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pivotTables/pivotTable4.xml" ContentType="application/vnd.openxmlformats-officedocument.spreadsheetml.pivot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customProperty6.bin" ContentType="application/vnd.openxmlformats-officedocument.spreadsheetml.customProperty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4.xml" ContentType="application/vnd.openxmlformats-officedocument.spreadsheetml.pivotCacheDefinition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14.xml" ContentType="application/vnd.openxmlformats-officedocument.spreadsheetml.worksheet+xml"/>
  <Override PartName="/xl/customProperty7.bin" ContentType="application/vnd.openxmlformats-officedocument.spreadsheetml.customProperty"/>
  <Override PartName="/xl/pivotTables/pivotTable3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ustomProperty5.bin" ContentType="application/vnd.openxmlformats-officedocument.spreadsheetml.customProperty"/>
  <Override PartName="/xl/pivotTables/pivotTable1.xml" ContentType="application/vnd.openxmlformats-officedocument.spreadsheetml.pivotTable+xml"/>
  <Override PartName="/xl/charts/chart3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hidePivotFieldList="1" showPivotChartFilter="1" defaultThemeVersion="124226"/>
  <bookViews>
    <workbookView xWindow="0" yWindow="60" windowWidth="19440" windowHeight="9135" tabRatio="949" firstSheet="2" activeTab="10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База данных" sheetId="29" r:id="rId10"/>
    <sheet name="Сводная МОДЕЛЬ 1x1" sheetId="10" r:id="rId11"/>
    <sheet name="Достаточность средств" sheetId="32" r:id="rId12"/>
    <sheet name="Анализ результатов" sheetId="28" r:id="rId13"/>
    <sheet name="DetailedStatement" sheetId="19" r:id="rId14"/>
    <sheet name="Сетки_DetailedStatement" sheetId="25" r:id="rId15"/>
    <sheet name="StrategyTester" sheetId="21" r:id="rId16"/>
    <sheet name="Сетки_StrategyTester" sheetId="24" r:id="rId17"/>
    <sheet name="StatementMyfxbook" sheetId="23" r:id="rId18"/>
    <sheet name="Сетки_StatementMyfxbook" sheetId="26" r:id="rId19"/>
    <sheet name="Temp" sheetId="22" r:id="rId20"/>
    <sheet name="Шаблоны" sheetId="30" r:id="rId21"/>
  </sheets>
  <functionGroups/>
  <definedNames>
    <definedName name="_xlnm._FilterDatabase" localSheetId="13" hidden="1">DetailedStatement!$A$1:$R$1</definedName>
    <definedName name="_xlnm._FilterDatabase" localSheetId="17" hidden="1">StatementMyfxbook!$A$1:$R$1</definedName>
    <definedName name="_xlnm._FilterDatabase" localSheetId="15" hidden="1">StrategyTester!$A$1:$S$22291</definedName>
    <definedName name="_xlnm._FilterDatabase" localSheetId="19" hidden="1">Temp!#REF!</definedName>
    <definedName name="_xlnm._FilterDatabase" localSheetId="9" hidden="1">'База данных'!$D$6:$AB$6</definedName>
    <definedName name="_xlnm._FilterDatabase" localSheetId="8" hidden="1">'Данные из терминала'!$A$1:$O$1</definedName>
    <definedName name="_xlnm._FilterDatabase" localSheetId="14" hidden="1">Сетки_DetailedStatement!$A$1:$O$1</definedName>
    <definedName name="_xlnm._FilterDatabase" localSheetId="18" hidden="1">Сетки_StatementMyfxbook!$A$1:$O$1</definedName>
    <definedName name="_xlnm._FilterDatabase" localSheetId="16" hidden="1">Сетки_StrategyTester!$A$1:$O$93</definedName>
    <definedName name="_xlnm.Print_Area" localSheetId="10">'Сводная МОДЕЛЬ 1x1'!$AI$1:$BM$65</definedName>
  </definedNames>
  <calcPr calcId="124519"/>
  <pivotCaches>
    <pivotCache cacheId="15" r:id="rId22"/>
    <pivotCache cacheId="18" r:id="rId23"/>
    <pivotCache cacheId="21" r:id="rId24"/>
    <pivotCache cacheId="25" r:id="rId25"/>
  </pivotCaches>
</workbook>
</file>

<file path=xl/calcChain.xml><?xml version="1.0" encoding="utf-8"?>
<calcChain xmlns="http://schemas.openxmlformats.org/spreadsheetml/2006/main">
  <c r="D2" i="17"/>
  <c r="D3"/>
  <c r="D4"/>
  <c r="D5"/>
  <c r="D6"/>
  <c r="D7"/>
  <c r="D8"/>
  <c r="D9"/>
  <c r="D10"/>
  <c r="D11"/>
  <c r="D12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43"/>
  <c r="D45"/>
  <c r="D57"/>
  <c r="D58"/>
  <c r="D66"/>
  <c r="D76"/>
  <c r="D78"/>
  <c r="D90"/>
  <c r="D91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BM47" i="10"/>
  <c r="BB47"/>
  <c r="BC47"/>
  <c r="BD47"/>
  <c r="BE47"/>
  <c r="BF47"/>
  <c r="BG47"/>
  <c r="BH47"/>
  <c r="BI47"/>
  <c r="BJ47"/>
  <c r="BK47"/>
  <c r="BL47"/>
  <c r="BA47"/>
  <c r="BM46"/>
  <c r="AX47"/>
  <c r="AW47"/>
  <c r="AL47"/>
  <c r="AM47"/>
  <c r="AN47"/>
  <c r="AO47"/>
  <c r="AP47"/>
  <c r="AQ47"/>
  <c r="AR47"/>
  <c r="AS47"/>
  <c r="AT47"/>
  <c r="AU47"/>
  <c r="AV47"/>
  <c r="AK47"/>
  <c r="AX46"/>
  <c r="AW46"/>
  <c r="AP33"/>
  <c r="A28" i="32" l="1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3"/>
  <c r="L7"/>
  <c r="J5"/>
  <c r="A5"/>
  <c r="J7" l="1"/>
  <c r="H5"/>
  <c r="AC9" i="30"/>
  <c r="AB9"/>
  <c r="AA9"/>
  <c r="Z9"/>
  <c r="Y9"/>
  <c r="X9"/>
  <c r="W9"/>
  <c r="V9"/>
  <c r="U9"/>
  <c r="T9"/>
  <c r="S9"/>
  <c r="R9"/>
  <c r="AD9" s="1"/>
  <c r="O9"/>
  <c r="M9"/>
  <c r="L9"/>
  <c r="K9"/>
  <c r="J9"/>
  <c r="I9"/>
  <c r="H9"/>
  <c r="G9"/>
  <c r="F9"/>
  <c r="E9"/>
  <c r="D9"/>
  <c r="C9"/>
  <c r="B9"/>
  <c r="N9" s="1"/>
  <c r="AD8"/>
  <c r="O8"/>
  <c r="N8"/>
  <c r="AD7"/>
  <c r="O7"/>
  <c r="N7"/>
  <c r="AD6"/>
  <c r="O6"/>
  <c r="N6"/>
  <c r="AD5"/>
  <c r="O5"/>
  <c r="N5"/>
  <c r="AD4"/>
  <c r="O4"/>
  <c r="N4"/>
  <c r="AD3"/>
  <c r="O3"/>
  <c r="N3"/>
  <c r="H7" i="32" l="1"/>
  <c r="F5"/>
  <c r="F7" l="1"/>
  <c r="D5"/>
  <c r="D264" i="17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7" i="32" l="1"/>
  <c r="B5"/>
  <c r="N10" i="10"/>
  <c r="B7" i="32" l="1"/>
  <c r="D292" i="17" l="1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"/>
  <c r="F10" i="10" l="1"/>
  <c r="J9"/>
  <c r="B13"/>
  <c r="B12"/>
  <c r="B10"/>
  <c r="B9"/>
  <c r="B8"/>
  <c r="B7"/>
  <c r="B6"/>
  <c r="K13" i="8"/>
  <c r="K12"/>
  <c r="K10"/>
  <c r="K9"/>
  <c r="K8"/>
  <c r="K7"/>
  <c r="K6"/>
  <c r="K2"/>
  <c r="H13"/>
  <c r="H12"/>
  <c r="H10"/>
  <c r="H9"/>
  <c r="H8"/>
  <c r="H7"/>
  <c r="H6"/>
  <c r="H2"/>
  <c r="E13"/>
  <c r="E12"/>
  <c r="E10"/>
  <c r="E9"/>
  <c r="E8"/>
  <c r="E7"/>
  <c r="E6"/>
  <c r="E2"/>
  <c r="B12"/>
  <c r="B9"/>
  <c r="B6"/>
  <c r="B6" i="5"/>
  <c r="B8" i="8" l="1"/>
  <c r="N15" i="5"/>
  <c r="J15"/>
  <c r="F15"/>
  <c r="B15"/>
  <c r="F15" i="10"/>
  <c r="N8" i="5"/>
  <c r="J8"/>
  <c r="F8"/>
  <c r="B8"/>
  <c r="F8" i="10"/>
  <c r="J8"/>
  <c r="N8" i="1"/>
  <c r="J8"/>
  <c r="F8"/>
  <c r="B8"/>
  <c r="J15" i="10" l="1"/>
  <c r="N15" i="1"/>
  <c r="J15"/>
  <c r="F15"/>
  <c r="B15"/>
  <c r="J13" i="10" l="1"/>
  <c r="J12"/>
  <c r="J10"/>
  <c r="J7"/>
  <c r="J6"/>
  <c r="N13" i="1"/>
  <c r="N12"/>
  <c r="N10"/>
  <c r="N9"/>
  <c r="N7"/>
  <c r="N6"/>
  <c r="J13"/>
  <c r="J12"/>
  <c r="J10"/>
  <c r="J9"/>
  <c r="J7"/>
  <c r="J6"/>
  <c r="F13"/>
  <c r="F12"/>
  <c r="F10"/>
  <c r="F9"/>
  <c r="F7"/>
  <c r="F6"/>
  <c r="B12" l="1"/>
  <c r="B9"/>
  <c r="B6"/>
  <c r="F7" i="10"/>
  <c r="F6"/>
  <c r="F12"/>
  <c r="F9"/>
  <c r="F13"/>
  <c r="N13" i="5"/>
  <c r="N12"/>
  <c r="N10"/>
  <c r="N9"/>
  <c r="N7"/>
  <c r="N6"/>
  <c r="N2"/>
  <c r="J13"/>
  <c r="J12"/>
  <c r="J10"/>
  <c r="J9"/>
  <c r="J7"/>
  <c r="J6"/>
  <c r="J2"/>
  <c r="F13"/>
  <c r="F12"/>
  <c r="F10"/>
  <c r="F9"/>
  <c r="F7"/>
  <c r="F6"/>
  <c r="F2"/>
  <c r="B12"/>
  <c r="B9"/>
  <c r="B13"/>
  <c r="B10"/>
  <c r="B7"/>
  <c r="B2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31" l="1"/>
  <c r="AY31"/>
  <c r="BD31"/>
  <c r="BE24"/>
  <c r="AZ24"/>
  <c r="BJ24"/>
  <c r="BD22"/>
  <c r="AY22"/>
  <c r="BI22"/>
  <c r="AZ34"/>
  <c r="BE34"/>
  <c r="BJ34"/>
  <c r="AZ32"/>
  <c r="BJ32"/>
  <c r="BE32"/>
  <c r="BJ39"/>
  <c r="BE39"/>
  <c r="AZ39"/>
  <c r="AZ31"/>
  <c r="BJ31"/>
  <c r="BE31"/>
  <c r="AZ26"/>
  <c r="BJ26"/>
  <c r="BE26"/>
  <c r="BI30"/>
  <c r="AY30"/>
  <c r="BD30"/>
  <c r="AZ23"/>
  <c r="BJ23"/>
  <c r="BE23"/>
  <c r="AY37"/>
  <c r="BI37"/>
  <c r="BD37"/>
  <c r="AY29"/>
  <c r="BI29"/>
  <c r="BD29"/>
  <c r="BJ38"/>
  <c r="BE38"/>
  <c r="AZ38"/>
  <c r="BJ30"/>
  <c r="BE30"/>
  <c r="AZ30"/>
  <c r="AZ22"/>
  <c r="BJ22"/>
  <c r="BE22"/>
  <c r="BI33"/>
  <c r="BD33"/>
  <c r="AY33"/>
  <c r="BI39"/>
  <c r="AY39"/>
  <c r="BD39"/>
  <c r="AY38"/>
  <c r="BD38"/>
  <c r="BI38"/>
  <c r="BI28"/>
  <c r="BD28"/>
  <c r="AY28"/>
  <c r="BJ21"/>
  <c r="BE21"/>
  <c r="AZ21"/>
  <c r="BJ29"/>
  <c r="BE29"/>
  <c r="AZ29"/>
  <c r="BD20"/>
  <c r="AY20"/>
  <c r="BI20"/>
  <c r="AY35"/>
  <c r="BI35"/>
  <c r="BD35"/>
  <c r="AY27"/>
  <c r="BI27"/>
  <c r="BD27"/>
  <c r="AZ36"/>
  <c r="BJ36"/>
  <c r="BE36"/>
  <c r="BE28"/>
  <c r="AZ28"/>
  <c r="BJ28"/>
  <c r="BI25"/>
  <c r="BD25"/>
  <c r="AY25"/>
  <c r="BE20"/>
  <c r="BJ20"/>
  <c r="AZ20"/>
  <c r="BI36"/>
  <c r="BD36"/>
  <c r="AY36"/>
  <c r="BJ37"/>
  <c r="BE37"/>
  <c r="AZ37"/>
  <c r="BD23"/>
  <c r="AY23"/>
  <c r="BI23"/>
  <c r="BI34"/>
  <c r="BD34"/>
  <c r="AY34"/>
  <c r="AY26"/>
  <c r="BI26"/>
  <c r="BD26"/>
  <c r="BE35"/>
  <c r="AZ35"/>
  <c r="BJ35"/>
  <c r="AZ27"/>
  <c r="BE27"/>
  <c r="BJ27"/>
  <c r="AY21"/>
  <c r="BD21"/>
  <c r="BI21"/>
  <c r="BI32"/>
  <c r="AY32"/>
  <c r="BD32"/>
  <c r="AY24"/>
  <c r="BD24"/>
  <c r="BI24"/>
  <c r="BJ33"/>
  <c r="AZ33"/>
  <c r="BE33"/>
  <c r="BE25"/>
  <c r="BJ25"/>
  <c r="AZ25"/>
  <c r="AS23"/>
  <c r="BK23"/>
  <c r="BF23"/>
  <c r="BA23"/>
  <c r="AS38"/>
  <c r="BK38"/>
  <c r="BF38"/>
  <c r="BA38"/>
  <c r="AS20"/>
  <c r="BK20"/>
  <c r="BF20"/>
  <c r="BA20"/>
  <c r="AS22"/>
  <c r="BK22"/>
  <c r="BF22"/>
  <c r="BA22"/>
  <c r="BK39"/>
  <c r="BF39"/>
  <c r="BA39"/>
  <c r="BK37"/>
  <c r="BF37"/>
  <c r="BA37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BL38"/>
  <c r="BG38"/>
  <c r="BB38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BM38"/>
  <c r="BH38"/>
  <c r="BC38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BL37"/>
  <c r="BG37"/>
  <c r="BB37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BM39"/>
  <c r="BH39"/>
  <c r="BC39"/>
  <c r="BM37"/>
  <c r="BH37"/>
  <c r="BC37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T39"/>
  <c r="AT37"/>
  <c r="AT35"/>
  <c r="AT33"/>
  <c r="AT31"/>
  <c r="AT29"/>
  <c r="AU38"/>
  <c r="AU36"/>
  <c r="AU34"/>
  <c r="AU32"/>
  <c r="AU30"/>
  <c r="C45" l="1"/>
  <c r="Y60" i="15" l="1"/>
  <c r="Y31"/>
  <c r="X60"/>
  <c r="Z60" s="1"/>
  <c r="D44" i="17" s="1"/>
  <c r="X31" i="15"/>
  <c r="Z31" s="1"/>
  <c r="D77" i="17" s="1"/>
  <c r="T4" i="15"/>
  <c r="T23"/>
  <c r="K65" i="10"/>
  <c r="K46"/>
  <c r="L5" i="15" l="1"/>
  <c r="L9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D65" i="17" s="1"/>
  <c r="X58" i="15"/>
  <c r="Z58" s="1"/>
  <c r="D64" i="17" s="1"/>
  <c r="X57" i="15"/>
  <c r="Z57" s="1"/>
  <c r="D61" i="17" s="1"/>
  <c r="X56" i="15"/>
  <c r="Z56" s="1"/>
  <c r="D63" i="17" s="1"/>
  <c r="X55" i="15"/>
  <c r="Z55" s="1"/>
  <c r="D62" i="17" s="1"/>
  <c r="X54" i="15"/>
  <c r="Z54" s="1"/>
  <c r="D60" i="17" s="1"/>
  <c r="X53" i="15"/>
  <c r="Z53" s="1"/>
  <c r="D59" i="17" s="1"/>
  <c r="X52" i="15"/>
  <c r="Z52" s="1"/>
  <c r="D52" i="17" s="1"/>
  <c r="X51" i="15"/>
  <c r="Z51" s="1"/>
  <c r="D55" i="17" s="1"/>
  <c r="X50" i="15"/>
  <c r="Z50" s="1"/>
  <c r="D48" i="17" s="1"/>
  <c r="X49" i="15"/>
  <c r="Z49" s="1"/>
  <c r="D51" i="17" s="1"/>
  <c r="X48" i="15"/>
  <c r="Z48" s="1"/>
  <c r="D49" i="17" s="1"/>
  <c r="X47" i="15"/>
  <c r="Z47" s="1"/>
  <c r="D50" i="17" s="1"/>
  <c r="X46" i="15"/>
  <c r="Z46" s="1"/>
  <c r="D54" i="17" s="1"/>
  <c r="X45" i="15"/>
  <c r="Z45" s="1"/>
  <c r="D53" i="17" s="1"/>
  <c r="X44" i="15"/>
  <c r="Z44" s="1"/>
  <c r="D47" i="17" s="1"/>
  <c r="X43" i="15"/>
  <c r="Z43" s="1"/>
  <c r="D46" i="17" s="1"/>
  <c r="X42" i="15"/>
  <c r="Z42" s="1"/>
  <c r="D34" i="17" s="1"/>
  <c r="X41" i="15"/>
  <c r="Z41" s="1"/>
  <c r="D56" i="17" s="1"/>
  <c r="X40" i="15"/>
  <c r="Z40" s="1"/>
  <c r="D42" i="17" s="1"/>
  <c r="X39" i="15"/>
  <c r="Z39" s="1"/>
  <c r="D39" i="17" s="1"/>
  <c r="X38" i="15"/>
  <c r="Z38" s="1"/>
  <c r="D38" i="17" s="1"/>
  <c r="X37" i="15"/>
  <c r="Z37" s="1"/>
  <c r="D37" i="17" s="1"/>
  <c r="X36" i="15"/>
  <c r="Z36" s="1"/>
  <c r="D35" i="17" s="1"/>
  <c r="X35" i="15"/>
  <c r="Z35" s="1"/>
  <c r="D36" i="17" s="1"/>
  <c r="X34" i="15"/>
  <c r="Z34" s="1"/>
  <c r="D41" i="17" s="1"/>
  <c r="X33" i="15"/>
  <c r="Z33" s="1"/>
  <c r="D40" i="17" s="1"/>
  <c r="X32" i="15"/>
  <c r="X30"/>
  <c r="Z30" s="1"/>
  <c r="D98" i="17" s="1"/>
  <c r="X29" i="15"/>
  <c r="Z29" s="1"/>
  <c r="D97" i="17" s="1"/>
  <c r="X28" i="15"/>
  <c r="Z28" s="1"/>
  <c r="D94" i="17" s="1"/>
  <c r="X27" i="15"/>
  <c r="Z27" s="1"/>
  <c r="D96" i="17" s="1"/>
  <c r="X26" i="15"/>
  <c r="Z26" s="1"/>
  <c r="D95" i="17" s="1"/>
  <c r="X25" i="15"/>
  <c r="Z25" s="1"/>
  <c r="D93" i="17" s="1"/>
  <c r="X24" i="15"/>
  <c r="Z24" s="1"/>
  <c r="D92" i="17" s="1"/>
  <c r="X23" i="15"/>
  <c r="Z23" s="1"/>
  <c r="D85" i="17" s="1"/>
  <c r="X22" i="15"/>
  <c r="Z22" s="1"/>
  <c r="D88" i="17" s="1"/>
  <c r="X21" i="15"/>
  <c r="Z21" s="1"/>
  <c r="D81" i="17" s="1"/>
  <c r="X20" i="15"/>
  <c r="Z20" s="1"/>
  <c r="D84" i="17" s="1"/>
  <c r="X19" i="15"/>
  <c r="Z19" s="1"/>
  <c r="D82" i="17" s="1"/>
  <c r="X18" i="15"/>
  <c r="Z18" s="1"/>
  <c r="D83" i="17" s="1"/>
  <c r="X17" i="15"/>
  <c r="Z17" s="1"/>
  <c r="D87" i="17" s="1"/>
  <c r="X16" i="15"/>
  <c r="Z16" s="1"/>
  <c r="D86" i="17" s="1"/>
  <c r="X15" i="15"/>
  <c r="Z15" s="1"/>
  <c r="D80" i="17" s="1"/>
  <c r="X14" i="15"/>
  <c r="Z14" s="1"/>
  <c r="D79" i="17" s="1"/>
  <c r="X13" i="15"/>
  <c r="Z13" s="1"/>
  <c r="D67" i="17" s="1"/>
  <c r="X12" i="15"/>
  <c r="Z12" s="1"/>
  <c r="D89" i="17" s="1"/>
  <c r="X11" i="15"/>
  <c r="Z11" s="1"/>
  <c r="D75" i="17" s="1"/>
  <c r="X10" i="15"/>
  <c r="Z10" s="1"/>
  <c r="D72" i="17" s="1"/>
  <c r="X9" i="15"/>
  <c r="Z9" s="1"/>
  <c r="D71" i="17" s="1"/>
  <c r="X8" i="15"/>
  <c r="Z8" s="1"/>
  <c r="D70" i="17" s="1"/>
  <c r="X7" i="15"/>
  <c r="Z7" s="1"/>
  <c r="D68" i="17" s="1"/>
  <c r="X6" i="15"/>
  <c r="Z6" s="1"/>
  <c r="D69" i="17" s="1"/>
  <c r="X5" i="15"/>
  <c r="Z5" s="1"/>
  <c r="D74" i="17" s="1"/>
  <c r="X4" i="15"/>
  <c r="Z4" s="1"/>
  <c r="D73" i="17" s="1"/>
  <c r="T38" i="15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C61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Y32" i="15" l="1"/>
  <c r="Z32"/>
  <c r="D13" i="17" s="1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AN42" l="1"/>
  <c r="AM42"/>
  <c r="AO42"/>
  <c r="AP42"/>
  <c r="AQ42"/>
  <c r="AJ42"/>
  <c r="AR42"/>
  <c r="AK42"/>
  <c r="AL42"/>
  <c r="AV38" l="1"/>
  <c r="AW37"/>
  <c r="AX39"/>
  <c r="AV39"/>
  <c r="AW36"/>
  <c r="AX38"/>
  <c r="AW38"/>
  <c r="AV34"/>
  <c r="AV37"/>
  <c r="AX37"/>
  <c r="AV35"/>
  <c r="AW35"/>
  <c r="AX36"/>
  <c r="AV36"/>
  <c r="AX35"/>
  <c r="AW34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2"/>
  <c r="B2"/>
  <c r="B8" i="4"/>
  <c r="J8"/>
  <c r="B16"/>
  <c r="N2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N16" i="1"/>
  <c r="N4"/>
  <c r="N3"/>
  <c r="N2"/>
  <c r="J16"/>
  <c r="J4"/>
  <c r="J3"/>
  <c r="J2"/>
  <c r="F16"/>
  <c r="F4"/>
  <c r="F3"/>
  <c r="F2"/>
  <c r="B16"/>
  <c r="B13"/>
  <c r="B10"/>
  <c r="B7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0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I21" i="10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2" i="8"/>
  <c r="B13"/>
  <c r="B10"/>
  <c r="B7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4"/>
  <c r="J3"/>
  <c r="J2"/>
  <c r="J16" i="4"/>
  <c r="J10"/>
  <c r="B10"/>
  <c r="J15"/>
  <c r="J9"/>
  <c r="J7"/>
  <c r="J6"/>
  <c r="J3"/>
  <c r="J2"/>
  <c r="B7"/>
  <c r="B15"/>
  <c r="B9"/>
  <c r="B6"/>
  <c r="B3"/>
  <c r="B2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C20"/>
  <c r="C31"/>
  <c r="C32"/>
  <c r="C33"/>
  <c r="C34"/>
  <c r="C35"/>
  <c r="C36"/>
  <c r="C37"/>
  <c r="C38"/>
  <c r="C39"/>
  <c r="P20" i="5"/>
  <c r="L20"/>
  <c r="H20"/>
  <c r="D20"/>
  <c r="J21" i="10" l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P20"/>
  <c r="Q20" s="1"/>
  <c r="O24" i="1"/>
  <c r="O22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L21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F29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W2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L22" i="4"/>
  <c r="P21" i="1"/>
  <c r="K21" i="10" l="1"/>
  <c r="O21" s="1"/>
  <c r="M21" s="1"/>
  <c r="N21" s="1"/>
  <c r="P21"/>
  <c r="Q21" s="1"/>
  <c r="P22" i="1"/>
  <c r="P23" s="1"/>
  <c r="P24" s="1"/>
  <c r="P25" s="1"/>
  <c r="H22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2" i="5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C24" i="10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G25" i="10" l="1"/>
  <c r="B6" i="32"/>
  <c r="W21" i="10"/>
  <c r="AG21" s="1"/>
  <c r="K22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R21"/>
  <c r="T21" s="1"/>
  <c r="U21" s="1"/>
  <c r="C25"/>
  <c r="N28" i="1"/>
  <c r="O27"/>
  <c r="G26" i="10" l="1"/>
  <c r="D6" i="32"/>
  <c r="K23" i="10"/>
  <c r="O23" s="1"/>
  <c r="M23" s="1"/>
  <c r="N23" s="1"/>
  <c r="W22"/>
  <c r="AG22" s="1"/>
  <c r="X21"/>
  <c r="AA21" s="1"/>
  <c r="AF21"/>
  <c r="P27" i="1"/>
  <c r="P23" i="10"/>
  <c r="Q23" s="1"/>
  <c r="S21"/>
  <c r="O28" i="1"/>
  <c r="N29"/>
  <c r="C26" i="10"/>
  <c r="R22"/>
  <c r="G27" l="1"/>
  <c r="F6" i="32"/>
  <c r="P28" i="1"/>
  <c r="W23" i="10"/>
  <c r="AG23" s="1"/>
  <c r="K24"/>
  <c r="W24" s="1"/>
  <c r="AG24" s="1"/>
  <c r="X22"/>
  <c r="Z22" s="1"/>
  <c r="AB22" s="1"/>
  <c r="AC22" s="1"/>
  <c r="AF22"/>
  <c r="Z21"/>
  <c r="AB21" s="1"/>
  <c r="AC21" s="1"/>
  <c r="P24"/>
  <c r="R23"/>
  <c r="T23" s="1"/>
  <c r="U23" s="1"/>
  <c r="N30" i="1"/>
  <c r="O29"/>
  <c r="P29" s="1"/>
  <c r="T22" i="10"/>
  <c r="U22" s="1"/>
  <c r="S22"/>
  <c r="C27"/>
  <c r="G28" l="1"/>
  <c r="H6" i="32"/>
  <c r="O24" i="10"/>
  <c r="M24" s="1"/>
  <c r="N24" s="1"/>
  <c r="AF23"/>
  <c r="X23"/>
  <c r="AA23" s="1"/>
  <c r="K25"/>
  <c r="W25" s="1"/>
  <c r="AG25" s="1"/>
  <c r="P25"/>
  <c r="Q25" s="1"/>
  <c r="AA22"/>
  <c r="Q24"/>
  <c r="S23"/>
  <c r="AF24"/>
  <c r="X24"/>
  <c r="Z24" s="1"/>
  <c r="C28"/>
  <c r="N31" i="1"/>
  <c r="O30"/>
  <c r="P30" s="1"/>
  <c r="G29" i="10" l="1"/>
  <c r="J6" i="32"/>
  <c r="AB24" i="10"/>
  <c r="AC24" s="1"/>
  <c r="R24"/>
  <c r="T24" s="1"/>
  <c r="U24" s="1"/>
  <c r="K26"/>
  <c r="O26" s="1"/>
  <c r="M26" s="1"/>
  <c r="N26" s="1"/>
  <c r="P26"/>
  <c r="O25"/>
  <c r="M25" s="1"/>
  <c r="N25" s="1"/>
  <c r="Z23"/>
  <c r="AB23" s="1"/>
  <c r="AC23" s="1"/>
  <c r="X25"/>
  <c r="AA25" s="1"/>
  <c r="AA24"/>
  <c r="AF25"/>
  <c r="N32" i="1"/>
  <c r="O31"/>
  <c r="P31" s="1"/>
  <c r="C29" i="10"/>
  <c r="G30" l="1"/>
  <c r="G31" s="1"/>
  <c r="G32" s="1"/>
  <c r="G33" s="1"/>
  <c r="G34" s="1"/>
  <c r="G35" s="1"/>
  <c r="G36" s="1"/>
  <c r="G37" s="1"/>
  <c r="G38" s="1"/>
  <c r="G39" s="1"/>
  <c r="L6" i="32"/>
  <c r="K27" i="10"/>
  <c r="K28" s="1"/>
  <c r="S24"/>
  <c r="P27"/>
  <c r="W26"/>
  <c r="AG26" s="1"/>
  <c r="R25"/>
  <c r="S25" s="1"/>
  <c r="Q26"/>
  <c r="Z25"/>
  <c r="AB25" s="1"/>
  <c r="AC25" s="1"/>
  <c r="N33" i="1"/>
  <c r="O32"/>
  <c r="P32" s="1"/>
  <c r="R26" i="10"/>
  <c r="C30"/>
  <c r="AF26" l="1"/>
  <c r="O27"/>
  <c r="M27" s="1"/>
  <c r="N27" s="1"/>
  <c r="W27"/>
  <c r="AG27" s="1"/>
  <c r="P28"/>
  <c r="Q28" s="1"/>
  <c r="X26"/>
  <c r="AA26" s="1"/>
  <c r="Q27"/>
  <c r="T25"/>
  <c r="U25" s="1"/>
  <c r="S26"/>
  <c r="T26"/>
  <c r="U26" s="1"/>
  <c r="K29"/>
  <c r="O28"/>
  <c r="M28" s="1"/>
  <c r="N28" s="1"/>
  <c r="W28"/>
  <c r="AG28" s="1"/>
  <c r="C31"/>
  <c r="N34" i="1"/>
  <c r="O33"/>
  <c r="P33" s="1"/>
  <c r="R27" i="10" l="1"/>
  <c r="T27" s="1"/>
  <c r="U27" s="1"/>
  <c r="AF27"/>
  <c r="X27"/>
  <c r="Z27" s="1"/>
  <c r="AB27" s="1"/>
  <c r="AC27" s="1"/>
  <c r="P29"/>
  <c r="Q29" s="1"/>
  <c r="Z26"/>
  <c r="AB26" s="1"/>
  <c r="AC26" s="1"/>
  <c r="AF28"/>
  <c r="X28"/>
  <c r="AA28" s="1"/>
  <c r="K30"/>
  <c r="O29"/>
  <c r="M29" s="1"/>
  <c r="N29" s="1"/>
  <c r="W29"/>
  <c r="AG29" s="1"/>
  <c r="O34" i="1"/>
  <c r="P34" s="1"/>
  <c r="N35"/>
  <c r="R28" i="10"/>
  <c r="C32"/>
  <c r="S27" l="1"/>
  <c r="AA27"/>
  <c r="P30"/>
  <c r="Q30" s="1"/>
  <c r="Z28"/>
  <c r="AB28" s="1"/>
  <c r="AC28" s="1"/>
  <c r="C33"/>
  <c r="S28"/>
  <c r="T28"/>
  <c r="U28" s="1"/>
  <c r="AF29"/>
  <c r="N36" i="1"/>
  <c r="O35"/>
  <c r="P35" s="1"/>
  <c r="W30" i="10"/>
  <c r="AG30" s="1"/>
  <c r="K31"/>
  <c r="O30"/>
  <c r="M30" s="1"/>
  <c r="N30" s="1"/>
  <c r="R29"/>
  <c r="X29"/>
  <c r="B18" i="32" l="1"/>
  <c r="C18" s="1"/>
  <c r="B26"/>
  <c r="C26" s="1"/>
  <c r="B10"/>
  <c r="C10" s="1"/>
  <c r="B17"/>
  <c r="C17" s="1"/>
  <c r="B25"/>
  <c r="C25" s="1"/>
  <c r="B28"/>
  <c r="C28" s="1"/>
  <c r="B22"/>
  <c r="C22" s="1"/>
  <c r="B16"/>
  <c r="C16" s="1"/>
  <c r="B13"/>
  <c r="C13" s="1"/>
  <c r="B12"/>
  <c r="C12" s="1"/>
  <c r="B11"/>
  <c r="C11" s="1"/>
  <c r="B14"/>
  <c r="C14" s="1"/>
  <c r="B19"/>
  <c r="C19" s="1"/>
  <c r="B21"/>
  <c r="C21" s="1"/>
  <c r="B23"/>
  <c r="C23" s="1"/>
  <c r="B15"/>
  <c r="C15" s="1"/>
  <c r="B27"/>
  <c r="C27" s="1"/>
  <c r="B20"/>
  <c r="C20" s="1"/>
  <c r="B24"/>
  <c r="C24" s="1"/>
  <c r="P31" i="10"/>
  <c r="P32" s="1"/>
  <c r="R30"/>
  <c r="T30" s="1"/>
  <c r="U30" s="1"/>
  <c r="AF30"/>
  <c r="X30"/>
  <c r="N37" i="1"/>
  <c r="O36"/>
  <c r="P36" s="1"/>
  <c r="S29" i="10"/>
  <c r="T29"/>
  <c r="U29" s="1"/>
  <c r="O31"/>
  <c r="M31" s="1"/>
  <c r="N31" s="1"/>
  <c r="K32"/>
  <c r="W31"/>
  <c r="AG31" s="1"/>
  <c r="C34"/>
  <c r="Z29"/>
  <c r="AB29" s="1"/>
  <c r="AC29" s="1"/>
  <c r="AA29"/>
  <c r="AA30" l="1"/>
  <c r="D28" i="32"/>
  <c r="E28" s="1"/>
  <c r="D16"/>
  <c r="E16" s="1"/>
  <c r="D15"/>
  <c r="E15" s="1"/>
  <c r="D17"/>
  <c r="E17" s="1"/>
  <c r="D12"/>
  <c r="E12" s="1"/>
  <c r="D23"/>
  <c r="E23" s="1"/>
  <c r="D25"/>
  <c r="E25" s="1"/>
  <c r="D20"/>
  <c r="E20" s="1"/>
  <c r="D14"/>
  <c r="E14" s="1"/>
  <c r="D11"/>
  <c r="E11" s="1"/>
  <c r="D10"/>
  <c r="E10" s="1"/>
  <c r="D27"/>
  <c r="E27" s="1"/>
  <c r="D13"/>
  <c r="E13" s="1"/>
  <c r="D21"/>
  <c r="E21" s="1"/>
  <c r="D22"/>
  <c r="E22" s="1"/>
  <c r="D18"/>
  <c r="E18" s="1"/>
  <c r="D19"/>
  <c r="E19" s="1"/>
  <c r="D24"/>
  <c r="E24" s="1"/>
  <c r="D26"/>
  <c r="E26" s="1"/>
  <c r="Q31" i="10"/>
  <c r="X3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Z31" l="1"/>
  <c r="AB31" s="1"/>
  <c r="AC31" s="1"/>
  <c r="F26" i="32"/>
  <c r="G26" s="1"/>
  <c r="F21"/>
  <c r="G21" s="1"/>
  <c r="F10"/>
  <c r="G10" s="1"/>
  <c r="F28"/>
  <c r="G28" s="1"/>
  <c r="F13"/>
  <c r="G13" s="1"/>
  <c r="F17"/>
  <c r="G17" s="1"/>
  <c r="F12"/>
  <c r="G12" s="1"/>
  <c r="F23"/>
  <c r="G23" s="1"/>
  <c r="F18"/>
  <c r="G18" s="1"/>
  <c r="F25"/>
  <c r="G25" s="1"/>
  <c r="F20"/>
  <c r="G20" s="1"/>
  <c r="F27"/>
  <c r="G27" s="1"/>
  <c r="F15"/>
  <c r="G15" s="1"/>
  <c r="F11"/>
  <c r="G11" s="1"/>
  <c r="F19"/>
  <c r="G19" s="1"/>
  <c r="F14"/>
  <c r="G14" s="1"/>
  <c r="F24"/>
  <c r="G24" s="1"/>
  <c r="F16"/>
  <c r="G16" s="1"/>
  <c r="F22"/>
  <c r="G22" s="1"/>
  <c r="AA31" i="10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H13" i="32" l="1"/>
  <c r="I13" s="1"/>
  <c r="H28"/>
  <c r="I28" s="1"/>
  <c r="H11"/>
  <c r="I11" s="1"/>
  <c r="H21"/>
  <c r="I21" s="1"/>
  <c r="H19"/>
  <c r="I19" s="1"/>
  <c r="H24"/>
  <c r="I24" s="1"/>
  <c r="H17"/>
  <c r="I17" s="1"/>
  <c r="H10"/>
  <c r="I10" s="1"/>
  <c r="H27"/>
  <c r="I27" s="1"/>
  <c r="H12"/>
  <c r="I12" s="1"/>
  <c r="H25"/>
  <c r="I25" s="1"/>
  <c r="H18"/>
  <c r="I18" s="1"/>
  <c r="H20"/>
  <c r="I20" s="1"/>
  <c r="H26"/>
  <c r="I26" s="1"/>
  <c r="H16"/>
  <c r="I16" s="1"/>
  <c r="H23"/>
  <c r="I23" s="1"/>
  <c r="H14"/>
  <c r="I14" s="1"/>
  <c r="H15"/>
  <c r="I15" s="1"/>
  <c r="H22"/>
  <c r="I22" s="1"/>
  <c r="P39" i="1"/>
  <c r="X33" i="10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Z33" l="1"/>
  <c r="AB33" s="1"/>
  <c r="AC33" s="1"/>
  <c r="J17" i="32"/>
  <c r="K17" s="1"/>
  <c r="J10"/>
  <c r="K10" s="1"/>
  <c r="J25"/>
  <c r="K25" s="1"/>
  <c r="J18"/>
  <c r="K18" s="1"/>
  <c r="J26"/>
  <c r="K26" s="1"/>
  <c r="J28"/>
  <c r="K28" s="1"/>
  <c r="J21"/>
  <c r="K21" s="1"/>
  <c r="J27"/>
  <c r="K27" s="1"/>
  <c r="J12"/>
  <c r="K12" s="1"/>
  <c r="J14"/>
  <c r="K14" s="1"/>
  <c r="J20"/>
  <c r="K20" s="1"/>
  <c r="J11"/>
  <c r="K11" s="1"/>
  <c r="J16"/>
  <c r="K16" s="1"/>
  <c r="J13"/>
  <c r="K13" s="1"/>
  <c r="J22"/>
  <c r="K22" s="1"/>
  <c r="J15"/>
  <c r="K15" s="1"/>
  <c r="J23"/>
  <c r="K23" s="1"/>
  <c r="J19"/>
  <c r="K19" s="1"/>
  <c r="J24"/>
  <c r="K24" s="1"/>
  <c r="R34" i="10"/>
  <c r="S34" s="1"/>
  <c r="AA33"/>
  <c r="X34"/>
  <c r="AF34"/>
  <c r="C38"/>
  <c r="K36"/>
  <c r="O35"/>
  <c r="M35" s="1"/>
  <c r="N35" s="1"/>
  <c r="W35"/>
  <c r="AG35" s="1"/>
  <c r="P36"/>
  <c r="Q35"/>
  <c r="T33"/>
  <c r="U33" s="1"/>
  <c r="S33"/>
  <c r="Z34" l="1"/>
  <c r="AB34" s="1"/>
  <c r="AC34" s="1"/>
  <c r="L17" i="32"/>
  <c r="M17" s="1"/>
  <c r="L25"/>
  <c r="M25" s="1"/>
  <c r="L12"/>
  <c r="M12" s="1"/>
  <c r="L15"/>
  <c r="M15" s="1"/>
  <c r="L23"/>
  <c r="M23" s="1"/>
  <c r="L20"/>
  <c r="M20" s="1"/>
  <c r="L28"/>
  <c r="M28" s="1"/>
  <c r="L10"/>
  <c r="M10" s="1"/>
  <c r="L24"/>
  <c r="M24" s="1"/>
  <c r="L13"/>
  <c r="M13" s="1"/>
  <c r="L14"/>
  <c r="M14" s="1"/>
  <c r="L11"/>
  <c r="M11" s="1"/>
  <c r="L26"/>
  <c r="M26" s="1"/>
  <c r="L19"/>
  <c r="M19" s="1"/>
  <c r="L27"/>
  <c r="M27" s="1"/>
  <c r="L21"/>
  <c r="M21" s="1"/>
  <c r="L18"/>
  <c r="M18" s="1"/>
  <c r="L22"/>
  <c r="M22" s="1"/>
  <c r="L16"/>
  <c r="M16" s="1"/>
  <c r="T34" i="10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Пользователь Windows</author>
    <author>Лопатин Александр Валерьевич</author>
    <author>Komp</author>
  </authors>
  <commentList>
    <comment ref="K1" authorId="0">
      <text>
        <r>
          <rPr>
            <sz val="10"/>
            <color indexed="81"/>
            <rFont val="Tahoma"/>
            <family val="2"/>
            <charset val="204"/>
          </rPr>
          <t>Только 0 или 1.
0 --&gt; CalcLotType=LastOrder
1 --&gt; CalcLotType=MinOrder
Другие значения недопустимы.</t>
        </r>
      </text>
    </comment>
    <comment ref="G2" authorId="0">
      <text>
        <r>
          <rPr>
            <sz val="10"/>
            <color indexed="81"/>
            <rFont val="Tahoma"/>
            <family val="2"/>
            <charset val="204"/>
          </rPr>
          <t>Пипсов между 1-м и 2-м ордерами сетки.
Если будете задавать 5-ти значные пункты, то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0"/>
            <color indexed="81"/>
            <rFont val="Tahoma"/>
            <family val="2"/>
            <charset val="204"/>
          </rPr>
          <t>Рекомендуемый разделитель точка</t>
        </r>
      </text>
    </comment>
    <comment ref="O2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рассчеты
в модели не влияет</t>
        </r>
      </text>
    </comment>
    <comment ref="S2" authorId="1">
      <text>
        <r>
          <rPr>
            <sz val="10"/>
            <color indexed="81"/>
            <rFont val="Tahoma"/>
            <family val="2"/>
            <charset val="204"/>
          </rPr>
          <t>Загрузить/считать сет (настройки сетки) из файла сета в эксель.
Сет считывается и запоминается целиком в данной эксель книге.</t>
        </r>
      </text>
    </comment>
    <comment ref="AL2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StrategyTester
из тестера стратегий Metatrader и анализ статистики сеток.</t>
        </r>
      </text>
    </comment>
    <comment ref="O3" authorId="0">
      <text>
        <r>
          <rPr>
            <sz val="10"/>
            <color indexed="81"/>
            <rFont val="Tahoma"/>
            <family val="2"/>
            <charset val="204"/>
          </rPr>
          <t>справочно - для себя, на расчеты в модели не влияет.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10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 и =$1 в 5-ти значных счетах.</t>
        </r>
      </text>
    </comment>
    <comment ref="S5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Sell сетки из сета, загруженного в эксель кнопкой ИМПОРТ сета.</t>
        </r>
      </text>
    </comment>
    <comment ref="AL5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 из Истории счета МТ4 и анализ статистики сеток.</t>
        </r>
      </text>
    </comment>
    <comment ref="C6" authorId="3">
      <text>
        <r>
          <rPr>
            <sz val="10"/>
            <color indexed="81"/>
            <rFont val="Tahoma"/>
            <family val="2"/>
            <charset val="204"/>
          </rPr>
          <t>ТР сетки можно начинать изменять, начиная со 2-го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6" authorId="3">
      <text>
        <r>
          <rPr>
            <sz val="10"/>
            <color indexed="81"/>
            <rFont val="Tahoma"/>
            <family val="2"/>
            <charset val="204"/>
          </rPr>
          <t>Шаг сетки можно начинать изменять, начиная с 3-го колена сетки.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K6" authorId="3">
      <text>
        <r>
          <rPr>
            <sz val="10"/>
            <color indexed="81"/>
            <rFont val="Tahoma"/>
            <family val="2"/>
            <charset val="204"/>
          </rPr>
          <t>Mult сетки можно начинать изменять, начиная с колена MultStart+1 и не менее 3-го колена сетки.</t>
        </r>
      </text>
    </comment>
    <comment ref="O6" authorId="0">
      <text>
        <r>
          <rPr>
            <sz val="10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10"/>
            <color indexed="81"/>
            <rFont val="Tahoma"/>
            <family val="2"/>
            <charset val="204"/>
          </rPr>
          <t>Обычно плавно меняется вместе с ценой. 
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10"/>
            <color indexed="81"/>
            <rFont val="Tahoma"/>
            <family val="2"/>
            <charset val="204"/>
          </rPr>
          <t>Показать в модели настройки Buy сетки из сета, загруженного в эксель кнопкой ИМПОРТ сета.</t>
        </r>
      </text>
    </comment>
    <comment ref="O8" authorId="0">
      <text>
        <r>
          <rPr>
            <sz val="10"/>
            <color indexed="81"/>
            <rFont val="Tahoma"/>
            <family val="2"/>
            <charset val="204"/>
          </rPr>
          <t>StopOut счёта в % смотреть скриптами AccountInfo, MarketBrowse или в логе нашего бота.</t>
        </r>
      </text>
    </comment>
    <comment ref="AL8" authorId="2">
      <text>
        <r>
          <rPr>
            <sz val="10"/>
            <color indexed="81"/>
            <rFont val="Tahoma"/>
            <family val="2"/>
            <charset val="204"/>
          </rPr>
          <t>Загрузка в Анализатор файла формата DetailedStatement
из MyFxBook и анализ статистики сеток.</t>
        </r>
      </text>
    </comment>
    <comment ref="O10" authorId="0">
      <text>
        <r>
          <rPr>
            <sz val="10"/>
            <color indexed="81"/>
            <rFont val="Tahoma"/>
            <family val="2"/>
            <charset val="204"/>
          </rPr>
          <t>Для корректности расчетов в модели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Sell сетки S_.</t>
        </r>
      </text>
    </comment>
    <comment ref="S12" authorId="1">
      <text>
        <r>
          <rPr>
            <sz val="10"/>
            <color indexed="81"/>
            <rFont val="Tahoma"/>
            <family val="2"/>
            <charset val="204"/>
          </rPr>
          <t>Применить к сету, который будет из модели выгружаться|записываться в файл, текущие (видимые вам) значения параметров модели, 
и сохранить их как настройки Buy сетки B_.</t>
        </r>
      </text>
    </comment>
    <comment ref="S14" authorId="1">
      <text>
        <r>
          <rPr>
            <sz val="10"/>
            <color indexed="81"/>
            <rFont val="Tahoma"/>
            <family val="2"/>
            <charset val="204"/>
          </rPr>
          <t>Выгрузить|записать в файл сета настройки сеток, подготовленные вами в модели и сохраненные кнопками
"к СЕТу как Sell" и/или "к СЕТу как Buy".
Все остальные настройки сета будут взяты из последнего загружавшегося в эксель из файла сета - и вам, скорее всего, будет необходимо их проверить в файле сета перед применением сета.</t>
        </r>
      </text>
    </comment>
    <comment ref="AV15" authorId="4">
      <text>
        <r>
          <rPr>
            <b/>
            <sz val="11"/>
            <color indexed="81"/>
            <rFont val="Tahoma"/>
            <family val="2"/>
            <charset val="204"/>
          </rPr>
          <t>Коэффициент эффективности: Отношение прибыли за 1 год
к максимальной просадке
за весь период</t>
        </r>
      </text>
    </comment>
    <comment ref="C16" authorId="5">
      <text>
        <r>
          <rPr>
            <sz val="9"/>
            <color indexed="81"/>
            <rFont val="Tahoma"/>
            <family val="2"/>
            <charset val="204"/>
          </rPr>
          <t>Данные в эту ячейку руками не вносить!
Данные в ячейку вписываются при импорте сета автоматически и могут быть устаревшими  - например, вообще иного (предыдущего) сета.
В модели эта ячейка не используется.</t>
        </r>
      </text>
    </comment>
    <comment ref="F18" authorId="0">
      <text>
        <r>
          <rPr>
            <sz val="10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0"/>
            <color indexed="81"/>
            <rFont val="Tahoma"/>
            <family val="2"/>
            <charset val="204"/>
          </rPr>
          <t>При закрытии сетки по ТР. Комиссия вычтена.</t>
        </r>
      </text>
    </comment>
    <comment ref="O18" authorId="0">
      <text>
        <r>
          <rPr>
            <sz val="10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10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0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0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10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10"/>
            <color indexed="81"/>
            <rFont val="Tahoma"/>
            <family val="2"/>
            <charset val="204"/>
          </rPr>
          <t xml:space="preserve">Если </t>
        </r>
        <r>
          <rPr>
            <b/>
            <sz val="10"/>
            <color indexed="20"/>
            <rFont val="Tahoma"/>
            <family val="2"/>
            <charset val="204"/>
          </rPr>
          <t>StopOut</t>
        </r>
        <r>
          <rPr>
            <sz val="10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10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10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10"/>
            <color indexed="81"/>
            <rFont val="Tahoma"/>
            <family val="2"/>
            <charset val="204"/>
          </rPr>
          <t>Расстояние (пипсов) от наибольшего открытого ордера сетки (N-го колена)</t>
        </r>
      </text>
    </comment>
    <comment ref="S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10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10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10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3.xml><?xml version="1.0" encoding="utf-8"?>
<comments xmlns="http://schemas.openxmlformats.org/spreadsheetml/2006/main">
  <authors>
    <author>Пользователь Windows</author>
  </authors>
  <commentList>
    <comment ref="L5" authorId="0">
      <text>
        <r>
          <rPr>
            <b/>
            <sz val="9"/>
            <color indexed="81"/>
            <rFont val="Tahoma"/>
            <family val="2"/>
            <charset val="204"/>
          </rPr>
          <t>В этой ячейке надо указать максимум колен в вашем сете, что в модели (от 8 до 20 максимум)</t>
        </r>
      </text>
    </comment>
  </commentList>
</comments>
</file>

<file path=xl/sharedStrings.xml><?xml version="1.0" encoding="utf-8"?>
<sst xmlns="http://schemas.openxmlformats.org/spreadsheetml/2006/main" count="41806" uniqueCount="2293">
  <si>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</si>
  <si>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</si>
  <si>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</si>
  <si>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</si>
  <si>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</si>
  <si>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</si>
  <si>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</si>
  <si>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</si>
  <si>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</si>
  <si>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</si>
  <si>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</si>
  <si>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</si>
  <si>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</si>
  <si>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</si>
  <si>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</si>
  <si>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</si>
  <si>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</si>
  <si>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</si>
  <si>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</si>
  <si>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</si>
  <si>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</si>
  <si>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</si>
  <si>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</si>
  <si>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</si>
  <si>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</si>
  <si>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</si>
  <si>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</si>
  <si>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</si>
  <si>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</si>
  <si>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</si>
  <si>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</si>
  <si>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</si>
  <si>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</si>
  <si>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</si>
  <si>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</si>
  <si>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</si>
  <si>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</si>
  <si>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</si>
  <si>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</si>
  <si>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</si>
  <si>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</si>
  <si>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</si>
  <si>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</si>
  <si>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</si>
  <si>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</si>
  <si>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</si>
  <si>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</si>
  <si>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</si>
  <si>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</si>
  <si>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</si>
  <si>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</si>
  <si>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</si>
  <si>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</si>
  <si>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</si>
  <si>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</si>
  <si>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</si>
  <si>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</si>
  <si>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</si>
  <si>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</si>
  <si>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</si>
  <si>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</si>
  <si>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</si>
  <si>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</si>
  <si>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</si>
  <si>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</si>
  <si>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</si>
  <si>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</si>
  <si>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</si>
  <si>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</si>
  <si>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</si>
  <si>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</si>
  <si>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</si>
  <si>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</si>
  <si>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</si>
  <si>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</si>
  <si>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</si>
  <si>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</si>
  <si>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</si>
  <si>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</si>
  <si>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</si>
  <si>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</si>
  <si>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</si>
  <si>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</si>
  <si>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</si>
  <si>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</si>
  <si>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</si>
  <si>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</si>
  <si>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</si>
  <si>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</si>
  <si>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</si>
  <si>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</si>
  <si>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</si>
  <si>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</si>
  <si>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</si>
  <si>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</si>
  <si>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</si>
  <si>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</si>
  <si>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</si>
  <si>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</si>
  <si>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% от общей прибыли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</si>
  <si>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</si>
  <si>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</si>
  <si>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</si>
  <si>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</si>
  <si>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</si>
  <si>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</si>
  <si>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ReflectSellSettingsToBuy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</si>
  <si>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</si>
  <si>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</si>
  <si>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</si>
  <si>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</si>
  <si>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</si>
  <si>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</si>
  <si>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</si>
  <si>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</si>
  <si>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S_CalcLotType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</si>
  <si>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</si>
  <si>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</si>
  <si>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</si>
  <si>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</si>
  <si>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</si>
  <si>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</si>
  <si>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</si>
  <si>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</si>
  <si>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</si>
  <si>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</si>
  <si>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</si>
  <si>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</si>
  <si>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</si>
  <si>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</si>
  <si>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</si>
  <si>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</si>
  <si>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</si>
  <si>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</si>
  <si>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</si>
  <si>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</si>
  <si>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</si>
  <si>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</si>
  <si>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</si>
  <si>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</si>
  <si>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</si>
  <si>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</si>
  <si>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B_CalcLotType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</si>
  <si>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</si>
  <si>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</si>
  <si>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</si>
  <si>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</si>
  <si>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</si>
  <si>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</si>
  <si>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</si>
  <si>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</si>
  <si>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</si>
  <si>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</si>
  <si>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</si>
  <si>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</si>
  <si>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</si>
  <si>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</si>
  <si>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</si>
  <si>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</si>
  <si>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</si>
  <si>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</si>
  <si>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</si>
  <si>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</si>
  <si>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</si>
  <si>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</si>
  <si>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</si>
  <si>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</si>
  <si>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</si>
  <si>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</si>
  <si>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</si>
  <si>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</si>
  <si>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</si>
  <si>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</si>
  <si>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</si>
  <si>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</si>
  <si>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</si>
  <si>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</si>
  <si>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S_PauseOnClose=0</t>
  </si>
  <si>
    <t>B_PauseOnClose=0</t>
  </si>
  <si>
    <t>MaxTradePairs=0</t>
  </si>
  <si>
    <t>CurrencyBlock=0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</si>
  <si>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</si>
  <si>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</si>
  <si>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</si>
  <si>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</si>
  <si>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</si>
  <si>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</si>
  <si>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</si>
  <si>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</si>
  <si>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</si>
  <si>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S_CalcLotType=0</t>
  </si>
  <si>
    <t>S_MaxLotCoef=0</t>
  </si>
  <si>
    <t>S_TakeProffit_Level2=0</t>
  </si>
  <si>
    <t>S_TakeProffit_Level2FixPips=0</t>
  </si>
  <si>
    <t>B_GridLevel=3</t>
  </si>
  <si>
    <t>B_CalcLotType=0</t>
  </si>
  <si>
    <t>B_MaxLotCoef=0</t>
  </si>
  <si>
    <t>B_TakeProffitType=1</t>
  </si>
  <si>
    <t>B_TakeProffit_Level2=0</t>
  </si>
  <si>
    <t>B_TakeProffit_Level2FixPips=0</t>
  </si>
  <si>
    <t>GapControl=2</t>
  </si>
  <si>
    <t>GapMinDistanceFromMarket=4</t>
  </si>
  <si>
    <t>S_GapMinPercent=0</t>
  </si>
  <si>
    <t>S_GapLotKoef=0.5</t>
  </si>
  <si>
    <t>S_GapLastOrderKoef=2</t>
  </si>
  <si>
    <t>B_GapMinPercent=0</t>
  </si>
  <si>
    <t>B_GapLotKoef=0.5</t>
  </si>
  <si>
    <t>B_GapLastOrderKoef=2</t>
  </si>
  <si>
    <t>VolCandleTF=1</t>
  </si>
  <si>
    <t>TradeStartMinute=0</t>
  </si>
  <si>
    <t>TradeEndDay=6</t>
  </si>
  <si>
    <t>S_MinLot=0.01</t>
  </si>
  <si>
    <t>B_MinLot=0.01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</si>
  <si>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</si>
  <si>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</si>
  <si>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</si>
  <si>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</si>
  <si>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</si>
  <si>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</si>
  <si>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</si>
  <si>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</si>
  <si>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</si>
  <si>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</si>
  <si>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</si>
  <si>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</si>
  <si>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</si>
  <si>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</si>
  <si>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</si>
  <si>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</si>
  <si>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</si>
  <si>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</si>
  <si>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</si>
  <si>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</si>
  <si>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</si>
  <si>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</si>
  <si>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</si>
  <si>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</si>
  <si>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</si>
  <si>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</si>
  <si>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</si>
  <si>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</si>
  <si>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</si>
  <si>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</si>
  <si>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</si>
  <si>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</si>
  <si>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</si>
  <si>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</si>
  <si>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</si>
  <si>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Начальный депозит</t>
  </si>
  <si>
    <t>Чистая прибыль</t>
  </si>
  <si>
    <t>Общая прибыль, $</t>
  </si>
  <si>
    <t>Макс размер сетки в пипсах</t>
  </si>
  <si>
    <t>Средний размер сетки в пипсах</t>
  </si>
  <si>
    <t>Макс кол-во пипсов до ТР сетки</t>
  </si>
  <si>
    <t>Среднее кол-во пипсов до ТР сетки</t>
  </si>
  <si>
    <t>Сумма лотов ордеров сеток</t>
  </si>
  <si>
    <t>Средняя прибыль сетки, $</t>
  </si>
  <si>
    <t>EURUSD</t>
  </si>
  <si>
    <t>Максимальная просадка</t>
  </si>
  <si>
    <t>Директория</t>
  </si>
  <si>
    <t>Наименование сета</t>
  </si>
  <si>
    <t>Reflect Sell Settings To Buy</t>
  </si>
  <si>
    <t>SELL</t>
  </si>
  <si>
    <t>BUY</t>
  </si>
  <si>
    <t>Результаты тестирования</t>
  </si>
  <si>
    <t>Прочее</t>
  </si>
  <si>
    <t>Min Lot</t>
  </si>
  <si>
    <t>Max Open Orders</t>
  </si>
  <si>
    <t>Length</t>
  </si>
  <si>
    <t>Grid Step</t>
  </si>
  <si>
    <t>Take Proffit</t>
  </si>
  <si>
    <t>Min депо</t>
  </si>
  <si>
    <t>Название отчета</t>
  </si>
  <si>
    <t>Период тестирования</t>
  </si>
  <si>
    <t>Рентабельность месяц</t>
  </si>
  <si>
    <t>Рентабельность год</t>
  </si>
  <si>
    <t>Коэффициент эффективности</t>
  </si>
  <si>
    <t>Дата обновления базы данных</t>
  </si>
  <si>
    <t>Примечание</t>
  </si>
  <si>
    <t>TradeSell=1</t>
  </si>
  <si>
    <t>TradeBuy=1</t>
  </si>
  <si>
    <t>S_OpenFirstOrder=1</t>
  </si>
  <si>
    <t>B_OpenFirstOrder=1</t>
  </si>
  <si>
    <t>S_CloseAllOrders=0</t>
  </si>
  <si>
    <t>B_CloseAllOrders=0</t>
  </si>
  <si>
    <t>MaxSpread=3</t>
  </si>
  <si>
    <t>CloseAllOrders_ByDrawdownMoney=0</t>
  </si>
  <si>
    <t>CloseAllOrders_ByDrawdown_StopTrade=0</t>
  </si>
  <si>
    <t>S_Grid3=0</t>
  </si>
  <si>
    <t>S_Grid3Add=0</t>
  </si>
  <si>
    <t>S_GridStop=0</t>
  </si>
  <si>
    <t>S_MultStop=0</t>
  </si>
  <si>
    <t>B_MaxOpenOrders=15</t>
  </si>
  <si>
    <t>B_Grid3=0</t>
  </si>
  <si>
    <t>B_Grid3Add=0</t>
  </si>
  <si>
    <t>B_GridStop=0</t>
  </si>
  <si>
    <t>B_MultStop=0</t>
  </si>
  <si>
    <t>CandlesToOpen1Order_OpenClose=1</t>
  </si>
  <si>
    <t>GapMaxStopOrders=2</t>
  </si>
  <si>
    <t>Годы</t>
  </si>
  <si>
    <t>май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</si>
  <si>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</si>
  <si>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</si>
  <si>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</si>
  <si>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</si>
  <si>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</si>
  <si>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</si>
  <si>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</si>
  <si>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</si>
  <si>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</si>
  <si>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</si>
  <si>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</si>
  <si>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</si>
  <si>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</si>
  <si>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</si>
  <si>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</si>
  <si>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</si>
  <si>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</si>
  <si>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</si>
  <si>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</si>
  <si>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</si>
  <si>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</si>
  <si>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</si>
  <si>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</si>
  <si>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</si>
  <si>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</si>
  <si>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</si>
  <si>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</si>
  <si>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</si>
  <si>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</si>
  <si>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SELL сетки - min ордер и множители лота всех колен</t>
  </si>
  <si>
    <t>S_CurrencyForMinLot</t>
  </si>
  <si>
    <t>main_settings_1_43_1065_23_34_12_04_2017=Общие настройки и управление торгами</t>
  </si>
  <si>
    <t>MagicNumber=1110</t>
  </si>
  <si>
    <t>AddComment=EURJPY</t>
  </si>
  <si>
    <t>ReflectSellSettingsToBuy=1</t>
  </si>
  <si>
    <t>filters_part_1_43_1065_23_34_12_04_2017=Фильтры спрэда и одновременно торгуемых пар и валют</t>
  </si>
  <si>
    <t>MaxSpreadStopTradingTimining=45</t>
  </si>
  <si>
    <t>MinLeverage=0</t>
  </si>
  <si>
    <t>MinTimeStep=0</t>
  </si>
  <si>
    <t>trade_control_by_drawdown_1_43_1065_23_34_12_04_2017=Управление торгами в зависимости от просадки</t>
  </si>
  <si>
    <t>sell_step_settings_1_43_1065_23_34_12_04_2017=SELL сетки - настройки шагов, количества колен и длины</t>
  </si>
  <si>
    <t>S_MaxOpenOrders=6</t>
  </si>
  <si>
    <t>S_GridStep=20</t>
  </si>
  <si>
    <t>S_GridLevel=0</t>
  </si>
  <si>
    <t>S_GridStep_AddPips=0</t>
  </si>
  <si>
    <t>S_GridStep_Level2=0</t>
  </si>
  <si>
    <t>S_GridStep_Level2_AddPips=0</t>
  </si>
  <si>
    <t>sell_lot_settings_1_43_1065_23_34_12_04_2017=SELL сетки - min ордер и множители лота всех колен</t>
  </si>
  <si>
    <t>S_CurrencyForMinLot=0</t>
  </si>
  <si>
    <t>S_Mult=1</t>
  </si>
  <si>
    <t>S_MultStart=5</t>
  </si>
  <si>
    <t>S_MultLevel2=0</t>
  </si>
  <si>
    <t>S_MultCorr=0</t>
  </si>
  <si>
    <t>S_MultLevel3=0</t>
  </si>
  <si>
    <t>S_MultСorrLevel3=0</t>
  </si>
  <si>
    <t>S_Mult3=0</t>
  </si>
  <si>
    <t>S_Mult3Add=0</t>
  </si>
  <si>
    <t>sell_tp_settings_1_43_1065_23_34_12_04_2017=SELL сетки: настройки TP (чистая прибыль) ==&gt; [уровень_БУ]+ТР</t>
  </si>
  <si>
    <t>S_TakeProffitType=0</t>
  </si>
  <si>
    <t>S_TakeProffit=11</t>
  </si>
  <si>
    <t>S_TakeProffit_Level1=2</t>
  </si>
  <si>
    <t>S_TakeProffit_Level1Corr=9</t>
  </si>
  <si>
    <t>S_TakeProffit_Level1_5=3</t>
  </si>
  <si>
    <t>S_TakeProffit_Level1_5Corr=10</t>
  </si>
  <si>
    <t>buy_step_settings_1_43_1065_23_34_12_04_2017=BUY сетки - настройки шагов, количества колен и длины</t>
  </si>
  <si>
    <t>B_GridStep=14</t>
  </si>
  <si>
    <t>B_GridStep_AddPips=1</t>
  </si>
  <si>
    <t>B_GridStep_Level2=10</t>
  </si>
  <si>
    <t>B_GridStep_Level2_AddPips=7</t>
  </si>
  <si>
    <t>buy_lot_settings_1_43_1065_23_34_12_04_2017=BUY сетки - min ордер и множители лота всех колен</t>
  </si>
  <si>
    <t>B_CurrencyForMinLot=0</t>
  </si>
  <si>
    <t>B_Mult=3</t>
  </si>
  <si>
    <t>B_MultStart=2</t>
  </si>
  <si>
    <t>B_MultLevel2=0</t>
  </si>
  <si>
    <t>B_MultCorr=0</t>
  </si>
  <si>
    <t>B_MultLevel3=0</t>
  </si>
  <si>
    <t>B_MultСorrLevel3=0.02</t>
  </si>
  <si>
    <t>B_Mult3=0</t>
  </si>
  <si>
    <t>B_Mult3Add=0</t>
  </si>
  <si>
    <t>buy_tp_settings_1_43_1065_23_34_12_04_2017=BUY сетки: настройки TP (прибыль) ==&gt; [уровень_БУ]+ТР</t>
  </si>
  <si>
    <t>B_TakeProffit=5</t>
  </si>
  <si>
    <t>B_TakeProffit_Level1=4</t>
  </si>
  <si>
    <t>B_TakeProffit_Level1Corr=1</t>
  </si>
  <si>
    <t>B_TakeProffit_Level1_5=12</t>
  </si>
  <si>
    <t>B_TakeProffit_Level1_5Corr=-1</t>
  </si>
  <si>
    <t>Indicators_settings_1_43_1065_23_34_12_04_2017=Фильтры, ИНДИКАТОРНЫЙ вход Первым и/или Последующими ордерами</t>
  </si>
  <si>
    <t>Use_trend_indicator_settings1_1_43_1065_23_34_12_04_2017=Параметры трендового фильтра.</t>
  </si>
  <si>
    <t>use_ADX_for1Order=0</t>
  </si>
  <si>
    <t>AdxTimeFrame1=1</t>
  </si>
  <si>
    <t>AdxPeriod1=56</t>
  </si>
  <si>
    <t>AdxLevel1=1</t>
  </si>
  <si>
    <t>use_ADX_ds1=0</t>
  </si>
  <si>
    <t>use_ADX_p3_1=0</t>
  </si>
  <si>
    <t>Use_ADX_indicator_settings_1_43_1065_23_34_12_04_2017=0 - не использовать, хх - номер колена, -хх - реверс и номер колена</t>
  </si>
  <si>
    <t>use_ADX_for_next_Order=0</t>
  </si>
  <si>
    <t>AdxTimeFrame=1</t>
  </si>
  <si>
    <t>AdxPeriod=56</t>
  </si>
  <si>
    <t>AdxLevel=1</t>
  </si>
  <si>
    <t>use_ADX_ds=0</t>
  </si>
  <si>
    <t>use_ADX_p3=0</t>
  </si>
  <si>
    <t>Use_imp_indicator_settings1_1_43_1065_23_34_12_04_2017=Параметры импульсного фильтра.</t>
  </si>
  <si>
    <t>use_imp_for1Order=0</t>
  </si>
  <si>
    <t>imp_indi_1order=1</t>
  </si>
  <si>
    <t>ImpTimeFrame1=1</t>
  </si>
  <si>
    <t>ImpPeriod1=30</t>
  </si>
  <si>
    <t>LGCoeff1=0.75</t>
  </si>
  <si>
    <t>ImpLevel1=50</t>
  </si>
  <si>
    <t>use_imp_indicator_settings_1_43_1065_23_34_12_04_2017=0 - не использовать, хх - номер колена, -хх - реверс и номер колена</t>
  </si>
  <si>
    <t>use_imp_for_next_Order=0</t>
  </si>
  <si>
    <t>imp_indi_next_order=1</t>
  </si>
  <si>
    <t>ImpTimeFrame=1</t>
  </si>
  <si>
    <t>ImpPeriod=30</t>
  </si>
  <si>
    <t>LGCoeff=0.75</t>
  </si>
  <si>
    <t>ImpLevel=50</t>
  </si>
  <si>
    <t>without_indicator_settings_1_43_1065_23_34_12_04_2017=Настройки параметров и фильтров безиндикаторного входа</t>
  </si>
  <si>
    <t>OpenFirstOrderTF=1440</t>
  </si>
  <si>
    <t>CandlesToOpen1Order=3</t>
  </si>
  <si>
    <t>CandlesToOpen1Order_MinPips=40</t>
  </si>
  <si>
    <t>CandlesToOpen1Order_MaxPips=100</t>
  </si>
  <si>
    <t>ReversSignalToOpen1Order=0</t>
  </si>
  <si>
    <t>gap_settings_1_43_1065_23_34_12_04_2017=Настройки блока выявления и обработки гэпов</t>
  </si>
  <si>
    <t>S_GapMinPips=10</t>
  </si>
  <si>
    <t>B_GapMinPips=10</t>
  </si>
  <si>
    <t>vol_filter_settings_1_43_1065_23_34_12_04_2017=Фильтр - Запрет открывать ордера, если импульс</t>
  </si>
  <si>
    <t>VolCandleMaxSize=12</t>
  </si>
  <si>
    <t>VolStopTradeTimining=130</t>
  </si>
  <si>
    <t>sheduler_settings_1_43_1065_23_34_12_04_2017=Настройки планировщиков торговли - их 5 разных</t>
  </si>
  <si>
    <t>sheduler_trade_week_settings_1_43_1065_23_34_12_04_2017=№1 Еженедельно: можно открывать 1-е ордера со Start_дня|время по End_день|время</t>
  </si>
  <si>
    <t>TradeStartDay=1</t>
  </si>
  <si>
    <t>TradeStartHour=1</t>
  </si>
  <si>
    <t>TradeEndHour=12</t>
  </si>
  <si>
    <t>TradeEndMinute=0</t>
  </si>
  <si>
    <t>sheduler_new_positio_pause_settings_1_43_1065_23_34_12_04_2017=№2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</si>
  <si>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</si>
  <si>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</si>
  <si>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</si>
  <si>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</si>
  <si>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</si>
  <si>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</si>
  <si>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</si>
  <si>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</si>
  <si>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</si>
  <si>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</si>
  <si>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</si>
  <si>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</si>
  <si>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</si>
  <si>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</si>
  <si>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</si>
  <si>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</si>
  <si>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</si>
  <si>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</si>
  <si>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</si>
  <si>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</si>
  <si>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sheduler_trade_day_settings_1_43_1065_23_34_12_04_2017=№3 Ежедневно: можно открывать 1-е ордера сеток - 10 интервалов</t>
  </si>
  <si>
    <t>IntraDay1StartHour=1</t>
  </si>
  <si>
    <t>IntraDay1StartMinute=1</t>
  </si>
  <si>
    <t>IntraDay1EndHour=1</t>
  </si>
  <si>
    <t>IntraDay1EndMinute=5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</si>
  <si>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</si>
  <si>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</si>
  <si>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</si>
  <si>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</si>
  <si>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</si>
  <si>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</si>
  <si>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</si>
  <si>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</si>
  <si>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</si>
  <si>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</si>
  <si>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</si>
  <si>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</si>
  <si>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</si>
  <si>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</si>
  <si>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</si>
  <si>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</si>
  <si>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</si>
  <si>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</si>
  <si>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</si>
  <si>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</si>
  <si>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</si>
  <si>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</si>
  <si>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</si>
  <si>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</si>
  <si>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</si>
  <si>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</si>
  <si>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</si>
  <si>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</si>
  <si>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</si>
  <si>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</si>
  <si>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</si>
  <si>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</si>
  <si>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</si>
  <si>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</si>
  <si>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</si>
  <si>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</si>
  <si>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sheduler_trade_pause_settings_1_43_1065_23_34_12_04_2017=№4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</si>
  <si>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</si>
  <si>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</si>
  <si>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</si>
  <si>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</si>
  <si>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</si>
  <si>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</si>
  <si>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</si>
  <si>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</si>
  <si>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</si>
  <si>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</si>
  <si>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</si>
  <si>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</si>
  <si>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</si>
  <si>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</si>
  <si>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</si>
  <si>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</si>
  <si>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</si>
  <si>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</si>
  <si>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</si>
  <si>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</si>
  <si>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sheduler_trade_stop_settings_1_43_1065_23_34_12_04_2017=№5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</si>
  <si>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</si>
  <si>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</si>
  <si>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</si>
  <si>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</si>
  <si>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</si>
  <si>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</si>
  <si>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</si>
  <si>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</si>
  <si>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</si>
  <si>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</si>
  <si>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</si>
  <si>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</si>
  <si>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</si>
  <si>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</si>
  <si>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</si>
  <si>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</si>
  <si>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</si>
  <si>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</si>
  <si>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</si>
  <si>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</si>
  <si>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</si>
  <si>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</si>
  <si>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</si>
  <si>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</si>
  <si>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</si>
  <si>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</si>
  <si>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</si>
  <si>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</si>
  <si>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</si>
  <si>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</si>
  <si>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</si>
  <si>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</si>
  <si>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</si>
  <si>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</si>
  <si>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</si>
  <si>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</si>
  <si>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</si>
  <si>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</si>
  <si>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</si>
  <si>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</si>
  <si>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sheduler_close_all_order_settings_1_43_1065_23_34_12_04_2017=№6 Ежедневно - закрытие обеих сеток в одно время</t>
  </si>
  <si>
    <t>CloseAllOrders_EveryDay_Hour=0</t>
  </si>
  <si>
    <t>CloseAllOrders_EveryDay_Minute=0</t>
  </si>
  <si>
    <t>other_settings_1_43_1065_23_34_12_04_2017====Прочие общие настройки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</si>
  <si>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</si>
  <si>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</si>
  <si>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</si>
  <si>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</si>
  <si>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</si>
  <si>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ShowComments=1</t>
  </si>
  <si>
    <t>00000000&lt;01&gt;2-1.43[tp]</t>
  </si>
  <si>
    <t>263356637&lt;02&gt;2-1.43[tp]</t>
  </si>
  <si>
    <t>263406368&lt;02&gt;2-1.43[tp]</t>
  </si>
  <si>
    <t>263412978&lt;04&gt;2-1.43[tp]</t>
  </si>
  <si>
    <t>263740946&lt;02&gt;2-1.43[tp]</t>
  </si>
  <si>
    <t>263984272&lt;06&gt;2-1.43[tp]</t>
  </si>
  <si>
    <t>264043240&lt;02&gt;2-1.43[tp]</t>
  </si>
  <si>
    <t>264283813&lt;02&gt;2-1.43[tp]</t>
  </si>
  <si>
    <t>264283813&lt;03&gt;2-1.43[tp]</t>
  </si>
  <si>
    <t>264283813&lt;04&gt;2-1.43[tp]</t>
  </si>
  <si>
    <t>264369855&lt;02&gt;2-1.43[tp]</t>
  </si>
  <si>
    <t>264397243&lt;05&gt;2-1.43[tp]</t>
  </si>
  <si>
    <t>00000000&lt;01&gt;2-1.43</t>
  </si>
  <si>
    <t>264690861&lt;02&gt;2-1.43[tp]</t>
  </si>
  <si>
    <t>00000000&lt;01&gt;2-1.43[tp/gap]</t>
  </si>
  <si>
    <t>264845575&lt;02&gt;2-1.43[tp/gap]</t>
  </si>
  <si>
    <t>264845575&lt;03&gt;2-1.43[tp/gap]</t>
  </si>
  <si>
    <t>264845575&lt;04&gt;2-1.43[tp/gap]</t>
  </si>
  <si>
    <t>264916880&lt;02&gt;2-1.43[tp]</t>
  </si>
  <si>
    <t>264946806&lt;02&gt;2-1.43[tp]</t>
  </si>
  <si>
    <t>264997801&lt;05&gt;2-1.43[tp]</t>
  </si>
  <si>
    <t>265052721&lt;02&gt;2-1.43[tp]</t>
  </si>
  <si>
    <t>265106789&lt;02&gt;2-1.43[tp]</t>
  </si>
  <si>
    <t>265181464&lt;02&gt;2-1.43[tp]</t>
  </si>
  <si>
    <t>265184848&lt;02&gt;2-1.43[tp]</t>
  </si>
  <si>
    <t>265246898&lt;02&gt;2-1.43[tp]</t>
  </si>
  <si>
    <t>265614510&lt;02&gt;2-1.43[tp]</t>
  </si>
  <si>
    <t>266318452&lt;02&gt;2-1.43[tp]</t>
  </si>
  <si>
    <t>266318452&lt;03&gt;2-1.43[tp]</t>
  </si>
  <si>
    <t>266587605&lt;03&gt;2-1.43[tp]</t>
  </si>
  <si>
    <t>266612655&lt;04&gt;2-1.43[tp]</t>
  </si>
  <si>
    <t>266660192&lt;04&gt;2-1.43[tp]</t>
  </si>
  <si>
    <t>267531583&lt;02&gt;2-1.43[tp]</t>
  </si>
  <si>
    <t>268269144&lt;04&gt;2-1.43[tp/gap]</t>
  </si>
  <si>
    <t>268873706&lt;02&gt;2-1.43[tp]</t>
  </si>
  <si>
    <t>268927656&lt;02&gt;2-1.43[tp]</t>
  </si>
  <si>
    <t>268927656&lt;03&gt;2-1.43[tp]</t>
  </si>
  <si>
    <t>268837754&lt;02&gt;2-1.43[tp]</t>
  </si>
  <si>
    <t>268837754&lt;03&gt;2-1.43[tp]</t>
  </si>
  <si>
    <t>268837754&lt;04&gt;2-1.43[tp]</t>
  </si>
  <si>
    <t>268837754&lt;05&gt;2-1.43[tp]</t>
  </si>
  <si>
    <t>268837754&lt;06&gt;2-1.43[tp]</t>
  </si>
  <si>
    <t>268961683&lt;02&gt;2-1.43[tp]</t>
  </si>
  <si>
    <t>268961683&lt;03&gt;2-1.43[tp]</t>
  </si>
  <si>
    <t>268961683&lt;04&gt;2-1.43[tp]</t>
  </si>
  <si>
    <t>268979714&lt;02&gt;2-1.43[tp]</t>
  </si>
  <si>
    <t>268979714&lt;03&gt;2-1.43[tp]</t>
  </si>
  <si>
    <t>268979714&lt;04&gt;2-1.43[tp]</t>
  </si>
  <si>
    <t>269045292&lt;02&gt;2-1.43[tp]</t>
  </si>
  <si>
    <t>269026096&lt;02&gt;2-1.43[tp]</t>
  </si>
  <si>
    <t>269026096&lt;03&gt;2-1.43[tp]</t>
  </si>
  <si>
    <t>269026096&lt;04&gt;2-1.43[tp]</t>
  </si>
  <si>
    <t>269116496&lt;02&gt;2-1.43[tp/gap]</t>
  </si>
  <si>
    <t>269116496&lt;03&gt;2-1.43[tp/gap]</t>
  </si>
  <si>
    <t>269249893&lt;02&gt;2-1.43[tp]</t>
  </si>
  <si>
    <t>269400510&lt;03&gt;2-1.43[tp]</t>
  </si>
  <si>
    <t>269400510&lt;04&gt;2-1.43[tp]</t>
  </si>
  <si>
    <t>269417349&lt;03&gt;2-1.43[tp]</t>
  </si>
  <si>
    <t>270259889&lt;02&gt;2-1.43[tp]</t>
  </si>
  <si>
    <t>270413842&lt;02&gt;2-1.43[tp]</t>
  </si>
  <si>
    <t>270458416&lt;02&gt;2-1.43[tp]</t>
  </si>
  <si>
    <t>270481432&lt;04&gt;2-1.43[tp]</t>
  </si>
  <si>
    <t>270592558&lt;04&gt;2-1.43[tp]</t>
  </si>
  <si>
    <t>270709916&lt;02&gt;2-1.43[tp]</t>
  </si>
  <si>
    <t>270789217&lt;02&gt;2-1.43[tp]</t>
  </si>
  <si>
    <t>270797587&lt;02&gt;2-1.43[tp]</t>
  </si>
  <si>
    <t>270925177&lt;04&gt;2-1.43[tp]</t>
  </si>
  <si>
    <t>270925177&lt;05&gt;2-1.43[tp]</t>
  </si>
  <si>
    <t>270925177&lt;06&gt;2-1.43[tp]</t>
  </si>
  <si>
    <t>270971448&lt;03&gt;2-1.43</t>
  </si>
  <si>
    <t>270971448&lt;02&gt;2-1.43</t>
  </si>
  <si>
    <t>271419528&lt;02&gt;2-1.43[tp]</t>
  </si>
  <si>
    <t>271447686&lt;02&gt;2-1.43[tp]</t>
  </si>
  <si>
    <t>271647201&lt;02&gt;2-1.43[tp]</t>
  </si>
  <si>
    <t>271647201&lt;03&gt;2-1.43[tp]</t>
  </si>
  <si>
    <t>271659063&lt;04&gt;2-1.43</t>
  </si>
  <si>
    <t>271659063&lt;03&gt;2-1.43</t>
  </si>
  <si>
    <t>271659063&lt;02&gt;2-1.43</t>
  </si>
  <si>
    <t>271709103&lt;02&gt;2-1.43[tp]</t>
  </si>
  <si>
    <t>271709103&lt;03&gt;2-1.43[tp]</t>
  </si>
  <si>
    <t>271894224&lt;02&gt;2-1.43[tp]</t>
  </si>
  <si>
    <t>271962233&lt;02&gt;2-1.43[tp]</t>
  </si>
  <si>
    <t>272006746&lt;02&gt;2-1.43[tp]</t>
  </si>
  <si>
    <t>272016100&lt;02&gt;2-1.43[tp]</t>
  </si>
  <si>
    <t>272262236&lt;02&gt;2-1.43[tp]</t>
  </si>
  <si>
    <t>272262236&lt;03&gt;2-1.43[tp]</t>
  </si>
  <si>
    <t>272312534&lt;02&gt;2-1.43[tp/gap]</t>
  </si>
  <si>
    <t>272312534&lt;03&gt;2-1.43[tp/gap]</t>
  </si>
  <si>
    <t>272312534&lt;04&gt;2-1.43[tp/gap]</t>
  </si>
  <si>
    <t>272312534&lt;05&gt;2-1.43[tp/gap]</t>
  </si>
  <si>
    <t>272312534&lt;06&gt;2-1.43[tp/gap]</t>
  </si>
  <si>
    <t>272348722&lt;02&gt;2-1.43[tp]</t>
  </si>
  <si>
    <t>272339678&lt;02&gt;2-1.43[tp]</t>
  </si>
  <si>
    <t>272339678&lt;03&gt;2-1.43[tp]</t>
  </si>
  <si>
    <t>272383480&lt;02&gt;2-1.43[tp]</t>
  </si>
  <si>
    <t>272383480&lt;03&gt;2-1.43[tp]</t>
  </si>
  <si>
    <t>272396083&lt;02&gt;2-1.43[tp]</t>
  </si>
  <si>
    <t>272392869&lt;03&gt;2-1.43[tp/gap]</t>
  </si>
  <si>
    <t>272392869&lt;04&gt;2-1.43[tp/gap]</t>
  </si>
  <si>
    <t>272431197&lt;02&gt;2-1.43[tp]</t>
  </si>
  <si>
    <t>273591608&lt;02&gt;2-1.43</t>
  </si>
  <si>
    <t>273548853&lt;10&gt;2-1.43</t>
  </si>
  <si>
    <t>273548853&lt;09&gt;2-1.43</t>
  </si>
  <si>
    <t>273682528&lt;02&gt;2-1.43[tp]</t>
  </si>
  <si>
    <t>273910482&lt;02&gt;2-1.43[tp]</t>
  </si>
  <si>
    <t>273910482&lt;03&gt;2-1.43[tp]</t>
  </si>
  <si>
    <t>274121846&lt;02&gt;2-1.43[tp]</t>
  </si>
  <si>
    <t>274121846&lt;03&gt;2-1.43[tp]</t>
  </si>
  <si>
    <t>274436929&lt;02&gt;2-1.43[tp]</t>
  </si>
  <si>
    <t>274580187&lt;02&gt;2-1.43</t>
  </si>
  <si>
    <t>274611264&lt;03&gt;2-1.43[tp]</t>
  </si>
  <si>
    <t>274652576&lt;03&gt;2-1.43</t>
  </si>
  <si>
    <t>274652576&lt;02&gt;2-1.43</t>
  </si>
  <si>
    <t>274700761&lt;02&gt;2-1.43[tp]</t>
  </si>
  <si>
    <t>274762553&lt;02&gt;2-1.43[tp]</t>
  </si>
  <si>
    <t>274762553&lt;03&gt;2-1.43[tp]</t>
  </si>
  <si>
    <t>274828728&lt;02&gt;2-1.43[tp]</t>
  </si>
  <si>
    <t>275569086&lt;03&gt;2-1.43[tp]</t>
  </si>
  <si>
    <t>275906904&lt;02&gt;2-1.43[tp]</t>
  </si>
  <si>
    <t>275906904&lt;03&gt;2-1.43[tp]</t>
  </si>
  <si>
    <t>275925895&lt;02&gt;2-1.43[tp]</t>
  </si>
  <si>
    <t>275952804&lt;02&gt;2-1.43</t>
  </si>
  <si>
    <t>276070277&lt;02&gt;2-1.43[tp]</t>
  </si>
  <si>
    <t>276329450&lt;02&gt;2-1.43[tp]</t>
  </si>
  <si>
    <t>276980730&lt;02&gt;2-1.43[tp]</t>
  </si>
  <si>
    <t>276980730&lt;03&gt;2-1.43[tp]</t>
  </si>
  <si>
    <t>276980730&lt;04&gt;2-1.43[tp]</t>
  </si>
  <si>
    <t>276980730&lt;05&gt;2-1.43[tp]</t>
  </si>
  <si>
    <t>276980730&lt;06&gt;2-1.43[tp]</t>
  </si>
  <si>
    <t>277310183&lt;02&gt;2-1.43[tp]</t>
  </si>
  <si>
    <t>277310183&lt;03&gt;2-1.43[tp]</t>
  </si>
  <si>
    <t>277384159&lt;02&gt;2-1.43[tp/gap]</t>
  </si>
  <si>
    <t>277384159&lt;03&gt;2-1.43[tp/gap]</t>
  </si>
  <si>
    <t>276232994&lt;02&gt;2-1.43[tp]</t>
  </si>
  <si>
    <t>276232994&lt;03&gt;2-1.43[tp]</t>
  </si>
  <si>
    <t>276232994&lt;04&gt;2-1.43[tp]</t>
  </si>
  <si>
    <t>276232994&lt;05&gt;2-1.43[tp]</t>
  </si>
  <si>
    <t>276232994&lt;06&gt;2-1.43[tp]</t>
  </si>
  <si>
    <t>276232994&lt;07&gt;2-1.43[tp]</t>
  </si>
  <si>
    <t>276232994&lt;08&gt;2-1.43[tp]</t>
  </si>
  <si>
    <t>276232994&lt;09&gt;2-1.43[tp]</t>
  </si>
  <si>
    <t>276232994&lt;10&gt;2-1.43[tp]</t>
  </si>
  <si>
    <t>276232994&lt;11&gt;2-1.43[tp]</t>
  </si>
  <si>
    <t>276232994&lt;12&gt;2-1.43[tp]</t>
  </si>
  <si>
    <t>276232994&lt;13&gt;2-1.43[tp]</t>
  </si>
  <si>
    <t>277412807&lt;08&gt;2-1.43</t>
  </si>
  <si>
    <t>277412807&lt;02&gt;2-1.43[tp]</t>
  </si>
  <si>
    <t>277412807&lt;03&gt;2-1.43[tp]</t>
  </si>
  <si>
    <t>277412807&lt;04&gt;2-1.43[tp]</t>
  </si>
  <si>
    <t>277412807&lt;05&gt;2-1.43[tp]</t>
  </si>
  <si>
    <t>277412807&lt;06&gt;2-1.43[tp]</t>
  </si>
  <si>
    <t>277412807&lt;07&gt;2-1.43[tp]</t>
  </si>
  <si>
    <t>277554147&lt;02&gt;2-1.43[tp]</t>
  </si>
  <si>
    <t>277546631&lt;02&gt;2-1.43[tp]</t>
  </si>
  <si>
    <t>277546631&lt;03&gt;2-1.43[tp]</t>
  </si>
  <si>
    <t>277546631&lt;04&gt;2-1.43[tp]</t>
  </si>
  <si>
    <t>277546631&lt;05&gt;2-1.43[tp]</t>
  </si>
  <si>
    <t>277546631&lt;06&gt;2-1.43[tp]</t>
  </si>
  <si>
    <t>277546631&lt;07&gt;2-1.43[tp]</t>
  </si>
  <si>
    <t>277546631&lt;08&gt;2-1.43[tp]</t>
  </si>
  <si>
    <t>277608575&lt;02&gt;2-1.43[tp]</t>
  </si>
  <si>
    <t>277608575&lt;03&gt;2-1.43[tp]</t>
  </si>
  <si>
    <t>277608575&lt;04&gt;2-1.43[tp]</t>
  </si>
  <si>
    <t>277608575&lt;06&gt;2-1.43[tp]</t>
  </si>
  <si>
    <t>277694637&lt;02&gt;2-1.43[tp]</t>
  </si>
  <si>
    <t>277694637&lt;03&gt;2-1.43[tp]</t>
  </si>
  <si>
    <t>277694637&lt;04&gt;2-1.43[tp]</t>
  </si>
  <si>
    <t>277733215&lt;02&gt;2-1.43[tp]</t>
  </si>
  <si>
    <t>277733215&lt;03&gt;2-1.43[tp]</t>
  </si>
  <si>
    <t>277784361&lt;02&gt;2-1.43[tp]</t>
  </si>
  <si>
    <t>277829070&lt;02&gt;2-1.43[tp]</t>
  </si>
  <si>
    <t>277829070&lt;03&gt;2-1.43[tp]</t>
  </si>
  <si>
    <t>277880147&lt;02&gt;2-1.43[tp]</t>
  </si>
  <si>
    <t>277812140&lt;02&gt;2-1.43[tp/gap]</t>
  </si>
  <si>
    <t>277812140&lt;03&gt;2-1.43[tp/gap]</t>
  </si>
  <si>
    <t>277812140&lt;04&gt;2-1.43[tp/gap]</t>
  </si>
  <si>
    <t>277812140&lt;05&gt;2-1.43[tp/gap]</t>
  </si>
  <si>
    <t>277812140&lt;06&gt;2-1.43[tp/gap]</t>
  </si>
  <si>
    <t>278002243&lt;02&gt;2-1.43[tp]</t>
  </si>
  <si>
    <t>278002243&lt;03&gt;2-1.43[tp]</t>
  </si>
  <si>
    <t>278145875&lt;02&gt;2-1.43[tp]</t>
  </si>
  <si>
    <t>278145875&lt;03&gt;2-1.43[tp]</t>
  </si>
  <si>
    <t>277919289&lt;02&gt;2-1.43[tp]</t>
  </si>
  <si>
    <t>277919289&lt;03&gt;2-1.43[tp]</t>
  </si>
  <si>
    <t>277919289&lt;04&gt;2-1.43[tp]</t>
  </si>
  <si>
    <t>277919289&lt;05&gt;2-1.43[tp]</t>
  </si>
  <si>
    <t>277919289&lt;06&gt;2-1.43[tp]</t>
  </si>
  <si>
    <t>277919289&lt;07&gt;2-1.43[tp]</t>
  </si>
  <si>
    <t>277919289&lt;08&gt;2-1.43[tp]</t>
  </si>
  <si>
    <t>277919289&lt;09&gt;2-1.43[tp]</t>
  </si>
  <si>
    <t>278274185&lt;02&gt;2-1.43[tp]</t>
  </si>
  <si>
    <t>278245297&lt;02&gt;2-1.43[tp]</t>
  </si>
  <si>
    <t>278245297&lt;03&gt;2-1.43[tp]</t>
  </si>
  <si>
    <t>278245297&lt;04&gt;2-1.43[tp]</t>
  </si>
  <si>
    <t>278245297&lt;05&gt;2-1.43[tp]</t>
  </si>
  <si>
    <t>278245297&lt;06&gt;2-1.43[tp]</t>
  </si>
  <si>
    <t>278245297&lt;07&gt;2-1.43[tp]</t>
  </si>
  <si>
    <t>278315794&lt;02&gt;2-1.43[tp]</t>
  </si>
  <si>
    <t>278315794&lt;03&gt;2-1.43[tp]</t>
  </si>
  <si>
    <t>278315794&lt;04&gt;2-1.43[tp]</t>
  </si>
  <si>
    <t>278315794&lt;05&gt;2-1.43[tp]</t>
  </si>
  <si>
    <t>278315794&lt;06&gt;2-1.43[tp]</t>
  </si>
  <si>
    <t>278441249&lt;02&gt;2-1.43[tp]</t>
  </si>
  <si>
    <t>278441249&lt;03&gt;2-1.43[tp]</t>
  </si>
  <si>
    <t>278441249&lt;04&gt;2-1.43[tp]</t>
  </si>
  <si>
    <t>278485282&lt;02&gt;2-1.43[tp]</t>
  </si>
  <si>
    <t>278485282&lt;03&gt;2-1.43[tp]</t>
  </si>
  <si>
    <t>278566440&lt;02&gt;2-1.43[tp]</t>
  </si>
  <si>
    <t>278599798&lt;02&gt;2-1.43[tp]</t>
  </si>
  <si>
    <t>278599798&lt;03&gt;2-1.43[tp]</t>
  </si>
  <si>
    <t>278487981&lt;02&gt;2-1.43[tp]</t>
  </si>
  <si>
    <t>278487981&lt;03&gt;2-1.43[tp]</t>
  </si>
  <si>
    <t>278487981&lt;04&gt;2-1.43[tp]</t>
  </si>
  <si>
    <t>278487981&lt;05&gt;2-1.43[tp]</t>
  </si>
  <si>
    <t>278487981&lt;06&gt;2-1.43[tp]</t>
  </si>
  <si>
    <t>278487981&lt;07&gt;2-1.43[tp]</t>
  </si>
  <si>
    <t>278487981&lt;08&gt;2-1.43[tp]</t>
  </si>
  <si>
    <t>278487981&lt;09&gt;2-1.43[tp]</t>
  </si>
  <si>
    <t>278622913&lt;02&gt;2-1.43[tp/gap]</t>
  </si>
  <si>
    <t>278608641&lt;02&gt;2-1.43[tp]</t>
  </si>
  <si>
    <t>278608641&lt;03&gt;2-1.43[tp]</t>
  </si>
  <si>
    <t>278608641&lt;04&gt;2-1.43[tp]</t>
  </si>
  <si>
    <t>278608641&lt;05&gt;2-1.43[tp]</t>
  </si>
  <si>
    <t>278642574&lt;02&gt;2-1.43[tp]</t>
  </si>
  <si>
    <t>278642574&lt;03&gt;2-1.43[tp]</t>
  </si>
  <si>
    <t>278642574&lt;04&gt;2-1.43[tp]</t>
  </si>
  <si>
    <t>278651605&lt;02&gt;2-1.43[tp]</t>
  </si>
  <si>
    <t>278650186&lt;02&gt;2-1.43[tp]</t>
  </si>
  <si>
    <t>278650186&lt;03&gt;2-1.43[tp]</t>
  </si>
  <si>
    <t>278650186&lt;04&gt;2-1.43[tp]</t>
  </si>
  <si>
    <t>278654265&lt;02&gt;2-1.43[tp]</t>
  </si>
  <si>
    <t>278654265&lt;03&gt;2-1.43[tp]</t>
  </si>
  <si>
    <t>278654265&lt;04&gt;2-1.43[tp]</t>
  </si>
  <si>
    <t>278678079&lt;06&gt;2-1.43</t>
  </si>
  <si>
    <t>278678079&lt;05&gt;2-1.43</t>
  </si>
  <si>
    <t>278678079&lt;04&gt;2-1.43</t>
  </si>
  <si>
    <t>278698757&lt;02&gt;2-1.43[tp]</t>
  </si>
  <si>
    <t>278698757&lt;03&gt;2-1.43[tp]</t>
  </si>
  <si>
    <t>278698757&lt;04&gt;2-1.43[tp]</t>
  </si>
  <si>
    <t>278735843&lt;02&gt;2-1.43[tp]</t>
  </si>
  <si>
    <t>278754928&lt;02&gt;2-1.43[tp]</t>
  </si>
  <si>
    <t>278762910&lt;02&gt;2-1.43[tp]</t>
  </si>
  <si>
    <t>278762910&lt;03&gt;2-1.43[tp]</t>
  </si>
  <si>
    <t>278934192&lt;02&gt;2-1.43[tp]</t>
  </si>
  <si>
    <t>278934192&lt;03&gt;2-1.43[tp]</t>
  </si>
  <si>
    <t>278788196&lt;02&gt;2-1.43[tp]</t>
  </si>
  <si>
    <t>278788196&lt;03&gt;2-1.43[tp]</t>
  </si>
  <si>
    <t>278788196&lt;04&gt;2-1.43[tp]</t>
  </si>
  <si>
    <t>278788196&lt;05&gt;2-1.43[tp]</t>
  </si>
  <si>
    <t>278788196&lt;06&gt;2-1.43[tp]</t>
  </si>
  <si>
    <t>278788196&lt;07&gt;2-1.43[tp]</t>
  </si>
  <si>
    <t>278788196&lt;08&gt;2-1.43[tp]</t>
  </si>
  <si>
    <t>278788196&lt;09&gt;2-1.43[tp]</t>
  </si>
  <si>
    <t>279071981&lt;02&gt;2-1.43[tp]</t>
  </si>
  <si>
    <t>279071981&lt;03&gt;2-1.43[tp]</t>
  </si>
  <si>
    <t>279137837&lt;02&gt;2-1.43[tp]</t>
  </si>
  <si>
    <t>279170001&lt;02&gt;2-1.43[tp]</t>
  </si>
  <si>
    <t>278979720&lt;02&gt;2-1.43[tp]</t>
  </si>
  <si>
    <t>278979720&lt;03&gt;2-1.43[tp]</t>
  </si>
  <si>
    <t>278979720&lt;04&gt;2-1.43[tp]</t>
  </si>
  <si>
    <t>278979720&lt;05&gt;2-1.43[tp]</t>
  </si>
  <si>
    <t>278979720&lt;06&gt;2-1.43[tp]</t>
  </si>
  <si>
    <t>278979720&lt;07&gt;2-1.43[tp]</t>
  </si>
  <si>
    <t>278979720&lt;08&gt;2-1.43[tp]</t>
  </si>
  <si>
    <t>278979720&lt;09&gt;2-1.43[tp]</t>
  </si>
  <si>
    <t>278979720&lt;10&gt;2-1.43[tp]</t>
  </si>
  <si>
    <t>278979720&lt;11&gt;2-1.43[tp]</t>
  </si>
  <si>
    <t>279346393&lt;02&gt;2-1.43[tp]</t>
  </si>
  <si>
    <t>279346393&lt;03&gt;2-1.43[tp]</t>
  </si>
  <si>
    <t>279379447&lt;02&gt;2-1.43[tp]</t>
  </si>
  <si>
    <t>279379447&lt;03&gt;2-1.43[tp]</t>
  </si>
  <si>
    <t>279429469&lt;02&gt;2-1.43[tp]</t>
  </si>
  <si>
    <t>279436386&lt;02&gt;2-1.43[tp]</t>
  </si>
  <si>
    <t>279497870&lt;02&gt;2-1.43[tp]</t>
  </si>
  <si>
    <t>279564232&lt;02&gt;2-1.43[tp]</t>
  </si>
  <si>
    <t>279564232&lt;03&gt;2-1.43[tp]</t>
  </si>
  <si>
    <t>279564232&lt;04&gt;2-1.43[tp]</t>
  </si>
  <si>
    <t>279564232&lt;05&gt;2-1.43[tp]</t>
  </si>
  <si>
    <t>279750861&lt;02&gt;2-1.43[tp]</t>
  </si>
  <si>
    <t>279750861&lt;03&gt;2-1.43[tp]</t>
  </si>
  <si>
    <t>279790173&lt;02&gt;2-1.43[tp]</t>
  </si>
  <si>
    <t>279790173&lt;03&gt;2-1.43[tp]</t>
  </si>
  <si>
    <t>279790173&lt;04&gt;2-1.43[tp]</t>
  </si>
  <si>
    <t>279831947&lt;02&gt;2-1.43[tp]</t>
  </si>
  <si>
    <t>279923041&lt;02&gt;2-1.43[tp]</t>
  </si>
  <si>
    <t>279952160&lt;02&gt;2-1.43[tp]</t>
  </si>
  <si>
    <t>279957130&lt;05&gt;2-1.43</t>
  </si>
  <si>
    <t>279957130&lt;06&gt;2-1.43</t>
  </si>
  <si>
    <t>279957130&lt;04&gt;2-1.43</t>
  </si>
  <si>
    <t>279957130&lt;03&gt;2-1.43</t>
  </si>
  <si>
    <t>279957130&lt;02&gt;2-1.43</t>
  </si>
  <si>
    <t>280007150&lt;02&gt;2-1.43[tp]</t>
  </si>
  <si>
    <t>280038246&lt;02&gt;2-1.43[tp]</t>
  </si>
  <si>
    <t>280038246&lt;03&gt;2-1.43[tp]</t>
  </si>
  <si>
    <t>280038246&lt;04&gt;2-1.43[tp]</t>
  </si>
  <si>
    <t>280127993&lt;02&gt;2-1.43[tp]</t>
  </si>
  <si>
    <t>279196413&lt;02&gt;2-1.43[tp]</t>
  </si>
  <si>
    <t>279196413&lt;03&gt;2-1.43[tp]</t>
  </si>
  <si>
    <t>279196413&lt;04&gt;2-1.43[tp]</t>
  </si>
  <si>
    <t>279196413&lt;05&gt;2-1.43[tp]</t>
  </si>
  <si>
    <t>279196413&lt;06&gt;2-1.43[tp]</t>
  </si>
  <si>
    <t>279196413&lt;07&gt;2-1.43[tp]</t>
  </si>
  <si>
    <t>279196413&lt;08&gt;2-1.43[tp]</t>
  </si>
  <si>
    <t>279196413&lt;09&gt;2-1.43[tp]</t>
  </si>
  <si>
    <t>279196413&lt;10&gt;2-1.43[tp]</t>
  </si>
  <si>
    <t>279196413&lt;11&gt;2-1.43[tp]</t>
  </si>
  <si>
    <t>279196413&lt;12&gt;2-1.43[tp]</t>
  </si>
  <si>
    <t>279196413&lt;13&gt;2-1.43[tp]</t>
  </si>
  <si>
    <t>280317320&lt;02&gt;2-1.43[tp]</t>
  </si>
  <si>
    <t>280317320&lt;03&gt;2-1.43[tp]</t>
  </si>
  <si>
    <t>280317320&lt;04&gt;2-1.43[tp]</t>
  </si>
  <si>
    <t>280317320&lt;05&gt;2-1.43[tp]</t>
  </si>
  <si>
    <t>280367139&lt;02&gt;2-1.43[tp]</t>
  </si>
  <si>
    <t>280367139&lt;03&gt;2-1.43[tp]</t>
  </si>
  <si>
    <t>280405916&lt;02&gt;2-1.43[tp]</t>
  </si>
  <si>
    <t>280405916&lt;03&gt;2-1.43[tp]</t>
  </si>
  <si>
    <t>280415352&lt;02&gt;2-1.43[tp/gap]</t>
  </si>
  <si>
    <t>280415352&lt;03&gt;2-1.43[tp/gap]</t>
  </si>
  <si>
    <t>280415352&lt;04&gt;2-1.43[tp/gap]</t>
  </si>
  <si>
    <t>280461495&lt;02&gt;2-1.43[tp]</t>
  </si>
  <si>
    <t>280469693&lt;02&gt;2-1.43[tp]</t>
  </si>
  <si>
    <t>280504051&lt;02&gt;2-1.43[tp]</t>
  </si>
  <si>
    <t>280523858&lt;02&gt;2-1.43[tp]</t>
  </si>
  <si>
    <t>280523858&lt;03&gt;2-1.43[tp]</t>
  </si>
  <si>
    <t>280523858&lt;04&gt;2-1.43[tp]</t>
  </si>
  <si>
    <t>280576228&lt;02&gt;2-1.43[tp]</t>
  </si>
  <si>
    <t>280576228&lt;03&gt;2-1.43[tp]</t>
  </si>
  <si>
    <t>280162340&lt;02&gt;2-1.43[tp]</t>
  </si>
  <si>
    <t>280162340&lt;03&gt;2-1.43[tp]</t>
  </si>
  <si>
    <t>280162340&lt;04&gt;2-1.43[tp]</t>
  </si>
  <si>
    <t>280162340&lt;05&gt;2-1.43[tp]</t>
  </si>
  <si>
    <t>280162340&lt;06&gt;2-1.43[tp]</t>
  </si>
  <si>
    <t>280162340&lt;07&gt;2-1.43[tp]</t>
  </si>
  <si>
    <t>280162340&lt;08&gt;2-1.43[tp]</t>
  </si>
  <si>
    <t>280162340&lt;09&gt;2-1.43[tp]</t>
  </si>
  <si>
    <t>280162340&lt;10&gt;2-1.43[tp]</t>
  </si>
  <si>
    <t>280674408&lt;02&gt;2-1.43[tp]</t>
  </si>
  <si>
    <t>280713957&lt;02&gt;2-1.43[tp]</t>
  </si>
  <si>
    <t>280754708&lt;02&gt;2-1.43[tp]</t>
  </si>
  <si>
    <t>280754708&lt;03&gt;2-1.43[tp]</t>
  </si>
  <si>
    <t>280832505&lt;02&gt;2-1.43[tp]</t>
  </si>
  <si>
    <t>280832505&lt;03&gt;2-1.43[tp]</t>
  </si>
  <si>
    <t>280906497&lt;02&gt;2-1.43[tp]</t>
  </si>
  <si>
    <t>280917499&lt;02&gt;2-1.43[tp]</t>
  </si>
  <si>
    <t>280602395&lt;02&gt;2-1.43[tp]</t>
  </si>
  <si>
    <t>280602395&lt;03&gt;2-1.43[tp]</t>
  </si>
  <si>
    <t>280602395&lt;04&gt;2-1.43[tp]</t>
  </si>
  <si>
    <t>280602395&lt;05&gt;2-1.43[tp]</t>
  </si>
  <si>
    <t>280602395&lt;06&gt;2-1.43[tp]</t>
  </si>
  <si>
    <t>280602395&lt;07&gt;2-1.43[tp]</t>
  </si>
  <si>
    <t>280602395&lt;08&gt;2-1.43[tp]</t>
  </si>
  <si>
    <t>280602395&lt;09&gt;2-1.43[tp]</t>
  </si>
  <si>
    <t>280946448&lt;02&gt;2-1.43[tp]</t>
  </si>
  <si>
    <t>280946448&lt;03&gt;2-1.43[tp]</t>
  </si>
  <si>
    <t>280946448&lt;04&gt;2-1.43[tp]</t>
  </si>
  <si>
    <t>280946448&lt;05&gt;2-1.43[tp]</t>
  </si>
  <si>
    <t>280946448&lt;06&gt;2-1.43[tp]</t>
  </si>
  <si>
    <t>280946448&lt;07&gt;2-1.43[tp]</t>
  </si>
  <si>
    <t>281051129&lt;02&gt;2-1.43[tp]</t>
  </si>
  <si>
    <t>281161243&lt;02&gt;2-1.43[tp]</t>
  </si>
  <si>
    <t>281228573&lt;02&gt;2-1.43[tp]</t>
  </si>
  <si>
    <t>280979790&lt;02&gt;2-1.43[tp]</t>
  </si>
  <si>
    <t>280979790&lt;03&gt;2-1.43[tp]</t>
  </si>
  <si>
    <t>280979790&lt;04&gt;2-1.43[tp]</t>
  </si>
  <si>
    <t>280979790&lt;05&gt;2-1.43[tp]</t>
  </si>
  <si>
    <t>280979790&lt;06&gt;2-1.43[tp]</t>
  </si>
  <si>
    <t>280979790&lt;07&gt;2-1.43[tp]</t>
  </si>
  <si>
    <t>280979790&lt;08&gt;2-1.43[tp]</t>
  </si>
  <si>
    <t>280979790&lt;09&gt;2-1.43[tp]</t>
  </si>
  <si>
    <t>280979790&lt;10&gt;2-1.43[tp]</t>
  </si>
  <si>
    <t>280979790&lt;11&gt;2-1.43[tp]</t>
  </si>
  <si>
    <t>281387453&lt;02&gt;2-1.43[tp]</t>
  </si>
  <si>
    <t>281415899&lt;02&gt;2-1.43[tp]</t>
  </si>
  <si>
    <t>281415899&lt;03&gt;2-1.43[tp]</t>
  </si>
  <si>
    <t>281415899&lt;04&gt;2-1.43[tp]</t>
  </si>
  <si>
    <t>281307713&lt;02&gt;2-1.43[tp]</t>
  </si>
  <si>
    <t>281307713&lt;03&gt;2-1.43[tp]</t>
  </si>
  <si>
    <t>281307713&lt;04&gt;2-1.43[tp]</t>
  </si>
  <si>
    <t>281307713&lt;05&gt;2-1.43[tp]</t>
  </si>
  <si>
    <t>281307713&lt;06&gt;2-1.43[tp]</t>
  </si>
  <si>
    <t>281307713&lt;07&gt;2-1.43[tp]</t>
  </si>
  <si>
    <t>281307713&lt;08&gt;2-1.43[tp]</t>
  </si>
  <si>
    <t>281307713&lt;09&gt;2-1.43[tp]</t>
  </si>
  <si>
    <t>281459189&lt;02&gt;2-1.43[tp/gap]</t>
  </si>
  <si>
    <t>281459189&lt;03&gt;2-1.43[tp/gap]</t>
  </si>
  <si>
    <t>281498552&lt;02&gt;2-1.43[tp]</t>
  </si>
  <si>
    <t>281536229&lt;02&gt;2-1.43[tp]</t>
  </si>
  <si>
    <t>281501987&lt;02&gt;2-1.43[tp]</t>
  </si>
  <si>
    <t>281501987&lt;03&gt;2-1.43[tp]</t>
  </si>
  <si>
    <t>281501987&lt;04&gt;2-1.43[tp]</t>
  </si>
  <si>
    <t>281501987&lt;05&gt;2-1.43[tp]</t>
  </si>
  <si>
    <t>281582892&lt;02&gt;2-1.43[tp]</t>
  </si>
  <si>
    <t>281582892&lt;03&gt;2-1.43[tp]</t>
  </si>
  <si>
    <t>281582892&lt;04&gt;2-1.43[tp]</t>
  </si>
  <si>
    <t>281619493&lt;02&gt;2-1.43[tp]</t>
  </si>
  <si>
    <t>281619493&lt;03&gt;2-1.43[tp]</t>
  </si>
  <si>
    <t>281639658&lt;02&gt;2-1.43[tp]</t>
  </si>
  <si>
    <t>281639658&lt;03&gt;2-1.43[tp]</t>
  </si>
  <si>
    <t>281651876&lt;02&gt;2-1.43[tp]</t>
  </si>
  <si>
    <t>281673504&lt;02&gt;2-1.43[tp]</t>
  </si>
  <si>
    <t>281623436&lt;02&gt;2-1.43[tp]</t>
  </si>
  <si>
    <t>281623436&lt;03&gt;2-1.43[tp]</t>
  </si>
  <si>
    <t>281623436&lt;04&gt;2-1.43[tp]</t>
  </si>
  <si>
    <t>281623436&lt;05&gt;2-1.43[tp]</t>
  </si>
  <si>
    <t>281623436&lt;06&gt;2-1.43[tp]</t>
  </si>
  <si>
    <t>281623436&lt;07&gt;2-1.43[tp]</t>
  </si>
  <si>
    <t>281623436&lt;08&gt;2-1.43[tp]</t>
  </si>
  <si>
    <t>281623436&lt;09&gt;2-1.43[tp]</t>
  </si>
  <si>
    <t>281683338&lt;02&gt;2-1.43[tp]</t>
  </si>
  <si>
    <t>281683338&lt;03&gt;2-1.43[tp]</t>
  </si>
  <si>
    <t>281683338&lt;04&gt;2-1.43[tp]</t>
  </si>
  <si>
    <t>281683338&lt;05&gt;2-1.43[tp]</t>
  </si>
  <si>
    <t>281683338&lt;06&gt;2-1.43[tp]</t>
  </si>
  <si>
    <t>281683338&lt;07&gt;2-1.43[tp]</t>
  </si>
  <si>
    <t>281805468&lt;02&gt;2-1.43[tp]</t>
  </si>
  <si>
    <t>281740024&lt;02&gt;2-1.43[tp]</t>
  </si>
  <si>
    <t>281740024&lt;03&gt;2-1.43[tp]</t>
  </si>
  <si>
    <t>281740024&lt;04&gt;2-1.43[tp]</t>
  </si>
  <si>
    <t>281740024&lt;05&gt;2-1.43[tp]</t>
  </si>
  <si>
    <t>281740024&lt;06&gt;2-1.43[tp]</t>
  </si>
  <si>
    <t>281820046&lt;02&gt;2-1.43[tp]</t>
  </si>
  <si>
    <t>281820046&lt;03&gt;2-1.43[tp]</t>
  </si>
  <si>
    <t>281875341&lt;02&gt;2-1.43[tp]</t>
  </si>
  <si>
    <t>281835043&lt;02&gt;2-1.43[tp]</t>
  </si>
  <si>
    <t>281835043&lt;03&gt;2-1.43[tp]</t>
  </si>
  <si>
    <t>281835043&lt;04&gt;2-1.43[tp]</t>
  </si>
  <si>
    <t>281923966&lt;02&gt;2-1.43[tp/gap]</t>
  </si>
  <si>
    <t>276876134&lt;03&gt;2-1.43</t>
  </si>
  <si>
    <t>276876134&lt;02&gt;2-1.43</t>
  </si>
  <si>
    <t>276822613&lt;02&gt;2-1.43</t>
  </si>
  <si>
    <t>276716079&lt;05&gt;2-1.43</t>
  </si>
  <si>
    <t>276716079&lt;04&gt;2-1.43</t>
  </si>
  <si>
    <t>276716079&lt;03&gt;2-1.43</t>
  </si>
  <si>
    <t>276716079&lt;02&gt;2-1.43</t>
  </si>
  <si>
    <t>276628194&lt;03&gt;2-1.43</t>
  </si>
  <si>
    <t>276628194&lt;02&gt;2-1.43</t>
  </si>
  <si>
    <t>276603044&lt;02&gt;2-1.43</t>
  </si>
  <si>
    <t>276563449&lt;02&gt;2-1.43</t>
  </si>
  <si>
    <t>276542246&lt;02&gt;2-1.43</t>
  </si>
  <si>
    <t>276506930&lt;02&gt;2-1.43</t>
  </si>
  <si>
    <t>276480973&lt;03&gt;2-1.43</t>
  </si>
  <si>
    <t>276480973&lt;02&gt;2-1.43</t>
  </si>
  <si>
    <t>276350986&lt;04&gt;2-1.43</t>
  </si>
  <si>
    <t>276350986&lt;03&gt;2-1.43</t>
  </si>
  <si>
    <t>276350986&lt;02&gt;2-1.43</t>
  </si>
  <si>
    <t>275791498&lt;11&gt;2-1.43</t>
  </si>
  <si>
    <t>275791498&lt;10&gt;2-1.43</t>
  </si>
  <si>
    <t>275791498&lt;09&gt;2-1.43</t>
  </si>
  <si>
    <t>275791498&lt;03&gt;2-1.43</t>
  </si>
  <si>
    <t>275791498&lt;02&gt;2-1.43</t>
  </si>
  <si>
    <t>275791498&lt;04&gt;2-1.43</t>
  </si>
  <si>
    <t>275791498&lt;08&gt;2-1.43</t>
  </si>
  <si>
    <t>275791498&lt;05&gt;2-1.43</t>
  </si>
  <si>
    <t>275791498&lt;06&gt;2-1.43</t>
  </si>
  <si>
    <t>275791498&lt;07&gt;2-1.43</t>
  </si>
  <si>
    <t>276200702&lt;02&gt;2-1.43</t>
  </si>
  <si>
    <t>276122573&lt;02&gt;2-1.43</t>
  </si>
  <si>
    <t>276089217&lt;02&gt;2-1.43</t>
  </si>
  <si>
    <t>276022049&lt;03&gt;2-1.43</t>
  </si>
  <si>
    <t>276022049&lt;02&gt;2-1.43</t>
  </si>
  <si>
    <t>275880002&lt;02&gt;2-1.43</t>
  </si>
  <si>
    <t>275614240&lt;11&gt;2-1.43</t>
  </si>
  <si>
    <t>275614240&lt;10&gt;2-1.43</t>
  </si>
  <si>
    <t>275614240&lt;09&gt;2-1.43</t>
  </si>
  <si>
    <t>275614240&lt;03&gt;2-1.43</t>
  </si>
  <si>
    <t>275614240&lt;02&gt;2-1.43</t>
  </si>
  <si>
    <t>275614240&lt;08&gt;2-1.43</t>
  </si>
  <si>
    <t>275614240&lt;04&gt;2-1.43</t>
  </si>
  <si>
    <t>275614240&lt;05&gt;2-1.43</t>
  </si>
  <si>
    <t>275614240&lt;07&gt;2-1.43</t>
  </si>
  <si>
    <t>275614240&lt;06&gt;2-1.43</t>
  </si>
  <si>
    <t>275772745&lt;02&gt;2-1.43</t>
  </si>
  <si>
    <t>275655398&lt;02&gt;2-1.43</t>
  </si>
  <si>
    <t>275626008&lt;02&gt;2-1.43</t>
  </si>
  <si>
    <t>275601074&lt;04&gt;2-1.43</t>
  </si>
  <si>
    <t>275601074&lt;03&gt;2-1.43</t>
  </si>
  <si>
    <t>275601074&lt;02&gt;2-1.43</t>
  </si>
  <si>
    <t>275583539&lt;03&gt;2-1.43</t>
  </si>
  <si>
    <t>275583539&lt;02&gt;2-1.43</t>
  </si>
  <si>
    <t>275578813&lt;03&gt;2-1.43</t>
  </si>
  <si>
    <t>275578813&lt;02&gt;2-1.43</t>
  </si>
  <si>
    <t>275569086&lt;02&gt;2-1.43</t>
  </si>
  <si>
    <t>275394257&lt;06&gt;2-1.43</t>
  </si>
  <si>
    <t>275394257&lt;05&gt;2-1.43</t>
  </si>
  <si>
    <t>275394257&lt;04&gt;2-1.43</t>
  </si>
  <si>
    <t>275394257&lt;03&gt;2-1.43</t>
  </si>
  <si>
    <t>275394257&lt;02&gt;2-1.43</t>
  </si>
  <si>
    <t>275522817&lt;03&gt;2-1.43</t>
  </si>
  <si>
    <t>275522817&lt;02&gt;2-1.43</t>
  </si>
  <si>
    <t>275480430&lt;02&gt;2-1.43</t>
  </si>
  <si>
    <t>275453133&lt;02&gt;2-1.43</t>
  </si>
  <si>
    <t>275359593&lt;03&gt;2-1.43</t>
  </si>
  <si>
    <t>275359593&lt;02&gt;2-1.43</t>
  </si>
  <si>
    <t>275243096&lt;06&gt;2-1.43</t>
  </si>
  <si>
    <t>275243096&lt;05&gt;2-1.43</t>
  </si>
  <si>
    <t>275243096&lt;04&gt;2-1.43</t>
  </si>
  <si>
    <t>275243096&lt;03&gt;2-1.43</t>
  </si>
  <si>
    <t>275243096&lt;02&gt;2-1.43</t>
  </si>
  <si>
    <t>275346339&lt;03&gt;2-1.43</t>
  </si>
  <si>
    <t>275346339&lt;02&gt;2-1.43</t>
  </si>
  <si>
    <t>275320895&lt;02&gt;2-1.43</t>
  </si>
  <si>
    <t>275286696&lt;02&gt;2-1.43</t>
  </si>
  <si>
    <t>274801197&lt;10&gt;2-1.43</t>
  </si>
  <si>
    <t>274801197&lt;09&gt;2-1.43</t>
  </si>
  <si>
    <t>274801197&lt;08&gt;2-1.43</t>
  </si>
  <si>
    <t>274801197&lt;07&gt;2-1.43</t>
  </si>
  <si>
    <t>274801197&lt;03&gt;2-1.43</t>
  </si>
  <si>
    <t>274801197&lt;02&gt;2-1.43</t>
  </si>
  <si>
    <t>274801197&lt;06&gt;2-1.43</t>
  </si>
  <si>
    <t>274801197&lt;04&gt;2-1.43</t>
  </si>
  <si>
    <t>274801197&lt;05&gt;2-1.43</t>
  </si>
  <si>
    <t>275167799&lt;06&gt;2-1.43</t>
  </si>
  <si>
    <t>275167799&lt;05&gt;2-1.43</t>
  </si>
  <si>
    <t>275167799&lt;04&gt;2-1.43</t>
  </si>
  <si>
    <t>275167799&lt;03&gt;2-1.43</t>
  </si>
  <si>
    <t>275167799&lt;02&gt;2-1.43</t>
  </si>
  <si>
    <t>275112153&lt;03&gt;2-1.43</t>
  </si>
  <si>
    <t>275112153&lt;02&gt;2-1.43</t>
  </si>
  <si>
    <t>275096166&lt;02&gt;2-1.43</t>
  </si>
  <si>
    <t>275018201&lt;06&gt;2-1.43</t>
  </si>
  <si>
    <t>275018201&lt;05&gt;2-1.43</t>
  </si>
  <si>
    <t>275018201&lt;04&gt;2-1.43</t>
  </si>
  <si>
    <t>275018201&lt;03&gt;2-1.43</t>
  </si>
  <si>
    <t>275018201&lt;02&gt;2-1.43</t>
  </si>
  <si>
    <t>274982693&lt;02&gt;2-1.43</t>
  </si>
  <si>
    <t>274911053&lt;02&gt;2-1.43</t>
  </si>
  <si>
    <t>274866154&lt;02&gt;2-1.43</t>
  </si>
  <si>
    <t>274471640&lt;10&gt;2-1.43</t>
  </si>
  <si>
    <t>274471640&lt;09&gt;2-1.43</t>
  </si>
  <si>
    <t>274471640&lt;08&gt;2-1.43</t>
  </si>
  <si>
    <t>274471640&lt;03&gt;2-1.43</t>
  </si>
  <si>
    <t>274471640&lt;02&gt;2-1.43</t>
  </si>
  <si>
    <t>274471640&lt;07&gt;2-1.43</t>
  </si>
  <si>
    <t>274471640&lt;04&gt;2-1.43</t>
  </si>
  <si>
    <t>274471640&lt;06&gt;2-1.43</t>
  </si>
  <si>
    <t>274471640&lt;05&gt;2-1.43</t>
  </si>
  <si>
    <t>274704760&lt;05&gt;2-1.43</t>
  </si>
  <si>
    <t>274704760&lt;04&gt;2-1.43</t>
  </si>
  <si>
    <t>274704760&lt;03&gt;2-1.43</t>
  </si>
  <si>
    <t>274704760&lt;02&gt;2-1.43</t>
  </si>
  <si>
    <t>274611264&lt;02&gt;2-1.43</t>
  </si>
  <si>
    <t>274008808&lt;11&gt;2-1.43</t>
  </si>
  <si>
    <t>274008808&lt;10&gt;2-1.43</t>
  </si>
  <si>
    <t>274008808&lt;09&gt;2-1.43</t>
  </si>
  <si>
    <t>274008808&lt;08&gt;2-1.43</t>
  </si>
  <si>
    <t>274008808&lt;03&gt;2-1.43</t>
  </si>
  <si>
    <t>274008808&lt;02&gt;2-1.43</t>
  </si>
  <si>
    <t>274008808&lt;07&gt;2-1.43</t>
  </si>
  <si>
    <t>274008808&lt;06&gt;2-1.43</t>
  </si>
  <si>
    <t>274008808&lt;04&gt;2-1.43</t>
  </si>
  <si>
    <t>274008808&lt;05&gt;2-1.43</t>
  </si>
  <si>
    <t>274452628&lt;05&gt;2-1.43</t>
  </si>
  <si>
    <t>274452628&lt;04&gt;2-1.43</t>
  </si>
  <si>
    <t>274452628&lt;03&gt;2-1.43</t>
  </si>
  <si>
    <t>274452628&lt;02&gt;2-1.43</t>
  </si>
  <si>
    <t>274443544&lt;02&gt;2-1.43</t>
  </si>
  <si>
    <t>274364249&lt;04&gt;2-1.43</t>
  </si>
  <si>
    <t>274364249&lt;03&gt;2-1.43</t>
  </si>
  <si>
    <t>274364249&lt;02&gt;2-1.43</t>
  </si>
  <si>
    <t>274352084&lt;02&gt;2-1.43</t>
  </si>
  <si>
    <t>274288625&lt;02&gt;2-1.43</t>
  </si>
  <si>
    <t>274242675&lt;03&gt;2-1.43</t>
  </si>
  <si>
    <t>274242675&lt;02&gt;2-1.43</t>
  </si>
  <si>
    <t>274220765&lt;02&gt;2-1.43</t>
  </si>
  <si>
    <t>274185172&lt;03&gt;2-1.43</t>
  </si>
  <si>
    <t>274185172&lt;02&gt;2-1.43</t>
  </si>
  <si>
    <t>274135709&lt;03&gt;2-1.43</t>
  </si>
  <si>
    <t>274135709&lt;02&gt;2-1.43</t>
  </si>
  <si>
    <t>274062580&lt;02&gt;2-1.43</t>
  </si>
  <si>
    <t>274053193&lt;02&gt;2-1.43</t>
  </si>
  <si>
    <t>274041023&lt;02&gt;2-1.43</t>
  </si>
  <si>
    <t>274024096&lt;02&gt;2-1.43</t>
  </si>
  <si>
    <t>273750241&lt;10&gt;2-1.43</t>
  </si>
  <si>
    <t>273750241&lt;09&gt;2-1.43</t>
  </si>
  <si>
    <t>273750241&lt;08&gt;2-1.43</t>
  </si>
  <si>
    <t>273750241&lt;03&gt;2-1.43</t>
  </si>
  <si>
    <t>273750241&lt;02&gt;2-1.43</t>
  </si>
  <si>
    <t>273750241&lt;07&gt;2-1.43</t>
  </si>
  <si>
    <t>273750241&lt;04&gt;2-1.43</t>
  </si>
  <si>
    <t>273750241&lt;06&gt;2-1.43</t>
  </si>
  <si>
    <t>273750241&lt;05&gt;2-1.43</t>
  </si>
  <si>
    <t>273942938&lt;05&gt;2-1.43</t>
  </si>
  <si>
    <t>273942938&lt;04&gt;2-1.43</t>
  </si>
  <si>
    <t>273942938&lt;03&gt;2-1.43</t>
  </si>
  <si>
    <t>273942938&lt;02&gt;2-1.43</t>
  </si>
  <si>
    <t>273885507&lt;02&gt;2-1.43</t>
  </si>
  <si>
    <t>273876950&lt;02&gt;2-1.43</t>
  </si>
  <si>
    <t>273849369&lt;03&gt;2-1.43</t>
  </si>
  <si>
    <t>273849369&lt;02&gt;2-1.43</t>
  </si>
  <si>
    <t>273759419&lt;02&gt;2-1.43</t>
  </si>
  <si>
    <t>273733608&lt;04&gt;2-1.43</t>
  </si>
  <si>
    <t>273733608&lt;03&gt;2-1.43</t>
  </si>
  <si>
    <t>273733608&lt;02&gt;2-1.43</t>
  </si>
  <si>
    <t>273672337&lt;04&gt;2-1.43</t>
  </si>
  <si>
    <t>273672337&lt;03&gt;2-1.43</t>
  </si>
  <si>
    <t>273672337&lt;02&gt;2-1.43</t>
  </si>
  <si>
    <t>273548853&lt;08&gt;2-1.43</t>
  </si>
  <si>
    <t>273548853&lt;07&gt;2-1.43</t>
  </si>
  <si>
    <t>273548853&lt;03&gt;2-1.43</t>
  </si>
  <si>
    <t>273548853&lt;02&gt;2-1.43</t>
  </si>
  <si>
    <t>273548853&lt;06&gt;2-1.43</t>
  </si>
  <si>
    <t>273548853&lt;04&gt;2-1.43</t>
  </si>
  <si>
    <t>273548853&lt;05&gt;2-1.43</t>
  </si>
  <si>
    <t>273624704&lt;04&gt;2-1.43</t>
  </si>
  <si>
    <t>273624704&lt;03&gt;2-1.43</t>
  </si>
  <si>
    <t>273624704&lt;02&gt;2-1.43</t>
  </si>
  <si>
    <t>273366405&lt;07&gt;2-1.43</t>
  </si>
  <si>
    <t>273366405&lt;06&gt;2-1.43</t>
  </si>
  <si>
    <t>273366405&lt;05&gt;2-1.43</t>
  </si>
  <si>
    <t>273366405&lt;04&gt;2-1.43</t>
  </si>
  <si>
    <t>273366405&lt;03&gt;2-1.43</t>
  </si>
  <si>
    <t>273366405&lt;02&gt;2-1.43</t>
  </si>
  <si>
    <t>273521928&lt;02&gt;2-1.43</t>
  </si>
  <si>
    <t>273504255&lt;03&gt;2-1.43</t>
  </si>
  <si>
    <t>273504255&lt;02&gt;2-1.43</t>
  </si>
  <si>
    <t>273436485&lt;04&gt;2-1.43</t>
  </si>
  <si>
    <t>273436485&lt;03&gt;2-1.43</t>
  </si>
  <si>
    <t>273436485&lt;02&gt;2-1.43</t>
  </si>
  <si>
    <t>273425949&lt;02&gt;2-1.43</t>
  </si>
  <si>
    <t>273395357&lt;02&gt;2-1.43</t>
  </si>
  <si>
    <t>273377348&lt;03&gt;2-1.43</t>
  </si>
  <si>
    <t>273377348&lt;02&gt;2-1.43</t>
  </si>
  <si>
    <t>273359794&lt;03&gt;2-1.43</t>
  </si>
  <si>
    <t>273359794&lt;02&gt;2-1.43</t>
  </si>
  <si>
    <t>273330215&lt;03&gt;2-1.43</t>
  </si>
  <si>
    <t>273330215&lt;02&gt;2-1.43</t>
  </si>
  <si>
    <t>273222571&lt;07&gt;2-1.43</t>
  </si>
  <si>
    <t>273222571&lt;06&gt;2-1.43</t>
  </si>
  <si>
    <t>273222571&lt;05&gt;2-1.43</t>
  </si>
  <si>
    <t>273222571&lt;04&gt;2-1.43</t>
  </si>
  <si>
    <t>273222571&lt;03&gt;2-1.43</t>
  </si>
  <si>
    <t>273222571&lt;02&gt;2-1.43</t>
  </si>
  <si>
    <t>273276506&lt;03&gt;2-1.43</t>
  </si>
  <si>
    <t>273276506&lt;02&gt;2-1.43</t>
  </si>
  <si>
    <t>273173613&lt;05&gt;2-1.43</t>
  </si>
  <si>
    <t>273173613&lt;04&gt;2-1.43</t>
  </si>
  <si>
    <t>273173613&lt;03&gt;2-1.43</t>
  </si>
  <si>
    <t>273173613&lt;02&gt;2-1.43</t>
  </si>
  <si>
    <t>273069317&lt;08&gt;2-1.43</t>
  </si>
  <si>
    <t>273069317&lt;07&gt;2-1.43</t>
  </si>
  <si>
    <t>273069317&lt;06&gt;2-1.43</t>
  </si>
  <si>
    <t>273069317&lt;05&gt;2-1.43</t>
  </si>
  <si>
    <t>273069317&lt;03&gt;2-1.43</t>
  </si>
  <si>
    <t>273069317&lt;04&gt;2-1.43</t>
  </si>
  <si>
    <t>273069317&lt;02&gt;2-1.43</t>
  </si>
  <si>
    <t>273147988&lt;03&gt;2-1.43</t>
  </si>
  <si>
    <t>273147988&lt;02&gt;2-1.43</t>
  </si>
  <si>
    <t>272700857&lt;10&gt;2-1.43</t>
  </si>
  <si>
    <t>272700857&lt;09&gt;2-1.43</t>
  </si>
  <si>
    <t>272700857&lt;08&gt;2-1.43</t>
  </si>
  <si>
    <t>272700857&lt;07&gt;2-1.43</t>
  </si>
  <si>
    <t>272700857&lt;03&gt;2-1.43</t>
  </si>
  <si>
    <t>272700857&lt;02&gt;2-1.43</t>
  </si>
  <si>
    <t>272700857&lt;04&gt;2-1.43</t>
  </si>
  <si>
    <t>272700857&lt;06&gt;2-1.43</t>
  </si>
  <si>
    <t>272700857&lt;05&gt;2-1.43</t>
  </si>
  <si>
    <t>273021573&lt;06&gt;2-1.43</t>
  </si>
  <si>
    <t>273021573&lt;05&gt;2-1.43</t>
  </si>
  <si>
    <t>273021573&lt;04&gt;2-1.43</t>
  </si>
  <si>
    <t>273021573&lt;03&gt;2-1.43</t>
  </si>
  <si>
    <t>273021573&lt;02&gt;2-1.43</t>
  </si>
  <si>
    <t>272933168&lt;02&gt;2-1.43</t>
  </si>
  <si>
    <t>272843508&lt;03&gt;2-1.43</t>
  </si>
  <si>
    <t>272843508&lt;02&gt;2-1.43</t>
  </si>
  <si>
    <t>272641478&lt;07&gt;2-1.43</t>
  </si>
  <si>
    <t>272641478&lt;06&gt;2-1.43</t>
  </si>
  <si>
    <t>272641478&lt;05&gt;2-1.43</t>
  </si>
  <si>
    <t>272641478&lt;04&gt;2-1.43</t>
  </si>
  <si>
    <t>272641478&lt;03&gt;2-1.43</t>
  </si>
  <si>
    <t>272641478&lt;02&gt;2-1.43</t>
  </si>
  <si>
    <t>272624033&lt;03&gt;2-1.43</t>
  </si>
  <si>
    <t>272624033&lt;02&gt;2-1.43</t>
  </si>
  <si>
    <t>272621714&lt;02&gt;2-1.43</t>
  </si>
  <si>
    <t>272523152&lt;06&gt;2-1.43</t>
  </si>
  <si>
    <t>272523152&lt;05&gt;2-1.43</t>
  </si>
  <si>
    <t>272523152&lt;04&gt;2-1.43</t>
  </si>
  <si>
    <t>272523152&lt;03&gt;2-[started/gap]</t>
  </si>
  <si>
    <t>272523152&lt;02&gt;2-1.43</t>
  </si>
  <si>
    <t>272604020&lt;02&gt;2-1.43</t>
  </si>
  <si>
    <t>272577419&lt;02&gt;2-1.43</t>
  </si>
  <si>
    <t>272434061&lt;08&gt;2-1.43</t>
  </si>
  <si>
    <t>272434061&lt;07&gt;2-1.43</t>
  </si>
  <si>
    <t>272434061&lt;06&gt;2-1.43</t>
  </si>
  <si>
    <t>272434061&lt;05&gt;2-1.43</t>
  </si>
  <si>
    <t>272434061&lt;03&gt;2-1.43</t>
  </si>
  <si>
    <t>272434061&lt;04&gt;2-1.43</t>
  </si>
  <si>
    <t>272434061&lt;02&gt;2-1.43</t>
  </si>
  <si>
    <t>272495787&lt;02&gt;2-1.43</t>
  </si>
  <si>
    <t>272448111&lt;02&gt;2-1.43</t>
  </si>
  <si>
    <t>272423978&lt;02&gt;2-1.43</t>
  </si>
  <si>
    <t>272392869&lt;02&gt;2-1.43</t>
  </si>
  <si>
    <t>272145508&lt;06&gt;2-1.43</t>
  </si>
  <si>
    <t>272145508&lt;05&gt;2-1.43</t>
  </si>
  <si>
    <t>272145508&lt;04&gt;2-1.43</t>
  </si>
  <si>
    <t>272145508&lt;03&gt;2-1.43</t>
  </si>
  <si>
    <t>272145508&lt;02&gt;2-1.43</t>
  </si>
  <si>
    <t>272223219&lt;03&gt;2-1.43</t>
  </si>
  <si>
    <t>272223219&lt;02&gt;2-1.43</t>
  </si>
  <si>
    <t>272182533&lt;02&gt;2-1.43</t>
  </si>
  <si>
    <t>272103277&lt;06&gt;2-1.43</t>
  </si>
  <si>
    <t>272103277&lt;05&gt;2-1.43</t>
  </si>
  <si>
    <t>272103277&lt;04&gt;2-1.43</t>
  </si>
  <si>
    <t>272103277&lt;03&gt;2-1.43</t>
  </si>
  <si>
    <t>272103277&lt;02&gt;2-1.43</t>
  </si>
  <si>
    <t>272112171&lt;02&gt;2-1.43</t>
  </si>
  <si>
    <t>272088128&lt;04&gt;2-1.43</t>
  </si>
  <si>
    <t>272088128&lt;03&gt;2-1.43</t>
  </si>
  <si>
    <t>272088128&lt;02&gt;2-1.43</t>
  </si>
  <si>
    <t>272065721&lt;04&gt;2-1.43</t>
  </si>
  <si>
    <t>272065721&lt;03&gt;2-1.43</t>
  </si>
  <si>
    <t>272065721&lt;02&gt;2-1.43</t>
  </si>
  <si>
    <t>272036768&lt;06&gt;2-1.43</t>
  </si>
  <si>
    <t>272036768&lt;05&gt;2-1.43</t>
  </si>
  <si>
    <t>272036768&lt;04&gt;2-1.43</t>
  </si>
  <si>
    <t>272036768&lt;03&gt;2-1.43</t>
  </si>
  <si>
    <t>272036768&lt;02&gt;2-1.43</t>
  </si>
  <si>
    <t>271949089&lt;08&gt;2-1.43</t>
  </si>
  <si>
    <t>271949089&lt;07&gt;2-1.43</t>
  </si>
  <si>
    <t>271949089&lt;06&gt;2-1.43</t>
  </si>
  <si>
    <t>271949089&lt;05&gt;2-1.43</t>
  </si>
  <si>
    <t>271949089&lt;02&gt;2-1.43</t>
  </si>
  <si>
    <t>271991912&lt;03&gt;2-1.43</t>
  </si>
  <si>
    <t>271991912&lt;02&gt;2-1.43</t>
  </si>
  <si>
    <t>271824436&lt;07&gt;2-1.43</t>
  </si>
  <si>
    <t>271824436&lt;06&gt;2-1.43</t>
  </si>
  <si>
    <t>271824436&lt;05&gt;2-1.43</t>
  </si>
  <si>
    <t>271824436&lt;04&gt;2-1.43</t>
  </si>
  <si>
    <t>271824436&lt;03&gt;2-1.43</t>
  </si>
  <si>
    <t>271824436&lt;02&gt;2-1.43</t>
  </si>
  <si>
    <t>271933662&lt;02&gt;2-1.43</t>
  </si>
  <si>
    <t>271910671&lt;02&gt;2-1.43</t>
  </si>
  <si>
    <t>271889276&lt;02&gt;2-1.43</t>
  </si>
  <si>
    <t>271765097&lt;04&gt;2-1.43</t>
  </si>
  <si>
    <t>271765097&lt;03&gt;2-1.43</t>
  </si>
  <si>
    <t>271765097&lt;02&gt;2-1.43</t>
  </si>
  <si>
    <t>271777010&lt;02&gt;2-1.43</t>
  </si>
  <si>
    <t>271738918&lt;02&gt;2-1.43</t>
  </si>
  <si>
    <t>271734313&lt;02&gt;2-1.43</t>
  </si>
  <si>
    <t>271677800&lt;03&gt;2-1.43</t>
  </si>
  <si>
    <t>271677800&lt;02&gt;2-1.43</t>
  </si>
  <si>
    <t>271665666&lt;02&gt;2-1.43</t>
  </si>
  <si>
    <t>271613263&lt;04&gt;2-1.43</t>
  </si>
  <si>
    <t>271613263&lt;03&gt;2-1.43</t>
  </si>
  <si>
    <t>271613263&lt;02&gt;2-1.43</t>
  </si>
  <si>
    <t>271575052&lt;07&gt;2-1.43</t>
  </si>
  <si>
    <t>271575052&lt;06&gt;2-1.43</t>
  </si>
  <si>
    <t>271575052&lt;05&gt;2-1.43</t>
  </si>
  <si>
    <t>271575052&lt;04&gt;2-1.43</t>
  </si>
  <si>
    <t>271575052&lt;03&gt;2-1.43</t>
  </si>
  <si>
    <t>271575052&lt;02&gt;2-1.43</t>
  </si>
  <si>
    <t>271600126&lt;02&gt;2-1.43</t>
  </si>
  <si>
    <t>271374427&lt;10&gt;2-1.43</t>
  </si>
  <si>
    <t>271374427&lt;09&gt;2-1.43</t>
  </si>
  <si>
    <t>271374427&lt;08&gt;2-1.43</t>
  </si>
  <si>
    <t>271374427&lt;07&gt;2-1.43</t>
  </si>
  <si>
    <t>271374427&lt;03&gt;2-1.43</t>
  </si>
  <si>
    <t>271374427&lt;02&gt;2-1.43</t>
  </si>
  <si>
    <t>271374427&lt;06&gt;2-1.43</t>
  </si>
  <si>
    <t>271374427&lt;04&gt;2-1.43</t>
  </si>
  <si>
    <t>271374427&lt;05&gt;2-1.43</t>
  </si>
  <si>
    <t>271487463&lt;02&gt;2-1.43</t>
  </si>
  <si>
    <t>271477694&lt;02&gt;2-1.43</t>
  </si>
  <si>
    <t>271452252&lt;03&gt;2-1.43</t>
  </si>
  <si>
    <t>271452252&lt;02&gt;2-1.43</t>
  </si>
  <si>
    <t>271423865&lt;03&gt;2-1.43</t>
  </si>
  <si>
    <t>271423865&lt;02&gt;2-1.43</t>
  </si>
  <si>
    <t>271355191&lt;05&gt;2-1.43</t>
  </si>
  <si>
    <t>271355191&lt;04&gt;2-1.43</t>
  </si>
  <si>
    <t>271355191&lt;03&gt;2-1.43</t>
  </si>
  <si>
    <t>271355191&lt;02&gt;2-1.43</t>
  </si>
  <si>
    <t>271204917&lt;08&gt;2-1.43</t>
  </si>
  <si>
    <t>271204917&lt;07&gt;2-1.43</t>
  </si>
  <si>
    <t>271204917&lt;06&gt;2-1.43</t>
  </si>
  <si>
    <t>271204917&lt;05&gt;2-1.43</t>
  </si>
  <si>
    <t>271204917&lt;03&gt;2-1.43</t>
  </si>
  <si>
    <t>271204917&lt;04&gt;2-1.43</t>
  </si>
  <si>
    <t>271204917&lt;02&gt;2-1.43</t>
  </si>
  <si>
    <t>271326557&lt;03&gt;2-1.43</t>
  </si>
  <si>
    <t>271326557&lt;02&gt;2-1.43</t>
  </si>
  <si>
    <t>271320795&lt;02&gt;2-1.43</t>
  </si>
  <si>
    <t>271294415&lt;04&gt;2-1.43</t>
  </si>
  <si>
    <t>271294415&lt;03&gt;2-1.43</t>
  </si>
  <si>
    <t>271294415&lt;02&gt;2-1.43</t>
  </si>
  <si>
    <t>270990641&lt;12&gt;2-1.43</t>
  </si>
  <si>
    <t>270990641&lt;11&gt;2-1.43</t>
  </si>
  <si>
    <t>270990641&lt;10&gt;2-1.43</t>
  </si>
  <si>
    <t>270990641&lt;03&gt;2-1.43</t>
  </si>
  <si>
    <t>270990641&lt;02&gt;2-1.43</t>
  </si>
  <si>
    <t>270990641&lt;04&gt;2-1.43</t>
  </si>
  <si>
    <t>270990641&lt;05&gt;2-1.43</t>
  </si>
  <si>
    <t>270990641&lt;09&gt;2-1.43</t>
  </si>
  <si>
    <t>270990641&lt;06&gt;2-1.43</t>
  </si>
  <si>
    <t>270990641&lt;07&gt;2-1.43</t>
  </si>
  <si>
    <t>270990641&lt;08&gt;2-1.43</t>
  </si>
  <si>
    <t>271198150&lt;02&gt;2-1.43</t>
  </si>
  <si>
    <t>271181853&lt;03&gt;2-1.43</t>
  </si>
  <si>
    <t>271181853&lt;02&gt;2-1.43</t>
  </si>
  <si>
    <t>271138064&lt;03&gt;2-1.43</t>
  </si>
  <si>
    <t>271138064&lt;02&gt;2-1.43</t>
  </si>
  <si>
    <t>271105659&lt;02&gt;2-1.43</t>
  </si>
  <si>
    <t>271094780&lt;02&gt;2-1.43</t>
  </si>
  <si>
    <t>271082004&lt;02&gt;2-1.43</t>
  </si>
  <si>
    <t>271040181&lt;03&gt;2-1.43</t>
  </si>
  <si>
    <t>271040181&lt;02&gt;2-1.43</t>
  </si>
  <si>
    <t>271027196&lt;02&gt;2-1.43</t>
  </si>
  <si>
    <t>270963250&lt;06&gt;2-1.43</t>
  </si>
  <si>
    <t>270963250&lt;05&gt;2-1.43</t>
  </si>
  <si>
    <t>270963250&lt;04&gt;2-1.43</t>
  </si>
  <si>
    <t>270963250&lt;03&gt;2-1.43</t>
  </si>
  <si>
    <t>270963250&lt;02&gt;2-1.43</t>
  </si>
  <si>
    <t>270955722&lt;04&gt;2-1.43</t>
  </si>
  <si>
    <t>270955722&lt;03&gt;2-1.43</t>
  </si>
  <si>
    <t>270955722&lt;02&gt;2-1.43</t>
  </si>
  <si>
    <t>270925177&lt;03&gt;2-1.43</t>
  </si>
  <si>
    <t>270925177&lt;02&gt;2-1.43</t>
  </si>
  <si>
    <t>270931952&lt;03&gt;2-1.43</t>
  </si>
  <si>
    <t>270931952&lt;02&gt;2-1.43</t>
  </si>
  <si>
    <t>270917344&lt;03&gt;2-1.43</t>
  </si>
  <si>
    <t>270917344&lt;02&gt;2-1.43</t>
  </si>
  <si>
    <t>270914118&lt;02&gt;2-1.43</t>
  </si>
  <si>
    <t>270836360&lt;05&gt;2-1.43</t>
  </si>
  <si>
    <t>270836360&lt;04&gt;2-1.43</t>
  </si>
  <si>
    <t>270836360&lt;03&gt;2-1.43</t>
  </si>
  <si>
    <t>270836360&lt;02&gt;2-1.43</t>
  </si>
  <si>
    <t>270849977&lt;02&gt;2-1.43</t>
  </si>
  <si>
    <t>270761670&lt;08&gt;2-1.43</t>
  </si>
  <si>
    <t>270761670&lt;07&gt;2-1.43</t>
  </si>
  <si>
    <t>270761670&lt;06&gt;2-1.43</t>
  </si>
  <si>
    <t>270761670&lt;05&gt;2-1.43</t>
  </si>
  <si>
    <t>270761670&lt;03&gt;2-1.43</t>
  </si>
  <si>
    <t>270761670&lt;04&gt;2-1.43</t>
  </si>
  <si>
    <t>270761670&lt;02&gt;2-1.43</t>
  </si>
  <si>
    <t>270809204&lt;02&gt;2-1.43</t>
  </si>
  <si>
    <t>270619717&lt;07&gt;2-1.43</t>
  </si>
  <si>
    <t>270619717&lt;06&gt;2-1.43</t>
  </si>
  <si>
    <t>270619717&lt;05&gt;2-1.43</t>
  </si>
  <si>
    <t>270619717&lt;04&gt;2-1.43</t>
  </si>
  <si>
    <t>270619717&lt;03&gt;2-1.43</t>
  </si>
  <si>
    <t>270619717&lt;02&gt;2-1.43</t>
  </si>
  <si>
    <t>270733008&lt;02&gt;2-1.43</t>
  </si>
  <si>
    <t>270671402&lt;02&gt;2-1.43</t>
  </si>
  <si>
    <t>270629124&lt;02&gt;2-1.43</t>
  </si>
  <si>
    <t>270613418&lt;04&gt;2-1.43</t>
  </si>
  <si>
    <t>270613418&lt;03&gt;2-1.43</t>
  </si>
  <si>
    <t>270613418&lt;02&gt;2-1.43</t>
  </si>
  <si>
    <t>270592558&lt;03&gt;2-1.43</t>
  </si>
  <si>
    <t>270592558&lt;02&gt;2-1.43</t>
  </si>
  <si>
    <t>270564282&lt;06&gt;2-1.43</t>
  </si>
  <si>
    <t>270564282&lt;05&gt;2-1.43</t>
  </si>
  <si>
    <t>270564282&lt;04&gt;2-1.43</t>
  </si>
  <si>
    <t>270564282&lt;03&gt;2-1.43</t>
  </si>
  <si>
    <t>270564282&lt;02&gt;2-1.43</t>
  </si>
  <si>
    <t>270425342&lt;09&gt;2-1.43</t>
  </si>
  <si>
    <t>270425342&lt;08&gt;2-1.43</t>
  </si>
  <si>
    <t>270425342&lt;07&gt;2-1.43</t>
  </si>
  <si>
    <t>270425342&lt;06&gt;2-1.43</t>
  </si>
  <si>
    <t>270425342&lt;03&gt;2-1.43</t>
  </si>
  <si>
    <t>270425342&lt;05&gt;2-1.43</t>
  </si>
  <si>
    <t>270425342&lt;02&gt;2-1.43</t>
  </si>
  <si>
    <t>270425342&lt;04&gt;2-1.43</t>
  </si>
  <si>
    <t>270535957&lt;02&gt;2-1.43</t>
  </si>
  <si>
    <t>270481432&lt;03&gt;2-1.43</t>
  </si>
  <si>
    <t>270481432&lt;02&gt;2-1.43</t>
  </si>
  <si>
    <t>270463062&lt;02&gt;2-1.43</t>
  </si>
  <si>
    <t>270418574&lt;03&gt;2-1.43</t>
  </si>
  <si>
    <t>270418574&lt;02&gt;2-1.43</t>
  </si>
  <si>
    <t>270342177&lt;07&gt;2-1.43</t>
  </si>
  <si>
    <t>270342177&lt;06&gt;2-1.43</t>
  </si>
  <si>
    <t>270342177&lt;05&gt;2-1.43</t>
  </si>
  <si>
    <t>270342177&lt;04&gt;2-1.43</t>
  </si>
  <si>
    <t>270342177&lt;03&gt;2-1.43</t>
  </si>
  <si>
    <t>270342177&lt;02&gt;2-1.43</t>
  </si>
  <si>
    <t>270407492&lt;02&gt;2-1.43</t>
  </si>
  <si>
    <t>270393714&lt;03&gt;2-1.43</t>
  </si>
  <si>
    <t>270393714&lt;02&gt;2-1.43</t>
  </si>
  <si>
    <t>270295806&lt;07&gt;2-1.43</t>
  </si>
  <si>
    <t>270295806&lt;06&gt;2-1.43</t>
  </si>
  <si>
    <t>270295806&lt;05&gt;2-1.43</t>
  </si>
  <si>
    <t>270295806&lt;04&gt;2-1.43</t>
  </si>
  <si>
    <t>270295806&lt;03&gt;2-1.43</t>
  </si>
  <si>
    <t>270295806&lt;02&gt;2-1.43</t>
  </si>
  <si>
    <t>270320618&lt;02&gt;2-1.43</t>
  </si>
  <si>
    <t>270160582&lt;09&gt;2-1.43</t>
  </si>
  <si>
    <t>270160582&lt;08&gt;2-1.43</t>
  </si>
  <si>
    <t>270160582&lt;07&gt;2-1.43</t>
  </si>
  <si>
    <t>270160582&lt;06&gt;2-1.43</t>
  </si>
  <si>
    <t>270160582&lt;03&gt;2-1.43</t>
  </si>
  <si>
    <t>270160582&lt;05&gt;2-1.43</t>
  </si>
  <si>
    <t>270160582&lt;02&gt;2-1.43</t>
  </si>
  <si>
    <t>270160582&lt;04&gt;2-1.43</t>
  </si>
  <si>
    <t>270241175&lt;03&gt;2-1.43</t>
  </si>
  <si>
    <t>270241175&lt;02&gt;2-1.43</t>
  </si>
  <si>
    <t>270205937&lt;02&gt;2-1.43</t>
  </si>
  <si>
    <t>269916438&lt;09&gt;2-1.43</t>
  </si>
  <si>
    <t>269916438&lt;08&gt;2-1.43</t>
  </si>
  <si>
    <t>269916438&lt;07&gt;2-1.43</t>
  </si>
  <si>
    <t>269916438&lt;06&gt;2-1.43</t>
  </si>
  <si>
    <t>269916438&lt;03&gt;2-1.43</t>
  </si>
  <si>
    <t>269916438&lt;05&gt;2-1.43</t>
  </si>
  <si>
    <t>269916438&lt;02&gt;2-1.43</t>
  </si>
  <si>
    <t>269916438&lt;04&gt;2-1.43</t>
  </si>
  <si>
    <t>270106641&lt;03&gt;2-1.43</t>
  </si>
  <si>
    <t>270106641&lt;02&gt;2-1.43</t>
  </si>
  <si>
    <t>270039797&lt;05&gt;2-1.43</t>
  </si>
  <si>
    <t>270039797&lt;04&gt;2-1.43</t>
  </si>
  <si>
    <t>270039797&lt;03&gt;2-1.43</t>
  </si>
  <si>
    <t>270039797&lt;02&gt;2-1.43</t>
  </si>
  <si>
    <t>270013073&lt;03&gt;2-1.43</t>
  </si>
  <si>
    <t>270013073&lt;02&gt;2-1.43</t>
  </si>
  <si>
    <t>269990857&lt;02&gt;2-1.43</t>
  </si>
  <si>
    <t>269975297&lt;02&gt;2-1.43</t>
  </si>
  <si>
    <t>269424400&lt;13&gt;2-1.43</t>
  </si>
  <si>
    <t>269424400&lt;12&gt;2-1.43</t>
  </si>
  <si>
    <t>269424400&lt;11&gt;2-1.43</t>
  </si>
  <si>
    <t>269424400&lt;03&gt;2-1.43</t>
  </si>
  <si>
    <t>269424400&lt;02&gt;2-1.43</t>
  </si>
  <si>
    <t>269424400&lt;04&gt;2-1.43</t>
  </si>
  <si>
    <t>269424400&lt;05&gt;2-1.43</t>
  </si>
  <si>
    <t>269424400&lt;06&gt;2-1.43</t>
  </si>
  <si>
    <t>269424400&lt;07&gt;2-1.43</t>
  </si>
  <si>
    <t>269424400&lt;10&gt;2-1.43</t>
  </si>
  <si>
    <t>269424400&lt;08&gt;2-1.43</t>
  </si>
  <si>
    <t>269424400&lt;09&gt;2-1.43</t>
  </si>
  <si>
    <t>269879968&lt;03&gt;2-1.43</t>
  </si>
  <si>
    <t>269879968&lt;02&gt;2-1.43</t>
  </si>
  <si>
    <t>269824783&lt;03&gt;2-1.43</t>
  </si>
  <si>
    <t>269824783&lt;02&gt;2-1.43</t>
  </si>
  <si>
    <t>269815414&lt;02&gt;2-1.43</t>
  </si>
  <si>
    <t>269808092&lt;02&gt;2-1.43</t>
  </si>
  <si>
    <t>269796754&lt;02&gt;2-1.43</t>
  </si>
  <si>
    <t>269767336&lt;05&gt;2-1.43</t>
  </si>
  <si>
    <t>269767336&lt;04&gt;2-1.43</t>
  </si>
  <si>
    <t>269767336&lt;03&gt;2-1.43</t>
  </si>
  <si>
    <t>269767336&lt;02&gt;2-1.43</t>
  </si>
  <si>
    <t>269648399&lt;05&gt;2-1.43</t>
  </si>
  <si>
    <t>269648399&lt;04&gt;2-1.43</t>
  </si>
  <si>
    <t>269648399&lt;03&gt;2-1.43</t>
  </si>
  <si>
    <t>269648399&lt;02&gt;2-1.43</t>
  </si>
  <si>
    <t>269588538&lt;04&gt;2-1.43</t>
  </si>
  <si>
    <t>269588538&lt;03&gt;2-1.43</t>
  </si>
  <si>
    <t>269588538&lt;02&gt;2-1.43</t>
  </si>
  <si>
    <t>269559380&lt;04&gt;2-1.43</t>
  </si>
  <si>
    <t>269559380&lt;03&gt;2-1.43</t>
  </si>
  <si>
    <t>269559380&lt;02&gt;2-1.43</t>
  </si>
  <si>
    <t>269556539&lt;02&gt;2-1.43</t>
  </si>
  <si>
    <t>269482218&lt;02&gt;2-1.43</t>
  </si>
  <si>
    <t>269457066&lt;03&gt;2-1.43</t>
  </si>
  <si>
    <t>269457066&lt;02&gt;2-1.43</t>
  </si>
  <si>
    <t>269429200&lt;02&gt;2-1.43</t>
  </si>
  <si>
    <t>269422481&lt;02&gt;2-1.43</t>
  </si>
  <si>
    <t>269417349&lt;02&gt;2-1.43</t>
  </si>
  <si>
    <t>269400510&lt;02&gt;2-1.43</t>
  </si>
  <si>
    <t>269335353&lt;05&gt;2-1.43</t>
  </si>
  <si>
    <t>269335353&lt;04&gt;2-1.43</t>
  </si>
  <si>
    <t>269335353&lt;03&gt;2-1.43</t>
  </si>
  <si>
    <t>269335353&lt;02&gt;2-1.43</t>
  </si>
  <si>
    <t>269315512&lt;04&gt;2-1.43</t>
  </si>
  <si>
    <t>269315512&lt;03&gt;2-1.43</t>
  </si>
  <si>
    <t>269315512&lt;02&gt;2-1.43</t>
  </si>
  <si>
    <t>269262253&lt;06&gt;2-1.43</t>
  </si>
  <si>
    <t>269262253&lt;05&gt;2-1.43</t>
  </si>
  <si>
    <t>269262253&lt;04&gt;2-1.43</t>
  </si>
  <si>
    <t>269262253&lt;03&gt;2-1.43</t>
  </si>
  <si>
    <t>269262253&lt;02&gt;2-1.43</t>
  </si>
  <si>
    <t>269302786&lt;03&gt;2-1.43</t>
  </si>
  <si>
    <t>269302786&lt;02&gt;2-1.43</t>
  </si>
  <si>
    <t>269234591&lt;06&gt;2-1.43</t>
  </si>
  <si>
    <t>269234591&lt;05&gt;2-1.43</t>
  </si>
  <si>
    <t>269234591&lt;04&gt;2-1.43</t>
  </si>
  <si>
    <t>269234591&lt;03&gt;2-1.43</t>
  </si>
  <si>
    <t>269234591&lt;02&gt;2-1.43</t>
  </si>
  <si>
    <t>269180261&lt;05&gt;2-1.43</t>
  </si>
  <si>
    <t>269180261&lt;04&gt;2-1.43</t>
  </si>
  <si>
    <t>269180261&lt;03&gt;2-1.43</t>
  </si>
  <si>
    <t>269180261&lt;02&gt;2-1.43</t>
  </si>
  <si>
    <t>269052449&lt;08&gt;2-1.43</t>
  </si>
  <si>
    <t>269052449&lt;07&gt;2-1.43</t>
  </si>
  <si>
    <t>269052449&lt;06&gt;2-1.43</t>
  </si>
  <si>
    <t>269052449&lt;05&gt;2-1.43</t>
  </si>
  <si>
    <t>269052449&lt;03&gt;2-1.43</t>
  </si>
  <si>
    <t>269052449&lt;04&gt;2-1.43</t>
  </si>
  <si>
    <t>269052449&lt;02&gt;2-1.43</t>
  </si>
  <si>
    <t>268773699&lt;06&gt;2-1.43</t>
  </si>
  <si>
    <t>268773699&lt;05&gt;2-1.43</t>
  </si>
  <si>
    <t>268773699&lt;04&gt;2-1.43</t>
  </si>
  <si>
    <t>268773699&lt;03&gt;2-1.43</t>
  </si>
  <si>
    <t>268773699&lt;02&gt;2-1.43</t>
  </si>
  <si>
    <t>268701538&lt;07&gt;2-1.43</t>
  </si>
  <si>
    <t>268701538&lt;06&gt;2-1.43</t>
  </si>
  <si>
    <t>268701538&lt;05&gt;2-1.43</t>
  </si>
  <si>
    <t>268701538&lt;04&gt;2-1.43</t>
  </si>
  <si>
    <t>268701538&lt;03&gt;2-1.43</t>
  </si>
  <si>
    <t>268701538&lt;02&gt;2-1.43</t>
  </si>
  <si>
    <t>268722656&lt;02&gt;2-1.43</t>
  </si>
  <si>
    <t>268668226&lt;03&gt;2-1.43</t>
  </si>
  <si>
    <t>268668226&lt;02&gt;2-1.43</t>
  </si>
  <si>
    <t>268653881&lt;05&gt;2-1.43</t>
  </si>
  <si>
    <t>268653881&lt;04&gt;2-1.43</t>
  </si>
  <si>
    <t>268653881&lt;03&gt;2-1.43</t>
  </si>
  <si>
    <t>268653881&lt;02&gt;2-1.43</t>
  </si>
  <si>
    <t>268611792&lt;03&gt;2-1.43</t>
  </si>
  <si>
    <t>268611792&lt;02&gt;2-1.43</t>
  </si>
  <si>
    <t>268633438&lt;02&gt;2-1.43</t>
  </si>
  <si>
    <t>268587242&lt;03&gt;2-1.43</t>
  </si>
  <si>
    <t>268587242&lt;02&gt;2-1.43</t>
  </si>
  <si>
    <t>268570810&lt;05&gt;2-1.43</t>
  </si>
  <si>
    <t>268570810&lt;04&gt;2-1.43</t>
  </si>
  <si>
    <t>268570810&lt;03&gt;2-1.43</t>
  </si>
  <si>
    <t>268570810&lt;02&gt;2-1.43</t>
  </si>
  <si>
    <t>268503764&lt;07&gt;2-1.43</t>
  </si>
  <si>
    <t>268503764&lt;06&gt;2-1.43</t>
  </si>
  <si>
    <t>268503764&lt;05&gt;2-1.43</t>
  </si>
  <si>
    <t>268503764&lt;04&gt;2-1.43</t>
  </si>
  <si>
    <t>268503764&lt;03&gt;2-1.43</t>
  </si>
  <si>
    <t>268503764&lt;02&gt;2-1.43</t>
  </si>
  <si>
    <t>268527538&lt;03&gt;2-1.43</t>
  </si>
  <si>
    <t>268527538&lt;02&gt;2-1.43</t>
  </si>
  <si>
    <t>268433632&lt;07&gt;2-1.43</t>
  </si>
  <si>
    <t>268433632&lt;06&gt;2-1.43</t>
  </si>
  <si>
    <t>268433632&lt;05&gt;2-1.43</t>
  </si>
  <si>
    <t>268433632&lt;04&gt;2-1.43</t>
  </si>
  <si>
    <t>268433632&lt;03&gt;2-1.43</t>
  </si>
  <si>
    <t>268433632&lt;02&gt;2-1.43</t>
  </si>
  <si>
    <t>268462311&lt;02&gt;2-1.43</t>
  </si>
  <si>
    <t>268288219&lt;07&gt;2-1.43</t>
  </si>
  <si>
    <t>268288219&lt;06&gt;2-1.43</t>
  </si>
  <si>
    <t>268288219&lt;05&gt;2-1.43</t>
  </si>
  <si>
    <t>268288219&lt;04&gt;2-1.43</t>
  </si>
  <si>
    <t>268288219&lt;03&gt;2-1.43</t>
  </si>
  <si>
    <t>268288219&lt;02&gt;2-1.43</t>
  </si>
  <si>
    <t>268381974&lt;03&gt;2-1.43</t>
  </si>
  <si>
    <t>268381974&lt;02&gt;2-1.43</t>
  </si>
  <si>
    <t>268362942&lt;02&gt;2-1.43</t>
  </si>
  <si>
    <t>268314104&lt;02&gt;2-1.43</t>
  </si>
  <si>
    <t>268294524&lt;02&gt;2-1.43</t>
  </si>
  <si>
    <t>268269144&lt;03&gt;2-1.43</t>
  </si>
  <si>
    <t>268269144&lt;02&gt;2-1.43</t>
  </si>
  <si>
    <t>268242671&lt;06&gt;2-1.43</t>
  </si>
  <si>
    <t>268242671&lt;05&gt;2-1.43</t>
  </si>
  <si>
    <t>268242671&lt;04&gt;2-1.43</t>
  </si>
  <si>
    <t>268242671&lt;03&gt;2-1.43</t>
  </si>
  <si>
    <t>268242671&lt;02&gt;2-1.43</t>
  </si>
  <si>
    <t>268116223&lt;09&gt;2-1.43</t>
  </si>
  <si>
    <t>268116223&lt;08&gt;2-1.43</t>
  </si>
  <si>
    <t>268116223&lt;07&gt;2-1.43</t>
  </si>
  <si>
    <t>268116223&lt;06&gt;2-1.43</t>
  </si>
  <si>
    <t>268116223&lt;03&gt;2-1.43</t>
  </si>
  <si>
    <t>268116223&lt;02&gt;2-1.43</t>
  </si>
  <si>
    <t>268116223&lt;05&gt;2-1.43</t>
  </si>
  <si>
    <t>268116223&lt;04&gt;2-1.43</t>
  </si>
  <si>
    <t>268183976&lt;02&gt;2-1.43</t>
  </si>
  <si>
    <t>268144581&lt;02&gt;2-1.43</t>
  </si>
  <si>
    <t>268136057&lt;02&gt;2-1.43</t>
  </si>
  <si>
    <t>267813039&lt;08&gt;2-1.43</t>
  </si>
  <si>
    <t>267813039&lt;07&gt;2-1.43</t>
  </si>
  <si>
    <t>267813039&lt;06&gt;2-1.43</t>
  </si>
  <si>
    <t>267813039&lt;03&gt;2-1.43</t>
  </si>
  <si>
    <t>267813039&lt;02&gt;2-1.43</t>
  </si>
  <si>
    <t>267813039&lt;04&gt;2-1.43</t>
  </si>
  <si>
    <t>267813039&lt;05&gt;2-1.43</t>
  </si>
  <si>
    <t>268047426&lt;05&gt;2-1.43</t>
  </si>
  <si>
    <t>268047426&lt;04&gt;2-1.43</t>
  </si>
  <si>
    <t>268047426&lt;03&gt;2-1.43</t>
  </si>
  <si>
    <t>268047426&lt;02&gt;2-1.43</t>
  </si>
  <si>
    <t>267758637&lt;06&gt;2-1.43</t>
  </si>
  <si>
    <t>267758637&lt;05&gt;2-1.43</t>
  </si>
  <si>
    <t>267758637&lt;04&gt;2-1.43</t>
  </si>
  <si>
    <t>267758637&lt;03&gt;2-1.43</t>
  </si>
  <si>
    <t>267758637&lt;02&gt;2-1.43</t>
  </si>
  <si>
    <t>267663918&lt;08&gt;2-1.43</t>
  </si>
  <si>
    <t>267663918&lt;07&gt;2-1.43</t>
  </si>
  <si>
    <t>267663918&lt;06&gt;2-1.43</t>
  </si>
  <si>
    <t>267663918&lt;05&gt;2-1.43</t>
  </si>
  <si>
    <t>267663918&lt;03&gt;2-1.43</t>
  </si>
  <si>
    <t>267663918&lt;04&gt;2-1.43</t>
  </si>
  <si>
    <t>267663918&lt;02&gt;2-1.43</t>
  </si>
  <si>
    <t>267742610&lt;02&gt;2-1.43</t>
  </si>
  <si>
    <t>267701200&lt;03&gt;2-1.43</t>
  </si>
  <si>
    <t>267701200&lt;02&gt;2-1.43</t>
  </si>
  <si>
    <t>267684001&lt;02&gt;2-1.43</t>
  </si>
  <si>
    <t>267677364&lt;02&gt;2-1.43</t>
  </si>
  <si>
    <t>266965762&lt;14&gt;2-1.43</t>
  </si>
  <si>
    <t>266965762&lt;13&gt;2-1.43</t>
  </si>
  <si>
    <t>266965762&lt;12&gt;2-1.43</t>
  </si>
  <si>
    <t>266965762&lt;03&gt;2-1.43</t>
  </si>
  <si>
    <t>266965762&lt;02&gt;2-1.43</t>
  </si>
  <si>
    <t>266965762&lt;04&gt;2-1.43</t>
  </si>
  <si>
    <t>266965762&lt;05&gt;2-1.43</t>
  </si>
  <si>
    <t>266965762&lt;06&gt;2-1.43</t>
  </si>
  <si>
    <t>266965762&lt;07&gt;2-1.43</t>
  </si>
  <si>
    <t>266965762&lt;08&gt;2-1.43</t>
  </si>
  <si>
    <t>266965762&lt;09&gt;2-1.43</t>
  </si>
  <si>
    <t>266965762&lt;11&gt;2-1.43</t>
  </si>
  <si>
    <t>266965762&lt;10&gt;2-1.43</t>
  </si>
  <si>
    <t>267623308&lt;05&gt;2-1.43</t>
  </si>
  <si>
    <t>267623308&lt;04&gt;2-1.43</t>
  </si>
  <si>
    <t>267623308&lt;03&gt;2-1.43</t>
  </si>
  <si>
    <t>267623308&lt;02&gt;2-1.43</t>
  </si>
  <si>
    <t>267594934&lt;05&gt;2-1.43</t>
  </si>
  <si>
    <t>267594934&lt;04&gt;2-1.43</t>
  </si>
  <si>
    <t>267594934&lt;03&gt;2-1.43</t>
  </si>
  <si>
    <t>267594934&lt;02&gt;2-1.43</t>
  </si>
  <si>
    <t>267549898&lt;05&gt;2-1.43</t>
  </si>
  <si>
    <t>267549898&lt;04&gt;2-1.43</t>
  </si>
  <si>
    <t>267549898&lt;03&gt;2-1.43</t>
  </si>
  <si>
    <t>267549898&lt;02&gt;2-1.43</t>
  </si>
  <si>
    <t>267524212&lt;02&gt;2-1.43</t>
  </si>
  <si>
    <t>267514203&lt;02&gt;2-1.43</t>
  </si>
  <si>
    <t>267473968&lt;02&gt;2-1.43</t>
  </si>
  <si>
    <t>267446947&lt;03&gt;2-1.43</t>
  </si>
  <si>
    <t>267446947&lt;02&gt;2-1.43</t>
  </si>
  <si>
    <t>267425824&lt;05&gt;2-1.43</t>
  </si>
  <si>
    <t>267425824&lt;04&gt;2-1.43</t>
  </si>
  <si>
    <t>267425824&lt;03&gt;2-1.43</t>
  </si>
  <si>
    <t>267425824&lt;02&gt;2-1.43</t>
  </si>
  <si>
    <t>267415882&lt;03&gt;2-1.43</t>
  </si>
  <si>
    <t>267415882&lt;02&gt;2-1.43</t>
  </si>
  <si>
    <t>267392002&lt;03&gt;2-1.43</t>
  </si>
  <si>
    <t>267392002&lt;02&gt;2-1.43</t>
  </si>
  <si>
    <t>267381932&lt;02&gt;2-1.43</t>
  </si>
  <si>
    <t>267369073&lt;03&gt;2-1.43</t>
  </si>
  <si>
    <t>267369073&lt;02&gt;2-1.43</t>
  </si>
  <si>
    <t>267362089&lt;03&gt;2-1.43</t>
  </si>
  <si>
    <t>267362089&lt;02&gt;2-1.43</t>
  </si>
  <si>
    <t>267319101&lt;02&gt;2-1.43</t>
  </si>
  <si>
    <t>267295723&lt;03&gt;2-1.43</t>
  </si>
  <si>
    <t>267295723&lt;02&gt;2-1.43</t>
  </si>
  <si>
    <t>267217216&lt;06&gt;2-1.43</t>
  </si>
  <si>
    <t>267217216&lt;05&gt;2-1.43</t>
  </si>
  <si>
    <t>267217216&lt;04&gt;2-1.43</t>
  </si>
  <si>
    <t>267217216&lt;03&gt;2-1.43</t>
  </si>
  <si>
    <t>267217216&lt;02&gt;2-1.43</t>
  </si>
  <si>
    <t>267107707&lt;03&gt;2-1.43</t>
  </si>
  <si>
    <t>267107707&lt;02&gt;2-1.43</t>
  </si>
  <si>
    <t>267079410&lt;02&gt;2-1.43</t>
  </si>
  <si>
    <t>267003576&lt;02&gt;2-1.43</t>
  </si>
  <si>
    <t>266857473&lt;08&gt;2-1.43</t>
  </si>
  <si>
    <t>266857473&lt;07&gt;2-1.43</t>
  </si>
  <si>
    <t>266857473&lt;06&gt;2-1.43</t>
  </si>
  <si>
    <t>266857473&lt;05&gt;2-1.43</t>
  </si>
  <si>
    <t>266857473&lt;03&gt;2-1.43</t>
  </si>
  <si>
    <t>266857473&lt;04&gt;2-1.43</t>
  </si>
  <si>
    <t>266857473&lt;02&gt;2-1.43</t>
  </si>
  <si>
    <t>266800000&lt;07&gt;2-1.43</t>
  </si>
  <si>
    <t>266800000&lt;06&gt;2-1.43</t>
  </si>
  <si>
    <t>266800000&lt;05&gt;2-1.43</t>
  </si>
  <si>
    <t>266800000&lt;04&gt;2-1.43</t>
  </si>
  <si>
    <t>266800000&lt;03&gt;2-1.43</t>
  </si>
  <si>
    <t>266800000&lt;02&gt;2-1.43</t>
  </si>
  <si>
    <t>266849605&lt;02&gt;2-1.43</t>
  </si>
  <si>
    <t>266764133&lt;05&gt;2-1.43</t>
  </si>
  <si>
    <t>266764133&lt;04&gt;2-1.43</t>
  </si>
  <si>
    <t>266764133&lt;03&gt;2-1.43</t>
  </si>
  <si>
    <t>266764133&lt;02&gt;2-1.43</t>
  </si>
  <si>
    <t>266777758&lt;02&gt;2-1.43</t>
  </si>
  <si>
    <t>266750862&lt;03&gt;2-1.43</t>
  </si>
  <si>
    <t>266750862&lt;02&gt;2-1.43</t>
  </si>
  <si>
    <t>266691243&lt;02&gt;2-1.43</t>
  </si>
  <si>
    <t>266682746&lt;03&gt;2-1.43</t>
  </si>
  <si>
    <t>266682746&lt;02&gt;2-1.43</t>
  </si>
  <si>
    <t>266660192&lt;03&gt;2-1.43</t>
  </si>
  <si>
    <t>266660192&lt;02&gt;2-1.43</t>
  </si>
  <si>
    <t>266674374&lt;02&gt;2-1.43</t>
  </si>
  <si>
    <t>266663995&lt;02&gt;2-1.43</t>
  </si>
  <si>
    <t>266612655&lt;03&gt;2-1.43</t>
  </si>
  <si>
    <t>266612655&lt;02&gt;2-1.43</t>
  </si>
  <si>
    <t>266505454&lt;09&gt;2-1.43</t>
  </si>
  <si>
    <t>266505454&lt;08&gt;2-1.43</t>
  </si>
  <si>
    <t>266505454&lt;07&gt;2-1.43</t>
  </si>
  <si>
    <t>266505454&lt;06&gt;2-1.43</t>
  </si>
  <si>
    <t>266505454&lt;03&gt;2-1.43</t>
  </si>
  <si>
    <t>266505454&lt;02&gt;2-1.43</t>
  </si>
  <si>
    <t>266505454&lt;04&gt;2-1.43</t>
  </si>
  <si>
    <t>266505454&lt;05&gt;2-1.43</t>
  </si>
  <si>
    <t>266599335&lt;03&gt;2-1.43</t>
  </si>
  <si>
    <t>266599335&lt;02&gt;2-1.43</t>
  </si>
  <si>
    <t>266587605&lt;02&gt;2-1.43</t>
  </si>
  <si>
    <t>266566384&lt;02&gt;2-1.43</t>
  </si>
  <si>
    <t>266546199&lt;03&gt;2-1.43</t>
  </si>
  <si>
    <t>266546199&lt;02&gt;2-1.43</t>
  </si>
  <si>
    <t>266526545&lt;03&gt;2-1.43</t>
  </si>
  <si>
    <t>266526545&lt;02&gt;2-1.43</t>
  </si>
  <si>
    <t>266362230&lt;09&gt;2-1.43</t>
  </si>
  <si>
    <t>266362230&lt;08&gt;2-1.43</t>
  </si>
  <si>
    <t>266362230&lt;07&gt;2-1.43</t>
  </si>
  <si>
    <t>266362230&lt;06&gt;2-1.43</t>
  </si>
  <si>
    <t>266362230&lt;03&gt;2-1.43</t>
  </si>
  <si>
    <t>266362230&lt;05&gt;2-1.43</t>
  </si>
  <si>
    <t>266362230&lt;02&gt;2-1.43</t>
  </si>
  <si>
    <t>266362230&lt;04&gt;2-1.43</t>
  </si>
  <si>
    <t>266497270&lt;02&gt;2-1.43</t>
  </si>
  <si>
    <t>266446088&lt;04&gt;2-1.43</t>
  </si>
  <si>
    <t>266446088&lt;03&gt;2-1.43</t>
  </si>
  <si>
    <t>266446088&lt;02&gt;2-1.43</t>
  </si>
  <si>
    <t>266396540&lt;02&gt;2-1.43</t>
  </si>
  <si>
    <t>266259174&lt;08&gt;2-1.43</t>
  </si>
  <si>
    <t>266259174&lt;07&gt;2-1.43</t>
  </si>
  <si>
    <t>266259174&lt;06&gt;2-1.43</t>
  </si>
  <si>
    <t>266259174&lt;05&gt;2-1.43</t>
  </si>
  <si>
    <t>266259174&lt;03&gt;2-1.43</t>
  </si>
  <si>
    <t>266259174&lt;04&gt;2-1.43</t>
  </si>
  <si>
    <t>266259174&lt;02&gt;2-1.43</t>
  </si>
  <si>
    <t>266146046&lt;08&gt;2-1.43</t>
  </si>
  <si>
    <t>266146046&lt;07&gt;2-1.43</t>
  </si>
  <si>
    <t>266146046&lt;06&gt;2-1.43</t>
  </si>
  <si>
    <t>266146046&lt;05&gt;2-1.43</t>
  </si>
  <si>
    <t>266146046&lt;03&gt;2-1.43</t>
  </si>
  <si>
    <t>266146046&lt;04&gt;2-1.43</t>
  </si>
  <si>
    <t>266146046&lt;02&gt;2-1.43</t>
  </si>
  <si>
    <t>266236074&lt;02&gt;2-1.43</t>
  </si>
  <si>
    <t>266206279&lt;03&gt;2-1.43</t>
  </si>
  <si>
    <t>266206279&lt;02&gt;2-1.43</t>
  </si>
  <si>
    <t>266172919&lt;02&gt;2-1.43</t>
  </si>
  <si>
    <t>266130801&lt;04&gt;2-1.43</t>
  </si>
  <si>
    <t>266130801&lt;03&gt;2-1.43</t>
  </si>
  <si>
    <t>266130801&lt;02&gt;2-1.43</t>
  </si>
  <si>
    <t>266086034&lt;04&gt;2-1.43</t>
  </si>
  <si>
    <t>266086034&lt;03&gt;2-1.43</t>
  </si>
  <si>
    <t>266086034&lt;02&gt;2-1.43</t>
  </si>
  <si>
    <t>266065287&lt;04&gt;2-1.43</t>
  </si>
  <si>
    <t>266065287&lt;03&gt;2-1.43</t>
  </si>
  <si>
    <t>266065287&lt;02&gt;2-1.43</t>
  </si>
  <si>
    <t>265984887&lt;06&gt;2-1.43</t>
  </si>
  <si>
    <t>265984887&lt;05&gt;2-1.43</t>
  </si>
  <si>
    <t>265984887&lt;04&gt;2-1.43</t>
  </si>
  <si>
    <t>265984887&lt;03&gt;2-1.43</t>
  </si>
  <si>
    <t>265984887&lt;02&gt;2-1.43</t>
  </si>
  <si>
    <t>265824536&lt;08&gt;2-1.43</t>
  </si>
  <si>
    <t>265824536&lt;07&gt;2-1.43</t>
  </si>
  <si>
    <t>265824536&lt;06&gt;2-1.43</t>
  </si>
  <si>
    <t>265824536&lt;05&gt;2-1.43</t>
  </si>
  <si>
    <t>265824536&lt;03&gt;2-1.43</t>
  </si>
  <si>
    <t>265824536&lt;04&gt;2-1.43</t>
  </si>
  <si>
    <t>265824536&lt;02&gt;2-1.43</t>
  </si>
  <si>
    <t>265974443&lt;02&gt;2-1.43</t>
  </si>
  <si>
    <t>265964269&lt;02&gt;2-1.43</t>
  </si>
  <si>
    <t>265927030&lt;02&gt;2-1.43</t>
  </si>
  <si>
    <t>265911047&lt;02&gt;2-1.43</t>
  </si>
  <si>
    <t>265876962&lt;03&gt;2-1.43</t>
  </si>
  <si>
    <t>265876962&lt;02&gt;2-1.43</t>
  </si>
  <si>
    <t>265860372&lt;02&gt;2-1.43</t>
  </si>
  <si>
    <t>265811267&lt;03&gt;2-1.43</t>
  </si>
  <si>
    <t>265811267&lt;02&gt;2-1.43</t>
  </si>
  <si>
    <t>265718629&lt;05&gt;2-1.43</t>
  </si>
  <si>
    <t>265718629&lt;04&gt;2-1.43</t>
  </si>
  <si>
    <t>265718629&lt;03&gt;2-1.43</t>
  </si>
  <si>
    <t>265718629&lt;02&gt;2-1.43</t>
  </si>
  <si>
    <t>265756266&lt;02&gt;2-1.43</t>
  </si>
  <si>
    <t>265728835&lt;02&gt;2-1.43</t>
  </si>
  <si>
    <t>265663211&lt;04&gt;2-1.43</t>
  </si>
  <si>
    <t>265663211&lt;03&gt;2-1.43</t>
  </si>
  <si>
    <t>265663211&lt;02&gt;2-1.43</t>
  </si>
  <si>
    <t>265707391&lt;02&gt;2-1.43</t>
  </si>
  <si>
    <t>265605332&lt;05&gt;2-1.43</t>
  </si>
  <si>
    <t>265605332&lt;04&gt;2-1.43</t>
  </si>
  <si>
    <t>265605332&lt;03&gt;2-1.43</t>
  </si>
  <si>
    <t>265605332&lt;02&gt;2-1.43</t>
  </si>
  <si>
    <t>265597526&lt;04&gt;2-1.43</t>
  </si>
  <si>
    <t>265597526&lt;03&gt;2-1.43</t>
  </si>
  <si>
    <t>265597526&lt;02&gt;2-1.43</t>
  </si>
  <si>
    <t>265575295&lt;07&gt;2-1.43</t>
  </si>
  <si>
    <t>265575295&lt;06&gt;2-1.43</t>
  </si>
  <si>
    <t>265575295&lt;05&gt;2-1.43</t>
  </si>
  <si>
    <t>265575295&lt;02&gt;2-1.43</t>
  </si>
  <si>
    <t>265365749&lt;09&gt;2-1.43</t>
  </si>
  <si>
    <t>265365749&lt;08&gt;2-1.43</t>
  </si>
  <si>
    <t>265365749&lt;07&gt;2-1.43</t>
  </si>
  <si>
    <t>265365749&lt;06&gt;2-1.43</t>
  </si>
  <si>
    <t>265365749&lt;03&gt;2-1.43</t>
  </si>
  <si>
    <t>265365749&lt;02&gt;2-1.43</t>
  </si>
  <si>
    <t>265365749&lt;05&gt;2-1.43</t>
  </si>
  <si>
    <t>265365749&lt;04&gt;2-1.43</t>
  </si>
  <si>
    <t>265551932&lt;03&gt;2-1.43</t>
  </si>
  <si>
    <t>265551932&lt;02&gt;2-1.43</t>
  </si>
  <si>
    <t>265527486&lt;05&gt;2-1.43</t>
  </si>
  <si>
    <t>265527486&lt;04&gt;2-1.43</t>
  </si>
  <si>
    <t>265527486&lt;03&gt;2-1.43</t>
  </si>
  <si>
    <t>265527486&lt;02&gt;2-1.43</t>
  </si>
  <si>
    <t>265502632&lt;02&gt;2-1.43</t>
  </si>
  <si>
    <t>265475255&lt;02&gt;2-1.43</t>
  </si>
  <si>
    <t>265194342&lt;10&gt;2-1.43</t>
  </si>
  <si>
    <t>265194342&lt;09&gt;2-1.43</t>
  </si>
  <si>
    <t>265194342&lt;08&gt;2-1.43</t>
  </si>
  <si>
    <t>265194342&lt;07&gt;2-1.43</t>
  </si>
  <si>
    <t>265194342&lt;03&gt;2-1.43</t>
  </si>
  <si>
    <t>265194342&lt;02&gt;2-1.43</t>
  </si>
  <si>
    <t>265194342&lt;06&gt;2-1.43</t>
  </si>
  <si>
    <t>265194342&lt;04&gt;2-1.43</t>
  </si>
  <si>
    <t>265194342&lt;05&gt;2-1.43</t>
  </si>
  <si>
    <t>265305337&lt;02&gt;2-1.43</t>
  </si>
  <si>
    <t>265274823&lt;03&gt;2-1.43</t>
  </si>
  <si>
    <t>265274823&lt;02&gt;2-1.43</t>
  </si>
  <si>
    <t>265263010&lt;03&gt;2-1.43</t>
  </si>
  <si>
    <t>265263010&lt;02&gt;2-1.43</t>
  </si>
  <si>
    <t>265253363&lt;03&gt;2-1.43</t>
  </si>
  <si>
    <t>265253363&lt;02&gt;2-1.43</t>
  </si>
  <si>
    <t>265223779&lt;02&gt;2-1.43</t>
  </si>
  <si>
    <t>265215833&lt;02&gt;2-1.43</t>
  </si>
  <si>
    <t>265207770&lt;02&gt;2-1.43</t>
  </si>
  <si>
    <t>265188030&lt;04&gt;2-1.43</t>
  </si>
  <si>
    <t>265188030&lt;03&gt;2-1.43</t>
  </si>
  <si>
    <t>265188030&lt;02&gt;2-1.43</t>
  </si>
  <si>
    <t>265126998&lt;03&gt;2-1.43</t>
  </si>
  <si>
    <t>265126998&lt;02&gt;2-1.43</t>
  </si>
  <si>
    <t>265148294&lt;02&gt;2-1.43</t>
  </si>
  <si>
    <t>265123265&lt;03&gt;2-1.43</t>
  </si>
  <si>
    <t>265123265&lt;02&gt;2-1.43</t>
  </si>
  <si>
    <t>265065186&lt;05&gt;2-1.43</t>
  </si>
  <si>
    <t>265065186&lt;04&gt;2-1.43</t>
  </si>
  <si>
    <t>265065186&lt;03&gt;2-1.43</t>
  </si>
  <si>
    <t>265065186&lt;02&gt;2-1.43</t>
  </si>
  <si>
    <t>265041270&lt;07&gt;2-1.43</t>
  </si>
  <si>
    <t>265041270&lt;06&gt;2-1.43</t>
  </si>
  <si>
    <t>265041270&lt;05&gt;2-1.43</t>
  </si>
  <si>
    <t>265041270&lt;04&gt;2-1.43</t>
  </si>
  <si>
    <t>265041270&lt;03&gt;2-1.43</t>
  </si>
  <si>
    <t>265041270&lt;02&gt;2-1.43</t>
  </si>
  <si>
    <t>264997801&lt;04&gt;2-1.43</t>
  </si>
  <si>
    <t>264997801&lt;03&gt;2-1.43</t>
  </si>
  <si>
    <t>264997801&lt;02&gt;2-1.43</t>
  </si>
  <si>
    <t>264896851&lt;10&gt;2-1.43</t>
  </si>
  <si>
    <t>264896851&lt;09&gt;2-1.43</t>
  </si>
  <si>
    <t>264896851&lt;08&gt;2-1.43</t>
  </si>
  <si>
    <t>264896851&lt;07&gt;2-1.43</t>
  </si>
  <si>
    <t>264896851&lt;03&gt;2-1.43</t>
  </si>
  <si>
    <t>264896851&lt;02&gt;2-1.43</t>
  </si>
  <si>
    <t>264896851&lt;06&gt;2-1.43</t>
  </si>
  <si>
    <t>264896851&lt;04&gt;2-1.43</t>
  </si>
  <si>
    <t>264896851&lt;05&gt;2-1.43</t>
  </si>
  <si>
    <t>264960238&lt;03&gt;2-1.43</t>
  </si>
  <si>
    <t>264960238&lt;02&gt;2-1.43</t>
  </si>
  <si>
    <t>264949008&lt;05&gt;2-1.43</t>
  </si>
  <si>
    <t>264949008&lt;04&gt;2-1.43</t>
  </si>
  <si>
    <t>264949008&lt;03&gt;2-1.43</t>
  </si>
  <si>
    <t>264949008&lt;02&gt;2-1.43</t>
  </si>
  <si>
    <t>264855184&lt;06&gt;2-1.43</t>
  </si>
  <si>
    <t>264855184&lt;05&gt;2-1.43</t>
  </si>
  <si>
    <t>264855184&lt;04&gt;2-1.43</t>
  </si>
  <si>
    <t>264855184&lt;03&gt;2-1.43</t>
  </si>
  <si>
    <t>264855184&lt;02&gt;2-1.43</t>
  </si>
  <si>
    <t>264820334&lt;05&gt;2-1.43</t>
  </si>
  <si>
    <t>264820334&lt;04&gt;2-1.43</t>
  </si>
  <si>
    <t>264820334&lt;03&gt;2-1.43</t>
  </si>
  <si>
    <t>264820334&lt;02&gt;2-1.43</t>
  </si>
  <si>
    <t>264771326&lt;06&gt;2-1.43</t>
  </si>
  <si>
    <t>264771326&lt;05&gt;2-1.43</t>
  </si>
  <si>
    <t>264771326&lt;04&gt;2-1.43</t>
  </si>
  <si>
    <t>264771326&lt;03&gt;2-1.43</t>
  </si>
  <si>
    <t>264771326&lt;02&gt;2-1.43</t>
  </si>
  <si>
    <t>264806502&lt;02&gt;2-1.43</t>
  </si>
  <si>
    <t>264749355&lt;05&gt;2-1.43</t>
  </si>
  <si>
    <t>264749355&lt;04&gt;2-1.43</t>
  </si>
  <si>
    <t>264749355&lt;03&gt;2-1.43</t>
  </si>
  <si>
    <t>264749355&lt;02&gt;2-1.43</t>
  </si>
  <si>
    <t>264729188&lt;05&gt;2-1.43</t>
  </si>
  <si>
    <t>264729188&lt;04&gt;2-1.43</t>
  </si>
  <si>
    <t>264729188&lt;03&gt;2-1.43</t>
  </si>
  <si>
    <t>264729188&lt;02&gt;2-1.43</t>
  </si>
  <si>
    <t>264662833&lt;06&gt;2-1.43</t>
  </si>
  <si>
    <t>264662833&lt;05&gt;2-1.43</t>
  </si>
  <si>
    <t>264662833&lt;04&gt;2-1.43</t>
  </si>
  <si>
    <t>264662833&lt;03&gt;2-1.43</t>
  </si>
  <si>
    <t>264662833&lt;02&gt;2-1.43</t>
  </si>
  <si>
    <t>264702387&lt;03&gt;2-1.43</t>
  </si>
  <si>
    <t>264702387&lt;02&gt;2-1.43</t>
  </si>
  <si>
    <t>264612749&lt;07&gt;2-1.43</t>
  </si>
  <si>
    <t>264612749&lt;06&gt;2-1.43</t>
  </si>
  <si>
    <t>264612749&lt;05&gt;2-1.43</t>
  </si>
  <si>
    <t>264612749&lt;04&gt;2-1.43</t>
  </si>
  <si>
    <t>264612749&lt;03&gt;2-1.43</t>
  </si>
  <si>
    <t>264612749&lt;02&gt;2-1.43</t>
  </si>
  <si>
    <t>264544295&lt;08&gt;2-1.43</t>
  </si>
  <si>
    <t>264544295&lt;07&gt;2-1.43</t>
  </si>
  <si>
    <t>264544295&lt;06&gt;2-1.43</t>
  </si>
  <si>
    <t>264544295&lt;03&gt;2-1.43</t>
  </si>
  <si>
    <t>264544295&lt;02&gt;2-1.43</t>
  </si>
  <si>
    <t>264544295&lt;04&gt;2-1.43</t>
  </si>
  <si>
    <t>264544295&lt;05&gt;2-1.43</t>
  </si>
  <si>
    <t>264596432&lt;02&gt;2-1.43</t>
  </si>
  <si>
    <t>264517261&lt;05&gt;2-1.43</t>
  </si>
  <si>
    <t>264517261&lt;04&gt;2-1.43</t>
  </si>
  <si>
    <t>264517261&lt;03&gt;2-1.43</t>
  </si>
  <si>
    <t>264517261&lt;02&gt;2-1.43</t>
  </si>
  <si>
    <t>264220153&lt;10&gt;2-1.43</t>
  </si>
  <si>
    <t>264220153&lt;09&gt;2-1.43</t>
  </si>
  <si>
    <t>264220153&lt;08&gt;2-1.43</t>
  </si>
  <si>
    <t>264220153&lt;03&gt;2-1.43</t>
  </si>
  <si>
    <t>264220153&lt;07&gt;2-1.43</t>
  </si>
  <si>
    <t>264220153&lt;02&gt;2-1.43</t>
  </si>
  <si>
    <t>264220153&lt;04&gt;2-1.43</t>
  </si>
  <si>
    <t>264220153&lt;06&gt;2-1.43</t>
  </si>
  <si>
    <t>264220153&lt;05&gt;2-1.43</t>
  </si>
  <si>
    <t>264483034&lt;03&gt;2-1.43</t>
  </si>
  <si>
    <t>264483034&lt;02&gt;2-1.43</t>
  </si>
  <si>
    <t>264455776&lt;03&gt;2-1.43</t>
  </si>
  <si>
    <t>264455776&lt;02&gt;2-1.43</t>
  </si>
  <si>
    <t>264397243&lt;04&gt;2-1.43</t>
  </si>
  <si>
    <t>264397243&lt;03&gt;2-1.43</t>
  </si>
  <si>
    <t>264397243&lt;02&gt;2-1.43</t>
  </si>
  <si>
    <t>264320271&lt;02&gt;2-1.43</t>
  </si>
  <si>
    <t>263681853&lt;12&gt;2-1.43</t>
  </si>
  <si>
    <t>263681853&lt;11&gt;2-1.43</t>
  </si>
  <si>
    <t>263681853&lt;10&gt;2-1.43</t>
  </si>
  <si>
    <t>263681853&lt;03&gt;2-1.43</t>
  </si>
  <si>
    <t>263681853&lt;02&gt;2-1.43</t>
  </si>
  <si>
    <t>263681853&lt;04&gt;2-1.43</t>
  </si>
  <si>
    <t>263681853&lt;05&gt;2-1.43</t>
  </si>
  <si>
    <t>263681853&lt;06&gt;2-1.43</t>
  </si>
  <si>
    <t>263681853&lt;09&gt;2-1.43</t>
  </si>
  <si>
    <t>263681853&lt;07&gt;2-1.43</t>
  </si>
  <si>
    <t>263681853&lt;08&gt;2-1.43</t>
  </si>
  <si>
    <t>264175197&lt;03&gt;2-1.43</t>
  </si>
  <si>
    <t>264175197&lt;02&gt;2-1.43</t>
  </si>
  <si>
    <t>264114328&lt;05&gt;2-1.43</t>
  </si>
  <si>
    <t>264114328&lt;04&gt;2-1.43</t>
  </si>
  <si>
    <t>264114328&lt;03&gt;2-1.43</t>
  </si>
  <si>
    <t>264114328&lt;02&gt;2-1.43</t>
  </si>
  <si>
    <t>263984272&lt;05&gt;2-1.43</t>
  </si>
  <si>
    <t>263984272&lt;04&gt;2-1.43</t>
  </si>
  <si>
    <t>263984272&lt;03&gt;2-1.43</t>
  </si>
  <si>
    <t>263966343&lt;02&gt;2-1.43</t>
  </si>
  <si>
    <t>263936628&lt;03&gt;2-1.43</t>
  </si>
  <si>
    <t>263936628&lt;02&gt;2-1.43</t>
  </si>
  <si>
    <t>263804668&lt;04&gt;2-1.43</t>
  </si>
  <si>
    <t>263804668&lt;03&gt;2-1.43</t>
  </si>
  <si>
    <t>263804668&lt;02&gt;2-1.43</t>
  </si>
  <si>
    <t>263783030&lt;02&gt;2-1.43</t>
  </si>
  <si>
    <t>263776225&lt;02&gt;2-1.43</t>
  </si>
  <si>
    <t>263752809&lt;03&gt;2-1.43</t>
  </si>
  <si>
    <t>263752809&lt;02&gt;2-1.43</t>
  </si>
  <si>
    <t>263696095&lt;02&gt;2-1.43</t>
  </si>
  <si>
    <t>263596300&lt;07&gt;2-1.43</t>
  </si>
  <si>
    <t>263596300&lt;06&gt;2-1.43</t>
  </si>
  <si>
    <t>263596300&lt;05&gt;2-1.43</t>
  </si>
  <si>
    <t>263596300&lt;04&gt;2-1.43</t>
  </si>
  <si>
    <t>263596300&lt;03&gt;2-1.43</t>
  </si>
  <si>
    <t>263596300&lt;02&gt;2-1.43</t>
  </si>
  <si>
    <t>263265491&lt;12&gt;2-1.43</t>
  </si>
  <si>
    <t>263265491&lt;11&gt;2-1.43</t>
  </si>
  <si>
    <t>263265491&lt;10&gt;2-1.43</t>
  </si>
  <si>
    <t>263265491&lt;03&gt;2-1.43</t>
  </si>
  <si>
    <t>263265491&lt;02&gt;2-1.43</t>
  </si>
  <si>
    <t>263265491&lt;04&gt;2-1.43</t>
  </si>
  <si>
    <t>263265491&lt;05&gt;2-1.43</t>
  </si>
  <si>
    <t>263265491&lt;09&gt;2-1.43</t>
  </si>
  <si>
    <t>263265491&lt;06&gt;2-1.43</t>
  </si>
  <si>
    <t>263265491&lt;07&gt;2-1.43</t>
  </si>
  <si>
    <t>263265491&lt;08&gt;2-1.43</t>
  </si>
  <si>
    <t>263555256&lt;03&gt;2-1.43</t>
  </si>
  <si>
    <t>263555256&lt;02&gt;2-1.43</t>
  </si>
  <si>
    <t>263487112&lt;03&gt;2-1.43</t>
  </si>
  <si>
    <t>263487112&lt;02&gt;2-1.43</t>
  </si>
  <si>
    <t>263467556&lt;02&gt;2-1.43</t>
  </si>
  <si>
    <t>263429308&lt;04&gt;2-1.43</t>
  </si>
  <si>
    <t>263429308&lt;03&gt;2-1.43</t>
  </si>
  <si>
    <t>263429308&lt;02&gt;2-1.43</t>
  </si>
  <si>
    <t>263412978&lt;03&gt;2-1.43</t>
  </si>
  <si>
    <t>263412978&lt;02&gt;2-1.43</t>
  </si>
  <si>
    <t>263370065&lt;02&gt;2-1.43</t>
  </si>
  <si>
    <t>263337845&lt;04&gt;2-1.43</t>
  </si>
  <si>
    <t>263337845&lt;03&gt;2-1.43</t>
  </si>
  <si>
    <t>263337845&lt;02&gt;2-1.43</t>
  </si>
  <si>
    <t>263301294&lt;02&gt;2-1.43</t>
  </si>
  <si>
    <t>по</t>
  </si>
  <si>
    <t>%</t>
  </si>
  <si>
    <t>c</t>
  </si>
  <si>
    <t>Итого год $</t>
  </si>
  <si>
    <t>Сред-няя $</t>
  </si>
  <si>
    <t>Максимальное колено в сетках, закрытых за месяц</t>
  </si>
  <si>
    <t>Сред-нее</t>
  </si>
  <si>
    <t>февраль</t>
  </si>
  <si>
    <t>март</t>
  </si>
  <si>
    <t>апрель</t>
  </si>
  <si>
    <t>июнь</t>
  </si>
  <si>
    <t>июль</t>
  </si>
  <si>
    <t>август</t>
  </si>
  <si>
    <t>октябрь</t>
  </si>
  <si>
    <t>ноябрь</t>
  </si>
  <si>
    <t>сентябрь</t>
  </si>
  <si>
    <t>декабрь</t>
  </si>
  <si>
    <t>Средняя$</t>
  </si>
  <si>
    <t>Средн.</t>
  </si>
  <si>
    <t>№</t>
  </si>
  <si>
    <t>Время</t>
  </si>
  <si>
    <t>Объем</t>
  </si>
  <si>
    <t>Цена</t>
  </si>
  <si>
    <t>Баланс</t>
  </si>
  <si>
    <t>t/p</t>
  </si>
  <si>
    <t>Залог к депо, %</t>
  </si>
  <si>
    <t>Общие настройки и управление торгами</t>
  </si>
  <si>
    <t>январь</t>
  </si>
  <si>
    <t>Макс время жизни сетки, Часы:Минуты</t>
  </si>
  <si>
    <t>BUY сетки - настройки шагов, количества колен и длины</t>
  </si>
  <si>
    <t>BUY сетки - min ордер и множители лота всех колен</t>
  </si>
  <si>
    <t>B_CurrencyForMinLot</t>
  </si>
  <si>
    <t>Настройки параметров и фильтров безиндикаторного входа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</si>
  <si>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</si>
  <si>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</si>
  <si>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</si>
  <si>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</si>
  <si>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</si>
  <si>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GapMaxStopOrders</t>
  </si>
  <si>
    <t>S_GapMinPips</t>
  </si>
  <si>
    <t>Настройки блока выявления и обработки гэпов</t>
  </si>
  <si>
    <t>GapMinDistanceFromMarket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</si>
  <si>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</si>
  <si>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</si>
  <si>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</si>
  <si>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</si>
  <si>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</si>
  <si>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</si>
  <si>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</si>
  <si>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</si>
  <si>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</si>
  <si>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</si>
  <si>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</si>
  <si>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</si>
  <si>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TradeStartHour</t>
  </si>
  <si>
    <t>TradeStartMinute</t>
  </si>
  <si>
    <t>TradeEndHour</t>
  </si>
  <si>
    <t>TradeEndMinute</t>
  </si>
  <si>
    <t>№2 Однократно: от и до - запрещено открывать любые новые позиции</t>
  </si>
  <si>
    <t>Прибыль в $ за месяц (депо 1000)</t>
  </si>
  <si>
    <t>Длина сетки пипсов 4-х знак по модели</t>
  </si>
  <si>
    <t>от 1-го (AC)</t>
  </si>
  <si>
    <t>от 1-го колена</t>
  </si>
  <si>
    <t>от 1-го</t>
  </si>
  <si>
    <t>Баланс счета в моменте, $</t>
  </si>
  <si>
    <t>Таблица для оценки достаточности средств и вариантов форс-мажорных торгов усеченным диапазонными и обычными многоколенными сетками</t>
  </si>
  <si>
    <t>Денег хватит на столько пипсов 4-х знак движения цены (до stopout)</t>
  </si>
  <si>
    <t>Импортируйте в модель сет (или введите настройки руками) и задайте в столбце "О" модели цену пипса, комиссию, залог, StopOut и Кдепо сета или баланс счета.</t>
  </si>
  <si>
    <t>Данная таблица считывает информацию из модели и обсчитает даже форс-мажорные настройки, которые вы можете внести прямо в таблицу модели даже руками.</t>
  </si>
  <si>
    <t>В данной таблице вам лишь надо указать в ячейке "L5" максимум колен в той обычной или форс-мажорной сетке, возможности торгов которой вы изучаете в модели.</t>
  </si>
  <si>
    <t>Пример. Старик, вместо торгов 15-ти кол сеткой 482пп с КДЕПО=14000, вел торги 11 кол 249пп на депо 5600.  Этого хватит на заступ цены 335пп, а StopOut на 584пп.</t>
  </si>
  <si>
    <t xml:space="preserve"> - </t>
  </si>
  <si>
    <t>Чистая прибыль пары</t>
  </si>
  <si>
    <t>S_TakeProffitType</t>
  </si>
  <si>
    <t>B_TakeProffitType</t>
  </si>
  <si>
    <t>OpenFirstOrderTF</t>
  </si>
  <si>
    <t>GapControl</t>
  </si>
  <si>
    <t>VolCandleTF</t>
  </si>
  <si>
    <t>TradeStartDay</t>
  </si>
  <si>
    <t>TradeEndDay</t>
  </si>
  <si>
    <t>modify</t>
  </si>
  <si>
    <t>Прибыль,$</t>
  </si>
  <si>
    <t>Итог</t>
  </si>
  <si>
    <t>Данные</t>
  </si>
  <si>
    <t>Прибыль Buy,$</t>
  </si>
  <si>
    <t>Прибыль Sell,$</t>
  </si>
  <si>
    <t>мар</t>
  </si>
  <si>
    <t>апр</t>
  </si>
  <si>
    <t>июн</t>
  </si>
  <si>
    <t>июл</t>
  </si>
  <si>
    <t>Sell+Buy %</t>
  </si>
  <si>
    <t>Sell %</t>
  </si>
  <si>
    <t>Buy %</t>
  </si>
  <si>
    <t>Количество сеток</t>
  </si>
  <si>
    <t>LogVerbose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</si>
  <si>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</si>
  <si>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</si>
  <si>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</si>
  <si>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</si>
  <si>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</si>
  <si>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</si>
  <si>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</si>
  <si>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</si>
  <si>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/>
  </si>
  <si>
    <t>buy stop</t>
  </si>
  <si>
    <t>sell stop</t>
  </si>
  <si>
    <t>delete</t>
  </si>
  <si>
    <t>close at stop</t>
  </si>
  <si>
    <t>cancelled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</si>
  <si>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</si>
  <si>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</si>
  <si>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</si>
  <si>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</si>
  <si>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</si>
  <si>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</si>
  <si>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</si>
  <si>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</si>
  <si>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</si>
  <si>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</si>
  <si>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</si>
  <si>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</si>
  <si>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</si>
  <si>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</si>
  <si>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</si>
  <si>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</si>
  <si>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</si>
  <si>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</si>
  <si>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</si>
  <si>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</si>
  <si>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</si>
  <si>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</si>
  <si>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</si>
  <si>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</si>
  <si>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</si>
  <si>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</si>
  <si>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</si>
  <si>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</si>
  <si>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</si>
  <si>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</si>
  <si>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</si>
  <si>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</si>
  <si>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</si>
  <si>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</si>
  <si>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</si>
  <si>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</si>
  <si>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</si>
  <si>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</si>
  <si>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</si>
  <si>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</si>
  <si>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</si>
  <si>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</si>
  <si>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</si>
  <si>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</si>
  <si>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</si>
  <si>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</si>
  <si>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</si>
  <si>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</si>
  <si>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</si>
  <si>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</si>
  <si>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</si>
  <si>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</si>
  <si>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</si>
  <si>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</si>
  <si>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</si>
  <si>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</si>
  <si>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</si>
  <si>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</si>
  <si>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</si>
  <si>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</si>
  <si>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</si>
  <si>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</si>
  <si>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</si>
  <si>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</si>
  <si>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</si>
  <si>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</si>
  <si>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</si>
  <si>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</si>
  <si>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</si>
  <si>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</si>
  <si>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</si>
  <si>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</si>
  <si>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</si>
  <si>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</si>
  <si>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</si>
  <si>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</si>
  <si>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</si>
  <si>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</si>
  <si>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</si>
  <si>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</si>
  <si>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</si>
  <si>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</si>
  <si>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</si>
  <si>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</si>
  <si>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</si>
  <si>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</si>
  <si>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</si>
  <si>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</si>
  <si>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</si>
  <si>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</si>
  <si>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</si>
  <si>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</si>
  <si>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</si>
  <si>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</si>
  <si>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</si>
  <si>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</si>
  <si>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</si>
  <si>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</si>
  <si>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</si>
  <si>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</si>
  <si>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</si>
  <si>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</si>
  <si>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</si>
  <si>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</si>
  <si>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</si>
  <si>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</si>
  <si>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</si>
  <si>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</si>
  <si>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</si>
  <si>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</si>
  <si>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</si>
  <si>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</si>
  <si>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</si>
  <si>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</si>
  <si>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</si>
  <si>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</si>
  <si>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</si>
  <si>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</si>
  <si>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===Прочие общие настройки</t>
  </si>
  <si>
    <t>TakeProffitControlTiming</t>
  </si>
  <si>
    <t>TakeProffitControlNoLossFixPips</t>
  </si>
  <si>
    <t>FinalGridDate</t>
  </si>
  <si>
    <t>GlobalParamsUpdateTiming</t>
  </si>
  <si>
    <t>2021</t>
  </si>
  <si>
    <t>Статистика сеток отчета из Истории счета MT4</t>
  </si>
  <si>
    <t>Weltrade 2021_07_30.htm</t>
  </si>
  <si>
    <t>Баланс счета на конец периода</t>
  </si>
  <si>
    <t>Прибыль в $ за месяц (депо 20340,32)</t>
  </si>
  <si>
    <t>EA - Setka v1.43 - 13_EURJPY_mt_11_5500.set</t>
  </si>
  <si>
    <t>set_name</t>
  </si>
  <si>
    <t>EA - Setka v1.43 - 13_EURJPY_mt_11_5500</t>
  </si>
  <si>
    <t>main_settings_1_43_R314</t>
  </si>
  <si>
    <t>filters_part_1_43_R314</t>
  </si>
  <si>
    <t>trade_control_by_drawdown_1_43_R314</t>
  </si>
  <si>
    <t>sell_step_settings_1_43_R314</t>
  </si>
  <si>
    <t>sell_lot_settings_1_43_R314</t>
  </si>
  <si>
    <t>sell_tp_settings_1_43_R314</t>
  </si>
  <si>
    <t>SELL сетки: настройки TP (чистая прибыль) ==&gt; [уровень_БУ]+ТР</t>
  </si>
  <si>
    <t>buy_step_settings_1_43_R314</t>
  </si>
  <si>
    <t>buy_lot_settings_1_43_R314</t>
  </si>
  <si>
    <t>buy_tp_settings_1_43_R314</t>
  </si>
  <si>
    <t>BUY сетки: настройки TP (прибыль) ==&gt; [уровень_БУ]+ТР</t>
  </si>
  <si>
    <t>without_indicator_settings_1_43_R314</t>
  </si>
  <si>
    <t>gap_settings_1_43_R314</t>
  </si>
  <si>
    <t>vol_filter_settings_1_43_R314</t>
  </si>
  <si>
    <t>sheduler_settings_1_43_R314</t>
  </si>
  <si>
    <t>sheduler_trade_week_settings_1_43_R314</t>
  </si>
  <si>
    <t>sheduler_new_positio_pause_settings_1_43_R314</t>
  </si>
  <si>
    <t>sheduler_trade_day_settings_1_43_R314</t>
  </si>
  <si>
    <t>sheduler_trade_pause_settings_1_43_R314</t>
  </si>
  <si>
    <t>sheduler_trade_stop_settings_1_43_R314</t>
  </si>
  <si>
    <t>sheduler_close_all_order_settings_1_43_R314</t>
  </si>
  <si>
    <t>other_settings_1_43_R314</t>
  </si>
  <si>
    <t>ShowComments</t>
  </si>
</sst>
</file>

<file path=xl/styles.xml><?xml version="1.0" encoding="utf-8"?>
<styleSheet xmlns="http://schemas.openxmlformats.org/spreadsheetml/2006/main">
  <numFmts count="16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dd/mm/yy\ hh:mm"/>
    <numFmt numFmtId="178" formatCode="dd/mm/yyyy\ hh:mm:ss"/>
    <numFmt numFmtId="179" formatCode="dd/mm/yyyy\ hh:mm"/>
  </numFmts>
  <fonts count="115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  <font>
      <b/>
      <sz val="10"/>
      <name val="Calibri"/>
      <family val="2"/>
      <charset val="204"/>
      <scheme val="minor"/>
    </font>
    <font>
      <b/>
      <sz val="9"/>
      <color indexed="20"/>
      <name val="Arial Narrow"/>
      <family val="2"/>
      <charset val="204"/>
    </font>
    <font>
      <b/>
      <sz val="9"/>
      <color indexed="17"/>
      <name val="Arial Narrow"/>
      <family val="2"/>
      <charset val="204"/>
    </font>
    <font>
      <b/>
      <sz val="9"/>
      <color indexed="12"/>
      <name val="Arial Narrow"/>
      <family val="2"/>
      <charset val="204"/>
    </font>
    <font>
      <b/>
      <sz val="8"/>
      <color indexed="17"/>
      <name val="Arial Narrow"/>
      <family val="2"/>
      <charset val="204"/>
    </font>
    <font>
      <sz val="10"/>
      <color indexed="10"/>
      <name val="Arial Narrow"/>
      <family val="2"/>
      <charset val="204"/>
    </font>
    <font>
      <b/>
      <sz val="11"/>
      <color indexed="10"/>
      <name val="Arial Narrow"/>
      <family val="2"/>
      <charset val="204"/>
    </font>
    <font>
      <b/>
      <sz val="9"/>
      <color indexed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0"/>
      <color rgb="FF00B050"/>
      <name val="Arial Cyr"/>
      <charset val="204"/>
    </font>
    <font>
      <sz val="10"/>
      <color indexed="81"/>
      <name val="Tahoma"/>
      <family val="2"/>
      <charset val="204"/>
    </font>
    <font>
      <b/>
      <sz val="10"/>
      <color indexed="20"/>
      <name val="Tahoma"/>
      <family val="2"/>
      <charset val="204"/>
    </font>
    <font>
      <b/>
      <sz val="10"/>
      <color indexed="12"/>
      <name val="Tahoma"/>
      <family val="2"/>
      <charset val="204"/>
    </font>
    <font>
      <b/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u/>
      <sz val="10"/>
      <color theme="10"/>
      <name val="Arial Cyr"/>
      <charset val="204"/>
    </font>
    <font>
      <sz val="8"/>
      <color rgb="FF000000"/>
      <name val="Tahoma"/>
      <family val="2"/>
      <charset val="204"/>
    </font>
    <font>
      <b/>
      <sz val="11"/>
      <color indexed="81"/>
      <name val="Tahoma"/>
      <family val="2"/>
      <charset val="204"/>
    </font>
    <font>
      <sz val="10"/>
      <name val="Calibri"/>
      <family val="2"/>
      <charset val="204"/>
      <scheme val="minor"/>
    </font>
    <font>
      <sz val="10"/>
      <color rgb="FFC00000"/>
      <name val="Arial"/>
      <family val="2"/>
      <charset val="204"/>
    </font>
    <font>
      <sz val="10"/>
      <color rgb="FF0070C0"/>
      <name val="Arial"/>
      <family val="2"/>
      <charset val="204"/>
    </font>
    <font>
      <b/>
      <sz val="10"/>
      <color rgb="FF0070C0"/>
      <name val="Arial Cyr"/>
      <charset val="204"/>
    </font>
    <font>
      <b/>
      <sz val="10"/>
      <color rgb="FFC00000"/>
      <name val="Arial Cyr"/>
      <charset val="204"/>
    </font>
    <font>
      <sz val="10"/>
      <color rgb="FFC00000"/>
      <name val="Arial Cyr"/>
      <charset val="204"/>
    </font>
    <font>
      <b/>
      <sz val="9"/>
      <color indexed="81"/>
      <name val="Tahoma"/>
      <family val="2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0E0E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29">
    <xf numFmtId="0" fontId="0" fillId="0" borderId="0"/>
    <xf numFmtId="9" fontId="6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6" fillId="0" borderId="0"/>
    <xf numFmtId="9" fontId="6" fillId="0" borderId="0" applyFont="0" applyFill="0" applyBorder="0" applyAlignment="0" applyProtection="0"/>
    <xf numFmtId="0" fontId="4" fillId="0" borderId="0"/>
    <xf numFmtId="0" fontId="4" fillId="0" borderId="0"/>
    <xf numFmtId="0" fontId="105" fillId="0" borderId="0" applyNumberForma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44">
    <xf numFmtId="0" fontId="0" fillId="0" borderId="0" xfId="0"/>
    <xf numFmtId="2" fontId="14" fillId="0" borderId="0" xfId="0" applyNumberFormat="1" applyFont="1" applyFill="1" applyBorder="1" applyAlignment="1" applyProtection="1">
      <alignment horizontal="center"/>
      <protection locked="0"/>
    </xf>
    <xf numFmtId="164" fontId="14" fillId="0" borderId="0" xfId="0" applyNumberFormat="1" applyFont="1" applyFill="1" applyBorder="1" applyAlignment="1" applyProtection="1">
      <alignment horizontal="center"/>
      <protection locked="0"/>
    </xf>
    <xf numFmtId="2" fontId="15" fillId="0" borderId="0" xfId="0" applyNumberFormat="1" applyFont="1" applyProtection="1">
      <protection locked="0"/>
    </xf>
    <xf numFmtId="1" fontId="16" fillId="0" borderId="0" xfId="0" applyNumberFormat="1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165" fontId="16" fillId="0" borderId="0" xfId="0" applyNumberFormat="1" applyFont="1" applyAlignment="1" applyProtection="1">
      <alignment horizontal="center"/>
      <protection locked="0"/>
    </xf>
    <xf numFmtId="167" fontId="8" fillId="0" borderId="1" xfId="0" applyNumberFormat="1" applyFont="1" applyFill="1" applyBorder="1" applyAlignment="1" applyProtection="1">
      <alignment horizontal="center" vertical="center"/>
    </xf>
    <xf numFmtId="2" fontId="8" fillId="0" borderId="2" xfId="0" applyNumberFormat="1" applyFont="1" applyBorder="1" applyAlignment="1" applyProtection="1">
      <alignment horizontal="center"/>
    </xf>
    <xf numFmtId="2" fontId="8" fillId="2" borderId="3" xfId="0" applyNumberFormat="1" applyFont="1" applyFill="1" applyBorder="1" applyAlignment="1" applyProtection="1">
      <alignment horizontal="center"/>
    </xf>
    <xf numFmtId="164" fontId="8" fillId="0" borderId="4" xfId="0" applyNumberFormat="1" applyFont="1" applyBorder="1" applyAlignment="1" applyProtection="1">
      <alignment horizontal="center"/>
    </xf>
    <xf numFmtId="2" fontId="8" fillId="3" borderId="3" xfId="0" applyNumberFormat="1" applyFont="1" applyFill="1" applyBorder="1" applyAlignment="1" applyProtection="1">
      <alignment horizontal="center"/>
    </xf>
    <xf numFmtId="164" fontId="8" fillId="0" borderId="4" xfId="0" applyNumberFormat="1" applyFont="1" applyFill="1" applyBorder="1" applyAlignment="1" applyProtection="1">
      <alignment horizontal="center"/>
    </xf>
    <xf numFmtId="167" fontId="8" fillId="2" borderId="1" xfId="0" applyNumberFormat="1" applyFont="1" applyFill="1" applyBorder="1" applyAlignment="1" applyProtection="1">
      <alignment horizontal="center" vertical="center"/>
    </xf>
    <xf numFmtId="2" fontId="8" fillId="2" borderId="5" xfId="0" applyNumberFormat="1" applyFont="1" applyFill="1" applyBorder="1" applyAlignment="1" applyProtection="1">
      <alignment horizontal="center"/>
    </xf>
    <xf numFmtId="2" fontId="8" fillId="2" borderId="2" xfId="0" applyNumberFormat="1" applyFont="1" applyFill="1" applyBorder="1" applyAlignment="1" applyProtection="1">
      <alignment horizontal="center"/>
    </xf>
    <xf numFmtId="164" fontId="8" fillId="2" borderId="4" xfId="0" applyNumberFormat="1" applyFont="1" applyFill="1" applyBorder="1" applyAlignment="1" applyProtection="1">
      <alignment horizontal="center"/>
    </xf>
    <xf numFmtId="167" fontId="8" fillId="0" borderId="6" xfId="0" applyNumberFormat="1" applyFont="1" applyFill="1" applyBorder="1" applyAlignment="1" applyProtection="1">
      <alignment horizontal="center" vertical="center"/>
    </xf>
    <xf numFmtId="2" fontId="8" fillId="0" borderId="7" xfId="0" applyNumberFormat="1" applyFont="1" applyBorder="1" applyAlignment="1" applyProtection="1">
      <alignment horizontal="center"/>
    </xf>
    <xf numFmtId="2" fontId="8" fillId="2" borderId="8" xfId="0" applyNumberFormat="1" applyFont="1" applyFill="1" applyBorder="1" applyAlignment="1" applyProtection="1">
      <alignment horizontal="center"/>
    </xf>
    <xf numFmtId="164" fontId="8" fillId="0" borderId="9" xfId="0" applyNumberFormat="1" applyFont="1" applyBorder="1" applyAlignment="1" applyProtection="1">
      <alignment horizontal="center"/>
    </xf>
    <xf numFmtId="2" fontId="8" fillId="3" borderId="8" xfId="0" applyNumberFormat="1" applyFont="1" applyFill="1" applyBorder="1" applyAlignment="1" applyProtection="1">
      <alignment horizontal="center"/>
    </xf>
    <xf numFmtId="164" fontId="8" fillId="0" borderId="9" xfId="0" applyNumberFormat="1" applyFont="1" applyFill="1" applyBorder="1" applyAlignment="1" applyProtection="1">
      <alignment horizontal="center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22" fillId="0" borderId="0" xfId="0" applyNumberFormat="1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165" fontId="22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9" fillId="0" borderId="0" xfId="0" applyFont="1" applyProtection="1"/>
    <xf numFmtId="0" fontId="15" fillId="0" borderId="0" xfId="0" applyFont="1" applyFill="1" applyBorder="1" applyProtection="1"/>
    <xf numFmtId="0" fontId="15" fillId="4" borderId="0" xfId="0" applyFont="1" applyFill="1" applyBorder="1" applyProtection="1"/>
    <xf numFmtId="0" fontId="15" fillId="3" borderId="0" xfId="0" applyFont="1" applyFill="1" applyBorder="1" applyProtection="1"/>
    <xf numFmtId="0" fontId="8" fillId="0" borderId="0" xfId="0" applyFont="1" applyProtection="1"/>
    <xf numFmtId="0" fontId="8" fillId="5" borderId="0" xfId="0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5" fillId="4" borderId="0" xfId="0" applyFont="1" applyFill="1" applyProtection="1"/>
    <xf numFmtId="0" fontId="15" fillId="3" borderId="0" xfId="0" applyFont="1" applyFill="1" applyProtection="1"/>
    <xf numFmtId="0" fontId="12" fillId="0" borderId="0" xfId="0" applyFont="1" applyProtection="1"/>
    <xf numFmtId="0" fontId="17" fillId="0" borderId="0" xfId="0" applyFont="1" applyProtection="1"/>
    <xf numFmtId="0" fontId="17" fillId="4" borderId="0" xfId="0" applyFont="1" applyFill="1" applyProtection="1"/>
    <xf numFmtId="0" fontId="17" fillId="3" borderId="0" xfId="0" applyFont="1" applyFill="1" applyProtection="1"/>
    <xf numFmtId="165" fontId="17" fillId="0" borderId="0" xfId="0" applyNumberFormat="1" applyFont="1" applyProtection="1"/>
    <xf numFmtId="165" fontId="17" fillId="4" borderId="0" xfId="0" applyNumberFormat="1" applyFont="1" applyFill="1" applyProtection="1"/>
    <xf numFmtId="165" fontId="17" fillId="3" borderId="0" xfId="0" applyNumberFormat="1" applyFont="1" applyFill="1" applyProtection="1"/>
    <xf numFmtId="165" fontId="8" fillId="0" borderId="0" xfId="0" applyNumberFormat="1" applyFont="1" applyProtection="1"/>
    <xf numFmtId="165" fontId="8" fillId="5" borderId="0" xfId="0" applyNumberFormat="1" applyFont="1" applyFill="1" applyProtection="1"/>
    <xf numFmtId="0" fontId="21" fillId="0" borderId="0" xfId="0" applyFont="1" applyProtection="1"/>
    <xf numFmtId="0" fontId="23" fillId="0" borderId="0" xfId="0" applyFont="1" applyProtection="1"/>
    <xf numFmtId="0" fontId="23" fillId="4" borderId="0" xfId="0" applyFont="1" applyFill="1" applyProtection="1"/>
    <xf numFmtId="0" fontId="23" fillId="3" borderId="0" xfId="0" applyFont="1" applyFill="1" applyProtection="1"/>
    <xf numFmtId="0" fontId="24" fillId="0" borderId="0" xfId="0" applyFont="1" applyProtection="1"/>
    <xf numFmtId="0" fontId="24" fillId="5" borderId="0" xfId="0" applyFont="1" applyFill="1" applyProtection="1"/>
    <xf numFmtId="165" fontId="23" fillId="0" borderId="0" xfId="0" applyNumberFormat="1" applyFont="1" applyProtection="1"/>
    <xf numFmtId="165" fontId="23" fillId="4" borderId="0" xfId="0" applyNumberFormat="1" applyFont="1" applyFill="1" applyProtection="1"/>
    <xf numFmtId="0" fontId="8" fillId="4" borderId="0" xfId="0" applyFont="1" applyFill="1" applyProtection="1"/>
    <xf numFmtId="0" fontId="8" fillId="3" borderId="0" xfId="0" applyFont="1" applyFill="1" applyProtection="1"/>
    <xf numFmtId="0" fontId="9" fillId="2" borderId="10" xfId="0" applyFont="1" applyFill="1" applyBorder="1" applyAlignment="1" applyProtection="1">
      <alignment horizontal="center"/>
    </xf>
    <xf numFmtId="0" fontId="9" fillId="0" borderId="11" xfId="0" applyFont="1" applyFill="1" applyBorder="1" applyAlignment="1" applyProtection="1">
      <alignment horizontal="center"/>
    </xf>
    <xf numFmtId="0" fontId="9" fillId="0" borderId="12" xfId="0" applyFont="1" applyBorder="1" applyAlignment="1" applyProtection="1">
      <alignment horizontal="center"/>
    </xf>
    <xf numFmtId="0" fontId="9" fillId="0" borderId="13" xfId="0" applyFont="1" applyBorder="1" applyAlignment="1" applyProtection="1">
      <alignment horizontal="center"/>
    </xf>
    <xf numFmtId="0" fontId="9" fillId="4" borderId="14" xfId="0" applyFont="1" applyFill="1" applyBorder="1" applyAlignment="1" applyProtection="1">
      <alignment horizontal="center"/>
    </xf>
    <xf numFmtId="0" fontId="9" fillId="0" borderId="15" xfId="0" applyFont="1" applyBorder="1" applyAlignment="1" applyProtection="1">
      <alignment horizontal="center"/>
    </xf>
    <xf numFmtId="0" fontId="9" fillId="3" borderId="14" xfId="0" applyFont="1" applyFill="1" applyBorder="1" applyAlignment="1" applyProtection="1">
      <alignment horizontal="center"/>
    </xf>
    <xf numFmtId="0" fontId="9" fillId="0" borderId="15" xfId="0" applyFont="1" applyFill="1" applyBorder="1" applyAlignment="1" applyProtection="1">
      <alignment horizontal="center"/>
    </xf>
    <xf numFmtId="0" fontId="9" fillId="5" borderId="14" xfId="0" applyFont="1" applyFill="1" applyBorder="1" applyAlignment="1" applyProtection="1">
      <alignment horizontal="center"/>
    </xf>
    <xf numFmtId="0" fontId="8" fillId="2" borderId="16" xfId="0" applyFont="1" applyFill="1" applyBorder="1" applyProtection="1"/>
    <xf numFmtId="166" fontId="8" fillId="0" borderId="17" xfId="0" applyNumberFormat="1" applyFont="1" applyFill="1" applyBorder="1" applyAlignment="1" applyProtection="1">
      <alignment horizontal="center" vertical="center"/>
    </xf>
    <xf numFmtId="0" fontId="8" fillId="0" borderId="18" xfId="0" applyFont="1" applyBorder="1" applyProtection="1"/>
    <xf numFmtId="0" fontId="8" fillId="0" borderId="19" xfId="0" applyFont="1" applyBorder="1" applyProtection="1"/>
    <xf numFmtId="0" fontId="8" fillId="4" borderId="20" xfId="0" applyFont="1" applyFill="1" applyBorder="1" applyProtection="1"/>
    <xf numFmtId="0" fontId="8" fillId="0" borderId="21" xfId="0" applyFont="1" applyBorder="1" applyProtection="1"/>
    <xf numFmtId="0" fontId="8" fillId="3" borderId="20" xfId="0" applyFont="1" applyFill="1" applyBorder="1" applyProtection="1"/>
    <xf numFmtId="0" fontId="8" fillId="0" borderId="21" xfId="0" applyFont="1" applyFill="1" applyBorder="1" applyProtection="1"/>
    <xf numFmtId="0" fontId="8" fillId="5" borderId="20" xfId="0" applyFont="1" applyFill="1" applyBorder="1" applyProtection="1"/>
    <xf numFmtId="1" fontId="9" fillId="2" borderId="22" xfId="0" applyNumberFormat="1" applyFont="1" applyFill="1" applyBorder="1" applyAlignment="1" applyProtection="1">
      <alignment horizontal="center"/>
    </xf>
    <xf numFmtId="2" fontId="8" fillId="4" borderId="3" xfId="0" applyNumberFormat="1" applyFont="1" applyFill="1" applyBorder="1" applyAlignment="1" applyProtection="1">
      <alignment horizontal="center"/>
    </xf>
    <xf numFmtId="2" fontId="8" fillId="5" borderId="3" xfId="0" applyNumberFormat="1" applyFont="1" applyFill="1" applyBorder="1" applyAlignment="1" applyProtection="1">
      <alignment horizontal="center"/>
    </xf>
    <xf numFmtId="1" fontId="9" fillId="2" borderId="23" xfId="0" applyNumberFormat="1" applyFont="1" applyFill="1" applyBorder="1" applyAlignment="1" applyProtection="1">
      <alignment horizontal="center"/>
    </xf>
    <xf numFmtId="2" fontId="8" fillId="4" borderId="8" xfId="0" applyNumberFormat="1" applyFont="1" applyFill="1" applyBorder="1" applyAlignment="1" applyProtection="1">
      <alignment horizontal="center"/>
    </xf>
    <xf numFmtId="2" fontId="8" fillId="5" borderId="8" xfId="0" applyNumberFormat="1" applyFont="1" applyFill="1" applyBorder="1" applyAlignment="1" applyProtection="1">
      <alignment horizontal="center"/>
    </xf>
    <xf numFmtId="1" fontId="14" fillId="0" borderId="0" xfId="0" applyNumberFormat="1" applyFont="1" applyFill="1" applyBorder="1" applyAlignment="1" applyProtection="1">
      <alignment horizontal="center"/>
      <protection locked="0"/>
    </xf>
    <xf numFmtId="1" fontId="15" fillId="0" borderId="0" xfId="0" applyNumberFormat="1" applyFont="1" applyFill="1" applyBorder="1" applyProtection="1"/>
    <xf numFmtId="1" fontId="15" fillId="4" borderId="0" xfId="0" applyNumberFormat="1" applyFont="1" applyFill="1" applyBorder="1" applyProtection="1"/>
    <xf numFmtId="1" fontId="15" fillId="3" borderId="0" xfId="0" applyNumberFormat="1" applyFont="1" applyFill="1" applyBorder="1" applyProtection="1"/>
    <xf numFmtId="1" fontId="8" fillId="5" borderId="0" xfId="0" applyNumberFormat="1" applyFont="1" applyFill="1" applyProtection="1"/>
    <xf numFmtId="171" fontId="16" fillId="0" borderId="0" xfId="0" applyNumberFormat="1" applyFont="1" applyAlignment="1" applyProtection="1">
      <alignment horizontal="center"/>
      <protection locked="0"/>
    </xf>
    <xf numFmtId="171" fontId="22" fillId="0" borderId="0" xfId="0" applyNumberFormat="1" applyFont="1" applyAlignment="1" applyProtection="1">
      <alignment horizontal="center"/>
      <protection locked="0"/>
    </xf>
    <xf numFmtId="171" fontId="23" fillId="0" borderId="0" xfId="0" applyNumberFormat="1" applyFont="1" applyProtection="1"/>
    <xf numFmtId="171" fontId="23" fillId="4" borderId="0" xfId="0" applyNumberFormat="1" applyFont="1" applyFill="1" applyProtection="1"/>
    <xf numFmtId="171" fontId="23" fillId="3" borderId="0" xfId="0" applyNumberFormat="1" applyFont="1" applyFill="1" applyProtection="1"/>
    <xf numFmtId="171" fontId="24" fillId="5" borderId="0" xfId="0" applyNumberFormat="1" applyFont="1" applyFill="1" applyProtection="1"/>
    <xf numFmtId="171" fontId="17" fillId="0" borderId="0" xfId="0" applyNumberFormat="1" applyFont="1" applyProtection="1"/>
    <xf numFmtId="171" fontId="17" fillId="4" borderId="0" xfId="0" applyNumberFormat="1" applyFont="1" applyFill="1" applyProtection="1"/>
    <xf numFmtId="171" fontId="17" fillId="3" borderId="0" xfId="0" applyNumberFormat="1" applyFont="1" applyFill="1" applyProtection="1"/>
    <xf numFmtId="171" fontId="8" fillId="5" borderId="0" xfId="0" applyNumberFormat="1" applyFont="1" applyFill="1" applyProtection="1"/>
    <xf numFmtId="0" fontId="14" fillId="0" borderId="0" xfId="0" applyFont="1" applyProtection="1"/>
    <xf numFmtId="0" fontId="18" fillId="0" borderId="0" xfId="0" applyFont="1" applyProtection="1"/>
    <xf numFmtId="0" fontId="16" fillId="0" borderId="0" xfId="0" applyFont="1" applyProtection="1"/>
    <xf numFmtId="0" fontId="22" fillId="0" borderId="0" xfId="0" applyFont="1" applyProtection="1"/>
    <xf numFmtId="172" fontId="8" fillId="0" borderId="2" xfId="0" applyNumberFormat="1" applyFont="1" applyBorder="1" applyAlignment="1" applyProtection="1">
      <alignment horizontal="center"/>
    </xf>
    <xf numFmtId="172" fontId="8" fillId="2" borderId="5" xfId="0" applyNumberFormat="1" applyFont="1" applyFill="1" applyBorder="1" applyAlignment="1" applyProtection="1">
      <alignment horizontal="center"/>
    </xf>
    <xf numFmtId="172" fontId="8" fillId="2" borderId="2" xfId="0" applyNumberFormat="1" applyFont="1" applyFill="1" applyBorder="1" applyAlignment="1" applyProtection="1">
      <alignment horizontal="center"/>
    </xf>
    <xf numFmtId="172" fontId="8" fillId="0" borderId="7" xfId="0" applyNumberFormat="1" applyFont="1" applyBorder="1" applyAlignment="1" applyProtection="1">
      <alignment horizontal="center"/>
    </xf>
    <xf numFmtId="0" fontId="25" fillId="0" borderId="11" xfId="0" applyFont="1" applyFill="1" applyBorder="1" applyAlignment="1" applyProtection="1">
      <alignment horizontal="center"/>
    </xf>
    <xf numFmtId="172" fontId="8" fillId="6" borderId="5" xfId="0" applyNumberFormat="1" applyFont="1" applyFill="1" applyBorder="1" applyAlignment="1" applyProtection="1">
      <alignment horizontal="center"/>
    </xf>
    <xf numFmtId="172" fontId="8" fillId="6" borderId="24" xfId="0" applyNumberFormat="1" applyFont="1" applyFill="1" applyBorder="1" applyAlignment="1" applyProtection="1">
      <alignment horizontal="center"/>
    </xf>
    <xf numFmtId="171" fontId="25" fillId="0" borderId="1" xfId="0" applyNumberFormat="1" applyFont="1" applyFill="1" applyBorder="1" applyAlignment="1" applyProtection="1">
      <alignment horizontal="center" vertical="center"/>
    </xf>
    <xf numFmtId="171" fontId="25" fillId="2" borderId="1" xfId="0" applyNumberFormat="1" applyFont="1" applyFill="1" applyBorder="1" applyAlignment="1" applyProtection="1">
      <alignment horizontal="center" vertical="center"/>
    </xf>
    <xf numFmtId="171" fontId="25" fillId="0" borderId="6" xfId="0" applyNumberFormat="1" applyFont="1" applyFill="1" applyBorder="1" applyAlignment="1" applyProtection="1">
      <alignment horizontal="center" vertical="center"/>
    </xf>
    <xf numFmtId="2" fontId="8" fillId="6" borderId="5" xfId="0" applyNumberFormat="1" applyFont="1" applyFill="1" applyBorder="1" applyAlignment="1" applyProtection="1">
      <alignment horizontal="center"/>
    </xf>
    <xf numFmtId="2" fontId="8" fillId="6" borderId="24" xfId="0" applyNumberFormat="1" applyFont="1" applyFill="1" applyBorder="1" applyAlignment="1" applyProtection="1">
      <alignment horizontal="center"/>
    </xf>
    <xf numFmtId="172" fontId="8" fillId="0" borderId="2" xfId="0" applyNumberFormat="1" applyFont="1" applyFill="1" applyBorder="1" applyAlignment="1" applyProtection="1">
      <alignment horizontal="center"/>
    </xf>
    <xf numFmtId="172" fontId="8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6" fillId="2" borderId="4" xfId="0" applyNumberFormat="1" applyFont="1" applyFill="1" applyBorder="1" applyProtection="1"/>
    <xf numFmtId="9" fontId="6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8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9" fillId="7" borderId="0" xfId="0" applyFont="1" applyFill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3" fillId="0" borderId="0" xfId="0" applyFont="1" applyProtection="1"/>
    <xf numFmtId="0" fontId="32" fillId="7" borderId="0" xfId="0" applyFont="1" applyFill="1" applyProtection="1"/>
    <xf numFmtId="171" fontId="34" fillId="4" borderId="0" xfId="0" applyNumberFormat="1" applyFont="1" applyFill="1" applyProtection="1"/>
    <xf numFmtId="171" fontId="34" fillId="3" borderId="0" xfId="0" applyNumberFormat="1" applyFont="1" applyFill="1" applyProtection="1"/>
    <xf numFmtId="165" fontId="16" fillId="8" borderId="0" xfId="0" applyNumberFormat="1" applyFont="1" applyFill="1" applyAlignment="1" applyProtection="1">
      <alignment horizontal="center"/>
      <protection locked="0"/>
    </xf>
    <xf numFmtId="1" fontId="10" fillId="8" borderId="0" xfId="0" applyNumberFormat="1" applyFont="1" applyFill="1" applyBorder="1" applyAlignment="1" applyProtection="1">
      <alignment horizontal="center"/>
      <protection locked="0"/>
    </xf>
    <xf numFmtId="171" fontId="12" fillId="8" borderId="0" xfId="0" applyNumberFormat="1" applyFont="1" applyFill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" fontId="16" fillId="8" borderId="25" xfId="0" applyNumberFormat="1" applyFont="1" applyFill="1" applyBorder="1" applyAlignment="1" applyProtection="1">
      <alignment horizontal="center"/>
      <protection locked="0"/>
    </xf>
    <xf numFmtId="164" fontId="14" fillId="8" borderId="25" xfId="0" applyNumberFormat="1" applyFont="1" applyFill="1" applyBorder="1" applyAlignment="1" applyProtection="1">
      <alignment horizontal="center"/>
      <protection locked="0"/>
    </xf>
    <xf numFmtId="2" fontId="14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9" fillId="8" borderId="25" xfId="0" applyNumberFormat="1" applyFont="1" applyFill="1" applyBorder="1" applyProtection="1">
      <protection locked="0"/>
    </xf>
    <xf numFmtId="2" fontId="39" fillId="8" borderId="26" xfId="0" applyNumberFormat="1" applyFont="1" applyFill="1" applyBorder="1" applyProtection="1">
      <protection locked="0"/>
    </xf>
    <xf numFmtId="9" fontId="39" fillId="8" borderId="0" xfId="0" applyNumberFormat="1" applyFont="1" applyFill="1" applyProtection="1">
      <protection locked="0"/>
    </xf>
    <xf numFmtId="2" fontId="40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15" fillId="0" borderId="11" xfId="0" applyFont="1" applyFill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4" borderId="14" xfId="0" applyFont="1" applyFill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3" borderId="14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28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9" fillId="0" borderId="0" xfId="0" applyNumberFormat="1" applyFont="1" applyAlignment="1">
      <alignment horizontal="center"/>
    </xf>
    <xf numFmtId="0" fontId="6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42" fillId="0" borderId="27" xfId="0" applyFont="1" applyBorder="1" applyAlignment="1">
      <alignment horizontal="center" vertical="center"/>
    </xf>
    <xf numFmtId="169" fontId="42" fillId="0" borderId="5" xfId="0" applyNumberFormat="1" applyFont="1" applyBorder="1" applyAlignment="1">
      <alignment horizontal="right" vertical="center"/>
    </xf>
    <xf numFmtId="174" fontId="42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2" fillId="9" borderId="18" xfId="0" applyNumberFormat="1" applyFont="1" applyFill="1" applyBorder="1" applyAlignment="1">
      <alignment horizontal="right" vertical="center"/>
    </xf>
    <xf numFmtId="0" fontId="42" fillId="0" borderId="4" xfId="0" applyFont="1" applyBorder="1" applyAlignment="1">
      <alignment horizontal="left" vertical="center" indent="1"/>
    </xf>
    <xf numFmtId="0" fontId="42" fillId="9" borderId="29" xfId="0" applyFont="1" applyFill="1" applyBorder="1" applyAlignment="1">
      <alignment horizontal="center" vertical="center"/>
    </xf>
    <xf numFmtId="0" fontId="42" fillId="9" borderId="21" xfId="0" applyFont="1" applyFill="1" applyBorder="1" applyAlignment="1">
      <alignment horizontal="left" vertical="center" indent="1"/>
    </xf>
    <xf numFmtId="174" fontId="42" fillId="9" borderId="19" xfId="0" applyNumberFormat="1" applyFont="1" applyFill="1" applyBorder="1" applyAlignment="1">
      <alignment horizontal="right" vertical="center" indent="1"/>
    </xf>
    <xf numFmtId="0" fontId="42" fillId="9" borderId="27" xfId="0" applyFont="1" applyFill="1" applyBorder="1" applyAlignment="1">
      <alignment horizontal="center" vertical="center"/>
    </xf>
    <xf numFmtId="0" fontId="42" fillId="9" borderId="4" xfId="0" applyFont="1" applyFill="1" applyBorder="1" applyAlignment="1">
      <alignment horizontal="left" vertical="center" indent="1"/>
    </xf>
    <xf numFmtId="169" fontId="42" fillId="9" borderId="5" xfId="0" applyNumberFormat="1" applyFont="1" applyFill="1" applyBorder="1" applyAlignment="1">
      <alignment horizontal="right" vertical="center"/>
    </xf>
    <xf numFmtId="174" fontId="42" fillId="9" borderId="2" xfId="0" applyNumberFormat="1" applyFont="1" applyFill="1" applyBorder="1" applyAlignment="1">
      <alignment horizontal="right" vertical="center" indent="1"/>
    </xf>
    <xf numFmtId="0" fontId="42" fillId="4" borderId="27" xfId="0" applyFont="1" applyFill="1" applyBorder="1" applyAlignment="1">
      <alignment horizontal="center" vertical="center"/>
    </xf>
    <xf numFmtId="0" fontId="42" fillId="4" borderId="4" xfId="0" applyFont="1" applyFill="1" applyBorder="1" applyAlignment="1">
      <alignment horizontal="left" vertical="center" indent="1"/>
    </xf>
    <xf numFmtId="169" fontId="42" fillId="4" borderId="5" xfId="0" applyNumberFormat="1" applyFont="1" applyFill="1" applyBorder="1" applyAlignment="1">
      <alignment horizontal="right" vertical="center"/>
    </xf>
    <xf numFmtId="174" fontId="42" fillId="4" borderId="2" xfId="0" applyNumberFormat="1" applyFont="1" applyFill="1" applyBorder="1" applyAlignment="1">
      <alignment horizontal="right" vertical="center" indent="1"/>
    </xf>
    <xf numFmtId="0" fontId="42" fillId="6" borderId="27" xfId="0" applyFont="1" applyFill="1" applyBorder="1" applyAlignment="1">
      <alignment horizontal="center" vertical="center"/>
    </xf>
    <xf numFmtId="0" fontId="42" fillId="6" borderId="4" xfId="0" applyFont="1" applyFill="1" applyBorder="1" applyAlignment="1">
      <alignment horizontal="left" vertical="center" indent="1"/>
    </xf>
    <xf numFmtId="169" fontId="42" fillId="6" borderId="5" xfId="0" applyNumberFormat="1" applyFont="1" applyFill="1" applyBorder="1" applyAlignment="1">
      <alignment horizontal="right" vertical="center"/>
    </xf>
    <xf numFmtId="174" fontId="42" fillId="6" borderId="2" xfId="0" applyNumberFormat="1" applyFont="1" applyFill="1" applyBorder="1" applyAlignment="1">
      <alignment horizontal="right" vertical="center" indent="1"/>
    </xf>
    <xf numFmtId="0" fontId="42" fillId="3" borderId="27" xfId="0" applyFont="1" applyFill="1" applyBorder="1" applyAlignment="1">
      <alignment horizontal="center" vertical="center"/>
    </xf>
    <xf numFmtId="0" fontId="42" fillId="3" borderId="4" xfId="0" applyFont="1" applyFill="1" applyBorder="1" applyAlignment="1">
      <alignment horizontal="left" vertical="center" indent="1"/>
    </xf>
    <xf numFmtId="169" fontId="42" fillId="3" borderId="5" xfId="0" applyNumberFormat="1" applyFont="1" applyFill="1" applyBorder="1" applyAlignment="1">
      <alignment horizontal="right" vertical="center"/>
    </xf>
    <xf numFmtId="174" fontId="42" fillId="3" borderId="2" xfId="0" applyNumberFormat="1" applyFont="1" applyFill="1" applyBorder="1" applyAlignment="1">
      <alignment horizontal="right" vertical="center" indent="1"/>
    </xf>
    <xf numFmtId="168" fontId="42" fillId="8" borderId="6" xfId="0" applyNumberFormat="1" applyFont="1" applyFill="1" applyBorder="1" applyProtection="1"/>
    <xf numFmtId="168" fontId="42" fillId="8" borderId="1" xfId="0" applyNumberFormat="1" applyFont="1" applyFill="1" applyBorder="1" applyProtection="1"/>
    <xf numFmtId="168" fontId="42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40" fillId="0" borderId="0" xfId="0" applyNumberFormat="1" applyFont="1" applyFill="1" applyProtection="1"/>
    <xf numFmtId="0" fontId="0" fillId="0" borderId="0" xfId="0" applyFill="1" applyProtection="1"/>
    <xf numFmtId="2" fontId="39" fillId="0" borderId="0" xfId="0" applyNumberFormat="1" applyFont="1" applyFill="1" applyBorder="1" applyProtection="1"/>
    <xf numFmtId="9" fontId="39" fillId="0" borderId="0" xfId="0" applyNumberFormat="1" applyFont="1" applyFill="1" applyProtection="1"/>
    <xf numFmtId="0" fontId="32" fillId="0" borderId="0" xfId="0" applyFont="1" applyFill="1" applyProtection="1"/>
    <xf numFmtId="0" fontId="38" fillId="0" borderId="0" xfId="0" applyFont="1" applyFill="1" applyProtection="1"/>
    <xf numFmtId="0" fontId="35" fillId="0" borderId="30" xfId="0" applyFont="1" applyFill="1" applyBorder="1" applyAlignment="1" applyProtection="1">
      <alignment horizontal="center"/>
    </xf>
    <xf numFmtId="9" fontId="6" fillId="2" borderId="3" xfId="0" applyNumberFormat="1" applyFont="1" applyFill="1" applyBorder="1" applyAlignment="1" applyProtection="1">
      <alignment horizontal="right"/>
    </xf>
    <xf numFmtId="9" fontId="6" fillId="6" borderId="3" xfId="0" applyNumberFormat="1" applyFont="1" applyFill="1" applyBorder="1" applyAlignment="1" applyProtection="1">
      <alignment horizontal="right"/>
    </xf>
    <xf numFmtId="9" fontId="6" fillId="6" borderId="8" xfId="0" applyNumberFormat="1" applyFont="1" applyFill="1" applyBorder="1" applyAlignment="1" applyProtection="1">
      <alignment horizontal="right"/>
    </xf>
    <xf numFmtId="0" fontId="51" fillId="0" borderId="0" xfId="0" applyFont="1"/>
    <xf numFmtId="0" fontId="50" fillId="0" borderId="0" xfId="0" applyFont="1" applyAlignment="1">
      <alignment horizontal="center"/>
    </xf>
    <xf numFmtId="0" fontId="53" fillId="0" borderId="0" xfId="0" applyFont="1" applyAlignment="1">
      <alignment horizontal="left"/>
    </xf>
    <xf numFmtId="0" fontId="53" fillId="0" borderId="0" xfId="0" applyFont="1" applyAlignment="1">
      <alignment horizontal="left" vertical="center"/>
    </xf>
    <xf numFmtId="171" fontId="54" fillId="0" borderId="0" xfId="0" applyNumberFormat="1" applyFont="1" applyAlignment="1" applyProtection="1">
      <alignment horizontal="center"/>
      <protection locked="0"/>
    </xf>
    <xf numFmtId="0" fontId="58" fillId="0" borderId="0" xfId="0" applyFont="1" applyProtection="1"/>
    <xf numFmtId="1" fontId="14" fillId="0" borderId="0" xfId="0" applyNumberFormat="1" applyFont="1" applyAlignment="1" applyProtection="1">
      <alignment horizontal="center"/>
      <protection locked="0"/>
    </xf>
    <xf numFmtId="1" fontId="57" fillId="0" borderId="0" xfId="0" applyNumberFormat="1" applyFont="1" applyProtection="1"/>
    <xf numFmtId="1" fontId="57" fillId="4" borderId="0" xfId="0" applyNumberFormat="1" applyFont="1" applyFill="1" applyProtection="1"/>
    <xf numFmtId="1" fontId="57" fillId="3" borderId="0" xfId="0" applyNumberFormat="1" applyFont="1" applyFill="1" applyProtection="1"/>
    <xf numFmtId="1" fontId="58" fillId="0" borderId="0" xfId="0" applyNumberFormat="1" applyFont="1" applyProtection="1"/>
    <xf numFmtId="1" fontId="58" fillId="5" borderId="0" xfId="0" applyNumberFormat="1" applyFont="1" applyFill="1" applyProtection="1"/>
    <xf numFmtId="0" fontId="38" fillId="0" borderId="0" xfId="0" applyFont="1" applyFill="1" applyProtection="1">
      <protection locked="0"/>
    </xf>
    <xf numFmtId="171" fontId="10" fillId="8" borderId="0" xfId="0" applyNumberFormat="1" applyFont="1" applyFill="1" applyAlignment="1" applyProtection="1">
      <alignment horizontal="center"/>
      <protection locked="0"/>
    </xf>
    <xf numFmtId="171" fontId="57" fillId="4" borderId="0" xfId="0" applyNumberFormat="1" applyFont="1" applyFill="1" applyProtection="1"/>
    <xf numFmtId="0" fontId="59" fillId="0" borderId="0" xfId="0" applyFont="1" applyProtection="1"/>
    <xf numFmtId="171" fontId="57" fillId="3" borderId="0" xfId="0" applyNumberFormat="1" applyFont="1" applyFill="1" applyProtection="1"/>
    <xf numFmtId="0" fontId="59" fillId="7" borderId="0" xfId="0" applyFont="1" applyFill="1" applyProtection="1"/>
    <xf numFmtId="0" fontId="60" fillId="0" borderId="0" xfId="0" applyFont="1" applyProtection="1"/>
    <xf numFmtId="0" fontId="61" fillId="0" borderId="0" xfId="0" applyFont="1" applyProtection="1"/>
    <xf numFmtId="0" fontId="61" fillId="0" borderId="0" xfId="0" applyFont="1" applyAlignment="1" applyProtection="1">
      <alignment horizontal="center"/>
    </xf>
    <xf numFmtId="171" fontId="14" fillId="0" borderId="0" xfId="0" applyNumberFormat="1" applyFont="1" applyAlignment="1" applyProtection="1">
      <alignment horizontal="center"/>
      <protection locked="0"/>
    </xf>
    <xf numFmtId="0" fontId="13" fillId="0" borderId="0" xfId="0" applyFont="1" applyProtection="1"/>
    <xf numFmtId="0" fontId="60" fillId="0" borderId="0" xfId="0" applyFont="1" applyAlignment="1" applyProtection="1">
      <alignment horizontal="left"/>
    </xf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7" fillId="0" borderId="0" xfId="0" applyNumberFormat="1" applyFont="1" applyProtection="1"/>
    <xf numFmtId="1" fontId="17" fillId="4" borderId="0" xfId="0" applyNumberFormat="1" applyFont="1" applyFill="1" applyProtection="1"/>
    <xf numFmtId="1" fontId="17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6" fillId="8" borderId="0" xfId="0" applyNumberFormat="1" applyFont="1" applyFill="1" applyAlignment="1" applyProtection="1">
      <alignment horizontal="center"/>
      <protection locked="0"/>
    </xf>
    <xf numFmtId="171" fontId="14" fillId="8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0" fontId="0" fillId="4" borderId="0" xfId="0" applyFill="1"/>
    <xf numFmtId="0" fontId="0" fillId="3" borderId="0" xfId="0" applyFill="1"/>
    <xf numFmtId="1" fontId="28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20" fillId="0" borderId="0" xfId="0" applyFont="1" applyProtection="1"/>
    <xf numFmtId="0" fontId="20" fillId="3" borderId="0" xfId="0" applyFont="1" applyFill="1" applyProtection="1"/>
    <xf numFmtId="0" fontId="10" fillId="3" borderId="10" xfId="0" applyFont="1" applyFill="1" applyBorder="1" applyAlignment="1" applyProtection="1">
      <alignment horizontal="center"/>
    </xf>
    <xf numFmtId="1" fontId="10" fillId="2" borderId="31" xfId="0" applyNumberFormat="1" applyFont="1" applyFill="1" applyBorder="1" applyAlignment="1" applyProtection="1">
      <alignment horizontal="center"/>
    </xf>
    <xf numFmtId="1" fontId="10" fillId="3" borderId="31" xfId="0" applyNumberFormat="1" applyFont="1" applyFill="1" applyBorder="1" applyAlignment="1" applyProtection="1">
      <alignment horizontal="center"/>
    </xf>
    <xf numFmtId="0" fontId="9" fillId="2" borderId="14" xfId="0" applyFont="1" applyFill="1" applyBorder="1" applyAlignment="1" applyProtection="1">
      <alignment horizontal="center"/>
    </xf>
    <xf numFmtId="0" fontId="8" fillId="2" borderId="20" xfId="0" applyFont="1" applyFill="1" applyBorder="1" applyProtection="1"/>
    <xf numFmtId="0" fontId="28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9" fillId="0" borderId="0" xfId="0" applyFont="1"/>
    <xf numFmtId="0" fontId="68" fillId="8" borderId="25" xfId="0" applyFont="1" applyFill="1" applyBorder="1" applyAlignment="1" applyProtection="1">
      <alignment horizontal="center"/>
      <protection locked="0"/>
    </xf>
    <xf numFmtId="0" fontId="69" fillId="0" borderId="0" xfId="0" applyFont="1" applyProtection="1"/>
    <xf numFmtId="1" fontId="10" fillId="8" borderId="25" xfId="0" applyNumberFormat="1" applyFont="1" applyFill="1" applyBorder="1" applyAlignment="1" applyProtection="1">
      <alignment horizontal="center"/>
      <protection locked="0"/>
    </xf>
    <xf numFmtId="0" fontId="57" fillId="4" borderId="0" xfId="0" applyFont="1" applyFill="1" applyProtection="1"/>
    <xf numFmtId="0" fontId="57" fillId="3" borderId="0" xfId="0" applyFont="1" applyFill="1" applyProtection="1"/>
    <xf numFmtId="0" fontId="58" fillId="5" borderId="0" xfId="0" applyFont="1" applyFill="1" applyProtection="1"/>
    <xf numFmtId="171" fontId="58" fillId="5" borderId="0" xfId="0" applyNumberFormat="1" applyFont="1" applyFill="1" applyProtection="1"/>
    <xf numFmtId="0" fontId="70" fillId="0" borderId="0" xfId="0" applyFont="1" applyProtection="1"/>
    <xf numFmtId="0" fontId="72" fillId="0" borderId="0" xfId="0" applyFont="1" applyProtection="1"/>
    <xf numFmtId="1" fontId="74" fillId="8" borderId="25" xfId="0" applyNumberFormat="1" applyFont="1" applyFill="1" applyBorder="1" applyAlignment="1" applyProtection="1">
      <alignment horizontal="center"/>
      <protection locked="0"/>
    </xf>
    <xf numFmtId="171" fontId="74" fillId="8" borderId="0" xfId="0" applyNumberFormat="1" applyFont="1" applyFill="1" applyAlignment="1" applyProtection="1">
      <alignment horizontal="center"/>
      <protection locked="0"/>
    </xf>
    <xf numFmtId="0" fontId="75" fillId="4" borderId="0" xfId="0" applyFont="1" applyFill="1" applyProtection="1"/>
    <xf numFmtId="0" fontId="71" fillId="0" borderId="0" xfId="0" applyFont="1" applyProtection="1"/>
    <xf numFmtId="0" fontId="75" fillId="3" borderId="0" xfId="0" applyFont="1" applyFill="1" applyProtection="1"/>
    <xf numFmtId="1" fontId="70" fillId="8" borderId="25" xfId="0" applyNumberFormat="1" applyFont="1" applyFill="1" applyBorder="1" applyAlignment="1" applyProtection="1">
      <alignment horizontal="center"/>
      <protection locked="0"/>
    </xf>
    <xf numFmtId="0" fontId="71" fillId="7" borderId="0" xfId="0" applyFont="1" applyFill="1" applyProtection="1"/>
    <xf numFmtId="0" fontId="71" fillId="0" borderId="0" xfId="0" applyFont="1" applyProtection="1">
      <protection locked="0"/>
    </xf>
    <xf numFmtId="171" fontId="75" fillId="4" borderId="0" xfId="0" applyNumberFormat="1" applyFont="1" applyFill="1" applyProtection="1"/>
    <xf numFmtId="171" fontId="75" fillId="3" borderId="0" xfId="0" applyNumberFormat="1" applyFont="1" applyFill="1" applyProtection="1"/>
    <xf numFmtId="165" fontId="70" fillId="8" borderId="0" xfId="0" applyNumberFormat="1" applyFont="1" applyFill="1" applyAlignment="1" applyProtection="1">
      <alignment horizontal="center"/>
      <protection locked="0"/>
    </xf>
    <xf numFmtId="0" fontId="76" fillId="0" borderId="0" xfId="0" applyFont="1" applyProtection="1"/>
    <xf numFmtId="0" fontId="46" fillId="8" borderId="0" xfId="0" applyFont="1" applyFill="1" applyProtection="1">
      <protection locked="0"/>
    </xf>
    <xf numFmtId="0" fontId="18" fillId="4" borderId="0" xfId="0" applyFont="1" applyFill="1" applyAlignment="1" applyProtection="1">
      <alignment horizontal="center"/>
    </xf>
    <xf numFmtId="1" fontId="70" fillId="0" borderId="0" xfId="0" applyNumberFormat="1" applyFont="1" applyAlignment="1" applyProtection="1">
      <alignment horizontal="center"/>
      <protection locked="0"/>
    </xf>
    <xf numFmtId="1" fontId="70" fillId="3" borderId="0" xfId="0" applyNumberFormat="1" applyFont="1" applyFill="1" applyAlignment="1" applyProtection="1">
      <alignment horizontal="center"/>
    </xf>
    <xf numFmtId="1" fontId="73" fillId="5" borderId="0" xfId="0" applyNumberFormat="1" applyFont="1" applyFill="1" applyAlignment="1" applyProtection="1">
      <alignment horizontal="center"/>
    </xf>
    <xf numFmtId="166" fontId="8" fillId="0" borderId="30" xfId="0" applyNumberFormat="1" applyFont="1" applyFill="1" applyBorder="1" applyAlignment="1" applyProtection="1">
      <alignment horizontal="center" vertical="center"/>
    </xf>
    <xf numFmtId="0" fontId="8" fillId="0" borderId="32" xfId="0" applyFont="1" applyBorder="1" applyProtection="1"/>
    <xf numFmtId="0" fontId="77" fillId="0" borderId="0" xfId="0" applyFont="1"/>
    <xf numFmtId="0" fontId="76" fillId="0" borderId="0" xfId="0" applyFont="1" applyAlignment="1" applyProtection="1">
      <alignment horizontal="center"/>
      <protection locked="0"/>
    </xf>
    <xf numFmtId="1" fontId="76" fillId="0" borderId="0" xfId="0" applyNumberFormat="1" applyFont="1" applyAlignment="1" applyProtection="1">
      <alignment horizontal="center"/>
      <protection locked="0"/>
    </xf>
    <xf numFmtId="0" fontId="35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7" fillId="0" borderId="0" xfId="0" applyFont="1" applyProtection="1"/>
    <xf numFmtId="171" fontId="10" fillId="8" borderId="25" xfId="0" applyNumberFormat="1" applyFont="1" applyFill="1" applyBorder="1" applyAlignment="1" applyProtection="1">
      <alignment horizontal="center"/>
      <protection locked="0"/>
    </xf>
    <xf numFmtId="165" fontId="14" fillId="8" borderId="0" xfId="0" applyNumberFormat="1" applyFont="1" applyFill="1" applyAlignment="1" applyProtection="1">
      <alignment horizontal="center"/>
      <protection locked="0"/>
    </xf>
    <xf numFmtId="171" fontId="57" fillId="0" borderId="0" xfId="0" applyNumberFormat="1" applyFont="1" applyProtection="1"/>
    <xf numFmtId="1" fontId="14" fillId="8" borderId="25" xfId="0" applyNumberFormat="1" applyFont="1" applyFill="1" applyBorder="1" applyAlignment="1" applyProtection="1">
      <alignment horizontal="center"/>
      <protection locked="0"/>
    </xf>
    <xf numFmtId="165" fontId="14" fillId="0" borderId="0" xfId="0" applyNumberFormat="1" applyFont="1" applyFill="1" applyAlignment="1" applyProtection="1">
      <alignment horizontal="center"/>
      <protection locked="0"/>
    </xf>
    <xf numFmtId="1" fontId="16" fillId="0" borderId="0" xfId="0" applyNumberFormat="1" applyFont="1" applyBorder="1" applyAlignment="1" applyProtection="1">
      <alignment horizontal="center"/>
      <protection locked="0"/>
    </xf>
    <xf numFmtId="1" fontId="22" fillId="0" borderId="0" xfId="0" applyNumberFormat="1" applyFont="1" applyBorder="1" applyAlignment="1" applyProtection="1">
      <alignment horizontal="center"/>
      <protection locked="0"/>
    </xf>
    <xf numFmtId="0" fontId="78" fillId="0" borderId="0" xfId="0" applyFont="1" applyProtection="1"/>
    <xf numFmtId="171" fontId="55" fillId="0" borderId="0" xfId="0" applyNumberFormat="1" applyFont="1" applyProtection="1"/>
    <xf numFmtId="0" fontId="8" fillId="0" borderId="11" xfId="0" applyFont="1" applyFill="1" applyBorder="1" applyAlignment="1" applyProtection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2" fontId="15" fillId="0" borderId="0" xfId="0" applyNumberFormat="1" applyFont="1" applyProtection="1"/>
    <xf numFmtId="2" fontId="18" fillId="0" borderId="0" xfId="0" applyNumberFormat="1" applyFont="1" applyProtection="1"/>
    <xf numFmtId="171" fontId="22" fillId="0" borderId="0" xfId="0" applyNumberFormat="1" applyFont="1" applyAlignment="1" applyProtection="1">
      <alignment horizontal="center"/>
    </xf>
    <xf numFmtId="171" fontId="14" fillId="0" borderId="0" xfId="0" applyNumberFormat="1" applyFont="1" applyAlignment="1" applyProtection="1">
      <alignment horizontal="center"/>
    </xf>
    <xf numFmtId="171" fontId="54" fillId="0" borderId="0" xfId="0" applyNumberFormat="1" applyFont="1" applyAlignment="1" applyProtection="1">
      <alignment horizontal="center"/>
    </xf>
    <xf numFmtId="171" fontId="55" fillId="4" borderId="0" xfId="0" applyNumberFormat="1" applyFont="1" applyFill="1" applyProtection="1"/>
    <xf numFmtId="171" fontId="55" fillId="3" borderId="0" xfId="0" applyNumberFormat="1" applyFont="1" applyFill="1" applyProtection="1"/>
    <xf numFmtId="171" fontId="56" fillId="5" borderId="0" xfId="0" applyNumberFormat="1" applyFont="1" applyFill="1" applyProtection="1"/>
    <xf numFmtId="165" fontId="22" fillId="0" borderId="0" xfId="0" applyNumberFormat="1" applyFont="1" applyAlignment="1" applyProtection="1">
      <alignment horizontal="center"/>
    </xf>
    <xf numFmtId="164" fontId="14" fillId="0" borderId="0" xfId="0" applyNumberFormat="1" applyFont="1" applyFill="1" applyBorder="1" applyAlignment="1" applyProtection="1">
      <alignment horizontal="center"/>
    </xf>
    <xf numFmtId="164" fontId="16" fillId="0" borderId="0" xfId="0" applyNumberFormat="1" applyFont="1" applyAlignment="1" applyProtection="1">
      <alignment horizontal="center"/>
    </xf>
    <xf numFmtId="165" fontId="16" fillId="0" borderId="0" xfId="0" applyNumberFormat="1" applyFont="1" applyAlignment="1" applyProtection="1">
      <alignment horizontal="center"/>
    </xf>
    <xf numFmtId="0" fontId="28" fillId="0" borderId="14" xfId="0" applyFont="1" applyBorder="1" applyAlignment="1" applyProtection="1">
      <alignment horizontal="center" vertical="center" wrapText="1"/>
    </xf>
    <xf numFmtId="0" fontId="27" fillId="0" borderId="15" xfId="0" applyFont="1" applyBorder="1" applyAlignment="1" applyProtection="1">
      <alignment horizontal="center" vertical="center" wrapText="1"/>
    </xf>
    <xf numFmtId="0" fontId="27" fillId="7" borderId="0" xfId="0" applyFont="1" applyFill="1" applyAlignment="1" applyProtection="1">
      <alignment horizontal="center" vertical="center" wrapText="1"/>
    </xf>
    <xf numFmtId="49" fontId="28" fillId="0" borderId="10" xfId="0" applyNumberFormat="1" applyFont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169" fontId="0" fillId="0" borderId="27" xfId="0" applyNumberFormat="1" applyBorder="1" applyProtection="1"/>
    <xf numFmtId="170" fontId="41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42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41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42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41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42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7" fillId="0" borderId="0" xfId="0" applyNumberFormat="1" applyFont="1" applyProtection="1"/>
    <xf numFmtId="2" fontId="12" fillId="0" borderId="0" xfId="0" applyNumberFormat="1" applyFont="1" applyProtection="1"/>
    <xf numFmtId="2" fontId="16" fillId="0" borderId="0" xfId="0" applyNumberFormat="1" applyFont="1" applyProtection="1"/>
    <xf numFmtId="171" fontId="74" fillId="0" borderId="0" xfId="0" applyNumberFormat="1" applyFont="1" applyFill="1" applyAlignment="1" applyProtection="1">
      <alignment horizontal="center"/>
    </xf>
    <xf numFmtId="165" fontId="70" fillId="0" borderId="0" xfId="0" applyNumberFormat="1" applyFont="1" applyFill="1" applyAlignment="1" applyProtection="1">
      <alignment horizontal="center"/>
    </xf>
    <xf numFmtId="0" fontId="46" fillId="0" borderId="0" xfId="0" applyFont="1" applyFill="1" applyProtection="1"/>
    <xf numFmtId="171" fontId="36" fillId="0" borderId="0" xfId="0" applyNumberFormat="1" applyFont="1" applyFill="1" applyAlignment="1" applyProtection="1">
      <alignment horizontal="center"/>
    </xf>
    <xf numFmtId="165" fontId="33" fillId="0" borderId="0" xfId="0" applyNumberFormat="1" applyFont="1" applyFill="1" applyAlignment="1" applyProtection="1">
      <alignment horizontal="center"/>
    </xf>
    <xf numFmtId="171" fontId="10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7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5" fillId="0" borderId="10" xfId="0" applyFont="1" applyBorder="1" applyAlignment="1" applyProtection="1">
      <alignment horizontal="center" vertical="center" wrapText="1"/>
    </xf>
    <xf numFmtId="0" fontId="50" fillId="0" borderId="0" xfId="0" applyFont="1" applyAlignment="1">
      <alignment horizontal="center"/>
    </xf>
    <xf numFmtId="0" fontId="5" fillId="0" borderId="0" xfId="2"/>
    <xf numFmtId="175" fontId="0" fillId="0" borderId="0" xfId="0" applyNumberFormat="1"/>
    <xf numFmtId="0" fontId="0" fillId="13" borderId="0" xfId="0" applyFill="1"/>
    <xf numFmtId="0" fontId="0" fillId="0" borderId="0" xfId="0" applyFill="1"/>
    <xf numFmtId="0" fontId="82" fillId="0" borderId="0" xfId="2" applyNumberFormat="1" applyFont="1"/>
    <xf numFmtId="0" fontId="80" fillId="0" borderId="0" xfId="2" applyNumberFormat="1" applyFont="1"/>
    <xf numFmtId="0" fontId="83" fillId="0" borderId="0" xfId="0" applyFont="1"/>
    <xf numFmtId="171" fontId="11" fillId="8" borderId="0" xfId="0" applyNumberFormat="1" applyFont="1" applyFill="1" applyAlignment="1" applyProtection="1">
      <alignment horizontal="center"/>
      <protection locked="0"/>
    </xf>
    <xf numFmtId="0" fontId="64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4" fillId="0" borderId="0" xfId="0" applyFont="1" applyBorder="1"/>
    <xf numFmtId="1" fontId="5" fillId="0" borderId="0" xfId="2" applyNumberFormat="1"/>
    <xf numFmtId="2" fontId="5" fillId="0" borderId="0" xfId="2" applyNumberFormat="1"/>
    <xf numFmtId="0" fontId="0" fillId="0" borderId="0" xfId="0" applyBorder="1"/>
    <xf numFmtId="0" fontId="0" fillId="0" borderId="0" xfId="0" applyBorder="1" applyProtection="1"/>
    <xf numFmtId="49" fontId="0" fillId="0" borderId="0" xfId="0" applyNumberFormat="1"/>
    <xf numFmtId="22" fontId="0" fillId="0" borderId="0" xfId="0" applyNumberFormat="1"/>
    <xf numFmtId="0" fontId="87" fillId="15" borderId="0" xfId="0" applyFont="1" applyFill="1" applyAlignment="1">
      <alignment horizontal="center" wrapText="1"/>
    </xf>
    <xf numFmtId="22" fontId="87" fillId="15" borderId="0" xfId="0" applyNumberFormat="1" applyFont="1" applyFill="1" applyAlignment="1">
      <alignment horizontal="center"/>
    </xf>
    <xf numFmtId="177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77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8" fontId="87" fillId="15" borderId="0" xfId="0" applyNumberFormat="1" applyFont="1" applyFill="1" applyAlignment="1">
      <alignment horizontal="center"/>
    </xf>
    <xf numFmtId="178" fontId="0" fillId="0" borderId="0" xfId="0" applyNumberFormat="1" applyFill="1"/>
    <xf numFmtId="22" fontId="0" fillId="0" borderId="0" xfId="0" applyNumberFormat="1"/>
    <xf numFmtId="1" fontId="18" fillId="16" borderId="3" xfId="0" applyNumberFormat="1" applyFont="1" applyFill="1" applyBorder="1" applyAlignment="1" applyProtection="1">
      <alignment horizontal="center"/>
    </xf>
    <xf numFmtId="1" fontId="18" fillId="14" borderId="3" xfId="0" applyNumberFormat="1" applyFont="1" applyFill="1" applyBorder="1" applyAlignment="1" applyProtection="1">
      <alignment horizontal="center"/>
    </xf>
    <xf numFmtId="0" fontId="11" fillId="16" borderId="10" xfId="0" applyFont="1" applyFill="1" applyBorder="1" applyAlignment="1" applyProtection="1">
      <alignment horizontal="center" vertical="center" wrapText="1"/>
    </xf>
    <xf numFmtId="0" fontId="8" fillId="16" borderId="16" xfId="0" applyFont="1" applyFill="1" applyBorder="1" applyProtection="1"/>
    <xf numFmtId="1" fontId="18" fillId="16" borderId="22" xfId="0" applyNumberFormat="1" applyFont="1" applyFill="1" applyBorder="1" applyAlignment="1" applyProtection="1">
      <alignment horizontal="center"/>
    </xf>
    <xf numFmtId="1" fontId="18" fillId="16" borderId="23" xfId="0" applyNumberFormat="1" applyFont="1" applyFill="1" applyBorder="1" applyAlignment="1" applyProtection="1">
      <alignment horizontal="center"/>
    </xf>
    <xf numFmtId="0" fontId="27" fillId="16" borderId="14" xfId="0" applyFont="1" applyFill="1" applyBorder="1" applyAlignment="1" applyProtection="1">
      <alignment horizontal="center" vertical="center" wrapText="1"/>
    </xf>
    <xf numFmtId="0" fontId="0" fillId="16" borderId="20" xfId="0" applyFill="1" applyBorder="1" applyProtection="1"/>
    <xf numFmtId="1" fontId="18" fillId="16" borderId="8" xfId="0" applyNumberFormat="1" applyFont="1" applyFill="1" applyBorder="1" applyAlignment="1" applyProtection="1">
      <alignment horizontal="center"/>
    </xf>
    <xf numFmtId="1" fontId="18" fillId="14" borderId="22" xfId="0" applyNumberFormat="1" applyFont="1" applyFill="1" applyBorder="1" applyAlignment="1" applyProtection="1">
      <alignment horizontal="center"/>
    </xf>
    <xf numFmtId="1" fontId="18" fillId="16" borderId="26" xfId="0" applyNumberFormat="1" applyFont="1" applyFill="1" applyBorder="1" applyAlignment="1" applyProtection="1">
      <alignment horizontal="center"/>
    </xf>
    <xf numFmtId="1" fontId="18" fillId="16" borderId="38" xfId="0" applyNumberFormat="1" applyFont="1" applyFill="1" applyBorder="1" applyAlignment="1" applyProtection="1">
      <alignment horizontal="center"/>
    </xf>
    <xf numFmtId="0" fontId="60" fillId="0" borderId="0" xfId="0" applyFont="1" applyAlignment="1" applyProtection="1">
      <alignment horizontal="center"/>
    </xf>
    <xf numFmtId="0" fontId="90" fillId="0" borderId="0" xfId="0" applyFont="1" applyProtection="1"/>
    <xf numFmtId="0" fontId="91" fillId="0" borderId="0" xfId="0" applyFont="1" applyProtection="1"/>
    <xf numFmtId="0" fontId="92" fillId="0" borderId="0" xfId="0" applyFont="1" applyProtection="1"/>
    <xf numFmtId="0" fontId="93" fillId="0" borderId="0" xfId="0" applyFont="1" applyProtection="1"/>
    <xf numFmtId="0" fontId="94" fillId="0" borderId="0" xfId="0" applyFont="1" applyAlignment="1" applyProtection="1">
      <alignment horizontal="center"/>
    </xf>
    <xf numFmtId="0" fontId="95" fillId="0" borderId="0" xfId="0" applyFont="1" applyAlignment="1" applyProtection="1">
      <alignment horizontal="center"/>
    </xf>
    <xf numFmtId="0" fontId="96" fillId="0" borderId="0" xfId="0" applyFont="1" applyAlignment="1" applyProtection="1">
      <alignment horizontal="center"/>
    </xf>
    <xf numFmtId="0" fontId="97" fillId="0" borderId="0" xfId="0" applyFont="1" applyAlignment="1" applyProtection="1">
      <alignment horizontal="center"/>
    </xf>
    <xf numFmtId="0" fontId="98" fillId="0" borderId="0" xfId="0" applyFont="1"/>
    <xf numFmtId="0" fontId="97" fillId="0" borderId="0" xfId="0" applyFont="1" applyProtection="1"/>
    <xf numFmtId="0" fontId="0" fillId="0" borderId="0" xfId="0" applyFill="1" applyProtection="1">
      <protection locked="0"/>
    </xf>
    <xf numFmtId="0" fontId="88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0" fontId="42" fillId="0" borderId="0" xfId="0" applyFont="1" applyFill="1" applyProtection="1">
      <protection locked="0"/>
    </xf>
    <xf numFmtId="0" fontId="53" fillId="0" borderId="0" xfId="0" applyFont="1" applyAlignment="1" applyProtection="1">
      <alignment horizontal="left"/>
      <protection locked="0"/>
    </xf>
    <xf numFmtId="0" fontId="81" fillId="0" borderId="0" xfId="0" applyFont="1" applyFill="1" applyProtection="1">
      <protection locked="0"/>
    </xf>
    <xf numFmtId="3" fontId="35" fillId="0" borderId="0" xfId="0" applyNumberFormat="1" applyFont="1" applyFill="1" applyAlignment="1" applyProtection="1">
      <protection locked="0"/>
    </xf>
    <xf numFmtId="0" fontId="44" fillId="0" borderId="0" xfId="0" applyFont="1" applyFill="1" applyProtection="1">
      <protection locked="0"/>
    </xf>
    <xf numFmtId="176" fontId="0" fillId="0" borderId="0" xfId="1" applyNumberFormat="1" applyFont="1" applyFill="1" applyProtection="1">
      <protection locked="0"/>
    </xf>
    <xf numFmtId="0" fontId="27" fillId="16" borderId="37" xfId="0" applyFont="1" applyFill="1" applyBorder="1" applyAlignment="1" applyProtection="1">
      <alignment horizontal="center" vertical="center" wrapText="1"/>
    </xf>
    <xf numFmtId="0" fontId="0" fillId="16" borderId="25" xfId="0" applyFill="1" applyBorder="1" applyProtection="1"/>
    <xf numFmtId="0" fontId="0" fillId="0" borderId="1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" fontId="5" fillId="0" borderId="17" xfId="2" applyNumberFormat="1" applyFill="1" applyBorder="1" applyAlignment="1" applyProtection="1">
      <alignment horizontal="right" vertical="center" indent="1"/>
    </xf>
    <xf numFmtId="1" fontId="5" fillId="0" borderId="18" xfId="2" applyNumberFormat="1" applyFill="1" applyBorder="1" applyAlignment="1" applyProtection="1">
      <alignment horizontal="right" vertical="center" indent="1"/>
    </xf>
    <xf numFmtId="1" fontId="5" fillId="0" borderId="19" xfId="2" applyNumberFormat="1" applyFill="1" applyBorder="1" applyAlignment="1" applyProtection="1">
      <alignment horizontal="right" vertical="center" indent="1"/>
    </xf>
    <xf numFmtId="168" fontId="5" fillId="0" borderId="17" xfId="2" applyNumberFormat="1" applyFill="1" applyBorder="1" applyAlignment="1" applyProtection="1">
      <alignment horizontal="right" vertical="center" indent="1"/>
    </xf>
    <xf numFmtId="168" fontId="5" fillId="0" borderId="18" xfId="2" applyNumberFormat="1" applyFill="1" applyBorder="1" applyAlignment="1" applyProtection="1">
      <alignment horizontal="right" vertical="center" indent="1"/>
    </xf>
    <xf numFmtId="168" fontId="5" fillId="0" borderId="19" xfId="2" applyNumberFormat="1" applyFill="1" applyBorder="1" applyAlignment="1" applyProtection="1">
      <alignment horizontal="right" vertical="center" indent="1"/>
    </xf>
    <xf numFmtId="176" fontId="5" fillId="0" borderId="17" xfId="1" applyNumberFormat="1" applyFont="1" applyFill="1" applyBorder="1" applyAlignment="1" applyProtection="1">
      <alignment horizontal="center" vertical="center"/>
    </xf>
    <xf numFmtId="176" fontId="5" fillId="0" borderId="18" xfId="1" applyNumberFormat="1" applyFont="1" applyFill="1" applyBorder="1" applyAlignment="1" applyProtection="1">
      <alignment horizontal="center" vertical="center"/>
    </xf>
    <xf numFmtId="176" fontId="5" fillId="0" borderId="19" xfId="1" applyNumberFormat="1" applyFont="1" applyFill="1" applyBorder="1" applyAlignment="1" applyProtection="1">
      <alignment horizontal="center" vertical="center"/>
    </xf>
    <xf numFmtId="175" fontId="5" fillId="0" borderId="17" xfId="2" applyNumberFormat="1" applyFill="1" applyBorder="1" applyAlignment="1" applyProtection="1">
      <alignment horizontal="right" vertical="center"/>
    </xf>
    <xf numFmtId="175" fontId="5" fillId="0" borderId="19" xfId="2" applyNumberFormat="1" applyFill="1" applyBorder="1" applyAlignment="1" applyProtection="1">
      <alignment horizontal="right" vertical="center"/>
    </xf>
    <xf numFmtId="1" fontId="5" fillId="0" borderId="1" xfId="2" applyNumberFormat="1" applyFill="1" applyBorder="1" applyAlignment="1" applyProtection="1">
      <alignment horizontal="right" vertical="center" indent="1"/>
    </xf>
    <xf numFmtId="1" fontId="5" fillId="0" borderId="5" xfId="2" applyNumberFormat="1" applyFill="1" applyBorder="1" applyAlignment="1" applyProtection="1">
      <alignment horizontal="right" vertical="center" indent="1"/>
    </xf>
    <xf numFmtId="1" fontId="5" fillId="0" borderId="2" xfId="2" applyNumberFormat="1" applyFill="1" applyBorder="1" applyAlignment="1" applyProtection="1">
      <alignment horizontal="right" vertical="center" indent="1"/>
    </xf>
    <xf numFmtId="168" fontId="5" fillId="0" borderId="1" xfId="2" applyNumberFormat="1" applyFill="1" applyBorder="1" applyAlignment="1" applyProtection="1">
      <alignment horizontal="right" vertical="center" indent="1"/>
    </xf>
    <xf numFmtId="168" fontId="5" fillId="0" borderId="5" xfId="2" applyNumberFormat="1" applyFill="1" applyBorder="1" applyAlignment="1" applyProtection="1">
      <alignment horizontal="right" vertical="center" indent="1"/>
    </xf>
    <xf numFmtId="168" fontId="5" fillId="0" borderId="2" xfId="2" applyNumberFormat="1" applyFill="1" applyBorder="1" applyAlignment="1" applyProtection="1">
      <alignment horizontal="right" vertical="center" indent="1"/>
    </xf>
    <xf numFmtId="176" fontId="5" fillId="0" borderId="1" xfId="1" applyNumberFormat="1" applyFont="1" applyFill="1" applyBorder="1" applyAlignment="1" applyProtection="1">
      <alignment horizontal="center" vertical="center"/>
    </xf>
    <xf numFmtId="176" fontId="5" fillId="0" borderId="5" xfId="1" applyNumberFormat="1" applyFont="1" applyFill="1" applyBorder="1" applyAlignment="1" applyProtection="1">
      <alignment horizontal="center" vertical="center"/>
    </xf>
    <xf numFmtId="176" fontId="5" fillId="0" borderId="2" xfId="1" applyNumberFormat="1" applyFont="1" applyFill="1" applyBorder="1" applyAlignment="1" applyProtection="1">
      <alignment horizontal="center" vertical="center"/>
    </xf>
    <xf numFmtId="1" fontId="5" fillId="14" borderId="4" xfId="2" applyNumberFormat="1" applyFill="1" applyBorder="1" applyAlignment="1" applyProtection="1">
      <alignment horizontal="right" vertical="center" indent="1"/>
    </xf>
    <xf numFmtId="1" fontId="5" fillId="14" borderId="5" xfId="2" applyNumberFormat="1" applyFill="1" applyBorder="1" applyAlignment="1" applyProtection="1">
      <alignment horizontal="right" vertical="center" indent="1"/>
    </xf>
    <xf numFmtId="1" fontId="5" fillId="14" borderId="2" xfId="2" applyNumberFormat="1" applyFill="1" applyBorder="1" applyAlignment="1" applyProtection="1">
      <alignment horizontal="right" vertical="center" indent="1"/>
    </xf>
    <xf numFmtId="168" fontId="5" fillId="14" borderId="4" xfId="2" applyNumberFormat="1" applyFill="1" applyBorder="1" applyAlignment="1" applyProtection="1">
      <alignment horizontal="right" vertical="center" indent="1"/>
    </xf>
    <xf numFmtId="168" fontId="5" fillId="14" borderId="5" xfId="2" applyNumberFormat="1" applyFill="1" applyBorder="1" applyAlignment="1" applyProtection="1">
      <alignment horizontal="right" vertical="center" indent="1"/>
    </xf>
    <xf numFmtId="168" fontId="5" fillId="14" borderId="2" xfId="2" applyNumberFormat="1" applyFill="1" applyBorder="1" applyAlignment="1" applyProtection="1">
      <alignment horizontal="right" vertical="center" indent="1"/>
    </xf>
    <xf numFmtId="176" fontId="5" fillId="14" borderId="4" xfId="1" applyNumberFormat="1" applyFont="1" applyFill="1" applyBorder="1" applyAlignment="1" applyProtection="1">
      <alignment horizontal="center" vertical="center"/>
    </xf>
    <xf numFmtId="176" fontId="5" fillId="14" borderId="5" xfId="1" applyNumberFormat="1" applyFont="1" applyFill="1" applyBorder="1" applyAlignment="1" applyProtection="1">
      <alignment horizontal="center" vertical="center"/>
    </xf>
    <xf numFmtId="176" fontId="5" fillId="14" borderId="39" xfId="1" applyNumberFormat="1" applyFont="1" applyFill="1" applyBorder="1" applyAlignment="1" applyProtection="1">
      <alignment horizontal="center" vertical="center"/>
    </xf>
    <xf numFmtId="1" fontId="5" fillId="14" borderId="39" xfId="2" applyNumberFormat="1" applyFill="1" applyBorder="1" applyAlignment="1" applyProtection="1">
      <alignment horizontal="right" vertical="center" indent="1"/>
    </xf>
    <xf numFmtId="0" fontId="0" fillId="13" borderId="0" xfId="0" applyFill="1" applyProtection="1"/>
    <xf numFmtId="2" fontId="0" fillId="13" borderId="0" xfId="0" applyNumberFormat="1" applyFill="1" applyAlignment="1" applyProtection="1">
      <alignment horizontal="right" indent="1"/>
    </xf>
    <xf numFmtId="2" fontId="0" fillId="0" borderId="0" xfId="0" applyNumberFormat="1" applyFill="1" applyAlignment="1" applyProtection="1">
      <alignment horizontal="right" indent="1"/>
    </xf>
    <xf numFmtId="0" fontId="89" fillId="0" borderId="0" xfId="0" applyFont="1" applyAlignment="1" applyProtection="1">
      <alignment horizontal="right"/>
    </xf>
    <xf numFmtId="1" fontId="27" fillId="0" borderId="11" xfId="0" applyNumberFormat="1" applyFont="1" applyFill="1" applyBorder="1" applyAlignment="1" applyProtection="1">
      <alignment horizontal="right" vertical="center" indent="1"/>
    </xf>
    <xf numFmtId="1" fontId="27" fillId="0" borderId="12" xfId="0" applyNumberFormat="1" applyFont="1" applyFill="1" applyBorder="1" applyAlignment="1" applyProtection="1">
      <alignment horizontal="right" vertical="center" indent="1"/>
    </xf>
    <xf numFmtId="1" fontId="27" fillId="0" borderId="13" xfId="0" applyNumberFormat="1" applyFont="1" applyFill="1" applyBorder="1" applyAlignment="1" applyProtection="1">
      <alignment horizontal="right" vertical="center" indent="1"/>
    </xf>
    <xf numFmtId="168" fontId="27" fillId="0" borderId="11" xfId="0" applyNumberFormat="1" applyFont="1" applyFill="1" applyBorder="1" applyAlignment="1" applyProtection="1">
      <alignment horizontal="center" vertical="center"/>
    </xf>
    <xf numFmtId="168" fontId="27" fillId="0" borderId="12" xfId="0" applyNumberFormat="1" applyFont="1" applyFill="1" applyBorder="1" applyAlignment="1" applyProtection="1">
      <alignment horizontal="center" vertical="center"/>
    </xf>
    <xf numFmtId="168" fontId="27" fillId="0" borderId="13" xfId="0" applyNumberFormat="1" applyFont="1" applyFill="1" applyBorder="1" applyAlignment="1" applyProtection="1">
      <alignment horizontal="center" vertical="center"/>
    </xf>
    <xf numFmtId="3" fontId="27" fillId="0" borderId="11" xfId="0" applyNumberFormat="1" applyFont="1" applyFill="1" applyBorder="1" applyAlignment="1" applyProtection="1">
      <alignment horizontal="center" vertical="center"/>
    </xf>
    <xf numFmtId="3" fontId="27" fillId="0" borderId="12" xfId="0" applyNumberFormat="1" applyFont="1" applyFill="1" applyBorder="1" applyAlignment="1" applyProtection="1">
      <alignment horizontal="center" vertical="center"/>
    </xf>
    <xf numFmtId="3" fontId="27" fillId="0" borderId="13" xfId="0" applyNumberFormat="1" applyFont="1" applyFill="1" applyBorder="1" applyAlignment="1" applyProtection="1">
      <alignment horizontal="center" vertical="center"/>
    </xf>
    <xf numFmtId="0" fontId="82" fillId="0" borderId="0" xfId="2" applyNumberFormat="1" applyFont="1" applyProtection="1">
      <protection locked="0"/>
    </xf>
    <xf numFmtId="1" fontId="15" fillId="4" borderId="0" xfId="0" applyNumberFormat="1" applyFont="1" applyFill="1" applyBorder="1" applyProtection="1">
      <protection locked="0"/>
    </xf>
    <xf numFmtId="1" fontId="15" fillId="3" borderId="0" xfId="0" applyNumberFormat="1" applyFon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19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61" fillId="0" borderId="0" xfId="0" applyFont="1" applyProtection="1">
      <protection locked="0"/>
    </xf>
    <xf numFmtId="0" fontId="61" fillId="0" borderId="0" xfId="0" applyFont="1" applyAlignment="1" applyProtection="1">
      <alignment horizontal="center"/>
      <protection locked="0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15" fillId="4" borderId="0" xfId="0" applyFont="1" applyFill="1" applyBorder="1" applyProtection="1">
      <protection locked="0"/>
    </xf>
    <xf numFmtId="0" fontId="83" fillId="0" borderId="0" xfId="0" applyFont="1" applyProtection="1">
      <protection locked="0"/>
    </xf>
    <xf numFmtId="0" fontId="14" fillId="0" borderId="0" xfId="0" applyNumberFormat="1" applyFont="1" applyFill="1" applyBorder="1" applyAlignment="1" applyProtection="1">
      <alignment horizontal="center"/>
      <protection locked="0"/>
    </xf>
    <xf numFmtId="0" fontId="15" fillId="3" borderId="0" xfId="0" applyFont="1" applyFill="1" applyBorder="1" applyProtection="1">
      <protection locked="0"/>
    </xf>
    <xf numFmtId="0" fontId="18" fillId="0" borderId="0" xfId="0" applyFont="1" applyProtection="1">
      <protection locked="0"/>
    </xf>
    <xf numFmtId="2" fontId="37" fillId="0" borderId="0" xfId="0" applyNumberFormat="1" applyFont="1" applyProtection="1">
      <protection locked="0"/>
    </xf>
    <xf numFmtId="0" fontId="15" fillId="4" borderId="0" xfId="0" applyFont="1" applyFill="1" applyProtection="1">
      <protection locked="0"/>
    </xf>
    <xf numFmtId="0" fontId="15" fillId="3" borderId="0" xfId="0" applyFont="1" applyFill="1" applyProtection="1">
      <protection locked="0"/>
    </xf>
    <xf numFmtId="0" fontId="65" fillId="0" borderId="0" xfId="0" applyFont="1" applyProtection="1">
      <protection locked="0"/>
    </xf>
    <xf numFmtId="0" fontId="17" fillId="4" borderId="0" xfId="0" applyFont="1" applyFill="1" applyProtection="1">
      <protection locked="0"/>
    </xf>
    <xf numFmtId="0" fontId="17" fillId="3" borderId="0" xfId="0" applyFont="1" applyFill="1" applyProtection="1">
      <protection locked="0"/>
    </xf>
    <xf numFmtId="171" fontId="17" fillId="4" borderId="0" xfId="0" applyNumberFormat="1" applyFont="1" applyFill="1" applyProtection="1">
      <protection locked="0"/>
    </xf>
    <xf numFmtId="0" fontId="77" fillId="0" borderId="0" xfId="0" applyFont="1" applyProtection="1">
      <protection locked="0"/>
    </xf>
    <xf numFmtId="171" fontId="17" fillId="3" borderId="0" xfId="0" applyNumberFormat="1" applyFont="1" applyFill="1" applyProtection="1">
      <protection locked="0"/>
    </xf>
    <xf numFmtId="0" fontId="60" fillId="0" borderId="0" xfId="0" applyFont="1" applyProtection="1">
      <protection locked="0"/>
    </xf>
    <xf numFmtId="2" fontId="12" fillId="0" borderId="0" xfId="0" applyNumberFormat="1" applyFont="1" applyProtection="1">
      <protection locked="0"/>
    </xf>
    <xf numFmtId="2" fontId="16" fillId="0" borderId="0" xfId="0" applyNumberFormat="1" applyFont="1" applyProtection="1">
      <protection locked="0"/>
    </xf>
    <xf numFmtId="0" fontId="60" fillId="0" borderId="0" xfId="0" applyFont="1" applyAlignment="1" applyProtection="1">
      <alignment horizontal="left"/>
      <protection locked="0"/>
    </xf>
    <xf numFmtId="0" fontId="72" fillId="0" borderId="0" xfId="0" applyFont="1" applyProtection="1">
      <protection locked="0"/>
    </xf>
    <xf numFmtId="0" fontId="75" fillId="4" borderId="0" xfId="0" applyFont="1" applyFill="1" applyProtection="1">
      <protection locked="0"/>
    </xf>
    <xf numFmtId="0" fontId="75" fillId="3" borderId="0" xfId="0" applyFont="1" applyFill="1" applyProtection="1">
      <protection locked="0"/>
    </xf>
    <xf numFmtId="171" fontId="75" fillId="4" borderId="0" xfId="0" applyNumberFormat="1" applyFont="1" applyFill="1" applyProtection="1">
      <protection locked="0"/>
    </xf>
    <xf numFmtId="171" fontId="75" fillId="3" borderId="0" xfId="0" applyNumberFormat="1" applyFont="1" applyFill="1" applyProtection="1">
      <protection locked="0"/>
    </xf>
    <xf numFmtId="171" fontId="74" fillId="0" borderId="0" xfId="0" applyNumberFormat="1" applyFont="1" applyFill="1" applyAlignment="1" applyProtection="1">
      <alignment horizontal="center"/>
      <protection locked="0"/>
    </xf>
    <xf numFmtId="165" fontId="70" fillId="0" borderId="0" xfId="0" applyNumberFormat="1" applyFont="1" applyFill="1" applyAlignment="1" applyProtection="1">
      <alignment horizontal="center"/>
      <protection locked="0"/>
    </xf>
    <xf numFmtId="0" fontId="69" fillId="0" borderId="0" xfId="0" applyFont="1" applyProtection="1">
      <protection locked="0"/>
    </xf>
    <xf numFmtId="171" fontId="57" fillId="3" borderId="0" xfId="0" applyNumberFormat="1" applyFont="1" applyFill="1" applyProtection="1">
      <protection locked="0"/>
    </xf>
    <xf numFmtId="0" fontId="33" fillId="0" borderId="0" xfId="0" applyFont="1" applyProtection="1">
      <protection locked="0"/>
    </xf>
    <xf numFmtId="171" fontId="36" fillId="0" borderId="0" xfId="0" applyNumberFormat="1" applyFont="1" applyFill="1" applyAlignment="1" applyProtection="1">
      <alignment horizontal="center"/>
      <protection locked="0"/>
    </xf>
    <xf numFmtId="171" fontId="34" fillId="4" borderId="0" xfId="0" applyNumberFormat="1" applyFont="1" applyFill="1" applyProtection="1">
      <protection locked="0"/>
    </xf>
    <xf numFmtId="171" fontId="34" fillId="3" borderId="0" xfId="0" applyNumberFormat="1" applyFont="1" applyFill="1" applyProtection="1">
      <protection locked="0"/>
    </xf>
    <xf numFmtId="165" fontId="33" fillId="0" borderId="0" xfId="0" applyNumberFormat="1" applyFont="1" applyFill="1" applyAlignment="1" applyProtection="1">
      <alignment horizontal="center"/>
      <protection locked="0"/>
    </xf>
    <xf numFmtId="171" fontId="57" fillId="4" borderId="0" xfId="0" applyNumberFormat="1" applyFont="1" applyFill="1" applyProtection="1">
      <protection locked="0"/>
    </xf>
    <xf numFmtId="0" fontId="80" fillId="0" borderId="0" xfId="2" applyNumberFormat="1" applyFont="1" applyProtection="1">
      <protection locked="0"/>
    </xf>
    <xf numFmtId="0" fontId="59" fillId="0" borderId="0" xfId="0" applyFont="1" applyProtection="1">
      <protection locked="0"/>
    </xf>
    <xf numFmtId="171" fontId="10" fillId="0" borderId="0" xfId="0" applyNumberFormat="1" applyFont="1" applyFill="1" applyAlignment="1" applyProtection="1">
      <alignment horizontal="center"/>
      <protection locked="0"/>
    </xf>
    <xf numFmtId="0" fontId="16" fillId="0" borderId="0" xfId="0" applyFont="1" applyProtection="1">
      <protection locked="0"/>
    </xf>
    <xf numFmtId="0" fontId="64" fillId="0" borderId="26" xfId="0" applyFont="1" applyBorder="1" applyProtection="1">
      <protection locked="0"/>
    </xf>
    <xf numFmtId="0" fontId="0" fillId="0" borderId="26" xfId="0" applyBorder="1" applyProtection="1">
      <protection locked="0"/>
    </xf>
    <xf numFmtId="0" fontId="64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0" xfId="0"/>
    <xf numFmtId="175" fontId="0" fillId="0" borderId="0" xfId="0" applyNumberFormat="1"/>
    <xf numFmtId="0" fontId="0" fillId="0" borderId="0" xfId="0" applyBorder="1"/>
    <xf numFmtId="177" fontId="0" fillId="0" borderId="0" xfId="0" applyNumberFormat="1"/>
    <xf numFmtId="49" fontId="0" fillId="0" borderId="0" xfId="0" quotePrefix="1" applyNumberFormat="1"/>
    <xf numFmtId="10" fontId="0" fillId="0" borderId="0" xfId="0" applyNumberFormat="1"/>
    <xf numFmtId="0" fontId="103" fillId="0" borderId="0" xfId="0" applyFont="1"/>
    <xf numFmtId="10" fontId="103" fillId="0" borderId="0" xfId="0" applyNumberFormat="1" applyFont="1"/>
    <xf numFmtId="2" fontId="103" fillId="0" borderId="0" xfId="0" applyNumberFormat="1" applyFont="1"/>
    <xf numFmtId="14" fontId="0" fillId="0" borderId="0" xfId="0" applyNumberFormat="1"/>
    <xf numFmtId="0" fontId="102" fillId="17" borderId="40" xfId="4" applyFont="1" applyFill="1" applyBorder="1" applyAlignment="1">
      <alignment horizontal="center" vertical="center"/>
    </xf>
    <xf numFmtId="0" fontId="42" fillId="0" borderId="0" xfId="0" applyFont="1" applyFill="1" applyAlignment="1" applyProtection="1">
      <alignment horizontal="center" vertical="center"/>
      <protection locked="0"/>
    </xf>
    <xf numFmtId="14" fontId="27" fillId="0" borderId="0" xfId="0" applyNumberFormat="1" applyFont="1" applyFill="1" applyProtection="1">
      <protection locked="0"/>
    </xf>
    <xf numFmtId="14" fontId="27" fillId="0" borderId="0" xfId="0" applyNumberFormat="1" applyFont="1" applyFill="1" applyAlignment="1" applyProtection="1">
      <protection locked="0"/>
    </xf>
    <xf numFmtId="14" fontId="102" fillId="17" borderId="40" xfId="4" applyNumberFormat="1" applyFont="1" applyFill="1" applyBorder="1" applyAlignment="1">
      <alignment horizontal="center" vertical="center"/>
    </xf>
    <xf numFmtId="10" fontId="102" fillId="17" borderId="40" xfId="4" applyNumberFormat="1" applyFont="1" applyFill="1" applyBorder="1" applyAlignment="1">
      <alignment horizontal="center" vertical="center"/>
    </xf>
    <xf numFmtId="0" fontId="0" fillId="20" borderId="16" xfId="0" applyFill="1" applyBorder="1" applyAlignment="1">
      <alignment horizontal="center"/>
    </xf>
    <xf numFmtId="1" fontId="15" fillId="20" borderId="17" xfId="0" applyNumberFormat="1" applyFont="1" applyFill="1" applyBorder="1" applyAlignment="1">
      <alignment horizontal="right" vertical="center" indent="1"/>
    </xf>
    <xf numFmtId="1" fontId="15" fillId="20" borderId="18" xfId="0" applyNumberFormat="1" applyFont="1" applyFill="1" applyBorder="1" applyAlignment="1">
      <alignment horizontal="right" vertical="center" indent="1"/>
    </xf>
    <xf numFmtId="1" fontId="15" fillId="20" borderId="45" xfId="0" applyNumberFormat="1" applyFont="1" applyFill="1" applyBorder="1" applyAlignment="1">
      <alignment horizontal="right" vertical="center" indent="1"/>
    </xf>
    <xf numFmtId="0" fontId="0" fillId="20" borderId="16" xfId="0" applyNumberFormat="1" applyFill="1" applyBorder="1" applyAlignment="1">
      <alignment horizontal="center"/>
    </xf>
    <xf numFmtId="0" fontId="0" fillId="20" borderId="22" xfId="0" applyFill="1" applyBorder="1" applyAlignment="1">
      <alignment horizontal="center"/>
    </xf>
    <xf numFmtId="1" fontId="15" fillId="20" borderId="1" xfId="0" applyNumberFormat="1" applyFont="1" applyFill="1" applyBorder="1" applyAlignment="1">
      <alignment horizontal="right" vertical="center" indent="1"/>
    </xf>
    <xf numFmtId="1" fontId="15" fillId="20" borderId="5" xfId="0" applyNumberFormat="1" applyFont="1" applyFill="1" applyBorder="1" applyAlignment="1">
      <alignment horizontal="right" vertical="center" indent="1"/>
    </xf>
    <xf numFmtId="1" fontId="15" fillId="20" borderId="39" xfId="0" applyNumberFormat="1" applyFont="1" applyFill="1" applyBorder="1" applyAlignment="1">
      <alignment horizontal="right" vertical="center" indent="1"/>
    </xf>
    <xf numFmtId="0" fontId="0" fillId="20" borderId="22" xfId="0" applyNumberFormat="1" applyFill="1" applyBorder="1" applyAlignment="1">
      <alignment horizontal="center"/>
    </xf>
    <xf numFmtId="0" fontId="0" fillId="20" borderId="46" xfId="0" applyFill="1" applyBorder="1" applyAlignment="1">
      <alignment horizontal="center"/>
    </xf>
    <xf numFmtId="1" fontId="15" fillId="20" borderId="47" xfId="0" applyNumberFormat="1" applyFont="1" applyFill="1" applyBorder="1" applyAlignment="1">
      <alignment horizontal="right" vertical="center" indent="1"/>
    </xf>
    <xf numFmtId="1" fontId="15" fillId="20" borderId="40" xfId="0" applyNumberFormat="1" applyFont="1" applyFill="1" applyBorder="1" applyAlignment="1">
      <alignment horizontal="right" vertical="center" indent="1"/>
    </xf>
    <xf numFmtId="1" fontId="15" fillId="20" borderId="48" xfId="0" applyNumberFormat="1" applyFont="1" applyFill="1" applyBorder="1" applyAlignment="1">
      <alignment horizontal="right" vertical="center" indent="1"/>
    </xf>
    <xf numFmtId="0" fontId="0" fillId="20" borderId="46" xfId="0" applyNumberFormat="1" applyFill="1" applyBorder="1" applyAlignment="1">
      <alignment horizontal="center"/>
    </xf>
    <xf numFmtId="0" fontId="0" fillId="20" borderId="36" xfId="0" applyFill="1" applyBorder="1"/>
    <xf numFmtId="0" fontId="27" fillId="20" borderId="36" xfId="0" applyFont="1" applyFill="1" applyBorder="1"/>
    <xf numFmtId="0" fontId="50" fillId="0" borderId="0" xfId="0" applyFont="1" applyFill="1" applyAlignment="1">
      <alignment horizontal="center"/>
    </xf>
    <xf numFmtId="0" fontId="35" fillId="0" borderId="0" xfId="0" applyFont="1" applyFill="1" applyAlignment="1" applyProtection="1">
      <alignment horizontal="right"/>
      <protection locked="0"/>
    </xf>
    <xf numFmtId="0" fontId="0" fillId="0" borderId="0" xfId="0"/>
    <xf numFmtId="17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0" fontId="27" fillId="0" borderId="13" xfId="0" applyFont="1" applyBorder="1" applyAlignment="1" applyProtection="1">
      <alignment horizontal="center" vertical="center" wrapText="1"/>
    </xf>
    <xf numFmtId="0" fontId="87" fillId="15" borderId="0" xfId="0" applyFont="1" applyFill="1" applyAlignment="1">
      <alignment horizontal="center" wrapText="1"/>
    </xf>
    <xf numFmtId="0" fontId="87" fillId="15" borderId="0" xfId="0" applyFont="1" applyFill="1" applyAlignment="1">
      <alignment horizontal="center" wrapText="1"/>
    </xf>
    <xf numFmtId="0" fontId="87" fillId="15" borderId="0" xfId="0" applyFont="1" applyFill="1" applyAlignment="1">
      <alignment horizontal="center" wrapText="1"/>
    </xf>
    <xf numFmtId="0" fontId="87" fillId="15" borderId="0" xfId="0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0" fontId="42" fillId="0" borderId="0" xfId="0" applyFont="1" applyFill="1" applyAlignment="1" applyProtection="1">
      <alignment horizontal="right"/>
      <protection locked="0"/>
    </xf>
    <xf numFmtId="10" fontId="0" fillId="0" borderId="0" xfId="0" applyNumberFormat="1" applyFont="1" applyFill="1" applyProtection="1">
      <protection locked="0"/>
    </xf>
    <xf numFmtId="1" fontId="35" fillId="0" borderId="0" xfId="0" applyNumberFormat="1" applyFont="1" applyFill="1" applyProtection="1">
      <protection locked="0"/>
    </xf>
    <xf numFmtId="1" fontId="15" fillId="20" borderId="10" xfId="0" applyNumberFormat="1" applyFont="1" applyFill="1" applyBorder="1" applyAlignment="1">
      <alignment horizontal="right" vertical="center" indent="1"/>
    </xf>
    <xf numFmtId="0" fontId="81" fillId="0" borderId="0" xfId="0" applyFont="1" applyProtection="1"/>
    <xf numFmtId="176" fontId="44" fillId="0" borderId="0" xfId="1" applyNumberFormat="1" applyFont="1" applyFill="1" applyProtection="1">
      <protection locked="0"/>
    </xf>
    <xf numFmtId="9" fontId="44" fillId="0" borderId="0" xfId="1" applyNumberFormat="1" applyFont="1" applyFill="1" applyProtection="1">
      <protection locked="0"/>
    </xf>
    <xf numFmtId="2" fontId="35" fillId="0" borderId="0" xfId="0" applyNumberFormat="1" applyFont="1" applyFill="1" applyAlignment="1" applyProtection="1">
      <alignment horizontal="left"/>
      <protection locked="0"/>
    </xf>
    <xf numFmtId="0" fontId="0" fillId="20" borderId="6" xfId="0" applyFill="1" applyBorder="1" applyAlignment="1">
      <alignment horizontal="center" vertical="center"/>
    </xf>
    <xf numFmtId="0" fontId="0" fillId="20" borderId="24" xfId="0" applyFill="1" applyBorder="1" applyAlignment="1">
      <alignment horizontal="center" vertical="center"/>
    </xf>
    <xf numFmtId="0" fontId="0" fillId="20" borderId="44" xfId="0" applyFill="1" applyBorder="1" applyAlignment="1">
      <alignment horizontal="center" vertical="center"/>
    </xf>
    <xf numFmtId="0" fontId="108" fillId="0" borderId="0" xfId="2" applyNumberFormat="1" applyFont="1" applyFill="1" applyProtection="1">
      <protection locked="0"/>
    </xf>
    <xf numFmtId="0" fontId="6" fillId="0" borderId="0" xfId="0" applyFont="1" applyFill="1" applyProtection="1">
      <protection locked="0"/>
    </xf>
    <xf numFmtId="171" fontId="15" fillId="0" borderId="0" xfId="0" applyNumberFormat="1" applyFont="1" applyFill="1" applyAlignment="1" applyProtection="1">
      <alignment horizontal="center"/>
      <protection locked="0"/>
    </xf>
    <xf numFmtId="1" fontId="109" fillId="20" borderId="11" xfId="0" applyNumberFormat="1" applyFont="1" applyFill="1" applyBorder="1" applyAlignment="1">
      <alignment horizontal="right" vertical="center" indent="1"/>
    </xf>
    <xf numFmtId="1" fontId="109" fillId="20" borderId="10" xfId="0" applyNumberFormat="1" applyFont="1" applyFill="1" applyBorder="1" applyAlignment="1">
      <alignment horizontal="right" vertical="center" indent="1"/>
    </xf>
    <xf numFmtId="1" fontId="110" fillId="20" borderId="10" xfId="0" applyNumberFormat="1" applyFont="1" applyFill="1" applyBorder="1" applyAlignment="1">
      <alignment horizontal="right" vertical="center"/>
    </xf>
    <xf numFmtId="1" fontId="109" fillId="20" borderId="15" xfId="0" applyNumberFormat="1" applyFont="1" applyFill="1" applyBorder="1" applyAlignment="1">
      <alignment horizontal="right" vertical="center" indent="1"/>
    </xf>
    <xf numFmtId="1" fontId="109" fillId="20" borderId="12" xfId="0" applyNumberFormat="1" applyFont="1" applyFill="1" applyBorder="1" applyAlignment="1">
      <alignment horizontal="right" vertical="center" indent="1"/>
    </xf>
    <xf numFmtId="1" fontId="5" fillId="14" borderId="17" xfId="2" applyNumberFormat="1" applyFill="1" applyBorder="1" applyAlignment="1" applyProtection="1">
      <alignment horizontal="right" vertical="center" indent="1"/>
    </xf>
    <xf numFmtId="1" fontId="5" fillId="14" borderId="19" xfId="2" applyNumberFormat="1" applyFill="1" applyBorder="1" applyAlignment="1" applyProtection="1">
      <alignment horizontal="right" vertical="center" indent="1"/>
    </xf>
    <xf numFmtId="175" fontId="5" fillId="14" borderId="17" xfId="2" applyNumberFormat="1" applyFill="1" applyBorder="1" applyAlignment="1" applyProtection="1">
      <alignment horizontal="right" vertical="center"/>
    </xf>
    <xf numFmtId="175" fontId="5" fillId="14" borderId="19" xfId="2" applyNumberFormat="1" applyFill="1" applyBorder="1" applyAlignment="1" applyProtection="1">
      <alignment horizontal="right" vertical="center"/>
    </xf>
    <xf numFmtId="179" fontId="0" fillId="0" borderId="0" xfId="0" applyNumberFormat="1"/>
    <xf numFmtId="0" fontId="111" fillId="0" borderId="0" xfId="0" applyFont="1"/>
    <xf numFmtId="0" fontId="111" fillId="0" borderId="29" xfId="0" applyFont="1" applyBorder="1"/>
    <xf numFmtId="0" fontId="27" fillId="0" borderId="50" xfId="0" applyFont="1" applyBorder="1"/>
    <xf numFmtId="0" fontId="112" fillId="0" borderId="50" xfId="0" applyFont="1" applyBorder="1"/>
    <xf numFmtId="0" fontId="0" fillId="0" borderId="52" xfId="0" applyBorder="1" applyAlignment="1">
      <alignment horizontal="center" wrapText="1"/>
    </xf>
    <xf numFmtId="0" fontId="0" fillId="0" borderId="53" xfId="0" applyBorder="1" applyAlignment="1">
      <alignment horizontal="center" wrapText="1"/>
    </xf>
    <xf numFmtId="1" fontId="113" fillId="0" borderId="33" xfId="0" applyNumberFormat="1" applyFont="1" applyBorder="1" applyAlignment="1">
      <alignment horizontal="right" indent="10"/>
    </xf>
    <xf numFmtId="1" fontId="0" fillId="0" borderId="21" xfId="0" applyNumberFormat="1" applyBorder="1" applyAlignment="1">
      <alignment horizontal="right" indent="1"/>
    </xf>
    <xf numFmtId="1" fontId="0" fillId="0" borderId="19" xfId="0" applyNumberFormat="1" applyBorder="1" applyAlignment="1">
      <alignment horizontal="right" indent="1"/>
    </xf>
    <xf numFmtId="1" fontId="113" fillId="0" borderId="27" xfId="0" applyNumberFormat="1" applyFont="1" applyBorder="1" applyAlignment="1">
      <alignment horizontal="right" indent="10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113" fillId="0" borderId="28" xfId="0" applyNumberFormat="1" applyFont="1" applyBorder="1" applyAlignment="1">
      <alignment horizontal="right" indent="10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0" fontId="43" fillId="0" borderId="0" xfId="0" applyFont="1"/>
    <xf numFmtId="175" fontId="5" fillId="0" borderId="18" xfId="2" applyNumberFormat="1" applyFill="1" applyBorder="1" applyAlignment="1" applyProtection="1">
      <alignment horizontal="right" vertical="center"/>
    </xf>
    <xf numFmtId="175" fontId="5" fillId="0" borderId="1" xfId="2" applyNumberFormat="1" applyFill="1" applyBorder="1" applyAlignment="1" applyProtection="1">
      <alignment horizontal="right" vertical="center"/>
    </xf>
    <xf numFmtId="175" fontId="5" fillId="0" borderId="5" xfId="2" applyNumberFormat="1" applyFill="1" applyBorder="1" applyAlignment="1" applyProtection="1">
      <alignment horizontal="right" vertical="center"/>
    </xf>
    <xf numFmtId="175" fontId="5" fillId="0" borderId="2" xfId="2" applyNumberFormat="1" applyFill="1" applyBorder="1" applyAlignment="1" applyProtection="1">
      <alignment horizontal="right" vertical="center"/>
    </xf>
    <xf numFmtId="175" fontId="5" fillId="14" borderId="4" xfId="2" applyNumberFormat="1" applyFill="1" applyBorder="1" applyAlignment="1" applyProtection="1">
      <alignment horizontal="right" vertical="center"/>
    </xf>
    <xf numFmtId="175" fontId="5" fillId="14" borderId="5" xfId="2" applyNumberFormat="1" applyFill="1" applyBorder="1" applyAlignment="1" applyProtection="1">
      <alignment horizontal="right" vertical="center"/>
    </xf>
    <xf numFmtId="175" fontId="5" fillId="14" borderId="2" xfId="2" applyNumberFormat="1" applyFill="1" applyBorder="1" applyAlignment="1" applyProtection="1">
      <alignment horizontal="right" vertical="center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0" fillId="0" borderId="54" xfId="0" pivotButton="1" applyBorder="1"/>
    <xf numFmtId="177" fontId="0" fillId="0" borderId="54" xfId="0" applyNumberFormat="1" applyBorder="1"/>
    <xf numFmtId="177" fontId="0" fillId="0" borderId="59" xfId="0" applyNumberFormat="1" applyBorder="1"/>
    <xf numFmtId="0" fontId="0" fillId="0" borderId="62" xfId="0" applyBorder="1"/>
    <xf numFmtId="0" fontId="0" fillId="0" borderId="62" xfId="0" applyNumberFormat="1" applyBorder="1"/>
    <xf numFmtId="0" fontId="0" fillId="0" borderId="63" xfId="0" applyNumberFormat="1" applyBorder="1"/>
    <xf numFmtId="0" fontId="0" fillId="0" borderId="64" xfId="0" applyNumberFormat="1" applyBorder="1"/>
    <xf numFmtId="0" fontId="0" fillId="0" borderId="59" xfId="0" applyBorder="1"/>
    <xf numFmtId="0" fontId="0" fillId="0" borderId="61" xfId="0" applyBorder="1"/>
    <xf numFmtId="10" fontId="0" fillId="0" borderId="62" xfId="0" applyNumberFormat="1" applyBorder="1"/>
    <xf numFmtId="10" fontId="0" fillId="0" borderId="63" xfId="0" applyNumberFormat="1" applyBorder="1"/>
    <xf numFmtId="10" fontId="0" fillId="0" borderId="64" xfId="0" applyNumberFormat="1" applyBorder="1"/>
    <xf numFmtId="0" fontId="0" fillId="0" borderId="65" xfId="0" applyNumberFormat="1" applyBorder="1"/>
    <xf numFmtId="0" fontId="0" fillId="0" borderId="66" xfId="0" applyBorder="1"/>
    <xf numFmtId="0" fontId="0" fillId="0" borderId="54" xfId="0" applyNumberFormat="1" applyBorder="1"/>
    <xf numFmtId="0" fontId="0" fillId="0" borderId="66" xfId="0" applyNumberFormat="1" applyBorder="1"/>
    <xf numFmtId="0" fontId="0" fillId="0" borderId="59" xfId="0" applyNumberFormat="1" applyBorder="1"/>
    <xf numFmtId="0" fontId="0" fillId="0" borderId="60" xfId="0" applyNumberFormat="1" applyBorder="1"/>
    <xf numFmtId="0" fontId="0" fillId="0" borderId="67" xfId="0" applyNumberFormat="1" applyBorder="1"/>
    <xf numFmtId="0" fontId="0" fillId="0" borderId="60" xfId="0" applyBorder="1"/>
    <xf numFmtId="0" fontId="0" fillId="0" borderId="68" xfId="0" applyBorder="1"/>
    <xf numFmtId="0" fontId="0" fillId="0" borderId="5" xfId="0" applyFill="1" applyBorder="1"/>
    <xf numFmtId="0" fontId="0" fillId="0" borderId="10" xfId="0" applyFill="1" applyBorder="1"/>
    <xf numFmtId="1" fontId="0" fillId="0" borderId="5" xfId="0" applyNumberFormat="1" applyFill="1" applyBorder="1" applyAlignment="1">
      <alignment horizontal="right" vertical="center" indent="1"/>
    </xf>
    <xf numFmtId="1" fontId="10" fillId="3" borderId="34" xfId="0" applyNumberFormat="1" applyFont="1" applyFill="1" applyBorder="1" applyAlignment="1" applyProtection="1">
      <alignment horizontal="center"/>
    </xf>
    <xf numFmtId="1" fontId="10" fillId="12" borderId="34" xfId="0" applyNumberFormat="1" applyFont="1" applyFill="1" applyBorder="1" applyAlignment="1" applyProtection="1">
      <alignment horizontal="center"/>
    </xf>
    <xf numFmtId="1" fontId="10" fillId="12" borderId="35" xfId="0" applyNumberFormat="1" applyFont="1" applyFill="1" applyBorder="1" applyAlignment="1" applyProtection="1">
      <alignment horizontal="center"/>
    </xf>
    <xf numFmtId="1" fontId="10" fillId="3" borderId="36" xfId="0" applyNumberFormat="1" applyFont="1" applyFill="1" applyBorder="1" applyAlignment="1" applyProtection="1">
      <alignment horizontal="center"/>
    </xf>
    <xf numFmtId="1" fontId="10" fillId="3" borderId="37" xfId="0" applyNumberFormat="1" applyFont="1" applyFill="1" applyBorder="1" applyAlignment="1" applyProtection="1">
      <alignment horizontal="center"/>
    </xf>
    <xf numFmtId="1" fontId="10" fillId="3" borderId="14" xfId="0" applyNumberFormat="1" applyFont="1" applyFill="1" applyBorder="1" applyAlignment="1" applyProtection="1">
      <alignment horizontal="center"/>
    </xf>
    <xf numFmtId="0" fontId="102" fillId="17" borderId="5" xfId="4" applyFont="1" applyFill="1" applyBorder="1" applyAlignment="1">
      <alignment horizontal="left" vertical="center"/>
    </xf>
    <xf numFmtId="0" fontId="102" fillId="18" borderId="40" xfId="4" applyFont="1" applyFill="1" applyBorder="1" applyAlignment="1">
      <alignment horizontal="left" vertical="center"/>
    </xf>
    <xf numFmtId="0" fontId="102" fillId="19" borderId="40" xfId="4" applyFont="1" applyFill="1" applyBorder="1" applyAlignment="1">
      <alignment horizontal="left" vertical="center"/>
    </xf>
    <xf numFmtId="2" fontId="102" fillId="17" borderId="5" xfId="4" applyNumberFormat="1" applyFont="1" applyFill="1" applyBorder="1" applyAlignment="1">
      <alignment horizontal="center" vertical="center"/>
    </xf>
    <xf numFmtId="2" fontId="102" fillId="17" borderId="40" xfId="4" applyNumberFormat="1" applyFont="1" applyFill="1" applyBorder="1" applyAlignment="1">
      <alignment horizontal="center" vertical="center"/>
    </xf>
    <xf numFmtId="0" fontId="102" fillId="17" borderId="39" xfId="4" applyFont="1" applyFill="1" applyBorder="1" applyAlignment="1">
      <alignment horizontal="center" vertical="center"/>
    </xf>
    <xf numFmtId="0" fontId="102" fillId="17" borderId="4" xfId="4" applyFont="1" applyFill="1" applyBorder="1" applyAlignment="1">
      <alignment horizontal="center" vertical="center"/>
    </xf>
    <xf numFmtId="0" fontId="102" fillId="17" borderId="40" xfId="4" applyFont="1" applyFill="1" applyBorder="1" applyAlignment="1">
      <alignment horizontal="left" vertical="center"/>
    </xf>
    <xf numFmtId="10" fontId="102" fillId="17" borderId="5" xfId="4" applyNumberFormat="1" applyFont="1" applyFill="1" applyBorder="1" applyAlignment="1">
      <alignment horizontal="center" vertical="center"/>
    </xf>
    <xf numFmtId="10" fontId="102" fillId="17" borderId="40" xfId="4" applyNumberFormat="1" applyFont="1" applyFill="1" applyBorder="1" applyAlignment="1">
      <alignment horizontal="center" vertical="center"/>
    </xf>
    <xf numFmtId="0" fontId="104" fillId="17" borderId="5" xfId="0" applyFont="1" applyFill="1" applyBorder="1" applyAlignment="1">
      <alignment horizontal="left" vertical="center"/>
    </xf>
    <xf numFmtId="0" fontId="105" fillId="17" borderId="40" xfId="9" applyFill="1" applyBorder="1" applyAlignment="1">
      <alignment horizontal="left" vertical="center"/>
    </xf>
    <xf numFmtId="0" fontId="104" fillId="17" borderId="5" xfId="5" applyFont="1" applyFill="1" applyBorder="1" applyAlignment="1">
      <alignment horizontal="left" vertical="center"/>
    </xf>
    <xf numFmtId="0" fontId="104" fillId="17" borderId="40" xfId="5" applyFont="1" applyFill="1" applyBorder="1" applyAlignment="1">
      <alignment horizontal="left" vertical="center"/>
    </xf>
    <xf numFmtId="0" fontId="102" fillId="17" borderId="5" xfId="4" applyFont="1" applyFill="1" applyBorder="1" applyAlignment="1">
      <alignment horizontal="center" vertical="center"/>
    </xf>
    <xf numFmtId="0" fontId="102" fillId="17" borderId="40" xfId="4" applyFont="1" applyFill="1" applyBorder="1" applyAlignment="1">
      <alignment horizontal="center" vertical="center"/>
    </xf>
    <xf numFmtId="0" fontId="104" fillId="17" borderId="5" xfId="0" applyFont="1" applyFill="1" applyBorder="1" applyAlignment="1">
      <alignment horizontal="center" vertical="center"/>
    </xf>
    <xf numFmtId="0" fontId="104" fillId="17" borderId="40" xfId="0" applyFont="1" applyFill="1" applyBorder="1" applyAlignment="1">
      <alignment horizontal="center" vertical="center"/>
    </xf>
    <xf numFmtId="0" fontId="27" fillId="0" borderId="11" xfId="0" applyFont="1" applyFill="1" applyBorder="1" applyAlignment="1" applyProtection="1">
      <alignment horizontal="center" vertical="center" wrapText="1"/>
    </xf>
    <xf numFmtId="0" fontId="27" fillId="0" borderId="12" xfId="0" applyFont="1" applyFill="1" applyBorder="1" applyAlignment="1" applyProtection="1">
      <alignment horizontal="center" vertical="center" wrapText="1"/>
    </xf>
    <xf numFmtId="0" fontId="27" fillId="0" borderId="1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center" wrapText="1"/>
    </xf>
    <xf numFmtId="0" fontId="5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2" fillId="0" borderId="0" xfId="0" applyFont="1" applyAlignment="1">
      <alignment horizontal="left"/>
    </xf>
    <xf numFmtId="0" fontId="18" fillId="0" borderId="15" xfId="0" applyFont="1" applyFill="1" applyBorder="1" applyAlignment="1" applyProtection="1">
      <alignment horizontal="center" vertical="center"/>
    </xf>
    <xf numFmtId="0" fontId="15" fillId="0" borderId="13" xfId="0" applyFont="1" applyBorder="1" applyAlignment="1" applyProtection="1">
      <alignment vertical="center"/>
    </xf>
    <xf numFmtId="0" fontId="27" fillId="0" borderId="15" xfId="0" applyFont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vertical="center" wrapText="1"/>
    </xf>
    <xf numFmtId="0" fontId="18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11" fillId="0" borderId="36" xfId="0" applyFont="1" applyFill="1" applyBorder="1" applyAlignment="1" applyProtection="1">
      <alignment horizontal="center" vertical="center" wrapText="1"/>
    </xf>
    <xf numFmtId="0" fontId="42" fillId="0" borderId="14" xfId="0" applyFont="1" applyBorder="1" applyAlignment="1" applyProtection="1">
      <alignment horizontal="center" vertical="center" wrapText="1"/>
    </xf>
    <xf numFmtId="0" fontId="48" fillId="0" borderId="36" xfId="0" applyFont="1" applyFill="1" applyBorder="1" applyAlignment="1" applyProtection="1">
      <alignment horizontal="center" vertical="center" wrapText="1"/>
    </xf>
    <xf numFmtId="0" fontId="49" fillId="0" borderId="14" xfId="0" applyFont="1" applyBorder="1" applyAlignment="1" applyProtection="1">
      <alignment horizontal="center" vertical="center" wrapText="1"/>
    </xf>
    <xf numFmtId="0" fontId="27" fillId="20" borderId="29" xfId="0" applyFont="1" applyFill="1" applyBorder="1" applyAlignment="1">
      <alignment horizontal="center" vertical="center" wrapText="1"/>
    </xf>
    <xf numFmtId="0" fontId="27" fillId="20" borderId="28" xfId="0" applyFont="1" applyFill="1" applyBorder="1" applyAlignment="1">
      <alignment horizontal="center" vertical="center" wrapText="1"/>
    </xf>
    <xf numFmtId="0" fontId="35" fillId="20" borderId="41" xfId="0" applyFont="1" applyFill="1" applyBorder="1" applyAlignment="1">
      <alignment horizontal="center"/>
    </xf>
    <xf numFmtId="0" fontId="35" fillId="20" borderId="42" xfId="0" applyFont="1" applyFill="1" applyBorder="1" applyAlignment="1">
      <alignment horizontal="center"/>
    </xf>
    <xf numFmtId="0" fontId="35" fillId="20" borderId="43" xfId="0" applyFont="1" applyFill="1" applyBorder="1" applyAlignment="1">
      <alignment horizontal="center"/>
    </xf>
    <xf numFmtId="0" fontId="35" fillId="20" borderId="41" xfId="0" applyFont="1" applyFill="1" applyBorder="1" applyAlignment="1">
      <alignment horizontal="center" vertical="center"/>
    </xf>
    <xf numFmtId="0" fontId="35" fillId="20" borderId="23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7" fillId="0" borderId="51" xfId="0" applyFont="1" applyBorder="1" applyAlignment="1">
      <alignment horizontal="left" wrapText="1"/>
    </xf>
    <xf numFmtId="0" fontId="27" fillId="0" borderId="33" xfId="0" applyFont="1" applyBorder="1" applyAlignment="1">
      <alignment horizontal="left" wrapText="1"/>
    </xf>
    <xf numFmtId="0" fontId="0" fillId="0" borderId="2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" fontId="0" fillId="0" borderId="23" xfId="0" applyNumberFormat="1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0" fontId="111" fillId="0" borderId="41" xfId="0" applyFont="1" applyBorder="1" applyAlignment="1">
      <alignment horizontal="center"/>
    </xf>
    <xf numFmtId="0" fontId="111" fillId="0" borderId="43" xfId="0" applyFont="1" applyBorder="1" applyAlignment="1">
      <alignment horizontal="center"/>
    </xf>
    <xf numFmtId="0" fontId="111" fillId="0" borderId="49" xfId="0" applyFont="1" applyBorder="1" applyAlignment="1">
      <alignment horizontal="center"/>
    </xf>
    <xf numFmtId="0" fontId="111" fillId="0" borderId="32" xfId="0" applyFont="1" applyBorder="1" applyAlignment="1">
      <alignment horizontal="center"/>
    </xf>
    <xf numFmtId="0" fontId="111" fillId="21" borderId="49" xfId="0" applyFont="1" applyFill="1" applyBorder="1" applyAlignment="1" applyProtection="1">
      <alignment horizontal="center"/>
      <protection locked="0"/>
    </xf>
    <xf numFmtId="0" fontId="111" fillId="21" borderId="32" xfId="0" applyFont="1" applyFill="1" applyBorder="1" applyAlignment="1" applyProtection="1">
      <alignment horizontal="center"/>
      <protection locked="0"/>
    </xf>
    <xf numFmtId="0" fontId="0" fillId="22" borderId="0" xfId="0" applyFill="1" applyAlignment="1">
      <alignment horizontal="right" wrapText="1"/>
    </xf>
    <xf numFmtId="4" fontId="0" fillId="22" borderId="0" xfId="0" applyNumberFormat="1" applyFill="1" applyAlignment="1">
      <alignment horizontal="right" wrapText="1"/>
    </xf>
    <xf numFmtId="164" fontId="0" fillId="22" borderId="0" xfId="0" applyNumberFormat="1" applyFill="1" applyAlignment="1">
      <alignment horizontal="right" wrapText="1"/>
    </xf>
    <xf numFmtId="0" fontId="0" fillId="0" borderId="0" xfId="0" applyAlignment="1">
      <alignment horizontal="right" wrapText="1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179" fontId="87" fillId="15" borderId="0" xfId="0" applyNumberFormat="1" applyFont="1" applyFill="1" applyAlignment="1">
      <alignment horizontal="center"/>
    </xf>
    <xf numFmtId="179" fontId="0" fillId="22" borderId="0" xfId="0" applyNumberFormat="1" applyFill="1" applyAlignment="1">
      <alignment horizontal="right"/>
    </xf>
    <xf numFmtId="179" fontId="0" fillId="0" borderId="0" xfId="0" applyNumberFormat="1" applyAlignment="1">
      <alignment horizontal="right"/>
    </xf>
    <xf numFmtId="179" fontId="0" fillId="0" borderId="0" xfId="0" applyNumberFormat="1" applyFill="1"/>
    <xf numFmtId="178" fontId="0" fillId="22" borderId="0" xfId="0" applyNumberFormat="1" applyFill="1" applyAlignment="1">
      <alignment horizontal="right"/>
    </xf>
    <xf numFmtId="178" fontId="0" fillId="0" borderId="0" xfId="0" applyNumberFormat="1" applyAlignment="1">
      <alignment horizontal="right"/>
    </xf>
  </cellXfs>
  <cellStyles count="29">
    <cellStyle name="Гиперссылка" xfId="9" builtinId="8"/>
    <cellStyle name="Обычный" xfId="0" builtinId="0"/>
    <cellStyle name="Обычный 2" xfId="2"/>
    <cellStyle name="Обычный 2 2" xfId="7"/>
    <cellStyle name="Обычный 2 2 2" xfId="14"/>
    <cellStyle name="Обычный 2 2 2 2" xfId="17"/>
    <cellStyle name="Обычный 2 2 3" xfId="18"/>
    <cellStyle name="Обычный 2 3" xfId="8"/>
    <cellStyle name="Обычный 2 3 2" xfId="15"/>
    <cellStyle name="Обычный 2 3 2 2" xfId="19"/>
    <cellStyle name="Обычный 2 3 3" xfId="20"/>
    <cellStyle name="Обычный 2 4" xfId="3"/>
    <cellStyle name="Обычный 2 4 2" xfId="12"/>
    <cellStyle name="Обычный 2 4 2 2" xfId="21"/>
    <cellStyle name="Обычный 2 4 3" xfId="22"/>
    <cellStyle name="Обычный 2 5" xfId="10"/>
    <cellStyle name="Обычный 2 5 2" xfId="16"/>
    <cellStyle name="Обычный 2 5 2 2" xfId="23"/>
    <cellStyle name="Обычный 2 5 3" xfId="24"/>
    <cellStyle name="Обычный 2 6" xfId="11"/>
    <cellStyle name="Обычный 2 6 2" xfId="25"/>
    <cellStyle name="Обычный 2 7" xfId="26"/>
    <cellStyle name="Обычный 3" xfId="5"/>
    <cellStyle name="Обычный 4" xfId="4"/>
    <cellStyle name="Обычный 4 2" xfId="13"/>
    <cellStyle name="Обычный 4 2 2" xfId="27"/>
    <cellStyle name="Обычный 4 3" xfId="28"/>
    <cellStyle name="Процентный" xfId="1" builtinId="5"/>
    <cellStyle name="Процентный 2" xfId="6"/>
  </cellStyles>
  <dxfs count="5">
    <dxf>
      <alignment wrapText="1" readingOrder="0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2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[EA - Setka v1.43 - 13_EURJPY_mt_11_5500.xlsm]Анализ результатов!PivotTableChartProfitMoneyByMonth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 по месяцам, $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результатов'!$U$2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результатов'!$R$3:$T$17</c:f>
              <c:multiLvlStrCache>
                <c:ptCount val="15"/>
                <c:lvl>
                  <c:pt idx="0">
                    <c:v>Прибыль,$</c:v>
                  </c:pt>
                  <c:pt idx="1">
                    <c:v>Прибыль Buy,$</c:v>
                  </c:pt>
                  <c:pt idx="2">
                    <c:v>Прибыль Sell,$</c:v>
                  </c:pt>
                  <c:pt idx="3">
                    <c:v>Прибыль,$</c:v>
                  </c:pt>
                  <c:pt idx="4">
                    <c:v>Прибыль Buy,$</c:v>
                  </c:pt>
                  <c:pt idx="5">
                    <c:v>Прибыль Sell,$</c:v>
                  </c:pt>
                  <c:pt idx="6">
                    <c:v>Прибыль,$</c:v>
                  </c:pt>
                  <c:pt idx="7">
                    <c:v>Прибыль Buy,$</c:v>
                  </c:pt>
                  <c:pt idx="8">
                    <c:v>Прибыль Sell,$</c:v>
                  </c:pt>
                  <c:pt idx="9">
                    <c:v>Прибыль,$</c:v>
                  </c:pt>
                  <c:pt idx="10">
                    <c:v>Прибыль Buy,$</c:v>
                  </c:pt>
                  <c:pt idx="11">
                    <c:v>Прибыль Sell,$</c:v>
                  </c:pt>
                  <c:pt idx="12">
                    <c:v>Прибыль,$</c:v>
                  </c:pt>
                  <c:pt idx="13">
                    <c:v>Прибыль Buy,$</c:v>
                  </c:pt>
                  <c:pt idx="14">
                    <c:v>Прибыль Sell,$</c:v>
                  </c:pt>
                </c:lvl>
                <c:lvl>
                  <c:pt idx="0">
                    <c:v>мар</c:v>
                  </c:pt>
                  <c:pt idx="3">
                    <c:v>апр</c:v>
                  </c:pt>
                  <c:pt idx="6">
                    <c:v>май</c:v>
                  </c:pt>
                  <c:pt idx="9">
                    <c:v>июн</c:v>
                  </c:pt>
                  <c:pt idx="12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результатов'!$U$3:$U$17</c:f>
              <c:numCache>
                <c:formatCode>General</c:formatCode>
                <c:ptCount val="15"/>
                <c:pt idx="0">
                  <c:v>691.43</c:v>
                </c:pt>
                <c:pt idx="1">
                  <c:v>390.99000000000007</c:v>
                </c:pt>
                <c:pt idx="2">
                  <c:v>300.43999999999994</c:v>
                </c:pt>
                <c:pt idx="3">
                  <c:v>830.10000000000048</c:v>
                </c:pt>
                <c:pt idx="4">
                  <c:v>383.21999999999986</c:v>
                </c:pt>
                <c:pt idx="5">
                  <c:v>446.87999999999988</c:v>
                </c:pt>
                <c:pt idx="6">
                  <c:v>894.87999999999977</c:v>
                </c:pt>
                <c:pt idx="7">
                  <c:v>298.29999999999995</c:v>
                </c:pt>
                <c:pt idx="8">
                  <c:v>596.57999999999981</c:v>
                </c:pt>
                <c:pt idx="9">
                  <c:v>1417.1599999999994</c:v>
                </c:pt>
                <c:pt idx="10">
                  <c:v>756.76</c:v>
                </c:pt>
                <c:pt idx="11">
                  <c:v>660.4</c:v>
                </c:pt>
                <c:pt idx="12">
                  <c:v>1085.0799999999992</c:v>
                </c:pt>
                <c:pt idx="13">
                  <c:v>770.59</c:v>
                </c:pt>
                <c:pt idx="14">
                  <c:v>314.49000000000012</c:v>
                </c:pt>
              </c:numCache>
            </c:numRef>
          </c:val>
        </c:ser>
        <c:axId val="218093824"/>
        <c:axId val="218120192"/>
      </c:barChart>
      <c:catAx>
        <c:axId val="218093824"/>
        <c:scaling>
          <c:orientation val="minMax"/>
        </c:scaling>
        <c:axPos val="b"/>
        <c:tickLblPos val="nextTo"/>
        <c:crossAx val="218120192"/>
        <c:crosses val="autoZero"/>
        <c:auto val="1"/>
        <c:lblAlgn val="ctr"/>
        <c:lblOffset val="100"/>
      </c:catAx>
      <c:valAx>
        <c:axId val="218120192"/>
        <c:scaling>
          <c:orientation val="minMax"/>
        </c:scaling>
        <c:axPos val="l"/>
        <c:majorGridlines/>
        <c:numFmt formatCode="General" sourceLinked="1"/>
        <c:tickLblPos val="nextTo"/>
        <c:crossAx val="21809382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5"/>
  <c:pivotSource>
    <c:name>[EA - Setka v1.43 - 13_EURJPY_mt_11_5500.xlsm]Анализ результатов!PivotTableChartProfitByMonth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Отношение прибыли за месяц к начальному депозиту в %</a:t>
            </a:r>
          </a:p>
        </c:rich>
      </c:tx>
      <c:layout/>
    </c:title>
    <c:pivotFmts>
      <c:pivotFmt>
        <c:idx val="0"/>
        <c:marker>
          <c:symbol val="none"/>
        </c:marker>
        <c:dLbl>
          <c:idx val="0"/>
          <c:layout/>
          <c:numFmt formatCode="#,000%" sourceLinked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showVal val="1"/>
        </c:dLbl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00B050"/>
          </a:solidFill>
        </c:spPr>
      </c:pivotFmt>
      <c:pivotFmt>
        <c:idx val="4"/>
        <c:spPr>
          <a:solidFill>
            <a:srgbClr val="0070C0"/>
          </a:solidFill>
        </c:spPr>
      </c:pivotFmt>
      <c:pivotFmt>
        <c:idx val="5"/>
        <c:spPr>
          <a:solidFill>
            <a:srgbClr val="FF0000"/>
          </a:solidFill>
        </c:spPr>
      </c:pivotFmt>
      <c:pivotFmt>
        <c:idx val="6"/>
        <c:spPr>
          <a:solidFill>
            <a:srgbClr val="00B050"/>
          </a:solidFill>
        </c:spPr>
      </c:pivotFmt>
      <c:pivotFmt>
        <c:idx val="7"/>
        <c:spPr>
          <a:solidFill>
            <a:srgbClr val="0070C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00B050"/>
          </a:solidFill>
        </c:spPr>
      </c:pivotFmt>
      <c:pivotFmt>
        <c:idx val="10"/>
        <c:spPr>
          <a:solidFill>
            <a:srgbClr val="0070C0"/>
          </a:solidFill>
        </c:spPr>
      </c:pivotFmt>
      <c:pivotFmt>
        <c:idx val="11"/>
        <c:spPr>
          <a:solidFill>
            <a:srgbClr val="FF0000"/>
          </a:solidFill>
        </c:spPr>
      </c:pivotFmt>
      <c:pivotFmt>
        <c:idx val="12"/>
        <c:spPr>
          <a:solidFill>
            <a:srgbClr val="00B050"/>
          </a:solidFill>
        </c:spPr>
      </c:pivotFmt>
      <c:pivotFmt>
        <c:idx val="13"/>
        <c:spPr>
          <a:solidFill>
            <a:srgbClr val="0070C0"/>
          </a:solidFill>
        </c:spPr>
      </c:pivotFmt>
      <c:pivotFmt>
        <c:idx val="14"/>
        <c:spPr>
          <a:solidFill>
            <a:srgbClr val="FF0000"/>
          </a:solidFill>
        </c:spPr>
      </c:pivotFmt>
      <c:pivotFmt>
        <c:idx val="15"/>
        <c:spPr>
          <a:solidFill>
            <a:srgbClr val="00B050"/>
          </a:solidFill>
        </c:spP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'Анализ результатов'!$Z$2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rgbClr val="0070C0"/>
              </a:solidFill>
            </c:spPr>
          </c:dPt>
          <c:dPt>
            <c:idx val="4"/>
            <c:spPr>
              <a:solidFill>
                <a:srgbClr val="FF0000"/>
              </a:solidFill>
            </c:spPr>
          </c:dPt>
          <c:dPt>
            <c:idx val="5"/>
            <c:spPr>
              <a:solidFill>
                <a:srgbClr val="00B050"/>
              </a:solidFill>
            </c:spPr>
          </c:dPt>
          <c:dPt>
            <c:idx val="6"/>
            <c:spPr>
              <a:solidFill>
                <a:srgbClr val="0070C0"/>
              </a:solidFill>
            </c:spPr>
          </c:dPt>
          <c:dPt>
            <c:idx val="7"/>
            <c:spPr>
              <a:solidFill>
                <a:srgbClr val="FF0000"/>
              </a:solidFill>
            </c:spPr>
          </c:dPt>
          <c:dPt>
            <c:idx val="8"/>
            <c:spPr>
              <a:solidFill>
                <a:srgbClr val="00B050"/>
              </a:solidFill>
            </c:spPr>
          </c:dPt>
          <c:dPt>
            <c:idx val="9"/>
            <c:spPr>
              <a:solidFill>
                <a:srgbClr val="0070C0"/>
              </a:solidFill>
            </c:spPr>
          </c:dPt>
          <c:dPt>
            <c:idx val="10"/>
            <c:spPr>
              <a:solidFill>
                <a:srgbClr val="FF0000"/>
              </a:solidFill>
            </c:spPr>
          </c:dPt>
          <c:dPt>
            <c:idx val="11"/>
            <c:spPr>
              <a:solidFill>
                <a:srgbClr val="00B050"/>
              </a:solidFill>
            </c:spPr>
          </c:dPt>
          <c:dPt>
            <c:idx val="12"/>
            <c:spPr>
              <a:solidFill>
                <a:srgbClr val="0070C0"/>
              </a:solidFill>
            </c:spPr>
          </c:dPt>
          <c:dPt>
            <c:idx val="13"/>
            <c:spPr>
              <a:solidFill>
                <a:srgbClr val="FF0000"/>
              </a:solidFill>
            </c:spPr>
          </c:dPt>
          <c:dPt>
            <c:idx val="14"/>
            <c:spPr>
              <a:solidFill>
                <a:srgbClr val="00B050"/>
              </a:solidFill>
            </c:spPr>
          </c:dPt>
          <c:dLbls>
            <c:numFmt formatCode="#,000%" sourceLinked="0"/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showVal val="1"/>
          </c:dLbls>
          <c:cat>
            <c:multiLvlStrRef>
              <c:f>'Анализ результатов'!$W$3:$Y$17</c:f>
              <c:multiLvlStrCache>
                <c:ptCount val="15"/>
                <c:lvl>
                  <c:pt idx="0">
                    <c:v>Sell+Buy %</c:v>
                  </c:pt>
                  <c:pt idx="1">
                    <c:v>Sell %</c:v>
                  </c:pt>
                  <c:pt idx="2">
                    <c:v>Buy %</c:v>
                  </c:pt>
                  <c:pt idx="3">
                    <c:v>Sell+Buy %</c:v>
                  </c:pt>
                  <c:pt idx="4">
                    <c:v>Sell %</c:v>
                  </c:pt>
                  <c:pt idx="5">
                    <c:v>Buy %</c:v>
                  </c:pt>
                  <c:pt idx="6">
                    <c:v>Sell+Buy %</c:v>
                  </c:pt>
                  <c:pt idx="7">
                    <c:v>Sell %</c:v>
                  </c:pt>
                  <c:pt idx="8">
                    <c:v>Buy %</c:v>
                  </c:pt>
                  <c:pt idx="9">
                    <c:v>Sell+Buy %</c:v>
                  </c:pt>
                  <c:pt idx="10">
                    <c:v>Sell %</c:v>
                  </c:pt>
                  <c:pt idx="11">
                    <c:v>Buy %</c:v>
                  </c:pt>
                  <c:pt idx="12">
                    <c:v>Sell+Buy %</c:v>
                  </c:pt>
                  <c:pt idx="13">
                    <c:v>Sell %</c:v>
                  </c:pt>
                  <c:pt idx="14">
                    <c:v>Buy %</c:v>
                  </c:pt>
                </c:lvl>
                <c:lvl>
                  <c:pt idx="0">
                    <c:v>мар</c:v>
                  </c:pt>
                  <c:pt idx="3">
                    <c:v>апр</c:v>
                  </c:pt>
                  <c:pt idx="6">
                    <c:v>май</c:v>
                  </c:pt>
                  <c:pt idx="9">
                    <c:v>июн</c:v>
                  </c:pt>
                  <c:pt idx="12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результатов'!$Z$3:$Z$17</c:f>
              <c:numCache>
                <c:formatCode>0.00%</c:formatCode>
                <c:ptCount val="15"/>
                <c:pt idx="0">
                  <c:v>3.3993073855278569E-2</c:v>
                </c:pt>
                <c:pt idx="1">
                  <c:v>1.4770662408457686E-2</c:v>
                </c:pt>
                <c:pt idx="2">
                  <c:v>1.9222411446820895E-2</c:v>
                </c:pt>
                <c:pt idx="3">
                  <c:v>4.0810567385370526E-2</c:v>
                </c:pt>
                <c:pt idx="4">
                  <c:v>2.1970155828423536E-2</c:v>
                </c:pt>
                <c:pt idx="5">
                  <c:v>1.8840411556946986E-2</c:v>
                </c:pt>
                <c:pt idx="6">
                  <c:v>4.3995374704036118E-2</c:v>
                </c:pt>
                <c:pt idx="7">
                  <c:v>2.9329922046457478E-2</c:v>
                </c:pt>
                <c:pt idx="8">
                  <c:v>1.4665452657578645E-2</c:v>
                </c:pt>
                <c:pt idx="9">
                  <c:v>6.9672453530721282E-2</c:v>
                </c:pt>
                <c:pt idx="10">
                  <c:v>3.2467532467532478E-2</c:v>
                </c:pt>
                <c:pt idx="11">
                  <c:v>3.7204921063188776E-2</c:v>
                </c:pt>
                <c:pt idx="12">
                  <c:v>5.3346260039173435E-2</c:v>
                </c:pt>
                <c:pt idx="13">
                  <c:v>1.5461408670070086E-2</c:v>
                </c:pt>
                <c:pt idx="14">
                  <c:v>3.7884851369103335E-2</c:v>
                </c:pt>
              </c:numCache>
            </c:numRef>
          </c:val>
        </c:ser>
        <c:axId val="191612800"/>
        <c:axId val="225429376"/>
      </c:barChart>
      <c:catAx>
        <c:axId val="191612800"/>
        <c:scaling>
          <c:orientation val="minMax"/>
        </c:scaling>
        <c:axPos val="b"/>
        <c:tickLblPos val="nextTo"/>
        <c:crossAx val="225429376"/>
        <c:crosses val="autoZero"/>
        <c:auto val="1"/>
        <c:lblAlgn val="ctr"/>
        <c:lblOffset val="100"/>
      </c:catAx>
      <c:valAx>
        <c:axId val="225429376"/>
        <c:scaling>
          <c:orientation val="minMax"/>
        </c:scaling>
        <c:axPos val="l"/>
        <c:majorGridlines/>
        <c:numFmt formatCode="#,000%" sourceLinked="0"/>
        <c:tickLblPos val="nextTo"/>
        <c:crossAx val="19161280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4"/>
  <c:pivotSource>
    <c:name>[EA - Setka v1.43 - 13_EURJPY_mt_11_5500.xlsm]Анализ результатов!PivotTableChartLegSizeByMonth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'Анализ результатов'!$AD$2:$AD$3</c:f>
              <c:strCache>
                <c:ptCount val="1"/>
                <c:pt idx="0">
                  <c:v>1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результатов'!$AD$4:$AD$9</c:f>
              <c:numCache>
                <c:formatCode>General</c:formatCode>
                <c:ptCount val="5"/>
                <c:pt idx="0">
                  <c:v>23</c:v>
                </c:pt>
                <c:pt idx="1">
                  <c:v>19</c:v>
                </c:pt>
                <c:pt idx="2">
                  <c:v>16</c:v>
                </c:pt>
                <c:pt idx="3">
                  <c:v>22</c:v>
                </c:pt>
                <c:pt idx="4">
                  <c:v>23</c:v>
                </c:pt>
              </c:numCache>
            </c:numRef>
          </c:val>
        </c:ser>
        <c:ser>
          <c:idx val="1"/>
          <c:order val="1"/>
          <c:tx>
            <c:strRef>
              <c:f>'Анализ результатов'!$AE$2:$AE$3</c:f>
              <c:strCache>
                <c:ptCount val="1"/>
                <c:pt idx="0">
                  <c:v>2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результатов'!$AE$4:$AE$9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5</c:v>
                </c:pt>
                <c:pt idx="3">
                  <c:v>10</c:v>
                </c:pt>
                <c:pt idx="4">
                  <c:v>11</c:v>
                </c:pt>
              </c:numCache>
            </c:numRef>
          </c:val>
        </c:ser>
        <c:ser>
          <c:idx val="2"/>
          <c:order val="2"/>
          <c:tx>
            <c:strRef>
              <c:f>'Анализ результатов'!$AF$2:$AF$3</c:f>
              <c:strCache>
                <c:ptCount val="1"/>
                <c:pt idx="0">
                  <c:v>3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результатов'!$AF$4:$AF$9</c:f>
              <c:numCache>
                <c:formatCode>General</c:formatCode>
                <c:ptCount val="5"/>
                <c:pt idx="0">
                  <c:v>5</c:v>
                </c:pt>
                <c:pt idx="1">
                  <c:v>5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</c:numCache>
            </c:numRef>
          </c:val>
        </c:ser>
        <c:ser>
          <c:idx val="3"/>
          <c:order val="3"/>
          <c:tx>
            <c:strRef>
              <c:f>'Анализ результатов'!$AG$2:$AG$3</c:f>
              <c:strCache>
                <c:ptCount val="1"/>
                <c:pt idx="0">
                  <c:v>4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результатов'!$AG$4:$AG$9</c:f>
              <c:numCache>
                <c:formatCode>General</c:formatCode>
                <c:ptCount val="5"/>
                <c:pt idx="0">
                  <c:v>9</c:v>
                </c:pt>
                <c:pt idx="1">
                  <c:v>4</c:v>
                </c:pt>
                <c:pt idx="2">
                  <c:v>5</c:v>
                </c:pt>
                <c:pt idx="3">
                  <c:v>2</c:v>
                </c:pt>
                <c:pt idx="4">
                  <c:v>3</c:v>
                </c:pt>
              </c:numCache>
            </c:numRef>
          </c:val>
        </c:ser>
        <c:ser>
          <c:idx val="4"/>
          <c:order val="4"/>
          <c:tx>
            <c:strRef>
              <c:f>'Анализ результатов'!$AH$2:$AH$3</c:f>
              <c:strCache>
                <c:ptCount val="1"/>
                <c:pt idx="0">
                  <c:v>5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результатов'!$AH$4:$AH$9</c:f>
              <c:numCache>
                <c:formatCode>General</c:formatCode>
                <c:ptCount val="5"/>
                <c:pt idx="0">
                  <c:v>3</c:v>
                </c:pt>
                <c:pt idx="1">
                  <c:v>6</c:v>
                </c:pt>
                <c:pt idx="2">
                  <c:v>4</c:v>
                </c:pt>
                <c:pt idx="3">
                  <c:v>2</c:v>
                </c:pt>
                <c:pt idx="4">
                  <c:v>3</c:v>
                </c:pt>
              </c:numCache>
            </c:numRef>
          </c:val>
        </c:ser>
        <c:ser>
          <c:idx val="5"/>
          <c:order val="5"/>
          <c:tx>
            <c:strRef>
              <c:f>'Анализ результатов'!$AI$2:$AI$3</c:f>
              <c:strCache>
                <c:ptCount val="1"/>
                <c:pt idx="0">
                  <c:v>6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результатов'!$AI$4:$AI$9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</c:ser>
        <c:ser>
          <c:idx val="6"/>
          <c:order val="6"/>
          <c:tx>
            <c:strRef>
              <c:f>'Анализ результатов'!$AJ$2:$AJ$3</c:f>
              <c:strCache>
                <c:ptCount val="1"/>
                <c:pt idx="0">
                  <c:v>7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результатов'!$AJ$4:$AJ$9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ser>
          <c:idx val="7"/>
          <c:order val="7"/>
          <c:tx>
            <c:strRef>
              <c:f>'Анализ результатов'!$AK$2:$AK$3</c:f>
              <c:strCache>
                <c:ptCount val="1"/>
                <c:pt idx="0">
                  <c:v>8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результатов'!$AK$4:$AK$9</c:f>
              <c:numCache>
                <c:formatCode>General</c:formatCode>
                <c:ptCount val="5"/>
                <c:pt idx="0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ser>
          <c:idx val="8"/>
          <c:order val="8"/>
          <c:tx>
            <c:strRef>
              <c:f>'Анализ результатов'!$AL$2:$AL$3</c:f>
              <c:strCache>
                <c:ptCount val="1"/>
                <c:pt idx="0">
                  <c:v>10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результатов'!$AL$4:$AL$9</c:f>
              <c:numCache>
                <c:formatCode>General</c:formatCode>
                <c:ptCount val="5"/>
                <c:pt idx="1">
                  <c:v>1</c:v>
                </c:pt>
                <c:pt idx="4">
                  <c:v>1</c:v>
                </c:pt>
              </c:numCache>
            </c:numRef>
          </c:val>
        </c:ser>
        <c:ser>
          <c:idx val="9"/>
          <c:order val="9"/>
          <c:tx>
            <c:strRef>
              <c:f>'Анализ результатов'!$AM$2:$AM$3</c:f>
              <c:strCache>
                <c:ptCount val="1"/>
                <c:pt idx="0">
                  <c:v>11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результатов'!$AM$4:$AM$9</c:f>
              <c:numCache>
                <c:formatCode>General</c:formatCode>
                <c:ptCount val="5"/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'Анализ результатов'!$AN$2:$AN$3</c:f>
              <c:strCache>
                <c:ptCount val="1"/>
                <c:pt idx="0">
                  <c:v>12</c:v>
                </c:pt>
              </c:strCache>
            </c:strRef>
          </c:tx>
          <c:cat>
            <c:multiLvlStrRef>
              <c:f>'Анализ результатов'!$AB$4:$AC$9</c:f>
              <c:multiLvlStrCache>
                <c:ptCount val="5"/>
                <c:lvl>
                  <c:pt idx="0">
                    <c:v>мар</c:v>
                  </c:pt>
                  <c:pt idx="1">
                    <c:v>апр</c:v>
                  </c:pt>
                  <c:pt idx="2">
                    <c:v>май</c:v>
                  </c:pt>
                  <c:pt idx="3">
                    <c:v>июн</c:v>
                  </c:pt>
                  <c:pt idx="4">
                    <c:v>июл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'Анализ результатов'!$AN$4:$AN$9</c:f>
              <c:numCache>
                <c:formatCode>General</c:formatCode>
                <c:ptCount val="5"/>
                <c:pt idx="3">
                  <c:v>1</c:v>
                </c:pt>
              </c:numCache>
            </c:numRef>
          </c:val>
        </c:ser>
        <c:overlap val="100"/>
        <c:axId val="191790080"/>
        <c:axId val="191817216"/>
      </c:barChart>
      <c:catAx>
        <c:axId val="191790080"/>
        <c:scaling>
          <c:orientation val="minMax"/>
        </c:scaling>
        <c:axPos val="l"/>
        <c:tickLblPos val="nextTo"/>
        <c:crossAx val="191817216"/>
        <c:crosses val="autoZero"/>
        <c:auto val="1"/>
        <c:lblAlgn val="ctr"/>
        <c:lblOffset val="100"/>
      </c:catAx>
      <c:valAx>
        <c:axId val="191817216"/>
        <c:scaling>
          <c:orientation val="minMax"/>
        </c:scaling>
        <c:axPos val="b"/>
        <c:majorGridlines/>
        <c:numFmt formatCode="General" sourceLinked="1"/>
        <c:tickLblPos val="nextTo"/>
        <c:crossAx val="1917900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&#1056;&#1072;&#1073;&#1086;&#1090;&#1072;\2021\&#1057;&#1077;&#1090;&#1099;\&#1056;&#1072;&#1073;&#1086;&#1095;&#1080;&#1077;%20&#1085;&#1072;%20&#1042;&#1055;&#1057;\Weltrade\Weltrade%202021_07_30.gif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81643</xdr:colOff>
      <xdr:row>10</xdr:row>
      <xdr:rowOff>136072</xdr:rowOff>
    </xdr:to>
    <xdr:pic>
      <xdr:nvPicPr>
        <xdr:cNvPr id="4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6125714" y="163286"/>
          <a:ext cx="7810500" cy="19050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16</xdr:col>
      <xdr:colOff>0</xdr:colOff>
      <xdr:row>35</xdr:row>
      <xdr:rowOff>0</xdr:rowOff>
    </xdr:to>
    <xdr:graphicFrame macro="">
      <xdr:nvGraphicFramePr>
        <xdr:cNvPr id="8" name="ChartProfitMoney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16</xdr:col>
      <xdr:colOff>0</xdr:colOff>
      <xdr:row>71</xdr:row>
      <xdr:rowOff>0</xdr:rowOff>
    </xdr:to>
    <xdr:graphicFrame macro="">
      <xdr:nvGraphicFramePr>
        <xdr:cNvPr id="9" name="ChartProfit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72</xdr:row>
      <xdr:rowOff>0</xdr:rowOff>
    </xdr:from>
    <xdr:to>
      <xdr:col>16</xdr:col>
      <xdr:colOff>0</xdr:colOff>
      <xdr:row>107</xdr:row>
      <xdr:rowOff>0</xdr:rowOff>
    </xdr:to>
    <xdr:graphicFrame macro="">
      <xdr:nvGraphicFramePr>
        <xdr:cNvPr id="10" name="ChartLegSizeByMont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eanid" refreshedDate="44407.680031481483" createdVersion="3" refreshedVersion="3" minRefreshableVersion="3" recordCount="253">
  <cacheSource type="worksheet">
    <worksheetSource ref="A1:O254" sheet="Данные из терминала"/>
  </cacheSource>
  <cacheFields count="15">
    <cacheField name="№№ сетки" numFmtId="0">
      <sharedItems containsSemiMixedTypes="0" containsString="0" containsNumber="1" containsInteger="1" minValue="1" maxValue="253"/>
    </cacheField>
    <cacheField name="Тип" numFmtId="0">
      <sharedItems count="2">
        <s v="buy"/>
        <s v="sell"/>
      </sharedItems>
    </cacheField>
    <cacheField name="Кол-во колен" numFmtId="0">
      <sharedItems containsSemiMixedTypes="0" containsString="0" containsNumber="1" containsInteger="1" minValue="1" maxValue="12" count="11">
        <n v="4"/>
        <n v="1"/>
        <n v="2"/>
        <n v="5"/>
        <n v="3"/>
        <n v="8"/>
        <n v="6"/>
        <n v="7"/>
        <n v="10"/>
        <n v="11"/>
        <n v="12"/>
      </sharedItems>
    </cacheField>
    <cacheField name="Максимальный лот" numFmtId="0">
      <sharedItems containsSemiMixedTypes="0" containsString="0" containsNumber="1" minValue="0.02" maxValue="1.1499999999999999"/>
    </cacheField>
    <cacheField name="Общая лотность" numFmtId="0">
      <sharedItems containsSemiMixedTypes="0" containsString="0" containsNumber="1" minValue="0.02" maxValue="3.01"/>
    </cacheField>
    <cacheField name="Дата открытия" numFmtId="22">
      <sharedItems containsSemiMixedTypes="0" containsNonDate="0" containsDate="1" containsString="0" minDate="2021-03-04T19:48:01" maxDate="2021-07-26T16:44:00"/>
    </cacheField>
    <cacheField name="Цена открытия" numFmtId="0">
      <sharedItems containsSemiMixedTypes="0" containsString="0" containsNumber="1" minValue="128.31800000000001" maxValue="134.04300000000001"/>
    </cacheField>
    <cacheField name="Дальний ордер дата" numFmtId="22">
      <sharedItems containsSemiMixedTypes="0" containsNonDate="0" containsDate="1" containsString="0" minDate="2021-03-04T20:14:00" maxDate="2021-07-27T10:36:34"/>
    </cacheField>
    <cacheField name="Дальний ордер цена" numFmtId="0">
      <sharedItems containsSemiMixedTypes="0" containsString="0" containsNumber="1" minValue="128.518" maxValue="133.93100000000001"/>
    </cacheField>
    <cacheField name="Дата закрытия" numFmtId="177">
      <sharedItems containsSemiMixedTypes="0" containsNonDate="0" containsDate="1" containsString="0" minDate="2021-03-05T02:35:13" maxDate="2021-07-28T21:28:54"/>
    </cacheField>
    <cacheField name="Цена закрытия" numFmtId="0">
      <sharedItems containsSemiMixedTypes="0" containsString="0" containsNumber="1" minValue="128.35599999999999" maxValue="134.035"/>
    </cacheField>
    <cacheField name="Размер сетки пипс " numFmtId="0">
      <sharedItems containsSemiMixedTypes="0" containsString="0" containsNumber="1" minValue="0" maxValue="302.89999999999964"/>
    </cacheField>
    <cacheField name="Пипсов до TP" numFmtId="0">
      <sharedItems containsSemiMixedTypes="0" containsString="0" containsNumber="1" minValue="13.999999999998181" maxValue="94.999999999998181"/>
    </cacheField>
    <cacheField name="Прибыль" numFmtId="0">
      <sharedItems containsSemiMixedTypes="0" containsString="0" containsNumber="1" minValue="2.5099999999999998" maxValue="598.58000000000004"/>
    </cacheField>
    <cacheField name="Время сетки" numFmtId="175">
      <sharedItems containsSemiMixedTypes="0" containsNonDate="0" containsDate="1" containsString="0" minDate="1899-12-30T00:05:04" maxDate="1900-01-09T01:59:55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eanid" refreshedDate="44407.680031944445" createdVersion="2" refreshedVersion="3" recordCount="253">
  <cacheSource type="worksheet">
    <worksheetSource ref="J1:Q254" sheet="Данные из терминала"/>
  </cacheSource>
  <cacheFields count="9">
    <cacheField name="Дата закрытия" numFmtId="177">
      <sharedItems containsSemiMixedTypes="0" containsNonDate="0" containsDate="1" containsString="0" minDate="2021-03-05T02:35:13" maxDate="2021-07-28T21:28:54" count="253">
        <d v="2021-03-05T08:09:11"/>
        <d v="2021-03-05T02:35:13"/>
        <d v="2021-03-05T16:57:16"/>
        <d v="2021-03-05T09:02:38"/>
        <d v="2021-03-05T12:43:06"/>
        <d v="2021-03-08T01:16:23"/>
        <d v="2021-03-08T08:57:41"/>
        <d v="2021-03-08T17:02:31"/>
        <d v="2021-03-08T11:16:21"/>
        <d v="2021-03-09T19:34:34"/>
        <d v="2021-03-09T04:06:40"/>
        <d v="2021-03-09T05:13:56"/>
        <d v="2021-03-09T12:31:56"/>
        <d v="2021-03-11T04:20:16"/>
        <d v="2021-03-16T15:37:52"/>
        <d v="2021-03-11T07:53:28"/>
        <d v="2021-03-11T10:09:05"/>
        <d v="2021-03-11T18:58:00"/>
        <d v="2021-03-11T23:50:59"/>
        <d v="2021-03-12T03:01:45"/>
        <d v="2021-03-12T18:16:59"/>
        <d v="2021-03-12T20:30:09"/>
        <d v="2021-03-17T15:01:06"/>
        <d v="2021-03-18T16:00:42"/>
        <d v="2021-03-17T20:00:04"/>
        <d v="2021-03-18T01:53:00"/>
        <d v="2021-03-18T09:10:36"/>
        <d v="2021-03-22T19:18:19"/>
        <d v="2021-03-18T20:35:03"/>
        <d v="2021-03-18T21:17:49"/>
        <d v="2021-03-19T10:18:54"/>
        <d v="2021-03-19T11:53:02"/>
        <d v="2021-03-19T16:13:16"/>
        <d v="2021-03-22T00:00:01"/>
        <d v="2021-03-22T08:57:41"/>
        <d v="2021-03-23T10:29:12"/>
        <d v="2021-03-26T12:17:29"/>
        <d v="2021-03-23T12:00:50"/>
        <d v="2021-03-23T12:24:42"/>
        <d v="2021-03-23T20:27:26"/>
        <d v="2021-03-23T21:55:35"/>
        <d v="2021-03-24T01:51:53"/>
        <d v="2021-03-24T08:15:44"/>
        <d v="2021-03-24T10:00:59"/>
        <d v="2021-03-24T21:57:10"/>
        <d v="2021-03-25T18:46:55"/>
        <d v="2021-04-08T15:08:44"/>
        <d v="2021-03-26T14:00:10"/>
        <d v="2021-03-26T15:53:03"/>
        <d v="2021-03-30T04:29:03"/>
        <d v="2021-03-30T11:46:56"/>
        <d v="2021-03-31T03:30:27"/>
        <d v="2021-03-31T06:05:56"/>
        <d v="2021-03-31T11:39:49"/>
        <d v="2021-03-31T17:03:05"/>
        <d v="2021-04-01T12:14:36"/>
        <d v="2021-04-01T18:42:39"/>
        <d v="2021-04-02T15:37:05"/>
        <d v="2021-04-06T03:00:51"/>
        <d v="2021-04-06T10:24:29"/>
        <d v="2021-04-06T12:02:35"/>
        <d v="2021-04-06T21:11:13"/>
        <d v="2021-04-07T11:45:35"/>
        <d v="2021-04-08T19:36:17"/>
        <d v="2021-04-12T10:34:40"/>
        <d v="2021-04-09T11:52:55"/>
        <d v="2021-04-09T13:29:10"/>
        <d v="2021-04-12T01:41:48"/>
        <d v="2021-04-13T04:03:13"/>
        <d v="2021-04-12T11:06:53"/>
        <d v="2021-04-13T14:01:09"/>
        <d v="2021-04-13T15:30:17"/>
        <d v="2021-04-15T16:02:20"/>
        <d v="2021-04-14T10:26:44"/>
        <d v="2021-04-14T16:32:28"/>
        <d v="2021-04-14T19:28:17"/>
        <d v="2021-04-16T10:58:44"/>
        <d v="2021-04-16T03:27:12"/>
        <d v="2021-04-19T03:01:00"/>
        <d v="2021-04-20T04:23:20"/>
        <d v="2021-04-19T04:25:30"/>
        <d v="2021-04-19T17:56:57"/>
        <d v="2021-04-20T17:45:48"/>
        <d v="2021-04-20T06:17:30"/>
        <d v="2021-04-20T09:43:09"/>
        <d v="2021-04-22T15:58:35"/>
        <d v="2021-04-20T18:21:00"/>
        <d v="2021-04-21T03:19:31"/>
        <d v="2021-04-21T10:36:41"/>
        <d v="2021-04-21T13:05:27"/>
        <d v="2021-04-22T16:31:52"/>
        <d v="2021-04-23T11:00:09"/>
        <d v="2021-04-22T17:04:17"/>
        <d v="2021-04-22T17:20:43"/>
        <d v="2021-04-23T03:03:36"/>
        <d v="2021-05-04T11:56:31"/>
        <d v="2021-04-23T17:20:00"/>
        <d v="2021-04-23T19:56:05"/>
        <d v="2021-04-23T22:05:46"/>
        <d v="2021-04-26T15:18:00"/>
        <d v="2021-04-26T18:01:08"/>
        <d v="2021-04-26T21:58:18"/>
        <d v="2021-04-27T05:15:18"/>
        <d v="2021-04-27T15:13:28"/>
        <d v="2021-04-27T16:50:51"/>
        <d v="2021-04-27T20:04:03"/>
        <d v="2021-04-27T21:19:56"/>
        <d v="2021-04-28T03:38:41"/>
        <d v="2021-04-28T10:56:10"/>
        <d v="2021-04-28T21:19:46"/>
        <d v="2021-04-29T09:00:10"/>
        <d v="2021-04-29T10:45:21"/>
        <d v="2021-04-29T12:16:42"/>
        <d v="2021-04-29T14:47:43"/>
        <d v="2021-04-29T16:16:19"/>
        <d v="2021-05-03T10:56:57"/>
        <d v="2021-05-03T12:08:55"/>
        <d v="2021-05-06T15:10:43"/>
        <d v="2021-05-04T14:42:13"/>
        <d v="2021-05-05T10:08:25"/>
        <d v="2021-05-05T11:34:41"/>
        <d v="2021-05-12T15:30:12"/>
        <d v="2021-05-06T16:03:08"/>
        <d v="2021-05-07T10:15:56"/>
        <d v="2021-05-07T17:41:59"/>
        <d v="2021-05-07T19:02:12"/>
        <d v="2021-05-10T03:03:23"/>
        <d v="2021-05-10T09:37:55"/>
        <d v="2021-05-11T12:08:27"/>
        <d v="2021-05-12T15:53:05"/>
        <d v="2021-05-12T16:29:08"/>
        <d v="2021-05-12T18:47:08"/>
        <d v="2021-05-13T11:44:06"/>
        <d v="2021-05-12T23:52:52"/>
        <d v="2021-05-13T10:21:06"/>
        <d v="2021-05-13T16:35:07"/>
        <d v="2021-05-13T20:31:51"/>
        <d v="2021-05-14T09:22:08"/>
        <d v="2021-05-21T15:08:11"/>
        <d v="2021-05-14T15:39:19"/>
        <d v="2021-05-14T17:05:10"/>
        <d v="2021-05-17T02:57:13"/>
        <d v="2021-05-18T10:06:01"/>
        <d v="2021-05-18T11:43:29"/>
        <d v="2021-05-18T22:40:11"/>
        <d v="2021-05-19T08:55:35"/>
        <d v="2021-05-19T21:23:53"/>
        <d v="2021-05-21T03:11:24"/>
        <d v="2021-05-25T09:43:21"/>
        <d v="2021-06-04T17:15:55"/>
        <d v="2021-05-25T10:59:09"/>
        <d v="2021-05-25T13:18:37"/>
        <d v="2021-05-27T16:39:51"/>
        <d v="2021-05-27T17:56:12"/>
        <d v="2021-05-27T18:51:29"/>
        <d v="2021-05-28T17:41:43"/>
        <d v="2021-06-01T10:59:20"/>
        <d v="2021-06-02T08:26:40"/>
        <d v="2021-06-09T17:14:06"/>
        <d v="2021-06-07T09:21:51"/>
        <d v="2021-06-07T14:35:37"/>
        <d v="2021-06-10T10:36:41"/>
        <d v="2021-06-10T15:40:18"/>
        <d v="2021-06-10T16:28:33"/>
        <d v="2021-06-14T17:39:03"/>
        <d v="2021-06-10T18:44:36"/>
        <d v="2021-06-10T22:36:53"/>
        <d v="2021-06-11T13:09:32"/>
        <d v="2021-06-11T14:09:55"/>
        <d v="2021-06-11T18:18:42"/>
        <d v="2021-06-11T20:00:57"/>
        <d v="2021-06-16T21:00:06"/>
        <d v="2021-06-15T09:25:01"/>
        <d v="2021-06-21T23:35:26"/>
        <d v="2021-06-16T21:41:26"/>
        <d v="2021-06-17T09:11:53"/>
        <d v="2021-06-17T10:08:17"/>
        <d v="2021-06-17T13:54:37"/>
        <d v="2021-06-17T15:48:47"/>
        <d v="2021-06-17T17:12:30"/>
        <d v="2021-06-17T18:23:22"/>
        <d v="2021-06-18T08:30:23"/>
        <d v="2021-06-18T08:51:58"/>
        <d v="2021-06-18T09:54:02"/>
        <d v="2021-06-18T15:25:17"/>
        <d v="2021-06-18T17:32:43"/>
        <d v="2021-06-21T04:56:51"/>
        <d v="2021-06-21T06:08:11"/>
        <d v="2021-06-21T06:33:11"/>
        <d v="2021-06-29T04:10:04"/>
        <d v="2021-06-22T10:45:13"/>
        <d v="2021-06-22T15:55:40"/>
        <d v="2021-06-22T16:13:19"/>
        <d v="2021-06-22T18:53:32"/>
        <d v="2021-06-22T19:26:38"/>
        <d v="2021-06-23T04:08:04"/>
        <d v="2021-06-23T09:38:19"/>
        <d v="2021-06-23T10:31:54"/>
        <d v="2021-06-23T13:03:42"/>
        <d v="2021-07-01T12:25:07"/>
        <d v="2021-06-29T13:45:39"/>
        <d v="2021-06-29T16:13:12"/>
        <d v="2021-06-29T17:16:07"/>
        <d v="2021-07-02T12:07:10"/>
        <d v="2021-07-01T13:14:53"/>
        <d v="2021-07-09T16:54:15"/>
        <d v="2021-07-02T16:36:44"/>
        <d v="2021-07-05T10:17:10"/>
        <d v="2021-07-06T03:35:59"/>
        <d v="2021-07-06T11:00:50"/>
        <d v="2021-07-06T11:17:11"/>
        <d v="2021-07-06T12:18:11"/>
        <d v="2021-07-06T14:44:14"/>
        <d v="2021-07-06T17:17:51"/>
        <d v="2021-07-06T19:20:53"/>
        <d v="2021-07-07T03:08:33"/>
        <d v="2021-07-07T15:36:26"/>
        <d v="2021-07-07T17:01:42"/>
        <d v="2021-07-07T23:01:45"/>
        <d v="2021-07-08T04:01:03"/>
        <d v="2021-07-08T08:19:50"/>
        <d v="2021-07-08T09:51:37"/>
        <d v="2021-07-08T10:07:06"/>
        <d v="2021-07-08T10:52:42"/>
        <d v="2021-07-13T15:31:41"/>
        <d v="2021-07-09T22:15:41"/>
        <d v="2021-07-12T16:45:35"/>
        <d v="2021-07-13T06:21:25"/>
        <d v="2021-07-21T16:34:25"/>
        <d v="2021-07-13T15:40:04"/>
        <d v="2021-07-13T18:16:03"/>
        <d v="2021-07-14T04:16:13"/>
        <d v="2021-07-14T16:25:47"/>
        <d v="2021-07-15T03:34:01"/>
        <d v="2021-07-15T16:18:46"/>
        <d v="2021-07-15T20:15:07"/>
        <d v="2021-07-15T21:26:43"/>
        <d v="2021-07-19T02:23:04"/>
        <d v="2021-07-19T10:08:07"/>
        <d v="2021-07-19T10:25:49"/>
        <d v="2021-07-19T11:36:41"/>
        <d v="2021-07-19T14:45:00"/>
        <d v="2021-07-19T15:16:00"/>
        <d v="2021-07-20T13:24:56"/>
        <d v="2021-07-20T15:30:48"/>
        <d v="2021-07-20T16:26:44"/>
        <d v="2021-07-21T17:32:41"/>
        <d v="2021-07-22T14:47:35"/>
        <d v="2021-07-22T16:11:30"/>
        <d v="2021-07-23T11:15:28"/>
        <d v="2021-07-26T12:57:00"/>
        <d v="2021-07-26T16:35:44"/>
        <d v="2021-07-28T21:28:54"/>
      </sharedItems>
      <fieldGroup par="8" base="0">
        <rangePr groupBy="months" startDate="2021-03-05T02:35:13" endDate="2021-07-28T21:28:54"/>
        <groupItems count="14">
          <s v="&lt;05.03.2021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8.07.2021"/>
        </groupItems>
      </fieldGroup>
    </cacheField>
    <cacheField name="Цена закрытия" numFmtId="0">
      <sharedItems containsSemiMixedTypes="0" containsString="0" containsNumber="1" minValue="128.35599999999999" maxValue="134.035"/>
    </cacheField>
    <cacheField name="Размер сетки пипс " numFmtId="0">
      <sharedItems containsSemiMixedTypes="0" containsString="0" containsNumber="1" minValue="0" maxValue="302.89999999999964"/>
    </cacheField>
    <cacheField name="Пипсов до TP" numFmtId="0">
      <sharedItems containsSemiMixedTypes="0" containsString="0" containsNumber="1" minValue="13.999999999998181" maxValue="94.999999999998181"/>
    </cacheField>
    <cacheField name="Прибыль" numFmtId="0">
      <sharedItems containsSemiMixedTypes="0" containsString="0" containsNumber="1" minValue="2.5099999999999998" maxValue="598.58000000000004"/>
    </cacheField>
    <cacheField name="Время сетки" numFmtId="175">
      <sharedItems containsSemiMixedTypes="0" containsNonDate="0" containsDate="1" containsString="0" minDate="1899-12-30T00:05:04" maxDate="1900-01-09T01:59:55"/>
    </cacheField>
    <cacheField name="Profit Sell" numFmtId="2">
      <sharedItems containsSemiMixedTypes="0" containsString="0" containsNumber="1" minValue="0" maxValue="390.07999999999993"/>
    </cacheField>
    <cacheField name="Profit Buy" numFmtId="2">
      <sharedItems containsSemiMixedTypes="0" containsString="0" containsNumber="1" minValue="0" maxValue="598.58000000000004"/>
    </cacheField>
    <cacheField name="Годы" numFmtId="0" databaseField="0">
      <fieldGroup base="0">
        <rangePr groupBy="years" startDate="2021-03-05T02:35:13" endDate="2021-07-28T21:28:54"/>
        <groupItems count="3">
          <s v="&lt;05.03.2021"/>
          <s v="2021"/>
          <s v="&gt;28.07.2021"/>
        </groupItems>
      </fieldGroup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Leanid" refreshedDate="44407.680036574071" createdVersion="2" refreshedVersion="3" recordCount="253">
  <cacheSource type="worksheet">
    <worksheetSource ref="J1:R254" sheet="Данные из терминала"/>
  </cacheSource>
  <cacheFields count="10">
    <cacheField name="Дата закрытия" numFmtId="177">
      <sharedItems containsSemiMixedTypes="0" containsNonDate="0" containsDate="1" containsString="0" minDate="2021-03-05T02:35:13" maxDate="2021-07-28T21:28:54" count="253">
        <d v="2021-03-05T08:09:11"/>
        <d v="2021-03-05T02:35:13"/>
        <d v="2021-03-05T16:57:16"/>
        <d v="2021-03-05T09:02:38"/>
        <d v="2021-03-05T12:43:06"/>
        <d v="2021-03-08T01:16:23"/>
        <d v="2021-03-08T08:57:41"/>
        <d v="2021-03-08T17:02:31"/>
        <d v="2021-03-08T11:16:21"/>
        <d v="2021-03-09T19:34:34"/>
        <d v="2021-03-09T04:06:40"/>
        <d v="2021-03-09T05:13:56"/>
        <d v="2021-03-09T12:31:56"/>
        <d v="2021-03-11T04:20:16"/>
        <d v="2021-03-16T15:37:52"/>
        <d v="2021-03-11T07:53:28"/>
        <d v="2021-03-11T10:09:05"/>
        <d v="2021-03-11T18:58:00"/>
        <d v="2021-03-11T23:50:59"/>
        <d v="2021-03-12T03:01:45"/>
        <d v="2021-03-12T18:16:59"/>
        <d v="2021-03-12T20:30:09"/>
        <d v="2021-03-17T15:01:06"/>
        <d v="2021-03-18T16:00:42"/>
        <d v="2021-03-17T20:00:04"/>
        <d v="2021-03-18T01:53:00"/>
        <d v="2021-03-18T09:10:36"/>
        <d v="2021-03-22T19:18:19"/>
        <d v="2021-03-18T20:35:03"/>
        <d v="2021-03-18T21:17:49"/>
        <d v="2021-03-19T10:18:54"/>
        <d v="2021-03-19T11:53:02"/>
        <d v="2021-03-19T16:13:16"/>
        <d v="2021-03-22T00:00:01"/>
        <d v="2021-03-22T08:57:41"/>
        <d v="2021-03-23T10:29:12"/>
        <d v="2021-03-26T12:17:29"/>
        <d v="2021-03-23T12:00:50"/>
        <d v="2021-03-23T12:24:42"/>
        <d v="2021-03-23T20:27:26"/>
        <d v="2021-03-23T21:55:35"/>
        <d v="2021-03-24T01:51:53"/>
        <d v="2021-03-24T08:15:44"/>
        <d v="2021-03-24T10:00:59"/>
        <d v="2021-03-24T21:57:10"/>
        <d v="2021-03-25T18:46:55"/>
        <d v="2021-04-08T15:08:44"/>
        <d v="2021-03-26T14:00:10"/>
        <d v="2021-03-26T15:53:03"/>
        <d v="2021-03-30T04:29:03"/>
        <d v="2021-03-30T11:46:56"/>
        <d v="2021-03-31T03:30:27"/>
        <d v="2021-03-31T06:05:56"/>
        <d v="2021-03-31T11:39:49"/>
        <d v="2021-03-31T17:03:05"/>
        <d v="2021-04-01T12:14:36"/>
        <d v="2021-04-01T18:42:39"/>
        <d v="2021-04-02T15:37:05"/>
        <d v="2021-04-06T03:00:51"/>
        <d v="2021-04-06T10:24:29"/>
        <d v="2021-04-06T12:02:35"/>
        <d v="2021-04-06T21:11:13"/>
        <d v="2021-04-07T11:45:35"/>
        <d v="2021-04-08T19:36:17"/>
        <d v="2021-04-12T10:34:40"/>
        <d v="2021-04-09T11:52:55"/>
        <d v="2021-04-09T13:29:10"/>
        <d v="2021-04-12T01:41:48"/>
        <d v="2021-04-13T04:03:13"/>
        <d v="2021-04-12T11:06:53"/>
        <d v="2021-04-13T14:01:09"/>
        <d v="2021-04-13T15:30:17"/>
        <d v="2021-04-15T16:02:20"/>
        <d v="2021-04-14T10:26:44"/>
        <d v="2021-04-14T16:32:28"/>
        <d v="2021-04-14T19:28:17"/>
        <d v="2021-04-16T10:58:44"/>
        <d v="2021-04-16T03:27:12"/>
        <d v="2021-04-19T03:01:00"/>
        <d v="2021-04-20T04:23:20"/>
        <d v="2021-04-19T04:25:30"/>
        <d v="2021-04-19T17:56:57"/>
        <d v="2021-04-20T17:45:48"/>
        <d v="2021-04-20T06:17:30"/>
        <d v="2021-04-20T09:43:09"/>
        <d v="2021-04-22T15:58:35"/>
        <d v="2021-04-20T18:21:00"/>
        <d v="2021-04-21T03:19:31"/>
        <d v="2021-04-21T10:36:41"/>
        <d v="2021-04-21T13:05:27"/>
        <d v="2021-04-22T16:31:52"/>
        <d v="2021-04-23T11:00:09"/>
        <d v="2021-04-22T17:04:17"/>
        <d v="2021-04-22T17:20:43"/>
        <d v="2021-04-23T03:03:36"/>
        <d v="2021-05-04T11:56:31"/>
        <d v="2021-04-23T17:20:00"/>
        <d v="2021-04-23T19:56:05"/>
        <d v="2021-04-23T22:05:46"/>
        <d v="2021-04-26T15:18:00"/>
        <d v="2021-04-26T18:01:08"/>
        <d v="2021-04-26T21:58:18"/>
        <d v="2021-04-27T05:15:18"/>
        <d v="2021-04-27T15:13:28"/>
        <d v="2021-04-27T16:50:51"/>
        <d v="2021-04-27T20:04:03"/>
        <d v="2021-04-27T21:19:56"/>
        <d v="2021-04-28T03:38:41"/>
        <d v="2021-04-28T10:56:10"/>
        <d v="2021-04-28T21:19:46"/>
        <d v="2021-04-29T09:00:10"/>
        <d v="2021-04-29T10:45:21"/>
        <d v="2021-04-29T12:16:42"/>
        <d v="2021-04-29T14:47:43"/>
        <d v="2021-04-29T16:16:19"/>
        <d v="2021-05-03T10:56:57"/>
        <d v="2021-05-03T12:08:55"/>
        <d v="2021-05-06T15:10:43"/>
        <d v="2021-05-04T14:42:13"/>
        <d v="2021-05-05T10:08:25"/>
        <d v="2021-05-05T11:34:41"/>
        <d v="2021-05-12T15:30:12"/>
        <d v="2021-05-06T16:03:08"/>
        <d v="2021-05-07T10:15:56"/>
        <d v="2021-05-07T17:41:59"/>
        <d v="2021-05-07T19:02:12"/>
        <d v="2021-05-10T03:03:23"/>
        <d v="2021-05-10T09:37:55"/>
        <d v="2021-05-11T12:08:27"/>
        <d v="2021-05-12T15:53:05"/>
        <d v="2021-05-12T16:29:08"/>
        <d v="2021-05-12T18:47:08"/>
        <d v="2021-05-13T11:44:06"/>
        <d v="2021-05-12T23:52:52"/>
        <d v="2021-05-13T10:21:06"/>
        <d v="2021-05-13T16:35:07"/>
        <d v="2021-05-13T20:31:51"/>
        <d v="2021-05-14T09:22:08"/>
        <d v="2021-05-21T15:08:11"/>
        <d v="2021-05-14T15:39:19"/>
        <d v="2021-05-14T17:05:10"/>
        <d v="2021-05-17T02:57:13"/>
        <d v="2021-05-18T10:06:01"/>
        <d v="2021-05-18T11:43:29"/>
        <d v="2021-05-18T22:40:11"/>
        <d v="2021-05-19T08:55:35"/>
        <d v="2021-05-19T21:23:53"/>
        <d v="2021-05-21T03:11:24"/>
        <d v="2021-05-25T09:43:21"/>
        <d v="2021-06-04T17:15:55"/>
        <d v="2021-05-25T10:59:09"/>
        <d v="2021-05-25T13:18:37"/>
        <d v="2021-05-27T16:39:51"/>
        <d v="2021-05-27T17:56:12"/>
        <d v="2021-05-27T18:51:29"/>
        <d v="2021-05-28T17:41:43"/>
        <d v="2021-06-01T10:59:20"/>
        <d v="2021-06-02T08:26:40"/>
        <d v="2021-06-09T17:14:06"/>
        <d v="2021-06-07T09:21:51"/>
        <d v="2021-06-07T14:35:37"/>
        <d v="2021-06-10T10:36:41"/>
        <d v="2021-06-10T15:40:18"/>
        <d v="2021-06-10T16:28:33"/>
        <d v="2021-06-14T17:39:03"/>
        <d v="2021-06-10T18:44:36"/>
        <d v="2021-06-10T22:36:53"/>
        <d v="2021-06-11T13:09:32"/>
        <d v="2021-06-11T14:09:55"/>
        <d v="2021-06-11T18:18:42"/>
        <d v="2021-06-11T20:00:57"/>
        <d v="2021-06-16T21:00:06"/>
        <d v="2021-06-15T09:25:01"/>
        <d v="2021-06-21T23:35:26"/>
        <d v="2021-06-16T21:41:26"/>
        <d v="2021-06-17T09:11:53"/>
        <d v="2021-06-17T10:08:17"/>
        <d v="2021-06-17T13:54:37"/>
        <d v="2021-06-17T15:48:47"/>
        <d v="2021-06-17T17:12:30"/>
        <d v="2021-06-17T18:23:22"/>
        <d v="2021-06-18T08:30:23"/>
        <d v="2021-06-18T08:51:58"/>
        <d v="2021-06-18T09:54:02"/>
        <d v="2021-06-18T15:25:17"/>
        <d v="2021-06-18T17:32:43"/>
        <d v="2021-06-21T04:56:51"/>
        <d v="2021-06-21T06:08:11"/>
        <d v="2021-06-21T06:33:11"/>
        <d v="2021-06-29T04:10:04"/>
        <d v="2021-06-22T10:45:13"/>
        <d v="2021-06-22T15:55:40"/>
        <d v="2021-06-22T16:13:19"/>
        <d v="2021-06-22T18:53:32"/>
        <d v="2021-06-22T19:26:38"/>
        <d v="2021-06-23T04:08:04"/>
        <d v="2021-06-23T09:38:19"/>
        <d v="2021-06-23T10:31:54"/>
        <d v="2021-06-23T13:03:42"/>
        <d v="2021-07-01T12:25:07"/>
        <d v="2021-06-29T13:45:39"/>
        <d v="2021-06-29T16:13:12"/>
        <d v="2021-06-29T17:16:07"/>
        <d v="2021-07-02T12:07:10"/>
        <d v="2021-07-01T13:14:53"/>
        <d v="2021-07-09T16:54:15"/>
        <d v="2021-07-02T16:36:44"/>
        <d v="2021-07-05T10:17:10"/>
        <d v="2021-07-06T03:35:59"/>
        <d v="2021-07-06T11:00:50"/>
        <d v="2021-07-06T11:17:11"/>
        <d v="2021-07-06T12:18:11"/>
        <d v="2021-07-06T14:44:14"/>
        <d v="2021-07-06T17:17:51"/>
        <d v="2021-07-06T19:20:53"/>
        <d v="2021-07-07T03:08:33"/>
        <d v="2021-07-07T15:36:26"/>
        <d v="2021-07-07T17:01:42"/>
        <d v="2021-07-07T23:01:45"/>
        <d v="2021-07-08T04:01:03"/>
        <d v="2021-07-08T08:19:50"/>
        <d v="2021-07-08T09:51:37"/>
        <d v="2021-07-08T10:07:06"/>
        <d v="2021-07-08T10:52:42"/>
        <d v="2021-07-13T15:31:41"/>
        <d v="2021-07-09T22:15:41"/>
        <d v="2021-07-12T16:45:35"/>
        <d v="2021-07-13T06:21:25"/>
        <d v="2021-07-21T16:34:25"/>
        <d v="2021-07-13T15:40:04"/>
        <d v="2021-07-13T18:16:03"/>
        <d v="2021-07-14T04:16:13"/>
        <d v="2021-07-14T16:25:47"/>
        <d v="2021-07-15T03:34:01"/>
        <d v="2021-07-15T16:18:46"/>
        <d v="2021-07-15T20:15:07"/>
        <d v="2021-07-15T21:26:43"/>
        <d v="2021-07-19T02:23:04"/>
        <d v="2021-07-19T10:08:07"/>
        <d v="2021-07-19T10:25:49"/>
        <d v="2021-07-19T11:36:41"/>
        <d v="2021-07-19T14:45:00"/>
        <d v="2021-07-19T15:16:00"/>
        <d v="2021-07-20T13:24:56"/>
        <d v="2021-07-20T15:30:48"/>
        <d v="2021-07-20T16:26:44"/>
        <d v="2021-07-21T17:32:41"/>
        <d v="2021-07-22T14:47:35"/>
        <d v="2021-07-22T16:11:30"/>
        <d v="2021-07-23T11:15:28"/>
        <d v="2021-07-26T12:57:00"/>
        <d v="2021-07-26T16:35:44"/>
        <d v="2021-07-28T21:28:54"/>
      </sharedItems>
      <fieldGroup par="9" base="0">
        <rangePr groupBy="months" startDate="2021-03-05T02:35:13" endDate="2021-07-28T21:28:54"/>
        <groupItems count="14">
          <s v="&lt;05.03.2021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8.07.2021"/>
        </groupItems>
      </fieldGroup>
    </cacheField>
    <cacheField name="Цена закрытия" numFmtId="0">
      <sharedItems containsSemiMixedTypes="0" containsString="0" containsNumber="1" minValue="128.35599999999999" maxValue="134.035"/>
    </cacheField>
    <cacheField name="Размер сетки пипс " numFmtId="0">
      <sharedItems containsSemiMixedTypes="0" containsString="0" containsNumber="1" minValue="0" maxValue="302.89999999999964"/>
    </cacheField>
    <cacheField name="Пипсов до TP" numFmtId="0">
      <sharedItems containsSemiMixedTypes="0" containsString="0" containsNumber="1" minValue="13.999999999998181" maxValue="94.999999999998181"/>
    </cacheField>
    <cacheField name="Прибыль" numFmtId="0">
      <sharedItems containsSemiMixedTypes="0" containsString="0" containsNumber="1" minValue="2.5099999999999998" maxValue="598.58000000000004"/>
    </cacheField>
    <cacheField name="Время сетки" numFmtId="175">
      <sharedItems containsSemiMixedTypes="0" containsNonDate="0" containsDate="1" containsString="0" minDate="1899-12-30T00:05:04" maxDate="1900-01-09T01:59:55"/>
    </cacheField>
    <cacheField name="Profit %" numFmtId="10">
      <sharedItems containsSemiMixedTypes="0" containsString="0" containsNumber="1" minValue="1.2340022182541867E-4" maxValue="2.9428248916437895E-2"/>
    </cacheField>
    <cacheField name="Profit Sell %" numFmtId="10">
      <sharedItems containsSemiMixedTypes="0" containsString="0" containsNumber="1" minValue="0" maxValue="1.9177672720979803E-2"/>
    </cacheField>
    <cacheField name="Profit Buy %" numFmtId="10">
      <sharedItems containsSemiMixedTypes="0" containsString="0" containsNumber="1" minValue="0" maxValue="2.9428248916437895E-2"/>
    </cacheField>
    <cacheField name="Годы" numFmtId="0" databaseField="0">
      <fieldGroup base="0">
        <rangePr groupBy="years" startDate="2021-03-05T02:35:13" endDate="2021-07-28T21:28:54"/>
        <groupItems count="3">
          <s v="&lt;05.03.2021"/>
          <s v="2021"/>
          <s v="&gt;28.07.2021"/>
        </groupItems>
      </fieldGroup>
    </cacheField>
  </cacheFields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Leanid" refreshedDate="44407.680044097222" createdVersion="2" refreshedVersion="3" recordCount="253">
  <cacheSource type="worksheet">
    <worksheetSource ref="B1:J254" sheet="Данные из терминала"/>
  </cacheSource>
  <cacheFields count="10">
    <cacheField name="Тип" numFmtId="0">
      <sharedItems/>
    </cacheField>
    <cacheField name="Кол-во колен" numFmtId="0">
      <sharedItems containsSemiMixedTypes="0" containsString="0" containsNumber="1" containsInteger="1" minValue="1" maxValue="12" count="11">
        <n v="4"/>
        <n v="1"/>
        <n v="2"/>
        <n v="5"/>
        <n v="3"/>
        <n v="8"/>
        <n v="6"/>
        <n v="7"/>
        <n v="10"/>
        <n v="11"/>
        <n v="12"/>
      </sharedItems>
    </cacheField>
    <cacheField name="Максимальный лот" numFmtId="0">
      <sharedItems containsSemiMixedTypes="0" containsString="0" containsNumber="1" minValue="0.02" maxValue="1.1499999999999999"/>
    </cacheField>
    <cacheField name="Общая лотность" numFmtId="0">
      <sharedItems containsSemiMixedTypes="0" containsString="0" containsNumber="1" minValue="0.02" maxValue="3.01"/>
    </cacheField>
    <cacheField name="Дата открытия" numFmtId="22">
      <sharedItems containsSemiMixedTypes="0" containsNonDate="0" containsDate="1" containsString="0" minDate="2021-03-04T19:48:01" maxDate="2021-07-26T16:44:00"/>
    </cacheField>
    <cacheField name="Цена открытия" numFmtId="0">
      <sharedItems containsSemiMixedTypes="0" containsString="0" containsNumber="1" minValue="128.31800000000001" maxValue="134.04300000000001"/>
    </cacheField>
    <cacheField name="Дальний ордер дата" numFmtId="22">
      <sharedItems containsSemiMixedTypes="0" containsNonDate="0" containsDate="1" containsString="0" minDate="2021-03-04T20:14:00" maxDate="2021-07-27T10:36:34"/>
    </cacheField>
    <cacheField name="Дальний ордер цена" numFmtId="0">
      <sharedItems containsSemiMixedTypes="0" containsString="0" containsNumber="1" minValue="128.518" maxValue="133.93100000000001"/>
    </cacheField>
    <cacheField name="Дата закрытия" numFmtId="177">
      <sharedItems containsSemiMixedTypes="0" containsNonDate="0" containsDate="1" containsString="0" minDate="2021-03-05T02:35:13" maxDate="2021-07-28T21:28:54" count="253">
        <d v="2021-03-05T08:09:11"/>
        <d v="2021-03-05T02:35:13"/>
        <d v="2021-03-05T16:57:16"/>
        <d v="2021-03-05T09:02:38"/>
        <d v="2021-03-05T12:43:06"/>
        <d v="2021-03-08T01:16:23"/>
        <d v="2021-03-08T08:57:41"/>
        <d v="2021-03-08T17:02:31"/>
        <d v="2021-03-08T11:16:21"/>
        <d v="2021-03-09T19:34:34"/>
        <d v="2021-03-09T04:06:40"/>
        <d v="2021-03-09T05:13:56"/>
        <d v="2021-03-09T12:31:56"/>
        <d v="2021-03-11T04:20:16"/>
        <d v="2021-03-16T15:37:52"/>
        <d v="2021-03-11T07:53:28"/>
        <d v="2021-03-11T10:09:05"/>
        <d v="2021-03-11T18:58:00"/>
        <d v="2021-03-11T23:50:59"/>
        <d v="2021-03-12T03:01:45"/>
        <d v="2021-03-12T18:16:59"/>
        <d v="2021-03-12T20:30:09"/>
        <d v="2021-03-17T15:01:06"/>
        <d v="2021-03-18T16:00:42"/>
        <d v="2021-03-17T20:00:04"/>
        <d v="2021-03-18T01:53:00"/>
        <d v="2021-03-18T09:10:36"/>
        <d v="2021-03-22T19:18:19"/>
        <d v="2021-03-18T20:35:03"/>
        <d v="2021-03-18T21:17:49"/>
        <d v="2021-03-19T10:18:54"/>
        <d v="2021-03-19T11:53:02"/>
        <d v="2021-03-19T16:13:16"/>
        <d v="2021-03-22T00:00:01"/>
        <d v="2021-03-22T08:57:41"/>
        <d v="2021-03-23T10:29:12"/>
        <d v="2021-03-26T12:17:29"/>
        <d v="2021-03-23T12:00:50"/>
        <d v="2021-03-23T12:24:42"/>
        <d v="2021-03-23T20:27:26"/>
        <d v="2021-03-23T21:55:35"/>
        <d v="2021-03-24T01:51:53"/>
        <d v="2021-03-24T08:15:44"/>
        <d v="2021-03-24T10:00:59"/>
        <d v="2021-03-24T21:57:10"/>
        <d v="2021-03-25T18:46:55"/>
        <d v="2021-04-08T15:08:44"/>
        <d v="2021-03-26T14:00:10"/>
        <d v="2021-03-26T15:53:03"/>
        <d v="2021-03-30T04:29:03"/>
        <d v="2021-03-30T11:46:56"/>
        <d v="2021-03-31T03:30:27"/>
        <d v="2021-03-31T06:05:56"/>
        <d v="2021-03-31T11:39:49"/>
        <d v="2021-03-31T17:03:05"/>
        <d v="2021-04-01T12:14:36"/>
        <d v="2021-04-01T18:42:39"/>
        <d v="2021-04-02T15:37:05"/>
        <d v="2021-04-06T03:00:51"/>
        <d v="2021-04-06T10:24:29"/>
        <d v="2021-04-06T12:02:35"/>
        <d v="2021-04-06T21:11:13"/>
        <d v="2021-04-07T11:45:35"/>
        <d v="2021-04-08T19:36:17"/>
        <d v="2021-04-12T10:34:40"/>
        <d v="2021-04-09T11:52:55"/>
        <d v="2021-04-09T13:29:10"/>
        <d v="2021-04-12T01:41:48"/>
        <d v="2021-04-13T04:03:13"/>
        <d v="2021-04-12T11:06:53"/>
        <d v="2021-04-13T14:01:09"/>
        <d v="2021-04-13T15:30:17"/>
        <d v="2021-04-15T16:02:20"/>
        <d v="2021-04-14T10:26:44"/>
        <d v="2021-04-14T16:32:28"/>
        <d v="2021-04-14T19:28:17"/>
        <d v="2021-04-16T10:58:44"/>
        <d v="2021-04-16T03:27:12"/>
        <d v="2021-04-19T03:01:00"/>
        <d v="2021-04-20T04:23:20"/>
        <d v="2021-04-19T04:25:30"/>
        <d v="2021-04-19T17:56:57"/>
        <d v="2021-04-20T17:45:48"/>
        <d v="2021-04-20T06:17:30"/>
        <d v="2021-04-20T09:43:09"/>
        <d v="2021-04-22T15:58:35"/>
        <d v="2021-04-20T18:21:00"/>
        <d v="2021-04-21T03:19:31"/>
        <d v="2021-04-21T10:36:41"/>
        <d v="2021-04-21T13:05:27"/>
        <d v="2021-04-22T16:31:52"/>
        <d v="2021-04-23T11:00:09"/>
        <d v="2021-04-22T17:04:17"/>
        <d v="2021-04-22T17:20:43"/>
        <d v="2021-04-23T03:03:36"/>
        <d v="2021-05-04T11:56:31"/>
        <d v="2021-04-23T17:20:00"/>
        <d v="2021-04-23T19:56:05"/>
        <d v="2021-04-23T22:05:46"/>
        <d v="2021-04-26T15:18:00"/>
        <d v="2021-04-26T18:01:08"/>
        <d v="2021-04-26T21:58:18"/>
        <d v="2021-04-27T05:15:18"/>
        <d v="2021-04-27T15:13:28"/>
        <d v="2021-04-27T16:50:51"/>
        <d v="2021-04-27T20:04:03"/>
        <d v="2021-04-27T21:19:56"/>
        <d v="2021-04-28T03:38:41"/>
        <d v="2021-04-28T10:56:10"/>
        <d v="2021-04-28T21:19:46"/>
        <d v="2021-04-29T09:00:10"/>
        <d v="2021-04-29T10:45:21"/>
        <d v="2021-04-29T12:16:42"/>
        <d v="2021-04-29T14:47:43"/>
        <d v="2021-04-29T16:16:19"/>
        <d v="2021-05-03T10:56:57"/>
        <d v="2021-05-03T12:08:55"/>
        <d v="2021-05-06T15:10:43"/>
        <d v="2021-05-04T14:42:13"/>
        <d v="2021-05-05T10:08:25"/>
        <d v="2021-05-05T11:34:41"/>
        <d v="2021-05-12T15:30:12"/>
        <d v="2021-05-06T16:03:08"/>
        <d v="2021-05-07T10:15:56"/>
        <d v="2021-05-07T17:41:59"/>
        <d v="2021-05-07T19:02:12"/>
        <d v="2021-05-10T03:03:23"/>
        <d v="2021-05-10T09:37:55"/>
        <d v="2021-05-11T12:08:27"/>
        <d v="2021-05-12T15:53:05"/>
        <d v="2021-05-12T16:29:08"/>
        <d v="2021-05-12T18:47:08"/>
        <d v="2021-05-13T11:44:06"/>
        <d v="2021-05-12T23:52:52"/>
        <d v="2021-05-13T10:21:06"/>
        <d v="2021-05-13T16:35:07"/>
        <d v="2021-05-13T20:31:51"/>
        <d v="2021-05-14T09:22:08"/>
        <d v="2021-05-21T15:08:11"/>
        <d v="2021-05-14T15:39:19"/>
        <d v="2021-05-14T17:05:10"/>
        <d v="2021-05-17T02:57:13"/>
        <d v="2021-05-18T10:06:01"/>
        <d v="2021-05-18T11:43:29"/>
        <d v="2021-05-18T22:40:11"/>
        <d v="2021-05-19T08:55:35"/>
        <d v="2021-05-19T21:23:53"/>
        <d v="2021-05-21T03:11:24"/>
        <d v="2021-05-25T09:43:21"/>
        <d v="2021-06-04T17:15:55"/>
        <d v="2021-05-25T10:59:09"/>
        <d v="2021-05-25T13:18:37"/>
        <d v="2021-05-27T16:39:51"/>
        <d v="2021-05-27T17:56:12"/>
        <d v="2021-05-27T18:51:29"/>
        <d v="2021-05-28T17:41:43"/>
        <d v="2021-06-01T10:59:20"/>
        <d v="2021-06-02T08:26:40"/>
        <d v="2021-06-09T17:14:06"/>
        <d v="2021-06-07T09:21:51"/>
        <d v="2021-06-07T14:35:37"/>
        <d v="2021-06-10T10:36:41"/>
        <d v="2021-06-10T15:40:18"/>
        <d v="2021-06-10T16:28:33"/>
        <d v="2021-06-14T17:39:03"/>
        <d v="2021-06-10T18:44:36"/>
        <d v="2021-06-10T22:36:53"/>
        <d v="2021-06-11T13:09:32"/>
        <d v="2021-06-11T14:09:55"/>
        <d v="2021-06-11T18:18:42"/>
        <d v="2021-06-11T20:00:57"/>
        <d v="2021-06-16T21:00:06"/>
        <d v="2021-06-15T09:25:01"/>
        <d v="2021-06-21T23:35:26"/>
        <d v="2021-06-16T21:41:26"/>
        <d v="2021-06-17T09:11:53"/>
        <d v="2021-06-17T10:08:17"/>
        <d v="2021-06-17T13:54:37"/>
        <d v="2021-06-17T15:48:47"/>
        <d v="2021-06-17T17:12:30"/>
        <d v="2021-06-17T18:23:22"/>
        <d v="2021-06-18T08:30:23"/>
        <d v="2021-06-18T08:51:58"/>
        <d v="2021-06-18T09:54:02"/>
        <d v="2021-06-18T15:25:17"/>
        <d v="2021-06-18T17:32:43"/>
        <d v="2021-06-21T04:56:51"/>
        <d v="2021-06-21T06:08:11"/>
        <d v="2021-06-21T06:33:11"/>
        <d v="2021-06-29T04:10:04"/>
        <d v="2021-06-22T10:45:13"/>
        <d v="2021-06-22T15:55:40"/>
        <d v="2021-06-22T16:13:19"/>
        <d v="2021-06-22T18:53:32"/>
        <d v="2021-06-22T19:26:38"/>
        <d v="2021-06-23T04:08:04"/>
        <d v="2021-06-23T09:38:19"/>
        <d v="2021-06-23T10:31:54"/>
        <d v="2021-06-23T13:03:42"/>
        <d v="2021-07-01T12:25:07"/>
        <d v="2021-06-29T13:45:39"/>
        <d v="2021-06-29T16:13:12"/>
        <d v="2021-06-29T17:16:07"/>
        <d v="2021-07-02T12:07:10"/>
        <d v="2021-07-01T13:14:53"/>
        <d v="2021-07-09T16:54:15"/>
        <d v="2021-07-02T16:36:44"/>
        <d v="2021-07-05T10:17:10"/>
        <d v="2021-07-06T03:35:59"/>
        <d v="2021-07-06T11:00:50"/>
        <d v="2021-07-06T11:17:11"/>
        <d v="2021-07-06T12:18:11"/>
        <d v="2021-07-06T14:44:14"/>
        <d v="2021-07-06T17:17:51"/>
        <d v="2021-07-06T19:20:53"/>
        <d v="2021-07-07T03:08:33"/>
        <d v="2021-07-07T15:36:26"/>
        <d v="2021-07-07T17:01:42"/>
        <d v="2021-07-07T23:01:45"/>
        <d v="2021-07-08T04:01:03"/>
        <d v="2021-07-08T08:19:50"/>
        <d v="2021-07-08T09:51:37"/>
        <d v="2021-07-08T10:07:06"/>
        <d v="2021-07-08T10:52:42"/>
        <d v="2021-07-13T15:31:41"/>
        <d v="2021-07-09T22:15:41"/>
        <d v="2021-07-12T16:45:35"/>
        <d v="2021-07-13T06:21:25"/>
        <d v="2021-07-21T16:34:25"/>
        <d v="2021-07-13T15:40:04"/>
        <d v="2021-07-13T18:16:03"/>
        <d v="2021-07-14T04:16:13"/>
        <d v="2021-07-14T16:25:47"/>
        <d v="2021-07-15T03:34:01"/>
        <d v="2021-07-15T16:18:46"/>
        <d v="2021-07-15T20:15:07"/>
        <d v="2021-07-15T21:26:43"/>
        <d v="2021-07-19T02:23:04"/>
        <d v="2021-07-19T10:08:07"/>
        <d v="2021-07-19T10:25:49"/>
        <d v="2021-07-19T11:36:41"/>
        <d v="2021-07-19T14:45:00"/>
        <d v="2021-07-19T15:16:00"/>
        <d v="2021-07-20T13:24:56"/>
        <d v="2021-07-20T15:30:48"/>
        <d v="2021-07-20T16:26:44"/>
        <d v="2021-07-21T17:32:41"/>
        <d v="2021-07-22T14:47:35"/>
        <d v="2021-07-22T16:11:30"/>
        <d v="2021-07-23T11:15:28"/>
        <d v="2021-07-26T12:57:00"/>
        <d v="2021-07-26T16:35:44"/>
        <d v="2021-07-28T21:28:54"/>
      </sharedItems>
      <fieldGroup par="9" base="8">
        <rangePr groupBy="months" startDate="2021-03-05T02:35:13" endDate="2021-07-28T21:28:54"/>
        <groupItems count="14">
          <s v="&lt;05.03.2021"/>
          <s v="янв"/>
          <s v="фев"/>
          <s v="мар"/>
          <s v="апр"/>
          <s v="май"/>
          <s v="июн"/>
          <s v="июл"/>
          <s v="авг"/>
          <s v="сен"/>
          <s v="окт"/>
          <s v="ноя"/>
          <s v="дек"/>
          <s v="&gt;28.07.2021"/>
        </groupItems>
      </fieldGroup>
    </cacheField>
    <cacheField name="Годы" numFmtId="0" databaseField="0">
      <fieldGroup base="8">
        <rangePr groupBy="years" startDate="2021-03-05T02:35:13" endDate="2021-07-28T21:28:54"/>
        <groupItems count="3">
          <s v="&lt;05.03.2021"/>
          <s v="2021"/>
          <s v="&gt;28.07.2021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3">
  <r>
    <x v="0"/>
    <n v="129.32900000000001"/>
    <n v="42.199999999998909"/>
    <n v="35.900000000001455"/>
    <n v="13.34"/>
    <d v="1899-12-30T12:21:10"/>
    <n v="0"/>
    <n v="13.34"/>
  </r>
  <r>
    <x v="1"/>
    <n v="129.03200000000001"/>
    <n v="0"/>
    <n v="14.200000000000728"/>
    <n v="2.59"/>
    <d v="1899-12-30T06:21:13"/>
    <n v="2.59"/>
    <n v="0"/>
  </r>
  <r>
    <x v="2"/>
    <n v="129.113"/>
    <n v="43.399999999999636"/>
    <n v="35.900000000001455"/>
    <n v="13.27"/>
    <d v="1899-12-30T14:17:15"/>
    <n v="13.27"/>
    <n v="0"/>
  </r>
  <r>
    <x v="3"/>
    <n v="129.50200000000001"/>
    <n v="0"/>
    <n v="14.000000000001819"/>
    <n v="2.59"/>
    <d v="1899-12-30T00:46:36"/>
    <n v="0"/>
    <n v="2.59"/>
  </r>
  <r>
    <x v="4"/>
    <n v="129.548"/>
    <n v="11.800000000001091"/>
    <n v="19.899999999999636"/>
    <n v="5.17"/>
    <d v="1899-12-30T03:36:06"/>
    <n v="0"/>
    <n v="5.17"/>
  </r>
  <r>
    <x v="5"/>
    <n v="129.32300000000001"/>
    <n v="61.5"/>
    <n v="42.100000000002183"/>
    <n v="21.88"/>
    <d v="1899-12-30T12:25:22"/>
    <n v="0"/>
    <n v="21.88"/>
  </r>
  <r>
    <x v="6"/>
    <n v="128.947"/>
    <n v="25.400000000001455"/>
    <n v="28.100000000000364"/>
    <n v="8.2900000000000009"/>
    <d v="1899-12-30T15:41:41"/>
    <n v="8.2900000000000009"/>
    <n v="0"/>
  </r>
  <r>
    <x v="7"/>
    <n v="129.28399999999999"/>
    <n v="43.399999999999636"/>
    <n v="36.200000000000728"/>
    <n v="13.23"/>
    <d v="1899-12-30T15:28:31"/>
    <n v="0"/>
    <n v="13.23"/>
  </r>
  <r>
    <x v="8"/>
    <n v="128.828"/>
    <n v="0"/>
    <n v="13.999999999998181"/>
    <n v="2.58"/>
    <d v="1899-12-30T02:14:21"/>
    <n v="2.58"/>
    <n v="0"/>
  </r>
  <r>
    <x v="9"/>
    <n v="129.02799999999999"/>
    <n v="61.200000000000728"/>
    <n v="41.700000000000728"/>
    <n v="21.93"/>
    <d v="1899-12-31T08:05:33"/>
    <n v="21.93"/>
    <n v="0"/>
  </r>
  <r>
    <x v="10"/>
    <n v="129.328"/>
    <n v="12.399999999999636"/>
    <n v="20.600000000000364"/>
    <n v="5.13"/>
    <d v="1899-12-30T11:01:40"/>
    <n v="0"/>
    <n v="5.13"/>
  </r>
  <r>
    <x v="11"/>
    <n v="129.495"/>
    <n v="0"/>
    <n v="14.000000000001819"/>
    <n v="2.57"/>
    <d v="1899-12-30T01:01:56"/>
    <n v="0"/>
    <n v="2.57"/>
  </r>
  <r>
    <x v="12"/>
    <n v="129.49799999999999"/>
    <n v="25.900000000001455"/>
    <n v="28.5"/>
    <n v="8.26"/>
    <d v="1899-12-30T06:58:51"/>
    <n v="0"/>
    <n v="8.26"/>
  </r>
  <r>
    <x v="13"/>
    <n v="129.46199999999999"/>
    <n v="42.100000000000364"/>
    <n v="37.299999999999272"/>
    <n v="13.29"/>
    <d v="1899-12-31T15:44:16"/>
    <n v="0"/>
    <n v="13.29"/>
  </r>
  <r>
    <x v="14"/>
    <n v="129.70699999999999"/>
    <n v="132.70000000000073"/>
    <n v="62.000000000001819"/>
    <n v="90.13"/>
    <d v="1900-01-03T19:36:51"/>
    <n v="90.13"/>
    <n v="0"/>
  </r>
  <r>
    <x v="15"/>
    <n v="129.648"/>
    <n v="0"/>
    <n v="13.999999999998181"/>
    <n v="2.58"/>
    <d v="1899-12-30T03:17:28"/>
    <n v="0"/>
    <n v="2.58"/>
  </r>
  <r>
    <x v="16"/>
    <n v="129.80799999999999"/>
    <n v="0"/>
    <n v="13.999999999998181"/>
    <n v="2.58"/>
    <d v="1899-12-30T01:53:04"/>
    <n v="0"/>
    <n v="2.58"/>
  </r>
  <r>
    <x v="17"/>
    <n v="129.876"/>
    <n v="11.700000000002547"/>
    <n v="19.900000000001455"/>
    <n v="5.18"/>
    <d v="1899-12-30T08:45:57"/>
    <n v="0"/>
    <n v="5.18"/>
  </r>
  <r>
    <x v="18"/>
    <n v="130.03"/>
    <n v="0"/>
    <n v="14.000000000001819"/>
    <n v="2.58"/>
    <d v="1899-12-30T04:48:58"/>
    <n v="0"/>
    <n v="2.58"/>
  </r>
  <r>
    <x v="19"/>
    <n v="130.19200000000001"/>
    <n v="0"/>
    <n v="14.400000000001455"/>
    <n v="2.58"/>
    <d v="1899-12-30T03:05:42"/>
    <n v="0"/>
    <n v="2.58"/>
  </r>
  <r>
    <x v="20"/>
    <n v="130.19499999999999"/>
    <n v="41.400000000001455"/>
    <n v="35.200000000000728"/>
    <n v="13.2"/>
    <d v="1899-12-30T14:55:57"/>
    <n v="0"/>
    <n v="13.2"/>
  </r>
  <r>
    <x v="21"/>
    <n v="130.32599999999999"/>
    <n v="0"/>
    <n v="13.999999999998181"/>
    <n v="2.57"/>
    <d v="1899-12-30T02:10:09"/>
    <n v="0"/>
    <n v="2.57"/>
  </r>
  <r>
    <x v="22"/>
    <n v="130.042"/>
    <n v="81"/>
    <n v="48.700000000000728"/>
    <n v="34.67"/>
    <d v="1900-01-01T18:22:06"/>
    <n v="0"/>
    <n v="34.67"/>
  </r>
  <r>
    <x v="23"/>
    <n v="130.054"/>
    <n v="106.69999999999709"/>
    <n v="55.099999999998545"/>
    <n v="55.769999999999996"/>
    <d v="1900-01-01T00:02:41"/>
    <n v="55.769999999999996"/>
    <n v="0"/>
  </r>
  <r>
    <x v="24"/>
    <n v="130.179"/>
    <n v="0"/>
    <n v="14.000000000001819"/>
    <n v="2.56"/>
    <d v="1899-12-30T04:56:01"/>
    <n v="0"/>
    <n v="2.56"/>
  </r>
  <r>
    <x v="25"/>
    <n v="130.476"/>
    <n v="0"/>
    <n v="15.199999999998909"/>
    <n v="2.56"/>
    <d v="1899-12-30T05:34:00"/>
    <n v="0"/>
    <n v="2.56"/>
  </r>
  <r>
    <x v="26"/>
    <n v="130.46700000000001"/>
    <n v="45.499999999998181"/>
    <n v="37.100000000000364"/>
    <n v="13.24"/>
    <d v="1899-12-30T06:43:34"/>
    <n v="0"/>
    <n v="13.24"/>
  </r>
  <r>
    <x v="27"/>
    <n v="129.83000000000001"/>
    <n v="132.50000000000182"/>
    <n v="61.700000000002547"/>
    <n v="90.300000000000011"/>
    <d v="1900-01-01T09:54:19"/>
    <n v="0"/>
    <n v="90.300000000000011"/>
  </r>
  <r>
    <x v="28"/>
    <n v="129.91200000000001"/>
    <n v="0"/>
    <n v="13.999999999998181"/>
    <n v="2.57"/>
    <d v="1899-12-30T04:31:03"/>
    <n v="2.57"/>
    <n v="0"/>
  </r>
  <r>
    <x v="29"/>
    <n v="129.77199999999999"/>
    <n v="0"/>
    <n v="14.000000000001819"/>
    <n v="2.57"/>
    <d v="1899-12-30T00:37:49"/>
    <n v="2.57"/>
    <n v="0"/>
  </r>
  <r>
    <x v="30"/>
    <n v="129.63300000000001"/>
    <n v="26.599999999998545"/>
    <n v="28.69999999999709"/>
    <n v="8.25"/>
    <d v="1899-12-30T12:40:54"/>
    <n v="8.25"/>
    <n v="0"/>
  </r>
  <r>
    <x v="31"/>
    <n v="129.45699999999999"/>
    <n v="0"/>
    <n v="14.000000000001819"/>
    <n v="2.57"/>
    <d v="1899-12-30T01:14:00"/>
    <n v="2.57"/>
    <n v="0"/>
  </r>
  <r>
    <x v="32"/>
    <n v="129.37899999999999"/>
    <n v="12.5"/>
    <n v="20.199999999998909"/>
    <n v="5.13"/>
    <d v="1899-12-30T04:12:12"/>
    <n v="5.13"/>
    <n v="0"/>
  </r>
  <r>
    <x v="33"/>
    <n v="129.333"/>
    <n v="26.200000000000728"/>
    <n v="28.5"/>
    <n v="8.17"/>
    <d v="1899-12-30T07:27:00"/>
    <n v="8.17"/>
    <n v="0"/>
  </r>
  <r>
    <x v="34"/>
    <n v="129.24799999999999"/>
    <n v="0"/>
    <n v="14.000000000001819"/>
    <n v="2.58"/>
    <d v="1899-12-30T08:29:38"/>
    <n v="2.58"/>
    <n v="0"/>
  </r>
  <r>
    <x v="35"/>
    <n v="129.352"/>
    <n v="60.699999999998909"/>
    <n v="41.499999999998181"/>
    <n v="21.939999999999998"/>
    <d v="1899-12-31T01:10:11"/>
    <n v="21.939999999999998"/>
    <n v="0"/>
  </r>
  <r>
    <x v="36"/>
    <n v="129.15100000000001"/>
    <n v="134.70000000000073"/>
    <n v="63.300000000001091"/>
    <n v="89.449999999999989"/>
    <d v="1900-01-02T16:54:28"/>
    <n v="0"/>
    <n v="89.449999999999989"/>
  </r>
  <r>
    <x v="37"/>
    <n v="129.197"/>
    <n v="0"/>
    <n v="13.999999999998181"/>
    <n v="2.57"/>
    <d v="1899-12-30T01:21:49"/>
    <n v="2.57"/>
    <n v="0"/>
  </r>
  <r>
    <x v="38"/>
    <n v="128.95500000000001"/>
    <n v="0"/>
    <n v="13.999999999998181"/>
    <n v="2.58"/>
    <d v="1899-12-30T00:16:41"/>
    <n v="2.58"/>
    <n v="0"/>
  </r>
  <r>
    <x v="39"/>
    <n v="128.88800000000001"/>
    <n v="12.5"/>
    <n v="20.199999999998909"/>
    <n v="5.1400000000000006"/>
    <d v="1899-12-30T07:57:25"/>
    <n v="5.1400000000000006"/>
    <n v="0"/>
  </r>
  <r>
    <x v="40"/>
    <n v="128.69999999999999"/>
    <n v="0"/>
    <n v="14.000000000001819"/>
    <n v="2.58"/>
    <d v="1899-12-30T01:16:33"/>
    <n v="2.58"/>
    <n v="0"/>
  </r>
  <r>
    <x v="41"/>
    <n v="128.48400000000001"/>
    <n v="0"/>
    <n v="14.199999999998909"/>
    <n v="2.57"/>
    <d v="1899-12-30T03:47:52"/>
    <n v="2.57"/>
    <n v="0"/>
  </r>
  <r>
    <x v="42"/>
    <n v="128.464"/>
    <n v="12.099999999996726"/>
    <n v="19.999999999998181"/>
    <n v="5.15"/>
    <d v="1899-12-30T06:04:44"/>
    <n v="5.15"/>
    <n v="0"/>
  </r>
  <r>
    <x v="43"/>
    <n v="128.35599999999999"/>
    <n v="12"/>
    <n v="20.000000000001819"/>
    <n v="5.15"/>
    <d v="1899-12-30T01:40:59"/>
    <n v="5.15"/>
    <n v="0"/>
  </r>
  <r>
    <x v="44"/>
    <n v="128.417"/>
    <n v="46.499999999998181"/>
    <n v="36.599999999998545"/>
    <n v="13.2"/>
    <d v="1899-12-30T11:51:10"/>
    <n v="13.2"/>
    <n v="0"/>
  </r>
  <r>
    <x v="45"/>
    <n v="128.46799999999999"/>
    <n v="42.800000000001091"/>
    <n v="35.900000000001455"/>
    <n v="13.16"/>
    <d v="1899-12-30T20:40:54"/>
    <n v="13.16"/>
    <n v="0"/>
  </r>
  <r>
    <x v="46"/>
    <n v="129.69300000000001"/>
    <n v="204.80000000000109"/>
    <n v="79.800000000001091"/>
    <n v="236.26999999999992"/>
    <d v="1900-01-08T20:12:44"/>
    <n v="236.26999999999992"/>
    <n v="0"/>
  </r>
  <r>
    <x v="47"/>
    <n v="129.226"/>
    <n v="0"/>
    <n v="13.999999999998181"/>
    <n v="2.5499999999999998"/>
    <d v="1899-12-30T01:36:09"/>
    <n v="0"/>
    <n v="2.5499999999999998"/>
  </r>
  <r>
    <x v="48"/>
    <n v="129.40899999999999"/>
    <n v="0"/>
    <n v="13.999999999998181"/>
    <n v="2.5499999999999998"/>
    <d v="1899-12-30T01:48:03"/>
    <n v="0"/>
    <n v="2.5499999999999998"/>
  </r>
  <r>
    <x v="49"/>
    <n v="129.34800000000001"/>
    <n v="43.30000000000291"/>
    <n v="36.80000000000291"/>
    <n v="13.08"/>
    <d v="1899-12-31T12:31:03"/>
    <n v="0"/>
    <n v="13.08"/>
  </r>
  <r>
    <x v="50"/>
    <n v="129.499"/>
    <n v="0"/>
    <n v="13.999999999998181"/>
    <n v="2.54"/>
    <d v="1899-12-30T07:07:56"/>
    <n v="0"/>
    <n v="2.54"/>
  </r>
  <r>
    <x v="51"/>
    <n v="129.523"/>
    <n v="26.799999999999272"/>
    <n v="28.899999999997817"/>
    <n v="8.120000000000001"/>
    <d v="1899-12-30T15:40:27"/>
    <n v="0"/>
    <n v="8.120000000000001"/>
  </r>
  <r>
    <x v="52"/>
    <n v="129.80600000000001"/>
    <n v="12.000000000001819"/>
    <n v="20.000000000001819"/>
    <n v="5.05"/>
    <d v="1899-12-30T02:08:56"/>
    <n v="0"/>
    <n v="5.05"/>
  </r>
  <r>
    <x v="53"/>
    <n v="129.93899999999999"/>
    <n v="0"/>
    <n v="13.999999999998181"/>
    <n v="2.5299999999999998"/>
    <d v="1899-12-30T05:21:47"/>
    <n v="0"/>
    <n v="2.5299999999999998"/>
  </r>
  <r>
    <x v="54"/>
    <n v="129.98699999999999"/>
    <n v="12.199999999998909"/>
    <n v="20.099999999998545"/>
    <n v="5.0599999999999996"/>
    <d v="1899-12-30T05:20:04"/>
    <n v="0"/>
    <n v="5.0599999999999996"/>
  </r>
  <r>
    <x v="55"/>
    <n v="130.054"/>
    <n v="26.500000000001819"/>
    <n v="29.899999999999636"/>
    <n v="8.14"/>
    <d v="1899-12-30T19:06:35"/>
    <n v="0"/>
    <n v="8.14"/>
  </r>
  <r>
    <x v="56"/>
    <n v="130.17699999999999"/>
    <n v="0"/>
    <n v="13.999999999998181"/>
    <n v="2.5299999999999998"/>
    <d v="1899-12-30T05:58:37"/>
    <n v="0"/>
    <n v="2.5299999999999998"/>
  </r>
  <r>
    <x v="57"/>
    <n v="130.28"/>
    <n v="12"/>
    <n v="20.199999999998909"/>
    <n v="5.05"/>
    <d v="1899-12-30T20:46:02"/>
    <n v="0"/>
    <n v="5.05"/>
  </r>
  <r>
    <x v="58"/>
    <n v="130.22200000000001"/>
    <n v="26.300000000001091"/>
    <n v="29.000000000001819"/>
    <n v="8.15"/>
    <d v="1899-12-31T11:15:51"/>
    <n v="0"/>
    <n v="8.15"/>
  </r>
  <r>
    <x v="59"/>
    <n v="130.28800000000001"/>
    <n v="12.100000000000364"/>
    <n v="20.100000000002183"/>
    <n v="5.0999999999999996"/>
    <d v="1899-12-30T07:20:29"/>
    <n v="0"/>
    <n v="5.0999999999999996"/>
  </r>
  <r>
    <x v="60"/>
    <n v="130.47999999999999"/>
    <n v="0"/>
    <n v="13.999999999998181"/>
    <n v="2.54"/>
    <d v="1899-12-30T01:31:34"/>
    <n v="0"/>
    <n v="2.54"/>
  </r>
  <r>
    <x v="61"/>
    <n v="130.31"/>
    <n v="61.800000000001091"/>
    <n v="41.700000000000728"/>
    <n v="21.599999999999998"/>
    <d v="1899-12-30T08:47:13"/>
    <n v="0"/>
    <n v="21.599999999999998"/>
  </r>
  <r>
    <x v="62"/>
    <n v="130.494"/>
    <n v="12"/>
    <n v="20.199999999998909"/>
    <n v="5.09"/>
    <d v="1899-12-30T13:43:30"/>
    <n v="0"/>
    <n v="5.09"/>
  </r>
  <r>
    <x v="63"/>
    <n v="130.22200000000001"/>
    <n v="80.199999999998909"/>
    <n v="47.700000000000728"/>
    <n v="34.61"/>
    <d v="1899-12-31T07:33:16"/>
    <n v="0"/>
    <n v="34.61"/>
  </r>
  <r>
    <x v="64"/>
    <n v="130.03"/>
    <n v="81.100000000000364"/>
    <n v="47.700000000000728"/>
    <n v="34.5"/>
    <d v="1899-12-31T19:20:40"/>
    <n v="34.5"/>
    <n v="0"/>
  </r>
  <r>
    <x v="65"/>
    <n v="130.32900000000001"/>
    <n v="12"/>
    <n v="20.200000000000728"/>
    <n v="5.1099999999999994"/>
    <d v="1899-12-30T16:08:55"/>
    <n v="0"/>
    <n v="5.1099999999999994"/>
  </r>
  <r>
    <x v="66"/>
    <n v="130.46799999999999"/>
    <n v="0"/>
    <n v="13.999999999998181"/>
    <n v="2.56"/>
    <d v="1899-12-30T01:33:10"/>
    <n v="0"/>
    <n v="2.56"/>
  </r>
  <r>
    <x v="67"/>
    <n v="130.55699999999999"/>
    <n v="12.5"/>
    <n v="20.699999999998909"/>
    <n v="5.1099999999999994"/>
    <d v="1899-12-30T11:56:47"/>
    <n v="0"/>
    <n v="5.1099999999999994"/>
  </r>
  <r>
    <x v="68"/>
    <n v="130.41"/>
    <n v="60.600000000002183"/>
    <n v="41.800000000001091"/>
    <n v="21.739999999999995"/>
    <d v="1899-12-31T02:05:12"/>
    <n v="0"/>
    <n v="21.739999999999995"/>
  </r>
  <r>
    <x v="69"/>
    <n v="129.91399999999999"/>
    <n v="0"/>
    <n v="14.000000000001819"/>
    <n v="2.56"/>
    <d v="1899-12-30T00:22:52"/>
    <n v="2.56"/>
    <n v="0"/>
  </r>
  <r>
    <x v="70"/>
    <n v="129.98699999999999"/>
    <n v="42.099999999998545"/>
    <n v="35.800000000001091"/>
    <n v="13.120000000000001"/>
    <d v="1899-12-31T02:51:09"/>
    <n v="13.120000000000001"/>
    <n v="0"/>
  </r>
  <r>
    <x v="71"/>
    <n v="130.24"/>
    <n v="62"/>
    <n v="42.100000000000364"/>
    <n v="21.759999999999998"/>
    <d v="1899-12-30T11:16:13"/>
    <n v="0"/>
    <n v="21.759999999999998"/>
  </r>
  <r>
    <x v="72"/>
    <n v="130.08799999999999"/>
    <n v="60.699999999998909"/>
    <n v="42.099999999998545"/>
    <n v="21.89"/>
    <d v="1900-01-01T01:54:19"/>
    <n v="21.89"/>
    <n v="0"/>
  </r>
  <r>
    <x v="73"/>
    <n v="130.38"/>
    <n v="12.400000000003274"/>
    <n v="20.400000000001455"/>
    <n v="5.13"/>
    <d v="1899-12-30T18:35:43"/>
    <n v="0"/>
    <n v="5.13"/>
  </r>
  <r>
    <x v="74"/>
    <n v="130.47200000000001"/>
    <n v="11.899999999999636"/>
    <n v="20.000000000001819"/>
    <n v="5.16"/>
    <d v="1899-12-30T05:47:28"/>
    <n v="0"/>
    <n v="5.16"/>
  </r>
  <r>
    <x v="75"/>
    <n v="130.56299999999999"/>
    <n v="12.30000000000291"/>
    <n v="20.200000000000728"/>
    <n v="5.16"/>
    <d v="1899-12-30T02:49:16"/>
    <n v="0"/>
    <n v="5.16"/>
  </r>
  <r>
    <x v="76"/>
    <n v="130.51599999999999"/>
    <n v="42.400000000001455"/>
    <n v="36.699999999998909"/>
    <n v="13.2"/>
    <d v="1899-12-31T15:26:44"/>
    <n v="0"/>
    <n v="13.2"/>
  </r>
  <r>
    <x v="77"/>
    <n v="130.02000000000001"/>
    <n v="12.399999999999636"/>
    <n v="20.399999999997817"/>
    <n v="5.1499999999999995"/>
    <d v="1899-12-30T11:21:11"/>
    <n v="5.1499999999999995"/>
    <n v="0"/>
  </r>
  <r>
    <x v="78"/>
    <n v="130.096"/>
    <n v="43.399999999999636"/>
    <n v="36.299999999999272"/>
    <n v="13.25"/>
    <d v="1899-12-30T23:25:58"/>
    <n v="13.25"/>
    <n v="0"/>
  </r>
  <r>
    <x v="79"/>
    <n v="130.298"/>
    <n v="59.600000000000364"/>
    <n v="41.400000000001455"/>
    <n v="22.019999999999996"/>
    <d v="1899-12-31T17:03:20"/>
    <n v="0"/>
    <n v="22.019999999999996"/>
  </r>
  <r>
    <x v="80"/>
    <n v="129.94200000000001"/>
    <n v="0"/>
    <n v="13.999999999998181"/>
    <n v="2.57"/>
    <d v="1899-12-30T01:20:29"/>
    <n v="2.57"/>
    <n v="0"/>
  </r>
  <r>
    <x v="81"/>
    <n v="129.9"/>
    <n v="43.5"/>
    <n v="36.400000000001455"/>
    <n v="13.32"/>
    <d v="1899-12-30T13:15:56"/>
    <n v="13.32"/>
    <n v="0"/>
  </r>
  <r>
    <x v="82"/>
    <n v="130.35400000000001"/>
    <n v="104.89999999999964"/>
    <n v="54.499999999998181"/>
    <n v="56.32"/>
    <d v="1899-12-30T23:40:48"/>
    <n v="56.32"/>
    <n v="0"/>
  </r>
  <r>
    <x v="83"/>
    <n v="130.52600000000001"/>
    <n v="0"/>
    <n v="14"/>
    <n v="2.59"/>
    <d v="1899-12-30T01:41:28"/>
    <n v="0"/>
    <n v="2.59"/>
  </r>
  <r>
    <x v="84"/>
    <n v="130.62799999999999"/>
    <n v="12.100000000000364"/>
    <n v="20.100000000000364"/>
    <n v="5.1899999999999995"/>
    <d v="1899-12-30T03:21:07"/>
    <n v="0"/>
    <n v="5.1899999999999995"/>
  </r>
  <r>
    <x v="85"/>
    <n v="130.38800000000001"/>
    <n v="105.79999999999927"/>
    <n v="56.200000000002547"/>
    <n v="56.260000000000005"/>
    <d v="1900-01-01T05:26:34"/>
    <n v="0"/>
    <n v="56.260000000000005"/>
  </r>
  <r>
    <x v="86"/>
    <n v="130.215"/>
    <n v="0"/>
    <n v="13.999999999998181"/>
    <n v="2.59"/>
    <d v="1899-12-30T00:32:00"/>
    <n v="2.59"/>
    <n v="0"/>
  </r>
  <r>
    <x v="87"/>
    <n v="129.91399999999999"/>
    <n v="0"/>
    <n v="14.200000000002547"/>
    <n v="2.6"/>
    <d v="1899-12-30T08:37:31"/>
    <n v="2.6"/>
    <n v="0"/>
  </r>
  <r>
    <x v="88"/>
    <n v="129.83600000000001"/>
    <n v="12.599999999996726"/>
    <n v="20.299999999995634"/>
    <n v="5.1899999999999995"/>
    <d v="1899-12-30T07:13:41"/>
    <n v="5.1899999999999995"/>
    <n v="0"/>
  </r>
  <r>
    <x v="89"/>
    <n v="129.749"/>
    <n v="12"/>
    <n v="20.000000000001819"/>
    <n v="5.18"/>
    <d v="1899-12-30T02:25:27"/>
    <n v="5.18"/>
    <n v="0"/>
  </r>
  <r>
    <x v="90"/>
    <n v="129.96700000000001"/>
    <n v="59.699999999998909"/>
    <n v="41.199999999998909"/>
    <n v="22"/>
    <d v="1899-12-31T03:11:52"/>
    <n v="22"/>
    <n v="0"/>
  </r>
  <r>
    <x v="91"/>
    <n v="130.09399999999999"/>
    <n v="80.299999999999272"/>
    <n v="47.600000000000364"/>
    <n v="35.129999999999995"/>
    <d v="1899-12-30T18:56:09"/>
    <n v="0"/>
    <n v="35.129999999999995"/>
  </r>
  <r>
    <x v="92"/>
    <n v="129.85400000000001"/>
    <n v="0"/>
    <n v="13.999999999998181"/>
    <n v="2.59"/>
    <d v="1899-12-30T00:20:15"/>
    <n v="2.59"/>
    <n v="0"/>
  </r>
  <r>
    <x v="93"/>
    <n v="129.71199999999999"/>
    <n v="0"/>
    <n v="14.000000000001819"/>
    <n v="2.6"/>
    <d v="1899-12-30T00:12:43"/>
    <n v="2.6"/>
    <n v="0"/>
  </r>
  <r>
    <x v="94"/>
    <n v="129.642"/>
    <n v="12.800000000001091"/>
    <n v="20.600000000002183"/>
    <n v="5.18"/>
    <d v="1899-12-30T09:39:35"/>
    <n v="5.18"/>
    <n v="0"/>
  </r>
  <r>
    <x v="95"/>
    <n v="131.31700000000001"/>
    <n v="253.10000000000036"/>
    <n v="88.200000000000728"/>
    <n v="390.07999999999993"/>
    <d v="1900-01-06T08:46:30"/>
    <n v="390.07999999999993"/>
    <n v="0"/>
  </r>
  <r>
    <x v="96"/>
    <n v="130.154"/>
    <n v="27.300000000001091"/>
    <n v="28.899999999999636"/>
    <n v="8.3099999999999987"/>
    <d v="1899-12-30T05:37:00"/>
    <n v="0"/>
    <n v="8.3099999999999987"/>
  </r>
  <r>
    <x v="97"/>
    <n v="130.38"/>
    <n v="0"/>
    <n v="14"/>
    <n v="2.59"/>
    <d v="1899-12-30T02:20:05"/>
    <n v="0"/>
    <n v="2.59"/>
  </r>
  <r>
    <x v="98"/>
    <n v="130.51499999999999"/>
    <n v="0"/>
    <n v="13.999999999998181"/>
    <n v="2.59"/>
    <d v="1899-12-30T02:01:45"/>
    <n v="0"/>
    <n v="2.59"/>
  </r>
  <r>
    <x v="99"/>
    <n v="130.57499999999999"/>
    <n v="26.000000000001819"/>
    <n v="28.499999999998181"/>
    <n v="8.34"/>
    <d v="1899-12-30T16:46:59"/>
    <n v="0"/>
    <n v="8.34"/>
  </r>
  <r>
    <x v="100"/>
    <n v="130.62100000000001"/>
    <n v="25.800000000001091"/>
    <n v="28.300000000001091"/>
    <n v="8.32"/>
    <d v="1899-12-30T02:37:07"/>
    <n v="0"/>
    <n v="8.32"/>
  </r>
  <r>
    <x v="101"/>
    <n v="130.74"/>
    <n v="0"/>
    <n v="14"/>
    <n v="2.59"/>
    <d v="1899-12-30T03:53:17"/>
    <n v="0"/>
    <n v="2.59"/>
  </r>
  <r>
    <x v="102"/>
    <n v="130.821"/>
    <n v="11.899999999999636"/>
    <n v="20.200000000000728"/>
    <n v="5.1899999999999995"/>
    <d v="1899-12-30T07:13:18"/>
    <n v="0"/>
    <n v="5.1899999999999995"/>
  </r>
  <r>
    <x v="103"/>
    <n v="130.86500000000001"/>
    <n v="12"/>
    <n v="20"/>
    <n v="5.17"/>
    <d v="1899-12-30T09:47:28"/>
    <n v="0"/>
    <n v="5.17"/>
  </r>
  <r>
    <x v="104"/>
    <n v="130.999"/>
    <n v="0"/>
    <n v="13.999999999998181"/>
    <n v="2.58"/>
    <d v="1899-12-30T01:29:51"/>
    <n v="0"/>
    <n v="2.58"/>
  </r>
  <r>
    <x v="105"/>
    <n v="131.17099999999999"/>
    <n v="0"/>
    <n v="13.999999999998181"/>
    <n v="2.57"/>
    <d v="1899-12-30T02:52:02"/>
    <n v="0"/>
    <n v="2.57"/>
  </r>
  <r>
    <x v="106"/>
    <n v="131.36099999999999"/>
    <n v="0"/>
    <n v="13.999999999998181"/>
    <n v="2.57"/>
    <d v="1899-12-30T01:05:56"/>
    <n v="0"/>
    <n v="2.57"/>
  </r>
  <r>
    <x v="107"/>
    <n v="131.56800000000001"/>
    <n v="0"/>
    <n v="14.399999999999636"/>
    <n v="2.56"/>
    <d v="1899-12-30T06:05:41"/>
    <n v="0"/>
    <n v="2.56"/>
  </r>
  <r>
    <x v="108"/>
    <n v="131.61699999999999"/>
    <n v="12.200000000000728"/>
    <n v="20.099999999998545"/>
    <n v="5.14"/>
    <d v="1899-12-30T07:03:09"/>
    <n v="0"/>
    <n v="5.14"/>
  </r>
  <r>
    <x v="109"/>
    <n v="131.71199999999999"/>
    <n v="11.899999999999636"/>
    <n v="19.999999999998181"/>
    <n v="5.16"/>
    <d v="1899-12-30T10:13:45"/>
    <n v="0"/>
    <n v="5.16"/>
  </r>
  <r>
    <x v="110"/>
    <n v="131.839"/>
    <n v="11.899999999999636"/>
    <n v="21.199999999998909"/>
    <n v="5.15"/>
    <d v="1899-12-30T11:25:10"/>
    <n v="0"/>
    <n v="5.15"/>
  </r>
  <r>
    <x v="111"/>
    <n v="131.96799999999999"/>
    <n v="0"/>
    <n v="13.999999999998181"/>
    <n v="2.58"/>
    <d v="1899-12-30T01:37:21"/>
    <n v="0"/>
    <n v="2.58"/>
  </r>
  <r>
    <x v="112"/>
    <n v="132.1"/>
    <n v="0"/>
    <n v="14"/>
    <n v="2.57"/>
    <d v="1899-12-30T01:24:42"/>
    <n v="0"/>
    <n v="2.57"/>
  </r>
  <r>
    <x v="113"/>
    <n v="132.21899999999999"/>
    <n v="11.899999999999636"/>
    <n v="19.999999999998181"/>
    <n v="5.16"/>
    <d v="1899-12-30T02:04:35"/>
    <n v="0"/>
    <n v="5.16"/>
  </r>
  <r>
    <x v="114"/>
    <n v="132.303"/>
    <n v="12.299999999999272"/>
    <n v="20.199999999998909"/>
    <n v="5.15"/>
    <d v="1899-12-30T01:21:19"/>
    <n v="0"/>
    <n v="5.15"/>
  </r>
  <r>
    <x v="115"/>
    <n v="132.02699999999999"/>
    <n v="80.700000000002547"/>
    <n v="48.200000000000728"/>
    <n v="34.53"/>
    <d v="1899-12-31T18:12:56"/>
    <n v="0"/>
    <n v="34.53"/>
  </r>
  <r>
    <x v="116"/>
    <n v="132.13399999999999"/>
    <n v="0"/>
    <n v="13.999999999998181"/>
    <n v="2.5499999999999998"/>
    <d v="1899-12-30T01:08:54"/>
    <n v="0"/>
    <n v="2.5499999999999998"/>
  </r>
  <r>
    <x v="117"/>
    <n v="131.648"/>
    <n v="105.50000000000182"/>
    <n v="56.5"/>
    <n v="55.64"/>
    <d v="1900-01-02T02:58:41"/>
    <n v="0"/>
    <n v="55.64"/>
  </r>
  <r>
    <x v="118"/>
    <n v="131.25"/>
    <n v="12.099999999996726"/>
    <n v="19.999999999998181"/>
    <n v="5.1100000000000003"/>
    <d v="1899-12-30T02:42:12"/>
    <n v="5.1100000000000003"/>
    <n v="0"/>
  </r>
  <r>
    <x v="119"/>
    <n v="131.18299999999999"/>
    <n v="12.100000000002183"/>
    <n v="20.300000000001091"/>
    <n v="5.13"/>
    <d v="1899-12-30T19:18:25"/>
    <n v="5.13"/>
    <n v="0"/>
  </r>
  <r>
    <x v="120"/>
    <n v="131.04499999999999"/>
    <n v="0"/>
    <n v="14.000000000001819"/>
    <n v="2.56"/>
    <d v="1899-12-30T01:11:40"/>
    <n v="2.56"/>
    <n v="0"/>
  </r>
  <r>
    <x v="121"/>
    <n v="131.738"/>
    <n v="133.00000000000182"/>
    <n v="62.100000000002183"/>
    <n v="89.72"/>
    <d v="1900-01-04T03:50:12"/>
    <n v="89.72"/>
    <n v="0"/>
  </r>
  <r>
    <x v="122"/>
    <n v="131.81399999999999"/>
    <n v="0"/>
    <n v="13.999999999998181"/>
    <n v="2.56"/>
    <d v="1899-12-30T00:42:07"/>
    <n v="0"/>
    <n v="2.56"/>
  </r>
  <r>
    <x v="123"/>
    <n v="131.815"/>
    <n v="26.199999999998909"/>
    <n v="28.800000000001091"/>
    <n v="8.24"/>
    <d v="1899-12-30T18:06:55"/>
    <n v="0"/>
    <n v="8.24"/>
  </r>
  <r>
    <x v="124"/>
    <n v="131.91200000000001"/>
    <n v="12.5"/>
    <n v="20.300000000001091"/>
    <n v="5.16"/>
    <d v="1899-12-30T06:35:59"/>
    <n v="0"/>
    <n v="5.16"/>
  </r>
  <r>
    <x v="125"/>
    <n v="132.012"/>
    <n v="0"/>
    <n v="14"/>
    <n v="2.58"/>
    <d v="1899-12-30T01:09:12"/>
    <n v="0"/>
    <n v="2.58"/>
  </r>
  <r>
    <x v="126"/>
    <n v="132.172"/>
    <n v="0"/>
    <n v="14.399999999999636"/>
    <n v="2.57"/>
    <d v="1899-12-30T07:55:23"/>
    <n v="0"/>
    <n v="2.57"/>
  </r>
  <r>
    <x v="127"/>
    <n v="132.42099999999999"/>
    <n v="0"/>
    <n v="13.999999999998181"/>
    <n v="2.57"/>
    <d v="1899-12-30T06:17:52"/>
    <n v="0"/>
    <n v="2.57"/>
  </r>
  <r>
    <x v="128"/>
    <n v="132.43700000000001"/>
    <n v="42.599999999998545"/>
    <n v="36.299999999999272"/>
    <n v="13.21"/>
    <d v="1899-12-31T02:06:27"/>
    <n v="0"/>
    <n v="13.21"/>
  </r>
  <r>
    <x v="129"/>
    <n v="132.238"/>
    <n v="59.5"/>
    <n v="41.300000000001091"/>
    <n v="21.81"/>
    <d v="1899-12-31T03:23:05"/>
    <n v="0"/>
    <n v="21.81"/>
  </r>
  <r>
    <x v="130"/>
    <n v="132.04900000000001"/>
    <n v="41.500000000001819"/>
    <n v="35.199999999998909"/>
    <n v="13.15"/>
    <d v="1899-12-30T00:52:08"/>
    <n v="13.15"/>
    <n v="0"/>
  </r>
  <r>
    <x v="131"/>
    <n v="132.28800000000001"/>
    <n v="26.599999999998545"/>
    <n v="28.600000000000364"/>
    <n v="8.25"/>
    <d v="1899-12-30T02:49:08"/>
    <n v="0"/>
    <n v="8.25"/>
  </r>
  <r>
    <x v="132"/>
    <n v="132.24799999999999"/>
    <n v="60.200000000000728"/>
    <n v="41.500000000001819"/>
    <n v="21.79"/>
    <d v="1899-12-30T19:11:06"/>
    <n v="21.79"/>
    <n v="0"/>
  </r>
  <r>
    <x v="133"/>
    <n v="132.405"/>
    <n v="0"/>
    <n v="14.000000000001819"/>
    <n v="2.56"/>
    <d v="1899-12-30T05:00:52"/>
    <n v="0"/>
    <n v="2.56"/>
  </r>
  <r>
    <x v="134"/>
    <n v="132.58600000000001"/>
    <n v="0"/>
    <n v="14.000000000001819"/>
    <n v="2.56"/>
    <d v="1899-12-30T09:00:06"/>
    <n v="0"/>
    <n v="2.56"/>
  </r>
  <r>
    <x v="135"/>
    <n v="132.47900000000001"/>
    <n v="60.799999999999272"/>
    <n v="41.600000000002183"/>
    <n v="21.7"/>
    <d v="1899-12-30T06:07:07"/>
    <n v="0"/>
    <n v="21.7"/>
  </r>
  <r>
    <x v="136"/>
    <n v="132.131"/>
    <n v="42.099999999998545"/>
    <n v="35.599999999998545"/>
    <n v="13.14"/>
    <d v="1899-12-30T08:37:51"/>
    <n v="13.14"/>
    <n v="0"/>
  </r>
  <r>
    <x v="137"/>
    <n v="132.471"/>
    <n v="25.700000000000728"/>
    <n v="28.700000000000728"/>
    <n v="8.1999999999999993"/>
    <d v="1899-12-30T16:37:07"/>
    <n v="0"/>
    <n v="8.1999999999999993"/>
  </r>
  <r>
    <x v="138"/>
    <n v="132.59800000000001"/>
    <n v="103.90000000000146"/>
    <n v="55.199999999998909"/>
    <n v="55.899999999999991"/>
    <d v="1900-01-04T18:06:08"/>
    <n v="55.899999999999991"/>
    <n v="0"/>
  </r>
  <r>
    <x v="139"/>
    <n v="132.59399999999999"/>
    <n v="0"/>
    <n v="13.999999999998181"/>
    <n v="2.56"/>
    <d v="1899-12-30T06:12:16"/>
    <n v="0"/>
    <n v="2.56"/>
  </r>
  <r>
    <x v="140"/>
    <n v="132.792"/>
    <n v="0"/>
    <n v="14.000000000001819"/>
    <n v="2.56"/>
    <d v="1899-12-30T01:14:10"/>
    <n v="0"/>
    <n v="2.56"/>
  </r>
  <r>
    <x v="141"/>
    <n v="132.91999999999999"/>
    <n v="0"/>
    <n v="14.399999999997817"/>
    <n v="2.56"/>
    <d v="1899-12-30T09:19:12"/>
    <n v="0"/>
    <n v="2.56"/>
  </r>
  <r>
    <x v="142"/>
    <n v="132.94300000000001"/>
    <n v="27.700000000002547"/>
    <n v="29.500000000001819"/>
    <n v="8.25"/>
    <d v="1899-12-31T07:01:01"/>
    <n v="0"/>
    <n v="8.25"/>
  </r>
  <r>
    <x v="143"/>
    <n v="133.09"/>
    <n v="0"/>
    <n v="14.000000000001819"/>
    <n v="2.57"/>
    <d v="1899-12-30T01:29:29"/>
    <n v="0"/>
    <n v="2.57"/>
  </r>
  <r>
    <x v="144"/>
    <n v="133.167"/>
    <n v="12.099999999998545"/>
    <n v="20.100000000000364"/>
    <n v="5.16"/>
    <d v="1899-12-30T10:53:11"/>
    <n v="0"/>
    <n v="5.16"/>
  </r>
  <r>
    <x v="145"/>
    <n v="133.32300000000001"/>
    <n v="0"/>
    <n v="14.400000000001455"/>
    <n v="2.57"/>
    <d v="1899-12-30T10:05:34"/>
    <n v="0"/>
    <n v="2.57"/>
  </r>
  <r>
    <x v="146"/>
    <n v="133.143"/>
    <n v="59.900000000003274"/>
    <n v="41.200000000000728"/>
    <n v="21.78"/>
    <d v="1899-12-30T12:15:51"/>
    <n v="0"/>
    <n v="21.78"/>
  </r>
  <r>
    <x v="147"/>
    <n v="133.14500000000001"/>
    <n v="25.700000000000728"/>
    <n v="29.500000000001819"/>
    <n v="8.24"/>
    <d v="1899-12-31T05:44:23"/>
    <n v="0"/>
    <n v="8.24"/>
  </r>
  <r>
    <x v="148"/>
    <n v="133.053"/>
    <n v="46.399999999999636"/>
    <n v="38.999999999998181"/>
    <n v="13.239999999999998"/>
    <d v="1900-01-01T06:24:21"/>
    <n v="0"/>
    <n v="13.239999999999998"/>
  </r>
  <r>
    <x v="149"/>
    <n v="133.29900000000001"/>
    <n v="131.80000000000109"/>
    <n v="63.199999999998909"/>
    <n v="89.62"/>
    <d v="1900-01-09T01:59:55"/>
    <n v="89.62"/>
    <n v="0"/>
  </r>
  <r>
    <x v="150"/>
    <n v="133.23099999999999"/>
    <n v="0"/>
    <n v="13.999999999998181"/>
    <n v="2.58"/>
    <d v="1899-12-30T01:07:09"/>
    <n v="0"/>
    <n v="2.58"/>
  </r>
  <r>
    <x v="151"/>
    <n v="133.42699999999999"/>
    <n v="0"/>
    <n v="13.999999999998181"/>
    <n v="2.57"/>
    <d v="1899-12-30T02:08:37"/>
    <n v="0"/>
    <n v="2.57"/>
  </r>
  <r>
    <x v="152"/>
    <n v="133.416"/>
    <n v="44.300000000001091"/>
    <n v="38.700000000000728"/>
    <n v="13.14"/>
    <d v="1900-01-01T02:42:50"/>
    <n v="0"/>
    <n v="13.14"/>
  </r>
  <r>
    <x v="153"/>
    <n v="133.76"/>
    <n v="0"/>
    <n v="14"/>
    <n v="2.5499999999999998"/>
    <d v="1899-12-30T00:29:11"/>
    <n v="0"/>
    <n v="2.5499999999999998"/>
  </r>
  <r>
    <x v="154"/>
    <n v="133.917"/>
    <n v="11.999999999998181"/>
    <n v="20"/>
    <n v="5.0999999999999996"/>
    <d v="1899-12-30T00:43:29"/>
    <n v="0"/>
    <n v="5.0999999999999996"/>
  </r>
  <r>
    <x v="155"/>
    <n v="133.94800000000001"/>
    <n v="26.099999999998545"/>
    <n v="28.600000000000364"/>
    <n v="8.18"/>
    <d v="1899-12-30T22:44:42"/>
    <n v="0"/>
    <n v="8.18"/>
  </r>
  <r>
    <x v="156"/>
    <n v="133.994"/>
    <n v="27.000000000001819"/>
    <n v="29.400000000001455"/>
    <n v="8.2100000000000009"/>
    <d v="1899-12-31T17:14:20"/>
    <n v="0"/>
    <n v="8.2100000000000009"/>
  </r>
  <r>
    <x v="157"/>
    <n v="134.035"/>
    <n v="25.900000000001455"/>
    <n v="28.700000000000728"/>
    <n v="8.2200000000000006"/>
    <d v="1899-12-30T21:22:39"/>
    <n v="0"/>
    <n v="8.2200000000000006"/>
  </r>
  <r>
    <x v="158"/>
    <n v="133.554"/>
    <n v="104.80000000000109"/>
    <n v="55.899999999999636"/>
    <n v="55.699999999999989"/>
    <d v="1900-01-04T08:33:01"/>
    <n v="0"/>
    <n v="55.699999999999989"/>
  </r>
  <r>
    <x v="159"/>
    <n v="133.10400000000001"/>
    <n v="12.100000000000364"/>
    <n v="20.199999999998909"/>
    <n v="5.13"/>
    <d v="1899-12-30T15:50:51"/>
    <n v="5.13"/>
    <n v="0"/>
  </r>
  <r>
    <x v="160"/>
    <n v="132.95699999999999"/>
    <n v="0"/>
    <n v="14.000000000001819"/>
    <n v="2.56"/>
    <d v="1899-12-30T04:55:37"/>
    <n v="2.56"/>
    <n v="0"/>
  </r>
  <r>
    <x v="161"/>
    <n v="133.166"/>
    <n v="60.19999999999709"/>
    <n v="42.099999999998545"/>
    <n v="21.779999999999998"/>
    <d v="1900-01-01T19:53:40"/>
    <n v="21.779999999999998"/>
    <n v="0"/>
  </r>
  <r>
    <x v="162"/>
    <n v="133.49199999999999"/>
    <n v="42.599999999998545"/>
    <n v="36.099999999998545"/>
    <n v="13.15"/>
    <d v="1899-12-30T22:12:17"/>
    <n v="0"/>
    <n v="13.15"/>
  </r>
  <r>
    <x v="163"/>
    <n v="133.315"/>
    <n v="58.600000000000364"/>
    <n v="40.700000000000728"/>
    <n v="21.66"/>
    <d v="1899-12-30T05:47:33"/>
    <n v="21.66"/>
    <n v="0"/>
  </r>
  <r>
    <x v="164"/>
    <n v="133.339"/>
    <n v="80.400000000001455"/>
    <n v="48.400000000001455"/>
    <n v="34.369999999999997"/>
    <d v="1900-01-01T01:41:03"/>
    <n v="0"/>
    <n v="34.369999999999997"/>
  </r>
  <r>
    <x v="165"/>
    <n v="133.262"/>
    <n v="12.700000000000728"/>
    <n v="20.299999999999272"/>
    <n v="5.08"/>
    <d v="1899-12-30T02:12:35"/>
    <n v="5.08"/>
    <n v="0"/>
  </r>
  <r>
    <x v="166"/>
    <n v="133.119"/>
    <n v="0"/>
    <n v="13.999999999998181"/>
    <n v="2.56"/>
    <d v="1899-12-30T03:48:53"/>
    <n v="2.56"/>
    <n v="0"/>
  </r>
  <r>
    <x v="167"/>
    <n v="133.09299999999999"/>
    <n v="25.800000000001091"/>
    <n v="28.300000000001091"/>
    <n v="8.1999999999999993"/>
    <d v="1899-12-30T14:26:31"/>
    <n v="8.1999999999999993"/>
    <n v="0"/>
  </r>
  <r>
    <x v="168"/>
    <n v="132.95400000000001"/>
    <n v="0"/>
    <n v="13.999999999998181"/>
    <n v="2.56"/>
    <d v="1899-12-30T00:56:55"/>
    <n v="2.56"/>
    <n v="0"/>
  </r>
  <r>
    <x v="169"/>
    <n v="132.828"/>
    <n v="0"/>
    <n v="13.999999999998181"/>
    <n v="2.5499999999999998"/>
    <d v="1899-12-30T03:56:42"/>
    <n v="2.5499999999999998"/>
    <n v="0"/>
  </r>
  <r>
    <x v="170"/>
    <n v="132.679"/>
    <n v="0"/>
    <n v="14"/>
    <n v="2.5499999999999998"/>
    <d v="1899-12-30T01:32:57"/>
    <n v="2.5499999999999998"/>
    <n v="0"/>
  </r>
  <r>
    <x v="171"/>
    <n v="132.99299999999999"/>
    <n v="79.500000000001819"/>
    <n v="47.800000000001091"/>
    <n v="34.44"/>
    <d v="1900-01-02T00:53:01"/>
    <n v="34.44"/>
    <n v="0"/>
  </r>
  <r>
    <x v="172"/>
    <n v="133.51499999999999"/>
    <n v="0"/>
    <n v="14.399999999997817"/>
    <n v="2.54"/>
    <d v="1899-12-30T15:40:01"/>
    <n v="0"/>
    <n v="2.54"/>
  </r>
  <r>
    <x v="173"/>
    <n v="131.48099999999999"/>
    <n v="302.89999999999964"/>
    <n v="94.999999999998181"/>
    <n v="598.58000000000004"/>
    <d v="1900-01-03T13:35:26"/>
    <n v="0"/>
    <n v="598.58000000000004"/>
  </r>
  <r>
    <x v="174"/>
    <n v="132.81200000000001"/>
    <n v="0"/>
    <n v="14"/>
    <n v="2.54"/>
    <d v="1899-12-30T00:28:26"/>
    <n v="2.54"/>
    <n v="0"/>
  </r>
  <r>
    <x v="175"/>
    <n v="132.65"/>
    <n v="12.299999999999272"/>
    <n v="20.800000000001091"/>
    <n v="5.04"/>
    <d v="1899-12-30T11:21:53"/>
    <n v="5.04"/>
    <n v="0"/>
  </r>
  <r>
    <x v="176"/>
    <n v="132.53800000000001"/>
    <n v="0"/>
    <n v="13.999999999998181"/>
    <n v="2.5299999999999998"/>
    <d v="1899-12-30T00:53:17"/>
    <n v="2.5299999999999998"/>
    <n v="0"/>
  </r>
  <r>
    <x v="177"/>
    <n v="132.05799999999999"/>
    <n v="0"/>
    <n v="14.000000000001819"/>
    <n v="2.5299999999999998"/>
    <d v="1899-12-30T03:16:37"/>
    <n v="2.5299999999999998"/>
    <n v="0"/>
  </r>
  <r>
    <x v="178"/>
    <n v="131.94800000000001"/>
    <n v="0"/>
    <n v="13.999999999998181"/>
    <n v="2.5299999999999998"/>
    <d v="1899-12-30T01:39:45"/>
    <n v="2.5299999999999998"/>
    <n v="0"/>
  </r>
  <r>
    <x v="179"/>
    <n v="131.72900000000001"/>
    <n v="12.300000000001091"/>
    <n v="20.099999999998545"/>
    <n v="5.05"/>
    <d v="1899-12-30T00:59:29"/>
    <n v="5.05"/>
    <n v="0"/>
  </r>
  <r>
    <x v="180"/>
    <n v="131.524"/>
    <n v="0"/>
    <n v="13.999999999998181"/>
    <n v="2.5299999999999998"/>
    <d v="1899-12-30T00:59:22"/>
    <n v="2.5299999999999998"/>
    <n v="0"/>
  </r>
  <r>
    <x v="181"/>
    <n v="131.11500000000001"/>
    <n v="25.900000000001455"/>
    <n v="28.399999999999636"/>
    <n v="8.1300000000000008"/>
    <d v="1899-12-30T12:54:23"/>
    <n v="8.1300000000000008"/>
    <n v="0"/>
  </r>
  <r>
    <x v="182"/>
    <n v="130.97999999999999"/>
    <n v="0"/>
    <n v="14.000000000001819"/>
    <n v="2.54"/>
    <d v="1899-12-30T00:19:57"/>
    <n v="2.54"/>
    <n v="0"/>
  </r>
  <r>
    <x v="183"/>
    <n v="130.87799999999999"/>
    <n v="0"/>
    <n v="14"/>
    <n v="2.54"/>
    <d v="1899-12-30T00:55:01"/>
    <n v="2.54"/>
    <n v="0"/>
  </r>
  <r>
    <x v="184"/>
    <n v="130.947"/>
    <n v="42.699999999998909"/>
    <n v="35.999999999998181"/>
    <n v="13.120000000000001"/>
    <d v="1899-12-30T05:24:17"/>
    <n v="13.120000000000001"/>
    <n v="0"/>
  </r>
  <r>
    <x v="185"/>
    <n v="130.85599999999999"/>
    <n v="11.600000000000364"/>
    <n v="19.800000000001091"/>
    <n v="5.08"/>
    <d v="1899-12-30T02:00:43"/>
    <n v="5.08"/>
    <n v="0"/>
  </r>
  <r>
    <x v="186"/>
    <n v="130.66399999999999"/>
    <n v="12.000000000001819"/>
    <n v="20.200000000004366"/>
    <n v="5.08"/>
    <d v="1899-12-30T11:11:51"/>
    <n v="5.08"/>
    <n v="0"/>
  </r>
  <r>
    <x v="187"/>
    <n v="130.46299999999999"/>
    <n v="0"/>
    <n v="14.000000000001819"/>
    <n v="2.5499999999999998"/>
    <d v="1899-12-30T00:59:11"/>
    <n v="2.5499999999999998"/>
    <n v="0"/>
  </r>
  <r>
    <x v="188"/>
    <n v="130.20699999999999"/>
    <n v="0"/>
    <n v="14.000000000001819"/>
    <n v="2.5499999999999998"/>
    <d v="1899-12-30T00:12:11"/>
    <n v="2.5499999999999998"/>
    <n v="0"/>
  </r>
  <r>
    <x v="189"/>
    <n v="131.71100000000001"/>
    <n v="251.00000000000182"/>
    <n v="89.199999999998909"/>
    <n v="387.23"/>
    <d v="1900-01-04T21:19:03"/>
    <n v="387.23"/>
    <n v="0"/>
  </r>
  <r>
    <x v="190"/>
    <n v="131.56100000000001"/>
    <n v="12.700000000002547"/>
    <n v="20.600000000002183"/>
    <n v="5.08"/>
    <d v="1899-12-30T11:06:52"/>
    <n v="0"/>
    <n v="5.08"/>
  </r>
  <r>
    <x v="191"/>
    <n v="131.577"/>
    <n v="26.399999999999636"/>
    <n v="28.600000000000364"/>
    <n v="8.15"/>
    <d v="1899-12-30T05:06:40"/>
    <n v="0"/>
    <n v="8.15"/>
  </r>
  <r>
    <x v="192"/>
    <n v="131.78"/>
    <n v="0"/>
    <n v="14.000000000001819"/>
    <n v="2.5299999999999998"/>
    <d v="1899-12-30T00:11:19"/>
    <n v="0"/>
    <n v="2.5299999999999998"/>
  </r>
  <r>
    <x v="193"/>
    <n v="131.92500000000001"/>
    <n v="0"/>
    <n v="14.000000000001819"/>
    <n v="2.5299999999999998"/>
    <d v="1899-12-30T02:34:32"/>
    <n v="0"/>
    <n v="2.5299999999999998"/>
  </r>
  <r>
    <x v="194"/>
    <n v="132.054"/>
    <n v="0"/>
    <n v="14.000000000001819"/>
    <n v="2.5299999999999998"/>
    <d v="1899-12-30T00:25:38"/>
    <n v="0"/>
    <n v="2.5299999999999998"/>
  </r>
  <r>
    <x v="195"/>
    <n v="132.21299999999999"/>
    <n v="0"/>
    <n v="14.399999999999636"/>
    <n v="2.52"/>
    <d v="1899-12-30T08:38:04"/>
    <n v="0"/>
    <n v="2.52"/>
  </r>
  <r>
    <x v="196"/>
    <n v="132.27699999999999"/>
    <n v="12"/>
    <n v="19.999999999998181"/>
    <n v="5.05"/>
    <d v="1899-12-30T05:25:17"/>
    <n v="0"/>
    <n v="5.05"/>
  </r>
  <r>
    <x v="197"/>
    <n v="132.351"/>
    <n v="14.299999999999272"/>
    <n v="21.199999999998909"/>
    <n v="5.08"/>
    <d v="1899-12-30T00:40:54"/>
    <n v="0"/>
    <n v="5.08"/>
  </r>
  <r>
    <x v="198"/>
    <n v="132.53899999999999"/>
    <n v="0"/>
    <n v="13.999999999998181"/>
    <n v="2.52"/>
    <d v="1899-12-30T01:58:42"/>
    <n v="0"/>
    <n v="2.52"/>
  </r>
  <r>
    <x v="199"/>
    <n v="132.12100000000001"/>
    <n v="105.59999999999854"/>
    <n v="56.600000000000364"/>
    <n v="54.29"/>
    <d v="1900-01-04T22:56:07"/>
    <n v="0"/>
    <n v="54.29"/>
  </r>
  <r>
    <x v="200"/>
    <n v="131.6"/>
    <n v="11.800000000001091"/>
    <n v="19.900000000001455"/>
    <n v="5.07"/>
    <d v="1899-12-30T09:30:39"/>
    <n v="5.07"/>
    <n v="0"/>
  </r>
  <r>
    <x v="201"/>
    <n v="131.46100000000001"/>
    <n v="0"/>
    <n v="13.999999999998181"/>
    <n v="2.5299999999999998"/>
    <d v="1899-12-30T02:20:11"/>
    <n v="2.5299999999999998"/>
    <n v="0"/>
  </r>
  <r>
    <x v="202"/>
    <n v="131.351"/>
    <n v="0"/>
    <n v="14.000000000001819"/>
    <n v="2.54"/>
    <d v="1899-12-30T01:00:06"/>
    <n v="2.54"/>
    <n v="0"/>
  </r>
  <r>
    <x v="203"/>
    <n v="131.815"/>
    <n v="104.59999999999854"/>
    <n v="54.699999999998909"/>
    <n v="54.550000000000004"/>
    <d v="1900-01-01T18:44:10"/>
    <n v="54.550000000000004"/>
    <n v="0"/>
  </r>
  <r>
    <x v="204"/>
    <n v="132.27600000000001"/>
    <n v="0"/>
    <n v="14"/>
    <n v="2.5099999999999998"/>
    <d v="1899-12-30T00:45:53"/>
    <n v="0"/>
    <n v="2.5099999999999998"/>
  </r>
  <r>
    <x v="205"/>
    <n v="130.648"/>
    <n v="251.89999999999964"/>
    <n v="88.599999999998545"/>
    <n v="387.54000000000008"/>
    <d v="1900-01-05T03:33:14"/>
    <n v="0"/>
    <n v="387.54000000000008"/>
  </r>
  <r>
    <x v="206"/>
    <n v="131.76300000000001"/>
    <n v="11.899999999999636"/>
    <n v="19.899999999997817"/>
    <n v="5.01"/>
    <d v="1899-12-30T04:17:44"/>
    <n v="5.01"/>
    <n v="0"/>
  </r>
  <r>
    <x v="207"/>
    <n v="131.643"/>
    <n v="12.100000000000364"/>
    <n v="20.300000000001091"/>
    <n v="5.04"/>
    <d v="1899-12-30T17:02:10"/>
    <n v="5.04"/>
    <n v="0"/>
  </r>
  <r>
    <x v="208"/>
    <n v="131.49199999999999"/>
    <n v="0"/>
    <n v="14.199999999998909"/>
    <n v="2.52"/>
    <d v="1899-12-30T17:14:59"/>
    <n v="2.52"/>
    <n v="0"/>
  </r>
  <r>
    <x v="209"/>
    <n v="131.46600000000001"/>
    <n v="26.799999999997453"/>
    <n v="28.699999999998909"/>
    <n v="8.129999999999999"/>
    <d v="1899-12-30T07:12:50"/>
    <n v="8.129999999999999"/>
    <n v="0"/>
  </r>
  <r>
    <x v="210"/>
    <n v="131.33199999999999"/>
    <n v="0"/>
    <n v="14.000000000001819"/>
    <n v="2.5299999999999998"/>
    <d v="1899-12-30T00:13:11"/>
    <n v="2.5299999999999998"/>
    <n v="0"/>
  </r>
  <r>
    <x v="211"/>
    <n v="131.13800000000001"/>
    <n v="0"/>
    <n v="13.999999999998181"/>
    <n v="2.5299999999999998"/>
    <d v="1899-12-30T00:44:11"/>
    <n v="2.5299999999999998"/>
    <n v="0"/>
  </r>
  <r>
    <x v="212"/>
    <n v="131.00800000000001"/>
    <n v="0"/>
    <n v="13.999999999998181"/>
    <n v="2.5299999999999998"/>
    <d v="1899-12-30T02:18:14"/>
    <n v="2.5299999999999998"/>
    <n v="0"/>
  </r>
  <r>
    <x v="213"/>
    <n v="130.85900000000001"/>
    <n v="0"/>
    <n v="13.999999999998181"/>
    <n v="2.54"/>
    <d v="1899-12-30T02:01:50"/>
    <n v="2.54"/>
    <n v="0"/>
  </r>
  <r>
    <x v="214"/>
    <n v="130.697"/>
    <n v="0"/>
    <n v="13.999999999998181"/>
    <n v="2.5299999999999998"/>
    <d v="1899-12-30T01:57:53"/>
    <n v="2.5299999999999998"/>
    <n v="0"/>
  </r>
  <r>
    <x v="215"/>
    <n v="130.61500000000001"/>
    <n v="11.799999999999272"/>
    <n v="20.100000000000364"/>
    <n v="5.0600000000000005"/>
    <d v="1899-12-30T07:44:32"/>
    <n v="5.0600000000000005"/>
    <n v="0"/>
  </r>
  <r>
    <x v="216"/>
    <n v="130.666"/>
    <n v="42.600000000000364"/>
    <n v="35.899999999999636"/>
    <n v="13.02"/>
    <d v="1899-12-30T12:11:25"/>
    <n v="13.02"/>
    <n v="0"/>
  </r>
  <r>
    <x v="217"/>
    <n v="130.64099999999999"/>
    <n v="12.300000000001091"/>
    <n v="20.100000000002183"/>
    <n v="5.04"/>
    <d v="1899-12-30T01:22:42"/>
    <n v="5.04"/>
    <n v="0"/>
  </r>
  <r>
    <x v="218"/>
    <n v="130.44399999999999"/>
    <n v="11.100000000002183"/>
    <n v="19.500000000001819"/>
    <n v="5.03"/>
    <d v="1899-12-30T05:23:45"/>
    <n v="5.03"/>
    <n v="0"/>
  </r>
  <r>
    <x v="219"/>
    <n v="130.31399999999999"/>
    <n v="0"/>
    <n v="14.700000000002547"/>
    <n v="2.54"/>
    <d v="1899-12-30T04:56:02"/>
    <n v="2.54"/>
    <n v="0"/>
  </r>
  <r>
    <x v="220"/>
    <n v="130.179"/>
    <n v="12.099999999998545"/>
    <n v="20"/>
    <n v="5.05"/>
    <d v="1899-12-30T03:54:50"/>
    <n v="5.05"/>
    <n v="0"/>
  </r>
  <r>
    <x v="221"/>
    <n v="129.99"/>
    <n v="0"/>
    <n v="14"/>
    <n v="2.54"/>
    <d v="1899-12-30T01:11:36"/>
    <n v="2.54"/>
    <n v="0"/>
  </r>
  <r>
    <x v="222"/>
    <n v="129.84100000000001"/>
    <n v="0"/>
    <n v="13.999999999998181"/>
    <n v="2.54"/>
    <d v="1899-12-30T00:05:06"/>
    <n v="2.54"/>
    <n v="0"/>
  </r>
  <r>
    <x v="223"/>
    <n v="129.65899999999999"/>
    <n v="0"/>
    <n v="14.000000000001819"/>
    <n v="2.54"/>
    <d v="1899-12-30T00:27:42"/>
    <n v="2.54"/>
    <n v="0"/>
  </r>
  <r>
    <x v="224"/>
    <n v="130.43799999999999"/>
    <n v="133.5"/>
    <n v="61.800000000001091"/>
    <n v="88.789999999999992"/>
    <d v="1900-01-02T04:24:40"/>
    <n v="88.789999999999992"/>
    <n v="0"/>
  </r>
  <r>
    <x v="225"/>
    <n v="130.84899999999999"/>
    <n v="0"/>
    <n v="14"/>
    <n v="2.54"/>
    <d v="1899-12-30T05:14:41"/>
    <n v="0"/>
    <n v="2.54"/>
  </r>
  <r>
    <x v="226"/>
    <n v="130.88200000000001"/>
    <n v="25.899999999999636"/>
    <n v="28.399999999999636"/>
    <n v="8.16"/>
    <d v="1899-12-30T18:14:32"/>
    <n v="0"/>
    <n v="8.16"/>
  </r>
  <r>
    <x v="227"/>
    <n v="131.054"/>
    <n v="0"/>
    <n v="14.399999999999636"/>
    <n v="2.5299999999999998"/>
    <d v="1899-12-30T13:23:25"/>
    <n v="0"/>
    <n v="2.5299999999999998"/>
  </r>
  <r>
    <x v="228"/>
    <n v="129.845"/>
    <n v="203.60000000000036"/>
    <n v="79.499999999998181"/>
    <n v="232.85999999999996"/>
    <d v="1900-01-05T10:05:23"/>
    <n v="0"/>
    <n v="232.85999999999996"/>
  </r>
  <r>
    <x v="229"/>
    <n v="130.40600000000001"/>
    <n v="0"/>
    <n v="13.999999999998181"/>
    <n v="2.5299999999999998"/>
    <d v="1899-12-30T00:05:04"/>
    <n v="2.5299999999999998"/>
    <n v="0"/>
  </r>
  <r>
    <x v="230"/>
    <n v="130.34700000000001"/>
    <n v="12.799999999999272"/>
    <n v="20.399999999997817"/>
    <n v="5.08"/>
    <d v="1899-12-30T02:11:03"/>
    <n v="5.08"/>
    <n v="0"/>
  </r>
  <r>
    <x v="231"/>
    <n v="130.19999999999999"/>
    <n v="0"/>
    <n v="14.200000000002547"/>
    <n v="2.5299999999999998"/>
    <d v="1899-12-30T09:50:13"/>
    <n v="2.5299999999999998"/>
    <n v="0"/>
  </r>
  <r>
    <x v="232"/>
    <n v="130.125"/>
    <n v="26.200000000000728"/>
    <n v="28.5"/>
    <n v="8.1999999999999993"/>
    <d v="1899-12-30T11:54:47"/>
    <n v="8.1999999999999993"/>
    <n v="0"/>
  </r>
  <r>
    <x v="233"/>
    <n v="129.988"/>
    <n v="0"/>
    <n v="14.700000000000728"/>
    <n v="2.56"/>
    <d v="1899-12-30T11:04:01"/>
    <n v="2.56"/>
    <n v="0"/>
  </r>
  <r>
    <x v="234"/>
    <n v="129.89599999999999"/>
    <n v="12.100000000000364"/>
    <n v="20.000000000001819"/>
    <n v="5.08"/>
    <d v="1899-12-30T12:41:46"/>
    <n v="5.08"/>
    <n v="0"/>
  </r>
  <r>
    <x v="235"/>
    <n v="129.816"/>
    <n v="11.600000000002183"/>
    <n v="19.800000000001091"/>
    <n v="5.09"/>
    <d v="1899-12-30T03:43:07"/>
    <n v="5.09"/>
    <n v="0"/>
  </r>
  <r>
    <x v="236"/>
    <n v="129.626"/>
    <n v="0"/>
    <n v="13.999999999998181"/>
    <n v="2.5499999999999998"/>
    <d v="1899-12-30T01:00:42"/>
    <n v="2.5499999999999998"/>
    <n v="0"/>
  </r>
  <r>
    <x v="237"/>
    <n v="129.84700000000001"/>
    <n v="60.100000000000364"/>
    <n v="41.399999999999636"/>
    <n v="21.61"/>
    <d v="1899-12-31T04:49:02"/>
    <n v="21.61"/>
    <n v="0"/>
  </r>
  <r>
    <x v="238"/>
    <n v="129.648"/>
    <n v="0"/>
    <n v="14.000000000001819"/>
    <n v="2.54"/>
    <d v="1899-12-30T07:09:05"/>
    <n v="2.54"/>
    <n v="0"/>
  </r>
  <r>
    <x v="239"/>
    <n v="129.53200000000001"/>
    <n v="0"/>
    <n v="13.999999999998181"/>
    <n v="2.54"/>
    <d v="1899-12-30T00:11:48"/>
    <n v="2.54"/>
    <n v="0"/>
  </r>
  <r>
    <x v="240"/>
    <n v="129.28100000000001"/>
    <n v="0"/>
    <n v="13.999999999998181"/>
    <n v="2.5499999999999998"/>
    <d v="1899-12-30T00:42:41"/>
    <n v="2.5499999999999998"/>
    <n v="0"/>
  </r>
  <r>
    <x v="241"/>
    <n v="129.07400000000001"/>
    <n v="12.599999999998545"/>
    <n v="20.299999999997453"/>
    <n v="5.0999999999999996"/>
    <d v="1899-12-30T02:40:00"/>
    <n v="5.0999999999999996"/>
    <n v="0"/>
  </r>
  <r>
    <x v="242"/>
    <n v="128.93799999999999"/>
    <n v="0"/>
    <n v="14.000000000001819"/>
    <n v="2.5499999999999998"/>
    <d v="1899-12-30T00:27:00"/>
    <n v="2.5499999999999998"/>
    <n v="0"/>
  </r>
  <r>
    <x v="243"/>
    <n v="128.98599999999999"/>
    <n v="42.099999999998545"/>
    <n v="35.900000000001455"/>
    <n v="13.17"/>
    <d v="1899-12-30T21:50:56"/>
    <n v="13.17"/>
    <n v="0"/>
  </r>
  <r>
    <x v="244"/>
    <n v="128.93600000000001"/>
    <n v="26.200000000000728"/>
    <n v="28.399999999999636"/>
    <n v="8.19"/>
    <d v="1899-12-30T02:01:47"/>
    <n v="8.19"/>
    <n v="0"/>
  </r>
  <r>
    <x v="245"/>
    <n v="128.708"/>
    <n v="0"/>
    <n v="14.000000000001819"/>
    <n v="2.56"/>
    <d v="1899-12-30T00:41:44"/>
    <n v="2.56"/>
    <n v="0"/>
  </r>
  <r>
    <x v="246"/>
    <n v="130.09100000000001"/>
    <n v="0"/>
    <n v="14.000000000001819"/>
    <n v="2.5299999999999998"/>
    <d v="1899-12-30T00:35:41"/>
    <n v="0"/>
    <n v="2.5299999999999998"/>
  </r>
  <r>
    <x v="247"/>
    <n v="130.13999999999999"/>
    <n v="26.5"/>
    <n v="29.099999999998545"/>
    <n v="8.18"/>
    <d v="1899-12-30T20:27:34"/>
    <n v="0"/>
    <n v="8.18"/>
  </r>
  <r>
    <x v="248"/>
    <n v="130.114"/>
    <n v="43.699999999998909"/>
    <n v="36.199999999998909"/>
    <n v="13.079999999999998"/>
    <d v="1899-12-30T01:19:30"/>
    <n v="0"/>
    <n v="13.079999999999998"/>
  </r>
  <r>
    <x v="249"/>
    <n v="130.005"/>
    <n v="61.399999999999636"/>
    <n v="41.800000000001091"/>
    <n v="21.519999999999996"/>
    <d v="1899-12-30T18:43:28"/>
    <n v="0"/>
    <n v="21.519999999999996"/>
  </r>
  <r>
    <x v="250"/>
    <n v="130.13300000000001"/>
    <n v="26.200000000000728"/>
    <n v="28.800000000001091"/>
    <n v="8.17"/>
    <d v="1899-12-31T01:29:00"/>
    <n v="0"/>
    <n v="8.17"/>
  </r>
  <r>
    <x v="251"/>
    <n v="130.214"/>
    <n v="11.899999999999636"/>
    <n v="19.999999999998181"/>
    <n v="5.09"/>
    <d v="1899-12-30T03:35:44"/>
    <n v="0"/>
    <n v="5.09"/>
  </r>
  <r>
    <x v="252"/>
    <n v="130.05500000000001"/>
    <n v="61.299999999999272"/>
    <n v="42.199999999998909"/>
    <n v="21.59"/>
    <d v="1900-01-01T04:44:54"/>
    <n v="0"/>
    <n v="21.5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3">
  <r>
    <x v="0"/>
    <n v="129.32900000000001"/>
    <n v="42.199999999998909"/>
    <n v="35.900000000001455"/>
    <n v="13.34"/>
    <d v="1899-12-30T12:21:10"/>
    <n v="6.5584022276935665E-4"/>
    <n v="0"/>
    <n v="6.5584022276935665E-4"/>
  </r>
  <r>
    <x v="1"/>
    <n v="129.03200000000001"/>
    <n v="0"/>
    <n v="14.200000000000728"/>
    <n v="2.59"/>
    <d v="1899-12-30T06:21:13"/>
    <n v="1.2733329662463521E-4"/>
    <n v="1.2733329662463521E-4"/>
    <n v="0"/>
  </r>
  <r>
    <x v="2"/>
    <n v="129.113"/>
    <n v="43.399999999999636"/>
    <n v="35.900000000001455"/>
    <n v="13.27"/>
    <d v="1899-12-30T14:17:15"/>
    <n v="6.5239878232004219E-4"/>
    <n v="6.5239878232004219E-4"/>
    <n v="0"/>
  </r>
  <r>
    <x v="3"/>
    <n v="129.50200000000001"/>
    <n v="0"/>
    <n v="14.000000000001819"/>
    <n v="2.59"/>
    <d v="1899-12-30T00:46:36"/>
    <n v="1.2733329662463521E-4"/>
    <n v="0"/>
    <n v="1.2733329662463521E-4"/>
  </r>
  <r>
    <x v="4"/>
    <n v="129.548"/>
    <n v="11.800000000001091"/>
    <n v="19.899999999999636"/>
    <n v="5.17"/>
    <d v="1899-12-30T03:36:06"/>
    <n v="2.5417495889936835E-4"/>
    <n v="0"/>
    <n v="2.5417495889936835E-4"/>
  </r>
  <r>
    <x v="5"/>
    <n v="129.32300000000001"/>
    <n v="61.5"/>
    <n v="42.100000000002183"/>
    <n v="21.88"/>
    <d v="1899-12-30T12:25:22"/>
    <n v="1.0756959575857214E-3"/>
    <n v="0"/>
    <n v="1.0756959575857214E-3"/>
  </r>
  <r>
    <x v="6"/>
    <n v="128.947"/>
    <n v="25.400000000001455"/>
    <n v="28.100000000000364"/>
    <n v="8.2900000000000009"/>
    <d v="1899-12-30T15:41:41"/>
    <n v="4.075648760688131E-4"/>
    <n v="4.075648760688131E-4"/>
    <n v="0"/>
  </r>
  <r>
    <x v="7"/>
    <n v="129.28399999999999"/>
    <n v="43.399999999999636"/>
    <n v="36.200000000000728"/>
    <n v="13.23"/>
    <d v="1899-12-30T15:28:31"/>
    <n v="6.5043224492043392E-4"/>
    <n v="0"/>
    <n v="6.5043224492043392E-4"/>
  </r>
  <r>
    <x v="8"/>
    <n v="128.828"/>
    <n v="0"/>
    <n v="13.999999999998181"/>
    <n v="2.58"/>
    <d v="1899-12-30T02:14:21"/>
    <n v="1.2684166227473314E-4"/>
    <n v="1.2684166227473314E-4"/>
    <n v="0"/>
  </r>
  <r>
    <x v="9"/>
    <n v="129.02799999999999"/>
    <n v="61.200000000000728"/>
    <n v="41.700000000000728"/>
    <n v="21.93"/>
    <d v="1899-12-31T08:05:33"/>
    <n v="1.0781541293352318E-3"/>
    <n v="1.0781541293352318E-3"/>
    <n v="0"/>
  </r>
  <r>
    <x v="10"/>
    <n v="129.328"/>
    <n v="12.399999999999636"/>
    <n v="20.600000000000364"/>
    <n v="5.13"/>
    <d v="1899-12-30T11:01:40"/>
    <n v="2.5220842149976008E-4"/>
    <n v="0"/>
    <n v="2.5220842149976008E-4"/>
  </r>
  <r>
    <x v="11"/>
    <n v="129.495"/>
    <n v="0"/>
    <n v="14.000000000001819"/>
    <n v="2.57"/>
    <d v="1899-12-30T01:01:56"/>
    <n v="1.2635002792483108E-4"/>
    <n v="0"/>
    <n v="1.2635002792483108E-4"/>
  </r>
  <r>
    <x v="12"/>
    <n v="129.49799999999999"/>
    <n v="25.900000000001455"/>
    <n v="28.5"/>
    <n v="8.26"/>
    <d v="1899-12-30T06:58:51"/>
    <n v="4.0608997301910685E-4"/>
    <n v="0"/>
    <n v="4.0608997301910685E-4"/>
  </r>
  <r>
    <x v="13"/>
    <n v="129.46199999999999"/>
    <n v="42.100000000000364"/>
    <n v="37.299999999999272"/>
    <n v="13.29"/>
    <d v="1899-12-31T15:44:16"/>
    <n v="6.5338205101984621E-4"/>
    <n v="0"/>
    <n v="6.5338205101984621E-4"/>
  </r>
  <r>
    <x v="14"/>
    <n v="129.70699999999999"/>
    <n v="132.70000000000073"/>
    <n v="62.000000000001819"/>
    <n v="90.13"/>
    <d v="1900-01-03T19:36:51"/>
    <n v="4.4311003956673247E-3"/>
    <n v="4.4311003956673247E-3"/>
    <n v="0"/>
  </r>
  <r>
    <x v="15"/>
    <n v="129.648"/>
    <n v="0"/>
    <n v="13.999999999998181"/>
    <n v="2.58"/>
    <d v="1899-12-30T03:17:28"/>
    <n v="1.2684166227473314E-4"/>
    <n v="0"/>
    <n v="1.2684166227473314E-4"/>
  </r>
  <r>
    <x v="16"/>
    <n v="129.80799999999999"/>
    <n v="0"/>
    <n v="13.999999999998181"/>
    <n v="2.58"/>
    <d v="1899-12-30T01:53:04"/>
    <n v="1.2684166227473314E-4"/>
    <n v="0"/>
    <n v="1.2684166227473314E-4"/>
  </r>
  <r>
    <x v="17"/>
    <n v="129.876"/>
    <n v="11.700000000002547"/>
    <n v="19.900000000001455"/>
    <n v="5.18"/>
    <d v="1899-12-30T08:45:57"/>
    <n v="2.5466659324927042E-4"/>
    <n v="0"/>
    <n v="2.5466659324927042E-4"/>
  </r>
  <r>
    <x v="18"/>
    <n v="130.03"/>
    <n v="0"/>
    <n v="14.000000000001819"/>
    <n v="2.58"/>
    <d v="1899-12-30T04:48:58"/>
    <n v="1.2684166227473314E-4"/>
    <n v="0"/>
    <n v="1.2684166227473314E-4"/>
  </r>
  <r>
    <x v="19"/>
    <n v="130.19200000000001"/>
    <n v="0"/>
    <n v="14.400000000001455"/>
    <n v="2.58"/>
    <d v="1899-12-30T03:05:42"/>
    <n v="1.2684166227473314E-4"/>
    <n v="0"/>
    <n v="1.2684166227473314E-4"/>
  </r>
  <r>
    <x v="20"/>
    <n v="130.19499999999999"/>
    <n v="41.400000000001455"/>
    <n v="35.200000000000728"/>
    <n v="13.2"/>
    <d v="1899-12-30T14:55:57"/>
    <n v="6.4895734187072772E-4"/>
    <n v="0"/>
    <n v="6.4895734187072772E-4"/>
  </r>
  <r>
    <x v="21"/>
    <n v="130.32599999999999"/>
    <n v="0"/>
    <n v="13.999999999998181"/>
    <n v="2.57"/>
    <d v="1899-12-30T02:10:09"/>
    <n v="1.2635002792483108E-4"/>
    <n v="0"/>
    <n v="1.2635002792483108E-4"/>
  </r>
  <r>
    <x v="22"/>
    <n v="130.042"/>
    <n v="81"/>
    <n v="48.700000000000728"/>
    <n v="34.67"/>
    <d v="1900-01-01T18:22:06"/>
    <n v="1.7044962911104645E-3"/>
    <n v="0"/>
    <n v="1.7044962911104645E-3"/>
  </r>
  <r>
    <x v="23"/>
    <n v="130.054"/>
    <n v="106.69999999999709"/>
    <n v="55.099999999998545"/>
    <n v="55.769999999999996"/>
    <d v="1900-01-01T00:02:41"/>
    <n v="2.7418447694038243E-3"/>
    <n v="2.7418447694038243E-3"/>
    <n v="0"/>
  </r>
  <r>
    <x v="24"/>
    <n v="130.179"/>
    <n v="0"/>
    <n v="14.000000000001819"/>
    <n v="2.56"/>
    <d v="1899-12-30T04:56:01"/>
    <n v="1.2585839357492901E-4"/>
    <n v="0"/>
    <n v="1.2585839357492901E-4"/>
  </r>
  <r>
    <x v="25"/>
    <n v="130.476"/>
    <n v="0"/>
    <n v="15.199999999998909"/>
    <n v="2.56"/>
    <d v="1899-12-30T05:34:00"/>
    <n v="1.2585839357492901E-4"/>
    <n v="0"/>
    <n v="1.2585839357492901E-4"/>
  </r>
  <r>
    <x v="26"/>
    <n v="130.46700000000001"/>
    <n v="45.499999999998181"/>
    <n v="37.100000000000364"/>
    <n v="13.24"/>
    <d v="1899-12-30T06:43:34"/>
    <n v="6.5092387927033599E-4"/>
    <n v="0"/>
    <n v="6.5092387927033599E-4"/>
  </r>
  <r>
    <x v="27"/>
    <n v="129.83000000000001"/>
    <n v="132.50000000000182"/>
    <n v="61.700000000002547"/>
    <n v="90.300000000000011"/>
    <d v="1900-01-01T09:54:19"/>
    <n v="4.4394581796156603E-3"/>
    <n v="0"/>
    <n v="4.4394581796156603E-3"/>
  </r>
  <r>
    <x v="28"/>
    <n v="129.91200000000001"/>
    <n v="0"/>
    <n v="13.999999999998181"/>
    <n v="2.57"/>
    <d v="1899-12-30T04:31:03"/>
    <n v="1.2635002792483108E-4"/>
    <n v="1.2635002792483108E-4"/>
    <n v="0"/>
  </r>
  <r>
    <x v="29"/>
    <n v="129.77199999999999"/>
    <n v="0"/>
    <n v="14.000000000001819"/>
    <n v="2.57"/>
    <d v="1899-12-30T00:37:49"/>
    <n v="1.2635002792483108E-4"/>
    <n v="1.2635002792483108E-4"/>
    <n v="0"/>
  </r>
  <r>
    <x v="30"/>
    <n v="129.63300000000001"/>
    <n v="26.599999999998545"/>
    <n v="28.69999999999709"/>
    <n v="8.25"/>
    <d v="1899-12-30T12:40:54"/>
    <n v="4.0559833866920484E-4"/>
    <n v="4.0559833866920484E-4"/>
    <n v="0"/>
  </r>
  <r>
    <x v="31"/>
    <n v="129.45699999999999"/>
    <n v="0"/>
    <n v="14.000000000001819"/>
    <n v="2.57"/>
    <d v="1899-12-30T01:14:00"/>
    <n v="1.2635002792483108E-4"/>
    <n v="1.2635002792483108E-4"/>
    <n v="0"/>
  </r>
  <r>
    <x v="32"/>
    <n v="129.37899999999999"/>
    <n v="12.5"/>
    <n v="20.199999999998909"/>
    <n v="5.13"/>
    <d v="1899-12-30T04:12:12"/>
    <n v="2.5220842149976008E-4"/>
    <n v="2.5220842149976008E-4"/>
    <n v="0"/>
  </r>
  <r>
    <x v="33"/>
    <n v="129.333"/>
    <n v="26.200000000000728"/>
    <n v="28.5"/>
    <n v="8.17"/>
    <d v="1899-12-30T07:27:00"/>
    <n v="4.016652638699883E-4"/>
    <n v="4.016652638699883E-4"/>
    <n v="0"/>
  </r>
  <r>
    <x v="34"/>
    <n v="129.24799999999999"/>
    <n v="0"/>
    <n v="14.000000000001819"/>
    <n v="2.58"/>
    <d v="1899-12-30T08:29:38"/>
    <n v="1.2684166227473314E-4"/>
    <n v="1.2684166227473314E-4"/>
    <n v="0"/>
  </r>
  <r>
    <x v="35"/>
    <n v="129.352"/>
    <n v="60.699999999998909"/>
    <n v="41.499999999998181"/>
    <n v="21.939999999999998"/>
    <d v="1899-12-31T01:10:11"/>
    <n v="1.0786457636851336E-3"/>
    <n v="1.0786457636851336E-3"/>
    <n v="0"/>
  </r>
  <r>
    <x v="36"/>
    <n v="129.15100000000001"/>
    <n v="134.70000000000073"/>
    <n v="63.300000000001091"/>
    <n v="89.449999999999989"/>
    <d v="1900-01-02T16:54:28"/>
    <n v="4.3976692598739842E-3"/>
    <n v="0"/>
    <n v="4.3976692598739842E-3"/>
  </r>
  <r>
    <x v="37"/>
    <n v="129.197"/>
    <n v="0"/>
    <n v="13.999999999998181"/>
    <n v="2.57"/>
    <d v="1899-12-30T01:21:49"/>
    <n v="1.2635002792483108E-4"/>
    <n v="1.2635002792483108E-4"/>
    <n v="0"/>
  </r>
  <r>
    <x v="38"/>
    <n v="128.95500000000001"/>
    <n v="0"/>
    <n v="13.999999999998181"/>
    <n v="2.58"/>
    <d v="1899-12-30T00:16:41"/>
    <n v="1.2684166227473314E-4"/>
    <n v="1.2684166227473314E-4"/>
    <n v="0"/>
  </r>
  <r>
    <x v="39"/>
    <n v="128.88800000000001"/>
    <n v="12.5"/>
    <n v="20.199999999998909"/>
    <n v="5.1400000000000006"/>
    <d v="1899-12-30T07:57:25"/>
    <n v="2.5270005584966221E-4"/>
    <n v="2.5270005584966221E-4"/>
    <n v="0"/>
  </r>
  <r>
    <x v="40"/>
    <n v="128.69999999999999"/>
    <n v="0"/>
    <n v="14.000000000001819"/>
    <n v="2.58"/>
    <d v="1899-12-30T01:16:33"/>
    <n v="1.2684166227473314E-4"/>
    <n v="1.2684166227473314E-4"/>
    <n v="0"/>
  </r>
  <r>
    <x v="41"/>
    <n v="128.48400000000001"/>
    <n v="0"/>
    <n v="14.199999999998909"/>
    <n v="2.57"/>
    <d v="1899-12-30T03:47:52"/>
    <n v="1.2635002792483108E-4"/>
    <n v="1.2635002792483108E-4"/>
    <n v="0"/>
  </r>
  <r>
    <x v="42"/>
    <n v="128.464"/>
    <n v="12.099999999996726"/>
    <n v="19.999999999998181"/>
    <n v="5.15"/>
    <d v="1899-12-30T06:04:44"/>
    <n v="2.5319169019956422E-4"/>
    <n v="2.5319169019956422E-4"/>
    <n v="0"/>
  </r>
  <r>
    <x v="43"/>
    <n v="128.35599999999999"/>
    <n v="12"/>
    <n v="20.000000000001819"/>
    <n v="5.15"/>
    <d v="1899-12-30T01:40:59"/>
    <n v="2.5319169019956422E-4"/>
    <n v="2.5319169019956422E-4"/>
    <n v="0"/>
  </r>
  <r>
    <x v="44"/>
    <n v="128.417"/>
    <n v="46.499999999998181"/>
    <n v="36.599999999998545"/>
    <n v="13.2"/>
    <d v="1899-12-30T11:51:10"/>
    <n v="6.4895734187072772E-4"/>
    <n v="6.4895734187072772E-4"/>
    <n v="0"/>
  </r>
  <r>
    <x v="45"/>
    <n v="128.46799999999999"/>
    <n v="42.800000000001091"/>
    <n v="35.900000000001455"/>
    <n v="13.16"/>
    <d v="1899-12-30T20:40:54"/>
    <n v="6.4699080447111945E-4"/>
    <n v="6.4699080447111945E-4"/>
    <n v="0"/>
  </r>
  <r>
    <x v="46"/>
    <n v="129.69300000000001"/>
    <n v="204.80000000000109"/>
    <n v="79.800000000001091"/>
    <n v="236.26999999999992"/>
    <d v="1900-01-08T20:12:44"/>
    <n v="1.1615844785136119E-2"/>
    <n v="1.1615844785136119E-2"/>
    <n v="0"/>
  </r>
  <r>
    <x v="47"/>
    <n v="129.226"/>
    <n v="0"/>
    <n v="13.999999999998181"/>
    <n v="2.5499999999999998"/>
    <d v="1899-12-30T01:36:09"/>
    <n v="1.2536675922502694E-4"/>
    <n v="0"/>
    <n v="1.2536675922502694E-4"/>
  </r>
  <r>
    <x v="48"/>
    <n v="129.40899999999999"/>
    <n v="0"/>
    <n v="13.999999999998181"/>
    <n v="2.5499999999999998"/>
    <d v="1899-12-30T01:48:03"/>
    <n v="1.2536675922502694E-4"/>
    <n v="0"/>
    <n v="1.2536675922502694E-4"/>
  </r>
  <r>
    <x v="49"/>
    <n v="129.34800000000001"/>
    <n v="43.30000000000291"/>
    <n v="36.80000000000291"/>
    <n v="13.08"/>
    <d v="1899-12-31T12:31:03"/>
    <n v="6.4305772967190292E-4"/>
    <n v="0"/>
    <n v="6.4305772967190292E-4"/>
  </r>
  <r>
    <x v="50"/>
    <n v="129.499"/>
    <n v="0"/>
    <n v="13.999999999998181"/>
    <n v="2.54"/>
    <d v="1899-12-30T07:07:56"/>
    <n v="1.2487512487512488E-4"/>
    <n v="0"/>
    <n v="1.2487512487512488E-4"/>
  </r>
  <r>
    <x v="51"/>
    <n v="129.523"/>
    <n v="26.799999999999272"/>
    <n v="28.899999999997817"/>
    <n v="8.120000000000001"/>
    <d v="1899-12-30T15:40:27"/>
    <n v="3.9920709212047802E-4"/>
    <n v="0"/>
    <n v="3.9920709212047802E-4"/>
  </r>
  <r>
    <x v="52"/>
    <n v="129.80600000000001"/>
    <n v="12.000000000001819"/>
    <n v="20.000000000001819"/>
    <n v="5.05"/>
    <d v="1899-12-30T02:08:56"/>
    <n v="2.4827534670054355E-4"/>
    <n v="0"/>
    <n v="2.4827534670054355E-4"/>
  </r>
  <r>
    <x v="53"/>
    <n v="129.93899999999999"/>
    <n v="0"/>
    <n v="13.999999999998181"/>
    <n v="2.5299999999999998"/>
    <d v="1899-12-30T05:21:47"/>
    <n v="1.2438349052522281E-4"/>
    <n v="0"/>
    <n v="1.2438349052522281E-4"/>
  </r>
  <r>
    <x v="54"/>
    <n v="129.98699999999999"/>
    <n v="12.199999999998909"/>
    <n v="20.099999999998545"/>
    <n v="5.0599999999999996"/>
    <d v="1899-12-30T05:20:04"/>
    <n v="2.4876698105044562E-4"/>
    <n v="0"/>
    <n v="2.4876698105044562E-4"/>
  </r>
  <r>
    <x v="55"/>
    <n v="130.054"/>
    <n v="26.500000000001819"/>
    <n v="29.899999999999636"/>
    <n v="8.14"/>
    <d v="1899-12-30T19:06:35"/>
    <n v="4.001903608202821E-4"/>
    <n v="0"/>
    <n v="4.001903608202821E-4"/>
  </r>
  <r>
    <x v="56"/>
    <n v="130.17699999999999"/>
    <n v="0"/>
    <n v="13.999999999998181"/>
    <n v="2.5299999999999998"/>
    <d v="1899-12-30T05:58:37"/>
    <n v="1.2438349052522281E-4"/>
    <n v="0"/>
    <n v="1.2438349052522281E-4"/>
  </r>
  <r>
    <x v="57"/>
    <n v="130.28"/>
    <n v="12"/>
    <n v="20.199999999998909"/>
    <n v="5.05"/>
    <d v="1899-12-30T20:46:02"/>
    <n v="2.4827534670054355E-4"/>
    <n v="0"/>
    <n v="2.4827534670054355E-4"/>
  </r>
  <r>
    <x v="58"/>
    <n v="130.22200000000001"/>
    <n v="26.300000000001091"/>
    <n v="29.000000000001819"/>
    <n v="8.15"/>
    <d v="1899-12-31T11:15:51"/>
    <n v="4.0068199517018417E-4"/>
    <n v="0"/>
    <n v="4.0068199517018417E-4"/>
  </r>
  <r>
    <x v="59"/>
    <n v="130.28800000000001"/>
    <n v="12.100000000000364"/>
    <n v="20.100000000002183"/>
    <n v="5.0999999999999996"/>
    <d v="1899-12-30T07:20:29"/>
    <n v="2.5073351845005388E-4"/>
    <n v="0"/>
    <n v="2.5073351845005388E-4"/>
  </r>
  <r>
    <x v="60"/>
    <n v="130.47999999999999"/>
    <n v="0"/>
    <n v="13.999999999998181"/>
    <n v="2.54"/>
    <d v="1899-12-30T01:31:34"/>
    <n v="1.2487512487512488E-4"/>
    <n v="0"/>
    <n v="1.2487512487512488E-4"/>
  </r>
  <r>
    <x v="61"/>
    <n v="130.31"/>
    <n v="61.800000000001091"/>
    <n v="41.700000000000728"/>
    <n v="21.599999999999998"/>
    <d v="1899-12-30T08:47:13"/>
    <n v="1.0619301957884633E-3"/>
    <n v="0"/>
    <n v="1.0619301957884633E-3"/>
  </r>
  <r>
    <x v="62"/>
    <n v="130.494"/>
    <n v="12"/>
    <n v="20.199999999998909"/>
    <n v="5.09"/>
    <d v="1899-12-30T13:43:30"/>
    <n v="2.5024188410015182E-4"/>
    <n v="0"/>
    <n v="2.5024188410015182E-4"/>
  </r>
  <r>
    <x v="63"/>
    <n v="130.22200000000001"/>
    <n v="80.199999999998909"/>
    <n v="47.700000000000728"/>
    <n v="34.61"/>
    <d v="1899-12-31T07:33:16"/>
    <n v="1.7015464850110519E-3"/>
    <n v="0"/>
    <n v="1.7015464850110519E-3"/>
  </r>
  <r>
    <x v="64"/>
    <n v="130.03"/>
    <n v="81.100000000000364"/>
    <n v="47.700000000000728"/>
    <n v="34.5"/>
    <d v="1899-12-31T19:20:40"/>
    <n v="1.6961385071621292E-3"/>
    <n v="1.6961385071621292E-3"/>
    <n v="0"/>
  </r>
  <r>
    <x v="65"/>
    <n v="130.32900000000001"/>
    <n v="12"/>
    <n v="20.200000000000728"/>
    <n v="5.1099999999999994"/>
    <d v="1899-12-30T16:08:55"/>
    <n v="2.5122515279995595E-4"/>
    <n v="0"/>
    <n v="2.5122515279995595E-4"/>
  </r>
  <r>
    <x v="66"/>
    <n v="130.46799999999999"/>
    <n v="0"/>
    <n v="13.999999999998181"/>
    <n v="2.56"/>
    <d v="1899-12-30T01:33:10"/>
    <n v="1.2585839357492901E-4"/>
    <n v="0"/>
    <n v="1.2585839357492901E-4"/>
  </r>
  <r>
    <x v="67"/>
    <n v="130.55699999999999"/>
    <n v="12.5"/>
    <n v="20.699999999998909"/>
    <n v="5.1099999999999994"/>
    <d v="1899-12-30T11:56:47"/>
    <n v="2.5122515279995595E-4"/>
    <n v="0"/>
    <n v="2.5122515279995595E-4"/>
  </r>
  <r>
    <x v="68"/>
    <n v="130.41"/>
    <n v="60.600000000002183"/>
    <n v="41.800000000001091"/>
    <n v="21.739999999999995"/>
    <d v="1899-12-31T02:05:12"/>
    <n v="1.0688130766870923E-3"/>
    <n v="0"/>
    <n v="1.0688130766870923E-3"/>
  </r>
  <r>
    <x v="69"/>
    <n v="129.91399999999999"/>
    <n v="0"/>
    <n v="14.000000000001819"/>
    <n v="2.56"/>
    <d v="1899-12-30T00:22:52"/>
    <n v="1.2585839357492901E-4"/>
    <n v="1.2585839357492901E-4"/>
    <n v="0"/>
  </r>
  <r>
    <x v="70"/>
    <n v="129.98699999999999"/>
    <n v="42.099999999998545"/>
    <n v="35.800000000001091"/>
    <n v="13.120000000000001"/>
    <d v="1899-12-31T02:51:09"/>
    <n v="6.4502426707151118E-4"/>
    <n v="6.4502426707151118E-4"/>
    <n v="0"/>
  </r>
  <r>
    <x v="71"/>
    <n v="130.24"/>
    <n v="62"/>
    <n v="42.100000000000364"/>
    <n v="21.759999999999998"/>
    <d v="1899-12-30T11:16:13"/>
    <n v="1.0697963453868964E-3"/>
    <n v="0"/>
    <n v="1.0697963453868964E-3"/>
  </r>
  <r>
    <x v="72"/>
    <n v="130.08799999999999"/>
    <n v="60.699999999998909"/>
    <n v="42.099999999998545"/>
    <n v="21.89"/>
    <d v="1900-01-01T01:54:19"/>
    <n v="1.0761875919356235E-3"/>
    <n v="1.0761875919356235E-3"/>
    <n v="0"/>
  </r>
  <r>
    <x v="73"/>
    <n v="130.38"/>
    <n v="12.400000000003274"/>
    <n v="20.400000000001455"/>
    <n v="5.13"/>
    <d v="1899-12-30T18:35:43"/>
    <n v="2.5220842149976008E-4"/>
    <n v="0"/>
    <n v="2.5220842149976008E-4"/>
  </r>
  <r>
    <x v="74"/>
    <n v="130.47200000000001"/>
    <n v="11.899999999999636"/>
    <n v="20.000000000001819"/>
    <n v="5.16"/>
    <d v="1899-12-30T05:47:28"/>
    <n v="2.5368332454946628E-4"/>
    <n v="0"/>
    <n v="2.5368332454946628E-4"/>
  </r>
  <r>
    <x v="75"/>
    <n v="130.56299999999999"/>
    <n v="12.30000000000291"/>
    <n v="20.200000000000728"/>
    <n v="5.16"/>
    <d v="1899-12-30T02:49:16"/>
    <n v="2.5368332454946628E-4"/>
    <n v="0"/>
    <n v="2.5368332454946628E-4"/>
  </r>
  <r>
    <x v="76"/>
    <n v="130.51599999999999"/>
    <n v="42.400000000001455"/>
    <n v="36.699999999998909"/>
    <n v="13.2"/>
    <d v="1899-12-31T15:26:44"/>
    <n v="6.4895734187072772E-4"/>
    <n v="0"/>
    <n v="6.4895734187072772E-4"/>
  </r>
  <r>
    <x v="77"/>
    <n v="130.02000000000001"/>
    <n v="12.399999999999636"/>
    <n v="20.399999999997817"/>
    <n v="5.1499999999999995"/>
    <d v="1899-12-30T11:21:11"/>
    <n v="2.5319169019956422E-4"/>
    <n v="2.5319169019956422E-4"/>
    <n v="0"/>
  </r>
  <r>
    <x v="78"/>
    <n v="130.096"/>
    <n v="43.399999999999636"/>
    <n v="36.299999999999272"/>
    <n v="13.25"/>
    <d v="1899-12-30T23:25:58"/>
    <n v="6.5141551362023805E-4"/>
    <n v="6.5141551362023805E-4"/>
    <n v="0"/>
  </r>
  <r>
    <x v="79"/>
    <n v="130.298"/>
    <n v="59.600000000000364"/>
    <n v="41.400000000001455"/>
    <n v="22.019999999999996"/>
    <d v="1899-12-31T17:03:20"/>
    <n v="1.0825788384843502E-3"/>
    <n v="0"/>
    <n v="1.0825788384843502E-3"/>
  </r>
  <r>
    <x v="80"/>
    <n v="129.94200000000001"/>
    <n v="0"/>
    <n v="13.999999999998181"/>
    <n v="2.57"/>
    <d v="1899-12-30T01:20:29"/>
    <n v="1.2635002792483108E-4"/>
    <n v="1.2635002792483108E-4"/>
    <n v="0"/>
  </r>
  <r>
    <x v="81"/>
    <n v="129.9"/>
    <n v="43.5"/>
    <n v="36.400000000001455"/>
    <n v="13.32"/>
    <d v="1899-12-30T13:15:56"/>
    <n v="6.5485695406955252E-4"/>
    <n v="6.5485695406955252E-4"/>
    <n v="0"/>
  </r>
  <r>
    <x v="82"/>
    <n v="130.35400000000001"/>
    <n v="104.89999999999964"/>
    <n v="54.499999999998181"/>
    <n v="56.32"/>
    <d v="1899-12-30T23:40:48"/>
    <n v="2.7688846586484384E-3"/>
    <n v="2.7688846586484384E-3"/>
    <n v="0"/>
  </r>
  <r>
    <x v="83"/>
    <n v="130.52600000000001"/>
    <n v="0"/>
    <n v="14"/>
    <n v="2.59"/>
    <d v="1899-12-30T01:41:28"/>
    <n v="1.2733329662463521E-4"/>
    <n v="0"/>
    <n v="1.2733329662463521E-4"/>
  </r>
  <r>
    <x v="84"/>
    <n v="130.62799999999999"/>
    <n v="12.100000000000364"/>
    <n v="20.100000000000364"/>
    <n v="5.1899999999999995"/>
    <d v="1899-12-30T03:21:07"/>
    <n v="2.5515822759917249E-4"/>
    <n v="0"/>
    <n v="2.5515822759917249E-4"/>
  </r>
  <r>
    <x v="85"/>
    <n v="130.38800000000001"/>
    <n v="105.79999999999927"/>
    <n v="56.200000000002547"/>
    <n v="56.260000000000005"/>
    <d v="1900-01-01T05:26:34"/>
    <n v="2.765934852549026E-3"/>
    <n v="0"/>
    <n v="2.765934852549026E-3"/>
  </r>
  <r>
    <x v="86"/>
    <n v="130.215"/>
    <n v="0"/>
    <n v="13.999999999998181"/>
    <n v="2.59"/>
    <d v="1899-12-30T00:32:00"/>
    <n v="1.2733329662463521E-4"/>
    <n v="1.2733329662463521E-4"/>
    <n v="0"/>
  </r>
  <r>
    <x v="87"/>
    <n v="129.91399999999999"/>
    <n v="0"/>
    <n v="14.200000000002547"/>
    <n v="2.6"/>
    <d v="1899-12-30T08:37:31"/>
    <n v="1.2782493097453728E-4"/>
    <n v="1.2782493097453728E-4"/>
    <n v="0"/>
  </r>
  <r>
    <x v="88"/>
    <n v="129.83600000000001"/>
    <n v="12.599999999996726"/>
    <n v="20.299999999995634"/>
    <n v="5.1899999999999995"/>
    <d v="1899-12-30T07:13:41"/>
    <n v="2.5515822759917249E-4"/>
    <n v="2.5515822759917249E-4"/>
    <n v="0"/>
  </r>
  <r>
    <x v="89"/>
    <n v="129.749"/>
    <n v="12"/>
    <n v="20.000000000001819"/>
    <n v="5.18"/>
    <d v="1899-12-30T02:25:27"/>
    <n v="2.5466659324927042E-4"/>
    <n v="2.5466659324927042E-4"/>
    <n v="0"/>
  </r>
  <r>
    <x v="90"/>
    <n v="129.96700000000001"/>
    <n v="59.699999999998909"/>
    <n v="41.199999999998909"/>
    <n v="22"/>
    <d v="1899-12-31T03:11:52"/>
    <n v="1.0815955697845462E-3"/>
    <n v="1.0815955697845462E-3"/>
    <n v="0"/>
  </r>
  <r>
    <x v="91"/>
    <n v="130.09399999999999"/>
    <n v="80.299999999999272"/>
    <n v="47.600000000000364"/>
    <n v="35.129999999999995"/>
    <d v="1899-12-30T18:56:09"/>
    <n v="1.7271114712059592E-3"/>
    <n v="0"/>
    <n v="1.7271114712059592E-3"/>
  </r>
  <r>
    <x v="92"/>
    <n v="129.85400000000001"/>
    <n v="0"/>
    <n v="13.999999999998181"/>
    <n v="2.59"/>
    <d v="1899-12-30T00:20:15"/>
    <n v="1.2733329662463521E-4"/>
    <n v="1.2733329662463521E-4"/>
    <n v="0"/>
  </r>
  <r>
    <x v="93"/>
    <n v="129.71199999999999"/>
    <n v="0"/>
    <n v="14.000000000001819"/>
    <n v="2.6"/>
    <d v="1899-12-30T00:12:43"/>
    <n v="1.2782493097453728E-4"/>
    <n v="1.2782493097453728E-4"/>
    <n v="0"/>
  </r>
  <r>
    <x v="94"/>
    <n v="129.642"/>
    <n v="12.800000000001091"/>
    <n v="20.600000000002183"/>
    <n v="5.18"/>
    <d v="1899-12-30T09:39:35"/>
    <n v="2.5466659324927042E-4"/>
    <n v="2.5466659324927042E-4"/>
    <n v="0"/>
  </r>
  <r>
    <x v="95"/>
    <n v="131.31700000000001"/>
    <n v="253.10000000000036"/>
    <n v="88.200000000000728"/>
    <n v="390.07999999999993"/>
    <d v="1900-01-06T08:46:30"/>
    <n v="1.9177672720979803E-2"/>
    <n v="1.9177672720979803E-2"/>
    <n v="0"/>
  </r>
  <r>
    <x v="96"/>
    <n v="130.154"/>
    <n v="27.300000000001091"/>
    <n v="28.899999999999636"/>
    <n v="8.3099999999999987"/>
    <d v="1899-12-30T05:37:00"/>
    <n v="4.0854814476861713E-4"/>
    <n v="0"/>
    <n v="4.0854814476861713E-4"/>
  </r>
  <r>
    <x v="97"/>
    <n v="130.38"/>
    <n v="0"/>
    <n v="14"/>
    <n v="2.59"/>
    <d v="1899-12-30T02:20:05"/>
    <n v="1.2733329662463521E-4"/>
    <n v="0"/>
    <n v="1.2733329662463521E-4"/>
  </r>
  <r>
    <x v="98"/>
    <n v="130.51499999999999"/>
    <n v="0"/>
    <n v="13.999999999998181"/>
    <n v="2.59"/>
    <d v="1899-12-30T02:01:45"/>
    <n v="1.2733329662463521E-4"/>
    <n v="0"/>
    <n v="1.2733329662463521E-4"/>
  </r>
  <r>
    <x v="99"/>
    <n v="130.57499999999999"/>
    <n v="26.000000000001819"/>
    <n v="28.499999999998181"/>
    <n v="8.34"/>
    <d v="1899-12-30T16:46:59"/>
    <n v="4.1002304781832339E-4"/>
    <n v="0"/>
    <n v="4.1002304781832339E-4"/>
  </r>
  <r>
    <x v="100"/>
    <n v="130.62100000000001"/>
    <n v="25.800000000001091"/>
    <n v="28.300000000001091"/>
    <n v="8.32"/>
    <d v="1899-12-30T02:37:07"/>
    <n v="4.0903977911851931E-4"/>
    <n v="0"/>
    <n v="4.0903977911851931E-4"/>
  </r>
  <r>
    <x v="101"/>
    <n v="130.74"/>
    <n v="0"/>
    <n v="14"/>
    <n v="2.59"/>
    <d v="1899-12-30T03:53:17"/>
    <n v="1.2733329662463521E-4"/>
    <n v="0"/>
    <n v="1.2733329662463521E-4"/>
  </r>
  <r>
    <x v="102"/>
    <n v="130.821"/>
    <n v="11.899999999999636"/>
    <n v="20.200000000000728"/>
    <n v="5.1899999999999995"/>
    <d v="1899-12-30T07:13:18"/>
    <n v="2.5515822759917249E-4"/>
    <n v="0"/>
    <n v="2.5515822759917249E-4"/>
  </r>
  <r>
    <x v="103"/>
    <n v="130.86500000000001"/>
    <n v="12"/>
    <n v="20"/>
    <n v="5.17"/>
    <d v="1899-12-30T09:47:28"/>
    <n v="2.5417495889936835E-4"/>
    <n v="0"/>
    <n v="2.5417495889936835E-4"/>
  </r>
  <r>
    <x v="104"/>
    <n v="130.999"/>
    <n v="0"/>
    <n v="13.999999999998181"/>
    <n v="2.58"/>
    <d v="1899-12-30T01:29:51"/>
    <n v="1.2684166227473314E-4"/>
    <n v="0"/>
    <n v="1.2684166227473314E-4"/>
  </r>
  <r>
    <x v="105"/>
    <n v="131.17099999999999"/>
    <n v="0"/>
    <n v="13.999999999998181"/>
    <n v="2.57"/>
    <d v="1899-12-30T02:52:02"/>
    <n v="1.2635002792483108E-4"/>
    <n v="0"/>
    <n v="1.2635002792483108E-4"/>
  </r>
  <r>
    <x v="106"/>
    <n v="131.36099999999999"/>
    <n v="0"/>
    <n v="13.999999999998181"/>
    <n v="2.57"/>
    <d v="1899-12-30T01:05:56"/>
    <n v="1.2635002792483108E-4"/>
    <n v="0"/>
    <n v="1.2635002792483108E-4"/>
  </r>
  <r>
    <x v="107"/>
    <n v="131.56800000000001"/>
    <n v="0"/>
    <n v="14.399999999999636"/>
    <n v="2.56"/>
    <d v="1899-12-30T06:05:41"/>
    <n v="1.2585839357492901E-4"/>
    <n v="0"/>
    <n v="1.2585839357492901E-4"/>
  </r>
  <r>
    <x v="108"/>
    <n v="131.61699999999999"/>
    <n v="12.200000000000728"/>
    <n v="20.099999999998545"/>
    <n v="5.14"/>
    <d v="1899-12-30T07:03:09"/>
    <n v="2.5270005584966215E-4"/>
    <n v="0"/>
    <n v="2.5270005584966215E-4"/>
  </r>
  <r>
    <x v="109"/>
    <n v="131.71199999999999"/>
    <n v="11.899999999999636"/>
    <n v="19.999999999998181"/>
    <n v="5.16"/>
    <d v="1899-12-30T10:13:45"/>
    <n v="2.5368332454946628E-4"/>
    <n v="0"/>
    <n v="2.5368332454946628E-4"/>
  </r>
  <r>
    <x v="110"/>
    <n v="131.839"/>
    <n v="11.899999999999636"/>
    <n v="21.199999999998909"/>
    <n v="5.15"/>
    <d v="1899-12-30T11:25:10"/>
    <n v="2.5319169019956422E-4"/>
    <n v="0"/>
    <n v="2.5319169019956422E-4"/>
  </r>
  <r>
    <x v="111"/>
    <n v="131.96799999999999"/>
    <n v="0"/>
    <n v="13.999999999998181"/>
    <n v="2.58"/>
    <d v="1899-12-30T01:37:21"/>
    <n v="1.2684166227473314E-4"/>
    <n v="0"/>
    <n v="1.2684166227473314E-4"/>
  </r>
  <r>
    <x v="112"/>
    <n v="132.1"/>
    <n v="0"/>
    <n v="14"/>
    <n v="2.57"/>
    <d v="1899-12-30T01:24:42"/>
    <n v="1.2635002792483108E-4"/>
    <n v="0"/>
    <n v="1.2635002792483108E-4"/>
  </r>
  <r>
    <x v="113"/>
    <n v="132.21899999999999"/>
    <n v="11.899999999999636"/>
    <n v="19.999999999998181"/>
    <n v="5.16"/>
    <d v="1899-12-30T02:04:35"/>
    <n v="2.5368332454946628E-4"/>
    <n v="0"/>
    <n v="2.5368332454946628E-4"/>
  </r>
  <r>
    <x v="114"/>
    <n v="132.303"/>
    <n v="12.299999999999272"/>
    <n v="20.199999999998909"/>
    <n v="5.15"/>
    <d v="1899-12-30T01:21:19"/>
    <n v="2.5319169019956422E-4"/>
    <n v="0"/>
    <n v="2.5319169019956422E-4"/>
  </r>
  <r>
    <x v="115"/>
    <n v="132.02699999999999"/>
    <n v="80.700000000002547"/>
    <n v="48.200000000000728"/>
    <n v="34.53"/>
    <d v="1899-12-31T18:12:56"/>
    <n v="1.6976134102118356E-3"/>
    <n v="0"/>
    <n v="1.6976134102118356E-3"/>
  </r>
  <r>
    <x v="116"/>
    <n v="132.13399999999999"/>
    <n v="0"/>
    <n v="13.999999999998181"/>
    <n v="2.5499999999999998"/>
    <d v="1899-12-30T01:08:54"/>
    <n v="1.2536675922502694E-4"/>
    <n v="0"/>
    <n v="1.2536675922502694E-4"/>
  </r>
  <r>
    <x v="117"/>
    <n v="131.648"/>
    <n v="105.50000000000182"/>
    <n v="56.5"/>
    <n v="55.64"/>
    <d v="1900-01-02T02:58:41"/>
    <n v="2.7354535228550979E-3"/>
    <n v="0"/>
    <n v="2.7354535228550979E-3"/>
  </r>
  <r>
    <x v="118"/>
    <n v="131.25"/>
    <n v="12.099999999996726"/>
    <n v="19.999999999998181"/>
    <n v="5.1100000000000003"/>
    <d v="1899-12-30T02:42:12"/>
    <n v="2.5122515279995595E-4"/>
    <n v="2.5122515279995595E-4"/>
    <n v="0"/>
  </r>
  <r>
    <x v="119"/>
    <n v="131.18299999999999"/>
    <n v="12.100000000002183"/>
    <n v="20.300000000001091"/>
    <n v="5.13"/>
    <d v="1899-12-30T19:18:25"/>
    <n v="2.5220842149976008E-4"/>
    <n v="2.5220842149976008E-4"/>
    <n v="0"/>
  </r>
  <r>
    <x v="120"/>
    <n v="131.04499999999999"/>
    <n v="0"/>
    <n v="14.000000000001819"/>
    <n v="2.56"/>
    <d v="1899-12-30T01:11:40"/>
    <n v="1.2585839357492901E-4"/>
    <n v="1.2585839357492901E-4"/>
    <n v="0"/>
  </r>
  <r>
    <x v="121"/>
    <n v="131.738"/>
    <n v="133.00000000000182"/>
    <n v="62.100000000002183"/>
    <n v="89.72"/>
    <d v="1900-01-04T03:50:12"/>
    <n v="4.4109433873213404E-3"/>
    <n v="4.4109433873213404E-3"/>
    <n v="0"/>
  </r>
  <r>
    <x v="122"/>
    <n v="131.81399999999999"/>
    <n v="0"/>
    <n v="13.999999999998181"/>
    <n v="2.56"/>
    <d v="1899-12-30T00:42:07"/>
    <n v="1.2585839357492901E-4"/>
    <n v="0"/>
    <n v="1.2585839357492901E-4"/>
  </r>
  <r>
    <x v="123"/>
    <n v="131.815"/>
    <n v="26.199999999998909"/>
    <n v="28.800000000001091"/>
    <n v="8.24"/>
    <d v="1899-12-30T18:06:55"/>
    <n v="4.0510670431930277E-4"/>
    <n v="0"/>
    <n v="4.0510670431930277E-4"/>
  </r>
  <r>
    <x v="124"/>
    <n v="131.91200000000001"/>
    <n v="12.5"/>
    <n v="20.300000000001091"/>
    <n v="5.16"/>
    <d v="1899-12-30T06:35:59"/>
    <n v="2.5368332454946628E-4"/>
    <n v="0"/>
    <n v="2.5368332454946628E-4"/>
  </r>
  <r>
    <x v="125"/>
    <n v="132.012"/>
    <n v="0"/>
    <n v="14"/>
    <n v="2.58"/>
    <d v="1899-12-30T01:09:12"/>
    <n v="1.2684166227473314E-4"/>
    <n v="0"/>
    <n v="1.2684166227473314E-4"/>
  </r>
  <r>
    <x v="126"/>
    <n v="132.172"/>
    <n v="0"/>
    <n v="14.399999999999636"/>
    <n v="2.57"/>
    <d v="1899-12-30T07:55:23"/>
    <n v="1.2635002792483108E-4"/>
    <n v="0"/>
    <n v="1.2635002792483108E-4"/>
  </r>
  <r>
    <x v="127"/>
    <n v="132.42099999999999"/>
    <n v="0"/>
    <n v="13.999999999998181"/>
    <n v="2.57"/>
    <d v="1899-12-30T06:17:52"/>
    <n v="1.2635002792483108E-4"/>
    <n v="0"/>
    <n v="1.2635002792483108E-4"/>
  </r>
  <r>
    <x v="128"/>
    <n v="132.43700000000001"/>
    <n v="42.599999999998545"/>
    <n v="36.299999999999272"/>
    <n v="13.21"/>
    <d v="1899-12-31T02:06:27"/>
    <n v="6.4944897622062979E-4"/>
    <n v="0"/>
    <n v="6.4944897622062979E-4"/>
  </r>
  <r>
    <x v="129"/>
    <n v="132.238"/>
    <n v="59.5"/>
    <n v="41.300000000001091"/>
    <n v="21.81"/>
    <d v="1899-12-31T03:23:05"/>
    <n v="1.0722545171364067E-3"/>
    <n v="0"/>
    <n v="1.0722545171364067E-3"/>
  </r>
  <r>
    <x v="130"/>
    <n v="132.04900000000001"/>
    <n v="41.500000000001819"/>
    <n v="35.199999999998909"/>
    <n v="13.15"/>
    <d v="1899-12-30T00:52:08"/>
    <n v="6.4649917012121738E-4"/>
    <n v="6.4649917012121738E-4"/>
    <n v="0"/>
  </r>
  <r>
    <x v="131"/>
    <n v="132.28800000000001"/>
    <n v="26.599999999998545"/>
    <n v="28.600000000000364"/>
    <n v="8.25"/>
    <d v="1899-12-30T02:49:08"/>
    <n v="4.0559833866920484E-4"/>
    <n v="0"/>
    <n v="4.0559833866920484E-4"/>
  </r>
  <r>
    <x v="132"/>
    <n v="132.24799999999999"/>
    <n v="60.200000000000728"/>
    <n v="41.500000000001819"/>
    <n v="21.79"/>
    <d v="1899-12-30T19:11:06"/>
    <n v="1.0712712484366028E-3"/>
    <n v="1.0712712484366028E-3"/>
    <n v="0"/>
  </r>
  <r>
    <x v="133"/>
    <n v="132.405"/>
    <n v="0"/>
    <n v="14.000000000001819"/>
    <n v="2.56"/>
    <d v="1899-12-30T05:00:52"/>
    <n v="1.2585839357492901E-4"/>
    <n v="0"/>
    <n v="1.2585839357492901E-4"/>
  </r>
  <r>
    <x v="134"/>
    <n v="132.58600000000001"/>
    <n v="0"/>
    <n v="14.000000000001819"/>
    <n v="2.56"/>
    <d v="1899-12-30T09:00:06"/>
    <n v="1.2585839357492901E-4"/>
    <n v="0"/>
    <n v="1.2585839357492901E-4"/>
  </r>
  <r>
    <x v="135"/>
    <n v="132.47900000000001"/>
    <n v="60.799999999999272"/>
    <n v="41.600000000002183"/>
    <n v="21.7"/>
    <d v="1899-12-30T06:07:07"/>
    <n v="1.0668465392874842E-3"/>
    <n v="0"/>
    <n v="1.0668465392874842E-3"/>
  </r>
  <r>
    <x v="136"/>
    <n v="132.131"/>
    <n v="42.099999999998545"/>
    <n v="35.599999999998545"/>
    <n v="13.14"/>
    <d v="1899-12-30T08:37:51"/>
    <n v="6.4600753577131532E-4"/>
    <n v="6.4600753577131532E-4"/>
    <n v="0"/>
  </r>
  <r>
    <x v="137"/>
    <n v="132.471"/>
    <n v="25.700000000000728"/>
    <n v="28.700000000000728"/>
    <n v="8.1999999999999993"/>
    <d v="1899-12-30T16:37:07"/>
    <n v="4.0314016691969445E-4"/>
    <n v="0"/>
    <n v="4.0314016691969445E-4"/>
  </r>
  <r>
    <x v="138"/>
    <n v="132.59800000000001"/>
    <n v="103.90000000000146"/>
    <n v="55.199999999998909"/>
    <n v="55.899999999999991"/>
    <d v="1900-01-04T18:06:08"/>
    <n v="2.7482360159525512E-3"/>
    <n v="2.7482360159525512E-3"/>
    <n v="0"/>
  </r>
  <r>
    <x v="139"/>
    <n v="132.59399999999999"/>
    <n v="0"/>
    <n v="13.999999999998181"/>
    <n v="2.56"/>
    <d v="1899-12-30T06:12:16"/>
    <n v="1.2585839357492901E-4"/>
    <n v="0"/>
    <n v="1.2585839357492901E-4"/>
  </r>
  <r>
    <x v="140"/>
    <n v="132.792"/>
    <n v="0"/>
    <n v="14.000000000001819"/>
    <n v="2.56"/>
    <d v="1899-12-30T01:14:10"/>
    <n v="1.2585839357492901E-4"/>
    <n v="0"/>
    <n v="1.2585839357492901E-4"/>
  </r>
  <r>
    <x v="141"/>
    <n v="132.91999999999999"/>
    <n v="0"/>
    <n v="14.399999999997817"/>
    <n v="2.56"/>
    <d v="1899-12-30T09:19:12"/>
    <n v="1.2585839357492901E-4"/>
    <n v="0"/>
    <n v="1.2585839357492901E-4"/>
  </r>
  <r>
    <x v="142"/>
    <n v="132.94300000000001"/>
    <n v="27.700000000002547"/>
    <n v="29.500000000001819"/>
    <n v="8.25"/>
    <d v="1899-12-31T07:01:01"/>
    <n v="4.0559833866920484E-4"/>
    <n v="0"/>
    <n v="4.0559833866920484E-4"/>
  </r>
  <r>
    <x v="143"/>
    <n v="133.09"/>
    <n v="0"/>
    <n v="14.000000000001819"/>
    <n v="2.57"/>
    <d v="1899-12-30T01:29:29"/>
    <n v="1.2635002792483108E-4"/>
    <n v="0"/>
    <n v="1.2635002792483108E-4"/>
  </r>
  <r>
    <x v="144"/>
    <n v="133.167"/>
    <n v="12.099999999998545"/>
    <n v="20.100000000000364"/>
    <n v="5.16"/>
    <d v="1899-12-30T10:53:11"/>
    <n v="2.5368332454946628E-4"/>
    <n v="0"/>
    <n v="2.5368332454946628E-4"/>
  </r>
  <r>
    <x v="145"/>
    <n v="133.32300000000001"/>
    <n v="0"/>
    <n v="14.400000000001455"/>
    <n v="2.57"/>
    <d v="1899-12-30T10:05:34"/>
    <n v="1.2635002792483108E-4"/>
    <n v="0"/>
    <n v="1.2635002792483108E-4"/>
  </r>
  <r>
    <x v="146"/>
    <n v="133.143"/>
    <n v="59.900000000003274"/>
    <n v="41.200000000000728"/>
    <n v="21.78"/>
    <d v="1899-12-30T12:15:51"/>
    <n v="1.0707796140867008E-3"/>
    <n v="0"/>
    <n v="1.0707796140867008E-3"/>
  </r>
  <r>
    <x v="147"/>
    <n v="133.14500000000001"/>
    <n v="25.700000000000728"/>
    <n v="29.500000000001819"/>
    <n v="8.24"/>
    <d v="1899-12-31T05:44:23"/>
    <n v="4.0510670431930277E-4"/>
    <n v="0"/>
    <n v="4.0510670431930277E-4"/>
  </r>
  <r>
    <x v="148"/>
    <n v="133.053"/>
    <n v="46.399999999999636"/>
    <n v="38.999999999998181"/>
    <n v="13.239999999999998"/>
    <d v="1900-01-01T06:24:21"/>
    <n v="6.5092387927033588E-4"/>
    <n v="0"/>
    <n v="6.5092387927033588E-4"/>
  </r>
  <r>
    <x v="149"/>
    <n v="133.29900000000001"/>
    <n v="131.80000000000109"/>
    <n v="63.199999999998909"/>
    <n v="89.62"/>
    <d v="1900-01-09T01:59:55"/>
    <n v="4.4060270438223198E-3"/>
    <n v="4.4060270438223198E-3"/>
    <n v="0"/>
  </r>
  <r>
    <x v="150"/>
    <n v="133.23099999999999"/>
    <n v="0"/>
    <n v="13.999999999998181"/>
    <n v="2.58"/>
    <d v="1899-12-30T01:07:09"/>
    <n v="1.2684166227473314E-4"/>
    <n v="0"/>
    <n v="1.2684166227473314E-4"/>
  </r>
  <r>
    <x v="151"/>
    <n v="133.42699999999999"/>
    <n v="0"/>
    <n v="13.999999999998181"/>
    <n v="2.57"/>
    <d v="1899-12-30T02:08:37"/>
    <n v="1.2635002792483108E-4"/>
    <n v="0"/>
    <n v="1.2635002792483108E-4"/>
  </r>
  <r>
    <x v="152"/>
    <n v="133.416"/>
    <n v="44.300000000001091"/>
    <n v="38.700000000000728"/>
    <n v="13.14"/>
    <d v="1900-01-01T02:42:50"/>
    <n v="6.4600753577131532E-4"/>
    <n v="0"/>
    <n v="6.4600753577131532E-4"/>
  </r>
  <r>
    <x v="153"/>
    <n v="133.76"/>
    <n v="0"/>
    <n v="14"/>
    <n v="2.5499999999999998"/>
    <d v="1899-12-30T00:29:11"/>
    <n v="1.2536675922502694E-4"/>
    <n v="0"/>
    <n v="1.2536675922502694E-4"/>
  </r>
  <r>
    <x v="154"/>
    <n v="133.917"/>
    <n v="11.999999999998181"/>
    <n v="20"/>
    <n v="5.0999999999999996"/>
    <d v="1899-12-30T00:43:29"/>
    <n v="2.5073351845005388E-4"/>
    <n v="0"/>
    <n v="2.5073351845005388E-4"/>
  </r>
  <r>
    <x v="155"/>
    <n v="133.94800000000001"/>
    <n v="26.099999999998545"/>
    <n v="28.600000000000364"/>
    <n v="8.18"/>
    <d v="1899-12-30T22:44:42"/>
    <n v="4.0215689821989032E-4"/>
    <n v="0"/>
    <n v="4.0215689821989032E-4"/>
  </r>
  <r>
    <x v="156"/>
    <n v="133.994"/>
    <n v="27.000000000001819"/>
    <n v="29.400000000001455"/>
    <n v="8.2100000000000009"/>
    <d v="1899-12-31T17:14:20"/>
    <n v="4.0363180126959657E-4"/>
    <n v="0"/>
    <n v="4.0363180126959657E-4"/>
  </r>
  <r>
    <x v="157"/>
    <n v="134.035"/>
    <n v="25.900000000001455"/>
    <n v="28.700000000000728"/>
    <n v="8.2200000000000006"/>
    <d v="1899-12-30T21:22:39"/>
    <n v="4.0412343561949864E-4"/>
    <n v="0"/>
    <n v="4.0412343561949864E-4"/>
  </r>
  <r>
    <x v="158"/>
    <n v="133.554"/>
    <n v="104.80000000000109"/>
    <n v="55.899999999999636"/>
    <n v="55.699999999999989"/>
    <d v="1900-01-04T08:33:01"/>
    <n v="2.7384033289545094E-3"/>
    <n v="0"/>
    <n v="2.7384033289545094E-3"/>
  </r>
  <r>
    <x v="159"/>
    <n v="133.10400000000001"/>
    <n v="12.100000000000364"/>
    <n v="20.199999999998909"/>
    <n v="5.13"/>
    <d v="1899-12-30T15:50:51"/>
    <n v="2.5220842149976008E-4"/>
    <n v="2.5220842149976008E-4"/>
    <n v="0"/>
  </r>
  <r>
    <x v="160"/>
    <n v="132.95699999999999"/>
    <n v="0"/>
    <n v="14.000000000001819"/>
    <n v="2.56"/>
    <d v="1899-12-30T04:55:37"/>
    <n v="1.2585839357492901E-4"/>
    <n v="1.2585839357492901E-4"/>
    <n v="0"/>
  </r>
  <r>
    <x v="161"/>
    <n v="133.166"/>
    <n v="60.19999999999709"/>
    <n v="42.099999999998545"/>
    <n v="21.779999999999998"/>
    <d v="1900-01-01T19:53:40"/>
    <n v="1.0707796140867005E-3"/>
    <n v="1.0707796140867005E-3"/>
    <n v="0"/>
  </r>
  <r>
    <x v="162"/>
    <n v="133.49199999999999"/>
    <n v="42.599999999998545"/>
    <n v="36.099999999998545"/>
    <n v="13.15"/>
    <d v="1899-12-30T22:12:17"/>
    <n v="6.4649917012121738E-4"/>
    <n v="0"/>
    <n v="6.4649917012121738E-4"/>
  </r>
  <r>
    <x v="163"/>
    <n v="133.315"/>
    <n v="58.600000000000364"/>
    <n v="40.700000000000728"/>
    <n v="21.66"/>
    <d v="1899-12-30T05:47:33"/>
    <n v="1.064880001887876E-3"/>
    <n v="1.064880001887876E-3"/>
    <n v="0"/>
  </r>
  <r>
    <x v="164"/>
    <n v="133.339"/>
    <n v="80.400000000001455"/>
    <n v="48.400000000001455"/>
    <n v="34.369999999999997"/>
    <d v="1900-01-01T01:41:03"/>
    <n v="1.6897472606134023E-3"/>
    <n v="0"/>
    <n v="1.6897472606134023E-3"/>
  </r>
  <r>
    <x v="165"/>
    <n v="133.262"/>
    <n v="12.700000000000728"/>
    <n v="20.299999999999272"/>
    <n v="5.08"/>
    <d v="1899-12-30T02:12:35"/>
    <n v="2.4975024975024975E-4"/>
    <n v="2.4975024975024975E-4"/>
    <n v="0"/>
  </r>
  <r>
    <x v="166"/>
    <n v="133.119"/>
    <n v="0"/>
    <n v="13.999999999998181"/>
    <n v="2.56"/>
    <d v="1899-12-30T03:48:53"/>
    <n v="1.2585839357492901E-4"/>
    <n v="1.2585839357492901E-4"/>
    <n v="0"/>
  </r>
  <r>
    <x v="167"/>
    <n v="133.09299999999999"/>
    <n v="25.800000000001091"/>
    <n v="28.300000000001091"/>
    <n v="8.1999999999999993"/>
    <d v="1899-12-30T14:26:31"/>
    <n v="4.0314016691969445E-4"/>
    <n v="4.0314016691969445E-4"/>
    <n v="0"/>
  </r>
  <r>
    <x v="168"/>
    <n v="132.95400000000001"/>
    <n v="0"/>
    <n v="13.999999999998181"/>
    <n v="2.56"/>
    <d v="1899-12-30T00:56:55"/>
    <n v="1.2585839357492901E-4"/>
    <n v="1.2585839357492901E-4"/>
    <n v="0"/>
  </r>
  <r>
    <x v="169"/>
    <n v="132.828"/>
    <n v="0"/>
    <n v="13.999999999998181"/>
    <n v="2.5499999999999998"/>
    <d v="1899-12-30T03:56:42"/>
    <n v="1.2536675922502694E-4"/>
    <n v="1.2536675922502694E-4"/>
    <n v="0"/>
  </r>
  <r>
    <x v="170"/>
    <n v="132.679"/>
    <n v="0"/>
    <n v="14"/>
    <n v="2.5499999999999998"/>
    <d v="1899-12-30T01:32:57"/>
    <n v="1.2536675922502694E-4"/>
    <n v="1.2536675922502694E-4"/>
    <n v="0"/>
  </r>
  <r>
    <x v="171"/>
    <n v="132.99299999999999"/>
    <n v="79.500000000001819"/>
    <n v="47.800000000001091"/>
    <n v="34.44"/>
    <d v="1900-01-02T00:53:01"/>
    <n v="1.6931887010627168E-3"/>
    <n v="1.6931887010627168E-3"/>
    <n v="0"/>
  </r>
  <r>
    <x v="172"/>
    <n v="133.51499999999999"/>
    <n v="0"/>
    <n v="14.399999999997817"/>
    <n v="2.54"/>
    <d v="1899-12-30T15:40:01"/>
    <n v="1.2487512487512488E-4"/>
    <n v="0"/>
    <n v="1.2487512487512488E-4"/>
  </r>
  <r>
    <x v="173"/>
    <n v="131.48099999999999"/>
    <n v="302.89999999999964"/>
    <n v="94.999999999998181"/>
    <n v="598.58000000000004"/>
    <d v="1900-01-03T13:35:26"/>
    <n v="2.9428248916437895E-2"/>
    <n v="0"/>
    <n v="2.9428248916437895E-2"/>
  </r>
  <r>
    <x v="174"/>
    <n v="132.81200000000001"/>
    <n v="0"/>
    <n v="14"/>
    <n v="2.54"/>
    <d v="1899-12-30T00:28:26"/>
    <n v="1.2487512487512488E-4"/>
    <n v="1.2487512487512488E-4"/>
    <n v="0"/>
  </r>
  <r>
    <x v="175"/>
    <n v="132.65"/>
    <n v="12.299999999999272"/>
    <n v="20.800000000001091"/>
    <n v="5.04"/>
    <d v="1899-12-30T11:21:53"/>
    <n v="2.4778371235064148E-4"/>
    <n v="2.4778371235064148E-4"/>
    <n v="0"/>
  </r>
  <r>
    <x v="176"/>
    <n v="132.53800000000001"/>
    <n v="0"/>
    <n v="13.999999999998181"/>
    <n v="2.5299999999999998"/>
    <d v="1899-12-30T00:53:17"/>
    <n v="1.2438349052522281E-4"/>
    <n v="1.2438349052522281E-4"/>
    <n v="0"/>
  </r>
  <r>
    <x v="177"/>
    <n v="132.05799999999999"/>
    <n v="0"/>
    <n v="14.000000000001819"/>
    <n v="2.5299999999999998"/>
    <d v="1899-12-30T03:16:37"/>
    <n v="1.2438349052522281E-4"/>
    <n v="1.2438349052522281E-4"/>
    <n v="0"/>
  </r>
  <r>
    <x v="178"/>
    <n v="131.94800000000001"/>
    <n v="0"/>
    <n v="13.999999999998181"/>
    <n v="2.5299999999999998"/>
    <d v="1899-12-30T01:39:45"/>
    <n v="1.2438349052522281E-4"/>
    <n v="1.2438349052522281E-4"/>
    <n v="0"/>
  </r>
  <r>
    <x v="179"/>
    <n v="131.72900000000001"/>
    <n v="12.300000000001091"/>
    <n v="20.099999999998545"/>
    <n v="5.05"/>
    <d v="1899-12-30T00:59:29"/>
    <n v="2.4827534670054355E-4"/>
    <n v="2.4827534670054355E-4"/>
    <n v="0"/>
  </r>
  <r>
    <x v="180"/>
    <n v="131.524"/>
    <n v="0"/>
    <n v="13.999999999998181"/>
    <n v="2.5299999999999998"/>
    <d v="1899-12-30T00:59:22"/>
    <n v="1.2438349052522281E-4"/>
    <n v="1.2438349052522281E-4"/>
    <n v="0"/>
  </r>
  <r>
    <x v="181"/>
    <n v="131.11500000000001"/>
    <n v="25.900000000001455"/>
    <n v="28.399999999999636"/>
    <n v="8.1300000000000008"/>
    <d v="1899-12-30T12:54:23"/>
    <n v="3.9969872647038004E-4"/>
    <n v="3.9969872647038004E-4"/>
    <n v="0"/>
  </r>
  <r>
    <x v="182"/>
    <n v="130.97999999999999"/>
    <n v="0"/>
    <n v="14.000000000001819"/>
    <n v="2.54"/>
    <d v="1899-12-30T00:19:57"/>
    <n v="1.2487512487512488E-4"/>
    <n v="1.2487512487512488E-4"/>
    <n v="0"/>
  </r>
  <r>
    <x v="183"/>
    <n v="130.87799999999999"/>
    <n v="0"/>
    <n v="14"/>
    <n v="2.54"/>
    <d v="1899-12-30T00:55:01"/>
    <n v="1.2487512487512488E-4"/>
    <n v="1.2487512487512488E-4"/>
    <n v="0"/>
  </r>
  <r>
    <x v="184"/>
    <n v="130.947"/>
    <n v="42.699999999998909"/>
    <n v="35.999999999998181"/>
    <n v="13.120000000000001"/>
    <d v="1899-12-30T05:24:17"/>
    <n v="6.4502426707151118E-4"/>
    <n v="6.4502426707151118E-4"/>
    <n v="0"/>
  </r>
  <r>
    <x v="185"/>
    <n v="130.85599999999999"/>
    <n v="11.600000000000364"/>
    <n v="19.800000000001091"/>
    <n v="5.08"/>
    <d v="1899-12-30T02:00:43"/>
    <n v="2.4975024975024975E-4"/>
    <n v="2.4975024975024975E-4"/>
    <n v="0"/>
  </r>
  <r>
    <x v="186"/>
    <n v="130.66399999999999"/>
    <n v="12.000000000001819"/>
    <n v="20.200000000004366"/>
    <n v="5.08"/>
    <d v="1899-12-30T11:11:51"/>
    <n v="2.4975024975024975E-4"/>
    <n v="2.4975024975024975E-4"/>
    <n v="0"/>
  </r>
  <r>
    <x v="187"/>
    <n v="130.46299999999999"/>
    <n v="0"/>
    <n v="14.000000000001819"/>
    <n v="2.5499999999999998"/>
    <d v="1899-12-30T00:59:11"/>
    <n v="1.2536675922502694E-4"/>
    <n v="1.2536675922502694E-4"/>
    <n v="0"/>
  </r>
  <r>
    <x v="188"/>
    <n v="130.20699999999999"/>
    <n v="0"/>
    <n v="14.000000000001819"/>
    <n v="2.5499999999999998"/>
    <d v="1899-12-30T00:12:11"/>
    <n v="1.2536675922502694E-4"/>
    <n v="1.2536675922502694E-4"/>
    <n v="0"/>
  </r>
  <r>
    <x v="189"/>
    <n v="131.71100000000001"/>
    <n v="251.00000000000182"/>
    <n v="89.199999999998909"/>
    <n v="387.23"/>
    <d v="1900-01-04T21:19:03"/>
    <n v="1.9037556931257721E-2"/>
    <n v="1.9037556931257721E-2"/>
    <n v="0"/>
  </r>
  <r>
    <x v="190"/>
    <n v="131.56100000000001"/>
    <n v="12.700000000002547"/>
    <n v="20.600000000002183"/>
    <n v="5.08"/>
    <d v="1899-12-30T11:06:52"/>
    <n v="2.4975024975024975E-4"/>
    <n v="0"/>
    <n v="2.4975024975024975E-4"/>
  </r>
  <r>
    <x v="191"/>
    <n v="131.577"/>
    <n v="26.399999999999636"/>
    <n v="28.600000000000364"/>
    <n v="8.15"/>
    <d v="1899-12-30T05:06:40"/>
    <n v="4.0068199517018417E-4"/>
    <n v="0"/>
    <n v="4.0068199517018417E-4"/>
  </r>
  <r>
    <x v="192"/>
    <n v="131.78"/>
    <n v="0"/>
    <n v="14.000000000001819"/>
    <n v="2.5299999999999998"/>
    <d v="1899-12-30T00:11:19"/>
    <n v="1.2438349052522281E-4"/>
    <n v="0"/>
    <n v="1.2438349052522281E-4"/>
  </r>
  <r>
    <x v="193"/>
    <n v="131.92500000000001"/>
    <n v="0"/>
    <n v="14.000000000001819"/>
    <n v="2.5299999999999998"/>
    <d v="1899-12-30T02:34:32"/>
    <n v="1.2438349052522281E-4"/>
    <n v="0"/>
    <n v="1.2438349052522281E-4"/>
  </r>
  <r>
    <x v="194"/>
    <n v="132.054"/>
    <n v="0"/>
    <n v="14.000000000001819"/>
    <n v="2.5299999999999998"/>
    <d v="1899-12-30T00:25:38"/>
    <n v="1.2438349052522281E-4"/>
    <n v="0"/>
    <n v="1.2438349052522281E-4"/>
  </r>
  <r>
    <x v="195"/>
    <n v="132.21299999999999"/>
    <n v="0"/>
    <n v="14.399999999999636"/>
    <n v="2.52"/>
    <d v="1899-12-30T08:38:04"/>
    <n v="1.2389185617532074E-4"/>
    <n v="0"/>
    <n v="1.2389185617532074E-4"/>
  </r>
  <r>
    <x v="196"/>
    <n v="132.27699999999999"/>
    <n v="12"/>
    <n v="19.999999999998181"/>
    <n v="5.05"/>
    <d v="1899-12-30T05:25:17"/>
    <n v="2.4827534670054355E-4"/>
    <n v="0"/>
    <n v="2.4827534670054355E-4"/>
  </r>
  <r>
    <x v="197"/>
    <n v="132.351"/>
    <n v="14.299999999999272"/>
    <n v="21.199999999998909"/>
    <n v="5.08"/>
    <d v="1899-12-30T00:40:54"/>
    <n v="2.4975024975024975E-4"/>
    <n v="0"/>
    <n v="2.4975024975024975E-4"/>
  </r>
  <r>
    <x v="198"/>
    <n v="132.53899999999999"/>
    <n v="0"/>
    <n v="13.999999999998181"/>
    <n v="2.52"/>
    <d v="1899-12-30T01:58:42"/>
    <n v="1.2389185617532074E-4"/>
    <n v="0"/>
    <n v="1.2389185617532074E-4"/>
  </r>
  <r>
    <x v="199"/>
    <n v="132.12100000000001"/>
    <n v="105.59999999999854"/>
    <n v="56.600000000000364"/>
    <n v="54.29"/>
    <d v="1900-01-04T22:56:07"/>
    <n v="2.6690828856183188E-3"/>
    <n v="0"/>
    <n v="2.6690828856183188E-3"/>
  </r>
  <r>
    <x v="200"/>
    <n v="131.6"/>
    <n v="11.800000000001091"/>
    <n v="19.900000000001455"/>
    <n v="5.07"/>
    <d v="1899-12-30T09:30:39"/>
    <n v="2.4925861540034768E-4"/>
    <n v="2.4925861540034768E-4"/>
    <n v="0"/>
  </r>
  <r>
    <x v="201"/>
    <n v="131.46100000000001"/>
    <n v="0"/>
    <n v="13.999999999998181"/>
    <n v="2.5299999999999998"/>
    <d v="1899-12-30T02:20:11"/>
    <n v="1.2438349052522281E-4"/>
    <n v="1.2438349052522281E-4"/>
    <n v="0"/>
  </r>
  <r>
    <x v="202"/>
    <n v="131.351"/>
    <n v="0"/>
    <n v="14.000000000001819"/>
    <n v="2.54"/>
    <d v="1899-12-30T01:00:06"/>
    <n v="1.2487512487512488E-4"/>
    <n v="1.2487512487512488E-4"/>
    <n v="0"/>
  </r>
  <r>
    <x v="203"/>
    <n v="131.815"/>
    <n v="104.59999999999854"/>
    <n v="54.699999999998909"/>
    <n v="54.550000000000004"/>
    <d v="1900-01-01T18:44:10"/>
    <n v="2.6818653787157726E-3"/>
    <n v="2.6818653787157726E-3"/>
    <n v="0"/>
  </r>
  <r>
    <x v="204"/>
    <n v="132.27600000000001"/>
    <n v="0"/>
    <n v="14"/>
    <n v="2.5099999999999998"/>
    <d v="1899-12-30T00:45:53"/>
    <n v="1.2340022182541867E-4"/>
    <n v="0"/>
    <n v="1.2340022182541867E-4"/>
  </r>
  <r>
    <x v="205"/>
    <n v="130.648"/>
    <n v="251.89999999999964"/>
    <n v="88.599999999998545"/>
    <n v="387.54000000000008"/>
    <d v="1900-01-05T03:33:14"/>
    <n v="1.9052797596104686E-2"/>
    <n v="0"/>
    <n v="1.9052797596104686E-2"/>
  </r>
  <r>
    <x v="206"/>
    <n v="131.76300000000001"/>
    <n v="11.899999999999636"/>
    <n v="19.899999999997817"/>
    <n v="5.01"/>
    <d v="1899-12-30T04:17:44"/>
    <n v="2.4630880930093528E-4"/>
    <n v="2.4630880930093528E-4"/>
    <n v="0"/>
  </r>
  <r>
    <x v="207"/>
    <n v="131.643"/>
    <n v="12.100000000000364"/>
    <n v="20.300000000001091"/>
    <n v="5.04"/>
    <d v="1899-12-30T17:02:10"/>
    <n v="2.4778371235064148E-4"/>
    <n v="2.4778371235064148E-4"/>
    <n v="0"/>
  </r>
  <r>
    <x v="208"/>
    <n v="131.49199999999999"/>
    <n v="0"/>
    <n v="14.199999999998909"/>
    <n v="2.52"/>
    <d v="1899-12-30T17:14:59"/>
    <n v="1.2389185617532074E-4"/>
    <n v="1.2389185617532074E-4"/>
    <n v="0"/>
  </r>
  <r>
    <x v="209"/>
    <n v="131.46600000000001"/>
    <n v="26.799999999997453"/>
    <n v="28.699999999998909"/>
    <n v="8.129999999999999"/>
    <d v="1899-12-30T07:12:50"/>
    <n v="3.9969872647037998E-4"/>
    <n v="3.9969872647037998E-4"/>
    <n v="0"/>
  </r>
  <r>
    <x v="210"/>
    <n v="131.33199999999999"/>
    <n v="0"/>
    <n v="14.000000000001819"/>
    <n v="2.5299999999999998"/>
    <d v="1899-12-30T00:13:11"/>
    <n v="1.2438349052522281E-4"/>
    <n v="1.2438349052522281E-4"/>
    <n v="0"/>
  </r>
  <r>
    <x v="211"/>
    <n v="131.13800000000001"/>
    <n v="0"/>
    <n v="13.999999999998181"/>
    <n v="2.5299999999999998"/>
    <d v="1899-12-30T00:44:11"/>
    <n v="1.2438349052522281E-4"/>
    <n v="1.2438349052522281E-4"/>
    <n v="0"/>
  </r>
  <r>
    <x v="212"/>
    <n v="131.00800000000001"/>
    <n v="0"/>
    <n v="13.999999999998181"/>
    <n v="2.5299999999999998"/>
    <d v="1899-12-30T02:18:14"/>
    <n v="1.2438349052522281E-4"/>
    <n v="1.2438349052522281E-4"/>
    <n v="0"/>
  </r>
  <r>
    <x v="213"/>
    <n v="130.85900000000001"/>
    <n v="0"/>
    <n v="13.999999999998181"/>
    <n v="2.54"/>
    <d v="1899-12-30T02:01:50"/>
    <n v="1.2487512487512488E-4"/>
    <n v="1.2487512487512488E-4"/>
    <n v="0"/>
  </r>
  <r>
    <x v="214"/>
    <n v="130.697"/>
    <n v="0"/>
    <n v="13.999999999998181"/>
    <n v="2.5299999999999998"/>
    <d v="1899-12-30T01:57:53"/>
    <n v="1.2438349052522281E-4"/>
    <n v="1.2438349052522281E-4"/>
    <n v="0"/>
  </r>
  <r>
    <x v="215"/>
    <n v="130.61500000000001"/>
    <n v="11.799999999999272"/>
    <n v="20.100000000000364"/>
    <n v="5.0600000000000005"/>
    <d v="1899-12-30T07:44:32"/>
    <n v="2.4876698105044567E-4"/>
    <n v="2.4876698105044567E-4"/>
    <n v="0"/>
  </r>
  <r>
    <x v="216"/>
    <n v="130.666"/>
    <n v="42.600000000000364"/>
    <n v="35.899999999999636"/>
    <n v="13.02"/>
    <d v="1899-12-30T12:11:25"/>
    <n v="6.4010792357249051E-4"/>
    <n v="6.4010792357249051E-4"/>
    <n v="0"/>
  </r>
  <r>
    <x v="217"/>
    <n v="130.64099999999999"/>
    <n v="12.300000000001091"/>
    <n v="20.100000000002183"/>
    <n v="5.04"/>
    <d v="1899-12-30T01:22:42"/>
    <n v="2.4778371235064148E-4"/>
    <n v="2.4778371235064148E-4"/>
    <n v="0"/>
  </r>
  <r>
    <x v="218"/>
    <n v="130.44399999999999"/>
    <n v="11.100000000002183"/>
    <n v="19.500000000001819"/>
    <n v="5.03"/>
    <d v="1899-12-30T05:23:45"/>
    <n v="2.4729207800073942E-4"/>
    <n v="2.4729207800073942E-4"/>
    <n v="0"/>
  </r>
  <r>
    <x v="219"/>
    <n v="130.31399999999999"/>
    <n v="0"/>
    <n v="14.700000000002547"/>
    <n v="2.54"/>
    <d v="1899-12-30T04:56:02"/>
    <n v="1.2487512487512488E-4"/>
    <n v="1.2487512487512488E-4"/>
    <n v="0"/>
  </r>
  <r>
    <x v="220"/>
    <n v="130.179"/>
    <n v="12.099999999998545"/>
    <n v="20"/>
    <n v="5.05"/>
    <d v="1899-12-30T03:54:50"/>
    <n v="2.4827534670054355E-4"/>
    <n v="2.4827534670054355E-4"/>
    <n v="0"/>
  </r>
  <r>
    <x v="221"/>
    <n v="129.99"/>
    <n v="0"/>
    <n v="14"/>
    <n v="2.54"/>
    <d v="1899-12-30T01:11:36"/>
    <n v="1.2487512487512488E-4"/>
    <n v="1.2487512487512488E-4"/>
    <n v="0"/>
  </r>
  <r>
    <x v="222"/>
    <n v="129.84100000000001"/>
    <n v="0"/>
    <n v="13.999999999998181"/>
    <n v="2.54"/>
    <d v="1899-12-30T00:05:06"/>
    <n v="1.2487512487512488E-4"/>
    <n v="1.2487512487512488E-4"/>
    <n v="0"/>
  </r>
  <r>
    <x v="223"/>
    <n v="129.65899999999999"/>
    <n v="0"/>
    <n v="14.000000000001819"/>
    <n v="2.54"/>
    <d v="1899-12-30T00:27:42"/>
    <n v="1.2487512487512488E-4"/>
    <n v="1.2487512487512488E-4"/>
    <n v="0"/>
  </r>
  <r>
    <x v="224"/>
    <n v="130.43799999999999"/>
    <n v="133.5"/>
    <n v="61.800000000001091"/>
    <n v="88.789999999999992"/>
    <d v="1900-01-02T04:24:40"/>
    <n v="4.3652213927804478E-3"/>
    <n v="4.3652213927804478E-3"/>
    <n v="0"/>
  </r>
  <r>
    <x v="225"/>
    <n v="130.84899999999999"/>
    <n v="0"/>
    <n v="14"/>
    <n v="2.54"/>
    <d v="1899-12-30T05:14:41"/>
    <n v="1.2487512487512488E-4"/>
    <n v="0"/>
    <n v="1.2487512487512488E-4"/>
  </r>
  <r>
    <x v="226"/>
    <n v="130.88200000000001"/>
    <n v="25.899999999999636"/>
    <n v="28.399999999999636"/>
    <n v="8.16"/>
    <d v="1899-12-30T18:14:32"/>
    <n v="4.0117362952008624E-4"/>
    <n v="0"/>
    <n v="4.0117362952008624E-4"/>
  </r>
  <r>
    <x v="227"/>
    <n v="131.054"/>
    <n v="0"/>
    <n v="14.399999999999636"/>
    <n v="2.5299999999999998"/>
    <d v="1899-12-30T13:23:25"/>
    <n v="1.2438349052522281E-4"/>
    <n v="0"/>
    <n v="1.2438349052522281E-4"/>
  </r>
  <r>
    <x v="228"/>
    <n v="129.845"/>
    <n v="203.60000000000036"/>
    <n v="79.499999999998181"/>
    <n v="232.85999999999996"/>
    <d v="1900-01-05T10:05:23"/>
    <n v="1.1448197471819518E-2"/>
    <n v="0"/>
    <n v="1.1448197471819518E-2"/>
  </r>
  <r>
    <x v="229"/>
    <n v="130.40600000000001"/>
    <n v="0"/>
    <n v="13.999999999998181"/>
    <n v="2.5299999999999998"/>
    <d v="1899-12-30T00:05:04"/>
    <n v="1.2438349052522281E-4"/>
    <n v="1.2438349052522281E-4"/>
    <n v="0"/>
  </r>
  <r>
    <x v="230"/>
    <n v="130.34700000000001"/>
    <n v="12.799999999999272"/>
    <n v="20.399999999997817"/>
    <n v="5.08"/>
    <d v="1899-12-30T02:11:03"/>
    <n v="2.4975024975024975E-4"/>
    <n v="2.4975024975024975E-4"/>
    <n v="0"/>
  </r>
  <r>
    <x v="231"/>
    <n v="130.19999999999999"/>
    <n v="0"/>
    <n v="14.200000000002547"/>
    <n v="2.5299999999999998"/>
    <d v="1899-12-30T09:50:13"/>
    <n v="1.2438349052522281E-4"/>
    <n v="1.2438349052522281E-4"/>
    <n v="0"/>
  </r>
  <r>
    <x v="232"/>
    <n v="130.125"/>
    <n v="26.200000000000728"/>
    <n v="28.5"/>
    <n v="8.1999999999999993"/>
    <d v="1899-12-30T11:54:47"/>
    <n v="4.0314016691969445E-4"/>
    <n v="4.0314016691969445E-4"/>
    <n v="0"/>
  </r>
  <r>
    <x v="233"/>
    <n v="129.988"/>
    <n v="0"/>
    <n v="14.700000000000728"/>
    <n v="2.56"/>
    <d v="1899-12-30T11:04:01"/>
    <n v="1.2585839357492901E-4"/>
    <n v="1.2585839357492901E-4"/>
    <n v="0"/>
  </r>
  <r>
    <x v="234"/>
    <n v="129.89599999999999"/>
    <n v="12.100000000000364"/>
    <n v="20.000000000001819"/>
    <n v="5.08"/>
    <d v="1899-12-30T12:41:46"/>
    <n v="2.4975024975024975E-4"/>
    <n v="2.4975024975024975E-4"/>
    <n v="0"/>
  </r>
  <r>
    <x v="235"/>
    <n v="129.816"/>
    <n v="11.600000000002183"/>
    <n v="19.800000000001091"/>
    <n v="5.09"/>
    <d v="1899-12-30T03:43:07"/>
    <n v="2.5024188410015182E-4"/>
    <n v="2.5024188410015182E-4"/>
    <n v="0"/>
  </r>
  <r>
    <x v="236"/>
    <n v="129.626"/>
    <n v="0"/>
    <n v="13.999999999998181"/>
    <n v="2.5499999999999998"/>
    <d v="1899-12-30T01:00:42"/>
    <n v="1.2536675922502694E-4"/>
    <n v="1.2536675922502694E-4"/>
    <n v="0"/>
  </r>
  <r>
    <x v="237"/>
    <n v="129.84700000000001"/>
    <n v="60.100000000000364"/>
    <n v="41.399999999999636"/>
    <n v="21.61"/>
    <d v="1899-12-31T04:49:02"/>
    <n v="1.0624218301383656E-3"/>
    <n v="1.0624218301383656E-3"/>
    <n v="0"/>
  </r>
  <r>
    <x v="238"/>
    <n v="129.648"/>
    <n v="0"/>
    <n v="14.000000000001819"/>
    <n v="2.54"/>
    <d v="1899-12-30T07:09:05"/>
    <n v="1.2487512487512488E-4"/>
    <n v="1.2487512487512488E-4"/>
    <n v="0"/>
  </r>
  <r>
    <x v="239"/>
    <n v="129.53200000000001"/>
    <n v="0"/>
    <n v="13.999999999998181"/>
    <n v="2.54"/>
    <d v="1899-12-30T00:11:48"/>
    <n v="1.2487512487512488E-4"/>
    <n v="1.2487512487512488E-4"/>
    <n v="0"/>
  </r>
  <r>
    <x v="240"/>
    <n v="129.28100000000001"/>
    <n v="0"/>
    <n v="13.999999999998181"/>
    <n v="2.5499999999999998"/>
    <d v="1899-12-30T00:42:41"/>
    <n v="1.2536675922502694E-4"/>
    <n v="1.2536675922502694E-4"/>
    <n v="0"/>
  </r>
  <r>
    <x v="241"/>
    <n v="129.07400000000001"/>
    <n v="12.599999999998545"/>
    <n v="20.299999999997453"/>
    <n v="5.0999999999999996"/>
    <d v="1899-12-30T02:40:00"/>
    <n v="2.5073351845005388E-4"/>
    <n v="2.5073351845005388E-4"/>
    <n v="0"/>
  </r>
  <r>
    <x v="242"/>
    <n v="128.93799999999999"/>
    <n v="0"/>
    <n v="14.000000000001819"/>
    <n v="2.5499999999999998"/>
    <d v="1899-12-30T00:27:00"/>
    <n v="1.2536675922502694E-4"/>
    <n v="1.2536675922502694E-4"/>
    <n v="0"/>
  </r>
  <r>
    <x v="243"/>
    <n v="128.98599999999999"/>
    <n v="42.099999999998545"/>
    <n v="35.900000000001455"/>
    <n v="13.17"/>
    <d v="1899-12-30T21:50:56"/>
    <n v="6.4748243882102152E-4"/>
    <n v="6.4748243882102152E-4"/>
    <n v="0"/>
  </r>
  <r>
    <x v="244"/>
    <n v="128.93600000000001"/>
    <n v="26.200000000000728"/>
    <n v="28.399999999999636"/>
    <n v="8.19"/>
    <d v="1899-12-30T02:01:47"/>
    <n v="4.0264853256979238E-4"/>
    <n v="4.0264853256979238E-4"/>
    <n v="0"/>
  </r>
  <r>
    <x v="245"/>
    <n v="128.708"/>
    <n v="0"/>
    <n v="14.000000000001819"/>
    <n v="2.56"/>
    <d v="1899-12-30T00:41:44"/>
    <n v="1.2585839357492901E-4"/>
    <n v="1.2585839357492901E-4"/>
    <n v="0"/>
  </r>
  <r>
    <x v="246"/>
    <n v="130.09100000000001"/>
    <n v="0"/>
    <n v="14.000000000001819"/>
    <n v="2.5299999999999998"/>
    <d v="1899-12-30T00:35:41"/>
    <n v="1.2438349052522281E-4"/>
    <n v="0"/>
    <n v="1.2438349052522281E-4"/>
  </r>
  <r>
    <x v="247"/>
    <n v="130.13999999999999"/>
    <n v="26.5"/>
    <n v="29.099999999998545"/>
    <n v="8.18"/>
    <d v="1899-12-30T20:27:34"/>
    <n v="4.0215689821989032E-4"/>
    <n v="0"/>
    <n v="4.0215689821989032E-4"/>
  </r>
  <r>
    <x v="248"/>
    <n v="130.114"/>
    <n v="43.699999999998909"/>
    <n v="36.199999999998909"/>
    <n v="13.079999999999998"/>
    <d v="1899-12-30T01:19:30"/>
    <n v="6.4305772967190281E-4"/>
    <n v="0"/>
    <n v="6.4305772967190281E-4"/>
  </r>
  <r>
    <x v="249"/>
    <n v="130.005"/>
    <n v="61.399999999999636"/>
    <n v="41.800000000001091"/>
    <n v="21.519999999999996"/>
    <d v="1899-12-30T18:43:28"/>
    <n v="1.0579971209892468E-3"/>
    <n v="0"/>
    <n v="1.0579971209892468E-3"/>
  </r>
  <r>
    <x v="250"/>
    <n v="130.13300000000001"/>
    <n v="26.200000000000728"/>
    <n v="28.800000000001091"/>
    <n v="8.17"/>
    <d v="1899-12-31T01:29:00"/>
    <n v="4.016652638699883E-4"/>
    <n v="0"/>
    <n v="4.016652638699883E-4"/>
  </r>
  <r>
    <x v="251"/>
    <n v="130.214"/>
    <n v="11.899999999999636"/>
    <n v="19.999999999998181"/>
    <n v="5.09"/>
    <d v="1899-12-30T03:35:44"/>
    <n v="2.5024188410015182E-4"/>
    <n v="0"/>
    <n v="2.5024188410015182E-4"/>
  </r>
  <r>
    <x v="252"/>
    <n v="130.05500000000001"/>
    <n v="61.299999999999272"/>
    <n v="42.199999999998909"/>
    <n v="21.59"/>
    <d v="1900-01-01T04:44:54"/>
    <n v="1.0614385614385615E-3"/>
    <n v="0"/>
    <n v="1.0614385614385615E-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53">
  <r>
    <s v="buy"/>
    <x v="0"/>
    <n v="0.03"/>
    <n v="0.09"/>
    <d v="2021-03-04T19:48:01"/>
    <n v="129.392"/>
    <d v="2021-03-05T03:20:28"/>
    <n v="128.97"/>
    <x v="0"/>
  </r>
  <r>
    <s v="sell"/>
    <x v="1"/>
    <n v="0.02"/>
    <n v="0.02"/>
    <d v="2021-03-04T20:14:00"/>
    <n v="129.17400000000001"/>
    <d v="2021-03-04T20:14:00"/>
    <n v="129.17400000000001"/>
    <x v="1"/>
  </r>
  <r>
    <s v="sell"/>
    <x v="0"/>
    <n v="0.03"/>
    <n v="0.09"/>
    <d v="2021-03-05T02:40:01"/>
    <n v="129.03800000000001"/>
    <d v="2021-03-05T09:01:59"/>
    <n v="129.47200000000001"/>
    <x v="2"/>
  </r>
  <r>
    <s v="buy"/>
    <x v="1"/>
    <n v="0.02"/>
    <n v="0.02"/>
    <d v="2021-03-05T08:16:02"/>
    <n v="129.36199999999999"/>
    <d v="2021-03-05T08:16:02"/>
    <n v="129.36199999999999"/>
    <x v="3"/>
  </r>
  <r>
    <s v="buy"/>
    <x v="2"/>
    <n v="0.02"/>
    <n v="0.04"/>
    <d v="2021-03-05T09:07:00"/>
    <n v="129.46700000000001"/>
    <d v="2021-03-05T10:05:42"/>
    <n v="129.34899999999999"/>
    <x v="4"/>
  </r>
  <r>
    <s v="buy"/>
    <x v="3"/>
    <n v="0.05"/>
    <n v="0.14000000000000001"/>
    <d v="2021-03-05T12:51:01"/>
    <n v="129.517"/>
    <d v="2021-03-05T17:28:06"/>
    <n v="128.90199999999999"/>
    <x v="5"/>
  </r>
  <r>
    <s v="sell"/>
    <x v="4"/>
    <n v="0.02"/>
    <n v="0.06"/>
    <d v="2021-03-05T17:16:00"/>
    <n v="128.97399999999999"/>
    <d v="2021-03-08T01:03:53"/>
    <n v="129.22800000000001"/>
    <x v="6"/>
  </r>
  <r>
    <s v="buy"/>
    <x v="0"/>
    <n v="0.03"/>
    <n v="0.09"/>
    <d v="2021-03-08T01:34:00"/>
    <n v="129.35599999999999"/>
    <d v="2021-03-08T08:59:30"/>
    <n v="128.922"/>
    <x v="7"/>
  </r>
  <r>
    <s v="sell"/>
    <x v="1"/>
    <n v="0.02"/>
    <n v="0.02"/>
    <d v="2021-03-08T09:02:00"/>
    <n v="128.96799999999999"/>
    <d v="2021-03-08T09:02:00"/>
    <n v="128.96799999999999"/>
    <x v="8"/>
  </r>
  <r>
    <s v="sell"/>
    <x v="3"/>
    <n v="0.05"/>
    <n v="0.14000000000000001"/>
    <d v="2021-03-08T11:29:01"/>
    <n v="128.833"/>
    <d v="2021-03-09T04:46:19"/>
    <n v="129.44499999999999"/>
    <x v="9"/>
  </r>
  <r>
    <s v="buy"/>
    <x v="2"/>
    <n v="0.02"/>
    <n v="0.04"/>
    <d v="2021-03-08T17:05:00"/>
    <n v="129.24600000000001"/>
    <d v="2021-03-08T17:48:01"/>
    <n v="129.12200000000001"/>
    <x v="10"/>
  </r>
  <r>
    <s v="buy"/>
    <x v="1"/>
    <n v="0.02"/>
    <n v="0.02"/>
    <d v="2021-03-09T04:12:00"/>
    <n v="129.35499999999999"/>
    <d v="2021-03-09T04:12:00"/>
    <n v="129.35499999999999"/>
    <x v="11"/>
  </r>
  <r>
    <s v="buy"/>
    <x v="4"/>
    <n v="0.02"/>
    <n v="0.06"/>
    <d v="2021-03-09T05:33:05"/>
    <n v="129.47200000000001"/>
    <d v="2021-03-09T10:38:29"/>
    <n v="129.21299999999999"/>
    <x v="12"/>
  </r>
  <r>
    <s v="buy"/>
    <x v="0"/>
    <n v="0.03"/>
    <n v="0.09"/>
    <d v="2021-03-09T12:36:00"/>
    <n v="129.51"/>
    <d v="2021-03-09T19:15:37"/>
    <n v="129.089"/>
    <x v="13"/>
  </r>
  <r>
    <s v="sell"/>
    <x v="5"/>
    <n v="0.17"/>
    <n v="0.49"/>
    <d v="2021-03-09T20:01:01"/>
    <n v="129"/>
    <d v="2021-03-12T10:25:58"/>
    <n v="130.327"/>
    <x v="14"/>
  </r>
  <r>
    <s v="buy"/>
    <x v="1"/>
    <n v="0.02"/>
    <n v="0.02"/>
    <d v="2021-03-11T04:36:00"/>
    <n v="129.50800000000001"/>
    <d v="2021-03-11T04:36:00"/>
    <n v="129.50800000000001"/>
    <x v="15"/>
  </r>
  <r>
    <s v="buy"/>
    <x v="1"/>
    <n v="0.02"/>
    <n v="0.02"/>
    <d v="2021-03-11T08:16:01"/>
    <n v="129.66800000000001"/>
    <d v="2021-03-11T08:16:01"/>
    <n v="129.66800000000001"/>
    <x v="16"/>
  </r>
  <r>
    <s v="buy"/>
    <x v="2"/>
    <n v="0.02"/>
    <n v="0.04"/>
    <d v="2021-03-11T10:12:03"/>
    <n v="129.79400000000001"/>
    <d v="2021-03-11T14:46:14"/>
    <n v="129.67699999999999"/>
    <x v="17"/>
  </r>
  <r>
    <s v="buy"/>
    <x v="1"/>
    <n v="0.02"/>
    <n v="0.02"/>
    <d v="2021-03-11T19:02:01"/>
    <n v="129.88999999999999"/>
    <d v="2021-03-11T19:02:01"/>
    <n v="129.88999999999999"/>
    <x v="18"/>
  </r>
  <r>
    <s v="buy"/>
    <x v="1"/>
    <n v="0.02"/>
    <n v="0.02"/>
    <d v="2021-03-11T23:56:03"/>
    <n v="130.048"/>
    <d v="2021-03-11T23:56:03"/>
    <n v="130.048"/>
    <x v="19"/>
  </r>
  <r>
    <s v="buy"/>
    <x v="0"/>
    <n v="0.03"/>
    <n v="0.09"/>
    <d v="2021-03-12T03:21:02"/>
    <n v="130.25700000000001"/>
    <d v="2021-03-12T13:49:09"/>
    <n v="129.84299999999999"/>
    <x v="20"/>
  </r>
  <r>
    <s v="buy"/>
    <x v="1"/>
    <n v="0.02"/>
    <n v="0.02"/>
    <d v="2021-03-12T18:20:00"/>
    <n v="130.18600000000001"/>
    <d v="2021-03-12T18:20:00"/>
    <n v="130.18600000000001"/>
    <x v="21"/>
  </r>
  <r>
    <s v="buy"/>
    <x v="6"/>
    <n v="7.0000000000000007E-2"/>
    <n v="0.21000000000000002"/>
    <d v="2021-03-12T20:39:00"/>
    <n v="130.36500000000001"/>
    <d v="2021-03-16T15:47:26"/>
    <n v="129.55500000000001"/>
    <x v="22"/>
  </r>
  <r>
    <s v="sell"/>
    <x v="7"/>
    <n v="0.11"/>
    <n v="0.32"/>
    <d v="2021-03-16T15:58:01"/>
    <n v="129.53800000000001"/>
    <d v="2021-03-18T03:00:23"/>
    <n v="130.60499999999999"/>
    <x v="23"/>
  </r>
  <r>
    <s v="buy"/>
    <x v="1"/>
    <n v="0.02"/>
    <n v="0.02"/>
    <d v="2021-03-17T15:04:03"/>
    <n v="130.03899999999999"/>
    <d v="2021-03-17T15:04:03"/>
    <n v="130.03899999999999"/>
    <x v="24"/>
  </r>
  <r>
    <s v="buy"/>
    <x v="1"/>
    <n v="0.02"/>
    <n v="0.02"/>
    <d v="2021-03-17T20:19:00"/>
    <n v="130.32400000000001"/>
    <d v="2021-03-17T20:19:00"/>
    <n v="130.32400000000001"/>
    <x v="25"/>
  </r>
  <r>
    <s v="buy"/>
    <x v="0"/>
    <n v="0.03"/>
    <n v="0.09"/>
    <d v="2021-03-18T02:27:02"/>
    <n v="130.55099999999999"/>
    <d v="2021-03-18T05:05:36"/>
    <n v="130.096"/>
    <x v="26"/>
  </r>
  <r>
    <s v="buy"/>
    <x v="5"/>
    <n v="0.17"/>
    <n v="0.49"/>
    <d v="2021-03-18T09:24:00"/>
    <n v="130.53800000000001"/>
    <d v="2021-03-22T09:03:56"/>
    <n v="129.21299999999999"/>
    <x v="27"/>
  </r>
  <r>
    <s v="sell"/>
    <x v="1"/>
    <n v="0.02"/>
    <n v="0.02"/>
    <d v="2021-03-18T16:04:00"/>
    <n v="130.05199999999999"/>
    <d v="2021-03-18T16:04:00"/>
    <n v="130.05199999999999"/>
    <x v="28"/>
  </r>
  <r>
    <s v="sell"/>
    <x v="1"/>
    <n v="0.02"/>
    <n v="0.02"/>
    <d v="2021-03-18T20:40:00"/>
    <n v="129.91200000000001"/>
    <d v="2021-03-18T20:40:00"/>
    <n v="129.91200000000001"/>
    <x v="29"/>
  </r>
  <r>
    <s v="sell"/>
    <x v="4"/>
    <n v="0.02"/>
    <n v="0.06"/>
    <d v="2021-03-18T21:38:00"/>
    <n v="129.654"/>
    <d v="2021-03-19T05:40:15"/>
    <n v="129.91999999999999"/>
    <x v="30"/>
  </r>
  <r>
    <s v="sell"/>
    <x v="1"/>
    <n v="0.02"/>
    <n v="0.02"/>
    <d v="2021-03-19T10:39:02"/>
    <n v="129.59700000000001"/>
    <d v="2021-03-19T10:39:02"/>
    <n v="129.59700000000001"/>
    <x v="31"/>
  </r>
  <r>
    <s v="sell"/>
    <x v="2"/>
    <n v="0.02"/>
    <n v="0.04"/>
    <d v="2021-03-19T12:01:04"/>
    <n v="129.45599999999999"/>
    <d v="2021-03-19T15:01:40"/>
    <n v="129.58099999999999"/>
    <x v="32"/>
  </r>
  <r>
    <s v="sell"/>
    <x v="4"/>
    <n v="0.02"/>
    <n v="0.06"/>
    <d v="2021-03-19T16:33:01"/>
    <n v="129.35599999999999"/>
    <d v="2021-03-19T17:55:27"/>
    <n v="129.61799999999999"/>
    <x v="33"/>
  </r>
  <r>
    <s v="sell"/>
    <x v="1"/>
    <n v="0.02"/>
    <n v="0.02"/>
    <d v="2021-03-22T00:28:03"/>
    <n v="129.38800000000001"/>
    <d v="2021-03-22T00:28:03"/>
    <n v="129.38800000000001"/>
    <x v="34"/>
  </r>
  <r>
    <s v="sell"/>
    <x v="3"/>
    <n v="0.05"/>
    <n v="0.14000000000000001"/>
    <d v="2021-03-22T09:19:01"/>
    <n v="129.16"/>
    <d v="2021-03-22T14:16:16"/>
    <n v="129.767"/>
    <x v="35"/>
  </r>
  <r>
    <s v="buy"/>
    <x v="5"/>
    <n v="0.17"/>
    <n v="0.49"/>
    <d v="2021-03-22T19:23:01"/>
    <n v="129.86500000000001"/>
    <d v="2021-03-24T01:45:56"/>
    <n v="128.518"/>
    <x v="36"/>
  </r>
  <r>
    <s v="sell"/>
    <x v="1"/>
    <n v="0.02"/>
    <n v="0.02"/>
    <d v="2021-03-23T10:39:01"/>
    <n v="129.33699999999999"/>
    <d v="2021-03-23T10:39:01"/>
    <n v="129.33699999999999"/>
    <x v="37"/>
  </r>
  <r>
    <s v="sell"/>
    <x v="1"/>
    <n v="0.02"/>
    <n v="0.02"/>
    <d v="2021-03-23T12:08:01"/>
    <n v="129.095"/>
    <d v="2021-03-23T12:08:01"/>
    <n v="129.095"/>
    <x v="38"/>
  </r>
  <r>
    <s v="sell"/>
    <x v="2"/>
    <n v="0.02"/>
    <n v="0.04"/>
    <d v="2021-03-23T12:30:01"/>
    <n v="128.965"/>
    <d v="2021-03-23T14:43:13"/>
    <n v="129.09"/>
    <x v="39"/>
  </r>
  <r>
    <s v="sell"/>
    <x v="1"/>
    <n v="0.02"/>
    <n v="0.02"/>
    <d v="2021-03-23T20:39:02"/>
    <n v="128.84"/>
    <d v="2021-03-23T20:39:02"/>
    <n v="128.84"/>
    <x v="40"/>
  </r>
  <r>
    <s v="sell"/>
    <x v="1"/>
    <n v="0.02"/>
    <n v="0.02"/>
    <d v="2021-03-23T22:04:01"/>
    <n v="128.626"/>
    <d v="2021-03-23T22:04:01"/>
    <n v="128.626"/>
    <x v="41"/>
  </r>
  <r>
    <s v="sell"/>
    <x v="2"/>
    <n v="0.02"/>
    <n v="0.04"/>
    <d v="2021-03-24T02:11:00"/>
    <n v="128.54300000000001"/>
    <d v="2021-03-24T02:39:00"/>
    <n v="128.66399999999999"/>
    <x v="42"/>
  </r>
  <r>
    <s v="sell"/>
    <x v="2"/>
    <n v="0.02"/>
    <n v="0.04"/>
    <d v="2021-03-24T08:20:00"/>
    <n v="128.43600000000001"/>
    <d v="2021-03-24T08:49:06"/>
    <n v="128.55600000000001"/>
    <x v="43"/>
  </r>
  <r>
    <s v="sell"/>
    <x v="0"/>
    <n v="0.03"/>
    <n v="0.09"/>
    <d v="2021-03-24T10:06:00"/>
    <n v="128.31800000000001"/>
    <d v="2021-03-24T16:51:22"/>
    <n v="128.78299999999999"/>
    <x v="44"/>
  </r>
  <r>
    <s v="sell"/>
    <x v="0"/>
    <n v="0.03"/>
    <n v="0.09"/>
    <d v="2021-03-24T22:06:01"/>
    <n v="128.399"/>
    <d v="2021-03-25T06:15:48"/>
    <n v="128.827"/>
    <x v="45"/>
  </r>
  <r>
    <s v="sell"/>
    <x v="8"/>
    <n v="0.42"/>
    <n v="1.17"/>
    <d v="2021-03-25T18:56:00"/>
    <n v="128.44300000000001"/>
    <d v="2021-04-06T12:11:55"/>
    <n v="130.49100000000001"/>
    <x v="46"/>
  </r>
  <r>
    <s v="buy"/>
    <x v="1"/>
    <n v="0.02"/>
    <n v="0.02"/>
    <d v="2021-03-26T12:24:01"/>
    <n v="129.08600000000001"/>
    <d v="2021-03-26T12:24:01"/>
    <n v="129.08600000000001"/>
    <x v="47"/>
  </r>
  <r>
    <s v="buy"/>
    <x v="1"/>
    <n v="0.02"/>
    <n v="0.02"/>
    <d v="2021-03-26T14:05:00"/>
    <n v="129.26900000000001"/>
    <d v="2021-03-26T14:05:00"/>
    <n v="129.26900000000001"/>
    <x v="48"/>
  </r>
  <r>
    <s v="buy"/>
    <x v="0"/>
    <n v="0.03"/>
    <n v="0.09"/>
    <d v="2021-03-26T15:58:00"/>
    <n v="129.41300000000001"/>
    <d v="2021-03-29T08:12:23"/>
    <n v="128.97999999999999"/>
    <x v="49"/>
  </r>
  <r>
    <s v="buy"/>
    <x v="1"/>
    <n v="0.02"/>
    <n v="0.02"/>
    <d v="2021-03-30T04:39:00"/>
    <n v="129.35900000000001"/>
    <d v="2021-03-30T04:39:00"/>
    <n v="129.35900000000001"/>
    <x v="50"/>
  </r>
  <r>
    <s v="buy"/>
    <x v="4"/>
    <n v="0.02"/>
    <n v="0.06"/>
    <d v="2021-03-30T11:50:00"/>
    <n v="129.50200000000001"/>
    <d v="2021-03-30T18:48:58"/>
    <n v="129.23400000000001"/>
    <x v="51"/>
  </r>
  <r>
    <s v="buy"/>
    <x v="2"/>
    <n v="0.02"/>
    <n v="0.04"/>
    <d v="2021-03-31T03:57:00"/>
    <n v="129.726"/>
    <d v="2021-03-31T04:16:59"/>
    <n v="129.60599999999999"/>
    <x v="52"/>
  </r>
  <r>
    <s v="buy"/>
    <x v="1"/>
    <n v="0.02"/>
    <n v="0.02"/>
    <d v="2021-03-31T06:18:02"/>
    <n v="129.79900000000001"/>
    <d v="2021-03-31T06:18:02"/>
    <n v="129.79900000000001"/>
    <x v="53"/>
  </r>
  <r>
    <s v="buy"/>
    <x v="2"/>
    <n v="0.02"/>
    <n v="0.04"/>
    <d v="2021-03-31T11:43:01"/>
    <n v="129.90799999999999"/>
    <d v="2021-03-31T12:01:04"/>
    <n v="129.786"/>
    <x v="54"/>
  </r>
  <r>
    <s v="buy"/>
    <x v="4"/>
    <n v="0.02"/>
    <n v="0.06"/>
    <d v="2021-03-31T17:08:01"/>
    <n v="130.02000000000001"/>
    <d v="2021-03-31T18:09:07"/>
    <n v="129.755"/>
    <x v="55"/>
  </r>
  <r>
    <s v="buy"/>
    <x v="1"/>
    <n v="0.02"/>
    <n v="0.02"/>
    <d v="2021-04-01T12:44:02"/>
    <n v="130.03700000000001"/>
    <d v="2021-04-01T12:44:02"/>
    <n v="130.03700000000001"/>
    <x v="56"/>
  </r>
  <r>
    <s v="buy"/>
    <x v="2"/>
    <n v="0.02"/>
    <n v="0.04"/>
    <d v="2021-04-01T18:51:03"/>
    <n v="130.19800000000001"/>
    <d v="2021-04-02T11:56:44"/>
    <n v="130.078"/>
    <x v="57"/>
  </r>
  <r>
    <s v="buy"/>
    <x v="4"/>
    <n v="0.02"/>
    <n v="0.06"/>
    <d v="2021-04-02T15:45:00"/>
    <n v="130.19499999999999"/>
    <d v="2021-04-05T10:59:08"/>
    <n v="129.93199999999999"/>
    <x v="58"/>
  </r>
  <r>
    <s v="buy"/>
    <x v="2"/>
    <n v="0.02"/>
    <n v="0.04"/>
    <d v="2021-04-06T03:04:00"/>
    <n v="130.208"/>
    <d v="2021-04-06T08:18:49"/>
    <n v="130.08699999999999"/>
    <x v="59"/>
  </r>
  <r>
    <s v="buy"/>
    <x v="1"/>
    <n v="0.02"/>
    <n v="0.02"/>
    <d v="2021-04-06T10:31:01"/>
    <n v="130.34"/>
    <d v="2021-04-06T10:31:01"/>
    <n v="130.34"/>
    <x v="60"/>
  </r>
  <r>
    <s v="buy"/>
    <x v="3"/>
    <n v="0.05"/>
    <n v="0.14000000000000001"/>
    <d v="2021-04-06T12:24:00"/>
    <n v="130.511"/>
    <d v="2021-04-06T16:17:40"/>
    <n v="129.893"/>
    <x v="61"/>
  </r>
  <r>
    <s v="buy"/>
    <x v="2"/>
    <n v="0.02"/>
    <n v="0.04"/>
    <d v="2021-04-06T22:02:05"/>
    <n v="130.41200000000001"/>
    <d v="2021-04-07T04:04:15"/>
    <n v="130.292"/>
    <x v="62"/>
  </r>
  <r>
    <s v="buy"/>
    <x v="6"/>
    <n v="7.0000000000000007E-2"/>
    <n v="0.21000000000000002"/>
    <d v="2021-04-07T12:03:01"/>
    <n v="130.547"/>
    <d v="2021-04-08T14:59:44"/>
    <n v="129.745"/>
    <x v="63"/>
  </r>
  <r>
    <s v="sell"/>
    <x v="6"/>
    <n v="7.0000000000000007E-2"/>
    <n v="0.21000000000000002"/>
    <d v="2021-04-08T15:14:00"/>
    <n v="129.696"/>
    <d v="2021-04-09T14:54:17"/>
    <n v="130.50700000000001"/>
    <x v="64"/>
  </r>
  <r>
    <s v="buy"/>
    <x v="2"/>
    <n v="0.02"/>
    <n v="0.04"/>
    <d v="2021-04-08T19:44:00"/>
    <n v="130.24700000000001"/>
    <d v="2021-04-09T04:49:11"/>
    <n v="130.12700000000001"/>
    <x v="65"/>
  </r>
  <r>
    <s v="buy"/>
    <x v="1"/>
    <n v="0.02"/>
    <n v="0.02"/>
    <d v="2021-04-09T11:56:00"/>
    <n v="130.328"/>
    <d v="2021-04-09T11:56:00"/>
    <n v="130.328"/>
    <x v="66"/>
  </r>
  <r>
    <s v="buy"/>
    <x v="2"/>
    <n v="0.02"/>
    <n v="0.04"/>
    <d v="2021-04-09T13:45:01"/>
    <n v="130.47499999999999"/>
    <d v="2021-04-09T14:15:08"/>
    <n v="130.35"/>
    <x v="67"/>
  </r>
  <r>
    <s v="buy"/>
    <x v="3"/>
    <n v="0.05"/>
    <n v="0.14000000000000001"/>
    <d v="2021-04-12T01:58:01"/>
    <n v="130.59800000000001"/>
    <d v="2021-04-12T10:37:42"/>
    <n v="129.99199999999999"/>
    <x v="68"/>
  </r>
  <r>
    <s v="sell"/>
    <x v="1"/>
    <n v="0.02"/>
    <n v="0.02"/>
    <d v="2021-04-12T10:44:01"/>
    <n v="130.054"/>
    <d v="2021-04-12T10:44:01"/>
    <n v="130.054"/>
    <x v="69"/>
  </r>
  <r>
    <s v="sell"/>
    <x v="0"/>
    <n v="0.03"/>
    <n v="0.09"/>
    <d v="2021-04-12T11:10:00"/>
    <n v="129.92400000000001"/>
    <d v="2021-04-12T17:20:56"/>
    <n v="130.345"/>
    <x v="70"/>
  </r>
  <r>
    <s v="buy"/>
    <x v="3"/>
    <n v="0.05"/>
    <n v="0.14000000000000001"/>
    <d v="2021-04-13T04:14:04"/>
    <n v="130.43899999999999"/>
    <d v="2021-04-13T14:02:41"/>
    <n v="129.81899999999999"/>
    <x v="71"/>
  </r>
  <r>
    <s v="sell"/>
    <x v="3"/>
    <n v="0.05"/>
    <n v="0.14000000000000001"/>
    <d v="2021-04-13T14:08:01"/>
    <n v="129.90199999999999"/>
    <d v="2021-04-14T19:26:21"/>
    <n v="130.50899999999999"/>
    <x v="72"/>
  </r>
  <r>
    <s v="buy"/>
    <x v="2"/>
    <n v="0.02"/>
    <n v="0.04"/>
    <d v="2021-04-13T15:51:01"/>
    <n v="130.30000000000001"/>
    <d v="2021-04-14T03:02:22"/>
    <n v="130.17599999999999"/>
    <x v="73"/>
  </r>
  <r>
    <s v="buy"/>
    <x v="2"/>
    <n v="0.02"/>
    <n v="0.04"/>
    <d v="2021-04-14T10:45:00"/>
    <n v="130.39099999999999"/>
    <d v="2021-04-14T13:50:09"/>
    <n v="130.27199999999999"/>
    <x v="74"/>
  </r>
  <r>
    <s v="buy"/>
    <x v="2"/>
    <n v="0.02"/>
    <n v="0.04"/>
    <d v="2021-04-14T16:39:01"/>
    <n v="130.48400000000001"/>
    <d v="2021-04-14T17:07:03"/>
    <n v="130.36099999999999"/>
    <x v="75"/>
  </r>
  <r>
    <s v="buy"/>
    <x v="0"/>
    <n v="0.03"/>
    <n v="0.09"/>
    <d v="2021-04-14T19:32:00"/>
    <n v="130.57300000000001"/>
    <d v="2021-04-15T15:03:10"/>
    <n v="130.149"/>
    <x v="76"/>
  </r>
  <r>
    <s v="sell"/>
    <x v="2"/>
    <n v="0.02"/>
    <n v="0.04"/>
    <d v="2021-04-15T16:06:01"/>
    <n v="130.1"/>
    <d v="2021-04-15T16:42:19"/>
    <n v="130.22399999999999"/>
    <x v="77"/>
  </r>
  <r>
    <s v="sell"/>
    <x v="0"/>
    <n v="0.03"/>
    <n v="0.09"/>
    <d v="2021-04-16T03:35:02"/>
    <n v="130.02500000000001"/>
    <d v="2021-04-16T10:51:48"/>
    <n v="130.459"/>
    <x v="78"/>
  </r>
  <r>
    <s v="buy"/>
    <x v="3"/>
    <n v="0.05"/>
    <n v="0.14000000000000001"/>
    <d v="2021-04-16T11:20:00"/>
    <n v="130.47999999999999"/>
    <d v="2021-04-19T04:32:14"/>
    <n v="129.88399999999999"/>
    <x v="79"/>
  </r>
  <r>
    <s v="sell"/>
    <x v="1"/>
    <n v="0.02"/>
    <n v="0.02"/>
    <d v="2021-04-19T03:05:01"/>
    <n v="130.08199999999999"/>
    <d v="2021-04-19T03:05:01"/>
    <n v="130.08199999999999"/>
    <x v="80"/>
  </r>
  <r>
    <s v="sell"/>
    <x v="0"/>
    <n v="0.03"/>
    <n v="0.09"/>
    <d v="2021-04-19T04:41:01"/>
    <n v="129.82900000000001"/>
    <d v="2021-04-19T14:03:02"/>
    <n v="130.26400000000001"/>
    <x v="81"/>
  </r>
  <r>
    <s v="sell"/>
    <x v="7"/>
    <n v="0.11"/>
    <n v="0.32"/>
    <d v="2021-04-19T18:05:00"/>
    <n v="129.85"/>
    <d v="2021-04-20T09:59:19"/>
    <n v="130.899"/>
    <x v="82"/>
  </r>
  <r>
    <s v="buy"/>
    <x v="1"/>
    <n v="0.02"/>
    <n v="0.02"/>
    <d v="2021-04-20T04:36:02"/>
    <n v="130.386"/>
    <d v="2021-04-20T04:36:02"/>
    <n v="130.386"/>
    <x v="83"/>
  </r>
  <r>
    <s v="buy"/>
    <x v="2"/>
    <n v="0.02"/>
    <n v="0.04"/>
    <d v="2021-04-20T06:22:02"/>
    <n v="130.548"/>
    <d v="2021-04-20T07:15:01"/>
    <n v="130.42699999999999"/>
    <x v="84"/>
  </r>
  <r>
    <s v="buy"/>
    <x v="7"/>
    <n v="0.11"/>
    <n v="0.32"/>
    <d v="2021-04-20T10:32:01"/>
    <n v="130.88399999999999"/>
    <d v="2021-04-21T10:36:55"/>
    <n v="129.82599999999999"/>
    <x v="85"/>
  </r>
  <r>
    <s v="sell"/>
    <x v="1"/>
    <n v="0.02"/>
    <n v="0.02"/>
    <d v="2021-04-20T17:49:00"/>
    <n v="130.35499999999999"/>
    <d v="2021-04-20T17:49:00"/>
    <n v="130.35499999999999"/>
    <x v="86"/>
  </r>
  <r>
    <s v="sell"/>
    <x v="1"/>
    <n v="0.02"/>
    <n v="0.02"/>
    <d v="2021-04-20T18:42:00"/>
    <n v="130.05600000000001"/>
    <d v="2021-04-20T18:42:00"/>
    <n v="130.05600000000001"/>
    <x v="87"/>
  </r>
  <r>
    <s v="sell"/>
    <x v="2"/>
    <n v="0.02"/>
    <n v="0.04"/>
    <d v="2021-04-21T03:23:00"/>
    <n v="129.91300000000001"/>
    <d v="2021-04-21T03:50:07"/>
    <n v="130.03899999999999"/>
    <x v="88"/>
  </r>
  <r>
    <s v="sell"/>
    <x v="2"/>
    <n v="0.02"/>
    <n v="0.04"/>
    <d v="2021-04-21T10:40:00"/>
    <n v="129.82900000000001"/>
    <d v="2021-04-21T10:48:28"/>
    <n v="129.94900000000001"/>
    <x v="89"/>
  </r>
  <r>
    <s v="sell"/>
    <x v="3"/>
    <n v="0.05"/>
    <n v="0.14000000000000001"/>
    <d v="2021-04-21T13:20:00"/>
    <n v="129.78200000000001"/>
    <d v="2021-04-22T15:58:33"/>
    <n v="130.37899999999999"/>
    <x v="90"/>
  </r>
  <r>
    <s v="buy"/>
    <x v="6"/>
    <n v="7.0000000000000007E-2"/>
    <n v="0.21000000000000002"/>
    <d v="2021-04-22T16:04:00"/>
    <n v="130.42099999999999"/>
    <d v="2021-04-23T04:05:04"/>
    <n v="129.61799999999999"/>
    <x v="91"/>
  </r>
  <r>
    <s v="sell"/>
    <x v="1"/>
    <n v="0.02"/>
    <n v="0.02"/>
    <d v="2021-04-22T16:44:02"/>
    <n v="129.994"/>
    <d v="2021-04-22T16:44:02"/>
    <n v="129.994"/>
    <x v="92"/>
  </r>
  <r>
    <s v="sell"/>
    <x v="1"/>
    <n v="0.02"/>
    <n v="0.02"/>
    <d v="2021-04-22T17:08:00"/>
    <n v="129.852"/>
    <d v="2021-04-22T17:08:00"/>
    <n v="129.852"/>
    <x v="93"/>
  </r>
  <r>
    <s v="sell"/>
    <x v="2"/>
    <n v="0.02"/>
    <n v="0.04"/>
    <d v="2021-04-22T17:24:01"/>
    <n v="129.72"/>
    <d v="2021-04-22T17:50:12"/>
    <n v="129.84800000000001"/>
    <x v="94"/>
  </r>
  <r>
    <s v="sell"/>
    <x v="9"/>
    <n v="0.69"/>
    <n v="1.8599999999999999"/>
    <d v="2021-04-23T03:10:01"/>
    <n v="129.66800000000001"/>
    <d v="2021-04-29T14:46:49"/>
    <n v="132.19900000000001"/>
    <x v="95"/>
  </r>
  <r>
    <s v="buy"/>
    <x v="4"/>
    <n v="0.02"/>
    <n v="0.06"/>
    <d v="2021-04-23T11:43:00"/>
    <n v="130.13800000000001"/>
    <d v="2021-04-23T15:22:54"/>
    <n v="129.86500000000001"/>
    <x v="96"/>
  </r>
  <r>
    <s v="buy"/>
    <x v="1"/>
    <n v="0.02"/>
    <n v="0.02"/>
    <d v="2021-04-23T17:36:00"/>
    <n v="130.24"/>
    <d v="2021-04-23T17:36:00"/>
    <n v="130.24"/>
    <x v="97"/>
  </r>
  <r>
    <s v="buy"/>
    <x v="1"/>
    <n v="0.02"/>
    <n v="0.02"/>
    <d v="2021-04-23T20:04:01"/>
    <n v="130.375"/>
    <d v="2021-04-23T20:04:01"/>
    <n v="130.375"/>
    <x v="98"/>
  </r>
  <r>
    <s v="buy"/>
    <x v="4"/>
    <n v="0.02"/>
    <n v="0.06"/>
    <d v="2021-04-23T22:31:01"/>
    <n v="130.55000000000001"/>
    <d v="2021-04-26T10:49:49"/>
    <n v="130.29"/>
    <x v="99"/>
  </r>
  <r>
    <s v="buy"/>
    <x v="4"/>
    <n v="0.02"/>
    <n v="0.06"/>
    <d v="2021-04-26T15:24:01"/>
    <n v="130.596"/>
    <d v="2021-04-26T16:51:58"/>
    <n v="130.33799999999999"/>
    <x v="100"/>
  </r>
  <r>
    <s v="buy"/>
    <x v="1"/>
    <n v="0.02"/>
    <n v="0.02"/>
    <d v="2021-04-26T18:05:01"/>
    <n v="130.6"/>
    <d v="2021-04-26T18:05:01"/>
    <n v="130.6"/>
    <x v="101"/>
  </r>
  <r>
    <s v="buy"/>
    <x v="2"/>
    <n v="0.02"/>
    <n v="0.04"/>
    <d v="2021-04-26T22:02:00"/>
    <n v="130.738"/>
    <d v="2021-04-27T03:54:46"/>
    <n v="130.619"/>
    <x v="102"/>
  </r>
  <r>
    <s v="buy"/>
    <x v="2"/>
    <n v="0.02"/>
    <n v="0.04"/>
    <d v="2021-04-27T05:26:00"/>
    <n v="130.785"/>
    <d v="2021-04-27T06:54:23"/>
    <n v="130.66499999999999"/>
    <x v="103"/>
  </r>
  <r>
    <s v="buy"/>
    <x v="1"/>
    <n v="0.02"/>
    <n v="0.02"/>
    <d v="2021-04-27T15:21:00"/>
    <n v="130.85900000000001"/>
    <d v="2021-04-27T15:21:00"/>
    <n v="130.85900000000001"/>
    <x v="104"/>
  </r>
  <r>
    <s v="buy"/>
    <x v="1"/>
    <n v="0.02"/>
    <n v="0.02"/>
    <d v="2021-04-27T17:12:01"/>
    <n v="131.03100000000001"/>
    <d v="2021-04-27T17:12:01"/>
    <n v="131.03100000000001"/>
    <x v="105"/>
  </r>
  <r>
    <s v="buy"/>
    <x v="1"/>
    <n v="0.02"/>
    <n v="0.02"/>
    <d v="2021-04-27T20:14:00"/>
    <n v="131.221"/>
    <d v="2021-04-27T20:14:00"/>
    <n v="131.221"/>
    <x v="106"/>
  </r>
  <r>
    <s v="buy"/>
    <x v="1"/>
    <n v="0.02"/>
    <n v="0.02"/>
    <d v="2021-04-27T21:33:00"/>
    <n v="131.42400000000001"/>
    <d v="2021-04-27T21:33:00"/>
    <n v="131.42400000000001"/>
    <x v="107"/>
  </r>
  <r>
    <s v="buy"/>
    <x v="2"/>
    <n v="0.02"/>
    <n v="0.04"/>
    <d v="2021-04-28T03:53:01"/>
    <n v="131.53800000000001"/>
    <d v="2021-04-28T08:09:19"/>
    <n v="131.416"/>
    <x v="108"/>
  </r>
  <r>
    <s v="buy"/>
    <x v="2"/>
    <n v="0.02"/>
    <n v="0.04"/>
    <d v="2021-04-28T11:06:01"/>
    <n v="131.631"/>
    <d v="2021-04-28T11:27:57"/>
    <n v="131.512"/>
    <x v="109"/>
  </r>
  <r>
    <s v="buy"/>
    <x v="2"/>
    <n v="0.02"/>
    <n v="0.04"/>
    <d v="2021-04-28T21:35:00"/>
    <n v="131.74600000000001"/>
    <d v="2021-04-28T22:14:00"/>
    <n v="131.62700000000001"/>
    <x v="110"/>
  </r>
  <r>
    <s v="buy"/>
    <x v="1"/>
    <n v="0.02"/>
    <n v="0.02"/>
    <d v="2021-04-29T09:08:00"/>
    <n v="131.828"/>
    <d v="2021-04-29T09:08:00"/>
    <n v="131.828"/>
    <x v="111"/>
  </r>
  <r>
    <s v="buy"/>
    <x v="1"/>
    <n v="0.02"/>
    <n v="0.02"/>
    <d v="2021-04-29T10:52:00"/>
    <n v="131.96"/>
    <d v="2021-04-29T10:52:00"/>
    <n v="131.96"/>
    <x v="112"/>
  </r>
  <r>
    <s v="buy"/>
    <x v="2"/>
    <n v="0.02"/>
    <n v="0.04"/>
    <d v="2021-04-29T12:43:08"/>
    <n v="132.13800000000001"/>
    <d v="2021-04-29T14:11:34"/>
    <n v="132.01900000000001"/>
    <x v="113"/>
  </r>
  <r>
    <s v="buy"/>
    <x v="2"/>
    <n v="0.02"/>
    <n v="0.04"/>
    <d v="2021-04-29T14:55:00"/>
    <n v="132.22399999999999"/>
    <d v="2021-04-29T15:51:45"/>
    <n v="132.101"/>
    <x v="114"/>
  </r>
  <r>
    <s v="buy"/>
    <x v="6"/>
    <n v="7.0000000000000007E-2"/>
    <n v="0.21000000000000002"/>
    <d v="2021-04-29T16:44:01"/>
    <n v="132.352"/>
    <d v="2021-04-30T13:56:47"/>
    <n v="131.54499999999999"/>
    <x v="115"/>
  </r>
  <r>
    <s v="buy"/>
    <x v="1"/>
    <n v="0.02"/>
    <n v="0.02"/>
    <d v="2021-05-03T11:00:01"/>
    <n v="131.994"/>
    <d v="2021-05-03T11:00:01"/>
    <n v="131.994"/>
    <x v="116"/>
  </r>
  <r>
    <s v="buy"/>
    <x v="7"/>
    <n v="0.11"/>
    <n v="0.32"/>
    <d v="2021-05-03T12:12:02"/>
    <n v="132.13800000000001"/>
    <d v="2021-05-05T11:12:49"/>
    <n v="131.083"/>
    <x v="117"/>
  </r>
  <r>
    <s v="sell"/>
    <x v="2"/>
    <n v="0.02"/>
    <n v="0.04"/>
    <d v="2021-05-04T12:00:01"/>
    <n v="131.32900000000001"/>
    <d v="2021-05-04T13:27:51"/>
    <n v="131.44999999999999"/>
    <x v="118"/>
  </r>
  <r>
    <s v="sell"/>
    <x v="2"/>
    <n v="0.02"/>
    <n v="0.04"/>
    <d v="2021-05-04T14:50:00"/>
    <n v="131.26499999999999"/>
    <d v="2021-05-04T17:55:03"/>
    <n v="131.386"/>
    <x v="119"/>
  </r>
  <r>
    <s v="sell"/>
    <x v="1"/>
    <n v="0.02"/>
    <n v="0.02"/>
    <d v="2021-05-05T10:23:01"/>
    <n v="131.185"/>
    <d v="2021-05-05T10:23:01"/>
    <n v="131.185"/>
    <x v="120"/>
  </r>
  <r>
    <s v="sell"/>
    <x v="5"/>
    <n v="0.17"/>
    <n v="0.49"/>
    <d v="2021-05-05T11:40:00"/>
    <n v="131.029"/>
    <d v="2021-05-10T05:01:43"/>
    <n v="132.35900000000001"/>
    <x v="121"/>
  </r>
  <r>
    <s v="buy"/>
    <x v="1"/>
    <n v="0.02"/>
    <n v="0.02"/>
    <d v="2021-05-06T15:21:01"/>
    <n v="131.67400000000001"/>
    <d v="2021-05-06T15:21:01"/>
    <n v="131.67400000000001"/>
    <x v="122"/>
  </r>
  <r>
    <s v="buy"/>
    <x v="4"/>
    <n v="0.02"/>
    <n v="0.06"/>
    <d v="2021-05-06T16:09:01"/>
    <n v="131.78899999999999"/>
    <d v="2021-05-06T18:00:55"/>
    <n v="131.52699999999999"/>
    <x v="123"/>
  </r>
  <r>
    <s v="buy"/>
    <x v="2"/>
    <n v="0.02"/>
    <n v="0.04"/>
    <d v="2021-05-07T11:06:00"/>
    <n v="131.834"/>
    <d v="2021-05-07T15:35:02"/>
    <n v="131.709"/>
    <x v="124"/>
  </r>
  <r>
    <s v="buy"/>
    <x v="1"/>
    <n v="0.02"/>
    <n v="0.02"/>
    <d v="2021-05-07T17:53:00"/>
    <n v="131.87200000000001"/>
    <d v="2021-05-07T17:53:00"/>
    <n v="131.87200000000001"/>
    <x v="125"/>
  </r>
  <r>
    <s v="buy"/>
    <x v="1"/>
    <n v="0.02"/>
    <n v="0.02"/>
    <d v="2021-05-07T19:08:00"/>
    <n v="132.02799999999999"/>
    <d v="2021-05-07T19:08:00"/>
    <n v="132.02799999999999"/>
    <x v="126"/>
  </r>
  <r>
    <s v="buy"/>
    <x v="1"/>
    <n v="0.02"/>
    <n v="0.02"/>
    <d v="2021-05-10T03:20:03"/>
    <n v="132.28100000000001"/>
    <d v="2021-05-10T03:20:03"/>
    <n v="132.28100000000001"/>
    <x v="127"/>
  </r>
  <r>
    <s v="buy"/>
    <x v="0"/>
    <n v="0.03"/>
    <n v="0.09"/>
    <d v="2021-05-10T10:02:00"/>
    <n v="132.5"/>
    <d v="2021-05-10T22:49:23"/>
    <n v="132.07400000000001"/>
    <x v="128"/>
  </r>
  <r>
    <s v="buy"/>
    <x v="3"/>
    <n v="0.05"/>
    <n v="0.14000000000000001"/>
    <d v="2021-05-11T12:30:00"/>
    <n v="132.41999999999999"/>
    <d v="2021-05-11T16:13:36"/>
    <n v="131.82499999999999"/>
    <x v="129"/>
  </r>
  <r>
    <s v="sell"/>
    <x v="0"/>
    <n v="0.03"/>
    <n v="0.09"/>
    <d v="2021-05-12T15:37:00"/>
    <n v="131.98599999999999"/>
    <d v="2021-05-12T15:54:52"/>
    <n v="132.40100000000001"/>
    <x v="130"/>
  </r>
  <r>
    <s v="buy"/>
    <x v="4"/>
    <n v="0.02"/>
    <n v="0.06"/>
    <d v="2021-05-12T15:58:00"/>
    <n v="132.268"/>
    <d v="2021-05-12T16:29:54"/>
    <n v="132.00200000000001"/>
    <x v="131"/>
  </r>
  <r>
    <s v="sell"/>
    <x v="3"/>
    <n v="0.05"/>
    <n v="0.14000000000000001"/>
    <d v="2021-05-12T16:33:00"/>
    <n v="132.06100000000001"/>
    <d v="2021-05-13T10:22:01"/>
    <n v="132.66300000000001"/>
    <x v="132"/>
  </r>
  <r>
    <s v="buy"/>
    <x v="1"/>
    <n v="0.02"/>
    <n v="0.02"/>
    <d v="2021-05-12T18:52:00"/>
    <n v="132.26499999999999"/>
    <d v="2021-05-12T18:52:00"/>
    <n v="132.26499999999999"/>
    <x v="133"/>
  </r>
  <r>
    <s v="buy"/>
    <x v="1"/>
    <n v="0.02"/>
    <n v="0.02"/>
    <d v="2021-05-13T01:21:00"/>
    <n v="132.446"/>
    <d v="2021-05-13T01:21:00"/>
    <n v="132.446"/>
    <x v="134"/>
  </r>
  <r>
    <s v="buy"/>
    <x v="3"/>
    <n v="0.05"/>
    <n v="0.14000000000000001"/>
    <d v="2021-05-13T10:28:00"/>
    <n v="132.67099999999999"/>
    <d v="2021-05-13T11:50:39"/>
    <n v="132.06299999999999"/>
    <x v="135"/>
  </r>
  <r>
    <s v="sell"/>
    <x v="0"/>
    <n v="0.03"/>
    <n v="0.09"/>
    <d v="2021-05-13T11:54:00"/>
    <n v="132.066"/>
    <d v="2021-05-13T16:35:09"/>
    <n v="132.48699999999999"/>
    <x v="136"/>
  </r>
  <r>
    <s v="buy"/>
    <x v="4"/>
    <n v="0.02"/>
    <n v="0.06"/>
    <d v="2021-05-13T16:45:01"/>
    <n v="132.441"/>
    <d v="2021-05-13T20:13:21"/>
    <n v="132.184"/>
    <x v="137"/>
  </r>
  <r>
    <s v="sell"/>
    <x v="7"/>
    <n v="0.11"/>
    <n v="0.32"/>
    <d v="2021-05-13T21:02:03"/>
    <n v="132.11099999999999"/>
    <d v="2021-05-18T15:40:21"/>
    <n v="133.15"/>
    <x v="138"/>
  </r>
  <r>
    <s v="buy"/>
    <x v="1"/>
    <n v="0.02"/>
    <n v="0.02"/>
    <d v="2021-05-14T09:27:03"/>
    <n v="132.45400000000001"/>
    <d v="2021-05-14T09:27:03"/>
    <n v="132.45400000000001"/>
    <x v="139"/>
  </r>
  <r>
    <s v="buy"/>
    <x v="1"/>
    <n v="0.02"/>
    <n v="0.02"/>
    <d v="2021-05-14T15:51:00"/>
    <n v="132.65199999999999"/>
    <d v="2021-05-14T15:51:00"/>
    <n v="132.65199999999999"/>
    <x v="140"/>
  </r>
  <r>
    <s v="buy"/>
    <x v="1"/>
    <n v="0.02"/>
    <n v="0.02"/>
    <d v="2021-05-14T17:38:01"/>
    <n v="132.77600000000001"/>
    <d v="2021-05-14T17:38:01"/>
    <n v="132.77600000000001"/>
    <x v="141"/>
  </r>
  <r>
    <s v="buy"/>
    <x v="4"/>
    <n v="0.02"/>
    <n v="0.06"/>
    <d v="2021-05-17T03:05:00"/>
    <n v="132.92500000000001"/>
    <d v="2021-05-17T05:00:06"/>
    <n v="132.648"/>
    <x v="142"/>
  </r>
  <r>
    <s v="buy"/>
    <x v="1"/>
    <n v="0.02"/>
    <n v="0.02"/>
    <d v="2021-05-18T10:14:00"/>
    <n v="132.94999999999999"/>
    <d v="2021-05-18T10:14:00"/>
    <n v="132.94999999999999"/>
    <x v="143"/>
  </r>
  <r>
    <s v="buy"/>
    <x v="2"/>
    <n v="0.02"/>
    <n v="0.04"/>
    <d v="2021-05-18T11:47:00"/>
    <n v="133.08699999999999"/>
    <d v="2021-05-18T17:19:41"/>
    <n v="132.96600000000001"/>
    <x v="144"/>
  </r>
  <r>
    <s v="buy"/>
    <x v="1"/>
    <n v="0.02"/>
    <n v="0.02"/>
    <d v="2021-05-18T22:50:01"/>
    <n v="133.179"/>
    <d v="2021-05-18T22:50:01"/>
    <n v="133.179"/>
    <x v="145"/>
  </r>
  <r>
    <s v="buy"/>
    <x v="3"/>
    <n v="0.05"/>
    <n v="0.14000000000000001"/>
    <d v="2021-05-19T09:08:02"/>
    <n v="133.33000000000001"/>
    <d v="2021-05-19T17:44:14"/>
    <n v="132.73099999999999"/>
    <x v="146"/>
  </r>
  <r>
    <s v="buy"/>
    <x v="4"/>
    <n v="0.02"/>
    <n v="0.06"/>
    <d v="2021-05-19T21:27:01"/>
    <n v="133.107"/>
    <d v="2021-05-20T11:45:19"/>
    <n v="132.85"/>
    <x v="147"/>
  </r>
  <r>
    <s v="buy"/>
    <x v="0"/>
    <n v="0.03"/>
    <n v="0.09"/>
    <d v="2021-05-21T03:19:00"/>
    <n v="133.12700000000001"/>
    <d v="2021-05-21T14:58:35"/>
    <n v="132.66300000000001"/>
    <x v="148"/>
  </r>
  <r>
    <s v="sell"/>
    <x v="5"/>
    <n v="0.17"/>
    <n v="0.49"/>
    <d v="2021-05-21T15:16:00"/>
    <n v="132.613"/>
    <d v="2021-05-27T19:01:37"/>
    <n v="133.93100000000001"/>
    <x v="149"/>
  </r>
  <r>
    <s v="buy"/>
    <x v="1"/>
    <n v="0.02"/>
    <n v="0.02"/>
    <d v="2021-05-25T09:52:00"/>
    <n v="133.09100000000001"/>
    <d v="2021-05-25T09:52:00"/>
    <n v="133.09100000000001"/>
    <x v="150"/>
  </r>
  <r>
    <s v="buy"/>
    <x v="1"/>
    <n v="0.02"/>
    <n v="0.02"/>
    <d v="2021-05-25T11:10:00"/>
    <n v="133.28700000000001"/>
    <d v="2021-05-25T11:10:00"/>
    <n v="133.28700000000001"/>
    <x v="151"/>
  </r>
  <r>
    <s v="buy"/>
    <x v="0"/>
    <n v="0.03"/>
    <n v="0.09"/>
    <d v="2021-05-25T13:57:01"/>
    <n v="133.47200000000001"/>
    <d v="2021-05-26T20:09:11"/>
    <n v="133.029"/>
    <x v="152"/>
  </r>
  <r>
    <s v="buy"/>
    <x v="1"/>
    <n v="0.02"/>
    <n v="0.02"/>
    <d v="2021-05-27T17:27:01"/>
    <n v="133.62"/>
    <d v="2021-05-27T17:27:01"/>
    <n v="133.62"/>
    <x v="153"/>
  </r>
  <r>
    <s v="buy"/>
    <x v="2"/>
    <n v="0.02"/>
    <n v="0.04"/>
    <d v="2021-05-27T18:08:00"/>
    <n v="133.83699999999999"/>
    <d v="2021-05-27T18:31:14"/>
    <n v="133.71700000000001"/>
    <x v="154"/>
  </r>
  <r>
    <s v="buy"/>
    <x v="4"/>
    <n v="0.02"/>
    <n v="0.06"/>
    <d v="2021-05-27T18:57:01"/>
    <n v="133.923"/>
    <d v="2021-05-28T15:10:11"/>
    <n v="133.66200000000001"/>
    <x v="155"/>
  </r>
  <r>
    <s v="buy"/>
    <x v="4"/>
    <n v="0.02"/>
    <n v="0.06"/>
    <d v="2021-05-28T17:45:00"/>
    <n v="133.97"/>
    <d v="2021-05-31T12:34:41"/>
    <n v="133.69999999999999"/>
    <x v="156"/>
  </r>
  <r>
    <s v="buy"/>
    <x v="4"/>
    <n v="0.02"/>
    <n v="0.06"/>
    <d v="2021-06-01T11:04:01"/>
    <n v="134.00700000000001"/>
    <d v="2021-06-01T23:42:46"/>
    <n v="133.74799999999999"/>
    <x v="157"/>
  </r>
  <r>
    <s v="buy"/>
    <x v="7"/>
    <n v="0.11"/>
    <n v="0.32"/>
    <d v="2021-06-02T08:41:05"/>
    <n v="134.04300000000001"/>
    <d v="2021-06-07T14:30:31"/>
    <n v="132.995"/>
    <x v="158"/>
  </r>
  <r>
    <s v="sell"/>
    <x v="2"/>
    <n v="0.02"/>
    <n v="0.04"/>
    <d v="2021-06-04T17:31:00"/>
    <n v="133.185"/>
    <d v="2021-06-07T02:28:39"/>
    <n v="133.30600000000001"/>
    <x v="159"/>
  </r>
  <r>
    <s v="sell"/>
    <x v="1"/>
    <n v="0.02"/>
    <n v="0.02"/>
    <d v="2021-06-07T09:40:00"/>
    <n v="133.09700000000001"/>
    <d v="2021-06-07T09:40:00"/>
    <n v="133.09700000000001"/>
    <x v="160"/>
  </r>
  <r>
    <s v="sell"/>
    <x v="3"/>
    <n v="0.05"/>
    <n v="0.14000000000000001"/>
    <d v="2021-06-07T14:43:01"/>
    <n v="132.98500000000001"/>
    <d v="2021-06-09T17:33:30"/>
    <n v="133.58699999999999"/>
    <x v="161"/>
  </r>
  <r>
    <s v="buy"/>
    <x v="0"/>
    <n v="0.03"/>
    <n v="0.09"/>
    <d v="2021-06-09T17:28:01"/>
    <n v="133.55699999999999"/>
    <d v="2021-06-10T10:37:34"/>
    <n v="133.131"/>
    <x v="162"/>
  </r>
  <r>
    <s v="sell"/>
    <x v="3"/>
    <n v="0.05"/>
    <n v="0.14000000000000001"/>
    <d v="2021-06-10T10:41:00"/>
    <n v="133.136"/>
    <d v="2021-06-10T15:54:11"/>
    <n v="133.72200000000001"/>
    <x v="163"/>
  </r>
  <r>
    <s v="buy"/>
    <x v="6"/>
    <n v="7.0000000000000007E-2"/>
    <n v="0.21000000000000002"/>
    <d v="2021-06-10T15:58:00"/>
    <n v="133.65899999999999"/>
    <d v="2021-06-11T18:18:08"/>
    <n v="132.85499999999999"/>
    <x v="164"/>
  </r>
  <r>
    <s v="sell"/>
    <x v="2"/>
    <n v="0.02"/>
    <n v="0.04"/>
    <d v="2021-06-10T16:32:01"/>
    <n v="133.33799999999999"/>
    <d v="2021-06-10T16:46:01"/>
    <n v="133.465"/>
    <x v="165"/>
  </r>
  <r>
    <s v="sell"/>
    <x v="1"/>
    <n v="0.02"/>
    <n v="0.02"/>
    <d v="2021-06-10T18:48:00"/>
    <n v="133.25899999999999"/>
    <d v="2021-06-10T18:48:00"/>
    <n v="133.25899999999999"/>
    <x v="166"/>
  </r>
  <r>
    <s v="sell"/>
    <x v="4"/>
    <n v="0.02"/>
    <n v="0.06"/>
    <d v="2021-06-10T22:43:01"/>
    <n v="133.11799999999999"/>
    <d v="2021-06-11T09:08:53"/>
    <n v="133.376"/>
    <x v="167"/>
  </r>
  <r>
    <s v="sell"/>
    <x v="1"/>
    <n v="0.02"/>
    <n v="0.02"/>
    <d v="2021-06-11T13:13:00"/>
    <n v="133.09399999999999"/>
    <d v="2021-06-11T13:13:00"/>
    <n v="133.09399999999999"/>
    <x v="168"/>
  </r>
  <r>
    <s v="sell"/>
    <x v="1"/>
    <n v="0.02"/>
    <n v="0.02"/>
    <d v="2021-06-11T14:22:00"/>
    <n v="132.96799999999999"/>
    <d v="2021-06-11T14:22:00"/>
    <n v="132.96799999999999"/>
    <x v="169"/>
  </r>
  <r>
    <s v="sell"/>
    <x v="1"/>
    <n v="0.02"/>
    <n v="0.02"/>
    <d v="2021-06-11T18:28:00"/>
    <n v="132.81899999999999"/>
    <d v="2021-06-11T18:28:00"/>
    <n v="132.81899999999999"/>
    <x v="170"/>
  </r>
  <r>
    <s v="sell"/>
    <x v="6"/>
    <n v="7.0000000000000007E-2"/>
    <n v="0.21000000000000002"/>
    <d v="2021-06-11T20:07:05"/>
    <n v="132.67599999999999"/>
    <d v="2021-06-15T05:20:17"/>
    <n v="133.471"/>
    <x v="171"/>
  </r>
  <r>
    <s v="buy"/>
    <x v="1"/>
    <n v="0.02"/>
    <n v="0.02"/>
    <d v="2021-06-14T17:45:00"/>
    <n v="133.37100000000001"/>
    <d v="2021-06-14T17:45:00"/>
    <n v="133.37100000000001"/>
    <x v="172"/>
  </r>
  <r>
    <s v="buy"/>
    <x v="10"/>
    <n v="1.1499999999999999"/>
    <n v="3.01"/>
    <d v="2021-06-15T10:00:00"/>
    <n v="133.56"/>
    <d v="2021-06-21T06:05:47"/>
    <n v="130.53100000000001"/>
    <x v="173"/>
  </r>
  <r>
    <s v="sell"/>
    <x v="1"/>
    <n v="0.02"/>
    <n v="0.02"/>
    <d v="2021-06-16T21:13:00"/>
    <n v="132.952"/>
    <d v="2021-06-16T21:13:00"/>
    <n v="132.952"/>
    <x v="174"/>
  </r>
  <r>
    <s v="sell"/>
    <x v="2"/>
    <n v="0.02"/>
    <n v="0.04"/>
    <d v="2021-06-16T21:50:00"/>
    <n v="132.73500000000001"/>
    <d v="2021-06-16T22:09:47"/>
    <n v="132.858"/>
    <x v="175"/>
  </r>
  <r>
    <s v="sell"/>
    <x v="1"/>
    <n v="0.02"/>
    <n v="0.02"/>
    <d v="2021-06-17T09:15:00"/>
    <n v="132.678"/>
    <d v="2021-06-17T09:15:00"/>
    <n v="132.678"/>
    <x v="176"/>
  </r>
  <r>
    <s v="sell"/>
    <x v="1"/>
    <n v="0.02"/>
    <n v="0.02"/>
    <d v="2021-06-17T10:38:00"/>
    <n v="132.19800000000001"/>
    <d v="2021-06-17T10:38:00"/>
    <n v="132.19800000000001"/>
    <x v="177"/>
  </r>
  <r>
    <s v="sell"/>
    <x v="1"/>
    <n v="0.02"/>
    <n v="0.02"/>
    <d v="2021-06-17T14:09:02"/>
    <n v="132.08799999999999"/>
    <d v="2021-06-17T14:09:02"/>
    <n v="132.08799999999999"/>
    <x v="178"/>
  </r>
  <r>
    <s v="sell"/>
    <x v="2"/>
    <n v="0.02"/>
    <n v="0.04"/>
    <d v="2021-06-17T16:13:01"/>
    <n v="131.80699999999999"/>
    <d v="2021-06-17T16:39:15"/>
    <n v="131.93"/>
    <x v="179"/>
  </r>
  <r>
    <s v="sell"/>
    <x v="1"/>
    <n v="0.02"/>
    <n v="0.02"/>
    <d v="2021-06-17T17:24:00"/>
    <n v="131.66399999999999"/>
    <d v="2021-06-17T17:24:00"/>
    <n v="131.66399999999999"/>
    <x v="180"/>
  </r>
  <r>
    <s v="sell"/>
    <x v="4"/>
    <n v="0.02"/>
    <n v="0.06"/>
    <d v="2021-06-17T19:36:00"/>
    <n v="131.13999999999999"/>
    <d v="2021-06-18T02:53:08"/>
    <n v="131.399"/>
    <x v="181"/>
  </r>
  <r>
    <s v="sell"/>
    <x v="1"/>
    <n v="0.02"/>
    <n v="0.02"/>
    <d v="2021-06-18T08:32:01"/>
    <n v="131.12"/>
    <d v="2021-06-18T08:32:01"/>
    <n v="131.12"/>
    <x v="182"/>
  </r>
  <r>
    <s v="sell"/>
    <x v="1"/>
    <n v="0.02"/>
    <n v="0.02"/>
    <d v="2021-06-18T08:59:01"/>
    <n v="131.018"/>
    <d v="2021-06-18T08:59:01"/>
    <n v="131.018"/>
    <x v="183"/>
  </r>
  <r>
    <s v="sell"/>
    <x v="0"/>
    <n v="0.03"/>
    <n v="0.09"/>
    <d v="2021-06-18T10:01:00"/>
    <n v="130.88"/>
    <d v="2021-06-18T12:25:36"/>
    <n v="131.30699999999999"/>
    <x v="184"/>
  </r>
  <r>
    <s v="sell"/>
    <x v="2"/>
    <n v="0.02"/>
    <n v="0.04"/>
    <d v="2021-06-18T15:32:00"/>
    <n v="130.93799999999999"/>
    <d v="2021-06-18T15:36:07"/>
    <n v="131.054"/>
    <x v="185"/>
  </r>
  <r>
    <s v="sell"/>
    <x v="2"/>
    <n v="0.02"/>
    <n v="0.04"/>
    <d v="2021-06-18T17:45:00"/>
    <n v="130.74600000000001"/>
    <d v="2021-06-18T19:06:51"/>
    <n v="130.86600000000001"/>
    <x v="186"/>
  </r>
  <r>
    <s v="sell"/>
    <x v="1"/>
    <n v="0.02"/>
    <n v="0.02"/>
    <d v="2021-06-21T05:09:00"/>
    <n v="130.60300000000001"/>
    <d v="2021-06-21T05:09:00"/>
    <n v="130.60300000000001"/>
    <x v="187"/>
  </r>
  <r>
    <s v="sell"/>
    <x v="1"/>
    <n v="0.02"/>
    <n v="0.02"/>
    <d v="2021-06-21T06:21:00"/>
    <n v="130.34700000000001"/>
    <d v="2021-06-21T06:21:00"/>
    <n v="130.34700000000001"/>
    <x v="188"/>
  </r>
  <r>
    <s v="sell"/>
    <x v="9"/>
    <n v="0.69"/>
    <n v="1.8599999999999999"/>
    <d v="2021-06-21T06:51:01"/>
    <n v="130.09299999999999"/>
    <d v="2021-06-23T13:13:59"/>
    <n v="132.60300000000001"/>
    <x v="189"/>
  </r>
  <r>
    <s v="buy"/>
    <x v="2"/>
    <n v="0.02"/>
    <n v="0.04"/>
    <d v="2021-06-21T23:38:21"/>
    <n v="131.482"/>
    <d v="2021-06-22T03:26:22"/>
    <n v="131.35499999999999"/>
    <x v="190"/>
  </r>
  <r>
    <s v="buy"/>
    <x v="4"/>
    <n v="0.02"/>
    <n v="0.06"/>
    <d v="2021-06-22T10:49:00"/>
    <n v="131.55500000000001"/>
    <d v="2021-06-22T12:35:56"/>
    <n v="131.291"/>
    <x v="191"/>
  </r>
  <r>
    <s v="buy"/>
    <x v="1"/>
    <n v="0.02"/>
    <n v="0.02"/>
    <d v="2021-06-22T16:02:00"/>
    <n v="131.63999999999999"/>
    <d v="2021-06-22T16:02:00"/>
    <n v="131.63999999999999"/>
    <x v="192"/>
  </r>
  <r>
    <s v="buy"/>
    <x v="1"/>
    <n v="0.02"/>
    <n v="0.02"/>
    <d v="2021-06-22T16:19:00"/>
    <n v="131.785"/>
    <d v="2021-06-22T16:19:00"/>
    <n v="131.785"/>
    <x v="193"/>
  </r>
  <r>
    <s v="buy"/>
    <x v="1"/>
    <n v="0.02"/>
    <n v="0.02"/>
    <d v="2021-06-22T19:01:00"/>
    <n v="131.91399999999999"/>
    <d v="2021-06-22T19:01:00"/>
    <n v="131.91399999999999"/>
    <x v="194"/>
  </r>
  <r>
    <s v="buy"/>
    <x v="1"/>
    <n v="0.02"/>
    <n v="0.02"/>
    <d v="2021-06-22T19:30:00"/>
    <n v="132.06899999999999"/>
    <d v="2021-06-22T19:30:00"/>
    <n v="132.06899999999999"/>
    <x v="195"/>
  </r>
  <r>
    <s v="buy"/>
    <x v="2"/>
    <n v="0.02"/>
    <n v="0.04"/>
    <d v="2021-06-23T04:13:02"/>
    <n v="132.197"/>
    <d v="2021-06-23T05:45:28"/>
    <n v="132.077"/>
    <x v="196"/>
  </r>
  <r>
    <s v="buy"/>
    <x v="2"/>
    <n v="0.02"/>
    <n v="0.04"/>
    <d v="2021-06-23T09:51:00"/>
    <n v="132.28200000000001"/>
    <d v="2021-06-23T10:15:00"/>
    <n v="132.13900000000001"/>
    <x v="197"/>
  </r>
  <r>
    <s v="buy"/>
    <x v="1"/>
    <n v="0.02"/>
    <n v="0.02"/>
    <d v="2021-06-23T11:05:00"/>
    <n v="132.399"/>
    <d v="2021-06-23T11:05:00"/>
    <n v="132.399"/>
    <x v="198"/>
  </r>
  <r>
    <s v="buy"/>
    <x v="7"/>
    <n v="0.11"/>
    <n v="0.32"/>
    <d v="2021-06-23T13:29:00"/>
    <n v="132.61099999999999"/>
    <d v="2021-06-29T14:48:55"/>
    <n v="131.55500000000001"/>
    <x v="199"/>
  </r>
  <r>
    <s v="sell"/>
    <x v="2"/>
    <n v="0.02"/>
    <n v="0.04"/>
    <d v="2021-06-29T04:15:00"/>
    <n v="131.68100000000001"/>
    <d v="2021-06-29T09:05:22"/>
    <n v="131.79900000000001"/>
    <x v="200"/>
  </r>
  <r>
    <s v="sell"/>
    <x v="1"/>
    <n v="0.02"/>
    <n v="0.02"/>
    <d v="2021-06-29T13:53:01"/>
    <n v="131.601"/>
    <d v="2021-06-29T13:53:01"/>
    <n v="131.601"/>
    <x v="201"/>
  </r>
  <r>
    <s v="sell"/>
    <x v="1"/>
    <n v="0.02"/>
    <n v="0.02"/>
    <d v="2021-06-29T16:16:01"/>
    <n v="131.49100000000001"/>
    <d v="2021-06-29T16:16:01"/>
    <n v="131.49100000000001"/>
    <x v="202"/>
  </r>
  <r>
    <s v="sell"/>
    <x v="7"/>
    <n v="0.11"/>
    <n v="0.32"/>
    <d v="2021-06-29T17:23:00"/>
    <n v="131.316"/>
    <d v="2021-07-01T14:55:22"/>
    <n v="132.36199999999999"/>
    <x v="203"/>
  </r>
  <r>
    <s v="buy"/>
    <x v="1"/>
    <n v="0.02"/>
    <n v="0.02"/>
    <d v="2021-07-01T12:29:00"/>
    <n v="132.136"/>
    <d v="2021-07-01T12:29:00"/>
    <n v="132.136"/>
    <x v="204"/>
  </r>
  <r>
    <s v="buy"/>
    <x v="9"/>
    <n v="0.69"/>
    <n v="1.8599999999999999"/>
    <d v="2021-07-01T13:21:01"/>
    <n v="132.28100000000001"/>
    <d v="2021-07-08T10:21:58"/>
    <n v="129.762"/>
    <x v="205"/>
  </r>
  <r>
    <s v="sell"/>
    <x v="2"/>
    <n v="0.02"/>
    <n v="0.04"/>
    <d v="2021-07-02T12:19:00"/>
    <n v="131.84299999999999"/>
    <d v="2021-07-02T15:35:08"/>
    <n v="131.96199999999999"/>
    <x v="206"/>
  </r>
  <r>
    <s v="sell"/>
    <x v="2"/>
    <n v="0.02"/>
    <n v="0.04"/>
    <d v="2021-07-02T17:15:00"/>
    <n v="131.72499999999999"/>
    <d v="2021-07-02T18:17:35"/>
    <n v="131.846"/>
    <x v="207"/>
  </r>
  <r>
    <s v="sell"/>
    <x v="1"/>
    <n v="0.02"/>
    <n v="0.02"/>
    <d v="2021-07-05T10:21:00"/>
    <n v="131.63399999999999"/>
    <d v="2021-07-05T10:21:00"/>
    <n v="131.63399999999999"/>
    <x v="208"/>
  </r>
  <r>
    <s v="sell"/>
    <x v="4"/>
    <n v="0.02"/>
    <n v="0.06"/>
    <d v="2021-07-06T03:48:00"/>
    <n v="131.48500000000001"/>
    <d v="2021-07-06T09:14:13"/>
    <n v="131.75299999999999"/>
    <x v="209"/>
  </r>
  <r>
    <s v="sell"/>
    <x v="1"/>
    <n v="0.02"/>
    <n v="0.02"/>
    <d v="2021-07-06T11:04:00"/>
    <n v="131.47200000000001"/>
    <d v="2021-07-06T11:04:00"/>
    <n v="131.47200000000001"/>
    <x v="210"/>
  </r>
  <r>
    <s v="sell"/>
    <x v="1"/>
    <n v="0.02"/>
    <n v="0.02"/>
    <d v="2021-07-06T11:34:00"/>
    <n v="131.27799999999999"/>
    <d v="2021-07-06T11:34:00"/>
    <n v="131.27799999999999"/>
    <x v="211"/>
  </r>
  <r>
    <s v="sell"/>
    <x v="1"/>
    <n v="0.02"/>
    <n v="0.02"/>
    <d v="2021-07-06T12:26:00"/>
    <n v="131.148"/>
    <d v="2021-07-06T12:26:00"/>
    <n v="131.148"/>
    <x v="212"/>
  </r>
  <r>
    <s v="sell"/>
    <x v="1"/>
    <n v="0.02"/>
    <n v="0.02"/>
    <d v="2021-07-06T15:16:01"/>
    <n v="130.999"/>
    <d v="2021-07-06T15:16:01"/>
    <n v="130.999"/>
    <x v="213"/>
  </r>
  <r>
    <s v="sell"/>
    <x v="1"/>
    <n v="0.02"/>
    <n v="0.02"/>
    <d v="2021-07-06T17:23:00"/>
    <n v="130.83699999999999"/>
    <d v="2021-07-06T17:23:00"/>
    <n v="130.83699999999999"/>
    <x v="214"/>
  </r>
  <r>
    <s v="sell"/>
    <x v="2"/>
    <n v="0.02"/>
    <n v="0.04"/>
    <d v="2021-07-06T19:24:01"/>
    <n v="130.69800000000001"/>
    <d v="2021-07-06T20:58:57"/>
    <n v="130.816"/>
    <x v="215"/>
  </r>
  <r>
    <s v="sell"/>
    <x v="0"/>
    <n v="0.03"/>
    <n v="0.09"/>
    <d v="2021-07-07T03:25:01"/>
    <n v="130.59899999999999"/>
    <d v="2021-07-07T13:09:18"/>
    <n v="131.02500000000001"/>
    <x v="216"/>
  </r>
  <r>
    <s v="sell"/>
    <x v="2"/>
    <n v="0.02"/>
    <n v="0.04"/>
    <d v="2021-07-07T15:39:00"/>
    <n v="130.71899999999999"/>
    <d v="2021-07-07T16:33:01"/>
    <n v="130.84200000000001"/>
    <x v="217"/>
  </r>
  <r>
    <s v="sell"/>
    <x v="2"/>
    <n v="0.02"/>
    <n v="0.04"/>
    <d v="2021-07-07T17:38:00"/>
    <n v="130.52799999999999"/>
    <d v="2021-07-07T20:31:10"/>
    <n v="130.63900000000001"/>
    <x v="218"/>
  </r>
  <r>
    <s v="sell"/>
    <x v="1"/>
    <n v="0.02"/>
    <n v="0.02"/>
    <d v="2021-07-07T23:05:01"/>
    <n v="130.46100000000001"/>
    <d v="2021-07-07T23:05:01"/>
    <n v="130.46100000000001"/>
    <x v="219"/>
  </r>
  <r>
    <s v="sell"/>
    <x v="2"/>
    <n v="0.02"/>
    <n v="0.04"/>
    <d v="2021-07-08T04:25:00"/>
    <n v="130.25800000000001"/>
    <d v="2021-07-08T06:11:24"/>
    <n v="130.37899999999999"/>
    <x v="220"/>
  </r>
  <r>
    <s v="sell"/>
    <x v="1"/>
    <n v="0.02"/>
    <n v="0.02"/>
    <d v="2021-07-08T08:40:01"/>
    <n v="130.13"/>
    <d v="2021-07-08T08:40:01"/>
    <n v="130.13"/>
    <x v="221"/>
  </r>
  <r>
    <s v="sell"/>
    <x v="1"/>
    <n v="0.02"/>
    <n v="0.02"/>
    <d v="2021-07-08T10:02:00"/>
    <n v="129.98099999999999"/>
    <d v="2021-07-08T10:02:00"/>
    <n v="129.98099999999999"/>
    <x v="222"/>
  </r>
  <r>
    <s v="sell"/>
    <x v="1"/>
    <n v="0.02"/>
    <n v="0.02"/>
    <d v="2021-07-08T10:25:00"/>
    <n v="129.79900000000001"/>
    <d v="2021-07-08T10:25:00"/>
    <n v="129.79900000000001"/>
    <x v="223"/>
  </r>
  <r>
    <s v="sell"/>
    <x v="5"/>
    <n v="0.17"/>
    <n v="0.49"/>
    <d v="2021-07-08T11:07:01"/>
    <n v="129.721"/>
    <d v="2021-07-13T06:21:35"/>
    <n v="131.05600000000001"/>
    <x v="224"/>
  </r>
  <r>
    <s v="buy"/>
    <x v="1"/>
    <n v="0.02"/>
    <n v="0.02"/>
    <d v="2021-07-09T17:01:00"/>
    <n v="130.709"/>
    <d v="2021-07-09T17:01:00"/>
    <n v="130.709"/>
    <x v="225"/>
  </r>
  <r>
    <s v="buy"/>
    <x v="4"/>
    <n v="0.02"/>
    <n v="0.06"/>
    <d v="2021-07-09T22:31:03"/>
    <n v="130.857"/>
    <d v="2021-07-12T12:51:01"/>
    <n v="130.59800000000001"/>
    <x v="226"/>
  </r>
  <r>
    <s v="buy"/>
    <x v="1"/>
    <n v="0.02"/>
    <n v="0.02"/>
    <d v="2021-07-12T16:58:00"/>
    <n v="130.91"/>
    <d v="2021-07-12T16:58:00"/>
    <n v="130.91"/>
    <x v="227"/>
  </r>
  <r>
    <s v="buy"/>
    <x v="8"/>
    <n v="0.42"/>
    <n v="1.17"/>
    <d v="2021-07-13T06:29:02"/>
    <n v="131.08600000000001"/>
    <d v="2021-07-19T14:45:16"/>
    <n v="129.05000000000001"/>
    <x v="228"/>
  </r>
  <r>
    <s v="sell"/>
    <x v="1"/>
    <n v="0.02"/>
    <n v="0.02"/>
    <d v="2021-07-13T15:35:00"/>
    <n v="130.54599999999999"/>
    <d v="2021-07-13T15:35:00"/>
    <n v="130.54599999999999"/>
    <x v="229"/>
  </r>
  <r>
    <s v="sell"/>
    <x v="2"/>
    <n v="0.02"/>
    <n v="0.04"/>
    <d v="2021-07-13T16:05:00"/>
    <n v="130.423"/>
    <d v="2021-07-13T17:17:06"/>
    <n v="130.55099999999999"/>
    <x v="230"/>
  </r>
  <r>
    <s v="sell"/>
    <x v="1"/>
    <n v="0.02"/>
    <n v="0.02"/>
    <d v="2021-07-13T18:26:00"/>
    <n v="130.34200000000001"/>
    <d v="2021-07-13T18:26:00"/>
    <n v="130.34200000000001"/>
    <x v="231"/>
  </r>
  <r>
    <s v="sell"/>
    <x v="4"/>
    <n v="0.02"/>
    <n v="0.06"/>
    <d v="2021-07-14T04:31:00"/>
    <n v="130.148"/>
    <d v="2021-07-14T14:03:10"/>
    <n v="130.41"/>
    <x v="232"/>
  </r>
  <r>
    <s v="sell"/>
    <x v="1"/>
    <n v="0.02"/>
    <n v="0.02"/>
    <d v="2021-07-14T16:30:00"/>
    <n v="130.13499999999999"/>
    <d v="2021-07-14T16:30:00"/>
    <n v="130.13499999999999"/>
    <x v="233"/>
  </r>
  <r>
    <s v="sell"/>
    <x v="2"/>
    <n v="0.02"/>
    <n v="0.04"/>
    <d v="2021-07-15T03:37:00"/>
    <n v="129.97499999999999"/>
    <d v="2021-07-15T13:02:06"/>
    <n v="130.096"/>
    <x v="234"/>
  </r>
  <r>
    <s v="sell"/>
    <x v="2"/>
    <n v="0.02"/>
    <n v="0.04"/>
    <d v="2021-07-15T16:32:00"/>
    <n v="129.898"/>
    <d v="2021-07-15T17:57:33"/>
    <n v="130.01400000000001"/>
    <x v="235"/>
  </r>
  <r>
    <s v="sell"/>
    <x v="1"/>
    <n v="0.02"/>
    <n v="0.02"/>
    <d v="2021-07-15T20:26:01"/>
    <n v="129.76599999999999"/>
    <d v="2021-07-15T20:26:01"/>
    <n v="129.76599999999999"/>
    <x v="236"/>
  </r>
  <r>
    <s v="sell"/>
    <x v="3"/>
    <n v="0.05"/>
    <n v="0.14000000000000001"/>
    <d v="2021-07-15T21:34:02"/>
    <n v="129.66"/>
    <d v="2021-07-16T16:21:24"/>
    <n v="130.261"/>
    <x v="237"/>
  </r>
  <r>
    <s v="sell"/>
    <x v="1"/>
    <n v="0.02"/>
    <n v="0.02"/>
    <d v="2021-07-19T02:59:02"/>
    <n v="129.78800000000001"/>
    <d v="2021-07-19T02:59:02"/>
    <n v="129.78800000000001"/>
    <x v="238"/>
  </r>
  <r>
    <s v="sell"/>
    <x v="1"/>
    <n v="0.02"/>
    <n v="0.02"/>
    <d v="2021-07-19T10:14:01"/>
    <n v="129.672"/>
    <d v="2021-07-19T10:14:01"/>
    <n v="129.672"/>
    <x v="239"/>
  </r>
  <r>
    <s v="sell"/>
    <x v="1"/>
    <n v="0.02"/>
    <n v="0.02"/>
    <d v="2021-07-19T10:54:00"/>
    <n v="129.42099999999999"/>
    <d v="2021-07-19T10:54:00"/>
    <n v="129.42099999999999"/>
    <x v="240"/>
  </r>
  <r>
    <s v="sell"/>
    <x v="2"/>
    <n v="0.02"/>
    <n v="0.04"/>
    <d v="2021-07-19T12:05:00"/>
    <n v="129.15100000000001"/>
    <d v="2021-07-19T12:41:43"/>
    <n v="129.27699999999999"/>
    <x v="241"/>
  </r>
  <r>
    <s v="sell"/>
    <x v="1"/>
    <n v="0.02"/>
    <n v="0.02"/>
    <d v="2021-07-19T14:49:00"/>
    <n v="129.078"/>
    <d v="2021-07-19T14:49:00"/>
    <n v="129.078"/>
    <x v="242"/>
  </r>
  <r>
    <s v="sell"/>
    <x v="0"/>
    <n v="0.03"/>
    <n v="0.09"/>
    <d v="2021-07-19T15:34:00"/>
    <n v="128.92400000000001"/>
    <d v="2021-07-20T11:27:33"/>
    <n v="129.345"/>
    <x v="243"/>
  </r>
  <r>
    <s v="sell"/>
    <x v="4"/>
    <n v="0.02"/>
    <n v="0.06"/>
    <d v="2021-07-20T13:29:01"/>
    <n v="128.958"/>
    <d v="2021-07-20T14:58:49"/>
    <n v="129.22"/>
    <x v="244"/>
  </r>
  <r>
    <s v="sell"/>
    <x v="1"/>
    <n v="0.02"/>
    <n v="0.02"/>
    <d v="2021-07-20T15:45:00"/>
    <n v="128.84800000000001"/>
    <d v="2021-07-20T15:45:00"/>
    <n v="128.84800000000001"/>
    <x v="245"/>
  </r>
  <r>
    <s v="buy"/>
    <x v="1"/>
    <n v="0.02"/>
    <n v="0.02"/>
    <d v="2021-07-21T16:57:00"/>
    <n v="129.95099999999999"/>
    <d v="2021-07-21T16:57:00"/>
    <n v="129.95099999999999"/>
    <x v="246"/>
  </r>
  <r>
    <s v="buy"/>
    <x v="4"/>
    <n v="0.02"/>
    <n v="0.06"/>
    <d v="2021-07-21T18:20:01"/>
    <n v="130.114"/>
    <d v="2021-07-22T04:12:27"/>
    <n v="129.84899999999999"/>
    <x v="247"/>
  </r>
  <r>
    <s v="buy"/>
    <x v="0"/>
    <n v="0.03"/>
    <n v="0.09"/>
    <d v="2021-07-22T14:52:00"/>
    <n v="130.18899999999999"/>
    <d v="2021-07-22T15:39:49"/>
    <n v="129.75200000000001"/>
    <x v="248"/>
  </r>
  <r>
    <s v="buy"/>
    <x v="3"/>
    <n v="0.05"/>
    <n v="0.14000000000000001"/>
    <d v="2021-07-22T16:32:00"/>
    <n v="130.20099999999999"/>
    <d v="2021-07-22T18:39:39"/>
    <n v="129.58699999999999"/>
    <x v="249"/>
  </r>
  <r>
    <s v="buy"/>
    <x v="4"/>
    <n v="0.02"/>
    <n v="0.06"/>
    <d v="2021-07-23T11:28:00"/>
    <n v="130.107"/>
    <d v="2021-07-26T09:46:23"/>
    <n v="129.845"/>
    <x v="250"/>
  </r>
  <r>
    <s v="buy"/>
    <x v="2"/>
    <n v="0.02"/>
    <n v="0.04"/>
    <d v="2021-07-26T13:00:00"/>
    <n v="130.13300000000001"/>
    <d v="2021-07-26T14:21:36"/>
    <n v="130.01400000000001"/>
    <x v="251"/>
  </r>
  <r>
    <s v="buy"/>
    <x v="3"/>
    <n v="0.05"/>
    <n v="0.14000000000000001"/>
    <d v="2021-07-26T16:44:00"/>
    <n v="130.24600000000001"/>
    <d v="2021-07-27T10:36:34"/>
    <n v="129.63300000000001"/>
    <x v="2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_MAX" cacheId="15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5" firstHeaderRow="1" firstDataRow="3" firstDataCol="1"/>
  <pivotFields count="15">
    <pivotField showAll="0"/>
    <pivotField axis="axisCol" showAll="0" sortType="ascending">
      <items count="3">
        <item x="0"/>
        <item x="1"/>
        <item t="default"/>
      </items>
    </pivotField>
    <pivotField axis="axisRow" showAll="0" defaultSubtotal="0">
      <items count="11">
        <item x="1"/>
        <item x="4"/>
        <item x="6"/>
        <item x="2"/>
        <item x="7"/>
        <item x="0"/>
        <item x="3"/>
        <item x="5"/>
        <item x="8"/>
        <item x="9"/>
        <item x="10"/>
      </items>
    </pivotField>
    <pivotField showAll="0"/>
    <pivotField showAll="0"/>
    <pivotField numFmtId="177" showAll="0"/>
    <pivotField showAll="0"/>
    <pivotField numFmtId="177" showAll="0"/>
    <pivotField showAll="0"/>
    <pivotField numFmtId="177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5">
    <format dxfId="4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">
      <pivotArea type="topRight" dataOnly="0" labelOnly="1" outline="0" fieldPosition="0"/>
    </format>
    <format dxfId="1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ChartLegSizeByMonth" cacheId="25" dataOnRows="1" applyNumberFormats="0" applyBorderFormats="0" applyFontFormats="0" applyPatternFormats="0" applyAlignmentFormats="0" applyWidthHeightFormats="1" dataCaption="Данные" updatedVersion="3" showMemberPropertyTips="0" useAutoFormatting="1" itemPrintTitles="1" createdVersion="2" indent="0" compact="0" compactData="0" gridDropZones="1" chartFormat="1">
  <location ref="AB2:AO9" firstHeaderRow="1" firstDataRow="2" firstDataCol="2"/>
  <pivotFields count="10">
    <pivotField compact="0" outline="0" subtotalTop="0" showAll="0" includeNewItemsInFilter="1"/>
    <pivotField axis="axisCol" dataField="1" compact="0" outline="0" subtotalTop="0" showAll="0" includeNewItemsInFilter="1">
      <items count="12">
        <item x="1"/>
        <item x="2"/>
        <item x="4"/>
        <item x="0"/>
        <item x="3"/>
        <item x="6"/>
        <item x="7"/>
        <item x="5"/>
        <item x="8"/>
        <item x="9"/>
        <item x="1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numFmtId="22" outline="0" subtotalTop="0" showAll="0" includeNewItemsInFilter="1"/>
    <pivotField compact="0" outline="0" subtotalTop="0" showAll="0" includeNewItemsInFilter="1"/>
    <pivotField compact="0" numFmtId="22" outline="0" subtotalTop="0" showAll="0" includeNewItemsInFilter="1"/>
    <pivotField compact="0" outline="0" subtotalTop="0" showAll="0" includeNewItemsInFilter="1"/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2">
    <field x="9"/>
    <field x="8"/>
  </rowFields>
  <rowItems count="6">
    <i>
      <x v="1"/>
      <x v="3"/>
    </i>
    <i r="1">
      <x v="4"/>
    </i>
    <i r="1">
      <x v="5"/>
    </i>
    <i r="1">
      <x v="6"/>
    </i>
    <i r="1">
      <x v="7"/>
    </i>
    <i t="grand">
      <x/>
    </i>
  </rowItems>
  <colFields count="1">
    <field x="1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Количество сеток" fld="1" subtotal="count" baseField="0" baseItem="0"/>
  </dataFields>
  <chartFormats count="11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ChartProfitByMonth" cacheId="21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W2:Z17" firstHeaderRow="1" firstDataRow="1" firstDataCol="3"/>
  <pivotFields count="10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75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dataField="1" compact="0" numFmtId="10" outline="0" subtotalTop="0" showAll="0" includeNewItemsInFilter="1"/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3">
    <field x="9"/>
    <field x="0"/>
    <field x="-2"/>
  </rowFields>
  <rowItems count="15">
    <i>
      <x v="1"/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</rowItems>
  <colItems count="1">
    <i/>
  </colItems>
  <dataFields count="3">
    <dataField name="Sell+Buy %" fld="6" baseField="0" baseItem="0" numFmtId="10"/>
    <dataField name="Sell %" fld="7" baseField="0" baseItem="0" numFmtId="10"/>
    <dataField name="Buy %" fld="8" baseField="0" baseItem="0" numFmtId="10"/>
  </dataField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9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9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9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9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9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ChartProfitMoneyByMonth" cacheId="18" dataOnRows="1" applyNumberFormats="0" applyBorderFormats="0" applyFontFormats="0" applyPatternFormats="0" applyAlignmentFormats="0" applyWidthHeightFormats="1" dataCaption="Данные" updatedVersion="3" showMemberPropertyTips="0" useAutoFormatting="1" rowGrandTotals="0" colGrandTotals="0" itemPrintTitles="1" createdVersion="2" indent="0" compact="0" compactData="0" gridDropZones="1" chartFormat="1">
  <location ref="R2:U17" firstHeaderRow="1" firstDataRow="1" firstDataCol="3"/>
  <pivotFields count="9">
    <pivotField axis="axisRow" compact="0" numFmtId="177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numFmtId="175" outline="0" subtotalTop="0" showAll="0" includeNewItemsInFilter="1"/>
    <pivotField dataField="1" compact="0" numFmtId="2" outline="0" subtotalTop="0" showAll="0" includeNewItemsInFilter="1"/>
    <pivotField dataField="1" compact="0" numFmtId="2" outline="0" subtotalTop="0" showAll="0" includeNewItemsInFilter="1"/>
    <pivotField axis="axisRow" compact="0" outline="0" subtotalTop="0" showAll="0" includeNewItemsInFilter="1" defaultSubtotal="0">
      <items count="3">
        <item x="0"/>
        <item x="1"/>
        <item x="2"/>
      </items>
    </pivotField>
  </pivotFields>
  <rowFields count="3">
    <field x="8"/>
    <field x="0"/>
    <field x="-2"/>
  </rowFields>
  <rowItems count="15">
    <i>
      <x v="1"/>
      <x v="3"/>
      <x/>
    </i>
    <i r="2" i="1">
      <x v="1"/>
    </i>
    <i r="2" i="2">
      <x v="2"/>
    </i>
    <i r="1">
      <x v="4"/>
      <x/>
    </i>
    <i r="2" i="1">
      <x v="1"/>
    </i>
    <i r="2" i="2">
      <x v="2"/>
    </i>
    <i r="1">
      <x v="5"/>
      <x/>
    </i>
    <i r="2" i="1">
      <x v="1"/>
    </i>
    <i r="2" i="2">
      <x v="2"/>
    </i>
    <i r="1">
      <x v="6"/>
      <x/>
    </i>
    <i r="2" i="1">
      <x v="1"/>
    </i>
    <i r="2" i="2">
      <x v="2"/>
    </i>
    <i r="1">
      <x v="7"/>
      <x/>
    </i>
    <i r="2" i="1">
      <x v="1"/>
    </i>
    <i r="2" i="2">
      <x v="2"/>
    </i>
  </rowItems>
  <colItems count="1">
    <i/>
  </colItems>
  <dataFields count="3">
    <dataField name="Прибыль,$" fld="4" baseField="0" baseItem="0"/>
    <dataField name="Прибыль Buy,$" fld="7" baseField="0" baseItem="0"/>
    <dataField name="Прибыль Sell,$" fld="6" baseField="0" baseItem="0"/>
  </dataFields>
  <chartFormats count="1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3">
      <pivotArea type="data" outline="0" fieldPosition="0">
        <references count="3">
          <reference field="4294967294" count="1" selected="0">
            <x v="2"/>
          </reference>
          <reference field="0" count="1" selected="0">
            <x v="3"/>
          </reference>
          <reference field="8" count="1" selected="0">
            <x v="1"/>
          </reference>
        </references>
      </pivotArea>
    </chartFormat>
    <chartFormat chart="0" format="4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5">
      <pivotArea type="data" outline="0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6">
      <pivotArea type="data" outline="0" fieldPosition="0">
        <references count="3">
          <reference field="4294967294" count="1" selected="0">
            <x v="2"/>
          </reference>
          <reference field="0" count="1" selected="0">
            <x v="4"/>
          </reference>
          <reference field="8" count="1" selected="0">
            <x v="1"/>
          </reference>
        </references>
      </pivotArea>
    </chartFormat>
    <chartFormat chart="0" format="7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8">
      <pivotArea type="data" outline="0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9">
      <pivotArea type="data" outline="0" fieldPosition="0">
        <references count="3">
          <reference field="4294967294" count="1" selected="0">
            <x v="2"/>
          </reference>
          <reference field="0" count="1" selected="0">
            <x v="5"/>
          </reference>
          <reference field="8" count="1" selected="0">
            <x v="1"/>
          </reference>
        </references>
      </pivotArea>
    </chartFormat>
    <chartFormat chart="0" format="10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1">
      <pivotArea type="data" outline="0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2">
      <pivotArea type="data" outline="0" fieldPosition="0">
        <references count="3">
          <reference field="4294967294" count="1" selected="0">
            <x v="2"/>
          </reference>
          <reference field="0" count="1" selected="0">
            <x v="6"/>
          </reference>
          <reference field="8" count="1" selected="0">
            <x v="1"/>
          </reference>
        </references>
      </pivotArea>
    </chartFormat>
    <chartFormat chart="0" format="13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14">
      <pivotArea type="data" outline="0" fieldPosition="0">
        <references count="3">
          <reference field="4294967294" count="1" selected="0">
            <x v="1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  <chartFormat chart="0" format="15">
      <pivotArea type="data" outline="0" fieldPosition="0">
        <references count="3">
          <reference field="4294967294" count="1" selected="0">
            <x v="2"/>
          </reference>
          <reference field="0" count="1" selected="0">
            <x v="7"/>
          </reference>
          <reference field="8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file:///C:\Users\lav\Downloads\Sets\5007-EA-Setka1.41-13-200&#1087;-EURUSD-start-10000$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8" sqref="B8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84</v>
      </c>
      <c r="B1" s="257" t="str">
        <f>IF(C$1=0,"LastOrder",IF(C$1=1,"MinOrder","ОШИБКА"))</f>
        <v>LastOrder</v>
      </c>
      <c r="C1" s="269">
        <v>0</v>
      </c>
      <c r="D1" s="114"/>
      <c r="E1" s="114"/>
      <c r="F1" s="114"/>
      <c r="G1" s="114"/>
      <c r="H1" s="114"/>
      <c r="I1" s="261"/>
      <c r="J1" s="257" t="str">
        <f>IF(K$1=0,"LastOrder",IF(K$1=1,"MinOrder","ОШИБКА"))</f>
        <v>LastOrder</v>
      </c>
      <c r="K1" s="269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1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1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1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1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1"/>
      <c r="C4" s="331"/>
      <c r="D4" s="29"/>
      <c r="E4" s="29"/>
      <c r="F4" s="29"/>
      <c r="G4" s="29"/>
      <c r="H4" s="29"/>
      <c r="I4" s="31"/>
      <c r="J4" s="241"/>
      <c r="K4" s="331"/>
      <c r="L4" s="32"/>
      <c r="M4" s="32"/>
      <c r="N4" s="32"/>
      <c r="O4" s="32"/>
      <c r="P4" s="32"/>
    </row>
    <row r="5" spans="1:16" ht="15">
      <c r="A5" s="34"/>
      <c r="B5" s="241"/>
      <c r="C5" s="322"/>
      <c r="D5" s="35"/>
      <c r="E5" s="35"/>
      <c r="F5" s="35"/>
      <c r="G5" s="35"/>
      <c r="H5" s="35"/>
      <c r="I5" s="37"/>
      <c r="J5" s="241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1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1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2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2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0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3"/>
      <c r="D8" s="35"/>
      <c r="E8" s="35"/>
      <c r="F8" s="35"/>
      <c r="G8" s="35"/>
      <c r="H8" s="35"/>
      <c r="I8" s="37"/>
      <c r="J8" s="240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1" t="str">
        <f>IF(C$9&lt;0,"д.б. &gt;=0","")</f>
        <v/>
      </c>
      <c r="C9" s="24">
        <v>11</v>
      </c>
      <c r="D9" s="262"/>
      <c r="E9" s="262"/>
      <c r="F9" s="262"/>
      <c r="G9" s="262"/>
      <c r="H9" s="262"/>
      <c r="I9" s="263"/>
      <c r="J9" s="241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2" t="str">
        <f>IF(AND(C$9=0,C$10&lt;&gt;0),"д.б. =0","")</f>
        <v/>
      </c>
      <c r="C10" s="26">
        <v>-0.05</v>
      </c>
      <c r="D10" s="262"/>
      <c r="E10" s="262"/>
      <c r="F10" s="262"/>
      <c r="G10" s="262"/>
      <c r="H10" s="262"/>
      <c r="I10" s="263"/>
      <c r="J10" s="242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44"/>
      <c r="B11" s="242"/>
      <c r="C11" s="332"/>
      <c r="D11" s="262"/>
      <c r="E11" s="262"/>
      <c r="F11" s="262"/>
      <c r="G11" s="262"/>
      <c r="H11" s="262"/>
      <c r="I11" s="263"/>
      <c r="J11" s="242"/>
      <c r="K11" s="333"/>
      <c r="L11" s="32"/>
      <c r="M11" s="32"/>
      <c r="N11" s="32"/>
      <c r="O11" s="32"/>
      <c r="P11" s="32"/>
    </row>
    <row r="12" spans="1:16" ht="16.5">
      <c r="A12" s="317" t="s">
        <v>91</v>
      </c>
      <c r="B12" s="242" t="str">
        <f>IF(C$12&lt;0,"д.б. &gt;=0","")</f>
        <v/>
      </c>
      <c r="C12" s="81">
        <v>0</v>
      </c>
      <c r="D12" s="262"/>
      <c r="E12" s="262"/>
      <c r="F12" s="262"/>
      <c r="G12" s="262"/>
      <c r="H12" s="262"/>
      <c r="I12" s="263"/>
      <c r="J12" s="242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262"/>
      <c r="E13" s="262"/>
      <c r="F13" s="262"/>
      <c r="G13" s="262"/>
      <c r="H13" s="262"/>
      <c r="I13" s="263"/>
      <c r="J13" s="242" t="str">
        <f>IF(AND(K$12=0,K$13&lt;&gt;0),"д.б. =0","")</f>
        <v/>
      </c>
      <c r="K13" s="314">
        <v>0</v>
      </c>
      <c r="L13" s="32"/>
      <c r="M13" s="32"/>
      <c r="N13" s="32"/>
      <c r="O13" s="32"/>
      <c r="P13" s="32"/>
    </row>
    <row r="14" spans="1:16" ht="15">
      <c r="A14" s="244"/>
      <c r="B14" s="242"/>
      <c r="C14" s="332"/>
      <c r="D14" s="262"/>
      <c r="E14" s="262"/>
      <c r="F14" s="262"/>
      <c r="G14" s="262" t="s">
        <v>11</v>
      </c>
      <c r="H14" s="262"/>
      <c r="I14" s="263"/>
      <c r="J14" s="242"/>
      <c r="K14" s="333"/>
      <c r="L14" s="32"/>
      <c r="M14" s="32"/>
      <c r="N14" s="32"/>
      <c r="O14" s="32"/>
      <c r="P14" s="32"/>
    </row>
    <row r="15" spans="1:16" ht="15">
      <c r="A15" s="27" t="s">
        <v>82</v>
      </c>
      <c r="B15" s="241" t="str">
        <f>IF(C$15&lt;0,"д.б. &gt;=0","")</f>
        <v/>
      </c>
      <c r="C15" s="228">
        <v>15</v>
      </c>
      <c r="D15" s="262"/>
      <c r="E15" s="262"/>
      <c r="F15" s="262"/>
      <c r="G15" s="262"/>
      <c r="H15" s="262"/>
      <c r="I15" s="263"/>
      <c r="J15" s="241" t="str">
        <f>IF(K$15&lt;0,"д.б. &gt;=0","")</f>
        <v/>
      </c>
      <c r="K15" s="243">
        <v>12</v>
      </c>
      <c r="L15" s="32"/>
      <c r="M15" s="32"/>
      <c r="N15" s="32"/>
      <c r="O15" s="32"/>
      <c r="P15" s="32"/>
    </row>
    <row r="16" spans="1:16" ht="15">
      <c r="A16" s="38" t="s">
        <v>85</v>
      </c>
      <c r="B16" s="242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1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64" t="s">
        <v>6</v>
      </c>
      <c r="B18" s="668">
        <v>3</v>
      </c>
      <c r="C18" s="669"/>
      <c r="D18" s="670"/>
      <c r="E18" s="265"/>
      <c r="F18" s="665">
        <v>2</v>
      </c>
      <c r="G18" s="665"/>
      <c r="H18" s="665"/>
      <c r="I18" s="266"/>
      <c r="J18" s="666">
        <v>3</v>
      </c>
      <c r="K18" s="666"/>
      <c r="L18" s="666"/>
      <c r="M18" s="265"/>
      <c r="N18" s="666">
        <v>2</v>
      </c>
      <c r="O18" s="666"/>
      <c r="P18" s="667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67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7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68"/>
      <c r="F20" s="71"/>
      <c r="G20" s="68"/>
      <c r="H20" s="69"/>
      <c r="I20" s="72"/>
      <c r="J20" s="73"/>
      <c r="K20" s="68"/>
      <c r="L20" s="69"/>
      <c r="M20" s="268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7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2" t="s">
        <v>49</v>
      </c>
    </row>
    <row r="2" spans="1:6" ht="15.75">
      <c r="B2" s="172"/>
    </row>
    <row r="3" spans="1:6">
      <c r="B3" s="176" t="s">
        <v>56</v>
      </c>
    </row>
    <row r="4" spans="1:6">
      <c r="B4" s="176" t="s">
        <v>57</v>
      </c>
    </row>
    <row r="5" spans="1:6">
      <c r="B5" s="176" t="s">
        <v>54</v>
      </c>
    </row>
    <row r="7" spans="1:6" ht="15.75">
      <c r="B7" s="174">
        <v>42492</v>
      </c>
      <c r="D7" s="175" t="s">
        <v>52</v>
      </c>
      <c r="F7" s="177" t="s">
        <v>53</v>
      </c>
    </row>
    <row r="8" spans="1:6" ht="13.5" thickBot="1"/>
    <row r="9" spans="1:6" ht="39" thickBot="1">
      <c r="A9" s="178" t="s">
        <v>55</v>
      </c>
      <c r="B9" s="179" t="s">
        <v>50</v>
      </c>
      <c r="C9" s="183" t="s">
        <v>39</v>
      </c>
      <c r="D9" s="184" t="s">
        <v>51</v>
      </c>
      <c r="E9" s="173"/>
    </row>
    <row r="10" spans="1:6" ht="14.25">
      <c r="A10" s="187">
        <v>1</v>
      </c>
      <c r="B10" s="188" t="s">
        <v>29</v>
      </c>
      <c r="C10" s="185">
        <v>230.72</v>
      </c>
      <c r="D10" s="189">
        <v>10</v>
      </c>
    </row>
    <row r="11" spans="1:6" ht="14.25">
      <c r="A11" s="190">
        <f>A10+1</f>
        <v>2</v>
      </c>
      <c r="B11" s="191" t="s">
        <v>58</v>
      </c>
      <c r="C11" s="192">
        <v>293.43</v>
      </c>
      <c r="D11" s="193">
        <v>10</v>
      </c>
    </row>
    <row r="12" spans="1:6" ht="14.25">
      <c r="A12" s="190">
        <f t="shared" ref="A12:A49" si="0">A11+1</f>
        <v>3</v>
      </c>
      <c r="B12" s="191" t="s">
        <v>59</v>
      </c>
      <c r="C12" s="192">
        <v>153.47999999999999</v>
      </c>
      <c r="D12" s="193">
        <v>10</v>
      </c>
    </row>
    <row r="13" spans="1:6" ht="14.25">
      <c r="A13" s="190">
        <f t="shared" si="0"/>
        <v>4</v>
      </c>
      <c r="B13" s="191" t="s">
        <v>60</v>
      </c>
      <c r="C13" s="192">
        <v>140.97999999999999</v>
      </c>
      <c r="D13" s="193">
        <v>10</v>
      </c>
    </row>
    <row r="14" spans="1:6" ht="14.25">
      <c r="A14" s="194">
        <f t="shared" si="0"/>
        <v>5</v>
      </c>
      <c r="B14" s="195" t="s">
        <v>62</v>
      </c>
      <c r="C14" s="196">
        <v>200</v>
      </c>
      <c r="D14" s="197">
        <v>10.4811</v>
      </c>
    </row>
    <row r="15" spans="1:6" ht="14.25">
      <c r="A15" s="194">
        <f t="shared" si="0"/>
        <v>6</v>
      </c>
      <c r="B15" s="195" t="s">
        <v>63</v>
      </c>
      <c r="C15" s="196">
        <v>200</v>
      </c>
      <c r="D15" s="197">
        <v>9.4276999999999997</v>
      </c>
    </row>
    <row r="16" spans="1:6" ht="14.25">
      <c r="A16" s="194">
        <f t="shared" si="0"/>
        <v>7</v>
      </c>
      <c r="B16" s="195" t="s">
        <v>64</v>
      </c>
      <c r="C16" s="196">
        <v>200</v>
      </c>
      <c r="D16" s="197">
        <v>7.9878999999999998</v>
      </c>
    </row>
    <row r="17" spans="1:4" ht="14.25">
      <c r="A17" s="202">
        <f t="shared" si="0"/>
        <v>8</v>
      </c>
      <c r="B17" s="203" t="s">
        <v>65</v>
      </c>
      <c r="C17" s="204">
        <v>230.72</v>
      </c>
      <c r="D17" s="205">
        <v>10.4811</v>
      </c>
    </row>
    <row r="18" spans="1:4" ht="14.25">
      <c r="A18" s="202">
        <f t="shared" si="0"/>
        <v>9</v>
      </c>
      <c r="B18" s="203" t="s">
        <v>66</v>
      </c>
      <c r="C18" s="204">
        <v>230.72</v>
      </c>
      <c r="D18" s="205">
        <v>9.4276999999999997</v>
      </c>
    </row>
    <row r="19" spans="1:4" ht="14.25">
      <c r="A19" s="202">
        <f t="shared" si="0"/>
        <v>10</v>
      </c>
      <c r="B19" s="203" t="s">
        <v>67</v>
      </c>
      <c r="C19" s="204">
        <v>230.72</v>
      </c>
      <c r="D19" s="205">
        <v>14.67</v>
      </c>
    </row>
    <row r="20" spans="1:4" ht="14.25">
      <c r="A20" s="202">
        <f t="shared" si="0"/>
        <v>11</v>
      </c>
      <c r="B20" s="203" t="s">
        <v>68</v>
      </c>
      <c r="C20" s="204">
        <v>230.72</v>
      </c>
      <c r="D20" s="205">
        <v>7.6719999999999997</v>
      </c>
    </row>
    <row r="21" spans="1:4" ht="14.25">
      <c r="A21" s="202">
        <f t="shared" si="0"/>
        <v>12</v>
      </c>
      <c r="B21" s="203" t="s">
        <v>69</v>
      </c>
      <c r="C21" s="204">
        <v>230.72</v>
      </c>
      <c r="D21" s="205">
        <v>7.9878999999999998</v>
      </c>
    </row>
    <row r="22" spans="1:4" ht="14.25">
      <c r="A22" s="202">
        <f t="shared" si="0"/>
        <v>13</v>
      </c>
      <c r="B22" s="203" t="s">
        <v>70</v>
      </c>
      <c r="C22" s="204">
        <v>230.72</v>
      </c>
      <c r="D22" s="205">
        <v>7.0439999999999996</v>
      </c>
    </row>
    <row r="23" spans="1:4" ht="14.25">
      <c r="A23" s="198">
        <f t="shared" si="0"/>
        <v>14</v>
      </c>
      <c r="B23" s="199" t="s">
        <v>71</v>
      </c>
      <c r="C23" s="200">
        <v>293.43</v>
      </c>
      <c r="D23" s="201">
        <v>9.4276999999999997</v>
      </c>
    </row>
    <row r="24" spans="1:4" ht="14.25">
      <c r="A24" s="198">
        <f t="shared" si="0"/>
        <v>15</v>
      </c>
      <c r="B24" s="199" t="s">
        <v>72</v>
      </c>
      <c r="C24" s="200">
        <v>293.43</v>
      </c>
      <c r="D24" s="201">
        <v>10.4811</v>
      </c>
    </row>
    <row r="25" spans="1:4" ht="14.25">
      <c r="A25" s="198">
        <f t="shared" si="0"/>
        <v>16</v>
      </c>
      <c r="B25" s="199" t="s">
        <v>73</v>
      </c>
      <c r="C25" s="200">
        <v>293.43</v>
      </c>
      <c r="D25" s="201">
        <v>7.673</v>
      </c>
    </row>
    <row r="26" spans="1:4" ht="14.25">
      <c r="A26" s="198">
        <f t="shared" si="0"/>
        <v>17</v>
      </c>
      <c r="B26" s="199" t="s">
        <v>74</v>
      </c>
      <c r="C26" s="200">
        <v>293.43</v>
      </c>
      <c r="D26" s="201">
        <v>7.9878999999999998</v>
      </c>
    </row>
    <row r="27" spans="1:4" ht="14.25">
      <c r="A27" s="202">
        <f t="shared" si="0"/>
        <v>18</v>
      </c>
      <c r="B27" s="203" t="s">
        <v>75</v>
      </c>
      <c r="C27" s="204">
        <v>153.47999999999999</v>
      </c>
      <c r="D27" s="205">
        <v>7.9878999999999998</v>
      </c>
    </row>
    <row r="28" spans="1:4" ht="14.25">
      <c r="A28" s="202">
        <f t="shared" si="0"/>
        <v>19</v>
      </c>
      <c r="B28" s="203" t="s">
        <v>76</v>
      </c>
      <c r="C28" s="204">
        <v>153.47999999999999</v>
      </c>
      <c r="D28" s="205">
        <v>7.0439999999999996</v>
      </c>
    </row>
    <row r="29" spans="1:4" ht="14.25">
      <c r="A29" s="202">
        <f t="shared" si="0"/>
        <v>20</v>
      </c>
      <c r="B29" s="203" t="s">
        <v>77</v>
      </c>
      <c r="C29" s="204">
        <v>153.47999999999999</v>
      </c>
      <c r="D29" s="205">
        <v>9.4276999999999997</v>
      </c>
    </row>
    <row r="30" spans="1:4" ht="14.25">
      <c r="A30" s="180">
        <f t="shared" si="0"/>
        <v>21</v>
      </c>
      <c r="B30" s="186"/>
      <c r="C30" s="181"/>
      <c r="D30" s="182"/>
    </row>
    <row r="31" spans="1:4" ht="14.25">
      <c r="A31" s="180">
        <f t="shared" si="0"/>
        <v>22</v>
      </c>
      <c r="B31" s="186"/>
      <c r="C31" s="181"/>
      <c r="D31" s="182"/>
    </row>
    <row r="32" spans="1:4" ht="14.25">
      <c r="A32" s="180">
        <f t="shared" si="0"/>
        <v>23</v>
      </c>
      <c r="B32" s="186"/>
      <c r="C32" s="181"/>
      <c r="D32" s="182"/>
    </row>
    <row r="33" spans="1:4" ht="14.25">
      <c r="A33" s="180">
        <f t="shared" si="0"/>
        <v>24</v>
      </c>
      <c r="B33" s="186"/>
      <c r="C33" s="181"/>
      <c r="D33" s="182"/>
    </row>
    <row r="34" spans="1:4" ht="14.25">
      <c r="A34" s="180">
        <f t="shared" si="0"/>
        <v>25</v>
      </c>
      <c r="B34" s="186"/>
      <c r="C34" s="181"/>
      <c r="D34" s="182"/>
    </row>
    <row r="35" spans="1:4" ht="14.25">
      <c r="A35" s="180">
        <f t="shared" si="0"/>
        <v>26</v>
      </c>
      <c r="B35" s="186"/>
      <c r="C35" s="181"/>
      <c r="D35" s="182"/>
    </row>
    <row r="36" spans="1:4" ht="14.25">
      <c r="A36" s="180">
        <f t="shared" si="0"/>
        <v>27</v>
      </c>
      <c r="B36" s="186"/>
      <c r="C36" s="181"/>
      <c r="D36" s="182"/>
    </row>
    <row r="37" spans="1:4" ht="14.25">
      <c r="A37" s="180">
        <f t="shared" si="0"/>
        <v>28</v>
      </c>
      <c r="B37" s="186"/>
      <c r="C37" s="181"/>
      <c r="D37" s="182"/>
    </row>
    <row r="38" spans="1:4" ht="14.25">
      <c r="A38" s="180">
        <f t="shared" si="0"/>
        <v>29</v>
      </c>
      <c r="B38" s="186"/>
      <c r="C38" s="181"/>
      <c r="D38" s="182"/>
    </row>
    <row r="39" spans="1:4" ht="14.25">
      <c r="A39" s="180">
        <f t="shared" si="0"/>
        <v>30</v>
      </c>
      <c r="B39" s="186"/>
      <c r="C39" s="181"/>
      <c r="D39" s="182"/>
    </row>
    <row r="40" spans="1:4" ht="14.25">
      <c r="A40" s="180">
        <f t="shared" si="0"/>
        <v>31</v>
      </c>
      <c r="B40" s="186"/>
      <c r="C40" s="181"/>
      <c r="D40" s="182"/>
    </row>
    <row r="41" spans="1:4" ht="14.25">
      <c r="A41" s="180">
        <f t="shared" si="0"/>
        <v>32</v>
      </c>
      <c r="B41" s="186"/>
      <c r="C41" s="181"/>
      <c r="D41" s="182"/>
    </row>
    <row r="42" spans="1:4" ht="14.25">
      <c r="A42" s="180">
        <f t="shared" si="0"/>
        <v>33</v>
      </c>
      <c r="B42" s="186"/>
      <c r="C42" s="181"/>
      <c r="D42" s="182"/>
    </row>
    <row r="43" spans="1:4" ht="14.25">
      <c r="A43" s="180">
        <f t="shared" si="0"/>
        <v>34</v>
      </c>
      <c r="B43" s="186"/>
      <c r="C43" s="181"/>
      <c r="D43" s="182"/>
    </row>
    <row r="44" spans="1:4" ht="14.25">
      <c r="A44" s="180">
        <f t="shared" si="0"/>
        <v>35</v>
      </c>
      <c r="B44" s="186"/>
      <c r="C44" s="181"/>
      <c r="D44" s="182"/>
    </row>
    <row r="45" spans="1:4" ht="14.25">
      <c r="A45" s="180">
        <f t="shared" si="0"/>
        <v>36</v>
      </c>
      <c r="B45" s="186"/>
      <c r="C45" s="181"/>
      <c r="D45" s="182"/>
    </row>
    <row r="46" spans="1:4" ht="14.25">
      <c r="A46" s="180">
        <f t="shared" si="0"/>
        <v>37</v>
      </c>
      <c r="B46" s="186"/>
      <c r="C46" s="181"/>
      <c r="D46" s="182"/>
    </row>
    <row r="47" spans="1:4" ht="14.25">
      <c r="A47" s="180">
        <f t="shared" si="0"/>
        <v>38</v>
      </c>
      <c r="B47" s="186"/>
      <c r="C47" s="181"/>
      <c r="D47" s="182"/>
    </row>
    <row r="48" spans="1:4" ht="14.25">
      <c r="A48" s="180">
        <f t="shared" si="0"/>
        <v>39</v>
      </c>
      <c r="B48" s="186"/>
      <c r="C48" s="181"/>
      <c r="D48" s="182"/>
    </row>
    <row r="49" spans="1:4" ht="14.25">
      <c r="A49" s="180">
        <f t="shared" si="0"/>
        <v>40</v>
      </c>
      <c r="B49" s="186"/>
      <c r="C49" s="181"/>
      <c r="D49" s="182"/>
    </row>
  </sheetData>
  <phoneticPr fontId="7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1058"/>
  <sheetViews>
    <sheetView zoomScale="85" zoomScaleNormal="85" workbookViewId="0">
      <selection activeCell="D1" sqref="D1"/>
    </sheetView>
  </sheetViews>
  <sheetFormatPr defaultRowHeight="12.75"/>
  <cols>
    <col min="1" max="1" width="62.28515625" style="399" bestFit="1" customWidth="1"/>
    <col min="2" max="2" width="78.7109375" style="399" bestFit="1" customWidth="1"/>
    <col min="4" max="4" width="79.140625" bestFit="1" customWidth="1"/>
    <col min="5" max="5" width="23.140625" bestFit="1" customWidth="1"/>
  </cols>
  <sheetData>
    <row r="1" spans="1:4">
      <c r="A1" s="399" t="s">
        <v>2268</v>
      </c>
      <c r="B1" s="399" t="s">
        <v>2269</v>
      </c>
      <c r="D1" t="str">
        <f>IFERROR(VLOOKUP(A1,Сводная!W:AA,4,0),B1)</f>
        <v>EA - Setka v1.43 - 13_EURJPY_mt_11_5500</v>
      </c>
    </row>
    <row r="2" spans="1:4">
      <c r="A2" s="399" t="s">
        <v>2270</v>
      </c>
      <c r="B2" s="399" t="s">
        <v>2056</v>
      </c>
      <c r="D2" s="577" t="str">
        <f>IFERROR(VLOOKUP(A2,Сводная!W:AA,4,0),B2)</f>
        <v>Общие настройки и управление торгами</v>
      </c>
    </row>
    <row r="3" spans="1:4">
      <c r="A3" s="399" t="s">
        <v>301</v>
      </c>
      <c r="B3" s="399">
        <v>1</v>
      </c>
      <c r="D3" s="577">
        <f>IFERROR(VLOOKUP(A3,Сводная!W:AA,4,0),B3)</f>
        <v>1</v>
      </c>
    </row>
    <row r="4" spans="1:4">
      <c r="A4" s="399" t="s">
        <v>302</v>
      </c>
      <c r="B4" s="399">
        <v>1</v>
      </c>
      <c r="D4" s="577">
        <f>IFERROR(VLOOKUP(A4,Сводная!W:AA,4,0),B4)</f>
        <v>1</v>
      </c>
    </row>
    <row r="5" spans="1:4">
      <c r="A5" s="399" t="s">
        <v>303</v>
      </c>
      <c r="B5" s="399">
        <v>1</v>
      </c>
      <c r="D5" s="577">
        <f>IFERROR(VLOOKUP(A5,Сводная!W:AA,4,0),B5)</f>
        <v>1</v>
      </c>
    </row>
    <row r="6" spans="1:4">
      <c r="A6" s="399" t="s">
        <v>304</v>
      </c>
      <c r="B6" s="399">
        <v>1</v>
      </c>
      <c r="D6" s="577">
        <f>IFERROR(VLOOKUP(A6,Сводная!W:AA,4,0),B6)</f>
        <v>1</v>
      </c>
    </row>
    <row r="7" spans="1:4">
      <c r="A7" s="399" t="s">
        <v>305</v>
      </c>
      <c r="B7" s="399">
        <v>0</v>
      </c>
      <c r="D7" s="577">
        <f>IFERROR(VLOOKUP(A7,Сводная!W:AA,4,0),B7)</f>
        <v>0</v>
      </c>
    </row>
    <row r="8" spans="1:4">
      <c r="A8" s="399" t="s">
        <v>306</v>
      </c>
      <c r="B8" s="399">
        <v>0</v>
      </c>
      <c r="D8" s="577">
        <f>IFERROR(VLOOKUP(A8,Сводная!W:AA,4,0),B8)</f>
        <v>0</v>
      </c>
    </row>
    <row r="9" spans="1:4">
      <c r="A9" s="399" t="s">
        <v>307</v>
      </c>
      <c r="B9" s="399">
        <v>0</v>
      </c>
      <c r="D9" s="577">
        <f>IFERROR(VLOOKUP(A9,Сводная!W:AA,4,0),B9)</f>
        <v>0</v>
      </c>
    </row>
    <row r="10" spans="1:4">
      <c r="A10" s="399" t="s">
        <v>308</v>
      </c>
      <c r="B10" s="399">
        <v>0</v>
      </c>
      <c r="D10" s="577">
        <f>IFERROR(VLOOKUP(A10,Сводная!W:AA,4,0),B10)</f>
        <v>0</v>
      </c>
    </row>
    <row r="11" spans="1:4">
      <c r="A11" s="399" t="s">
        <v>309</v>
      </c>
      <c r="B11" s="546">
        <v>2021</v>
      </c>
      <c r="D11" s="577">
        <f>IFERROR(VLOOKUP(A11,Сводная!W:AA,4,0),B11)</f>
        <v>2021</v>
      </c>
    </row>
    <row r="12" spans="1:4">
      <c r="A12" s="399" t="s">
        <v>103</v>
      </c>
      <c r="B12" s="546" t="s">
        <v>2133</v>
      </c>
      <c r="D12" s="577" t="str">
        <f>IFERROR(VLOOKUP(A12,Сводная!W:AA,4,0),B12)</f>
        <v/>
      </c>
    </row>
    <row r="13" spans="1:4">
      <c r="A13" s="399" t="s">
        <v>106</v>
      </c>
      <c r="B13" s="399">
        <v>1</v>
      </c>
      <c r="D13" s="577">
        <f>IFERROR(VLOOKUP(A13,Сводная!W:AA,4,0),B13)</f>
        <v>1</v>
      </c>
    </row>
    <row r="14" spans="1:4">
      <c r="A14" s="399" t="s">
        <v>2271</v>
      </c>
      <c r="B14" s="399" t="s">
        <v>310</v>
      </c>
      <c r="D14" s="577" t="str">
        <f>IFERROR(VLOOKUP(A14,Сводная!W:AA,4,0),B14)</f>
        <v>Фильтры спрэда и одновременно торгуемых пар и валют</v>
      </c>
    </row>
    <row r="15" spans="1:4">
      <c r="A15" s="399" t="s">
        <v>311</v>
      </c>
      <c r="B15" s="399">
        <v>5</v>
      </c>
      <c r="D15" s="577">
        <f>IFERROR(VLOOKUP(A15,Сводная!W:AA,4,0),B15)</f>
        <v>5</v>
      </c>
    </row>
    <row r="16" spans="1:4">
      <c r="A16" s="399" t="s">
        <v>312</v>
      </c>
      <c r="B16" s="399">
        <v>50</v>
      </c>
      <c r="D16" s="577">
        <f>IFERROR(VLOOKUP(A16,Сводная!W:AA,4,0),B16)</f>
        <v>50</v>
      </c>
    </row>
    <row r="17" spans="1:4">
      <c r="A17" s="399" t="s">
        <v>313</v>
      </c>
      <c r="B17" s="399">
        <v>0</v>
      </c>
      <c r="D17" s="577">
        <f>IFERROR(VLOOKUP(A17,Сводная!W:AA,4,0),B17)</f>
        <v>0</v>
      </c>
    </row>
    <row r="18" spans="1:4">
      <c r="A18" s="399" t="s">
        <v>314</v>
      </c>
      <c r="B18" s="399">
        <v>0</v>
      </c>
      <c r="D18" s="577">
        <f>IFERROR(VLOOKUP(A18,Сводная!W:AA,4,0),B18)</f>
        <v>0</v>
      </c>
    </row>
    <row r="19" spans="1:4">
      <c r="A19" s="399" t="s">
        <v>315</v>
      </c>
      <c r="B19" s="399">
        <v>0</v>
      </c>
      <c r="D19" s="577">
        <f>IFERROR(VLOOKUP(A19,Сводная!W:AA,4,0),B19)</f>
        <v>0</v>
      </c>
    </row>
    <row r="20" spans="1:4">
      <c r="A20" s="399" t="s">
        <v>316</v>
      </c>
      <c r="B20" s="399">
        <v>0</v>
      </c>
      <c r="D20" s="577">
        <f>IFERROR(VLOOKUP(A20,Сводная!W:AA,4,0),B20)</f>
        <v>0</v>
      </c>
    </row>
    <row r="21" spans="1:4">
      <c r="A21" s="399" t="s">
        <v>2272</v>
      </c>
      <c r="B21" s="399" t="s">
        <v>317</v>
      </c>
      <c r="D21" s="577" t="str">
        <f>IFERROR(VLOOKUP(A21,Сводная!W:AA,4,0),B21)</f>
        <v>Управление торгами в зависимости от просадки</v>
      </c>
    </row>
    <row r="22" spans="1:4">
      <c r="A22" s="399" t="s">
        <v>318</v>
      </c>
      <c r="B22" s="399">
        <v>0</v>
      </c>
      <c r="D22" s="577">
        <f>IFERROR(VLOOKUP(A22,Сводная!W:AA,4,0),B22)</f>
        <v>0</v>
      </c>
    </row>
    <row r="23" spans="1:4">
      <c r="A23" s="399" t="s">
        <v>319</v>
      </c>
      <c r="B23" s="399">
        <v>0</v>
      </c>
      <c r="D23" s="577">
        <f>IFERROR(VLOOKUP(A23,Сводная!W:AA,4,0),B23)</f>
        <v>0</v>
      </c>
    </row>
    <row r="24" spans="1:4">
      <c r="A24" s="399" t="s">
        <v>320</v>
      </c>
      <c r="B24" s="399">
        <v>0</v>
      </c>
      <c r="D24" s="577">
        <f>IFERROR(VLOOKUP(A24,Сводная!W:AA,4,0),B24)</f>
        <v>0</v>
      </c>
    </row>
    <row r="25" spans="1:4">
      <c r="A25" s="399" t="s">
        <v>321</v>
      </c>
      <c r="B25" s="399">
        <v>0</v>
      </c>
      <c r="D25" s="577">
        <f>IFERROR(VLOOKUP(A25,Сводная!W:AA,4,0),B25)</f>
        <v>0</v>
      </c>
    </row>
    <row r="26" spans="1:4">
      <c r="A26" s="399" t="s">
        <v>322</v>
      </c>
      <c r="B26" s="399">
        <v>0</v>
      </c>
      <c r="D26" s="577">
        <f>IFERROR(VLOOKUP(A26,Сводная!W:AA,4,0),B26)</f>
        <v>0</v>
      </c>
    </row>
    <row r="27" spans="1:4">
      <c r="A27" s="399" t="s">
        <v>323</v>
      </c>
      <c r="B27" s="399">
        <v>0</v>
      </c>
      <c r="D27" s="577">
        <f>IFERROR(VLOOKUP(A27,Сводная!W:AA,4,0),B27)</f>
        <v>0</v>
      </c>
    </row>
    <row r="28" spans="1:4">
      <c r="A28" s="399" t="s">
        <v>324</v>
      </c>
      <c r="B28" s="399">
        <v>0</v>
      </c>
      <c r="D28" s="577">
        <f>IFERROR(VLOOKUP(A28,Сводная!W:AA,4,0),B28)</f>
        <v>0</v>
      </c>
    </row>
    <row r="29" spans="1:4">
      <c r="A29" s="399" t="s">
        <v>325</v>
      </c>
      <c r="B29" s="399">
        <v>0</v>
      </c>
      <c r="D29" s="577">
        <f>IFERROR(VLOOKUP(A29,Сводная!W:AA,4,0),B29)</f>
        <v>0</v>
      </c>
    </row>
    <row r="30" spans="1:4">
      <c r="A30" s="399" t="s">
        <v>326</v>
      </c>
      <c r="B30" s="399">
        <v>0</v>
      </c>
      <c r="D30" s="577">
        <f>IFERROR(VLOOKUP(A30,Сводная!W:AA,4,0),B30)</f>
        <v>0</v>
      </c>
    </row>
    <row r="31" spans="1:4">
      <c r="A31" s="399" t="s">
        <v>327</v>
      </c>
      <c r="B31" s="399">
        <v>5500</v>
      </c>
      <c r="D31" s="577">
        <f>IFERROR(VLOOKUP(A31,Сводная!W:AA,4,0),B31)</f>
        <v>5500</v>
      </c>
    </row>
    <row r="32" spans="1:4">
      <c r="A32" s="399" t="s">
        <v>328</v>
      </c>
      <c r="B32" s="399">
        <v>0</v>
      </c>
      <c r="D32" s="577">
        <f>IFERROR(VLOOKUP(A32,Сводная!W:AA,4,0),B32)</f>
        <v>0</v>
      </c>
    </row>
    <row r="33" spans="1:4">
      <c r="A33" s="399" t="s">
        <v>2273</v>
      </c>
      <c r="B33" s="399" t="s">
        <v>329</v>
      </c>
      <c r="D33" s="577" t="str">
        <f>IFERROR(VLOOKUP(A33,Сводная!W:AA,4,0),B33)</f>
        <v>SELL сетки - настройки шагов, количества колен и длины</v>
      </c>
    </row>
    <row r="34" spans="1:4">
      <c r="A34" s="399" t="s">
        <v>104</v>
      </c>
      <c r="B34" s="399">
        <v>13</v>
      </c>
      <c r="D34" s="577">
        <f>IFERROR(VLOOKUP(A34,Сводная!W:AA,4,0),B34)</f>
        <v>13</v>
      </c>
    </row>
    <row r="35" spans="1:4">
      <c r="A35" s="399" t="s">
        <v>107</v>
      </c>
      <c r="B35" s="399">
        <v>12</v>
      </c>
      <c r="D35" s="577">
        <f>IFERROR(VLOOKUP(A35,Сводная!W:AA,4,0),B35)</f>
        <v>12</v>
      </c>
    </row>
    <row r="36" spans="1:4">
      <c r="A36" s="399" t="s">
        <v>108</v>
      </c>
      <c r="B36" s="399">
        <v>3</v>
      </c>
      <c r="D36" s="577">
        <f>IFERROR(VLOOKUP(A36,Сводная!W:AA,4,0),B36)</f>
        <v>3</v>
      </c>
    </row>
    <row r="37" spans="1:4">
      <c r="A37" s="399" t="s">
        <v>109</v>
      </c>
      <c r="B37" s="399">
        <v>2</v>
      </c>
      <c r="D37" s="577">
        <f>IFERROR(VLOOKUP(A37,Сводная!W:AA,4,0),B37)</f>
        <v>2</v>
      </c>
    </row>
    <row r="38" spans="1:4">
      <c r="A38" s="399" t="s">
        <v>110</v>
      </c>
      <c r="B38" s="399">
        <v>7</v>
      </c>
      <c r="D38" s="577">
        <f>IFERROR(VLOOKUP(A38,Сводная!W:AA,4,0),B38)</f>
        <v>7</v>
      </c>
    </row>
    <row r="39" spans="1:4">
      <c r="A39" s="399" t="s">
        <v>111</v>
      </c>
      <c r="B39" s="399">
        <v>4</v>
      </c>
      <c r="D39" s="577">
        <f>IFERROR(VLOOKUP(A39,Сводная!W:AA,4,0),B39)</f>
        <v>4</v>
      </c>
    </row>
    <row r="40" spans="1:4">
      <c r="A40" s="399" t="s">
        <v>112</v>
      </c>
      <c r="B40" s="399">
        <v>10</v>
      </c>
      <c r="D40" s="577">
        <f>IFERROR(VLOOKUP(A40,Сводная!W:AA,4,0),B40)</f>
        <v>10</v>
      </c>
    </row>
    <row r="41" spans="1:4">
      <c r="A41" s="399" t="s">
        <v>113</v>
      </c>
      <c r="B41" s="399">
        <v>7</v>
      </c>
      <c r="D41" s="577">
        <f>IFERROR(VLOOKUP(A41,Сводная!W:AA,4,0),B41)</f>
        <v>7</v>
      </c>
    </row>
    <row r="42" spans="1:4">
      <c r="A42" s="399" t="s">
        <v>114</v>
      </c>
      <c r="B42" s="399">
        <v>13</v>
      </c>
      <c r="D42" s="577">
        <f>IFERROR(VLOOKUP(A42,Сводная!W:AA,4,0),B42)</f>
        <v>13</v>
      </c>
    </row>
    <row r="43" spans="1:4">
      <c r="A43" s="399" t="s">
        <v>2274</v>
      </c>
      <c r="B43" s="399" t="s">
        <v>330</v>
      </c>
      <c r="D43" s="577" t="str">
        <f>IFERROR(VLOOKUP(A43,Сводная!W:AA,4,0),B43)</f>
        <v>SELL сетки - min ордер и множители лота всех колен</v>
      </c>
    </row>
    <row r="44" spans="1:4">
      <c r="A44" s="399" t="s">
        <v>115</v>
      </c>
      <c r="B44" s="399">
        <v>0</v>
      </c>
      <c r="D44" s="577">
        <f>IFERROR(VLOOKUP(A44,Сводная!W:AA,4,0),B44)</f>
        <v>0</v>
      </c>
    </row>
    <row r="45" spans="1:4">
      <c r="A45" s="399" t="s">
        <v>331</v>
      </c>
      <c r="B45" s="399">
        <v>0</v>
      </c>
      <c r="D45" s="577">
        <f>IFERROR(VLOOKUP(A45,Сводная!W:AA,4,0),B45)</f>
        <v>0</v>
      </c>
    </row>
    <row r="46" spans="1:4">
      <c r="A46" s="399" t="s">
        <v>116</v>
      </c>
      <c r="B46" s="399">
        <v>0.02</v>
      </c>
      <c r="D46" s="577">
        <f>IFERROR(VLOOKUP(A46,Сводная!W:AA,4,0),B46)</f>
        <v>0.02</v>
      </c>
    </row>
    <row r="47" spans="1:4">
      <c r="A47" s="399" t="s">
        <v>117</v>
      </c>
      <c r="B47" s="399">
        <v>1.5</v>
      </c>
      <c r="D47" s="577">
        <f>IFERROR(VLOOKUP(A47,Сводная!W:AA,4,0),B47)</f>
        <v>1.5</v>
      </c>
    </row>
    <row r="48" spans="1:4">
      <c r="A48" s="399" t="s">
        <v>118</v>
      </c>
      <c r="B48" s="399">
        <v>4</v>
      </c>
      <c r="D48" s="577">
        <f>IFERROR(VLOOKUP(A48,Сводная!W:AA,4,0),B48)</f>
        <v>4</v>
      </c>
    </row>
    <row r="49" spans="1:4">
      <c r="A49" s="399" t="s">
        <v>119</v>
      </c>
      <c r="B49" s="399">
        <v>5</v>
      </c>
      <c r="D49" s="577">
        <f>IFERROR(VLOOKUP(A49,Сводная!W:AA,4,0),B49)</f>
        <v>5</v>
      </c>
    </row>
    <row r="50" spans="1:4">
      <c r="A50" s="399" t="s">
        <v>120</v>
      </c>
      <c r="B50" s="399">
        <v>0.01</v>
      </c>
      <c r="D50" s="577">
        <f>IFERROR(VLOOKUP(A50,Сводная!W:AA,4,0),B50)</f>
        <v>0.01</v>
      </c>
    </row>
    <row r="51" spans="1:4">
      <c r="A51" s="399" t="s">
        <v>121</v>
      </c>
      <c r="B51" s="399">
        <v>7</v>
      </c>
      <c r="D51" s="577">
        <f>IFERROR(VLOOKUP(A51,Сводная!W:AA,4,0),B51)</f>
        <v>7</v>
      </c>
    </row>
    <row r="52" spans="1:4">
      <c r="A52" s="399" t="s">
        <v>122</v>
      </c>
      <c r="B52" s="399">
        <v>0.02</v>
      </c>
      <c r="D52" s="577">
        <f>IFERROR(VLOOKUP(A52,Сводная!W:AA,4,0),B52)</f>
        <v>0.02</v>
      </c>
    </row>
    <row r="53" spans="1:4">
      <c r="A53" s="399" t="s">
        <v>123</v>
      </c>
      <c r="B53" s="399">
        <v>10</v>
      </c>
      <c r="D53" s="577">
        <f>IFERROR(VLOOKUP(A53,Сводная!W:AA,4,0),B53)</f>
        <v>10</v>
      </c>
    </row>
    <row r="54" spans="1:4">
      <c r="A54" s="399" t="s">
        <v>124</v>
      </c>
      <c r="B54" s="399">
        <v>0.03</v>
      </c>
      <c r="D54" s="577">
        <f>IFERROR(VLOOKUP(A54,Сводная!W:AA,4,0),B54)</f>
        <v>0.03</v>
      </c>
    </row>
    <row r="55" spans="1:4">
      <c r="A55" s="399" t="s">
        <v>125</v>
      </c>
      <c r="B55" s="399">
        <v>0</v>
      </c>
      <c r="D55" s="577">
        <f>IFERROR(VLOOKUP(A55,Сводная!W:AA,4,0),B55)</f>
        <v>0</v>
      </c>
    </row>
    <row r="56" spans="1:4">
      <c r="A56" s="399" t="s">
        <v>126</v>
      </c>
      <c r="B56" s="399">
        <v>0</v>
      </c>
      <c r="D56" s="577">
        <f>IFERROR(VLOOKUP(A56,Сводная!W:AA,4,0),B56)</f>
        <v>0</v>
      </c>
    </row>
    <row r="57" spans="1:4">
      <c r="A57" s="399" t="s">
        <v>2275</v>
      </c>
      <c r="B57" s="399" t="s">
        <v>2276</v>
      </c>
      <c r="D57" s="577" t="str">
        <f>IFERROR(VLOOKUP(A57,Сводная!W:AA,4,0),B57)</f>
        <v>SELL сетки: настройки TP (чистая прибыль) ==&gt; [уровень_БУ]+ТР</v>
      </c>
    </row>
    <row r="58" spans="1:4">
      <c r="A58" s="399" t="s">
        <v>2103</v>
      </c>
      <c r="B58" s="399">
        <v>1</v>
      </c>
      <c r="D58" s="577">
        <f>IFERROR(VLOOKUP(A58,Сводная!W:AA,4,0),B58)</f>
        <v>1</v>
      </c>
    </row>
    <row r="59" spans="1:4">
      <c r="A59" s="399" t="s">
        <v>127</v>
      </c>
      <c r="B59" s="399">
        <v>14</v>
      </c>
      <c r="D59" s="577">
        <f>IFERROR(VLOOKUP(A59,Сводная!W:AA,4,0),B59)</f>
        <v>14</v>
      </c>
    </row>
    <row r="60" spans="1:4">
      <c r="A60" s="399" t="s">
        <v>128</v>
      </c>
      <c r="B60" s="399">
        <v>3</v>
      </c>
      <c r="D60" s="577">
        <f>IFERROR(VLOOKUP(A60,Сводная!W:AA,4,0),B60)</f>
        <v>3</v>
      </c>
    </row>
    <row r="61" spans="1:4">
      <c r="A61" s="399" t="s">
        <v>129</v>
      </c>
      <c r="B61" s="399">
        <v>1</v>
      </c>
      <c r="D61" s="577">
        <f>IFERROR(VLOOKUP(A61,Сводная!W:AA,4,0),B61)</f>
        <v>1</v>
      </c>
    </row>
    <row r="62" spans="1:4">
      <c r="A62" s="399" t="s">
        <v>130</v>
      </c>
      <c r="B62" s="399">
        <v>12</v>
      </c>
      <c r="D62" s="577">
        <f>IFERROR(VLOOKUP(A62,Сводная!W:AA,4,0),B62)</f>
        <v>12</v>
      </c>
    </row>
    <row r="63" spans="1:4">
      <c r="A63" s="399" t="s">
        <v>131</v>
      </c>
      <c r="B63" s="399">
        <v>-1</v>
      </c>
      <c r="D63" s="577">
        <f>IFERROR(VLOOKUP(A63,Сводная!W:AA,4,0),B63)</f>
        <v>-1</v>
      </c>
    </row>
    <row r="64" spans="1:4">
      <c r="A64" s="399" t="s">
        <v>132</v>
      </c>
      <c r="B64" s="399">
        <v>0</v>
      </c>
      <c r="D64" s="577">
        <f>IFERROR(VLOOKUP(A64,Сводная!W:AA,4,0),B64)</f>
        <v>0</v>
      </c>
    </row>
    <row r="65" spans="1:4">
      <c r="A65" s="399" t="s">
        <v>133</v>
      </c>
      <c r="B65" s="399">
        <v>0</v>
      </c>
      <c r="D65" s="577">
        <f>IFERROR(VLOOKUP(A65,Сводная!W:AA,4,0),B65)</f>
        <v>0</v>
      </c>
    </row>
    <row r="66" spans="1:4">
      <c r="A66" s="399" t="s">
        <v>2277</v>
      </c>
      <c r="B66" s="399" t="s">
        <v>2059</v>
      </c>
      <c r="D66" s="577" t="str">
        <f>IFERROR(VLOOKUP(A66,Сводная!W:AA,4,0),B66)</f>
        <v>BUY сетки - настройки шагов, количества колен и длины</v>
      </c>
    </row>
    <row r="67" spans="1:4">
      <c r="A67" s="399" t="s">
        <v>105</v>
      </c>
      <c r="B67" s="399">
        <v>17</v>
      </c>
      <c r="D67" s="577">
        <f>IFERROR(VLOOKUP(A67,Сводная!W:AA,4,0),B67)</f>
        <v>17</v>
      </c>
    </row>
    <row r="68" spans="1:4">
      <c r="A68" s="399" t="s">
        <v>134</v>
      </c>
      <c r="B68" s="399">
        <v>16</v>
      </c>
      <c r="D68" s="577">
        <f>IFERROR(VLOOKUP(A68,Сводная!W:AA,4,0),B68)</f>
        <v>16</v>
      </c>
    </row>
    <row r="69" spans="1:4">
      <c r="A69" s="399" t="s">
        <v>135</v>
      </c>
      <c r="B69" s="399">
        <v>9</v>
      </c>
      <c r="D69" s="577">
        <f>IFERROR(VLOOKUP(A69,Сводная!W:AA,4,0),B69)</f>
        <v>9</v>
      </c>
    </row>
    <row r="70" spans="1:4">
      <c r="A70" s="399" t="s">
        <v>136</v>
      </c>
      <c r="B70" s="399">
        <v>6</v>
      </c>
      <c r="D70" s="577">
        <f>IFERROR(VLOOKUP(A70,Сводная!W:AA,4,0),B70)</f>
        <v>6</v>
      </c>
    </row>
    <row r="71" spans="1:4">
      <c r="A71" s="399" t="s">
        <v>137</v>
      </c>
      <c r="B71" s="399">
        <v>17</v>
      </c>
      <c r="D71" s="577">
        <f>IFERROR(VLOOKUP(A71,Сводная!W:AA,4,0),B71)</f>
        <v>17</v>
      </c>
    </row>
    <row r="72" spans="1:4">
      <c r="A72" s="399" t="s">
        <v>138</v>
      </c>
      <c r="B72" s="399">
        <v>0</v>
      </c>
      <c r="D72" s="577">
        <f>IFERROR(VLOOKUP(A72,Сводная!W:AA,4,0),B72)</f>
        <v>0</v>
      </c>
    </row>
    <row r="73" spans="1:4">
      <c r="A73" s="399" t="s">
        <v>139</v>
      </c>
      <c r="B73" s="399">
        <v>0</v>
      </c>
      <c r="D73" s="577">
        <f>IFERROR(VLOOKUP(A73,Сводная!W:AA,4,0),B73)</f>
        <v>0</v>
      </c>
    </row>
    <row r="74" spans="1:4">
      <c r="A74" s="399" t="s">
        <v>140</v>
      </c>
      <c r="B74" s="399">
        <v>0</v>
      </c>
      <c r="D74" s="577">
        <f>IFERROR(VLOOKUP(A74,Сводная!W:AA,4,0),B74)</f>
        <v>0</v>
      </c>
    </row>
    <row r="75" spans="1:4">
      <c r="A75" s="399" t="s">
        <v>141</v>
      </c>
      <c r="B75" s="399">
        <v>0</v>
      </c>
      <c r="D75" s="577">
        <f>IFERROR(VLOOKUP(A75,Сводная!W:AA,4,0),B75)</f>
        <v>0</v>
      </c>
    </row>
    <row r="76" spans="1:4">
      <c r="A76" s="399" t="s">
        <v>2278</v>
      </c>
      <c r="B76" s="399" t="s">
        <v>2060</v>
      </c>
      <c r="D76" s="577" t="str">
        <f>IFERROR(VLOOKUP(A76,Сводная!W:AA,4,0),B76)</f>
        <v>BUY сетки - min ордер и множители лота всех колен</v>
      </c>
    </row>
    <row r="77" spans="1:4">
      <c r="A77" s="399" t="s">
        <v>142</v>
      </c>
      <c r="B77" s="399">
        <v>0</v>
      </c>
      <c r="D77" s="577">
        <f>IFERROR(VLOOKUP(A77,Сводная!W:AA,4,0),B77)</f>
        <v>0</v>
      </c>
    </row>
    <row r="78" spans="1:4">
      <c r="A78" s="399" t="s">
        <v>2061</v>
      </c>
      <c r="B78" s="399">
        <v>0</v>
      </c>
      <c r="D78" s="577">
        <f>IFERROR(VLOOKUP(A78,Сводная!W:AA,4,0),B78)</f>
        <v>0</v>
      </c>
    </row>
    <row r="79" spans="1:4">
      <c r="A79" s="399" t="s">
        <v>143</v>
      </c>
      <c r="B79" s="399">
        <v>0.01</v>
      </c>
      <c r="D79" s="577">
        <f>IFERROR(VLOOKUP(A79,Сводная!W:AA,4,0),B79)</f>
        <v>0.01</v>
      </c>
    </row>
    <row r="80" spans="1:4">
      <c r="A80" s="399" t="s">
        <v>144</v>
      </c>
      <c r="B80" s="399">
        <v>1.5</v>
      </c>
      <c r="D80" s="577">
        <f>IFERROR(VLOOKUP(A80,Сводная!W:AA,4,0),B80)</f>
        <v>1.5</v>
      </c>
    </row>
    <row r="81" spans="1:4">
      <c r="A81" s="399" t="s">
        <v>145</v>
      </c>
      <c r="B81" s="399">
        <v>3</v>
      </c>
      <c r="D81" s="577">
        <f>IFERROR(VLOOKUP(A81,Сводная!W:AA,4,0),B81)</f>
        <v>3</v>
      </c>
    </row>
    <row r="82" spans="1:4">
      <c r="A82" s="399" t="s">
        <v>146</v>
      </c>
      <c r="B82" s="399">
        <v>12</v>
      </c>
      <c r="D82" s="577">
        <f>IFERROR(VLOOKUP(A82,Сводная!W:AA,4,0),B82)</f>
        <v>12</v>
      </c>
    </row>
    <row r="83" spans="1:4">
      <c r="A83" s="399" t="s">
        <v>147</v>
      </c>
      <c r="B83" s="399">
        <v>-0.05</v>
      </c>
      <c r="D83" s="577">
        <f>IFERROR(VLOOKUP(A83,Сводная!W:AA,4,0),B83)</f>
        <v>-0.05</v>
      </c>
    </row>
    <row r="84" spans="1:4">
      <c r="A84" s="399" t="s">
        <v>148</v>
      </c>
      <c r="B84" s="546">
        <v>0</v>
      </c>
      <c r="D84" s="577">
        <f>IFERROR(VLOOKUP(A84,Сводная!W:AA,4,0),B84)</f>
        <v>0</v>
      </c>
    </row>
    <row r="85" spans="1:4">
      <c r="A85" s="399" t="s">
        <v>149</v>
      </c>
      <c r="B85" s="399">
        <v>0</v>
      </c>
      <c r="D85" s="577">
        <f>IFERROR(VLOOKUP(A85,Сводная!W:AA,4,0),B85)</f>
        <v>0</v>
      </c>
    </row>
    <row r="86" spans="1:4">
      <c r="A86" s="399" t="s">
        <v>150</v>
      </c>
      <c r="B86" s="399">
        <v>0</v>
      </c>
      <c r="D86" s="577">
        <f>IFERROR(VLOOKUP(A86,Сводная!W:AA,4,0),B86)</f>
        <v>0</v>
      </c>
    </row>
    <row r="87" spans="1:4">
      <c r="A87" s="399" t="s">
        <v>151</v>
      </c>
      <c r="B87" s="399">
        <v>0</v>
      </c>
      <c r="D87" s="577">
        <f>IFERROR(VLOOKUP(A87,Сводная!W:AA,4,0),B87)</f>
        <v>0</v>
      </c>
    </row>
    <row r="88" spans="1:4">
      <c r="A88" s="399" t="s">
        <v>152</v>
      </c>
      <c r="B88" s="399">
        <v>0</v>
      </c>
      <c r="D88" s="577">
        <f>IFERROR(VLOOKUP(A88,Сводная!W:AA,4,0),B88)</f>
        <v>0</v>
      </c>
    </row>
    <row r="89" spans="1:4">
      <c r="A89" s="399" t="s">
        <v>153</v>
      </c>
      <c r="B89" s="399">
        <v>0</v>
      </c>
      <c r="D89" s="577">
        <f>IFERROR(VLOOKUP(A89,Сводная!W:AA,4,0),B89)</f>
        <v>0</v>
      </c>
    </row>
    <row r="90" spans="1:4">
      <c r="A90" s="399" t="s">
        <v>2279</v>
      </c>
      <c r="B90" s="399" t="s">
        <v>2280</v>
      </c>
      <c r="D90" s="577" t="str">
        <f>IFERROR(VLOOKUP(A90,Сводная!W:AA,4,0),B90)</f>
        <v>BUY сетки: настройки TP (прибыль) ==&gt; [уровень_БУ]+ТР</v>
      </c>
    </row>
    <row r="91" spans="1:4">
      <c r="A91" s="399" t="s">
        <v>2104</v>
      </c>
      <c r="B91" s="399">
        <v>1</v>
      </c>
      <c r="D91" s="577">
        <f>IFERROR(VLOOKUP(A91,Сводная!W:AA,4,0),B91)</f>
        <v>1</v>
      </c>
    </row>
    <row r="92" spans="1:4">
      <c r="A92" s="399" t="s">
        <v>154</v>
      </c>
      <c r="B92" s="399">
        <v>20</v>
      </c>
      <c r="D92" s="577">
        <f>IFERROR(VLOOKUP(A92,Сводная!W:AA,4,0),B92)</f>
        <v>20</v>
      </c>
    </row>
    <row r="93" spans="1:4">
      <c r="A93" s="399" t="s">
        <v>155</v>
      </c>
      <c r="B93" s="399">
        <v>9</v>
      </c>
      <c r="D93" s="577">
        <f>IFERROR(VLOOKUP(A93,Сводная!W:AA,4,0),B93)</f>
        <v>9</v>
      </c>
    </row>
    <row r="94" spans="1:4">
      <c r="A94" s="399" t="s">
        <v>156</v>
      </c>
      <c r="B94" s="399">
        <v>-1</v>
      </c>
      <c r="D94" s="577">
        <f>IFERROR(VLOOKUP(A94,Сводная!W:AA,4,0),B94)</f>
        <v>-1</v>
      </c>
    </row>
    <row r="95" spans="1:4">
      <c r="A95" s="399" t="s">
        <v>157</v>
      </c>
      <c r="B95" s="399">
        <v>0</v>
      </c>
      <c r="D95" s="577">
        <f>IFERROR(VLOOKUP(A95,Сводная!W:AA,4,0),B95)</f>
        <v>0</v>
      </c>
    </row>
    <row r="96" spans="1:4">
      <c r="A96" s="399" t="s">
        <v>158</v>
      </c>
      <c r="B96" s="399">
        <v>0</v>
      </c>
      <c r="D96" s="577">
        <f>IFERROR(VLOOKUP(A96,Сводная!W:AA,4,0),B96)</f>
        <v>0</v>
      </c>
    </row>
    <row r="97" spans="1:4">
      <c r="A97" s="399" t="s">
        <v>159</v>
      </c>
      <c r="B97" s="399">
        <v>16</v>
      </c>
      <c r="D97" s="577">
        <f>IFERROR(VLOOKUP(A97,Сводная!W:AA,4,0),B97)</f>
        <v>16</v>
      </c>
    </row>
    <row r="98" spans="1:4">
      <c r="A98" s="399" t="s">
        <v>160</v>
      </c>
      <c r="B98" s="399">
        <v>10</v>
      </c>
      <c r="D98" s="577">
        <f>IFERROR(VLOOKUP(A98,Сводная!W:AA,4,0),B98)</f>
        <v>10</v>
      </c>
    </row>
    <row r="99" spans="1:4">
      <c r="A99" s="399" t="s">
        <v>2281</v>
      </c>
      <c r="B99" s="399" t="s">
        <v>2062</v>
      </c>
      <c r="D99" s="577" t="str">
        <f>IFERROR(VLOOKUP(A99,Сводная!W:AA,4,0),B99)</f>
        <v>Настройки параметров и фильтров безиндикаторного входа</v>
      </c>
    </row>
    <row r="100" spans="1:4">
      <c r="A100" s="399" t="s">
        <v>2105</v>
      </c>
      <c r="B100" s="399">
        <v>1</v>
      </c>
      <c r="D100" s="577">
        <f>IFERROR(VLOOKUP(A100,Сводная!W:AA,4,0),B100)</f>
        <v>1</v>
      </c>
    </row>
    <row r="101" spans="1:4">
      <c r="A101" s="399" t="s">
        <v>2063</v>
      </c>
      <c r="B101" s="399">
        <v>3</v>
      </c>
      <c r="D101" s="577">
        <f>IFERROR(VLOOKUP(A101,Сводная!W:AA,4,0),B101)</f>
        <v>3</v>
      </c>
    </row>
    <row r="102" spans="1:4">
      <c r="A102" s="399" t="s">
        <v>2064</v>
      </c>
      <c r="B102" s="399">
        <v>1</v>
      </c>
      <c r="D102" s="577">
        <f>IFERROR(VLOOKUP(A102,Сводная!W:AA,4,0),B102)</f>
        <v>1</v>
      </c>
    </row>
    <row r="103" spans="1:4">
      <c r="A103" s="399" t="s">
        <v>2065</v>
      </c>
      <c r="B103" s="399">
        <v>0</v>
      </c>
      <c r="D103" s="577">
        <f>IFERROR(VLOOKUP(A103,Сводная!W:AA,4,0),B103)</f>
        <v>0</v>
      </c>
    </row>
    <row r="104" spans="1:4">
      <c r="A104" s="399" t="s">
        <v>2066</v>
      </c>
      <c r="B104" s="399">
        <v>25</v>
      </c>
      <c r="D104" s="577">
        <f>IFERROR(VLOOKUP(A104,Сводная!W:AA,4,0),B104)</f>
        <v>25</v>
      </c>
    </row>
    <row r="105" spans="1:4">
      <c r="A105" s="399" t="s">
        <v>2067</v>
      </c>
      <c r="B105" s="399">
        <v>1</v>
      </c>
      <c r="D105" s="577">
        <f>IFERROR(VLOOKUP(A105,Сводная!W:AA,4,0),B105)</f>
        <v>1</v>
      </c>
    </row>
    <row r="106" spans="1:4">
      <c r="A106" s="399" t="s">
        <v>2282</v>
      </c>
      <c r="B106" s="399" t="s">
        <v>2070</v>
      </c>
      <c r="D106" s="577" t="str">
        <f>IFERROR(VLOOKUP(A106,Сводная!W:AA,4,0),B106)</f>
        <v>Настройки блока выявления и обработки гэпов</v>
      </c>
    </row>
    <row r="107" spans="1:4">
      <c r="A107" s="399" t="s">
        <v>2106</v>
      </c>
      <c r="B107" s="546">
        <v>2</v>
      </c>
      <c r="D107" s="577">
        <f>IFERROR(VLOOKUP(A107,Сводная!W:AA,4,0),B107)</f>
        <v>2</v>
      </c>
    </row>
    <row r="108" spans="1:4">
      <c r="A108" s="399" t="s">
        <v>2068</v>
      </c>
      <c r="B108" s="399">
        <v>3</v>
      </c>
      <c r="D108" s="577">
        <f>IFERROR(VLOOKUP(A108,Сводная!W:AA,4,0),B108)</f>
        <v>3</v>
      </c>
    </row>
    <row r="109" spans="1:4">
      <c r="A109" s="399" t="s">
        <v>2071</v>
      </c>
      <c r="B109" s="399">
        <v>4</v>
      </c>
      <c r="D109" s="577">
        <f>IFERROR(VLOOKUP(A109,Сводная!W:AA,4,0),B109)</f>
        <v>4</v>
      </c>
    </row>
    <row r="110" spans="1:4">
      <c r="A110" s="399" t="s">
        <v>2069</v>
      </c>
      <c r="B110" s="399">
        <v>10</v>
      </c>
      <c r="D110" s="577">
        <f>IFERROR(VLOOKUP(A110,Сводная!W:AA,4,0),B110)</f>
        <v>10</v>
      </c>
    </row>
    <row r="111" spans="1:4">
      <c r="A111" s="399" t="s">
        <v>2072</v>
      </c>
      <c r="B111" s="399">
        <v>0</v>
      </c>
      <c r="D111" s="577">
        <f>IFERROR(VLOOKUP(A111,Сводная!W:AA,4,0),B111)</f>
        <v>0</v>
      </c>
    </row>
    <row r="112" spans="1:4">
      <c r="A112" s="399" t="s">
        <v>2073</v>
      </c>
      <c r="B112" s="399">
        <v>0.5</v>
      </c>
      <c r="D112" s="577">
        <f>IFERROR(VLOOKUP(A112,Сводная!W:AA,4,0),B112)</f>
        <v>0.5</v>
      </c>
    </row>
    <row r="113" spans="1:4">
      <c r="A113" s="399" t="s">
        <v>2074</v>
      </c>
      <c r="B113" s="399">
        <v>2</v>
      </c>
      <c r="D113" s="577">
        <f>IFERROR(VLOOKUP(A113,Сводная!W:AA,4,0),B113)</f>
        <v>2</v>
      </c>
    </row>
    <row r="114" spans="1:4">
      <c r="A114" s="399" t="s">
        <v>2075</v>
      </c>
      <c r="B114" s="399">
        <v>10</v>
      </c>
      <c r="D114" s="577">
        <f>IFERROR(VLOOKUP(A114,Сводная!W:AA,4,0),B114)</f>
        <v>10</v>
      </c>
    </row>
    <row r="115" spans="1:4">
      <c r="A115" s="399" t="s">
        <v>2076</v>
      </c>
      <c r="B115" s="399">
        <v>0</v>
      </c>
      <c r="D115" s="577">
        <f>IFERROR(VLOOKUP(A115,Сводная!W:AA,4,0),B115)</f>
        <v>0</v>
      </c>
    </row>
    <row r="116" spans="1:4">
      <c r="A116" s="399" t="s">
        <v>2077</v>
      </c>
      <c r="B116" s="399">
        <v>0.5</v>
      </c>
      <c r="D116" s="577">
        <f>IFERROR(VLOOKUP(A116,Сводная!W:AA,4,0),B116)</f>
        <v>0.5</v>
      </c>
    </row>
    <row r="117" spans="1:4">
      <c r="A117" s="399" t="s">
        <v>2078</v>
      </c>
      <c r="B117" s="399">
        <v>2</v>
      </c>
      <c r="D117" s="577">
        <f>IFERROR(VLOOKUP(A117,Сводная!W:AA,4,0),B117)</f>
        <v>2</v>
      </c>
    </row>
    <row r="118" spans="1:4">
      <c r="A118" s="399" t="s">
        <v>2283</v>
      </c>
      <c r="B118" s="399" t="s">
        <v>2079</v>
      </c>
      <c r="D118" s="577" t="str">
        <f>IFERROR(VLOOKUP(A118,Сводная!W:AA,4,0),B118)</f>
        <v>Фильтр - Запрет открывать ордера, если импульс</v>
      </c>
    </row>
    <row r="119" spans="1:4">
      <c r="A119" s="399" t="s">
        <v>2107</v>
      </c>
      <c r="B119" s="399">
        <v>1</v>
      </c>
      <c r="D119" s="577">
        <f>IFERROR(VLOOKUP(A119,Сводная!W:AA,4,0),B119)</f>
        <v>1</v>
      </c>
    </row>
    <row r="120" spans="1:4">
      <c r="A120" s="399" t="s">
        <v>2080</v>
      </c>
      <c r="B120" s="399">
        <v>25</v>
      </c>
      <c r="D120" s="577">
        <f>IFERROR(VLOOKUP(A120,Сводная!W:AA,4,0),B120)</f>
        <v>25</v>
      </c>
    </row>
    <row r="121" spans="1:4">
      <c r="A121" s="399" t="s">
        <v>2081</v>
      </c>
      <c r="B121" s="399">
        <v>60</v>
      </c>
      <c r="D121" s="577">
        <f>IFERROR(VLOOKUP(A121,Сводная!W:AA,4,0),B121)</f>
        <v>60</v>
      </c>
    </row>
    <row r="122" spans="1:4">
      <c r="A122" s="399" t="s">
        <v>2284</v>
      </c>
      <c r="B122" s="399" t="s">
        <v>2082</v>
      </c>
      <c r="D122" s="577" t="str">
        <f>IFERROR(VLOOKUP(A122,Сводная!W:AA,4,0),B122)</f>
        <v>Настройки планировщиков торговли - их 5 разных</v>
      </c>
    </row>
    <row r="123" spans="1:4">
      <c r="A123" s="399" t="s">
        <v>2285</v>
      </c>
      <c r="B123" s="399" t="s">
        <v>2083</v>
      </c>
      <c r="D123" s="577" t="str">
        <f>IFERROR(VLOOKUP(A123,Сводная!W:AA,4,0),B123)</f>
        <v>№1 Еженедельно: можно открывать 1-е ордера со Start_дня|время по End_день|время</v>
      </c>
    </row>
    <row r="124" spans="1:4">
      <c r="A124" s="399" t="s">
        <v>2108</v>
      </c>
      <c r="B124" s="399">
        <v>0</v>
      </c>
      <c r="D124" s="577">
        <f>IFERROR(VLOOKUP(A124,Сводная!W:AA,4,0),B124)</f>
        <v>0</v>
      </c>
    </row>
    <row r="125" spans="1:4">
      <c r="A125" s="399" t="s">
        <v>2084</v>
      </c>
      <c r="B125" s="399">
        <v>0</v>
      </c>
      <c r="D125" s="577">
        <f>IFERROR(VLOOKUP(A125,Сводная!W:AA,4,0),B125)</f>
        <v>0</v>
      </c>
    </row>
    <row r="126" spans="1:4">
      <c r="A126" s="399" t="s">
        <v>2085</v>
      </c>
      <c r="B126" s="399">
        <v>0</v>
      </c>
      <c r="D126" s="577">
        <f>IFERROR(VLOOKUP(A126,Сводная!W:AA,4,0),B126)</f>
        <v>0</v>
      </c>
    </row>
    <row r="127" spans="1:4">
      <c r="A127" s="399" t="s">
        <v>2109</v>
      </c>
      <c r="B127" s="399">
        <v>6</v>
      </c>
      <c r="D127" s="577">
        <f>IFERROR(VLOOKUP(A127,Сводная!W:AA,4,0),B127)</f>
        <v>6</v>
      </c>
    </row>
    <row r="128" spans="1:4">
      <c r="A128" s="399" t="s">
        <v>2086</v>
      </c>
      <c r="B128" s="399">
        <v>12</v>
      </c>
      <c r="D128" s="577">
        <f>IFERROR(VLOOKUP(A128,Сводная!W:AA,4,0),B128)</f>
        <v>12</v>
      </c>
    </row>
    <row r="129" spans="1:4">
      <c r="A129" s="399" t="s">
        <v>2087</v>
      </c>
      <c r="B129" s="399">
        <v>0</v>
      </c>
      <c r="D129" s="577">
        <f>IFERROR(VLOOKUP(A129,Сводная!W:AA,4,0),B129)</f>
        <v>0</v>
      </c>
    </row>
    <row r="130" spans="1:4">
      <c r="A130" s="399" t="s">
        <v>2286</v>
      </c>
      <c r="B130" s="399" t="s">
        <v>2088</v>
      </c>
      <c r="D130" s="577" t="str">
        <f>IFERROR(VLOOKUP(A130,Сводная!W:AA,4,0),B130)</f>
        <v>№2 Однократно: от и до - запрещено открывать любые новые позиции</v>
      </c>
    </row>
    <row r="131" spans="1:4">
      <c r="A131" s="399" t="s">
        <v>2125</v>
      </c>
      <c r="B131" s="399">
        <v>0</v>
      </c>
      <c r="D131" s="577">
        <f>IFERROR(VLOOKUP(A131,Сводная!W:AA,4,0),B131)</f>
        <v>0</v>
      </c>
    </row>
    <row r="132" spans="1:4">
      <c r="A132" s="399" t="s">
        <v>2126</v>
      </c>
      <c r="B132" s="399">
        <v>0</v>
      </c>
      <c r="D132" s="577">
        <f>IFERROR(VLOOKUP(A132,Сводная!W:AA,4,0),B132)</f>
        <v>0</v>
      </c>
    </row>
    <row r="133" spans="1:4">
      <c r="A133" s="399" t="s">
        <v>2127</v>
      </c>
      <c r="B133" s="399">
        <v>0</v>
      </c>
      <c r="D133" s="577">
        <f>IFERROR(VLOOKUP(A133,Сводная!W:AA,4,0),B133)</f>
        <v>0</v>
      </c>
    </row>
    <row r="134" spans="1:4">
      <c r="A134" s="399" t="s">
        <v>2128</v>
      </c>
      <c r="B134" s="399">
        <v>0</v>
      </c>
      <c r="D134" s="577">
        <f>IFERROR(VLOOKUP(A134,Сводная!W:AA,4,0),B134)</f>
        <v>0</v>
      </c>
    </row>
    <row r="135" spans="1:4">
      <c r="A135" s="399" t="s">
        <v>2129</v>
      </c>
      <c r="B135" s="399">
        <v>0</v>
      </c>
      <c r="D135" s="577">
        <f>IFERROR(VLOOKUP(A135,Сводная!W:AA,4,0),B135)</f>
        <v>0</v>
      </c>
    </row>
    <row r="136" spans="1:4">
      <c r="A136" s="399" t="s">
        <v>2130</v>
      </c>
      <c r="B136" s="399">
        <v>0</v>
      </c>
      <c r="D136" s="577">
        <f>IFERROR(VLOOKUP(A136,Сводная!W:AA,4,0),B136)</f>
        <v>0</v>
      </c>
    </row>
    <row r="137" spans="1:4">
      <c r="A137" s="399" t="s">
        <v>2131</v>
      </c>
      <c r="B137" s="399">
        <v>0</v>
      </c>
      <c r="D137" s="577">
        <f>IFERROR(VLOOKUP(A137,Сводная!W:AA,4,0),B137)</f>
        <v>0</v>
      </c>
    </row>
    <row r="138" spans="1:4">
      <c r="A138" s="399" t="s">
        <v>2132</v>
      </c>
      <c r="B138" s="399">
        <v>0</v>
      </c>
      <c r="D138" s="577">
        <f>IFERROR(VLOOKUP(A138,Сводная!W:AA,4,0),B138)</f>
        <v>0</v>
      </c>
    </row>
    <row r="139" spans="1:4">
      <c r="A139" s="399" t="s">
        <v>2139</v>
      </c>
      <c r="B139" s="399">
        <v>0</v>
      </c>
      <c r="D139" s="577">
        <f>IFERROR(VLOOKUP(A139,Сводная!W:AA,4,0),B139)</f>
        <v>0</v>
      </c>
    </row>
    <row r="140" spans="1:4">
      <c r="A140" s="399" t="s">
        <v>2140</v>
      </c>
      <c r="B140" s="399">
        <v>0</v>
      </c>
      <c r="D140" s="577">
        <f>IFERROR(VLOOKUP(A140,Сводная!W:AA,4,0),B140)</f>
        <v>0</v>
      </c>
    </row>
    <row r="141" spans="1:4">
      <c r="A141" s="399" t="s">
        <v>2141</v>
      </c>
      <c r="B141" s="399">
        <v>0</v>
      </c>
      <c r="D141" s="577">
        <f>IFERROR(VLOOKUP(A141,Сводная!W:AA,4,0),B141)</f>
        <v>0</v>
      </c>
    </row>
    <row r="142" spans="1:4">
      <c r="A142" s="399" t="s">
        <v>2142</v>
      </c>
      <c r="B142" s="399">
        <v>0</v>
      </c>
      <c r="D142" s="577">
        <f>IFERROR(VLOOKUP(A142,Сводная!W:AA,4,0),B142)</f>
        <v>0</v>
      </c>
    </row>
    <row r="143" spans="1:4">
      <c r="A143" s="399" t="s">
        <v>2143</v>
      </c>
      <c r="B143" s="399">
        <v>0</v>
      </c>
      <c r="D143" s="577">
        <f>IFERROR(VLOOKUP(A143,Сводная!W:AA,4,0),B143)</f>
        <v>0</v>
      </c>
    </row>
    <row r="144" spans="1:4">
      <c r="A144" s="399" t="s">
        <v>2144</v>
      </c>
      <c r="B144" s="399">
        <v>0</v>
      </c>
      <c r="D144" s="577">
        <f>IFERROR(VLOOKUP(A144,Сводная!W:AA,4,0),B144)</f>
        <v>0</v>
      </c>
    </row>
    <row r="145" spans="1:4">
      <c r="A145" s="399" t="s">
        <v>2145</v>
      </c>
      <c r="B145" s="399">
        <v>0</v>
      </c>
      <c r="D145" s="577">
        <f>IFERROR(VLOOKUP(A145,Сводная!W:AA,4,0),B145)</f>
        <v>0</v>
      </c>
    </row>
    <row r="146" spans="1:4">
      <c r="A146" s="399" t="s">
        <v>2146</v>
      </c>
      <c r="B146" s="399">
        <v>0</v>
      </c>
      <c r="D146" s="577">
        <f>IFERROR(VLOOKUP(A146,Сводная!W:AA,4,0),B146)</f>
        <v>0</v>
      </c>
    </row>
    <row r="147" spans="1:4">
      <c r="A147" s="399" t="s">
        <v>2147</v>
      </c>
      <c r="B147" s="399">
        <v>0</v>
      </c>
      <c r="D147" s="577">
        <f>IFERROR(VLOOKUP(A147,Сводная!W:AA,4,0),B147)</f>
        <v>0</v>
      </c>
    </row>
    <row r="148" spans="1:4">
      <c r="A148" s="399" t="s">
        <v>2148</v>
      </c>
      <c r="B148" s="399">
        <v>0</v>
      </c>
      <c r="D148" s="577">
        <f>IFERROR(VLOOKUP(A148,Сводная!W:AA,4,0),B148)</f>
        <v>0</v>
      </c>
    </row>
    <row r="149" spans="1:4">
      <c r="A149" s="399" t="s">
        <v>2149</v>
      </c>
      <c r="B149" s="399">
        <v>0</v>
      </c>
      <c r="D149" s="577">
        <f>IFERROR(VLOOKUP(A149,Сводная!W:AA,4,0),B149)</f>
        <v>0</v>
      </c>
    </row>
    <row r="150" spans="1:4">
      <c r="A150" s="399" t="s">
        <v>2150</v>
      </c>
      <c r="B150" s="399">
        <v>0</v>
      </c>
      <c r="D150" s="577">
        <f>IFERROR(VLOOKUP(A150,Сводная!W:AA,4,0),B150)</f>
        <v>0</v>
      </c>
    </row>
    <row r="151" spans="1:4">
      <c r="A151" s="399" t="s">
        <v>2287</v>
      </c>
      <c r="B151" s="399" t="s">
        <v>2151</v>
      </c>
      <c r="D151" s="577" t="str">
        <f>IFERROR(VLOOKUP(A151,Сводная!W:AA,4,0),B151)</f>
        <v>№3 Ежедневно: можно открывать 1-е ордера сеток - 10 интервалов</v>
      </c>
    </row>
    <row r="152" spans="1:4">
      <c r="A152" s="399" t="s">
        <v>2152</v>
      </c>
      <c r="B152" s="546">
        <v>0</v>
      </c>
      <c r="D152" s="577">
        <f>IFERROR(VLOOKUP(A152,Сводная!W:AA,4,0),B152)</f>
        <v>0</v>
      </c>
    </row>
    <row r="153" spans="1:4">
      <c r="A153" s="399" t="s">
        <v>2153</v>
      </c>
      <c r="B153" s="399">
        <v>0</v>
      </c>
      <c r="D153" s="577">
        <f>IFERROR(VLOOKUP(A153,Сводная!W:AA,4,0),B153)</f>
        <v>0</v>
      </c>
    </row>
    <row r="154" spans="1:4">
      <c r="A154" s="399" t="s">
        <v>2154</v>
      </c>
      <c r="B154" s="399">
        <v>0</v>
      </c>
      <c r="D154" s="577">
        <f>IFERROR(VLOOKUP(A154,Сводная!W:AA,4,0),B154)</f>
        <v>0</v>
      </c>
    </row>
    <row r="155" spans="1:4">
      <c r="A155" s="399" t="s">
        <v>2155</v>
      </c>
      <c r="B155" s="399">
        <v>0</v>
      </c>
      <c r="D155" s="577">
        <f>IFERROR(VLOOKUP(A155,Сводная!W:AA,4,0),B155)</f>
        <v>0</v>
      </c>
    </row>
    <row r="156" spans="1:4">
      <c r="A156" s="399" t="s">
        <v>2156</v>
      </c>
      <c r="B156" s="399">
        <v>0</v>
      </c>
      <c r="D156" s="577">
        <f>IFERROR(VLOOKUP(A156,Сводная!W:AA,4,0),B156)</f>
        <v>0</v>
      </c>
    </row>
    <row r="157" spans="1:4">
      <c r="A157" s="399" t="s">
        <v>2157</v>
      </c>
      <c r="B157" s="546">
        <v>0</v>
      </c>
      <c r="D157" s="577">
        <f>IFERROR(VLOOKUP(A157,Сводная!W:AA,4,0),B157)</f>
        <v>0</v>
      </c>
    </row>
    <row r="158" spans="1:4">
      <c r="A158" s="399" t="s">
        <v>2158</v>
      </c>
      <c r="B158" s="399">
        <v>0</v>
      </c>
      <c r="D158" s="577">
        <f>IFERROR(VLOOKUP(A158,Сводная!W:AA,4,0),B158)</f>
        <v>0</v>
      </c>
    </row>
    <row r="159" spans="1:4">
      <c r="A159" s="399" t="s">
        <v>2159</v>
      </c>
      <c r="B159" s="546">
        <v>0</v>
      </c>
      <c r="D159" s="577">
        <f>IFERROR(VLOOKUP(A159,Сводная!W:AA,4,0),B159)</f>
        <v>0</v>
      </c>
    </row>
    <row r="160" spans="1:4">
      <c r="A160" s="399" t="s">
        <v>2160</v>
      </c>
      <c r="B160" s="399">
        <v>0</v>
      </c>
      <c r="D160" s="577">
        <f>IFERROR(VLOOKUP(A160,Сводная!W:AA,4,0),B160)</f>
        <v>0</v>
      </c>
    </row>
    <row r="161" spans="1:4">
      <c r="A161" s="399" t="s">
        <v>2161</v>
      </c>
      <c r="B161" s="399">
        <v>0</v>
      </c>
      <c r="D161" s="577">
        <f>IFERROR(VLOOKUP(A161,Сводная!W:AA,4,0),B161)</f>
        <v>0</v>
      </c>
    </row>
    <row r="162" spans="1:4">
      <c r="A162" s="399" t="s">
        <v>2162</v>
      </c>
      <c r="B162" s="399">
        <v>0</v>
      </c>
      <c r="D162" s="577">
        <f>IFERROR(VLOOKUP(A162,Сводная!W:AA,4,0),B162)</f>
        <v>0</v>
      </c>
    </row>
    <row r="163" spans="1:4">
      <c r="A163" s="399" t="s">
        <v>2163</v>
      </c>
      <c r="B163" s="399">
        <v>0</v>
      </c>
      <c r="D163" s="577">
        <f>IFERROR(VLOOKUP(A163,Сводная!W:AA,4,0),B163)</f>
        <v>0</v>
      </c>
    </row>
    <row r="164" spans="1:4">
      <c r="A164" s="399" t="s">
        <v>2164</v>
      </c>
      <c r="B164" s="399">
        <v>0</v>
      </c>
      <c r="D164" s="577">
        <f>IFERROR(VLOOKUP(A164,Сводная!W:AA,4,0),B164)</f>
        <v>0</v>
      </c>
    </row>
    <row r="165" spans="1:4">
      <c r="A165" s="399" t="s">
        <v>2165</v>
      </c>
      <c r="B165" s="399">
        <v>0</v>
      </c>
      <c r="D165" s="577">
        <f>IFERROR(VLOOKUP(A165,Сводная!W:AA,4,0),B165)</f>
        <v>0</v>
      </c>
    </row>
    <row r="166" spans="1:4">
      <c r="A166" s="399" t="s">
        <v>2166</v>
      </c>
      <c r="B166" s="399">
        <v>0</v>
      </c>
      <c r="D166" s="577">
        <f>IFERROR(VLOOKUP(A166,Сводная!W:AA,4,0),B166)</f>
        <v>0</v>
      </c>
    </row>
    <row r="167" spans="1:4">
      <c r="A167" s="399" t="s">
        <v>2167</v>
      </c>
      <c r="B167" s="399">
        <v>0</v>
      </c>
      <c r="D167" s="577">
        <f>IFERROR(VLOOKUP(A167,Сводная!W:AA,4,0),B167)</f>
        <v>0</v>
      </c>
    </row>
    <row r="168" spans="1:4">
      <c r="A168" s="399" t="s">
        <v>2168</v>
      </c>
      <c r="B168" s="399">
        <v>0</v>
      </c>
      <c r="D168" s="577">
        <f>IFERROR(VLOOKUP(A168,Сводная!W:AA,4,0),B168)</f>
        <v>0</v>
      </c>
    </row>
    <row r="169" spans="1:4">
      <c r="A169" s="399" t="s">
        <v>2169</v>
      </c>
      <c r="B169" s="399">
        <v>0</v>
      </c>
      <c r="D169" s="577">
        <f>IFERROR(VLOOKUP(A169,Сводная!W:AA,4,0),B169)</f>
        <v>0</v>
      </c>
    </row>
    <row r="170" spans="1:4">
      <c r="A170" s="399" t="s">
        <v>2170</v>
      </c>
      <c r="B170" s="546">
        <v>0</v>
      </c>
      <c r="D170" s="577">
        <f>IFERROR(VLOOKUP(A170,Сводная!W:AA,4,0),B170)</f>
        <v>0</v>
      </c>
    </row>
    <row r="171" spans="1:4">
      <c r="A171" s="399" t="s">
        <v>2171</v>
      </c>
      <c r="B171" s="399">
        <v>0</v>
      </c>
      <c r="D171" s="577">
        <f>IFERROR(VLOOKUP(A171,Сводная!W:AA,4,0),B171)</f>
        <v>0</v>
      </c>
    </row>
    <row r="172" spans="1:4">
      <c r="A172" s="399" t="s">
        <v>2172</v>
      </c>
      <c r="B172" s="546">
        <v>0</v>
      </c>
      <c r="D172" s="577">
        <f>IFERROR(VLOOKUP(A172,Сводная!W:AA,4,0),B172)</f>
        <v>0</v>
      </c>
    </row>
    <row r="173" spans="1:4">
      <c r="A173" s="399" t="s">
        <v>2173</v>
      </c>
      <c r="B173" s="399">
        <v>0</v>
      </c>
      <c r="D173" s="577">
        <f>IFERROR(VLOOKUP(A173,Сводная!W:AA,4,0),B173)</f>
        <v>0</v>
      </c>
    </row>
    <row r="174" spans="1:4">
      <c r="A174" s="399" t="s">
        <v>2174</v>
      </c>
      <c r="B174" s="399">
        <v>0</v>
      </c>
      <c r="D174" s="577">
        <f>IFERROR(VLOOKUP(A174,Сводная!W:AA,4,0),B174)</f>
        <v>0</v>
      </c>
    </row>
    <row r="175" spans="1:4">
      <c r="A175" s="399" t="s">
        <v>2175</v>
      </c>
      <c r="B175" s="399">
        <v>0</v>
      </c>
      <c r="D175" s="577">
        <f>IFERROR(VLOOKUP(A175,Сводная!W:AA,4,0),B175)</f>
        <v>0</v>
      </c>
    </row>
    <row r="176" spans="1:4">
      <c r="A176" s="399" t="s">
        <v>2176</v>
      </c>
      <c r="B176" s="546">
        <v>0</v>
      </c>
      <c r="D176" s="577">
        <f>IFERROR(VLOOKUP(A176,Сводная!W:AA,4,0),B176)</f>
        <v>0</v>
      </c>
    </row>
    <row r="177" spans="1:4">
      <c r="A177" s="399" t="s">
        <v>2177</v>
      </c>
      <c r="B177" s="399">
        <v>0</v>
      </c>
      <c r="D177" s="577">
        <f>IFERROR(VLOOKUP(A177,Сводная!W:AA,4,0),B177)</f>
        <v>0</v>
      </c>
    </row>
    <row r="178" spans="1:4">
      <c r="A178" s="399" t="s">
        <v>2178</v>
      </c>
      <c r="B178" s="546">
        <v>0</v>
      </c>
      <c r="D178" s="577">
        <f>IFERROR(VLOOKUP(A178,Сводная!W:AA,4,0),B178)</f>
        <v>0</v>
      </c>
    </row>
    <row r="179" spans="1:4">
      <c r="A179" s="399" t="s">
        <v>2179</v>
      </c>
      <c r="B179" s="546">
        <v>0</v>
      </c>
      <c r="D179" s="577">
        <f>IFERROR(VLOOKUP(A179,Сводная!W:AA,4,0),B179)</f>
        <v>0</v>
      </c>
    </row>
    <row r="180" spans="1:4">
      <c r="A180" s="399" t="s">
        <v>2180</v>
      </c>
      <c r="B180" s="546">
        <v>0</v>
      </c>
      <c r="D180" s="577">
        <f>IFERROR(VLOOKUP(A180,Сводная!W:AA,4,0),B180)</f>
        <v>0</v>
      </c>
    </row>
    <row r="181" spans="1:4">
      <c r="A181" s="399" t="s">
        <v>2181</v>
      </c>
      <c r="B181" s="399">
        <v>0</v>
      </c>
      <c r="D181" s="577">
        <f>IFERROR(VLOOKUP(A181,Сводная!W:AA,4,0),B181)</f>
        <v>0</v>
      </c>
    </row>
    <row r="182" spans="1:4">
      <c r="A182" s="399" t="s">
        <v>2182</v>
      </c>
      <c r="B182" s="399">
        <v>0</v>
      </c>
      <c r="D182" s="577">
        <f>IFERROR(VLOOKUP(A182,Сводная!W:AA,4,0),B182)</f>
        <v>0</v>
      </c>
    </row>
    <row r="183" spans="1:4">
      <c r="A183" s="399" t="s">
        <v>2183</v>
      </c>
      <c r="B183" s="399">
        <v>0</v>
      </c>
      <c r="D183" s="577">
        <f>IFERROR(VLOOKUP(A183,Сводная!W:AA,4,0),B183)</f>
        <v>0</v>
      </c>
    </row>
    <row r="184" spans="1:4">
      <c r="A184" s="399" t="s">
        <v>2184</v>
      </c>
      <c r="B184" s="546">
        <v>0</v>
      </c>
      <c r="D184" s="577">
        <f>IFERROR(VLOOKUP(A184,Сводная!W:AA,4,0),B184)</f>
        <v>0</v>
      </c>
    </row>
    <row r="185" spans="1:4">
      <c r="A185" s="399" t="s">
        <v>2185</v>
      </c>
      <c r="B185" s="399">
        <v>0</v>
      </c>
      <c r="D185" s="577">
        <f>IFERROR(VLOOKUP(A185,Сводная!W:AA,4,0),B185)</f>
        <v>0</v>
      </c>
    </row>
    <row r="186" spans="1:4">
      <c r="A186" s="399" t="s">
        <v>2186</v>
      </c>
      <c r="B186" s="399">
        <v>0</v>
      </c>
      <c r="D186" s="577">
        <f>IFERROR(VLOOKUP(A186,Сводная!W:AA,4,0),B186)</f>
        <v>0</v>
      </c>
    </row>
    <row r="187" spans="1:4">
      <c r="A187" s="399" t="s">
        <v>2187</v>
      </c>
      <c r="B187" s="399">
        <v>0</v>
      </c>
      <c r="D187" s="577">
        <f>IFERROR(VLOOKUP(A187,Сводная!W:AA,4,0),B187)</f>
        <v>0</v>
      </c>
    </row>
    <row r="188" spans="1:4">
      <c r="A188" s="399" t="s">
        <v>2188</v>
      </c>
      <c r="B188" s="399">
        <v>0</v>
      </c>
      <c r="D188" s="577">
        <f>IFERROR(VLOOKUP(A188,Сводная!W:AA,4,0),B188)</f>
        <v>0</v>
      </c>
    </row>
    <row r="189" spans="1:4">
      <c r="A189" s="399" t="s">
        <v>2189</v>
      </c>
      <c r="B189" s="399">
        <v>0</v>
      </c>
      <c r="D189" s="577">
        <f>IFERROR(VLOOKUP(A189,Сводная!W:AA,4,0),B189)</f>
        <v>0</v>
      </c>
    </row>
    <row r="190" spans="1:4">
      <c r="A190" s="399" t="s">
        <v>2190</v>
      </c>
      <c r="B190" s="399">
        <v>0</v>
      </c>
      <c r="D190" s="577">
        <f>IFERROR(VLOOKUP(A190,Сводная!W:AA,4,0),B190)</f>
        <v>0</v>
      </c>
    </row>
    <row r="191" spans="1:4">
      <c r="A191" s="399" t="s">
        <v>2191</v>
      </c>
      <c r="B191" s="399">
        <v>0</v>
      </c>
      <c r="D191" s="577">
        <f>IFERROR(VLOOKUP(A191,Сводная!W:AA,4,0),B191)</f>
        <v>0</v>
      </c>
    </row>
    <row r="192" spans="1:4">
      <c r="A192" s="399" t="s">
        <v>2288</v>
      </c>
      <c r="B192" s="399" t="s">
        <v>2192</v>
      </c>
      <c r="D192" s="577" t="str">
        <f>IFERROR(VLOOKUP(A192,Сводная!W:AA,4,0),B192)</f>
        <v>№4 Однократно: от и до - запрещено открывать любые ордера</v>
      </c>
    </row>
    <row r="193" spans="1:4">
      <c r="A193" s="399" t="s">
        <v>2193</v>
      </c>
      <c r="B193" s="399">
        <v>0</v>
      </c>
      <c r="D193" s="577">
        <f>IFERROR(VLOOKUP(A193,Сводная!W:AA,4,0),B193)</f>
        <v>0</v>
      </c>
    </row>
    <row r="194" spans="1:4">
      <c r="A194" s="399" t="s">
        <v>2194</v>
      </c>
      <c r="B194" s="399">
        <v>0</v>
      </c>
      <c r="D194" s="577">
        <f>IFERROR(VLOOKUP(A194,Сводная!W:AA,4,0),B194)</f>
        <v>0</v>
      </c>
    </row>
    <row r="195" spans="1:4">
      <c r="A195" s="399" t="s">
        <v>2195</v>
      </c>
      <c r="B195" s="399">
        <v>0</v>
      </c>
      <c r="D195" s="577">
        <f>IFERROR(VLOOKUP(A195,Сводная!W:AA,4,0),B195)</f>
        <v>0</v>
      </c>
    </row>
    <row r="196" spans="1:4">
      <c r="A196" s="399" t="s">
        <v>2196</v>
      </c>
      <c r="B196" s="399">
        <v>0</v>
      </c>
      <c r="D196" s="577">
        <f>IFERROR(VLOOKUP(A196,Сводная!W:AA,4,0),B196)</f>
        <v>0</v>
      </c>
    </row>
    <row r="197" spans="1:4">
      <c r="A197" s="399" t="s">
        <v>2197</v>
      </c>
      <c r="B197" s="399">
        <v>0</v>
      </c>
      <c r="D197" s="577">
        <f>IFERROR(VLOOKUP(A197,Сводная!W:AA,4,0),B197)</f>
        <v>0</v>
      </c>
    </row>
    <row r="198" spans="1:4">
      <c r="A198" s="399" t="s">
        <v>2198</v>
      </c>
      <c r="B198" s="399">
        <v>0</v>
      </c>
      <c r="D198" s="577">
        <f>IFERROR(VLOOKUP(A198,Сводная!W:AA,4,0),B198)</f>
        <v>0</v>
      </c>
    </row>
    <row r="199" spans="1:4">
      <c r="A199" s="399" t="s">
        <v>2199</v>
      </c>
      <c r="B199" s="399">
        <v>0</v>
      </c>
      <c r="D199" s="577">
        <f>IFERROR(VLOOKUP(A199,Сводная!W:AA,4,0),B199)</f>
        <v>0</v>
      </c>
    </row>
    <row r="200" spans="1:4">
      <c r="A200" s="399" t="s">
        <v>2200</v>
      </c>
      <c r="B200" s="399">
        <v>0</v>
      </c>
      <c r="D200" s="577">
        <f>IFERROR(VLOOKUP(A200,Сводная!W:AA,4,0),B200)</f>
        <v>0</v>
      </c>
    </row>
    <row r="201" spans="1:4">
      <c r="A201" s="399" t="s">
        <v>2201</v>
      </c>
      <c r="B201" s="399">
        <v>0</v>
      </c>
      <c r="D201" s="577">
        <f>IFERROR(VLOOKUP(A201,Сводная!W:AA,4,0),B201)</f>
        <v>0</v>
      </c>
    </row>
    <row r="202" spans="1:4">
      <c r="A202" s="399" t="s">
        <v>2202</v>
      </c>
      <c r="B202" s="399">
        <v>0</v>
      </c>
      <c r="D202" s="577">
        <f>IFERROR(VLOOKUP(A202,Сводная!W:AA,4,0),B202)</f>
        <v>0</v>
      </c>
    </row>
    <row r="203" spans="1:4">
      <c r="A203" s="399" t="s">
        <v>2203</v>
      </c>
      <c r="B203" s="399">
        <v>0</v>
      </c>
      <c r="D203" s="577">
        <f>IFERROR(VLOOKUP(A203,Сводная!W:AA,4,0),B203)</f>
        <v>0</v>
      </c>
    </row>
    <row r="204" spans="1:4">
      <c r="A204" s="399" t="s">
        <v>2204</v>
      </c>
      <c r="B204" s="399">
        <v>0</v>
      </c>
      <c r="D204" s="577">
        <f>IFERROR(VLOOKUP(A204,Сводная!W:AA,4,0),B204)</f>
        <v>0</v>
      </c>
    </row>
    <row r="205" spans="1:4">
      <c r="A205" s="399" t="s">
        <v>2205</v>
      </c>
      <c r="B205" s="399">
        <v>0</v>
      </c>
      <c r="D205" s="577">
        <f>IFERROR(VLOOKUP(A205,Сводная!W:AA,4,0),B205)</f>
        <v>0</v>
      </c>
    </row>
    <row r="206" spans="1:4">
      <c r="A206" s="399" t="s">
        <v>2206</v>
      </c>
      <c r="B206" s="399">
        <v>0</v>
      </c>
      <c r="D206" s="577">
        <f>IFERROR(VLOOKUP(A206,Сводная!W:AA,4,0),B206)</f>
        <v>0</v>
      </c>
    </row>
    <row r="207" spans="1:4">
      <c r="A207" s="399" t="s">
        <v>2207</v>
      </c>
      <c r="B207" s="399">
        <v>0</v>
      </c>
      <c r="D207" s="577">
        <f>IFERROR(VLOOKUP(A207,Сводная!W:AA,4,0),B207)</f>
        <v>0</v>
      </c>
    </row>
    <row r="208" spans="1:4">
      <c r="A208" s="399" t="s">
        <v>2208</v>
      </c>
      <c r="B208" s="399">
        <v>0</v>
      </c>
      <c r="D208" s="577">
        <f>IFERROR(VLOOKUP(A208,Сводная!W:AA,4,0),B208)</f>
        <v>0</v>
      </c>
    </row>
    <row r="209" spans="1:4">
      <c r="A209" s="399" t="s">
        <v>2209</v>
      </c>
      <c r="B209" s="399">
        <v>0</v>
      </c>
      <c r="D209" s="577">
        <f>IFERROR(VLOOKUP(A209,Сводная!W:AA,4,0),B209)</f>
        <v>0</v>
      </c>
    </row>
    <row r="210" spans="1:4">
      <c r="A210" s="399" t="s">
        <v>2210</v>
      </c>
      <c r="B210" s="399">
        <v>0</v>
      </c>
      <c r="D210" s="577">
        <f>IFERROR(VLOOKUP(A210,Сводная!W:AA,4,0),B210)</f>
        <v>0</v>
      </c>
    </row>
    <row r="211" spans="1:4">
      <c r="A211" s="399" t="s">
        <v>2211</v>
      </c>
      <c r="B211" s="399">
        <v>0</v>
      </c>
      <c r="D211" s="577">
        <f>IFERROR(VLOOKUP(A211,Сводная!W:AA,4,0),B211)</f>
        <v>0</v>
      </c>
    </row>
    <row r="212" spans="1:4">
      <c r="A212" s="399" t="s">
        <v>2212</v>
      </c>
      <c r="B212" s="399">
        <v>0</v>
      </c>
      <c r="D212" s="577">
        <f>IFERROR(VLOOKUP(A212,Сводная!W:AA,4,0),B212)</f>
        <v>0</v>
      </c>
    </row>
    <row r="213" spans="1:4">
      <c r="A213" s="399" t="s">
        <v>2289</v>
      </c>
      <c r="B213" s="399" t="s">
        <v>2213</v>
      </c>
      <c r="D213" s="577" t="str">
        <f>IFERROR(VLOOKUP(A213,Сводная!W:AA,4,0),B213)</f>
        <v>№5 Ежедневно - до 10 интервалов запрета открывать любые ордера</v>
      </c>
    </row>
    <row r="214" spans="1:4">
      <c r="A214" s="399" t="s">
        <v>2214</v>
      </c>
      <c r="B214" s="399">
        <v>0</v>
      </c>
      <c r="D214" s="577">
        <f>IFERROR(VLOOKUP(A214,Сводная!W:AA,4,0),B214)</f>
        <v>0</v>
      </c>
    </row>
    <row r="215" spans="1:4">
      <c r="A215" s="399" t="s">
        <v>2215</v>
      </c>
      <c r="B215" s="399">
        <v>0</v>
      </c>
      <c r="D215" s="577">
        <f>IFERROR(VLOOKUP(A215,Сводная!W:AA,4,0),B215)</f>
        <v>0</v>
      </c>
    </row>
    <row r="216" spans="1:4">
      <c r="A216" s="399" t="s">
        <v>2216</v>
      </c>
      <c r="B216" s="399">
        <v>0</v>
      </c>
      <c r="D216" s="577">
        <f>IFERROR(VLOOKUP(A216,Сводная!W:AA,4,0),B216)</f>
        <v>0</v>
      </c>
    </row>
    <row r="217" spans="1:4">
      <c r="A217" s="399" t="s">
        <v>2217</v>
      </c>
      <c r="B217" s="399">
        <v>0</v>
      </c>
      <c r="D217" s="577">
        <f>IFERROR(VLOOKUP(A217,Сводная!W:AA,4,0),B217)</f>
        <v>0</v>
      </c>
    </row>
    <row r="218" spans="1:4">
      <c r="A218" s="399" t="s">
        <v>2218</v>
      </c>
      <c r="B218" s="399">
        <v>0</v>
      </c>
      <c r="D218" s="577">
        <f>IFERROR(VLOOKUP(A218,Сводная!W:AA,4,0),B218)</f>
        <v>0</v>
      </c>
    </row>
    <row r="219" spans="1:4">
      <c r="A219" s="399" t="s">
        <v>2219</v>
      </c>
      <c r="B219" s="399">
        <v>0</v>
      </c>
      <c r="D219" s="577">
        <f>IFERROR(VLOOKUP(A219,Сводная!W:AA,4,0),B219)</f>
        <v>0</v>
      </c>
    </row>
    <row r="220" spans="1:4">
      <c r="A220" s="399" t="s">
        <v>2220</v>
      </c>
      <c r="B220" s="399">
        <v>0</v>
      </c>
      <c r="D220" s="577">
        <f>IFERROR(VLOOKUP(A220,Сводная!W:AA,4,0),B220)</f>
        <v>0</v>
      </c>
    </row>
    <row r="221" spans="1:4">
      <c r="A221" s="399" t="s">
        <v>2221</v>
      </c>
      <c r="B221" s="399">
        <v>0</v>
      </c>
      <c r="D221" s="577">
        <f>IFERROR(VLOOKUP(A221,Сводная!W:AA,4,0),B221)</f>
        <v>0</v>
      </c>
    </row>
    <row r="222" spans="1:4">
      <c r="A222" s="399" t="s">
        <v>2222</v>
      </c>
      <c r="B222" s="399">
        <v>0</v>
      </c>
      <c r="D222" s="577">
        <f>IFERROR(VLOOKUP(A222,Сводная!W:AA,4,0),B222)</f>
        <v>0</v>
      </c>
    </row>
    <row r="223" spans="1:4">
      <c r="A223" s="399" t="s">
        <v>2223</v>
      </c>
      <c r="B223" s="399">
        <v>0</v>
      </c>
      <c r="D223" s="577">
        <f>IFERROR(VLOOKUP(A223,Сводная!W:AA,4,0),B223)</f>
        <v>0</v>
      </c>
    </row>
    <row r="224" spans="1:4">
      <c r="A224" s="399" t="s">
        <v>2224</v>
      </c>
      <c r="B224" s="399">
        <v>0</v>
      </c>
      <c r="D224" s="577">
        <f>IFERROR(VLOOKUP(A224,Сводная!W:AA,4,0),B224)</f>
        <v>0</v>
      </c>
    </row>
    <row r="225" spans="1:4">
      <c r="A225" s="399" t="s">
        <v>2225</v>
      </c>
      <c r="B225" s="399">
        <v>0</v>
      </c>
      <c r="D225" s="577">
        <f>IFERROR(VLOOKUP(A225,Сводная!W:AA,4,0),B225)</f>
        <v>0</v>
      </c>
    </row>
    <row r="226" spans="1:4">
      <c r="A226" s="399" t="s">
        <v>2226</v>
      </c>
      <c r="B226" s="399">
        <v>0</v>
      </c>
      <c r="D226" s="577">
        <f>IFERROR(VLOOKUP(A226,Сводная!W:AA,4,0),B226)</f>
        <v>0</v>
      </c>
    </row>
    <row r="227" spans="1:4">
      <c r="A227" s="399" t="s">
        <v>2227</v>
      </c>
      <c r="B227" s="399">
        <v>0</v>
      </c>
      <c r="D227" s="577">
        <f>IFERROR(VLOOKUP(A227,Сводная!W:AA,4,0),B227)</f>
        <v>0</v>
      </c>
    </row>
    <row r="228" spans="1:4">
      <c r="A228" s="399" t="s">
        <v>2228</v>
      </c>
      <c r="B228" s="399">
        <v>0</v>
      </c>
      <c r="D228" s="577">
        <f>IFERROR(VLOOKUP(A228,Сводная!W:AA,4,0),B228)</f>
        <v>0</v>
      </c>
    </row>
    <row r="229" spans="1:4">
      <c r="A229" s="399" t="s">
        <v>2229</v>
      </c>
      <c r="B229" s="399">
        <v>0</v>
      </c>
      <c r="D229" s="577">
        <f>IFERROR(VLOOKUP(A229,Сводная!W:AA,4,0),B229)</f>
        <v>0</v>
      </c>
    </row>
    <row r="230" spans="1:4">
      <c r="A230" s="399" t="s">
        <v>2230</v>
      </c>
      <c r="B230" s="399">
        <v>0</v>
      </c>
      <c r="D230" s="577">
        <f>IFERROR(VLOOKUP(A230,Сводная!W:AA,4,0),B230)</f>
        <v>0</v>
      </c>
    </row>
    <row r="231" spans="1:4">
      <c r="A231" s="399" t="s">
        <v>2231</v>
      </c>
      <c r="B231" s="399">
        <v>0</v>
      </c>
      <c r="D231" s="577">
        <f>IFERROR(VLOOKUP(A231,Сводная!W:AA,4,0),B231)</f>
        <v>0</v>
      </c>
    </row>
    <row r="232" spans="1:4">
      <c r="A232" s="399" t="s">
        <v>2232</v>
      </c>
      <c r="B232" s="399">
        <v>0</v>
      </c>
      <c r="D232" s="577">
        <f>IFERROR(VLOOKUP(A232,Сводная!W:AA,4,0),B232)</f>
        <v>0</v>
      </c>
    </row>
    <row r="233" spans="1:4">
      <c r="A233" s="399" t="s">
        <v>2233</v>
      </c>
      <c r="B233" s="399">
        <v>0</v>
      </c>
      <c r="D233" s="577">
        <f>IFERROR(VLOOKUP(A233,Сводная!W:AA,4,0),B233)</f>
        <v>0</v>
      </c>
    </row>
    <row r="234" spans="1:4">
      <c r="A234" s="399" t="s">
        <v>2234</v>
      </c>
      <c r="B234" s="399">
        <v>0</v>
      </c>
      <c r="D234" s="577">
        <f>IFERROR(VLOOKUP(A234,Сводная!W:AA,4,0),B234)</f>
        <v>0</v>
      </c>
    </row>
    <row r="235" spans="1:4">
      <c r="A235" s="399" t="s">
        <v>2235</v>
      </c>
      <c r="B235" s="399">
        <v>0</v>
      </c>
      <c r="D235" s="577">
        <f>IFERROR(VLOOKUP(A235,Сводная!W:AA,4,0),B235)</f>
        <v>0</v>
      </c>
    </row>
    <row r="236" spans="1:4">
      <c r="A236" s="399" t="s">
        <v>2236</v>
      </c>
      <c r="B236" s="399">
        <v>0</v>
      </c>
      <c r="D236" s="577">
        <f>IFERROR(VLOOKUP(A236,Сводная!W:AA,4,0),B236)</f>
        <v>0</v>
      </c>
    </row>
    <row r="237" spans="1:4">
      <c r="A237" s="399" t="s">
        <v>2237</v>
      </c>
      <c r="B237" s="399">
        <v>0</v>
      </c>
      <c r="D237" s="577">
        <f>IFERROR(VLOOKUP(A237,Сводная!W:AA,4,0),B237)</f>
        <v>0</v>
      </c>
    </row>
    <row r="238" spans="1:4">
      <c r="A238" s="399" t="s">
        <v>2238</v>
      </c>
      <c r="B238" s="399">
        <v>0</v>
      </c>
      <c r="D238" s="577">
        <f>IFERROR(VLOOKUP(A238,Сводная!W:AA,4,0),B238)</f>
        <v>0</v>
      </c>
    </row>
    <row r="239" spans="1:4">
      <c r="A239" s="399" t="s">
        <v>2239</v>
      </c>
      <c r="B239" s="399">
        <v>0</v>
      </c>
      <c r="D239" s="577">
        <f>IFERROR(VLOOKUP(A239,Сводная!W:AA,4,0),B239)</f>
        <v>0</v>
      </c>
    </row>
    <row r="240" spans="1:4">
      <c r="A240" s="399" t="s">
        <v>2240</v>
      </c>
      <c r="B240" s="399">
        <v>0</v>
      </c>
      <c r="D240" s="577">
        <f>IFERROR(VLOOKUP(A240,Сводная!W:AA,4,0),B240)</f>
        <v>0</v>
      </c>
    </row>
    <row r="241" spans="1:4">
      <c r="A241" s="399" t="s">
        <v>2241</v>
      </c>
      <c r="B241" s="399">
        <v>0</v>
      </c>
      <c r="D241" s="577">
        <f>IFERROR(VLOOKUP(A241,Сводная!W:AA,4,0),B241)</f>
        <v>0</v>
      </c>
    </row>
    <row r="242" spans="1:4">
      <c r="A242" s="399" t="s">
        <v>2242</v>
      </c>
      <c r="B242" s="399">
        <v>0</v>
      </c>
      <c r="D242" s="577">
        <f>IFERROR(VLOOKUP(A242,Сводная!W:AA,4,0),B242)</f>
        <v>0</v>
      </c>
    </row>
    <row r="243" spans="1:4">
      <c r="A243" s="399" t="s">
        <v>2243</v>
      </c>
      <c r="B243" s="399">
        <v>0</v>
      </c>
      <c r="D243" s="577">
        <f>IFERROR(VLOOKUP(A243,Сводная!W:AA,4,0),B243)</f>
        <v>0</v>
      </c>
    </row>
    <row r="244" spans="1:4">
      <c r="A244" s="399" t="s">
        <v>2244</v>
      </c>
      <c r="B244" s="399">
        <v>0</v>
      </c>
      <c r="D244" s="577">
        <f>IFERROR(VLOOKUP(A244,Сводная!W:AA,4,0),B244)</f>
        <v>0</v>
      </c>
    </row>
    <row r="245" spans="1:4">
      <c r="A245" s="399" t="s">
        <v>2245</v>
      </c>
      <c r="B245" s="399">
        <v>0</v>
      </c>
      <c r="D245" s="577">
        <f>IFERROR(VLOOKUP(A245,Сводная!W:AA,4,0),B245)</f>
        <v>0</v>
      </c>
    </row>
    <row r="246" spans="1:4">
      <c r="A246" s="399" t="s">
        <v>2246</v>
      </c>
      <c r="B246" s="399">
        <v>0</v>
      </c>
      <c r="D246" s="577">
        <f>IFERROR(VLOOKUP(A246,Сводная!W:AA,4,0),B246)</f>
        <v>0</v>
      </c>
    </row>
    <row r="247" spans="1:4">
      <c r="A247" s="399" t="s">
        <v>2247</v>
      </c>
      <c r="B247" s="399">
        <v>0</v>
      </c>
      <c r="D247" s="577">
        <f>IFERROR(VLOOKUP(A247,Сводная!W:AA,4,0),B247)</f>
        <v>0</v>
      </c>
    </row>
    <row r="248" spans="1:4">
      <c r="A248" s="399" t="s">
        <v>2248</v>
      </c>
      <c r="B248" s="399">
        <v>0</v>
      </c>
      <c r="D248" s="577">
        <f>IFERROR(VLOOKUP(A248,Сводная!W:AA,4,0),B248)</f>
        <v>0</v>
      </c>
    </row>
    <row r="249" spans="1:4">
      <c r="A249" s="399" t="s">
        <v>2249</v>
      </c>
      <c r="B249" s="399">
        <v>0</v>
      </c>
      <c r="D249" s="577">
        <f>IFERROR(VLOOKUP(A249,Сводная!W:AA,4,0),B249)</f>
        <v>0</v>
      </c>
    </row>
    <row r="250" spans="1:4">
      <c r="A250" s="399" t="s">
        <v>2250</v>
      </c>
      <c r="B250" s="399">
        <v>0</v>
      </c>
      <c r="D250" s="577">
        <f>IFERROR(VLOOKUP(A250,Сводная!W:AA,4,0),B250)</f>
        <v>0</v>
      </c>
    </row>
    <row r="251" spans="1:4">
      <c r="A251" s="399" t="s">
        <v>2251</v>
      </c>
      <c r="B251" s="399">
        <v>0</v>
      </c>
      <c r="D251" s="577">
        <f>IFERROR(VLOOKUP(A251,Сводная!W:AA,4,0),B251)</f>
        <v>0</v>
      </c>
    </row>
    <row r="252" spans="1:4">
      <c r="A252" s="399" t="s">
        <v>2252</v>
      </c>
      <c r="B252" s="399">
        <v>0</v>
      </c>
      <c r="D252" s="577">
        <f>IFERROR(VLOOKUP(A252,Сводная!W:AA,4,0),B252)</f>
        <v>0</v>
      </c>
    </row>
    <row r="253" spans="1:4">
      <c r="A253" s="399" t="s">
        <v>2253</v>
      </c>
      <c r="B253" s="399">
        <v>0</v>
      </c>
      <c r="D253" s="577">
        <f>IFERROR(VLOOKUP(A253,Сводная!W:AA,4,0),B253)</f>
        <v>0</v>
      </c>
    </row>
    <row r="254" spans="1:4">
      <c r="A254" s="399" t="s">
        <v>2290</v>
      </c>
      <c r="B254" s="399" t="s">
        <v>2254</v>
      </c>
      <c r="D254" s="577" t="str">
        <f>IFERROR(VLOOKUP(A254,Сводная!W:AA,4,0),B254)</f>
        <v>№6 Ежедневно - закрытие обеих сеток в одно время</v>
      </c>
    </row>
    <row r="255" spans="1:4">
      <c r="A255" s="399" t="s">
        <v>2255</v>
      </c>
      <c r="B255" s="399">
        <v>0</v>
      </c>
      <c r="D255" s="577">
        <f>IFERROR(VLOOKUP(A255,Сводная!W:AA,4,0),B255)</f>
        <v>0</v>
      </c>
    </row>
    <row r="256" spans="1:4">
      <c r="A256" s="399" t="s">
        <v>2256</v>
      </c>
      <c r="B256" s="546">
        <v>0</v>
      </c>
      <c r="D256" s="577">
        <f>IFERROR(VLOOKUP(A256,Сводная!W:AA,4,0),B256)</f>
        <v>0</v>
      </c>
    </row>
    <row r="257" spans="1:4">
      <c r="A257" s="399" t="s">
        <v>2291</v>
      </c>
      <c r="B257" s="546" t="s">
        <v>2257</v>
      </c>
      <c r="D257" s="577" t="str">
        <f>IFERROR(VLOOKUP(A257,Сводная!W:AA,4,0),B257)</f>
        <v>===Прочие общие настройки</v>
      </c>
    </row>
    <row r="258" spans="1:4">
      <c r="A258" s="399" t="s">
        <v>2258</v>
      </c>
      <c r="B258" s="399">
        <v>90</v>
      </c>
      <c r="D258" s="577">
        <f>IFERROR(VLOOKUP(A258,Сводная!W:AA,4,0),B258)</f>
        <v>90</v>
      </c>
    </row>
    <row r="259" spans="1:4">
      <c r="A259" s="399" t="s">
        <v>2259</v>
      </c>
      <c r="B259" s="399">
        <v>3</v>
      </c>
      <c r="D259" s="577">
        <f>IFERROR(VLOOKUP(A259,Сводная!W:AA,4,0),B259)</f>
        <v>3</v>
      </c>
    </row>
    <row r="260" spans="1:4">
      <c r="A260" s="399" t="s">
        <v>2260</v>
      </c>
      <c r="B260" s="399">
        <v>1924819200</v>
      </c>
      <c r="D260" s="577">
        <f>IFERROR(VLOOKUP(A260,Сводная!W:AA,4,0),B260)</f>
        <v>1924819200</v>
      </c>
    </row>
    <row r="261" spans="1:4">
      <c r="A261" s="399" t="s">
        <v>2261</v>
      </c>
      <c r="B261" s="399">
        <v>60</v>
      </c>
      <c r="D261" s="577">
        <f>IFERROR(VLOOKUP(A261,Сводная!W:AA,4,0),B261)</f>
        <v>60</v>
      </c>
    </row>
    <row r="262" spans="1:4">
      <c r="A262" s="399" t="s">
        <v>2124</v>
      </c>
      <c r="B262" s="399">
        <v>2</v>
      </c>
      <c r="D262" s="577">
        <f>IFERROR(VLOOKUP(A262,Сводная!W:AA,4,0),B262)</f>
        <v>2</v>
      </c>
    </row>
    <row r="263" spans="1:4">
      <c r="A263" s="399" t="s">
        <v>2292</v>
      </c>
      <c r="B263" s="546">
        <v>0</v>
      </c>
      <c r="D263" s="577">
        <f>IFERROR(VLOOKUP(A263,Сводная!W:AA,4,0),B263)</f>
        <v>0</v>
      </c>
    </row>
    <row r="264" spans="1:4">
      <c r="D264" s="577">
        <f>IFERROR(VLOOKUP(A264,Сводная!W:AA,4,0),B264)</f>
        <v>0</v>
      </c>
    </row>
    <row r="265" spans="1:4">
      <c r="D265" s="577">
        <f>IFERROR(VLOOKUP(A265,Сводная!W:AA,4,0),B265)</f>
        <v>0</v>
      </c>
    </row>
    <row r="266" spans="1:4">
      <c r="D266" s="577">
        <f>IFERROR(VLOOKUP(A266,Сводная!W:AA,4,0),B266)</f>
        <v>0</v>
      </c>
    </row>
    <row r="267" spans="1:4">
      <c r="D267" s="577">
        <f>IFERROR(VLOOKUP(A267,Сводная!W:AA,4,0),B267)</f>
        <v>0</v>
      </c>
    </row>
    <row r="268" spans="1:4">
      <c r="D268" s="577">
        <f>IFERROR(VLOOKUP(A268,Сводная!W:AA,4,0),B268)</f>
        <v>0</v>
      </c>
    </row>
    <row r="269" spans="1:4">
      <c r="D269" s="577">
        <f>IFERROR(VLOOKUP(A269,Сводная!W:AA,4,0),B269)</f>
        <v>0</v>
      </c>
    </row>
    <row r="270" spans="1:4">
      <c r="D270" s="577">
        <f>IFERROR(VLOOKUP(A270,Сводная!W:AA,4,0),B270)</f>
        <v>0</v>
      </c>
    </row>
    <row r="271" spans="1:4">
      <c r="D271" s="577">
        <f>IFERROR(VLOOKUP(A271,Сводная!W:AA,4,0),B271)</f>
        <v>0</v>
      </c>
    </row>
    <row r="272" spans="1:4">
      <c r="D272" s="577">
        <f>IFERROR(VLOOKUP(A272,Сводная!W:AA,4,0),B272)</f>
        <v>0</v>
      </c>
    </row>
    <row r="273" spans="2:4">
      <c r="D273" s="577">
        <f>IFERROR(VLOOKUP(A273,Сводная!W:AA,4,0),B273)</f>
        <v>0</v>
      </c>
    </row>
    <row r="274" spans="2:4">
      <c r="D274" s="577">
        <f>IFERROR(VLOOKUP(A274,Сводная!W:AA,4,0),B274)</f>
        <v>0</v>
      </c>
    </row>
    <row r="275" spans="2:4">
      <c r="D275" s="577">
        <f>IFERROR(VLOOKUP(A275,Сводная!W:AA,4,0),B275)</f>
        <v>0</v>
      </c>
    </row>
    <row r="276" spans="2:4">
      <c r="D276" s="577">
        <f>IFERROR(VLOOKUP(A276,Сводная!W:AA,4,0),B276)</f>
        <v>0</v>
      </c>
    </row>
    <row r="277" spans="2:4">
      <c r="D277" s="577">
        <f>IFERROR(VLOOKUP(A277,Сводная!W:AA,4,0),B277)</f>
        <v>0</v>
      </c>
    </row>
    <row r="278" spans="2:4">
      <c r="D278" s="577">
        <f>IFERROR(VLOOKUP(A278,Сводная!W:AA,4,0),B278)</f>
        <v>0</v>
      </c>
    </row>
    <row r="279" spans="2:4">
      <c r="D279" s="577">
        <f>IFERROR(VLOOKUP(A279,Сводная!W:AA,4,0),B279)</f>
        <v>0</v>
      </c>
    </row>
    <row r="280" spans="2:4">
      <c r="D280" s="577">
        <f>IFERROR(VLOOKUP(A280,Сводная!W:AA,4,0),B280)</f>
        <v>0</v>
      </c>
    </row>
    <row r="281" spans="2:4">
      <c r="D281" s="577">
        <f>IFERROR(VLOOKUP(A281,Сводная!W:AA,4,0),B281)</f>
        <v>0</v>
      </c>
    </row>
    <row r="282" spans="2:4">
      <c r="D282" s="577">
        <f>IFERROR(VLOOKUP(A282,Сводная!W:AA,4,0),B282)</f>
        <v>0</v>
      </c>
    </row>
    <row r="283" spans="2:4">
      <c r="D283" s="577">
        <f>IFERROR(VLOOKUP(A283,Сводная!W:AA,4,0),B283)</f>
        <v>0</v>
      </c>
    </row>
    <row r="284" spans="2:4">
      <c r="D284" s="577">
        <f>IFERROR(VLOOKUP(A284,Сводная!W:AA,4,0),B284)</f>
        <v>0</v>
      </c>
    </row>
    <row r="285" spans="2:4">
      <c r="B285" s="546"/>
      <c r="D285" s="577">
        <f>IFERROR(VLOOKUP(A285,Сводная!W:AA,4,0),B285)</f>
        <v>0</v>
      </c>
    </row>
    <row r="286" spans="2:4">
      <c r="B286" s="546"/>
      <c r="D286" s="577">
        <f>IFERROR(VLOOKUP(A286,Сводная!W:AA,4,0),B286)</f>
        <v>0</v>
      </c>
    </row>
    <row r="287" spans="2:4">
      <c r="D287" s="577">
        <f>IFERROR(VLOOKUP(A287,Сводная!W:AA,4,0),B287)</f>
        <v>0</v>
      </c>
    </row>
    <row r="288" spans="2:4">
      <c r="D288" s="577">
        <f>IFERROR(VLOOKUP(A288,Сводная!W:AA,4,0),B288)</f>
        <v>0</v>
      </c>
    </row>
    <row r="289" spans="4:4">
      <c r="D289" s="577">
        <f>IFERROR(VLOOKUP(A289,Сводная!W:AA,4,0),B289)</f>
        <v>0</v>
      </c>
    </row>
    <row r="290" spans="4:4">
      <c r="D290" s="577">
        <f>IFERROR(VLOOKUP(A290,Сводная!W:AA,4,0),B290)</f>
        <v>0</v>
      </c>
    </row>
    <row r="291" spans="4:4">
      <c r="D291" s="577">
        <f>IFERROR(VLOOKUP(A291,Сводная!W:AA,4,0),B291)</f>
        <v>0</v>
      </c>
    </row>
    <row r="292" spans="4:4">
      <c r="D292" s="542">
        <f>IFERROR(VLOOKUP(A292,Сводная!W:AA,4,0),B292)</f>
        <v>0</v>
      </c>
    </row>
    <row r="293" spans="4:4">
      <c r="D293" s="542">
        <f>IFERROR(VLOOKUP(A293,Сводная!W:AA,4,0),B293)</f>
        <v>0</v>
      </c>
    </row>
    <row r="294" spans="4:4">
      <c r="D294" s="542">
        <f>IFERROR(VLOOKUP(A294,Сводная!W:AA,4,0),B294)</f>
        <v>0</v>
      </c>
    </row>
    <row r="295" spans="4:4">
      <c r="D295" s="542">
        <f>IFERROR(VLOOKUP(A295,Сводная!W:AA,4,0),B295)</f>
        <v>0</v>
      </c>
    </row>
    <row r="296" spans="4:4">
      <c r="D296" s="542">
        <f>IFERROR(VLOOKUP(A296,Сводная!W:AA,4,0),B296)</f>
        <v>0</v>
      </c>
    </row>
    <row r="297" spans="4:4">
      <c r="D297" s="542">
        <f>IFERROR(VLOOKUP(A297,Сводная!W:AA,4,0),B297)</f>
        <v>0</v>
      </c>
    </row>
    <row r="298" spans="4:4">
      <c r="D298" s="542">
        <f>IFERROR(VLOOKUP(A298,Сводная!W:AA,4,0),B298)</f>
        <v>0</v>
      </c>
    </row>
    <row r="299" spans="4:4">
      <c r="D299" s="542">
        <f>IFERROR(VLOOKUP(A299,Сводная!W:AA,4,0),B299)</f>
        <v>0</v>
      </c>
    </row>
    <row r="300" spans="4:4">
      <c r="D300" s="542">
        <f>IFERROR(VLOOKUP(A300,Сводная!W:AA,4,0),B300)</f>
        <v>0</v>
      </c>
    </row>
    <row r="301" spans="4:4">
      <c r="D301" s="542">
        <f>IFERROR(VLOOKUP(A301,Сводная!W:AA,4,0),B301)</f>
        <v>0</v>
      </c>
    </row>
    <row r="302" spans="4:4">
      <c r="D302" s="542">
        <f>IFERROR(VLOOKUP(A302,Сводная!W:AA,4,0),B302)</f>
        <v>0</v>
      </c>
    </row>
    <row r="303" spans="4:4">
      <c r="D303" s="542">
        <f>IFERROR(VLOOKUP(A303,Сводная!W:AA,4,0),B303)</f>
        <v>0</v>
      </c>
    </row>
    <row r="304" spans="4:4">
      <c r="D304" s="542">
        <f>IFERROR(VLOOKUP(A304,Сводная!W:AA,4,0),B304)</f>
        <v>0</v>
      </c>
    </row>
    <row r="305" spans="4:4">
      <c r="D305" s="542">
        <f>IFERROR(VLOOKUP(A305,Сводная!W:AA,4,0),B305)</f>
        <v>0</v>
      </c>
    </row>
    <row r="306" spans="4:4">
      <c r="D306" s="542">
        <f>IFERROR(VLOOKUP(A306,Сводная!W:AA,4,0),B306)</f>
        <v>0</v>
      </c>
    </row>
    <row r="307" spans="4:4">
      <c r="D307" s="542">
        <f>IFERROR(VLOOKUP(A307,Сводная!W:AA,4,0),B307)</f>
        <v>0</v>
      </c>
    </row>
    <row r="308" spans="4:4">
      <c r="D308" s="542">
        <f>IFERROR(VLOOKUP(A308,Сводная!W:AA,4,0),B308)</f>
        <v>0</v>
      </c>
    </row>
    <row r="309" spans="4:4">
      <c r="D309" s="542">
        <f>IFERROR(VLOOKUP(A309,Сводная!W:AA,4,0),B309)</f>
        <v>0</v>
      </c>
    </row>
    <row r="310" spans="4:4">
      <c r="D310" s="542">
        <f>IFERROR(VLOOKUP(A310,Сводная!W:AA,4,0),B310)</f>
        <v>0</v>
      </c>
    </row>
    <row r="311" spans="4:4">
      <c r="D311" s="542">
        <f>IFERROR(VLOOKUP(A311,Сводная!W:AA,4,0),B311)</f>
        <v>0</v>
      </c>
    </row>
    <row r="312" spans="4:4">
      <c r="D312" s="542">
        <f>IFERROR(VLOOKUP(A312,Сводная!W:AA,4,0),B312)</f>
        <v>0</v>
      </c>
    </row>
    <row r="313" spans="4:4">
      <c r="D313" s="542">
        <f>IFERROR(VLOOKUP(A313,Сводная!W:AA,4,0),B313)</f>
        <v>0</v>
      </c>
    </row>
    <row r="314" spans="4:4">
      <c r="D314" s="542">
        <f>IFERROR(VLOOKUP(A314,Сводная!W:AA,4,0),B314)</f>
        <v>0</v>
      </c>
    </row>
    <row r="315" spans="4:4">
      <c r="D315" s="542">
        <f>IFERROR(VLOOKUP(A315,Сводная!W:AA,4,0),B315)</f>
        <v>0</v>
      </c>
    </row>
    <row r="316" spans="4:4">
      <c r="D316" s="542">
        <f>IFERROR(VLOOKUP(A316,Сводная!W:AA,4,0),B316)</f>
        <v>0</v>
      </c>
    </row>
    <row r="317" spans="4:4">
      <c r="D317" s="542">
        <f>IFERROR(VLOOKUP(A317,Сводная!W:AA,4,0),B317)</f>
        <v>0</v>
      </c>
    </row>
    <row r="318" spans="4:4">
      <c r="D318" s="542">
        <f>IFERROR(VLOOKUP(A318,Сводная!W:AA,4,0),B318)</f>
        <v>0</v>
      </c>
    </row>
    <row r="319" spans="4:4">
      <c r="D319" s="542">
        <f>IFERROR(VLOOKUP(A319,Сводная!W:AA,4,0),B319)</f>
        <v>0</v>
      </c>
    </row>
    <row r="320" spans="4:4">
      <c r="D320" s="542">
        <f>IFERROR(VLOOKUP(A320,Сводная!W:AA,4,0),B320)</f>
        <v>0</v>
      </c>
    </row>
    <row r="321" spans="4:4">
      <c r="D321" s="542">
        <f>IFERROR(VLOOKUP(A321,Сводная!W:AA,4,0),B321)</f>
        <v>0</v>
      </c>
    </row>
    <row r="322" spans="4:4">
      <c r="D322" s="542">
        <f>IFERROR(VLOOKUP(A322,Сводная!W:AA,4,0),B322)</f>
        <v>0</v>
      </c>
    </row>
    <row r="323" spans="4:4">
      <c r="D323" s="542">
        <f>IFERROR(VLOOKUP(A323,Сводная!W:AA,4,0),B323)</f>
        <v>0</v>
      </c>
    </row>
    <row r="324" spans="4:4">
      <c r="D324" s="542">
        <f>IFERROR(VLOOKUP(A324,Сводная!W:AA,4,0),B324)</f>
        <v>0</v>
      </c>
    </row>
    <row r="325" spans="4:4">
      <c r="D325" s="542">
        <f>IFERROR(VLOOKUP(A325,Сводная!W:AA,4,0),B325)</f>
        <v>0</v>
      </c>
    </row>
    <row r="326" spans="4:4">
      <c r="D326" s="542">
        <f>IFERROR(VLOOKUP(A326,Сводная!W:AA,4,0),B326)</f>
        <v>0</v>
      </c>
    </row>
    <row r="327" spans="4:4">
      <c r="D327" s="542">
        <f>IFERROR(VLOOKUP(A327,Сводная!W:AA,4,0),B327)</f>
        <v>0</v>
      </c>
    </row>
    <row r="328" spans="4:4">
      <c r="D328" s="542">
        <f>IFERROR(VLOOKUP(A328,Сводная!W:AA,4,0),B328)</f>
        <v>0</v>
      </c>
    </row>
    <row r="329" spans="4:4">
      <c r="D329" s="542">
        <f>IFERROR(VLOOKUP(A329,Сводная!W:AA,4,0),B329)</f>
        <v>0</v>
      </c>
    </row>
    <row r="330" spans="4:4">
      <c r="D330" s="542">
        <f>IFERROR(VLOOKUP(A330,Сводная!W:AA,4,0),B330)</f>
        <v>0</v>
      </c>
    </row>
    <row r="331" spans="4:4">
      <c r="D331" s="542">
        <f>IFERROR(VLOOKUP(A331,Сводная!W:AA,4,0),B331)</f>
        <v>0</v>
      </c>
    </row>
    <row r="332" spans="4:4">
      <c r="D332" s="542">
        <f>IFERROR(VLOOKUP(A332,Сводная!W:AA,4,0),B332)</f>
        <v>0</v>
      </c>
    </row>
    <row r="333" spans="4:4">
      <c r="D333" s="542">
        <f>IFERROR(VLOOKUP(A333,Сводная!W:AA,4,0),B333)</f>
        <v>0</v>
      </c>
    </row>
    <row r="334" spans="4:4">
      <c r="D334" s="542">
        <f>IFERROR(VLOOKUP(A334,Сводная!W:AA,4,0),B334)</f>
        <v>0</v>
      </c>
    </row>
    <row r="335" spans="4:4">
      <c r="D335" s="542">
        <f>IFERROR(VLOOKUP(A335,Сводная!W:AA,4,0),B335)</f>
        <v>0</v>
      </c>
    </row>
    <row r="336" spans="4:4">
      <c r="D336" s="542">
        <f>IFERROR(VLOOKUP(A336,Сводная!W:AA,4,0),B336)</f>
        <v>0</v>
      </c>
    </row>
    <row r="337" spans="4:4">
      <c r="D337" s="542">
        <f>IFERROR(VLOOKUP(A337,Сводная!W:AA,4,0),B337)</f>
        <v>0</v>
      </c>
    </row>
    <row r="338" spans="4:4">
      <c r="D338" s="542">
        <f>IFERROR(VLOOKUP(A338,Сводная!W:AA,4,0),B338)</f>
        <v>0</v>
      </c>
    </row>
    <row r="339" spans="4:4">
      <c r="D339" s="542">
        <f>IFERROR(VLOOKUP(A339,Сводная!W:AA,4,0),B339)</f>
        <v>0</v>
      </c>
    </row>
    <row r="340" spans="4:4">
      <c r="D340" s="542">
        <f>IFERROR(VLOOKUP(A340,Сводная!W:AA,4,0),B340)</f>
        <v>0</v>
      </c>
    </row>
    <row r="341" spans="4:4">
      <c r="D341" s="542">
        <f>IFERROR(VLOOKUP(A341,Сводная!W:AA,4,0),B341)</f>
        <v>0</v>
      </c>
    </row>
    <row r="342" spans="4:4">
      <c r="D342" s="542">
        <f>IFERROR(VLOOKUP(A342,Сводная!W:AA,4,0),B342)</f>
        <v>0</v>
      </c>
    </row>
    <row r="343" spans="4:4">
      <c r="D343" s="542">
        <f>IFERROR(VLOOKUP(A343,Сводная!W:AA,4,0),B343)</f>
        <v>0</v>
      </c>
    </row>
    <row r="344" spans="4:4">
      <c r="D344" s="542">
        <f>IFERROR(VLOOKUP(A344,Сводная!W:AA,4,0),B344)</f>
        <v>0</v>
      </c>
    </row>
    <row r="345" spans="4:4">
      <c r="D345" s="542">
        <f>IFERROR(VLOOKUP(A345,Сводная!W:AA,4,0),B345)</f>
        <v>0</v>
      </c>
    </row>
    <row r="346" spans="4:4">
      <c r="D346" s="542">
        <f>IFERROR(VLOOKUP(A346,Сводная!W:AA,4,0),B346)</f>
        <v>0</v>
      </c>
    </row>
    <row r="347" spans="4:4">
      <c r="D347" s="542">
        <f>IFERROR(VLOOKUP(A347,Сводная!W:AA,4,0),B347)</f>
        <v>0</v>
      </c>
    </row>
    <row r="348" spans="4:4">
      <c r="D348" s="542">
        <f>IFERROR(VLOOKUP(A348,Сводная!W:AA,4,0),B348)</f>
        <v>0</v>
      </c>
    </row>
    <row r="349" spans="4:4">
      <c r="D349" s="542">
        <f>IFERROR(VLOOKUP(A349,Сводная!W:AA,4,0),B349)</f>
        <v>0</v>
      </c>
    </row>
    <row r="350" spans="4:4">
      <c r="D350" s="542">
        <f>IFERROR(VLOOKUP(A350,Сводная!W:AA,4,0),B350)</f>
        <v>0</v>
      </c>
    </row>
    <row r="351" spans="4:4">
      <c r="D351" s="542">
        <f>IFERROR(VLOOKUP(A351,Сводная!W:AA,4,0),B351)</f>
        <v>0</v>
      </c>
    </row>
    <row r="352" spans="4:4">
      <c r="D352" s="542">
        <f>IFERROR(VLOOKUP(A352,Сводная!W:AA,4,0),B352)</f>
        <v>0</v>
      </c>
    </row>
    <row r="353" spans="4:4">
      <c r="D353" s="542">
        <f>IFERROR(VLOOKUP(A353,Сводная!W:AA,4,0),B353)</f>
        <v>0</v>
      </c>
    </row>
    <row r="354" spans="4:4">
      <c r="D354" s="542">
        <f>IFERROR(VLOOKUP(A354,Сводная!W:AA,4,0),B354)</f>
        <v>0</v>
      </c>
    </row>
    <row r="355" spans="4:4">
      <c r="D355" s="542">
        <f>IFERROR(VLOOKUP(A355,Сводная!W:AA,4,0),B355)</f>
        <v>0</v>
      </c>
    </row>
    <row r="356" spans="4:4">
      <c r="D356" s="542">
        <f>IFERROR(VLOOKUP(A356,Сводная!W:AA,4,0),B356)</f>
        <v>0</v>
      </c>
    </row>
    <row r="357" spans="4:4">
      <c r="D357" s="542">
        <f>IFERROR(VLOOKUP(A357,Сводная!W:AA,4,0),B357)</f>
        <v>0</v>
      </c>
    </row>
    <row r="358" spans="4:4">
      <c r="D358" s="542">
        <f>IFERROR(VLOOKUP(A358,Сводная!W:AA,4,0),B358)</f>
        <v>0</v>
      </c>
    </row>
    <row r="359" spans="4:4">
      <c r="D359" s="542">
        <f>IFERROR(VLOOKUP(A359,Сводная!W:AA,4,0),B359)</f>
        <v>0</v>
      </c>
    </row>
    <row r="360" spans="4:4">
      <c r="D360" s="542">
        <f>IFERROR(VLOOKUP(A360,Сводная!W:AA,4,0),B360)</f>
        <v>0</v>
      </c>
    </row>
    <row r="361" spans="4:4">
      <c r="D361" s="542">
        <f>IFERROR(VLOOKUP(A361,Сводная!W:AA,4,0),B361)</f>
        <v>0</v>
      </c>
    </row>
    <row r="362" spans="4:4">
      <c r="D362" s="542">
        <f>IFERROR(VLOOKUP(A362,Сводная!W:AA,4,0),B362)</f>
        <v>0</v>
      </c>
    </row>
    <row r="363" spans="4:4">
      <c r="D363" s="542">
        <f>IFERROR(VLOOKUP(A363,Сводная!W:AA,4,0),B363)</f>
        <v>0</v>
      </c>
    </row>
    <row r="364" spans="4:4">
      <c r="D364" s="542">
        <f>IFERROR(VLOOKUP(A364,Сводная!W:AA,4,0),B364)</f>
        <v>0</v>
      </c>
    </row>
    <row r="365" spans="4:4">
      <c r="D365" s="542">
        <f>IFERROR(VLOOKUP(A365,Сводная!W:AA,4,0),B365)</f>
        <v>0</v>
      </c>
    </row>
    <row r="366" spans="4:4">
      <c r="D366" s="542">
        <f>IFERROR(VLOOKUP(A366,Сводная!W:AA,4,0),B366)</f>
        <v>0</v>
      </c>
    </row>
    <row r="367" spans="4:4">
      <c r="D367" s="542">
        <f>IFERROR(VLOOKUP(A367,Сводная!W:AA,4,0),B367)</f>
        <v>0</v>
      </c>
    </row>
    <row r="368" spans="4:4">
      <c r="D368" s="542">
        <f>IFERROR(VLOOKUP(A368,Сводная!W:AA,4,0),B368)</f>
        <v>0</v>
      </c>
    </row>
    <row r="369" spans="4:4">
      <c r="D369" s="542">
        <f>IFERROR(VLOOKUP(A369,Сводная!W:AA,4,0),B369)</f>
        <v>0</v>
      </c>
    </row>
    <row r="370" spans="4:4">
      <c r="D370" s="542">
        <f>IFERROR(VLOOKUP(A370,Сводная!W:AA,4,0),B370)</f>
        <v>0</v>
      </c>
    </row>
    <row r="371" spans="4:4">
      <c r="D371" s="542">
        <f>IFERROR(VLOOKUP(A371,Сводная!W:AA,4,0),B371)</f>
        <v>0</v>
      </c>
    </row>
    <row r="372" spans="4:4">
      <c r="D372" s="542">
        <f>IFERROR(VLOOKUP(A372,Сводная!W:AA,4,0),B372)</f>
        <v>0</v>
      </c>
    </row>
    <row r="373" spans="4:4">
      <c r="D373" s="542">
        <f>IFERROR(VLOOKUP(A373,Сводная!W:AA,4,0),B373)</f>
        <v>0</v>
      </c>
    </row>
    <row r="374" spans="4:4">
      <c r="D374" s="542">
        <f>IFERROR(VLOOKUP(A374,Сводная!W:AA,4,0),B374)</f>
        <v>0</v>
      </c>
    </row>
    <row r="375" spans="4:4">
      <c r="D375" s="542">
        <f>IFERROR(VLOOKUP(A375,Сводная!W:AA,4,0),B375)</f>
        <v>0</v>
      </c>
    </row>
    <row r="376" spans="4:4">
      <c r="D376" s="542">
        <f>IFERROR(VLOOKUP(A376,Сводная!W:AA,4,0),B376)</f>
        <v>0</v>
      </c>
    </row>
    <row r="377" spans="4:4">
      <c r="D377" s="542">
        <f>IFERROR(VLOOKUP(A377,Сводная!W:AA,4,0),B377)</f>
        <v>0</v>
      </c>
    </row>
    <row r="378" spans="4:4">
      <c r="D378" s="542">
        <f>IFERROR(VLOOKUP(A378,Сводная!W:AA,4,0),B378)</f>
        <v>0</v>
      </c>
    </row>
    <row r="379" spans="4:4">
      <c r="D379" s="542">
        <f>IFERROR(VLOOKUP(A379,Сводная!W:AA,4,0),B379)</f>
        <v>0</v>
      </c>
    </row>
    <row r="380" spans="4:4">
      <c r="D380" s="542">
        <f>IFERROR(VLOOKUP(A380,Сводная!W:AA,4,0),B380)</f>
        <v>0</v>
      </c>
    </row>
    <row r="381" spans="4:4">
      <c r="D381" s="542">
        <f>IFERROR(VLOOKUP(A381,Сводная!W:AA,4,0),B381)</f>
        <v>0</v>
      </c>
    </row>
    <row r="382" spans="4:4">
      <c r="D382" s="542">
        <f>IFERROR(VLOOKUP(A382,Сводная!W:AA,4,0),B382)</f>
        <v>0</v>
      </c>
    </row>
    <row r="383" spans="4:4">
      <c r="D383" s="542">
        <f>IFERROR(VLOOKUP(A383,Сводная!W:AA,4,0),B383)</f>
        <v>0</v>
      </c>
    </row>
    <row r="384" spans="4:4">
      <c r="D384" s="542">
        <f>IFERROR(VLOOKUP(A384,Сводная!W:AA,4,0),B384)</f>
        <v>0</v>
      </c>
    </row>
    <row r="385" spans="4:4">
      <c r="D385" s="542">
        <f>IFERROR(VLOOKUP(A385,Сводная!W:AA,4,0),B385)</f>
        <v>0</v>
      </c>
    </row>
    <row r="386" spans="4:4">
      <c r="D386" s="542">
        <f>IFERROR(VLOOKUP(A386,Сводная!W:AA,4,0),B386)</f>
        <v>0</v>
      </c>
    </row>
    <row r="387" spans="4:4">
      <c r="D387" s="542">
        <f>IFERROR(VLOOKUP(A387,Сводная!W:AA,4,0),B387)</f>
        <v>0</v>
      </c>
    </row>
    <row r="388" spans="4:4">
      <c r="D388" s="542">
        <f>IFERROR(VLOOKUP(A388,Сводная!W:AA,4,0),B388)</f>
        <v>0</v>
      </c>
    </row>
    <row r="389" spans="4:4">
      <c r="D389" s="542">
        <f>IFERROR(VLOOKUP(A389,Сводная!W:AA,4,0),B389)</f>
        <v>0</v>
      </c>
    </row>
    <row r="390" spans="4:4">
      <c r="D390" s="542">
        <f>IFERROR(VLOOKUP(A390,Сводная!W:AA,4,0),B390)</f>
        <v>0</v>
      </c>
    </row>
    <row r="391" spans="4:4">
      <c r="D391" s="542">
        <f>IFERROR(VLOOKUP(A391,Сводная!W:AA,4,0),B391)</f>
        <v>0</v>
      </c>
    </row>
    <row r="392" spans="4:4">
      <c r="D392" s="542">
        <f>IFERROR(VLOOKUP(A392,Сводная!W:AA,4,0),B392)</f>
        <v>0</v>
      </c>
    </row>
    <row r="393" spans="4:4">
      <c r="D393" s="542">
        <f>IFERROR(VLOOKUP(A393,Сводная!W:AA,4,0),B393)</f>
        <v>0</v>
      </c>
    </row>
    <row r="394" spans="4:4">
      <c r="D394" s="542">
        <f>IFERROR(VLOOKUP(A394,Сводная!W:AA,4,0),B394)</f>
        <v>0</v>
      </c>
    </row>
    <row r="395" spans="4:4">
      <c r="D395" s="542">
        <f>IFERROR(VLOOKUP(A395,Сводная!W:AA,4,0),B395)</f>
        <v>0</v>
      </c>
    </row>
    <row r="396" spans="4:4">
      <c r="D396" s="542">
        <f>IFERROR(VLOOKUP(A396,Сводная!W:AA,4,0),B396)</f>
        <v>0</v>
      </c>
    </row>
    <row r="397" spans="4:4">
      <c r="D397" s="542">
        <f>IFERROR(VLOOKUP(A397,Сводная!W:AA,4,0),B397)</f>
        <v>0</v>
      </c>
    </row>
    <row r="398" spans="4:4">
      <c r="D398" s="542">
        <f>IFERROR(VLOOKUP(A398,Сводная!W:AA,4,0),B398)</f>
        <v>0</v>
      </c>
    </row>
    <row r="399" spans="4:4">
      <c r="D399" s="542">
        <f>IFERROR(VLOOKUP(A399,Сводная!W:AA,4,0),B399)</f>
        <v>0</v>
      </c>
    </row>
    <row r="400" spans="4:4">
      <c r="D400" s="542">
        <f>IFERROR(VLOOKUP(A400,Сводная!W:AA,4,0),B400)</f>
        <v>0</v>
      </c>
    </row>
    <row r="401" spans="4:4">
      <c r="D401" s="542">
        <f>IFERROR(VLOOKUP(A401,Сводная!W:AA,4,0),B401)</f>
        <v>0</v>
      </c>
    </row>
    <row r="402" spans="4:4">
      <c r="D402" s="542">
        <f>IFERROR(VLOOKUP(A402,Сводная!W:AA,4,0),B402)</f>
        <v>0</v>
      </c>
    </row>
    <row r="403" spans="4:4">
      <c r="D403" s="542">
        <f>IFERROR(VLOOKUP(A403,Сводная!W:AA,4,0),B403)</f>
        <v>0</v>
      </c>
    </row>
    <row r="404" spans="4:4">
      <c r="D404" s="542">
        <f>IFERROR(VLOOKUP(A404,Сводная!W:AA,4,0),B404)</f>
        <v>0</v>
      </c>
    </row>
    <row r="405" spans="4:4">
      <c r="D405" s="542">
        <f>IFERROR(VLOOKUP(A405,Сводная!W:AA,4,0),B405)</f>
        <v>0</v>
      </c>
    </row>
    <row r="406" spans="4:4">
      <c r="D406" s="542">
        <f>IFERROR(VLOOKUP(A406,Сводная!W:AA,4,0),B406)</f>
        <v>0</v>
      </c>
    </row>
    <row r="407" spans="4:4">
      <c r="D407" s="542">
        <f>IFERROR(VLOOKUP(A407,Сводная!W:AA,4,0),B407)</f>
        <v>0</v>
      </c>
    </row>
    <row r="408" spans="4:4">
      <c r="D408" s="542">
        <f>IFERROR(VLOOKUP(A408,Сводная!W:AA,4,0),B408)</f>
        <v>0</v>
      </c>
    </row>
    <row r="409" spans="4:4">
      <c r="D409" s="542">
        <f>IFERROR(VLOOKUP(A409,Сводная!W:AA,4,0),B409)</f>
        <v>0</v>
      </c>
    </row>
    <row r="410" spans="4:4">
      <c r="D410" s="542">
        <f>IFERROR(VLOOKUP(A410,Сводная!W:AA,4,0),B410)</f>
        <v>0</v>
      </c>
    </row>
    <row r="411" spans="4:4">
      <c r="D411" s="542">
        <f>IFERROR(VLOOKUP(A411,Сводная!W:AA,4,0),B411)</f>
        <v>0</v>
      </c>
    </row>
    <row r="412" spans="4:4">
      <c r="D412" s="542">
        <f>IFERROR(VLOOKUP(A412,Сводная!W:AA,4,0),B412)</f>
        <v>0</v>
      </c>
    </row>
    <row r="413" spans="4:4">
      <c r="D413" s="542">
        <f>IFERROR(VLOOKUP(A413,Сводная!W:AA,4,0),B413)</f>
        <v>0</v>
      </c>
    </row>
    <row r="414" spans="4:4">
      <c r="D414" s="542">
        <f>IFERROR(VLOOKUP(A414,Сводная!W:AA,4,0),B414)</f>
        <v>0</v>
      </c>
    </row>
    <row r="415" spans="4:4">
      <c r="D415" s="542">
        <f>IFERROR(VLOOKUP(A415,Сводная!W:AA,4,0),B415)</f>
        <v>0</v>
      </c>
    </row>
    <row r="416" spans="4:4">
      <c r="D416" s="542">
        <f>IFERROR(VLOOKUP(A416,Сводная!W:AA,4,0),B416)</f>
        <v>0</v>
      </c>
    </row>
    <row r="417" spans="4:4">
      <c r="D417" s="542">
        <f>IFERROR(VLOOKUP(A417,Сводная!W:AA,4,0),B417)</f>
        <v>0</v>
      </c>
    </row>
    <row r="418" spans="4:4">
      <c r="D418" s="542">
        <f>IFERROR(VLOOKUP(A418,Сводная!W:AA,4,0),B418)</f>
        <v>0</v>
      </c>
    </row>
    <row r="419" spans="4:4">
      <c r="D419" s="542">
        <f>IFERROR(VLOOKUP(A419,Сводная!W:AA,4,0),B419)</f>
        <v>0</v>
      </c>
    </row>
    <row r="420" spans="4:4">
      <c r="D420" s="542">
        <f>IFERROR(VLOOKUP(A420,Сводная!W:AA,4,0),B420)</f>
        <v>0</v>
      </c>
    </row>
    <row r="421" spans="4:4">
      <c r="D421" s="542">
        <f>IFERROR(VLOOKUP(A421,Сводная!W:AA,4,0),B421)</f>
        <v>0</v>
      </c>
    </row>
    <row r="422" spans="4:4">
      <c r="D422" s="542">
        <f>IFERROR(VLOOKUP(A422,Сводная!W:AA,4,0),B422)</f>
        <v>0</v>
      </c>
    </row>
    <row r="423" spans="4:4">
      <c r="D423" s="542">
        <f>IFERROR(VLOOKUP(A423,Сводная!W:AA,4,0),B423)</f>
        <v>0</v>
      </c>
    </row>
    <row r="424" spans="4:4">
      <c r="D424" s="542">
        <f>IFERROR(VLOOKUP(A424,Сводная!W:AA,4,0),B424)</f>
        <v>0</v>
      </c>
    </row>
    <row r="425" spans="4:4">
      <c r="D425" s="542">
        <f>IFERROR(VLOOKUP(A425,Сводная!W:AA,4,0),B425)</f>
        <v>0</v>
      </c>
    </row>
    <row r="426" spans="4:4">
      <c r="D426" s="542">
        <f>IFERROR(VLOOKUP(A426,Сводная!W:AA,4,0),B426)</f>
        <v>0</v>
      </c>
    </row>
    <row r="427" spans="4:4">
      <c r="D427" s="542">
        <f>IFERROR(VLOOKUP(A427,Сводная!W:AA,4,0),B427)</f>
        <v>0</v>
      </c>
    </row>
    <row r="428" spans="4:4">
      <c r="D428" s="542">
        <f>IFERROR(VLOOKUP(A428,Сводная!W:AA,4,0),B428)</f>
        <v>0</v>
      </c>
    </row>
    <row r="429" spans="4:4">
      <c r="D429" s="542">
        <f>IFERROR(VLOOKUP(A429,Сводная!W:AA,4,0),B429)</f>
        <v>0</v>
      </c>
    </row>
    <row r="430" spans="4:4">
      <c r="D430" s="542">
        <f>IFERROR(VLOOKUP(A430,Сводная!W:AA,4,0),B430)</f>
        <v>0</v>
      </c>
    </row>
    <row r="431" spans="4:4">
      <c r="D431" s="542">
        <f>IFERROR(VLOOKUP(A431,Сводная!W:AA,4,0),B431)</f>
        <v>0</v>
      </c>
    </row>
    <row r="432" spans="4:4">
      <c r="D432" s="542">
        <f>IFERROR(VLOOKUP(A432,Сводная!W:AA,4,0),B432)</f>
        <v>0</v>
      </c>
    </row>
    <row r="433" spans="4:4">
      <c r="D433" s="542">
        <f>IFERROR(VLOOKUP(A433,Сводная!W:AA,4,0),B433)</f>
        <v>0</v>
      </c>
    </row>
    <row r="434" spans="4:4">
      <c r="D434" s="542">
        <f>IFERROR(VLOOKUP(A434,Сводная!W:AA,4,0),B434)</f>
        <v>0</v>
      </c>
    </row>
    <row r="435" spans="4:4">
      <c r="D435" s="542">
        <f>IFERROR(VLOOKUP(A435,Сводная!W:AA,4,0),B435)</f>
        <v>0</v>
      </c>
    </row>
    <row r="436" spans="4:4">
      <c r="D436" s="542">
        <f>IFERROR(VLOOKUP(A436,Сводная!W:AA,4,0),B436)</f>
        <v>0</v>
      </c>
    </row>
    <row r="437" spans="4:4">
      <c r="D437" s="542">
        <f>IFERROR(VLOOKUP(A437,Сводная!W:AA,4,0),B437)</f>
        <v>0</v>
      </c>
    </row>
    <row r="438" spans="4:4">
      <c r="D438" s="542">
        <f>IFERROR(VLOOKUP(A438,Сводная!W:AA,4,0),B438)</f>
        <v>0</v>
      </c>
    </row>
    <row r="439" spans="4:4">
      <c r="D439" s="542">
        <f>IFERROR(VLOOKUP(A439,Сводная!W:AA,4,0),B439)</f>
        <v>0</v>
      </c>
    </row>
    <row r="440" spans="4:4">
      <c r="D440" s="542">
        <f>IFERROR(VLOOKUP(A440,Сводная!W:AA,4,0),B440)</f>
        <v>0</v>
      </c>
    </row>
    <row r="441" spans="4:4">
      <c r="D441" s="542">
        <f>IFERROR(VLOOKUP(A441,Сводная!W:AA,4,0),B441)</f>
        <v>0</v>
      </c>
    </row>
    <row r="442" spans="4:4">
      <c r="D442" s="542">
        <f>IFERROR(VLOOKUP(A442,Сводная!W:AA,4,0),B442)</f>
        <v>0</v>
      </c>
    </row>
    <row r="443" spans="4:4">
      <c r="D443" s="542">
        <f>IFERROR(VLOOKUP(A443,Сводная!W:AA,4,0),B443)</f>
        <v>0</v>
      </c>
    </row>
    <row r="444" spans="4:4">
      <c r="D444" s="542">
        <f>IFERROR(VLOOKUP(A444,Сводная!W:AA,4,0),B444)</f>
        <v>0</v>
      </c>
    </row>
    <row r="445" spans="4:4">
      <c r="D445" s="542">
        <f>IFERROR(VLOOKUP(A445,Сводная!W:AA,4,0),B445)</f>
        <v>0</v>
      </c>
    </row>
    <row r="446" spans="4:4">
      <c r="D446" s="542">
        <f>IFERROR(VLOOKUP(A446,Сводная!W:AA,4,0),B446)</f>
        <v>0</v>
      </c>
    </row>
    <row r="447" spans="4:4">
      <c r="D447" s="542">
        <f>IFERROR(VLOOKUP(A447,Сводная!W:AA,4,0),B447)</f>
        <v>0</v>
      </c>
    </row>
    <row r="448" spans="4:4">
      <c r="D448" s="542">
        <f>IFERROR(VLOOKUP(A448,Сводная!W:AA,4,0),B448)</f>
        <v>0</v>
      </c>
    </row>
    <row r="449" spans="4:4">
      <c r="D449" s="542">
        <f>IFERROR(VLOOKUP(A449,Сводная!W:AA,4,0),B449)</f>
        <v>0</v>
      </c>
    </row>
    <row r="450" spans="4:4">
      <c r="D450" s="542">
        <f>IFERROR(VLOOKUP(A450,Сводная!W:AA,4,0),B450)</f>
        <v>0</v>
      </c>
    </row>
    <row r="451" spans="4:4">
      <c r="D451" s="542">
        <f>IFERROR(VLOOKUP(A451,Сводная!W:AA,4,0),B451)</f>
        <v>0</v>
      </c>
    </row>
    <row r="452" spans="4:4">
      <c r="D452" s="542">
        <f>IFERROR(VLOOKUP(A452,Сводная!W:AA,4,0),B452)</f>
        <v>0</v>
      </c>
    </row>
    <row r="453" spans="4:4">
      <c r="D453" s="542">
        <f>IFERROR(VLOOKUP(A453,Сводная!W:AA,4,0),B453)</f>
        <v>0</v>
      </c>
    </row>
    <row r="454" spans="4:4">
      <c r="D454" s="542">
        <f>IFERROR(VLOOKUP(A454,Сводная!W:AA,4,0),B454)</f>
        <v>0</v>
      </c>
    </row>
    <row r="455" spans="4:4">
      <c r="D455" s="542">
        <f>IFERROR(VLOOKUP(A455,Сводная!W:AA,4,0),B455)</f>
        <v>0</v>
      </c>
    </row>
    <row r="456" spans="4:4">
      <c r="D456" s="542">
        <f>IFERROR(VLOOKUP(A456,Сводная!W:AA,4,0),B456)</f>
        <v>0</v>
      </c>
    </row>
    <row r="457" spans="4:4">
      <c r="D457" s="542">
        <f>IFERROR(VLOOKUP(A457,Сводная!W:AA,4,0),B457)</f>
        <v>0</v>
      </c>
    </row>
    <row r="458" spans="4:4">
      <c r="D458" s="542">
        <f>IFERROR(VLOOKUP(A458,Сводная!W:AA,4,0),B458)</f>
        <v>0</v>
      </c>
    </row>
    <row r="459" spans="4:4">
      <c r="D459" s="542">
        <f>IFERROR(VLOOKUP(A459,Сводная!W:AA,4,0),B459)</f>
        <v>0</v>
      </c>
    </row>
    <row r="460" spans="4:4">
      <c r="D460" s="542">
        <f>IFERROR(VLOOKUP(A460,Сводная!W:AA,4,0),B460)</f>
        <v>0</v>
      </c>
    </row>
    <row r="461" spans="4:4">
      <c r="D461" s="542">
        <f>IFERROR(VLOOKUP(A461,Сводная!W:AA,4,0),B461)</f>
        <v>0</v>
      </c>
    </row>
    <row r="462" spans="4:4">
      <c r="D462" s="542">
        <f>IFERROR(VLOOKUP(A462,Сводная!W:AA,4,0),B462)</f>
        <v>0</v>
      </c>
    </row>
    <row r="463" spans="4:4">
      <c r="D463" s="542">
        <f>IFERROR(VLOOKUP(A463,Сводная!W:AA,4,0),B463)</f>
        <v>0</v>
      </c>
    </row>
    <row r="464" spans="4:4">
      <c r="D464" s="542">
        <f>IFERROR(VLOOKUP(A464,Сводная!W:AA,4,0),B464)</f>
        <v>0</v>
      </c>
    </row>
    <row r="465" spans="4:4">
      <c r="D465" s="542">
        <f>IFERROR(VLOOKUP(A465,Сводная!W:AA,4,0),B465)</f>
        <v>0</v>
      </c>
    </row>
    <row r="466" spans="4:4">
      <c r="D466" s="542">
        <f>IFERROR(VLOOKUP(A466,Сводная!W:AA,4,0),B466)</f>
        <v>0</v>
      </c>
    </row>
    <row r="467" spans="4:4">
      <c r="D467" s="542">
        <f>IFERROR(VLOOKUP(A467,Сводная!W:AA,4,0),B467)</f>
        <v>0</v>
      </c>
    </row>
    <row r="468" spans="4:4">
      <c r="D468" s="542">
        <f>IFERROR(VLOOKUP(A468,Сводная!W:AA,4,0),B468)</f>
        <v>0</v>
      </c>
    </row>
    <row r="469" spans="4:4">
      <c r="D469" s="542">
        <f>IFERROR(VLOOKUP(A469,Сводная!W:AA,4,0),B469)</f>
        <v>0</v>
      </c>
    </row>
    <row r="470" spans="4:4">
      <c r="D470" s="542">
        <f>IFERROR(VLOOKUP(A470,Сводная!W:AA,4,0),B470)</f>
        <v>0</v>
      </c>
    </row>
    <row r="471" spans="4:4">
      <c r="D471" s="542">
        <f>IFERROR(VLOOKUP(A471,Сводная!W:AA,4,0),B471)</f>
        <v>0</v>
      </c>
    </row>
    <row r="472" spans="4:4">
      <c r="D472" s="542">
        <f>IFERROR(VLOOKUP(A472,Сводная!W:AA,4,0),B472)</f>
        <v>0</v>
      </c>
    </row>
    <row r="473" spans="4:4">
      <c r="D473" s="542">
        <f>IFERROR(VLOOKUP(A473,Сводная!W:AA,4,0),B473)</f>
        <v>0</v>
      </c>
    </row>
    <row r="474" spans="4:4">
      <c r="D474" s="542">
        <f>IFERROR(VLOOKUP(A474,Сводная!W:AA,4,0),B474)</f>
        <v>0</v>
      </c>
    </row>
    <row r="475" spans="4:4">
      <c r="D475" s="542">
        <f>IFERROR(VLOOKUP(A475,Сводная!W:AA,4,0),B475)</f>
        <v>0</v>
      </c>
    </row>
    <row r="476" spans="4:4">
      <c r="D476" s="542">
        <f>IFERROR(VLOOKUP(A476,Сводная!W:AA,4,0),B476)</f>
        <v>0</v>
      </c>
    </row>
    <row r="477" spans="4:4">
      <c r="D477" s="542">
        <f>IFERROR(VLOOKUP(A477,Сводная!W:AA,4,0),B477)</f>
        <v>0</v>
      </c>
    </row>
    <row r="478" spans="4:4">
      <c r="D478" s="542">
        <f>IFERROR(VLOOKUP(A478,Сводная!W:AA,4,0),B478)</f>
        <v>0</v>
      </c>
    </row>
    <row r="479" spans="4:4">
      <c r="D479" s="542">
        <f>IFERROR(VLOOKUP(A479,Сводная!W:AA,4,0),B479)</f>
        <v>0</v>
      </c>
    </row>
    <row r="480" spans="4:4">
      <c r="D480" s="542">
        <f>IFERROR(VLOOKUP(A480,Сводная!W:AA,4,0),B480)</f>
        <v>0</v>
      </c>
    </row>
    <row r="481" spans="4:4">
      <c r="D481" s="542">
        <f>IFERROR(VLOOKUP(A481,Сводная!W:AA,4,0),B481)</f>
        <v>0</v>
      </c>
    </row>
    <row r="482" spans="4:4">
      <c r="D482" s="542">
        <f>IFERROR(VLOOKUP(A482,Сводная!W:AA,4,0),B482)</f>
        <v>0</v>
      </c>
    </row>
    <row r="483" spans="4:4">
      <c r="D483" s="542">
        <f>IFERROR(VLOOKUP(A483,Сводная!W:AA,4,0),B483)</f>
        <v>0</v>
      </c>
    </row>
    <row r="484" spans="4:4">
      <c r="D484" s="542">
        <f>IFERROR(VLOOKUP(A484,Сводная!W:AA,4,0),B484)</f>
        <v>0</v>
      </c>
    </row>
    <row r="485" spans="4:4">
      <c r="D485" s="542">
        <f>IFERROR(VLOOKUP(A485,Сводная!W:AA,4,0),B485)</f>
        <v>0</v>
      </c>
    </row>
    <row r="486" spans="4:4">
      <c r="D486" s="542">
        <f>IFERROR(VLOOKUP(A486,Сводная!W:AA,4,0),B486)</f>
        <v>0</v>
      </c>
    </row>
    <row r="487" spans="4:4">
      <c r="D487" s="542">
        <f>IFERROR(VLOOKUP(A487,Сводная!W:AA,4,0),B487)</f>
        <v>0</v>
      </c>
    </row>
    <row r="488" spans="4:4">
      <c r="D488" s="542">
        <f>IFERROR(VLOOKUP(A488,Сводная!W:AA,4,0),B488)</f>
        <v>0</v>
      </c>
    </row>
    <row r="489" spans="4:4">
      <c r="D489" s="542">
        <f>IFERROR(VLOOKUP(A489,Сводная!W:AA,4,0),B489)</f>
        <v>0</v>
      </c>
    </row>
    <row r="490" spans="4:4">
      <c r="D490" s="542">
        <f>IFERROR(VLOOKUP(A490,Сводная!W:AA,4,0),B490)</f>
        <v>0</v>
      </c>
    </row>
    <row r="491" spans="4:4">
      <c r="D491" s="542">
        <f>IFERROR(VLOOKUP(A491,Сводная!W:AA,4,0),B491)</f>
        <v>0</v>
      </c>
    </row>
    <row r="492" spans="4:4">
      <c r="D492" s="542">
        <f>IFERROR(VLOOKUP(A492,Сводная!W:AA,4,0),B492)</f>
        <v>0</v>
      </c>
    </row>
    <row r="493" spans="4:4">
      <c r="D493" s="542">
        <f>IFERROR(VLOOKUP(A493,Сводная!W:AA,4,0),B493)</f>
        <v>0</v>
      </c>
    </row>
    <row r="494" spans="4:4">
      <c r="D494" s="542">
        <f>IFERROR(VLOOKUP(A494,Сводная!W:AA,4,0),B494)</f>
        <v>0</v>
      </c>
    </row>
    <row r="495" spans="4:4">
      <c r="D495" s="542">
        <f>IFERROR(VLOOKUP(A495,Сводная!W:AA,4,0),B495)</f>
        <v>0</v>
      </c>
    </row>
    <row r="496" spans="4:4">
      <c r="D496" s="542">
        <f>IFERROR(VLOOKUP(A496,Сводная!W:AA,4,0),B496)</f>
        <v>0</v>
      </c>
    </row>
    <row r="497" spans="4:4">
      <c r="D497" s="542">
        <f>IFERROR(VLOOKUP(A497,Сводная!W:AA,4,0),B497)</f>
        <v>0</v>
      </c>
    </row>
    <row r="498" spans="4:4">
      <c r="D498" s="542">
        <f>IFERROR(VLOOKUP(A498,Сводная!W:AA,4,0),B498)</f>
        <v>0</v>
      </c>
    </row>
    <row r="499" spans="4:4">
      <c r="D499" s="542">
        <f>IFERROR(VLOOKUP(A499,Сводная!W:AA,4,0),B499)</f>
        <v>0</v>
      </c>
    </row>
    <row r="500" spans="4:4">
      <c r="D500" s="542">
        <f>IFERROR(VLOOKUP(A500,Сводная!W:AA,4,0),B500)</f>
        <v>0</v>
      </c>
    </row>
    <row r="501" spans="4:4">
      <c r="D501" s="542">
        <f>IFERROR(VLOOKUP(A501,Сводная!W:AA,4,0),B501)</f>
        <v>0</v>
      </c>
    </row>
    <row r="502" spans="4:4">
      <c r="D502" s="542">
        <f>IFERROR(VLOOKUP(A502,Сводная!W:AA,4,0),B502)</f>
        <v>0</v>
      </c>
    </row>
    <row r="503" spans="4:4">
      <c r="D503" s="542">
        <f>IFERROR(VLOOKUP(A503,Сводная!W:AA,4,0),B503)</f>
        <v>0</v>
      </c>
    </row>
    <row r="504" spans="4:4">
      <c r="D504" s="542">
        <f>IFERROR(VLOOKUP(A504,Сводная!W:AA,4,0),B504)</f>
        <v>0</v>
      </c>
    </row>
    <row r="505" spans="4:4">
      <c r="D505" s="542">
        <f>IFERROR(VLOOKUP(A505,Сводная!W:AA,4,0),B505)</f>
        <v>0</v>
      </c>
    </row>
    <row r="506" spans="4:4">
      <c r="D506" s="542">
        <f>IFERROR(VLOOKUP(A506,Сводная!W:AA,4,0),B506)</f>
        <v>0</v>
      </c>
    </row>
    <row r="507" spans="4:4">
      <c r="D507" s="542">
        <f>IFERROR(VLOOKUP(A507,Сводная!W:AA,4,0),B507)</f>
        <v>0</v>
      </c>
    </row>
    <row r="508" spans="4:4">
      <c r="D508" s="542">
        <f>IFERROR(VLOOKUP(A508,Сводная!W:AA,4,0),B508)</f>
        <v>0</v>
      </c>
    </row>
    <row r="509" spans="4:4">
      <c r="D509" s="542">
        <f>IFERROR(VLOOKUP(A509,Сводная!W:AA,4,0),B509)</f>
        <v>0</v>
      </c>
    </row>
    <row r="510" spans="4:4">
      <c r="D510" s="542">
        <f>IFERROR(VLOOKUP(A510,Сводная!W:AA,4,0),B510)</f>
        <v>0</v>
      </c>
    </row>
    <row r="511" spans="4:4">
      <c r="D511" s="542">
        <f>IFERROR(VLOOKUP(A511,Сводная!W:AA,4,0),B511)</f>
        <v>0</v>
      </c>
    </row>
    <row r="512" spans="4:4">
      <c r="D512" s="542">
        <f>IFERROR(VLOOKUP(A512,Сводная!W:AA,4,0),B512)</f>
        <v>0</v>
      </c>
    </row>
    <row r="513" spans="4:4">
      <c r="D513" s="542">
        <f>IFERROR(VLOOKUP(A513,Сводная!W:AA,4,0),B513)</f>
        <v>0</v>
      </c>
    </row>
    <row r="514" spans="4:4">
      <c r="D514" s="542">
        <f>IFERROR(VLOOKUP(A514,Сводная!W:AA,4,0),B514)</f>
        <v>0</v>
      </c>
    </row>
    <row r="515" spans="4:4">
      <c r="D515" s="542">
        <f>IFERROR(VLOOKUP(A515,Сводная!W:AA,4,0),B515)</f>
        <v>0</v>
      </c>
    </row>
    <row r="516" spans="4:4">
      <c r="D516" s="542">
        <f>IFERROR(VLOOKUP(A516,Сводная!W:AA,4,0),B516)</f>
        <v>0</v>
      </c>
    </row>
    <row r="517" spans="4:4">
      <c r="D517" s="542">
        <f>IFERROR(VLOOKUP(A517,Сводная!W:AA,4,0),B517)</f>
        <v>0</v>
      </c>
    </row>
    <row r="518" spans="4:4">
      <c r="D518" s="542">
        <f>IFERROR(VLOOKUP(A518,Сводная!W:AA,4,0),B518)</f>
        <v>0</v>
      </c>
    </row>
    <row r="519" spans="4:4">
      <c r="D519" s="542">
        <f>IFERROR(VLOOKUP(A519,Сводная!W:AA,4,0),B519)</f>
        <v>0</v>
      </c>
    </row>
    <row r="520" spans="4:4">
      <c r="D520" s="542">
        <f>IFERROR(VLOOKUP(A520,Сводная!W:AA,4,0),B520)</f>
        <v>0</v>
      </c>
    </row>
    <row r="521" spans="4:4">
      <c r="D521" s="542">
        <f>IFERROR(VLOOKUP(A521,Сводная!W:AA,4,0),B521)</f>
        <v>0</v>
      </c>
    </row>
    <row r="522" spans="4:4">
      <c r="D522" s="542">
        <f>IFERROR(VLOOKUP(A522,Сводная!W:AA,4,0),B522)</f>
        <v>0</v>
      </c>
    </row>
    <row r="523" spans="4:4">
      <c r="D523" s="542">
        <f>IFERROR(VLOOKUP(A523,Сводная!W:AA,4,0),B523)</f>
        <v>0</v>
      </c>
    </row>
    <row r="524" spans="4:4">
      <c r="D524" s="542">
        <f>IFERROR(VLOOKUP(A524,Сводная!W:AA,4,0),B524)</f>
        <v>0</v>
      </c>
    </row>
    <row r="525" spans="4:4">
      <c r="D525" s="542">
        <f>IFERROR(VLOOKUP(A525,Сводная!W:AA,4,0),B525)</f>
        <v>0</v>
      </c>
    </row>
    <row r="526" spans="4:4">
      <c r="D526" s="542">
        <f>IFERROR(VLOOKUP(A526,Сводная!W:AA,4,0),B526)</f>
        <v>0</v>
      </c>
    </row>
    <row r="527" spans="4:4">
      <c r="D527" s="542">
        <f>IFERROR(VLOOKUP(A527,Сводная!W:AA,4,0),B527)</f>
        <v>0</v>
      </c>
    </row>
    <row r="528" spans="4:4">
      <c r="D528" s="542">
        <f>IFERROR(VLOOKUP(A528,Сводная!W:AA,4,0),B528)</f>
        <v>0</v>
      </c>
    </row>
    <row r="529" spans="4:4">
      <c r="D529" s="542">
        <f>IFERROR(VLOOKUP(A529,Сводная!W:AA,4,0),B529)</f>
        <v>0</v>
      </c>
    </row>
    <row r="530" spans="4:4">
      <c r="D530" s="542">
        <f>IFERROR(VLOOKUP(A530,Сводная!W:AA,4,0),B530)</f>
        <v>0</v>
      </c>
    </row>
    <row r="531" spans="4:4">
      <c r="D531" s="542">
        <f>IFERROR(VLOOKUP(A531,Сводная!W:AA,4,0),B531)</f>
        <v>0</v>
      </c>
    </row>
    <row r="532" spans="4:4">
      <c r="D532" s="542">
        <f>IFERROR(VLOOKUP(A532,Сводная!W:AA,4,0),B532)</f>
        <v>0</v>
      </c>
    </row>
    <row r="533" spans="4:4">
      <c r="D533" s="542">
        <f>IFERROR(VLOOKUP(A533,Сводная!W:AA,4,0),B533)</f>
        <v>0</v>
      </c>
    </row>
    <row r="534" spans="4:4">
      <c r="D534" s="542">
        <f>IFERROR(VLOOKUP(A534,Сводная!W:AA,4,0),B534)</f>
        <v>0</v>
      </c>
    </row>
    <row r="535" spans="4:4">
      <c r="D535" s="542">
        <f>IFERROR(VLOOKUP(A535,Сводная!W:AA,4,0),B535)</f>
        <v>0</v>
      </c>
    </row>
    <row r="536" spans="4:4">
      <c r="D536" s="542">
        <f>IFERROR(VLOOKUP(A536,Сводная!W:AA,4,0),B536)</f>
        <v>0</v>
      </c>
    </row>
    <row r="537" spans="4:4">
      <c r="D537" s="542">
        <f>IFERROR(VLOOKUP(A537,Сводная!W:AA,4,0),B537)</f>
        <v>0</v>
      </c>
    </row>
    <row r="538" spans="4:4">
      <c r="D538" s="542">
        <f>IFERROR(VLOOKUP(A538,Сводная!W:AA,4,0),B538)</f>
        <v>0</v>
      </c>
    </row>
    <row r="539" spans="4:4">
      <c r="D539" s="542">
        <f>IFERROR(VLOOKUP(A539,Сводная!W:AA,4,0),B539)</f>
        <v>0</v>
      </c>
    </row>
    <row r="540" spans="4:4">
      <c r="D540" s="542">
        <f>IFERROR(VLOOKUP(A540,Сводная!W:AA,4,0),B540)</f>
        <v>0</v>
      </c>
    </row>
    <row r="541" spans="4:4">
      <c r="D541" s="542">
        <f>IFERROR(VLOOKUP(A541,Сводная!W:AA,4,0),B541)</f>
        <v>0</v>
      </c>
    </row>
    <row r="542" spans="4:4">
      <c r="D542" s="542">
        <f>IFERROR(VLOOKUP(A542,Сводная!W:AA,4,0),B542)</f>
        <v>0</v>
      </c>
    </row>
    <row r="543" spans="4:4">
      <c r="D543" s="542">
        <f>IFERROR(VLOOKUP(A543,Сводная!W:AA,4,0),B543)</f>
        <v>0</v>
      </c>
    </row>
    <row r="544" spans="4:4">
      <c r="D544" s="542">
        <f>IFERROR(VLOOKUP(A544,Сводная!W:AA,4,0),B544)</f>
        <v>0</v>
      </c>
    </row>
    <row r="545" spans="4:4">
      <c r="D545" s="542">
        <f>IFERROR(VLOOKUP(A545,Сводная!W:AA,4,0),B545)</f>
        <v>0</v>
      </c>
    </row>
    <row r="546" spans="4:4">
      <c r="D546" s="542">
        <f>IFERROR(VLOOKUP(A546,Сводная!W:AA,4,0),B546)</f>
        <v>0</v>
      </c>
    </row>
    <row r="547" spans="4:4">
      <c r="D547" s="542">
        <f>IFERROR(VLOOKUP(A547,Сводная!W:AA,4,0),B547)</f>
        <v>0</v>
      </c>
    </row>
    <row r="548" spans="4:4">
      <c r="D548" s="542">
        <f>IFERROR(VLOOKUP(A548,Сводная!W:AA,4,0),B548)</f>
        <v>0</v>
      </c>
    </row>
    <row r="549" spans="4:4">
      <c r="D549" s="542">
        <f>IFERROR(VLOOKUP(A549,Сводная!W:AA,4,0),B549)</f>
        <v>0</v>
      </c>
    </row>
    <row r="550" spans="4:4">
      <c r="D550" s="542">
        <f>IFERROR(VLOOKUP(A550,Сводная!W:AA,4,0),B550)</f>
        <v>0</v>
      </c>
    </row>
    <row r="551" spans="4:4">
      <c r="D551" s="542">
        <f>IFERROR(VLOOKUP(A551,Сводная!W:AA,4,0),B551)</f>
        <v>0</v>
      </c>
    </row>
    <row r="552" spans="4:4">
      <c r="D552" s="542">
        <f>IFERROR(VLOOKUP(A552,Сводная!W:AA,4,0),B552)</f>
        <v>0</v>
      </c>
    </row>
    <row r="553" spans="4:4">
      <c r="D553" s="542">
        <f>IFERROR(VLOOKUP(A553,Сводная!W:AA,4,0),B553)</f>
        <v>0</v>
      </c>
    </row>
    <row r="554" spans="4:4">
      <c r="D554" s="542">
        <f>IFERROR(VLOOKUP(A554,Сводная!W:AA,4,0),B554)</f>
        <v>0</v>
      </c>
    </row>
    <row r="555" spans="4:4">
      <c r="D555" s="542">
        <f>IFERROR(VLOOKUP(A555,Сводная!W:AA,4,0),B555)</f>
        <v>0</v>
      </c>
    </row>
    <row r="556" spans="4:4">
      <c r="D556" s="542">
        <f>IFERROR(VLOOKUP(A556,Сводная!W:AA,4,0),B556)</f>
        <v>0</v>
      </c>
    </row>
    <row r="557" spans="4:4">
      <c r="D557" s="542">
        <f>IFERROR(VLOOKUP(A557,Сводная!W:AA,4,0),B557)</f>
        <v>0</v>
      </c>
    </row>
    <row r="558" spans="4:4">
      <c r="D558" s="542">
        <f>IFERROR(VLOOKUP(A558,Сводная!W:AA,4,0),B558)</f>
        <v>0</v>
      </c>
    </row>
    <row r="559" spans="4:4">
      <c r="D559" s="542">
        <f>IFERROR(VLOOKUP(A559,Сводная!W:AA,4,0),B559)</f>
        <v>0</v>
      </c>
    </row>
    <row r="560" spans="4:4">
      <c r="D560" s="542">
        <f>IFERROR(VLOOKUP(A560,Сводная!W:AA,4,0),B560)</f>
        <v>0</v>
      </c>
    </row>
    <row r="561" spans="4:4">
      <c r="D561" s="542">
        <f>IFERROR(VLOOKUP(A561,Сводная!W:AA,4,0),B561)</f>
        <v>0</v>
      </c>
    </row>
    <row r="562" spans="4:4">
      <c r="D562" s="542">
        <f>IFERROR(VLOOKUP(A562,Сводная!W:AA,4,0),B562)</f>
        <v>0</v>
      </c>
    </row>
    <row r="563" spans="4:4">
      <c r="D563" s="542">
        <f>IFERROR(VLOOKUP(A563,Сводная!W:AA,4,0),B563)</f>
        <v>0</v>
      </c>
    </row>
    <row r="564" spans="4:4">
      <c r="D564" s="542">
        <f>IFERROR(VLOOKUP(A564,Сводная!W:AA,4,0),B564)</f>
        <v>0</v>
      </c>
    </row>
    <row r="565" spans="4:4">
      <c r="D565" s="542">
        <f>IFERROR(VLOOKUP(A565,Сводная!W:AA,4,0),B565)</f>
        <v>0</v>
      </c>
    </row>
    <row r="566" spans="4:4">
      <c r="D566" s="542">
        <f>IFERROR(VLOOKUP(A566,Сводная!W:AA,4,0),B566)</f>
        <v>0</v>
      </c>
    </row>
    <row r="567" spans="4:4">
      <c r="D567" s="542">
        <f>IFERROR(VLOOKUP(A567,Сводная!W:AA,4,0),B567)</f>
        <v>0</v>
      </c>
    </row>
    <row r="568" spans="4:4">
      <c r="D568" s="542">
        <f>IFERROR(VLOOKUP(A568,Сводная!W:AA,4,0),B568)</f>
        <v>0</v>
      </c>
    </row>
    <row r="569" spans="4:4">
      <c r="D569" s="542">
        <f>IFERROR(VLOOKUP(A569,Сводная!W:AA,4,0),B569)</f>
        <v>0</v>
      </c>
    </row>
    <row r="570" spans="4:4">
      <c r="D570" s="542">
        <f>IFERROR(VLOOKUP(A570,Сводная!W:AA,4,0),B570)</f>
        <v>0</v>
      </c>
    </row>
    <row r="571" spans="4:4">
      <c r="D571" s="542">
        <f>IFERROR(VLOOKUP(A571,Сводная!W:AA,4,0),B571)</f>
        <v>0</v>
      </c>
    </row>
    <row r="572" spans="4:4">
      <c r="D572" s="542">
        <f>IFERROR(VLOOKUP(A572,Сводная!W:AA,4,0),B572)</f>
        <v>0</v>
      </c>
    </row>
    <row r="573" spans="4:4">
      <c r="D573" s="542">
        <f>IFERROR(VLOOKUP(A573,Сводная!W:AA,4,0),B573)</f>
        <v>0</v>
      </c>
    </row>
    <row r="574" spans="4:4">
      <c r="D574" s="542">
        <f>IFERROR(VLOOKUP(A574,Сводная!W:AA,4,0),B574)</f>
        <v>0</v>
      </c>
    </row>
    <row r="575" spans="4:4">
      <c r="D575" s="542">
        <f>IFERROR(VLOOKUP(A575,Сводная!W:AA,4,0),B575)</f>
        <v>0</v>
      </c>
    </row>
    <row r="576" spans="4:4">
      <c r="D576" s="542">
        <f>IFERROR(VLOOKUP(A576,Сводная!W:AA,4,0),B576)</f>
        <v>0</v>
      </c>
    </row>
    <row r="577" spans="4:4">
      <c r="D577" s="542">
        <f>IFERROR(VLOOKUP(A577,Сводная!W:AA,4,0),B577)</f>
        <v>0</v>
      </c>
    </row>
    <row r="578" spans="4:4">
      <c r="D578" s="542">
        <f>IFERROR(VLOOKUP(A578,Сводная!W:AA,4,0),B578)</f>
        <v>0</v>
      </c>
    </row>
    <row r="579" spans="4:4">
      <c r="D579" s="542">
        <f>IFERROR(VLOOKUP(A579,Сводная!W:AA,4,0),B579)</f>
        <v>0</v>
      </c>
    </row>
    <row r="580" spans="4:4">
      <c r="D580" s="542">
        <f>IFERROR(VLOOKUP(A580,Сводная!W:AA,4,0),B580)</f>
        <v>0</v>
      </c>
    </row>
    <row r="581" spans="4:4">
      <c r="D581" s="542">
        <f>IFERROR(VLOOKUP(A581,Сводная!W:AA,4,0),B581)</f>
        <v>0</v>
      </c>
    </row>
    <row r="582" spans="4:4">
      <c r="D582" s="542">
        <f>IFERROR(VLOOKUP(A582,Сводная!W:AA,4,0),B582)</f>
        <v>0</v>
      </c>
    </row>
    <row r="583" spans="4:4">
      <c r="D583" s="542">
        <f>IFERROR(VLOOKUP(A583,Сводная!W:AA,4,0),B583)</f>
        <v>0</v>
      </c>
    </row>
    <row r="584" spans="4:4">
      <c r="D584" s="542">
        <f>IFERROR(VLOOKUP(A584,Сводная!W:AA,4,0),B584)</f>
        <v>0</v>
      </c>
    </row>
    <row r="585" spans="4:4">
      <c r="D585" s="542">
        <f>IFERROR(VLOOKUP(A585,Сводная!W:AA,4,0),B585)</f>
        <v>0</v>
      </c>
    </row>
    <row r="586" spans="4:4">
      <c r="D586" s="542">
        <f>IFERROR(VLOOKUP(A586,Сводная!W:AA,4,0),B586)</f>
        <v>0</v>
      </c>
    </row>
    <row r="587" spans="4:4">
      <c r="D587" s="542">
        <f>IFERROR(VLOOKUP(A587,Сводная!W:AA,4,0),B587)</f>
        <v>0</v>
      </c>
    </row>
    <row r="588" spans="4:4">
      <c r="D588" s="542">
        <f>IFERROR(VLOOKUP(A588,Сводная!W:AA,4,0),B588)</f>
        <v>0</v>
      </c>
    </row>
    <row r="589" spans="4:4">
      <c r="D589" s="542">
        <f>IFERROR(VLOOKUP(A589,Сводная!W:AA,4,0),B589)</f>
        <v>0</v>
      </c>
    </row>
    <row r="590" spans="4:4">
      <c r="D590" s="542">
        <f>IFERROR(VLOOKUP(A590,Сводная!W:AA,4,0),B590)</f>
        <v>0</v>
      </c>
    </row>
    <row r="591" spans="4:4">
      <c r="D591" s="542">
        <f>IFERROR(VLOOKUP(A591,Сводная!W:AA,4,0),B591)</f>
        <v>0</v>
      </c>
    </row>
    <row r="592" spans="4:4">
      <c r="D592" s="542">
        <f>IFERROR(VLOOKUP(A592,Сводная!W:AA,4,0),B592)</f>
        <v>0</v>
      </c>
    </row>
    <row r="593" spans="4:4">
      <c r="D593" s="542">
        <f>IFERROR(VLOOKUP(A593,Сводная!W:AA,4,0),B593)</f>
        <v>0</v>
      </c>
    </row>
    <row r="594" spans="4:4">
      <c r="D594" s="542">
        <f>IFERROR(VLOOKUP(A594,Сводная!W:AA,4,0),B594)</f>
        <v>0</v>
      </c>
    </row>
    <row r="595" spans="4:4">
      <c r="D595" s="542">
        <f>IFERROR(VLOOKUP(A595,Сводная!W:AA,4,0),B595)</f>
        <v>0</v>
      </c>
    </row>
    <row r="596" spans="4:4">
      <c r="D596" s="542">
        <f>IFERROR(VLOOKUP(A596,Сводная!W:AA,4,0),B596)</f>
        <v>0</v>
      </c>
    </row>
    <row r="597" spans="4:4">
      <c r="D597" s="542">
        <f>IFERROR(VLOOKUP(A597,Сводная!W:AA,4,0),B597)</f>
        <v>0</v>
      </c>
    </row>
    <row r="598" spans="4:4">
      <c r="D598" s="542">
        <f>IFERROR(VLOOKUP(A598,Сводная!W:AA,4,0),B598)</f>
        <v>0</v>
      </c>
    </row>
    <row r="599" spans="4:4">
      <c r="D599" s="542">
        <f>IFERROR(VLOOKUP(A599,Сводная!W:AA,4,0),B599)</f>
        <v>0</v>
      </c>
    </row>
    <row r="600" spans="4:4">
      <c r="D600" s="542">
        <f>IFERROR(VLOOKUP(A600,Сводная!W:AA,4,0),B600)</f>
        <v>0</v>
      </c>
    </row>
    <row r="601" spans="4:4">
      <c r="D601" s="542">
        <f>IFERROR(VLOOKUP(A601,Сводная!W:AA,4,0),B601)</f>
        <v>0</v>
      </c>
    </row>
    <row r="602" spans="4:4">
      <c r="D602" s="542">
        <f>IFERROR(VLOOKUP(A602,Сводная!W:AA,4,0),B602)</f>
        <v>0</v>
      </c>
    </row>
    <row r="603" spans="4:4">
      <c r="D603" s="542">
        <f>IFERROR(VLOOKUP(A603,Сводная!W:AA,4,0),B603)</f>
        <v>0</v>
      </c>
    </row>
    <row r="604" spans="4:4">
      <c r="D604" s="542">
        <f>IFERROR(VLOOKUP(A604,Сводная!W:AA,4,0),B604)</f>
        <v>0</v>
      </c>
    </row>
    <row r="605" spans="4:4">
      <c r="D605" s="542">
        <f>IFERROR(VLOOKUP(A605,Сводная!W:AA,4,0),B605)</f>
        <v>0</v>
      </c>
    </row>
    <row r="606" spans="4:4">
      <c r="D606" s="542">
        <f>IFERROR(VLOOKUP(A606,Сводная!W:AA,4,0),B606)</f>
        <v>0</v>
      </c>
    </row>
    <row r="607" spans="4:4">
      <c r="D607" s="542">
        <f>IFERROR(VLOOKUP(A607,Сводная!W:AA,4,0),B607)</f>
        <v>0</v>
      </c>
    </row>
    <row r="608" spans="4:4">
      <c r="D608" s="542">
        <f>IFERROR(VLOOKUP(A608,Сводная!W:AA,4,0),B608)</f>
        <v>0</v>
      </c>
    </row>
    <row r="609" spans="4:4">
      <c r="D609" s="542">
        <f>IFERROR(VLOOKUP(A609,Сводная!W:AA,4,0),B609)</f>
        <v>0</v>
      </c>
    </row>
    <row r="610" spans="4:4">
      <c r="D610" s="542">
        <f>IFERROR(VLOOKUP(A610,Сводная!W:AA,4,0),B610)</f>
        <v>0</v>
      </c>
    </row>
    <row r="611" spans="4:4">
      <c r="D611" s="542">
        <f>IFERROR(VLOOKUP(A611,Сводная!W:AA,4,0),B611)</f>
        <v>0</v>
      </c>
    </row>
    <row r="612" spans="4:4">
      <c r="D612" s="542">
        <f>IFERROR(VLOOKUP(A612,Сводная!W:AA,4,0),B612)</f>
        <v>0</v>
      </c>
    </row>
    <row r="613" spans="4:4">
      <c r="D613" s="542">
        <f>IFERROR(VLOOKUP(A613,Сводная!W:AA,4,0),B613)</f>
        <v>0</v>
      </c>
    </row>
    <row r="614" spans="4:4">
      <c r="D614" s="542">
        <f>IFERROR(VLOOKUP(A614,Сводная!W:AA,4,0),B614)</f>
        <v>0</v>
      </c>
    </row>
    <row r="615" spans="4:4">
      <c r="D615" s="542">
        <f>IFERROR(VLOOKUP(A615,Сводная!W:AA,4,0),B615)</f>
        <v>0</v>
      </c>
    </row>
    <row r="616" spans="4:4">
      <c r="D616" s="542">
        <f>IFERROR(VLOOKUP(A616,Сводная!W:AA,4,0),B616)</f>
        <v>0</v>
      </c>
    </row>
    <row r="617" spans="4:4">
      <c r="D617" s="542">
        <f>IFERROR(VLOOKUP(A617,Сводная!W:AA,4,0),B617)</f>
        <v>0</v>
      </c>
    </row>
    <row r="618" spans="4:4">
      <c r="D618" s="542">
        <f>IFERROR(VLOOKUP(A618,Сводная!W:AA,4,0),B618)</f>
        <v>0</v>
      </c>
    </row>
    <row r="619" spans="4:4">
      <c r="D619" s="542">
        <f>IFERROR(VLOOKUP(A619,Сводная!W:AA,4,0),B619)</f>
        <v>0</v>
      </c>
    </row>
    <row r="620" spans="4:4">
      <c r="D620" s="542">
        <f>IFERROR(VLOOKUP(A620,Сводная!W:AA,4,0),B620)</f>
        <v>0</v>
      </c>
    </row>
    <row r="621" spans="4:4">
      <c r="D621" s="542">
        <f>IFERROR(VLOOKUP(A621,Сводная!W:AA,4,0),B621)</f>
        <v>0</v>
      </c>
    </row>
    <row r="622" spans="4:4">
      <c r="D622" s="542">
        <f>IFERROR(VLOOKUP(A622,Сводная!W:AA,4,0),B622)</f>
        <v>0</v>
      </c>
    </row>
    <row r="623" spans="4:4">
      <c r="D623" s="542">
        <f>IFERROR(VLOOKUP(A623,Сводная!W:AA,4,0),B623)</f>
        <v>0</v>
      </c>
    </row>
    <row r="624" spans="4:4">
      <c r="D624" s="542">
        <f>IFERROR(VLOOKUP(A624,Сводная!W:AA,4,0),B624)</f>
        <v>0</v>
      </c>
    </row>
    <row r="625" spans="4:4">
      <c r="D625" s="542">
        <f>IFERROR(VLOOKUP(A625,Сводная!W:AA,4,0),B625)</f>
        <v>0</v>
      </c>
    </row>
    <row r="626" spans="4:4">
      <c r="D626" s="542">
        <f>IFERROR(VLOOKUP(A626,Сводная!W:AA,4,0),B626)</f>
        <v>0</v>
      </c>
    </row>
    <row r="627" spans="4:4">
      <c r="D627" s="542">
        <f>IFERROR(VLOOKUP(A627,Сводная!W:AA,4,0),B627)</f>
        <v>0</v>
      </c>
    </row>
    <row r="628" spans="4:4">
      <c r="D628" s="542">
        <f>IFERROR(VLOOKUP(A628,Сводная!W:AA,4,0),B628)</f>
        <v>0</v>
      </c>
    </row>
    <row r="629" spans="4:4">
      <c r="D629" s="542">
        <f>IFERROR(VLOOKUP(A629,Сводная!W:AA,4,0),B629)</f>
        <v>0</v>
      </c>
    </row>
    <row r="630" spans="4:4">
      <c r="D630" s="542">
        <f>IFERROR(VLOOKUP(A630,Сводная!W:AA,4,0),B630)</f>
        <v>0</v>
      </c>
    </row>
    <row r="631" spans="4:4">
      <c r="D631" s="542">
        <f>IFERROR(VLOOKUP(A631,Сводная!W:AA,4,0),B631)</f>
        <v>0</v>
      </c>
    </row>
    <row r="632" spans="4:4">
      <c r="D632" s="542">
        <f>IFERROR(VLOOKUP(A632,Сводная!W:AA,4,0),B632)</f>
        <v>0</v>
      </c>
    </row>
    <row r="633" spans="4:4">
      <c r="D633" s="542">
        <f>IFERROR(VLOOKUP(A633,Сводная!W:AA,4,0),B633)</f>
        <v>0</v>
      </c>
    </row>
    <row r="634" spans="4:4">
      <c r="D634" s="542">
        <f>IFERROR(VLOOKUP(A634,Сводная!W:AA,4,0),B634)</f>
        <v>0</v>
      </c>
    </row>
    <row r="635" spans="4:4">
      <c r="D635" s="542">
        <f>IFERROR(VLOOKUP(A635,Сводная!W:AA,4,0),B635)</f>
        <v>0</v>
      </c>
    </row>
    <row r="636" spans="4:4">
      <c r="D636" s="542">
        <f>IFERROR(VLOOKUP(A636,Сводная!W:AA,4,0),B636)</f>
        <v>0</v>
      </c>
    </row>
    <row r="637" spans="4:4">
      <c r="D637" s="542">
        <f>IFERROR(VLOOKUP(A637,Сводная!W:AA,4,0),B637)</f>
        <v>0</v>
      </c>
    </row>
    <row r="638" spans="4:4">
      <c r="D638" s="542">
        <f>IFERROR(VLOOKUP(A638,Сводная!W:AA,4,0),B638)</f>
        <v>0</v>
      </c>
    </row>
    <row r="639" spans="4:4">
      <c r="D639" s="542">
        <f>IFERROR(VLOOKUP(A639,Сводная!W:AA,4,0),B639)</f>
        <v>0</v>
      </c>
    </row>
    <row r="640" spans="4:4">
      <c r="D640" s="542">
        <f>IFERROR(VLOOKUP(A640,Сводная!W:AA,4,0),B640)</f>
        <v>0</v>
      </c>
    </row>
    <row r="641" spans="4:4">
      <c r="D641" s="542">
        <f>IFERROR(VLOOKUP(A641,Сводная!W:AA,4,0),B641)</f>
        <v>0</v>
      </c>
    </row>
    <row r="642" spans="4:4">
      <c r="D642" s="542">
        <f>IFERROR(VLOOKUP(A642,Сводная!W:AA,4,0),B642)</f>
        <v>0</v>
      </c>
    </row>
    <row r="643" spans="4:4">
      <c r="D643" s="542">
        <f>IFERROR(VLOOKUP(A643,Сводная!W:AA,4,0),B643)</f>
        <v>0</v>
      </c>
    </row>
    <row r="644" spans="4:4">
      <c r="D644" s="542">
        <f>IFERROR(VLOOKUP(A644,Сводная!W:AA,4,0),B644)</f>
        <v>0</v>
      </c>
    </row>
    <row r="645" spans="4:4">
      <c r="D645" s="542">
        <f>IFERROR(VLOOKUP(A645,Сводная!W:AA,4,0),B645)</f>
        <v>0</v>
      </c>
    </row>
    <row r="646" spans="4:4">
      <c r="D646" s="542">
        <f>IFERROR(VLOOKUP(A646,Сводная!W:AA,4,0),B646)</f>
        <v>0</v>
      </c>
    </row>
    <row r="647" spans="4:4">
      <c r="D647" s="542">
        <f>IFERROR(VLOOKUP(A647,Сводная!W:AA,4,0),B647)</f>
        <v>0</v>
      </c>
    </row>
    <row r="648" spans="4:4">
      <c r="D648" s="542">
        <f>IFERROR(VLOOKUP(A648,Сводная!W:AA,4,0),B648)</f>
        <v>0</v>
      </c>
    </row>
    <row r="649" spans="4:4">
      <c r="D649" s="542">
        <f>IFERROR(VLOOKUP(A649,Сводная!W:AA,4,0),B649)</f>
        <v>0</v>
      </c>
    </row>
    <row r="650" spans="4:4">
      <c r="D650" s="542">
        <f>IFERROR(VLOOKUP(A650,Сводная!W:AA,4,0),B650)</f>
        <v>0</v>
      </c>
    </row>
    <row r="651" spans="4:4">
      <c r="D651" s="542">
        <f>IFERROR(VLOOKUP(A651,Сводная!W:AA,4,0),B651)</f>
        <v>0</v>
      </c>
    </row>
    <row r="652" spans="4:4">
      <c r="D652" s="542">
        <f>IFERROR(VLOOKUP(A652,Сводная!W:AA,4,0),B652)</f>
        <v>0</v>
      </c>
    </row>
    <row r="653" spans="4:4">
      <c r="D653" s="542">
        <f>IFERROR(VLOOKUP(A653,Сводная!W:AA,4,0),B653)</f>
        <v>0</v>
      </c>
    </row>
    <row r="654" spans="4:4">
      <c r="D654" s="542">
        <f>IFERROR(VLOOKUP(A654,Сводная!W:AA,4,0),B654)</f>
        <v>0</v>
      </c>
    </row>
    <row r="655" spans="4:4">
      <c r="D655" s="542">
        <f>IFERROR(VLOOKUP(A655,Сводная!W:AA,4,0),B655)</f>
        <v>0</v>
      </c>
    </row>
    <row r="656" spans="4:4">
      <c r="D656" s="542">
        <f>IFERROR(VLOOKUP(A656,Сводная!W:AA,4,0),B656)</f>
        <v>0</v>
      </c>
    </row>
    <row r="657" spans="4:4">
      <c r="D657" s="542">
        <f>IFERROR(VLOOKUP(A657,Сводная!W:AA,4,0),B657)</f>
        <v>0</v>
      </c>
    </row>
    <row r="658" spans="4:4">
      <c r="D658" s="542">
        <f>IFERROR(VLOOKUP(A658,Сводная!W:AA,4,0),B658)</f>
        <v>0</v>
      </c>
    </row>
    <row r="659" spans="4:4">
      <c r="D659" s="542">
        <f>IFERROR(VLOOKUP(A659,Сводная!W:AA,4,0),B659)</f>
        <v>0</v>
      </c>
    </row>
    <row r="660" spans="4:4">
      <c r="D660" s="542">
        <f>IFERROR(VLOOKUP(A660,Сводная!W:AA,4,0),B660)</f>
        <v>0</v>
      </c>
    </row>
    <row r="661" spans="4:4">
      <c r="D661" s="542">
        <f>IFERROR(VLOOKUP(A661,Сводная!W:AA,4,0),B661)</f>
        <v>0</v>
      </c>
    </row>
    <row r="662" spans="4:4">
      <c r="D662" s="542">
        <f>IFERROR(VLOOKUP(A662,Сводная!W:AA,4,0),B662)</f>
        <v>0</v>
      </c>
    </row>
    <row r="663" spans="4:4">
      <c r="D663" s="542">
        <f>IFERROR(VLOOKUP(A663,Сводная!W:AA,4,0),B663)</f>
        <v>0</v>
      </c>
    </row>
    <row r="664" spans="4:4">
      <c r="D664" s="542">
        <f>IFERROR(VLOOKUP(A664,Сводная!W:AA,4,0),B664)</f>
        <v>0</v>
      </c>
    </row>
    <row r="665" spans="4:4">
      <c r="D665" s="542">
        <f>IFERROR(VLOOKUP(A665,Сводная!W:AA,4,0),B665)</f>
        <v>0</v>
      </c>
    </row>
    <row r="666" spans="4:4">
      <c r="D666" s="542">
        <f>IFERROR(VLOOKUP(A666,Сводная!W:AA,4,0),B666)</f>
        <v>0</v>
      </c>
    </row>
    <row r="667" spans="4:4">
      <c r="D667" s="542">
        <f>IFERROR(VLOOKUP(A667,Сводная!W:AA,4,0),B667)</f>
        <v>0</v>
      </c>
    </row>
    <row r="668" spans="4:4">
      <c r="D668" s="542">
        <f>IFERROR(VLOOKUP(A668,Сводная!W:AA,4,0),B668)</f>
        <v>0</v>
      </c>
    </row>
    <row r="669" spans="4:4">
      <c r="D669" s="542">
        <f>IFERROR(VLOOKUP(A669,Сводная!W:AA,4,0),B669)</f>
        <v>0</v>
      </c>
    </row>
    <row r="670" spans="4:4">
      <c r="D670" s="542">
        <f>IFERROR(VLOOKUP(A670,Сводная!W:AA,4,0),B670)</f>
        <v>0</v>
      </c>
    </row>
    <row r="671" spans="4:4">
      <c r="D671" s="542">
        <f>IFERROR(VLOOKUP(A671,Сводная!W:AA,4,0),B671)</f>
        <v>0</v>
      </c>
    </row>
    <row r="672" spans="4:4">
      <c r="D672" s="542">
        <f>IFERROR(VLOOKUP(A672,Сводная!W:AA,4,0),B672)</f>
        <v>0</v>
      </c>
    </row>
    <row r="673" spans="4:4">
      <c r="D673" s="542">
        <f>IFERROR(VLOOKUP(A673,Сводная!W:AA,4,0),B673)</f>
        <v>0</v>
      </c>
    </row>
    <row r="674" spans="4:4">
      <c r="D674" s="542">
        <f>IFERROR(VLOOKUP(A674,Сводная!W:AA,4,0),B674)</f>
        <v>0</v>
      </c>
    </row>
    <row r="675" spans="4:4">
      <c r="D675" s="542">
        <f>IFERROR(VLOOKUP(A675,Сводная!W:AA,4,0),B675)</f>
        <v>0</v>
      </c>
    </row>
    <row r="676" spans="4:4">
      <c r="D676" s="542">
        <f>IFERROR(VLOOKUP(A676,Сводная!W:AA,4,0),B676)</f>
        <v>0</v>
      </c>
    </row>
    <row r="677" spans="4:4">
      <c r="D677" s="542">
        <f>IFERROR(VLOOKUP(A677,Сводная!W:AA,4,0),B677)</f>
        <v>0</v>
      </c>
    </row>
    <row r="678" spans="4:4">
      <c r="D678" s="542">
        <f>IFERROR(VLOOKUP(A678,Сводная!W:AA,4,0),B678)</f>
        <v>0</v>
      </c>
    </row>
    <row r="679" spans="4:4">
      <c r="D679" s="542">
        <f>IFERROR(VLOOKUP(A679,Сводная!W:AA,4,0),B679)</f>
        <v>0</v>
      </c>
    </row>
    <row r="680" spans="4:4">
      <c r="D680" s="542">
        <f>IFERROR(VLOOKUP(A680,Сводная!W:AA,4,0),B680)</f>
        <v>0</v>
      </c>
    </row>
    <row r="681" spans="4:4">
      <c r="D681" s="542">
        <f>IFERROR(VLOOKUP(A681,Сводная!W:AA,4,0),B681)</f>
        <v>0</v>
      </c>
    </row>
    <row r="682" spans="4:4">
      <c r="D682" s="542">
        <f>IFERROR(VLOOKUP(A682,Сводная!W:AA,4,0),B682)</f>
        <v>0</v>
      </c>
    </row>
    <row r="683" spans="4:4">
      <c r="D683" s="542">
        <f>IFERROR(VLOOKUP(A683,Сводная!W:AA,4,0),B683)</f>
        <v>0</v>
      </c>
    </row>
    <row r="684" spans="4:4">
      <c r="D684" s="542">
        <f>IFERROR(VLOOKUP(A684,Сводная!W:AA,4,0),B684)</f>
        <v>0</v>
      </c>
    </row>
    <row r="685" spans="4:4">
      <c r="D685" s="542">
        <f>IFERROR(VLOOKUP(A685,Сводная!W:AA,4,0),B685)</f>
        <v>0</v>
      </c>
    </row>
    <row r="686" spans="4:4">
      <c r="D686" s="542">
        <f>IFERROR(VLOOKUP(A686,Сводная!W:AA,4,0),B686)</f>
        <v>0</v>
      </c>
    </row>
    <row r="687" spans="4:4">
      <c r="D687" s="542">
        <f>IFERROR(VLOOKUP(A687,Сводная!W:AA,4,0),B687)</f>
        <v>0</v>
      </c>
    </row>
    <row r="688" spans="4:4">
      <c r="D688" s="542">
        <f>IFERROR(VLOOKUP(A688,Сводная!W:AA,4,0),B688)</f>
        <v>0</v>
      </c>
    </row>
    <row r="689" spans="4:4">
      <c r="D689" s="542">
        <f>IFERROR(VLOOKUP(A689,Сводная!W:AA,4,0),B689)</f>
        <v>0</v>
      </c>
    </row>
    <row r="690" spans="4:4">
      <c r="D690" s="542">
        <f>IFERROR(VLOOKUP(A690,Сводная!W:AA,4,0),B690)</f>
        <v>0</v>
      </c>
    </row>
    <row r="691" spans="4:4">
      <c r="D691" s="542">
        <f>IFERROR(VLOOKUP(A691,Сводная!W:AA,4,0),B691)</f>
        <v>0</v>
      </c>
    </row>
    <row r="692" spans="4:4">
      <c r="D692" s="542">
        <f>IFERROR(VLOOKUP(A692,Сводная!W:AA,4,0),B692)</f>
        <v>0</v>
      </c>
    </row>
    <row r="693" spans="4:4">
      <c r="D693" s="542">
        <f>IFERROR(VLOOKUP(A693,Сводная!W:AA,4,0),B693)</f>
        <v>0</v>
      </c>
    </row>
    <row r="694" spans="4:4">
      <c r="D694" s="542">
        <f>IFERROR(VLOOKUP(A694,Сводная!W:AA,4,0),B694)</f>
        <v>0</v>
      </c>
    </row>
    <row r="695" spans="4:4">
      <c r="D695" s="542">
        <f>IFERROR(VLOOKUP(A695,Сводная!W:AA,4,0),B695)</f>
        <v>0</v>
      </c>
    </row>
    <row r="696" spans="4:4">
      <c r="D696" s="542">
        <f>IFERROR(VLOOKUP(A696,Сводная!W:AA,4,0),B696)</f>
        <v>0</v>
      </c>
    </row>
    <row r="697" spans="4:4">
      <c r="D697" s="542">
        <f>IFERROR(VLOOKUP(A697,Сводная!W:AA,4,0),B697)</f>
        <v>0</v>
      </c>
    </row>
    <row r="698" spans="4:4">
      <c r="D698" s="542">
        <f>IFERROR(VLOOKUP(A698,Сводная!W:AA,4,0),B698)</f>
        <v>0</v>
      </c>
    </row>
    <row r="699" spans="4:4">
      <c r="D699" s="542">
        <f>IFERROR(VLOOKUP(A699,Сводная!W:AA,4,0),B699)</f>
        <v>0</v>
      </c>
    </row>
    <row r="700" spans="4:4">
      <c r="D700" s="542">
        <f>IFERROR(VLOOKUP(A700,Сводная!W:AA,4,0),B700)</f>
        <v>0</v>
      </c>
    </row>
    <row r="701" spans="4:4">
      <c r="D701" s="542">
        <f>IFERROR(VLOOKUP(A701,Сводная!W:AA,4,0),B701)</f>
        <v>0</v>
      </c>
    </row>
    <row r="702" spans="4:4">
      <c r="D702" s="542">
        <f>IFERROR(VLOOKUP(A702,Сводная!W:AA,4,0),B702)</f>
        <v>0</v>
      </c>
    </row>
    <row r="703" spans="4:4">
      <c r="D703" s="542">
        <f>IFERROR(VLOOKUP(A703,Сводная!W:AA,4,0),B703)</f>
        <v>0</v>
      </c>
    </row>
    <row r="704" spans="4:4">
      <c r="D704" s="542">
        <f>IFERROR(VLOOKUP(A704,Сводная!W:AA,4,0),B704)</f>
        <v>0</v>
      </c>
    </row>
    <row r="705" spans="4:4">
      <c r="D705" s="542">
        <f>IFERROR(VLOOKUP(A705,Сводная!W:AA,4,0),B705)</f>
        <v>0</v>
      </c>
    </row>
    <row r="706" spans="4:4">
      <c r="D706" s="542">
        <f>IFERROR(VLOOKUP(A706,Сводная!W:AA,4,0),B706)</f>
        <v>0</v>
      </c>
    </row>
    <row r="707" spans="4:4">
      <c r="D707" s="542">
        <f>IFERROR(VLOOKUP(A707,Сводная!W:AA,4,0),B707)</f>
        <v>0</v>
      </c>
    </row>
    <row r="708" spans="4:4">
      <c r="D708" s="542">
        <f>IFERROR(VLOOKUP(A708,Сводная!W:AA,4,0),B708)</f>
        <v>0</v>
      </c>
    </row>
    <row r="709" spans="4:4">
      <c r="D709" s="542">
        <f>IFERROR(VLOOKUP(A709,Сводная!W:AA,4,0),B709)</f>
        <v>0</v>
      </c>
    </row>
    <row r="710" spans="4:4">
      <c r="D710" s="542">
        <f>IFERROR(VLOOKUP(A710,Сводная!W:AA,4,0),B710)</f>
        <v>0</v>
      </c>
    </row>
    <row r="711" spans="4:4">
      <c r="D711" s="542">
        <f>IFERROR(VLOOKUP(A711,Сводная!W:AA,4,0),B711)</f>
        <v>0</v>
      </c>
    </row>
    <row r="712" spans="4:4">
      <c r="D712" s="542">
        <f>IFERROR(VLOOKUP(A712,Сводная!W:AA,4,0),B712)</f>
        <v>0</v>
      </c>
    </row>
    <row r="713" spans="4:4">
      <c r="D713" s="542">
        <f>IFERROR(VLOOKUP(A713,Сводная!W:AA,4,0),B713)</f>
        <v>0</v>
      </c>
    </row>
    <row r="714" spans="4:4">
      <c r="D714" s="542">
        <f>IFERROR(VLOOKUP(A714,Сводная!W:AA,4,0),B714)</f>
        <v>0</v>
      </c>
    </row>
    <row r="715" spans="4:4">
      <c r="D715" s="542">
        <f>IFERROR(VLOOKUP(A715,Сводная!W:AA,4,0),B715)</f>
        <v>0</v>
      </c>
    </row>
    <row r="716" spans="4:4">
      <c r="D716" s="542">
        <f>IFERROR(VLOOKUP(A716,Сводная!W:AA,4,0),B716)</f>
        <v>0</v>
      </c>
    </row>
    <row r="717" spans="4:4">
      <c r="D717" s="542">
        <f>IFERROR(VLOOKUP(A717,Сводная!W:AA,4,0),B717)</f>
        <v>0</v>
      </c>
    </row>
    <row r="718" spans="4:4">
      <c r="D718" s="542">
        <f>IFERROR(VLOOKUP(A718,Сводная!W:AA,4,0),B718)</f>
        <v>0</v>
      </c>
    </row>
    <row r="719" spans="4:4">
      <c r="D719" s="542">
        <f>IFERROR(VLOOKUP(A719,Сводная!W:AA,4,0),B719)</f>
        <v>0</v>
      </c>
    </row>
    <row r="720" spans="4:4">
      <c r="D720" s="542">
        <f>IFERROR(VLOOKUP(A720,Сводная!W:AA,4,0),B720)</f>
        <v>0</v>
      </c>
    </row>
    <row r="721" spans="4:4">
      <c r="D721" s="542">
        <f>IFERROR(VLOOKUP(A721,Сводная!W:AA,4,0),B721)</f>
        <v>0</v>
      </c>
    </row>
    <row r="722" spans="4:4">
      <c r="D722" s="542">
        <f>IFERROR(VLOOKUP(A722,Сводная!W:AA,4,0),B722)</f>
        <v>0</v>
      </c>
    </row>
    <row r="723" spans="4:4">
      <c r="D723" s="542">
        <f>IFERROR(VLOOKUP(A723,Сводная!W:AA,4,0),B723)</f>
        <v>0</v>
      </c>
    </row>
    <row r="724" spans="4:4">
      <c r="D724" s="542">
        <f>IFERROR(VLOOKUP(A724,Сводная!W:AA,4,0),B724)</f>
        <v>0</v>
      </c>
    </row>
    <row r="725" spans="4:4">
      <c r="D725" s="542">
        <f>IFERROR(VLOOKUP(A725,Сводная!W:AA,4,0),B725)</f>
        <v>0</v>
      </c>
    </row>
    <row r="726" spans="4:4">
      <c r="D726" s="542">
        <f>IFERROR(VLOOKUP(A726,Сводная!W:AA,4,0),B726)</f>
        <v>0</v>
      </c>
    </row>
    <row r="727" spans="4:4">
      <c r="D727" s="542">
        <f>IFERROR(VLOOKUP(A727,Сводная!W:AA,4,0),B727)</f>
        <v>0</v>
      </c>
    </row>
    <row r="728" spans="4:4">
      <c r="D728" s="542">
        <f>IFERROR(VLOOKUP(A728,Сводная!W:AA,4,0),B728)</f>
        <v>0</v>
      </c>
    </row>
    <row r="729" spans="4:4">
      <c r="D729" s="542">
        <f>IFERROR(VLOOKUP(A729,Сводная!W:AA,4,0),B729)</f>
        <v>0</v>
      </c>
    </row>
    <row r="730" spans="4:4">
      <c r="D730" s="542">
        <f>IFERROR(VLOOKUP(A730,Сводная!W:AA,4,0),B730)</f>
        <v>0</v>
      </c>
    </row>
    <row r="731" spans="4:4">
      <c r="D731" s="542">
        <f>IFERROR(VLOOKUP(A731,Сводная!W:AA,4,0),B731)</f>
        <v>0</v>
      </c>
    </row>
    <row r="732" spans="4:4">
      <c r="D732" s="542">
        <f>IFERROR(VLOOKUP(A732,Сводная!W:AA,4,0),B732)</f>
        <v>0</v>
      </c>
    </row>
    <row r="733" spans="4:4">
      <c r="D733" s="542">
        <f>IFERROR(VLOOKUP(A733,Сводная!W:AA,4,0),B733)</f>
        <v>0</v>
      </c>
    </row>
    <row r="734" spans="4:4">
      <c r="D734" s="542">
        <f>IFERROR(VLOOKUP(A734,Сводная!W:AA,4,0),B734)</f>
        <v>0</v>
      </c>
    </row>
    <row r="735" spans="4:4">
      <c r="D735" s="542">
        <f>IFERROR(VLOOKUP(A735,Сводная!W:AA,4,0),B735)</f>
        <v>0</v>
      </c>
    </row>
    <row r="736" spans="4:4">
      <c r="D736" s="542">
        <f>IFERROR(VLOOKUP(A736,Сводная!W:AA,4,0),B736)</f>
        <v>0</v>
      </c>
    </row>
    <row r="737" spans="4:4">
      <c r="D737" s="542">
        <f>IFERROR(VLOOKUP(A737,Сводная!W:AA,4,0),B737)</f>
        <v>0</v>
      </c>
    </row>
    <row r="738" spans="4:4">
      <c r="D738" s="542">
        <f>IFERROR(VLOOKUP(A738,Сводная!W:AA,4,0),B738)</f>
        <v>0</v>
      </c>
    </row>
    <row r="739" spans="4:4">
      <c r="D739" s="542">
        <f>IFERROR(VLOOKUP(A739,Сводная!W:AA,4,0),B739)</f>
        <v>0</v>
      </c>
    </row>
    <row r="740" spans="4:4">
      <c r="D740" s="542">
        <f>IFERROR(VLOOKUP(A740,Сводная!W:AA,4,0),B740)</f>
        <v>0</v>
      </c>
    </row>
    <row r="741" spans="4:4">
      <c r="D741" s="542">
        <f>IFERROR(VLOOKUP(A741,Сводная!W:AA,4,0),B741)</f>
        <v>0</v>
      </c>
    </row>
    <row r="742" spans="4:4">
      <c r="D742" s="542">
        <f>IFERROR(VLOOKUP(A742,Сводная!W:AA,4,0),B742)</f>
        <v>0</v>
      </c>
    </row>
    <row r="743" spans="4:4">
      <c r="D743" s="542">
        <f>IFERROR(VLOOKUP(A743,Сводная!W:AA,4,0),B743)</f>
        <v>0</v>
      </c>
    </row>
    <row r="744" spans="4:4">
      <c r="D744" s="542">
        <f>IFERROR(VLOOKUP(A744,Сводная!W:AA,4,0),B744)</f>
        <v>0</v>
      </c>
    </row>
    <row r="745" spans="4:4">
      <c r="D745" s="542">
        <f>IFERROR(VLOOKUP(A745,Сводная!W:AA,4,0),B745)</f>
        <v>0</v>
      </c>
    </row>
    <row r="746" spans="4:4">
      <c r="D746" s="542">
        <f>IFERROR(VLOOKUP(A746,Сводная!W:AA,4,0),B746)</f>
        <v>0</v>
      </c>
    </row>
    <row r="747" spans="4:4">
      <c r="D747" s="542">
        <f>IFERROR(VLOOKUP(A747,Сводная!W:AA,4,0),B747)</f>
        <v>0</v>
      </c>
    </row>
    <row r="748" spans="4:4">
      <c r="D748" s="542">
        <f>IFERROR(VLOOKUP(A748,Сводная!W:AA,4,0),B748)</f>
        <v>0</v>
      </c>
    </row>
    <row r="749" spans="4:4">
      <c r="D749" s="542">
        <f>IFERROR(VLOOKUP(A749,Сводная!W:AA,4,0),B749)</f>
        <v>0</v>
      </c>
    </row>
    <row r="750" spans="4:4">
      <c r="D750" s="542">
        <f>IFERROR(VLOOKUP(A750,Сводная!W:AA,4,0),B750)</f>
        <v>0</v>
      </c>
    </row>
    <row r="751" spans="4:4">
      <c r="D751" s="542">
        <f>IFERROR(VLOOKUP(A751,Сводная!W:AA,4,0),B751)</f>
        <v>0</v>
      </c>
    </row>
    <row r="752" spans="4:4">
      <c r="D752" s="542">
        <f>IFERROR(VLOOKUP(A752,Сводная!W:AA,4,0),B752)</f>
        <v>0</v>
      </c>
    </row>
    <row r="753" spans="4:4">
      <c r="D753" s="542">
        <f>IFERROR(VLOOKUP(A753,Сводная!W:AA,4,0),B753)</f>
        <v>0</v>
      </c>
    </row>
    <row r="754" spans="4:4">
      <c r="D754" s="542">
        <f>IFERROR(VLOOKUP(A754,Сводная!W:AA,4,0),B754)</f>
        <v>0</v>
      </c>
    </row>
    <row r="755" spans="4:4">
      <c r="D755" s="542">
        <f>IFERROR(VLOOKUP(A755,Сводная!W:AA,4,0),B755)</f>
        <v>0</v>
      </c>
    </row>
    <row r="756" spans="4:4">
      <c r="D756" s="542">
        <f>IFERROR(VLOOKUP(A756,Сводная!W:AA,4,0),B756)</f>
        <v>0</v>
      </c>
    </row>
    <row r="757" spans="4:4">
      <c r="D757" s="542">
        <f>IFERROR(VLOOKUP(A757,Сводная!W:AA,4,0),B757)</f>
        <v>0</v>
      </c>
    </row>
    <row r="758" spans="4:4">
      <c r="D758" s="542">
        <f>IFERROR(VLOOKUP(A758,Сводная!W:AA,4,0),B758)</f>
        <v>0</v>
      </c>
    </row>
    <row r="759" spans="4:4">
      <c r="D759" s="542">
        <f>IFERROR(VLOOKUP(A759,Сводная!W:AA,4,0),B759)</f>
        <v>0</v>
      </c>
    </row>
    <row r="760" spans="4:4">
      <c r="D760" s="542">
        <f>IFERROR(VLOOKUP(A760,Сводная!W:AA,4,0),B760)</f>
        <v>0</v>
      </c>
    </row>
    <row r="761" spans="4:4">
      <c r="D761" s="542">
        <f>IFERROR(VLOOKUP(A761,Сводная!W:AA,4,0),B761)</f>
        <v>0</v>
      </c>
    </row>
    <row r="762" spans="4:4">
      <c r="D762" s="542">
        <f>IFERROR(VLOOKUP(A762,Сводная!W:AA,4,0),B762)</f>
        <v>0</v>
      </c>
    </row>
    <row r="763" spans="4:4">
      <c r="D763" s="542">
        <f>IFERROR(VLOOKUP(A763,Сводная!W:AA,4,0),B763)</f>
        <v>0</v>
      </c>
    </row>
    <row r="764" spans="4:4">
      <c r="D764" s="542">
        <f>IFERROR(VLOOKUP(A764,Сводная!W:AA,4,0),B764)</f>
        <v>0</v>
      </c>
    </row>
    <row r="765" spans="4:4">
      <c r="D765" s="542">
        <f>IFERROR(VLOOKUP(A765,Сводная!W:AA,4,0),B765)</f>
        <v>0</v>
      </c>
    </row>
    <row r="766" spans="4:4">
      <c r="D766" s="542">
        <f>IFERROR(VLOOKUP(A766,Сводная!W:AA,4,0),B766)</f>
        <v>0</v>
      </c>
    </row>
    <row r="767" spans="4:4">
      <c r="D767" s="542">
        <f>IFERROR(VLOOKUP(A767,Сводная!W:AA,4,0),B767)</f>
        <v>0</v>
      </c>
    </row>
    <row r="768" spans="4:4">
      <c r="D768" s="542">
        <f>IFERROR(VLOOKUP(A768,Сводная!W:AA,4,0),B768)</f>
        <v>0</v>
      </c>
    </row>
    <row r="769" spans="4:4">
      <c r="D769" s="542">
        <f>IFERROR(VLOOKUP(A769,Сводная!W:AA,4,0),B769)</f>
        <v>0</v>
      </c>
    </row>
    <row r="770" spans="4:4">
      <c r="D770" s="542">
        <f>IFERROR(VLOOKUP(A770,Сводная!W:AA,4,0),B770)</f>
        <v>0</v>
      </c>
    </row>
    <row r="771" spans="4:4">
      <c r="D771" s="542">
        <f>IFERROR(VLOOKUP(A771,Сводная!W:AA,4,0),B771)</f>
        <v>0</v>
      </c>
    </row>
    <row r="772" spans="4:4">
      <c r="D772" s="542">
        <f>IFERROR(VLOOKUP(A772,Сводная!W:AA,4,0),B772)</f>
        <v>0</v>
      </c>
    </row>
    <row r="773" spans="4:4">
      <c r="D773" s="542">
        <f>IFERROR(VLOOKUP(A773,Сводная!W:AA,4,0),B773)</f>
        <v>0</v>
      </c>
    </row>
    <row r="774" spans="4:4">
      <c r="D774" s="542">
        <f>IFERROR(VLOOKUP(A774,Сводная!W:AA,4,0),B774)</f>
        <v>0</v>
      </c>
    </row>
    <row r="775" spans="4:4">
      <c r="D775" s="542">
        <f>IFERROR(VLOOKUP(A775,Сводная!W:AA,4,0),B775)</f>
        <v>0</v>
      </c>
    </row>
    <row r="776" spans="4:4">
      <c r="D776" s="542">
        <f>IFERROR(VLOOKUP(A776,Сводная!W:AA,4,0),B776)</f>
        <v>0</v>
      </c>
    </row>
    <row r="777" spans="4:4">
      <c r="D777" s="542">
        <f>IFERROR(VLOOKUP(A777,Сводная!W:AA,4,0),B777)</f>
        <v>0</v>
      </c>
    </row>
    <row r="778" spans="4:4">
      <c r="D778" s="542">
        <f>IFERROR(VLOOKUP(A778,Сводная!W:AA,4,0),B778)</f>
        <v>0</v>
      </c>
    </row>
    <row r="779" spans="4:4">
      <c r="D779" s="542">
        <f>IFERROR(VLOOKUP(A779,Сводная!W:AA,4,0),B779)</f>
        <v>0</v>
      </c>
    </row>
    <row r="780" spans="4:4">
      <c r="D780" s="542">
        <f>IFERROR(VLOOKUP(A780,Сводная!W:AA,4,0),B780)</f>
        <v>0</v>
      </c>
    </row>
    <row r="781" spans="4:4">
      <c r="D781" s="542">
        <f>IFERROR(VLOOKUP(A781,Сводная!W:AA,4,0),B781)</f>
        <v>0</v>
      </c>
    </row>
    <row r="782" spans="4:4">
      <c r="D782" s="542">
        <f>IFERROR(VLOOKUP(A782,Сводная!W:AA,4,0),B782)</f>
        <v>0</v>
      </c>
    </row>
    <row r="783" spans="4:4">
      <c r="D783" s="542">
        <f>IFERROR(VLOOKUP(A783,Сводная!W:AA,4,0),B783)</f>
        <v>0</v>
      </c>
    </row>
    <row r="784" spans="4:4">
      <c r="D784" s="542">
        <f>IFERROR(VLOOKUP(A784,Сводная!W:AA,4,0),B784)</f>
        <v>0</v>
      </c>
    </row>
    <row r="785" spans="4:4">
      <c r="D785" s="542">
        <f>IFERROR(VLOOKUP(A785,Сводная!W:AA,4,0),B785)</f>
        <v>0</v>
      </c>
    </row>
    <row r="786" spans="4:4">
      <c r="D786" s="542">
        <f>IFERROR(VLOOKUP(A786,Сводная!W:AA,4,0),B786)</f>
        <v>0</v>
      </c>
    </row>
    <row r="787" spans="4:4">
      <c r="D787" s="542">
        <f>IFERROR(VLOOKUP(A787,Сводная!W:AA,4,0),B787)</f>
        <v>0</v>
      </c>
    </row>
    <row r="788" spans="4:4">
      <c r="D788" s="542">
        <f>IFERROR(VLOOKUP(A788,Сводная!W:AA,4,0),B788)</f>
        <v>0</v>
      </c>
    </row>
    <row r="789" spans="4:4">
      <c r="D789" s="542">
        <f>IFERROR(VLOOKUP(A789,Сводная!W:AA,4,0),B789)</f>
        <v>0</v>
      </c>
    </row>
    <row r="790" spans="4:4">
      <c r="D790" s="542">
        <f>IFERROR(VLOOKUP(A790,Сводная!W:AA,4,0),B790)</f>
        <v>0</v>
      </c>
    </row>
    <row r="791" spans="4:4">
      <c r="D791" s="542">
        <f>IFERROR(VLOOKUP(A791,Сводная!W:AA,4,0),B791)</f>
        <v>0</v>
      </c>
    </row>
    <row r="792" spans="4:4">
      <c r="D792" s="542">
        <f>IFERROR(VLOOKUP(A792,Сводная!W:AA,4,0),B792)</f>
        <v>0</v>
      </c>
    </row>
    <row r="793" spans="4:4">
      <c r="D793" s="542">
        <f>IFERROR(VLOOKUP(A793,Сводная!W:AA,4,0),B793)</f>
        <v>0</v>
      </c>
    </row>
    <row r="794" spans="4:4">
      <c r="D794" s="542">
        <f>IFERROR(VLOOKUP(A794,Сводная!W:AA,4,0),B794)</f>
        <v>0</v>
      </c>
    </row>
    <row r="795" spans="4:4">
      <c r="D795" s="542">
        <f>IFERROR(VLOOKUP(A795,Сводная!W:AA,4,0),B795)</f>
        <v>0</v>
      </c>
    </row>
    <row r="796" spans="4:4">
      <c r="D796" s="542">
        <f>IFERROR(VLOOKUP(A796,Сводная!W:AA,4,0),B796)</f>
        <v>0</v>
      </c>
    </row>
    <row r="797" spans="4:4">
      <c r="D797" s="542">
        <f>IFERROR(VLOOKUP(A797,Сводная!W:AA,4,0),B797)</f>
        <v>0</v>
      </c>
    </row>
    <row r="798" spans="4:4">
      <c r="D798" s="542">
        <f>IFERROR(VLOOKUP(A798,Сводная!W:AA,4,0),B798)</f>
        <v>0</v>
      </c>
    </row>
    <row r="799" spans="4:4">
      <c r="D799" s="542">
        <f>IFERROR(VLOOKUP(A799,Сводная!W:AA,4,0),B799)</f>
        <v>0</v>
      </c>
    </row>
    <row r="800" spans="4:4">
      <c r="D800" s="542">
        <f>IFERROR(VLOOKUP(A800,Сводная!W:AA,4,0),B800)</f>
        <v>0</v>
      </c>
    </row>
    <row r="801" spans="4:4">
      <c r="D801" s="542">
        <f>IFERROR(VLOOKUP(A801,Сводная!W:AA,4,0),B801)</f>
        <v>0</v>
      </c>
    </row>
    <row r="802" spans="4:4">
      <c r="D802" s="542">
        <f>IFERROR(VLOOKUP(A802,Сводная!W:AA,4,0),B802)</f>
        <v>0</v>
      </c>
    </row>
    <row r="803" spans="4:4">
      <c r="D803" s="542">
        <f>IFERROR(VLOOKUP(A803,Сводная!W:AA,4,0),B803)</f>
        <v>0</v>
      </c>
    </row>
    <row r="804" spans="4:4">
      <c r="D804" s="542">
        <f>IFERROR(VLOOKUP(A804,Сводная!W:AA,4,0),B804)</f>
        <v>0</v>
      </c>
    </row>
    <row r="805" spans="4:4">
      <c r="D805" s="542">
        <f>IFERROR(VLOOKUP(A805,Сводная!W:AA,4,0),B805)</f>
        <v>0</v>
      </c>
    </row>
    <row r="806" spans="4:4">
      <c r="D806" s="542">
        <f>IFERROR(VLOOKUP(A806,Сводная!W:AA,4,0),B806)</f>
        <v>0</v>
      </c>
    </row>
    <row r="807" spans="4:4">
      <c r="D807" s="542">
        <f>IFERROR(VLOOKUP(A807,Сводная!W:AA,4,0),B807)</f>
        <v>0</v>
      </c>
    </row>
    <row r="808" spans="4:4">
      <c r="D808" s="542">
        <f>IFERROR(VLOOKUP(A808,Сводная!W:AA,4,0),B808)</f>
        <v>0</v>
      </c>
    </row>
    <row r="809" spans="4:4">
      <c r="D809" s="542">
        <f>IFERROR(VLOOKUP(A809,Сводная!W:AA,4,0),B809)</f>
        <v>0</v>
      </c>
    </row>
    <row r="810" spans="4:4">
      <c r="D810" s="542">
        <f>IFERROR(VLOOKUP(A810,Сводная!W:AA,4,0),B810)</f>
        <v>0</v>
      </c>
    </row>
    <row r="811" spans="4:4">
      <c r="D811" s="542">
        <f>IFERROR(VLOOKUP(A811,Сводная!W:AA,4,0),B811)</f>
        <v>0</v>
      </c>
    </row>
    <row r="812" spans="4:4">
      <c r="D812" s="542">
        <f>IFERROR(VLOOKUP(A812,Сводная!W:AA,4,0),B812)</f>
        <v>0</v>
      </c>
    </row>
    <row r="813" spans="4:4">
      <c r="D813" s="542">
        <f>IFERROR(VLOOKUP(A813,Сводная!W:AA,4,0),B813)</f>
        <v>0</v>
      </c>
    </row>
    <row r="814" spans="4:4">
      <c r="D814" s="542">
        <f>IFERROR(VLOOKUP(A814,Сводная!W:AA,4,0),B814)</f>
        <v>0</v>
      </c>
    </row>
    <row r="815" spans="4:4">
      <c r="D815" s="542">
        <f>IFERROR(VLOOKUP(A815,Сводная!W:AA,4,0),B815)</f>
        <v>0</v>
      </c>
    </row>
    <row r="816" spans="4:4">
      <c r="D816" s="542">
        <f>IFERROR(VLOOKUP(A816,Сводная!W:AA,4,0),B816)</f>
        <v>0</v>
      </c>
    </row>
    <row r="817" spans="4:4">
      <c r="D817" s="542">
        <f>IFERROR(VLOOKUP(A817,Сводная!W:AA,4,0),B817)</f>
        <v>0</v>
      </c>
    </row>
    <row r="818" spans="4:4">
      <c r="D818" s="542">
        <f>IFERROR(VLOOKUP(A818,Сводная!W:AA,4,0),B818)</f>
        <v>0</v>
      </c>
    </row>
    <row r="819" spans="4:4">
      <c r="D819" s="542">
        <f>IFERROR(VLOOKUP(A819,Сводная!W:AA,4,0),B819)</f>
        <v>0</v>
      </c>
    </row>
    <row r="820" spans="4:4">
      <c r="D820" s="542">
        <f>IFERROR(VLOOKUP(A820,Сводная!W:AA,4,0),B820)</f>
        <v>0</v>
      </c>
    </row>
    <row r="821" spans="4:4">
      <c r="D821" s="542">
        <f>IFERROR(VLOOKUP(A821,Сводная!W:AA,4,0),B821)</f>
        <v>0</v>
      </c>
    </row>
    <row r="822" spans="4:4">
      <c r="D822" s="542">
        <f>IFERROR(VLOOKUP(A822,Сводная!W:AA,4,0),B822)</f>
        <v>0</v>
      </c>
    </row>
    <row r="823" spans="4:4">
      <c r="D823" s="542">
        <f>IFERROR(VLOOKUP(A823,Сводная!W:AA,4,0),B823)</f>
        <v>0</v>
      </c>
    </row>
    <row r="824" spans="4:4">
      <c r="D824" s="542">
        <f>IFERROR(VLOOKUP(A824,Сводная!W:AA,4,0),B824)</f>
        <v>0</v>
      </c>
    </row>
    <row r="825" spans="4:4">
      <c r="D825" s="542">
        <f>IFERROR(VLOOKUP(A825,Сводная!W:AA,4,0),B825)</f>
        <v>0</v>
      </c>
    </row>
    <row r="826" spans="4:4">
      <c r="D826" s="542">
        <f>IFERROR(VLOOKUP(A826,Сводная!W:AA,4,0),B826)</f>
        <v>0</v>
      </c>
    </row>
    <row r="827" spans="4:4">
      <c r="D827" s="542">
        <f>IFERROR(VLOOKUP(A827,Сводная!W:AA,4,0),B827)</f>
        <v>0</v>
      </c>
    </row>
    <row r="828" spans="4:4">
      <c r="D828" s="542">
        <f>IFERROR(VLOOKUP(A828,Сводная!W:AA,4,0),B828)</f>
        <v>0</v>
      </c>
    </row>
    <row r="829" spans="4:4">
      <c r="D829" s="542">
        <f>IFERROR(VLOOKUP(A829,Сводная!W:AA,4,0),B829)</f>
        <v>0</v>
      </c>
    </row>
    <row r="830" spans="4:4">
      <c r="D830" s="542">
        <f>IFERROR(VLOOKUP(A830,Сводная!W:AA,4,0),B830)</f>
        <v>0</v>
      </c>
    </row>
    <row r="831" spans="4:4">
      <c r="D831" s="542">
        <f>IFERROR(VLOOKUP(A831,Сводная!W:AA,4,0),B831)</f>
        <v>0</v>
      </c>
    </row>
    <row r="832" spans="4:4">
      <c r="D832" s="542">
        <f>IFERROR(VLOOKUP(A832,Сводная!W:AA,4,0),B832)</f>
        <v>0</v>
      </c>
    </row>
    <row r="833" spans="4:4">
      <c r="D833" s="542">
        <f>IFERROR(VLOOKUP(A833,Сводная!W:AA,4,0),B833)</f>
        <v>0</v>
      </c>
    </row>
    <row r="834" spans="4:4">
      <c r="D834" s="542">
        <f>IFERROR(VLOOKUP(A834,Сводная!W:AA,4,0),B834)</f>
        <v>0</v>
      </c>
    </row>
    <row r="835" spans="4:4">
      <c r="D835" s="542">
        <f>IFERROR(VLOOKUP(A835,Сводная!W:AA,4,0),B835)</f>
        <v>0</v>
      </c>
    </row>
    <row r="836" spans="4:4">
      <c r="D836" s="542">
        <f>IFERROR(VLOOKUP(A836,Сводная!W:AA,4,0),B836)</f>
        <v>0</v>
      </c>
    </row>
    <row r="837" spans="4:4">
      <c r="D837" s="542">
        <f>IFERROR(VLOOKUP(A837,Сводная!W:AA,4,0),B837)</f>
        <v>0</v>
      </c>
    </row>
    <row r="838" spans="4:4">
      <c r="D838" s="542">
        <f>IFERROR(VLOOKUP(A838,Сводная!W:AA,4,0),B838)</f>
        <v>0</v>
      </c>
    </row>
    <row r="839" spans="4:4">
      <c r="D839" s="542">
        <f>IFERROR(VLOOKUP(A839,Сводная!W:AA,4,0),B839)</f>
        <v>0</v>
      </c>
    </row>
    <row r="840" spans="4:4">
      <c r="D840" s="542">
        <f>IFERROR(VLOOKUP(A840,Сводная!W:AA,4,0),B840)</f>
        <v>0</v>
      </c>
    </row>
    <row r="841" spans="4:4">
      <c r="D841" s="542">
        <f>IFERROR(VLOOKUP(A841,Сводная!W:AA,4,0),B841)</f>
        <v>0</v>
      </c>
    </row>
    <row r="842" spans="4:4">
      <c r="D842" s="542">
        <f>IFERROR(VLOOKUP(A842,Сводная!W:AA,4,0),B842)</f>
        <v>0</v>
      </c>
    </row>
    <row r="843" spans="4:4">
      <c r="D843" s="542">
        <f>IFERROR(VLOOKUP(A843,Сводная!W:AA,4,0),B843)</f>
        <v>0</v>
      </c>
    </row>
    <row r="844" spans="4:4">
      <c r="D844" s="542">
        <f>IFERROR(VLOOKUP(A844,Сводная!W:AA,4,0),B844)</f>
        <v>0</v>
      </c>
    </row>
    <row r="845" spans="4:4">
      <c r="D845" s="542">
        <f>IFERROR(VLOOKUP(A845,Сводная!W:AA,4,0),B845)</f>
        <v>0</v>
      </c>
    </row>
    <row r="846" spans="4:4">
      <c r="D846" s="542">
        <f>IFERROR(VLOOKUP(A846,Сводная!W:AA,4,0),B846)</f>
        <v>0</v>
      </c>
    </row>
    <row r="847" spans="4:4">
      <c r="D847" s="542">
        <f>IFERROR(VLOOKUP(A847,Сводная!W:AA,4,0),B847)</f>
        <v>0</v>
      </c>
    </row>
    <row r="848" spans="4:4">
      <c r="D848" s="542">
        <f>IFERROR(VLOOKUP(A848,Сводная!W:AA,4,0),B848)</f>
        <v>0</v>
      </c>
    </row>
    <row r="849" spans="4:4">
      <c r="D849" s="542">
        <f>IFERROR(VLOOKUP(A849,Сводная!W:AA,4,0),B849)</f>
        <v>0</v>
      </c>
    </row>
    <row r="850" spans="4:4">
      <c r="D850" s="542">
        <f>IFERROR(VLOOKUP(A850,Сводная!W:AA,4,0),B850)</f>
        <v>0</v>
      </c>
    </row>
    <row r="851" spans="4:4">
      <c r="D851" s="542">
        <f>IFERROR(VLOOKUP(A851,Сводная!W:AA,4,0),B851)</f>
        <v>0</v>
      </c>
    </row>
    <row r="852" spans="4:4">
      <c r="D852" s="542">
        <f>IFERROR(VLOOKUP(A852,Сводная!W:AA,4,0),B852)</f>
        <v>0</v>
      </c>
    </row>
    <row r="853" spans="4:4">
      <c r="D853" s="542">
        <f>IFERROR(VLOOKUP(A853,Сводная!W:AA,4,0),B853)</f>
        <v>0</v>
      </c>
    </row>
    <row r="854" spans="4:4">
      <c r="D854" s="542">
        <f>IFERROR(VLOOKUP(A854,Сводная!W:AA,4,0),B854)</f>
        <v>0</v>
      </c>
    </row>
    <row r="855" spans="4:4">
      <c r="D855" s="542">
        <f>IFERROR(VLOOKUP(A855,Сводная!W:AA,4,0),B855)</f>
        <v>0</v>
      </c>
    </row>
    <row r="856" spans="4:4">
      <c r="D856" s="542">
        <f>IFERROR(VLOOKUP(A856,Сводная!W:AA,4,0),B856)</f>
        <v>0</v>
      </c>
    </row>
    <row r="857" spans="4:4">
      <c r="D857" s="542">
        <f>IFERROR(VLOOKUP(A857,Сводная!W:AA,4,0),B857)</f>
        <v>0</v>
      </c>
    </row>
    <row r="858" spans="4:4">
      <c r="D858" s="542">
        <f>IFERROR(VLOOKUP(A858,Сводная!W:AA,4,0),B858)</f>
        <v>0</v>
      </c>
    </row>
    <row r="859" spans="4:4">
      <c r="D859" s="542">
        <f>IFERROR(VLOOKUP(A859,Сводная!W:AA,4,0),B859)</f>
        <v>0</v>
      </c>
    </row>
    <row r="860" spans="4:4">
      <c r="D860" s="542">
        <f>IFERROR(VLOOKUP(A860,Сводная!W:AA,4,0),B860)</f>
        <v>0</v>
      </c>
    </row>
    <row r="861" spans="4:4">
      <c r="D861" s="542">
        <f>IFERROR(VLOOKUP(A861,Сводная!W:AA,4,0),B861)</f>
        <v>0</v>
      </c>
    </row>
    <row r="862" spans="4:4">
      <c r="D862" s="542">
        <f>IFERROR(VLOOKUP(A862,Сводная!W:AA,4,0),B862)</f>
        <v>0</v>
      </c>
    </row>
    <row r="863" spans="4:4">
      <c r="D863" s="542">
        <f>IFERROR(VLOOKUP(A863,Сводная!W:AA,4,0),B863)</f>
        <v>0</v>
      </c>
    </row>
    <row r="864" spans="4:4">
      <c r="D864" s="542">
        <f>IFERROR(VLOOKUP(A864,Сводная!W:AA,4,0),B864)</f>
        <v>0</v>
      </c>
    </row>
    <row r="865" spans="4:4">
      <c r="D865" s="542">
        <f>IFERROR(VLOOKUP(A865,Сводная!W:AA,4,0),B865)</f>
        <v>0</v>
      </c>
    </row>
    <row r="866" spans="4:4">
      <c r="D866" s="542">
        <f>IFERROR(VLOOKUP(A866,Сводная!W:AA,4,0),B866)</f>
        <v>0</v>
      </c>
    </row>
    <row r="867" spans="4:4">
      <c r="D867" s="542">
        <f>IFERROR(VLOOKUP(A867,Сводная!W:AA,4,0),B867)</f>
        <v>0</v>
      </c>
    </row>
    <row r="868" spans="4:4">
      <c r="D868" s="542">
        <f>IFERROR(VLOOKUP(A868,Сводная!W:AA,4,0),B868)</f>
        <v>0</v>
      </c>
    </row>
    <row r="869" spans="4:4">
      <c r="D869" s="542">
        <f>IFERROR(VLOOKUP(A869,Сводная!W:AA,4,0),B869)</f>
        <v>0</v>
      </c>
    </row>
    <row r="870" spans="4:4">
      <c r="D870" s="542">
        <f>IFERROR(VLOOKUP(A870,Сводная!W:AA,4,0),B870)</f>
        <v>0</v>
      </c>
    </row>
    <row r="871" spans="4:4">
      <c r="D871" s="542">
        <f>IFERROR(VLOOKUP(A871,Сводная!W:AA,4,0),B871)</f>
        <v>0</v>
      </c>
    </row>
    <row r="872" spans="4:4">
      <c r="D872" s="542">
        <f>IFERROR(VLOOKUP(A872,Сводная!W:AA,4,0),B872)</f>
        <v>0</v>
      </c>
    </row>
    <row r="873" spans="4:4">
      <c r="D873" s="542">
        <f>IFERROR(VLOOKUP(A873,Сводная!W:AA,4,0),B873)</f>
        <v>0</v>
      </c>
    </row>
    <row r="874" spans="4:4">
      <c r="D874" s="542">
        <f>IFERROR(VLOOKUP(A874,Сводная!W:AA,4,0),B874)</f>
        <v>0</v>
      </c>
    </row>
    <row r="875" spans="4:4">
      <c r="D875" s="542">
        <f>IFERROR(VLOOKUP(A875,Сводная!W:AA,4,0),B875)</f>
        <v>0</v>
      </c>
    </row>
    <row r="876" spans="4:4">
      <c r="D876" s="542">
        <f>IFERROR(VLOOKUP(A876,Сводная!W:AA,4,0),B876)</f>
        <v>0</v>
      </c>
    </row>
    <row r="877" spans="4:4">
      <c r="D877" s="542">
        <f>IFERROR(VLOOKUP(A877,Сводная!W:AA,4,0),B877)</f>
        <v>0</v>
      </c>
    </row>
    <row r="878" spans="4:4">
      <c r="D878" s="542">
        <f>IFERROR(VLOOKUP(A878,Сводная!W:AA,4,0),B878)</f>
        <v>0</v>
      </c>
    </row>
    <row r="879" spans="4:4">
      <c r="D879" s="542">
        <f>IFERROR(VLOOKUP(A879,Сводная!W:AA,4,0),B879)</f>
        <v>0</v>
      </c>
    </row>
    <row r="880" spans="4:4">
      <c r="D880" s="542">
        <f>IFERROR(VLOOKUP(A880,Сводная!W:AA,4,0),B880)</f>
        <v>0</v>
      </c>
    </row>
    <row r="881" spans="4:4">
      <c r="D881" s="542">
        <f>IFERROR(VLOOKUP(A881,Сводная!W:AA,4,0),B881)</f>
        <v>0</v>
      </c>
    </row>
    <row r="882" spans="4:4">
      <c r="D882" s="542">
        <f>IFERROR(VLOOKUP(A882,Сводная!W:AA,4,0),B882)</f>
        <v>0</v>
      </c>
    </row>
    <row r="883" spans="4:4">
      <c r="D883" s="542">
        <f>IFERROR(VLOOKUP(A883,Сводная!W:AA,4,0),B883)</f>
        <v>0</v>
      </c>
    </row>
    <row r="884" spans="4:4">
      <c r="D884" s="542">
        <f>IFERROR(VLOOKUP(A884,Сводная!W:AA,4,0),B884)</f>
        <v>0</v>
      </c>
    </row>
    <row r="885" spans="4:4">
      <c r="D885" s="542">
        <f>IFERROR(VLOOKUP(A885,Сводная!W:AA,4,0),B885)</f>
        <v>0</v>
      </c>
    </row>
    <row r="886" spans="4:4">
      <c r="D886" s="542">
        <f>IFERROR(VLOOKUP(A886,Сводная!W:AA,4,0),B886)</f>
        <v>0</v>
      </c>
    </row>
    <row r="887" spans="4:4">
      <c r="D887" s="542">
        <f>IFERROR(VLOOKUP(A887,Сводная!W:AA,4,0),B887)</f>
        <v>0</v>
      </c>
    </row>
    <row r="888" spans="4:4">
      <c r="D888" s="542">
        <f>IFERROR(VLOOKUP(A888,Сводная!W:AA,4,0),B888)</f>
        <v>0</v>
      </c>
    </row>
    <row r="889" spans="4:4">
      <c r="D889" s="542">
        <f>IFERROR(VLOOKUP(A889,Сводная!W:AA,4,0),B889)</f>
        <v>0</v>
      </c>
    </row>
    <row r="890" spans="4:4">
      <c r="D890" s="542">
        <f>IFERROR(VLOOKUP(A890,Сводная!W:AA,4,0),B890)</f>
        <v>0</v>
      </c>
    </row>
    <row r="891" spans="4:4">
      <c r="D891" s="542">
        <f>IFERROR(VLOOKUP(A891,Сводная!W:AA,4,0),B891)</f>
        <v>0</v>
      </c>
    </row>
    <row r="892" spans="4:4">
      <c r="D892" s="542">
        <f>IFERROR(VLOOKUP(A892,Сводная!W:AA,4,0),B892)</f>
        <v>0</v>
      </c>
    </row>
    <row r="893" spans="4:4">
      <c r="D893" s="542">
        <f>IFERROR(VLOOKUP(A893,Сводная!W:AA,4,0),B893)</f>
        <v>0</v>
      </c>
    </row>
    <row r="894" spans="4:4">
      <c r="D894" s="542">
        <f>IFERROR(VLOOKUP(A894,Сводная!W:AA,4,0),B894)</f>
        <v>0</v>
      </c>
    </row>
    <row r="895" spans="4:4">
      <c r="D895" s="542">
        <f>IFERROR(VLOOKUP(A895,Сводная!W:AA,4,0),B895)</f>
        <v>0</v>
      </c>
    </row>
    <row r="896" spans="4:4">
      <c r="D896" s="542">
        <f>IFERROR(VLOOKUP(A896,Сводная!W:AA,4,0),B896)</f>
        <v>0</v>
      </c>
    </row>
    <row r="897" spans="4:4">
      <c r="D897" s="542">
        <f>IFERROR(VLOOKUP(A897,Сводная!W:AA,4,0),B897)</f>
        <v>0</v>
      </c>
    </row>
    <row r="898" spans="4:4">
      <c r="D898" s="542">
        <f>IFERROR(VLOOKUP(A898,Сводная!W:AA,4,0),B898)</f>
        <v>0</v>
      </c>
    </row>
    <row r="899" spans="4:4">
      <c r="D899" s="542">
        <f>IFERROR(VLOOKUP(A899,Сводная!W:AA,4,0),B899)</f>
        <v>0</v>
      </c>
    </row>
    <row r="900" spans="4:4">
      <c r="D900" s="542">
        <f>IFERROR(VLOOKUP(A900,Сводная!W:AA,4,0),B900)</f>
        <v>0</v>
      </c>
    </row>
    <row r="901" spans="4:4">
      <c r="D901" s="542">
        <f>IFERROR(VLOOKUP(A901,Сводная!W:AA,4,0),B901)</f>
        <v>0</v>
      </c>
    </row>
    <row r="902" spans="4:4">
      <c r="D902" s="542">
        <f>IFERROR(VLOOKUP(A902,Сводная!W:AA,4,0),B902)</f>
        <v>0</v>
      </c>
    </row>
    <row r="903" spans="4:4">
      <c r="D903" s="542">
        <f>IFERROR(VLOOKUP(A903,Сводная!W:AA,4,0),B903)</f>
        <v>0</v>
      </c>
    </row>
    <row r="904" spans="4:4">
      <c r="D904" s="542">
        <f>IFERROR(VLOOKUP(A904,Сводная!W:AA,4,0),B904)</f>
        <v>0</v>
      </c>
    </row>
    <row r="905" spans="4:4">
      <c r="D905" s="542">
        <f>IFERROR(VLOOKUP(A905,Сводная!W:AA,4,0),B905)</f>
        <v>0</v>
      </c>
    </row>
    <row r="906" spans="4:4">
      <c r="D906" s="542">
        <f>IFERROR(VLOOKUP(A906,Сводная!W:AA,4,0),B906)</f>
        <v>0</v>
      </c>
    </row>
    <row r="907" spans="4:4">
      <c r="D907" s="542">
        <f>IFERROR(VLOOKUP(A907,Сводная!W:AA,4,0),B907)</f>
        <v>0</v>
      </c>
    </row>
    <row r="908" spans="4:4">
      <c r="D908" s="542">
        <f>IFERROR(VLOOKUP(A908,Сводная!W:AA,4,0),B908)</f>
        <v>0</v>
      </c>
    </row>
    <row r="909" spans="4:4">
      <c r="D909" s="542">
        <f>IFERROR(VLOOKUP(A909,Сводная!W:AA,4,0),B909)</f>
        <v>0</v>
      </c>
    </row>
    <row r="910" spans="4:4">
      <c r="D910" s="542">
        <f>IFERROR(VLOOKUP(A910,Сводная!W:AA,4,0),B910)</f>
        <v>0</v>
      </c>
    </row>
    <row r="911" spans="4:4">
      <c r="D911" s="542">
        <f>IFERROR(VLOOKUP(A911,Сводная!W:AA,4,0),B911)</f>
        <v>0</v>
      </c>
    </row>
    <row r="912" spans="4:4">
      <c r="D912" s="542">
        <f>IFERROR(VLOOKUP(A912,Сводная!W:AA,4,0),B912)</f>
        <v>0</v>
      </c>
    </row>
    <row r="913" spans="4:4">
      <c r="D913" s="542">
        <f>IFERROR(VLOOKUP(A913,Сводная!W:AA,4,0),B913)</f>
        <v>0</v>
      </c>
    </row>
    <row r="914" spans="4:4">
      <c r="D914" s="542">
        <f>IFERROR(VLOOKUP(A914,Сводная!W:AA,4,0),B914)</f>
        <v>0</v>
      </c>
    </row>
    <row r="915" spans="4:4">
      <c r="D915" s="542">
        <f>IFERROR(VLOOKUP(A915,Сводная!W:AA,4,0),B915)</f>
        <v>0</v>
      </c>
    </row>
    <row r="916" spans="4:4">
      <c r="D916" s="542">
        <f>IFERROR(VLOOKUP(A916,Сводная!W:AA,4,0),B916)</f>
        <v>0</v>
      </c>
    </row>
    <row r="917" spans="4:4">
      <c r="D917" s="542">
        <f>IFERROR(VLOOKUP(A917,Сводная!W:AA,4,0),B917)</f>
        <v>0</v>
      </c>
    </row>
    <row r="918" spans="4:4">
      <c r="D918" s="542">
        <f>IFERROR(VLOOKUP(A918,Сводная!W:AA,4,0),B918)</f>
        <v>0</v>
      </c>
    </row>
    <row r="919" spans="4:4">
      <c r="D919" s="542">
        <f>IFERROR(VLOOKUP(A919,Сводная!W:AA,4,0),B919)</f>
        <v>0</v>
      </c>
    </row>
    <row r="920" spans="4:4">
      <c r="D920" s="542">
        <f>IFERROR(VLOOKUP(A920,Сводная!W:AA,4,0),B920)</f>
        <v>0</v>
      </c>
    </row>
    <row r="921" spans="4:4">
      <c r="D921" s="542">
        <f>IFERROR(VLOOKUP(A921,Сводная!W:AA,4,0),B921)</f>
        <v>0</v>
      </c>
    </row>
    <row r="922" spans="4:4">
      <c r="D922" s="542">
        <f>IFERROR(VLOOKUP(A922,Сводная!W:AA,4,0),B922)</f>
        <v>0</v>
      </c>
    </row>
    <row r="923" spans="4:4">
      <c r="D923" s="542">
        <f>IFERROR(VLOOKUP(A923,Сводная!W:AA,4,0),B923)</f>
        <v>0</v>
      </c>
    </row>
    <row r="924" spans="4:4">
      <c r="D924" s="542">
        <f>IFERROR(VLOOKUP(A924,Сводная!W:AA,4,0),B924)</f>
        <v>0</v>
      </c>
    </row>
    <row r="925" spans="4:4">
      <c r="D925" s="542">
        <f>IFERROR(VLOOKUP(A925,Сводная!W:AA,4,0),B925)</f>
        <v>0</v>
      </c>
    </row>
    <row r="926" spans="4:4">
      <c r="D926" s="542">
        <f>IFERROR(VLOOKUP(A926,Сводная!W:AA,4,0),B926)</f>
        <v>0</v>
      </c>
    </row>
    <row r="927" spans="4:4">
      <c r="D927" s="542">
        <f>IFERROR(VLOOKUP(A927,Сводная!W:AA,4,0),B927)</f>
        <v>0</v>
      </c>
    </row>
    <row r="928" spans="4:4">
      <c r="D928" s="542">
        <f>IFERROR(VLOOKUP(A928,Сводная!W:AA,4,0),B928)</f>
        <v>0</v>
      </c>
    </row>
    <row r="929" spans="4:4">
      <c r="D929" s="542">
        <f>IFERROR(VLOOKUP(A929,Сводная!W:AA,4,0),B929)</f>
        <v>0</v>
      </c>
    </row>
    <row r="930" spans="4:4">
      <c r="D930" s="542">
        <f>IFERROR(VLOOKUP(A930,Сводная!W:AA,4,0),B930)</f>
        <v>0</v>
      </c>
    </row>
    <row r="931" spans="4:4">
      <c r="D931" s="542">
        <f>IFERROR(VLOOKUP(A931,Сводная!W:AA,4,0),B931)</f>
        <v>0</v>
      </c>
    </row>
    <row r="932" spans="4:4">
      <c r="D932" s="542">
        <f>IFERROR(VLOOKUP(A932,Сводная!W:AA,4,0),B932)</f>
        <v>0</v>
      </c>
    </row>
    <row r="933" spans="4:4">
      <c r="D933" s="542">
        <f>IFERROR(VLOOKUP(A933,Сводная!W:AA,4,0),B933)</f>
        <v>0</v>
      </c>
    </row>
    <row r="934" spans="4:4">
      <c r="D934" s="542">
        <f>IFERROR(VLOOKUP(A934,Сводная!W:AA,4,0),B934)</f>
        <v>0</v>
      </c>
    </row>
    <row r="935" spans="4:4">
      <c r="D935" s="542">
        <f>IFERROR(VLOOKUP(A935,Сводная!W:AA,4,0),B935)</f>
        <v>0</v>
      </c>
    </row>
    <row r="936" spans="4:4">
      <c r="D936" s="542">
        <f>IFERROR(VLOOKUP(A936,Сводная!W:AA,4,0),B936)</f>
        <v>0</v>
      </c>
    </row>
    <row r="937" spans="4:4">
      <c r="D937" s="542">
        <f>IFERROR(VLOOKUP(A937,Сводная!W:AA,4,0),B937)</f>
        <v>0</v>
      </c>
    </row>
    <row r="938" spans="4:4">
      <c r="D938" s="542">
        <f>IFERROR(VLOOKUP(A938,Сводная!W:AA,4,0),B938)</f>
        <v>0</v>
      </c>
    </row>
    <row r="939" spans="4:4">
      <c r="D939" s="542">
        <f>IFERROR(VLOOKUP(A939,Сводная!W:AA,4,0),B939)</f>
        <v>0</v>
      </c>
    </row>
    <row r="940" spans="4:4">
      <c r="D940" s="542">
        <f>IFERROR(VLOOKUP(A940,Сводная!W:AA,4,0),B940)</f>
        <v>0</v>
      </c>
    </row>
    <row r="941" spans="4:4">
      <c r="D941" s="542">
        <f>IFERROR(VLOOKUP(A941,Сводная!W:AA,4,0),B941)</f>
        <v>0</v>
      </c>
    </row>
    <row r="942" spans="4:4">
      <c r="D942" s="542">
        <f>IFERROR(VLOOKUP(A942,Сводная!W:AA,4,0),B942)</f>
        <v>0</v>
      </c>
    </row>
    <row r="943" spans="4:4">
      <c r="D943" s="542">
        <f>IFERROR(VLOOKUP(A943,Сводная!W:AA,4,0),B943)</f>
        <v>0</v>
      </c>
    </row>
    <row r="944" spans="4:4">
      <c r="D944" s="542">
        <f>IFERROR(VLOOKUP(A944,Сводная!W:AA,4,0),B944)</f>
        <v>0</v>
      </c>
    </row>
    <row r="945" spans="4:4">
      <c r="D945" s="542">
        <f>IFERROR(VLOOKUP(A945,Сводная!W:AA,4,0),B945)</f>
        <v>0</v>
      </c>
    </row>
    <row r="946" spans="4:4">
      <c r="D946" s="542">
        <f>IFERROR(VLOOKUP(A946,Сводная!W:AA,4,0),B946)</f>
        <v>0</v>
      </c>
    </row>
    <row r="947" spans="4:4">
      <c r="D947" s="542">
        <f>IFERROR(VLOOKUP(A947,Сводная!W:AA,4,0),B947)</f>
        <v>0</v>
      </c>
    </row>
    <row r="948" spans="4:4">
      <c r="D948" s="542">
        <f>IFERROR(VLOOKUP(A948,Сводная!W:AA,4,0),B948)</f>
        <v>0</v>
      </c>
    </row>
    <row r="949" spans="4:4">
      <c r="D949" s="542">
        <f>IFERROR(VLOOKUP(A949,Сводная!W:AA,4,0),B949)</f>
        <v>0</v>
      </c>
    </row>
    <row r="950" spans="4:4">
      <c r="D950" s="542">
        <f>IFERROR(VLOOKUP(A950,Сводная!W:AA,4,0),B950)</f>
        <v>0</v>
      </c>
    </row>
    <row r="951" spans="4:4">
      <c r="D951" s="542">
        <f>IFERROR(VLOOKUP(A951,Сводная!W:AA,4,0),B951)</f>
        <v>0</v>
      </c>
    </row>
    <row r="952" spans="4:4">
      <c r="D952" s="542">
        <f>IFERROR(VLOOKUP(A952,Сводная!W:AA,4,0),B952)</f>
        <v>0</v>
      </c>
    </row>
    <row r="953" spans="4:4">
      <c r="D953" s="542">
        <f>IFERROR(VLOOKUP(A953,Сводная!W:AA,4,0),B953)</f>
        <v>0</v>
      </c>
    </row>
    <row r="954" spans="4:4">
      <c r="D954" s="542">
        <f>IFERROR(VLOOKUP(A954,Сводная!W:AA,4,0),B954)</f>
        <v>0</v>
      </c>
    </row>
    <row r="955" spans="4:4">
      <c r="D955" s="542">
        <f>IFERROR(VLOOKUP(A955,Сводная!W:AA,4,0),B955)</f>
        <v>0</v>
      </c>
    </row>
    <row r="956" spans="4:4">
      <c r="D956" s="542">
        <f>IFERROR(VLOOKUP(A956,Сводная!W:AA,4,0),B956)</f>
        <v>0</v>
      </c>
    </row>
    <row r="957" spans="4:4">
      <c r="D957" s="542">
        <f>IFERROR(VLOOKUP(A957,Сводная!W:AA,4,0),B957)</f>
        <v>0</v>
      </c>
    </row>
    <row r="958" spans="4:4">
      <c r="D958" s="542">
        <f>IFERROR(VLOOKUP(A958,Сводная!W:AA,4,0),B958)</f>
        <v>0</v>
      </c>
    </row>
    <row r="959" spans="4:4">
      <c r="D959" s="542">
        <f>IFERROR(VLOOKUP(A959,Сводная!W:AA,4,0),B959)</f>
        <v>0</v>
      </c>
    </row>
    <row r="960" spans="4:4">
      <c r="D960" s="542">
        <f>IFERROR(VLOOKUP(A960,Сводная!W:AA,4,0),B960)</f>
        <v>0</v>
      </c>
    </row>
    <row r="961" spans="4:4">
      <c r="D961" s="542">
        <f>IFERROR(VLOOKUP(A961,Сводная!W:AA,4,0),B961)</f>
        <v>0</v>
      </c>
    </row>
    <row r="962" spans="4:4">
      <c r="D962" s="542">
        <f>IFERROR(VLOOKUP(A962,Сводная!W:AA,4,0),B962)</f>
        <v>0</v>
      </c>
    </row>
    <row r="963" spans="4:4">
      <c r="D963" s="542">
        <f>IFERROR(VLOOKUP(A963,Сводная!W:AA,4,0),B963)</f>
        <v>0</v>
      </c>
    </row>
    <row r="964" spans="4:4">
      <c r="D964" s="542">
        <f>IFERROR(VLOOKUP(A964,Сводная!W:AA,4,0),B964)</f>
        <v>0</v>
      </c>
    </row>
    <row r="965" spans="4:4">
      <c r="D965" s="542">
        <f>IFERROR(VLOOKUP(A965,Сводная!W:AA,4,0),B965)</f>
        <v>0</v>
      </c>
    </row>
    <row r="966" spans="4:4">
      <c r="D966" s="542">
        <f>IFERROR(VLOOKUP(A966,Сводная!W:AA,4,0),B966)</f>
        <v>0</v>
      </c>
    </row>
    <row r="967" spans="4:4">
      <c r="D967" s="542">
        <f>IFERROR(VLOOKUP(A967,Сводная!W:AA,4,0),B967)</f>
        <v>0</v>
      </c>
    </row>
    <row r="968" spans="4:4">
      <c r="D968" s="542">
        <f>IFERROR(VLOOKUP(A968,Сводная!W:AA,4,0),B968)</f>
        <v>0</v>
      </c>
    </row>
    <row r="969" spans="4:4">
      <c r="D969" s="542">
        <f>IFERROR(VLOOKUP(A969,Сводная!W:AA,4,0),B969)</f>
        <v>0</v>
      </c>
    </row>
    <row r="970" spans="4:4">
      <c r="D970" s="542">
        <f>IFERROR(VLOOKUP(A970,Сводная!W:AA,4,0),B970)</f>
        <v>0</v>
      </c>
    </row>
    <row r="971" spans="4:4">
      <c r="D971" s="542">
        <f>IFERROR(VLOOKUP(A971,Сводная!W:AA,4,0),B971)</f>
        <v>0</v>
      </c>
    </row>
    <row r="972" spans="4:4">
      <c r="D972" s="542">
        <f>IFERROR(VLOOKUP(A972,Сводная!W:AA,4,0),B972)</f>
        <v>0</v>
      </c>
    </row>
    <row r="973" spans="4:4">
      <c r="D973" s="542">
        <f>IFERROR(VLOOKUP(A973,Сводная!W:AA,4,0),B973)</f>
        <v>0</v>
      </c>
    </row>
    <row r="974" spans="4:4">
      <c r="D974" s="542">
        <f>IFERROR(VLOOKUP(A974,Сводная!W:AA,4,0),B974)</f>
        <v>0</v>
      </c>
    </row>
    <row r="975" spans="4:4">
      <c r="D975" s="542">
        <f>IFERROR(VLOOKUP(A975,Сводная!W:AA,4,0),B975)</f>
        <v>0</v>
      </c>
    </row>
    <row r="976" spans="4:4">
      <c r="D976" s="542">
        <f>IFERROR(VLOOKUP(A976,Сводная!W:AA,4,0),B976)</f>
        <v>0</v>
      </c>
    </row>
    <row r="977" spans="4:4">
      <c r="D977" s="542">
        <f>IFERROR(VLOOKUP(A977,Сводная!W:AA,4,0),B977)</f>
        <v>0</v>
      </c>
    </row>
    <row r="978" spans="4:4">
      <c r="D978" s="542">
        <f>IFERROR(VLOOKUP(A978,Сводная!W:AA,4,0),B978)</f>
        <v>0</v>
      </c>
    </row>
    <row r="979" spans="4:4">
      <c r="D979" s="542">
        <f>IFERROR(VLOOKUP(A979,Сводная!W:AA,4,0),B979)</f>
        <v>0</v>
      </c>
    </row>
    <row r="980" spans="4:4">
      <c r="D980" s="542">
        <f>IFERROR(VLOOKUP(A980,Сводная!W:AA,4,0),B980)</f>
        <v>0</v>
      </c>
    </row>
    <row r="981" spans="4:4">
      <c r="D981" s="542">
        <f>IFERROR(VLOOKUP(A981,Сводная!W:AA,4,0),B981)</f>
        <v>0</v>
      </c>
    </row>
    <row r="982" spans="4:4">
      <c r="D982" s="542">
        <f>IFERROR(VLOOKUP(A982,Сводная!W:AA,4,0),B982)</f>
        <v>0</v>
      </c>
    </row>
    <row r="983" spans="4:4">
      <c r="D983" s="542">
        <f>IFERROR(VLOOKUP(A983,Сводная!W:AA,4,0),B983)</f>
        <v>0</v>
      </c>
    </row>
    <row r="984" spans="4:4">
      <c r="D984" s="542">
        <f>IFERROR(VLOOKUP(A984,Сводная!W:AA,4,0),B984)</f>
        <v>0</v>
      </c>
    </row>
    <row r="985" spans="4:4">
      <c r="D985" s="542">
        <f>IFERROR(VLOOKUP(A985,Сводная!W:AA,4,0),B985)</f>
        <v>0</v>
      </c>
    </row>
    <row r="986" spans="4:4">
      <c r="D986" s="542">
        <f>IFERROR(VLOOKUP(A986,Сводная!W:AA,4,0),B986)</f>
        <v>0</v>
      </c>
    </row>
    <row r="987" spans="4:4">
      <c r="D987" s="542">
        <f>IFERROR(VLOOKUP(A987,Сводная!W:AA,4,0),B987)</f>
        <v>0</v>
      </c>
    </row>
    <row r="988" spans="4:4">
      <c r="D988" s="542">
        <f>IFERROR(VLOOKUP(A988,Сводная!W:AA,4,0),B988)</f>
        <v>0</v>
      </c>
    </row>
    <row r="989" spans="4:4">
      <c r="D989" s="542">
        <f>IFERROR(VLOOKUP(A989,Сводная!W:AA,4,0),B989)</f>
        <v>0</v>
      </c>
    </row>
    <row r="990" spans="4:4">
      <c r="D990" s="542">
        <f>IFERROR(VLOOKUP(A990,Сводная!W:AA,4,0),B990)</f>
        <v>0</v>
      </c>
    </row>
    <row r="991" spans="4:4">
      <c r="D991" s="542">
        <f>IFERROR(VLOOKUP(A991,Сводная!W:AA,4,0),B991)</f>
        <v>0</v>
      </c>
    </row>
    <row r="992" spans="4:4">
      <c r="D992" s="542">
        <f>IFERROR(VLOOKUP(A992,Сводная!W:AA,4,0),B992)</f>
        <v>0</v>
      </c>
    </row>
    <row r="993" spans="4:4">
      <c r="D993" s="542">
        <f>IFERROR(VLOOKUP(A993,Сводная!W:AA,4,0),B993)</f>
        <v>0</v>
      </c>
    </row>
    <row r="994" spans="4:4">
      <c r="D994" s="542">
        <f>IFERROR(VLOOKUP(A994,Сводная!W:AA,4,0),B994)</f>
        <v>0</v>
      </c>
    </row>
    <row r="995" spans="4:4">
      <c r="D995" s="542">
        <f>IFERROR(VLOOKUP(A995,Сводная!W:AA,4,0),B995)</f>
        <v>0</v>
      </c>
    </row>
    <row r="996" spans="4:4">
      <c r="D996" s="542">
        <f>IFERROR(VLOOKUP(A996,Сводная!W:AA,4,0),B996)</f>
        <v>0</v>
      </c>
    </row>
    <row r="997" spans="4:4">
      <c r="D997" s="542">
        <f>IFERROR(VLOOKUP(A997,Сводная!W:AA,4,0),B997)</f>
        <v>0</v>
      </c>
    </row>
    <row r="998" spans="4:4">
      <c r="D998" s="542">
        <f>IFERROR(VLOOKUP(A998,Сводная!W:AA,4,0),B998)</f>
        <v>0</v>
      </c>
    </row>
    <row r="999" spans="4:4">
      <c r="D999" s="542">
        <f>IFERROR(VLOOKUP(A999,Сводная!W:AA,4,0),B999)</f>
        <v>0</v>
      </c>
    </row>
    <row r="1000" spans="4:4">
      <c r="D1000" s="542">
        <f>IFERROR(VLOOKUP(A1000,Сводная!W:AA,4,0),B1000)</f>
        <v>0</v>
      </c>
    </row>
    <row r="1001" spans="4:4">
      <c r="D1001" s="542">
        <f>IFERROR(VLOOKUP(A1001,Сводная!W:AA,4,0),B1001)</f>
        <v>0</v>
      </c>
    </row>
    <row r="1002" spans="4:4">
      <c r="D1002" s="542">
        <f>IFERROR(VLOOKUP(A1002,Сводная!W:AA,4,0),B1002)</f>
        <v>0</v>
      </c>
    </row>
    <row r="1003" spans="4:4">
      <c r="D1003" s="542">
        <f>IFERROR(VLOOKUP(A1003,Сводная!W:AA,4,0),B1003)</f>
        <v>0</v>
      </c>
    </row>
    <row r="1004" spans="4:4">
      <c r="D1004" s="542">
        <f>IFERROR(VLOOKUP(A1004,Сводная!W:AA,4,0),B1004)</f>
        <v>0</v>
      </c>
    </row>
    <row r="1005" spans="4:4">
      <c r="D1005" s="542">
        <f>IFERROR(VLOOKUP(A1005,Сводная!W:AA,4,0),B1005)</f>
        <v>0</v>
      </c>
    </row>
    <row r="1006" spans="4:4">
      <c r="D1006" s="542">
        <f>IFERROR(VLOOKUP(A1006,Сводная!W:AA,4,0),B1006)</f>
        <v>0</v>
      </c>
    </row>
    <row r="1007" spans="4:4">
      <c r="D1007" s="542">
        <f>IFERROR(VLOOKUP(A1007,Сводная!W:AA,4,0),B1007)</f>
        <v>0</v>
      </c>
    </row>
    <row r="1008" spans="4:4">
      <c r="D1008" s="542">
        <f>IFERROR(VLOOKUP(A1008,Сводная!W:AA,4,0),B1008)</f>
        <v>0</v>
      </c>
    </row>
    <row r="1009" spans="4:4">
      <c r="D1009" s="542">
        <f>IFERROR(VLOOKUP(A1009,Сводная!W:AA,4,0),B1009)</f>
        <v>0</v>
      </c>
    </row>
    <row r="1010" spans="4:4">
      <c r="D1010" s="542">
        <f>IFERROR(VLOOKUP(A1010,Сводная!W:AA,4,0),B1010)</f>
        <v>0</v>
      </c>
    </row>
    <row r="1011" spans="4:4">
      <c r="D1011" s="542">
        <f>IFERROR(VLOOKUP(A1011,Сводная!W:AA,4,0),B1011)</f>
        <v>0</v>
      </c>
    </row>
    <row r="1012" spans="4:4">
      <c r="D1012" s="542">
        <f>IFERROR(VLOOKUP(A1012,Сводная!W:AA,4,0),B1012)</f>
        <v>0</v>
      </c>
    </row>
    <row r="1013" spans="4:4">
      <c r="D1013" s="542">
        <f>IFERROR(VLOOKUP(A1013,Сводная!W:AA,4,0),B1013)</f>
        <v>0</v>
      </c>
    </row>
    <row r="1014" spans="4:4">
      <c r="D1014" s="542">
        <f>IFERROR(VLOOKUP(A1014,Сводная!W:AA,4,0),B1014)</f>
        <v>0</v>
      </c>
    </row>
    <row r="1015" spans="4:4">
      <c r="D1015" s="542">
        <f>IFERROR(VLOOKUP(A1015,Сводная!W:AA,4,0),B1015)</f>
        <v>0</v>
      </c>
    </row>
    <row r="1016" spans="4:4">
      <c r="D1016" s="542">
        <f>IFERROR(VLOOKUP(A1016,Сводная!W:AA,4,0),B1016)</f>
        <v>0</v>
      </c>
    </row>
    <row r="1017" spans="4:4">
      <c r="D1017" s="542">
        <f>IFERROR(VLOOKUP(A1017,Сводная!W:AA,4,0),B1017)</f>
        <v>0</v>
      </c>
    </row>
    <row r="1018" spans="4:4">
      <c r="D1018" s="542">
        <f>IFERROR(VLOOKUP(A1018,Сводная!W:AA,4,0),B1018)</f>
        <v>0</v>
      </c>
    </row>
    <row r="1019" spans="4:4">
      <c r="D1019" s="542">
        <f>IFERROR(VLOOKUP(A1019,Сводная!W:AA,4,0),B1019)</f>
        <v>0</v>
      </c>
    </row>
    <row r="1020" spans="4:4">
      <c r="D1020" s="542">
        <f>IFERROR(VLOOKUP(A1020,Сводная!W:AA,4,0),B1020)</f>
        <v>0</v>
      </c>
    </row>
    <row r="1021" spans="4:4">
      <c r="D1021" s="542">
        <f>IFERROR(VLOOKUP(A1021,Сводная!W:AA,4,0),B1021)</f>
        <v>0</v>
      </c>
    </row>
    <row r="1022" spans="4:4">
      <c r="D1022" s="542">
        <f>IFERROR(VLOOKUP(A1022,Сводная!W:AA,4,0),B1022)</f>
        <v>0</v>
      </c>
    </row>
    <row r="1023" spans="4:4">
      <c r="D1023" s="542">
        <f>IFERROR(VLOOKUP(A1023,Сводная!W:AA,4,0),B1023)</f>
        <v>0</v>
      </c>
    </row>
    <row r="1024" spans="4:4">
      <c r="D1024" s="542">
        <f>IFERROR(VLOOKUP(A1024,Сводная!W:AA,4,0),B1024)</f>
        <v>0</v>
      </c>
    </row>
    <row r="1025" spans="4:4">
      <c r="D1025" s="542">
        <f>IFERROR(VLOOKUP(A1025,Сводная!W:AA,4,0),B1025)</f>
        <v>0</v>
      </c>
    </row>
    <row r="1026" spans="4:4">
      <c r="D1026" s="542">
        <f>IFERROR(VLOOKUP(A1026,Сводная!W:AA,4,0),B1026)</f>
        <v>0</v>
      </c>
    </row>
    <row r="1027" spans="4:4">
      <c r="D1027" s="542">
        <f>IFERROR(VLOOKUP(A1027,Сводная!W:AA,4,0),B1027)</f>
        <v>0</v>
      </c>
    </row>
    <row r="1028" spans="4:4">
      <c r="D1028" s="542">
        <f>IFERROR(VLOOKUP(A1028,Сводная!W:AA,4,0),B1028)</f>
        <v>0</v>
      </c>
    </row>
    <row r="1029" spans="4:4">
      <c r="D1029" s="542">
        <f>IFERROR(VLOOKUP(A1029,Сводная!W:AA,4,0),B1029)</f>
        <v>0</v>
      </c>
    </row>
    <row r="1030" spans="4:4">
      <c r="D1030" s="542">
        <f>IFERROR(VLOOKUP(A1030,Сводная!W:AA,4,0),B1030)</f>
        <v>0</v>
      </c>
    </row>
    <row r="1031" spans="4:4">
      <c r="D1031" s="542">
        <f>IFERROR(VLOOKUP(A1031,Сводная!W:AA,4,0),B1031)</f>
        <v>0</v>
      </c>
    </row>
    <row r="1032" spans="4:4">
      <c r="D1032" s="542">
        <f>IFERROR(VLOOKUP(A1032,Сводная!W:AA,4,0),B1032)</f>
        <v>0</v>
      </c>
    </row>
    <row r="1033" spans="4:4">
      <c r="D1033" s="542">
        <f>IFERROR(VLOOKUP(A1033,Сводная!W:AA,4,0),B1033)</f>
        <v>0</v>
      </c>
    </row>
    <row r="1034" spans="4:4">
      <c r="D1034" s="542">
        <f>IFERROR(VLOOKUP(A1034,Сводная!W:AA,4,0),B1034)</f>
        <v>0</v>
      </c>
    </row>
    <row r="1035" spans="4:4">
      <c r="D1035" s="542">
        <f>IFERROR(VLOOKUP(A1035,Сводная!W:AA,4,0),B1035)</f>
        <v>0</v>
      </c>
    </row>
    <row r="1036" spans="4:4">
      <c r="D1036" s="542">
        <f>IFERROR(VLOOKUP(A1036,Сводная!W:AA,4,0),B1036)</f>
        <v>0</v>
      </c>
    </row>
    <row r="1037" spans="4:4">
      <c r="D1037" s="542">
        <f>IFERROR(VLOOKUP(A1037,Сводная!W:AA,4,0),B1037)</f>
        <v>0</v>
      </c>
    </row>
    <row r="1038" spans="4:4">
      <c r="D1038" s="542">
        <f>IFERROR(VLOOKUP(A1038,Сводная!W:AA,4,0),B1038)</f>
        <v>0</v>
      </c>
    </row>
    <row r="1039" spans="4:4">
      <c r="D1039" s="542">
        <f>IFERROR(VLOOKUP(A1039,Сводная!W:AA,4,0),B1039)</f>
        <v>0</v>
      </c>
    </row>
    <row r="1040" spans="4:4">
      <c r="D1040" s="542">
        <f>IFERROR(VLOOKUP(A1040,Сводная!W:AA,4,0),B1040)</f>
        <v>0</v>
      </c>
    </row>
    <row r="1041" spans="4:4">
      <c r="D1041" s="542">
        <f>IFERROR(VLOOKUP(A1041,Сводная!W:AA,4,0),B1041)</f>
        <v>0</v>
      </c>
    </row>
    <row r="1042" spans="4:4">
      <c r="D1042" s="542">
        <f>IFERROR(VLOOKUP(A1042,Сводная!W:AA,4,0),B1042)</f>
        <v>0</v>
      </c>
    </row>
    <row r="1043" spans="4:4">
      <c r="D1043" s="542">
        <f>IFERROR(VLOOKUP(A1043,Сводная!W:AA,4,0),B1043)</f>
        <v>0</v>
      </c>
    </row>
    <row r="1044" spans="4:4">
      <c r="D1044" s="542">
        <f>IFERROR(VLOOKUP(A1044,Сводная!W:AA,4,0),B1044)</f>
        <v>0</v>
      </c>
    </row>
    <row r="1045" spans="4:4">
      <c r="D1045" s="542">
        <f>IFERROR(VLOOKUP(A1045,Сводная!W:AA,4,0),B1045)</f>
        <v>0</v>
      </c>
    </row>
    <row r="1046" spans="4:4">
      <c r="D1046" s="542">
        <f>IFERROR(VLOOKUP(A1046,Сводная!W:AA,4,0),B1046)</f>
        <v>0</v>
      </c>
    </row>
    <row r="1047" spans="4:4">
      <c r="D1047" s="542">
        <f>IFERROR(VLOOKUP(A1047,Сводная!W:AA,4,0),B1047)</f>
        <v>0</v>
      </c>
    </row>
    <row r="1048" spans="4:4">
      <c r="D1048" s="542">
        <f>IFERROR(VLOOKUP(A1048,Сводная!W:AA,4,0),B1048)</f>
        <v>0</v>
      </c>
    </row>
    <row r="1049" spans="4:4">
      <c r="D1049" s="542">
        <f>IFERROR(VLOOKUP(A1049,Сводная!W:AA,4,0),B1049)</f>
        <v>0</v>
      </c>
    </row>
    <row r="1050" spans="4:4">
      <c r="D1050" s="542">
        <f>IFERROR(VLOOKUP(A1050,Сводная!W:AA,4,0),B1050)</f>
        <v>0</v>
      </c>
    </row>
    <row r="1051" spans="4:4">
      <c r="D1051" s="542">
        <f>IFERROR(VLOOKUP(A1051,Сводная!W:AA,4,0),B1051)</f>
        <v>0</v>
      </c>
    </row>
    <row r="1052" spans="4:4">
      <c r="D1052" s="542">
        <f>IFERROR(VLOOKUP(A1052,Сводная!W:AA,4,0),B1052)</f>
        <v>0</v>
      </c>
    </row>
    <row r="1053" spans="4:4">
      <c r="D1053" s="542">
        <f>IFERROR(VLOOKUP(A1053,Сводная!W:AA,4,0),B1053)</f>
        <v>0</v>
      </c>
    </row>
    <row r="1054" spans="4:4">
      <c r="D1054" s="542">
        <f>IFERROR(VLOOKUP(A1054,Сводная!W:AA,4,0),B1054)</f>
        <v>0</v>
      </c>
    </row>
    <row r="1055" spans="4:4">
      <c r="D1055" s="542">
        <f>IFERROR(VLOOKUP(A1055,Сводная!W:AA,4,0),B1055)</f>
        <v>0</v>
      </c>
    </row>
    <row r="1056" spans="4:4">
      <c r="D1056" s="542">
        <f>IFERROR(VLOOKUP(A1056,Сводная!W:AA,4,0),B1056)</f>
        <v>0</v>
      </c>
    </row>
    <row r="1057" spans="4:4">
      <c r="D1057" s="542">
        <f>IFERROR(VLOOKUP(A1057,Сводная!W:AA,4,0),B1057)</f>
        <v>0</v>
      </c>
    </row>
    <row r="1058" spans="4:4">
      <c r="D1058" s="542">
        <f>IFERROR(VLOOKUP(A1058,Сводная!W:AA,4,0),B1058)</f>
        <v>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91"/>
  <sheetViews>
    <sheetView zoomScale="85" zoomScaleNormal="85" workbookViewId="0">
      <selection sqref="A1:A291"/>
    </sheetView>
  </sheetViews>
  <sheetFormatPr defaultRowHeight="12.75"/>
  <sheetData>
    <row r="1" spans="1:1">
      <c r="A1" t="s">
        <v>332</v>
      </c>
    </row>
    <row r="2" spans="1:1">
      <c r="A2" s="542" t="s">
        <v>279</v>
      </c>
    </row>
    <row r="3" spans="1:1">
      <c r="A3" s="542" t="s">
        <v>280</v>
      </c>
    </row>
    <row r="4" spans="1:1">
      <c r="A4" s="542" t="s">
        <v>281</v>
      </c>
    </row>
    <row r="5" spans="1:1">
      <c r="A5" s="542" t="s">
        <v>282</v>
      </c>
    </row>
    <row r="6" spans="1:1">
      <c r="A6" s="542" t="s">
        <v>283</v>
      </c>
    </row>
    <row r="7" spans="1:1">
      <c r="A7" s="542" t="s">
        <v>284</v>
      </c>
    </row>
    <row r="8" spans="1:1">
      <c r="A8" s="542" t="s">
        <v>177</v>
      </c>
    </row>
    <row r="9" spans="1:1">
      <c r="A9" s="542" t="s">
        <v>178</v>
      </c>
    </row>
    <row r="10" spans="1:1">
      <c r="A10" s="542" t="s">
        <v>333</v>
      </c>
    </row>
    <row r="11" spans="1:1">
      <c r="A11" s="542" t="s">
        <v>334</v>
      </c>
    </row>
    <row r="12" spans="1:1">
      <c r="A12" s="542" t="s">
        <v>335</v>
      </c>
    </row>
    <row r="13" spans="1:1">
      <c r="A13" s="542" t="s">
        <v>336</v>
      </c>
    </row>
    <row r="14" spans="1:1">
      <c r="A14" s="542" t="s">
        <v>285</v>
      </c>
    </row>
    <row r="15" spans="1:1">
      <c r="A15" s="542" t="s">
        <v>337</v>
      </c>
    </row>
    <row r="16" spans="1:1">
      <c r="A16" s="542" t="s">
        <v>338</v>
      </c>
    </row>
    <row r="17" spans="1:1">
      <c r="A17" s="542" t="s">
        <v>339</v>
      </c>
    </row>
    <row r="18" spans="1:1">
      <c r="A18" s="542" t="s">
        <v>179</v>
      </c>
    </row>
    <row r="19" spans="1:1">
      <c r="A19" s="542" t="s">
        <v>180</v>
      </c>
    </row>
    <row r="20" spans="1:1">
      <c r="A20" s="542" t="s">
        <v>340</v>
      </c>
    </row>
    <row r="21" spans="1:1">
      <c r="A21" s="542" t="s">
        <v>181</v>
      </c>
    </row>
    <row r="22" spans="1:1">
      <c r="A22" s="542" t="s">
        <v>182</v>
      </c>
    </row>
    <row r="23" spans="1:1">
      <c r="A23" s="542" t="s">
        <v>183</v>
      </c>
    </row>
    <row r="24" spans="1:1">
      <c r="A24" s="542" t="s">
        <v>184</v>
      </c>
    </row>
    <row r="25" spans="1:1">
      <c r="A25" s="542" t="s">
        <v>185</v>
      </c>
    </row>
    <row r="26" spans="1:1">
      <c r="A26" s="542" t="s">
        <v>186</v>
      </c>
    </row>
    <row r="27" spans="1:1">
      <c r="A27" s="542" t="s">
        <v>187</v>
      </c>
    </row>
    <row r="28" spans="1:1">
      <c r="A28" s="542" t="s">
        <v>188</v>
      </c>
    </row>
    <row r="29" spans="1:1">
      <c r="A29" s="542" t="s">
        <v>189</v>
      </c>
    </row>
    <row r="30" spans="1:1">
      <c r="A30" s="542" t="s">
        <v>286</v>
      </c>
    </row>
    <row r="31" spans="1:1">
      <c r="A31" s="542" t="s">
        <v>287</v>
      </c>
    </row>
    <row r="32" spans="1:1">
      <c r="A32" s="542" t="s">
        <v>341</v>
      </c>
    </row>
    <row r="33" spans="1:1">
      <c r="A33" s="542" t="s">
        <v>342</v>
      </c>
    </row>
    <row r="34" spans="1:1">
      <c r="A34" s="542" t="s">
        <v>343</v>
      </c>
    </row>
    <row r="35" spans="1:1">
      <c r="A35" s="542" t="s">
        <v>344</v>
      </c>
    </row>
    <row r="36" spans="1:1">
      <c r="A36" s="542" t="s">
        <v>345</v>
      </c>
    </row>
    <row r="37" spans="1:1">
      <c r="A37" s="542" t="s">
        <v>346</v>
      </c>
    </row>
    <row r="38" spans="1:1">
      <c r="A38" s="542" t="s">
        <v>347</v>
      </c>
    </row>
    <row r="39" spans="1:1">
      <c r="A39" s="542" t="s">
        <v>288</v>
      </c>
    </row>
    <row r="40" spans="1:1">
      <c r="A40" s="542" t="s">
        <v>289</v>
      </c>
    </row>
    <row r="41" spans="1:1">
      <c r="A41" s="542" t="s">
        <v>290</v>
      </c>
    </row>
    <row r="42" spans="1:1">
      <c r="A42" s="542" t="s">
        <v>348</v>
      </c>
    </row>
    <row r="43" spans="1:1">
      <c r="A43" s="542" t="s">
        <v>190</v>
      </c>
    </row>
    <row r="44" spans="1:1">
      <c r="A44" s="542" t="s">
        <v>349</v>
      </c>
    </row>
    <row r="45" spans="1:1">
      <c r="A45" s="542" t="s">
        <v>211</v>
      </c>
    </row>
    <row r="46" spans="1:1">
      <c r="A46" s="542" t="s">
        <v>350</v>
      </c>
    </row>
    <row r="47" spans="1:1">
      <c r="A47" s="542" t="s">
        <v>351</v>
      </c>
    </row>
    <row r="48" spans="1:1">
      <c r="A48" s="542" t="s">
        <v>352</v>
      </c>
    </row>
    <row r="49" spans="1:1">
      <c r="A49" s="542" t="s">
        <v>353</v>
      </c>
    </row>
    <row r="50" spans="1:1">
      <c r="A50" s="542" t="s">
        <v>354</v>
      </c>
    </row>
    <row r="51" spans="1:1">
      <c r="A51" s="542" t="s">
        <v>355</v>
      </c>
    </row>
    <row r="52" spans="1:1">
      <c r="A52" s="542" t="s">
        <v>356</v>
      </c>
    </row>
    <row r="53" spans="1:1">
      <c r="A53" s="542" t="s">
        <v>357</v>
      </c>
    </row>
    <row r="54" spans="1:1">
      <c r="A54" s="542" t="s">
        <v>291</v>
      </c>
    </row>
    <row r="55" spans="1:1">
      <c r="A55" s="542" t="s">
        <v>191</v>
      </c>
    </row>
    <row r="56" spans="1:1">
      <c r="A56" s="542" t="s">
        <v>358</v>
      </c>
    </row>
    <row r="57" spans="1:1">
      <c r="A57" s="542" t="s">
        <v>359</v>
      </c>
    </row>
    <row r="58" spans="1:1">
      <c r="A58" s="542" t="s">
        <v>360</v>
      </c>
    </row>
    <row r="59" spans="1:1">
      <c r="A59" s="542" t="s">
        <v>361</v>
      </c>
    </row>
    <row r="60" spans="1:1">
      <c r="A60" s="542" t="s">
        <v>362</v>
      </c>
    </row>
    <row r="61" spans="1:1">
      <c r="A61" s="542" t="s">
        <v>363</v>
      </c>
    </row>
    <row r="62" spans="1:1">
      <c r="A62" s="542" t="s">
        <v>364</v>
      </c>
    </row>
    <row r="63" spans="1:1">
      <c r="A63" s="542" t="s">
        <v>192</v>
      </c>
    </row>
    <row r="64" spans="1:1">
      <c r="A64" s="542" t="s">
        <v>193</v>
      </c>
    </row>
    <row r="65" spans="1:1">
      <c r="A65" s="542" t="s">
        <v>365</v>
      </c>
    </row>
    <row r="66" spans="1:1">
      <c r="A66" s="542" t="s">
        <v>292</v>
      </c>
    </row>
    <row r="67" spans="1:1">
      <c r="A67" s="542" t="s">
        <v>366</v>
      </c>
    </row>
    <row r="68" spans="1:1">
      <c r="A68" s="542" t="s">
        <v>194</v>
      </c>
    </row>
    <row r="69" spans="1:1">
      <c r="A69" s="542" t="s">
        <v>367</v>
      </c>
    </row>
    <row r="70" spans="1:1">
      <c r="A70" s="542" t="s">
        <v>368</v>
      </c>
    </row>
    <row r="71" spans="1:1">
      <c r="A71" s="542" t="s">
        <v>369</v>
      </c>
    </row>
    <row r="72" spans="1:1">
      <c r="A72" s="542" t="s">
        <v>293</v>
      </c>
    </row>
    <row r="73" spans="1:1">
      <c r="A73" s="542" t="s">
        <v>294</v>
      </c>
    </row>
    <row r="74" spans="1:1">
      <c r="A74" s="542" t="s">
        <v>295</v>
      </c>
    </row>
    <row r="75" spans="1:1">
      <c r="A75" s="542" t="s">
        <v>370</v>
      </c>
    </row>
    <row r="76" spans="1:1">
      <c r="A76" s="542" t="s">
        <v>195</v>
      </c>
    </row>
    <row r="77" spans="1:1">
      <c r="A77" s="542" t="s">
        <v>371</v>
      </c>
    </row>
    <row r="78" spans="1:1">
      <c r="A78" s="542" t="s">
        <v>212</v>
      </c>
    </row>
    <row r="79" spans="1:1">
      <c r="A79" s="542" t="s">
        <v>372</v>
      </c>
    </row>
    <row r="80" spans="1:1">
      <c r="A80" s="542" t="s">
        <v>373</v>
      </c>
    </row>
    <row r="81" spans="1:1">
      <c r="A81" s="542" t="s">
        <v>374</v>
      </c>
    </row>
    <row r="82" spans="1:1">
      <c r="A82" s="542" t="s">
        <v>375</v>
      </c>
    </row>
    <row r="83" spans="1:1">
      <c r="A83" s="542" t="s">
        <v>376</v>
      </c>
    </row>
    <row r="84" spans="1:1">
      <c r="A84" s="542" t="s">
        <v>377</v>
      </c>
    </row>
    <row r="85" spans="1:1">
      <c r="A85" s="542" t="s">
        <v>378</v>
      </c>
    </row>
    <row r="86" spans="1:1">
      <c r="A86" s="542" t="s">
        <v>379</v>
      </c>
    </row>
    <row r="87" spans="1:1">
      <c r="A87" s="542" t="s">
        <v>296</v>
      </c>
    </row>
    <row r="88" spans="1:1">
      <c r="A88" s="542" t="s">
        <v>196</v>
      </c>
    </row>
    <row r="89" spans="1:1">
      <c r="A89" s="542" t="s">
        <v>380</v>
      </c>
    </row>
    <row r="90" spans="1:1">
      <c r="A90" s="542" t="s">
        <v>197</v>
      </c>
    </row>
    <row r="91" spans="1:1">
      <c r="A91" s="542" t="s">
        <v>381</v>
      </c>
    </row>
    <row r="92" spans="1:1">
      <c r="A92" s="542" t="s">
        <v>382</v>
      </c>
    </row>
    <row r="93" spans="1:1">
      <c r="A93" s="542" t="s">
        <v>383</v>
      </c>
    </row>
    <row r="94" spans="1:1">
      <c r="A94" s="542" t="s">
        <v>384</v>
      </c>
    </row>
    <row r="95" spans="1:1">
      <c r="A95" s="542" t="s">
        <v>385</v>
      </c>
    </row>
    <row r="96" spans="1:1">
      <c r="A96" s="542" t="s">
        <v>198</v>
      </c>
    </row>
    <row r="97" spans="1:1">
      <c r="A97" s="542" t="s">
        <v>199</v>
      </c>
    </row>
    <row r="98" spans="1:1">
      <c r="A98" s="542" t="s">
        <v>386</v>
      </c>
    </row>
    <row r="99" spans="1:1">
      <c r="A99" s="542" t="s">
        <v>387</v>
      </c>
    </row>
    <row r="100" spans="1:1">
      <c r="A100" s="542" t="s">
        <v>388</v>
      </c>
    </row>
    <row r="101" spans="1:1">
      <c r="A101" s="542" t="s">
        <v>389</v>
      </c>
    </row>
    <row r="102" spans="1:1">
      <c r="A102" s="542" t="s">
        <v>390</v>
      </c>
    </row>
    <row r="103" spans="1:1">
      <c r="A103" s="542" t="s">
        <v>391</v>
      </c>
    </row>
    <row r="104" spans="1:1">
      <c r="A104" s="542" t="s">
        <v>392</v>
      </c>
    </row>
    <row r="105" spans="1:1">
      <c r="A105" s="542" t="s">
        <v>393</v>
      </c>
    </row>
    <row r="106" spans="1:1">
      <c r="A106" s="542" t="s">
        <v>394</v>
      </c>
    </row>
    <row r="107" spans="1:1">
      <c r="A107" s="542" t="s">
        <v>395</v>
      </c>
    </row>
    <row r="108" spans="1:1">
      <c r="A108" s="542" t="s">
        <v>396</v>
      </c>
    </row>
    <row r="109" spans="1:1">
      <c r="A109" s="542" t="s">
        <v>397</v>
      </c>
    </row>
    <row r="110" spans="1:1">
      <c r="A110" s="542" t="s">
        <v>398</v>
      </c>
    </row>
    <row r="111" spans="1:1">
      <c r="A111" s="542" t="s">
        <v>399</v>
      </c>
    </row>
    <row r="112" spans="1:1">
      <c r="A112" s="542" t="s">
        <v>400</v>
      </c>
    </row>
    <row r="113" spans="1:1">
      <c r="A113" s="542" t="s">
        <v>401</v>
      </c>
    </row>
    <row r="114" spans="1:1">
      <c r="A114" s="542" t="s">
        <v>402</v>
      </c>
    </row>
    <row r="115" spans="1:1">
      <c r="A115" s="542" t="s">
        <v>403</v>
      </c>
    </row>
    <row r="116" spans="1:1">
      <c r="A116" s="542" t="s">
        <v>404</v>
      </c>
    </row>
    <row r="117" spans="1:1">
      <c r="A117" s="542" t="s">
        <v>405</v>
      </c>
    </row>
    <row r="118" spans="1:1">
      <c r="A118" s="542" t="s">
        <v>406</v>
      </c>
    </row>
    <row r="119" spans="1:1">
      <c r="A119" s="542" t="s">
        <v>407</v>
      </c>
    </row>
    <row r="120" spans="1:1">
      <c r="A120" s="542" t="s">
        <v>408</v>
      </c>
    </row>
    <row r="121" spans="1:1">
      <c r="A121" s="542" t="s">
        <v>409</v>
      </c>
    </row>
    <row r="122" spans="1:1">
      <c r="A122" s="542" t="s">
        <v>410</v>
      </c>
    </row>
    <row r="123" spans="1:1">
      <c r="A123" s="542" t="s">
        <v>411</v>
      </c>
    </row>
    <row r="124" spans="1:1">
      <c r="A124" s="542" t="s">
        <v>412</v>
      </c>
    </row>
    <row r="125" spans="1:1">
      <c r="A125" s="542" t="s">
        <v>413</v>
      </c>
    </row>
    <row r="126" spans="1:1">
      <c r="A126" s="542" t="s">
        <v>414</v>
      </c>
    </row>
    <row r="127" spans="1:1">
      <c r="A127" s="542" t="s">
        <v>415</v>
      </c>
    </row>
    <row r="128" spans="1:1">
      <c r="A128" s="542" t="s">
        <v>416</v>
      </c>
    </row>
    <row r="129" spans="1:1">
      <c r="A129" s="542" t="s">
        <v>417</v>
      </c>
    </row>
    <row r="130" spans="1:1">
      <c r="A130" s="542" t="s">
        <v>297</v>
      </c>
    </row>
    <row r="131" spans="1:1">
      <c r="A131" s="542" t="s">
        <v>418</v>
      </c>
    </row>
    <row r="132" spans="1:1">
      <c r="A132" s="542" t="s">
        <v>419</v>
      </c>
    </row>
    <row r="133" spans="1:1">
      <c r="A133" s="542" t="s">
        <v>420</v>
      </c>
    </row>
    <row r="134" spans="1:1">
      <c r="A134" s="542" t="s">
        <v>421</v>
      </c>
    </row>
    <row r="135" spans="1:1">
      <c r="A135" s="542" t="s">
        <v>200</v>
      </c>
    </row>
    <row r="136" spans="1:1">
      <c r="A136" s="542" t="s">
        <v>298</v>
      </c>
    </row>
    <row r="137" spans="1:1">
      <c r="A137" s="542" t="s">
        <v>201</v>
      </c>
    </row>
    <row r="138" spans="1:1">
      <c r="A138" s="542" t="s">
        <v>422</v>
      </c>
    </row>
    <row r="139" spans="1:1">
      <c r="A139" s="542" t="s">
        <v>202</v>
      </c>
    </row>
    <row r="140" spans="1:1">
      <c r="A140" s="542" t="s">
        <v>203</v>
      </c>
    </row>
    <row r="141" spans="1:1">
      <c r="A141" s="542" t="s">
        <v>204</v>
      </c>
    </row>
    <row r="142" spans="1:1">
      <c r="A142" s="542" t="s">
        <v>423</v>
      </c>
    </row>
    <row r="143" spans="1:1">
      <c r="A143" s="542" t="s">
        <v>205</v>
      </c>
    </row>
    <row r="144" spans="1:1">
      <c r="A144" s="542" t="s">
        <v>206</v>
      </c>
    </row>
    <row r="145" spans="1:1">
      <c r="A145" s="542" t="s">
        <v>207</v>
      </c>
    </row>
    <row r="146" spans="1:1">
      <c r="A146" s="542" t="s">
        <v>424</v>
      </c>
    </row>
    <row r="147" spans="1:1">
      <c r="A147" s="542" t="s">
        <v>208</v>
      </c>
    </row>
    <row r="148" spans="1:1">
      <c r="A148" s="542" t="s">
        <v>425</v>
      </c>
    </row>
    <row r="149" spans="1:1">
      <c r="A149" s="542" t="s">
        <v>426</v>
      </c>
    </row>
    <row r="150" spans="1:1">
      <c r="A150" s="542" t="s">
        <v>427</v>
      </c>
    </row>
    <row r="151" spans="1:1">
      <c r="A151" s="542" t="s">
        <v>428</v>
      </c>
    </row>
    <row r="152" spans="1:1">
      <c r="A152" s="542" t="s">
        <v>429</v>
      </c>
    </row>
    <row r="153" spans="1:1">
      <c r="A153" s="542" t="s">
        <v>430</v>
      </c>
    </row>
    <row r="154" spans="1:1">
      <c r="A154" s="542" t="s">
        <v>209</v>
      </c>
    </row>
    <row r="155" spans="1:1">
      <c r="A155" s="542" t="s">
        <v>210</v>
      </c>
    </row>
    <row r="156" spans="1:1">
      <c r="A156" s="542" t="s">
        <v>431</v>
      </c>
    </row>
    <row r="157" spans="1:1">
      <c r="A157" s="542" t="s">
        <v>432</v>
      </c>
    </row>
    <row r="158" spans="1:1">
      <c r="A158" s="542" t="s">
        <v>433</v>
      </c>
    </row>
    <row r="159" spans="1:1">
      <c r="A159" s="542" t="s">
        <v>434</v>
      </c>
    </row>
    <row r="160" spans="1:1">
      <c r="A160" s="542" t="s">
        <v>435</v>
      </c>
    </row>
    <row r="161" spans="1:1">
      <c r="A161" s="542" t="s">
        <v>436</v>
      </c>
    </row>
    <row r="162" spans="1:1">
      <c r="A162" s="542" t="s">
        <v>437</v>
      </c>
    </row>
    <row r="163" spans="1:1">
      <c r="A163" s="542" t="s">
        <v>438</v>
      </c>
    </row>
    <row r="164" spans="1:1">
      <c r="A164" s="542" t="s">
        <v>439</v>
      </c>
    </row>
    <row r="165" spans="1:1">
      <c r="A165" s="542" t="s">
        <v>440</v>
      </c>
    </row>
    <row r="166" spans="1:1">
      <c r="A166" s="542" t="s">
        <v>441</v>
      </c>
    </row>
    <row r="167" spans="1:1">
      <c r="A167" s="542" t="s">
        <v>442</v>
      </c>
    </row>
    <row r="168" spans="1:1">
      <c r="A168" s="542" t="s">
        <v>443</v>
      </c>
    </row>
    <row r="169" spans="1:1">
      <c r="A169" s="542" t="s">
        <v>444</v>
      </c>
    </row>
    <row r="170" spans="1:1">
      <c r="A170" s="542" t="s">
        <v>445</v>
      </c>
    </row>
    <row r="171" spans="1:1">
      <c r="A171" s="542" t="s">
        <v>446</v>
      </c>
    </row>
    <row r="172" spans="1:1">
      <c r="A172" s="542" t="s">
        <v>447</v>
      </c>
    </row>
    <row r="173" spans="1:1">
      <c r="A173" s="542" t="s">
        <v>448</v>
      </c>
    </row>
    <row r="174" spans="1:1">
      <c r="A174" s="542" t="s">
        <v>449</v>
      </c>
    </row>
    <row r="175" spans="1:1">
      <c r="A175" s="542" t="s">
        <v>450</v>
      </c>
    </row>
    <row r="176" spans="1:1">
      <c r="A176" s="542" t="s">
        <v>451</v>
      </c>
    </row>
    <row r="177" spans="1:1">
      <c r="A177" s="542" t="s">
        <v>452</v>
      </c>
    </row>
    <row r="178" spans="1:1">
      <c r="A178" s="542" t="s">
        <v>453</v>
      </c>
    </row>
    <row r="179" spans="1:1">
      <c r="A179" s="542" t="s">
        <v>454</v>
      </c>
    </row>
    <row r="180" spans="1:1">
      <c r="A180" s="542" t="s">
        <v>455</v>
      </c>
    </row>
    <row r="181" spans="1:1">
      <c r="A181" s="542" t="s">
        <v>456</v>
      </c>
    </row>
    <row r="182" spans="1:1">
      <c r="A182" s="542" t="s">
        <v>457</v>
      </c>
    </row>
    <row r="183" spans="1:1">
      <c r="A183" s="542" t="s">
        <v>458</v>
      </c>
    </row>
    <row r="184" spans="1:1">
      <c r="A184" s="542" t="s">
        <v>459</v>
      </c>
    </row>
    <row r="185" spans="1:1">
      <c r="A185" s="542" t="s">
        <v>460</v>
      </c>
    </row>
    <row r="186" spans="1:1">
      <c r="A186" s="542" t="s">
        <v>461</v>
      </c>
    </row>
    <row r="187" spans="1:1">
      <c r="A187" s="542" t="s">
        <v>462</v>
      </c>
    </row>
    <row r="188" spans="1:1">
      <c r="A188" s="542" t="s">
        <v>463</v>
      </c>
    </row>
    <row r="189" spans="1:1">
      <c r="A189" s="542" t="s">
        <v>464</v>
      </c>
    </row>
    <row r="190" spans="1:1">
      <c r="A190" s="542" t="s">
        <v>465</v>
      </c>
    </row>
    <row r="191" spans="1:1">
      <c r="A191" s="542" t="s">
        <v>466</v>
      </c>
    </row>
    <row r="192" spans="1:1">
      <c r="A192" s="542" t="s">
        <v>467</v>
      </c>
    </row>
    <row r="193" spans="1:1">
      <c r="A193" s="542" t="s">
        <v>468</v>
      </c>
    </row>
    <row r="194" spans="1:1">
      <c r="A194" s="542" t="s">
        <v>469</v>
      </c>
    </row>
    <row r="195" spans="1:1">
      <c r="A195" s="542" t="s">
        <v>470</v>
      </c>
    </row>
    <row r="196" spans="1:1">
      <c r="A196" s="542" t="s">
        <v>471</v>
      </c>
    </row>
    <row r="197" spans="1:1">
      <c r="A197" s="542" t="s">
        <v>472</v>
      </c>
    </row>
    <row r="198" spans="1:1">
      <c r="A198" s="542" t="s">
        <v>473</v>
      </c>
    </row>
    <row r="199" spans="1:1">
      <c r="A199" s="542" t="s">
        <v>474</v>
      </c>
    </row>
    <row r="200" spans="1:1">
      <c r="A200" s="542" t="s">
        <v>475</v>
      </c>
    </row>
    <row r="201" spans="1:1">
      <c r="A201" s="542" t="s">
        <v>476</v>
      </c>
    </row>
    <row r="202" spans="1:1">
      <c r="A202" s="542" t="s">
        <v>477</v>
      </c>
    </row>
    <row r="203" spans="1:1">
      <c r="A203" s="542" t="s">
        <v>478</v>
      </c>
    </row>
    <row r="204" spans="1:1">
      <c r="A204" s="542" t="s">
        <v>479</v>
      </c>
    </row>
    <row r="205" spans="1:1">
      <c r="A205" s="542" t="s">
        <v>480</v>
      </c>
    </row>
    <row r="206" spans="1:1">
      <c r="A206" s="542" t="s">
        <v>481</v>
      </c>
    </row>
    <row r="207" spans="1:1">
      <c r="A207" s="542" t="s">
        <v>482</v>
      </c>
    </row>
    <row r="208" spans="1:1">
      <c r="A208" s="542" t="s">
        <v>483</v>
      </c>
    </row>
    <row r="209" spans="1:1">
      <c r="A209" s="542" t="s">
        <v>484</v>
      </c>
    </row>
    <row r="210" spans="1:1">
      <c r="A210" s="542" t="s">
        <v>485</v>
      </c>
    </row>
    <row r="211" spans="1:1">
      <c r="A211" s="542" t="s">
        <v>486</v>
      </c>
    </row>
    <row r="212" spans="1:1">
      <c r="A212" s="542" t="s">
        <v>487</v>
      </c>
    </row>
    <row r="213" spans="1:1">
      <c r="A213" s="542" t="s">
        <v>488</v>
      </c>
    </row>
    <row r="214" spans="1:1">
      <c r="A214" s="542" t="s">
        <v>489</v>
      </c>
    </row>
    <row r="215" spans="1:1">
      <c r="A215" s="542" t="s">
        <v>490</v>
      </c>
    </row>
    <row r="216" spans="1:1">
      <c r="A216" s="542" t="s">
        <v>491</v>
      </c>
    </row>
    <row r="217" spans="1:1">
      <c r="A217" s="542" t="s">
        <v>492</v>
      </c>
    </row>
    <row r="218" spans="1:1">
      <c r="A218" s="542" t="s">
        <v>493</v>
      </c>
    </row>
    <row r="219" spans="1:1">
      <c r="A219" s="542" t="s">
        <v>494</v>
      </c>
    </row>
    <row r="220" spans="1:1">
      <c r="A220" s="542" t="s">
        <v>495</v>
      </c>
    </row>
    <row r="221" spans="1:1">
      <c r="A221" s="542" t="s">
        <v>496</v>
      </c>
    </row>
    <row r="222" spans="1:1">
      <c r="A222" s="542" t="s">
        <v>497</v>
      </c>
    </row>
    <row r="223" spans="1:1">
      <c r="A223" s="542" t="s">
        <v>498</v>
      </c>
    </row>
    <row r="224" spans="1:1">
      <c r="A224" s="542" t="s">
        <v>499</v>
      </c>
    </row>
    <row r="225" spans="1:1">
      <c r="A225" s="542" t="s">
        <v>500</v>
      </c>
    </row>
    <row r="226" spans="1:1">
      <c r="A226" s="542" t="s">
        <v>501</v>
      </c>
    </row>
    <row r="227" spans="1:1">
      <c r="A227" s="542" t="s">
        <v>502</v>
      </c>
    </row>
    <row r="228" spans="1:1">
      <c r="A228" s="542" t="s">
        <v>503</v>
      </c>
    </row>
    <row r="229" spans="1:1">
      <c r="A229" s="542" t="s">
        <v>504</v>
      </c>
    </row>
    <row r="230" spans="1:1">
      <c r="A230" s="542" t="s">
        <v>505</v>
      </c>
    </row>
    <row r="231" spans="1:1">
      <c r="A231" s="542" t="s">
        <v>506</v>
      </c>
    </row>
    <row r="232" spans="1:1">
      <c r="A232" s="542" t="s">
        <v>507</v>
      </c>
    </row>
    <row r="233" spans="1:1">
      <c r="A233" s="542" t="s">
        <v>508</v>
      </c>
    </row>
    <row r="234" spans="1:1">
      <c r="A234" s="542" t="s">
        <v>509</v>
      </c>
    </row>
    <row r="235" spans="1:1">
      <c r="A235" s="542" t="s">
        <v>510</v>
      </c>
    </row>
    <row r="236" spans="1:1">
      <c r="A236" s="542" t="s">
        <v>511</v>
      </c>
    </row>
    <row r="237" spans="1:1">
      <c r="A237" s="542" t="s">
        <v>512</v>
      </c>
    </row>
    <row r="238" spans="1:1">
      <c r="A238" s="542" t="s">
        <v>513</v>
      </c>
    </row>
    <row r="239" spans="1:1">
      <c r="A239" s="542" t="s">
        <v>514</v>
      </c>
    </row>
    <row r="240" spans="1:1">
      <c r="A240" s="542" t="s">
        <v>515</v>
      </c>
    </row>
    <row r="241" spans="1:1">
      <c r="A241" s="542" t="s">
        <v>516</v>
      </c>
    </row>
    <row r="242" spans="1:1">
      <c r="A242" s="542" t="s">
        <v>517</v>
      </c>
    </row>
    <row r="243" spans="1:1">
      <c r="A243" s="542" t="s">
        <v>518</v>
      </c>
    </row>
    <row r="244" spans="1:1">
      <c r="A244" s="542" t="s">
        <v>519</v>
      </c>
    </row>
    <row r="245" spans="1:1">
      <c r="A245" s="542" t="s">
        <v>520</v>
      </c>
    </row>
    <row r="246" spans="1:1">
      <c r="A246" s="542" t="s">
        <v>521</v>
      </c>
    </row>
    <row r="247" spans="1:1">
      <c r="A247" s="542" t="s">
        <v>522</v>
      </c>
    </row>
    <row r="248" spans="1:1">
      <c r="A248" s="542" t="s">
        <v>523</v>
      </c>
    </row>
    <row r="249" spans="1:1">
      <c r="A249" s="542" t="s">
        <v>524</v>
      </c>
    </row>
    <row r="250" spans="1:1">
      <c r="A250" s="542" t="s">
        <v>525</v>
      </c>
    </row>
    <row r="251" spans="1:1">
      <c r="A251" s="542" t="s">
        <v>526</v>
      </c>
    </row>
    <row r="252" spans="1:1">
      <c r="A252" s="542" t="s">
        <v>527</v>
      </c>
    </row>
    <row r="253" spans="1:1">
      <c r="A253" s="542" t="s">
        <v>528</v>
      </c>
    </row>
    <row r="254" spans="1:1">
      <c r="A254" s="542" t="s">
        <v>529</v>
      </c>
    </row>
    <row r="255" spans="1:1">
      <c r="A255" s="542" t="s">
        <v>530</v>
      </c>
    </row>
    <row r="256" spans="1:1">
      <c r="A256" s="542" t="s">
        <v>531</v>
      </c>
    </row>
    <row r="257" spans="1:1">
      <c r="A257" s="542" t="s">
        <v>532</v>
      </c>
    </row>
    <row r="258" spans="1:1">
      <c r="A258" s="542" t="s">
        <v>533</v>
      </c>
    </row>
    <row r="259" spans="1:1">
      <c r="A259" s="542" t="s">
        <v>534</v>
      </c>
    </row>
    <row r="260" spans="1:1">
      <c r="A260" s="542" t="s">
        <v>535</v>
      </c>
    </row>
    <row r="261" spans="1:1">
      <c r="A261" s="542" t="s">
        <v>536</v>
      </c>
    </row>
    <row r="262" spans="1:1">
      <c r="A262" s="542" t="s">
        <v>537</v>
      </c>
    </row>
    <row r="263" spans="1:1">
      <c r="A263" s="542" t="s">
        <v>538</v>
      </c>
    </row>
    <row r="264" spans="1:1">
      <c r="A264" s="542" t="s">
        <v>539</v>
      </c>
    </row>
    <row r="265" spans="1:1">
      <c r="A265" s="542" t="s">
        <v>540</v>
      </c>
    </row>
    <row r="266" spans="1:1">
      <c r="A266" s="542" t="s">
        <v>541</v>
      </c>
    </row>
    <row r="267" spans="1:1">
      <c r="A267" s="542" t="s">
        <v>542</v>
      </c>
    </row>
    <row r="268" spans="1:1">
      <c r="A268" s="542" t="s">
        <v>543</v>
      </c>
    </row>
    <row r="269" spans="1:1">
      <c r="A269" s="542" t="s">
        <v>544</v>
      </c>
    </row>
    <row r="270" spans="1:1">
      <c r="A270" s="542" t="s">
        <v>545</v>
      </c>
    </row>
    <row r="271" spans="1:1">
      <c r="A271" s="542" t="s">
        <v>546</v>
      </c>
    </row>
    <row r="272" spans="1:1">
      <c r="A272" s="542" t="s">
        <v>547</v>
      </c>
    </row>
    <row r="273" spans="1:1">
      <c r="A273" s="542" t="s">
        <v>548</v>
      </c>
    </row>
    <row r="274" spans="1:1">
      <c r="A274" s="542" t="s">
        <v>549</v>
      </c>
    </row>
    <row r="275" spans="1:1">
      <c r="A275" s="542" t="s">
        <v>550</v>
      </c>
    </row>
    <row r="276" spans="1:1">
      <c r="A276" s="542" t="s">
        <v>551</v>
      </c>
    </row>
    <row r="277" spans="1:1">
      <c r="A277" s="542" t="s">
        <v>552</v>
      </c>
    </row>
    <row r="278" spans="1:1">
      <c r="A278" s="542" t="s">
        <v>553</v>
      </c>
    </row>
    <row r="279" spans="1:1">
      <c r="A279" s="542" t="s">
        <v>554</v>
      </c>
    </row>
    <row r="280" spans="1:1">
      <c r="A280" s="542" t="s">
        <v>555</v>
      </c>
    </row>
    <row r="281" spans="1:1">
      <c r="A281" s="542" t="s">
        <v>556</v>
      </c>
    </row>
    <row r="282" spans="1:1">
      <c r="A282" s="542" t="s">
        <v>557</v>
      </c>
    </row>
    <row r="283" spans="1:1">
      <c r="A283" s="542" t="s">
        <v>558</v>
      </c>
    </row>
    <row r="284" spans="1:1">
      <c r="A284" s="542" t="s">
        <v>559</v>
      </c>
    </row>
    <row r="285" spans="1:1">
      <c r="A285" s="542" t="s">
        <v>560</v>
      </c>
    </row>
    <row r="286" spans="1:1">
      <c r="A286" s="542" t="s">
        <v>561</v>
      </c>
    </row>
    <row r="287" spans="1:1">
      <c r="A287" s="542" t="s">
        <v>562</v>
      </c>
    </row>
    <row r="288" spans="1:1">
      <c r="A288" s="542" t="s">
        <v>563</v>
      </c>
    </row>
    <row r="289" spans="1:1">
      <c r="A289" s="542" t="s">
        <v>564</v>
      </c>
    </row>
    <row r="290" spans="1:1">
      <c r="A290" s="542" t="s">
        <v>565</v>
      </c>
    </row>
    <row r="291" spans="1:1">
      <c r="A291" s="542" t="s">
        <v>566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zoomScale="75" zoomScaleNormal="75" workbookViewId="0">
      <selection activeCell="K16" sqref="K16"/>
    </sheetView>
  </sheetViews>
  <sheetFormatPr defaultRowHeight="12.75"/>
  <cols>
    <col min="1" max="1" width="14.140625" customWidth="1"/>
    <col min="2" max="2" width="14.7109375" customWidth="1"/>
    <col min="5" max="5" width="0.85546875" customWidth="1"/>
    <col min="6" max="6" width="15" customWidth="1"/>
    <col min="9" max="9" width="0.85546875" customWidth="1"/>
    <col min="10" max="10" width="14.85546875" customWidth="1"/>
    <col min="13" max="13" width="0.7109375" customWidth="1"/>
    <col min="14" max="14" width="15.140625" customWidth="1"/>
    <col min="15" max="15" width="9.5703125" bestFit="1" customWidth="1"/>
  </cols>
  <sheetData>
    <row r="1" spans="1:16" ht="15">
      <c r="A1" s="27" t="s">
        <v>84</v>
      </c>
      <c r="B1" s="432" t="str">
        <f>IF(C$1=0,"LastOrder",IF(C$1=1,"MinOrder","ОШИБКА"))</f>
        <v>LastOrder</v>
      </c>
      <c r="C1" s="260">
        <v>0</v>
      </c>
      <c r="D1" s="114"/>
      <c r="E1" s="270"/>
      <c r="F1" s="432" t="str">
        <f>IF(G$1=0,"LastOrder",IF(G$1=1,"MinOrder","ОШИБКА"))</f>
        <v>LastOrder</v>
      </c>
      <c r="G1" s="260">
        <v>0</v>
      </c>
      <c r="H1" s="114"/>
      <c r="I1" s="261"/>
      <c r="J1" s="432" t="str">
        <f>IF(K$1=0,"LastOrder",IF(K$1=1,"MinOrder","ОШИБКА"))</f>
        <v>LastOrder</v>
      </c>
      <c r="K1" s="260">
        <v>0</v>
      </c>
      <c r="L1" s="114"/>
      <c r="M1" s="271"/>
      <c r="N1" s="432" t="str">
        <f>IF(O$1=0,"LastOrder",IF(O$1=1,"MinOrder","ОШИБКА"))</f>
        <v>MinOrder</v>
      </c>
      <c r="O1" s="260">
        <v>1</v>
      </c>
      <c r="P1" s="114"/>
    </row>
    <row r="2" spans="1:16" ht="15">
      <c r="A2" s="27" t="s">
        <v>0</v>
      </c>
      <c r="B2" s="242" t="str">
        <f>IF(C$2&lt;0,"д.б. &gt;0","")</f>
        <v/>
      </c>
      <c r="C2" s="1">
        <v>0.01</v>
      </c>
      <c r="D2" s="29"/>
      <c r="E2" s="30"/>
      <c r="F2" s="242" t="str">
        <f>IF(G$2&lt;0,"д.б. &gt;0","")</f>
        <v/>
      </c>
      <c r="G2" s="1">
        <v>0.02</v>
      </c>
      <c r="H2" s="29"/>
      <c r="I2" s="31"/>
      <c r="J2" s="242" t="str">
        <f>IF(K$2&lt;0,"д.б. &gt;0","")</f>
        <v/>
      </c>
      <c r="K2" s="1">
        <v>0.03</v>
      </c>
      <c r="L2" s="32"/>
      <c r="M2" s="33"/>
      <c r="N2" s="242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2" t="str">
        <f>IF(C$3&lt;0,"д.б. &gt;0","")</f>
        <v/>
      </c>
      <c r="C3" s="2">
        <v>1.4</v>
      </c>
      <c r="D3" s="29"/>
      <c r="E3" s="30"/>
      <c r="F3" s="242" t="str">
        <f>IF(G$3&lt;0,"д.б. &gt;0","")</f>
        <v/>
      </c>
      <c r="G3" s="2">
        <v>1.4</v>
      </c>
      <c r="H3" s="29"/>
      <c r="I3" s="31"/>
      <c r="J3" s="242" t="str">
        <f>IF(K$3&lt;0,"д.б. &gt;0","")</f>
        <v/>
      </c>
      <c r="K3" s="2">
        <v>1.4</v>
      </c>
      <c r="L3" s="32"/>
      <c r="M3" s="33"/>
      <c r="N3" s="242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2" t="str">
        <f>IF(C$4&lt;2,"д.б. &gt;1","")</f>
        <v/>
      </c>
      <c r="C4" s="23">
        <v>2</v>
      </c>
      <c r="D4" s="29"/>
      <c r="E4" s="30"/>
      <c r="F4" s="242" t="str">
        <f>IF(G$4&lt;2,"д.б. &gt;1","")</f>
        <v/>
      </c>
      <c r="G4" s="23">
        <v>3</v>
      </c>
      <c r="H4" s="29"/>
      <c r="I4" s="31"/>
      <c r="J4" s="242" t="str">
        <f>IF(K$4&lt;2,"д.б. &gt;1","")</f>
        <v/>
      </c>
      <c r="K4" s="23">
        <v>4</v>
      </c>
      <c r="L4" s="32"/>
      <c r="M4" s="33"/>
      <c r="N4" s="242" t="str">
        <f>IF(O$4&lt;2,"д.б. &gt;1","")</f>
        <v/>
      </c>
      <c r="O4" s="23">
        <v>2</v>
      </c>
      <c r="P4" s="32"/>
    </row>
    <row r="5" spans="1:16" ht="9.75" customHeight="1">
      <c r="A5" s="34"/>
      <c r="B5" s="242"/>
      <c r="C5" s="322"/>
      <c r="D5" s="35"/>
      <c r="E5" s="36"/>
      <c r="F5" s="242"/>
      <c r="G5" s="35"/>
      <c r="H5" s="35"/>
      <c r="I5" s="37"/>
      <c r="J5" s="242"/>
      <c r="K5" s="35"/>
      <c r="L5" s="32"/>
      <c r="M5" s="33"/>
      <c r="N5" s="242"/>
      <c r="O5" s="32"/>
      <c r="P5" s="32"/>
    </row>
    <row r="6" spans="1:16" ht="16.5">
      <c r="A6" s="247" t="s">
        <v>2</v>
      </c>
      <c r="B6" s="242" t="str">
        <f>IF(OR(C$6=1,C$6=2,C$6&lt;0),"д.б.=0 или &gt;2","")</f>
        <v/>
      </c>
      <c r="C6" s="315">
        <v>6</v>
      </c>
      <c r="D6" s="39"/>
      <c r="E6" s="40"/>
      <c r="F6" s="242" t="str">
        <f>IF(OR(G$6=1,G$6=2,G$6&lt;0),"д.б.=0 или &gt;2","")</f>
        <v/>
      </c>
      <c r="G6" s="315">
        <v>6</v>
      </c>
      <c r="H6" s="39"/>
      <c r="I6" s="41"/>
      <c r="J6" s="242" t="str">
        <f>IF(OR(K$6=1,K$6=2,K$6&lt;0),"д.б.=0 или &gt;2","")</f>
        <v/>
      </c>
      <c r="K6" s="4">
        <v>6</v>
      </c>
      <c r="L6" s="32"/>
      <c r="M6" s="33"/>
      <c r="N6" s="242" t="str">
        <f>IF(OR(O$6=1,O$6=2,O$6&lt;0),"д.б.=0 или &gt;2","")</f>
        <v/>
      </c>
      <c r="O6" s="4">
        <v>4</v>
      </c>
      <c r="P6" s="32"/>
    </row>
    <row r="7" spans="1:16" ht="16.5">
      <c r="A7" s="247" t="s">
        <v>3</v>
      </c>
      <c r="B7" s="242" t="str">
        <f>IF(AND(C$6=0,C$7&lt;&gt;0),"д.б. =0","")</f>
        <v/>
      </c>
      <c r="C7" s="6">
        <v>0.01</v>
      </c>
      <c r="D7" s="42"/>
      <c r="E7" s="43"/>
      <c r="F7" s="242" t="str">
        <f>IF(AND(G$6=0,G$7&lt;&gt;0),"д.б. =0","")</f>
        <v/>
      </c>
      <c r="G7" s="6">
        <v>0.01</v>
      </c>
      <c r="H7" s="42"/>
      <c r="I7" s="44"/>
      <c r="J7" s="242" t="str">
        <f>IF(AND(K$6=0,K$7&lt;&gt;0),"д.б. =0","")</f>
        <v/>
      </c>
      <c r="K7" s="6">
        <v>0.01</v>
      </c>
      <c r="L7" s="45"/>
      <c r="M7" s="46"/>
      <c r="N7" s="242" t="str">
        <f>IF(AND(O$6=0,O$7&lt;&gt;0),"д.б. =0","")</f>
        <v/>
      </c>
      <c r="O7" s="6">
        <v>3</v>
      </c>
      <c r="P7" s="45"/>
    </row>
    <row r="8" spans="1:16" ht="16.5">
      <c r="A8" s="248"/>
      <c r="B8" s="245" t="str">
        <f>IF(OR(C$6=1,C$6=2,C$6&lt;0,C$9=1,C$9=2,C$9=3,C$9&lt;0,C$12=1,C$12=2,C$12=3,C$12=4,C$12&lt;0,C$15&lt;0,AND(C$6&gt;0,C$4&gt;=C$6),AND(C$9&gt;0,C$4&gt;=C$9),AND(C$12&gt;0,C$4&gt;=C$12),AND(C$6&gt;0,C$9&gt;0,C$6&gt;=C$9),AND(C$6&gt;0,C$12&gt;0,C$6&gt;=C$12),AND(C$9&gt;0,C$12&gt;0,C$9&gt;=C$12),AND(C$15&gt;0,C$4&gt;C$15),AND(C$6&gt;0,C$15&gt;0,C$6&gt;C$15),AND(C$9&gt;0,C$15&gt;0,C$9&gt;C$15),AND(C$12&gt;0,C$15&gt;0,C$12&gt;C$15)),"ОШИБКА в №№ колен","")</f>
        <v/>
      </c>
      <c r="C8" s="323"/>
      <c r="D8" s="35"/>
      <c r="E8" s="36"/>
      <c r="F8" s="245" t="str">
        <f>IF(OR(G$6=1,G$6=2,G$6&lt;0,G$9=1,G$9=2,G$9=3,G$9&lt;0,G$12=1,G$12=2,G$12=3,G$12=4,G$12&lt;0,G$15&lt;0,AND(G$6&gt;0,G$4&gt;=G$6),AND(G$9&gt;0,G$4&gt;=G$9),AND(G$12&gt;0,G$4&gt;=G$12),AND(G$6&gt;0,G$9&gt;0,G$6&gt;=G$9),AND(G$6&gt;0,G$12&gt;0,G$6&gt;=G$12),AND(G$9&gt;0,G$12&gt;0,G$9&gt;=G$12),AND(G$15&gt;0,G$4&gt;G$15),AND(G$6&gt;0,G$15&gt;0,G$6&gt;G$15),AND(G$9&gt;0,G$15&gt;0,G$9&gt;G$15),AND(G$12&gt;0,G$15&gt;0,G$12&gt;G$15)),"ОШИБКА в №№ колен","")</f>
        <v/>
      </c>
      <c r="G8" s="35"/>
      <c r="H8" s="35"/>
      <c r="I8" s="37"/>
      <c r="J8" s="245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>ОШИБКА в №№ колен</v>
      </c>
      <c r="K8" s="97"/>
      <c r="L8" s="32"/>
      <c r="M8" s="33"/>
      <c r="N8" s="245" t="str">
        <f>IF(OR(O$6=1,O$6=2,O$6&lt;0,O$9=1,O$9=2,O$9=3,O$9&lt;0,O$12=1,O$12=2,O$12=3,O$12=4,O$12&lt;0,O$15&lt;0,AND(O$6&gt;0,O$4&gt;=O$6),AND(O$9&gt;0,O$4&gt;=O$9),AND(O$12&gt;0,O$4&gt;=O$12),AND(O$6&gt;0,O$9&gt;0,O$6&gt;=O$9),AND(O$6&gt;0,O$12&gt;0,O$6&gt;=O$12),AND(O$9&gt;0,O$12&gt;0,O$9&gt;=O$12),AND(O$15&gt;0,O$4&gt;O$15),AND(O$6&gt;0,O$15&gt;0,O$6&gt;O$15),AND(O$9&gt;0,O$15&gt;0,O$9&gt;O$15),AND(O$12&gt;0,O$15&gt;0,O$12&gt;O$15)),"ОШИБКА в №№ колен","")</f>
        <v/>
      </c>
      <c r="O8" s="32"/>
      <c r="P8" s="32"/>
    </row>
    <row r="9" spans="1:16" ht="16.5">
      <c r="A9" s="246" t="s">
        <v>4</v>
      </c>
      <c r="B9" s="242" t="str">
        <f>IF(OR(C$9=1,C$9=2,C$9=3,C$9&lt;0),"д.б.=0 или &gt;3","")</f>
        <v/>
      </c>
      <c r="C9" s="316">
        <v>0</v>
      </c>
      <c r="D9" s="48" t="s">
        <v>11</v>
      </c>
      <c r="E9" s="49"/>
      <c r="F9" s="242" t="str">
        <f>IF(OR(G$9=1,G$9=2,G$9=3,G$9&lt;0),"д.б.=0 или &gt;3","")</f>
        <v/>
      </c>
      <c r="G9" s="24">
        <v>0</v>
      </c>
      <c r="H9" s="48"/>
      <c r="I9" s="50"/>
      <c r="J9" s="242" t="str">
        <f>IF(OR(K$9=1,K$9=2,K$9=3,K$9&lt;0),"д.б.=0 или &gt;3","")</f>
        <v/>
      </c>
      <c r="K9" s="25">
        <v>0</v>
      </c>
      <c r="L9" s="51"/>
      <c r="M9" s="52"/>
      <c r="N9" s="242" t="str">
        <f>IF(OR(O$9=1,O$9=2,O$9=3,O$9&lt;0),"д.б.=0 или &gt;3","")</f>
        <v/>
      </c>
      <c r="O9" s="25">
        <v>10</v>
      </c>
      <c r="P9" s="51"/>
    </row>
    <row r="10" spans="1:16" ht="16.5">
      <c r="A10" s="246" t="s">
        <v>5</v>
      </c>
      <c r="B10" s="242" t="str">
        <f>IF(AND(C$9=0,C$10&lt;&gt;0),"д.б. =0","")</f>
        <v/>
      </c>
      <c r="C10" s="26">
        <v>0</v>
      </c>
      <c r="D10" s="53"/>
      <c r="E10" s="54"/>
      <c r="F10" s="242" t="str">
        <f>IF(AND(G$9=0,G$10&lt;&gt;0),"д.б. =0","")</f>
        <v/>
      </c>
      <c r="G10" s="26">
        <v>0</v>
      </c>
      <c r="H10" s="48"/>
      <c r="I10" s="50"/>
      <c r="J10" s="242" t="str">
        <f>IF(AND(K$9=0,K$10&lt;&gt;0),"д.б. =0","")</f>
        <v/>
      </c>
      <c r="K10" s="26">
        <v>0</v>
      </c>
      <c r="L10" s="51"/>
      <c r="M10" s="52"/>
      <c r="N10" s="242" t="str">
        <f>IF(AND(O$9=0,O$10&lt;&gt;0),"д.б. =0","")</f>
        <v/>
      </c>
      <c r="O10" s="26">
        <v>5</v>
      </c>
      <c r="P10" s="51"/>
    </row>
    <row r="11" spans="1:16" ht="9.75" customHeight="1">
      <c r="A11" s="246"/>
      <c r="B11" s="242"/>
      <c r="C11" s="330"/>
      <c r="D11" s="53"/>
      <c r="E11" s="54"/>
      <c r="F11" s="242"/>
      <c r="G11" s="330"/>
      <c r="H11" s="48"/>
      <c r="I11" s="50"/>
      <c r="J11" s="242"/>
      <c r="K11" s="330"/>
      <c r="L11" s="51"/>
      <c r="M11" s="52"/>
      <c r="N11" s="242"/>
      <c r="O11" s="330"/>
      <c r="P11" s="51"/>
    </row>
    <row r="12" spans="1:16" ht="16.5">
      <c r="A12" s="317" t="s">
        <v>91</v>
      </c>
      <c r="B12" s="242" t="str">
        <f>IF(OR(C$12=1,C$12=2,C$12=3,C$12=4,C$12&lt;0),"д.б.=0 или &gt;4","")</f>
        <v/>
      </c>
      <c r="C12" s="81">
        <v>0</v>
      </c>
      <c r="D12" s="53"/>
      <c r="E12" s="54"/>
      <c r="F12" s="242" t="str">
        <f>IF(OR(G$12=1,G$12=2,G$12=3,G$12=4,G$12&lt;0),"д.б.=0 или &gt;4","")</f>
        <v/>
      </c>
      <c r="G12" s="81">
        <v>0</v>
      </c>
      <c r="H12" s="48"/>
      <c r="I12" s="50"/>
      <c r="J12" s="242" t="str">
        <f>IF(OR(K$12=1,K$12=2,K$12=3,K$12=4,K$12&lt;0),"д.б.=0 или &gt;4","")</f>
        <v/>
      </c>
      <c r="K12" s="81">
        <v>0</v>
      </c>
      <c r="L12" s="51"/>
      <c r="M12" s="52"/>
      <c r="N12" s="242" t="str">
        <f>IF(OR(O$12=1,O$12=2,O$12=3,O$12=4,O$12&lt;0),"д.б.=0 или &gt;4","")</f>
        <v/>
      </c>
      <c r="O12" s="81">
        <v>0</v>
      </c>
      <c r="P12" s="51"/>
    </row>
    <row r="13" spans="1:16" ht="16.5">
      <c r="A13" s="317" t="s">
        <v>92</v>
      </c>
      <c r="B13" s="242" t="str">
        <f>IF(AND(C$12=0,C$13&lt;&gt;0),"д.б. =0","")</f>
        <v/>
      </c>
      <c r="C13" s="314">
        <v>0</v>
      </c>
      <c r="D13" s="53"/>
      <c r="E13" s="54"/>
      <c r="F13" s="242" t="str">
        <f>IF(AND(G$12=0,G$13&lt;&gt;0),"д.б. =0","")</f>
        <v/>
      </c>
      <c r="G13" s="314">
        <v>0</v>
      </c>
      <c r="H13" s="48"/>
      <c r="I13" s="50"/>
      <c r="J13" s="242" t="str">
        <f>IF(AND(K$12=0,K$13&lt;&gt;0),"д.б. =0","")</f>
        <v/>
      </c>
      <c r="K13" s="314">
        <v>0</v>
      </c>
      <c r="L13" s="51"/>
      <c r="M13" s="52"/>
      <c r="N13" s="242" t="str">
        <f>IF(AND(O$12=0,O$13&lt;&gt;0),"д.б. =0","")</f>
        <v/>
      </c>
      <c r="O13" s="314">
        <v>0</v>
      </c>
      <c r="P13" s="51"/>
    </row>
    <row r="14" spans="1:16" ht="15">
      <c r="A14" s="47"/>
      <c r="B14" s="242"/>
      <c r="C14" s="330"/>
      <c r="D14" s="53"/>
      <c r="E14" s="54"/>
      <c r="F14" s="242"/>
      <c r="G14" s="330"/>
      <c r="H14" s="48"/>
      <c r="I14" s="50"/>
      <c r="J14" s="242"/>
      <c r="K14" s="330"/>
      <c r="L14" s="51"/>
      <c r="M14" s="52"/>
      <c r="N14" s="242"/>
      <c r="O14" s="330"/>
      <c r="P14" s="51"/>
    </row>
    <row r="15" spans="1:16" ht="15">
      <c r="A15" s="27" t="s">
        <v>82</v>
      </c>
      <c r="B15" s="242" t="str">
        <f>IF(C$15&lt;0,"д.б. &gt;=0",IF(C$15=0,"",IF(C$4&gt;=C$15,"MultStart",IF(C$6&gt;C$15,"MultLevel2",IF(C$9&gt;C$15,"MultLevel3",IF(C$12&gt;C$15,"Mult3",""))))))</f>
        <v/>
      </c>
      <c r="C15" s="228">
        <v>8</v>
      </c>
      <c r="D15" s="229"/>
      <c r="E15" s="230"/>
      <c r="F15" s="242" t="str">
        <f>IF(G$15&lt;0,"д.б. &gt;=0",IF(G$15=0,"",IF(G$4&gt;=G$15,"MultStart",IF(G$6&gt;G$15,"MultLevel2",IF(G$9&gt;G$15,"MultLevel3",IF(G$12&gt;G$15,"Mult3",""))))))</f>
        <v/>
      </c>
      <c r="G15" s="228">
        <v>15</v>
      </c>
      <c r="H15" s="229"/>
      <c r="I15" s="231"/>
      <c r="J15" s="242" t="str">
        <f>IF(K$15&lt;0,"д.б. &gt;=0",IF(K$15=0,"",IF(K$4&gt;=K$15,"MultStart",IF(K$6&gt;K$15,"MultLevel2",IF(K$9&gt;K$15,"MultLevel3",IF(K$12&gt;K$15,"Mult3",""))))))</f>
        <v>MultLevel2</v>
      </c>
      <c r="K15" s="228">
        <v>5</v>
      </c>
      <c r="L15" s="232"/>
      <c r="M15" s="233"/>
      <c r="N15" s="242" t="str">
        <f>IF(O$15&lt;0,"д.б. &gt;=0",IF(O$15=0,"",IF(O$4&gt;=O$15,"MultStart",IF(O$6&gt;O$15,"MultLevel2",IF(O$9&gt;O$15,"MultLevel3",IF(O$12&gt;O$15,"Mult3",""))))))</f>
        <v/>
      </c>
      <c r="O15" s="228">
        <v>0</v>
      </c>
      <c r="P15" s="227"/>
    </row>
    <row r="16" spans="1:16" ht="15">
      <c r="A16" s="38" t="s">
        <v>85</v>
      </c>
      <c r="B16" s="242" t="str">
        <f>IF(C$16&lt;0,"д.б. &gt;=0","")</f>
        <v/>
      </c>
      <c r="C16" s="4">
        <v>400</v>
      </c>
      <c r="D16" s="250"/>
      <c r="E16" s="251"/>
      <c r="F16" s="242" t="str">
        <f>IF(G$16&lt;0,"д.б. &gt;=0","")</f>
        <v/>
      </c>
      <c r="G16" s="4">
        <v>200</v>
      </c>
      <c r="H16" s="250"/>
      <c r="I16" s="252"/>
      <c r="J16" s="242" t="str">
        <f>IF(K$16&lt;0,"д.б. &gt;=0","")</f>
        <v/>
      </c>
      <c r="K16" s="4">
        <v>200</v>
      </c>
      <c r="L16" s="253"/>
      <c r="M16" s="254"/>
      <c r="N16" s="242" t="str">
        <f>IF(O$16&lt;0,"д.б. &gt;=0","")</f>
        <v/>
      </c>
      <c r="O16" s="4">
        <v>40</v>
      </c>
      <c r="P16" s="227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</v>
      </c>
      <c r="K26" s="110">
        <f t="shared" si="4"/>
        <v>0.11600000000000001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</v>
      </c>
      <c r="K27" s="110">
        <f t="shared" si="4"/>
        <v>0.16200000000000001</v>
      </c>
      <c r="L27" s="8">
        <f t="shared" si="10"/>
        <v>0.55000000000000004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1.43</v>
      </c>
      <c r="C28" s="110">
        <f t="shared" si="0"/>
        <v>0.16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</v>
      </c>
      <c r="K28" s="110">
        <f t="shared" si="4"/>
        <v>0.22700000000000001</v>
      </c>
      <c r="L28" s="8">
        <f t="shared" si="10"/>
        <v>0.78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1.43</v>
      </c>
      <c r="C29" s="14">
        <f t="shared" si="0"/>
        <v>0.22900000000000001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</v>
      </c>
      <c r="K29" s="14">
        <f t="shared" si="4"/>
        <v>0.318</v>
      </c>
      <c r="L29" s="15">
        <f t="shared" si="10"/>
        <v>1.1000000000000001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1.43</v>
      </c>
      <c r="C30" s="110">
        <f t="shared" si="0"/>
        <v>0.32700000000000001</v>
      </c>
      <c r="D30" s="8">
        <f t="shared" si="8"/>
        <v>1.08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</v>
      </c>
      <c r="K30" s="110">
        <f t="shared" si="4"/>
        <v>0.44500000000000001</v>
      </c>
      <c r="L30" s="8">
        <f t="shared" si="10"/>
        <v>1.55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1.43</v>
      </c>
      <c r="C31" s="110">
        <f t="shared" si="0"/>
        <v>0.46800000000000003</v>
      </c>
      <c r="D31" s="8">
        <f t="shared" si="8"/>
        <v>1.55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</v>
      </c>
      <c r="K31" s="110">
        <f t="shared" si="4"/>
        <v>0.623</v>
      </c>
      <c r="L31" s="8">
        <f t="shared" si="10"/>
        <v>2.17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1.43</v>
      </c>
      <c r="C32" s="110">
        <f t="shared" si="0"/>
        <v>0.66900000000000004</v>
      </c>
      <c r="D32" s="8">
        <f t="shared" si="8"/>
        <v>2.2200000000000002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</v>
      </c>
      <c r="K32" s="110">
        <f t="shared" si="4"/>
        <v>0.872</v>
      </c>
      <c r="L32" s="8">
        <f t="shared" si="10"/>
        <v>3.04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1.43</v>
      </c>
      <c r="C33" s="110">
        <f t="shared" si="0"/>
        <v>0.95699999999999996</v>
      </c>
      <c r="D33" s="8">
        <f t="shared" si="8"/>
        <v>3.18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</v>
      </c>
      <c r="K33" s="110">
        <f t="shared" si="4"/>
        <v>1.2210000000000001</v>
      </c>
      <c r="L33" s="8">
        <f t="shared" si="10"/>
        <v>4.26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1.43</v>
      </c>
      <c r="C34" s="14">
        <f t="shared" si="0"/>
        <v>1.369</v>
      </c>
      <c r="D34" s="15">
        <f t="shared" si="8"/>
        <v>4.5500000000000007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1.4</v>
      </c>
      <c r="K34" s="14">
        <f t="shared" si="4"/>
        <v>1.7090000000000001</v>
      </c>
      <c r="L34" s="15">
        <f t="shared" si="10"/>
        <v>5.97</v>
      </c>
      <c r="M34" s="9"/>
      <c r="N34" s="16">
        <f t="shared" si="5"/>
        <v>51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1.43</v>
      </c>
      <c r="C35" s="110">
        <f t="shared" si="0"/>
        <v>1.958</v>
      </c>
      <c r="D35" s="8">
        <f t="shared" si="8"/>
        <v>6.5100000000000007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1.4</v>
      </c>
      <c r="K35" s="110">
        <f t="shared" si="4"/>
        <v>2.3929999999999998</v>
      </c>
      <c r="L35" s="8">
        <f t="shared" si="10"/>
        <v>8.36</v>
      </c>
      <c r="M35" s="77"/>
      <c r="N35" s="10">
        <f t="shared" si="5"/>
        <v>56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1.43</v>
      </c>
      <c r="C36" s="110">
        <f t="shared" si="0"/>
        <v>2.8</v>
      </c>
      <c r="D36" s="8">
        <f t="shared" si="8"/>
        <v>9.31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1.4</v>
      </c>
      <c r="K36" s="110">
        <f t="shared" si="4"/>
        <v>3.35</v>
      </c>
      <c r="L36" s="8">
        <f t="shared" si="10"/>
        <v>11.709999999999999</v>
      </c>
      <c r="M36" s="77"/>
      <c r="N36" s="10">
        <f t="shared" si="5"/>
        <v>61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1.43</v>
      </c>
      <c r="C37" s="110">
        <f t="shared" si="0"/>
        <v>4</v>
      </c>
      <c r="D37" s="8">
        <f t="shared" si="8"/>
        <v>13.31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1.4</v>
      </c>
      <c r="K37" s="110">
        <f t="shared" si="4"/>
        <v>4.6900000000000004</v>
      </c>
      <c r="L37" s="8">
        <f t="shared" si="10"/>
        <v>16.399999999999999</v>
      </c>
      <c r="M37" s="77"/>
      <c r="N37" s="10">
        <f t="shared" si="5"/>
        <v>66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1.43</v>
      </c>
      <c r="C38" s="110">
        <f t="shared" si="0"/>
        <v>4</v>
      </c>
      <c r="D38" s="8">
        <f t="shared" si="8"/>
        <v>17.310000000000002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1.4</v>
      </c>
      <c r="K38" s="110">
        <f t="shared" si="4"/>
        <v>6</v>
      </c>
      <c r="L38" s="8">
        <f t="shared" si="10"/>
        <v>22.4</v>
      </c>
      <c r="M38" s="77"/>
      <c r="N38" s="10">
        <f t="shared" si="5"/>
        <v>71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1.43</v>
      </c>
      <c r="C39" s="111">
        <f t="shared" si="0"/>
        <v>4</v>
      </c>
      <c r="D39" s="18">
        <f t="shared" si="8"/>
        <v>21.310000000000002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1.4</v>
      </c>
      <c r="K39" s="111">
        <f t="shared" si="4"/>
        <v>6</v>
      </c>
      <c r="L39" s="18">
        <f t="shared" si="10"/>
        <v>28.4</v>
      </c>
      <c r="M39" s="80"/>
      <c r="N39" s="20">
        <f t="shared" si="5"/>
        <v>76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7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zoomScale="75" zoomScaleNormal="75" workbookViewId="0">
      <selection activeCell="B10" sqref="B10"/>
    </sheetView>
  </sheetViews>
  <sheetFormatPr defaultRowHeight="12.75"/>
  <cols>
    <col min="1" max="1" width="24.5703125" customWidth="1"/>
    <col min="2" max="2" width="14.85546875" customWidth="1"/>
    <col min="3" max="3" width="6.28515625" customWidth="1"/>
    <col min="4" max="4" width="7.28515625" customWidth="1"/>
    <col min="5" max="5" width="1.42578125" customWidth="1"/>
    <col min="6" max="6" width="15" customWidth="1"/>
    <col min="7" max="8" width="8.7109375" customWidth="1"/>
    <col min="9" max="9" width="1.5703125" customWidth="1"/>
    <col min="10" max="10" width="14.85546875" customWidth="1"/>
    <col min="11" max="12" width="8.7109375" customWidth="1"/>
    <col min="13" max="13" width="1.42578125" customWidth="1"/>
    <col min="14" max="14" width="15.140625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1" t="str">
        <f>IF(C$2&lt;2,"д.б. &gt;1","")</f>
        <v/>
      </c>
      <c r="C2" s="81">
        <v>16</v>
      </c>
      <c r="D2" s="82"/>
      <c r="E2" s="83"/>
      <c r="F2" s="241" t="str">
        <f>IF(G$2&lt;2,"д.б. &gt;1","")</f>
        <v/>
      </c>
      <c r="G2" s="81">
        <v>14</v>
      </c>
      <c r="H2" s="82"/>
      <c r="I2" s="84"/>
      <c r="J2" s="241" t="str">
        <f>IF(K$2&lt;2,"д.б. &gt;1","")</f>
        <v/>
      </c>
      <c r="K2" s="81">
        <v>15</v>
      </c>
      <c r="L2" s="82"/>
      <c r="M2" s="85"/>
      <c r="N2" s="241" t="str">
        <f>IF(O$2&lt;2,"д.б. &gt;1","")</f>
        <v/>
      </c>
      <c r="O2" s="81">
        <v>25</v>
      </c>
      <c r="P2" s="82"/>
    </row>
    <row r="3" spans="1:16" ht="6" customHeight="1">
      <c r="A3" s="96"/>
      <c r="B3" s="241"/>
      <c r="C3" s="320"/>
      <c r="D3" s="29"/>
      <c r="E3" s="30"/>
      <c r="F3" s="241"/>
      <c r="G3" s="320"/>
      <c r="H3" s="29"/>
      <c r="I3" s="31"/>
      <c r="J3" s="241"/>
      <c r="K3" s="320"/>
      <c r="L3" s="29"/>
      <c r="M3" s="33"/>
      <c r="N3" s="241"/>
      <c r="O3" s="320"/>
      <c r="P3" s="29"/>
    </row>
    <row r="4" spans="1:16" ht="5.25" customHeight="1">
      <c r="A4" s="96"/>
      <c r="B4" s="241"/>
      <c r="C4" s="321"/>
      <c r="D4" s="29"/>
      <c r="E4" s="30"/>
      <c r="F4" s="241"/>
      <c r="G4" s="321"/>
      <c r="H4" s="29"/>
      <c r="I4" s="31"/>
      <c r="J4" s="241"/>
      <c r="K4" s="321"/>
      <c r="L4" s="29"/>
      <c r="M4" s="33"/>
      <c r="N4" s="241"/>
      <c r="O4" s="321"/>
      <c r="P4" s="29"/>
    </row>
    <row r="5" spans="1:16" ht="6" customHeight="1">
      <c r="A5" s="97"/>
      <c r="B5" s="241"/>
      <c r="C5" s="322"/>
      <c r="D5" s="35"/>
      <c r="E5" s="36"/>
      <c r="F5" s="241"/>
      <c r="G5" s="322"/>
      <c r="H5" s="35"/>
      <c r="I5" s="37"/>
      <c r="J5" s="241"/>
      <c r="K5" s="322"/>
      <c r="L5" s="35"/>
      <c r="M5" s="33"/>
      <c r="N5" s="241"/>
      <c r="O5" s="322"/>
      <c r="P5" s="35"/>
    </row>
    <row r="6" spans="1:16" ht="15">
      <c r="A6" s="98" t="s">
        <v>13</v>
      </c>
      <c r="B6" s="241" t="str">
        <f>IF(OR(C$6=1,C$6=2,C$6&lt;0),"д.б.=0 или &gt;2","")</f>
        <v/>
      </c>
      <c r="C6" s="4">
        <v>6</v>
      </c>
      <c r="D6" s="35"/>
      <c r="E6" s="40"/>
      <c r="F6" s="241" t="str">
        <f>IF(OR(G$6=1,G$6=2,G$6&lt;0),"д.б.=0 или &gt;2","")</f>
        <v/>
      </c>
      <c r="G6" s="4">
        <v>4</v>
      </c>
      <c r="H6" s="39"/>
      <c r="I6" s="41"/>
      <c r="J6" s="241" t="str">
        <f>IF(OR(K$6=1,K$6=2,K$6&lt;0),"д.б.=0 или &gt;2","")</f>
        <v/>
      </c>
      <c r="K6" s="4">
        <v>10</v>
      </c>
      <c r="L6" s="39"/>
      <c r="M6" s="33"/>
      <c r="N6" s="241" t="str">
        <f>IF(OR(O$6=1,O$6=2,O$6&lt;0),"д.б.=0 или &gt;2","")</f>
        <v/>
      </c>
      <c r="O6" s="4">
        <v>5</v>
      </c>
      <c r="P6" s="39"/>
    </row>
    <row r="7" spans="1:16" ht="15">
      <c r="A7" s="98" t="s">
        <v>14</v>
      </c>
      <c r="B7" s="242" t="str">
        <f>IF(AND(C$6=0,C$7&lt;&gt;0),"д.б. =0","")</f>
        <v/>
      </c>
      <c r="C7" s="86">
        <v>1</v>
      </c>
      <c r="D7" s="92"/>
      <c r="E7" s="93"/>
      <c r="F7" s="242" t="str">
        <f>IF(AND(G$6=0,G$7&lt;&gt;0),"д.б. =0","")</f>
        <v/>
      </c>
      <c r="G7" s="86">
        <v>1</v>
      </c>
      <c r="H7" s="92"/>
      <c r="I7" s="94"/>
      <c r="J7" s="242" t="str">
        <f>IF(AND(K$6=0,K$7&lt;&gt;0),"д.б. =0","")</f>
        <v/>
      </c>
      <c r="K7" s="86">
        <v>8</v>
      </c>
      <c r="L7" s="92"/>
      <c r="M7" s="95"/>
      <c r="N7" s="242" t="str">
        <f>IF(AND(O$6=0,O$7&lt;&gt;0),"д.б. =0","")</f>
        <v/>
      </c>
      <c r="O7" s="86">
        <v>25</v>
      </c>
      <c r="P7" s="92"/>
    </row>
    <row r="8" spans="1:16" ht="15">
      <c r="A8" s="97"/>
      <c r="B8" s="423" t="str">
        <f>IF(OR(C$6=1,C$6=2,C$6&lt;0,C$9=1,C$9=2,C$9=3,C$9&lt;0,C$12=1,C$12=2,C$12=3,C$12=4,C$12&lt;0,C$15&lt;0,AND(C$6&gt;0,C$9&gt;0,C$6&gt;=C$9),AND(C$6&gt;0,C$12&gt;0,C$6&gt;=C$12),AND(C$9&gt;0,C$12&gt;0,C$9&gt;=C$12),AND(C$6&gt;0,C$15&gt;0,C$6&gt;C$15),AND(C$9&gt;0,C$15&gt;0,C$9&gt;C$15),AND(C$12&gt;0,C$15&gt;0,C$12&gt;C$15)),"ОШИБКА в №№ колен","")</f>
        <v/>
      </c>
      <c r="C8" s="323"/>
      <c r="D8" s="240"/>
      <c r="E8" s="36"/>
      <c r="F8" s="240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23"/>
      <c r="H8" s="240"/>
      <c r="I8" s="37"/>
      <c r="J8" s="240" t="str">
        <f>IF(OR(K$6=1,K$6=2,K$6&lt;0,K$9=1,K$9=2,K$9=3,K$9&lt;0,K$12=1,K$12=2,K$12=3,K$12=4,K$12&lt;0,K$15&lt;0,AND(K$6&gt;0,K$9&gt;0,K$6&gt;=K$9),AND(K$6&gt;0,K$12&gt;0,K$6&gt;=K$12),AND(K$9&gt;0,K$12&gt;0,K$9&gt;=K$12),AND(K$6&gt;0,K$15&gt;0,K$6&gt;K$15),AND(K$9&gt;0,K$15&gt;0,K$9&gt;K$15),AND(K$12&gt;0,K$15&gt;0,K$12&gt;K$15)),"ОШИБКА в №№ колен","")</f>
        <v/>
      </c>
      <c r="K8" s="323"/>
      <c r="L8" s="240"/>
      <c r="M8" s="33"/>
      <c r="N8" s="240" t="str">
        <f>IF(OR(O$6=1,O$6=2,O$6&lt;0,O$9=1,O$9=2,O$9=3,O$9&lt;0,O$12=1,O$12=2,O$12=3,O$12=4,O$12&lt;0,O$15&lt;0,AND(O$6&gt;0,O$9&gt;0,O$6&gt;=O$9),AND(O$6&gt;0,O$12&gt;0,O$6&gt;=O$12),AND(O$9&gt;0,O$12&gt;0,O$9&gt;=O$12),AND(O$6&gt;0,O$15&gt;0,O$6&gt;O$15),AND(O$9&gt;0,O$15&gt;0,O$9&gt;O$15),AND(O$12&gt;0,O$15&gt;0,O$12&gt;O$15)),"ОШИБКА в №№ колен","")</f>
        <v/>
      </c>
      <c r="O8" s="323"/>
      <c r="P8" s="240"/>
    </row>
    <row r="9" spans="1:16" ht="15">
      <c r="A9" s="99" t="s">
        <v>15</v>
      </c>
      <c r="B9" s="241" t="str">
        <f>IF(OR(C$9=1,C$9=2,C$9=3,C$9&lt;0),"д.б.=0 или &gt;3","")</f>
        <v/>
      </c>
      <c r="C9" s="24">
        <v>8</v>
      </c>
      <c r="D9" s="48" t="s">
        <v>11</v>
      </c>
      <c r="E9" s="49"/>
      <c r="F9" s="241" t="str">
        <f>IF(OR(G$9=1,G$9=2,G$9=3,G$9&lt;0),"д.б.=0 или &gt;3","")</f>
        <v/>
      </c>
      <c r="G9" s="24">
        <v>10</v>
      </c>
      <c r="H9" s="48" t="s">
        <v>11</v>
      </c>
      <c r="I9" s="50"/>
      <c r="J9" s="241" t="str">
        <f>IF(OR(K$9=1,K$9=2,K$9=3,K$9&lt;0),"д.б.=0 или &gt;3","")</f>
        <v/>
      </c>
      <c r="K9" s="24">
        <v>0</v>
      </c>
      <c r="L9" s="48" t="s">
        <v>11</v>
      </c>
      <c r="M9" s="52"/>
      <c r="N9" s="241" t="str">
        <f>IF(OR(O$9=1,O$9=2,O$9=3,O$9&lt;0),"д.б.=0 или &gt;3","")</f>
        <v/>
      </c>
      <c r="O9" s="24">
        <v>0</v>
      </c>
      <c r="P9" s="48" t="s">
        <v>11</v>
      </c>
    </row>
    <row r="10" spans="1:16" ht="15">
      <c r="A10" s="99" t="s">
        <v>16</v>
      </c>
      <c r="B10" s="242" t="str">
        <f>IF(AND(C$9=0,C$10&lt;&gt;0),"д.б. =0","")</f>
        <v/>
      </c>
      <c r="C10" s="87">
        <v>6</v>
      </c>
      <c r="D10" s="88"/>
      <c r="E10" s="89"/>
      <c r="F10" s="242" t="str">
        <f>IF(AND(G$9=0,G$10&lt;&gt;0),"д.б. =0","")</f>
        <v/>
      </c>
      <c r="G10" s="87">
        <v>7</v>
      </c>
      <c r="H10" s="88"/>
      <c r="I10" s="90"/>
      <c r="J10" s="242" t="str">
        <f>IF(AND(K$9=0,K$10&lt;&gt;0),"д.б. =0","")</f>
        <v/>
      </c>
      <c r="K10" s="87">
        <v>0</v>
      </c>
      <c r="L10" s="88"/>
      <c r="M10" s="91"/>
      <c r="N10" s="242" t="str">
        <f>IF(AND(O$9=0,O$10&lt;&gt;0),"д.б. =0","")</f>
        <v/>
      </c>
      <c r="O10" s="87">
        <v>0</v>
      </c>
      <c r="P10" s="88"/>
    </row>
    <row r="11" spans="1:16" ht="15">
      <c r="A11" s="99"/>
      <c r="B11" s="242"/>
      <c r="C11" s="324"/>
      <c r="D11" s="88"/>
      <c r="E11" s="89"/>
      <c r="F11" s="242"/>
      <c r="G11" s="324"/>
      <c r="H11" s="88"/>
      <c r="I11" s="90"/>
      <c r="J11" s="242"/>
      <c r="K11" s="324"/>
      <c r="L11" s="88"/>
      <c r="M11" s="91"/>
      <c r="N11" s="242"/>
      <c r="O11" s="324"/>
      <c r="P11" s="88"/>
    </row>
    <row r="12" spans="1:16" ht="15">
      <c r="A12" s="96" t="s">
        <v>89</v>
      </c>
      <c r="B12" s="242" t="str">
        <f>IF(OR(C$12=1,C$12=2,C$12=3,C$12=4,C$12&lt;0),"д.б.=0 или &gt;4","")</f>
        <v/>
      </c>
      <c r="C12" s="243">
        <v>14</v>
      </c>
      <c r="D12" s="312"/>
      <c r="E12" s="236"/>
      <c r="F12" s="242" t="str">
        <f>IF(OR(G$12=1,G$12=2,G$12=3,G$12=4,G$12&lt;0),"д.б.=0 или &gt;4","")</f>
        <v/>
      </c>
      <c r="G12" s="243">
        <v>12</v>
      </c>
      <c r="H12" s="312"/>
      <c r="I12" s="238"/>
      <c r="J12" s="242" t="str">
        <f>IF(OR(K$12=1,K$12=2,K$12=3,K$12=4,K$12&lt;0),"д.б.=0 или &gt;4","")</f>
        <v/>
      </c>
      <c r="K12" s="243">
        <v>0</v>
      </c>
      <c r="L12" s="312"/>
      <c r="M12" s="279"/>
      <c r="N12" s="242" t="str">
        <f>IF(OR(O$12=1,O$12=2,O$12=3,O$12=4,O$12&lt;0),"д.б.=0 или &gt;4","")</f>
        <v/>
      </c>
      <c r="O12" s="243">
        <v>0</v>
      </c>
      <c r="P12" s="312"/>
    </row>
    <row r="13" spans="1:16" ht="15">
      <c r="A13" s="96" t="s">
        <v>90</v>
      </c>
      <c r="B13" s="242" t="str">
        <f>IF(AND(C$12=0,C$13&lt;&gt;0),"д.б. =0","")</f>
        <v/>
      </c>
      <c r="C13" s="243">
        <v>2</v>
      </c>
      <c r="D13" s="312"/>
      <c r="E13" s="236"/>
      <c r="F13" s="242" t="str">
        <f>IF(AND(G$12=0,G$13&lt;&gt;0),"д.б. =0","")</f>
        <v/>
      </c>
      <c r="G13" s="243">
        <v>8</v>
      </c>
      <c r="H13" s="312"/>
      <c r="I13" s="238"/>
      <c r="J13" s="242" t="str">
        <f>IF(AND(K$12=0,K$13&lt;&gt;0),"д.б. =0","")</f>
        <v/>
      </c>
      <c r="K13" s="243">
        <v>0</v>
      </c>
      <c r="L13" s="312"/>
      <c r="M13" s="279"/>
      <c r="N13" s="242" t="str">
        <f>IF(AND(O$12=0,O$13&lt;&gt;0),"д.б. =0","")</f>
        <v/>
      </c>
      <c r="O13" s="243">
        <v>0</v>
      </c>
      <c r="P13" s="312"/>
    </row>
    <row r="14" spans="1:16" ht="15">
      <c r="A14" s="99"/>
      <c r="B14" s="241"/>
      <c r="C14" s="324"/>
      <c r="D14" s="88"/>
      <c r="E14" s="89"/>
      <c r="F14" s="241"/>
      <c r="G14" s="324"/>
      <c r="H14" s="88"/>
      <c r="I14" s="90"/>
      <c r="J14" s="241"/>
      <c r="K14" s="324"/>
      <c r="L14" s="88"/>
      <c r="M14" s="91"/>
      <c r="N14" s="241"/>
      <c r="O14" s="324"/>
      <c r="P14" s="88"/>
    </row>
    <row r="15" spans="1:16" ht="15">
      <c r="A15" s="96" t="s">
        <v>81</v>
      </c>
      <c r="B15" s="241" t="str">
        <f>IF(C$15&lt;0,"д.б.&gt;=0",IF(C$15=0,"",IF(C$6&gt;C$15,"GridLevel",IF(C$9&gt;C$15,"GridStep_Level2",IF(C$12&gt;C$15,"Grid3","")))))</f>
        <v/>
      </c>
      <c r="C15" s="226">
        <v>15</v>
      </c>
      <c r="D15" s="318"/>
      <c r="E15" s="327"/>
      <c r="F15" s="241" t="str">
        <f>IF(G$15&lt;0,"д.б.&gt;=0",IF(G$15=0,"",IF(G$6&gt;G$15,"GridLevel",IF(G$9&gt;G$15,"GridStep_Level2",IF(G$12&gt;G$15,"Grid3","")))))</f>
        <v/>
      </c>
      <c r="G15" s="226">
        <v>14</v>
      </c>
      <c r="H15" s="318"/>
      <c r="I15" s="328"/>
      <c r="J15" s="241" t="str">
        <f>IF(K$15&lt;0,"д.б.&gt;=0",IF(K$15=0,"",IF(K$6&gt;K$15,"GridLevel",IF(K$9&gt;K$15,"GridStep_Level2",IF(K$12&gt;K$15,"Grid3","")))))</f>
        <v/>
      </c>
      <c r="K15" s="226">
        <v>16</v>
      </c>
      <c r="L15" s="318"/>
      <c r="M15" s="329"/>
      <c r="N15" s="241" t="str">
        <f>IF(O$15&lt;0,"д.б.&gt;=0",IF(O$15=0,"",IF(O$6&gt;O$15,"GridLevel",IF(O$9&gt;O$15,"GridStep_Level2",IF(O$12&gt;O$15,"Grid3","")))))</f>
        <v/>
      </c>
      <c r="O15" s="226">
        <v>10</v>
      </c>
      <c r="P15" s="88"/>
    </row>
    <row r="16" spans="1:16" ht="15">
      <c r="A16" s="96"/>
      <c r="B16" s="241"/>
      <c r="C16" s="326"/>
      <c r="D16" s="318"/>
      <c r="E16" s="327"/>
      <c r="F16" s="241"/>
      <c r="G16" s="326"/>
      <c r="H16" s="318"/>
      <c r="I16" s="328"/>
      <c r="J16" s="241"/>
      <c r="K16" s="326"/>
      <c r="L16" s="318"/>
      <c r="M16" s="329"/>
      <c r="N16" s="241"/>
      <c r="O16" s="326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6</v>
      </c>
      <c r="C27" s="105">
        <f t="shared" si="5"/>
        <v>24</v>
      </c>
      <c r="D27" s="100">
        <f t="shared" si="4"/>
        <v>123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6</v>
      </c>
      <c r="C28" s="105">
        <f t="shared" si="5"/>
        <v>30</v>
      </c>
      <c r="D28" s="100">
        <f t="shared" si="4"/>
        <v>153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6</v>
      </c>
      <c r="C29" s="101">
        <f t="shared" si="5"/>
        <v>36</v>
      </c>
      <c r="D29" s="102">
        <f t="shared" si="4"/>
        <v>189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42</v>
      </c>
      <c r="D30" s="100">
        <f t="shared" si="4"/>
        <v>231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48</v>
      </c>
      <c r="D31" s="100">
        <f t="shared" si="4"/>
        <v>279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54</v>
      </c>
      <c r="D32" s="100">
        <f t="shared" si="4"/>
        <v>333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56</v>
      </c>
      <c r="D33" s="100">
        <f t="shared" si="4"/>
        <v>389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58</v>
      </c>
      <c r="D34" s="102">
        <f t="shared" si="4"/>
        <v>447</v>
      </c>
      <c r="E34" s="9"/>
      <c r="F34" s="108">
        <f t="shared" si="0"/>
        <v>0</v>
      </c>
      <c r="G34" s="101">
        <f t="shared" si="6"/>
        <v>58</v>
      </c>
      <c r="H34" s="102">
        <f t="shared" si="7"/>
        <v>402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0</v>
      </c>
      <c r="C35" s="105">
        <f t="shared" si="5"/>
        <v>58</v>
      </c>
      <c r="D35" s="100">
        <f t="shared" si="4"/>
        <v>505</v>
      </c>
      <c r="E35" s="76"/>
      <c r="F35" s="107">
        <f t="shared" si="0"/>
        <v>0</v>
      </c>
      <c r="G35" s="105">
        <f t="shared" si="6"/>
        <v>58</v>
      </c>
      <c r="H35" s="100">
        <f t="shared" si="7"/>
        <v>460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0</v>
      </c>
      <c r="C36" s="105">
        <f t="shared" si="5"/>
        <v>58</v>
      </c>
      <c r="D36" s="100">
        <f t="shared" si="4"/>
        <v>563</v>
      </c>
      <c r="E36" s="76"/>
      <c r="F36" s="107">
        <f t="shared" si="0"/>
        <v>0</v>
      </c>
      <c r="G36" s="105">
        <f t="shared" si="6"/>
        <v>58</v>
      </c>
      <c r="H36" s="100">
        <f t="shared" si="7"/>
        <v>518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58</v>
      </c>
      <c r="D37" s="100">
        <f t="shared" si="4"/>
        <v>621</v>
      </c>
      <c r="E37" s="76"/>
      <c r="F37" s="107">
        <f t="shared" si="0"/>
        <v>0</v>
      </c>
      <c r="G37" s="105">
        <f t="shared" si="6"/>
        <v>58</v>
      </c>
      <c r="H37" s="100">
        <f t="shared" si="7"/>
        <v>576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58</v>
      </c>
      <c r="D38" s="100">
        <f t="shared" si="4"/>
        <v>679</v>
      </c>
      <c r="E38" s="76"/>
      <c r="F38" s="107">
        <f t="shared" si="0"/>
        <v>0</v>
      </c>
      <c r="G38" s="105">
        <f t="shared" si="6"/>
        <v>58</v>
      </c>
      <c r="H38" s="100">
        <f t="shared" si="7"/>
        <v>634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58</v>
      </c>
      <c r="D39" s="103">
        <f t="shared" si="4"/>
        <v>737</v>
      </c>
      <c r="E39" s="79"/>
      <c r="F39" s="109">
        <f t="shared" si="0"/>
        <v>0</v>
      </c>
      <c r="G39" s="106">
        <f t="shared" si="6"/>
        <v>58</v>
      </c>
      <c r="H39" s="103">
        <f t="shared" si="7"/>
        <v>692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7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zoomScale="75" zoomScaleNormal="75" workbookViewId="0">
      <selection activeCell="B9" sqref="B9"/>
    </sheetView>
  </sheetViews>
  <sheetFormatPr defaultRowHeight="12.75"/>
  <cols>
    <col min="1" max="1" width="24" customWidth="1"/>
    <col min="2" max="2" width="13.28515625" customWidth="1"/>
    <col min="4" max="4" width="2.140625" customWidth="1"/>
    <col min="5" max="5" width="13.28515625" customWidth="1"/>
    <col min="7" max="7" width="1.7109375" customWidth="1"/>
    <col min="8" max="8" width="13.28515625" customWidth="1"/>
    <col min="10" max="10" width="1.85546875" customWidth="1"/>
    <col min="11" max="11" width="13.28515625" customWidth="1"/>
  </cols>
  <sheetData>
    <row r="2" spans="1:12" ht="15">
      <c r="A2" s="96" t="s">
        <v>21</v>
      </c>
      <c r="B2" s="241" t="str">
        <f>IF(C$2&lt;=0,"д.б. &gt;0","")</f>
        <v/>
      </c>
      <c r="C2" s="81">
        <v>16</v>
      </c>
      <c r="D2" s="83"/>
      <c r="E2" s="241" t="str">
        <f>IF(F$2&lt;=0,"д.б. &gt;0","")</f>
        <v/>
      </c>
      <c r="F2" s="81">
        <v>14</v>
      </c>
      <c r="G2" s="84"/>
      <c r="H2" s="241" t="str">
        <f>IF(I$2&lt;=0,"д.б. &gt;0","")</f>
        <v/>
      </c>
      <c r="I2" s="81">
        <v>20</v>
      </c>
      <c r="J2" s="85"/>
      <c r="K2" s="241" t="str">
        <f>IF(L$2&lt;=0,"д.б. &gt;0","")</f>
        <v/>
      </c>
      <c r="L2" s="81">
        <v>18</v>
      </c>
    </row>
    <row r="3" spans="1:12" ht="6" customHeight="1">
      <c r="A3" s="96"/>
      <c r="B3" s="28"/>
      <c r="C3" s="320"/>
      <c r="D3" s="30"/>
      <c r="E3" s="28"/>
      <c r="F3" s="320"/>
      <c r="G3" s="31"/>
      <c r="H3" s="28"/>
      <c r="I3" s="320"/>
      <c r="J3" s="33"/>
      <c r="K3" s="28"/>
      <c r="L3" s="320"/>
    </row>
    <row r="4" spans="1:12" ht="4.5" customHeight="1">
      <c r="A4" s="96"/>
      <c r="B4" s="28"/>
      <c r="C4" s="321"/>
      <c r="D4" s="30"/>
      <c r="E4" s="28"/>
      <c r="F4" s="321"/>
      <c r="G4" s="31"/>
      <c r="H4" s="28"/>
      <c r="I4" s="321"/>
      <c r="J4" s="33"/>
      <c r="K4" s="28"/>
      <c r="L4" s="321"/>
    </row>
    <row r="5" spans="1:12" ht="5.25" customHeight="1">
      <c r="A5" s="97"/>
      <c r="B5" s="28"/>
      <c r="C5" s="322"/>
      <c r="D5" s="36"/>
      <c r="E5" s="28"/>
      <c r="F5" s="322"/>
      <c r="G5" s="37"/>
      <c r="H5" s="28"/>
      <c r="I5" s="322"/>
      <c r="J5" s="33"/>
      <c r="K5" s="28"/>
      <c r="L5" s="322"/>
    </row>
    <row r="6" spans="1:12" ht="15">
      <c r="A6" s="98" t="s">
        <v>22</v>
      </c>
      <c r="B6" s="241" t="str">
        <f>IF(OR(C$6=1,C$6&lt;0),"д.б.=0 или &gt;1","")</f>
        <v/>
      </c>
      <c r="C6" s="4">
        <v>6</v>
      </c>
      <c r="D6" s="40"/>
      <c r="E6" s="241" t="str">
        <f>IF(OR(F$6=1,F$6&lt;0),"д.б.=0 или &gt;1","")</f>
        <v/>
      </c>
      <c r="F6" s="4">
        <v>4</v>
      </c>
      <c r="G6" s="41"/>
      <c r="H6" s="241" t="str">
        <f>IF(OR(I$6=1,I$6&lt;0),"д.б.=0 или &gt;1","")</f>
        <v/>
      </c>
      <c r="I6" s="4">
        <v>9</v>
      </c>
      <c r="J6" s="33"/>
      <c r="K6" s="241" t="str">
        <f>IF(OR(L$6=1,L$6&lt;0),"д.б.=0 или &gt;1","")</f>
        <v/>
      </c>
      <c r="L6" s="4">
        <v>6</v>
      </c>
    </row>
    <row r="7" spans="1:12" ht="15">
      <c r="A7" s="98" t="s">
        <v>23</v>
      </c>
      <c r="B7" s="242" t="str">
        <f>IF(AND(C$6=0,C$7&lt;&gt;0),"д.б. =0","")</f>
        <v/>
      </c>
      <c r="C7" s="86">
        <v>1</v>
      </c>
      <c r="D7" s="93"/>
      <c r="E7" s="242" t="str">
        <f>IF(AND(F$6=0,F$7&lt;&gt;0),"д.б. =0","")</f>
        <v/>
      </c>
      <c r="F7" s="86">
        <v>1</v>
      </c>
      <c r="G7" s="94"/>
      <c r="H7" s="242" t="str">
        <f>IF(AND(I$6=0,I$7&lt;&gt;0),"д.б. =0","")</f>
        <v/>
      </c>
      <c r="I7" s="86">
        <v>-1</v>
      </c>
      <c r="J7" s="95"/>
      <c r="K7" s="242" t="str">
        <f>IF(AND(L$6=0,L$7&lt;&gt;0),"д.б. =0","")</f>
        <v/>
      </c>
      <c r="L7" s="86">
        <v>1</v>
      </c>
    </row>
    <row r="8" spans="1:12" ht="15">
      <c r="A8" s="97"/>
      <c r="B8" s="423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23"/>
      <c r="D8" s="36"/>
      <c r="E8" s="240" t="str">
        <f>IF(OR(F$6=1,F$6&lt;0,F$9=1,F$9=2,F$9&lt;0,F$12=1,F$12=2,F$12&lt;0,AND(F$6&gt;0,F$9&gt;0,F$6&gt;=F$9),AND(F$6&gt;0,F$12&gt;0,F$6&gt;=F$12),AND(F$9&gt;0,F$12&gt;0,F$9&gt;=F$12)),"ОШИБКА в №№ колен","")</f>
        <v/>
      </c>
      <c r="F8" s="323"/>
      <c r="G8" s="37"/>
      <c r="H8" s="240" t="str">
        <f>IF(OR(I$6=1,I$6&lt;0,I$9=1,I$9=2,I$9&lt;0,I$12=1,I$12=2,I$12&lt;0,AND(I$6&gt;0,I$9&gt;0,I$6&gt;=I$9),AND(I$6&gt;0,I$12&gt;0,I$6&gt;=I$12),AND(I$9&gt;0,I$12&gt;0,I$9&gt;=I$12)),"ОШИБКА в №№ колен","")</f>
        <v/>
      </c>
      <c r="I8" s="323"/>
      <c r="J8" s="33"/>
      <c r="K8" s="240" t="str">
        <f>IF(OR(L$6=1,L$6&lt;0,L$9=1,L$9=2,L$9&lt;0,L$12=1,L$12=2,L$12&lt;0,AND(L$6&gt;0,L$9&gt;0,L$6&gt;=L$9),AND(L$6&gt;0,L$12&gt;0,L$6&gt;=L$12),AND(L$9&gt;0,L$12&gt;0,L$9&gt;=L$12)),"ОШИБКА в №№ колен","")</f>
        <v/>
      </c>
      <c r="L8" s="323"/>
    </row>
    <row r="9" spans="1:12" ht="15">
      <c r="A9" s="280" t="s">
        <v>86</v>
      </c>
      <c r="B9" s="301" t="str">
        <f>IF(OR(C$9=1,C$9=2,C$9&lt;0),"д.б.=0 или &gt;2","")</f>
        <v/>
      </c>
      <c r="C9" s="302">
        <v>10</v>
      </c>
      <c r="D9" s="295"/>
      <c r="E9" s="301" t="str">
        <f>IF(OR(F$9=1,F$9=2,F$9&lt;0),"д.б.=0 или &gt;2","")</f>
        <v/>
      </c>
      <c r="F9" s="296">
        <v>8</v>
      </c>
      <c r="G9" s="297"/>
      <c r="H9" s="301" t="str">
        <f>IF(OR(I$9=1,I$9=2,I$9&lt;0),"д.б.=0 или &gt;2","")</f>
        <v/>
      </c>
      <c r="I9" s="296">
        <v>12</v>
      </c>
      <c r="J9" s="298"/>
      <c r="K9" s="301" t="str">
        <f>IF(OR(L$9=1,L$9=2,L$9&lt;0),"д.б.=0 или &gt;2","")</f>
        <v/>
      </c>
      <c r="L9" s="303">
        <v>9</v>
      </c>
    </row>
    <row r="10" spans="1:12" ht="15">
      <c r="A10" s="280" t="s">
        <v>87</v>
      </c>
      <c r="B10" s="301" t="str">
        <f>IF(AND(C$9=0,C$10&lt;&gt;0),"д.б. =0","")</f>
        <v/>
      </c>
      <c r="C10" s="302">
        <v>2</v>
      </c>
      <c r="D10" s="295"/>
      <c r="E10" s="301" t="str">
        <f>IF(AND(F$9=0,F$10&lt;&gt;0),"д.б. =0","")</f>
        <v/>
      </c>
      <c r="F10" s="296">
        <v>2</v>
      </c>
      <c r="G10" s="297"/>
      <c r="H10" s="301" t="str">
        <f>IF(AND(I$9=0,I$10&lt;&gt;0),"д.б. =0","")</f>
        <v/>
      </c>
      <c r="I10" s="296">
        <v>1</v>
      </c>
      <c r="J10" s="298"/>
      <c r="K10" s="301" t="str">
        <f>IF(AND(L$9=0,L$10&lt;&gt;0),"д.б. =0","")</f>
        <v/>
      </c>
      <c r="L10" s="303">
        <v>1</v>
      </c>
    </row>
    <row r="11" spans="1:12" ht="14.25" customHeight="1">
      <c r="A11" s="99"/>
      <c r="B11" s="242"/>
      <c r="C11" s="324"/>
      <c r="D11" s="89"/>
      <c r="E11" s="242"/>
      <c r="F11" s="324"/>
      <c r="G11" s="90"/>
      <c r="H11" s="242"/>
      <c r="I11" s="324"/>
      <c r="J11" s="91"/>
      <c r="K11" s="242"/>
      <c r="L11" s="324"/>
    </row>
    <row r="12" spans="1:12" ht="15">
      <c r="A12" s="96" t="s">
        <v>24</v>
      </c>
      <c r="B12" s="301" t="str">
        <f>IF(OR(C$12=1,C$12=2,C$12&lt;0),"д.б.=0 или &gt;2","")</f>
        <v/>
      </c>
      <c r="C12" s="228">
        <v>12</v>
      </c>
      <c r="D12" s="276"/>
      <c r="E12" s="301" t="str">
        <f>IF(OR(F$12=1,F$12=2,F$12&lt;0),"д.б.=0 или &gt;2","")</f>
        <v/>
      </c>
      <c r="F12" s="228">
        <v>11</v>
      </c>
      <c r="G12" s="277"/>
      <c r="H12" s="301" t="str">
        <f>IF(OR(I$12=1,I$12=2,I$12&lt;0),"д.б.=0 или &gt;2","")</f>
        <v/>
      </c>
      <c r="I12" s="228">
        <v>14</v>
      </c>
      <c r="J12" s="278"/>
      <c r="K12" s="301" t="str">
        <f>IF(OR(L$12=1,L$12=2,L$12&lt;0),"д.б.=0 или &gt;2","")</f>
        <v/>
      </c>
      <c r="L12" s="228">
        <v>11</v>
      </c>
    </row>
    <row r="13" spans="1:12" ht="15">
      <c r="A13" s="96" t="s">
        <v>25</v>
      </c>
      <c r="B13" s="301" t="str">
        <f>IF(AND(C$12=0,C$13&lt;&gt;0),"д.б. =0","")</f>
        <v/>
      </c>
      <c r="C13" s="243">
        <v>12</v>
      </c>
      <c r="D13" s="236"/>
      <c r="E13" s="301" t="str">
        <f>IF(AND(F$12=0,F$13&lt;&gt;0),"д.б. =0","")</f>
        <v/>
      </c>
      <c r="F13" s="243">
        <v>12</v>
      </c>
      <c r="G13" s="238"/>
      <c r="H13" s="301" t="str">
        <f>IF(AND(I$12=0,I$13&lt;&gt;0),"д.б. =0","")</f>
        <v/>
      </c>
      <c r="I13" s="243">
        <v>10</v>
      </c>
      <c r="J13" s="279"/>
      <c r="K13" s="301" t="str">
        <f>IF(AND(L$12=0,L$13&lt;&gt;0),"д.б. =0","")</f>
        <v/>
      </c>
      <c r="L13" s="243">
        <v>10</v>
      </c>
    </row>
    <row r="14" spans="1:12" ht="6" customHeight="1">
      <c r="A14" s="96"/>
      <c r="B14" s="309"/>
      <c r="C14" s="325"/>
      <c r="D14" s="236"/>
      <c r="E14" s="309"/>
      <c r="F14" s="325"/>
      <c r="G14" s="238"/>
      <c r="H14" s="309"/>
      <c r="I14" s="325"/>
      <c r="J14" s="279"/>
      <c r="K14" s="309"/>
      <c r="L14" s="325"/>
    </row>
    <row r="15" spans="1:12" ht="6" customHeight="1">
      <c r="A15" s="96"/>
      <c r="B15" s="309"/>
      <c r="C15" s="325"/>
      <c r="D15" s="236"/>
      <c r="E15" s="309"/>
      <c r="F15" s="325"/>
      <c r="G15" s="238"/>
      <c r="H15" s="309"/>
      <c r="I15" s="325"/>
      <c r="J15" s="279"/>
      <c r="K15" s="309"/>
      <c r="L15" s="325"/>
    </row>
    <row r="16" spans="1:12" ht="6" customHeight="1">
      <c r="A16" s="96"/>
      <c r="B16" s="309"/>
      <c r="C16" s="325"/>
      <c r="D16" s="236"/>
      <c r="E16" s="309"/>
      <c r="F16" s="325"/>
      <c r="G16" s="238"/>
      <c r="H16" s="309"/>
      <c r="I16" s="325"/>
      <c r="J16" s="279"/>
      <c r="K16" s="309"/>
      <c r="L16" s="325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19" t="s">
        <v>17</v>
      </c>
      <c r="C18" s="60" t="s">
        <v>20</v>
      </c>
      <c r="D18" s="61"/>
      <c r="E18" s="319" t="s">
        <v>17</v>
      </c>
      <c r="F18" s="60" t="s">
        <v>20</v>
      </c>
      <c r="G18" s="63"/>
      <c r="H18" s="319" t="s">
        <v>17</v>
      </c>
      <c r="I18" s="60" t="s">
        <v>20</v>
      </c>
      <c r="J18" s="65"/>
      <c r="K18" s="319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2</v>
      </c>
      <c r="F29" s="102">
        <f t="shared" si="2"/>
        <v>24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7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K1" zoomScale="85" zoomScaleNormal="85" workbookViewId="0">
      <selection activeCell="J3" sqref="J3"/>
    </sheetView>
  </sheetViews>
  <sheetFormatPr defaultColWidth="9.140625" defaultRowHeight="15"/>
  <cols>
    <col min="1" max="1" width="16.5703125" style="383" customWidth="1"/>
    <col min="2" max="2" width="38.85546875" style="383" customWidth="1"/>
    <col min="3" max="3" width="33.140625" style="383" customWidth="1"/>
    <col min="4" max="4" width="32" style="383" customWidth="1"/>
    <col min="5" max="5" width="38.85546875" style="383" customWidth="1"/>
    <col min="6" max="6" width="33.140625" style="383" customWidth="1"/>
    <col min="7" max="7" width="32" style="383" customWidth="1"/>
    <col min="8" max="10" width="9.140625" style="383"/>
    <col min="11" max="11" width="16.28515625" style="383" customWidth="1"/>
    <col min="12" max="12" width="9.140625" style="383"/>
    <col min="13" max="13" width="1.42578125" style="383" customWidth="1"/>
    <col min="14" max="16" width="9.140625" style="383"/>
    <col min="17" max="17" width="1.5703125" style="383" customWidth="1"/>
    <col min="18" max="22" width="9.140625" style="383"/>
    <col min="23" max="23" width="23.5703125" style="383" bestFit="1" customWidth="1"/>
    <col min="24" max="16384" width="9.140625" style="383"/>
  </cols>
  <sheetData>
    <row r="1" spans="1:34">
      <c r="A1"/>
      <c r="B1" s="580" t="s">
        <v>246</v>
      </c>
      <c r="C1"/>
      <c r="D1" s="578"/>
      <c r="E1" s="578"/>
      <c r="F1" s="578"/>
      <c r="G1" s="578"/>
    </row>
    <row r="2" spans="1:34">
      <c r="A2"/>
      <c r="B2" s="577" t="s">
        <v>96</v>
      </c>
      <c r="C2"/>
      <c r="D2"/>
      <c r="E2" s="577" t="s">
        <v>97</v>
      </c>
      <c r="F2"/>
      <c r="G2"/>
    </row>
    <row r="3" spans="1:34" ht="16.5">
      <c r="A3" s="582" t="s">
        <v>231</v>
      </c>
      <c r="B3" s="577" t="s">
        <v>244</v>
      </c>
      <c r="C3" s="577" t="s">
        <v>245</v>
      </c>
      <c r="D3" s="577" t="s">
        <v>94</v>
      </c>
      <c r="E3" s="577" t="s">
        <v>244</v>
      </c>
      <c r="F3" s="577" t="s">
        <v>245</v>
      </c>
      <c r="G3" s="577" t="s">
        <v>94</v>
      </c>
      <c r="J3" s="387"/>
      <c r="K3"/>
      <c r="L3"/>
      <c r="M3" s="83"/>
      <c r="N3"/>
      <c r="O3"/>
      <c r="P3"/>
      <c r="Q3" s="84"/>
      <c r="R3"/>
      <c r="S3"/>
      <c r="T3"/>
      <c r="W3" s="387"/>
    </row>
    <row r="4" spans="1:34">
      <c r="A4" s="581">
        <v>1</v>
      </c>
      <c r="B4" s="579">
        <v>0</v>
      </c>
      <c r="C4" s="579">
        <v>15.199999999998909</v>
      </c>
      <c r="D4" s="579">
        <v>0.65278935185185183</v>
      </c>
      <c r="E4" s="579">
        <v>0</v>
      </c>
      <c r="F4" s="579">
        <v>14.700000000002547</v>
      </c>
      <c r="G4" s="579">
        <v>0.71873842592592585</v>
      </c>
      <c r="J4"/>
      <c r="K4"/>
      <c r="L4"/>
      <c r="M4" s="83"/>
      <c r="N4"/>
      <c r="O4"/>
      <c r="P4"/>
      <c r="Q4" s="84"/>
      <c r="R4" s="272" t="s">
        <v>115</v>
      </c>
      <c r="S4"/>
      <c r="T4" s="273">
        <f>VLOOKUP(R4,SET_import!$A:$B,2,0)</f>
        <v>0</v>
      </c>
      <c r="W4" s="274" t="s">
        <v>139</v>
      </c>
      <c r="X4" s="383">
        <f>VLOOKUP(W4,SET_import!$A:$B,2,0)</f>
        <v>0</v>
      </c>
      <c r="Y4" s="383">
        <f>'Сводная МОДЕЛЬ 1x1'!$G$12</f>
        <v>10</v>
      </c>
      <c r="Z4" s="383">
        <f>IF(AA4="",X4,AA4)</f>
        <v>0</v>
      </c>
      <c r="AG4" s="383" t="s">
        <v>75</v>
      </c>
      <c r="AH4" s="383">
        <v>5</v>
      </c>
    </row>
    <row r="5" spans="1:34">
      <c r="A5" s="581">
        <v>3</v>
      </c>
      <c r="B5" s="579">
        <v>27.700000000002547</v>
      </c>
      <c r="C5" s="579">
        <v>29.899999999999636</v>
      </c>
      <c r="D5" s="579">
        <v>1.7182870370370371</v>
      </c>
      <c r="E5" s="579">
        <v>26.799999999997453</v>
      </c>
      <c r="F5" s="579">
        <v>28.699999999998909</v>
      </c>
      <c r="G5" s="579">
        <v>0.65394675925925927</v>
      </c>
      <c r="J5" s="96" t="s">
        <v>127</v>
      </c>
      <c r="K5" s="241"/>
      <c r="L5" s="144">
        <f>VLOOKUP(J5,SET_import!$A:$B,2,0)</f>
        <v>14</v>
      </c>
      <c r="M5" s="83"/>
      <c r="N5" s="96" t="s">
        <v>107</v>
      </c>
      <c r="O5" s="241"/>
      <c r="P5" s="144">
        <f>VLOOKUP(N5,SET_import!$A:$B,2,0)</f>
        <v>12</v>
      </c>
      <c r="Q5" s="84"/>
      <c r="R5" s="96" t="s">
        <v>116</v>
      </c>
      <c r="S5" s="242"/>
      <c r="T5" s="149">
        <f>VLOOKUP(R5,SET_import!$A:$B,2,0)</f>
        <v>0.02</v>
      </c>
      <c r="W5" s="274" t="s">
        <v>140</v>
      </c>
      <c r="X5" s="383">
        <f>VLOOKUP(W5,SET_import!$A:$B,2,0)</f>
        <v>0</v>
      </c>
      <c r="Y5" s="383">
        <f>'Сводная МОДЕЛЬ 1x1'!$G$13</f>
        <v>7</v>
      </c>
      <c r="Z5" s="383">
        <f t="shared" ref="Z5:Z59" si="0">IF(AA5="",X5,AA5)</f>
        <v>0</v>
      </c>
      <c r="AG5" s="383" t="s">
        <v>162</v>
      </c>
      <c r="AH5" s="383">
        <v>5</v>
      </c>
    </row>
    <row r="6" spans="1:34">
      <c r="A6" s="581">
        <v>6</v>
      </c>
      <c r="B6" s="579">
        <v>81</v>
      </c>
      <c r="C6" s="579">
        <v>48.700000000000728</v>
      </c>
      <c r="D6" s="579">
        <v>2.7653472222222222</v>
      </c>
      <c r="E6" s="579">
        <v>81.100000000000364</v>
      </c>
      <c r="F6" s="579">
        <v>47.800000000001091</v>
      </c>
      <c r="G6" s="579">
        <v>3.0368171296296298</v>
      </c>
      <c r="J6" s="96"/>
      <c r="K6" s="241"/>
      <c r="L6" s="321"/>
      <c r="M6" s="30"/>
      <c r="N6" s="389"/>
      <c r="O6" s="241"/>
      <c r="P6" s="320"/>
      <c r="Q6" s="31"/>
      <c r="R6" s="96" t="s">
        <v>117</v>
      </c>
      <c r="S6" s="242"/>
      <c r="T6" s="148">
        <f>VLOOKUP(R6,SET_import!$A:$B,2,0)</f>
        <v>1.5</v>
      </c>
      <c r="W6" s="249" t="s">
        <v>135</v>
      </c>
      <c r="X6" s="383">
        <f>VLOOKUP(W6,SET_import!$A:$B,2,0)</f>
        <v>9</v>
      </c>
      <c r="Y6" s="395">
        <f>'Сводная МОДЕЛЬ 1x1'!$G$6</f>
        <v>3</v>
      </c>
      <c r="Z6" s="383">
        <f t="shared" si="0"/>
        <v>9</v>
      </c>
      <c r="AG6" s="383" t="s">
        <v>77</v>
      </c>
      <c r="AH6" s="383">
        <v>3</v>
      </c>
    </row>
    <row r="7" spans="1:34">
      <c r="A7" s="581">
        <v>2</v>
      </c>
      <c r="B7" s="579">
        <v>14.299999999999272</v>
      </c>
      <c r="C7" s="579">
        <v>21.199999999998909</v>
      </c>
      <c r="D7" s="579">
        <v>0.865300925925926</v>
      </c>
      <c r="E7" s="579">
        <v>12.800000000001091</v>
      </c>
      <c r="F7" s="579">
        <v>20.800000000001091</v>
      </c>
      <c r="G7" s="579">
        <v>0.80445601851851845</v>
      </c>
      <c r="J7" s="96"/>
      <c r="K7" s="241"/>
      <c r="L7" s="321"/>
      <c r="M7" s="30"/>
      <c r="N7" s="389"/>
      <c r="O7" s="241"/>
      <c r="P7" s="321"/>
      <c r="Q7" s="31"/>
      <c r="R7" s="96" t="s">
        <v>118</v>
      </c>
      <c r="S7" s="242"/>
      <c r="T7" s="144">
        <f>VLOOKUP(R7,SET_import!$A:$B,2,0)</f>
        <v>4</v>
      </c>
      <c r="W7" s="96" t="s">
        <v>134</v>
      </c>
      <c r="X7" s="383">
        <f>VLOOKUP(W7,SET_import!$A:$B,2,0)</f>
        <v>16</v>
      </c>
      <c r="Y7" s="395">
        <f>'Сводная МОДЕЛЬ 1x1'!$G$2</f>
        <v>12</v>
      </c>
      <c r="Z7" s="383">
        <f t="shared" si="0"/>
        <v>16</v>
      </c>
      <c r="AG7" s="383" t="s">
        <v>76</v>
      </c>
      <c r="AH7" s="383">
        <v>5</v>
      </c>
    </row>
    <row r="8" spans="1:34">
      <c r="A8" s="581">
        <v>7</v>
      </c>
      <c r="B8" s="579">
        <v>105.79999999999927</v>
      </c>
      <c r="C8" s="579">
        <v>56.600000000000364</v>
      </c>
      <c r="D8" s="579">
        <v>5.9556365740740738</v>
      </c>
      <c r="E8" s="579">
        <v>106.69999999999709</v>
      </c>
      <c r="F8" s="579">
        <v>55.199999999998909</v>
      </c>
      <c r="G8" s="579">
        <v>5.7542592592592596</v>
      </c>
      <c r="J8" s="97"/>
      <c r="K8" s="241"/>
      <c r="L8" s="367"/>
      <c r="M8" s="36"/>
      <c r="N8" s="389"/>
      <c r="O8" s="241"/>
      <c r="P8" s="322"/>
      <c r="Q8" s="37"/>
      <c r="R8" s="97"/>
      <c r="S8" s="242"/>
      <c r="T8" s="3"/>
      <c r="W8" s="249" t="s">
        <v>136</v>
      </c>
      <c r="X8" s="383">
        <f>VLOOKUP(W8,SET_import!$A:$B,2,0)</f>
        <v>6</v>
      </c>
      <c r="Y8" s="383">
        <f>'Сводная МОДЕЛЬ 1x1'!$G$7</f>
        <v>2</v>
      </c>
      <c r="Z8" s="383">
        <f t="shared" si="0"/>
        <v>6</v>
      </c>
      <c r="AG8" s="383" t="s">
        <v>59</v>
      </c>
      <c r="AH8" s="383">
        <v>5</v>
      </c>
    </row>
    <row r="9" spans="1:34">
      <c r="A9" s="581">
        <v>4</v>
      </c>
      <c r="B9" s="579">
        <v>46.399999999999636</v>
      </c>
      <c r="C9" s="579">
        <v>38.999999999998181</v>
      </c>
      <c r="D9" s="579">
        <v>2.2669097222222221</v>
      </c>
      <c r="E9" s="579">
        <v>46.499999999998181</v>
      </c>
      <c r="F9" s="579">
        <v>36.599999999998545</v>
      </c>
      <c r="G9" s="579">
        <v>1.1188541666666667</v>
      </c>
      <c r="J9" s="249" t="s">
        <v>128</v>
      </c>
      <c r="K9" s="241"/>
      <c r="L9" s="146">
        <f>VLOOKUP(J9,SET_import!$A:$B,2,0)</f>
        <v>3</v>
      </c>
      <c r="M9" s="40"/>
      <c r="N9" s="249" t="s">
        <v>108</v>
      </c>
      <c r="O9" s="241"/>
      <c r="P9" s="146">
        <f>VLOOKUP(N9,SET_import!$A:$B,2,0)</f>
        <v>3</v>
      </c>
      <c r="Q9" s="41"/>
      <c r="R9" s="249" t="s">
        <v>119</v>
      </c>
      <c r="S9" s="242"/>
      <c r="T9" s="147">
        <f>VLOOKUP(R9,SET_import!$A:$B,2,0)</f>
        <v>5</v>
      </c>
      <c r="W9" s="281" t="s">
        <v>137</v>
      </c>
      <c r="X9" s="383">
        <f>VLOOKUP(W9,SET_import!$A:$B,2,0)</f>
        <v>17</v>
      </c>
      <c r="Y9" s="395">
        <f>'Сводная МОДЕЛЬ 1x1'!$G$9</f>
        <v>7</v>
      </c>
      <c r="Z9" s="383">
        <f t="shared" si="0"/>
        <v>17</v>
      </c>
      <c r="AG9" s="383" t="s">
        <v>163</v>
      </c>
      <c r="AH9" s="383">
        <v>5</v>
      </c>
    </row>
    <row r="10" spans="1:34">
      <c r="A10" s="581">
        <v>5</v>
      </c>
      <c r="B10" s="579">
        <v>62</v>
      </c>
      <c r="C10" s="579">
        <v>42.199999999998909</v>
      </c>
      <c r="D10" s="579">
        <v>2.1978472222222223</v>
      </c>
      <c r="E10" s="579">
        <v>61.200000000000728</v>
      </c>
      <c r="F10" s="579">
        <v>42.099999999998545</v>
      </c>
      <c r="G10" s="579">
        <v>2.8289351851851854</v>
      </c>
      <c r="J10" s="249" t="s">
        <v>129</v>
      </c>
      <c r="K10" s="241"/>
      <c r="L10" s="145">
        <f>VLOOKUP(J10,SET_import!$A:$B,2,0)</f>
        <v>1</v>
      </c>
      <c r="M10" s="93"/>
      <c r="N10" s="249" t="s">
        <v>109</v>
      </c>
      <c r="O10" s="309"/>
      <c r="P10" s="145">
        <f>VLOOKUP(N10,SET_import!$A:$B,2,0)</f>
        <v>2</v>
      </c>
      <c r="Q10" s="94"/>
      <c r="R10" s="249" t="s">
        <v>120</v>
      </c>
      <c r="S10" s="242"/>
      <c r="T10" s="143">
        <f>VLOOKUP(R10,SET_import!$A:$B,2,0)</f>
        <v>0.01</v>
      </c>
      <c r="W10" s="281" t="s">
        <v>138</v>
      </c>
      <c r="X10" s="383">
        <f>VLOOKUP(W10,SET_import!$A:$B,2,0)</f>
        <v>0</v>
      </c>
      <c r="Y10" s="383">
        <f>'Сводная МОДЕЛЬ 1x1'!$G$10</f>
        <v>4</v>
      </c>
      <c r="Z10" s="383">
        <f t="shared" si="0"/>
        <v>0</v>
      </c>
      <c r="AG10" s="383" t="s">
        <v>164</v>
      </c>
      <c r="AH10" s="383">
        <v>3</v>
      </c>
    </row>
    <row r="11" spans="1:34">
      <c r="A11" s="581">
        <v>8</v>
      </c>
      <c r="B11" s="579">
        <v>134.70000000000073</v>
      </c>
      <c r="C11" s="579">
        <v>63.300000000001091</v>
      </c>
      <c r="D11" s="579">
        <v>3.7044907407407406</v>
      </c>
      <c r="E11" s="579">
        <v>133.5</v>
      </c>
      <c r="F11" s="579">
        <v>63.199999999998909</v>
      </c>
      <c r="G11" s="579">
        <v>10.083275462962963</v>
      </c>
      <c r="J11" s="249"/>
      <c r="K11" s="240"/>
      <c r="L11" s="368"/>
      <c r="M11" s="40"/>
      <c r="N11" s="389"/>
      <c r="O11" s="240"/>
      <c r="P11" s="369"/>
      <c r="Q11" s="41"/>
      <c r="R11" s="249"/>
      <c r="S11" s="245"/>
      <c r="T11" s="369"/>
      <c r="W11" s="96" t="s">
        <v>141</v>
      </c>
      <c r="X11" s="383">
        <f>VLOOKUP(W11,SET_import!$A:$B,2,0)</f>
        <v>0</v>
      </c>
      <c r="Y11" s="383">
        <f>'Сводная МОДЕЛЬ 1x1'!$G$15</f>
        <v>13</v>
      </c>
      <c r="Z11" s="383">
        <f t="shared" si="0"/>
        <v>0</v>
      </c>
      <c r="AG11" s="383" t="s">
        <v>165</v>
      </c>
      <c r="AH11" s="383">
        <v>3</v>
      </c>
    </row>
    <row r="12" spans="1:34">
      <c r="A12" s="581">
        <v>10</v>
      </c>
      <c r="B12" s="579">
        <v>203.60000000000036</v>
      </c>
      <c r="C12" s="579">
        <v>79.499999999998181</v>
      </c>
      <c r="D12" s="579">
        <v>6.4204050925925928</v>
      </c>
      <c r="E12" s="579">
        <v>204.80000000000109</v>
      </c>
      <c r="F12" s="579">
        <v>79.800000000001091</v>
      </c>
      <c r="G12" s="579">
        <v>9.8421759259259254</v>
      </c>
      <c r="J12" s="281" t="s">
        <v>130</v>
      </c>
      <c r="K12" s="241"/>
      <c r="L12" s="282">
        <f>VLOOKUP(J12,SET_import!$A:$B,2,0)</f>
        <v>12</v>
      </c>
      <c r="M12" s="284"/>
      <c r="N12" s="281" t="s">
        <v>110</v>
      </c>
      <c r="O12" s="309"/>
      <c r="P12" s="282">
        <f>VLOOKUP(N12,SET_import!$A:$B,2,0)</f>
        <v>7</v>
      </c>
      <c r="Q12" s="286"/>
      <c r="R12" s="281" t="s">
        <v>121</v>
      </c>
      <c r="S12" s="242"/>
      <c r="T12" s="287">
        <f>VLOOKUP(R12,SET_import!$A:$B,2,0)</f>
        <v>7</v>
      </c>
      <c r="W12" s="98" t="s">
        <v>153</v>
      </c>
      <c r="X12" s="383">
        <f>VLOOKUP(W12,SET_import!$A:$B,2,0)</f>
        <v>0</v>
      </c>
      <c r="Y12" s="383">
        <f>'Сводная МОДЕЛЬ 1x1'!$K$16</f>
        <v>0</v>
      </c>
      <c r="Z12" s="383">
        <f t="shared" si="0"/>
        <v>0</v>
      </c>
      <c r="AG12" s="383" t="s">
        <v>68</v>
      </c>
      <c r="AH12" s="383">
        <v>5</v>
      </c>
    </row>
    <row r="13" spans="1:34" ht="16.5">
      <c r="A13" s="581">
        <v>11</v>
      </c>
      <c r="B13" s="579">
        <v>251.89999999999964</v>
      </c>
      <c r="C13" s="579">
        <v>88.599999999998545</v>
      </c>
      <c r="D13" s="579">
        <v>6.1480787037037041</v>
      </c>
      <c r="E13" s="579">
        <v>253.10000000000036</v>
      </c>
      <c r="F13" s="579">
        <v>89.199999999998909</v>
      </c>
      <c r="G13" s="579">
        <v>7.3656249999999996</v>
      </c>
      <c r="J13" s="281" t="s">
        <v>131</v>
      </c>
      <c r="K13" s="241"/>
      <c r="L13" s="283">
        <f>VLOOKUP(J13,SET_import!$A:$B,2,0)</f>
        <v>-1</v>
      </c>
      <c r="M13" s="290"/>
      <c r="N13" s="281" t="s">
        <v>111</v>
      </c>
      <c r="O13" s="309"/>
      <c r="P13" s="283">
        <f>VLOOKUP(N13,SET_import!$A:$B,2,0)</f>
        <v>4</v>
      </c>
      <c r="Q13" s="291"/>
      <c r="R13" s="281" t="s">
        <v>122</v>
      </c>
      <c r="S13" s="242"/>
      <c r="T13" s="292">
        <f>VLOOKUP(R13,SET_import!$A:$B,2,0)</f>
        <v>0.02</v>
      </c>
      <c r="W13" s="394" t="s">
        <v>105</v>
      </c>
      <c r="X13" s="383">
        <f>VLOOKUP(W13,SET_import!$A:$B,2,0)</f>
        <v>17</v>
      </c>
      <c r="Y13" s="383">
        <f>'Сводная МОДЕЛЬ 1x1'!$C$16</f>
        <v>13</v>
      </c>
      <c r="Z13" s="383">
        <f t="shared" si="0"/>
        <v>17</v>
      </c>
      <c r="AG13" s="383" t="s">
        <v>69</v>
      </c>
      <c r="AH13" s="383">
        <v>5</v>
      </c>
    </row>
    <row r="14" spans="1:34">
      <c r="A14" s="581">
        <v>12</v>
      </c>
      <c r="B14" s="579">
        <v>302.89999999999964</v>
      </c>
      <c r="C14" s="579">
        <v>94.999999999998181</v>
      </c>
      <c r="D14" s="579">
        <v>4.5662731481481478</v>
      </c>
      <c r="E14" s="579"/>
      <c r="F14" s="579"/>
      <c r="G14" s="579"/>
      <c r="J14" s="281"/>
      <c r="K14" s="241"/>
      <c r="L14" s="370"/>
      <c r="M14" s="290"/>
      <c r="N14" s="281"/>
      <c r="O14" s="309"/>
      <c r="P14" s="370"/>
      <c r="Q14" s="291"/>
      <c r="R14" s="281"/>
      <c r="S14" s="242"/>
      <c r="T14" s="371"/>
      <c r="W14" s="96" t="s">
        <v>143</v>
      </c>
      <c r="X14" s="383">
        <f>VLOOKUP(W14,SET_import!$A:$B,2,0)</f>
        <v>0.01</v>
      </c>
      <c r="Y14" s="396">
        <f>'Сводная МОДЕЛЬ 1x1'!$K$2</f>
        <v>0.02</v>
      </c>
      <c r="Z14" s="383">
        <f t="shared" si="0"/>
        <v>0.01</v>
      </c>
      <c r="AG14" s="383" t="s">
        <v>65</v>
      </c>
      <c r="AH14" s="383">
        <v>5</v>
      </c>
    </row>
    <row r="15" spans="1:34">
      <c r="A15" s="581" t="s">
        <v>247</v>
      </c>
      <c r="B15" s="579">
        <v>302.89999999999964</v>
      </c>
      <c r="C15" s="579">
        <v>94.999999999998181</v>
      </c>
      <c r="D15" s="579">
        <v>6.4204050925925928</v>
      </c>
      <c r="E15" s="579">
        <v>253.10000000000036</v>
      </c>
      <c r="F15" s="579">
        <v>89.199999999998909</v>
      </c>
      <c r="G15" s="579">
        <v>10.083275462962963</v>
      </c>
      <c r="J15" s="274" t="s">
        <v>132</v>
      </c>
      <c r="K15" s="241"/>
      <c r="L15" s="275">
        <f>VLOOKUP(J15,SET_import!$A:$B,2,0)</f>
        <v>0</v>
      </c>
      <c r="M15" s="290"/>
      <c r="N15" s="274" t="s">
        <v>112</v>
      </c>
      <c r="O15" s="242"/>
      <c r="P15" s="310">
        <f>VLOOKUP(N15,SET_import!$A:$B,2,0)</f>
        <v>10</v>
      </c>
      <c r="Q15" s="238"/>
      <c r="R15" s="274" t="s">
        <v>123</v>
      </c>
      <c r="S15" s="242"/>
      <c r="T15" s="313">
        <f>VLOOKUP(R15,SET_import!$A:$B,2,0)</f>
        <v>10</v>
      </c>
      <c r="W15" s="96" t="s">
        <v>144</v>
      </c>
      <c r="X15" s="383">
        <f>VLOOKUP(W15,SET_import!$A:$B,2,0)</f>
        <v>1.5</v>
      </c>
      <c r="Y15" s="383">
        <f>'Сводная МОДЕЛЬ 1x1'!$K$3</f>
        <v>1.5</v>
      </c>
      <c r="Z15" s="383">
        <f t="shared" si="0"/>
        <v>1.5</v>
      </c>
      <c r="AG15" s="383" t="s">
        <v>67</v>
      </c>
      <c r="AH15" s="383">
        <v>5</v>
      </c>
    </row>
    <row r="16" spans="1:34">
      <c r="A16"/>
      <c r="B16"/>
      <c r="C16"/>
      <c r="D16"/>
      <c r="E16"/>
      <c r="F16"/>
      <c r="G16"/>
      <c r="J16" s="274" t="s">
        <v>133</v>
      </c>
      <c r="K16" s="241"/>
      <c r="L16" s="235">
        <f>VLOOKUP(J16,SET_import!$A:$B,2,0)</f>
        <v>0</v>
      </c>
      <c r="M16" s="290"/>
      <c r="N16" s="274" t="s">
        <v>113</v>
      </c>
      <c r="O16" s="242"/>
      <c r="P16" s="235">
        <f>VLOOKUP(N16,SET_import!$A:$B,2,0)</f>
        <v>7</v>
      </c>
      <c r="Q16" s="238"/>
      <c r="R16" s="274" t="s">
        <v>124</v>
      </c>
      <c r="S16" s="242"/>
      <c r="T16" s="311">
        <f>VLOOKUP(R16,SET_import!$A:$B,2,0)</f>
        <v>0.03</v>
      </c>
      <c r="W16" s="274" t="s">
        <v>150</v>
      </c>
      <c r="X16" s="383">
        <f>VLOOKUP(W16,SET_import!$A:$B,2,0)</f>
        <v>0</v>
      </c>
      <c r="Y16" s="395">
        <f>'Сводная МОДЕЛЬ 1x1'!$K$12</f>
        <v>10</v>
      </c>
      <c r="Z16" s="383">
        <f t="shared" si="0"/>
        <v>0</v>
      </c>
      <c r="AG16" s="383" t="s">
        <v>66</v>
      </c>
      <c r="AH16" s="383">
        <v>3</v>
      </c>
    </row>
    <row r="17" spans="1:34">
      <c r="A17"/>
      <c r="B17"/>
      <c r="C17"/>
      <c r="D17"/>
      <c r="E17"/>
      <c r="F17"/>
      <c r="G17"/>
      <c r="J17" s="139"/>
      <c r="K17" s="241"/>
      <c r="L17" s="373"/>
      <c r="M17" s="141"/>
      <c r="N17" s="139"/>
      <c r="O17" s="241"/>
      <c r="P17" s="373"/>
      <c r="Q17" s="142"/>
      <c r="R17" s="139"/>
      <c r="S17" s="242"/>
      <c r="T17" s="374"/>
      <c r="W17" s="274" t="s">
        <v>151</v>
      </c>
      <c r="X17" s="383">
        <f>VLOOKUP(W17,SET_import!$A:$B,2,0)</f>
        <v>0</v>
      </c>
      <c r="Y17" s="383">
        <f>'Сводная МОДЕЛЬ 1x1'!$K$13</f>
        <v>0.03</v>
      </c>
      <c r="Z17" s="383">
        <f t="shared" si="0"/>
        <v>0</v>
      </c>
      <c r="AG17" s="383" t="s">
        <v>70</v>
      </c>
      <c r="AH17" s="383">
        <v>5</v>
      </c>
    </row>
    <row r="18" spans="1:34">
      <c r="A18"/>
      <c r="B18"/>
      <c r="C18"/>
      <c r="D18"/>
      <c r="E18"/>
      <c r="F18"/>
      <c r="G18"/>
      <c r="J18"/>
      <c r="K18"/>
      <c r="L18"/>
      <c r="M18" s="236"/>
      <c r="N18" s="96" t="s">
        <v>114</v>
      </c>
      <c r="O18" s="241"/>
      <c r="P18" s="235">
        <f>VLOOKUP(N18,SET_import!$A:$B,2,0)</f>
        <v>13</v>
      </c>
      <c r="Q18" s="238"/>
      <c r="R18" s="96" t="s">
        <v>125</v>
      </c>
      <c r="S18" s="242"/>
      <c r="T18" s="256">
        <f>VLOOKUP(R18,SET_import!$A:$B,2,0)</f>
        <v>0</v>
      </c>
      <c r="W18" s="249" t="s">
        <v>147</v>
      </c>
      <c r="X18" s="383">
        <f>VLOOKUP(W18,SET_import!$A:$B,2,0)</f>
        <v>-0.05</v>
      </c>
      <c r="Y18" s="383">
        <f>'Сводная МОДЕЛЬ 1x1'!$K$7</f>
        <v>0.01</v>
      </c>
      <c r="Z18" s="383">
        <f t="shared" si="0"/>
        <v>-0.05</v>
      </c>
      <c r="AG18" s="383" t="s">
        <v>166</v>
      </c>
      <c r="AH18" s="383">
        <v>5</v>
      </c>
    </row>
    <row r="19" spans="1:34">
      <c r="A19"/>
      <c r="B19"/>
      <c r="C19"/>
      <c r="D19"/>
      <c r="E19"/>
      <c r="F19"/>
      <c r="G19"/>
      <c r="J19" s="388" t="s">
        <v>104</v>
      </c>
      <c r="K19"/>
      <c r="L19" s="390">
        <f>VLOOKUP(J19,SET_import!$A:$B,2,0)</f>
        <v>13</v>
      </c>
      <c r="M19" s="236"/>
      <c r="N19" s="96"/>
      <c r="O19" s="237"/>
      <c r="P19" s="375"/>
      <c r="Q19" s="238"/>
      <c r="R19" s="98" t="s">
        <v>126</v>
      </c>
      <c r="S19" s="242"/>
      <c r="T19" s="255">
        <f>VLOOKUP(R19,SET_import!$A:$B,2,0)</f>
        <v>0</v>
      </c>
      <c r="W19" s="249" t="s">
        <v>146</v>
      </c>
      <c r="X19" s="383">
        <f>VLOOKUP(W19,SET_import!$A:$B,2,0)</f>
        <v>12</v>
      </c>
      <c r="Y19" s="395">
        <f>'Сводная МОДЕЛЬ 1x1'!$K$6</f>
        <v>5</v>
      </c>
      <c r="Z19" s="383">
        <f t="shared" si="0"/>
        <v>12</v>
      </c>
      <c r="AG19" s="383" t="s">
        <v>29</v>
      </c>
      <c r="AH19" s="383">
        <v>5</v>
      </c>
    </row>
    <row r="20" spans="1:34">
      <c r="A20"/>
      <c r="B20"/>
      <c r="C20"/>
      <c r="D20"/>
      <c r="E20"/>
      <c r="F20"/>
      <c r="G20"/>
      <c r="J20"/>
      <c r="K20"/>
      <c r="L20"/>
      <c r="M20"/>
      <c r="N20"/>
      <c r="O20"/>
      <c r="P20"/>
      <c r="Q20"/>
      <c r="R20"/>
      <c r="S20"/>
      <c r="T20"/>
      <c r="W20" s="281" t="s">
        <v>148</v>
      </c>
      <c r="X20" s="383">
        <f>VLOOKUP(W20,SET_import!$A:$B,2,0)</f>
        <v>0</v>
      </c>
      <c r="Y20" s="395">
        <f>'Сводная МОДЕЛЬ 1x1'!$K$9</f>
        <v>7</v>
      </c>
      <c r="Z20" s="383">
        <f t="shared" si="0"/>
        <v>0</v>
      </c>
      <c r="AG20" s="383" t="s">
        <v>73</v>
      </c>
      <c r="AH20" s="383">
        <v>5</v>
      </c>
    </row>
    <row r="21" spans="1:34" ht="16.5">
      <c r="A21"/>
      <c r="B21"/>
      <c r="C21"/>
      <c r="D21"/>
      <c r="E21"/>
      <c r="F21"/>
      <c r="G21"/>
      <c r="J21" s="391" t="s">
        <v>106</v>
      </c>
      <c r="K21" s="392"/>
      <c r="L21" s="390">
        <f>VLOOKUP(J21,SET_import!$A:$B,2,0)</f>
        <v>1</v>
      </c>
      <c r="M21" s="392"/>
      <c r="N21" s="392"/>
      <c r="O21" s="392"/>
      <c r="P21" s="393"/>
      <c r="Q21" s="392"/>
      <c r="R21" s="392"/>
      <c r="S21" s="392"/>
      <c r="T21" s="393"/>
      <c r="W21" s="96" t="s">
        <v>145</v>
      </c>
      <c r="X21" s="383">
        <f>VLOOKUP(W21,SET_import!$A:$B,2,0)</f>
        <v>3</v>
      </c>
      <c r="Y21" s="395">
        <f>'Сводная МОДЕЛЬ 1x1'!$K$4</f>
        <v>4</v>
      </c>
      <c r="Z21" s="383">
        <f t="shared" si="0"/>
        <v>3</v>
      </c>
      <c r="AG21" s="383" t="s">
        <v>74</v>
      </c>
      <c r="AH21" s="383">
        <v>5</v>
      </c>
    </row>
    <row r="22" spans="1:34" ht="16.5">
      <c r="A22"/>
      <c r="B22"/>
      <c r="C22"/>
      <c r="D22"/>
      <c r="E22"/>
      <c r="F22"/>
      <c r="G22"/>
      <c r="J22" s="394"/>
      <c r="K22" s="397"/>
      <c r="L22" s="397"/>
      <c r="M22" s="397"/>
      <c r="N22" s="397"/>
      <c r="O22" s="397"/>
      <c r="P22" s="398"/>
      <c r="Q22" s="397"/>
      <c r="R22" s="397"/>
      <c r="S22" s="397"/>
      <c r="T22" s="398"/>
      <c r="W22" s="96" t="s">
        <v>152</v>
      </c>
      <c r="X22" s="383">
        <f>VLOOKUP(W22,SET_import!$A:$B,2,0)</f>
        <v>0</v>
      </c>
      <c r="Y22" s="383">
        <f>'Сводная МОДЕЛЬ 1x1'!$K$15</f>
        <v>0</v>
      </c>
      <c r="Z22" s="383">
        <f t="shared" si="0"/>
        <v>0</v>
      </c>
      <c r="AG22" s="383" t="s">
        <v>72</v>
      </c>
      <c r="AH22" s="383">
        <v>5</v>
      </c>
    </row>
    <row r="23" spans="1:34">
      <c r="A23"/>
      <c r="B23"/>
      <c r="C23"/>
      <c r="D23"/>
      <c r="E23"/>
      <c r="F23"/>
      <c r="G23"/>
      <c r="J23"/>
      <c r="K23"/>
      <c r="L23" s="114"/>
      <c r="M23"/>
      <c r="N23"/>
      <c r="O23"/>
      <c r="P23" s="114"/>
      <c r="Q23"/>
      <c r="R23" s="272" t="s">
        <v>142</v>
      </c>
      <c r="S23"/>
      <c r="T23" s="273">
        <f>VLOOKUP(R23,SET_import!$A:$B,2,0)</f>
        <v>0</v>
      </c>
      <c r="W23" s="281" t="s">
        <v>149</v>
      </c>
      <c r="X23" s="383">
        <f>VLOOKUP(W23,SET_import!$A:$B,2,0)</f>
        <v>0</v>
      </c>
      <c r="Y23" s="383">
        <f>'Сводная МОДЕЛЬ 1x1'!$K$10</f>
        <v>0.02</v>
      </c>
      <c r="Z23" s="383">
        <f t="shared" si="0"/>
        <v>0</v>
      </c>
      <c r="AG23" s="383" t="s">
        <v>71</v>
      </c>
      <c r="AH23" s="383">
        <v>3</v>
      </c>
    </row>
    <row r="24" spans="1:34">
      <c r="A24"/>
      <c r="B24"/>
      <c r="C24"/>
      <c r="D24"/>
      <c r="E24"/>
      <c r="F24"/>
      <c r="G24"/>
      <c r="J24" s="96" t="s">
        <v>154</v>
      </c>
      <c r="K24" s="241"/>
      <c r="L24" s="144">
        <f>VLOOKUP(J24,SET_import!$A:$B,2,0)</f>
        <v>20</v>
      </c>
      <c r="M24" s="83"/>
      <c r="N24" s="96" t="s">
        <v>134</v>
      </c>
      <c r="O24" s="241"/>
      <c r="P24" s="144">
        <f>VLOOKUP(N24,SET_import!$A:$B,2,0)</f>
        <v>16</v>
      </c>
      <c r="Q24" s="84"/>
      <c r="R24" s="96" t="s">
        <v>143</v>
      </c>
      <c r="S24" s="242"/>
      <c r="T24" s="149">
        <f>VLOOKUP(R24,SET_import!$A:$B,2,0)</f>
        <v>0.01</v>
      </c>
      <c r="W24" s="96" t="s">
        <v>154</v>
      </c>
      <c r="X24" s="383">
        <f>VLOOKUP(W24,SET_import!$A:$B,2,0)</f>
        <v>20</v>
      </c>
      <c r="Y24" s="395">
        <f>'Сводная МОДЕЛЬ 1x1'!$C$2</f>
        <v>14</v>
      </c>
      <c r="Z24" s="383">
        <f t="shared" si="0"/>
        <v>20</v>
      </c>
      <c r="AG24" s="383" t="s">
        <v>167</v>
      </c>
      <c r="AH24" s="383">
        <v>5</v>
      </c>
    </row>
    <row r="25" spans="1:34">
      <c r="A25"/>
      <c r="B25"/>
      <c r="C25"/>
      <c r="D25"/>
      <c r="E25"/>
      <c r="F25"/>
      <c r="G25"/>
      <c r="J25" s="96"/>
      <c r="K25" s="241"/>
      <c r="L25" s="321"/>
      <c r="M25" s="30"/>
      <c r="N25" s="389"/>
      <c r="O25" s="241"/>
      <c r="P25" s="320"/>
      <c r="Q25" s="31"/>
      <c r="R25" s="96" t="s">
        <v>144</v>
      </c>
      <c r="S25" s="242"/>
      <c r="T25" s="148">
        <f>VLOOKUP(R25,SET_import!$A:$B,2,0)</f>
        <v>1.5</v>
      </c>
      <c r="W25" s="249" t="s">
        <v>155</v>
      </c>
      <c r="X25" s="383">
        <f>VLOOKUP(W25,SET_import!$A:$B,2,0)</f>
        <v>9</v>
      </c>
      <c r="Y25" s="395">
        <f>'Сводная МОДЕЛЬ 1x1'!$C$6</f>
        <v>3</v>
      </c>
      <c r="Z25" s="383">
        <f t="shared" si="0"/>
        <v>9</v>
      </c>
      <c r="AG25" s="383" t="s">
        <v>168</v>
      </c>
      <c r="AH25" s="383">
        <v>5</v>
      </c>
    </row>
    <row r="26" spans="1:34">
      <c r="A26"/>
      <c r="B26"/>
      <c r="C26"/>
      <c r="D26"/>
      <c r="E26"/>
      <c r="F26"/>
      <c r="G26"/>
      <c r="J26" s="96"/>
      <c r="K26" s="241"/>
      <c r="L26" s="321"/>
      <c r="M26" s="30"/>
      <c r="N26" s="389"/>
      <c r="O26" s="241"/>
      <c r="P26" s="321"/>
      <c r="Q26" s="31"/>
      <c r="R26" s="96" t="s">
        <v>145</v>
      </c>
      <c r="S26" s="242"/>
      <c r="T26" s="144">
        <f>VLOOKUP(R26,SET_import!$A:$B,2,0)</f>
        <v>3</v>
      </c>
      <c r="W26" s="281" t="s">
        <v>157</v>
      </c>
      <c r="X26" s="383">
        <f>VLOOKUP(W26,SET_import!$A:$B,2,0)</f>
        <v>0</v>
      </c>
      <c r="Y26" s="395">
        <f>'Сводная МОДЕЛЬ 1x1'!$C$9</f>
        <v>12</v>
      </c>
      <c r="Z26" s="383">
        <f t="shared" si="0"/>
        <v>0</v>
      </c>
      <c r="AG26" s="383" t="s">
        <v>169</v>
      </c>
      <c r="AH26" s="383">
        <v>5</v>
      </c>
    </row>
    <row r="27" spans="1:34">
      <c r="A27"/>
      <c r="B27"/>
      <c r="C27"/>
      <c r="D27"/>
      <c r="E27"/>
      <c r="F27"/>
      <c r="G27"/>
      <c r="J27" s="97"/>
      <c r="K27" s="241"/>
      <c r="L27" s="367"/>
      <c r="M27" s="36"/>
      <c r="N27" s="389"/>
      <c r="O27" s="241"/>
      <c r="P27" s="322"/>
      <c r="Q27" s="37"/>
      <c r="R27" s="97"/>
      <c r="S27" s="242"/>
      <c r="T27" s="3"/>
      <c r="W27" s="281" t="s">
        <v>158</v>
      </c>
      <c r="X27" s="383">
        <f>VLOOKUP(W27,SET_import!$A:$B,2,0)</f>
        <v>0</v>
      </c>
      <c r="Y27" s="383">
        <f>'Сводная МОДЕЛЬ 1x1'!$C$10</f>
        <v>-1</v>
      </c>
      <c r="Z27" s="383">
        <f t="shared" si="0"/>
        <v>0</v>
      </c>
      <c r="AG27" s="383" t="s">
        <v>58</v>
      </c>
      <c r="AH27" s="383">
        <v>5</v>
      </c>
    </row>
    <row r="28" spans="1:34">
      <c r="A28"/>
      <c r="B28"/>
      <c r="C28"/>
      <c r="D28"/>
      <c r="E28"/>
      <c r="F28"/>
      <c r="G28"/>
      <c r="J28" s="249" t="s">
        <v>155</v>
      </c>
      <c r="K28" s="241"/>
      <c r="L28" s="146">
        <f>VLOOKUP(J28,SET_import!$A:$B,2,0)</f>
        <v>9</v>
      </c>
      <c r="M28" s="40"/>
      <c r="N28" s="249" t="s">
        <v>135</v>
      </c>
      <c r="O28" s="241"/>
      <c r="P28" s="146">
        <f>VLOOKUP(N28,SET_import!$A:$B,2,0)</f>
        <v>9</v>
      </c>
      <c r="Q28" s="41"/>
      <c r="R28" s="249" t="s">
        <v>146</v>
      </c>
      <c r="S28" s="242"/>
      <c r="T28" s="147">
        <f>VLOOKUP(R28,SET_import!$A:$B,2,0)</f>
        <v>12</v>
      </c>
      <c r="W28" s="249" t="s">
        <v>156</v>
      </c>
      <c r="X28" s="383">
        <f>VLOOKUP(W28,SET_import!$A:$B,2,0)</f>
        <v>-1</v>
      </c>
      <c r="Y28" s="383">
        <f>'Сводная МОДЕЛЬ 1x1'!$C$7</f>
        <v>1</v>
      </c>
      <c r="Z28" s="383">
        <f t="shared" si="0"/>
        <v>-1</v>
      </c>
      <c r="AG28" s="383" t="s">
        <v>170</v>
      </c>
      <c r="AH28" s="383">
        <v>5</v>
      </c>
    </row>
    <row r="29" spans="1:34">
      <c r="A29"/>
      <c r="B29"/>
      <c r="C29"/>
      <c r="D29"/>
      <c r="E29"/>
      <c r="F29"/>
      <c r="G29"/>
      <c r="J29" s="249" t="s">
        <v>156</v>
      </c>
      <c r="K29" s="241"/>
      <c r="L29" s="145">
        <f>VLOOKUP(J29,SET_import!$A:$B,2,0)</f>
        <v>-1</v>
      </c>
      <c r="M29" s="93"/>
      <c r="N29" s="249" t="s">
        <v>136</v>
      </c>
      <c r="O29" s="309"/>
      <c r="P29" s="145">
        <f>VLOOKUP(N29,SET_import!$A:$B,2,0)</f>
        <v>6</v>
      </c>
      <c r="Q29" s="94"/>
      <c r="R29" s="249" t="s">
        <v>147</v>
      </c>
      <c r="S29" s="242"/>
      <c r="T29" s="143">
        <f>VLOOKUP(R29,SET_import!$A:$B,2,0)</f>
        <v>-0.05</v>
      </c>
      <c r="W29" s="274" t="s">
        <v>159</v>
      </c>
      <c r="X29" s="383">
        <f>VLOOKUP(W29,SET_import!$A:$B,2,0)</f>
        <v>16</v>
      </c>
      <c r="Y29" s="395">
        <f>'Сводная МОДЕЛЬ 1x1'!$C$12</f>
        <v>0</v>
      </c>
      <c r="Z29" s="383">
        <f t="shared" si="0"/>
        <v>16</v>
      </c>
      <c r="AG29" s="383" t="s">
        <v>171</v>
      </c>
      <c r="AH29" s="383">
        <v>5</v>
      </c>
    </row>
    <row r="30" spans="1:34">
      <c r="A30"/>
      <c r="B30"/>
      <c r="C30"/>
      <c r="D30"/>
      <c r="E30"/>
      <c r="J30" s="249"/>
      <c r="K30" s="240"/>
      <c r="L30" s="368"/>
      <c r="M30" s="40"/>
      <c r="N30" s="389"/>
      <c r="O30" s="240"/>
      <c r="P30" s="369"/>
      <c r="Q30" s="41"/>
      <c r="R30" s="249"/>
      <c r="S30" s="245"/>
      <c r="T30" s="369"/>
      <c r="W30" s="274" t="s">
        <v>160</v>
      </c>
      <c r="X30" s="383">
        <f>VLOOKUP(W30,SET_import!$A:$B,2,0)</f>
        <v>10</v>
      </c>
      <c r="Y30" s="383">
        <f>'Сводная МОДЕЛЬ 1x1'!$C$13</f>
        <v>0</v>
      </c>
      <c r="Z30" s="383">
        <f t="shared" si="0"/>
        <v>10</v>
      </c>
      <c r="AG30" s="383" t="s">
        <v>172</v>
      </c>
      <c r="AH30" s="383">
        <v>3</v>
      </c>
    </row>
    <row r="31" spans="1:34">
      <c r="A31"/>
      <c r="B31"/>
      <c r="C31"/>
      <c r="D31"/>
      <c r="E31"/>
      <c r="J31" s="281" t="s">
        <v>157</v>
      </c>
      <c r="K31" s="241"/>
      <c r="L31" s="282">
        <f>VLOOKUP(J31,SET_import!$A:$B,2,0)</f>
        <v>0</v>
      </c>
      <c r="M31" s="284"/>
      <c r="N31" s="281" t="s">
        <v>137</v>
      </c>
      <c r="O31" s="309"/>
      <c r="P31" s="282">
        <f>VLOOKUP(N31,SET_import!$A:$B,2,0)</f>
        <v>17</v>
      </c>
      <c r="Q31" s="286"/>
      <c r="R31" s="281" t="s">
        <v>148</v>
      </c>
      <c r="S31" s="242"/>
      <c r="T31" s="287">
        <f>VLOOKUP(R31,SET_import!$A:$B,2,0)</f>
        <v>0</v>
      </c>
      <c r="W31" s="272" t="s">
        <v>142</v>
      </c>
      <c r="X31" s="383">
        <f>VLOOKUP(W31,SET_import!$A:$B,2,0)</f>
        <v>0</v>
      </c>
      <c r="Y31" s="383">
        <f>'Сводная МОДЕЛЬ 1x1'!$K$1</f>
        <v>0</v>
      </c>
      <c r="Z31" s="383">
        <f>IF(AA31="",X31,AA31)</f>
        <v>0</v>
      </c>
      <c r="AG31" s="383" t="s">
        <v>60</v>
      </c>
      <c r="AH31" s="383">
        <v>5</v>
      </c>
    </row>
    <row r="32" spans="1:34" ht="16.5">
      <c r="A32"/>
      <c r="B32"/>
      <c r="C32"/>
      <c r="D32"/>
      <c r="E32"/>
      <c r="J32" s="281" t="s">
        <v>158</v>
      </c>
      <c r="K32" s="241"/>
      <c r="L32" s="283">
        <f>VLOOKUP(J32,SET_import!$A:$B,2,0)</f>
        <v>0</v>
      </c>
      <c r="M32" s="290"/>
      <c r="N32" s="281" t="s">
        <v>138</v>
      </c>
      <c r="O32" s="309"/>
      <c r="P32" s="283">
        <f>VLOOKUP(N32,SET_import!$A:$B,2,0)</f>
        <v>0</v>
      </c>
      <c r="Q32" s="291"/>
      <c r="R32" s="281" t="s">
        <v>149</v>
      </c>
      <c r="S32" s="242"/>
      <c r="T32" s="292">
        <f>VLOOKUP(R32,SET_import!$A:$B,2,0)</f>
        <v>0</v>
      </c>
      <c r="W32" s="394" t="s">
        <v>106</v>
      </c>
      <c r="X32" s="383">
        <f>VLOOKUP(W32,SET_import!$A:$B,2,0)</f>
        <v>1</v>
      </c>
      <c r="Y32" s="383">
        <f>X32</f>
        <v>1</v>
      </c>
      <c r="Z32" s="383">
        <f t="shared" si="0"/>
        <v>1</v>
      </c>
      <c r="AG32" s="383" t="s">
        <v>64</v>
      </c>
      <c r="AH32" s="383">
        <v>5</v>
      </c>
    </row>
    <row r="33" spans="1:34">
      <c r="A33"/>
      <c r="B33"/>
      <c r="C33"/>
      <c r="D33"/>
      <c r="E33"/>
      <c r="J33" s="281"/>
      <c r="K33" s="241"/>
      <c r="L33" s="370"/>
      <c r="M33" s="290"/>
      <c r="N33" s="281"/>
      <c r="O33" s="309"/>
      <c r="P33" s="370"/>
      <c r="Q33" s="291"/>
      <c r="R33" s="281"/>
      <c r="S33" s="242"/>
      <c r="T33" s="371"/>
      <c r="W33" s="274" t="s">
        <v>112</v>
      </c>
      <c r="X33" s="383">
        <f>VLOOKUP(W33,SET_import!$A:$B,2,0)</f>
        <v>10</v>
      </c>
      <c r="Y33" s="383">
        <f>'Сводная МОДЕЛЬ 1x1'!$G$12</f>
        <v>10</v>
      </c>
      <c r="Z33" s="383">
        <f t="shared" si="0"/>
        <v>10</v>
      </c>
      <c r="AG33" s="383" t="s">
        <v>62</v>
      </c>
      <c r="AH33" s="383">
        <v>5</v>
      </c>
    </row>
    <row r="34" spans="1:34">
      <c r="A34"/>
      <c r="B34"/>
      <c r="C34"/>
      <c r="D34"/>
      <c r="E34"/>
      <c r="J34" s="274" t="s">
        <v>159</v>
      </c>
      <c r="K34" s="241"/>
      <c r="L34" s="275">
        <f>VLOOKUP(J34,SET_import!$A:$B,2,0)</f>
        <v>16</v>
      </c>
      <c r="M34" s="290"/>
      <c r="N34" s="274" t="s">
        <v>139</v>
      </c>
      <c r="O34" s="242"/>
      <c r="P34" s="310">
        <f>VLOOKUP(N34,SET_import!$A:$B,2,0)</f>
        <v>0</v>
      </c>
      <c r="Q34" s="238"/>
      <c r="R34" s="274" t="s">
        <v>150</v>
      </c>
      <c r="S34" s="242"/>
      <c r="T34" s="313">
        <f>VLOOKUP(R34,SET_import!$A:$B,2,0)</f>
        <v>0</v>
      </c>
      <c r="W34" s="274" t="s">
        <v>113</v>
      </c>
      <c r="X34" s="383">
        <f>VLOOKUP(W34,SET_import!$A:$B,2,0)</f>
        <v>7</v>
      </c>
      <c r="Y34" s="383">
        <f>'Сводная МОДЕЛЬ 1x1'!$G$13</f>
        <v>7</v>
      </c>
      <c r="Z34" s="383">
        <f t="shared" si="0"/>
        <v>7</v>
      </c>
      <c r="AG34" s="383" t="s">
        <v>63</v>
      </c>
      <c r="AH34" s="383">
        <v>3</v>
      </c>
    </row>
    <row r="35" spans="1:34">
      <c r="A35"/>
      <c r="B35"/>
      <c r="C35"/>
      <c r="D35"/>
      <c r="E35"/>
      <c r="J35" s="274" t="s">
        <v>160</v>
      </c>
      <c r="K35" s="241"/>
      <c r="L35" s="235">
        <f>VLOOKUP(J35,SET_import!$A:$B,2,0)</f>
        <v>10</v>
      </c>
      <c r="M35" s="290"/>
      <c r="N35" s="274" t="s">
        <v>140</v>
      </c>
      <c r="O35" s="242"/>
      <c r="P35" s="235">
        <f>VLOOKUP(N35,SET_import!$A:$B,2,0)</f>
        <v>0</v>
      </c>
      <c r="Q35" s="238"/>
      <c r="R35" s="274" t="s">
        <v>151</v>
      </c>
      <c r="S35" s="242"/>
      <c r="T35" s="311">
        <f>VLOOKUP(R35,SET_import!$A:$B,2,0)</f>
        <v>0</v>
      </c>
      <c r="W35" s="249" t="s">
        <v>108</v>
      </c>
      <c r="X35" s="383">
        <f>VLOOKUP(W35,SET_import!$A:$B,2,0)</f>
        <v>3</v>
      </c>
      <c r="Y35" s="395">
        <f>'Сводная МОДЕЛЬ 1x1'!$G$6</f>
        <v>3</v>
      </c>
      <c r="Z35" s="383">
        <f t="shared" si="0"/>
        <v>3</v>
      </c>
      <c r="AA35" s="395"/>
      <c r="AG35" s="383" t="s">
        <v>173</v>
      </c>
      <c r="AH35" s="383">
        <v>5</v>
      </c>
    </row>
    <row r="36" spans="1:34">
      <c r="A36"/>
      <c r="B36"/>
      <c r="C36"/>
      <c r="D36"/>
      <c r="E36"/>
      <c r="J36" s="139"/>
      <c r="K36" s="241"/>
      <c r="L36" s="373"/>
      <c r="M36" s="141"/>
      <c r="N36" s="139"/>
      <c r="O36" s="241"/>
      <c r="P36" s="373"/>
      <c r="Q36" s="142"/>
      <c r="R36" s="139"/>
      <c r="S36" s="242"/>
      <c r="T36" s="374"/>
      <c r="W36" s="96" t="s">
        <v>107</v>
      </c>
      <c r="X36" s="383">
        <f>VLOOKUP(W36,SET_import!$A:$B,2,0)</f>
        <v>12</v>
      </c>
      <c r="Y36" s="395">
        <f>'Сводная МОДЕЛЬ 1x1'!$G$2</f>
        <v>12</v>
      </c>
      <c r="Z36" s="383">
        <f t="shared" si="0"/>
        <v>12</v>
      </c>
      <c r="AA36" s="395"/>
      <c r="AG36" s="383" t="s">
        <v>174</v>
      </c>
      <c r="AH36" s="383">
        <v>5</v>
      </c>
    </row>
    <row r="37" spans="1:34">
      <c r="A37"/>
      <c r="B37"/>
      <c r="C37"/>
      <c r="D37"/>
      <c r="E37"/>
      <c r="J37"/>
      <c r="K37"/>
      <c r="L37"/>
      <c r="M37" s="236"/>
      <c r="N37" s="96" t="s">
        <v>141</v>
      </c>
      <c r="O37" s="241"/>
      <c r="P37" s="235">
        <f>VLOOKUP(N37,SET_import!$A:$B,2,0)</f>
        <v>0</v>
      </c>
      <c r="Q37" s="238"/>
      <c r="R37" s="96" t="s">
        <v>152</v>
      </c>
      <c r="S37" s="242"/>
      <c r="T37" s="256">
        <f>VLOOKUP(R37,SET_import!$A:$B,2,0)</f>
        <v>0</v>
      </c>
      <c r="W37" s="249" t="s">
        <v>109</v>
      </c>
      <c r="X37" s="383">
        <f>VLOOKUP(W37,SET_import!$A:$B,2,0)</f>
        <v>2</v>
      </c>
      <c r="Y37" s="383">
        <f>'Сводная МОДЕЛЬ 1x1'!$G$7</f>
        <v>2</v>
      </c>
      <c r="Z37" s="383">
        <f t="shared" si="0"/>
        <v>2</v>
      </c>
      <c r="AG37" s="383" t="s">
        <v>175</v>
      </c>
      <c r="AH37" s="383">
        <v>3</v>
      </c>
    </row>
    <row r="38" spans="1:34">
      <c r="A38"/>
      <c r="B38"/>
      <c r="C38"/>
      <c r="D38"/>
      <c r="E38"/>
      <c r="J38" s="388" t="s">
        <v>105</v>
      </c>
      <c r="K38"/>
      <c r="L38" s="390">
        <f>VLOOKUP(J38,SET_import!$A:$B,2,0)</f>
        <v>17</v>
      </c>
      <c r="M38" s="236"/>
      <c r="N38" s="96"/>
      <c r="O38" s="237"/>
      <c r="P38" s="375"/>
      <c r="Q38" s="238"/>
      <c r="R38" s="98" t="s">
        <v>153</v>
      </c>
      <c r="S38" s="242"/>
      <c r="T38" s="255">
        <f>VLOOKUP(R38,SET_import!$A:$B,2,0)</f>
        <v>0</v>
      </c>
      <c r="W38" s="281" t="s">
        <v>110</v>
      </c>
      <c r="X38" s="383">
        <f>VLOOKUP(W38,SET_import!$A:$B,2,0)</f>
        <v>7</v>
      </c>
      <c r="Y38" s="395">
        <f>'Сводная МОДЕЛЬ 1x1'!$G$9</f>
        <v>7</v>
      </c>
      <c r="Z38" s="383">
        <f t="shared" si="0"/>
        <v>7</v>
      </c>
      <c r="AA38" s="395"/>
      <c r="AG38" s="383" t="s">
        <v>176</v>
      </c>
      <c r="AH38" s="383">
        <v>3</v>
      </c>
    </row>
    <row r="39" spans="1:34">
      <c r="A39"/>
      <c r="B39"/>
      <c r="C39"/>
      <c r="D39"/>
      <c r="E39"/>
      <c r="W39" s="281" t="s">
        <v>111</v>
      </c>
      <c r="X39" s="383">
        <f>VLOOKUP(W39,SET_import!$A:$B,2,0)</f>
        <v>4</v>
      </c>
      <c r="Y39" s="383">
        <f>'Сводная МОДЕЛЬ 1x1'!$G$10</f>
        <v>4</v>
      </c>
      <c r="Z39" s="383">
        <f t="shared" si="0"/>
        <v>4</v>
      </c>
    </row>
    <row r="40" spans="1:34">
      <c r="A40"/>
      <c r="B40"/>
      <c r="C40"/>
      <c r="D40"/>
      <c r="E40"/>
      <c r="W40" s="96" t="s">
        <v>114</v>
      </c>
      <c r="X40" s="383">
        <f>VLOOKUP(W40,SET_import!$A:$B,2,0)</f>
        <v>13</v>
      </c>
      <c r="Y40" s="383">
        <f>'Сводная МОДЕЛЬ 1x1'!$G$15</f>
        <v>13</v>
      </c>
      <c r="Z40" s="383">
        <f t="shared" si="0"/>
        <v>13</v>
      </c>
    </row>
    <row r="41" spans="1:34">
      <c r="A41"/>
      <c r="B41"/>
      <c r="C41"/>
      <c r="D41"/>
      <c r="E41"/>
      <c r="W41" s="98" t="s">
        <v>126</v>
      </c>
      <c r="X41" s="383">
        <f>VLOOKUP(W41,SET_import!$A:$B,2,0)</f>
        <v>0</v>
      </c>
      <c r="Y41" s="383">
        <f>'Сводная МОДЕЛЬ 1x1'!$K$16</f>
        <v>0</v>
      </c>
      <c r="Z41" s="383">
        <f t="shared" si="0"/>
        <v>0</v>
      </c>
    </row>
    <row r="42" spans="1:34">
      <c r="A42"/>
      <c r="B42"/>
      <c r="C42"/>
      <c r="D42"/>
      <c r="E42"/>
      <c r="W42" s="388" t="s">
        <v>104</v>
      </c>
      <c r="X42" s="383">
        <f>VLOOKUP(W42,SET_import!$A:$B,2,0)</f>
        <v>13</v>
      </c>
      <c r="Y42" s="383">
        <f>'Сводная МОДЕЛЬ 1x1'!$C$16</f>
        <v>13</v>
      </c>
      <c r="Z42" s="383">
        <f t="shared" si="0"/>
        <v>13</v>
      </c>
    </row>
    <row r="43" spans="1:34">
      <c r="A43"/>
      <c r="B43"/>
      <c r="C43"/>
      <c r="D43"/>
      <c r="E43"/>
      <c r="W43" s="96" t="s">
        <v>116</v>
      </c>
      <c r="X43" s="383">
        <f>VLOOKUP(W43,SET_import!$A:$B,2,0)</f>
        <v>0.02</v>
      </c>
      <c r="Y43" s="396">
        <f>'Сводная МОДЕЛЬ 1x1'!$K$2</f>
        <v>0.02</v>
      </c>
      <c r="Z43" s="383">
        <f t="shared" si="0"/>
        <v>0.02</v>
      </c>
      <c r="AA43" s="396"/>
    </row>
    <row r="44" spans="1:34">
      <c r="A44"/>
      <c r="B44"/>
      <c r="C44"/>
      <c r="D44"/>
      <c r="E44"/>
      <c r="W44" s="96" t="s">
        <v>117</v>
      </c>
      <c r="X44" s="383">
        <f>VLOOKUP(W44,SET_import!$A:$B,2,0)</f>
        <v>1.5</v>
      </c>
      <c r="Y44" s="383">
        <f>'Сводная МОДЕЛЬ 1x1'!$K$3</f>
        <v>1.5</v>
      </c>
      <c r="Z44" s="383">
        <f t="shared" si="0"/>
        <v>1.5</v>
      </c>
    </row>
    <row r="45" spans="1:34">
      <c r="A45"/>
      <c r="B45"/>
      <c r="C45"/>
      <c r="D45"/>
      <c r="E45"/>
      <c r="W45" s="274" t="s">
        <v>123</v>
      </c>
      <c r="X45" s="383">
        <f>VLOOKUP(W45,SET_import!$A:$B,2,0)</f>
        <v>10</v>
      </c>
      <c r="Y45" s="395">
        <f>'Сводная МОДЕЛЬ 1x1'!$K$12</f>
        <v>10</v>
      </c>
      <c r="Z45" s="383">
        <f t="shared" si="0"/>
        <v>10</v>
      </c>
      <c r="AA45" s="395"/>
    </row>
    <row r="46" spans="1:34">
      <c r="A46"/>
      <c r="B46"/>
      <c r="C46"/>
      <c r="D46"/>
      <c r="E46"/>
      <c r="W46" s="274" t="s">
        <v>124</v>
      </c>
      <c r="X46" s="383">
        <f>VLOOKUP(W46,SET_import!$A:$B,2,0)</f>
        <v>0.03</v>
      </c>
      <c r="Y46" s="383">
        <f>'Сводная МОДЕЛЬ 1x1'!$K$13</f>
        <v>0.03</v>
      </c>
      <c r="Z46" s="383">
        <f t="shared" si="0"/>
        <v>0.03</v>
      </c>
    </row>
    <row r="47" spans="1:34">
      <c r="A47"/>
      <c r="B47"/>
      <c r="C47"/>
      <c r="D47"/>
      <c r="E47"/>
      <c r="W47" s="249" t="s">
        <v>120</v>
      </c>
      <c r="X47" s="383">
        <f>VLOOKUP(W47,SET_import!$A:$B,2,0)</f>
        <v>0.01</v>
      </c>
      <c r="Y47" s="383">
        <f>'Сводная МОДЕЛЬ 1x1'!$K$7</f>
        <v>0.01</v>
      </c>
      <c r="Z47" s="383">
        <f t="shared" si="0"/>
        <v>0.01</v>
      </c>
    </row>
    <row r="48" spans="1:34">
      <c r="A48"/>
      <c r="B48"/>
      <c r="C48"/>
      <c r="D48"/>
      <c r="E48"/>
      <c r="W48" s="249" t="s">
        <v>119</v>
      </c>
      <c r="X48" s="383">
        <f>VLOOKUP(W48,SET_import!$A:$B,2,0)</f>
        <v>5</v>
      </c>
      <c r="Y48" s="395">
        <f>'Сводная МОДЕЛЬ 1x1'!$K$6</f>
        <v>5</v>
      </c>
      <c r="Z48" s="383">
        <f t="shared" si="0"/>
        <v>5</v>
      </c>
      <c r="AA48" s="395"/>
    </row>
    <row r="49" spans="1:27">
      <c r="A49"/>
      <c r="B49"/>
      <c r="C49"/>
      <c r="D49"/>
      <c r="E49"/>
      <c r="W49" s="281" t="s">
        <v>121</v>
      </c>
      <c r="X49" s="383">
        <f>VLOOKUP(W49,SET_import!$A:$B,2,0)</f>
        <v>7</v>
      </c>
      <c r="Y49" s="395">
        <f>'Сводная МОДЕЛЬ 1x1'!$K$9</f>
        <v>7</v>
      </c>
      <c r="Z49" s="383">
        <f t="shared" si="0"/>
        <v>7</v>
      </c>
      <c r="AA49" s="395"/>
    </row>
    <row r="50" spans="1:27">
      <c r="A50"/>
      <c r="B50"/>
      <c r="C50"/>
      <c r="D50"/>
      <c r="E50"/>
      <c r="W50" s="96" t="s">
        <v>118</v>
      </c>
      <c r="X50" s="383">
        <f>VLOOKUP(W50,SET_import!$A:$B,2,0)</f>
        <v>4</v>
      </c>
      <c r="Y50" s="395">
        <f>'Сводная МОДЕЛЬ 1x1'!$K$4</f>
        <v>4</v>
      </c>
      <c r="Z50" s="383">
        <f t="shared" si="0"/>
        <v>4</v>
      </c>
      <c r="AA50" s="395"/>
    </row>
    <row r="51" spans="1:27">
      <c r="A51"/>
      <c r="B51"/>
      <c r="C51"/>
      <c r="D51"/>
      <c r="E51"/>
      <c r="W51" s="96" t="s">
        <v>125</v>
      </c>
      <c r="X51" s="383">
        <f>VLOOKUP(W51,SET_import!$A:$B,2,0)</f>
        <v>0</v>
      </c>
      <c r="Y51" s="383">
        <f>'Сводная МОДЕЛЬ 1x1'!$K$15</f>
        <v>0</v>
      </c>
      <c r="Z51" s="383">
        <f t="shared" si="0"/>
        <v>0</v>
      </c>
    </row>
    <row r="52" spans="1:27">
      <c r="A52"/>
      <c r="B52"/>
      <c r="C52"/>
      <c r="D52"/>
      <c r="E52"/>
      <c r="W52" s="281" t="s">
        <v>122</v>
      </c>
      <c r="X52" s="383">
        <f>VLOOKUP(W52,SET_import!$A:$B,2,0)</f>
        <v>0.02</v>
      </c>
      <c r="Y52" s="383">
        <f>'Сводная МОДЕЛЬ 1x1'!$K$10</f>
        <v>0.02</v>
      </c>
      <c r="Z52" s="383">
        <f t="shared" si="0"/>
        <v>0.02</v>
      </c>
    </row>
    <row r="53" spans="1:27">
      <c r="A53"/>
      <c r="B53"/>
      <c r="C53"/>
      <c r="D53"/>
      <c r="E53"/>
      <c r="W53" s="96" t="s">
        <v>127</v>
      </c>
      <c r="X53" s="383">
        <f>VLOOKUP(W53,SET_import!$A:$B,2,0)</f>
        <v>14</v>
      </c>
      <c r="Y53" s="395">
        <f>'Сводная МОДЕЛЬ 1x1'!$C$2</f>
        <v>14</v>
      </c>
      <c r="Z53" s="383">
        <f t="shared" si="0"/>
        <v>14</v>
      </c>
      <c r="AA53" s="395"/>
    </row>
    <row r="54" spans="1:27">
      <c r="A54"/>
      <c r="B54"/>
      <c r="C54"/>
      <c r="D54"/>
      <c r="E54"/>
      <c r="W54" s="249" t="s">
        <v>128</v>
      </c>
      <c r="X54" s="383">
        <f>VLOOKUP(W54,SET_import!$A:$B,2,0)</f>
        <v>3</v>
      </c>
      <c r="Y54" s="395">
        <f>'Сводная МОДЕЛЬ 1x1'!$C$6</f>
        <v>3</v>
      </c>
      <c r="Z54" s="383">
        <f t="shared" si="0"/>
        <v>3</v>
      </c>
      <c r="AA54" s="395"/>
    </row>
    <row r="55" spans="1:27">
      <c r="A55"/>
      <c r="B55"/>
      <c r="C55"/>
      <c r="D55"/>
      <c r="E55"/>
      <c r="W55" s="281" t="s">
        <v>130</v>
      </c>
      <c r="X55" s="383">
        <f>VLOOKUP(W55,SET_import!$A:$B,2,0)</f>
        <v>12</v>
      </c>
      <c r="Y55" s="395">
        <f>'Сводная МОДЕЛЬ 1x1'!$C$9</f>
        <v>12</v>
      </c>
      <c r="Z55" s="383">
        <f t="shared" si="0"/>
        <v>12</v>
      </c>
      <c r="AA55" s="395"/>
    </row>
    <row r="56" spans="1:27">
      <c r="A56"/>
      <c r="B56"/>
      <c r="C56"/>
      <c r="D56"/>
      <c r="E56"/>
      <c r="W56" s="281" t="s">
        <v>131</v>
      </c>
      <c r="X56" s="383">
        <f>VLOOKUP(W56,SET_import!$A:$B,2,0)</f>
        <v>-1</v>
      </c>
      <c r="Y56" s="383">
        <f>'Сводная МОДЕЛЬ 1x1'!$C$10</f>
        <v>-1</v>
      </c>
      <c r="Z56" s="383">
        <f t="shared" si="0"/>
        <v>-1</v>
      </c>
    </row>
    <row r="57" spans="1:27">
      <c r="A57"/>
      <c r="B57"/>
      <c r="C57"/>
      <c r="D57"/>
      <c r="E57"/>
      <c r="W57" s="249" t="s">
        <v>129</v>
      </c>
      <c r="X57" s="383">
        <f>VLOOKUP(W57,SET_import!$A:$B,2,0)</f>
        <v>1</v>
      </c>
      <c r="Y57" s="383">
        <f>'Сводная МОДЕЛЬ 1x1'!$C$7</f>
        <v>1</v>
      </c>
      <c r="Z57" s="383">
        <f t="shared" si="0"/>
        <v>1</v>
      </c>
    </row>
    <row r="58" spans="1:27">
      <c r="A58"/>
      <c r="B58"/>
      <c r="C58"/>
      <c r="D58"/>
      <c r="E58"/>
      <c r="W58" s="274" t="s">
        <v>132</v>
      </c>
      <c r="X58" s="383">
        <f>VLOOKUP(W58,SET_import!$A:$B,2,0)</f>
        <v>0</v>
      </c>
      <c r="Y58" s="395">
        <f>'Сводная МОДЕЛЬ 1x1'!$C$12</f>
        <v>0</v>
      </c>
      <c r="Z58" s="383">
        <f t="shared" si="0"/>
        <v>0</v>
      </c>
      <c r="AA58" s="395"/>
    </row>
    <row r="59" spans="1:27">
      <c r="A59"/>
      <c r="B59"/>
      <c r="C59"/>
      <c r="D59"/>
      <c r="E59"/>
      <c r="W59" s="274" t="s">
        <v>133</v>
      </c>
      <c r="X59" s="383">
        <f>VLOOKUP(W59,SET_import!$A:$B,2,0)</f>
        <v>0</v>
      </c>
      <c r="Y59" s="383">
        <f>'Сводная МОДЕЛЬ 1x1'!$C$13</f>
        <v>0</v>
      </c>
      <c r="Z59" s="383">
        <f t="shared" si="0"/>
        <v>0</v>
      </c>
    </row>
    <row r="60" spans="1:27">
      <c r="A60"/>
      <c r="B60"/>
      <c r="C60"/>
      <c r="D60"/>
      <c r="E60"/>
      <c r="W60" s="272" t="s">
        <v>115</v>
      </c>
      <c r="X60" s="383">
        <f>VLOOKUP(W60,SET_import!$A:$B,2,0)</f>
        <v>0</v>
      </c>
      <c r="Y60" s="383">
        <f>'Сводная МОДЕЛЬ 1x1'!$K$1</f>
        <v>0</v>
      </c>
      <c r="Z60" s="383">
        <f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R11027"/>
  <sheetViews>
    <sheetView zoomScale="85" zoomScaleNormal="85" workbookViewId="0">
      <selection activeCell="P1" sqref="P1:R1048576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8.85546875" style="384"/>
    <col min="16" max="17" width="10.28515625" bestFit="1" customWidth="1"/>
  </cols>
  <sheetData>
    <row r="1" spans="1:18" s="404" customFormat="1" ht="38.25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8" s="577" customFormat="1">
      <c r="A2" s="577">
        <v>1</v>
      </c>
      <c r="B2" s="577" t="s">
        <v>96</v>
      </c>
      <c r="C2" s="577">
        <v>4</v>
      </c>
      <c r="D2" s="577">
        <v>0.03</v>
      </c>
      <c r="E2" s="577">
        <v>0.09</v>
      </c>
      <c r="F2" s="410">
        <v>44259.825011574074</v>
      </c>
      <c r="G2" s="577">
        <v>129.392</v>
      </c>
      <c r="H2" s="410">
        <v>44260.13921296296</v>
      </c>
      <c r="I2" s="577">
        <v>128.97</v>
      </c>
      <c r="J2" s="545">
        <v>44260.33971064815</v>
      </c>
      <c r="K2" s="577">
        <v>129.32900000000001</v>
      </c>
      <c r="L2" s="577">
        <v>42.199999999998909</v>
      </c>
      <c r="M2" s="577">
        <v>35.900000000001455</v>
      </c>
      <c r="N2" s="577">
        <v>13.34</v>
      </c>
      <c r="O2" s="578">
        <v>0.51469907407590654</v>
      </c>
      <c r="P2" s="547"/>
      <c r="Q2" s="547"/>
      <c r="R2" s="547"/>
    </row>
    <row r="3" spans="1:18" s="577" customFormat="1">
      <c r="A3" s="577">
        <v>2</v>
      </c>
      <c r="B3" s="577" t="s">
        <v>97</v>
      </c>
      <c r="C3" s="577">
        <v>1</v>
      </c>
      <c r="D3" s="577">
        <v>0.02</v>
      </c>
      <c r="E3" s="577">
        <v>0.02</v>
      </c>
      <c r="F3" s="410">
        <v>44259.843055555553</v>
      </c>
      <c r="G3" s="577">
        <v>129.17400000000001</v>
      </c>
      <c r="H3" s="410">
        <v>44259.843055555553</v>
      </c>
      <c r="I3" s="577">
        <v>129.17400000000001</v>
      </c>
      <c r="J3" s="545">
        <v>44260.107789351852</v>
      </c>
      <c r="K3" s="577">
        <v>129.03200000000001</v>
      </c>
      <c r="L3" s="577">
        <v>0</v>
      </c>
      <c r="M3" s="577">
        <v>14.200000000000728</v>
      </c>
      <c r="N3" s="577">
        <v>2.59</v>
      </c>
      <c r="O3" s="578">
        <v>0.26473379629896954</v>
      </c>
      <c r="P3" s="547"/>
      <c r="Q3" s="547"/>
      <c r="R3" s="547"/>
    </row>
    <row r="4" spans="1:18" s="577" customFormat="1">
      <c r="A4" s="577">
        <v>3</v>
      </c>
      <c r="B4" s="577" t="s">
        <v>97</v>
      </c>
      <c r="C4" s="577">
        <v>4</v>
      </c>
      <c r="D4" s="577">
        <v>0.03</v>
      </c>
      <c r="E4" s="577">
        <v>0.09</v>
      </c>
      <c r="F4" s="410">
        <v>44260.111122685186</v>
      </c>
      <c r="G4" s="577">
        <v>129.03800000000001</v>
      </c>
      <c r="H4" s="410">
        <v>44260.376377314817</v>
      </c>
      <c r="I4" s="577">
        <v>129.47200000000001</v>
      </c>
      <c r="J4" s="545">
        <v>44260.706435185188</v>
      </c>
      <c r="K4" s="577">
        <v>129.113</v>
      </c>
      <c r="L4" s="577">
        <v>43.399999999999636</v>
      </c>
      <c r="M4" s="577">
        <v>35.900000000001455</v>
      </c>
      <c r="N4" s="577">
        <v>13.27</v>
      </c>
      <c r="O4" s="578">
        <v>0.59531250000145519</v>
      </c>
      <c r="P4" s="547"/>
      <c r="Q4" s="547"/>
      <c r="R4" s="547"/>
    </row>
    <row r="5" spans="1:18" s="577" customFormat="1">
      <c r="A5" s="577">
        <v>4</v>
      </c>
      <c r="B5" s="577" t="s">
        <v>96</v>
      </c>
      <c r="C5" s="577">
        <v>1</v>
      </c>
      <c r="D5" s="577">
        <v>0.02</v>
      </c>
      <c r="E5" s="577">
        <v>0.02</v>
      </c>
      <c r="F5" s="410">
        <v>44260.344467592593</v>
      </c>
      <c r="G5" s="577">
        <v>129.36199999999999</v>
      </c>
      <c r="H5" s="410">
        <v>44260.344467592593</v>
      </c>
      <c r="I5" s="577">
        <v>129.36199999999999</v>
      </c>
      <c r="J5" s="545">
        <v>44260.376828703702</v>
      </c>
      <c r="K5" s="577">
        <v>129.50200000000001</v>
      </c>
      <c r="L5" s="577">
        <v>0</v>
      </c>
      <c r="M5" s="577">
        <v>14.000000000001819</v>
      </c>
      <c r="N5" s="577">
        <v>2.59</v>
      </c>
      <c r="O5" s="578">
        <v>3.2361111108912155E-2</v>
      </c>
      <c r="P5" s="547"/>
      <c r="Q5" s="547"/>
      <c r="R5" s="547"/>
    </row>
    <row r="6" spans="1:18" s="577" customFormat="1">
      <c r="A6" s="577">
        <v>5</v>
      </c>
      <c r="B6" s="577" t="s">
        <v>96</v>
      </c>
      <c r="C6" s="577">
        <v>2</v>
      </c>
      <c r="D6" s="577">
        <v>0.02</v>
      </c>
      <c r="E6" s="577">
        <v>0.04</v>
      </c>
      <c r="F6" s="410">
        <v>44260.379861111112</v>
      </c>
      <c r="G6" s="577">
        <v>129.46700000000001</v>
      </c>
      <c r="H6" s="410">
        <v>44260.420624999999</v>
      </c>
      <c r="I6" s="577">
        <v>129.34899999999999</v>
      </c>
      <c r="J6" s="545">
        <v>44260.529930555553</v>
      </c>
      <c r="K6" s="577">
        <v>129.548</v>
      </c>
      <c r="L6" s="577">
        <v>11.800000000001091</v>
      </c>
      <c r="M6" s="577">
        <v>19.899999999999636</v>
      </c>
      <c r="N6" s="577">
        <v>5.17</v>
      </c>
      <c r="O6" s="578">
        <v>0.15006944444030523</v>
      </c>
      <c r="P6" s="547"/>
      <c r="Q6" s="547"/>
      <c r="R6" s="547"/>
    </row>
    <row r="7" spans="1:18" s="577" customFormat="1">
      <c r="A7" s="577">
        <v>6</v>
      </c>
      <c r="B7" s="577" t="s">
        <v>96</v>
      </c>
      <c r="C7" s="577">
        <v>5</v>
      </c>
      <c r="D7" s="577">
        <v>0.05</v>
      </c>
      <c r="E7" s="577">
        <v>0.14000000000000001</v>
      </c>
      <c r="F7" s="410">
        <v>44260.535428240742</v>
      </c>
      <c r="G7" s="577">
        <v>129.517</v>
      </c>
      <c r="H7" s="410">
        <v>44260.727847222224</v>
      </c>
      <c r="I7" s="577">
        <v>128.90199999999999</v>
      </c>
      <c r="J7" s="545">
        <v>44263.053043981483</v>
      </c>
      <c r="K7" s="577">
        <v>129.32300000000001</v>
      </c>
      <c r="L7" s="577">
        <v>61.5</v>
      </c>
      <c r="M7" s="577">
        <v>42.100000000002183</v>
      </c>
      <c r="N7" s="577">
        <v>21.88</v>
      </c>
      <c r="O7" s="578">
        <v>0.51761574074043892</v>
      </c>
      <c r="P7" s="547"/>
      <c r="Q7" s="547"/>
      <c r="R7" s="547"/>
    </row>
    <row r="8" spans="1:18" s="577" customFormat="1">
      <c r="A8" s="577">
        <v>7</v>
      </c>
      <c r="B8" s="577" t="s">
        <v>97</v>
      </c>
      <c r="C8" s="577">
        <v>3</v>
      </c>
      <c r="D8" s="577">
        <v>0.02</v>
      </c>
      <c r="E8" s="577">
        <v>0.06</v>
      </c>
      <c r="F8" s="410">
        <v>44260.719444444447</v>
      </c>
      <c r="G8" s="577">
        <v>128.97399999999999</v>
      </c>
      <c r="H8" s="410">
        <v>44263.044363425928</v>
      </c>
      <c r="I8" s="577">
        <v>129.22800000000001</v>
      </c>
      <c r="J8" s="545">
        <v>44263.373391203706</v>
      </c>
      <c r="K8" s="577">
        <v>128.947</v>
      </c>
      <c r="L8" s="577">
        <v>25.400000000001455</v>
      </c>
      <c r="M8" s="577">
        <v>28.100000000000364</v>
      </c>
      <c r="N8" s="577">
        <v>8.2900000000000009</v>
      </c>
      <c r="O8" s="578">
        <v>0.65394675925927004</v>
      </c>
      <c r="P8" s="547"/>
      <c r="Q8" s="547"/>
      <c r="R8" s="547"/>
    </row>
    <row r="9" spans="1:18" s="577" customFormat="1">
      <c r="A9" s="577">
        <v>8</v>
      </c>
      <c r="B9" s="577" t="s">
        <v>96</v>
      </c>
      <c r="C9" s="577">
        <v>4</v>
      </c>
      <c r="D9" s="577">
        <v>0.03</v>
      </c>
      <c r="E9" s="577">
        <v>0.09</v>
      </c>
      <c r="F9" s="410">
        <v>44263.06527777778</v>
      </c>
      <c r="G9" s="577">
        <v>129.35599999999999</v>
      </c>
      <c r="H9" s="410">
        <v>44263.374652777777</v>
      </c>
      <c r="I9" s="577">
        <v>128.922</v>
      </c>
      <c r="J9" s="545">
        <v>44263.710081018522</v>
      </c>
      <c r="K9" s="577">
        <v>129.28399999999999</v>
      </c>
      <c r="L9" s="577">
        <v>43.399999999999636</v>
      </c>
      <c r="M9" s="577">
        <v>36.200000000000728</v>
      </c>
      <c r="N9" s="577">
        <v>13.23</v>
      </c>
      <c r="O9" s="578">
        <v>0.64480324074247619</v>
      </c>
      <c r="P9" s="547"/>
      <c r="Q9" s="547"/>
      <c r="R9" s="547"/>
    </row>
    <row r="10" spans="1:18" s="577" customFormat="1">
      <c r="A10" s="577">
        <v>9</v>
      </c>
      <c r="B10" s="577" t="s">
        <v>97</v>
      </c>
      <c r="C10" s="577">
        <v>1</v>
      </c>
      <c r="D10" s="577">
        <v>0.02</v>
      </c>
      <c r="E10" s="577">
        <v>0.02</v>
      </c>
      <c r="F10" s="410">
        <v>44263.376388888886</v>
      </c>
      <c r="G10" s="577">
        <v>128.96799999999999</v>
      </c>
      <c r="H10" s="410">
        <v>44263.376388888886</v>
      </c>
      <c r="I10" s="577">
        <v>128.96799999999999</v>
      </c>
      <c r="J10" s="545">
        <v>44263.469687500001</v>
      </c>
      <c r="K10" s="577">
        <v>128.828</v>
      </c>
      <c r="L10" s="577">
        <v>0</v>
      </c>
      <c r="M10" s="577">
        <v>13.999999999998181</v>
      </c>
      <c r="N10" s="577">
        <v>2.58</v>
      </c>
      <c r="O10" s="578">
        <v>9.3298611114732921E-2</v>
      </c>
      <c r="P10" s="547"/>
      <c r="Q10" s="547"/>
      <c r="R10" s="547"/>
    </row>
    <row r="11" spans="1:18" s="577" customFormat="1">
      <c r="A11" s="577">
        <v>10</v>
      </c>
      <c r="B11" s="577" t="s">
        <v>97</v>
      </c>
      <c r="C11" s="577">
        <v>5</v>
      </c>
      <c r="D11" s="577">
        <v>0.05</v>
      </c>
      <c r="E11" s="577">
        <v>0.14000000000000001</v>
      </c>
      <c r="F11" s="410">
        <v>44263.478483796294</v>
      </c>
      <c r="G11" s="577">
        <v>128.833</v>
      </c>
      <c r="H11" s="410">
        <v>44264.198831018519</v>
      </c>
      <c r="I11" s="577">
        <v>129.44499999999999</v>
      </c>
      <c r="J11" s="545">
        <v>44264.815671296295</v>
      </c>
      <c r="K11" s="577">
        <v>129.02799999999999</v>
      </c>
      <c r="L11" s="577">
        <v>61.200000000000728</v>
      </c>
      <c r="M11" s="577">
        <v>41.700000000000728</v>
      </c>
      <c r="N11" s="577">
        <v>21.93</v>
      </c>
      <c r="O11" s="578">
        <v>1.3371875000011642</v>
      </c>
      <c r="P11" s="547"/>
      <c r="Q11" s="547"/>
      <c r="R11" s="547"/>
    </row>
    <row r="12" spans="1:18" s="577" customFormat="1">
      <c r="A12" s="577">
        <v>11</v>
      </c>
      <c r="B12" s="577" t="s">
        <v>96</v>
      </c>
      <c r="C12" s="577">
        <v>2</v>
      </c>
      <c r="D12" s="577">
        <v>0.02</v>
      </c>
      <c r="E12" s="577">
        <v>0.04</v>
      </c>
      <c r="F12" s="410">
        <v>44263.711805555555</v>
      </c>
      <c r="G12" s="577">
        <v>129.24600000000001</v>
      </c>
      <c r="H12" s="410">
        <v>44263.741678240738</v>
      </c>
      <c r="I12" s="577">
        <v>129.12200000000001</v>
      </c>
      <c r="J12" s="545">
        <v>44264.171296296299</v>
      </c>
      <c r="K12" s="577">
        <v>129.328</v>
      </c>
      <c r="L12" s="577">
        <v>12.399999999999636</v>
      </c>
      <c r="M12" s="577">
        <v>20.600000000000364</v>
      </c>
      <c r="N12" s="577">
        <v>5.13</v>
      </c>
      <c r="O12" s="578">
        <v>0.45949074074451346</v>
      </c>
      <c r="P12" s="547"/>
      <c r="Q12" s="547"/>
      <c r="R12" s="547"/>
    </row>
    <row r="13" spans="1:18" s="577" customFormat="1">
      <c r="A13" s="577">
        <v>12</v>
      </c>
      <c r="B13" s="577" t="s">
        <v>96</v>
      </c>
      <c r="C13" s="577">
        <v>1</v>
      </c>
      <c r="D13" s="577">
        <v>0.02</v>
      </c>
      <c r="E13" s="577">
        <v>0.02</v>
      </c>
      <c r="F13" s="410">
        <v>44264.175000000003</v>
      </c>
      <c r="G13" s="577">
        <v>129.35499999999999</v>
      </c>
      <c r="H13" s="410">
        <v>44264.175000000003</v>
      </c>
      <c r="I13" s="577">
        <v>129.35499999999999</v>
      </c>
      <c r="J13" s="545">
        <v>44264.218009259261</v>
      </c>
      <c r="K13" s="577">
        <v>129.495</v>
      </c>
      <c r="L13" s="577">
        <v>0</v>
      </c>
      <c r="M13" s="577">
        <v>14.000000000001819</v>
      </c>
      <c r="N13" s="577">
        <v>2.57</v>
      </c>
      <c r="O13" s="578">
        <v>4.3009259257814847E-2</v>
      </c>
      <c r="P13" s="547"/>
      <c r="Q13" s="547"/>
      <c r="R13" s="547"/>
    </row>
    <row r="14" spans="1:18" s="577" customFormat="1">
      <c r="A14" s="577">
        <v>13</v>
      </c>
      <c r="B14" s="577" t="s">
        <v>96</v>
      </c>
      <c r="C14" s="577">
        <v>3</v>
      </c>
      <c r="D14" s="577">
        <v>0.02</v>
      </c>
      <c r="E14" s="577">
        <v>0.06</v>
      </c>
      <c r="F14" s="410">
        <v>44264.231307870374</v>
      </c>
      <c r="G14" s="577">
        <v>129.47200000000001</v>
      </c>
      <c r="H14" s="410">
        <v>44264.443391203706</v>
      </c>
      <c r="I14" s="577">
        <v>129.21299999999999</v>
      </c>
      <c r="J14" s="545">
        <v>44264.522175925929</v>
      </c>
      <c r="K14" s="577">
        <v>129.49799999999999</v>
      </c>
      <c r="L14" s="577">
        <v>25.900000000001455</v>
      </c>
      <c r="M14" s="577">
        <v>28.5</v>
      </c>
      <c r="N14" s="577">
        <v>8.26</v>
      </c>
      <c r="O14" s="578">
        <v>0.29086805555562023</v>
      </c>
      <c r="P14" s="547"/>
      <c r="Q14" s="547"/>
      <c r="R14" s="547"/>
    </row>
    <row r="15" spans="1:18" s="577" customFormat="1">
      <c r="A15" s="577">
        <v>14</v>
      </c>
      <c r="B15" s="577" t="s">
        <v>96</v>
      </c>
      <c r="C15" s="577">
        <v>4</v>
      </c>
      <c r="D15" s="577">
        <v>0.03</v>
      </c>
      <c r="E15" s="577">
        <v>0.09</v>
      </c>
      <c r="F15" s="410">
        <v>44264.525000000001</v>
      </c>
      <c r="G15" s="577">
        <v>129.51</v>
      </c>
      <c r="H15" s="410">
        <v>44264.802511574075</v>
      </c>
      <c r="I15" s="577">
        <v>129.089</v>
      </c>
      <c r="J15" s="545">
        <v>44266.18074074074</v>
      </c>
      <c r="K15" s="577">
        <v>129.46199999999999</v>
      </c>
      <c r="L15" s="577">
        <v>42.100000000000364</v>
      </c>
      <c r="M15" s="577">
        <v>37.299999999999272</v>
      </c>
      <c r="N15" s="577">
        <v>13.29</v>
      </c>
      <c r="O15" s="578">
        <v>1.6557407407381106</v>
      </c>
      <c r="P15" s="547"/>
      <c r="Q15" s="547"/>
      <c r="R15" s="547"/>
    </row>
    <row r="16" spans="1:18" s="577" customFormat="1">
      <c r="A16" s="577">
        <v>15</v>
      </c>
      <c r="B16" s="577" t="s">
        <v>97</v>
      </c>
      <c r="C16" s="577">
        <v>8</v>
      </c>
      <c r="D16" s="577">
        <v>0.17</v>
      </c>
      <c r="E16" s="577">
        <v>0.49</v>
      </c>
      <c r="F16" s="410">
        <v>44264.834039351852</v>
      </c>
      <c r="G16" s="577">
        <v>129</v>
      </c>
      <c r="H16" s="410">
        <v>44267.434699074074</v>
      </c>
      <c r="I16" s="577">
        <v>130.327</v>
      </c>
      <c r="J16" s="545">
        <v>44271.651296296295</v>
      </c>
      <c r="K16" s="577">
        <v>129.70699999999999</v>
      </c>
      <c r="L16" s="577">
        <v>132.70000000000073</v>
      </c>
      <c r="M16" s="577">
        <v>62.000000000001819</v>
      </c>
      <c r="N16" s="577">
        <v>90.13</v>
      </c>
      <c r="O16" s="578">
        <v>4.8172569444432156</v>
      </c>
      <c r="P16" s="547"/>
      <c r="Q16" s="547"/>
      <c r="R16" s="547"/>
    </row>
    <row r="17" spans="1:18" s="577" customFormat="1">
      <c r="A17" s="577">
        <v>16</v>
      </c>
      <c r="B17" s="577" t="s">
        <v>96</v>
      </c>
      <c r="C17" s="577">
        <v>1</v>
      </c>
      <c r="D17" s="577">
        <v>0.02</v>
      </c>
      <c r="E17" s="577">
        <v>0.02</v>
      </c>
      <c r="F17" s="410">
        <v>44266.191666666666</v>
      </c>
      <c r="G17" s="577">
        <v>129.50800000000001</v>
      </c>
      <c r="H17" s="410">
        <v>44266.191666666666</v>
      </c>
      <c r="I17" s="577">
        <v>129.50800000000001</v>
      </c>
      <c r="J17" s="545">
        <v>44266.328796296293</v>
      </c>
      <c r="K17" s="577">
        <v>129.648</v>
      </c>
      <c r="L17" s="577">
        <v>0</v>
      </c>
      <c r="M17" s="577">
        <v>13.999999999998181</v>
      </c>
      <c r="N17" s="577">
        <v>2.58</v>
      </c>
      <c r="O17" s="578">
        <v>0.13712962962745223</v>
      </c>
      <c r="P17" s="547"/>
      <c r="Q17" s="547"/>
      <c r="R17" s="547"/>
    </row>
    <row r="18" spans="1:18" s="577" customFormat="1">
      <c r="A18" s="577">
        <v>17</v>
      </c>
      <c r="B18" s="577" t="s">
        <v>96</v>
      </c>
      <c r="C18" s="577">
        <v>1</v>
      </c>
      <c r="D18" s="577">
        <v>0.02</v>
      </c>
      <c r="E18" s="577">
        <v>0.02</v>
      </c>
      <c r="F18" s="410">
        <v>44266.344456018516</v>
      </c>
      <c r="G18" s="577">
        <v>129.66800000000001</v>
      </c>
      <c r="H18" s="410">
        <v>44266.344456018516</v>
      </c>
      <c r="I18" s="577">
        <v>129.66800000000001</v>
      </c>
      <c r="J18" s="545">
        <v>44266.422974537039</v>
      </c>
      <c r="K18" s="577">
        <v>129.80799999999999</v>
      </c>
      <c r="L18" s="577">
        <v>0</v>
      </c>
      <c r="M18" s="577">
        <v>13.999999999998181</v>
      </c>
      <c r="N18" s="577">
        <v>2.58</v>
      </c>
      <c r="O18" s="578">
        <v>7.851851852319669E-2</v>
      </c>
      <c r="P18" s="547"/>
      <c r="Q18" s="547"/>
      <c r="R18" s="547"/>
    </row>
    <row r="19" spans="1:18" s="577" customFormat="1">
      <c r="A19" s="577">
        <v>18</v>
      </c>
      <c r="B19" s="577" t="s">
        <v>96</v>
      </c>
      <c r="C19" s="577">
        <v>2</v>
      </c>
      <c r="D19" s="577">
        <v>0.02</v>
      </c>
      <c r="E19" s="577">
        <v>0.04</v>
      </c>
      <c r="F19" s="410">
        <v>44266.425034722219</v>
      </c>
      <c r="G19" s="577">
        <v>129.79400000000001</v>
      </c>
      <c r="H19" s="410">
        <v>44266.615439814814</v>
      </c>
      <c r="I19" s="577">
        <v>129.67699999999999</v>
      </c>
      <c r="J19" s="545">
        <v>44266.790277777778</v>
      </c>
      <c r="K19" s="577">
        <v>129.876</v>
      </c>
      <c r="L19" s="577">
        <v>11.700000000002547</v>
      </c>
      <c r="M19" s="577">
        <v>19.900000000001455</v>
      </c>
      <c r="N19" s="577">
        <v>5.18</v>
      </c>
      <c r="O19" s="578">
        <v>0.36524305555940373</v>
      </c>
      <c r="P19" s="547"/>
      <c r="Q19" s="547"/>
      <c r="R19" s="547"/>
    </row>
    <row r="20" spans="1:18" s="577" customFormat="1">
      <c r="A20" s="577">
        <v>19</v>
      </c>
      <c r="B20" s="577" t="s">
        <v>96</v>
      </c>
      <c r="C20" s="577">
        <v>1</v>
      </c>
      <c r="D20" s="577">
        <v>0.02</v>
      </c>
      <c r="E20" s="577">
        <v>0.02</v>
      </c>
      <c r="F20" s="410">
        <v>44266.793067129627</v>
      </c>
      <c r="G20" s="577">
        <v>129.88999999999999</v>
      </c>
      <c r="H20" s="410">
        <v>44266.793067129627</v>
      </c>
      <c r="I20" s="577">
        <v>129.88999999999999</v>
      </c>
      <c r="J20" s="545">
        <v>44266.993738425925</v>
      </c>
      <c r="K20" s="577">
        <v>130.03</v>
      </c>
      <c r="L20" s="577">
        <v>0</v>
      </c>
      <c r="M20" s="577">
        <v>14.000000000001819</v>
      </c>
      <c r="N20" s="577">
        <v>2.58</v>
      </c>
      <c r="O20" s="578">
        <v>0.20067129629751435</v>
      </c>
      <c r="P20" s="547"/>
      <c r="Q20" s="547"/>
      <c r="R20" s="547"/>
    </row>
    <row r="21" spans="1:18" s="577" customFormat="1">
      <c r="A21" s="577">
        <v>20</v>
      </c>
      <c r="B21" s="577" t="s">
        <v>96</v>
      </c>
      <c r="C21" s="577">
        <v>1</v>
      </c>
      <c r="D21" s="577">
        <v>0.02</v>
      </c>
      <c r="E21" s="577">
        <v>0.02</v>
      </c>
      <c r="F21" s="410">
        <v>44266.997256944444</v>
      </c>
      <c r="G21" s="577">
        <v>130.048</v>
      </c>
      <c r="H21" s="410">
        <v>44266.997256944444</v>
      </c>
      <c r="I21" s="577">
        <v>130.048</v>
      </c>
      <c r="J21" s="545">
        <v>44267.126215277778</v>
      </c>
      <c r="K21" s="577">
        <v>130.19200000000001</v>
      </c>
      <c r="L21" s="577">
        <v>0</v>
      </c>
      <c r="M21" s="577">
        <v>14.400000000001455</v>
      </c>
      <c r="N21" s="577">
        <v>2.58</v>
      </c>
      <c r="O21" s="578">
        <v>0.1289583333345945</v>
      </c>
      <c r="P21" s="547"/>
      <c r="Q21" s="547"/>
      <c r="R21" s="547"/>
    </row>
    <row r="22" spans="1:18" s="577" customFormat="1">
      <c r="A22" s="577">
        <v>21</v>
      </c>
      <c r="B22" s="577" t="s">
        <v>96</v>
      </c>
      <c r="C22" s="577">
        <v>4</v>
      </c>
      <c r="D22" s="577">
        <v>0.03</v>
      </c>
      <c r="E22" s="577">
        <v>0.09</v>
      </c>
      <c r="F22" s="410">
        <v>44267.139606481483</v>
      </c>
      <c r="G22" s="577">
        <v>130.25700000000001</v>
      </c>
      <c r="H22" s="410">
        <v>44267.575798611113</v>
      </c>
      <c r="I22" s="577">
        <v>129.84299999999999</v>
      </c>
      <c r="J22" s="545">
        <v>44267.761793981481</v>
      </c>
      <c r="K22" s="577">
        <v>130.19499999999999</v>
      </c>
      <c r="L22" s="577">
        <v>41.400000000001455</v>
      </c>
      <c r="M22" s="577">
        <v>35.200000000000728</v>
      </c>
      <c r="N22" s="577">
        <v>13.2</v>
      </c>
      <c r="O22" s="578">
        <v>0.62218749999738066</v>
      </c>
      <c r="P22" s="547"/>
      <c r="Q22" s="547"/>
      <c r="R22" s="547"/>
    </row>
    <row r="23" spans="1:18" s="577" customFormat="1">
      <c r="A23" s="577">
        <v>22</v>
      </c>
      <c r="B23" s="577" t="s">
        <v>96</v>
      </c>
      <c r="C23" s="577">
        <v>1</v>
      </c>
      <c r="D23" s="577">
        <v>0.02</v>
      </c>
      <c r="E23" s="577">
        <v>0.02</v>
      </c>
      <c r="F23" s="410">
        <v>44267.763888888891</v>
      </c>
      <c r="G23" s="577">
        <v>130.18600000000001</v>
      </c>
      <c r="H23" s="410">
        <v>44267.763888888891</v>
      </c>
      <c r="I23" s="577">
        <v>130.18600000000001</v>
      </c>
      <c r="J23" s="545">
        <v>44267.854270833333</v>
      </c>
      <c r="K23" s="577">
        <v>130.32599999999999</v>
      </c>
      <c r="L23" s="577">
        <v>0</v>
      </c>
      <c r="M23" s="577">
        <v>13.999999999998181</v>
      </c>
      <c r="N23" s="577">
        <v>2.57</v>
      </c>
      <c r="O23" s="578">
        <v>9.0381944442924578E-2</v>
      </c>
      <c r="P23" s="547"/>
      <c r="Q23" s="547"/>
      <c r="R23" s="547"/>
    </row>
    <row r="24" spans="1:18" s="577" customFormat="1">
      <c r="A24" s="577">
        <v>23</v>
      </c>
      <c r="B24" s="577" t="s">
        <v>96</v>
      </c>
      <c r="C24" s="577">
        <v>6</v>
      </c>
      <c r="D24" s="577">
        <v>7.0000000000000007E-2</v>
      </c>
      <c r="E24" s="577">
        <v>0.21000000000000002</v>
      </c>
      <c r="F24" s="410">
        <v>44267.86041666667</v>
      </c>
      <c r="G24" s="577">
        <v>130.36500000000001</v>
      </c>
      <c r="H24" s="410">
        <v>44271.657939814817</v>
      </c>
      <c r="I24" s="577">
        <v>129.55500000000001</v>
      </c>
      <c r="J24" s="545">
        <v>44272.625763888886</v>
      </c>
      <c r="K24" s="577">
        <v>130.042</v>
      </c>
      <c r="L24" s="577">
        <v>81</v>
      </c>
      <c r="M24" s="577">
        <v>48.700000000000728</v>
      </c>
      <c r="N24" s="577">
        <v>34.67</v>
      </c>
      <c r="O24" s="578">
        <v>2.765347222215496</v>
      </c>
      <c r="P24" s="547"/>
      <c r="Q24" s="547"/>
      <c r="R24" s="547"/>
    </row>
    <row r="25" spans="1:18" s="577" customFormat="1">
      <c r="A25" s="577">
        <v>24</v>
      </c>
      <c r="B25" s="577" t="s">
        <v>97</v>
      </c>
      <c r="C25" s="577">
        <v>7</v>
      </c>
      <c r="D25" s="577">
        <v>0.11</v>
      </c>
      <c r="E25" s="577">
        <v>0.32</v>
      </c>
      <c r="F25" s="410">
        <v>44271.665289351855</v>
      </c>
      <c r="G25" s="577">
        <v>129.53800000000001</v>
      </c>
      <c r="H25" s="410">
        <v>44273.1252662037</v>
      </c>
      <c r="I25" s="577">
        <v>130.60499999999999</v>
      </c>
      <c r="J25" s="545">
        <v>44273.66715277778</v>
      </c>
      <c r="K25" s="577">
        <v>130.054</v>
      </c>
      <c r="L25" s="577">
        <v>106.69999999999709</v>
      </c>
      <c r="M25" s="577">
        <v>55.099999999998545</v>
      </c>
      <c r="N25" s="577">
        <v>55.769999999999996</v>
      </c>
      <c r="O25" s="578">
        <v>2.0018634259249666</v>
      </c>
      <c r="P25" s="547"/>
      <c r="Q25" s="547"/>
      <c r="R25" s="547"/>
    </row>
    <row r="26" spans="1:18" s="577" customFormat="1">
      <c r="A26" s="577">
        <v>25</v>
      </c>
      <c r="B26" s="577" t="s">
        <v>96</v>
      </c>
      <c r="C26" s="577">
        <v>1</v>
      </c>
      <c r="D26" s="577">
        <v>0.02</v>
      </c>
      <c r="E26" s="577">
        <v>0.02</v>
      </c>
      <c r="F26" s="410">
        <v>44272.627812500003</v>
      </c>
      <c r="G26" s="577">
        <v>130.03899999999999</v>
      </c>
      <c r="H26" s="410">
        <v>44272.627812500003</v>
      </c>
      <c r="I26" s="577">
        <v>130.03899999999999</v>
      </c>
      <c r="J26" s="545">
        <v>44272.833379629628</v>
      </c>
      <c r="K26" s="577">
        <v>130.179</v>
      </c>
      <c r="L26" s="577">
        <v>0</v>
      </c>
      <c r="M26" s="577">
        <v>14.000000000001819</v>
      </c>
      <c r="N26" s="577">
        <v>2.56</v>
      </c>
      <c r="O26" s="578">
        <v>0.205567129625706</v>
      </c>
      <c r="P26" s="547"/>
      <c r="Q26" s="547"/>
      <c r="R26" s="547"/>
    </row>
    <row r="27" spans="1:18" s="577" customFormat="1">
      <c r="A27" s="577">
        <v>26</v>
      </c>
      <c r="B27" s="577" t="s">
        <v>96</v>
      </c>
      <c r="C27" s="577">
        <v>1</v>
      </c>
      <c r="D27" s="577">
        <v>0.02</v>
      </c>
      <c r="E27" s="577">
        <v>0.02</v>
      </c>
      <c r="F27" s="410">
        <v>44272.84652777778</v>
      </c>
      <c r="G27" s="577">
        <v>130.32400000000001</v>
      </c>
      <c r="H27" s="410">
        <v>44272.84652777778</v>
      </c>
      <c r="I27" s="577">
        <v>130.32400000000001</v>
      </c>
      <c r="J27" s="545">
        <v>44273.078472222223</v>
      </c>
      <c r="K27" s="577">
        <v>130.476</v>
      </c>
      <c r="L27" s="577">
        <v>0</v>
      </c>
      <c r="M27" s="577">
        <v>15.199999999998909</v>
      </c>
      <c r="N27" s="577">
        <v>2.56</v>
      </c>
      <c r="O27" s="578">
        <v>0.23194444444379769</v>
      </c>
      <c r="P27" s="547"/>
      <c r="Q27" s="547"/>
      <c r="R27" s="547"/>
    </row>
    <row r="28" spans="1:18" s="577" customFormat="1">
      <c r="A28" s="577">
        <v>27</v>
      </c>
      <c r="B28" s="577" t="s">
        <v>96</v>
      </c>
      <c r="C28" s="577">
        <v>4</v>
      </c>
      <c r="D28" s="577">
        <v>0.03</v>
      </c>
      <c r="E28" s="577">
        <v>0.09</v>
      </c>
      <c r="F28" s="410">
        <v>44273.102106481485</v>
      </c>
      <c r="G28" s="577">
        <v>130.55099999999999</v>
      </c>
      <c r="H28" s="410">
        <v>44273.212222222224</v>
      </c>
      <c r="I28" s="577">
        <v>130.096</v>
      </c>
      <c r="J28" s="545">
        <v>44273.382361111115</v>
      </c>
      <c r="K28" s="577">
        <v>130.46700000000001</v>
      </c>
      <c r="L28" s="577">
        <v>45.499999999998181</v>
      </c>
      <c r="M28" s="577">
        <v>37.100000000000364</v>
      </c>
      <c r="N28" s="577">
        <v>13.24</v>
      </c>
      <c r="O28" s="578">
        <v>0.28025462962978054</v>
      </c>
      <c r="P28" s="547"/>
      <c r="Q28" s="547"/>
      <c r="R28" s="547"/>
    </row>
    <row r="29" spans="1:18" s="577" customFormat="1">
      <c r="A29" s="577">
        <v>28</v>
      </c>
      <c r="B29" s="577" t="s">
        <v>96</v>
      </c>
      <c r="C29" s="577">
        <v>8</v>
      </c>
      <c r="D29" s="577">
        <v>0.17</v>
      </c>
      <c r="E29" s="577">
        <v>0.49</v>
      </c>
      <c r="F29" s="410">
        <v>44273.39166666667</v>
      </c>
      <c r="G29" s="577">
        <v>130.53800000000001</v>
      </c>
      <c r="H29" s="410">
        <v>44277.37773148148</v>
      </c>
      <c r="I29" s="577">
        <v>129.21299999999999</v>
      </c>
      <c r="J29" s="545">
        <v>44277.804386574076</v>
      </c>
      <c r="K29" s="577">
        <v>129.83000000000001</v>
      </c>
      <c r="L29" s="577">
        <v>132.50000000000182</v>
      </c>
      <c r="M29" s="577">
        <v>61.700000000002547</v>
      </c>
      <c r="N29" s="577">
        <v>90.300000000000011</v>
      </c>
      <c r="O29" s="578">
        <v>2.4127199074064265</v>
      </c>
      <c r="P29" s="547"/>
      <c r="Q29" s="547"/>
      <c r="R29" s="547"/>
    </row>
    <row r="30" spans="1:18" s="577" customFormat="1">
      <c r="A30" s="577">
        <v>29</v>
      </c>
      <c r="B30" s="577" t="s">
        <v>97</v>
      </c>
      <c r="C30" s="577">
        <v>1</v>
      </c>
      <c r="D30" s="577">
        <v>0.02</v>
      </c>
      <c r="E30" s="577">
        <v>0.02</v>
      </c>
      <c r="F30" s="410">
        <v>44273.669444444444</v>
      </c>
      <c r="G30" s="577">
        <v>130.05199999999999</v>
      </c>
      <c r="H30" s="410">
        <v>44273.669444444444</v>
      </c>
      <c r="I30" s="577">
        <v>130.05199999999999</v>
      </c>
      <c r="J30" s="545">
        <v>44273.857673611114</v>
      </c>
      <c r="K30" s="577">
        <v>129.91200000000001</v>
      </c>
      <c r="L30" s="577">
        <v>0</v>
      </c>
      <c r="M30" s="577">
        <v>13.999999999998181</v>
      </c>
      <c r="N30" s="577">
        <v>2.57</v>
      </c>
      <c r="O30" s="578">
        <v>0.18822916666977108</v>
      </c>
      <c r="P30" s="547"/>
      <c r="Q30" s="547"/>
      <c r="R30" s="547"/>
    </row>
    <row r="31" spans="1:18" s="577" customFormat="1">
      <c r="A31" s="577">
        <v>30</v>
      </c>
      <c r="B31" s="577" t="s">
        <v>97</v>
      </c>
      <c r="C31" s="577">
        <v>1</v>
      </c>
      <c r="D31" s="577">
        <v>0.02</v>
      </c>
      <c r="E31" s="577">
        <v>0.02</v>
      </c>
      <c r="F31" s="410">
        <v>44273.861111111109</v>
      </c>
      <c r="G31" s="577">
        <v>129.91200000000001</v>
      </c>
      <c r="H31" s="410">
        <v>44273.861111111109</v>
      </c>
      <c r="I31" s="577">
        <v>129.91200000000001</v>
      </c>
      <c r="J31" s="545">
        <v>44273.887372685182</v>
      </c>
      <c r="K31" s="577">
        <v>129.77199999999999</v>
      </c>
      <c r="L31" s="577">
        <v>0</v>
      </c>
      <c r="M31" s="577">
        <v>14.000000000001819</v>
      </c>
      <c r="N31" s="577">
        <v>2.57</v>
      </c>
      <c r="O31" s="578">
        <v>2.626157407212304E-2</v>
      </c>
      <c r="P31" s="547"/>
      <c r="Q31" s="547"/>
      <c r="R31" s="547"/>
    </row>
    <row r="32" spans="1:18" s="577" customFormat="1">
      <c r="A32" s="577">
        <v>31</v>
      </c>
      <c r="B32" s="577" t="s">
        <v>97</v>
      </c>
      <c r="C32" s="577">
        <v>3</v>
      </c>
      <c r="D32" s="577">
        <v>0.02</v>
      </c>
      <c r="E32" s="577">
        <v>0.06</v>
      </c>
      <c r="F32" s="410">
        <v>44273.901388888888</v>
      </c>
      <c r="G32" s="577">
        <v>129.654</v>
      </c>
      <c r="H32" s="410">
        <v>44274.236284722225</v>
      </c>
      <c r="I32" s="577">
        <v>129.91999999999999</v>
      </c>
      <c r="J32" s="545">
        <v>44274.429791666669</v>
      </c>
      <c r="K32" s="577">
        <v>129.63300000000001</v>
      </c>
      <c r="L32" s="577">
        <v>26.599999999998545</v>
      </c>
      <c r="M32" s="577">
        <v>28.69999999999709</v>
      </c>
      <c r="N32" s="577">
        <v>8.25</v>
      </c>
      <c r="O32" s="578">
        <v>0.52840277778159361</v>
      </c>
      <c r="P32" s="547"/>
      <c r="Q32" s="547"/>
      <c r="R32" s="547"/>
    </row>
    <row r="33" spans="1:18" s="577" customFormat="1">
      <c r="A33" s="577">
        <v>32</v>
      </c>
      <c r="B33" s="577" t="s">
        <v>97</v>
      </c>
      <c r="C33" s="577">
        <v>1</v>
      </c>
      <c r="D33" s="577">
        <v>0.02</v>
      </c>
      <c r="E33" s="577">
        <v>0.02</v>
      </c>
      <c r="F33" s="410">
        <v>44274.443773148145</v>
      </c>
      <c r="G33" s="577">
        <v>129.59700000000001</v>
      </c>
      <c r="H33" s="410">
        <v>44274.443773148145</v>
      </c>
      <c r="I33" s="577">
        <v>129.59700000000001</v>
      </c>
      <c r="J33" s="545">
        <v>44274.495162037034</v>
      </c>
      <c r="K33" s="577">
        <v>129.45699999999999</v>
      </c>
      <c r="L33" s="577">
        <v>0</v>
      </c>
      <c r="M33" s="577">
        <v>14.000000000001819</v>
      </c>
      <c r="N33" s="577">
        <v>2.57</v>
      </c>
      <c r="O33" s="578">
        <v>5.1388888889050577E-2</v>
      </c>
      <c r="P33" s="547"/>
      <c r="Q33" s="547"/>
      <c r="R33" s="547"/>
    </row>
    <row r="34" spans="1:18" s="577" customFormat="1">
      <c r="A34" s="577">
        <v>33</v>
      </c>
      <c r="B34" s="577" t="s">
        <v>97</v>
      </c>
      <c r="C34" s="577">
        <v>2</v>
      </c>
      <c r="D34" s="577">
        <v>0.02</v>
      </c>
      <c r="E34" s="577">
        <v>0.04</v>
      </c>
      <c r="F34" s="410">
        <v>44274.500740740739</v>
      </c>
      <c r="G34" s="577">
        <v>129.45599999999999</v>
      </c>
      <c r="H34" s="410">
        <v>44274.626157407409</v>
      </c>
      <c r="I34" s="577">
        <v>129.58099999999999</v>
      </c>
      <c r="J34" s="545">
        <v>44274.675879629627</v>
      </c>
      <c r="K34" s="577">
        <v>129.37899999999999</v>
      </c>
      <c r="L34" s="577">
        <v>12.5</v>
      </c>
      <c r="M34" s="577">
        <v>20.199999999998909</v>
      </c>
      <c r="N34" s="577">
        <v>5.13</v>
      </c>
      <c r="O34" s="578">
        <v>0.17513888888788642</v>
      </c>
      <c r="P34" s="547"/>
      <c r="Q34" s="547"/>
      <c r="R34" s="547"/>
    </row>
    <row r="35" spans="1:18" s="577" customFormat="1">
      <c r="A35" s="577">
        <v>34</v>
      </c>
      <c r="B35" s="577" t="s">
        <v>97</v>
      </c>
      <c r="C35" s="577">
        <v>3</v>
      </c>
      <c r="D35" s="577">
        <v>0.02</v>
      </c>
      <c r="E35" s="577">
        <v>0.06</v>
      </c>
      <c r="F35" s="410">
        <v>44274.68959490741</v>
      </c>
      <c r="G35" s="577">
        <v>129.35599999999999</v>
      </c>
      <c r="H35" s="410">
        <v>44274.746840277781</v>
      </c>
      <c r="I35" s="577">
        <v>129.61799999999999</v>
      </c>
      <c r="J35" s="545">
        <v>44277.000011574077</v>
      </c>
      <c r="K35" s="577">
        <v>129.333</v>
      </c>
      <c r="L35" s="577">
        <v>26.200000000000728</v>
      </c>
      <c r="M35" s="577">
        <v>28.5</v>
      </c>
      <c r="N35" s="577">
        <v>8.17</v>
      </c>
      <c r="O35" s="578">
        <v>0.31041666666715173</v>
      </c>
      <c r="P35" s="547"/>
      <c r="Q35" s="547"/>
      <c r="R35" s="547"/>
    </row>
    <row r="36" spans="1:18" s="577" customFormat="1">
      <c r="A36" s="577">
        <v>35</v>
      </c>
      <c r="B36" s="577" t="s">
        <v>97</v>
      </c>
      <c r="C36" s="577">
        <v>1</v>
      </c>
      <c r="D36" s="577">
        <v>0.02</v>
      </c>
      <c r="E36" s="577">
        <v>0.02</v>
      </c>
      <c r="F36" s="410">
        <v>44277.019479166665</v>
      </c>
      <c r="G36" s="577">
        <v>129.38800000000001</v>
      </c>
      <c r="H36" s="410">
        <v>44277.019479166665</v>
      </c>
      <c r="I36" s="577">
        <v>129.38800000000001</v>
      </c>
      <c r="J36" s="545">
        <v>44277.373391203706</v>
      </c>
      <c r="K36" s="577">
        <v>129.24799999999999</v>
      </c>
      <c r="L36" s="577">
        <v>0</v>
      </c>
      <c r="M36" s="577">
        <v>14.000000000001819</v>
      </c>
      <c r="N36" s="577">
        <v>2.58</v>
      </c>
      <c r="O36" s="578">
        <v>0.35391203704057261</v>
      </c>
      <c r="P36" s="547"/>
      <c r="Q36" s="547"/>
      <c r="R36" s="547"/>
    </row>
    <row r="37" spans="1:18" s="577" customFormat="1">
      <c r="A37" s="577">
        <v>36</v>
      </c>
      <c r="B37" s="577" t="s">
        <v>97</v>
      </c>
      <c r="C37" s="577">
        <v>5</v>
      </c>
      <c r="D37" s="577">
        <v>0.05</v>
      </c>
      <c r="E37" s="577">
        <v>0.14000000000000001</v>
      </c>
      <c r="F37" s="410">
        <v>44277.388206018521</v>
      </c>
      <c r="G37" s="577">
        <v>129.16</v>
      </c>
      <c r="H37" s="410">
        <v>44277.594629629632</v>
      </c>
      <c r="I37" s="577">
        <v>129.767</v>
      </c>
      <c r="J37" s="545">
        <v>44278.436944444446</v>
      </c>
      <c r="K37" s="577">
        <v>129.352</v>
      </c>
      <c r="L37" s="577">
        <v>60.699999999998909</v>
      </c>
      <c r="M37" s="577">
        <v>41.499999999998181</v>
      </c>
      <c r="N37" s="577">
        <v>21.939999999999998</v>
      </c>
      <c r="O37" s="578">
        <v>1.0487384259249666</v>
      </c>
      <c r="P37" s="547"/>
      <c r="Q37" s="547"/>
      <c r="R37" s="547"/>
    </row>
    <row r="38" spans="1:18" s="577" customFormat="1">
      <c r="A38" s="577">
        <v>37</v>
      </c>
      <c r="B38" s="577" t="s">
        <v>96</v>
      </c>
      <c r="C38" s="577">
        <v>8</v>
      </c>
      <c r="D38" s="577">
        <v>0.17</v>
      </c>
      <c r="E38" s="577">
        <v>0.49</v>
      </c>
      <c r="F38" s="410">
        <v>44277.807650462964</v>
      </c>
      <c r="G38" s="577">
        <v>129.86500000000001</v>
      </c>
      <c r="H38" s="410">
        <v>44279.073564814818</v>
      </c>
      <c r="I38" s="577">
        <v>128.518</v>
      </c>
      <c r="J38" s="545">
        <v>44281.512141203704</v>
      </c>
      <c r="K38" s="577">
        <v>129.15100000000001</v>
      </c>
      <c r="L38" s="577">
        <v>134.70000000000073</v>
      </c>
      <c r="M38" s="577">
        <v>63.300000000001091</v>
      </c>
      <c r="N38" s="577">
        <v>89.449999999999989</v>
      </c>
      <c r="O38" s="578">
        <v>3.7044907407398568</v>
      </c>
      <c r="P38" s="547"/>
      <c r="Q38" s="547"/>
      <c r="R38" s="547"/>
    </row>
    <row r="39" spans="1:18" s="577" customFormat="1">
      <c r="A39" s="577">
        <v>38</v>
      </c>
      <c r="B39" s="577" t="s">
        <v>97</v>
      </c>
      <c r="C39" s="577">
        <v>1</v>
      </c>
      <c r="D39" s="577">
        <v>0.02</v>
      </c>
      <c r="E39" s="577">
        <v>0.02</v>
      </c>
      <c r="F39" s="410">
        <v>44278.443761574075</v>
      </c>
      <c r="G39" s="577">
        <v>129.33699999999999</v>
      </c>
      <c r="H39" s="410">
        <v>44278.443761574075</v>
      </c>
      <c r="I39" s="577">
        <v>129.33699999999999</v>
      </c>
      <c r="J39" s="545">
        <v>44278.500578703701</v>
      </c>
      <c r="K39" s="577">
        <v>129.197</v>
      </c>
      <c r="L39" s="577">
        <v>0</v>
      </c>
      <c r="M39" s="577">
        <v>13.999999999998181</v>
      </c>
      <c r="N39" s="577">
        <v>2.57</v>
      </c>
      <c r="O39" s="578">
        <v>5.6817129625414964E-2</v>
      </c>
      <c r="P39" s="547"/>
      <c r="Q39" s="547"/>
      <c r="R39" s="547"/>
    </row>
    <row r="40" spans="1:18" s="577" customFormat="1">
      <c r="A40" s="577">
        <v>39</v>
      </c>
      <c r="B40" s="577" t="s">
        <v>97</v>
      </c>
      <c r="C40" s="577">
        <v>1</v>
      </c>
      <c r="D40" s="577">
        <v>0.02</v>
      </c>
      <c r="E40" s="577">
        <v>0.02</v>
      </c>
      <c r="F40" s="410">
        <v>44278.505567129629</v>
      </c>
      <c r="G40" s="577">
        <v>129.095</v>
      </c>
      <c r="H40" s="410">
        <v>44278.505567129629</v>
      </c>
      <c r="I40" s="577">
        <v>129.095</v>
      </c>
      <c r="J40" s="545">
        <v>44278.517152777778</v>
      </c>
      <c r="K40" s="577">
        <v>128.95500000000001</v>
      </c>
      <c r="L40" s="577">
        <v>0</v>
      </c>
      <c r="M40" s="577">
        <v>13.999999999998181</v>
      </c>
      <c r="N40" s="577">
        <v>2.58</v>
      </c>
      <c r="O40" s="578">
        <v>1.1585648149775807E-2</v>
      </c>
      <c r="P40" s="547"/>
      <c r="Q40" s="547"/>
      <c r="R40" s="547"/>
    </row>
    <row r="41" spans="1:18" s="577" customFormat="1">
      <c r="A41" s="577">
        <v>40</v>
      </c>
      <c r="B41" s="577" t="s">
        <v>97</v>
      </c>
      <c r="C41" s="577">
        <v>2</v>
      </c>
      <c r="D41" s="577">
        <v>0.02</v>
      </c>
      <c r="E41" s="577">
        <v>0.04</v>
      </c>
      <c r="F41" s="410">
        <v>44278.520844907405</v>
      </c>
      <c r="G41" s="577">
        <v>128.965</v>
      </c>
      <c r="H41" s="410">
        <v>44278.613344907404</v>
      </c>
      <c r="I41" s="577">
        <v>129.09</v>
      </c>
      <c r="J41" s="545">
        <v>44278.852384259262</v>
      </c>
      <c r="K41" s="577">
        <v>128.88800000000001</v>
      </c>
      <c r="L41" s="577">
        <v>12.5</v>
      </c>
      <c r="M41" s="577">
        <v>20.199999999998909</v>
      </c>
      <c r="N41" s="577">
        <v>5.1400000000000006</v>
      </c>
      <c r="O41" s="578">
        <v>0.33153935185691807</v>
      </c>
      <c r="P41" s="547"/>
      <c r="Q41" s="547"/>
      <c r="R41" s="547"/>
    </row>
    <row r="42" spans="1:18" s="577" customFormat="1">
      <c r="A42" s="577">
        <v>41</v>
      </c>
      <c r="B42" s="577" t="s">
        <v>97</v>
      </c>
      <c r="C42" s="577">
        <v>1</v>
      </c>
      <c r="D42" s="577">
        <v>0.02</v>
      </c>
      <c r="E42" s="577">
        <v>0.02</v>
      </c>
      <c r="F42" s="410">
        <v>44278.860439814816</v>
      </c>
      <c r="G42" s="577">
        <v>128.84</v>
      </c>
      <c r="H42" s="410">
        <v>44278.860439814816</v>
      </c>
      <c r="I42" s="577">
        <v>128.84</v>
      </c>
      <c r="J42" s="545">
        <v>44278.913599537038</v>
      </c>
      <c r="K42" s="577">
        <v>128.69999999999999</v>
      </c>
      <c r="L42" s="577">
        <v>0</v>
      </c>
      <c r="M42" s="577">
        <v>14.000000000001819</v>
      </c>
      <c r="N42" s="577">
        <v>2.58</v>
      </c>
      <c r="O42" s="578">
        <v>5.3159722221607808E-2</v>
      </c>
      <c r="P42" s="547"/>
      <c r="Q42" s="547"/>
      <c r="R42" s="547"/>
    </row>
    <row r="43" spans="1:18" s="577" customFormat="1">
      <c r="A43" s="577">
        <v>42</v>
      </c>
      <c r="B43" s="577" t="s">
        <v>97</v>
      </c>
      <c r="C43" s="577">
        <v>1</v>
      </c>
      <c r="D43" s="577">
        <v>0.02</v>
      </c>
      <c r="E43" s="577">
        <v>0.02</v>
      </c>
      <c r="F43" s="410">
        <v>44278.919456018521</v>
      </c>
      <c r="G43" s="577">
        <v>128.626</v>
      </c>
      <c r="H43" s="410">
        <v>44278.919456018521</v>
      </c>
      <c r="I43" s="577">
        <v>128.626</v>
      </c>
      <c r="J43" s="545">
        <v>44279.077696759261</v>
      </c>
      <c r="K43" s="577">
        <v>128.48400000000001</v>
      </c>
      <c r="L43" s="577">
        <v>0</v>
      </c>
      <c r="M43" s="577">
        <v>14.199999999998909</v>
      </c>
      <c r="N43" s="577">
        <v>2.57</v>
      </c>
      <c r="O43" s="578">
        <v>0.15824074074043892</v>
      </c>
      <c r="P43" s="547"/>
      <c r="Q43" s="547"/>
      <c r="R43" s="547"/>
    </row>
    <row r="44" spans="1:18" s="577" customFormat="1">
      <c r="A44" s="577">
        <v>43</v>
      </c>
      <c r="B44" s="577" t="s">
        <v>97</v>
      </c>
      <c r="C44" s="577">
        <v>2</v>
      </c>
      <c r="D44" s="577">
        <v>0.02</v>
      </c>
      <c r="E44" s="577">
        <v>0.04</v>
      </c>
      <c r="F44" s="410">
        <v>44279.09097222222</v>
      </c>
      <c r="G44" s="577">
        <v>128.54300000000001</v>
      </c>
      <c r="H44" s="410">
        <v>44279.11041666667</v>
      </c>
      <c r="I44" s="577">
        <v>128.66399999999999</v>
      </c>
      <c r="J44" s="545">
        <v>44279.344259259262</v>
      </c>
      <c r="K44" s="577">
        <v>128.464</v>
      </c>
      <c r="L44" s="577">
        <v>12.099999999996726</v>
      </c>
      <c r="M44" s="577">
        <v>19.999999999998181</v>
      </c>
      <c r="N44" s="577">
        <v>5.15</v>
      </c>
      <c r="O44" s="578">
        <v>0.25328703704144573</v>
      </c>
      <c r="P44" s="547"/>
      <c r="Q44" s="547"/>
      <c r="R44" s="547"/>
    </row>
    <row r="45" spans="1:18" s="577" customFormat="1">
      <c r="A45" s="577">
        <v>44</v>
      </c>
      <c r="B45" s="577" t="s">
        <v>97</v>
      </c>
      <c r="C45" s="577">
        <v>2</v>
      </c>
      <c r="D45" s="577">
        <v>0.02</v>
      </c>
      <c r="E45" s="577">
        <v>0.04</v>
      </c>
      <c r="F45" s="410">
        <v>44279.347222222219</v>
      </c>
      <c r="G45" s="577">
        <v>128.43600000000001</v>
      </c>
      <c r="H45" s="410">
        <v>44279.367430555554</v>
      </c>
      <c r="I45" s="577">
        <v>128.55600000000001</v>
      </c>
      <c r="J45" s="545">
        <v>44279.417349537034</v>
      </c>
      <c r="K45" s="577">
        <v>128.35599999999999</v>
      </c>
      <c r="L45" s="577">
        <v>12</v>
      </c>
      <c r="M45" s="577">
        <v>20.000000000001819</v>
      </c>
      <c r="N45" s="577">
        <v>5.15</v>
      </c>
      <c r="O45" s="578">
        <v>7.0127314815181307E-2</v>
      </c>
      <c r="P45" s="547"/>
      <c r="Q45" s="547"/>
      <c r="R45" s="547"/>
    </row>
    <row r="46" spans="1:18" s="577" customFormat="1">
      <c r="A46" s="577">
        <v>45</v>
      </c>
      <c r="B46" s="577" t="s">
        <v>97</v>
      </c>
      <c r="C46" s="577">
        <v>4</v>
      </c>
      <c r="D46" s="577">
        <v>0.03</v>
      </c>
      <c r="E46" s="577">
        <v>0.09</v>
      </c>
      <c r="F46" s="410">
        <v>44279.42083333333</v>
      </c>
      <c r="G46" s="577">
        <v>128.31800000000001</v>
      </c>
      <c r="H46" s="410">
        <v>44279.702337962961</v>
      </c>
      <c r="I46" s="577">
        <v>128.78299999999999</v>
      </c>
      <c r="J46" s="545">
        <v>44279.914699074077</v>
      </c>
      <c r="K46" s="577">
        <v>128.417</v>
      </c>
      <c r="L46" s="577">
        <v>46.499999999998181</v>
      </c>
      <c r="M46" s="577">
        <v>36.599999999998545</v>
      </c>
      <c r="N46" s="577">
        <v>13.2</v>
      </c>
      <c r="O46" s="578">
        <v>0.49386574074742384</v>
      </c>
      <c r="P46" s="547"/>
      <c r="Q46" s="547"/>
      <c r="R46" s="547"/>
    </row>
    <row r="47" spans="1:18" s="577" customFormat="1">
      <c r="A47" s="577">
        <v>46</v>
      </c>
      <c r="B47" s="577" t="s">
        <v>97</v>
      </c>
      <c r="C47" s="577">
        <v>4</v>
      </c>
      <c r="D47" s="577">
        <v>0.03</v>
      </c>
      <c r="E47" s="577">
        <v>0.09</v>
      </c>
      <c r="F47" s="410">
        <v>44279.920844907407</v>
      </c>
      <c r="G47" s="577">
        <v>128.399</v>
      </c>
      <c r="H47" s="410">
        <v>44280.260972222219</v>
      </c>
      <c r="I47" s="577">
        <v>128.827</v>
      </c>
      <c r="J47" s="545">
        <v>44280.782581018517</v>
      </c>
      <c r="K47" s="577">
        <v>128.46799999999999</v>
      </c>
      <c r="L47" s="577">
        <v>42.800000000001091</v>
      </c>
      <c r="M47" s="577">
        <v>35.900000000001455</v>
      </c>
      <c r="N47" s="577">
        <v>13.16</v>
      </c>
      <c r="O47" s="578">
        <v>0.86173611111007631</v>
      </c>
      <c r="P47" s="547"/>
      <c r="Q47" s="547"/>
      <c r="R47" s="547"/>
    </row>
    <row r="48" spans="1:18" s="577" customFormat="1">
      <c r="A48" s="577">
        <v>47</v>
      </c>
      <c r="B48" s="577" t="s">
        <v>97</v>
      </c>
      <c r="C48" s="577">
        <v>10</v>
      </c>
      <c r="D48" s="577">
        <v>0.42</v>
      </c>
      <c r="E48" s="577">
        <v>1.17</v>
      </c>
      <c r="F48" s="410">
        <v>44280.788888888892</v>
      </c>
      <c r="G48" s="577">
        <v>128.44300000000001</v>
      </c>
      <c r="H48" s="410">
        <v>44292.508275462962</v>
      </c>
      <c r="I48" s="577">
        <v>130.49100000000001</v>
      </c>
      <c r="J48" s="545">
        <v>44294.631064814814</v>
      </c>
      <c r="K48" s="577">
        <v>129.69300000000001</v>
      </c>
      <c r="L48" s="577">
        <v>204.80000000000109</v>
      </c>
      <c r="M48" s="577">
        <v>79.800000000001091</v>
      </c>
      <c r="N48" s="577">
        <v>236.26999999999992</v>
      </c>
      <c r="O48" s="578">
        <v>9.8421759259217652</v>
      </c>
      <c r="P48" s="547"/>
      <c r="Q48" s="547"/>
      <c r="R48" s="547"/>
    </row>
    <row r="49" spans="1:18" s="577" customFormat="1">
      <c r="A49" s="577">
        <v>48</v>
      </c>
      <c r="B49" s="577" t="s">
        <v>96</v>
      </c>
      <c r="C49" s="577">
        <v>1</v>
      </c>
      <c r="D49" s="577">
        <v>0.02</v>
      </c>
      <c r="E49" s="577">
        <v>0.02</v>
      </c>
      <c r="F49" s="410">
        <v>44281.51667824074</v>
      </c>
      <c r="G49" s="577">
        <v>129.08600000000001</v>
      </c>
      <c r="H49" s="410">
        <v>44281.51667824074</v>
      </c>
      <c r="I49" s="577">
        <v>129.08600000000001</v>
      </c>
      <c r="J49" s="545">
        <v>44281.583449074074</v>
      </c>
      <c r="K49" s="577">
        <v>129.226</v>
      </c>
      <c r="L49" s="577">
        <v>0</v>
      </c>
      <c r="M49" s="577">
        <v>13.999999999998181</v>
      </c>
      <c r="N49" s="577">
        <v>2.5499999999999998</v>
      </c>
      <c r="O49" s="578">
        <v>6.6770833334885538E-2</v>
      </c>
      <c r="P49" s="547"/>
      <c r="Q49" s="547"/>
      <c r="R49" s="547"/>
    </row>
    <row r="50" spans="1:18" s="577" customFormat="1">
      <c r="A50" s="577">
        <v>49</v>
      </c>
      <c r="B50" s="577" t="s">
        <v>96</v>
      </c>
      <c r="C50" s="577">
        <v>1</v>
      </c>
      <c r="D50" s="577">
        <v>0.02</v>
      </c>
      <c r="E50" s="577">
        <v>0.02</v>
      </c>
      <c r="F50" s="410">
        <v>44281.586805555555</v>
      </c>
      <c r="G50" s="577">
        <v>129.26900000000001</v>
      </c>
      <c r="H50" s="410">
        <v>44281.586805555555</v>
      </c>
      <c r="I50" s="577">
        <v>129.26900000000001</v>
      </c>
      <c r="J50" s="545">
        <v>44281.661840277775</v>
      </c>
      <c r="K50" s="577">
        <v>129.40899999999999</v>
      </c>
      <c r="L50" s="577">
        <v>0</v>
      </c>
      <c r="M50" s="577">
        <v>13.999999999998181</v>
      </c>
      <c r="N50" s="577">
        <v>2.5499999999999998</v>
      </c>
      <c r="O50" s="578">
        <v>7.5034722220152617E-2</v>
      </c>
      <c r="P50" s="547"/>
      <c r="Q50" s="547"/>
      <c r="R50" s="547"/>
    </row>
    <row r="51" spans="1:18" s="577" customFormat="1">
      <c r="A51" s="577">
        <v>50</v>
      </c>
      <c r="B51" s="577" t="s">
        <v>96</v>
      </c>
      <c r="C51" s="577">
        <v>4</v>
      </c>
      <c r="D51" s="577">
        <v>0.03</v>
      </c>
      <c r="E51" s="577">
        <v>0.09</v>
      </c>
      <c r="F51" s="410">
        <v>44281.665277777778</v>
      </c>
      <c r="G51" s="577">
        <v>129.41300000000001</v>
      </c>
      <c r="H51" s="410">
        <v>44284.341932870368</v>
      </c>
      <c r="I51" s="577">
        <v>128.97999999999999</v>
      </c>
      <c r="J51" s="545">
        <v>44285.186840277776</v>
      </c>
      <c r="K51" s="577">
        <v>129.34800000000001</v>
      </c>
      <c r="L51" s="577">
        <v>43.30000000000291</v>
      </c>
      <c r="M51" s="577">
        <v>36.80000000000291</v>
      </c>
      <c r="N51" s="577">
        <v>13.08</v>
      </c>
      <c r="O51" s="578">
        <v>1.5215624999982538</v>
      </c>
      <c r="P51" s="547"/>
      <c r="Q51" s="547"/>
      <c r="R51" s="547"/>
    </row>
    <row r="52" spans="1:18" s="577" customFormat="1">
      <c r="A52" s="577">
        <v>51</v>
      </c>
      <c r="B52" s="577" t="s">
        <v>96</v>
      </c>
      <c r="C52" s="577">
        <v>1</v>
      </c>
      <c r="D52" s="577">
        <v>0.02</v>
      </c>
      <c r="E52" s="577">
        <v>0.02</v>
      </c>
      <c r="F52" s="410">
        <v>44285.193749999999</v>
      </c>
      <c r="G52" s="577">
        <v>129.35900000000001</v>
      </c>
      <c r="H52" s="410">
        <v>44285.193749999999</v>
      </c>
      <c r="I52" s="577">
        <v>129.35900000000001</v>
      </c>
      <c r="J52" s="545">
        <v>44285.490925925929</v>
      </c>
      <c r="K52" s="577">
        <v>129.499</v>
      </c>
      <c r="L52" s="577">
        <v>0</v>
      </c>
      <c r="M52" s="577">
        <v>13.999999999998181</v>
      </c>
      <c r="N52" s="577">
        <v>2.54</v>
      </c>
      <c r="O52" s="578">
        <v>0.29717592593078734</v>
      </c>
      <c r="P52" s="547"/>
      <c r="Q52" s="547"/>
      <c r="R52" s="547"/>
    </row>
    <row r="53" spans="1:18" s="577" customFormat="1">
      <c r="A53" s="577">
        <v>52</v>
      </c>
      <c r="B53" s="577" t="s">
        <v>96</v>
      </c>
      <c r="C53" s="577">
        <v>3</v>
      </c>
      <c r="D53" s="577">
        <v>0.02</v>
      </c>
      <c r="E53" s="577">
        <v>0.06</v>
      </c>
      <c r="F53" s="410">
        <v>44285.493055555555</v>
      </c>
      <c r="G53" s="577">
        <v>129.50200000000001</v>
      </c>
      <c r="H53" s="410">
        <v>44285.784004629626</v>
      </c>
      <c r="I53" s="577">
        <v>129.23400000000001</v>
      </c>
      <c r="J53" s="545">
        <v>44286.146145833336</v>
      </c>
      <c r="K53" s="577">
        <v>129.523</v>
      </c>
      <c r="L53" s="577">
        <v>26.799999999999272</v>
      </c>
      <c r="M53" s="577">
        <v>28.899999999997817</v>
      </c>
      <c r="N53" s="577">
        <v>8.120000000000001</v>
      </c>
      <c r="O53" s="578">
        <v>0.65309027778130258</v>
      </c>
      <c r="P53" s="547"/>
      <c r="Q53" s="547"/>
      <c r="R53" s="547"/>
    </row>
    <row r="54" spans="1:18" s="577" customFormat="1">
      <c r="A54" s="577">
        <v>53</v>
      </c>
      <c r="B54" s="577" t="s">
        <v>96</v>
      </c>
      <c r="C54" s="577">
        <v>2</v>
      </c>
      <c r="D54" s="577">
        <v>0.02</v>
      </c>
      <c r="E54" s="577">
        <v>0.04</v>
      </c>
      <c r="F54" s="410">
        <v>44286.164583333331</v>
      </c>
      <c r="G54" s="577">
        <v>129.726</v>
      </c>
      <c r="H54" s="410">
        <v>44286.178460648145</v>
      </c>
      <c r="I54" s="577">
        <v>129.60599999999999</v>
      </c>
      <c r="J54" s="545">
        <v>44286.254120370373</v>
      </c>
      <c r="K54" s="577">
        <v>129.80600000000001</v>
      </c>
      <c r="L54" s="577">
        <v>12.000000000001819</v>
      </c>
      <c r="M54" s="577">
        <v>20.000000000001819</v>
      </c>
      <c r="N54" s="577">
        <v>5.05</v>
      </c>
      <c r="O54" s="578">
        <v>8.9537037041736767E-2</v>
      </c>
      <c r="P54" s="547"/>
      <c r="Q54" s="547"/>
      <c r="R54" s="547"/>
    </row>
    <row r="55" spans="1:18" s="577" customFormat="1">
      <c r="A55" s="577">
        <v>54</v>
      </c>
      <c r="B55" s="577" t="s">
        <v>96</v>
      </c>
      <c r="C55" s="577">
        <v>1</v>
      </c>
      <c r="D55" s="577">
        <v>0.02</v>
      </c>
      <c r="E55" s="577">
        <v>0.02</v>
      </c>
      <c r="F55" s="410">
        <v>44286.262523148151</v>
      </c>
      <c r="G55" s="577">
        <v>129.79900000000001</v>
      </c>
      <c r="H55" s="410">
        <v>44286.262523148151</v>
      </c>
      <c r="I55" s="577">
        <v>129.79900000000001</v>
      </c>
      <c r="J55" s="545">
        <v>44286.485983796294</v>
      </c>
      <c r="K55" s="577">
        <v>129.93899999999999</v>
      </c>
      <c r="L55" s="577">
        <v>0</v>
      </c>
      <c r="M55" s="577">
        <v>13.999999999998181</v>
      </c>
      <c r="N55" s="577">
        <v>2.5299999999999998</v>
      </c>
      <c r="O55" s="578">
        <v>0.22346064814337296</v>
      </c>
      <c r="P55" s="547"/>
      <c r="Q55" s="547"/>
      <c r="R55" s="547"/>
    </row>
    <row r="56" spans="1:18" s="577" customFormat="1">
      <c r="A56" s="577">
        <v>55</v>
      </c>
      <c r="B56" s="577" t="s">
        <v>96</v>
      </c>
      <c r="C56" s="577">
        <v>2</v>
      </c>
      <c r="D56" s="577">
        <v>0.02</v>
      </c>
      <c r="E56" s="577">
        <v>0.04</v>
      </c>
      <c r="F56" s="410">
        <v>44286.488206018519</v>
      </c>
      <c r="G56" s="577">
        <v>129.90799999999999</v>
      </c>
      <c r="H56" s="410">
        <v>44286.500740740739</v>
      </c>
      <c r="I56" s="577">
        <v>129.786</v>
      </c>
      <c r="J56" s="545">
        <v>44286.710474537038</v>
      </c>
      <c r="K56" s="577">
        <v>129.98699999999999</v>
      </c>
      <c r="L56" s="577">
        <v>12.199999999998909</v>
      </c>
      <c r="M56" s="577">
        <v>20.099999999998545</v>
      </c>
      <c r="N56" s="577">
        <v>5.0599999999999996</v>
      </c>
      <c r="O56" s="578">
        <v>0.22226851851883112</v>
      </c>
      <c r="P56" s="547"/>
      <c r="Q56" s="547"/>
      <c r="R56" s="547"/>
    </row>
    <row r="57" spans="1:18" s="577" customFormat="1">
      <c r="A57" s="577">
        <v>56</v>
      </c>
      <c r="B57" s="577" t="s">
        <v>96</v>
      </c>
      <c r="C57" s="577">
        <v>3</v>
      </c>
      <c r="D57" s="577">
        <v>0.02</v>
      </c>
      <c r="E57" s="577">
        <v>0.06</v>
      </c>
      <c r="F57" s="410">
        <v>44286.713900462964</v>
      </c>
      <c r="G57" s="577">
        <v>130.02000000000001</v>
      </c>
      <c r="H57" s="410">
        <v>44286.756331018521</v>
      </c>
      <c r="I57" s="577">
        <v>129.755</v>
      </c>
      <c r="J57" s="545">
        <v>44287.510138888887</v>
      </c>
      <c r="K57" s="577">
        <v>130.054</v>
      </c>
      <c r="L57" s="577">
        <v>26.500000000001819</v>
      </c>
      <c r="M57" s="577">
        <v>29.899999999999636</v>
      </c>
      <c r="N57" s="577">
        <v>8.14</v>
      </c>
      <c r="O57" s="578">
        <v>0.79623842592263827</v>
      </c>
      <c r="P57" s="547"/>
      <c r="Q57" s="547"/>
      <c r="R57" s="547"/>
    </row>
    <row r="58" spans="1:18" s="577" customFormat="1">
      <c r="A58" s="577">
        <v>57</v>
      </c>
      <c r="B58" s="577" t="s">
        <v>96</v>
      </c>
      <c r="C58" s="577">
        <v>1</v>
      </c>
      <c r="D58" s="577">
        <v>0.02</v>
      </c>
      <c r="E58" s="577">
        <v>0.02</v>
      </c>
      <c r="F58" s="410">
        <v>44287.530578703707</v>
      </c>
      <c r="G58" s="577">
        <v>130.03700000000001</v>
      </c>
      <c r="H58" s="410">
        <v>44287.530578703707</v>
      </c>
      <c r="I58" s="577">
        <v>130.03700000000001</v>
      </c>
      <c r="J58" s="545">
        <v>44287.779618055552</v>
      </c>
      <c r="K58" s="577">
        <v>130.17699999999999</v>
      </c>
      <c r="L58" s="577">
        <v>0</v>
      </c>
      <c r="M58" s="577">
        <v>13.999999999998181</v>
      </c>
      <c r="N58" s="577">
        <v>2.5299999999999998</v>
      </c>
      <c r="O58" s="578">
        <v>0.24903935184556758</v>
      </c>
      <c r="P58" s="547"/>
      <c r="Q58" s="547"/>
      <c r="R58" s="547"/>
    </row>
    <row r="59" spans="1:18" s="577" customFormat="1">
      <c r="A59" s="577">
        <v>58</v>
      </c>
      <c r="B59" s="577" t="s">
        <v>96</v>
      </c>
      <c r="C59" s="577">
        <v>2</v>
      </c>
      <c r="D59" s="577">
        <v>0.02</v>
      </c>
      <c r="E59" s="577">
        <v>0.04</v>
      </c>
      <c r="F59" s="410">
        <v>44287.785451388889</v>
      </c>
      <c r="G59" s="577">
        <v>130.19800000000001</v>
      </c>
      <c r="H59" s="410">
        <v>44288.497731481482</v>
      </c>
      <c r="I59" s="577">
        <v>130.078</v>
      </c>
      <c r="J59" s="545">
        <v>44288.650752314818</v>
      </c>
      <c r="K59" s="577">
        <v>130.28</v>
      </c>
      <c r="L59" s="577">
        <v>12</v>
      </c>
      <c r="M59" s="577">
        <v>20.199999999998909</v>
      </c>
      <c r="N59" s="577">
        <v>5.05</v>
      </c>
      <c r="O59" s="578">
        <v>0.86530092592875008</v>
      </c>
      <c r="P59" s="547"/>
      <c r="Q59" s="547"/>
      <c r="R59" s="547"/>
    </row>
    <row r="60" spans="1:18" s="577" customFormat="1">
      <c r="A60" s="577">
        <v>59</v>
      </c>
      <c r="B60" s="577" t="s">
        <v>96</v>
      </c>
      <c r="C60" s="577">
        <v>3</v>
      </c>
      <c r="D60" s="577">
        <v>0.02</v>
      </c>
      <c r="E60" s="577">
        <v>0.06</v>
      </c>
      <c r="F60" s="410">
        <v>44288.65625</v>
      </c>
      <c r="G60" s="577">
        <v>130.19499999999999</v>
      </c>
      <c r="H60" s="410">
        <v>44291.457731481481</v>
      </c>
      <c r="I60" s="577">
        <v>129.93199999999999</v>
      </c>
      <c r="J60" s="545">
        <v>44292.125590277778</v>
      </c>
      <c r="K60" s="577">
        <v>130.22200000000001</v>
      </c>
      <c r="L60" s="577">
        <v>26.300000000001091</v>
      </c>
      <c r="M60" s="577">
        <v>29.000000000001819</v>
      </c>
      <c r="N60" s="577">
        <v>8.15</v>
      </c>
      <c r="O60" s="578">
        <v>1.4693402777775191</v>
      </c>
      <c r="P60" s="547"/>
      <c r="Q60" s="547"/>
      <c r="R60" s="547"/>
    </row>
    <row r="61" spans="1:18" s="577" customFormat="1">
      <c r="A61" s="577">
        <v>60</v>
      </c>
      <c r="B61" s="577" t="s">
        <v>96</v>
      </c>
      <c r="C61" s="577">
        <v>2</v>
      </c>
      <c r="D61" s="577">
        <v>0.02</v>
      </c>
      <c r="E61" s="577">
        <v>0.04</v>
      </c>
      <c r="F61" s="410">
        <v>44292.12777777778</v>
      </c>
      <c r="G61" s="577">
        <v>130.208</v>
      </c>
      <c r="H61" s="410">
        <v>44292.346400462964</v>
      </c>
      <c r="I61" s="577">
        <v>130.08699999999999</v>
      </c>
      <c r="J61" s="545">
        <v>44292.433668981481</v>
      </c>
      <c r="K61" s="577">
        <v>130.28800000000001</v>
      </c>
      <c r="L61" s="577">
        <v>12.100000000000364</v>
      </c>
      <c r="M61" s="577">
        <v>20.100000000002183</v>
      </c>
      <c r="N61" s="577">
        <v>5.0999999999999996</v>
      </c>
      <c r="O61" s="578">
        <v>0.3058912037013215</v>
      </c>
      <c r="P61" s="547"/>
      <c r="Q61" s="547"/>
      <c r="R61" s="547"/>
    </row>
    <row r="62" spans="1:18" s="577" customFormat="1">
      <c r="A62" s="577">
        <v>61</v>
      </c>
      <c r="B62" s="577" t="s">
        <v>96</v>
      </c>
      <c r="C62" s="577">
        <v>1</v>
      </c>
      <c r="D62" s="577">
        <v>0.02</v>
      </c>
      <c r="E62" s="577">
        <v>0.02</v>
      </c>
      <c r="F62" s="410">
        <v>44292.438206018516</v>
      </c>
      <c r="G62" s="577">
        <v>130.34</v>
      </c>
      <c r="H62" s="410">
        <v>44292.438206018516</v>
      </c>
      <c r="I62" s="577">
        <v>130.34</v>
      </c>
      <c r="J62" s="545">
        <v>44292.501793981479</v>
      </c>
      <c r="K62" s="577">
        <v>130.47999999999999</v>
      </c>
      <c r="L62" s="577">
        <v>0</v>
      </c>
      <c r="M62" s="577">
        <v>13.999999999998181</v>
      </c>
      <c r="N62" s="577">
        <v>2.54</v>
      </c>
      <c r="O62" s="578">
        <v>6.3587962962628808E-2</v>
      </c>
      <c r="P62" s="547"/>
      <c r="Q62" s="547"/>
      <c r="R62" s="547"/>
    </row>
    <row r="63" spans="1:18" s="577" customFormat="1">
      <c r="A63" s="577">
        <v>62</v>
      </c>
      <c r="B63" s="577" t="s">
        <v>96</v>
      </c>
      <c r="C63" s="577">
        <v>5</v>
      </c>
      <c r="D63" s="577">
        <v>0.05</v>
      </c>
      <c r="E63" s="577">
        <v>0.14000000000000001</v>
      </c>
      <c r="F63" s="410">
        <v>44292.51666666667</v>
      </c>
      <c r="G63" s="577">
        <v>130.511</v>
      </c>
      <c r="H63" s="410">
        <v>44292.678935185184</v>
      </c>
      <c r="I63" s="577">
        <v>129.893</v>
      </c>
      <c r="J63" s="545">
        <v>44292.882789351854</v>
      </c>
      <c r="K63" s="577">
        <v>130.31</v>
      </c>
      <c r="L63" s="577">
        <v>61.800000000001091</v>
      </c>
      <c r="M63" s="577">
        <v>41.700000000000728</v>
      </c>
      <c r="N63" s="577">
        <v>21.599999999999998</v>
      </c>
      <c r="O63" s="578">
        <v>0.36612268518365454</v>
      </c>
      <c r="P63" s="547"/>
      <c r="Q63" s="547"/>
      <c r="R63" s="547"/>
    </row>
    <row r="64" spans="1:18" s="577" customFormat="1">
      <c r="A64" s="577">
        <v>63</v>
      </c>
      <c r="B64" s="577" t="s">
        <v>96</v>
      </c>
      <c r="C64" s="577">
        <v>2</v>
      </c>
      <c r="D64" s="577">
        <v>0.02</v>
      </c>
      <c r="E64" s="577">
        <v>0.04</v>
      </c>
      <c r="F64" s="410">
        <v>44292.918113425927</v>
      </c>
      <c r="G64" s="577">
        <v>130.41200000000001</v>
      </c>
      <c r="H64" s="410">
        <v>44293.169618055559</v>
      </c>
      <c r="I64" s="577">
        <v>130.292</v>
      </c>
      <c r="J64" s="545">
        <v>44293.489988425928</v>
      </c>
      <c r="K64" s="577">
        <v>130.494</v>
      </c>
      <c r="L64" s="577">
        <v>12</v>
      </c>
      <c r="M64" s="577">
        <v>20.199999999998909</v>
      </c>
      <c r="N64" s="577">
        <v>5.09</v>
      </c>
      <c r="O64" s="578">
        <v>0.57187500000145519</v>
      </c>
      <c r="P64" s="547"/>
      <c r="Q64" s="547"/>
      <c r="R64" s="547"/>
    </row>
    <row r="65" spans="1:18" s="577" customFormat="1">
      <c r="A65" s="577">
        <v>64</v>
      </c>
      <c r="B65" s="577" t="s">
        <v>96</v>
      </c>
      <c r="C65" s="577">
        <v>6</v>
      </c>
      <c r="D65" s="577">
        <v>7.0000000000000007E-2</v>
      </c>
      <c r="E65" s="577">
        <v>0.21000000000000002</v>
      </c>
      <c r="F65" s="410">
        <v>44293.50209490741</v>
      </c>
      <c r="G65" s="577">
        <v>130.547</v>
      </c>
      <c r="H65" s="410">
        <v>44294.624814814815</v>
      </c>
      <c r="I65" s="577">
        <v>129.745</v>
      </c>
      <c r="J65" s="545">
        <v>44294.816863425927</v>
      </c>
      <c r="K65" s="577">
        <v>130.22200000000001</v>
      </c>
      <c r="L65" s="577">
        <v>80.199999999998909</v>
      </c>
      <c r="M65" s="577">
        <v>47.700000000000728</v>
      </c>
      <c r="N65" s="577">
        <v>34.61</v>
      </c>
      <c r="O65" s="578">
        <v>1.314768518517667</v>
      </c>
      <c r="P65" s="547"/>
      <c r="Q65" s="547"/>
      <c r="R65" s="547"/>
    </row>
    <row r="66" spans="1:18" s="577" customFormat="1">
      <c r="A66" s="577">
        <v>65</v>
      </c>
      <c r="B66" s="577" t="s">
        <v>97</v>
      </c>
      <c r="C66" s="577">
        <v>6</v>
      </c>
      <c r="D66" s="577">
        <v>7.0000000000000007E-2</v>
      </c>
      <c r="E66" s="577">
        <v>0.21000000000000002</v>
      </c>
      <c r="F66" s="410">
        <v>44294.634722222225</v>
      </c>
      <c r="G66" s="577">
        <v>129.696</v>
      </c>
      <c r="H66" s="410">
        <v>44295.621030092596</v>
      </c>
      <c r="I66" s="577">
        <v>130.50700000000001</v>
      </c>
      <c r="J66" s="545">
        <v>44298.440740740742</v>
      </c>
      <c r="K66" s="577">
        <v>130.03</v>
      </c>
      <c r="L66" s="577">
        <v>81.100000000000364</v>
      </c>
      <c r="M66" s="577">
        <v>47.700000000000728</v>
      </c>
      <c r="N66" s="577">
        <v>34.5</v>
      </c>
      <c r="O66" s="578">
        <v>1.8060185185167938</v>
      </c>
      <c r="P66" s="547"/>
      <c r="Q66" s="547"/>
      <c r="R66" s="547"/>
    </row>
    <row r="67" spans="1:18" s="577" customFormat="1">
      <c r="A67" s="577">
        <v>66</v>
      </c>
      <c r="B67" s="577" t="s">
        <v>96</v>
      </c>
      <c r="C67" s="577">
        <v>2</v>
      </c>
      <c r="D67" s="577">
        <v>0.02</v>
      </c>
      <c r="E67" s="577">
        <v>0.04</v>
      </c>
      <c r="F67" s="410">
        <v>44294.822222222225</v>
      </c>
      <c r="G67" s="577">
        <v>130.24700000000001</v>
      </c>
      <c r="H67" s="410">
        <v>44295.200821759259</v>
      </c>
      <c r="I67" s="577">
        <v>130.12700000000001</v>
      </c>
      <c r="J67" s="545">
        <v>44295.495081018518</v>
      </c>
      <c r="K67" s="577">
        <v>130.32900000000001</v>
      </c>
      <c r="L67" s="577">
        <v>12</v>
      </c>
      <c r="M67" s="577">
        <v>20.200000000000728</v>
      </c>
      <c r="N67" s="577">
        <v>5.1099999999999994</v>
      </c>
      <c r="O67" s="578">
        <v>0.67285879629343981</v>
      </c>
      <c r="P67" s="547"/>
      <c r="Q67" s="547"/>
      <c r="R67" s="547"/>
    </row>
    <row r="68" spans="1:18" s="577" customFormat="1">
      <c r="A68" s="577">
        <v>67</v>
      </c>
      <c r="B68" s="577" t="s">
        <v>96</v>
      </c>
      <c r="C68" s="577">
        <v>1</v>
      </c>
      <c r="D68" s="577">
        <v>0.02</v>
      </c>
      <c r="E68" s="577">
        <v>0.02</v>
      </c>
      <c r="F68" s="410">
        <v>44295.49722222222</v>
      </c>
      <c r="G68" s="577">
        <v>130.328</v>
      </c>
      <c r="H68" s="410">
        <v>44295.49722222222</v>
      </c>
      <c r="I68" s="577">
        <v>130.328</v>
      </c>
      <c r="J68" s="545">
        <v>44295.561921296299</v>
      </c>
      <c r="K68" s="577">
        <v>130.46799999999999</v>
      </c>
      <c r="L68" s="577">
        <v>0</v>
      </c>
      <c r="M68" s="577">
        <v>13.999999999998181</v>
      </c>
      <c r="N68" s="577">
        <v>2.56</v>
      </c>
      <c r="O68" s="578">
        <v>6.4699074078816921E-2</v>
      </c>
      <c r="P68" s="547"/>
      <c r="Q68" s="547"/>
      <c r="R68" s="547"/>
    </row>
    <row r="69" spans="1:18" s="577" customFormat="1">
      <c r="A69" s="577">
        <v>68</v>
      </c>
      <c r="B69" s="577" t="s">
        <v>96</v>
      </c>
      <c r="C69" s="577">
        <v>2</v>
      </c>
      <c r="D69" s="577">
        <v>0.02</v>
      </c>
      <c r="E69" s="577">
        <v>0.04</v>
      </c>
      <c r="F69" s="410">
        <v>44295.572928240741</v>
      </c>
      <c r="G69" s="577">
        <v>130.47499999999999</v>
      </c>
      <c r="H69" s="410">
        <v>44295.593842592592</v>
      </c>
      <c r="I69" s="577">
        <v>130.35</v>
      </c>
      <c r="J69" s="545">
        <v>44298.070694444446</v>
      </c>
      <c r="K69" s="577">
        <v>130.55699999999999</v>
      </c>
      <c r="L69" s="577">
        <v>12.5</v>
      </c>
      <c r="M69" s="577">
        <v>20.699999999998909</v>
      </c>
      <c r="N69" s="577">
        <v>5.1099999999999994</v>
      </c>
      <c r="O69" s="578">
        <v>0.49776620370539604</v>
      </c>
      <c r="P69" s="547"/>
      <c r="Q69" s="547"/>
      <c r="R69" s="547"/>
    </row>
    <row r="70" spans="1:18" s="577" customFormat="1">
      <c r="A70" s="577">
        <v>69</v>
      </c>
      <c r="B70" s="577" t="s">
        <v>96</v>
      </c>
      <c r="C70" s="577">
        <v>5</v>
      </c>
      <c r="D70" s="577">
        <v>0.05</v>
      </c>
      <c r="E70" s="577">
        <v>0.14000000000000001</v>
      </c>
      <c r="F70" s="410">
        <v>44298.081956018519</v>
      </c>
      <c r="G70" s="577">
        <v>130.59800000000001</v>
      </c>
      <c r="H70" s="410">
        <v>44298.442847222221</v>
      </c>
      <c r="I70" s="577">
        <v>129.99199999999999</v>
      </c>
      <c r="J70" s="545">
        <v>44299.168900462966</v>
      </c>
      <c r="K70" s="577">
        <v>130.41</v>
      </c>
      <c r="L70" s="577">
        <v>60.600000000002183</v>
      </c>
      <c r="M70" s="577">
        <v>41.800000000001091</v>
      </c>
      <c r="N70" s="577">
        <v>21.739999999999995</v>
      </c>
      <c r="O70" s="578">
        <v>1.0869444444469991</v>
      </c>
      <c r="P70" s="547"/>
      <c r="Q70" s="547"/>
      <c r="R70" s="547"/>
    </row>
    <row r="71" spans="1:18" s="577" customFormat="1">
      <c r="A71" s="577">
        <v>70</v>
      </c>
      <c r="B71" s="577" t="s">
        <v>97</v>
      </c>
      <c r="C71" s="577">
        <v>1</v>
      </c>
      <c r="D71" s="577">
        <v>0.02</v>
      </c>
      <c r="E71" s="577">
        <v>0.02</v>
      </c>
      <c r="F71" s="410">
        <v>44298.447233796294</v>
      </c>
      <c r="G71" s="577">
        <v>130.054</v>
      </c>
      <c r="H71" s="410">
        <v>44298.447233796294</v>
      </c>
      <c r="I71" s="577">
        <v>130.054</v>
      </c>
      <c r="J71" s="545">
        <v>44298.463113425925</v>
      </c>
      <c r="K71" s="577">
        <v>129.91399999999999</v>
      </c>
      <c r="L71" s="577">
        <v>0</v>
      </c>
      <c r="M71" s="577">
        <v>14.000000000001819</v>
      </c>
      <c r="N71" s="577">
        <v>2.56</v>
      </c>
      <c r="O71" s="578">
        <v>1.5879629630944692E-2</v>
      </c>
      <c r="P71" s="547"/>
      <c r="Q71" s="547"/>
      <c r="R71" s="547"/>
    </row>
    <row r="72" spans="1:18" s="577" customFormat="1">
      <c r="A72" s="577">
        <v>71</v>
      </c>
      <c r="B72" s="577" t="s">
        <v>97</v>
      </c>
      <c r="C72" s="577">
        <v>4</v>
      </c>
      <c r="D72" s="577">
        <v>0.03</v>
      </c>
      <c r="E72" s="577">
        <v>0.09</v>
      </c>
      <c r="F72" s="410">
        <v>44298.465277777781</v>
      </c>
      <c r="G72" s="577">
        <v>129.92400000000001</v>
      </c>
      <c r="H72" s="410">
        <v>44298.722870370373</v>
      </c>
      <c r="I72" s="577">
        <v>130.345</v>
      </c>
      <c r="J72" s="545">
        <v>44299.584131944444</v>
      </c>
      <c r="K72" s="577">
        <v>129.98699999999999</v>
      </c>
      <c r="L72" s="577">
        <v>42.099999999998545</v>
      </c>
      <c r="M72" s="577">
        <v>35.800000000001091</v>
      </c>
      <c r="N72" s="577">
        <v>13.120000000000001</v>
      </c>
      <c r="O72" s="578">
        <v>1.1188541666633682</v>
      </c>
      <c r="P72" s="547"/>
      <c r="Q72" s="547"/>
      <c r="R72" s="547"/>
    </row>
    <row r="73" spans="1:18" s="577" customFormat="1">
      <c r="A73" s="577">
        <v>72</v>
      </c>
      <c r="B73" s="577" t="s">
        <v>96</v>
      </c>
      <c r="C73" s="577">
        <v>5</v>
      </c>
      <c r="D73" s="577">
        <v>0.05</v>
      </c>
      <c r="E73" s="577">
        <v>0.14000000000000001</v>
      </c>
      <c r="F73" s="410">
        <v>44299.176435185182</v>
      </c>
      <c r="G73" s="577">
        <v>130.43899999999999</v>
      </c>
      <c r="H73" s="410">
        <v>44299.585196759261</v>
      </c>
      <c r="I73" s="577">
        <v>129.81899999999999</v>
      </c>
      <c r="J73" s="545">
        <v>44299.64603009259</v>
      </c>
      <c r="K73" s="577">
        <v>130.24</v>
      </c>
      <c r="L73" s="577">
        <v>62</v>
      </c>
      <c r="M73" s="577">
        <v>42.100000000000364</v>
      </c>
      <c r="N73" s="577">
        <v>21.759999999999998</v>
      </c>
      <c r="O73" s="578">
        <v>0.46959490740846377</v>
      </c>
      <c r="P73" s="547"/>
      <c r="Q73" s="547"/>
      <c r="R73" s="547"/>
    </row>
    <row r="74" spans="1:18" s="577" customFormat="1">
      <c r="A74" s="577">
        <v>73</v>
      </c>
      <c r="B74" s="577" t="s">
        <v>97</v>
      </c>
      <c r="C74" s="577">
        <v>5</v>
      </c>
      <c r="D74" s="577">
        <v>0.05</v>
      </c>
      <c r="E74" s="577">
        <v>0.14000000000000001</v>
      </c>
      <c r="F74" s="410">
        <v>44299.588900462964</v>
      </c>
      <c r="G74" s="577">
        <v>129.90199999999999</v>
      </c>
      <c r="H74" s="410">
        <v>44300.809965277775</v>
      </c>
      <c r="I74" s="577">
        <v>130.50899999999999</v>
      </c>
      <c r="J74" s="545">
        <v>44301.668287037035</v>
      </c>
      <c r="K74" s="577">
        <v>130.08799999999999</v>
      </c>
      <c r="L74" s="577">
        <v>60.699999999998909</v>
      </c>
      <c r="M74" s="577">
        <v>42.099999999998545</v>
      </c>
      <c r="N74" s="577">
        <v>21.89</v>
      </c>
      <c r="O74" s="578">
        <v>2.0793865740706678</v>
      </c>
      <c r="P74" s="547"/>
      <c r="Q74" s="547"/>
      <c r="R74" s="547"/>
    </row>
    <row r="75" spans="1:18" s="577" customFormat="1">
      <c r="A75" s="577">
        <v>74</v>
      </c>
      <c r="B75" s="577" t="s">
        <v>96</v>
      </c>
      <c r="C75" s="577">
        <v>2</v>
      </c>
      <c r="D75" s="577">
        <v>0.02</v>
      </c>
      <c r="E75" s="577">
        <v>0.04</v>
      </c>
      <c r="F75" s="410">
        <v>44299.660428240742</v>
      </c>
      <c r="G75" s="577">
        <v>130.30000000000001</v>
      </c>
      <c r="H75" s="410">
        <v>44300.126643518517</v>
      </c>
      <c r="I75" s="577">
        <v>130.17599999999999</v>
      </c>
      <c r="J75" s="545">
        <v>44300.435231481482</v>
      </c>
      <c r="K75" s="577">
        <v>130.38</v>
      </c>
      <c r="L75" s="577">
        <v>12.400000000003274</v>
      </c>
      <c r="M75" s="577">
        <v>20.400000000001455</v>
      </c>
      <c r="N75" s="577">
        <v>5.13</v>
      </c>
      <c r="O75" s="578">
        <v>0.77480324073985685</v>
      </c>
      <c r="P75" s="547"/>
      <c r="Q75" s="547"/>
      <c r="R75" s="547"/>
    </row>
    <row r="76" spans="1:18" s="577" customFormat="1">
      <c r="A76" s="577">
        <v>75</v>
      </c>
      <c r="B76" s="577" t="s">
        <v>96</v>
      </c>
      <c r="C76" s="577">
        <v>2</v>
      </c>
      <c r="D76" s="577">
        <v>0.02</v>
      </c>
      <c r="E76" s="577">
        <v>0.04</v>
      </c>
      <c r="F76" s="410">
        <v>44300.447916666664</v>
      </c>
      <c r="G76" s="577">
        <v>130.39099999999999</v>
      </c>
      <c r="H76" s="410">
        <v>44300.576493055552</v>
      </c>
      <c r="I76" s="577">
        <v>130.27199999999999</v>
      </c>
      <c r="J76" s="545">
        <v>44300.689212962963</v>
      </c>
      <c r="K76" s="577">
        <v>130.47200000000001</v>
      </c>
      <c r="L76" s="577">
        <v>11.899999999999636</v>
      </c>
      <c r="M76" s="577">
        <v>20.000000000001819</v>
      </c>
      <c r="N76" s="577">
        <v>5.16</v>
      </c>
      <c r="O76" s="578">
        <v>0.24129629629896954</v>
      </c>
      <c r="P76" s="547"/>
      <c r="Q76" s="547"/>
      <c r="R76" s="547"/>
    </row>
    <row r="77" spans="1:18" s="577" customFormat="1">
      <c r="A77" s="577">
        <v>76</v>
      </c>
      <c r="B77" s="577" t="s">
        <v>96</v>
      </c>
      <c r="C77" s="577">
        <v>2</v>
      </c>
      <c r="D77" s="577">
        <v>0.02</v>
      </c>
      <c r="E77" s="577">
        <v>0.04</v>
      </c>
      <c r="F77" s="410">
        <v>44300.693761574075</v>
      </c>
      <c r="G77" s="577">
        <v>130.48400000000001</v>
      </c>
      <c r="H77" s="410">
        <v>44300.713229166664</v>
      </c>
      <c r="I77" s="577">
        <v>130.36099999999999</v>
      </c>
      <c r="J77" s="545">
        <v>44300.811307870368</v>
      </c>
      <c r="K77" s="577">
        <v>130.56299999999999</v>
      </c>
      <c r="L77" s="577">
        <v>12.30000000000291</v>
      </c>
      <c r="M77" s="577">
        <v>20.200000000000728</v>
      </c>
      <c r="N77" s="577">
        <v>5.16</v>
      </c>
      <c r="O77" s="578">
        <v>0.11754629629285773</v>
      </c>
      <c r="P77" s="547"/>
      <c r="Q77" s="547"/>
      <c r="R77" s="547"/>
    </row>
    <row r="78" spans="1:18" s="577" customFormat="1">
      <c r="A78" s="577">
        <v>77</v>
      </c>
      <c r="B78" s="577" t="s">
        <v>96</v>
      </c>
      <c r="C78" s="577">
        <v>4</v>
      </c>
      <c r="D78" s="577">
        <v>0.03</v>
      </c>
      <c r="E78" s="577">
        <v>0.09</v>
      </c>
      <c r="F78" s="410">
        <v>44300.813888888886</v>
      </c>
      <c r="G78" s="577">
        <v>130.57300000000001</v>
      </c>
      <c r="H78" s="410">
        <v>44301.627199074072</v>
      </c>
      <c r="I78" s="577">
        <v>130.149</v>
      </c>
      <c r="J78" s="545">
        <v>44302.457453703704</v>
      </c>
      <c r="K78" s="577">
        <v>130.51599999999999</v>
      </c>
      <c r="L78" s="577">
        <v>42.400000000001455</v>
      </c>
      <c r="M78" s="577">
        <v>36.699999999998909</v>
      </c>
      <c r="N78" s="577">
        <v>13.2</v>
      </c>
      <c r="O78" s="578">
        <v>1.6435648148180917</v>
      </c>
      <c r="P78" s="547"/>
      <c r="Q78" s="547"/>
      <c r="R78" s="547"/>
    </row>
    <row r="79" spans="1:18" s="577" customFormat="1">
      <c r="A79" s="577">
        <v>78</v>
      </c>
      <c r="B79" s="577" t="s">
        <v>97</v>
      </c>
      <c r="C79" s="577">
        <v>2</v>
      </c>
      <c r="D79" s="577">
        <v>0.02</v>
      </c>
      <c r="E79" s="577">
        <v>0.04</v>
      </c>
      <c r="F79" s="410">
        <v>44301.670844907407</v>
      </c>
      <c r="G79" s="577">
        <v>130.1</v>
      </c>
      <c r="H79" s="410">
        <v>44301.696053240739</v>
      </c>
      <c r="I79" s="577">
        <v>130.22399999999999</v>
      </c>
      <c r="J79" s="545">
        <v>44302.143888888888</v>
      </c>
      <c r="K79" s="577">
        <v>130.02000000000001</v>
      </c>
      <c r="L79" s="577">
        <v>12.399999999999636</v>
      </c>
      <c r="M79" s="577">
        <v>20.399999999997817</v>
      </c>
      <c r="N79" s="577">
        <v>5.1499999999999995</v>
      </c>
      <c r="O79" s="578">
        <v>0.47304398148116888</v>
      </c>
      <c r="P79" s="547"/>
      <c r="Q79" s="547"/>
      <c r="R79" s="547"/>
    </row>
    <row r="80" spans="1:18" s="577" customFormat="1">
      <c r="A80" s="577">
        <v>79</v>
      </c>
      <c r="B80" s="577" t="s">
        <v>97</v>
      </c>
      <c r="C80" s="577">
        <v>4</v>
      </c>
      <c r="D80" s="577">
        <v>0.03</v>
      </c>
      <c r="E80" s="577">
        <v>0.09</v>
      </c>
      <c r="F80" s="410">
        <v>44302.149328703701</v>
      </c>
      <c r="G80" s="577">
        <v>130.02500000000001</v>
      </c>
      <c r="H80" s="410">
        <v>44302.452638888892</v>
      </c>
      <c r="I80" s="577">
        <v>130.459</v>
      </c>
      <c r="J80" s="545">
        <v>44305.125694444447</v>
      </c>
      <c r="K80" s="577">
        <v>130.096</v>
      </c>
      <c r="L80" s="577">
        <v>43.399999999999636</v>
      </c>
      <c r="M80" s="577">
        <v>36.299999999999272</v>
      </c>
      <c r="N80" s="577">
        <v>13.25</v>
      </c>
      <c r="O80" s="578">
        <v>0.97636574074567761</v>
      </c>
      <c r="P80" s="547"/>
      <c r="Q80" s="547"/>
      <c r="R80" s="547"/>
    </row>
    <row r="81" spans="1:18" s="577" customFormat="1">
      <c r="A81" s="577">
        <v>80</v>
      </c>
      <c r="B81" s="577" t="s">
        <v>96</v>
      </c>
      <c r="C81" s="577">
        <v>5</v>
      </c>
      <c r="D81" s="577">
        <v>0.05</v>
      </c>
      <c r="E81" s="577">
        <v>0.14000000000000001</v>
      </c>
      <c r="F81" s="410">
        <v>44302.472222222219</v>
      </c>
      <c r="G81" s="577">
        <v>130.47999999999999</v>
      </c>
      <c r="H81" s="410">
        <v>44305.189050925925</v>
      </c>
      <c r="I81" s="577">
        <v>129.88399999999999</v>
      </c>
      <c r="J81" s="545">
        <v>44306.182870370372</v>
      </c>
      <c r="K81" s="577">
        <v>130.298</v>
      </c>
      <c r="L81" s="577">
        <v>59.600000000000364</v>
      </c>
      <c r="M81" s="577">
        <v>41.400000000001455</v>
      </c>
      <c r="N81" s="577">
        <v>22.019999999999996</v>
      </c>
      <c r="O81" s="578">
        <v>1.7106481481532683</v>
      </c>
      <c r="P81" s="547"/>
      <c r="Q81" s="547"/>
      <c r="R81" s="547"/>
    </row>
    <row r="82" spans="1:18" s="577" customFormat="1">
      <c r="A82" s="577">
        <v>81</v>
      </c>
      <c r="B82" s="577" t="s">
        <v>97</v>
      </c>
      <c r="C82" s="577">
        <v>1</v>
      </c>
      <c r="D82" s="577">
        <v>0.02</v>
      </c>
      <c r="E82" s="577">
        <v>0.02</v>
      </c>
      <c r="F82" s="410">
        <v>44305.128483796296</v>
      </c>
      <c r="G82" s="577">
        <v>130.08199999999999</v>
      </c>
      <c r="H82" s="410">
        <v>44305.128483796296</v>
      </c>
      <c r="I82" s="577">
        <v>130.08199999999999</v>
      </c>
      <c r="J82" s="545">
        <v>44305.184374999997</v>
      </c>
      <c r="K82" s="577">
        <v>129.94200000000001</v>
      </c>
      <c r="L82" s="577">
        <v>0</v>
      </c>
      <c r="M82" s="577">
        <v>13.999999999998181</v>
      </c>
      <c r="N82" s="577">
        <v>2.57</v>
      </c>
      <c r="O82" s="578">
        <v>5.5891203701321501E-2</v>
      </c>
      <c r="P82" s="547"/>
      <c r="Q82" s="547"/>
      <c r="R82" s="547"/>
    </row>
    <row r="83" spans="1:18" s="577" customFormat="1">
      <c r="A83" s="577">
        <v>82</v>
      </c>
      <c r="B83" s="577" t="s">
        <v>97</v>
      </c>
      <c r="C83" s="577">
        <v>4</v>
      </c>
      <c r="D83" s="577">
        <v>0.03</v>
      </c>
      <c r="E83" s="577">
        <v>0.09</v>
      </c>
      <c r="F83" s="410">
        <v>44305.195150462961</v>
      </c>
      <c r="G83" s="577">
        <v>129.82900000000001</v>
      </c>
      <c r="H83" s="410">
        <v>44305.585439814815</v>
      </c>
      <c r="I83" s="577">
        <v>130.26400000000001</v>
      </c>
      <c r="J83" s="545">
        <v>44305.747881944444</v>
      </c>
      <c r="K83" s="577">
        <v>129.9</v>
      </c>
      <c r="L83" s="577">
        <v>43.5</v>
      </c>
      <c r="M83" s="577">
        <v>36.400000000001455</v>
      </c>
      <c r="N83" s="577">
        <v>13.32</v>
      </c>
      <c r="O83" s="578">
        <v>0.55273148148262408</v>
      </c>
      <c r="P83" s="547"/>
      <c r="Q83" s="547"/>
      <c r="R83" s="547"/>
    </row>
    <row r="84" spans="1:18" s="577" customFormat="1">
      <c r="A84" s="577">
        <v>83</v>
      </c>
      <c r="B84" s="577" t="s">
        <v>97</v>
      </c>
      <c r="C84" s="577">
        <v>7</v>
      </c>
      <c r="D84" s="577">
        <v>0.11</v>
      </c>
      <c r="E84" s="577">
        <v>0.32</v>
      </c>
      <c r="F84" s="410">
        <v>44305.753472222219</v>
      </c>
      <c r="G84" s="577">
        <v>129.85</v>
      </c>
      <c r="H84" s="410">
        <v>44306.416192129633</v>
      </c>
      <c r="I84" s="577">
        <v>130.899</v>
      </c>
      <c r="J84" s="545">
        <v>44306.74013888889</v>
      </c>
      <c r="K84" s="577">
        <v>130.35400000000001</v>
      </c>
      <c r="L84" s="577">
        <v>104.89999999999964</v>
      </c>
      <c r="M84" s="577">
        <v>54.499999999998181</v>
      </c>
      <c r="N84" s="577">
        <v>56.32</v>
      </c>
      <c r="O84" s="578">
        <v>0.98666666667122627</v>
      </c>
      <c r="P84" s="547"/>
      <c r="Q84" s="547"/>
      <c r="R84" s="547"/>
    </row>
    <row r="85" spans="1:18" s="577" customFormat="1">
      <c r="A85" s="577">
        <v>84</v>
      </c>
      <c r="B85" s="577" t="s">
        <v>96</v>
      </c>
      <c r="C85" s="577">
        <v>1</v>
      </c>
      <c r="D85" s="577">
        <v>0.02</v>
      </c>
      <c r="E85" s="577">
        <v>0.02</v>
      </c>
      <c r="F85" s="410">
        <v>44306.191689814812</v>
      </c>
      <c r="G85" s="577">
        <v>130.386</v>
      </c>
      <c r="H85" s="410">
        <v>44306.191689814812</v>
      </c>
      <c r="I85" s="577">
        <v>130.386</v>
      </c>
      <c r="J85" s="545">
        <v>44306.262152777781</v>
      </c>
      <c r="K85" s="577">
        <v>130.52600000000001</v>
      </c>
      <c r="L85" s="577">
        <v>0</v>
      </c>
      <c r="M85" s="577">
        <v>14</v>
      </c>
      <c r="N85" s="577">
        <v>2.59</v>
      </c>
      <c r="O85" s="578">
        <v>7.0462962969031651E-2</v>
      </c>
      <c r="P85" s="547"/>
      <c r="Q85" s="547"/>
      <c r="R85" s="547"/>
    </row>
    <row r="86" spans="1:18" s="577" customFormat="1">
      <c r="A86" s="577">
        <v>85</v>
      </c>
      <c r="B86" s="577" t="s">
        <v>96</v>
      </c>
      <c r="C86" s="577">
        <v>2</v>
      </c>
      <c r="D86" s="577">
        <v>0.02</v>
      </c>
      <c r="E86" s="577">
        <v>0.04</v>
      </c>
      <c r="F86" s="410">
        <v>44306.265300925923</v>
      </c>
      <c r="G86" s="577">
        <v>130.548</v>
      </c>
      <c r="H86" s="410">
        <v>44306.302094907405</v>
      </c>
      <c r="I86" s="577">
        <v>130.42699999999999</v>
      </c>
      <c r="J86" s="545">
        <v>44306.404965277776</v>
      </c>
      <c r="K86" s="577">
        <v>130.62799999999999</v>
      </c>
      <c r="L86" s="577">
        <v>12.100000000000364</v>
      </c>
      <c r="M86" s="577">
        <v>20.100000000000364</v>
      </c>
      <c r="N86" s="577">
        <v>5.1899999999999995</v>
      </c>
      <c r="O86" s="578">
        <v>0.13966435185284354</v>
      </c>
      <c r="P86" s="547"/>
      <c r="Q86" s="547"/>
      <c r="R86" s="547"/>
    </row>
    <row r="87" spans="1:18" s="577" customFormat="1">
      <c r="A87" s="577">
        <v>86</v>
      </c>
      <c r="B87" s="577" t="s">
        <v>96</v>
      </c>
      <c r="C87" s="577">
        <v>7</v>
      </c>
      <c r="D87" s="577">
        <v>0.11</v>
      </c>
      <c r="E87" s="577">
        <v>0.32</v>
      </c>
      <c r="F87" s="410">
        <v>44306.438900462963</v>
      </c>
      <c r="G87" s="577">
        <v>130.88399999999999</v>
      </c>
      <c r="H87" s="410">
        <v>44307.442303240743</v>
      </c>
      <c r="I87" s="577">
        <v>129.82599999999999</v>
      </c>
      <c r="J87" s="545">
        <v>44308.665682870371</v>
      </c>
      <c r="K87" s="577">
        <v>130.38800000000001</v>
      </c>
      <c r="L87" s="577">
        <v>105.79999999999927</v>
      </c>
      <c r="M87" s="577">
        <v>56.200000000002547</v>
      </c>
      <c r="N87" s="577">
        <v>56.260000000000005</v>
      </c>
      <c r="O87" s="578">
        <v>2.2267824074078817</v>
      </c>
      <c r="P87" s="547"/>
      <c r="Q87" s="547"/>
      <c r="R87" s="547"/>
    </row>
    <row r="88" spans="1:18" s="577" customFormat="1">
      <c r="A88" s="577">
        <v>87</v>
      </c>
      <c r="B88" s="577" t="s">
        <v>97</v>
      </c>
      <c r="C88" s="577">
        <v>1</v>
      </c>
      <c r="D88" s="577">
        <v>0.02</v>
      </c>
      <c r="E88" s="577">
        <v>0.02</v>
      </c>
      <c r="F88" s="410">
        <v>44306.742361111108</v>
      </c>
      <c r="G88" s="577">
        <v>130.35499999999999</v>
      </c>
      <c r="H88" s="410">
        <v>44306.742361111108</v>
      </c>
      <c r="I88" s="577">
        <v>130.35499999999999</v>
      </c>
      <c r="J88" s="545">
        <v>44306.76458333333</v>
      </c>
      <c r="K88" s="577">
        <v>130.215</v>
      </c>
      <c r="L88" s="577">
        <v>0</v>
      </c>
      <c r="M88" s="577">
        <v>13.999999999998181</v>
      </c>
      <c r="N88" s="577">
        <v>2.59</v>
      </c>
      <c r="O88" s="578">
        <v>2.2222222221898846E-2</v>
      </c>
      <c r="P88" s="547"/>
      <c r="Q88" s="547"/>
      <c r="R88" s="547"/>
    </row>
    <row r="89" spans="1:18" s="577" customFormat="1">
      <c r="A89" s="577">
        <v>88</v>
      </c>
      <c r="B89" s="577" t="s">
        <v>97</v>
      </c>
      <c r="C89" s="577">
        <v>1</v>
      </c>
      <c r="D89" s="577">
        <v>0.02</v>
      </c>
      <c r="E89" s="577">
        <v>0.02</v>
      </c>
      <c r="F89" s="410">
        <v>44306.779166666667</v>
      </c>
      <c r="G89" s="577">
        <v>130.05600000000001</v>
      </c>
      <c r="H89" s="410">
        <v>44306.779166666667</v>
      </c>
      <c r="I89" s="577">
        <v>130.05600000000001</v>
      </c>
      <c r="J89" s="545">
        <v>44307.138553240744</v>
      </c>
      <c r="K89" s="577">
        <v>129.91399999999999</v>
      </c>
      <c r="L89" s="577">
        <v>0</v>
      </c>
      <c r="M89" s="577">
        <v>14.200000000002547</v>
      </c>
      <c r="N89" s="577">
        <v>2.6</v>
      </c>
      <c r="O89" s="578">
        <v>0.35938657407677965</v>
      </c>
      <c r="P89" s="547"/>
      <c r="Q89" s="547"/>
      <c r="R89" s="547"/>
    </row>
    <row r="90" spans="1:18" s="577" customFormat="1">
      <c r="A90" s="577">
        <v>89</v>
      </c>
      <c r="B90" s="577" t="s">
        <v>97</v>
      </c>
      <c r="C90" s="577">
        <v>2</v>
      </c>
      <c r="D90" s="577">
        <v>0.02</v>
      </c>
      <c r="E90" s="577">
        <v>0.04</v>
      </c>
      <c r="F90" s="410">
        <v>44307.140972222223</v>
      </c>
      <c r="G90" s="577">
        <v>129.91300000000001</v>
      </c>
      <c r="H90" s="410">
        <v>44307.159803240742</v>
      </c>
      <c r="I90" s="577">
        <v>130.03899999999999</v>
      </c>
      <c r="J90" s="545">
        <v>44307.442141203705</v>
      </c>
      <c r="K90" s="577">
        <v>129.83600000000001</v>
      </c>
      <c r="L90" s="577">
        <v>12.599999999996726</v>
      </c>
      <c r="M90" s="577">
        <v>20.299999999995634</v>
      </c>
      <c r="N90" s="577">
        <v>5.1899999999999995</v>
      </c>
      <c r="O90" s="578">
        <v>0.30116898148116888</v>
      </c>
      <c r="P90" s="547"/>
      <c r="Q90" s="547"/>
      <c r="R90" s="547"/>
    </row>
    <row r="91" spans="1:18" s="577" customFormat="1">
      <c r="A91" s="577">
        <v>90</v>
      </c>
      <c r="B91" s="577" t="s">
        <v>97</v>
      </c>
      <c r="C91" s="577">
        <v>2</v>
      </c>
      <c r="D91" s="577">
        <v>0.02</v>
      </c>
      <c r="E91" s="577">
        <v>0.04</v>
      </c>
      <c r="F91" s="410">
        <v>44307.444444444445</v>
      </c>
      <c r="G91" s="577">
        <v>129.82900000000001</v>
      </c>
      <c r="H91" s="410">
        <v>44307.450324074074</v>
      </c>
      <c r="I91" s="577">
        <v>129.94900000000001</v>
      </c>
      <c r="J91" s="545">
        <v>44307.545451388891</v>
      </c>
      <c r="K91" s="577">
        <v>129.749</v>
      </c>
      <c r="L91" s="577">
        <v>12</v>
      </c>
      <c r="M91" s="577">
        <v>20.000000000001819</v>
      </c>
      <c r="N91" s="577">
        <v>5.18</v>
      </c>
      <c r="O91" s="578">
        <v>0.10100694444554392</v>
      </c>
      <c r="P91" s="547"/>
      <c r="Q91" s="547"/>
      <c r="R91" s="547"/>
    </row>
    <row r="92" spans="1:18" s="577" customFormat="1">
      <c r="A92" s="577">
        <v>91</v>
      </c>
      <c r="B92" s="577" t="s">
        <v>97</v>
      </c>
      <c r="C92" s="577">
        <v>5</v>
      </c>
      <c r="D92" s="577">
        <v>0.05</v>
      </c>
      <c r="E92" s="577">
        <v>0.14000000000000001</v>
      </c>
      <c r="F92" s="410">
        <v>44307.555555555555</v>
      </c>
      <c r="G92" s="577">
        <v>129.78200000000001</v>
      </c>
      <c r="H92" s="410">
        <v>44308.665659722225</v>
      </c>
      <c r="I92" s="577">
        <v>130.37899999999999</v>
      </c>
      <c r="J92" s="545">
        <v>44308.688796296294</v>
      </c>
      <c r="K92" s="577">
        <v>129.96700000000001</v>
      </c>
      <c r="L92" s="577">
        <v>59.699999999998909</v>
      </c>
      <c r="M92" s="577">
        <v>41.199999999998909</v>
      </c>
      <c r="N92" s="577">
        <v>22</v>
      </c>
      <c r="O92" s="578">
        <v>1.1332407407389837</v>
      </c>
      <c r="P92" s="547"/>
      <c r="Q92" s="547"/>
      <c r="R92" s="547"/>
    </row>
    <row r="93" spans="1:18" s="577" customFormat="1">
      <c r="A93" s="577">
        <v>92</v>
      </c>
      <c r="B93" s="577" t="s">
        <v>96</v>
      </c>
      <c r="C93" s="577">
        <v>6</v>
      </c>
      <c r="D93" s="577">
        <v>7.0000000000000007E-2</v>
      </c>
      <c r="E93" s="577">
        <v>0.21000000000000002</v>
      </c>
      <c r="F93" s="410">
        <v>44308.669444444444</v>
      </c>
      <c r="G93" s="577">
        <v>130.42099999999999</v>
      </c>
      <c r="H93" s="410">
        <v>44309.170185185183</v>
      </c>
      <c r="I93" s="577">
        <v>129.61799999999999</v>
      </c>
      <c r="J93" s="545">
        <v>44309.458437499998</v>
      </c>
      <c r="K93" s="577">
        <v>130.09399999999999</v>
      </c>
      <c r="L93" s="577">
        <v>80.299999999999272</v>
      </c>
      <c r="M93" s="577">
        <v>47.600000000000364</v>
      </c>
      <c r="N93" s="577">
        <v>35.129999999999995</v>
      </c>
      <c r="O93" s="578">
        <v>0.788993055553874</v>
      </c>
      <c r="P93" s="547"/>
      <c r="Q93" s="547"/>
      <c r="R93" s="547"/>
    </row>
    <row r="94" spans="1:18" s="577" customFormat="1">
      <c r="A94" s="577">
        <v>93</v>
      </c>
      <c r="B94" s="577" t="s">
        <v>97</v>
      </c>
      <c r="C94" s="577">
        <v>1</v>
      </c>
      <c r="D94" s="577">
        <v>0.02</v>
      </c>
      <c r="E94" s="577">
        <v>0.02</v>
      </c>
      <c r="F94" s="410">
        <v>44308.697245370371</v>
      </c>
      <c r="G94" s="577">
        <v>129.994</v>
      </c>
      <c r="H94" s="410">
        <v>44308.697245370371</v>
      </c>
      <c r="I94" s="577">
        <v>129.994</v>
      </c>
      <c r="J94" s="545">
        <v>44308.71130787037</v>
      </c>
      <c r="K94" s="577">
        <v>129.85400000000001</v>
      </c>
      <c r="L94" s="577">
        <v>0</v>
      </c>
      <c r="M94" s="577">
        <v>13.999999999998181</v>
      </c>
      <c r="N94" s="577">
        <v>2.59</v>
      </c>
      <c r="O94" s="578">
        <v>1.4062499998544808E-2</v>
      </c>
      <c r="P94" s="547"/>
      <c r="Q94" s="547"/>
      <c r="R94" s="547"/>
    </row>
    <row r="95" spans="1:18" s="577" customFormat="1">
      <c r="A95" s="577">
        <v>94</v>
      </c>
      <c r="B95" s="577" t="s">
        <v>97</v>
      </c>
      <c r="C95" s="577">
        <v>1</v>
      </c>
      <c r="D95" s="577">
        <v>0.02</v>
      </c>
      <c r="E95" s="577">
        <v>0.02</v>
      </c>
      <c r="F95" s="410">
        <v>44308.713888888888</v>
      </c>
      <c r="G95" s="577">
        <v>129.852</v>
      </c>
      <c r="H95" s="410">
        <v>44308.713888888888</v>
      </c>
      <c r="I95" s="577">
        <v>129.852</v>
      </c>
      <c r="J95" s="545">
        <v>44308.722719907404</v>
      </c>
      <c r="K95" s="577">
        <v>129.71199999999999</v>
      </c>
      <c r="L95" s="577">
        <v>0</v>
      </c>
      <c r="M95" s="577">
        <v>14.000000000001819</v>
      </c>
      <c r="N95" s="577">
        <v>2.6</v>
      </c>
      <c r="O95" s="578">
        <v>8.8310185165028088E-3</v>
      </c>
      <c r="P95" s="547"/>
      <c r="Q95" s="547"/>
      <c r="R95" s="547"/>
    </row>
    <row r="96" spans="1:18" s="577" customFormat="1">
      <c r="A96" s="577">
        <v>95</v>
      </c>
      <c r="B96" s="577" t="s">
        <v>97</v>
      </c>
      <c r="C96" s="577">
        <v>2</v>
      </c>
      <c r="D96" s="577">
        <v>0.02</v>
      </c>
      <c r="E96" s="577">
        <v>0.04</v>
      </c>
      <c r="F96" s="410">
        <v>44308.725011574075</v>
      </c>
      <c r="G96" s="577">
        <v>129.72</v>
      </c>
      <c r="H96" s="410">
        <v>44308.743194444447</v>
      </c>
      <c r="I96" s="577">
        <v>129.84800000000001</v>
      </c>
      <c r="J96" s="545">
        <v>44309.127500000002</v>
      </c>
      <c r="K96" s="577">
        <v>129.642</v>
      </c>
      <c r="L96" s="577">
        <v>12.800000000001091</v>
      </c>
      <c r="M96" s="577">
        <v>20.600000000002183</v>
      </c>
      <c r="N96" s="577">
        <v>5.18</v>
      </c>
      <c r="O96" s="578">
        <v>0.40248842592700385</v>
      </c>
      <c r="P96" s="547"/>
      <c r="Q96" s="547"/>
      <c r="R96" s="547"/>
    </row>
    <row r="97" spans="1:18" s="577" customFormat="1">
      <c r="A97" s="577">
        <v>96</v>
      </c>
      <c r="B97" s="577" t="s">
        <v>97</v>
      </c>
      <c r="C97" s="577">
        <v>11</v>
      </c>
      <c r="D97" s="577">
        <v>0.69</v>
      </c>
      <c r="E97" s="577">
        <v>1.8599999999999999</v>
      </c>
      <c r="F97" s="410">
        <v>44309.131956018522</v>
      </c>
      <c r="G97" s="577">
        <v>129.66800000000001</v>
      </c>
      <c r="H97" s="410">
        <v>44315.615844907406</v>
      </c>
      <c r="I97" s="577">
        <v>132.19900000000001</v>
      </c>
      <c r="J97" s="545">
        <v>44320.497581018521</v>
      </c>
      <c r="K97" s="577">
        <v>131.31700000000001</v>
      </c>
      <c r="L97" s="577">
        <v>253.10000000000036</v>
      </c>
      <c r="M97" s="577">
        <v>88.200000000000728</v>
      </c>
      <c r="N97" s="577">
        <v>390.07999999999993</v>
      </c>
      <c r="O97" s="578">
        <v>7.3656249999985448</v>
      </c>
      <c r="P97" s="547"/>
      <c r="Q97" s="547"/>
      <c r="R97" s="547"/>
    </row>
    <row r="98" spans="1:18" s="577" customFormat="1">
      <c r="A98" s="577">
        <v>97</v>
      </c>
      <c r="B98" s="577" t="s">
        <v>96</v>
      </c>
      <c r="C98" s="577">
        <v>3</v>
      </c>
      <c r="D98" s="577">
        <v>0.02</v>
      </c>
      <c r="E98" s="577">
        <v>0.06</v>
      </c>
      <c r="F98" s="410">
        <v>44309.488194444442</v>
      </c>
      <c r="G98" s="577">
        <v>130.13800000000001</v>
      </c>
      <c r="H98" s="410">
        <v>44309.640902777777</v>
      </c>
      <c r="I98" s="577">
        <v>129.86500000000001</v>
      </c>
      <c r="J98" s="545">
        <v>44309.722222222219</v>
      </c>
      <c r="K98" s="577">
        <v>130.154</v>
      </c>
      <c r="L98" s="577">
        <v>27.300000000001091</v>
      </c>
      <c r="M98" s="577">
        <v>28.899999999999636</v>
      </c>
      <c r="N98" s="577">
        <v>8.3099999999999987</v>
      </c>
      <c r="O98" s="578">
        <v>0.23402777777664596</v>
      </c>
      <c r="P98" s="547"/>
      <c r="Q98" s="547"/>
      <c r="R98" s="547"/>
    </row>
    <row r="99" spans="1:18" s="577" customFormat="1">
      <c r="A99" s="577">
        <v>98</v>
      </c>
      <c r="B99" s="577" t="s">
        <v>96</v>
      </c>
      <c r="C99" s="577">
        <v>1</v>
      </c>
      <c r="D99" s="577">
        <v>0.02</v>
      </c>
      <c r="E99" s="577">
        <v>0.02</v>
      </c>
      <c r="F99" s="410">
        <v>44309.73333333333</v>
      </c>
      <c r="G99" s="577">
        <v>130.24</v>
      </c>
      <c r="H99" s="410">
        <v>44309.73333333333</v>
      </c>
      <c r="I99" s="577">
        <v>130.24</v>
      </c>
      <c r="J99" s="545">
        <v>44309.830613425926</v>
      </c>
      <c r="K99" s="577">
        <v>130.38</v>
      </c>
      <c r="L99" s="577">
        <v>0</v>
      </c>
      <c r="M99" s="577">
        <v>14</v>
      </c>
      <c r="N99" s="577">
        <v>2.59</v>
      </c>
      <c r="O99" s="578">
        <v>9.7280092595610768E-2</v>
      </c>
      <c r="P99" s="547"/>
      <c r="Q99" s="547"/>
      <c r="R99" s="547"/>
    </row>
    <row r="100" spans="1:18" s="577" customFormat="1">
      <c r="A100" s="577">
        <v>99</v>
      </c>
      <c r="B100" s="577" t="s">
        <v>96</v>
      </c>
      <c r="C100" s="577">
        <v>1</v>
      </c>
      <c r="D100" s="577">
        <v>0.02</v>
      </c>
      <c r="E100" s="577">
        <v>0.02</v>
      </c>
      <c r="F100" s="410">
        <v>44309.836122685185</v>
      </c>
      <c r="G100" s="577">
        <v>130.375</v>
      </c>
      <c r="H100" s="410">
        <v>44309.836122685185</v>
      </c>
      <c r="I100" s="577">
        <v>130.375</v>
      </c>
      <c r="J100" s="545">
        <v>44309.920671296299</v>
      </c>
      <c r="K100" s="577">
        <v>130.51499999999999</v>
      </c>
      <c r="L100" s="577">
        <v>0</v>
      </c>
      <c r="M100" s="577">
        <v>13.999999999998181</v>
      </c>
      <c r="N100" s="577">
        <v>2.59</v>
      </c>
      <c r="O100" s="578">
        <v>8.4548611113859806E-2</v>
      </c>
      <c r="P100" s="547"/>
      <c r="Q100" s="547"/>
      <c r="R100" s="547"/>
    </row>
    <row r="101" spans="1:18" s="577" customFormat="1">
      <c r="A101" s="577">
        <v>100</v>
      </c>
      <c r="B101" s="577" t="s">
        <v>96</v>
      </c>
      <c r="C101" s="577">
        <v>3</v>
      </c>
      <c r="D101" s="577">
        <v>0.02</v>
      </c>
      <c r="E101" s="577">
        <v>0.06</v>
      </c>
      <c r="F101" s="410">
        <v>44309.938206018516</v>
      </c>
      <c r="G101" s="577">
        <v>130.55000000000001</v>
      </c>
      <c r="H101" s="410">
        <v>44312.451261574075</v>
      </c>
      <c r="I101" s="577">
        <v>130.29</v>
      </c>
      <c r="J101" s="545">
        <v>44312.637499999997</v>
      </c>
      <c r="K101" s="577">
        <v>130.57499999999999</v>
      </c>
      <c r="L101" s="577">
        <v>26.000000000001819</v>
      </c>
      <c r="M101" s="577">
        <v>28.499999999998181</v>
      </c>
      <c r="N101" s="577">
        <v>8.34</v>
      </c>
      <c r="O101" s="578">
        <v>0.69929398148087785</v>
      </c>
      <c r="P101" s="547"/>
      <c r="Q101" s="547"/>
      <c r="R101" s="547"/>
    </row>
    <row r="102" spans="1:18" s="577" customFormat="1">
      <c r="A102" s="577">
        <v>101</v>
      </c>
      <c r="B102" s="577" t="s">
        <v>96</v>
      </c>
      <c r="C102" s="577">
        <v>3</v>
      </c>
      <c r="D102" s="577">
        <v>0.02</v>
      </c>
      <c r="E102" s="577">
        <v>0.06</v>
      </c>
      <c r="F102" s="410">
        <v>44312.64167824074</v>
      </c>
      <c r="G102" s="577">
        <v>130.596</v>
      </c>
      <c r="H102" s="410">
        <v>44312.70275462963</v>
      </c>
      <c r="I102" s="577">
        <v>130.33799999999999</v>
      </c>
      <c r="J102" s="545">
        <v>44312.750787037039</v>
      </c>
      <c r="K102" s="577">
        <v>130.62100000000001</v>
      </c>
      <c r="L102" s="577">
        <v>25.800000000001091</v>
      </c>
      <c r="M102" s="577">
        <v>28.300000000001091</v>
      </c>
      <c r="N102" s="577">
        <v>8.32</v>
      </c>
      <c r="O102" s="578">
        <v>0.10910879629955161</v>
      </c>
      <c r="P102" s="547"/>
      <c r="Q102" s="547"/>
      <c r="R102" s="547"/>
    </row>
    <row r="103" spans="1:18" s="577" customFormat="1">
      <c r="A103" s="577">
        <v>102</v>
      </c>
      <c r="B103" s="577" t="s">
        <v>96</v>
      </c>
      <c r="C103" s="577">
        <v>1</v>
      </c>
      <c r="D103" s="577">
        <v>0.02</v>
      </c>
      <c r="E103" s="577">
        <v>0.02</v>
      </c>
      <c r="F103" s="410">
        <v>44312.753483796296</v>
      </c>
      <c r="G103" s="577">
        <v>130.6</v>
      </c>
      <c r="H103" s="410">
        <v>44312.753483796296</v>
      </c>
      <c r="I103" s="577">
        <v>130.6</v>
      </c>
      <c r="J103" s="545">
        <v>44312.915486111109</v>
      </c>
      <c r="K103" s="577">
        <v>130.74</v>
      </c>
      <c r="L103" s="577">
        <v>0</v>
      </c>
      <c r="M103" s="577">
        <v>14</v>
      </c>
      <c r="N103" s="577">
        <v>2.59</v>
      </c>
      <c r="O103" s="578">
        <v>0.16200231481343508</v>
      </c>
      <c r="P103" s="547"/>
      <c r="Q103" s="547"/>
      <c r="R103" s="547"/>
    </row>
    <row r="104" spans="1:18" s="577" customFormat="1">
      <c r="A104" s="577">
        <v>103</v>
      </c>
      <c r="B104" s="577" t="s">
        <v>96</v>
      </c>
      <c r="C104" s="577">
        <v>2</v>
      </c>
      <c r="D104" s="577">
        <v>0.02</v>
      </c>
      <c r="E104" s="577">
        <v>0.04</v>
      </c>
      <c r="F104" s="410">
        <v>44312.918055555558</v>
      </c>
      <c r="G104" s="577">
        <v>130.738</v>
      </c>
      <c r="H104" s="410">
        <v>44313.163032407407</v>
      </c>
      <c r="I104" s="577">
        <v>130.619</v>
      </c>
      <c r="J104" s="545">
        <v>44313.218958333331</v>
      </c>
      <c r="K104" s="577">
        <v>130.821</v>
      </c>
      <c r="L104" s="577">
        <v>11.899999999999636</v>
      </c>
      <c r="M104" s="577">
        <v>20.200000000000728</v>
      </c>
      <c r="N104" s="577">
        <v>5.1899999999999995</v>
      </c>
      <c r="O104" s="578">
        <v>0.30090277777344454</v>
      </c>
      <c r="P104" s="547"/>
      <c r="Q104" s="547"/>
      <c r="R104" s="547"/>
    </row>
    <row r="105" spans="1:18" s="577" customFormat="1">
      <c r="A105" s="577">
        <v>104</v>
      </c>
      <c r="B105" s="577" t="s">
        <v>96</v>
      </c>
      <c r="C105" s="577">
        <v>2</v>
      </c>
      <c r="D105" s="577">
        <v>0.02</v>
      </c>
      <c r="E105" s="577">
        <v>0.04</v>
      </c>
      <c r="F105" s="410">
        <v>44313.226388888892</v>
      </c>
      <c r="G105" s="577">
        <v>130.785</v>
      </c>
      <c r="H105" s="410">
        <v>44313.287766203706</v>
      </c>
      <c r="I105" s="577">
        <v>130.66499999999999</v>
      </c>
      <c r="J105" s="545">
        <v>44313.634351851855</v>
      </c>
      <c r="K105" s="577">
        <v>130.86500000000001</v>
      </c>
      <c r="L105" s="577">
        <v>12</v>
      </c>
      <c r="M105" s="577">
        <v>20</v>
      </c>
      <c r="N105" s="577">
        <v>5.17</v>
      </c>
      <c r="O105" s="578">
        <v>0.40796296296321088</v>
      </c>
      <c r="P105" s="547"/>
      <c r="Q105" s="547"/>
      <c r="R105" s="547"/>
    </row>
    <row r="106" spans="1:18" s="577" customFormat="1">
      <c r="A106" s="577">
        <v>105</v>
      </c>
      <c r="B106" s="577" t="s">
        <v>96</v>
      </c>
      <c r="C106" s="577">
        <v>1</v>
      </c>
      <c r="D106" s="577">
        <v>0.02</v>
      </c>
      <c r="E106" s="577">
        <v>0.02</v>
      </c>
      <c r="F106" s="410">
        <v>44313.63958333333</v>
      </c>
      <c r="G106" s="577">
        <v>130.85900000000001</v>
      </c>
      <c r="H106" s="410">
        <v>44313.63958333333</v>
      </c>
      <c r="I106" s="577">
        <v>130.85900000000001</v>
      </c>
      <c r="J106" s="545">
        <v>44313.701979166668</v>
      </c>
      <c r="K106" s="577">
        <v>130.999</v>
      </c>
      <c r="L106" s="577">
        <v>0</v>
      </c>
      <c r="M106" s="577">
        <v>13.999999999998181</v>
      </c>
      <c r="N106" s="577">
        <v>2.58</v>
      </c>
      <c r="O106" s="578">
        <v>6.2395833338086959E-2</v>
      </c>
      <c r="P106" s="547"/>
      <c r="Q106" s="547"/>
      <c r="R106" s="547"/>
    </row>
    <row r="107" spans="1:18" s="577" customFormat="1">
      <c r="A107" s="577">
        <v>106</v>
      </c>
      <c r="B107" s="577" t="s">
        <v>96</v>
      </c>
      <c r="C107" s="577">
        <v>1</v>
      </c>
      <c r="D107" s="577">
        <v>0.02</v>
      </c>
      <c r="E107" s="577">
        <v>0.02</v>
      </c>
      <c r="F107" s="410">
        <v>44313.716678240744</v>
      </c>
      <c r="G107" s="577">
        <v>131.03100000000001</v>
      </c>
      <c r="H107" s="410">
        <v>44313.716678240744</v>
      </c>
      <c r="I107" s="577">
        <v>131.03100000000001</v>
      </c>
      <c r="J107" s="545">
        <v>44313.836145833331</v>
      </c>
      <c r="K107" s="577">
        <v>131.17099999999999</v>
      </c>
      <c r="L107" s="577">
        <v>0</v>
      </c>
      <c r="M107" s="577">
        <v>13.999999999998181</v>
      </c>
      <c r="N107" s="577">
        <v>2.57</v>
      </c>
      <c r="O107" s="578">
        <v>0.11946759258717066</v>
      </c>
      <c r="P107" s="547"/>
      <c r="Q107" s="547"/>
      <c r="R107" s="547"/>
    </row>
    <row r="108" spans="1:18" s="577" customFormat="1">
      <c r="A108" s="577">
        <v>107</v>
      </c>
      <c r="B108" s="577" t="s">
        <v>96</v>
      </c>
      <c r="C108" s="577">
        <v>1</v>
      </c>
      <c r="D108" s="577">
        <v>0.02</v>
      </c>
      <c r="E108" s="577">
        <v>0.02</v>
      </c>
      <c r="F108" s="410">
        <v>44313.843055555553</v>
      </c>
      <c r="G108" s="577">
        <v>131.221</v>
      </c>
      <c r="H108" s="410">
        <v>44313.843055555553</v>
      </c>
      <c r="I108" s="577">
        <v>131.221</v>
      </c>
      <c r="J108" s="545">
        <v>44313.888842592591</v>
      </c>
      <c r="K108" s="577">
        <v>131.36099999999999</v>
      </c>
      <c r="L108" s="577">
        <v>0</v>
      </c>
      <c r="M108" s="577">
        <v>13.999999999998181</v>
      </c>
      <c r="N108" s="577">
        <v>2.57</v>
      </c>
      <c r="O108" s="578">
        <v>4.5787037037371192E-2</v>
      </c>
      <c r="P108" s="547"/>
      <c r="Q108" s="547"/>
      <c r="R108" s="547"/>
    </row>
    <row r="109" spans="1:18" s="577" customFormat="1">
      <c r="A109" s="577">
        <v>108</v>
      </c>
      <c r="B109" s="577" t="s">
        <v>96</v>
      </c>
      <c r="C109" s="577">
        <v>1</v>
      </c>
      <c r="D109" s="577">
        <v>0.02</v>
      </c>
      <c r="E109" s="577">
        <v>0.02</v>
      </c>
      <c r="F109" s="410">
        <v>44313.897916666669</v>
      </c>
      <c r="G109" s="577">
        <v>131.42400000000001</v>
      </c>
      <c r="H109" s="410">
        <v>44313.897916666669</v>
      </c>
      <c r="I109" s="577">
        <v>131.42400000000001</v>
      </c>
      <c r="J109" s="545">
        <v>44314.151863425926</v>
      </c>
      <c r="K109" s="577">
        <v>131.56800000000001</v>
      </c>
      <c r="L109" s="577">
        <v>0</v>
      </c>
      <c r="M109" s="577">
        <v>14.399999999999636</v>
      </c>
      <c r="N109" s="577">
        <v>2.56</v>
      </c>
      <c r="O109" s="578">
        <v>0.25394675925781485</v>
      </c>
      <c r="P109" s="547"/>
      <c r="Q109" s="547"/>
      <c r="R109" s="547"/>
    </row>
    <row r="110" spans="1:18" s="577" customFormat="1">
      <c r="A110" s="577">
        <v>109</v>
      </c>
      <c r="B110" s="577" t="s">
        <v>96</v>
      </c>
      <c r="C110" s="577">
        <v>2</v>
      </c>
      <c r="D110" s="577">
        <v>0.02</v>
      </c>
      <c r="E110" s="577">
        <v>0.04</v>
      </c>
      <c r="F110" s="410">
        <v>44314.161817129629</v>
      </c>
      <c r="G110" s="577">
        <v>131.53800000000001</v>
      </c>
      <c r="H110" s="410">
        <v>44314.339803240742</v>
      </c>
      <c r="I110" s="577">
        <v>131.416</v>
      </c>
      <c r="J110" s="545">
        <v>44314.455671296295</v>
      </c>
      <c r="K110" s="577">
        <v>131.61699999999999</v>
      </c>
      <c r="L110" s="577">
        <v>12.200000000000728</v>
      </c>
      <c r="M110" s="577">
        <v>20.099999999998545</v>
      </c>
      <c r="N110" s="577">
        <v>5.14</v>
      </c>
      <c r="O110" s="578">
        <v>0.29385416666627862</v>
      </c>
      <c r="P110" s="547"/>
      <c r="Q110" s="547"/>
      <c r="R110" s="547"/>
    </row>
    <row r="111" spans="1:18" s="577" customFormat="1">
      <c r="A111" s="577">
        <v>110</v>
      </c>
      <c r="B111" s="577" t="s">
        <v>96</v>
      </c>
      <c r="C111" s="577">
        <v>2</v>
      </c>
      <c r="D111" s="577">
        <v>0.02</v>
      </c>
      <c r="E111" s="577">
        <v>0.04</v>
      </c>
      <c r="F111" s="410">
        <v>44314.462511574071</v>
      </c>
      <c r="G111" s="577">
        <v>131.631</v>
      </c>
      <c r="H111" s="410">
        <v>44314.477743055555</v>
      </c>
      <c r="I111" s="577">
        <v>131.512</v>
      </c>
      <c r="J111" s="545">
        <v>44314.888726851852</v>
      </c>
      <c r="K111" s="577">
        <v>131.71199999999999</v>
      </c>
      <c r="L111" s="577">
        <v>11.899999999999636</v>
      </c>
      <c r="M111" s="577">
        <v>19.999999999998181</v>
      </c>
      <c r="N111" s="577">
        <v>5.16</v>
      </c>
      <c r="O111" s="578">
        <v>0.42621527778101154</v>
      </c>
      <c r="P111" s="547"/>
      <c r="Q111" s="547"/>
      <c r="R111" s="547"/>
    </row>
    <row r="112" spans="1:18" s="577" customFormat="1">
      <c r="A112" s="577">
        <v>111</v>
      </c>
      <c r="B112" s="577" t="s">
        <v>96</v>
      </c>
      <c r="C112" s="577">
        <v>2</v>
      </c>
      <c r="D112" s="577">
        <v>0.02</v>
      </c>
      <c r="E112" s="577">
        <v>0.04</v>
      </c>
      <c r="F112" s="410">
        <v>44314.899305555555</v>
      </c>
      <c r="G112" s="577">
        <v>131.74600000000001</v>
      </c>
      <c r="H112" s="410">
        <v>44314.926388888889</v>
      </c>
      <c r="I112" s="577">
        <v>131.62700000000001</v>
      </c>
      <c r="J112" s="545">
        <v>44315.375115740739</v>
      </c>
      <c r="K112" s="577">
        <v>131.839</v>
      </c>
      <c r="L112" s="577">
        <v>11.899999999999636</v>
      </c>
      <c r="M112" s="577">
        <v>21.199999999998909</v>
      </c>
      <c r="N112" s="577">
        <v>5.15</v>
      </c>
      <c r="O112" s="578">
        <v>0.47581018518394558</v>
      </c>
      <c r="P112" s="547"/>
      <c r="Q112" s="547"/>
      <c r="R112" s="547"/>
    </row>
    <row r="113" spans="1:18" s="577" customFormat="1">
      <c r="A113" s="577">
        <v>112</v>
      </c>
      <c r="B113" s="577" t="s">
        <v>96</v>
      </c>
      <c r="C113" s="577">
        <v>1</v>
      </c>
      <c r="D113" s="577">
        <v>0.02</v>
      </c>
      <c r="E113" s="577">
        <v>0.02</v>
      </c>
      <c r="F113" s="410">
        <v>44315.380555555559</v>
      </c>
      <c r="G113" s="577">
        <v>131.828</v>
      </c>
      <c r="H113" s="410">
        <v>44315.380555555559</v>
      </c>
      <c r="I113" s="577">
        <v>131.828</v>
      </c>
      <c r="J113" s="545">
        <v>44315.448159722226</v>
      </c>
      <c r="K113" s="577">
        <v>131.96799999999999</v>
      </c>
      <c r="L113" s="577">
        <v>0</v>
      </c>
      <c r="M113" s="577">
        <v>13.999999999998181</v>
      </c>
      <c r="N113" s="577">
        <v>2.58</v>
      </c>
      <c r="O113" s="578">
        <v>6.7604166666569654E-2</v>
      </c>
      <c r="P113" s="547"/>
      <c r="Q113" s="547"/>
      <c r="R113" s="547"/>
    </row>
    <row r="114" spans="1:18" s="577" customFormat="1">
      <c r="A114" s="577">
        <v>113</v>
      </c>
      <c r="B114" s="577" t="s">
        <v>96</v>
      </c>
      <c r="C114" s="577">
        <v>1</v>
      </c>
      <c r="D114" s="577">
        <v>0.02</v>
      </c>
      <c r="E114" s="577">
        <v>0.02</v>
      </c>
      <c r="F114" s="410">
        <v>44315.452777777777</v>
      </c>
      <c r="G114" s="577">
        <v>131.96</v>
      </c>
      <c r="H114" s="410">
        <v>44315.452777777777</v>
      </c>
      <c r="I114" s="577">
        <v>131.96</v>
      </c>
      <c r="J114" s="545">
        <v>44315.511597222219</v>
      </c>
      <c r="K114" s="577">
        <v>132.1</v>
      </c>
      <c r="L114" s="577">
        <v>0</v>
      </c>
      <c r="M114" s="577">
        <v>14</v>
      </c>
      <c r="N114" s="577">
        <v>2.57</v>
      </c>
      <c r="O114" s="578">
        <v>5.8819444442633539E-2</v>
      </c>
      <c r="P114" s="547"/>
      <c r="Q114" s="547"/>
      <c r="R114" s="547"/>
    </row>
    <row r="115" spans="1:18" s="577" customFormat="1">
      <c r="A115" s="577">
        <v>114</v>
      </c>
      <c r="B115" s="577" t="s">
        <v>96</v>
      </c>
      <c r="C115" s="577">
        <v>2</v>
      </c>
      <c r="D115" s="577">
        <v>0.02</v>
      </c>
      <c r="E115" s="577">
        <v>0.04</v>
      </c>
      <c r="F115" s="410">
        <v>44315.529953703706</v>
      </c>
      <c r="G115" s="577">
        <v>132.13800000000001</v>
      </c>
      <c r="H115" s="410">
        <v>44315.591365740744</v>
      </c>
      <c r="I115" s="577">
        <v>132.01900000000001</v>
      </c>
      <c r="J115" s="545">
        <v>44315.616469907407</v>
      </c>
      <c r="K115" s="577">
        <v>132.21899999999999</v>
      </c>
      <c r="L115" s="577">
        <v>11.899999999999636</v>
      </c>
      <c r="M115" s="577">
        <v>19.999999999998181</v>
      </c>
      <c r="N115" s="577">
        <v>5.16</v>
      </c>
      <c r="O115" s="578">
        <v>8.6516203700739425E-2</v>
      </c>
      <c r="P115" s="547"/>
      <c r="Q115" s="547"/>
      <c r="R115" s="547"/>
    </row>
    <row r="116" spans="1:18" s="577" customFormat="1">
      <c r="A116" s="577">
        <v>115</v>
      </c>
      <c r="B116" s="577" t="s">
        <v>96</v>
      </c>
      <c r="C116" s="577">
        <v>2</v>
      </c>
      <c r="D116" s="577">
        <v>0.02</v>
      </c>
      <c r="E116" s="577">
        <v>0.04</v>
      </c>
      <c r="F116" s="410">
        <v>44315.621527777781</v>
      </c>
      <c r="G116" s="577">
        <v>132.22399999999999</v>
      </c>
      <c r="H116" s="410">
        <v>44315.660937499997</v>
      </c>
      <c r="I116" s="577">
        <v>132.101</v>
      </c>
      <c r="J116" s="545">
        <v>44315.677997685183</v>
      </c>
      <c r="K116" s="577">
        <v>132.303</v>
      </c>
      <c r="L116" s="577">
        <v>12.299999999999272</v>
      </c>
      <c r="M116" s="577">
        <v>20.199999999998909</v>
      </c>
      <c r="N116" s="577">
        <v>5.15</v>
      </c>
      <c r="O116" s="578">
        <v>5.6469907402060926E-2</v>
      </c>
      <c r="P116" s="547"/>
      <c r="Q116" s="547"/>
      <c r="R116" s="547"/>
    </row>
    <row r="117" spans="1:18" s="577" customFormat="1">
      <c r="A117" s="577">
        <v>116</v>
      </c>
      <c r="B117" s="577" t="s">
        <v>96</v>
      </c>
      <c r="C117" s="577">
        <v>6</v>
      </c>
      <c r="D117" s="577">
        <v>7.0000000000000007E-2</v>
      </c>
      <c r="E117" s="577">
        <v>0.21000000000000002</v>
      </c>
      <c r="F117" s="410">
        <v>44315.697233796294</v>
      </c>
      <c r="G117" s="577">
        <v>132.352</v>
      </c>
      <c r="H117" s="410">
        <v>44316.581099537034</v>
      </c>
      <c r="I117" s="577">
        <v>131.54499999999999</v>
      </c>
      <c r="J117" s="545">
        <v>44319.45621527778</v>
      </c>
      <c r="K117" s="577">
        <v>132.02699999999999</v>
      </c>
      <c r="L117" s="577">
        <v>80.700000000002547</v>
      </c>
      <c r="M117" s="577">
        <v>48.200000000000728</v>
      </c>
      <c r="N117" s="577">
        <v>34.53</v>
      </c>
      <c r="O117" s="578">
        <v>1.7589814814855345</v>
      </c>
      <c r="P117" s="547"/>
      <c r="Q117" s="547"/>
      <c r="R117" s="547"/>
    </row>
    <row r="118" spans="1:18" s="577" customFormat="1">
      <c r="A118" s="577">
        <v>117</v>
      </c>
      <c r="B118" s="577" t="s">
        <v>96</v>
      </c>
      <c r="C118" s="577">
        <v>1</v>
      </c>
      <c r="D118" s="577">
        <v>0.02</v>
      </c>
      <c r="E118" s="577">
        <v>0.02</v>
      </c>
      <c r="F118" s="410">
        <v>44319.458344907405</v>
      </c>
      <c r="G118" s="577">
        <v>131.994</v>
      </c>
      <c r="H118" s="410">
        <v>44319.458344907405</v>
      </c>
      <c r="I118" s="577">
        <v>131.994</v>
      </c>
      <c r="J118" s="545">
        <v>44319.506192129629</v>
      </c>
      <c r="K118" s="577">
        <v>132.13399999999999</v>
      </c>
      <c r="L118" s="577">
        <v>0</v>
      </c>
      <c r="M118" s="577">
        <v>13.999999999998181</v>
      </c>
      <c r="N118" s="577">
        <v>2.5499999999999998</v>
      </c>
      <c r="O118" s="578">
        <v>4.7847222223936114E-2</v>
      </c>
      <c r="P118" s="547"/>
      <c r="Q118" s="547"/>
      <c r="R118" s="547"/>
    </row>
    <row r="119" spans="1:18" s="577" customFormat="1">
      <c r="A119" s="577">
        <v>118</v>
      </c>
      <c r="B119" s="577" t="s">
        <v>96</v>
      </c>
      <c r="C119" s="577">
        <v>7</v>
      </c>
      <c r="D119" s="577">
        <v>0.11</v>
      </c>
      <c r="E119" s="577">
        <v>0.32</v>
      </c>
      <c r="F119" s="410">
        <v>44319.508356481485</v>
      </c>
      <c r="G119" s="577">
        <v>132.13800000000001</v>
      </c>
      <c r="H119" s="410">
        <v>44321.467233796298</v>
      </c>
      <c r="I119" s="577">
        <v>131.083</v>
      </c>
      <c r="J119" s="545">
        <v>44322.63244212963</v>
      </c>
      <c r="K119" s="577">
        <v>131.648</v>
      </c>
      <c r="L119" s="577">
        <v>105.50000000000182</v>
      </c>
      <c r="M119" s="577">
        <v>56.5</v>
      </c>
      <c r="N119" s="577">
        <v>55.64</v>
      </c>
      <c r="O119" s="578">
        <v>3.1240856481454102</v>
      </c>
      <c r="P119" s="547"/>
      <c r="Q119" s="547"/>
      <c r="R119" s="547"/>
    </row>
    <row r="120" spans="1:18" s="577" customFormat="1">
      <c r="A120" s="577">
        <v>119</v>
      </c>
      <c r="B120" s="577" t="s">
        <v>97</v>
      </c>
      <c r="C120" s="577">
        <v>2</v>
      </c>
      <c r="D120" s="577">
        <v>0.02</v>
      </c>
      <c r="E120" s="577">
        <v>0.04</v>
      </c>
      <c r="F120" s="410">
        <v>44320.500011574077</v>
      </c>
      <c r="G120" s="577">
        <v>131.32900000000001</v>
      </c>
      <c r="H120" s="410">
        <v>44320.561006944445</v>
      </c>
      <c r="I120" s="577">
        <v>131.44999999999999</v>
      </c>
      <c r="J120" s="545">
        <v>44320.612650462965</v>
      </c>
      <c r="K120" s="577">
        <v>131.25</v>
      </c>
      <c r="L120" s="577">
        <v>12.099999999996726</v>
      </c>
      <c r="M120" s="577">
        <v>19.999999999998181</v>
      </c>
      <c r="N120" s="577">
        <v>5.1100000000000003</v>
      </c>
      <c r="O120" s="578">
        <v>0.11263888888788642</v>
      </c>
      <c r="P120" s="547"/>
      <c r="Q120" s="547"/>
      <c r="R120" s="547"/>
    </row>
    <row r="121" spans="1:18" s="577" customFormat="1">
      <c r="A121" s="577">
        <v>120</v>
      </c>
      <c r="B121" s="577" t="s">
        <v>97</v>
      </c>
      <c r="C121" s="577">
        <v>2</v>
      </c>
      <c r="D121" s="577">
        <v>0.02</v>
      </c>
      <c r="E121" s="577">
        <v>0.04</v>
      </c>
      <c r="F121" s="410">
        <v>44320.618055555555</v>
      </c>
      <c r="G121" s="577">
        <v>131.26499999999999</v>
      </c>
      <c r="H121" s="410">
        <v>44320.746562499997</v>
      </c>
      <c r="I121" s="577">
        <v>131.386</v>
      </c>
      <c r="J121" s="545">
        <v>44321.422511574077</v>
      </c>
      <c r="K121" s="577">
        <v>131.18299999999999</v>
      </c>
      <c r="L121" s="577">
        <v>12.100000000002183</v>
      </c>
      <c r="M121" s="577">
        <v>20.300000000001091</v>
      </c>
      <c r="N121" s="577">
        <v>5.13</v>
      </c>
      <c r="O121" s="578">
        <v>0.80445601852261461</v>
      </c>
      <c r="P121" s="547"/>
      <c r="Q121" s="547"/>
      <c r="R121" s="547"/>
    </row>
    <row r="122" spans="1:18" s="577" customFormat="1">
      <c r="A122" s="577">
        <v>121</v>
      </c>
      <c r="B122" s="577" t="s">
        <v>97</v>
      </c>
      <c r="C122" s="577">
        <v>1</v>
      </c>
      <c r="D122" s="577">
        <v>0.02</v>
      </c>
      <c r="E122" s="577">
        <v>0.02</v>
      </c>
      <c r="F122" s="410">
        <v>44321.432650462964</v>
      </c>
      <c r="G122" s="577">
        <v>131.185</v>
      </c>
      <c r="H122" s="410">
        <v>44321.432650462964</v>
      </c>
      <c r="I122" s="577">
        <v>131.185</v>
      </c>
      <c r="J122" s="545">
        <v>44321.482418981483</v>
      </c>
      <c r="K122" s="577">
        <v>131.04499999999999</v>
      </c>
      <c r="L122" s="577">
        <v>0</v>
      </c>
      <c r="M122" s="577">
        <v>14.000000000001819</v>
      </c>
      <c r="N122" s="577">
        <v>2.56</v>
      </c>
      <c r="O122" s="578">
        <v>4.9768518518249039E-2</v>
      </c>
      <c r="P122" s="547"/>
      <c r="Q122" s="547"/>
      <c r="R122" s="547"/>
    </row>
    <row r="123" spans="1:18" s="577" customFormat="1">
      <c r="A123" s="577">
        <v>122</v>
      </c>
      <c r="B123" s="577" t="s">
        <v>97</v>
      </c>
      <c r="C123" s="577">
        <v>8</v>
      </c>
      <c r="D123" s="577">
        <v>0.17</v>
      </c>
      <c r="E123" s="577">
        <v>0.49</v>
      </c>
      <c r="F123" s="410">
        <v>44321.486111111109</v>
      </c>
      <c r="G123" s="577">
        <v>131.029</v>
      </c>
      <c r="H123" s="410">
        <v>44326.20952546296</v>
      </c>
      <c r="I123" s="577">
        <v>132.35900000000001</v>
      </c>
      <c r="J123" s="545">
        <v>44328.645972222221</v>
      </c>
      <c r="K123" s="577">
        <v>131.738</v>
      </c>
      <c r="L123" s="577">
        <v>133.00000000000182</v>
      </c>
      <c r="M123" s="577">
        <v>62.100000000002183</v>
      </c>
      <c r="N123" s="577">
        <v>89.72</v>
      </c>
      <c r="O123" s="578">
        <v>5.1598611111112405</v>
      </c>
      <c r="P123" s="547"/>
      <c r="Q123" s="547"/>
      <c r="R123" s="547"/>
    </row>
    <row r="124" spans="1:18" s="577" customFormat="1">
      <c r="A124" s="577">
        <v>123</v>
      </c>
      <c r="B124" s="577" t="s">
        <v>96</v>
      </c>
      <c r="C124" s="577">
        <v>1</v>
      </c>
      <c r="D124" s="577">
        <v>0.02</v>
      </c>
      <c r="E124" s="577">
        <v>0.02</v>
      </c>
      <c r="F124" s="410">
        <v>44322.639594907407</v>
      </c>
      <c r="G124" s="577">
        <v>131.67400000000001</v>
      </c>
      <c r="H124" s="410">
        <v>44322.639594907407</v>
      </c>
      <c r="I124" s="577">
        <v>131.67400000000001</v>
      </c>
      <c r="J124" s="545">
        <v>44322.668842592589</v>
      </c>
      <c r="K124" s="577">
        <v>131.81399999999999</v>
      </c>
      <c r="L124" s="577">
        <v>0</v>
      </c>
      <c r="M124" s="577">
        <v>13.999999999998181</v>
      </c>
      <c r="N124" s="577">
        <v>2.56</v>
      </c>
      <c r="O124" s="578">
        <v>2.9247685182781424E-2</v>
      </c>
      <c r="P124" s="547"/>
      <c r="Q124" s="547"/>
      <c r="R124" s="547"/>
    </row>
    <row r="125" spans="1:18" s="577" customFormat="1">
      <c r="A125" s="577">
        <v>124</v>
      </c>
      <c r="B125" s="577" t="s">
        <v>96</v>
      </c>
      <c r="C125" s="577">
        <v>3</v>
      </c>
      <c r="D125" s="577">
        <v>0.02</v>
      </c>
      <c r="E125" s="577">
        <v>0.06</v>
      </c>
      <c r="F125" s="410">
        <v>44322.67292824074</v>
      </c>
      <c r="G125" s="577">
        <v>131.78899999999999</v>
      </c>
      <c r="H125" s="410">
        <v>44322.750636574077</v>
      </c>
      <c r="I125" s="577">
        <v>131.52699999999999</v>
      </c>
      <c r="J125" s="545">
        <v>44323.427731481483</v>
      </c>
      <c r="K125" s="577">
        <v>131.815</v>
      </c>
      <c r="L125" s="577">
        <v>26.199999999998909</v>
      </c>
      <c r="M125" s="577">
        <v>28.800000000001091</v>
      </c>
      <c r="N125" s="577">
        <v>8.24</v>
      </c>
      <c r="O125" s="578">
        <v>0.75480324074305827</v>
      </c>
      <c r="P125" s="547"/>
      <c r="Q125" s="547"/>
      <c r="R125" s="547"/>
    </row>
    <row r="126" spans="1:18" s="577" customFormat="1">
      <c r="A126" s="577">
        <v>125</v>
      </c>
      <c r="B126" s="577" t="s">
        <v>96</v>
      </c>
      <c r="C126" s="577">
        <v>2</v>
      </c>
      <c r="D126" s="577">
        <v>0.02</v>
      </c>
      <c r="E126" s="577">
        <v>0.04</v>
      </c>
      <c r="F126" s="410">
        <v>44323.462500000001</v>
      </c>
      <c r="G126" s="577">
        <v>131.834</v>
      </c>
      <c r="H126" s="410">
        <v>44323.649328703701</v>
      </c>
      <c r="I126" s="577">
        <v>131.709</v>
      </c>
      <c r="J126" s="545">
        <v>44323.737488425926</v>
      </c>
      <c r="K126" s="577">
        <v>131.91200000000001</v>
      </c>
      <c r="L126" s="577">
        <v>12.5</v>
      </c>
      <c r="M126" s="577">
        <v>20.300000000001091</v>
      </c>
      <c r="N126" s="577">
        <v>5.16</v>
      </c>
      <c r="O126" s="578">
        <v>0.27498842592467554</v>
      </c>
      <c r="P126" s="547"/>
      <c r="Q126" s="547"/>
      <c r="R126" s="547"/>
    </row>
    <row r="127" spans="1:18" s="577" customFormat="1">
      <c r="A127" s="577">
        <v>126</v>
      </c>
      <c r="B127" s="577" t="s">
        <v>96</v>
      </c>
      <c r="C127" s="577">
        <v>1</v>
      </c>
      <c r="D127" s="577">
        <v>0.02</v>
      </c>
      <c r="E127" s="577">
        <v>0.02</v>
      </c>
      <c r="F127" s="410">
        <v>44323.745138888888</v>
      </c>
      <c r="G127" s="577">
        <v>131.87200000000001</v>
      </c>
      <c r="H127" s="410">
        <v>44323.745138888888</v>
      </c>
      <c r="I127" s="577">
        <v>131.87200000000001</v>
      </c>
      <c r="J127" s="545">
        <v>44323.793194444443</v>
      </c>
      <c r="K127" s="577">
        <v>132.012</v>
      </c>
      <c r="L127" s="577">
        <v>0</v>
      </c>
      <c r="M127" s="577">
        <v>14</v>
      </c>
      <c r="N127" s="577">
        <v>2.58</v>
      </c>
      <c r="O127" s="578">
        <v>4.8055555555038154E-2</v>
      </c>
      <c r="P127" s="547"/>
      <c r="Q127" s="547"/>
      <c r="R127" s="547"/>
    </row>
    <row r="128" spans="1:18" s="577" customFormat="1">
      <c r="A128" s="577">
        <v>127</v>
      </c>
      <c r="B128" s="577" t="s">
        <v>96</v>
      </c>
      <c r="C128" s="577">
        <v>1</v>
      </c>
      <c r="D128" s="577">
        <v>0.02</v>
      </c>
      <c r="E128" s="577">
        <v>0.02</v>
      </c>
      <c r="F128" s="410">
        <v>44323.797222222223</v>
      </c>
      <c r="G128" s="577">
        <v>132.02799999999999</v>
      </c>
      <c r="H128" s="410">
        <v>44323.797222222223</v>
      </c>
      <c r="I128" s="577">
        <v>132.02799999999999</v>
      </c>
      <c r="J128" s="545">
        <v>44326.127349537041</v>
      </c>
      <c r="K128" s="577">
        <v>132.172</v>
      </c>
      <c r="L128" s="577">
        <v>0</v>
      </c>
      <c r="M128" s="577">
        <v>14.399999999999636</v>
      </c>
      <c r="N128" s="577">
        <v>2.57</v>
      </c>
      <c r="O128" s="578">
        <v>0.33012731481721858</v>
      </c>
      <c r="P128" s="547"/>
      <c r="Q128" s="547"/>
      <c r="R128" s="547"/>
    </row>
    <row r="129" spans="1:18" s="577" customFormat="1">
      <c r="A129" s="577">
        <v>128</v>
      </c>
      <c r="B129" s="577" t="s">
        <v>96</v>
      </c>
      <c r="C129" s="577">
        <v>1</v>
      </c>
      <c r="D129" s="577">
        <v>0.02</v>
      </c>
      <c r="E129" s="577">
        <v>0.02</v>
      </c>
      <c r="F129" s="410">
        <v>44326.138923611114</v>
      </c>
      <c r="G129" s="577">
        <v>132.28100000000001</v>
      </c>
      <c r="H129" s="410">
        <v>44326.138923611114</v>
      </c>
      <c r="I129" s="577">
        <v>132.28100000000001</v>
      </c>
      <c r="J129" s="545">
        <v>44326.401331018518</v>
      </c>
      <c r="K129" s="577">
        <v>132.42099999999999</v>
      </c>
      <c r="L129" s="577">
        <v>0</v>
      </c>
      <c r="M129" s="577">
        <v>13.999999999998181</v>
      </c>
      <c r="N129" s="577">
        <v>2.57</v>
      </c>
      <c r="O129" s="578">
        <v>0.26240740740468027</v>
      </c>
      <c r="P129" s="547"/>
      <c r="Q129" s="547"/>
      <c r="R129" s="547"/>
    </row>
    <row r="130" spans="1:18" s="577" customFormat="1">
      <c r="A130" s="577">
        <v>129</v>
      </c>
      <c r="B130" s="577" t="s">
        <v>96</v>
      </c>
      <c r="C130" s="577">
        <v>4</v>
      </c>
      <c r="D130" s="577">
        <v>0.03</v>
      </c>
      <c r="E130" s="577">
        <v>0.09</v>
      </c>
      <c r="F130" s="410">
        <v>44326.418055555558</v>
      </c>
      <c r="G130" s="577">
        <v>132.5</v>
      </c>
      <c r="H130" s="410">
        <v>44326.950960648152</v>
      </c>
      <c r="I130" s="577">
        <v>132.07400000000001</v>
      </c>
      <c r="J130" s="545">
        <v>44327.505868055552</v>
      </c>
      <c r="K130" s="577">
        <v>132.43700000000001</v>
      </c>
      <c r="L130" s="577">
        <v>42.599999999998545</v>
      </c>
      <c r="M130" s="577">
        <v>36.299999999999272</v>
      </c>
      <c r="N130" s="577">
        <v>13.21</v>
      </c>
      <c r="O130" s="578">
        <v>1.0878124999944703</v>
      </c>
      <c r="P130" s="547"/>
      <c r="Q130" s="547"/>
      <c r="R130" s="547"/>
    </row>
    <row r="131" spans="1:18" s="577" customFormat="1">
      <c r="A131" s="577">
        <v>130</v>
      </c>
      <c r="B131" s="577" t="s">
        <v>96</v>
      </c>
      <c r="C131" s="577">
        <v>5</v>
      </c>
      <c r="D131" s="577">
        <v>0.05</v>
      </c>
      <c r="E131" s="577">
        <v>0.14000000000000001</v>
      </c>
      <c r="F131" s="410">
        <v>44327.520833333336</v>
      </c>
      <c r="G131" s="577">
        <v>132.41999999999999</v>
      </c>
      <c r="H131" s="410">
        <v>44327.676111111112</v>
      </c>
      <c r="I131" s="577">
        <v>131.82499999999999</v>
      </c>
      <c r="J131" s="545">
        <v>44328.661863425928</v>
      </c>
      <c r="K131" s="577">
        <v>132.238</v>
      </c>
      <c r="L131" s="577">
        <v>59.5</v>
      </c>
      <c r="M131" s="577">
        <v>41.300000000001091</v>
      </c>
      <c r="N131" s="577">
        <v>21.81</v>
      </c>
      <c r="O131" s="578">
        <v>1.1410300925927004</v>
      </c>
      <c r="P131" s="547"/>
      <c r="Q131" s="547"/>
      <c r="R131" s="547"/>
    </row>
    <row r="132" spans="1:18" s="577" customFormat="1">
      <c r="A132" s="577">
        <v>131</v>
      </c>
      <c r="B132" s="577" t="s">
        <v>97</v>
      </c>
      <c r="C132" s="577">
        <v>4</v>
      </c>
      <c r="D132" s="577">
        <v>0.03</v>
      </c>
      <c r="E132" s="577">
        <v>0.09</v>
      </c>
      <c r="F132" s="410">
        <v>44328.650694444441</v>
      </c>
      <c r="G132" s="577">
        <v>131.98599999999999</v>
      </c>
      <c r="H132" s="410">
        <v>44328.663101851853</v>
      </c>
      <c r="I132" s="577">
        <v>132.40100000000001</v>
      </c>
      <c r="J132" s="545">
        <v>44328.686898148146</v>
      </c>
      <c r="K132" s="577">
        <v>132.04900000000001</v>
      </c>
      <c r="L132" s="577">
        <v>41.500000000001819</v>
      </c>
      <c r="M132" s="577">
        <v>35.199999999998909</v>
      </c>
      <c r="N132" s="577">
        <v>13.15</v>
      </c>
      <c r="O132" s="578">
        <v>3.6203703704813961E-2</v>
      </c>
      <c r="P132" s="547"/>
      <c r="Q132" s="547"/>
      <c r="R132" s="547"/>
    </row>
    <row r="133" spans="1:18" s="577" customFormat="1">
      <c r="A133" s="577">
        <v>132</v>
      </c>
      <c r="B133" s="577" t="s">
        <v>96</v>
      </c>
      <c r="C133" s="577">
        <v>3</v>
      </c>
      <c r="D133" s="577">
        <v>0.02</v>
      </c>
      <c r="E133" s="577">
        <v>0.06</v>
      </c>
      <c r="F133" s="410">
        <v>44328.665277777778</v>
      </c>
      <c r="G133" s="577">
        <v>132.268</v>
      </c>
      <c r="H133" s="410">
        <v>44328.687430555554</v>
      </c>
      <c r="I133" s="577">
        <v>132.00200000000001</v>
      </c>
      <c r="J133" s="545">
        <v>44328.782731481479</v>
      </c>
      <c r="K133" s="577">
        <v>132.28800000000001</v>
      </c>
      <c r="L133" s="577">
        <v>26.599999999998545</v>
      </c>
      <c r="M133" s="577">
        <v>28.600000000000364</v>
      </c>
      <c r="N133" s="577">
        <v>8.25</v>
      </c>
      <c r="O133" s="578">
        <v>0.11745370370044839</v>
      </c>
      <c r="P133" s="547"/>
      <c r="Q133" s="547"/>
      <c r="R133" s="547"/>
    </row>
    <row r="134" spans="1:18" s="577" customFormat="1">
      <c r="A134" s="577">
        <v>133</v>
      </c>
      <c r="B134" s="577" t="s">
        <v>97</v>
      </c>
      <c r="C134" s="577">
        <v>5</v>
      </c>
      <c r="D134" s="577">
        <v>0.05</v>
      </c>
      <c r="E134" s="577">
        <v>0.14000000000000001</v>
      </c>
      <c r="F134" s="410">
        <v>44328.689583333333</v>
      </c>
      <c r="G134" s="577">
        <v>132.06100000000001</v>
      </c>
      <c r="H134" s="410">
        <v>44329.431956018518</v>
      </c>
      <c r="I134" s="577">
        <v>132.66300000000001</v>
      </c>
      <c r="J134" s="545">
        <v>44329.488958333335</v>
      </c>
      <c r="K134" s="577">
        <v>132.24799999999999</v>
      </c>
      <c r="L134" s="577">
        <v>60.200000000000728</v>
      </c>
      <c r="M134" s="577">
        <v>41.500000000001819</v>
      </c>
      <c r="N134" s="577">
        <v>21.79</v>
      </c>
      <c r="O134" s="578">
        <v>0.79937500000232831</v>
      </c>
      <c r="P134" s="547"/>
      <c r="Q134" s="547"/>
      <c r="R134" s="547"/>
    </row>
    <row r="135" spans="1:18" s="577" customFormat="1">
      <c r="A135" s="577">
        <v>134</v>
      </c>
      <c r="B135" s="577" t="s">
        <v>96</v>
      </c>
      <c r="C135" s="577">
        <v>1</v>
      </c>
      <c r="D135" s="577">
        <v>0.02</v>
      </c>
      <c r="E135" s="577">
        <v>0.02</v>
      </c>
      <c r="F135" s="410">
        <v>44328.786111111112</v>
      </c>
      <c r="G135" s="577">
        <v>132.26499999999999</v>
      </c>
      <c r="H135" s="410">
        <v>44328.786111111112</v>
      </c>
      <c r="I135" s="577">
        <v>132.26499999999999</v>
      </c>
      <c r="J135" s="545">
        <v>44328.995046296295</v>
      </c>
      <c r="K135" s="577">
        <v>132.405</v>
      </c>
      <c r="L135" s="577">
        <v>0</v>
      </c>
      <c r="M135" s="577">
        <v>14.000000000001819</v>
      </c>
      <c r="N135" s="577">
        <v>2.56</v>
      </c>
      <c r="O135" s="578">
        <v>0.20893518518278142</v>
      </c>
      <c r="P135" s="547"/>
      <c r="Q135" s="547"/>
      <c r="R135" s="547"/>
    </row>
    <row r="136" spans="1:18" s="577" customFormat="1">
      <c r="A136" s="577">
        <v>135</v>
      </c>
      <c r="B136" s="577" t="s">
        <v>96</v>
      </c>
      <c r="C136" s="577">
        <v>1</v>
      </c>
      <c r="D136" s="577">
        <v>0.02</v>
      </c>
      <c r="E136" s="577">
        <v>0.02</v>
      </c>
      <c r="F136" s="410">
        <v>44329.056250000001</v>
      </c>
      <c r="G136" s="577">
        <v>132.446</v>
      </c>
      <c r="H136" s="410">
        <v>44329.056250000001</v>
      </c>
      <c r="I136" s="577">
        <v>132.446</v>
      </c>
      <c r="J136" s="545">
        <v>44329.431319444448</v>
      </c>
      <c r="K136" s="577">
        <v>132.58600000000001</v>
      </c>
      <c r="L136" s="577">
        <v>0</v>
      </c>
      <c r="M136" s="577">
        <v>14.000000000001819</v>
      </c>
      <c r="N136" s="577">
        <v>2.56</v>
      </c>
      <c r="O136" s="578">
        <v>0.375069444446126</v>
      </c>
      <c r="P136" s="547"/>
      <c r="Q136" s="547"/>
      <c r="R136" s="547"/>
    </row>
    <row r="137" spans="1:18" s="577" customFormat="1">
      <c r="A137" s="577">
        <v>136</v>
      </c>
      <c r="B137" s="577" t="s">
        <v>96</v>
      </c>
      <c r="C137" s="577">
        <v>5</v>
      </c>
      <c r="D137" s="577">
        <v>0.05</v>
      </c>
      <c r="E137" s="577">
        <v>0.14000000000000001</v>
      </c>
      <c r="F137" s="410">
        <v>44329.436111111114</v>
      </c>
      <c r="G137" s="577">
        <v>132.67099999999999</v>
      </c>
      <c r="H137" s="410">
        <v>44329.493506944447</v>
      </c>
      <c r="I137" s="577">
        <v>132.06299999999999</v>
      </c>
      <c r="J137" s="545">
        <v>44329.691053240742</v>
      </c>
      <c r="K137" s="577">
        <v>132.47900000000001</v>
      </c>
      <c r="L137" s="577">
        <v>60.799999999999272</v>
      </c>
      <c r="M137" s="577">
        <v>41.600000000002183</v>
      </c>
      <c r="N137" s="577">
        <v>21.7</v>
      </c>
      <c r="O137" s="578">
        <v>0.25494212962803431</v>
      </c>
      <c r="P137" s="547"/>
      <c r="Q137" s="547"/>
      <c r="R137" s="547"/>
    </row>
    <row r="138" spans="1:18" s="577" customFormat="1">
      <c r="A138" s="577">
        <v>137</v>
      </c>
      <c r="B138" s="577" t="s">
        <v>97</v>
      </c>
      <c r="C138" s="577">
        <v>4</v>
      </c>
      <c r="D138" s="577">
        <v>0.03</v>
      </c>
      <c r="E138" s="577">
        <v>0.09</v>
      </c>
      <c r="F138" s="410">
        <v>44329.495833333334</v>
      </c>
      <c r="G138" s="577">
        <v>132.066</v>
      </c>
      <c r="H138" s="410">
        <v>44329.691076388888</v>
      </c>
      <c r="I138" s="577">
        <v>132.48699999999999</v>
      </c>
      <c r="J138" s="545">
        <v>44329.855451388888</v>
      </c>
      <c r="K138" s="577">
        <v>132.131</v>
      </c>
      <c r="L138" s="577">
        <v>42.099999999998545</v>
      </c>
      <c r="M138" s="577">
        <v>35.599999999998545</v>
      </c>
      <c r="N138" s="577">
        <v>13.14</v>
      </c>
      <c r="O138" s="578">
        <v>0.35961805555416504</v>
      </c>
      <c r="P138" s="547"/>
      <c r="Q138" s="547"/>
      <c r="R138" s="547"/>
    </row>
    <row r="139" spans="1:18" s="577" customFormat="1">
      <c r="A139" s="577">
        <v>138</v>
      </c>
      <c r="B139" s="577" t="s">
        <v>96</v>
      </c>
      <c r="C139" s="577">
        <v>3</v>
      </c>
      <c r="D139" s="577">
        <v>0.02</v>
      </c>
      <c r="E139" s="577">
        <v>0.06</v>
      </c>
      <c r="F139" s="410">
        <v>44329.697928240741</v>
      </c>
      <c r="G139" s="577">
        <v>132.441</v>
      </c>
      <c r="H139" s="410">
        <v>44329.842604166668</v>
      </c>
      <c r="I139" s="577">
        <v>132.184</v>
      </c>
      <c r="J139" s="545">
        <v>44330.390370370369</v>
      </c>
      <c r="K139" s="577">
        <v>132.471</v>
      </c>
      <c r="L139" s="577">
        <v>25.700000000000728</v>
      </c>
      <c r="M139" s="577">
        <v>28.700000000000728</v>
      </c>
      <c r="N139" s="577">
        <v>8.1999999999999993</v>
      </c>
      <c r="O139" s="578">
        <v>0.69244212962803431</v>
      </c>
      <c r="P139" s="547"/>
      <c r="Q139" s="547"/>
      <c r="R139" s="547"/>
    </row>
    <row r="140" spans="1:18" s="577" customFormat="1">
      <c r="A140" s="577">
        <v>139</v>
      </c>
      <c r="B140" s="577" t="s">
        <v>97</v>
      </c>
      <c r="C140" s="577">
        <v>7</v>
      </c>
      <c r="D140" s="577">
        <v>0.11</v>
      </c>
      <c r="E140" s="577">
        <v>0.32</v>
      </c>
      <c r="F140" s="410">
        <v>44329.876423611109</v>
      </c>
      <c r="G140" s="577">
        <v>132.11099999999999</v>
      </c>
      <c r="H140" s="410">
        <v>44334.653020833335</v>
      </c>
      <c r="I140" s="577">
        <v>133.15</v>
      </c>
      <c r="J140" s="545">
        <v>44337.630682870367</v>
      </c>
      <c r="K140" s="577">
        <v>132.59800000000001</v>
      </c>
      <c r="L140" s="577">
        <v>103.90000000000146</v>
      </c>
      <c r="M140" s="577">
        <v>55.199999999998909</v>
      </c>
      <c r="N140" s="577">
        <v>55.899999999999991</v>
      </c>
      <c r="O140" s="578">
        <v>5.7542592592581059</v>
      </c>
      <c r="P140" s="547"/>
      <c r="Q140" s="547"/>
      <c r="R140" s="547"/>
    </row>
    <row r="141" spans="1:18" s="577" customFormat="1">
      <c r="A141" s="577">
        <v>140</v>
      </c>
      <c r="B141" s="577" t="s">
        <v>96</v>
      </c>
      <c r="C141" s="577">
        <v>1</v>
      </c>
      <c r="D141" s="577">
        <v>0.02</v>
      </c>
      <c r="E141" s="577">
        <v>0.02</v>
      </c>
      <c r="F141" s="410">
        <v>44330.393784722219</v>
      </c>
      <c r="G141" s="577">
        <v>132.45400000000001</v>
      </c>
      <c r="H141" s="410">
        <v>44330.393784722219</v>
      </c>
      <c r="I141" s="577">
        <v>132.45400000000001</v>
      </c>
      <c r="J141" s="545">
        <v>44330.652303240742</v>
      </c>
      <c r="K141" s="577">
        <v>132.59399999999999</v>
      </c>
      <c r="L141" s="577">
        <v>0</v>
      </c>
      <c r="M141" s="577">
        <v>13.999999999998181</v>
      </c>
      <c r="N141" s="577">
        <v>2.56</v>
      </c>
      <c r="O141" s="578">
        <v>0.25851851852348773</v>
      </c>
      <c r="P141" s="547"/>
      <c r="Q141" s="547"/>
      <c r="R141" s="547"/>
    </row>
    <row r="142" spans="1:18" s="577" customFormat="1">
      <c r="A142" s="577">
        <v>141</v>
      </c>
      <c r="B142" s="577" t="s">
        <v>96</v>
      </c>
      <c r="C142" s="577">
        <v>1</v>
      </c>
      <c r="D142" s="577">
        <v>0.02</v>
      </c>
      <c r="E142" s="577">
        <v>0.02</v>
      </c>
      <c r="F142" s="410">
        <v>44330.660416666666</v>
      </c>
      <c r="G142" s="577">
        <v>132.65199999999999</v>
      </c>
      <c r="H142" s="410">
        <v>44330.660416666666</v>
      </c>
      <c r="I142" s="577">
        <v>132.65199999999999</v>
      </c>
      <c r="J142" s="545">
        <v>44330.711921296293</v>
      </c>
      <c r="K142" s="577">
        <v>132.792</v>
      </c>
      <c r="L142" s="577">
        <v>0</v>
      </c>
      <c r="M142" s="577">
        <v>14.000000000001819</v>
      </c>
      <c r="N142" s="577">
        <v>2.56</v>
      </c>
      <c r="O142" s="578">
        <v>5.150462962774327E-2</v>
      </c>
      <c r="P142" s="547"/>
      <c r="Q142" s="547"/>
      <c r="R142" s="547"/>
    </row>
    <row r="143" spans="1:18" s="577" customFormat="1">
      <c r="A143" s="577">
        <v>142</v>
      </c>
      <c r="B143" s="577" t="s">
        <v>96</v>
      </c>
      <c r="C143" s="577">
        <v>1</v>
      </c>
      <c r="D143" s="577">
        <v>0.02</v>
      </c>
      <c r="E143" s="577">
        <v>0.02</v>
      </c>
      <c r="F143" s="410">
        <v>44330.734733796293</v>
      </c>
      <c r="G143" s="577">
        <v>132.77600000000001</v>
      </c>
      <c r="H143" s="410">
        <v>44330.734733796293</v>
      </c>
      <c r="I143" s="577">
        <v>132.77600000000001</v>
      </c>
      <c r="J143" s="545">
        <v>44333.123067129629</v>
      </c>
      <c r="K143" s="577">
        <v>132.91999999999999</v>
      </c>
      <c r="L143" s="577">
        <v>0</v>
      </c>
      <c r="M143" s="577">
        <v>14.399999999997817</v>
      </c>
      <c r="N143" s="577">
        <v>2.56</v>
      </c>
      <c r="O143" s="578">
        <v>0.38833333333604969</v>
      </c>
      <c r="P143" s="547"/>
      <c r="Q143" s="547"/>
      <c r="R143" s="547"/>
    </row>
    <row r="144" spans="1:18" s="577" customFormat="1">
      <c r="A144" s="577">
        <v>143</v>
      </c>
      <c r="B144" s="577" t="s">
        <v>96</v>
      </c>
      <c r="C144" s="577">
        <v>3</v>
      </c>
      <c r="D144" s="577">
        <v>0.02</v>
      </c>
      <c r="E144" s="577">
        <v>0.06</v>
      </c>
      <c r="F144" s="410">
        <v>44333.128472222219</v>
      </c>
      <c r="G144" s="577">
        <v>132.92500000000001</v>
      </c>
      <c r="H144" s="410">
        <v>44333.208402777775</v>
      </c>
      <c r="I144" s="577">
        <v>132.648</v>
      </c>
      <c r="J144" s="545">
        <v>44334.420844907407</v>
      </c>
      <c r="K144" s="577">
        <v>132.94300000000001</v>
      </c>
      <c r="L144" s="577">
        <v>27.700000000002547</v>
      </c>
      <c r="M144" s="577">
        <v>29.500000000001819</v>
      </c>
      <c r="N144" s="577">
        <v>8.25</v>
      </c>
      <c r="O144" s="578">
        <v>1.2923726851877291</v>
      </c>
      <c r="P144" s="547"/>
      <c r="Q144" s="547"/>
      <c r="R144" s="547"/>
    </row>
    <row r="145" spans="1:18" s="577" customFormat="1">
      <c r="A145" s="577">
        <v>144</v>
      </c>
      <c r="B145" s="577" t="s">
        <v>96</v>
      </c>
      <c r="C145" s="577">
        <v>1</v>
      </c>
      <c r="D145" s="577">
        <v>0.02</v>
      </c>
      <c r="E145" s="577">
        <v>0.02</v>
      </c>
      <c r="F145" s="410">
        <v>44334.426388888889</v>
      </c>
      <c r="G145" s="577">
        <v>132.94999999999999</v>
      </c>
      <c r="H145" s="410">
        <v>44334.426388888889</v>
      </c>
      <c r="I145" s="577">
        <v>132.94999999999999</v>
      </c>
      <c r="J145" s="545">
        <v>44334.488530092596</v>
      </c>
      <c r="K145" s="577">
        <v>133.09</v>
      </c>
      <c r="L145" s="577">
        <v>0</v>
      </c>
      <c r="M145" s="577">
        <v>14.000000000001819</v>
      </c>
      <c r="N145" s="577">
        <v>2.57</v>
      </c>
      <c r="O145" s="578">
        <v>6.2141203707142267E-2</v>
      </c>
      <c r="P145" s="547"/>
      <c r="Q145" s="547"/>
      <c r="R145" s="547"/>
    </row>
    <row r="146" spans="1:18" s="577" customFormat="1">
      <c r="A146" s="577">
        <v>145</v>
      </c>
      <c r="B146" s="577" t="s">
        <v>96</v>
      </c>
      <c r="C146" s="577">
        <v>2</v>
      </c>
      <c r="D146" s="577">
        <v>0.02</v>
      </c>
      <c r="E146" s="577">
        <v>0.04</v>
      </c>
      <c r="F146" s="410">
        <v>44334.490972222222</v>
      </c>
      <c r="G146" s="577">
        <v>133.08699999999999</v>
      </c>
      <c r="H146" s="410">
        <v>44334.722002314818</v>
      </c>
      <c r="I146" s="577">
        <v>132.96600000000001</v>
      </c>
      <c r="J146" s="545">
        <v>44334.944571759261</v>
      </c>
      <c r="K146" s="577">
        <v>133.167</v>
      </c>
      <c r="L146" s="577">
        <v>12.099999999998545</v>
      </c>
      <c r="M146" s="577">
        <v>20.100000000000364</v>
      </c>
      <c r="N146" s="577">
        <v>5.16</v>
      </c>
      <c r="O146" s="578">
        <v>0.45359953703882638</v>
      </c>
      <c r="P146" s="547"/>
      <c r="Q146" s="547"/>
      <c r="R146" s="547"/>
    </row>
    <row r="147" spans="1:18" s="577" customFormat="1">
      <c r="A147" s="577">
        <v>146</v>
      </c>
      <c r="B147" s="577" t="s">
        <v>96</v>
      </c>
      <c r="C147" s="577">
        <v>1</v>
      </c>
      <c r="D147" s="577">
        <v>0.02</v>
      </c>
      <c r="E147" s="577">
        <v>0.02</v>
      </c>
      <c r="F147" s="410">
        <v>44334.95140046296</v>
      </c>
      <c r="G147" s="577">
        <v>133.179</v>
      </c>
      <c r="H147" s="410">
        <v>44334.95140046296</v>
      </c>
      <c r="I147" s="577">
        <v>133.179</v>
      </c>
      <c r="J147" s="545">
        <v>44335.371932870374</v>
      </c>
      <c r="K147" s="577">
        <v>133.32300000000001</v>
      </c>
      <c r="L147" s="577">
        <v>0</v>
      </c>
      <c r="M147" s="577">
        <v>14.400000000001455</v>
      </c>
      <c r="N147" s="577">
        <v>2.57</v>
      </c>
      <c r="O147" s="578">
        <v>0.42053240741370246</v>
      </c>
      <c r="P147" s="547"/>
      <c r="Q147" s="547"/>
      <c r="R147" s="547"/>
    </row>
    <row r="148" spans="1:18" s="577" customFormat="1">
      <c r="A148" s="577">
        <v>147</v>
      </c>
      <c r="B148" s="577" t="s">
        <v>96</v>
      </c>
      <c r="C148" s="577">
        <v>5</v>
      </c>
      <c r="D148" s="577">
        <v>0.05</v>
      </c>
      <c r="E148" s="577">
        <v>0.14000000000000001</v>
      </c>
      <c r="F148" s="410">
        <v>44335.380578703705</v>
      </c>
      <c r="G148" s="577">
        <v>133.33000000000001</v>
      </c>
      <c r="H148" s="410">
        <v>44335.739050925928</v>
      </c>
      <c r="I148" s="577">
        <v>132.73099999999999</v>
      </c>
      <c r="J148" s="545">
        <v>44335.891585648147</v>
      </c>
      <c r="K148" s="577">
        <v>133.143</v>
      </c>
      <c r="L148" s="577">
        <v>59.900000000003274</v>
      </c>
      <c r="M148" s="577">
        <v>41.200000000000728</v>
      </c>
      <c r="N148" s="577">
        <v>21.78</v>
      </c>
      <c r="O148" s="578">
        <v>0.51100694444176042</v>
      </c>
      <c r="P148" s="547"/>
      <c r="Q148" s="547"/>
      <c r="R148" s="547"/>
    </row>
    <row r="149" spans="1:18" s="577" customFormat="1">
      <c r="A149" s="577">
        <v>148</v>
      </c>
      <c r="B149" s="577" t="s">
        <v>96</v>
      </c>
      <c r="C149" s="577">
        <v>3</v>
      </c>
      <c r="D149" s="577">
        <v>0.02</v>
      </c>
      <c r="E149" s="577">
        <v>0.06</v>
      </c>
      <c r="F149" s="410">
        <v>44335.893761574072</v>
      </c>
      <c r="G149" s="577">
        <v>133.107</v>
      </c>
      <c r="H149" s="410">
        <v>44336.489803240744</v>
      </c>
      <c r="I149" s="577">
        <v>132.85</v>
      </c>
      <c r="J149" s="545">
        <v>44337.132916666669</v>
      </c>
      <c r="K149" s="577">
        <v>133.14500000000001</v>
      </c>
      <c r="L149" s="577">
        <v>25.700000000000728</v>
      </c>
      <c r="M149" s="577">
        <v>29.500000000001819</v>
      </c>
      <c r="N149" s="577">
        <v>8.24</v>
      </c>
      <c r="O149" s="578">
        <v>1.2391550925967749</v>
      </c>
      <c r="P149" s="547"/>
      <c r="Q149" s="547"/>
      <c r="R149" s="547"/>
    </row>
    <row r="150" spans="1:18" s="577" customFormat="1">
      <c r="A150" s="577">
        <v>149</v>
      </c>
      <c r="B150" s="577" t="s">
        <v>96</v>
      </c>
      <c r="C150" s="577">
        <v>4</v>
      </c>
      <c r="D150" s="577">
        <v>0.03</v>
      </c>
      <c r="E150" s="577">
        <v>0.09</v>
      </c>
      <c r="F150" s="410">
        <v>44337.138194444444</v>
      </c>
      <c r="G150" s="577">
        <v>133.12700000000001</v>
      </c>
      <c r="H150" s="410">
        <v>44337.624016203707</v>
      </c>
      <c r="I150" s="577">
        <v>132.66300000000001</v>
      </c>
      <c r="J150" s="545">
        <v>44341.405104166668</v>
      </c>
      <c r="K150" s="577">
        <v>133.053</v>
      </c>
      <c r="L150" s="577">
        <v>46.399999999999636</v>
      </c>
      <c r="M150" s="577">
        <v>38.999999999998181</v>
      </c>
      <c r="N150" s="577">
        <v>13.239999999999998</v>
      </c>
      <c r="O150" s="578">
        <v>2.2669097222242272</v>
      </c>
      <c r="P150" s="547"/>
      <c r="Q150" s="547"/>
      <c r="R150" s="547"/>
    </row>
    <row r="151" spans="1:18" s="577" customFormat="1">
      <c r="A151" s="577">
        <v>150</v>
      </c>
      <c r="B151" s="577" t="s">
        <v>97</v>
      </c>
      <c r="C151" s="577">
        <v>8</v>
      </c>
      <c r="D151" s="577">
        <v>0.17</v>
      </c>
      <c r="E151" s="577">
        <v>0.49</v>
      </c>
      <c r="F151" s="410">
        <v>44337.636111111111</v>
      </c>
      <c r="G151" s="577">
        <v>132.613</v>
      </c>
      <c r="H151" s="410">
        <v>44343.79278935185</v>
      </c>
      <c r="I151" s="577">
        <v>133.93100000000001</v>
      </c>
      <c r="J151" s="545">
        <v>44351.719386574077</v>
      </c>
      <c r="K151" s="577">
        <v>133.29900000000001</v>
      </c>
      <c r="L151" s="577">
        <v>131.80000000000109</v>
      </c>
      <c r="M151" s="577">
        <v>63.199999999998909</v>
      </c>
      <c r="N151" s="577">
        <v>89.62</v>
      </c>
      <c r="O151" s="578">
        <v>10.083275462966412</v>
      </c>
      <c r="P151" s="547"/>
      <c r="Q151" s="547"/>
      <c r="R151" s="547"/>
    </row>
    <row r="152" spans="1:18" s="577" customFormat="1">
      <c r="A152" s="577">
        <v>151</v>
      </c>
      <c r="B152" s="577" t="s">
        <v>96</v>
      </c>
      <c r="C152" s="577">
        <v>1</v>
      </c>
      <c r="D152" s="577">
        <v>0.02</v>
      </c>
      <c r="E152" s="577">
        <v>0.02</v>
      </c>
      <c r="F152" s="410">
        <v>44341.411111111112</v>
      </c>
      <c r="G152" s="577">
        <v>133.09100000000001</v>
      </c>
      <c r="H152" s="410">
        <v>44341.411111111112</v>
      </c>
      <c r="I152" s="577">
        <v>133.09100000000001</v>
      </c>
      <c r="J152" s="545">
        <v>44341.457743055558</v>
      </c>
      <c r="K152" s="577">
        <v>133.23099999999999</v>
      </c>
      <c r="L152" s="577">
        <v>0</v>
      </c>
      <c r="M152" s="577">
        <v>13.999999999998181</v>
      </c>
      <c r="N152" s="577">
        <v>2.58</v>
      </c>
      <c r="O152" s="578">
        <v>4.6631944445834961E-2</v>
      </c>
      <c r="P152" s="547"/>
      <c r="Q152" s="547"/>
      <c r="R152" s="547"/>
    </row>
    <row r="153" spans="1:18" s="577" customFormat="1">
      <c r="A153" s="577">
        <v>152</v>
      </c>
      <c r="B153" s="577" t="s">
        <v>96</v>
      </c>
      <c r="C153" s="577">
        <v>1</v>
      </c>
      <c r="D153" s="577">
        <v>0.02</v>
      </c>
      <c r="E153" s="577">
        <v>0.02</v>
      </c>
      <c r="F153" s="410">
        <v>44341.465277777781</v>
      </c>
      <c r="G153" s="577">
        <v>133.28700000000001</v>
      </c>
      <c r="H153" s="410">
        <v>44341.465277777781</v>
      </c>
      <c r="I153" s="577">
        <v>133.28700000000001</v>
      </c>
      <c r="J153" s="545">
        <v>44341.554594907408</v>
      </c>
      <c r="K153" s="577">
        <v>133.42699999999999</v>
      </c>
      <c r="L153" s="577">
        <v>0</v>
      </c>
      <c r="M153" s="577">
        <v>13.999999999998181</v>
      </c>
      <c r="N153" s="577">
        <v>2.57</v>
      </c>
      <c r="O153" s="578">
        <v>8.9317129626579117E-2</v>
      </c>
      <c r="P153" s="547"/>
      <c r="Q153" s="547"/>
      <c r="R153" s="547"/>
    </row>
    <row r="154" spans="1:18" s="577" customFormat="1">
      <c r="A154" s="577">
        <v>153</v>
      </c>
      <c r="B154" s="577" t="s">
        <v>96</v>
      </c>
      <c r="C154" s="577">
        <v>4</v>
      </c>
      <c r="D154" s="577">
        <v>0.03</v>
      </c>
      <c r="E154" s="577">
        <v>0.09</v>
      </c>
      <c r="F154" s="410">
        <v>44341.581261574072</v>
      </c>
      <c r="G154" s="577">
        <v>133.47200000000001</v>
      </c>
      <c r="H154" s="410">
        <v>44342.83971064815</v>
      </c>
      <c r="I154" s="577">
        <v>133.029</v>
      </c>
      <c r="J154" s="545">
        <v>44343.694340277776</v>
      </c>
      <c r="K154" s="577">
        <v>133.416</v>
      </c>
      <c r="L154" s="577">
        <v>44.300000000001091</v>
      </c>
      <c r="M154" s="577">
        <v>38.700000000000728</v>
      </c>
      <c r="N154" s="577">
        <v>13.14</v>
      </c>
      <c r="O154" s="578">
        <v>2.1130787037036498</v>
      </c>
      <c r="P154" s="547"/>
      <c r="Q154" s="547"/>
      <c r="R154" s="547"/>
    </row>
    <row r="155" spans="1:18" s="577" customFormat="1">
      <c r="A155" s="577">
        <v>154</v>
      </c>
      <c r="B155" s="577" t="s">
        <v>96</v>
      </c>
      <c r="C155" s="577">
        <v>1</v>
      </c>
      <c r="D155" s="577">
        <v>0.02</v>
      </c>
      <c r="E155" s="577">
        <v>0.02</v>
      </c>
      <c r="F155" s="410">
        <v>44343.727094907408</v>
      </c>
      <c r="G155" s="577">
        <v>133.62</v>
      </c>
      <c r="H155" s="410">
        <v>44343.727094907408</v>
      </c>
      <c r="I155" s="577">
        <v>133.62</v>
      </c>
      <c r="J155" s="545">
        <v>44343.747361111113</v>
      </c>
      <c r="K155" s="577">
        <v>133.76</v>
      </c>
      <c r="L155" s="577">
        <v>0</v>
      </c>
      <c r="M155" s="577">
        <v>14</v>
      </c>
      <c r="N155" s="577">
        <v>2.5499999999999998</v>
      </c>
      <c r="O155" s="578">
        <v>2.0266203704522923E-2</v>
      </c>
      <c r="P155" s="547"/>
      <c r="Q155" s="547"/>
      <c r="R155" s="547"/>
    </row>
    <row r="156" spans="1:18" s="577" customFormat="1">
      <c r="A156" s="577">
        <v>155</v>
      </c>
      <c r="B156" s="577" t="s">
        <v>96</v>
      </c>
      <c r="C156" s="577">
        <v>2</v>
      </c>
      <c r="D156" s="577">
        <v>0.02</v>
      </c>
      <c r="E156" s="577">
        <v>0.04</v>
      </c>
      <c r="F156" s="410">
        <v>44343.755555555559</v>
      </c>
      <c r="G156" s="577">
        <v>133.83699999999999</v>
      </c>
      <c r="H156" s="410">
        <v>44343.771689814814</v>
      </c>
      <c r="I156" s="577">
        <v>133.71700000000001</v>
      </c>
      <c r="J156" s="545">
        <v>44343.785752314812</v>
      </c>
      <c r="K156" s="577">
        <v>133.917</v>
      </c>
      <c r="L156" s="577">
        <v>11.999999999998181</v>
      </c>
      <c r="M156" s="577">
        <v>20</v>
      </c>
      <c r="N156" s="577">
        <v>5.0999999999999996</v>
      </c>
      <c r="O156" s="578">
        <v>3.0196759253158234E-2</v>
      </c>
      <c r="P156" s="547"/>
      <c r="Q156" s="547"/>
      <c r="R156" s="547"/>
    </row>
    <row r="157" spans="1:18" s="577" customFormat="1">
      <c r="A157" s="577">
        <v>156</v>
      </c>
      <c r="B157" s="577" t="s">
        <v>96</v>
      </c>
      <c r="C157" s="577">
        <v>3</v>
      </c>
      <c r="D157" s="577">
        <v>0.02</v>
      </c>
      <c r="E157" s="577">
        <v>0.06</v>
      </c>
      <c r="F157" s="410">
        <v>44343.789594907408</v>
      </c>
      <c r="G157" s="577">
        <v>133.923</v>
      </c>
      <c r="H157" s="410">
        <v>44344.632071759261</v>
      </c>
      <c r="I157" s="577">
        <v>133.66200000000001</v>
      </c>
      <c r="J157" s="545">
        <v>44344.737303240741</v>
      </c>
      <c r="K157" s="577">
        <v>133.94800000000001</v>
      </c>
      <c r="L157" s="577">
        <v>26.099999999998545</v>
      </c>
      <c r="M157" s="577">
        <v>28.600000000000364</v>
      </c>
      <c r="N157" s="577">
        <v>8.18</v>
      </c>
      <c r="O157" s="578">
        <v>0.94770833333313931</v>
      </c>
      <c r="P157" s="547"/>
      <c r="Q157" s="547"/>
      <c r="R157" s="547"/>
    </row>
    <row r="158" spans="1:18" s="577" customFormat="1">
      <c r="A158" s="577">
        <v>157</v>
      </c>
      <c r="B158" s="577" t="s">
        <v>96</v>
      </c>
      <c r="C158" s="577">
        <v>3</v>
      </c>
      <c r="D158" s="577">
        <v>0.02</v>
      </c>
      <c r="E158" s="577">
        <v>0.06</v>
      </c>
      <c r="F158" s="410">
        <v>44344.739583333336</v>
      </c>
      <c r="G158" s="577">
        <v>133.97</v>
      </c>
      <c r="H158" s="410">
        <v>44347.524085648147</v>
      </c>
      <c r="I158" s="577">
        <v>133.69999999999999</v>
      </c>
      <c r="J158" s="545">
        <v>44348.457870370374</v>
      </c>
      <c r="K158" s="577">
        <v>133.994</v>
      </c>
      <c r="L158" s="577">
        <v>27.000000000001819</v>
      </c>
      <c r="M158" s="577">
        <v>29.400000000001455</v>
      </c>
      <c r="N158" s="577">
        <v>8.2100000000000009</v>
      </c>
      <c r="O158" s="578">
        <v>1.7182870370379533</v>
      </c>
      <c r="P158" s="547"/>
      <c r="Q158" s="547"/>
      <c r="R158" s="547"/>
    </row>
    <row r="159" spans="1:18" s="577" customFormat="1">
      <c r="A159" s="577">
        <v>158</v>
      </c>
      <c r="B159" s="577" t="s">
        <v>96</v>
      </c>
      <c r="C159" s="577">
        <v>3</v>
      </c>
      <c r="D159" s="577">
        <v>0.02</v>
      </c>
      <c r="E159" s="577">
        <v>0.06</v>
      </c>
      <c r="F159" s="410">
        <v>44348.461122685185</v>
      </c>
      <c r="G159" s="577">
        <v>134.00700000000001</v>
      </c>
      <c r="H159" s="410">
        <v>44348.988032407404</v>
      </c>
      <c r="I159" s="577">
        <v>133.74799999999999</v>
      </c>
      <c r="J159" s="545">
        <v>44349.351851851854</v>
      </c>
      <c r="K159" s="577">
        <v>134.035</v>
      </c>
      <c r="L159" s="577">
        <v>25.900000000001455</v>
      </c>
      <c r="M159" s="577">
        <v>28.700000000000728</v>
      </c>
      <c r="N159" s="577">
        <v>8.2200000000000006</v>
      </c>
      <c r="O159" s="578">
        <v>0.890729166669189</v>
      </c>
      <c r="P159" s="547"/>
      <c r="Q159" s="547"/>
      <c r="R159" s="547"/>
    </row>
    <row r="160" spans="1:18" s="577" customFormat="1">
      <c r="A160" s="577">
        <v>159</v>
      </c>
      <c r="B160" s="577" t="s">
        <v>96</v>
      </c>
      <c r="C160" s="577">
        <v>7</v>
      </c>
      <c r="D160" s="577">
        <v>0.11</v>
      </c>
      <c r="E160" s="577">
        <v>0.32</v>
      </c>
      <c r="F160" s="410">
        <v>44349.361863425926</v>
      </c>
      <c r="G160" s="577">
        <v>134.04300000000001</v>
      </c>
      <c r="H160" s="410">
        <v>44354.604525462964</v>
      </c>
      <c r="I160" s="577">
        <v>132.995</v>
      </c>
      <c r="J160" s="545">
        <v>44356.718124999999</v>
      </c>
      <c r="K160" s="577">
        <v>133.554</v>
      </c>
      <c r="L160" s="577">
        <v>104.80000000000109</v>
      </c>
      <c r="M160" s="577">
        <v>55.899999999999636</v>
      </c>
      <c r="N160" s="577">
        <v>55.699999999999989</v>
      </c>
      <c r="O160" s="578">
        <v>5.3562615740738693</v>
      </c>
      <c r="P160" s="547"/>
      <c r="Q160" s="547"/>
      <c r="R160" s="547"/>
    </row>
    <row r="161" spans="1:18" s="577" customFormat="1">
      <c r="A161" s="577">
        <v>160</v>
      </c>
      <c r="B161" s="577" t="s">
        <v>97</v>
      </c>
      <c r="C161" s="577">
        <v>2</v>
      </c>
      <c r="D161" s="577">
        <v>0.02</v>
      </c>
      <c r="E161" s="577">
        <v>0.04</v>
      </c>
      <c r="F161" s="410">
        <v>44351.729861111111</v>
      </c>
      <c r="G161" s="577">
        <v>133.185</v>
      </c>
      <c r="H161" s="410">
        <v>44354.103229166663</v>
      </c>
      <c r="I161" s="577">
        <v>133.30600000000001</v>
      </c>
      <c r="J161" s="545">
        <v>44354.390173611115</v>
      </c>
      <c r="K161" s="577">
        <v>133.10400000000001</v>
      </c>
      <c r="L161" s="577">
        <v>12.100000000000364</v>
      </c>
      <c r="M161" s="577">
        <v>20.199999999998909</v>
      </c>
      <c r="N161" s="577">
        <v>5.13</v>
      </c>
      <c r="O161" s="578">
        <v>0.6603125000037835</v>
      </c>
      <c r="P161" s="547"/>
      <c r="Q161" s="547"/>
      <c r="R161" s="547"/>
    </row>
    <row r="162" spans="1:18" s="577" customFormat="1">
      <c r="A162" s="577">
        <v>161</v>
      </c>
      <c r="B162" s="577" t="s">
        <v>97</v>
      </c>
      <c r="C162" s="577">
        <v>1</v>
      </c>
      <c r="D162" s="577">
        <v>0.02</v>
      </c>
      <c r="E162" s="577">
        <v>0.02</v>
      </c>
      <c r="F162" s="410">
        <v>44354.402777777781</v>
      </c>
      <c r="G162" s="577">
        <v>133.09700000000001</v>
      </c>
      <c r="H162" s="410">
        <v>44354.402777777781</v>
      </c>
      <c r="I162" s="577">
        <v>133.09700000000001</v>
      </c>
      <c r="J162" s="545">
        <v>44354.608067129629</v>
      </c>
      <c r="K162" s="577">
        <v>132.95699999999999</v>
      </c>
      <c r="L162" s="577">
        <v>0</v>
      </c>
      <c r="M162" s="577">
        <v>14.000000000001819</v>
      </c>
      <c r="N162" s="577">
        <v>2.56</v>
      </c>
      <c r="O162" s="578">
        <v>0.20528935184847796</v>
      </c>
      <c r="P162" s="547"/>
      <c r="Q162" s="547"/>
      <c r="R162" s="547"/>
    </row>
    <row r="163" spans="1:18" s="577" customFormat="1">
      <c r="A163" s="577">
        <v>162</v>
      </c>
      <c r="B163" s="577" t="s">
        <v>97</v>
      </c>
      <c r="C163" s="577">
        <v>5</v>
      </c>
      <c r="D163" s="577">
        <v>0.05</v>
      </c>
      <c r="E163" s="577">
        <v>0.14000000000000001</v>
      </c>
      <c r="F163" s="410">
        <v>44354.613206018519</v>
      </c>
      <c r="G163" s="577">
        <v>132.98500000000001</v>
      </c>
      <c r="H163" s="410">
        <v>44356.73159722222</v>
      </c>
      <c r="I163" s="577">
        <v>133.58699999999999</v>
      </c>
      <c r="J163" s="545">
        <v>44357.442141203705</v>
      </c>
      <c r="K163" s="577">
        <v>133.166</v>
      </c>
      <c r="L163" s="577">
        <v>60.19999999999709</v>
      </c>
      <c r="M163" s="577">
        <v>42.099999999998545</v>
      </c>
      <c r="N163" s="577">
        <v>21.779999999999998</v>
      </c>
      <c r="O163" s="578">
        <v>2.8289351851854008</v>
      </c>
      <c r="P163" s="547"/>
      <c r="Q163" s="547"/>
      <c r="R163" s="547"/>
    </row>
    <row r="164" spans="1:18" s="577" customFormat="1">
      <c r="A164" s="577">
        <v>163</v>
      </c>
      <c r="B164" s="577" t="s">
        <v>96</v>
      </c>
      <c r="C164" s="577">
        <v>4</v>
      </c>
      <c r="D164" s="577">
        <v>0.03</v>
      </c>
      <c r="E164" s="577">
        <v>0.09</v>
      </c>
      <c r="F164" s="410">
        <v>44356.727789351855</v>
      </c>
      <c r="G164" s="577">
        <v>133.55699999999999</v>
      </c>
      <c r="H164" s="410">
        <v>44357.442754629628</v>
      </c>
      <c r="I164" s="577">
        <v>133.131</v>
      </c>
      <c r="J164" s="545">
        <v>44357.652986111112</v>
      </c>
      <c r="K164" s="577">
        <v>133.49199999999999</v>
      </c>
      <c r="L164" s="577">
        <v>42.599999999998545</v>
      </c>
      <c r="M164" s="577">
        <v>36.099999999998545</v>
      </c>
      <c r="N164" s="577">
        <v>13.15</v>
      </c>
      <c r="O164" s="578">
        <v>0.92519675925723277</v>
      </c>
      <c r="P164" s="547"/>
      <c r="Q164" s="547"/>
      <c r="R164" s="547"/>
    </row>
    <row r="165" spans="1:18" s="577" customFormat="1">
      <c r="A165" s="577">
        <v>164</v>
      </c>
      <c r="B165" s="577" t="s">
        <v>97</v>
      </c>
      <c r="C165" s="577">
        <v>5</v>
      </c>
      <c r="D165" s="577">
        <v>0.05</v>
      </c>
      <c r="E165" s="577">
        <v>0.14000000000000001</v>
      </c>
      <c r="F165" s="410">
        <v>44357.445138888892</v>
      </c>
      <c r="G165" s="577">
        <v>133.136</v>
      </c>
      <c r="H165" s="410">
        <v>44357.662627314814</v>
      </c>
      <c r="I165" s="577">
        <v>133.72200000000001</v>
      </c>
      <c r="J165" s="545">
        <v>44357.686493055553</v>
      </c>
      <c r="K165" s="577">
        <v>133.315</v>
      </c>
      <c r="L165" s="577">
        <v>58.600000000000364</v>
      </c>
      <c r="M165" s="577">
        <v>40.700000000000728</v>
      </c>
      <c r="N165" s="577">
        <v>21.66</v>
      </c>
      <c r="O165" s="578">
        <v>0.24135416666103993</v>
      </c>
      <c r="P165" s="547"/>
      <c r="Q165" s="547"/>
      <c r="R165" s="547"/>
    </row>
    <row r="166" spans="1:18" s="577" customFormat="1">
      <c r="A166" s="577">
        <v>165</v>
      </c>
      <c r="B166" s="577" t="s">
        <v>96</v>
      </c>
      <c r="C166" s="577">
        <v>6</v>
      </c>
      <c r="D166" s="577">
        <v>7.0000000000000007E-2</v>
      </c>
      <c r="E166" s="577">
        <v>0.21000000000000002</v>
      </c>
      <c r="F166" s="410">
        <v>44357.665277777778</v>
      </c>
      <c r="G166" s="577">
        <v>133.65899999999999</v>
      </c>
      <c r="H166" s="410">
        <v>44358.762592592589</v>
      </c>
      <c r="I166" s="577">
        <v>132.85499999999999</v>
      </c>
      <c r="J166" s="545">
        <v>44361.735451388886</v>
      </c>
      <c r="K166" s="577">
        <v>133.339</v>
      </c>
      <c r="L166" s="577">
        <v>80.400000000001455</v>
      </c>
      <c r="M166" s="577">
        <v>48.400000000001455</v>
      </c>
      <c r="N166" s="577">
        <v>34.369999999999997</v>
      </c>
      <c r="O166" s="578">
        <v>2.070173611107748</v>
      </c>
      <c r="P166" s="547"/>
      <c r="Q166" s="547"/>
      <c r="R166" s="547"/>
    </row>
    <row r="167" spans="1:18" s="577" customFormat="1">
      <c r="A167" s="577">
        <v>166</v>
      </c>
      <c r="B167" s="577" t="s">
        <v>97</v>
      </c>
      <c r="C167" s="577">
        <v>2</v>
      </c>
      <c r="D167" s="577">
        <v>0.02</v>
      </c>
      <c r="E167" s="577">
        <v>0.04</v>
      </c>
      <c r="F167" s="410">
        <v>44357.688900462963</v>
      </c>
      <c r="G167" s="577">
        <v>133.33799999999999</v>
      </c>
      <c r="H167" s="410">
        <v>44357.698622685188</v>
      </c>
      <c r="I167" s="577">
        <v>133.465</v>
      </c>
      <c r="J167" s="545">
        <v>44357.780972222223</v>
      </c>
      <c r="K167" s="577">
        <v>133.262</v>
      </c>
      <c r="L167" s="577">
        <v>12.700000000000728</v>
      </c>
      <c r="M167" s="577">
        <v>20.299999999999272</v>
      </c>
      <c r="N167" s="577">
        <v>5.08</v>
      </c>
      <c r="O167" s="578">
        <v>9.2071759259852115E-2</v>
      </c>
      <c r="P167" s="547"/>
      <c r="Q167" s="547"/>
      <c r="R167" s="547"/>
    </row>
    <row r="168" spans="1:18" s="577" customFormat="1">
      <c r="A168" s="577">
        <v>167</v>
      </c>
      <c r="B168" s="577" t="s">
        <v>97</v>
      </c>
      <c r="C168" s="577">
        <v>1</v>
      </c>
      <c r="D168" s="577">
        <v>0.02</v>
      </c>
      <c r="E168" s="577">
        <v>0.02</v>
      </c>
      <c r="F168" s="410">
        <v>44357.783333333333</v>
      </c>
      <c r="G168" s="577">
        <v>133.25899999999999</v>
      </c>
      <c r="H168" s="410">
        <v>44357.783333333333</v>
      </c>
      <c r="I168" s="577">
        <v>133.25899999999999</v>
      </c>
      <c r="J168" s="545">
        <v>44357.942280092589</v>
      </c>
      <c r="K168" s="577">
        <v>133.119</v>
      </c>
      <c r="L168" s="577">
        <v>0</v>
      </c>
      <c r="M168" s="577">
        <v>13.999999999998181</v>
      </c>
      <c r="N168" s="577">
        <v>2.56</v>
      </c>
      <c r="O168" s="578">
        <v>0.15894675925665069</v>
      </c>
      <c r="P168" s="547"/>
      <c r="Q168" s="547"/>
      <c r="R168" s="547"/>
    </row>
    <row r="169" spans="1:18" s="577" customFormat="1">
      <c r="A169" s="577">
        <v>168</v>
      </c>
      <c r="B169" s="577" t="s">
        <v>97</v>
      </c>
      <c r="C169" s="577">
        <v>3</v>
      </c>
      <c r="D169" s="577">
        <v>0.02</v>
      </c>
      <c r="E169" s="577">
        <v>0.06</v>
      </c>
      <c r="F169" s="410">
        <v>44357.946539351855</v>
      </c>
      <c r="G169" s="577">
        <v>133.11799999999999</v>
      </c>
      <c r="H169" s="410">
        <v>44358.381168981483</v>
      </c>
      <c r="I169" s="577">
        <v>133.376</v>
      </c>
      <c r="J169" s="545">
        <v>44358.54828703704</v>
      </c>
      <c r="K169" s="577">
        <v>133.09299999999999</v>
      </c>
      <c r="L169" s="577">
        <v>25.800000000001091</v>
      </c>
      <c r="M169" s="577">
        <v>28.300000000001091</v>
      </c>
      <c r="N169" s="577">
        <v>8.1999999999999993</v>
      </c>
      <c r="O169" s="578">
        <v>0.60174768518481869</v>
      </c>
      <c r="P169" s="547"/>
      <c r="Q169" s="547"/>
      <c r="R169" s="547"/>
    </row>
    <row r="170" spans="1:18" s="577" customFormat="1">
      <c r="A170" s="577">
        <v>169</v>
      </c>
      <c r="B170" s="577" t="s">
        <v>97</v>
      </c>
      <c r="C170" s="577">
        <v>1</v>
      </c>
      <c r="D170" s="577">
        <v>0.02</v>
      </c>
      <c r="E170" s="577">
        <v>0.02</v>
      </c>
      <c r="F170" s="410">
        <v>44358.550694444442</v>
      </c>
      <c r="G170" s="577">
        <v>133.09399999999999</v>
      </c>
      <c r="H170" s="410">
        <v>44358.550694444442</v>
      </c>
      <c r="I170" s="577">
        <v>133.09399999999999</v>
      </c>
      <c r="J170" s="545">
        <v>44358.590219907404</v>
      </c>
      <c r="K170" s="577">
        <v>132.95400000000001</v>
      </c>
      <c r="L170" s="577">
        <v>0</v>
      </c>
      <c r="M170" s="577">
        <v>13.999999999998181</v>
      </c>
      <c r="N170" s="577">
        <v>2.56</v>
      </c>
      <c r="O170" s="578">
        <v>3.9525462962046731E-2</v>
      </c>
      <c r="P170" s="547"/>
      <c r="Q170" s="547"/>
      <c r="R170" s="547"/>
    </row>
    <row r="171" spans="1:18" s="577" customFormat="1">
      <c r="A171" s="577">
        <v>170</v>
      </c>
      <c r="B171" s="577" t="s">
        <v>97</v>
      </c>
      <c r="C171" s="577">
        <v>1</v>
      </c>
      <c r="D171" s="577">
        <v>0.02</v>
      </c>
      <c r="E171" s="577">
        <v>0.02</v>
      </c>
      <c r="F171" s="410">
        <v>44358.598611111112</v>
      </c>
      <c r="G171" s="577">
        <v>132.96799999999999</v>
      </c>
      <c r="H171" s="410">
        <v>44358.598611111112</v>
      </c>
      <c r="I171" s="577">
        <v>132.96799999999999</v>
      </c>
      <c r="J171" s="545">
        <v>44358.762986111113</v>
      </c>
      <c r="K171" s="577">
        <v>132.828</v>
      </c>
      <c r="L171" s="577">
        <v>0</v>
      </c>
      <c r="M171" s="577">
        <v>13.999999999998181</v>
      </c>
      <c r="N171" s="577">
        <v>2.5499999999999998</v>
      </c>
      <c r="O171" s="578">
        <v>0.16437500000029104</v>
      </c>
      <c r="P171" s="547"/>
      <c r="Q171" s="547"/>
      <c r="R171" s="547"/>
    </row>
    <row r="172" spans="1:18" s="577" customFormat="1">
      <c r="A172" s="577">
        <v>171</v>
      </c>
      <c r="B172" s="577" t="s">
        <v>97</v>
      </c>
      <c r="C172" s="577">
        <v>1</v>
      </c>
      <c r="D172" s="577">
        <v>0.02</v>
      </c>
      <c r="E172" s="577">
        <v>0.02</v>
      </c>
      <c r="F172" s="410">
        <v>44358.769444444442</v>
      </c>
      <c r="G172" s="577">
        <v>132.81899999999999</v>
      </c>
      <c r="H172" s="410">
        <v>44358.769444444442</v>
      </c>
      <c r="I172" s="577">
        <v>132.81899999999999</v>
      </c>
      <c r="J172" s="545">
        <v>44358.833993055552</v>
      </c>
      <c r="K172" s="577">
        <v>132.679</v>
      </c>
      <c r="L172" s="577">
        <v>0</v>
      </c>
      <c r="M172" s="577">
        <v>14</v>
      </c>
      <c r="N172" s="577">
        <v>2.5499999999999998</v>
      </c>
      <c r="O172" s="578">
        <v>6.454861110978527E-2</v>
      </c>
      <c r="P172" s="547"/>
      <c r="Q172" s="547"/>
      <c r="R172" s="547"/>
    </row>
    <row r="173" spans="1:18" s="577" customFormat="1">
      <c r="A173" s="577">
        <v>172</v>
      </c>
      <c r="B173" s="577" t="s">
        <v>97</v>
      </c>
      <c r="C173" s="577">
        <v>6</v>
      </c>
      <c r="D173" s="577">
        <v>7.0000000000000007E-2</v>
      </c>
      <c r="E173" s="577">
        <v>0.21000000000000002</v>
      </c>
      <c r="F173" s="410">
        <v>44358.838252314818</v>
      </c>
      <c r="G173" s="577">
        <v>132.67599999999999</v>
      </c>
      <c r="H173" s="410">
        <v>44362.222418981481</v>
      </c>
      <c r="I173" s="577">
        <v>133.471</v>
      </c>
      <c r="J173" s="545">
        <v>44363.875069444446</v>
      </c>
      <c r="K173" s="577">
        <v>132.99299999999999</v>
      </c>
      <c r="L173" s="577">
        <v>79.500000000001819</v>
      </c>
      <c r="M173" s="577">
        <v>47.800000000001091</v>
      </c>
      <c r="N173" s="577">
        <v>34.44</v>
      </c>
      <c r="O173" s="578">
        <v>3.0368171296286164</v>
      </c>
      <c r="P173" s="547"/>
      <c r="Q173" s="547"/>
      <c r="R173" s="547"/>
    </row>
    <row r="174" spans="1:18" s="577" customFormat="1">
      <c r="A174" s="577">
        <v>173</v>
      </c>
      <c r="B174" s="577" t="s">
        <v>96</v>
      </c>
      <c r="C174" s="577">
        <v>1</v>
      </c>
      <c r="D174" s="577">
        <v>0.02</v>
      </c>
      <c r="E174" s="577">
        <v>0.02</v>
      </c>
      <c r="F174" s="410">
        <v>44361.739583333336</v>
      </c>
      <c r="G174" s="577">
        <v>133.37100000000001</v>
      </c>
      <c r="H174" s="410">
        <v>44361.739583333336</v>
      </c>
      <c r="I174" s="577">
        <v>133.37100000000001</v>
      </c>
      <c r="J174" s="545">
        <v>44362.392372685186</v>
      </c>
      <c r="K174" s="577">
        <v>133.51499999999999</v>
      </c>
      <c r="L174" s="577">
        <v>0</v>
      </c>
      <c r="M174" s="577">
        <v>14.399999999997817</v>
      </c>
      <c r="N174" s="577">
        <v>2.54</v>
      </c>
      <c r="O174" s="578">
        <v>0.65278935185051523</v>
      </c>
      <c r="P174" s="547"/>
      <c r="Q174" s="547"/>
      <c r="R174" s="547"/>
    </row>
    <row r="175" spans="1:18" s="577" customFormat="1">
      <c r="A175" s="577">
        <v>174</v>
      </c>
      <c r="B175" s="577" t="s">
        <v>96</v>
      </c>
      <c r="C175" s="577">
        <v>12</v>
      </c>
      <c r="D175" s="577">
        <v>1.1499999999999999</v>
      </c>
      <c r="E175" s="577">
        <v>3.01</v>
      </c>
      <c r="F175" s="410">
        <v>44362.416666666664</v>
      </c>
      <c r="G175" s="577">
        <v>133.56</v>
      </c>
      <c r="H175" s="410">
        <v>44368.254016203704</v>
      </c>
      <c r="I175" s="577">
        <v>130.53100000000001</v>
      </c>
      <c r="J175" s="545">
        <v>44368.982939814814</v>
      </c>
      <c r="K175" s="577">
        <v>131.48099999999999</v>
      </c>
      <c r="L175" s="577">
        <v>302.89999999999964</v>
      </c>
      <c r="M175" s="577">
        <v>94.999999999998181</v>
      </c>
      <c r="N175" s="577">
        <v>598.58000000000004</v>
      </c>
      <c r="O175" s="578">
        <v>4.5662731481497758</v>
      </c>
      <c r="P175" s="547"/>
      <c r="Q175" s="547"/>
      <c r="R175" s="547"/>
    </row>
    <row r="176" spans="1:18" s="577" customFormat="1">
      <c r="A176" s="577">
        <v>175</v>
      </c>
      <c r="B176" s="577" t="s">
        <v>97</v>
      </c>
      <c r="C176" s="577">
        <v>1</v>
      </c>
      <c r="D176" s="577">
        <v>0.02</v>
      </c>
      <c r="E176" s="577">
        <v>0.02</v>
      </c>
      <c r="F176" s="410">
        <v>44363.884027777778</v>
      </c>
      <c r="G176" s="577">
        <v>132.952</v>
      </c>
      <c r="H176" s="410">
        <v>44363.884027777778</v>
      </c>
      <c r="I176" s="577">
        <v>132.952</v>
      </c>
      <c r="J176" s="545">
        <v>44363.903773148151</v>
      </c>
      <c r="K176" s="577">
        <v>132.81200000000001</v>
      </c>
      <c r="L176" s="577">
        <v>0</v>
      </c>
      <c r="M176" s="577">
        <v>14</v>
      </c>
      <c r="N176" s="577">
        <v>2.54</v>
      </c>
      <c r="O176" s="578">
        <v>1.9745370373129845E-2</v>
      </c>
      <c r="P176" s="547"/>
      <c r="Q176" s="547"/>
      <c r="R176" s="547"/>
    </row>
    <row r="177" spans="1:18" s="577" customFormat="1">
      <c r="A177" s="577">
        <v>176</v>
      </c>
      <c r="B177" s="577" t="s">
        <v>97</v>
      </c>
      <c r="C177" s="577">
        <v>2</v>
      </c>
      <c r="D177" s="577">
        <v>0.02</v>
      </c>
      <c r="E177" s="577">
        <v>0.04</v>
      </c>
      <c r="F177" s="410">
        <v>44363.909722222219</v>
      </c>
      <c r="G177" s="577">
        <v>132.73500000000001</v>
      </c>
      <c r="H177" s="410">
        <v>44363.923460648148</v>
      </c>
      <c r="I177" s="577">
        <v>132.858</v>
      </c>
      <c r="J177" s="545">
        <v>44364.383252314816</v>
      </c>
      <c r="K177" s="577">
        <v>132.65</v>
      </c>
      <c r="L177" s="577">
        <v>12.299999999999272</v>
      </c>
      <c r="M177" s="577">
        <v>20.800000000001091</v>
      </c>
      <c r="N177" s="577">
        <v>5.04</v>
      </c>
      <c r="O177" s="578">
        <v>0.47353009259677492</v>
      </c>
      <c r="P177" s="547"/>
      <c r="Q177" s="547"/>
      <c r="R177" s="547"/>
    </row>
    <row r="178" spans="1:18" s="577" customFormat="1">
      <c r="A178" s="577">
        <v>177</v>
      </c>
      <c r="B178" s="577" t="s">
        <v>97</v>
      </c>
      <c r="C178" s="577">
        <v>1</v>
      </c>
      <c r="D178" s="577">
        <v>0.02</v>
      </c>
      <c r="E178" s="577">
        <v>0.02</v>
      </c>
      <c r="F178" s="410">
        <v>44364.385416666664</v>
      </c>
      <c r="G178" s="577">
        <v>132.678</v>
      </c>
      <c r="H178" s="410">
        <v>44364.385416666664</v>
      </c>
      <c r="I178" s="577">
        <v>132.678</v>
      </c>
      <c r="J178" s="545">
        <v>44364.422418981485</v>
      </c>
      <c r="K178" s="577">
        <v>132.53800000000001</v>
      </c>
      <c r="L178" s="577">
        <v>0</v>
      </c>
      <c r="M178" s="577">
        <v>13.999999999998181</v>
      </c>
      <c r="N178" s="577">
        <v>2.5299999999999998</v>
      </c>
      <c r="O178" s="578">
        <v>3.7002314820711035E-2</v>
      </c>
      <c r="P178" s="547"/>
      <c r="Q178" s="547"/>
      <c r="R178" s="547"/>
    </row>
    <row r="179" spans="1:18" s="577" customFormat="1">
      <c r="A179" s="577">
        <v>178</v>
      </c>
      <c r="B179" s="577" t="s">
        <v>97</v>
      </c>
      <c r="C179" s="577">
        <v>1</v>
      </c>
      <c r="D179" s="577">
        <v>0.02</v>
      </c>
      <c r="E179" s="577">
        <v>0.02</v>
      </c>
      <c r="F179" s="410">
        <v>44364.443055555559</v>
      </c>
      <c r="G179" s="577">
        <v>132.19800000000001</v>
      </c>
      <c r="H179" s="410">
        <v>44364.443055555559</v>
      </c>
      <c r="I179" s="577">
        <v>132.19800000000001</v>
      </c>
      <c r="J179" s="545">
        <v>44364.579594907409</v>
      </c>
      <c r="K179" s="577">
        <v>132.05799999999999</v>
      </c>
      <c r="L179" s="577">
        <v>0</v>
      </c>
      <c r="M179" s="577">
        <v>14.000000000001819</v>
      </c>
      <c r="N179" s="577">
        <v>2.5299999999999998</v>
      </c>
      <c r="O179" s="578">
        <v>0.13653935184993315</v>
      </c>
      <c r="P179" s="547"/>
      <c r="Q179" s="547"/>
      <c r="R179" s="547"/>
    </row>
    <row r="180" spans="1:18" s="577" customFormat="1">
      <c r="A180" s="577">
        <v>179</v>
      </c>
      <c r="B180" s="577" t="s">
        <v>97</v>
      </c>
      <c r="C180" s="577">
        <v>1</v>
      </c>
      <c r="D180" s="577">
        <v>0.02</v>
      </c>
      <c r="E180" s="577">
        <v>0.02</v>
      </c>
      <c r="F180" s="410">
        <v>44364.589606481481</v>
      </c>
      <c r="G180" s="577">
        <v>132.08799999999999</v>
      </c>
      <c r="H180" s="410">
        <v>44364.589606481481</v>
      </c>
      <c r="I180" s="577">
        <v>132.08799999999999</v>
      </c>
      <c r="J180" s="545">
        <v>44364.658877314818</v>
      </c>
      <c r="K180" s="577">
        <v>131.94800000000001</v>
      </c>
      <c r="L180" s="577">
        <v>0</v>
      </c>
      <c r="M180" s="577">
        <v>13.999999999998181</v>
      </c>
      <c r="N180" s="577">
        <v>2.5299999999999998</v>
      </c>
      <c r="O180" s="578">
        <v>6.9270833337213844E-2</v>
      </c>
      <c r="P180" s="547"/>
      <c r="Q180" s="547"/>
      <c r="R180" s="547"/>
    </row>
    <row r="181" spans="1:18" s="577" customFormat="1">
      <c r="A181" s="577">
        <v>180</v>
      </c>
      <c r="B181" s="577" t="s">
        <v>97</v>
      </c>
      <c r="C181" s="577">
        <v>2</v>
      </c>
      <c r="D181" s="577">
        <v>0.02</v>
      </c>
      <c r="E181" s="577">
        <v>0.04</v>
      </c>
      <c r="F181" s="410">
        <v>44364.675706018519</v>
      </c>
      <c r="G181" s="577">
        <v>131.80699999999999</v>
      </c>
      <c r="H181" s="410">
        <v>44364.693923611114</v>
      </c>
      <c r="I181" s="577">
        <v>131.93</v>
      </c>
      <c r="J181" s="545">
        <v>44364.717013888891</v>
      </c>
      <c r="K181" s="577">
        <v>131.72900000000001</v>
      </c>
      <c r="L181" s="577">
        <v>12.300000000001091</v>
      </c>
      <c r="M181" s="577">
        <v>20.099999999998545</v>
      </c>
      <c r="N181" s="577">
        <v>5.05</v>
      </c>
      <c r="O181" s="578">
        <v>4.1307870371383615E-2</v>
      </c>
      <c r="P181" s="547"/>
      <c r="Q181" s="547"/>
      <c r="R181" s="547"/>
    </row>
    <row r="182" spans="1:18" s="577" customFormat="1">
      <c r="A182" s="577">
        <v>181</v>
      </c>
      <c r="B182" s="577" t="s">
        <v>97</v>
      </c>
      <c r="C182" s="577">
        <v>1</v>
      </c>
      <c r="D182" s="577">
        <v>0.02</v>
      </c>
      <c r="E182" s="577">
        <v>0.02</v>
      </c>
      <c r="F182" s="410">
        <v>44364.724999999999</v>
      </c>
      <c r="G182" s="577">
        <v>131.66399999999999</v>
      </c>
      <c r="H182" s="410">
        <v>44364.724999999999</v>
      </c>
      <c r="I182" s="577">
        <v>131.66399999999999</v>
      </c>
      <c r="J182" s="545">
        <v>44364.766226851854</v>
      </c>
      <c r="K182" s="577">
        <v>131.524</v>
      </c>
      <c r="L182" s="577">
        <v>0</v>
      </c>
      <c r="M182" s="577">
        <v>13.999999999998181</v>
      </c>
      <c r="N182" s="577">
        <v>2.5299999999999998</v>
      </c>
      <c r="O182" s="578">
        <v>4.1226851855753921E-2</v>
      </c>
      <c r="P182" s="547"/>
      <c r="Q182" s="547"/>
      <c r="R182" s="547"/>
    </row>
    <row r="183" spans="1:18" s="577" customFormat="1">
      <c r="A183" s="577">
        <v>182</v>
      </c>
      <c r="B183" s="577" t="s">
        <v>97</v>
      </c>
      <c r="C183" s="577">
        <v>3</v>
      </c>
      <c r="D183" s="577">
        <v>0.02</v>
      </c>
      <c r="E183" s="577">
        <v>0.06</v>
      </c>
      <c r="F183" s="410">
        <v>44364.816666666666</v>
      </c>
      <c r="G183" s="577">
        <v>131.13999999999999</v>
      </c>
      <c r="H183" s="410">
        <v>44365.12023148148</v>
      </c>
      <c r="I183" s="577">
        <v>131.399</v>
      </c>
      <c r="J183" s="545">
        <v>44365.354432870372</v>
      </c>
      <c r="K183" s="577">
        <v>131.11500000000001</v>
      </c>
      <c r="L183" s="577">
        <v>25.900000000001455</v>
      </c>
      <c r="M183" s="577">
        <v>28.399999999999636</v>
      </c>
      <c r="N183" s="577">
        <v>8.1300000000000008</v>
      </c>
      <c r="O183" s="578">
        <v>0.53776620370626915</v>
      </c>
      <c r="P183" s="547"/>
      <c r="Q183" s="547"/>
      <c r="R183" s="547"/>
    </row>
    <row r="184" spans="1:18" s="577" customFormat="1">
      <c r="A184" s="577">
        <v>183</v>
      </c>
      <c r="B184" s="577" t="s">
        <v>97</v>
      </c>
      <c r="C184" s="577">
        <v>1</v>
      </c>
      <c r="D184" s="577">
        <v>0.02</v>
      </c>
      <c r="E184" s="577">
        <v>0.02</v>
      </c>
      <c r="F184" s="410">
        <v>44365.355567129627</v>
      </c>
      <c r="G184" s="577">
        <v>131.12</v>
      </c>
      <c r="H184" s="410">
        <v>44365.355567129627</v>
      </c>
      <c r="I184" s="577">
        <v>131.12</v>
      </c>
      <c r="J184" s="545">
        <v>44365.369421296295</v>
      </c>
      <c r="K184" s="577">
        <v>130.97999999999999</v>
      </c>
      <c r="L184" s="577">
        <v>0</v>
      </c>
      <c r="M184" s="577">
        <v>14.000000000001819</v>
      </c>
      <c r="N184" s="577">
        <v>2.54</v>
      </c>
      <c r="O184" s="578">
        <v>1.3854166667442769E-2</v>
      </c>
      <c r="P184" s="547"/>
      <c r="Q184" s="547"/>
      <c r="R184" s="547"/>
    </row>
    <row r="185" spans="1:18" s="577" customFormat="1">
      <c r="A185" s="577">
        <v>184</v>
      </c>
      <c r="B185" s="577" t="s">
        <v>97</v>
      </c>
      <c r="C185" s="577">
        <v>1</v>
      </c>
      <c r="D185" s="577">
        <v>0.02</v>
      </c>
      <c r="E185" s="577">
        <v>0.02</v>
      </c>
      <c r="F185" s="410">
        <v>44365.37431712963</v>
      </c>
      <c r="G185" s="577">
        <v>131.018</v>
      </c>
      <c r="H185" s="410">
        <v>44365.37431712963</v>
      </c>
      <c r="I185" s="577">
        <v>131.018</v>
      </c>
      <c r="J185" s="545">
        <v>44365.412523148145</v>
      </c>
      <c r="K185" s="577">
        <v>130.87799999999999</v>
      </c>
      <c r="L185" s="577">
        <v>0</v>
      </c>
      <c r="M185" s="577">
        <v>14</v>
      </c>
      <c r="N185" s="577">
        <v>2.54</v>
      </c>
      <c r="O185" s="578">
        <v>3.8206018514756579E-2</v>
      </c>
      <c r="P185" s="547"/>
      <c r="Q185" s="547"/>
      <c r="R185" s="547"/>
    </row>
    <row r="186" spans="1:18" s="577" customFormat="1">
      <c r="A186" s="577">
        <v>185</v>
      </c>
      <c r="B186" s="577" t="s">
        <v>97</v>
      </c>
      <c r="C186" s="577">
        <v>4</v>
      </c>
      <c r="D186" s="577">
        <v>0.03</v>
      </c>
      <c r="E186" s="577">
        <v>0.09</v>
      </c>
      <c r="F186" s="410">
        <v>44365.417361111111</v>
      </c>
      <c r="G186" s="577">
        <v>130.88</v>
      </c>
      <c r="H186" s="410">
        <v>44365.517777777779</v>
      </c>
      <c r="I186" s="577">
        <v>131.30699999999999</v>
      </c>
      <c r="J186" s="545">
        <v>44365.642557870371</v>
      </c>
      <c r="K186" s="577">
        <v>130.947</v>
      </c>
      <c r="L186" s="577">
        <v>42.699999999998909</v>
      </c>
      <c r="M186" s="577">
        <v>35.999999999998181</v>
      </c>
      <c r="N186" s="577">
        <v>13.120000000000001</v>
      </c>
      <c r="O186" s="578">
        <v>0.22519675926014315</v>
      </c>
      <c r="P186" s="547"/>
      <c r="Q186" s="547"/>
      <c r="R186" s="547"/>
    </row>
    <row r="187" spans="1:18" s="577" customFormat="1">
      <c r="A187" s="577">
        <v>186</v>
      </c>
      <c r="B187" s="577" t="s">
        <v>97</v>
      </c>
      <c r="C187" s="577">
        <v>2</v>
      </c>
      <c r="D187" s="577">
        <v>0.02</v>
      </c>
      <c r="E187" s="577">
        <v>0.04</v>
      </c>
      <c r="F187" s="410">
        <v>44365.647222222222</v>
      </c>
      <c r="G187" s="577">
        <v>130.93799999999999</v>
      </c>
      <c r="H187" s="410">
        <v>44365.650081018517</v>
      </c>
      <c r="I187" s="577">
        <v>131.054</v>
      </c>
      <c r="J187" s="545">
        <v>44365.731053240743</v>
      </c>
      <c r="K187" s="577">
        <v>130.85599999999999</v>
      </c>
      <c r="L187" s="577">
        <v>11.600000000000364</v>
      </c>
      <c r="M187" s="577">
        <v>19.800000000001091</v>
      </c>
      <c r="N187" s="577">
        <v>5.08</v>
      </c>
      <c r="O187" s="578">
        <v>8.3831018520868383E-2</v>
      </c>
      <c r="P187" s="547"/>
      <c r="Q187" s="547"/>
      <c r="R187" s="547"/>
    </row>
    <row r="188" spans="1:18" s="577" customFormat="1">
      <c r="A188" s="577">
        <v>187</v>
      </c>
      <c r="B188" s="577" t="s">
        <v>97</v>
      </c>
      <c r="C188" s="577">
        <v>2</v>
      </c>
      <c r="D188" s="577">
        <v>0.02</v>
      </c>
      <c r="E188" s="577">
        <v>0.04</v>
      </c>
      <c r="F188" s="410">
        <v>44365.739583333336</v>
      </c>
      <c r="G188" s="577">
        <v>130.74600000000001</v>
      </c>
      <c r="H188" s="410">
        <v>44365.796423611115</v>
      </c>
      <c r="I188" s="577">
        <v>130.86600000000001</v>
      </c>
      <c r="J188" s="545">
        <v>44368.206145833334</v>
      </c>
      <c r="K188" s="577">
        <v>130.66399999999999</v>
      </c>
      <c r="L188" s="577">
        <v>12.000000000001819</v>
      </c>
      <c r="M188" s="577">
        <v>20.200000000004366</v>
      </c>
      <c r="N188" s="577">
        <v>5.08</v>
      </c>
      <c r="O188" s="578">
        <v>0.46656249999796273</v>
      </c>
      <c r="P188" s="547"/>
      <c r="Q188" s="547"/>
      <c r="R188" s="547"/>
    </row>
    <row r="189" spans="1:18" s="577" customFormat="1">
      <c r="A189" s="577">
        <v>188</v>
      </c>
      <c r="B189" s="577" t="s">
        <v>97</v>
      </c>
      <c r="C189" s="577">
        <v>1</v>
      </c>
      <c r="D189" s="577">
        <v>0.02</v>
      </c>
      <c r="E189" s="577">
        <v>0.02</v>
      </c>
      <c r="F189" s="410">
        <v>44368.214583333334</v>
      </c>
      <c r="G189" s="577">
        <v>130.60300000000001</v>
      </c>
      <c r="H189" s="410">
        <v>44368.214583333334</v>
      </c>
      <c r="I189" s="577">
        <v>130.60300000000001</v>
      </c>
      <c r="J189" s="545">
        <v>44368.255682870367</v>
      </c>
      <c r="K189" s="577">
        <v>130.46299999999999</v>
      </c>
      <c r="L189" s="577">
        <v>0</v>
      </c>
      <c r="M189" s="577">
        <v>14.000000000001819</v>
      </c>
      <c r="N189" s="577">
        <v>2.5499999999999998</v>
      </c>
      <c r="O189" s="578">
        <v>4.1099537033005618E-2</v>
      </c>
      <c r="P189" s="547"/>
      <c r="Q189" s="547"/>
      <c r="R189" s="547"/>
    </row>
    <row r="190" spans="1:18" s="577" customFormat="1">
      <c r="A190" s="577">
        <v>189</v>
      </c>
      <c r="B190" s="577" t="s">
        <v>97</v>
      </c>
      <c r="C190" s="577">
        <v>1</v>
      </c>
      <c r="D190" s="577">
        <v>0.02</v>
      </c>
      <c r="E190" s="577">
        <v>0.02</v>
      </c>
      <c r="F190" s="410">
        <v>44368.26458333333</v>
      </c>
      <c r="G190" s="577">
        <v>130.34700000000001</v>
      </c>
      <c r="H190" s="410">
        <v>44368.26458333333</v>
      </c>
      <c r="I190" s="577">
        <v>130.34700000000001</v>
      </c>
      <c r="J190" s="545">
        <v>44368.273043981484</v>
      </c>
      <c r="K190" s="577">
        <v>130.20699999999999</v>
      </c>
      <c r="L190" s="577">
        <v>0</v>
      </c>
      <c r="M190" s="577">
        <v>14.000000000001819</v>
      </c>
      <c r="N190" s="577">
        <v>2.5499999999999998</v>
      </c>
      <c r="O190" s="578">
        <v>8.4606481541413814E-3</v>
      </c>
      <c r="P190" s="547"/>
      <c r="Q190" s="547"/>
      <c r="R190" s="547"/>
    </row>
    <row r="191" spans="1:18" s="577" customFormat="1">
      <c r="A191" s="577">
        <v>190</v>
      </c>
      <c r="B191" s="577" t="s">
        <v>97</v>
      </c>
      <c r="C191" s="577">
        <v>11</v>
      </c>
      <c r="D191" s="577">
        <v>0.69</v>
      </c>
      <c r="E191" s="577">
        <v>1.8599999999999999</v>
      </c>
      <c r="F191" s="410">
        <v>44368.285428240742</v>
      </c>
      <c r="G191" s="577">
        <v>130.09299999999999</v>
      </c>
      <c r="H191" s="410">
        <v>44370.551377314812</v>
      </c>
      <c r="I191" s="577">
        <v>132.60300000000001</v>
      </c>
      <c r="J191" s="545">
        <v>44376.173657407409</v>
      </c>
      <c r="K191" s="577">
        <v>131.71100000000001</v>
      </c>
      <c r="L191" s="577">
        <v>251.00000000000182</v>
      </c>
      <c r="M191" s="577">
        <v>89.199999999998909</v>
      </c>
      <c r="N191" s="577">
        <v>387.23</v>
      </c>
      <c r="O191" s="578">
        <v>5.8882291666668607</v>
      </c>
      <c r="P191" s="547"/>
      <c r="Q191" s="547"/>
      <c r="R191" s="547"/>
    </row>
    <row r="192" spans="1:18" s="577" customFormat="1">
      <c r="A192" s="577">
        <v>191</v>
      </c>
      <c r="B192" s="577" t="s">
        <v>96</v>
      </c>
      <c r="C192" s="577">
        <v>2</v>
      </c>
      <c r="D192" s="577">
        <v>0.02</v>
      </c>
      <c r="E192" s="577">
        <v>0.04</v>
      </c>
      <c r="F192" s="410">
        <v>44368.984965277778</v>
      </c>
      <c r="G192" s="577">
        <v>131.482</v>
      </c>
      <c r="H192" s="410">
        <v>44369.143310185187</v>
      </c>
      <c r="I192" s="577">
        <v>131.35499999999999</v>
      </c>
      <c r="J192" s="545">
        <v>44369.448067129626</v>
      </c>
      <c r="K192" s="577">
        <v>131.56100000000001</v>
      </c>
      <c r="L192" s="577">
        <v>12.700000000002547</v>
      </c>
      <c r="M192" s="577">
        <v>20.600000000002183</v>
      </c>
      <c r="N192" s="577">
        <v>5.08</v>
      </c>
      <c r="O192" s="578">
        <v>0.46310185184847796</v>
      </c>
      <c r="P192" s="547"/>
      <c r="Q192" s="547"/>
      <c r="R192" s="547"/>
    </row>
    <row r="193" spans="1:18" s="577" customFormat="1">
      <c r="A193" s="577">
        <v>192</v>
      </c>
      <c r="B193" s="577" t="s">
        <v>96</v>
      </c>
      <c r="C193" s="577">
        <v>3</v>
      </c>
      <c r="D193" s="577">
        <v>0.02</v>
      </c>
      <c r="E193" s="577">
        <v>0.06</v>
      </c>
      <c r="F193" s="410">
        <v>44369.450694444444</v>
      </c>
      <c r="G193" s="577">
        <v>131.55500000000001</v>
      </c>
      <c r="H193" s="410">
        <v>44369.524953703702</v>
      </c>
      <c r="I193" s="577">
        <v>131.291</v>
      </c>
      <c r="J193" s="545">
        <v>44369.663657407407</v>
      </c>
      <c r="K193" s="577">
        <v>131.577</v>
      </c>
      <c r="L193" s="577">
        <v>26.399999999999636</v>
      </c>
      <c r="M193" s="577">
        <v>28.600000000000364</v>
      </c>
      <c r="N193" s="577">
        <v>8.15</v>
      </c>
      <c r="O193" s="578">
        <v>0.21296296296350192</v>
      </c>
      <c r="P193" s="547"/>
      <c r="Q193" s="547"/>
      <c r="R193" s="547"/>
    </row>
    <row r="194" spans="1:18" s="577" customFormat="1">
      <c r="A194" s="577">
        <v>193</v>
      </c>
      <c r="B194" s="577" t="s">
        <v>96</v>
      </c>
      <c r="C194" s="577">
        <v>1</v>
      </c>
      <c r="D194" s="577">
        <v>0.02</v>
      </c>
      <c r="E194" s="577">
        <v>0.02</v>
      </c>
      <c r="F194" s="410">
        <v>44369.668055555558</v>
      </c>
      <c r="G194" s="577">
        <v>131.63999999999999</v>
      </c>
      <c r="H194" s="410">
        <v>44369.668055555558</v>
      </c>
      <c r="I194" s="577">
        <v>131.63999999999999</v>
      </c>
      <c r="J194" s="545">
        <v>44369.67591435185</v>
      </c>
      <c r="K194" s="577">
        <v>131.78</v>
      </c>
      <c r="L194" s="577">
        <v>0</v>
      </c>
      <c r="M194" s="577">
        <v>14.000000000001819</v>
      </c>
      <c r="N194" s="577">
        <v>2.5299999999999998</v>
      </c>
      <c r="O194" s="578">
        <v>7.8587962925666943E-3</v>
      </c>
      <c r="P194" s="547"/>
      <c r="Q194" s="547"/>
      <c r="R194" s="547"/>
    </row>
    <row r="195" spans="1:18" s="577" customFormat="1">
      <c r="A195" s="577">
        <v>194</v>
      </c>
      <c r="B195" s="577" t="s">
        <v>96</v>
      </c>
      <c r="C195" s="577">
        <v>1</v>
      </c>
      <c r="D195" s="577">
        <v>0.02</v>
      </c>
      <c r="E195" s="577">
        <v>0.02</v>
      </c>
      <c r="F195" s="410">
        <v>44369.679861111108</v>
      </c>
      <c r="G195" s="577">
        <v>131.785</v>
      </c>
      <c r="H195" s="410">
        <v>44369.679861111108</v>
      </c>
      <c r="I195" s="577">
        <v>131.785</v>
      </c>
      <c r="J195" s="545">
        <v>44369.787175925929</v>
      </c>
      <c r="K195" s="577">
        <v>131.92500000000001</v>
      </c>
      <c r="L195" s="577">
        <v>0</v>
      </c>
      <c r="M195" s="577">
        <v>14.000000000001819</v>
      </c>
      <c r="N195" s="577">
        <v>2.5299999999999998</v>
      </c>
      <c r="O195" s="578">
        <v>0.10731481482071104</v>
      </c>
      <c r="P195" s="547"/>
      <c r="Q195" s="547"/>
      <c r="R195" s="547"/>
    </row>
    <row r="196" spans="1:18" s="577" customFormat="1">
      <c r="A196" s="577">
        <v>195</v>
      </c>
      <c r="B196" s="577" t="s">
        <v>96</v>
      </c>
      <c r="C196" s="577">
        <v>1</v>
      </c>
      <c r="D196" s="577">
        <v>0.02</v>
      </c>
      <c r="E196" s="577">
        <v>0.02</v>
      </c>
      <c r="F196" s="410">
        <v>44369.792361111111</v>
      </c>
      <c r="G196" s="577">
        <v>131.91399999999999</v>
      </c>
      <c r="H196" s="410">
        <v>44369.792361111111</v>
      </c>
      <c r="I196" s="577">
        <v>131.91399999999999</v>
      </c>
      <c r="J196" s="545">
        <v>44369.810162037036</v>
      </c>
      <c r="K196" s="577">
        <v>132.054</v>
      </c>
      <c r="L196" s="577">
        <v>0</v>
      </c>
      <c r="M196" s="577">
        <v>14.000000000001819</v>
      </c>
      <c r="N196" s="577">
        <v>2.5299999999999998</v>
      </c>
      <c r="O196" s="578">
        <v>1.7800925925257616E-2</v>
      </c>
      <c r="P196" s="547"/>
      <c r="Q196" s="547"/>
      <c r="R196" s="547"/>
    </row>
    <row r="197" spans="1:18" s="577" customFormat="1">
      <c r="A197" s="577">
        <v>196</v>
      </c>
      <c r="B197" s="577" t="s">
        <v>96</v>
      </c>
      <c r="C197" s="577">
        <v>1</v>
      </c>
      <c r="D197" s="577">
        <v>0.02</v>
      </c>
      <c r="E197" s="577">
        <v>0.02</v>
      </c>
      <c r="F197" s="410">
        <v>44369.8125</v>
      </c>
      <c r="G197" s="577">
        <v>132.06899999999999</v>
      </c>
      <c r="H197" s="410">
        <v>44369.8125</v>
      </c>
      <c r="I197" s="577">
        <v>132.06899999999999</v>
      </c>
      <c r="J197" s="545">
        <v>44370.172268518516</v>
      </c>
      <c r="K197" s="577">
        <v>132.21299999999999</v>
      </c>
      <c r="L197" s="577">
        <v>0</v>
      </c>
      <c r="M197" s="577">
        <v>14.399999999999636</v>
      </c>
      <c r="N197" s="577">
        <v>2.52</v>
      </c>
      <c r="O197" s="578">
        <v>0.35976851851592073</v>
      </c>
      <c r="P197" s="547"/>
      <c r="Q197" s="547"/>
      <c r="R197" s="547"/>
    </row>
    <row r="198" spans="1:18" s="577" customFormat="1">
      <c r="A198" s="577">
        <v>197</v>
      </c>
      <c r="B198" s="577" t="s">
        <v>96</v>
      </c>
      <c r="C198" s="577">
        <v>2</v>
      </c>
      <c r="D198" s="577">
        <v>0.02</v>
      </c>
      <c r="E198" s="577">
        <v>0.04</v>
      </c>
      <c r="F198" s="410">
        <v>44370.175717592596</v>
      </c>
      <c r="G198" s="577">
        <v>132.197</v>
      </c>
      <c r="H198" s="410">
        <v>44370.239907407406</v>
      </c>
      <c r="I198" s="577">
        <v>132.077</v>
      </c>
      <c r="J198" s="545">
        <v>44370.401608796295</v>
      </c>
      <c r="K198" s="577">
        <v>132.27699999999999</v>
      </c>
      <c r="L198" s="577">
        <v>12</v>
      </c>
      <c r="M198" s="577">
        <v>19.999999999998181</v>
      </c>
      <c r="N198" s="577">
        <v>5.05</v>
      </c>
      <c r="O198" s="578">
        <v>0.22589120369957527</v>
      </c>
      <c r="P198" s="547"/>
      <c r="Q198" s="547"/>
      <c r="R198" s="547"/>
    </row>
    <row r="199" spans="1:18" s="577" customFormat="1">
      <c r="A199" s="577">
        <v>198</v>
      </c>
      <c r="B199" s="577" t="s">
        <v>96</v>
      </c>
      <c r="C199" s="577">
        <v>2</v>
      </c>
      <c r="D199" s="577">
        <v>0.02</v>
      </c>
      <c r="E199" s="577">
        <v>0.04</v>
      </c>
      <c r="F199" s="410">
        <v>44370.410416666666</v>
      </c>
      <c r="G199" s="577">
        <v>132.28200000000001</v>
      </c>
      <c r="H199" s="410">
        <v>44370.427083333336</v>
      </c>
      <c r="I199" s="577">
        <v>132.13900000000001</v>
      </c>
      <c r="J199" s="545">
        <v>44370.438819444447</v>
      </c>
      <c r="K199" s="577">
        <v>132.351</v>
      </c>
      <c r="L199" s="577">
        <v>14.299999999999272</v>
      </c>
      <c r="M199" s="577">
        <v>21.199999999998909</v>
      </c>
      <c r="N199" s="577">
        <v>5.08</v>
      </c>
      <c r="O199" s="578">
        <v>2.8402777781593613E-2</v>
      </c>
      <c r="P199" s="547"/>
      <c r="Q199" s="547"/>
      <c r="R199" s="547"/>
    </row>
    <row r="200" spans="1:18" s="577" customFormat="1">
      <c r="A200" s="577">
        <v>199</v>
      </c>
      <c r="B200" s="577" t="s">
        <v>96</v>
      </c>
      <c r="C200" s="577">
        <v>1</v>
      </c>
      <c r="D200" s="577">
        <v>0.02</v>
      </c>
      <c r="E200" s="577">
        <v>0.02</v>
      </c>
      <c r="F200" s="410">
        <v>44370.461805555555</v>
      </c>
      <c r="G200" s="577">
        <v>132.399</v>
      </c>
      <c r="H200" s="410">
        <v>44370.461805555555</v>
      </c>
      <c r="I200" s="577">
        <v>132.399</v>
      </c>
      <c r="J200" s="545">
        <v>44370.544236111113</v>
      </c>
      <c r="K200" s="577">
        <v>132.53899999999999</v>
      </c>
      <c r="L200" s="577">
        <v>0</v>
      </c>
      <c r="M200" s="577">
        <v>13.999999999998181</v>
      </c>
      <c r="N200" s="577">
        <v>2.52</v>
      </c>
      <c r="O200" s="578">
        <v>8.2430555557948537E-2</v>
      </c>
      <c r="P200" s="547"/>
      <c r="Q200" s="547"/>
      <c r="R200" s="547"/>
    </row>
    <row r="201" spans="1:18" s="577" customFormat="1">
      <c r="A201" s="577">
        <v>200</v>
      </c>
      <c r="B201" s="577" t="s">
        <v>96</v>
      </c>
      <c r="C201" s="577">
        <v>7</v>
      </c>
      <c r="D201" s="577">
        <v>0.11</v>
      </c>
      <c r="E201" s="577">
        <v>0.32</v>
      </c>
      <c r="F201" s="410">
        <v>44370.561805555553</v>
      </c>
      <c r="G201" s="577">
        <v>132.61099999999999</v>
      </c>
      <c r="H201" s="410">
        <v>44376.617303240739</v>
      </c>
      <c r="I201" s="577">
        <v>131.55500000000001</v>
      </c>
      <c r="J201" s="545">
        <v>44378.517442129632</v>
      </c>
      <c r="K201" s="577">
        <v>132.12100000000001</v>
      </c>
      <c r="L201" s="577">
        <v>105.59999999999854</v>
      </c>
      <c r="M201" s="577">
        <v>56.600000000000364</v>
      </c>
      <c r="N201" s="577">
        <v>54.29</v>
      </c>
      <c r="O201" s="578">
        <v>5.955636574079108</v>
      </c>
      <c r="P201" s="547"/>
      <c r="Q201" s="547"/>
      <c r="R201" s="547"/>
    </row>
    <row r="202" spans="1:18" s="577" customFormat="1">
      <c r="A202" s="577">
        <v>201</v>
      </c>
      <c r="B202" s="577" t="s">
        <v>97</v>
      </c>
      <c r="C202" s="577">
        <v>2</v>
      </c>
      <c r="D202" s="577">
        <v>0.02</v>
      </c>
      <c r="E202" s="577">
        <v>0.04</v>
      </c>
      <c r="F202" s="410">
        <v>44376.177083333336</v>
      </c>
      <c r="G202" s="577">
        <v>131.68100000000001</v>
      </c>
      <c r="H202" s="410">
        <v>44376.37872685185</v>
      </c>
      <c r="I202" s="577">
        <v>131.79900000000001</v>
      </c>
      <c r="J202" s="545">
        <v>44376.573368055557</v>
      </c>
      <c r="K202" s="577">
        <v>131.6</v>
      </c>
      <c r="L202" s="577">
        <v>11.800000000001091</v>
      </c>
      <c r="M202" s="577">
        <v>19.900000000001455</v>
      </c>
      <c r="N202" s="577">
        <v>5.07</v>
      </c>
      <c r="O202" s="578">
        <v>0.39628472222102573</v>
      </c>
      <c r="P202" s="547"/>
      <c r="Q202" s="547"/>
      <c r="R202" s="547"/>
    </row>
    <row r="203" spans="1:18" s="577" customFormat="1">
      <c r="A203" s="577">
        <v>202</v>
      </c>
      <c r="B203" s="577" t="s">
        <v>97</v>
      </c>
      <c r="C203" s="577">
        <v>1</v>
      </c>
      <c r="D203" s="577">
        <v>0.02</v>
      </c>
      <c r="E203" s="577">
        <v>0.02</v>
      </c>
      <c r="F203" s="410">
        <v>44376.578483796293</v>
      </c>
      <c r="G203" s="577">
        <v>131.601</v>
      </c>
      <c r="H203" s="410">
        <v>44376.578483796293</v>
      </c>
      <c r="I203" s="577">
        <v>131.601</v>
      </c>
      <c r="J203" s="545">
        <v>44376.675833333335</v>
      </c>
      <c r="K203" s="577">
        <v>131.46100000000001</v>
      </c>
      <c r="L203" s="577">
        <v>0</v>
      </c>
      <c r="M203" s="577">
        <v>13.999999999998181</v>
      </c>
      <c r="N203" s="577">
        <v>2.5299999999999998</v>
      </c>
      <c r="O203" s="578">
        <v>9.7349537041736767E-2</v>
      </c>
      <c r="P203" s="547"/>
      <c r="Q203" s="547"/>
      <c r="R203" s="547"/>
    </row>
    <row r="204" spans="1:18" s="577" customFormat="1">
      <c r="A204" s="577">
        <v>203</v>
      </c>
      <c r="B204" s="577" t="s">
        <v>97</v>
      </c>
      <c r="C204" s="577">
        <v>1</v>
      </c>
      <c r="D204" s="577">
        <v>0.02</v>
      </c>
      <c r="E204" s="577">
        <v>0.02</v>
      </c>
      <c r="F204" s="410">
        <v>44376.677789351852</v>
      </c>
      <c r="G204" s="577">
        <v>131.49100000000001</v>
      </c>
      <c r="H204" s="410">
        <v>44376.677789351852</v>
      </c>
      <c r="I204" s="577">
        <v>131.49100000000001</v>
      </c>
      <c r="J204" s="545">
        <v>44376.719525462962</v>
      </c>
      <c r="K204" s="577">
        <v>131.351</v>
      </c>
      <c r="L204" s="577">
        <v>0</v>
      </c>
      <c r="M204" s="577">
        <v>14.000000000001819</v>
      </c>
      <c r="N204" s="577">
        <v>2.54</v>
      </c>
      <c r="O204" s="578">
        <v>4.1736111110367347E-2</v>
      </c>
      <c r="P204" s="547"/>
      <c r="Q204" s="547"/>
      <c r="R204" s="547"/>
    </row>
    <row r="205" spans="1:18" s="577" customFormat="1">
      <c r="A205" s="577">
        <v>204</v>
      </c>
      <c r="B205" s="577" t="s">
        <v>97</v>
      </c>
      <c r="C205" s="577">
        <v>7</v>
      </c>
      <c r="D205" s="577">
        <v>0.11</v>
      </c>
      <c r="E205" s="577">
        <v>0.32</v>
      </c>
      <c r="F205" s="410">
        <v>44376.724305555559</v>
      </c>
      <c r="G205" s="577">
        <v>131.316</v>
      </c>
      <c r="H205" s="410">
        <v>44378.621782407405</v>
      </c>
      <c r="I205" s="577">
        <v>132.36199999999999</v>
      </c>
      <c r="J205" s="545">
        <v>44379.504976851851</v>
      </c>
      <c r="K205" s="577">
        <v>131.815</v>
      </c>
      <c r="L205" s="577">
        <v>104.59999999999854</v>
      </c>
      <c r="M205" s="577">
        <v>54.699999999998909</v>
      </c>
      <c r="N205" s="577">
        <v>54.550000000000004</v>
      </c>
      <c r="O205" s="578">
        <v>2.7806712962919846</v>
      </c>
      <c r="P205" s="547"/>
      <c r="Q205" s="547"/>
      <c r="R205" s="547"/>
    </row>
    <row r="206" spans="1:18" s="577" customFormat="1">
      <c r="A206" s="577">
        <v>205</v>
      </c>
      <c r="B206" s="577" t="s">
        <v>96</v>
      </c>
      <c r="C206" s="577">
        <v>1</v>
      </c>
      <c r="D206" s="577">
        <v>0.02</v>
      </c>
      <c r="E206" s="577">
        <v>0.02</v>
      </c>
      <c r="F206" s="410">
        <v>44378.520138888889</v>
      </c>
      <c r="G206" s="577">
        <v>132.136</v>
      </c>
      <c r="H206" s="410">
        <v>44378.520138888889</v>
      </c>
      <c r="I206" s="577">
        <v>132.136</v>
      </c>
      <c r="J206" s="545">
        <v>44378.552002314813</v>
      </c>
      <c r="K206" s="577">
        <v>132.27600000000001</v>
      </c>
      <c r="L206" s="577">
        <v>0</v>
      </c>
      <c r="M206" s="577">
        <v>14</v>
      </c>
      <c r="N206" s="577">
        <v>2.5099999999999998</v>
      </c>
      <c r="O206" s="578">
        <v>3.1863425923802424E-2</v>
      </c>
      <c r="P206" s="547"/>
      <c r="Q206" s="547"/>
      <c r="R206" s="547"/>
    </row>
    <row r="207" spans="1:18" s="577" customFormat="1">
      <c r="A207" s="577">
        <v>206</v>
      </c>
      <c r="B207" s="577" t="s">
        <v>96</v>
      </c>
      <c r="C207" s="577">
        <v>11</v>
      </c>
      <c r="D207" s="577">
        <v>0.69</v>
      </c>
      <c r="E207" s="577">
        <v>1.8599999999999999</v>
      </c>
      <c r="F207" s="410">
        <v>44378.556261574071</v>
      </c>
      <c r="G207" s="577">
        <v>132.28100000000001</v>
      </c>
      <c r="H207" s="410">
        <v>44385.431921296295</v>
      </c>
      <c r="I207" s="577">
        <v>129.762</v>
      </c>
      <c r="J207" s="545">
        <v>44386.704340277778</v>
      </c>
      <c r="K207" s="577">
        <v>130.648</v>
      </c>
      <c r="L207" s="577">
        <v>251.89999999999964</v>
      </c>
      <c r="M207" s="577">
        <v>88.599999999998545</v>
      </c>
      <c r="N207" s="577">
        <v>387.54000000000008</v>
      </c>
      <c r="O207" s="578">
        <v>6.1480787037071423</v>
      </c>
      <c r="P207" s="547"/>
      <c r="Q207" s="547"/>
      <c r="R207" s="547"/>
    </row>
    <row r="208" spans="1:18" s="577" customFormat="1">
      <c r="A208" s="577">
        <v>207</v>
      </c>
      <c r="B208" s="577" t="s">
        <v>97</v>
      </c>
      <c r="C208" s="577">
        <v>2</v>
      </c>
      <c r="D208" s="577">
        <v>0.02</v>
      </c>
      <c r="E208" s="577">
        <v>0.04</v>
      </c>
      <c r="F208" s="410">
        <v>44379.513194444444</v>
      </c>
      <c r="G208" s="577">
        <v>131.84299999999999</v>
      </c>
      <c r="H208" s="410">
        <v>44379.649398148147</v>
      </c>
      <c r="I208" s="577">
        <v>131.96199999999999</v>
      </c>
      <c r="J208" s="545">
        <v>44379.692175925928</v>
      </c>
      <c r="K208" s="577">
        <v>131.76300000000001</v>
      </c>
      <c r="L208" s="577">
        <v>11.899999999999636</v>
      </c>
      <c r="M208" s="577">
        <v>19.899999999997817</v>
      </c>
      <c r="N208" s="577">
        <v>5.01</v>
      </c>
      <c r="O208" s="578">
        <v>0.17898148148378823</v>
      </c>
      <c r="P208" s="547"/>
      <c r="Q208" s="547"/>
      <c r="R208" s="547"/>
    </row>
    <row r="209" spans="1:18" s="577" customFormat="1">
      <c r="A209" s="577">
        <v>208</v>
      </c>
      <c r="B209" s="577" t="s">
        <v>97</v>
      </c>
      <c r="C209" s="577">
        <v>2</v>
      </c>
      <c r="D209" s="577">
        <v>0.02</v>
      </c>
      <c r="E209" s="577">
        <v>0.04</v>
      </c>
      <c r="F209" s="410">
        <v>44379.71875</v>
      </c>
      <c r="G209" s="577">
        <v>131.72499999999999</v>
      </c>
      <c r="H209" s="410">
        <v>44379.76221064815</v>
      </c>
      <c r="I209" s="577">
        <v>131.846</v>
      </c>
      <c r="J209" s="545">
        <v>44382.428587962961</v>
      </c>
      <c r="K209" s="577">
        <v>131.643</v>
      </c>
      <c r="L209" s="577">
        <v>12.100000000000364</v>
      </c>
      <c r="M209" s="577">
        <v>20.300000000001091</v>
      </c>
      <c r="N209" s="577">
        <v>5.04</v>
      </c>
      <c r="O209" s="578">
        <v>0.70983796296059154</v>
      </c>
      <c r="P209" s="547"/>
      <c r="Q209" s="547"/>
      <c r="R209" s="547"/>
    </row>
    <row r="210" spans="1:18" s="577" customFormat="1">
      <c r="A210" s="577">
        <v>209</v>
      </c>
      <c r="B210" s="577" t="s">
        <v>97</v>
      </c>
      <c r="C210" s="577">
        <v>1</v>
      </c>
      <c r="D210" s="577">
        <v>0.02</v>
      </c>
      <c r="E210" s="577">
        <v>0.02</v>
      </c>
      <c r="F210" s="410">
        <v>44382.431250000001</v>
      </c>
      <c r="G210" s="577">
        <v>131.63399999999999</v>
      </c>
      <c r="H210" s="410">
        <v>44382.431250000001</v>
      </c>
      <c r="I210" s="577">
        <v>131.63399999999999</v>
      </c>
      <c r="J210" s="545">
        <v>44383.149988425925</v>
      </c>
      <c r="K210" s="577">
        <v>131.49199999999999</v>
      </c>
      <c r="L210" s="577">
        <v>0</v>
      </c>
      <c r="M210" s="577">
        <v>14.199999999998909</v>
      </c>
      <c r="N210" s="577">
        <v>2.52</v>
      </c>
      <c r="O210" s="578">
        <v>0.71873842592322035</v>
      </c>
      <c r="P210" s="547"/>
      <c r="Q210" s="547"/>
      <c r="R210" s="547"/>
    </row>
    <row r="211" spans="1:18" s="577" customFormat="1">
      <c r="A211" s="577">
        <v>210</v>
      </c>
      <c r="B211" s="577" t="s">
        <v>97</v>
      </c>
      <c r="C211" s="577">
        <v>3</v>
      </c>
      <c r="D211" s="577">
        <v>0.02</v>
      </c>
      <c r="E211" s="577">
        <v>0.06</v>
      </c>
      <c r="F211" s="410">
        <v>44383.158333333333</v>
      </c>
      <c r="G211" s="577">
        <v>131.48500000000001</v>
      </c>
      <c r="H211" s="410">
        <v>44383.384872685187</v>
      </c>
      <c r="I211" s="577">
        <v>131.75299999999999</v>
      </c>
      <c r="J211" s="545">
        <v>44383.458912037036</v>
      </c>
      <c r="K211" s="577">
        <v>131.46600000000001</v>
      </c>
      <c r="L211" s="577">
        <v>26.799999999997453</v>
      </c>
      <c r="M211" s="577">
        <v>28.699999999998909</v>
      </c>
      <c r="N211" s="577">
        <v>8.129999999999999</v>
      </c>
      <c r="O211" s="578">
        <v>0.30057870370364981</v>
      </c>
      <c r="P211" s="547"/>
      <c r="Q211" s="547"/>
      <c r="R211" s="547"/>
    </row>
    <row r="212" spans="1:18" s="577" customFormat="1">
      <c r="A212" s="577">
        <v>211</v>
      </c>
      <c r="B212" s="577" t="s">
        <v>97</v>
      </c>
      <c r="C212" s="577">
        <v>1</v>
      </c>
      <c r="D212" s="577">
        <v>0.02</v>
      </c>
      <c r="E212" s="577">
        <v>0.02</v>
      </c>
      <c r="F212" s="410">
        <v>44383.461111111108</v>
      </c>
      <c r="G212" s="577">
        <v>131.47200000000001</v>
      </c>
      <c r="H212" s="410">
        <v>44383.461111111108</v>
      </c>
      <c r="I212" s="577">
        <v>131.47200000000001</v>
      </c>
      <c r="J212" s="545">
        <v>44383.470266203702</v>
      </c>
      <c r="K212" s="577">
        <v>131.33199999999999</v>
      </c>
      <c r="L212" s="577">
        <v>0</v>
      </c>
      <c r="M212" s="577">
        <v>14.000000000001819</v>
      </c>
      <c r="N212" s="577">
        <v>2.5299999999999998</v>
      </c>
      <c r="O212" s="578">
        <v>9.1550925935734995E-3</v>
      </c>
      <c r="P212" s="547"/>
      <c r="Q212" s="547"/>
      <c r="R212" s="547"/>
    </row>
    <row r="213" spans="1:18" s="577" customFormat="1">
      <c r="A213" s="577">
        <v>212</v>
      </c>
      <c r="B213" s="577" t="s">
        <v>97</v>
      </c>
      <c r="C213" s="577">
        <v>1</v>
      </c>
      <c r="D213" s="577">
        <v>0.02</v>
      </c>
      <c r="E213" s="577">
        <v>0.02</v>
      </c>
      <c r="F213" s="410">
        <v>44383.481944444444</v>
      </c>
      <c r="G213" s="577">
        <v>131.27799999999999</v>
      </c>
      <c r="H213" s="410">
        <v>44383.481944444444</v>
      </c>
      <c r="I213" s="577">
        <v>131.27799999999999</v>
      </c>
      <c r="J213" s="545">
        <v>44383.512627314813</v>
      </c>
      <c r="K213" s="577">
        <v>131.13800000000001</v>
      </c>
      <c r="L213" s="577">
        <v>0</v>
      </c>
      <c r="M213" s="577">
        <v>13.999999999998181</v>
      </c>
      <c r="N213" s="577">
        <v>2.5299999999999998</v>
      </c>
      <c r="O213" s="578">
        <v>3.068287036876427E-2</v>
      </c>
      <c r="P213" s="547"/>
      <c r="Q213" s="547"/>
      <c r="R213" s="547"/>
    </row>
    <row r="214" spans="1:18" s="577" customFormat="1">
      <c r="A214" s="577">
        <v>213</v>
      </c>
      <c r="B214" s="577" t="s">
        <v>97</v>
      </c>
      <c r="C214" s="577">
        <v>1</v>
      </c>
      <c r="D214" s="577">
        <v>0.02</v>
      </c>
      <c r="E214" s="577">
        <v>0.02</v>
      </c>
      <c r="F214" s="410">
        <v>44383.518055555556</v>
      </c>
      <c r="G214" s="577">
        <v>131.148</v>
      </c>
      <c r="H214" s="410">
        <v>44383.518055555556</v>
      </c>
      <c r="I214" s="577">
        <v>131.148</v>
      </c>
      <c r="J214" s="545">
        <v>44383.614050925928</v>
      </c>
      <c r="K214" s="577">
        <v>131.00800000000001</v>
      </c>
      <c r="L214" s="577">
        <v>0</v>
      </c>
      <c r="M214" s="577">
        <v>13.999999999998181</v>
      </c>
      <c r="N214" s="577">
        <v>2.5299999999999998</v>
      </c>
      <c r="O214" s="578">
        <v>9.5995370371383615E-2</v>
      </c>
      <c r="P214" s="547"/>
      <c r="Q214" s="547"/>
      <c r="R214" s="547"/>
    </row>
    <row r="215" spans="1:18" s="577" customFormat="1">
      <c r="A215" s="577">
        <v>214</v>
      </c>
      <c r="B215" s="577" t="s">
        <v>97</v>
      </c>
      <c r="C215" s="577">
        <v>1</v>
      </c>
      <c r="D215" s="577">
        <v>0.02</v>
      </c>
      <c r="E215" s="577">
        <v>0.02</v>
      </c>
      <c r="F215" s="410">
        <v>44383.636122685188</v>
      </c>
      <c r="G215" s="577">
        <v>130.999</v>
      </c>
      <c r="H215" s="410">
        <v>44383.636122685188</v>
      </c>
      <c r="I215" s="577">
        <v>130.999</v>
      </c>
      <c r="J215" s="545">
        <v>44383.720729166664</v>
      </c>
      <c r="K215" s="577">
        <v>130.85900000000001</v>
      </c>
      <c r="L215" s="577">
        <v>0</v>
      </c>
      <c r="M215" s="577">
        <v>13.999999999998181</v>
      </c>
      <c r="N215" s="577">
        <v>2.54</v>
      </c>
      <c r="O215" s="578">
        <v>8.4606481475930195E-2</v>
      </c>
      <c r="P215" s="547"/>
      <c r="Q215" s="547"/>
      <c r="R215" s="547"/>
    </row>
    <row r="216" spans="1:18" s="577" customFormat="1">
      <c r="A216" s="577">
        <v>215</v>
      </c>
      <c r="B216" s="577" t="s">
        <v>97</v>
      </c>
      <c r="C216" s="577">
        <v>1</v>
      </c>
      <c r="D216" s="577">
        <v>0.02</v>
      </c>
      <c r="E216" s="577">
        <v>0.02</v>
      </c>
      <c r="F216" s="410">
        <v>44383.724305555559</v>
      </c>
      <c r="G216" s="577">
        <v>130.83699999999999</v>
      </c>
      <c r="H216" s="410">
        <v>44383.724305555559</v>
      </c>
      <c r="I216" s="577">
        <v>130.83699999999999</v>
      </c>
      <c r="J216" s="545">
        <v>44383.806168981479</v>
      </c>
      <c r="K216" s="577">
        <v>130.697</v>
      </c>
      <c r="L216" s="577">
        <v>0</v>
      </c>
      <c r="M216" s="577">
        <v>13.999999999998181</v>
      </c>
      <c r="N216" s="577">
        <v>2.5299999999999998</v>
      </c>
      <c r="O216" s="578">
        <v>8.186342591943685E-2</v>
      </c>
      <c r="P216" s="547"/>
      <c r="Q216" s="547"/>
      <c r="R216" s="547"/>
    </row>
    <row r="217" spans="1:18" s="577" customFormat="1">
      <c r="A217" s="577">
        <v>216</v>
      </c>
      <c r="B217" s="577" t="s">
        <v>97</v>
      </c>
      <c r="C217" s="577">
        <v>2</v>
      </c>
      <c r="D217" s="577">
        <v>0.02</v>
      </c>
      <c r="E217" s="577">
        <v>0.04</v>
      </c>
      <c r="F217" s="410">
        <v>44383.808344907404</v>
      </c>
      <c r="G217" s="577">
        <v>130.69800000000001</v>
      </c>
      <c r="H217" s="410">
        <v>44383.87427083333</v>
      </c>
      <c r="I217" s="577">
        <v>130.816</v>
      </c>
      <c r="J217" s="545">
        <v>44384.130937499998</v>
      </c>
      <c r="K217" s="577">
        <v>130.61500000000001</v>
      </c>
      <c r="L217" s="577">
        <v>11.799999999999272</v>
      </c>
      <c r="M217" s="577">
        <v>20.100000000000364</v>
      </c>
      <c r="N217" s="577">
        <v>5.0600000000000005</v>
      </c>
      <c r="O217" s="578">
        <v>0.32259259259444661</v>
      </c>
      <c r="P217" s="547"/>
      <c r="Q217" s="547"/>
      <c r="R217" s="547"/>
    </row>
    <row r="218" spans="1:18" s="577" customFormat="1">
      <c r="A218" s="577">
        <v>217</v>
      </c>
      <c r="B218" s="577" t="s">
        <v>97</v>
      </c>
      <c r="C218" s="577">
        <v>4</v>
      </c>
      <c r="D218" s="577">
        <v>0.03</v>
      </c>
      <c r="E218" s="577">
        <v>0.09</v>
      </c>
      <c r="F218" s="410">
        <v>44384.142372685186</v>
      </c>
      <c r="G218" s="577">
        <v>130.59899999999999</v>
      </c>
      <c r="H218" s="410">
        <v>44384.548125000001</v>
      </c>
      <c r="I218" s="577">
        <v>131.02500000000001</v>
      </c>
      <c r="J218" s="545">
        <v>44384.650300925925</v>
      </c>
      <c r="K218" s="577">
        <v>130.666</v>
      </c>
      <c r="L218" s="577">
        <v>42.600000000000364</v>
      </c>
      <c r="M218" s="577">
        <v>35.899999999999636</v>
      </c>
      <c r="N218" s="577">
        <v>13.02</v>
      </c>
      <c r="O218" s="578">
        <v>0.50792824073869269</v>
      </c>
      <c r="P218" s="547"/>
      <c r="Q218" s="547"/>
      <c r="R218" s="547"/>
    </row>
    <row r="219" spans="1:18" s="577" customFormat="1">
      <c r="A219" s="577">
        <v>218</v>
      </c>
      <c r="B219" s="577" t="s">
        <v>97</v>
      </c>
      <c r="C219" s="577">
        <v>2</v>
      </c>
      <c r="D219" s="577">
        <v>0.02</v>
      </c>
      <c r="E219" s="577">
        <v>0.04</v>
      </c>
      <c r="F219" s="410">
        <v>44384.652083333334</v>
      </c>
      <c r="G219" s="577">
        <v>130.71899999999999</v>
      </c>
      <c r="H219" s="410">
        <v>44384.68959490741</v>
      </c>
      <c r="I219" s="577">
        <v>130.84200000000001</v>
      </c>
      <c r="J219" s="545">
        <v>44384.709513888891</v>
      </c>
      <c r="K219" s="577">
        <v>130.64099999999999</v>
      </c>
      <c r="L219" s="577">
        <v>12.300000000001091</v>
      </c>
      <c r="M219" s="577">
        <v>20.100000000002183</v>
      </c>
      <c r="N219" s="577">
        <v>5.04</v>
      </c>
      <c r="O219" s="578">
        <v>5.7430555556493346E-2</v>
      </c>
      <c r="P219" s="547"/>
      <c r="Q219" s="547"/>
      <c r="R219" s="547"/>
    </row>
    <row r="220" spans="1:18" s="577" customFormat="1">
      <c r="A220" s="577">
        <v>219</v>
      </c>
      <c r="B220" s="577" t="s">
        <v>97</v>
      </c>
      <c r="C220" s="577">
        <v>2</v>
      </c>
      <c r="D220" s="577">
        <v>0.02</v>
      </c>
      <c r="E220" s="577">
        <v>0.04</v>
      </c>
      <c r="F220" s="410">
        <v>44384.734722222223</v>
      </c>
      <c r="G220" s="577">
        <v>130.52799999999999</v>
      </c>
      <c r="H220" s="410">
        <v>44384.85497685185</v>
      </c>
      <c r="I220" s="577">
        <v>130.63900000000001</v>
      </c>
      <c r="J220" s="545">
        <v>44384.959548611114</v>
      </c>
      <c r="K220" s="577">
        <v>130.44399999999999</v>
      </c>
      <c r="L220" s="577">
        <v>11.100000000002183</v>
      </c>
      <c r="M220" s="577">
        <v>19.500000000001819</v>
      </c>
      <c r="N220" s="577">
        <v>5.03</v>
      </c>
      <c r="O220" s="578">
        <v>0.22482638889050577</v>
      </c>
      <c r="P220" s="547"/>
      <c r="Q220" s="547"/>
      <c r="R220" s="547"/>
    </row>
    <row r="221" spans="1:18" s="577" customFormat="1">
      <c r="A221" s="577">
        <v>220</v>
      </c>
      <c r="B221" s="577" t="s">
        <v>97</v>
      </c>
      <c r="C221" s="577">
        <v>1</v>
      </c>
      <c r="D221" s="577">
        <v>0.02</v>
      </c>
      <c r="E221" s="577">
        <v>0.02</v>
      </c>
      <c r="F221" s="410">
        <v>44384.961817129632</v>
      </c>
      <c r="G221" s="577">
        <v>130.46100000000001</v>
      </c>
      <c r="H221" s="410">
        <v>44384.961817129632</v>
      </c>
      <c r="I221" s="577">
        <v>130.46100000000001</v>
      </c>
      <c r="J221" s="545">
        <v>44385.167395833334</v>
      </c>
      <c r="K221" s="577">
        <v>130.31399999999999</v>
      </c>
      <c r="L221" s="577">
        <v>0</v>
      </c>
      <c r="M221" s="577">
        <v>14.700000000002547</v>
      </c>
      <c r="N221" s="577">
        <v>2.54</v>
      </c>
      <c r="O221" s="578">
        <v>0.20557870370248565</v>
      </c>
      <c r="P221" s="547"/>
      <c r="Q221" s="547"/>
      <c r="R221" s="547"/>
    </row>
    <row r="222" spans="1:18" s="577" customFormat="1">
      <c r="A222" s="577">
        <v>221</v>
      </c>
      <c r="B222" s="577" t="s">
        <v>97</v>
      </c>
      <c r="C222" s="577">
        <v>2</v>
      </c>
      <c r="D222" s="577">
        <v>0.02</v>
      </c>
      <c r="E222" s="577">
        <v>0.04</v>
      </c>
      <c r="F222" s="410">
        <v>44385.184027777781</v>
      </c>
      <c r="G222" s="577">
        <v>130.25800000000001</v>
      </c>
      <c r="H222" s="410">
        <v>44385.257916666669</v>
      </c>
      <c r="I222" s="577">
        <v>130.37899999999999</v>
      </c>
      <c r="J222" s="545">
        <v>44385.34710648148</v>
      </c>
      <c r="K222" s="577">
        <v>130.179</v>
      </c>
      <c r="L222" s="577">
        <v>12.099999999998545</v>
      </c>
      <c r="M222" s="577">
        <v>20</v>
      </c>
      <c r="N222" s="577">
        <v>5.05</v>
      </c>
      <c r="O222" s="578">
        <v>0.16307870369928423</v>
      </c>
      <c r="P222" s="547"/>
      <c r="Q222" s="547"/>
      <c r="R222" s="547"/>
    </row>
    <row r="223" spans="1:18" s="577" customFormat="1">
      <c r="A223" s="577">
        <v>222</v>
      </c>
      <c r="B223" s="577" t="s">
        <v>97</v>
      </c>
      <c r="C223" s="577">
        <v>1</v>
      </c>
      <c r="D223" s="577">
        <v>0.02</v>
      </c>
      <c r="E223" s="577">
        <v>0.02</v>
      </c>
      <c r="F223" s="410">
        <v>44385.361122685186</v>
      </c>
      <c r="G223" s="577">
        <v>130.13</v>
      </c>
      <c r="H223" s="410">
        <v>44385.361122685186</v>
      </c>
      <c r="I223" s="577">
        <v>130.13</v>
      </c>
      <c r="J223" s="545">
        <v>44385.410844907405</v>
      </c>
      <c r="K223" s="577">
        <v>129.99</v>
      </c>
      <c r="L223" s="577">
        <v>0</v>
      </c>
      <c r="M223" s="577">
        <v>14</v>
      </c>
      <c r="N223" s="577">
        <v>2.54</v>
      </c>
      <c r="O223" s="578">
        <v>4.9722222218406387E-2</v>
      </c>
      <c r="P223" s="547"/>
      <c r="Q223" s="547"/>
      <c r="R223" s="547"/>
    </row>
    <row r="224" spans="1:18" s="577" customFormat="1">
      <c r="A224" s="577">
        <v>223</v>
      </c>
      <c r="B224" s="577" t="s">
        <v>97</v>
      </c>
      <c r="C224" s="577">
        <v>1</v>
      </c>
      <c r="D224" s="577">
        <v>0.02</v>
      </c>
      <c r="E224" s="577">
        <v>0.02</v>
      </c>
      <c r="F224" s="410">
        <v>44385.418055555558</v>
      </c>
      <c r="G224" s="577">
        <v>129.98099999999999</v>
      </c>
      <c r="H224" s="410">
        <v>44385.418055555558</v>
      </c>
      <c r="I224" s="577">
        <v>129.98099999999999</v>
      </c>
      <c r="J224" s="545">
        <v>44385.421597222223</v>
      </c>
      <c r="K224" s="577">
        <v>129.84100000000001</v>
      </c>
      <c r="L224" s="577">
        <v>0</v>
      </c>
      <c r="M224" s="577">
        <v>13.999999999998181</v>
      </c>
      <c r="N224" s="577">
        <v>2.54</v>
      </c>
      <c r="O224" s="578">
        <v>3.5416666651144624E-3</v>
      </c>
      <c r="P224" s="547"/>
      <c r="Q224" s="547"/>
      <c r="R224" s="547"/>
    </row>
    <row r="225" spans="1:18" s="577" customFormat="1">
      <c r="A225" s="577">
        <v>224</v>
      </c>
      <c r="B225" s="577" t="s">
        <v>97</v>
      </c>
      <c r="C225" s="577">
        <v>1</v>
      </c>
      <c r="D225" s="577">
        <v>0.02</v>
      </c>
      <c r="E225" s="577">
        <v>0.02</v>
      </c>
      <c r="F225" s="410">
        <v>44385.434027777781</v>
      </c>
      <c r="G225" s="577">
        <v>129.79900000000001</v>
      </c>
      <c r="H225" s="410">
        <v>44385.434027777781</v>
      </c>
      <c r="I225" s="577">
        <v>129.79900000000001</v>
      </c>
      <c r="J225" s="545">
        <v>44385.453263888892</v>
      </c>
      <c r="K225" s="577">
        <v>129.65899999999999</v>
      </c>
      <c r="L225" s="577">
        <v>0</v>
      </c>
      <c r="M225" s="577">
        <v>14.000000000001819</v>
      </c>
      <c r="N225" s="577">
        <v>2.54</v>
      </c>
      <c r="O225" s="578">
        <v>1.9236111111240461E-2</v>
      </c>
      <c r="P225" s="547"/>
      <c r="Q225" s="547"/>
      <c r="R225" s="547"/>
    </row>
    <row r="226" spans="1:18" s="577" customFormat="1">
      <c r="A226" s="577">
        <v>225</v>
      </c>
      <c r="B226" s="577" t="s">
        <v>97</v>
      </c>
      <c r="C226" s="577">
        <v>8</v>
      </c>
      <c r="D226" s="577">
        <v>0.17</v>
      </c>
      <c r="E226" s="577">
        <v>0.49</v>
      </c>
      <c r="F226" s="410">
        <v>44385.463206018518</v>
      </c>
      <c r="G226" s="577">
        <v>129.721</v>
      </c>
      <c r="H226" s="410">
        <v>44390.264988425923</v>
      </c>
      <c r="I226" s="577">
        <v>131.05600000000001</v>
      </c>
      <c r="J226" s="545">
        <v>44390.647002314814</v>
      </c>
      <c r="K226" s="577">
        <v>130.43799999999999</v>
      </c>
      <c r="L226" s="577">
        <v>133.5</v>
      </c>
      <c r="M226" s="577">
        <v>61.800000000001091</v>
      </c>
      <c r="N226" s="577">
        <v>88.789999999999992</v>
      </c>
      <c r="O226" s="578">
        <v>3.1837962962963502</v>
      </c>
      <c r="P226" s="547"/>
      <c r="Q226" s="547"/>
      <c r="R226" s="547"/>
    </row>
    <row r="227" spans="1:18" s="577" customFormat="1">
      <c r="A227" s="577">
        <v>226</v>
      </c>
      <c r="B227" s="577" t="s">
        <v>96</v>
      </c>
      <c r="C227" s="577">
        <v>1</v>
      </c>
      <c r="D227" s="577">
        <v>0.02</v>
      </c>
      <c r="E227" s="577">
        <v>0.02</v>
      </c>
      <c r="F227" s="410">
        <v>44386.709027777775</v>
      </c>
      <c r="G227" s="577">
        <v>130.709</v>
      </c>
      <c r="H227" s="410">
        <v>44386.709027777775</v>
      </c>
      <c r="I227" s="577">
        <v>130.709</v>
      </c>
      <c r="J227" s="545">
        <v>44386.927557870367</v>
      </c>
      <c r="K227" s="577">
        <v>130.84899999999999</v>
      </c>
      <c r="L227" s="577">
        <v>0</v>
      </c>
      <c r="M227" s="577">
        <v>14</v>
      </c>
      <c r="N227" s="577">
        <v>2.54</v>
      </c>
      <c r="O227" s="578">
        <v>0.21853009259211831</v>
      </c>
      <c r="P227" s="547"/>
      <c r="Q227" s="547"/>
      <c r="R227" s="547"/>
    </row>
    <row r="228" spans="1:18" s="577" customFormat="1">
      <c r="A228" s="577">
        <v>227</v>
      </c>
      <c r="B228" s="577" t="s">
        <v>96</v>
      </c>
      <c r="C228" s="577">
        <v>3</v>
      </c>
      <c r="D228" s="577">
        <v>0.02</v>
      </c>
      <c r="E228" s="577">
        <v>0.06</v>
      </c>
      <c r="F228" s="410">
        <v>44386.93822916667</v>
      </c>
      <c r="G228" s="577">
        <v>130.857</v>
      </c>
      <c r="H228" s="410">
        <v>44389.535428240742</v>
      </c>
      <c r="I228" s="577">
        <v>130.59800000000001</v>
      </c>
      <c r="J228" s="545">
        <v>44389.698321759257</v>
      </c>
      <c r="K228" s="577">
        <v>130.88200000000001</v>
      </c>
      <c r="L228" s="577">
        <v>25.899999999999636</v>
      </c>
      <c r="M228" s="577">
        <v>28.399999999999636</v>
      </c>
      <c r="N228" s="577">
        <v>8.16</v>
      </c>
      <c r="O228" s="578">
        <v>0.76009259258717066</v>
      </c>
      <c r="P228" s="547"/>
      <c r="Q228" s="547"/>
      <c r="R228" s="547"/>
    </row>
    <row r="229" spans="1:18" s="577" customFormat="1">
      <c r="A229" s="577">
        <v>228</v>
      </c>
      <c r="B229" s="577" t="s">
        <v>96</v>
      </c>
      <c r="C229" s="577">
        <v>1</v>
      </c>
      <c r="D229" s="577">
        <v>0.02</v>
      </c>
      <c r="E229" s="577">
        <v>0.02</v>
      </c>
      <c r="F229" s="410">
        <v>44389.706944444442</v>
      </c>
      <c r="G229" s="577">
        <v>130.91</v>
      </c>
      <c r="H229" s="410">
        <v>44389.706944444442</v>
      </c>
      <c r="I229" s="577">
        <v>130.91</v>
      </c>
      <c r="J229" s="545">
        <v>44390.264872685184</v>
      </c>
      <c r="K229" s="577">
        <v>131.054</v>
      </c>
      <c r="L229" s="577">
        <v>0</v>
      </c>
      <c r="M229" s="577">
        <v>14.399999999999636</v>
      </c>
      <c r="N229" s="577">
        <v>2.5299999999999998</v>
      </c>
      <c r="O229" s="578">
        <v>0.55792824074160308</v>
      </c>
      <c r="P229" s="547"/>
      <c r="Q229" s="547"/>
      <c r="R229" s="547"/>
    </row>
    <row r="230" spans="1:18" s="577" customFormat="1">
      <c r="A230" s="577">
        <v>229</v>
      </c>
      <c r="B230" s="577" t="s">
        <v>96</v>
      </c>
      <c r="C230" s="577">
        <v>10</v>
      </c>
      <c r="D230" s="577">
        <v>0.42</v>
      </c>
      <c r="E230" s="577">
        <v>1.17</v>
      </c>
      <c r="F230" s="410">
        <v>44390.270162037035</v>
      </c>
      <c r="G230" s="577">
        <v>131.08600000000001</v>
      </c>
      <c r="H230" s="410">
        <v>44396.614768518521</v>
      </c>
      <c r="I230" s="577">
        <v>129.05000000000001</v>
      </c>
      <c r="J230" s="545">
        <v>44398.690567129626</v>
      </c>
      <c r="K230" s="577">
        <v>129.845</v>
      </c>
      <c r="L230" s="577">
        <v>203.60000000000036</v>
      </c>
      <c r="M230" s="577">
        <v>79.499999999998181</v>
      </c>
      <c r="N230" s="577">
        <v>232.85999999999996</v>
      </c>
      <c r="O230" s="578">
        <v>6.4204050925909542</v>
      </c>
      <c r="P230" s="547"/>
      <c r="Q230" s="547"/>
      <c r="R230" s="547"/>
    </row>
    <row r="231" spans="1:18" s="577" customFormat="1">
      <c r="A231" s="577">
        <v>230</v>
      </c>
      <c r="B231" s="577" t="s">
        <v>97</v>
      </c>
      <c r="C231" s="577">
        <v>1</v>
      </c>
      <c r="D231" s="577">
        <v>0.02</v>
      </c>
      <c r="E231" s="577">
        <v>0.02</v>
      </c>
      <c r="F231" s="410">
        <v>44390.649305555555</v>
      </c>
      <c r="G231" s="577">
        <v>130.54599999999999</v>
      </c>
      <c r="H231" s="410">
        <v>44390.649305555555</v>
      </c>
      <c r="I231" s="577">
        <v>130.54599999999999</v>
      </c>
      <c r="J231" s="545">
        <v>44390.652824074074</v>
      </c>
      <c r="K231" s="577">
        <v>130.40600000000001</v>
      </c>
      <c r="L231" s="577">
        <v>0</v>
      </c>
      <c r="M231" s="577">
        <v>13.999999999998181</v>
      </c>
      <c r="N231" s="577">
        <v>2.5299999999999998</v>
      </c>
      <c r="O231" s="578">
        <v>3.5185185188311152E-3</v>
      </c>
      <c r="P231" s="547"/>
      <c r="Q231" s="547"/>
      <c r="R231" s="547"/>
    </row>
    <row r="232" spans="1:18" s="577" customFormat="1">
      <c r="A232" s="577">
        <v>231</v>
      </c>
      <c r="B232" s="577" t="s">
        <v>97</v>
      </c>
      <c r="C232" s="577">
        <v>2</v>
      </c>
      <c r="D232" s="577">
        <v>0.02</v>
      </c>
      <c r="E232" s="577">
        <v>0.04</v>
      </c>
      <c r="F232" s="410">
        <v>44390.670138888891</v>
      </c>
      <c r="G232" s="577">
        <v>130.423</v>
      </c>
      <c r="H232" s="410">
        <v>44390.720208333332</v>
      </c>
      <c r="I232" s="577">
        <v>130.55099999999999</v>
      </c>
      <c r="J232" s="545">
        <v>44390.761145833334</v>
      </c>
      <c r="K232" s="577">
        <v>130.34700000000001</v>
      </c>
      <c r="L232" s="577">
        <v>12.799999999999272</v>
      </c>
      <c r="M232" s="577">
        <v>20.399999999997817</v>
      </c>
      <c r="N232" s="577">
        <v>5.08</v>
      </c>
      <c r="O232" s="578">
        <v>9.1006944443506654E-2</v>
      </c>
      <c r="P232" s="547"/>
      <c r="Q232" s="547"/>
      <c r="R232" s="547"/>
    </row>
    <row r="233" spans="1:18" s="577" customFormat="1">
      <c r="A233" s="577">
        <v>232</v>
      </c>
      <c r="B233" s="577" t="s">
        <v>97</v>
      </c>
      <c r="C233" s="577">
        <v>1</v>
      </c>
      <c r="D233" s="577">
        <v>0.02</v>
      </c>
      <c r="E233" s="577">
        <v>0.02</v>
      </c>
      <c r="F233" s="410">
        <v>44390.768055555556</v>
      </c>
      <c r="G233" s="577">
        <v>130.34200000000001</v>
      </c>
      <c r="H233" s="410">
        <v>44390.768055555556</v>
      </c>
      <c r="I233" s="577">
        <v>130.34200000000001</v>
      </c>
      <c r="J233" s="545">
        <v>44391.177928240744</v>
      </c>
      <c r="K233" s="577">
        <v>130.19999999999999</v>
      </c>
      <c r="L233" s="577">
        <v>0</v>
      </c>
      <c r="M233" s="577">
        <v>14.200000000002547</v>
      </c>
      <c r="N233" s="577">
        <v>2.5299999999999998</v>
      </c>
      <c r="O233" s="578">
        <v>0.40987268518802011</v>
      </c>
      <c r="P233" s="547"/>
      <c r="Q233" s="547"/>
      <c r="R233" s="547"/>
    </row>
    <row r="234" spans="1:18" s="577" customFormat="1">
      <c r="A234" s="577">
        <v>233</v>
      </c>
      <c r="B234" s="577" t="s">
        <v>97</v>
      </c>
      <c r="C234" s="577">
        <v>3</v>
      </c>
      <c r="D234" s="577">
        <v>0.02</v>
      </c>
      <c r="E234" s="577">
        <v>0.06</v>
      </c>
      <c r="F234" s="410">
        <v>44391.188194444447</v>
      </c>
      <c r="G234" s="577">
        <v>130.148</v>
      </c>
      <c r="H234" s="410">
        <v>44391.585532407407</v>
      </c>
      <c r="I234" s="577">
        <v>130.41</v>
      </c>
      <c r="J234" s="545">
        <v>44391.684571759259</v>
      </c>
      <c r="K234" s="577">
        <v>130.125</v>
      </c>
      <c r="L234" s="577">
        <v>26.200000000000728</v>
      </c>
      <c r="M234" s="577">
        <v>28.5</v>
      </c>
      <c r="N234" s="577">
        <v>8.1999999999999993</v>
      </c>
      <c r="O234" s="578">
        <v>0.49637731481197989</v>
      </c>
      <c r="P234" s="547"/>
      <c r="Q234" s="547"/>
      <c r="R234" s="547"/>
    </row>
    <row r="235" spans="1:18" s="577" customFormat="1">
      <c r="A235" s="577">
        <v>234</v>
      </c>
      <c r="B235" s="577" t="s">
        <v>97</v>
      </c>
      <c r="C235" s="577">
        <v>1</v>
      </c>
      <c r="D235" s="577">
        <v>0.02</v>
      </c>
      <c r="E235" s="577">
        <v>0.02</v>
      </c>
      <c r="F235" s="410">
        <v>44391.6875</v>
      </c>
      <c r="G235" s="577">
        <v>130.13499999999999</v>
      </c>
      <c r="H235" s="410">
        <v>44391.6875</v>
      </c>
      <c r="I235" s="577">
        <v>130.13499999999999</v>
      </c>
      <c r="J235" s="545">
        <v>44392.148622685185</v>
      </c>
      <c r="K235" s="577">
        <v>129.988</v>
      </c>
      <c r="L235" s="577">
        <v>0</v>
      </c>
      <c r="M235" s="577">
        <v>14.700000000000728</v>
      </c>
      <c r="N235" s="577">
        <v>2.56</v>
      </c>
      <c r="O235" s="578">
        <v>0.46112268518481869</v>
      </c>
      <c r="P235" s="547"/>
      <c r="Q235" s="547"/>
      <c r="R235" s="547"/>
    </row>
    <row r="236" spans="1:18" s="577" customFormat="1">
      <c r="A236" s="577">
        <v>235</v>
      </c>
      <c r="B236" s="577" t="s">
        <v>97</v>
      </c>
      <c r="C236" s="577">
        <v>2</v>
      </c>
      <c r="D236" s="577">
        <v>0.02</v>
      </c>
      <c r="E236" s="577">
        <v>0.04</v>
      </c>
      <c r="F236" s="410">
        <v>44392.150694444441</v>
      </c>
      <c r="G236" s="577">
        <v>129.97499999999999</v>
      </c>
      <c r="H236" s="410">
        <v>44392.543124999997</v>
      </c>
      <c r="I236" s="577">
        <v>130.096</v>
      </c>
      <c r="J236" s="545">
        <v>44392.679699074077</v>
      </c>
      <c r="K236" s="577">
        <v>129.89599999999999</v>
      </c>
      <c r="L236" s="577">
        <v>12.100000000000364</v>
      </c>
      <c r="M236" s="577">
        <v>20.000000000001819</v>
      </c>
      <c r="N236" s="577">
        <v>5.08</v>
      </c>
      <c r="O236" s="578">
        <v>0.52900462963589234</v>
      </c>
      <c r="P236" s="547"/>
      <c r="Q236" s="547"/>
      <c r="R236" s="547"/>
    </row>
    <row r="237" spans="1:18" s="577" customFormat="1">
      <c r="A237" s="577">
        <v>236</v>
      </c>
      <c r="B237" s="577" t="s">
        <v>97</v>
      </c>
      <c r="C237" s="577">
        <v>2</v>
      </c>
      <c r="D237" s="577">
        <v>0.02</v>
      </c>
      <c r="E237" s="577">
        <v>0.04</v>
      </c>
      <c r="F237" s="410">
        <v>44392.688888888886</v>
      </c>
      <c r="G237" s="577">
        <v>129.898</v>
      </c>
      <c r="H237" s="410">
        <v>44392.748298611114</v>
      </c>
      <c r="I237" s="577">
        <v>130.01400000000001</v>
      </c>
      <c r="J237" s="545">
        <v>44392.843831018516</v>
      </c>
      <c r="K237" s="577">
        <v>129.816</v>
      </c>
      <c r="L237" s="577">
        <v>11.600000000002183</v>
      </c>
      <c r="M237" s="577">
        <v>19.800000000001091</v>
      </c>
      <c r="N237" s="577">
        <v>5.09</v>
      </c>
      <c r="O237" s="578">
        <v>0.1549421296294895</v>
      </c>
      <c r="P237" s="547"/>
      <c r="Q237" s="547"/>
      <c r="R237" s="547"/>
    </row>
    <row r="238" spans="1:18" s="577" customFormat="1">
      <c r="A238" s="577">
        <v>237</v>
      </c>
      <c r="B238" s="577" t="s">
        <v>97</v>
      </c>
      <c r="C238" s="577">
        <v>1</v>
      </c>
      <c r="D238" s="577">
        <v>0.02</v>
      </c>
      <c r="E238" s="577">
        <v>0.02</v>
      </c>
      <c r="F238" s="410">
        <v>44392.851400462961</v>
      </c>
      <c r="G238" s="577">
        <v>129.76599999999999</v>
      </c>
      <c r="H238" s="410">
        <v>44392.851400462961</v>
      </c>
      <c r="I238" s="577">
        <v>129.76599999999999</v>
      </c>
      <c r="J238" s="545">
        <v>44392.893553240741</v>
      </c>
      <c r="K238" s="577">
        <v>129.626</v>
      </c>
      <c r="L238" s="577">
        <v>0</v>
      </c>
      <c r="M238" s="577">
        <v>13.999999999998181</v>
      </c>
      <c r="N238" s="577">
        <v>2.5499999999999998</v>
      </c>
      <c r="O238" s="578">
        <v>4.2152777779847383E-2</v>
      </c>
      <c r="P238" s="547"/>
      <c r="Q238" s="547"/>
      <c r="R238" s="547"/>
    </row>
    <row r="239" spans="1:18" s="577" customFormat="1">
      <c r="A239" s="577">
        <v>238</v>
      </c>
      <c r="B239" s="577" t="s">
        <v>97</v>
      </c>
      <c r="C239" s="577">
        <v>5</v>
      </c>
      <c r="D239" s="577">
        <v>0.05</v>
      </c>
      <c r="E239" s="577">
        <v>0.14000000000000001</v>
      </c>
      <c r="F239" s="410">
        <v>44392.898634259262</v>
      </c>
      <c r="G239" s="577">
        <v>129.66</v>
      </c>
      <c r="H239" s="410">
        <v>44393.681527777779</v>
      </c>
      <c r="I239" s="577">
        <v>130.261</v>
      </c>
      <c r="J239" s="545">
        <v>44396.099351851852</v>
      </c>
      <c r="K239" s="577">
        <v>129.84700000000001</v>
      </c>
      <c r="L239" s="577">
        <v>60.100000000000364</v>
      </c>
      <c r="M239" s="577">
        <v>41.399999999999636</v>
      </c>
      <c r="N239" s="577">
        <v>21.61</v>
      </c>
      <c r="O239" s="578">
        <v>1.200717592590081</v>
      </c>
      <c r="P239" s="547"/>
      <c r="Q239" s="547"/>
      <c r="R239" s="547"/>
    </row>
    <row r="240" spans="1:18" s="577" customFormat="1">
      <c r="A240" s="577">
        <v>239</v>
      </c>
      <c r="B240" s="577" t="s">
        <v>97</v>
      </c>
      <c r="C240" s="577">
        <v>1</v>
      </c>
      <c r="D240" s="577">
        <v>0.02</v>
      </c>
      <c r="E240" s="577">
        <v>0.02</v>
      </c>
      <c r="F240" s="410">
        <v>44396.124328703707</v>
      </c>
      <c r="G240" s="577">
        <v>129.78800000000001</v>
      </c>
      <c r="H240" s="410">
        <v>44396.124328703707</v>
      </c>
      <c r="I240" s="577">
        <v>129.78800000000001</v>
      </c>
      <c r="J240" s="545">
        <v>44396.422303240739</v>
      </c>
      <c r="K240" s="577">
        <v>129.648</v>
      </c>
      <c r="L240" s="577">
        <v>0</v>
      </c>
      <c r="M240" s="577">
        <v>14.000000000001819</v>
      </c>
      <c r="N240" s="577">
        <v>2.54</v>
      </c>
      <c r="O240" s="578">
        <v>0.2979745370321325</v>
      </c>
      <c r="P240" s="547"/>
      <c r="Q240" s="547"/>
      <c r="R240" s="547"/>
    </row>
    <row r="241" spans="1:18" s="577" customFormat="1">
      <c r="A241" s="577">
        <v>240</v>
      </c>
      <c r="B241" s="577" t="s">
        <v>97</v>
      </c>
      <c r="C241" s="577">
        <v>1</v>
      </c>
      <c r="D241" s="577">
        <v>0.02</v>
      </c>
      <c r="E241" s="577">
        <v>0.02</v>
      </c>
      <c r="F241" s="410">
        <v>44396.426400462966</v>
      </c>
      <c r="G241" s="577">
        <v>129.672</v>
      </c>
      <c r="H241" s="410">
        <v>44396.426400462966</v>
      </c>
      <c r="I241" s="577">
        <v>129.672</v>
      </c>
      <c r="J241" s="545">
        <v>44396.434594907405</v>
      </c>
      <c r="K241" s="577">
        <v>129.53200000000001</v>
      </c>
      <c r="L241" s="577">
        <v>0</v>
      </c>
      <c r="M241" s="577">
        <v>13.999999999998181</v>
      </c>
      <c r="N241" s="577">
        <v>2.54</v>
      </c>
      <c r="O241" s="578">
        <v>8.1944444391410798E-3</v>
      </c>
      <c r="P241" s="547"/>
      <c r="Q241" s="547"/>
      <c r="R241" s="547"/>
    </row>
    <row r="242" spans="1:18" s="577" customFormat="1">
      <c r="A242" s="577">
        <v>241</v>
      </c>
      <c r="B242" s="577" t="s">
        <v>97</v>
      </c>
      <c r="C242" s="577">
        <v>1</v>
      </c>
      <c r="D242" s="577">
        <v>0.02</v>
      </c>
      <c r="E242" s="577">
        <v>0.02</v>
      </c>
      <c r="F242" s="410">
        <v>44396.45416666667</v>
      </c>
      <c r="G242" s="577">
        <v>129.42099999999999</v>
      </c>
      <c r="H242" s="410">
        <v>44396.45416666667</v>
      </c>
      <c r="I242" s="577">
        <v>129.42099999999999</v>
      </c>
      <c r="J242" s="545">
        <v>44396.483807870369</v>
      </c>
      <c r="K242" s="577">
        <v>129.28100000000001</v>
      </c>
      <c r="L242" s="577">
        <v>0</v>
      </c>
      <c r="M242" s="577">
        <v>13.999999999998181</v>
      </c>
      <c r="N242" s="577">
        <v>2.5499999999999998</v>
      </c>
      <c r="O242" s="578">
        <v>2.9641203698702157E-2</v>
      </c>
      <c r="P242" s="547"/>
      <c r="Q242" s="547"/>
      <c r="R242" s="547"/>
    </row>
    <row r="243" spans="1:18" s="577" customFormat="1">
      <c r="A243" s="577">
        <v>242</v>
      </c>
      <c r="B243" s="577" t="s">
        <v>97</v>
      </c>
      <c r="C243" s="577">
        <v>2</v>
      </c>
      <c r="D243" s="577">
        <v>0.02</v>
      </c>
      <c r="E243" s="577">
        <v>0.04</v>
      </c>
      <c r="F243" s="410">
        <v>44396.503472222219</v>
      </c>
      <c r="G243" s="577">
        <v>129.15100000000001</v>
      </c>
      <c r="H243" s="410">
        <v>44396.528969907406</v>
      </c>
      <c r="I243" s="577">
        <v>129.27699999999999</v>
      </c>
      <c r="J243" s="545">
        <v>44396.614583333336</v>
      </c>
      <c r="K243" s="577">
        <v>129.07400000000001</v>
      </c>
      <c r="L243" s="577">
        <v>12.599999999998545</v>
      </c>
      <c r="M243" s="577">
        <v>20.299999999997453</v>
      </c>
      <c r="N243" s="577">
        <v>5.0999999999999996</v>
      </c>
      <c r="O243" s="578">
        <v>0.11111111111677019</v>
      </c>
      <c r="P243" s="547"/>
      <c r="Q243" s="547"/>
      <c r="R243" s="547"/>
    </row>
    <row r="244" spans="1:18" s="577" customFormat="1">
      <c r="A244" s="577">
        <v>243</v>
      </c>
      <c r="B244" s="577" t="s">
        <v>97</v>
      </c>
      <c r="C244" s="577">
        <v>1</v>
      </c>
      <c r="D244" s="577">
        <v>0.02</v>
      </c>
      <c r="E244" s="577">
        <v>0.02</v>
      </c>
      <c r="F244" s="410">
        <v>44396.617361111108</v>
      </c>
      <c r="G244" s="577">
        <v>129.078</v>
      </c>
      <c r="H244" s="410">
        <v>44396.617361111108</v>
      </c>
      <c r="I244" s="577">
        <v>129.078</v>
      </c>
      <c r="J244" s="545">
        <v>44396.636111111111</v>
      </c>
      <c r="K244" s="577">
        <v>128.93799999999999</v>
      </c>
      <c r="L244" s="577">
        <v>0</v>
      </c>
      <c r="M244" s="577">
        <v>14.000000000001819</v>
      </c>
      <c r="N244" s="577">
        <v>2.5499999999999998</v>
      </c>
      <c r="O244" s="578">
        <v>1.8750000002910383E-2</v>
      </c>
      <c r="P244" s="547"/>
      <c r="Q244" s="547"/>
      <c r="R244" s="547"/>
    </row>
    <row r="245" spans="1:18" s="577" customFormat="1">
      <c r="A245" s="577">
        <v>244</v>
      </c>
      <c r="B245" s="577" t="s">
        <v>97</v>
      </c>
      <c r="C245" s="577">
        <v>4</v>
      </c>
      <c r="D245" s="577">
        <v>0.03</v>
      </c>
      <c r="E245" s="577">
        <v>0.09</v>
      </c>
      <c r="F245" s="410">
        <v>44396.648611111108</v>
      </c>
      <c r="G245" s="577">
        <v>128.92400000000001</v>
      </c>
      <c r="H245" s="410">
        <v>44397.477465277778</v>
      </c>
      <c r="I245" s="577">
        <v>129.345</v>
      </c>
      <c r="J245" s="545">
        <v>44397.558981481481</v>
      </c>
      <c r="K245" s="577">
        <v>128.98599999999999</v>
      </c>
      <c r="L245" s="577">
        <v>42.099999999998545</v>
      </c>
      <c r="M245" s="577">
        <v>35.900000000001455</v>
      </c>
      <c r="N245" s="577">
        <v>13.17</v>
      </c>
      <c r="O245" s="578">
        <v>0.91037037037312984</v>
      </c>
      <c r="P245" s="547"/>
      <c r="Q245" s="547"/>
      <c r="R245" s="547"/>
    </row>
    <row r="246" spans="1:18" s="577" customFormat="1">
      <c r="A246" s="577">
        <v>245</v>
      </c>
      <c r="B246" s="577" t="s">
        <v>97</v>
      </c>
      <c r="C246" s="577">
        <v>3</v>
      </c>
      <c r="D246" s="577">
        <v>0.02</v>
      </c>
      <c r="E246" s="577">
        <v>0.06</v>
      </c>
      <c r="F246" s="410">
        <v>44397.56181712963</v>
      </c>
      <c r="G246" s="577">
        <v>128.958</v>
      </c>
      <c r="H246" s="410">
        <v>44397.624178240738</v>
      </c>
      <c r="I246" s="577">
        <v>129.22</v>
      </c>
      <c r="J246" s="545">
        <v>44397.64638888889</v>
      </c>
      <c r="K246" s="577">
        <v>128.93600000000001</v>
      </c>
      <c r="L246" s="577">
        <v>26.200000000000728</v>
      </c>
      <c r="M246" s="577">
        <v>28.399999999999636</v>
      </c>
      <c r="N246" s="577">
        <v>8.19</v>
      </c>
      <c r="O246" s="578">
        <v>8.4571759260143153E-2</v>
      </c>
      <c r="P246" s="547"/>
      <c r="Q246" s="547"/>
      <c r="R246" s="547"/>
    </row>
    <row r="247" spans="1:18" s="577" customFormat="1">
      <c r="A247" s="577">
        <v>246</v>
      </c>
      <c r="B247" s="577" t="s">
        <v>97</v>
      </c>
      <c r="C247" s="577">
        <v>1</v>
      </c>
      <c r="D247" s="577">
        <v>0.02</v>
      </c>
      <c r="E247" s="577">
        <v>0.02</v>
      </c>
      <c r="F247" s="410">
        <v>44397.65625</v>
      </c>
      <c r="G247" s="577">
        <v>128.84800000000001</v>
      </c>
      <c r="H247" s="410">
        <v>44397.65625</v>
      </c>
      <c r="I247" s="577">
        <v>128.84800000000001</v>
      </c>
      <c r="J247" s="545">
        <v>44397.685231481482</v>
      </c>
      <c r="K247" s="577">
        <v>128.708</v>
      </c>
      <c r="L247" s="577">
        <v>0</v>
      </c>
      <c r="M247" s="577">
        <v>14.000000000001819</v>
      </c>
      <c r="N247" s="577">
        <v>2.56</v>
      </c>
      <c r="O247" s="578">
        <v>2.8981481482333038E-2</v>
      </c>
      <c r="P247" s="547"/>
      <c r="Q247" s="547"/>
      <c r="R247" s="547"/>
    </row>
    <row r="248" spans="1:18" s="577" customFormat="1">
      <c r="A248" s="577">
        <v>247</v>
      </c>
      <c r="B248" s="577" t="s">
        <v>96</v>
      </c>
      <c r="C248" s="577">
        <v>1</v>
      </c>
      <c r="D248" s="577">
        <v>0.02</v>
      </c>
      <c r="E248" s="577">
        <v>0.02</v>
      </c>
      <c r="F248" s="410">
        <v>44398.706250000003</v>
      </c>
      <c r="G248" s="577">
        <v>129.95099999999999</v>
      </c>
      <c r="H248" s="410">
        <v>44398.706250000003</v>
      </c>
      <c r="I248" s="577">
        <v>129.95099999999999</v>
      </c>
      <c r="J248" s="545">
        <v>44398.731030092589</v>
      </c>
      <c r="K248" s="577">
        <v>130.09100000000001</v>
      </c>
      <c r="L248" s="577">
        <v>0</v>
      </c>
      <c r="M248" s="577">
        <v>14.000000000001819</v>
      </c>
      <c r="N248" s="577">
        <v>2.5299999999999998</v>
      </c>
      <c r="O248" s="578">
        <v>2.4780092586297542E-2</v>
      </c>
      <c r="P248" s="547"/>
      <c r="Q248" s="547"/>
      <c r="R248" s="547"/>
    </row>
    <row r="249" spans="1:18" s="577" customFormat="1">
      <c r="A249" s="577">
        <v>248</v>
      </c>
      <c r="B249" s="577" t="s">
        <v>96</v>
      </c>
      <c r="C249" s="577">
        <v>3</v>
      </c>
      <c r="D249" s="577">
        <v>0.02</v>
      </c>
      <c r="E249" s="577">
        <v>0.06</v>
      </c>
      <c r="F249" s="410">
        <v>44398.76390046296</v>
      </c>
      <c r="G249" s="577">
        <v>130.114</v>
      </c>
      <c r="H249" s="410">
        <v>44399.175312500003</v>
      </c>
      <c r="I249" s="577">
        <v>129.84899999999999</v>
      </c>
      <c r="J249" s="545">
        <v>44399.616377314815</v>
      </c>
      <c r="K249" s="577">
        <v>130.13999999999999</v>
      </c>
      <c r="L249" s="577">
        <v>26.5</v>
      </c>
      <c r="M249" s="577">
        <v>29.099999999998545</v>
      </c>
      <c r="N249" s="577">
        <v>8.18</v>
      </c>
      <c r="O249" s="578">
        <v>0.85247685185458977</v>
      </c>
      <c r="P249" s="547"/>
      <c r="Q249" s="547"/>
      <c r="R249" s="547"/>
    </row>
    <row r="250" spans="1:18" s="577" customFormat="1">
      <c r="A250" s="577">
        <v>249</v>
      </c>
      <c r="B250" s="577" t="s">
        <v>96</v>
      </c>
      <c r="C250" s="577">
        <v>4</v>
      </c>
      <c r="D250" s="577">
        <v>0.03</v>
      </c>
      <c r="E250" s="577">
        <v>0.09</v>
      </c>
      <c r="F250" s="410">
        <v>44399.619444444441</v>
      </c>
      <c r="G250" s="577">
        <v>130.18899999999999</v>
      </c>
      <c r="H250" s="410">
        <v>44399.652650462966</v>
      </c>
      <c r="I250" s="577">
        <v>129.75200000000001</v>
      </c>
      <c r="J250" s="545">
        <v>44399.67465277778</v>
      </c>
      <c r="K250" s="577">
        <v>130.114</v>
      </c>
      <c r="L250" s="577">
        <v>43.699999999998909</v>
      </c>
      <c r="M250" s="577">
        <v>36.199999999998909</v>
      </c>
      <c r="N250" s="577">
        <v>13.079999999999998</v>
      </c>
      <c r="O250" s="578">
        <v>5.5208333338669036E-2</v>
      </c>
      <c r="P250" s="547"/>
      <c r="Q250" s="547"/>
      <c r="R250" s="547"/>
    </row>
    <row r="251" spans="1:18" s="577" customFormat="1">
      <c r="A251" s="577">
        <v>250</v>
      </c>
      <c r="B251" s="577" t="s">
        <v>96</v>
      </c>
      <c r="C251" s="577">
        <v>5</v>
      </c>
      <c r="D251" s="577">
        <v>0.05</v>
      </c>
      <c r="E251" s="577">
        <v>0.14000000000000001</v>
      </c>
      <c r="F251" s="410">
        <v>44399.688888888886</v>
      </c>
      <c r="G251" s="577">
        <v>130.20099999999999</v>
      </c>
      <c r="H251" s="410">
        <v>44399.77753472222</v>
      </c>
      <c r="I251" s="577">
        <v>129.58699999999999</v>
      </c>
      <c r="J251" s="545">
        <v>44400.469074074077</v>
      </c>
      <c r="K251" s="577">
        <v>130.005</v>
      </c>
      <c r="L251" s="577">
        <v>61.399999999999636</v>
      </c>
      <c r="M251" s="577">
        <v>41.800000000001091</v>
      </c>
      <c r="N251" s="577">
        <v>21.519999999999996</v>
      </c>
      <c r="O251" s="578">
        <v>0.7801851851909305</v>
      </c>
      <c r="P251" s="547"/>
      <c r="Q251" s="547"/>
      <c r="R251" s="547"/>
    </row>
    <row r="252" spans="1:18" s="577" customFormat="1">
      <c r="A252" s="577">
        <v>251</v>
      </c>
      <c r="B252" s="577" t="s">
        <v>96</v>
      </c>
      <c r="C252" s="577">
        <v>3</v>
      </c>
      <c r="D252" s="577">
        <v>0.02</v>
      </c>
      <c r="E252" s="577">
        <v>0.06</v>
      </c>
      <c r="F252" s="410">
        <v>44400.477777777778</v>
      </c>
      <c r="G252" s="577">
        <v>130.107</v>
      </c>
      <c r="H252" s="410">
        <v>44403.407210648147</v>
      </c>
      <c r="I252" s="577">
        <v>129.845</v>
      </c>
      <c r="J252" s="545">
        <v>44403.539583333331</v>
      </c>
      <c r="K252" s="577">
        <v>130.13300000000001</v>
      </c>
      <c r="L252" s="577">
        <v>26.200000000000728</v>
      </c>
      <c r="M252" s="577">
        <v>28.800000000001091</v>
      </c>
      <c r="N252" s="577">
        <v>8.17</v>
      </c>
      <c r="O252" s="578">
        <v>1.0618055555532919</v>
      </c>
      <c r="P252" s="547"/>
      <c r="Q252" s="547"/>
      <c r="R252" s="547"/>
    </row>
    <row r="253" spans="1:18" s="577" customFormat="1">
      <c r="A253" s="577">
        <v>252</v>
      </c>
      <c r="B253" s="577" t="s">
        <v>96</v>
      </c>
      <c r="C253" s="577">
        <v>2</v>
      </c>
      <c r="D253" s="577">
        <v>0.02</v>
      </c>
      <c r="E253" s="577">
        <v>0.04</v>
      </c>
      <c r="F253" s="410">
        <v>44403.541666666664</v>
      </c>
      <c r="G253" s="577">
        <v>130.13300000000001</v>
      </c>
      <c r="H253" s="410">
        <v>44403.598333333335</v>
      </c>
      <c r="I253" s="577">
        <v>130.01400000000001</v>
      </c>
      <c r="J253" s="545">
        <v>44403.691481481481</v>
      </c>
      <c r="K253" s="577">
        <v>130.214</v>
      </c>
      <c r="L253" s="577">
        <v>11.899999999999636</v>
      </c>
      <c r="M253" s="577">
        <v>19.999999999998181</v>
      </c>
      <c r="N253" s="577">
        <v>5.09</v>
      </c>
      <c r="O253" s="578">
        <v>0.1498148148166365</v>
      </c>
      <c r="P253" s="547"/>
      <c r="Q253" s="547"/>
      <c r="R253" s="547"/>
    </row>
    <row r="254" spans="1:18" s="577" customFormat="1">
      <c r="A254" s="577">
        <v>253</v>
      </c>
      <c r="B254" s="577" t="s">
        <v>96</v>
      </c>
      <c r="C254" s="577">
        <v>5</v>
      </c>
      <c r="D254" s="577">
        <v>0.05</v>
      </c>
      <c r="E254" s="577">
        <v>0.14000000000000001</v>
      </c>
      <c r="F254" s="410">
        <v>44403.697222222225</v>
      </c>
      <c r="G254" s="577">
        <v>130.24600000000001</v>
      </c>
      <c r="H254" s="410">
        <v>44404.442060185182</v>
      </c>
      <c r="I254" s="577">
        <v>129.63300000000001</v>
      </c>
      <c r="J254" s="545">
        <v>44405.895069444443</v>
      </c>
      <c r="K254" s="577">
        <v>130.05500000000001</v>
      </c>
      <c r="L254" s="577">
        <v>61.299999999999272</v>
      </c>
      <c r="M254" s="577">
        <v>42.199999999998909</v>
      </c>
      <c r="N254" s="577">
        <v>21.59</v>
      </c>
      <c r="O254" s="578">
        <v>2.1978472222181153</v>
      </c>
      <c r="P254" s="547"/>
      <c r="Q254" s="547"/>
      <c r="R254" s="547"/>
    </row>
    <row r="255" spans="1:18" s="577" customFormat="1">
      <c r="J255" s="545"/>
      <c r="O255" s="578"/>
    </row>
    <row r="256" spans="1:18" s="577" customFormat="1">
      <c r="J256" s="545"/>
      <c r="O256" s="578"/>
    </row>
    <row r="257" spans="6:18" s="577" customFormat="1">
      <c r="J257" s="545"/>
      <c r="O257" s="578"/>
    </row>
    <row r="258" spans="6:18" s="577" customFormat="1">
      <c r="J258" s="545"/>
      <c r="O258" s="578"/>
    </row>
    <row r="259" spans="6:18" s="577" customFormat="1">
      <c r="J259" s="545"/>
      <c r="O259" s="578"/>
    </row>
    <row r="260" spans="6:18" s="577" customFormat="1">
      <c r="F260" s="545"/>
      <c r="H260" s="545"/>
      <c r="J260" s="545"/>
      <c r="O260" s="578"/>
      <c r="P260" s="547"/>
      <c r="Q260" s="547"/>
      <c r="R260" s="547"/>
    </row>
    <row r="261" spans="6:18" s="577" customFormat="1">
      <c r="F261" s="545"/>
      <c r="H261" s="545"/>
      <c r="J261" s="545"/>
      <c r="O261" s="578"/>
      <c r="P261" s="547"/>
      <c r="Q261" s="547"/>
      <c r="R261" s="547"/>
    </row>
    <row r="262" spans="6:18" s="577" customFormat="1">
      <c r="F262" s="545"/>
      <c r="H262" s="545"/>
      <c r="J262" s="545"/>
      <c r="O262" s="578"/>
      <c r="P262" s="547"/>
      <c r="Q262" s="547"/>
      <c r="R262" s="547"/>
    </row>
    <row r="263" spans="6:18" s="577" customFormat="1">
      <c r="F263" s="545"/>
      <c r="H263" s="545"/>
      <c r="J263" s="545"/>
      <c r="O263" s="578"/>
      <c r="P263" s="547"/>
      <c r="Q263" s="547"/>
      <c r="R263" s="547"/>
    </row>
    <row r="264" spans="6:18" s="577" customFormat="1">
      <c r="F264" s="545"/>
      <c r="H264" s="545"/>
      <c r="J264" s="545"/>
      <c r="O264" s="578"/>
      <c r="P264" s="547"/>
      <c r="Q264" s="547"/>
      <c r="R264" s="547"/>
    </row>
    <row r="265" spans="6:18" s="577" customFormat="1">
      <c r="F265" s="545"/>
      <c r="H265" s="545"/>
      <c r="J265" s="545"/>
      <c r="O265" s="578"/>
      <c r="P265" s="547"/>
      <c r="Q265" s="547"/>
      <c r="R265" s="547"/>
    </row>
    <row r="266" spans="6:18" s="577" customFormat="1">
      <c r="F266" s="545"/>
      <c r="H266" s="545"/>
      <c r="J266" s="545"/>
      <c r="O266" s="578"/>
      <c r="P266" s="547"/>
      <c r="Q266" s="547"/>
      <c r="R266" s="547"/>
    </row>
    <row r="267" spans="6:18" s="577" customFormat="1">
      <c r="F267" s="545"/>
      <c r="H267" s="545"/>
      <c r="J267" s="545"/>
      <c r="O267" s="578"/>
      <c r="P267" s="547"/>
      <c r="Q267" s="547"/>
      <c r="R267" s="547"/>
    </row>
    <row r="268" spans="6:18" s="577" customFormat="1">
      <c r="F268" s="545"/>
      <c r="H268" s="545"/>
      <c r="J268" s="545"/>
      <c r="O268" s="578"/>
      <c r="P268" s="547"/>
      <c r="Q268" s="547"/>
      <c r="R268" s="547"/>
    </row>
    <row r="269" spans="6:18" s="577" customFormat="1">
      <c r="F269" s="545"/>
      <c r="H269" s="545"/>
      <c r="J269" s="545"/>
      <c r="O269" s="578"/>
      <c r="P269" s="547"/>
      <c r="Q269" s="547"/>
      <c r="R269" s="547"/>
    </row>
    <row r="270" spans="6:18" s="577" customFormat="1">
      <c r="F270" s="545"/>
      <c r="H270" s="545"/>
      <c r="J270" s="545"/>
      <c r="O270" s="578"/>
      <c r="P270" s="547"/>
      <c r="Q270" s="547"/>
      <c r="R270" s="547"/>
    </row>
    <row r="271" spans="6:18" s="577" customFormat="1">
      <c r="F271" s="545"/>
      <c r="H271" s="545"/>
      <c r="J271" s="545"/>
      <c r="O271" s="578"/>
      <c r="P271" s="547"/>
      <c r="Q271" s="547"/>
      <c r="R271" s="547"/>
    </row>
    <row r="272" spans="6:18" s="577" customFormat="1">
      <c r="F272" s="545"/>
      <c r="H272" s="545"/>
      <c r="J272" s="545"/>
      <c r="O272" s="578"/>
      <c r="P272" s="547"/>
      <c r="Q272" s="547"/>
      <c r="R272" s="547"/>
    </row>
    <row r="273" spans="6:18" s="577" customFormat="1">
      <c r="F273" s="545"/>
      <c r="H273" s="545"/>
      <c r="J273" s="545"/>
      <c r="O273" s="578"/>
      <c r="P273" s="547"/>
      <c r="Q273" s="547"/>
      <c r="R273" s="547"/>
    </row>
    <row r="274" spans="6:18" s="577" customFormat="1">
      <c r="F274" s="545"/>
      <c r="H274" s="545"/>
      <c r="J274" s="545"/>
      <c r="O274" s="578"/>
      <c r="P274" s="547"/>
      <c r="Q274" s="547"/>
      <c r="R274" s="547"/>
    </row>
    <row r="275" spans="6:18" s="577" customFormat="1">
      <c r="F275" s="545"/>
      <c r="H275" s="545"/>
      <c r="J275" s="545"/>
      <c r="O275" s="578"/>
      <c r="P275" s="547"/>
      <c r="Q275" s="547"/>
      <c r="R275" s="547"/>
    </row>
    <row r="276" spans="6:18" s="577" customFormat="1">
      <c r="F276" s="545"/>
      <c r="H276" s="545"/>
      <c r="J276" s="545"/>
      <c r="O276" s="578"/>
      <c r="P276" s="547"/>
      <c r="Q276" s="547"/>
      <c r="R276" s="547"/>
    </row>
    <row r="277" spans="6:18" s="577" customFormat="1">
      <c r="F277" s="545"/>
      <c r="H277" s="545"/>
      <c r="J277" s="545"/>
      <c r="O277" s="578"/>
      <c r="P277" s="547"/>
      <c r="Q277" s="547"/>
      <c r="R277" s="547"/>
    </row>
    <row r="278" spans="6:18" s="577" customFormat="1">
      <c r="F278" s="545"/>
      <c r="H278" s="545"/>
      <c r="J278" s="545"/>
      <c r="O278" s="578"/>
      <c r="P278" s="547"/>
      <c r="Q278" s="547"/>
      <c r="R278" s="547"/>
    </row>
    <row r="279" spans="6:18" s="577" customFormat="1">
      <c r="F279" s="545"/>
      <c r="H279" s="545"/>
      <c r="J279" s="545"/>
      <c r="O279" s="578"/>
      <c r="P279" s="547"/>
      <c r="Q279" s="547"/>
      <c r="R279" s="547"/>
    </row>
    <row r="280" spans="6:18" s="577" customFormat="1">
      <c r="F280" s="545"/>
      <c r="H280" s="545"/>
      <c r="J280" s="545"/>
      <c r="O280" s="578"/>
      <c r="P280" s="547"/>
      <c r="Q280" s="547"/>
      <c r="R280" s="547"/>
    </row>
    <row r="281" spans="6:18" s="577" customFormat="1">
      <c r="F281" s="545"/>
      <c r="H281" s="545"/>
      <c r="J281" s="545"/>
      <c r="O281" s="578"/>
      <c r="P281" s="547"/>
      <c r="Q281" s="547"/>
      <c r="R281" s="547"/>
    </row>
    <row r="282" spans="6:18" s="577" customFormat="1">
      <c r="F282" s="545"/>
      <c r="H282" s="545"/>
      <c r="J282" s="545"/>
      <c r="O282" s="578"/>
      <c r="P282" s="547"/>
      <c r="Q282" s="547"/>
      <c r="R282" s="547"/>
    </row>
    <row r="283" spans="6:18" s="577" customFormat="1">
      <c r="F283" s="545"/>
      <c r="H283" s="545"/>
      <c r="J283" s="545"/>
      <c r="O283" s="578"/>
      <c r="P283" s="547"/>
      <c r="Q283" s="547"/>
      <c r="R283" s="547"/>
    </row>
    <row r="284" spans="6:18" s="577" customFormat="1">
      <c r="F284" s="545"/>
      <c r="H284" s="545"/>
      <c r="J284" s="545"/>
      <c r="O284" s="578"/>
      <c r="P284" s="547"/>
      <c r="Q284" s="547"/>
      <c r="R284" s="547"/>
    </row>
    <row r="285" spans="6:18" s="577" customFormat="1">
      <c r="F285" s="545"/>
      <c r="H285" s="545"/>
      <c r="J285" s="545"/>
      <c r="O285" s="578"/>
      <c r="P285" s="547"/>
      <c r="Q285" s="547"/>
      <c r="R285" s="547"/>
    </row>
    <row r="286" spans="6:18" s="577" customFormat="1">
      <c r="F286" s="545"/>
      <c r="H286" s="545"/>
      <c r="J286" s="545"/>
      <c r="O286" s="578"/>
      <c r="P286" s="547"/>
      <c r="Q286" s="547"/>
      <c r="R286" s="547"/>
    </row>
    <row r="287" spans="6:18" s="577" customFormat="1">
      <c r="F287" s="545"/>
      <c r="H287" s="545"/>
      <c r="J287" s="545"/>
      <c r="O287" s="578"/>
      <c r="P287" s="547"/>
      <c r="Q287" s="547"/>
      <c r="R287" s="547"/>
    </row>
    <row r="288" spans="6:18" s="577" customFormat="1">
      <c r="F288" s="545"/>
      <c r="H288" s="545"/>
      <c r="J288" s="545"/>
      <c r="O288" s="578"/>
      <c r="P288" s="547"/>
      <c r="Q288" s="547"/>
      <c r="R288" s="547"/>
    </row>
    <row r="289" spans="6:18" s="577" customFormat="1">
      <c r="F289" s="545"/>
      <c r="H289" s="545"/>
      <c r="J289" s="545"/>
      <c r="O289" s="578"/>
      <c r="P289" s="547"/>
      <c r="Q289" s="547"/>
      <c r="R289" s="547"/>
    </row>
    <row r="290" spans="6:18" s="577" customFormat="1">
      <c r="F290" s="545"/>
      <c r="H290" s="545"/>
      <c r="J290" s="545"/>
      <c r="O290" s="578"/>
      <c r="P290" s="547"/>
      <c r="Q290" s="547"/>
      <c r="R290" s="547"/>
    </row>
    <row r="291" spans="6:18" s="577" customFormat="1">
      <c r="F291" s="545"/>
      <c r="H291" s="545"/>
      <c r="J291" s="545"/>
      <c r="O291" s="578"/>
      <c r="P291" s="547"/>
      <c r="Q291" s="547"/>
      <c r="R291" s="547"/>
    </row>
    <row r="292" spans="6:18" s="577" customFormat="1">
      <c r="F292" s="545"/>
      <c r="H292" s="545"/>
      <c r="J292" s="545"/>
      <c r="O292" s="578"/>
      <c r="P292" s="547"/>
      <c r="Q292" s="547"/>
      <c r="R292" s="547"/>
    </row>
    <row r="293" spans="6:18" s="577" customFormat="1">
      <c r="F293" s="545"/>
      <c r="H293" s="545"/>
      <c r="J293" s="545"/>
      <c r="O293" s="578"/>
      <c r="P293" s="547"/>
      <c r="Q293" s="547"/>
      <c r="R293" s="547"/>
    </row>
    <row r="294" spans="6:18" s="577" customFormat="1">
      <c r="F294" s="545"/>
      <c r="H294" s="545"/>
      <c r="J294" s="545"/>
      <c r="O294" s="578"/>
      <c r="P294" s="547"/>
      <c r="Q294" s="547"/>
      <c r="R294" s="547"/>
    </row>
    <row r="295" spans="6:18" s="577" customFormat="1">
      <c r="F295" s="545"/>
      <c r="H295" s="545"/>
      <c r="J295" s="545"/>
      <c r="O295" s="578"/>
      <c r="P295" s="547"/>
      <c r="Q295" s="547"/>
      <c r="R295" s="547"/>
    </row>
    <row r="296" spans="6:18" s="577" customFormat="1">
      <c r="F296" s="545"/>
      <c r="H296" s="545"/>
      <c r="J296" s="545"/>
      <c r="O296" s="578"/>
      <c r="P296" s="547"/>
      <c r="Q296" s="547"/>
      <c r="R296" s="547"/>
    </row>
    <row r="297" spans="6:18" s="577" customFormat="1">
      <c r="F297" s="545"/>
      <c r="H297" s="545"/>
      <c r="J297" s="545"/>
      <c r="O297" s="578"/>
      <c r="P297" s="547"/>
      <c r="Q297" s="547"/>
      <c r="R297" s="547"/>
    </row>
    <row r="298" spans="6:18" s="577" customFormat="1">
      <c r="F298" s="545"/>
      <c r="H298" s="545"/>
      <c r="J298" s="545"/>
      <c r="O298" s="578"/>
      <c r="P298" s="547"/>
      <c r="Q298" s="547"/>
      <c r="R298" s="547"/>
    </row>
    <row r="299" spans="6:18" s="577" customFormat="1">
      <c r="F299" s="545"/>
      <c r="H299" s="545"/>
      <c r="J299" s="545"/>
      <c r="O299" s="578"/>
      <c r="P299" s="547"/>
      <c r="Q299" s="547"/>
      <c r="R299" s="547"/>
    </row>
    <row r="300" spans="6:18" s="577" customFormat="1">
      <c r="F300" s="545"/>
      <c r="H300" s="545"/>
      <c r="J300" s="545"/>
      <c r="O300" s="578"/>
      <c r="P300" s="547"/>
      <c r="Q300" s="547"/>
      <c r="R300" s="547"/>
    </row>
    <row r="301" spans="6:18" s="577" customFormat="1">
      <c r="F301" s="545"/>
      <c r="H301" s="545"/>
      <c r="J301" s="545"/>
      <c r="O301" s="578"/>
      <c r="P301" s="547"/>
      <c r="Q301" s="547"/>
      <c r="R301" s="547"/>
    </row>
    <row r="302" spans="6:18" s="577" customFormat="1">
      <c r="F302" s="545"/>
      <c r="H302" s="545"/>
      <c r="J302" s="545"/>
      <c r="O302" s="578"/>
      <c r="P302" s="547"/>
      <c r="Q302" s="547"/>
      <c r="R302" s="547"/>
    </row>
    <row r="303" spans="6:18" s="577" customFormat="1">
      <c r="F303" s="545"/>
      <c r="H303" s="545"/>
      <c r="J303" s="545"/>
      <c r="O303" s="578"/>
      <c r="P303" s="547"/>
      <c r="Q303" s="547"/>
      <c r="R303" s="547"/>
    </row>
    <row r="304" spans="6:18" s="577" customFormat="1">
      <c r="F304" s="545"/>
      <c r="H304" s="545"/>
      <c r="J304" s="545"/>
      <c r="O304" s="578"/>
      <c r="P304" s="547"/>
      <c r="Q304" s="547"/>
      <c r="R304" s="547"/>
    </row>
    <row r="305" spans="6:18" s="577" customFormat="1">
      <c r="F305" s="545"/>
      <c r="H305" s="545"/>
      <c r="J305" s="545"/>
      <c r="O305" s="578"/>
      <c r="P305" s="547"/>
      <c r="Q305" s="547"/>
      <c r="R305" s="547"/>
    </row>
    <row r="306" spans="6:18" s="577" customFormat="1">
      <c r="F306" s="545"/>
      <c r="H306" s="545"/>
      <c r="J306" s="545"/>
      <c r="O306" s="578"/>
      <c r="P306" s="547"/>
      <c r="Q306" s="547"/>
      <c r="R306" s="547"/>
    </row>
    <row r="307" spans="6:18" s="577" customFormat="1">
      <c r="F307" s="545"/>
      <c r="H307" s="545"/>
      <c r="J307" s="545"/>
      <c r="O307" s="578"/>
      <c r="P307" s="547"/>
      <c r="Q307" s="547"/>
      <c r="R307" s="547"/>
    </row>
    <row r="308" spans="6:18" s="577" customFormat="1">
      <c r="F308" s="545"/>
      <c r="H308" s="545"/>
      <c r="J308" s="545"/>
      <c r="O308" s="578"/>
      <c r="P308" s="547"/>
      <c r="Q308" s="547"/>
      <c r="R308" s="547"/>
    </row>
    <row r="309" spans="6:18" s="577" customFormat="1">
      <c r="F309" s="545"/>
      <c r="H309" s="545"/>
      <c r="J309" s="545"/>
      <c r="O309" s="578"/>
      <c r="P309" s="547"/>
      <c r="Q309" s="547"/>
      <c r="R309" s="547"/>
    </row>
    <row r="310" spans="6:18" s="577" customFormat="1">
      <c r="F310" s="545"/>
      <c r="H310" s="545"/>
      <c r="J310" s="545"/>
      <c r="O310" s="578"/>
      <c r="P310" s="547"/>
      <c r="Q310" s="547"/>
      <c r="R310" s="547"/>
    </row>
    <row r="311" spans="6:18" s="577" customFormat="1">
      <c r="F311" s="545"/>
      <c r="H311" s="545"/>
      <c r="J311" s="545"/>
      <c r="O311" s="578"/>
      <c r="P311" s="547"/>
      <c r="Q311" s="547"/>
      <c r="R311" s="547"/>
    </row>
    <row r="312" spans="6:18" s="577" customFormat="1">
      <c r="F312" s="545"/>
      <c r="H312" s="545"/>
      <c r="J312" s="545"/>
      <c r="O312" s="578"/>
      <c r="P312" s="547"/>
      <c r="Q312" s="547"/>
      <c r="R312" s="547"/>
    </row>
    <row r="313" spans="6:18" s="577" customFormat="1">
      <c r="F313" s="545"/>
      <c r="H313" s="545"/>
      <c r="J313" s="545"/>
      <c r="O313" s="578"/>
      <c r="P313" s="547"/>
      <c r="Q313" s="547"/>
      <c r="R313" s="547"/>
    </row>
    <row r="314" spans="6:18" s="577" customFormat="1">
      <c r="F314" s="545"/>
      <c r="H314" s="545"/>
      <c r="J314" s="545"/>
      <c r="O314" s="578"/>
      <c r="P314" s="547"/>
      <c r="Q314" s="547"/>
      <c r="R314" s="547"/>
    </row>
    <row r="315" spans="6:18" s="577" customFormat="1">
      <c r="F315" s="545"/>
      <c r="H315" s="545"/>
      <c r="J315" s="545"/>
      <c r="O315" s="578"/>
      <c r="P315" s="547"/>
      <c r="Q315" s="547"/>
      <c r="R315" s="547"/>
    </row>
    <row r="316" spans="6:18" s="577" customFormat="1">
      <c r="F316" s="545"/>
      <c r="H316" s="545"/>
      <c r="J316" s="545"/>
      <c r="O316" s="578"/>
      <c r="P316" s="547"/>
      <c r="Q316" s="547"/>
      <c r="R316" s="547"/>
    </row>
    <row r="317" spans="6:18" s="577" customFormat="1">
      <c r="F317" s="545"/>
      <c r="H317" s="545"/>
      <c r="J317" s="545"/>
      <c r="O317" s="578"/>
      <c r="P317" s="547"/>
      <c r="Q317" s="547"/>
      <c r="R317" s="547"/>
    </row>
    <row r="318" spans="6:18" s="577" customFormat="1">
      <c r="F318" s="545"/>
      <c r="H318" s="545"/>
      <c r="J318" s="545"/>
      <c r="O318" s="578"/>
      <c r="P318" s="547"/>
      <c r="Q318" s="547"/>
      <c r="R318" s="547"/>
    </row>
    <row r="319" spans="6:18" s="577" customFormat="1">
      <c r="F319" s="545"/>
      <c r="H319" s="545"/>
      <c r="J319" s="545"/>
      <c r="O319" s="578"/>
      <c r="P319" s="547"/>
      <c r="Q319" s="547"/>
      <c r="R319" s="547"/>
    </row>
    <row r="320" spans="6:18" s="577" customFormat="1">
      <c r="F320" s="545"/>
      <c r="H320" s="545"/>
      <c r="J320" s="545"/>
      <c r="O320" s="578"/>
      <c r="P320" s="547"/>
      <c r="Q320" s="547"/>
      <c r="R320" s="547"/>
    </row>
    <row r="321" spans="6:18" s="577" customFormat="1">
      <c r="F321" s="545"/>
      <c r="H321" s="545"/>
      <c r="J321" s="545"/>
      <c r="O321" s="578"/>
      <c r="P321" s="547"/>
      <c r="Q321" s="547"/>
      <c r="R321" s="547"/>
    </row>
    <row r="322" spans="6:18" s="577" customFormat="1">
      <c r="F322" s="545"/>
      <c r="H322" s="545"/>
      <c r="J322" s="545"/>
      <c r="O322" s="578"/>
      <c r="P322" s="547"/>
      <c r="Q322" s="547"/>
      <c r="R322" s="547"/>
    </row>
    <row r="323" spans="6:18" s="577" customFormat="1">
      <c r="F323" s="545"/>
      <c r="H323" s="545"/>
      <c r="J323" s="545"/>
      <c r="O323" s="578"/>
      <c r="P323" s="547"/>
      <c r="Q323" s="547"/>
      <c r="R323" s="547"/>
    </row>
    <row r="324" spans="6:18" s="577" customFormat="1">
      <c r="F324" s="545"/>
      <c r="H324" s="545"/>
      <c r="J324" s="545"/>
      <c r="O324" s="578"/>
      <c r="P324" s="547"/>
      <c r="Q324" s="547"/>
      <c r="R324" s="547"/>
    </row>
    <row r="325" spans="6:18" s="577" customFormat="1">
      <c r="F325" s="545"/>
      <c r="H325" s="545"/>
      <c r="J325" s="545"/>
      <c r="O325" s="578"/>
      <c r="P325" s="547"/>
      <c r="Q325" s="547"/>
      <c r="R325" s="547"/>
    </row>
    <row r="326" spans="6:18" s="577" customFormat="1">
      <c r="F326" s="545"/>
      <c r="H326" s="545"/>
      <c r="J326" s="545"/>
      <c r="O326" s="578"/>
      <c r="P326" s="547"/>
      <c r="Q326" s="547"/>
      <c r="R326" s="547"/>
    </row>
    <row r="327" spans="6:18" s="577" customFormat="1">
      <c r="F327" s="545"/>
      <c r="H327" s="545"/>
      <c r="J327" s="545"/>
      <c r="O327" s="578"/>
      <c r="P327" s="547"/>
      <c r="Q327" s="547"/>
      <c r="R327" s="547"/>
    </row>
    <row r="328" spans="6:18" s="577" customFormat="1">
      <c r="F328" s="545"/>
      <c r="H328" s="545"/>
      <c r="J328" s="545"/>
      <c r="O328" s="578"/>
      <c r="P328" s="547"/>
      <c r="Q328" s="547"/>
      <c r="R328" s="547"/>
    </row>
    <row r="329" spans="6:18" s="577" customFormat="1">
      <c r="F329" s="545"/>
      <c r="H329" s="545"/>
      <c r="J329" s="545"/>
      <c r="O329" s="578"/>
      <c r="P329" s="547"/>
      <c r="Q329" s="547"/>
      <c r="R329" s="547"/>
    </row>
    <row r="330" spans="6:18" s="577" customFormat="1">
      <c r="F330" s="545"/>
      <c r="H330" s="545"/>
      <c r="J330" s="545"/>
      <c r="O330" s="578"/>
      <c r="P330" s="547"/>
      <c r="Q330" s="547"/>
      <c r="R330" s="547"/>
    </row>
    <row r="331" spans="6:18" s="577" customFormat="1">
      <c r="F331" s="545"/>
      <c r="H331" s="545"/>
      <c r="J331" s="545"/>
      <c r="O331" s="578"/>
      <c r="P331" s="547"/>
      <c r="Q331" s="547"/>
      <c r="R331" s="547"/>
    </row>
    <row r="332" spans="6:18" s="577" customFormat="1">
      <c r="F332" s="545"/>
      <c r="H332" s="545"/>
      <c r="J332" s="545"/>
      <c r="O332" s="578"/>
      <c r="P332" s="547"/>
      <c r="Q332" s="547"/>
      <c r="R332" s="547"/>
    </row>
    <row r="333" spans="6:18" s="577" customFormat="1">
      <c r="F333" s="545"/>
      <c r="H333" s="545"/>
      <c r="J333" s="545"/>
      <c r="O333" s="578"/>
      <c r="P333" s="547"/>
      <c r="Q333" s="547"/>
      <c r="R333" s="547"/>
    </row>
    <row r="334" spans="6:18" s="577" customFormat="1">
      <c r="F334" s="545"/>
      <c r="H334" s="545"/>
      <c r="J334" s="545"/>
      <c r="O334" s="578"/>
      <c r="P334" s="547"/>
      <c r="Q334" s="547"/>
      <c r="R334" s="547"/>
    </row>
    <row r="335" spans="6:18" s="577" customFormat="1">
      <c r="F335" s="545"/>
      <c r="H335" s="545"/>
      <c r="J335" s="545"/>
      <c r="O335" s="578"/>
      <c r="P335" s="547"/>
      <c r="Q335" s="547"/>
      <c r="R335" s="547"/>
    </row>
    <row r="336" spans="6:18" s="577" customFormat="1">
      <c r="F336" s="545"/>
      <c r="H336" s="545"/>
      <c r="J336" s="545"/>
      <c r="O336" s="578"/>
      <c r="P336" s="547"/>
      <c r="Q336" s="547"/>
      <c r="R336" s="547"/>
    </row>
    <row r="337" spans="6:18" s="577" customFormat="1">
      <c r="F337" s="545"/>
      <c r="H337" s="545"/>
      <c r="J337" s="545"/>
      <c r="O337" s="578"/>
      <c r="P337" s="547"/>
      <c r="Q337" s="547"/>
      <c r="R337" s="547"/>
    </row>
    <row r="338" spans="6:18" s="577" customFormat="1">
      <c r="F338" s="545"/>
      <c r="H338" s="545"/>
      <c r="J338" s="545"/>
      <c r="O338" s="578"/>
      <c r="P338" s="547"/>
      <c r="Q338" s="547"/>
      <c r="R338" s="547"/>
    </row>
    <row r="339" spans="6:18" s="577" customFormat="1">
      <c r="F339" s="545"/>
      <c r="H339" s="545"/>
      <c r="J339" s="545"/>
      <c r="O339" s="578"/>
      <c r="P339" s="547"/>
      <c r="Q339" s="547"/>
      <c r="R339" s="547"/>
    </row>
    <row r="340" spans="6:18" s="577" customFormat="1">
      <c r="F340" s="545"/>
      <c r="H340" s="545"/>
      <c r="J340" s="545"/>
      <c r="O340" s="578"/>
      <c r="P340" s="547"/>
      <c r="Q340" s="547"/>
      <c r="R340" s="547"/>
    </row>
    <row r="341" spans="6:18" s="577" customFormat="1">
      <c r="F341" s="545"/>
      <c r="H341" s="545"/>
      <c r="J341" s="545"/>
      <c r="O341" s="578"/>
      <c r="P341" s="547"/>
      <c r="Q341" s="547"/>
      <c r="R341" s="547"/>
    </row>
    <row r="342" spans="6:18" s="577" customFormat="1">
      <c r="F342" s="545"/>
      <c r="H342" s="545"/>
      <c r="J342" s="545"/>
      <c r="O342" s="578"/>
      <c r="P342" s="547"/>
      <c r="Q342" s="547"/>
      <c r="R342" s="547"/>
    </row>
    <row r="343" spans="6:18" s="577" customFormat="1">
      <c r="F343" s="545"/>
      <c r="H343" s="545"/>
      <c r="J343" s="545"/>
      <c r="O343" s="578"/>
      <c r="P343" s="547"/>
      <c r="Q343" s="547"/>
      <c r="R343" s="547"/>
    </row>
    <row r="344" spans="6:18" s="577" customFormat="1">
      <c r="F344" s="545"/>
      <c r="H344" s="545"/>
      <c r="J344" s="545"/>
      <c r="O344" s="578"/>
      <c r="P344" s="547"/>
      <c r="Q344" s="547"/>
      <c r="R344" s="547"/>
    </row>
    <row r="345" spans="6:18" s="577" customFormat="1">
      <c r="F345" s="545"/>
      <c r="H345" s="545"/>
      <c r="J345" s="545"/>
      <c r="O345" s="578"/>
      <c r="P345" s="547"/>
      <c r="Q345" s="547"/>
      <c r="R345" s="547"/>
    </row>
    <row r="346" spans="6:18" s="577" customFormat="1">
      <c r="F346" s="545"/>
      <c r="H346" s="545"/>
      <c r="J346" s="545"/>
      <c r="O346" s="578"/>
      <c r="P346" s="547"/>
      <c r="Q346" s="547"/>
      <c r="R346" s="547"/>
    </row>
    <row r="347" spans="6:18" s="577" customFormat="1">
      <c r="F347" s="545"/>
      <c r="H347" s="545"/>
      <c r="J347" s="545"/>
      <c r="O347" s="578"/>
      <c r="P347" s="547"/>
      <c r="Q347" s="547"/>
      <c r="R347" s="547"/>
    </row>
    <row r="348" spans="6:18" s="577" customFormat="1">
      <c r="F348" s="545"/>
      <c r="H348" s="545"/>
      <c r="J348" s="545"/>
      <c r="O348" s="578"/>
      <c r="P348" s="547"/>
      <c r="Q348" s="547"/>
      <c r="R348" s="547"/>
    </row>
    <row r="349" spans="6:18" s="577" customFormat="1">
      <c r="F349" s="545"/>
      <c r="H349" s="545"/>
      <c r="J349" s="545"/>
      <c r="O349" s="578"/>
      <c r="P349" s="547"/>
      <c r="Q349" s="547"/>
      <c r="R349" s="547"/>
    </row>
    <row r="350" spans="6:18" s="577" customFormat="1">
      <c r="F350" s="545"/>
      <c r="H350" s="545"/>
      <c r="J350" s="545"/>
      <c r="O350" s="578"/>
      <c r="P350" s="547"/>
      <c r="Q350" s="547"/>
      <c r="R350" s="547"/>
    </row>
    <row r="351" spans="6:18" s="577" customFormat="1">
      <c r="F351" s="545"/>
      <c r="H351" s="545"/>
      <c r="J351" s="545"/>
      <c r="O351" s="578"/>
      <c r="P351" s="547"/>
      <c r="Q351" s="547"/>
      <c r="R351" s="547"/>
    </row>
    <row r="352" spans="6:18" s="577" customFormat="1">
      <c r="F352" s="545"/>
      <c r="H352" s="545"/>
      <c r="J352" s="545"/>
      <c r="O352" s="578"/>
      <c r="P352" s="547"/>
      <c r="Q352" s="547"/>
      <c r="R352" s="547"/>
    </row>
    <row r="353" spans="6:18" s="577" customFormat="1">
      <c r="F353" s="545"/>
      <c r="H353" s="545"/>
      <c r="J353" s="545"/>
      <c r="O353" s="578"/>
      <c r="P353" s="547"/>
      <c r="Q353" s="547"/>
      <c r="R353" s="547"/>
    </row>
    <row r="354" spans="6:18" s="577" customFormat="1">
      <c r="F354" s="545"/>
      <c r="H354" s="545"/>
      <c r="J354" s="545"/>
      <c r="O354" s="578"/>
      <c r="P354" s="547"/>
      <c r="Q354" s="547"/>
      <c r="R354" s="547"/>
    </row>
    <row r="355" spans="6:18" s="577" customFormat="1">
      <c r="F355" s="545"/>
      <c r="H355" s="545"/>
      <c r="J355" s="545"/>
      <c r="O355" s="578"/>
      <c r="P355" s="547"/>
      <c r="Q355" s="547"/>
      <c r="R355" s="547"/>
    </row>
    <row r="356" spans="6:18" s="577" customFormat="1">
      <c r="F356" s="545"/>
      <c r="H356" s="545"/>
      <c r="J356" s="545"/>
      <c r="O356" s="578"/>
      <c r="P356" s="547"/>
      <c r="Q356" s="547"/>
      <c r="R356" s="547"/>
    </row>
    <row r="357" spans="6:18" s="577" customFormat="1">
      <c r="F357" s="545"/>
      <c r="H357" s="545"/>
      <c r="J357" s="545"/>
      <c r="O357" s="578"/>
      <c r="P357" s="547"/>
      <c r="Q357" s="547"/>
      <c r="R357" s="547"/>
    </row>
    <row r="358" spans="6:18" s="577" customFormat="1">
      <c r="F358" s="545"/>
      <c r="H358" s="545"/>
      <c r="J358" s="545"/>
      <c r="O358" s="578"/>
      <c r="P358" s="547"/>
      <c r="Q358" s="547"/>
      <c r="R358" s="547"/>
    </row>
    <row r="359" spans="6:18" s="577" customFormat="1">
      <c r="F359" s="545"/>
      <c r="H359" s="545"/>
      <c r="J359" s="545"/>
      <c r="O359" s="578"/>
      <c r="P359" s="547"/>
      <c r="Q359" s="547"/>
      <c r="R359" s="547"/>
    </row>
    <row r="360" spans="6:18" s="577" customFormat="1">
      <c r="F360" s="545"/>
      <c r="H360" s="545"/>
      <c r="J360" s="545"/>
      <c r="O360" s="578"/>
      <c r="P360" s="547"/>
      <c r="Q360" s="547"/>
      <c r="R360" s="547"/>
    </row>
    <row r="361" spans="6:18" s="577" customFormat="1">
      <c r="F361" s="545"/>
      <c r="H361" s="545"/>
      <c r="J361" s="545"/>
      <c r="O361" s="578"/>
      <c r="P361" s="547"/>
      <c r="Q361" s="547"/>
      <c r="R361" s="547"/>
    </row>
    <row r="362" spans="6:18" s="577" customFormat="1">
      <c r="F362" s="545"/>
      <c r="H362" s="545"/>
      <c r="J362" s="545"/>
      <c r="O362" s="578"/>
      <c r="P362" s="547"/>
      <c r="Q362" s="547"/>
      <c r="R362" s="547"/>
    </row>
    <row r="363" spans="6:18" s="577" customFormat="1">
      <c r="F363" s="545"/>
      <c r="H363" s="545"/>
      <c r="J363" s="545"/>
      <c r="O363" s="578"/>
      <c r="P363" s="547"/>
      <c r="Q363" s="547"/>
      <c r="R363" s="547"/>
    </row>
    <row r="364" spans="6:18" s="577" customFormat="1">
      <c r="F364" s="545"/>
      <c r="H364" s="545"/>
      <c r="J364" s="545"/>
      <c r="O364" s="578"/>
      <c r="P364" s="547"/>
      <c r="Q364" s="547"/>
      <c r="R364" s="547"/>
    </row>
    <row r="365" spans="6:18" s="577" customFormat="1">
      <c r="F365" s="545"/>
      <c r="H365" s="545"/>
      <c r="J365" s="545"/>
      <c r="O365" s="578"/>
      <c r="P365" s="547"/>
      <c r="Q365" s="547"/>
      <c r="R365" s="547"/>
    </row>
    <row r="366" spans="6:18" s="577" customFormat="1">
      <c r="F366" s="545"/>
      <c r="H366" s="545"/>
      <c r="J366" s="545"/>
      <c r="O366" s="578"/>
      <c r="P366" s="547"/>
      <c r="Q366" s="547"/>
      <c r="R366" s="547"/>
    </row>
    <row r="367" spans="6:18" s="577" customFormat="1">
      <c r="F367" s="545"/>
      <c r="H367" s="545"/>
      <c r="J367" s="545"/>
      <c r="O367" s="578"/>
      <c r="P367" s="547"/>
      <c r="Q367" s="547"/>
      <c r="R367" s="547"/>
    </row>
    <row r="368" spans="6:18" s="577" customFormat="1">
      <c r="F368" s="545"/>
      <c r="H368" s="545"/>
      <c r="J368" s="545"/>
      <c r="O368" s="578"/>
      <c r="P368" s="547"/>
      <c r="Q368" s="547"/>
      <c r="R368" s="547"/>
    </row>
    <row r="369" spans="6:18" s="577" customFormat="1">
      <c r="F369" s="545"/>
      <c r="H369" s="545"/>
      <c r="J369" s="545"/>
      <c r="O369" s="578"/>
      <c r="P369" s="547"/>
      <c r="Q369" s="547"/>
      <c r="R369" s="547"/>
    </row>
    <row r="370" spans="6:18" s="577" customFormat="1">
      <c r="F370" s="545"/>
      <c r="H370" s="545"/>
      <c r="J370" s="545"/>
      <c r="O370" s="578"/>
      <c r="P370" s="547"/>
      <c r="Q370" s="547"/>
      <c r="R370" s="547"/>
    </row>
    <row r="371" spans="6:18" s="577" customFormat="1">
      <c r="F371" s="545"/>
      <c r="H371" s="545"/>
      <c r="J371" s="545"/>
      <c r="O371" s="578"/>
      <c r="P371" s="547"/>
      <c r="Q371" s="547"/>
      <c r="R371" s="547"/>
    </row>
    <row r="372" spans="6:18" s="577" customFormat="1">
      <c r="F372" s="545"/>
      <c r="H372" s="545"/>
      <c r="J372" s="545"/>
      <c r="O372" s="578"/>
      <c r="P372" s="547"/>
      <c r="Q372" s="547"/>
      <c r="R372" s="547"/>
    </row>
    <row r="373" spans="6:18" s="577" customFormat="1">
      <c r="F373" s="545"/>
      <c r="H373" s="545"/>
      <c r="J373" s="545"/>
      <c r="O373" s="578"/>
      <c r="P373" s="547"/>
      <c r="Q373" s="547"/>
      <c r="R373" s="547"/>
    </row>
    <row r="374" spans="6:18" s="577" customFormat="1">
      <c r="F374" s="545"/>
      <c r="H374" s="545"/>
      <c r="J374" s="545"/>
      <c r="O374" s="578"/>
      <c r="P374" s="547"/>
      <c r="Q374" s="547"/>
      <c r="R374" s="547"/>
    </row>
    <row r="375" spans="6:18" s="577" customFormat="1">
      <c r="F375" s="545"/>
      <c r="H375" s="545"/>
      <c r="J375" s="545"/>
      <c r="O375" s="578"/>
      <c r="P375" s="547"/>
      <c r="Q375" s="547"/>
      <c r="R375" s="547"/>
    </row>
    <row r="376" spans="6:18" s="577" customFormat="1">
      <c r="F376" s="545"/>
      <c r="H376" s="545"/>
      <c r="J376" s="545"/>
      <c r="O376" s="578"/>
      <c r="P376" s="547"/>
      <c r="Q376" s="547"/>
      <c r="R376" s="547"/>
    </row>
    <row r="377" spans="6:18" s="577" customFormat="1">
      <c r="F377" s="545"/>
      <c r="H377" s="545"/>
      <c r="J377" s="545"/>
      <c r="O377" s="578"/>
      <c r="P377" s="547"/>
      <c r="Q377" s="547"/>
      <c r="R377" s="547"/>
    </row>
    <row r="378" spans="6:18" s="577" customFormat="1">
      <c r="F378" s="545"/>
      <c r="H378" s="545"/>
      <c r="J378" s="545"/>
      <c r="O378" s="578"/>
      <c r="P378" s="547"/>
      <c r="Q378" s="547"/>
      <c r="R378" s="547"/>
    </row>
    <row r="379" spans="6:18" s="577" customFormat="1">
      <c r="F379" s="545"/>
      <c r="H379" s="545"/>
      <c r="J379" s="545"/>
      <c r="O379" s="578"/>
      <c r="P379" s="547"/>
      <c r="Q379" s="547"/>
      <c r="R379" s="547"/>
    </row>
    <row r="380" spans="6:18" s="577" customFormat="1">
      <c r="F380" s="545"/>
      <c r="H380" s="545"/>
      <c r="J380" s="545"/>
      <c r="O380" s="578"/>
      <c r="P380" s="547"/>
      <c r="Q380" s="547"/>
      <c r="R380" s="547"/>
    </row>
    <row r="381" spans="6:18" s="577" customFormat="1">
      <c r="F381" s="545"/>
      <c r="H381" s="545"/>
      <c r="J381" s="545"/>
      <c r="O381" s="578"/>
      <c r="P381" s="547"/>
      <c r="Q381" s="547"/>
      <c r="R381" s="547"/>
    </row>
    <row r="382" spans="6:18" s="577" customFormat="1">
      <c r="F382" s="545"/>
      <c r="H382" s="545"/>
      <c r="J382" s="545"/>
      <c r="O382" s="578"/>
      <c r="P382" s="547"/>
      <c r="Q382" s="547"/>
      <c r="R382" s="547"/>
    </row>
    <row r="383" spans="6:18" s="577" customFormat="1">
      <c r="F383" s="545"/>
      <c r="H383" s="545"/>
      <c r="J383" s="545"/>
      <c r="O383" s="578"/>
      <c r="P383" s="547"/>
      <c r="Q383" s="547"/>
      <c r="R383" s="547"/>
    </row>
    <row r="384" spans="6:18" s="577" customFormat="1">
      <c r="F384" s="545"/>
      <c r="H384" s="545"/>
      <c r="J384" s="545"/>
      <c r="O384" s="578"/>
      <c r="P384" s="547"/>
      <c r="Q384" s="547"/>
      <c r="R384" s="547"/>
    </row>
    <row r="385" spans="6:18" s="577" customFormat="1">
      <c r="F385" s="545"/>
      <c r="H385" s="545"/>
      <c r="J385" s="545"/>
      <c r="O385" s="578"/>
      <c r="P385" s="547"/>
      <c r="Q385" s="547"/>
      <c r="R385" s="547"/>
    </row>
    <row r="386" spans="6:18" s="577" customFormat="1">
      <c r="F386" s="545"/>
      <c r="H386" s="545"/>
      <c r="J386" s="545"/>
      <c r="O386" s="578"/>
      <c r="P386" s="547"/>
      <c r="Q386" s="547"/>
      <c r="R386" s="547"/>
    </row>
    <row r="387" spans="6:18" s="577" customFormat="1">
      <c r="F387" s="545"/>
      <c r="H387" s="545"/>
      <c r="J387" s="545"/>
      <c r="O387" s="578"/>
      <c r="P387" s="547"/>
      <c r="Q387" s="547"/>
      <c r="R387" s="547"/>
    </row>
    <row r="388" spans="6:18" s="577" customFormat="1">
      <c r="F388" s="545"/>
      <c r="H388" s="545"/>
      <c r="J388" s="545"/>
      <c r="O388" s="578"/>
      <c r="P388" s="547"/>
      <c r="Q388" s="547"/>
      <c r="R388" s="547"/>
    </row>
    <row r="389" spans="6:18" s="577" customFormat="1">
      <c r="F389" s="545"/>
      <c r="H389" s="545"/>
      <c r="J389" s="545"/>
      <c r="O389" s="578"/>
      <c r="P389" s="547"/>
      <c r="Q389" s="547"/>
      <c r="R389" s="547"/>
    </row>
    <row r="390" spans="6:18" s="577" customFormat="1">
      <c r="F390" s="545"/>
      <c r="H390" s="545"/>
      <c r="J390" s="545"/>
      <c r="O390" s="578"/>
      <c r="P390" s="547"/>
      <c r="Q390" s="547"/>
      <c r="R390" s="547"/>
    </row>
    <row r="391" spans="6:18" s="577" customFormat="1">
      <c r="F391" s="545"/>
      <c r="H391" s="545"/>
      <c r="J391" s="545"/>
      <c r="O391" s="578"/>
      <c r="P391" s="547"/>
      <c r="Q391" s="547"/>
      <c r="R391" s="547"/>
    </row>
    <row r="392" spans="6:18" s="577" customFormat="1">
      <c r="F392" s="545"/>
      <c r="H392" s="545"/>
      <c r="J392" s="545"/>
      <c r="O392" s="578"/>
      <c r="P392" s="547"/>
      <c r="Q392" s="547"/>
      <c r="R392" s="547"/>
    </row>
    <row r="393" spans="6:18" s="577" customFormat="1">
      <c r="F393" s="545"/>
      <c r="H393" s="545"/>
      <c r="J393" s="545"/>
      <c r="O393" s="578"/>
      <c r="P393" s="547"/>
      <c r="Q393" s="547"/>
      <c r="R393" s="547"/>
    </row>
    <row r="394" spans="6:18" s="577" customFormat="1">
      <c r="F394" s="545"/>
      <c r="H394" s="545"/>
      <c r="J394" s="545"/>
      <c r="O394" s="578"/>
      <c r="P394" s="547"/>
      <c r="Q394" s="547"/>
      <c r="R394" s="547"/>
    </row>
    <row r="395" spans="6:18" s="577" customFormat="1">
      <c r="F395" s="545"/>
      <c r="H395" s="545"/>
      <c r="J395" s="545"/>
      <c r="O395" s="578"/>
      <c r="P395" s="547"/>
      <c r="Q395" s="547"/>
      <c r="R395" s="547"/>
    </row>
    <row r="396" spans="6:18" s="577" customFormat="1">
      <c r="F396" s="545"/>
      <c r="H396" s="545"/>
      <c r="J396" s="545"/>
      <c r="O396" s="578"/>
      <c r="P396" s="547"/>
      <c r="Q396" s="547"/>
      <c r="R396" s="547"/>
    </row>
    <row r="397" spans="6:18" s="577" customFormat="1">
      <c r="F397" s="545"/>
      <c r="H397" s="545"/>
      <c r="J397" s="545"/>
      <c r="O397" s="578"/>
      <c r="P397" s="547"/>
      <c r="Q397" s="547"/>
      <c r="R397" s="547"/>
    </row>
    <row r="398" spans="6:18" s="577" customFormat="1">
      <c r="F398" s="545"/>
      <c r="H398" s="545"/>
      <c r="J398" s="545"/>
      <c r="O398" s="578"/>
      <c r="P398" s="547"/>
      <c r="Q398" s="547"/>
      <c r="R398" s="547"/>
    </row>
    <row r="399" spans="6:18" s="577" customFormat="1">
      <c r="F399" s="545"/>
      <c r="H399" s="545"/>
      <c r="J399" s="545"/>
      <c r="O399" s="578"/>
      <c r="P399" s="547"/>
      <c r="Q399" s="547"/>
      <c r="R399" s="547"/>
    </row>
    <row r="400" spans="6:18" s="577" customFormat="1">
      <c r="F400" s="545"/>
      <c r="H400" s="545"/>
      <c r="J400" s="545"/>
      <c r="O400" s="578"/>
      <c r="P400" s="547"/>
      <c r="Q400" s="547"/>
      <c r="R400" s="547"/>
    </row>
    <row r="401" spans="6:18" s="577" customFormat="1">
      <c r="F401" s="545"/>
      <c r="H401" s="545"/>
      <c r="J401" s="545"/>
      <c r="O401" s="578"/>
      <c r="P401" s="547"/>
      <c r="Q401" s="547"/>
      <c r="R401" s="547"/>
    </row>
    <row r="402" spans="6:18" s="577" customFormat="1">
      <c r="F402" s="545"/>
      <c r="H402" s="545"/>
      <c r="J402" s="545"/>
      <c r="O402" s="578"/>
      <c r="P402" s="547"/>
      <c r="Q402" s="547"/>
      <c r="R402" s="547"/>
    </row>
    <row r="403" spans="6:18" s="577" customFormat="1">
      <c r="F403" s="545"/>
      <c r="H403" s="545"/>
      <c r="J403" s="545"/>
      <c r="O403" s="578"/>
      <c r="P403" s="547"/>
      <c r="Q403" s="547"/>
      <c r="R403" s="547"/>
    </row>
    <row r="404" spans="6:18" s="577" customFormat="1">
      <c r="F404" s="545"/>
      <c r="H404" s="545"/>
      <c r="J404" s="545"/>
      <c r="O404" s="578"/>
      <c r="P404" s="547"/>
      <c r="Q404" s="547"/>
      <c r="R404" s="547"/>
    </row>
    <row r="405" spans="6:18" s="577" customFormat="1">
      <c r="F405" s="545"/>
      <c r="H405" s="545"/>
      <c r="J405" s="545"/>
      <c r="O405" s="578"/>
      <c r="P405" s="547"/>
      <c r="Q405" s="547"/>
      <c r="R405" s="547"/>
    </row>
    <row r="406" spans="6:18" s="577" customFormat="1">
      <c r="F406" s="545"/>
      <c r="H406" s="545"/>
      <c r="J406" s="545"/>
      <c r="O406" s="578"/>
      <c r="P406" s="547"/>
      <c r="Q406" s="547"/>
      <c r="R406" s="547"/>
    </row>
    <row r="407" spans="6:18" s="577" customFormat="1">
      <c r="F407" s="545"/>
      <c r="H407" s="545"/>
      <c r="J407" s="545"/>
      <c r="O407" s="578"/>
      <c r="P407" s="547"/>
      <c r="Q407" s="547"/>
      <c r="R407" s="547"/>
    </row>
    <row r="408" spans="6:18" s="577" customFormat="1">
      <c r="F408" s="545"/>
      <c r="H408" s="545"/>
      <c r="J408" s="545"/>
      <c r="O408" s="578"/>
      <c r="P408" s="547"/>
      <c r="Q408" s="547"/>
      <c r="R408" s="547"/>
    </row>
    <row r="409" spans="6:18" s="577" customFormat="1">
      <c r="F409" s="545"/>
      <c r="H409" s="545"/>
      <c r="J409" s="545"/>
      <c r="O409" s="578"/>
      <c r="P409" s="547"/>
      <c r="Q409" s="547"/>
      <c r="R409" s="547"/>
    </row>
    <row r="410" spans="6:18" s="577" customFormat="1">
      <c r="F410" s="545"/>
      <c r="H410" s="545"/>
      <c r="J410" s="545"/>
      <c r="O410" s="578"/>
      <c r="P410" s="547"/>
      <c r="Q410" s="547"/>
      <c r="R410" s="547"/>
    </row>
    <row r="411" spans="6:18" s="577" customFormat="1">
      <c r="F411" s="545"/>
      <c r="H411" s="545"/>
      <c r="J411" s="545"/>
      <c r="O411" s="578"/>
      <c r="P411" s="547"/>
      <c r="Q411" s="547"/>
      <c r="R411" s="547"/>
    </row>
    <row r="412" spans="6:18" s="577" customFormat="1">
      <c r="F412" s="545"/>
      <c r="H412" s="545"/>
      <c r="J412" s="545"/>
      <c r="O412" s="578"/>
      <c r="P412" s="547"/>
      <c r="Q412" s="547"/>
      <c r="R412" s="547"/>
    </row>
    <row r="413" spans="6:18" s="577" customFormat="1">
      <c r="F413" s="545"/>
      <c r="H413" s="545"/>
      <c r="J413" s="545"/>
      <c r="O413" s="578"/>
      <c r="P413" s="547"/>
      <c r="Q413" s="547"/>
      <c r="R413" s="547"/>
    </row>
    <row r="414" spans="6:18" s="577" customFormat="1">
      <c r="F414" s="545"/>
      <c r="H414" s="545"/>
      <c r="J414" s="545"/>
      <c r="O414" s="578"/>
      <c r="P414" s="547"/>
      <c r="Q414" s="547"/>
      <c r="R414" s="547"/>
    </row>
    <row r="415" spans="6:18" s="577" customFormat="1">
      <c r="F415" s="545"/>
      <c r="H415" s="545"/>
      <c r="J415" s="545"/>
      <c r="O415" s="578"/>
      <c r="P415" s="547"/>
      <c r="Q415" s="547"/>
      <c r="R415" s="547"/>
    </row>
    <row r="416" spans="6:18" s="577" customFormat="1">
      <c r="F416" s="545"/>
      <c r="H416" s="545"/>
      <c r="J416" s="545"/>
      <c r="O416" s="578"/>
      <c r="P416" s="547"/>
      <c r="Q416" s="547"/>
      <c r="R416" s="547"/>
    </row>
    <row r="417" spans="6:18" s="577" customFormat="1">
      <c r="F417" s="545"/>
      <c r="H417" s="545"/>
      <c r="J417" s="545"/>
      <c r="O417" s="578"/>
      <c r="P417" s="547"/>
      <c r="Q417" s="547"/>
      <c r="R417" s="547"/>
    </row>
    <row r="418" spans="6:18" s="577" customFormat="1">
      <c r="F418" s="545"/>
      <c r="H418" s="545"/>
      <c r="J418" s="545"/>
      <c r="O418" s="578"/>
      <c r="P418" s="547"/>
      <c r="Q418" s="547"/>
      <c r="R418" s="547"/>
    </row>
    <row r="419" spans="6:18" s="577" customFormat="1">
      <c r="F419" s="545"/>
      <c r="H419" s="545"/>
      <c r="J419" s="545"/>
      <c r="O419" s="578"/>
      <c r="P419" s="547"/>
      <c r="Q419" s="547"/>
      <c r="R419" s="547"/>
    </row>
    <row r="420" spans="6:18" s="577" customFormat="1">
      <c r="F420" s="545"/>
      <c r="H420" s="545"/>
      <c r="J420" s="545"/>
      <c r="O420" s="578"/>
      <c r="P420" s="547"/>
      <c r="Q420" s="547"/>
      <c r="R420" s="547"/>
    </row>
    <row r="421" spans="6:18" s="577" customFormat="1">
      <c r="F421" s="545"/>
      <c r="H421" s="545"/>
      <c r="J421" s="545"/>
      <c r="O421" s="578"/>
      <c r="P421" s="547"/>
      <c r="Q421" s="547"/>
      <c r="R421" s="547"/>
    </row>
    <row r="422" spans="6:18" s="577" customFormat="1">
      <c r="F422" s="545"/>
      <c r="H422" s="545"/>
      <c r="J422" s="545"/>
      <c r="O422" s="578"/>
      <c r="P422" s="547"/>
      <c r="Q422" s="547"/>
      <c r="R422" s="547"/>
    </row>
    <row r="423" spans="6:18" s="577" customFormat="1">
      <c r="F423" s="545"/>
      <c r="H423" s="545"/>
      <c r="J423" s="545"/>
      <c r="O423" s="578"/>
      <c r="P423" s="547"/>
      <c r="Q423" s="547"/>
      <c r="R423" s="547"/>
    </row>
    <row r="424" spans="6:18" s="577" customFormat="1">
      <c r="F424" s="545"/>
      <c r="H424" s="545"/>
      <c r="J424" s="545"/>
      <c r="O424" s="578"/>
      <c r="P424" s="547"/>
      <c r="Q424" s="547"/>
      <c r="R424" s="547"/>
    </row>
    <row r="425" spans="6:18" s="577" customFormat="1">
      <c r="F425" s="545"/>
      <c r="H425" s="545"/>
      <c r="J425" s="545"/>
      <c r="O425" s="578"/>
      <c r="P425" s="547"/>
      <c r="Q425" s="547"/>
      <c r="R425" s="547"/>
    </row>
    <row r="426" spans="6:18" s="577" customFormat="1">
      <c r="F426" s="545"/>
      <c r="H426" s="545"/>
      <c r="J426" s="545"/>
      <c r="O426" s="578"/>
      <c r="P426" s="547"/>
      <c r="Q426" s="547"/>
      <c r="R426" s="547"/>
    </row>
    <row r="427" spans="6:18" s="577" customFormat="1">
      <c r="F427" s="545"/>
      <c r="H427" s="545"/>
      <c r="J427" s="545"/>
      <c r="O427" s="578"/>
      <c r="P427" s="547"/>
      <c r="Q427" s="547"/>
      <c r="R427" s="547"/>
    </row>
    <row r="428" spans="6:18" s="577" customFormat="1">
      <c r="F428" s="545"/>
      <c r="H428" s="545"/>
      <c r="J428" s="545"/>
      <c r="O428" s="578"/>
      <c r="P428" s="547"/>
      <c r="Q428" s="547"/>
      <c r="R428" s="547"/>
    </row>
    <row r="429" spans="6:18" s="577" customFormat="1">
      <c r="F429" s="545"/>
      <c r="H429" s="545"/>
      <c r="J429" s="545"/>
      <c r="O429" s="578"/>
      <c r="P429" s="547"/>
      <c r="Q429" s="547"/>
      <c r="R429" s="547"/>
    </row>
    <row r="430" spans="6:18" s="577" customFormat="1">
      <c r="F430" s="545"/>
      <c r="H430" s="545"/>
      <c r="J430" s="545"/>
      <c r="O430" s="578"/>
      <c r="P430" s="547"/>
      <c r="Q430" s="547"/>
      <c r="R430" s="547"/>
    </row>
    <row r="431" spans="6:18" s="577" customFormat="1">
      <c r="F431" s="545"/>
      <c r="H431" s="545"/>
      <c r="J431" s="545"/>
      <c r="O431" s="578"/>
      <c r="P431" s="547"/>
      <c r="Q431" s="547"/>
      <c r="R431" s="547"/>
    </row>
    <row r="432" spans="6:18" s="577" customFormat="1">
      <c r="F432" s="545"/>
      <c r="H432" s="545"/>
      <c r="J432" s="545"/>
      <c r="O432" s="578"/>
      <c r="P432" s="547"/>
      <c r="Q432" s="547"/>
      <c r="R432" s="547"/>
    </row>
    <row r="433" spans="6:18" s="577" customFormat="1">
      <c r="F433" s="545"/>
      <c r="H433" s="545"/>
      <c r="J433" s="545"/>
      <c r="O433" s="578"/>
      <c r="P433" s="547"/>
      <c r="Q433" s="547"/>
      <c r="R433" s="547"/>
    </row>
    <row r="434" spans="6:18" s="577" customFormat="1">
      <c r="F434" s="545"/>
      <c r="H434" s="545"/>
      <c r="J434" s="545"/>
      <c r="O434" s="578"/>
      <c r="P434" s="547"/>
      <c r="Q434" s="547"/>
      <c r="R434" s="547"/>
    </row>
    <row r="435" spans="6:18" s="577" customFormat="1">
      <c r="F435" s="545"/>
      <c r="H435" s="545"/>
      <c r="J435" s="545"/>
      <c r="O435" s="578"/>
      <c r="P435" s="547"/>
      <c r="Q435" s="547"/>
      <c r="R435" s="547"/>
    </row>
    <row r="436" spans="6:18" s="577" customFormat="1">
      <c r="F436" s="545"/>
      <c r="H436" s="545"/>
      <c r="J436" s="545"/>
      <c r="O436" s="578"/>
      <c r="P436" s="547"/>
      <c r="Q436" s="547"/>
      <c r="R436" s="547"/>
    </row>
    <row r="437" spans="6:18" s="577" customFormat="1">
      <c r="F437" s="545"/>
      <c r="H437" s="545"/>
      <c r="J437" s="545"/>
      <c r="O437" s="578"/>
      <c r="P437" s="547"/>
      <c r="Q437" s="547"/>
      <c r="R437" s="547"/>
    </row>
    <row r="438" spans="6:18" s="577" customFormat="1">
      <c r="F438" s="545"/>
      <c r="H438" s="545"/>
      <c r="J438" s="545"/>
      <c r="O438" s="578"/>
      <c r="P438" s="547"/>
      <c r="Q438" s="547"/>
      <c r="R438" s="547"/>
    </row>
    <row r="439" spans="6:18" s="577" customFormat="1">
      <c r="F439" s="545"/>
      <c r="H439" s="545"/>
      <c r="J439" s="545"/>
      <c r="O439" s="578"/>
      <c r="P439" s="547"/>
      <c r="Q439" s="547"/>
      <c r="R439" s="547"/>
    </row>
    <row r="440" spans="6:18" s="577" customFormat="1">
      <c r="F440" s="545"/>
      <c r="H440" s="545"/>
      <c r="J440" s="545"/>
      <c r="O440" s="578"/>
      <c r="P440" s="547"/>
      <c r="Q440" s="547"/>
      <c r="R440" s="547"/>
    </row>
    <row r="441" spans="6:18" s="577" customFormat="1">
      <c r="F441" s="545"/>
      <c r="H441" s="545"/>
      <c r="J441" s="545"/>
      <c r="O441" s="578"/>
      <c r="P441" s="547"/>
      <c r="Q441" s="547"/>
      <c r="R441" s="547"/>
    </row>
    <row r="442" spans="6:18" s="577" customFormat="1">
      <c r="F442" s="545"/>
      <c r="H442" s="545"/>
      <c r="J442" s="545"/>
      <c r="O442" s="578"/>
      <c r="P442" s="547"/>
      <c r="Q442" s="547"/>
      <c r="R442" s="547"/>
    </row>
    <row r="443" spans="6:18" s="577" customFormat="1">
      <c r="F443" s="545"/>
      <c r="H443" s="545"/>
      <c r="J443" s="545"/>
      <c r="O443" s="578"/>
      <c r="P443" s="547"/>
      <c r="Q443" s="547"/>
      <c r="R443" s="547"/>
    </row>
    <row r="444" spans="6:18" s="577" customFormat="1">
      <c r="F444" s="545"/>
      <c r="H444" s="545"/>
      <c r="J444" s="545"/>
      <c r="O444" s="578"/>
      <c r="P444" s="547"/>
      <c r="Q444" s="547"/>
      <c r="R444" s="547"/>
    </row>
    <row r="445" spans="6:18" s="577" customFormat="1">
      <c r="F445" s="545"/>
      <c r="H445" s="545"/>
      <c r="J445" s="545"/>
      <c r="O445" s="578"/>
      <c r="P445" s="547"/>
      <c r="Q445" s="547"/>
      <c r="R445" s="547"/>
    </row>
    <row r="446" spans="6:18" s="577" customFormat="1">
      <c r="F446" s="545"/>
      <c r="H446" s="545"/>
      <c r="J446" s="545"/>
      <c r="O446" s="578"/>
      <c r="P446" s="547"/>
      <c r="Q446" s="547"/>
      <c r="R446" s="547"/>
    </row>
    <row r="447" spans="6:18" s="577" customFormat="1">
      <c r="F447" s="545"/>
      <c r="H447" s="545"/>
      <c r="J447" s="545"/>
      <c r="O447" s="578"/>
      <c r="P447" s="547"/>
      <c r="Q447" s="547"/>
      <c r="R447" s="547"/>
    </row>
    <row r="448" spans="6:18" s="577" customFormat="1">
      <c r="F448" s="545"/>
      <c r="H448" s="545"/>
      <c r="J448" s="545"/>
      <c r="O448" s="578"/>
      <c r="P448" s="547"/>
      <c r="Q448" s="547"/>
      <c r="R448" s="547"/>
    </row>
    <row r="449" spans="6:18" s="577" customFormat="1">
      <c r="F449" s="545"/>
      <c r="H449" s="545"/>
      <c r="J449" s="545"/>
      <c r="O449" s="578"/>
      <c r="P449" s="547"/>
      <c r="Q449" s="547"/>
      <c r="R449" s="547"/>
    </row>
    <row r="450" spans="6:18" s="577" customFormat="1">
      <c r="F450" s="545"/>
      <c r="H450" s="545"/>
      <c r="J450" s="545"/>
      <c r="O450" s="578"/>
      <c r="P450" s="547"/>
      <c r="Q450" s="547"/>
      <c r="R450" s="547"/>
    </row>
    <row r="451" spans="6:18" s="577" customFormat="1">
      <c r="F451" s="545"/>
      <c r="H451" s="545"/>
      <c r="J451" s="545"/>
      <c r="O451" s="578"/>
      <c r="P451" s="547"/>
      <c r="Q451" s="547"/>
      <c r="R451" s="547"/>
    </row>
    <row r="452" spans="6:18" s="577" customFormat="1">
      <c r="F452" s="545"/>
      <c r="H452" s="545"/>
      <c r="J452" s="545"/>
      <c r="O452" s="578"/>
      <c r="P452" s="547"/>
      <c r="Q452" s="547"/>
      <c r="R452" s="547"/>
    </row>
    <row r="453" spans="6:18" s="577" customFormat="1">
      <c r="F453" s="545"/>
      <c r="H453" s="545"/>
      <c r="J453" s="545"/>
      <c r="O453" s="578"/>
      <c r="P453" s="547"/>
      <c r="Q453" s="547"/>
      <c r="R453" s="547"/>
    </row>
    <row r="454" spans="6:18" s="577" customFormat="1">
      <c r="F454" s="545"/>
      <c r="H454" s="545"/>
      <c r="J454" s="545"/>
      <c r="O454" s="578"/>
      <c r="P454" s="547"/>
      <c r="Q454" s="547"/>
      <c r="R454" s="547"/>
    </row>
    <row r="455" spans="6:18" s="577" customFormat="1">
      <c r="F455" s="545"/>
      <c r="H455" s="545"/>
      <c r="J455" s="545"/>
      <c r="O455" s="578"/>
      <c r="P455" s="547"/>
      <c r="Q455" s="547"/>
      <c r="R455" s="547"/>
    </row>
    <row r="456" spans="6:18" s="577" customFormat="1">
      <c r="F456" s="545"/>
      <c r="H456" s="545"/>
      <c r="J456" s="545"/>
      <c r="O456" s="578"/>
      <c r="P456" s="547"/>
      <c r="Q456" s="547"/>
      <c r="R456" s="547"/>
    </row>
    <row r="457" spans="6:18" s="577" customFormat="1">
      <c r="F457" s="545"/>
      <c r="H457" s="545"/>
      <c r="J457" s="545"/>
      <c r="O457" s="578"/>
      <c r="P457" s="547"/>
      <c r="Q457" s="547"/>
      <c r="R457" s="547"/>
    </row>
    <row r="458" spans="6:18" s="577" customFormat="1">
      <c r="F458" s="545"/>
      <c r="H458" s="545"/>
      <c r="J458" s="545"/>
      <c r="O458" s="578"/>
      <c r="P458" s="547"/>
      <c r="Q458" s="547"/>
      <c r="R458" s="547"/>
    </row>
    <row r="459" spans="6:18" s="577" customFormat="1">
      <c r="F459" s="545"/>
      <c r="H459" s="545"/>
      <c r="J459" s="545"/>
      <c r="O459" s="578"/>
      <c r="P459" s="547"/>
      <c r="Q459" s="547"/>
      <c r="R459" s="547"/>
    </row>
    <row r="460" spans="6:18" s="577" customFormat="1">
      <c r="F460" s="545"/>
      <c r="H460" s="545"/>
      <c r="J460" s="545"/>
      <c r="O460" s="578"/>
      <c r="P460" s="547"/>
      <c r="Q460" s="547"/>
      <c r="R460" s="547"/>
    </row>
    <row r="461" spans="6:18" s="577" customFormat="1">
      <c r="F461" s="545"/>
      <c r="H461" s="545"/>
      <c r="J461" s="545"/>
      <c r="O461" s="578"/>
      <c r="P461" s="547"/>
      <c r="Q461" s="547"/>
      <c r="R461" s="547"/>
    </row>
    <row r="462" spans="6:18" s="577" customFormat="1">
      <c r="F462" s="545"/>
      <c r="H462" s="545"/>
      <c r="J462" s="545"/>
      <c r="O462" s="578"/>
      <c r="P462" s="547"/>
      <c r="Q462" s="547"/>
      <c r="R462" s="547"/>
    </row>
    <row r="463" spans="6:18" s="577" customFormat="1">
      <c r="F463" s="545"/>
      <c r="H463" s="545"/>
      <c r="J463" s="545"/>
      <c r="O463" s="578"/>
      <c r="P463" s="547"/>
      <c r="Q463" s="547"/>
      <c r="R463" s="547"/>
    </row>
    <row r="464" spans="6:18" s="577" customFormat="1">
      <c r="F464" s="545"/>
      <c r="H464" s="545"/>
      <c r="J464" s="545"/>
      <c r="O464" s="578"/>
      <c r="P464" s="547"/>
      <c r="Q464" s="547"/>
      <c r="R464" s="547"/>
    </row>
    <row r="465" spans="6:18" s="577" customFormat="1">
      <c r="F465" s="545"/>
      <c r="H465" s="545"/>
      <c r="J465" s="545"/>
      <c r="O465" s="578"/>
      <c r="P465" s="547"/>
      <c r="Q465" s="547"/>
      <c r="R465" s="547"/>
    </row>
    <row r="466" spans="6:18" s="577" customFormat="1">
      <c r="F466" s="545"/>
      <c r="H466" s="545"/>
      <c r="J466" s="545"/>
      <c r="O466" s="578"/>
      <c r="P466" s="547"/>
      <c r="Q466" s="547"/>
      <c r="R466" s="547"/>
    </row>
    <row r="467" spans="6:18" s="577" customFormat="1">
      <c r="F467" s="545"/>
      <c r="H467" s="545"/>
      <c r="J467" s="545"/>
      <c r="O467" s="578"/>
      <c r="P467" s="547"/>
      <c r="Q467" s="547"/>
      <c r="R467" s="547"/>
    </row>
    <row r="468" spans="6:18" s="577" customFormat="1">
      <c r="F468" s="545"/>
      <c r="H468" s="545"/>
      <c r="J468" s="545"/>
      <c r="O468" s="578"/>
      <c r="P468" s="547"/>
      <c r="Q468" s="547"/>
      <c r="R468" s="547"/>
    </row>
    <row r="469" spans="6:18" s="577" customFormat="1">
      <c r="F469" s="545"/>
      <c r="H469" s="545"/>
      <c r="J469" s="545"/>
      <c r="O469" s="578"/>
      <c r="P469" s="547"/>
      <c r="Q469" s="547"/>
      <c r="R469" s="547"/>
    </row>
    <row r="470" spans="6:18" s="577" customFormat="1">
      <c r="F470" s="545"/>
      <c r="H470" s="545"/>
      <c r="J470" s="545"/>
      <c r="O470" s="578"/>
      <c r="P470" s="547"/>
      <c r="Q470" s="547"/>
      <c r="R470" s="547"/>
    </row>
    <row r="471" spans="6:18" s="577" customFormat="1">
      <c r="F471" s="545"/>
      <c r="H471" s="545"/>
      <c r="J471" s="545"/>
      <c r="O471" s="578"/>
      <c r="P471" s="547"/>
      <c r="Q471" s="547"/>
      <c r="R471" s="547"/>
    </row>
    <row r="472" spans="6:18" s="577" customFormat="1">
      <c r="F472" s="545"/>
      <c r="H472" s="545"/>
      <c r="J472" s="545"/>
      <c r="O472" s="578"/>
      <c r="P472" s="547"/>
      <c r="Q472" s="547"/>
      <c r="R472" s="547"/>
    </row>
    <row r="473" spans="6:18" s="577" customFormat="1">
      <c r="F473" s="545"/>
      <c r="H473" s="545"/>
      <c r="J473" s="545"/>
      <c r="O473" s="578"/>
      <c r="P473" s="547"/>
      <c r="Q473" s="547"/>
      <c r="R473" s="547"/>
    </row>
    <row r="474" spans="6:18" s="577" customFormat="1">
      <c r="F474" s="545"/>
      <c r="H474" s="545"/>
      <c r="J474" s="545"/>
      <c r="O474" s="578"/>
      <c r="P474" s="547"/>
      <c r="Q474" s="547"/>
      <c r="R474" s="547"/>
    </row>
    <row r="475" spans="6:18" s="577" customFormat="1">
      <c r="F475" s="545"/>
      <c r="H475" s="545"/>
      <c r="J475" s="545"/>
      <c r="O475" s="578"/>
      <c r="P475" s="547"/>
      <c r="Q475" s="547"/>
      <c r="R475" s="547"/>
    </row>
    <row r="476" spans="6:18" s="577" customFormat="1">
      <c r="F476" s="545"/>
      <c r="H476" s="545"/>
      <c r="J476" s="545"/>
      <c r="O476" s="578"/>
      <c r="P476" s="547"/>
      <c r="Q476" s="547"/>
      <c r="R476" s="547"/>
    </row>
    <row r="477" spans="6:18" s="577" customFormat="1">
      <c r="F477" s="545"/>
      <c r="H477" s="545"/>
      <c r="J477" s="545"/>
      <c r="O477" s="578"/>
      <c r="P477" s="547"/>
      <c r="Q477" s="547"/>
      <c r="R477" s="547"/>
    </row>
    <row r="478" spans="6:18" s="577" customFormat="1">
      <c r="F478" s="545"/>
      <c r="H478" s="545"/>
      <c r="J478" s="545"/>
      <c r="O478" s="578"/>
      <c r="P478" s="547"/>
      <c r="Q478" s="547"/>
      <c r="R478" s="547"/>
    </row>
    <row r="479" spans="6:18" s="577" customFormat="1">
      <c r="F479" s="545"/>
      <c r="H479" s="545"/>
      <c r="J479" s="545"/>
      <c r="O479" s="578"/>
      <c r="P479" s="547"/>
      <c r="Q479" s="547"/>
      <c r="R479" s="547"/>
    </row>
    <row r="480" spans="6:18" s="577" customFormat="1">
      <c r="F480" s="545"/>
      <c r="H480" s="545"/>
      <c r="J480" s="545"/>
      <c r="O480" s="578"/>
      <c r="P480" s="547"/>
      <c r="Q480" s="547"/>
      <c r="R480" s="547"/>
    </row>
    <row r="481" spans="6:18" s="577" customFormat="1">
      <c r="F481" s="545"/>
      <c r="H481" s="545"/>
      <c r="J481" s="545"/>
      <c r="O481" s="578"/>
      <c r="P481" s="547"/>
      <c r="Q481" s="547"/>
      <c r="R481" s="547"/>
    </row>
    <row r="482" spans="6:18" s="577" customFormat="1">
      <c r="F482" s="545"/>
      <c r="H482" s="545"/>
      <c r="J482" s="545"/>
      <c r="O482" s="578"/>
      <c r="P482" s="547"/>
      <c r="Q482" s="547"/>
      <c r="R482" s="547"/>
    </row>
    <row r="483" spans="6:18" s="577" customFormat="1">
      <c r="F483" s="545"/>
      <c r="H483" s="545"/>
      <c r="J483" s="545"/>
      <c r="O483" s="578"/>
      <c r="P483" s="547"/>
      <c r="Q483" s="547"/>
      <c r="R483" s="547"/>
    </row>
    <row r="484" spans="6:18" s="577" customFormat="1">
      <c r="F484" s="545"/>
      <c r="H484" s="545"/>
      <c r="J484" s="545"/>
      <c r="O484" s="578"/>
      <c r="P484" s="547"/>
      <c r="Q484" s="547"/>
      <c r="R484" s="547"/>
    </row>
    <row r="485" spans="6:18" s="577" customFormat="1">
      <c r="F485" s="545"/>
      <c r="H485" s="545"/>
      <c r="J485" s="545"/>
      <c r="O485" s="578"/>
      <c r="P485" s="547"/>
      <c r="Q485" s="547"/>
      <c r="R485" s="547"/>
    </row>
    <row r="486" spans="6:18" s="577" customFormat="1">
      <c r="F486" s="545"/>
      <c r="H486" s="545"/>
      <c r="J486" s="545"/>
      <c r="O486" s="578"/>
      <c r="P486" s="547"/>
      <c r="Q486" s="547"/>
      <c r="R486" s="547"/>
    </row>
    <row r="487" spans="6:18" s="577" customFormat="1">
      <c r="F487" s="545"/>
      <c r="H487" s="545"/>
      <c r="J487" s="545"/>
      <c r="O487" s="578"/>
      <c r="P487" s="547"/>
      <c r="Q487" s="547"/>
      <c r="R487" s="547"/>
    </row>
    <row r="488" spans="6:18" s="577" customFormat="1">
      <c r="F488" s="545"/>
      <c r="H488" s="545"/>
      <c r="J488" s="545"/>
      <c r="O488" s="578"/>
      <c r="P488" s="547"/>
      <c r="Q488" s="547"/>
      <c r="R488" s="547"/>
    </row>
    <row r="489" spans="6:18" s="577" customFormat="1">
      <c r="F489" s="545"/>
      <c r="H489" s="545"/>
      <c r="J489" s="545"/>
      <c r="O489" s="578"/>
      <c r="P489" s="547"/>
      <c r="Q489" s="547"/>
      <c r="R489" s="547"/>
    </row>
    <row r="490" spans="6:18" s="577" customFormat="1">
      <c r="F490" s="545"/>
      <c r="H490" s="545"/>
      <c r="J490" s="545"/>
      <c r="O490" s="578"/>
      <c r="P490" s="547"/>
      <c r="Q490" s="547"/>
      <c r="R490" s="547"/>
    </row>
    <row r="491" spans="6:18" s="577" customFormat="1">
      <c r="F491" s="545"/>
      <c r="H491" s="545"/>
      <c r="J491" s="545"/>
      <c r="O491" s="578"/>
      <c r="P491" s="547"/>
      <c r="Q491" s="547"/>
      <c r="R491" s="547"/>
    </row>
    <row r="492" spans="6:18" s="577" customFormat="1">
      <c r="F492" s="545"/>
      <c r="H492" s="545"/>
      <c r="J492" s="545"/>
      <c r="O492" s="578"/>
      <c r="P492" s="547"/>
      <c r="Q492" s="547"/>
      <c r="R492" s="547"/>
    </row>
    <row r="493" spans="6:18" s="577" customFormat="1">
      <c r="F493" s="545"/>
      <c r="H493" s="545"/>
      <c r="J493" s="545"/>
      <c r="O493" s="578"/>
      <c r="P493" s="547"/>
      <c r="Q493" s="547"/>
      <c r="R493" s="547"/>
    </row>
    <row r="494" spans="6:18" s="577" customFormat="1">
      <c r="F494" s="545"/>
      <c r="H494" s="545"/>
      <c r="J494" s="545"/>
      <c r="O494" s="578"/>
      <c r="P494" s="547"/>
      <c r="Q494" s="547"/>
      <c r="R494" s="547"/>
    </row>
    <row r="495" spans="6:18" s="577" customFormat="1">
      <c r="F495" s="545"/>
      <c r="H495" s="545"/>
      <c r="J495" s="545"/>
      <c r="O495" s="578"/>
      <c r="P495" s="547"/>
      <c r="Q495" s="547"/>
      <c r="R495" s="547"/>
    </row>
    <row r="496" spans="6:18" s="577" customFormat="1">
      <c r="F496" s="545"/>
      <c r="H496" s="545"/>
      <c r="J496" s="545"/>
      <c r="O496" s="578"/>
      <c r="P496" s="547"/>
      <c r="Q496" s="547"/>
      <c r="R496" s="547"/>
    </row>
    <row r="497" spans="6:18" s="577" customFormat="1">
      <c r="F497" s="545"/>
      <c r="H497" s="545"/>
      <c r="J497" s="545"/>
      <c r="O497" s="578"/>
      <c r="P497" s="547"/>
      <c r="Q497" s="547"/>
      <c r="R497" s="547"/>
    </row>
    <row r="498" spans="6:18" s="577" customFormat="1">
      <c r="F498" s="545"/>
      <c r="H498" s="545"/>
      <c r="J498" s="545"/>
      <c r="O498" s="578"/>
      <c r="P498" s="547"/>
      <c r="Q498" s="547"/>
      <c r="R498" s="547"/>
    </row>
    <row r="499" spans="6:18" s="577" customFormat="1">
      <c r="F499" s="545"/>
      <c r="H499" s="545"/>
      <c r="J499" s="545"/>
      <c r="O499" s="578"/>
      <c r="P499" s="547"/>
      <c r="Q499" s="547"/>
      <c r="R499" s="547"/>
    </row>
    <row r="500" spans="6:18" s="577" customFormat="1">
      <c r="F500" s="545"/>
      <c r="H500" s="545"/>
      <c r="J500" s="545"/>
      <c r="O500" s="578"/>
      <c r="P500" s="547"/>
      <c r="Q500" s="547"/>
      <c r="R500" s="547"/>
    </row>
    <row r="501" spans="6:18" s="577" customFormat="1">
      <c r="F501" s="545"/>
      <c r="H501" s="545"/>
      <c r="J501" s="545"/>
      <c r="O501" s="578"/>
      <c r="P501" s="547"/>
      <c r="Q501" s="547"/>
      <c r="R501" s="547"/>
    </row>
    <row r="502" spans="6:18" s="577" customFormat="1">
      <c r="F502" s="545"/>
      <c r="H502" s="545"/>
      <c r="J502" s="545"/>
      <c r="O502" s="578"/>
      <c r="P502" s="547"/>
      <c r="Q502" s="547"/>
      <c r="R502" s="547"/>
    </row>
    <row r="503" spans="6:18" s="577" customFormat="1">
      <c r="F503" s="545"/>
      <c r="H503" s="545"/>
      <c r="J503" s="545"/>
      <c r="O503" s="578"/>
      <c r="P503" s="547"/>
      <c r="Q503" s="547"/>
      <c r="R503" s="547"/>
    </row>
    <row r="504" spans="6:18" s="577" customFormat="1">
      <c r="F504" s="545"/>
      <c r="H504" s="545"/>
      <c r="J504" s="545"/>
      <c r="O504" s="578"/>
      <c r="P504" s="547"/>
      <c r="Q504" s="547"/>
      <c r="R504" s="547"/>
    </row>
    <row r="505" spans="6:18" s="577" customFormat="1">
      <c r="F505" s="545"/>
      <c r="H505" s="545"/>
      <c r="J505" s="545"/>
      <c r="O505" s="578"/>
      <c r="P505" s="547"/>
      <c r="Q505" s="547"/>
      <c r="R505" s="547"/>
    </row>
    <row r="506" spans="6:18" s="577" customFormat="1">
      <c r="F506" s="545"/>
      <c r="H506" s="545"/>
      <c r="J506" s="545"/>
      <c r="O506" s="578"/>
      <c r="P506" s="547"/>
      <c r="Q506" s="547"/>
      <c r="R506" s="547"/>
    </row>
    <row r="507" spans="6:18" s="577" customFormat="1">
      <c r="F507" s="545"/>
      <c r="H507" s="545"/>
      <c r="J507" s="545"/>
      <c r="O507" s="578"/>
      <c r="P507" s="547"/>
      <c r="Q507" s="547"/>
      <c r="R507" s="547"/>
    </row>
    <row r="508" spans="6:18" s="577" customFormat="1">
      <c r="F508" s="545"/>
      <c r="H508" s="545"/>
      <c r="J508" s="545"/>
      <c r="O508" s="578"/>
      <c r="P508" s="547"/>
      <c r="Q508" s="547"/>
      <c r="R508" s="547"/>
    </row>
    <row r="509" spans="6:18" s="577" customFormat="1">
      <c r="F509" s="545"/>
      <c r="H509" s="545"/>
      <c r="J509" s="545"/>
      <c r="O509" s="578"/>
      <c r="P509" s="547"/>
      <c r="Q509" s="547"/>
      <c r="R509" s="547"/>
    </row>
    <row r="510" spans="6:18" s="577" customFormat="1">
      <c r="F510" s="545"/>
      <c r="H510" s="545"/>
      <c r="J510" s="545"/>
      <c r="O510" s="578"/>
      <c r="P510" s="547"/>
      <c r="Q510" s="547"/>
      <c r="R510" s="547"/>
    </row>
    <row r="511" spans="6:18" s="577" customFormat="1">
      <c r="F511" s="545"/>
      <c r="H511" s="545"/>
      <c r="J511" s="545"/>
      <c r="O511" s="578"/>
      <c r="P511" s="547"/>
      <c r="Q511" s="547"/>
      <c r="R511" s="547"/>
    </row>
    <row r="512" spans="6:18" s="577" customFormat="1">
      <c r="F512" s="545"/>
      <c r="H512" s="545"/>
      <c r="J512" s="545"/>
      <c r="O512" s="578"/>
      <c r="P512" s="547"/>
      <c r="Q512" s="547"/>
      <c r="R512" s="547"/>
    </row>
    <row r="513" spans="6:18" s="577" customFormat="1">
      <c r="F513" s="545"/>
      <c r="H513" s="545"/>
      <c r="J513" s="545"/>
      <c r="O513" s="578"/>
      <c r="P513" s="547"/>
      <c r="Q513" s="547"/>
      <c r="R513" s="547"/>
    </row>
    <row r="514" spans="6:18" s="577" customFormat="1">
      <c r="F514" s="545"/>
      <c r="H514" s="545"/>
      <c r="J514" s="545"/>
      <c r="O514" s="578"/>
      <c r="P514" s="547"/>
      <c r="Q514" s="547"/>
      <c r="R514" s="547"/>
    </row>
    <row r="515" spans="6:18" s="577" customFormat="1">
      <c r="F515" s="545"/>
      <c r="H515" s="545"/>
      <c r="J515" s="545"/>
      <c r="O515" s="578"/>
      <c r="P515" s="547"/>
      <c r="Q515" s="547"/>
      <c r="R515" s="547"/>
    </row>
    <row r="516" spans="6:18" s="577" customFormat="1">
      <c r="F516" s="545"/>
      <c r="H516" s="545"/>
      <c r="J516" s="545"/>
      <c r="O516" s="578"/>
      <c r="P516" s="547"/>
      <c r="Q516" s="547"/>
      <c r="R516" s="547"/>
    </row>
    <row r="517" spans="6:18" s="577" customFormat="1">
      <c r="F517" s="545"/>
      <c r="H517" s="545"/>
      <c r="J517" s="545"/>
      <c r="O517" s="578"/>
      <c r="P517" s="547"/>
      <c r="Q517" s="547"/>
      <c r="R517" s="547"/>
    </row>
    <row r="518" spans="6:18" s="577" customFormat="1">
      <c r="F518" s="545"/>
      <c r="H518" s="545"/>
      <c r="J518" s="545"/>
      <c r="O518" s="578"/>
      <c r="P518" s="547"/>
      <c r="Q518" s="547"/>
      <c r="R518" s="547"/>
    </row>
    <row r="519" spans="6:18" s="577" customFormat="1">
      <c r="F519" s="545"/>
      <c r="H519" s="545"/>
      <c r="J519" s="545"/>
      <c r="O519" s="578"/>
      <c r="P519" s="547"/>
      <c r="Q519" s="547"/>
      <c r="R519" s="547"/>
    </row>
    <row r="520" spans="6:18" s="577" customFormat="1">
      <c r="F520" s="545"/>
      <c r="H520" s="545"/>
      <c r="J520" s="545"/>
      <c r="O520" s="578"/>
      <c r="P520" s="547"/>
      <c r="Q520" s="547"/>
      <c r="R520" s="547"/>
    </row>
    <row r="521" spans="6:18" s="577" customFormat="1">
      <c r="F521" s="545"/>
      <c r="H521" s="545"/>
      <c r="J521" s="545"/>
      <c r="O521" s="578"/>
      <c r="P521" s="547"/>
      <c r="Q521" s="547"/>
      <c r="R521" s="547"/>
    </row>
    <row r="522" spans="6:18" s="577" customFormat="1">
      <c r="F522" s="545"/>
      <c r="H522" s="545"/>
      <c r="J522" s="545"/>
      <c r="O522" s="578"/>
      <c r="P522" s="547"/>
      <c r="Q522" s="547"/>
      <c r="R522" s="547"/>
    </row>
    <row r="523" spans="6:18" s="577" customFormat="1">
      <c r="F523" s="545"/>
      <c r="H523" s="545"/>
      <c r="J523" s="545"/>
      <c r="O523" s="578"/>
      <c r="P523" s="547"/>
      <c r="Q523" s="547"/>
      <c r="R523" s="547"/>
    </row>
    <row r="524" spans="6:18" s="577" customFormat="1">
      <c r="F524" s="545"/>
      <c r="H524" s="545"/>
      <c r="J524" s="545"/>
      <c r="O524" s="578"/>
      <c r="P524" s="547"/>
      <c r="Q524" s="547"/>
      <c r="R524" s="547"/>
    </row>
    <row r="525" spans="6:18" s="577" customFormat="1">
      <c r="F525" s="545"/>
      <c r="H525" s="545"/>
      <c r="J525" s="545"/>
      <c r="O525" s="578"/>
      <c r="P525" s="547"/>
      <c r="Q525" s="547"/>
      <c r="R525" s="547"/>
    </row>
    <row r="526" spans="6:18" s="577" customFormat="1">
      <c r="F526" s="545"/>
      <c r="H526" s="545"/>
      <c r="J526" s="545"/>
      <c r="O526" s="578"/>
      <c r="P526" s="547"/>
      <c r="Q526" s="547"/>
      <c r="R526" s="547"/>
    </row>
    <row r="527" spans="6:18" s="577" customFormat="1">
      <c r="F527" s="545"/>
      <c r="H527" s="545"/>
      <c r="J527" s="545"/>
      <c r="O527" s="578"/>
      <c r="P527" s="547"/>
      <c r="Q527" s="547"/>
      <c r="R527" s="547"/>
    </row>
    <row r="528" spans="6:18" s="577" customFormat="1">
      <c r="F528" s="545"/>
      <c r="H528" s="545"/>
      <c r="J528" s="545"/>
      <c r="O528" s="578"/>
      <c r="P528" s="547"/>
      <c r="Q528" s="547"/>
      <c r="R528" s="547"/>
    </row>
    <row r="529" spans="6:18" s="577" customFormat="1">
      <c r="F529" s="545"/>
      <c r="H529" s="545"/>
      <c r="J529" s="545"/>
      <c r="O529" s="578"/>
      <c r="P529" s="547"/>
      <c r="Q529" s="547"/>
      <c r="R529" s="547"/>
    </row>
    <row r="530" spans="6:18" s="577" customFormat="1">
      <c r="F530" s="545"/>
      <c r="H530" s="545"/>
      <c r="J530" s="545"/>
      <c r="O530" s="578"/>
      <c r="P530" s="547"/>
      <c r="Q530" s="547"/>
      <c r="R530" s="547"/>
    </row>
    <row r="531" spans="6:18" s="577" customFormat="1">
      <c r="F531" s="545"/>
      <c r="H531" s="545"/>
      <c r="J531" s="545"/>
      <c r="O531" s="578"/>
      <c r="P531" s="547"/>
      <c r="Q531" s="547"/>
      <c r="R531" s="547"/>
    </row>
    <row r="532" spans="6:18" s="577" customFormat="1">
      <c r="F532" s="545"/>
      <c r="H532" s="545"/>
      <c r="J532" s="545"/>
      <c r="O532" s="578"/>
      <c r="P532" s="547"/>
      <c r="Q532" s="547"/>
      <c r="R532" s="547"/>
    </row>
    <row r="533" spans="6:18" s="577" customFormat="1">
      <c r="F533" s="545"/>
      <c r="H533" s="545"/>
      <c r="J533" s="545"/>
      <c r="O533" s="578"/>
      <c r="P533" s="547"/>
      <c r="Q533" s="547"/>
      <c r="R533" s="547"/>
    </row>
    <row r="534" spans="6:18" s="577" customFormat="1">
      <c r="F534" s="545"/>
      <c r="H534" s="545"/>
      <c r="J534" s="545"/>
      <c r="O534" s="578"/>
      <c r="P534" s="547"/>
      <c r="Q534" s="547"/>
      <c r="R534" s="547"/>
    </row>
    <row r="535" spans="6:18" s="577" customFormat="1">
      <c r="F535" s="545"/>
      <c r="H535" s="545"/>
      <c r="J535" s="545"/>
      <c r="O535" s="578"/>
      <c r="P535" s="547"/>
      <c r="Q535" s="547"/>
      <c r="R535" s="547"/>
    </row>
    <row r="536" spans="6:18" s="577" customFormat="1">
      <c r="F536" s="545"/>
      <c r="H536" s="545"/>
      <c r="J536" s="545"/>
      <c r="O536" s="578"/>
      <c r="P536" s="547"/>
      <c r="Q536" s="547"/>
      <c r="R536" s="547"/>
    </row>
    <row r="537" spans="6:18" s="577" customFormat="1">
      <c r="F537" s="545"/>
      <c r="H537" s="545"/>
      <c r="J537" s="545"/>
      <c r="O537" s="578"/>
      <c r="P537" s="547"/>
      <c r="Q537" s="547"/>
      <c r="R537" s="547"/>
    </row>
    <row r="538" spans="6:18" s="577" customFormat="1">
      <c r="F538" s="545"/>
      <c r="H538" s="545"/>
      <c r="J538" s="545"/>
      <c r="O538" s="578"/>
      <c r="P538" s="547"/>
      <c r="Q538" s="547"/>
      <c r="R538" s="547"/>
    </row>
    <row r="539" spans="6:18" s="577" customFormat="1">
      <c r="F539" s="545"/>
      <c r="H539" s="545"/>
      <c r="J539" s="545"/>
      <c r="O539" s="578"/>
      <c r="P539" s="547"/>
      <c r="Q539" s="547"/>
      <c r="R539" s="547"/>
    </row>
    <row r="540" spans="6:18" s="577" customFormat="1">
      <c r="F540" s="545"/>
      <c r="H540" s="545"/>
      <c r="J540" s="545"/>
      <c r="O540" s="578"/>
      <c r="P540" s="547"/>
      <c r="Q540" s="547"/>
      <c r="R540" s="547"/>
    </row>
    <row r="541" spans="6:18" s="577" customFormat="1">
      <c r="F541" s="545"/>
      <c r="H541" s="545"/>
      <c r="J541" s="545"/>
      <c r="O541" s="578"/>
      <c r="P541" s="547"/>
      <c r="Q541" s="547"/>
      <c r="R541" s="547"/>
    </row>
    <row r="542" spans="6:18" s="577" customFormat="1">
      <c r="F542" s="545"/>
      <c r="H542" s="545"/>
      <c r="J542" s="545"/>
      <c r="O542" s="578"/>
      <c r="P542" s="547"/>
      <c r="Q542" s="547"/>
      <c r="R542" s="547"/>
    </row>
    <row r="543" spans="6:18" s="577" customFormat="1">
      <c r="F543" s="545"/>
      <c r="H543" s="545"/>
      <c r="J543" s="545"/>
      <c r="O543" s="578"/>
      <c r="P543" s="547"/>
      <c r="Q543" s="547"/>
      <c r="R543" s="547"/>
    </row>
    <row r="544" spans="6:18" s="577" customFormat="1">
      <c r="F544" s="545"/>
      <c r="H544" s="545"/>
      <c r="J544" s="545"/>
      <c r="O544" s="578"/>
      <c r="P544" s="547"/>
      <c r="Q544" s="547"/>
      <c r="R544" s="547"/>
    </row>
    <row r="545" spans="6:18" s="577" customFormat="1">
      <c r="F545" s="545"/>
      <c r="H545" s="545"/>
      <c r="J545" s="545"/>
      <c r="O545" s="578"/>
      <c r="P545" s="547"/>
      <c r="Q545" s="547"/>
      <c r="R545" s="547"/>
    </row>
    <row r="546" spans="6:18" s="577" customFormat="1">
      <c r="F546" s="545"/>
      <c r="H546" s="545"/>
      <c r="J546" s="545"/>
      <c r="O546" s="578"/>
      <c r="P546" s="547"/>
      <c r="Q546" s="547"/>
      <c r="R546" s="547"/>
    </row>
    <row r="547" spans="6:18" s="577" customFormat="1">
      <c r="F547" s="545"/>
      <c r="H547" s="545"/>
      <c r="J547" s="545"/>
      <c r="O547" s="578"/>
      <c r="P547" s="547"/>
      <c r="Q547" s="547"/>
      <c r="R547" s="547"/>
    </row>
    <row r="548" spans="6:18" s="577" customFormat="1">
      <c r="F548" s="545"/>
      <c r="H548" s="545"/>
      <c r="J548" s="545"/>
      <c r="O548" s="578"/>
      <c r="P548" s="547"/>
      <c r="Q548" s="547"/>
      <c r="R548" s="547"/>
    </row>
    <row r="549" spans="6:18" s="577" customFormat="1">
      <c r="F549" s="545"/>
      <c r="H549" s="545"/>
      <c r="J549" s="545"/>
      <c r="O549" s="578"/>
      <c r="P549" s="547"/>
      <c r="Q549" s="547"/>
      <c r="R549" s="547"/>
    </row>
    <row r="550" spans="6:18" s="577" customFormat="1">
      <c r="F550" s="545"/>
      <c r="H550" s="545"/>
      <c r="J550" s="545"/>
      <c r="O550" s="578"/>
      <c r="P550" s="547"/>
      <c r="Q550" s="547"/>
      <c r="R550" s="547"/>
    </row>
    <row r="551" spans="6:18" s="577" customFormat="1">
      <c r="F551" s="545"/>
      <c r="H551" s="545"/>
      <c r="J551" s="545"/>
      <c r="O551" s="578"/>
      <c r="P551" s="547"/>
      <c r="Q551" s="547"/>
      <c r="R551" s="547"/>
    </row>
    <row r="552" spans="6:18" s="577" customFormat="1">
      <c r="F552" s="545"/>
      <c r="H552" s="545"/>
      <c r="J552" s="545"/>
      <c r="O552" s="578"/>
      <c r="P552" s="547"/>
      <c r="Q552" s="547"/>
      <c r="R552" s="547"/>
    </row>
    <row r="553" spans="6:18" s="577" customFormat="1">
      <c r="F553" s="545"/>
      <c r="H553" s="545"/>
      <c r="J553" s="545"/>
      <c r="O553" s="578"/>
      <c r="P553" s="547"/>
      <c r="Q553" s="547"/>
      <c r="R553" s="547"/>
    </row>
    <row r="554" spans="6:18" s="577" customFormat="1">
      <c r="F554" s="545"/>
      <c r="H554" s="545"/>
      <c r="J554" s="545"/>
      <c r="O554" s="578"/>
      <c r="P554" s="547"/>
      <c r="Q554" s="547"/>
      <c r="R554" s="547"/>
    </row>
    <row r="555" spans="6:18" s="577" customFormat="1">
      <c r="F555" s="545"/>
      <c r="H555" s="545"/>
      <c r="J555" s="545"/>
      <c r="O555" s="578"/>
      <c r="P555" s="547"/>
      <c r="Q555" s="547"/>
      <c r="R555" s="547"/>
    </row>
    <row r="556" spans="6:18" s="577" customFormat="1">
      <c r="F556" s="545"/>
      <c r="H556" s="545"/>
      <c r="J556" s="545"/>
      <c r="O556" s="578"/>
      <c r="P556" s="547"/>
      <c r="Q556" s="547"/>
      <c r="R556" s="547"/>
    </row>
    <row r="557" spans="6:18" s="577" customFormat="1">
      <c r="F557" s="545"/>
      <c r="H557" s="545"/>
      <c r="J557" s="545"/>
      <c r="O557" s="578"/>
      <c r="P557" s="547"/>
      <c r="Q557" s="547"/>
      <c r="R557" s="547"/>
    </row>
    <row r="558" spans="6:18" s="577" customFormat="1">
      <c r="F558" s="545"/>
      <c r="H558" s="545"/>
      <c r="J558" s="545"/>
      <c r="O558" s="578"/>
      <c r="P558" s="547"/>
      <c r="Q558" s="547"/>
      <c r="R558" s="547"/>
    </row>
    <row r="559" spans="6:18" s="577" customFormat="1">
      <c r="F559" s="545"/>
      <c r="H559" s="545"/>
      <c r="J559" s="545"/>
      <c r="O559" s="578"/>
      <c r="P559" s="547"/>
      <c r="Q559" s="547"/>
      <c r="R559" s="547"/>
    </row>
    <row r="560" spans="6:18" s="577" customFormat="1">
      <c r="F560" s="545"/>
      <c r="H560" s="545"/>
      <c r="J560" s="545"/>
      <c r="O560" s="578"/>
      <c r="P560" s="547"/>
      <c r="Q560" s="547"/>
      <c r="R560" s="547"/>
    </row>
    <row r="561" spans="6:18" s="577" customFormat="1">
      <c r="F561" s="545"/>
      <c r="H561" s="545"/>
      <c r="J561" s="545"/>
      <c r="O561" s="578"/>
      <c r="P561" s="547"/>
      <c r="Q561" s="547"/>
      <c r="R561" s="547"/>
    </row>
    <row r="562" spans="6:18" s="577" customFormat="1">
      <c r="F562" s="545"/>
      <c r="H562" s="545"/>
      <c r="J562" s="545"/>
      <c r="O562" s="578"/>
      <c r="P562" s="547"/>
      <c r="Q562" s="547"/>
      <c r="R562" s="547"/>
    </row>
    <row r="563" spans="6:18" s="577" customFormat="1">
      <c r="F563" s="545"/>
      <c r="H563" s="545"/>
      <c r="J563" s="545"/>
      <c r="O563" s="578"/>
      <c r="P563" s="547"/>
      <c r="Q563" s="547"/>
      <c r="R563" s="547"/>
    </row>
    <row r="564" spans="6:18" s="577" customFormat="1">
      <c r="F564" s="545"/>
      <c r="H564" s="545"/>
      <c r="J564" s="545"/>
      <c r="O564" s="578"/>
      <c r="P564" s="547"/>
      <c r="Q564" s="547"/>
      <c r="R564" s="547"/>
    </row>
    <row r="565" spans="6:18" s="577" customFormat="1">
      <c r="F565" s="545"/>
      <c r="H565" s="545"/>
      <c r="J565" s="545"/>
      <c r="O565" s="578"/>
      <c r="P565" s="547"/>
      <c r="Q565" s="547"/>
      <c r="R565" s="547"/>
    </row>
    <row r="566" spans="6:18" s="577" customFormat="1">
      <c r="F566" s="545"/>
      <c r="H566" s="545"/>
      <c r="J566" s="545"/>
      <c r="O566" s="578"/>
      <c r="P566" s="547"/>
      <c r="Q566" s="547"/>
      <c r="R566" s="547"/>
    </row>
    <row r="567" spans="6:18" s="577" customFormat="1">
      <c r="F567" s="545"/>
      <c r="H567" s="545"/>
      <c r="J567" s="545"/>
      <c r="O567" s="578"/>
      <c r="P567" s="547"/>
      <c r="Q567" s="547"/>
      <c r="R567" s="547"/>
    </row>
    <row r="568" spans="6:18" s="577" customFormat="1">
      <c r="F568" s="545"/>
      <c r="H568" s="545"/>
      <c r="J568" s="545"/>
      <c r="O568" s="578"/>
      <c r="P568" s="547"/>
      <c r="Q568" s="547"/>
      <c r="R568" s="547"/>
    </row>
    <row r="569" spans="6:18" s="577" customFormat="1">
      <c r="F569" s="545"/>
      <c r="H569" s="545"/>
      <c r="J569" s="545"/>
      <c r="O569" s="578"/>
      <c r="P569" s="547"/>
      <c r="Q569" s="547"/>
      <c r="R569" s="547"/>
    </row>
    <row r="570" spans="6:18" s="577" customFormat="1">
      <c r="F570" s="545"/>
      <c r="H570" s="545"/>
      <c r="J570" s="545"/>
      <c r="O570" s="578"/>
      <c r="P570" s="547"/>
      <c r="Q570" s="547"/>
      <c r="R570" s="547"/>
    </row>
    <row r="571" spans="6:18" s="577" customFormat="1">
      <c r="F571" s="545"/>
      <c r="H571" s="545"/>
      <c r="J571" s="545"/>
      <c r="O571" s="578"/>
      <c r="P571" s="547"/>
      <c r="Q571" s="547"/>
      <c r="R571" s="547"/>
    </row>
    <row r="572" spans="6:18" s="577" customFormat="1">
      <c r="F572" s="545"/>
      <c r="H572" s="545"/>
      <c r="J572" s="545"/>
      <c r="O572" s="578"/>
      <c r="P572" s="547"/>
      <c r="Q572" s="547"/>
      <c r="R572" s="547"/>
    </row>
    <row r="573" spans="6:18" s="577" customFormat="1">
      <c r="F573" s="545"/>
      <c r="H573" s="545"/>
      <c r="J573" s="545"/>
      <c r="O573" s="578"/>
      <c r="P573" s="547"/>
      <c r="Q573" s="547"/>
      <c r="R573" s="547"/>
    </row>
    <row r="574" spans="6:18" s="577" customFormat="1">
      <c r="F574" s="545"/>
      <c r="H574" s="545"/>
      <c r="J574" s="545"/>
      <c r="O574" s="578"/>
      <c r="P574" s="547"/>
      <c r="Q574" s="547"/>
      <c r="R574" s="547"/>
    </row>
    <row r="575" spans="6:18" s="577" customFormat="1">
      <c r="F575" s="545"/>
      <c r="H575" s="545"/>
      <c r="J575" s="545"/>
      <c r="O575" s="578"/>
      <c r="P575" s="547"/>
      <c r="Q575" s="547"/>
      <c r="R575" s="547"/>
    </row>
    <row r="576" spans="6:18" s="577" customFormat="1">
      <c r="F576" s="545"/>
      <c r="H576" s="545"/>
      <c r="J576" s="545"/>
      <c r="O576" s="578"/>
      <c r="P576" s="547"/>
      <c r="Q576" s="547"/>
      <c r="R576" s="547"/>
    </row>
    <row r="577" spans="6:18" s="577" customFormat="1">
      <c r="F577" s="545"/>
      <c r="H577" s="545"/>
      <c r="J577" s="545"/>
      <c r="O577" s="578"/>
      <c r="P577" s="547"/>
      <c r="Q577" s="547"/>
      <c r="R577" s="547"/>
    </row>
    <row r="578" spans="6:18" s="577" customFormat="1">
      <c r="F578" s="545"/>
      <c r="H578" s="545"/>
      <c r="J578" s="545"/>
      <c r="O578" s="578"/>
      <c r="P578" s="547"/>
      <c r="Q578" s="547"/>
      <c r="R578" s="547"/>
    </row>
    <row r="579" spans="6:18" s="577" customFormat="1">
      <c r="F579" s="545"/>
      <c r="H579" s="545"/>
      <c r="J579" s="545"/>
      <c r="O579" s="578"/>
      <c r="P579" s="547"/>
      <c r="Q579" s="547"/>
      <c r="R579" s="547"/>
    </row>
    <row r="580" spans="6:18" s="577" customFormat="1">
      <c r="F580" s="545"/>
      <c r="H580" s="545"/>
      <c r="J580" s="545"/>
      <c r="O580" s="578"/>
      <c r="P580" s="547"/>
      <c r="Q580" s="547"/>
      <c r="R580" s="547"/>
    </row>
    <row r="581" spans="6:18" s="577" customFormat="1">
      <c r="F581" s="545"/>
      <c r="H581" s="545"/>
      <c r="J581" s="545"/>
      <c r="O581" s="578"/>
      <c r="P581" s="547"/>
      <c r="Q581" s="547"/>
      <c r="R581" s="547"/>
    </row>
    <row r="582" spans="6:18" s="577" customFormat="1">
      <c r="F582" s="545"/>
      <c r="H582" s="545"/>
      <c r="J582" s="545"/>
      <c r="O582" s="578"/>
      <c r="P582" s="547"/>
      <c r="Q582" s="547"/>
      <c r="R582" s="547"/>
    </row>
    <row r="583" spans="6:18" s="577" customFormat="1">
      <c r="F583" s="545"/>
      <c r="H583" s="545"/>
      <c r="J583" s="545"/>
      <c r="O583" s="578"/>
      <c r="P583" s="547"/>
      <c r="Q583" s="547"/>
      <c r="R583" s="547"/>
    </row>
    <row r="584" spans="6:18" s="577" customFormat="1">
      <c r="F584" s="545"/>
      <c r="H584" s="545"/>
      <c r="J584" s="545"/>
      <c r="O584" s="578"/>
      <c r="P584" s="547"/>
      <c r="Q584" s="547"/>
      <c r="R584" s="547"/>
    </row>
    <row r="585" spans="6:18" s="577" customFormat="1">
      <c r="F585" s="545"/>
      <c r="H585" s="545"/>
      <c r="J585" s="545"/>
      <c r="O585" s="578"/>
      <c r="P585" s="547"/>
      <c r="Q585" s="547"/>
      <c r="R585" s="547"/>
    </row>
    <row r="586" spans="6:18" s="577" customFormat="1">
      <c r="F586" s="545"/>
      <c r="H586" s="545"/>
      <c r="J586" s="545"/>
      <c r="O586" s="578"/>
      <c r="P586" s="547"/>
      <c r="Q586" s="547"/>
      <c r="R586" s="547"/>
    </row>
    <row r="587" spans="6:18" s="577" customFormat="1">
      <c r="F587" s="545"/>
      <c r="H587" s="545"/>
      <c r="J587" s="545"/>
      <c r="O587" s="578"/>
      <c r="P587" s="547"/>
      <c r="Q587" s="547"/>
      <c r="R587" s="547"/>
    </row>
    <row r="588" spans="6:18" s="577" customFormat="1">
      <c r="F588" s="545"/>
      <c r="H588" s="545"/>
      <c r="J588" s="545"/>
      <c r="O588" s="578"/>
      <c r="P588" s="547"/>
      <c r="Q588" s="547"/>
      <c r="R588" s="547"/>
    </row>
    <row r="589" spans="6:18" s="577" customFormat="1">
      <c r="F589" s="545"/>
      <c r="H589" s="545"/>
      <c r="J589" s="545"/>
      <c r="O589" s="578"/>
      <c r="P589" s="547"/>
      <c r="Q589" s="547"/>
      <c r="R589" s="547"/>
    </row>
    <row r="590" spans="6:18" s="577" customFormat="1">
      <c r="F590" s="545"/>
      <c r="H590" s="545"/>
      <c r="J590" s="545"/>
      <c r="O590" s="578"/>
      <c r="P590" s="547"/>
      <c r="Q590" s="547"/>
      <c r="R590" s="547"/>
    </row>
    <row r="591" spans="6:18" s="577" customFormat="1">
      <c r="F591" s="545"/>
      <c r="H591" s="545"/>
      <c r="J591" s="545"/>
      <c r="O591" s="578"/>
      <c r="P591" s="547"/>
      <c r="Q591" s="547"/>
      <c r="R591" s="547"/>
    </row>
    <row r="592" spans="6:18" s="577" customFormat="1">
      <c r="F592" s="545"/>
      <c r="H592" s="545"/>
      <c r="J592" s="545"/>
      <c r="O592" s="578"/>
      <c r="P592" s="547"/>
      <c r="Q592" s="547"/>
      <c r="R592" s="547"/>
    </row>
    <row r="593" spans="6:18" s="577" customFormat="1">
      <c r="F593" s="545"/>
      <c r="H593" s="545"/>
      <c r="J593" s="545"/>
      <c r="O593" s="578"/>
      <c r="P593" s="547"/>
      <c r="Q593" s="547"/>
      <c r="R593" s="547"/>
    </row>
    <row r="594" spans="6:18" s="577" customFormat="1">
      <c r="F594" s="545"/>
      <c r="H594" s="545"/>
      <c r="J594" s="545"/>
      <c r="O594" s="578"/>
      <c r="P594" s="547"/>
      <c r="Q594" s="547"/>
      <c r="R594" s="547"/>
    </row>
    <row r="595" spans="6:18" s="577" customFormat="1">
      <c r="F595" s="545"/>
      <c r="H595" s="545"/>
      <c r="J595" s="545"/>
      <c r="O595" s="578"/>
      <c r="P595" s="547"/>
      <c r="Q595" s="547"/>
      <c r="R595" s="547"/>
    </row>
    <row r="596" spans="6:18" s="577" customFormat="1">
      <c r="F596" s="545"/>
      <c r="H596" s="545"/>
      <c r="J596" s="545"/>
      <c r="O596" s="578"/>
      <c r="P596" s="547"/>
      <c r="Q596" s="547"/>
      <c r="R596" s="547"/>
    </row>
    <row r="597" spans="6:18" s="577" customFormat="1">
      <c r="F597" s="545"/>
      <c r="H597" s="545"/>
      <c r="J597" s="545"/>
      <c r="O597" s="578"/>
      <c r="P597" s="547"/>
      <c r="Q597" s="547"/>
      <c r="R597" s="547"/>
    </row>
    <row r="598" spans="6:18" s="577" customFormat="1">
      <c r="F598" s="545"/>
      <c r="H598" s="545"/>
      <c r="J598" s="545"/>
      <c r="O598" s="578"/>
      <c r="P598" s="547"/>
      <c r="Q598" s="547"/>
      <c r="R598" s="547"/>
    </row>
    <row r="599" spans="6:18" s="577" customFormat="1">
      <c r="F599" s="545"/>
      <c r="H599" s="545"/>
      <c r="J599" s="545"/>
      <c r="O599" s="578"/>
      <c r="P599" s="547"/>
      <c r="Q599" s="547"/>
      <c r="R599" s="547"/>
    </row>
    <row r="600" spans="6:18" s="577" customFormat="1">
      <c r="F600" s="545"/>
      <c r="H600" s="545"/>
      <c r="J600" s="545"/>
      <c r="O600" s="578"/>
      <c r="P600" s="547"/>
      <c r="Q600" s="547"/>
      <c r="R600" s="547"/>
    </row>
    <row r="601" spans="6:18" s="577" customFormat="1">
      <c r="F601" s="545"/>
      <c r="H601" s="545"/>
      <c r="J601" s="545"/>
      <c r="O601" s="578"/>
      <c r="P601" s="547"/>
      <c r="Q601" s="547"/>
      <c r="R601" s="547"/>
    </row>
    <row r="602" spans="6:18" s="577" customFormat="1">
      <c r="F602" s="545"/>
      <c r="H602" s="545"/>
      <c r="J602" s="545"/>
      <c r="O602" s="578"/>
      <c r="P602" s="547"/>
      <c r="Q602" s="547"/>
      <c r="R602" s="547"/>
    </row>
    <row r="603" spans="6:18" s="577" customFormat="1">
      <c r="F603" s="545"/>
      <c r="H603" s="545"/>
      <c r="J603" s="545"/>
      <c r="O603" s="578"/>
      <c r="P603" s="547"/>
      <c r="Q603" s="547"/>
      <c r="R603" s="547"/>
    </row>
    <row r="604" spans="6:18" s="577" customFormat="1">
      <c r="F604" s="545"/>
      <c r="H604" s="545"/>
      <c r="J604" s="545"/>
      <c r="O604" s="578"/>
      <c r="P604" s="547"/>
      <c r="Q604" s="547"/>
      <c r="R604" s="547"/>
    </row>
    <row r="605" spans="6:18" s="577" customFormat="1">
      <c r="F605" s="545"/>
      <c r="H605" s="545"/>
      <c r="J605" s="545"/>
      <c r="O605" s="578"/>
      <c r="P605" s="547"/>
      <c r="Q605" s="547"/>
      <c r="R605" s="547"/>
    </row>
    <row r="606" spans="6:18" s="577" customFormat="1">
      <c r="F606" s="545"/>
      <c r="H606" s="545"/>
      <c r="J606" s="545"/>
      <c r="O606" s="578"/>
      <c r="P606" s="547"/>
      <c r="Q606" s="547"/>
      <c r="R606" s="547"/>
    </row>
    <row r="607" spans="6:18" s="577" customFormat="1">
      <c r="F607" s="545"/>
      <c r="H607" s="545"/>
      <c r="J607" s="545"/>
      <c r="O607" s="578"/>
      <c r="P607" s="547"/>
      <c r="Q607" s="547"/>
      <c r="R607" s="547"/>
    </row>
    <row r="608" spans="6:18" s="577" customFormat="1">
      <c r="F608" s="545"/>
      <c r="H608" s="545"/>
      <c r="J608" s="545"/>
      <c r="O608" s="578"/>
      <c r="P608" s="547"/>
      <c r="Q608" s="547"/>
      <c r="R608" s="547"/>
    </row>
    <row r="609" spans="6:18" s="577" customFormat="1">
      <c r="F609" s="545"/>
      <c r="H609" s="545"/>
      <c r="J609" s="545"/>
      <c r="O609" s="578"/>
      <c r="P609" s="547"/>
      <c r="Q609" s="547"/>
      <c r="R609" s="547"/>
    </row>
    <row r="610" spans="6:18" s="577" customFormat="1">
      <c r="F610" s="545"/>
      <c r="H610" s="545"/>
      <c r="J610" s="545"/>
      <c r="O610" s="578"/>
      <c r="P610" s="547"/>
      <c r="Q610" s="547"/>
      <c r="R610" s="547"/>
    </row>
    <row r="611" spans="6:18" s="577" customFormat="1">
      <c r="F611" s="545"/>
      <c r="H611" s="545"/>
      <c r="J611" s="545"/>
      <c r="O611" s="578"/>
      <c r="P611" s="547"/>
      <c r="Q611" s="547"/>
      <c r="R611" s="547"/>
    </row>
    <row r="612" spans="6:18" s="577" customFormat="1">
      <c r="F612" s="545"/>
      <c r="H612" s="545"/>
      <c r="J612" s="545"/>
      <c r="O612" s="578"/>
      <c r="P612" s="547"/>
      <c r="Q612" s="547"/>
      <c r="R612" s="547"/>
    </row>
    <row r="613" spans="6:18" s="577" customFormat="1">
      <c r="F613" s="545"/>
      <c r="H613" s="545"/>
      <c r="J613" s="545"/>
      <c r="O613" s="578"/>
      <c r="P613" s="547"/>
      <c r="Q613" s="547"/>
      <c r="R613" s="547"/>
    </row>
    <row r="614" spans="6:18" s="577" customFormat="1">
      <c r="F614" s="545"/>
      <c r="H614" s="545"/>
      <c r="J614" s="545"/>
      <c r="O614" s="578"/>
      <c r="P614" s="547"/>
      <c r="Q614" s="547"/>
      <c r="R614" s="547"/>
    </row>
    <row r="615" spans="6:18" s="577" customFormat="1">
      <c r="F615" s="545"/>
      <c r="H615" s="545"/>
      <c r="J615" s="545"/>
      <c r="O615" s="578"/>
      <c r="P615" s="547"/>
      <c r="Q615" s="547"/>
      <c r="R615" s="547"/>
    </row>
    <row r="616" spans="6:18" s="577" customFormat="1">
      <c r="F616" s="545"/>
      <c r="H616" s="545"/>
      <c r="J616" s="545"/>
      <c r="O616" s="578"/>
      <c r="P616" s="547"/>
      <c r="Q616" s="547"/>
      <c r="R616" s="547"/>
    </row>
    <row r="617" spans="6:18" s="577" customFormat="1">
      <c r="F617" s="545"/>
      <c r="H617" s="545"/>
      <c r="J617" s="545"/>
      <c r="O617" s="578"/>
      <c r="P617" s="547"/>
      <c r="Q617" s="547"/>
      <c r="R617" s="547"/>
    </row>
    <row r="618" spans="6:18" s="577" customFormat="1">
      <c r="F618" s="545"/>
      <c r="H618" s="545"/>
      <c r="J618" s="545"/>
      <c r="O618" s="578"/>
      <c r="P618" s="547"/>
      <c r="Q618" s="547"/>
      <c r="R618" s="547"/>
    </row>
    <row r="619" spans="6:18" s="577" customFormat="1">
      <c r="F619" s="545"/>
      <c r="H619" s="545"/>
      <c r="J619" s="545"/>
      <c r="O619" s="578"/>
      <c r="P619" s="547"/>
      <c r="Q619" s="547"/>
      <c r="R619" s="547"/>
    </row>
    <row r="620" spans="6:18" s="577" customFormat="1">
      <c r="F620" s="545"/>
      <c r="H620" s="545"/>
      <c r="J620" s="545"/>
      <c r="O620" s="578"/>
      <c r="P620" s="547"/>
      <c r="Q620" s="547"/>
      <c r="R620" s="547"/>
    </row>
    <row r="621" spans="6:18" s="577" customFormat="1">
      <c r="F621" s="545"/>
      <c r="H621" s="545"/>
      <c r="J621" s="545"/>
      <c r="O621" s="578"/>
      <c r="P621" s="547"/>
      <c r="Q621" s="547"/>
      <c r="R621" s="547"/>
    </row>
    <row r="622" spans="6:18" s="577" customFormat="1">
      <c r="F622" s="545"/>
      <c r="H622" s="545"/>
      <c r="J622" s="545"/>
      <c r="O622" s="578"/>
      <c r="P622" s="547"/>
      <c r="Q622" s="547"/>
      <c r="R622" s="547"/>
    </row>
    <row r="623" spans="6:18" s="577" customFormat="1">
      <c r="F623" s="545"/>
      <c r="H623" s="545"/>
      <c r="J623" s="545"/>
      <c r="O623" s="578"/>
      <c r="P623" s="547"/>
      <c r="Q623" s="547"/>
      <c r="R623" s="547"/>
    </row>
    <row r="624" spans="6:18" s="577" customFormat="1">
      <c r="F624" s="545"/>
      <c r="H624" s="545"/>
      <c r="J624" s="545"/>
      <c r="O624" s="578"/>
      <c r="P624" s="547"/>
      <c r="Q624" s="547"/>
      <c r="R624" s="547"/>
    </row>
    <row r="625" spans="6:18" s="577" customFormat="1">
      <c r="F625" s="545"/>
      <c r="H625" s="545"/>
      <c r="J625" s="545"/>
      <c r="O625" s="578"/>
      <c r="P625" s="547"/>
      <c r="Q625" s="547"/>
      <c r="R625" s="547"/>
    </row>
    <row r="626" spans="6:18" s="577" customFormat="1">
      <c r="F626" s="545"/>
      <c r="H626" s="545"/>
      <c r="J626" s="545"/>
      <c r="O626" s="578"/>
      <c r="P626" s="547"/>
      <c r="Q626" s="547"/>
      <c r="R626" s="547"/>
    </row>
    <row r="627" spans="6:18" s="577" customFormat="1">
      <c r="F627" s="545"/>
      <c r="H627" s="545"/>
      <c r="J627" s="545"/>
      <c r="O627" s="578"/>
      <c r="P627" s="547"/>
      <c r="Q627" s="547"/>
      <c r="R627" s="547"/>
    </row>
    <row r="628" spans="6:18" s="577" customFormat="1">
      <c r="F628" s="545"/>
      <c r="H628" s="545"/>
      <c r="J628" s="545"/>
      <c r="O628" s="578"/>
      <c r="P628" s="547"/>
      <c r="Q628" s="547"/>
      <c r="R628" s="547"/>
    </row>
    <row r="629" spans="6:18" s="577" customFormat="1">
      <c r="F629" s="545"/>
      <c r="H629" s="545"/>
      <c r="J629" s="545"/>
      <c r="O629" s="578"/>
      <c r="P629" s="547"/>
      <c r="Q629" s="547"/>
      <c r="R629" s="547"/>
    </row>
    <row r="630" spans="6:18" s="577" customFormat="1">
      <c r="F630" s="545"/>
      <c r="H630" s="545"/>
      <c r="J630" s="545"/>
      <c r="O630" s="578"/>
      <c r="P630" s="547"/>
      <c r="Q630" s="547"/>
      <c r="R630" s="547"/>
    </row>
    <row r="631" spans="6:18" s="577" customFormat="1">
      <c r="F631" s="545"/>
      <c r="H631" s="545"/>
      <c r="J631" s="545"/>
      <c r="O631" s="578"/>
      <c r="P631" s="547"/>
      <c r="Q631" s="547"/>
      <c r="R631" s="547"/>
    </row>
    <row r="632" spans="6:18" s="577" customFormat="1">
      <c r="F632" s="545"/>
      <c r="H632" s="545"/>
      <c r="J632" s="545"/>
      <c r="O632" s="578"/>
      <c r="P632" s="547"/>
      <c r="Q632" s="547"/>
      <c r="R632" s="547"/>
    </row>
    <row r="633" spans="6:18" s="577" customFormat="1">
      <c r="F633" s="545"/>
      <c r="H633" s="545"/>
      <c r="J633" s="545"/>
      <c r="O633" s="578"/>
      <c r="P633" s="547"/>
      <c r="Q633" s="547"/>
      <c r="R633" s="547"/>
    </row>
    <row r="634" spans="6:18" s="577" customFormat="1">
      <c r="F634" s="545"/>
      <c r="H634" s="545"/>
      <c r="J634" s="545"/>
      <c r="O634" s="578"/>
      <c r="P634" s="547"/>
      <c r="Q634" s="547"/>
      <c r="R634" s="547"/>
    </row>
    <row r="635" spans="6:18" s="577" customFormat="1">
      <c r="F635" s="545"/>
      <c r="H635" s="545"/>
      <c r="J635" s="545"/>
      <c r="O635" s="578"/>
      <c r="P635" s="547"/>
      <c r="Q635" s="547"/>
      <c r="R635" s="547"/>
    </row>
    <row r="636" spans="6:18" s="577" customFormat="1">
      <c r="F636" s="545"/>
      <c r="H636" s="545"/>
      <c r="J636" s="545"/>
      <c r="O636" s="578"/>
      <c r="P636" s="547"/>
      <c r="Q636" s="547"/>
      <c r="R636" s="547"/>
    </row>
    <row r="637" spans="6:18" s="577" customFormat="1">
      <c r="F637" s="545"/>
      <c r="H637" s="545"/>
      <c r="J637" s="545"/>
      <c r="O637" s="578"/>
      <c r="P637" s="547"/>
      <c r="Q637" s="547"/>
      <c r="R637" s="547"/>
    </row>
    <row r="638" spans="6:18" s="577" customFormat="1">
      <c r="F638" s="545"/>
      <c r="H638" s="545"/>
      <c r="J638" s="545"/>
      <c r="O638" s="578"/>
      <c r="P638" s="547"/>
      <c r="Q638" s="547"/>
      <c r="R638" s="547"/>
    </row>
    <row r="639" spans="6:18" s="577" customFormat="1">
      <c r="F639" s="545"/>
      <c r="H639" s="545"/>
      <c r="J639" s="545"/>
      <c r="O639" s="578"/>
      <c r="P639" s="547"/>
      <c r="Q639" s="547"/>
      <c r="R639" s="547"/>
    </row>
    <row r="640" spans="6:18" s="577" customFormat="1">
      <c r="F640" s="545"/>
      <c r="H640" s="545"/>
      <c r="J640" s="545"/>
      <c r="O640" s="578"/>
      <c r="P640" s="547"/>
      <c r="Q640" s="547"/>
      <c r="R640" s="547"/>
    </row>
    <row r="641" spans="6:18" s="577" customFormat="1">
      <c r="F641" s="545"/>
      <c r="H641" s="545"/>
      <c r="J641" s="545"/>
      <c r="O641" s="578"/>
      <c r="P641" s="547"/>
      <c r="Q641" s="547"/>
      <c r="R641" s="547"/>
    </row>
    <row r="642" spans="6:18" s="577" customFormat="1">
      <c r="F642" s="545"/>
      <c r="H642" s="545"/>
      <c r="J642" s="545"/>
      <c r="O642" s="578"/>
      <c r="P642" s="547"/>
      <c r="Q642" s="547"/>
      <c r="R642" s="547"/>
    </row>
    <row r="643" spans="6:18" s="577" customFormat="1">
      <c r="F643" s="545"/>
      <c r="H643" s="545"/>
      <c r="J643" s="545"/>
      <c r="O643" s="578"/>
      <c r="P643" s="547"/>
      <c r="Q643" s="547"/>
      <c r="R643" s="547"/>
    </row>
    <row r="644" spans="6:18" s="577" customFormat="1">
      <c r="F644" s="545"/>
      <c r="H644" s="545"/>
      <c r="J644" s="545"/>
      <c r="O644" s="578"/>
      <c r="P644" s="547"/>
      <c r="Q644" s="547"/>
      <c r="R644" s="547"/>
    </row>
    <row r="645" spans="6:18" s="577" customFormat="1">
      <c r="F645" s="545"/>
      <c r="H645" s="545"/>
      <c r="J645" s="545"/>
      <c r="O645" s="578"/>
      <c r="P645" s="547"/>
      <c r="Q645" s="547"/>
      <c r="R645" s="547"/>
    </row>
    <row r="646" spans="6:18" s="577" customFormat="1">
      <c r="F646" s="545"/>
      <c r="H646" s="545"/>
      <c r="J646" s="545"/>
      <c r="O646" s="578"/>
      <c r="P646" s="547"/>
      <c r="Q646" s="547"/>
      <c r="R646" s="547"/>
    </row>
    <row r="647" spans="6:18" s="577" customFormat="1">
      <c r="F647" s="545"/>
      <c r="H647" s="545"/>
      <c r="J647" s="545"/>
      <c r="O647" s="578"/>
      <c r="P647" s="547"/>
      <c r="Q647" s="547"/>
      <c r="R647" s="547"/>
    </row>
    <row r="648" spans="6:18" s="577" customFormat="1">
      <c r="F648" s="545"/>
      <c r="H648" s="545"/>
      <c r="J648" s="545"/>
      <c r="O648" s="578"/>
      <c r="P648" s="547"/>
      <c r="Q648" s="547"/>
      <c r="R648" s="547"/>
    </row>
    <row r="649" spans="6:18" s="577" customFormat="1">
      <c r="F649" s="545"/>
      <c r="H649" s="545"/>
      <c r="J649" s="545"/>
      <c r="O649" s="578"/>
      <c r="P649" s="547"/>
      <c r="Q649" s="547"/>
      <c r="R649" s="547"/>
    </row>
    <row r="650" spans="6:18" s="577" customFormat="1">
      <c r="F650" s="545"/>
      <c r="H650" s="545"/>
      <c r="J650" s="545"/>
      <c r="O650" s="578"/>
      <c r="P650" s="547"/>
      <c r="Q650" s="547"/>
      <c r="R650" s="547"/>
    </row>
    <row r="651" spans="6:18" s="577" customFormat="1">
      <c r="F651" s="545"/>
      <c r="H651" s="545"/>
      <c r="J651" s="545"/>
      <c r="O651" s="578"/>
      <c r="P651" s="547"/>
      <c r="Q651" s="547"/>
      <c r="R651" s="547"/>
    </row>
    <row r="652" spans="6:18" s="577" customFormat="1">
      <c r="F652" s="545"/>
      <c r="H652" s="545"/>
      <c r="J652" s="545"/>
      <c r="O652" s="578"/>
      <c r="P652" s="547"/>
      <c r="Q652" s="547"/>
      <c r="R652" s="547"/>
    </row>
    <row r="653" spans="6:18" s="577" customFormat="1">
      <c r="F653" s="545"/>
      <c r="H653" s="545"/>
      <c r="J653" s="545"/>
      <c r="O653" s="578"/>
      <c r="P653" s="547"/>
      <c r="Q653" s="547"/>
      <c r="R653" s="547"/>
    </row>
    <row r="654" spans="6:18" s="577" customFormat="1">
      <c r="F654" s="545"/>
      <c r="H654" s="545"/>
      <c r="J654" s="545"/>
      <c r="O654" s="578"/>
      <c r="P654" s="547"/>
      <c r="Q654" s="547"/>
      <c r="R654" s="547"/>
    </row>
    <row r="655" spans="6:18" s="577" customFormat="1">
      <c r="F655" s="545"/>
      <c r="H655" s="545"/>
      <c r="J655" s="545"/>
      <c r="O655" s="578"/>
      <c r="P655" s="547"/>
      <c r="Q655" s="547"/>
      <c r="R655" s="547"/>
    </row>
    <row r="656" spans="6:18" s="577" customFormat="1">
      <c r="F656" s="545"/>
      <c r="H656" s="545"/>
      <c r="J656" s="545"/>
      <c r="O656" s="578"/>
      <c r="P656" s="547"/>
      <c r="Q656" s="547"/>
      <c r="R656" s="547"/>
    </row>
    <row r="657" spans="6:18" s="577" customFormat="1">
      <c r="F657" s="545"/>
      <c r="H657" s="545"/>
      <c r="J657" s="545"/>
      <c r="O657" s="578"/>
      <c r="P657" s="547"/>
      <c r="Q657" s="547"/>
      <c r="R657" s="547"/>
    </row>
    <row r="658" spans="6:18" s="577" customFormat="1">
      <c r="F658" s="545"/>
      <c r="H658" s="545"/>
      <c r="J658" s="545"/>
      <c r="O658" s="578"/>
      <c r="P658" s="547"/>
      <c r="Q658" s="547"/>
      <c r="R658" s="547"/>
    </row>
    <row r="659" spans="6:18" s="577" customFormat="1">
      <c r="F659" s="545"/>
      <c r="H659" s="545"/>
      <c r="J659" s="545"/>
      <c r="O659" s="578"/>
      <c r="P659" s="547"/>
      <c r="Q659" s="547"/>
      <c r="R659" s="547"/>
    </row>
    <row r="660" spans="6:18" s="577" customFormat="1">
      <c r="F660" s="545"/>
      <c r="H660" s="545"/>
      <c r="J660" s="545"/>
      <c r="O660" s="578"/>
      <c r="P660" s="547"/>
      <c r="Q660" s="547"/>
      <c r="R660" s="547"/>
    </row>
    <row r="661" spans="6:18" s="577" customFormat="1">
      <c r="F661" s="545"/>
      <c r="H661" s="545"/>
      <c r="J661" s="545"/>
      <c r="O661" s="578"/>
      <c r="P661" s="547"/>
      <c r="Q661" s="547"/>
      <c r="R661" s="547"/>
    </row>
    <row r="662" spans="6:18" s="577" customFormat="1">
      <c r="F662" s="545"/>
      <c r="H662" s="545"/>
      <c r="J662" s="545"/>
      <c r="O662" s="578"/>
      <c r="P662" s="547"/>
      <c r="Q662" s="547"/>
      <c r="R662" s="547"/>
    </row>
    <row r="663" spans="6:18" s="577" customFormat="1">
      <c r="F663" s="545"/>
      <c r="H663" s="545"/>
      <c r="J663" s="545"/>
      <c r="O663" s="578"/>
      <c r="P663" s="547"/>
      <c r="Q663" s="547"/>
      <c r="R663" s="547"/>
    </row>
    <row r="664" spans="6:18" s="577" customFormat="1">
      <c r="F664" s="545"/>
      <c r="H664" s="545"/>
      <c r="J664" s="545"/>
      <c r="O664" s="578"/>
      <c r="P664" s="547"/>
      <c r="Q664" s="547"/>
      <c r="R664" s="547"/>
    </row>
    <row r="665" spans="6:18" s="577" customFormat="1">
      <c r="F665" s="545"/>
      <c r="H665" s="545"/>
      <c r="J665" s="545"/>
      <c r="O665" s="578"/>
      <c r="P665" s="547"/>
      <c r="Q665" s="547"/>
      <c r="R665" s="547"/>
    </row>
    <row r="666" spans="6:18" s="577" customFormat="1">
      <c r="F666" s="545"/>
      <c r="H666" s="545"/>
      <c r="J666" s="545"/>
      <c r="O666" s="578"/>
      <c r="P666" s="547"/>
      <c r="Q666" s="547"/>
      <c r="R666" s="547"/>
    </row>
    <row r="667" spans="6:18" s="577" customFormat="1">
      <c r="F667" s="545"/>
      <c r="H667" s="545"/>
      <c r="J667" s="545"/>
      <c r="O667" s="578"/>
      <c r="P667" s="547"/>
      <c r="Q667" s="547"/>
      <c r="R667" s="547"/>
    </row>
    <row r="668" spans="6:18" s="577" customFormat="1">
      <c r="F668" s="545"/>
      <c r="H668" s="545"/>
      <c r="J668" s="545"/>
      <c r="O668" s="578"/>
      <c r="P668" s="547"/>
      <c r="Q668" s="547"/>
      <c r="R668" s="547"/>
    </row>
    <row r="669" spans="6:18" s="577" customFormat="1">
      <c r="F669" s="545"/>
      <c r="H669" s="545"/>
      <c r="J669" s="545"/>
      <c r="O669" s="578"/>
      <c r="P669" s="547"/>
      <c r="Q669" s="547"/>
      <c r="R669" s="547"/>
    </row>
    <row r="670" spans="6:18" s="577" customFormat="1">
      <c r="F670" s="545"/>
      <c r="H670" s="545"/>
      <c r="J670" s="545"/>
      <c r="O670" s="578"/>
      <c r="P670" s="547"/>
      <c r="Q670" s="547"/>
      <c r="R670" s="547"/>
    </row>
    <row r="671" spans="6:18" s="577" customFormat="1">
      <c r="F671" s="545"/>
      <c r="H671" s="545"/>
      <c r="J671" s="545"/>
      <c r="O671" s="578"/>
      <c r="P671" s="547"/>
      <c r="Q671" s="547"/>
      <c r="R671" s="547"/>
    </row>
    <row r="672" spans="6:18" s="577" customFormat="1">
      <c r="F672" s="545"/>
      <c r="H672" s="545"/>
      <c r="J672" s="545"/>
      <c r="O672" s="578"/>
      <c r="P672" s="547"/>
      <c r="Q672" s="547"/>
      <c r="R672" s="547"/>
    </row>
    <row r="673" spans="6:18" s="577" customFormat="1">
      <c r="F673" s="545"/>
      <c r="H673" s="545"/>
      <c r="J673" s="545"/>
      <c r="O673" s="578"/>
      <c r="P673" s="547"/>
      <c r="Q673" s="547"/>
      <c r="R673" s="547"/>
    </row>
    <row r="674" spans="6:18" s="577" customFormat="1">
      <c r="F674" s="545"/>
      <c r="H674" s="545"/>
      <c r="J674" s="545"/>
      <c r="O674" s="578"/>
      <c r="P674" s="547"/>
      <c r="Q674" s="547"/>
      <c r="R674" s="547"/>
    </row>
    <row r="675" spans="6:18" s="577" customFormat="1">
      <c r="F675" s="545"/>
      <c r="H675" s="545"/>
      <c r="J675" s="545"/>
      <c r="O675" s="578"/>
      <c r="P675" s="547"/>
      <c r="Q675" s="547"/>
      <c r="R675" s="547"/>
    </row>
    <row r="676" spans="6:18" s="577" customFormat="1">
      <c r="F676" s="545"/>
      <c r="H676" s="545"/>
      <c r="J676" s="545"/>
      <c r="O676" s="578"/>
      <c r="P676" s="547"/>
      <c r="Q676" s="547"/>
      <c r="R676" s="547"/>
    </row>
    <row r="677" spans="6:18" s="577" customFormat="1">
      <c r="F677" s="545"/>
      <c r="H677" s="545"/>
      <c r="J677" s="545"/>
      <c r="O677" s="578"/>
      <c r="P677" s="547"/>
      <c r="Q677" s="547"/>
      <c r="R677" s="547"/>
    </row>
    <row r="678" spans="6:18" s="577" customFormat="1">
      <c r="F678" s="545"/>
      <c r="H678" s="545"/>
      <c r="J678" s="545"/>
      <c r="O678" s="578"/>
      <c r="P678" s="547"/>
      <c r="Q678" s="547"/>
      <c r="R678" s="547"/>
    </row>
    <row r="679" spans="6:18" s="577" customFormat="1">
      <c r="F679" s="545"/>
      <c r="H679" s="545"/>
      <c r="J679" s="545"/>
      <c r="O679" s="578"/>
      <c r="P679" s="547"/>
      <c r="Q679" s="547"/>
      <c r="R679" s="547"/>
    </row>
    <row r="680" spans="6:18" s="577" customFormat="1">
      <c r="F680" s="545"/>
      <c r="H680" s="545"/>
      <c r="J680" s="545"/>
      <c r="O680" s="578"/>
      <c r="P680" s="547"/>
      <c r="Q680" s="547"/>
      <c r="R680" s="547"/>
    </row>
    <row r="681" spans="6:18" s="577" customFormat="1">
      <c r="F681" s="545"/>
      <c r="H681" s="545"/>
      <c r="J681" s="545"/>
      <c r="O681" s="578"/>
      <c r="P681" s="547"/>
      <c r="Q681" s="547"/>
      <c r="R681" s="547"/>
    </row>
    <row r="682" spans="6:18" s="577" customFormat="1">
      <c r="F682" s="545"/>
      <c r="H682" s="545"/>
      <c r="J682" s="545"/>
      <c r="O682" s="578"/>
      <c r="P682" s="547"/>
      <c r="Q682" s="547"/>
      <c r="R682" s="547"/>
    </row>
    <row r="683" spans="6:18" s="577" customFormat="1">
      <c r="F683" s="545"/>
      <c r="H683" s="545"/>
      <c r="J683" s="545"/>
      <c r="O683" s="578"/>
      <c r="P683" s="547"/>
      <c r="Q683" s="547"/>
      <c r="R683" s="547"/>
    </row>
    <row r="684" spans="6:18" s="577" customFormat="1">
      <c r="F684" s="545"/>
      <c r="H684" s="545"/>
      <c r="J684" s="545"/>
      <c r="O684" s="578"/>
      <c r="P684" s="547"/>
      <c r="Q684" s="547"/>
      <c r="R684" s="547"/>
    </row>
    <row r="685" spans="6:18" s="577" customFormat="1">
      <c r="F685" s="545"/>
      <c r="H685" s="545"/>
      <c r="J685" s="545"/>
      <c r="O685" s="578"/>
      <c r="P685" s="547"/>
      <c r="Q685" s="547"/>
      <c r="R685" s="547"/>
    </row>
    <row r="686" spans="6:18" s="577" customFormat="1">
      <c r="F686" s="545"/>
      <c r="H686" s="545"/>
      <c r="J686" s="545"/>
      <c r="O686" s="578"/>
      <c r="P686" s="547"/>
      <c r="Q686" s="547"/>
      <c r="R686" s="547"/>
    </row>
    <row r="687" spans="6:18" s="577" customFormat="1">
      <c r="F687" s="545"/>
      <c r="H687" s="545"/>
      <c r="J687" s="545"/>
      <c r="O687" s="578"/>
      <c r="P687" s="547"/>
      <c r="Q687" s="547"/>
      <c r="R687" s="547"/>
    </row>
    <row r="688" spans="6:18" s="577" customFormat="1">
      <c r="F688" s="545"/>
      <c r="H688" s="545"/>
      <c r="J688" s="545"/>
      <c r="O688" s="578"/>
      <c r="P688" s="547"/>
      <c r="Q688" s="547"/>
      <c r="R688" s="547"/>
    </row>
    <row r="689" spans="6:18" s="577" customFormat="1">
      <c r="F689" s="545"/>
      <c r="H689" s="545"/>
      <c r="J689" s="545"/>
      <c r="O689" s="578"/>
      <c r="P689" s="547"/>
      <c r="Q689" s="547"/>
      <c r="R689" s="547"/>
    </row>
    <row r="690" spans="6:18" s="577" customFormat="1">
      <c r="F690" s="545"/>
      <c r="H690" s="545"/>
      <c r="J690" s="545"/>
      <c r="O690" s="578"/>
      <c r="P690" s="547"/>
      <c r="Q690" s="547"/>
      <c r="R690" s="547"/>
    </row>
    <row r="691" spans="6:18" s="577" customFormat="1">
      <c r="F691" s="545"/>
      <c r="H691" s="545"/>
      <c r="J691" s="545"/>
      <c r="O691" s="578"/>
      <c r="P691" s="547"/>
      <c r="Q691" s="547"/>
      <c r="R691" s="547"/>
    </row>
    <row r="692" spans="6:18" s="577" customFormat="1">
      <c r="F692" s="545"/>
      <c r="H692" s="545"/>
      <c r="J692" s="545"/>
      <c r="O692" s="578"/>
      <c r="P692" s="547"/>
      <c r="Q692" s="547"/>
      <c r="R692" s="547"/>
    </row>
    <row r="693" spans="6:18" s="577" customFormat="1">
      <c r="F693" s="545"/>
      <c r="H693" s="545"/>
      <c r="J693" s="545"/>
      <c r="O693" s="578"/>
      <c r="P693" s="547"/>
      <c r="Q693" s="547"/>
      <c r="R693" s="547"/>
    </row>
    <row r="694" spans="6:18" s="577" customFormat="1">
      <c r="F694" s="545"/>
      <c r="H694" s="545"/>
      <c r="J694" s="545"/>
      <c r="O694" s="578"/>
      <c r="P694" s="547"/>
      <c r="Q694" s="547"/>
      <c r="R694" s="547"/>
    </row>
    <row r="695" spans="6:18" s="577" customFormat="1">
      <c r="F695" s="545"/>
      <c r="H695" s="545"/>
      <c r="J695" s="545"/>
      <c r="O695" s="578"/>
      <c r="P695" s="547"/>
      <c r="Q695" s="547"/>
      <c r="R695" s="547"/>
    </row>
    <row r="696" spans="6:18" s="577" customFormat="1">
      <c r="F696" s="545"/>
      <c r="H696" s="545"/>
      <c r="J696" s="545"/>
      <c r="O696" s="578"/>
      <c r="P696" s="547"/>
      <c r="Q696" s="547"/>
      <c r="R696" s="547"/>
    </row>
    <row r="697" spans="6:18" s="577" customFormat="1">
      <c r="F697" s="545"/>
      <c r="H697" s="545"/>
      <c r="J697" s="545"/>
      <c r="O697" s="578"/>
      <c r="P697" s="547"/>
      <c r="Q697" s="547"/>
      <c r="R697" s="547"/>
    </row>
    <row r="698" spans="6:18" s="577" customFormat="1">
      <c r="F698" s="545"/>
      <c r="H698" s="545"/>
      <c r="J698" s="545"/>
      <c r="O698" s="578"/>
      <c r="P698" s="547"/>
      <c r="Q698" s="547"/>
      <c r="R698" s="547"/>
    </row>
    <row r="699" spans="6:18" s="577" customFormat="1">
      <c r="F699" s="545"/>
      <c r="H699" s="545"/>
      <c r="J699" s="545"/>
      <c r="O699" s="578"/>
      <c r="P699" s="547"/>
      <c r="Q699" s="547"/>
      <c r="R699" s="547"/>
    </row>
    <row r="700" spans="6:18" s="577" customFormat="1">
      <c r="F700" s="545"/>
      <c r="H700" s="545"/>
      <c r="J700" s="545"/>
      <c r="O700" s="578"/>
      <c r="P700" s="547"/>
      <c r="Q700" s="547"/>
      <c r="R700" s="547"/>
    </row>
    <row r="701" spans="6:18" s="577" customFormat="1">
      <c r="F701" s="545"/>
      <c r="H701" s="545"/>
      <c r="J701" s="545"/>
      <c r="O701" s="578"/>
      <c r="P701" s="547"/>
      <c r="Q701" s="547"/>
      <c r="R701" s="547"/>
    </row>
    <row r="702" spans="6:18" s="577" customFormat="1">
      <c r="F702" s="545"/>
      <c r="H702" s="545"/>
      <c r="J702" s="545"/>
      <c r="O702" s="578"/>
      <c r="P702" s="547"/>
      <c r="Q702" s="547"/>
      <c r="R702" s="547"/>
    </row>
    <row r="703" spans="6:18" s="577" customFormat="1">
      <c r="F703" s="545"/>
      <c r="H703" s="545"/>
      <c r="J703" s="545"/>
      <c r="O703" s="578"/>
      <c r="P703" s="547"/>
      <c r="Q703" s="547"/>
      <c r="R703" s="547"/>
    </row>
    <row r="704" spans="6:18" s="577" customFormat="1">
      <c r="F704" s="545"/>
      <c r="H704" s="545"/>
      <c r="J704" s="545"/>
      <c r="O704" s="578"/>
      <c r="P704" s="547"/>
      <c r="Q704" s="547"/>
      <c r="R704" s="547"/>
    </row>
    <row r="705" spans="6:18" s="577" customFormat="1">
      <c r="F705" s="545"/>
      <c r="H705" s="545"/>
      <c r="J705" s="545"/>
      <c r="O705" s="578"/>
      <c r="P705" s="547"/>
      <c r="Q705" s="547"/>
      <c r="R705" s="547"/>
    </row>
    <row r="706" spans="6:18" s="577" customFormat="1">
      <c r="F706" s="545"/>
      <c r="H706" s="545"/>
      <c r="J706" s="545"/>
      <c r="O706" s="578"/>
      <c r="P706" s="547"/>
      <c r="Q706" s="547"/>
      <c r="R706" s="547"/>
    </row>
    <row r="707" spans="6:18" s="577" customFormat="1">
      <c r="F707" s="545"/>
      <c r="H707" s="545"/>
      <c r="J707" s="545"/>
      <c r="O707" s="578"/>
      <c r="P707" s="547"/>
      <c r="Q707" s="547"/>
      <c r="R707" s="547"/>
    </row>
    <row r="708" spans="6:18" s="577" customFormat="1">
      <c r="F708" s="545"/>
      <c r="H708" s="545"/>
      <c r="J708" s="545"/>
      <c r="O708" s="578"/>
      <c r="P708" s="547"/>
      <c r="Q708" s="547"/>
      <c r="R708" s="547"/>
    </row>
    <row r="709" spans="6:18" s="577" customFormat="1">
      <c r="F709" s="545"/>
      <c r="H709" s="545"/>
      <c r="J709" s="545"/>
      <c r="O709" s="578"/>
      <c r="P709" s="547"/>
      <c r="Q709" s="547"/>
      <c r="R709" s="547"/>
    </row>
    <row r="710" spans="6:18" s="577" customFormat="1">
      <c r="F710" s="545"/>
      <c r="H710" s="545"/>
      <c r="J710" s="545"/>
      <c r="O710" s="578"/>
      <c r="P710" s="547"/>
      <c r="Q710" s="547"/>
      <c r="R710" s="547"/>
    </row>
    <row r="711" spans="6:18" s="577" customFormat="1">
      <c r="F711" s="545"/>
      <c r="H711" s="545"/>
      <c r="J711" s="545"/>
      <c r="O711" s="578"/>
      <c r="P711" s="547"/>
      <c r="Q711" s="547"/>
      <c r="R711" s="547"/>
    </row>
    <row r="712" spans="6:18" s="577" customFormat="1">
      <c r="F712" s="545"/>
      <c r="H712" s="545"/>
      <c r="J712" s="545"/>
      <c r="O712" s="578"/>
      <c r="P712" s="547"/>
      <c r="Q712" s="547"/>
      <c r="R712" s="547"/>
    </row>
    <row r="713" spans="6:18" s="577" customFormat="1">
      <c r="F713" s="545"/>
      <c r="H713" s="545"/>
      <c r="J713" s="545"/>
      <c r="O713" s="578"/>
      <c r="P713" s="547"/>
      <c r="Q713" s="547"/>
      <c r="R713" s="547"/>
    </row>
    <row r="714" spans="6:18" s="577" customFormat="1">
      <c r="F714" s="545"/>
      <c r="H714" s="545"/>
      <c r="J714" s="545"/>
      <c r="O714" s="578"/>
      <c r="P714" s="547"/>
      <c r="Q714" s="547"/>
      <c r="R714" s="547"/>
    </row>
    <row r="715" spans="6:18" s="577" customFormat="1">
      <c r="F715" s="545"/>
      <c r="H715" s="545"/>
      <c r="J715" s="545"/>
      <c r="O715" s="578"/>
      <c r="P715" s="547"/>
      <c r="Q715" s="547"/>
      <c r="R715" s="547"/>
    </row>
    <row r="716" spans="6:18" s="577" customFormat="1">
      <c r="F716" s="545"/>
      <c r="H716" s="545"/>
      <c r="J716" s="545"/>
      <c r="O716" s="578"/>
      <c r="P716" s="547"/>
      <c r="Q716" s="547"/>
      <c r="R716" s="547"/>
    </row>
    <row r="717" spans="6:18" s="577" customFormat="1">
      <c r="F717" s="545"/>
      <c r="H717" s="545"/>
      <c r="J717" s="545"/>
      <c r="O717" s="578"/>
      <c r="P717" s="547"/>
      <c r="Q717" s="547"/>
      <c r="R717" s="547"/>
    </row>
    <row r="718" spans="6:18" s="577" customFormat="1">
      <c r="F718" s="545"/>
      <c r="H718" s="545"/>
      <c r="J718" s="545"/>
      <c r="O718" s="578"/>
      <c r="P718" s="547"/>
      <c r="Q718" s="547"/>
      <c r="R718" s="547"/>
    </row>
    <row r="719" spans="6:18" s="577" customFormat="1">
      <c r="F719" s="545"/>
      <c r="H719" s="545"/>
      <c r="J719" s="545"/>
      <c r="O719" s="578"/>
      <c r="P719" s="547"/>
      <c r="Q719" s="547"/>
      <c r="R719" s="547"/>
    </row>
    <row r="720" spans="6:18" s="577" customFormat="1">
      <c r="F720" s="545"/>
      <c r="H720" s="545"/>
      <c r="J720" s="545"/>
      <c r="O720" s="578"/>
      <c r="P720" s="547"/>
      <c r="Q720" s="547"/>
      <c r="R720" s="547"/>
    </row>
    <row r="721" spans="6:18" s="577" customFormat="1">
      <c r="F721" s="545"/>
      <c r="H721" s="545"/>
      <c r="J721" s="545"/>
      <c r="O721" s="578"/>
      <c r="P721" s="547"/>
      <c r="Q721" s="547"/>
      <c r="R721" s="547"/>
    </row>
    <row r="722" spans="6:18" s="577" customFormat="1">
      <c r="F722" s="545"/>
      <c r="H722" s="545"/>
      <c r="J722" s="545"/>
      <c r="O722" s="578"/>
      <c r="P722" s="547"/>
      <c r="Q722" s="547"/>
      <c r="R722" s="547"/>
    </row>
    <row r="723" spans="6:18" s="577" customFormat="1">
      <c r="F723" s="545"/>
      <c r="H723" s="545"/>
      <c r="J723" s="545"/>
      <c r="O723" s="578"/>
      <c r="P723" s="547"/>
      <c r="Q723" s="547"/>
      <c r="R723" s="547"/>
    </row>
    <row r="724" spans="6:18" s="577" customFormat="1">
      <c r="F724" s="545"/>
      <c r="H724" s="545"/>
      <c r="J724" s="545"/>
      <c r="O724" s="578"/>
      <c r="P724" s="547"/>
      <c r="Q724" s="547"/>
      <c r="R724" s="547"/>
    </row>
    <row r="725" spans="6:18" s="577" customFormat="1">
      <c r="F725" s="545"/>
      <c r="H725" s="545"/>
      <c r="J725" s="545"/>
      <c r="O725" s="578"/>
      <c r="P725" s="547"/>
      <c r="Q725" s="547"/>
      <c r="R725" s="547"/>
    </row>
    <row r="726" spans="6:18" s="577" customFormat="1">
      <c r="F726" s="545"/>
      <c r="H726" s="545"/>
      <c r="J726" s="545"/>
      <c r="O726" s="578"/>
      <c r="P726" s="547"/>
      <c r="Q726" s="547"/>
      <c r="R726" s="547"/>
    </row>
    <row r="727" spans="6:18" s="577" customFormat="1">
      <c r="F727" s="545"/>
      <c r="H727" s="545"/>
      <c r="J727" s="545"/>
      <c r="O727" s="578"/>
      <c r="P727" s="547"/>
      <c r="Q727" s="547"/>
      <c r="R727" s="547"/>
    </row>
    <row r="728" spans="6:18" s="577" customFormat="1">
      <c r="F728" s="545"/>
      <c r="H728" s="545"/>
      <c r="J728" s="545"/>
      <c r="O728" s="578"/>
      <c r="P728" s="547"/>
      <c r="Q728" s="547"/>
      <c r="R728" s="547"/>
    </row>
    <row r="729" spans="6:18" s="577" customFormat="1">
      <c r="F729" s="545"/>
      <c r="H729" s="545"/>
      <c r="J729" s="545"/>
      <c r="O729" s="578"/>
      <c r="P729" s="547"/>
      <c r="Q729" s="547"/>
      <c r="R729" s="547"/>
    </row>
    <row r="730" spans="6:18" s="577" customFormat="1">
      <c r="F730" s="545"/>
      <c r="H730" s="545"/>
      <c r="J730" s="545"/>
      <c r="O730" s="578"/>
      <c r="P730" s="547"/>
      <c r="Q730" s="547"/>
      <c r="R730" s="547"/>
    </row>
    <row r="731" spans="6:18" s="577" customFormat="1">
      <c r="F731" s="545"/>
      <c r="H731" s="545"/>
      <c r="J731" s="545"/>
      <c r="O731" s="578"/>
      <c r="P731" s="547"/>
      <c r="Q731" s="547"/>
      <c r="R731" s="547"/>
    </row>
    <row r="732" spans="6:18" s="577" customFormat="1">
      <c r="F732" s="545"/>
      <c r="H732" s="545"/>
      <c r="J732" s="545"/>
      <c r="O732" s="578"/>
      <c r="P732" s="547"/>
      <c r="Q732" s="547"/>
      <c r="R732" s="547"/>
    </row>
    <row r="733" spans="6:18" s="577" customFormat="1">
      <c r="F733" s="545"/>
      <c r="H733" s="545"/>
      <c r="J733" s="545"/>
      <c r="O733" s="578"/>
      <c r="P733" s="547"/>
      <c r="Q733" s="547"/>
      <c r="R733" s="547"/>
    </row>
    <row r="734" spans="6:18" s="577" customFormat="1">
      <c r="F734" s="545"/>
      <c r="H734" s="545"/>
      <c r="J734" s="545"/>
      <c r="O734" s="578"/>
      <c r="P734" s="547"/>
      <c r="Q734" s="547"/>
      <c r="R734" s="547"/>
    </row>
    <row r="735" spans="6:18" s="577" customFormat="1">
      <c r="F735" s="545"/>
      <c r="H735" s="545"/>
      <c r="J735" s="545"/>
      <c r="O735" s="578"/>
      <c r="P735" s="547"/>
      <c r="Q735" s="547"/>
      <c r="R735" s="547"/>
    </row>
    <row r="736" spans="6:18" s="577" customFormat="1">
      <c r="F736" s="545"/>
      <c r="H736" s="545"/>
      <c r="J736" s="545"/>
      <c r="O736" s="578"/>
      <c r="P736" s="547"/>
      <c r="Q736" s="547"/>
      <c r="R736" s="547"/>
    </row>
    <row r="737" spans="6:18" s="577" customFormat="1">
      <c r="F737" s="545"/>
      <c r="H737" s="545"/>
      <c r="J737" s="545"/>
      <c r="O737" s="578"/>
      <c r="P737" s="547"/>
      <c r="Q737" s="547"/>
      <c r="R737" s="547"/>
    </row>
    <row r="738" spans="6:18" s="577" customFormat="1">
      <c r="F738" s="545"/>
      <c r="H738" s="545"/>
      <c r="J738" s="545"/>
      <c r="O738" s="578"/>
      <c r="P738" s="547"/>
      <c r="Q738" s="547"/>
      <c r="R738" s="547"/>
    </row>
    <row r="739" spans="6:18" s="577" customFormat="1">
      <c r="F739" s="545"/>
      <c r="H739" s="545"/>
      <c r="J739" s="545"/>
      <c r="O739" s="578"/>
      <c r="P739" s="547"/>
      <c r="Q739" s="547"/>
      <c r="R739" s="547"/>
    </row>
    <row r="740" spans="6:18" s="577" customFormat="1">
      <c r="F740" s="545"/>
      <c r="H740" s="545"/>
      <c r="J740" s="545"/>
      <c r="O740" s="578"/>
      <c r="P740" s="547"/>
      <c r="Q740" s="547"/>
      <c r="R740" s="547"/>
    </row>
    <row r="741" spans="6:18" s="577" customFormat="1">
      <c r="F741" s="545"/>
      <c r="H741" s="545"/>
      <c r="J741" s="545"/>
      <c r="O741" s="578"/>
      <c r="P741" s="547"/>
      <c r="Q741" s="547"/>
      <c r="R741" s="547"/>
    </row>
    <row r="742" spans="6:18" s="577" customFormat="1">
      <c r="F742" s="545"/>
      <c r="H742" s="545"/>
      <c r="J742" s="545"/>
      <c r="O742" s="578"/>
      <c r="P742" s="547"/>
      <c r="Q742" s="547"/>
      <c r="R742" s="547"/>
    </row>
    <row r="743" spans="6:18" s="577" customFormat="1">
      <c r="F743" s="545"/>
      <c r="H743" s="545"/>
      <c r="J743" s="545"/>
      <c r="O743" s="578"/>
      <c r="P743" s="547"/>
      <c r="Q743" s="547"/>
      <c r="R743" s="547"/>
    </row>
    <row r="744" spans="6:18" s="577" customFormat="1">
      <c r="F744" s="545"/>
      <c r="H744" s="545"/>
      <c r="J744" s="545"/>
      <c r="O744" s="578"/>
      <c r="P744" s="547"/>
      <c r="Q744" s="547"/>
      <c r="R744" s="547"/>
    </row>
    <row r="745" spans="6:18" s="577" customFormat="1">
      <c r="F745" s="545"/>
      <c r="H745" s="545"/>
      <c r="J745" s="545"/>
      <c r="O745" s="578"/>
      <c r="P745" s="547"/>
      <c r="Q745" s="547"/>
      <c r="R745" s="547"/>
    </row>
    <row r="746" spans="6:18" s="577" customFormat="1">
      <c r="F746" s="545"/>
      <c r="H746" s="545"/>
      <c r="J746" s="545"/>
      <c r="O746" s="578"/>
      <c r="P746" s="547"/>
      <c r="Q746" s="547"/>
      <c r="R746" s="547"/>
    </row>
    <row r="747" spans="6:18" s="577" customFormat="1">
      <c r="F747" s="545"/>
      <c r="H747" s="545"/>
      <c r="J747" s="545"/>
      <c r="O747" s="578"/>
      <c r="P747" s="547"/>
      <c r="Q747" s="547"/>
      <c r="R747" s="547"/>
    </row>
    <row r="748" spans="6:18" s="577" customFormat="1">
      <c r="F748" s="545"/>
      <c r="H748" s="545"/>
      <c r="J748" s="545"/>
      <c r="O748" s="578"/>
      <c r="P748" s="547"/>
      <c r="Q748" s="547"/>
      <c r="R748" s="547"/>
    </row>
    <row r="749" spans="6:18" s="577" customFormat="1">
      <c r="F749" s="545"/>
      <c r="H749" s="545"/>
      <c r="J749" s="545"/>
      <c r="O749" s="578"/>
      <c r="P749" s="547"/>
      <c r="Q749" s="547"/>
      <c r="R749" s="547"/>
    </row>
    <row r="750" spans="6:18" s="577" customFormat="1">
      <c r="F750" s="545"/>
      <c r="H750" s="545"/>
      <c r="J750" s="545"/>
      <c r="O750" s="578"/>
      <c r="P750" s="547"/>
      <c r="Q750" s="547"/>
      <c r="R750" s="547"/>
    </row>
    <row r="751" spans="6:18" s="577" customFormat="1">
      <c r="F751" s="545"/>
      <c r="H751" s="545"/>
      <c r="J751" s="545"/>
      <c r="O751" s="578"/>
      <c r="P751" s="547"/>
      <c r="Q751" s="547"/>
      <c r="R751" s="547"/>
    </row>
    <row r="752" spans="6:18" s="577" customFormat="1">
      <c r="F752" s="545"/>
      <c r="H752" s="545"/>
      <c r="J752" s="545"/>
      <c r="O752" s="578"/>
      <c r="P752" s="547"/>
      <c r="Q752" s="547"/>
      <c r="R752" s="547"/>
    </row>
    <row r="753" spans="6:18" s="577" customFormat="1">
      <c r="F753" s="545"/>
      <c r="H753" s="545"/>
      <c r="J753" s="545"/>
      <c r="O753" s="578"/>
      <c r="P753" s="547"/>
      <c r="Q753" s="547"/>
      <c r="R753" s="547"/>
    </row>
    <row r="754" spans="6:18" s="577" customFormat="1">
      <c r="F754" s="545"/>
      <c r="H754" s="545"/>
      <c r="J754" s="545"/>
      <c r="O754" s="578"/>
      <c r="P754" s="547"/>
      <c r="Q754" s="547"/>
      <c r="R754" s="547"/>
    </row>
    <row r="755" spans="6:18" s="577" customFormat="1">
      <c r="F755" s="545"/>
      <c r="H755" s="545"/>
      <c r="J755" s="545"/>
      <c r="O755" s="578"/>
      <c r="P755" s="547"/>
      <c r="Q755" s="547"/>
      <c r="R755" s="547"/>
    </row>
    <row r="756" spans="6:18" s="577" customFormat="1">
      <c r="F756" s="545"/>
      <c r="H756" s="545"/>
      <c r="J756" s="545"/>
      <c r="O756" s="578"/>
      <c r="P756" s="547"/>
      <c r="Q756" s="547"/>
      <c r="R756" s="547"/>
    </row>
    <row r="757" spans="6:18" s="577" customFormat="1">
      <c r="F757" s="545"/>
      <c r="H757" s="545"/>
      <c r="J757" s="545"/>
      <c r="O757" s="578"/>
      <c r="P757" s="547"/>
      <c r="Q757" s="547"/>
      <c r="R757" s="547"/>
    </row>
    <row r="758" spans="6:18" s="577" customFormat="1">
      <c r="F758" s="545"/>
      <c r="H758" s="545"/>
      <c r="J758" s="545"/>
      <c r="O758" s="578"/>
      <c r="P758" s="547"/>
      <c r="Q758" s="547"/>
      <c r="R758" s="547"/>
    </row>
    <row r="759" spans="6:18" s="577" customFormat="1">
      <c r="F759" s="545"/>
      <c r="H759" s="545"/>
      <c r="J759" s="545"/>
      <c r="O759" s="578"/>
      <c r="P759" s="547"/>
      <c r="Q759" s="547"/>
      <c r="R759" s="547"/>
    </row>
    <row r="760" spans="6:18" s="577" customFormat="1">
      <c r="F760" s="545"/>
      <c r="H760" s="545"/>
      <c r="J760" s="545"/>
      <c r="O760" s="578"/>
      <c r="P760" s="547"/>
      <c r="Q760" s="547"/>
      <c r="R760" s="547"/>
    </row>
    <row r="761" spans="6:18" s="577" customFormat="1">
      <c r="F761" s="545"/>
      <c r="H761" s="545"/>
      <c r="J761" s="545"/>
      <c r="O761" s="578"/>
      <c r="P761" s="547"/>
      <c r="Q761" s="547"/>
      <c r="R761" s="547"/>
    </row>
    <row r="762" spans="6:18" s="577" customFormat="1">
      <c r="F762" s="545"/>
      <c r="H762" s="545"/>
      <c r="J762" s="545"/>
      <c r="O762" s="578"/>
      <c r="P762" s="547"/>
      <c r="Q762" s="547"/>
      <c r="R762" s="547"/>
    </row>
    <row r="763" spans="6:18" s="577" customFormat="1">
      <c r="F763" s="545"/>
      <c r="H763" s="545"/>
      <c r="J763" s="545"/>
      <c r="O763" s="578"/>
      <c r="P763" s="547"/>
      <c r="Q763" s="547"/>
      <c r="R763" s="547"/>
    </row>
    <row r="764" spans="6:18" s="577" customFormat="1">
      <c r="F764" s="545"/>
      <c r="H764" s="545"/>
      <c r="J764" s="545"/>
      <c r="O764" s="578"/>
      <c r="P764" s="547"/>
      <c r="Q764" s="547"/>
      <c r="R764" s="547"/>
    </row>
    <row r="765" spans="6:18" s="577" customFormat="1">
      <c r="F765" s="545"/>
      <c r="H765" s="545"/>
      <c r="J765" s="545"/>
      <c r="O765" s="578"/>
      <c r="P765" s="547"/>
      <c r="Q765" s="547"/>
      <c r="R765" s="547"/>
    </row>
    <row r="766" spans="6:18" s="577" customFormat="1">
      <c r="F766" s="545"/>
      <c r="H766" s="545"/>
      <c r="J766" s="545"/>
      <c r="O766" s="578"/>
      <c r="P766" s="547"/>
      <c r="Q766" s="547"/>
      <c r="R766" s="547"/>
    </row>
    <row r="767" spans="6:18" s="577" customFormat="1">
      <c r="F767" s="545"/>
      <c r="H767" s="545"/>
      <c r="J767" s="545"/>
      <c r="O767" s="578"/>
      <c r="P767" s="547"/>
      <c r="Q767" s="547"/>
      <c r="R767" s="547"/>
    </row>
    <row r="768" spans="6:18" s="577" customFormat="1">
      <c r="F768" s="545"/>
      <c r="H768" s="545"/>
      <c r="J768" s="545"/>
      <c r="O768" s="578"/>
      <c r="P768" s="547"/>
      <c r="Q768" s="547"/>
      <c r="R768" s="547"/>
    </row>
    <row r="769" spans="6:18" s="577" customFormat="1">
      <c r="F769" s="545"/>
      <c r="H769" s="545"/>
      <c r="J769" s="545"/>
      <c r="O769" s="578"/>
      <c r="P769" s="547"/>
      <c r="Q769" s="547"/>
      <c r="R769" s="547"/>
    </row>
    <row r="770" spans="6:18" s="577" customFormat="1">
      <c r="F770" s="545"/>
      <c r="H770" s="545"/>
      <c r="J770" s="545"/>
      <c r="O770" s="578"/>
      <c r="P770" s="547"/>
      <c r="Q770" s="547"/>
      <c r="R770" s="547"/>
    </row>
    <row r="771" spans="6:18" s="577" customFormat="1">
      <c r="F771" s="545"/>
      <c r="H771" s="545"/>
      <c r="J771" s="545"/>
      <c r="O771" s="578"/>
      <c r="P771" s="547"/>
      <c r="Q771" s="547"/>
      <c r="R771" s="547"/>
    </row>
    <row r="772" spans="6:18" s="577" customFormat="1">
      <c r="F772" s="545"/>
      <c r="H772" s="545"/>
      <c r="J772" s="545"/>
      <c r="O772" s="578"/>
      <c r="P772" s="547"/>
      <c r="Q772" s="547"/>
      <c r="R772" s="547"/>
    </row>
    <row r="773" spans="6:18" s="577" customFormat="1">
      <c r="F773" s="545"/>
      <c r="H773" s="545"/>
      <c r="J773" s="545"/>
      <c r="O773" s="578"/>
      <c r="P773" s="547"/>
      <c r="Q773" s="547"/>
      <c r="R773" s="547"/>
    </row>
    <row r="774" spans="6:18" s="577" customFormat="1">
      <c r="F774" s="545"/>
      <c r="H774" s="545"/>
      <c r="J774" s="545"/>
      <c r="O774" s="578"/>
      <c r="P774" s="547"/>
      <c r="Q774" s="547"/>
      <c r="R774" s="547"/>
    </row>
    <row r="775" spans="6:18" s="577" customFormat="1">
      <c r="F775" s="545"/>
      <c r="H775" s="545"/>
      <c r="J775" s="545"/>
      <c r="O775" s="578"/>
      <c r="P775" s="547"/>
      <c r="Q775" s="547"/>
      <c r="R775" s="547"/>
    </row>
    <row r="776" spans="6:18" s="577" customFormat="1">
      <c r="F776" s="545"/>
      <c r="H776" s="545"/>
      <c r="J776" s="545"/>
      <c r="O776" s="578"/>
      <c r="P776" s="547"/>
      <c r="Q776" s="547"/>
      <c r="R776" s="547"/>
    </row>
    <row r="777" spans="6:18" s="577" customFormat="1">
      <c r="F777" s="545"/>
      <c r="H777" s="545"/>
      <c r="J777" s="545"/>
      <c r="O777" s="578"/>
      <c r="P777" s="547"/>
      <c r="Q777" s="547"/>
      <c r="R777" s="547"/>
    </row>
    <row r="778" spans="6:18" s="577" customFormat="1">
      <c r="F778" s="545"/>
      <c r="H778" s="545"/>
      <c r="J778" s="545"/>
      <c r="O778" s="578"/>
      <c r="P778" s="547"/>
      <c r="Q778" s="547"/>
      <c r="R778" s="547"/>
    </row>
    <row r="779" spans="6:18" s="577" customFormat="1">
      <c r="F779" s="545"/>
      <c r="H779" s="545"/>
      <c r="J779" s="545"/>
      <c r="O779" s="578"/>
      <c r="P779" s="547"/>
      <c r="Q779" s="547"/>
      <c r="R779" s="547"/>
    </row>
    <row r="780" spans="6:18" s="577" customFormat="1">
      <c r="F780" s="545"/>
      <c r="H780" s="545"/>
      <c r="J780" s="545"/>
      <c r="O780" s="578"/>
      <c r="P780" s="547"/>
      <c r="Q780" s="547"/>
      <c r="R780" s="547"/>
    </row>
    <row r="781" spans="6:18" s="577" customFormat="1">
      <c r="F781" s="545"/>
      <c r="H781" s="545"/>
      <c r="J781" s="545"/>
      <c r="O781" s="578"/>
      <c r="P781" s="547"/>
      <c r="Q781" s="547"/>
      <c r="R781" s="547"/>
    </row>
    <row r="782" spans="6:18" s="577" customFormat="1">
      <c r="F782" s="545"/>
      <c r="H782" s="545"/>
      <c r="J782" s="545"/>
      <c r="O782" s="578"/>
      <c r="P782" s="547"/>
      <c r="Q782" s="547"/>
      <c r="R782" s="547"/>
    </row>
    <row r="783" spans="6:18" s="577" customFormat="1">
      <c r="F783" s="545"/>
      <c r="H783" s="545"/>
      <c r="J783" s="545"/>
      <c r="O783" s="578"/>
      <c r="P783" s="547"/>
      <c r="Q783" s="547"/>
      <c r="R783" s="547"/>
    </row>
    <row r="784" spans="6:18" s="577" customFormat="1">
      <c r="F784" s="545"/>
      <c r="H784" s="545"/>
      <c r="J784" s="545"/>
      <c r="O784" s="578"/>
      <c r="P784" s="547"/>
      <c r="Q784" s="547"/>
      <c r="R784" s="547"/>
    </row>
    <row r="785" spans="6:18" s="577" customFormat="1">
      <c r="F785" s="545"/>
      <c r="H785" s="545"/>
      <c r="J785" s="545"/>
      <c r="O785" s="578"/>
      <c r="P785" s="547"/>
      <c r="Q785" s="547"/>
      <c r="R785" s="547"/>
    </row>
    <row r="786" spans="6:18" s="577" customFormat="1">
      <c r="F786" s="545"/>
      <c r="H786" s="545"/>
      <c r="J786" s="545"/>
      <c r="O786" s="578"/>
      <c r="P786" s="547"/>
      <c r="Q786" s="547"/>
      <c r="R786" s="547"/>
    </row>
    <row r="787" spans="6:18" s="577" customFormat="1">
      <c r="F787" s="545"/>
      <c r="H787" s="545"/>
      <c r="J787" s="545"/>
      <c r="O787" s="578"/>
      <c r="P787" s="547"/>
      <c r="Q787" s="547"/>
      <c r="R787" s="547"/>
    </row>
    <row r="788" spans="6:18" s="577" customFormat="1">
      <c r="F788" s="545"/>
      <c r="H788" s="545"/>
      <c r="J788" s="545"/>
      <c r="O788" s="578"/>
      <c r="P788" s="547"/>
      <c r="Q788" s="547"/>
      <c r="R788" s="547"/>
    </row>
    <row r="789" spans="6:18" s="577" customFormat="1">
      <c r="F789" s="545"/>
      <c r="H789" s="545"/>
      <c r="J789" s="545"/>
      <c r="O789" s="578"/>
      <c r="P789" s="547"/>
      <c r="Q789" s="547"/>
      <c r="R789" s="547"/>
    </row>
    <row r="790" spans="6:18" s="577" customFormat="1">
      <c r="F790" s="545"/>
      <c r="H790" s="545"/>
      <c r="J790" s="545"/>
      <c r="O790" s="578"/>
      <c r="P790" s="547"/>
      <c r="Q790" s="547"/>
      <c r="R790" s="547"/>
    </row>
    <row r="791" spans="6:18" s="577" customFormat="1">
      <c r="F791" s="545"/>
      <c r="H791" s="545"/>
      <c r="J791" s="545"/>
      <c r="O791" s="578"/>
      <c r="P791" s="547"/>
      <c r="Q791" s="547"/>
      <c r="R791" s="547"/>
    </row>
    <row r="792" spans="6:18" s="577" customFormat="1">
      <c r="F792" s="545"/>
      <c r="H792" s="545"/>
      <c r="J792" s="545"/>
      <c r="O792" s="578"/>
      <c r="P792" s="547"/>
      <c r="Q792" s="547"/>
      <c r="R792" s="547"/>
    </row>
    <row r="793" spans="6:18" s="577" customFormat="1">
      <c r="F793" s="545"/>
      <c r="H793" s="545"/>
      <c r="J793" s="545"/>
      <c r="O793" s="578"/>
      <c r="P793" s="547"/>
      <c r="Q793" s="547"/>
      <c r="R793" s="547"/>
    </row>
    <row r="794" spans="6:18" s="577" customFormat="1">
      <c r="F794" s="545"/>
      <c r="H794" s="545"/>
      <c r="J794" s="545"/>
      <c r="O794" s="578"/>
      <c r="P794" s="547"/>
      <c r="Q794" s="547"/>
      <c r="R794" s="547"/>
    </row>
    <row r="795" spans="6:18" s="577" customFormat="1">
      <c r="F795" s="545"/>
      <c r="H795" s="545"/>
      <c r="J795" s="545"/>
      <c r="O795" s="578"/>
      <c r="P795" s="547"/>
      <c r="Q795" s="547"/>
      <c r="R795" s="547"/>
    </row>
    <row r="796" spans="6:18" s="577" customFormat="1">
      <c r="F796" s="545"/>
      <c r="H796" s="545"/>
      <c r="J796" s="545"/>
      <c r="O796" s="578"/>
      <c r="P796" s="547"/>
      <c r="Q796" s="547"/>
      <c r="R796" s="547"/>
    </row>
    <row r="797" spans="6:18" s="577" customFormat="1">
      <c r="F797" s="545"/>
      <c r="H797" s="545"/>
      <c r="J797" s="545"/>
      <c r="O797" s="578"/>
      <c r="P797" s="547"/>
      <c r="Q797" s="547"/>
      <c r="R797" s="547"/>
    </row>
    <row r="798" spans="6:18" s="577" customFormat="1">
      <c r="F798" s="545"/>
      <c r="H798" s="545"/>
      <c r="J798" s="545"/>
      <c r="O798" s="578"/>
      <c r="P798" s="547"/>
      <c r="Q798" s="547"/>
      <c r="R798" s="547"/>
    </row>
    <row r="799" spans="6:18" s="577" customFormat="1">
      <c r="F799" s="545"/>
      <c r="H799" s="545"/>
      <c r="J799" s="545"/>
      <c r="O799" s="578"/>
      <c r="P799" s="547"/>
      <c r="Q799" s="547"/>
      <c r="R799" s="547"/>
    </row>
    <row r="800" spans="6:18" s="577" customFormat="1">
      <c r="F800" s="545"/>
      <c r="H800" s="545"/>
      <c r="J800" s="545"/>
      <c r="O800" s="578"/>
      <c r="P800" s="547"/>
      <c r="Q800" s="547"/>
      <c r="R800" s="547"/>
    </row>
    <row r="801" spans="6:18" s="577" customFormat="1">
      <c r="F801" s="545"/>
      <c r="H801" s="545"/>
      <c r="J801" s="545"/>
      <c r="O801" s="578"/>
      <c r="P801" s="547"/>
      <c r="Q801" s="547"/>
      <c r="R801" s="547"/>
    </row>
    <row r="802" spans="6:18" s="577" customFormat="1">
      <c r="F802" s="545"/>
      <c r="H802" s="545"/>
      <c r="J802" s="545"/>
      <c r="O802" s="578"/>
      <c r="P802" s="547"/>
      <c r="Q802" s="547"/>
      <c r="R802" s="547"/>
    </row>
    <row r="803" spans="6:18" s="577" customFormat="1">
      <c r="F803" s="545"/>
      <c r="H803" s="545"/>
      <c r="J803" s="545"/>
      <c r="O803" s="578"/>
      <c r="P803" s="547"/>
      <c r="Q803" s="547"/>
      <c r="R803" s="547"/>
    </row>
    <row r="804" spans="6:18" s="577" customFormat="1">
      <c r="F804" s="545"/>
      <c r="H804" s="545"/>
      <c r="J804" s="545"/>
      <c r="O804" s="578"/>
      <c r="P804" s="547"/>
      <c r="Q804" s="547"/>
      <c r="R804" s="547"/>
    </row>
    <row r="805" spans="6:18" s="577" customFormat="1">
      <c r="F805" s="545"/>
      <c r="H805" s="545"/>
      <c r="J805" s="545"/>
      <c r="O805" s="578"/>
      <c r="P805" s="547"/>
      <c r="Q805" s="547"/>
      <c r="R805" s="547"/>
    </row>
    <row r="806" spans="6:18" s="577" customFormat="1">
      <c r="F806" s="545"/>
      <c r="H806" s="545"/>
      <c r="J806" s="545"/>
      <c r="O806" s="578"/>
      <c r="P806" s="547"/>
      <c r="Q806" s="547"/>
      <c r="R806" s="547"/>
    </row>
    <row r="807" spans="6:18" s="577" customFormat="1">
      <c r="F807" s="545"/>
      <c r="H807" s="545"/>
      <c r="J807" s="545"/>
      <c r="O807" s="578"/>
      <c r="P807" s="547"/>
      <c r="Q807" s="547"/>
      <c r="R807" s="547"/>
    </row>
    <row r="808" spans="6:18" s="577" customFormat="1">
      <c r="F808" s="545"/>
      <c r="H808" s="545"/>
      <c r="J808" s="545"/>
      <c r="O808" s="578"/>
      <c r="P808" s="547"/>
      <c r="Q808" s="547"/>
      <c r="R808" s="547"/>
    </row>
    <row r="809" spans="6:18" s="577" customFormat="1">
      <c r="F809" s="545"/>
      <c r="H809" s="545"/>
      <c r="J809" s="545"/>
      <c r="O809" s="578"/>
      <c r="P809" s="547"/>
      <c r="Q809" s="547"/>
      <c r="R809" s="547"/>
    </row>
    <row r="810" spans="6:18" s="577" customFormat="1">
      <c r="F810" s="545"/>
      <c r="H810" s="545"/>
      <c r="J810" s="545"/>
      <c r="O810" s="578"/>
      <c r="P810" s="547"/>
      <c r="Q810" s="547"/>
      <c r="R810" s="547"/>
    </row>
    <row r="811" spans="6:18" s="577" customFormat="1">
      <c r="F811" s="545"/>
      <c r="H811" s="545"/>
      <c r="J811" s="545"/>
      <c r="O811" s="578"/>
      <c r="P811" s="547"/>
      <c r="Q811" s="547"/>
      <c r="R811" s="547"/>
    </row>
    <row r="812" spans="6:18" s="577" customFormat="1">
      <c r="F812" s="545"/>
      <c r="H812" s="545"/>
      <c r="J812" s="545"/>
      <c r="O812" s="578"/>
      <c r="P812" s="547"/>
      <c r="Q812" s="547"/>
      <c r="R812" s="547"/>
    </row>
    <row r="813" spans="6:18" s="577" customFormat="1">
      <c r="F813" s="545"/>
      <c r="H813" s="545"/>
      <c r="J813" s="545"/>
      <c r="O813" s="578"/>
      <c r="P813" s="547"/>
      <c r="Q813" s="547"/>
      <c r="R813" s="547"/>
    </row>
    <row r="814" spans="6:18" s="577" customFormat="1">
      <c r="F814" s="545"/>
      <c r="H814" s="545"/>
      <c r="J814" s="545"/>
      <c r="O814" s="578"/>
      <c r="P814" s="547"/>
      <c r="Q814" s="547"/>
      <c r="R814" s="547"/>
    </row>
    <row r="815" spans="6:18" s="577" customFormat="1">
      <c r="F815" s="545"/>
      <c r="H815" s="545"/>
      <c r="J815" s="545"/>
      <c r="O815" s="578"/>
      <c r="P815" s="547"/>
      <c r="Q815" s="547"/>
      <c r="R815" s="547"/>
    </row>
    <row r="816" spans="6:18" s="577" customFormat="1">
      <c r="F816" s="545"/>
      <c r="H816" s="545"/>
      <c r="J816" s="545"/>
      <c r="O816" s="578"/>
      <c r="P816" s="547"/>
      <c r="Q816" s="547"/>
      <c r="R816" s="547"/>
    </row>
    <row r="817" spans="6:18" s="577" customFormat="1">
      <c r="F817" s="545"/>
      <c r="H817" s="545"/>
      <c r="J817" s="545"/>
      <c r="O817" s="578"/>
      <c r="P817" s="547"/>
      <c r="Q817" s="547"/>
      <c r="R817" s="547"/>
    </row>
    <row r="818" spans="6:18" s="577" customFormat="1">
      <c r="F818" s="545"/>
      <c r="H818" s="545"/>
      <c r="J818" s="545"/>
      <c r="O818" s="578"/>
      <c r="P818" s="547"/>
      <c r="Q818" s="547"/>
      <c r="R818" s="547"/>
    </row>
    <row r="819" spans="6:18" s="577" customFormat="1">
      <c r="F819" s="545"/>
      <c r="H819" s="545"/>
      <c r="J819" s="545"/>
      <c r="O819" s="578"/>
      <c r="P819" s="547"/>
      <c r="Q819" s="547"/>
      <c r="R819" s="547"/>
    </row>
    <row r="820" spans="6:18" s="577" customFormat="1">
      <c r="F820" s="545"/>
      <c r="H820" s="545"/>
      <c r="J820" s="545"/>
      <c r="O820" s="578"/>
      <c r="P820" s="547"/>
      <c r="Q820" s="547"/>
      <c r="R820" s="547"/>
    </row>
    <row r="821" spans="6:18" s="577" customFormat="1">
      <c r="F821" s="545"/>
      <c r="H821" s="545"/>
      <c r="J821" s="545"/>
      <c r="O821" s="578"/>
      <c r="P821" s="547"/>
      <c r="Q821" s="547"/>
      <c r="R821" s="547"/>
    </row>
    <row r="822" spans="6:18" s="577" customFormat="1">
      <c r="F822" s="545"/>
      <c r="H822" s="545"/>
      <c r="J822" s="545"/>
      <c r="O822" s="578"/>
      <c r="P822" s="547"/>
      <c r="Q822" s="547"/>
      <c r="R822" s="547"/>
    </row>
    <row r="823" spans="6:18" s="577" customFormat="1">
      <c r="F823" s="545"/>
      <c r="H823" s="545"/>
      <c r="J823" s="545"/>
      <c r="O823" s="578"/>
      <c r="P823" s="547"/>
      <c r="Q823" s="547"/>
      <c r="R823" s="547"/>
    </row>
    <row r="824" spans="6:18" s="577" customFormat="1">
      <c r="F824" s="545"/>
      <c r="H824" s="545"/>
      <c r="J824" s="545"/>
      <c r="O824" s="578"/>
      <c r="P824" s="547"/>
      <c r="Q824" s="547"/>
      <c r="R824" s="547"/>
    </row>
    <row r="825" spans="6:18" s="577" customFormat="1">
      <c r="F825" s="545"/>
      <c r="H825" s="545"/>
      <c r="J825" s="545"/>
      <c r="O825" s="578"/>
      <c r="P825" s="547"/>
      <c r="Q825" s="547"/>
      <c r="R825" s="547"/>
    </row>
    <row r="826" spans="6:18" s="577" customFormat="1">
      <c r="F826" s="545"/>
      <c r="H826" s="545"/>
      <c r="J826" s="545"/>
      <c r="O826" s="578"/>
      <c r="P826" s="547"/>
      <c r="Q826" s="547"/>
      <c r="R826" s="547"/>
    </row>
    <row r="827" spans="6:18" s="577" customFormat="1">
      <c r="F827" s="545"/>
      <c r="H827" s="545"/>
      <c r="J827" s="545"/>
      <c r="O827" s="578"/>
      <c r="P827" s="547"/>
      <c r="Q827" s="547"/>
      <c r="R827" s="547"/>
    </row>
    <row r="828" spans="6:18" s="577" customFormat="1">
      <c r="F828" s="545"/>
      <c r="H828" s="545"/>
      <c r="J828" s="545"/>
      <c r="O828" s="578"/>
      <c r="P828" s="547"/>
      <c r="Q828" s="547"/>
      <c r="R828" s="547"/>
    </row>
    <row r="829" spans="6:18" s="577" customFormat="1">
      <c r="F829" s="545"/>
      <c r="H829" s="545"/>
      <c r="J829" s="545"/>
      <c r="O829" s="578"/>
      <c r="P829" s="547"/>
      <c r="Q829" s="547"/>
      <c r="R829" s="547"/>
    </row>
    <row r="830" spans="6:18" s="577" customFormat="1">
      <c r="F830" s="545"/>
      <c r="H830" s="545"/>
      <c r="J830" s="545"/>
      <c r="O830" s="578"/>
      <c r="P830" s="547"/>
      <c r="Q830" s="547"/>
      <c r="R830" s="547"/>
    </row>
    <row r="831" spans="6:18" s="577" customFormat="1">
      <c r="F831" s="545"/>
      <c r="H831" s="545"/>
      <c r="J831" s="545"/>
      <c r="O831" s="578"/>
      <c r="P831" s="547"/>
      <c r="Q831" s="547"/>
      <c r="R831" s="547"/>
    </row>
    <row r="832" spans="6:18" s="577" customFormat="1">
      <c r="F832" s="545"/>
      <c r="H832" s="545"/>
      <c r="J832" s="545"/>
      <c r="O832" s="578"/>
      <c r="P832" s="547"/>
      <c r="Q832" s="547"/>
      <c r="R832" s="547"/>
    </row>
    <row r="833" spans="6:18" s="577" customFormat="1">
      <c r="F833" s="545"/>
      <c r="H833" s="545"/>
      <c r="J833" s="545"/>
      <c r="O833" s="578"/>
      <c r="P833" s="547"/>
      <c r="Q833" s="547"/>
      <c r="R833" s="547"/>
    </row>
    <row r="834" spans="6:18" s="577" customFormat="1">
      <c r="F834" s="545"/>
      <c r="H834" s="545"/>
      <c r="J834" s="545"/>
      <c r="O834" s="578"/>
      <c r="P834" s="547"/>
      <c r="Q834" s="547"/>
      <c r="R834" s="547"/>
    </row>
    <row r="835" spans="6:18" s="577" customFormat="1">
      <c r="F835" s="545"/>
      <c r="H835" s="545"/>
      <c r="J835" s="545"/>
      <c r="O835" s="578"/>
      <c r="P835" s="547"/>
      <c r="Q835" s="547"/>
      <c r="R835" s="547"/>
    </row>
    <row r="836" spans="6:18" s="577" customFormat="1">
      <c r="F836" s="545"/>
      <c r="H836" s="545"/>
      <c r="J836" s="545"/>
      <c r="O836" s="578"/>
      <c r="P836" s="547"/>
      <c r="Q836" s="547"/>
      <c r="R836" s="547"/>
    </row>
    <row r="837" spans="6:18" s="577" customFormat="1">
      <c r="F837" s="545"/>
      <c r="H837" s="545"/>
      <c r="J837" s="545"/>
      <c r="O837" s="578"/>
      <c r="P837" s="547"/>
      <c r="Q837" s="547"/>
      <c r="R837" s="547"/>
    </row>
    <row r="838" spans="6:18" s="577" customFormat="1">
      <c r="F838" s="545"/>
      <c r="H838" s="545"/>
      <c r="J838" s="545"/>
      <c r="O838" s="578"/>
      <c r="P838" s="547"/>
      <c r="Q838" s="547"/>
      <c r="R838" s="547"/>
    </row>
    <row r="839" spans="6:18" s="577" customFormat="1">
      <c r="F839" s="545"/>
      <c r="H839" s="545"/>
      <c r="J839" s="545"/>
      <c r="O839" s="578"/>
      <c r="P839" s="547"/>
      <c r="Q839" s="547"/>
      <c r="R839" s="547"/>
    </row>
    <row r="840" spans="6:18" s="577" customFormat="1">
      <c r="F840" s="545"/>
      <c r="H840" s="545"/>
      <c r="J840" s="545"/>
      <c r="O840" s="578"/>
      <c r="P840" s="547"/>
      <c r="Q840" s="547"/>
      <c r="R840" s="547"/>
    </row>
    <row r="841" spans="6:18" s="577" customFormat="1">
      <c r="F841" s="545"/>
      <c r="H841" s="545"/>
      <c r="J841" s="545"/>
      <c r="O841" s="578"/>
      <c r="P841" s="547"/>
      <c r="Q841" s="547"/>
      <c r="R841" s="547"/>
    </row>
    <row r="842" spans="6:18" s="577" customFormat="1">
      <c r="F842" s="545"/>
      <c r="H842" s="545"/>
      <c r="J842" s="545"/>
      <c r="O842" s="578"/>
      <c r="P842" s="547"/>
      <c r="Q842" s="547"/>
      <c r="R842" s="547"/>
    </row>
    <row r="843" spans="6:18" s="577" customFormat="1">
      <c r="F843" s="545"/>
      <c r="H843" s="545"/>
      <c r="J843" s="545"/>
      <c r="O843" s="578"/>
      <c r="P843" s="547"/>
      <c r="Q843" s="547"/>
      <c r="R843" s="547"/>
    </row>
    <row r="844" spans="6:18" s="577" customFormat="1">
      <c r="F844" s="545"/>
      <c r="H844" s="545"/>
      <c r="J844" s="545"/>
      <c r="O844" s="578"/>
      <c r="P844" s="547"/>
      <c r="Q844" s="547"/>
      <c r="R844" s="547"/>
    </row>
    <row r="845" spans="6:18" s="577" customFormat="1">
      <c r="F845" s="545"/>
      <c r="H845" s="545"/>
      <c r="J845" s="545"/>
      <c r="O845" s="578"/>
      <c r="P845" s="547"/>
      <c r="Q845" s="547"/>
      <c r="R845" s="547"/>
    </row>
    <row r="846" spans="6:18" s="577" customFormat="1">
      <c r="F846" s="545"/>
      <c r="H846" s="545"/>
      <c r="J846" s="545"/>
      <c r="O846" s="578"/>
      <c r="P846" s="547"/>
      <c r="Q846" s="547"/>
      <c r="R846" s="547"/>
    </row>
    <row r="847" spans="6:18" s="577" customFormat="1">
      <c r="F847" s="545"/>
      <c r="H847" s="545"/>
      <c r="J847" s="545"/>
      <c r="O847" s="578"/>
      <c r="P847" s="547"/>
      <c r="Q847" s="547"/>
      <c r="R847" s="547"/>
    </row>
    <row r="848" spans="6:18" s="577" customFormat="1">
      <c r="F848" s="545"/>
      <c r="H848" s="545"/>
      <c r="J848" s="545"/>
      <c r="O848" s="578"/>
      <c r="P848" s="547"/>
      <c r="Q848" s="547"/>
      <c r="R848" s="547"/>
    </row>
    <row r="849" spans="6:18" s="577" customFormat="1">
      <c r="F849" s="545"/>
      <c r="H849" s="545"/>
      <c r="J849" s="545"/>
      <c r="O849" s="578"/>
      <c r="P849" s="547"/>
      <c r="Q849" s="547"/>
      <c r="R849" s="547"/>
    </row>
    <row r="850" spans="6:18" s="577" customFormat="1">
      <c r="F850" s="545"/>
      <c r="H850" s="545"/>
      <c r="J850" s="545"/>
      <c r="O850" s="578"/>
      <c r="P850" s="547"/>
      <c r="Q850" s="547"/>
      <c r="R850" s="547"/>
    </row>
    <row r="851" spans="6:18" s="577" customFormat="1">
      <c r="F851" s="545"/>
      <c r="H851" s="545"/>
      <c r="J851" s="545"/>
      <c r="O851" s="578"/>
      <c r="P851" s="547"/>
      <c r="Q851" s="547"/>
      <c r="R851" s="547"/>
    </row>
    <row r="852" spans="6:18" s="577" customFormat="1">
      <c r="F852" s="545"/>
      <c r="H852" s="545"/>
      <c r="J852" s="545"/>
      <c r="O852" s="578"/>
      <c r="P852" s="547"/>
      <c r="Q852" s="547"/>
      <c r="R852" s="547"/>
    </row>
    <row r="853" spans="6:18" s="577" customFormat="1">
      <c r="F853" s="545"/>
      <c r="H853" s="545"/>
      <c r="J853" s="545"/>
      <c r="O853" s="578"/>
      <c r="P853" s="547"/>
      <c r="Q853" s="547"/>
      <c r="R853" s="547"/>
    </row>
    <row r="854" spans="6:18" s="577" customFormat="1">
      <c r="F854" s="545"/>
      <c r="H854" s="545"/>
      <c r="J854" s="545"/>
      <c r="O854" s="578"/>
      <c r="P854" s="547"/>
      <c r="Q854" s="547"/>
      <c r="R854" s="547"/>
    </row>
    <row r="855" spans="6:18" s="577" customFormat="1">
      <c r="F855" s="545"/>
      <c r="H855" s="545"/>
      <c r="J855" s="545"/>
      <c r="O855" s="578"/>
      <c r="P855" s="547"/>
      <c r="Q855" s="547"/>
      <c r="R855" s="547"/>
    </row>
    <row r="856" spans="6:18" s="577" customFormat="1">
      <c r="F856" s="545"/>
      <c r="H856" s="545"/>
      <c r="J856" s="545"/>
      <c r="O856" s="578"/>
      <c r="P856" s="547"/>
      <c r="Q856" s="547"/>
      <c r="R856" s="547"/>
    </row>
    <row r="857" spans="6:18" s="577" customFormat="1">
      <c r="F857" s="545"/>
      <c r="H857" s="545"/>
      <c r="J857" s="545"/>
      <c r="O857" s="578"/>
      <c r="P857" s="547"/>
      <c r="Q857" s="547"/>
      <c r="R857" s="547"/>
    </row>
    <row r="858" spans="6:18" s="577" customFormat="1">
      <c r="F858" s="545"/>
      <c r="H858" s="545"/>
      <c r="J858" s="545"/>
      <c r="O858" s="578"/>
      <c r="P858" s="547"/>
      <c r="Q858" s="547"/>
      <c r="R858" s="547"/>
    </row>
    <row r="859" spans="6:18" s="577" customFormat="1">
      <c r="F859" s="545"/>
      <c r="H859" s="545"/>
      <c r="J859" s="545"/>
      <c r="O859" s="578"/>
      <c r="P859" s="547"/>
      <c r="Q859" s="547"/>
      <c r="R859" s="547"/>
    </row>
    <row r="860" spans="6:18" s="577" customFormat="1">
      <c r="F860" s="545"/>
      <c r="H860" s="545"/>
      <c r="J860" s="545"/>
      <c r="O860" s="578"/>
      <c r="P860" s="547"/>
      <c r="Q860" s="547"/>
      <c r="R860" s="547"/>
    </row>
    <row r="861" spans="6:18" s="577" customFormat="1">
      <c r="F861" s="545"/>
      <c r="H861" s="545"/>
      <c r="J861" s="545"/>
      <c r="O861" s="578"/>
      <c r="P861" s="547"/>
      <c r="Q861" s="547"/>
      <c r="R861" s="547"/>
    </row>
    <row r="862" spans="6:18" s="577" customFormat="1">
      <c r="F862" s="545"/>
      <c r="H862" s="545"/>
      <c r="J862" s="545"/>
      <c r="O862" s="578"/>
      <c r="P862" s="547"/>
      <c r="Q862" s="547"/>
      <c r="R862" s="547"/>
    </row>
    <row r="863" spans="6:18" s="577" customFormat="1">
      <c r="F863" s="545"/>
      <c r="H863" s="545"/>
      <c r="J863" s="545"/>
      <c r="O863" s="578"/>
      <c r="P863" s="547"/>
      <c r="Q863" s="547"/>
      <c r="R863" s="547"/>
    </row>
    <row r="864" spans="6:18" s="577" customFormat="1">
      <c r="F864" s="545"/>
      <c r="H864" s="545"/>
      <c r="J864" s="545"/>
      <c r="O864" s="578"/>
      <c r="P864" s="547"/>
      <c r="Q864" s="547"/>
      <c r="R864" s="547"/>
    </row>
    <row r="865" spans="6:18" s="577" customFormat="1">
      <c r="F865" s="545"/>
      <c r="H865" s="545"/>
      <c r="J865" s="545"/>
      <c r="O865" s="578"/>
      <c r="P865" s="547"/>
      <c r="Q865" s="547"/>
      <c r="R865" s="547"/>
    </row>
    <row r="866" spans="6:18" s="577" customFormat="1">
      <c r="F866" s="545"/>
      <c r="H866" s="545"/>
      <c r="J866" s="545"/>
      <c r="O866" s="578"/>
      <c r="P866" s="547"/>
      <c r="Q866" s="547"/>
      <c r="R866" s="547"/>
    </row>
    <row r="867" spans="6:18" s="577" customFormat="1">
      <c r="F867" s="545"/>
      <c r="H867" s="545"/>
      <c r="J867" s="545"/>
      <c r="O867" s="578"/>
      <c r="P867" s="547"/>
      <c r="Q867" s="547"/>
      <c r="R867" s="547"/>
    </row>
    <row r="868" spans="6:18" s="577" customFormat="1">
      <c r="F868" s="545"/>
      <c r="H868" s="545"/>
      <c r="J868" s="545"/>
      <c r="O868" s="578"/>
      <c r="P868" s="547"/>
      <c r="Q868" s="547"/>
      <c r="R868" s="547"/>
    </row>
    <row r="869" spans="6:18" s="577" customFormat="1">
      <c r="F869" s="545"/>
      <c r="H869" s="545"/>
      <c r="J869" s="545"/>
      <c r="O869" s="578"/>
      <c r="P869" s="547"/>
      <c r="Q869" s="547"/>
      <c r="R869" s="547"/>
    </row>
    <row r="870" spans="6:18" s="577" customFormat="1">
      <c r="F870" s="545"/>
      <c r="H870" s="545"/>
      <c r="J870" s="545"/>
      <c r="O870" s="578"/>
      <c r="P870" s="547"/>
      <c r="Q870" s="547"/>
      <c r="R870" s="547"/>
    </row>
    <row r="871" spans="6:18" s="577" customFormat="1">
      <c r="F871" s="545"/>
      <c r="H871" s="545"/>
      <c r="J871" s="545"/>
      <c r="O871" s="578"/>
      <c r="P871" s="547"/>
      <c r="Q871" s="547"/>
      <c r="R871" s="547"/>
    </row>
    <row r="872" spans="6:18" s="577" customFormat="1">
      <c r="F872" s="545"/>
      <c r="H872" s="545"/>
      <c r="J872" s="545"/>
      <c r="O872" s="578"/>
      <c r="P872" s="547"/>
      <c r="Q872" s="547"/>
      <c r="R872" s="547"/>
    </row>
    <row r="873" spans="6:18" s="577" customFormat="1">
      <c r="F873" s="545"/>
      <c r="H873" s="545"/>
      <c r="J873" s="545"/>
      <c r="O873" s="578"/>
      <c r="P873" s="547"/>
      <c r="Q873" s="547"/>
      <c r="R873" s="547"/>
    </row>
    <row r="874" spans="6:18" s="577" customFormat="1">
      <c r="F874" s="545"/>
      <c r="H874" s="545"/>
      <c r="J874" s="545"/>
      <c r="O874" s="578"/>
      <c r="P874" s="547"/>
      <c r="Q874" s="547"/>
      <c r="R874" s="547"/>
    </row>
    <row r="875" spans="6:18" s="577" customFormat="1">
      <c r="F875" s="545"/>
      <c r="H875" s="545"/>
      <c r="J875" s="545"/>
      <c r="O875" s="578"/>
      <c r="P875" s="547"/>
      <c r="Q875" s="547"/>
      <c r="R875" s="547"/>
    </row>
    <row r="876" spans="6:18" s="577" customFormat="1">
      <c r="F876" s="545"/>
      <c r="H876" s="545"/>
      <c r="J876" s="545"/>
      <c r="O876" s="578"/>
      <c r="P876" s="547"/>
      <c r="Q876" s="547"/>
      <c r="R876" s="547"/>
    </row>
    <row r="877" spans="6:18" s="577" customFormat="1">
      <c r="F877" s="545"/>
      <c r="H877" s="545"/>
      <c r="J877" s="545"/>
      <c r="O877" s="578"/>
      <c r="P877" s="547"/>
      <c r="Q877" s="547"/>
      <c r="R877" s="547"/>
    </row>
    <row r="878" spans="6:18" s="577" customFormat="1">
      <c r="F878" s="545"/>
      <c r="H878" s="545"/>
      <c r="J878" s="545"/>
      <c r="O878" s="578"/>
      <c r="P878" s="547"/>
      <c r="Q878" s="547"/>
      <c r="R878" s="547"/>
    </row>
    <row r="879" spans="6:18" s="577" customFormat="1">
      <c r="F879" s="545"/>
      <c r="H879" s="545"/>
      <c r="J879" s="545"/>
      <c r="O879" s="578"/>
      <c r="P879" s="547"/>
      <c r="Q879" s="547"/>
      <c r="R879" s="547"/>
    </row>
    <row r="880" spans="6:18" s="577" customFormat="1">
      <c r="F880" s="545"/>
      <c r="H880" s="545"/>
      <c r="J880" s="545"/>
      <c r="O880" s="578"/>
      <c r="P880" s="547"/>
      <c r="Q880" s="547"/>
      <c r="R880" s="547"/>
    </row>
    <row r="881" spans="6:18" s="577" customFormat="1">
      <c r="F881" s="545"/>
      <c r="H881" s="545"/>
      <c r="J881" s="545"/>
      <c r="O881" s="578"/>
      <c r="P881" s="547"/>
      <c r="Q881" s="547"/>
      <c r="R881" s="547"/>
    </row>
    <row r="882" spans="6:18" s="577" customFormat="1">
      <c r="F882" s="545"/>
      <c r="H882" s="545"/>
      <c r="J882" s="545"/>
      <c r="O882" s="578"/>
      <c r="P882" s="547"/>
      <c r="Q882" s="547"/>
      <c r="R882" s="547"/>
    </row>
    <row r="883" spans="6:18" s="577" customFormat="1">
      <c r="F883" s="545"/>
      <c r="H883" s="545"/>
      <c r="J883" s="545"/>
      <c r="O883" s="578"/>
      <c r="P883" s="547"/>
      <c r="Q883" s="547"/>
      <c r="R883" s="547"/>
    </row>
    <row r="884" spans="6:18" s="577" customFormat="1">
      <c r="F884" s="545"/>
      <c r="H884" s="545"/>
      <c r="J884" s="545"/>
      <c r="O884" s="578"/>
      <c r="P884" s="547"/>
      <c r="Q884" s="547"/>
      <c r="R884" s="547"/>
    </row>
    <row r="885" spans="6:18" s="577" customFormat="1">
      <c r="F885" s="545"/>
      <c r="H885" s="545"/>
      <c r="J885" s="545"/>
      <c r="O885" s="578"/>
      <c r="P885" s="547"/>
      <c r="Q885" s="547"/>
      <c r="R885" s="547"/>
    </row>
    <row r="886" spans="6:18" s="577" customFormat="1">
      <c r="F886" s="545"/>
      <c r="H886" s="545"/>
      <c r="J886" s="545"/>
      <c r="O886" s="578"/>
      <c r="P886" s="547"/>
      <c r="Q886" s="547"/>
      <c r="R886" s="547"/>
    </row>
    <row r="887" spans="6:18" s="577" customFormat="1">
      <c r="F887" s="545"/>
      <c r="H887" s="545"/>
      <c r="J887" s="545"/>
      <c r="O887" s="578"/>
      <c r="P887" s="547"/>
      <c r="Q887" s="547"/>
      <c r="R887" s="547"/>
    </row>
    <row r="888" spans="6:18" s="577" customFormat="1">
      <c r="F888" s="545"/>
      <c r="H888" s="545"/>
      <c r="J888" s="545"/>
      <c r="O888" s="578"/>
      <c r="P888" s="547"/>
      <c r="Q888" s="547"/>
      <c r="R888" s="547"/>
    </row>
    <row r="889" spans="6:18" s="577" customFormat="1">
      <c r="F889" s="545"/>
      <c r="H889" s="545"/>
      <c r="J889" s="545"/>
      <c r="O889" s="578"/>
      <c r="P889" s="547"/>
      <c r="Q889" s="547"/>
      <c r="R889" s="547"/>
    </row>
    <row r="890" spans="6:18" s="577" customFormat="1">
      <c r="F890" s="545"/>
      <c r="H890" s="545"/>
      <c r="J890" s="545"/>
      <c r="O890" s="578"/>
      <c r="P890" s="547"/>
      <c r="Q890" s="547"/>
      <c r="R890" s="547"/>
    </row>
    <row r="891" spans="6:18" s="577" customFormat="1">
      <c r="F891" s="545"/>
      <c r="H891" s="545"/>
      <c r="J891" s="545"/>
      <c r="O891" s="578"/>
      <c r="P891" s="547"/>
      <c r="Q891" s="547"/>
      <c r="R891" s="547"/>
    </row>
    <row r="892" spans="6:18" s="577" customFormat="1">
      <c r="F892" s="545"/>
      <c r="H892" s="545"/>
      <c r="J892" s="545"/>
      <c r="O892" s="578"/>
      <c r="P892" s="547"/>
      <c r="Q892" s="547"/>
      <c r="R892" s="547"/>
    </row>
    <row r="893" spans="6:18" s="577" customFormat="1">
      <c r="F893" s="545"/>
      <c r="H893" s="545"/>
      <c r="J893" s="545"/>
      <c r="O893" s="578"/>
      <c r="P893" s="547"/>
      <c r="Q893" s="547"/>
      <c r="R893" s="547"/>
    </row>
    <row r="894" spans="6:18" s="577" customFormat="1">
      <c r="F894" s="545"/>
      <c r="H894" s="545"/>
      <c r="J894" s="545"/>
      <c r="O894" s="578"/>
      <c r="P894" s="547"/>
      <c r="Q894" s="547"/>
      <c r="R894" s="547"/>
    </row>
    <row r="895" spans="6:18" s="577" customFormat="1">
      <c r="F895" s="545"/>
      <c r="H895" s="545"/>
      <c r="J895" s="545"/>
      <c r="O895" s="578"/>
      <c r="P895" s="547"/>
      <c r="Q895" s="547"/>
      <c r="R895" s="547"/>
    </row>
    <row r="896" spans="6:18" s="577" customFormat="1">
      <c r="F896" s="545"/>
      <c r="H896" s="545"/>
      <c r="J896" s="545"/>
      <c r="O896" s="578"/>
      <c r="P896" s="547"/>
      <c r="Q896" s="547"/>
      <c r="R896" s="547"/>
    </row>
    <row r="897" spans="6:18" s="577" customFormat="1">
      <c r="F897" s="545"/>
      <c r="H897" s="545"/>
      <c r="J897" s="545"/>
      <c r="O897" s="578"/>
      <c r="P897" s="547"/>
      <c r="Q897" s="547"/>
      <c r="R897" s="547"/>
    </row>
    <row r="898" spans="6:18" s="577" customFormat="1">
      <c r="F898" s="545"/>
      <c r="H898" s="545"/>
      <c r="J898" s="545"/>
      <c r="O898" s="578"/>
      <c r="P898" s="547"/>
      <c r="Q898" s="547"/>
      <c r="R898" s="547"/>
    </row>
    <row r="899" spans="6:18" s="577" customFormat="1">
      <c r="F899" s="545"/>
      <c r="H899" s="545"/>
      <c r="J899" s="545"/>
      <c r="O899" s="578"/>
      <c r="P899" s="547"/>
      <c r="Q899" s="547"/>
      <c r="R899" s="547"/>
    </row>
    <row r="900" spans="6:18" s="577" customFormat="1">
      <c r="F900" s="545"/>
      <c r="H900" s="545"/>
      <c r="J900" s="545"/>
      <c r="O900" s="578"/>
      <c r="P900" s="547"/>
      <c r="Q900" s="547"/>
      <c r="R900" s="547"/>
    </row>
    <row r="901" spans="6:18" s="577" customFormat="1">
      <c r="F901" s="545"/>
      <c r="H901" s="545"/>
      <c r="J901" s="545"/>
      <c r="O901" s="578"/>
      <c r="P901" s="547"/>
      <c r="Q901" s="547"/>
      <c r="R901" s="547"/>
    </row>
    <row r="902" spans="6:18" s="577" customFormat="1">
      <c r="F902" s="545"/>
      <c r="H902" s="545"/>
      <c r="J902" s="545"/>
      <c r="O902" s="578"/>
      <c r="P902" s="547"/>
      <c r="Q902" s="547"/>
      <c r="R902" s="547"/>
    </row>
    <row r="903" spans="6:18" s="577" customFormat="1">
      <c r="F903" s="545"/>
      <c r="H903" s="545"/>
      <c r="J903" s="545"/>
      <c r="O903" s="578"/>
      <c r="P903" s="547"/>
      <c r="Q903" s="547"/>
      <c r="R903" s="547"/>
    </row>
    <row r="904" spans="6:18" s="577" customFormat="1">
      <c r="F904" s="545"/>
      <c r="H904" s="545"/>
      <c r="J904" s="545"/>
      <c r="O904" s="578"/>
      <c r="P904" s="547"/>
      <c r="Q904" s="547"/>
      <c r="R904" s="547"/>
    </row>
    <row r="905" spans="6:18" s="577" customFormat="1">
      <c r="F905" s="545"/>
      <c r="H905" s="545"/>
      <c r="J905" s="545"/>
      <c r="O905" s="578"/>
      <c r="P905" s="547"/>
      <c r="Q905" s="547"/>
      <c r="R905" s="547"/>
    </row>
    <row r="906" spans="6:18" s="577" customFormat="1">
      <c r="F906" s="545"/>
      <c r="H906" s="545"/>
      <c r="J906" s="545"/>
      <c r="O906" s="578"/>
      <c r="P906" s="547"/>
      <c r="Q906" s="547"/>
      <c r="R906" s="547"/>
    </row>
    <row r="907" spans="6:18" s="577" customFormat="1">
      <c r="F907" s="545"/>
      <c r="H907" s="545"/>
      <c r="J907" s="545"/>
      <c r="O907" s="578"/>
      <c r="P907" s="547"/>
      <c r="Q907" s="547"/>
      <c r="R907" s="547"/>
    </row>
    <row r="908" spans="6:18" s="577" customFormat="1">
      <c r="F908" s="545"/>
      <c r="H908" s="545"/>
      <c r="J908" s="545"/>
      <c r="O908" s="578"/>
      <c r="P908" s="547"/>
      <c r="Q908" s="547"/>
      <c r="R908" s="547"/>
    </row>
    <row r="909" spans="6:18" s="577" customFormat="1">
      <c r="F909" s="545"/>
      <c r="H909" s="545"/>
      <c r="J909" s="545"/>
      <c r="O909" s="578"/>
      <c r="P909" s="547"/>
      <c r="Q909" s="547"/>
      <c r="R909" s="547"/>
    </row>
    <row r="910" spans="6:18" s="577" customFormat="1">
      <c r="F910" s="545"/>
      <c r="H910" s="545"/>
      <c r="J910" s="545"/>
      <c r="O910" s="578"/>
      <c r="P910" s="547"/>
      <c r="Q910" s="547"/>
      <c r="R910" s="547"/>
    </row>
    <row r="911" spans="6:18" s="577" customFormat="1">
      <c r="F911" s="545"/>
      <c r="H911" s="545"/>
      <c r="J911" s="545"/>
      <c r="O911" s="578"/>
      <c r="P911" s="547"/>
      <c r="Q911" s="547"/>
      <c r="R911" s="547"/>
    </row>
    <row r="912" spans="6:18" s="577" customFormat="1">
      <c r="F912" s="545"/>
      <c r="H912" s="545"/>
      <c r="J912" s="545"/>
      <c r="O912" s="578"/>
      <c r="P912" s="547"/>
      <c r="Q912" s="547"/>
      <c r="R912" s="547"/>
    </row>
    <row r="913" spans="6:18" s="577" customFormat="1">
      <c r="F913" s="545"/>
      <c r="H913" s="545"/>
      <c r="J913" s="545"/>
      <c r="O913" s="578"/>
      <c r="P913" s="547"/>
      <c r="Q913" s="547"/>
      <c r="R913" s="547"/>
    </row>
    <row r="914" spans="6:18" s="577" customFormat="1">
      <c r="F914" s="545"/>
      <c r="H914" s="545"/>
      <c r="J914" s="545"/>
      <c r="O914" s="578"/>
      <c r="P914" s="547"/>
      <c r="Q914" s="547"/>
      <c r="R914" s="547"/>
    </row>
    <row r="915" spans="6:18" s="577" customFormat="1">
      <c r="F915" s="545"/>
      <c r="H915" s="545"/>
      <c r="J915" s="545"/>
      <c r="O915" s="578"/>
      <c r="P915" s="547"/>
      <c r="Q915" s="547"/>
      <c r="R915" s="547"/>
    </row>
    <row r="916" spans="6:18" s="577" customFormat="1">
      <c r="F916" s="545"/>
      <c r="H916" s="545"/>
      <c r="J916" s="545"/>
      <c r="O916" s="578"/>
      <c r="P916" s="547"/>
      <c r="Q916" s="547"/>
      <c r="R916" s="547"/>
    </row>
    <row r="917" spans="6:18" s="577" customFormat="1">
      <c r="F917" s="545"/>
      <c r="H917" s="545"/>
      <c r="J917" s="545"/>
      <c r="O917" s="578"/>
      <c r="P917" s="547"/>
      <c r="Q917" s="547"/>
      <c r="R917" s="547"/>
    </row>
    <row r="918" spans="6:18" s="577" customFormat="1">
      <c r="F918" s="545"/>
      <c r="H918" s="545"/>
      <c r="J918" s="545"/>
      <c r="O918" s="578"/>
      <c r="P918" s="547"/>
      <c r="Q918" s="547"/>
      <c r="R918" s="547"/>
    </row>
    <row r="919" spans="6:18" s="577" customFormat="1">
      <c r="F919" s="545"/>
      <c r="H919" s="545"/>
      <c r="J919" s="545"/>
      <c r="O919" s="578"/>
      <c r="P919" s="547"/>
      <c r="Q919" s="547"/>
      <c r="R919" s="547"/>
    </row>
    <row r="920" spans="6:18" s="577" customFormat="1">
      <c r="F920" s="545"/>
      <c r="H920" s="545"/>
      <c r="J920" s="545"/>
      <c r="O920" s="578"/>
      <c r="P920" s="547"/>
      <c r="Q920" s="547"/>
      <c r="R920" s="547"/>
    </row>
    <row r="921" spans="6:18" s="577" customFormat="1">
      <c r="F921" s="545"/>
      <c r="H921" s="545"/>
      <c r="J921" s="545"/>
      <c r="O921" s="578"/>
      <c r="P921" s="547"/>
      <c r="Q921" s="547"/>
      <c r="R921" s="547"/>
    </row>
    <row r="922" spans="6:18" s="577" customFormat="1">
      <c r="F922" s="545"/>
      <c r="H922" s="545"/>
      <c r="J922" s="545"/>
      <c r="O922" s="578"/>
      <c r="P922" s="547"/>
      <c r="Q922" s="547"/>
      <c r="R922" s="547"/>
    </row>
    <row r="923" spans="6:18" s="577" customFormat="1">
      <c r="F923" s="545"/>
      <c r="H923" s="545"/>
      <c r="J923" s="545"/>
      <c r="O923" s="578"/>
      <c r="P923" s="547"/>
      <c r="Q923" s="547"/>
      <c r="R923" s="547"/>
    </row>
    <row r="924" spans="6:18" s="577" customFormat="1">
      <c r="F924" s="545"/>
      <c r="H924" s="545"/>
      <c r="J924" s="545"/>
      <c r="O924" s="578"/>
      <c r="P924" s="547"/>
      <c r="Q924" s="547"/>
      <c r="R924" s="547"/>
    </row>
    <row r="925" spans="6:18" s="577" customFormat="1">
      <c r="F925" s="545"/>
      <c r="H925" s="545"/>
      <c r="J925" s="545"/>
      <c r="O925" s="578"/>
      <c r="P925" s="547"/>
      <c r="Q925" s="547"/>
      <c r="R925" s="547"/>
    </row>
    <row r="926" spans="6:18" s="577" customFormat="1">
      <c r="F926" s="545"/>
      <c r="H926" s="545"/>
      <c r="J926" s="545"/>
      <c r="O926" s="578"/>
      <c r="P926" s="547"/>
      <c r="Q926" s="547"/>
      <c r="R926" s="547"/>
    </row>
    <row r="927" spans="6:18" s="577" customFormat="1">
      <c r="F927" s="545"/>
      <c r="H927" s="545"/>
      <c r="J927" s="545"/>
      <c r="O927" s="578"/>
      <c r="P927" s="547"/>
      <c r="Q927" s="547"/>
      <c r="R927" s="547"/>
    </row>
    <row r="928" spans="6:18" s="577" customFormat="1">
      <c r="F928" s="545"/>
      <c r="H928" s="545"/>
      <c r="J928" s="545"/>
      <c r="O928" s="578"/>
      <c r="P928" s="547"/>
      <c r="Q928" s="547"/>
      <c r="R928" s="547"/>
    </row>
    <row r="929" spans="6:18" s="577" customFormat="1">
      <c r="F929" s="545"/>
      <c r="H929" s="545"/>
      <c r="J929" s="545"/>
      <c r="O929" s="578"/>
      <c r="P929" s="547"/>
      <c r="Q929" s="547"/>
      <c r="R929" s="547"/>
    </row>
    <row r="930" spans="6:18" s="577" customFormat="1">
      <c r="F930" s="545"/>
      <c r="H930" s="545"/>
      <c r="J930" s="545"/>
      <c r="O930" s="578"/>
      <c r="P930" s="547"/>
      <c r="Q930" s="547"/>
      <c r="R930" s="547"/>
    </row>
    <row r="931" spans="6:18" s="577" customFormat="1">
      <c r="F931" s="545"/>
      <c r="H931" s="545"/>
      <c r="J931" s="545"/>
      <c r="O931" s="578"/>
      <c r="P931" s="547"/>
      <c r="Q931" s="547"/>
      <c r="R931" s="547"/>
    </row>
    <row r="932" spans="6:18" s="577" customFormat="1">
      <c r="F932" s="545"/>
      <c r="H932" s="545"/>
      <c r="J932" s="545"/>
      <c r="O932" s="578"/>
      <c r="P932" s="547"/>
      <c r="Q932" s="547"/>
      <c r="R932" s="547"/>
    </row>
    <row r="933" spans="6:18" s="577" customFormat="1">
      <c r="F933" s="545"/>
      <c r="H933" s="545"/>
      <c r="J933" s="545"/>
      <c r="O933" s="578"/>
      <c r="P933" s="547"/>
      <c r="Q933" s="547"/>
      <c r="R933" s="547"/>
    </row>
    <row r="934" spans="6:18" s="577" customFormat="1">
      <c r="F934" s="545"/>
      <c r="H934" s="545"/>
      <c r="J934" s="545"/>
      <c r="O934" s="578"/>
      <c r="P934" s="547"/>
      <c r="Q934" s="547"/>
      <c r="R934" s="547"/>
    </row>
    <row r="935" spans="6:18" s="577" customFormat="1">
      <c r="F935" s="545"/>
      <c r="H935" s="545"/>
      <c r="J935" s="545"/>
      <c r="O935" s="578"/>
      <c r="P935" s="547"/>
      <c r="Q935" s="547"/>
      <c r="R935" s="547"/>
    </row>
    <row r="936" spans="6:18" s="577" customFormat="1">
      <c r="F936" s="545"/>
      <c r="H936" s="545"/>
      <c r="J936" s="545"/>
      <c r="O936" s="578"/>
      <c r="P936" s="547"/>
      <c r="Q936" s="547"/>
      <c r="R936" s="547"/>
    </row>
    <row r="937" spans="6:18" s="577" customFormat="1">
      <c r="F937" s="545"/>
      <c r="H937" s="545"/>
      <c r="J937" s="545"/>
      <c r="O937" s="578"/>
      <c r="P937" s="547"/>
      <c r="Q937" s="547"/>
      <c r="R937" s="547"/>
    </row>
    <row r="938" spans="6:18" s="577" customFormat="1">
      <c r="F938" s="545"/>
      <c r="H938" s="545"/>
      <c r="J938" s="545"/>
      <c r="O938" s="578"/>
      <c r="P938" s="547"/>
      <c r="Q938" s="547"/>
      <c r="R938" s="547"/>
    </row>
    <row r="939" spans="6:18" s="577" customFormat="1">
      <c r="F939" s="545"/>
      <c r="H939" s="545"/>
      <c r="J939" s="545"/>
      <c r="O939" s="578"/>
      <c r="P939" s="547"/>
      <c r="Q939" s="547"/>
      <c r="R939" s="547"/>
    </row>
    <row r="940" spans="6:18" s="577" customFormat="1">
      <c r="F940" s="545"/>
      <c r="H940" s="545"/>
      <c r="J940" s="545"/>
      <c r="O940" s="578"/>
      <c r="P940" s="547"/>
      <c r="Q940" s="547"/>
      <c r="R940" s="547"/>
    </row>
    <row r="941" spans="6:18" s="577" customFormat="1">
      <c r="F941" s="545"/>
      <c r="H941" s="545"/>
      <c r="J941" s="545"/>
      <c r="O941" s="578"/>
      <c r="P941" s="547"/>
      <c r="Q941" s="547"/>
      <c r="R941" s="547"/>
    </row>
    <row r="942" spans="6:18" s="577" customFormat="1">
      <c r="F942" s="545"/>
      <c r="H942" s="545"/>
      <c r="J942" s="545"/>
      <c r="O942" s="578"/>
      <c r="P942" s="547"/>
      <c r="Q942" s="547"/>
      <c r="R942" s="547"/>
    </row>
    <row r="943" spans="6:18" s="577" customFormat="1">
      <c r="F943" s="545"/>
      <c r="H943" s="545"/>
      <c r="J943" s="545"/>
      <c r="O943" s="578"/>
      <c r="P943" s="547"/>
      <c r="Q943" s="547"/>
      <c r="R943" s="547"/>
    </row>
    <row r="944" spans="6:18" s="577" customFormat="1">
      <c r="F944" s="545"/>
      <c r="H944" s="545"/>
      <c r="J944" s="545"/>
      <c r="O944" s="578"/>
      <c r="P944" s="547"/>
      <c r="Q944" s="547"/>
      <c r="R944" s="547"/>
    </row>
    <row r="945" spans="6:18" s="577" customFormat="1">
      <c r="F945" s="545"/>
      <c r="H945" s="545"/>
      <c r="J945" s="545"/>
      <c r="O945" s="578"/>
      <c r="P945" s="547"/>
      <c r="Q945" s="547"/>
      <c r="R945" s="547"/>
    </row>
    <row r="946" spans="6:18" s="577" customFormat="1">
      <c r="F946" s="545"/>
      <c r="H946" s="545"/>
      <c r="J946" s="545"/>
      <c r="O946" s="578"/>
      <c r="P946" s="547"/>
      <c r="Q946" s="547"/>
      <c r="R946" s="547"/>
    </row>
    <row r="947" spans="6:18" s="577" customFormat="1">
      <c r="F947" s="545"/>
      <c r="H947" s="545"/>
      <c r="J947" s="545"/>
      <c r="O947" s="578"/>
      <c r="P947" s="547"/>
      <c r="Q947" s="547"/>
      <c r="R947" s="547"/>
    </row>
    <row r="948" spans="6:18" s="577" customFormat="1">
      <c r="F948" s="545"/>
      <c r="H948" s="545"/>
      <c r="J948" s="545"/>
      <c r="O948" s="578"/>
      <c r="P948" s="547"/>
      <c r="Q948" s="547"/>
      <c r="R948" s="547"/>
    </row>
    <row r="949" spans="6:18" s="577" customFormat="1">
      <c r="F949" s="545"/>
      <c r="H949" s="545"/>
      <c r="J949" s="545"/>
      <c r="O949" s="578"/>
      <c r="P949" s="547"/>
      <c r="Q949" s="547"/>
      <c r="R949" s="547"/>
    </row>
    <row r="950" spans="6:18" s="577" customFormat="1">
      <c r="F950" s="545"/>
      <c r="H950" s="545"/>
      <c r="J950" s="545"/>
      <c r="O950" s="578"/>
      <c r="P950" s="547"/>
      <c r="Q950" s="547"/>
      <c r="R950" s="547"/>
    </row>
    <row r="951" spans="6:18" s="577" customFormat="1">
      <c r="F951" s="545"/>
      <c r="H951" s="545"/>
      <c r="J951" s="545"/>
      <c r="O951" s="578"/>
      <c r="P951" s="547"/>
      <c r="Q951" s="547"/>
      <c r="R951" s="547"/>
    </row>
    <row r="952" spans="6:18" s="577" customFormat="1">
      <c r="F952" s="545"/>
      <c r="H952" s="545"/>
      <c r="J952" s="545"/>
      <c r="O952" s="578"/>
      <c r="P952" s="547"/>
      <c r="Q952" s="547"/>
      <c r="R952" s="547"/>
    </row>
    <row r="953" spans="6:18" s="577" customFormat="1">
      <c r="F953" s="545"/>
      <c r="H953" s="545"/>
      <c r="J953" s="545"/>
      <c r="O953" s="578"/>
      <c r="P953" s="547"/>
      <c r="Q953" s="547"/>
      <c r="R953" s="547"/>
    </row>
    <row r="954" spans="6:18" s="577" customFormat="1">
      <c r="F954" s="545"/>
      <c r="H954" s="545"/>
      <c r="J954" s="545"/>
      <c r="O954" s="578"/>
      <c r="P954" s="547"/>
      <c r="Q954" s="547"/>
      <c r="R954" s="547"/>
    </row>
    <row r="955" spans="6:18" s="577" customFormat="1">
      <c r="F955" s="545"/>
      <c r="H955" s="545"/>
      <c r="J955" s="545"/>
      <c r="O955" s="578"/>
      <c r="P955" s="547"/>
      <c r="Q955" s="547"/>
      <c r="R955" s="547"/>
    </row>
    <row r="956" spans="6:18" s="577" customFormat="1">
      <c r="F956" s="545"/>
      <c r="H956" s="545"/>
      <c r="J956" s="545"/>
      <c r="O956" s="578"/>
      <c r="P956" s="547"/>
      <c r="Q956" s="547"/>
      <c r="R956" s="547"/>
    </row>
    <row r="957" spans="6:18" s="577" customFormat="1">
      <c r="F957" s="545"/>
      <c r="H957" s="545"/>
      <c r="J957" s="545"/>
      <c r="O957" s="578"/>
      <c r="P957" s="547"/>
      <c r="Q957" s="547"/>
      <c r="R957" s="547"/>
    </row>
    <row r="958" spans="6:18" s="577" customFormat="1">
      <c r="F958" s="545"/>
      <c r="H958" s="545"/>
      <c r="J958" s="545"/>
      <c r="O958" s="578"/>
      <c r="P958" s="547"/>
      <c r="Q958" s="547"/>
      <c r="R958" s="547"/>
    </row>
    <row r="959" spans="6:18" s="577" customFormat="1">
      <c r="F959" s="545"/>
      <c r="H959" s="545"/>
      <c r="J959" s="545"/>
      <c r="O959" s="578"/>
      <c r="P959" s="547"/>
      <c r="Q959" s="547"/>
      <c r="R959" s="547"/>
    </row>
    <row r="960" spans="6:18" s="577" customFormat="1">
      <c r="F960" s="545"/>
      <c r="H960" s="545"/>
      <c r="J960" s="545"/>
      <c r="O960" s="578"/>
      <c r="P960" s="547"/>
      <c r="Q960" s="547"/>
      <c r="R960" s="547"/>
    </row>
    <row r="961" spans="6:18" s="577" customFormat="1">
      <c r="F961" s="545"/>
      <c r="H961" s="545"/>
      <c r="J961" s="545"/>
      <c r="O961" s="578"/>
      <c r="P961" s="547"/>
      <c r="Q961" s="547"/>
      <c r="R961" s="547"/>
    </row>
    <row r="962" spans="6:18" s="577" customFormat="1">
      <c r="F962" s="545"/>
      <c r="H962" s="545"/>
      <c r="J962" s="545"/>
      <c r="O962" s="578"/>
      <c r="P962" s="547"/>
      <c r="Q962" s="547"/>
      <c r="R962" s="547"/>
    </row>
    <row r="963" spans="6:18" s="577" customFormat="1">
      <c r="F963" s="545"/>
      <c r="H963" s="545"/>
      <c r="J963" s="545"/>
      <c r="O963" s="578"/>
      <c r="P963" s="547"/>
      <c r="Q963" s="547"/>
      <c r="R963" s="547"/>
    </row>
    <row r="964" spans="6:18" s="577" customFormat="1">
      <c r="F964" s="545"/>
      <c r="H964" s="545"/>
      <c r="J964" s="545"/>
      <c r="O964" s="578"/>
      <c r="P964" s="547"/>
      <c r="Q964" s="547"/>
      <c r="R964" s="547"/>
    </row>
    <row r="965" spans="6:18" s="577" customFormat="1">
      <c r="F965" s="545"/>
      <c r="H965" s="545"/>
      <c r="J965" s="545"/>
      <c r="O965" s="578"/>
      <c r="P965" s="547"/>
      <c r="Q965" s="547"/>
      <c r="R965" s="547"/>
    </row>
    <row r="966" spans="6:18" s="577" customFormat="1">
      <c r="F966" s="545"/>
      <c r="H966" s="545"/>
      <c r="J966" s="545"/>
      <c r="O966" s="578"/>
      <c r="P966" s="547"/>
      <c r="Q966" s="547"/>
      <c r="R966" s="547"/>
    </row>
    <row r="967" spans="6:18" s="577" customFormat="1">
      <c r="F967" s="545"/>
      <c r="H967" s="545"/>
      <c r="J967" s="545"/>
      <c r="O967" s="578"/>
      <c r="P967" s="547"/>
      <c r="Q967" s="547"/>
      <c r="R967" s="547"/>
    </row>
    <row r="968" spans="6:18" s="577" customFormat="1">
      <c r="F968" s="545"/>
      <c r="H968" s="545"/>
      <c r="J968" s="545"/>
      <c r="O968" s="578"/>
      <c r="P968" s="547"/>
      <c r="Q968" s="547"/>
      <c r="R968" s="547"/>
    </row>
    <row r="969" spans="6:18" s="577" customFormat="1">
      <c r="F969" s="545"/>
      <c r="H969" s="545"/>
      <c r="J969" s="545"/>
      <c r="O969" s="578"/>
      <c r="P969" s="547"/>
      <c r="Q969" s="547"/>
      <c r="R969" s="547"/>
    </row>
    <row r="970" spans="6:18" s="577" customFormat="1">
      <c r="F970" s="545"/>
      <c r="H970" s="545"/>
      <c r="J970" s="545"/>
      <c r="O970" s="578"/>
      <c r="P970" s="547"/>
      <c r="Q970" s="547"/>
      <c r="R970" s="547"/>
    </row>
    <row r="971" spans="6:18" s="577" customFormat="1">
      <c r="F971" s="545"/>
      <c r="H971" s="545"/>
      <c r="J971" s="545"/>
      <c r="O971" s="578"/>
      <c r="P971" s="547"/>
      <c r="Q971" s="547"/>
      <c r="R971" s="547"/>
    </row>
    <row r="972" spans="6:18" s="577" customFormat="1">
      <c r="F972" s="545"/>
      <c r="H972" s="545"/>
      <c r="J972" s="545"/>
      <c r="O972" s="578"/>
      <c r="P972" s="547"/>
      <c r="Q972" s="547"/>
      <c r="R972" s="547"/>
    </row>
    <row r="973" spans="6:18" s="577" customFormat="1">
      <c r="F973" s="545"/>
      <c r="H973" s="545"/>
      <c r="J973" s="545"/>
      <c r="O973" s="578"/>
      <c r="P973" s="547"/>
      <c r="Q973" s="547"/>
      <c r="R973" s="547"/>
    </row>
    <row r="974" spans="6:18" s="577" customFormat="1">
      <c r="F974" s="545"/>
      <c r="H974" s="545"/>
      <c r="J974" s="545"/>
      <c r="O974" s="578"/>
      <c r="P974" s="547"/>
      <c r="Q974" s="547"/>
      <c r="R974" s="547"/>
    </row>
    <row r="975" spans="6:18" s="577" customFormat="1">
      <c r="F975" s="545"/>
      <c r="H975" s="545"/>
      <c r="J975" s="545"/>
      <c r="O975" s="578"/>
      <c r="P975" s="547"/>
      <c r="Q975" s="547"/>
      <c r="R975" s="547"/>
    </row>
    <row r="976" spans="6:18" s="577" customFormat="1">
      <c r="F976" s="545"/>
      <c r="H976" s="545"/>
      <c r="J976" s="545"/>
      <c r="O976" s="578"/>
      <c r="P976" s="547"/>
      <c r="Q976" s="547"/>
      <c r="R976" s="547"/>
    </row>
    <row r="977" spans="6:18" s="577" customFormat="1">
      <c r="F977" s="545"/>
      <c r="H977" s="545"/>
      <c r="J977" s="545"/>
      <c r="O977" s="578"/>
      <c r="P977" s="547"/>
      <c r="Q977" s="547"/>
      <c r="R977" s="547"/>
    </row>
    <row r="978" spans="6:18" s="577" customFormat="1">
      <c r="F978" s="545"/>
      <c r="H978" s="545"/>
      <c r="J978" s="545"/>
      <c r="O978" s="578"/>
      <c r="P978" s="547"/>
      <c r="Q978" s="547"/>
      <c r="R978" s="547"/>
    </row>
    <row r="979" spans="6:18" s="577" customFormat="1">
      <c r="F979" s="545"/>
      <c r="H979" s="545"/>
      <c r="J979" s="545"/>
      <c r="O979" s="578"/>
      <c r="P979" s="547"/>
      <c r="Q979" s="547"/>
      <c r="R979" s="547"/>
    </row>
    <row r="980" spans="6:18" s="577" customFormat="1">
      <c r="F980" s="545"/>
      <c r="H980" s="545"/>
      <c r="J980" s="545"/>
      <c r="O980" s="578"/>
      <c r="P980" s="547"/>
      <c r="Q980" s="547"/>
      <c r="R980" s="547"/>
    </row>
    <row r="981" spans="6:18" s="577" customFormat="1">
      <c r="F981" s="545"/>
      <c r="H981" s="545"/>
      <c r="J981" s="545"/>
      <c r="O981" s="578"/>
      <c r="P981" s="547"/>
      <c r="Q981" s="547"/>
      <c r="R981" s="547"/>
    </row>
    <row r="982" spans="6:18" s="577" customFormat="1">
      <c r="F982" s="545"/>
      <c r="H982" s="545"/>
      <c r="J982" s="545"/>
      <c r="O982" s="578"/>
      <c r="P982" s="547"/>
      <c r="Q982" s="547"/>
      <c r="R982" s="547"/>
    </row>
    <row r="983" spans="6:18" s="577" customFormat="1">
      <c r="F983" s="545"/>
      <c r="H983" s="545"/>
      <c r="J983" s="545"/>
      <c r="O983" s="578"/>
      <c r="P983" s="547"/>
      <c r="Q983" s="547"/>
      <c r="R983" s="547"/>
    </row>
    <row r="984" spans="6:18" s="577" customFormat="1">
      <c r="F984" s="545"/>
      <c r="H984" s="545"/>
      <c r="J984" s="545"/>
      <c r="O984" s="578"/>
      <c r="P984" s="547"/>
      <c r="Q984" s="547"/>
      <c r="R984" s="547"/>
    </row>
    <row r="985" spans="6:18" s="577" customFormat="1">
      <c r="F985" s="545"/>
      <c r="H985" s="545"/>
      <c r="J985" s="545"/>
      <c r="O985" s="578"/>
      <c r="P985" s="547"/>
      <c r="Q985" s="547"/>
      <c r="R985" s="547"/>
    </row>
    <row r="986" spans="6:18" s="577" customFormat="1">
      <c r="F986" s="545"/>
      <c r="H986" s="545"/>
      <c r="J986" s="545"/>
      <c r="O986" s="578"/>
      <c r="P986" s="547"/>
      <c r="Q986" s="547"/>
      <c r="R986" s="547"/>
    </row>
    <row r="987" spans="6:18" s="577" customFormat="1">
      <c r="F987" s="545"/>
      <c r="H987" s="545"/>
      <c r="J987" s="545"/>
      <c r="O987" s="578"/>
      <c r="P987" s="547"/>
      <c r="Q987" s="547"/>
      <c r="R987" s="547"/>
    </row>
    <row r="988" spans="6:18" s="577" customFormat="1">
      <c r="F988" s="545"/>
      <c r="H988" s="545"/>
      <c r="J988" s="545"/>
      <c r="O988" s="578"/>
      <c r="P988" s="547"/>
      <c r="Q988" s="547"/>
      <c r="R988" s="547"/>
    </row>
    <row r="989" spans="6:18" s="577" customFormat="1">
      <c r="F989" s="545"/>
      <c r="H989" s="545"/>
      <c r="J989" s="545"/>
      <c r="O989" s="578"/>
      <c r="P989" s="547"/>
      <c r="Q989" s="547"/>
      <c r="R989" s="547"/>
    </row>
    <row r="990" spans="6:18" s="577" customFormat="1">
      <c r="F990" s="545"/>
      <c r="H990" s="545"/>
      <c r="J990" s="545"/>
      <c r="O990" s="578"/>
      <c r="P990" s="547"/>
      <c r="Q990" s="547"/>
      <c r="R990" s="547"/>
    </row>
    <row r="991" spans="6:18" s="577" customFormat="1">
      <c r="F991" s="545"/>
      <c r="H991" s="545"/>
      <c r="J991" s="545"/>
      <c r="O991" s="578"/>
      <c r="P991" s="547"/>
      <c r="Q991" s="547"/>
      <c r="R991" s="547"/>
    </row>
    <row r="992" spans="6:18" s="577" customFormat="1">
      <c r="F992" s="545"/>
      <c r="H992" s="545"/>
      <c r="J992" s="545"/>
      <c r="O992" s="578"/>
      <c r="P992" s="547"/>
      <c r="Q992" s="547"/>
      <c r="R992" s="547"/>
    </row>
    <row r="993" spans="6:18" s="577" customFormat="1">
      <c r="F993" s="545"/>
      <c r="H993" s="545"/>
      <c r="J993" s="545"/>
      <c r="O993" s="578"/>
      <c r="P993" s="547"/>
      <c r="Q993" s="547"/>
      <c r="R993" s="547"/>
    </row>
    <row r="994" spans="6:18" s="577" customFormat="1">
      <c r="F994" s="545"/>
      <c r="H994" s="545"/>
      <c r="J994" s="545"/>
      <c r="O994" s="578"/>
      <c r="P994" s="547"/>
      <c r="Q994" s="547"/>
      <c r="R994" s="547"/>
    </row>
    <row r="995" spans="6:18" s="577" customFormat="1">
      <c r="F995" s="545"/>
      <c r="H995" s="545"/>
      <c r="J995" s="545"/>
      <c r="O995" s="578"/>
      <c r="P995" s="547"/>
      <c r="Q995" s="547"/>
      <c r="R995" s="547"/>
    </row>
    <row r="996" spans="6:18" s="577" customFormat="1">
      <c r="F996" s="545"/>
      <c r="H996" s="545"/>
      <c r="J996" s="545"/>
      <c r="O996" s="578"/>
      <c r="P996" s="547"/>
      <c r="Q996" s="547"/>
      <c r="R996" s="547"/>
    </row>
    <row r="997" spans="6:18" s="577" customFormat="1">
      <c r="F997" s="545"/>
      <c r="H997" s="545"/>
      <c r="J997" s="545"/>
      <c r="O997" s="578"/>
      <c r="P997" s="547"/>
      <c r="Q997" s="547"/>
      <c r="R997" s="547"/>
    </row>
    <row r="998" spans="6:18" s="577" customFormat="1">
      <c r="F998" s="545"/>
      <c r="H998" s="545"/>
      <c r="J998" s="545"/>
      <c r="O998" s="578"/>
      <c r="P998" s="547"/>
      <c r="Q998" s="547"/>
      <c r="R998" s="547"/>
    </row>
    <row r="999" spans="6:18" s="577" customFormat="1">
      <c r="F999" s="545"/>
      <c r="H999" s="545"/>
      <c r="J999" s="545"/>
      <c r="O999" s="578"/>
      <c r="P999" s="547"/>
      <c r="Q999" s="547"/>
      <c r="R999" s="547"/>
    </row>
    <row r="1000" spans="6:18" s="577" customFormat="1">
      <c r="F1000" s="545"/>
      <c r="H1000" s="545"/>
      <c r="J1000" s="545"/>
      <c r="O1000" s="578"/>
      <c r="P1000" s="547"/>
      <c r="Q1000" s="547"/>
      <c r="R1000" s="547"/>
    </row>
    <row r="1001" spans="6:18" s="577" customFormat="1">
      <c r="F1001" s="545"/>
      <c r="H1001" s="545"/>
      <c r="J1001" s="545"/>
      <c r="O1001" s="578"/>
      <c r="P1001" s="547"/>
      <c r="Q1001" s="547"/>
      <c r="R1001" s="547"/>
    </row>
    <row r="1002" spans="6:18" s="577" customFormat="1">
      <c r="F1002" s="545"/>
      <c r="H1002" s="545"/>
      <c r="J1002" s="545"/>
      <c r="O1002" s="578"/>
      <c r="P1002" s="547"/>
      <c r="Q1002" s="547"/>
      <c r="R1002" s="547"/>
    </row>
    <row r="1003" spans="6:18" s="577" customFormat="1">
      <c r="F1003" s="545"/>
      <c r="H1003" s="545"/>
      <c r="J1003" s="545"/>
      <c r="O1003" s="578"/>
      <c r="P1003" s="547"/>
      <c r="Q1003" s="547"/>
      <c r="R1003" s="547"/>
    </row>
    <row r="1004" spans="6:18" s="577" customFormat="1">
      <c r="F1004" s="545"/>
      <c r="H1004" s="545"/>
      <c r="J1004" s="545"/>
      <c r="O1004" s="578"/>
      <c r="P1004" s="547"/>
      <c r="Q1004" s="547"/>
      <c r="R1004" s="547"/>
    </row>
    <row r="1005" spans="6:18" s="577" customFormat="1">
      <c r="F1005" s="545"/>
      <c r="H1005" s="545"/>
      <c r="J1005" s="545"/>
      <c r="O1005" s="578"/>
      <c r="P1005" s="547"/>
      <c r="Q1005" s="547"/>
      <c r="R1005" s="547"/>
    </row>
    <row r="1006" spans="6:18" s="577" customFormat="1">
      <c r="F1006" s="545"/>
      <c r="H1006" s="545"/>
      <c r="J1006" s="545"/>
      <c r="O1006" s="578"/>
      <c r="P1006" s="547"/>
      <c r="Q1006" s="547"/>
      <c r="R1006" s="547"/>
    </row>
    <row r="1007" spans="6:18" s="577" customFormat="1">
      <c r="F1007" s="545"/>
      <c r="H1007" s="545"/>
      <c r="J1007" s="545"/>
      <c r="O1007" s="578"/>
      <c r="P1007" s="547"/>
      <c r="Q1007" s="547"/>
      <c r="R1007" s="547"/>
    </row>
    <row r="1008" spans="6:18" s="577" customFormat="1">
      <c r="F1008" s="545"/>
      <c r="H1008" s="545"/>
      <c r="J1008" s="545"/>
      <c r="O1008" s="578"/>
      <c r="P1008" s="547"/>
      <c r="Q1008" s="547"/>
      <c r="R1008" s="547"/>
    </row>
    <row r="1009" spans="6:18" s="577" customFormat="1">
      <c r="F1009" s="545"/>
      <c r="H1009" s="545"/>
      <c r="J1009" s="545"/>
      <c r="O1009" s="578"/>
      <c r="P1009" s="547"/>
      <c r="Q1009" s="547"/>
      <c r="R1009" s="547"/>
    </row>
    <row r="1010" spans="6:18" s="577" customFormat="1">
      <c r="F1010" s="545"/>
      <c r="H1010" s="545"/>
      <c r="J1010" s="545"/>
      <c r="O1010" s="578"/>
      <c r="P1010" s="547"/>
      <c r="Q1010" s="547"/>
      <c r="R1010" s="547"/>
    </row>
    <row r="1011" spans="6:18" s="577" customFormat="1">
      <c r="F1011" s="545"/>
      <c r="H1011" s="545"/>
      <c r="J1011" s="545"/>
      <c r="O1011" s="578"/>
      <c r="P1011" s="547"/>
      <c r="Q1011" s="547"/>
      <c r="R1011" s="547"/>
    </row>
    <row r="1012" spans="6:18" s="577" customFormat="1">
      <c r="F1012" s="545"/>
      <c r="H1012" s="545"/>
      <c r="J1012" s="545"/>
      <c r="O1012" s="578"/>
      <c r="P1012" s="547"/>
      <c r="Q1012" s="547"/>
      <c r="R1012" s="547"/>
    </row>
    <row r="1013" spans="6:18" s="577" customFormat="1">
      <c r="F1013" s="545"/>
      <c r="H1013" s="545"/>
      <c r="J1013" s="545"/>
      <c r="O1013" s="578"/>
      <c r="P1013" s="547"/>
      <c r="Q1013" s="547"/>
      <c r="R1013" s="547"/>
    </row>
    <row r="1014" spans="6:18" s="577" customFormat="1">
      <c r="F1014" s="545"/>
      <c r="H1014" s="545"/>
      <c r="J1014" s="545"/>
      <c r="O1014" s="578"/>
      <c r="P1014" s="547"/>
      <c r="Q1014" s="547"/>
      <c r="R1014" s="547"/>
    </row>
    <row r="1015" spans="6:18" s="577" customFormat="1">
      <c r="F1015" s="545"/>
      <c r="H1015" s="545"/>
      <c r="J1015" s="545"/>
      <c r="O1015" s="578"/>
      <c r="P1015" s="547"/>
      <c r="Q1015" s="547"/>
      <c r="R1015" s="547"/>
    </row>
    <row r="1016" spans="6:18" s="577" customFormat="1">
      <c r="F1016" s="545"/>
      <c r="H1016" s="545"/>
      <c r="J1016" s="545"/>
      <c r="O1016" s="578"/>
      <c r="P1016" s="547"/>
      <c r="Q1016" s="547"/>
      <c r="R1016" s="547"/>
    </row>
    <row r="1017" spans="6:18" s="577" customFormat="1">
      <c r="F1017" s="545"/>
      <c r="H1017" s="545"/>
      <c r="J1017" s="545"/>
      <c r="O1017" s="578"/>
      <c r="P1017" s="547"/>
      <c r="Q1017" s="547"/>
      <c r="R1017" s="547"/>
    </row>
    <row r="1018" spans="6:18" s="577" customFormat="1">
      <c r="F1018" s="545"/>
      <c r="H1018" s="545"/>
      <c r="J1018" s="545"/>
      <c r="O1018" s="578"/>
      <c r="P1018" s="547"/>
      <c r="Q1018" s="547"/>
      <c r="R1018" s="547"/>
    </row>
    <row r="1019" spans="6:18" s="577" customFormat="1">
      <c r="F1019" s="545"/>
      <c r="H1019" s="545"/>
      <c r="J1019" s="545"/>
      <c r="O1019" s="578"/>
      <c r="P1019" s="547"/>
      <c r="Q1019" s="547"/>
      <c r="R1019" s="547"/>
    </row>
    <row r="1020" spans="6:18" s="577" customFormat="1">
      <c r="F1020" s="545"/>
      <c r="H1020" s="545"/>
      <c r="J1020" s="545"/>
      <c r="O1020" s="578"/>
      <c r="P1020" s="547"/>
      <c r="Q1020" s="547"/>
      <c r="R1020" s="547"/>
    </row>
    <row r="1021" spans="6:18" s="577" customFormat="1">
      <c r="F1021" s="545"/>
      <c r="H1021" s="545"/>
      <c r="J1021" s="545"/>
      <c r="O1021" s="578"/>
      <c r="P1021" s="547"/>
      <c r="Q1021" s="547"/>
      <c r="R1021" s="547"/>
    </row>
    <row r="1022" spans="6:18" s="577" customFormat="1">
      <c r="F1022" s="545"/>
      <c r="H1022" s="545"/>
      <c r="J1022" s="545"/>
      <c r="O1022" s="578"/>
      <c r="P1022" s="547"/>
      <c r="Q1022" s="547"/>
      <c r="R1022" s="547"/>
    </row>
    <row r="1023" spans="6:18" s="577" customFormat="1">
      <c r="F1023" s="545"/>
      <c r="H1023" s="545"/>
      <c r="J1023" s="545"/>
      <c r="O1023" s="578"/>
      <c r="P1023" s="547"/>
      <c r="Q1023" s="547"/>
      <c r="R1023" s="547"/>
    </row>
    <row r="1024" spans="6:18" s="577" customFormat="1">
      <c r="F1024" s="545"/>
      <c r="H1024" s="545"/>
      <c r="J1024" s="545"/>
      <c r="O1024" s="578"/>
      <c r="P1024" s="547"/>
      <c r="Q1024" s="547"/>
      <c r="R1024" s="547"/>
    </row>
    <row r="1025" spans="6:18" s="577" customFormat="1">
      <c r="F1025" s="545"/>
      <c r="H1025" s="545"/>
      <c r="J1025" s="545"/>
      <c r="O1025" s="578"/>
      <c r="P1025" s="547"/>
      <c r="Q1025" s="547"/>
      <c r="R1025" s="547"/>
    </row>
    <row r="1026" spans="6:18" s="577" customFormat="1">
      <c r="F1026" s="545"/>
      <c r="H1026" s="545"/>
      <c r="J1026" s="545"/>
      <c r="O1026" s="578"/>
      <c r="P1026" s="547"/>
      <c r="Q1026" s="547"/>
      <c r="R1026" s="547"/>
    </row>
    <row r="1027" spans="6:18" s="577" customFormat="1">
      <c r="F1027" s="545"/>
      <c r="H1027" s="545"/>
      <c r="J1027" s="545"/>
      <c r="O1027" s="578"/>
      <c r="P1027" s="547"/>
      <c r="Q1027" s="547"/>
      <c r="R1027" s="547"/>
    </row>
    <row r="1028" spans="6:18" s="577" customFormat="1">
      <c r="F1028" s="545"/>
      <c r="H1028" s="545"/>
      <c r="J1028" s="545"/>
      <c r="O1028" s="578"/>
      <c r="P1028" s="547"/>
      <c r="Q1028" s="547"/>
      <c r="R1028" s="547"/>
    </row>
    <row r="1029" spans="6:18" s="577" customFormat="1">
      <c r="F1029" s="545"/>
      <c r="H1029" s="545"/>
      <c r="J1029" s="545"/>
      <c r="O1029" s="578"/>
      <c r="P1029" s="547"/>
      <c r="Q1029" s="547"/>
      <c r="R1029" s="547"/>
    </row>
    <row r="1030" spans="6:18" s="577" customFormat="1">
      <c r="F1030" s="545"/>
      <c r="H1030" s="545"/>
      <c r="J1030" s="545"/>
      <c r="O1030" s="578"/>
      <c r="P1030" s="547"/>
      <c r="Q1030" s="547"/>
      <c r="R1030" s="547"/>
    </row>
    <row r="1031" spans="6:18" s="577" customFormat="1">
      <c r="F1031" s="545"/>
      <c r="H1031" s="545"/>
      <c r="J1031" s="545"/>
      <c r="O1031" s="578"/>
      <c r="P1031" s="547"/>
      <c r="Q1031" s="547"/>
      <c r="R1031" s="547"/>
    </row>
    <row r="1032" spans="6:18" s="577" customFormat="1">
      <c r="F1032" s="545"/>
      <c r="H1032" s="545"/>
      <c r="J1032" s="545"/>
      <c r="O1032" s="578"/>
      <c r="P1032" s="547"/>
      <c r="Q1032" s="547"/>
      <c r="R1032" s="547"/>
    </row>
    <row r="1033" spans="6:18" s="577" customFormat="1">
      <c r="F1033" s="545"/>
      <c r="H1033" s="545"/>
      <c r="J1033" s="545"/>
      <c r="O1033" s="578"/>
      <c r="P1033" s="547"/>
      <c r="Q1033" s="547"/>
      <c r="R1033" s="547"/>
    </row>
    <row r="1034" spans="6:18" s="577" customFormat="1">
      <c r="F1034" s="545"/>
      <c r="H1034" s="545"/>
      <c r="J1034" s="545"/>
      <c r="O1034" s="578"/>
      <c r="P1034" s="547"/>
      <c r="Q1034" s="547"/>
      <c r="R1034" s="547"/>
    </row>
    <row r="1035" spans="6:18" s="577" customFormat="1">
      <c r="F1035" s="545"/>
      <c r="H1035" s="545"/>
      <c r="J1035" s="545"/>
      <c r="O1035" s="578"/>
      <c r="P1035" s="547"/>
      <c r="Q1035" s="547"/>
      <c r="R1035" s="547"/>
    </row>
    <row r="1036" spans="6:18" s="577" customFormat="1">
      <c r="F1036" s="545"/>
      <c r="H1036" s="545"/>
      <c r="J1036" s="545"/>
      <c r="O1036" s="578"/>
      <c r="P1036" s="547"/>
      <c r="Q1036" s="547"/>
      <c r="R1036" s="547"/>
    </row>
    <row r="1037" spans="6:18" s="577" customFormat="1">
      <c r="F1037" s="545"/>
      <c r="H1037" s="545"/>
      <c r="J1037" s="545"/>
      <c r="O1037" s="578"/>
      <c r="P1037" s="547"/>
      <c r="Q1037" s="547"/>
      <c r="R1037" s="547"/>
    </row>
    <row r="1038" spans="6:18" s="577" customFormat="1">
      <c r="F1038" s="545"/>
      <c r="H1038" s="545"/>
      <c r="J1038" s="545"/>
      <c r="O1038" s="578"/>
      <c r="P1038" s="547"/>
      <c r="Q1038" s="547"/>
      <c r="R1038" s="547"/>
    </row>
    <row r="1039" spans="6:18" s="577" customFormat="1">
      <c r="F1039" s="545"/>
      <c r="H1039" s="545"/>
      <c r="J1039" s="545"/>
      <c r="O1039" s="578"/>
      <c r="P1039" s="547"/>
      <c r="Q1039" s="547"/>
      <c r="R1039" s="547"/>
    </row>
    <row r="1040" spans="6:18" s="577" customFormat="1">
      <c r="F1040" s="545"/>
      <c r="H1040" s="545"/>
      <c r="J1040" s="545"/>
      <c r="O1040" s="578"/>
      <c r="P1040" s="547"/>
      <c r="Q1040" s="547"/>
      <c r="R1040" s="547"/>
    </row>
    <row r="1041" spans="6:18" s="577" customFormat="1">
      <c r="F1041" s="545"/>
      <c r="H1041" s="545"/>
      <c r="J1041" s="545"/>
      <c r="O1041" s="578"/>
      <c r="P1041" s="547"/>
      <c r="Q1041" s="547"/>
      <c r="R1041" s="547"/>
    </row>
    <row r="1042" spans="6:18" s="577" customFormat="1">
      <c r="F1042" s="545"/>
      <c r="H1042" s="545"/>
      <c r="J1042" s="545"/>
      <c r="O1042" s="578"/>
      <c r="P1042" s="547"/>
      <c r="Q1042" s="547"/>
      <c r="R1042" s="547"/>
    </row>
    <row r="1043" spans="6:18" s="577" customFormat="1">
      <c r="F1043" s="545"/>
      <c r="H1043" s="545"/>
      <c r="J1043" s="545"/>
      <c r="O1043" s="578"/>
      <c r="P1043" s="547"/>
      <c r="Q1043" s="547"/>
      <c r="R1043" s="547"/>
    </row>
    <row r="1044" spans="6:18" s="577" customFormat="1">
      <c r="F1044" s="545"/>
      <c r="H1044" s="545"/>
      <c r="J1044" s="545"/>
      <c r="O1044" s="578"/>
      <c r="P1044" s="547"/>
      <c r="Q1044" s="547"/>
      <c r="R1044" s="547"/>
    </row>
    <row r="1045" spans="6:18" s="577" customFormat="1">
      <c r="F1045" s="545"/>
      <c r="H1045" s="545"/>
      <c r="J1045" s="545"/>
      <c r="O1045" s="578"/>
      <c r="P1045" s="547"/>
      <c r="Q1045" s="547"/>
      <c r="R1045" s="547"/>
    </row>
    <row r="1046" spans="6:18" s="577" customFormat="1">
      <c r="F1046" s="545"/>
      <c r="H1046" s="545"/>
      <c r="J1046" s="545"/>
      <c r="O1046" s="578"/>
      <c r="P1046" s="547"/>
      <c r="Q1046" s="547"/>
      <c r="R1046" s="547"/>
    </row>
    <row r="1047" spans="6:18" s="577" customFormat="1">
      <c r="F1047" s="545"/>
      <c r="H1047" s="545"/>
      <c r="J1047" s="545"/>
      <c r="O1047" s="578"/>
      <c r="P1047" s="547"/>
      <c r="Q1047" s="547"/>
      <c r="R1047" s="547"/>
    </row>
    <row r="1048" spans="6:18" s="577" customFormat="1">
      <c r="F1048" s="545"/>
      <c r="H1048" s="545"/>
      <c r="J1048" s="545"/>
      <c r="O1048" s="578"/>
      <c r="P1048" s="547"/>
      <c r="Q1048" s="547"/>
      <c r="R1048" s="547"/>
    </row>
    <row r="1049" spans="6:18" s="577" customFormat="1">
      <c r="F1049" s="545"/>
      <c r="H1049" s="545"/>
      <c r="J1049" s="545"/>
      <c r="O1049" s="578"/>
      <c r="P1049" s="547"/>
      <c r="Q1049" s="547"/>
      <c r="R1049" s="547"/>
    </row>
    <row r="1050" spans="6:18" s="577" customFormat="1">
      <c r="F1050" s="545"/>
      <c r="H1050" s="545"/>
      <c r="J1050" s="545"/>
      <c r="O1050" s="578"/>
      <c r="P1050" s="547"/>
      <c r="Q1050" s="547"/>
      <c r="R1050" s="547"/>
    </row>
    <row r="1051" spans="6:18" s="577" customFormat="1">
      <c r="F1051" s="545"/>
      <c r="H1051" s="545"/>
      <c r="J1051" s="545"/>
      <c r="O1051" s="578"/>
      <c r="P1051" s="547"/>
      <c r="Q1051" s="547"/>
      <c r="R1051" s="547"/>
    </row>
    <row r="1052" spans="6:18" s="577" customFormat="1">
      <c r="F1052" s="545"/>
      <c r="H1052" s="545"/>
      <c r="J1052" s="545"/>
      <c r="O1052" s="578"/>
      <c r="P1052" s="547"/>
      <c r="Q1052" s="547"/>
      <c r="R1052" s="547"/>
    </row>
    <row r="1053" spans="6:18" s="577" customFormat="1">
      <c r="F1053" s="545"/>
      <c r="H1053" s="545"/>
      <c r="J1053" s="545"/>
      <c r="O1053" s="578"/>
      <c r="P1053" s="547"/>
      <c r="Q1053" s="547"/>
      <c r="R1053" s="547"/>
    </row>
    <row r="1054" spans="6:18" s="577" customFormat="1">
      <c r="F1054" s="545"/>
      <c r="H1054" s="545"/>
      <c r="J1054" s="545"/>
      <c r="O1054" s="578"/>
      <c r="P1054" s="547"/>
      <c r="Q1054" s="547"/>
      <c r="R1054" s="547"/>
    </row>
    <row r="1055" spans="6:18" s="577" customFormat="1">
      <c r="F1055" s="545"/>
      <c r="H1055" s="545"/>
      <c r="J1055" s="545"/>
      <c r="O1055" s="578"/>
      <c r="P1055" s="547"/>
      <c r="Q1055" s="547"/>
      <c r="R1055" s="547"/>
    </row>
    <row r="1056" spans="6:18" s="577" customFormat="1">
      <c r="F1056" s="545"/>
      <c r="H1056" s="545"/>
      <c r="J1056" s="545"/>
      <c r="O1056" s="578"/>
      <c r="P1056" s="547"/>
      <c r="Q1056" s="547"/>
      <c r="R1056" s="547"/>
    </row>
    <row r="1057" spans="6:18" s="577" customFormat="1">
      <c r="F1057" s="545"/>
      <c r="H1057" s="545"/>
      <c r="J1057" s="545"/>
      <c r="O1057" s="578"/>
      <c r="P1057" s="547"/>
      <c r="Q1057" s="547"/>
      <c r="R1057" s="547"/>
    </row>
    <row r="1058" spans="6:18" s="577" customFormat="1">
      <c r="F1058" s="545"/>
      <c r="H1058" s="545"/>
      <c r="J1058" s="545"/>
      <c r="O1058" s="578"/>
      <c r="P1058" s="547"/>
      <c r="Q1058" s="547"/>
      <c r="R1058" s="547"/>
    </row>
    <row r="1059" spans="6:18" s="577" customFormat="1">
      <c r="F1059" s="545"/>
      <c r="H1059" s="545"/>
      <c r="J1059" s="545"/>
      <c r="O1059" s="578"/>
      <c r="P1059" s="547"/>
      <c r="Q1059" s="547"/>
      <c r="R1059" s="547"/>
    </row>
    <row r="1060" spans="6:18" s="577" customFormat="1">
      <c r="F1060" s="545"/>
      <c r="H1060" s="545"/>
      <c r="J1060" s="545"/>
      <c r="O1060" s="578"/>
      <c r="P1060" s="547"/>
      <c r="Q1060" s="547"/>
      <c r="R1060" s="547"/>
    </row>
    <row r="1061" spans="6:18" s="577" customFormat="1">
      <c r="F1061" s="545"/>
      <c r="H1061" s="545"/>
      <c r="J1061" s="545"/>
      <c r="O1061" s="578"/>
      <c r="P1061" s="547"/>
      <c r="Q1061" s="547"/>
      <c r="R1061" s="547"/>
    </row>
    <row r="1062" spans="6:18" s="577" customFormat="1">
      <c r="F1062" s="545"/>
      <c r="H1062" s="545"/>
      <c r="J1062" s="545"/>
      <c r="O1062" s="578"/>
      <c r="P1062" s="547"/>
      <c r="Q1062" s="547"/>
      <c r="R1062" s="547"/>
    </row>
    <row r="1063" spans="6:18" s="577" customFormat="1">
      <c r="F1063" s="545"/>
      <c r="H1063" s="545"/>
      <c r="J1063" s="545"/>
      <c r="O1063" s="578"/>
      <c r="P1063" s="547"/>
      <c r="Q1063" s="547"/>
      <c r="R1063" s="547"/>
    </row>
    <row r="1064" spans="6:18" s="577" customFormat="1">
      <c r="F1064" s="545"/>
      <c r="H1064" s="545"/>
      <c r="J1064" s="545"/>
      <c r="O1064" s="578"/>
      <c r="P1064" s="547"/>
      <c r="Q1064" s="547"/>
      <c r="R1064" s="547"/>
    </row>
    <row r="1065" spans="6:18" s="577" customFormat="1">
      <c r="F1065" s="545"/>
      <c r="H1065" s="545"/>
      <c r="J1065" s="545"/>
      <c r="O1065" s="578"/>
      <c r="P1065" s="547"/>
      <c r="Q1065" s="547"/>
      <c r="R1065" s="547"/>
    </row>
    <row r="1066" spans="6:18" s="577" customFormat="1">
      <c r="F1066" s="545"/>
      <c r="H1066" s="545"/>
      <c r="J1066" s="545"/>
      <c r="O1066" s="578"/>
      <c r="P1066" s="547"/>
      <c r="Q1066" s="547"/>
      <c r="R1066" s="547"/>
    </row>
    <row r="1067" spans="6:18" s="577" customFormat="1">
      <c r="F1067" s="545"/>
      <c r="H1067" s="545"/>
      <c r="J1067" s="545"/>
      <c r="O1067" s="578"/>
      <c r="P1067" s="547"/>
      <c r="Q1067" s="547"/>
      <c r="R1067" s="547"/>
    </row>
    <row r="1068" spans="6:18" s="577" customFormat="1">
      <c r="F1068" s="545"/>
      <c r="H1068" s="545"/>
      <c r="J1068" s="545"/>
      <c r="O1068" s="578"/>
      <c r="P1068" s="547"/>
      <c r="Q1068" s="547"/>
      <c r="R1068" s="547"/>
    </row>
    <row r="1069" spans="6:18" s="577" customFormat="1">
      <c r="F1069" s="545"/>
      <c r="H1069" s="545"/>
      <c r="J1069" s="545"/>
      <c r="O1069" s="578"/>
      <c r="P1069" s="547"/>
      <c r="Q1069" s="547"/>
      <c r="R1069" s="547"/>
    </row>
    <row r="1070" spans="6:18" s="577" customFormat="1">
      <c r="F1070" s="545"/>
      <c r="H1070" s="545"/>
      <c r="J1070" s="545"/>
      <c r="O1070" s="578"/>
      <c r="P1070" s="547"/>
      <c r="Q1070" s="547"/>
      <c r="R1070" s="547"/>
    </row>
    <row r="1071" spans="6:18" s="577" customFormat="1">
      <c r="F1071" s="545"/>
      <c r="H1071" s="545"/>
      <c r="J1071" s="545"/>
      <c r="O1071" s="578"/>
      <c r="P1071" s="547"/>
      <c r="Q1071" s="547"/>
      <c r="R1071" s="547"/>
    </row>
    <row r="1072" spans="6:18" s="577" customFormat="1">
      <c r="F1072" s="545"/>
      <c r="H1072" s="545"/>
      <c r="J1072" s="545"/>
      <c r="O1072" s="578"/>
      <c r="P1072" s="547"/>
      <c r="Q1072" s="547"/>
      <c r="R1072" s="547"/>
    </row>
    <row r="1073" spans="6:18" s="577" customFormat="1">
      <c r="F1073" s="545"/>
      <c r="H1073" s="545"/>
      <c r="J1073" s="545"/>
      <c r="O1073" s="578"/>
      <c r="P1073" s="547"/>
      <c r="Q1073" s="547"/>
      <c r="R1073" s="547"/>
    </row>
    <row r="1074" spans="6:18" s="577" customFormat="1">
      <c r="F1074" s="545"/>
      <c r="H1074" s="545"/>
      <c r="J1074" s="545"/>
      <c r="O1074" s="578"/>
      <c r="P1074" s="547"/>
      <c r="Q1074" s="547"/>
      <c r="R1074" s="547"/>
    </row>
    <row r="1075" spans="6:18" s="577" customFormat="1">
      <c r="F1075" s="545"/>
      <c r="H1075" s="545"/>
      <c r="J1075" s="545"/>
      <c r="O1075" s="578"/>
      <c r="P1075" s="547"/>
      <c r="Q1075" s="547"/>
      <c r="R1075" s="547"/>
    </row>
    <row r="1076" spans="6:18" s="577" customFormat="1">
      <c r="F1076" s="545"/>
      <c r="H1076" s="545"/>
      <c r="J1076" s="545"/>
      <c r="O1076" s="578"/>
      <c r="P1076" s="547"/>
      <c r="Q1076" s="547"/>
      <c r="R1076" s="547"/>
    </row>
    <row r="1077" spans="6:18" s="577" customFormat="1">
      <c r="F1077" s="545"/>
      <c r="H1077" s="545"/>
      <c r="J1077" s="545"/>
      <c r="O1077" s="578"/>
      <c r="P1077" s="547"/>
      <c r="Q1077" s="547"/>
      <c r="R1077" s="547"/>
    </row>
    <row r="1078" spans="6:18" s="577" customFormat="1">
      <c r="F1078" s="545"/>
      <c r="H1078" s="545"/>
      <c r="J1078" s="545"/>
      <c r="O1078" s="578"/>
      <c r="P1078" s="547"/>
      <c r="Q1078" s="547"/>
      <c r="R1078" s="547"/>
    </row>
    <row r="1079" spans="6:18" s="577" customFormat="1">
      <c r="F1079" s="545"/>
      <c r="H1079" s="545"/>
      <c r="J1079" s="545"/>
      <c r="O1079" s="578"/>
      <c r="P1079" s="547"/>
      <c r="Q1079" s="547"/>
      <c r="R1079" s="547"/>
    </row>
    <row r="1080" spans="6:18" s="577" customFormat="1">
      <c r="F1080" s="545"/>
      <c r="H1080" s="545"/>
      <c r="J1080" s="545"/>
      <c r="O1080" s="578"/>
      <c r="P1080" s="547"/>
      <c r="Q1080" s="547"/>
      <c r="R1080" s="547"/>
    </row>
    <row r="1081" spans="6:18" s="577" customFormat="1">
      <c r="F1081" s="545"/>
      <c r="H1081" s="545"/>
      <c r="J1081" s="545"/>
      <c r="O1081" s="578"/>
      <c r="P1081" s="547"/>
      <c r="Q1081" s="547"/>
      <c r="R1081" s="547"/>
    </row>
    <row r="1082" spans="6:18" s="577" customFormat="1">
      <c r="F1082" s="545"/>
      <c r="H1082" s="545"/>
      <c r="J1082" s="545"/>
      <c r="O1082" s="578"/>
      <c r="P1082" s="547"/>
      <c r="Q1082" s="547"/>
      <c r="R1082" s="547"/>
    </row>
    <row r="1083" spans="6:18" s="577" customFormat="1">
      <c r="F1083" s="545"/>
      <c r="H1083" s="545"/>
      <c r="J1083" s="545"/>
      <c r="O1083" s="578"/>
      <c r="P1083" s="547"/>
      <c r="Q1083" s="547"/>
      <c r="R1083" s="547"/>
    </row>
    <row r="1084" spans="6:18" s="577" customFormat="1">
      <c r="F1084" s="545"/>
      <c r="H1084" s="545"/>
      <c r="J1084" s="545"/>
      <c r="O1084" s="578"/>
      <c r="P1084" s="547"/>
      <c r="Q1084" s="547"/>
      <c r="R1084" s="547"/>
    </row>
    <row r="1085" spans="6:18" s="577" customFormat="1">
      <c r="F1085" s="545"/>
      <c r="H1085" s="545"/>
      <c r="J1085" s="545"/>
      <c r="O1085" s="578"/>
      <c r="P1085" s="547"/>
      <c r="Q1085" s="547"/>
      <c r="R1085" s="547"/>
    </row>
    <row r="1086" spans="6:18" s="577" customFormat="1">
      <c r="F1086" s="545"/>
      <c r="H1086" s="545"/>
      <c r="J1086" s="545"/>
      <c r="O1086" s="578"/>
      <c r="P1086" s="547"/>
      <c r="Q1086" s="547"/>
      <c r="R1086" s="547"/>
    </row>
    <row r="1087" spans="6:18" s="577" customFormat="1">
      <c r="F1087" s="545"/>
      <c r="H1087" s="545"/>
      <c r="J1087" s="545"/>
      <c r="O1087" s="578"/>
      <c r="P1087" s="547"/>
      <c r="Q1087" s="547"/>
      <c r="R1087" s="547"/>
    </row>
    <row r="1088" spans="6:18" s="577" customFormat="1">
      <c r="F1088" s="545"/>
      <c r="H1088" s="545"/>
      <c r="J1088" s="545"/>
      <c r="O1088" s="578"/>
      <c r="P1088" s="547"/>
      <c r="Q1088" s="547"/>
      <c r="R1088" s="547"/>
    </row>
    <row r="1089" spans="6:18" s="577" customFormat="1">
      <c r="F1089" s="545"/>
      <c r="H1089" s="545"/>
      <c r="J1089" s="545"/>
      <c r="O1089" s="578"/>
      <c r="P1089" s="547"/>
      <c r="Q1089" s="547"/>
      <c r="R1089" s="547"/>
    </row>
    <row r="1090" spans="6:18" s="577" customFormat="1">
      <c r="F1090" s="545"/>
      <c r="H1090" s="545"/>
      <c r="J1090" s="545"/>
      <c r="O1090" s="578"/>
      <c r="P1090" s="547"/>
      <c r="Q1090" s="547"/>
      <c r="R1090" s="547"/>
    </row>
    <row r="1091" spans="6:18" s="577" customFormat="1">
      <c r="F1091" s="545"/>
      <c r="H1091" s="545"/>
      <c r="J1091" s="545"/>
      <c r="O1091" s="578"/>
      <c r="P1091" s="547"/>
      <c r="Q1091" s="547"/>
      <c r="R1091" s="547"/>
    </row>
    <row r="1092" spans="6:18" s="577" customFormat="1">
      <c r="F1092" s="545"/>
      <c r="H1092" s="545"/>
      <c r="J1092" s="545"/>
      <c r="O1092" s="578"/>
      <c r="P1092" s="547"/>
      <c r="Q1092" s="547"/>
      <c r="R1092" s="547"/>
    </row>
    <row r="1093" spans="6:18" s="577" customFormat="1">
      <c r="F1093" s="545"/>
      <c r="H1093" s="545"/>
      <c r="J1093" s="545"/>
      <c r="O1093" s="578"/>
      <c r="P1093" s="547"/>
      <c r="Q1093" s="547"/>
      <c r="R1093" s="547"/>
    </row>
    <row r="1094" spans="6:18" s="577" customFormat="1">
      <c r="F1094" s="545"/>
      <c r="H1094" s="545"/>
      <c r="J1094" s="545"/>
      <c r="O1094" s="578"/>
      <c r="P1094" s="547"/>
      <c r="Q1094" s="547"/>
      <c r="R1094" s="547"/>
    </row>
    <row r="1095" spans="6:18" s="577" customFormat="1">
      <c r="F1095" s="545"/>
      <c r="H1095" s="545"/>
      <c r="J1095" s="545"/>
      <c r="O1095" s="578"/>
      <c r="P1095" s="547"/>
      <c r="Q1095" s="547"/>
      <c r="R1095" s="547"/>
    </row>
    <row r="1096" spans="6:18" s="577" customFormat="1">
      <c r="F1096" s="545"/>
      <c r="H1096" s="545"/>
      <c r="J1096" s="545"/>
      <c r="O1096" s="578"/>
      <c r="P1096" s="547"/>
      <c r="Q1096" s="547"/>
      <c r="R1096" s="547"/>
    </row>
    <row r="1097" spans="6:18" s="577" customFormat="1">
      <c r="F1097" s="545"/>
      <c r="H1097" s="545"/>
      <c r="J1097" s="545"/>
      <c r="O1097" s="578"/>
      <c r="P1097" s="547"/>
      <c r="Q1097" s="547"/>
      <c r="R1097" s="547"/>
    </row>
    <row r="1098" spans="6:18" s="577" customFormat="1">
      <c r="F1098" s="545"/>
      <c r="H1098" s="545"/>
      <c r="J1098" s="545"/>
      <c r="O1098" s="578"/>
      <c r="P1098" s="547"/>
      <c r="Q1098" s="547"/>
      <c r="R1098" s="547"/>
    </row>
    <row r="1099" spans="6:18" s="577" customFormat="1">
      <c r="F1099" s="545"/>
      <c r="H1099" s="545"/>
      <c r="J1099" s="545"/>
      <c r="O1099" s="578"/>
      <c r="P1099" s="547"/>
      <c r="Q1099" s="547"/>
      <c r="R1099" s="547"/>
    </row>
    <row r="1100" spans="6:18" s="577" customFormat="1">
      <c r="F1100" s="545"/>
      <c r="H1100" s="545"/>
      <c r="J1100" s="545"/>
      <c r="O1100" s="578"/>
      <c r="P1100" s="547"/>
      <c r="Q1100" s="547"/>
      <c r="R1100" s="547"/>
    </row>
    <row r="1101" spans="6:18" s="577" customFormat="1">
      <c r="F1101" s="545"/>
      <c r="H1101" s="545"/>
      <c r="J1101" s="545"/>
      <c r="O1101" s="578"/>
      <c r="P1101" s="547"/>
      <c r="Q1101" s="547"/>
      <c r="R1101" s="547"/>
    </row>
    <row r="1102" spans="6:18" s="577" customFormat="1">
      <c r="F1102" s="545"/>
      <c r="H1102" s="545"/>
      <c r="J1102" s="545"/>
      <c r="O1102" s="578"/>
      <c r="P1102" s="547"/>
      <c r="Q1102" s="547"/>
      <c r="R1102" s="547"/>
    </row>
    <row r="1103" spans="6:18" s="577" customFormat="1">
      <c r="F1103" s="545"/>
      <c r="H1103" s="545"/>
      <c r="J1103" s="545"/>
      <c r="O1103" s="578"/>
      <c r="P1103" s="547"/>
      <c r="Q1103" s="547"/>
      <c r="R1103" s="547"/>
    </row>
    <row r="1104" spans="6:18" s="577" customFormat="1">
      <c r="F1104" s="545"/>
      <c r="H1104" s="545"/>
      <c r="J1104" s="545"/>
      <c r="O1104" s="578"/>
      <c r="P1104" s="547"/>
      <c r="Q1104" s="547"/>
      <c r="R1104" s="547"/>
    </row>
    <row r="1105" spans="6:18" s="577" customFormat="1">
      <c r="F1105" s="545"/>
      <c r="H1105" s="545"/>
      <c r="J1105" s="545"/>
      <c r="O1105" s="578"/>
      <c r="P1105" s="547"/>
      <c r="Q1105" s="547"/>
      <c r="R1105" s="547"/>
    </row>
    <row r="1106" spans="6:18" s="577" customFormat="1">
      <c r="F1106" s="545"/>
      <c r="H1106" s="545"/>
      <c r="J1106" s="545"/>
      <c r="O1106" s="578"/>
      <c r="P1106" s="547"/>
      <c r="Q1106" s="547"/>
      <c r="R1106" s="547"/>
    </row>
    <row r="1107" spans="6:18" s="577" customFormat="1">
      <c r="F1107" s="545"/>
      <c r="H1107" s="545"/>
      <c r="J1107" s="545"/>
      <c r="O1107" s="578"/>
      <c r="P1107" s="547"/>
      <c r="Q1107" s="547"/>
      <c r="R1107" s="547"/>
    </row>
    <row r="1108" spans="6:18" s="577" customFormat="1">
      <c r="F1108" s="545"/>
      <c r="H1108" s="545"/>
      <c r="J1108" s="545"/>
      <c r="O1108" s="578"/>
      <c r="P1108" s="547"/>
      <c r="Q1108" s="547"/>
      <c r="R1108" s="547"/>
    </row>
    <row r="1109" spans="6:18" s="577" customFormat="1">
      <c r="F1109" s="545"/>
      <c r="H1109" s="545"/>
      <c r="J1109" s="545"/>
      <c r="O1109" s="578"/>
      <c r="P1109" s="547"/>
      <c r="Q1109" s="547"/>
      <c r="R1109" s="547"/>
    </row>
    <row r="1110" spans="6:18" s="577" customFormat="1">
      <c r="F1110" s="545"/>
      <c r="H1110" s="545"/>
      <c r="J1110" s="545"/>
      <c r="O1110" s="578"/>
      <c r="P1110" s="547"/>
      <c r="Q1110" s="547"/>
      <c r="R1110" s="547"/>
    </row>
    <row r="1111" spans="6:18" s="577" customFormat="1">
      <c r="F1111" s="545"/>
      <c r="H1111" s="545"/>
      <c r="J1111" s="545"/>
      <c r="O1111" s="578"/>
      <c r="P1111" s="547"/>
      <c r="Q1111" s="547"/>
      <c r="R1111" s="547"/>
    </row>
    <row r="1112" spans="6:18" s="577" customFormat="1">
      <c r="F1112" s="545"/>
      <c r="H1112" s="545"/>
      <c r="J1112" s="545"/>
      <c r="O1112" s="578"/>
      <c r="P1112" s="547"/>
      <c r="Q1112" s="547"/>
      <c r="R1112" s="547"/>
    </row>
    <row r="1113" spans="6:18" s="577" customFormat="1">
      <c r="F1113" s="545"/>
      <c r="H1113" s="545"/>
      <c r="J1113" s="545"/>
      <c r="O1113" s="578"/>
      <c r="P1113" s="547"/>
      <c r="Q1113" s="547"/>
      <c r="R1113" s="547"/>
    </row>
    <row r="1114" spans="6:18" s="577" customFormat="1">
      <c r="F1114" s="545"/>
      <c r="H1114" s="545"/>
      <c r="J1114" s="545"/>
      <c r="O1114" s="578"/>
      <c r="P1114" s="547"/>
      <c r="Q1114" s="547"/>
      <c r="R1114" s="547"/>
    </row>
    <row r="1115" spans="6:18" s="577" customFormat="1">
      <c r="F1115" s="545"/>
      <c r="H1115" s="545"/>
      <c r="J1115" s="545"/>
      <c r="O1115" s="578"/>
      <c r="P1115" s="547"/>
      <c r="Q1115" s="547"/>
      <c r="R1115" s="547"/>
    </row>
    <row r="1116" spans="6:18" s="577" customFormat="1">
      <c r="F1116" s="545"/>
      <c r="H1116" s="545"/>
      <c r="J1116" s="545"/>
      <c r="O1116" s="578"/>
      <c r="P1116" s="547"/>
      <c r="Q1116" s="547"/>
      <c r="R1116" s="547"/>
    </row>
    <row r="1117" spans="6:18" s="577" customFormat="1">
      <c r="F1117" s="545"/>
      <c r="H1117" s="545"/>
      <c r="J1117" s="545"/>
      <c r="O1117" s="578"/>
      <c r="P1117" s="547"/>
      <c r="Q1117" s="547"/>
      <c r="R1117" s="547"/>
    </row>
    <row r="1118" spans="6:18" s="577" customFormat="1">
      <c r="F1118" s="545"/>
      <c r="H1118" s="545"/>
      <c r="J1118" s="545"/>
      <c r="O1118" s="578"/>
      <c r="P1118" s="547"/>
      <c r="Q1118" s="547"/>
      <c r="R1118" s="547"/>
    </row>
    <row r="1119" spans="6:18" s="577" customFormat="1">
      <c r="F1119" s="545"/>
      <c r="H1119" s="545"/>
      <c r="J1119" s="545"/>
      <c r="O1119" s="578"/>
      <c r="P1119" s="547"/>
      <c r="Q1119" s="547"/>
      <c r="R1119" s="547"/>
    </row>
    <row r="1120" spans="6:18" s="577" customFormat="1">
      <c r="F1120" s="545"/>
      <c r="H1120" s="545"/>
      <c r="J1120" s="545"/>
      <c r="O1120" s="578"/>
      <c r="P1120" s="547"/>
      <c r="Q1120" s="547"/>
      <c r="R1120" s="547"/>
    </row>
    <row r="1121" spans="6:18" s="577" customFormat="1">
      <c r="F1121" s="545"/>
      <c r="H1121" s="545"/>
      <c r="J1121" s="545"/>
      <c r="O1121" s="578"/>
      <c r="P1121" s="547"/>
      <c r="Q1121" s="547"/>
      <c r="R1121" s="547"/>
    </row>
    <row r="1122" spans="6:18" s="577" customFormat="1">
      <c r="F1122" s="545"/>
      <c r="H1122" s="545"/>
      <c r="J1122" s="545"/>
      <c r="O1122" s="578"/>
      <c r="P1122" s="547"/>
      <c r="Q1122" s="547"/>
      <c r="R1122" s="547"/>
    </row>
    <row r="1123" spans="6:18" s="577" customFormat="1">
      <c r="F1123" s="545"/>
      <c r="H1123" s="545"/>
      <c r="J1123" s="545"/>
      <c r="O1123" s="578"/>
      <c r="P1123" s="547"/>
      <c r="Q1123" s="547"/>
      <c r="R1123" s="547"/>
    </row>
    <row r="1124" spans="6:18" s="577" customFormat="1">
      <c r="F1124" s="545"/>
      <c r="H1124" s="545"/>
      <c r="J1124" s="545"/>
      <c r="O1124" s="578"/>
      <c r="P1124" s="547"/>
      <c r="Q1124" s="547"/>
      <c r="R1124" s="547"/>
    </row>
    <row r="1125" spans="6:18" s="577" customFormat="1">
      <c r="F1125" s="545"/>
      <c r="H1125" s="545"/>
      <c r="J1125" s="545"/>
      <c r="O1125" s="578"/>
      <c r="P1125" s="547"/>
      <c r="Q1125" s="547"/>
      <c r="R1125" s="547"/>
    </row>
    <row r="1126" spans="6:18" s="577" customFormat="1">
      <c r="F1126" s="545"/>
      <c r="H1126" s="545"/>
      <c r="J1126" s="545"/>
      <c r="O1126" s="578"/>
      <c r="P1126" s="547"/>
      <c r="Q1126" s="547"/>
      <c r="R1126" s="547"/>
    </row>
    <row r="1127" spans="6:18" s="577" customFormat="1">
      <c r="F1127" s="545"/>
      <c r="H1127" s="545"/>
      <c r="J1127" s="545"/>
      <c r="O1127" s="578"/>
      <c r="P1127" s="547"/>
      <c r="Q1127" s="547"/>
      <c r="R1127" s="547"/>
    </row>
    <row r="1128" spans="6:18" s="577" customFormat="1">
      <c r="F1128" s="545"/>
      <c r="H1128" s="545"/>
      <c r="J1128" s="545"/>
      <c r="O1128" s="578"/>
      <c r="P1128" s="547"/>
      <c r="Q1128" s="547"/>
      <c r="R1128" s="547"/>
    </row>
    <row r="1129" spans="6:18" s="577" customFormat="1">
      <c r="F1129" s="545"/>
      <c r="H1129" s="545"/>
      <c r="J1129" s="545"/>
      <c r="O1129" s="578"/>
      <c r="P1129" s="547"/>
      <c r="Q1129" s="547"/>
      <c r="R1129" s="547"/>
    </row>
    <row r="1130" spans="6:18" s="577" customFormat="1">
      <c r="F1130" s="545"/>
      <c r="H1130" s="545"/>
      <c r="J1130" s="545"/>
      <c r="O1130" s="578"/>
      <c r="P1130" s="547"/>
      <c r="Q1130" s="547"/>
      <c r="R1130" s="547"/>
    </row>
    <row r="1131" spans="6:18" s="577" customFormat="1">
      <c r="F1131" s="545"/>
      <c r="H1131" s="545"/>
      <c r="J1131" s="545"/>
      <c r="O1131" s="578"/>
      <c r="P1131" s="547"/>
      <c r="Q1131" s="547"/>
      <c r="R1131" s="547"/>
    </row>
    <row r="1132" spans="6:18" s="577" customFormat="1">
      <c r="F1132" s="545"/>
      <c r="H1132" s="545"/>
      <c r="J1132" s="545"/>
      <c r="O1132" s="578"/>
      <c r="P1132" s="547"/>
      <c r="Q1132" s="547"/>
      <c r="R1132" s="547"/>
    </row>
    <row r="1133" spans="6:18" s="577" customFormat="1">
      <c r="F1133" s="545"/>
      <c r="H1133" s="545"/>
      <c r="J1133" s="545"/>
      <c r="O1133" s="578"/>
      <c r="P1133" s="547"/>
      <c r="Q1133" s="547"/>
      <c r="R1133" s="547"/>
    </row>
    <row r="1134" spans="6:18" s="577" customFormat="1">
      <c r="F1134" s="545"/>
      <c r="H1134" s="545"/>
      <c r="J1134" s="545"/>
      <c r="O1134" s="578"/>
      <c r="P1134" s="547"/>
      <c r="Q1134" s="547"/>
      <c r="R1134" s="547"/>
    </row>
    <row r="1135" spans="6:18" s="577" customFormat="1">
      <c r="F1135" s="545"/>
      <c r="H1135" s="545"/>
      <c r="J1135" s="545"/>
      <c r="O1135" s="578"/>
      <c r="P1135" s="547"/>
      <c r="Q1135" s="547"/>
      <c r="R1135" s="547"/>
    </row>
    <row r="1136" spans="6:18" s="577" customFormat="1">
      <c r="F1136" s="545"/>
      <c r="H1136" s="545"/>
      <c r="J1136" s="545"/>
      <c r="O1136" s="578"/>
      <c r="P1136" s="547"/>
      <c r="Q1136" s="547"/>
      <c r="R1136" s="547"/>
    </row>
    <row r="1137" spans="6:18" s="577" customFormat="1">
      <c r="F1137" s="545"/>
      <c r="H1137" s="545"/>
      <c r="J1137" s="545"/>
      <c r="O1137" s="578"/>
      <c r="P1137" s="547"/>
      <c r="Q1137" s="547"/>
      <c r="R1137" s="547"/>
    </row>
    <row r="1138" spans="6:18" s="577" customFormat="1">
      <c r="F1138" s="545"/>
      <c r="H1138" s="545"/>
      <c r="J1138" s="545"/>
      <c r="O1138" s="578"/>
      <c r="P1138" s="547"/>
      <c r="Q1138" s="547"/>
      <c r="R1138" s="547"/>
    </row>
    <row r="1139" spans="6:18" s="577" customFormat="1">
      <c r="F1139" s="545"/>
      <c r="H1139" s="545"/>
      <c r="J1139" s="545"/>
      <c r="O1139" s="578"/>
      <c r="P1139" s="547"/>
      <c r="Q1139" s="547"/>
      <c r="R1139" s="547"/>
    </row>
    <row r="1140" spans="6:18" s="577" customFormat="1">
      <c r="F1140" s="545"/>
      <c r="H1140" s="545"/>
      <c r="J1140" s="545"/>
      <c r="O1140" s="578"/>
      <c r="P1140" s="547"/>
      <c r="Q1140" s="547"/>
      <c r="R1140" s="547"/>
    </row>
    <row r="1141" spans="6:18" s="577" customFormat="1">
      <c r="F1141" s="545"/>
      <c r="H1141" s="545"/>
      <c r="J1141" s="545"/>
      <c r="O1141" s="578"/>
      <c r="P1141" s="547"/>
      <c r="Q1141" s="547"/>
      <c r="R1141" s="547"/>
    </row>
    <row r="1142" spans="6:18" s="577" customFormat="1">
      <c r="F1142" s="545"/>
      <c r="H1142" s="545"/>
      <c r="J1142" s="545"/>
      <c r="O1142" s="578"/>
      <c r="P1142" s="547"/>
      <c r="Q1142" s="547"/>
      <c r="R1142" s="547"/>
    </row>
    <row r="1143" spans="6:18" s="577" customFormat="1">
      <c r="F1143" s="545"/>
      <c r="H1143" s="545"/>
      <c r="J1143" s="545"/>
      <c r="O1143" s="578"/>
      <c r="P1143" s="547"/>
      <c r="Q1143" s="547"/>
      <c r="R1143" s="547"/>
    </row>
    <row r="1144" spans="6:18" s="577" customFormat="1">
      <c r="F1144" s="545"/>
      <c r="H1144" s="545"/>
      <c r="J1144" s="545"/>
      <c r="O1144" s="578"/>
      <c r="P1144" s="547"/>
      <c r="Q1144" s="547"/>
      <c r="R1144" s="547"/>
    </row>
    <row r="1145" spans="6:18" s="577" customFormat="1">
      <c r="F1145" s="545"/>
      <c r="H1145" s="545"/>
      <c r="J1145" s="545"/>
      <c r="O1145" s="578"/>
      <c r="P1145" s="547"/>
      <c r="Q1145" s="547"/>
      <c r="R1145" s="547"/>
    </row>
    <row r="1146" spans="6:18" s="577" customFormat="1">
      <c r="F1146" s="545"/>
      <c r="H1146" s="545"/>
      <c r="J1146" s="545"/>
      <c r="O1146" s="578"/>
      <c r="P1146" s="547"/>
      <c r="Q1146" s="547"/>
      <c r="R1146" s="547"/>
    </row>
    <row r="1147" spans="6:18" s="577" customFormat="1">
      <c r="F1147" s="545"/>
      <c r="H1147" s="545"/>
      <c r="J1147" s="545"/>
      <c r="O1147" s="578"/>
      <c r="P1147" s="547"/>
      <c r="Q1147" s="547"/>
      <c r="R1147" s="547"/>
    </row>
    <row r="1148" spans="6:18" s="577" customFormat="1">
      <c r="F1148" s="545"/>
      <c r="H1148" s="545"/>
      <c r="J1148" s="545"/>
      <c r="O1148" s="578"/>
      <c r="P1148" s="547"/>
      <c r="Q1148" s="547"/>
      <c r="R1148" s="547"/>
    </row>
    <row r="1149" spans="6:18" s="577" customFormat="1">
      <c r="F1149" s="545"/>
      <c r="H1149" s="545"/>
      <c r="J1149" s="545"/>
      <c r="O1149" s="578"/>
      <c r="P1149" s="547"/>
      <c r="Q1149" s="547"/>
      <c r="R1149" s="547"/>
    </row>
    <row r="1150" spans="6:18" s="577" customFormat="1">
      <c r="F1150" s="545"/>
      <c r="H1150" s="545"/>
      <c r="J1150" s="545"/>
      <c r="O1150" s="578"/>
      <c r="P1150" s="547"/>
      <c r="Q1150" s="547"/>
      <c r="R1150" s="547"/>
    </row>
    <row r="1151" spans="6:18" s="577" customFormat="1">
      <c r="F1151" s="545"/>
      <c r="H1151" s="545"/>
      <c r="J1151" s="545"/>
      <c r="O1151" s="578"/>
      <c r="P1151" s="547"/>
      <c r="Q1151" s="547"/>
      <c r="R1151" s="547"/>
    </row>
    <row r="1152" spans="6:18" s="577" customFormat="1">
      <c r="F1152" s="545"/>
      <c r="H1152" s="545"/>
      <c r="J1152" s="545"/>
      <c r="O1152" s="578"/>
      <c r="P1152" s="547"/>
      <c r="Q1152" s="547"/>
      <c r="R1152" s="547"/>
    </row>
    <row r="1153" spans="6:18" s="577" customFormat="1">
      <c r="F1153" s="545"/>
      <c r="H1153" s="545"/>
      <c r="J1153" s="545"/>
      <c r="O1153" s="578"/>
      <c r="P1153" s="547"/>
      <c r="Q1153" s="547"/>
      <c r="R1153" s="547"/>
    </row>
    <row r="1154" spans="6:18" s="577" customFormat="1">
      <c r="F1154" s="545"/>
      <c r="H1154" s="545"/>
      <c r="J1154" s="545"/>
      <c r="O1154" s="578"/>
      <c r="P1154" s="547"/>
      <c r="Q1154" s="547"/>
      <c r="R1154" s="547"/>
    </row>
    <row r="1155" spans="6:18" s="577" customFormat="1">
      <c r="F1155" s="545"/>
      <c r="H1155" s="545"/>
      <c r="J1155" s="545"/>
      <c r="O1155" s="578"/>
      <c r="P1155" s="547"/>
      <c r="Q1155" s="547"/>
      <c r="R1155" s="547"/>
    </row>
    <row r="1156" spans="6:18" s="577" customFormat="1">
      <c r="F1156" s="545"/>
      <c r="H1156" s="545"/>
      <c r="J1156" s="545"/>
      <c r="O1156" s="578"/>
      <c r="P1156" s="547"/>
      <c r="Q1156" s="547"/>
      <c r="R1156" s="547"/>
    </row>
    <row r="1157" spans="6:18" s="577" customFormat="1">
      <c r="F1157" s="545"/>
      <c r="H1157" s="545"/>
      <c r="J1157" s="545"/>
      <c r="O1157" s="578"/>
      <c r="P1157" s="547"/>
      <c r="Q1157" s="547"/>
      <c r="R1157" s="547"/>
    </row>
    <row r="1158" spans="6:18" s="577" customFormat="1">
      <c r="F1158" s="545"/>
      <c r="H1158" s="545"/>
      <c r="J1158" s="545"/>
      <c r="O1158" s="578"/>
      <c r="P1158" s="547"/>
      <c r="Q1158" s="547"/>
      <c r="R1158" s="547"/>
    </row>
    <row r="1159" spans="6:18" s="577" customFormat="1">
      <c r="F1159" s="545"/>
      <c r="H1159" s="545"/>
      <c r="J1159" s="545"/>
      <c r="O1159" s="578"/>
      <c r="P1159" s="547"/>
      <c r="Q1159" s="547"/>
      <c r="R1159" s="547"/>
    </row>
    <row r="1160" spans="6:18" s="577" customFormat="1">
      <c r="F1160" s="545"/>
      <c r="H1160" s="545"/>
      <c r="J1160" s="545"/>
      <c r="O1160" s="578"/>
      <c r="P1160" s="547"/>
      <c r="Q1160" s="547"/>
      <c r="R1160" s="547"/>
    </row>
    <row r="1161" spans="6:18" s="577" customFormat="1">
      <c r="F1161" s="545"/>
      <c r="H1161" s="545"/>
      <c r="J1161" s="545"/>
      <c r="O1161" s="578"/>
      <c r="P1161" s="547"/>
      <c r="Q1161" s="547"/>
      <c r="R1161" s="547"/>
    </row>
    <row r="1162" spans="6:18" s="577" customFormat="1">
      <c r="F1162" s="545"/>
      <c r="H1162" s="545"/>
      <c r="J1162" s="545"/>
      <c r="O1162" s="578"/>
      <c r="P1162" s="547"/>
      <c r="Q1162" s="547"/>
      <c r="R1162" s="547"/>
    </row>
    <row r="1163" spans="6:18" s="577" customFormat="1">
      <c r="F1163" s="545"/>
      <c r="H1163" s="545"/>
      <c r="J1163" s="545"/>
      <c r="O1163" s="578"/>
      <c r="P1163" s="547"/>
      <c r="Q1163" s="547"/>
      <c r="R1163" s="547"/>
    </row>
    <row r="1164" spans="6:18" s="577" customFormat="1">
      <c r="F1164" s="545"/>
      <c r="H1164" s="545"/>
      <c r="J1164" s="545"/>
      <c r="O1164" s="578"/>
      <c r="P1164" s="547"/>
      <c r="Q1164" s="547"/>
      <c r="R1164" s="547"/>
    </row>
    <row r="1165" spans="6:18" s="577" customFormat="1">
      <c r="F1165" s="545"/>
      <c r="H1165" s="545"/>
      <c r="J1165" s="545"/>
      <c r="O1165" s="578"/>
      <c r="P1165" s="547"/>
      <c r="Q1165" s="547"/>
      <c r="R1165" s="547"/>
    </row>
    <row r="1166" spans="6:18" s="577" customFormat="1">
      <c r="F1166" s="545"/>
      <c r="H1166" s="545"/>
      <c r="J1166" s="545"/>
      <c r="O1166" s="578"/>
      <c r="P1166" s="547"/>
      <c r="Q1166" s="547"/>
      <c r="R1166" s="547"/>
    </row>
    <row r="1167" spans="6:18" s="577" customFormat="1">
      <c r="F1167" s="545"/>
      <c r="H1167" s="545"/>
      <c r="J1167" s="545"/>
      <c r="O1167" s="578"/>
      <c r="P1167" s="547"/>
      <c r="Q1167" s="547"/>
      <c r="R1167" s="547"/>
    </row>
    <row r="1168" spans="6:18" s="577" customFormat="1">
      <c r="F1168" s="545"/>
      <c r="H1168" s="545"/>
      <c r="J1168" s="545"/>
      <c r="O1168" s="578"/>
      <c r="P1168" s="547"/>
      <c r="Q1168" s="547"/>
      <c r="R1168" s="547"/>
    </row>
    <row r="1169" spans="6:18" s="577" customFormat="1">
      <c r="F1169" s="545"/>
      <c r="H1169" s="545"/>
      <c r="J1169" s="545"/>
      <c r="O1169" s="578"/>
      <c r="P1169" s="547"/>
      <c r="Q1169" s="547"/>
      <c r="R1169" s="547"/>
    </row>
    <row r="1170" spans="6:18" s="577" customFormat="1">
      <c r="F1170" s="545"/>
      <c r="H1170" s="545"/>
      <c r="J1170" s="545"/>
      <c r="O1170" s="578"/>
      <c r="P1170" s="547"/>
      <c r="Q1170" s="547"/>
      <c r="R1170" s="547"/>
    </row>
    <row r="1171" spans="6:18" s="577" customFormat="1">
      <c r="F1171" s="545"/>
      <c r="H1171" s="545"/>
      <c r="J1171" s="545"/>
      <c r="O1171" s="578"/>
      <c r="P1171" s="547"/>
      <c r="Q1171" s="547"/>
      <c r="R1171" s="547"/>
    </row>
    <row r="1172" spans="6:18" s="577" customFormat="1">
      <c r="F1172" s="545"/>
      <c r="H1172" s="545"/>
      <c r="J1172" s="545"/>
      <c r="O1172" s="578"/>
      <c r="P1172" s="547"/>
      <c r="Q1172" s="547"/>
      <c r="R1172" s="547"/>
    </row>
    <row r="1173" spans="6:18" s="577" customFormat="1">
      <c r="F1173" s="545"/>
      <c r="H1173" s="545"/>
      <c r="J1173" s="545"/>
      <c r="O1173" s="578"/>
      <c r="P1173" s="547"/>
      <c r="Q1173" s="547"/>
      <c r="R1173" s="547"/>
    </row>
    <row r="1174" spans="6:18" s="577" customFormat="1">
      <c r="F1174" s="545"/>
      <c r="H1174" s="545"/>
      <c r="J1174" s="545"/>
      <c r="O1174" s="578"/>
      <c r="P1174" s="547"/>
      <c r="Q1174" s="547"/>
      <c r="R1174" s="547"/>
    </row>
    <row r="1175" spans="6:18" s="577" customFormat="1">
      <c r="F1175" s="545"/>
      <c r="H1175" s="545"/>
      <c r="J1175" s="545"/>
      <c r="O1175" s="578"/>
      <c r="P1175" s="547"/>
      <c r="Q1175" s="547"/>
      <c r="R1175" s="547"/>
    </row>
    <row r="1176" spans="6:18" s="577" customFormat="1">
      <c r="F1176" s="545"/>
      <c r="H1176" s="545"/>
      <c r="J1176" s="545"/>
      <c r="O1176" s="578"/>
      <c r="P1176" s="547"/>
      <c r="Q1176" s="547"/>
      <c r="R1176" s="547"/>
    </row>
    <row r="1177" spans="6:18" s="577" customFormat="1">
      <c r="F1177" s="545"/>
      <c r="H1177" s="545"/>
      <c r="J1177" s="545"/>
      <c r="O1177" s="578"/>
      <c r="P1177" s="547"/>
      <c r="Q1177" s="547"/>
      <c r="R1177" s="547"/>
    </row>
    <row r="1178" spans="6:18" s="577" customFormat="1">
      <c r="F1178" s="545"/>
      <c r="H1178" s="545"/>
      <c r="J1178" s="545"/>
      <c r="O1178" s="578"/>
      <c r="P1178" s="547"/>
      <c r="Q1178" s="547"/>
      <c r="R1178" s="547"/>
    </row>
    <row r="1179" spans="6:18" s="577" customFormat="1">
      <c r="F1179" s="545"/>
      <c r="H1179" s="545"/>
      <c r="J1179" s="545"/>
      <c r="O1179" s="578"/>
      <c r="P1179" s="547"/>
      <c r="Q1179" s="547"/>
      <c r="R1179" s="547"/>
    </row>
    <row r="1180" spans="6:18" s="577" customFormat="1">
      <c r="F1180" s="545"/>
      <c r="H1180" s="545"/>
      <c r="J1180" s="545"/>
      <c r="O1180" s="578"/>
      <c r="P1180" s="547"/>
      <c r="Q1180" s="547"/>
      <c r="R1180" s="547"/>
    </row>
    <row r="1181" spans="6:18" s="577" customFormat="1">
      <c r="F1181" s="545"/>
      <c r="H1181" s="545"/>
      <c r="J1181" s="545"/>
      <c r="O1181" s="578"/>
      <c r="P1181" s="547"/>
      <c r="Q1181" s="547"/>
      <c r="R1181" s="547"/>
    </row>
    <row r="1182" spans="6:18" s="577" customFormat="1">
      <c r="F1182" s="545"/>
      <c r="H1182" s="545"/>
      <c r="J1182" s="545"/>
      <c r="O1182" s="578"/>
      <c r="P1182" s="547"/>
      <c r="Q1182" s="547"/>
      <c r="R1182" s="547"/>
    </row>
    <row r="1183" spans="6:18" s="577" customFormat="1">
      <c r="F1183" s="545"/>
      <c r="H1183" s="545"/>
      <c r="J1183" s="545"/>
      <c r="O1183" s="578"/>
      <c r="P1183" s="547"/>
      <c r="Q1183" s="547"/>
      <c r="R1183" s="547"/>
    </row>
    <row r="1184" spans="6:18" s="577" customFormat="1">
      <c r="F1184" s="545"/>
      <c r="H1184" s="545"/>
      <c r="J1184" s="545"/>
      <c r="O1184" s="578"/>
      <c r="P1184" s="547"/>
      <c r="Q1184" s="547"/>
      <c r="R1184" s="547"/>
    </row>
    <row r="1185" spans="6:18" s="577" customFormat="1">
      <c r="F1185" s="545"/>
      <c r="H1185" s="545"/>
      <c r="J1185" s="545"/>
      <c r="O1185" s="578"/>
      <c r="P1185" s="547"/>
      <c r="Q1185" s="547"/>
      <c r="R1185" s="547"/>
    </row>
    <row r="1186" spans="6:18" s="577" customFormat="1">
      <c r="F1186" s="545"/>
      <c r="H1186" s="545"/>
      <c r="J1186" s="545"/>
      <c r="O1186" s="578"/>
      <c r="P1186" s="547"/>
      <c r="Q1186" s="547"/>
      <c r="R1186" s="547"/>
    </row>
    <row r="1187" spans="6:18" s="577" customFormat="1">
      <c r="F1187" s="545"/>
      <c r="H1187" s="545"/>
      <c r="J1187" s="545"/>
      <c r="O1187" s="578"/>
      <c r="P1187" s="547"/>
      <c r="Q1187" s="547"/>
      <c r="R1187" s="547"/>
    </row>
    <row r="1188" spans="6:18" s="577" customFormat="1">
      <c r="F1188" s="545"/>
      <c r="H1188" s="545"/>
      <c r="J1188" s="545"/>
      <c r="O1188" s="578"/>
      <c r="P1188" s="547"/>
      <c r="Q1188" s="547"/>
      <c r="R1188" s="547"/>
    </row>
    <row r="1189" spans="6:18" s="577" customFormat="1">
      <c r="F1189" s="545"/>
      <c r="H1189" s="545"/>
      <c r="J1189" s="545"/>
      <c r="O1189" s="578"/>
      <c r="P1189" s="547"/>
      <c r="Q1189" s="547"/>
      <c r="R1189" s="547"/>
    </row>
    <row r="1190" spans="6:18" s="577" customFormat="1">
      <c r="F1190" s="545"/>
      <c r="H1190" s="545"/>
      <c r="J1190" s="545"/>
      <c r="O1190" s="578"/>
      <c r="P1190" s="547"/>
      <c r="Q1190" s="547"/>
      <c r="R1190" s="547"/>
    </row>
    <row r="1191" spans="6:18" s="577" customFormat="1">
      <c r="F1191" s="545"/>
      <c r="H1191" s="545"/>
      <c r="J1191" s="545"/>
      <c r="O1191" s="578"/>
      <c r="P1191" s="547"/>
      <c r="Q1191" s="547"/>
      <c r="R1191" s="547"/>
    </row>
    <row r="1192" spans="6:18" s="577" customFormat="1">
      <c r="F1192" s="545"/>
      <c r="H1192" s="545"/>
      <c r="J1192" s="545"/>
      <c r="O1192" s="578"/>
      <c r="P1192" s="547"/>
      <c r="Q1192" s="547"/>
      <c r="R1192" s="547"/>
    </row>
    <row r="1193" spans="6:18" s="577" customFormat="1">
      <c r="F1193" s="545"/>
      <c r="H1193" s="545"/>
      <c r="J1193" s="545"/>
      <c r="O1193" s="578"/>
      <c r="P1193" s="547"/>
      <c r="Q1193" s="547"/>
      <c r="R1193" s="547"/>
    </row>
    <row r="1194" spans="6:18" s="577" customFormat="1">
      <c r="F1194" s="545"/>
      <c r="H1194" s="545"/>
      <c r="J1194" s="545"/>
      <c r="O1194" s="578"/>
      <c r="P1194" s="547"/>
      <c r="Q1194" s="547"/>
      <c r="R1194" s="547"/>
    </row>
    <row r="1195" spans="6:18" s="577" customFormat="1">
      <c r="F1195" s="545"/>
      <c r="H1195" s="545"/>
      <c r="J1195" s="545"/>
      <c r="O1195" s="578"/>
      <c r="P1195" s="547"/>
      <c r="Q1195" s="547"/>
      <c r="R1195" s="547"/>
    </row>
    <row r="1196" spans="6:18" s="577" customFormat="1">
      <c r="F1196" s="545"/>
      <c r="H1196" s="545"/>
      <c r="J1196" s="545"/>
      <c r="O1196" s="578"/>
      <c r="P1196" s="547"/>
      <c r="Q1196" s="547"/>
      <c r="R1196" s="547"/>
    </row>
    <row r="1197" spans="6:18" s="577" customFormat="1">
      <c r="F1197" s="545"/>
      <c r="H1197" s="545"/>
      <c r="J1197" s="545"/>
      <c r="O1197" s="578"/>
      <c r="P1197" s="547"/>
      <c r="Q1197" s="547"/>
      <c r="R1197" s="547"/>
    </row>
    <row r="1198" spans="6:18" s="577" customFormat="1">
      <c r="F1198" s="545"/>
      <c r="H1198" s="545"/>
      <c r="J1198" s="545"/>
      <c r="O1198" s="578"/>
      <c r="P1198" s="547"/>
      <c r="Q1198" s="547"/>
      <c r="R1198" s="547"/>
    </row>
    <row r="1199" spans="6:18" s="577" customFormat="1">
      <c r="F1199" s="545"/>
      <c r="H1199" s="545"/>
      <c r="J1199" s="545"/>
      <c r="O1199" s="578"/>
      <c r="P1199" s="547"/>
      <c r="Q1199" s="547"/>
      <c r="R1199" s="547"/>
    </row>
    <row r="1200" spans="6:18" s="577" customFormat="1">
      <c r="F1200" s="545"/>
      <c r="H1200" s="545"/>
      <c r="J1200" s="545"/>
      <c r="O1200" s="578"/>
      <c r="P1200" s="547"/>
      <c r="Q1200" s="547"/>
      <c r="R1200" s="547"/>
    </row>
    <row r="1201" spans="6:18" s="577" customFormat="1">
      <c r="F1201" s="545"/>
      <c r="H1201" s="545"/>
      <c r="J1201" s="545"/>
      <c r="O1201" s="578"/>
      <c r="P1201" s="547"/>
      <c r="Q1201" s="547"/>
      <c r="R1201" s="547"/>
    </row>
    <row r="1202" spans="6:18" s="577" customFormat="1">
      <c r="F1202" s="545"/>
      <c r="H1202" s="545"/>
      <c r="J1202" s="545"/>
      <c r="O1202" s="578"/>
      <c r="P1202" s="547"/>
      <c r="Q1202" s="547"/>
      <c r="R1202" s="547"/>
    </row>
    <row r="1203" spans="6:18" s="577" customFormat="1">
      <c r="F1203" s="545"/>
      <c r="H1203" s="545"/>
      <c r="J1203" s="545"/>
      <c r="O1203" s="578"/>
      <c r="P1203" s="547"/>
      <c r="Q1203" s="547"/>
      <c r="R1203" s="547"/>
    </row>
    <row r="1204" spans="6:18" s="577" customFormat="1">
      <c r="F1204" s="545"/>
      <c r="H1204" s="545"/>
      <c r="J1204" s="545"/>
      <c r="O1204" s="578"/>
      <c r="P1204" s="547"/>
      <c r="Q1204" s="547"/>
      <c r="R1204" s="547"/>
    </row>
    <row r="1205" spans="6:18" s="577" customFormat="1">
      <c r="F1205" s="545"/>
      <c r="H1205" s="545"/>
      <c r="J1205" s="545"/>
      <c r="O1205" s="578"/>
      <c r="P1205" s="547"/>
      <c r="Q1205" s="547"/>
      <c r="R1205" s="547"/>
    </row>
    <row r="1206" spans="6:18" s="577" customFormat="1">
      <c r="F1206" s="545"/>
      <c r="H1206" s="545"/>
      <c r="J1206" s="545"/>
      <c r="O1206" s="578"/>
      <c r="P1206" s="547"/>
      <c r="Q1206" s="547"/>
      <c r="R1206" s="547"/>
    </row>
    <row r="1207" spans="6:18" s="577" customFormat="1">
      <c r="F1207" s="545"/>
      <c r="H1207" s="545"/>
      <c r="J1207" s="545"/>
      <c r="O1207" s="578"/>
      <c r="P1207" s="547"/>
      <c r="Q1207" s="547"/>
      <c r="R1207" s="547"/>
    </row>
    <row r="1208" spans="6:18" s="577" customFormat="1">
      <c r="F1208" s="545"/>
      <c r="H1208" s="545"/>
      <c r="J1208" s="545"/>
      <c r="O1208" s="578"/>
      <c r="P1208" s="547"/>
      <c r="Q1208" s="547"/>
      <c r="R1208" s="547"/>
    </row>
    <row r="1209" spans="6:18" s="577" customFormat="1">
      <c r="F1209" s="545"/>
      <c r="H1209" s="545"/>
      <c r="J1209" s="545"/>
      <c r="O1209" s="578"/>
      <c r="P1209" s="547"/>
      <c r="Q1209" s="547"/>
      <c r="R1209" s="547"/>
    </row>
    <row r="1210" spans="6:18" s="577" customFormat="1">
      <c r="F1210" s="545"/>
      <c r="H1210" s="545"/>
      <c r="J1210" s="545"/>
      <c r="O1210" s="578"/>
      <c r="P1210" s="547"/>
      <c r="Q1210" s="547"/>
      <c r="R1210" s="547"/>
    </row>
    <row r="1211" spans="6:18" s="577" customFormat="1">
      <c r="F1211" s="545"/>
      <c r="H1211" s="545"/>
      <c r="J1211" s="545"/>
      <c r="O1211" s="578"/>
      <c r="P1211" s="547"/>
      <c r="Q1211" s="547"/>
      <c r="R1211" s="547"/>
    </row>
    <row r="1212" spans="6:18" s="577" customFormat="1">
      <c r="F1212" s="545"/>
      <c r="H1212" s="545"/>
      <c r="J1212" s="545"/>
      <c r="O1212" s="578"/>
      <c r="P1212" s="547"/>
      <c r="Q1212" s="547"/>
      <c r="R1212" s="547"/>
    </row>
    <row r="1213" spans="6:18" s="577" customFormat="1">
      <c r="F1213" s="545"/>
      <c r="H1213" s="545"/>
      <c r="J1213" s="545"/>
      <c r="O1213" s="578"/>
      <c r="P1213" s="547"/>
      <c r="Q1213" s="547"/>
      <c r="R1213" s="547"/>
    </row>
    <row r="1214" spans="6:18" s="577" customFormat="1">
      <c r="F1214" s="545"/>
      <c r="H1214" s="545"/>
      <c r="J1214" s="545"/>
      <c r="O1214" s="578"/>
      <c r="P1214" s="547"/>
      <c r="Q1214" s="547"/>
      <c r="R1214" s="547"/>
    </row>
    <row r="1215" spans="6:18" s="577" customFormat="1">
      <c r="F1215" s="545"/>
      <c r="H1215" s="545"/>
      <c r="J1215" s="545"/>
      <c r="O1215" s="578"/>
      <c r="P1215" s="547"/>
      <c r="Q1215" s="547"/>
      <c r="R1215" s="547"/>
    </row>
    <row r="1216" spans="6:18" s="577" customFormat="1">
      <c r="F1216" s="545"/>
      <c r="H1216" s="545"/>
      <c r="J1216" s="545"/>
      <c r="O1216" s="578"/>
      <c r="P1216" s="547"/>
      <c r="Q1216" s="547"/>
      <c r="R1216" s="547"/>
    </row>
    <row r="1217" spans="6:18" s="577" customFormat="1">
      <c r="F1217" s="545"/>
      <c r="H1217" s="545"/>
      <c r="J1217" s="545"/>
      <c r="O1217" s="578"/>
      <c r="P1217" s="547"/>
      <c r="Q1217" s="547"/>
      <c r="R1217" s="547"/>
    </row>
    <row r="1218" spans="6:18" s="577" customFormat="1">
      <c r="F1218" s="545"/>
      <c r="H1218" s="545"/>
      <c r="J1218" s="545"/>
      <c r="O1218" s="578"/>
      <c r="P1218" s="547"/>
      <c r="Q1218" s="547"/>
      <c r="R1218" s="547"/>
    </row>
    <row r="1219" spans="6:18" s="577" customFormat="1">
      <c r="F1219" s="545"/>
      <c r="H1219" s="545"/>
      <c r="J1219" s="545"/>
      <c r="O1219" s="578"/>
      <c r="P1219" s="547"/>
      <c r="Q1219" s="547"/>
      <c r="R1219" s="547"/>
    </row>
    <row r="1220" spans="6:18" s="577" customFormat="1">
      <c r="F1220" s="545"/>
      <c r="H1220" s="545"/>
      <c r="J1220" s="545"/>
      <c r="O1220" s="578"/>
      <c r="P1220" s="547"/>
      <c r="Q1220" s="547"/>
      <c r="R1220" s="547"/>
    </row>
    <row r="1221" spans="6:18" s="577" customFormat="1">
      <c r="F1221" s="545"/>
      <c r="H1221" s="545"/>
      <c r="J1221" s="545"/>
      <c r="O1221" s="578"/>
      <c r="P1221" s="547"/>
      <c r="Q1221" s="547"/>
      <c r="R1221" s="547"/>
    </row>
    <row r="1222" spans="6:18" s="577" customFormat="1">
      <c r="F1222" s="545"/>
      <c r="H1222" s="545"/>
      <c r="J1222" s="545"/>
      <c r="O1222" s="578"/>
      <c r="P1222" s="547"/>
      <c r="Q1222" s="547"/>
      <c r="R1222" s="547"/>
    </row>
    <row r="1223" spans="6:18" s="577" customFormat="1">
      <c r="F1223" s="545"/>
      <c r="H1223" s="545"/>
      <c r="J1223" s="545"/>
      <c r="O1223" s="578"/>
      <c r="P1223" s="547"/>
      <c r="Q1223" s="547"/>
      <c r="R1223" s="547"/>
    </row>
    <row r="1224" spans="6:18" s="577" customFormat="1">
      <c r="F1224" s="545"/>
      <c r="H1224" s="545"/>
      <c r="J1224" s="545"/>
      <c r="O1224" s="578"/>
      <c r="P1224" s="547"/>
      <c r="Q1224" s="547"/>
      <c r="R1224" s="547"/>
    </row>
    <row r="1225" spans="6:18" s="577" customFormat="1">
      <c r="F1225" s="545"/>
      <c r="H1225" s="545"/>
      <c r="J1225" s="545"/>
      <c r="O1225" s="578"/>
      <c r="P1225" s="547"/>
      <c r="Q1225" s="547"/>
      <c r="R1225" s="547"/>
    </row>
    <row r="1226" spans="6:18" s="577" customFormat="1">
      <c r="F1226" s="545"/>
      <c r="H1226" s="545"/>
      <c r="J1226" s="545"/>
      <c r="O1226" s="578"/>
      <c r="P1226" s="547"/>
      <c r="Q1226" s="547"/>
      <c r="R1226" s="547"/>
    </row>
    <row r="1227" spans="6:18" s="577" customFormat="1">
      <c r="F1227" s="545"/>
      <c r="H1227" s="545"/>
      <c r="J1227" s="545"/>
      <c r="O1227" s="578"/>
      <c r="P1227" s="547"/>
      <c r="Q1227" s="547"/>
      <c r="R1227" s="547"/>
    </row>
    <row r="1228" spans="6:18" s="577" customFormat="1">
      <c r="F1228" s="545"/>
      <c r="H1228" s="545"/>
      <c r="J1228" s="545"/>
      <c r="O1228" s="578"/>
      <c r="P1228" s="547"/>
      <c r="Q1228" s="547"/>
      <c r="R1228" s="547"/>
    </row>
    <row r="1229" spans="6:18" s="577" customFormat="1">
      <c r="F1229" s="545"/>
      <c r="H1229" s="545"/>
      <c r="J1229" s="545"/>
      <c r="O1229" s="578"/>
      <c r="P1229" s="547"/>
      <c r="Q1229" s="547"/>
      <c r="R1229" s="547"/>
    </row>
    <row r="1230" spans="6:18" s="577" customFormat="1">
      <c r="F1230" s="545"/>
      <c r="H1230" s="545"/>
      <c r="J1230" s="545"/>
      <c r="O1230" s="578"/>
      <c r="P1230" s="547"/>
      <c r="Q1230" s="547"/>
      <c r="R1230" s="547"/>
    </row>
    <row r="1231" spans="6:18" s="577" customFormat="1">
      <c r="F1231" s="545"/>
      <c r="H1231" s="545"/>
      <c r="J1231" s="545"/>
      <c r="O1231" s="578"/>
      <c r="P1231" s="547"/>
      <c r="Q1231" s="547"/>
      <c r="R1231" s="547"/>
    </row>
    <row r="1232" spans="6:18" s="577" customFormat="1">
      <c r="F1232" s="545"/>
      <c r="H1232" s="545"/>
      <c r="J1232" s="545"/>
      <c r="O1232" s="578"/>
      <c r="P1232" s="547"/>
      <c r="Q1232" s="547"/>
      <c r="R1232" s="547"/>
    </row>
    <row r="1233" spans="6:18" s="577" customFormat="1">
      <c r="F1233" s="545"/>
      <c r="H1233" s="545"/>
      <c r="J1233" s="545"/>
      <c r="O1233" s="578"/>
      <c r="P1233" s="547"/>
      <c r="Q1233" s="547"/>
      <c r="R1233" s="547"/>
    </row>
    <row r="1234" spans="6:18" s="577" customFormat="1">
      <c r="F1234" s="545"/>
      <c r="H1234" s="545"/>
      <c r="J1234" s="545"/>
      <c r="O1234" s="578"/>
      <c r="P1234" s="547"/>
      <c r="Q1234" s="547"/>
      <c r="R1234" s="547"/>
    </row>
    <row r="1235" spans="6:18" s="577" customFormat="1">
      <c r="F1235" s="545"/>
      <c r="H1235" s="545"/>
      <c r="J1235" s="545"/>
      <c r="O1235" s="578"/>
      <c r="P1235" s="547"/>
      <c r="Q1235" s="547"/>
      <c r="R1235" s="547"/>
    </row>
    <row r="1236" spans="6:18" s="577" customFormat="1">
      <c r="F1236" s="545"/>
      <c r="H1236" s="545"/>
      <c r="J1236" s="545"/>
      <c r="O1236" s="578"/>
      <c r="P1236" s="547"/>
      <c r="Q1236" s="547"/>
      <c r="R1236" s="547"/>
    </row>
    <row r="1237" spans="6:18" s="577" customFormat="1">
      <c r="F1237" s="545"/>
      <c r="H1237" s="545"/>
      <c r="J1237" s="545"/>
      <c r="O1237" s="578"/>
      <c r="P1237" s="547"/>
      <c r="Q1237" s="547"/>
      <c r="R1237" s="547"/>
    </row>
    <row r="1238" spans="6:18" s="577" customFormat="1">
      <c r="F1238" s="545"/>
      <c r="H1238" s="545"/>
      <c r="J1238" s="545"/>
      <c r="O1238" s="578"/>
      <c r="P1238" s="547"/>
      <c r="Q1238" s="547"/>
      <c r="R1238" s="547"/>
    </row>
    <row r="1239" spans="6:18" s="577" customFormat="1">
      <c r="F1239" s="545"/>
      <c r="H1239" s="545"/>
      <c r="J1239" s="545"/>
      <c r="O1239" s="578"/>
      <c r="P1239" s="547"/>
      <c r="Q1239" s="547"/>
      <c r="R1239" s="547"/>
    </row>
    <row r="1240" spans="6:18" s="577" customFormat="1">
      <c r="F1240" s="545"/>
      <c r="H1240" s="545"/>
      <c r="J1240" s="545"/>
      <c r="O1240" s="578"/>
      <c r="P1240" s="547"/>
      <c r="Q1240" s="547"/>
      <c r="R1240" s="547"/>
    </row>
    <row r="1241" spans="6:18" s="577" customFormat="1">
      <c r="F1241" s="545"/>
      <c r="H1241" s="545"/>
      <c r="J1241" s="545"/>
      <c r="O1241" s="578"/>
      <c r="P1241" s="547"/>
      <c r="Q1241" s="547"/>
      <c r="R1241" s="547"/>
    </row>
    <row r="1242" spans="6:18" s="577" customFormat="1">
      <c r="F1242" s="545"/>
      <c r="H1242" s="545"/>
      <c r="J1242" s="545"/>
      <c r="O1242" s="578"/>
      <c r="P1242" s="547"/>
      <c r="Q1242" s="547"/>
      <c r="R1242" s="547"/>
    </row>
    <row r="1243" spans="6:18" s="577" customFormat="1">
      <c r="F1243" s="545"/>
      <c r="H1243" s="545"/>
      <c r="J1243" s="545"/>
      <c r="O1243" s="578"/>
      <c r="P1243" s="547"/>
      <c r="Q1243" s="547"/>
      <c r="R1243" s="547"/>
    </row>
    <row r="1244" spans="6:18" s="577" customFormat="1">
      <c r="F1244" s="545"/>
      <c r="H1244" s="545"/>
      <c r="J1244" s="545"/>
      <c r="O1244" s="578"/>
      <c r="P1244" s="547"/>
      <c r="Q1244" s="547"/>
      <c r="R1244" s="547"/>
    </row>
    <row r="1245" spans="6:18" s="577" customFormat="1">
      <c r="F1245" s="545"/>
      <c r="H1245" s="545"/>
      <c r="J1245" s="545"/>
      <c r="O1245" s="578"/>
      <c r="P1245" s="547"/>
      <c r="Q1245" s="547"/>
      <c r="R1245" s="547"/>
    </row>
    <row r="1246" spans="6:18" s="577" customFormat="1">
      <c r="F1246" s="545"/>
      <c r="H1246" s="545"/>
      <c r="J1246" s="545"/>
      <c r="O1246" s="578"/>
      <c r="P1246" s="547"/>
      <c r="Q1246" s="547"/>
      <c r="R1246" s="547"/>
    </row>
    <row r="1247" spans="6:18" s="577" customFormat="1">
      <c r="F1247" s="545"/>
      <c r="H1247" s="545"/>
      <c r="J1247" s="545"/>
      <c r="O1247" s="578"/>
      <c r="P1247" s="547"/>
      <c r="Q1247" s="547"/>
      <c r="R1247" s="547"/>
    </row>
    <row r="1248" spans="6:18" s="577" customFormat="1">
      <c r="F1248" s="545"/>
      <c r="H1248" s="545"/>
      <c r="J1248" s="545"/>
      <c r="O1248" s="578"/>
      <c r="P1248" s="547"/>
      <c r="Q1248" s="547"/>
      <c r="R1248" s="547"/>
    </row>
    <row r="1249" spans="6:18" s="577" customFormat="1">
      <c r="F1249" s="545"/>
      <c r="H1249" s="545"/>
      <c r="J1249" s="545"/>
      <c r="O1249" s="578"/>
      <c r="P1249" s="547"/>
      <c r="Q1249" s="547"/>
      <c r="R1249" s="547"/>
    </row>
    <row r="1250" spans="6:18" s="577" customFormat="1">
      <c r="F1250" s="545"/>
      <c r="H1250" s="545"/>
      <c r="J1250" s="545"/>
      <c r="O1250" s="578"/>
      <c r="P1250" s="547"/>
      <c r="Q1250" s="547"/>
      <c r="R1250" s="547"/>
    </row>
    <row r="1251" spans="6:18" s="577" customFormat="1">
      <c r="F1251" s="545"/>
      <c r="H1251" s="545"/>
      <c r="J1251" s="545"/>
      <c r="O1251" s="578"/>
      <c r="P1251" s="547"/>
      <c r="Q1251" s="547"/>
      <c r="R1251" s="547"/>
    </row>
    <row r="1252" spans="6:18" s="577" customFormat="1">
      <c r="F1252" s="545"/>
      <c r="H1252" s="545"/>
      <c r="J1252" s="545"/>
      <c r="O1252" s="578"/>
      <c r="P1252" s="547"/>
      <c r="Q1252" s="547"/>
      <c r="R1252" s="547"/>
    </row>
    <row r="1253" spans="6:18" s="577" customFormat="1">
      <c r="F1253" s="545"/>
      <c r="H1253" s="545"/>
      <c r="J1253" s="545"/>
      <c r="O1253" s="578"/>
      <c r="P1253" s="547"/>
      <c r="Q1253" s="547"/>
      <c r="R1253" s="547"/>
    </row>
    <row r="1254" spans="6:18" s="577" customFormat="1">
      <c r="F1254" s="545"/>
      <c r="H1254" s="545"/>
      <c r="J1254" s="545"/>
      <c r="O1254" s="578"/>
      <c r="P1254" s="547"/>
      <c r="Q1254" s="547"/>
      <c r="R1254" s="547"/>
    </row>
    <row r="1255" spans="6:18" s="577" customFormat="1">
      <c r="F1255" s="545"/>
      <c r="H1255" s="545"/>
      <c r="J1255" s="545"/>
      <c r="O1255" s="578"/>
      <c r="P1255" s="547"/>
      <c r="Q1255" s="547"/>
      <c r="R1255" s="547"/>
    </row>
    <row r="1256" spans="6:18" s="577" customFormat="1">
      <c r="F1256" s="545"/>
      <c r="H1256" s="545"/>
      <c r="J1256" s="545"/>
      <c r="O1256" s="578"/>
      <c r="P1256" s="547"/>
      <c r="Q1256" s="547"/>
      <c r="R1256" s="547"/>
    </row>
    <row r="1257" spans="6:18" s="577" customFormat="1">
      <c r="F1257" s="545"/>
      <c r="H1257" s="545"/>
      <c r="J1257" s="545"/>
      <c r="O1257" s="578"/>
      <c r="P1257" s="547"/>
      <c r="Q1257" s="547"/>
      <c r="R1257" s="547"/>
    </row>
    <row r="1258" spans="6:18" s="577" customFormat="1">
      <c r="F1258" s="545"/>
      <c r="H1258" s="545"/>
      <c r="J1258" s="545"/>
      <c r="O1258" s="578"/>
      <c r="P1258" s="547"/>
      <c r="Q1258" s="547"/>
      <c r="R1258" s="547"/>
    </row>
    <row r="1259" spans="6:18" s="577" customFormat="1">
      <c r="F1259" s="545"/>
      <c r="H1259" s="545"/>
      <c r="J1259" s="545"/>
      <c r="O1259" s="578"/>
      <c r="P1259" s="547"/>
      <c r="Q1259" s="547"/>
      <c r="R1259" s="547"/>
    </row>
    <row r="1260" spans="6:18" s="577" customFormat="1">
      <c r="F1260" s="545"/>
      <c r="H1260" s="545"/>
      <c r="J1260" s="545"/>
      <c r="O1260" s="578"/>
      <c r="P1260" s="547"/>
      <c r="Q1260" s="547"/>
      <c r="R1260" s="547"/>
    </row>
    <row r="1261" spans="6:18" s="577" customFormat="1">
      <c r="F1261" s="545"/>
      <c r="H1261" s="545"/>
      <c r="J1261" s="545"/>
      <c r="O1261" s="578"/>
      <c r="P1261" s="547"/>
      <c r="Q1261" s="547"/>
      <c r="R1261" s="547"/>
    </row>
    <row r="1262" spans="6:18" s="577" customFormat="1">
      <c r="F1262" s="545"/>
      <c r="H1262" s="545"/>
      <c r="J1262" s="545"/>
      <c r="O1262" s="578"/>
      <c r="P1262" s="547"/>
      <c r="Q1262" s="547"/>
      <c r="R1262" s="547"/>
    </row>
    <row r="1263" spans="6:18" s="577" customFormat="1">
      <c r="F1263" s="545"/>
      <c r="H1263" s="545"/>
      <c r="J1263" s="545"/>
      <c r="O1263" s="578"/>
      <c r="P1263" s="547"/>
      <c r="Q1263" s="547"/>
      <c r="R1263" s="547"/>
    </row>
    <row r="1264" spans="6:18" s="577" customFormat="1">
      <c r="F1264" s="545"/>
      <c r="H1264" s="545"/>
      <c r="J1264" s="545"/>
      <c r="O1264" s="578"/>
      <c r="P1264" s="547"/>
      <c r="Q1264" s="547"/>
      <c r="R1264" s="547"/>
    </row>
    <row r="1265" spans="6:18" s="577" customFormat="1">
      <c r="F1265" s="545"/>
      <c r="H1265" s="545"/>
      <c r="J1265" s="545"/>
      <c r="O1265" s="578"/>
      <c r="P1265" s="547"/>
      <c r="Q1265" s="547"/>
      <c r="R1265" s="547"/>
    </row>
    <row r="1266" spans="6:18" s="577" customFormat="1">
      <c r="F1266" s="545"/>
      <c r="H1266" s="545"/>
      <c r="J1266" s="545"/>
      <c r="O1266" s="578"/>
      <c r="P1266" s="547"/>
      <c r="Q1266" s="547"/>
      <c r="R1266" s="547"/>
    </row>
    <row r="1267" spans="6:18" s="577" customFormat="1">
      <c r="F1267" s="545"/>
      <c r="H1267" s="545"/>
      <c r="J1267" s="545"/>
      <c r="O1267" s="578"/>
      <c r="P1267" s="547"/>
      <c r="Q1267" s="547"/>
      <c r="R1267" s="547"/>
    </row>
    <row r="1268" spans="6:18" s="577" customFormat="1">
      <c r="F1268" s="545"/>
      <c r="H1268" s="545"/>
      <c r="J1268" s="545"/>
      <c r="O1268" s="578"/>
      <c r="P1268" s="547"/>
      <c r="Q1268" s="547"/>
      <c r="R1268" s="547"/>
    </row>
    <row r="1269" spans="6:18" s="577" customFormat="1">
      <c r="F1269" s="545"/>
      <c r="H1269" s="545"/>
      <c r="J1269" s="545"/>
      <c r="O1269" s="578"/>
      <c r="P1269" s="547"/>
      <c r="Q1269" s="547"/>
      <c r="R1269" s="547"/>
    </row>
    <row r="1270" spans="6:18" s="577" customFormat="1">
      <c r="F1270" s="545"/>
      <c r="H1270" s="545"/>
      <c r="J1270" s="545"/>
      <c r="O1270" s="578"/>
      <c r="P1270" s="547"/>
      <c r="Q1270" s="547"/>
      <c r="R1270" s="547"/>
    </row>
    <row r="1271" spans="6:18" s="577" customFormat="1">
      <c r="F1271" s="545"/>
      <c r="H1271" s="545"/>
      <c r="J1271" s="545"/>
      <c r="O1271" s="578"/>
      <c r="P1271" s="547"/>
      <c r="Q1271" s="547"/>
      <c r="R1271" s="547"/>
    </row>
    <row r="1272" spans="6:18" s="577" customFormat="1">
      <c r="F1272" s="545"/>
      <c r="H1272" s="545"/>
      <c r="J1272" s="545"/>
      <c r="O1272" s="578"/>
      <c r="P1272" s="547"/>
      <c r="Q1272" s="547"/>
      <c r="R1272" s="547"/>
    </row>
    <row r="1273" spans="6:18" s="577" customFormat="1">
      <c r="F1273" s="545"/>
      <c r="H1273" s="545"/>
      <c r="J1273" s="545"/>
      <c r="O1273" s="578"/>
      <c r="P1273" s="547"/>
      <c r="Q1273" s="547"/>
      <c r="R1273" s="547"/>
    </row>
    <row r="1274" spans="6:18" s="577" customFormat="1">
      <c r="F1274" s="545"/>
      <c r="H1274" s="545"/>
      <c r="J1274" s="545"/>
      <c r="O1274" s="578"/>
      <c r="P1274" s="547"/>
      <c r="Q1274" s="547"/>
      <c r="R1274" s="547"/>
    </row>
    <row r="1275" spans="6:18" s="577" customFormat="1">
      <c r="F1275" s="545"/>
      <c r="H1275" s="545"/>
      <c r="J1275" s="545"/>
      <c r="O1275" s="578"/>
      <c r="P1275" s="547"/>
      <c r="Q1275" s="547"/>
      <c r="R1275" s="547"/>
    </row>
    <row r="1276" spans="6:18" s="577" customFormat="1">
      <c r="F1276" s="545"/>
      <c r="H1276" s="545"/>
      <c r="J1276" s="545"/>
      <c r="O1276" s="578"/>
      <c r="P1276" s="547"/>
      <c r="Q1276" s="547"/>
      <c r="R1276" s="547"/>
    </row>
    <row r="1277" spans="6:18" s="577" customFormat="1">
      <c r="F1277" s="545"/>
      <c r="H1277" s="545"/>
      <c r="J1277" s="545"/>
      <c r="O1277" s="578"/>
      <c r="P1277" s="547"/>
      <c r="Q1277" s="547"/>
      <c r="R1277" s="547"/>
    </row>
    <row r="1278" spans="6:18" s="577" customFormat="1">
      <c r="F1278" s="545"/>
      <c r="H1278" s="545"/>
      <c r="J1278" s="545"/>
      <c r="O1278" s="578"/>
      <c r="P1278" s="547"/>
      <c r="Q1278" s="547"/>
      <c r="R1278" s="547"/>
    </row>
    <row r="1279" spans="6:18" s="577" customFormat="1">
      <c r="F1279" s="545"/>
      <c r="H1279" s="545"/>
      <c r="J1279" s="545"/>
      <c r="O1279" s="578"/>
      <c r="P1279" s="547"/>
      <c r="Q1279" s="547"/>
      <c r="R1279" s="547"/>
    </row>
    <row r="1280" spans="6:18" s="577" customFormat="1">
      <c r="F1280" s="545"/>
      <c r="H1280" s="545"/>
      <c r="J1280" s="545"/>
      <c r="O1280" s="578"/>
      <c r="P1280" s="547"/>
      <c r="Q1280" s="547"/>
      <c r="R1280" s="547"/>
    </row>
    <row r="1281" spans="6:18" s="577" customFormat="1">
      <c r="F1281" s="545"/>
      <c r="H1281" s="545"/>
      <c r="J1281" s="545"/>
      <c r="O1281" s="578"/>
      <c r="P1281" s="547"/>
      <c r="Q1281" s="547"/>
      <c r="R1281" s="547"/>
    </row>
    <row r="1282" spans="6:18" s="577" customFormat="1">
      <c r="F1282" s="545"/>
      <c r="H1282" s="545"/>
      <c r="J1282" s="545"/>
      <c r="O1282" s="578"/>
      <c r="P1282" s="547"/>
      <c r="Q1282" s="547"/>
      <c r="R1282" s="547"/>
    </row>
    <row r="1283" spans="6:18" s="577" customFormat="1">
      <c r="F1283" s="545"/>
      <c r="H1283" s="545"/>
      <c r="J1283" s="545"/>
      <c r="O1283" s="578"/>
      <c r="P1283" s="547"/>
      <c r="Q1283" s="547"/>
      <c r="R1283" s="547"/>
    </row>
    <row r="1284" spans="6:18" s="577" customFormat="1">
      <c r="F1284" s="545"/>
      <c r="H1284" s="545"/>
      <c r="J1284" s="545"/>
      <c r="O1284" s="578"/>
      <c r="P1284" s="547"/>
      <c r="Q1284" s="547"/>
      <c r="R1284" s="547"/>
    </row>
    <row r="1285" spans="6:18" s="577" customFormat="1">
      <c r="F1285" s="545"/>
      <c r="H1285" s="545"/>
      <c r="J1285" s="545"/>
      <c r="O1285" s="578"/>
      <c r="P1285" s="547"/>
      <c r="Q1285" s="547"/>
      <c r="R1285" s="547"/>
    </row>
    <row r="1286" spans="6:18" s="577" customFormat="1">
      <c r="F1286" s="545"/>
      <c r="H1286" s="545"/>
      <c r="J1286" s="545"/>
      <c r="O1286" s="578"/>
      <c r="P1286" s="547"/>
      <c r="Q1286" s="547"/>
      <c r="R1286" s="547"/>
    </row>
    <row r="1287" spans="6:18" s="577" customFormat="1">
      <c r="F1287" s="545"/>
      <c r="H1287" s="545"/>
      <c r="J1287" s="545"/>
      <c r="O1287" s="578"/>
      <c r="P1287" s="547"/>
      <c r="Q1287" s="547"/>
      <c r="R1287" s="547"/>
    </row>
    <row r="1288" spans="6:18" s="577" customFormat="1">
      <c r="F1288" s="545"/>
      <c r="H1288" s="545"/>
      <c r="J1288" s="545"/>
      <c r="O1288" s="578"/>
      <c r="P1288" s="547"/>
      <c r="Q1288" s="547"/>
      <c r="R1288" s="547"/>
    </row>
    <row r="1289" spans="6:18" s="577" customFormat="1">
      <c r="F1289" s="545"/>
      <c r="H1289" s="545"/>
      <c r="J1289" s="545"/>
      <c r="O1289" s="578"/>
      <c r="P1289" s="547"/>
      <c r="Q1289" s="547"/>
      <c r="R1289" s="547"/>
    </row>
    <row r="1290" spans="6:18" s="577" customFormat="1">
      <c r="F1290" s="545"/>
      <c r="H1290" s="545"/>
      <c r="J1290" s="545"/>
      <c r="O1290" s="578"/>
      <c r="P1290" s="547"/>
      <c r="Q1290" s="547"/>
      <c r="R1290" s="547"/>
    </row>
    <row r="1291" spans="6:18" s="577" customFormat="1">
      <c r="F1291" s="545"/>
      <c r="H1291" s="545"/>
      <c r="J1291" s="545"/>
      <c r="O1291" s="578"/>
      <c r="P1291" s="547"/>
      <c r="Q1291" s="547"/>
      <c r="R1291" s="547"/>
    </row>
    <row r="1292" spans="6:18" s="577" customFormat="1">
      <c r="F1292" s="545"/>
      <c r="H1292" s="545"/>
      <c r="J1292" s="545"/>
      <c r="O1292" s="578"/>
      <c r="P1292" s="547"/>
      <c r="Q1292" s="547"/>
      <c r="R1292" s="547"/>
    </row>
    <row r="1293" spans="6:18" s="577" customFormat="1">
      <c r="F1293" s="545"/>
      <c r="H1293" s="545"/>
      <c r="J1293" s="545"/>
      <c r="O1293" s="578"/>
      <c r="P1293" s="547"/>
      <c r="Q1293" s="547"/>
      <c r="R1293" s="547"/>
    </row>
    <row r="1294" spans="6:18" s="577" customFormat="1">
      <c r="F1294" s="545"/>
      <c r="H1294" s="545"/>
      <c r="J1294" s="545"/>
      <c r="O1294" s="578"/>
      <c r="P1294" s="547"/>
      <c r="Q1294" s="547"/>
      <c r="R1294" s="547"/>
    </row>
    <row r="1295" spans="6:18" s="577" customFormat="1">
      <c r="F1295" s="545"/>
      <c r="H1295" s="545"/>
      <c r="J1295" s="545"/>
      <c r="O1295" s="578"/>
      <c r="P1295" s="547"/>
      <c r="Q1295" s="547"/>
      <c r="R1295" s="547"/>
    </row>
    <row r="1296" spans="6:18" s="577" customFormat="1">
      <c r="F1296" s="545"/>
      <c r="H1296" s="545"/>
      <c r="J1296" s="545"/>
      <c r="O1296" s="578"/>
      <c r="P1296" s="547"/>
      <c r="Q1296" s="547"/>
      <c r="R1296" s="547"/>
    </row>
    <row r="1297" spans="6:18" s="577" customFormat="1">
      <c r="F1297" s="545"/>
      <c r="H1297" s="545"/>
      <c r="J1297" s="545"/>
      <c r="O1297" s="578"/>
      <c r="P1297" s="547"/>
      <c r="Q1297" s="547"/>
      <c r="R1297" s="547"/>
    </row>
    <row r="1298" spans="6:18" s="577" customFormat="1">
      <c r="F1298" s="545"/>
      <c r="H1298" s="545"/>
      <c r="J1298" s="545"/>
      <c r="O1298" s="578"/>
      <c r="P1298" s="547"/>
      <c r="Q1298" s="547"/>
      <c r="R1298" s="547"/>
    </row>
    <row r="1299" spans="6:18" s="577" customFormat="1">
      <c r="F1299" s="545"/>
      <c r="H1299" s="545"/>
      <c r="J1299" s="545"/>
      <c r="O1299" s="578"/>
      <c r="P1299" s="547"/>
      <c r="Q1299" s="547"/>
      <c r="R1299" s="547"/>
    </row>
    <row r="1300" spans="6:18" s="577" customFormat="1">
      <c r="F1300" s="545"/>
      <c r="H1300" s="545"/>
      <c r="J1300" s="545"/>
      <c r="O1300" s="578"/>
      <c r="P1300" s="547"/>
      <c r="Q1300" s="547"/>
      <c r="R1300" s="547"/>
    </row>
    <row r="1301" spans="6:18" s="577" customFormat="1">
      <c r="F1301" s="545"/>
      <c r="H1301" s="545"/>
      <c r="J1301" s="545"/>
      <c r="O1301" s="578"/>
      <c r="P1301" s="547"/>
      <c r="Q1301" s="547"/>
      <c r="R1301" s="547"/>
    </row>
    <row r="1302" spans="6:18" s="577" customFormat="1">
      <c r="F1302" s="545"/>
      <c r="H1302" s="545"/>
      <c r="J1302" s="545"/>
      <c r="O1302" s="578"/>
      <c r="P1302" s="547"/>
      <c r="Q1302" s="547"/>
      <c r="R1302" s="547"/>
    </row>
    <row r="1303" spans="6:18" s="577" customFormat="1">
      <c r="F1303" s="545"/>
      <c r="H1303" s="545"/>
      <c r="J1303" s="545"/>
      <c r="O1303" s="578"/>
      <c r="P1303" s="547"/>
      <c r="Q1303" s="547"/>
      <c r="R1303" s="547"/>
    </row>
    <row r="1304" spans="6:18" s="577" customFormat="1">
      <c r="F1304" s="545"/>
      <c r="H1304" s="545"/>
      <c r="J1304" s="545"/>
      <c r="O1304" s="578"/>
      <c r="P1304" s="547"/>
      <c r="Q1304" s="547"/>
      <c r="R1304" s="547"/>
    </row>
    <row r="1305" spans="6:18" s="577" customFormat="1">
      <c r="F1305" s="545"/>
      <c r="H1305" s="545"/>
      <c r="J1305" s="545"/>
      <c r="O1305" s="578"/>
      <c r="P1305" s="547"/>
      <c r="Q1305" s="547"/>
      <c r="R1305" s="547"/>
    </row>
    <row r="1306" spans="6:18" s="577" customFormat="1">
      <c r="F1306" s="545"/>
      <c r="H1306" s="545"/>
      <c r="J1306" s="545"/>
      <c r="O1306" s="578"/>
      <c r="P1306" s="547"/>
      <c r="Q1306" s="547"/>
      <c r="R1306" s="547"/>
    </row>
    <row r="1307" spans="6:18" s="577" customFormat="1">
      <c r="F1307" s="545"/>
      <c r="H1307" s="545"/>
      <c r="J1307" s="545"/>
      <c r="O1307" s="578"/>
      <c r="P1307" s="547"/>
      <c r="Q1307" s="547"/>
      <c r="R1307" s="547"/>
    </row>
    <row r="1308" spans="6:18" s="577" customFormat="1">
      <c r="F1308" s="545"/>
      <c r="H1308" s="545"/>
      <c r="J1308" s="545"/>
      <c r="O1308" s="578"/>
      <c r="P1308" s="547"/>
      <c r="Q1308" s="547"/>
      <c r="R1308" s="547"/>
    </row>
    <row r="1309" spans="6:18" s="577" customFormat="1">
      <c r="F1309" s="545"/>
      <c r="H1309" s="545"/>
      <c r="J1309" s="545"/>
      <c r="O1309" s="578"/>
      <c r="P1309" s="547"/>
      <c r="Q1309" s="547"/>
      <c r="R1309" s="547"/>
    </row>
    <row r="1310" spans="6:18" s="577" customFormat="1">
      <c r="F1310" s="545"/>
      <c r="H1310" s="545"/>
      <c r="J1310" s="545"/>
      <c r="O1310" s="578"/>
      <c r="P1310" s="547"/>
      <c r="Q1310" s="547"/>
      <c r="R1310" s="547"/>
    </row>
    <row r="1311" spans="6:18" s="577" customFormat="1">
      <c r="F1311" s="545"/>
      <c r="H1311" s="545"/>
      <c r="J1311" s="545"/>
      <c r="O1311" s="578"/>
      <c r="P1311" s="547"/>
      <c r="Q1311" s="547"/>
      <c r="R1311" s="547"/>
    </row>
    <row r="1312" spans="6:18" s="577" customFormat="1">
      <c r="F1312" s="545"/>
      <c r="H1312" s="545"/>
      <c r="J1312" s="545"/>
      <c r="O1312" s="578"/>
      <c r="P1312" s="547"/>
      <c r="Q1312" s="547"/>
      <c r="R1312" s="547"/>
    </row>
    <row r="1313" spans="6:18" s="577" customFormat="1">
      <c r="F1313" s="545"/>
      <c r="H1313" s="545"/>
      <c r="J1313" s="545"/>
      <c r="O1313" s="578"/>
      <c r="P1313" s="547"/>
      <c r="Q1313" s="547"/>
      <c r="R1313" s="547"/>
    </row>
    <row r="1314" spans="6:18" s="577" customFormat="1">
      <c r="F1314" s="545"/>
      <c r="H1314" s="545"/>
      <c r="J1314" s="545"/>
      <c r="O1314" s="578"/>
      <c r="P1314" s="547"/>
      <c r="Q1314" s="547"/>
      <c r="R1314" s="547"/>
    </row>
    <row r="1315" spans="6:18" s="577" customFormat="1">
      <c r="F1315" s="545"/>
      <c r="H1315" s="545"/>
      <c r="J1315" s="545"/>
      <c r="O1315" s="578"/>
      <c r="P1315" s="547"/>
      <c r="Q1315" s="547"/>
      <c r="R1315" s="547"/>
    </row>
    <row r="1316" spans="6:18" s="577" customFormat="1">
      <c r="F1316" s="545"/>
      <c r="H1316" s="545"/>
      <c r="J1316" s="545"/>
      <c r="O1316" s="578"/>
      <c r="P1316" s="547"/>
      <c r="Q1316" s="547"/>
      <c r="R1316" s="547"/>
    </row>
    <row r="1317" spans="6:18" s="577" customFormat="1">
      <c r="F1317" s="545"/>
      <c r="H1317" s="545"/>
      <c r="J1317" s="545"/>
      <c r="O1317" s="578"/>
      <c r="P1317" s="547"/>
      <c r="Q1317" s="547"/>
      <c r="R1317" s="547"/>
    </row>
    <row r="1318" spans="6:18" s="577" customFormat="1">
      <c r="F1318" s="545"/>
      <c r="H1318" s="545"/>
      <c r="J1318" s="545"/>
      <c r="O1318" s="578"/>
      <c r="P1318" s="547"/>
      <c r="Q1318" s="547"/>
      <c r="R1318" s="547"/>
    </row>
    <row r="1319" spans="6:18" s="577" customFormat="1">
      <c r="F1319" s="545"/>
      <c r="H1319" s="545"/>
      <c r="J1319" s="545"/>
      <c r="O1319" s="578"/>
      <c r="P1319" s="547"/>
      <c r="Q1319" s="547"/>
      <c r="R1319" s="547"/>
    </row>
    <row r="1320" spans="6:18" s="577" customFormat="1">
      <c r="F1320" s="545"/>
      <c r="H1320" s="545"/>
      <c r="J1320" s="545"/>
      <c r="O1320" s="578"/>
      <c r="P1320" s="547"/>
      <c r="Q1320" s="547"/>
      <c r="R1320" s="547"/>
    </row>
    <row r="1321" spans="6:18" s="577" customFormat="1">
      <c r="F1321" s="545"/>
      <c r="H1321" s="545"/>
      <c r="J1321" s="545"/>
      <c r="O1321" s="578"/>
      <c r="P1321" s="547"/>
      <c r="Q1321" s="547"/>
      <c r="R1321" s="547"/>
    </row>
    <row r="1322" spans="6:18" s="577" customFormat="1">
      <c r="F1322" s="545"/>
      <c r="H1322" s="545"/>
      <c r="J1322" s="545"/>
      <c r="O1322" s="578"/>
      <c r="P1322" s="547"/>
      <c r="Q1322" s="547"/>
      <c r="R1322" s="547"/>
    </row>
    <row r="1323" spans="6:18" s="577" customFormat="1">
      <c r="F1323" s="545"/>
      <c r="H1323" s="545"/>
      <c r="J1323" s="545"/>
      <c r="O1323" s="578"/>
      <c r="P1323" s="547"/>
      <c r="Q1323" s="547"/>
      <c r="R1323" s="547"/>
    </row>
    <row r="1324" spans="6:18" s="577" customFormat="1">
      <c r="F1324" s="545"/>
      <c r="H1324" s="545"/>
      <c r="J1324" s="545"/>
      <c r="O1324" s="578"/>
      <c r="P1324" s="547"/>
      <c r="Q1324" s="547"/>
      <c r="R1324" s="547"/>
    </row>
    <row r="1325" spans="6:18" s="577" customFormat="1">
      <c r="F1325" s="545"/>
      <c r="H1325" s="545"/>
      <c r="J1325" s="545"/>
      <c r="O1325" s="578"/>
      <c r="P1325" s="547"/>
      <c r="Q1325" s="547"/>
      <c r="R1325" s="547"/>
    </row>
    <row r="1326" spans="6:18" s="577" customFormat="1">
      <c r="F1326" s="545"/>
      <c r="H1326" s="545"/>
      <c r="J1326" s="545"/>
      <c r="O1326" s="578"/>
      <c r="P1326" s="547"/>
      <c r="Q1326" s="547"/>
      <c r="R1326" s="547"/>
    </row>
    <row r="1327" spans="6:18" s="577" customFormat="1">
      <c r="F1327" s="545"/>
      <c r="H1327" s="545"/>
      <c r="J1327" s="545"/>
      <c r="O1327" s="578"/>
      <c r="P1327" s="547"/>
      <c r="Q1327" s="547"/>
      <c r="R1327" s="547"/>
    </row>
    <row r="1328" spans="6:18" s="577" customFormat="1">
      <c r="F1328" s="545"/>
      <c r="H1328" s="545"/>
      <c r="J1328" s="545"/>
      <c r="O1328" s="578"/>
      <c r="P1328" s="547"/>
      <c r="Q1328" s="547"/>
      <c r="R1328" s="547"/>
    </row>
    <row r="1329" spans="6:18" s="577" customFormat="1">
      <c r="F1329" s="545"/>
      <c r="H1329" s="545"/>
      <c r="J1329" s="545"/>
      <c r="O1329" s="578"/>
      <c r="P1329" s="547"/>
      <c r="Q1329" s="547"/>
      <c r="R1329" s="547"/>
    </row>
    <row r="1330" spans="6:18" s="577" customFormat="1">
      <c r="F1330" s="545"/>
      <c r="H1330" s="545"/>
      <c r="J1330" s="545"/>
      <c r="O1330" s="578"/>
      <c r="P1330" s="547"/>
      <c r="Q1330" s="547"/>
      <c r="R1330" s="547"/>
    </row>
    <row r="1331" spans="6:18" s="577" customFormat="1">
      <c r="F1331" s="545"/>
      <c r="H1331" s="545"/>
      <c r="J1331" s="545"/>
      <c r="O1331" s="578"/>
      <c r="P1331" s="547"/>
      <c r="Q1331" s="547"/>
      <c r="R1331" s="547"/>
    </row>
    <row r="1332" spans="6:18" s="577" customFormat="1">
      <c r="F1332" s="545"/>
      <c r="H1332" s="545"/>
      <c r="J1332" s="545"/>
      <c r="O1332" s="578"/>
      <c r="P1332" s="547"/>
      <c r="Q1332" s="547"/>
      <c r="R1332" s="547"/>
    </row>
    <row r="1333" spans="6:18" s="577" customFormat="1">
      <c r="F1333" s="545"/>
      <c r="H1333" s="545"/>
      <c r="J1333" s="545"/>
      <c r="O1333" s="578"/>
      <c r="P1333" s="547"/>
      <c r="Q1333" s="547"/>
      <c r="R1333" s="547"/>
    </row>
    <row r="1334" spans="6:18" s="577" customFormat="1">
      <c r="F1334" s="545"/>
      <c r="H1334" s="545"/>
      <c r="J1334" s="545"/>
      <c r="O1334" s="578"/>
      <c r="P1334" s="547"/>
      <c r="Q1334" s="547"/>
      <c r="R1334" s="547"/>
    </row>
    <row r="1335" spans="6:18" s="577" customFormat="1">
      <c r="F1335" s="545"/>
      <c r="H1335" s="545"/>
      <c r="J1335" s="545"/>
      <c r="O1335" s="578"/>
      <c r="P1335" s="547"/>
      <c r="Q1335" s="547"/>
      <c r="R1335" s="547"/>
    </row>
    <row r="1336" spans="6:18" s="577" customFormat="1">
      <c r="F1336" s="545"/>
      <c r="H1336" s="545"/>
      <c r="J1336" s="545"/>
      <c r="O1336" s="578"/>
      <c r="P1336" s="547"/>
      <c r="Q1336" s="547"/>
      <c r="R1336" s="547"/>
    </row>
    <row r="1337" spans="6:18" s="577" customFormat="1">
      <c r="F1337" s="545"/>
      <c r="H1337" s="545"/>
      <c r="J1337" s="545"/>
      <c r="O1337" s="578"/>
      <c r="P1337" s="547"/>
      <c r="Q1337" s="547"/>
      <c r="R1337" s="547"/>
    </row>
    <row r="1338" spans="6:18" s="577" customFormat="1">
      <c r="F1338" s="545"/>
      <c r="H1338" s="545"/>
      <c r="J1338" s="545"/>
      <c r="O1338" s="578"/>
      <c r="P1338" s="547"/>
      <c r="Q1338" s="547"/>
      <c r="R1338" s="547"/>
    </row>
    <row r="1339" spans="6:18" s="577" customFormat="1">
      <c r="F1339" s="545"/>
      <c r="H1339" s="545"/>
      <c r="J1339" s="545"/>
      <c r="O1339" s="578"/>
      <c r="P1339" s="547"/>
      <c r="Q1339" s="547"/>
      <c r="R1339" s="547"/>
    </row>
    <row r="1340" spans="6:18" s="577" customFormat="1">
      <c r="F1340" s="545"/>
      <c r="H1340" s="545"/>
      <c r="J1340" s="545"/>
      <c r="O1340" s="578"/>
      <c r="P1340" s="547"/>
      <c r="Q1340" s="547"/>
      <c r="R1340" s="547"/>
    </row>
    <row r="1341" spans="6:18" s="577" customFormat="1">
      <c r="F1341" s="545"/>
      <c r="H1341" s="545"/>
      <c r="J1341" s="545"/>
      <c r="O1341" s="578"/>
      <c r="P1341" s="547"/>
      <c r="Q1341" s="547"/>
      <c r="R1341" s="547"/>
    </row>
    <row r="1342" spans="6:18" s="577" customFormat="1">
      <c r="F1342" s="545"/>
      <c r="H1342" s="545"/>
      <c r="J1342" s="545"/>
      <c r="O1342" s="578"/>
      <c r="P1342" s="547"/>
      <c r="Q1342" s="547"/>
      <c r="R1342" s="547"/>
    </row>
    <row r="1343" spans="6:18" s="577" customFormat="1">
      <c r="F1343" s="545"/>
      <c r="H1343" s="545"/>
      <c r="J1343" s="545"/>
      <c r="O1343" s="578"/>
      <c r="P1343" s="547"/>
      <c r="Q1343" s="547"/>
      <c r="R1343" s="547"/>
    </row>
    <row r="1344" spans="6:18" s="577" customFormat="1">
      <c r="F1344" s="545"/>
      <c r="H1344" s="545"/>
      <c r="J1344" s="545"/>
      <c r="O1344" s="578"/>
      <c r="P1344" s="547"/>
      <c r="Q1344" s="547"/>
      <c r="R1344" s="547"/>
    </row>
    <row r="1345" spans="6:18" s="577" customFormat="1">
      <c r="F1345" s="545"/>
      <c r="H1345" s="545"/>
      <c r="J1345" s="545"/>
      <c r="O1345" s="578"/>
      <c r="P1345" s="547"/>
      <c r="Q1345" s="547"/>
      <c r="R1345" s="547"/>
    </row>
    <row r="1346" spans="6:18" s="577" customFormat="1">
      <c r="F1346" s="545"/>
      <c r="H1346" s="545"/>
      <c r="J1346" s="545"/>
      <c r="O1346" s="578"/>
      <c r="P1346" s="547"/>
      <c r="Q1346" s="547"/>
      <c r="R1346" s="547"/>
    </row>
    <row r="1347" spans="6:18" s="577" customFormat="1">
      <c r="F1347" s="545"/>
      <c r="H1347" s="545"/>
      <c r="J1347" s="545"/>
      <c r="O1347" s="578"/>
      <c r="P1347" s="547"/>
      <c r="Q1347" s="547"/>
      <c r="R1347" s="547"/>
    </row>
    <row r="1348" spans="6:18" s="577" customFormat="1">
      <c r="F1348" s="545"/>
      <c r="H1348" s="545"/>
      <c r="J1348" s="545"/>
      <c r="O1348" s="578"/>
      <c r="P1348" s="547"/>
      <c r="Q1348" s="547"/>
      <c r="R1348" s="547"/>
    </row>
    <row r="1349" spans="6:18" s="577" customFormat="1">
      <c r="F1349" s="545"/>
      <c r="H1349" s="545"/>
      <c r="J1349" s="545"/>
      <c r="O1349" s="578"/>
      <c r="P1349" s="547"/>
      <c r="Q1349" s="547"/>
      <c r="R1349" s="547"/>
    </row>
    <row r="1350" spans="6:18" s="577" customFormat="1">
      <c r="F1350" s="545"/>
      <c r="H1350" s="545"/>
      <c r="J1350" s="545"/>
      <c r="O1350" s="578"/>
      <c r="P1350" s="547"/>
      <c r="Q1350" s="547"/>
      <c r="R1350" s="547"/>
    </row>
    <row r="1351" spans="6:18" s="577" customFormat="1">
      <c r="F1351" s="545"/>
      <c r="H1351" s="545"/>
      <c r="J1351" s="545"/>
      <c r="O1351" s="578"/>
      <c r="P1351" s="547"/>
      <c r="Q1351" s="547"/>
      <c r="R1351" s="547"/>
    </row>
    <row r="1352" spans="6:18" s="577" customFormat="1">
      <c r="F1352" s="545"/>
      <c r="H1352" s="545"/>
      <c r="J1352" s="545"/>
      <c r="O1352" s="578"/>
      <c r="P1352" s="547"/>
      <c r="Q1352" s="547"/>
      <c r="R1352" s="547"/>
    </row>
    <row r="1353" spans="6:18" s="577" customFormat="1">
      <c r="F1353" s="545"/>
      <c r="H1353" s="545"/>
      <c r="J1353" s="545"/>
      <c r="O1353" s="578"/>
      <c r="P1353" s="547"/>
      <c r="Q1353" s="547"/>
      <c r="R1353" s="547"/>
    </row>
    <row r="1354" spans="6:18" s="577" customFormat="1">
      <c r="F1354" s="545"/>
      <c r="H1354" s="545"/>
      <c r="J1354" s="545"/>
      <c r="O1354" s="578"/>
      <c r="P1354" s="547"/>
      <c r="Q1354" s="547"/>
      <c r="R1354" s="547"/>
    </row>
    <row r="1355" spans="6:18" s="577" customFormat="1">
      <c r="F1355" s="545"/>
      <c r="H1355" s="545"/>
      <c r="J1355" s="545"/>
      <c r="O1355" s="578"/>
      <c r="P1355" s="547"/>
      <c r="Q1355" s="547"/>
      <c r="R1355" s="547"/>
    </row>
    <row r="1356" spans="6:18" s="577" customFormat="1">
      <c r="F1356" s="545"/>
      <c r="H1356" s="545"/>
      <c r="J1356" s="545"/>
      <c r="O1356" s="578"/>
      <c r="P1356" s="547"/>
      <c r="Q1356" s="547"/>
      <c r="R1356" s="547"/>
    </row>
    <row r="1357" spans="6:18" s="577" customFormat="1">
      <c r="F1357" s="545"/>
      <c r="H1357" s="545"/>
      <c r="J1357" s="545"/>
      <c r="O1357" s="578"/>
      <c r="P1357" s="547"/>
      <c r="Q1357" s="547"/>
      <c r="R1357" s="547"/>
    </row>
    <row r="1358" spans="6:18" s="577" customFormat="1">
      <c r="F1358" s="545"/>
      <c r="H1358" s="545"/>
      <c r="J1358" s="545"/>
      <c r="O1358" s="578"/>
      <c r="P1358" s="547"/>
      <c r="Q1358" s="547"/>
      <c r="R1358" s="547"/>
    </row>
    <row r="1359" spans="6:18" s="577" customFormat="1">
      <c r="F1359" s="545"/>
      <c r="H1359" s="545"/>
      <c r="J1359" s="545"/>
      <c r="O1359" s="578"/>
      <c r="P1359" s="547"/>
      <c r="Q1359" s="547"/>
      <c r="R1359" s="547"/>
    </row>
    <row r="1360" spans="6:18" s="577" customFormat="1">
      <c r="F1360" s="545"/>
      <c r="H1360" s="545"/>
      <c r="J1360" s="545"/>
      <c r="O1360" s="578"/>
      <c r="P1360" s="547"/>
      <c r="Q1360" s="547"/>
      <c r="R1360" s="547"/>
    </row>
    <row r="1361" spans="6:18" s="577" customFormat="1">
      <c r="F1361" s="545"/>
      <c r="H1361" s="545"/>
      <c r="J1361" s="545"/>
      <c r="O1361" s="578"/>
      <c r="P1361" s="547"/>
      <c r="Q1361" s="547"/>
      <c r="R1361" s="547"/>
    </row>
    <row r="1362" spans="6:18" s="577" customFormat="1">
      <c r="F1362" s="545"/>
      <c r="H1362" s="545"/>
      <c r="J1362" s="545"/>
      <c r="O1362" s="578"/>
      <c r="P1362" s="547"/>
      <c r="Q1362" s="547"/>
      <c r="R1362" s="547"/>
    </row>
    <row r="1363" spans="6:18" s="577" customFormat="1">
      <c r="F1363" s="545"/>
      <c r="H1363" s="545"/>
      <c r="J1363" s="545"/>
      <c r="O1363" s="578"/>
      <c r="P1363" s="547"/>
      <c r="Q1363" s="547"/>
      <c r="R1363" s="547"/>
    </row>
    <row r="1364" spans="6:18" s="577" customFormat="1">
      <c r="F1364" s="545"/>
      <c r="H1364" s="545"/>
      <c r="J1364" s="545"/>
      <c r="O1364" s="578"/>
      <c r="P1364" s="547"/>
      <c r="Q1364" s="547"/>
      <c r="R1364" s="547"/>
    </row>
    <row r="1365" spans="6:18" s="577" customFormat="1">
      <c r="F1365" s="545"/>
      <c r="H1365" s="545"/>
      <c r="J1365" s="545"/>
      <c r="O1365" s="578"/>
      <c r="P1365" s="547"/>
      <c r="Q1365" s="547"/>
      <c r="R1365" s="547"/>
    </row>
    <row r="1366" spans="6:18" s="577" customFormat="1">
      <c r="F1366" s="545"/>
      <c r="H1366" s="545"/>
      <c r="J1366" s="545"/>
      <c r="O1366" s="578"/>
      <c r="P1366" s="547"/>
      <c r="Q1366" s="547"/>
      <c r="R1366" s="547"/>
    </row>
    <row r="1367" spans="6:18" s="577" customFormat="1">
      <c r="F1367" s="545"/>
      <c r="H1367" s="545"/>
      <c r="J1367" s="545"/>
      <c r="O1367" s="578"/>
      <c r="P1367" s="547"/>
      <c r="Q1367" s="547"/>
      <c r="R1367" s="547"/>
    </row>
    <row r="1368" spans="6:18" s="577" customFormat="1">
      <c r="F1368" s="545"/>
      <c r="H1368" s="545"/>
      <c r="J1368" s="545"/>
      <c r="O1368" s="578"/>
      <c r="P1368" s="547"/>
      <c r="Q1368" s="547"/>
      <c r="R1368" s="547"/>
    </row>
    <row r="1369" spans="6:18" s="577" customFormat="1">
      <c r="F1369" s="545"/>
      <c r="H1369" s="545"/>
      <c r="J1369" s="545"/>
      <c r="O1369" s="578"/>
      <c r="P1369" s="547"/>
      <c r="Q1369" s="547"/>
      <c r="R1369" s="547"/>
    </row>
    <row r="1370" spans="6:18" s="577" customFormat="1">
      <c r="F1370" s="545"/>
      <c r="H1370" s="545"/>
      <c r="J1370" s="545"/>
      <c r="O1370" s="578"/>
      <c r="P1370" s="547"/>
      <c r="Q1370" s="547"/>
      <c r="R1370" s="547"/>
    </row>
    <row r="1371" spans="6:18" s="577" customFormat="1">
      <c r="F1371" s="545"/>
      <c r="H1371" s="545"/>
      <c r="J1371" s="545"/>
      <c r="O1371" s="578"/>
      <c r="P1371" s="547"/>
      <c r="Q1371" s="547"/>
      <c r="R1371" s="547"/>
    </row>
    <row r="1372" spans="6:18" s="577" customFormat="1">
      <c r="F1372" s="545"/>
      <c r="H1372" s="545"/>
      <c r="J1372" s="545"/>
      <c r="O1372" s="578"/>
      <c r="P1372" s="547"/>
      <c r="Q1372" s="547"/>
      <c r="R1372" s="547"/>
    </row>
    <row r="1373" spans="6:18" s="577" customFormat="1">
      <c r="F1373" s="545"/>
      <c r="H1373" s="545"/>
      <c r="J1373" s="545"/>
      <c r="O1373" s="578"/>
      <c r="P1373" s="547"/>
      <c r="Q1373" s="547"/>
      <c r="R1373" s="547"/>
    </row>
    <row r="1374" spans="6:18" s="577" customFormat="1">
      <c r="F1374" s="545"/>
      <c r="H1374" s="545"/>
      <c r="J1374" s="545"/>
      <c r="O1374" s="578"/>
      <c r="P1374" s="547"/>
      <c r="Q1374" s="547"/>
      <c r="R1374" s="547"/>
    </row>
    <row r="1375" spans="6:18" s="577" customFormat="1">
      <c r="F1375" s="545"/>
      <c r="H1375" s="545"/>
      <c r="J1375" s="545"/>
      <c r="O1375" s="578"/>
      <c r="P1375" s="547"/>
      <c r="Q1375" s="547"/>
      <c r="R1375" s="547"/>
    </row>
    <row r="1376" spans="6:18" s="577" customFormat="1">
      <c r="F1376" s="545"/>
      <c r="H1376" s="545"/>
      <c r="J1376" s="545"/>
      <c r="O1376" s="578"/>
      <c r="P1376" s="547"/>
      <c r="Q1376" s="547"/>
      <c r="R1376" s="547"/>
    </row>
    <row r="1377" spans="6:18" s="577" customFormat="1">
      <c r="F1377" s="545"/>
      <c r="H1377" s="545"/>
      <c r="J1377" s="545"/>
      <c r="O1377" s="578"/>
      <c r="P1377" s="547"/>
      <c r="Q1377" s="547"/>
      <c r="R1377" s="547"/>
    </row>
    <row r="1378" spans="6:18" s="577" customFormat="1">
      <c r="F1378" s="545"/>
      <c r="H1378" s="545"/>
      <c r="J1378" s="545"/>
      <c r="O1378" s="578"/>
      <c r="P1378" s="547"/>
      <c r="Q1378" s="547"/>
      <c r="R1378" s="547"/>
    </row>
    <row r="1379" spans="6:18" s="577" customFormat="1">
      <c r="F1379" s="545"/>
      <c r="H1379" s="545"/>
      <c r="J1379" s="545"/>
      <c r="O1379" s="578"/>
      <c r="P1379" s="547"/>
      <c r="Q1379" s="547"/>
      <c r="R1379" s="547"/>
    </row>
    <row r="1380" spans="6:18" s="577" customFormat="1">
      <c r="F1380" s="545"/>
      <c r="H1380" s="545"/>
      <c r="J1380" s="545"/>
      <c r="O1380" s="578"/>
      <c r="P1380" s="547"/>
      <c r="Q1380" s="547"/>
      <c r="R1380" s="547"/>
    </row>
    <row r="1381" spans="6:18" s="577" customFormat="1">
      <c r="F1381" s="545"/>
      <c r="H1381" s="545"/>
      <c r="J1381" s="545"/>
      <c r="O1381" s="578"/>
      <c r="P1381" s="547"/>
      <c r="Q1381" s="547"/>
      <c r="R1381" s="547"/>
    </row>
    <row r="1382" spans="6:18" s="577" customFormat="1">
      <c r="F1382" s="545"/>
      <c r="H1382" s="545"/>
      <c r="J1382" s="545"/>
      <c r="O1382" s="578"/>
      <c r="P1382" s="547"/>
      <c r="Q1382" s="547"/>
      <c r="R1382" s="547"/>
    </row>
    <row r="1383" spans="6:18" s="577" customFormat="1">
      <c r="F1383" s="545"/>
      <c r="H1383" s="545"/>
      <c r="J1383" s="545"/>
      <c r="O1383" s="578"/>
      <c r="P1383" s="547"/>
      <c r="Q1383" s="547"/>
      <c r="R1383" s="547"/>
    </row>
    <row r="1384" spans="6:18" s="577" customFormat="1">
      <c r="F1384" s="545"/>
      <c r="H1384" s="545"/>
      <c r="J1384" s="545"/>
      <c r="O1384" s="578"/>
      <c r="P1384" s="547"/>
      <c r="Q1384" s="547"/>
      <c r="R1384" s="547"/>
    </row>
    <row r="1385" spans="6:18" s="577" customFormat="1">
      <c r="F1385" s="545"/>
      <c r="H1385" s="545"/>
      <c r="J1385" s="545"/>
      <c r="O1385" s="578"/>
      <c r="P1385" s="547"/>
      <c r="Q1385" s="547"/>
      <c r="R1385" s="547"/>
    </row>
    <row r="1386" spans="6:18" s="577" customFormat="1">
      <c r="F1386" s="545"/>
      <c r="H1386" s="545"/>
      <c r="J1386" s="545"/>
      <c r="O1386" s="578"/>
      <c r="P1386" s="547"/>
      <c r="Q1386" s="547"/>
      <c r="R1386" s="547"/>
    </row>
    <row r="1387" spans="6:18" s="577" customFormat="1">
      <c r="F1387" s="545"/>
      <c r="H1387" s="545"/>
      <c r="J1387" s="545"/>
      <c r="O1387" s="578"/>
      <c r="P1387" s="547"/>
      <c r="Q1387" s="547"/>
      <c r="R1387" s="547"/>
    </row>
    <row r="1388" spans="6:18" s="577" customFormat="1">
      <c r="F1388" s="545"/>
      <c r="H1388" s="545"/>
      <c r="J1388" s="545"/>
      <c r="O1388" s="578"/>
      <c r="P1388" s="547"/>
      <c r="Q1388" s="547"/>
      <c r="R1388" s="547"/>
    </row>
    <row r="1389" spans="6:18" s="577" customFormat="1">
      <c r="F1389" s="545"/>
      <c r="H1389" s="545"/>
      <c r="J1389" s="545"/>
      <c r="O1389" s="578"/>
      <c r="P1389" s="547"/>
      <c r="Q1389" s="547"/>
      <c r="R1389" s="547"/>
    </row>
    <row r="1390" spans="6:18" s="577" customFormat="1">
      <c r="F1390" s="545"/>
      <c r="H1390" s="545"/>
      <c r="J1390" s="545"/>
      <c r="O1390" s="578"/>
      <c r="P1390" s="547"/>
      <c r="Q1390" s="547"/>
      <c r="R1390" s="547"/>
    </row>
    <row r="1391" spans="6:18" s="577" customFormat="1">
      <c r="F1391" s="545"/>
      <c r="H1391" s="545"/>
      <c r="J1391" s="545"/>
      <c r="O1391" s="578"/>
      <c r="P1391" s="547"/>
      <c r="Q1391" s="547"/>
      <c r="R1391" s="547"/>
    </row>
    <row r="1392" spans="6:18" s="577" customFormat="1">
      <c r="F1392" s="545"/>
      <c r="H1392" s="545"/>
      <c r="J1392" s="545"/>
      <c r="O1392" s="578"/>
      <c r="P1392" s="547"/>
      <c r="Q1392" s="547"/>
      <c r="R1392" s="547"/>
    </row>
    <row r="1393" spans="6:18" s="577" customFormat="1">
      <c r="F1393" s="545"/>
      <c r="H1393" s="545"/>
      <c r="J1393" s="545"/>
      <c r="O1393" s="578"/>
      <c r="P1393" s="547"/>
      <c r="Q1393" s="547"/>
      <c r="R1393" s="547"/>
    </row>
    <row r="1394" spans="6:18" s="577" customFormat="1">
      <c r="F1394" s="545"/>
      <c r="H1394" s="545"/>
      <c r="J1394" s="545"/>
      <c r="O1394" s="578"/>
      <c r="P1394" s="547"/>
      <c r="Q1394" s="547"/>
      <c r="R1394" s="547"/>
    </row>
    <row r="1395" spans="6:18" s="577" customFormat="1">
      <c r="F1395" s="545"/>
      <c r="H1395" s="545"/>
      <c r="J1395" s="545"/>
      <c r="O1395" s="578"/>
      <c r="P1395" s="547"/>
      <c r="Q1395" s="547"/>
      <c r="R1395" s="547"/>
    </row>
    <row r="1396" spans="6:18" s="577" customFormat="1">
      <c r="F1396" s="545"/>
      <c r="H1396" s="545"/>
      <c r="J1396" s="545"/>
      <c r="O1396" s="578"/>
      <c r="P1396" s="547"/>
      <c r="Q1396" s="547"/>
      <c r="R1396" s="547"/>
    </row>
    <row r="1397" spans="6:18" s="577" customFormat="1">
      <c r="F1397" s="545"/>
      <c r="H1397" s="545"/>
      <c r="J1397" s="545"/>
      <c r="O1397" s="578"/>
      <c r="P1397" s="547"/>
      <c r="Q1397" s="547"/>
      <c r="R1397" s="547"/>
    </row>
    <row r="1398" spans="6:18" s="577" customFormat="1">
      <c r="F1398" s="545"/>
      <c r="H1398" s="545"/>
      <c r="J1398" s="545"/>
      <c r="O1398" s="578"/>
      <c r="P1398" s="547"/>
      <c r="Q1398" s="547"/>
      <c r="R1398" s="547"/>
    </row>
    <row r="1399" spans="6:18" s="577" customFormat="1">
      <c r="F1399" s="545"/>
      <c r="H1399" s="545"/>
      <c r="J1399" s="545"/>
      <c r="O1399" s="578"/>
      <c r="P1399" s="547"/>
      <c r="Q1399" s="547"/>
      <c r="R1399" s="547"/>
    </row>
    <row r="1400" spans="6:18" s="577" customFormat="1">
      <c r="F1400" s="545"/>
      <c r="H1400" s="545"/>
      <c r="J1400" s="545"/>
      <c r="O1400" s="578"/>
      <c r="P1400" s="547"/>
      <c r="Q1400" s="547"/>
      <c r="R1400" s="547"/>
    </row>
    <row r="1401" spans="6:18" s="577" customFormat="1">
      <c r="F1401" s="545"/>
      <c r="H1401" s="545"/>
      <c r="J1401" s="545"/>
      <c r="O1401" s="578"/>
      <c r="P1401" s="547"/>
      <c r="Q1401" s="547"/>
      <c r="R1401" s="547"/>
    </row>
    <row r="1402" spans="6:18" s="577" customFormat="1">
      <c r="F1402" s="545"/>
      <c r="H1402" s="545"/>
      <c r="J1402" s="545"/>
      <c r="O1402" s="578"/>
      <c r="P1402" s="547"/>
      <c r="Q1402" s="547"/>
      <c r="R1402" s="547"/>
    </row>
    <row r="1403" spans="6:18" s="577" customFormat="1">
      <c r="F1403" s="545"/>
      <c r="H1403" s="545"/>
      <c r="J1403" s="545"/>
      <c r="O1403" s="578"/>
      <c r="P1403" s="547"/>
      <c r="Q1403" s="547"/>
      <c r="R1403" s="547"/>
    </row>
    <row r="1404" spans="6:18" s="577" customFormat="1">
      <c r="F1404" s="545"/>
      <c r="H1404" s="545"/>
      <c r="J1404" s="545"/>
      <c r="O1404" s="578"/>
      <c r="P1404" s="547"/>
      <c r="Q1404" s="547"/>
      <c r="R1404" s="547"/>
    </row>
    <row r="1405" spans="6:18" s="577" customFormat="1">
      <c r="F1405" s="545"/>
      <c r="H1405" s="545"/>
      <c r="J1405" s="545"/>
      <c r="O1405" s="578"/>
      <c r="P1405" s="547"/>
      <c r="Q1405" s="547"/>
      <c r="R1405" s="547"/>
    </row>
    <row r="1406" spans="6:18" s="577" customFormat="1">
      <c r="F1406" s="545"/>
      <c r="H1406" s="545"/>
      <c r="J1406" s="545"/>
      <c r="O1406" s="578"/>
      <c r="P1406" s="547"/>
      <c r="Q1406" s="547"/>
      <c r="R1406" s="547"/>
    </row>
    <row r="1407" spans="6:18" s="577" customFormat="1">
      <c r="F1407" s="545"/>
      <c r="H1407" s="545"/>
      <c r="J1407" s="545"/>
      <c r="O1407" s="578"/>
      <c r="P1407" s="547"/>
      <c r="Q1407" s="547"/>
      <c r="R1407" s="547"/>
    </row>
    <row r="1408" spans="6:18" s="577" customFormat="1">
      <c r="F1408" s="545"/>
      <c r="H1408" s="545"/>
      <c r="J1408" s="545"/>
      <c r="O1408" s="578"/>
      <c r="P1408" s="547"/>
      <c r="Q1408" s="547"/>
      <c r="R1408" s="547"/>
    </row>
    <row r="1409" spans="6:18" s="577" customFormat="1">
      <c r="F1409" s="545"/>
      <c r="H1409" s="545"/>
      <c r="J1409" s="545"/>
      <c r="O1409" s="578"/>
      <c r="P1409" s="547"/>
      <c r="Q1409" s="547"/>
      <c r="R1409" s="547"/>
    </row>
    <row r="1410" spans="6:18" s="577" customFormat="1">
      <c r="F1410" s="545"/>
      <c r="H1410" s="545"/>
      <c r="J1410" s="545"/>
      <c r="O1410" s="578"/>
      <c r="P1410" s="547"/>
      <c r="Q1410" s="547"/>
      <c r="R1410" s="547"/>
    </row>
    <row r="1411" spans="6:18" s="577" customFormat="1">
      <c r="F1411" s="545"/>
      <c r="H1411" s="545"/>
      <c r="J1411" s="545"/>
      <c r="O1411" s="578"/>
      <c r="P1411" s="547"/>
      <c r="Q1411" s="547"/>
      <c r="R1411" s="547"/>
    </row>
    <row r="1412" spans="6:18" s="577" customFormat="1">
      <c r="F1412" s="545"/>
      <c r="H1412" s="545"/>
      <c r="J1412" s="545"/>
      <c r="O1412" s="578"/>
      <c r="P1412" s="547"/>
      <c r="Q1412" s="547"/>
      <c r="R1412" s="547"/>
    </row>
    <row r="1413" spans="6:18" s="577" customFormat="1">
      <c r="F1413" s="545"/>
      <c r="H1413" s="545"/>
      <c r="J1413" s="545"/>
      <c r="O1413" s="578"/>
      <c r="P1413" s="547"/>
      <c r="Q1413" s="547"/>
      <c r="R1413" s="547"/>
    </row>
    <row r="1414" spans="6:18" s="577" customFormat="1">
      <c r="F1414" s="545"/>
      <c r="H1414" s="545"/>
      <c r="J1414" s="545"/>
      <c r="O1414" s="578"/>
      <c r="P1414" s="547"/>
      <c r="Q1414" s="547"/>
      <c r="R1414" s="547"/>
    </row>
    <row r="1415" spans="6:18" s="577" customFormat="1">
      <c r="F1415" s="545"/>
      <c r="H1415" s="545"/>
      <c r="J1415" s="545"/>
      <c r="O1415" s="578"/>
      <c r="P1415" s="547"/>
      <c r="Q1415" s="547"/>
      <c r="R1415" s="547"/>
    </row>
    <row r="1416" spans="6:18" s="577" customFormat="1">
      <c r="F1416" s="545"/>
      <c r="H1416" s="545"/>
      <c r="J1416" s="545"/>
      <c r="O1416" s="578"/>
      <c r="P1416" s="547"/>
      <c r="Q1416" s="547"/>
      <c r="R1416" s="547"/>
    </row>
    <row r="1417" spans="6:18" s="577" customFormat="1">
      <c r="F1417" s="545"/>
      <c r="H1417" s="545"/>
      <c r="J1417" s="545"/>
      <c r="O1417" s="578"/>
      <c r="P1417" s="547"/>
      <c r="Q1417" s="547"/>
      <c r="R1417" s="547"/>
    </row>
    <row r="1418" spans="6:18" s="577" customFormat="1">
      <c r="F1418" s="545"/>
      <c r="H1418" s="545"/>
      <c r="J1418" s="545"/>
      <c r="O1418" s="578"/>
      <c r="P1418" s="547"/>
      <c r="Q1418" s="547"/>
      <c r="R1418" s="547"/>
    </row>
    <row r="1419" spans="6:18" s="577" customFormat="1">
      <c r="F1419" s="545"/>
      <c r="H1419" s="545"/>
      <c r="J1419" s="545"/>
      <c r="O1419" s="578"/>
      <c r="P1419" s="547"/>
      <c r="Q1419" s="547"/>
      <c r="R1419" s="547"/>
    </row>
    <row r="1420" spans="6:18" s="577" customFormat="1">
      <c r="F1420" s="545"/>
      <c r="H1420" s="545"/>
      <c r="J1420" s="545"/>
      <c r="O1420" s="578"/>
      <c r="P1420" s="547"/>
      <c r="Q1420" s="547"/>
      <c r="R1420" s="547"/>
    </row>
    <row r="1421" spans="6:18" s="577" customFormat="1">
      <c r="F1421" s="545"/>
      <c r="H1421" s="545"/>
      <c r="J1421" s="545"/>
      <c r="O1421" s="578"/>
      <c r="P1421" s="547"/>
      <c r="Q1421" s="547"/>
      <c r="R1421" s="547"/>
    </row>
    <row r="1422" spans="6:18" s="577" customFormat="1">
      <c r="F1422" s="545"/>
      <c r="H1422" s="545"/>
      <c r="J1422" s="545"/>
      <c r="O1422" s="578"/>
      <c r="P1422" s="547"/>
      <c r="Q1422" s="547"/>
      <c r="R1422" s="547"/>
    </row>
    <row r="1423" spans="6:18" s="577" customFormat="1">
      <c r="F1423" s="545"/>
      <c r="H1423" s="545"/>
      <c r="J1423" s="545"/>
      <c r="O1423" s="578"/>
      <c r="P1423" s="547"/>
      <c r="Q1423" s="547"/>
      <c r="R1423" s="547"/>
    </row>
    <row r="1424" spans="6:18" s="577" customFormat="1">
      <c r="F1424" s="545"/>
      <c r="H1424" s="545"/>
      <c r="J1424" s="545"/>
      <c r="O1424" s="578"/>
      <c r="P1424" s="547"/>
      <c r="Q1424" s="547"/>
      <c r="R1424" s="547"/>
    </row>
    <row r="1425" spans="6:18" s="577" customFormat="1">
      <c r="F1425" s="545"/>
      <c r="H1425" s="545"/>
      <c r="J1425" s="545"/>
      <c r="O1425" s="578"/>
      <c r="P1425" s="547"/>
      <c r="Q1425" s="547"/>
      <c r="R1425" s="547"/>
    </row>
    <row r="1426" spans="6:18" s="577" customFormat="1">
      <c r="F1426" s="545"/>
      <c r="H1426" s="545"/>
      <c r="J1426" s="545"/>
      <c r="O1426" s="578"/>
      <c r="P1426" s="547"/>
      <c r="Q1426" s="547"/>
      <c r="R1426" s="547"/>
    </row>
    <row r="1427" spans="6:18" s="577" customFormat="1">
      <c r="F1427" s="545"/>
      <c r="H1427" s="545"/>
      <c r="J1427" s="545"/>
      <c r="O1427" s="578"/>
      <c r="P1427" s="547"/>
      <c r="Q1427" s="547"/>
      <c r="R1427" s="547"/>
    </row>
    <row r="1428" spans="6:18" s="577" customFormat="1">
      <c r="F1428" s="545"/>
      <c r="H1428" s="545"/>
      <c r="J1428" s="545"/>
      <c r="O1428" s="578"/>
      <c r="P1428" s="547"/>
      <c r="Q1428" s="547"/>
      <c r="R1428" s="547"/>
    </row>
    <row r="1429" spans="6:18" s="577" customFormat="1">
      <c r="F1429" s="545"/>
      <c r="H1429" s="545"/>
      <c r="J1429" s="545"/>
      <c r="O1429" s="578"/>
      <c r="P1429" s="547"/>
      <c r="Q1429" s="547"/>
      <c r="R1429" s="547"/>
    </row>
    <row r="1430" spans="6:18" s="577" customFormat="1">
      <c r="F1430" s="545"/>
      <c r="H1430" s="545"/>
      <c r="J1430" s="545"/>
      <c r="O1430" s="578"/>
      <c r="P1430" s="547"/>
      <c r="Q1430" s="547"/>
      <c r="R1430" s="547"/>
    </row>
    <row r="1431" spans="6:18" s="577" customFormat="1">
      <c r="F1431" s="545"/>
      <c r="H1431" s="545"/>
      <c r="J1431" s="545"/>
      <c r="O1431" s="578"/>
      <c r="P1431" s="547"/>
      <c r="Q1431" s="547"/>
      <c r="R1431" s="547"/>
    </row>
    <row r="1432" spans="6:18" s="577" customFormat="1">
      <c r="F1432" s="545"/>
      <c r="H1432" s="545"/>
      <c r="J1432" s="545"/>
      <c r="O1432" s="578"/>
      <c r="P1432" s="547"/>
      <c r="Q1432" s="547"/>
      <c r="R1432" s="547"/>
    </row>
    <row r="1433" spans="6:18" s="577" customFormat="1">
      <c r="F1433" s="545"/>
      <c r="H1433" s="545"/>
      <c r="J1433" s="545"/>
      <c r="O1433" s="578"/>
      <c r="P1433" s="547"/>
      <c r="Q1433" s="547"/>
      <c r="R1433" s="547"/>
    </row>
    <row r="1434" spans="6:18" s="577" customFormat="1">
      <c r="F1434" s="545"/>
      <c r="H1434" s="545"/>
      <c r="J1434" s="545"/>
      <c r="O1434" s="578"/>
      <c r="P1434" s="547"/>
      <c r="Q1434" s="547"/>
      <c r="R1434" s="547"/>
    </row>
    <row r="1435" spans="6:18" s="577" customFormat="1">
      <c r="F1435" s="545"/>
      <c r="H1435" s="545"/>
      <c r="J1435" s="545"/>
      <c r="O1435" s="578"/>
      <c r="P1435" s="547"/>
      <c r="Q1435" s="547"/>
      <c r="R1435" s="547"/>
    </row>
    <row r="1436" spans="6:18" s="577" customFormat="1">
      <c r="F1436" s="545"/>
      <c r="H1436" s="545"/>
      <c r="J1436" s="545"/>
      <c r="O1436" s="578"/>
      <c r="P1436" s="547"/>
      <c r="Q1436" s="547"/>
      <c r="R1436" s="547"/>
    </row>
    <row r="1437" spans="6:18" s="577" customFormat="1">
      <c r="F1437" s="545"/>
      <c r="H1437" s="545"/>
      <c r="J1437" s="545"/>
      <c r="O1437" s="578"/>
      <c r="P1437" s="547"/>
      <c r="Q1437" s="547"/>
      <c r="R1437" s="547"/>
    </row>
    <row r="1438" spans="6:18" s="577" customFormat="1">
      <c r="F1438" s="545"/>
      <c r="H1438" s="545"/>
      <c r="J1438" s="545"/>
      <c r="O1438" s="578"/>
      <c r="P1438" s="547"/>
      <c r="Q1438" s="547"/>
      <c r="R1438" s="547"/>
    </row>
    <row r="1439" spans="6:18" s="577" customFormat="1">
      <c r="F1439" s="545"/>
      <c r="H1439" s="545"/>
      <c r="J1439" s="545"/>
      <c r="O1439" s="578"/>
      <c r="P1439" s="547"/>
      <c r="Q1439" s="547"/>
      <c r="R1439" s="547"/>
    </row>
    <row r="1440" spans="6:18" s="577" customFormat="1">
      <c r="F1440" s="545"/>
      <c r="H1440" s="545"/>
      <c r="J1440" s="545"/>
      <c r="O1440" s="578"/>
      <c r="P1440" s="547"/>
      <c r="Q1440" s="547"/>
      <c r="R1440" s="547"/>
    </row>
    <row r="1441" spans="6:18" s="577" customFormat="1">
      <c r="F1441" s="545"/>
      <c r="H1441" s="545"/>
      <c r="J1441" s="545"/>
      <c r="O1441" s="578"/>
      <c r="P1441" s="547"/>
      <c r="Q1441" s="547"/>
      <c r="R1441" s="547"/>
    </row>
    <row r="1442" spans="6:18" s="577" customFormat="1">
      <c r="F1442" s="545"/>
      <c r="H1442" s="545"/>
      <c r="J1442" s="545"/>
      <c r="O1442" s="578"/>
      <c r="P1442" s="547"/>
      <c r="Q1442" s="547"/>
      <c r="R1442" s="547"/>
    </row>
    <row r="1443" spans="6:18" s="577" customFormat="1">
      <c r="F1443" s="545"/>
      <c r="H1443" s="545"/>
      <c r="J1443" s="545"/>
      <c r="O1443" s="578"/>
      <c r="P1443" s="547"/>
      <c r="Q1443" s="547"/>
      <c r="R1443" s="547"/>
    </row>
    <row r="1444" spans="6:18" s="577" customFormat="1">
      <c r="F1444" s="545"/>
      <c r="H1444" s="545"/>
      <c r="J1444" s="545"/>
      <c r="O1444" s="578"/>
      <c r="P1444" s="547"/>
      <c r="Q1444" s="547"/>
      <c r="R1444" s="547"/>
    </row>
    <row r="1445" spans="6:18" s="577" customFormat="1">
      <c r="F1445" s="545"/>
      <c r="H1445" s="545"/>
      <c r="J1445" s="545"/>
      <c r="O1445" s="578"/>
      <c r="P1445" s="547"/>
      <c r="Q1445" s="547"/>
      <c r="R1445" s="547"/>
    </row>
    <row r="1446" spans="6:18" s="577" customFormat="1">
      <c r="F1446" s="545"/>
      <c r="H1446" s="545"/>
      <c r="J1446" s="545"/>
      <c r="O1446" s="578"/>
      <c r="P1446" s="547"/>
      <c r="Q1446" s="547"/>
      <c r="R1446" s="547"/>
    </row>
    <row r="1447" spans="6:18" s="577" customFormat="1">
      <c r="F1447" s="545"/>
      <c r="H1447" s="545"/>
      <c r="J1447" s="545"/>
      <c r="O1447" s="578"/>
      <c r="P1447" s="547"/>
      <c r="Q1447" s="547"/>
      <c r="R1447" s="547"/>
    </row>
    <row r="1448" spans="6:18" s="577" customFormat="1">
      <c r="F1448" s="545"/>
      <c r="H1448" s="545"/>
      <c r="J1448" s="545"/>
      <c r="O1448" s="578"/>
      <c r="P1448" s="547"/>
      <c r="Q1448" s="547"/>
      <c r="R1448" s="547"/>
    </row>
    <row r="1449" spans="6:18" s="577" customFormat="1">
      <c r="F1449" s="545"/>
      <c r="H1449" s="545"/>
      <c r="J1449" s="545"/>
      <c r="O1449" s="578"/>
      <c r="P1449" s="547"/>
      <c r="Q1449" s="547"/>
      <c r="R1449" s="547"/>
    </row>
    <row r="1450" spans="6:18" s="577" customFormat="1">
      <c r="F1450" s="545"/>
      <c r="H1450" s="545"/>
      <c r="J1450" s="545"/>
      <c r="O1450" s="578"/>
      <c r="P1450" s="547"/>
      <c r="Q1450" s="547"/>
      <c r="R1450" s="547"/>
    </row>
    <row r="1451" spans="6:18" s="577" customFormat="1">
      <c r="F1451" s="545"/>
      <c r="H1451" s="545"/>
      <c r="J1451" s="545"/>
      <c r="O1451" s="578"/>
      <c r="P1451" s="547"/>
      <c r="Q1451" s="547"/>
      <c r="R1451" s="547"/>
    </row>
    <row r="1452" spans="6:18" s="577" customFormat="1">
      <c r="F1452" s="545"/>
      <c r="H1452" s="545"/>
      <c r="J1452" s="545"/>
      <c r="O1452" s="578"/>
      <c r="P1452" s="547"/>
      <c r="Q1452" s="547"/>
      <c r="R1452" s="547"/>
    </row>
    <row r="1453" spans="6:18" s="577" customFormat="1">
      <c r="F1453" s="545"/>
      <c r="H1453" s="545"/>
      <c r="J1453" s="545"/>
      <c r="O1453" s="578"/>
      <c r="P1453" s="547"/>
      <c r="Q1453" s="547"/>
      <c r="R1453" s="547"/>
    </row>
    <row r="1454" spans="6:18" s="577" customFormat="1">
      <c r="F1454" s="545"/>
      <c r="H1454" s="545"/>
      <c r="J1454" s="545"/>
      <c r="O1454" s="578"/>
      <c r="P1454" s="547"/>
      <c r="Q1454" s="547"/>
      <c r="R1454" s="547"/>
    </row>
    <row r="1455" spans="6:18" s="577" customFormat="1">
      <c r="F1455" s="545"/>
      <c r="H1455" s="545"/>
      <c r="J1455" s="545"/>
      <c r="O1455" s="578"/>
      <c r="P1455" s="547"/>
      <c r="Q1455" s="547"/>
      <c r="R1455" s="547"/>
    </row>
    <row r="1456" spans="6:18" s="577" customFormat="1">
      <c r="F1456" s="545"/>
      <c r="H1456" s="545"/>
      <c r="J1456" s="545"/>
      <c r="O1456" s="578"/>
      <c r="P1456" s="547"/>
      <c r="Q1456" s="547"/>
      <c r="R1456" s="547"/>
    </row>
    <row r="1457" spans="6:18" s="577" customFormat="1">
      <c r="F1457" s="545"/>
      <c r="H1457" s="545"/>
      <c r="J1457" s="545"/>
      <c r="O1457" s="578"/>
      <c r="P1457" s="547"/>
      <c r="Q1457" s="547"/>
      <c r="R1457" s="547"/>
    </row>
    <row r="1458" spans="6:18" s="577" customFormat="1">
      <c r="F1458" s="545"/>
      <c r="H1458" s="545"/>
      <c r="J1458" s="545"/>
      <c r="O1458" s="578"/>
      <c r="P1458" s="547"/>
      <c r="Q1458" s="547"/>
      <c r="R1458" s="547"/>
    </row>
    <row r="1459" spans="6:18" s="577" customFormat="1">
      <c r="F1459" s="545"/>
      <c r="H1459" s="545"/>
      <c r="J1459" s="545"/>
      <c r="O1459" s="578"/>
      <c r="P1459" s="547"/>
      <c r="Q1459" s="547"/>
      <c r="R1459" s="547"/>
    </row>
    <row r="1460" spans="6:18" s="577" customFormat="1">
      <c r="F1460" s="545"/>
      <c r="H1460" s="545"/>
      <c r="J1460" s="545"/>
      <c r="O1460" s="578"/>
      <c r="P1460" s="547"/>
      <c r="Q1460" s="547"/>
      <c r="R1460" s="547"/>
    </row>
    <row r="1461" spans="6:18" s="577" customFormat="1">
      <c r="F1461" s="545"/>
      <c r="H1461" s="545"/>
      <c r="J1461" s="545"/>
      <c r="O1461" s="578"/>
      <c r="P1461" s="547"/>
      <c r="Q1461" s="547"/>
      <c r="R1461" s="547"/>
    </row>
    <row r="1462" spans="6:18" s="577" customFormat="1">
      <c r="F1462" s="545"/>
      <c r="H1462" s="545"/>
      <c r="J1462" s="545"/>
      <c r="O1462" s="578"/>
      <c r="P1462" s="547"/>
      <c r="Q1462" s="547"/>
      <c r="R1462" s="547"/>
    </row>
    <row r="1463" spans="6:18" s="577" customFormat="1">
      <c r="F1463" s="545"/>
      <c r="H1463" s="545"/>
      <c r="J1463" s="545"/>
      <c r="O1463" s="578"/>
      <c r="P1463" s="547"/>
      <c r="Q1463" s="547"/>
      <c r="R1463" s="547"/>
    </row>
    <row r="1464" spans="6:18" s="577" customFormat="1">
      <c r="F1464" s="545"/>
      <c r="H1464" s="545"/>
      <c r="J1464" s="545"/>
      <c r="O1464" s="578"/>
      <c r="P1464" s="547"/>
      <c r="Q1464" s="547"/>
      <c r="R1464" s="547"/>
    </row>
    <row r="1465" spans="6:18" s="577" customFormat="1">
      <c r="F1465" s="545"/>
      <c r="H1465" s="545"/>
      <c r="J1465" s="545"/>
      <c r="O1465" s="578"/>
      <c r="P1465" s="547"/>
      <c r="Q1465" s="547"/>
      <c r="R1465" s="547"/>
    </row>
    <row r="1466" spans="6:18" s="577" customFormat="1">
      <c r="F1466" s="545"/>
      <c r="H1466" s="545"/>
      <c r="J1466" s="545"/>
      <c r="O1466" s="578"/>
      <c r="P1466" s="547"/>
      <c r="Q1466" s="547"/>
      <c r="R1466" s="547"/>
    </row>
    <row r="1467" spans="6:18" s="577" customFormat="1">
      <c r="F1467" s="545"/>
      <c r="H1467" s="545"/>
      <c r="J1467" s="545"/>
      <c r="O1467" s="578"/>
      <c r="P1467" s="547"/>
      <c r="Q1467" s="547"/>
      <c r="R1467" s="547"/>
    </row>
    <row r="1468" spans="6:18" s="577" customFormat="1">
      <c r="F1468" s="545"/>
      <c r="H1468" s="545"/>
      <c r="J1468" s="545"/>
      <c r="O1468" s="578"/>
      <c r="P1468" s="547"/>
      <c r="Q1468" s="547"/>
      <c r="R1468" s="547"/>
    </row>
    <row r="1469" spans="6:18" s="577" customFormat="1">
      <c r="F1469" s="545"/>
      <c r="H1469" s="545"/>
      <c r="J1469" s="545"/>
      <c r="O1469" s="578"/>
      <c r="P1469" s="547"/>
      <c r="Q1469" s="547"/>
      <c r="R1469" s="547"/>
    </row>
    <row r="1470" spans="6:18" s="577" customFormat="1">
      <c r="F1470" s="545"/>
      <c r="H1470" s="545"/>
      <c r="J1470" s="545"/>
      <c r="O1470" s="578"/>
      <c r="P1470" s="547"/>
      <c r="Q1470" s="547"/>
      <c r="R1470" s="547"/>
    </row>
    <row r="1471" spans="6:18" s="577" customFormat="1">
      <c r="F1471" s="545"/>
      <c r="H1471" s="545"/>
      <c r="J1471" s="545"/>
      <c r="O1471" s="578"/>
      <c r="P1471" s="547"/>
      <c r="Q1471" s="547"/>
      <c r="R1471" s="547"/>
    </row>
    <row r="1472" spans="6:18" s="577" customFormat="1">
      <c r="F1472" s="545"/>
      <c r="H1472" s="545"/>
      <c r="J1472" s="545"/>
      <c r="O1472" s="578"/>
      <c r="P1472" s="547"/>
      <c r="Q1472" s="547"/>
      <c r="R1472" s="547"/>
    </row>
    <row r="1473" spans="6:18" s="577" customFormat="1">
      <c r="F1473" s="545"/>
      <c r="H1473" s="545"/>
      <c r="J1473" s="545"/>
      <c r="O1473" s="578"/>
      <c r="P1473" s="547"/>
      <c r="Q1473" s="547"/>
      <c r="R1473" s="547"/>
    </row>
    <row r="1474" spans="6:18" s="577" customFormat="1">
      <c r="F1474" s="545"/>
      <c r="H1474" s="545"/>
      <c r="J1474" s="545"/>
      <c r="O1474" s="578"/>
      <c r="P1474" s="547"/>
      <c r="Q1474" s="547"/>
      <c r="R1474" s="547"/>
    </row>
    <row r="1475" spans="6:18" s="577" customFormat="1">
      <c r="F1475" s="545"/>
      <c r="H1475" s="545"/>
      <c r="J1475" s="545"/>
      <c r="O1475" s="578"/>
      <c r="P1475" s="547"/>
      <c r="Q1475" s="547"/>
      <c r="R1475" s="547"/>
    </row>
    <row r="1476" spans="6:18" s="577" customFormat="1">
      <c r="F1476" s="545"/>
      <c r="H1476" s="545"/>
      <c r="J1476" s="545"/>
      <c r="O1476" s="578"/>
      <c r="P1476" s="547"/>
      <c r="Q1476" s="547"/>
      <c r="R1476" s="547"/>
    </row>
    <row r="1477" spans="6:18" s="577" customFormat="1">
      <c r="F1477" s="545"/>
      <c r="H1477" s="545"/>
      <c r="J1477" s="545"/>
      <c r="O1477" s="578"/>
      <c r="P1477" s="547"/>
      <c r="Q1477" s="547"/>
      <c r="R1477" s="547"/>
    </row>
    <row r="1478" spans="6:18" s="577" customFormat="1">
      <c r="F1478" s="545"/>
      <c r="H1478" s="545"/>
      <c r="J1478" s="545"/>
      <c r="O1478" s="578"/>
      <c r="P1478" s="547"/>
      <c r="Q1478" s="547"/>
      <c r="R1478" s="547"/>
    </row>
    <row r="1479" spans="6:18" s="577" customFormat="1">
      <c r="F1479" s="545"/>
      <c r="H1479" s="545"/>
      <c r="J1479" s="545"/>
      <c r="O1479" s="578"/>
      <c r="P1479" s="547"/>
      <c r="Q1479" s="547"/>
      <c r="R1479" s="547"/>
    </row>
    <row r="1480" spans="6:18" s="577" customFormat="1">
      <c r="F1480" s="545"/>
      <c r="H1480" s="545"/>
      <c r="J1480" s="545"/>
      <c r="O1480" s="578"/>
      <c r="P1480" s="547"/>
      <c r="Q1480" s="547"/>
      <c r="R1480" s="547"/>
    </row>
    <row r="1481" spans="6:18" s="577" customFormat="1">
      <c r="F1481" s="545"/>
      <c r="H1481" s="545"/>
      <c r="J1481" s="545"/>
      <c r="O1481" s="578"/>
      <c r="P1481" s="547"/>
      <c r="Q1481" s="547"/>
      <c r="R1481" s="547"/>
    </row>
    <row r="1482" spans="6:18" s="577" customFormat="1">
      <c r="F1482" s="545"/>
      <c r="H1482" s="545"/>
      <c r="J1482" s="545"/>
      <c r="O1482" s="578"/>
      <c r="P1482" s="547"/>
      <c r="Q1482" s="547"/>
      <c r="R1482" s="547"/>
    </row>
    <row r="1483" spans="6:18" s="577" customFormat="1">
      <c r="F1483" s="545"/>
      <c r="H1483" s="545"/>
      <c r="J1483" s="545"/>
      <c r="O1483" s="578"/>
      <c r="P1483" s="547"/>
      <c r="Q1483" s="547"/>
      <c r="R1483" s="547"/>
    </row>
    <row r="1484" spans="6:18" s="577" customFormat="1">
      <c r="F1484" s="545"/>
      <c r="H1484" s="545"/>
      <c r="J1484" s="545"/>
      <c r="O1484" s="578"/>
      <c r="P1484" s="547"/>
      <c r="Q1484" s="547"/>
      <c r="R1484" s="547"/>
    </row>
    <row r="1485" spans="6:18" s="577" customFormat="1">
      <c r="F1485" s="545"/>
      <c r="H1485" s="545"/>
      <c r="J1485" s="545"/>
      <c r="O1485" s="578"/>
      <c r="P1485" s="547"/>
      <c r="Q1485" s="547"/>
      <c r="R1485" s="547"/>
    </row>
    <row r="1486" spans="6:18" s="577" customFormat="1">
      <c r="F1486" s="545"/>
      <c r="H1486" s="545"/>
      <c r="J1486" s="545"/>
      <c r="O1486" s="578"/>
      <c r="P1486" s="547"/>
      <c r="Q1486" s="547"/>
      <c r="R1486" s="547"/>
    </row>
    <row r="1487" spans="6:18" s="577" customFormat="1">
      <c r="F1487" s="545"/>
      <c r="H1487" s="545"/>
      <c r="J1487" s="545"/>
      <c r="O1487" s="578"/>
      <c r="P1487" s="547"/>
      <c r="Q1487" s="547"/>
      <c r="R1487" s="547"/>
    </row>
    <row r="1488" spans="6:18" s="577" customFormat="1">
      <c r="F1488" s="545"/>
      <c r="H1488" s="545"/>
      <c r="J1488" s="545"/>
      <c r="O1488" s="578"/>
      <c r="P1488" s="547"/>
      <c r="Q1488" s="547"/>
      <c r="R1488" s="547"/>
    </row>
    <row r="1489" spans="6:18" s="577" customFormat="1">
      <c r="F1489" s="545"/>
      <c r="H1489" s="545"/>
      <c r="J1489" s="545"/>
      <c r="O1489" s="578"/>
      <c r="P1489" s="547"/>
      <c r="Q1489" s="547"/>
      <c r="R1489" s="547"/>
    </row>
    <row r="1490" spans="6:18" s="577" customFormat="1">
      <c r="F1490" s="545"/>
      <c r="H1490" s="545"/>
      <c r="J1490" s="545"/>
      <c r="O1490" s="578"/>
      <c r="P1490" s="547"/>
      <c r="Q1490" s="547"/>
      <c r="R1490" s="547"/>
    </row>
    <row r="1491" spans="6:18" s="577" customFormat="1">
      <c r="F1491" s="545"/>
      <c r="H1491" s="545"/>
      <c r="J1491" s="545"/>
      <c r="O1491" s="578"/>
      <c r="P1491" s="547"/>
      <c r="Q1491" s="547"/>
      <c r="R1491" s="547"/>
    </row>
    <row r="1492" spans="6:18" s="577" customFormat="1">
      <c r="F1492" s="545"/>
      <c r="H1492" s="545"/>
      <c r="J1492" s="545"/>
      <c r="O1492" s="578"/>
      <c r="P1492" s="547"/>
      <c r="Q1492" s="547"/>
      <c r="R1492" s="547"/>
    </row>
    <row r="1493" spans="6:18" s="577" customFormat="1">
      <c r="F1493" s="545"/>
      <c r="H1493" s="545"/>
      <c r="J1493" s="545"/>
      <c r="O1493" s="578"/>
      <c r="P1493" s="547"/>
      <c r="Q1493" s="547"/>
      <c r="R1493" s="547"/>
    </row>
    <row r="1494" spans="6:18" s="577" customFormat="1">
      <c r="F1494" s="545"/>
      <c r="H1494" s="545"/>
      <c r="J1494" s="545"/>
      <c r="O1494" s="578"/>
      <c r="P1494" s="547"/>
      <c r="Q1494" s="547"/>
      <c r="R1494" s="547"/>
    </row>
    <row r="1495" spans="6:18" s="577" customFormat="1">
      <c r="F1495" s="545"/>
      <c r="H1495" s="545"/>
      <c r="J1495" s="545"/>
      <c r="O1495" s="578"/>
      <c r="P1495" s="547"/>
      <c r="Q1495" s="547"/>
      <c r="R1495" s="547"/>
    </row>
    <row r="1496" spans="6:18" s="577" customFormat="1">
      <c r="F1496" s="545"/>
      <c r="H1496" s="545"/>
      <c r="J1496" s="545"/>
      <c r="O1496" s="578"/>
      <c r="P1496" s="547"/>
      <c r="Q1496" s="547"/>
      <c r="R1496" s="547"/>
    </row>
    <row r="1497" spans="6:18" s="577" customFormat="1">
      <c r="F1497" s="545"/>
      <c r="H1497" s="545"/>
      <c r="J1497" s="545"/>
      <c r="O1497" s="578"/>
      <c r="P1497" s="547"/>
      <c r="Q1497" s="547"/>
      <c r="R1497" s="547"/>
    </row>
    <row r="1498" spans="6:18" s="577" customFormat="1">
      <c r="F1498" s="545"/>
      <c r="H1498" s="545"/>
      <c r="J1498" s="545"/>
      <c r="O1498" s="578"/>
      <c r="P1498" s="547"/>
      <c r="Q1498" s="547"/>
      <c r="R1498" s="547"/>
    </row>
    <row r="1499" spans="6:18" s="577" customFormat="1">
      <c r="F1499" s="545"/>
      <c r="H1499" s="545"/>
      <c r="J1499" s="545"/>
      <c r="O1499" s="578"/>
      <c r="P1499" s="547"/>
      <c r="Q1499" s="547"/>
      <c r="R1499" s="547"/>
    </row>
    <row r="1500" spans="6:18" s="577" customFormat="1">
      <c r="F1500" s="545"/>
      <c r="H1500" s="545"/>
      <c r="J1500" s="545"/>
      <c r="O1500" s="578"/>
      <c r="P1500" s="547"/>
      <c r="Q1500" s="547"/>
      <c r="R1500" s="547"/>
    </row>
    <row r="1501" spans="6:18" s="577" customFormat="1">
      <c r="F1501" s="545"/>
      <c r="H1501" s="545"/>
      <c r="J1501" s="545"/>
      <c r="O1501" s="578"/>
      <c r="P1501" s="547"/>
      <c r="Q1501" s="547"/>
      <c r="R1501" s="547"/>
    </row>
    <row r="1502" spans="6:18" s="577" customFormat="1">
      <c r="F1502" s="545"/>
      <c r="H1502" s="545"/>
      <c r="J1502" s="545"/>
      <c r="O1502" s="578"/>
      <c r="P1502" s="547"/>
      <c r="Q1502" s="547"/>
      <c r="R1502" s="547"/>
    </row>
    <row r="1503" spans="6:18" s="577" customFormat="1">
      <c r="F1503" s="545"/>
      <c r="H1503" s="545"/>
      <c r="J1503" s="545"/>
      <c r="O1503" s="578"/>
      <c r="P1503" s="547"/>
      <c r="Q1503" s="547"/>
      <c r="R1503" s="547"/>
    </row>
    <row r="1504" spans="6:18" s="577" customFormat="1">
      <c r="F1504" s="545"/>
      <c r="H1504" s="545"/>
      <c r="J1504" s="545"/>
      <c r="O1504" s="578"/>
      <c r="P1504" s="547"/>
      <c r="Q1504" s="547"/>
      <c r="R1504" s="547"/>
    </row>
    <row r="1505" spans="6:18" s="577" customFormat="1">
      <c r="F1505" s="545"/>
      <c r="H1505" s="545"/>
      <c r="J1505" s="545"/>
      <c r="O1505" s="578"/>
      <c r="P1505" s="547"/>
      <c r="Q1505" s="547"/>
      <c r="R1505" s="547"/>
    </row>
    <row r="1506" spans="6:18" s="577" customFormat="1">
      <c r="F1506" s="545"/>
      <c r="H1506" s="545"/>
      <c r="J1506" s="545"/>
      <c r="O1506" s="578"/>
      <c r="P1506" s="547"/>
      <c r="Q1506" s="547"/>
      <c r="R1506" s="547"/>
    </row>
    <row r="1507" spans="6:18" s="577" customFormat="1">
      <c r="F1507" s="545"/>
      <c r="H1507" s="545"/>
      <c r="J1507" s="545"/>
      <c r="O1507" s="578"/>
      <c r="P1507" s="547"/>
      <c r="Q1507" s="547"/>
      <c r="R1507" s="547"/>
    </row>
    <row r="1508" spans="6:18" s="577" customFormat="1">
      <c r="F1508" s="545"/>
      <c r="H1508" s="545"/>
      <c r="J1508" s="545"/>
      <c r="O1508" s="578"/>
      <c r="P1508" s="547"/>
      <c r="Q1508" s="547"/>
      <c r="R1508" s="547"/>
    </row>
    <row r="1509" spans="6:18" s="577" customFormat="1">
      <c r="F1509" s="545"/>
      <c r="H1509" s="545"/>
      <c r="J1509" s="545"/>
      <c r="O1509" s="578"/>
      <c r="P1509" s="547"/>
      <c r="Q1509" s="547"/>
      <c r="R1509" s="547"/>
    </row>
    <row r="1510" spans="6:18" s="577" customFormat="1">
      <c r="F1510" s="545"/>
      <c r="H1510" s="545"/>
      <c r="J1510" s="545"/>
      <c r="O1510" s="578"/>
      <c r="P1510" s="547"/>
      <c r="Q1510" s="547"/>
      <c r="R1510" s="547"/>
    </row>
    <row r="1511" spans="6:18" s="577" customFormat="1">
      <c r="F1511" s="545"/>
      <c r="H1511" s="545"/>
      <c r="J1511" s="545"/>
      <c r="O1511" s="578"/>
      <c r="P1511" s="547"/>
      <c r="Q1511" s="547"/>
      <c r="R1511" s="547"/>
    </row>
    <row r="1512" spans="6:18" s="577" customFormat="1">
      <c r="F1512" s="545"/>
      <c r="H1512" s="545"/>
      <c r="J1512" s="545"/>
      <c r="O1512" s="578"/>
      <c r="P1512" s="547"/>
      <c r="Q1512" s="547"/>
      <c r="R1512" s="547"/>
    </row>
    <row r="1513" spans="6:18" s="577" customFormat="1">
      <c r="F1513" s="545"/>
      <c r="H1513" s="545"/>
      <c r="J1513" s="545"/>
      <c r="O1513" s="578"/>
      <c r="P1513" s="547"/>
      <c r="Q1513" s="547"/>
      <c r="R1513" s="547"/>
    </row>
    <row r="1514" spans="6:18" s="577" customFormat="1">
      <c r="F1514" s="545"/>
      <c r="H1514" s="545"/>
      <c r="J1514" s="545"/>
      <c r="O1514" s="578"/>
      <c r="P1514" s="547"/>
      <c r="Q1514" s="547"/>
      <c r="R1514" s="547"/>
    </row>
    <row r="1515" spans="6:18" s="577" customFormat="1">
      <c r="F1515" s="545"/>
      <c r="H1515" s="545"/>
      <c r="J1515" s="545"/>
      <c r="O1515" s="578"/>
      <c r="P1515" s="547"/>
      <c r="Q1515" s="547"/>
      <c r="R1515" s="547"/>
    </row>
    <row r="1516" spans="6:18" s="577" customFormat="1">
      <c r="F1516" s="545"/>
      <c r="H1516" s="545"/>
      <c r="J1516" s="545"/>
      <c r="O1516" s="578"/>
      <c r="P1516" s="547"/>
      <c r="Q1516" s="547"/>
      <c r="R1516" s="547"/>
    </row>
    <row r="1517" spans="6:18" s="577" customFormat="1">
      <c r="F1517" s="545"/>
      <c r="H1517" s="545"/>
      <c r="J1517" s="545"/>
      <c r="O1517" s="578"/>
      <c r="P1517" s="547"/>
      <c r="Q1517" s="547"/>
      <c r="R1517" s="547"/>
    </row>
    <row r="1518" spans="6:18" s="577" customFormat="1">
      <c r="F1518" s="545"/>
      <c r="H1518" s="545"/>
      <c r="J1518" s="545"/>
      <c r="O1518" s="578"/>
      <c r="P1518" s="547"/>
      <c r="Q1518" s="547"/>
      <c r="R1518" s="547"/>
    </row>
    <row r="1519" spans="6:18" s="577" customFormat="1">
      <c r="F1519" s="545"/>
      <c r="H1519" s="545"/>
      <c r="J1519" s="545"/>
      <c r="O1519" s="578"/>
      <c r="P1519" s="547"/>
      <c r="Q1519" s="547"/>
      <c r="R1519" s="547"/>
    </row>
    <row r="1520" spans="6:18" s="577" customFormat="1">
      <c r="F1520" s="545"/>
      <c r="H1520" s="545"/>
      <c r="J1520" s="545"/>
      <c r="O1520" s="578"/>
      <c r="P1520" s="547"/>
      <c r="Q1520" s="547"/>
      <c r="R1520" s="547"/>
    </row>
    <row r="1521" spans="6:18" s="577" customFormat="1">
      <c r="F1521" s="545"/>
      <c r="H1521" s="545"/>
      <c r="J1521" s="545"/>
      <c r="O1521" s="578"/>
      <c r="P1521" s="547"/>
      <c r="Q1521" s="547"/>
      <c r="R1521" s="547"/>
    </row>
    <row r="1522" spans="6:18" s="577" customFormat="1">
      <c r="F1522" s="545"/>
      <c r="H1522" s="545"/>
      <c r="J1522" s="545"/>
      <c r="O1522" s="578"/>
      <c r="P1522" s="547"/>
      <c r="Q1522" s="547"/>
      <c r="R1522" s="547"/>
    </row>
    <row r="1523" spans="6:18" s="577" customFormat="1">
      <c r="F1523" s="545"/>
      <c r="H1523" s="545"/>
      <c r="J1523" s="545"/>
      <c r="O1523" s="578"/>
      <c r="P1523" s="547"/>
      <c r="Q1523" s="547"/>
      <c r="R1523" s="547"/>
    </row>
    <row r="1524" spans="6:18" s="577" customFormat="1">
      <c r="F1524" s="545"/>
      <c r="H1524" s="545"/>
      <c r="J1524" s="545"/>
      <c r="O1524" s="578"/>
      <c r="P1524" s="547"/>
      <c r="Q1524" s="547"/>
      <c r="R1524" s="547"/>
    </row>
    <row r="1525" spans="6:18" s="577" customFormat="1">
      <c r="F1525" s="545"/>
      <c r="H1525" s="545"/>
      <c r="J1525" s="545"/>
      <c r="O1525" s="578"/>
      <c r="P1525" s="547"/>
      <c r="Q1525" s="547"/>
      <c r="R1525" s="547"/>
    </row>
    <row r="1526" spans="6:18" s="577" customFormat="1">
      <c r="F1526" s="545"/>
      <c r="H1526" s="545"/>
      <c r="J1526" s="545"/>
      <c r="O1526" s="578"/>
      <c r="P1526" s="547"/>
      <c r="Q1526" s="547"/>
      <c r="R1526" s="547"/>
    </row>
    <row r="1527" spans="6:18" s="577" customFormat="1">
      <c r="F1527" s="545"/>
      <c r="H1527" s="545"/>
      <c r="J1527" s="545"/>
      <c r="O1527" s="578"/>
      <c r="P1527" s="547"/>
      <c r="Q1527" s="547"/>
      <c r="R1527" s="547"/>
    </row>
    <row r="1528" spans="6:18" s="577" customFormat="1">
      <c r="F1528" s="545"/>
      <c r="H1528" s="545"/>
      <c r="J1528" s="545"/>
      <c r="O1528" s="578"/>
      <c r="P1528" s="547"/>
      <c r="Q1528" s="547"/>
      <c r="R1528" s="547"/>
    </row>
    <row r="1529" spans="6:18" s="577" customFormat="1">
      <c r="F1529" s="545"/>
      <c r="H1529" s="545"/>
      <c r="J1529" s="545"/>
      <c r="O1529" s="578"/>
      <c r="P1529" s="547"/>
      <c r="Q1529" s="547"/>
      <c r="R1529" s="547"/>
    </row>
    <row r="1530" spans="6:18" s="577" customFormat="1">
      <c r="F1530" s="545"/>
      <c r="H1530" s="545"/>
      <c r="J1530" s="545"/>
      <c r="O1530" s="578"/>
      <c r="P1530" s="547"/>
      <c r="Q1530" s="547"/>
      <c r="R1530" s="547"/>
    </row>
    <row r="1531" spans="6:18" s="577" customFormat="1">
      <c r="F1531" s="545"/>
      <c r="H1531" s="545"/>
      <c r="J1531" s="545"/>
      <c r="O1531" s="578"/>
      <c r="P1531" s="547"/>
      <c r="Q1531" s="547"/>
      <c r="R1531" s="547"/>
    </row>
    <row r="1532" spans="6:18" s="577" customFormat="1">
      <c r="F1532" s="545"/>
      <c r="H1532" s="545"/>
      <c r="J1532" s="545"/>
      <c r="O1532" s="578"/>
      <c r="P1532" s="547"/>
      <c r="Q1532" s="547"/>
      <c r="R1532" s="547"/>
    </row>
    <row r="1533" spans="6:18" s="577" customFormat="1">
      <c r="F1533" s="545"/>
      <c r="H1533" s="545"/>
      <c r="J1533" s="545"/>
      <c r="O1533" s="578"/>
      <c r="P1533" s="547"/>
      <c r="Q1533" s="547"/>
      <c r="R1533" s="547"/>
    </row>
    <row r="1534" spans="6:18" s="577" customFormat="1">
      <c r="F1534" s="545"/>
      <c r="H1534" s="545"/>
      <c r="J1534" s="545"/>
      <c r="O1534" s="578"/>
      <c r="P1534" s="547"/>
      <c r="Q1534" s="547"/>
      <c r="R1534" s="547"/>
    </row>
    <row r="1535" spans="6:18" s="577" customFormat="1">
      <c r="F1535" s="545"/>
      <c r="H1535" s="545"/>
      <c r="J1535" s="545"/>
      <c r="O1535" s="578"/>
      <c r="P1535" s="547"/>
      <c r="Q1535" s="547"/>
      <c r="R1535" s="547"/>
    </row>
    <row r="1536" spans="6:18" s="577" customFormat="1">
      <c r="F1536" s="545"/>
      <c r="H1536" s="545"/>
      <c r="J1536" s="545"/>
      <c r="O1536" s="578"/>
      <c r="P1536" s="547"/>
      <c r="Q1536" s="547"/>
      <c r="R1536" s="547"/>
    </row>
    <row r="1537" spans="6:18" s="577" customFormat="1">
      <c r="F1537" s="545"/>
      <c r="H1537" s="545"/>
      <c r="J1537" s="545"/>
      <c r="O1537" s="578"/>
      <c r="P1537" s="547"/>
      <c r="Q1537" s="547"/>
      <c r="R1537" s="547"/>
    </row>
    <row r="1538" spans="6:18" s="577" customFormat="1">
      <c r="F1538" s="545"/>
      <c r="H1538" s="545"/>
      <c r="J1538" s="545"/>
      <c r="O1538" s="578"/>
      <c r="P1538" s="547"/>
      <c r="Q1538" s="547"/>
      <c r="R1538" s="547"/>
    </row>
    <row r="1539" spans="6:18" s="577" customFormat="1">
      <c r="F1539" s="545"/>
      <c r="H1539" s="545"/>
      <c r="J1539" s="545"/>
      <c r="O1539" s="578"/>
      <c r="P1539" s="547"/>
      <c r="Q1539" s="547"/>
      <c r="R1539" s="547"/>
    </row>
    <row r="1540" spans="6:18" s="577" customFormat="1">
      <c r="F1540" s="545"/>
      <c r="H1540" s="545"/>
      <c r="J1540" s="545"/>
      <c r="O1540" s="578"/>
      <c r="P1540" s="547"/>
      <c r="Q1540" s="547"/>
      <c r="R1540" s="547"/>
    </row>
    <row r="1541" spans="6:18" s="577" customFormat="1">
      <c r="F1541" s="545"/>
      <c r="H1541" s="545"/>
      <c r="J1541" s="545"/>
      <c r="O1541" s="578"/>
      <c r="P1541" s="547"/>
      <c r="Q1541" s="547"/>
      <c r="R1541" s="547"/>
    </row>
    <row r="1542" spans="6:18" s="577" customFormat="1">
      <c r="F1542" s="545"/>
      <c r="H1542" s="545"/>
      <c r="J1542" s="545"/>
      <c r="O1542" s="578"/>
      <c r="P1542" s="547"/>
      <c r="Q1542" s="547"/>
      <c r="R1542" s="547"/>
    </row>
    <row r="1543" spans="6:18" s="577" customFormat="1">
      <c r="F1543" s="545"/>
      <c r="H1543" s="545"/>
      <c r="J1543" s="545"/>
      <c r="O1543" s="578"/>
      <c r="P1543" s="547"/>
      <c r="Q1543" s="547"/>
      <c r="R1543" s="547"/>
    </row>
    <row r="1544" spans="6:18" s="577" customFormat="1">
      <c r="F1544" s="545"/>
      <c r="H1544" s="545"/>
      <c r="J1544" s="545"/>
      <c r="O1544" s="578"/>
      <c r="P1544" s="547"/>
      <c r="Q1544" s="547"/>
      <c r="R1544" s="547"/>
    </row>
    <row r="1545" spans="6:18" s="577" customFormat="1">
      <c r="F1545" s="545"/>
      <c r="H1545" s="545"/>
      <c r="J1545" s="545"/>
      <c r="O1545" s="578"/>
      <c r="P1545" s="547"/>
      <c r="Q1545" s="547"/>
      <c r="R1545" s="547"/>
    </row>
    <row r="1546" spans="6:18" s="577" customFormat="1">
      <c r="F1546" s="545"/>
      <c r="H1546" s="545"/>
      <c r="J1546" s="545"/>
      <c r="O1546" s="578"/>
      <c r="P1546" s="547"/>
      <c r="Q1546" s="547"/>
      <c r="R1546" s="547"/>
    </row>
    <row r="1547" spans="6:18" s="577" customFormat="1">
      <c r="F1547" s="545"/>
      <c r="H1547" s="545"/>
      <c r="J1547" s="545"/>
      <c r="O1547" s="578"/>
      <c r="P1547" s="547"/>
      <c r="Q1547" s="547"/>
      <c r="R1547" s="547"/>
    </row>
    <row r="1548" spans="6:18" s="577" customFormat="1">
      <c r="F1548" s="545"/>
      <c r="H1548" s="545"/>
      <c r="J1548" s="545"/>
      <c r="O1548" s="578"/>
      <c r="P1548" s="547"/>
      <c r="Q1548" s="547"/>
      <c r="R1548" s="547"/>
    </row>
    <row r="1549" spans="6:18" s="577" customFormat="1">
      <c r="F1549" s="545"/>
      <c r="H1549" s="545"/>
      <c r="J1549" s="545"/>
      <c r="O1549" s="578"/>
      <c r="P1549" s="547"/>
      <c r="Q1549" s="547"/>
      <c r="R1549" s="547"/>
    </row>
    <row r="1550" spans="6:18" s="577" customFormat="1">
      <c r="F1550" s="545"/>
      <c r="H1550" s="545"/>
      <c r="J1550" s="545"/>
      <c r="O1550" s="578"/>
      <c r="P1550" s="547"/>
      <c r="Q1550" s="547"/>
      <c r="R1550" s="547"/>
    </row>
    <row r="1551" spans="6:18" s="577" customFormat="1">
      <c r="F1551" s="545"/>
      <c r="H1551" s="545"/>
      <c r="J1551" s="545"/>
      <c r="O1551" s="578"/>
      <c r="P1551" s="547"/>
      <c r="Q1551" s="547"/>
      <c r="R1551" s="547"/>
    </row>
    <row r="1552" spans="6:18" s="577" customFormat="1">
      <c r="F1552" s="545"/>
      <c r="H1552" s="545"/>
      <c r="J1552" s="545"/>
      <c r="O1552" s="578"/>
      <c r="P1552" s="547"/>
      <c r="Q1552" s="547"/>
      <c r="R1552" s="547"/>
    </row>
    <row r="1553" spans="6:18" s="577" customFormat="1">
      <c r="F1553" s="545"/>
      <c r="H1553" s="545"/>
      <c r="J1553" s="545"/>
      <c r="O1553" s="578"/>
      <c r="P1553" s="547"/>
      <c r="Q1553" s="547"/>
      <c r="R1553" s="547"/>
    </row>
    <row r="1554" spans="6:18" s="577" customFormat="1">
      <c r="F1554" s="545"/>
      <c r="H1554" s="545"/>
      <c r="J1554" s="545"/>
      <c r="O1554" s="578"/>
      <c r="P1554" s="547"/>
      <c r="Q1554" s="547"/>
      <c r="R1554" s="547"/>
    </row>
    <row r="1555" spans="6:18" s="577" customFormat="1">
      <c r="F1555" s="545"/>
      <c r="H1555" s="545"/>
      <c r="J1555" s="545"/>
      <c r="O1555" s="578"/>
      <c r="P1555" s="547"/>
      <c r="Q1555" s="547"/>
      <c r="R1555" s="547"/>
    </row>
    <row r="1556" spans="6:18" s="577" customFormat="1">
      <c r="F1556" s="545"/>
      <c r="H1556" s="545"/>
      <c r="J1556" s="545"/>
      <c r="O1556" s="578"/>
      <c r="P1556" s="547"/>
      <c r="Q1556" s="547"/>
      <c r="R1556" s="547"/>
    </row>
    <row r="1557" spans="6:18" s="577" customFormat="1">
      <c r="F1557" s="545"/>
      <c r="H1557" s="545"/>
      <c r="J1557" s="545"/>
      <c r="O1557" s="578"/>
      <c r="P1557" s="547"/>
      <c r="Q1557" s="547"/>
      <c r="R1557" s="547"/>
    </row>
    <row r="1558" spans="6:18" s="577" customFormat="1">
      <c r="F1558" s="545"/>
      <c r="H1558" s="545"/>
      <c r="J1558" s="545"/>
      <c r="O1558" s="578"/>
      <c r="P1558" s="547"/>
      <c r="Q1558" s="547"/>
      <c r="R1558" s="547"/>
    </row>
    <row r="1559" spans="6:18" s="577" customFormat="1">
      <c r="F1559" s="545"/>
      <c r="H1559" s="545"/>
      <c r="J1559" s="545"/>
      <c r="O1559" s="578"/>
      <c r="P1559" s="547"/>
      <c r="Q1559" s="547"/>
      <c r="R1559" s="547"/>
    </row>
    <row r="1560" spans="6:18" s="577" customFormat="1">
      <c r="F1560" s="545"/>
      <c r="H1560" s="545"/>
      <c r="J1560" s="545"/>
      <c r="O1560" s="578"/>
      <c r="P1560" s="547"/>
      <c r="Q1560" s="547"/>
      <c r="R1560" s="547"/>
    </row>
    <row r="1561" spans="6:18" s="577" customFormat="1">
      <c r="F1561" s="545"/>
      <c r="H1561" s="545"/>
      <c r="J1561" s="545"/>
      <c r="O1561" s="578"/>
      <c r="P1561" s="547"/>
      <c r="Q1561" s="547"/>
      <c r="R1561" s="547"/>
    </row>
    <row r="1562" spans="6:18" s="577" customFormat="1">
      <c r="F1562" s="545"/>
      <c r="H1562" s="545"/>
      <c r="J1562" s="545"/>
      <c r="O1562" s="578"/>
      <c r="P1562" s="547"/>
      <c r="Q1562" s="547"/>
      <c r="R1562" s="547"/>
    </row>
    <row r="1563" spans="6:18" s="577" customFormat="1">
      <c r="F1563" s="545"/>
      <c r="H1563" s="545"/>
      <c r="J1563" s="545"/>
      <c r="O1563" s="578"/>
      <c r="P1563" s="547"/>
      <c r="Q1563" s="547"/>
      <c r="R1563" s="547"/>
    </row>
    <row r="1564" spans="6:18" s="577" customFormat="1">
      <c r="F1564" s="545"/>
      <c r="H1564" s="545"/>
      <c r="J1564" s="545"/>
      <c r="O1564" s="578"/>
      <c r="P1564" s="547"/>
      <c r="Q1564" s="547"/>
      <c r="R1564" s="547"/>
    </row>
    <row r="1565" spans="6:18" s="577" customFormat="1">
      <c r="F1565" s="545"/>
      <c r="H1565" s="545"/>
      <c r="J1565" s="545"/>
      <c r="O1565" s="578"/>
      <c r="P1565" s="547"/>
      <c r="Q1565" s="547"/>
      <c r="R1565" s="547"/>
    </row>
    <row r="1566" spans="6:18" s="577" customFormat="1">
      <c r="F1566" s="545"/>
      <c r="H1566" s="545"/>
      <c r="J1566" s="545"/>
      <c r="O1566" s="578"/>
      <c r="P1566" s="547"/>
      <c r="Q1566" s="547"/>
      <c r="R1566" s="547"/>
    </row>
    <row r="1567" spans="6:18" s="577" customFormat="1">
      <c r="F1567" s="545"/>
      <c r="H1567" s="545"/>
      <c r="J1567" s="545"/>
      <c r="O1567" s="578"/>
      <c r="P1567" s="547"/>
      <c r="Q1567" s="547"/>
      <c r="R1567" s="547"/>
    </row>
    <row r="1568" spans="6:18" s="577" customFormat="1">
      <c r="F1568" s="545"/>
      <c r="H1568" s="545"/>
      <c r="J1568" s="545"/>
      <c r="O1568" s="578"/>
      <c r="P1568" s="547"/>
      <c r="Q1568" s="547"/>
      <c r="R1568" s="547"/>
    </row>
    <row r="1569" spans="6:18" s="577" customFormat="1">
      <c r="F1569" s="545"/>
      <c r="H1569" s="545"/>
      <c r="J1569" s="545"/>
      <c r="O1569" s="578"/>
      <c r="P1569" s="547"/>
      <c r="Q1569" s="547"/>
      <c r="R1569" s="547"/>
    </row>
    <row r="1570" spans="6:18" s="577" customFormat="1">
      <c r="F1570" s="545"/>
      <c r="H1570" s="545"/>
      <c r="J1570" s="545"/>
      <c r="O1570" s="578"/>
      <c r="P1570" s="547"/>
      <c r="Q1570" s="547"/>
      <c r="R1570" s="547"/>
    </row>
    <row r="1571" spans="6:18" s="577" customFormat="1">
      <c r="F1571" s="545"/>
      <c r="H1571" s="545"/>
      <c r="J1571" s="545"/>
      <c r="O1571" s="578"/>
      <c r="P1571" s="547"/>
      <c r="Q1571" s="547"/>
      <c r="R1571" s="547"/>
    </row>
    <row r="1572" spans="6:18" s="577" customFormat="1">
      <c r="F1572" s="545"/>
      <c r="H1572" s="545"/>
      <c r="J1572" s="545"/>
      <c r="O1572" s="578"/>
      <c r="P1572" s="547"/>
      <c r="Q1572" s="547"/>
      <c r="R1572" s="547"/>
    </row>
    <row r="1573" spans="6:18" s="577" customFormat="1">
      <c r="F1573" s="545"/>
      <c r="H1573" s="545"/>
      <c r="J1573" s="545"/>
      <c r="O1573" s="578"/>
      <c r="P1573" s="547"/>
      <c r="Q1573" s="547"/>
      <c r="R1573" s="547"/>
    </row>
    <row r="1574" spans="6:18" s="577" customFormat="1">
      <c r="F1574" s="545"/>
      <c r="H1574" s="545"/>
      <c r="J1574" s="545"/>
      <c r="O1574" s="578"/>
      <c r="P1574" s="547"/>
      <c r="Q1574" s="547"/>
      <c r="R1574" s="547"/>
    </row>
    <row r="1575" spans="6:18" s="577" customFormat="1">
      <c r="F1575" s="545"/>
      <c r="H1575" s="545"/>
      <c r="J1575" s="545"/>
      <c r="O1575" s="578"/>
      <c r="P1575" s="547"/>
      <c r="Q1575" s="547"/>
      <c r="R1575" s="547"/>
    </row>
    <row r="1576" spans="6:18" s="577" customFormat="1">
      <c r="F1576" s="545"/>
      <c r="H1576" s="545"/>
      <c r="J1576" s="545"/>
      <c r="O1576" s="578"/>
      <c r="P1576" s="547"/>
      <c r="Q1576" s="547"/>
      <c r="R1576" s="547"/>
    </row>
    <row r="1577" spans="6:18" s="577" customFormat="1">
      <c r="F1577" s="545"/>
      <c r="H1577" s="545"/>
      <c r="J1577" s="545"/>
      <c r="O1577" s="578"/>
      <c r="P1577" s="547"/>
      <c r="Q1577" s="547"/>
      <c r="R1577" s="547"/>
    </row>
    <row r="1578" spans="6:18" s="577" customFormat="1">
      <c r="F1578" s="545"/>
      <c r="H1578" s="545"/>
      <c r="J1578" s="545"/>
      <c r="O1578" s="578"/>
      <c r="P1578" s="547"/>
      <c r="Q1578" s="547"/>
      <c r="R1578" s="547"/>
    </row>
    <row r="1579" spans="6:18" s="577" customFormat="1">
      <c r="F1579" s="545"/>
      <c r="H1579" s="545"/>
      <c r="J1579" s="545"/>
      <c r="O1579" s="578"/>
      <c r="P1579" s="547"/>
      <c r="Q1579" s="547"/>
      <c r="R1579" s="547"/>
    </row>
    <row r="1580" spans="6:18" s="577" customFormat="1">
      <c r="F1580" s="545"/>
      <c r="H1580" s="545"/>
      <c r="J1580" s="545"/>
      <c r="O1580" s="578"/>
      <c r="P1580" s="547"/>
      <c r="Q1580" s="547"/>
      <c r="R1580" s="547"/>
    </row>
    <row r="1581" spans="6:18" s="577" customFormat="1">
      <c r="F1581" s="545"/>
      <c r="H1581" s="545"/>
      <c r="J1581" s="545"/>
      <c r="O1581" s="578"/>
      <c r="P1581" s="547"/>
      <c r="Q1581" s="547"/>
      <c r="R1581" s="547"/>
    </row>
    <row r="1582" spans="6:18" s="577" customFormat="1">
      <c r="F1582" s="545"/>
      <c r="H1582" s="545"/>
      <c r="J1582" s="545"/>
      <c r="O1582" s="578"/>
      <c r="P1582" s="547"/>
      <c r="Q1582" s="547"/>
      <c r="R1582" s="547"/>
    </row>
    <row r="1583" spans="6:18" s="577" customFormat="1">
      <c r="F1583" s="545"/>
      <c r="H1583" s="545"/>
      <c r="J1583" s="545"/>
      <c r="O1583" s="578"/>
      <c r="P1583" s="547"/>
      <c r="Q1583" s="547"/>
      <c r="R1583" s="547"/>
    </row>
    <row r="1584" spans="6:18" s="577" customFormat="1">
      <c r="F1584" s="545"/>
      <c r="H1584" s="545"/>
      <c r="J1584" s="545"/>
      <c r="O1584" s="578"/>
      <c r="P1584" s="547"/>
      <c r="Q1584" s="547"/>
      <c r="R1584" s="547"/>
    </row>
    <row r="1585" spans="6:18" s="577" customFormat="1">
      <c r="F1585" s="545"/>
      <c r="H1585" s="545"/>
      <c r="J1585" s="545"/>
      <c r="O1585" s="578"/>
      <c r="P1585" s="547"/>
      <c r="Q1585" s="547"/>
      <c r="R1585" s="547"/>
    </row>
    <row r="1586" spans="6:18" s="577" customFormat="1">
      <c r="F1586" s="545"/>
      <c r="H1586" s="545"/>
      <c r="J1586" s="545"/>
      <c r="O1586" s="578"/>
      <c r="P1586" s="547"/>
      <c r="Q1586" s="547"/>
      <c r="R1586" s="547"/>
    </row>
    <row r="1587" spans="6:18" s="577" customFormat="1">
      <c r="F1587" s="545"/>
      <c r="H1587" s="545"/>
      <c r="J1587" s="545"/>
      <c r="O1587" s="578"/>
      <c r="P1587" s="547"/>
      <c r="Q1587" s="547"/>
      <c r="R1587" s="547"/>
    </row>
    <row r="1588" spans="6:18" s="577" customFormat="1">
      <c r="F1588" s="545"/>
      <c r="H1588" s="545"/>
      <c r="J1588" s="545"/>
      <c r="O1588" s="578"/>
      <c r="P1588" s="547"/>
      <c r="Q1588" s="547"/>
      <c r="R1588" s="547"/>
    </row>
    <row r="1589" spans="6:18" s="577" customFormat="1">
      <c r="F1589" s="545"/>
      <c r="H1589" s="545"/>
      <c r="J1589" s="545"/>
      <c r="O1589" s="578"/>
      <c r="P1589" s="547"/>
      <c r="Q1589" s="547"/>
      <c r="R1589" s="547"/>
    </row>
    <row r="1590" spans="6:18" s="577" customFormat="1">
      <c r="F1590" s="545"/>
      <c r="H1590" s="545"/>
      <c r="J1590" s="545"/>
      <c r="O1590" s="578"/>
      <c r="P1590" s="547"/>
      <c r="Q1590" s="547"/>
      <c r="R1590" s="547"/>
    </row>
    <row r="1591" spans="6:18" s="577" customFormat="1">
      <c r="F1591" s="545"/>
      <c r="H1591" s="545"/>
      <c r="J1591" s="545"/>
      <c r="O1591" s="578"/>
      <c r="P1591" s="547"/>
      <c r="Q1591" s="547"/>
      <c r="R1591" s="547"/>
    </row>
    <row r="1592" spans="6:18" s="577" customFormat="1">
      <c r="F1592" s="545"/>
      <c r="H1592" s="545"/>
      <c r="J1592" s="545"/>
      <c r="O1592" s="578"/>
      <c r="P1592" s="547"/>
      <c r="Q1592" s="547"/>
      <c r="R1592" s="547"/>
    </row>
    <row r="1593" spans="6:18" s="577" customFormat="1">
      <c r="F1593" s="545"/>
      <c r="H1593" s="545"/>
      <c r="J1593" s="545"/>
      <c r="O1593" s="578"/>
      <c r="P1593" s="547"/>
      <c r="Q1593" s="547"/>
      <c r="R1593" s="547"/>
    </row>
    <row r="1594" spans="6:18" s="577" customFormat="1">
      <c r="F1594" s="545"/>
      <c r="H1594" s="545"/>
      <c r="J1594" s="545"/>
      <c r="O1594" s="578"/>
      <c r="P1594" s="547"/>
      <c r="Q1594" s="547"/>
      <c r="R1594" s="547"/>
    </row>
    <row r="1595" spans="6:18" s="577" customFormat="1">
      <c r="F1595" s="545"/>
      <c r="H1595" s="545"/>
      <c r="J1595" s="545"/>
      <c r="O1595" s="578"/>
      <c r="P1595" s="547"/>
      <c r="Q1595" s="547"/>
      <c r="R1595" s="547"/>
    </row>
    <row r="1596" spans="6:18" s="577" customFormat="1">
      <c r="F1596" s="545"/>
      <c r="H1596" s="545"/>
      <c r="J1596" s="545"/>
      <c r="O1596" s="578"/>
      <c r="P1596" s="547"/>
      <c r="Q1596" s="547"/>
      <c r="R1596" s="547"/>
    </row>
    <row r="1597" spans="6:18" s="577" customFormat="1">
      <c r="F1597" s="545"/>
      <c r="H1597" s="545"/>
      <c r="J1597" s="545"/>
      <c r="O1597" s="578"/>
      <c r="P1597" s="547"/>
      <c r="Q1597" s="547"/>
      <c r="R1597" s="547"/>
    </row>
    <row r="1598" spans="6:18" s="577" customFormat="1">
      <c r="F1598" s="545"/>
      <c r="H1598" s="545"/>
      <c r="J1598" s="545"/>
      <c r="O1598" s="578"/>
      <c r="P1598" s="547"/>
      <c r="Q1598" s="547"/>
      <c r="R1598" s="547"/>
    </row>
    <row r="1599" spans="6:18" s="577" customFormat="1">
      <c r="F1599" s="545"/>
      <c r="H1599" s="545"/>
      <c r="J1599" s="545"/>
      <c r="O1599" s="578"/>
      <c r="P1599" s="547"/>
      <c r="Q1599" s="547"/>
      <c r="R1599" s="547"/>
    </row>
    <row r="1600" spans="6:18" s="577" customFormat="1">
      <c r="F1600" s="545"/>
      <c r="H1600" s="545"/>
      <c r="J1600" s="545"/>
      <c r="O1600" s="578"/>
      <c r="P1600" s="547"/>
      <c r="Q1600" s="547"/>
      <c r="R1600" s="547"/>
    </row>
    <row r="1601" spans="6:18" s="577" customFormat="1">
      <c r="F1601" s="545"/>
      <c r="H1601" s="545"/>
      <c r="J1601" s="545"/>
      <c r="O1601" s="578"/>
      <c r="P1601" s="547"/>
      <c r="Q1601" s="547"/>
      <c r="R1601" s="547"/>
    </row>
    <row r="1602" spans="6:18" s="577" customFormat="1">
      <c r="F1602" s="545"/>
      <c r="H1602" s="545"/>
      <c r="J1602" s="545"/>
      <c r="O1602" s="578"/>
      <c r="P1602" s="547"/>
      <c r="Q1602" s="547"/>
      <c r="R1602" s="547"/>
    </row>
    <row r="1603" spans="6:18" s="577" customFormat="1">
      <c r="F1603" s="545"/>
      <c r="H1603" s="545"/>
      <c r="J1603" s="545"/>
      <c r="O1603" s="578"/>
      <c r="P1603" s="547"/>
      <c r="Q1603" s="547"/>
      <c r="R1603" s="547"/>
    </row>
    <row r="1604" spans="6:18" s="577" customFormat="1">
      <c r="F1604" s="545"/>
      <c r="H1604" s="545"/>
      <c r="J1604" s="545"/>
      <c r="O1604" s="578"/>
      <c r="P1604" s="547"/>
      <c r="Q1604" s="547"/>
      <c r="R1604" s="547"/>
    </row>
    <row r="1605" spans="6:18" s="577" customFormat="1">
      <c r="F1605" s="545"/>
      <c r="H1605" s="545"/>
      <c r="J1605" s="545"/>
      <c r="O1605" s="578"/>
      <c r="P1605" s="547"/>
      <c r="Q1605" s="547"/>
      <c r="R1605" s="547"/>
    </row>
    <row r="1606" spans="6:18" s="577" customFormat="1">
      <c r="F1606" s="545"/>
      <c r="H1606" s="545"/>
      <c r="J1606" s="545"/>
      <c r="O1606" s="578"/>
      <c r="P1606" s="547"/>
      <c r="Q1606" s="547"/>
      <c r="R1606" s="547"/>
    </row>
    <row r="1607" spans="6:18" s="577" customFormat="1">
      <c r="F1607" s="545"/>
      <c r="H1607" s="545"/>
      <c r="J1607" s="545"/>
      <c r="O1607" s="578"/>
      <c r="P1607" s="547"/>
      <c r="Q1607" s="547"/>
      <c r="R1607" s="547"/>
    </row>
    <row r="1608" spans="6:18" s="577" customFormat="1">
      <c r="F1608" s="545"/>
      <c r="H1608" s="545"/>
      <c r="J1608" s="545"/>
      <c r="O1608" s="578"/>
      <c r="P1608" s="547"/>
      <c r="Q1608" s="547"/>
      <c r="R1608" s="547"/>
    </row>
    <row r="1609" spans="6:18" s="577" customFormat="1">
      <c r="F1609" s="545"/>
      <c r="H1609" s="545"/>
      <c r="J1609" s="545"/>
      <c r="O1609" s="578"/>
      <c r="P1609" s="547"/>
      <c r="Q1609" s="547"/>
      <c r="R1609" s="547"/>
    </row>
    <row r="1610" spans="6:18" s="577" customFormat="1">
      <c r="F1610" s="545"/>
      <c r="H1610" s="545"/>
      <c r="J1610" s="545"/>
      <c r="O1610" s="578"/>
      <c r="P1610" s="547"/>
      <c r="Q1610" s="547"/>
      <c r="R1610" s="547"/>
    </row>
    <row r="1611" spans="6:18" s="577" customFormat="1">
      <c r="F1611" s="545"/>
      <c r="H1611" s="545"/>
      <c r="J1611" s="545"/>
      <c r="O1611" s="578"/>
      <c r="P1611" s="547"/>
      <c r="Q1611" s="547"/>
      <c r="R1611" s="547"/>
    </row>
    <row r="1612" spans="6:18" s="577" customFormat="1">
      <c r="F1612" s="545"/>
      <c r="H1612" s="545"/>
      <c r="J1612" s="545"/>
      <c r="O1612" s="578"/>
      <c r="P1612" s="547"/>
      <c r="Q1612" s="547"/>
      <c r="R1612" s="547"/>
    </row>
    <row r="1613" spans="6:18" s="577" customFormat="1">
      <c r="F1613" s="545"/>
      <c r="H1613" s="545"/>
      <c r="J1613" s="545"/>
      <c r="O1613" s="578"/>
      <c r="P1613" s="547"/>
      <c r="Q1613" s="547"/>
      <c r="R1613" s="547"/>
    </row>
    <row r="1614" spans="6:18" s="577" customFormat="1">
      <c r="F1614" s="545"/>
      <c r="H1614" s="545"/>
      <c r="J1614" s="545"/>
      <c r="O1614" s="578"/>
      <c r="P1614" s="547"/>
      <c r="Q1614" s="547"/>
      <c r="R1614" s="547"/>
    </row>
    <row r="1615" spans="6:18" s="577" customFormat="1">
      <c r="F1615" s="545"/>
      <c r="H1615" s="545"/>
      <c r="J1615" s="545"/>
      <c r="O1615" s="578"/>
      <c r="P1615" s="547"/>
      <c r="Q1615" s="547"/>
      <c r="R1615" s="547"/>
    </row>
    <row r="1616" spans="6:18" s="577" customFormat="1">
      <c r="F1616" s="545"/>
      <c r="H1616" s="545"/>
      <c r="J1616" s="545"/>
      <c r="O1616" s="578"/>
      <c r="P1616" s="547"/>
      <c r="Q1616" s="547"/>
      <c r="R1616" s="547"/>
    </row>
    <row r="1617" spans="6:18" s="577" customFormat="1">
      <c r="F1617" s="545"/>
      <c r="H1617" s="545"/>
      <c r="J1617" s="545"/>
      <c r="O1617" s="578"/>
      <c r="P1617" s="547"/>
      <c r="Q1617" s="547"/>
      <c r="R1617" s="547"/>
    </row>
    <row r="1618" spans="6:18" s="577" customFormat="1">
      <c r="F1618" s="545"/>
      <c r="H1618" s="545"/>
      <c r="J1618" s="545"/>
      <c r="O1618" s="578"/>
      <c r="P1618" s="547"/>
      <c r="Q1618" s="547"/>
      <c r="R1618" s="547"/>
    </row>
    <row r="1619" spans="6:18" s="577" customFormat="1">
      <c r="F1619" s="545"/>
      <c r="H1619" s="545"/>
      <c r="J1619" s="545"/>
      <c r="O1619" s="578"/>
      <c r="P1619" s="547"/>
      <c r="Q1619" s="547"/>
      <c r="R1619" s="547"/>
    </row>
    <row r="1620" spans="6:18" s="577" customFormat="1">
      <c r="F1620" s="545"/>
      <c r="H1620" s="545"/>
      <c r="J1620" s="545"/>
      <c r="O1620" s="578"/>
      <c r="P1620" s="547"/>
      <c r="Q1620" s="547"/>
      <c r="R1620" s="547"/>
    </row>
    <row r="1621" spans="6:18" s="577" customFormat="1">
      <c r="F1621" s="545"/>
      <c r="H1621" s="545"/>
      <c r="J1621" s="545"/>
      <c r="O1621" s="578"/>
      <c r="P1621" s="547"/>
      <c r="Q1621" s="547"/>
      <c r="R1621" s="547"/>
    </row>
    <row r="1622" spans="6:18" s="577" customFormat="1">
      <c r="F1622" s="545"/>
      <c r="H1622" s="545"/>
      <c r="J1622" s="545"/>
      <c r="O1622" s="578"/>
      <c r="P1622" s="547"/>
      <c r="Q1622" s="547"/>
      <c r="R1622" s="547"/>
    </row>
    <row r="1623" spans="6:18" s="577" customFormat="1">
      <c r="F1623" s="545"/>
      <c r="H1623" s="545"/>
      <c r="J1623" s="545"/>
      <c r="O1623" s="578"/>
      <c r="P1623" s="547"/>
      <c r="Q1623" s="547"/>
      <c r="R1623" s="547"/>
    </row>
    <row r="1624" spans="6:18" s="577" customFormat="1">
      <c r="F1624" s="545"/>
      <c r="H1624" s="545"/>
      <c r="J1624" s="545"/>
      <c r="O1624" s="578"/>
      <c r="P1624" s="547"/>
      <c r="Q1624" s="547"/>
      <c r="R1624" s="547"/>
    </row>
    <row r="1625" spans="6:18" s="577" customFormat="1">
      <c r="F1625" s="545"/>
      <c r="H1625" s="545"/>
      <c r="J1625" s="545"/>
      <c r="O1625" s="578"/>
      <c r="P1625" s="547"/>
      <c r="Q1625" s="547"/>
      <c r="R1625" s="547"/>
    </row>
    <row r="1626" spans="6:18" s="577" customFormat="1">
      <c r="F1626" s="545"/>
      <c r="H1626" s="545"/>
      <c r="J1626" s="545"/>
      <c r="O1626" s="578"/>
      <c r="P1626" s="547"/>
      <c r="Q1626" s="547"/>
      <c r="R1626" s="547"/>
    </row>
    <row r="1627" spans="6:18" s="577" customFormat="1">
      <c r="F1627" s="545"/>
      <c r="H1627" s="545"/>
      <c r="J1627" s="545"/>
      <c r="O1627" s="578"/>
      <c r="P1627" s="547"/>
      <c r="Q1627" s="547"/>
      <c r="R1627" s="547"/>
    </row>
    <row r="1628" spans="6:18" s="577" customFormat="1">
      <c r="F1628" s="545"/>
      <c r="H1628" s="545"/>
      <c r="J1628" s="545"/>
      <c r="O1628" s="578"/>
      <c r="P1628" s="547"/>
      <c r="Q1628" s="547"/>
      <c r="R1628" s="547"/>
    </row>
    <row r="1629" spans="6:18" s="577" customFormat="1">
      <c r="F1629" s="545"/>
      <c r="H1629" s="545"/>
      <c r="J1629" s="545"/>
      <c r="O1629" s="578"/>
      <c r="P1629" s="547"/>
      <c r="Q1629" s="547"/>
      <c r="R1629" s="547"/>
    </row>
    <row r="1630" spans="6:18" s="577" customFormat="1">
      <c r="F1630" s="545"/>
      <c r="H1630" s="545"/>
      <c r="J1630" s="545"/>
      <c r="O1630" s="578"/>
      <c r="P1630" s="547"/>
      <c r="Q1630" s="547"/>
      <c r="R1630" s="547"/>
    </row>
    <row r="1631" spans="6:18" s="577" customFormat="1">
      <c r="F1631" s="545"/>
      <c r="H1631" s="545"/>
      <c r="J1631" s="545"/>
      <c r="O1631" s="578"/>
      <c r="P1631" s="547"/>
      <c r="Q1631" s="547"/>
      <c r="R1631" s="547"/>
    </row>
    <row r="1632" spans="6:18" s="577" customFormat="1">
      <c r="F1632" s="545"/>
      <c r="H1632" s="545"/>
      <c r="J1632" s="545"/>
      <c r="O1632" s="578"/>
      <c r="P1632" s="547"/>
      <c r="Q1632" s="547"/>
      <c r="R1632" s="547"/>
    </row>
    <row r="1633" spans="6:18" s="577" customFormat="1">
      <c r="F1633" s="545"/>
      <c r="H1633" s="545"/>
      <c r="J1633" s="545"/>
      <c r="O1633" s="578"/>
      <c r="P1633" s="547"/>
      <c r="Q1633" s="547"/>
      <c r="R1633" s="547"/>
    </row>
    <row r="1634" spans="6:18" s="577" customFormat="1">
      <c r="F1634" s="545"/>
      <c r="H1634" s="545"/>
      <c r="J1634" s="545"/>
      <c r="O1634" s="578"/>
      <c r="P1634" s="547"/>
      <c r="Q1634" s="547"/>
      <c r="R1634" s="547"/>
    </row>
    <row r="1635" spans="6:18" s="577" customFormat="1">
      <c r="F1635" s="545"/>
      <c r="H1635" s="545"/>
      <c r="J1635" s="545"/>
      <c r="O1635" s="578"/>
      <c r="P1635" s="547"/>
      <c r="Q1635" s="547"/>
      <c r="R1635" s="547"/>
    </row>
    <row r="1636" spans="6:18" s="577" customFormat="1">
      <c r="F1636" s="545"/>
      <c r="H1636" s="545"/>
      <c r="J1636" s="545"/>
      <c r="O1636" s="578"/>
      <c r="P1636" s="547"/>
      <c r="Q1636" s="547"/>
      <c r="R1636" s="547"/>
    </row>
    <row r="1637" spans="6:18" s="577" customFormat="1">
      <c r="F1637" s="545"/>
      <c r="H1637" s="545"/>
      <c r="J1637" s="545"/>
      <c r="O1637" s="578"/>
      <c r="P1637" s="547"/>
      <c r="Q1637" s="547"/>
      <c r="R1637" s="547"/>
    </row>
    <row r="1638" spans="6:18" s="577" customFormat="1">
      <c r="F1638" s="545"/>
      <c r="H1638" s="545"/>
      <c r="J1638" s="545"/>
      <c r="O1638" s="578"/>
      <c r="P1638" s="547"/>
      <c r="Q1638" s="547"/>
      <c r="R1638" s="547"/>
    </row>
    <row r="1639" spans="6:18" s="577" customFormat="1">
      <c r="F1639" s="545"/>
      <c r="H1639" s="545"/>
      <c r="J1639" s="545"/>
      <c r="O1639" s="578"/>
      <c r="P1639" s="547"/>
      <c r="Q1639" s="547"/>
      <c r="R1639" s="547"/>
    </row>
    <row r="1640" spans="6:18" s="577" customFormat="1">
      <c r="F1640" s="545"/>
      <c r="H1640" s="545"/>
      <c r="J1640" s="545"/>
      <c r="O1640" s="578"/>
      <c r="P1640" s="547"/>
      <c r="Q1640" s="547"/>
      <c r="R1640" s="547"/>
    </row>
    <row r="1641" spans="6:18" s="577" customFormat="1">
      <c r="F1641" s="545"/>
      <c r="H1641" s="545"/>
      <c r="J1641" s="545"/>
      <c r="O1641" s="578"/>
      <c r="P1641" s="547"/>
      <c r="Q1641" s="547"/>
      <c r="R1641" s="547"/>
    </row>
    <row r="1642" spans="6:18" s="577" customFormat="1">
      <c r="F1642" s="545"/>
      <c r="H1642" s="545"/>
      <c r="J1642" s="545"/>
      <c r="O1642" s="578"/>
      <c r="P1642" s="547"/>
      <c r="Q1642" s="547"/>
      <c r="R1642" s="547"/>
    </row>
    <row r="1643" spans="6:18" s="577" customFormat="1">
      <c r="F1643" s="545"/>
      <c r="H1643" s="545"/>
      <c r="J1643" s="545"/>
      <c r="O1643" s="578"/>
      <c r="P1643" s="547"/>
      <c r="Q1643" s="547"/>
      <c r="R1643" s="547"/>
    </row>
    <row r="1644" spans="6:18" s="577" customFormat="1">
      <c r="F1644" s="545"/>
      <c r="H1644" s="545"/>
      <c r="J1644" s="545"/>
      <c r="O1644" s="578"/>
      <c r="P1644" s="547"/>
      <c r="Q1644" s="547"/>
      <c r="R1644" s="547"/>
    </row>
    <row r="1645" spans="6:18" s="577" customFormat="1">
      <c r="F1645" s="545"/>
      <c r="H1645" s="545"/>
      <c r="J1645" s="545"/>
      <c r="O1645" s="578"/>
      <c r="P1645" s="547"/>
      <c r="Q1645" s="547"/>
      <c r="R1645" s="547"/>
    </row>
    <row r="1646" spans="6:18" s="577" customFormat="1">
      <c r="F1646" s="545"/>
      <c r="H1646" s="545"/>
      <c r="J1646" s="545"/>
      <c r="O1646" s="578"/>
      <c r="P1646" s="547"/>
      <c r="Q1646" s="547"/>
      <c r="R1646" s="547"/>
    </row>
    <row r="1647" spans="6:18" s="577" customFormat="1">
      <c r="F1647" s="545"/>
      <c r="H1647" s="545"/>
      <c r="J1647" s="545"/>
      <c r="O1647" s="578"/>
      <c r="P1647" s="547"/>
      <c r="Q1647" s="547"/>
      <c r="R1647" s="547"/>
    </row>
    <row r="1648" spans="6:18" s="577" customFormat="1">
      <c r="F1648" s="545"/>
      <c r="H1648" s="545"/>
      <c r="J1648" s="545"/>
      <c r="O1648" s="578"/>
      <c r="P1648" s="547"/>
      <c r="Q1648" s="547"/>
      <c r="R1648" s="547"/>
    </row>
    <row r="1649" spans="6:18" s="577" customFormat="1">
      <c r="F1649" s="545"/>
      <c r="H1649" s="545"/>
      <c r="J1649" s="545"/>
      <c r="O1649" s="578"/>
      <c r="P1649" s="547"/>
      <c r="Q1649" s="547"/>
      <c r="R1649" s="547"/>
    </row>
    <row r="1650" spans="6:18" s="577" customFormat="1">
      <c r="F1650" s="545"/>
      <c r="H1650" s="545"/>
      <c r="J1650" s="545"/>
      <c r="O1650" s="578"/>
      <c r="P1650" s="547"/>
      <c r="Q1650" s="547"/>
      <c r="R1650" s="547"/>
    </row>
    <row r="1651" spans="6:18" s="577" customFormat="1">
      <c r="F1651" s="545"/>
      <c r="H1651" s="545"/>
      <c r="J1651" s="545"/>
      <c r="O1651" s="578"/>
      <c r="P1651" s="547"/>
      <c r="Q1651" s="547"/>
      <c r="R1651" s="547"/>
    </row>
    <row r="1652" spans="6:18" s="577" customFormat="1">
      <c r="F1652" s="545"/>
      <c r="H1652" s="545"/>
      <c r="J1652" s="545"/>
      <c r="O1652" s="578"/>
      <c r="P1652" s="547"/>
      <c r="Q1652" s="547"/>
      <c r="R1652" s="547"/>
    </row>
    <row r="1653" spans="6:18" s="577" customFormat="1">
      <c r="F1653" s="545"/>
      <c r="H1653" s="545"/>
      <c r="J1653" s="545"/>
      <c r="O1653" s="578"/>
      <c r="P1653" s="547"/>
      <c r="Q1653" s="547"/>
      <c r="R1653" s="547"/>
    </row>
    <row r="1654" spans="6:18" s="577" customFormat="1">
      <c r="F1654" s="545"/>
      <c r="H1654" s="545"/>
      <c r="J1654" s="545"/>
      <c r="O1654" s="578"/>
      <c r="P1654" s="547"/>
      <c r="Q1654" s="547"/>
      <c r="R1654" s="547"/>
    </row>
    <row r="1655" spans="6:18" s="577" customFormat="1">
      <c r="F1655" s="545"/>
      <c r="H1655" s="545"/>
      <c r="J1655" s="545"/>
      <c r="O1655" s="578"/>
      <c r="P1655" s="547"/>
      <c r="Q1655" s="547"/>
      <c r="R1655" s="547"/>
    </row>
    <row r="1656" spans="6:18" s="577" customFormat="1">
      <c r="F1656" s="545"/>
      <c r="H1656" s="545"/>
      <c r="J1656" s="545"/>
      <c r="O1656" s="578"/>
      <c r="P1656" s="547"/>
      <c r="Q1656" s="547"/>
      <c r="R1656" s="547"/>
    </row>
    <row r="1657" spans="6:18" s="577" customFormat="1">
      <c r="F1657" s="545"/>
      <c r="H1657" s="545"/>
      <c r="J1657" s="545"/>
      <c r="O1657" s="578"/>
      <c r="P1657" s="547"/>
      <c r="Q1657" s="547"/>
      <c r="R1657" s="547"/>
    </row>
    <row r="1658" spans="6:18" s="577" customFormat="1">
      <c r="F1658" s="545"/>
      <c r="H1658" s="545"/>
      <c r="J1658" s="545"/>
      <c r="O1658" s="578"/>
      <c r="P1658" s="547"/>
      <c r="Q1658" s="547"/>
      <c r="R1658" s="547"/>
    </row>
    <row r="1659" spans="6:18" s="577" customFormat="1">
      <c r="F1659" s="545"/>
      <c r="H1659" s="545"/>
      <c r="J1659" s="545"/>
      <c r="O1659" s="578"/>
      <c r="P1659" s="547"/>
      <c r="Q1659" s="547"/>
      <c r="R1659" s="547"/>
    </row>
    <row r="1660" spans="6:18" s="577" customFormat="1">
      <c r="F1660" s="545"/>
      <c r="H1660" s="545"/>
      <c r="J1660" s="545"/>
      <c r="O1660" s="578"/>
      <c r="P1660" s="547"/>
      <c r="Q1660" s="547"/>
      <c r="R1660" s="547"/>
    </row>
    <row r="1661" spans="6:18" s="577" customFormat="1">
      <c r="F1661" s="545"/>
      <c r="H1661" s="545"/>
      <c r="J1661" s="545"/>
      <c r="O1661" s="578"/>
      <c r="P1661" s="547"/>
      <c r="Q1661" s="547"/>
      <c r="R1661" s="547"/>
    </row>
    <row r="1662" spans="6:18" s="577" customFormat="1">
      <c r="F1662" s="545"/>
      <c r="H1662" s="545"/>
      <c r="J1662" s="545"/>
      <c r="O1662" s="578"/>
      <c r="P1662" s="547"/>
      <c r="Q1662" s="547"/>
      <c r="R1662" s="547"/>
    </row>
    <row r="1663" spans="6:18" s="577" customFormat="1">
      <c r="F1663" s="545"/>
      <c r="H1663" s="545"/>
      <c r="J1663" s="545"/>
      <c r="O1663" s="578"/>
      <c r="P1663" s="547"/>
      <c r="Q1663" s="547"/>
      <c r="R1663" s="547"/>
    </row>
    <row r="1664" spans="6:18" s="577" customFormat="1">
      <c r="F1664" s="545"/>
      <c r="H1664" s="545"/>
      <c r="J1664" s="545"/>
      <c r="O1664" s="578"/>
      <c r="P1664" s="547"/>
      <c r="Q1664" s="547"/>
      <c r="R1664" s="547"/>
    </row>
    <row r="1665" spans="6:18" s="577" customFormat="1">
      <c r="F1665" s="545"/>
      <c r="H1665" s="545"/>
      <c r="J1665" s="545"/>
      <c r="O1665" s="578"/>
      <c r="P1665" s="547"/>
      <c r="Q1665" s="547"/>
      <c r="R1665" s="547"/>
    </row>
    <row r="1666" spans="6:18" s="577" customFormat="1">
      <c r="F1666" s="545"/>
      <c r="H1666" s="545"/>
      <c r="J1666" s="545"/>
      <c r="O1666" s="578"/>
      <c r="P1666" s="547"/>
      <c r="Q1666" s="547"/>
      <c r="R1666" s="547"/>
    </row>
    <row r="1667" spans="6:18" s="577" customFormat="1">
      <c r="F1667" s="545"/>
      <c r="H1667" s="545"/>
      <c r="J1667" s="545"/>
      <c r="O1667" s="578"/>
      <c r="P1667" s="547"/>
      <c r="Q1667" s="547"/>
      <c r="R1667" s="547"/>
    </row>
    <row r="1668" spans="6:18" s="577" customFormat="1">
      <c r="F1668" s="545"/>
      <c r="H1668" s="545"/>
      <c r="J1668" s="545"/>
      <c r="O1668" s="578"/>
      <c r="P1668" s="547"/>
      <c r="Q1668" s="547"/>
      <c r="R1668" s="547"/>
    </row>
    <row r="1669" spans="6:18" s="577" customFormat="1">
      <c r="F1669" s="545"/>
      <c r="H1669" s="545"/>
      <c r="J1669" s="545"/>
      <c r="O1669" s="578"/>
      <c r="P1669" s="547"/>
      <c r="Q1669" s="547"/>
      <c r="R1669" s="547"/>
    </row>
    <row r="1670" spans="6:18" s="577" customFormat="1">
      <c r="F1670" s="545"/>
      <c r="H1670" s="545"/>
      <c r="J1670" s="545"/>
      <c r="O1670" s="578"/>
      <c r="P1670" s="547"/>
      <c r="Q1670" s="547"/>
      <c r="R1670" s="547"/>
    </row>
    <row r="1671" spans="6:18" s="577" customFormat="1">
      <c r="F1671" s="545"/>
      <c r="H1671" s="545"/>
      <c r="J1671" s="545"/>
      <c r="O1671" s="578"/>
      <c r="P1671" s="547"/>
      <c r="Q1671" s="547"/>
      <c r="R1671" s="547"/>
    </row>
    <row r="1672" spans="6:18" s="577" customFormat="1">
      <c r="F1672" s="545"/>
      <c r="H1672" s="545"/>
      <c r="J1672" s="545"/>
      <c r="O1672" s="578"/>
      <c r="P1672" s="547"/>
      <c r="Q1672" s="547"/>
      <c r="R1672" s="547"/>
    </row>
    <row r="1673" spans="6:18" s="577" customFormat="1">
      <c r="F1673" s="545"/>
      <c r="H1673" s="545"/>
      <c r="J1673" s="545"/>
      <c r="O1673" s="578"/>
      <c r="P1673" s="547"/>
      <c r="Q1673" s="547"/>
      <c r="R1673" s="547"/>
    </row>
    <row r="1674" spans="6:18" s="577" customFormat="1">
      <c r="F1674" s="545"/>
      <c r="H1674" s="545"/>
      <c r="J1674" s="545"/>
      <c r="O1674" s="578"/>
      <c r="P1674" s="547"/>
      <c r="Q1674" s="547"/>
      <c r="R1674" s="547"/>
    </row>
    <row r="1675" spans="6:18" s="577" customFormat="1">
      <c r="F1675" s="545"/>
      <c r="H1675" s="545"/>
      <c r="J1675" s="545"/>
      <c r="O1675" s="578"/>
      <c r="P1675" s="547"/>
      <c r="Q1675" s="547"/>
      <c r="R1675" s="547"/>
    </row>
    <row r="1676" spans="6:18" s="577" customFormat="1">
      <c r="F1676" s="545"/>
      <c r="H1676" s="545"/>
      <c r="J1676" s="545"/>
      <c r="O1676" s="578"/>
      <c r="P1676" s="547"/>
      <c r="Q1676" s="547"/>
      <c r="R1676" s="547"/>
    </row>
    <row r="1677" spans="6:18" s="577" customFormat="1">
      <c r="F1677" s="545"/>
      <c r="H1677" s="545"/>
      <c r="J1677" s="545"/>
      <c r="O1677" s="578"/>
      <c r="P1677" s="547"/>
      <c r="Q1677" s="547"/>
      <c r="R1677" s="547"/>
    </row>
    <row r="1678" spans="6:18" s="577" customFormat="1">
      <c r="F1678" s="545"/>
      <c r="H1678" s="545"/>
      <c r="J1678" s="545"/>
      <c r="O1678" s="578"/>
      <c r="P1678" s="547"/>
      <c r="Q1678" s="547"/>
      <c r="R1678" s="547"/>
    </row>
    <row r="1679" spans="6:18" s="577" customFormat="1">
      <c r="F1679" s="545"/>
      <c r="H1679" s="545"/>
      <c r="J1679" s="545"/>
      <c r="O1679" s="578"/>
      <c r="P1679" s="547"/>
      <c r="Q1679" s="547"/>
      <c r="R1679" s="547"/>
    </row>
    <row r="1680" spans="6:18" s="577" customFormat="1">
      <c r="F1680" s="545"/>
      <c r="H1680" s="545"/>
      <c r="J1680" s="545"/>
      <c r="O1680" s="578"/>
      <c r="P1680" s="547"/>
      <c r="Q1680" s="547"/>
      <c r="R1680" s="547"/>
    </row>
    <row r="1681" spans="6:18" s="577" customFormat="1">
      <c r="F1681" s="545"/>
      <c r="H1681" s="545"/>
      <c r="J1681" s="545"/>
      <c r="O1681" s="578"/>
      <c r="P1681" s="547"/>
      <c r="Q1681" s="547"/>
      <c r="R1681" s="547"/>
    </row>
    <row r="1682" spans="6:18" s="577" customFormat="1">
      <c r="F1682" s="545"/>
      <c r="H1682" s="545"/>
      <c r="J1682" s="545"/>
      <c r="O1682" s="578"/>
      <c r="P1682" s="547"/>
      <c r="Q1682" s="547"/>
      <c r="R1682" s="547"/>
    </row>
    <row r="1683" spans="6:18" s="577" customFormat="1">
      <c r="F1683" s="545"/>
      <c r="H1683" s="545"/>
      <c r="J1683" s="545"/>
      <c r="O1683" s="578"/>
      <c r="P1683" s="547"/>
      <c r="Q1683" s="547"/>
      <c r="R1683" s="547"/>
    </row>
    <row r="1684" spans="6:18" s="577" customFormat="1">
      <c r="F1684" s="545"/>
      <c r="H1684" s="545"/>
      <c r="J1684" s="545"/>
      <c r="O1684" s="578"/>
      <c r="P1684" s="547"/>
      <c r="Q1684" s="547"/>
      <c r="R1684" s="547"/>
    </row>
    <row r="1685" spans="6:18" s="577" customFormat="1">
      <c r="F1685" s="545"/>
      <c r="H1685" s="545"/>
      <c r="J1685" s="545"/>
      <c r="O1685" s="578"/>
      <c r="P1685" s="547"/>
      <c r="Q1685" s="547"/>
      <c r="R1685" s="547"/>
    </row>
    <row r="1686" spans="6:18" s="577" customFormat="1">
      <c r="F1686" s="545"/>
      <c r="H1686" s="545"/>
      <c r="J1686" s="545"/>
      <c r="O1686" s="578"/>
      <c r="P1686" s="547"/>
      <c r="Q1686" s="547"/>
      <c r="R1686" s="547"/>
    </row>
    <row r="1687" spans="6:18" s="577" customFormat="1">
      <c r="F1687" s="545"/>
      <c r="H1687" s="545"/>
      <c r="J1687" s="545"/>
      <c r="O1687" s="578"/>
      <c r="P1687" s="547"/>
      <c r="Q1687" s="547"/>
      <c r="R1687" s="547"/>
    </row>
    <row r="1688" spans="6:18" s="577" customFormat="1">
      <c r="F1688" s="545"/>
      <c r="H1688" s="545"/>
      <c r="J1688" s="545"/>
      <c r="O1688" s="578"/>
      <c r="P1688" s="547"/>
      <c r="Q1688" s="547"/>
      <c r="R1688" s="547"/>
    </row>
    <row r="1689" spans="6:18" s="577" customFormat="1">
      <c r="F1689" s="545"/>
      <c r="H1689" s="545"/>
      <c r="J1689" s="545"/>
      <c r="O1689" s="578"/>
      <c r="P1689" s="547"/>
      <c r="Q1689" s="547"/>
      <c r="R1689" s="547"/>
    </row>
    <row r="1690" spans="6:18" s="577" customFormat="1">
      <c r="F1690" s="545"/>
      <c r="H1690" s="545"/>
      <c r="J1690" s="545"/>
      <c r="O1690" s="578"/>
      <c r="P1690" s="547"/>
      <c r="Q1690" s="547"/>
      <c r="R1690" s="547"/>
    </row>
    <row r="1691" spans="6:18" s="577" customFormat="1">
      <c r="F1691" s="545"/>
      <c r="H1691" s="545"/>
      <c r="J1691" s="545"/>
      <c r="O1691" s="578"/>
      <c r="P1691" s="547"/>
      <c r="Q1691" s="547"/>
      <c r="R1691" s="547"/>
    </row>
    <row r="1692" spans="6:18" s="577" customFormat="1">
      <c r="F1692" s="545"/>
      <c r="H1692" s="545"/>
      <c r="J1692" s="545"/>
      <c r="O1692" s="578"/>
      <c r="P1692" s="547"/>
      <c r="Q1692" s="547"/>
      <c r="R1692" s="547"/>
    </row>
    <row r="1693" spans="6:18" s="577" customFormat="1">
      <c r="F1693" s="545"/>
      <c r="H1693" s="545"/>
      <c r="J1693" s="545"/>
      <c r="O1693" s="578"/>
      <c r="P1693" s="547"/>
      <c r="Q1693" s="547"/>
      <c r="R1693" s="547"/>
    </row>
    <row r="1694" spans="6:18" s="577" customFormat="1">
      <c r="F1694" s="545"/>
      <c r="H1694" s="545"/>
      <c r="J1694" s="545"/>
      <c r="O1694" s="578"/>
      <c r="P1694" s="547"/>
      <c r="Q1694" s="547"/>
      <c r="R1694" s="547"/>
    </row>
    <row r="1695" spans="6:18" s="577" customFormat="1">
      <c r="F1695" s="545"/>
      <c r="H1695" s="545"/>
      <c r="J1695" s="545"/>
      <c r="O1695" s="578"/>
      <c r="P1695" s="547"/>
      <c r="Q1695" s="547"/>
      <c r="R1695" s="547"/>
    </row>
    <row r="1696" spans="6:18" s="577" customFormat="1">
      <c r="F1696" s="545"/>
      <c r="H1696" s="545"/>
      <c r="J1696" s="545"/>
      <c r="O1696" s="578"/>
      <c r="P1696" s="547"/>
      <c r="Q1696" s="547"/>
      <c r="R1696" s="547"/>
    </row>
    <row r="1697" spans="6:18" s="577" customFormat="1">
      <c r="F1697" s="545"/>
      <c r="H1697" s="545"/>
      <c r="J1697" s="545"/>
      <c r="O1697" s="578"/>
      <c r="P1697" s="547"/>
      <c r="Q1697" s="547"/>
      <c r="R1697" s="547"/>
    </row>
    <row r="1698" spans="6:18" s="577" customFormat="1">
      <c r="F1698" s="545"/>
      <c r="H1698" s="545"/>
      <c r="J1698" s="545"/>
      <c r="O1698" s="578"/>
      <c r="P1698" s="547"/>
      <c r="Q1698" s="547"/>
      <c r="R1698" s="547"/>
    </row>
    <row r="1699" spans="6:18" s="577" customFormat="1">
      <c r="F1699" s="545"/>
      <c r="H1699" s="545"/>
      <c r="J1699" s="545"/>
      <c r="O1699" s="578"/>
      <c r="P1699" s="547"/>
      <c r="Q1699" s="547"/>
      <c r="R1699" s="547"/>
    </row>
    <row r="1700" spans="6:18" s="577" customFormat="1">
      <c r="F1700" s="545"/>
      <c r="H1700" s="545"/>
      <c r="J1700" s="545"/>
      <c r="O1700" s="578"/>
      <c r="P1700" s="547"/>
      <c r="Q1700" s="547"/>
      <c r="R1700" s="547"/>
    </row>
    <row r="1701" spans="6:18" s="577" customFormat="1">
      <c r="F1701" s="545"/>
      <c r="H1701" s="545"/>
      <c r="J1701" s="545"/>
      <c r="O1701" s="578"/>
      <c r="P1701" s="547"/>
      <c r="Q1701" s="547"/>
      <c r="R1701" s="547"/>
    </row>
    <row r="1702" spans="6:18" s="577" customFormat="1">
      <c r="F1702" s="545"/>
      <c r="H1702" s="545"/>
      <c r="J1702" s="545"/>
      <c r="O1702" s="578"/>
      <c r="P1702" s="547"/>
      <c r="Q1702" s="547"/>
      <c r="R1702" s="547"/>
    </row>
    <row r="1703" spans="6:18" s="577" customFormat="1">
      <c r="F1703" s="545"/>
      <c r="H1703" s="545"/>
      <c r="J1703" s="545"/>
      <c r="O1703" s="578"/>
      <c r="P1703" s="547"/>
      <c r="Q1703" s="547"/>
      <c r="R1703" s="547"/>
    </row>
    <row r="1704" spans="6:18" s="577" customFormat="1">
      <c r="F1704" s="545"/>
      <c r="H1704" s="545"/>
      <c r="J1704" s="545"/>
      <c r="O1704" s="578"/>
      <c r="P1704" s="547"/>
      <c r="Q1704" s="547"/>
      <c r="R1704" s="547"/>
    </row>
    <row r="1705" spans="6:18" s="577" customFormat="1">
      <c r="F1705" s="545"/>
      <c r="H1705" s="545"/>
      <c r="J1705" s="545"/>
      <c r="O1705" s="578"/>
      <c r="P1705" s="547"/>
      <c r="Q1705" s="547"/>
      <c r="R1705" s="547"/>
    </row>
    <row r="1706" spans="6:18" s="577" customFormat="1">
      <c r="F1706" s="545"/>
      <c r="H1706" s="545"/>
      <c r="J1706" s="545"/>
      <c r="O1706" s="578"/>
      <c r="P1706" s="547"/>
      <c r="Q1706" s="547"/>
      <c r="R1706" s="547"/>
    </row>
    <row r="1707" spans="6:18" s="577" customFormat="1">
      <c r="F1707" s="545"/>
      <c r="H1707" s="545"/>
      <c r="J1707" s="545"/>
      <c r="O1707" s="578"/>
      <c r="P1707" s="547"/>
      <c r="Q1707" s="547"/>
      <c r="R1707" s="547"/>
    </row>
    <row r="1708" spans="6:18" s="577" customFormat="1">
      <c r="F1708" s="545"/>
      <c r="H1708" s="545"/>
      <c r="J1708" s="545"/>
      <c r="O1708" s="578"/>
      <c r="P1708" s="547"/>
      <c r="Q1708" s="547"/>
      <c r="R1708" s="547"/>
    </row>
    <row r="1709" spans="6:18" s="577" customFormat="1">
      <c r="F1709" s="545"/>
      <c r="H1709" s="545"/>
      <c r="J1709" s="545"/>
      <c r="O1709" s="578"/>
      <c r="P1709" s="547"/>
      <c r="Q1709" s="547"/>
      <c r="R1709" s="547"/>
    </row>
    <row r="1710" spans="6:18" s="577" customFormat="1">
      <c r="F1710" s="545"/>
      <c r="H1710" s="545"/>
      <c r="J1710" s="545"/>
      <c r="O1710" s="578"/>
      <c r="P1710" s="547"/>
      <c r="Q1710" s="547"/>
      <c r="R1710" s="547"/>
    </row>
    <row r="1711" spans="6:18" s="577" customFormat="1">
      <c r="F1711" s="545"/>
      <c r="H1711" s="545"/>
      <c r="J1711" s="545"/>
      <c r="O1711" s="578"/>
      <c r="P1711" s="547"/>
      <c r="Q1711" s="547"/>
      <c r="R1711" s="547"/>
    </row>
    <row r="1712" spans="6:18" s="577" customFormat="1">
      <c r="F1712" s="545"/>
      <c r="H1712" s="545"/>
      <c r="J1712" s="545"/>
      <c r="O1712" s="578"/>
      <c r="P1712" s="547"/>
      <c r="Q1712" s="547"/>
      <c r="R1712" s="547"/>
    </row>
    <row r="1713" spans="6:18" s="577" customFormat="1">
      <c r="F1713" s="545"/>
      <c r="H1713" s="545"/>
      <c r="J1713" s="545"/>
      <c r="O1713" s="578"/>
      <c r="P1713" s="547"/>
      <c r="Q1713" s="547"/>
      <c r="R1713" s="547"/>
    </row>
    <row r="1714" spans="6:18" s="577" customFormat="1">
      <c r="F1714" s="545"/>
      <c r="H1714" s="545"/>
      <c r="J1714" s="545"/>
      <c r="O1714" s="578"/>
      <c r="P1714" s="547"/>
      <c r="Q1714" s="547"/>
      <c r="R1714" s="547"/>
    </row>
    <row r="1715" spans="6:18" s="577" customFormat="1">
      <c r="F1715" s="545"/>
      <c r="H1715" s="545"/>
      <c r="J1715" s="545"/>
      <c r="O1715" s="578"/>
      <c r="P1715" s="547"/>
      <c r="Q1715" s="547"/>
      <c r="R1715" s="547"/>
    </row>
    <row r="1716" spans="6:18" s="577" customFormat="1">
      <c r="F1716" s="545"/>
      <c r="H1716" s="545"/>
      <c r="J1716" s="545"/>
      <c r="O1716" s="578"/>
      <c r="P1716" s="547"/>
      <c r="Q1716" s="547"/>
      <c r="R1716" s="547"/>
    </row>
    <row r="1717" spans="6:18" s="577" customFormat="1">
      <c r="F1717" s="545"/>
      <c r="H1717" s="545"/>
      <c r="J1717" s="545"/>
      <c r="O1717" s="578"/>
      <c r="P1717" s="547"/>
      <c r="Q1717" s="547"/>
      <c r="R1717" s="547"/>
    </row>
    <row r="1718" spans="6:18" s="577" customFormat="1">
      <c r="F1718" s="545"/>
      <c r="H1718" s="545"/>
      <c r="J1718" s="545"/>
      <c r="O1718" s="578"/>
      <c r="P1718" s="547"/>
      <c r="Q1718" s="547"/>
      <c r="R1718" s="547"/>
    </row>
    <row r="1719" spans="6:18" s="577" customFormat="1">
      <c r="F1719" s="545"/>
      <c r="H1719" s="545"/>
      <c r="J1719" s="545"/>
      <c r="O1719" s="578"/>
      <c r="P1719" s="547"/>
      <c r="Q1719" s="547"/>
      <c r="R1719" s="547"/>
    </row>
    <row r="1720" spans="6:18" s="577" customFormat="1">
      <c r="F1720" s="545"/>
      <c r="H1720" s="545"/>
      <c r="J1720" s="545"/>
      <c r="O1720" s="578"/>
      <c r="P1720" s="547"/>
      <c r="Q1720" s="547"/>
      <c r="R1720" s="547"/>
    </row>
    <row r="1721" spans="6:18" s="577" customFormat="1">
      <c r="F1721" s="545"/>
      <c r="H1721" s="545"/>
      <c r="J1721" s="545"/>
      <c r="O1721" s="578"/>
      <c r="P1721" s="547"/>
      <c r="Q1721" s="547"/>
      <c r="R1721" s="547"/>
    </row>
    <row r="1722" spans="6:18" s="577" customFormat="1">
      <c r="F1722" s="545"/>
      <c r="H1722" s="545"/>
      <c r="J1722" s="545"/>
      <c r="O1722" s="578"/>
      <c r="P1722" s="547"/>
      <c r="Q1722" s="547"/>
      <c r="R1722" s="547"/>
    </row>
    <row r="1723" spans="6:18" s="577" customFormat="1">
      <c r="F1723" s="545"/>
      <c r="H1723" s="545"/>
      <c r="J1723" s="545"/>
      <c r="O1723" s="578"/>
      <c r="P1723" s="547"/>
      <c r="Q1723" s="547"/>
      <c r="R1723" s="547"/>
    </row>
    <row r="1724" spans="6:18" s="577" customFormat="1">
      <c r="F1724" s="545"/>
      <c r="H1724" s="545"/>
      <c r="J1724" s="545"/>
      <c r="O1724" s="578"/>
      <c r="P1724" s="547"/>
      <c r="Q1724" s="547"/>
      <c r="R1724" s="547"/>
    </row>
    <row r="1725" spans="6:18" s="577" customFormat="1">
      <c r="F1725" s="545"/>
      <c r="H1725" s="545"/>
      <c r="J1725" s="545"/>
      <c r="O1725" s="578"/>
      <c r="P1725" s="547"/>
      <c r="Q1725" s="547"/>
      <c r="R1725" s="547"/>
    </row>
    <row r="1726" spans="6:18" s="577" customFormat="1">
      <c r="F1726" s="545"/>
      <c r="H1726" s="545"/>
      <c r="J1726" s="545"/>
      <c r="O1726" s="578"/>
      <c r="P1726" s="547"/>
      <c r="Q1726" s="547"/>
      <c r="R1726" s="547"/>
    </row>
    <row r="1727" spans="6:18" s="577" customFormat="1">
      <c r="F1727" s="545"/>
      <c r="H1727" s="545"/>
      <c r="J1727" s="545"/>
      <c r="O1727" s="578"/>
      <c r="P1727" s="547"/>
      <c r="Q1727" s="547"/>
      <c r="R1727" s="547"/>
    </row>
    <row r="1728" spans="6:18" s="577" customFormat="1">
      <c r="F1728" s="545"/>
      <c r="H1728" s="545"/>
      <c r="J1728" s="545"/>
      <c r="O1728" s="578"/>
      <c r="P1728" s="547"/>
      <c r="Q1728" s="547"/>
      <c r="R1728" s="547"/>
    </row>
    <row r="1729" spans="6:18" s="577" customFormat="1">
      <c r="F1729" s="545"/>
      <c r="H1729" s="545"/>
      <c r="J1729" s="545"/>
      <c r="O1729" s="578"/>
      <c r="P1729" s="547"/>
      <c r="Q1729" s="547"/>
      <c r="R1729" s="547"/>
    </row>
    <row r="1730" spans="6:18" s="577" customFormat="1">
      <c r="F1730" s="545"/>
      <c r="H1730" s="545"/>
      <c r="J1730" s="545"/>
      <c r="O1730" s="578"/>
      <c r="P1730" s="547"/>
      <c r="Q1730" s="547"/>
      <c r="R1730" s="547"/>
    </row>
    <row r="1731" spans="6:18" s="577" customFormat="1">
      <c r="F1731" s="545"/>
      <c r="H1731" s="545"/>
      <c r="J1731" s="545"/>
      <c r="O1731" s="578"/>
      <c r="P1731" s="547"/>
      <c r="Q1731" s="547"/>
      <c r="R1731" s="547"/>
    </row>
    <row r="1732" spans="6:18" s="577" customFormat="1">
      <c r="F1732" s="545"/>
      <c r="H1732" s="545"/>
      <c r="J1732" s="545"/>
      <c r="O1732" s="578"/>
      <c r="P1732" s="547"/>
      <c r="Q1732" s="547"/>
      <c r="R1732" s="547"/>
    </row>
    <row r="1733" spans="6:18" s="577" customFormat="1">
      <c r="F1733" s="545"/>
      <c r="H1733" s="545"/>
      <c r="J1733" s="545"/>
      <c r="O1733" s="578"/>
      <c r="P1733" s="547"/>
      <c r="Q1733" s="547"/>
      <c r="R1733" s="547"/>
    </row>
    <row r="1734" spans="6:18" s="577" customFormat="1">
      <c r="F1734" s="545"/>
      <c r="H1734" s="545"/>
      <c r="J1734" s="545"/>
      <c r="O1734" s="578"/>
      <c r="P1734" s="547"/>
      <c r="Q1734" s="547"/>
      <c r="R1734" s="547"/>
    </row>
    <row r="1735" spans="6:18" s="577" customFormat="1">
      <c r="F1735" s="545"/>
      <c r="H1735" s="545"/>
      <c r="J1735" s="545"/>
      <c r="O1735" s="578"/>
      <c r="P1735" s="547"/>
      <c r="Q1735" s="547"/>
      <c r="R1735" s="547"/>
    </row>
    <row r="1736" spans="6:18" s="577" customFormat="1">
      <c r="F1736" s="545"/>
      <c r="H1736" s="545"/>
      <c r="J1736" s="545"/>
      <c r="O1736" s="578"/>
      <c r="P1736" s="547"/>
      <c r="Q1736" s="547"/>
      <c r="R1736" s="547"/>
    </row>
    <row r="1737" spans="6:18" s="577" customFormat="1">
      <c r="F1737" s="545"/>
      <c r="H1737" s="545"/>
      <c r="J1737" s="545"/>
      <c r="O1737" s="578"/>
      <c r="P1737" s="547"/>
      <c r="Q1737" s="547"/>
      <c r="R1737" s="547"/>
    </row>
    <row r="1738" spans="6:18" s="577" customFormat="1">
      <c r="F1738" s="545"/>
      <c r="H1738" s="545"/>
      <c r="J1738" s="545"/>
      <c r="O1738" s="578"/>
      <c r="P1738" s="547"/>
      <c r="Q1738" s="547"/>
      <c r="R1738" s="547"/>
    </row>
    <row r="1739" spans="6:18" s="577" customFormat="1">
      <c r="F1739" s="545"/>
      <c r="H1739" s="545"/>
      <c r="J1739" s="545"/>
      <c r="O1739" s="578"/>
      <c r="P1739" s="547"/>
      <c r="Q1739" s="547"/>
      <c r="R1739" s="547"/>
    </row>
    <row r="1740" spans="6:18" s="577" customFormat="1">
      <c r="F1740" s="545"/>
      <c r="H1740" s="545"/>
      <c r="J1740" s="545"/>
      <c r="O1740" s="578"/>
      <c r="P1740" s="547"/>
      <c r="Q1740" s="547"/>
      <c r="R1740" s="547"/>
    </row>
    <row r="1741" spans="6:18" s="577" customFormat="1">
      <c r="F1741" s="545"/>
      <c r="H1741" s="545"/>
      <c r="J1741" s="545"/>
      <c r="O1741" s="578"/>
      <c r="P1741" s="547"/>
      <c r="Q1741" s="547"/>
      <c r="R1741" s="547"/>
    </row>
    <row r="1742" spans="6:18" s="577" customFormat="1">
      <c r="F1742" s="545"/>
      <c r="H1742" s="545"/>
      <c r="J1742" s="545"/>
      <c r="O1742" s="578"/>
      <c r="P1742" s="547"/>
      <c r="Q1742" s="547"/>
      <c r="R1742" s="547"/>
    </row>
    <row r="1743" spans="6:18" s="577" customFormat="1">
      <c r="F1743" s="545"/>
      <c r="H1743" s="545"/>
      <c r="J1743" s="545"/>
      <c r="O1743" s="578"/>
      <c r="P1743" s="547"/>
      <c r="Q1743" s="547"/>
      <c r="R1743" s="547"/>
    </row>
    <row r="1744" spans="6:18" s="577" customFormat="1">
      <c r="F1744" s="545"/>
      <c r="H1744" s="545"/>
      <c r="J1744" s="545"/>
      <c r="O1744" s="578"/>
      <c r="P1744" s="547"/>
      <c r="Q1744" s="547"/>
      <c r="R1744" s="547"/>
    </row>
    <row r="1745" spans="6:18" s="577" customFormat="1">
      <c r="F1745" s="545"/>
      <c r="H1745" s="545"/>
      <c r="J1745" s="545"/>
      <c r="O1745" s="578"/>
      <c r="P1745" s="547"/>
      <c r="Q1745" s="547"/>
      <c r="R1745" s="547"/>
    </row>
    <row r="1746" spans="6:18" s="577" customFormat="1">
      <c r="F1746" s="545"/>
      <c r="H1746" s="545"/>
      <c r="J1746" s="545"/>
      <c r="O1746" s="578"/>
      <c r="P1746" s="547"/>
      <c r="Q1746" s="547"/>
      <c r="R1746" s="547"/>
    </row>
    <row r="1747" spans="6:18" s="577" customFormat="1">
      <c r="F1747" s="545"/>
      <c r="H1747" s="545"/>
      <c r="J1747" s="545"/>
      <c r="O1747" s="578"/>
      <c r="P1747" s="547"/>
      <c r="Q1747" s="547"/>
      <c r="R1747" s="547"/>
    </row>
    <row r="1748" spans="6:18" s="577" customFormat="1">
      <c r="F1748" s="545"/>
      <c r="H1748" s="545"/>
      <c r="J1748" s="545"/>
      <c r="O1748" s="578"/>
      <c r="P1748" s="547"/>
      <c r="Q1748" s="547"/>
      <c r="R1748" s="547"/>
    </row>
    <row r="1749" spans="6:18" s="577" customFormat="1">
      <c r="F1749" s="545"/>
      <c r="H1749" s="545"/>
      <c r="J1749" s="545"/>
      <c r="O1749" s="578"/>
      <c r="P1749" s="547"/>
      <c r="Q1749" s="547"/>
      <c r="R1749" s="547"/>
    </row>
    <row r="1750" spans="6:18" s="577" customFormat="1">
      <c r="F1750" s="545"/>
      <c r="H1750" s="545"/>
      <c r="J1750" s="545"/>
      <c r="O1750" s="578"/>
      <c r="P1750" s="547"/>
      <c r="Q1750" s="547"/>
      <c r="R1750" s="547"/>
    </row>
    <row r="1751" spans="6:18" s="577" customFormat="1">
      <c r="F1751" s="545"/>
      <c r="H1751" s="545"/>
      <c r="J1751" s="545"/>
      <c r="O1751" s="578"/>
      <c r="P1751" s="547"/>
      <c r="Q1751" s="547"/>
      <c r="R1751" s="547"/>
    </row>
    <row r="1752" spans="6:18" s="577" customFormat="1">
      <c r="F1752" s="545"/>
      <c r="H1752" s="545"/>
      <c r="J1752" s="545"/>
      <c r="O1752" s="578"/>
      <c r="P1752" s="547"/>
      <c r="Q1752" s="547"/>
      <c r="R1752" s="547"/>
    </row>
    <row r="1753" spans="6:18" s="577" customFormat="1">
      <c r="F1753" s="545"/>
      <c r="H1753" s="545"/>
      <c r="J1753" s="545"/>
      <c r="O1753" s="578"/>
      <c r="P1753" s="547"/>
      <c r="Q1753" s="547"/>
      <c r="R1753" s="547"/>
    </row>
    <row r="1754" spans="6:18" s="577" customFormat="1">
      <c r="F1754" s="545"/>
      <c r="H1754" s="545"/>
      <c r="J1754" s="545"/>
      <c r="O1754" s="578"/>
      <c r="P1754" s="547"/>
      <c r="Q1754" s="547"/>
      <c r="R1754" s="547"/>
    </row>
    <row r="1755" spans="6:18" s="577" customFormat="1">
      <c r="F1755" s="545"/>
      <c r="H1755" s="545"/>
      <c r="J1755" s="545"/>
      <c r="O1755" s="578"/>
      <c r="P1755" s="547"/>
      <c r="Q1755" s="547"/>
      <c r="R1755" s="547"/>
    </row>
    <row r="1756" spans="6:18" s="577" customFormat="1">
      <c r="F1756" s="545"/>
      <c r="H1756" s="545"/>
      <c r="J1756" s="545"/>
      <c r="O1756" s="578"/>
      <c r="P1756" s="547"/>
      <c r="Q1756" s="547"/>
      <c r="R1756" s="547"/>
    </row>
    <row r="1757" spans="6:18" s="577" customFormat="1">
      <c r="F1757" s="545"/>
      <c r="H1757" s="545"/>
      <c r="J1757" s="545"/>
      <c r="O1757" s="578"/>
      <c r="P1757" s="547"/>
      <c r="Q1757" s="547"/>
      <c r="R1757" s="547"/>
    </row>
    <row r="1758" spans="6:18" s="577" customFormat="1">
      <c r="F1758" s="545"/>
      <c r="H1758" s="545"/>
      <c r="J1758" s="545"/>
      <c r="O1758" s="578"/>
      <c r="P1758" s="547"/>
      <c r="Q1758" s="547"/>
      <c r="R1758" s="547"/>
    </row>
    <row r="1759" spans="6:18" s="577" customFormat="1">
      <c r="F1759" s="545"/>
      <c r="H1759" s="545"/>
      <c r="J1759" s="545"/>
      <c r="O1759" s="578"/>
      <c r="P1759" s="547"/>
      <c r="Q1759" s="547"/>
      <c r="R1759" s="547"/>
    </row>
    <row r="1760" spans="6:18" s="577" customFormat="1">
      <c r="F1760" s="545"/>
      <c r="H1760" s="545"/>
      <c r="J1760" s="545"/>
      <c r="O1760" s="578"/>
      <c r="P1760" s="547"/>
      <c r="Q1760" s="547"/>
      <c r="R1760" s="547"/>
    </row>
    <row r="1761" spans="6:18" s="577" customFormat="1">
      <c r="F1761" s="545"/>
      <c r="H1761" s="545"/>
      <c r="J1761" s="545"/>
      <c r="O1761" s="578"/>
      <c r="P1761" s="547"/>
      <c r="Q1761" s="547"/>
      <c r="R1761" s="547"/>
    </row>
    <row r="1762" spans="6:18" s="577" customFormat="1">
      <c r="F1762" s="545"/>
      <c r="H1762" s="545"/>
      <c r="J1762" s="545"/>
      <c r="O1762" s="578"/>
      <c r="P1762" s="547"/>
      <c r="Q1762" s="547"/>
      <c r="R1762" s="547"/>
    </row>
    <row r="1763" spans="6:18" s="577" customFormat="1">
      <c r="F1763" s="545"/>
      <c r="H1763" s="545"/>
      <c r="J1763" s="545"/>
      <c r="O1763" s="578"/>
      <c r="P1763" s="547"/>
      <c r="Q1763" s="547"/>
      <c r="R1763" s="547"/>
    </row>
    <row r="1764" spans="6:18" s="577" customFormat="1">
      <c r="F1764" s="545"/>
      <c r="H1764" s="545"/>
      <c r="J1764" s="545"/>
      <c r="O1764" s="578"/>
      <c r="P1764" s="547"/>
      <c r="Q1764" s="547"/>
      <c r="R1764" s="547"/>
    </row>
    <row r="1765" spans="6:18" s="577" customFormat="1">
      <c r="F1765" s="545"/>
      <c r="H1765" s="545"/>
      <c r="J1765" s="545"/>
      <c r="O1765" s="578"/>
      <c r="P1765" s="547"/>
      <c r="Q1765" s="547"/>
      <c r="R1765" s="547"/>
    </row>
    <row r="1766" spans="6:18" s="577" customFormat="1">
      <c r="F1766" s="545"/>
      <c r="H1766" s="545"/>
      <c r="J1766" s="545"/>
      <c r="O1766" s="578"/>
      <c r="P1766" s="547"/>
      <c r="Q1766" s="547"/>
      <c r="R1766" s="547"/>
    </row>
    <row r="1767" spans="6:18" s="577" customFormat="1">
      <c r="F1767" s="545"/>
      <c r="H1767" s="545"/>
      <c r="J1767" s="545"/>
      <c r="O1767" s="578"/>
      <c r="P1767" s="547"/>
      <c r="Q1767" s="547"/>
      <c r="R1767" s="547"/>
    </row>
    <row r="1768" spans="6:18" s="577" customFormat="1">
      <c r="F1768" s="545"/>
      <c r="H1768" s="545"/>
      <c r="J1768" s="545"/>
      <c r="O1768" s="578"/>
      <c r="P1768" s="547"/>
      <c r="Q1768" s="547"/>
      <c r="R1768" s="547"/>
    </row>
    <row r="1769" spans="6:18" s="577" customFormat="1">
      <c r="F1769" s="545"/>
      <c r="H1769" s="545"/>
      <c r="J1769" s="545"/>
      <c r="O1769" s="578"/>
      <c r="P1769" s="547"/>
      <c r="Q1769" s="547"/>
      <c r="R1769" s="547"/>
    </row>
    <row r="1770" spans="6:18" s="577" customFormat="1">
      <c r="F1770" s="545"/>
      <c r="H1770" s="545"/>
      <c r="J1770" s="545"/>
      <c r="O1770" s="578"/>
      <c r="P1770" s="547"/>
      <c r="Q1770" s="547"/>
      <c r="R1770" s="547"/>
    </row>
    <row r="1771" spans="6:18" s="577" customFormat="1">
      <c r="F1771" s="545"/>
      <c r="H1771" s="545"/>
      <c r="J1771" s="545"/>
      <c r="O1771" s="578"/>
      <c r="P1771" s="547"/>
      <c r="Q1771" s="547"/>
      <c r="R1771" s="547"/>
    </row>
    <row r="1772" spans="6:18" s="577" customFormat="1">
      <c r="F1772" s="545"/>
      <c r="H1772" s="545"/>
      <c r="J1772" s="545"/>
      <c r="O1772" s="578"/>
      <c r="P1772" s="547"/>
      <c r="Q1772" s="547"/>
      <c r="R1772" s="547"/>
    </row>
    <row r="1773" spans="6:18" s="577" customFormat="1">
      <c r="F1773" s="545"/>
      <c r="H1773" s="545"/>
      <c r="J1773" s="545"/>
      <c r="O1773" s="578"/>
      <c r="P1773" s="547"/>
      <c r="Q1773" s="547"/>
      <c r="R1773" s="547"/>
    </row>
    <row r="1774" spans="6:18" s="577" customFormat="1">
      <c r="F1774" s="545"/>
      <c r="H1774" s="545"/>
      <c r="J1774" s="545"/>
      <c r="O1774" s="578"/>
      <c r="P1774" s="547"/>
      <c r="Q1774" s="547"/>
      <c r="R1774" s="547"/>
    </row>
    <row r="1775" spans="6:18" s="577" customFormat="1">
      <c r="F1775" s="545"/>
      <c r="H1775" s="545"/>
      <c r="J1775" s="545"/>
      <c r="O1775" s="578"/>
      <c r="P1775" s="547"/>
      <c r="Q1775" s="547"/>
      <c r="R1775" s="547"/>
    </row>
    <row r="1776" spans="6:18" s="577" customFormat="1">
      <c r="F1776" s="545"/>
      <c r="H1776" s="545"/>
      <c r="J1776" s="545"/>
      <c r="O1776" s="578"/>
      <c r="P1776" s="547"/>
      <c r="Q1776" s="547"/>
      <c r="R1776" s="547"/>
    </row>
    <row r="1777" spans="6:18" s="577" customFormat="1">
      <c r="F1777" s="545"/>
      <c r="H1777" s="545"/>
      <c r="J1777" s="545"/>
      <c r="O1777" s="578"/>
      <c r="P1777" s="547"/>
      <c r="Q1777" s="547"/>
      <c r="R1777" s="547"/>
    </row>
    <row r="1778" spans="6:18" s="577" customFormat="1">
      <c r="F1778" s="545"/>
      <c r="H1778" s="545"/>
      <c r="J1778" s="545"/>
      <c r="O1778" s="578"/>
      <c r="P1778" s="547"/>
      <c r="Q1778" s="547"/>
      <c r="R1778" s="547"/>
    </row>
    <row r="1779" spans="6:18" s="577" customFormat="1">
      <c r="F1779" s="545"/>
      <c r="H1779" s="545"/>
      <c r="J1779" s="545"/>
      <c r="O1779" s="578"/>
      <c r="P1779" s="547"/>
      <c r="Q1779" s="547"/>
      <c r="R1779" s="547"/>
    </row>
    <row r="1780" spans="6:18" s="577" customFormat="1">
      <c r="F1780" s="545"/>
      <c r="H1780" s="545"/>
      <c r="J1780" s="545"/>
      <c r="O1780" s="578"/>
      <c r="P1780" s="547"/>
      <c r="Q1780" s="547"/>
      <c r="R1780" s="547"/>
    </row>
    <row r="1781" spans="6:18" s="577" customFormat="1">
      <c r="F1781" s="545"/>
      <c r="H1781" s="545"/>
      <c r="J1781" s="545"/>
      <c r="O1781" s="578"/>
      <c r="P1781" s="547"/>
      <c r="Q1781" s="547"/>
      <c r="R1781" s="547"/>
    </row>
    <row r="1782" spans="6:18" s="577" customFormat="1">
      <c r="F1782" s="545"/>
      <c r="H1782" s="545"/>
      <c r="J1782" s="545"/>
      <c r="O1782" s="578"/>
      <c r="P1782" s="547"/>
      <c r="Q1782" s="547"/>
      <c r="R1782" s="547"/>
    </row>
    <row r="1783" spans="6:18" s="577" customFormat="1">
      <c r="F1783" s="545"/>
      <c r="H1783" s="545"/>
      <c r="J1783" s="545"/>
      <c r="O1783" s="578"/>
      <c r="P1783" s="547"/>
      <c r="Q1783" s="547"/>
      <c r="R1783" s="547"/>
    </row>
    <row r="1784" spans="6:18" s="577" customFormat="1">
      <c r="F1784" s="545"/>
      <c r="H1784" s="545"/>
      <c r="J1784" s="545"/>
      <c r="O1784" s="578"/>
      <c r="P1784" s="547"/>
      <c r="Q1784" s="547"/>
      <c r="R1784" s="547"/>
    </row>
    <row r="1785" spans="6:18" s="577" customFormat="1">
      <c r="F1785" s="545"/>
      <c r="H1785" s="545"/>
      <c r="J1785" s="545"/>
      <c r="O1785" s="578"/>
      <c r="P1785" s="547"/>
      <c r="Q1785" s="547"/>
      <c r="R1785" s="547"/>
    </row>
    <row r="1786" spans="6:18" s="577" customFormat="1">
      <c r="F1786" s="545"/>
      <c r="H1786" s="545"/>
      <c r="J1786" s="545"/>
      <c r="O1786" s="578"/>
      <c r="P1786" s="547"/>
      <c r="Q1786" s="547"/>
      <c r="R1786" s="547"/>
    </row>
    <row r="1787" spans="6:18" s="577" customFormat="1">
      <c r="F1787" s="545"/>
      <c r="H1787" s="545"/>
      <c r="J1787" s="545"/>
      <c r="O1787" s="578"/>
      <c r="P1787" s="547"/>
      <c r="Q1787" s="547"/>
      <c r="R1787" s="547"/>
    </row>
    <row r="1788" spans="6:18" s="577" customFormat="1">
      <c r="F1788" s="545"/>
      <c r="H1788" s="545"/>
      <c r="J1788" s="545"/>
      <c r="O1788" s="578"/>
      <c r="P1788" s="547"/>
      <c r="Q1788" s="547"/>
      <c r="R1788" s="547"/>
    </row>
    <row r="1789" spans="6:18" s="577" customFormat="1">
      <c r="F1789" s="545"/>
      <c r="H1789" s="545"/>
      <c r="J1789" s="545"/>
      <c r="O1789" s="578"/>
      <c r="P1789" s="547"/>
      <c r="Q1789" s="547"/>
      <c r="R1789" s="547"/>
    </row>
    <row r="1790" spans="6:18" s="577" customFormat="1">
      <c r="F1790" s="545"/>
      <c r="H1790" s="545"/>
      <c r="J1790" s="545"/>
      <c r="O1790" s="578"/>
      <c r="P1790" s="547"/>
      <c r="Q1790" s="547"/>
      <c r="R1790" s="547"/>
    </row>
    <row r="1791" spans="6:18" s="577" customFormat="1">
      <c r="F1791" s="545"/>
      <c r="H1791" s="545"/>
      <c r="J1791" s="545"/>
      <c r="O1791" s="578"/>
      <c r="P1791" s="547"/>
      <c r="Q1791" s="547"/>
      <c r="R1791" s="547"/>
    </row>
    <row r="1792" spans="6:18" s="577" customFormat="1">
      <c r="F1792" s="545"/>
      <c r="H1792" s="545"/>
      <c r="J1792" s="545"/>
      <c r="O1792" s="578"/>
      <c r="P1792" s="547"/>
      <c r="Q1792" s="547"/>
      <c r="R1792" s="547"/>
    </row>
    <row r="1793" spans="6:18" s="577" customFormat="1">
      <c r="F1793" s="545"/>
      <c r="H1793" s="545"/>
      <c r="J1793" s="545"/>
      <c r="O1793" s="578"/>
      <c r="P1793" s="547"/>
      <c r="Q1793" s="547"/>
      <c r="R1793" s="547"/>
    </row>
    <row r="1794" spans="6:18" s="577" customFormat="1">
      <c r="F1794" s="545"/>
      <c r="H1794" s="545"/>
      <c r="J1794" s="545"/>
      <c r="O1794" s="578"/>
      <c r="P1794" s="547"/>
      <c r="Q1794" s="547"/>
      <c r="R1794" s="547"/>
    </row>
    <row r="1795" spans="6:18" s="577" customFormat="1">
      <c r="F1795" s="545"/>
      <c r="H1795" s="545"/>
      <c r="J1795" s="545"/>
      <c r="O1795" s="578"/>
      <c r="P1795" s="547"/>
      <c r="Q1795" s="547"/>
      <c r="R1795" s="547"/>
    </row>
    <row r="1796" spans="6:18" s="577" customFormat="1">
      <c r="F1796" s="545"/>
      <c r="H1796" s="545"/>
      <c r="J1796" s="545"/>
      <c r="O1796" s="578"/>
      <c r="P1796" s="547"/>
      <c r="Q1796" s="547"/>
      <c r="R1796" s="547"/>
    </row>
    <row r="1797" spans="6:18" s="577" customFormat="1">
      <c r="F1797" s="545"/>
      <c r="H1797" s="545"/>
      <c r="J1797" s="545"/>
      <c r="O1797" s="578"/>
      <c r="P1797" s="547"/>
      <c r="Q1797" s="547"/>
      <c r="R1797" s="547"/>
    </row>
    <row r="1798" spans="6:18" s="577" customFormat="1">
      <c r="F1798" s="545"/>
      <c r="H1798" s="545"/>
      <c r="J1798" s="545"/>
      <c r="O1798" s="578"/>
      <c r="P1798" s="547"/>
      <c r="Q1798" s="547"/>
      <c r="R1798" s="547"/>
    </row>
    <row r="1799" spans="6:18" s="577" customFormat="1">
      <c r="F1799" s="545"/>
      <c r="H1799" s="545"/>
      <c r="J1799" s="545"/>
      <c r="O1799" s="578"/>
      <c r="P1799" s="547"/>
      <c r="Q1799" s="547"/>
      <c r="R1799" s="547"/>
    </row>
    <row r="1800" spans="6:18" s="577" customFormat="1">
      <c r="F1800" s="545"/>
      <c r="H1800" s="545"/>
      <c r="J1800" s="545"/>
      <c r="O1800" s="578"/>
      <c r="P1800" s="547"/>
      <c r="Q1800" s="547"/>
      <c r="R1800" s="547"/>
    </row>
    <row r="1801" spans="6:18" s="577" customFormat="1">
      <c r="F1801" s="545"/>
      <c r="H1801" s="545"/>
      <c r="J1801" s="545"/>
      <c r="O1801" s="578"/>
      <c r="P1801" s="547"/>
      <c r="Q1801" s="547"/>
      <c r="R1801" s="547"/>
    </row>
    <row r="1802" spans="6:18" s="577" customFormat="1">
      <c r="F1802" s="545"/>
      <c r="H1802" s="545"/>
      <c r="J1802" s="545"/>
      <c r="O1802" s="578"/>
      <c r="P1802" s="547"/>
      <c r="Q1802" s="547"/>
      <c r="R1802" s="547"/>
    </row>
    <row r="1803" spans="6:18" s="577" customFormat="1">
      <c r="F1803" s="545"/>
      <c r="H1803" s="545"/>
      <c r="J1803" s="545"/>
      <c r="O1803" s="578"/>
      <c r="P1803" s="547"/>
      <c r="Q1803" s="547"/>
      <c r="R1803" s="547"/>
    </row>
    <row r="1804" spans="6:18" s="577" customFormat="1">
      <c r="F1804" s="545"/>
      <c r="H1804" s="545"/>
      <c r="J1804" s="545"/>
      <c r="O1804" s="578"/>
      <c r="P1804" s="547"/>
      <c r="Q1804" s="547"/>
      <c r="R1804" s="547"/>
    </row>
    <row r="1805" spans="6:18" s="577" customFormat="1">
      <c r="F1805" s="545"/>
      <c r="H1805" s="545"/>
      <c r="J1805" s="545"/>
      <c r="O1805" s="578"/>
      <c r="P1805" s="547"/>
      <c r="Q1805" s="547"/>
      <c r="R1805" s="547"/>
    </row>
    <row r="1806" spans="6:18" s="577" customFormat="1">
      <c r="F1806" s="545"/>
      <c r="H1806" s="545"/>
      <c r="J1806" s="545"/>
      <c r="O1806" s="578"/>
      <c r="P1806" s="547"/>
      <c r="Q1806" s="547"/>
      <c r="R1806" s="547"/>
    </row>
    <row r="1807" spans="6:18" s="577" customFormat="1">
      <c r="F1807" s="545"/>
      <c r="H1807" s="545"/>
      <c r="J1807" s="545"/>
      <c r="O1807" s="578"/>
      <c r="P1807" s="547"/>
      <c r="Q1807" s="547"/>
      <c r="R1807" s="547"/>
    </row>
    <row r="1808" spans="6:18" s="577" customFormat="1">
      <c r="F1808" s="545"/>
      <c r="H1808" s="545"/>
      <c r="J1808" s="545"/>
      <c r="O1808" s="578"/>
      <c r="P1808" s="547"/>
      <c r="Q1808" s="547"/>
      <c r="R1808" s="547"/>
    </row>
    <row r="1809" spans="6:18" s="577" customFormat="1">
      <c r="F1809" s="545"/>
      <c r="H1809" s="545"/>
      <c r="J1809" s="545"/>
      <c r="O1809" s="578"/>
      <c r="P1809" s="547"/>
      <c r="Q1809" s="547"/>
      <c r="R1809" s="547"/>
    </row>
    <row r="1810" spans="6:18" s="577" customFormat="1">
      <c r="F1810" s="545"/>
      <c r="H1810" s="545"/>
      <c r="J1810" s="545"/>
      <c r="O1810" s="578"/>
      <c r="P1810" s="547"/>
      <c r="Q1810" s="547"/>
      <c r="R1810" s="547"/>
    </row>
    <row r="1811" spans="6:18" s="577" customFormat="1">
      <c r="F1811" s="545"/>
      <c r="H1811" s="545"/>
      <c r="J1811" s="545"/>
      <c r="O1811" s="578"/>
      <c r="P1811" s="547"/>
      <c r="Q1811" s="547"/>
      <c r="R1811" s="547"/>
    </row>
    <row r="1812" spans="6:18" s="577" customFormat="1">
      <c r="F1812" s="545"/>
      <c r="H1812" s="545"/>
      <c r="J1812" s="545"/>
      <c r="O1812" s="578"/>
      <c r="P1812" s="547"/>
      <c r="Q1812" s="547"/>
      <c r="R1812" s="547"/>
    </row>
    <row r="1813" spans="6:18" s="577" customFormat="1">
      <c r="F1813" s="545"/>
      <c r="H1813" s="545"/>
      <c r="J1813" s="545"/>
      <c r="O1813" s="578"/>
      <c r="P1813" s="547"/>
      <c r="Q1813" s="547"/>
      <c r="R1813" s="547"/>
    </row>
    <row r="1814" spans="6:18" s="577" customFormat="1">
      <c r="F1814" s="545"/>
      <c r="H1814" s="545"/>
      <c r="J1814" s="545"/>
      <c r="O1814" s="578"/>
      <c r="P1814" s="547"/>
      <c r="Q1814" s="547"/>
      <c r="R1814" s="547"/>
    </row>
    <row r="1815" spans="6:18" s="577" customFormat="1">
      <c r="F1815" s="545"/>
      <c r="H1815" s="545"/>
      <c r="J1815" s="545"/>
      <c r="O1815" s="578"/>
      <c r="P1815" s="547"/>
      <c r="Q1815" s="547"/>
      <c r="R1815" s="547"/>
    </row>
    <row r="1816" spans="6:18" s="577" customFormat="1">
      <c r="F1816" s="545"/>
      <c r="H1816" s="545"/>
      <c r="J1816" s="545"/>
      <c r="O1816" s="578"/>
      <c r="P1816" s="547"/>
      <c r="Q1816" s="547"/>
      <c r="R1816" s="547"/>
    </row>
    <row r="1817" spans="6:18" s="577" customFormat="1">
      <c r="F1817" s="545"/>
      <c r="H1817" s="545"/>
      <c r="J1817" s="545"/>
      <c r="O1817" s="578"/>
      <c r="P1817" s="547"/>
      <c r="Q1817" s="547"/>
      <c r="R1817" s="547"/>
    </row>
    <row r="1818" spans="6:18" s="577" customFormat="1">
      <c r="F1818" s="545"/>
      <c r="H1818" s="545"/>
      <c r="J1818" s="545"/>
      <c r="O1818" s="578"/>
      <c r="P1818" s="547"/>
      <c r="Q1818" s="547"/>
      <c r="R1818" s="547"/>
    </row>
    <row r="1819" spans="6:18" s="577" customFormat="1">
      <c r="F1819" s="545"/>
      <c r="H1819" s="545"/>
      <c r="J1819" s="545"/>
      <c r="O1819" s="578"/>
      <c r="P1819" s="547"/>
      <c r="Q1819" s="547"/>
      <c r="R1819" s="547"/>
    </row>
    <row r="1820" spans="6:18" s="577" customFormat="1">
      <c r="F1820" s="545"/>
      <c r="H1820" s="545"/>
      <c r="J1820" s="545"/>
      <c r="O1820" s="578"/>
      <c r="P1820" s="547"/>
      <c r="Q1820" s="547"/>
      <c r="R1820" s="547"/>
    </row>
    <row r="1821" spans="6:18" s="577" customFormat="1">
      <c r="F1821" s="545"/>
      <c r="H1821" s="545"/>
      <c r="J1821" s="545"/>
      <c r="O1821" s="578"/>
      <c r="P1821" s="547"/>
      <c r="Q1821" s="547"/>
      <c r="R1821" s="547"/>
    </row>
    <row r="1822" spans="6:18" s="577" customFormat="1">
      <c r="F1822" s="545"/>
      <c r="H1822" s="545"/>
      <c r="J1822" s="545"/>
      <c r="O1822" s="578"/>
      <c r="P1822" s="547"/>
      <c r="Q1822" s="547"/>
      <c r="R1822" s="547"/>
    </row>
    <row r="1823" spans="6:18" s="577" customFormat="1">
      <c r="F1823" s="545"/>
      <c r="H1823" s="545"/>
      <c r="J1823" s="545"/>
      <c r="O1823" s="578"/>
      <c r="P1823" s="547"/>
      <c r="Q1823" s="547"/>
      <c r="R1823" s="547"/>
    </row>
    <row r="1824" spans="6:18" s="577" customFormat="1">
      <c r="F1824" s="545"/>
      <c r="H1824" s="545"/>
      <c r="J1824" s="545"/>
      <c r="O1824" s="578"/>
      <c r="P1824" s="547"/>
      <c r="Q1824" s="547"/>
      <c r="R1824" s="547"/>
    </row>
    <row r="1825" spans="6:18" s="577" customFormat="1">
      <c r="F1825" s="545"/>
      <c r="H1825" s="545"/>
      <c r="J1825" s="545"/>
      <c r="O1825" s="578"/>
      <c r="P1825" s="547"/>
      <c r="Q1825" s="547"/>
      <c r="R1825" s="547"/>
    </row>
    <row r="1826" spans="6:18" s="577" customFormat="1">
      <c r="F1826" s="545"/>
      <c r="H1826" s="545"/>
      <c r="J1826" s="545"/>
      <c r="O1826" s="578"/>
      <c r="P1826" s="547"/>
      <c r="Q1826" s="547"/>
      <c r="R1826" s="547"/>
    </row>
    <row r="1827" spans="6:18" s="577" customFormat="1">
      <c r="F1827" s="545"/>
      <c r="H1827" s="545"/>
      <c r="J1827" s="545"/>
      <c r="O1827" s="578"/>
      <c r="P1827" s="547"/>
      <c r="Q1827" s="547"/>
      <c r="R1827" s="547"/>
    </row>
    <row r="1828" spans="6:18" s="577" customFormat="1">
      <c r="F1828" s="545"/>
      <c r="H1828" s="545"/>
      <c r="J1828" s="545"/>
      <c r="O1828" s="578"/>
      <c r="P1828" s="547"/>
      <c r="Q1828" s="547"/>
      <c r="R1828" s="547"/>
    </row>
    <row r="1829" spans="6:18" s="577" customFormat="1">
      <c r="F1829" s="545"/>
      <c r="H1829" s="545"/>
      <c r="J1829" s="545"/>
      <c r="O1829" s="578"/>
      <c r="P1829" s="547"/>
      <c r="Q1829" s="547"/>
      <c r="R1829" s="547"/>
    </row>
    <row r="1830" spans="6:18" s="577" customFormat="1">
      <c r="F1830" s="545"/>
      <c r="H1830" s="545"/>
      <c r="J1830" s="545"/>
      <c r="O1830" s="578"/>
      <c r="P1830" s="547"/>
      <c r="Q1830" s="547"/>
      <c r="R1830" s="547"/>
    </row>
    <row r="1831" spans="6:18" s="577" customFormat="1">
      <c r="F1831" s="545"/>
      <c r="H1831" s="545"/>
      <c r="J1831" s="545"/>
      <c r="O1831" s="578"/>
      <c r="P1831" s="547"/>
      <c r="Q1831" s="547"/>
      <c r="R1831" s="547"/>
    </row>
    <row r="1832" spans="6:18" s="577" customFormat="1">
      <c r="F1832" s="545"/>
      <c r="H1832" s="545"/>
      <c r="J1832" s="545"/>
      <c r="O1832" s="578"/>
      <c r="P1832" s="547"/>
      <c r="Q1832" s="547"/>
      <c r="R1832" s="547"/>
    </row>
    <row r="1833" spans="6:18" s="577" customFormat="1">
      <c r="F1833" s="545"/>
      <c r="H1833" s="545"/>
      <c r="J1833" s="545"/>
      <c r="O1833" s="578"/>
      <c r="P1833" s="547"/>
      <c r="Q1833" s="547"/>
      <c r="R1833" s="547"/>
    </row>
    <row r="1834" spans="6:18" s="577" customFormat="1">
      <c r="F1834" s="545"/>
      <c r="H1834" s="545"/>
      <c r="J1834" s="545"/>
      <c r="O1834" s="578"/>
      <c r="P1834" s="547"/>
      <c r="Q1834" s="547"/>
      <c r="R1834" s="547"/>
    </row>
    <row r="1835" spans="6:18" s="577" customFormat="1">
      <c r="F1835" s="545"/>
      <c r="H1835" s="545"/>
      <c r="J1835" s="545"/>
      <c r="O1835" s="578"/>
      <c r="P1835" s="547"/>
      <c r="Q1835" s="547"/>
      <c r="R1835" s="547"/>
    </row>
    <row r="1836" spans="6:18" s="577" customFormat="1">
      <c r="F1836" s="545"/>
      <c r="H1836" s="545"/>
      <c r="J1836" s="545"/>
      <c r="O1836" s="578"/>
      <c r="P1836" s="547"/>
      <c r="Q1836" s="547"/>
      <c r="R1836" s="547"/>
    </row>
    <row r="1837" spans="6:18" s="577" customFormat="1">
      <c r="F1837" s="545"/>
      <c r="H1837" s="545"/>
      <c r="J1837" s="545"/>
      <c r="O1837" s="578"/>
      <c r="P1837" s="547"/>
      <c r="Q1837" s="547"/>
      <c r="R1837" s="547"/>
    </row>
    <row r="1838" spans="6:18" s="577" customFormat="1">
      <c r="F1838" s="545"/>
      <c r="H1838" s="545"/>
      <c r="J1838" s="545"/>
      <c r="O1838" s="578"/>
      <c r="P1838" s="547"/>
      <c r="Q1838" s="547"/>
      <c r="R1838" s="547"/>
    </row>
    <row r="1839" spans="6:18" s="577" customFormat="1">
      <c r="F1839" s="545"/>
      <c r="H1839" s="545"/>
      <c r="J1839" s="545"/>
      <c r="O1839" s="578"/>
      <c r="P1839" s="547"/>
      <c r="Q1839" s="547"/>
      <c r="R1839" s="547"/>
    </row>
    <row r="1840" spans="6:18" s="577" customFormat="1">
      <c r="F1840" s="545"/>
      <c r="H1840" s="545"/>
      <c r="J1840" s="545"/>
      <c r="O1840" s="578"/>
      <c r="P1840" s="547"/>
      <c r="Q1840" s="547"/>
      <c r="R1840" s="547"/>
    </row>
    <row r="1841" spans="6:18" s="577" customFormat="1">
      <c r="F1841" s="545"/>
      <c r="H1841" s="545"/>
      <c r="J1841" s="545"/>
      <c r="O1841" s="578"/>
      <c r="P1841" s="547"/>
      <c r="Q1841" s="547"/>
      <c r="R1841" s="547"/>
    </row>
    <row r="1842" spans="6:18" s="577" customFormat="1">
      <c r="F1842" s="545"/>
      <c r="H1842" s="545"/>
      <c r="J1842" s="545"/>
      <c r="O1842" s="578"/>
      <c r="P1842" s="547"/>
      <c r="Q1842" s="547"/>
      <c r="R1842" s="547"/>
    </row>
    <row r="1843" spans="6:18" s="577" customFormat="1">
      <c r="F1843" s="545"/>
      <c r="H1843" s="545"/>
      <c r="J1843" s="545"/>
      <c r="O1843" s="578"/>
      <c r="P1843" s="547"/>
      <c r="Q1843" s="547"/>
      <c r="R1843" s="547"/>
    </row>
    <row r="1844" spans="6:18" s="577" customFormat="1">
      <c r="F1844" s="545"/>
      <c r="H1844" s="545"/>
      <c r="J1844" s="545"/>
      <c r="O1844" s="578"/>
      <c r="P1844" s="547"/>
      <c r="Q1844" s="547"/>
      <c r="R1844" s="547"/>
    </row>
    <row r="1845" spans="6:18" s="577" customFormat="1">
      <c r="F1845" s="545"/>
      <c r="H1845" s="545"/>
      <c r="J1845" s="545"/>
      <c r="O1845" s="578"/>
      <c r="P1845" s="547"/>
      <c r="Q1845" s="547"/>
      <c r="R1845" s="547"/>
    </row>
    <row r="1846" spans="6:18" s="577" customFormat="1">
      <c r="F1846" s="545"/>
      <c r="H1846" s="545"/>
      <c r="J1846" s="545"/>
      <c r="O1846" s="578"/>
      <c r="P1846" s="547"/>
      <c r="Q1846" s="547"/>
      <c r="R1846" s="547"/>
    </row>
    <row r="1847" spans="6:18" s="577" customFormat="1">
      <c r="F1847" s="545"/>
      <c r="H1847" s="545"/>
      <c r="J1847" s="545"/>
      <c r="O1847" s="578"/>
      <c r="P1847" s="547"/>
      <c r="Q1847" s="547"/>
      <c r="R1847" s="547"/>
    </row>
    <row r="1848" spans="6:18" s="577" customFormat="1">
      <c r="F1848" s="545"/>
      <c r="H1848" s="545"/>
      <c r="J1848" s="545"/>
      <c r="O1848" s="578"/>
      <c r="P1848" s="547"/>
      <c r="Q1848" s="547"/>
      <c r="R1848" s="547"/>
    </row>
    <row r="1849" spans="6:18" s="577" customFormat="1">
      <c r="F1849" s="545"/>
      <c r="H1849" s="545"/>
      <c r="J1849" s="545"/>
      <c r="O1849" s="578"/>
      <c r="P1849" s="547"/>
      <c r="Q1849" s="547"/>
      <c r="R1849" s="547"/>
    </row>
    <row r="1850" spans="6:18" s="577" customFormat="1">
      <c r="F1850" s="545"/>
      <c r="H1850" s="545"/>
      <c r="J1850" s="545"/>
      <c r="O1850" s="578"/>
      <c r="P1850" s="547"/>
      <c r="Q1850" s="547"/>
      <c r="R1850" s="547"/>
    </row>
    <row r="1851" spans="6:18" s="577" customFormat="1">
      <c r="F1851" s="545"/>
      <c r="H1851" s="545"/>
      <c r="J1851" s="545"/>
      <c r="O1851" s="578"/>
      <c r="P1851" s="547"/>
      <c r="Q1851" s="547"/>
      <c r="R1851" s="547"/>
    </row>
    <row r="1852" spans="6:18" s="577" customFormat="1">
      <c r="F1852" s="545"/>
      <c r="H1852" s="545"/>
      <c r="J1852" s="545"/>
      <c r="O1852" s="578"/>
      <c r="P1852" s="547"/>
      <c r="Q1852" s="547"/>
      <c r="R1852" s="547"/>
    </row>
    <row r="1853" spans="6:18" s="577" customFormat="1">
      <c r="F1853" s="545"/>
      <c r="H1853" s="545"/>
      <c r="J1853" s="545"/>
      <c r="O1853" s="578"/>
      <c r="P1853" s="547"/>
      <c r="Q1853" s="547"/>
      <c r="R1853" s="547"/>
    </row>
    <row r="1854" spans="6:18" s="577" customFormat="1">
      <c r="F1854" s="545"/>
      <c r="H1854" s="545"/>
      <c r="J1854" s="545"/>
      <c r="O1854" s="578"/>
      <c r="P1854" s="547"/>
      <c r="Q1854" s="547"/>
      <c r="R1854" s="547"/>
    </row>
    <row r="1855" spans="6:18" s="577" customFormat="1">
      <c r="F1855" s="545"/>
      <c r="H1855" s="545"/>
      <c r="J1855" s="545"/>
      <c r="O1855" s="578"/>
      <c r="P1855" s="547"/>
      <c r="Q1855" s="547"/>
      <c r="R1855" s="547"/>
    </row>
    <row r="1856" spans="6:18" s="577" customFormat="1">
      <c r="F1856" s="545"/>
      <c r="H1856" s="545"/>
      <c r="J1856" s="545"/>
      <c r="O1856" s="578"/>
      <c r="P1856" s="547"/>
      <c r="Q1856" s="547"/>
      <c r="R1856" s="547"/>
    </row>
    <row r="1857" spans="6:18" s="577" customFormat="1">
      <c r="F1857" s="545"/>
      <c r="H1857" s="545"/>
      <c r="J1857" s="545"/>
      <c r="O1857" s="578"/>
      <c r="P1857" s="547"/>
      <c r="Q1857" s="547"/>
      <c r="R1857" s="547"/>
    </row>
    <row r="1858" spans="6:18" s="577" customFormat="1">
      <c r="F1858" s="545"/>
      <c r="H1858" s="545"/>
      <c r="J1858" s="545"/>
      <c r="O1858" s="578"/>
      <c r="P1858" s="547"/>
      <c r="Q1858" s="547"/>
      <c r="R1858" s="547"/>
    </row>
    <row r="1859" spans="6:18" s="577" customFormat="1">
      <c r="F1859" s="545"/>
      <c r="H1859" s="545"/>
      <c r="J1859" s="545"/>
      <c r="O1859" s="578"/>
      <c r="P1859" s="547"/>
      <c r="Q1859" s="547"/>
      <c r="R1859" s="547"/>
    </row>
    <row r="1860" spans="6:18" s="577" customFormat="1">
      <c r="F1860" s="545"/>
      <c r="H1860" s="545"/>
      <c r="J1860" s="545"/>
      <c r="O1860" s="578"/>
      <c r="P1860" s="547"/>
      <c r="Q1860" s="547"/>
      <c r="R1860" s="547"/>
    </row>
    <row r="1861" spans="6:18" s="577" customFormat="1">
      <c r="F1861" s="545"/>
      <c r="H1861" s="545"/>
      <c r="J1861" s="545"/>
      <c r="O1861" s="578"/>
      <c r="P1861" s="547"/>
      <c r="Q1861" s="547"/>
      <c r="R1861" s="547"/>
    </row>
    <row r="1862" spans="6:18" s="577" customFormat="1">
      <c r="F1862" s="545"/>
      <c r="H1862" s="545"/>
      <c r="J1862" s="545"/>
      <c r="O1862" s="578"/>
      <c r="P1862" s="547"/>
      <c r="Q1862" s="547"/>
      <c r="R1862" s="547"/>
    </row>
    <row r="1863" spans="6:18" s="577" customFormat="1">
      <c r="F1863" s="545"/>
      <c r="H1863" s="545"/>
      <c r="J1863" s="545"/>
      <c r="O1863" s="578"/>
      <c r="P1863" s="547"/>
      <c r="Q1863" s="547"/>
      <c r="R1863" s="547"/>
    </row>
    <row r="1864" spans="6:18" s="577" customFormat="1">
      <c r="F1864" s="545"/>
      <c r="H1864" s="545"/>
      <c r="J1864" s="545"/>
      <c r="O1864" s="578"/>
      <c r="P1864" s="547"/>
      <c r="Q1864" s="547"/>
      <c r="R1864" s="547"/>
    </row>
    <row r="1865" spans="6:18" s="577" customFormat="1">
      <c r="F1865" s="545"/>
      <c r="H1865" s="545"/>
      <c r="J1865" s="545"/>
      <c r="O1865" s="578"/>
      <c r="P1865" s="547"/>
      <c r="Q1865" s="547"/>
      <c r="R1865" s="547"/>
    </row>
    <row r="1866" spans="6:18" s="577" customFormat="1">
      <c r="F1866" s="545"/>
      <c r="H1866" s="545"/>
      <c r="J1866" s="545"/>
      <c r="O1866" s="578"/>
      <c r="P1866" s="547"/>
      <c r="Q1866" s="547"/>
      <c r="R1866" s="547"/>
    </row>
    <row r="1867" spans="6:18" s="577" customFormat="1">
      <c r="F1867" s="545"/>
      <c r="H1867" s="545"/>
      <c r="J1867" s="545"/>
      <c r="O1867" s="578"/>
      <c r="P1867" s="547"/>
      <c r="Q1867" s="547"/>
      <c r="R1867" s="547"/>
    </row>
    <row r="1868" spans="6:18" s="577" customFormat="1">
      <c r="F1868" s="545"/>
      <c r="H1868" s="545"/>
      <c r="J1868" s="545"/>
      <c r="O1868" s="578"/>
      <c r="P1868" s="547"/>
      <c r="Q1868" s="547"/>
      <c r="R1868" s="547"/>
    </row>
    <row r="1869" spans="6:18" s="577" customFormat="1">
      <c r="F1869" s="545"/>
      <c r="H1869" s="545"/>
      <c r="J1869" s="545"/>
      <c r="O1869" s="578"/>
      <c r="P1869" s="547"/>
      <c r="Q1869" s="547"/>
      <c r="R1869" s="547"/>
    </row>
    <row r="1870" spans="6:18" s="577" customFormat="1">
      <c r="F1870" s="545"/>
      <c r="H1870" s="545"/>
      <c r="J1870" s="545"/>
      <c r="O1870" s="578"/>
      <c r="P1870" s="547"/>
      <c r="Q1870" s="547"/>
      <c r="R1870" s="547"/>
    </row>
    <row r="1871" spans="6:18" s="577" customFormat="1">
      <c r="F1871" s="545"/>
      <c r="H1871" s="545"/>
      <c r="J1871" s="545"/>
      <c r="O1871" s="578"/>
      <c r="P1871" s="547"/>
      <c r="Q1871" s="547"/>
      <c r="R1871" s="547"/>
    </row>
    <row r="1872" spans="6:18" s="577" customFormat="1">
      <c r="F1872" s="545"/>
      <c r="H1872" s="545"/>
      <c r="J1872" s="545"/>
      <c r="O1872" s="578"/>
      <c r="P1872" s="547"/>
      <c r="Q1872" s="547"/>
      <c r="R1872" s="547"/>
    </row>
    <row r="1873" spans="6:18" s="577" customFormat="1">
      <c r="F1873" s="545"/>
      <c r="H1873" s="545"/>
      <c r="J1873" s="545"/>
      <c r="O1873" s="578"/>
      <c r="P1873" s="547"/>
      <c r="Q1873" s="547"/>
      <c r="R1873" s="547"/>
    </row>
    <row r="1874" spans="6:18" s="577" customFormat="1">
      <c r="F1874" s="545"/>
      <c r="H1874" s="545"/>
      <c r="J1874" s="545"/>
      <c r="O1874" s="578"/>
      <c r="P1874" s="547"/>
      <c r="Q1874" s="547"/>
      <c r="R1874" s="547"/>
    </row>
    <row r="1875" spans="6:18" s="577" customFormat="1">
      <c r="F1875" s="545"/>
      <c r="H1875" s="545"/>
      <c r="J1875" s="545"/>
      <c r="O1875" s="578"/>
      <c r="P1875" s="547"/>
      <c r="Q1875" s="547"/>
      <c r="R1875" s="547"/>
    </row>
    <row r="1876" spans="6:18" s="577" customFormat="1">
      <c r="F1876" s="545"/>
      <c r="H1876" s="545"/>
      <c r="J1876" s="545"/>
      <c r="O1876" s="578"/>
      <c r="P1876" s="547"/>
      <c r="Q1876" s="547"/>
      <c r="R1876" s="547"/>
    </row>
    <row r="1877" spans="6:18" s="577" customFormat="1">
      <c r="F1877" s="545"/>
      <c r="H1877" s="545"/>
      <c r="J1877" s="545"/>
      <c r="O1877" s="578"/>
      <c r="P1877" s="547"/>
      <c r="Q1877" s="547"/>
      <c r="R1877" s="547"/>
    </row>
    <row r="1878" spans="6:18" s="577" customFormat="1">
      <c r="F1878" s="545"/>
      <c r="H1878" s="545"/>
      <c r="J1878" s="545"/>
      <c r="O1878" s="578"/>
      <c r="P1878" s="547"/>
      <c r="Q1878" s="547"/>
      <c r="R1878" s="547"/>
    </row>
    <row r="1879" spans="6:18" s="577" customFormat="1">
      <c r="F1879" s="545"/>
      <c r="H1879" s="545"/>
      <c r="J1879" s="545"/>
      <c r="O1879" s="578"/>
      <c r="P1879" s="547"/>
      <c r="Q1879" s="547"/>
      <c r="R1879" s="547"/>
    </row>
    <row r="1880" spans="6:18" s="577" customFormat="1">
      <c r="F1880" s="545"/>
      <c r="H1880" s="545"/>
      <c r="J1880" s="545"/>
      <c r="O1880" s="578"/>
      <c r="P1880" s="547"/>
      <c r="Q1880" s="547"/>
      <c r="R1880" s="547"/>
    </row>
    <row r="1881" spans="6:18" s="577" customFormat="1">
      <c r="F1881" s="545"/>
      <c r="H1881" s="545"/>
      <c r="J1881" s="545"/>
      <c r="O1881" s="578"/>
      <c r="P1881" s="547"/>
      <c r="Q1881" s="547"/>
      <c r="R1881" s="547"/>
    </row>
    <row r="1882" spans="6:18" s="577" customFormat="1">
      <c r="F1882" s="545"/>
      <c r="H1882" s="545"/>
      <c r="J1882" s="545"/>
      <c r="O1882" s="578"/>
      <c r="P1882" s="547"/>
      <c r="Q1882" s="547"/>
      <c r="R1882" s="547"/>
    </row>
    <row r="1883" spans="6:18" s="577" customFormat="1">
      <c r="F1883" s="545"/>
      <c r="H1883" s="545"/>
      <c r="J1883" s="545"/>
      <c r="O1883" s="578"/>
      <c r="P1883" s="547"/>
      <c r="Q1883" s="547"/>
      <c r="R1883" s="547"/>
    </row>
    <row r="1884" spans="6:18" s="577" customFormat="1">
      <c r="F1884" s="545"/>
      <c r="H1884" s="545"/>
      <c r="J1884" s="545"/>
      <c r="O1884" s="578"/>
      <c r="P1884" s="547"/>
      <c r="Q1884" s="547"/>
      <c r="R1884" s="547"/>
    </row>
    <row r="1885" spans="6:18" s="577" customFormat="1">
      <c r="F1885" s="545"/>
      <c r="H1885" s="545"/>
      <c r="J1885" s="545"/>
      <c r="O1885" s="578"/>
      <c r="P1885" s="547"/>
      <c r="Q1885" s="547"/>
      <c r="R1885" s="547"/>
    </row>
    <row r="1886" spans="6:18" s="577" customFormat="1">
      <c r="F1886" s="545"/>
      <c r="H1886" s="545"/>
      <c r="J1886" s="545"/>
      <c r="O1886" s="578"/>
      <c r="P1886" s="547"/>
      <c r="Q1886" s="547"/>
      <c r="R1886" s="547"/>
    </row>
    <row r="1887" spans="6:18" s="577" customFormat="1">
      <c r="F1887" s="545"/>
      <c r="H1887" s="545"/>
      <c r="J1887" s="545"/>
      <c r="O1887" s="578"/>
      <c r="P1887" s="547"/>
      <c r="Q1887" s="547"/>
      <c r="R1887" s="547"/>
    </row>
    <row r="1888" spans="6:18" s="577" customFormat="1">
      <c r="F1888" s="545"/>
      <c r="H1888" s="545"/>
      <c r="J1888" s="545"/>
      <c r="O1888" s="578"/>
      <c r="P1888" s="547"/>
      <c r="Q1888" s="547"/>
      <c r="R1888" s="547"/>
    </row>
    <row r="1889" spans="6:18" s="577" customFormat="1">
      <c r="F1889" s="545"/>
      <c r="H1889" s="545"/>
      <c r="J1889" s="545"/>
      <c r="O1889" s="578"/>
      <c r="P1889" s="547"/>
      <c r="Q1889" s="547"/>
      <c r="R1889" s="547"/>
    </row>
    <row r="1890" spans="6:18" s="577" customFormat="1">
      <c r="F1890" s="545"/>
      <c r="H1890" s="545"/>
      <c r="J1890" s="545"/>
      <c r="O1890" s="578"/>
      <c r="P1890" s="547"/>
      <c r="Q1890" s="547"/>
      <c r="R1890" s="547"/>
    </row>
    <row r="1891" spans="6:18" s="577" customFormat="1">
      <c r="F1891" s="545"/>
      <c r="H1891" s="545"/>
      <c r="J1891" s="545"/>
      <c r="O1891" s="578"/>
      <c r="P1891" s="547"/>
      <c r="Q1891" s="547"/>
      <c r="R1891" s="547"/>
    </row>
    <row r="1892" spans="6:18" s="577" customFormat="1">
      <c r="F1892" s="545"/>
      <c r="H1892" s="545"/>
      <c r="J1892" s="545"/>
      <c r="O1892" s="578"/>
      <c r="P1892" s="547"/>
      <c r="Q1892" s="547"/>
      <c r="R1892" s="547"/>
    </row>
    <row r="1893" spans="6:18" s="577" customFormat="1">
      <c r="F1893" s="545"/>
      <c r="H1893" s="545"/>
      <c r="J1893" s="545"/>
      <c r="O1893" s="578"/>
      <c r="P1893" s="547"/>
      <c r="Q1893" s="547"/>
      <c r="R1893" s="547"/>
    </row>
    <row r="1894" spans="6:18" s="577" customFormat="1">
      <c r="F1894" s="545"/>
      <c r="H1894" s="545"/>
      <c r="J1894" s="545"/>
      <c r="O1894" s="578"/>
      <c r="P1894" s="547"/>
      <c r="Q1894" s="547"/>
      <c r="R1894" s="547"/>
    </row>
    <row r="1895" spans="6:18" s="577" customFormat="1">
      <c r="F1895" s="545"/>
      <c r="H1895" s="545"/>
      <c r="J1895" s="545"/>
      <c r="O1895" s="578"/>
      <c r="P1895" s="547"/>
      <c r="Q1895" s="547"/>
      <c r="R1895" s="547"/>
    </row>
    <row r="1896" spans="6:18" s="577" customFormat="1">
      <c r="F1896" s="545"/>
      <c r="H1896" s="545"/>
      <c r="J1896" s="545"/>
      <c r="O1896" s="578"/>
      <c r="P1896" s="547"/>
      <c r="Q1896" s="547"/>
      <c r="R1896" s="547"/>
    </row>
    <row r="1897" spans="6:18" s="577" customFormat="1">
      <c r="F1897" s="545"/>
      <c r="H1897" s="545"/>
      <c r="J1897" s="545"/>
      <c r="O1897" s="578"/>
      <c r="P1897" s="547"/>
      <c r="Q1897" s="547"/>
      <c r="R1897" s="547"/>
    </row>
    <row r="1898" spans="6:18" s="577" customFormat="1">
      <c r="F1898" s="545"/>
      <c r="H1898" s="545"/>
      <c r="J1898" s="545"/>
      <c r="O1898" s="578"/>
      <c r="P1898" s="547"/>
      <c r="Q1898" s="547"/>
      <c r="R1898" s="547"/>
    </row>
    <row r="1899" spans="6:18" s="577" customFormat="1">
      <c r="F1899" s="545"/>
      <c r="H1899" s="545"/>
      <c r="J1899" s="545"/>
      <c r="O1899" s="578"/>
      <c r="P1899" s="547"/>
      <c r="Q1899" s="547"/>
      <c r="R1899" s="547"/>
    </row>
    <row r="1900" spans="6:18" s="577" customFormat="1">
      <c r="F1900" s="545"/>
      <c r="H1900" s="545"/>
      <c r="J1900" s="545"/>
      <c r="O1900" s="578"/>
      <c r="P1900" s="547"/>
      <c r="Q1900" s="547"/>
      <c r="R1900" s="547"/>
    </row>
    <row r="1901" spans="6:18" s="577" customFormat="1">
      <c r="F1901" s="545"/>
      <c r="H1901" s="545"/>
      <c r="J1901" s="545"/>
      <c r="O1901" s="578"/>
      <c r="P1901" s="547"/>
      <c r="Q1901" s="547"/>
      <c r="R1901" s="547"/>
    </row>
    <row r="1902" spans="6:18" s="577" customFormat="1">
      <c r="F1902" s="545"/>
      <c r="H1902" s="545"/>
      <c r="J1902" s="545"/>
      <c r="O1902" s="578"/>
      <c r="P1902" s="547"/>
      <c r="Q1902" s="547"/>
      <c r="R1902" s="547"/>
    </row>
    <row r="1903" spans="6:18" s="577" customFormat="1">
      <c r="F1903" s="545"/>
      <c r="H1903" s="545"/>
      <c r="J1903" s="545"/>
      <c r="O1903" s="578"/>
      <c r="P1903" s="547"/>
      <c r="Q1903" s="547"/>
      <c r="R1903" s="547"/>
    </row>
    <row r="1904" spans="6:18" s="577" customFormat="1">
      <c r="F1904" s="545"/>
      <c r="H1904" s="545"/>
      <c r="J1904" s="545"/>
      <c r="O1904" s="578"/>
      <c r="P1904" s="547"/>
      <c r="Q1904" s="547"/>
      <c r="R1904" s="547"/>
    </row>
    <row r="1905" spans="6:18" s="577" customFormat="1">
      <c r="F1905" s="545"/>
      <c r="H1905" s="545"/>
      <c r="J1905" s="545"/>
      <c r="O1905" s="578"/>
      <c r="P1905" s="547"/>
      <c r="Q1905" s="547"/>
      <c r="R1905" s="547"/>
    </row>
    <row r="1906" spans="6:18" s="577" customFormat="1">
      <c r="F1906" s="545"/>
      <c r="H1906" s="545"/>
      <c r="J1906" s="545"/>
      <c r="O1906" s="578"/>
      <c r="P1906" s="547"/>
      <c r="Q1906" s="547"/>
      <c r="R1906" s="547"/>
    </row>
    <row r="1907" spans="6:18" s="577" customFormat="1">
      <c r="F1907" s="545"/>
      <c r="H1907" s="545"/>
      <c r="J1907" s="545"/>
      <c r="O1907" s="578"/>
      <c r="P1907" s="547"/>
      <c r="Q1907" s="547"/>
      <c r="R1907" s="547"/>
    </row>
    <row r="1908" spans="6:18" s="577" customFormat="1">
      <c r="F1908" s="545"/>
      <c r="H1908" s="545"/>
      <c r="J1908" s="545"/>
      <c r="O1908" s="578"/>
      <c r="P1908" s="547"/>
      <c r="Q1908" s="547"/>
      <c r="R1908" s="547"/>
    </row>
    <row r="1909" spans="6:18" s="577" customFormat="1">
      <c r="F1909" s="545"/>
      <c r="H1909" s="545"/>
      <c r="J1909" s="545"/>
      <c r="O1909" s="578"/>
      <c r="P1909" s="547"/>
      <c r="Q1909" s="547"/>
      <c r="R1909" s="547"/>
    </row>
    <row r="1910" spans="6:18" s="577" customFormat="1">
      <c r="F1910" s="545"/>
      <c r="H1910" s="545"/>
      <c r="J1910" s="545"/>
      <c r="O1910" s="578"/>
      <c r="P1910" s="547"/>
      <c r="Q1910" s="547"/>
      <c r="R1910" s="547"/>
    </row>
    <row r="1911" spans="6:18" s="577" customFormat="1">
      <c r="F1911" s="545"/>
      <c r="H1911" s="545"/>
      <c r="J1911" s="545"/>
      <c r="O1911" s="578"/>
      <c r="P1911" s="547"/>
      <c r="Q1911" s="547"/>
      <c r="R1911" s="547"/>
    </row>
    <row r="1912" spans="6:18" s="577" customFormat="1">
      <c r="F1912" s="545"/>
      <c r="H1912" s="545"/>
      <c r="J1912" s="545"/>
      <c r="O1912" s="578"/>
      <c r="P1912" s="547"/>
      <c r="Q1912" s="547"/>
      <c r="R1912" s="547"/>
    </row>
    <row r="1913" spans="6:18" s="577" customFormat="1">
      <c r="F1913" s="545"/>
      <c r="H1913" s="545"/>
      <c r="J1913" s="545"/>
      <c r="O1913" s="578"/>
      <c r="P1913" s="547"/>
      <c r="Q1913" s="547"/>
      <c r="R1913" s="547"/>
    </row>
    <row r="1914" spans="6:18" s="577" customFormat="1">
      <c r="F1914" s="545"/>
      <c r="H1914" s="545"/>
      <c r="J1914" s="545"/>
      <c r="O1914" s="578"/>
      <c r="P1914" s="547"/>
      <c r="Q1914" s="547"/>
      <c r="R1914" s="547"/>
    </row>
    <row r="1915" spans="6:18" s="577" customFormat="1">
      <c r="F1915" s="545"/>
      <c r="H1915" s="545"/>
      <c r="J1915" s="545"/>
      <c r="O1915" s="578"/>
      <c r="P1915" s="547"/>
      <c r="Q1915" s="547"/>
      <c r="R1915" s="547"/>
    </row>
    <row r="1916" spans="6:18" s="577" customFormat="1">
      <c r="F1916" s="545"/>
      <c r="H1916" s="545"/>
      <c r="J1916" s="545"/>
      <c r="O1916" s="578"/>
      <c r="P1916" s="547"/>
      <c r="Q1916" s="547"/>
      <c r="R1916" s="547"/>
    </row>
    <row r="1917" spans="6:18" s="577" customFormat="1">
      <c r="F1917" s="545"/>
      <c r="H1917" s="545"/>
      <c r="J1917" s="545"/>
      <c r="O1917" s="578"/>
      <c r="P1917" s="547"/>
      <c r="Q1917" s="547"/>
      <c r="R1917" s="547"/>
    </row>
    <row r="1918" spans="6:18" s="577" customFormat="1">
      <c r="F1918" s="545"/>
      <c r="H1918" s="545"/>
      <c r="J1918" s="545"/>
      <c r="O1918" s="578"/>
      <c r="P1918" s="547"/>
      <c r="Q1918" s="547"/>
      <c r="R1918" s="547"/>
    </row>
    <row r="1919" spans="6:18" s="577" customFormat="1">
      <c r="F1919" s="545"/>
      <c r="H1919" s="545"/>
      <c r="J1919" s="545"/>
      <c r="O1919" s="578"/>
      <c r="P1919" s="547"/>
      <c r="Q1919" s="547"/>
      <c r="R1919" s="547"/>
    </row>
    <row r="1920" spans="6:18" s="577" customFormat="1">
      <c r="F1920" s="545"/>
      <c r="H1920" s="545"/>
      <c r="J1920" s="545"/>
      <c r="O1920" s="578"/>
      <c r="P1920" s="547"/>
      <c r="Q1920" s="547"/>
      <c r="R1920" s="547"/>
    </row>
    <row r="1921" spans="6:18" s="577" customFormat="1">
      <c r="F1921" s="545"/>
      <c r="H1921" s="545"/>
      <c r="J1921" s="545"/>
      <c r="O1921" s="578"/>
      <c r="P1921" s="547"/>
      <c r="Q1921" s="547"/>
      <c r="R1921" s="547"/>
    </row>
    <row r="1922" spans="6:18" s="577" customFormat="1">
      <c r="F1922" s="545"/>
      <c r="H1922" s="545"/>
      <c r="J1922" s="545"/>
      <c r="O1922" s="578"/>
      <c r="P1922" s="547"/>
      <c r="Q1922" s="547"/>
      <c r="R1922" s="547"/>
    </row>
    <row r="1923" spans="6:18" s="577" customFormat="1">
      <c r="F1923" s="545"/>
      <c r="H1923" s="545"/>
      <c r="J1923" s="545"/>
      <c r="O1923" s="578"/>
      <c r="P1923" s="547"/>
      <c r="Q1923" s="547"/>
      <c r="R1923" s="547"/>
    </row>
    <row r="1924" spans="6:18" s="577" customFormat="1">
      <c r="F1924" s="545"/>
      <c r="H1924" s="545"/>
      <c r="J1924" s="545"/>
      <c r="O1924" s="578"/>
      <c r="P1924" s="547"/>
      <c r="Q1924" s="547"/>
      <c r="R1924" s="547"/>
    </row>
    <row r="1925" spans="6:18" s="577" customFormat="1">
      <c r="F1925" s="545"/>
      <c r="H1925" s="545"/>
      <c r="J1925" s="545"/>
      <c r="O1925" s="578"/>
      <c r="P1925" s="547"/>
      <c r="Q1925" s="547"/>
      <c r="R1925" s="547"/>
    </row>
    <row r="1926" spans="6:18" s="577" customFormat="1">
      <c r="F1926" s="545"/>
      <c r="H1926" s="545"/>
      <c r="J1926" s="545"/>
      <c r="O1926" s="578"/>
      <c r="P1926" s="547"/>
      <c r="Q1926" s="547"/>
      <c r="R1926" s="547"/>
    </row>
    <row r="1927" spans="6:18" s="577" customFormat="1">
      <c r="F1927" s="545"/>
      <c r="H1927" s="545"/>
      <c r="J1927" s="545"/>
      <c r="O1927" s="578"/>
      <c r="P1927" s="547"/>
      <c r="Q1927" s="547"/>
      <c r="R1927" s="547"/>
    </row>
    <row r="1928" spans="6:18" s="577" customFormat="1">
      <c r="F1928" s="545"/>
      <c r="H1928" s="545"/>
      <c r="J1928" s="545"/>
      <c r="O1928" s="578"/>
      <c r="P1928" s="547"/>
      <c r="Q1928" s="547"/>
      <c r="R1928" s="547"/>
    </row>
    <row r="1929" spans="6:18" s="577" customFormat="1">
      <c r="F1929" s="545"/>
      <c r="H1929" s="545"/>
      <c r="J1929" s="545"/>
      <c r="O1929" s="578"/>
      <c r="P1929" s="547"/>
      <c r="Q1929" s="547"/>
      <c r="R1929" s="547"/>
    </row>
    <row r="1930" spans="6:18" s="577" customFormat="1">
      <c r="F1930" s="545"/>
      <c r="H1930" s="545"/>
      <c r="J1930" s="545"/>
      <c r="O1930" s="578"/>
      <c r="P1930" s="547"/>
      <c r="Q1930" s="547"/>
      <c r="R1930" s="547"/>
    </row>
    <row r="1931" spans="6:18" s="577" customFormat="1">
      <c r="F1931" s="545"/>
      <c r="H1931" s="545"/>
      <c r="J1931" s="545"/>
      <c r="O1931" s="578"/>
      <c r="P1931" s="547"/>
      <c r="Q1931" s="547"/>
      <c r="R1931" s="547"/>
    </row>
    <row r="1932" spans="6:18" s="577" customFormat="1">
      <c r="F1932" s="545"/>
      <c r="H1932" s="545"/>
      <c r="J1932" s="545"/>
      <c r="O1932" s="578"/>
      <c r="P1932" s="547"/>
      <c r="Q1932" s="547"/>
      <c r="R1932" s="547"/>
    </row>
    <row r="1933" spans="6:18" s="577" customFormat="1">
      <c r="F1933" s="545"/>
      <c r="H1933" s="545"/>
      <c r="J1933" s="545"/>
      <c r="O1933" s="578"/>
      <c r="P1933" s="547"/>
      <c r="Q1933" s="547"/>
      <c r="R1933" s="547"/>
    </row>
    <row r="1934" spans="6:18" s="577" customFormat="1">
      <c r="F1934" s="545"/>
      <c r="H1934" s="545"/>
      <c r="J1934" s="545"/>
      <c r="O1934" s="578"/>
      <c r="P1934" s="547"/>
      <c r="Q1934" s="547"/>
      <c r="R1934" s="547"/>
    </row>
    <row r="1935" spans="6:18" s="577" customFormat="1">
      <c r="F1935" s="545"/>
      <c r="H1935" s="545"/>
      <c r="J1935" s="545"/>
      <c r="O1935" s="578"/>
      <c r="P1935" s="547"/>
      <c r="Q1935" s="547"/>
      <c r="R1935" s="547"/>
    </row>
    <row r="1936" spans="6:18" s="577" customFormat="1">
      <c r="F1936" s="545"/>
      <c r="H1936" s="545"/>
      <c r="J1936" s="545"/>
      <c r="O1936" s="578"/>
      <c r="P1936" s="547"/>
      <c r="Q1936" s="547"/>
      <c r="R1936" s="547"/>
    </row>
    <row r="1937" spans="6:18" s="577" customFormat="1">
      <c r="F1937" s="545"/>
      <c r="H1937" s="545"/>
      <c r="J1937" s="545"/>
      <c r="O1937" s="578"/>
      <c r="P1937" s="547"/>
      <c r="Q1937" s="547"/>
      <c r="R1937" s="547"/>
    </row>
    <row r="1938" spans="6:18" s="577" customFormat="1">
      <c r="F1938" s="545"/>
      <c r="H1938" s="545"/>
      <c r="J1938" s="545"/>
      <c r="O1938" s="578"/>
      <c r="P1938" s="547"/>
      <c r="Q1938" s="547"/>
      <c r="R1938" s="547"/>
    </row>
    <row r="1939" spans="6:18" s="577" customFormat="1">
      <c r="F1939" s="545"/>
      <c r="H1939" s="545"/>
      <c r="J1939" s="545"/>
      <c r="O1939" s="578"/>
      <c r="P1939" s="547"/>
      <c r="Q1939" s="547"/>
      <c r="R1939" s="547"/>
    </row>
    <row r="1940" spans="6:18" s="577" customFormat="1">
      <c r="F1940" s="545"/>
      <c r="H1940" s="545"/>
      <c r="J1940" s="545"/>
      <c r="O1940" s="578"/>
      <c r="P1940" s="547"/>
      <c r="Q1940" s="547"/>
      <c r="R1940" s="547"/>
    </row>
    <row r="1941" spans="6:18" s="577" customFormat="1">
      <c r="F1941" s="545"/>
      <c r="H1941" s="545"/>
      <c r="J1941" s="545"/>
      <c r="O1941" s="578"/>
      <c r="P1941" s="547"/>
      <c r="Q1941" s="547"/>
      <c r="R1941" s="547"/>
    </row>
    <row r="1942" spans="6:18" s="577" customFormat="1">
      <c r="F1942" s="545"/>
      <c r="H1942" s="545"/>
      <c r="J1942" s="545"/>
      <c r="O1942" s="578"/>
      <c r="P1942" s="547"/>
      <c r="Q1942" s="547"/>
      <c r="R1942" s="547"/>
    </row>
    <row r="1943" spans="6:18" s="577" customFormat="1">
      <c r="F1943" s="545"/>
      <c r="H1943" s="545"/>
      <c r="J1943" s="545"/>
      <c r="O1943" s="578"/>
      <c r="P1943" s="547"/>
      <c r="Q1943" s="547"/>
      <c r="R1943" s="547"/>
    </row>
    <row r="1944" spans="6:18" s="577" customFormat="1">
      <c r="F1944" s="545"/>
      <c r="H1944" s="545"/>
      <c r="J1944" s="545"/>
      <c r="O1944" s="578"/>
      <c r="P1944" s="547"/>
      <c r="Q1944" s="547"/>
      <c r="R1944" s="547"/>
    </row>
    <row r="1945" spans="6:18" s="577" customFormat="1">
      <c r="F1945" s="545"/>
      <c r="H1945" s="545"/>
      <c r="J1945" s="545"/>
      <c r="O1945" s="578"/>
      <c r="P1945" s="547"/>
      <c r="Q1945" s="547"/>
      <c r="R1945" s="547"/>
    </row>
    <row r="1946" spans="6:18" s="577" customFormat="1">
      <c r="F1946" s="545"/>
      <c r="H1946" s="545"/>
      <c r="J1946" s="545"/>
      <c r="O1946" s="578"/>
      <c r="P1946" s="547"/>
      <c r="Q1946" s="547"/>
      <c r="R1946" s="547"/>
    </row>
    <row r="1947" spans="6:18" s="577" customFormat="1">
      <c r="F1947" s="545"/>
      <c r="H1947" s="545"/>
      <c r="J1947" s="545"/>
      <c r="O1947" s="578"/>
      <c r="P1947" s="547"/>
      <c r="Q1947" s="547"/>
      <c r="R1947" s="547"/>
    </row>
    <row r="1948" spans="6:18" s="577" customFormat="1">
      <c r="F1948" s="545"/>
      <c r="H1948" s="545"/>
      <c r="J1948" s="545"/>
      <c r="O1948" s="578"/>
      <c r="P1948" s="547"/>
      <c r="Q1948" s="547"/>
      <c r="R1948" s="547"/>
    </row>
    <row r="1949" spans="6:18" s="577" customFormat="1">
      <c r="F1949" s="545"/>
      <c r="H1949" s="545"/>
      <c r="J1949" s="545"/>
      <c r="O1949" s="578"/>
      <c r="P1949" s="547"/>
      <c r="Q1949" s="547"/>
      <c r="R1949" s="547"/>
    </row>
    <row r="1950" spans="6:18" s="577" customFormat="1">
      <c r="F1950" s="545"/>
      <c r="H1950" s="545"/>
      <c r="J1950" s="545"/>
      <c r="O1950" s="578"/>
      <c r="P1950" s="547"/>
      <c r="Q1950" s="547"/>
      <c r="R1950" s="547"/>
    </row>
    <row r="1951" spans="6:18" s="577" customFormat="1">
      <c r="F1951" s="545"/>
      <c r="H1951" s="545"/>
      <c r="J1951" s="545"/>
      <c r="O1951" s="578"/>
      <c r="P1951" s="547"/>
      <c r="Q1951" s="547"/>
      <c r="R1951" s="547"/>
    </row>
    <row r="1952" spans="6:18" s="577" customFormat="1">
      <c r="F1952" s="545"/>
      <c r="H1952" s="545"/>
      <c r="J1952" s="545"/>
      <c r="O1952" s="578"/>
      <c r="P1952" s="547"/>
      <c r="Q1952" s="547"/>
      <c r="R1952" s="547"/>
    </row>
    <row r="1953" spans="6:18" s="577" customFormat="1">
      <c r="F1953" s="545"/>
      <c r="H1953" s="545"/>
      <c r="J1953" s="545"/>
      <c r="O1953" s="578"/>
      <c r="P1953" s="547"/>
      <c r="Q1953" s="547"/>
      <c r="R1953" s="547"/>
    </row>
    <row r="1954" spans="6:18" s="577" customFormat="1">
      <c r="F1954" s="545"/>
      <c r="H1954" s="545"/>
      <c r="J1954" s="545"/>
      <c r="O1954" s="578"/>
      <c r="P1954" s="547"/>
      <c r="Q1954" s="547"/>
      <c r="R1954" s="547"/>
    </row>
    <row r="1955" spans="6:18" s="577" customFormat="1">
      <c r="F1955" s="545"/>
      <c r="H1955" s="545"/>
      <c r="J1955" s="545"/>
      <c r="O1955" s="578"/>
      <c r="P1955" s="547"/>
      <c r="Q1955" s="547"/>
      <c r="R1955" s="547"/>
    </row>
    <row r="1956" spans="6:18" s="577" customFormat="1">
      <c r="F1956" s="545"/>
      <c r="H1956" s="545"/>
      <c r="J1956" s="545"/>
      <c r="O1956" s="578"/>
      <c r="P1956" s="547"/>
      <c r="Q1956" s="547"/>
      <c r="R1956" s="547"/>
    </row>
    <row r="1957" spans="6:18" s="577" customFormat="1">
      <c r="F1957" s="545"/>
      <c r="H1957" s="545"/>
      <c r="J1957" s="545"/>
      <c r="O1957" s="578"/>
    </row>
    <row r="1958" spans="6:18" s="577" customFormat="1">
      <c r="F1958" s="545"/>
      <c r="H1958" s="545"/>
      <c r="J1958" s="545"/>
      <c r="O1958" s="578"/>
    </row>
    <row r="1959" spans="6:18" s="577" customFormat="1">
      <c r="F1959" s="545"/>
      <c r="H1959" s="545"/>
      <c r="J1959" s="545"/>
      <c r="O1959" s="578"/>
    </row>
    <row r="1960" spans="6:18" s="577" customFormat="1">
      <c r="F1960" s="545"/>
      <c r="H1960" s="545"/>
      <c r="J1960" s="545"/>
      <c r="O1960" s="578"/>
    </row>
    <row r="1961" spans="6:18" s="577" customFormat="1">
      <c r="F1961" s="545"/>
      <c r="H1961" s="545"/>
      <c r="J1961" s="545"/>
      <c r="O1961" s="578"/>
    </row>
    <row r="1962" spans="6:18" s="577" customFormat="1">
      <c r="F1962" s="545"/>
      <c r="H1962" s="545"/>
      <c r="J1962" s="545"/>
      <c r="O1962" s="578"/>
      <c r="P1962" s="547"/>
      <c r="Q1962" s="547"/>
      <c r="R1962" s="547"/>
    </row>
    <row r="1963" spans="6:18" s="577" customFormat="1">
      <c r="F1963" s="545"/>
      <c r="H1963" s="545"/>
      <c r="J1963" s="545"/>
      <c r="O1963" s="578"/>
      <c r="P1963" s="547"/>
      <c r="Q1963" s="547"/>
      <c r="R1963" s="547"/>
    </row>
    <row r="1964" spans="6:18" s="577" customFormat="1">
      <c r="F1964" s="545"/>
      <c r="H1964" s="545"/>
      <c r="J1964" s="545"/>
      <c r="O1964" s="578"/>
      <c r="P1964" s="547"/>
      <c r="Q1964" s="547"/>
      <c r="R1964" s="547"/>
    </row>
    <row r="1965" spans="6:18" s="577" customFormat="1">
      <c r="F1965" s="545"/>
      <c r="H1965" s="545"/>
      <c r="J1965" s="545"/>
      <c r="O1965" s="578"/>
      <c r="P1965" s="547"/>
      <c r="Q1965" s="547"/>
      <c r="R1965" s="547"/>
    </row>
    <row r="1966" spans="6:18" s="577" customFormat="1">
      <c r="F1966" s="545"/>
      <c r="H1966" s="545"/>
      <c r="J1966" s="545"/>
      <c r="O1966" s="578"/>
      <c r="P1966" s="547"/>
      <c r="Q1966" s="547"/>
      <c r="R1966" s="547"/>
    </row>
    <row r="1967" spans="6:18" s="577" customFormat="1">
      <c r="F1967" s="545"/>
      <c r="H1967" s="545"/>
      <c r="J1967" s="545"/>
      <c r="O1967" s="578"/>
      <c r="P1967" s="547"/>
      <c r="Q1967" s="547"/>
      <c r="R1967" s="547"/>
    </row>
    <row r="1968" spans="6:18" s="577" customFormat="1">
      <c r="F1968" s="545"/>
      <c r="H1968" s="545"/>
      <c r="J1968" s="545"/>
      <c r="O1968" s="578"/>
      <c r="P1968" s="547"/>
      <c r="Q1968" s="547"/>
      <c r="R1968" s="547"/>
    </row>
    <row r="1969" spans="6:18" s="577" customFormat="1">
      <c r="F1969" s="545"/>
      <c r="H1969" s="545"/>
      <c r="J1969" s="545"/>
      <c r="O1969" s="578"/>
      <c r="P1969" s="547"/>
      <c r="Q1969" s="547"/>
      <c r="R1969" s="547"/>
    </row>
    <row r="1970" spans="6:18" s="577" customFormat="1">
      <c r="F1970" s="545"/>
      <c r="H1970" s="545"/>
      <c r="J1970" s="545"/>
      <c r="O1970" s="578"/>
      <c r="P1970" s="547"/>
      <c r="Q1970" s="547"/>
      <c r="R1970" s="547"/>
    </row>
    <row r="1971" spans="6:18" s="577" customFormat="1">
      <c r="F1971" s="545"/>
      <c r="H1971" s="545"/>
      <c r="J1971" s="545"/>
      <c r="O1971" s="578"/>
      <c r="P1971" s="547"/>
      <c r="Q1971" s="547"/>
      <c r="R1971" s="547"/>
    </row>
    <row r="1972" spans="6:18" s="577" customFormat="1">
      <c r="F1972" s="545"/>
      <c r="H1972" s="545"/>
      <c r="J1972" s="545"/>
      <c r="O1972" s="578"/>
      <c r="P1972" s="547"/>
      <c r="Q1972" s="547"/>
      <c r="R1972" s="547"/>
    </row>
    <row r="1973" spans="6:18" s="577" customFormat="1">
      <c r="F1973" s="545"/>
      <c r="H1973" s="545"/>
      <c r="J1973" s="545"/>
      <c r="O1973" s="578"/>
      <c r="P1973" s="547"/>
      <c r="Q1973" s="547"/>
      <c r="R1973" s="547"/>
    </row>
    <row r="1974" spans="6:18" s="577" customFormat="1">
      <c r="F1974" s="545"/>
      <c r="H1974" s="545"/>
      <c r="J1974" s="545"/>
      <c r="O1974" s="578"/>
      <c r="P1974" s="547"/>
      <c r="Q1974" s="547"/>
      <c r="R1974" s="547"/>
    </row>
    <row r="1975" spans="6:18" s="577" customFormat="1">
      <c r="F1975" s="545"/>
      <c r="H1975" s="545"/>
      <c r="J1975" s="545"/>
      <c r="O1975" s="578"/>
      <c r="P1975" s="547"/>
      <c r="Q1975" s="547"/>
      <c r="R1975" s="547"/>
    </row>
    <row r="1976" spans="6:18" s="577" customFormat="1">
      <c r="F1976" s="545"/>
      <c r="H1976" s="545"/>
      <c r="J1976" s="545"/>
      <c r="O1976" s="578"/>
      <c r="P1976" s="547"/>
      <c r="Q1976" s="547"/>
      <c r="R1976" s="547"/>
    </row>
    <row r="1977" spans="6:18" s="577" customFormat="1">
      <c r="F1977" s="545"/>
      <c r="H1977" s="545"/>
      <c r="J1977" s="545"/>
      <c r="O1977" s="578"/>
      <c r="P1977" s="547"/>
      <c r="Q1977" s="547"/>
      <c r="R1977" s="547"/>
    </row>
    <row r="1978" spans="6:18" s="577" customFormat="1">
      <c r="F1978" s="545"/>
      <c r="H1978" s="545"/>
      <c r="J1978" s="545"/>
      <c r="O1978" s="578"/>
      <c r="P1978" s="547"/>
      <c r="Q1978" s="547"/>
      <c r="R1978" s="547"/>
    </row>
    <row r="1979" spans="6:18" s="577" customFormat="1">
      <c r="F1979" s="545"/>
      <c r="H1979" s="545"/>
      <c r="J1979" s="545"/>
      <c r="O1979" s="578"/>
      <c r="P1979" s="547"/>
      <c r="Q1979" s="547"/>
      <c r="R1979" s="547"/>
    </row>
    <row r="1980" spans="6:18" s="577" customFormat="1">
      <c r="F1980" s="545"/>
      <c r="H1980" s="545"/>
      <c r="J1980" s="545"/>
      <c r="O1980" s="578"/>
      <c r="P1980" s="547"/>
      <c r="Q1980" s="547"/>
      <c r="R1980" s="547"/>
    </row>
    <row r="1981" spans="6:18" s="577" customFormat="1">
      <c r="F1981" s="545"/>
      <c r="H1981" s="545"/>
      <c r="J1981" s="545"/>
      <c r="O1981" s="578"/>
      <c r="P1981" s="547"/>
      <c r="Q1981" s="547"/>
      <c r="R1981" s="547"/>
    </row>
    <row r="1982" spans="6:18" s="577" customFormat="1">
      <c r="F1982" s="545"/>
      <c r="H1982" s="545"/>
      <c r="J1982" s="545"/>
      <c r="O1982" s="578"/>
      <c r="P1982" s="547"/>
      <c r="Q1982" s="547"/>
      <c r="R1982" s="547"/>
    </row>
    <row r="1983" spans="6:18" s="577" customFormat="1">
      <c r="F1983" s="545"/>
      <c r="H1983" s="545"/>
      <c r="J1983" s="545"/>
      <c r="O1983" s="578"/>
      <c r="P1983" s="547"/>
      <c r="Q1983" s="547"/>
      <c r="R1983" s="547"/>
    </row>
    <row r="1984" spans="6:18" s="577" customFormat="1">
      <c r="F1984" s="545"/>
      <c r="H1984" s="545"/>
      <c r="J1984" s="545"/>
      <c r="O1984" s="578"/>
      <c r="P1984" s="547"/>
      <c r="Q1984" s="547"/>
      <c r="R1984" s="547"/>
    </row>
    <row r="1985" spans="6:18" s="577" customFormat="1">
      <c r="F1985" s="545"/>
      <c r="H1985" s="545"/>
      <c r="J1985" s="545"/>
      <c r="O1985" s="578"/>
      <c r="P1985" s="547"/>
      <c r="Q1985" s="547"/>
      <c r="R1985" s="547"/>
    </row>
    <row r="1986" spans="6:18" s="577" customFormat="1">
      <c r="F1986" s="545"/>
      <c r="H1986" s="545"/>
      <c r="J1986" s="545"/>
      <c r="O1986" s="578"/>
      <c r="P1986" s="547"/>
      <c r="Q1986" s="547"/>
      <c r="R1986" s="547"/>
    </row>
    <row r="1987" spans="6:18" s="577" customFormat="1">
      <c r="F1987" s="545"/>
      <c r="H1987" s="545"/>
      <c r="J1987" s="545"/>
      <c r="O1987" s="578"/>
      <c r="P1987" s="547"/>
      <c r="Q1987" s="547"/>
      <c r="R1987" s="547"/>
    </row>
    <row r="1988" spans="6:18" s="577" customFormat="1">
      <c r="F1988" s="545"/>
      <c r="H1988" s="545"/>
      <c r="J1988" s="545"/>
      <c r="O1988" s="578"/>
      <c r="P1988" s="547"/>
      <c r="Q1988" s="547"/>
      <c r="R1988" s="547"/>
    </row>
    <row r="1989" spans="6:18" s="577" customFormat="1">
      <c r="F1989" s="545"/>
      <c r="H1989" s="545"/>
      <c r="J1989" s="545"/>
      <c r="O1989" s="578"/>
      <c r="P1989" s="547"/>
      <c r="Q1989" s="547"/>
      <c r="R1989" s="547"/>
    </row>
    <row r="1990" spans="6:18" s="577" customFormat="1">
      <c r="F1990" s="545"/>
      <c r="H1990" s="545"/>
      <c r="J1990" s="545"/>
      <c r="O1990" s="578"/>
      <c r="P1990" s="547"/>
      <c r="Q1990" s="547"/>
      <c r="R1990" s="547"/>
    </row>
    <row r="1991" spans="6:18" s="577" customFormat="1">
      <c r="F1991" s="545"/>
      <c r="H1991" s="545"/>
      <c r="J1991" s="545"/>
      <c r="O1991" s="578"/>
      <c r="P1991" s="547"/>
      <c r="Q1991" s="547"/>
      <c r="R1991" s="547"/>
    </row>
    <row r="1992" spans="6:18" s="577" customFormat="1">
      <c r="F1992" s="545"/>
      <c r="H1992" s="545"/>
      <c r="J1992" s="545"/>
      <c r="O1992" s="578"/>
      <c r="P1992" s="547"/>
      <c r="Q1992" s="547"/>
      <c r="R1992" s="547"/>
    </row>
    <row r="1993" spans="6:18" s="577" customFormat="1">
      <c r="F1993" s="545"/>
      <c r="H1993" s="545"/>
      <c r="J1993" s="545"/>
      <c r="O1993" s="578"/>
      <c r="P1993" s="547"/>
      <c r="Q1993" s="547"/>
      <c r="R1993" s="547"/>
    </row>
    <row r="1994" spans="6:18" s="577" customFormat="1">
      <c r="F1994" s="545"/>
      <c r="H1994" s="545"/>
      <c r="J1994" s="545"/>
      <c r="O1994" s="578"/>
      <c r="P1994" s="547"/>
      <c r="Q1994" s="547"/>
      <c r="R1994" s="547"/>
    </row>
    <row r="1995" spans="6:18" s="577" customFormat="1">
      <c r="F1995" s="545"/>
      <c r="H1995" s="545"/>
      <c r="J1995" s="545"/>
      <c r="O1995" s="578"/>
      <c r="P1995" s="547"/>
      <c r="Q1995" s="547"/>
      <c r="R1995" s="547"/>
    </row>
    <row r="1996" spans="6:18" s="577" customFormat="1">
      <c r="F1996" s="545"/>
      <c r="H1996" s="545"/>
      <c r="J1996" s="545"/>
      <c r="O1996" s="578"/>
      <c r="P1996" s="547"/>
      <c r="Q1996" s="547"/>
      <c r="R1996" s="547"/>
    </row>
    <row r="1997" spans="6:18" s="577" customFormat="1">
      <c r="F1997" s="545"/>
      <c r="H1997" s="545"/>
      <c r="J1997" s="545"/>
      <c r="O1997" s="578"/>
      <c r="P1997" s="547"/>
      <c r="Q1997" s="547"/>
      <c r="R1997" s="547"/>
    </row>
    <row r="1998" spans="6:18" s="577" customFormat="1">
      <c r="F1998" s="545"/>
      <c r="H1998" s="545"/>
      <c r="J1998" s="545"/>
      <c r="O1998" s="578"/>
      <c r="P1998" s="547"/>
      <c r="Q1998" s="547"/>
      <c r="R1998" s="547"/>
    </row>
    <row r="1999" spans="6:18" s="577" customFormat="1">
      <c r="F1999" s="545"/>
      <c r="H1999" s="545"/>
      <c r="J1999" s="545"/>
      <c r="O1999" s="578"/>
      <c r="P1999" s="547"/>
      <c r="Q1999" s="547"/>
      <c r="R1999" s="547"/>
    </row>
    <row r="2000" spans="6:18" s="577" customFormat="1">
      <c r="F2000" s="545"/>
      <c r="H2000" s="545"/>
      <c r="J2000" s="545"/>
      <c r="O2000" s="578"/>
      <c r="P2000" s="547"/>
      <c r="Q2000" s="547"/>
      <c r="R2000" s="547"/>
    </row>
    <row r="2001" spans="6:18" s="577" customFormat="1">
      <c r="F2001" s="545"/>
      <c r="H2001" s="545"/>
      <c r="J2001" s="545"/>
      <c r="O2001" s="578"/>
      <c r="P2001" s="547"/>
      <c r="Q2001" s="547"/>
      <c r="R2001" s="547"/>
    </row>
    <row r="2002" spans="6:18" s="577" customFormat="1">
      <c r="F2002" s="545"/>
      <c r="H2002" s="545"/>
      <c r="J2002" s="545"/>
      <c r="O2002" s="578"/>
      <c r="P2002" s="547"/>
      <c r="Q2002" s="547"/>
      <c r="R2002" s="547"/>
    </row>
    <row r="2003" spans="6:18" s="577" customFormat="1">
      <c r="F2003" s="545"/>
      <c r="H2003" s="545"/>
      <c r="J2003" s="545"/>
      <c r="O2003" s="578"/>
      <c r="P2003" s="547"/>
      <c r="Q2003" s="547"/>
      <c r="R2003" s="547"/>
    </row>
    <row r="2004" spans="6:18" s="577" customFormat="1">
      <c r="F2004" s="545"/>
      <c r="H2004" s="545"/>
      <c r="J2004" s="545"/>
      <c r="O2004" s="578"/>
      <c r="P2004" s="547"/>
      <c r="Q2004" s="547"/>
      <c r="R2004" s="547"/>
    </row>
    <row r="2005" spans="6:18" s="577" customFormat="1">
      <c r="F2005" s="545"/>
      <c r="H2005" s="545"/>
      <c r="J2005" s="545"/>
      <c r="O2005" s="578"/>
      <c r="P2005" s="547"/>
      <c r="Q2005" s="547"/>
      <c r="R2005" s="547"/>
    </row>
    <row r="2006" spans="6:18" s="577" customFormat="1">
      <c r="F2006" s="545"/>
      <c r="H2006" s="545"/>
      <c r="J2006" s="545"/>
      <c r="O2006" s="578"/>
      <c r="P2006" s="547"/>
      <c r="Q2006" s="547"/>
      <c r="R2006" s="547"/>
    </row>
    <row r="2007" spans="6:18" s="577" customFormat="1">
      <c r="F2007" s="545"/>
      <c r="H2007" s="545"/>
      <c r="J2007" s="545"/>
      <c r="O2007" s="578"/>
      <c r="P2007" s="547"/>
      <c r="Q2007" s="547"/>
      <c r="R2007" s="547"/>
    </row>
    <row r="2008" spans="6:18" s="577" customFormat="1">
      <c r="F2008" s="545"/>
      <c r="H2008" s="545"/>
      <c r="J2008" s="545"/>
      <c r="O2008" s="578"/>
      <c r="P2008" s="547"/>
      <c r="Q2008" s="547"/>
      <c r="R2008" s="547"/>
    </row>
    <row r="2009" spans="6:18" s="577" customFormat="1">
      <c r="F2009" s="545"/>
      <c r="H2009" s="545"/>
      <c r="J2009" s="545"/>
      <c r="O2009" s="578"/>
      <c r="P2009" s="547"/>
      <c r="Q2009" s="547"/>
      <c r="R2009" s="547"/>
    </row>
    <row r="2010" spans="6:18" s="577" customFormat="1">
      <c r="F2010" s="545"/>
      <c r="H2010" s="545"/>
      <c r="J2010" s="545"/>
      <c r="O2010" s="578"/>
      <c r="P2010" s="547"/>
      <c r="Q2010" s="547"/>
      <c r="R2010" s="547"/>
    </row>
    <row r="2011" spans="6:18" s="577" customFormat="1">
      <c r="F2011" s="545"/>
      <c r="H2011" s="545"/>
      <c r="J2011" s="545"/>
      <c r="O2011" s="578"/>
      <c r="P2011" s="547"/>
      <c r="Q2011" s="547"/>
      <c r="R2011" s="547"/>
    </row>
    <row r="2012" spans="6:18" s="577" customFormat="1">
      <c r="F2012" s="545"/>
      <c r="H2012" s="545"/>
      <c r="J2012" s="545"/>
      <c r="O2012" s="578"/>
      <c r="P2012" s="547"/>
      <c r="Q2012" s="547"/>
      <c r="R2012" s="547"/>
    </row>
    <row r="2013" spans="6:18" s="577" customFormat="1">
      <c r="F2013" s="545"/>
      <c r="H2013" s="545"/>
      <c r="J2013" s="545"/>
      <c r="O2013" s="578"/>
      <c r="P2013" s="547"/>
      <c r="Q2013" s="547"/>
      <c r="R2013" s="547"/>
    </row>
    <row r="2014" spans="6:18" s="577" customFormat="1">
      <c r="F2014" s="545"/>
      <c r="H2014" s="545"/>
      <c r="J2014" s="545"/>
      <c r="O2014" s="578"/>
      <c r="P2014" s="547"/>
      <c r="Q2014" s="547"/>
      <c r="R2014" s="547"/>
    </row>
    <row r="2015" spans="6:18" s="577" customFormat="1">
      <c r="F2015" s="545"/>
      <c r="H2015" s="545"/>
      <c r="J2015" s="545"/>
      <c r="O2015" s="578"/>
      <c r="P2015" s="547"/>
      <c r="Q2015" s="547"/>
      <c r="R2015" s="547"/>
    </row>
    <row r="2016" spans="6:18" s="577" customFormat="1">
      <c r="F2016" s="545"/>
      <c r="H2016" s="545"/>
      <c r="J2016" s="545"/>
      <c r="O2016" s="578"/>
      <c r="P2016" s="547"/>
      <c r="Q2016" s="547"/>
      <c r="R2016" s="547"/>
    </row>
    <row r="2017" spans="6:18" s="577" customFormat="1">
      <c r="F2017" s="545"/>
      <c r="H2017" s="545"/>
      <c r="J2017" s="545"/>
      <c r="O2017" s="578"/>
      <c r="P2017" s="547"/>
      <c r="Q2017" s="547"/>
      <c r="R2017" s="547"/>
    </row>
    <row r="2018" spans="6:18" s="577" customFormat="1">
      <c r="F2018" s="545"/>
      <c r="H2018" s="545"/>
      <c r="J2018" s="545"/>
      <c r="O2018" s="578"/>
      <c r="P2018" s="547"/>
      <c r="Q2018" s="547"/>
      <c r="R2018" s="547"/>
    </row>
    <row r="2019" spans="6:18" s="577" customFormat="1">
      <c r="F2019" s="545"/>
      <c r="H2019" s="545"/>
      <c r="J2019" s="545"/>
      <c r="O2019" s="578"/>
      <c r="P2019" s="547"/>
      <c r="Q2019" s="547"/>
      <c r="R2019" s="547"/>
    </row>
    <row r="2020" spans="6:18" s="577" customFormat="1">
      <c r="F2020" s="545"/>
      <c r="H2020" s="545"/>
      <c r="J2020" s="545"/>
      <c r="O2020" s="578"/>
      <c r="P2020" s="547"/>
      <c r="Q2020" s="547"/>
      <c r="R2020" s="547"/>
    </row>
    <row r="2021" spans="6:18" s="577" customFormat="1">
      <c r="F2021" s="545"/>
      <c r="H2021" s="545"/>
      <c r="J2021" s="545"/>
      <c r="O2021" s="578"/>
      <c r="P2021" s="547"/>
      <c r="Q2021" s="547"/>
      <c r="R2021" s="547"/>
    </row>
    <row r="2022" spans="6:18" s="577" customFormat="1">
      <c r="F2022" s="545"/>
      <c r="H2022" s="545"/>
      <c r="J2022" s="545"/>
      <c r="O2022" s="578"/>
      <c r="P2022" s="547"/>
      <c r="Q2022" s="547"/>
      <c r="R2022" s="547"/>
    </row>
    <row r="2023" spans="6:18" s="577" customFormat="1">
      <c r="F2023" s="545"/>
      <c r="H2023" s="545"/>
      <c r="J2023" s="545"/>
      <c r="O2023" s="578"/>
      <c r="P2023" s="547"/>
      <c r="Q2023" s="547"/>
      <c r="R2023" s="547"/>
    </row>
    <row r="2024" spans="6:18" s="577" customFormat="1">
      <c r="F2024" s="545"/>
      <c r="H2024" s="545"/>
      <c r="J2024" s="545"/>
      <c r="O2024" s="578"/>
      <c r="P2024" s="547"/>
      <c r="Q2024" s="547"/>
      <c r="R2024" s="547"/>
    </row>
    <row r="2025" spans="6:18" s="577" customFormat="1">
      <c r="F2025" s="545"/>
      <c r="H2025" s="545"/>
      <c r="J2025" s="545"/>
      <c r="O2025" s="578"/>
      <c r="P2025" s="547"/>
      <c r="Q2025" s="547"/>
      <c r="R2025" s="547"/>
    </row>
    <row r="2026" spans="6:18" s="577" customFormat="1">
      <c r="F2026" s="545"/>
      <c r="H2026" s="545"/>
      <c r="J2026" s="545"/>
      <c r="O2026" s="578"/>
      <c r="P2026" s="547"/>
      <c r="Q2026" s="547"/>
      <c r="R2026" s="547"/>
    </row>
    <row r="2027" spans="6:18" s="577" customFormat="1">
      <c r="F2027" s="545"/>
      <c r="H2027" s="545"/>
      <c r="J2027" s="545"/>
      <c r="O2027" s="578"/>
      <c r="P2027" s="547"/>
      <c r="Q2027" s="547"/>
      <c r="R2027" s="547"/>
    </row>
    <row r="2028" spans="6:18" s="577" customFormat="1">
      <c r="F2028" s="545"/>
      <c r="H2028" s="545"/>
      <c r="J2028" s="545"/>
      <c r="O2028" s="578"/>
      <c r="P2028" s="547"/>
      <c r="Q2028" s="547"/>
      <c r="R2028" s="547"/>
    </row>
    <row r="2029" spans="6:18" s="577" customFormat="1">
      <c r="F2029" s="545"/>
      <c r="H2029" s="545"/>
      <c r="J2029" s="545"/>
      <c r="O2029" s="578"/>
      <c r="P2029" s="547"/>
      <c r="Q2029" s="547"/>
      <c r="R2029" s="547"/>
    </row>
    <row r="2030" spans="6:18" s="577" customFormat="1">
      <c r="F2030" s="545"/>
      <c r="H2030" s="545"/>
      <c r="J2030" s="545"/>
      <c r="O2030" s="578"/>
      <c r="P2030" s="547"/>
      <c r="Q2030" s="547"/>
      <c r="R2030" s="547"/>
    </row>
    <row r="2031" spans="6:18" s="577" customFormat="1">
      <c r="F2031" s="545"/>
      <c r="H2031" s="545"/>
      <c r="J2031" s="545"/>
      <c r="O2031" s="578"/>
      <c r="P2031" s="547"/>
      <c r="Q2031" s="547"/>
      <c r="R2031" s="547"/>
    </row>
    <row r="2032" spans="6:18" s="577" customFormat="1">
      <c r="F2032" s="545"/>
      <c r="H2032" s="545"/>
      <c r="J2032" s="545"/>
      <c r="O2032" s="578"/>
      <c r="P2032" s="547"/>
      <c r="Q2032" s="547"/>
      <c r="R2032" s="547"/>
    </row>
    <row r="2033" spans="6:18" s="577" customFormat="1">
      <c r="F2033" s="545"/>
      <c r="H2033" s="545"/>
      <c r="J2033" s="545"/>
      <c r="O2033" s="578"/>
      <c r="P2033" s="547"/>
      <c r="Q2033" s="547"/>
      <c r="R2033" s="547"/>
    </row>
    <row r="2034" spans="6:18" s="577" customFormat="1">
      <c r="F2034" s="545"/>
      <c r="H2034" s="545"/>
      <c r="J2034" s="545"/>
      <c r="O2034" s="578"/>
      <c r="P2034" s="547"/>
      <c r="Q2034" s="547"/>
      <c r="R2034" s="547"/>
    </row>
    <row r="2035" spans="6:18" s="577" customFormat="1">
      <c r="F2035" s="545"/>
      <c r="H2035" s="545"/>
      <c r="J2035" s="545"/>
      <c r="O2035" s="578"/>
      <c r="P2035" s="547"/>
      <c r="Q2035" s="547"/>
      <c r="R2035" s="547"/>
    </row>
    <row r="2036" spans="6:18" s="577" customFormat="1">
      <c r="F2036" s="545"/>
      <c r="H2036" s="545"/>
      <c r="J2036" s="545"/>
      <c r="O2036" s="578"/>
      <c r="P2036" s="547"/>
      <c r="Q2036" s="547"/>
      <c r="R2036" s="547"/>
    </row>
    <row r="2037" spans="6:18" s="577" customFormat="1">
      <c r="F2037" s="545"/>
      <c r="H2037" s="545"/>
      <c r="J2037" s="545"/>
      <c r="O2037" s="578"/>
      <c r="P2037" s="547"/>
      <c r="Q2037" s="547"/>
      <c r="R2037" s="547"/>
    </row>
    <row r="2038" spans="6:18" s="577" customFormat="1">
      <c r="F2038" s="545"/>
      <c r="H2038" s="545"/>
      <c r="J2038" s="545"/>
      <c r="O2038" s="578"/>
      <c r="P2038" s="547"/>
      <c r="Q2038" s="547"/>
      <c r="R2038" s="547"/>
    </row>
    <row r="2039" spans="6:18" s="577" customFormat="1">
      <c r="F2039" s="545"/>
      <c r="H2039" s="545"/>
      <c r="J2039" s="545"/>
      <c r="O2039" s="578"/>
      <c r="P2039" s="547"/>
      <c r="Q2039" s="547"/>
      <c r="R2039" s="547"/>
    </row>
    <row r="2040" spans="6:18" s="577" customFormat="1">
      <c r="F2040" s="545"/>
      <c r="H2040" s="545"/>
      <c r="J2040" s="545"/>
      <c r="O2040" s="578"/>
      <c r="P2040" s="547"/>
      <c r="Q2040" s="547"/>
      <c r="R2040" s="547"/>
    </row>
    <row r="2041" spans="6:18" s="577" customFormat="1">
      <c r="F2041" s="545"/>
      <c r="H2041" s="545"/>
      <c r="J2041" s="545"/>
      <c r="O2041" s="578"/>
      <c r="P2041" s="547"/>
      <c r="Q2041" s="547"/>
      <c r="R2041" s="547"/>
    </row>
    <row r="2042" spans="6:18" s="577" customFormat="1">
      <c r="F2042" s="545"/>
      <c r="H2042" s="545"/>
      <c r="J2042" s="545"/>
      <c r="O2042" s="578"/>
      <c r="P2042" s="547"/>
      <c r="Q2042" s="547"/>
      <c r="R2042" s="547"/>
    </row>
    <row r="2043" spans="6:18" s="577" customFormat="1">
      <c r="F2043" s="545"/>
      <c r="H2043" s="545"/>
      <c r="J2043" s="545"/>
      <c r="O2043" s="578"/>
      <c r="P2043" s="547"/>
      <c r="Q2043" s="547"/>
      <c r="R2043" s="547"/>
    </row>
    <row r="2044" spans="6:18" s="577" customFormat="1">
      <c r="F2044" s="545"/>
      <c r="H2044" s="545"/>
      <c r="J2044" s="545"/>
      <c r="O2044" s="578"/>
      <c r="P2044" s="547"/>
      <c r="Q2044" s="547"/>
      <c r="R2044" s="547"/>
    </row>
    <row r="2045" spans="6:18" s="577" customFormat="1">
      <c r="F2045" s="545"/>
      <c r="H2045" s="545"/>
      <c r="J2045" s="545"/>
      <c r="O2045" s="578"/>
      <c r="P2045" s="547"/>
      <c r="Q2045" s="547"/>
      <c r="R2045" s="547"/>
    </row>
    <row r="2046" spans="6:18" s="577" customFormat="1">
      <c r="F2046" s="545"/>
      <c r="H2046" s="545"/>
      <c r="J2046" s="545"/>
      <c r="O2046" s="578"/>
      <c r="P2046" s="547"/>
      <c r="Q2046" s="547"/>
      <c r="R2046" s="547"/>
    </row>
    <row r="2047" spans="6:18" s="577" customFormat="1">
      <c r="F2047" s="545"/>
      <c r="H2047" s="545"/>
      <c r="J2047" s="545"/>
      <c r="O2047" s="578"/>
      <c r="P2047" s="547"/>
      <c r="Q2047" s="547"/>
      <c r="R2047" s="547"/>
    </row>
    <row r="2048" spans="6:18" s="577" customFormat="1">
      <c r="F2048" s="545"/>
      <c r="H2048" s="545"/>
      <c r="J2048" s="545"/>
      <c r="O2048" s="578"/>
      <c r="P2048" s="547"/>
      <c r="Q2048" s="547"/>
      <c r="R2048" s="547"/>
    </row>
    <row r="2049" spans="6:18" s="577" customFormat="1">
      <c r="F2049" s="545"/>
      <c r="H2049" s="545"/>
      <c r="J2049" s="545"/>
      <c r="O2049" s="578"/>
      <c r="P2049" s="547"/>
      <c r="Q2049" s="547"/>
      <c r="R2049" s="547"/>
    </row>
    <row r="2050" spans="6:18" s="577" customFormat="1">
      <c r="F2050" s="545"/>
      <c r="H2050" s="545"/>
      <c r="J2050" s="545"/>
      <c r="O2050" s="578"/>
      <c r="P2050" s="547"/>
      <c r="Q2050" s="547"/>
      <c r="R2050" s="547"/>
    </row>
    <row r="2051" spans="6:18" s="577" customFormat="1">
      <c r="F2051" s="545"/>
      <c r="H2051" s="545"/>
      <c r="J2051" s="545"/>
      <c r="O2051" s="578"/>
      <c r="P2051" s="547"/>
      <c r="Q2051" s="547"/>
      <c r="R2051" s="547"/>
    </row>
    <row r="2052" spans="6:18" s="577" customFormat="1">
      <c r="F2052" s="545"/>
      <c r="H2052" s="545"/>
      <c r="J2052" s="545"/>
      <c r="O2052" s="578"/>
      <c r="P2052" s="547"/>
      <c r="Q2052" s="547"/>
      <c r="R2052" s="547"/>
    </row>
    <row r="2053" spans="6:18" s="577" customFormat="1">
      <c r="F2053" s="545"/>
      <c r="H2053" s="545"/>
      <c r="J2053" s="545"/>
      <c r="O2053" s="578"/>
      <c r="P2053" s="547"/>
      <c r="Q2053" s="547"/>
      <c r="R2053" s="547"/>
    </row>
    <row r="2054" spans="6:18" s="577" customFormat="1">
      <c r="F2054" s="545"/>
      <c r="H2054" s="545"/>
      <c r="J2054" s="545"/>
      <c r="O2054" s="578"/>
      <c r="P2054" s="547"/>
      <c r="Q2054" s="547"/>
      <c r="R2054" s="547"/>
    </row>
    <row r="2055" spans="6:18" s="577" customFormat="1">
      <c r="F2055" s="545"/>
      <c r="H2055" s="545"/>
      <c r="J2055" s="545"/>
      <c r="O2055" s="578"/>
      <c r="P2055" s="547"/>
      <c r="Q2055" s="547"/>
      <c r="R2055" s="547"/>
    </row>
    <row r="2056" spans="6:18" s="577" customFormat="1">
      <c r="F2056" s="545"/>
      <c r="H2056" s="545"/>
      <c r="J2056" s="545"/>
      <c r="O2056" s="578"/>
      <c r="P2056" s="547"/>
      <c r="Q2056" s="547"/>
      <c r="R2056" s="547"/>
    </row>
    <row r="2057" spans="6:18" s="577" customFormat="1">
      <c r="F2057" s="545"/>
      <c r="H2057" s="545"/>
      <c r="J2057" s="545"/>
      <c r="O2057" s="578"/>
      <c r="P2057" s="547"/>
      <c r="Q2057" s="547"/>
      <c r="R2057" s="547"/>
    </row>
    <row r="2058" spans="6:18" s="577" customFormat="1">
      <c r="F2058" s="545"/>
      <c r="H2058" s="545"/>
      <c r="J2058" s="545"/>
      <c r="O2058" s="578"/>
      <c r="P2058" s="547"/>
      <c r="Q2058" s="547"/>
      <c r="R2058" s="547"/>
    </row>
    <row r="2059" spans="6:18" s="577" customFormat="1">
      <c r="F2059" s="545"/>
      <c r="H2059" s="545"/>
      <c r="J2059" s="545"/>
      <c r="O2059" s="578"/>
      <c r="P2059" s="547"/>
      <c r="Q2059" s="547"/>
      <c r="R2059" s="547"/>
    </row>
    <row r="2060" spans="6:18" s="577" customFormat="1">
      <c r="F2060" s="545"/>
      <c r="H2060" s="545"/>
      <c r="J2060" s="545"/>
      <c r="O2060" s="578"/>
      <c r="P2060" s="547"/>
      <c r="Q2060" s="547"/>
      <c r="R2060" s="547"/>
    </row>
    <row r="2061" spans="6:18" s="577" customFormat="1">
      <c r="F2061" s="545"/>
      <c r="H2061" s="545"/>
      <c r="J2061" s="545"/>
      <c r="O2061" s="578"/>
      <c r="P2061" s="547"/>
      <c r="Q2061" s="547"/>
      <c r="R2061" s="547"/>
    </row>
    <row r="2062" spans="6:18" s="577" customFormat="1">
      <c r="F2062" s="545"/>
      <c r="H2062" s="545"/>
      <c r="J2062" s="545"/>
      <c r="O2062" s="578"/>
      <c r="P2062" s="547"/>
      <c r="Q2062" s="547"/>
      <c r="R2062" s="547"/>
    </row>
    <row r="2063" spans="6:18" s="577" customFormat="1">
      <c r="F2063" s="545"/>
      <c r="H2063" s="545"/>
      <c r="J2063" s="545"/>
      <c r="O2063" s="578"/>
      <c r="P2063" s="547"/>
      <c r="Q2063" s="547"/>
      <c r="R2063" s="547"/>
    </row>
    <row r="2064" spans="6:18" s="577" customFormat="1">
      <c r="F2064" s="545"/>
      <c r="H2064" s="545"/>
      <c r="J2064" s="545"/>
      <c r="O2064" s="578"/>
      <c r="P2064" s="547"/>
      <c r="Q2064" s="547"/>
      <c r="R2064" s="547"/>
    </row>
    <row r="2065" spans="6:18" s="577" customFormat="1">
      <c r="F2065" s="545"/>
      <c r="H2065" s="545"/>
      <c r="J2065" s="545"/>
      <c r="O2065" s="578"/>
      <c r="P2065" s="547"/>
      <c r="Q2065" s="547"/>
      <c r="R2065" s="547"/>
    </row>
    <row r="2066" spans="6:18" s="577" customFormat="1">
      <c r="F2066" s="545"/>
      <c r="H2066" s="545"/>
      <c r="J2066" s="545"/>
      <c r="O2066" s="578"/>
      <c r="P2066" s="547"/>
      <c r="Q2066" s="547"/>
      <c r="R2066" s="547"/>
    </row>
    <row r="2067" spans="6:18" s="577" customFormat="1">
      <c r="F2067" s="545"/>
      <c r="H2067" s="545"/>
      <c r="J2067" s="545"/>
      <c r="O2067" s="578"/>
      <c r="P2067" s="547"/>
      <c r="Q2067" s="547"/>
      <c r="R2067" s="547"/>
    </row>
    <row r="2068" spans="6:18" s="577" customFormat="1">
      <c r="F2068" s="545"/>
      <c r="H2068" s="545"/>
      <c r="J2068" s="545"/>
      <c r="O2068" s="578"/>
      <c r="P2068" s="547"/>
      <c r="Q2068" s="547"/>
      <c r="R2068" s="547"/>
    </row>
    <row r="2069" spans="6:18" s="577" customFormat="1">
      <c r="F2069" s="545"/>
      <c r="H2069" s="545"/>
      <c r="J2069" s="545"/>
      <c r="O2069" s="578"/>
      <c r="P2069" s="547"/>
      <c r="Q2069" s="547"/>
      <c r="R2069" s="547"/>
    </row>
    <row r="2070" spans="6:18" s="577" customFormat="1">
      <c r="F2070" s="545"/>
      <c r="H2070" s="545"/>
      <c r="J2070" s="545"/>
      <c r="O2070" s="578"/>
      <c r="P2070" s="547"/>
      <c r="Q2070" s="547"/>
      <c r="R2070" s="547"/>
    </row>
    <row r="2071" spans="6:18" s="577" customFormat="1">
      <c r="F2071" s="545"/>
      <c r="H2071" s="545"/>
      <c r="J2071" s="545"/>
      <c r="O2071" s="578"/>
      <c r="P2071" s="547"/>
      <c r="Q2071" s="547"/>
      <c r="R2071" s="547"/>
    </row>
    <row r="2072" spans="6:18" s="577" customFormat="1">
      <c r="F2072" s="545"/>
      <c r="H2072" s="545"/>
      <c r="J2072" s="545"/>
      <c r="O2072" s="578"/>
      <c r="P2072" s="547"/>
      <c r="Q2072" s="547"/>
      <c r="R2072" s="547"/>
    </row>
    <row r="2073" spans="6:18" s="577" customFormat="1">
      <c r="F2073" s="545"/>
      <c r="H2073" s="545"/>
      <c r="J2073" s="545"/>
      <c r="O2073" s="578"/>
      <c r="P2073" s="547"/>
      <c r="Q2073" s="547"/>
      <c r="R2073" s="547"/>
    </row>
    <row r="2074" spans="6:18" s="577" customFormat="1">
      <c r="F2074" s="545"/>
      <c r="H2074" s="545"/>
      <c r="J2074" s="545"/>
      <c r="O2074" s="578"/>
      <c r="P2074" s="547"/>
      <c r="Q2074" s="547"/>
      <c r="R2074" s="547"/>
    </row>
    <row r="2075" spans="6:18" s="577" customFormat="1">
      <c r="F2075" s="545"/>
      <c r="H2075" s="545"/>
      <c r="J2075" s="545"/>
      <c r="O2075" s="578"/>
      <c r="P2075" s="547"/>
      <c r="Q2075" s="547"/>
      <c r="R2075" s="547"/>
    </row>
    <row r="2076" spans="6:18" s="577" customFormat="1">
      <c r="F2076" s="545"/>
      <c r="H2076" s="545"/>
      <c r="J2076" s="545"/>
      <c r="O2076" s="578"/>
      <c r="P2076" s="547"/>
      <c r="Q2076" s="547"/>
      <c r="R2076" s="547"/>
    </row>
    <row r="2077" spans="6:18" s="577" customFormat="1">
      <c r="F2077" s="545"/>
      <c r="H2077" s="545"/>
      <c r="J2077" s="545"/>
      <c r="O2077" s="578"/>
      <c r="P2077" s="547"/>
      <c r="Q2077" s="547"/>
      <c r="R2077" s="547"/>
    </row>
    <row r="2078" spans="6:18" s="577" customFormat="1">
      <c r="F2078" s="545"/>
      <c r="H2078" s="545"/>
      <c r="J2078" s="545"/>
      <c r="O2078" s="578"/>
      <c r="P2078" s="547"/>
      <c r="Q2078" s="547"/>
      <c r="R2078" s="547"/>
    </row>
    <row r="2079" spans="6:18" s="577" customFormat="1">
      <c r="F2079" s="545"/>
      <c r="H2079" s="545"/>
      <c r="J2079" s="545"/>
      <c r="O2079" s="578"/>
      <c r="P2079" s="547"/>
      <c r="Q2079" s="547"/>
      <c r="R2079" s="547"/>
    </row>
    <row r="2080" spans="6:18" s="577" customFormat="1">
      <c r="F2080" s="545"/>
      <c r="H2080" s="545"/>
      <c r="J2080" s="545"/>
      <c r="O2080" s="578"/>
      <c r="P2080" s="547"/>
      <c r="Q2080" s="547"/>
      <c r="R2080" s="547"/>
    </row>
    <row r="2081" spans="6:18" s="577" customFormat="1">
      <c r="F2081" s="545"/>
      <c r="H2081" s="545"/>
      <c r="J2081" s="545"/>
      <c r="O2081" s="578"/>
      <c r="P2081" s="547"/>
      <c r="Q2081" s="547"/>
      <c r="R2081" s="547"/>
    </row>
    <row r="2082" spans="6:18" s="577" customFormat="1">
      <c r="F2082" s="545"/>
      <c r="H2082" s="545"/>
      <c r="J2082" s="545"/>
      <c r="O2082" s="578"/>
      <c r="P2082" s="547"/>
      <c r="Q2082" s="547"/>
      <c r="R2082" s="547"/>
    </row>
    <row r="2083" spans="6:18" s="577" customFormat="1">
      <c r="F2083" s="545"/>
      <c r="H2083" s="545"/>
      <c r="J2083" s="545"/>
      <c r="O2083" s="578"/>
      <c r="P2083" s="547"/>
      <c r="Q2083" s="547"/>
      <c r="R2083" s="547"/>
    </row>
    <row r="2084" spans="6:18" s="577" customFormat="1">
      <c r="F2084" s="545"/>
      <c r="H2084" s="545"/>
      <c r="J2084" s="545"/>
      <c r="O2084" s="578"/>
      <c r="P2084" s="547"/>
      <c r="Q2084" s="547"/>
      <c r="R2084" s="547"/>
    </row>
    <row r="2085" spans="6:18" s="577" customFormat="1">
      <c r="F2085" s="545"/>
      <c r="H2085" s="545"/>
      <c r="J2085" s="545"/>
      <c r="O2085" s="578"/>
      <c r="P2085" s="547"/>
      <c r="Q2085" s="547"/>
      <c r="R2085" s="547"/>
    </row>
    <row r="2086" spans="6:18" s="577" customFormat="1">
      <c r="F2086" s="545"/>
      <c r="H2086" s="545"/>
      <c r="J2086" s="545"/>
      <c r="O2086" s="578"/>
      <c r="P2086" s="547"/>
      <c r="Q2086" s="547"/>
      <c r="R2086" s="547"/>
    </row>
    <row r="2087" spans="6:18" s="577" customFormat="1">
      <c r="F2087" s="545"/>
      <c r="H2087" s="545"/>
      <c r="J2087" s="545"/>
      <c r="O2087" s="578"/>
      <c r="P2087" s="547"/>
      <c r="Q2087" s="547"/>
      <c r="R2087" s="547"/>
    </row>
    <row r="2088" spans="6:18" s="577" customFormat="1">
      <c r="F2088" s="545"/>
      <c r="H2088" s="545"/>
      <c r="J2088" s="545"/>
      <c r="O2088" s="578"/>
      <c r="P2088" s="547"/>
      <c r="Q2088" s="547"/>
      <c r="R2088" s="547"/>
    </row>
    <row r="2089" spans="6:18" s="577" customFormat="1">
      <c r="F2089" s="545"/>
      <c r="H2089" s="545"/>
      <c r="J2089" s="545"/>
      <c r="O2089" s="578"/>
      <c r="P2089" s="547"/>
      <c r="Q2089" s="547"/>
      <c r="R2089" s="547"/>
    </row>
    <row r="2090" spans="6:18" s="577" customFormat="1">
      <c r="F2090" s="545"/>
      <c r="H2090" s="545"/>
      <c r="J2090" s="545"/>
      <c r="O2090" s="578"/>
      <c r="P2090" s="547"/>
      <c r="Q2090" s="547"/>
      <c r="R2090" s="547"/>
    </row>
    <row r="2091" spans="6:18" s="577" customFormat="1">
      <c r="F2091" s="545"/>
      <c r="H2091" s="545"/>
      <c r="J2091" s="545"/>
      <c r="O2091" s="578"/>
      <c r="P2091" s="547"/>
      <c r="Q2091" s="547"/>
      <c r="R2091" s="547"/>
    </row>
    <row r="2092" spans="6:18" s="577" customFormat="1">
      <c r="F2092" s="545"/>
      <c r="H2092" s="545"/>
      <c r="J2092" s="545"/>
      <c r="O2092" s="578"/>
      <c r="P2092" s="547"/>
      <c r="Q2092" s="547"/>
      <c r="R2092" s="547"/>
    </row>
    <row r="2093" spans="6:18" s="577" customFormat="1">
      <c r="F2093" s="545"/>
      <c r="H2093" s="545"/>
      <c r="J2093" s="545"/>
      <c r="O2093" s="578"/>
      <c r="P2093" s="547"/>
      <c r="Q2093" s="547"/>
      <c r="R2093" s="547"/>
    </row>
    <row r="2094" spans="6:18" s="577" customFormat="1">
      <c r="F2094" s="545"/>
      <c r="H2094" s="545"/>
      <c r="J2094" s="545"/>
      <c r="O2094" s="578"/>
      <c r="P2094" s="547"/>
      <c r="Q2094" s="547"/>
      <c r="R2094" s="547"/>
    </row>
    <row r="2095" spans="6:18" s="577" customFormat="1">
      <c r="F2095" s="545"/>
      <c r="H2095" s="545"/>
      <c r="J2095" s="545"/>
      <c r="O2095" s="578"/>
      <c r="P2095" s="547"/>
      <c r="Q2095" s="547"/>
      <c r="R2095" s="547"/>
    </row>
    <row r="2096" spans="6:18" s="577" customFormat="1">
      <c r="F2096" s="545"/>
      <c r="H2096" s="545"/>
      <c r="J2096" s="545"/>
      <c r="O2096" s="578"/>
      <c r="P2096" s="547"/>
      <c r="Q2096" s="547"/>
      <c r="R2096" s="547"/>
    </row>
    <row r="2097" spans="6:18" s="577" customFormat="1">
      <c r="F2097" s="545"/>
      <c r="H2097" s="545"/>
      <c r="J2097" s="545"/>
      <c r="O2097" s="578"/>
      <c r="P2097" s="547"/>
      <c r="Q2097" s="547"/>
      <c r="R2097" s="547"/>
    </row>
    <row r="2098" spans="6:18" s="577" customFormat="1">
      <c r="F2098" s="545"/>
      <c r="H2098" s="545"/>
      <c r="J2098" s="545"/>
      <c r="O2098" s="578"/>
      <c r="P2098" s="547"/>
      <c r="Q2098" s="547"/>
      <c r="R2098" s="547"/>
    </row>
    <row r="2099" spans="6:18" s="577" customFormat="1">
      <c r="F2099" s="545"/>
      <c r="H2099" s="545"/>
      <c r="J2099" s="545"/>
      <c r="O2099" s="578"/>
      <c r="P2099" s="547"/>
      <c r="Q2099" s="547"/>
      <c r="R2099" s="547"/>
    </row>
    <row r="2100" spans="6:18" s="577" customFormat="1">
      <c r="F2100" s="545"/>
      <c r="H2100" s="545"/>
      <c r="J2100" s="545"/>
      <c r="O2100" s="578"/>
      <c r="P2100" s="547"/>
      <c r="Q2100" s="547"/>
      <c r="R2100" s="547"/>
    </row>
    <row r="2101" spans="6:18" s="577" customFormat="1">
      <c r="F2101" s="545"/>
      <c r="H2101" s="545"/>
      <c r="J2101" s="545"/>
      <c r="O2101" s="578"/>
      <c r="P2101" s="547"/>
      <c r="Q2101" s="547"/>
      <c r="R2101" s="547"/>
    </row>
    <row r="2102" spans="6:18" s="577" customFormat="1">
      <c r="F2102" s="545"/>
      <c r="H2102" s="545"/>
      <c r="J2102" s="545"/>
      <c r="O2102" s="578"/>
      <c r="P2102" s="547"/>
      <c r="Q2102" s="547"/>
      <c r="R2102" s="547"/>
    </row>
    <row r="2103" spans="6:18" s="577" customFormat="1">
      <c r="F2103" s="545"/>
      <c r="H2103" s="545"/>
      <c r="J2103" s="545"/>
      <c r="O2103" s="578"/>
      <c r="P2103" s="547"/>
      <c r="Q2103" s="547"/>
      <c r="R2103" s="547"/>
    </row>
    <row r="2104" spans="6:18" s="577" customFormat="1">
      <c r="F2104" s="545"/>
      <c r="H2104" s="545"/>
      <c r="J2104" s="545"/>
      <c r="O2104" s="578"/>
      <c r="P2104" s="547"/>
      <c r="Q2104" s="547"/>
      <c r="R2104" s="547"/>
    </row>
    <row r="2105" spans="6:18" s="577" customFormat="1">
      <c r="F2105" s="545"/>
      <c r="H2105" s="545"/>
      <c r="J2105" s="545"/>
      <c r="O2105" s="578"/>
      <c r="P2105" s="547"/>
      <c r="Q2105" s="547"/>
      <c r="R2105" s="547"/>
    </row>
    <row r="2106" spans="6:18" s="577" customFormat="1">
      <c r="F2106" s="545"/>
      <c r="H2106" s="545"/>
      <c r="J2106" s="545"/>
      <c r="O2106" s="578"/>
      <c r="P2106" s="547"/>
      <c r="Q2106" s="547"/>
      <c r="R2106" s="547"/>
    </row>
    <row r="2107" spans="6:18" s="577" customFormat="1">
      <c r="F2107" s="545"/>
      <c r="H2107" s="545"/>
      <c r="J2107" s="545"/>
      <c r="O2107" s="578"/>
      <c r="P2107" s="547"/>
      <c r="Q2107" s="547"/>
      <c r="R2107" s="547"/>
    </row>
    <row r="2108" spans="6:18" s="577" customFormat="1">
      <c r="F2108" s="545"/>
      <c r="H2108" s="545"/>
      <c r="J2108" s="545"/>
      <c r="O2108" s="578"/>
      <c r="P2108" s="547"/>
      <c r="Q2108" s="547"/>
      <c r="R2108" s="547"/>
    </row>
    <row r="2109" spans="6:18" s="577" customFormat="1">
      <c r="F2109" s="545"/>
      <c r="H2109" s="545"/>
      <c r="J2109" s="545"/>
      <c r="O2109" s="578"/>
      <c r="P2109" s="547"/>
      <c r="Q2109" s="547"/>
      <c r="R2109" s="547"/>
    </row>
    <row r="2110" spans="6:18" s="577" customFormat="1">
      <c r="F2110" s="545"/>
      <c r="H2110" s="545"/>
      <c r="J2110" s="545"/>
      <c r="O2110" s="578"/>
      <c r="P2110" s="547"/>
      <c r="Q2110" s="547"/>
      <c r="R2110" s="547"/>
    </row>
    <row r="2111" spans="6:18" s="577" customFormat="1">
      <c r="F2111" s="545"/>
      <c r="H2111" s="545"/>
      <c r="J2111" s="545"/>
      <c r="O2111" s="578"/>
      <c r="P2111" s="547"/>
      <c r="Q2111" s="547"/>
      <c r="R2111" s="547"/>
    </row>
    <row r="2112" spans="6:18" s="577" customFormat="1">
      <c r="F2112" s="545"/>
      <c r="H2112" s="545"/>
      <c r="J2112" s="545"/>
      <c r="O2112" s="578"/>
      <c r="P2112" s="547"/>
      <c r="Q2112" s="547"/>
      <c r="R2112" s="547"/>
    </row>
    <row r="2113" spans="6:18" s="577" customFormat="1">
      <c r="F2113" s="545"/>
      <c r="H2113" s="545"/>
      <c r="J2113" s="545"/>
      <c r="O2113" s="578"/>
      <c r="P2113" s="547"/>
      <c r="Q2113" s="547"/>
      <c r="R2113" s="547"/>
    </row>
    <row r="2114" spans="6:18" s="577" customFormat="1">
      <c r="F2114" s="545"/>
      <c r="H2114" s="545"/>
      <c r="J2114" s="545"/>
      <c r="O2114" s="578"/>
      <c r="P2114" s="547"/>
      <c r="Q2114" s="547"/>
      <c r="R2114" s="547"/>
    </row>
    <row r="2115" spans="6:18" s="577" customFormat="1">
      <c r="F2115" s="545"/>
      <c r="H2115" s="545"/>
      <c r="J2115" s="545"/>
      <c r="O2115" s="578"/>
      <c r="P2115" s="547"/>
      <c r="Q2115" s="547"/>
      <c r="R2115" s="547"/>
    </row>
    <row r="2116" spans="6:18" s="577" customFormat="1">
      <c r="F2116" s="545"/>
      <c r="H2116" s="545"/>
      <c r="J2116" s="545"/>
      <c r="O2116" s="578"/>
      <c r="P2116" s="547"/>
      <c r="Q2116" s="547"/>
      <c r="R2116" s="547"/>
    </row>
    <row r="2117" spans="6:18" s="577" customFormat="1">
      <c r="F2117" s="545"/>
      <c r="H2117" s="545"/>
      <c r="J2117" s="545"/>
      <c r="O2117" s="578"/>
      <c r="P2117" s="547"/>
      <c r="Q2117" s="547"/>
      <c r="R2117" s="547"/>
    </row>
    <row r="2118" spans="6:18" s="577" customFormat="1">
      <c r="F2118" s="545"/>
      <c r="H2118" s="545"/>
      <c r="J2118" s="545"/>
      <c r="O2118" s="578"/>
      <c r="P2118" s="547"/>
      <c r="Q2118" s="547"/>
      <c r="R2118" s="547"/>
    </row>
    <row r="2119" spans="6:18" s="577" customFormat="1">
      <c r="F2119" s="545"/>
      <c r="H2119" s="545"/>
      <c r="J2119" s="545"/>
      <c r="O2119" s="578"/>
      <c r="P2119" s="547"/>
      <c r="Q2119" s="547"/>
      <c r="R2119" s="547"/>
    </row>
    <row r="2120" spans="6:18" s="577" customFormat="1">
      <c r="F2120" s="545"/>
      <c r="H2120" s="545"/>
      <c r="J2120" s="545"/>
      <c r="O2120" s="578"/>
      <c r="P2120" s="547"/>
      <c r="Q2120" s="547"/>
      <c r="R2120" s="547"/>
    </row>
    <row r="2121" spans="6:18" s="577" customFormat="1">
      <c r="F2121" s="545"/>
      <c r="H2121" s="545"/>
      <c r="J2121" s="545"/>
      <c r="O2121" s="578"/>
      <c r="P2121" s="547"/>
      <c r="Q2121" s="547"/>
      <c r="R2121" s="547"/>
    </row>
    <row r="2122" spans="6:18" s="577" customFormat="1">
      <c r="F2122" s="545"/>
      <c r="H2122" s="545"/>
      <c r="J2122" s="545"/>
      <c r="O2122" s="578"/>
      <c r="P2122" s="547"/>
      <c r="Q2122" s="547"/>
      <c r="R2122" s="547"/>
    </row>
    <row r="2123" spans="6:18" s="577" customFormat="1">
      <c r="F2123" s="545"/>
      <c r="H2123" s="545"/>
      <c r="J2123" s="545"/>
      <c r="O2123" s="578"/>
      <c r="P2123" s="547"/>
      <c r="Q2123" s="547"/>
      <c r="R2123" s="547"/>
    </row>
    <row r="2124" spans="6:18" s="577" customFormat="1">
      <c r="F2124" s="545"/>
      <c r="H2124" s="545"/>
      <c r="J2124" s="545"/>
      <c r="O2124" s="578"/>
      <c r="P2124" s="547"/>
      <c r="Q2124" s="547"/>
      <c r="R2124" s="547"/>
    </row>
    <row r="2125" spans="6:18" s="577" customFormat="1">
      <c r="F2125" s="545"/>
      <c r="H2125" s="545"/>
      <c r="J2125" s="545"/>
      <c r="O2125" s="578"/>
      <c r="P2125" s="547"/>
      <c r="Q2125" s="547"/>
      <c r="R2125" s="547"/>
    </row>
    <row r="2126" spans="6:18" s="577" customFormat="1">
      <c r="F2126" s="545"/>
      <c r="H2126" s="545"/>
      <c r="J2126" s="545"/>
      <c r="O2126" s="578"/>
      <c r="P2126" s="547"/>
      <c r="Q2126" s="547"/>
      <c r="R2126" s="547"/>
    </row>
    <row r="2127" spans="6:18" s="577" customFormat="1">
      <c r="F2127" s="545"/>
      <c r="H2127" s="545"/>
      <c r="J2127" s="545"/>
      <c r="O2127" s="578"/>
      <c r="P2127" s="547"/>
      <c r="Q2127" s="547"/>
      <c r="R2127" s="547"/>
    </row>
    <row r="2128" spans="6:18" s="577" customFormat="1">
      <c r="F2128" s="545"/>
      <c r="H2128" s="545"/>
      <c r="J2128" s="545"/>
      <c r="O2128" s="578"/>
      <c r="P2128" s="547"/>
      <c r="Q2128" s="547"/>
      <c r="R2128" s="547"/>
    </row>
    <row r="2129" spans="6:18" s="577" customFormat="1">
      <c r="F2129" s="545"/>
      <c r="H2129" s="545"/>
      <c r="J2129" s="545"/>
      <c r="O2129" s="578"/>
      <c r="P2129" s="547"/>
      <c r="Q2129" s="547"/>
      <c r="R2129" s="547"/>
    </row>
    <row r="2130" spans="6:18" s="577" customFormat="1">
      <c r="F2130" s="545"/>
      <c r="H2130" s="545"/>
      <c r="J2130" s="545"/>
      <c r="O2130" s="578"/>
      <c r="P2130" s="547"/>
      <c r="Q2130" s="547"/>
      <c r="R2130" s="547"/>
    </row>
    <row r="2131" spans="6:18" s="577" customFormat="1">
      <c r="F2131" s="545"/>
      <c r="H2131" s="545"/>
      <c r="J2131" s="545"/>
      <c r="O2131" s="578"/>
      <c r="P2131" s="547"/>
      <c r="Q2131" s="547"/>
      <c r="R2131" s="547"/>
    </row>
    <row r="2132" spans="6:18" s="577" customFormat="1">
      <c r="F2132" s="545"/>
      <c r="H2132" s="545"/>
      <c r="J2132" s="545"/>
      <c r="O2132" s="578"/>
      <c r="P2132" s="547"/>
      <c r="Q2132" s="547"/>
      <c r="R2132" s="547"/>
    </row>
    <row r="2133" spans="6:18" s="577" customFormat="1">
      <c r="F2133" s="545"/>
      <c r="H2133" s="545"/>
      <c r="J2133" s="545"/>
      <c r="O2133" s="578"/>
      <c r="P2133" s="547"/>
      <c r="Q2133" s="547"/>
      <c r="R2133" s="547"/>
    </row>
    <row r="2134" spans="6:18" s="577" customFormat="1">
      <c r="F2134" s="545"/>
      <c r="H2134" s="545"/>
      <c r="J2134" s="545"/>
      <c r="O2134" s="578"/>
      <c r="P2134" s="547"/>
      <c r="Q2134" s="547"/>
      <c r="R2134" s="547"/>
    </row>
    <row r="2135" spans="6:18" s="577" customFormat="1">
      <c r="F2135" s="545"/>
      <c r="H2135" s="545"/>
      <c r="J2135" s="545"/>
      <c r="O2135" s="578"/>
      <c r="P2135" s="547"/>
      <c r="Q2135" s="547"/>
      <c r="R2135" s="547"/>
    </row>
    <row r="2136" spans="6:18" s="577" customFormat="1">
      <c r="F2136" s="545"/>
      <c r="H2136" s="545"/>
      <c r="J2136" s="545"/>
      <c r="O2136" s="578"/>
      <c r="P2136" s="547"/>
      <c r="Q2136" s="547"/>
      <c r="R2136" s="547"/>
    </row>
    <row r="2137" spans="6:18" s="577" customFormat="1">
      <c r="F2137" s="545"/>
      <c r="H2137" s="545"/>
      <c r="J2137" s="545"/>
      <c r="O2137" s="578"/>
      <c r="P2137" s="547"/>
      <c r="Q2137" s="547"/>
      <c r="R2137" s="547"/>
    </row>
    <row r="2138" spans="6:18" s="577" customFormat="1">
      <c r="F2138" s="545"/>
      <c r="H2138" s="545"/>
      <c r="J2138" s="545"/>
      <c r="O2138" s="578"/>
      <c r="P2138" s="547"/>
      <c r="Q2138" s="547"/>
      <c r="R2138" s="547"/>
    </row>
    <row r="2139" spans="6:18" s="577" customFormat="1">
      <c r="F2139" s="545"/>
      <c r="H2139" s="545"/>
      <c r="J2139" s="545"/>
      <c r="O2139" s="578"/>
      <c r="P2139" s="547"/>
      <c r="Q2139" s="547"/>
      <c r="R2139" s="547"/>
    </row>
    <row r="2140" spans="6:18" s="577" customFormat="1">
      <c r="F2140" s="545"/>
      <c r="H2140" s="545"/>
      <c r="J2140" s="545"/>
      <c r="O2140" s="578"/>
      <c r="P2140" s="547"/>
      <c r="Q2140" s="547"/>
      <c r="R2140" s="547"/>
    </row>
    <row r="2141" spans="6:18" s="577" customFormat="1">
      <c r="F2141" s="545"/>
      <c r="H2141" s="545"/>
      <c r="J2141" s="545"/>
      <c r="O2141" s="578"/>
      <c r="P2141" s="547"/>
      <c r="Q2141" s="547"/>
      <c r="R2141" s="547"/>
    </row>
    <row r="2142" spans="6:18" s="577" customFormat="1">
      <c r="F2142" s="545"/>
      <c r="H2142" s="545"/>
      <c r="J2142" s="545"/>
      <c r="O2142" s="578"/>
      <c r="P2142" s="547"/>
      <c r="Q2142" s="547"/>
      <c r="R2142" s="547"/>
    </row>
    <row r="2143" spans="6:18" s="577" customFormat="1">
      <c r="F2143" s="545"/>
      <c r="H2143" s="545"/>
      <c r="J2143" s="545"/>
      <c r="O2143" s="578"/>
      <c r="P2143" s="547"/>
      <c r="Q2143" s="547"/>
      <c r="R2143" s="547"/>
    </row>
    <row r="2144" spans="6:18" s="577" customFormat="1">
      <c r="F2144" s="545"/>
      <c r="H2144" s="545"/>
      <c r="J2144" s="545"/>
      <c r="O2144" s="578"/>
      <c r="P2144" s="547"/>
      <c r="Q2144" s="547"/>
      <c r="R2144" s="547"/>
    </row>
    <row r="2145" spans="6:18" s="577" customFormat="1">
      <c r="F2145" s="545"/>
      <c r="H2145" s="545"/>
      <c r="J2145" s="545"/>
      <c r="O2145" s="578"/>
      <c r="P2145" s="547"/>
      <c r="Q2145" s="547"/>
      <c r="R2145" s="547"/>
    </row>
    <row r="2146" spans="6:18" s="577" customFormat="1">
      <c r="F2146" s="545"/>
      <c r="H2146" s="545"/>
      <c r="J2146" s="545"/>
      <c r="O2146" s="578"/>
      <c r="P2146" s="547"/>
      <c r="Q2146" s="547"/>
      <c r="R2146" s="547"/>
    </row>
    <row r="2147" spans="6:18" s="577" customFormat="1">
      <c r="F2147" s="545"/>
      <c r="H2147" s="545"/>
      <c r="J2147" s="545"/>
      <c r="O2147" s="578"/>
      <c r="P2147" s="547"/>
      <c r="Q2147" s="547"/>
      <c r="R2147" s="547"/>
    </row>
    <row r="2148" spans="6:18" s="577" customFormat="1">
      <c r="F2148" s="545"/>
      <c r="H2148" s="545"/>
      <c r="J2148" s="545"/>
      <c r="O2148" s="578"/>
      <c r="P2148" s="547"/>
      <c r="Q2148" s="547"/>
      <c r="R2148" s="547"/>
    </row>
    <row r="2149" spans="6:18" s="577" customFormat="1">
      <c r="F2149" s="545"/>
      <c r="H2149" s="545"/>
      <c r="J2149" s="545"/>
      <c r="O2149" s="578"/>
      <c r="P2149" s="547"/>
      <c r="Q2149" s="547"/>
      <c r="R2149" s="547"/>
    </row>
    <row r="2150" spans="6:18" s="577" customFormat="1">
      <c r="F2150" s="545"/>
      <c r="H2150" s="545"/>
      <c r="J2150" s="545"/>
      <c r="O2150" s="578"/>
      <c r="P2150" s="547"/>
      <c r="Q2150" s="547"/>
      <c r="R2150" s="547"/>
    </row>
    <row r="2151" spans="6:18" s="577" customFormat="1">
      <c r="F2151" s="545"/>
      <c r="H2151" s="545"/>
      <c r="J2151" s="545"/>
      <c r="O2151" s="578"/>
      <c r="P2151" s="547"/>
      <c r="Q2151" s="547"/>
      <c r="R2151" s="547"/>
    </row>
    <row r="2152" spans="6:18" s="577" customFormat="1">
      <c r="F2152" s="545"/>
      <c r="H2152" s="545"/>
      <c r="J2152" s="545"/>
      <c r="O2152" s="578"/>
      <c r="P2152" s="547"/>
      <c r="Q2152" s="547"/>
      <c r="R2152" s="547"/>
    </row>
    <row r="2153" spans="6:18" s="577" customFormat="1">
      <c r="F2153" s="545"/>
      <c r="H2153" s="545"/>
      <c r="J2153" s="545"/>
      <c r="O2153" s="578"/>
      <c r="P2153" s="547"/>
      <c r="Q2153" s="547"/>
      <c r="R2153" s="547"/>
    </row>
    <row r="2154" spans="6:18" s="577" customFormat="1">
      <c r="F2154" s="545"/>
      <c r="H2154" s="545"/>
      <c r="J2154" s="545"/>
      <c r="O2154" s="578"/>
      <c r="P2154" s="547"/>
      <c r="Q2154" s="547"/>
      <c r="R2154" s="547"/>
    </row>
    <row r="2155" spans="6:18" s="577" customFormat="1">
      <c r="F2155" s="545"/>
      <c r="H2155" s="545"/>
      <c r="J2155" s="545"/>
      <c r="O2155" s="578"/>
      <c r="P2155" s="547"/>
      <c r="Q2155" s="547"/>
      <c r="R2155" s="547"/>
    </row>
    <row r="2156" spans="6:18" s="577" customFormat="1">
      <c r="F2156" s="545"/>
      <c r="H2156" s="545"/>
      <c r="J2156" s="545"/>
      <c r="O2156" s="578"/>
      <c r="P2156" s="547"/>
      <c r="Q2156" s="547"/>
      <c r="R2156" s="547"/>
    </row>
    <row r="2157" spans="6:18" s="577" customFormat="1">
      <c r="F2157" s="545"/>
      <c r="H2157" s="545"/>
      <c r="J2157" s="545"/>
      <c r="O2157" s="578"/>
      <c r="P2157" s="547"/>
      <c r="Q2157" s="547"/>
      <c r="R2157" s="547"/>
    </row>
    <row r="2158" spans="6:18" s="577" customFormat="1">
      <c r="F2158" s="545"/>
      <c r="H2158" s="545"/>
      <c r="J2158" s="545"/>
      <c r="O2158" s="578"/>
      <c r="P2158" s="547"/>
      <c r="Q2158" s="547"/>
      <c r="R2158" s="547"/>
    </row>
    <row r="2159" spans="6:18" s="577" customFormat="1">
      <c r="F2159" s="545"/>
      <c r="H2159" s="545"/>
      <c r="J2159" s="545"/>
      <c r="O2159" s="578"/>
      <c r="P2159" s="547"/>
      <c r="Q2159" s="547"/>
      <c r="R2159" s="547"/>
    </row>
    <row r="2160" spans="6:18" s="577" customFormat="1">
      <c r="F2160" s="545"/>
      <c r="H2160" s="545"/>
      <c r="J2160" s="545"/>
      <c r="O2160" s="578"/>
      <c r="P2160" s="547"/>
      <c r="Q2160" s="547"/>
      <c r="R2160" s="547"/>
    </row>
    <row r="2161" spans="6:18" s="577" customFormat="1">
      <c r="F2161" s="545"/>
      <c r="H2161" s="545"/>
      <c r="J2161" s="545"/>
      <c r="O2161" s="578"/>
      <c r="P2161" s="547"/>
      <c r="Q2161" s="547"/>
      <c r="R2161" s="547"/>
    </row>
    <row r="2162" spans="6:18" s="577" customFormat="1">
      <c r="F2162" s="545"/>
      <c r="H2162" s="545"/>
      <c r="J2162" s="545"/>
      <c r="O2162" s="578"/>
      <c r="P2162" s="547"/>
      <c r="Q2162" s="547"/>
      <c r="R2162" s="547"/>
    </row>
    <row r="2163" spans="6:18" s="577" customFormat="1">
      <c r="F2163" s="545"/>
      <c r="H2163" s="545"/>
      <c r="J2163" s="545"/>
      <c r="O2163" s="578"/>
      <c r="P2163" s="547"/>
      <c r="Q2163" s="547"/>
      <c r="R2163" s="547"/>
    </row>
    <row r="2164" spans="6:18" s="577" customFormat="1">
      <c r="F2164" s="545"/>
      <c r="H2164" s="545"/>
      <c r="J2164" s="545"/>
      <c r="O2164" s="578"/>
      <c r="P2164" s="547"/>
      <c r="Q2164" s="547"/>
      <c r="R2164" s="547"/>
    </row>
    <row r="2165" spans="6:18" s="577" customFormat="1">
      <c r="F2165" s="545"/>
      <c r="H2165" s="545"/>
      <c r="J2165" s="545"/>
      <c r="O2165" s="578"/>
      <c r="P2165" s="547"/>
      <c r="Q2165" s="547"/>
      <c r="R2165" s="547"/>
    </row>
    <row r="2166" spans="6:18" s="577" customFormat="1">
      <c r="F2166" s="545"/>
      <c r="H2166" s="545"/>
      <c r="J2166" s="545"/>
      <c r="O2166" s="578"/>
      <c r="P2166" s="547"/>
      <c r="Q2166" s="547"/>
      <c r="R2166" s="547"/>
    </row>
    <row r="2167" spans="6:18" s="577" customFormat="1">
      <c r="F2167" s="545"/>
      <c r="H2167" s="545"/>
      <c r="J2167" s="545"/>
      <c r="O2167" s="578"/>
      <c r="P2167" s="547"/>
      <c r="Q2167" s="547"/>
      <c r="R2167" s="547"/>
    </row>
    <row r="2168" spans="6:18" s="577" customFormat="1">
      <c r="F2168" s="545"/>
      <c r="H2168" s="545"/>
      <c r="J2168" s="545"/>
      <c r="O2168" s="578"/>
      <c r="P2168" s="547"/>
      <c r="Q2168" s="547"/>
      <c r="R2168" s="547"/>
    </row>
    <row r="2169" spans="6:18" s="577" customFormat="1">
      <c r="F2169" s="545"/>
      <c r="H2169" s="545"/>
      <c r="J2169" s="545"/>
      <c r="O2169" s="578"/>
      <c r="P2169" s="547"/>
      <c r="Q2169" s="547"/>
      <c r="R2169" s="547"/>
    </row>
    <row r="2170" spans="6:18" s="577" customFormat="1">
      <c r="F2170" s="545"/>
      <c r="H2170" s="545"/>
      <c r="J2170" s="545"/>
      <c r="O2170" s="578"/>
      <c r="P2170" s="547"/>
      <c r="Q2170" s="547"/>
      <c r="R2170" s="547"/>
    </row>
    <row r="2171" spans="6:18" s="577" customFormat="1">
      <c r="F2171" s="545"/>
      <c r="H2171" s="545"/>
      <c r="J2171" s="545"/>
      <c r="O2171" s="578"/>
      <c r="P2171" s="547"/>
      <c r="Q2171" s="547"/>
      <c r="R2171" s="547"/>
    </row>
    <row r="2172" spans="6:18" s="577" customFormat="1">
      <c r="F2172" s="545"/>
      <c r="H2172" s="545"/>
      <c r="J2172" s="545"/>
      <c r="O2172" s="578"/>
      <c r="P2172" s="547"/>
      <c r="Q2172" s="547"/>
      <c r="R2172" s="547"/>
    </row>
    <row r="2173" spans="6:18" s="577" customFormat="1">
      <c r="F2173" s="545"/>
      <c r="H2173" s="545"/>
      <c r="J2173" s="545"/>
      <c r="O2173" s="578"/>
      <c r="P2173" s="547"/>
      <c r="Q2173" s="547"/>
      <c r="R2173" s="547"/>
    </row>
    <row r="2174" spans="6:18" s="577" customFormat="1">
      <c r="F2174" s="545"/>
      <c r="H2174" s="545"/>
      <c r="J2174" s="545"/>
      <c r="O2174" s="578"/>
      <c r="P2174" s="547"/>
      <c r="Q2174" s="547"/>
      <c r="R2174" s="547"/>
    </row>
    <row r="2175" spans="6:18" s="577" customFormat="1">
      <c r="F2175" s="545"/>
      <c r="H2175" s="545"/>
      <c r="J2175" s="545"/>
      <c r="O2175" s="578"/>
      <c r="P2175" s="547"/>
      <c r="Q2175" s="547"/>
      <c r="R2175" s="547"/>
    </row>
    <row r="2176" spans="6:18" s="577" customFormat="1">
      <c r="F2176" s="545"/>
      <c r="H2176" s="545"/>
      <c r="J2176" s="545"/>
      <c r="O2176" s="578"/>
      <c r="P2176" s="547"/>
      <c r="Q2176" s="547"/>
      <c r="R2176" s="547"/>
    </row>
    <row r="2177" spans="6:18" s="577" customFormat="1">
      <c r="F2177" s="545"/>
      <c r="H2177" s="545"/>
      <c r="J2177" s="545"/>
      <c r="O2177" s="578"/>
      <c r="P2177" s="547"/>
      <c r="Q2177" s="547"/>
      <c r="R2177" s="547"/>
    </row>
    <row r="2178" spans="6:18" s="577" customFormat="1">
      <c r="F2178" s="545"/>
      <c r="H2178" s="545"/>
      <c r="J2178" s="545"/>
      <c r="O2178" s="578"/>
      <c r="P2178" s="547"/>
      <c r="Q2178" s="547"/>
      <c r="R2178" s="547"/>
    </row>
    <row r="2179" spans="6:18" s="577" customFormat="1">
      <c r="F2179" s="545"/>
      <c r="H2179" s="545"/>
      <c r="J2179" s="545"/>
      <c r="O2179" s="578"/>
      <c r="P2179" s="547"/>
      <c r="Q2179" s="547"/>
      <c r="R2179" s="547"/>
    </row>
    <row r="2180" spans="6:18" s="577" customFormat="1">
      <c r="F2180" s="545"/>
      <c r="H2180" s="545"/>
      <c r="J2180" s="545"/>
      <c r="O2180" s="578"/>
      <c r="P2180" s="547"/>
      <c r="Q2180" s="547"/>
      <c r="R2180" s="547"/>
    </row>
    <row r="2181" spans="6:18" s="577" customFormat="1">
      <c r="F2181" s="545"/>
      <c r="H2181" s="545"/>
      <c r="J2181" s="545"/>
      <c r="O2181" s="578"/>
      <c r="P2181" s="547"/>
      <c r="Q2181" s="547"/>
      <c r="R2181" s="547"/>
    </row>
    <row r="2182" spans="6:18" s="577" customFormat="1">
      <c r="F2182" s="545"/>
      <c r="H2182" s="545"/>
      <c r="J2182" s="545"/>
      <c r="O2182" s="578"/>
      <c r="P2182" s="547"/>
      <c r="Q2182" s="547"/>
      <c r="R2182" s="547"/>
    </row>
    <row r="2183" spans="6:18" s="577" customFormat="1">
      <c r="F2183" s="545"/>
      <c r="H2183" s="545"/>
      <c r="J2183" s="545"/>
      <c r="O2183" s="578"/>
      <c r="P2183" s="547"/>
      <c r="Q2183" s="547"/>
      <c r="R2183" s="547"/>
    </row>
    <row r="2184" spans="6:18" s="577" customFormat="1">
      <c r="F2184" s="545"/>
      <c r="H2184" s="545"/>
      <c r="J2184" s="545"/>
      <c r="O2184" s="578"/>
      <c r="P2184" s="547"/>
      <c r="Q2184" s="547"/>
      <c r="R2184" s="547"/>
    </row>
    <row r="2185" spans="6:18" s="577" customFormat="1">
      <c r="F2185" s="545"/>
      <c r="H2185" s="545"/>
      <c r="J2185" s="545"/>
      <c r="O2185" s="578"/>
      <c r="P2185" s="547"/>
      <c r="Q2185" s="547"/>
      <c r="R2185" s="547"/>
    </row>
    <row r="2186" spans="6:18" s="577" customFormat="1">
      <c r="F2186" s="545"/>
      <c r="H2186" s="545"/>
      <c r="J2186" s="545"/>
      <c r="O2186" s="578"/>
      <c r="P2186" s="547"/>
      <c r="Q2186" s="547"/>
      <c r="R2186" s="547"/>
    </row>
    <row r="2187" spans="6:18" s="577" customFormat="1">
      <c r="F2187" s="545"/>
      <c r="H2187" s="545"/>
      <c r="J2187" s="545"/>
      <c r="O2187" s="578"/>
      <c r="P2187" s="547"/>
      <c r="Q2187" s="547"/>
      <c r="R2187" s="547"/>
    </row>
    <row r="2188" spans="6:18" s="577" customFormat="1">
      <c r="F2188" s="545"/>
      <c r="H2188" s="545"/>
      <c r="J2188" s="545"/>
      <c r="O2188" s="578"/>
      <c r="P2188" s="547"/>
      <c r="Q2188" s="547"/>
      <c r="R2188" s="547"/>
    </row>
    <row r="2189" spans="6:18" s="577" customFormat="1">
      <c r="F2189" s="545"/>
      <c r="H2189" s="545"/>
      <c r="J2189" s="545"/>
      <c r="O2189" s="578"/>
      <c r="P2189" s="547"/>
      <c r="Q2189" s="547"/>
      <c r="R2189" s="547"/>
    </row>
    <row r="2190" spans="6:18" s="577" customFormat="1">
      <c r="F2190" s="545"/>
      <c r="H2190" s="545"/>
      <c r="J2190" s="545"/>
      <c r="O2190" s="578"/>
      <c r="P2190" s="547"/>
      <c r="Q2190" s="547"/>
      <c r="R2190" s="547"/>
    </row>
    <row r="2191" spans="6:18" s="577" customFormat="1">
      <c r="F2191" s="545"/>
      <c r="H2191" s="545"/>
      <c r="J2191" s="545"/>
      <c r="O2191" s="578"/>
      <c r="P2191" s="547"/>
      <c r="Q2191" s="547"/>
      <c r="R2191" s="547"/>
    </row>
    <row r="2192" spans="6:18" s="577" customFormat="1">
      <c r="F2192" s="545"/>
      <c r="H2192" s="545"/>
      <c r="J2192" s="545"/>
      <c r="O2192" s="578"/>
      <c r="P2192" s="547"/>
      <c r="Q2192" s="547"/>
      <c r="R2192" s="547"/>
    </row>
    <row r="2193" spans="6:18" s="577" customFormat="1">
      <c r="F2193" s="545"/>
      <c r="H2193" s="545"/>
      <c r="J2193" s="545"/>
      <c r="O2193" s="578"/>
      <c r="P2193" s="547"/>
      <c r="Q2193" s="547"/>
      <c r="R2193" s="547"/>
    </row>
    <row r="2194" spans="6:18" s="577" customFormat="1">
      <c r="F2194" s="545"/>
      <c r="H2194" s="545"/>
      <c r="J2194" s="545"/>
      <c r="O2194" s="578"/>
      <c r="P2194" s="547"/>
      <c r="Q2194" s="547"/>
      <c r="R2194" s="547"/>
    </row>
    <row r="2195" spans="6:18" s="577" customFormat="1">
      <c r="F2195" s="545"/>
      <c r="H2195" s="545"/>
      <c r="J2195" s="545"/>
      <c r="O2195" s="578"/>
      <c r="P2195" s="547"/>
      <c r="Q2195" s="547"/>
      <c r="R2195" s="547"/>
    </row>
    <row r="2196" spans="6:18" s="577" customFormat="1">
      <c r="F2196" s="545"/>
      <c r="H2196" s="545"/>
      <c r="J2196" s="545"/>
      <c r="O2196" s="578"/>
      <c r="P2196" s="547"/>
      <c r="Q2196" s="547"/>
      <c r="R2196" s="547"/>
    </row>
    <row r="2197" spans="6:18" s="577" customFormat="1">
      <c r="F2197" s="545"/>
      <c r="H2197" s="545"/>
      <c r="J2197" s="545"/>
      <c r="O2197" s="578"/>
      <c r="P2197" s="547"/>
      <c r="Q2197" s="547"/>
      <c r="R2197" s="547"/>
    </row>
    <row r="2198" spans="6:18" s="577" customFormat="1">
      <c r="F2198" s="545"/>
      <c r="H2198" s="545"/>
      <c r="J2198" s="545"/>
      <c r="O2198" s="578"/>
      <c r="P2198" s="547"/>
      <c r="Q2198" s="547"/>
      <c r="R2198" s="547"/>
    </row>
    <row r="2199" spans="6:18" s="577" customFormat="1">
      <c r="F2199" s="545"/>
      <c r="H2199" s="545"/>
      <c r="J2199" s="545"/>
      <c r="O2199" s="578"/>
      <c r="P2199" s="547"/>
      <c r="Q2199" s="547"/>
      <c r="R2199" s="547"/>
    </row>
    <row r="2200" spans="6:18" s="577" customFormat="1">
      <c r="F2200" s="545"/>
      <c r="H2200" s="545"/>
      <c r="J2200" s="545"/>
      <c r="O2200" s="578"/>
      <c r="P2200" s="547"/>
      <c r="Q2200" s="547"/>
      <c r="R2200" s="547"/>
    </row>
    <row r="2201" spans="6:18" s="577" customFormat="1">
      <c r="F2201" s="545"/>
      <c r="H2201" s="545"/>
      <c r="J2201" s="545"/>
      <c r="O2201" s="578"/>
      <c r="P2201" s="547"/>
      <c r="Q2201" s="547"/>
      <c r="R2201" s="547"/>
    </row>
    <row r="2202" spans="6:18" s="577" customFormat="1">
      <c r="F2202" s="545"/>
      <c r="H2202" s="545"/>
      <c r="J2202" s="545"/>
      <c r="O2202" s="578"/>
      <c r="P2202" s="547"/>
      <c r="Q2202" s="547"/>
      <c r="R2202" s="547"/>
    </row>
    <row r="2203" spans="6:18" s="577" customFormat="1">
      <c r="F2203" s="545"/>
      <c r="H2203" s="545"/>
      <c r="J2203" s="545"/>
      <c r="O2203" s="578"/>
      <c r="P2203" s="547"/>
      <c r="Q2203" s="547"/>
      <c r="R2203" s="547"/>
    </row>
    <row r="2204" spans="6:18" s="577" customFormat="1">
      <c r="F2204" s="545"/>
      <c r="H2204" s="545"/>
      <c r="J2204" s="545"/>
      <c r="O2204" s="578"/>
      <c r="P2204" s="547"/>
      <c r="Q2204" s="547"/>
      <c r="R2204" s="547"/>
    </row>
    <row r="2205" spans="6:18" s="577" customFormat="1">
      <c r="F2205" s="545"/>
      <c r="H2205" s="545"/>
      <c r="J2205" s="545"/>
      <c r="O2205" s="578"/>
      <c r="P2205" s="547"/>
      <c r="Q2205" s="547"/>
      <c r="R2205" s="547"/>
    </row>
    <row r="2206" spans="6:18" s="577" customFormat="1">
      <c r="F2206" s="545"/>
      <c r="H2206" s="545"/>
      <c r="J2206" s="545"/>
      <c r="O2206" s="578"/>
      <c r="P2206" s="547"/>
      <c r="Q2206" s="547"/>
      <c r="R2206" s="547"/>
    </row>
    <row r="2207" spans="6:18" s="577" customFormat="1">
      <c r="F2207" s="545"/>
      <c r="H2207" s="545"/>
      <c r="J2207" s="545"/>
      <c r="O2207" s="578"/>
      <c r="P2207" s="547"/>
      <c r="Q2207" s="547"/>
      <c r="R2207" s="547"/>
    </row>
    <row r="2208" spans="6:18" s="577" customFormat="1">
      <c r="F2208" s="545"/>
      <c r="H2208" s="545"/>
      <c r="J2208" s="545"/>
      <c r="O2208" s="578"/>
      <c r="P2208" s="547"/>
      <c r="Q2208" s="547"/>
      <c r="R2208" s="547"/>
    </row>
    <row r="2209" spans="6:18" s="577" customFormat="1">
      <c r="F2209" s="545"/>
      <c r="H2209" s="545"/>
      <c r="J2209" s="545"/>
      <c r="O2209" s="578"/>
      <c r="P2209" s="547"/>
      <c r="Q2209" s="547"/>
      <c r="R2209" s="547"/>
    </row>
    <row r="2210" spans="6:18" s="577" customFormat="1">
      <c r="F2210" s="545"/>
      <c r="H2210" s="545"/>
      <c r="J2210" s="545"/>
      <c r="O2210" s="578"/>
      <c r="P2210" s="547"/>
      <c r="Q2210" s="547"/>
      <c r="R2210" s="547"/>
    </row>
    <row r="2211" spans="6:18" s="577" customFormat="1">
      <c r="F2211" s="545"/>
      <c r="H2211" s="545"/>
      <c r="J2211" s="545"/>
      <c r="O2211" s="578"/>
      <c r="P2211" s="547"/>
      <c r="Q2211" s="547"/>
      <c r="R2211" s="547"/>
    </row>
    <row r="2212" spans="6:18" s="577" customFormat="1">
      <c r="F2212" s="545"/>
      <c r="H2212" s="545"/>
      <c r="J2212" s="545"/>
      <c r="O2212" s="578"/>
      <c r="P2212" s="547"/>
      <c r="Q2212" s="547"/>
      <c r="R2212" s="547"/>
    </row>
    <row r="2213" spans="6:18" s="577" customFormat="1">
      <c r="F2213" s="545"/>
      <c r="H2213" s="545"/>
      <c r="J2213" s="545"/>
      <c r="O2213" s="578"/>
      <c r="P2213" s="547"/>
      <c r="Q2213" s="547"/>
      <c r="R2213" s="547"/>
    </row>
    <row r="2214" spans="6:18" s="577" customFormat="1">
      <c r="F2214" s="545"/>
      <c r="H2214" s="545"/>
      <c r="J2214" s="545"/>
      <c r="O2214" s="578"/>
      <c r="P2214" s="547"/>
      <c r="Q2214" s="547"/>
      <c r="R2214" s="547"/>
    </row>
    <row r="2215" spans="6:18" s="577" customFormat="1">
      <c r="F2215" s="545"/>
      <c r="H2215" s="545"/>
      <c r="J2215" s="545"/>
      <c r="O2215" s="578"/>
      <c r="P2215" s="547"/>
      <c r="Q2215" s="547"/>
      <c r="R2215" s="547"/>
    </row>
    <row r="2216" spans="6:18" s="577" customFormat="1">
      <c r="F2216" s="545"/>
      <c r="H2216" s="545"/>
      <c r="J2216" s="545"/>
      <c r="O2216" s="578"/>
      <c r="P2216" s="547"/>
      <c r="Q2216" s="547"/>
      <c r="R2216" s="547"/>
    </row>
    <row r="2217" spans="6:18" s="577" customFormat="1">
      <c r="F2217" s="545"/>
      <c r="H2217" s="545"/>
      <c r="J2217" s="545"/>
      <c r="O2217" s="578"/>
      <c r="P2217" s="547"/>
      <c r="Q2217" s="547"/>
      <c r="R2217" s="547"/>
    </row>
    <row r="2218" spans="6:18" s="577" customFormat="1">
      <c r="F2218" s="545"/>
      <c r="H2218" s="545"/>
      <c r="J2218" s="545"/>
      <c r="O2218" s="578"/>
      <c r="P2218" s="547"/>
      <c r="Q2218" s="547"/>
      <c r="R2218" s="547"/>
    </row>
    <row r="2219" spans="6:18" s="577" customFormat="1">
      <c r="F2219" s="545"/>
      <c r="H2219" s="545"/>
      <c r="J2219" s="545"/>
      <c r="O2219" s="578"/>
      <c r="P2219" s="547"/>
      <c r="Q2219" s="547"/>
      <c r="R2219" s="547"/>
    </row>
    <row r="2220" spans="6:18" s="577" customFormat="1">
      <c r="F2220" s="545"/>
      <c r="H2220" s="545"/>
      <c r="J2220" s="545"/>
      <c r="O2220" s="578"/>
      <c r="P2220" s="547"/>
      <c r="Q2220" s="547"/>
      <c r="R2220" s="547"/>
    </row>
    <row r="2221" spans="6:18" s="577" customFormat="1">
      <c r="F2221" s="545"/>
      <c r="H2221" s="545"/>
      <c r="J2221" s="545"/>
      <c r="O2221" s="578"/>
      <c r="P2221" s="547"/>
      <c r="Q2221" s="547"/>
      <c r="R2221" s="547"/>
    </row>
    <row r="2222" spans="6:18" s="577" customFormat="1">
      <c r="F2222" s="545"/>
      <c r="H2222" s="545"/>
      <c r="J2222" s="545"/>
      <c r="O2222" s="578"/>
      <c r="P2222" s="547"/>
      <c r="Q2222" s="547"/>
      <c r="R2222" s="547"/>
    </row>
    <row r="2223" spans="6:18" s="577" customFormat="1">
      <c r="F2223" s="545"/>
      <c r="H2223" s="545"/>
      <c r="J2223" s="545"/>
      <c r="O2223" s="578"/>
      <c r="P2223" s="547"/>
      <c r="Q2223" s="547"/>
      <c r="R2223" s="547"/>
    </row>
    <row r="2224" spans="6:18" s="577" customFormat="1">
      <c r="F2224" s="545"/>
      <c r="H2224" s="545"/>
      <c r="J2224" s="545"/>
      <c r="O2224" s="578"/>
      <c r="P2224" s="547"/>
      <c r="Q2224" s="547"/>
      <c r="R2224" s="547"/>
    </row>
    <row r="2225" spans="6:18" s="577" customFormat="1">
      <c r="F2225" s="545"/>
      <c r="H2225" s="545"/>
      <c r="J2225" s="545"/>
      <c r="O2225" s="578"/>
      <c r="P2225" s="547"/>
      <c r="Q2225" s="547"/>
      <c r="R2225" s="547"/>
    </row>
    <row r="2226" spans="6:18" s="577" customFormat="1">
      <c r="F2226" s="545"/>
      <c r="H2226" s="545"/>
      <c r="J2226" s="545"/>
      <c r="O2226" s="578"/>
      <c r="P2226" s="547"/>
      <c r="Q2226" s="547"/>
      <c r="R2226" s="547"/>
    </row>
    <row r="2227" spans="6:18" s="577" customFormat="1">
      <c r="F2227" s="545"/>
      <c r="H2227" s="545"/>
      <c r="J2227" s="545"/>
      <c r="O2227" s="578"/>
      <c r="P2227" s="547"/>
      <c r="Q2227" s="547"/>
      <c r="R2227" s="547"/>
    </row>
    <row r="2228" spans="6:18" s="577" customFormat="1">
      <c r="F2228" s="545"/>
      <c r="H2228" s="545"/>
      <c r="J2228" s="545"/>
      <c r="O2228" s="578"/>
      <c r="P2228" s="547"/>
      <c r="Q2228" s="547"/>
      <c r="R2228" s="547"/>
    </row>
    <row r="2229" spans="6:18" s="577" customFormat="1">
      <c r="F2229" s="545"/>
      <c r="H2229" s="545"/>
      <c r="J2229" s="545"/>
      <c r="O2229" s="578"/>
      <c r="P2229" s="547"/>
      <c r="Q2229" s="547"/>
      <c r="R2229" s="547"/>
    </row>
    <row r="2230" spans="6:18" s="577" customFormat="1">
      <c r="F2230" s="545"/>
      <c r="H2230" s="545"/>
      <c r="J2230" s="545"/>
      <c r="O2230" s="578"/>
      <c r="P2230" s="547"/>
      <c r="Q2230" s="547"/>
      <c r="R2230" s="547"/>
    </row>
    <row r="2231" spans="6:18" s="577" customFormat="1">
      <c r="F2231" s="545"/>
      <c r="H2231" s="545"/>
      <c r="J2231" s="545"/>
      <c r="O2231" s="578"/>
      <c r="P2231" s="547"/>
      <c r="Q2231" s="547"/>
      <c r="R2231" s="547"/>
    </row>
    <row r="2232" spans="6:18" s="577" customFormat="1">
      <c r="F2232" s="545"/>
      <c r="H2232" s="545"/>
      <c r="J2232" s="545"/>
      <c r="O2232" s="578"/>
      <c r="P2232" s="547"/>
      <c r="Q2232" s="547"/>
      <c r="R2232" s="547"/>
    </row>
    <row r="2233" spans="6:18" s="577" customFormat="1">
      <c r="F2233" s="545"/>
      <c r="H2233" s="545"/>
      <c r="J2233" s="545"/>
      <c r="O2233" s="578"/>
      <c r="P2233" s="547"/>
      <c r="Q2233" s="547"/>
      <c r="R2233" s="547"/>
    </row>
    <row r="2234" spans="6:18" s="577" customFormat="1">
      <c r="F2234" s="545"/>
      <c r="H2234" s="545"/>
      <c r="J2234" s="545"/>
      <c r="O2234" s="578"/>
      <c r="P2234" s="547"/>
      <c r="Q2234" s="547"/>
      <c r="R2234" s="547"/>
    </row>
    <row r="2235" spans="6:18" s="577" customFormat="1">
      <c r="F2235" s="545"/>
      <c r="H2235" s="545"/>
      <c r="J2235" s="545"/>
      <c r="O2235" s="578"/>
      <c r="P2235" s="547"/>
      <c r="Q2235" s="547"/>
      <c r="R2235" s="547"/>
    </row>
    <row r="2236" spans="6:18" s="577" customFormat="1">
      <c r="F2236" s="545"/>
      <c r="H2236" s="545"/>
      <c r="J2236" s="545"/>
      <c r="O2236" s="578"/>
      <c r="P2236" s="547"/>
      <c r="Q2236" s="547"/>
      <c r="R2236" s="547"/>
    </row>
    <row r="2237" spans="6:18" s="577" customFormat="1">
      <c r="F2237" s="545"/>
      <c r="H2237" s="545"/>
      <c r="J2237" s="545"/>
      <c r="O2237" s="578"/>
      <c r="P2237" s="547"/>
      <c r="Q2237" s="547"/>
      <c r="R2237" s="547"/>
    </row>
    <row r="2238" spans="6:18" s="577" customFormat="1">
      <c r="F2238" s="545"/>
      <c r="H2238" s="545"/>
      <c r="J2238" s="545"/>
      <c r="O2238" s="578"/>
      <c r="P2238" s="547"/>
      <c r="Q2238" s="547"/>
      <c r="R2238" s="547"/>
    </row>
    <row r="2239" spans="6:18" s="577" customFormat="1">
      <c r="F2239" s="545"/>
      <c r="H2239" s="545"/>
      <c r="J2239" s="545"/>
      <c r="O2239" s="578"/>
      <c r="P2239" s="547"/>
      <c r="Q2239" s="547"/>
      <c r="R2239" s="547"/>
    </row>
    <row r="2240" spans="6:18" s="577" customFormat="1">
      <c r="F2240" s="545"/>
      <c r="H2240" s="545"/>
      <c r="J2240" s="545"/>
      <c r="O2240" s="578"/>
      <c r="P2240" s="547"/>
      <c r="Q2240" s="547"/>
      <c r="R2240" s="547"/>
    </row>
    <row r="2241" spans="6:18" s="577" customFormat="1">
      <c r="F2241" s="545"/>
      <c r="H2241" s="545"/>
      <c r="J2241" s="545"/>
      <c r="O2241" s="578"/>
      <c r="P2241" s="547"/>
      <c r="Q2241" s="547"/>
      <c r="R2241" s="547"/>
    </row>
    <row r="2242" spans="6:18" s="577" customFormat="1">
      <c r="F2242" s="545"/>
      <c r="H2242" s="545"/>
      <c r="J2242" s="545"/>
      <c r="O2242" s="578"/>
      <c r="P2242" s="547"/>
      <c r="Q2242" s="547"/>
      <c r="R2242" s="547"/>
    </row>
    <row r="2243" spans="6:18" s="577" customFormat="1">
      <c r="F2243" s="545"/>
      <c r="H2243" s="545"/>
      <c r="J2243" s="545"/>
      <c r="O2243" s="578"/>
      <c r="P2243" s="547"/>
      <c r="Q2243" s="547"/>
      <c r="R2243" s="547"/>
    </row>
    <row r="2244" spans="6:18" s="577" customFormat="1">
      <c r="F2244" s="545"/>
      <c r="H2244" s="545"/>
      <c r="J2244" s="545"/>
      <c r="O2244" s="578"/>
      <c r="P2244" s="547"/>
      <c r="Q2244" s="547"/>
      <c r="R2244" s="547"/>
    </row>
    <row r="2245" spans="6:18" s="577" customFormat="1">
      <c r="F2245" s="545"/>
      <c r="H2245" s="545"/>
      <c r="J2245" s="545"/>
      <c r="O2245" s="578"/>
      <c r="P2245" s="547"/>
      <c r="Q2245" s="547"/>
      <c r="R2245" s="547"/>
    </row>
    <row r="2246" spans="6:18" s="577" customFormat="1">
      <c r="F2246" s="545"/>
      <c r="H2246" s="545"/>
      <c r="J2246" s="545"/>
      <c r="O2246" s="578"/>
      <c r="P2246" s="547"/>
      <c r="Q2246" s="547"/>
      <c r="R2246" s="547"/>
    </row>
    <row r="2247" spans="6:18" s="577" customFormat="1">
      <c r="F2247" s="545"/>
      <c r="H2247" s="545"/>
      <c r="J2247" s="545"/>
      <c r="O2247" s="578"/>
      <c r="P2247" s="547"/>
      <c r="Q2247" s="547"/>
      <c r="R2247" s="547"/>
    </row>
    <row r="2248" spans="6:18" s="577" customFormat="1">
      <c r="F2248" s="545"/>
      <c r="H2248" s="545"/>
      <c r="J2248" s="545"/>
      <c r="O2248" s="578"/>
      <c r="P2248" s="547"/>
      <c r="Q2248" s="547"/>
      <c r="R2248" s="547"/>
    </row>
    <row r="2249" spans="6:18" s="577" customFormat="1">
      <c r="F2249" s="545"/>
      <c r="H2249" s="545"/>
      <c r="J2249" s="545"/>
      <c r="O2249" s="578"/>
      <c r="P2249" s="547"/>
      <c r="Q2249" s="547"/>
      <c r="R2249" s="547"/>
    </row>
    <row r="2250" spans="6:18" s="577" customFormat="1">
      <c r="F2250" s="545"/>
      <c r="H2250" s="545"/>
      <c r="J2250" s="545"/>
      <c r="O2250" s="578"/>
      <c r="P2250" s="547"/>
      <c r="Q2250" s="547"/>
      <c r="R2250" s="547"/>
    </row>
    <row r="2251" spans="6:18" s="577" customFormat="1">
      <c r="F2251" s="545"/>
      <c r="H2251" s="545"/>
      <c r="J2251" s="545"/>
      <c r="O2251" s="578"/>
      <c r="P2251" s="547"/>
      <c r="Q2251" s="547"/>
      <c r="R2251" s="547"/>
    </row>
    <row r="2252" spans="6:18" s="577" customFormat="1">
      <c r="F2252" s="545"/>
      <c r="H2252" s="545"/>
      <c r="J2252" s="545"/>
      <c r="O2252" s="578"/>
      <c r="P2252" s="547"/>
      <c r="Q2252" s="547"/>
      <c r="R2252" s="547"/>
    </row>
    <row r="2253" spans="6:18" s="577" customFormat="1">
      <c r="F2253" s="545"/>
      <c r="H2253" s="545"/>
      <c r="J2253" s="545"/>
      <c r="O2253" s="578"/>
      <c r="P2253" s="547"/>
      <c r="Q2253" s="547"/>
      <c r="R2253" s="547"/>
    </row>
    <row r="2254" spans="6:18" s="577" customFormat="1">
      <c r="F2254" s="545"/>
      <c r="H2254" s="545"/>
      <c r="J2254" s="545"/>
      <c r="O2254" s="578"/>
      <c r="P2254" s="547"/>
      <c r="Q2254" s="547"/>
      <c r="R2254" s="547"/>
    </row>
    <row r="2255" spans="6:18" s="577" customFormat="1">
      <c r="F2255" s="545"/>
      <c r="H2255" s="545"/>
      <c r="J2255" s="545"/>
      <c r="O2255" s="578"/>
      <c r="P2255" s="547"/>
      <c r="Q2255" s="547"/>
      <c r="R2255" s="547"/>
    </row>
    <row r="2256" spans="6:18" s="577" customFormat="1">
      <c r="F2256" s="545"/>
      <c r="H2256" s="545"/>
      <c r="J2256" s="545"/>
      <c r="O2256" s="578"/>
      <c r="P2256" s="547"/>
      <c r="Q2256" s="547"/>
      <c r="R2256" s="547"/>
    </row>
    <row r="2257" spans="6:18" s="577" customFormat="1">
      <c r="F2257" s="545"/>
      <c r="H2257" s="545"/>
      <c r="J2257" s="545"/>
      <c r="O2257" s="578"/>
      <c r="P2257" s="547"/>
      <c r="Q2257" s="547"/>
      <c r="R2257" s="547"/>
    </row>
    <row r="2258" spans="6:18" s="577" customFormat="1">
      <c r="F2258" s="545"/>
      <c r="H2258" s="545"/>
      <c r="J2258" s="545"/>
      <c r="O2258" s="578"/>
      <c r="P2258" s="547"/>
      <c r="Q2258" s="547"/>
      <c r="R2258" s="547"/>
    </row>
    <row r="2259" spans="6:18" s="577" customFormat="1">
      <c r="F2259" s="545"/>
      <c r="H2259" s="545"/>
      <c r="J2259" s="545"/>
      <c r="O2259" s="578"/>
      <c r="P2259" s="547"/>
      <c r="Q2259" s="547"/>
      <c r="R2259" s="547"/>
    </row>
    <row r="2260" spans="6:18" s="577" customFormat="1">
      <c r="F2260" s="545"/>
      <c r="H2260" s="545"/>
      <c r="J2260" s="545"/>
      <c r="O2260" s="578"/>
      <c r="P2260" s="547"/>
      <c r="Q2260" s="547"/>
      <c r="R2260" s="547"/>
    </row>
    <row r="2261" spans="6:18" s="577" customFormat="1">
      <c r="F2261" s="545"/>
      <c r="H2261" s="545"/>
      <c r="J2261" s="545"/>
      <c r="O2261" s="578"/>
      <c r="P2261" s="547"/>
      <c r="Q2261" s="547"/>
      <c r="R2261" s="547"/>
    </row>
    <row r="2262" spans="6:18" s="577" customFormat="1">
      <c r="F2262" s="545"/>
      <c r="H2262" s="545"/>
      <c r="J2262" s="545"/>
      <c r="O2262" s="578"/>
      <c r="P2262" s="547"/>
      <c r="Q2262" s="547"/>
      <c r="R2262" s="547"/>
    </row>
    <row r="2263" spans="6:18" s="577" customFormat="1">
      <c r="F2263" s="545"/>
      <c r="H2263" s="545"/>
      <c r="J2263" s="545"/>
      <c r="O2263" s="578"/>
      <c r="P2263" s="547"/>
      <c r="Q2263" s="547"/>
      <c r="R2263" s="547"/>
    </row>
    <row r="2264" spans="6:18" s="577" customFormat="1">
      <c r="F2264" s="545"/>
      <c r="H2264" s="545"/>
      <c r="J2264" s="545"/>
      <c r="O2264" s="578"/>
      <c r="P2264" s="547"/>
      <c r="Q2264" s="547"/>
      <c r="R2264" s="547"/>
    </row>
    <row r="2265" spans="6:18" s="577" customFormat="1">
      <c r="F2265" s="545"/>
      <c r="H2265" s="545"/>
      <c r="J2265" s="545"/>
      <c r="O2265" s="578"/>
      <c r="P2265" s="547"/>
      <c r="Q2265" s="547"/>
      <c r="R2265" s="547"/>
    </row>
    <row r="2266" spans="6:18" s="577" customFormat="1">
      <c r="F2266" s="545"/>
      <c r="H2266" s="545"/>
      <c r="J2266" s="545"/>
      <c r="O2266" s="578"/>
      <c r="P2266" s="547"/>
      <c r="Q2266" s="547"/>
      <c r="R2266" s="547"/>
    </row>
    <row r="2267" spans="6:18" s="577" customFormat="1">
      <c r="F2267" s="545"/>
      <c r="H2267" s="545"/>
      <c r="J2267" s="545"/>
      <c r="O2267" s="578"/>
      <c r="P2267" s="547"/>
      <c r="Q2267" s="547"/>
      <c r="R2267" s="547"/>
    </row>
    <row r="2268" spans="6:18" s="577" customFormat="1">
      <c r="F2268" s="545"/>
      <c r="H2268" s="545"/>
      <c r="J2268" s="545"/>
      <c r="O2268" s="578"/>
      <c r="P2268" s="547"/>
      <c r="Q2268" s="547"/>
      <c r="R2268" s="547"/>
    </row>
    <row r="2269" spans="6:18" s="577" customFormat="1">
      <c r="F2269" s="545"/>
      <c r="H2269" s="545"/>
      <c r="J2269" s="545"/>
      <c r="O2269" s="578"/>
      <c r="P2269" s="547"/>
      <c r="Q2269" s="547"/>
      <c r="R2269" s="547"/>
    </row>
    <row r="2270" spans="6:18" s="577" customFormat="1">
      <c r="F2270" s="545"/>
      <c r="H2270" s="545"/>
      <c r="J2270" s="545"/>
      <c r="O2270" s="578"/>
      <c r="P2270" s="547"/>
      <c r="Q2270" s="547"/>
      <c r="R2270" s="547"/>
    </row>
    <row r="2271" spans="6:18" s="577" customFormat="1">
      <c r="F2271" s="545"/>
      <c r="H2271" s="545"/>
      <c r="J2271" s="545"/>
      <c r="O2271" s="578"/>
      <c r="P2271" s="547"/>
      <c r="Q2271" s="547"/>
      <c r="R2271" s="547"/>
    </row>
    <row r="2272" spans="6:18" s="577" customFormat="1">
      <c r="F2272" s="545"/>
      <c r="H2272" s="545"/>
      <c r="J2272" s="545"/>
      <c r="O2272" s="578"/>
      <c r="P2272" s="547"/>
      <c r="Q2272" s="547"/>
      <c r="R2272" s="547"/>
    </row>
    <row r="2273" spans="6:18" s="577" customFormat="1">
      <c r="F2273" s="545"/>
      <c r="H2273" s="545"/>
      <c r="J2273" s="545"/>
      <c r="O2273" s="578"/>
      <c r="P2273" s="547"/>
      <c r="Q2273" s="547"/>
      <c r="R2273" s="547"/>
    </row>
    <row r="2274" spans="6:18" s="577" customFormat="1">
      <c r="F2274" s="545"/>
      <c r="H2274" s="545"/>
      <c r="J2274" s="545"/>
      <c r="O2274" s="578"/>
      <c r="P2274" s="547"/>
      <c r="Q2274" s="547"/>
      <c r="R2274" s="547"/>
    </row>
    <row r="2275" spans="6:18" s="577" customFormat="1">
      <c r="F2275" s="545"/>
      <c r="H2275" s="545"/>
      <c r="J2275" s="545"/>
      <c r="O2275" s="578"/>
      <c r="P2275" s="547"/>
      <c r="Q2275" s="547"/>
      <c r="R2275" s="547"/>
    </row>
    <row r="2276" spans="6:18" s="577" customFormat="1">
      <c r="F2276" s="545"/>
      <c r="H2276" s="545"/>
      <c r="J2276" s="545"/>
      <c r="O2276" s="578"/>
      <c r="P2276" s="547"/>
      <c r="Q2276" s="547"/>
      <c r="R2276" s="547"/>
    </row>
    <row r="2277" spans="6:18" s="577" customFormat="1">
      <c r="F2277" s="545"/>
      <c r="H2277" s="545"/>
      <c r="J2277" s="545"/>
      <c r="O2277" s="578"/>
      <c r="P2277" s="547"/>
      <c r="Q2277" s="547"/>
      <c r="R2277" s="547"/>
    </row>
    <row r="2278" spans="6:18" s="577" customFormat="1">
      <c r="F2278" s="545"/>
      <c r="H2278" s="545"/>
      <c r="J2278" s="545"/>
      <c r="O2278" s="578"/>
      <c r="P2278" s="547"/>
      <c r="Q2278" s="547"/>
      <c r="R2278" s="547"/>
    </row>
    <row r="2279" spans="6:18" s="577" customFormat="1">
      <c r="F2279" s="545"/>
      <c r="H2279" s="545"/>
      <c r="J2279" s="545"/>
      <c r="O2279" s="578"/>
      <c r="P2279" s="547"/>
      <c r="Q2279" s="547"/>
      <c r="R2279" s="547"/>
    </row>
    <row r="2280" spans="6:18" s="577" customFormat="1">
      <c r="F2280" s="545"/>
      <c r="H2280" s="545"/>
      <c r="J2280" s="545"/>
      <c r="O2280" s="578"/>
      <c r="P2280" s="547"/>
      <c r="Q2280" s="547"/>
      <c r="R2280" s="547"/>
    </row>
    <row r="2281" spans="6:18" s="577" customFormat="1">
      <c r="F2281" s="545"/>
      <c r="H2281" s="545"/>
      <c r="J2281" s="545"/>
      <c r="O2281" s="578"/>
      <c r="P2281" s="547"/>
      <c r="Q2281" s="547"/>
      <c r="R2281" s="547"/>
    </row>
    <row r="2282" spans="6:18" s="577" customFormat="1">
      <c r="F2282" s="545"/>
      <c r="H2282" s="545"/>
      <c r="J2282" s="545"/>
      <c r="O2282" s="578"/>
      <c r="P2282" s="547"/>
      <c r="Q2282" s="547"/>
      <c r="R2282" s="547"/>
    </row>
    <row r="2283" spans="6:18" s="577" customFormat="1">
      <c r="F2283" s="545"/>
      <c r="H2283" s="545"/>
      <c r="J2283" s="545"/>
      <c r="O2283" s="578"/>
      <c r="P2283" s="547"/>
      <c r="Q2283" s="547"/>
      <c r="R2283" s="547"/>
    </row>
    <row r="2284" spans="6:18" s="577" customFormat="1">
      <c r="F2284" s="545"/>
      <c r="H2284" s="545"/>
      <c r="J2284" s="545"/>
      <c r="O2284" s="578"/>
      <c r="P2284" s="547"/>
      <c r="Q2284" s="547"/>
      <c r="R2284" s="547"/>
    </row>
    <row r="2285" spans="6:18" s="577" customFormat="1">
      <c r="F2285" s="545"/>
      <c r="H2285" s="545"/>
      <c r="J2285" s="545"/>
      <c r="O2285" s="578"/>
      <c r="P2285" s="547"/>
      <c r="Q2285" s="547"/>
      <c r="R2285" s="547"/>
    </row>
    <row r="2286" spans="6:18" s="577" customFormat="1">
      <c r="F2286" s="545"/>
      <c r="H2286" s="545"/>
      <c r="J2286" s="545"/>
      <c r="O2286" s="578"/>
      <c r="P2286" s="547"/>
      <c r="Q2286" s="547"/>
      <c r="R2286" s="547"/>
    </row>
    <row r="2287" spans="6:18" s="577" customFormat="1">
      <c r="F2287" s="545"/>
      <c r="H2287" s="545"/>
      <c r="J2287" s="545"/>
      <c r="O2287" s="578"/>
      <c r="P2287" s="547"/>
      <c r="Q2287" s="547"/>
      <c r="R2287" s="547"/>
    </row>
    <row r="2288" spans="6:18" s="577" customFormat="1">
      <c r="F2288" s="545"/>
      <c r="H2288" s="545"/>
      <c r="J2288" s="545"/>
      <c r="O2288" s="578"/>
      <c r="P2288" s="547"/>
      <c r="Q2288" s="547"/>
      <c r="R2288" s="547"/>
    </row>
    <row r="2289" spans="6:18" s="577" customFormat="1">
      <c r="F2289" s="545"/>
      <c r="H2289" s="545"/>
      <c r="J2289" s="545"/>
      <c r="O2289" s="578"/>
      <c r="P2289" s="547"/>
      <c r="Q2289" s="547"/>
      <c r="R2289" s="547"/>
    </row>
    <row r="2290" spans="6:18" s="577" customFormat="1">
      <c r="F2290" s="545"/>
      <c r="H2290" s="545"/>
      <c r="J2290" s="545"/>
      <c r="O2290" s="578"/>
      <c r="P2290" s="547"/>
      <c r="Q2290" s="547"/>
      <c r="R2290" s="547"/>
    </row>
    <row r="2291" spans="6:18" s="577" customFormat="1">
      <c r="F2291" s="545"/>
      <c r="H2291" s="545"/>
      <c r="J2291" s="545"/>
      <c r="O2291" s="578"/>
      <c r="P2291" s="547"/>
      <c r="Q2291" s="547"/>
      <c r="R2291" s="547"/>
    </row>
    <row r="2292" spans="6:18" s="577" customFormat="1">
      <c r="F2292" s="545"/>
      <c r="H2292" s="545"/>
      <c r="J2292" s="545"/>
      <c r="O2292" s="578"/>
      <c r="P2292" s="547"/>
      <c r="Q2292" s="547"/>
      <c r="R2292" s="547"/>
    </row>
    <row r="2293" spans="6:18" s="577" customFormat="1">
      <c r="F2293" s="545"/>
      <c r="H2293" s="545"/>
      <c r="J2293" s="545"/>
      <c r="O2293" s="578"/>
      <c r="P2293" s="547"/>
      <c r="Q2293" s="547"/>
      <c r="R2293" s="547"/>
    </row>
    <row r="2294" spans="6:18" s="577" customFormat="1">
      <c r="F2294" s="545"/>
      <c r="H2294" s="545"/>
      <c r="J2294" s="545"/>
      <c r="O2294" s="578"/>
      <c r="P2294" s="547"/>
      <c r="Q2294" s="547"/>
      <c r="R2294" s="547"/>
    </row>
    <row r="2295" spans="6:18" s="577" customFormat="1">
      <c r="F2295" s="545"/>
      <c r="H2295" s="545"/>
      <c r="J2295" s="545"/>
      <c r="O2295" s="578"/>
      <c r="P2295" s="547"/>
      <c r="Q2295" s="547"/>
      <c r="R2295" s="547"/>
    </row>
    <row r="2296" spans="6:18" s="577" customFormat="1">
      <c r="F2296" s="545"/>
      <c r="H2296" s="545"/>
      <c r="J2296" s="545"/>
      <c r="O2296" s="578"/>
      <c r="P2296" s="547"/>
      <c r="Q2296" s="547"/>
      <c r="R2296" s="547"/>
    </row>
    <row r="2297" spans="6:18" s="577" customFormat="1">
      <c r="F2297" s="545"/>
      <c r="H2297" s="545"/>
      <c r="J2297" s="545"/>
      <c r="O2297" s="578"/>
      <c r="P2297" s="547"/>
      <c r="Q2297" s="547"/>
      <c r="R2297" s="547"/>
    </row>
    <row r="2298" spans="6:18" s="577" customFormat="1">
      <c r="F2298" s="545"/>
      <c r="H2298" s="545"/>
      <c r="J2298" s="545"/>
      <c r="O2298" s="578"/>
      <c r="P2298" s="547"/>
      <c r="Q2298" s="547"/>
      <c r="R2298" s="547"/>
    </row>
    <row r="2299" spans="6:18" s="577" customFormat="1">
      <c r="F2299" s="545"/>
      <c r="H2299" s="545"/>
      <c r="J2299" s="545"/>
      <c r="O2299" s="578"/>
      <c r="P2299" s="547"/>
      <c r="Q2299" s="547"/>
      <c r="R2299" s="547"/>
    </row>
    <row r="2300" spans="6:18" s="577" customFormat="1">
      <c r="F2300" s="545"/>
      <c r="H2300" s="545"/>
      <c r="J2300" s="545"/>
      <c r="O2300" s="578"/>
      <c r="P2300" s="547"/>
      <c r="Q2300" s="547"/>
      <c r="R2300" s="547"/>
    </row>
    <row r="2301" spans="6:18" s="577" customFormat="1">
      <c r="F2301" s="545"/>
      <c r="H2301" s="545"/>
      <c r="J2301" s="545"/>
      <c r="O2301" s="578"/>
      <c r="P2301" s="547"/>
      <c r="Q2301" s="547"/>
      <c r="R2301" s="547"/>
    </row>
    <row r="2302" spans="6:18" s="577" customFormat="1">
      <c r="F2302" s="545"/>
      <c r="H2302" s="545"/>
      <c r="J2302" s="545"/>
      <c r="O2302" s="578"/>
      <c r="P2302" s="547"/>
      <c r="Q2302" s="547"/>
      <c r="R2302" s="547"/>
    </row>
    <row r="2303" spans="6:18" s="577" customFormat="1">
      <c r="F2303" s="545"/>
      <c r="H2303" s="545"/>
      <c r="J2303" s="545"/>
      <c r="O2303" s="578"/>
      <c r="P2303" s="547"/>
      <c r="Q2303" s="547"/>
      <c r="R2303" s="547"/>
    </row>
    <row r="2304" spans="6:18" s="577" customFormat="1">
      <c r="F2304" s="545"/>
      <c r="H2304" s="545"/>
      <c r="J2304" s="545"/>
      <c r="O2304" s="578"/>
      <c r="P2304" s="547"/>
      <c r="Q2304" s="547"/>
      <c r="R2304" s="547"/>
    </row>
    <row r="2305" spans="6:18" s="577" customFormat="1">
      <c r="F2305" s="545"/>
      <c r="H2305" s="545"/>
      <c r="J2305" s="545"/>
      <c r="O2305" s="578"/>
      <c r="P2305" s="547"/>
      <c r="Q2305" s="547"/>
      <c r="R2305" s="547"/>
    </row>
    <row r="2306" spans="6:18" s="577" customFormat="1">
      <c r="F2306" s="545"/>
      <c r="H2306" s="545"/>
      <c r="J2306" s="545"/>
      <c r="O2306" s="578"/>
      <c r="P2306" s="547"/>
      <c r="Q2306" s="547"/>
      <c r="R2306" s="547"/>
    </row>
    <row r="2307" spans="6:18" s="577" customFormat="1">
      <c r="F2307" s="545"/>
      <c r="H2307" s="545"/>
      <c r="J2307" s="545"/>
      <c r="O2307" s="578"/>
      <c r="P2307" s="547"/>
      <c r="Q2307" s="547"/>
      <c r="R2307" s="547"/>
    </row>
    <row r="2308" spans="6:18" s="577" customFormat="1">
      <c r="F2308" s="545"/>
      <c r="H2308" s="545"/>
      <c r="J2308" s="545"/>
      <c r="O2308" s="578"/>
      <c r="P2308" s="547"/>
      <c r="Q2308" s="547"/>
      <c r="R2308" s="547"/>
    </row>
    <row r="2309" spans="6:18" s="577" customFormat="1">
      <c r="F2309" s="545"/>
      <c r="H2309" s="545"/>
      <c r="J2309" s="545"/>
      <c r="O2309" s="578"/>
      <c r="P2309" s="547"/>
      <c r="Q2309" s="547"/>
      <c r="R2309" s="547"/>
    </row>
    <row r="2310" spans="6:18" s="577" customFormat="1">
      <c r="F2310" s="545"/>
      <c r="H2310" s="545"/>
      <c r="J2310" s="545"/>
      <c r="O2310" s="578"/>
      <c r="P2310" s="547"/>
      <c r="Q2310" s="547"/>
      <c r="R2310" s="547"/>
    </row>
    <row r="2311" spans="6:18" s="577" customFormat="1">
      <c r="F2311" s="545"/>
      <c r="H2311" s="545"/>
      <c r="J2311" s="545"/>
      <c r="O2311" s="578"/>
      <c r="P2311" s="547"/>
      <c r="Q2311" s="547"/>
      <c r="R2311" s="547"/>
    </row>
    <row r="2312" spans="6:18" s="577" customFormat="1">
      <c r="F2312" s="545"/>
      <c r="H2312" s="545"/>
      <c r="J2312" s="545"/>
      <c r="O2312" s="578"/>
      <c r="P2312" s="547"/>
      <c r="Q2312" s="547"/>
      <c r="R2312" s="547"/>
    </row>
    <row r="2313" spans="6:18" s="577" customFormat="1">
      <c r="F2313" s="545"/>
      <c r="H2313" s="545"/>
      <c r="J2313" s="545"/>
      <c r="O2313" s="578"/>
      <c r="P2313" s="547"/>
      <c r="Q2313" s="547"/>
      <c r="R2313" s="547"/>
    </row>
    <row r="2314" spans="6:18" s="577" customFormat="1">
      <c r="F2314" s="545"/>
      <c r="H2314" s="545"/>
      <c r="J2314" s="545"/>
      <c r="O2314" s="578"/>
      <c r="P2314" s="547"/>
      <c r="Q2314" s="547"/>
      <c r="R2314" s="547"/>
    </row>
    <row r="2315" spans="6:18" s="577" customFormat="1">
      <c r="F2315" s="545"/>
      <c r="H2315" s="545"/>
      <c r="J2315" s="545"/>
      <c r="O2315" s="578"/>
      <c r="P2315" s="547"/>
      <c r="Q2315" s="547"/>
      <c r="R2315" s="547"/>
    </row>
    <row r="2316" spans="6:18" s="577" customFormat="1">
      <c r="F2316" s="545"/>
      <c r="H2316" s="545"/>
      <c r="J2316" s="545"/>
      <c r="O2316" s="578"/>
      <c r="P2316" s="547"/>
      <c r="Q2316" s="547"/>
      <c r="R2316" s="547"/>
    </row>
    <row r="2317" spans="6:18" s="577" customFormat="1">
      <c r="F2317" s="545"/>
      <c r="H2317" s="545"/>
      <c r="J2317" s="545"/>
      <c r="O2317" s="578"/>
      <c r="P2317" s="547"/>
      <c r="Q2317" s="547"/>
      <c r="R2317" s="547"/>
    </row>
    <row r="2318" spans="6:18" s="577" customFormat="1">
      <c r="F2318" s="545"/>
      <c r="H2318" s="545"/>
      <c r="J2318" s="545"/>
      <c r="O2318" s="578"/>
      <c r="P2318" s="547"/>
      <c r="Q2318" s="547"/>
      <c r="R2318" s="547"/>
    </row>
    <row r="2319" spans="6:18" s="577" customFormat="1">
      <c r="F2319" s="545"/>
      <c r="H2319" s="545"/>
      <c r="J2319" s="545"/>
      <c r="O2319" s="578"/>
      <c r="P2319" s="547"/>
      <c r="Q2319" s="547"/>
      <c r="R2319" s="547"/>
    </row>
    <row r="2320" spans="6:18" s="577" customFormat="1">
      <c r="F2320" s="545"/>
      <c r="H2320" s="545"/>
      <c r="J2320" s="545"/>
      <c r="O2320" s="578"/>
      <c r="P2320" s="547"/>
      <c r="Q2320" s="547"/>
      <c r="R2320" s="547"/>
    </row>
    <row r="2321" spans="6:18" s="577" customFormat="1">
      <c r="F2321" s="545"/>
      <c r="H2321" s="545"/>
      <c r="J2321" s="545"/>
      <c r="O2321" s="578"/>
      <c r="P2321" s="547"/>
      <c r="Q2321" s="547"/>
      <c r="R2321" s="547"/>
    </row>
    <row r="2322" spans="6:18" s="577" customFormat="1">
      <c r="F2322" s="545"/>
      <c r="H2322" s="545"/>
      <c r="J2322" s="545"/>
      <c r="O2322" s="578"/>
      <c r="P2322" s="547"/>
      <c r="Q2322" s="547"/>
      <c r="R2322" s="547"/>
    </row>
    <row r="2323" spans="6:18" s="577" customFormat="1">
      <c r="F2323" s="545"/>
      <c r="H2323" s="545"/>
      <c r="J2323" s="545"/>
      <c r="O2323" s="578"/>
      <c r="P2323" s="547"/>
      <c r="Q2323" s="547"/>
      <c r="R2323" s="547"/>
    </row>
    <row r="2324" spans="6:18" s="577" customFormat="1">
      <c r="F2324" s="545"/>
      <c r="H2324" s="545"/>
      <c r="J2324" s="545"/>
      <c r="O2324" s="578"/>
      <c r="P2324" s="547"/>
      <c r="Q2324" s="547"/>
      <c r="R2324" s="547"/>
    </row>
    <row r="2325" spans="6:18" s="577" customFormat="1">
      <c r="F2325" s="545"/>
      <c r="H2325" s="545"/>
      <c r="J2325" s="545"/>
      <c r="O2325" s="578"/>
      <c r="P2325" s="547"/>
      <c r="Q2325" s="547"/>
      <c r="R2325" s="547"/>
    </row>
    <row r="2326" spans="6:18" s="577" customFormat="1">
      <c r="F2326" s="545"/>
      <c r="H2326" s="545"/>
      <c r="J2326" s="545"/>
      <c r="O2326" s="578"/>
      <c r="P2326" s="547"/>
      <c r="Q2326" s="547"/>
      <c r="R2326" s="547"/>
    </row>
    <row r="2327" spans="6:18" s="577" customFormat="1">
      <c r="F2327" s="545"/>
      <c r="H2327" s="545"/>
      <c r="J2327" s="545"/>
      <c r="O2327" s="578"/>
      <c r="P2327" s="547"/>
      <c r="Q2327" s="547"/>
      <c r="R2327" s="547"/>
    </row>
    <row r="2328" spans="6:18" s="577" customFormat="1">
      <c r="F2328" s="545"/>
      <c r="H2328" s="545"/>
      <c r="J2328" s="545"/>
      <c r="O2328" s="578"/>
      <c r="P2328" s="547"/>
      <c r="Q2328" s="547"/>
      <c r="R2328" s="547"/>
    </row>
    <row r="2329" spans="6:18" s="577" customFormat="1">
      <c r="F2329" s="545"/>
      <c r="H2329" s="545"/>
      <c r="J2329" s="545"/>
      <c r="O2329" s="578"/>
      <c r="P2329" s="547"/>
      <c r="Q2329" s="547"/>
      <c r="R2329" s="547"/>
    </row>
    <row r="2330" spans="6:18" s="577" customFormat="1">
      <c r="F2330" s="545"/>
      <c r="H2330" s="545"/>
      <c r="J2330" s="545"/>
      <c r="O2330" s="578"/>
      <c r="P2330" s="547"/>
      <c r="Q2330" s="547"/>
      <c r="R2330" s="547"/>
    </row>
    <row r="2331" spans="6:18" s="577" customFormat="1">
      <c r="F2331" s="545"/>
      <c r="H2331" s="545"/>
      <c r="J2331" s="545"/>
      <c r="O2331" s="578"/>
      <c r="P2331" s="547"/>
      <c r="Q2331" s="547"/>
      <c r="R2331" s="547"/>
    </row>
    <row r="2332" spans="6:18" s="577" customFormat="1">
      <c r="F2332" s="545"/>
      <c r="H2332" s="545"/>
      <c r="J2332" s="545"/>
      <c r="O2332" s="578"/>
      <c r="P2332" s="547"/>
      <c r="Q2332" s="547"/>
      <c r="R2332" s="547"/>
    </row>
    <row r="2333" spans="6:18" s="577" customFormat="1">
      <c r="F2333" s="545"/>
      <c r="H2333" s="545"/>
      <c r="J2333" s="545"/>
      <c r="O2333" s="578"/>
      <c r="P2333" s="547"/>
      <c r="Q2333" s="547"/>
      <c r="R2333" s="547"/>
    </row>
    <row r="2334" spans="6:18" s="577" customFormat="1">
      <c r="F2334" s="545"/>
      <c r="H2334" s="545"/>
      <c r="J2334" s="545"/>
      <c r="O2334" s="578"/>
      <c r="P2334" s="547"/>
      <c r="Q2334" s="547"/>
      <c r="R2334" s="547"/>
    </row>
    <row r="2335" spans="6:18" s="577" customFormat="1">
      <c r="F2335" s="545"/>
      <c r="H2335" s="545"/>
      <c r="J2335" s="545"/>
      <c r="O2335" s="578"/>
      <c r="P2335" s="547"/>
      <c r="Q2335" s="547"/>
      <c r="R2335" s="547"/>
    </row>
    <row r="2336" spans="6:18" s="577" customFormat="1">
      <c r="F2336" s="545"/>
      <c r="H2336" s="545"/>
      <c r="J2336" s="545"/>
      <c r="O2336" s="578"/>
      <c r="P2336" s="547"/>
      <c r="Q2336" s="547"/>
      <c r="R2336" s="547"/>
    </row>
    <row r="2337" spans="6:18" s="577" customFormat="1">
      <c r="F2337" s="545"/>
      <c r="H2337" s="545"/>
      <c r="J2337" s="545"/>
      <c r="O2337" s="578"/>
      <c r="P2337" s="547"/>
      <c r="Q2337" s="547"/>
      <c r="R2337" s="547"/>
    </row>
    <row r="2338" spans="6:18" s="577" customFormat="1">
      <c r="F2338" s="545"/>
      <c r="H2338" s="545"/>
      <c r="J2338" s="545"/>
      <c r="O2338" s="578"/>
      <c r="P2338" s="547"/>
      <c r="Q2338" s="547"/>
      <c r="R2338" s="547"/>
    </row>
    <row r="2339" spans="6:18" s="577" customFormat="1">
      <c r="F2339" s="545"/>
      <c r="H2339" s="545"/>
      <c r="J2339" s="545"/>
      <c r="O2339" s="578"/>
      <c r="P2339" s="547"/>
      <c r="Q2339" s="547"/>
      <c r="R2339" s="547"/>
    </row>
    <row r="2340" spans="6:18" s="577" customFormat="1">
      <c r="F2340" s="545"/>
      <c r="H2340" s="545"/>
      <c r="J2340" s="545"/>
      <c r="O2340" s="578"/>
      <c r="P2340" s="547"/>
      <c r="Q2340" s="547"/>
      <c r="R2340" s="547"/>
    </row>
    <row r="2341" spans="6:18" s="577" customFormat="1">
      <c r="F2341" s="545"/>
      <c r="H2341" s="545"/>
      <c r="J2341" s="545"/>
      <c r="O2341" s="578"/>
      <c r="P2341" s="547"/>
      <c r="Q2341" s="547"/>
      <c r="R2341" s="547"/>
    </row>
    <row r="2342" spans="6:18" s="577" customFormat="1">
      <c r="F2342" s="545"/>
      <c r="H2342" s="545"/>
      <c r="J2342" s="545"/>
      <c r="O2342" s="578"/>
      <c r="P2342" s="547"/>
      <c r="Q2342" s="547"/>
      <c r="R2342" s="547"/>
    </row>
    <row r="2343" spans="6:18" s="577" customFormat="1">
      <c r="F2343" s="545"/>
      <c r="H2343" s="545"/>
      <c r="J2343" s="545"/>
      <c r="O2343" s="578"/>
      <c r="P2343" s="547"/>
      <c r="Q2343" s="547"/>
      <c r="R2343" s="547"/>
    </row>
    <row r="2344" spans="6:18" s="577" customFormat="1">
      <c r="F2344" s="545"/>
      <c r="H2344" s="545"/>
      <c r="J2344" s="545"/>
      <c r="O2344" s="578"/>
      <c r="P2344" s="547"/>
      <c r="Q2344" s="547"/>
      <c r="R2344" s="547"/>
    </row>
    <row r="2345" spans="6:18" s="577" customFormat="1">
      <c r="F2345" s="545"/>
      <c r="H2345" s="545"/>
      <c r="J2345" s="545"/>
      <c r="O2345" s="578"/>
      <c r="P2345" s="547"/>
      <c r="Q2345" s="547"/>
      <c r="R2345" s="547"/>
    </row>
    <row r="2346" spans="6:18" s="577" customFormat="1">
      <c r="F2346" s="545"/>
      <c r="H2346" s="545"/>
      <c r="J2346" s="545"/>
      <c r="O2346" s="578"/>
      <c r="P2346" s="547"/>
      <c r="Q2346" s="547"/>
      <c r="R2346" s="547"/>
    </row>
    <row r="2347" spans="6:18" s="577" customFormat="1">
      <c r="F2347" s="545"/>
      <c r="H2347" s="545"/>
      <c r="J2347" s="545"/>
      <c r="O2347" s="578"/>
      <c r="P2347" s="547"/>
      <c r="Q2347" s="547"/>
      <c r="R2347" s="547"/>
    </row>
    <row r="2348" spans="6:18" s="577" customFormat="1">
      <c r="F2348" s="545"/>
      <c r="H2348" s="545"/>
      <c r="J2348" s="545"/>
      <c r="O2348" s="578"/>
      <c r="P2348" s="547"/>
      <c r="Q2348" s="547"/>
      <c r="R2348" s="547"/>
    </row>
    <row r="2349" spans="6:18" s="577" customFormat="1">
      <c r="F2349" s="545"/>
      <c r="H2349" s="545"/>
      <c r="J2349" s="545"/>
      <c r="O2349" s="578"/>
      <c r="P2349" s="547"/>
      <c r="Q2349" s="547"/>
      <c r="R2349" s="547"/>
    </row>
    <row r="2350" spans="6:18" s="577" customFormat="1">
      <c r="F2350" s="545"/>
      <c r="H2350" s="545"/>
      <c r="J2350" s="545"/>
      <c r="O2350" s="578"/>
      <c r="P2350" s="547"/>
      <c r="Q2350" s="547"/>
      <c r="R2350" s="547"/>
    </row>
    <row r="2351" spans="6:18" s="577" customFormat="1">
      <c r="F2351" s="545"/>
      <c r="H2351" s="545"/>
      <c r="J2351" s="545"/>
      <c r="O2351" s="578"/>
      <c r="P2351" s="547"/>
      <c r="Q2351" s="547"/>
      <c r="R2351" s="547"/>
    </row>
    <row r="2352" spans="6:18" s="577" customFormat="1">
      <c r="F2352" s="545"/>
      <c r="H2352" s="545"/>
      <c r="J2352" s="545"/>
      <c r="O2352" s="578"/>
      <c r="P2352" s="547"/>
      <c r="Q2352" s="547"/>
      <c r="R2352" s="547"/>
    </row>
    <row r="2353" spans="6:18" s="577" customFormat="1">
      <c r="F2353" s="545"/>
      <c r="H2353" s="545"/>
      <c r="J2353" s="545"/>
      <c r="O2353" s="578"/>
      <c r="P2353" s="547"/>
      <c r="Q2353" s="547"/>
      <c r="R2353" s="547"/>
    </row>
    <row r="2354" spans="6:18" s="577" customFormat="1">
      <c r="F2354" s="545"/>
      <c r="H2354" s="545"/>
      <c r="J2354" s="545"/>
      <c r="O2354" s="578"/>
      <c r="P2354" s="547"/>
      <c r="Q2354" s="547"/>
      <c r="R2354" s="547"/>
    </row>
    <row r="2355" spans="6:18" s="577" customFormat="1">
      <c r="F2355" s="545"/>
      <c r="H2355" s="545"/>
      <c r="J2355" s="545"/>
      <c r="O2355" s="578"/>
      <c r="P2355" s="547"/>
      <c r="Q2355" s="547"/>
      <c r="R2355" s="547"/>
    </row>
    <row r="2356" spans="6:18" s="577" customFormat="1">
      <c r="F2356" s="545"/>
      <c r="H2356" s="545"/>
      <c r="J2356" s="545"/>
      <c r="O2356" s="578"/>
      <c r="P2356" s="547"/>
      <c r="Q2356" s="547"/>
      <c r="R2356" s="547"/>
    </row>
    <row r="2357" spans="6:18" s="577" customFormat="1">
      <c r="F2357" s="545"/>
      <c r="H2357" s="545"/>
      <c r="J2357" s="545"/>
      <c r="O2357" s="578"/>
      <c r="P2357" s="547"/>
      <c r="Q2357" s="547"/>
      <c r="R2357" s="547"/>
    </row>
    <row r="2358" spans="6:18" s="577" customFormat="1">
      <c r="F2358" s="545"/>
      <c r="H2358" s="545"/>
      <c r="J2358" s="545"/>
      <c r="O2358" s="578"/>
      <c r="P2358" s="547"/>
      <c r="Q2358" s="547"/>
      <c r="R2358" s="547"/>
    </row>
    <row r="2359" spans="6:18" s="577" customFormat="1">
      <c r="F2359" s="545"/>
      <c r="H2359" s="545"/>
      <c r="J2359" s="545"/>
      <c r="O2359" s="578"/>
      <c r="P2359" s="547"/>
      <c r="Q2359" s="547"/>
      <c r="R2359" s="547"/>
    </row>
    <row r="2360" spans="6:18" s="577" customFormat="1">
      <c r="F2360" s="545"/>
      <c r="H2360" s="545"/>
      <c r="J2360" s="545"/>
      <c r="O2360" s="578"/>
      <c r="P2360" s="547"/>
      <c r="Q2360" s="547"/>
      <c r="R2360" s="547"/>
    </row>
    <row r="2361" spans="6:18" s="577" customFormat="1">
      <c r="F2361" s="545"/>
      <c r="H2361" s="545"/>
      <c r="J2361" s="545"/>
      <c r="O2361" s="578"/>
      <c r="P2361" s="547"/>
      <c r="Q2361" s="547"/>
      <c r="R2361" s="547"/>
    </row>
    <row r="2362" spans="6:18" s="577" customFormat="1">
      <c r="F2362" s="545"/>
      <c r="H2362" s="545"/>
      <c r="J2362" s="545"/>
      <c r="O2362" s="578"/>
      <c r="P2362" s="547"/>
      <c r="Q2362" s="547"/>
      <c r="R2362" s="547"/>
    </row>
    <row r="2363" spans="6:18" s="577" customFormat="1">
      <c r="F2363" s="545"/>
      <c r="H2363" s="545"/>
      <c r="J2363" s="545"/>
      <c r="O2363" s="578"/>
      <c r="P2363" s="547"/>
      <c r="Q2363" s="547"/>
      <c r="R2363" s="547"/>
    </row>
    <row r="2364" spans="6:18" s="577" customFormat="1">
      <c r="F2364" s="545"/>
      <c r="H2364" s="545"/>
      <c r="J2364" s="545"/>
      <c r="O2364" s="578"/>
      <c r="P2364" s="547"/>
      <c r="Q2364" s="547"/>
      <c r="R2364" s="547"/>
    </row>
    <row r="2365" spans="6:18" s="577" customFormat="1">
      <c r="F2365" s="545"/>
      <c r="H2365" s="545"/>
      <c r="J2365" s="545"/>
      <c r="O2365" s="578"/>
      <c r="P2365" s="547"/>
      <c r="Q2365" s="547"/>
      <c r="R2365" s="547"/>
    </row>
    <row r="2366" spans="6:18" s="577" customFormat="1">
      <c r="F2366" s="545"/>
      <c r="H2366" s="545"/>
      <c r="J2366" s="545"/>
      <c r="O2366" s="578"/>
      <c r="P2366" s="547"/>
      <c r="Q2366" s="547"/>
      <c r="R2366" s="547"/>
    </row>
    <row r="2367" spans="6:18" s="577" customFormat="1">
      <c r="F2367" s="545"/>
      <c r="H2367" s="545"/>
      <c r="J2367" s="545"/>
      <c r="O2367" s="578"/>
      <c r="P2367" s="547"/>
      <c r="Q2367" s="547"/>
      <c r="R2367" s="547"/>
    </row>
    <row r="2368" spans="6:18" s="577" customFormat="1">
      <c r="F2368" s="545"/>
      <c r="H2368" s="545"/>
      <c r="J2368" s="545"/>
      <c r="O2368" s="578"/>
      <c r="P2368" s="547"/>
      <c r="Q2368" s="547"/>
      <c r="R2368" s="547"/>
    </row>
    <row r="2369" spans="6:18" s="577" customFormat="1">
      <c r="F2369" s="545"/>
      <c r="H2369" s="545"/>
      <c r="J2369" s="545"/>
      <c r="O2369" s="578"/>
      <c r="P2369" s="547"/>
      <c r="Q2369" s="547"/>
      <c r="R2369" s="547"/>
    </row>
    <row r="2370" spans="6:18" s="577" customFormat="1">
      <c r="F2370" s="545"/>
      <c r="H2370" s="545"/>
      <c r="J2370" s="545"/>
      <c r="O2370" s="578"/>
      <c r="P2370" s="547"/>
      <c r="Q2370" s="547"/>
      <c r="R2370" s="547"/>
    </row>
    <row r="2371" spans="6:18" s="577" customFormat="1">
      <c r="F2371" s="545"/>
      <c r="H2371" s="545"/>
      <c r="J2371" s="545"/>
      <c r="O2371" s="578"/>
      <c r="P2371" s="547"/>
      <c r="Q2371" s="547"/>
      <c r="R2371" s="547"/>
    </row>
    <row r="2372" spans="6:18" s="577" customFormat="1">
      <c r="F2372" s="545"/>
      <c r="H2372" s="545"/>
      <c r="J2372" s="545"/>
      <c r="O2372" s="578"/>
      <c r="P2372" s="547"/>
      <c r="Q2372" s="547"/>
      <c r="R2372" s="547"/>
    </row>
    <row r="2373" spans="6:18" s="577" customFormat="1">
      <c r="F2373" s="545"/>
      <c r="H2373" s="545"/>
      <c r="J2373" s="545"/>
      <c r="O2373" s="578"/>
      <c r="P2373" s="547"/>
      <c r="Q2373" s="547"/>
      <c r="R2373" s="547"/>
    </row>
    <row r="2374" spans="6:18" s="577" customFormat="1">
      <c r="F2374" s="545"/>
      <c r="H2374" s="545"/>
      <c r="J2374" s="545"/>
      <c r="O2374" s="578"/>
      <c r="P2374" s="547"/>
      <c r="Q2374" s="547"/>
      <c r="R2374" s="547"/>
    </row>
    <row r="2375" spans="6:18" s="577" customFormat="1">
      <c r="F2375" s="545"/>
      <c r="H2375" s="545"/>
      <c r="J2375" s="545"/>
      <c r="O2375" s="578"/>
      <c r="P2375" s="547"/>
      <c r="Q2375" s="547"/>
      <c r="R2375" s="547"/>
    </row>
    <row r="2376" spans="6:18" s="577" customFormat="1">
      <c r="F2376" s="545"/>
      <c r="H2376" s="545"/>
      <c r="J2376" s="545"/>
      <c r="O2376" s="578"/>
      <c r="P2376" s="547"/>
      <c r="Q2376" s="547"/>
      <c r="R2376" s="547"/>
    </row>
    <row r="2377" spans="6:18" s="577" customFormat="1">
      <c r="F2377" s="545"/>
      <c r="H2377" s="545"/>
      <c r="J2377" s="545"/>
      <c r="O2377" s="578"/>
      <c r="P2377" s="547"/>
      <c r="Q2377" s="547"/>
      <c r="R2377" s="547"/>
    </row>
    <row r="2378" spans="6:18" s="577" customFormat="1">
      <c r="F2378" s="545"/>
      <c r="H2378" s="545"/>
      <c r="J2378" s="545"/>
      <c r="O2378" s="578"/>
      <c r="P2378" s="547"/>
      <c r="Q2378" s="547"/>
      <c r="R2378" s="547"/>
    </row>
    <row r="2379" spans="6:18" s="577" customFormat="1">
      <c r="F2379" s="545"/>
      <c r="H2379" s="545"/>
      <c r="J2379" s="545"/>
      <c r="O2379" s="578"/>
      <c r="P2379" s="547"/>
      <c r="Q2379" s="547"/>
      <c r="R2379" s="547"/>
    </row>
    <row r="2380" spans="6:18" s="577" customFormat="1">
      <c r="F2380" s="545"/>
      <c r="H2380" s="545"/>
      <c r="J2380" s="545"/>
      <c r="O2380" s="578"/>
      <c r="P2380" s="547"/>
      <c r="Q2380" s="547"/>
      <c r="R2380" s="547"/>
    </row>
    <row r="2381" spans="6:18" s="577" customFormat="1">
      <c r="F2381" s="545"/>
      <c r="H2381" s="545"/>
      <c r="J2381" s="545"/>
      <c r="O2381" s="578"/>
      <c r="P2381" s="547"/>
      <c r="Q2381" s="547"/>
      <c r="R2381" s="547"/>
    </row>
    <row r="2382" spans="6:18" s="577" customFormat="1">
      <c r="F2382" s="545"/>
      <c r="H2382" s="545"/>
      <c r="J2382" s="545"/>
      <c r="O2382" s="578"/>
      <c r="P2382" s="547"/>
      <c r="Q2382" s="547"/>
      <c r="R2382" s="547"/>
    </row>
    <row r="2383" spans="6:18" s="577" customFormat="1">
      <c r="F2383" s="545"/>
      <c r="H2383" s="545"/>
      <c r="J2383" s="545"/>
      <c r="O2383" s="578"/>
      <c r="P2383" s="547"/>
      <c r="Q2383" s="547"/>
      <c r="R2383" s="547"/>
    </row>
    <row r="2384" spans="6:18" s="577" customFormat="1">
      <c r="F2384" s="545"/>
      <c r="H2384" s="545"/>
      <c r="J2384" s="545"/>
      <c r="O2384" s="578"/>
      <c r="P2384" s="547"/>
      <c r="Q2384" s="547"/>
      <c r="R2384" s="547"/>
    </row>
    <row r="2385" spans="6:18" s="577" customFormat="1">
      <c r="F2385" s="545"/>
      <c r="H2385" s="545"/>
      <c r="J2385" s="545"/>
      <c r="O2385" s="578"/>
      <c r="P2385" s="547"/>
      <c r="Q2385" s="547"/>
      <c r="R2385" s="547"/>
    </row>
    <row r="2386" spans="6:18" s="577" customFormat="1">
      <c r="F2386" s="545"/>
      <c r="H2386" s="545"/>
      <c r="J2386" s="545"/>
      <c r="O2386" s="578"/>
      <c r="P2386" s="547"/>
      <c r="Q2386" s="547"/>
      <c r="R2386" s="547"/>
    </row>
    <row r="2387" spans="6:18" s="577" customFormat="1">
      <c r="F2387" s="545"/>
      <c r="H2387" s="545"/>
      <c r="J2387" s="545"/>
      <c r="O2387" s="578"/>
      <c r="P2387" s="547"/>
      <c r="Q2387" s="547"/>
      <c r="R2387" s="547"/>
    </row>
    <row r="2388" spans="6:18" s="577" customFormat="1">
      <c r="F2388" s="545"/>
      <c r="H2388" s="545"/>
      <c r="J2388" s="545"/>
      <c r="O2388" s="578"/>
      <c r="P2388" s="547"/>
      <c r="Q2388" s="547"/>
      <c r="R2388" s="547"/>
    </row>
    <row r="2389" spans="6:18" s="577" customFormat="1">
      <c r="F2389" s="545"/>
      <c r="H2389" s="545"/>
      <c r="J2389" s="545"/>
      <c r="O2389" s="578"/>
      <c r="P2389" s="547"/>
      <c r="Q2389" s="547"/>
      <c r="R2389" s="547"/>
    </row>
    <row r="2390" spans="6:18" s="577" customFormat="1">
      <c r="F2390" s="545"/>
      <c r="H2390" s="545"/>
      <c r="J2390" s="545"/>
      <c r="O2390" s="578"/>
      <c r="P2390" s="547"/>
      <c r="Q2390" s="547"/>
      <c r="R2390" s="547"/>
    </row>
    <row r="2391" spans="6:18" s="577" customFormat="1">
      <c r="F2391" s="545"/>
      <c r="H2391" s="545"/>
      <c r="J2391" s="545"/>
      <c r="O2391" s="578"/>
      <c r="P2391" s="547"/>
      <c r="Q2391" s="547"/>
      <c r="R2391" s="547"/>
    </row>
    <row r="2392" spans="6:18" s="577" customFormat="1">
      <c r="F2392" s="545"/>
      <c r="H2392" s="545"/>
      <c r="J2392" s="545"/>
      <c r="O2392" s="578"/>
      <c r="P2392" s="547"/>
      <c r="Q2392" s="547"/>
      <c r="R2392" s="547"/>
    </row>
    <row r="2393" spans="6:18" s="577" customFormat="1">
      <c r="F2393" s="545"/>
      <c r="H2393" s="545"/>
      <c r="J2393" s="545"/>
      <c r="O2393" s="578"/>
      <c r="P2393" s="547"/>
      <c r="Q2393" s="547"/>
      <c r="R2393" s="547"/>
    </row>
    <row r="2394" spans="6:18" s="577" customFormat="1">
      <c r="F2394" s="545"/>
      <c r="H2394" s="545"/>
      <c r="J2394" s="545"/>
      <c r="O2394" s="578"/>
      <c r="P2394" s="547"/>
      <c r="Q2394" s="547"/>
      <c r="R2394" s="547"/>
    </row>
    <row r="2395" spans="6:18" s="577" customFormat="1">
      <c r="F2395" s="545"/>
      <c r="H2395" s="545"/>
      <c r="J2395" s="545"/>
      <c r="O2395" s="578"/>
      <c r="P2395" s="547"/>
      <c r="Q2395" s="547"/>
      <c r="R2395" s="547"/>
    </row>
    <row r="2396" spans="6:18" s="577" customFormat="1">
      <c r="F2396" s="545"/>
      <c r="H2396" s="545"/>
      <c r="J2396" s="545"/>
      <c r="O2396" s="578"/>
      <c r="P2396" s="547"/>
      <c r="Q2396" s="547"/>
      <c r="R2396" s="547"/>
    </row>
    <row r="2397" spans="6:18" s="577" customFormat="1">
      <c r="F2397" s="545"/>
      <c r="H2397" s="545"/>
      <c r="J2397" s="545"/>
      <c r="O2397" s="578"/>
      <c r="P2397" s="547"/>
      <c r="Q2397" s="547"/>
      <c r="R2397" s="547"/>
    </row>
    <row r="2398" spans="6:18" s="577" customFormat="1">
      <c r="F2398" s="545"/>
      <c r="H2398" s="545"/>
      <c r="J2398" s="545"/>
      <c r="O2398" s="578"/>
      <c r="P2398" s="547"/>
      <c r="Q2398" s="547"/>
      <c r="R2398" s="547"/>
    </row>
    <row r="2399" spans="6:18" s="577" customFormat="1">
      <c r="F2399" s="545"/>
      <c r="H2399" s="545"/>
      <c r="J2399" s="545"/>
      <c r="O2399" s="578"/>
      <c r="P2399" s="547"/>
      <c r="Q2399" s="547"/>
      <c r="R2399" s="547"/>
    </row>
    <row r="2400" spans="6:18" s="577" customFormat="1">
      <c r="F2400" s="545"/>
      <c r="H2400" s="545"/>
      <c r="J2400" s="545"/>
      <c r="O2400" s="578"/>
      <c r="P2400" s="547"/>
      <c r="Q2400" s="547"/>
      <c r="R2400" s="547"/>
    </row>
    <row r="2401" spans="6:18" s="577" customFormat="1">
      <c r="F2401" s="545"/>
      <c r="H2401" s="545"/>
      <c r="J2401" s="545"/>
      <c r="O2401" s="578"/>
      <c r="P2401" s="547"/>
      <c r="Q2401" s="547"/>
      <c r="R2401" s="547"/>
    </row>
    <row r="2402" spans="6:18" s="577" customFormat="1">
      <c r="F2402" s="545"/>
      <c r="H2402" s="545"/>
      <c r="J2402" s="545"/>
      <c r="O2402" s="578"/>
      <c r="P2402" s="547"/>
      <c r="Q2402" s="547"/>
      <c r="R2402" s="547"/>
    </row>
    <row r="2403" spans="6:18" s="577" customFormat="1">
      <c r="F2403" s="545"/>
      <c r="H2403" s="545"/>
      <c r="J2403" s="545"/>
      <c r="O2403" s="578"/>
      <c r="P2403" s="547"/>
      <c r="Q2403" s="547"/>
      <c r="R2403" s="547"/>
    </row>
    <row r="2404" spans="6:18" s="577" customFormat="1">
      <c r="F2404" s="545"/>
      <c r="H2404" s="545"/>
      <c r="J2404" s="545"/>
      <c r="O2404" s="578"/>
      <c r="P2404" s="547"/>
      <c r="Q2404" s="547"/>
      <c r="R2404" s="547"/>
    </row>
    <row r="2405" spans="6:18" s="577" customFormat="1">
      <c r="F2405" s="545"/>
      <c r="H2405" s="545"/>
      <c r="J2405" s="545"/>
      <c r="O2405" s="578"/>
      <c r="P2405" s="547"/>
      <c r="Q2405" s="547"/>
      <c r="R2405" s="547"/>
    </row>
    <row r="2406" spans="6:18" s="577" customFormat="1">
      <c r="F2406" s="545"/>
      <c r="H2406" s="545"/>
      <c r="J2406" s="545"/>
      <c r="O2406" s="578"/>
      <c r="P2406" s="547"/>
      <c r="Q2406" s="547"/>
      <c r="R2406" s="547"/>
    </row>
    <row r="2407" spans="6:18" s="577" customFormat="1">
      <c r="F2407" s="545"/>
      <c r="H2407" s="545"/>
      <c r="J2407" s="545"/>
      <c r="O2407" s="578"/>
      <c r="P2407" s="547"/>
      <c r="Q2407" s="547"/>
      <c r="R2407" s="547"/>
    </row>
    <row r="2408" spans="6:18" s="577" customFormat="1">
      <c r="F2408" s="545"/>
      <c r="H2408" s="545"/>
      <c r="J2408" s="545"/>
      <c r="O2408" s="578"/>
      <c r="P2408" s="547"/>
      <c r="Q2408" s="547"/>
      <c r="R2408" s="547"/>
    </row>
    <row r="2409" spans="6:18" s="577" customFormat="1">
      <c r="F2409" s="545"/>
      <c r="H2409" s="545"/>
      <c r="J2409" s="545"/>
      <c r="O2409" s="578"/>
      <c r="P2409" s="547"/>
      <c r="Q2409" s="547"/>
      <c r="R2409" s="547"/>
    </row>
    <row r="2410" spans="6:18" s="577" customFormat="1">
      <c r="F2410" s="545"/>
      <c r="H2410" s="545"/>
      <c r="J2410" s="545"/>
      <c r="O2410" s="578"/>
      <c r="P2410" s="547"/>
      <c r="Q2410" s="547"/>
      <c r="R2410" s="547"/>
    </row>
    <row r="2411" spans="6:18" s="577" customFormat="1">
      <c r="F2411" s="545"/>
      <c r="H2411" s="545"/>
      <c r="J2411" s="545"/>
      <c r="O2411" s="578"/>
      <c r="P2411" s="547"/>
      <c r="Q2411" s="547"/>
      <c r="R2411" s="547"/>
    </row>
    <row r="2412" spans="6:18" s="577" customFormat="1">
      <c r="F2412" s="545"/>
      <c r="H2412" s="545"/>
      <c r="J2412" s="545"/>
      <c r="O2412" s="578"/>
      <c r="P2412" s="547"/>
      <c r="Q2412" s="547"/>
      <c r="R2412" s="547"/>
    </row>
    <row r="2413" spans="6:18" s="577" customFormat="1">
      <c r="F2413" s="545"/>
      <c r="H2413" s="545"/>
      <c r="J2413" s="545"/>
      <c r="O2413" s="578"/>
      <c r="P2413" s="547"/>
      <c r="Q2413" s="547"/>
      <c r="R2413" s="547"/>
    </row>
    <row r="2414" spans="6:18" s="577" customFormat="1">
      <c r="F2414" s="545"/>
      <c r="H2414" s="545"/>
      <c r="J2414" s="545"/>
      <c r="O2414" s="578"/>
      <c r="P2414" s="547"/>
      <c r="Q2414" s="547"/>
      <c r="R2414" s="547"/>
    </row>
    <row r="2415" spans="6:18" s="577" customFormat="1">
      <c r="F2415" s="545"/>
      <c r="H2415" s="545"/>
      <c r="J2415" s="545"/>
      <c r="O2415" s="578"/>
      <c r="P2415" s="547"/>
      <c r="Q2415" s="547"/>
      <c r="R2415" s="547"/>
    </row>
    <row r="2416" spans="6:18" s="577" customFormat="1">
      <c r="F2416" s="545"/>
      <c r="H2416" s="545"/>
      <c r="J2416" s="545"/>
      <c r="O2416" s="578"/>
      <c r="P2416" s="547"/>
      <c r="Q2416" s="547"/>
      <c r="R2416" s="547"/>
    </row>
    <row r="2417" spans="6:18" s="577" customFormat="1">
      <c r="F2417" s="545"/>
      <c r="H2417" s="545"/>
      <c r="J2417" s="545"/>
      <c r="O2417" s="578"/>
      <c r="P2417" s="547"/>
      <c r="Q2417" s="547"/>
      <c r="R2417" s="547"/>
    </row>
    <row r="2418" spans="6:18" s="577" customFormat="1">
      <c r="F2418" s="545"/>
      <c r="H2418" s="545"/>
      <c r="J2418" s="545"/>
      <c r="O2418" s="578"/>
      <c r="P2418" s="547"/>
      <c r="Q2418" s="547"/>
      <c r="R2418" s="547"/>
    </row>
    <row r="2419" spans="6:18" s="577" customFormat="1">
      <c r="F2419" s="545"/>
      <c r="H2419" s="545"/>
      <c r="J2419" s="545"/>
      <c r="O2419" s="578"/>
      <c r="P2419" s="547"/>
      <c r="Q2419" s="547"/>
      <c r="R2419" s="547"/>
    </row>
    <row r="2420" spans="6:18" s="577" customFormat="1">
      <c r="F2420" s="545"/>
      <c r="H2420" s="545"/>
      <c r="J2420" s="545"/>
      <c r="O2420" s="578"/>
      <c r="P2420" s="547"/>
      <c r="Q2420" s="547"/>
      <c r="R2420" s="547"/>
    </row>
    <row r="2421" spans="6:18" s="577" customFormat="1">
      <c r="F2421" s="545"/>
      <c r="H2421" s="545"/>
      <c r="J2421" s="545"/>
      <c r="O2421" s="578"/>
      <c r="P2421" s="547"/>
      <c r="Q2421" s="547"/>
      <c r="R2421" s="547"/>
    </row>
    <row r="2422" spans="6:18" s="577" customFormat="1">
      <c r="F2422" s="545"/>
      <c r="H2422" s="545"/>
      <c r="J2422" s="545"/>
      <c r="O2422" s="578"/>
      <c r="P2422" s="547"/>
      <c r="Q2422" s="547"/>
      <c r="R2422" s="547"/>
    </row>
    <row r="2423" spans="6:18" s="577" customFormat="1">
      <c r="F2423" s="545"/>
      <c r="H2423" s="545"/>
      <c r="J2423" s="545"/>
      <c r="O2423" s="578"/>
      <c r="P2423" s="547"/>
      <c r="Q2423" s="547"/>
      <c r="R2423" s="547"/>
    </row>
    <row r="2424" spans="6:18" s="577" customFormat="1">
      <c r="F2424" s="545"/>
      <c r="H2424" s="545"/>
      <c r="J2424" s="545"/>
      <c r="O2424" s="578"/>
      <c r="P2424" s="547"/>
      <c r="Q2424" s="547"/>
      <c r="R2424" s="547"/>
    </row>
    <row r="2425" spans="6:18" s="577" customFormat="1">
      <c r="F2425" s="545"/>
      <c r="H2425" s="545"/>
      <c r="J2425" s="545"/>
      <c r="O2425" s="578"/>
      <c r="P2425" s="547"/>
      <c r="Q2425" s="547"/>
      <c r="R2425" s="547"/>
    </row>
    <row r="2426" spans="6:18" s="577" customFormat="1">
      <c r="F2426" s="545"/>
      <c r="H2426" s="545"/>
      <c r="J2426" s="545"/>
      <c r="O2426" s="578"/>
      <c r="P2426" s="547"/>
      <c r="Q2426" s="547"/>
      <c r="R2426" s="547"/>
    </row>
    <row r="2427" spans="6:18" s="577" customFormat="1">
      <c r="F2427" s="545"/>
      <c r="H2427" s="545"/>
      <c r="J2427" s="545"/>
      <c r="O2427" s="578"/>
      <c r="P2427" s="547"/>
      <c r="Q2427" s="547"/>
      <c r="R2427" s="547"/>
    </row>
    <row r="2428" spans="6:18" s="577" customFormat="1">
      <c r="F2428" s="545"/>
      <c r="H2428" s="545"/>
      <c r="J2428" s="545"/>
      <c r="O2428" s="578"/>
      <c r="P2428" s="547"/>
      <c r="Q2428" s="547"/>
      <c r="R2428" s="547"/>
    </row>
    <row r="2429" spans="6:18" s="577" customFormat="1">
      <c r="F2429" s="545"/>
      <c r="H2429" s="545"/>
      <c r="J2429" s="545"/>
      <c r="O2429" s="578"/>
      <c r="P2429" s="547"/>
      <c r="Q2429" s="547"/>
      <c r="R2429" s="547"/>
    </row>
    <row r="2430" spans="6:18" s="577" customFormat="1">
      <c r="F2430" s="545"/>
      <c r="H2430" s="545"/>
      <c r="J2430" s="545"/>
      <c r="O2430" s="578"/>
      <c r="P2430" s="547"/>
      <c r="Q2430" s="547"/>
      <c r="R2430" s="547"/>
    </row>
    <row r="2431" spans="6:18" s="577" customFormat="1">
      <c r="F2431" s="545"/>
      <c r="H2431" s="545"/>
      <c r="J2431" s="545"/>
      <c r="O2431" s="578"/>
      <c r="P2431" s="547"/>
      <c r="Q2431" s="547"/>
      <c r="R2431" s="547"/>
    </row>
    <row r="2432" spans="6:18" s="577" customFormat="1">
      <c r="F2432" s="545"/>
      <c r="H2432" s="545"/>
      <c r="J2432" s="545"/>
      <c r="O2432" s="578"/>
      <c r="P2432" s="547"/>
      <c r="Q2432" s="547"/>
      <c r="R2432" s="547"/>
    </row>
    <row r="2433" spans="6:18" s="577" customFormat="1">
      <c r="F2433" s="545"/>
      <c r="H2433" s="545"/>
      <c r="J2433" s="545"/>
      <c r="O2433" s="578"/>
      <c r="P2433" s="547"/>
      <c r="Q2433" s="547"/>
      <c r="R2433" s="547"/>
    </row>
    <row r="2434" spans="6:18" s="577" customFormat="1">
      <c r="F2434" s="545"/>
      <c r="H2434" s="545"/>
      <c r="J2434" s="545"/>
      <c r="O2434" s="578"/>
      <c r="P2434" s="547"/>
      <c r="Q2434" s="547"/>
      <c r="R2434" s="547"/>
    </row>
    <row r="2435" spans="6:18" s="577" customFormat="1">
      <c r="F2435" s="545"/>
      <c r="H2435" s="545"/>
      <c r="J2435" s="545"/>
      <c r="O2435" s="578"/>
      <c r="P2435" s="547"/>
      <c r="Q2435" s="547"/>
      <c r="R2435" s="547"/>
    </row>
    <row r="2436" spans="6:18" s="577" customFormat="1">
      <c r="F2436" s="545"/>
      <c r="H2436" s="545"/>
      <c r="J2436" s="545"/>
      <c r="O2436" s="578"/>
      <c r="P2436" s="547"/>
      <c r="Q2436" s="547"/>
      <c r="R2436" s="547"/>
    </row>
    <row r="2437" spans="6:18" s="577" customFormat="1">
      <c r="F2437" s="545"/>
      <c r="H2437" s="545"/>
      <c r="J2437" s="545"/>
      <c r="O2437" s="578"/>
      <c r="P2437" s="547"/>
      <c r="Q2437" s="547"/>
      <c r="R2437" s="547"/>
    </row>
    <row r="2438" spans="6:18" s="577" customFormat="1">
      <c r="F2438" s="545"/>
      <c r="H2438" s="545"/>
      <c r="J2438" s="545"/>
      <c r="O2438" s="578"/>
      <c r="P2438" s="547"/>
      <c r="Q2438" s="547"/>
      <c r="R2438" s="547"/>
    </row>
    <row r="2439" spans="6:18" s="577" customFormat="1">
      <c r="F2439" s="545"/>
      <c r="H2439" s="545"/>
      <c r="J2439" s="545"/>
      <c r="O2439" s="578"/>
      <c r="P2439" s="547"/>
      <c r="Q2439" s="547"/>
      <c r="R2439" s="547"/>
    </row>
    <row r="2440" spans="6:18" s="577" customFormat="1">
      <c r="F2440" s="545"/>
      <c r="H2440" s="545"/>
      <c r="J2440" s="545"/>
      <c r="O2440" s="578"/>
      <c r="P2440" s="547"/>
      <c r="Q2440" s="547"/>
      <c r="R2440" s="547"/>
    </row>
    <row r="2441" spans="6:18" s="577" customFormat="1">
      <c r="F2441" s="545"/>
      <c r="H2441" s="545"/>
      <c r="J2441" s="545"/>
      <c r="O2441" s="578"/>
      <c r="P2441" s="547"/>
      <c r="Q2441" s="547"/>
      <c r="R2441" s="547"/>
    </row>
    <row r="2442" spans="6:18" s="577" customFormat="1">
      <c r="F2442" s="545"/>
      <c r="H2442" s="545"/>
      <c r="J2442" s="545"/>
      <c r="O2442" s="578"/>
      <c r="P2442" s="547"/>
      <c r="Q2442" s="547"/>
      <c r="R2442" s="547"/>
    </row>
    <row r="2443" spans="6:18" s="577" customFormat="1">
      <c r="F2443" s="545"/>
      <c r="H2443" s="545"/>
      <c r="J2443" s="545"/>
      <c r="O2443" s="578"/>
      <c r="P2443" s="547"/>
      <c r="Q2443" s="547"/>
      <c r="R2443" s="547"/>
    </row>
    <row r="2444" spans="6:18" s="577" customFormat="1">
      <c r="F2444" s="545"/>
      <c r="H2444" s="545"/>
      <c r="J2444" s="545"/>
      <c r="O2444" s="578"/>
      <c r="P2444" s="547"/>
      <c r="Q2444" s="547"/>
      <c r="R2444" s="547"/>
    </row>
    <row r="2445" spans="6:18" s="577" customFormat="1">
      <c r="F2445" s="545"/>
      <c r="H2445" s="545"/>
      <c r="J2445" s="545"/>
      <c r="O2445" s="578"/>
      <c r="P2445" s="547"/>
      <c r="Q2445" s="547"/>
      <c r="R2445" s="547"/>
    </row>
    <row r="2446" spans="6:18" s="577" customFormat="1">
      <c r="F2446" s="545"/>
      <c r="H2446" s="545"/>
      <c r="J2446" s="545"/>
      <c r="O2446" s="578"/>
      <c r="P2446" s="547"/>
      <c r="Q2446" s="547"/>
      <c r="R2446" s="547"/>
    </row>
    <row r="2447" spans="6:18" s="577" customFormat="1">
      <c r="F2447" s="545"/>
      <c r="H2447" s="545"/>
      <c r="J2447" s="545"/>
      <c r="O2447" s="578"/>
      <c r="P2447" s="547"/>
      <c r="Q2447" s="547"/>
      <c r="R2447" s="547"/>
    </row>
    <row r="2448" spans="6:18" s="577" customFormat="1">
      <c r="F2448" s="545"/>
      <c r="H2448" s="545"/>
      <c r="J2448" s="545"/>
      <c r="O2448" s="578"/>
      <c r="P2448" s="547"/>
      <c r="Q2448" s="547"/>
      <c r="R2448" s="547"/>
    </row>
    <row r="2449" spans="6:18" s="577" customFormat="1">
      <c r="F2449" s="545"/>
      <c r="H2449" s="545"/>
      <c r="J2449" s="545"/>
      <c r="O2449" s="578"/>
      <c r="P2449" s="547"/>
      <c r="Q2449" s="547"/>
      <c r="R2449" s="547"/>
    </row>
    <row r="2450" spans="6:18" s="577" customFormat="1">
      <c r="F2450" s="545"/>
      <c r="H2450" s="545"/>
      <c r="J2450" s="545"/>
      <c r="O2450" s="578"/>
      <c r="P2450" s="547"/>
      <c r="Q2450" s="547"/>
      <c r="R2450" s="547"/>
    </row>
    <row r="2451" spans="6:18" s="577" customFormat="1">
      <c r="F2451" s="545"/>
      <c r="H2451" s="545"/>
      <c r="J2451" s="545"/>
      <c r="O2451" s="578"/>
      <c r="P2451" s="547"/>
      <c r="Q2451" s="547"/>
      <c r="R2451" s="547"/>
    </row>
    <row r="2452" spans="6:18" s="577" customFormat="1">
      <c r="F2452" s="545"/>
      <c r="H2452" s="545"/>
      <c r="J2452" s="545"/>
      <c r="O2452" s="578"/>
      <c r="P2452" s="547"/>
      <c r="Q2452" s="547"/>
      <c r="R2452" s="547"/>
    </row>
    <row r="2453" spans="6:18" s="577" customFormat="1">
      <c r="F2453" s="545"/>
      <c r="H2453" s="545"/>
      <c r="J2453" s="545"/>
      <c r="O2453" s="578"/>
      <c r="P2453" s="547"/>
      <c r="Q2453" s="547"/>
      <c r="R2453" s="547"/>
    </row>
    <row r="2454" spans="6:18" s="577" customFormat="1">
      <c r="F2454" s="545"/>
      <c r="H2454" s="545"/>
      <c r="J2454" s="545"/>
      <c r="O2454" s="578"/>
      <c r="P2454" s="547"/>
      <c r="Q2454" s="547"/>
      <c r="R2454" s="547"/>
    </row>
    <row r="2455" spans="6:18" s="577" customFormat="1">
      <c r="F2455" s="545"/>
      <c r="H2455" s="545"/>
      <c r="J2455" s="545"/>
      <c r="O2455" s="578"/>
      <c r="P2455" s="547"/>
      <c r="Q2455" s="547"/>
      <c r="R2455" s="547"/>
    </row>
    <row r="2456" spans="6:18" s="577" customFormat="1">
      <c r="F2456" s="545"/>
      <c r="H2456" s="545"/>
      <c r="J2456" s="545"/>
      <c r="O2456" s="578"/>
      <c r="P2456" s="547"/>
      <c r="Q2456" s="547"/>
      <c r="R2456" s="547"/>
    </row>
    <row r="2457" spans="6:18" s="577" customFormat="1">
      <c r="F2457" s="545"/>
      <c r="H2457" s="545"/>
      <c r="J2457" s="545"/>
      <c r="O2457" s="578"/>
      <c r="P2457" s="547"/>
      <c r="Q2457" s="547"/>
      <c r="R2457" s="547"/>
    </row>
    <row r="2458" spans="6:18" s="577" customFormat="1">
      <c r="F2458" s="545"/>
      <c r="H2458" s="545"/>
      <c r="J2458" s="545"/>
      <c r="O2458" s="578"/>
      <c r="P2458" s="547"/>
      <c r="Q2458" s="547"/>
      <c r="R2458" s="547"/>
    </row>
    <row r="2459" spans="6:18" s="577" customFormat="1">
      <c r="F2459" s="545"/>
      <c r="H2459" s="545"/>
      <c r="J2459" s="545"/>
      <c r="O2459" s="578"/>
      <c r="P2459" s="547"/>
      <c r="Q2459" s="547"/>
      <c r="R2459" s="547"/>
    </row>
    <row r="2460" spans="6:18" s="577" customFormat="1">
      <c r="F2460" s="545"/>
      <c r="H2460" s="545"/>
      <c r="J2460" s="545"/>
      <c r="O2460" s="578"/>
      <c r="P2460" s="547"/>
      <c r="Q2460" s="547"/>
      <c r="R2460" s="547"/>
    </row>
    <row r="2461" spans="6:18" s="577" customFormat="1">
      <c r="F2461" s="545"/>
      <c r="H2461" s="545"/>
      <c r="J2461" s="545"/>
      <c r="O2461" s="578"/>
      <c r="P2461" s="547"/>
      <c r="Q2461" s="547"/>
      <c r="R2461" s="547"/>
    </row>
    <row r="2462" spans="6:18" s="577" customFormat="1">
      <c r="F2462" s="545"/>
      <c r="H2462" s="545"/>
      <c r="J2462" s="545"/>
      <c r="O2462" s="578"/>
      <c r="P2462" s="547"/>
      <c r="Q2462" s="547"/>
      <c r="R2462" s="547"/>
    </row>
    <row r="2463" spans="6:18" s="577" customFormat="1">
      <c r="F2463" s="545"/>
      <c r="H2463" s="545"/>
      <c r="J2463" s="545"/>
      <c r="O2463" s="578"/>
      <c r="P2463" s="547"/>
      <c r="Q2463" s="547"/>
      <c r="R2463" s="547"/>
    </row>
    <row r="2464" spans="6:18" s="577" customFormat="1">
      <c r="F2464" s="545"/>
      <c r="H2464" s="545"/>
      <c r="J2464" s="545"/>
      <c r="O2464" s="578"/>
      <c r="P2464" s="547"/>
      <c r="Q2464" s="547"/>
      <c r="R2464" s="547"/>
    </row>
    <row r="2465" spans="6:18" s="577" customFormat="1">
      <c r="F2465" s="545"/>
      <c r="H2465" s="545"/>
      <c r="J2465" s="545"/>
      <c r="O2465" s="578"/>
      <c r="P2465" s="547"/>
      <c r="Q2465" s="547"/>
      <c r="R2465" s="547"/>
    </row>
    <row r="2466" spans="6:18" s="577" customFormat="1">
      <c r="F2466" s="545"/>
      <c r="H2466" s="545"/>
      <c r="J2466" s="545"/>
      <c r="O2466" s="578"/>
      <c r="P2466" s="547"/>
      <c r="Q2466" s="547"/>
      <c r="R2466" s="547"/>
    </row>
    <row r="2467" spans="6:18" s="577" customFormat="1">
      <c r="F2467" s="545"/>
      <c r="H2467" s="545"/>
      <c r="J2467" s="545"/>
      <c r="O2467" s="578"/>
      <c r="P2467" s="547"/>
      <c r="Q2467" s="547"/>
      <c r="R2467" s="547"/>
    </row>
    <row r="2468" spans="6:18" s="577" customFormat="1">
      <c r="F2468" s="545"/>
      <c r="H2468" s="545"/>
      <c r="J2468" s="545"/>
      <c r="O2468" s="578"/>
      <c r="P2468" s="547"/>
      <c r="Q2468" s="547"/>
      <c r="R2468" s="547"/>
    </row>
    <row r="2469" spans="6:18" s="577" customFormat="1">
      <c r="F2469" s="545"/>
      <c r="H2469" s="545"/>
      <c r="J2469" s="545"/>
      <c r="O2469" s="578"/>
      <c r="P2469" s="547"/>
      <c r="Q2469" s="547"/>
      <c r="R2469" s="547"/>
    </row>
    <row r="2470" spans="6:18" s="577" customFormat="1">
      <c r="F2470" s="545"/>
      <c r="H2470" s="545"/>
      <c r="J2470" s="545"/>
      <c r="O2470" s="578"/>
      <c r="P2470" s="547"/>
      <c r="Q2470" s="547"/>
      <c r="R2470" s="547"/>
    </row>
    <row r="2471" spans="6:18" s="577" customFormat="1">
      <c r="F2471" s="545"/>
      <c r="H2471" s="545"/>
      <c r="J2471" s="545"/>
      <c r="O2471" s="578"/>
      <c r="P2471" s="547"/>
      <c r="Q2471" s="547"/>
      <c r="R2471" s="547"/>
    </row>
    <row r="2472" spans="6:18" s="577" customFormat="1">
      <c r="F2472" s="545"/>
      <c r="H2472" s="545"/>
      <c r="J2472" s="545"/>
      <c r="O2472" s="578"/>
      <c r="P2472" s="547"/>
      <c r="Q2472" s="547"/>
      <c r="R2472" s="547"/>
    </row>
    <row r="2473" spans="6:18" s="577" customFormat="1">
      <c r="F2473" s="545"/>
      <c r="H2473" s="545"/>
      <c r="J2473" s="545"/>
      <c r="O2473" s="578"/>
      <c r="P2473" s="547"/>
      <c r="Q2473" s="547"/>
      <c r="R2473" s="547"/>
    </row>
    <row r="2474" spans="6:18" s="577" customFormat="1">
      <c r="F2474" s="545"/>
      <c r="H2474" s="545"/>
      <c r="J2474" s="545"/>
      <c r="O2474" s="578"/>
      <c r="P2474" s="547"/>
      <c r="Q2474" s="547"/>
      <c r="R2474" s="547"/>
    </row>
    <row r="2475" spans="6:18" s="577" customFormat="1">
      <c r="F2475" s="545"/>
      <c r="H2475" s="545"/>
      <c r="J2475" s="545"/>
      <c r="O2475" s="578"/>
      <c r="P2475" s="547"/>
      <c r="Q2475" s="547"/>
      <c r="R2475" s="547"/>
    </row>
    <row r="2476" spans="6:18" s="577" customFormat="1">
      <c r="F2476" s="545"/>
      <c r="H2476" s="545"/>
      <c r="J2476" s="545"/>
      <c r="O2476" s="578"/>
      <c r="P2476" s="547"/>
      <c r="Q2476" s="547"/>
      <c r="R2476" s="547"/>
    </row>
    <row r="2477" spans="6:18" s="577" customFormat="1">
      <c r="F2477" s="545"/>
      <c r="H2477" s="545"/>
      <c r="J2477" s="545"/>
      <c r="O2477" s="578"/>
      <c r="P2477" s="547"/>
      <c r="Q2477" s="547"/>
      <c r="R2477" s="547"/>
    </row>
    <row r="2478" spans="6:18" s="577" customFormat="1">
      <c r="F2478" s="545"/>
      <c r="H2478" s="545"/>
      <c r="J2478" s="545"/>
      <c r="O2478" s="578"/>
      <c r="P2478" s="547"/>
      <c r="Q2478" s="547"/>
      <c r="R2478" s="547"/>
    </row>
    <row r="2479" spans="6:18" s="577" customFormat="1">
      <c r="F2479" s="545"/>
      <c r="H2479" s="545"/>
      <c r="J2479" s="545"/>
      <c r="O2479" s="578"/>
      <c r="P2479" s="547"/>
      <c r="Q2479" s="547"/>
      <c r="R2479" s="547"/>
    </row>
    <row r="2480" spans="6:18" s="577" customFormat="1">
      <c r="F2480" s="545"/>
      <c r="H2480" s="545"/>
      <c r="J2480" s="545"/>
      <c r="O2480" s="578"/>
      <c r="P2480" s="547"/>
      <c r="Q2480" s="547"/>
      <c r="R2480" s="547"/>
    </row>
    <row r="2481" spans="6:18" s="577" customFormat="1">
      <c r="F2481" s="545"/>
      <c r="H2481" s="545"/>
      <c r="J2481" s="545"/>
      <c r="O2481" s="578"/>
      <c r="P2481" s="547"/>
      <c r="Q2481" s="547"/>
      <c r="R2481" s="547"/>
    </row>
    <row r="2482" spans="6:18" s="577" customFormat="1">
      <c r="F2482" s="545"/>
      <c r="H2482" s="545"/>
      <c r="J2482" s="545"/>
      <c r="O2482" s="578"/>
      <c r="P2482" s="547"/>
      <c r="Q2482" s="547"/>
      <c r="R2482" s="547"/>
    </row>
    <row r="2483" spans="6:18" s="577" customFormat="1">
      <c r="F2483" s="545"/>
      <c r="H2483" s="545"/>
      <c r="J2483" s="545"/>
      <c r="O2483" s="578"/>
      <c r="P2483" s="547"/>
      <c r="Q2483" s="547"/>
      <c r="R2483" s="547"/>
    </row>
    <row r="2484" spans="6:18" s="577" customFormat="1">
      <c r="F2484" s="545"/>
      <c r="H2484" s="545"/>
      <c r="J2484" s="545"/>
      <c r="O2484" s="578"/>
      <c r="P2484" s="547"/>
      <c r="Q2484" s="547"/>
      <c r="R2484" s="547"/>
    </row>
    <row r="2485" spans="6:18" s="577" customFormat="1">
      <c r="F2485" s="545"/>
      <c r="H2485" s="545"/>
      <c r="J2485" s="545"/>
      <c r="O2485" s="578"/>
      <c r="P2485" s="547"/>
      <c r="Q2485" s="547"/>
      <c r="R2485" s="547"/>
    </row>
    <row r="2486" spans="6:18" s="577" customFormat="1">
      <c r="F2486" s="545"/>
      <c r="H2486" s="545"/>
      <c r="J2486" s="545"/>
      <c r="O2486" s="578"/>
      <c r="P2486" s="547"/>
      <c r="Q2486" s="547"/>
      <c r="R2486" s="547"/>
    </row>
    <row r="2487" spans="6:18" s="577" customFormat="1">
      <c r="F2487" s="545"/>
      <c r="H2487" s="545"/>
      <c r="J2487" s="545"/>
      <c r="O2487" s="578"/>
      <c r="P2487" s="547"/>
      <c r="Q2487" s="547"/>
      <c r="R2487" s="547"/>
    </row>
    <row r="2488" spans="6:18" s="577" customFormat="1">
      <c r="F2488" s="545"/>
      <c r="H2488" s="545"/>
      <c r="J2488" s="545"/>
      <c r="O2488" s="578"/>
      <c r="P2488" s="547"/>
      <c r="Q2488" s="547"/>
      <c r="R2488" s="547"/>
    </row>
    <row r="2489" spans="6:18" s="577" customFormat="1">
      <c r="F2489" s="545"/>
      <c r="H2489" s="545"/>
      <c r="J2489" s="545"/>
      <c r="O2489" s="578"/>
      <c r="P2489" s="547"/>
      <c r="Q2489" s="547"/>
      <c r="R2489" s="547"/>
    </row>
    <row r="2490" spans="6:18" s="577" customFormat="1">
      <c r="F2490" s="545"/>
      <c r="H2490" s="545"/>
      <c r="J2490" s="545"/>
      <c r="O2490" s="578"/>
      <c r="P2490" s="547"/>
      <c r="Q2490" s="547"/>
      <c r="R2490" s="547"/>
    </row>
    <row r="2491" spans="6:18" s="577" customFormat="1">
      <c r="F2491" s="545"/>
      <c r="H2491" s="545"/>
      <c r="J2491" s="545"/>
      <c r="O2491" s="578"/>
      <c r="P2491" s="547"/>
      <c r="Q2491" s="547"/>
      <c r="R2491" s="547"/>
    </row>
    <row r="2492" spans="6:18" s="577" customFormat="1">
      <c r="F2492" s="545"/>
      <c r="H2492" s="545"/>
      <c r="J2492" s="545"/>
      <c r="O2492" s="578"/>
      <c r="P2492" s="547"/>
      <c r="Q2492" s="547"/>
      <c r="R2492" s="547"/>
    </row>
    <row r="2493" spans="6:18" s="577" customFormat="1">
      <c r="F2493" s="545"/>
      <c r="H2493" s="545"/>
      <c r="J2493" s="545"/>
      <c r="O2493" s="578"/>
      <c r="P2493" s="547"/>
      <c r="Q2493" s="547"/>
      <c r="R2493" s="547"/>
    </row>
    <row r="2494" spans="6:18" s="577" customFormat="1">
      <c r="F2494" s="545"/>
      <c r="H2494" s="545"/>
      <c r="J2494" s="545"/>
      <c r="O2494" s="578"/>
      <c r="P2494" s="547"/>
      <c r="Q2494" s="547"/>
      <c r="R2494" s="547"/>
    </row>
    <row r="2495" spans="6:18" s="577" customFormat="1">
      <c r="F2495" s="545"/>
      <c r="H2495" s="545"/>
      <c r="J2495" s="545"/>
      <c r="O2495" s="578"/>
      <c r="P2495" s="547"/>
      <c r="Q2495" s="547"/>
      <c r="R2495" s="547"/>
    </row>
    <row r="2496" spans="6:18" s="577" customFormat="1">
      <c r="F2496" s="545"/>
      <c r="H2496" s="545"/>
      <c r="J2496" s="545"/>
      <c r="O2496" s="578"/>
      <c r="P2496" s="547"/>
      <c r="Q2496" s="547"/>
      <c r="R2496" s="547"/>
    </row>
    <row r="2497" spans="6:18" s="577" customFormat="1">
      <c r="F2497" s="545"/>
      <c r="H2497" s="545"/>
      <c r="J2497" s="545"/>
      <c r="O2497" s="578"/>
      <c r="P2497" s="547"/>
      <c r="Q2497" s="547"/>
      <c r="R2497" s="547"/>
    </row>
    <row r="2498" spans="6:18" s="577" customFormat="1">
      <c r="F2498" s="545"/>
      <c r="H2498" s="545"/>
      <c r="J2498" s="545"/>
      <c r="O2498" s="578"/>
      <c r="P2498" s="547"/>
      <c r="Q2498" s="547"/>
      <c r="R2498" s="547"/>
    </row>
    <row r="2499" spans="6:18" s="577" customFormat="1">
      <c r="F2499" s="545"/>
      <c r="H2499" s="545"/>
      <c r="J2499" s="545"/>
      <c r="O2499" s="578"/>
      <c r="P2499" s="547"/>
      <c r="Q2499" s="547"/>
      <c r="R2499" s="547"/>
    </row>
    <row r="2500" spans="6:18" s="577" customFormat="1">
      <c r="F2500" s="545"/>
      <c r="H2500" s="545"/>
      <c r="J2500" s="545"/>
      <c r="O2500" s="578"/>
      <c r="P2500" s="547"/>
      <c r="Q2500" s="547"/>
      <c r="R2500" s="547"/>
    </row>
    <row r="2501" spans="6:18" s="577" customFormat="1">
      <c r="F2501" s="545"/>
      <c r="H2501" s="545"/>
      <c r="J2501" s="545"/>
      <c r="O2501" s="578"/>
      <c r="P2501" s="547"/>
      <c r="Q2501" s="547"/>
      <c r="R2501" s="547"/>
    </row>
    <row r="2502" spans="6:18" s="577" customFormat="1">
      <c r="F2502" s="545"/>
      <c r="H2502" s="545"/>
      <c r="J2502" s="545"/>
      <c r="O2502" s="578"/>
      <c r="P2502" s="547"/>
      <c r="Q2502" s="547"/>
      <c r="R2502" s="547"/>
    </row>
    <row r="2503" spans="6:18" s="577" customFormat="1">
      <c r="F2503" s="545"/>
      <c r="H2503" s="545"/>
      <c r="J2503" s="545"/>
      <c r="O2503" s="578"/>
      <c r="P2503" s="547"/>
      <c r="Q2503" s="547"/>
      <c r="R2503" s="547"/>
    </row>
    <row r="2504" spans="6:18" s="577" customFormat="1">
      <c r="F2504" s="545"/>
      <c r="H2504" s="545"/>
      <c r="J2504" s="545"/>
      <c r="O2504" s="578"/>
      <c r="P2504" s="547"/>
      <c r="Q2504" s="547"/>
      <c r="R2504" s="547"/>
    </row>
    <row r="2505" spans="6:18" s="577" customFormat="1">
      <c r="F2505" s="545"/>
      <c r="H2505" s="545"/>
      <c r="J2505" s="545"/>
      <c r="O2505" s="578"/>
      <c r="P2505" s="547"/>
      <c r="Q2505" s="547"/>
      <c r="R2505" s="547"/>
    </row>
    <row r="2506" spans="6:18" s="577" customFormat="1">
      <c r="F2506" s="545"/>
      <c r="H2506" s="545"/>
      <c r="J2506" s="545"/>
      <c r="O2506" s="578"/>
      <c r="P2506" s="547"/>
      <c r="Q2506" s="547"/>
      <c r="R2506" s="547"/>
    </row>
    <row r="2507" spans="6:18" s="577" customFormat="1">
      <c r="F2507" s="545"/>
      <c r="H2507" s="545"/>
      <c r="J2507" s="545"/>
      <c r="O2507" s="578"/>
      <c r="P2507" s="547"/>
      <c r="Q2507" s="547"/>
      <c r="R2507" s="547"/>
    </row>
    <row r="2508" spans="6:18" s="577" customFormat="1">
      <c r="F2508" s="545"/>
      <c r="H2508" s="545"/>
      <c r="J2508" s="545"/>
      <c r="O2508" s="578"/>
      <c r="P2508" s="547"/>
      <c r="Q2508" s="547"/>
      <c r="R2508" s="547"/>
    </row>
    <row r="2509" spans="6:18" s="577" customFormat="1">
      <c r="F2509" s="545"/>
      <c r="H2509" s="545"/>
      <c r="J2509" s="545"/>
      <c r="O2509" s="578"/>
      <c r="P2509" s="547"/>
      <c r="Q2509" s="547"/>
      <c r="R2509" s="547"/>
    </row>
    <row r="2510" spans="6:18" s="577" customFormat="1">
      <c r="F2510" s="545"/>
      <c r="H2510" s="545"/>
      <c r="J2510" s="545"/>
      <c r="O2510" s="578"/>
      <c r="P2510" s="547"/>
      <c r="Q2510" s="547"/>
      <c r="R2510" s="547"/>
    </row>
    <row r="2511" spans="6:18" s="577" customFormat="1">
      <c r="F2511" s="545"/>
      <c r="H2511" s="545"/>
      <c r="J2511" s="545"/>
      <c r="O2511" s="578"/>
      <c r="P2511" s="547"/>
      <c r="Q2511" s="547"/>
      <c r="R2511" s="547"/>
    </row>
    <row r="2512" spans="6:18" s="577" customFormat="1">
      <c r="F2512" s="545"/>
      <c r="H2512" s="545"/>
      <c r="J2512" s="545"/>
      <c r="O2512" s="578"/>
      <c r="P2512" s="547"/>
      <c r="Q2512" s="547"/>
      <c r="R2512" s="547"/>
    </row>
    <row r="2513" spans="6:18" s="577" customFormat="1">
      <c r="F2513" s="545"/>
      <c r="H2513" s="545"/>
      <c r="J2513" s="545"/>
      <c r="O2513" s="578"/>
      <c r="P2513" s="547"/>
      <c r="Q2513" s="547"/>
      <c r="R2513" s="547"/>
    </row>
    <row r="2514" spans="6:18" s="577" customFormat="1">
      <c r="F2514" s="545"/>
      <c r="H2514" s="545"/>
      <c r="J2514" s="545"/>
      <c r="O2514" s="578"/>
      <c r="P2514" s="547"/>
      <c r="Q2514" s="547"/>
      <c r="R2514" s="547"/>
    </row>
    <row r="2515" spans="6:18" s="577" customFormat="1">
      <c r="F2515" s="545"/>
      <c r="H2515" s="545"/>
      <c r="J2515" s="545"/>
      <c r="O2515" s="578"/>
      <c r="P2515" s="547"/>
      <c r="Q2515" s="547"/>
      <c r="R2515" s="547"/>
    </row>
    <row r="2516" spans="6:18" s="577" customFormat="1">
      <c r="F2516" s="545"/>
      <c r="H2516" s="545"/>
      <c r="J2516" s="545"/>
      <c r="O2516" s="578"/>
      <c r="P2516" s="547"/>
      <c r="Q2516" s="547"/>
      <c r="R2516" s="547"/>
    </row>
    <row r="2517" spans="6:18" s="577" customFormat="1">
      <c r="F2517" s="545"/>
      <c r="H2517" s="545"/>
      <c r="J2517" s="545"/>
      <c r="O2517" s="578"/>
      <c r="P2517" s="547"/>
      <c r="Q2517" s="547"/>
      <c r="R2517" s="547"/>
    </row>
    <row r="2518" spans="6:18" s="577" customFormat="1">
      <c r="F2518" s="545"/>
      <c r="H2518" s="545"/>
      <c r="J2518" s="545"/>
      <c r="O2518" s="578"/>
      <c r="P2518" s="547"/>
      <c r="Q2518" s="547"/>
      <c r="R2518" s="547"/>
    </row>
    <row r="2519" spans="6:18" s="577" customFormat="1">
      <c r="F2519" s="545"/>
      <c r="H2519" s="545"/>
      <c r="J2519" s="545"/>
      <c r="O2519" s="578"/>
      <c r="P2519" s="547"/>
      <c r="Q2519" s="547"/>
      <c r="R2519" s="547"/>
    </row>
    <row r="2520" spans="6:18" s="577" customFormat="1">
      <c r="F2520" s="545"/>
      <c r="H2520" s="545"/>
      <c r="J2520" s="545"/>
      <c r="O2520" s="578"/>
      <c r="P2520" s="547"/>
      <c r="Q2520" s="547"/>
      <c r="R2520" s="547"/>
    </row>
    <row r="2521" spans="6:18" s="577" customFormat="1">
      <c r="F2521" s="545"/>
      <c r="H2521" s="545"/>
      <c r="J2521" s="545"/>
      <c r="O2521" s="578"/>
      <c r="P2521" s="547"/>
      <c r="Q2521" s="547"/>
      <c r="R2521" s="547"/>
    </row>
    <row r="2522" spans="6:18" s="577" customFormat="1">
      <c r="F2522" s="545"/>
      <c r="H2522" s="545"/>
      <c r="J2522" s="545"/>
      <c r="O2522" s="578"/>
      <c r="P2522" s="547"/>
      <c r="Q2522" s="547"/>
      <c r="R2522" s="547"/>
    </row>
    <row r="2523" spans="6:18" s="577" customFormat="1">
      <c r="F2523" s="545"/>
      <c r="H2523" s="545"/>
      <c r="J2523" s="545"/>
      <c r="O2523" s="578"/>
      <c r="P2523" s="547"/>
      <c r="Q2523" s="547"/>
      <c r="R2523" s="547"/>
    </row>
    <row r="2524" spans="6:18" s="577" customFormat="1">
      <c r="F2524" s="545"/>
      <c r="H2524" s="545"/>
      <c r="J2524" s="545"/>
      <c r="O2524" s="578"/>
      <c r="P2524" s="547"/>
      <c r="Q2524" s="547"/>
      <c r="R2524" s="547"/>
    </row>
    <row r="2525" spans="6:18" s="577" customFormat="1">
      <c r="F2525" s="545"/>
      <c r="H2525" s="545"/>
      <c r="J2525" s="545"/>
      <c r="O2525" s="578"/>
      <c r="P2525" s="547"/>
      <c r="Q2525" s="547"/>
      <c r="R2525" s="547"/>
    </row>
    <row r="2526" spans="6:18" s="577" customFormat="1">
      <c r="F2526" s="545"/>
      <c r="H2526" s="545"/>
      <c r="J2526" s="545"/>
      <c r="O2526" s="578"/>
      <c r="P2526" s="547"/>
      <c r="Q2526" s="547"/>
      <c r="R2526" s="547"/>
    </row>
    <row r="2527" spans="6:18" s="577" customFormat="1">
      <c r="F2527" s="545"/>
      <c r="H2527" s="545"/>
      <c r="J2527" s="545"/>
      <c r="O2527" s="578"/>
      <c r="P2527" s="547"/>
      <c r="Q2527" s="547"/>
      <c r="R2527" s="547"/>
    </row>
    <row r="2528" spans="6:18" s="577" customFormat="1">
      <c r="F2528" s="545"/>
      <c r="H2528" s="545"/>
      <c r="J2528" s="545"/>
      <c r="O2528" s="578"/>
      <c r="P2528" s="547"/>
      <c r="Q2528" s="547"/>
      <c r="R2528" s="547"/>
    </row>
    <row r="2529" spans="6:18" s="577" customFormat="1">
      <c r="F2529" s="545"/>
      <c r="H2529" s="545"/>
      <c r="J2529" s="545"/>
      <c r="O2529" s="578"/>
      <c r="P2529" s="547"/>
      <c r="Q2529" s="547"/>
      <c r="R2529" s="547"/>
    </row>
    <row r="2530" spans="6:18" s="577" customFormat="1">
      <c r="F2530" s="545"/>
      <c r="H2530" s="545"/>
      <c r="J2530" s="545"/>
      <c r="O2530" s="578"/>
      <c r="P2530" s="547"/>
      <c r="Q2530" s="547"/>
      <c r="R2530" s="547"/>
    </row>
    <row r="2531" spans="6:18" s="577" customFormat="1">
      <c r="F2531" s="545"/>
      <c r="H2531" s="545"/>
      <c r="J2531" s="545"/>
      <c r="O2531" s="578"/>
      <c r="P2531" s="547"/>
      <c r="Q2531" s="547"/>
      <c r="R2531" s="547"/>
    </row>
    <row r="2532" spans="6:18" s="577" customFormat="1">
      <c r="F2532" s="545"/>
      <c r="H2532" s="545"/>
      <c r="J2532" s="545"/>
      <c r="O2532" s="578"/>
      <c r="P2532" s="547"/>
      <c r="Q2532" s="547"/>
      <c r="R2532" s="547"/>
    </row>
    <row r="2533" spans="6:18" s="577" customFormat="1">
      <c r="F2533" s="545"/>
      <c r="H2533" s="545"/>
      <c r="J2533" s="545"/>
      <c r="O2533" s="578"/>
      <c r="P2533" s="547"/>
      <c r="Q2533" s="547"/>
      <c r="R2533" s="547"/>
    </row>
    <row r="2534" spans="6:18" s="577" customFormat="1">
      <c r="F2534" s="545"/>
      <c r="H2534" s="545"/>
      <c r="J2534" s="545"/>
      <c r="O2534" s="578"/>
      <c r="P2534" s="547"/>
      <c r="Q2534" s="547"/>
      <c r="R2534" s="547"/>
    </row>
    <row r="2535" spans="6:18" s="577" customFormat="1">
      <c r="F2535" s="545"/>
      <c r="H2535" s="545"/>
      <c r="J2535" s="545"/>
      <c r="O2535" s="578"/>
      <c r="P2535" s="547"/>
      <c r="Q2535" s="547"/>
      <c r="R2535" s="547"/>
    </row>
    <row r="2536" spans="6:18" s="577" customFormat="1">
      <c r="F2536" s="545"/>
      <c r="H2536" s="545"/>
      <c r="J2536" s="545"/>
      <c r="O2536" s="578"/>
      <c r="P2536" s="547"/>
      <c r="Q2536" s="547"/>
      <c r="R2536" s="547"/>
    </row>
    <row r="2537" spans="6:18" s="577" customFormat="1">
      <c r="F2537" s="545"/>
      <c r="H2537" s="545"/>
      <c r="J2537" s="545"/>
      <c r="O2537" s="578"/>
      <c r="P2537" s="547"/>
      <c r="Q2537" s="547"/>
      <c r="R2537" s="547"/>
    </row>
    <row r="2538" spans="6:18" s="577" customFormat="1">
      <c r="F2538" s="545"/>
      <c r="H2538" s="545"/>
      <c r="J2538" s="545"/>
      <c r="O2538" s="578"/>
      <c r="P2538" s="547"/>
      <c r="Q2538" s="547"/>
      <c r="R2538" s="547"/>
    </row>
    <row r="2539" spans="6:18" s="577" customFormat="1">
      <c r="F2539" s="545"/>
      <c r="H2539" s="545"/>
      <c r="J2539" s="545"/>
      <c r="O2539" s="578"/>
      <c r="P2539" s="547"/>
      <c r="Q2539" s="547"/>
      <c r="R2539" s="547"/>
    </row>
    <row r="2540" spans="6:18" s="577" customFormat="1">
      <c r="F2540" s="545"/>
      <c r="H2540" s="545"/>
      <c r="J2540" s="545"/>
      <c r="O2540" s="578"/>
      <c r="P2540" s="547"/>
      <c r="Q2540" s="547"/>
      <c r="R2540" s="547"/>
    </row>
    <row r="2541" spans="6:18" s="577" customFormat="1">
      <c r="F2541" s="545"/>
      <c r="H2541" s="545"/>
      <c r="J2541" s="545"/>
      <c r="O2541" s="578"/>
      <c r="P2541" s="547"/>
      <c r="Q2541" s="547"/>
      <c r="R2541" s="547"/>
    </row>
    <row r="2542" spans="6:18" s="577" customFormat="1">
      <c r="F2542" s="545"/>
      <c r="H2542" s="545"/>
      <c r="J2542" s="545"/>
      <c r="O2542" s="578"/>
      <c r="P2542" s="547"/>
      <c r="Q2542" s="547"/>
      <c r="R2542" s="547"/>
    </row>
    <row r="2543" spans="6:18" s="577" customFormat="1">
      <c r="F2543" s="545"/>
      <c r="H2543" s="545"/>
      <c r="J2543" s="545"/>
      <c r="O2543" s="578"/>
      <c r="P2543" s="547"/>
      <c r="Q2543" s="547"/>
      <c r="R2543" s="547"/>
    </row>
    <row r="2544" spans="6:18" s="577" customFormat="1">
      <c r="F2544" s="545"/>
      <c r="H2544" s="545"/>
      <c r="J2544" s="545"/>
      <c r="O2544" s="578"/>
      <c r="P2544" s="547"/>
      <c r="Q2544" s="547"/>
      <c r="R2544" s="547"/>
    </row>
    <row r="2545" spans="6:18" s="577" customFormat="1">
      <c r="F2545" s="545"/>
      <c r="H2545" s="545"/>
      <c r="J2545" s="545"/>
      <c r="O2545" s="578"/>
      <c r="P2545" s="547"/>
      <c r="Q2545" s="547"/>
      <c r="R2545" s="547"/>
    </row>
    <row r="2546" spans="6:18" s="577" customFormat="1">
      <c r="F2546" s="545"/>
      <c r="H2546" s="545"/>
      <c r="J2546" s="545"/>
      <c r="O2546" s="578"/>
      <c r="P2546" s="547"/>
      <c r="Q2546" s="547"/>
      <c r="R2546" s="547"/>
    </row>
    <row r="2547" spans="6:18" s="577" customFormat="1">
      <c r="F2547" s="545"/>
      <c r="H2547" s="545"/>
      <c r="J2547" s="545"/>
      <c r="O2547" s="578"/>
      <c r="P2547" s="547"/>
      <c r="Q2547" s="547"/>
      <c r="R2547" s="547"/>
    </row>
    <row r="2548" spans="6:18" s="577" customFormat="1">
      <c r="F2548" s="545"/>
      <c r="H2548" s="545"/>
      <c r="J2548" s="545"/>
      <c r="O2548" s="578"/>
      <c r="P2548" s="547"/>
      <c r="Q2548" s="547"/>
      <c r="R2548" s="547"/>
    </row>
    <row r="2549" spans="6:18" s="577" customFormat="1">
      <c r="F2549" s="545"/>
      <c r="H2549" s="545"/>
      <c r="J2549" s="545"/>
      <c r="O2549" s="578"/>
      <c r="P2549" s="547"/>
      <c r="Q2549" s="547"/>
      <c r="R2549" s="547"/>
    </row>
    <row r="2550" spans="6:18" s="577" customFormat="1">
      <c r="F2550" s="545"/>
      <c r="H2550" s="545"/>
      <c r="J2550" s="545"/>
      <c r="O2550" s="578"/>
      <c r="P2550" s="547"/>
      <c r="Q2550" s="547"/>
      <c r="R2550" s="547"/>
    </row>
    <row r="2551" spans="6:18" s="577" customFormat="1">
      <c r="F2551" s="545"/>
      <c r="H2551" s="545"/>
      <c r="J2551" s="545"/>
      <c r="O2551" s="578"/>
      <c r="P2551" s="547"/>
      <c r="Q2551" s="547"/>
      <c r="R2551" s="547"/>
    </row>
    <row r="2552" spans="6:18" s="577" customFormat="1">
      <c r="F2552" s="545"/>
      <c r="H2552" s="545"/>
      <c r="J2552" s="545"/>
      <c r="O2552" s="578"/>
      <c r="P2552" s="547"/>
      <c r="Q2552" s="547"/>
      <c r="R2552" s="547"/>
    </row>
    <row r="2553" spans="6:18" s="577" customFormat="1">
      <c r="F2553" s="545"/>
      <c r="H2553" s="545"/>
      <c r="J2553" s="545"/>
      <c r="O2553" s="578"/>
      <c r="P2553" s="547"/>
      <c r="Q2553" s="547"/>
      <c r="R2553" s="547"/>
    </row>
    <row r="2554" spans="6:18" s="577" customFormat="1">
      <c r="F2554" s="545"/>
      <c r="H2554" s="545"/>
      <c r="J2554" s="545"/>
      <c r="O2554" s="578"/>
      <c r="P2554" s="547"/>
      <c r="Q2554" s="547"/>
      <c r="R2554" s="547"/>
    </row>
    <row r="2555" spans="6:18" s="577" customFormat="1">
      <c r="F2555" s="545"/>
      <c r="H2555" s="545"/>
      <c r="J2555" s="545"/>
      <c r="O2555" s="578"/>
      <c r="P2555" s="547"/>
      <c r="Q2555" s="547"/>
      <c r="R2555" s="547"/>
    </row>
    <row r="2556" spans="6:18" s="577" customFormat="1">
      <c r="F2556" s="545"/>
      <c r="H2556" s="545"/>
      <c r="J2556" s="545"/>
      <c r="O2556" s="578"/>
      <c r="P2556" s="547"/>
      <c r="Q2556" s="547"/>
      <c r="R2556" s="547"/>
    </row>
    <row r="2557" spans="6:18" s="577" customFormat="1">
      <c r="F2557" s="545"/>
      <c r="H2557" s="545"/>
      <c r="J2557" s="545"/>
      <c r="O2557" s="578"/>
      <c r="P2557" s="547"/>
      <c r="Q2557" s="547"/>
      <c r="R2557" s="547"/>
    </row>
    <row r="2558" spans="6:18" s="577" customFormat="1">
      <c r="F2558" s="545"/>
      <c r="H2558" s="545"/>
      <c r="J2558" s="545"/>
      <c r="O2558" s="578"/>
      <c r="P2558" s="547"/>
      <c r="Q2558" s="547"/>
      <c r="R2558" s="547"/>
    </row>
    <row r="2559" spans="6:18" s="577" customFormat="1">
      <c r="F2559" s="545"/>
      <c r="H2559" s="545"/>
      <c r="J2559" s="545"/>
      <c r="O2559" s="578"/>
      <c r="P2559" s="547"/>
      <c r="Q2559" s="547"/>
      <c r="R2559" s="547"/>
    </row>
    <row r="2560" spans="6:18" s="577" customFormat="1">
      <c r="F2560" s="545"/>
      <c r="H2560" s="545"/>
      <c r="J2560" s="545"/>
      <c r="O2560" s="578"/>
      <c r="P2560" s="547"/>
      <c r="Q2560" s="547"/>
      <c r="R2560" s="547"/>
    </row>
    <row r="2561" spans="6:18" s="577" customFormat="1">
      <c r="F2561" s="545"/>
      <c r="H2561" s="545"/>
      <c r="J2561" s="545"/>
      <c r="O2561" s="578"/>
      <c r="P2561" s="547"/>
      <c r="Q2561" s="547"/>
      <c r="R2561" s="547"/>
    </row>
    <row r="2562" spans="6:18" s="577" customFormat="1">
      <c r="F2562" s="545"/>
      <c r="H2562" s="545"/>
      <c r="J2562" s="545"/>
      <c r="O2562" s="578"/>
      <c r="P2562" s="547"/>
      <c r="Q2562" s="547"/>
      <c r="R2562" s="547"/>
    </row>
    <row r="2563" spans="6:18" s="577" customFormat="1">
      <c r="F2563" s="545"/>
      <c r="H2563" s="545"/>
      <c r="J2563" s="545"/>
      <c r="O2563" s="578"/>
      <c r="P2563" s="547"/>
      <c r="Q2563" s="547"/>
      <c r="R2563" s="547"/>
    </row>
    <row r="2564" spans="6:18" s="577" customFormat="1">
      <c r="F2564" s="545"/>
      <c r="H2564" s="545"/>
      <c r="J2564" s="545"/>
      <c r="O2564" s="578"/>
      <c r="P2564" s="547"/>
      <c r="Q2564" s="547"/>
      <c r="R2564" s="547"/>
    </row>
    <row r="2565" spans="6:18" s="577" customFormat="1">
      <c r="F2565" s="545"/>
      <c r="H2565" s="545"/>
      <c r="J2565" s="545"/>
      <c r="O2565" s="578"/>
      <c r="P2565" s="547"/>
      <c r="Q2565" s="547"/>
      <c r="R2565" s="547"/>
    </row>
    <row r="2566" spans="6:18" s="577" customFormat="1">
      <c r="F2566" s="545"/>
      <c r="H2566" s="545"/>
      <c r="J2566" s="545"/>
      <c r="O2566" s="578"/>
      <c r="P2566" s="547"/>
      <c r="Q2566" s="547"/>
      <c r="R2566" s="547"/>
    </row>
    <row r="2567" spans="6:18" s="577" customFormat="1">
      <c r="F2567" s="545"/>
      <c r="H2567" s="545"/>
      <c r="J2567" s="545"/>
      <c r="O2567" s="578"/>
      <c r="P2567" s="547"/>
      <c r="Q2567" s="547"/>
      <c r="R2567" s="547"/>
    </row>
    <row r="2568" spans="6:18" s="577" customFormat="1">
      <c r="F2568" s="545"/>
      <c r="H2568" s="545"/>
      <c r="J2568" s="545"/>
      <c r="O2568" s="578"/>
      <c r="P2568" s="547"/>
      <c r="Q2568" s="547"/>
      <c r="R2568" s="547"/>
    </row>
    <row r="2569" spans="6:18" s="577" customFormat="1">
      <c r="F2569" s="545"/>
      <c r="H2569" s="545"/>
      <c r="J2569" s="545"/>
      <c r="O2569" s="578"/>
      <c r="P2569" s="547"/>
      <c r="Q2569" s="547"/>
      <c r="R2569" s="547"/>
    </row>
    <row r="2570" spans="6:18" s="577" customFormat="1">
      <c r="F2570" s="545"/>
      <c r="H2570" s="545"/>
      <c r="J2570" s="545"/>
      <c r="O2570" s="578"/>
      <c r="P2570" s="547"/>
      <c r="Q2570" s="547"/>
      <c r="R2570" s="547"/>
    </row>
    <row r="2571" spans="6:18" s="577" customFormat="1">
      <c r="F2571" s="545"/>
      <c r="H2571" s="545"/>
      <c r="J2571" s="545"/>
      <c r="O2571" s="578"/>
      <c r="P2571" s="547"/>
      <c r="Q2571" s="547"/>
      <c r="R2571" s="547"/>
    </row>
    <row r="2572" spans="6:18" s="577" customFormat="1">
      <c r="F2572" s="545"/>
      <c r="H2572" s="545"/>
      <c r="J2572" s="545"/>
      <c r="O2572" s="578"/>
      <c r="P2572" s="547"/>
      <c r="Q2572" s="547"/>
      <c r="R2572" s="547"/>
    </row>
    <row r="2573" spans="6:18" s="577" customFormat="1">
      <c r="F2573" s="545"/>
      <c r="H2573" s="545"/>
      <c r="J2573" s="545"/>
      <c r="O2573" s="578"/>
      <c r="P2573" s="547"/>
      <c r="Q2573" s="547"/>
      <c r="R2573" s="547"/>
    </row>
    <row r="2574" spans="6:18" s="577" customFormat="1">
      <c r="F2574" s="545"/>
      <c r="H2574" s="545"/>
      <c r="J2574" s="545"/>
      <c r="O2574" s="578"/>
      <c r="P2574" s="547"/>
      <c r="Q2574" s="547"/>
      <c r="R2574" s="547"/>
    </row>
    <row r="2575" spans="6:18" s="577" customFormat="1">
      <c r="F2575" s="545"/>
      <c r="H2575" s="545"/>
      <c r="J2575" s="545"/>
      <c r="O2575" s="578"/>
      <c r="P2575" s="547"/>
      <c r="Q2575" s="547"/>
      <c r="R2575" s="547"/>
    </row>
    <row r="2576" spans="6:18" s="577" customFormat="1">
      <c r="F2576" s="545"/>
      <c r="H2576" s="545"/>
      <c r="J2576" s="545"/>
      <c r="O2576" s="578"/>
      <c r="P2576" s="547"/>
      <c r="Q2576" s="547"/>
      <c r="R2576" s="547"/>
    </row>
    <row r="2577" spans="6:18" s="577" customFormat="1">
      <c r="F2577" s="545"/>
      <c r="H2577" s="545"/>
      <c r="J2577" s="545"/>
      <c r="O2577" s="578"/>
      <c r="P2577" s="547"/>
      <c r="Q2577" s="547"/>
      <c r="R2577" s="547"/>
    </row>
    <row r="2578" spans="6:18" s="577" customFormat="1">
      <c r="F2578" s="545"/>
      <c r="H2578" s="545"/>
      <c r="J2578" s="545"/>
      <c r="O2578" s="578"/>
      <c r="P2578" s="547"/>
      <c r="Q2578" s="547"/>
      <c r="R2578" s="547"/>
    </row>
    <row r="2579" spans="6:18" s="577" customFormat="1">
      <c r="F2579" s="545"/>
      <c r="H2579" s="545"/>
      <c r="J2579" s="545"/>
      <c r="O2579" s="578"/>
      <c r="P2579" s="547"/>
      <c r="Q2579" s="547"/>
      <c r="R2579" s="547"/>
    </row>
    <row r="2580" spans="6:18" s="577" customFormat="1">
      <c r="F2580" s="545"/>
      <c r="H2580" s="545"/>
      <c r="J2580" s="545"/>
      <c r="O2580" s="578"/>
      <c r="P2580" s="547"/>
      <c r="Q2580" s="547"/>
      <c r="R2580" s="547"/>
    </row>
    <row r="2581" spans="6:18" s="577" customFormat="1">
      <c r="F2581" s="545"/>
      <c r="H2581" s="545"/>
      <c r="J2581" s="545"/>
      <c r="O2581" s="578"/>
      <c r="P2581" s="547"/>
      <c r="Q2581" s="547"/>
      <c r="R2581" s="547"/>
    </row>
    <row r="2582" spans="6:18" s="577" customFormat="1">
      <c r="F2582" s="545"/>
      <c r="H2582" s="545"/>
      <c r="J2582" s="545"/>
      <c r="O2582" s="578"/>
      <c r="P2582" s="547"/>
      <c r="Q2582" s="547"/>
      <c r="R2582" s="547"/>
    </row>
    <row r="2583" spans="6:18" s="577" customFormat="1">
      <c r="F2583" s="545"/>
      <c r="H2583" s="545"/>
      <c r="J2583" s="545"/>
      <c r="O2583" s="578"/>
      <c r="P2583" s="547"/>
      <c r="Q2583" s="547"/>
      <c r="R2583" s="547"/>
    </row>
    <row r="2584" spans="6:18" s="577" customFormat="1">
      <c r="F2584" s="545"/>
      <c r="H2584" s="545"/>
      <c r="J2584" s="545"/>
      <c r="O2584" s="578"/>
      <c r="P2584" s="547"/>
      <c r="Q2584" s="547"/>
      <c r="R2584" s="547"/>
    </row>
    <row r="2585" spans="6:18" s="577" customFormat="1">
      <c r="F2585" s="545"/>
      <c r="H2585" s="545"/>
      <c r="J2585" s="545"/>
      <c r="O2585" s="578"/>
      <c r="P2585" s="547"/>
      <c r="Q2585" s="547"/>
      <c r="R2585" s="547"/>
    </row>
    <row r="2586" spans="6:18" s="577" customFormat="1">
      <c r="F2586" s="545"/>
      <c r="H2586" s="545"/>
      <c r="J2586" s="545"/>
      <c r="O2586" s="578"/>
      <c r="P2586" s="547"/>
      <c r="Q2586" s="547"/>
      <c r="R2586" s="547"/>
    </row>
    <row r="2587" spans="6:18" s="577" customFormat="1">
      <c r="F2587" s="545"/>
      <c r="H2587" s="545"/>
      <c r="J2587" s="545"/>
      <c r="O2587" s="578"/>
      <c r="P2587" s="547"/>
      <c r="Q2587" s="547"/>
      <c r="R2587" s="547"/>
    </row>
    <row r="2588" spans="6:18" s="577" customFormat="1">
      <c r="F2588" s="545"/>
      <c r="H2588" s="545"/>
      <c r="J2588" s="545"/>
      <c r="O2588" s="578"/>
      <c r="P2588" s="547"/>
      <c r="Q2588" s="547"/>
      <c r="R2588" s="547"/>
    </row>
    <row r="2589" spans="6:18" s="577" customFormat="1">
      <c r="F2589" s="545"/>
      <c r="H2589" s="545"/>
      <c r="J2589" s="545"/>
      <c r="O2589" s="578"/>
      <c r="P2589" s="547"/>
      <c r="Q2589" s="547"/>
      <c r="R2589" s="547"/>
    </row>
    <row r="2590" spans="6:18" s="577" customFormat="1">
      <c r="F2590" s="545"/>
      <c r="H2590" s="545"/>
      <c r="J2590" s="545"/>
      <c r="O2590" s="578"/>
      <c r="P2590" s="547"/>
      <c r="Q2590" s="547"/>
      <c r="R2590" s="547"/>
    </row>
    <row r="2591" spans="6:18" s="577" customFormat="1">
      <c r="F2591" s="545"/>
      <c r="H2591" s="545"/>
      <c r="J2591" s="545"/>
      <c r="O2591" s="578"/>
      <c r="P2591" s="547"/>
      <c r="Q2591" s="547"/>
      <c r="R2591" s="547"/>
    </row>
    <row r="2592" spans="6:18" s="577" customFormat="1">
      <c r="F2592" s="545"/>
      <c r="H2592" s="545"/>
      <c r="J2592" s="545"/>
      <c r="O2592" s="578"/>
      <c r="P2592" s="547"/>
      <c r="Q2592" s="547"/>
      <c r="R2592" s="547"/>
    </row>
    <row r="2593" spans="6:18" s="577" customFormat="1">
      <c r="F2593" s="545"/>
      <c r="H2593" s="545"/>
      <c r="J2593" s="545"/>
      <c r="O2593" s="578"/>
      <c r="P2593" s="547"/>
      <c r="Q2593" s="547"/>
      <c r="R2593" s="547"/>
    </row>
    <row r="2594" spans="6:18" s="577" customFormat="1">
      <c r="F2594" s="545"/>
      <c r="H2594" s="545"/>
      <c r="J2594" s="545"/>
      <c r="O2594" s="578"/>
      <c r="P2594" s="547"/>
      <c r="Q2594" s="547"/>
      <c r="R2594" s="547"/>
    </row>
    <row r="2595" spans="6:18" s="577" customFormat="1">
      <c r="F2595" s="545"/>
      <c r="H2595" s="545"/>
      <c r="J2595" s="545"/>
      <c r="O2595" s="578"/>
      <c r="P2595" s="547"/>
      <c r="Q2595" s="547"/>
      <c r="R2595" s="547"/>
    </row>
    <row r="2596" spans="6:18" s="577" customFormat="1">
      <c r="F2596" s="545"/>
      <c r="H2596" s="545"/>
      <c r="J2596" s="545"/>
      <c r="O2596" s="578"/>
      <c r="P2596" s="547"/>
      <c r="Q2596" s="547"/>
      <c r="R2596" s="547"/>
    </row>
    <row r="2597" spans="6:18" s="577" customFormat="1">
      <c r="F2597" s="545"/>
      <c r="H2597" s="545"/>
      <c r="J2597" s="545"/>
      <c r="O2597" s="578"/>
      <c r="P2597" s="547"/>
      <c r="Q2597" s="547"/>
      <c r="R2597" s="547"/>
    </row>
    <row r="2598" spans="6:18" s="577" customFormat="1">
      <c r="F2598" s="545"/>
      <c r="H2598" s="545"/>
      <c r="J2598" s="545"/>
      <c r="O2598" s="578"/>
      <c r="P2598" s="547"/>
      <c r="Q2598" s="547"/>
      <c r="R2598" s="547"/>
    </row>
    <row r="2599" spans="6:18" s="577" customFormat="1">
      <c r="F2599" s="545"/>
      <c r="H2599" s="545"/>
      <c r="J2599" s="545"/>
      <c r="O2599" s="578"/>
      <c r="P2599" s="547"/>
      <c r="Q2599" s="547"/>
      <c r="R2599" s="547"/>
    </row>
    <row r="2600" spans="6:18" s="577" customFormat="1">
      <c r="F2600" s="545"/>
      <c r="H2600" s="545"/>
      <c r="J2600" s="545"/>
      <c r="O2600" s="578"/>
      <c r="P2600" s="547"/>
      <c r="Q2600" s="547"/>
      <c r="R2600" s="547"/>
    </row>
    <row r="2601" spans="6:18" s="577" customFormat="1">
      <c r="F2601" s="545"/>
      <c r="H2601" s="545"/>
      <c r="J2601" s="545"/>
      <c r="O2601" s="578"/>
      <c r="P2601" s="547"/>
      <c r="Q2601" s="547"/>
      <c r="R2601" s="547"/>
    </row>
    <row r="2602" spans="6:18" s="577" customFormat="1">
      <c r="F2602" s="545"/>
      <c r="H2602" s="545"/>
      <c r="J2602" s="545"/>
      <c r="O2602" s="578"/>
      <c r="P2602" s="547"/>
      <c r="Q2602" s="547"/>
      <c r="R2602" s="547"/>
    </row>
    <row r="2603" spans="6:18" s="577" customFormat="1">
      <c r="F2603" s="545"/>
      <c r="H2603" s="545"/>
      <c r="J2603" s="545"/>
      <c r="O2603" s="578"/>
      <c r="P2603" s="547"/>
      <c r="Q2603" s="547"/>
      <c r="R2603" s="547"/>
    </row>
    <row r="2604" spans="6:18" s="577" customFormat="1">
      <c r="F2604" s="545"/>
      <c r="H2604" s="545"/>
      <c r="J2604" s="545"/>
      <c r="O2604" s="578"/>
      <c r="P2604" s="547"/>
      <c r="Q2604" s="547"/>
      <c r="R2604" s="547"/>
    </row>
    <row r="2605" spans="6:18" s="577" customFormat="1">
      <c r="F2605" s="545"/>
      <c r="H2605" s="545"/>
      <c r="J2605" s="545"/>
      <c r="O2605" s="578"/>
      <c r="P2605" s="547"/>
      <c r="Q2605" s="547"/>
      <c r="R2605" s="547"/>
    </row>
    <row r="2606" spans="6:18" s="577" customFormat="1">
      <c r="F2606" s="545"/>
      <c r="H2606" s="545"/>
      <c r="J2606" s="545"/>
      <c r="O2606" s="578"/>
      <c r="P2606" s="547"/>
      <c r="Q2606" s="547"/>
      <c r="R2606" s="547"/>
    </row>
    <row r="2607" spans="6:18" s="577" customFormat="1">
      <c r="F2607" s="545"/>
      <c r="H2607" s="545"/>
      <c r="J2607" s="545"/>
      <c r="O2607" s="578"/>
      <c r="P2607" s="547"/>
      <c r="Q2607" s="547"/>
      <c r="R2607" s="547"/>
    </row>
    <row r="2608" spans="6:18" s="577" customFormat="1">
      <c r="F2608" s="545"/>
      <c r="H2608" s="545"/>
      <c r="J2608" s="545"/>
      <c r="O2608" s="578"/>
      <c r="P2608" s="547"/>
      <c r="Q2608" s="547"/>
      <c r="R2608" s="547"/>
    </row>
    <row r="2609" spans="6:18" s="577" customFormat="1">
      <c r="F2609" s="545"/>
      <c r="H2609" s="545"/>
      <c r="J2609" s="545"/>
      <c r="O2609" s="578"/>
      <c r="P2609" s="547"/>
      <c r="Q2609" s="547"/>
      <c r="R2609" s="547"/>
    </row>
    <row r="2610" spans="6:18" s="577" customFormat="1">
      <c r="F2610" s="545"/>
      <c r="H2610" s="545"/>
      <c r="J2610" s="545"/>
      <c r="O2610" s="578"/>
      <c r="P2610" s="547"/>
      <c r="Q2610" s="547"/>
      <c r="R2610" s="547"/>
    </row>
    <row r="2611" spans="6:18" s="577" customFormat="1">
      <c r="F2611" s="545"/>
      <c r="H2611" s="545"/>
      <c r="J2611" s="545"/>
      <c r="O2611" s="578"/>
      <c r="P2611" s="547"/>
      <c r="Q2611" s="547"/>
      <c r="R2611" s="547"/>
    </row>
    <row r="2612" spans="6:18" s="577" customFormat="1">
      <c r="F2612" s="545"/>
      <c r="H2612" s="545"/>
      <c r="J2612" s="545"/>
      <c r="O2612" s="578"/>
      <c r="P2612" s="547"/>
      <c r="Q2612" s="547"/>
      <c r="R2612" s="547"/>
    </row>
    <row r="2613" spans="6:18" s="577" customFormat="1">
      <c r="F2613" s="545"/>
      <c r="H2613" s="545"/>
      <c r="J2613" s="545"/>
      <c r="O2613" s="578"/>
      <c r="P2613" s="547"/>
      <c r="Q2613" s="547"/>
      <c r="R2613" s="547"/>
    </row>
    <row r="2614" spans="6:18" s="577" customFormat="1">
      <c r="F2614" s="545"/>
      <c r="H2614" s="545"/>
      <c r="J2614" s="545"/>
      <c r="O2614" s="578"/>
      <c r="P2614" s="547"/>
      <c r="Q2614" s="547"/>
      <c r="R2614" s="547"/>
    </row>
    <row r="2615" spans="6:18" s="577" customFormat="1">
      <c r="F2615" s="545"/>
      <c r="H2615" s="545"/>
      <c r="J2615" s="545"/>
      <c r="O2615" s="578"/>
      <c r="P2615" s="547"/>
      <c r="Q2615" s="547"/>
      <c r="R2615" s="547"/>
    </row>
    <row r="2616" spans="6:18" s="577" customFormat="1">
      <c r="F2616" s="545"/>
      <c r="H2616" s="545"/>
      <c r="J2616" s="545"/>
      <c r="O2616" s="578"/>
      <c r="P2616" s="547"/>
      <c r="Q2616" s="547"/>
      <c r="R2616" s="547"/>
    </row>
    <row r="2617" spans="6:18" s="577" customFormat="1">
      <c r="F2617" s="545"/>
      <c r="H2617" s="545"/>
      <c r="J2617" s="545"/>
      <c r="O2617" s="578"/>
      <c r="P2617" s="547"/>
      <c r="Q2617" s="547"/>
      <c r="R2617" s="547"/>
    </row>
    <row r="2618" spans="6:18" s="577" customFormat="1">
      <c r="F2618" s="545"/>
      <c r="H2618" s="545"/>
      <c r="J2618" s="545"/>
      <c r="O2618" s="578"/>
      <c r="P2618" s="547"/>
      <c r="Q2618" s="547"/>
      <c r="R2618" s="547"/>
    </row>
    <row r="2619" spans="6:18" s="577" customFormat="1">
      <c r="F2619" s="545"/>
      <c r="H2619" s="545"/>
      <c r="J2619" s="545"/>
      <c r="O2619" s="578"/>
      <c r="P2619" s="547"/>
      <c r="Q2619" s="547"/>
      <c r="R2619" s="547"/>
    </row>
    <row r="2620" spans="6:18" s="577" customFormat="1">
      <c r="F2620" s="545"/>
      <c r="H2620" s="545"/>
      <c r="J2620" s="545"/>
      <c r="O2620" s="578"/>
      <c r="P2620" s="547"/>
      <c r="Q2620" s="547"/>
      <c r="R2620" s="547"/>
    </row>
    <row r="2621" spans="6:18" s="577" customFormat="1">
      <c r="F2621" s="545"/>
      <c r="H2621" s="545"/>
      <c r="J2621" s="545"/>
      <c r="O2621" s="578"/>
      <c r="P2621" s="547"/>
      <c r="Q2621" s="547"/>
      <c r="R2621" s="547"/>
    </row>
    <row r="2622" spans="6:18" s="577" customFormat="1">
      <c r="F2622" s="545"/>
      <c r="H2622" s="545"/>
      <c r="J2622" s="545"/>
      <c r="O2622" s="578"/>
      <c r="P2622" s="547"/>
      <c r="Q2622" s="547"/>
      <c r="R2622" s="547"/>
    </row>
    <row r="2623" spans="6:18" s="577" customFormat="1">
      <c r="F2623" s="545"/>
      <c r="H2623" s="545"/>
      <c r="J2623" s="545"/>
      <c r="O2623" s="578"/>
      <c r="P2623" s="547"/>
      <c r="Q2623" s="547"/>
      <c r="R2623" s="547"/>
    </row>
    <row r="2624" spans="6:18" s="577" customFormat="1">
      <c r="F2624" s="545"/>
      <c r="H2624" s="545"/>
      <c r="J2624" s="545"/>
      <c r="O2624" s="578"/>
      <c r="P2624" s="547"/>
      <c r="Q2624" s="547"/>
      <c r="R2624" s="547"/>
    </row>
    <row r="2625" spans="6:18" s="577" customFormat="1">
      <c r="F2625" s="545"/>
      <c r="H2625" s="545"/>
      <c r="J2625" s="545"/>
      <c r="O2625" s="578"/>
      <c r="P2625" s="547"/>
      <c r="Q2625" s="547"/>
      <c r="R2625" s="547"/>
    </row>
    <row r="2626" spans="6:18" s="577" customFormat="1">
      <c r="F2626" s="545"/>
      <c r="H2626" s="545"/>
      <c r="J2626" s="545"/>
      <c r="O2626" s="578"/>
      <c r="P2626" s="547"/>
      <c r="Q2626" s="547"/>
      <c r="R2626" s="547"/>
    </row>
    <row r="2627" spans="6:18" s="577" customFormat="1">
      <c r="F2627" s="545"/>
      <c r="H2627" s="545"/>
      <c r="J2627" s="545"/>
      <c r="O2627" s="578"/>
      <c r="P2627" s="547"/>
      <c r="Q2627" s="547"/>
      <c r="R2627" s="547"/>
    </row>
    <row r="2628" spans="6:18" s="577" customFormat="1">
      <c r="F2628" s="545"/>
      <c r="H2628" s="545"/>
      <c r="J2628" s="545"/>
      <c r="O2628" s="578"/>
      <c r="P2628" s="547"/>
      <c r="Q2628" s="547"/>
      <c r="R2628" s="547"/>
    </row>
    <row r="2629" spans="6:18" s="577" customFormat="1">
      <c r="F2629" s="545"/>
      <c r="H2629" s="545"/>
      <c r="J2629" s="545"/>
      <c r="O2629" s="578"/>
      <c r="P2629" s="547"/>
      <c r="Q2629" s="547"/>
      <c r="R2629" s="547"/>
    </row>
    <row r="2630" spans="6:18" s="577" customFormat="1">
      <c r="F2630" s="545"/>
      <c r="H2630" s="545"/>
      <c r="J2630" s="545"/>
      <c r="O2630" s="578"/>
      <c r="P2630" s="547"/>
      <c r="Q2630" s="547"/>
      <c r="R2630" s="547"/>
    </row>
    <row r="2631" spans="6:18" s="577" customFormat="1">
      <c r="F2631" s="545"/>
      <c r="H2631" s="545"/>
      <c r="J2631" s="545"/>
      <c r="O2631" s="578"/>
      <c r="P2631" s="547"/>
      <c r="Q2631" s="547"/>
      <c r="R2631" s="547"/>
    </row>
    <row r="2632" spans="6:18" s="577" customFormat="1">
      <c r="F2632" s="545"/>
      <c r="H2632" s="545"/>
      <c r="J2632" s="545"/>
      <c r="O2632" s="578"/>
      <c r="P2632" s="547"/>
      <c r="Q2632" s="547"/>
      <c r="R2632" s="547"/>
    </row>
    <row r="2633" spans="6:18" s="577" customFormat="1">
      <c r="F2633" s="545"/>
      <c r="H2633" s="545"/>
      <c r="J2633" s="545"/>
      <c r="O2633" s="578"/>
      <c r="P2633" s="547"/>
      <c r="Q2633" s="547"/>
      <c r="R2633" s="547"/>
    </row>
    <row r="2634" spans="6:18" s="577" customFormat="1">
      <c r="F2634" s="545"/>
      <c r="H2634" s="545"/>
      <c r="J2634" s="545"/>
      <c r="O2634" s="578"/>
      <c r="P2634" s="547"/>
      <c r="Q2634" s="547"/>
      <c r="R2634" s="547"/>
    </row>
    <row r="2635" spans="6:18" s="577" customFormat="1">
      <c r="F2635" s="545"/>
      <c r="H2635" s="545"/>
      <c r="J2635" s="545"/>
      <c r="O2635" s="578"/>
      <c r="P2635" s="547"/>
      <c r="Q2635" s="547"/>
      <c r="R2635" s="547"/>
    </row>
    <row r="2636" spans="6:18" s="577" customFormat="1">
      <c r="F2636" s="545"/>
      <c r="H2636" s="545"/>
      <c r="J2636" s="545"/>
      <c r="O2636" s="578"/>
      <c r="P2636" s="547"/>
      <c r="Q2636" s="547"/>
      <c r="R2636" s="547"/>
    </row>
    <row r="2637" spans="6:18" s="577" customFormat="1">
      <c r="F2637" s="545"/>
      <c r="H2637" s="545"/>
      <c r="J2637" s="545"/>
      <c r="O2637" s="578"/>
      <c r="P2637" s="547"/>
      <c r="Q2637" s="547"/>
      <c r="R2637" s="547"/>
    </row>
    <row r="2638" spans="6:18" s="577" customFormat="1">
      <c r="F2638" s="545"/>
      <c r="H2638" s="545"/>
      <c r="J2638" s="545"/>
      <c r="O2638" s="578"/>
      <c r="P2638" s="547"/>
      <c r="Q2638" s="547"/>
      <c r="R2638" s="547"/>
    </row>
    <row r="2639" spans="6:18" s="577" customFormat="1">
      <c r="F2639" s="545"/>
      <c r="H2639" s="545"/>
      <c r="J2639" s="545"/>
      <c r="O2639" s="578"/>
      <c r="P2639" s="547"/>
      <c r="Q2639" s="547"/>
      <c r="R2639" s="547"/>
    </row>
    <row r="2640" spans="6:18" s="577" customFormat="1">
      <c r="F2640" s="545"/>
      <c r="H2640" s="545"/>
      <c r="J2640" s="545"/>
      <c r="O2640" s="578"/>
      <c r="P2640" s="547"/>
      <c r="Q2640" s="547"/>
      <c r="R2640" s="547"/>
    </row>
    <row r="2641" spans="6:18" s="577" customFormat="1">
      <c r="F2641" s="545"/>
      <c r="H2641" s="545"/>
      <c r="J2641" s="545"/>
      <c r="O2641" s="578"/>
      <c r="P2641" s="547"/>
      <c r="Q2641" s="547"/>
      <c r="R2641" s="547"/>
    </row>
    <row r="2642" spans="6:18" s="577" customFormat="1">
      <c r="F2642" s="545"/>
      <c r="H2642" s="545"/>
      <c r="J2642" s="545"/>
      <c r="O2642" s="578"/>
      <c r="P2642" s="547"/>
      <c r="Q2642" s="547"/>
      <c r="R2642" s="547"/>
    </row>
    <row r="2643" spans="6:18" s="577" customFormat="1">
      <c r="F2643" s="545"/>
      <c r="H2643" s="545"/>
      <c r="J2643" s="545"/>
      <c r="O2643" s="578"/>
      <c r="P2643" s="547"/>
      <c r="Q2643" s="547"/>
      <c r="R2643" s="547"/>
    </row>
    <row r="2644" spans="6:18" s="577" customFormat="1">
      <c r="F2644" s="545"/>
      <c r="H2644" s="545"/>
      <c r="J2644" s="545"/>
      <c r="O2644" s="578"/>
      <c r="P2644" s="547"/>
      <c r="Q2644" s="547"/>
      <c r="R2644" s="547"/>
    </row>
    <row r="2645" spans="6:18" s="577" customFormat="1">
      <c r="F2645" s="545"/>
      <c r="H2645" s="545"/>
      <c r="J2645" s="545"/>
      <c r="O2645" s="578"/>
      <c r="P2645" s="547"/>
      <c r="Q2645" s="547"/>
      <c r="R2645" s="547"/>
    </row>
    <row r="2646" spans="6:18" s="577" customFormat="1">
      <c r="F2646" s="545"/>
      <c r="H2646" s="545"/>
      <c r="J2646" s="545"/>
      <c r="O2646" s="578"/>
      <c r="P2646" s="547"/>
      <c r="Q2646" s="547"/>
      <c r="R2646" s="547"/>
    </row>
    <row r="2647" spans="6:18" s="577" customFormat="1">
      <c r="F2647" s="545"/>
      <c r="H2647" s="545"/>
      <c r="J2647" s="545"/>
      <c r="O2647" s="578"/>
      <c r="P2647" s="547"/>
      <c r="Q2647" s="547"/>
      <c r="R2647" s="547"/>
    </row>
    <row r="2648" spans="6:18" s="577" customFormat="1">
      <c r="F2648" s="545"/>
      <c r="H2648" s="545"/>
      <c r="J2648" s="545"/>
      <c r="O2648" s="578"/>
      <c r="P2648" s="547"/>
      <c r="Q2648" s="547"/>
      <c r="R2648" s="547"/>
    </row>
    <row r="2649" spans="6:18" s="577" customFormat="1">
      <c r="F2649" s="545"/>
      <c r="H2649" s="545"/>
      <c r="J2649" s="545"/>
      <c r="O2649" s="578"/>
      <c r="P2649" s="547"/>
      <c r="Q2649" s="547"/>
      <c r="R2649" s="547"/>
    </row>
    <row r="2650" spans="6:18" s="577" customFormat="1">
      <c r="F2650" s="545"/>
      <c r="H2650" s="545"/>
      <c r="J2650" s="545"/>
      <c r="O2650" s="578"/>
      <c r="P2650" s="547"/>
      <c r="Q2650" s="547"/>
      <c r="R2650" s="547"/>
    </row>
    <row r="2651" spans="6:18" s="577" customFormat="1">
      <c r="F2651" s="545"/>
      <c r="H2651" s="545"/>
      <c r="J2651" s="545"/>
      <c r="O2651" s="578"/>
      <c r="P2651" s="547"/>
      <c r="Q2651" s="547"/>
      <c r="R2651" s="547"/>
    </row>
    <row r="2652" spans="6:18" s="577" customFormat="1">
      <c r="F2652" s="545"/>
      <c r="H2652" s="545"/>
      <c r="J2652" s="545"/>
      <c r="O2652" s="578"/>
      <c r="P2652" s="547"/>
      <c r="Q2652" s="547"/>
      <c r="R2652" s="547"/>
    </row>
    <row r="2653" spans="6:18" s="577" customFormat="1">
      <c r="F2653" s="545"/>
      <c r="H2653" s="545"/>
      <c r="J2653" s="545"/>
      <c r="O2653" s="578"/>
      <c r="P2653" s="547"/>
      <c r="Q2653" s="547"/>
      <c r="R2653" s="547"/>
    </row>
    <row r="2654" spans="6:18" s="577" customFormat="1">
      <c r="F2654" s="545"/>
      <c r="H2654" s="545"/>
      <c r="J2654" s="545"/>
      <c r="O2654" s="578"/>
      <c r="P2654" s="547"/>
      <c r="Q2654" s="547"/>
      <c r="R2654" s="547"/>
    </row>
    <row r="2655" spans="6:18" s="577" customFormat="1">
      <c r="F2655" s="545"/>
      <c r="H2655" s="545"/>
      <c r="J2655" s="545"/>
      <c r="O2655" s="578"/>
      <c r="P2655" s="547"/>
      <c r="Q2655" s="547"/>
      <c r="R2655" s="547"/>
    </row>
    <row r="2656" spans="6:18" s="577" customFormat="1">
      <c r="F2656" s="545"/>
      <c r="H2656" s="545"/>
      <c r="J2656" s="545"/>
      <c r="O2656" s="578"/>
      <c r="P2656" s="547"/>
      <c r="Q2656" s="547"/>
      <c r="R2656" s="547"/>
    </row>
    <row r="2657" spans="6:18" s="577" customFormat="1">
      <c r="F2657" s="545"/>
      <c r="H2657" s="545"/>
      <c r="J2657" s="545"/>
      <c r="O2657" s="578"/>
      <c r="P2657" s="547"/>
      <c r="Q2657" s="547"/>
      <c r="R2657" s="547"/>
    </row>
    <row r="2658" spans="6:18" s="577" customFormat="1">
      <c r="F2658" s="545"/>
      <c r="H2658" s="545"/>
      <c r="J2658" s="545"/>
      <c r="O2658" s="578"/>
      <c r="P2658" s="547"/>
      <c r="Q2658" s="547"/>
      <c r="R2658" s="547"/>
    </row>
    <row r="2659" spans="6:18" s="577" customFormat="1">
      <c r="F2659" s="545"/>
      <c r="H2659" s="545"/>
      <c r="J2659" s="545"/>
      <c r="O2659" s="578"/>
      <c r="P2659" s="547"/>
      <c r="Q2659" s="547"/>
      <c r="R2659" s="547"/>
    </row>
    <row r="2660" spans="6:18" s="577" customFormat="1">
      <c r="F2660" s="545"/>
      <c r="H2660" s="545"/>
      <c r="J2660" s="545"/>
      <c r="O2660" s="578"/>
      <c r="P2660" s="547"/>
      <c r="Q2660" s="547"/>
      <c r="R2660" s="547"/>
    </row>
    <row r="2661" spans="6:18" s="577" customFormat="1">
      <c r="F2661" s="545"/>
      <c r="H2661" s="545"/>
      <c r="J2661" s="545"/>
      <c r="O2661" s="578"/>
      <c r="P2661" s="547"/>
      <c r="Q2661" s="547"/>
      <c r="R2661" s="547"/>
    </row>
    <row r="2662" spans="6:18" s="577" customFormat="1">
      <c r="F2662" s="545"/>
      <c r="H2662" s="545"/>
      <c r="J2662" s="545"/>
      <c r="O2662" s="578"/>
      <c r="P2662" s="547"/>
      <c r="Q2662" s="547"/>
      <c r="R2662" s="547"/>
    </row>
    <row r="2663" spans="6:18" s="577" customFormat="1">
      <c r="F2663" s="545"/>
      <c r="H2663" s="545"/>
      <c r="J2663" s="545"/>
      <c r="O2663" s="578"/>
      <c r="P2663" s="547"/>
      <c r="Q2663" s="547"/>
      <c r="R2663" s="547"/>
    </row>
    <row r="2664" spans="6:18" s="577" customFormat="1">
      <c r="F2664" s="545"/>
      <c r="H2664" s="545"/>
      <c r="J2664" s="545"/>
      <c r="O2664" s="578"/>
      <c r="P2664" s="547"/>
      <c r="Q2664" s="547"/>
      <c r="R2664" s="547"/>
    </row>
    <row r="2665" spans="6:18" s="577" customFormat="1">
      <c r="F2665" s="545"/>
      <c r="H2665" s="545"/>
      <c r="J2665" s="545"/>
      <c r="O2665" s="578"/>
      <c r="P2665" s="547"/>
      <c r="Q2665" s="547"/>
      <c r="R2665" s="547"/>
    </row>
    <row r="2666" spans="6:18" s="577" customFormat="1">
      <c r="F2666" s="545"/>
      <c r="H2666" s="545"/>
      <c r="J2666" s="545"/>
      <c r="O2666" s="578"/>
      <c r="P2666" s="547"/>
      <c r="Q2666" s="547"/>
      <c r="R2666" s="547"/>
    </row>
    <row r="2667" spans="6:18" s="577" customFormat="1">
      <c r="F2667" s="545"/>
      <c r="H2667" s="545"/>
      <c r="J2667" s="545"/>
      <c r="O2667" s="578"/>
      <c r="P2667" s="547"/>
      <c r="Q2667" s="547"/>
      <c r="R2667" s="547"/>
    </row>
    <row r="2668" spans="6:18" s="577" customFormat="1">
      <c r="F2668" s="545"/>
      <c r="H2668" s="545"/>
      <c r="J2668" s="545"/>
      <c r="O2668" s="578"/>
      <c r="P2668" s="547"/>
      <c r="Q2668" s="547"/>
      <c r="R2668" s="547"/>
    </row>
    <row r="2669" spans="6:18" s="577" customFormat="1">
      <c r="F2669" s="545"/>
      <c r="H2669" s="545"/>
      <c r="J2669" s="545"/>
      <c r="O2669" s="578"/>
      <c r="P2669" s="547"/>
      <c r="Q2669" s="547"/>
      <c r="R2669" s="547"/>
    </row>
    <row r="2670" spans="6:18" s="577" customFormat="1">
      <c r="F2670" s="545"/>
      <c r="H2670" s="545"/>
      <c r="J2670" s="545"/>
      <c r="O2670" s="578"/>
      <c r="P2670" s="547"/>
      <c r="Q2670" s="547"/>
      <c r="R2670" s="547"/>
    </row>
    <row r="2671" spans="6:18" s="577" customFormat="1">
      <c r="F2671" s="545"/>
      <c r="H2671" s="545"/>
      <c r="J2671" s="545"/>
      <c r="O2671" s="578"/>
      <c r="P2671" s="547"/>
      <c r="Q2671" s="547"/>
      <c r="R2671" s="547"/>
    </row>
    <row r="2672" spans="6:18" s="577" customFormat="1">
      <c r="F2672" s="545"/>
      <c r="H2672" s="545"/>
      <c r="J2672" s="545"/>
      <c r="O2672" s="578"/>
      <c r="P2672" s="547"/>
      <c r="Q2672" s="547"/>
      <c r="R2672" s="547"/>
    </row>
    <row r="2673" spans="6:18" s="577" customFormat="1">
      <c r="F2673" s="545"/>
      <c r="H2673" s="545"/>
      <c r="J2673" s="545"/>
      <c r="O2673" s="578"/>
      <c r="P2673" s="547"/>
      <c r="Q2673" s="547"/>
      <c r="R2673" s="547"/>
    </row>
    <row r="2674" spans="6:18" s="577" customFormat="1">
      <c r="F2674" s="545"/>
      <c r="H2674" s="545"/>
      <c r="J2674" s="545"/>
      <c r="O2674" s="578"/>
      <c r="P2674" s="547"/>
      <c r="Q2674" s="547"/>
      <c r="R2674" s="547"/>
    </row>
    <row r="2675" spans="6:18" s="577" customFormat="1">
      <c r="F2675" s="545"/>
      <c r="H2675" s="545"/>
      <c r="J2675" s="545"/>
      <c r="O2675" s="578"/>
      <c r="P2675" s="547"/>
      <c r="Q2675" s="547"/>
      <c r="R2675" s="547"/>
    </row>
    <row r="2676" spans="6:18" s="577" customFormat="1">
      <c r="F2676" s="545"/>
      <c r="H2676" s="545"/>
      <c r="J2676" s="545"/>
      <c r="O2676" s="578"/>
      <c r="P2676" s="547"/>
      <c r="Q2676" s="547"/>
      <c r="R2676" s="547"/>
    </row>
    <row r="2677" spans="6:18" s="577" customFormat="1">
      <c r="F2677" s="545"/>
      <c r="H2677" s="545"/>
      <c r="J2677" s="545"/>
      <c r="O2677" s="578"/>
      <c r="P2677" s="547"/>
      <c r="Q2677" s="547"/>
      <c r="R2677" s="547"/>
    </row>
    <row r="2678" spans="6:18" s="577" customFormat="1">
      <c r="F2678" s="545"/>
      <c r="H2678" s="545"/>
      <c r="J2678" s="545"/>
      <c r="O2678" s="578"/>
      <c r="P2678" s="547"/>
      <c r="Q2678" s="547"/>
      <c r="R2678" s="547"/>
    </row>
    <row r="2679" spans="6:18" s="577" customFormat="1">
      <c r="F2679" s="545"/>
      <c r="H2679" s="545"/>
      <c r="J2679" s="545"/>
      <c r="O2679" s="578"/>
      <c r="P2679" s="547"/>
      <c r="Q2679" s="547"/>
      <c r="R2679" s="547"/>
    </row>
    <row r="2680" spans="6:18" s="577" customFormat="1">
      <c r="F2680" s="545"/>
      <c r="H2680" s="545"/>
      <c r="J2680" s="545"/>
      <c r="O2680" s="578"/>
      <c r="P2680" s="547"/>
      <c r="Q2680" s="547"/>
      <c r="R2680" s="547"/>
    </row>
    <row r="2681" spans="6:18" s="577" customFormat="1">
      <c r="F2681" s="545"/>
      <c r="H2681" s="545"/>
      <c r="J2681" s="545"/>
      <c r="O2681" s="578"/>
      <c r="P2681" s="547"/>
      <c r="Q2681" s="547"/>
      <c r="R2681" s="547"/>
    </row>
    <row r="2682" spans="6:18" s="577" customFormat="1">
      <c r="F2682" s="545"/>
      <c r="H2682" s="545"/>
      <c r="J2682" s="545"/>
      <c r="O2682" s="578"/>
      <c r="P2682" s="547"/>
      <c r="Q2682" s="547"/>
      <c r="R2682" s="547"/>
    </row>
    <row r="2683" spans="6:18" s="577" customFormat="1">
      <c r="F2683" s="545"/>
      <c r="H2683" s="545"/>
      <c r="J2683" s="545"/>
      <c r="O2683" s="578"/>
      <c r="P2683" s="547"/>
      <c r="Q2683" s="547"/>
      <c r="R2683" s="547"/>
    </row>
    <row r="2684" spans="6:18" s="577" customFormat="1">
      <c r="F2684" s="545"/>
      <c r="H2684" s="545"/>
      <c r="J2684" s="545"/>
      <c r="O2684" s="578"/>
      <c r="P2684" s="547"/>
      <c r="Q2684" s="547"/>
      <c r="R2684" s="547"/>
    </row>
    <row r="2685" spans="6:18" s="577" customFormat="1">
      <c r="F2685" s="545"/>
      <c r="H2685" s="545"/>
      <c r="J2685" s="545"/>
      <c r="O2685" s="578"/>
      <c r="P2685" s="547"/>
      <c r="Q2685" s="547"/>
      <c r="R2685" s="547"/>
    </row>
    <row r="2686" spans="6:18" s="577" customFormat="1">
      <c r="F2686" s="545"/>
      <c r="H2686" s="545"/>
      <c r="J2686" s="545"/>
      <c r="O2686" s="578"/>
      <c r="P2686" s="547"/>
      <c r="Q2686" s="547"/>
      <c r="R2686" s="547"/>
    </row>
    <row r="2687" spans="6:18" s="577" customFormat="1">
      <c r="F2687" s="545"/>
      <c r="H2687" s="545"/>
      <c r="J2687" s="545"/>
      <c r="O2687" s="578"/>
      <c r="P2687" s="547"/>
      <c r="Q2687" s="547"/>
      <c r="R2687" s="547"/>
    </row>
    <row r="2688" spans="6:18" s="577" customFormat="1">
      <c r="F2688" s="545"/>
      <c r="H2688" s="545"/>
      <c r="J2688" s="545"/>
      <c r="O2688" s="578"/>
      <c r="P2688" s="547"/>
      <c r="Q2688" s="547"/>
      <c r="R2688" s="547"/>
    </row>
    <row r="2689" spans="6:18" s="577" customFormat="1">
      <c r="F2689" s="545"/>
      <c r="H2689" s="545"/>
      <c r="J2689" s="545"/>
      <c r="O2689" s="578"/>
      <c r="P2689" s="547"/>
      <c r="Q2689" s="547"/>
      <c r="R2689" s="547"/>
    </row>
    <row r="2690" spans="6:18" s="577" customFormat="1">
      <c r="F2690" s="545"/>
      <c r="H2690" s="545"/>
      <c r="J2690" s="545"/>
      <c r="O2690" s="578"/>
      <c r="P2690" s="547"/>
      <c r="Q2690" s="547"/>
      <c r="R2690" s="547"/>
    </row>
    <row r="2691" spans="6:18" s="577" customFormat="1">
      <c r="F2691" s="545"/>
      <c r="H2691" s="545"/>
      <c r="J2691" s="545"/>
      <c r="O2691" s="578"/>
      <c r="P2691" s="547"/>
      <c r="Q2691" s="547"/>
      <c r="R2691" s="547"/>
    </row>
    <row r="2692" spans="6:18" s="577" customFormat="1">
      <c r="F2692" s="545"/>
      <c r="H2692" s="545"/>
      <c r="J2692" s="545"/>
      <c r="O2692" s="578"/>
      <c r="P2692" s="547"/>
      <c r="Q2692" s="547"/>
      <c r="R2692" s="547"/>
    </row>
    <row r="2693" spans="6:18" s="577" customFormat="1">
      <c r="F2693" s="545"/>
      <c r="H2693" s="545"/>
      <c r="J2693" s="545"/>
      <c r="O2693" s="578"/>
      <c r="P2693" s="547"/>
      <c r="Q2693" s="547"/>
      <c r="R2693" s="547"/>
    </row>
    <row r="2694" spans="6:18" s="577" customFormat="1">
      <c r="F2694" s="545"/>
      <c r="H2694" s="545"/>
      <c r="J2694" s="545"/>
      <c r="O2694" s="578"/>
      <c r="P2694" s="547"/>
      <c r="Q2694" s="547"/>
      <c r="R2694" s="547"/>
    </row>
    <row r="2695" spans="6:18" s="577" customFormat="1">
      <c r="F2695" s="545"/>
      <c r="H2695" s="545"/>
      <c r="J2695" s="545"/>
      <c r="O2695" s="578"/>
      <c r="P2695" s="547"/>
      <c r="Q2695" s="547"/>
      <c r="R2695" s="547"/>
    </row>
    <row r="2696" spans="6:18" s="577" customFormat="1">
      <c r="F2696" s="545"/>
      <c r="H2696" s="545"/>
      <c r="J2696" s="545"/>
      <c r="O2696" s="578"/>
      <c r="P2696" s="547"/>
      <c r="Q2696" s="547"/>
      <c r="R2696" s="547"/>
    </row>
    <row r="2697" spans="6:18" s="577" customFormat="1">
      <c r="F2697" s="545"/>
      <c r="H2697" s="545"/>
      <c r="J2697" s="545"/>
      <c r="O2697" s="578"/>
      <c r="P2697" s="547"/>
      <c r="Q2697" s="547"/>
      <c r="R2697" s="547"/>
    </row>
    <row r="2698" spans="6:18" s="577" customFormat="1">
      <c r="F2698" s="545"/>
      <c r="H2698" s="545"/>
      <c r="J2698" s="545"/>
      <c r="O2698" s="578"/>
      <c r="P2698" s="547"/>
      <c r="Q2698" s="547"/>
      <c r="R2698" s="547"/>
    </row>
    <row r="2699" spans="6:18" s="577" customFormat="1">
      <c r="F2699" s="545"/>
      <c r="H2699" s="545"/>
      <c r="J2699" s="545"/>
      <c r="O2699" s="578"/>
      <c r="P2699" s="547"/>
      <c r="Q2699" s="547"/>
      <c r="R2699" s="547"/>
    </row>
    <row r="2700" spans="6:18" s="577" customFormat="1">
      <c r="F2700" s="545"/>
      <c r="H2700" s="545"/>
      <c r="J2700" s="545"/>
      <c r="O2700" s="578"/>
      <c r="P2700" s="547"/>
      <c r="Q2700" s="547"/>
      <c r="R2700" s="547"/>
    </row>
    <row r="2701" spans="6:18" s="577" customFormat="1">
      <c r="F2701" s="545"/>
      <c r="H2701" s="545"/>
      <c r="J2701" s="545"/>
      <c r="O2701" s="578"/>
      <c r="P2701" s="547"/>
      <c r="Q2701" s="547"/>
      <c r="R2701" s="547"/>
    </row>
    <row r="2702" spans="6:18" s="577" customFormat="1">
      <c r="F2702" s="545"/>
      <c r="H2702" s="545"/>
      <c r="J2702" s="545"/>
      <c r="O2702" s="578"/>
      <c r="P2702" s="547"/>
      <c r="Q2702" s="547"/>
      <c r="R2702" s="547"/>
    </row>
    <row r="2703" spans="6:18" s="577" customFormat="1">
      <c r="F2703" s="545"/>
      <c r="H2703" s="545"/>
      <c r="J2703" s="545"/>
      <c r="O2703" s="578"/>
      <c r="P2703" s="547"/>
      <c r="Q2703" s="547"/>
      <c r="R2703" s="547"/>
    </row>
    <row r="2704" spans="6:18" s="577" customFormat="1">
      <c r="F2704" s="545"/>
      <c r="H2704" s="545"/>
      <c r="J2704" s="545"/>
      <c r="O2704" s="578"/>
      <c r="P2704" s="547"/>
      <c r="Q2704" s="547"/>
      <c r="R2704" s="547"/>
    </row>
    <row r="2705" spans="6:18" s="577" customFormat="1">
      <c r="F2705" s="545"/>
      <c r="H2705" s="545"/>
      <c r="J2705" s="545"/>
      <c r="O2705" s="578"/>
      <c r="P2705" s="547"/>
      <c r="Q2705" s="547"/>
      <c r="R2705" s="547"/>
    </row>
    <row r="2706" spans="6:18" s="577" customFormat="1">
      <c r="F2706" s="545"/>
      <c r="H2706" s="545"/>
      <c r="J2706" s="545"/>
      <c r="O2706" s="578"/>
      <c r="P2706" s="547"/>
      <c r="Q2706" s="547"/>
      <c r="R2706" s="547"/>
    </row>
    <row r="2707" spans="6:18" s="577" customFormat="1">
      <c r="F2707" s="545"/>
      <c r="H2707" s="545"/>
      <c r="J2707" s="545"/>
      <c r="O2707" s="578"/>
      <c r="P2707" s="547"/>
      <c r="Q2707" s="547"/>
      <c r="R2707" s="547"/>
    </row>
    <row r="2708" spans="6:18" s="577" customFormat="1">
      <c r="F2708" s="545"/>
      <c r="H2708" s="545"/>
      <c r="J2708" s="545"/>
      <c r="O2708" s="578"/>
      <c r="P2708" s="547"/>
      <c r="Q2708" s="547"/>
      <c r="R2708" s="547"/>
    </row>
    <row r="2709" spans="6:18" s="577" customFormat="1">
      <c r="F2709" s="545"/>
      <c r="H2709" s="545"/>
      <c r="J2709" s="545"/>
      <c r="O2709" s="578"/>
      <c r="P2709" s="547"/>
      <c r="Q2709" s="547"/>
      <c r="R2709" s="547"/>
    </row>
    <row r="2710" spans="6:18" s="577" customFormat="1">
      <c r="F2710" s="545"/>
      <c r="H2710" s="545"/>
      <c r="J2710" s="545"/>
      <c r="O2710" s="578"/>
      <c r="P2710" s="547"/>
      <c r="Q2710" s="547"/>
      <c r="R2710" s="547"/>
    </row>
    <row r="2711" spans="6:18" s="577" customFormat="1">
      <c r="F2711" s="545"/>
      <c r="H2711" s="545"/>
      <c r="J2711" s="545"/>
      <c r="O2711" s="578"/>
      <c r="P2711" s="547"/>
      <c r="Q2711" s="547"/>
      <c r="R2711" s="547"/>
    </row>
    <row r="2712" spans="6:18" s="577" customFormat="1">
      <c r="F2712" s="545"/>
      <c r="H2712" s="545"/>
      <c r="J2712" s="545"/>
      <c r="O2712" s="578"/>
      <c r="P2712" s="547"/>
      <c r="Q2712" s="547"/>
      <c r="R2712" s="547"/>
    </row>
    <row r="2713" spans="6:18" s="577" customFormat="1">
      <c r="F2713" s="545"/>
      <c r="H2713" s="545"/>
      <c r="J2713" s="545"/>
      <c r="O2713" s="578"/>
      <c r="P2713" s="547"/>
      <c r="Q2713" s="547"/>
      <c r="R2713" s="547"/>
    </row>
    <row r="2714" spans="6:18" s="577" customFormat="1">
      <c r="F2714" s="545"/>
      <c r="H2714" s="545"/>
      <c r="J2714" s="545"/>
      <c r="O2714" s="578"/>
      <c r="P2714" s="547"/>
      <c r="Q2714" s="547"/>
      <c r="R2714" s="547"/>
    </row>
    <row r="2715" spans="6:18" s="577" customFormat="1">
      <c r="F2715" s="545"/>
      <c r="H2715" s="545"/>
      <c r="J2715" s="545"/>
      <c r="O2715" s="578"/>
      <c r="P2715" s="547"/>
      <c r="Q2715" s="547"/>
      <c r="R2715" s="547"/>
    </row>
    <row r="2716" spans="6:18" s="577" customFormat="1">
      <c r="F2716" s="545"/>
      <c r="H2716" s="545"/>
      <c r="J2716" s="545"/>
      <c r="O2716" s="578"/>
      <c r="P2716" s="547"/>
      <c r="Q2716" s="547"/>
      <c r="R2716" s="547"/>
    </row>
    <row r="2717" spans="6:18" s="577" customFormat="1">
      <c r="F2717" s="545"/>
      <c r="H2717" s="545"/>
      <c r="J2717" s="545"/>
      <c r="O2717" s="578"/>
      <c r="P2717" s="547"/>
      <c r="Q2717" s="547"/>
      <c r="R2717" s="547"/>
    </row>
    <row r="2718" spans="6:18" s="577" customFormat="1">
      <c r="F2718" s="545"/>
      <c r="H2718" s="545"/>
      <c r="J2718" s="545"/>
      <c r="O2718" s="578"/>
      <c r="P2718" s="547"/>
      <c r="Q2718" s="547"/>
      <c r="R2718" s="547"/>
    </row>
    <row r="2719" spans="6:18" s="577" customFormat="1">
      <c r="F2719" s="545"/>
      <c r="H2719" s="545"/>
      <c r="J2719" s="545"/>
      <c r="O2719" s="578"/>
      <c r="P2719" s="547"/>
      <c r="Q2719" s="547"/>
      <c r="R2719" s="547"/>
    </row>
    <row r="2720" spans="6:18" s="577" customFormat="1">
      <c r="F2720" s="545"/>
      <c r="H2720" s="545"/>
      <c r="J2720" s="545"/>
      <c r="O2720" s="578"/>
      <c r="P2720" s="547"/>
      <c r="Q2720" s="547"/>
      <c r="R2720" s="547"/>
    </row>
    <row r="2721" spans="6:18" s="577" customFormat="1">
      <c r="F2721" s="545"/>
      <c r="H2721" s="545"/>
      <c r="J2721" s="545"/>
      <c r="O2721" s="578"/>
      <c r="P2721" s="547"/>
      <c r="Q2721" s="547"/>
      <c r="R2721" s="547"/>
    </row>
    <row r="2722" spans="6:18" s="577" customFormat="1">
      <c r="F2722" s="545"/>
      <c r="H2722" s="545"/>
      <c r="J2722" s="545"/>
      <c r="O2722" s="578"/>
      <c r="P2722" s="547"/>
      <c r="Q2722" s="547"/>
      <c r="R2722" s="547"/>
    </row>
    <row r="2723" spans="6:18" s="577" customFormat="1">
      <c r="F2723" s="545"/>
      <c r="H2723" s="545"/>
      <c r="J2723" s="545"/>
      <c r="O2723" s="578"/>
      <c r="P2723" s="547"/>
      <c r="Q2723" s="547"/>
      <c r="R2723" s="547"/>
    </row>
    <row r="2724" spans="6:18" s="577" customFormat="1">
      <c r="F2724" s="545"/>
      <c r="H2724" s="545"/>
      <c r="J2724" s="545"/>
      <c r="O2724" s="578"/>
      <c r="P2724" s="547"/>
      <c r="Q2724" s="547"/>
      <c r="R2724" s="547"/>
    </row>
    <row r="2725" spans="6:18" s="577" customFormat="1">
      <c r="F2725" s="545"/>
      <c r="H2725" s="545"/>
      <c r="J2725" s="545"/>
      <c r="O2725" s="578"/>
      <c r="P2725" s="547"/>
      <c r="Q2725" s="547"/>
      <c r="R2725" s="547"/>
    </row>
    <row r="2726" spans="6:18" s="577" customFormat="1">
      <c r="F2726" s="545"/>
      <c r="H2726" s="545"/>
      <c r="J2726" s="545"/>
      <c r="O2726" s="578"/>
      <c r="P2726" s="547"/>
      <c r="Q2726" s="547"/>
      <c r="R2726" s="547"/>
    </row>
    <row r="2727" spans="6:18" s="577" customFormat="1">
      <c r="F2727" s="545"/>
      <c r="H2727" s="545"/>
      <c r="J2727" s="545"/>
      <c r="O2727" s="578"/>
      <c r="P2727" s="547"/>
      <c r="Q2727" s="547"/>
      <c r="R2727" s="547"/>
    </row>
    <row r="2728" spans="6:18" s="577" customFormat="1">
      <c r="F2728" s="545"/>
      <c r="H2728" s="545"/>
      <c r="J2728" s="545"/>
      <c r="O2728" s="578"/>
      <c r="P2728" s="547"/>
      <c r="Q2728" s="547"/>
      <c r="R2728" s="547"/>
    </row>
    <row r="2729" spans="6:18" s="577" customFormat="1">
      <c r="F2729" s="545"/>
      <c r="H2729" s="545"/>
      <c r="J2729" s="545"/>
      <c r="O2729" s="578"/>
      <c r="P2729" s="547"/>
      <c r="Q2729" s="547"/>
      <c r="R2729" s="547"/>
    </row>
    <row r="2730" spans="6:18" s="577" customFormat="1">
      <c r="F2730" s="545"/>
      <c r="H2730" s="545"/>
      <c r="J2730" s="545"/>
      <c r="O2730" s="578"/>
      <c r="P2730" s="547"/>
      <c r="Q2730" s="547"/>
      <c r="R2730" s="547"/>
    </row>
    <row r="2731" spans="6:18" s="577" customFormat="1">
      <c r="F2731" s="545"/>
      <c r="H2731" s="545"/>
      <c r="J2731" s="545"/>
      <c r="O2731" s="578"/>
      <c r="P2731" s="547"/>
      <c r="Q2731" s="547"/>
      <c r="R2731" s="547"/>
    </row>
    <row r="2732" spans="6:18" s="577" customFormat="1">
      <c r="F2732" s="545"/>
      <c r="H2732" s="545"/>
      <c r="J2732" s="545"/>
      <c r="O2732" s="578"/>
      <c r="P2732" s="547"/>
      <c r="Q2732" s="547"/>
      <c r="R2732" s="547"/>
    </row>
    <row r="2733" spans="6:18" s="577" customFormat="1">
      <c r="F2733" s="545"/>
      <c r="H2733" s="545"/>
      <c r="J2733" s="545"/>
      <c r="O2733" s="578"/>
      <c r="P2733" s="547"/>
      <c r="Q2733" s="547"/>
      <c r="R2733" s="547"/>
    </row>
    <row r="2734" spans="6:18" s="577" customFormat="1">
      <c r="F2734" s="545"/>
      <c r="H2734" s="545"/>
      <c r="J2734" s="545"/>
      <c r="O2734" s="578"/>
      <c r="P2734" s="547"/>
      <c r="Q2734" s="547"/>
      <c r="R2734" s="547"/>
    </row>
    <row r="2735" spans="6:18" s="577" customFormat="1">
      <c r="F2735" s="545"/>
      <c r="H2735" s="545"/>
      <c r="J2735" s="545"/>
      <c r="O2735" s="578"/>
      <c r="P2735" s="547"/>
      <c r="Q2735" s="547"/>
      <c r="R2735" s="547"/>
    </row>
    <row r="2736" spans="6:18" s="577" customFormat="1">
      <c r="F2736" s="545"/>
      <c r="H2736" s="545"/>
      <c r="J2736" s="545"/>
      <c r="O2736" s="578"/>
      <c r="P2736" s="547"/>
      <c r="Q2736" s="547"/>
      <c r="R2736" s="547"/>
    </row>
    <row r="2737" spans="6:18" s="577" customFormat="1">
      <c r="F2737" s="545"/>
      <c r="H2737" s="545"/>
      <c r="J2737" s="545"/>
      <c r="O2737" s="578"/>
      <c r="P2737" s="547"/>
      <c r="Q2737" s="547"/>
      <c r="R2737" s="547"/>
    </row>
    <row r="2738" spans="6:18" s="577" customFormat="1">
      <c r="F2738" s="545"/>
      <c r="H2738" s="545"/>
      <c r="J2738" s="545"/>
      <c r="O2738" s="578"/>
      <c r="P2738" s="547"/>
      <c r="Q2738" s="547"/>
      <c r="R2738" s="547"/>
    </row>
    <row r="2739" spans="6:18" s="577" customFormat="1">
      <c r="F2739" s="545"/>
      <c r="H2739" s="545"/>
      <c r="J2739" s="545"/>
      <c r="O2739" s="578"/>
      <c r="P2739" s="547"/>
      <c r="Q2739" s="547"/>
      <c r="R2739" s="547"/>
    </row>
    <row r="2740" spans="6:18" s="577" customFormat="1">
      <c r="F2740" s="545"/>
      <c r="H2740" s="545"/>
      <c r="J2740" s="545"/>
      <c r="O2740" s="578"/>
      <c r="P2740" s="547"/>
      <c r="Q2740" s="547"/>
      <c r="R2740" s="547"/>
    </row>
    <row r="2741" spans="6:18" s="577" customFormat="1">
      <c r="F2741" s="545"/>
      <c r="H2741" s="545"/>
      <c r="J2741" s="545"/>
      <c r="O2741" s="578"/>
      <c r="P2741" s="547"/>
      <c r="Q2741" s="547"/>
      <c r="R2741" s="547"/>
    </row>
    <row r="2742" spans="6:18" s="577" customFormat="1">
      <c r="F2742" s="545"/>
      <c r="H2742" s="545"/>
      <c r="J2742" s="545"/>
      <c r="O2742" s="578"/>
      <c r="P2742" s="547"/>
      <c r="Q2742" s="547"/>
      <c r="R2742" s="547"/>
    </row>
    <row r="2743" spans="6:18" s="577" customFormat="1">
      <c r="F2743" s="545"/>
      <c r="H2743" s="545"/>
      <c r="J2743" s="545"/>
      <c r="O2743" s="578"/>
      <c r="P2743" s="547"/>
      <c r="Q2743" s="547"/>
      <c r="R2743" s="547"/>
    </row>
    <row r="2744" spans="6:18" s="577" customFormat="1">
      <c r="F2744" s="545"/>
      <c r="H2744" s="545"/>
      <c r="J2744" s="545"/>
      <c r="O2744" s="578"/>
      <c r="P2744" s="547"/>
      <c r="Q2744" s="547"/>
      <c r="R2744" s="547"/>
    </row>
    <row r="2745" spans="6:18" s="577" customFormat="1">
      <c r="F2745" s="545"/>
      <c r="H2745" s="545"/>
      <c r="J2745" s="545"/>
      <c r="O2745" s="578"/>
      <c r="P2745" s="547"/>
      <c r="Q2745" s="547"/>
      <c r="R2745" s="547"/>
    </row>
    <row r="2746" spans="6:18" s="577" customFormat="1">
      <c r="F2746" s="545"/>
      <c r="H2746" s="545"/>
      <c r="J2746" s="545"/>
      <c r="O2746" s="578"/>
      <c r="P2746" s="547"/>
      <c r="Q2746" s="547"/>
      <c r="R2746" s="547"/>
    </row>
    <row r="2747" spans="6:18" s="577" customFormat="1">
      <c r="F2747" s="545"/>
      <c r="H2747" s="545"/>
      <c r="J2747" s="545"/>
      <c r="O2747" s="578"/>
      <c r="P2747" s="547"/>
      <c r="Q2747" s="547"/>
      <c r="R2747" s="547"/>
    </row>
    <row r="2748" spans="6:18" s="577" customFormat="1">
      <c r="F2748" s="545"/>
      <c r="H2748" s="545"/>
      <c r="J2748" s="545"/>
      <c r="O2748" s="578"/>
      <c r="P2748" s="547"/>
      <c r="Q2748" s="547"/>
      <c r="R2748" s="547"/>
    </row>
    <row r="2749" spans="6:18" s="577" customFormat="1">
      <c r="F2749" s="545"/>
      <c r="H2749" s="545"/>
      <c r="J2749" s="545"/>
      <c r="O2749" s="578"/>
      <c r="P2749" s="547"/>
      <c r="Q2749" s="547"/>
      <c r="R2749" s="547"/>
    </row>
    <row r="2750" spans="6:18" s="577" customFormat="1">
      <c r="F2750" s="545"/>
      <c r="H2750" s="545"/>
      <c r="J2750" s="545"/>
      <c r="O2750" s="578"/>
      <c r="P2750" s="547"/>
      <c r="Q2750" s="547"/>
      <c r="R2750" s="547"/>
    </row>
    <row r="2751" spans="6:18" s="577" customFormat="1">
      <c r="F2751" s="545"/>
      <c r="H2751" s="545"/>
      <c r="J2751" s="545"/>
      <c r="O2751" s="578"/>
      <c r="P2751" s="547"/>
      <c r="Q2751" s="547"/>
      <c r="R2751" s="547"/>
    </row>
    <row r="2752" spans="6:18" s="577" customFormat="1">
      <c r="F2752" s="545"/>
      <c r="H2752" s="545"/>
      <c r="J2752" s="545"/>
      <c r="O2752" s="578"/>
      <c r="P2752" s="547"/>
      <c r="Q2752" s="547"/>
      <c r="R2752" s="547"/>
    </row>
    <row r="2753" spans="6:18" s="577" customFormat="1">
      <c r="F2753" s="545"/>
      <c r="H2753" s="545"/>
      <c r="J2753" s="545"/>
      <c r="O2753" s="578"/>
      <c r="P2753" s="547"/>
      <c r="Q2753" s="547"/>
      <c r="R2753" s="547"/>
    </row>
    <row r="2754" spans="6:18" s="577" customFormat="1">
      <c r="F2754" s="545"/>
      <c r="H2754" s="545"/>
      <c r="J2754" s="545"/>
      <c r="O2754" s="578"/>
      <c r="P2754" s="547"/>
      <c r="Q2754" s="547"/>
      <c r="R2754" s="547"/>
    </row>
    <row r="2755" spans="6:18" s="577" customFormat="1">
      <c r="F2755" s="545"/>
      <c r="H2755" s="545"/>
      <c r="J2755" s="545"/>
      <c r="O2755" s="578"/>
      <c r="P2755" s="547"/>
      <c r="Q2755" s="547"/>
      <c r="R2755" s="547"/>
    </row>
    <row r="2756" spans="6:18" s="577" customFormat="1">
      <c r="F2756" s="545"/>
      <c r="H2756" s="545"/>
      <c r="J2756" s="545"/>
      <c r="O2756" s="578"/>
      <c r="P2756" s="547"/>
      <c r="Q2756" s="547"/>
      <c r="R2756" s="547"/>
    </row>
    <row r="2757" spans="6:18" s="577" customFormat="1">
      <c r="F2757" s="545"/>
      <c r="H2757" s="545"/>
      <c r="J2757" s="545"/>
      <c r="O2757" s="578"/>
      <c r="P2757" s="547"/>
      <c r="Q2757" s="547"/>
      <c r="R2757" s="547"/>
    </row>
    <row r="2758" spans="6:18" s="577" customFormat="1">
      <c r="F2758" s="545"/>
      <c r="H2758" s="545"/>
      <c r="J2758" s="545"/>
      <c r="O2758" s="578"/>
      <c r="P2758" s="547"/>
      <c r="Q2758" s="547"/>
      <c r="R2758" s="547"/>
    </row>
    <row r="2759" spans="6:18" s="577" customFormat="1">
      <c r="F2759" s="545"/>
      <c r="H2759" s="545"/>
      <c r="J2759" s="545"/>
      <c r="O2759" s="578"/>
      <c r="P2759" s="547"/>
      <c r="Q2759" s="547"/>
      <c r="R2759" s="547"/>
    </row>
    <row r="2760" spans="6:18" s="577" customFormat="1">
      <c r="F2760" s="545"/>
      <c r="H2760" s="545"/>
      <c r="J2760" s="545"/>
      <c r="O2760" s="578"/>
      <c r="P2760" s="547"/>
      <c r="Q2760" s="547"/>
      <c r="R2760" s="547"/>
    </row>
    <row r="2761" spans="6:18" s="577" customFormat="1">
      <c r="F2761" s="545"/>
      <c r="H2761" s="545"/>
      <c r="J2761" s="545"/>
      <c r="O2761" s="578"/>
      <c r="P2761" s="547"/>
      <c r="Q2761" s="547"/>
      <c r="R2761" s="547"/>
    </row>
    <row r="2762" spans="6:18" s="577" customFormat="1">
      <c r="F2762" s="545"/>
      <c r="H2762" s="545"/>
      <c r="J2762" s="545"/>
      <c r="O2762" s="578"/>
      <c r="P2762" s="547"/>
      <c r="Q2762" s="547"/>
      <c r="R2762" s="547"/>
    </row>
    <row r="2763" spans="6:18" s="577" customFormat="1">
      <c r="F2763" s="545"/>
      <c r="H2763" s="545"/>
      <c r="J2763" s="545"/>
      <c r="O2763" s="578"/>
      <c r="P2763" s="547"/>
      <c r="Q2763" s="547"/>
      <c r="R2763" s="547"/>
    </row>
    <row r="2764" spans="6:18" s="577" customFormat="1">
      <c r="F2764" s="545"/>
      <c r="H2764" s="545"/>
      <c r="J2764" s="545"/>
      <c r="O2764" s="578"/>
      <c r="P2764" s="547"/>
      <c r="Q2764" s="547"/>
      <c r="R2764" s="547"/>
    </row>
    <row r="2765" spans="6:18" s="577" customFormat="1">
      <c r="F2765" s="545"/>
      <c r="H2765" s="545"/>
      <c r="J2765" s="545"/>
      <c r="O2765" s="578"/>
      <c r="P2765" s="547"/>
      <c r="Q2765" s="547"/>
      <c r="R2765" s="547"/>
    </row>
    <row r="2766" spans="6:18" s="577" customFormat="1">
      <c r="F2766" s="545"/>
      <c r="H2766" s="545"/>
      <c r="J2766" s="545"/>
      <c r="O2766" s="578"/>
      <c r="P2766" s="547"/>
      <c r="Q2766" s="547"/>
      <c r="R2766" s="547"/>
    </row>
    <row r="2767" spans="6:18" s="577" customFormat="1">
      <c r="F2767" s="545"/>
      <c r="H2767" s="545"/>
      <c r="J2767" s="545"/>
      <c r="O2767" s="578"/>
      <c r="P2767" s="547"/>
      <c r="Q2767" s="547"/>
      <c r="R2767" s="547"/>
    </row>
    <row r="2768" spans="6:18" s="577" customFormat="1">
      <c r="F2768" s="545"/>
      <c r="H2768" s="545"/>
      <c r="J2768" s="545"/>
      <c r="O2768" s="578"/>
      <c r="P2768" s="547"/>
      <c r="Q2768" s="547"/>
      <c r="R2768" s="547"/>
    </row>
    <row r="2769" spans="6:18" s="577" customFormat="1">
      <c r="F2769" s="545"/>
      <c r="H2769" s="545"/>
      <c r="J2769" s="545"/>
      <c r="O2769" s="578"/>
      <c r="P2769" s="547"/>
      <c r="Q2769" s="547"/>
      <c r="R2769" s="547"/>
    </row>
    <row r="2770" spans="6:18" s="577" customFormat="1">
      <c r="F2770" s="545"/>
      <c r="H2770" s="545"/>
      <c r="J2770" s="545"/>
      <c r="O2770" s="578"/>
      <c r="P2770" s="547"/>
      <c r="Q2770" s="547"/>
      <c r="R2770" s="547"/>
    </row>
    <row r="2771" spans="6:18" s="577" customFormat="1">
      <c r="F2771" s="545"/>
      <c r="H2771" s="545"/>
      <c r="J2771" s="545"/>
      <c r="O2771" s="578"/>
      <c r="P2771" s="547"/>
      <c r="Q2771" s="547"/>
      <c r="R2771" s="547"/>
    </row>
    <row r="2772" spans="6:18" s="577" customFormat="1">
      <c r="F2772" s="545"/>
      <c r="H2772" s="545"/>
      <c r="J2772" s="545"/>
      <c r="O2772" s="578"/>
      <c r="P2772" s="547"/>
      <c r="Q2772" s="547"/>
      <c r="R2772" s="547"/>
    </row>
    <row r="2773" spans="6:18" s="577" customFormat="1">
      <c r="F2773" s="545"/>
      <c r="H2773" s="545"/>
      <c r="J2773" s="545"/>
      <c r="O2773" s="578"/>
      <c r="P2773" s="547"/>
      <c r="Q2773" s="547"/>
      <c r="R2773" s="547"/>
    </row>
    <row r="2774" spans="6:18" s="577" customFormat="1">
      <c r="F2774" s="545"/>
      <c r="H2774" s="545"/>
      <c r="J2774" s="545"/>
      <c r="O2774" s="578"/>
      <c r="P2774" s="547"/>
      <c r="Q2774" s="547"/>
      <c r="R2774" s="547"/>
    </row>
    <row r="2775" spans="6:18" s="577" customFormat="1">
      <c r="F2775" s="545"/>
      <c r="H2775" s="545"/>
      <c r="J2775" s="545"/>
      <c r="O2775" s="578"/>
      <c r="P2775" s="547"/>
      <c r="Q2775" s="547"/>
      <c r="R2775" s="547"/>
    </row>
    <row r="2776" spans="6:18" s="577" customFormat="1">
      <c r="F2776" s="545"/>
      <c r="H2776" s="545"/>
      <c r="J2776" s="545"/>
      <c r="O2776" s="578"/>
      <c r="P2776" s="547"/>
      <c r="Q2776" s="547"/>
      <c r="R2776" s="547"/>
    </row>
    <row r="2777" spans="6:18" s="577" customFormat="1">
      <c r="F2777" s="545"/>
      <c r="H2777" s="545"/>
      <c r="J2777" s="545"/>
      <c r="O2777" s="578"/>
      <c r="P2777" s="547"/>
      <c r="Q2777" s="547"/>
      <c r="R2777" s="547"/>
    </row>
    <row r="2778" spans="6:18" s="577" customFormat="1">
      <c r="F2778" s="545"/>
      <c r="H2778" s="545"/>
      <c r="J2778" s="545"/>
      <c r="O2778" s="578"/>
      <c r="P2778" s="547"/>
      <c r="Q2778" s="547"/>
      <c r="R2778" s="547"/>
    </row>
    <row r="2779" spans="6:18" s="577" customFormat="1">
      <c r="F2779" s="545"/>
      <c r="H2779" s="545"/>
      <c r="J2779" s="545"/>
      <c r="O2779" s="578"/>
      <c r="P2779" s="547"/>
      <c r="Q2779" s="547"/>
      <c r="R2779" s="547"/>
    </row>
    <row r="2780" spans="6:18" s="577" customFormat="1">
      <c r="F2780" s="545"/>
      <c r="H2780" s="545"/>
      <c r="J2780" s="545"/>
      <c r="O2780" s="578"/>
      <c r="P2780" s="547"/>
      <c r="Q2780" s="547"/>
      <c r="R2780" s="547"/>
    </row>
    <row r="2781" spans="6:18" s="577" customFormat="1">
      <c r="F2781" s="545"/>
      <c r="H2781" s="545"/>
      <c r="J2781" s="545"/>
      <c r="O2781" s="578"/>
      <c r="P2781" s="547"/>
      <c r="Q2781" s="547"/>
      <c r="R2781" s="547"/>
    </row>
    <row r="2782" spans="6:18" s="577" customFormat="1">
      <c r="F2782" s="545"/>
      <c r="H2782" s="545"/>
      <c r="J2782" s="545"/>
      <c r="O2782" s="578"/>
      <c r="P2782" s="547"/>
      <c r="Q2782" s="547"/>
      <c r="R2782" s="547"/>
    </row>
    <row r="2783" spans="6:18" s="577" customFormat="1">
      <c r="F2783" s="545"/>
      <c r="H2783" s="545"/>
      <c r="J2783" s="545"/>
      <c r="O2783" s="578"/>
      <c r="P2783" s="547"/>
      <c r="Q2783" s="547"/>
      <c r="R2783" s="547"/>
    </row>
    <row r="2784" spans="6:18" s="577" customFormat="1">
      <c r="F2784" s="545"/>
      <c r="H2784" s="545"/>
      <c r="J2784" s="545"/>
      <c r="O2784" s="578"/>
      <c r="P2784" s="547"/>
      <c r="Q2784" s="547"/>
      <c r="R2784" s="547"/>
    </row>
    <row r="2785" spans="6:18" s="577" customFormat="1">
      <c r="F2785" s="545"/>
      <c r="H2785" s="545"/>
      <c r="J2785" s="545"/>
      <c r="O2785" s="578"/>
      <c r="P2785" s="547"/>
      <c r="Q2785" s="547"/>
      <c r="R2785" s="547"/>
    </row>
    <row r="2786" spans="6:18" s="577" customFormat="1">
      <c r="F2786" s="545"/>
      <c r="H2786" s="545"/>
      <c r="J2786" s="545"/>
      <c r="O2786" s="578"/>
      <c r="P2786" s="547"/>
      <c r="Q2786" s="547"/>
      <c r="R2786" s="547"/>
    </row>
    <row r="2787" spans="6:18" s="577" customFormat="1">
      <c r="F2787" s="545"/>
      <c r="H2787" s="545"/>
      <c r="J2787" s="545"/>
      <c r="O2787" s="578"/>
      <c r="P2787" s="547"/>
      <c r="Q2787" s="547"/>
      <c r="R2787" s="547"/>
    </row>
    <row r="2788" spans="6:18" s="577" customFormat="1">
      <c r="F2788" s="545"/>
      <c r="H2788" s="545"/>
      <c r="J2788" s="545"/>
      <c r="O2788" s="578"/>
      <c r="P2788" s="547"/>
      <c r="Q2788" s="547"/>
      <c r="R2788" s="547"/>
    </row>
    <row r="2789" spans="6:18" s="577" customFormat="1">
      <c r="F2789" s="545"/>
      <c r="H2789" s="545"/>
      <c r="J2789" s="545"/>
      <c r="O2789" s="578"/>
      <c r="P2789" s="547"/>
      <c r="Q2789" s="547"/>
      <c r="R2789" s="547"/>
    </row>
    <row r="2790" spans="6:18" s="577" customFormat="1">
      <c r="F2790" s="545"/>
      <c r="H2790" s="545"/>
      <c r="J2790" s="545"/>
      <c r="O2790" s="578"/>
      <c r="P2790" s="547"/>
      <c r="Q2790" s="547"/>
      <c r="R2790" s="547"/>
    </row>
    <row r="2791" spans="6:18" s="577" customFormat="1">
      <c r="F2791" s="545"/>
      <c r="H2791" s="545"/>
      <c r="J2791" s="545"/>
      <c r="O2791" s="578"/>
      <c r="P2791" s="547"/>
      <c r="Q2791" s="547"/>
      <c r="R2791" s="547"/>
    </row>
    <row r="2792" spans="6:18" s="577" customFormat="1">
      <c r="F2792" s="545"/>
      <c r="H2792" s="545"/>
      <c r="J2792" s="545"/>
      <c r="O2792" s="578"/>
      <c r="P2792" s="547"/>
      <c r="Q2792" s="547"/>
      <c r="R2792" s="547"/>
    </row>
    <row r="2793" spans="6:18" s="577" customFormat="1">
      <c r="F2793" s="545"/>
      <c r="H2793" s="545"/>
      <c r="J2793" s="545"/>
      <c r="O2793" s="578"/>
      <c r="P2793" s="547"/>
      <c r="Q2793" s="547"/>
      <c r="R2793" s="547"/>
    </row>
    <row r="2794" spans="6:18" s="577" customFormat="1">
      <c r="F2794" s="545"/>
      <c r="H2794" s="545"/>
      <c r="J2794" s="545"/>
      <c r="O2794" s="578"/>
      <c r="P2794" s="547"/>
      <c r="Q2794" s="547"/>
      <c r="R2794" s="547"/>
    </row>
    <row r="2795" spans="6:18" s="577" customFormat="1">
      <c r="F2795" s="545"/>
      <c r="H2795" s="545"/>
      <c r="J2795" s="545"/>
      <c r="O2795" s="578"/>
      <c r="P2795" s="547"/>
      <c r="Q2795" s="547"/>
      <c r="R2795" s="547"/>
    </row>
    <row r="2796" spans="6:18" s="577" customFormat="1">
      <c r="F2796" s="545"/>
      <c r="H2796" s="545"/>
      <c r="J2796" s="545"/>
      <c r="O2796" s="578"/>
      <c r="P2796" s="547"/>
      <c r="Q2796" s="547"/>
      <c r="R2796" s="547"/>
    </row>
    <row r="2797" spans="6:18" s="577" customFormat="1">
      <c r="F2797" s="545"/>
      <c r="H2797" s="545"/>
      <c r="J2797" s="545"/>
      <c r="O2797" s="578"/>
      <c r="P2797" s="547"/>
      <c r="Q2797" s="547"/>
      <c r="R2797" s="547"/>
    </row>
    <row r="2798" spans="6:18" s="577" customFormat="1">
      <c r="F2798" s="545"/>
      <c r="H2798" s="545"/>
      <c r="J2798" s="545"/>
      <c r="O2798" s="578"/>
      <c r="P2798" s="547"/>
      <c r="Q2798" s="547"/>
      <c r="R2798" s="547"/>
    </row>
    <row r="2799" spans="6:18" s="577" customFormat="1">
      <c r="F2799" s="545"/>
      <c r="H2799" s="545"/>
      <c r="J2799" s="545"/>
      <c r="O2799" s="578"/>
      <c r="P2799" s="547"/>
      <c r="Q2799" s="547"/>
      <c r="R2799" s="547"/>
    </row>
    <row r="2800" spans="6:18" s="577" customFormat="1">
      <c r="F2800" s="545"/>
      <c r="H2800" s="545"/>
      <c r="J2800" s="545"/>
      <c r="O2800" s="578"/>
      <c r="P2800" s="547"/>
      <c r="Q2800" s="547"/>
      <c r="R2800" s="547"/>
    </row>
    <row r="2801" spans="6:18" s="577" customFormat="1">
      <c r="F2801" s="545"/>
      <c r="H2801" s="545"/>
      <c r="J2801" s="545"/>
      <c r="O2801" s="578"/>
      <c r="P2801" s="547"/>
      <c r="Q2801" s="547"/>
      <c r="R2801" s="547"/>
    </row>
    <row r="2802" spans="6:18" s="577" customFormat="1">
      <c r="F2802" s="545"/>
      <c r="H2802" s="545"/>
      <c r="J2802" s="545"/>
      <c r="O2802" s="578"/>
      <c r="P2802" s="547"/>
      <c r="Q2802" s="547"/>
      <c r="R2802" s="547"/>
    </row>
    <row r="2803" spans="6:18" s="577" customFormat="1">
      <c r="F2803" s="545"/>
      <c r="H2803" s="545"/>
      <c r="J2803" s="545"/>
      <c r="O2803" s="578"/>
      <c r="P2803" s="547"/>
      <c r="Q2803" s="547"/>
      <c r="R2803" s="547"/>
    </row>
    <row r="2804" spans="6:18" s="577" customFormat="1">
      <c r="F2804" s="545"/>
      <c r="H2804" s="545"/>
      <c r="J2804" s="545"/>
      <c r="O2804" s="578"/>
      <c r="P2804" s="547"/>
      <c r="Q2804" s="547"/>
      <c r="R2804" s="547"/>
    </row>
    <row r="2805" spans="6:18" s="577" customFormat="1">
      <c r="F2805" s="545"/>
      <c r="H2805" s="545"/>
      <c r="J2805" s="545"/>
      <c r="O2805" s="578"/>
      <c r="P2805" s="547"/>
      <c r="Q2805" s="547"/>
      <c r="R2805" s="547"/>
    </row>
    <row r="2806" spans="6:18" s="577" customFormat="1">
      <c r="F2806" s="545"/>
      <c r="H2806" s="545"/>
      <c r="J2806" s="545"/>
      <c r="O2806" s="578"/>
      <c r="P2806" s="547"/>
      <c r="Q2806" s="547"/>
      <c r="R2806" s="547"/>
    </row>
    <row r="2807" spans="6:18" s="577" customFormat="1">
      <c r="F2807" s="545"/>
      <c r="H2807" s="545"/>
      <c r="J2807" s="545"/>
      <c r="O2807" s="578"/>
      <c r="P2807" s="547"/>
      <c r="Q2807" s="547"/>
      <c r="R2807" s="547"/>
    </row>
    <row r="2808" spans="6:18" s="577" customFormat="1">
      <c r="F2808" s="545"/>
      <c r="H2808" s="545"/>
      <c r="J2808" s="545"/>
      <c r="O2808" s="578"/>
      <c r="P2808" s="547"/>
      <c r="Q2808" s="547"/>
      <c r="R2808" s="547"/>
    </row>
    <row r="2809" spans="6:18" s="577" customFormat="1">
      <c r="F2809" s="545"/>
      <c r="H2809" s="545"/>
      <c r="J2809" s="545"/>
      <c r="O2809" s="578"/>
      <c r="P2809" s="547"/>
      <c r="Q2809" s="547"/>
      <c r="R2809" s="547"/>
    </row>
    <row r="2810" spans="6:18" s="577" customFormat="1">
      <c r="F2810" s="545"/>
      <c r="H2810" s="545"/>
      <c r="J2810" s="545"/>
      <c r="O2810" s="578"/>
      <c r="P2810" s="547"/>
      <c r="Q2810" s="547"/>
      <c r="R2810" s="547"/>
    </row>
    <row r="2811" spans="6:18" s="577" customFormat="1">
      <c r="F2811" s="545"/>
      <c r="H2811" s="545"/>
      <c r="J2811" s="545"/>
      <c r="O2811" s="578"/>
      <c r="P2811" s="547"/>
      <c r="Q2811" s="547"/>
      <c r="R2811" s="547"/>
    </row>
    <row r="2812" spans="6:18" s="577" customFormat="1">
      <c r="F2812" s="545"/>
      <c r="H2812" s="545"/>
      <c r="J2812" s="545"/>
      <c r="O2812" s="578"/>
      <c r="P2812" s="547"/>
      <c r="Q2812" s="547"/>
      <c r="R2812" s="547"/>
    </row>
    <row r="2813" spans="6:18" s="577" customFormat="1">
      <c r="F2813" s="545"/>
      <c r="H2813" s="545"/>
      <c r="J2813" s="545"/>
      <c r="O2813" s="578"/>
      <c r="P2813" s="547"/>
      <c r="Q2813" s="547"/>
      <c r="R2813" s="547"/>
    </row>
    <row r="2814" spans="6:18" s="577" customFormat="1">
      <c r="F2814" s="545"/>
      <c r="H2814" s="545"/>
      <c r="J2814" s="545"/>
      <c r="O2814" s="578"/>
      <c r="P2814" s="547"/>
      <c r="Q2814" s="547"/>
      <c r="R2814" s="547"/>
    </row>
    <row r="2815" spans="6:18" s="577" customFormat="1">
      <c r="F2815" s="545"/>
      <c r="H2815" s="545"/>
      <c r="J2815" s="545"/>
      <c r="O2815" s="578"/>
      <c r="P2815" s="547"/>
      <c r="Q2815" s="547"/>
      <c r="R2815" s="547"/>
    </row>
    <row r="2816" spans="6:18" s="577" customFormat="1">
      <c r="F2816" s="545"/>
      <c r="H2816" s="545"/>
      <c r="J2816" s="545"/>
      <c r="O2816" s="578"/>
      <c r="P2816" s="547"/>
      <c r="Q2816" s="547"/>
      <c r="R2816" s="547"/>
    </row>
    <row r="2817" spans="6:18" s="577" customFormat="1">
      <c r="F2817" s="545"/>
      <c r="H2817" s="545"/>
      <c r="J2817" s="545"/>
      <c r="O2817" s="578"/>
      <c r="P2817" s="547"/>
      <c r="Q2817" s="547"/>
      <c r="R2817" s="547"/>
    </row>
    <row r="2818" spans="6:18" s="577" customFormat="1">
      <c r="F2818" s="545"/>
      <c r="H2818" s="545"/>
      <c r="J2818" s="545"/>
      <c r="O2818" s="578"/>
      <c r="P2818" s="547"/>
      <c r="Q2818" s="547"/>
      <c r="R2818" s="547"/>
    </row>
    <row r="2819" spans="6:18" s="577" customFormat="1">
      <c r="F2819" s="545"/>
      <c r="H2819" s="545"/>
      <c r="J2819" s="545"/>
      <c r="O2819" s="578"/>
      <c r="P2819" s="547"/>
      <c r="Q2819" s="547"/>
      <c r="R2819" s="547"/>
    </row>
    <row r="2820" spans="6:18" s="577" customFormat="1">
      <c r="F2820" s="545"/>
      <c r="H2820" s="545"/>
      <c r="J2820" s="545"/>
      <c r="O2820" s="578"/>
      <c r="P2820" s="547"/>
      <c r="Q2820" s="547"/>
      <c r="R2820" s="547"/>
    </row>
    <row r="2821" spans="6:18" s="577" customFormat="1">
      <c r="F2821" s="545"/>
      <c r="H2821" s="545"/>
      <c r="J2821" s="545"/>
      <c r="O2821" s="578"/>
      <c r="P2821" s="547"/>
      <c r="Q2821" s="547"/>
      <c r="R2821" s="547"/>
    </row>
    <row r="2822" spans="6:18" s="577" customFormat="1">
      <c r="F2822" s="545"/>
      <c r="H2822" s="545"/>
      <c r="J2822" s="545"/>
      <c r="O2822" s="578"/>
      <c r="P2822" s="547"/>
      <c r="Q2822" s="547"/>
      <c r="R2822" s="547"/>
    </row>
    <row r="2823" spans="6:18" s="577" customFormat="1">
      <c r="F2823" s="545"/>
      <c r="H2823" s="545"/>
      <c r="J2823" s="545"/>
      <c r="O2823" s="578"/>
      <c r="P2823" s="547"/>
      <c r="Q2823" s="547"/>
      <c r="R2823" s="547"/>
    </row>
    <row r="2824" spans="6:18" s="577" customFormat="1">
      <c r="F2824" s="545"/>
      <c r="H2824" s="545"/>
      <c r="J2824" s="545"/>
      <c r="O2824" s="578"/>
      <c r="P2824" s="547"/>
      <c r="Q2824" s="547"/>
      <c r="R2824" s="547"/>
    </row>
    <row r="2825" spans="6:18" s="577" customFormat="1">
      <c r="F2825" s="545"/>
      <c r="H2825" s="545"/>
      <c r="J2825" s="545"/>
      <c r="O2825" s="578"/>
      <c r="P2825" s="547"/>
      <c r="Q2825" s="547"/>
      <c r="R2825" s="547"/>
    </row>
    <row r="2826" spans="6:18" s="577" customFormat="1">
      <c r="F2826" s="545"/>
      <c r="H2826" s="545"/>
      <c r="J2826" s="545"/>
      <c r="O2826" s="578"/>
      <c r="P2826" s="547"/>
      <c r="Q2826" s="547"/>
      <c r="R2826" s="547"/>
    </row>
    <row r="2827" spans="6:18" s="577" customFormat="1">
      <c r="F2827" s="545"/>
      <c r="H2827" s="545"/>
      <c r="J2827" s="545"/>
      <c r="O2827" s="578"/>
      <c r="P2827" s="547"/>
      <c r="Q2827" s="547"/>
      <c r="R2827" s="547"/>
    </row>
    <row r="2828" spans="6:18" s="577" customFormat="1">
      <c r="F2828" s="545"/>
      <c r="H2828" s="545"/>
      <c r="J2828" s="545"/>
      <c r="O2828" s="578"/>
      <c r="P2828" s="547"/>
      <c r="Q2828" s="547"/>
      <c r="R2828" s="547"/>
    </row>
    <row r="2829" spans="6:18" s="577" customFormat="1">
      <c r="F2829" s="545"/>
      <c r="H2829" s="545"/>
      <c r="J2829" s="545"/>
      <c r="O2829" s="578"/>
      <c r="P2829" s="547"/>
      <c r="Q2829" s="547"/>
      <c r="R2829" s="547"/>
    </row>
    <row r="2830" spans="6:18" s="577" customFormat="1">
      <c r="F2830" s="545"/>
      <c r="H2830" s="545"/>
      <c r="J2830" s="545"/>
      <c r="O2830" s="578"/>
      <c r="P2830" s="547"/>
      <c r="Q2830" s="547"/>
      <c r="R2830" s="547"/>
    </row>
    <row r="2831" spans="6:18" s="577" customFormat="1">
      <c r="F2831" s="545"/>
      <c r="H2831" s="545"/>
      <c r="J2831" s="545"/>
      <c r="O2831" s="578"/>
      <c r="P2831" s="547"/>
      <c r="Q2831" s="547"/>
      <c r="R2831" s="547"/>
    </row>
    <row r="2832" spans="6:18" s="577" customFormat="1">
      <c r="F2832" s="545"/>
      <c r="H2832" s="545"/>
      <c r="J2832" s="545"/>
      <c r="O2832" s="578"/>
      <c r="P2832" s="547"/>
      <c r="Q2832" s="547"/>
      <c r="R2832" s="547"/>
    </row>
    <row r="2833" spans="6:18" s="577" customFormat="1">
      <c r="F2833" s="545"/>
      <c r="H2833" s="545"/>
      <c r="J2833" s="545"/>
      <c r="O2833" s="578"/>
      <c r="P2833" s="547"/>
      <c r="Q2833" s="547"/>
      <c r="R2833" s="547"/>
    </row>
    <row r="2834" spans="6:18" s="577" customFormat="1">
      <c r="F2834" s="545"/>
      <c r="H2834" s="545"/>
      <c r="J2834" s="545"/>
      <c r="O2834" s="578"/>
      <c r="P2834" s="547"/>
      <c r="Q2834" s="547"/>
      <c r="R2834" s="547"/>
    </row>
    <row r="2835" spans="6:18" s="577" customFormat="1">
      <c r="F2835" s="545"/>
      <c r="H2835" s="545"/>
      <c r="J2835" s="545"/>
      <c r="O2835" s="578"/>
      <c r="P2835" s="547"/>
      <c r="Q2835" s="547"/>
      <c r="R2835" s="547"/>
    </row>
    <row r="2836" spans="6:18" s="577" customFormat="1">
      <c r="F2836" s="545"/>
      <c r="H2836" s="545"/>
      <c r="J2836" s="545"/>
      <c r="O2836" s="578"/>
      <c r="P2836" s="547"/>
      <c r="Q2836" s="547"/>
      <c r="R2836" s="547"/>
    </row>
    <row r="2837" spans="6:18" s="577" customFormat="1">
      <c r="F2837" s="545"/>
      <c r="H2837" s="545"/>
      <c r="J2837" s="545"/>
      <c r="O2837" s="578"/>
      <c r="P2837" s="547"/>
      <c r="Q2837" s="547"/>
      <c r="R2837" s="547"/>
    </row>
    <row r="2838" spans="6:18" s="577" customFormat="1">
      <c r="F2838" s="545"/>
      <c r="H2838" s="545"/>
      <c r="J2838" s="545"/>
      <c r="O2838" s="578"/>
      <c r="P2838" s="547"/>
      <c r="Q2838" s="547"/>
      <c r="R2838" s="547"/>
    </row>
    <row r="2839" spans="6:18" s="577" customFormat="1">
      <c r="F2839" s="545"/>
      <c r="H2839" s="545"/>
      <c r="J2839" s="545"/>
      <c r="O2839" s="578"/>
      <c r="P2839" s="547"/>
      <c r="Q2839" s="547"/>
      <c r="R2839" s="547"/>
    </row>
    <row r="2840" spans="6:18" s="577" customFormat="1">
      <c r="F2840" s="545"/>
      <c r="H2840" s="545"/>
      <c r="J2840" s="545"/>
      <c r="O2840" s="578"/>
      <c r="P2840" s="547"/>
      <c r="Q2840" s="547"/>
      <c r="R2840" s="547"/>
    </row>
    <row r="2841" spans="6:18" s="577" customFormat="1">
      <c r="F2841" s="545"/>
      <c r="H2841" s="545"/>
      <c r="J2841" s="545"/>
      <c r="O2841" s="578"/>
      <c r="P2841" s="547"/>
      <c r="Q2841" s="547"/>
      <c r="R2841" s="547"/>
    </row>
    <row r="2842" spans="6:18" s="577" customFormat="1">
      <c r="F2842" s="545"/>
      <c r="H2842" s="545"/>
      <c r="J2842" s="545"/>
      <c r="O2842" s="578"/>
      <c r="P2842" s="547"/>
      <c r="Q2842" s="547"/>
      <c r="R2842" s="547"/>
    </row>
    <row r="2843" spans="6:18" s="577" customFormat="1">
      <c r="F2843" s="545"/>
      <c r="H2843" s="545"/>
      <c r="J2843" s="545"/>
      <c r="O2843" s="578"/>
      <c r="P2843" s="547"/>
      <c r="Q2843" s="547"/>
      <c r="R2843" s="547"/>
    </row>
    <row r="2844" spans="6:18" s="577" customFormat="1">
      <c r="F2844" s="545"/>
      <c r="H2844" s="545"/>
      <c r="J2844" s="545"/>
      <c r="O2844" s="578"/>
      <c r="P2844" s="547"/>
      <c r="Q2844" s="547"/>
      <c r="R2844" s="547"/>
    </row>
    <row r="2845" spans="6:18" s="577" customFormat="1">
      <c r="F2845" s="545"/>
      <c r="H2845" s="545"/>
      <c r="J2845" s="545"/>
      <c r="O2845" s="578"/>
      <c r="P2845" s="547"/>
      <c r="Q2845" s="547"/>
      <c r="R2845" s="547"/>
    </row>
    <row r="2846" spans="6:18" s="577" customFormat="1">
      <c r="F2846" s="545"/>
      <c r="H2846" s="545"/>
      <c r="J2846" s="545"/>
      <c r="O2846" s="578"/>
      <c r="P2846" s="547"/>
      <c r="Q2846" s="547"/>
      <c r="R2846" s="547"/>
    </row>
    <row r="2847" spans="6:18" s="577" customFormat="1">
      <c r="F2847" s="545"/>
      <c r="H2847" s="545"/>
      <c r="J2847" s="545"/>
      <c r="O2847" s="578"/>
      <c r="P2847" s="547"/>
      <c r="Q2847" s="547"/>
      <c r="R2847" s="547"/>
    </row>
    <row r="2848" spans="6:18" s="577" customFormat="1">
      <c r="F2848" s="545"/>
      <c r="H2848" s="545"/>
      <c r="J2848" s="545"/>
      <c r="O2848" s="578"/>
      <c r="P2848" s="547"/>
      <c r="Q2848" s="547"/>
      <c r="R2848" s="547"/>
    </row>
    <row r="2849" spans="6:18" s="577" customFormat="1">
      <c r="F2849" s="545"/>
      <c r="H2849" s="545"/>
      <c r="J2849" s="545"/>
      <c r="O2849" s="578"/>
      <c r="P2849" s="547"/>
      <c r="Q2849" s="547"/>
      <c r="R2849" s="547"/>
    </row>
    <row r="2850" spans="6:18" s="577" customFormat="1">
      <c r="F2850" s="545"/>
      <c r="H2850" s="545"/>
      <c r="J2850" s="545"/>
      <c r="O2850" s="578"/>
      <c r="P2850" s="547"/>
      <c r="Q2850" s="547"/>
      <c r="R2850" s="547"/>
    </row>
    <row r="2851" spans="6:18" s="577" customFormat="1">
      <c r="F2851" s="545"/>
      <c r="H2851" s="545"/>
      <c r="J2851" s="545"/>
      <c r="O2851" s="578"/>
      <c r="P2851" s="547"/>
      <c r="Q2851" s="547"/>
      <c r="R2851" s="547"/>
    </row>
    <row r="2852" spans="6:18" s="577" customFormat="1">
      <c r="F2852" s="545"/>
      <c r="H2852" s="545"/>
      <c r="J2852" s="545"/>
      <c r="O2852" s="578"/>
      <c r="P2852" s="547"/>
      <c r="Q2852" s="547"/>
      <c r="R2852" s="547"/>
    </row>
    <row r="2853" spans="6:18" s="577" customFormat="1">
      <c r="F2853" s="545"/>
      <c r="H2853" s="545"/>
      <c r="J2853" s="545"/>
      <c r="O2853" s="578"/>
      <c r="P2853" s="547"/>
      <c r="Q2853" s="547"/>
      <c r="R2853" s="547"/>
    </row>
    <row r="2854" spans="6:18" s="577" customFormat="1">
      <c r="F2854" s="545"/>
      <c r="H2854" s="545"/>
      <c r="J2854" s="545"/>
      <c r="O2854" s="578"/>
      <c r="P2854" s="547"/>
      <c r="Q2854" s="547"/>
      <c r="R2854" s="547"/>
    </row>
    <row r="2855" spans="6:18" s="577" customFormat="1">
      <c r="F2855" s="545"/>
      <c r="H2855" s="545"/>
      <c r="J2855" s="545"/>
      <c r="O2855" s="578"/>
      <c r="P2855" s="547"/>
      <c r="Q2855" s="547"/>
      <c r="R2855" s="547"/>
    </row>
    <row r="2856" spans="6:18" s="577" customFormat="1">
      <c r="F2856" s="545"/>
      <c r="H2856" s="545"/>
      <c r="J2856" s="545"/>
      <c r="O2856" s="578"/>
      <c r="P2856" s="547"/>
      <c r="Q2856" s="547"/>
      <c r="R2856" s="547"/>
    </row>
    <row r="2857" spans="6:18" s="577" customFormat="1">
      <c r="F2857" s="545"/>
      <c r="H2857" s="545"/>
      <c r="J2857" s="545"/>
      <c r="O2857" s="578"/>
      <c r="P2857" s="547"/>
      <c r="Q2857" s="547"/>
      <c r="R2857" s="547"/>
    </row>
    <row r="2858" spans="6:18" s="577" customFormat="1">
      <c r="F2858" s="545"/>
      <c r="H2858" s="545"/>
      <c r="J2858" s="545"/>
      <c r="O2858" s="578"/>
      <c r="P2858" s="547"/>
      <c r="Q2858" s="547"/>
      <c r="R2858" s="547"/>
    </row>
    <row r="2859" spans="6:18" s="577" customFormat="1">
      <c r="F2859" s="545"/>
      <c r="H2859" s="545"/>
      <c r="J2859" s="545"/>
      <c r="O2859" s="578"/>
      <c r="P2859" s="547"/>
      <c r="Q2859" s="547"/>
      <c r="R2859" s="547"/>
    </row>
    <row r="2860" spans="6:18" s="577" customFormat="1">
      <c r="F2860" s="545"/>
      <c r="H2860" s="545"/>
      <c r="J2860" s="545"/>
      <c r="O2860" s="578"/>
      <c r="P2860" s="547"/>
      <c r="Q2860" s="547"/>
      <c r="R2860" s="547"/>
    </row>
    <row r="2861" spans="6:18" s="577" customFormat="1">
      <c r="F2861" s="545"/>
      <c r="H2861" s="545"/>
      <c r="J2861" s="545"/>
      <c r="O2861" s="578"/>
      <c r="P2861" s="547"/>
      <c r="Q2861" s="547"/>
      <c r="R2861" s="547"/>
    </row>
    <row r="2862" spans="6:18" s="577" customFormat="1">
      <c r="F2862" s="545"/>
      <c r="H2862" s="545"/>
      <c r="J2862" s="545"/>
      <c r="O2862" s="578"/>
      <c r="P2862" s="547"/>
      <c r="Q2862" s="547"/>
      <c r="R2862" s="547"/>
    </row>
    <row r="2863" spans="6:18" s="577" customFormat="1">
      <c r="F2863" s="545"/>
      <c r="H2863" s="545"/>
      <c r="J2863" s="545"/>
      <c r="O2863" s="578"/>
      <c r="P2863" s="547"/>
      <c r="Q2863" s="547"/>
      <c r="R2863" s="547"/>
    </row>
    <row r="2864" spans="6:18" s="577" customFormat="1">
      <c r="F2864" s="545"/>
      <c r="H2864" s="545"/>
      <c r="J2864" s="545"/>
      <c r="O2864" s="578"/>
      <c r="P2864" s="547"/>
      <c r="Q2864" s="547"/>
      <c r="R2864" s="547"/>
    </row>
    <row r="2865" spans="6:18" s="577" customFormat="1">
      <c r="F2865" s="545"/>
      <c r="H2865" s="545"/>
      <c r="J2865" s="545"/>
      <c r="O2865" s="578"/>
      <c r="P2865" s="547"/>
      <c r="Q2865" s="547"/>
      <c r="R2865" s="547"/>
    </row>
    <row r="2866" spans="6:18" s="577" customFormat="1">
      <c r="F2866" s="545"/>
      <c r="H2866" s="545"/>
      <c r="J2866" s="545"/>
      <c r="O2866" s="578"/>
      <c r="P2866" s="547"/>
      <c r="Q2866" s="547"/>
      <c r="R2866" s="547"/>
    </row>
    <row r="2867" spans="6:18" s="577" customFormat="1">
      <c r="F2867" s="545"/>
      <c r="H2867" s="545"/>
      <c r="J2867" s="545"/>
      <c r="O2867" s="578"/>
      <c r="P2867" s="547"/>
      <c r="Q2867" s="547"/>
      <c r="R2867" s="547"/>
    </row>
    <row r="2868" spans="6:18" s="577" customFormat="1">
      <c r="F2868" s="545"/>
      <c r="H2868" s="545"/>
      <c r="J2868" s="545"/>
      <c r="O2868" s="578"/>
      <c r="P2868" s="547"/>
      <c r="Q2868" s="547"/>
      <c r="R2868" s="547"/>
    </row>
    <row r="2869" spans="6:18" s="577" customFormat="1">
      <c r="F2869" s="545"/>
      <c r="H2869" s="545"/>
      <c r="J2869" s="545"/>
      <c r="O2869" s="578"/>
      <c r="P2869" s="547"/>
      <c r="Q2869" s="547"/>
      <c r="R2869" s="547"/>
    </row>
    <row r="2870" spans="6:18" s="577" customFormat="1">
      <c r="F2870" s="545"/>
      <c r="H2870" s="545"/>
      <c r="J2870" s="545"/>
      <c r="O2870" s="578"/>
      <c r="P2870" s="547"/>
      <c r="Q2870" s="547"/>
      <c r="R2870" s="547"/>
    </row>
    <row r="2871" spans="6:18" s="577" customFormat="1">
      <c r="F2871" s="545"/>
      <c r="H2871" s="545"/>
      <c r="J2871" s="545"/>
      <c r="O2871" s="578"/>
      <c r="P2871" s="547"/>
      <c r="Q2871" s="547"/>
      <c r="R2871" s="547"/>
    </row>
    <row r="2872" spans="6:18" s="577" customFormat="1">
      <c r="F2872" s="545"/>
      <c r="H2872" s="545"/>
      <c r="J2872" s="545"/>
      <c r="O2872" s="578"/>
      <c r="P2872" s="547"/>
      <c r="Q2872" s="547"/>
      <c r="R2872" s="547"/>
    </row>
    <row r="2873" spans="6:18" s="577" customFormat="1">
      <c r="F2873" s="545"/>
      <c r="H2873" s="545"/>
      <c r="J2873" s="545"/>
      <c r="O2873" s="578"/>
      <c r="P2873" s="547"/>
      <c r="Q2873" s="547"/>
      <c r="R2873" s="547"/>
    </row>
    <row r="2874" spans="6:18" s="577" customFormat="1">
      <c r="F2874" s="545"/>
      <c r="H2874" s="545"/>
      <c r="J2874" s="545"/>
      <c r="O2874" s="578"/>
      <c r="P2874" s="547"/>
      <c r="Q2874" s="547"/>
      <c r="R2874" s="547"/>
    </row>
    <row r="2875" spans="6:18" s="577" customFormat="1">
      <c r="F2875" s="545"/>
      <c r="H2875" s="545"/>
      <c r="J2875" s="545"/>
      <c r="O2875" s="578"/>
      <c r="P2875" s="547"/>
      <c r="Q2875" s="547"/>
      <c r="R2875" s="547"/>
    </row>
    <row r="2876" spans="6:18" s="577" customFormat="1">
      <c r="F2876" s="545"/>
      <c r="H2876" s="545"/>
      <c r="J2876" s="545"/>
      <c r="O2876" s="578"/>
      <c r="P2876" s="547"/>
      <c r="Q2876" s="547"/>
      <c r="R2876" s="547"/>
    </row>
    <row r="2877" spans="6:18" s="577" customFormat="1">
      <c r="F2877" s="545"/>
      <c r="H2877" s="545"/>
      <c r="J2877" s="545"/>
      <c r="O2877" s="578"/>
      <c r="P2877" s="547"/>
      <c r="Q2877" s="547"/>
      <c r="R2877" s="547"/>
    </row>
    <row r="2878" spans="6:18" s="577" customFormat="1">
      <c r="F2878" s="545"/>
      <c r="H2878" s="545"/>
      <c r="J2878" s="545"/>
      <c r="O2878" s="578"/>
      <c r="P2878" s="547"/>
      <c r="Q2878" s="547"/>
      <c r="R2878" s="547"/>
    </row>
    <row r="2879" spans="6:18" s="577" customFormat="1">
      <c r="F2879" s="545"/>
      <c r="H2879" s="545"/>
      <c r="J2879" s="545"/>
      <c r="O2879" s="578"/>
      <c r="P2879" s="547"/>
      <c r="Q2879" s="547"/>
      <c r="R2879" s="547"/>
    </row>
    <row r="2880" spans="6:18" s="577" customFormat="1">
      <c r="F2880" s="545"/>
      <c r="H2880" s="545"/>
      <c r="J2880" s="545"/>
      <c r="O2880" s="578"/>
      <c r="P2880" s="547"/>
      <c r="Q2880" s="547"/>
      <c r="R2880" s="547"/>
    </row>
    <row r="2881" spans="6:18" s="577" customFormat="1">
      <c r="F2881" s="545"/>
      <c r="H2881" s="545"/>
      <c r="J2881" s="545"/>
      <c r="O2881" s="578"/>
      <c r="P2881" s="547"/>
      <c r="Q2881" s="547"/>
      <c r="R2881" s="547"/>
    </row>
    <row r="2882" spans="6:18" s="577" customFormat="1">
      <c r="F2882" s="545"/>
      <c r="H2882" s="545"/>
      <c r="J2882" s="545"/>
      <c r="O2882" s="578"/>
      <c r="P2882" s="547"/>
      <c r="Q2882" s="547"/>
      <c r="R2882" s="547"/>
    </row>
    <row r="2883" spans="6:18" s="577" customFormat="1">
      <c r="F2883" s="545"/>
      <c r="H2883" s="545"/>
      <c r="J2883" s="545"/>
      <c r="O2883" s="578"/>
      <c r="P2883" s="547"/>
      <c r="Q2883" s="547"/>
      <c r="R2883" s="547"/>
    </row>
    <row r="2884" spans="6:18" s="577" customFormat="1">
      <c r="F2884" s="545"/>
      <c r="H2884" s="545"/>
      <c r="J2884" s="545"/>
      <c r="O2884" s="578"/>
      <c r="P2884" s="547"/>
      <c r="Q2884" s="547"/>
      <c r="R2884" s="547"/>
    </row>
    <row r="2885" spans="6:18" s="577" customFormat="1">
      <c r="F2885" s="545"/>
      <c r="H2885" s="545"/>
      <c r="J2885" s="545"/>
      <c r="O2885" s="578"/>
      <c r="P2885" s="547"/>
      <c r="Q2885" s="547"/>
      <c r="R2885" s="547"/>
    </row>
    <row r="2886" spans="6:18" s="577" customFormat="1">
      <c r="F2886" s="545"/>
      <c r="H2886" s="545"/>
      <c r="J2886" s="545"/>
      <c r="O2886" s="578"/>
      <c r="P2886" s="547"/>
      <c r="Q2886" s="547"/>
      <c r="R2886" s="547"/>
    </row>
    <row r="2887" spans="6:18" s="577" customFormat="1">
      <c r="F2887" s="545"/>
      <c r="H2887" s="545"/>
      <c r="J2887" s="545"/>
      <c r="O2887" s="578"/>
      <c r="P2887" s="547"/>
      <c r="Q2887" s="547"/>
      <c r="R2887" s="547"/>
    </row>
    <row r="2888" spans="6:18" s="577" customFormat="1">
      <c r="F2888" s="545"/>
      <c r="H2888" s="545"/>
      <c r="J2888" s="545"/>
      <c r="O2888" s="578"/>
      <c r="P2888" s="547"/>
      <c r="Q2888" s="547"/>
      <c r="R2888" s="547"/>
    </row>
    <row r="2889" spans="6:18" s="577" customFormat="1">
      <c r="F2889" s="545"/>
      <c r="H2889" s="545"/>
      <c r="J2889" s="545"/>
      <c r="O2889" s="578"/>
      <c r="P2889" s="547"/>
      <c r="Q2889" s="547"/>
      <c r="R2889" s="547"/>
    </row>
    <row r="2890" spans="6:18" s="577" customFormat="1">
      <c r="F2890" s="545"/>
      <c r="H2890" s="545"/>
      <c r="J2890" s="545"/>
      <c r="O2890" s="578"/>
      <c r="P2890" s="547"/>
      <c r="Q2890" s="547"/>
      <c r="R2890" s="547"/>
    </row>
    <row r="2891" spans="6:18" s="577" customFormat="1">
      <c r="F2891" s="545"/>
      <c r="H2891" s="545"/>
      <c r="J2891" s="545"/>
      <c r="O2891" s="578"/>
      <c r="P2891" s="547"/>
      <c r="Q2891" s="547"/>
      <c r="R2891" s="547"/>
    </row>
    <row r="2892" spans="6:18" s="577" customFormat="1">
      <c r="F2892" s="545"/>
      <c r="H2892" s="545"/>
      <c r="J2892" s="545"/>
      <c r="O2892" s="578"/>
      <c r="P2892" s="547"/>
      <c r="Q2892" s="547"/>
      <c r="R2892" s="547"/>
    </row>
    <row r="2893" spans="6:18" s="577" customFormat="1">
      <c r="F2893" s="545"/>
      <c r="H2893" s="545"/>
      <c r="J2893" s="545"/>
      <c r="O2893" s="578"/>
      <c r="P2893" s="547"/>
      <c r="Q2893" s="547"/>
      <c r="R2893" s="547"/>
    </row>
    <row r="2894" spans="6:18" s="577" customFormat="1">
      <c r="F2894" s="545"/>
      <c r="H2894" s="545"/>
      <c r="J2894" s="545"/>
      <c r="O2894" s="578"/>
      <c r="P2894" s="547"/>
      <c r="Q2894" s="547"/>
      <c r="R2894" s="547"/>
    </row>
    <row r="2895" spans="6:18" s="577" customFormat="1">
      <c r="F2895" s="545"/>
      <c r="H2895" s="545"/>
      <c r="J2895" s="545"/>
      <c r="O2895" s="578"/>
      <c r="P2895" s="547"/>
      <c r="Q2895" s="547"/>
      <c r="R2895" s="547"/>
    </row>
    <row r="2896" spans="6:18" s="577" customFormat="1">
      <c r="F2896" s="545"/>
      <c r="H2896" s="545"/>
      <c r="J2896" s="545"/>
      <c r="O2896" s="578"/>
      <c r="P2896" s="547"/>
      <c r="Q2896" s="547"/>
      <c r="R2896" s="547"/>
    </row>
    <row r="2897" spans="6:18" s="577" customFormat="1">
      <c r="F2897" s="545"/>
      <c r="H2897" s="545"/>
      <c r="J2897" s="545"/>
      <c r="O2897" s="578"/>
      <c r="P2897" s="547"/>
      <c r="Q2897" s="547"/>
      <c r="R2897" s="547"/>
    </row>
    <row r="2898" spans="6:18" s="577" customFormat="1">
      <c r="F2898" s="545"/>
      <c r="H2898" s="545"/>
      <c r="J2898" s="545"/>
      <c r="O2898" s="578"/>
      <c r="P2898" s="547"/>
      <c r="Q2898" s="547"/>
      <c r="R2898" s="547"/>
    </row>
    <row r="2899" spans="6:18" s="577" customFormat="1">
      <c r="F2899" s="545"/>
      <c r="H2899" s="545"/>
      <c r="J2899" s="545"/>
      <c r="O2899" s="578"/>
      <c r="P2899" s="547"/>
      <c r="Q2899" s="547"/>
      <c r="R2899" s="547"/>
    </row>
    <row r="2900" spans="6:18" s="577" customFormat="1">
      <c r="F2900" s="545"/>
      <c r="H2900" s="545"/>
      <c r="J2900" s="545"/>
      <c r="O2900" s="578"/>
      <c r="P2900" s="547"/>
      <c r="Q2900" s="547"/>
      <c r="R2900" s="547"/>
    </row>
    <row r="2901" spans="6:18" s="577" customFormat="1">
      <c r="F2901" s="545"/>
      <c r="H2901" s="545"/>
      <c r="J2901" s="545"/>
      <c r="O2901" s="578"/>
      <c r="P2901" s="547"/>
      <c r="Q2901" s="547"/>
      <c r="R2901" s="547"/>
    </row>
    <row r="2902" spans="6:18" s="577" customFormat="1">
      <c r="F2902" s="545"/>
      <c r="H2902" s="545"/>
      <c r="J2902" s="545"/>
      <c r="O2902" s="578"/>
      <c r="P2902" s="547"/>
      <c r="Q2902" s="547"/>
      <c r="R2902" s="547"/>
    </row>
    <row r="2903" spans="6:18" s="577" customFormat="1">
      <c r="F2903" s="545"/>
      <c r="H2903" s="545"/>
      <c r="J2903" s="545"/>
      <c r="O2903" s="578"/>
      <c r="P2903" s="547"/>
      <c r="Q2903" s="547"/>
      <c r="R2903" s="547"/>
    </row>
    <row r="2904" spans="6:18" s="577" customFormat="1">
      <c r="F2904" s="545"/>
      <c r="H2904" s="545"/>
      <c r="J2904" s="545"/>
      <c r="O2904" s="578"/>
      <c r="P2904" s="547"/>
      <c r="Q2904" s="547"/>
      <c r="R2904" s="547"/>
    </row>
    <row r="2905" spans="6:18" s="577" customFormat="1">
      <c r="F2905" s="545"/>
      <c r="H2905" s="545"/>
      <c r="J2905" s="545"/>
      <c r="O2905" s="578"/>
      <c r="P2905" s="547"/>
      <c r="Q2905" s="547"/>
      <c r="R2905" s="547"/>
    </row>
    <row r="2906" spans="6:18" s="577" customFormat="1">
      <c r="F2906" s="545"/>
      <c r="H2906" s="545"/>
      <c r="J2906" s="545"/>
      <c r="O2906" s="578"/>
      <c r="P2906" s="547"/>
      <c r="Q2906" s="547"/>
      <c r="R2906" s="547"/>
    </row>
    <row r="2907" spans="6:18" s="577" customFormat="1">
      <c r="F2907" s="545"/>
      <c r="H2907" s="545"/>
      <c r="J2907" s="545"/>
      <c r="O2907" s="578"/>
      <c r="P2907" s="547"/>
      <c r="Q2907" s="547"/>
      <c r="R2907" s="547"/>
    </row>
    <row r="2908" spans="6:18" s="577" customFormat="1">
      <c r="F2908" s="545"/>
      <c r="H2908" s="545"/>
      <c r="J2908" s="545"/>
      <c r="O2908" s="578"/>
      <c r="P2908" s="547"/>
      <c r="Q2908" s="547"/>
      <c r="R2908" s="547"/>
    </row>
    <row r="2909" spans="6:18" s="577" customFormat="1">
      <c r="F2909" s="545"/>
      <c r="H2909" s="545"/>
      <c r="J2909" s="545"/>
      <c r="O2909" s="578"/>
      <c r="P2909" s="547"/>
      <c r="Q2909" s="547"/>
      <c r="R2909" s="547"/>
    </row>
    <row r="2910" spans="6:18" s="577" customFormat="1">
      <c r="F2910" s="545"/>
      <c r="H2910" s="545"/>
      <c r="J2910" s="545"/>
      <c r="O2910" s="578"/>
      <c r="P2910" s="547"/>
      <c r="Q2910" s="547"/>
      <c r="R2910" s="547"/>
    </row>
    <row r="2911" spans="6:18" s="577" customFormat="1">
      <c r="F2911" s="545"/>
      <c r="H2911" s="545"/>
      <c r="J2911" s="545"/>
      <c r="O2911" s="578"/>
      <c r="P2911" s="547"/>
      <c r="Q2911" s="547"/>
      <c r="R2911" s="547"/>
    </row>
    <row r="2912" spans="6:18" s="577" customFormat="1">
      <c r="F2912" s="545"/>
      <c r="H2912" s="545"/>
      <c r="J2912" s="545"/>
      <c r="O2912" s="578"/>
      <c r="P2912" s="547"/>
      <c r="Q2912" s="547"/>
      <c r="R2912" s="547"/>
    </row>
    <row r="2913" spans="6:18" s="577" customFormat="1">
      <c r="F2913" s="545"/>
      <c r="H2913" s="545"/>
      <c r="J2913" s="545"/>
      <c r="O2913" s="578"/>
      <c r="P2913" s="547"/>
      <c r="Q2913" s="547"/>
      <c r="R2913" s="547"/>
    </row>
    <row r="2914" spans="6:18" s="577" customFormat="1">
      <c r="F2914" s="545"/>
      <c r="H2914" s="545"/>
      <c r="J2914" s="545"/>
      <c r="O2914" s="578"/>
      <c r="P2914" s="547"/>
      <c r="Q2914" s="547"/>
      <c r="R2914" s="547"/>
    </row>
    <row r="2915" spans="6:18" s="577" customFormat="1">
      <c r="F2915" s="545"/>
      <c r="H2915" s="545"/>
      <c r="J2915" s="545"/>
      <c r="O2915" s="578"/>
      <c r="P2915" s="547"/>
      <c r="Q2915" s="547"/>
      <c r="R2915" s="547"/>
    </row>
    <row r="2916" spans="6:18" s="577" customFormat="1">
      <c r="F2916" s="545"/>
      <c r="H2916" s="545"/>
      <c r="J2916" s="545"/>
      <c r="O2916" s="578"/>
      <c r="P2916" s="547"/>
      <c r="Q2916" s="547"/>
      <c r="R2916" s="547"/>
    </row>
    <row r="2917" spans="6:18" s="577" customFormat="1">
      <c r="F2917" s="545"/>
      <c r="H2917" s="545"/>
      <c r="J2917" s="545"/>
      <c r="O2917" s="578"/>
      <c r="P2917" s="547"/>
      <c r="Q2917" s="547"/>
      <c r="R2917" s="547"/>
    </row>
    <row r="2918" spans="6:18" s="577" customFormat="1">
      <c r="F2918" s="545"/>
      <c r="H2918" s="545"/>
      <c r="J2918" s="545"/>
      <c r="O2918" s="578"/>
      <c r="P2918" s="547"/>
      <c r="Q2918" s="547"/>
      <c r="R2918" s="547"/>
    </row>
    <row r="2919" spans="6:18" s="577" customFormat="1">
      <c r="F2919" s="545"/>
      <c r="H2919" s="545"/>
      <c r="J2919" s="545"/>
      <c r="O2919" s="578"/>
      <c r="P2919" s="547"/>
      <c r="Q2919" s="547"/>
      <c r="R2919" s="547"/>
    </row>
    <row r="2920" spans="6:18" s="577" customFormat="1">
      <c r="F2920" s="545"/>
      <c r="H2920" s="545"/>
      <c r="J2920" s="545"/>
      <c r="O2920" s="578"/>
      <c r="P2920" s="547"/>
      <c r="Q2920" s="547"/>
      <c r="R2920" s="547"/>
    </row>
    <row r="2921" spans="6:18" s="577" customFormat="1">
      <c r="F2921" s="545"/>
      <c r="H2921" s="545"/>
      <c r="J2921" s="545"/>
      <c r="O2921" s="578"/>
      <c r="P2921" s="547"/>
      <c r="Q2921" s="547"/>
      <c r="R2921" s="547"/>
    </row>
    <row r="2922" spans="6:18" s="577" customFormat="1">
      <c r="F2922" s="545"/>
      <c r="H2922" s="545"/>
      <c r="J2922" s="545"/>
      <c r="O2922" s="578"/>
      <c r="P2922" s="547"/>
      <c r="Q2922" s="547"/>
      <c r="R2922" s="547"/>
    </row>
    <row r="2923" spans="6:18" s="577" customFormat="1">
      <c r="F2923" s="545"/>
      <c r="H2923" s="545"/>
      <c r="J2923" s="545"/>
      <c r="O2923" s="578"/>
      <c r="P2923" s="547"/>
      <c r="Q2923" s="547"/>
      <c r="R2923" s="547"/>
    </row>
    <row r="2924" spans="6:18" s="577" customFormat="1">
      <c r="F2924" s="545"/>
      <c r="H2924" s="545"/>
      <c r="J2924" s="545"/>
      <c r="O2924" s="578"/>
      <c r="P2924" s="547"/>
      <c r="Q2924" s="547"/>
      <c r="R2924" s="547"/>
    </row>
    <row r="2925" spans="6:18" s="577" customFormat="1">
      <c r="F2925" s="545"/>
      <c r="H2925" s="545"/>
      <c r="J2925" s="545"/>
      <c r="O2925" s="578"/>
      <c r="P2925" s="547"/>
      <c r="Q2925" s="547"/>
      <c r="R2925" s="547"/>
    </row>
    <row r="2926" spans="6:18" s="577" customFormat="1">
      <c r="F2926" s="545"/>
      <c r="H2926" s="545"/>
      <c r="J2926" s="545"/>
      <c r="O2926" s="578"/>
      <c r="P2926" s="547"/>
      <c r="Q2926" s="547"/>
      <c r="R2926" s="547"/>
    </row>
    <row r="2927" spans="6:18" s="577" customFormat="1">
      <c r="F2927" s="545"/>
      <c r="H2927" s="545"/>
      <c r="J2927" s="545"/>
      <c r="O2927" s="578"/>
      <c r="P2927" s="547"/>
      <c r="Q2927" s="547"/>
      <c r="R2927" s="547"/>
    </row>
    <row r="2928" spans="6:18" s="577" customFormat="1">
      <c r="F2928" s="545"/>
      <c r="H2928" s="545"/>
      <c r="J2928" s="545"/>
      <c r="O2928" s="578"/>
      <c r="P2928" s="547"/>
      <c r="Q2928" s="547"/>
      <c r="R2928" s="547"/>
    </row>
    <row r="2929" spans="6:18" s="577" customFormat="1">
      <c r="F2929" s="545"/>
      <c r="H2929" s="545"/>
      <c r="J2929" s="545"/>
      <c r="O2929" s="578"/>
      <c r="P2929" s="547"/>
      <c r="Q2929" s="547"/>
      <c r="R2929" s="547"/>
    </row>
    <row r="2930" spans="6:18" s="577" customFormat="1">
      <c r="F2930" s="545"/>
      <c r="H2930" s="545"/>
      <c r="J2930" s="545"/>
      <c r="O2930" s="578"/>
      <c r="P2930" s="547"/>
      <c r="Q2930" s="547"/>
      <c r="R2930" s="547"/>
    </row>
    <row r="2931" spans="6:18" s="577" customFormat="1">
      <c r="F2931" s="545"/>
      <c r="H2931" s="545"/>
      <c r="J2931" s="545"/>
      <c r="O2931" s="578"/>
      <c r="P2931" s="547"/>
      <c r="Q2931" s="547"/>
      <c r="R2931" s="547"/>
    </row>
    <row r="2932" spans="6:18" s="577" customFormat="1">
      <c r="F2932" s="545"/>
      <c r="H2932" s="545"/>
      <c r="J2932" s="545"/>
      <c r="O2932" s="578"/>
      <c r="P2932" s="547"/>
      <c r="Q2932" s="547"/>
      <c r="R2932" s="547"/>
    </row>
    <row r="2933" spans="6:18" s="577" customFormat="1">
      <c r="F2933" s="545"/>
      <c r="H2933" s="545"/>
      <c r="J2933" s="545"/>
      <c r="O2933" s="578"/>
      <c r="P2933" s="547"/>
      <c r="Q2933" s="547"/>
      <c r="R2933" s="547"/>
    </row>
    <row r="2934" spans="6:18" s="577" customFormat="1">
      <c r="F2934" s="545"/>
      <c r="H2934" s="545"/>
      <c r="J2934" s="545"/>
      <c r="O2934" s="578"/>
      <c r="P2934" s="547"/>
      <c r="Q2934" s="547"/>
      <c r="R2934" s="547"/>
    </row>
    <row r="2935" spans="6:18" s="577" customFormat="1">
      <c r="F2935" s="545"/>
      <c r="H2935" s="545"/>
      <c r="J2935" s="545"/>
      <c r="O2935" s="578"/>
      <c r="P2935" s="547"/>
      <c r="Q2935" s="547"/>
      <c r="R2935" s="547"/>
    </row>
    <row r="2936" spans="6:18" s="577" customFormat="1">
      <c r="F2936" s="545"/>
      <c r="H2936" s="545"/>
      <c r="J2936" s="545"/>
      <c r="O2936" s="578"/>
      <c r="P2936" s="547"/>
      <c r="Q2936" s="547"/>
      <c r="R2936" s="547"/>
    </row>
    <row r="2937" spans="6:18" s="577" customFormat="1">
      <c r="F2937" s="545"/>
      <c r="H2937" s="545"/>
      <c r="J2937" s="545"/>
      <c r="O2937" s="578"/>
      <c r="P2937" s="547"/>
      <c r="Q2937" s="547"/>
      <c r="R2937" s="547"/>
    </row>
    <row r="2938" spans="6:18" s="577" customFormat="1">
      <c r="F2938" s="545"/>
      <c r="H2938" s="545"/>
      <c r="J2938" s="545"/>
      <c r="O2938" s="578"/>
      <c r="P2938" s="547"/>
      <c r="Q2938" s="547"/>
      <c r="R2938" s="547"/>
    </row>
    <row r="2939" spans="6:18" s="577" customFormat="1">
      <c r="F2939" s="545"/>
      <c r="H2939" s="545"/>
      <c r="J2939" s="545"/>
      <c r="O2939" s="578"/>
      <c r="P2939" s="547"/>
      <c r="Q2939" s="547"/>
      <c r="R2939" s="547"/>
    </row>
    <row r="2940" spans="6:18" s="577" customFormat="1">
      <c r="F2940" s="545"/>
      <c r="H2940" s="545"/>
      <c r="J2940" s="545"/>
      <c r="O2940" s="578"/>
      <c r="P2940" s="547"/>
      <c r="Q2940" s="547"/>
      <c r="R2940" s="547"/>
    </row>
    <row r="2941" spans="6:18" s="577" customFormat="1">
      <c r="F2941" s="545"/>
      <c r="H2941" s="545"/>
      <c r="J2941" s="545"/>
      <c r="O2941" s="578"/>
      <c r="P2941" s="547"/>
      <c r="Q2941" s="547"/>
      <c r="R2941" s="547"/>
    </row>
    <row r="2942" spans="6:18" s="577" customFormat="1">
      <c r="F2942" s="545"/>
      <c r="H2942" s="545"/>
      <c r="J2942" s="545"/>
      <c r="O2942" s="578"/>
      <c r="P2942" s="547"/>
      <c r="Q2942" s="547"/>
      <c r="R2942" s="547"/>
    </row>
    <row r="2943" spans="6:18" s="577" customFormat="1">
      <c r="F2943" s="545"/>
      <c r="H2943" s="545"/>
      <c r="J2943" s="545"/>
      <c r="O2943" s="578"/>
      <c r="P2943" s="547"/>
      <c r="Q2943" s="547"/>
      <c r="R2943" s="547"/>
    </row>
    <row r="2944" spans="6:18" s="577" customFormat="1">
      <c r="F2944" s="545"/>
      <c r="H2944" s="545"/>
      <c r="J2944" s="545"/>
      <c r="O2944" s="578"/>
      <c r="P2944" s="547"/>
      <c r="Q2944" s="547"/>
      <c r="R2944" s="547"/>
    </row>
    <row r="2945" spans="6:18" s="577" customFormat="1">
      <c r="F2945" s="545"/>
      <c r="H2945" s="545"/>
      <c r="J2945" s="545"/>
      <c r="O2945" s="578"/>
      <c r="P2945" s="547"/>
      <c r="Q2945" s="547"/>
      <c r="R2945" s="547"/>
    </row>
    <row r="2946" spans="6:18" s="577" customFormat="1">
      <c r="F2946" s="545"/>
      <c r="H2946" s="545"/>
      <c r="J2946" s="545"/>
      <c r="O2946" s="578"/>
      <c r="P2946" s="547"/>
      <c r="Q2946" s="547"/>
      <c r="R2946" s="547"/>
    </row>
    <row r="2947" spans="6:18" s="577" customFormat="1">
      <c r="F2947" s="545"/>
      <c r="H2947" s="545"/>
      <c r="J2947" s="545"/>
      <c r="O2947" s="578"/>
      <c r="P2947" s="547"/>
      <c r="Q2947" s="547"/>
      <c r="R2947" s="547"/>
    </row>
    <row r="2948" spans="6:18" s="577" customFormat="1">
      <c r="F2948" s="545"/>
      <c r="H2948" s="545"/>
      <c r="J2948" s="545"/>
      <c r="O2948" s="578"/>
      <c r="P2948" s="547"/>
      <c r="Q2948" s="547"/>
      <c r="R2948" s="547"/>
    </row>
    <row r="2949" spans="6:18" s="577" customFormat="1">
      <c r="F2949" s="545"/>
      <c r="H2949" s="545"/>
      <c r="J2949" s="545"/>
      <c r="O2949" s="578"/>
      <c r="P2949" s="547"/>
      <c r="Q2949" s="547"/>
      <c r="R2949" s="547"/>
    </row>
    <row r="2950" spans="6:18" s="577" customFormat="1">
      <c r="F2950" s="545"/>
      <c r="H2950" s="545"/>
      <c r="J2950" s="545"/>
      <c r="O2950" s="578"/>
      <c r="P2950" s="547"/>
      <c r="Q2950" s="547"/>
      <c r="R2950" s="547"/>
    </row>
    <row r="2951" spans="6:18" s="577" customFormat="1">
      <c r="F2951" s="545"/>
      <c r="H2951" s="545"/>
      <c r="J2951" s="545"/>
      <c r="O2951" s="578"/>
      <c r="P2951" s="547"/>
      <c r="Q2951" s="547"/>
      <c r="R2951" s="547"/>
    </row>
    <row r="2952" spans="6:18" s="577" customFormat="1">
      <c r="F2952" s="545"/>
      <c r="H2952" s="545"/>
      <c r="J2952" s="545"/>
      <c r="O2952" s="578"/>
      <c r="P2952" s="547"/>
      <c r="Q2952" s="547"/>
      <c r="R2952" s="547"/>
    </row>
    <row r="2953" spans="6:18" s="577" customFormat="1">
      <c r="F2953" s="545"/>
      <c r="H2953" s="545"/>
      <c r="J2953" s="545"/>
      <c r="O2953" s="578"/>
      <c r="P2953" s="547"/>
      <c r="Q2953" s="547"/>
      <c r="R2953" s="547"/>
    </row>
    <row r="2954" spans="6:18" s="577" customFormat="1">
      <c r="F2954" s="545"/>
      <c r="H2954" s="545"/>
      <c r="J2954" s="545"/>
      <c r="O2954" s="578"/>
      <c r="P2954" s="547"/>
      <c r="Q2954" s="547"/>
      <c r="R2954" s="547"/>
    </row>
    <row r="2955" spans="6:18" s="577" customFormat="1">
      <c r="F2955" s="545"/>
      <c r="H2955" s="545"/>
      <c r="J2955" s="545"/>
      <c r="O2955" s="578"/>
      <c r="P2955" s="547"/>
      <c r="Q2955" s="547"/>
      <c r="R2955" s="547"/>
    </row>
    <row r="2956" spans="6:18" s="577" customFormat="1">
      <c r="F2956" s="545"/>
      <c r="H2956" s="545"/>
      <c r="J2956" s="545"/>
      <c r="O2956" s="578"/>
      <c r="P2956" s="547"/>
      <c r="Q2956" s="547"/>
      <c r="R2956" s="547"/>
    </row>
    <row r="2957" spans="6:18" s="577" customFormat="1">
      <c r="F2957" s="545"/>
      <c r="H2957" s="545"/>
      <c r="J2957" s="545"/>
      <c r="O2957" s="578"/>
      <c r="P2957" s="547"/>
      <c r="Q2957" s="547"/>
      <c r="R2957" s="547"/>
    </row>
    <row r="2958" spans="6:18" s="577" customFormat="1">
      <c r="F2958" s="545"/>
      <c r="H2958" s="545"/>
      <c r="J2958" s="545"/>
      <c r="O2958" s="578"/>
      <c r="P2958" s="547"/>
      <c r="Q2958" s="547"/>
      <c r="R2958" s="547"/>
    </row>
    <row r="2959" spans="6:18" s="577" customFormat="1">
      <c r="F2959" s="545"/>
      <c r="H2959" s="545"/>
      <c r="J2959" s="545"/>
      <c r="O2959" s="578"/>
      <c r="P2959" s="547"/>
      <c r="Q2959" s="547"/>
      <c r="R2959" s="547"/>
    </row>
    <row r="2960" spans="6:18" s="577" customFormat="1">
      <c r="F2960" s="545"/>
      <c r="H2960" s="545"/>
      <c r="J2960" s="545"/>
      <c r="O2960" s="578"/>
      <c r="P2960" s="547"/>
      <c r="Q2960" s="547"/>
      <c r="R2960" s="547"/>
    </row>
    <row r="2961" spans="6:18" s="577" customFormat="1">
      <c r="F2961" s="545"/>
      <c r="H2961" s="545"/>
      <c r="J2961" s="545"/>
      <c r="O2961" s="578"/>
      <c r="P2961" s="547"/>
      <c r="Q2961" s="547"/>
      <c r="R2961" s="547"/>
    </row>
    <row r="2962" spans="6:18" s="577" customFormat="1">
      <c r="F2962" s="545"/>
      <c r="H2962" s="545"/>
      <c r="J2962" s="545"/>
      <c r="O2962" s="578"/>
      <c r="P2962" s="547"/>
      <c r="Q2962" s="547"/>
      <c r="R2962" s="547"/>
    </row>
    <row r="2963" spans="6:18" s="577" customFormat="1">
      <c r="F2963" s="545"/>
      <c r="H2963" s="545"/>
      <c r="J2963" s="545"/>
      <c r="O2963" s="578"/>
      <c r="P2963" s="547"/>
      <c r="Q2963" s="547"/>
      <c r="R2963" s="547"/>
    </row>
    <row r="2964" spans="6:18" s="577" customFormat="1">
      <c r="F2964" s="545"/>
      <c r="H2964" s="545"/>
      <c r="J2964" s="545"/>
      <c r="O2964" s="578"/>
      <c r="P2964" s="547"/>
      <c r="Q2964" s="547"/>
      <c r="R2964" s="547"/>
    </row>
    <row r="2965" spans="6:18" s="577" customFormat="1">
      <c r="F2965" s="545"/>
      <c r="H2965" s="545"/>
      <c r="J2965" s="545"/>
      <c r="O2965" s="578"/>
      <c r="P2965" s="547"/>
      <c r="Q2965" s="547"/>
      <c r="R2965" s="547"/>
    </row>
    <row r="2966" spans="6:18" s="577" customFormat="1">
      <c r="F2966" s="545"/>
      <c r="H2966" s="545"/>
      <c r="J2966" s="545"/>
      <c r="O2966" s="578"/>
      <c r="P2966" s="547"/>
      <c r="Q2966" s="547"/>
      <c r="R2966" s="547"/>
    </row>
    <row r="2967" spans="6:18" s="577" customFormat="1">
      <c r="F2967" s="545"/>
      <c r="H2967" s="545"/>
      <c r="J2967" s="545"/>
      <c r="O2967" s="578"/>
      <c r="P2967" s="547"/>
      <c r="Q2967" s="547"/>
      <c r="R2967" s="547"/>
    </row>
    <row r="2968" spans="6:18" s="577" customFormat="1">
      <c r="F2968" s="545"/>
      <c r="H2968" s="545"/>
      <c r="J2968" s="545"/>
      <c r="O2968" s="578"/>
      <c r="P2968" s="547"/>
      <c r="Q2968" s="547"/>
      <c r="R2968" s="547"/>
    </row>
    <row r="2969" spans="6:18" s="577" customFormat="1">
      <c r="F2969" s="545"/>
      <c r="H2969" s="545"/>
      <c r="J2969" s="545"/>
      <c r="O2969" s="578"/>
      <c r="P2969" s="547"/>
      <c r="Q2969" s="547"/>
      <c r="R2969" s="547"/>
    </row>
    <row r="2970" spans="6:18" s="577" customFormat="1">
      <c r="F2970" s="545"/>
      <c r="H2970" s="545"/>
      <c r="J2970" s="545"/>
      <c r="O2970" s="578"/>
      <c r="P2970" s="547"/>
      <c r="Q2970" s="547"/>
      <c r="R2970" s="547"/>
    </row>
    <row r="2971" spans="6:18" s="577" customFormat="1">
      <c r="F2971" s="545"/>
      <c r="H2971" s="545"/>
      <c r="J2971" s="545"/>
      <c r="O2971" s="578"/>
      <c r="P2971" s="547"/>
      <c r="Q2971" s="547"/>
      <c r="R2971" s="547"/>
    </row>
    <row r="2972" spans="6:18" s="577" customFormat="1">
      <c r="F2972" s="545"/>
      <c r="H2972" s="545"/>
      <c r="J2972" s="545"/>
      <c r="O2972" s="578"/>
      <c r="P2972" s="547"/>
      <c r="Q2972" s="547"/>
      <c r="R2972" s="547"/>
    </row>
    <row r="2973" spans="6:18" s="577" customFormat="1">
      <c r="F2973" s="545"/>
      <c r="H2973" s="545"/>
      <c r="J2973" s="545"/>
      <c r="O2973" s="578"/>
      <c r="P2973" s="547"/>
      <c r="Q2973" s="547"/>
      <c r="R2973" s="547"/>
    </row>
    <row r="2974" spans="6:18" s="577" customFormat="1">
      <c r="F2974" s="545"/>
      <c r="H2974" s="545"/>
      <c r="J2974" s="545"/>
      <c r="O2974" s="578"/>
      <c r="P2974" s="547"/>
      <c r="Q2974" s="547"/>
      <c r="R2974" s="547"/>
    </row>
    <row r="2975" spans="6:18" s="577" customFormat="1">
      <c r="F2975" s="545"/>
      <c r="H2975" s="545"/>
      <c r="J2975" s="545"/>
      <c r="O2975" s="578"/>
      <c r="P2975" s="547"/>
      <c r="Q2975" s="547"/>
      <c r="R2975" s="547"/>
    </row>
    <row r="2976" spans="6:18" s="577" customFormat="1">
      <c r="F2976" s="545"/>
      <c r="H2976" s="545"/>
      <c r="J2976" s="545"/>
      <c r="O2976" s="578"/>
      <c r="P2976" s="547"/>
      <c r="Q2976" s="547"/>
      <c r="R2976" s="547"/>
    </row>
    <row r="2977" spans="6:18" s="577" customFormat="1">
      <c r="F2977" s="545"/>
      <c r="H2977" s="545"/>
      <c r="J2977" s="545"/>
      <c r="O2977" s="578"/>
      <c r="P2977" s="547"/>
      <c r="Q2977" s="547"/>
      <c r="R2977" s="547"/>
    </row>
    <row r="2978" spans="6:18" s="577" customFormat="1">
      <c r="F2978" s="545"/>
      <c r="H2978" s="545"/>
      <c r="J2978" s="545"/>
      <c r="O2978" s="578"/>
      <c r="P2978" s="547"/>
      <c r="Q2978" s="547"/>
      <c r="R2978" s="547"/>
    </row>
    <row r="2979" spans="6:18" s="577" customFormat="1">
      <c r="F2979" s="545"/>
      <c r="H2979" s="545"/>
      <c r="J2979" s="545"/>
      <c r="O2979" s="578"/>
      <c r="P2979" s="547"/>
      <c r="Q2979" s="547"/>
      <c r="R2979" s="547"/>
    </row>
    <row r="2980" spans="6:18" s="577" customFormat="1">
      <c r="F2980" s="545"/>
      <c r="H2980" s="545"/>
      <c r="J2980" s="545"/>
      <c r="O2980" s="578"/>
      <c r="P2980" s="547"/>
      <c r="Q2980" s="547"/>
      <c r="R2980" s="547"/>
    </row>
    <row r="2981" spans="6:18" s="577" customFormat="1">
      <c r="F2981" s="545"/>
      <c r="H2981" s="545"/>
      <c r="J2981" s="545"/>
      <c r="O2981" s="578"/>
      <c r="P2981" s="547"/>
      <c r="Q2981" s="547"/>
      <c r="R2981" s="547"/>
    </row>
    <row r="2982" spans="6:18" s="577" customFormat="1">
      <c r="F2982" s="545"/>
      <c r="H2982" s="545"/>
      <c r="J2982" s="545"/>
      <c r="O2982" s="578"/>
      <c r="P2982" s="547"/>
      <c r="Q2982" s="547"/>
      <c r="R2982" s="547"/>
    </row>
    <row r="2983" spans="6:18" s="577" customFormat="1">
      <c r="F2983" s="545"/>
      <c r="H2983" s="545"/>
      <c r="J2983" s="545"/>
      <c r="O2983" s="578"/>
      <c r="P2983" s="547"/>
      <c r="Q2983" s="547"/>
      <c r="R2983" s="547"/>
    </row>
    <row r="2984" spans="6:18" s="577" customFormat="1">
      <c r="F2984" s="545"/>
      <c r="H2984" s="545"/>
      <c r="J2984" s="545"/>
      <c r="O2984" s="578"/>
      <c r="P2984" s="547"/>
      <c r="Q2984" s="547"/>
      <c r="R2984" s="547"/>
    </row>
    <row r="2985" spans="6:18" s="577" customFormat="1">
      <c r="F2985" s="545"/>
      <c r="H2985" s="545"/>
      <c r="J2985" s="545"/>
      <c r="O2985" s="578"/>
      <c r="P2985" s="547"/>
      <c r="Q2985" s="547"/>
      <c r="R2985" s="547"/>
    </row>
    <row r="2986" spans="6:18" s="577" customFormat="1">
      <c r="F2986" s="545"/>
      <c r="H2986" s="545"/>
      <c r="J2986" s="545"/>
      <c r="O2986" s="578"/>
      <c r="P2986" s="547"/>
      <c r="Q2986" s="547"/>
      <c r="R2986" s="547"/>
    </row>
    <row r="2987" spans="6:18" s="577" customFormat="1">
      <c r="F2987" s="545"/>
      <c r="H2987" s="545"/>
      <c r="J2987" s="545"/>
      <c r="O2987" s="578"/>
      <c r="P2987" s="547"/>
      <c r="Q2987" s="547"/>
      <c r="R2987" s="547"/>
    </row>
    <row r="2988" spans="6:18" s="577" customFormat="1">
      <c r="F2988" s="545"/>
      <c r="H2988" s="545"/>
      <c r="J2988" s="545"/>
      <c r="O2988" s="578"/>
      <c r="P2988" s="547"/>
      <c r="Q2988" s="547"/>
      <c r="R2988" s="547"/>
    </row>
    <row r="2989" spans="6:18" s="577" customFormat="1">
      <c r="F2989" s="545"/>
      <c r="H2989" s="545"/>
      <c r="J2989" s="545"/>
      <c r="O2989" s="578"/>
      <c r="P2989" s="547"/>
      <c r="Q2989" s="547"/>
      <c r="R2989" s="547"/>
    </row>
    <row r="2990" spans="6:18" s="577" customFormat="1">
      <c r="F2990" s="545"/>
      <c r="H2990" s="545"/>
      <c r="J2990" s="545"/>
      <c r="O2990" s="578"/>
      <c r="P2990" s="547"/>
      <c r="Q2990" s="547"/>
      <c r="R2990" s="547"/>
    </row>
    <row r="2991" spans="6:18" s="577" customFormat="1">
      <c r="F2991" s="545"/>
      <c r="H2991" s="545"/>
      <c r="J2991" s="545"/>
      <c r="O2991" s="578"/>
      <c r="P2991" s="547"/>
      <c r="Q2991" s="547"/>
      <c r="R2991" s="547"/>
    </row>
    <row r="2992" spans="6:18" s="577" customFormat="1">
      <c r="F2992" s="545"/>
      <c r="H2992" s="545"/>
      <c r="J2992" s="545"/>
      <c r="O2992" s="578"/>
      <c r="P2992" s="547"/>
      <c r="Q2992" s="547"/>
      <c r="R2992" s="547"/>
    </row>
    <row r="2993" spans="6:18" s="577" customFormat="1">
      <c r="F2993" s="545"/>
      <c r="H2993" s="545"/>
      <c r="J2993" s="545"/>
      <c r="O2993" s="578"/>
      <c r="P2993" s="547"/>
      <c r="Q2993" s="547"/>
      <c r="R2993" s="547"/>
    </row>
    <row r="2994" spans="6:18" s="577" customFormat="1">
      <c r="F2994" s="545"/>
      <c r="H2994" s="545"/>
      <c r="J2994" s="545"/>
      <c r="O2994" s="578"/>
      <c r="P2994" s="547"/>
      <c r="Q2994" s="547"/>
      <c r="R2994" s="547"/>
    </row>
    <row r="2995" spans="6:18" s="577" customFormat="1">
      <c r="F2995" s="545"/>
      <c r="H2995" s="545"/>
      <c r="J2995" s="545"/>
      <c r="O2995" s="578"/>
      <c r="P2995" s="547"/>
      <c r="Q2995" s="547"/>
      <c r="R2995" s="547"/>
    </row>
    <row r="2996" spans="6:18" s="577" customFormat="1">
      <c r="F2996" s="545"/>
      <c r="H2996" s="545"/>
      <c r="J2996" s="545"/>
      <c r="O2996" s="578"/>
      <c r="P2996" s="547"/>
      <c r="Q2996" s="547"/>
      <c r="R2996" s="547"/>
    </row>
    <row r="2997" spans="6:18" s="577" customFormat="1">
      <c r="F2997" s="545"/>
      <c r="H2997" s="545"/>
      <c r="J2997" s="545"/>
      <c r="O2997" s="578"/>
      <c r="P2997" s="547"/>
      <c r="Q2997" s="547"/>
      <c r="R2997" s="547"/>
    </row>
    <row r="2998" spans="6:18" s="577" customFormat="1">
      <c r="F2998" s="545"/>
      <c r="H2998" s="545"/>
      <c r="J2998" s="545"/>
      <c r="O2998" s="578"/>
      <c r="P2998" s="547"/>
      <c r="Q2998" s="547"/>
      <c r="R2998" s="547"/>
    </row>
    <row r="2999" spans="6:18" s="577" customFormat="1">
      <c r="F2999" s="545"/>
      <c r="H2999" s="545"/>
      <c r="J2999" s="545"/>
      <c r="O2999" s="578"/>
      <c r="P2999" s="547"/>
      <c r="Q2999" s="547"/>
      <c r="R2999" s="547"/>
    </row>
    <row r="3000" spans="6:18" s="577" customFormat="1">
      <c r="F3000" s="545"/>
      <c r="H3000" s="545"/>
      <c r="J3000" s="545"/>
      <c r="O3000" s="578"/>
      <c r="P3000" s="547"/>
      <c r="Q3000" s="547"/>
      <c r="R3000" s="547"/>
    </row>
    <row r="3001" spans="6:18" s="577" customFormat="1">
      <c r="F3001" s="545"/>
      <c r="H3001" s="545"/>
      <c r="J3001" s="545"/>
      <c r="O3001" s="578"/>
      <c r="P3001" s="547"/>
      <c r="Q3001" s="547"/>
      <c r="R3001" s="547"/>
    </row>
    <row r="3002" spans="6:18" s="577" customFormat="1">
      <c r="F3002" s="545"/>
      <c r="H3002" s="545"/>
      <c r="J3002" s="545"/>
      <c r="O3002" s="578"/>
      <c r="P3002" s="547"/>
      <c r="Q3002" s="547"/>
      <c r="R3002" s="547"/>
    </row>
    <row r="3003" spans="6:18" s="577" customFormat="1">
      <c r="F3003" s="545"/>
      <c r="H3003" s="545"/>
      <c r="J3003" s="545"/>
      <c r="O3003" s="578"/>
      <c r="P3003" s="547"/>
      <c r="Q3003" s="547"/>
      <c r="R3003" s="547"/>
    </row>
    <row r="3004" spans="6:18" s="577" customFormat="1">
      <c r="F3004" s="545"/>
      <c r="H3004" s="545"/>
      <c r="J3004" s="545"/>
      <c r="O3004" s="578"/>
      <c r="P3004" s="547"/>
      <c r="Q3004" s="547"/>
      <c r="R3004" s="547"/>
    </row>
    <row r="3005" spans="6:18" s="577" customFormat="1">
      <c r="F3005" s="545"/>
      <c r="H3005" s="545"/>
      <c r="J3005" s="545"/>
      <c r="O3005" s="578"/>
      <c r="P3005" s="547"/>
      <c r="Q3005" s="547"/>
      <c r="R3005" s="547"/>
    </row>
    <row r="3006" spans="6:18" s="577" customFormat="1">
      <c r="F3006" s="545"/>
      <c r="H3006" s="545"/>
      <c r="J3006" s="545"/>
      <c r="O3006" s="578"/>
      <c r="P3006" s="547"/>
      <c r="Q3006" s="547"/>
      <c r="R3006" s="547"/>
    </row>
    <row r="3007" spans="6:18" s="577" customFormat="1">
      <c r="F3007" s="545"/>
      <c r="H3007" s="545"/>
      <c r="J3007" s="545"/>
      <c r="O3007" s="578"/>
      <c r="P3007" s="547"/>
      <c r="Q3007" s="547"/>
      <c r="R3007" s="547"/>
    </row>
    <row r="3008" spans="6:18" s="577" customFormat="1">
      <c r="F3008" s="545"/>
      <c r="H3008" s="545"/>
      <c r="J3008" s="545"/>
      <c r="O3008" s="578"/>
      <c r="P3008" s="547"/>
      <c r="Q3008" s="547"/>
      <c r="R3008" s="547"/>
    </row>
    <row r="3009" spans="6:18" s="577" customFormat="1">
      <c r="F3009" s="545"/>
      <c r="H3009" s="545"/>
      <c r="J3009" s="545"/>
      <c r="O3009" s="578"/>
      <c r="P3009" s="547"/>
      <c r="Q3009" s="547"/>
      <c r="R3009" s="547"/>
    </row>
    <row r="3010" spans="6:18" s="577" customFormat="1">
      <c r="F3010" s="545"/>
      <c r="H3010" s="545"/>
      <c r="J3010" s="545"/>
      <c r="O3010" s="578"/>
      <c r="P3010" s="547"/>
      <c r="Q3010" s="547"/>
      <c r="R3010" s="547"/>
    </row>
    <row r="3011" spans="6:18" s="577" customFormat="1">
      <c r="F3011" s="545"/>
      <c r="H3011" s="545"/>
      <c r="J3011" s="545"/>
      <c r="O3011" s="578"/>
      <c r="P3011" s="547"/>
      <c r="Q3011" s="547"/>
      <c r="R3011" s="547"/>
    </row>
    <row r="3012" spans="6:18" s="577" customFormat="1">
      <c r="F3012" s="545"/>
      <c r="H3012" s="545"/>
      <c r="J3012" s="545"/>
      <c r="O3012" s="578"/>
      <c r="P3012" s="547"/>
      <c r="Q3012" s="547"/>
      <c r="R3012" s="547"/>
    </row>
    <row r="3013" spans="6:18" s="577" customFormat="1">
      <c r="F3013" s="545"/>
      <c r="H3013" s="545"/>
      <c r="J3013" s="545"/>
      <c r="O3013" s="578"/>
      <c r="P3013" s="547"/>
      <c r="Q3013" s="547"/>
      <c r="R3013" s="547"/>
    </row>
    <row r="3014" spans="6:18" s="577" customFormat="1">
      <c r="F3014" s="545"/>
      <c r="H3014" s="545"/>
      <c r="J3014" s="545"/>
      <c r="O3014" s="578"/>
      <c r="P3014" s="547"/>
      <c r="Q3014" s="547"/>
      <c r="R3014" s="547"/>
    </row>
    <row r="3015" spans="6:18" s="577" customFormat="1">
      <c r="F3015" s="545"/>
      <c r="H3015" s="545"/>
      <c r="J3015" s="545"/>
      <c r="O3015" s="578"/>
      <c r="P3015" s="547"/>
      <c r="Q3015" s="547"/>
      <c r="R3015" s="547"/>
    </row>
    <row r="3016" spans="6:18" s="577" customFormat="1">
      <c r="F3016" s="545"/>
      <c r="H3016" s="545"/>
      <c r="J3016" s="545"/>
      <c r="O3016" s="578"/>
      <c r="P3016" s="547"/>
      <c r="Q3016" s="547"/>
      <c r="R3016" s="547"/>
    </row>
    <row r="3017" spans="6:18" s="577" customFormat="1">
      <c r="F3017" s="545"/>
      <c r="H3017" s="545"/>
      <c r="J3017" s="545"/>
      <c r="O3017" s="578"/>
      <c r="P3017" s="547"/>
      <c r="Q3017" s="547"/>
      <c r="R3017" s="547"/>
    </row>
    <row r="3018" spans="6:18" s="577" customFormat="1">
      <c r="F3018" s="545"/>
      <c r="H3018" s="545"/>
      <c r="J3018" s="545"/>
      <c r="O3018" s="578"/>
      <c r="P3018" s="547"/>
      <c r="Q3018" s="547"/>
      <c r="R3018" s="547"/>
    </row>
    <row r="3019" spans="6:18" s="577" customFormat="1">
      <c r="F3019" s="545"/>
      <c r="H3019" s="545"/>
      <c r="J3019" s="545"/>
      <c r="O3019" s="578"/>
      <c r="P3019" s="547"/>
      <c r="Q3019" s="547"/>
      <c r="R3019" s="547"/>
    </row>
    <row r="3020" spans="6:18" s="577" customFormat="1">
      <c r="F3020" s="545"/>
      <c r="H3020" s="545"/>
      <c r="J3020" s="545"/>
      <c r="O3020" s="578"/>
      <c r="P3020" s="547"/>
      <c r="Q3020" s="547"/>
      <c r="R3020" s="547"/>
    </row>
    <row r="3021" spans="6:18" s="577" customFormat="1">
      <c r="F3021" s="545"/>
      <c r="H3021" s="545"/>
      <c r="J3021" s="545"/>
      <c r="O3021" s="578"/>
      <c r="P3021" s="547"/>
      <c r="Q3021" s="547"/>
      <c r="R3021" s="547"/>
    </row>
    <row r="3022" spans="6:18" s="577" customFormat="1">
      <c r="F3022" s="545"/>
      <c r="H3022" s="545"/>
      <c r="J3022" s="545"/>
      <c r="O3022" s="578"/>
      <c r="P3022" s="547"/>
      <c r="Q3022" s="547"/>
      <c r="R3022" s="547"/>
    </row>
    <row r="3023" spans="6:18" s="577" customFormat="1">
      <c r="F3023" s="545"/>
      <c r="H3023" s="545"/>
      <c r="J3023" s="545"/>
      <c r="O3023" s="578"/>
      <c r="P3023" s="547"/>
      <c r="Q3023" s="547"/>
      <c r="R3023" s="547"/>
    </row>
    <row r="3024" spans="6:18" s="577" customFormat="1">
      <c r="F3024" s="545"/>
      <c r="H3024" s="545"/>
      <c r="J3024" s="545"/>
      <c r="O3024" s="578"/>
      <c r="P3024" s="547"/>
      <c r="Q3024" s="547"/>
      <c r="R3024" s="547"/>
    </row>
    <row r="3025" spans="6:18" s="577" customFormat="1">
      <c r="F3025" s="545"/>
      <c r="H3025" s="545"/>
      <c r="J3025" s="545"/>
      <c r="O3025" s="578"/>
      <c r="P3025" s="547"/>
      <c r="Q3025" s="547"/>
      <c r="R3025" s="547"/>
    </row>
    <row r="3026" spans="6:18" s="577" customFormat="1">
      <c r="F3026" s="545"/>
      <c r="H3026" s="545"/>
      <c r="J3026" s="545"/>
      <c r="O3026" s="578"/>
      <c r="P3026" s="547"/>
      <c r="Q3026" s="547"/>
      <c r="R3026" s="547"/>
    </row>
    <row r="3027" spans="6:18" s="577" customFormat="1">
      <c r="F3027" s="545"/>
      <c r="H3027" s="545"/>
      <c r="J3027" s="545"/>
      <c r="O3027" s="578"/>
      <c r="P3027" s="547"/>
      <c r="Q3027" s="547"/>
      <c r="R3027" s="547"/>
    </row>
    <row r="3028" spans="6:18" s="577" customFormat="1">
      <c r="F3028" s="545"/>
      <c r="H3028" s="545"/>
      <c r="J3028" s="545"/>
      <c r="O3028" s="578"/>
      <c r="P3028" s="547"/>
      <c r="Q3028" s="547"/>
      <c r="R3028" s="547"/>
    </row>
    <row r="3029" spans="6:18" s="577" customFormat="1">
      <c r="F3029" s="545"/>
      <c r="H3029" s="545"/>
      <c r="J3029" s="545"/>
      <c r="O3029" s="578"/>
      <c r="P3029" s="547"/>
      <c r="Q3029" s="547"/>
      <c r="R3029" s="547"/>
    </row>
    <row r="3030" spans="6:18" s="577" customFormat="1">
      <c r="F3030" s="545"/>
      <c r="H3030" s="545"/>
      <c r="J3030" s="545"/>
      <c r="O3030" s="578"/>
      <c r="P3030" s="547"/>
      <c r="Q3030" s="547"/>
      <c r="R3030" s="547"/>
    </row>
    <row r="3031" spans="6:18" s="577" customFormat="1">
      <c r="F3031" s="545"/>
      <c r="H3031" s="545"/>
      <c r="J3031" s="545"/>
      <c r="O3031" s="578"/>
      <c r="P3031" s="547"/>
      <c r="Q3031" s="547"/>
      <c r="R3031" s="547"/>
    </row>
    <row r="3032" spans="6:18" s="577" customFormat="1">
      <c r="F3032" s="545"/>
      <c r="H3032" s="545"/>
      <c r="J3032" s="545"/>
      <c r="O3032" s="578"/>
      <c r="P3032" s="547"/>
      <c r="Q3032" s="547"/>
      <c r="R3032" s="547"/>
    </row>
    <row r="3033" spans="6:18" s="577" customFormat="1">
      <c r="F3033" s="545"/>
      <c r="H3033" s="545"/>
      <c r="J3033" s="545"/>
      <c r="O3033" s="578"/>
      <c r="P3033" s="547"/>
      <c r="Q3033" s="547"/>
      <c r="R3033" s="547"/>
    </row>
    <row r="3034" spans="6:18" s="577" customFormat="1">
      <c r="F3034" s="545"/>
      <c r="H3034" s="545"/>
      <c r="J3034" s="545"/>
      <c r="O3034" s="578"/>
      <c r="P3034" s="547"/>
      <c r="Q3034" s="547"/>
      <c r="R3034" s="547"/>
    </row>
    <row r="3035" spans="6:18" s="577" customFormat="1">
      <c r="F3035" s="545"/>
      <c r="H3035" s="545"/>
      <c r="J3035" s="545"/>
      <c r="O3035" s="578"/>
      <c r="P3035" s="547"/>
      <c r="Q3035" s="547"/>
      <c r="R3035" s="547"/>
    </row>
    <row r="3036" spans="6:18" s="577" customFormat="1">
      <c r="F3036" s="545"/>
      <c r="H3036" s="545"/>
      <c r="J3036" s="545"/>
      <c r="O3036" s="578"/>
      <c r="P3036" s="547"/>
      <c r="Q3036" s="547"/>
      <c r="R3036" s="547"/>
    </row>
    <row r="3037" spans="6:18" s="577" customFormat="1">
      <c r="F3037" s="545"/>
      <c r="H3037" s="545"/>
      <c r="J3037" s="545"/>
      <c r="O3037" s="578"/>
      <c r="P3037" s="547"/>
      <c r="Q3037" s="547"/>
      <c r="R3037" s="547"/>
    </row>
    <row r="3038" spans="6:18" s="577" customFormat="1">
      <c r="F3038" s="545"/>
      <c r="H3038" s="545"/>
      <c r="J3038" s="545"/>
      <c r="O3038" s="578"/>
      <c r="P3038" s="547"/>
      <c r="Q3038" s="547"/>
      <c r="R3038" s="547"/>
    </row>
    <row r="3039" spans="6:18" s="577" customFormat="1">
      <c r="F3039" s="545"/>
      <c r="H3039" s="545"/>
      <c r="J3039" s="545"/>
      <c r="O3039" s="578"/>
      <c r="P3039" s="547"/>
      <c r="Q3039" s="547"/>
      <c r="R3039" s="547"/>
    </row>
    <row r="3040" spans="6:18" s="577" customFormat="1">
      <c r="F3040" s="545"/>
      <c r="H3040" s="545"/>
      <c r="J3040" s="545"/>
      <c r="O3040" s="578"/>
      <c r="P3040" s="547"/>
      <c r="Q3040" s="547"/>
      <c r="R3040" s="547"/>
    </row>
    <row r="3041" spans="6:18" s="577" customFormat="1">
      <c r="F3041" s="545"/>
      <c r="H3041" s="545"/>
      <c r="J3041" s="545"/>
      <c r="O3041" s="578"/>
      <c r="P3041" s="547"/>
      <c r="Q3041" s="547"/>
      <c r="R3041" s="547"/>
    </row>
    <row r="3042" spans="6:18" s="577" customFormat="1">
      <c r="F3042" s="545"/>
      <c r="H3042" s="545"/>
      <c r="J3042" s="545"/>
      <c r="O3042" s="578"/>
      <c r="P3042" s="547"/>
      <c r="Q3042" s="547"/>
      <c r="R3042" s="547"/>
    </row>
    <row r="3043" spans="6:18" s="577" customFormat="1">
      <c r="F3043" s="545"/>
      <c r="H3043" s="545"/>
      <c r="J3043" s="545"/>
      <c r="O3043" s="578"/>
      <c r="P3043" s="547"/>
      <c r="Q3043" s="547"/>
      <c r="R3043" s="547"/>
    </row>
    <row r="3044" spans="6:18" s="577" customFormat="1">
      <c r="F3044" s="545"/>
      <c r="H3044" s="545"/>
      <c r="J3044" s="545"/>
      <c r="O3044" s="578"/>
      <c r="P3044" s="547"/>
      <c r="Q3044" s="547"/>
      <c r="R3044" s="547"/>
    </row>
    <row r="3045" spans="6:18" s="577" customFormat="1">
      <c r="F3045" s="545"/>
      <c r="H3045" s="545"/>
      <c r="J3045" s="545"/>
      <c r="O3045" s="578"/>
      <c r="P3045" s="547"/>
      <c r="Q3045" s="547"/>
      <c r="R3045" s="547"/>
    </row>
    <row r="3046" spans="6:18" s="577" customFormat="1">
      <c r="F3046" s="545"/>
      <c r="H3046" s="545"/>
      <c r="J3046" s="545"/>
      <c r="O3046" s="578"/>
      <c r="P3046" s="547"/>
      <c r="Q3046" s="547"/>
      <c r="R3046" s="547"/>
    </row>
    <row r="3047" spans="6:18" s="577" customFormat="1">
      <c r="F3047" s="545"/>
      <c r="H3047" s="545"/>
      <c r="J3047" s="545"/>
      <c r="O3047" s="578"/>
      <c r="P3047" s="547"/>
      <c r="Q3047" s="547"/>
      <c r="R3047" s="547"/>
    </row>
    <row r="3048" spans="6:18" s="577" customFormat="1">
      <c r="F3048" s="545"/>
      <c r="H3048" s="545"/>
      <c r="J3048" s="545"/>
      <c r="O3048" s="578"/>
      <c r="P3048" s="547"/>
      <c r="Q3048" s="547"/>
      <c r="R3048" s="547"/>
    </row>
    <row r="3049" spans="6:18" s="577" customFormat="1">
      <c r="F3049" s="545"/>
      <c r="H3049" s="545"/>
      <c r="J3049" s="545"/>
      <c r="O3049" s="578"/>
      <c r="P3049" s="547"/>
      <c r="Q3049" s="547"/>
      <c r="R3049" s="547"/>
    </row>
    <row r="3050" spans="6:18" s="577" customFormat="1">
      <c r="F3050" s="545"/>
      <c r="H3050" s="545"/>
      <c r="J3050" s="545"/>
      <c r="O3050" s="578"/>
      <c r="P3050" s="547"/>
      <c r="Q3050" s="547"/>
      <c r="R3050" s="547"/>
    </row>
    <row r="3051" spans="6:18" s="577" customFormat="1">
      <c r="F3051" s="545"/>
      <c r="H3051" s="545"/>
      <c r="J3051" s="545"/>
      <c r="O3051" s="578"/>
      <c r="P3051" s="547"/>
      <c r="Q3051" s="547"/>
      <c r="R3051" s="547"/>
    </row>
    <row r="3052" spans="6:18" s="577" customFormat="1">
      <c r="F3052" s="545"/>
      <c r="H3052" s="545"/>
      <c r="J3052" s="545"/>
      <c r="O3052" s="578"/>
      <c r="P3052" s="547"/>
      <c r="Q3052" s="547"/>
      <c r="R3052" s="547"/>
    </row>
    <row r="3053" spans="6:18" s="577" customFormat="1">
      <c r="F3053" s="545"/>
      <c r="H3053" s="545"/>
      <c r="J3053" s="545"/>
      <c r="O3053" s="578"/>
      <c r="P3053" s="547"/>
      <c r="Q3053" s="547"/>
      <c r="R3053" s="547"/>
    </row>
    <row r="3054" spans="6:18" s="577" customFormat="1">
      <c r="F3054" s="545"/>
      <c r="H3054" s="545"/>
      <c r="J3054" s="545"/>
      <c r="O3054" s="578"/>
      <c r="P3054" s="547"/>
      <c r="Q3054" s="547"/>
      <c r="R3054" s="547"/>
    </row>
    <row r="3055" spans="6:18" s="577" customFormat="1">
      <c r="F3055" s="545"/>
      <c r="H3055" s="545"/>
      <c r="J3055" s="545"/>
      <c r="O3055" s="578"/>
      <c r="P3055" s="547"/>
      <c r="Q3055" s="547"/>
      <c r="R3055" s="547"/>
    </row>
    <row r="3056" spans="6:18" s="577" customFormat="1">
      <c r="F3056" s="545"/>
      <c r="H3056" s="545"/>
      <c r="J3056" s="545"/>
      <c r="O3056" s="578"/>
      <c r="P3056" s="547"/>
      <c r="Q3056" s="547"/>
      <c r="R3056" s="547"/>
    </row>
    <row r="3057" spans="6:18" s="577" customFormat="1">
      <c r="F3057" s="545"/>
      <c r="H3057" s="545"/>
      <c r="J3057" s="545"/>
      <c r="O3057" s="578"/>
      <c r="P3057" s="547"/>
      <c r="Q3057" s="547"/>
      <c r="R3057" s="547"/>
    </row>
    <row r="3058" spans="6:18" s="577" customFormat="1">
      <c r="F3058" s="545"/>
      <c r="H3058" s="545"/>
      <c r="J3058" s="545"/>
      <c r="O3058" s="578"/>
      <c r="P3058" s="547"/>
      <c r="Q3058" s="547"/>
      <c r="R3058" s="547"/>
    </row>
    <row r="3059" spans="6:18" s="577" customFormat="1">
      <c r="F3059" s="545"/>
      <c r="H3059" s="545"/>
      <c r="J3059" s="545"/>
      <c r="O3059" s="578"/>
      <c r="P3059" s="547"/>
      <c r="Q3059" s="547"/>
      <c r="R3059" s="547"/>
    </row>
    <row r="3060" spans="6:18" s="577" customFormat="1">
      <c r="F3060" s="545"/>
      <c r="H3060" s="545"/>
      <c r="J3060" s="545"/>
      <c r="O3060" s="578"/>
      <c r="P3060" s="547"/>
      <c r="Q3060" s="547"/>
      <c r="R3060" s="547"/>
    </row>
    <row r="3061" spans="6:18" s="577" customFormat="1">
      <c r="F3061" s="545"/>
      <c r="H3061" s="545"/>
      <c r="J3061" s="545"/>
      <c r="O3061" s="578"/>
      <c r="P3061" s="547"/>
      <c r="Q3061" s="547"/>
      <c r="R3061" s="547"/>
    </row>
    <row r="3062" spans="6:18" s="577" customFormat="1">
      <c r="F3062" s="545"/>
      <c r="H3062" s="545"/>
      <c r="J3062" s="545"/>
      <c r="O3062" s="578"/>
      <c r="P3062" s="547"/>
      <c r="Q3062" s="547"/>
      <c r="R3062" s="547"/>
    </row>
    <row r="3063" spans="6:18" s="577" customFormat="1">
      <c r="F3063" s="545"/>
      <c r="H3063" s="545"/>
      <c r="J3063" s="545"/>
      <c r="O3063" s="578"/>
      <c r="P3063" s="547"/>
      <c r="Q3063" s="547"/>
      <c r="R3063" s="547"/>
    </row>
    <row r="3064" spans="6:18" s="577" customFormat="1">
      <c r="F3064" s="545"/>
      <c r="H3064" s="545"/>
      <c r="J3064" s="545"/>
      <c r="O3064" s="578"/>
      <c r="P3064" s="547"/>
      <c r="Q3064" s="547"/>
      <c r="R3064" s="547"/>
    </row>
    <row r="3065" spans="6:18" s="577" customFormat="1">
      <c r="F3065" s="545"/>
      <c r="H3065" s="545"/>
      <c r="J3065" s="545"/>
      <c r="O3065" s="578"/>
      <c r="P3065" s="547"/>
      <c r="Q3065" s="547"/>
      <c r="R3065" s="547"/>
    </row>
    <row r="3066" spans="6:18" s="577" customFormat="1">
      <c r="F3066" s="545"/>
      <c r="H3066" s="545"/>
      <c r="J3066" s="545"/>
      <c r="O3066" s="578"/>
      <c r="P3066" s="547"/>
      <c r="Q3066" s="547"/>
      <c r="R3066" s="547"/>
    </row>
    <row r="3067" spans="6:18" s="577" customFormat="1">
      <c r="F3067" s="545"/>
      <c r="H3067" s="545"/>
      <c r="J3067" s="545"/>
      <c r="O3067" s="578"/>
      <c r="P3067" s="547"/>
      <c r="Q3067" s="547"/>
      <c r="R3067" s="547"/>
    </row>
    <row r="3068" spans="6:18" s="577" customFormat="1">
      <c r="F3068" s="545"/>
      <c r="H3068" s="545"/>
      <c r="J3068" s="545"/>
      <c r="O3068" s="578"/>
      <c r="P3068" s="547"/>
      <c r="Q3068" s="547"/>
      <c r="R3068" s="547"/>
    </row>
    <row r="3069" spans="6:18" s="577" customFormat="1">
      <c r="F3069" s="545"/>
      <c r="H3069" s="545"/>
      <c r="J3069" s="545"/>
      <c r="O3069" s="578"/>
      <c r="P3069" s="547"/>
      <c r="Q3069" s="547"/>
      <c r="R3069" s="547"/>
    </row>
    <row r="3070" spans="6:18" s="577" customFormat="1">
      <c r="F3070" s="545"/>
      <c r="H3070" s="545"/>
      <c r="J3070" s="545"/>
      <c r="O3070" s="578"/>
      <c r="P3070" s="547"/>
      <c r="Q3070" s="547"/>
      <c r="R3070" s="547"/>
    </row>
    <row r="3071" spans="6:18" s="577" customFormat="1">
      <c r="F3071" s="545"/>
      <c r="H3071" s="545"/>
      <c r="J3071" s="545"/>
      <c r="O3071" s="578"/>
      <c r="P3071" s="547"/>
      <c r="Q3071" s="547"/>
      <c r="R3071" s="547"/>
    </row>
    <row r="3072" spans="6:18" s="577" customFormat="1">
      <c r="F3072" s="545"/>
      <c r="H3072" s="545"/>
      <c r="J3072" s="545"/>
      <c r="O3072" s="578"/>
      <c r="P3072" s="547"/>
      <c r="Q3072" s="547"/>
      <c r="R3072" s="547"/>
    </row>
    <row r="3073" spans="6:18" s="577" customFormat="1">
      <c r="F3073" s="545"/>
      <c r="H3073" s="545"/>
      <c r="J3073" s="545"/>
      <c r="O3073" s="578"/>
      <c r="P3073" s="547"/>
      <c r="Q3073" s="547"/>
      <c r="R3073" s="547"/>
    </row>
    <row r="3074" spans="6:18" s="577" customFormat="1">
      <c r="F3074" s="545"/>
      <c r="H3074" s="545"/>
      <c r="J3074" s="545"/>
      <c r="O3074" s="578"/>
      <c r="P3074" s="547"/>
      <c r="Q3074" s="547"/>
      <c r="R3074" s="547"/>
    </row>
    <row r="3075" spans="6:18" s="577" customFormat="1">
      <c r="F3075" s="545"/>
      <c r="H3075" s="545"/>
      <c r="J3075" s="545"/>
      <c r="O3075" s="578"/>
      <c r="P3075" s="547"/>
      <c r="Q3075" s="547"/>
      <c r="R3075" s="547"/>
    </row>
    <row r="3076" spans="6:18" s="577" customFormat="1">
      <c r="F3076" s="545"/>
      <c r="H3076" s="545"/>
      <c r="J3076" s="545"/>
      <c r="O3076" s="578"/>
      <c r="P3076" s="547"/>
      <c r="Q3076" s="547"/>
      <c r="R3076" s="547"/>
    </row>
    <row r="3077" spans="6:18" s="577" customFormat="1">
      <c r="F3077" s="545"/>
      <c r="H3077" s="545"/>
      <c r="J3077" s="545"/>
      <c r="O3077" s="578"/>
      <c r="P3077" s="547"/>
      <c r="Q3077" s="547"/>
      <c r="R3077" s="547"/>
    </row>
    <row r="3078" spans="6:18" s="577" customFormat="1">
      <c r="F3078" s="545"/>
      <c r="H3078" s="545"/>
      <c r="J3078" s="545"/>
      <c r="O3078" s="578"/>
      <c r="P3078" s="547"/>
      <c r="Q3078" s="547"/>
      <c r="R3078" s="547"/>
    </row>
    <row r="3079" spans="6:18" s="577" customFormat="1">
      <c r="F3079" s="545"/>
      <c r="H3079" s="545"/>
      <c r="J3079" s="545"/>
      <c r="O3079" s="578"/>
      <c r="P3079" s="547"/>
      <c r="Q3079" s="547"/>
      <c r="R3079" s="547"/>
    </row>
    <row r="3080" spans="6:18" s="577" customFormat="1">
      <c r="F3080" s="545"/>
      <c r="H3080" s="545"/>
      <c r="J3080" s="545"/>
      <c r="O3080" s="578"/>
      <c r="P3080" s="547"/>
      <c r="Q3080" s="547"/>
      <c r="R3080" s="547"/>
    </row>
    <row r="3081" spans="6:18" s="577" customFormat="1">
      <c r="F3081" s="545"/>
      <c r="H3081" s="545"/>
      <c r="J3081" s="545"/>
      <c r="O3081" s="578"/>
      <c r="P3081" s="547"/>
      <c r="Q3081" s="547"/>
      <c r="R3081" s="547"/>
    </row>
    <row r="3082" spans="6:18" s="577" customFormat="1">
      <c r="F3082" s="545"/>
      <c r="H3082" s="545"/>
      <c r="J3082" s="545"/>
      <c r="O3082" s="578"/>
      <c r="P3082" s="547"/>
      <c r="Q3082" s="547"/>
      <c r="R3082" s="547"/>
    </row>
    <row r="3083" spans="6:18" s="577" customFormat="1">
      <c r="F3083" s="545"/>
      <c r="H3083" s="545"/>
      <c r="J3083" s="545"/>
      <c r="O3083" s="578"/>
      <c r="P3083" s="547"/>
      <c r="Q3083" s="547"/>
      <c r="R3083" s="547"/>
    </row>
    <row r="3084" spans="6:18" s="577" customFormat="1">
      <c r="F3084" s="545"/>
      <c r="H3084" s="545"/>
      <c r="J3084" s="545"/>
      <c r="O3084" s="578"/>
      <c r="P3084" s="547"/>
      <c r="Q3084" s="547"/>
      <c r="R3084" s="547"/>
    </row>
    <row r="3085" spans="6:18" s="577" customFormat="1">
      <c r="F3085" s="545"/>
      <c r="H3085" s="545"/>
      <c r="J3085" s="545"/>
      <c r="O3085" s="578"/>
      <c r="P3085" s="547"/>
      <c r="Q3085" s="547"/>
      <c r="R3085" s="547"/>
    </row>
    <row r="3086" spans="6:18" s="577" customFormat="1">
      <c r="F3086" s="545"/>
      <c r="H3086" s="545"/>
      <c r="J3086" s="545"/>
      <c r="O3086" s="578"/>
      <c r="P3086" s="547"/>
      <c r="Q3086" s="547"/>
      <c r="R3086" s="547"/>
    </row>
    <row r="3087" spans="6:18" s="577" customFormat="1">
      <c r="F3087" s="545"/>
      <c r="H3087" s="545"/>
      <c r="J3087" s="545"/>
      <c r="O3087" s="578"/>
      <c r="P3087" s="547"/>
      <c r="Q3087" s="547"/>
      <c r="R3087" s="547"/>
    </row>
    <row r="3088" spans="6:18" s="577" customFormat="1">
      <c r="F3088" s="545"/>
      <c r="H3088" s="545"/>
      <c r="J3088" s="545"/>
      <c r="O3088" s="578"/>
      <c r="P3088" s="547"/>
      <c r="Q3088" s="547"/>
      <c r="R3088" s="547"/>
    </row>
    <row r="3089" spans="6:18" s="577" customFormat="1">
      <c r="F3089" s="545"/>
      <c r="H3089" s="545"/>
      <c r="J3089" s="545"/>
      <c r="O3089" s="578"/>
      <c r="P3089" s="547"/>
      <c r="Q3089" s="547"/>
      <c r="R3089" s="547"/>
    </row>
    <row r="3090" spans="6:18" s="577" customFormat="1">
      <c r="F3090" s="545"/>
      <c r="H3090" s="545"/>
      <c r="J3090" s="545"/>
      <c r="O3090" s="578"/>
      <c r="P3090" s="547"/>
      <c r="Q3090" s="547"/>
      <c r="R3090" s="547"/>
    </row>
    <row r="3091" spans="6:18" s="577" customFormat="1">
      <c r="F3091" s="545"/>
      <c r="H3091" s="545"/>
      <c r="J3091" s="545"/>
      <c r="O3091" s="578"/>
      <c r="P3091" s="547"/>
      <c r="Q3091" s="547"/>
      <c r="R3091" s="547"/>
    </row>
    <row r="3092" spans="6:18" s="577" customFormat="1">
      <c r="F3092" s="545"/>
      <c r="H3092" s="545"/>
      <c r="J3092" s="545"/>
      <c r="O3092" s="578"/>
      <c r="P3092" s="547"/>
      <c r="Q3092" s="547"/>
      <c r="R3092" s="547"/>
    </row>
    <row r="3093" spans="6:18" s="577" customFormat="1">
      <c r="F3093" s="545"/>
      <c r="H3093" s="545"/>
      <c r="J3093" s="545"/>
      <c r="O3093" s="578"/>
      <c r="P3093" s="547"/>
      <c r="Q3093" s="547"/>
      <c r="R3093" s="547"/>
    </row>
    <row r="3094" spans="6:18" s="577" customFormat="1">
      <c r="F3094" s="545"/>
      <c r="H3094" s="545"/>
      <c r="J3094" s="545"/>
      <c r="O3094" s="578"/>
      <c r="P3094" s="547"/>
      <c r="Q3094" s="547"/>
      <c r="R3094" s="547"/>
    </row>
    <row r="3095" spans="6:18" s="577" customFormat="1">
      <c r="F3095" s="545"/>
      <c r="H3095" s="545"/>
      <c r="J3095" s="545"/>
      <c r="O3095" s="578"/>
      <c r="P3095" s="547"/>
      <c r="Q3095" s="547"/>
      <c r="R3095" s="547"/>
    </row>
    <row r="3096" spans="6:18" s="577" customFormat="1">
      <c r="F3096" s="545"/>
      <c r="H3096" s="545"/>
      <c r="J3096" s="545"/>
      <c r="O3096" s="578"/>
      <c r="P3096" s="547"/>
      <c r="Q3096" s="547"/>
      <c r="R3096" s="547"/>
    </row>
    <row r="3097" spans="6:18" s="577" customFormat="1">
      <c r="F3097" s="545"/>
      <c r="H3097" s="545"/>
      <c r="J3097" s="545"/>
      <c r="O3097" s="578"/>
      <c r="P3097" s="547"/>
      <c r="Q3097" s="547"/>
      <c r="R3097" s="547"/>
    </row>
    <row r="3098" spans="6:18" s="577" customFormat="1">
      <c r="F3098" s="545"/>
      <c r="H3098" s="545"/>
      <c r="J3098" s="545"/>
      <c r="O3098" s="578"/>
      <c r="P3098" s="547"/>
      <c r="Q3098" s="547"/>
      <c r="R3098" s="547"/>
    </row>
    <row r="3099" spans="6:18" s="577" customFormat="1">
      <c r="F3099" s="545"/>
      <c r="H3099" s="545"/>
      <c r="J3099" s="545"/>
      <c r="O3099" s="578"/>
      <c r="P3099" s="547"/>
      <c r="Q3099" s="547"/>
      <c r="R3099" s="547"/>
    </row>
    <row r="3100" spans="6:18" s="577" customFormat="1">
      <c r="F3100" s="545"/>
      <c r="H3100" s="545"/>
      <c r="J3100" s="545"/>
      <c r="O3100" s="578"/>
      <c r="P3100" s="547"/>
      <c r="Q3100" s="547"/>
      <c r="R3100" s="547"/>
    </row>
    <row r="3101" spans="6:18" s="577" customFormat="1">
      <c r="F3101" s="545"/>
      <c r="H3101" s="545"/>
      <c r="J3101" s="545"/>
      <c r="O3101" s="578"/>
      <c r="P3101" s="547"/>
      <c r="Q3101" s="547"/>
      <c r="R3101" s="547"/>
    </row>
    <row r="3102" spans="6:18" s="577" customFormat="1">
      <c r="F3102" s="545"/>
      <c r="H3102" s="545"/>
      <c r="J3102" s="545"/>
      <c r="O3102" s="578"/>
      <c r="P3102" s="547"/>
      <c r="Q3102" s="547"/>
      <c r="R3102" s="547"/>
    </row>
    <row r="3103" spans="6:18" s="577" customFormat="1">
      <c r="F3103" s="545"/>
      <c r="H3103" s="545"/>
      <c r="J3103" s="545"/>
      <c r="O3103" s="578"/>
      <c r="P3103" s="547"/>
      <c r="Q3103" s="547"/>
      <c r="R3103" s="547"/>
    </row>
    <row r="3104" spans="6:18" s="577" customFormat="1">
      <c r="F3104" s="545"/>
      <c r="H3104" s="545"/>
      <c r="J3104" s="545"/>
      <c r="O3104" s="578"/>
      <c r="P3104" s="547"/>
      <c r="Q3104" s="547"/>
      <c r="R3104" s="547"/>
    </row>
    <row r="3105" spans="6:18" s="577" customFormat="1">
      <c r="F3105" s="545"/>
      <c r="H3105" s="545"/>
      <c r="J3105" s="545"/>
      <c r="O3105" s="578"/>
      <c r="P3105" s="547"/>
      <c r="Q3105" s="547"/>
      <c r="R3105" s="547"/>
    </row>
    <row r="3106" spans="6:18" s="577" customFormat="1">
      <c r="F3106" s="545"/>
      <c r="H3106" s="545"/>
      <c r="J3106" s="545"/>
      <c r="O3106" s="578"/>
      <c r="P3106" s="547"/>
      <c r="Q3106" s="547"/>
      <c r="R3106" s="547"/>
    </row>
    <row r="3107" spans="6:18" s="577" customFormat="1">
      <c r="F3107" s="545"/>
      <c r="H3107" s="545"/>
      <c r="J3107" s="545"/>
      <c r="O3107" s="578"/>
      <c r="P3107" s="547"/>
      <c r="Q3107" s="547"/>
      <c r="R3107" s="547"/>
    </row>
    <row r="3108" spans="6:18" s="577" customFormat="1">
      <c r="F3108" s="545"/>
      <c r="H3108" s="545"/>
      <c r="J3108" s="545"/>
      <c r="O3108" s="578"/>
      <c r="P3108" s="547"/>
      <c r="Q3108" s="547"/>
      <c r="R3108" s="547"/>
    </row>
    <row r="3109" spans="6:18" s="577" customFormat="1">
      <c r="F3109" s="545"/>
      <c r="H3109" s="545"/>
      <c r="J3109" s="545"/>
      <c r="O3109" s="578"/>
      <c r="P3109" s="547"/>
      <c r="Q3109" s="547"/>
      <c r="R3109" s="547"/>
    </row>
    <row r="3110" spans="6:18" s="577" customFormat="1">
      <c r="F3110" s="545"/>
      <c r="H3110" s="545"/>
      <c r="J3110" s="545"/>
      <c r="O3110" s="578"/>
      <c r="P3110" s="547"/>
      <c r="Q3110" s="547"/>
      <c r="R3110" s="547"/>
    </row>
    <row r="3111" spans="6:18" s="577" customFormat="1">
      <c r="F3111" s="545"/>
      <c r="H3111" s="545"/>
      <c r="J3111" s="545"/>
      <c r="O3111" s="578"/>
      <c r="P3111" s="547"/>
      <c r="Q3111" s="547"/>
      <c r="R3111" s="547"/>
    </row>
    <row r="3112" spans="6:18" s="577" customFormat="1">
      <c r="F3112" s="545"/>
      <c r="H3112" s="545"/>
      <c r="J3112" s="545"/>
      <c r="O3112" s="578"/>
      <c r="P3112" s="547"/>
      <c r="Q3112" s="547"/>
      <c r="R3112" s="547"/>
    </row>
    <row r="3113" spans="6:18" s="577" customFormat="1">
      <c r="F3113" s="545"/>
      <c r="H3113" s="545"/>
      <c r="J3113" s="545"/>
      <c r="O3113" s="578"/>
      <c r="P3113" s="547"/>
      <c r="Q3113" s="547"/>
      <c r="R3113" s="547"/>
    </row>
    <row r="3114" spans="6:18" s="577" customFormat="1">
      <c r="F3114" s="545"/>
      <c r="H3114" s="545"/>
      <c r="J3114" s="545"/>
      <c r="O3114" s="578"/>
      <c r="P3114" s="547"/>
      <c r="Q3114" s="547"/>
      <c r="R3114" s="547"/>
    </row>
    <row r="3115" spans="6:18" s="577" customFormat="1">
      <c r="F3115" s="545"/>
      <c r="H3115" s="545"/>
      <c r="J3115" s="545"/>
      <c r="O3115" s="578"/>
      <c r="P3115" s="547"/>
      <c r="Q3115" s="547"/>
      <c r="R3115" s="547"/>
    </row>
    <row r="3116" spans="6:18" s="577" customFormat="1">
      <c r="F3116" s="545"/>
      <c r="H3116" s="545"/>
      <c r="J3116" s="545"/>
      <c r="O3116" s="578"/>
      <c r="P3116" s="547"/>
      <c r="Q3116" s="547"/>
      <c r="R3116" s="547"/>
    </row>
    <row r="3117" spans="6:18" s="577" customFormat="1">
      <c r="F3117" s="545"/>
      <c r="H3117" s="545"/>
      <c r="J3117" s="545"/>
      <c r="O3117" s="578"/>
      <c r="P3117" s="547"/>
      <c r="Q3117" s="547"/>
      <c r="R3117" s="547"/>
    </row>
    <row r="3118" spans="6:18" s="577" customFormat="1">
      <c r="F3118" s="545"/>
      <c r="H3118" s="545"/>
      <c r="J3118" s="545"/>
      <c r="O3118" s="578"/>
      <c r="P3118" s="547"/>
      <c r="Q3118" s="547"/>
      <c r="R3118" s="547"/>
    </row>
    <row r="3119" spans="6:18" s="577" customFormat="1">
      <c r="F3119" s="545"/>
      <c r="H3119" s="545"/>
      <c r="J3119" s="545"/>
      <c r="O3119" s="578"/>
      <c r="P3119" s="547"/>
      <c r="Q3119" s="547"/>
      <c r="R3119" s="547"/>
    </row>
    <row r="3120" spans="6:18" s="577" customFormat="1">
      <c r="F3120" s="545"/>
      <c r="H3120" s="545"/>
      <c r="J3120" s="545"/>
      <c r="O3120" s="578"/>
      <c r="P3120" s="547"/>
      <c r="Q3120" s="547"/>
      <c r="R3120" s="547"/>
    </row>
    <row r="3121" spans="6:18" s="577" customFormat="1">
      <c r="F3121" s="545"/>
      <c r="H3121" s="545"/>
      <c r="J3121" s="545"/>
      <c r="O3121" s="578"/>
      <c r="P3121" s="547"/>
      <c r="Q3121" s="547"/>
      <c r="R3121" s="547"/>
    </row>
    <row r="3122" spans="6:18" s="577" customFormat="1">
      <c r="F3122" s="545"/>
      <c r="H3122" s="545"/>
      <c r="J3122" s="545"/>
      <c r="O3122" s="578"/>
      <c r="P3122" s="547"/>
      <c r="Q3122" s="547"/>
      <c r="R3122" s="547"/>
    </row>
    <row r="3123" spans="6:18" s="577" customFormat="1">
      <c r="F3123" s="545"/>
      <c r="H3123" s="545"/>
      <c r="J3123" s="545"/>
      <c r="O3123" s="578"/>
      <c r="P3123" s="547"/>
      <c r="Q3123" s="547"/>
      <c r="R3123" s="547"/>
    </row>
    <row r="3124" spans="6:18" s="577" customFormat="1">
      <c r="F3124" s="545"/>
      <c r="H3124" s="545"/>
      <c r="J3124" s="545"/>
      <c r="O3124" s="578"/>
      <c r="P3124" s="547"/>
      <c r="Q3124" s="547"/>
      <c r="R3124" s="547"/>
    </row>
    <row r="3125" spans="6:18" s="577" customFormat="1">
      <c r="F3125" s="545"/>
      <c r="H3125" s="545"/>
      <c r="J3125" s="545"/>
      <c r="O3125" s="578"/>
      <c r="P3125" s="547"/>
      <c r="Q3125" s="547"/>
      <c r="R3125" s="547"/>
    </row>
    <row r="3126" spans="6:18" s="577" customFormat="1">
      <c r="F3126" s="545"/>
      <c r="H3126" s="545"/>
      <c r="J3126" s="545"/>
      <c r="O3126" s="578"/>
      <c r="P3126" s="547"/>
      <c r="Q3126" s="547"/>
      <c r="R3126" s="547"/>
    </row>
    <row r="3127" spans="6:18" s="577" customFormat="1">
      <c r="F3127" s="545"/>
      <c r="H3127" s="545"/>
      <c r="J3127" s="545"/>
      <c r="O3127" s="578"/>
      <c r="P3127" s="547"/>
      <c r="Q3127" s="547"/>
      <c r="R3127" s="547"/>
    </row>
    <row r="3128" spans="6:18" s="577" customFormat="1">
      <c r="F3128" s="545"/>
      <c r="H3128" s="545"/>
      <c r="J3128" s="545"/>
      <c r="O3128" s="578"/>
      <c r="P3128" s="547"/>
      <c r="Q3128" s="547"/>
      <c r="R3128" s="547"/>
    </row>
    <row r="3129" spans="6:18" s="577" customFormat="1">
      <c r="F3129" s="545"/>
      <c r="H3129" s="545"/>
      <c r="J3129" s="545"/>
      <c r="O3129" s="578"/>
      <c r="P3129" s="547"/>
      <c r="Q3129" s="547"/>
      <c r="R3129" s="547"/>
    </row>
    <row r="3130" spans="6:18" s="577" customFormat="1">
      <c r="F3130" s="545"/>
      <c r="H3130" s="545"/>
      <c r="J3130" s="545"/>
      <c r="O3130" s="578"/>
      <c r="P3130" s="547"/>
      <c r="Q3130" s="547"/>
      <c r="R3130" s="547"/>
    </row>
    <row r="3131" spans="6:18" s="577" customFormat="1">
      <c r="F3131" s="545"/>
      <c r="H3131" s="545"/>
      <c r="J3131" s="545"/>
      <c r="O3131" s="578"/>
      <c r="P3131" s="547"/>
      <c r="Q3131" s="547"/>
      <c r="R3131" s="547"/>
    </row>
    <row r="3132" spans="6:18" s="577" customFormat="1">
      <c r="F3132" s="545"/>
      <c r="H3132" s="545"/>
      <c r="J3132" s="545"/>
      <c r="O3132" s="578"/>
      <c r="P3132" s="547"/>
      <c r="Q3132" s="547"/>
      <c r="R3132" s="547"/>
    </row>
    <row r="3133" spans="6:18" s="577" customFormat="1">
      <c r="F3133" s="545"/>
      <c r="H3133" s="545"/>
      <c r="J3133" s="545"/>
      <c r="O3133" s="578"/>
      <c r="P3133" s="547"/>
      <c r="Q3133" s="547"/>
      <c r="R3133" s="547"/>
    </row>
    <row r="3134" spans="6:18" s="577" customFormat="1">
      <c r="F3134" s="545"/>
      <c r="H3134" s="545"/>
      <c r="J3134" s="545"/>
      <c r="O3134" s="578"/>
      <c r="P3134" s="547"/>
      <c r="Q3134" s="547"/>
      <c r="R3134" s="547"/>
    </row>
    <row r="3135" spans="6:18" s="577" customFormat="1">
      <c r="F3135" s="545"/>
      <c r="H3135" s="545"/>
      <c r="J3135" s="545"/>
      <c r="O3135" s="578"/>
      <c r="P3135" s="547"/>
      <c r="Q3135" s="547"/>
      <c r="R3135" s="547"/>
    </row>
    <row r="3136" spans="6:18" s="577" customFormat="1">
      <c r="F3136" s="545"/>
      <c r="H3136" s="545"/>
      <c r="J3136" s="545"/>
      <c r="O3136" s="578"/>
      <c r="P3136" s="547"/>
      <c r="Q3136" s="547"/>
      <c r="R3136" s="547"/>
    </row>
    <row r="3137" spans="6:18" s="577" customFormat="1">
      <c r="F3137" s="545"/>
      <c r="H3137" s="545"/>
      <c r="J3137" s="545"/>
      <c r="O3137" s="578"/>
      <c r="P3137" s="547"/>
      <c r="Q3137" s="547"/>
      <c r="R3137" s="547"/>
    </row>
    <row r="3138" spans="6:18" s="577" customFormat="1">
      <c r="F3138" s="545"/>
      <c r="H3138" s="545"/>
      <c r="J3138" s="545"/>
      <c r="O3138" s="578"/>
      <c r="P3138" s="547"/>
      <c r="Q3138" s="547"/>
      <c r="R3138" s="547"/>
    </row>
    <row r="3139" spans="6:18" s="577" customFormat="1">
      <c r="F3139" s="545"/>
      <c r="H3139" s="545"/>
      <c r="J3139" s="545"/>
      <c r="O3139" s="578"/>
      <c r="P3139" s="547"/>
      <c r="Q3139" s="547"/>
      <c r="R3139" s="547"/>
    </row>
    <row r="3140" spans="6:18" s="577" customFormat="1">
      <c r="F3140" s="545"/>
      <c r="H3140" s="545"/>
      <c r="J3140" s="545"/>
      <c r="O3140" s="578"/>
      <c r="P3140" s="547"/>
      <c r="Q3140" s="547"/>
      <c r="R3140" s="547"/>
    </row>
    <row r="3141" spans="6:18" s="577" customFormat="1">
      <c r="F3141" s="545"/>
      <c r="H3141" s="545"/>
      <c r="J3141" s="545"/>
      <c r="O3141" s="578"/>
      <c r="P3141" s="547"/>
      <c r="Q3141" s="547"/>
      <c r="R3141" s="547"/>
    </row>
    <row r="3142" spans="6:18" s="577" customFormat="1">
      <c r="F3142" s="545"/>
      <c r="H3142" s="545"/>
      <c r="J3142" s="545"/>
      <c r="O3142" s="578"/>
      <c r="P3142" s="547"/>
      <c r="Q3142" s="547"/>
      <c r="R3142" s="547"/>
    </row>
    <row r="3143" spans="6:18" s="577" customFormat="1">
      <c r="F3143" s="545"/>
      <c r="H3143" s="545"/>
      <c r="J3143" s="545"/>
      <c r="O3143" s="578"/>
      <c r="P3143" s="547"/>
      <c r="Q3143" s="547"/>
      <c r="R3143" s="547"/>
    </row>
    <row r="3144" spans="6:18" s="577" customFormat="1">
      <c r="F3144" s="545"/>
      <c r="H3144" s="545"/>
      <c r="J3144" s="545"/>
      <c r="O3144" s="578"/>
      <c r="P3144" s="547"/>
      <c r="Q3144" s="547"/>
      <c r="R3144" s="547"/>
    </row>
    <row r="3145" spans="6:18" s="577" customFormat="1">
      <c r="F3145" s="545"/>
      <c r="H3145" s="545"/>
      <c r="J3145" s="545"/>
      <c r="O3145" s="578"/>
      <c r="P3145" s="547"/>
      <c r="Q3145" s="547"/>
      <c r="R3145" s="547"/>
    </row>
    <row r="3146" spans="6:18" s="577" customFormat="1">
      <c r="F3146" s="545"/>
      <c r="H3146" s="545"/>
      <c r="J3146" s="545"/>
      <c r="O3146" s="578"/>
      <c r="P3146" s="547"/>
      <c r="Q3146" s="547"/>
      <c r="R3146" s="547"/>
    </row>
    <row r="3147" spans="6:18" s="577" customFormat="1">
      <c r="F3147" s="545"/>
      <c r="H3147" s="545"/>
      <c r="J3147" s="545"/>
      <c r="O3147" s="578"/>
      <c r="P3147" s="547"/>
      <c r="Q3147" s="547"/>
      <c r="R3147" s="547"/>
    </row>
    <row r="3148" spans="6:18" s="577" customFormat="1">
      <c r="F3148" s="545"/>
      <c r="H3148" s="545"/>
      <c r="J3148" s="545"/>
      <c r="O3148" s="578"/>
      <c r="P3148" s="547"/>
      <c r="Q3148" s="547"/>
      <c r="R3148" s="547"/>
    </row>
    <row r="3149" spans="6:18" s="577" customFormat="1">
      <c r="F3149" s="545"/>
      <c r="H3149" s="545"/>
      <c r="J3149" s="545"/>
      <c r="O3149" s="578"/>
      <c r="P3149" s="547"/>
      <c r="Q3149" s="547"/>
      <c r="R3149" s="547"/>
    </row>
    <row r="3150" spans="6:18" s="577" customFormat="1">
      <c r="F3150" s="545"/>
      <c r="H3150" s="545"/>
      <c r="J3150" s="545"/>
      <c r="O3150" s="578"/>
      <c r="P3150" s="547"/>
      <c r="Q3150" s="547"/>
      <c r="R3150" s="547"/>
    </row>
    <row r="3151" spans="6:18" s="577" customFormat="1">
      <c r="F3151" s="545"/>
      <c r="H3151" s="545"/>
      <c r="J3151" s="545"/>
      <c r="O3151" s="578"/>
      <c r="P3151" s="547"/>
      <c r="Q3151" s="547"/>
      <c r="R3151" s="547"/>
    </row>
    <row r="3152" spans="6:18" s="577" customFormat="1">
      <c r="F3152" s="545"/>
      <c r="H3152" s="545"/>
      <c r="J3152" s="545"/>
      <c r="O3152" s="578"/>
      <c r="P3152" s="547"/>
      <c r="Q3152" s="547"/>
      <c r="R3152" s="547"/>
    </row>
    <row r="3153" spans="6:18" s="577" customFormat="1">
      <c r="F3153" s="545"/>
      <c r="H3153" s="545"/>
      <c r="J3153" s="545"/>
      <c r="O3153" s="578"/>
      <c r="P3153" s="547"/>
      <c r="Q3153" s="547"/>
      <c r="R3153" s="547"/>
    </row>
    <row r="3154" spans="6:18" s="577" customFormat="1">
      <c r="F3154" s="545"/>
      <c r="H3154" s="545"/>
      <c r="J3154" s="545"/>
      <c r="O3154" s="578"/>
      <c r="P3154" s="547"/>
      <c r="Q3154" s="547"/>
      <c r="R3154" s="547"/>
    </row>
    <row r="3155" spans="6:18" s="577" customFormat="1">
      <c r="F3155" s="545"/>
      <c r="H3155" s="545"/>
      <c r="J3155" s="545"/>
      <c r="O3155" s="578"/>
      <c r="P3155" s="547"/>
      <c r="Q3155" s="547"/>
      <c r="R3155" s="547"/>
    </row>
    <row r="3156" spans="6:18" s="577" customFormat="1">
      <c r="F3156" s="545"/>
      <c r="H3156" s="545"/>
      <c r="J3156" s="545"/>
      <c r="O3156" s="578"/>
      <c r="P3156" s="547"/>
      <c r="Q3156" s="547"/>
      <c r="R3156" s="547"/>
    </row>
    <row r="3157" spans="6:18" s="577" customFormat="1">
      <c r="F3157" s="545"/>
      <c r="H3157" s="545"/>
      <c r="J3157" s="545"/>
      <c r="O3157" s="578"/>
      <c r="P3157" s="547"/>
      <c r="Q3157" s="547"/>
      <c r="R3157" s="547"/>
    </row>
    <row r="3158" spans="6:18" s="577" customFormat="1">
      <c r="F3158" s="545"/>
      <c r="H3158" s="545"/>
      <c r="J3158" s="545"/>
      <c r="O3158" s="578"/>
      <c r="P3158" s="547"/>
      <c r="Q3158" s="547"/>
      <c r="R3158" s="547"/>
    </row>
    <row r="3159" spans="6:18" s="577" customFormat="1">
      <c r="F3159" s="545"/>
      <c r="H3159" s="545"/>
      <c r="J3159" s="545"/>
      <c r="O3159" s="578"/>
      <c r="P3159" s="547"/>
      <c r="Q3159" s="547"/>
      <c r="R3159" s="547"/>
    </row>
    <row r="3160" spans="6:18" s="577" customFormat="1">
      <c r="F3160" s="545"/>
      <c r="H3160" s="545"/>
      <c r="J3160" s="545"/>
      <c r="O3160" s="578"/>
      <c r="P3160" s="547"/>
      <c r="Q3160" s="547"/>
      <c r="R3160" s="547"/>
    </row>
    <row r="3161" spans="6:18" s="577" customFormat="1">
      <c r="F3161" s="545"/>
      <c r="H3161" s="545"/>
      <c r="J3161" s="545"/>
      <c r="O3161" s="578"/>
      <c r="P3161" s="547"/>
      <c r="Q3161" s="547"/>
      <c r="R3161" s="547"/>
    </row>
    <row r="3162" spans="6:18" s="577" customFormat="1">
      <c r="F3162" s="545"/>
      <c r="H3162" s="545"/>
      <c r="J3162" s="545"/>
      <c r="O3162" s="578"/>
      <c r="P3162" s="547"/>
      <c r="Q3162" s="547"/>
      <c r="R3162" s="547"/>
    </row>
    <row r="3163" spans="6:18" s="577" customFormat="1">
      <c r="F3163" s="545"/>
      <c r="H3163" s="545"/>
      <c r="J3163" s="545"/>
      <c r="O3163" s="578"/>
      <c r="P3163" s="547"/>
      <c r="Q3163" s="547"/>
      <c r="R3163" s="547"/>
    </row>
    <row r="3164" spans="6:18" s="577" customFormat="1">
      <c r="F3164" s="545"/>
      <c r="H3164" s="545"/>
      <c r="J3164" s="545"/>
      <c r="O3164" s="578"/>
      <c r="P3164" s="547"/>
      <c r="Q3164" s="547"/>
      <c r="R3164" s="547"/>
    </row>
    <row r="3165" spans="6:18" s="577" customFormat="1">
      <c r="F3165" s="545"/>
      <c r="H3165" s="545"/>
      <c r="J3165" s="545"/>
      <c r="O3165" s="578"/>
      <c r="P3165" s="547"/>
      <c r="Q3165" s="547"/>
      <c r="R3165" s="547"/>
    </row>
    <row r="3166" spans="6:18" s="577" customFormat="1">
      <c r="F3166" s="545"/>
      <c r="H3166" s="545"/>
      <c r="J3166" s="545"/>
      <c r="O3166" s="578"/>
      <c r="P3166" s="547"/>
      <c r="Q3166" s="547"/>
      <c r="R3166" s="547"/>
    </row>
    <row r="3167" spans="6:18" s="577" customFormat="1">
      <c r="F3167" s="545"/>
      <c r="H3167" s="545"/>
      <c r="J3167" s="545"/>
      <c r="O3167" s="578"/>
      <c r="P3167" s="547"/>
      <c r="Q3167" s="547"/>
      <c r="R3167" s="547"/>
    </row>
    <row r="3168" spans="6:18" s="577" customFormat="1">
      <c r="F3168" s="545"/>
      <c r="H3168" s="545"/>
      <c r="J3168" s="545"/>
      <c r="O3168" s="578"/>
      <c r="P3168" s="547"/>
      <c r="Q3168" s="547"/>
      <c r="R3168" s="547"/>
    </row>
    <row r="3169" spans="6:18" s="577" customFormat="1">
      <c r="F3169" s="545"/>
      <c r="H3169" s="545"/>
      <c r="J3169" s="545"/>
      <c r="O3169" s="578"/>
      <c r="P3169" s="547"/>
      <c r="Q3169" s="547"/>
      <c r="R3169" s="547"/>
    </row>
    <row r="3170" spans="6:18" s="577" customFormat="1">
      <c r="F3170" s="545"/>
      <c r="H3170" s="545"/>
      <c r="J3170" s="545"/>
      <c r="O3170" s="578"/>
      <c r="P3170" s="547"/>
      <c r="Q3170" s="547"/>
      <c r="R3170" s="547"/>
    </row>
    <row r="3171" spans="6:18" s="577" customFormat="1">
      <c r="F3171" s="545"/>
      <c r="H3171" s="545"/>
      <c r="J3171" s="545"/>
      <c r="O3171" s="578"/>
      <c r="P3171" s="547"/>
      <c r="Q3171" s="547"/>
      <c r="R3171" s="547"/>
    </row>
    <row r="3172" spans="6:18" s="577" customFormat="1">
      <c r="F3172" s="545"/>
      <c r="H3172" s="545"/>
      <c r="J3172" s="545"/>
      <c r="O3172" s="578"/>
      <c r="P3172" s="547"/>
      <c r="Q3172" s="547"/>
      <c r="R3172" s="547"/>
    </row>
    <row r="3173" spans="6:18" s="577" customFormat="1">
      <c r="F3173" s="545"/>
      <c r="H3173" s="545"/>
      <c r="J3173" s="545"/>
      <c r="O3173" s="578"/>
      <c r="P3173" s="547"/>
      <c r="Q3173" s="547"/>
      <c r="R3173" s="547"/>
    </row>
    <row r="3174" spans="6:18" s="577" customFormat="1">
      <c r="F3174" s="545"/>
      <c r="H3174" s="545"/>
      <c r="J3174" s="545"/>
      <c r="O3174" s="578"/>
      <c r="P3174" s="547"/>
      <c r="Q3174" s="547"/>
      <c r="R3174" s="547"/>
    </row>
    <row r="3175" spans="6:18" s="577" customFormat="1">
      <c r="F3175" s="545"/>
      <c r="H3175" s="545"/>
      <c r="J3175" s="545"/>
      <c r="O3175" s="578"/>
      <c r="P3175" s="547"/>
      <c r="Q3175" s="547"/>
      <c r="R3175" s="547"/>
    </row>
    <row r="3176" spans="6:18" s="577" customFormat="1">
      <c r="F3176" s="545"/>
      <c r="H3176" s="545"/>
      <c r="J3176" s="545"/>
      <c r="O3176" s="578"/>
      <c r="P3176" s="547"/>
      <c r="Q3176" s="547"/>
      <c r="R3176" s="547"/>
    </row>
    <row r="3177" spans="6:18" s="577" customFormat="1">
      <c r="F3177" s="545"/>
      <c r="H3177" s="545"/>
      <c r="J3177" s="545"/>
      <c r="O3177" s="578"/>
      <c r="P3177" s="547"/>
      <c r="Q3177" s="547"/>
      <c r="R3177" s="547"/>
    </row>
    <row r="3178" spans="6:18" s="577" customFormat="1">
      <c r="F3178" s="545"/>
      <c r="H3178" s="545"/>
      <c r="J3178" s="545"/>
      <c r="O3178" s="578"/>
      <c r="P3178" s="547"/>
      <c r="Q3178" s="547"/>
      <c r="R3178" s="547"/>
    </row>
    <row r="3179" spans="6:18" s="577" customFormat="1">
      <c r="F3179" s="545"/>
      <c r="H3179" s="545"/>
      <c r="J3179" s="545"/>
      <c r="O3179" s="578"/>
      <c r="P3179" s="547"/>
      <c r="Q3179" s="547"/>
      <c r="R3179" s="547"/>
    </row>
    <row r="3180" spans="6:18" s="577" customFormat="1">
      <c r="F3180" s="545"/>
      <c r="H3180" s="545"/>
      <c r="J3180" s="545"/>
      <c r="O3180" s="578"/>
      <c r="P3180" s="547"/>
      <c r="Q3180" s="547"/>
      <c r="R3180" s="547"/>
    </row>
    <row r="3181" spans="6:18" s="577" customFormat="1">
      <c r="F3181" s="545"/>
      <c r="H3181" s="545"/>
      <c r="J3181" s="545"/>
      <c r="O3181" s="578"/>
      <c r="P3181" s="547"/>
      <c r="Q3181" s="547"/>
      <c r="R3181" s="547"/>
    </row>
    <row r="3182" spans="6:18" s="577" customFormat="1">
      <c r="F3182" s="545"/>
      <c r="H3182" s="545"/>
      <c r="J3182" s="545"/>
      <c r="O3182" s="578"/>
      <c r="P3182" s="547"/>
      <c r="Q3182" s="547"/>
      <c r="R3182" s="547"/>
    </row>
    <row r="3183" spans="6:18" s="577" customFormat="1">
      <c r="F3183" s="545"/>
      <c r="H3183" s="545"/>
      <c r="J3183" s="545"/>
      <c r="O3183" s="578"/>
      <c r="P3183" s="547"/>
      <c r="Q3183" s="547"/>
      <c r="R3183" s="547"/>
    </row>
    <row r="3184" spans="6:18" s="577" customFormat="1">
      <c r="F3184" s="545"/>
      <c r="H3184" s="545"/>
      <c r="J3184" s="545"/>
      <c r="O3184" s="578"/>
      <c r="P3184" s="547"/>
      <c r="Q3184" s="547"/>
      <c r="R3184" s="547"/>
    </row>
    <row r="3185" spans="6:18" s="577" customFormat="1">
      <c r="F3185" s="545"/>
      <c r="H3185" s="545"/>
      <c r="J3185" s="545"/>
      <c r="O3185" s="578"/>
      <c r="P3185" s="547"/>
      <c r="Q3185" s="547"/>
      <c r="R3185" s="547"/>
    </row>
    <row r="3186" spans="6:18" s="577" customFormat="1">
      <c r="F3186" s="545"/>
      <c r="H3186" s="545"/>
      <c r="J3186" s="545"/>
      <c r="O3186" s="578"/>
      <c r="P3186" s="547"/>
      <c r="Q3186" s="547"/>
      <c r="R3186" s="547"/>
    </row>
    <row r="3187" spans="6:18" s="577" customFormat="1">
      <c r="F3187" s="545"/>
      <c r="H3187" s="545"/>
      <c r="J3187" s="545"/>
      <c r="O3187" s="578"/>
      <c r="P3187" s="547"/>
      <c r="Q3187" s="547"/>
      <c r="R3187" s="547"/>
    </row>
    <row r="3188" spans="6:18" s="577" customFormat="1">
      <c r="F3188" s="545"/>
      <c r="H3188" s="545"/>
      <c r="J3188" s="545"/>
      <c r="O3188" s="578"/>
      <c r="P3188" s="547"/>
      <c r="Q3188" s="547"/>
      <c r="R3188" s="547"/>
    </row>
    <row r="3189" spans="6:18" s="577" customFormat="1">
      <c r="F3189" s="545"/>
      <c r="H3189" s="545"/>
      <c r="J3189" s="545"/>
      <c r="O3189" s="578"/>
      <c r="P3189" s="547"/>
      <c r="Q3189" s="547"/>
      <c r="R3189" s="547"/>
    </row>
    <row r="3190" spans="6:18" s="577" customFormat="1">
      <c r="F3190" s="545"/>
      <c r="H3190" s="545"/>
      <c r="J3190" s="545"/>
      <c r="O3190" s="578"/>
      <c r="P3190" s="547"/>
      <c r="Q3190" s="547"/>
      <c r="R3190" s="547"/>
    </row>
    <row r="3191" spans="6:18" s="577" customFormat="1">
      <c r="F3191" s="545"/>
      <c r="H3191" s="545"/>
      <c r="J3191" s="545"/>
      <c r="O3191" s="578"/>
      <c r="P3191" s="547"/>
      <c r="Q3191" s="547"/>
      <c r="R3191" s="547"/>
    </row>
    <row r="3192" spans="6:18" s="577" customFormat="1">
      <c r="F3192" s="545"/>
      <c r="H3192" s="545"/>
      <c r="J3192" s="545"/>
      <c r="O3192" s="578"/>
      <c r="P3192" s="547"/>
      <c r="Q3192" s="547"/>
      <c r="R3192" s="547"/>
    </row>
    <row r="3193" spans="6:18" s="577" customFormat="1">
      <c r="F3193" s="545"/>
      <c r="H3193" s="545"/>
      <c r="J3193" s="545"/>
      <c r="O3193" s="578"/>
      <c r="P3193" s="547"/>
      <c r="Q3193" s="547"/>
      <c r="R3193" s="547"/>
    </row>
    <row r="3194" spans="6:18" s="577" customFormat="1">
      <c r="F3194" s="545"/>
      <c r="H3194" s="545"/>
      <c r="J3194" s="545"/>
      <c r="O3194" s="578"/>
      <c r="P3194" s="547"/>
      <c r="Q3194" s="547"/>
      <c r="R3194" s="547"/>
    </row>
    <row r="3195" spans="6:18" s="577" customFormat="1">
      <c r="F3195" s="545"/>
      <c r="H3195" s="545"/>
      <c r="J3195" s="545"/>
      <c r="O3195" s="578"/>
      <c r="P3195" s="547"/>
      <c r="Q3195" s="547"/>
      <c r="R3195" s="547"/>
    </row>
    <row r="3196" spans="6:18" s="577" customFormat="1">
      <c r="F3196" s="545"/>
      <c r="H3196" s="545"/>
      <c r="J3196" s="545"/>
      <c r="O3196" s="578"/>
      <c r="P3196" s="547"/>
      <c r="Q3196" s="547"/>
      <c r="R3196" s="547"/>
    </row>
    <row r="3197" spans="6:18" s="577" customFormat="1">
      <c r="F3197" s="545"/>
      <c r="H3197" s="545"/>
      <c r="J3197" s="545"/>
      <c r="O3197" s="578"/>
      <c r="P3197" s="547"/>
      <c r="Q3197" s="547"/>
      <c r="R3197" s="547"/>
    </row>
    <row r="3198" spans="6:18" s="577" customFormat="1">
      <c r="F3198" s="545"/>
      <c r="H3198" s="545"/>
      <c r="J3198" s="545"/>
      <c r="O3198" s="578"/>
      <c r="P3198" s="547"/>
      <c r="Q3198" s="547"/>
      <c r="R3198" s="547"/>
    </row>
    <row r="3199" spans="6:18" s="577" customFormat="1">
      <c r="F3199" s="545"/>
      <c r="H3199" s="545"/>
      <c r="J3199" s="545"/>
      <c r="O3199" s="578"/>
      <c r="P3199" s="547"/>
      <c r="Q3199" s="547"/>
      <c r="R3199" s="547"/>
    </row>
    <row r="3200" spans="6:18" s="577" customFormat="1">
      <c r="F3200" s="545"/>
      <c r="H3200" s="545"/>
      <c r="J3200" s="545"/>
      <c r="O3200" s="578"/>
      <c r="P3200" s="547"/>
      <c r="Q3200" s="547"/>
      <c r="R3200" s="547"/>
    </row>
    <row r="3201" spans="6:18" s="577" customFormat="1">
      <c r="F3201" s="545"/>
      <c r="H3201" s="545"/>
      <c r="J3201" s="545"/>
      <c r="O3201" s="578"/>
      <c r="P3201" s="547"/>
      <c r="Q3201" s="547"/>
      <c r="R3201" s="547"/>
    </row>
    <row r="3202" spans="6:18" s="577" customFormat="1">
      <c r="F3202" s="545"/>
      <c r="H3202" s="545"/>
      <c r="J3202" s="545"/>
      <c r="O3202" s="578"/>
      <c r="P3202" s="547"/>
      <c r="Q3202" s="547"/>
      <c r="R3202" s="547"/>
    </row>
    <row r="3203" spans="6:18" s="577" customFormat="1">
      <c r="F3203" s="545"/>
      <c r="H3203" s="545"/>
      <c r="J3203" s="545"/>
      <c r="O3203" s="578"/>
      <c r="P3203" s="547"/>
      <c r="Q3203" s="547"/>
      <c r="R3203" s="547"/>
    </row>
    <row r="3204" spans="6:18" s="577" customFormat="1">
      <c r="F3204" s="545"/>
      <c r="H3204" s="545"/>
      <c r="J3204" s="545"/>
      <c r="O3204" s="578"/>
      <c r="P3204" s="547"/>
      <c r="Q3204" s="547"/>
      <c r="R3204" s="547"/>
    </row>
    <row r="3205" spans="6:18" s="577" customFormat="1">
      <c r="F3205" s="545"/>
      <c r="H3205" s="545"/>
      <c r="J3205" s="545"/>
      <c r="O3205" s="578"/>
      <c r="P3205" s="547"/>
      <c r="Q3205" s="547"/>
      <c r="R3205" s="547"/>
    </row>
    <row r="3206" spans="6:18" s="577" customFormat="1">
      <c r="F3206" s="545"/>
      <c r="H3206" s="545"/>
      <c r="J3206" s="545"/>
      <c r="O3206" s="578"/>
      <c r="P3206" s="547"/>
      <c r="Q3206" s="547"/>
      <c r="R3206" s="547"/>
    </row>
    <row r="3207" spans="6:18" s="577" customFormat="1">
      <c r="F3207" s="545"/>
      <c r="H3207" s="545"/>
      <c r="J3207" s="545"/>
      <c r="O3207" s="578"/>
      <c r="P3207" s="547"/>
      <c r="Q3207" s="547"/>
      <c r="R3207" s="547"/>
    </row>
    <row r="3208" spans="6:18" s="577" customFormat="1">
      <c r="F3208" s="545"/>
      <c r="H3208" s="545"/>
      <c r="J3208" s="545"/>
      <c r="O3208" s="578"/>
      <c r="P3208" s="547"/>
      <c r="Q3208" s="547"/>
      <c r="R3208" s="547"/>
    </row>
    <row r="3209" spans="6:18" s="577" customFormat="1">
      <c r="F3209" s="545"/>
      <c r="H3209" s="545"/>
      <c r="J3209" s="545"/>
      <c r="O3209" s="578"/>
      <c r="P3209" s="547"/>
      <c r="Q3209" s="547"/>
      <c r="R3209" s="547"/>
    </row>
    <row r="3210" spans="6:18" s="577" customFormat="1">
      <c r="F3210" s="545"/>
      <c r="H3210" s="545"/>
      <c r="J3210" s="545"/>
      <c r="O3210" s="578"/>
      <c r="P3210" s="547"/>
      <c r="Q3210" s="547"/>
      <c r="R3210" s="547"/>
    </row>
    <row r="3211" spans="6:18" s="577" customFormat="1">
      <c r="F3211" s="545"/>
      <c r="H3211" s="545"/>
      <c r="J3211" s="545"/>
      <c r="O3211" s="578"/>
      <c r="P3211" s="547"/>
      <c r="Q3211" s="547"/>
      <c r="R3211" s="547"/>
    </row>
    <row r="3212" spans="6:18" s="577" customFormat="1">
      <c r="F3212" s="545"/>
      <c r="H3212" s="545"/>
      <c r="J3212" s="545"/>
      <c r="O3212" s="578"/>
      <c r="P3212" s="547"/>
      <c r="Q3212" s="547"/>
      <c r="R3212" s="547"/>
    </row>
    <row r="3213" spans="6:18" s="577" customFormat="1">
      <c r="F3213" s="545"/>
      <c r="H3213" s="545"/>
      <c r="J3213" s="545"/>
      <c r="O3213" s="578"/>
      <c r="P3213" s="547"/>
      <c r="Q3213" s="547"/>
      <c r="R3213" s="547"/>
    </row>
    <row r="3214" spans="6:18" s="577" customFormat="1">
      <c r="F3214" s="545"/>
      <c r="H3214" s="545"/>
      <c r="J3214" s="545"/>
      <c r="O3214" s="578"/>
      <c r="P3214" s="547"/>
      <c r="Q3214" s="547"/>
      <c r="R3214" s="547"/>
    </row>
    <row r="3215" spans="6:18" s="577" customFormat="1">
      <c r="F3215" s="545"/>
      <c r="H3215" s="545"/>
      <c r="J3215" s="545"/>
      <c r="O3215" s="578"/>
      <c r="P3215" s="547"/>
      <c r="Q3215" s="547"/>
      <c r="R3215" s="547"/>
    </row>
    <row r="3216" spans="6:18" s="577" customFormat="1">
      <c r="F3216" s="545"/>
      <c r="H3216" s="545"/>
      <c r="J3216" s="545"/>
      <c r="O3216" s="578"/>
      <c r="P3216" s="547"/>
      <c r="Q3216" s="547"/>
      <c r="R3216" s="547"/>
    </row>
    <row r="3217" spans="6:18" s="577" customFormat="1">
      <c r="F3217" s="545"/>
      <c r="H3217" s="545"/>
      <c r="J3217" s="545"/>
      <c r="O3217" s="578"/>
      <c r="P3217" s="547"/>
      <c r="Q3217" s="547"/>
      <c r="R3217" s="547"/>
    </row>
    <row r="3218" spans="6:18" s="577" customFormat="1">
      <c r="F3218" s="545"/>
      <c r="H3218" s="545"/>
      <c r="J3218" s="545"/>
      <c r="O3218" s="578"/>
      <c r="P3218" s="547"/>
      <c r="Q3218" s="547"/>
      <c r="R3218" s="547"/>
    </row>
    <row r="3219" spans="6:18" s="577" customFormat="1">
      <c r="F3219" s="545"/>
      <c r="H3219" s="545"/>
      <c r="J3219" s="545"/>
      <c r="O3219" s="578"/>
      <c r="P3219" s="547"/>
      <c r="Q3219" s="547"/>
      <c r="R3219" s="547"/>
    </row>
    <row r="3220" spans="6:18" s="577" customFormat="1">
      <c r="F3220" s="545"/>
      <c r="H3220" s="545"/>
      <c r="J3220" s="545"/>
      <c r="O3220" s="578"/>
      <c r="P3220" s="547"/>
      <c r="Q3220" s="547"/>
      <c r="R3220" s="547"/>
    </row>
    <row r="3221" spans="6:18" s="577" customFormat="1">
      <c r="F3221" s="545"/>
      <c r="H3221" s="545"/>
      <c r="J3221" s="545"/>
      <c r="O3221" s="578"/>
      <c r="P3221" s="547"/>
      <c r="Q3221" s="547"/>
      <c r="R3221" s="547"/>
    </row>
    <row r="3222" spans="6:18" s="577" customFormat="1">
      <c r="F3222" s="545"/>
      <c r="H3222" s="545"/>
      <c r="J3222" s="545"/>
      <c r="O3222" s="578"/>
      <c r="P3222" s="547"/>
      <c r="Q3222" s="547"/>
      <c r="R3222" s="547"/>
    </row>
    <row r="3223" spans="6:18" s="577" customFormat="1">
      <c r="F3223" s="545"/>
      <c r="H3223" s="545"/>
      <c r="J3223" s="545"/>
      <c r="O3223" s="578"/>
      <c r="P3223" s="547"/>
      <c r="Q3223" s="547"/>
      <c r="R3223" s="547"/>
    </row>
    <row r="3224" spans="6:18" s="577" customFormat="1">
      <c r="F3224" s="545"/>
      <c r="H3224" s="545"/>
      <c r="J3224" s="545"/>
      <c r="O3224" s="578"/>
      <c r="P3224" s="547"/>
      <c r="Q3224" s="547"/>
      <c r="R3224" s="547"/>
    </row>
    <row r="3225" spans="6:18" s="577" customFormat="1">
      <c r="F3225" s="545"/>
      <c r="H3225" s="545"/>
      <c r="J3225" s="545"/>
      <c r="O3225" s="578"/>
      <c r="P3225" s="547"/>
      <c r="Q3225" s="547"/>
      <c r="R3225" s="547"/>
    </row>
    <row r="3226" spans="6:18" s="577" customFormat="1">
      <c r="F3226" s="545"/>
      <c r="H3226" s="545"/>
      <c r="J3226" s="545"/>
      <c r="O3226" s="578"/>
      <c r="P3226" s="547"/>
      <c r="Q3226" s="547"/>
      <c r="R3226" s="547"/>
    </row>
    <row r="3227" spans="6:18" s="577" customFormat="1">
      <c r="F3227" s="545"/>
      <c r="H3227" s="545"/>
      <c r="J3227" s="545"/>
      <c r="O3227" s="578"/>
      <c r="P3227" s="547"/>
      <c r="Q3227" s="547"/>
      <c r="R3227" s="547"/>
    </row>
    <row r="3228" spans="6:18" s="577" customFormat="1">
      <c r="F3228" s="545"/>
      <c r="H3228" s="545"/>
      <c r="J3228" s="545"/>
      <c r="O3228" s="578"/>
      <c r="P3228" s="547"/>
      <c r="Q3228" s="547"/>
      <c r="R3228" s="547"/>
    </row>
    <row r="3229" spans="6:18" s="577" customFormat="1">
      <c r="F3229" s="545"/>
      <c r="H3229" s="545"/>
      <c r="J3229" s="545"/>
      <c r="O3229" s="578"/>
      <c r="P3229" s="547"/>
      <c r="Q3229" s="547"/>
      <c r="R3229" s="547"/>
    </row>
    <row r="3230" spans="6:18" s="577" customFormat="1">
      <c r="F3230" s="545"/>
      <c r="H3230" s="545"/>
      <c r="J3230" s="545"/>
      <c r="O3230" s="578"/>
      <c r="P3230" s="547"/>
      <c r="Q3230" s="547"/>
      <c r="R3230" s="547"/>
    </row>
    <row r="3231" spans="6:18" s="577" customFormat="1">
      <c r="F3231" s="545"/>
      <c r="H3231" s="545"/>
      <c r="J3231" s="545"/>
      <c r="O3231" s="578"/>
      <c r="P3231" s="547"/>
      <c r="Q3231" s="547"/>
      <c r="R3231" s="547"/>
    </row>
    <row r="3232" spans="6:18" s="577" customFormat="1">
      <c r="F3232" s="545"/>
      <c r="H3232" s="545"/>
      <c r="J3232" s="545"/>
      <c r="O3232" s="578"/>
      <c r="P3232" s="547"/>
      <c r="Q3232" s="547"/>
      <c r="R3232" s="547"/>
    </row>
    <row r="3233" spans="6:18" s="577" customFormat="1">
      <c r="F3233" s="545"/>
      <c r="H3233" s="545"/>
      <c r="J3233" s="545"/>
      <c r="O3233" s="578"/>
      <c r="P3233" s="547"/>
      <c r="Q3233" s="547"/>
      <c r="R3233" s="547"/>
    </row>
    <row r="3234" spans="6:18" s="577" customFormat="1">
      <c r="F3234" s="545"/>
      <c r="H3234" s="545"/>
      <c r="J3234" s="545"/>
      <c r="O3234" s="578"/>
      <c r="P3234" s="547"/>
      <c r="Q3234" s="547"/>
      <c r="R3234" s="547"/>
    </row>
    <row r="3235" spans="6:18" s="577" customFormat="1">
      <c r="F3235" s="545"/>
      <c r="H3235" s="545"/>
      <c r="J3235" s="545"/>
      <c r="O3235" s="578"/>
      <c r="P3235" s="547"/>
      <c r="Q3235" s="547"/>
      <c r="R3235" s="547"/>
    </row>
    <row r="3236" spans="6:18" s="577" customFormat="1">
      <c r="F3236" s="545"/>
      <c r="H3236" s="545"/>
      <c r="J3236" s="545"/>
      <c r="O3236" s="578"/>
      <c r="P3236" s="547"/>
      <c r="Q3236" s="547"/>
      <c r="R3236" s="547"/>
    </row>
    <row r="3237" spans="6:18" s="577" customFormat="1">
      <c r="F3237" s="545"/>
      <c r="H3237" s="545"/>
      <c r="J3237" s="545"/>
      <c r="O3237" s="578"/>
      <c r="P3237" s="547"/>
      <c r="Q3237" s="547"/>
      <c r="R3237" s="547"/>
    </row>
    <row r="3238" spans="6:18" s="577" customFormat="1">
      <c r="F3238" s="545"/>
      <c r="H3238" s="545"/>
      <c r="J3238" s="545"/>
      <c r="O3238" s="578"/>
      <c r="P3238" s="547"/>
      <c r="Q3238" s="547"/>
      <c r="R3238" s="547"/>
    </row>
    <row r="3239" spans="6:18" s="577" customFormat="1">
      <c r="F3239" s="545"/>
      <c r="H3239" s="545"/>
      <c r="J3239" s="545"/>
      <c r="O3239" s="578"/>
      <c r="P3239" s="547"/>
      <c r="Q3239" s="547"/>
      <c r="R3239" s="547"/>
    </row>
    <row r="3240" spans="6:18" s="577" customFormat="1">
      <c r="F3240" s="545"/>
      <c r="H3240" s="545"/>
      <c r="J3240" s="545"/>
      <c r="O3240" s="578"/>
      <c r="P3240" s="547"/>
      <c r="Q3240" s="547"/>
      <c r="R3240" s="547"/>
    </row>
    <row r="3241" spans="6:18" s="577" customFormat="1">
      <c r="F3241" s="545"/>
      <c r="H3241" s="545"/>
      <c r="J3241" s="545"/>
      <c r="O3241" s="578"/>
      <c r="P3241" s="547"/>
      <c r="Q3241" s="547"/>
      <c r="R3241" s="547"/>
    </row>
    <row r="3242" spans="6:18" s="577" customFormat="1">
      <c r="F3242" s="545"/>
      <c r="H3242" s="545"/>
      <c r="J3242" s="545"/>
      <c r="O3242" s="578"/>
      <c r="P3242" s="547"/>
      <c r="Q3242" s="547"/>
      <c r="R3242" s="547"/>
    </row>
    <row r="3243" spans="6:18" s="577" customFormat="1">
      <c r="F3243" s="545"/>
      <c r="H3243" s="545"/>
      <c r="J3243" s="545"/>
      <c r="O3243" s="578"/>
      <c r="P3243" s="547"/>
      <c r="Q3243" s="547"/>
      <c r="R3243" s="547"/>
    </row>
    <row r="3244" spans="6:18" s="577" customFormat="1">
      <c r="F3244" s="545"/>
      <c r="H3244" s="545"/>
      <c r="J3244" s="545"/>
      <c r="O3244" s="578"/>
      <c r="P3244" s="547"/>
      <c r="Q3244" s="547"/>
      <c r="R3244" s="547"/>
    </row>
    <row r="3245" spans="6:18" s="577" customFormat="1">
      <c r="F3245" s="545"/>
      <c r="H3245" s="545"/>
      <c r="J3245" s="545"/>
      <c r="O3245" s="578"/>
      <c r="P3245" s="547"/>
      <c r="Q3245" s="547"/>
      <c r="R3245" s="547"/>
    </row>
    <row r="3246" spans="6:18" s="577" customFormat="1">
      <c r="F3246" s="545"/>
      <c r="H3246" s="545"/>
      <c r="J3246" s="545"/>
      <c r="O3246" s="578"/>
      <c r="P3246" s="547"/>
      <c r="Q3246" s="547"/>
      <c r="R3246" s="547"/>
    </row>
    <row r="3247" spans="6:18" s="577" customFormat="1">
      <c r="F3247" s="545"/>
      <c r="H3247" s="545"/>
      <c r="J3247" s="545"/>
      <c r="O3247" s="578"/>
      <c r="P3247" s="547"/>
      <c r="Q3247" s="547"/>
      <c r="R3247" s="547"/>
    </row>
    <row r="3248" spans="6:18" s="577" customFormat="1">
      <c r="F3248" s="545"/>
      <c r="H3248" s="545"/>
      <c r="J3248" s="545"/>
      <c r="O3248" s="578"/>
      <c r="P3248" s="547"/>
      <c r="Q3248" s="547"/>
      <c r="R3248" s="547"/>
    </row>
    <row r="3249" spans="6:18" s="577" customFormat="1">
      <c r="F3249" s="545"/>
      <c r="H3249" s="545"/>
      <c r="J3249" s="545"/>
      <c r="O3249" s="578"/>
      <c r="P3249" s="547"/>
      <c r="Q3249" s="547"/>
      <c r="R3249" s="547"/>
    </row>
    <row r="3250" spans="6:18" s="577" customFormat="1">
      <c r="F3250" s="545"/>
      <c r="H3250" s="545"/>
      <c r="J3250" s="545"/>
      <c r="O3250" s="578"/>
      <c r="P3250" s="547"/>
      <c r="Q3250" s="547"/>
      <c r="R3250" s="547"/>
    </row>
    <row r="3251" spans="6:18" s="577" customFormat="1">
      <c r="F3251" s="545"/>
      <c r="H3251" s="545"/>
      <c r="J3251" s="545"/>
      <c r="O3251" s="578"/>
      <c r="P3251" s="547"/>
      <c r="Q3251" s="547"/>
      <c r="R3251" s="547"/>
    </row>
    <row r="3252" spans="6:18" s="577" customFormat="1">
      <c r="F3252" s="545"/>
      <c r="H3252" s="545"/>
      <c r="J3252" s="545"/>
      <c r="O3252" s="578"/>
      <c r="P3252" s="547"/>
      <c r="Q3252" s="547"/>
      <c r="R3252" s="547"/>
    </row>
    <row r="3253" spans="6:18" s="577" customFormat="1">
      <c r="F3253" s="545"/>
      <c r="H3253" s="545"/>
      <c r="J3253" s="545"/>
      <c r="O3253" s="578"/>
      <c r="P3253" s="547"/>
      <c r="Q3253" s="547"/>
      <c r="R3253" s="547"/>
    </row>
    <row r="3254" spans="6:18" s="577" customFormat="1">
      <c r="F3254" s="545"/>
      <c r="H3254" s="545"/>
      <c r="J3254" s="545"/>
      <c r="O3254" s="578"/>
      <c r="P3254" s="547"/>
      <c r="Q3254" s="547"/>
      <c r="R3254" s="547"/>
    </row>
    <row r="3255" spans="6:18" s="577" customFormat="1">
      <c r="F3255" s="545"/>
      <c r="H3255" s="545"/>
      <c r="J3255" s="545"/>
      <c r="O3255" s="578"/>
      <c r="P3255" s="547"/>
      <c r="Q3255" s="547"/>
      <c r="R3255" s="547"/>
    </row>
    <row r="3256" spans="6:18" s="577" customFormat="1">
      <c r="F3256" s="545"/>
      <c r="H3256" s="545"/>
      <c r="J3256" s="545"/>
      <c r="O3256" s="578"/>
      <c r="P3256" s="547"/>
      <c r="Q3256" s="547"/>
      <c r="R3256" s="547"/>
    </row>
    <row r="3257" spans="6:18" s="577" customFormat="1">
      <c r="F3257" s="545"/>
      <c r="H3257" s="545"/>
      <c r="J3257" s="545"/>
      <c r="O3257" s="578"/>
      <c r="P3257" s="547"/>
      <c r="Q3257" s="547"/>
      <c r="R3257" s="547"/>
    </row>
    <row r="3258" spans="6:18" s="577" customFormat="1">
      <c r="F3258" s="545"/>
      <c r="H3258" s="545"/>
      <c r="J3258" s="545"/>
      <c r="O3258" s="578"/>
      <c r="P3258" s="547"/>
      <c r="Q3258" s="547"/>
      <c r="R3258" s="547"/>
    </row>
    <row r="3259" spans="6:18" s="577" customFormat="1">
      <c r="F3259" s="545"/>
      <c r="H3259" s="545"/>
      <c r="J3259" s="545"/>
      <c r="O3259" s="578"/>
      <c r="P3259" s="547"/>
      <c r="Q3259" s="547"/>
      <c r="R3259" s="547"/>
    </row>
    <row r="3260" spans="6:18" s="577" customFormat="1">
      <c r="F3260" s="545"/>
      <c r="H3260" s="545"/>
      <c r="J3260" s="545"/>
      <c r="O3260" s="578"/>
      <c r="P3260" s="547"/>
      <c r="Q3260" s="547"/>
      <c r="R3260" s="547"/>
    </row>
    <row r="3261" spans="6:18" s="577" customFormat="1">
      <c r="F3261" s="545"/>
      <c r="H3261" s="545"/>
      <c r="J3261" s="545"/>
      <c r="O3261" s="578"/>
      <c r="P3261" s="547"/>
      <c r="Q3261" s="547"/>
      <c r="R3261" s="547"/>
    </row>
    <row r="3262" spans="6:18" s="577" customFormat="1">
      <c r="F3262" s="545"/>
      <c r="H3262" s="545"/>
      <c r="J3262" s="545"/>
      <c r="O3262" s="578"/>
      <c r="P3262" s="547"/>
      <c r="Q3262" s="547"/>
      <c r="R3262" s="547"/>
    </row>
    <row r="3263" spans="6:18" s="577" customFormat="1">
      <c r="F3263" s="545"/>
      <c r="H3263" s="545"/>
      <c r="J3263" s="545"/>
      <c r="O3263" s="578"/>
      <c r="P3263" s="547"/>
      <c r="Q3263" s="547"/>
      <c r="R3263" s="547"/>
    </row>
    <row r="3264" spans="6:18" s="577" customFormat="1">
      <c r="F3264" s="545"/>
      <c r="H3264" s="545"/>
      <c r="J3264" s="545"/>
      <c r="O3264" s="578"/>
      <c r="P3264" s="547"/>
      <c r="Q3264" s="547"/>
      <c r="R3264" s="547"/>
    </row>
    <row r="3265" spans="6:18" s="577" customFormat="1">
      <c r="F3265" s="545"/>
      <c r="H3265" s="545"/>
      <c r="J3265" s="545"/>
      <c r="O3265" s="578"/>
      <c r="P3265" s="547"/>
      <c r="Q3265" s="547"/>
      <c r="R3265" s="547"/>
    </row>
    <row r="3266" spans="6:18" s="577" customFormat="1">
      <c r="F3266" s="545"/>
      <c r="H3266" s="545"/>
      <c r="J3266" s="545"/>
      <c r="O3266" s="578"/>
      <c r="P3266" s="547"/>
      <c r="Q3266" s="547"/>
      <c r="R3266" s="547"/>
    </row>
    <row r="3267" spans="6:18" s="577" customFormat="1">
      <c r="F3267" s="545"/>
      <c r="H3267" s="545"/>
      <c r="J3267" s="545"/>
      <c r="O3267" s="578"/>
      <c r="P3267" s="547"/>
      <c r="Q3267" s="547"/>
      <c r="R3267" s="547"/>
    </row>
    <row r="3268" spans="6:18" s="577" customFormat="1">
      <c r="F3268" s="545"/>
      <c r="H3268" s="545"/>
      <c r="J3268" s="545"/>
      <c r="O3268" s="578"/>
      <c r="P3268" s="547"/>
      <c r="Q3268" s="547"/>
      <c r="R3268" s="547"/>
    </row>
    <row r="3269" spans="6:18" s="577" customFormat="1">
      <c r="F3269" s="545"/>
      <c r="H3269" s="545"/>
      <c r="J3269" s="545"/>
      <c r="O3269" s="578"/>
      <c r="P3269" s="547"/>
      <c r="Q3269" s="547"/>
      <c r="R3269" s="547"/>
    </row>
    <row r="3270" spans="6:18" s="577" customFormat="1">
      <c r="F3270" s="545"/>
      <c r="H3270" s="545"/>
      <c r="J3270" s="545"/>
      <c r="O3270" s="578"/>
      <c r="P3270" s="547"/>
      <c r="Q3270" s="547"/>
      <c r="R3270" s="547"/>
    </row>
    <row r="3271" spans="6:18" s="577" customFormat="1">
      <c r="F3271" s="545"/>
      <c r="H3271" s="545"/>
      <c r="J3271" s="545"/>
      <c r="O3271" s="578"/>
      <c r="P3271" s="547"/>
      <c r="Q3271" s="547"/>
      <c r="R3271" s="547"/>
    </row>
    <row r="3272" spans="6:18" s="577" customFormat="1">
      <c r="F3272" s="545"/>
      <c r="H3272" s="545"/>
      <c r="J3272" s="545"/>
      <c r="O3272" s="578"/>
      <c r="P3272" s="547"/>
      <c r="Q3272" s="547"/>
      <c r="R3272" s="547"/>
    </row>
    <row r="3273" spans="6:18" s="577" customFormat="1">
      <c r="F3273" s="545"/>
      <c r="H3273" s="545"/>
      <c r="J3273" s="545"/>
      <c r="O3273" s="578"/>
      <c r="P3273" s="547"/>
      <c r="Q3273" s="547"/>
      <c r="R3273" s="547"/>
    </row>
    <row r="3274" spans="6:18" s="577" customFormat="1">
      <c r="F3274" s="545"/>
      <c r="H3274" s="545"/>
      <c r="J3274" s="545"/>
      <c r="O3274" s="578"/>
      <c r="P3274" s="547"/>
      <c r="Q3274" s="547"/>
      <c r="R3274" s="547"/>
    </row>
    <row r="3275" spans="6:18" s="577" customFormat="1">
      <c r="F3275" s="545"/>
      <c r="H3275" s="545"/>
      <c r="J3275" s="545"/>
      <c r="O3275" s="578"/>
      <c r="P3275" s="547"/>
      <c r="Q3275" s="547"/>
      <c r="R3275" s="547"/>
    </row>
    <row r="3276" spans="6:18" s="577" customFormat="1">
      <c r="F3276" s="545"/>
      <c r="H3276" s="545"/>
      <c r="J3276" s="545"/>
      <c r="O3276" s="578"/>
      <c r="P3276" s="547"/>
      <c r="Q3276" s="547"/>
      <c r="R3276" s="547"/>
    </row>
    <row r="3277" spans="6:18" s="577" customFormat="1">
      <c r="F3277" s="545"/>
      <c r="H3277" s="545"/>
      <c r="J3277" s="545"/>
      <c r="O3277" s="578"/>
      <c r="P3277" s="547"/>
      <c r="Q3277" s="547"/>
      <c r="R3277" s="547"/>
    </row>
    <row r="3278" spans="6:18" s="577" customFormat="1">
      <c r="F3278" s="545"/>
      <c r="H3278" s="545"/>
      <c r="J3278" s="545"/>
      <c r="O3278" s="578"/>
      <c r="P3278" s="547"/>
      <c r="Q3278" s="547"/>
      <c r="R3278" s="547"/>
    </row>
    <row r="3279" spans="6:18" s="577" customFormat="1">
      <c r="F3279" s="545"/>
      <c r="H3279" s="545"/>
      <c r="J3279" s="545"/>
      <c r="O3279" s="578"/>
      <c r="P3279" s="547"/>
      <c r="Q3279" s="547"/>
      <c r="R3279" s="547"/>
    </row>
    <row r="3280" spans="6:18" s="577" customFormat="1">
      <c r="F3280" s="545"/>
      <c r="H3280" s="545"/>
      <c r="J3280" s="545"/>
      <c r="O3280" s="578"/>
      <c r="P3280" s="547"/>
      <c r="Q3280" s="547"/>
      <c r="R3280" s="547"/>
    </row>
    <row r="3281" spans="6:18" s="577" customFormat="1">
      <c r="F3281" s="545"/>
      <c r="H3281" s="545"/>
      <c r="J3281" s="545"/>
      <c r="O3281" s="578"/>
      <c r="P3281" s="547"/>
      <c r="Q3281" s="547"/>
      <c r="R3281" s="547"/>
    </row>
    <row r="3282" spans="6:18" s="577" customFormat="1">
      <c r="F3282" s="545"/>
      <c r="H3282" s="545"/>
      <c r="J3282" s="545"/>
      <c r="O3282" s="578"/>
      <c r="P3282" s="547"/>
      <c r="Q3282" s="547"/>
      <c r="R3282" s="547"/>
    </row>
    <row r="3283" spans="6:18" s="577" customFormat="1">
      <c r="F3283" s="545"/>
      <c r="H3283" s="545"/>
      <c r="J3283" s="545"/>
      <c r="O3283" s="578"/>
      <c r="P3283" s="547"/>
      <c r="Q3283" s="547"/>
      <c r="R3283" s="547"/>
    </row>
    <row r="3284" spans="6:18" s="577" customFormat="1">
      <c r="F3284" s="545"/>
      <c r="H3284" s="545"/>
      <c r="J3284" s="545"/>
      <c r="O3284" s="578"/>
      <c r="P3284" s="547"/>
      <c r="Q3284" s="547"/>
      <c r="R3284" s="547"/>
    </row>
    <row r="3285" spans="6:18" s="577" customFormat="1">
      <c r="F3285" s="545"/>
      <c r="H3285" s="545"/>
      <c r="J3285" s="545"/>
      <c r="O3285" s="578"/>
      <c r="P3285" s="547"/>
      <c r="Q3285" s="547"/>
      <c r="R3285" s="547"/>
    </row>
    <row r="3286" spans="6:18" s="577" customFormat="1">
      <c r="F3286" s="545"/>
      <c r="H3286" s="545"/>
      <c r="J3286" s="545"/>
      <c r="O3286" s="578"/>
      <c r="P3286" s="547"/>
      <c r="Q3286" s="547"/>
      <c r="R3286" s="547"/>
    </row>
    <row r="3287" spans="6:18" s="577" customFormat="1">
      <c r="F3287" s="545"/>
      <c r="H3287" s="545"/>
      <c r="J3287" s="545"/>
      <c r="O3287" s="578"/>
      <c r="P3287" s="547"/>
      <c r="Q3287" s="547"/>
      <c r="R3287" s="547"/>
    </row>
    <row r="3288" spans="6:18" s="577" customFormat="1">
      <c r="F3288" s="545"/>
      <c r="H3288" s="545"/>
      <c r="J3288" s="545"/>
      <c r="O3288" s="578"/>
      <c r="P3288" s="547"/>
      <c r="Q3288" s="547"/>
      <c r="R3288" s="547"/>
    </row>
    <row r="3289" spans="6:18" s="577" customFormat="1">
      <c r="F3289" s="545"/>
      <c r="H3289" s="545"/>
      <c r="J3289" s="545"/>
      <c r="O3289" s="578"/>
      <c r="P3289" s="547"/>
      <c r="Q3289" s="547"/>
      <c r="R3289" s="547"/>
    </row>
    <row r="3290" spans="6:18" s="577" customFormat="1">
      <c r="F3290" s="545"/>
      <c r="H3290" s="545"/>
      <c r="J3290" s="545"/>
      <c r="O3290" s="578"/>
      <c r="P3290" s="547"/>
      <c r="Q3290" s="547"/>
      <c r="R3290" s="547"/>
    </row>
    <row r="3291" spans="6:18" s="577" customFormat="1">
      <c r="F3291" s="545"/>
      <c r="H3291" s="545"/>
      <c r="J3291" s="545"/>
      <c r="O3291" s="578"/>
      <c r="P3291" s="547"/>
      <c r="Q3291" s="547"/>
      <c r="R3291" s="547"/>
    </row>
    <row r="3292" spans="6:18" s="577" customFormat="1">
      <c r="F3292" s="545"/>
      <c r="H3292" s="545"/>
      <c r="J3292" s="545"/>
      <c r="O3292" s="578"/>
      <c r="P3292" s="547"/>
      <c r="Q3292" s="547"/>
      <c r="R3292" s="547"/>
    </row>
    <row r="3293" spans="6:18" s="577" customFormat="1">
      <c r="F3293" s="545"/>
      <c r="H3293" s="545"/>
      <c r="J3293" s="545"/>
      <c r="O3293" s="578"/>
      <c r="P3293" s="547"/>
      <c r="Q3293" s="547"/>
      <c r="R3293" s="547"/>
    </row>
    <row r="3294" spans="6:18" s="577" customFormat="1">
      <c r="F3294" s="545"/>
      <c r="H3294" s="545"/>
      <c r="J3294" s="545"/>
      <c r="O3294" s="578"/>
      <c r="P3294" s="547"/>
      <c r="Q3294" s="547"/>
      <c r="R3294" s="547"/>
    </row>
    <row r="3295" spans="6:18" s="577" customFormat="1">
      <c r="F3295" s="545"/>
      <c r="H3295" s="545"/>
      <c r="J3295" s="545"/>
      <c r="O3295" s="578"/>
      <c r="P3295" s="547"/>
      <c r="Q3295" s="547"/>
      <c r="R3295" s="547"/>
    </row>
    <row r="3296" spans="6:18" s="577" customFormat="1">
      <c r="F3296" s="545"/>
      <c r="H3296" s="545"/>
      <c r="J3296" s="545"/>
      <c r="O3296" s="578"/>
      <c r="P3296" s="547"/>
      <c r="Q3296" s="547"/>
      <c r="R3296" s="547"/>
    </row>
    <row r="3297" spans="6:18" s="577" customFormat="1">
      <c r="F3297" s="545"/>
      <c r="H3297" s="545"/>
      <c r="J3297" s="545"/>
      <c r="O3297" s="578"/>
      <c r="P3297" s="547"/>
      <c r="Q3297" s="547"/>
      <c r="R3297" s="547"/>
    </row>
    <row r="3298" spans="6:18" s="577" customFormat="1">
      <c r="F3298" s="545"/>
      <c r="H3298" s="545"/>
      <c r="J3298" s="545"/>
      <c r="O3298" s="578"/>
      <c r="P3298" s="547"/>
      <c r="Q3298" s="547"/>
      <c r="R3298" s="547"/>
    </row>
    <row r="3299" spans="6:18" s="577" customFormat="1">
      <c r="F3299" s="545"/>
      <c r="H3299" s="545"/>
      <c r="J3299" s="545"/>
      <c r="O3299" s="578"/>
      <c r="P3299" s="547"/>
      <c r="Q3299" s="547"/>
      <c r="R3299" s="547"/>
    </row>
    <row r="3300" spans="6:18" s="577" customFormat="1">
      <c r="F3300" s="545"/>
      <c r="H3300" s="545"/>
      <c r="J3300" s="545"/>
      <c r="O3300" s="578"/>
      <c r="P3300" s="547"/>
      <c r="Q3300" s="547"/>
      <c r="R3300" s="547"/>
    </row>
    <row r="3301" spans="6:18" s="577" customFormat="1">
      <c r="F3301" s="545"/>
      <c r="H3301" s="545"/>
      <c r="J3301" s="545"/>
      <c r="O3301" s="578"/>
      <c r="P3301" s="547"/>
      <c r="Q3301" s="547"/>
      <c r="R3301" s="547"/>
    </row>
    <row r="3302" spans="6:18" s="577" customFormat="1">
      <c r="F3302" s="545"/>
      <c r="H3302" s="545"/>
      <c r="J3302" s="545"/>
      <c r="O3302" s="578"/>
      <c r="P3302" s="547"/>
      <c r="Q3302" s="547"/>
      <c r="R3302" s="547"/>
    </row>
    <row r="3303" spans="6:18" s="577" customFormat="1">
      <c r="F3303" s="545"/>
      <c r="H3303" s="545"/>
      <c r="J3303" s="545"/>
      <c r="O3303" s="578"/>
      <c r="P3303" s="547"/>
      <c r="Q3303" s="547"/>
      <c r="R3303" s="547"/>
    </row>
    <row r="3304" spans="6:18" s="577" customFormat="1">
      <c r="F3304" s="545"/>
      <c r="H3304" s="545"/>
      <c r="J3304" s="545"/>
      <c r="O3304" s="578"/>
      <c r="P3304" s="547"/>
      <c r="Q3304" s="547"/>
      <c r="R3304" s="547"/>
    </row>
    <row r="3305" spans="6:18" s="577" customFormat="1">
      <c r="F3305" s="545"/>
      <c r="H3305" s="545"/>
      <c r="J3305" s="545"/>
      <c r="O3305" s="578"/>
      <c r="P3305" s="547"/>
      <c r="Q3305" s="547"/>
      <c r="R3305" s="547"/>
    </row>
    <row r="3306" spans="6:18" s="577" customFormat="1">
      <c r="F3306" s="545"/>
      <c r="H3306" s="545"/>
      <c r="J3306" s="545"/>
      <c r="O3306" s="578"/>
      <c r="P3306" s="547"/>
      <c r="Q3306" s="547"/>
      <c r="R3306" s="547"/>
    </row>
    <row r="3307" spans="6:18" s="577" customFormat="1">
      <c r="F3307" s="545"/>
      <c r="H3307" s="545"/>
      <c r="J3307" s="545"/>
      <c r="O3307" s="578"/>
      <c r="P3307" s="547"/>
      <c r="Q3307" s="547"/>
      <c r="R3307" s="547"/>
    </row>
    <row r="3308" spans="6:18" s="577" customFormat="1">
      <c r="F3308" s="545"/>
      <c r="H3308" s="545"/>
      <c r="J3308" s="545"/>
      <c r="O3308" s="578"/>
      <c r="P3308" s="547"/>
      <c r="Q3308" s="547"/>
      <c r="R3308" s="547"/>
    </row>
    <row r="3309" spans="6:18" s="577" customFormat="1">
      <c r="F3309" s="545"/>
      <c r="H3309" s="545"/>
      <c r="J3309" s="545"/>
      <c r="O3309" s="578"/>
      <c r="P3309" s="547"/>
      <c r="Q3309" s="547"/>
      <c r="R3309" s="547"/>
    </row>
    <row r="3310" spans="6:18" s="577" customFormat="1">
      <c r="F3310" s="545"/>
      <c r="H3310" s="545"/>
      <c r="J3310" s="545"/>
      <c r="O3310" s="578"/>
      <c r="P3310" s="547"/>
      <c r="Q3310" s="547"/>
      <c r="R3310" s="547"/>
    </row>
    <row r="3311" spans="6:18" s="577" customFormat="1">
      <c r="F3311" s="545"/>
      <c r="H3311" s="545"/>
      <c r="J3311" s="545"/>
      <c r="O3311" s="578"/>
      <c r="P3311" s="547"/>
      <c r="Q3311" s="547"/>
      <c r="R3311" s="547"/>
    </row>
    <row r="3312" spans="6:18" s="577" customFormat="1">
      <c r="F3312" s="545"/>
      <c r="H3312" s="545"/>
      <c r="J3312" s="545"/>
      <c r="O3312" s="578"/>
      <c r="P3312" s="547"/>
      <c r="Q3312" s="547"/>
      <c r="R3312" s="547"/>
    </row>
    <row r="3313" spans="6:18" s="577" customFormat="1">
      <c r="F3313" s="545"/>
      <c r="H3313" s="545"/>
      <c r="J3313" s="545"/>
      <c r="O3313" s="578"/>
      <c r="P3313" s="547"/>
      <c r="Q3313" s="547"/>
      <c r="R3313" s="547"/>
    </row>
    <row r="3314" spans="6:18" s="577" customFormat="1">
      <c r="F3314" s="545"/>
      <c r="H3314" s="545"/>
      <c r="J3314" s="545"/>
      <c r="O3314" s="578"/>
      <c r="P3314" s="547"/>
      <c r="Q3314" s="547"/>
      <c r="R3314" s="547"/>
    </row>
    <row r="3315" spans="6:18" s="577" customFormat="1">
      <c r="F3315" s="545"/>
      <c r="H3315" s="545"/>
      <c r="J3315" s="545"/>
      <c r="O3315" s="578"/>
      <c r="P3315" s="547"/>
      <c r="Q3315" s="547"/>
      <c r="R3315" s="547"/>
    </row>
    <row r="3316" spans="6:18" s="577" customFormat="1">
      <c r="F3316" s="545"/>
      <c r="H3316" s="545"/>
      <c r="J3316" s="545"/>
      <c r="O3316" s="578"/>
      <c r="P3316" s="547"/>
      <c r="Q3316" s="547"/>
      <c r="R3316" s="547"/>
    </row>
    <row r="3317" spans="6:18" s="577" customFormat="1">
      <c r="F3317" s="545"/>
      <c r="H3317" s="545"/>
      <c r="J3317" s="545"/>
      <c r="O3317" s="578"/>
      <c r="P3317" s="547"/>
      <c r="Q3317" s="547"/>
      <c r="R3317" s="547"/>
    </row>
    <row r="3318" spans="6:18" s="577" customFormat="1">
      <c r="F3318" s="545"/>
      <c r="H3318" s="545"/>
      <c r="J3318" s="545"/>
      <c r="O3318" s="578"/>
      <c r="P3318" s="547"/>
      <c r="Q3318" s="547"/>
      <c r="R3318" s="547"/>
    </row>
    <row r="3319" spans="6:18" s="577" customFormat="1">
      <c r="F3319" s="545"/>
      <c r="H3319" s="545"/>
      <c r="J3319" s="545"/>
      <c r="O3319" s="578"/>
      <c r="P3319" s="547"/>
      <c r="Q3319" s="547"/>
      <c r="R3319" s="547"/>
    </row>
    <row r="3320" spans="6:18" s="577" customFormat="1">
      <c r="F3320" s="545"/>
      <c r="H3320" s="545"/>
      <c r="J3320" s="545"/>
      <c r="O3320" s="578"/>
      <c r="P3320" s="547"/>
      <c r="Q3320" s="547"/>
      <c r="R3320" s="547"/>
    </row>
    <row r="3321" spans="6:18" s="577" customFormat="1">
      <c r="F3321" s="545"/>
      <c r="H3321" s="545"/>
      <c r="J3321" s="545"/>
      <c r="O3321" s="578"/>
      <c r="P3321" s="547"/>
      <c r="Q3321" s="547"/>
      <c r="R3321" s="547"/>
    </row>
    <row r="3322" spans="6:18" s="577" customFormat="1">
      <c r="F3322" s="545"/>
      <c r="H3322" s="545"/>
      <c r="J3322" s="545"/>
      <c r="O3322" s="578"/>
      <c r="P3322" s="547"/>
      <c r="Q3322" s="547"/>
      <c r="R3322" s="547"/>
    </row>
    <row r="3323" spans="6:18" s="577" customFormat="1">
      <c r="F3323" s="545"/>
      <c r="H3323" s="545"/>
      <c r="J3323" s="545"/>
      <c r="O3323" s="578"/>
      <c r="P3323" s="547"/>
      <c r="Q3323" s="547"/>
      <c r="R3323" s="547"/>
    </row>
    <row r="3324" spans="6:18" s="577" customFormat="1">
      <c r="F3324" s="545"/>
      <c r="H3324" s="545"/>
      <c r="J3324" s="545"/>
      <c r="O3324" s="578"/>
      <c r="P3324" s="547"/>
      <c r="Q3324" s="547"/>
      <c r="R3324" s="547"/>
    </row>
    <row r="3325" spans="6:18" s="577" customFormat="1">
      <c r="F3325" s="545"/>
      <c r="H3325" s="545"/>
      <c r="J3325" s="545"/>
      <c r="O3325" s="578"/>
      <c r="P3325" s="547"/>
      <c r="Q3325" s="547"/>
      <c r="R3325" s="547"/>
    </row>
    <row r="3326" spans="6:18" s="577" customFormat="1">
      <c r="F3326" s="545"/>
      <c r="H3326" s="545"/>
      <c r="J3326" s="545"/>
      <c r="O3326" s="578"/>
      <c r="P3326" s="547"/>
      <c r="Q3326" s="547"/>
      <c r="R3326" s="547"/>
    </row>
    <row r="3327" spans="6:18" s="577" customFormat="1">
      <c r="F3327" s="545"/>
      <c r="H3327" s="545"/>
      <c r="J3327" s="545"/>
      <c r="O3327" s="578"/>
      <c r="P3327" s="547"/>
      <c r="Q3327" s="547"/>
      <c r="R3327" s="547"/>
    </row>
    <row r="3328" spans="6:18" s="577" customFormat="1">
      <c r="F3328" s="545"/>
      <c r="H3328" s="545"/>
      <c r="J3328" s="545"/>
      <c r="O3328" s="578"/>
      <c r="P3328" s="547"/>
      <c r="Q3328" s="547"/>
      <c r="R3328" s="547"/>
    </row>
    <row r="3329" spans="6:18" s="577" customFormat="1">
      <c r="F3329" s="545"/>
      <c r="H3329" s="545"/>
      <c r="J3329" s="545"/>
      <c r="O3329" s="578"/>
      <c r="P3329" s="547"/>
      <c r="Q3329" s="547"/>
      <c r="R3329" s="547"/>
    </row>
    <row r="3330" spans="6:18" s="577" customFormat="1">
      <c r="F3330" s="545"/>
      <c r="H3330" s="545"/>
      <c r="J3330" s="545"/>
      <c r="O3330" s="578"/>
      <c r="P3330" s="547"/>
      <c r="Q3330" s="547"/>
      <c r="R3330" s="547"/>
    </row>
    <row r="3331" spans="6:18" s="577" customFormat="1">
      <c r="F3331" s="545"/>
      <c r="H3331" s="545"/>
      <c r="J3331" s="545"/>
      <c r="O3331" s="578"/>
      <c r="P3331" s="547"/>
      <c r="Q3331" s="547"/>
      <c r="R3331" s="547"/>
    </row>
    <row r="3332" spans="6:18" s="577" customFormat="1">
      <c r="F3332" s="545"/>
      <c r="H3332" s="545"/>
      <c r="J3332" s="545"/>
      <c r="O3332" s="578"/>
      <c r="P3332" s="547"/>
      <c r="Q3332" s="547"/>
      <c r="R3332" s="547"/>
    </row>
    <row r="3333" spans="6:18" s="577" customFormat="1">
      <c r="F3333" s="545"/>
      <c r="H3333" s="545"/>
      <c r="J3333" s="545"/>
      <c r="O3333" s="578"/>
      <c r="P3333" s="547"/>
      <c r="Q3333" s="547"/>
      <c r="R3333" s="547"/>
    </row>
    <row r="3334" spans="6:18" s="577" customFormat="1">
      <c r="F3334" s="545"/>
      <c r="H3334" s="545"/>
      <c r="J3334" s="545"/>
      <c r="O3334" s="578"/>
      <c r="P3334" s="547"/>
      <c r="Q3334" s="547"/>
      <c r="R3334" s="547"/>
    </row>
    <row r="3335" spans="6:18" s="577" customFormat="1">
      <c r="F3335" s="545"/>
      <c r="H3335" s="545"/>
      <c r="J3335" s="545"/>
      <c r="O3335" s="578"/>
      <c r="P3335" s="547"/>
      <c r="Q3335" s="547"/>
      <c r="R3335" s="547"/>
    </row>
    <row r="3336" spans="6:18" s="577" customFormat="1">
      <c r="F3336" s="545"/>
      <c r="H3336" s="545"/>
      <c r="J3336" s="545"/>
      <c r="O3336" s="578"/>
      <c r="P3336" s="547"/>
      <c r="Q3336" s="547"/>
      <c r="R3336" s="547"/>
    </row>
    <row r="3337" spans="6:18" s="577" customFormat="1">
      <c r="F3337" s="545"/>
      <c r="H3337" s="545"/>
      <c r="J3337" s="545"/>
      <c r="O3337" s="578"/>
      <c r="P3337" s="547"/>
      <c r="Q3337" s="547"/>
      <c r="R3337" s="547"/>
    </row>
    <row r="3338" spans="6:18" s="577" customFormat="1">
      <c r="F3338" s="545"/>
      <c r="H3338" s="545"/>
      <c r="J3338" s="545"/>
      <c r="O3338" s="578"/>
      <c r="P3338" s="547"/>
      <c r="Q3338" s="547"/>
      <c r="R3338" s="547"/>
    </row>
    <row r="3339" spans="6:18" s="577" customFormat="1">
      <c r="F3339" s="545"/>
      <c r="H3339" s="545"/>
      <c r="J3339" s="545"/>
      <c r="O3339" s="578"/>
      <c r="P3339" s="547"/>
      <c r="Q3339" s="547"/>
      <c r="R3339" s="547"/>
    </row>
    <row r="3340" spans="6:18" s="577" customFormat="1">
      <c r="F3340" s="545"/>
      <c r="H3340" s="545"/>
      <c r="J3340" s="545"/>
      <c r="O3340" s="578"/>
      <c r="P3340" s="547"/>
      <c r="Q3340" s="547"/>
      <c r="R3340" s="547"/>
    </row>
    <row r="3341" spans="6:18" s="577" customFormat="1">
      <c r="F3341" s="545"/>
      <c r="H3341" s="545"/>
      <c r="J3341" s="545"/>
      <c r="O3341" s="578"/>
      <c r="P3341" s="547"/>
      <c r="Q3341" s="547"/>
      <c r="R3341" s="547"/>
    </row>
    <row r="3342" spans="6:18" s="577" customFormat="1">
      <c r="F3342" s="545"/>
      <c r="H3342" s="545"/>
      <c r="J3342" s="545"/>
      <c r="O3342" s="578"/>
      <c r="P3342" s="547"/>
      <c r="Q3342" s="547"/>
      <c r="R3342" s="547"/>
    </row>
    <row r="3343" spans="6:18" s="577" customFormat="1">
      <c r="F3343" s="545"/>
      <c r="H3343" s="545"/>
      <c r="J3343" s="545"/>
      <c r="O3343" s="578"/>
      <c r="P3343" s="547"/>
      <c r="Q3343" s="547"/>
      <c r="R3343" s="547"/>
    </row>
    <row r="3344" spans="6:18" s="577" customFormat="1">
      <c r="F3344" s="545"/>
      <c r="H3344" s="545"/>
      <c r="J3344" s="545"/>
      <c r="O3344" s="578"/>
      <c r="P3344" s="547"/>
      <c r="Q3344" s="547"/>
      <c r="R3344" s="547"/>
    </row>
    <row r="3345" spans="6:18" s="577" customFormat="1">
      <c r="F3345" s="545"/>
      <c r="H3345" s="545"/>
      <c r="J3345" s="545"/>
      <c r="O3345" s="578"/>
      <c r="P3345" s="547"/>
      <c r="Q3345" s="547"/>
      <c r="R3345" s="547"/>
    </row>
    <row r="3346" spans="6:18" s="577" customFormat="1">
      <c r="F3346" s="545"/>
      <c r="H3346" s="545"/>
      <c r="J3346" s="545"/>
      <c r="O3346" s="578"/>
      <c r="P3346" s="547"/>
      <c r="Q3346" s="547"/>
      <c r="R3346" s="547"/>
    </row>
    <row r="3347" spans="6:18" s="577" customFormat="1">
      <c r="F3347" s="545"/>
      <c r="H3347" s="545"/>
      <c r="J3347" s="545"/>
      <c r="O3347" s="578"/>
      <c r="P3347" s="547"/>
      <c r="Q3347" s="547"/>
      <c r="R3347" s="547"/>
    </row>
    <row r="3348" spans="6:18" s="577" customFormat="1">
      <c r="F3348" s="545"/>
      <c r="H3348" s="545"/>
      <c r="J3348" s="545"/>
      <c r="O3348" s="578"/>
      <c r="P3348" s="547"/>
      <c r="Q3348" s="547"/>
      <c r="R3348" s="547"/>
    </row>
    <row r="3349" spans="6:18" s="577" customFormat="1">
      <c r="F3349" s="545"/>
      <c r="H3349" s="545"/>
      <c r="J3349" s="545"/>
      <c r="O3349" s="578"/>
      <c r="P3349" s="547"/>
      <c r="Q3349" s="547"/>
      <c r="R3349" s="547"/>
    </row>
    <row r="3350" spans="6:18" s="577" customFormat="1">
      <c r="F3350" s="545"/>
      <c r="H3350" s="545"/>
      <c r="J3350" s="545"/>
      <c r="O3350" s="578"/>
      <c r="P3350" s="547"/>
      <c r="Q3350" s="547"/>
      <c r="R3350" s="547"/>
    </row>
    <row r="3351" spans="6:18" s="577" customFormat="1">
      <c r="F3351" s="545"/>
      <c r="H3351" s="545"/>
      <c r="J3351" s="545"/>
      <c r="O3351" s="578"/>
      <c r="P3351" s="547"/>
      <c r="Q3351" s="547"/>
      <c r="R3351" s="547"/>
    </row>
    <row r="3352" spans="6:18" s="577" customFormat="1">
      <c r="F3352" s="545"/>
      <c r="H3352" s="545"/>
      <c r="J3352" s="545"/>
      <c r="O3352" s="578"/>
      <c r="P3352" s="547"/>
      <c r="Q3352" s="547"/>
      <c r="R3352" s="547"/>
    </row>
    <row r="3353" spans="6:18" s="577" customFormat="1">
      <c r="F3353" s="545"/>
      <c r="H3353" s="545"/>
      <c r="J3353" s="545"/>
      <c r="O3353" s="578"/>
      <c r="P3353" s="547"/>
      <c r="Q3353" s="547"/>
      <c r="R3353" s="547"/>
    </row>
    <row r="3354" spans="6:18" s="577" customFormat="1">
      <c r="F3354" s="545"/>
      <c r="H3354" s="545"/>
      <c r="J3354" s="545"/>
      <c r="O3354" s="578"/>
      <c r="P3354" s="547"/>
      <c r="Q3354" s="547"/>
      <c r="R3354" s="547"/>
    </row>
    <row r="3355" spans="6:18" s="577" customFormat="1">
      <c r="F3355" s="545"/>
      <c r="H3355" s="545"/>
      <c r="J3355" s="545"/>
      <c r="O3355" s="578"/>
      <c r="P3355" s="547"/>
      <c r="Q3355" s="547"/>
      <c r="R3355" s="547"/>
    </row>
    <row r="3356" spans="6:18" s="577" customFormat="1">
      <c r="F3356" s="545"/>
      <c r="H3356" s="545"/>
      <c r="J3356" s="545"/>
      <c r="O3356" s="578"/>
      <c r="P3356" s="547"/>
      <c r="Q3356" s="547"/>
      <c r="R3356" s="547"/>
    </row>
    <row r="3357" spans="6:18" s="577" customFormat="1">
      <c r="F3357" s="545"/>
      <c r="H3357" s="545"/>
      <c r="J3357" s="545"/>
      <c r="O3357" s="578"/>
      <c r="P3357" s="547"/>
      <c r="Q3357" s="547"/>
      <c r="R3357" s="547"/>
    </row>
    <row r="3358" spans="6:18" s="577" customFormat="1">
      <c r="F3358" s="545"/>
      <c r="H3358" s="545"/>
      <c r="J3358" s="545"/>
      <c r="O3358" s="578"/>
      <c r="P3358" s="547"/>
      <c r="Q3358" s="547"/>
      <c r="R3358" s="547"/>
    </row>
    <row r="3359" spans="6:18" s="577" customFormat="1">
      <c r="F3359" s="545"/>
      <c r="H3359" s="545"/>
      <c r="J3359" s="545"/>
      <c r="O3359" s="578"/>
      <c r="P3359" s="547"/>
      <c r="Q3359" s="547"/>
      <c r="R3359" s="547"/>
    </row>
    <row r="3360" spans="6:18" s="577" customFormat="1">
      <c r="F3360" s="545"/>
      <c r="H3360" s="545"/>
      <c r="J3360" s="545"/>
      <c r="O3360" s="578"/>
      <c r="P3360" s="547"/>
      <c r="Q3360" s="547"/>
      <c r="R3360" s="547"/>
    </row>
    <row r="3361" spans="6:18" s="577" customFormat="1">
      <c r="F3361" s="545"/>
      <c r="H3361" s="545"/>
      <c r="J3361" s="545"/>
      <c r="O3361" s="578"/>
      <c r="P3361" s="547"/>
      <c r="Q3361" s="547"/>
      <c r="R3361" s="547"/>
    </row>
    <row r="3362" spans="6:18" s="577" customFormat="1">
      <c r="F3362" s="545"/>
      <c r="H3362" s="545"/>
      <c r="J3362" s="545"/>
      <c r="O3362" s="578"/>
      <c r="P3362" s="547"/>
      <c r="Q3362" s="547"/>
      <c r="R3362" s="547"/>
    </row>
    <row r="3363" spans="6:18" s="577" customFormat="1">
      <c r="F3363" s="545"/>
      <c r="H3363" s="545"/>
      <c r="J3363" s="545"/>
      <c r="O3363" s="578"/>
      <c r="P3363" s="547"/>
      <c r="Q3363" s="547"/>
      <c r="R3363" s="547"/>
    </row>
    <row r="3364" spans="6:18" s="577" customFormat="1">
      <c r="F3364" s="545"/>
      <c r="H3364" s="545"/>
      <c r="J3364" s="545"/>
      <c r="O3364" s="578"/>
      <c r="P3364" s="547"/>
      <c r="Q3364" s="547"/>
      <c r="R3364" s="547"/>
    </row>
    <row r="3365" spans="6:18" s="577" customFormat="1">
      <c r="F3365" s="545"/>
      <c r="H3365" s="545"/>
      <c r="J3365" s="545"/>
      <c r="O3365" s="578"/>
      <c r="P3365" s="547"/>
      <c r="Q3365" s="547"/>
      <c r="R3365" s="547"/>
    </row>
    <row r="3366" spans="6:18" s="577" customFormat="1">
      <c r="F3366" s="545"/>
      <c r="H3366" s="545"/>
      <c r="J3366" s="545"/>
      <c r="O3366" s="578"/>
      <c r="P3366" s="547"/>
      <c r="Q3366" s="547"/>
      <c r="R3366" s="547"/>
    </row>
    <row r="3367" spans="6:18" s="577" customFormat="1">
      <c r="F3367" s="545"/>
      <c r="H3367" s="545"/>
      <c r="J3367" s="545"/>
      <c r="O3367" s="578"/>
      <c r="P3367" s="547"/>
      <c r="Q3367" s="547"/>
      <c r="R3367" s="547"/>
    </row>
    <row r="3368" spans="6:18" s="577" customFormat="1">
      <c r="F3368" s="545"/>
      <c r="H3368" s="545"/>
      <c r="J3368" s="545"/>
      <c r="O3368" s="578"/>
      <c r="P3368" s="547"/>
      <c r="Q3368" s="547"/>
      <c r="R3368" s="547"/>
    </row>
    <row r="3369" spans="6:18" s="577" customFormat="1">
      <c r="F3369" s="545"/>
      <c r="H3369" s="545"/>
      <c r="J3369" s="545"/>
      <c r="O3369" s="578"/>
      <c r="P3369" s="547"/>
      <c r="Q3369" s="547"/>
      <c r="R3369" s="547"/>
    </row>
    <row r="3370" spans="6:18" s="577" customFormat="1">
      <c r="F3370" s="545"/>
      <c r="H3370" s="545"/>
      <c r="J3370" s="545"/>
      <c r="O3370" s="578"/>
      <c r="P3370" s="547"/>
      <c r="Q3370" s="547"/>
      <c r="R3370" s="547"/>
    </row>
    <row r="3371" spans="6:18" s="577" customFormat="1">
      <c r="F3371" s="545"/>
      <c r="H3371" s="545"/>
      <c r="J3371" s="545"/>
      <c r="O3371" s="578"/>
      <c r="P3371" s="547"/>
      <c r="Q3371" s="547"/>
      <c r="R3371" s="547"/>
    </row>
    <row r="3372" spans="6:18" s="577" customFormat="1">
      <c r="F3372" s="545"/>
      <c r="H3372" s="545"/>
      <c r="J3372" s="545"/>
      <c r="O3372" s="578"/>
      <c r="P3372" s="547"/>
      <c r="Q3372" s="547"/>
      <c r="R3372" s="547"/>
    </row>
    <row r="3373" spans="6:18" s="577" customFormat="1">
      <c r="F3373" s="545"/>
      <c r="H3373" s="545"/>
      <c r="J3373" s="545"/>
      <c r="O3373" s="578"/>
      <c r="P3373" s="547"/>
      <c r="Q3373" s="547"/>
      <c r="R3373" s="547"/>
    </row>
    <row r="3374" spans="6:18" s="577" customFormat="1">
      <c r="F3374" s="545"/>
      <c r="H3374" s="545"/>
      <c r="J3374" s="545"/>
      <c r="O3374" s="578"/>
      <c r="P3374" s="547"/>
      <c r="Q3374" s="547"/>
      <c r="R3374" s="547"/>
    </row>
    <row r="3375" spans="6:18" s="577" customFormat="1">
      <c r="F3375" s="545"/>
      <c r="H3375" s="545"/>
      <c r="J3375" s="545"/>
      <c r="O3375" s="578"/>
      <c r="P3375" s="547"/>
      <c r="Q3375" s="547"/>
      <c r="R3375" s="547"/>
    </row>
    <row r="3376" spans="6:18" s="577" customFormat="1">
      <c r="F3376" s="545"/>
      <c r="H3376" s="545"/>
      <c r="J3376" s="545"/>
      <c r="O3376" s="578"/>
      <c r="P3376" s="547"/>
      <c r="Q3376" s="547"/>
      <c r="R3376" s="547"/>
    </row>
    <row r="3377" spans="6:18" s="577" customFormat="1">
      <c r="F3377" s="545"/>
      <c r="H3377" s="545"/>
      <c r="J3377" s="545"/>
      <c r="O3377" s="578"/>
      <c r="P3377" s="547"/>
      <c r="Q3377" s="547"/>
      <c r="R3377" s="547"/>
    </row>
    <row r="3378" spans="6:18" s="577" customFormat="1">
      <c r="F3378" s="545"/>
      <c r="H3378" s="545"/>
      <c r="J3378" s="545"/>
      <c r="O3378" s="578"/>
      <c r="P3378" s="547"/>
      <c r="Q3378" s="547"/>
      <c r="R3378" s="547"/>
    </row>
    <row r="3379" spans="6:18" s="577" customFormat="1">
      <c r="F3379" s="545"/>
      <c r="H3379" s="545"/>
      <c r="J3379" s="545"/>
      <c r="O3379" s="578"/>
      <c r="P3379" s="547"/>
      <c r="Q3379" s="547"/>
      <c r="R3379" s="547"/>
    </row>
    <row r="3380" spans="6:18" s="577" customFormat="1">
      <c r="F3380" s="545"/>
      <c r="H3380" s="545"/>
      <c r="J3380" s="545"/>
      <c r="O3380" s="578"/>
      <c r="P3380" s="547"/>
      <c r="Q3380" s="547"/>
      <c r="R3380" s="547"/>
    </row>
    <row r="3381" spans="6:18" s="577" customFormat="1">
      <c r="F3381" s="545"/>
      <c r="H3381" s="545"/>
      <c r="J3381" s="545"/>
      <c r="O3381" s="578"/>
      <c r="P3381" s="547"/>
      <c r="Q3381" s="547"/>
      <c r="R3381" s="547"/>
    </row>
    <row r="3382" spans="6:18" s="577" customFormat="1">
      <c r="F3382" s="545"/>
      <c r="H3382" s="545"/>
      <c r="J3382" s="545"/>
      <c r="O3382" s="578"/>
      <c r="P3382" s="547"/>
      <c r="Q3382" s="547"/>
      <c r="R3382" s="547"/>
    </row>
    <row r="3383" spans="6:18" s="577" customFormat="1">
      <c r="F3383" s="545"/>
      <c r="H3383" s="545"/>
      <c r="J3383" s="545"/>
      <c r="O3383" s="578"/>
      <c r="P3383" s="547"/>
      <c r="Q3383" s="547"/>
      <c r="R3383" s="547"/>
    </row>
    <row r="3384" spans="6:18" s="577" customFormat="1">
      <c r="F3384" s="545"/>
      <c r="H3384" s="545"/>
      <c r="J3384" s="545"/>
      <c r="O3384" s="578"/>
      <c r="P3384" s="547"/>
      <c r="Q3384" s="547"/>
      <c r="R3384" s="547"/>
    </row>
    <row r="3385" spans="6:18" s="577" customFormat="1">
      <c r="F3385" s="545"/>
      <c r="H3385" s="545"/>
      <c r="J3385" s="545"/>
      <c r="O3385" s="578"/>
      <c r="P3385" s="547"/>
      <c r="Q3385" s="547"/>
      <c r="R3385" s="547"/>
    </row>
    <row r="3386" spans="6:18" s="577" customFormat="1">
      <c r="F3386" s="545"/>
      <c r="H3386" s="545"/>
      <c r="J3386" s="545"/>
      <c r="O3386" s="578"/>
      <c r="P3386" s="547"/>
      <c r="Q3386" s="547"/>
      <c r="R3386" s="547"/>
    </row>
    <row r="3387" spans="6:18" s="577" customFormat="1">
      <c r="F3387" s="545"/>
      <c r="H3387" s="545"/>
      <c r="J3387" s="545"/>
      <c r="O3387" s="578"/>
      <c r="P3387" s="547"/>
      <c r="Q3387" s="547"/>
      <c r="R3387" s="547"/>
    </row>
    <row r="3388" spans="6:18" s="577" customFormat="1">
      <c r="F3388" s="545"/>
      <c r="H3388" s="545"/>
      <c r="J3388" s="545"/>
      <c r="O3388" s="578"/>
      <c r="P3388" s="547"/>
      <c r="Q3388" s="547"/>
      <c r="R3388" s="547"/>
    </row>
    <row r="3389" spans="6:18" s="577" customFormat="1">
      <c r="F3389" s="545"/>
      <c r="H3389" s="545"/>
      <c r="J3389" s="545"/>
      <c r="O3389" s="578"/>
      <c r="P3389" s="547"/>
      <c r="Q3389" s="547"/>
      <c r="R3389" s="547"/>
    </row>
    <row r="3390" spans="6:18" s="577" customFormat="1">
      <c r="F3390" s="545"/>
      <c r="H3390" s="545"/>
      <c r="J3390" s="545"/>
      <c r="O3390" s="578"/>
      <c r="P3390" s="547"/>
      <c r="Q3390" s="547"/>
      <c r="R3390" s="547"/>
    </row>
    <row r="3391" spans="6:18" s="577" customFormat="1">
      <c r="F3391" s="545"/>
      <c r="H3391" s="545"/>
      <c r="J3391" s="545"/>
      <c r="O3391" s="578"/>
      <c r="P3391" s="547"/>
      <c r="Q3391" s="547"/>
      <c r="R3391" s="547"/>
    </row>
    <row r="3392" spans="6:18" s="577" customFormat="1">
      <c r="F3392" s="545"/>
      <c r="H3392" s="545"/>
      <c r="J3392" s="545"/>
      <c r="O3392" s="578"/>
      <c r="P3392" s="547"/>
      <c r="Q3392" s="547"/>
      <c r="R3392" s="547"/>
    </row>
    <row r="3393" spans="6:18" s="577" customFormat="1">
      <c r="F3393" s="545"/>
      <c r="H3393" s="545"/>
      <c r="J3393" s="545"/>
      <c r="O3393" s="578"/>
      <c r="P3393" s="547"/>
      <c r="Q3393" s="547"/>
      <c r="R3393" s="547"/>
    </row>
    <row r="3394" spans="6:18" s="577" customFormat="1">
      <c r="F3394" s="545"/>
      <c r="H3394" s="545"/>
      <c r="J3394" s="545"/>
      <c r="O3394" s="578"/>
      <c r="P3394" s="547"/>
      <c r="Q3394" s="547"/>
      <c r="R3394" s="547"/>
    </row>
    <row r="3395" spans="6:18" s="577" customFormat="1">
      <c r="F3395" s="545"/>
      <c r="H3395" s="545"/>
      <c r="J3395" s="545"/>
      <c r="O3395" s="578"/>
      <c r="P3395" s="547"/>
      <c r="Q3395" s="547"/>
      <c r="R3395" s="547"/>
    </row>
    <row r="3396" spans="6:18" s="577" customFormat="1">
      <c r="F3396" s="545"/>
      <c r="H3396" s="545"/>
      <c r="J3396" s="545"/>
      <c r="O3396" s="578"/>
      <c r="P3396" s="547"/>
      <c r="Q3396" s="547"/>
      <c r="R3396" s="547"/>
    </row>
    <row r="3397" spans="6:18" s="577" customFormat="1">
      <c r="F3397" s="545"/>
      <c r="H3397" s="545"/>
      <c r="J3397" s="545"/>
      <c r="O3397" s="578"/>
      <c r="P3397" s="547"/>
      <c r="Q3397" s="547"/>
      <c r="R3397" s="547"/>
    </row>
    <row r="3398" spans="6:18" s="577" customFormat="1">
      <c r="F3398" s="545"/>
      <c r="H3398" s="545"/>
      <c r="J3398" s="545"/>
      <c r="O3398" s="578"/>
      <c r="P3398" s="547"/>
      <c r="Q3398" s="547"/>
      <c r="R3398" s="547"/>
    </row>
    <row r="3399" spans="6:18" s="577" customFormat="1">
      <c r="F3399" s="545"/>
      <c r="H3399" s="545"/>
      <c r="J3399" s="545"/>
      <c r="O3399" s="578"/>
      <c r="P3399" s="547"/>
      <c r="Q3399" s="547"/>
      <c r="R3399" s="547"/>
    </row>
    <row r="3400" spans="6:18" s="577" customFormat="1">
      <c r="F3400" s="545"/>
      <c r="H3400" s="545"/>
      <c r="J3400" s="545"/>
      <c r="O3400" s="578"/>
      <c r="P3400" s="547"/>
      <c r="Q3400" s="547"/>
      <c r="R3400" s="547"/>
    </row>
    <row r="3401" spans="6:18" s="577" customFormat="1">
      <c r="F3401" s="545"/>
      <c r="H3401" s="545"/>
      <c r="J3401" s="545"/>
      <c r="O3401" s="578"/>
      <c r="P3401" s="547"/>
      <c r="Q3401" s="547"/>
      <c r="R3401" s="547"/>
    </row>
    <row r="3402" spans="6:18" s="577" customFormat="1">
      <c r="F3402" s="545"/>
      <c r="H3402" s="545"/>
      <c r="J3402" s="545"/>
      <c r="O3402" s="578"/>
      <c r="P3402" s="547"/>
      <c r="Q3402" s="547"/>
      <c r="R3402" s="547"/>
    </row>
    <row r="3403" spans="6:18" s="577" customFormat="1">
      <c r="F3403" s="545"/>
      <c r="H3403" s="545"/>
      <c r="J3403" s="545"/>
      <c r="O3403" s="578"/>
      <c r="P3403" s="547"/>
      <c r="Q3403" s="547"/>
      <c r="R3403" s="547"/>
    </row>
    <row r="3404" spans="6:18" s="577" customFormat="1">
      <c r="F3404" s="545"/>
      <c r="H3404" s="545"/>
      <c r="J3404" s="545"/>
      <c r="O3404" s="578"/>
      <c r="P3404" s="547"/>
      <c r="Q3404" s="547"/>
      <c r="R3404" s="547"/>
    </row>
    <row r="3405" spans="6:18" s="577" customFormat="1">
      <c r="F3405" s="545"/>
      <c r="H3405" s="545"/>
      <c r="J3405" s="545"/>
      <c r="O3405" s="578"/>
      <c r="P3405" s="547"/>
      <c r="Q3405" s="547"/>
      <c r="R3405" s="547"/>
    </row>
    <row r="3406" spans="6:18" s="577" customFormat="1">
      <c r="F3406" s="545"/>
      <c r="H3406" s="545"/>
      <c r="J3406" s="545"/>
      <c r="O3406" s="578"/>
      <c r="P3406" s="547"/>
      <c r="Q3406" s="547"/>
      <c r="R3406" s="547"/>
    </row>
    <row r="3407" spans="6:18" s="577" customFormat="1">
      <c r="F3407" s="545"/>
      <c r="H3407" s="545"/>
      <c r="J3407" s="545"/>
      <c r="O3407" s="578"/>
      <c r="P3407" s="547"/>
      <c r="Q3407" s="547"/>
      <c r="R3407" s="547"/>
    </row>
    <row r="3408" spans="6:18" s="577" customFormat="1">
      <c r="F3408" s="545"/>
      <c r="H3408" s="545"/>
      <c r="J3408" s="545"/>
      <c r="O3408" s="578"/>
      <c r="P3408" s="547"/>
      <c r="Q3408" s="547"/>
      <c r="R3408" s="547"/>
    </row>
    <row r="3409" spans="6:18" s="577" customFormat="1">
      <c r="F3409" s="545"/>
      <c r="H3409" s="545"/>
      <c r="J3409" s="545"/>
      <c r="O3409" s="578"/>
      <c r="P3409" s="547"/>
      <c r="Q3409" s="547"/>
      <c r="R3409" s="547"/>
    </row>
    <row r="3410" spans="6:18" s="577" customFormat="1">
      <c r="F3410" s="545"/>
      <c r="H3410" s="545"/>
      <c r="J3410" s="545"/>
      <c r="O3410" s="578"/>
      <c r="P3410" s="547"/>
      <c r="Q3410" s="547"/>
      <c r="R3410" s="547"/>
    </row>
    <row r="3411" spans="6:18" s="577" customFormat="1">
      <c r="F3411" s="545"/>
      <c r="H3411" s="545"/>
      <c r="J3411" s="545"/>
      <c r="O3411" s="578"/>
      <c r="P3411" s="547"/>
      <c r="Q3411" s="547"/>
      <c r="R3411" s="547"/>
    </row>
    <row r="3412" spans="6:18" s="577" customFormat="1">
      <c r="F3412" s="545"/>
      <c r="H3412" s="545"/>
      <c r="J3412" s="545"/>
      <c r="O3412" s="578"/>
      <c r="P3412" s="547"/>
      <c r="Q3412" s="547"/>
      <c r="R3412" s="547"/>
    </row>
    <row r="3413" spans="6:18" s="577" customFormat="1">
      <c r="F3413" s="545"/>
      <c r="H3413" s="545"/>
      <c r="J3413" s="545"/>
      <c r="O3413" s="578"/>
      <c r="P3413" s="547"/>
      <c r="Q3413" s="547"/>
      <c r="R3413" s="547"/>
    </row>
    <row r="3414" spans="6:18" s="577" customFormat="1">
      <c r="F3414" s="545"/>
      <c r="H3414" s="545"/>
      <c r="J3414" s="545"/>
      <c r="O3414" s="578"/>
      <c r="P3414" s="547"/>
      <c r="Q3414" s="547"/>
      <c r="R3414" s="547"/>
    </row>
    <row r="3415" spans="6:18" s="577" customFormat="1">
      <c r="F3415" s="545"/>
      <c r="H3415" s="545"/>
      <c r="J3415" s="545"/>
      <c r="O3415" s="578"/>
      <c r="P3415" s="547"/>
      <c r="Q3415" s="547"/>
      <c r="R3415" s="547"/>
    </row>
    <row r="3416" spans="6:18" s="577" customFormat="1">
      <c r="F3416" s="545"/>
      <c r="H3416" s="545"/>
      <c r="J3416" s="545"/>
      <c r="O3416" s="578"/>
      <c r="P3416" s="547"/>
      <c r="Q3416" s="547"/>
      <c r="R3416" s="547"/>
    </row>
    <row r="3417" spans="6:18" s="577" customFormat="1">
      <c r="F3417" s="545"/>
      <c r="H3417" s="545"/>
      <c r="J3417" s="545"/>
      <c r="O3417" s="578"/>
      <c r="P3417" s="547"/>
      <c r="Q3417" s="547"/>
      <c r="R3417" s="547"/>
    </row>
    <row r="3418" spans="6:18" s="577" customFormat="1">
      <c r="F3418" s="545"/>
      <c r="H3418" s="545"/>
      <c r="J3418" s="545"/>
      <c r="O3418" s="578"/>
      <c r="P3418" s="547"/>
      <c r="Q3418" s="547"/>
      <c r="R3418" s="547"/>
    </row>
    <row r="3419" spans="6:18" s="577" customFormat="1">
      <c r="F3419" s="545"/>
      <c r="H3419" s="545"/>
      <c r="J3419" s="545"/>
      <c r="O3419" s="578"/>
      <c r="P3419" s="547"/>
      <c r="Q3419" s="547"/>
      <c r="R3419" s="547"/>
    </row>
    <row r="3420" spans="6:18" s="577" customFormat="1">
      <c r="F3420" s="545"/>
      <c r="H3420" s="545"/>
      <c r="J3420" s="545"/>
      <c r="O3420" s="578"/>
      <c r="P3420" s="547"/>
      <c r="Q3420" s="547"/>
      <c r="R3420" s="547"/>
    </row>
    <row r="3421" spans="6:18" s="577" customFormat="1">
      <c r="F3421" s="545"/>
      <c r="H3421" s="545"/>
      <c r="J3421" s="545"/>
      <c r="O3421" s="578"/>
      <c r="P3421" s="547"/>
      <c r="Q3421" s="547"/>
      <c r="R3421" s="547"/>
    </row>
    <row r="3422" spans="6:18" s="577" customFormat="1">
      <c r="F3422" s="545"/>
      <c r="H3422" s="545"/>
      <c r="J3422" s="545"/>
      <c r="O3422" s="578"/>
      <c r="P3422" s="547"/>
      <c r="Q3422" s="547"/>
      <c r="R3422" s="547"/>
    </row>
    <row r="3423" spans="6:18" s="577" customFormat="1">
      <c r="F3423" s="545"/>
      <c r="H3423" s="545"/>
      <c r="J3423" s="545"/>
      <c r="O3423" s="578"/>
      <c r="P3423" s="547"/>
      <c r="Q3423" s="547"/>
      <c r="R3423" s="547"/>
    </row>
    <row r="3424" spans="6:18" s="577" customFormat="1">
      <c r="F3424" s="545"/>
      <c r="H3424" s="545"/>
      <c r="J3424" s="545"/>
      <c r="O3424" s="578"/>
      <c r="P3424" s="547"/>
      <c r="Q3424" s="547"/>
      <c r="R3424" s="547"/>
    </row>
    <row r="3425" spans="6:18" s="577" customFormat="1">
      <c r="F3425" s="545"/>
      <c r="H3425" s="545"/>
      <c r="J3425" s="545"/>
      <c r="O3425" s="578"/>
      <c r="P3425" s="547"/>
      <c r="Q3425" s="547"/>
      <c r="R3425" s="547"/>
    </row>
    <row r="3426" spans="6:18" s="577" customFormat="1">
      <c r="F3426" s="545"/>
      <c r="H3426" s="545"/>
      <c r="J3426" s="545"/>
      <c r="O3426" s="578"/>
      <c r="P3426" s="547"/>
      <c r="Q3426" s="547"/>
      <c r="R3426" s="547"/>
    </row>
    <row r="3427" spans="6:18" s="577" customFormat="1">
      <c r="F3427" s="545"/>
      <c r="H3427" s="545"/>
      <c r="J3427" s="545"/>
      <c r="O3427" s="578"/>
      <c r="P3427" s="547"/>
      <c r="Q3427" s="547"/>
      <c r="R3427" s="547"/>
    </row>
    <row r="3428" spans="6:18" s="577" customFormat="1">
      <c r="F3428" s="545"/>
      <c r="H3428" s="545"/>
      <c r="J3428" s="545"/>
      <c r="O3428" s="578"/>
      <c r="P3428" s="547"/>
      <c r="Q3428" s="547"/>
      <c r="R3428" s="547"/>
    </row>
    <row r="3429" spans="6:18" s="577" customFormat="1">
      <c r="F3429" s="545"/>
      <c r="H3429" s="545"/>
      <c r="J3429" s="545"/>
      <c r="O3429" s="578"/>
      <c r="P3429" s="547"/>
      <c r="Q3429" s="547"/>
      <c r="R3429" s="547"/>
    </row>
    <row r="3430" spans="6:18" s="577" customFormat="1">
      <c r="F3430" s="545"/>
      <c r="H3430" s="545"/>
      <c r="J3430" s="545"/>
      <c r="O3430" s="578"/>
      <c r="P3430" s="547"/>
      <c r="Q3430" s="547"/>
      <c r="R3430" s="547"/>
    </row>
    <row r="3431" spans="6:18" s="577" customFormat="1">
      <c r="F3431" s="545"/>
      <c r="H3431" s="545"/>
      <c r="J3431" s="545"/>
      <c r="O3431" s="578"/>
      <c r="P3431" s="547"/>
      <c r="Q3431" s="547"/>
      <c r="R3431" s="547"/>
    </row>
    <row r="3432" spans="6:18" s="577" customFormat="1">
      <c r="F3432" s="545"/>
      <c r="H3432" s="545"/>
      <c r="J3432" s="545"/>
      <c r="O3432" s="578"/>
      <c r="P3432" s="547"/>
      <c r="Q3432" s="547"/>
      <c r="R3432" s="547"/>
    </row>
    <row r="3433" spans="6:18" s="577" customFormat="1">
      <c r="F3433" s="545"/>
      <c r="H3433" s="545"/>
      <c r="J3433" s="545"/>
      <c r="O3433" s="578"/>
      <c r="P3433" s="547"/>
      <c r="Q3433" s="547"/>
      <c r="R3433" s="547"/>
    </row>
    <row r="3434" spans="6:18" s="577" customFormat="1">
      <c r="F3434" s="545"/>
      <c r="H3434" s="545"/>
      <c r="J3434" s="545"/>
      <c r="O3434" s="578"/>
      <c r="P3434" s="547"/>
      <c r="Q3434" s="547"/>
      <c r="R3434" s="547"/>
    </row>
    <row r="3435" spans="6:18" s="577" customFormat="1">
      <c r="F3435" s="545"/>
      <c r="H3435" s="545"/>
      <c r="J3435" s="545"/>
      <c r="O3435" s="578"/>
      <c r="P3435" s="547"/>
      <c r="Q3435" s="547"/>
      <c r="R3435" s="547"/>
    </row>
    <row r="3436" spans="6:18" s="577" customFormat="1">
      <c r="F3436" s="545"/>
      <c r="H3436" s="545"/>
      <c r="J3436" s="545"/>
      <c r="O3436" s="578"/>
      <c r="P3436" s="547"/>
      <c r="Q3436" s="547"/>
      <c r="R3436" s="547"/>
    </row>
    <row r="3437" spans="6:18" s="577" customFormat="1">
      <c r="F3437" s="545"/>
      <c r="H3437" s="545"/>
      <c r="J3437" s="545"/>
      <c r="O3437" s="578"/>
      <c r="P3437" s="547"/>
      <c r="Q3437" s="547"/>
      <c r="R3437" s="547"/>
    </row>
    <row r="3438" spans="6:18" s="577" customFormat="1">
      <c r="F3438" s="545"/>
      <c r="H3438" s="545"/>
      <c r="J3438" s="545"/>
      <c r="O3438" s="578"/>
      <c r="P3438" s="547"/>
      <c r="Q3438" s="547"/>
      <c r="R3438" s="547"/>
    </row>
    <row r="3439" spans="6:18" s="577" customFormat="1">
      <c r="F3439" s="545"/>
      <c r="H3439" s="545"/>
      <c r="J3439" s="545"/>
      <c r="O3439" s="578"/>
      <c r="P3439" s="547"/>
      <c r="Q3439" s="547"/>
      <c r="R3439" s="547"/>
    </row>
    <row r="3440" spans="6:18" s="577" customFormat="1">
      <c r="F3440" s="545"/>
      <c r="H3440" s="545"/>
      <c r="J3440" s="545"/>
      <c r="O3440" s="578"/>
      <c r="P3440" s="547"/>
      <c r="Q3440" s="547"/>
      <c r="R3440" s="547"/>
    </row>
    <row r="3441" spans="6:18" s="577" customFormat="1">
      <c r="F3441" s="545"/>
      <c r="H3441" s="545"/>
      <c r="J3441" s="545"/>
      <c r="O3441" s="578"/>
      <c r="P3441" s="547"/>
      <c r="Q3441" s="547"/>
      <c r="R3441" s="547"/>
    </row>
    <row r="3442" spans="6:18" s="577" customFormat="1">
      <c r="F3442" s="545"/>
      <c r="H3442" s="545"/>
      <c r="J3442" s="545"/>
      <c r="O3442" s="578"/>
      <c r="P3442" s="547"/>
      <c r="Q3442" s="547"/>
      <c r="R3442" s="547"/>
    </row>
    <row r="3443" spans="6:18" s="577" customFormat="1">
      <c r="F3443" s="545"/>
      <c r="H3443" s="545"/>
      <c r="J3443" s="545"/>
      <c r="O3443" s="578"/>
      <c r="P3443" s="547"/>
      <c r="Q3443" s="547"/>
      <c r="R3443" s="547"/>
    </row>
    <row r="3444" spans="6:18" s="577" customFormat="1">
      <c r="F3444" s="545"/>
      <c r="H3444" s="545"/>
      <c r="J3444" s="545"/>
      <c r="O3444" s="578"/>
      <c r="P3444" s="547"/>
      <c r="Q3444" s="547"/>
      <c r="R3444" s="547"/>
    </row>
    <row r="3445" spans="6:18" s="577" customFormat="1">
      <c r="F3445" s="545"/>
      <c r="H3445" s="545"/>
      <c r="J3445" s="545"/>
      <c r="O3445" s="578"/>
      <c r="P3445" s="547"/>
      <c r="Q3445" s="547"/>
      <c r="R3445" s="547"/>
    </row>
    <row r="3446" spans="6:18" s="577" customFormat="1">
      <c r="F3446" s="545"/>
      <c r="H3446" s="545"/>
      <c r="J3446" s="545"/>
      <c r="O3446" s="578"/>
      <c r="P3446" s="547"/>
      <c r="Q3446" s="547"/>
      <c r="R3446" s="547"/>
    </row>
    <row r="3447" spans="6:18" s="577" customFormat="1">
      <c r="F3447" s="545"/>
      <c r="H3447" s="545"/>
      <c r="J3447" s="545"/>
      <c r="O3447" s="578"/>
      <c r="P3447" s="547"/>
      <c r="Q3447" s="547"/>
      <c r="R3447" s="547"/>
    </row>
    <row r="3448" spans="6:18" s="577" customFormat="1">
      <c r="F3448" s="545"/>
      <c r="H3448" s="545"/>
      <c r="J3448" s="545"/>
      <c r="O3448" s="578"/>
      <c r="P3448" s="547"/>
      <c r="Q3448" s="547"/>
      <c r="R3448" s="547"/>
    </row>
    <row r="3449" spans="6:18" s="577" customFormat="1">
      <c r="F3449" s="545"/>
      <c r="H3449" s="545"/>
      <c r="J3449" s="545"/>
      <c r="O3449" s="578"/>
      <c r="P3449" s="547"/>
      <c r="Q3449" s="547"/>
      <c r="R3449" s="547"/>
    </row>
    <row r="3450" spans="6:18" s="577" customFormat="1">
      <c r="F3450" s="545"/>
      <c r="H3450" s="545"/>
      <c r="J3450" s="545"/>
      <c r="O3450" s="578"/>
      <c r="P3450" s="547"/>
      <c r="Q3450" s="547"/>
      <c r="R3450" s="547"/>
    </row>
    <row r="3451" spans="6:18" s="577" customFormat="1">
      <c r="F3451" s="545"/>
      <c r="H3451" s="545"/>
      <c r="J3451" s="545"/>
      <c r="O3451" s="578"/>
      <c r="P3451" s="547"/>
      <c r="Q3451" s="547"/>
      <c r="R3451" s="547"/>
    </row>
    <row r="3452" spans="6:18" s="577" customFormat="1">
      <c r="F3452" s="545"/>
      <c r="H3452" s="545"/>
      <c r="J3452" s="545"/>
      <c r="O3452" s="578"/>
      <c r="P3452" s="547"/>
      <c r="Q3452" s="547"/>
      <c r="R3452" s="547"/>
    </row>
    <row r="3453" spans="6:18" s="577" customFormat="1">
      <c r="F3453" s="545"/>
      <c r="H3453" s="545"/>
      <c r="J3453" s="545"/>
      <c r="O3453" s="578"/>
      <c r="P3453" s="547"/>
      <c r="Q3453" s="547"/>
      <c r="R3453" s="547"/>
    </row>
    <row r="3454" spans="6:18" s="577" customFormat="1">
      <c r="F3454" s="545"/>
      <c r="H3454" s="545"/>
      <c r="J3454" s="545"/>
      <c r="O3454" s="578"/>
      <c r="P3454" s="547"/>
      <c r="Q3454" s="547"/>
      <c r="R3454" s="547"/>
    </row>
    <row r="3455" spans="6:18" s="577" customFormat="1">
      <c r="F3455" s="545"/>
      <c r="H3455" s="545"/>
      <c r="J3455" s="545"/>
      <c r="O3455" s="578"/>
      <c r="P3455" s="547"/>
      <c r="Q3455" s="547"/>
      <c r="R3455" s="547"/>
    </row>
    <row r="3456" spans="6:18" s="577" customFormat="1">
      <c r="F3456" s="545"/>
      <c r="H3456" s="545"/>
      <c r="J3456" s="545"/>
      <c r="O3456" s="578"/>
      <c r="P3456" s="547"/>
      <c r="Q3456" s="547"/>
      <c r="R3456" s="547"/>
    </row>
    <row r="3457" spans="6:18" s="577" customFormat="1">
      <c r="F3457" s="545"/>
      <c r="H3457" s="545"/>
      <c r="J3457" s="545"/>
      <c r="O3457" s="578"/>
      <c r="P3457" s="547"/>
      <c r="Q3457" s="547"/>
      <c r="R3457" s="547"/>
    </row>
    <row r="3458" spans="6:18" s="577" customFormat="1">
      <c r="F3458" s="545"/>
      <c r="H3458" s="545"/>
      <c r="J3458" s="545"/>
      <c r="O3458" s="578"/>
      <c r="P3458" s="547"/>
      <c r="Q3458" s="547"/>
      <c r="R3458" s="547"/>
    </row>
    <row r="3459" spans="6:18" s="577" customFormat="1">
      <c r="F3459" s="545"/>
      <c r="H3459" s="545"/>
      <c r="J3459" s="545"/>
      <c r="O3459" s="578"/>
      <c r="P3459" s="547"/>
      <c r="Q3459" s="547"/>
      <c r="R3459" s="547"/>
    </row>
    <row r="3460" spans="6:18" s="577" customFormat="1">
      <c r="F3460" s="545"/>
      <c r="H3460" s="545"/>
      <c r="J3460" s="545"/>
      <c r="O3460" s="578"/>
      <c r="P3460" s="547"/>
      <c r="Q3460" s="547"/>
      <c r="R3460" s="547"/>
    </row>
    <row r="3461" spans="6:18" s="577" customFormat="1">
      <c r="F3461" s="545"/>
      <c r="H3461" s="545"/>
      <c r="J3461" s="545"/>
      <c r="O3461" s="578"/>
      <c r="P3461" s="547"/>
      <c r="Q3461" s="547"/>
      <c r="R3461" s="547"/>
    </row>
    <row r="3462" spans="6:18" s="577" customFormat="1">
      <c r="F3462" s="545"/>
      <c r="H3462" s="545"/>
      <c r="J3462" s="545"/>
      <c r="O3462" s="578"/>
      <c r="P3462" s="547"/>
      <c r="Q3462" s="547"/>
      <c r="R3462" s="547"/>
    </row>
    <row r="3463" spans="6:18" s="577" customFormat="1">
      <c r="F3463" s="545"/>
      <c r="H3463" s="545"/>
      <c r="J3463" s="545"/>
      <c r="O3463" s="578"/>
      <c r="P3463" s="547"/>
      <c r="Q3463" s="547"/>
      <c r="R3463" s="547"/>
    </row>
    <row r="3464" spans="6:18" s="577" customFormat="1">
      <c r="F3464" s="545"/>
      <c r="H3464" s="545"/>
      <c r="J3464" s="545"/>
      <c r="O3464" s="578"/>
      <c r="P3464" s="547"/>
      <c r="Q3464" s="547"/>
      <c r="R3464" s="547"/>
    </row>
    <row r="3465" spans="6:18" s="577" customFormat="1">
      <c r="F3465" s="545"/>
      <c r="H3465" s="545"/>
      <c r="J3465" s="545"/>
      <c r="O3465" s="578"/>
      <c r="P3465" s="547"/>
      <c r="Q3465" s="547"/>
      <c r="R3465" s="547"/>
    </row>
    <row r="3466" spans="6:18" s="577" customFormat="1">
      <c r="F3466" s="545"/>
      <c r="H3466" s="545"/>
      <c r="J3466" s="545"/>
      <c r="O3466" s="578"/>
      <c r="P3466" s="547"/>
      <c r="Q3466" s="547"/>
      <c r="R3466" s="547"/>
    </row>
    <row r="3467" spans="6:18" s="577" customFormat="1">
      <c r="F3467" s="545"/>
      <c r="H3467" s="545"/>
      <c r="J3467" s="545"/>
      <c r="O3467" s="578"/>
      <c r="P3467" s="547"/>
      <c r="Q3467" s="547"/>
      <c r="R3467" s="547"/>
    </row>
    <row r="3468" spans="6:18" s="577" customFormat="1">
      <c r="F3468" s="545"/>
      <c r="H3468" s="545"/>
      <c r="J3468" s="545"/>
      <c r="O3468" s="578"/>
      <c r="P3468" s="547"/>
      <c r="Q3468" s="547"/>
      <c r="R3468" s="547"/>
    </row>
    <row r="3469" spans="6:18" s="577" customFormat="1">
      <c r="F3469" s="545"/>
      <c r="H3469" s="545"/>
      <c r="J3469" s="545"/>
      <c r="O3469" s="578"/>
      <c r="P3469" s="547"/>
      <c r="Q3469" s="547"/>
      <c r="R3469" s="547"/>
    </row>
    <row r="3470" spans="6:18" s="577" customFormat="1">
      <c r="F3470" s="545"/>
      <c r="H3470" s="545"/>
      <c r="J3470" s="545"/>
      <c r="O3470" s="578"/>
      <c r="P3470" s="547"/>
      <c r="Q3470" s="547"/>
      <c r="R3470" s="547"/>
    </row>
    <row r="3471" spans="6:18" s="577" customFormat="1">
      <c r="F3471" s="545"/>
      <c r="H3471" s="545"/>
      <c r="J3471" s="545"/>
      <c r="O3471" s="578"/>
      <c r="P3471" s="547"/>
      <c r="Q3471" s="547"/>
      <c r="R3471" s="547"/>
    </row>
    <row r="3472" spans="6:18" s="577" customFormat="1">
      <c r="F3472" s="545"/>
      <c r="H3472" s="545"/>
      <c r="J3472" s="545"/>
      <c r="O3472" s="578"/>
      <c r="P3472" s="547"/>
      <c r="Q3472" s="547"/>
      <c r="R3472" s="547"/>
    </row>
    <row r="3473" spans="6:18" s="577" customFormat="1">
      <c r="F3473" s="545"/>
      <c r="H3473" s="545"/>
      <c r="J3473" s="545"/>
      <c r="O3473" s="578"/>
      <c r="P3473" s="547"/>
      <c r="Q3473" s="547"/>
      <c r="R3473" s="547"/>
    </row>
    <row r="3474" spans="6:18" s="577" customFormat="1">
      <c r="F3474" s="545"/>
      <c r="H3474" s="545"/>
      <c r="J3474" s="545"/>
      <c r="O3474" s="578"/>
      <c r="P3474" s="547"/>
      <c r="Q3474" s="547"/>
      <c r="R3474" s="547"/>
    </row>
    <row r="3475" spans="6:18" s="577" customFormat="1">
      <c r="F3475" s="545"/>
      <c r="H3475" s="545"/>
      <c r="J3475" s="545"/>
      <c r="O3475" s="578"/>
      <c r="P3475" s="547"/>
      <c r="Q3475" s="547"/>
      <c r="R3475" s="547"/>
    </row>
    <row r="3476" spans="6:18" s="577" customFormat="1">
      <c r="F3476" s="545"/>
      <c r="H3476" s="545"/>
      <c r="J3476" s="545"/>
      <c r="O3476" s="578"/>
      <c r="P3476" s="547"/>
      <c r="Q3476" s="547"/>
      <c r="R3476" s="547"/>
    </row>
    <row r="3477" spans="6:18" s="577" customFormat="1">
      <c r="F3477" s="545"/>
      <c r="H3477" s="545"/>
      <c r="J3477" s="545"/>
      <c r="O3477" s="578"/>
      <c r="P3477" s="547"/>
      <c r="Q3477" s="547"/>
      <c r="R3477" s="547"/>
    </row>
    <row r="3478" spans="6:18" s="577" customFormat="1">
      <c r="F3478" s="545"/>
      <c r="H3478" s="545"/>
      <c r="J3478" s="545"/>
      <c r="O3478" s="578"/>
      <c r="P3478" s="547"/>
      <c r="Q3478" s="547"/>
      <c r="R3478" s="547"/>
    </row>
    <row r="3479" spans="6:18" s="577" customFormat="1">
      <c r="F3479" s="545"/>
      <c r="H3479" s="545"/>
      <c r="J3479" s="545"/>
      <c r="O3479" s="578"/>
      <c r="P3479" s="547"/>
      <c r="Q3479" s="547"/>
      <c r="R3479" s="547"/>
    </row>
    <row r="3480" spans="6:18" s="577" customFormat="1">
      <c r="F3480" s="545"/>
      <c r="H3480" s="545"/>
      <c r="J3480" s="545"/>
      <c r="O3480" s="578"/>
      <c r="P3480" s="547"/>
      <c r="Q3480" s="547"/>
      <c r="R3480" s="547"/>
    </row>
    <row r="3481" spans="6:18" s="577" customFormat="1">
      <c r="F3481" s="545"/>
      <c r="H3481" s="545"/>
      <c r="J3481" s="545"/>
      <c r="O3481" s="578"/>
      <c r="P3481" s="547"/>
      <c r="Q3481" s="547"/>
      <c r="R3481" s="547"/>
    </row>
    <row r="3482" spans="6:18" s="577" customFormat="1">
      <c r="F3482" s="545"/>
      <c r="H3482" s="545"/>
      <c r="J3482" s="545"/>
      <c r="O3482" s="578"/>
      <c r="P3482" s="547"/>
      <c r="Q3482" s="547"/>
      <c r="R3482" s="547"/>
    </row>
    <row r="3483" spans="6:18" s="577" customFormat="1">
      <c r="F3483" s="545"/>
      <c r="H3483" s="545"/>
      <c r="J3483" s="545"/>
      <c r="O3483" s="578"/>
      <c r="P3483" s="547"/>
      <c r="Q3483" s="547"/>
      <c r="R3483" s="547"/>
    </row>
    <row r="3484" spans="6:18" s="577" customFormat="1">
      <c r="F3484" s="545"/>
      <c r="H3484" s="545"/>
      <c r="J3484" s="545"/>
      <c r="O3484" s="578"/>
      <c r="P3484" s="547"/>
      <c r="Q3484" s="547"/>
      <c r="R3484" s="547"/>
    </row>
    <row r="3485" spans="6:18" s="577" customFormat="1">
      <c r="F3485" s="545"/>
      <c r="H3485" s="545"/>
      <c r="J3485" s="545"/>
      <c r="O3485" s="578"/>
      <c r="P3485" s="547"/>
      <c r="Q3485" s="547"/>
      <c r="R3485" s="547"/>
    </row>
    <row r="3486" spans="6:18" s="577" customFormat="1">
      <c r="F3486" s="545"/>
      <c r="H3486" s="545"/>
      <c r="J3486" s="545"/>
      <c r="O3486" s="578"/>
      <c r="P3486" s="547"/>
      <c r="Q3486" s="547"/>
      <c r="R3486" s="547"/>
    </row>
    <row r="3487" spans="6:18" s="577" customFormat="1">
      <c r="F3487" s="545"/>
      <c r="H3487" s="545"/>
      <c r="J3487" s="545"/>
      <c r="O3487" s="578"/>
      <c r="P3487" s="547"/>
      <c r="Q3487" s="547"/>
      <c r="R3487" s="547"/>
    </row>
    <row r="3488" spans="6:18" s="577" customFormat="1">
      <c r="F3488" s="545"/>
      <c r="H3488" s="545"/>
      <c r="J3488" s="545"/>
      <c r="O3488" s="578"/>
      <c r="P3488" s="547"/>
      <c r="Q3488" s="547"/>
      <c r="R3488" s="547"/>
    </row>
    <row r="3489" spans="6:18" s="577" customFormat="1">
      <c r="F3489" s="545"/>
      <c r="H3489" s="545"/>
      <c r="J3489" s="545"/>
      <c r="O3489" s="578"/>
      <c r="P3489" s="547"/>
      <c r="Q3489" s="547"/>
      <c r="R3489" s="547"/>
    </row>
    <row r="3490" spans="6:18" s="577" customFormat="1">
      <c r="F3490" s="545"/>
      <c r="H3490" s="545"/>
      <c r="J3490" s="545"/>
      <c r="O3490" s="578"/>
      <c r="P3490" s="547"/>
      <c r="Q3490" s="547"/>
      <c r="R3490" s="547"/>
    </row>
    <row r="3491" spans="6:18" s="577" customFormat="1">
      <c r="F3491" s="545"/>
      <c r="H3491" s="545"/>
      <c r="J3491" s="545"/>
      <c r="O3491" s="578"/>
      <c r="P3491" s="547"/>
      <c r="Q3491" s="547"/>
      <c r="R3491" s="547"/>
    </row>
    <row r="3492" spans="6:18" s="577" customFormat="1">
      <c r="F3492" s="545"/>
      <c r="H3492" s="545"/>
      <c r="J3492" s="545"/>
      <c r="O3492" s="578"/>
      <c r="P3492" s="547"/>
      <c r="Q3492" s="547"/>
      <c r="R3492" s="547"/>
    </row>
    <row r="3493" spans="6:18" s="577" customFormat="1">
      <c r="F3493" s="545"/>
      <c r="H3493" s="545"/>
      <c r="J3493" s="545"/>
      <c r="O3493" s="578"/>
      <c r="P3493" s="547"/>
      <c r="Q3493" s="547"/>
      <c r="R3493" s="547"/>
    </row>
    <row r="3494" spans="6:18" s="577" customFormat="1">
      <c r="F3494" s="545"/>
      <c r="H3494" s="545"/>
      <c r="J3494" s="545"/>
      <c r="O3494" s="578"/>
      <c r="P3494" s="547"/>
      <c r="Q3494" s="547"/>
      <c r="R3494" s="547"/>
    </row>
    <row r="3495" spans="6:18" s="577" customFormat="1">
      <c r="F3495" s="545"/>
      <c r="H3495" s="545"/>
      <c r="J3495" s="545"/>
      <c r="O3495" s="578"/>
      <c r="P3495" s="547"/>
      <c r="Q3495" s="547"/>
      <c r="R3495" s="547"/>
    </row>
    <row r="3496" spans="6:18" s="577" customFormat="1">
      <c r="F3496" s="545"/>
      <c r="H3496" s="545"/>
      <c r="J3496" s="545"/>
      <c r="O3496" s="578"/>
      <c r="P3496" s="547"/>
      <c r="Q3496" s="547"/>
      <c r="R3496" s="547"/>
    </row>
    <row r="3497" spans="6:18" s="577" customFormat="1">
      <c r="F3497" s="545"/>
      <c r="H3497" s="545"/>
      <c r="J3497" s="545"/>
      <c r="O3497" s="578"/>
      <c r="P3497" s="547"/>
      <c r="Q3497" s="547"/>
      <c r="R3497" s="547"/>
    </row>
    <row r="3498" spans="6:18" s="577" customFormat="1">
      <c r="F3498" s="545"/>
      <c r="H3498" s="545"/>
      <c r="J3498" s="545"/>
      <c r="O3498" s="578"/>
      <c r="P3498" s="547"/>
      <c r="Q3498" s="547"/>
      <c r="R3498" s="547"/>
    </row>
    <row r="3499" spans="6:18" s="577" customFormat="1">
      <c r="F3499" s="545"/>
      <c r="H3499" s="545"/>
      <c r="J3499" s="545"/>
      <c r="O3499" s="578"/>
      <c r="P3499" s="547"/>
      <c r="Q3499" s="547"/>
      <c r="R3499" s="547"/>
    </row>
    <row r="3500" spans="6:18" s="577" customFormat="1">
      <c r="F3500" s="545"/>
      <c r="H3500" s="545"/>
      <c r="J3500" s="545"/>
      <c r="O3500" s="578"/>
      <c r="P3500" s="547"/>
      <c r="Q3500" s="547"/>
      <c r="R3500" s="547"/>
    </row>
    <row r="3501" spans="6:18" s="577" customFormat="1">
      <c r="F3501" s="545"/>
      <c r="H3501" s="545"/>
      <c r="J3501" s="545"/>
      <c r="O3501" s="578"/>
      <c r="P3501" s="547"/>
      <c r="Q3501" s="547"/>
      <c r="R3501" s="547"/>
    </row>
    <row r="3502" spans="6:18" s="577" customFormat="1">
      <c r="F3502" s="545"/>
      <c r="H3502" s="545"/>
      <c r="J3502" s="545"/>
      <c r="O3502" s="578"/>
      <c r="P3502" s="547"/>
      <c r="Q3502" s="547"/>
      <c r="R3502" s="547"/>
    </row>
    <row r="3503" spans="6:18" s="577" customFormat="1">
      <c r="F3503" s="545"/>
      <c r="H3503" s="545"/>
      <c r="J3503" s="545"/>
      <c r="O3503" s="578"/>
      <c r="P3503" s="547"/>
      <c r="Q3503" s="547"/>
      <c r="R3503" s="547"/>
    </row>
    <row r="3504" spans="6:18" s="577" customFormat="1">
      <c r="F3504" s="545"/>
      <c r="H3504" s="545"/>
      <c r="J3504" s="545"/>
      <c r="O3504" s="578"/>
      <c r="P3504" s="547"/>
      <c r="Q3504" s="547"/>
      <c r="R3504" s="547"/>
    </row>
    <row r="3505" spans="6:18" s="577" customFormat="1">
      <c r="F3505" s="545"/>
      <c r="H3505" s="545"/>
      <c r="J3505" s="545"/>
      <c r="O3505" s="578"/>
      <c r="P3505" s="547"/>
      <c r="Q3505" s="547"/>
      <c r="R3505" s="547"/>
    </row>
    <row r="3506" spans="6:18" s="577" customFormat="1">
      <c r="F3506" s="545"/>
      <c r="H3506" s="545"/>
      <c r="J3506" s="545"/>
      <c r="O3506" s="578"/>
      <c r="P3506" s="547"/>
      <c r="Q3506" s="547"/>
      <c r="R3506" s="547"/>
    </row>
    <row r="3507" spans="6:18" s="577" customFormat="1">
      <c r="F3507" s="545"/>
      <c r="H3507" s="545"/>
      <c r="J3507" s="545"/>
      <c r="O3507" s="578"/>
      <c r="P3507" s="547"/>
      <c r="Q3507" s="547"/>
      <c r="R3507" s="547"/>
    </row>
    <row r="3508" spans="6:18" s="577" customFormat="1">
      <c r="F3508" s="545"/>
      <c r="H3508" s="545"/>
      <c r="J3508" s="545"/>
      <c r="O3508" s="578"/>
      <c r="P3508" s="547"/>
      <c r="Q3508" s="547"/>
      <c r="R3508" s="547"/>
    </row>
    <row r="3509" spans="6:18" s="577" customFormat="1">
      <c r="F3509" s="545"/>
      <c r="H3509" s="545"/>
      <c r="J3509" s="545"/>
      <c r="O3509" s="578"/>
      <c r="P3509" s="547"/>
      <c r="Q3509" s="547"/>
      <c r="R3509" s="547"/>
    </row>
    <row r="3510" spans="6:18" s="577" customFormat="1">
      <c r="F3510" s="545"/>
      <c r="H3510" s="545"/>
      <c r="J3510" s="545"/>
      <c r="O3510" s="578"/>
      <c r="P3510" s="547"/>
      <c r="Q3510" s="547"/>
      <c r="R3510" s="547"/>
    </row>
    <row r="3511" spans="6:18" s="577" customFormat="1">
      <c r="F3511" s="545"/>
      <c r="H3511" s="545"/>
      <c r="J3511" s="545"/>
      <c r="O3511" s="578"/>
      <c r="P3511" s="547"/>
      <c r="Q3511" s="547"/>
      <c r="R3511" s="547"/>
    </row>
    <row r="3512" spans="6:18" s="577" customFormat="1">
      <c r="F3512" s="545"/>
      <c r="H3512" s="545"/>
      <c r="J3512" s="545"/>
      <c r="O3512" s="578"/>
      <c r="P3512" s="547"/>
      <c r="Q3512" s="547"/>
      <c r="R3512" s="547"/>
    </row>
    <row r="3513" spans="6:18" s="577" customFormat="1">
      <c r="F3513" s="545"/>
      <c r="H3513" s="545"/>
      <c r="J3513" s="545"/>
      <c r="O3513" s="578"/>
      <c r="P3513" s="547"/>
      <c r="Q3513" s="547"/>
      <c r="R3513" s="547"/>
    </row>
    <row r="3514" spans="6:18" s="577" customFormat="1">
      <c r="F3514" s="545"/>
      <c r="H3514" s="545"/>
      <c r="J3514" s="545"/>
      <c r="O3514" s="578"/>
      <c r="P3514" s="547"/>
      <c r="Q3514" s="547"/>
      <c r="R3514" s="547"/>
    </row>
    <row r="3515" spans="6:18" s="577" customFormat="1">
      <c r="F3515" s="545"/>
      <c r="H3515" s="545"/>
      <c r="J3515" s="545"/>
      <c r="O3515" s="578"/>
      <c r="P3515" s="547"/>
      <c r="Q3515" s="547"/>
      <c r="R3515" s="547"/>
    </row>
    <row r="3516" spans="6:18" s="577" customFormat="1">
      <c r="F3516" s="545"/>
      <c r="H3516" s="545"/>
      <c r="J3516" s="545"/>
      <c r="O3516" s="578"/>
      <c r="P3516" s="547"/>
      <c r="Q3516" s="547"/>
      <c r="R3516" s="547"/>
    </row>
    <row r="3517" spans="6:18" s="577" customFormat="1">
      <c r="F3517" s="545"/>
      <c r="H3517" s="545"/>
      <c r="J3517" s="545"/>
      <c r="O3517" s="578"/>
      <c r="P3517" s="547"/>
      <c r="Q3517" s="547"/>
      <c r="R3517" s="547"/>
    </row>
    <row r="3518" spans="6:18" s="577" customFormat="1">
      <c r="F3518" s="545"/>
      <c r="H3518" s="545"/>
      <c r="J3518" s="545"/>
      <c r="O3518" s="578"/>
      <c r="P3518" s="547"/>
      <c r="Q3518" s="547"/>
      <c r="R3518" s="547"/>
    </row>
    <row r="3519" spans="6:18" s="577" customFormat="1">
      <c r="F3519" s="545"/>
      <c r="H3519" s="545"/>
      <c r="J3519" s="545"/>
      <c r="O3519" s="578"/>
      <c r="P3519" s="547"/>
      <c r="Q3519" s="547"/>
      <c r="R3519" s="547"/>
    </row>
    <row r="3520" spans="6:18" s="577" customFormat="1">
      <c r="F3520" s="545"/>
      <c r="H3520" s="545"/>
      <c r="J3520" s="545"/>
      <c r="O3520" s="578"/>
      <c r="P3520" s="547"/>
      <c r="Q3520" s="547"/>
      <c r="R3520" s="547"/>
    </row>
    <row r="3521" spans="6:18" s="577" customFormat="1">
      <c r="F3521" s="545"/>
      <c r="H3521" s="545"/>
      <c r="J3521" s="545"/>
      <c r="O3521" s="578"/>
      <c r="P3521" s="547"/>
      <c r="Q3521" s="547"/>
      <c r="R3521" s="547"/>
    </row>
    <row r="3522" spans="6:18" s="577" customFormat="1">
      <c r="F3522" s="545"/>
      <c r="H3522" s="545"/>
      <c r="J3522" s="545"/>
      <c r="O3522" s="578"/>
      <c r="P3522" s="547"/>
      <c r="Q3522" s="547"/>
      <c r="R3522" s="547"/>
    </row>
    <row r="3523" spans="6:18" s="577" customFormat="1">
      <c r="F3523" s="545"/>
      <c r="H3523" s="545"/>
      <c r="J3523" s="545"/>
      <c r="O3523" s="578"/>
      <c r="P3523" s="547"/>
      <c r="Q3523" s="547"/>
      <c r="R3523" s="547"/>
    </row>
    <row r="3524" spans="6:18" s="577" customFormat="1">
      <c r="F3524" s="545"/>
      <c r="H3524" s="545"/>
      <c r="J3524" s="545"/>
      <c r="O3524" s="578"/>
      <c r="P3524" s="547"/>
      <c r="Q3524" s="547"/>
      <c r="R3524" s="547"/>
    </row>
    <row r="3525" spans="6:18" s="577" customFormat="1">
      <c r="F3525" s="545"/>
      <c r="H3525" s="545"/>
      <c r="J3525" s="545"/>
      <c r="O3525" s="578"/>
      <c r="P3525" s="547"/>
      <c r="Q3525" s="547"/>
      <c r="R3525" s="547"/>
    </row>
    <row r="3526" spans="6:18" s="577" customFormat="1">
      <c r="F3526" s="545"/>
      <c r="H3526" s="545"/>
      <c r="J3526" s="545"/>
      <c r="O3526" s="578"/>
      <c r="P3526" s="547"/>
      <c r="Q3526" s="547"/>
      <c r="R3526" s="547"/>
    </row>
    <row r="3527" spans="6:18" s="577" customFormat="1">
      <c r="F3527" s="545"/>
      <c r="H3527" s="545"/>
      <c r="J3527" s="545"/>
      <c r="O3527" s="578"/>
      <c r="P3527" s="547"/>
      <c r="Q3527" s="547"/>
      <c r="R3527" s="547"/>
    </row>
    <row r="3528" spans="6:18" s="577" customFormat="1">
      <c r="F3528" s="545"/>
      <c r="H3528" s="545"/>
      <c r="J3528" s="545"/>
      <c r="O3528" s="578"/>
      <c r="P3528" s="547"/>
      <c r="Q3528" s="547"/>
      <c r="R3528" s="547"/>
    </row>
    <row r="3529" spans="6:18" s="577" customFormat="1">
      <c r="F3529" s="545"/>
      <c r="H3529" s="545"/>
      <c r="J3529" s="545"/>
      <c r="O3529" s="578"/>
      <c r="P3529" s="547"/>
      <c r="Q3529" s="547"/>
      <c r="R3529" s="547"/>
    </row>
    <row r="3530" spans="6:18" s="577" customFormat="1">
      <c r="F3530" s="545"/>
      <c r="H3530" s="545"/>
      <c r="J3530" s="545"/>
      <c r="O3530" s="578"/>
      <c r="P3530" s="547"/>
      <c r="Q3530" s="547"/>
      <c r="R3530" s="547"/>
    </row>
    <row r="3531" spans="6:18" s="577" customFormat="1">
      <c r="F3531" s="545"/>
      <c r="H3531" s="545"/>
      <c r="J3531" s="545"/>
      <c r="O3531" s="578"/>
      <c r="P3531" s="547"/>
      <c r="Q3531" s="547"/>
      <c r="R3531" s="547"/>
    </row>
    <row r="3532" spans="6:18" s="577" customFormat="1">
      <c r="F3532" s="545"/>
      <c r="H3532" s="545"/>
      <c r="J3532" s="545"/>
      <c r="O3532" s="578"/>
      <c r="P3532" s="547"/>
      <c r="Q3532" s="547"/>
      <c r="R3532" s="547"/>
    </row>
    <row r="3533" spans="6:18" s="577" customFormat="1">
      <c r="F3533" s="545"/>
      <c r="H3533" s="545"/>
      <c r="J3533" s="545"/>
      <c r="O3533" s="578"/>
      <c r="P3533" s="547"/>
      <c r="Q3533" s="547"/>
      <c r="R3533" s="547"/>
    </row>
    <row r="3534" spans="6:18" s="577" customFormat="1">
      <c r="F3534" s="545"/>
      <c r="H3534" s="545"/>
      <c r="J3534" s="545"/>
      <c r="O3534" s="578"/>
      <c r="P3534" s="547"/>
      <c r="Q3534" s="547"/>
      <c r="R3534" s="547"/>
    </row>
    <row r="3535" spans="6:18" s="577" customFormat="1">
      <c r="F3535" s="545"/>
      <c r="H3535" s="545"/>
      <c r="J3535" s="545"/>
      <c r="O3535" s="578"/>
      <c r="P3535" s="547"/>
      <c r="Q3535" s="547"/>
      <c r="R3535" s="547"/>
    </row>
    <row r="3536" spans="6:18" s="577" customFormat="1">
      <c r="F3536" s="545"/>
      <c r="H3536" s="545"/>
      <c r="J3536" s="545"/>
      <c r="O3536" s="578"/>
      <c r="P3536" s="547"/>
      <c r="Q3536" s="547"/>
      <c r="R3536" s="547"/>
    </row>
    <row r="3537" spans="6:18" s="577" customFormat="1">
      <c r="F3537" s="545"/>
      <c r="H3537" s="545"/>
      <c r="J3537" s="545"/>
      <c r="O3537" s="578"/>
      <c r="P3537" s="547"/>
      <c r="Q3537" s="547"/>
      <c r="R3537" s="547"/>
    </row>
    <row r="3538" spans="6:18" s="577" customFormat="1">
      <c r="F3538" s="545"/>
      <c r="H3538" s="545"/>
      <c r="J3538" s="545"/>
      <c r="O3538" s="578"/>
      <c r="P3538" s="547"/>
      <c r="Q3538" s="547"/>
      <c r="R3538" s="547"/>
    </row>
    <row r="3539" spans="6:18" s="577" customFormat="1">
      <c r="F3539" s="545"/>
      <c r="H3539" s="545"/>
      <c r="J3539" s="545"/>
      <c r="O3539" s="578"/>
      <c r="P3539" s="547"/>
      <c r="Q3539" s="547"/>
      <c r="R3539" s="547"/>
    </row>
    <row r="3540" spans="6:18" s="577" customFormat="1">
      <c r="F3540" s="545"/>
      <c r="H3540" s="545"/>
      <c r="J3540" s="545"/>
      <c r="O3540" s="578"/>
      <c r="P3540" s="547"/>
      <c r="Q3540" s="547"/>
      <c r="R3540" s="547"/>
    </row>
    <row r="3541" spans="6:18" s="577" customFormat="1">
      <c r="F3541" s="545"/>
      <c r="H3541" s="545"/>
      <c r="J3541" s="545"/>
      <c r="O3541" s="578"/>
      <c r="P3541" s="547"/>
      <c r="Q3541" s="547"/>
      <c r="R3541" s="547"/>
    </row>
    <row r="3542" spans="6:18" s="577" customFormat="1">
      <c r="F3542" s="545"/>
      <c r="H3542" s="545"/>
      <c r="J3542" s="545"/>
      <c r="O3542" s="578"/>
      <c r="P3542" s="547"/>
      <c r="Q3542" s="547"/>
      <c r="R3542" s="547"/>
    </row>
    <row r="3543" spans="6:18" s="577" customFormat="1">
      <c r="F3543" s="545"/>
      <c r="H3543" s="545"/>
      <c r="J3543" s="545"/>
      <c r="O3543" s="578"/>
      <c r="P3543" s="547"/>
      <c r="Q3543" s="547"/>
      <c r="R3543" s="547"/>
    </row>
    <row r="3544" spans="6:18" s="577" customFormat="1">
      <c r="F3544" s="545"/>
      <c r="H3544" s="545"/>
      <c r="J3544" s="545"/>
      <c r="O3544" s="578"/>
      <c r="P3544" s="547"/>
      <c r="Q3544" s="547"/>
      <c r="R3544" s="547"/>
    </row>
    <row r="3545" spans="6:18" s="577" customFormat="1">
      <c r="F3545" s="545"/>
      <c r="H3545" s="545"/>
      <c r="J3545" s="545"/>
      <c r="O3545" s="578"/>
      <c r="P3545" s="547"/>
      <c r="Q3545" s="547"/>
      <c r="R3545" s="547"/>
    </row>
    <row r="3546" spans="6:18" s="577" customFormat="1">
      <c r="F3546" s="545"/>
      <c r="H3546" s="545"/>
      <c r="J3546" s="545"/>
      <c r="O3546" s="578"/>
      <c r="P3546" s="547"/>
      <c r="Q3546" s="547"/>
      <c r="R3546" s="547"/>
    </row>
    <row r="3547" spans="6:18" s="577" customFormat="1">
      <c r="F3547" s="545"/>
      <c r="H3547" s="545"/>
      <c r="J3547" s="545"/>
      <c r="O3547" s="578"/>
      <c r="P3547" s="547"/>
      <c r="Q3547" s="547"/>
      <c r="R3547" s="547"/>
    </row>
    <row r="3548" spans="6:18" s="577" customFormat="1">
      <c r="F3548" s="545"/>
      <c r="H3548" s="545"/>
      <c r="J3548" s="545"/>
      <c r="O3548" s="578"/>
      <c r="P3548" s="547"/>
      <c r="Q3548" s="547"/>
      <c r="R3548" s="547"/>
    </row>
    <row r="3549" spans="6:18" s="577" customFormat="1">
      <c r="F3549" s="545"/>
      <c r="H3549" s="545"/>
      <c r="J3549" s="545"/>
      <c r="O3549" s="578"/>
      <c r="P3549" s="547"/>
      <c r="Q3549" s="547"/>
      <c r="R3549" s="547"/>
    </row>
    <row r="3550" spans="6:18" s="577" customFormat="1">
      <c r="F3550" s="545"/>
      <c r="H3550" s="545"/>
      <c r="J3550" s="545"/>
      <c r="O3550" s="578"/>
      <c r="P3550" s="547"/>
      <c r="Q3550" s="547"/>
      <c r="R3550" s="547"/>
    </row>
    <row r="3551" spans="6:18" s="577" customFormat="1">
      <c r="F3551" s="545"/>
      <c r="H3551" s="545"/>
      <c r="J3551" s="545"/>
      <c r="O3551" s="578"/>
      <c r="P3551" s="547"/>
      <c r="Q3551" s="547"/>
      <c r="R3551" s="547"/>
    </row>
    <row r="3552" spans="6:18" s="577" customFormat="1">
      <c r="F3552" s="545"/>
      <c r="H3552" s="545"/>
      <c r="J3552" s="545"/>
      <c r="O3552" s="578"/>
      <c r="P3552" s="547"/>
      <c r="Q3552" s="547"/>
      <c r="R3552" s="547"/>
    </row>
    <row r="3553" spans="6:18" s="577" customFormat="1">
      <c r="F3553" s="545"/>
      <c r="H3553" s="545"/>
      <c r="J3553" s="545"/>
      <c r="O3553" s="578"/>
      <c r="P3553" s="547"/>
      <c r="Q3553" s="547"/>
      <c r="R3553" s="547"/>
    </row>
    <row r="3554" spans="6:18" s="577" customFormat="1">
      <c r="F3554" s="545"/>
      <c r="H3554" s="545"/>
      <c r="J3554" s="545"/>
      <c r="O3554" s="578"/>
      <c r="P3554" s="547"/>
      <c r="Q3554" s="547"/>
      <c r="R3554" s="547"/>
    </row>
    <row r="3555" spans="6:18" s="577" customFormat="1">
      <c r="F3555" s="545"/>
      <c r="H3555" s="545"/>
      <c r="J3555" s="545"/>
      <c r="O3555" s="578"/>
      <c r="P3555" s="547"/>
      <c r="Q3555" s="547"/>
      <c r="R3555" s="547"/>
    </row>
    <row r="3556" spans="6:18" s="577" customFormat="1">
      <c r="F3556" s="545"/>
      <c r="H3556" s="545"/>
      <c r="J3556" s="545"/>
      <c r="O3556" s="578"/>
      <c r="P3556" s="547"/>
      <c r="Q3556" s="547"/>
      <c r="R3556" s="547"/>
    </row>
    <row r="3557" spans="6:18" s="577" customFormat="1">
      <c r="F3557" s="545"/>
      <c r="H3557" s="545"/>
      <c r="J3557" s="545"/>
      <c r="O3557" s="578"/>
      <c r="P3557" s="547"/>
      <c r="Q3557" s="547"/>
      <c r="R3557" s="547"/>
    </row>
    <row r="3558" spans="6:18" s="577" customFormat="1">
      <c r="F3558" s="545"/>
      <c r="H3558" s="545"/>
      <c r="J3558" s="545"/>
      <c r="O3558" s="578"/>
      <c r="P3558" s="547"/>
      <c r="Q3558" s="547"/>
      <c r="R3558" s="547"/>
    </row>
    <row r="3559" spans="6:18" s="577" customFormat="1">
      <c r="F3559" s="545"/>
      <c r="H3559" s="545"/>
      <c r="J3559" s="545"/>
      <c r="O3559" s="578"/>
      <c r="P3559" s="547"/>
      <c r="Q3559" s="547"/>
      <c r="R3559" s="547"/>
    </row>
    <row r="3560" spans="6:18" s="577" customFormat="1">
      <c r="F3560" s="545"/>
      <c r="H3560" s="545"/>
      <c r="J3560" s="545"/>
      <c r="O3560" s="578"/>
      <c r="P3560" s="547"/>
      <c r="Q3560" s="547"/>
      <c r="R3560" s="547"/>
    </row>
    <row r="3561" spans="6:18" s="577" customFormat="1">
      <c r="F3561" s="545"/>
      <c r="H3561" s="545"/>
      <c r="J3561" s="545"/>
      <c r="O3561" s="578"/>
      <c r="P3561" s="547"/>
      <c r="Q3561" s="547"/>
      <c r="R3561" s="547"/>
    </row>
    <row r="3562" spans="6:18" s="577" customFormat="1">
      <c r="F3562" s="545"/>
      <c r="H3562" s="545"/>
      <c r="J3562" s="545"/>
      <c r="O3562" s="578"/>
      <c r="P3562" s="547"/>
      <c r="Q3562" s="547"/>
      <c r="R3562" s="547"/>
    </row>
    <row r="3563" spans="6:18" s="577" customFormat="1">
      <c r="F3563" s="545"/>
      <c r="H3563" s="545"/>
      <c r="J3563" s="545"/>
      <c r="O3563" s="578"/>
      <c r="P3563" s="547"/>
      <c r="Q3563" s="547"/>
      <c r="R3563" s="547"/>
    </row>
    <row r="3564" spans="6:18" s="577" customFormat="1">
      <c r="F3564" s="545"/>
      <c r="H3564" s="545"/>
      <c r="J3564" s="545"/>
      <c r="O3564" s="578"/>
      <c r="P3564" s="547"/>
      <c r="Q3564" s="547"/>
      <c r="R3564" s="547"/>
    </row>
    <row r="3565" spans="6:18" s="577" customFormat="1">
      <c r="F3565" s="545"/>
      <c r="H3565" s="545"/>
      <c r="J3565" s="545"/>
      <c r="O3565" s="578"/>
      <c r="P3565" s="547"/>
      <c r="Q3565" s="547"/>
      <c r="R3565" s="547"/>
    </row>
    <row r="3566" spans="6:18" s="577" customFormat="1">
      <c r="F3566" s="545"/>
      <c r="H3566" s="545"/>
      <c r="J3566" s="545"/>
      <c r="O3566" s="578"/>
      <c r="P3566" s="547"/>
      <c r="Q3566" s="547"/>
      <c r="R3566" s="547"/>
    </row>
    <row r="3567" spans="6:18" s="577" customFormat="1">
      <c r="F3567" s="545"/>
      <c r="H3567" s="545"/>
      <c r="J3567" s="545"/>
      <c r="O3567" s="578"/>
      <c r="P3567" s="547"/>
      <c r="Q3567" s="547"/>
      <c r="R3567" s="547"/>
    </row>
    <row r="3568" spans="6:18" s="577" customFormat="1">
      <c r="F3568" s="545"/>
      <c r="H3568" s="545"/>
      <c r="J3568" s="545"/>
      <c r="O3568" s="578"/>
      <c r="P3568" s="547"/>
      <c r="Q3568" s="547"/>
      <c r="R3568" s="547"/>
    </row>
    <row r="3569" spans="6:18" s="577" customFormat="1">
      <c r="F3569" s="545"/>
      <c r="H3569" s="545"/>
      <c r="J3569" s="545"/>
      <c r="O3569" s="578"/>
      <c r="P3569" s="547"/>
      <c r="Q3569" s="547"/>
      <c r="R3569" s="547"/>
    </row>
    <row r="3570" spans="6:18" s="577" customFormat="1">
      <c r="F3570" s="545"/>
      <c r="H3570" s="545"/>
      <c r="J3570" s="545"/>
      <c r="O3570" s="578"/>
      <c r="P3570" s="547"/>
      <c r="Q3570" s="547"/>
      <c r="R3570" s="547"/>
    </row>
    <row r="3571" spans="6:18" s="577" customFormat="1">
      <c r="F3571" s="545"/>
      <c r="H3571" s="545"/>
      <c r="J3571" s="545"/>
      <c r="O3571" s="578"/>
      <c r="P3571" s="547"/>
      <c r="Q3571" s="547"/>
      <c r="R3571" s="547"/>
    </row>
    <row r="3572" spans="6:18" s="577" customFormat="1">
      <c r="F3572" s="545"/>
      <c r="H3572" s="545"/>
      <c r="J3572" s="545"/>
      <c r="O3572" s="578"/>
      <c r="P3572" s="547"/>
      <c r="Q3572" s="547"/>
      <c r="R3572" s="547"/>
    </row>
    <row r="3573" spans="6:18" s="577" customFormat="1">
      <c r="F3573" s="545"/>
      <c r="H3573" s="545"/>
      <c r="J3573" s="545"/>
      <c r="O3573" s="578"/>
      <c r="P3573" s="547"/>
      <c r="Q3573" s="547"/>
      <c r="R3573" s="547"/>
    </row>
    <row r="3574" spans="6:18" s="577" customFormat="1">
      <c r="F3574" s="545"/>
      <c r="H3574" s="545"/>
      <c r="J3574" s="545"/>
      <c r="O3574" s="578"/>
      <c r="P3574" s="547"/>
      <c r="Q3574" s="547"/>
      <c r="R3574" s="547"/>
    </row>
    <row r="3575" spans="6:18" s="577" customFormat="1">
      <c r="F3575" s="545"/>
      <c r="H3575" s="545"/>
      <c r="J3575" s="545"/>
      <c r="O3575" s="578"/>
      <c r="P3575" s="547"/>
      <c r="Q3575" s="547"/>
      <c r="R3575" s="547"/>
    </row>
    <row r="3576" spans="6:18" s="577" customFormat="1">
      <c r="F3576" s="545"/>
      <c r="H3576" s="545"/>
      <c r="J3576" s="545"/>
      <c r="O3576" s="578"/>
      <c r="P3576" s="547"/>
      <c r="Q3576" s="547"/>
      <c r="R3576" s="547"/>
    </row>
    <row r="3577" spans="6:18" s="577" customFormat="1">
      <c r="F3577" s="545"/>
      <c r="H3577" s="545"/>
      <c r="J3577" s="545"/>
      <c r="O3577" s="578"/>
      <c r="P3577" s="547"/>
      <c r="Q3577" s="547"/>
      <c r="R3577" s="547"/>
    </row>
    <row r="3578" spans="6:18" s="577" customFormat="1">
      <c r="F3578" s="545"/>
      <c r="H3578" s="545"/>
      <c r="J3578" s="545"/>
      <c r="O3578" s="578"/>
      <c r="P3578" s="547"/>
      <c r="Q3578" s="547"/>
      <c r="R3578" s="547"/>
    </row>
    <row r="3579" spans="6:18" s="577" customFormat="1">
      <c r="F3579" s="545"/>
      <c r="H3579" s="545"/>
      <c r="J3579" s="545"/>
      <c r="O3579" s="578"/>
      <c r="P3579" s="547"/>
      <c r="Q3579" s="547"/>
      <c r="R3579" s="547"/>
    </row>
    <row r="3580" spans="6:18" s="577" customFormat="1">
      <c r="F3580" s="545"/>
      <c r="H3580" s="545"/>
      <c r="J3580" s="545"/>
      <c r="O3580" s="578"/>
      <c r="P3580" s="547"/>
      <c r="Q3580" s="547"/>
      <c r="R3580" s="547"/>
    </row>
    <row r="3581" spans="6:18" s="577" customFormat="1">
      <c r="F3581" s="545"/>
      <c r="H3581" s="545"/>
      <c r="J3581" s="545"/>
      <c r="O3581" s="578"/>
      <c r="P3581" s="547"/>
      <c r="Q3581" s="547"/>
      <c r="R3581" s="547"/>
    </row>
    <row r="3582" spans="6:18" s="577" customFormat="1">
      <c r="F3582" s="545"/>
      <c r="H3582" s="545"/>
      <c r="J3582" s="545"/>
      <c r="O3582" s="578"/>
      <c r="P3582" s="547"/>
      <c r="Q3582" s="547"/>
      <c r="R3582" s="547"/>
    </row>
    <row r="3583" spans="6:18" s="577" customFormat="1">
      <c r="F3583" s="545"/>
      <c r="H3583" s="545"/>
      <c r="J3583" s="545"/>
      <c r="O3583" s="578"/>
      <c r="P3583" s="547"/>
      <c r="Q3583" s="547"/>
      <c r="R3583" s="547"/>
    </row>
    <row r="3584" spans="6:18" s="577" customFormat="1">
      <c r="F3584" s="545"/>
      <c r="H3584" s="545"/>
      <c r="J3584" s="545"/>
      <c r="O3584" s="578"/>
      <c r="P3584" s="547"/>
      <c r="Q3584" s="547"/>
      <c r="R3584" s="547"/>
    </row>
    <row r="3585" spans="6:18" s="577" customFormat="1">
      <c r="F3585" s="545"/>
      <c r="H3585" s="545"/>
      <c r="J3585" s="545"/>
      <c r="O3585" s="578"/>
      <c r="P3585" s="547"/>
      <c r="Q3585" s="547"/>
      <c r="R3585" s="547"/>
    </row>
    <row r="3586" spans="6:18" s="577" customFormat="1">
      <c r="F3586" s="545"/>
      <c r="H3586" s="545"/>
      <c r="J3586" s="545"/>
      <c r="O3586" s="578"/>
      <c r="P3586" s="547"/>
      <c r="Q3586" s="547"/>
      <c r="R3586" s="547"/>
    </row>
    <row r="3587" spans="6:18" s="577" customFormat="1">
      <c r="F3587" s="545"/>
      <c r="H3587" s="545"/>
      <c r="J3587" s="545"/>
      <c r="O3587" s="578"/>
      <c r="P3587" s="547"/>
      <c r="Q3587" s="547"/>
      <c r="R3587" s="547"/>
    </row>
    <row r="3588" spans="6:18" s="577" customFormat="1">
      <c r="F3588" s="545"/>
      <c r="H3588" s="545"/>
      <c r="J3588" s="545"/>
      <c r="O3588" s="578"/>
      <c r="P3588" s="547"/>
      <c r="Q3588" s="547"/>
      <c r="R3588" s="547"/>
    </row>
    <row r="3589" spans="6:18" s="577" customFormat="1">
      <c r="F3589" s="545"/>
      <c r="H3589" s="545"/>
      <c r="J3589" s="545"/>
      <c r="O3589" s="578"/>
      <c r="P3589" s="547"/>
      <c r="Q3589" s="547"/>
      <c r="R3589" s="547"/>
    </row>
    <row r="3590" spans="6:18" s="577" customFormat="1">
      <c r="F3590" s="545"/>
      <c r="H3590" s="545"/>
      <c r="J3590" s="545"/>
      <c r="O3590" s="578"/>
      <c r="P3590" s="547"/>
      <c r="Q3590" s="547"/>
      <c r="R3590" s="547"/>
    </row>
    <row r="3591" spans="6:18" s="577" customFormat="1">
      <c r="F3591" s="545"/>
      <c r="H3591" s="545"/>
      <c r="J3591" s="545"/>
      <c r="O3591" s="578"/>
      <c r="P3591" s="547"/>
      <c r="Q3591" s="547"/>
      <c r="R3591" s="547"/>
    </row>
    <row r="3592" spans="6:18" s="577" customFormat="1">
      <c r="F3592" s="545"/>
      <c r="H3592" s="545"/>
      <c r="J3592" s="545"/>
      <c r="O3592" s="578"/>
      <c r="P3592" s="547"/>
      <c r="Q3592" s="547"/>
      <c r="R3592" s="547"/>
    </row>
    <row r="3593" spans="6:18" s="577" customFormat="1">
      <c r="F3593" s="545"/>
      <c r="H3593" s="545"/>
      <c r="J3593" s="545"/>
      <c r="O3593" s="578"/>
      <c r="P3593" s="547"/>
      <c r="Q3593" s="547"/>
      <c r="R3593" s="547"/>
    </row>
    <row r="3594" spans="6:18" s="577" customFormat="1">
      <c r="F3594" s="545"/>
      <c r="H3594" s="545"/>
      <c r="J3594" s="545"/>
      <c r="O3594" s="578"/>
      <c r="P3594" s="547"/>
      <c r="Q3594" s="547"/>
      <c r="R3594" s="547"/>
    </row>
    <row r="3595" spans="6:18" s="577" customFormat="1">
      <c r="F3595" s="545"/>
      <c r="H3595" s="545"/>
      <c r="J3595" s="545"/>
      <c r="O3595" s="578"/>
      <c r="P3595" s="547"/>
      <c r="Q3595" s="547"/>
      <c r="R3595" s="547"/>
    </row>
    <row r="3596" spans="6:18" s="577" customFormat="1">
      <c r="F3596" s="545"/>
      <c r="H3596" s="545"/>
      <c r="J3596" s="545"/>
      <c r="O3596" s="578"/>
      <c r="P3596" s="547"/>
      <c r="Q3596" s="547"/>
      <c r="R3596" s="547"/>
    </row>
    <row r="3597" spans="6:18" s="577" customFormat="1">
      <c r="F3597" s="545"/>
      <c r="H3597" s="545"/>
      <c r="J3597" s="545"/>
      <c r="O3597" s="578"/>
      <c r="P3597" s="547"/>
      <c r="Q3597" s="547"/>
      <c r="R3597" s="547"/>
    </row>
    <row r="3598" spans="6:18" s="577" customFormat="1">
      <c r="F3598" s="545"/>
      <c r="H3598" s="545"/>
      <c r="J3598" s="545"/>
      <c r="O3598" s="578"/>
      <c r="P3598" s="547"/>
      <c r="Q3598" s="547"/>
      <c r="R3598" s="547"/>
    </row>
    <row r="3599" spans="6:18" s="577" customFormat="1">
      <c r="F3599" s="545"/>
      <c r="H3599" s="545"/>
      <c r="J3599" s="545"/>
      <c r="O3599" s="578"/>
      <c r="P3599" s="547"/>
      <c r="Q3599" s="547"/>
      <c r="R3599" s="547"/>
    </row>
    <row r="3600" spans="6:18" s="577" customFormat="1">
      <c r="F3600" s="545"/>
      <c r="H3600" s="545"/>
      <c r="J3600" s="545"/>
      <c r="O3600" s="578"/>
      <c r="P3600" s="547"/>
      <c r="Q3600" s="547"/>
      <c r="R3600" s="547"/>
    </row>
    <row r="3601" spans="6:18" s="577" customFormat="1">
      <c r="F3601" s="545"/>
      <c r="H3601" s="545"/>
      <c r="J3601" s="545"/>
      <c r="O3601" s="578"/>
      <c r="P3601" s="547"/>
      <c r="Q3601" s="547"/>
      <c r="R3601" s="547"/>
    </row>
    <row r="3602" spans="6:18" s="577" customFormat="1">
      <c r="F3602" s="545"/>
      <c r="H3602" s="545"/>
      <c r="J3602" s="545"/>
      <c r="O3602" s="578"/>
      <c r="P3602" s="547"/>
      <c r="Q3602" s="547"/>
      <c r="R3602" s="547"/>
    </row>
    <row r="3603" spans="6:18" s="577" customFormat="1">
      <c r="F3603" s="545"/>
      <c r="H3603" s="545"/>
      <c r="J3603" s="545"/>
      <c r="O3603" s="578"/>
      <c r="P3603" s="547"/>
      <c r="Q3603" s="547"/>
      <c r="R3603" s="547"/>
    </row>
    <row r="3604" spans="6:18" s="577" customFormat="1">
      <c r="F3604" s="545"/>
      <c r="H3604" s="545"/>
      <c r="J3604" s="545"/>
      <c r="O3604" s="578"/>
      <c r="P3604" s="547"/>
      <c r="Q3604" s="547"/>
      <c r="R3604" s="547"/>
    </row>
    <row r="3605" spans="6:18" s="577" customFormat="1">
      <c r="F3605" s="545"/>
      <c r="H3605" s="545"/>
      <c r="J3605" s="545"/>
      <c r="O3605" s="578"/>
      <c r="P3605" s="547"/>
      <c r="Q3605" s="547"/>
      <c r="R3605" s="547"/>
    </row>
    <row r="3606" spans="6:18" s="577" customFormat="1">
      <c r="F3606" s="545"/>
      <c r="H3606" s="545"/>
      <c r="J3606" s="545"/>
      <c r="O3606" s="578"/>
      <c r="P3606" s="547"/>
      <c r="Q3606" s="547"/>
      <c r="R3606" s="547"/>
    </row>
    <row r="3607" spans="6:18" s="577" customFormat="1">
      <c r="F3607" s="545"/>
      <c r="H3607" s="545"/>
      <c r="J3607" s="545"/>
      <c r="O3607" s="578"/>
      <c r="P3607" s="547"/>
      <c r="Q3607" s="547"/>
      <c r="R3607" s="547"/>
    </row>
    <row r="3608" spans="6:18" s="577" customFormat="1">
      <c r="F3608" s="545"/>
      <c r="H3608" s="545"/>
      <c r="J3608" s="545"/>
      <c r="O3608" s="578"/>
      <c r="P3608" s="547"/>
      <c r="Q3608" s="547"/>
      <c r="R3608" s="547"/>
    </row>
    <row r="3609" spans="6:18" s="577" customFormat="1">
      <c r="F3609" s="545"/>
      <c r="H3609" s="545"/>
      <c r="J3609" s="545"/>
      <c r="O3609" s="578"/>
      <c r="P3609" s="547"/>
      <c r="Q3609" s="547"/>
      <c r="R3609" s="547"/>
    </row>
    <row r="3610" spans="6:18" s="577" customFormat="1">
      <c r="F3610" s="545"/>
      <c r="H3610" s="545"/>
      <c r="J3610" s="545"/>
      <c r="O3610" s="578"/>
      <c r="P3610" s="547"/>
      <c r="Q3610" s="547"/>
      <c r="R3610" s="547"/>
    </row>
    <row r="3611" spans="6:18" s="577" customFormat="1">
      <c r="F3611" s="545"/>
      <c r="H3611" s="545"/>
      <c r="J3611" s="545"/>
      <c r="O3611" s="578"/>
      <c r="P3611" s="547"/>
      <c r="Q3611" s="547"/>
      <c r="R3611" s="547"/>
    </row>
    <row r="3612" spans="6:18" s="577" customFormat="1">
      <c r="F3612" s="545"/>
      <c r="H3612" s="545"/>
      <c r="J3612" s="545"/>
      <c r="O3612" s="578"/>
      <c r="P3612" s="547"/>
      <c r="Q3612" s="547"/>
      <c r="R3612" s="547"/>
    </row>
    <row r="3613" spans="6:18" s="577" customFormat="1">
      <c r="F3613" s="545"/>
      <c r="H3613" s="545"/>
      <c r="J3613" s="545"/>
      <c r="O3613" s="578"/>
      <c r="P3613" s="547"/>
      <c r="Q3613" s="547"/>
      <c r="R3613" s="547"/>
    </row>
    <row r="3614" spans="6:18" s="577" customFormat="1">
      <c r="F3614" s="545"/>
      <c r="H3614" s="545"/>
      <c r="J3614" s="545"/>
      <c r="O3614" s="578"/>
      <c r="P3614" s="547"/>
      <c r="Q3614" s="547"/>
      <c r="R3614" s="547"/>
    </row>
    <row r="3615" spans="6:18" s="577" customFormat="1">
      <c r="F3615" s="545"/>
      <c r="H3615" s="545"/>
      <c r="J3615" s="545"/>
      <c r="O3615" s="578"/>
      <c r="P3615" s="547"/>
      <c r="Q3615" s="547"/>
      <c r="R3615" s="547"/>
    </row>
    <row r="3616" spans="6:18" s="577" customFormat="1">
      <c r="F3616" s="545"/>
      <c r="H3616" s="545"/>
      <c r="J3616" s="545"/>
      <c r="O3616" s="578"/>
      <c r="P3616" s="547"/>
      <c r="Q3616" s="547"/>
      <c r="R3616" s="547"/>
    </row>
    <row r="3617" spans="6:18" s="577" customFormat="1">
      <c r="F3617" s="545"/>
      <c r="H3617" s="545"/>
      <c r="J3617" s="545"/>
      <c r="O3617" s="578"/>
      <c r="P3617" s="547"/>
      <c r="Q3617" s="547"/>
      <c r="R3617" s="547"/>
    </row>
    <row r="3618" spans="6:18" s="577" customFormat="1">
      <c r="F3618" s="545"/>
      <c r="H3618" s="545"/>
      <c r="J3618" s="545"/>
      <c r="O3618" s="578"/>
      <c r="P3618" s="547"/>
      <c r="Q3618" s="547"/>
      <c r="R3618" s="547"/>
    </row>
    <row r="3619" spans="6:18" s="577" customFormat="1">
      <c r="F3619" s="545"/>
      <c r="H3619" s="545"/>
      <c r="J3619" s="545"/>
      <c r="O3619" s="578"/>
      <c r="P3619" s="547"/>
      <c r="Q3619" s="547"/>
      <c r="R3619" s="547"/>
    </row>
    <row r="3620" spans="6:18" s="577" customFormat="1">
      <c r="F3620" s="545"/>
      <c r="H3620" s="545"/>
      <c r="J3620" s="545"/>
      <c r="O3620" s="578"/>
      <c r="P3620" s="547"/>
      <c r="Q3620" s="547"/>
      <c r="R3620" s="547"/>
    </row>
    <row r="3621" spans="6:18" s="577" customFormat="1">
      <c r="F3621" s="545"/>
      <c r="H3621" s="545"/>
      <c r="J3621" s="545"/>
      <c r="O3621" s="578"/>
      <c r="P3621" s="547"/>
      <c r="Q3621" s="547"/>
      <c r="R3621" s="547"/>
    </row>
    <row r="3622" spans="6:18" s="577" customFormat="1">
      <c r="F3622" s="545"/>
      <c r="H3622" s="545"/>
      <c r="J3622" s="545"/>
      <c r="O3622" s="578"/>
      <c r="P3622" s="547"/>
      <c r="Q3622" s="547"/>
      <c r="R3622" s="547"/>
    </row>
    <row r="3623" spans="6:18" s="577" customFormat="1">
      <c r="F3623" s="545"/>
      <c r="H3623" s="545"/>
      <c r="J3623" s="545"/>
      <c r="O3623" s="578"/>
      <c r="P3623" s="547"/>
      <c r="Q3623" s="547"/>
      <c r="R3623" s="547"/>
    </row>
    <row r="3624" spans="6:18" s="577" customFormat="1">
      <c r="F3624" s="545"/>
      <c r="H3624" s="545"/>
      <c r="J3624" s="545"/>
      <c r="O3624" s="578"/>
      <c r="P3624" s="547"/>
      <c r="Q3624" s="547"/>
      <c r="R3624" s="547"/>
    </row>
    <row r="3625" spans="6:18" s="577" customFormat="1">
      <c r="F3625" s="545"/>
      <c r="H3625" s="545"/>
      <c r="J3625" s="545"/>
      <c r="O3625" s="578"/>
      <c r="P3625" s="547"/>
      <c r="Q3625" s="547"/>
      <c r="R3625" s="547"/>
    </row>
    <row r="3626" spans="6:18" s="577" customFormat="1">
      <c r="F3626" s="545"/>
      <c r="H3626" s="545"/>
      <c r="J3626" s="545"/>
      <c r="O3626" s="578"/>
      <c r="P3626" s="547"/>
      <c r="Q3626" s="547"/>
      <c r="R3626" s="547"/>
    </row>
    <row r="3627" spans="6:18" s="577" customFormat="1">
      <c r="F3627" s="545"/>
      <c r="H3627" s="545"/>
      <c r="J3627" s="545"/>
      <c r="O3627" s="578"/>
      <c r="P3627" s="547"/>
      <c r="Q3627" s="547"/>
      <c r="R3627" s="547"/>
    </row>
    <row r="3628" spans="6:18" s="577" customFormat="1">
      <c r="F3628" s="545"/>
      <c r="H3628" s="545"/>
      <c r="J3628" s="545"/>
      <c r="O3628" s="578"/>
      <c r="P3628" s="547"/>
      <c r="Q3628" s="547"/>
      <c r="R3628" s="547"/>
    </row>
    <row r="3629" spans="6:18" s="577" customFormat="1">
      <c r="F3629" s="545"/>
      <c r="H3629" s="545"/>
      <c r="J3629" s="545"/>
      <c r="O3629" s="578"/>
      <c r="P3629" s="547"/>
      <c r="Q3629" s="547"/>
      <c r="R3629" s="547"/>
    </row>
    <row r="3630" spans="6:18" s="577" customFormat="1">
      <c r="F3630" s="545"/>
      <c r="H3630" s="545"/>
      <c r="J3630" s="545"/>
      <c r="O3630" s="578"/>
      <c r="P3630" s="547"/>
      <c r="Q3630" s="547"/>
      <c r="R3630" s="547"/>
    </row>
    <row r="3631" spans="6:18" s="577" customFormat="1">
      <c r="F3631" s="545"/>
      <c r="H3631" s="545"/>
      <c r="J3631" s="545"/>
      <c r="O3631" s="578"/>
      <c r="P3631" s="547"/>
      <c r="Q3631" s="547"/>
      <c r="R3631" s="547"/>
    </row>
    <row r="3632" spans="6:18" s="577" customFormat="1">
      <c r="F3632" s="545"/>
      <c r="H3632" s="545"/>
      <c r="J3632" s="545"/>
      <c r="O3632" s="578"/>
      <c r="P3632" s="547"/>
      <c r="Q3632" s="547"/>
      <c r="R3632" s="547"/>
    </row>
    <row r="3633" spans="6:18" s="577" customFormat="1">
      <c r="F3633" s="545"/>
      <c r="H3633" s="545"/>
      <c r="J3633" s="545"/>
      <c r="O3633" s="578"/>
      <c r="P3633" s="547"/>
      <c r="Q3633" s="547"/>
      <c r="R3633" s="547"/>
    </row>
    <row r="3634" spans="6:18" s="577" customFormat="1">
      <c r="F3634" s="545"/>
      <c r="H3634" s="545"/>
      <c r="J3634" s="545"/>
      <c r="O3634" s="578"/>
      <c r="P3634" s="547"/>
      <c r="Q3634" s="547"/>
      <c r="R3634" s="547"/>
    </row>
    <row r="3635" spans="6:18" s="577" customFormat="1">
      <c r="F3635" s="545"/>
      <c r="H3635" s="545"/>
      <c r="J3635" s="545"/>
      <c r="O3635" s="578"/>
      <c r="P3635" s="547"/>
      <c r="Q3635" s="547"/>
      <c r="R3635" s="547"/>
    </row>
    <row r="3636" spans="6:18" s="577" customFormat="1">
      <c r="F3636" s="545"/>
      <c r="H3636" s="545"/>
      <c r="J3636" s="545"/>
      <c r="O3636" s="578"/>
      <c r="P3636" s="547"/>
      <c r="Q3636" s="547"/>
      <c r="R3636" s="547"/>
    </row>
    <row r="3637" spans="6:18" s="577" customFormat="1">
      <c r="F3637" s="545"/>
      <c r="H3637" s="545"/>
      <c r="J3637" s="545"/>
      <c r="O3637" s="578"/>
      <c r="P3637" s="547"/>
      <c r="Q3637" s="547"/>
      <c r="R3637" s="547"/>
    </row>
    <row r="3638" spans="6:18" s="577" customFormat="1">
      <c r="F3638" s="545"/>
      <c r="H3638" s="545"/>
      <c r="J3638" s="545"/>
      <c r="O3638" s="578"/>
      <c r="P3638" s="547"/>
      <c r="Q3638" s="547"/>
      <c r="R3638" s="547"/>
    </row>
    <row r="3639" spans="6:18" s="577" customFormat="1">
      <c r="F3639" s="545"/>
      <c r="H3639" s="545"/>
      <c r="J3639" s="545"/>
      <c r="O3639" s="578"/>
      <c r="P3639" s="547"/>
      <c r="Q3639" s="547"/>
      <c r="R3639" s="547"/>
    </row>
    <row r="3640" spans="6:18" s="577" customFormat="1">
      <c r="F3640" s="545"/>
      <c r="H3640" s="545"/>
      <c r="J3640" s="545"/>
      <c r="O3640" s="578"/>
      <c r="P3640" s="547"/>
      <c r="Q3640" s="547"/>
      <c r="R3640" s="547"/>
    </row>
    <row r="3641" spans="6:18" s="577" customFormat="1">
      <c r="F3641" s="545"/>
      <c r="H3641" s="545"/>
      <c r="J3641" s="545"/>
      <c r="O3641" s="578"/>
      <c r="P3641" s="547"/>
      <c r="Q3641" s="547"/>
      <c r="R3641" s="547"/>
    </row>
    <row r="3642" spans="6:18" s="577" customFormat="1">
      <c r="F3642" s="545"/>
      <c r="H3642" s="545"/>
      <c r="J3642" s="545"/>
      <c r="O3642" s="578"/>
      <c r="P3642" s="547"/>
      <c r="Q3642" s="547"/>
      <c r="R3642" s="547"/>
    </row>
    <row r="3643" spans="6:18" s="577" customFormat="1">
      <c r="F3643" s="545"/>
      <c r="H3643" s="545"/>
      <c r="J3643" s="545"/>
      <c r="O3643" s="578"/>
      <c r="P3643" s="547"/>
      <c r="Q3643" s="547"/>
      <c r="R3643" s="547"/>
    </row>
    <row r="3644" spans="6:18" s="577" customFormat="1">
      <c r="F3644" s="545"/>
      <c r="H3644" s="545"/>
      <c r="J3644" s="545"/>
      <c r="O3644" s="578"/>
      <c r="P3644" s="547"/>
      <c r="Q3644" s="547"/>
      <c r="R3644" s="547"/>
    </row>
    <row r="3645" spans="6:18" s="577" customFormat="1">
      <c r="F3645" s="545"/>
      <c r="H3645" s="545"/>
      <c r="J3645" s="545"/>
      <c r="O3645" s="578"/>
      <c r="P3645" s="547"/>
      <c r="Q3645" s="547"/>
      <c r="R3645" s="547"/>
    </row>
    <row r="3646" spans="6:18" s="577" customFormat="1">
      <c r="F3646" s="545"/>
      <c r="H3646" s="545"/>
      <c r="J3646" s="545"/>
      <c r="O3646" s="578"/>
      <c r="P3646" s="547"/>
      <c r="Q3646" s="547"/>
      <c r="R3646" s="547"/>
    </row>
    <row r="3647" spans="6:18" s="577" customFormat="1">
      <c r="F3647" s="545"/>
      <c r="H3647" s="545"/>
      <c r="J3647" s="545"/>
      <c r="O3647" s="578"/>
      <c r="P3647" s="547"/>
      <c r="Q3647" s="547"/>
      <c r="R3647" s="547"/>
    </row>
    <row r="3648" spans="6:18" s="577" customFormat="1">
      <c r="F3648" s="545"/>
      <c r="H3648" s="545"/>
      <c r="J3648" s="545"/>
      <c r="O3648" s="578"/>
      <c r="P3648" s="547"/>
      <c r="Q3648" s="547"/>
      <c r="R3648" s="547"/>
    </row>
    <row r="3649" spans="6:18" s="577" customFormat="1">
      <c r="F3649" s="545"/>
      <c r="H3649" s="545"/>
      <c r="J3649" s="545"/>
      <c r="O3649" s="578"/>
      <c r="P3649" s="547"/>
      <c r="Q3649" s="547"/>
      <c r="R3649" s="547"/>
    </row>
    <row r="3650" spans="6:18" s="577" customFormat="1">
      <c r="F3650" s="545"/>
      <c r="H3650" s="545"/>
      <c r="J3650" s="545"/>
      <c r="O3650" s="578"/>
      <c r="P3650" s="547"/>
      <c r="Q3650" s="547"/>
      <c r="R3650" s="547"/>
    </row>
    <row r="3651" spans="6:18" s="577" customFormat="1">
      <c r="F3651" s="545"/>
      <c r="H3651" s="545"/>
      <c r="J3651" s="545"/>
      <c r="O3651" s="578"/>
      <c r="P3651" s="547"/>
      <c r="Q3651" s="547"/>
      <c r="R3651" s="547"/>
    </row>
    <row r="3652" spans="6:18" s="577" customFormat="1">
      <c r="F3652" s="545"/>
      <c r="H3652" s="545"/>
      <c r="J3652" s="545"/>
      <c r="O3652" s="578"/>
      <c r="P3652" s="547"/>
      <c r="Q3652" s="547"/>
      <c r="R3652" s="547"/>
    </row>
    <row r="3653" spans="6:18" s="577" customFormat="1">
      <c r="F3653" s="545"/>
      <c r="H3653" s="545"/>
      <c r="J3653" s="545"/>
      <c r="O3653" s="578"/>
      <c r="P3653" s="547"/>
      <c r="Q3653" s="547"/>
      <c r="R3653" s="547"/>
    </row>
    <row r="3654" spans="6:18" s="577" customFormat="1">
      <c r="F3654" s="545"/>
      <c r="H3654" s="545"/>
      <c r="J3654" s="545"/>
      <c r="O3654" s="578"/>
      <c r="P3654" s="547"/>
      <c r="Q3654" s="547"/>
      <c r="R3654" s="547"/>
    </row>
    <row r="3655" spans="6:18" s="577" customFormat="1">
      <c r="F3655" s="545"/>
      <c r="H3655" s="545"/>
      <c r="J3655" s="545"/>
      <c r="O3655" s="578"/>
      <c r="P3655" s="547"/>
      <c r="Q3655" s="547"/>
      <c r="R3655" s="547"/>
    </row>
    <row r="3656" spans="6:18" s="577" customFormat="1">
      <c r="F3656" s="545"/>
      <c r="H3656" s="545"/>
      <c r="J3656" s="545"/>
      <c r="O3656" s="578"/>
      <c r="P3656" s="547"/>
      <c r="Q3656" s="547"/>
      <c r="R3656" s="547"/>
    </row>
    <row r="3657" spans="6:18" s="577" customFormat="1">
      <c r="F3657" s="545"/>
      <c r="H3657" s="545"/>
      <c r="J3657" s="545"/>
      <c r="O3657" s="578"/>
      <c r="P3657" s="547"/>
      <c r="Q3657" s="547"/>
      <c r="R3657" s="547"/>
    </row>
    <row r="3658" spans="6:18" s="577" customFormat="1">
      <c r="F3658" s="545"/>
      <c r="H3658" s="545"/>
      <c r="J3658" s="545"/>
      <c r="O3658" s="578"/>
      <c r="P3658" s="547"/>
      <c r="Q3658" s="547"/>
      <c r="R3658" s="547"/>
    </row>
    <row r="3659" spans="6:18" s="577" customFormat="1">
      <c r="F3659" s="545"/>
      <c r="H3659" s="545"/>
      <c r="J3659" s="545"/>
      <c r="O3659" s="578"/>
      <c r="P3659" s="547"/>
      <c r="Q3659" s="547"/>
      <c r="R3659" s="547"/>
    </row>
    <row r="3660" spans="6:18" s="577" customFormat="1">
      <c r="F3660" s="545"/>
      <c r="H3660" s="545"/>
      <c r="J3660" s="545"/>
      <c r="O3660" s="578"/>
      <c r="P3660" s="547"/>
      <c r="Q3660" s="547"/>
      <c r="R3660" s="547"/>
    </row>
    <row r="3661" spans="6:18" s="577" customFormat="1">
      <c r="F3661" s="545"/>
      <c r="H3661" s="545"/>
      <c r="J3661" s="545"/>
      <c r="O3661" s="578"/>
      <c r="P3661" s="547"/>
      <c r="Q3661" s="547"/>
      <c r="R3661" s="547"/>
    </row>
    <row r="3662" spans="6:18" s="577" customFormat="1">
      <c r="F3662" s="545"/>
      <c r="H3662" s="545"/>
      <c r="J3662" s="545"/>
      <c r="O3662" s="578"/>
      <c r="P3662" s="547"/>
      <c r="Q3662" s="547"/>
      <c r="R3662" s="547"/>
    </row>
    <row r="3663" spans="6:18" s="577" customFormat="1">
      <c r="F3663" s="545"/>
      <c r="H3663" s="545"/>
      <c r="J3663" s="545"/>
      <c r="O3663" s="578"/>
      <c r="P3663" s="547"/>
      <c r="Q3663" s="547"/>
      <c r="R3663" s="547"/>
    </row>
    <row r="3664" spans="6:18" s="577" customFormat="1">
      <c r="F3664" s="545"/>
      <c r="H3664" s="545"/>
      <c r="J3664" s="545"/>
      <c r="O3664" s="578"/>
      <c r="P3664" s="547"/>
      <c r="Q3664" s="547"/>
      <c r="R3664" s="547"/>
    </row>
    <row r="3665" spans="6:18" s="577" customFormat="1">
      <c r="F3665" s="545"/>
      <c r="H3665" s="545"/>
      <c r="J3665" s="545"/>
      <c r="O3665" s="578"/>
      <c r="P3665" s="547"/>
      <c r="Q3665" s="547"/>
      <c r="R3665" s="547"/>
    </row>
    <row r="3666" spans="6:18" s="577" customFormat="1">
      <c r="F3666" s="545"/>
      <c r="H3666" s="545"/>
      <c r="J3666" s="545"/>
      <c r="O3666" s="578"/>
      <c r="P3666" s="547"/>
      <c r="Q3666" s="547"/>
      <c r="R3666" s="547"/>
    </row>
    <row r="3667" spans="6:18" s="577" customFormat="1">
      <c r="F3667" s="545"/>
      <c r="H3667" s="545"/>
      <c r="J3667" s="545"/>
      <c r="O3667" s="578"/>
      <c r="P3667" s="547"/>
      <c r="Q3667" s="547"/>
      <c r="R3667" s="547"/>
    </row>
    <row r="3668" spans="6:18" s="577" customFormat="1">
      <c r="F3668" s="545"/>
      <c r="H3668" s="545"/>
      <c r="J3668" s="545"/>
      <c r="O3668" s="578"/>
      <c r="P3668" s="547"/>
      <c r="Q3668" s="547"/>
      <c r="R3668" s="547"/>
    </row>
    <row r="3669" spans="6:18" s="577" customFormat="1">
      <c r="F3669" s="545"/>
      <c r="H3669" s="545"/>
      <c r="J3669" s="545"/>
      <c r="O3669" s="578"/>
      <c r="P3669" s="547"/>
      <c r="Q3669" s="547"/>
      <c r="R3669" s="547"/>
    </row>
    <row r="3670" spans="6:18" s="577" customFormat="1">
      <c r="F3670" s="545"/>
      <c r="H3670" s="545"/>
      <c r="J3670" s="545"/>
      <c r="O3670" s="578"/>
      <c r="P3670" s="547"/>
      <c r="Q3670" s="547"/>
      <c r="R3670" s="547"/>
    </row>
    <row r="3671" spans="6:18" s="577" customFormat="1">
      <c r="F3671" s="545"/>
      <c r="H3671" s="545"/>
      <c r="J3671" s="545"/>
      <c r="O3671" s="578"/>
      <c r="P3671" s="547"/>
      <c r="Q3671" s="547"/>
      <c r="R3671" s="547"/>
    </row>
    <row r="3672" spans="6:18" s="577" customFormat="1">
      <c r="F3672" s="545"/>
      <c r="H3672" s="545"/>
      <c r="J3672" s="545"/>
      <c r="O3672" s="578"/>
      <c r="P3672" s="547"/>
      <c r="Q3672" s="547"/>
      <c r="R3672" s="547"/>
    </row>
    <row r="3673" spans="6:18" s="577" customFormat="1">
      <c r="F3673" s="545"/>
      <c r="H3673" s="545"/>
      <c r="J3673" s="545"/>
      <c r="O3673" s="578"/>
      <c r="P3673" s="547"/>
      <c r="Q3673" s="547"/>
      <c r="R3673" s="547"/>
    </row>
    <row r="3674" spans="6:18" s="577" customFormat="1">
      <c r="F3674" s="545"/>
      <c r="H3674" s="545"/>
      <c r="J3674" s="545"/>
      <c r="O3674" s="578"/>
      <c r="P3674" s="547"/>
      <c r="Q3674" s="547"/>
      <c r="R3674" s="547"/>
    </row>
    <row r="3675" spans="6:18" s="577" customFormat="1">
      <c r="F3675" s="545"/>
      <c r="H3675" s="545"/>
      <c r="J3675" s="545"/>
      <c r="O3675" s="578"/>
      <c r="P3675" s="547"/>
      <c r="Q3675" s="547"/>
      <c r="R3675" s="547"/>
    </row>
    <row r="3676" spans="6:18" s="577" customFormat="1">
      <c r="F3676" s="545"/>
      <c r="H3676" s="545"/>
      <c r="J3676" s="545"/>
      <c r="O3676" s="578"/>
      <c r="P3676" s="547"/>
      <c r="Q3676" s="547"/>
      <c r="R3676" s="547"/>
    </row>
    <row r="3677" spans="6:18" s="577" customFormat="1">
      <c r="F3677" s="545"/>
      <c r="H3677" s="545"/>
      <c r="J3677" s="545"/>
      <c r="O3677" s="578"/>
      <c r="P3677" s="547"/>
      <c r="Q3677" s="547"/>
      <c r="R3677" s="547"/>
    </row>
    <row r="3678" spans="6:18" s="577" customFormat="1">
      <c r="F3678" s="545"/>
      <c r="H3678" s="545"/>
      <c r="J3678" s="545"/>
      <c r="O3678" s="578"/>
      <c r="P3678" s="547"/>
      <c r="Q3678" s="547"/>
      <c r="R3678" s="547"/>
    </row>
    <row r="3679" spans="6:18" s="577" customFormat="1">
      <c r="F3679" s="545"/>
      <c r="H3679" s="545"/>
      <c r="J3679" s="545"/>
      <c r="O3679" s="578"/>
      <c r="P3679" s="547"/>
      <c r="Q3679" s="547"/>
      <c r="R3679" s="547"/>
    </row>
    <row r="3680" spans="6:18" s="577" customFormat="1">
      <c r="F3680" s="545"/>
      <c r="H3680" s="545"/>
      <c r="J3680" s="545"/>
      <c r="O3680" s="578"/>
      <c r="P3680" s="547"/>
      <c r="Q3680" s="547"/>
      <c r="R3680" s="547"/>
    </row>
    <row r="3681" spans="6:18" s="577" customFormat="1">
      <c r="F3681" s="545"/>
      <c r="H3681" s="545"/>
      <c r="J3681" s="545"/>
      <c r="O3681" s="578"/>
      <c r="P3681" s="547"/>
      <c r="Q3681" s="547"/>
      <c r="R3681" s="547"/>
    </row>
    <row r="3682" spans="6:18" s="577" customFormat="1">
      <c r="F3682" s="545"/>
      <c r="H3682" s="545"/>
      <c r="J3682" s="545"/>
      <c r="O3682" s="578"/>
      <c r="P3682" s="547"/>
      <c r="Q3682" s="547"/>
      <c r="R3682" s="547"/>
    </row>
    <row r="3683" spans="6:18" s="577" customFormat="1">
      <c r="F3683" s="545"/>
      <c r="H3683" s="545"/>
      <c r="J3683" s="545"/>
      <c r="O3683" s="578"/>
      <c r="P3683" s="547"/>
      <c r="Q3683" s="547"/>
      <c r="R3683" s="547"/>
    </row>
    <row r="3684" spans="6:18" s="577" customFormat="1">
      <c r="F3684" s="545"/>
      <c r="H3684" s="545"/>
      <c r="J3684" s="545"/>
      <c r="O3684" s="578"/>
      <c r="P3684" s="547"/>
      <c r="Q3684" s="547"/>
      <c r="R3684" s="547"/>
    </row>
    <row r="3685" spans="6:18" s="577" customFormat="1">
      <c r="F3685" s="545"/>
      <c r="H3685" s="545"/>
      <c r="J3685" s="545"/>
      <c r="O3685" s="578"/>
      <c r="P3685" s="547"/>
      <c r="Q3685" s="547"/>
      <c r="R3685" s="547"/>
    </row>
    <row r="3686" spans="6:18" s="577" customFormat="1">
      <c r="F3686" s="545"/>
      <c r="H3686" s="545"/>
      <c r="J3686" s="545"/>
      <c r="O3686" s="578"/>
      <c r="P3686" s="547"/>
      <c r="Q3686" s="547"/>
      <c r="R3686" s="547"/>
    </row>
    <row r="3687" spans="6:18" s="577" customFormat="1">
      <c r="F3687" s="545"/>
      <c r="H3687" s="545"/>
      <c r="J3687" s="545"/>
      <c r="O3687" s="578"/>
      <c r="P3687" s="547"/>
      <c r="Q3687" s="547"/>
      <c r="R3687" s="547"/>
    </row>
    <row r="3688" spans="6:18" s="577" customFormat="1">
      <c r="F3688" s="545"/>
      <c r="H3688" s="545"/>
      <c r="J3688" s="545"/>
      <c r="O3688" s="578"/>
      <c r="P3688" s="547"/>
      <c r="Q3688" s="547"/>
      <c r="R3688" s="547"/>
    </row>
    <row r="3689" spans="6:18" s="577" customFormat="1">
      <c r="F3689" s="545"/>
      <c r="H3689" s="545"/>
      <c r="J3689" s="545"/>
      <c r="O3689" s="578"/>
      <c r="P3689" s="547"/>
      <c r="Q3689" s="547"/>
      <c r="R3689" s="547"/>
    </row>
    <row r="3690" spans="6:18" s="577" customFormat="1">
      <c r="F3690" s="545"/>
      <c r="H3690" s="545"/>
      <c r="J3690" s="545"/>
      <c r="O3690" s="578"/>
      <c r="P3690" s="547"/>
      <c r="Q3690" s="547"/>
      <c r="R3690" s="547"/>
    </row>
    <row r="3691" spans="6:18" s="577" customFormat="1">
      <c r="F3691" s="545"/>
      <c r="H3691" s="545"/>
      <c r="J3691" s="545"/>
      <c r="O3691" s="578"/>
      <c r="P3691" s="547"/>
      <c r="Q3691" s="547"/>
      <c r="R3691" s="547"/>
    </row>
    <row r="3692" spans="6:18" s="577" customFormat="1">
      <c r="F3692" s="545"/>
      <c r="H3692" s="545"/>
      <c r="J3692" s="545"/>
      <c r="O3692" s="578"/>
      <c r="P3692" s="547"/>
      <c r="Q3692" s="547"/>
      <c r="R3692" s="547"/>
    </row>
    <row r="3693" spans="6:18" s="577" customFormat="1">
      <c r="F3693" s="545"/>
      <c r="H3693" s="545"/>
      <c r="J3693" s="545"/>
      <c r="O3693" s="578"/>
      <c r="P3693" s="547"/>
      <c r="Q3693" s="547"/>
      <c r="R3693" s="547"/>
    </row>
    <row r="3694" spans="6:18" s="577" customFormat="1">
      <c r="F3694" s="545"/>
      <c r="H3694" s="545"/>
      <c r="J3694" s="545"/>
      <c r="O3694" s="578"/>
      <c r="P3694" s="547"/>
      <c r="Q3694" s="547"/>
      <c r="R3694" s="547"/>
    </row>
    <row r="3695" spans="6:18" s="577" customFormat="1">
      <c r="F3695" s="545"/>
      <c r="H3695" s="545"/>
      <c r="J3695" s="545"/>
      <c r="O3695" s="578"/>
      <c r="P3695" s="547"/>
      <c r="Q3695" s="547"/>
      <c r="R3695" s="547"/>
    </row>
    <row r="3696" spans="6:18" s="577" customFormat="1">
      <c r="F3696" s="545"/>
      <c r="H3696" s="545"/>
      <c r="J3696" s="545"/>
      <c r="O3696" s="578"/>
      <c r="P3696" s="547"/>
      <c r="Q3696" s="547"/>
      <c r="R3696" s="547"/>
    </row>
    <row r="3697" spans="6:18" s="577" customFormat="1">
      <c r="F3697" s="545"/>
      <c r="H3697" s="545"/>
      <c r="J3697" s="545"/>
      <c r="O3697" s="578"/>
      <c r="P3697" s="547"/>
      <c r="Q3697" s="547"/>
      <c r="R3697" s="547"/>
    </row>
    <row r="3698" spans="6:18" s="577" customFormat="1">
      <c r="F3698" s="545"/>
      <c r="H3698" s="545"/>
      <c r="J3698" s="545"/>
      <c r="O3698" s="578"/>
      <c r="P3698" s="547"/>
      <c r="Q3698" s="547"/>
      <c r="R3698" s="547"/>
    </row>
    <row r="3699" spans="6:18" s="577" customFormat="1">
      <c r="F3699" s="545"/>
      <c r="H3699" s="545"/>
      <c r="J3699" s="545"/>
      <c r="O3699" s="578"/>
      <c r="P3699" s="547"/>
      <c r="Q3699" s="547"/>
      <c r="R3699" s="547"/>
    </row>
    <row r="3700" spans="6:18" s="577" customFormat="1">
      <c r="F3700" s="545"/>
      <c r="H3700" s="545"/>
      <c r="J3700" s="545"/>
      <c r="O3700" s="578"/>
      <c r="P3700" s="547"/>
      <c r="Q3700" s="547"/>
      <c r="R3700" s="547"/>
    </row>
    <row r="3701" spans="6:18" s="577" customFormat="1">
      <c r="F3701" s="545"/>
      <c r="H3701" s="545"/>
      <c r="J3701" s="545"/>
      <c r="O3701" s="578"/>
      <c r="P3701" s="547"/>
      <c r="Q3701" s="547"/>
      <c r="R3701" s="547"/>
    </row>
    <row r="3702" spans="6:18" s="577" customFormat="1">
      <c r="F3702" s="545"/>
      <c r="H3702" s="545"/>
      <c r="J3702" s="545"/>
      <c r="O3702" s="578"/>
      <c r="P3702" s="547"/>
      <c r="Q3702" s="547"/>
      <c r="R3702" s="547"/>
    </row>
    <row r="3703" spans="6:18" s="577" customFormat="1">
      <c r="F3703" s="545"/>
      <c r="H3703" s="545"/>
      <c r="J3703" s="545"/>
      <c r="O3703" s="578"/>
      <c r="P3703" s="547"/>
      <c r="Q3703" s="547"/>
      <c r="R3703" s="547"/>
    </row>
    <row r="3704" spans="6:18" s="577" customFormat="1">
      <c r="F3704" s="545"/>
      <c r="H3704" s="545"/>
      <c r="J3704" s="545"/>
      <c r="O3704" s="578"/>
      <c r="P3704" s="547"/>
      <c r="Q3704" s="547"/>
      <c r="R3704" s="547"/>
    </row>
    <row r="3705" spans="6:18" s="577" customFormat="1">
      <c r="F3705" s="545"/>
      <c r="H3705" s="545"/>
      <c r="J3705" s="545"/>
      <c r="O3705" s="578"/>
      <c r="P3705" s="547"/>
      <c r="Q3705" s="547"/>
      <c r="R3705" s="547"/>
    </row>
    <row r="3706" spans="6:18" s="577" customFormat="1">
      <c r="F3706" s="545"/>
      <c r="H3706" s="545"/>
      <c r="J3706" s="545"/>
      <c r="O3706" s="578"/>
      <c r="P3706" s="547"/>
      <c r="Q3706" s="547"/>
      <c r="R3706" s="547"/>
    </row>
    <row r="3707" spans="6:18" s="577" customFormat="1">
      <c r="F3707" s="545"/>
      <c r="H3707" s="545"/>
      <c r="J3707" s="545"/>
      <c r="O3707" s="578"/>
      <c r="P3707" s="547"/>
      <c r="Q3707" s="547"/>
      <c r="R3707" s="547"/>
    </row>
    <row r="3708" spans="6:18" s="577" customFormat="1">
      <c r="F3708" s="545"/>
      <c r="H3708" s="545"/>
      <c r="J3708" s="545"/>
      <c r="O3708" s="578"/>
      <c r="P3708" s="547"/>
      <c r="Q3708" s="547"/>
      <c r="R3708" s="547"/>
    </row>
    <row r="3709" spans="6:18" s="577" customFormat="1">
      <c r="F3709" s="545"/>
      <c r="H3709" s="545"/>
      <c r="J3709" s="545"/>
      <c r="O3709" s="578"/>
      <c r="P3709" s="547"/>
      <c r="Q3709" s="547"/>
      <c r="R3709" s="547"/>
    </row>
    <row r="3710" spans="6:18" s="577" customFormat="1">
      <c r="F3710" s="545"/>
      <c r="H3710" s="545"/>
      <c r="J3710" s="545"/>
      <c r="O3710" s="578"/>
      <c r="P3710" s="547"/>
      <c r="Q3710" s="547"/>
      <c r="R3710" s="547"/>
    </row>
    <row r="3711" spans="6:18" s="577" customFormat="1">
      <c r="F3711" s="545"/>
      <c r="H3711" s="545"/>
      <c r="J3711" s="545"/>
      <c r="O3711" s="578"/>
      <c r="P3711" s="547"/>
      <c r="Q3711" s="547"/>
      <c r="R3711" s="547"/>
    </row>
    <row r="3712" spans="6:18" s="577" customFormat="1">
      <c r="F3712" s="545"/>
      <c r="H3712" s="545"/>
      <c r="J3712" s="545"/>
      <c r="O3712" s="578"/>
      <c r="P3712" s="547"/>
      <c r="Q3712" s="547"/>
      <c r="R3712" s="547"/>
    </row>
    <row r="3713" spans="6:18" s="577" customFormat="1">
      <c r="F3713" s="545"/>
      <c r="H3713" s="545"/>
      <c r="J3713" s="545"/>
      <c r="O3713" s="578"/>
      <c r="P3713" s="547"/>
      <c r="Q3713" s="547"/>
      <c r="R3713" s="547"/>
    </row>
    <row r="3714" spans="6:18" s="577" customFormat="1">
      <c r="F3714" s="545"/>
      <c r="H3714" s="545"/>
      <c r="J3714" s="545"/>
      <c r="O3714" s="578"/>
      <c r="P3714" s="547"/>
      <c r="Q3714" s="547"/>
      <c r="R3714" s="547"/>
    </row>
    <row r="3715" spans="6:18" s="577" customFormat="1">
      <c r="F3715" s="545"/>
      <c r="H3715" s="545"/>
      <c r="J3715" s="545"/>
      <c r="O3715" s="578"/>
      <c r="P3715" s="547"/>
      <c r="Q3715" s="547"/>
      <c r="R3715" s="547"/>
    </row>
    <row r="3716" spans="6:18" s="577" customFormat="1">
      <c r="F3716" s="545"/>
      <c r="H3716" s="545"/>
      <c r="J3716" s="545"/>
      <c r="O3716" s="578"/>
      <c r="P3716" s="547"/>
      <c r="Q3716" s="547"/>
      <c r="R3716" s="547"/>
    </row>
    <row r="3717" spans="6:18" s="577" customFormat="1">
      <c r="F3717" s="545"/>
      <c r="H3717" s="545"/>
      <c r="J3717" s="545"/>
      <c r="O3717" s="578"/>
      <c r="P3717" s="547"/>
      <c r="Q3717" s="547"/>
      <c r="R3717" s="547"/>
    </row>
    <row r="3718" spans="6:18" s="577" customFormat="1">
      <c r="F3718" s="545"/>
      <c r="H3718" s="545"/>
      <c r="J3718" s="545"/>
      <c r="O3718" s="578"/>
      <c r="P3718" s="547"/>
      <c r="Q3718" s="547"/>
      <c r="R3718" s="547"/>
    </row>
    <row r="3719" spans="6:18" s="577" customFormat="1">
      <c r="F3719" s="545"/>
      <c r="H3719" s="545"/>
      <c r="J3719" s="545"/>
      <c r="O3719" s="578"/>
      <c r="P3719" s="547"/>
      <c r="Q3719" s="547"/>
      <c r="R3719" s="547"/>
    </row>
    <row r="3720" spans="6:18" s="577" customFormat="1">
      <c r="F3720" s="545"/>
      <c r="H3720" s="545"/>
      <c r="J3720" s="545"/>
      <c r="O3720" s="578"/>
      <c r="P3720" s="547"/>
      <c r="Q3720" s="547"/>
      <c r="R3720" s="547"/>
    </row>
    <row r="3721" spans="6:18" s="577" customFormat="1">
      <c r="F3721" s="545"/>
      <c r="H3721" s="545"/>
      <c r="J3721" s="545"/>
      <c r="O3721" s="578"/>
      <c r="P3721" s="547"/>
      <c r="Q3721" s="547"/>
      <c r="R3721" s="547"/>
    </row>
    <row r="3722" spans="6:18" s="577" customFormat="1">
      <c r="F3722" s="545"/>
      <c r="H3722" s="545"/>
      <c r="J3722" s="545"/>
      <c r="O3722" s="578"/>
      <c r="P3722" s="547"/>
      <c r="Q3722" s="547"/>
      <c r="R3722" s="547"/>
    </row>
    <row r="3723" spans="6:18" s="577" customFormat="1">
      <c r="F3723" s="545"/>
      <c r="H3723" s="545"/>
      <c r="J3723" s="545"/>
      <c r="O3723" s="578"/>
      <c r="P3723" s="547"/>
      <c r="Q3723" s="547"/>
      <c r="R3723" s="547"/>
    </row>
    <row r="3724" spans="6:18" s="577" customFormat="1">
      <c r="F3724" s="545"/>
      <c r="H3724" s="545"/>
      <c r="J3724" s="545"/>
      <c r="O3724" s="578"/>
      <c r="P3724" s="547"/>
      <c r="Q3724" s="547"/>
      <c r="R3724" s="547"/>
    </row>
    <row r="3725" spans="6:18" s="577" customFormat="1">
      <c r="F3725" s="545"/>
      <c r="H3725" s="545"/>
      <c r="J3725" s="545"/>
      <c r="O3725" s="578"/>
      <c r="P3725" s="547"/>
      <c r="Q3725" s="547"/>
      <c r="R3725" s="547"/>
    </row>
    <row r="3726" spans="6:18" s="577" customFormat="1">
      <c r="F3726" s="545"/>
      <c r="H3726" s="545"/>
      <c r="J3726" s="545"/>
      <c r="O3726" s="578"/>
      <c r="P3726" s="547"/>
      <c r="Q3726" s="547"/>
      <c r="R3726" s="547"/>
    </row>
    <row r="3727" spans="6:18" s="577" customFormat="1">
      <c r="F3727" s="545"/>
      <c r="H3727" s="545"/>
      <c r="J3727" s="545"/>
      <c r="O3727" s="578"/>
      <c r="P3727" s="547"/>
      <c r="Q3727" s="547"/>
      <c r="R3727" s="547"/>
    </row>
    <row r="3728" spans="6:18" s="577" customFormat="1">
      <c r="F3728" s="545"/>
      <c r="H3728" s="545"/>
      <c r="J3728" s="545"/>
      <c r="O3728" s="578"/>
      <c r="P3728" s="547"/>
      <c r="Q3728" s="547"/>
      <c r="R3728" s="547"/>
    </row>
    <row r="3729" spans="6:18" s="577" customFormat="1">
      <c r="F3729" s="545"/>
      <c r="H3729" s="545"/>
      <c r="J3729" s="545"/>
      <c r="O3729" s="578"/>
      <c r="P3729" s="547"/>
      <c r="Q3729" s="547"/>
      <c r="R3729" s="547"/>
    </row>
    <row r="3730" spans="6:18" s="577" customFormat="1">
      <c r="F3730" s="545"/>
      <c r="H3730" s="545"/>
      <c r="J3730" s="545"/>
      <c r="O3730" s="578"/>
      <c r="P3730" s="547"/>
      <c r="Q3730" s="547"/>
      <c r="R3730" s="547"/>
    </row>
    <row r="3731" spans="6:18" s="577" customFormat="1">
      <c r="F3731" s="545"/>
      <c r="H3731" s="545"/>
      <c r="J3731" s="545"/>
      <c r="O3731" s="578"/>
      <c r="P3731" s="547"/>
      <c r="Q3731" s="547"/>
      <c r="R3731" s="547"/>
    </row>
    <row r="3732" spans="6:18" s="577" customFormat="1">
      <c r="F3732" s="545"/>
      <c r="H3732" s="545"/>
      <c r="J3732" s="545"/>
      <c r="O3732" s="578"/>
      <c r="P3732" s="547"/>
      <c r="Q3732" s="547"/>
      <c r="R3732" s="547"/>
    </row>
    <row r="3733" spans="6:18" s="577" customFormat="1">
      <c r="F3733" s="545"/>
      <c r="H3733" s="545"/>
      <c r="J3733" s="545"/>
      <c r="O3733" s="578"/>
      <c r="P3733" s="547"/>
      <c r="Q3733" s="547"/>
      <c r="R3733" s="547"/>
    </row>
    <row r="3734" spans="6:18" s="577" customFormat="1">
      <c r="F3734" s="545"/>
      <c r="H3734" s="545"/>
      <c r="J3734" s="545"/>
      <c r="O3734" s="578"/>
      <c r="P3734" s="547"/>
      <c r="Q3734" s="547"/>
      <c r="R3734" s="547"/>
    </row>
    <row r="3735" spans="6:18" s="577" customFormat="1">
      <c r="F3735" s="545"/>
      <c r="H3735" s="545"/>
      <c r="J3735" s="545"/>
      <c r="O3735" s="578"/>
      <c r="P3735" s="547"/>
      <c r="Q3735" s="547"/>
      <c r="R3735" s="547"/>
    </row>
    <row r="3736" spans="6:18" s="577" customFormat="1">
      <c r="F3736" s="545"/>
      <c r="H3736" s="545"/>
      <c r="J3736" s="545"/>
      <c r="O3736" s="578"/>
      <c r="P3736" s="547"/>
      <c r="Q3736" s="547"/>
      <c r="R3736" s="547"/>
    </row>
    <row r="3737" spans="6:18" s="577" customFormat="1">
      <c r="F3737" s="545"/>
      <c r="H3737" s="545"/>
      <c r="J3737" s="545"/>
      <c r="O3737" s="578"/>
      <c r="P3737" s="547"/>
      <c r="Q3737" s="547"/>
      <c r="R3737" s="547"/>
    </row>
    <row r="3738" spans="6:18" s="577" customFormat="1">
      <c r="F3738" s="545"/>
      <c r="H3738" s="545"/>
      <c r="J3738" s="545"/>
      <c r="O3738" s="578"/>
      <c r="P3738" s="547"/>
      <c r="Q3738" s="547"/>
      <c r="R3738" s="547"/>
    </row>
    <row r="3739" spans="6:18" s="577" customFormat="1">
      <c r="F3739" s="545"/>
      <c r="H3739" s="545"/>
      <c r="J3739" s="545"/>
      <c r="O3739" s="578"/>
      <c r="P3739" s="547"/>
      <c r="Q3739" s="547"/>
      <c r="R3739" s="547"/>
    </row>
    <row r="3740" spans="6:18" s="577" customFormat="1">
      <c r="F3740" s="545"/>
      <c r="H3740" s="545"/>
      <c r="J3740" s="545"/>
      <c r="O3740" s="578"/>
      <c r="P3740" s="547"/>
      <c r="Q3740" s="547"/>
      <c r="R3740" s="547"/>
    </row>
    <row r="3741" spans="6:18" s="577" customFormat="1">
      <c r="F3741" s="545"/>
      <c r="H3741" s="545"/>
      <c r="J3741" s="545"/>
      <c r="O3741" s="578"/>
      <c r="P3741" s="547"/>
      <c r="Q3741" s="547"/>
      <c r="R3741" s="547"/>
    </row>
    <row r="3742" spans="6:18" s="577" customFormat="1">
      <c r="F3742" s="545"/>
      <c r="H3742" s="545"/>
      <c r="J3742" s="545"/>
      <c r="O3742" s="578"/>
      <c r="P3742" s="547"/>
      <c r="Q3742" s="547"/>
      <c r="R3742" s="547"/>
    </row>
    <row r="3743" spans="6:18" s="577" customFormat="1">
      <c r="F3743" s="545"/>
      <c r="H3743" s="545"/>
      <c r="J3743" s="545"/>
      <c r="O3743" s="578"/>
      <c r="P3743" s="547"/>
      <c r="Q3743" s="547"/>
      <c r="R3743" s="547"/>
    </row>
    <row r="3744" spans="6:18" s="577" customFormat="1">
      <c r="F3744" s="545"/>
      <c r="H3744" s="545"/>
      <c r="J3744" s="545"/>
      <c r="O3744" s="578"/>
      <c r="P3744" s="547"/>
      <c r="Q3744" s="547"/>
      <c r="R3744" s="547"/>
    </row>
    <row r="3745" spans="6:18" s="577" customFormat="1">
      <c r="F3745" s="545"/>
      <c r="H3745" s="545"/>
      <c r="J3745" s="545"/>
      <c r="O3745" s="578"/>
      <c r="P3745" s="547"/>
      <c r="Q3745" s="547"/>
      <c r="R3745" s="547"/>
    </row>
    <row r="3746" spans="6:18" s="577" customFormat="1">
      <c r="F3746" s="545"/>
      <c r="H3746" s="545"/>
      <c r="J3746" s="545"/>
      <c r="O3746" s="578"/>
      <c r="P3746" s="547"/>
      <c r="Q3746" s="547"/>
      <c r="R3746" s="547"/>
    </row>
    <row r="3747" spans="6:18" s="577" customFormat="1">
      <c r="F3747" s="545"/>
      <c r="H3747" s="545"/>
      <c r="J3747" s="545"/>
      <c r="O3747" s="578"/>
      <c r="P3747" s="547"/>
      <c r="Q3747" s="547"/>
      <c r="R3747" s="547"/>
    </row>
    <row r="3748" spans="6:18" s="577" customFormat="1">
      <c r="F3748" s="545"/>
      <c r="H3748" s="545"/>
      <c r="J3748" s="545"/>
      <c r="O3748" s="578"/>
      <c r="P3748" s="547"/>
      <c r="Q3748" s="547"/>
      <c r="R3748" s="547"/>
    </row>
    <row r="3749" spans="6:18" s="577" customFormat="1">
      <c r="F3749" s="545"/>
      <c r="H3749" s="545"/>
      <c r="J3749" s="545"/>
      <c r="O3749" s="578"/>
      <c r="P3749" s="547"/>
      <c r="Q3749" s="547"/>
      <c r="R3749" s="547"/>
    </row>
    <row r="3750" spans="6:18" s="577" customFormat="1">
      <c r="F3750" s="545"/>
      <c r="H3750" s="545"/>
      <c r="J3750" s="545"/>
      <c r="O3750" s="578"/>
      <c r="P3750" s="547"/>
      <c r="Q3750" s="547"/>
      <c r="R3750" s="547"/>
    </row>
    <row r="3751" spans="6:18" s="577" customFormat="1">
      <c r="F3751" s="545"/>
      <c r="H3751" s="545"/>
      <c r="J3751" s="545"/>
      <c r="O3751" s="578"/>
      <c r="P3751" s="547"/>
      <c r="Q3751" s="547"/>
      <c r="R3751" s="547"/>
    </row>
    <row r="3752" spans="6:18" s="577" customFormat="1">
      <c r="F3752" s="545"/>
      <c r="H3752" s="545"/>
      <c r="J3752" s="545"/>
      <c r="O3752" s="578"/>
      <c r="P3752" s="547"/>
      <c r="Q3752" s="547"/>
      <c r="R3752" s="547"/>
    </row>
    <row r="3753" spans="6:18" s="577" customFormat="1">
      <c r="F3753" s="545"/>
      <c r="H3753" s="545"/>
      <c r="J3753" s="545"/>
      <c r="O3753" s="578"/>
      <c r="P3753" s="547"/>
      <c r="Q3753" s="547"/>
      <c r="R3753" s="547"/>
    </row>
    <row r="3754" spans="6:18" s="577" customFormat="1">
      <c r="F3754" s="545"/>
      <c r="H3754" s="545"/>
      <c r="J3754" s="545"/>
      <c r="O3754" s="578"/>
      <c r="P3754" s="547"/>
      <c r="Q3754" s="547"/>
      <c r="R3754" s="547"/>
    </row>
    <row r="3755" spans="6:18" s="577" customFormat="1">
      <c r="F3755" s="545"/>
      <c r="H3755" s="545"/>
      <c r="J3755" s="545"/>
      <c r="O3755" s="578"/>
      <c r="P3755" s="547"/>
      <c r="Q3755" s="547"/>
      <c r="R3755" s="547"/>
    </row>
    <row r="3756" spans="6:18" s="577" customFormat="1">
      <c r="F3756" s="545"/>
      <c r="H3756" s="545"/>
      <c r="J3756" s="545"/>
      <c r="O3756" s="578"/>
      <c r="P3756" s="547"/>
      <c r="Q3756" s="547"/>
      <c r="R3756" s="547"/>
    </row>
    <row r="3757" spans="6:18" s="577" customFormat="1">
      <c r="F3757" s="545"/>
      <c r="H3757" s="545"/>
      <c r="J3757" s="545"/>
      <c r="O3757" s="578"/>
      <c r="P3757" s="547"/>
      <c r="Q3757" s="547"/>
      <c r="R3757" s="547"/>
    </row>
    <row r="3758" spans="6:18" s="577" customFormat="1">
      <c r="F3758" s="545"/>
      <c r="H3758" s="545"/>
      <c r="J3758" s="545"/>
      <c r="O3758" s="578"/>
      <c r="P3758" s="547"/>
      <c r="Q3758" s="547"/>
      <c r="R3758" s="547"/>
    </row>
    <row r="3759" spans="6:18" s="577" customFormat="1">
      <c r="F3759" s="545"/>
      <c r="H3759" s="545"/>
      <c r="J3759" s="545"/>
      <c r="O3759" s="578"/>
      <c r="P3759" s="547"/>
      <c r="Q3759" s="547"/>
      <c r="R3759" s="547"/>
    </row>
    <row r="3760" spans="6:18" s="577" customFormat="1">
      <c r="F3760" s="545"/>
      <c r="H3760" s="545"/>
      <c r="J3760" s="545"/>
      <c r="O3760" s="578"/>
      <c r="P3760" s="547"/>
      <c r="Q3760" s="547"/>
      <c r="R3760" s="547"/>
    </row>
    <row r="3761" spans="6:18" s="577" customFormat="1">
      <c r="F3761" s="545"/>
      <c r="H3761" s="545"/>
      <c r="J3761" s="545"/>
      <c r="O3761" s="578"/>
      <c r="P3761" s="547"/>
      <c r="Q3761" s="547"/>
      <c r="R3761" s="547"/>
    </row>
    <row r="3762" spans="6:18" s="577" customFormat="1">
      <c r="F3762" s="545"/>
      <c r="H3762" s="545"/>
      <c r="J3762" s="545"/>
      <c r="O3762" s="578"/>
      <c r="P3762" s="547"/>
      <c r="Q3762" s="547"/>
      <c r="R3762" s="547"/>
    </row>
    <row r="3763" spans="6:18" s="577" customFormat="1">
      <c r="F3763" s="545"/>
      <c r="H3763" s="545"/>
      <c r="J3763" s="545"/>
      <c r="O3763" s="578"/>
      <c r="P3763" s="547"/>
      <c r="Q3763" s="547"/>
      <c r="R3763" s="547"/>
    </row>
    <row r="3764" spans="6:18" s="577" customFormat="1">
      <c r="F3764" s="545"/>
      <c r="H3764" s="545"/>
      <c r="J3764" s="545"/>
      <c r="O3764" s="578"/>
      <c r="P3764" s="547"/>
      <c r="Q3764" s="547"/>
      <c r="R3764" s="547"/>
    </row>
    <row r="3765" spans="6:18" s="577" customFormat="1">
      <c r="F3765" s="545"/>
      <c r="H3765" s="545"/>
      <c r="J3765" s="545"/>
      <c r="O3765" s="578"/>
      <c r="P3765" s="547"/>
      <c r="Q3765" s="547"/>
      <c r="R3765" s="547"/>
    </row>
    <row r="3766" spans="6:18" s="577" customFormat="1">
      <c r="F3766" s="545"/>
      <c r="H3766" s="545"/>
      <c r="J3766" s="545"/>
      <c r="O3766" s="578"/>
      <c r="P3766" s="547"/>
      <c r="Q3766" s="547"/>
      <c r="R3766" s="547"/>
    </row>
    <row r="3767" spans="6:18" s="577" customFormat="1">
      <c r="F3767" s="545"/>
      <c r="H3767" s="545"/>
      <c r="J3767" s="545"/>
      <c r="O3767" s="578"/>
      <c r="P3767" s="547"/>
      <c r="Q3767" s="547"/>
      <c r="R3767" s="547"/>
    </row>
    <row r="3768" spans="6:18" s="577" customFormat="1">
      <c r="F3768" s="545"/>
      <c r="H3768" s="545"/>
      <c r="J3768" s="545"/>
      <c r="O3768" s="578"/>
      <c r="P3768" s="547"/>
      <c r="Q3768" s="547"/>
      <c r="R3768" s="547"/>
    </row>
    <row r="3769" spans="6:18" s="577" customFormat="1">
      <c r="F3769" s="545"/>
      <c r="H3769" s="545"/>
      <c r="J3769" s="545"/>
      <c r="O3769" s="578"/>
      <c r="P3769" s="547"/>
      <c r="Q3769" s="547"/>
      <c r="R3769" s="547"/>
    </row>
    <row r="3770" spans="6:18" s="577" customFormat="1">
      <c r="F3770" s="545"/>
      <c r="H3770" s="545"/>
      <c r="J3770" s="545"/>
      <c r="O3770" s="578"/>
      <c r="P3770" s="547"/>
      <c r="Q3770" s="547"/>
      <c r="R3770" s="547"/>
    </row>
    <row r="3771" spans="6:18" s="577" customFormat="1">
      <c r="F3771" s="545"/>
      <c r="H3771" s="545"/>
      <c r="J3771" s="545"/>
      <c r="O3771" s="578"/>
      <c r="P3771" s="547"/>
      <c r="Q3771" s="547"/>
      <c r="R3771" s="547"/>
    </row>
    <row r="3772" spans="6:18" s="577" customFormat="1">
      <c r="F3772" s="545"/>
      <c r="H3772" s="545"/>
      <c r="J3772" s="545"/>
      <c r="O3772" s="578"/>
      <c r="P3772" s="547"/>
      <c r="Q3772" s="547"/>
      <c r="R3772" s="547"/>
    </row>
    <row r="3773" spans="6:18" s="577" customFormat="1">
      <c r="F3773" s="545"/>
      <c r="H3773" s="545"/>
      <c r="J3773" s="545"/>
      <c r="O3773" s="578"/>
      <c r="P3773" s="547"/>
      <c r="Q3773" s="547"/>
      <c r="R3773" s="547"/>
    </row>
    <row r="3774" spans="6:18" s="577" customFormat="1">
      <c r="F3774" s="545"/>
      <c r="H3774" s="545"/>
      <c r="J3774" s="545"/>
      <c r="O3774" s="578"/>
      <c r="P3774" s="547"/>
      <c r="Q3774" s="547"/>
      <c r="R3774" s="547"/>
    </row>
    <row r="3775" spans="6:18" s="577" customFormat="1">
      <c r="F3775" s="545"/>
      <c r="H3775" s="545"/>
      <c r="J3775" s="545"/>
      <c r="O3775" s="578"/>
      <c r="P3775" s="547"/>
      <c r="Q3775" s="547"/>
      <c r="R3775" s="547"/>
    </row>
    <row r="3776" spans="6:18" s="577" customFormat="1">
      <c r="F3776" s="545"/>
      <c r="H3776" s="545"/>
      <c r="J3776" s="545"/>
      <c r="O3776" s="578"/>
      <c r="P3776" s="547"/>
      <c r="Q3776" s="547"/>
      <c r="R3776" s="547"/>
    </row>
    <row r="3777" spans="6:18" s="577" customFormat="1">
      <c r="F3777" s="545"/>
      <c r="H3777" s="545"/>
      <c r="J3777" s="545"/>
      <c r="O3777" s="578"/>
      <c r="P3777" s="547"/>
      <c r="Q3777" s="547"/>
      <c r="R3777" s="547"/>
    </row>
    <row r="3778" spans="6:18" s="577" customFormat="1">
      <c r="F3778" s="545"/>
      <c r="H3778" s="545"/>
      <c r="J3778" s="545"/>
      <c r="O3778" s="578"/>
      <c r="P3778" s="547"/>
      <c r="Q3778" s="547"/>
      <c r="R3778" s="547"/>
    </row>
    <row r="3779" spans="6:18" s="577" customFormat="1">
      <c r="F3779" s="545"/>
      <c r="H3779" s="545"/>
      <c r="J3779" s="545"/>
      <c r="O3779" s="578"/>
      <c r="P3779" s="547"/>
      <c r="Q3779" s="547"/>
      <c r="R3779" s="547"/>
    </row>
    <row r="3780" spans="6:18" s="577" customFormat="1">
      <c r="F3780" s="545"/>
      <c r="H3780" s="545"/>
      <c r="J3780" s="545"/>
      <c r="O3780" s="578"/>
      <c r="P3780" s="547"/>
      <c r="Q3780" s="547"/>
      <c r="R3780" s="547"/>
    </row>
    <row r="3781" spans="6:18" s="577" customFormat="1">
      <c r="F3781" s="545"/>
      <c r="H3781" s="545"/>
      <c r="J3781" s="545"/>
      <c r="O3781" s="578"/>
      <c r="P3781" s="547"/>
      <c r="Q3781" s="547"/>
      <c r="R3781" s="547"/>
    </row>
    <row r="3782" spans="6:18" s="577" customFormat="1">
      <c r="F3782" s="545"/>
      <c r="H3782" s="545"/>
      <c r="J3782" s="545"/>
      <c r="O3782" s="578"/>
      <c r="P3782" s="547"/>
      <c r="Q3782" s="547"/>
      <c r="R3782" s="547"/>
    </row>
    <row r="3783" spans="6:18" s="577" customFormat="1">
      <c r="F3783" s="545"/>
      <c r="H3783" s="545"/>
      <c r="J3783" s="545"/>
      <c r="O3783" s="578"/>
      <c r="P3783" s="547"/>
      <c r="Q3783" s="547"/>
      <c r="R3783" s="547"/>
    </row>
    <row r="3784" spans="6:18" s="577" customFormat="1">
      <c r="F3784" s="545"/>
      <c r="H3784" s="545"/>
      <c r="J3784" s="545"/>
      <c r="O3784" s="578"/>
      <c r="P3784" s="547"/>
      <c r="Q3784" s="547"/>
      <c r="R3784" s="547"/>
    </row>
    <row r="3785" spans="6:18" s="577" customFormat="1">
      <c r="F3785" s="545"/>
      <c r="H3785" s="545"/>
      <c r="J3785" s="545"/>
      <c r="O3785" s="578"/>
      <c r="P3785" s="547"/>
      <c r="Q3785" s="547"/>
      <c r="R3785" s="547"/>
    </row>
    <row r="3786" spans="6:18" s="577" customFormat="1">
      <c r="F3786" s="545"/>
      <c r="H3786" s="545"/>
      <c r="J3786" s="545"/>
      <c r="O3786" s="578"/>
      <c r="P3786" s="547"/>
      <c r="Q3786" s="547"/>
      <c r="R3786" s="547"/>
    </row>
    <row r="3787" spans="6:18" s="577" customFormat="1">
      <c r="F3787" s="545"/>
      <c r="H3787" s="545"/>
      <c r="J3787" s="545"/>
      <c r="O3787" s="578"/>
      <c r="P3787" s="547"/>
      <c r="Q3787" s="547"/>
      <c r="R3787" s="547"/>
    </row>
    <row r="3788" spans="6:18" s="577" customFormat="1">
      <c r="F3788" s="545"/>
      <c r="H3788" s="545"/>
      <c r="J3788" s="545"/>
      <c r="O3788" s="578"/>
      <c r="P3788" s="547"/>
      <c r="Q3788" s="547"/>
      <c r="R3788" s="547"/>
    </row>
    <row r="3789" spans="6:18" s="577" customFormat="1">
      <c r="F3789" s="545"/>
      <c r="H3789" s="545"/>
      <c r="J3789" s="545"/>
      <c r="O3789" s="578"/>
      <c r="P3789" s="547"/>
      <c r="Q3789" s="547"/>
      <c r="R3789" s="547"/>
    </row>
    <row r="3790" spans="6:18" s="577" customFormat="1">
      <c r="F3790" s="545"/>
      <c r="H3790" s="545"/>
      <c r="J3790" s="545"/>
      <c r="O3790" s="578"/>
      <c r="P3790" s="547"/>
      <c r="Q3790" s="547"/>
      <c r="R3790" s="547"/>
    </row>
    <row r="3791" spans="6:18" s="577" customFormat="1">
      <c r="F3791" s="545"/>
      <c r="H3791" s="545"/>
      <c r="J3791" s="545"/>
      <c r="O3791" s="578"/>
      <c r="P3791" s="547"/>
      <c r="Q3791" s="547"/>
      <c r="R3791" s="547"/>
    </row>
    <row r="3792" spans="6:18" s="577" customFormat="1">
      <c r="F3792" s="545"/>
      <c r="H3792" s="545"/>
      <c r="J3792" s="545"/>
      <c r="O3792" s="578"/>
      <c r="P3792" s="547"/>
      <c r="Q3792" s="547"/>
      <c r="R3792" s="547"/>
    </row>
    <row r="3793" spans="6:18" s="577" customFormat="1">
      <c r="F3793" s="545"/>
      <c r="H3793" s="545"/>
      <c r="J3793" s="545"/>
      <c r="O3793" s="578"/>
      <c r="P3793" s="547"/>
      <c r="Q3793" s="547"/>
      <c r="R3793" s="547"/>
    </row>
    <row r="3794" spans="6:18" s="577" customFormat="1">
      <c r="F3794" s="545"/>
      <c r="H3794" s="545"/>
      <c r="J3794" s="545"/>
      <c r="O3794" s="578"/>
      <c r="P3794" s="547"/>
      <c r="Q3794" s="547"/>
      <c r="R3794" s="547"/>
    </row>
    <row r="3795" spans="6:18" s="577" customFormat="1">
      <c r="F3795" s="545"/>
      <c r="H3795" s="545"/>
      <c r="J3795" s="545"/>
      <c r="O3795" s="578"/>
      <c r="P3795" s="547"/>
      <c r="Q3795" s="547"/>
      <c r="R3795" s="547"/>
    </row>
    <row r="3796" spans="6:18" s="577" customFormat="1">
      <c r="F3796" s="545"/>
      <c r="H3796" s="545"/>
      <c r="J3796" s="545"/>
      <c r="O3796" s="578"/>
      <c r="P3796" s="547"/>
      <c r="Q3796" s="547"/>
      <c r="R3796" s="547"/>
    </row>
    <row r="3797" spans="6:18" s="577" customFormat="1">
      <c r="F3797" s="545"/>
      <c r="H3797" s="545"/>
      <c r="J3797" s="545"/>
      <c r="O3797" s="578"/>
      <c r="P3797" s="547"/>
      <c r="Q3797" s="547"/>
      <c r="R3797" s="547"/>
    </row>
    <row r="3798" spans="6:18" s="577" customFormat="1">
      <c r="F3798" s="545"/>
      <c r="H3798" s="545"/>
      <c r="J3798" s="545"/>
      <c r="O3798" s="578"/>
      <c r="P3798" s="547"/>
      <c r="Q3798" s="547"/>
      <c r="R3798" s="547"/>
    </row>
    <row r="3799" spans="6:18" s="577" customFormat="1">
      <c r="F3799" s="545"/>
      <c r="H3799" s="545"/>
      <c r="J3799" s="545"/>
      <c r="O3799" s="578"/>
      <c r="P3799" s="547"/>
      <c r="Q3799" s="547"/>
      <c r="R3799" s="547"/>
    </row>
    <row r="3800" spans="6:18" s="577" customFormat="1">
      <c r="F3800" s="545"/>
      <c r="H3800" s="545"/>
      <c r="J3800" s="545"/>
      <c r="O3800" s="578"/>
      <c r="P3800" s="547"/>
      <c r="Q3800" s="547"/>
      <c r="R3800" s="547"/>
    </row>
    <row r="3801" spans="6:18" s="577" customFormat="1">
      <c r="F3801" s="545"/>
      <c r="H3801" s="545"/>
      <c r="J3801" s="545"/>
      <c r="O3801" s="578"/>
      <c r="P3801" s="547"/>
      <c r="Q3801" s="547"/>
      <c r="R3801" s="547"/>
    </row>
    <row r="3802" spans="6:18" s="577" customFormat="1">
      <c r="F3802" s="545"/>
      <c r="H3802" s="545"/>
      <c r="J3802" s="545"/>
      <c r="O3802" s="578"/>
      <c r="P3802" s="547"/>
      <c r="Q3802" s="547"/>
      <c r="R3802" s="547"/>
    </row>
    <row r="3803" spans="6:18" s="577" customFormat="1">
      <c r="F3803" s="545"/>
      <c r="H3803" s="545"/>
      <c r="J3803" s="545"/>
      <c r="O3803" s="578"/>
      <c r="P3803" s="547"/>
      <c r="Q3803" s="547"/>
      <c r="R3803" s="547"/>
    </row>
    <row r="3804" spans="6:18" s="577" customFormat="1">
      <c r="F3804" s="545"/>
      <c r="H3804" s="545"/>
      <c r="J3804" s="545"/>
      <c r="O3804" s="578"/>
      <c r="P3804" s="547"/>
      <c r="Q3804" s="547"/>
      <c r="R3804" s="547"/>
    </row>
    <row r="3805" spans="6:18" s="577" customFormat="1">
      <c r="F3805" s="545"/>
      <c r="H3805" s="545"/>
      <c r="J3805" s="545"/>
      <c r="O3805" s="578"/>
      <c r="P3805" s="547"/>
      <c r="Q3805" s="547"/>
      <c r="R3805" s="547"/>
    </row>
    <row r="3806" spans="6:18" s="577" customFormat="1">
      <c r="F3806" s="545"/>
      <c r="H3806" s="545"/>
      <c r="J3806" s="545"/>
      <c r="O3806" s="578"/>
      <c r="P3806" s="547"/>
      <c r="Q3806" s="547"/>
      <c r="R3806" s="547"/>
    </row>
    <row r="3807" spans="6:18" s="577" customFormat="1">
      <c r="F3807" s="545"/>
      <c r="H3807" s="545"/>
      <c r="J3807" s="545"/>
      <c r="O3807" s="578"/>
      <c r="P3807" s="547"/>
      <c r="Q3807" s="547"/>
      <c r="R3807" s="547"/>
    </row>
    <row r="3808" spans="6:18" s="577" customFormat="1">
      <c r="F3808" s="545"/>
      <c r="H3808" s="545"/>
      <c r="J3808" s="545"/>
      <c r="O3808" s="578"/>
      <c r="P3808" s="547"/>
      <c r="Q3808" s="547"/>
      <c r="R3808" s="547"/>
    </row>
    <row r="3809" spans="6:18" s="577" customFormat="1">
      <c r="F3809" s="545"/>
      <c r="H3809" s="545"/>
      <c r="J3809" s="545"/>
      <c r="O3809" s="578"/>
      <c r="P3809" s="547"/>
      <c r="Q3809" s="547"/>
      <c r="R3809" s="547"/>
    </row>
    <row r="3810" spans="6:18" s="577" customFormat="1">
      <c r="F3810" s="545"/>
      <c r="H3810" s="545"/>
      <c r="J3810" s="545"/>
      <c r="O3810" s="578"/>
      <c r="P3810" s="547"/>
      <c r="Q3810" s="547"/>
      <c r="R3810" s="547"/>
    </row>
    <row r="3811" spans="6:18" s="577" customFormat="1">
      <c r="F3811" s="545"/>
      <c r="H3811" s="545"/>
      <c r="J3811" s="545"/>
      <c r="O3811" s="578"/>
      <c r="P3811" s="547"/>
      <c r="Q3811" s="547"/>
      <c r="R3811" s="547"/>
    </row>
    <row r="3812" spans="6:18" s="577" customFormat="1">
      <c r="F3812" s="545"/>
      <c r="H3812" s="545"/>
      <c r="J3812" s="545"/>
      <c r="O3812" s="578"/>
      <c r="P3812" s="547"/>
      <c r="Q3812" s="547"/>
      <c r="R3812" s="547"/>
    </row>
    <row r="3813" spans="6:18" s="577" customFormat="1">
      <c r="F3813" s="545"/>
      <c r="H3813" s="545"/>
      <c r="J3813" s="545"/>
      <c r="O3813" s="578"/>
      <c r="P3813" s="547"/>
      <c r="Q3813" s="547"/>
      <c r="R3813" s="547"/>
    </row>
    <row r="3814" spans="6:18" s="577" customFormat="1">
      <c r="F3814" s="545"/>
      <c r="H3814" s="545"/>
      <c r="J3814" s="545"/>
      <c r="O3814" s="578"/>
      <c r="P3814" s="547"/>
      <c r="Q3814" s="547"/>
      <c r="R3814" s="547"/>
    </row>
    <row r="3815" spans="6:18" s="577" customFormat="1">
      <c r="F3815" s="545"/>
      <c r="H3815" s="545"/>
      <c r="J3815" s="545"/>
      <c r="O3815" s="578"/>
      <c r="P3815" s="547"/>
      <c r="Q3815" s="547"/>
      <c r="R3815" s="547"/>
    </row>
    <row r="3816" spans="6:18" s="577" customFormat="1">
      <c r="F3816" s="545"/>
      <c r="H3816" s="545"/>
      <c r="J3816" s="545"/>
      <c r="O3816" s="578"/>
      <c r="P3816" s="547"/>
      <c r="Q3816" s="547"/>
      <c r="R3816" s="547"/>
    </row>
    <row r="3817" spans="6:18" s="577" customFormat="1">
      <c r="F3817" s="545"/>
      <c r="H3817" s="545"/>
      <c r="J3817" s="545"/>
      <c r="O3817" s="578"/>
      <c r="P3817" s="547"/>
      <c r="Q3817" s="547"/>
      <c r="R3817" s="547"/>
    </row>
    <row r="3818" spans="6:18" s="577" customFormat="1">
      <c r="F3818" s="545"/>
      <c r="H3818" s="545"/>
      <c r="J3818" s="545"/>
      <c r="O3818" s="578"/>
      <c r="P3818" s="547"/>
      <c r="Q3818" s="547"/>
      <c r="R3818" s="547"/>
    </row>
    <row r="3819" spans="6:18" s="577" customFormat="1">
      <c r="F3819" s="545"/>
      <c r="H3819" s="545"/>
      <c r="J3819" s="545"/>
      <c r="O3819" s="578"/>
      <c r="P3819" s="547"/>
      <c r="Q3819" s="547"/>
      <c r="R3819" s="547"/>
    </row>
    <row r="3820" spans="6:18" s="577" customFormat="1">
      <c r="F3820" s="545"/>
      <c r="H3820" s="545"/>
      <c r="J3820" s="545"/>
      <c r="O3820" s="578"/>
      <c r="P3820" s="547"/>
      <c r="Q3820" s="547"/>
      <c r="R3820" s="547"/>
    </row>
    <row r="3821" spans="6:18" s="577" customFormat="1">
      <c r="F3821" s="545"/>
      <c r="H3821" s="545"/>
      <c r="J3821" s="545"/>
      <c r="O3821" s="578"/>
      <c r="P3821" s="547"/>
      <c r="Q3821" s="547"/>
      <c r="R3821" s="547"/>
    </row>
    <row r="3822" spans="6:18" s="577" customFormat="1">
      <c r="F3822" s="545"/>
      <c r="H3822" s="545"/>
      <c r="J3822" s="545"/>
      <c r="O3822" s="578"/>
      <c r="P3822" s="547"/>
      <c r="Q3822" s="547"/>
      <c r="R3822" s="547"/>
    </row>
    <row r="3823" spans="6:18" s="577" customFormat="1">
      <c r="F3823" s="545"/>
      <c r="H3823" s="545"/>
      <c r="J3823" s="545"/>
      <c r="O3823" s="578"/>
      <c r="P3823" s="547"/>
      <c r="Q3823" s="547"/>
      <c r="R3823" s="547"/>
    </row>
    <row r="3824" spans="6:18" s="577" customFormat="1">
      <c r="F3824" s="545"/>
      <c r="H3824" s="545"/>
      <c r="J3824" s="545"/>
      <c r="O3824" s="578"/>
      <c r="P3824" s="547"/>
      <c r="Q3824" s="547"/>
      <c r="R3824" s="547"/>
    </row>
    <row r="3825" spans="6:18" s="577" customFormat="1">
      <c r="F3825" s="545"/>
      <c r="H3825" s="545"/>
      <c r="J3825" s="545"/>
      <c r="O3825" s="578"/>
      <c r="P3825" s="547"/>
      <c r="Q3825" s="547"/>
      <c r="R3825" s="547"/>
    </row>
    <row r="3826" spans="6:18" s="577" customFormat="1">
      <c r="F3826" s="545"/>
      <c r="H3826" s="545"/>
      <c r="J3826" s="545"/>
      <c r="O3826" s="578"/>
      <c r="P3826" s="547"/>
      <c r="Q3826" s="547"/>
      <c r="R3826" s="547"/>
    </row>
    <row r="3827" spans="6:18" s="577" customFormat="1">
      <c r="F3827" s="545"/>
      <c r="H3827" s="545"/>
      <c r="J3827" s="545"/>
      <c r="O3827" s="578"/>
      <c r="P3827" s="547"/>
      <c r="Q3827" s="547"/>
      <c r="R3827" s="547"/>
    </row>
    <row r="3828" spans="6:18" s="577" customFormat="1">
      <c r="F3828" s="545"/>
      <c r="H3828" s="545"/>
      <c r="J3828" s="545"/>
      <c r="O3828" s="578"/>
      <c r="P3828" s="547"/>
      <c r="Q3828" s="547"/>
      <c r="R3828" s="547"/>
    </row>
    <row r="3829" spans="6:18" s="577" customFormat="1">
      <c r="F3829" s="545"/>
      <c r="H3829" s="545"/>
      <c r="J3829" s="545"/>
      <c r="O3829" s="578"/>
      <c r="P3829" s="547"/>
      <c r="Q3829" s="547"/>
      <c r="R3829" s="547"/>
    </row>
    <row r="3830" spans="6:18" s="577" customFormat="1">
      <c r="F3830" s="545"/>
      <c r="H3830" s="545"/>
      <c r="J3830" s="545"/>
      <c r="O3830" s="578"/>
      <c r="P3830" s="547"/>
      <c r="Q3830" s="547"/>
      <c r="R3830" s="547"/>
    </row>
    <row r="3831" spans="6:18" s="577" customFormat="1">
      <c r="F3831" s="545"/>
      <c r="H3831" s="545"/>
      <c r="J3831" s="545"/>
      <c r="O3831" s="578"/>
      <c r="P3831" s="547"/>
      <c r="Q3831" s="547"/>
      <c r="R3831" s="547"/>
    </row>
    <row r="3832" spans="6:18" s="577" customFormat="1">
      <c r="F3832" s="545"/>
      <c r="H3832" s="545"/>
      <c r="J3832" s="545"/>
      <c r="O3832" s="578"/>
      <c r="P3832" s="547"/>
      <c r="Q3832" s="547"/>
      <c r="R3832" s="547"/>
    </row>
    <row r="3833" spans="6:18" s="577" customFormat="1">
      <c r="F3833" s="545"/>
      <c r="H3833" s="545"/>
      <c r="J3833" s="545"/>
      <c r="O3833" s="578"/>
      <c r="P3833" s="547"/>
      <c r="Q3833" s="547"/>
      <c r="R3833" s="547"/>
    </row>
    <row r="3834" spans="6:18" s="577" customFormat="1">
      <c r="F3834" s="545"/>
      <c r="H3834" s="545"/>
      <c r="J3834" s="545"/>
      <c r="O3834" s="578"/>
      <c r="P3834" s="547"/>
      <c r="Q3834" s="547"/>
      <c r="R3834" s="547"/>
    </row>
    <row r="3835" spans="6:18" s="577" customFormat="1">
      <c r="F3835" s="545"/>
      <c r="H3835" s="545"/>
      <c r="J3835" s="545"/>
      <c r="O3835" s="578"/>
      <c r="P3835" s="547"/>
      <c r="Q3835" s="547"/>
      <c r="R3835" s="547"/>
    </row>
    <row r="3836" spans="6:18" s="577" customFormat="1">
      <c r="F3836" s="545"/>
      <c r="H3836" s="545"/>
      <c r="J3836" s="545"/>
      <c r="O3836" s="578"/>
      <c r="P3836" s="547"/>
      <c r="Q3836" s="547"/>
      <c r="R3836" s="547"/>
    </row>
    <row r="3837" spans="6:18" s="577" customFormat="1">
      <c r="F3837" s="545"/>
      <c r="H3837" s="545"/>
      <c r="J3837" s="545"/>
      <c r="O3837" s="578"/>
      <c r="P3837" s="547"/>
      <c r="Q3837" s="547"/>
      <c r="R3837" s="547"/>
    </row>
    <row r="3838" spans="6:18" s="577" customFormat="1">
      <c r="F3838" s="545"/>
      <c r="H3838" s="545"/>
      <c r="J3838" s="545"/>
      <c r="O3838" s="578"/>
      <c r="P3838" s="547"/>
      <c r="Q3838" s="547"/>
      <c r="R3838" s="547"/>
    </row>
    <row r="3839" spans="6:18" s="577" customFormat="1">
      <c r="F3839" s="545"/>
      <c r="H3839" s="545"/>
      <c r="J3839" s="545"/>
      <c r="O3839" s="578"/>
      <c r="P3839" s="547"/>
      <c r="Q3839" s="547"/>
      <c r="R3839" s="547"/>
    </row>
    <row r="3840" spans="6:18" s="577" customFormat="1">
      <c r="F3840" s="545"/>
      <c r="H3840" s="545"/>
      <c r="J3840" s="545"/>
      <c r="O3840" s="578"/>
      <c r="P3840" s="547"/>
      <c r="Q3840" s="547"/>
      <c r="R3840" s="547"/>
    </row>
    <row r="3841" spans="6:18" s="577" customFormat="1">
      <c r="F3841" s="545"/>
      <c r="H3841" s="545"/>
      <c r="J3841" s="545"/>
      <c r="O3841" s="578"/>
      <c r="P3841" s="547"/>
      <c r="Q3841" s="547"/>
      <c r="R3841" s="547"/>
    </row>
    <row r="3842" spans="6:18" s="577" customFormat="1">
      <c r="F3842" s="545"/>
      <c r="H3842" s="545"/>
      <c r="J3842" s="545"/>
      <c r="O3842" s="578"/>
      <c r="P3842" s="547"/>
      <c r="Q3842" s="547"/>
      <c r="R3842" s="547"/>
    </row>
    <row r="3843" spans="6:18" s="577" customFormat="1">
      <c r="F3843" s="545"/>
      <c r="H3843" s="545"/>
      <c r="J3843" s="545"/>
      <c r="O3843" s="578"/>
      <c r="P3843" s="547"/>
      <c r="Q3843" s="547"/>
      <c r="R3843" s="547"/>
    </row>
    <row r="3844" spans="6:18" s="577" customFormat="1">
      <c r="F3844" s="545"/>
      <c r="H3844" s="545"/>
      <c r="J3844" s="545"/>
      <c r="O3844" s="578"/>
      <c r="P3844" s="547"/>
      <c r="Q3844" s="547"/>
      <c r="R3844" s="547"/>
    </row>
    <row r="3845" spans="6:18" s="577" customFormat="1">
      <c r="F3845" s="545"/>
      <c r="H3845" s="545"/>
      <c r="J3845" s="545"/>
      <c r="O3845" s="578"/>
      <c r="P3845" s="547"/>
      <c r="Q3845" s="547"/>
      <c r="R3845" s="547"/>
    </row>
    <row r="3846" spans="6:18" s="577" customFormat="1">
      <c r="F3846" s="545"/>
      <c r="H3846" s="545"/>
      <c r="J3846" s="545"/>
      <c r="O3846" s="578"/>
      <c r="P3846" s="547"/>
      <c r="Q3846" s="547"/>
      <c r="R3846" s="547"/>
    </row>
    <row r="3847" spans="6:18" s="577" customFormat="1">
      <c r="F3847" s="545"/>
      <c r="H3847" s="545"/>
      <c r="J3847" s="545"/>
      <c r="O3847" s="578"/>
      <c r="P3847" s="547"/>
      <c r="Q3847" s="547"/>
      <c r="R3847" s="547"/>
    </row>
    <row r="3848" spans="6:18" s="577" customFormat="1">
      <c r="F3848" s="545"/>
      <c r="H3848" s="545"/>
      <c r="J3848" s="545"/>
      <c r="O3848" s="578"/>
      <c r="P3848" s="547"/>
      <c r="Q3848" s="547"/>
      <c r="R3848" s="547"/>
    </row>
    <row r="3849" spans="6:18" s="577" customFormat="1">
      <c r="F3849" s="545"/>
      <c r="H3849" s="545"/>
      <c r="J3849" s="545"/>
      <c r="O3849" s="578"/>
      <c r="P3849" s="547"/>
      <c r="Q3849" s="547"/>
      <c r="R3849" s="547"/>
    </row>
    <row r="3850" spans="6:18" s="577" customFormat="1">
      <c r="F3850" s="545"/>
      <c r="H3850" s="545"/>
      <c r="J3850" s="545"/>
      <c r="O3850" s="578"/>
      <c r="P3850" s="547"/>
      <c r="Q3850" s="547"/>
      <c r="R3850" s="547"/>
    </row>
    <row r="3851" spans="6:18" s="577" customFormat="1">
      <c r="F3851" s="545"/>
      <c r="H3851" s="545"/>
      <c r="J3851" s="545"/>
      <c r="O3851" s="578"/>
      <c r="P3851" s="547"/>
      <c r="Q3851" s="547"/>
      <c r="R3851" s="547"/>
    </row>
    <row r="3852" spans="6:18" s="577" customFormat="1">
      <c r="F3852" s="545"/>
      <c r="H3852" s="545"/>
      <c r="J3852" s="545"/>
      <c r="O3852" s="578"/>
      <c r="P3852" s="547"/>
      <c r="Q3852" s="547"/>
      <c r="R3852" s="547"/>
    </row>
    <row r="3853" spans="6:18" s="577" customFormat="1">
      <c r="F3853" s="545"/>
      <c r="H3853" s="545"/>
      <c r="J3853" s="545"/>
      <c r="O3853" s="578"/>
      <c r="P3853" s="547"/>
      <c r="Q3853" s="547"/>
      <c r="R3853" s="547"/>
    </row>
    <row r="3854" spans="6:18" s="577" customFormat="1">
      <c r="F3854" s="545"/>
      <c r="H3854" s="545"/>
      <c r="J3854" s="545"/>
      <c r="O3854" s="578"/>
      <c r="P3854" s="547"/>
      <c r="Q3854" s="547"/>
      <c r="R3854" s="547"/>
    </row>
    <row r="3855" spans="6:18" s="577" customFormat="1">
      <c r="F3855" s="545"/>
      <c r="H3855" s="545"/>
      <c r="J3855" s="545"/>
      <c r="O3855" s="578"/>
      <c r="P3855" s="547"/>
      <c r="Q3855" s="547"/>
      <c r="R3855" s="547"/>
    </row>
    <row r="3856" spans="6:18" s="577" customFormat="1">
      <c r="F3856" s="545"/>
      <c r="H3856" s="545"/>
      <c r="J3856" s="545"/>
      <c r="O3856" s="578"/>
      <c r="P3856" s="547"/>
      <c r="Q3856" s="547"/>
      <c r="R3856" s="547"/>
    </row>
    <row r="3857" spans="6:18" s="577" customFormat="1">
      <c r="F3857" s="545"/>
      <c r="H3857" s="545"/>
      <c r="J3857" s="545"/>
      <c r="O3857" s="578"/>
      <c r="P3857" s="547"/>
      <c r="Q3857" s="547"/>
      <c r="R3857" s="547"/>
    </row>
    <row r="3858" spans="6:18" s="577" customFormat="1">
      <c r="F3858" s="545"/>
      <c r="H3858" s="545"/>
      <c r="J3858" s="545"/>
      <c r="O3858" s="578"/>
      <c r="P3858" s="547"/>
      <c r="Q3858" s="547"/>
      <c r="R3858" s="547"/>
    </row>
    <row r="3859" spans="6:18" s="577" customFormat="1">
      <c r="F3859" s="545"/>
      <c r="H3859" s="545"/>
      <c r="J3859" s="545"/>
      <c r="O3859" s="578"/>
      <c r="P3859" s="547"/>
      <c r="Q3859" s="547"/>
      <c r="R3859" s="547"/>
    </row>
    <row r="3860" spans="6:18" s="577" customFormat="1">
      <c r="F3860" s="545"/>
      <c r="H3860" s="545"/>
      <c r="J3860" s="545"/>
      <c r="O3860" s="578"/>
      <c r="P3860" s="547"/>
      <c r="Q3860" s="547"/>
      <c r="R3860" s="547"/>
    </row>
    <row r="3861" spans="6:18" s="577" customFormat="1">
      <c r="F3861" s="545"/>
      <c r="H3861" s="545"/>
      <c r="J3861" s="545"/>
      <c r="O3861" s="578"/>
      <c r="P3861" s="547"/>
      <c r="Q3861" s="547"/>
      <c r="R3861" s="547"/>
    </row>
    <row r="3862" spans="6:18" s="577" customFormat="1">
      <c r="F3862" s="545"/>
      <c r="H3862" s="545"/>
      <c r="J3862" s="545"/>
      <c r="O3862" s="578"/>
      <c r="P3862" s="547"/>
      <c r="Q3862" s="547"/>
      <c r="R3862" s="547"/>
    </row>
    <row r="3863" spans="6:18" s="577" customFormat="1">
      <c r="F3863" s="545"/>
      <c r="H3863" s="545"/>
      <c r="J3863" s="545"/>
      <c r="O3863" s="578"/>
      <c r="P3863" s="547"/>
      <c r="Q3863" s="547"/>
      <c r="R3863" s="547"/>
    </row>
    <row r="3864" spans="6:18" s="577" customFormat="1">
      <c r="F3864" s="545"/>
      <c r="H3864" s="545"/>
      <c r="J3864" s="545"/>
      <c r="O3864" s="578"/>
      <c r="P3864" s="547"/>
      <c r="Q3864" s="547"/>
      <c r="R3864" s="547"/>
    </row>
    <row r="3865" spans="6:18" s="577" customFormat="1">
      <c r="F3865" s="545"/>
      <c r="H3865" s="545"/>
      <c r="J3865" s="545"/>
      <c r="O3865" s="578"/>
      <c r="P3865" s="547"/>
      <c r="Q3865" s="547"/>
      <c r="R3865" s="547"/>
    </row>
    <row r="3866" spans="6:18" s="577" customFormat="1">
      <c r="F3866" s="545"/>
      <c r="H3866" s="545"/>
      <c r="J3866" s="545"/>
      <c r="O3866" s="578"/>
      <c r="P3866" s="547"/>
      <c r="Q3866" s="547"/>
      <c r="R3866" s="547"/>
    </row>
    <row r="3867" spans="6:18" s="577" customFormat="1">
      <c r="F3867" s="545"/>
      <c r="H3867" s="545"/>
      <c r="J3867" s="545"/>
      <c r="O3867" s="578"/>
      <c r="P3867" s="547"/>
      <c r="Q3867" s="547"/>
      <c r="R3867" s="547"/>
    </row>
    <row r="3868" spans="6:18" s="577" customFormat="1">
      <c r="F3868" s="545"/>
      <c r="H3868" s="545"/>
      <c r="J3868" s="545"/>
      <c r="O3868" s="578"/>
      <c r="P3868" s="547"/>
      <c r="Q3868" s="547"/>
      <c r="R3868" s="547"/>
    </row>
    <row r="3869" spans="6:18" s="577" customFormat="1">
      <c r="F3869" s="545"/>
      <c r="H3869" s="545"/>
      <c r="J3869" s="545"/>
      <c r="O3869" s="578"/>
      <c r="P3869" s="547"/>
      <c r="Q3869" s="547"/>
      <c r="R3869" s="547"/>
    </row>
    <row r="3870" spans="6:18" s="577" customFormat="1">
      <c r="F3870" s="545"/>
      <c r="H3870" s="545"/>
      <c r="J3870" s="545"/>
      <c r="O3870" s="578"/>
      <c r="P3870" s="547"/>
      <c r="Q3870" s="547"/>
      <c r="R3870" s="547"/>
    </row>
    <row r="3871" spans="6:18" s="577" customFormat="1">
      <c r="F3871" s="545"/>
      <c r="H3871" s="545"/>
      <c r="J3871" s="545"/>
      <c r="O3871" s="578"/>
      <c r="P3871" s="547"/>
      <c r="Q3871" s="547"/>
      <c r="R3871" s="547"/>
    </row>
    <row r="3872" spans="6:18" s="577" customFormat="1">
      <c r="F3872" s="545"/>
      <c r="H3872" s="545"/>
      <c r="J3872" s="545"/>
      <c r="O3872" s="578"/>
      <c r="P3872" s="547"/>
      <c r="Q3872" s="547"/>
      <c r="R3872" s="547"/>
    </row>
    <row r="3873" spans="6:18" s="577" customFormat="1">
      <c r="F3873" s="545"/>
      <c r="H3873" s="545"/>
      <c r="J3873" s="545"/>
      <c r="O3873" s="578"/>
      <c r="P3873" s="547"/>
      <c r="Q3873" s="547"/>
      <c r="R3873" s="547"/>
    </row>
    <row r="3874" spans="6:18" s="577" customFormat="1">
      <c r="F3874" s="545"/>
      <c r="H3874" s="545"/>
      <c r="J3874" s="545"/>
      <c r="O3874" s="578"/>
      <c r="P3874" s="547"/>
      <c r="Q3874" s="547"/>
      <c r="R3874" s="547"/>
    </row>
    <row r="3875" spans="6:18" s="577" customFormat="1">
      <c r="F3875" s="545"/>
      <c r="H3875" s="545"/>
      <c r="J3875" s="545"/>
      <c r="O3875" s="578"/>
      <c r="P3875" s="547"/>
      <c r="Q3875" s="547"/>
      <c r="R3875" s="547"/>
    </row>
    <row r="3876" spans="6:18" s="577" customFormat="1">
      <c r="F3876" s="545"/>
      <c r="H3876" s="545"/>
      <c r="J3876" s="545"/>
      <c r="O3876" s="578"/>
      <c r="P3876" s="547"/>
      <c r="Q3876" s="547"/>
      <c r="R3876" s="547"/>
    </row>
    <row r="3877" spans="6:18" s="577" customFormat="1">
      <c r="F3877" s="545"/>
      <c r="H3877" s="545"/>
      <c r="J3877" s="545"/>
      <c r="O3877" s="578"/>
      <c r="P3877" s="547"/>
      <c r="Q3877" s="547"/>
      <c r="R3877" s="547"/>
    </row>
    <row r="3878" spans="6:18" s="577" customFormat="1">
      <c r="F3878" s="545"/>
      <c r="H3878" s="545"/>
      <c r="J3878" s="545"/>
      <c r="O3878" s="578"/>
      <c r="P3878" s="547"/>
      <c r="Q3878" s="547"/>
      <c r="R3878" s="547"/>
    </row>
    <row r="3879" spans="6:18" s="577" customFormat="1">
      <c r="F3879" s="545"/>
      <c r="H3879" s="545"/>
      <c r="J3879" s="545"/>
      <c r="O3879" s="578"/>
      <c r="P3879" s="547"/>
      <c r="Q3879" s="547"/>
      <c r="R3879" s="547"/>
    </row>
    <row r="3880" spans="6:18" s="577" customFormat="1">
      <c r="F3880" s="545"/>
      <c r="H3880" s="545"/>
      <c r="J3880" s="545"/>
      <c r="O3880" s="578"/>
      <c r="P3880" s="547"/>
      <c r="Q3880" s="547"/>
      <c r="R3880" s="547"/>
    </row>
    <row r="3881" spans="6:18" s="577" customFormat="1">
      <c r="F3881" s="545"/>
      <c r="H3881" s="545"/>
      <c r="J3881" s="545"/>
      <c r="O3881" s="578"/>
      <c r="P3881" s="547"/>
      <c r="Q3881" s="547"/>
      <c r="R3881" s="547"/>
    </row>
    <row r="3882" spans="6:18" s="577" customFormat="1">
      <c r="F3882" s="545"/>
      <c r="H3882" s="545"/>
      <c r="J3882" s="545"/>
      <c r="O3882" s="578"/>
      <c r="P3882" s="547"/>
      <c r="Q3882" s="547"/>
      <c r="R3882" s="547"/>
    </row>
    <row r="3883" spans="6:18" s="577" customFormat="1">
      <c r="F3883" s="545"/>
      <c r="H3883" s="545"/>
      <c r="J3883" s="545"/>
      <c r="O3883" s="578"/>
      <c r="P3883" s="547"/>
      <c r="Q3883" s="547"/>
      <c r="R3883" s="547"/>
    </row>
    <row r="3884" spans="6:18" s="577" customFormat="1">
      <c r="F3884" s="545"/>
      <c r="H3884" s="545"/>
      <c r="J3884" s="545"/>
      <c r="O3884" s="578"/>
      <c r="P3884" s="547"/>
      <c r="Q3884" s="547"/>
      <c r="R3884" s="547"/>
    </row>
    <row r="3885" spans="6:18" s="577" customFormat="1">
      <c r="F3885" s="545"/>
      <c r="H3885" s="545"/>
      <c r="J3885" s="545"/>
      <c r="O3885" s="578"/>
      <c r="P3885" s="547"/>
      <c r="Q3885" s="547"/>
      <c r="R3885" s="547"/>
    </row>
    <row r="3886" spans="6:18" s="577" customFormat="1">
      <c r="F3886" s="545"/>
      <c r="H3886" s="545"/>
      <c r="J3886" s="545"/>
      <c r="O3886" s="578"/>
      <c r="P3886" s="547"/>
      <c r="Q3886" s="547"/>
      <c r="R3886" s="547"/>
    </row>
    <row r="3887" spans="6:18" s="577" customFormat="1">
      <c r="F3887" s="545"/>
      <c r="H3887" s="545"/>
      <c r="J3887" s="545"/>
      <c r="O3887" s="578"/>
      <c r="P3887" s="547"/>
      <c r="Q3887" s="547"/>
      <c r="R3887" s="547"/>
    </row>
    <row r="3888" spans="6:18" s="577" customFormat="1">
      <c r="F3888" s="545"/>
      <c r="H3888" s="545"/>
      <c r="J3888" s="545"/>
      <c r="O3888" s="578"/>
      <c r="P3888" s="547"/>
      <c r="Q3888" s="547"/>
      <c r="R3888" s="547"/>
    </row>
    <row r="3889" spans="6:18" s="577" customFormat="1">
      <c r="F3889" s="545"/>
      <c r="H3889" s="545"/>
      <c r="J3889" s="545"/>
      <c r="O3889" s="578"/>
      <c r="P3889" s="547"/>
      <c r="Q3889" s="547"/>
      <c r="R3889" s="547"/>
    </row>
    <row r="3890" spans="6:18" s="577" customFormat="1">
      <c r="F3890" s="545"/>
      <c r="H3890" s="545"/>
      <c r="J3890" s="545"/>
      <c r="O3890" s="578"/>
      <c r="P3890" s="547"/>
      <c r="Q3890" s="547"/>
      <c r="R3890" s="547"/>
    </row>
    <row r="3891" spans="6:18" s="577" customFormat="1">
      <c r="F3891" s="545"/>
      <c r="H3891" s="545"/>
      <c r="J3891" s="545"/>
      <c r="O3891" s="578"/>
      <c r="P3891" s="547"/>
      <c r="Q3891" s="547"/>
      <c r="R3891" s="547"/>
    </row>
    <row r="3892" spans="6:18" s="577" customFormat="1">
      <c r="F3892" s="545"/>
      <c r="H3892" s="545"/>
      <c r="J3892" s="545"/>
      <c r="O3892" s="578"/>
      <c r="P3892" s="547"/>
      <c r="Q3892" s="547"/>
      <c r="R3892" s="547"/>
    </row>
    <row r="3893" spans="6:18" s="577" customFormat="1">
      <c r="F3893" s="545"/>
      <c r="H3893" s="545"/>
      <c r="J3893" s="545"/>
      <c r="O3893" s="578"/>
      <c r="P3893" s="547"/>
      <c r="Q3893" s="547"/>
      <c r="R3893" s="547"/>
    </row>
    <row r="3894" spans="6:18" s="577" customFormat="1">
      <c r="F3894" s="545"/>
      <c r="H3894" s="545"/>
      <c r="J3894" s="545"/>
      <c r="O3894" s="578"/>
      <c r="P3894" s="547"/>
      <c r="Q3894" s="547"/>
      <c r="R3894" s="547"/>
    </row>
    <row r="3895" spans="6:18" s="577" customFormat="1">
      <c r="F3895" s="545"/>
      <c r="H3895" s="545"/>
      <c r="J3895" s="545"/>
      <c r="O3895" s="578"/>
      <c r="P3895" s="547"/>
      <c r="Q3895" s="547"/>
      <c r="R3895" s="547"/>
    </row>
    <row r="3896" spans="6:18" s="577" customFormat="1">
      <c r="F3896" s="545"/>
      <c r="H3896" s="545"/>
      <c r="J3896" s="545"/>
      <c r="O3896" s="578"/>
      <c r="P3896" s="547"/>
      <c r="Q3896" s="547"/>
      <c r="R3896" s="547"/>
    </row>
    <row r="3897" spans="6:18" s="577" customFormat="1">
      <c r="F3897" s="545"/>
      <c r="H3897" s="545"/>
      <c r="J3897" s="545"/>
      <c r="O3897" s="578"/>
      <c r="P3897" s="547"/>
      <c r="Q3897" s="547"/>
      <c r="R3897" s="547"/>
    </row>
    <row r="3898" spans="6:18" s="577" customFormat="1">
      <c r="F3898" s="545"/>
      <c r="H3898" s="545"/>
      <c r="J3898" s="545"/>
      <c r="O3898" s="578"/>
      <c r="P3898" s="547"/>
      <c r="Q3898" s="547"/>
      <c r="R3898" s="547"/>
    </row>
    <row r="3899" spans="6:18" s="577" customFormat="1">
      <c r="F3899" s="545"/>
      <c r="H3899" s="545"/>
      <c r="J3899" s="545"/>
      <c r="O3899" s="578"/>
      <c r="P3899" s="547"/>
      <c r="Q3899" s="547"/>
      <c r="R3899" s="547"/>
    </row>
    <row r="3900" spans="6:18" s="577" customFormat="1">
      <c r="F3900" s="545"/>
      <c r="H3900" s="545"/>
      <c r="J3900" s="545"/>
      <c r="O3900" s="578"/>
      <c r="P3900" s="547"/>
      <c r="Q3900" s="547"/>
      <c r="R3900" s="547"/>
    </row>
    <row r="3901" spans="6:18" s="577" customFormat="1">
      <c r="F3901" s="545"/>
      <c r="H3901" s="545"/>
      <c r="J3901" s="545"/>
      <c r="O3901" s="578"/>
      <c r="P3901" s="547"/>
      <c r="Q3901" s="547"/>
      <c r="R3901" s="547"/>
    </row>
    <row r="3902" spans="6:18" s="577" customFormat="1">
      <c r="F3902" s="545"/>
      <c r="H3902" s="545"/>
      <c r="J3902" s="545"/>
      <c r="O3902" s="578"/>
      <c r="P3902" s="547"/>
      <c r="Q3902" s="547"/>
      <c r="R3902" s="547"/>
    </row>
    <row r="3903" spans="6:18" s="577" customFormat="1">
      <c r="F3903" s="545"/>
      <c r="H3903" s="545"/>
      <c r="J3903" s="545"/>
      <c r="O3903" s="578"/>
      <c r="P3903" s="547"/>
      <c r="Q3903" s="547"/>
      <c r="R3903" s="547"/>
    </row>
    <row r="3904" spans="6:18" s="577" customFormat="1">
      <c r="F3904" s="545"/>
      <c r="H3904" s="545"/>
      <c r="J3904" s="545"/>
      <c r="O3904" s="578"/>
      <c r="P3904" s="547"/>
      <c r="Q3904" s="547"/>
      <c r="R3904" s="547"/>
    </row>
    <row r="3905" spans="6:18" s="577" customFormat="1">
      <c r="F3905" s="545"/>
      <c r="H3905" s="545"/>
      <c r="J3905" s="545"/>
      <c r="O3905" s="578"/>
      <c r="P3905" s="547"/>
      <c r="Q3905" s="547"/>
      <c r="R3905" s="547"/>
    </row>
    <row r="3906" spans="6:18" s="577" customFormat="1">
      <c r="F3906" s="545"/>
      <c r="H3906" s="545"/>
      <c r="J3906" s="545"/>
      <c r="O3906" s="578"/>
      <c r="P3906" s="547"/>
      <c r="Q3906" s="547"/>
      <c r="R3906" s="547"/>
    </row>
    <row r="3907" spans="6:18" s="577" customFormat="1">
      <c r="F3907" s="545"/>
      <c r="H3907" s="545"/>
      <c r="J3907" s="545"/>
      <c r="O3907" s="578"/>
      <c r="P3907" s="547"/>
      <c r="Q3907" s="547"/>
      <c r="R3907" s="547"/>
    </row>
    <row r="3908" spans="6:18" s="577" customFormat="1">
      <c r="F3908" s="545"/>
      <c r="H3908" s="545"/>
      <c r="J3908" s="545"/>
      <c r="O3908" s="578"/>
      <c r="P3908" s="547"/>
      <c r="Q3908" s="547"/>
      <c r="R3908" s="547"/>
    </row>
    <row r="3909" spans="6:18" s="577" customFormat="1">
      <c r="F3909" s="545"/>
      <c r="H3909" s="545"/>
      <c r="J3909" s="545"/>
      <c r="O3909" s="578"/>
      <c r="P3909" s="547"/>
      <c r="Q3909" s="547"/>
      <c r="R3909" s="547"/>
    </row>
    <row r="3910" spans="6:18" s="577" customFormat="1">
      <c r="F3910" s="545"/>
      <c r="H3910" s="545"/>
      <c r="J3910" s="545"/>
      <c r="O3910" s="578"/>
      <c r="P3910" s="547"/>
      <c r="Q3910" s="547"/>
      <c r="R3910" s="547"/>
    </row>
    <row r="3911" spans="6:18" s="577" customFormat="1">
      <c r="F3911" s="545"/>
      <c r="H3911" s="545"/>
      <c r="J3911" s="545"/>
      <c r="O3911" s="578"/>
      <c r="P3911" s="547"/>
      <c r="Q3911" s="547"/>
      <c r="R3911" s="547"/>
    </row>
    <row r="3912" spans="6:18" s="577" customFormat="1">
      <c r="F3912" s="545"/>
      <c r="H3912" s="545"/>
      <c r="J3912" s="545"/>
      <c r="O3912" s="578"/>
      <c r="P3912" s="547"/>
      <c r="Q3912" s="547"/>
      <c r="R3912" s="547"/>
    </row>
    <row r="3913" spans="6:18" s="577" customFormat="1">
      <c r="F3913" s="545"/>
      <c r="H3913" s="545"/>
      <c r="J3913" s="545"/>
      <c r="O3913" s="578"/>
      <c r="P3913" s="547"/>
      <c r="Q3913" s="547"/>
      <c r="R3913" s="547"/>
    </row>
    <row r="3914" spans="6:18" s="577" customFormat="1">
      <c r="F3914" s="545"/>
      <c r="H3914" s="545"/>
      <c r="J3914" s="545"/>
      <c r="O3914" s="578"/>
      <c r="P3914" s="547"/>
      <c r="Q3914" s="547"/>
      <c r="R3914" s="547"/>
    </row>
    <row r="3915" spans="6:18" s="577" customFormat="1">
      <c r="F3915" s="545"/>
      <c r="H3915" s="545"/>
      <c r="J3915" s="545"/>
      <c r="O3915" s="578"/>
      <c r="P3915" s="547"/>
      <c r="Q3915" s="547"/>
      <c r="R3915" s="547"/>
    </row>
    <row r="3916" spans="6:18" s="577" customFormat="1">
      <c r="F3916" s="545"/>
      <c r="H3916" s="545"/>
      <c r="J3916" s="545"/>
      <c r="O3916" s="578"/>
      <c r="P3916" s="547"/>
      <c r="Q3916" s="547"/>
      <c r="R3916" s="547"/>
    </row>
    <row r="3917" spans="6:18" s="577" customFormat="1">
      <c r="F3917" s="545"/>
      <c r="H3917" s="545"/>
      <c r="J3917" s="545"/>
      <c r="O3917" s="578"/>
      <c r="P3917" s="547"/>
      <c r="Q3917" s="547"/>
      <c r="R3917" s="547"/>
    </row>
    <row r="3918" spans="6:18" s="577" customFormat="1">
      <c r="F3918" s="545"/>
      <c r="H3918" s="545"/>
      <c r="J3918" s="545"/>
      <c r="O3918" s="578"/>
      <c r="P3918" s="547"/>
      <c r="Q3918" s="547"/>
      <c r="R3918" s="547"/>
    </row>
    <row r="3919" spans="6:18" s="577" customFormat="1">
      <c r="F3919" s="545"/>
      <c r="H3919" s="545"/>
      <c r="J3919" s="545"/>
      <c r="O3919" s="578"/>
      <c r="P3919" s="547"/>
      <c r="Q3919" s="547"/>
      <c r="R3919" s="547"/>
    </row>
    <row r="3920" spans="6:18" s="577" customFormat="1">
      <c r="F3920" s="545"/>
      <c r="H3920" s="545"/>
      <c r="J3920" s="545"/>
      <c r="O3920" s="578"/>
      <c r="P3920" s="547"/>
      <c r="Q3920" s="547"/>
      <c r="R3920" s="547"/>
    </row>
    <row r="3921" spans="6:18" s="577" customFormat="1">
      <c r="F3921" s="545"/>
      <c r="H3921" s="545"/>
      <c r="J3921" s="545"/>
      <c r="O3921" s="578"/>
      <c r="P3921" s="547"/>
      <c r="Q3921" s="547"/>
      <c r="R3921" s="547"/>
    </row>
    <row r="3922" spans="6:18" s="577" customFormat="1">
      <c r="F3922" s="545"/>
      <c r="H3922" s="545"/>
      <c r="J3922" s="545"/>
      <c r="O3922" s="578"/>
      <c r="P3922" s="547"/>
      <c r="Q3922" s="547"/>
      <c r="R3922" s="547"/>
    </row>
    <row r="3923" spans="6:18" s="577" customFormat="1">
      <c r="F3923" s="545"/>
      <c r="H3923" s="545"/>
      <c r="J3923" s="545"/>
      <c r="O3923" s="578"/>
      <c r="P3923" s="547"/>
      <c r="Q3923" s="547"/>
      <c r="R3923" s="547"/>
    </row>
    <row r="3924" spans="6:18" s="577" customFormat="1">
      <c r="F3924" s="545"/>
      <c r="H3924" s="545"/>
      <c r="J3924" s="545"/>
      <c r="O3924" s="578"/>
      <c r="P3924" s="547"/>
      <c r="Q3924" s="547"/>
      <c r="R3924" s="547"/>
    </row>
    <row r="3925" spans="6:18" s="577" customFormat="1">
      <c r="F3925" s="545"/>
      <c r="H3925" s="545"/>
      <c r="J3925" s="545"/>
      <c r="O3925" s="578"/>
      <c r="P3925" s="547"/>
      <c r="Q3925" s="547"/>
      <c r="R3925" s="547"/>
    </row>
    <row r="3926" spans="6:18" s="577" customFormat="1">
      <c r="F3926" s="545"/>
      <c r="H3926" s="545"/>
      <c r="J3926" s="545"/>
      <c r="O3926" s="578"/>
      <c r="P3926" s="547"/>
      <c r="Q3926" s="547"/>
      <c r="R3926" s="547"/>
    </row>
    <row r="3927" spans="6:18" s="577" customFormat="1">
      <c r="F3927" s="545"/>
      <c r="H3927" s="545"/>
      <c r="J3927" s="545"/>
      <c r="O3927" s="578"/>
      <c r="P3927" s="547"/>
      <c r="Q3927" s="547"/>
      <c r="R3927" s="547"/>
    </row>
    <row r="3928" spans="6:18" s="577" customFormat="1">
      <c r="F3928" s="545"/>
      <c r="H3928" s="545"/>
      <c r="J3928" s="545"/>
      <c r="O3928" s="578"/>
      <c r="P3928" s="547"/>
      <c r="Q3928" s="547"/>
      <c r="R3928" s="547"/>
    </row>
    <row r="3929" spans="6:18" s="577" customFormat="1">
      <c r="F3929" s="545"/>
      <c r="H3929" s="545"/>
      <c r="J3929" s="545"/>
      <c r="O3929" s="578"/>
      <c r="P3929" s="547"/>
      <c r="Q3929" s="547"/>
      <c r="R3929" s="547"/>
    </row>
    <row r="3930" spans="6:18" s="577" customFormat="1">
      <c r="F3930" s="545"/>
      <c r="H3930" s="545"/>
      <c r="J3930" s="545"/>
      <c r="O3930" s="578"/>
      <c r="P3930" s="547"/>
      <c r="Q3930" s="547"/>
      <c r="R3930" s="547"/>
    </row>
    <row r="3931" spans="6:18" s="577" customFormat="1">
      <c r="F3931" s="545"/>
      <c r="H3931" s="545"/>
      <c r="J3931" s="545"/>
      <c r="O3931" s="578"/>
      <c r="P3931" s="547"/>
      <c r="Q3931" s="547"/>
      <c r="R3931" s="547"/>
    </row>
    <row r="3932" spans="6:18" s="577" customFormat="1">
      <c r="F3932" s="545"/>
      <c r="H3932" s="545"/>
      <c r="J3932" s="545"/>
      <c r="O3932" s="578"/>
      <c r="P3932" s="547"/>
      <c r="Q3932" s="547"/>
      <c r="R3932" s="547"/>
    </row>
    <row r="3933" spans="6:18" s="577" customFormat="1">
      <c r="F3933" s="545"/>
      <c r="H3933" s="545"/>
      <c r="J3933" s="545"/>
      <c r="O3933" s="578"/>
      <c r="P3933" s="547"/>
      <c r="Q3933" s="547"/>
      <c r="R3933" s="547"/>
    </row>
    <row r="3934" spans="6:18" s="577" customFormat="1">
      <c r="F3934" s="545"/>
      <c r="H3934" s="545"/>
      <c r="J3934" s="545"/>
      <c r="O3934" s="578"/>
      <c r="P3934" s="547"/>
      <c r="Q3934" s="547"/>
      <c r="R3934" s="547"/>
    </row>
    <row r="3935" spans="6:18" s="577" customFormat="1">
      <c r="F3935" s="545"/>
      <c r="H3935" s="545"/>
      <c r="J3935" s="545"/>
      <c r="O3935" s="578"/>
      <c r="P3935" s="547"/>
      <c r="Q3935" s="547"/>
      <c r="R3935" s="547"/>
    </row>
    <row r="3936" spans="6:18" s="577" customFormat="1">
      <c r="F3936" s="545"/>
      <c r="H3936" s="545"/>
      <c r="J3936" s="545"/>
      <c r="O3936" s="578"/>
      <c r="P3936" s="547"/>
      <c r="Q3936" s="547"/>
      <c r="R3936" s="547"/>
    </row>
    <row r="3937" spans="6:18" s="577" customFormat="1">
      <c r="F3937" s="545"/>
      <c r="H3937" s="545"/>
      <c r="J3937" s="545"/>
      <c r="O3937" s="578"/>
      <c r="P3937" s="547"/>
      <c r="Q3937" s="547"/>
      <c r="R3937" s="547"/>
    </row>
    <row r="3938" spans="6:18" s="577" customFormat="1">
      <c r="F3938" s="545"/>
      <c r="H3938" s="545"/>
      <c r="J3938" s="545"/>
      <c r="O3938" s="578"/>
      <c r="P3938" s="547"/>
      <c r="Q3938" s="547"/>
      <c r="R3938" s="547"/>
    </row>
    <row r="3939" spans="6:18" s="577" customFormat="1">
      <c r="F3939" s="545"/>
      <c r="H3939" s="545"/>
      <c r="J3939" s="545"/>
      <c r="O3939" s="578"/>
      <c r="P3939" s="547"/>
      <c r="Q3939" s="547"/>
      <c r="R3939" s="547"/>
    </row>
    <row r="3940" spans="6:18" s="577" customFormat="1">
      <c r="F3940" s="545"/>
      <c r="H3940" s="545"/>
      <c r="J3940" s="545"/>
      <c r="O3940" s="578"/>
      <c r="P3940" s="547"/>
      <c r="Q3940" s="547"/>
      <c r="R3940" s="547"/>
    </row>
    <row r="3941" spans="6:18" s="577" customFormat="1">
      <c r="F3941" s="545"/>
      <c r="H3941" s="545"/>
      <c r="J3941" s="545"/>
      <c r="O3941" s="578"/>
      <c r="P3941" s="547"/>
      <c r="Q3941" s="547"/>
      <c r="R3941" s="547"/>
    </row>
    <row r="3942" spans="6:18" s="577" customFormat="1">
      <c r="F3942" s="545"/>
      <c r="H3942" s="545"/>
      <c r="J3942" s="545"/>
      <c r="O3942" s="578"/>
      <c r="P3942" s="547"/>
      <c r="Q3942" s="547"/>
      <c r="R3942" s="547"/>
    </row>
    <row r="3943" spans="6:18" s="577" customFormat="1">
      <c r="F3943" s="545"/>
      <c r="H3943" s="545"/>
      <c r="J3943" s="545"/>
      <c r="O3943" s="578"/>
      <c r="P3943" s="547"/>
      <c r="Q3943" s="547"/>
      <c r="R3943" s="547"/>
    </row>
    <row r="3944" spans="6:18" s="577" customFormat="1">
      <c r="F3944" s="545"/>
      <c r="H3944" s="545"/>
      <c r="J3944" s="545"/>
      <c r="O3944" s="578"/>
      <c r="P3944" s="547"/>
      <c r="Q3944" s="547"/>
      <c r="R3944" s="547"/>
    </row>
    <row r="3945" spans="6:18" s="577" customFormat="1">
      <c r="F3945" s="545"/>
      <c r="H3945" s="545"/>
      <c r="J3945" s="545"/>
      <c r="O3945" s="578"/>
      <c r="P3945" s="547"/>
      <c r="Q3945" s="547"/>
      <c r="R3945" s="547"/>
    </row>
    <row r="3946" spans="6:18" s="577" customFormat="1">
      <c r="F3946" s="545"/>
      <c r="H3946" s="545"/>
      <c r="J3946" s="545"/>
      <c r="O3946" s="578"/>
      <c r="P3946" s="547"/>
      <c r="Q3946" s="547"/>
      <c r="R3946" s="547"/>
    </row>
    <row r="3947" spans="6:18" s="577" customFormat="1">
      <c r="F3947" s="545"/>
      <c r="H3947" s="545"/>
      <c r="J3947" s="545"/>
      <c r="O3947" s="578"/>
      <c r="P3947" s="547"/>
      <c r="Q3947" s="547"/>
      <c r="R3947" s="547"/>
    </row>
    <row r="3948" spans="6:18" s="577" customFormat="1">
      <c r="F3948" s="545"/>
      <c r="H3948" s="545"/>
      <c r="J3948" s="545"/>
      <c r="O3948" s="578"/>
      <c r="P3948" s="547"/>
      <c r="Q3948" s="547"/>
      <c r="R3948" s="547"/>
    </row>
    <row r="3949" spans="6:18" s="577" customFormat="1">
      <c r="F3949" s="545"/>
      <c r="H3949" s="545"/>
      <c r="J3949" s="545"/>
      <c r="O3949" s="578"/>
      <c r="P3949" s="547"/>
      <c r="Q3949" s="547"/>
      <c r="R3949" s="547"/>
    </row>
    <row r="3950" spans="6:18" s="577" customFormat="1">
      <c r="F3950" s="545"/>
      <c r="H3950" s="545"/>
      <c r="J3950" s="545"/>
      <c r="O3950" s="578"/>
      <c r="P3950" s="547"/>
      <c r="Q3950" s="547"/>
      <c r="R3950" s="547"/>
    </row>
    <row r="3951" spans="6:18" s="577" customFormat="1">
      <c r="F3951" s="545"/>
      <c r="H3951" s="545"/>
      <c r="J3951" s="545"/>
      <c r="O3951" s="578"/>
      <c r="P3951" s="547"/>
      <c r="Q3951" s="547"/>
      <c r="R3951" s="547"/>
    </row>
    <row r="3952" spans="6:18" s="577" customFormat="1">
      <c r="F3952" s="545"/>
      <c r="H3952" s="545"/>
      <c r="J3952" s="545"/>
      <c r="O3952" s="578"/>
      <c r="P3952" s="547"/>
      <c r="Q3952" s="547"/>
      <c r="R3952" s="547"/>
    </row>
    <row r="3953" spans="6:18" s="577" customFormat="1">
      <c r="F3953" s="545"/>
      <c r="H3953" s="545"/>
      <c r="J3953" s="545"/>
      <c r="O3953" s="578"/>
      <c r="P3953" s="547"/>
      <c r="Q3953" s="547"/>
      <c r="R3953" s="547"/>
    </row>
    <row r="3954" spans="6:18" s="577" customFormat="1">
      <c r="F3954" s="545"/>
      <c r="H3954" s="545"/>
      <c r="J3954" s="545"/>
      <c r="O3954" s="578"/>
      <c r="P3954" s="547"/>
      <c r="Q3954" s="547"/>
      <c r="R3954" s="547"/>
    </row>
    <row r="3955" spans="6:18" s="577" customFormat="1">
      <c r="F3955" s="545"/>
      <c r="H3955" s="545"/>
      <c r="J3955" s="545"/>
      <c r="O3955" s="578"/>
      <c r="P3955" s="547"/>
      <c r="Q3955" s="547"/>
      <c r="R3955" s="547"/>
    </row>
    <row r="3956" spans="6:18" s="577" customFormat="1">
      <c r="F3956" s="545"/>
      <c r="H3956" s="545"/>
      <c r="J3956" s="545"/>
      <c r="O3956" s="578"/>
      <c r="P3956" s="547"/>
      <c r="Q3956" s="547"/>
      <c r="R3956" s="547"/>
    </row>
    <row r="3957" spans="6:18" s="577" customFormat="1">
      <c r="F3957" s="545"/>
      <c r="H3957" s="545"/>
      <c r="J3957" s="545"/>
      <c r="O3957" s="578"/>
      <c r="P3957" s="547"/>
      <c r="Q3957" s="547"/>
      <c r="R3957" s="547"/>
    </row>
    <row r="3958" spans="6:18" s="577" customFormat="1">
      <c r="F3958" s="545"/>
      <c r="H3958" s="545"/>
      <c r="J3958" s="545"/>
      <c r="O3958" s="578"/>
      <c r="P3958" s="547"/>
      <c r="Q3958" s="547"/>
      <c r="R3958" s="547"/>
    </row>
    <row r="3959" spans="6:18" s="577" customFormat="1">
      <c r="F3959" s="545"/>
      <c r="H3959" s="545"/>
      <c r="J3959" s="545"/>
      <c r="O3959" s="578"/>
      <c r="P3959" s="547"/>
      <c r="Q3959" s="547"/>
      <c r="R3959" s="547"/>
    </row>
    <row r="3960" spans="6:18" s="577" customFormat="1">
      <c r="F3960" s="545"/>
      <c r="H3960" s="545"/>
      <c r="J3960" s="545"/>
      <c r="O3960" s="578"/>
      <c r="P3960" s="547"/>
      <c r="Q3960" s="547"/>
      <c r="R3960" s="547"/>
    </row>
    <row r="3961" spans="6:18" s="577" customFormat="1">
      <c r="F3961" s="545"/>
      <c r="H3961" s="545"/>
      <c r="J3961" s="545"/>
      <c r="O3961" s="578"/>
      <c r="P3961" s="547"/>
      <c r="Q3961" s="547"/>
      <c r="R3961" s="547"/>
    </row>
    <row r="3962" spans="6:18" s="577" customFormat="1">
      <c r="F3962" s="545"/>
      <c r="H3962" s="545"/>
      <c r="J3962" s="545"/>
      <c r="O3962" s="578"/>
      <c r="P3962" s="547"/>
      <c r="Q3962" s="547"/>
      <c r="R3962" s="547"/>
    </row>
    <row r="3963" spans="6:18" s="577" customFormat="1">
      <c r="F3963" s="545"/>
      <c r="H3963" s="545"/>
      <c r="J3963" s="545"/>
      <c r="O3963" s="578"/>
      <c r="P3963" s="547"/>
      <c r="Q3963" s="547"/>
      <c r="R3963" s="547"/>
    </row>
    <row r="3964" spans="6:18" s="577" customFormat="1">
      <c r="F3964" s="545"/>
      <c r="H3964" s="545"/>
      <c r="J3964" s="545"/>
      <c r="O3964" s="578"/>
      <c r="P3964" s="547"/>
      <c r="Q3964" s="547"/>
      <c r="R3964" s="547"/>
    </row>
    <row r="3965" spans="6:18" s="577" customFormat="1">
      <c r="F3965" s="545"/>
      <c r="H3965" s="545"/>
      <c r="J3965" s="545"/>
      <c r="O3965" s="578"/>
      <c r="P3965" s="547"/>
      <c r="Q3965" s="547"/>
      <c r="R3965" s="547"/>
    </row>
    <row r="3966" spans="6:18" s="577" customFormat="1">
      <c r="F3966" s="545"/>
      <c r="H3966" s="545"/>
      <c r="J3966" s="545"/>
      <c r="O3966" s="578"/>
      <c r="P3966" s="547"/>
      <c r="Q3966" s="547"/>
      <c r="R3966" s="547"/>
    </row>
    <row r="3967" spans="6:18" s="577" customFormat="1">
      <c r="F3967" s="545"/>
      <c r="H3967" s="545"/>
      <c r="J3967" s="545"/>
      <c r="O3967" s="578"/>
      <c r="P3967" s="547"/>
      <c r="Q3967" s="547"/>
      <c r="R3967" s="547"/>
    </row>
    <row r="3968" spans="6:18" s="577" customFormat="1">
      <c r="F3968" s="545"/>
      <c r="H3968" s="545"/>
      <c r="J3968" s="545"/>
      <c r="O3968" s="578"/>
      <c r="P3968" s="547"/>
      <c r="Q3968" s="547"/>
      <c r="R3968" s="547"/>
    </row>
    <row r="3969" spans="6:18" s="577" customFormat="1">
      <c r="F3969" s="545"/>
      <c r="H3969" s="545"/>
      <c r="J3969" s="545"/>
      <c r="O3969" s="578"/>
      <c r="P3969" s="547"/>
      <c r="Q3969" s="547"/>
      <c r="R3969" s="547"/>
    </row>
    <row r="3970" spans="6:18" s="577" customFormat="1">
      <c r="F3970" s="545"/>
      <c r="H3970" s="545"/>
      <c r="J3970" s="545"/>
      <c r="O3970" s="578"/>
      <c r="P3970" s="547"/>
      <c r="Q3970" s="547"/>
      <c r="R3970" s="547"/>
    </row>
    <row r="3971" spans="6:18" s="577" customFormat="1">
      <c r="F3971" s="545"/>
      <c r="H3971" s="545"/>
      <c r="J3971" s="545"/>
      <c r="O3971" s="578"/>
      <c r="P3971" s="547"/>
      <c r="Q3971" s="547"/>
      <c r="R3971" s="547"/>
    </row>
    <row r="3972" spans="6:18" s="577" customFormat="1">
      <c r="F3972" s="545"/>
      <c r="H3972" s="545"/>
      <c r="J3972" s="545"/>
      <c r="O3972" s="578"/>
      <c r="P3972" s="547"/>
      <c r="Q3972" s="547"/>
      <c r="R3972" s="547"/>
    </row>
    <row r="3973" spans="6:18" s="577" customFormat="1">
      <c r="F3973" s="545"/>
      <c r="H3973" s="545"/>
      <c r="J3973" s="545"/>
      <c r="O3973" s="578"/>
      <c r="P3973" s="547"/>
      <c r="Q3973" s="547"/>
      <c r="R3973" s="547"/>
    </row>
    <row r="3974" spans="6:18" s="577" customFormat="1">
      <c r="F3974" s="545"/>
      <c r="H3974" s="545"/>
      <c r="J3974" s="545"/>
      <c r="O3974" s="578"/>
      <c r="P3974" s="547"/>
      <c r="Q3974" s="547"/>
      <c r="R3974" s="547"/>
    </row>
    <row r="3975" spans="6:18" s="577" customFormat="1">
      <c r="F3975" s="545"/>
      <c r="H3975" s="545"/>
      <c r="J3975" s="545"/>
      <c r="O3975" s="578"/>
      <c r="P3975" s="547"/>
      <c r="Q3975" s="547"/>
      <c r="R3975" s="547"/>
    </row>
    <row r="3976" spans="6:18" s="577" customFormat="1">
      <c r="F3976" s="545"/>
      <c r="H3976" s="545"/>
      <c r="J3976" s="545"/>
      <c r="O3976" s="578"/>
      <c r="P3976" s="547"/>
      <c r="Q3976" s="547"/>
      <c r="R3976" s="547"/>
    </row>
    <row r="3977" spans="6:18" s="577" customFormat="1">
      <c r="F3977" s="545"/>
      <c r="H3977" s="545"/>
      <c r="J3977" s="545"/>
      <c r="O3977" s="578"/>
      <c r="P3977" s="547"/>
      <c r="Q3977" s="547"/>
      <c r="R3977" s="547"/>
    </row>
    <row r="3978" spans="6:18" s="577" customFormat="1">
      <c r="F3978" s="545"/>
      <c r="H3978" s="545"/>
      <c r="J3978" s="545"/>
      <c r="O3978" s="578"/>
      <c r="P3978" s="547"/>
      <c r="Q3978" s="547"/>
      <c r="R3978" s="547"/>
    </row>
    <row r="3979" spans="6:18" s="577" customFormat="1">
      <c r="F3979" s="545"/>
      <c r="H3979" s="545"/>
      <c r="J3979" s="545"/>
      <c r="O3979" s="578"/>
      <c r="P3979" s="547"/>
      <c r="Q3979" s="547"/>
      <c r="R3979" s="547"/>
    </row>
    <row r="3980" spans="6:18" s="577" customFormat="1">
      <c r="F3980" s="545"/>
      <c r="H3980" s="545"/>
      <c r="J3980" s="545"/>
      <c r="O3980" s="578"/>
      <c r="P3980" s="547"/>
      <c r="Q3980" s="547"/>
      <c r="R3980" s="547"/>
    </row>
    <row r="3981" spans="6:18" s="577" customFormat="1">
      <c r="F3981" s="545"/>
      <c r="H3981" s="545"/>
      <c r="J3981" s="545"/>
      <c r="O3981" s="578"/>
      <c r="P3981" s="547"/>
      <c r="Q3981" s="547"/>
      <c r="R3981" s="547"/>
    </row>
    <row r="3982" spans="6:18" s="577" customFormat="1">
      <c r="F3982" s="545"/>
      <c r="H3982" s="545"/>
      <c r="J3982" s="545"/>
      <c r="O3982" s="578"/>
      <c r="P3982" s="547"/>
      <c r="Q3982" s="547"/>
      <c r="R3982" s="547"/>
    </row>
    <row r="3983" spans="6:18" s="577" customFormat="1">
      <c r="F3983" s="545"/>
      <c r="H3983" s="545"/>
      <c r="J3983" s="545"/>
      <c r="O3983" s="578"/>
      <c r="P3983" s="547"/>
      <c r="Q3983" s="547"/>
      <c r="R3983" s="547"/>
    </row>
    <row r="3984" spans="6:18" s="577" customFormat="1">
      <c r="F3984" s="545"/>
      <c r="H3984" s="545"/>
      <c r="J3984" s="545"/>
      <c r="O3984" s="578"/>
      <c r="P3984" s="547"/>
      <c r="Q3984" s="547"/>
      <c r="R3984" s="547"/>
    </row>
    <row r="3985" spans="6:18" s="577" customFormat="1">
      <c r="F3985" s="545"/>
      <c r="H3985" s="545"/>
      <c r="J3985" s="545"/>
      <c r="O3985" s="578"/>
      <c r="P3985" s="547"/>
      <c r="Q3985" s="547"/>
      <c r="R3985" s="547"/>
    </row>
    <row r="3986" spans="6:18" s="577" customFormat="1">
      <c r="F3986" s="545"/>
      <c r="H3986" s="545"/>
      <c r="J3986" s="545"/>
      <c r="O3986" s="578"/>
      <c r="P3986" s="547"/>
      <c r="Q3986" s="547"/>
      <c r="R3986" s="547"/>
    </row>
    <row r="3987" spans="6:18" s="577" customFormat="1">
      <c r="F3987" s="545"/>
      <c r="H3987" s="545"/>
      <c r="J3987" s="545"/>
      <c r="O3987" s="578"/>
      <c r="P3987" s="547"/>
      <c r="Q3987" s="547"/>
      <c r="R3987" s="547"/>
    </row>
    <row r="3988" spans="6:18" s="577" customFormat="1">
      <c r="F3988" s="545"/>
      <c r="H3988" s="545"/>
      <c r="J3988" s="545"/>
      <c r="O3988" s="578"/>
      <c r="P3988" s="547"/>
      <c r="Q3988" s="547"/>
      <c r="R3988" s="547"/>
    </row>
    <row r="3989" spans="6:18" s="577" customFormat="1">
      <c r="F3989" s="545"/>
      <c r="H3989" s="545"/>
      <c r="J3989" s="545"/>
      <c r="O3989" s="578"/>
      <c r="P3989" s="547"/>
      <c r="Q3989" s="547"/>
      <c r="R3989" s="547"/>
    </row>
    <row r="3990" spans="6:18" s="577" customFormat="1">
      <c r="F3990" s="545"/>
      <c r="H3990" s="545"/>
      <c r="J3990" s="545"/>
      <c r="O3990" s="578"/>
      <c r="P3990" s="547"/>
      <c r="Q3990" s="547"/>
      <c r="R3990" s="547"/>
    </row>
    <row r="3991" spans="6:18" s="577" customFormat="1">
      <c r="F3991" s="545"/>
      <c r="H3991" s="545"/>
      <c r="J3991" s="545"/>
      <c r="O3991" s="578"/>
      <c r="P3991" s="547"/>
      <c r="Q3991" s="547"/>
      <c r="R3991" s="547"/>
    </row>
    <row r="3992" spans="6:18" s="577" customFormat="1">
      <c r="F3992" s="545"/>
      <c r="H3992" s="545"/>
      <c r="J3992" s="545"/>
      <c r="O3992" s="578"/>
      <c r="P3992" s="547"/>
      <c r="Q3992" s="547"/>
      <c r="R3992" s="547"/>
    </row>
    <row r="3993" spans="6:18" s="577" customFormat="1">
      <c r="F3993" s="545"/>
      <c r="H3993" s="545"/>
      <c r="J3993" s="545"/>
      <c r="O3993" s="578"/>
      <c r="P3993" s="547"/>
      <c r="Q3993" s="547"/>
      <c r="R3993" s="547"/>
    </row>
    <row r="3994" spans="6:18" s="577" customFormat="1">
      <c r="F3994" s="545"/>
      <c r="H3994" s="545"/>
      <c r="J3994" s="545"/>
      <c r="O3994" s="578"/>
      <c r="P3994" s="547"/>
      <c r="Q3994" s="547"/>
      <c r="R3994" s="547"/>
    </row>
    <row r="3995" spans="6:18" s="577" customFormat="1">
      <c r="F3995" s="545"/>
      <c r="H3995" s="545"/>
      <c r="J3995" s="545"/>
      <c r="O3995" s="578"/>
      <c r="P3995" s="547"/>
      <c r="Q3995" s="547"/>
      <c r="R3995" s="547"/>
    </row>
    <row r="3996" spans="6:18" s="577" customFormat="1">
      <c r="F3996" s="545"/>
      <c r="H3996" s="545"/>
      <c r="J3996" s="545"/>
      <c r="O3996" s="578"/>
      <c r="P3996" s="547"/>
      <c r="Q3996" s="547"/>
      <c r="R3996" s="547"/>
    </row>
    <row r="3997" spans="6:18" s="577" customFormat="1">
      <c r="F3997" s="545"/>
      <c r="H3997" s="545"/>
      <c r="J3997" s="545"/>
      <c r="O3997" s="578"/>
      <c r="P3997" s="547"/>
      <c r="Q3997" s="547"/>
      <c r="R3997" s="547"/>
    </row>
    <row r="3998" spans="6:18" s="577" customFormat="1">
      <c r="F3998" s="545"/>
      <c r="H3998" s="545"/>
      <c r="J3998" s="545"/>
      <c r="O3998" s="578"/>
      <c r="P3998" s="547"/>
      <c r="Q3998" s="547"/>
      <c r="R3998" s="547"/>
    </row>
    <row r="3999" spans="6:18" s="577" customFormat="1">
      <c r="F3999" s="545"/>
      <c r="H3999" s="545"/>
      <c r="J3999" s="545"/>
      <c r="O3999" s="578"/>
      <c r="P3999" s="547"/>
      <c r="Q3999" s="547"/>
      <c r="R3999" s="547"/>
    </row>
    <row r="4000" spans="6:18" s="577" customFormat="1">
      <c r="F4000" s="545"/>
      <c r="H4000" s="545"/>
      <c r="J4000" s="545"/>
      <c r="O4000" s="578"/>
      <c r="P4000" s="547"/>
      <c r="Q4000" s="547"/>
      <c r="R4000" s="547"/>
    </row>
    <row r="4001" spans="6:18" s="577" customFormat="1">
      <c r="F4001" s="545"/>
      <c r="H4001" s="545"/>
      <c r="J4001" s="545"/>
      <c r="O4001" s="578"/>
      <c r="P4001" s="547"/>
      <c r="Q4001" s="547"/>
      <c r="R4001" s="547"/>
    </row>
    <row r="4002" spans="6:18" s="577" customFormat="1">
      <c r="F4002" s="545"/>
      <c r="H4002" s="545"/>
      <c r="J4002" s="545"/>
      <c r="O4002" s="578"/>
      <c r="P4002" s="547"/>
      <c r="Q4002" s="547"/>
      <c r="R4002" s="547"/>
    </row>
    <row r="4003" spans="6:18" s="577" customFormat="1">
      <c r="F4003" s="545"/>
      <c r="H4003" s="545"/>
      <c r="J4003" s="545"/>
      <c r="O4003" s="578"/>
      <c r="P4003" s="547"/>
      <c r="Q4003" s="547"/>
      <c r="R4003" s="547"/>
    </row>
    <row r="4004" spans="6:18" s="577" customFormat="1">
      <c r="F4004" s="545"/>
      <c r="H4004" s="545"/>
      <c r="J4004" s="545"/>
      <c r="O4004" s="578"/>
      <c r="P4004" s="547"/>
      <c r="Q4004" s="547"/>
      <c r="R4004" s="547"/>
    </row>
    <row r="4005" spans="6:18" s="577" customFormat="1">
      <c r="F4005" s="545"/>
      <c r="H4005" s="545"/>
      <c r="J4005" s="545"/>
      <c r="O4005" s="578"/>
      <c r="P4005" s="547"/>
      <c r="Q4005" s="547"/>
      <c r="R4005" s="547"/>
    </row>
    <row r="4006" spans="6:18" s="577" customFormat="1">
      <c r="F4006" s="545"/>
      <c r="H4006" s="545"/>
      <c r="J4006" s="545"/>
      <c r="O4006" s="578"/>
      <c r="P4006" s="547"/>
      <c r="Q4006" s="547"/>
      <c r="R4006" s="547"/>
    </row>
    <row r="4007" spans="6:18" s="577" customFormat="1">
      <c r="F4007" s="545"/>
      <c r="H4007" s="545"/>
      <c r="J4007" s="545"/>
      <c r="O4007" s="578"/>
      <c r="P4007" s="547"/>
      <c r="Q4007" s="547"/>
      <c r="R4007" s="547"/>
    </row>
    <row r="4008" spans="6:18" s="577" customFormat="1">
      <c r="F4008" s="545"/>
      <c r="H4008" s="545"/>
      <c r="J4008" s="545"/>
      <c r="O4008" s="578"/>
      <c r="P4008" s="547"/>
      <c r="Q4008" s="547"/>
      <c r="R4008" s="547"/>
    </row>
    <row r="4009" spans="6:18" s="577" customFormat="1">
      <c r="F4009" s="545"/>
      <c r="H4009" s="545"/>
      <c r="J4009" s="545"/>
      <c r="O4009" s="578"/>
      <c r="P4009" s="547"/>
      <c r="Q4009" s="547"/>
      <c r="R4009" s="547"/>
    </row>
    <row r="4010" spans="6:18" s="577" customFormat="1">
      <c r="F4010" s="545"/>
      <c r="H4010" s="545"/>
      <c r="J4010" s="545"/>
      <c r="O4010" s="578"/>
      <c r="P4010" s="547"/>
      <c r="Q4010" s="547"/>
      <c r="R4010" s="547"/>
    </row>
    <row r="4011" spans="6:18" s="577" customFormat="1">
      <c r="F4011" s="545"/>
      <c r="H4011" s="545"/>
      <c r="J4011" s="545"/>
      <c r="O4011" s="578"/>
      <c r="P4011" s="547"/>
      <c r="Q4011" s="547"/>
      <c r="R4011" s="547"/>
    </row>
    <row r="4012" spans="6:18" s="577" customFormat="1">
      <c r="F4012" s="545"/>
      <c r="H4012" s="545"/>
      <c r="J4012" s="545"/>
      <c r="O4012" s="578"/>
      <c r="P4012" s="547"/>
      <c r="Q4012" s="547"/>
      <c r="R4012" s="547"/>
    </row>
    <row r="4013" spans="6:18" s="577" customFormat="1">
      <c r="F4013" s="545"/>
      <c r="H4013" s="545"/>
      <c r="J4013" s="545"/>
      <c r="O4013" s="578"/>
      <c r="P4013" s="547"/>
      <c r="Q4013" s="547"/>
      <c r="R4013" s="547"/>
    </row>
    <row r="4014" spans="6:18" s="577" customFormat="1">
      <c r="F4014" s="545"/>
      <c r="H4014" s="545"/>
      <c r="J4014" s="545"/>
      <c r="O4014" s="578"/>
      <c r="P4014" s="547"/>
      <c r="Q4014" s="547"/>
      <c r="R4014" s="547"/>
    </row>
    <row r="4015" spans="6:18" s="577" customFormat="1">
      <c r="F4015" s="545"/>
      <c r="H4015" s="545"/>
      <c r="J4015" s="545"/>
      <c r="O4015" s="578"/>
      <c r="P4015" s="547"/>
      <c r="Q4015" s="547"/>
      <c r="R4015" s="547"/>
    </row>
    <row r="4016" spans="6:18" s="577" customFormat="1">
      <c r="F4016" s="545"/>
      <c r="H4016" s="545"/>
      <c r="J4016" s="545"/>
      <c r="O4016" s="578"/>
      <c r="P4016" s="547"/>
      <c r="Q4016" s="547"/>
      <c r="R4016" s="547"/>
    </row>
    <row r="4017" spans="6:18" s="577" customFormat="1">
      <c r="F4017" s="545"/>
      <c r="H4017" s="545"/>
      <c r="J4017" s="545"/>
      <c r="O4017" s="578"/>
      <c r="P4017" s="547"/>
      <c r="Q4017" s="547"/>
      <c r="R4017" s="547"/>
    </row>
    <row r="4018" spans="6:18" s="577" customFormat="1">
      <c r="F4018" s="545"/>
      <c r="H4018" s="545"/>
      <c r="J4018" s="545"/>
      <c r="O4018" s="578"/>
      <c r="P4018" s="547"/>
      <c r="Q4018" s="547"/>
      <c r="R4018" s="547"/>
    </row>
    <row r="4019" spans="6:18" s="577" customFormat="1">
      <c r="F4019" s="545"/>
      <c r="H4019" s="545"/>
      <c r="J4019" s="545"/>
      <c r="O4019" s="578"/>
      <c r="P4019" s="547"/>
      <c r="Q4019" s="547"/>
      <c r="R4019" s="547"/>
    </row>
    <row r="4020" spans="6:18" s="577" customFormat="1">
      <c r="F4020" s="545"/>
      <c r="H4020" s="545"/>
      <c r="J4020" s="545"/>
      <c r="O4020" s="578"/>
      <c r="P4020" s="547"/>
      <c r="Q4020" s="547"/>
      <c r="R4020" s="547"/>
    </row>
    <row r="4021" spans="6:18" s="577" customFormat="1">
      <c r="F4021" s="545"/>
      <c r="H4021" s="545"/>
      <c r="J4021" s="545"/>
      <c r="O4021" s="578"/>
      <c r="P4021" s="547"/>
      <c r="Q4021" s="547"/>
      <c r="R4021" s="547"/>
    </row>
    <row r="4022" spans="6:18" s="577" customFormat="1">
      <c r="F4022" s="545"/>
      <c r="H4022" s="545"/>
      <c r="J4022" s="545"/>
      <c r="O4022" s="578"/>
      <c r="P4022" s="547"/>
      <c r="Q4022" s="547"/>
      <c r="R4022" s="547"/>
    </row>
    <row r="4023" spans="6:18" s="577" customFormat="1">
      <c r="F4023" s="545"/>
      <c r="H4023" s="545"/>
      <c r="J4023" s="545"/>
      <c r="O4023" s="578"/>
      <c r="P4023" s="547"/>
      <c r="Q4023" s="547"/>
      <c r="R4023" s="547"/>
    </row>
    <row r="4024" spans="6:18" s="577" customFormat="1">
      <c r="F4024" s="545"/>
      <c r="H4024" s="545"/>
      <c r="J4024" s="545"/>
      <c r="O4024" s="578"/>
      <c r="P4024" s="547"/>
      <c r="Q4024" s="547"/>
      <c r="R4024" s="547"/>
    </row>
    <row r="4025" spans="6:18" s="577" customFormat="1">
      <c r="F4025" s="545"/>
      <c r="H4025" s="545"/>
      <c r="J4025" s="545"/>
      <c r="O4025" s="578"/>
      <c r="P4025" s="547"/>
      <c r="Q4025" s="547"/>
      <c r="R4025" s="547"/>
    </row>
    <row r="4026" spans="6:18" s="577" customFormat="1">
      <c r="F4026" s="545"/>
      <c r="H4026" s="545"/>
      <c r="J4026" s="545"/>
      <c r="O4026" s="578"/>
      <c r="P4026" s="547"/>
      <c r="Q4026" s="547"/>
      <c r="R4026" s="547"/>
    </row>
    <row r="4027" spans="6:18" s="577" customFormat="1">
      <c r="F4027" s="545"/>
      <c r="H4027" s="545"/>
      <c r="J4027" s="545"/>
      <c r="O4027" s="578"/>
      <c r="P4027" s="547"/>
      <c r="Q4027" s="547"/>
      <c r="R4027" s="547"/>
    </row>
    <row r="4028" spans="6:18" s="577" customFormat="1">
      <c r="F4028" s="545"/>
      <c r="H4028" s="545"/>
      <c r="J4028" s="545"/>
      <c r="O4028" s="578"/>
      <c r="P4028" s="547"/>
      <c r="Q4028" s="547"/>
      <c r="R4028" s="547"/>
    </row>
    <row r="4029" spans="6:18" s="577" customFormat="1">
      <c r="F4029" s="545"/>
      <c r="H4029" s="545"/>
      <c r="J4029" s="545"/>
      <c r="O4029" s="578"/>
      <c r="P4029" s="547"/>
      <c r="Q4029" s="547"/>
      <c r="R4029" s="547"/>
    </row>
    <row r="4030" spans="6:18" s="577" customFormat="1">
      <c r="F4030" s="545"/>
      <c r="H4030" s="545"/>
      <c r="J4030" s="545"/>
      <c r="O4030" s="578"/>
      <c r="P4030" s="547"/>
      <c r="Q4030" s="547"/>
      <c r="R4030" s="547"/>
    </row>
    <row r="4031" spans="6:18" s="577" customFormat="1">
      <c r="F4031" s="545"/>
      <c r="H4031" s="545"/>
      <c r="J4031" s="545"/>
      <c r="O4031" s="578"/>
      <c r="P4031" s="547"/>
      <c r="Q4031" s="547"/>
      <c r="R4031" s="547"/>
    </row>
    <row r="4032" spans="6:18" s="577" customFormat="1">
      <c r="F4032" s="545"/>
      <c r="H4032" s="545"/>
      <c r="J4032" s="545"/>
      <c r="O4032" s="578"/>
      <c r="P4032" s="547"/>
      <c r="Q4032" s="547"/>
      <c r="R4032" s="547"/>
    </row>
    <row r="4033" spans="6:18" s="577" customFormat="1">
      <c r="F4033" s="545"/>
      <c r="H4033" s="545"/>
      <c r="J4033" s="545"/>
      <c r="O4033" s="578"/>
      <c r="P4033" s="547"/>
      <c r="Q4033" s="547"/>
      <c r="R4033" s="547"/>
    </row>
    <row r="4034" spans="6:18" s="577" customFormat="1">
      <c r="F4034" s="545"/>
      <c r="H4034" s="545"/>
      <c r="J4034" s="545"/>
      <c r="O4034" s="578"/>
      <c r="P4034" s="547"/>
      <c r="Q4034" s="547"/>
      <c r="R4034" s="547"/>
    </row>
    <row r="4035" spans="6:18" s="577" customFormat="1">
      <c r="F4035" s="545"/>
      <c r="H4035" s="545"/>
      <c r="J4035" s="545"/>
      <c r="O4035" s="578"/>
      <c r="P4035" s="547"/>
      <c r="Q4035" s="547"/>
      <c r="R4035" s="547"/>
    </row>
    <row r="4036" spans="6:18" s="577" customFormat="1">
      <c r="F4036" s="545"/>
      <c r="H4036" s="545"/>
      <c r="J4036" s="545"/>
      <c r="O4036" s="578"/>
      <c r="P4036" s="547"/>
      <c r="Q4036" s="547"/>
      <c r="R4036" s="547"/>
    </row>
    <row r="4037" spans="6:18" s="577" customFormat="1">
      <c r="F4037" s="545"/>
      <c r="H4037" s="545"/>
      <c r="J4037" s="545"/>
      <c r="O4037" s="578"/>
      <c r="P4037" s="547"/>
      <c r="Q4037" s="547"/>
      <c r="R4037" s="547"/>
    </row>
    <row r="4038" spans="6:18" s="577" customFormat="1">
      <c r="F4038" s="545"/>
      <c r="H4038" s="545"/>
      <c r="J4038" s="545"/>
      <c r="O4038" s="578"/>
      <c r="P4038" s="547"/>
      <c r="Q4038" s="547"/>
      <c r="R4038" s="547"/>
    </row>
    <row r="4039" spans="6:18" s="577" customFormat="1">
      <c r="F4039" s="545"/>
      <c r="H4039" s="545"/>
      <c r="J4039" s="545"/>
      <c r="O4039" s="578"/>
      <c r="P4039" s="547"/>
      <c r="Q4039" s="547"/>
      <c r="R4039" s="547"/>
    </row>
    <row r="4040" spans="6:18" s="577" customFormat="1">
      <c r="F4040" s="545"/>
      <c r="H4040" s="545"/>
      <c r="J4040" s="545"/>
      <c r="O4040" s="578"/>
      <c r="P4040" s="547"/>
      <c r="Q4040" s="547"/>
      <c r="R4040" s="547"/>
    </row>
    <row r="4041" spans="6:18" s="577" customFormat="1">
      <c r="F4041" s="545"/>
      <c r="H4041" s="545"/>
      <c r="J4041" s="545"/>
      <c r="O4041" s="578"/>
      <c r="P4041" s="547"/>
      <c r="Q4041" s="547"/>
      <c r="R4041" s="547"/>
    </row>
    <row r="4042" spans="6:18" s="577" customFormat="1">
      <c r="F4042" s="545"/>
      <c r="H4042" s="545"/>
      <c r="J4042" s="545"/>
      <c r="O4042" s="578"/>
      <c r="P4042" s="547"/>
      <c r="Q4042" s="547"/>
      <c r="R4042" s="547"/>
    </row>
    <row r="4043" spans="6:18" s="577" customFormat="1">
      <c r="F4043" s="545"/>
      <c r="H4043" s="545"/>
      <c r="J4043" s="545"/>
      <c r="O4043" s="578"/>
      <c r="P4043" s="547"/>
      <c r="Q4043" s="547"/>
      <c r="R4043" s="547"/>
    </row>
    <row r="4044" spans="6:18" s="577" customFormat="1">
      <c r="F4044" s="545"/>
      <c r="H4044" s="545"/>
      <c r="J4044" s="545"/>
      <c r="O4044" s="578"/>
      <c r="P4044" s="547"/>
      <c r="Q4044" s="547"/>
      <c r="R4044" s="547"/>
    </row>
    <row r="4045" spans="6:18" s="577" customFormat="1">
      <c r="F4045" s="545"/>
      <c r="H4045" s="545"/>
      <c r="J4045" s="545"/>
      <c r="O4045" s="578"/>
      <c r="P4045" s="547"/>
      <c r="Q4045" s="547"/>
      <c r="R4045" s="547"/>
    </row>
    <row r="4046" spans="6:18" s="577" customFormat="1">
      <c r="F4046" s="545"/>
      <c r="H4046" s="545"/>
      <c r="J4046" s="545"/>
      <c r="O4046" s="578"/>
      <c r="P4046" s="547"/>
      <c r="Q4046" s="547"/>
      <c r="R4046" s="547"/>
    </row>
    <row r="4047" spans="6:18" s="577" customFormat="1">
      <c r="F4047" s="545"/>
      <c r="H4047" s="545"/>
      <c r="J4047" s="545"/>
      <c r="O4047" s="578"/>
      <c r="P4047" s="547"/>
      <c r="Q4047" s="547"/>
      <c r="R4047" s="547"/>
    </row>
    <row r="4048" spans="6:18" s="577" customFormat="1">
      <c r="F4048" s="545"/>
      <c r="H4048" s="545"/>
      <c r="J4048" s="545"/>
      <c r="O4048" s="578"/>
      <c r="P4048" s="547"/>
      <c r="Q4048" s="547"/>
      <c r="R4048" s="547"/>
    </row>
    <row r="4049" spans="6:18" s="577" customFormat="1">
      <c r="F4049" s="545"/>
      <c r="H4049" s="545"/>
      <c r="J4049" s="545"/>
      <c r="O4049" s="578"/>
      <c r="P4049" s="547"/>
      <c r="Q4049" s="547"/>
      <c r="R4049" s="547"/>
    </row>
    <row r="4050" spans="6:18" s="577" customFormat="1">
      <c r="F4050" s="545"/>
      <c r="H4050" s="545"/>
      <c r="J4050" s="545"/>
      <c r="O4050" s="578"/>
      <c r="P4050" s="547"/>
      <c r="Q4050" s="547"/>
      <c r="R4050" s="547"/>
    </row>
    <row r="4051" spans="6:18" s="577" customFormat="1">
      <c r="F4051" s="545"/>
      <c r="H4051" s="545"/>
      <c r="J4051" s="545"/>
      <c r="O4051" s="578"/>
      <c r="P4051" s="547"/>
      <c r="Q4051" s="547"/>
      <c r="R4051" s="547"/>
    </row>
    <row r="4052" spans="6:18" s="577" customFormat="1">
      <c r="F4052" s="545"/>
      <c r="H4052" s="545"/>
      <c r="J4052" s="545"/>
      <c r="O4052" s="578"/>
      <c r="P4052" s="547"/>
      <c r="Q4052" s="547"/>
      <c r="R4052" s="547"/>
    </row>
    <row r="4053" spans="6:18" s="577" customFormat="1">
      <c r="F4053" s="545"/>
      <c r="H4053" s="545"/>
      <c r="J4053" s="545"/>
      <c r="O4053" s="578"/>
      <c r="P4053" s="547"/>
      <c r="Q4053" s="547"/>
      <c r="R4053" s="547"/>
    </row>
    <row r="4054" spans="6:18" s="577" customFormat="1">
      <c r="F4054" s="545"/>
      <c r="H4054" s="545"/>
      <c r="J4054" s="545"/>
      <c r="O4054" s="578"/>
      <c r="P4054" s="547"/>
      <c r="Q4054" s="547"/>
      <c r="R4054" s="547"/>
    </row>
    <row r="4055" spans="6:18" s="577" customFormat="1">
      <c r="F4055" s="545"/>
      <c r="H4055" s="545"/>
      <c r="J4055" s="545"/>
      <c r="O4055" s="578"/>
      <c r="P4055" s="547"/>
      <c r="Q4055" s="547"/>
      <c r="R4055" s="547"/>
    </row>
    <row r="4056" spans="6:18" s="577" customFormat="1">
      <c r="F4056" s="545"/>
      <c r="H4056" s="545"/>
      <c r="J4056" s="545"/>
      <c r="O4056" s="578"/>
      <c r="P4056" s="547"/>
      <c r="Q4056" s="547"/>
      <c r="R4056" s="547"/>
    </row>
    <row r="4057" spans="6:18" s="577" customFormat="1">
      <c r="F4057" s="545"/>
      <c r="H4057" s="545"/>
      <c r="J4057" s="545"/>
      <c r="O4057" s="578"/>
      <c r="P4057" s="547"/>
      <c r="Q4057" s="547"/>
      <c r="R4057" s="547"/>
    </row>
    <row r="4058" spans="6:18" s="577" customFormat="1">
      <c r="F4058" s="545"/>
      <c r="H4058" s="545"/>
      <c r="J4058" s="545"/>
      <c r="O4058" s="578"/>
      <c r="P4058" s="547"/>
      <c r="Q4058" s="547"/>
      <c r="R4058" s="547"/>
    </row>
    <row r="4059" spans="6:18" s="577" customFormat="1">
      <c r="F4059" s="545"/>
      <c r="H4059" s="545"/>
      <c r="J4059" s="545"/>
      <c r="O4059" s="578"/>
      <c r="P4059" s="547"/>
      <c r="Q4059" s="547"/>
      <c r="R4059" s="547"/>
    </row>
    <row r="4060" spans="6:18" s="577" customFormat="1">
      <c r="F4060" s="545"/>
      <c r="H4060" s="545"/>
      <c r="J4060" s="545"/>
      <c r="O4060" s="578"/>
      <c r="P4060" s="547"/>
      <c r="Q4060" s="547"/>
      <c r="R4060" s="547"/>
    </row>
    <row r="4061" spans="6:18" s="577" customFormat="1">
      <c r="F4061" s="545"/>
      <c r="H4061" s="545"/>
      <c r="J4061" s="545"/>
      <c r="O4061" s="578"/>
      <c r="P4061" s="547"/>
      <c r="Q4061" s="547"/>
      <c r="R4061" s="547"/>
    </row>
    <row r="4062" spans="6:18" s="577" customFormat="1">
      <c r="F4062" s="545"/>
      <c r="H4062" s="545"/>
      <c r="J4062" s="545"/>
      <c r="O4062" s="578"/>
      <c r="P4062" s="547"/>
      <c r="Q4062" s="547"/>
      <c r="R4062" s="547"/>
    </row>
    <row r="4063" spans="6:18" s="577" customFormat="1">
      <c r="F4063" s="545"/>
      <c r="H4063" s="545"/>
      <c r="J4063" s="545"/>
      <c r="O4063" s="578"/>
      <c r="P4063" s="547"/>
      <c r="Q4063" s="547"/>
      <c r="R4063" s="547"/>
    </row>
    <row r="4064" spans="6:18" s="577" customFormat="1">
      <c r="F4064" s="545"/>
      <c r="H4064" s="545"/>
      <c r="J4064" s="545"/>
      <c r="O4064" s="578"/>
      <c r="P4064" s="547"/>
      <c r="Q4064" s="547"/>
      <c r="R4064" s="547"/>
    </row>
    <row r="4065" spans="6:18" s="577" customFormat="1">
      <c r="F4065" s="545"/>
      <c r="H4065" s="545"/>
      <c r="J4065" s="545"/>
      <c r="O4065" s="578"/>
      <c r="P4065" s="547"/>
      <c r="Q4065" s="547"/>
      <c r="R4065" s="547"/>
    </row>
    <row r="4066" spans="6:18" s="577" customFormat="1">
      <c r="F4066" s="545"/>
      <c r="H4066" s="545"/>
      <c r="J4066" s="545"/>
      <c r="O4066" s="578"/>
      <c r="P4066" s="547"/>
      <c r="Q4066" s="547"/>
      <c r="R4066" s="547"/>
    </row>
    <row r="4067" spans="6:18" s="577" customFormat="1">
      <c r="F4067" s="545"/>
      <c r="H4067" s="545"/>
      <c r="J4067" s="545"/>
      <c r="O4067" s="578"/>
      <c r="P4067" s="547"/>
      <c r="Q4067" s="547"/>
      <c r="R4067" s="547"/>
    </row>
    <row r="4068" spans="6:18" s="577" customFormat="1">
      <c r="F4068" s="545"/>
      <c r="H4068" s="545"/>
      <c r="J4068" s="545"/>
      <c r="O4068" s="578"/>
      <c r="P4068" s="547"/>
      <c r="Q4068" s="547"/>
      <c r="R4068" s="547"/>
    </row>
    <row r="4069" spans="6:18" s="577" customFormat="1">
      <c r="F4069" s="545"/>
      <c r="H4069" s="545"/>
      <c r="J4069" s="545"/>
      <c r="O4069" s="578"/>
      <c r="P4069" s="547"/>
      <c r="Q4069" s="547"/>
      <c r="R4069" s="547"/>
    </row>
    <row r="4070" spans="6:18" s="577" customFormat="1">
      <c r="F4070" s="545"/>
      <c r="H4070" s="545"/>
      <c r="J4070" s="545"/>
      <c r="O4070" s="578"/>
      <c r="P4070" s="547"/>
      <c r="Q4070" s="547"/>
      <c r="R4070" s="547"/>
    </row>
    <row r="4071" spans="6:18" s="577" customFormat="1">
      <c r="F4071" s="545"/>
      <c r="H4071" s="545"/>
      <c r="J4071" s="545"/>
      <c r="O4071" s="578"/>
      <c r="P4071" s="547"/>
      <c r="Q4071" s="547"/>
      <c r="R4071" s="547"/>
    </row>
    <row r="4072" spans="6:18" s="577" customFormat="1">
      <c r="F4072" s="545"/>
      <c r="H4072" s="545"/>
      <c r="J4072" s="545"/>
      <c r="O4072" s="578"/>
      <c r="P4072" s="547"/>
      <c r="Q4072" s="547"/>
      <c r="R4072" s="547"/>
    </row>
    <row r="4073" spans="6:18" s="577" customFormat="1">
      <c r="F4073" s="545"/>
      <c r="H4073" s="545"/>
      <c r="J4073" s="545"/>
      <c r="O4073" s="578"/>
      <c r="P4073" s="547"/>
      <c r="Q4073" s="547"/>
      <c r="R4073" s="547"/>
    </row>
    <row r="4074" spans="6:18" s="577" customFormat="1">
      <c r="F4074" s="545"/>
      <c r="H4074" s="545"/>
      <c r="J4074" s="545"/>
      <c r="O4074" s="578"/>
      <c r="P4074" s="547"/>
      <c r="Q4074" s="547"/>
      <c r="R4074" s="547"/>
    </row>
    <row r="4075" spans="6:18" s="577" customFormat="1">
      <c r="F4075" s="545"/>
      <c r="H4075" s="545"/>
      <c r="J4075" s="545"/>
      <c r="O4075" s="578"/>
      <c r="P4075" s="547"/>
      <c r="Q4075" s="547"/>
      <c r="R4075" s="547"/>
    </row>
    <row r="4076" spans="6:18" s="577" customFormat="1">
      <c r="F4076" s="545"/>
      <c r="H4076" s="545"/>
      <c r="J4076" s="545"/>
      <c r="O4076" s="578"/>
      <c r="P4076" s="547"/>
      <c r="Q4076" s="547"/>
      <c r="R4076" s="547"/>
    </row>
    <row r="4077" spans="6:18" s="577" customFormat="1">
      <c r="F4077" s="545"/>
      <c r="H4077" s="545"/>
      <c r="J4077" s="545"/>
      <c r="O4077" s="578"/>
      <c r="P4077" s="547"/>
      <c r="Q4077" s="547"/>
      <c r="R4077" s="547"/>
    </row>
    <row r="4078" spans="6:18" s="577" customFormat="1">
      <c r="F4078" s="545"/>
      <c r="H4078" s="545"/>
      <c r="J4078" s="545"/>
      <c r="O4078" s="578"/>
      <c r="P4078" s="547"/>
      <c r="Q4078" s="547"/>
      <c r="R4078" s="547"/>
    </row>
    <row r="4079" spans="6:18" s="577" customFormat="1">
      <c r="F4079" s="545"/>
      <c r="H4079" s="545"/>
      <c r="J4079" s="545"/>
      <c r="O4079" s="578"/>
      <c r="P4079" s="547"/>
      <c r="Q4079" s="547"/>
      <c r="R4079" s="547"/>
    </row>
    <row r="4080" spans="6:18" s="577" customFormat="1">
      <c r="F4080" s="545"/>
      <c r="H4080" s="545"/>
      <c r="J4080" s="545"/>
      <c r="O4080" s="578"/>
      <c r="P4080" s="547"/>
      <c r="Q4080" s="547"/>
      <c r="R4080" s="547"/>
    </row>
    <row r="4081" spans="6:18" s="577" customFormat="1">
      <c r="F4081" s="545"/>
      <c r="H4081" s="545"/>
      <c r="J4081" s="545"/>
      <c r="O4081" s="578"/>
      <c r="P4081" s="547"/>
      <c r="Q4081" s="547"/>
      <c r="R4081" s="547"/>
    </row>
    <row r="4082" spans="6:18" s="577" customFormat="1">
      <c r="F4082" s="545"/>
      <c r="H4082" s="545"/>
      <c r="J4082" s="545"/>
      <c r="O4082" s="578"/>
      <c r="P4082" s="547"/>
      <c r="Q4082" s="547"/>
      <c r="R4082" s="547"/>
    </row>
    <row r="4083" spans="6:18" s="577" customFormat="1">
      <c r="F4083" s="545"/>
      <c r="H4083" s="545"/>
      <c r="J4083" s="545"/>
      <c r="O4083" s="578"/>
      <c r="P4083" s="547"/>
      <c r="Q4083" s="547"/>
      <c r="R4083" s="547"/>
    </row>
    <row r="4084" spans="6:18" s="577" customFormat="1">
      <c r="F4084" s="545"/>
      <c r="H4084" s="545"/>
      <c r="J4084" s="545"/>
      <c r="O4084" s="578"/>
      <c r="P4084" s="547"/>
      <c r="Q4084" s="547"/>
      <c r="R4084" s="547"/>
    </row>
    <row r="4085" spans="6:18" s="577" customFormat="1">
      <c r="F4085" s="545"/>
      <c r="H4085" s="545"/>
      <c r="J4085" s="545"/>
      <c r="O4085" s="578"/>
      <c r="P4085" s="547"/>
      <c r="Q4085" s="547"/>
      <c r="R4085" s="547"/>
    </row>
    <row r="4086" spans="6:18" s="577" customFormat="1">
      <c r="F4086" s="545"/>
      <c r="H4086" s="545"/>
      <c r="J4086" s="545"/>
      <c r="O4086" s="578"/>
      <c r="P4086" s="547"/>
      <c r="Q4086" s="547"/>
      <c r="R4086" s="547"/>
    </row>
    <row r="4087" spans="6:18" s="577" customFormat="1">
      <c r="F4087" s="545"/>
      <c r="H4087" s="545"/>
      <c r="J4087" s="545"/>
      <c r="O4087" s="578"/>
      <c r="P4087" s="547"/>
      <c r="Q4087" s="547"/>
      <c r="R4087" s="547"/>
    </row>
    <row r="4088" spans="6:18" s="577" customFormat="1">
      <c r="F4088" s="545"/>
      <c r="H4088" s="545"/>
      <c r="J4088" s="545"/>
      <c r="O4088" s="578"/>
      <c r="P4088" s="547"/>
      <c r="Q4088" s="547"/>
      <c r="R4088" s="547"/>
    </row>
    <row r="4089" spans="6:18" s="577" customFormat="1">
      <c r="F4089" s="545"/>
      <c r="H4089" s="545"/>
      <c r="J4089" s="545"/>
      <c r="O4089" s="578"/>
      <c r="P4089" s="547"/>
      <c r="Q4089" s="547"/>
      <c r="R4089" s="547"/>
    </row>
    <row r="4090" spans="6:18" s="577" customFormat="1">
      <c r="F4090" s="545"/>
      <c r="H4090" s="545"/>
      <c r="J4090" s="545"/>
      <c r="O4090" s="578"/>
      <c r="P4090" s="547"/>
      <c r="Q4090" s="547"/>
      <c r="R4090" s="547"/>
    </row>
    <row r="4091" spans="6:18" s="577" customFormat="1">
      <c r="F4091" s="545"/>
      <c r="H4091" s="545"/>
      <c r="J4091" s="545"/>
      <c r="O4091" s="578"/>
      <c r="P4091" s="547"/>
      <c r="Q4091" s="547"/>
      <c r="R4091" s="547"/>
    </row>
    <row r="4092" spans="6:18" s="577" customFormat="1">
      <c r="F4092" s="545"/>
      <c r="H4092" s="545"/>
      <c r="J4092" s="545"/>
      <c r="O4092" s="578"/>
      <c r="P4092" s="547"/>
      <c r="Q4092" s="547"/>
      <c r="R4092" s="547"/>
    </row>
    <row r="4093" spans="6:18" s="577" customFormat="1">
      <c r="F4093" s="545"/>
      <c r="H4093" s="545"/>
      <c r="J4093" s="545"/>
      <c r="O4093" s="578"/>
      <c r="P4093" s="547"/>
      <c r="Q4093" s="547"/>
      <c r="R4093" s="547"/>
    </row>
    <row r="4094" spans="6:18" s="577" customFormat="1">
      <c r="F4094" s="545"/>
      <c r="H4094" s="545"/>
      <c r="J4094" s="545"/>
      <c r="O4094" s="578"/>
      <c r="P4094" s="547"/>
      <c r="Q4094" s="547"/>
      <c r="R4094" s="547"/>
    </row>
    <row r="4095" spans="6:18" s="577" customFormat="1">
      <c r="F4095" s="545"/>
      <c r="H4095" s="545"/>
      <c r="J4095" s="545"/>
      <c r="O4095" s="578"/>
      <c r="P4095" s="547"/>
      <c r="Q4095" s="547"/>
      <c r="R4095" s="547"/>
    </row>
    <row r="4096" spans="6:18" s="577" customFormat="1">
      <c r="F4096" s="545"/>
      <c r="H4096" s="545"/>
      <c r="J4096" s="545"/>
      <c r="O4096" s="578"/>
      <c r="P4096" s="547"/>
      <c r="Q4096" s="547"/>
      <c r="R4096" s="547"/>
    </row>
    <row r="4097" spans="6:18" s="577" customFormat="1">
      <c r="F4097" s="545"/>
      <c r="H4097" s="545"/>
      <c r="J4097" s="545"/>
      <c r="O4097" s="578"/>
      <c r="P4097" s="547"/>
      <c r="Q4097" s="547"/>
      <c r="R4097" s="547"/>
    </row>
    <row r="4098" spans="6:18" s="577" customFormat="1">
      <c r="F4098" s="545"/>
      <c r="H4098" s="545"/>
      <c r="J4098" s="545"/>
      <c r="O4098" s="578"/>
      <c r="P4098" s="547"/>
      <c r="Q4098" s="547"/>
      <c r="R4098" s="547"/>
    </row>
    <row r="4099" spans="6:18" s="577" customFormat="1">
      <c r="F4099" s="545"/>
      <c r="H4099" s="545"/>
      <c r="J4099" s="545"/>
      <c r="O4099" s="578"/>
      <c r="P4099" s="547"/>
      <c r="Q4099" s="547"/>
      <c r="R4099" s="547"/>
    </row>
    <row r="4100" spans="6:18" s="577" customFormat="1">
      <c r="F4100" s="545"/>
      <c r="H4100" s="545"/>
      <c r="J4100" s="545"/>
      <c r="O4100" s="578"/>
      <c r="P4100" s="547"/>
      <c r="Q4100" s="547"/>
      <c r="R4100" s="547"/>
    </row>
    <row r="4101" spans="6:18" s="577" customFormat="1">
      <c r="F4101" s="545"/>
      <c r="H4101" s="545"/>
      <c r="J4101" s="545"/>
      <c r="O4101" s="578"/>
      <c r="P4101" s="547"/>
      <c r="Q4101" s="547"/>
      <c r="R4101" s="547"/>
    </row>
    <row r="4102" spans="6:18" s="577" customFormat="1">
      <c r="F4102" s="545"/>
      <c r="H4102" s="545"/>
      <c r="J4102" s="545"/>
      <c r="O4102" s="578"/>
      <c r="P4102" s="547"/>
      <c r="Q4102" s="547"/>
      <c r="R4102" s="547"/>
    </row>
    <row r="4103" spans="6:18" s="577" customFormat="1">
      <c r="F4103" s="545"/>
      <c r="H4103" s="545"/>
      <c r="J4103" s="545"/>
      <c r="O4103" s="578"/>
      <c r="P4103" s="547"/>
      <c r="Q4103" s="547"/>
      <c r="R4103" s="547"/>
    </row>
    <row r="4104" spans="6:18" s="577" customFormat="1">
      <c r="F4104" s="545"/>
      <c r="H4104" s="545"/>
      <c r="J4104" s="545"/>
      <c r="O4104" s="578"/>
      <c r="P4104" s="547"/>
      <c r="Q4104" s="547"/>
      <c r="R4104" s="547"/>
    </row>
    <row r="4105" spans="6:18" s="577" customFormat="1">
      <c r="F4105" s="545"/>
      <c r="H4105" s="545"/>
      <c r="J4105" s="545"/>
      <c r="O4105" s="578"/>
      <c r="P4105" s="547"/>
      <c r="Q4105" s="547"/>
      <c r="R4105" s="547"/>
    </row>
    <row r="4106" spans="6:18" s="577" customFormat="1">
      <c r="F4106" s="545"/>
      <c r="H4106" s="545"/>
      <c r="J4106" s="545"/>
      <c r="O4106" s="578"/>
      <c r="P4106" s="547"/>
      <c r="Q4106" s="547"/>
      <c r="R4106" s="547"/>
    </row>
    <row r="4107" spans="6:18" s="577" customFormat="1">
      <c r="F4107" s="545"/>
      <c r="H4107" s="545"/>
      <c r="J4107" s="545"/>
      <c r="O4107" s="578"/>
      <c r="P4107" s="547"/>
      <c r="Q4107" s="547"/>
      <c r="R4107" s="547"/>
    </row>
    <row r="4108" spans="6:18" s="577" customFormat="1">
      <c r="F4108" s="545"/>
      <c r="H4108" s="545"/>
      <c r="J4108" s="545"/>
      <c r="O4108" s="578"/>
      <c r="P4108" s="547"/>
      <c r="Q4108" s="547"/>
      <c r="R4108" s="547"/>
    </row>
    <row r="4109" spans="6:18" s="577" customFormat="1">
      <c r="F4109" s="545"/>
      <c r="H4109" s="545"/>
      <c r="J4109" s="545"/>
      <c r="O4109" s="578"/>
      <c r="P4109" s="547"/>
      <c r="Q4109" s="547"/>
      <c r="R4109" s="547"/>
    </row>
    <row r="4110" spans="6:18" s="577" customFormat="1">
      <c r="F4110" s="545"/>
      <c r="H4110" s="545"/>
      <c r="J4110" s="545"/>
      <c r="O4110" s="578"/>
      <c r="P4110" s="547"/>
      <c r="Q4110" s="547"/>
      <c r="R4110" s="547"/>
    </row>
    <row r="4111" spans="6:18" s="577" customFormat="1">
      <c r="F4111" s="545"/>
      <c r="H4111" s="545"/>
      <c r="J4111" s="545"/>
      <c r="O4111" s="578"/>
      <c r="P4111" s="547"/>
      <c r="Q4111" s="547"/>
      <c r="R4111" s="547"/>
    </row>
    <row r="4112" spans="6:18" s="577" customFormat="1">
      <c r="F4112" s="545"/>
      <c r="H4112" s="545"/>
      <c r="J4112" s="545"/>
      <c r="O4112" s="578"/>
      <c r="P4112" s="547"/>
      <c r="Q4112" s="547"/>
      <c r="R4112" s="547"/>
    </row>
    <row r="4113" spans="6:18" s="577" customFormat="1">
      <c r="F4113" s="545"/>
      <c r="H4113" s="545"/>
      <c r="J4113" s="545"/>
      <c r="O4113" s="578"/>
      <c r="P4113" s="547"/>
      <c r="Q4113" s="547"/>
      <c r="R4113" s="547"/>
    </row>
    <row r="4114" spans="6:18" s="577" customFormat="1">
      <c r="F4114" s="545"/>
      <c r="H4114" s="545"/>
      <c r="J4114" s="545"/>
      <c r="O4114" s="578"/>
      <c r="P4114" s="547"/>
      <c r="Q4114" s="547"/>
      <c r="R4114" s="547"/>
    </row>
    <row r="4115" spans="6:18" s="577" customFormat="1">
      <c r="F4115" s="545"/>
      <c r="H4115" s="545"/>
      <c r="J4115" s="545"/>
      <c r="O4115" s="578"/>
      <c r="P4115" s="547"/>
      <c r="Q4115" s="547"/>
      <c r="R4115" s="547"/>
    </row>
    <row r="4116" spans="6:18" s="577" customFormat="1">
      <c r="F4116" s="545"/>
      <c r="H4116" s="545"/>
      <c r="J4116" s="545"/>
      <c r="O4116" s="578"/>
      <c r="P4116" s="547"/>
      <c r="Q4116" s="547"/>
      <c r="R4116" s="547"/>
    </row>
    <row r="4117" spans="6:18" s="577" customFormat="1">
      <c r="F4117" s="545"/>
      <c r="H4117" s="545"/>
      <c r="J4117" s="545"/>
      <c r="O4117" s="578"/>
      <c r="P4117" s="547"/>
      <c r="Q4117" s="547"/>
      <c r="R4117" s="547"/>
    </row>
    <row r="4118" spans="6:18" s="577" customFormat="1">
      <c r="F4118" s="545"/>
      <c r="H4118" s="545"/>
      <c r="J4118" s="545"/>
      <c r="O4118" s="578"/>
      <c r="P4118" s="547"/>
      <c r="Q4118" s="547"/>
      <c r="R4118" s="547"/>
    </row>
    <row r="4119" spans="6:18" s="577" customFormat="1">
      <c r="F4119" s="545"/>
      <c r="H4119" s="545"/>
      <c r="J4119" s="545"/>
      <c r="O4119" s="578"/>
      <c r="P4119" s="547"/>
      <c r="Q4119" s="547"/>
      <c r="R4119" s="547"/>
    </row>
    <row r="4120" spans="6:18" s="577" customFormat="1">
      <c r="F4120" s="545"/>
      <c r="H4120" s="545"/>
      <c r="J4120" s="545"/>
      <c r="O4120" s="578"/>
      <c r="P4120" s="547"/>
      <c r="Q4120" s="547"/>
      <c r="R4120" s="547"/>
    </row>
    <row r="4121" spans="6:18" s="577" customFormat="1">
      <c r="F4121" s="545"/>
      <c r="H4121" s="545"/>
      <c r="J4121" s="545"/>
      <c r="O4121" s="578"/>
      <c r="P4121" s="547"/>
      <c r="Q4121" s="547"/>
      <c r="R4121" s="547"/>
    </row>
    <row r="4122" spans="6:18" s="577" customFormat="1">
      <c r="F4122" s="545"/>
      <c r="H4122" s="545"/>
      <c r="J4122" s="545"/>
      <c r="O4122" s="578"/>
      <c r="P4122" s="547"/>
      <c r="Q4122" s="547"/>
      <c r="R4122" s="547"/>
    </row>
    <row r="4123" spans="6:18" s="577" customFormat="1">
      <c r="F4123" s="545"/>
      <c r="H4123" s="545"/>
      <c r="J4123" s="545"/>
      <c r="O4123" s="578"/>
      <c r="P4123" s="547"/>
      <c r="Q4123" s="547"/>
      <c r="R4123" s="547"/>
    </row>
    <row r="4124" spans="6:18" s="577" customFormat="1">
      <c r="F4124" s="545"/>
      <c r="H4124" s="545"/>
      <c r="J4124" s="545"/>
      <c r="O4124" s="578"/>
      <c r="P4124" s="547"/>
      <c r="Q4124" s="547"/>
      <c r="R4124" s="547"/>
    </row>
    <row r="4125" spans="6:18" s="577" customFormat="1">
      <c r="F4125" s="545"/>
      <c r="H4125" s="545"/>
      <c r="J4125" s="545"/>
      <c r="O4125" s="578"/>
      <c r="P4125" s="547"/>
      <c r="Q4125" s="547"/>
      <c r="R4125" s="547"/>
    </row>
    <row r="4126" spans="6:18" s="577" customFormat="1">
      <c r="F4126" s="545"/>
      <c r="H4126" s="545"/>
      <c r="J4126" s="545"/>
      <c r="O4126" s="578"/>
      <c r="P4126" s="547"/>
      <c r="Q4126" s="547"/>
      <c r="R4126" s="547"/>
    </row>
    <row r="4127" spans="6:18" s="577" customFormat="1">
      <c r="F4127" s="545"/>
      <c r="H4127" s="545"/>
      <c r="J4127" s="545"/>
      <c r="O4127" s="578"/>
      <c r="P4127" s="547"/>
      <c r="Q4127" s="547"/>
      <c r="R4127" s="547"/>
    </row>
    <row r="4128" spans="6:18" s="577" customFormat="1">
      <c r="F4128" s="545"/>
      <c r="H4128" s="545"/>
      <c r="J4128" s="545"/>
      <c r="O4128" s="578"/>
      <c r="P4128" s="547"/>
      <c r="Q4128" s="547"/>
      <c r="R4128" s="547"/>
    </row>
    <row r="4129" spans="6:18" s="577" customFormat="1">
      <c r="F4129" s="545"/>
      <c r="H4129" s="545"/>
      <c r="J4129" s="545"/>
      <c r="O4129" s="578"/>
      <c r="P4129" s="547"/>
      <c r="Q4129" s="547"/>
      <c r="R4129" s="547"/>
    </row>
    <row r="4130" spans="6:18" s="577" customFormat="1">
      <c r="F4130" s="545"/>
      <c r="H4130" s="545"/>
      <c r="J4130" s="545"/>
      <c r="O4130" s="578"/>
      <c r="P4130" s="547"/>
      <c r="Q4130" s="547"/>
      <c r="R4130" s="547"/>
    </row>
    <row r="4131" spans="6:18" s="577" customFormat="1">
      <c r="F4131" s="545"/>
      <c r="H4131" s="545"/>
      <c r="J4131" s="545"/>
      <c r="O4131" s="578"/>
      <c r="P4131" s="547"/>
      <c r="Q4131" s="547"/>
      <c r="R4131" s="547"/>
    </row>
    <row r="4132" spans="6:18" s="577" customFormat="1">
      <c r="F4132" s="545"/>
      <c r="H4132" s="545"/>
      <c r="J4132" s="545"/>
      <c r="O4132" s="578"/>
      <c r="P4132" s="547"/>
      <c r="Q4132" s="547"/>
      <c r="R4132" s="547"/>
    </row>
    <row r="4133" spans="6:18" s="577" customFormat="1">
      <c r="F4133" s="545"/>
      <c r="H4133" s="545"/>
      <c r="J4133" s="545"/>
      <c r="O4133" s="578"/>
      <c r="P4133" s="547"/>
      <c r="Q4133" s="547"/>
      <c r="R4133" s="547"/>
    </row>
    <row r="4134" spans="6:18" s="577" customFormat="1">
      <c r="F4134" s="545"/>
      <c r="H4134" s="545"/>
      <c r="J4134" s="545"/>
      <c r="O4134" s="578"/>
      <c r="P4134" s="547"/>
      <c r="Q4134" s="547"/>
      <c r="R4134" s="547"/>
    </row>
    <row r="4135" spans="6:18" s="577" customFormat="1">
      <c r="F4135" s="545"/>
      <c r="H4135" s="545"/>
      <c r="J4135" s="545"/>
      <c r="O4135" s="578"/>
      <c r="P4135" s="547"/>
      <c r="Q4135" s="547"/>
      <c r="R4135" s="547"/>
    </row>
    <row r="4136" spans="6:18" s="577" customFormat="1">
      <c r="F4136" s="545"/>
      <c r="H4136" s="545"/>
      <c r="J4136" s="545"/>
      <c r="O4136" s="578"/>
      <c r="P4136" s="547"/>
      <c r="Q4136" s="547"/>
      <c r="R4136" s="547"/>
    </row>
    <row r="4137" spans="6:18" s="577" customFormat="1">
      <c r="F4137" s="545"/>
      <c r="H4137" s="545"/>
      <c r="J4137" s="545"/>
      <c r="O4137" s="578"/>
      <c r="P4137" s="547"/>
      <c r="Q4137" s="547"/>
      <c r="R4137" s="547"/>
    </row>
    <row r="4138" spans="6:18" s="577" customFormat="1">
      <c r="F4138" s="545"/>
      <c r="H4138" s="545"/>
      <c r="J4138" s="545"/>
      <c r="O4138" s="578"/>
      <c r="P4138" s="547"/>
      <c r="Q4138" s="547"/>
      <c r="R4138" s="547"/>
    </row>
    <row r="4139" spans="6:18" s="577" customFormat="1">
      <c r="F4139" s="545"/>
      <c r="H4139" s="545"/>
      <c r="J4139" s="545"/>
      <c r="O4139" s="578"/>
      <c r="P4139" s="547"/>
      <c r="Q4139" s="547"/>
      <c r="R4139" s="547"/>
    </row>
    <row r="4140" spans="6:18" s="577" customFormat="1">
      <c r="F4140" s="545"/>
      <c r="H4140" s="545"/>
      <c r="J4140" s="545"/>
      <c r="O4140" s="578"/>
      <c r="P4140" s="547"/>
      <c r="Q4140" s="547"/>
      <c r="R4140" s="547"/>
    </row>
    <row r="4141" spans="6:18" s="577" customFormat="1">
      <c r="F4141" s="545"/>
      <c r="H4141" s="545"/>
      <c r="J4141" s="545"/>
      <c r="O4141" s="578"/>
      <c r="P4141" s="547"/>
      <c r="Q4141" s="547"/>
      <c r="R4141" s="547"/>
    </row>
    <row r="4142" spans="6:18" s="577" customFormat="1">
      <c r="F4142" s="545"/>
      <c r="H4142" s="545"/>
      <c r="J4142" s="545"/>
      <c r="O4142" s="578"/>
      <c r="P4142" s="547"/>
      <c r="Q4142" s="547"/>
      <c r="R4142" s="547"/>
    </row>
    <row r="4143" spans="6:18" s="577" customFormat="1">
      <c r="F4143" s="545"/>
      <c r="H4143" s="545"/>
      <c r="J4143" s="545"/>
      <c r="O4143" s="578"/>
      <c r="P4143" s="547"/>
      <c r="Q4143" s="547"/>
      <c r="R4143" s="547"/>
    </row>
    <row r="4144" spans="6:18" s="577" customFormat="1">
      <c r="F4144" s="545"/>
      <c r="H4144" s="545"/>
      <c r="J4144" s="545"/>
      <c r="O4144" s="578"/>
      <c r="P4144" s="547"/>
      <c r="Q4144" s="547"/>
      <c r="R4144" s="547"/>
    </row>
    <row r="4145" spans="6:18" s="577" customFormat="1">
      <c r="F4145" s="545"/>
      <c r="H4145" s="545"/>
      <c r="J4145" s="545"/>
      <c r="O4145" s="578"/>
      <c r="P4145" s="547"/>
      <c r="Q4145" s="547"/>
      <c r="R4145" s="547"/>
    </row>
    <row r="4146" spans="6:18" s="577" customFormat="1">
      <c r="F4146" s="545"/>
      <c r="H4146" s="545"/>
      <c r="J4146" s="545"/>
      <c r="O4146" s="578"/>
      <c r="P4146" s="547"/>
      <c r="Q4146" s="547"/>
      <c r="R4146" s="547"/>
    </row>
    <row r="4147" spans="6:18" s="577" customFormat="1">
      <c r="F4147" s="545"/>
      <c r="H4147" s="545"/>
      <c r="J4147" s="545"/>
      <c r="O4147" s="578"/>
      <c r="P4147" s="547"/>
      <c r="Q4147" s="547"/>
      <c r="R4147" s="547"/>
    </row>
    <row r="4148" spans="6:18" s="577" customFormat="1">
      <c r="F4148" s="545"/>
      <c r="H4148" s="545"/>
      <c r="J4148" s="545"/>
      <c r="O4148" s="578"/>
      <c r="P4148" s="547"/>
      <c r="Q4148" s="547"/>
      <c r="R4148" s="547"/>
    </row>
    <row r="4149" spans="6:18" s="577" customFormat="1">
      <c r="F4149" s="545"/>
      <c r="H4149" s="545"/>
      <c r="J4149" s="545"/>
      <c r="O4149" s="578"/>
      <c r="P4149" s="547"/>
      <c r="Q4149" s="547"/>
      <c r="R4149" s="547"/>
    </row>
    <row r="4150" spans="6:18" s="577" customFormat="1">
      <c r="F4150" s="545"/>
      <c r="H4150" s="545"/>
      <c r="J4150" s="545"/>
      <c r="O4150" s="578"/>
      <c r="P4150" s="547"/>
      <c r="Q4150" s="547"/>
      <c r="R4150" s="547"/>
    </row>
    <row r="4151" spans="6:18" s="577" customFormat="1">
      <c r="F4151" s="545"/>
      <c r="H4151" s="545"/>
      <c r="J4151" s="545"/>
      <c r="O4151" s="578"/>
      <c r="P4151" s="547"/>
      <c r="Q4151" s="547"/>
      <c r="R4151" s="547"/>
    </row>
    <row r="4152" spans="6:18" s="577" customFormat="1">
      <c r="F4152" s="545"/>
      <c r="H4152" s="545"/>
      <c r="J4152" s="545"/>
      <c r="O4152" s="578"/>
      <c r="P4152" s="547"/>
      <c r="Q4152" s="547"/>
      <c r="R4152" s="547"/>
    </row>
    <row r="4153" spans="6:18" s="577" customFormat="1">
      <c r="F4153" s="545"/>
      <c r="H4153" s="545"/>
      <c r="J4153" s="545"/>
      <c r="O4153" s="578"/>
      <c r="P4153" s="547"/>
      <c r="Q4153" s="547"/>
      <c r="R4153" s="547"/>
    </row>
    <row r="4154" spans="6:18" s="577" customFormat="1">
      <c r="F4154" s="545"/>
      <c r="H4154" s="545"/>
      <c r="J4154" s="545"/>
      <c r="O4154" s="578"/>
      <c r="P4154" s="547"/>
      <c r="Q4154" s="547"/>
      <c r="R4154" s="547"/>
    </row>
    <row r="4155" spans="6:18" s="577" customFormat="1">
      <c r="F4155" s="545"/>
      <c r="H4155" s="545"/>
      <c r="J4155" s="545"/>
      <c r="O4155" s="578"/>
      <c r="P4155" s="547"/>
      <c r="Q4155" s="547"/>
      <c r="R4155" s="547"/>
    </row>
    <row r="4156" spans="6:18" s="577" customFormat="1">
      <c r="F4156" s="545"/>
      <c r="H4156" s="545"/>
      <c r="J4156" s="545"/>
      <c r="O4156" s="578"/>
      <c r="P4156" s="547"/>
      <c r="Q4156" s="547"/>
      <c r="R4156" s="547"/>
    </row>
    <row r="4157" spans="6:18" s="577" customFormat="1">
      <c r="F4157" s="545"/>
      <c r="H4157" s="545"/>
      <c r="J4157" s="545"/>
      <c r="O4157" s="578"/>
      <c r="P4157" s="547"/>
      <c r="Q4157" s="547"/>
      <c r="R4157" s="547"/>
    </row>
    <row r="4158" spans="6:18" s="577" customFormat="1">
      <c r="F4158" s="545"/>
      <c r="H4158" s="545"/>
      <c r="J4158" s="545"/>
      <c r="O4158" s="578"/>
      <c r="P4158" s="547"/>
      <c r="Q4158" s="547"/>
      <c r="R4158" s="547"/>
    </row>
    <row r="4159" spans="6:18" s="577" customFormat="1">
      <c r="F4159" s="545"/>
      <c r="H4159" s="545"/>
      <c r="J4159" s="545"/>
      <c r="O4159" s="578"/>
      <c r="P4159" s="547"/>
      <c r="Q4159" s="547"/>
      <c r="R4159" s="547"/>
    </row>
    <row r="4160" spans="6:18" s="577" customFormat="1">
      <c r="F4160" s="545"/>
      <c r="H4160" s="545"/>
      <c r="J4160" s="545"/>
      <c r="O4160" s="578"/>
      <c r="P4160" s="547"/>
      <c r="Q4160" s="547"/>
      <c r="R4160" s="547"/>
    </row>
    <row r="4161" spans="6:18" s="577" customFormat="1">
      <c r="F4161" s="545"/>
      <c r="H4161" s="545"/>
      <c r="J4161" s="545"/>
      <c r="O4161" s="578"/>
      <c r="P4161" s="547"/>
      <c r="Q4161" s="547"/>
      <c r="R4161" s="547"/>
    </row>
    <row r="4162" spans="6:18" s="577" customFormat="1">
      <c r="F4162" s="545"/>
      <c r="H4162" s="545"/>
      <c r="J4162" s="545"/>
      <c r="O4162" s="578"/>
      <c r="P4162" s="547"/>
      <c r="Q4162" s="547"/>
      <c r="R4162" s="547"/>
    </row>
    <row r="4163" spans="6:18" s="577" customFormat="1">
      <c r="F4163" s="545"/>
      <c r="H4163" s="545"/>
      <c r="J4163" s="545"/>
      <c r="O4163" s="578"/>
      <c r="P4163" s="547"/>
      <c r="Q4163" s="547"/>
      <c r="R4163" s="547"/>
    </row>
    <row r="4164" spans="6:18" s="577" customFormat="1">
      <c r="F4164" s="545"/>
      <c r="H4164" s="545"/>
      <c r="J4164" s="545"/>
      <c r="O4164" s="578"/>
      <c r="P4164" s="547"/>
      <c r="Q4164" s="547"/>
      <c r="R4164" s="547"/>
    </row>
    <row r="4165" spans="6:18" s="577" customFormat="1">
      <c r="F4165" s="545"/>
      <c r="H4165" s="545"/>
      <c r="J4165" s="545"/>
      <c r="O4165" s="578"/>
      <c r="P4165" s="547"/>
      <c r="Q4165" s="547"/>
      <c r="R4165" s="547"/>
    </row>
    <row r="4166" spans="6:18" s="577" customFormat="1">
      <c r="F4166" s="545"/>
      <c r="H4166" s="545"/>
      <c r="J4166" s="545"/>
      <c r="O4166" s="578"/>
      <c r="P4166" s="547"/>
      <c r="Q4166" s="547"/>
      <c r="R4166" s="547"/>
    </row>
    <row r="4167" spans="6:18" s="577" customFormat="1">
      <c r="F4167" s="545"/>
      <c r="H4167" s="545"/>
      <c r="J4167" s="545"/>
      <c r="O4167" s="578"/>
      <c r="P4167" s="547"/>
      <c r="Q4167" s="547"/>
      <c r="R4167" s="547"/>
    </row>
    <row r="4168" spans="6:18" s="577" customFormat="1">
      <c r="F4168" s="545"/>
      <c r="H4168" s="545"/>
      <c r="J4168" s="545"/>
      <c r="O4168" s="578"/>
      <c r="P4168" s="547"/>
      <c r="Q4168" s="547"/>
      <c r="R4168" s="547"/>
    </row>
    <row r="4169" spans="6:18" s="577" customFormat="1">
      <c r="F4169" s="545"/>
      <c r="H4169" s="545"/>
      <c r="J4169" s="545"/>
      <c r="O4169" s="578"/>
      <c r="P4169" s="547"/>
      <c r="Q4169" s="547"/>
      <c r="R4169" s="547"/>
    </row>
    <row r="4170" spans="6:18" s="577" customFormat="1">
      <c r="F4170" s="545"/>
      <c r="H4170" s="545"/>
      <c r="J4170" s="545"/>
      <c r="O4170" s="578"/>
      <c r="P4170" s="547"/>
      <c r="Q4170" s="547"/>
      <c r="R4170" s="547"/>
    </row>
    <row r="4171" spans="6:18" s="577" customFormat="1">
      <c r="F4171" s="545"/>
      <c r="H4171" s="545"/>
      <c r="J4171" s="545"/>
      <c r="O4171" s="578"/>
      <c r="P4171" s="547"/>
      <c r="Q4171" s="547"/>
      <c r="R4171" s="547"/>
    </row>
    <row r="4172" spans="6:18" s="577" customFormat="1">
      <c r="F4172" s="545"/>
      <c r="H4172" s="545"/>
      <c r="J4172" s="545"/>
      <c r="O4172" s="578"/>
      <c r="P4172" s="547"/>
      <c r="Q4172" s="547"/>
      <c r="R4172" s="547"/>
    </row>
    <row r="4173" spans="6:18" s="577" customFormat="1">
      <c r="F4173" s="545"/>
      <c r="H4173" s="545"/>
      <c r="J4173" s="545"/>
      <c r="O4173" s="578"/>
      <c r="P4173" s="547"/>
      <c r="Q4173" s="547"/>
      <c r="R4173" s="547"/>
    </row>
    <row r="4174" spans="6:18" s="577" customFormat="1">
      <c r="F4174" s="545"/>
      <c r="H4174" s="545"/>
      <c r="J4174" s="545"/>
      <c r="O4174" s="578"/>
      <c r="P4174" s="547"/>
      <c r="Q4174" s="547"/>
      <c r="R4174" s="547"/>
    </row>
    <row r="4175" spans="6:18" s="577" customFormat="1">
      <c r="F4175" s="545"/>
      <c r="H4175" s="545"/>
      <c r="J4175" s="545"/>
      <c r="O4175" s="578"/>
      <c r="P4175" s="547"/>
      <c r="Q4175" s="547"/>
      <c r="R4175" s="547"/>
    </row>
    <row r="4176" spans="6:18" s="577" customFormat="1">
      <c r="F4176" s="545"/>
      <c r="H4176" s="545"/>
      <c r="J4176" s="545"/>
      <c r="O4176" s="578"/>
      <c r="P4176" s="547"/>
      <c r="Q4176" s="547"/>
      <c r="R4176" s="547"/>
    </row>
    <row r="4177" spans="6:18" s="577" customFormat="1">
      <c r="F4177" s="545"/>
      <c r="H4177" s="545"/>
      <c r="J4177" s="545"/>
      <c r="O4177" s="578"/>
      <c r="P4177" s="547"/>
      <c r="Q4177" s="547"/>
      <c r="R4177" s="547"/>
    </row>
    <row r="4178" spans="6:18" s="577" customFormat="1">
      <c r="F4178" s="545"/>
      <c r="H4178" s="545"/>
      <c r="J4178" s="545"/>
      <c r="O4178" s="578"/>
      <c r="P4178" s="547"/>
      <c r="Q4178" s="547"/>
      <c r="R4178" s="547"/>
    </row>
    <row r="4179" spans="6:18" s="577" customFormat="1">
      <c r="F4179" s="545"/>
      <c r="H4179" s="545"/>
      <c r="J4179" s="545"/>
      <c r="O4179" s="578"/>
      <c r="P4179" s="547"/>
      <c r="Q4179" s="547"/>
      <c r="R4179" s="547"/>
    </row>
    <row r="4180" spans="6:18" s="577" customFormat="1">
      <c r="F4180" s="545"/>
      <c r="H4180" s="545"/>
      <c r="J4180" s="545"/>
      <c r="O4180" s="578"/>
      <c r="P4180" s="547"/>
      <c r="Q4180" s="547"/>
      <c r="R4180" s="547"/>
    </row>
    <row r="4181" spans="6:18" s="577" customFormat="1">
      <c r="F4181" s="545"/>
      <c r="H4181" s="545"/>
      <c r="J4181" s="545"/>
      <c r="O4181" s="578"/>
      <c r="P4181" s="547"/>
      <c r="Q4181" s="547"/>
      <c r="R4181" s="547"/>
    </row>
    <row r="4182" spans="6:18" s="577" customFormat="1">
      <c r="F4182" s="545"/>
      <c r="H4182" s="545"/>
      <c r="J4182" s="545"/>
      <c r="O4182" s="578"/>
      <c r="P4182" s="547"/>
      <c r="Q4182" s="547"/>
      <c r="R4182" s="547"/>
    </row>
    <row r="4183" spans="6:18" s="577" customFormat="1">
      <c r="F4183" s="545"/>
      <c r="H4183" s="545"/>
      <c r="J4183" s="545"/>
      <c r="O4183" s="578"/>
      <c r="P4183" s="547"/>
      <c r="Q4183" s="547"/>
      <c r="R4183" s="547"/>
    </row>
    <row r="4184" spans="6:18" s="577" customFormat="1">
      <c r="F4184" s="545"/>
      <c r="H4184" s="545"/>
      <c r="J4184" s="545"/>
      <c r="O4184" s="578"/>
      <c r="P4184" s="547"/>
      <c r="Q4184" s="547"/>
      <c r="R4184" s="547"/>
    </row>
    <row r="4185" spans="6:18" s="577" customFormat="1">
      <c r="F4185" s="545"/>
      <c r="H4185" s="545"/>
      <c r="J4185" s="545"/>
      <c r="O4185" s="578"/>
      <c r="P4185" s="547"/>
      <c r="Q4185" s="547"/>
      <c r="R4185" s="547"/>
    </row>
    <row r="4186" spans="6:18" s="577" customFormat="1">
      <c r="F4186" s="545"/>
      <c r="H4186" s="545"/>
      <c r="J4186" s="545"/>
      <c r="O4186" s="578"/>
      <c r="P4186" s="547"/>
      <c r="Q4186" s="547"/>
      <c r="R4186" s="547"/>
    </row>
    <row r="4187" spans="6:18" s="577" customFormat="1">
      <c r="F4187" s="545"/>
      <c r="H4187" s="545"/>
      <c r="J4187" s="545"/>
      <c r="O4187" s="578"/>
      <c r="P4187" s="547"/>
      <c r="Q4187" s="547"/>
      <c r="R4187" s="547"/>
    </row>
    <row r="4188" spans="6:18" s="577" customFormat="1">
      <c r="F4188" s="545"/>
      <c r="H4188" s="545"/>
      <c r="J4188" s="545"/>
      <c r="O4188" s="578"/>
      <c r="P4188" s="547"/>
      <c r="Q4188" s="547"/>
      <c r="R4188" s="547"/>
    </row>
    <row r="4189" spans="6:18" s="577" customFormat="1">
      <c r="F4189" s="545"/>
      <c r="H4189" s="545"/>
      <c r="J4189" s="545"/>
      <c r="O4189" s="578"/>
      <c r="P4189" s="547"/>
      <c r="Q4189" s="547"/>
      <c r="R4189" s="547"/>
    </row>
    <row r="4190" spans="6:18" s="577" customFormat="1">
      <c r="F4190" s="545"/>
      <c r="H4190" s="545"/>
      <c r="J4190" s="545"/>
      <c r="O4190" s="578"/>
      <c r="P4190" s="547"/>
      <c r="Q4190" s="547"/>
      <c r="R4190" s="547"/>
    </row>
    <row r="4191" spans="6:18" s="577" customFormat="1">
      <c r="F4191" s="545"/>
      <c r="H4191" s="545"/>
      <c r="J4191" s="545"/>
      <c r="O4191" s="578"/>
      <c r="P4191" s="547"/>
      <c r="Q4191" s="547"/>
      <c r="R4191" s="547"/>
    </row>
    <row r="4192" spans="6:18" s="577" customFormat="1">
      <c r="F4192" s="545"/>
      <c r="H4192" s="545"/>
      <c r="J4192" s="545"/>
      <c r="O4192" s="578"/>
      <c r="P4192" s="547"/>
      <c r="Q4192" s="547"/>
      <c r="R4192" s="547"/>
    </row>
    <row r="4193" spans="6:18" s="577" customFormat="1">
      <c r="F4193" s="545"/>
      <c r="H4193" s="545"/>
      <c r="J4193" s="545"/>
      <c r="O4193" s="578"/>
      <c r="P4193" s="547"/>
      <c r="Q4193" s="547"/>
      <c r="R4193" s="547"/>
    </row>
    <row r="4194" spans="6:18" s="577" customFormat="1">
      <c r="F4194" s="545"/>
      <c r="H4194" s="545"/>
      <c r="J4194" s="545"/>
      <c r="O4194" s="578"/>
      <c r="P4194" s="547"/>
      <c r="Q4194" s="547"/>
      <c r="R4194" s="547"/>
    </row>
    <row r="4195" spans="6:18" s="577" customFormat="1">
      <c r="F4195" s="545"/>
      <c r="H4195" s="545"/>
      <c r="J4195" s="545"/>
      <c r="O4195" s="578"/>
      <c r="P4195" s="547"/>
      <c r="Q4195" s="547"/>
      <c r="R4195" s="547"/>
    </row>
    <row r="4196" spans="6:18" s="577" customFormat="1">
      <c r="F4196" s="545"/>
      <c r="H4196" s="545"/>
      <c r="J4196" s="545"/>
      <c r="O4196" s="578"/>
      <c r="P4196" s="547"/>
      <c r="Q4196" s="547"/>
      <c r="R4196" s="547"/>
    </row>
    <row r="4197" spans="6:18" s="577" customFormat="1">
      <c r="F4197" s="545"/>
      <c r="H4197" s="545"/>
      <c r="J4197" s="545"/>
      <c r="O4197" s="578"/>
      <c r="P4197" s="547"/>
      <c r="Q4197" s="547"/>
      <c r="R4197" s="547"/>
    </row>
    <row r="4198" spans="6:18" s="577" customFormat="1">
      <c r="F4198" s="545"/>
      <c r="H4198" s="545"/>
      <c r="J4198" s="545"/>
      <c r="O4198" s="578"/>
      <c r="P4198" s="547"/>
      <c r="Q4198" s="547"/>
      <c r="R4198" s="547"/>
    </row>
    <row r="4199" spans="6:18" s="577" customFormat="1">
      <c r="F4199" s="545"/>
      <c r="H4199" s="545"/>
      <c r="J4199" s="545"/>
      <c r="O4199" s="578"/>
      <c r="P4199" s="547"/>
      <c r="Q4199" s="547"/>
      <c r="R4199" s="547"/>
    </row>
    <row r="4200" spans="6:18" s="577" customFormat="1">
      <c r="F4200" s="545"/>
      <c r="H4200" s="545"/>
      <c r="J4200" s="545"/>
      <c r="O4200" s="578"/>
      <c r="P4200" s="547"/>
      <c r="Q4200" s="547"/>
      <c r="R4200" s="547"/>
    </row>
    <row r="4201" spans="6:18" s="577" customFormat="1">
      <c r="F4201" s="545"/>
      <c r="H4201" s="545"/>
      <c r="J4201" s="545"/>
      <c r="O4201" s="578"/>
      <c r="P4201" s="547"/>
      <c r="Q4201" s="547"/>
      <c r="R4201" s="547"/>
    </row>
    <row r="4202" spans="6:18" s="577" customFormat="1">
      <c r="F4202" s="545"/>
      <c r="H4202" s="545"/>
      <c r="J4202" s="545"/>
      <c r="O4202" s="578"/>
      <c r="P4202" s="547"/>
      <c r="Q4202" s="547"/>
      <c r="R4202" s="547"/>
    </row>
    <row r="4203" spans="6:18" s="577" customFormat="1">
      <c r="F4203" s="545"/>
      <c r="H4203" s="545"/>
      <c r="J4203" s="545"/>
      <c r="O4203" s="578"/>
      <c r="P4203" s="547"/>
      <c r="Q4203" s="547"/>
      <c r="R4203" s="547"/>
    </row>
    <row r="4204" spans="6:18" s="577" customFormat="1">
      <c r="F4204" s="545"/>
      <c r="H4204" s="545"/>
      <c r="J4204" s="545"/>
      <c r="O4204" s="578"/>
      <c r="P4204" s="547"/>
      <c r="Q4204" s="547"/>
      <c r="R4204" s="547"/>
    </row>
    <row r="4205" spans="6:18" s="577" customFormat="1">
      <c r="F4205" s="545"/>
      <c r="H4205" s="545"/>
      <c r="J4205" s="545"/>
      <c r="O4205" s="578"/>
      <c r="P4205" s="547"/>
      <c r="Q4205" s="547"/>
      <c r="R4205" s="547"/>
    </row>
    <row r="4206" spans="6:18" s="577" customFormat="1">
      <c r="F4206" s="545"/>
      <c r="H4206" s="545"/>
      <c r="J4206" s="545"/>
      <c r="O4206" s="578"/>
      <c r="P4206" s="547"/>
      <c r="Q4206" s="547"/>
      <c r="R4206" s="547"/>
    </row>
    <row r="4207" spans="6:18" s="577" customFormat="1">
      <c r="F4207" s="545"/>
      <c r="H4207" s="545"/>
      <c r="J4207" s="545"/>
      <c r="O4207" s="578"/>
      <c r="P4207" s="547"/>
      <c r="Q4207" s="547"/>
      <c r="R4207" s="547"/>
    </row>
    <row r="4208" spans="6:18" s="577" customFormat="1">
      <c r="F4208" s="545"/>
      <c r="H4208" s="545"/>
      <c r="J4208" s="545"/>
      <c r="O4208" s="578"/>
      <c r="P4208" s="547"/>
      <c r="Q4208" s="547"/>
      <c r="R4208" s="547"/>
    </row>
    <row r="4209" spans="6:18" s="577" customFormat="1">
      <c r="F4209" s="545"/>
      <c r="H4209" s="545"/>
      <c r="J4209" s="545"/>
      <c r="O4209" s="578"/>
      <c r="P4209" s="547"/>
      <c r="Q4209" s="547"/>
      <c r="R4209" s="547"/>
    </row>
    <row r="4210" spans="6:18" s="577" customFormat="1">
      <c r="F4210" s="545"/>
      <c r="H4210" s="545"/>
      <c r="J4210" s="545"/>
      <c r="O4210" s="578"/>
      <c r="P4210" s="547"/>
      <c r="Q4210" s="547"/>
      <c r="R4210" s="547"/>
    </row>
    <row r="4211" spans="6:18" s="577" customFormat="1">
      <c r="F4211" s="545"/>
      <c r="H4211" s="545"/>
      <c r="J4211" s="545"/>
      <c r="O4211" s="578"/>
      <c r="P4211" s="547"/>
      <c r="Q4211" s="547"/>
      <c r="R4211" s="547"/>
    </row>
    <row r="4212" spans="6:18" s="577" customFormat="1">
      <c r="F4212" s="545"/>
      <c r="H4212" s="545"/>
      <c r="J4212" s="545"/>
      <c r="O4212" s="578"/>
      <c r="P4212" s="547"/>
      <c r="Q4212" s="547"/>
      <c r="R4212" s="547"/>
    </row>
    <row r="4213" spans="6:18" s="577" customFormat="1">
      <c r="F4213" s="545"/>
      <c r="H4213" s="545"/>
      <c r="J4213" s="545"/>
      <c r="O4213" s="578"/>
      <c r="P4213" s="547"/>
      <c r="Q4213" s="547"/>
      <c r="R4213" s="547"/>
    </row>
    <row r="4214" spans="6:18" s="577" customFormat="1">
      <c r="F4214" s="545"/>
      <c r="H4214" s="545"/>
      <c r="J4214" s="545"/>
      <c r="O4214" s="578"/>
      <c r="P4214" s="547"/>
      <c r="Q4214" s="547"/>
      <c r="R4214" s="547"/>
    </row>
    <row r="4215" spans="6:18" s="577" customFormat="1">
      <c r="F4215" s="545"/>
      <c r="H4215" s="545"/>
      <c r="J4215" s="545"/>
      <c r="O4215" s="578"/>
      <c r="P4215" s="547"/>
      <c r="Q4215" s="547"/>
      <c r="R4215" s="547"/>
    </row>
    <row r="4216" spans="6:18" s="577" customFormat="1">
      <c r="F4216" s="545"/>
      <c r="H4216" s="545"/>
      <c r="J4216" s="545"/>
      <c r="O4216" s="578"/>
      <c r="P4216" s="547"/>
      <c r="Q4216" s="547"/>
      <c r="R4216" s="547"/>
    </row>
    <row r="4217" spans="6:18" s="577" customFormat="1">
      <c r="F4217" s="545"/>
      <c r="H4217" s="545"/>
      <c r="J4217" s="545"/>
      <c r="O4217" s="578"/>
      <c r="P4217" s="547"/>
      <c r="Q4217" s="547"/>
      <c r="R4217" s="547"/>
    </row>
    <row r="4218" spans="6:18" s="577" customFormat="1">
      <c r="F4218" s="545"/>
      <c r="H4218" s="545"/>
      <c r="J4218" s="545"/>
      <c r="O4218" s="578"/>
      <c r="P4218" s="547"/>
      <c r="Q4218" s="547"/>
      <c r="R4218" s="547"/>
    </row>
    <row r="4219" spans="6:18" s="577" customFormat="1">
      <c r="F4219" s="545"/>
      <c r="H4219" s="545"/>
      <c r="J4219" s="545"/>
      <c r="O4219" s="578"/>
      <c r="P4219" s="547"/>
      <c r="Q4219" s="547"/>
      <c r="R4219" s="547"/>
    </row>
    <row r="4220" spans="6:18" s="577" customFormat="1">
      <c r="F4220" s="545"/>
      <c r="H4220" s="545"/>
      <c r="J4220" s="545"/>
      <c r="O4220" s="578"/>
      <c r="P4220" s="547"/>
      <c r="Q4220" s="547"/>
      <c r="R4220" s="547"/>
    </row>
    <row r="4221" spans="6:18" s="577" customFormat="1">
      <c r="F4221" s="545"/>
      <c r="H4221" s="545"/>
      <c r="J4221" s="545"/>
      <c r="O4221" s="578"/>
      <c r="P4221" s="547"/>
      <c r="Q4221" s="547"/>
      <c r="R4221" s="547"/>
    </row>
    <row r="4222" spans="6:18" s="577" customFormat="1">
      <c r="F4222" s="545"/>
      <c r="H4222" s="545"/>
      <c r="J4222" s="545"/>
      <c r="O4222" s="578"/>
      <c r="P4222" s="547"/>
      <c r="Q4222" s="547"/>
      <c r="R4222" s="547"/>
    </row>
    <row r="4223" spans="6:18" s="577" customFormat="1">
      <c r="F4223" s="545"/>
      <c r="H4223" s="545"/>
      <c r="J4223" s="545"/>
      <c r="O4223" s="578"/>
      <c r="P4223" s="547"/>
      <c r="Q4223" s="547"/>
      <c r="R4223" s="547"/>
    </row>
    <row r="4224" spans="6:18" s="577" customFormat="1">
      <c r="F4224" s="545"/>
      <c r="H4224" s="545"/>
      <c r="J4224" s="545"/>
      <c r="O4224" s="578"/>
      <c r="P4224" s="547"/>
      <c r="Q4224" s="547"/>
      <c r="R4224" s="547"/>
    </row>
    <row r="4225" spans="6:18" s="577" customFormat="1">
      <c r="F4225" s="545"/>
      <c r="H4225" s="545"/>
      <c r="J4225" s="545"/>
      <c r="O4225" s="578"/>
      <c r="P4225" s="547"/>
      <c r="Q4225" s="547"/>
      <c r="R4225" s="547"/>
    </row>
    <row r="4226" spans="6:18" s="577" customFormat="1">
      <c r="F4226" s="545"/>
      <c r="H4226" s="545"/>
      <c r="J4226" s="545"/>
      <c r="O4226" s="578"/>
      <c r="P4226" s="547"/>
      <c r="Q4226" s="547"/>
      <c r="R4226" s="547"/>
    </row>
    <row r="4227" spans="6:18" s="577" customFormat="1">
      <c r="F4227" s="545"/>
      <c r="H4227" s="545"/>
      <c r="J4227" s="545"/>
      <c r="O4227" s="578"/>
      <c r="P4227" s="547"/>
      <c r="Q4227" s="547"/>
      <c r="R4227" s="547"/>
    </row>
    <row r="4228" spans="6:18" s="577" customFormat="1">
      <c r="F4228" s="545"/>
      <c r="H4228" s="545"/>
      <c r="J4228" s="545"/>
      <c r="O4228" s="578"/>
      <c r="P4228" s="547"/>
      <c r="Q4228" s="547"/>
      <c r="R4228" s="547"/>
    </row>
    <row r="4229" spans="6:18" s="577" customFormat="1">
      <c r="F4229" s="545"/>
      <c r="H4229" s="545"/>
      <c r="J4229" s="545"/>
      <c r="O4229" s="578"/>
      <c r="P4229" s="547"/>
      <c r="Q4229" s="547"/>
      <c r="R4229" s="547"/>
    </row>
    <row r="4230" spans="6:18" s="577" customFormat="1">
      <c r="F4230" s="545"/>
      <c r="H4230" s="545"/>
      <c r="J4230" s="545"/>
      <c r="O4230" s="578"/>
      <c r="P4230" s="547"/>
      <c r="Q4230" s="547"/>
      <c r="R4230" s="547"/>
    </row>
    <row r="4231" spans="6:18" s="577" customFormat="1">
      <c r="F4231" s="545"/>
      <c r="H4231" s="545"/>
      <c r="J4231" s="545"/>
      <c r="O4231" s="578"/>
      <c r="P4231" s="547"/>
      <c r="Q4231" s="547"/>
      <c r="R4231" s="547"/>
    </row>
    <row r="4232" spans="6:18" s="577" customFormat="1">
      <c r="F4232" s="545"/>
      <c r="H4232" s="545"/>
      <c r="J4232" s="545"/>
      <c r="O4232" s="578"/>
      <c r="P4232" s="547"/>
      <c r="Q4232" s="547"/>
      <c r="R4232" s="547"/>
    </row>
    <row r="4233" spans="6:18" s="577" customFormat="1">
      <c r="F4233" s="545"/>
      <c r="H4233" s="545"/>
      <c r="J4233" s="545"/>
      <c r="O4233" s="578"/>
      <c r="P4233" s="547"/>
      <c r="Q4233" s="547"/>
      <c r="R4233" s="547"/>
    </row>
    <row r="4234" spans="6:18" s="577" customFormat="1">
      <c r="F4234" s="545"/>
      <c r="H4234" s="545"/>
      <c r="J4234" s="545"/>
      <c r="O4234" s="578"/>
      <c r="P4234" s="547"/>
      <c r="Q4234" s="547"/>
      <c r="R4234" s="547"/>
    </row>
    <row r="4235" spans="6:18" s="577" customFormat="1">
      <c r="F4235" s="545"/>
      <c r="H4235" s="545"/>
      <c r="J4235" s="545"/>
      <c r="O4235" s="578"/>
      <c r="P4235" s="547"/>
      <c r="Q4235" s="547"/>
      <c r="R4235" s="547"/>
    </row>
    <row r="4236" spans="6:18" s="577" customFormat="1">
      <c r="F4236" s="545"/>
      <c r="H4236" s="545"/>
      <c r="J4236" s="545"/>
      <c r="O4236" s="578"/>
      <c r="P4236" s="547"/>
      <c r="Q4236" s="547"/>
      <c r="R4236" s="547"/>
    </row>
    <row r="4237" spans="6:18" s="577" customFormat="1">
      <c r="F4237" s="545"/>
      <c r="H4237" s="545"/>
      <c r="J4237" s="545"/>
      <c r="O4237" s="578"/>
      <c r="P4237" s="547"/>
      <c r="Q4237" s="547"/>
      <c r="R4237" s="547"/>
    </row>
    <row r="4238" spans="6:18" s="577" customFormat="1">
      <c r="F4238" s="545"/>
      <c r="H4238" s="545"/>
      <c r="J4238" s="545"/>
      <c r="O4238" s="578"/>
      <c r="P4238" s="547"/>
      <c r="Q4238" s="547"/>
      <c r="R4238" s="547"/>
    </row>
    <row r="4239" spans="6:18" s="577" customFormat="1">
      <c r="F4239" s="545"/>
      <c r="H4239" s="545"/>
      <c r="J4239" s="545"/>
      <c r="O4239" s="578"/>
      <c r="P4239" s="547"/>
      <c r="Q4239" s="547"/>
      <c r="R4239" s="547"/>
    </row>
    <row r="4240" spans="6:18" s="577" customFormat="1">
      <c r="F4240" s="545"/>
      <c r="H4240" s="545"/>
      <c r="J4240" s="545"/>
      <c r="O4240" s="578"/>
      <c r="P4240" s="547"/>
      <c r="Q4240" s="547"/>
      <c r="R4240" s="547"/>
    </row>
    <row r="4241" spans="6:18" s="577" customFormat="1">
      <c r="F4241" s="545"/>
      <c r="H4241" s="545"/>
      <c r="J4241" s="545"/>
      <c r="O4241" s="578"/>
      <c r="P4241" s="547"/>
      <c r="Q4241" s="547"/>
      <c r="R4241" s="547"/>
    </row>
    <row r="4242" spans="6:18" s="577" customFormat="1">
      <c r="F4242" s="545"/>
      <c r="H4242" s="545"/>
      <c r="J4242" s="545"/>
      <c r="O4242" s="578"/>
      <c r="P4242" s="547"/>
      <c r="Q4242" s="547"/>
      <c r="R4242" s="547"/>
    </row>
    <row r="4243" spans="6:18" s="577" customFormat="1">
      <c r="F4243" s="545"/>
      <c r="H4243" s="545"/>
      <c r="J4243" s="545"/>
      <c r="O4243" s="578"/>
      <c r="P4243" s="547"/>
      <c r="Q4243" s="547"/>
      <c r="R4243" s="547"/>
    </row>
    <row r="4244" spans="6:18" s="577" customFormat="1">
      <c r="F4244" s="545"/>
      <c r="H4244" s="545"/>
      <c r="J4244" s="545"/>
      <c r="O4244" s="578"/>
      <c r="P4244" s="547"/>
      <c r="Q4244" s="547"/>
      <c r="R4244" s="547"/>
    </row>
    <row r="4245" spans="6:18" s="577" customFormat="1">
      <c r="F4245" s="545"/>
      <c r="H4245" s="545"/>
      <c r="J4245" s="545"/>
      <c r="O4245" s="578"/>
      <c r="P4245" s="547"/>
      <c r="Q4245" s="547"/>
      <c r="R4245" s="547"/>
    </row>
    <row r="4246" spans="6:18" s="577" customFormat="1">
      <c r="F4246" s="545"/>
      <c r="H4246" s="545"/>
      <c r="J4246" s="545"/>
      <c r="O4246" s="578"/>
      <c r="P4246" s="547"/>
      <c r="Q4246" s="547"/>
      <c r="R4246" s="547"/>
    </row>
    <row r="4247" spans="6:18" s="577" customFormat="1">
      <c r="F4247" s="545"/>
      <c r="H4247" s="545"/>
      <c r="J4247" s="545"/>
      <c r="O4247" s="578"/>
      <c r="P4247" s="547"/>
      <c r="Q4247" s="547"/>
      <c r="R4247" s="547"/>
    </row>
    <row r="4248" spans="6:18" s="577" customFormat="1">
      <c r="F4248" s="545"/>
      <c r="H4248" s="545"/>
      <c r="J4248" s="545"/>
      <c r="O4248" s="578"/>
      <c r="P4248" s="547"/>
      <c r="Q4248" s="547"/>
      <c r="R4248" s="547"/>
    </row>
    <row r="4249" spans="6:18" s="577" customFormat="1">
      <c r="F4249" s="545"/>
      <c r="H4249" s="545"/>
      <c r="J4249" s="545"/>
      <c r="O4249" s="578"/>
      <c r="P4249" s="547"/>
      <c r="Q4249" s="547"/>
      <c r="R4249" s="547"/>
    </row>
    <row r="4250" spans="6:18" s="577" customFormat="1">
      <c r="F4250" s="545"/>
      <c r="H4250" s="545"/>
      <c r="J4250" s="545"/>
      <c r="O4250" s="578"/>
      <c r="P4250" s="547"/>
      <c r="Q4250" s="547"/>
      <c r="R4250" s="547"/>
    </row>
    <row r="4251" spans="6:18" s="577" customFormat="1">
      <c r="F4251" s="545"/>
      <c r="H4251" s="545"/>
      <c r="J4251" s="545"/>
      <c r="O4251" s="578"/>
      <c r="P4251" s="547"/>
      <c r="Q4251" s="547"/>
      <c r="R4251" s="547"/>
    </row>
    <row r="4252" spans="6:18" s="577" customFormat="1">
      <c r="F4252" s="545"/>
      <c r="H4252" s="545"/>
      <c r="J4252" s="545"/>
      <c r="O4252" s="578"/>
      <c r="P4252" s="547"/>
      <c r="Q4252" s="547"/>
      <c r="R4252" s="547"/>
    </row>
    <row r="4253" spans="6:18" s="577" customFormat="1">
      <c r="F4253" s="545"/>
      <c r="H4253" s="545"/>
      <c r="J4253" s="545"/>
      <c r="O4253" s="578"/>
      <c r="P4253" s="547"/>
      <c r="Q4253" s="547"/>
      <c r="R4253" s="547"/>
    </row>
    <row r="4254" spans="6:18" s="577" customFormat="1">
      <c r="F4254" s="545"/>
      <c r="H4254" s="545"/>
      <c r="J4254" s="545"/>
      <c r="O4254" s="578"/>
      <c r="P4254" s="547"/>
      <c r="Q4254" s="547"/>
      <c r="R4254" s="547"/>
    </row>
    <row r="4255" spans="6:18" s="577" customFormat="1">
      <c r="F4255" s="545"/>
      <c r="H4255" s="545"/>
      <c r="J4255" s="545"/>
      <c r="O4255" s="578"/>
      <c r="P4255" s="547"/>
      <c r="Q4255" s="547"/>
      <c r="R4255" s="547"/>
    </row>
    <row r="4256" spans="6:18" s="577" customFormat="1">
      <c r="F4256" s="545"/>
      <c r="H4256" s="545"/>
      <c r="J4256" s="545"/>
      <c r="O4256" s="578"/>
      <c r="P4256" s="547"/>
      <c r="Q4256" s="547"/>
      <c r="R4256" s="547"/>
    </row>
    <row r="4257" spans="6:18" s="577" customFormat="1">
      <c r="F4257" s="545"/>
      <c r="H4257" s="545"/>
      <c r="J4257" s="545"/>
      <c r="O4257" s="578"/>
      <c r="P4257" s="547"/>
      <c r="Q4257" s="547"/>
      <c r="R4257" s="547"/>
    </row>
    <row r="4258" spans="6:18" s="577" customFormat="1">
      <c r="F4258" s="545"/>
      <c r="H4258" s="545"/>
      <c r="J4258" s="545"/>
      <c r="O4258" s="578"/>
      <c r="P4258" s="547"/>
      <c r="Q4258" s="547"/>
      <c r="R4258" s="547"/>
    </row>
    <row r="4259" spans="6:18" s="577" customFormat="1">
      <c r="F4259" s="545"/>
      <c r="H4259" s="545"/>
      <c r="J4259" s="545"/>
      <c r="O4259" s="578"/>
      <c r="P4259" s="547"/>
      <c r="Q4259" s="547"/>
      <c r="R4259" s="547"/>
    </row>
    <row r="4260" spans="6:18" s="577" customFormat="1">
      <c r="F4260" s="545"/>
      <c r="H4260" s="545"/>
      <c r="J4260" s="545"/>
      <c r="O4260" s="578"/>
      <c r="P4260" s="547"/>
      <c r="Q4260" s="547"/>
      <c r="R4260" s="547"/>
    </row>
    <row r="4261" spans="6:18" s="577" customFormat="1">
      <c r="F4261" s="545"/>
      <c r="H4261" s="545"/>
      <c r="J4261" s="545"/>
      <c r="O4261" s="578"/>
      <c r="P4261" s="547"/>
      <c r="Q4261" s="547"/>
      <c r="R4261" s="547"/>
    </row>
    <row r="4262" spans="6:18" s="577" customFormat="1">
      <c r="F4262" s="545"/>
      <c r="H4262" s="545"/>
      <c r="J4262" s="545"/>
      <c r="O4262" s="578"/>
      <c r="P4262" s="547"/>
      <c r="Q4262" s="547"/>
      <c r="R4262" s="547"/>
    </row>
    <row r="4263" spans="6:18" s="577" customFormat="1">
      <c r="F4263" s="545"/>
      <c r="H4263" s="545"/>
      <c r="J4263" s="545"/>
      <c r="O4263" s="578"/>
      <c r="P4263" s="547"/>
      <c r="Q4263" s="547"/>
      <c r="R4263" s="547"/>
    </row>
    <row r="4264" spans="6:18" s="577" customFormat="1">
      <c r="F4264" s="545"/>
      <c r="H4264" s="545"/>
      <c r="J4264" s="545"/>
      <c r="O4264" s="578"/>
      <c r="P4264" s="547"/>
      <c r="Q4264" s="547"/>
      <c r="R4264" s="547"/>
    </row>
    <row r="4265" spans="6:18" s="577" customFormat="1">
      <c r="F4265" s="545"/>
      <c r="H4265" s="545"/>
      <c r="J4265" s="545"/>
      <c r="O4265" s="578"/>
      <c r="P4265" s="547"/>
      <c r="Q4265" s="547"/>
      <c r="R4265" s="547"/>
    </row>
    <row r="4266" spans="6:18" s="577" customFormat="1">
      <c r="F4266" s="545"/>
      <c r="H4266" s="545"/>
      <c r="J4266" s="545"/>
      <c r="O4266" s="578"/>
      <c r="P4266" s="547"/>
      <c r="Q4266" s="547"/>
      <c r="R4266" s="547"/>
    </row>
    <row r="4267" spans="6:18" s="577" customFormat="1">
      <c r="F4267" s="545"/>
      <c r="H4267" s="545"/>
      <c r="J4267" s="545"/>
      <c r="O4267" s="578"/>
      <c r="P4267" s="547"/>
      <c r="Q4267" s="547"/>
      <c r="R4267" s="547"/>
    </row>
    <row r="4268" spans="6:18" s="577" customFormat="1">
      <c r="F4268" s="545"/>
      <c r="H4268" s="545"/>
      <c r="J4268" s="545"/>
      <c r="O4268" s="578"/>
      <c r="P4268" s="547"/>
      <c r="Q4268" s="547"/>
      <c r="R4268" s="547"/>
    </row>
    <row r="4269" spans="6:18" s="577" customFormat="1">
      <c r="F4269" s="545"/>
      <c r="H4269" s="545"/>
      <c r="J4269" s="545"/>
      <c r="O4269" s="578"/>
      <c r="P4269" s="547"/>
      <c r="Q4269" s="547"/>
      <c r="R4269" s="547"/>
    </row>
    <row r="4270" spans="6:18" s="577" customFormat="1">
      <c r="F4270" s="545"/>
      <c r="H4270" s="545"/>
      <c r="J4270" s="545"/>
      <c r="O4270" s="578"/>
      <c r="P4270" s="547"/>
      <c r="Q4270" s="547"/>
      <c r="R4270" s="547"/>
    </row>
    <row r="4271" spans="6:18" s="577" customFormat="1">
      <c r="F4271" s="545"/>
      <c r="H4271" s="545"/>
      <c r="J4271" s="545"/>
      <c r="O4271" s="578"/>
      <c r="P4271" s="547"/>
      <c r="Q4271" s="547"/>
      <c r="R4271" s="547"/>
    </row>
    <row r="4272" spans="6:18" s="577" customFormat="1">
      <c r="F4272" s="545"/>
      <c r="H4272" s="545"/>
      <c r="J4272" s="545"/>
      <c r="O4272" s="578"/>
      <c r="P4272" s="547"/>
      <c r="Q4272" s="547"/>
      <c r="R4272" s="547"/>
    </row>
    <row r="4273" spans="6:18" s="577" customFormat="1">
      <c r="F4273" s="545"/>
      <c r="H4273" s="545"/>
      <c r="J4273" s="545"/>
      <c r="O4273" s="578"/>
      <c r="P4273" s="547"/>
      <c r="Q4273" s="547"/>
      <c r="R4273" s="547"/>
    </row>
    <row r="4274" spans="6:18" s="577" customFormat="1">
      <c r="F4274" s="545"/>
      <c r="H4274" s="545"/>
      <c r="J4274" s="545"/>
      <c r="O4274" s="578"/>
      <c r="P4274" s="547"/>
      <c r="Q4274" s="547"/>
      <c r="R4274" s="547"/>
    </row>
    <row r="4275" spans="6:18" s="577" customFormat="1">
      <c r="F4275" s="545"/>
      <c r="H4275" s="545"/>
      <c r="J4275" s="545"/>
      <c r="O4275" s="578"/>
      <c r="P4275" s="547"/>
      <c r="Q4275" s="547"/>
      <c r="R4275" s="547"/>
    </row>
    <row r="4276" spans="6:18" s="577" customFormat="1">
      <c r="F4276" s="545"/>
      <c r="H4276" s="545"/>
      <c r="J4276" s="545"/>
      <c r="O4276" s="578"/>
      <c r="P4276" s="547"/>
      <c r="Q4276" s="547"/>
      <c r="R4276" s="547"/>
    </row>
    <row r="4277" spans="6:18" s="577" customFormat="1">
      <c r="F4277" s="545"/>
      <c r="H4277" s="545"/>
      <c r="J4277" s="545"/>
      <c r="O4277" s="578"/>
      <c r="P4277" s="547"/>
      <c r="Q4277" s="547"/>
      <c r="R4277" s="547"/>
    </row>
    <row r="4278" spans="6:18" s="577" customFormat="1">
      <c r="F4278" s="545"/>
      <c r="H4278" s="545"/>
      <c r="J4278" s="545"/>
      <c r="O4278" s="578"/>
      <c r="P4278" s="547"/>
      <c r="Q4278" s="547"/>
      <c r="R4278" s="547"/>
    </row>
    <row r="4279" spans="6:18" s="577" customFormat="1">
      <c r="F4279" s="545"/>
      <c r="H4279" s="545"/>
      <c r="J4279" s="545"/>
      <c r="O4279" s="578"/>
      <c r="P4279" s="547"/>
      <c r="Q4279" s="547"/>
      <c r="R4279" s="547"/>
    </row>
    <row r="4280" spans="6:18" s="577" customFormat="1">
      <c r="F4280" s="545"/>
      <c r="H4280" s="545"/>
      <c r="J4280" s="545"/>
      <c r="O4280" s="578"/>
      <c r="P4280" s="547"/>
      <c r="Q4280" s="547"/>
      <c r="R4280" s="547"/>
    </row>
    <row r="4281" spans="6:18" s="577" customFormat="1">
      <c r="F4281" s="545"/>
      <c r="H4281" s="545"/>
      <c r="J4281" s="545"/>
      <c r="O4281" s="578"/>
      <c r="P4281" s="547"/>
      <c r="Q4281" s="547"/>
      <c r="R4281" s="547"/>
    </row>
    <row r="4282" spans="6:18" s="577" customFormat="1">
      <c r="F4282" s="545"/>
      <c r="H4282" s="545"/>
      <c r="J4282" s="545"/>
      <c r="O4282" s="578"/>
      <c r="P4282" s="547"/>
      <c r="Q4282" s="547"/>
      <c r="R4282" s="547"/>
    </row>
    <row r="4283" spans="6:18" s="577" customFormat="1">
      <c r="F4283" s="545"/>
      <c r="H4283" s="545"/>
      <c r="J4283" s="545"/>
      <c r="O4283" s="578"/>
      <c r="P4283" s="547"/>
      <c r="Q4283" s="547"/>
      <c r="R4283" s="547"/>
    </row>
    <row r="4284" spans="6:18" s="577" customFormat="1">
      <c r="F4284" s="545"/>
      <c r="H4284" s="545"/>
      <c r="J4284" s="545"/>
      <c r="O4284" s="578"/>
      <c r="P4284" s="547"/>
      <c r="Q4284" s="547"/>
      <c r="R4284" s="547"/>
    </row>
    <row r="4285" spans="6:18" s="577" customFormat="1">
      <c r="F4285" s="545"/>
      <c r="H4285" s="545"/>
      <c r="J4285" s="545"/>
      <c r="O4285" s="578"/>
      <c r="P4285" s="547"/>
      <c r="Q4285" s="547"/>
      <c r="R4285" s="547"/>
    </row>
    <row r="4286" spans="6:18" s="577" customFormat="1">
      <c r="F4286" s="545"/>
      <c r="H4286" s="545"/>
      <c r="J4286" s="545"/>
      <c r="O4286" s="578"/>
      <c r="P4286" s="547"/>
      <c r="Q4286" s="547"/>
      <c r="R4286" s="547"/>
    </row>
    <row r="4287" spans="6:18" s="577" customFormat="1">
      <c r="F4287" s="545"/>
      <c r="H4287" s="545"/>
      <c r="J4287" s="545"/>
      <c r="O4287" s="578"/>
      <c r="P4287" s="547"/>
      <c r="Q4287" s="547"/>
      <c r="R4287" s="547"/>
    </row>
    <row r="4288" spans="6:18" s="577" customFormat="1">
      <c r="F4288" s="545"/>
      <c r="H4288" s="545"/>
      <c r="J4288" s="545"/>
      <c r="O4288" s="578"/>
      <c r="P4288" s="547"/>
      <c r="Q4288" s="547"/>
      <c r="R4288" s="547"/>
    </row>
    <row r="4289" spans="6:18" s="577" customFormat="1">
      <c r="F4289" s="545"/>
      <c r="H4289" s="545"/>
      <c r="J4289" s="545"/>
      <c r="O4289" s="578"/>
      <c r="P4289" s="547"/>
      <c r="Q4289" s="547"/>
      <c r="R4289" s="547"/>
    </row>
    <row r="4290" spans="6:18" s="577" customFormat="1">
      <c r="F4290" s="545"/>
      <c r="H4290" s="545"/>
      <c r="J4290" s="545"/>
      <c r="O4290" s="578"/>
      <c r="P4290" s="547"/>
      <c r="Q4290" s="547"/>
      <c r="R4290" s="547"/>
    </row>
    <row r="4291" spans="6:18" s="577" customFormat="1">
      <c r="F4291" s="545"/>
      <c r="H4291" s="545"/>
      <c r="J4291" s="545"/>
      <c r="O4291" s="578"/>
      <c r="P4291" s="547"/>
      <c r="Q4291" s="547"/>
      <c r="R4291" s="547"/>
    </row>
    <row r="4292" spans="6:18" s="577" customFormat="1">
      <c r="F4292" s="545"/>
      <c r="H4292" s="545"/>
      <c r="J4292" s="545"/>
      <c r="O4292" s="578"/>
      <c r="P4292" s="547"/>
      <c r="Q4292" s="547"/>
      <c r="R4292" s="547"/>
    </row>
    <row r="4293" spans="6:18" s="577" customFormat="1">
      <c r="F4293" s="545"/>
      <c r="H4293" s="545"/>
      <c r="J4293" s="545"/>
      <c r="O4293" s="578"/>
      <c r="P4293" s="547"/>
      <c r="Q4293" s="547"/>
      <c r="R4293" s="547"/>
    </row>
    <row r="4294" spans="6:18" s="577" customFormat="1">
      <c r="F4294" s="545"/>
      <c r="H4294" s="545"/>
      <c r="J4294" s="545"/>
      <c r="O4294" s="578"/>
      <c r="P4294" s="547"/>
      <c r="Q4294" s="547"/>
      <c r="R4294" s="547"/>
    </row>
    <row r="4295" spans="6:18" s="577" customFormat="1">
      <c r="F4295" s="545"/>
      <c r="H4295" s="545"/>
      <c r="J4295" s="545"/>
      <c r="O4295" s="578"/>
      <c r="P4295" s="547"/>
      <c r="Q4295" s="547"/>
      <c r="R4295" s="547"/>
    </row>
    <row r="4296" spans="6:18" s="577" customFormat="1">
      <c r="F4296" s="545"/>
      <c r="H4296" s="545"/>
      <c r="J4296" s="545"/>
      <c r="O4296" s="578"/>
      <c r="P4296" s="547"/>
      <c r="Q4296" s="547"/>
      <c r="R4296" s="547"/>
    </row>
    <row r="4297" spans="6:18" s="577" customFormat="1">
      <c r="F4297" s="545"/>
      <c r="H4297" s="545"/>
      <c r="J4297" s="545"/>
      <c r="O4297" s="578"/>
      <c r="P4297" s="547"/>
      <c r="Q4297" s="547"/>
      <c r="R4297" s="547"/>
    </row>
    <row r="4298" spans="6:18" s="577" customFormat="1">
      <c r="F4298" s="545"/>
      <c r="H4298" s="545"/>
      <c r="J4298" s="545"/>
      <c r="O4298" s="578"/>
      <c r="P4298" s="547"/>
      <c r="Q4298" s="547"/>
      <c r="R4298" s="547"/>
    </row>
    <row r="4299" spans="6:18" s="577" customFormat="1">
      <c r="F4299" s="545"/>
      <c r="H4299" s="545"/>
      <c r="J4299" s="545"/>
      <c r="O4299" s="578"/>
      <c r="P4299" s="547"/>
      <c r="Q4299" s="547"/>
      <c r="R4299" s="547"/>
    </row>
    <row r="4300" spans="6:18" s="577" customFormat="1">
      <c r="F4300" s="545"/>
      <c r="H4300" s="545"/>
      <c r="J4300" s="545"/>
      <c r="O4300" s="578"/>
      <c r="P4300" s="547"/>
      <c r="Q4300" s="547"/>
      <c r="R4300" s="547"/>
    </row>
    <row r="4301" spans="6:18" s="577" customFormat="1">
      <c r="F4301" s="545"/>
      <c r="H4301" s="545"/>
      <c r="J4301" s="545"/>
      <c r="O4301" s="578"/>
      <c r="P4301" s="547"/>
      <c r="Q4301" s="547"/>
      <c r="R4301" s="547"/>
    </row>
    <row r="4302" spans="6:18" s="577" customFormat="1">
      <c r="F4302" s="545"/>
      <c r="H4302" s="545"/>
      <c r="J4302" s="545"/>
      <c r="O4302" s="578"/>
      <c r="P4302" s="547"/>
      <c r="Q4302" s="547"/>
      <c r="R4302" s="547"/>
    </row>
    <row r="4303" spans="6:18" s="577" customFormat="1">
      <c r="F4303" s="545"/>
      <c r="H4303" s="545"/>
      <c r="J4303" s="545"/>
      <c r="O4303" s="578"/>
      <c r="P4303" s="547"/>
      <c r="Q4303" s="547"/>
      <c r="R4303" s="547"/>
    </row>
    <row r="4304" spans="6:18" s="577" customFormat="1">
      <c r="F4304" s="545"/>
      <c r="H4304" s="545"/>
      <c r="J4304" s="545"/>
      <c r="O4304" s="578"/>
      <c r="P4304" s="547"/>
      <c r="Q4304" s="547"/>
      <c r="R4304" s="547"/>
    </row>
    <row r="4305" spans="6:18" s="577" customFormat="1">
      <c r="F4305" s="545"/>
      <c r="H4305" s="545"/>
      <c r="J4305" s="545"/>
      <c r="O4305" s="578"/>
      <c r="P4305" s="547"/>
      <c r="Q4305" s="547"/>
      <c r="R4305" s="547"/>
    </row>
    <row r="4306" spans="6:18" s="577" customFormat="1">
      <c r="F4306" s="545"/>
      <c r="H4306" s="545"/>
      <c r="J4306" s="545"/>
      <c r="O4306" s="578"/>
      <c r="P4306" s="547"/>
      <c r="Q4306" s="547"/>
      <c r="R4306" s="547"/>
    </row>
    <row r="4307" spans="6:18" s="577" customFormat="1">
      <c r="F4307" s="545"/>
      <c r="H4307" s="545"/>
      <c r="J4307" s="545"/>
      <c r="O4307" s="578"/>
      <c r="P4307" s="547"/>
      <c r="Q4307" s="547"/>
      <c r="R4307" s="547"/>
    </row>
    <row r="4308" spans="6:18" s="577" customFormat="1">
      <c r="F4308" s="545"/>
      <c r="H4308" s="545"/>
      <c r="J4308" s="545"/>
      <c r="O4308" s="578"/>
      <c r="P4308" s="547"/>
      <c r="Q4308" s="547"/>
      <c r="R4308" s="547"/>
    </row>
    <row r="4309" spans="6:18" s="577" customFormat="1">
      <c r="F4309" s="545"/>
      <c r="H4309" s="545"/>
      <c r="J4309" s="545"/>
      <c r="O4309" s="578"/>
      <c r="P4309" s="547"/>
      <c r="Q4309" s="547"/>
      <c r="R4309" s="547"/>
    </row>
    <row r="4310" spans="6:18" s="577" customFormat="1">
      <c r="F4310" s="545"/>
      <c r="H4310" s="545"/>
      <c r="J4310" s="545"/>
      <c r="O4310" s="578"/>
      <c r="P4310" s="547"/>
      <c r="Q4310" s="547"/>
      <c r="R4310" s="547"/>
    </row>
    <row r="4311" spans="6:18" s="577" customFormat="1">
      <c r="F4311" s="545"/>
      <c r="H4311" s="545"/>
      <c r="J4311" s="545"/>
      <c r="O4311" s="578"/>
      <c r="P4311" s="547"/>
      <c r="Q4311" s="547"/>
      <c r="R4311" s="547"/>
    </row>
    <row r="4312" spans="6:18" s="577" customFormat="1">
      <c r="F4312" s="545"/>
      <c r="H4312" s="545"/>
      <c r="J4312" s="545"/>
      <c r="O4312" s="578"/>
      <c r="P4312" s="547"/>
      <c r="Q4312" s="547"/>
      <c r="R4312" s="547"/>
    </row>
    <row r="4313" spans="6:18" s="577" customFormat="1">
      <c r="F4313" s="545"/>
      <c r="H4313" s="545"/>
      <c r="J4313" s="545"/>
      <c r="O4313" s="578"/>
      <c r="P4313" s="547"/>
      <c r="Q4313" s="547"/>
      <c r="R4313" s="547"/>
    </row>
    <row r="4314" spans="6:18" s="577" customFormat="1">
      <c r="F4314" s="545"/>
      <c r="H4314" s="545"/>
      <c r="J4314" s="545"/>
      <c r="O4314" s="578"/>
      <c r="P4314" s="547"/>
      <c r="Q4314" s="547"/>
      <c r="R4314" s="547"/>
    </row>
    <row r="4315" spans="6:18" s="577" customFormat="1">
      <c r="F4315" s="545"/>
      <c r="H4315" s="545"/>
      <c r="J4315" s="545"/>
      <c r="O4315" s="578"/>
      <c r="P4315" s="547"/>
      <c r="Q4315" s="547"/>
      <c r="R4315" s="547"/>
    </row>
    <row r="4316" spans="6:18" s="577" customFormat="1">
      <c r="F4316" s="545"/>
      <c r="H4316" s="545"/>
      <c r="J4316" s="545"/>
      <c r="O4316" s="578"/>
      <c r="P4316" s="547"/>
      <c r="Q4316" s="547"/>
      <c r="R4316" s="547"/>
    </row>
    <row r="4317" spans="6:18" s="577" customFormat="1">
      <c r="F4317" s="545"/>
      <c r="H4317" s="545"/>
      <c r="J4317" s="545"/>
      <c r="O4317" s="578"/>
      <c r="P4317" s="547"/>
      <c r="Q4317" s="547"/>
      <c r="R4317" s="547"/>
    </row>
    <row r="4318" spans="6:18" s="577" customFormat="1">
      <c r="F4318" s="545"/>
      <c r="H4318" s="545"/>
      <c r="J4318" s="545"/>
      <c r="O4318" s="578"/>
      <c r="P4318" s="547"/>
      <c r="Q4318" s="547"/>
      <c r="R4318" s="547"/>
    </row>
    <row r="4319" spans="6:18" s="577" customFormat="1">
      <c r="F4319" s="545"/>
      <c r="H4319" s="545"/>
      <c r="J4319" s="545"/>
      <c r="O4319" s="578"/>
      <c r="P4319" s="547"/>
      <c r="Q4319" s="547"/>
      <c r="R4319" s="547"/>
    </row>
    <row r="4320" spans="6:18" s="577" customFormat="1">
      <c r="F4320" s="545"/>
      <c r="H4320" s="545"/>
      <c r="J4320" s="545"/>
      <c r="O4320" s="578"/>
      <c r="P4320" s="547"/>
      <c r="Q4320" s="547"/>
      <c r="R4320" s="547"/>
    </row>
    <row r="4321" spans="6:18" s="577" customFormat="1">
      <c r="F4321" s="545"/>
      <c r="H4321" s="545"/>
      <c r="J4321" s="545"/>
      <c r="O4321" s="578"/>
      <c r="P4321" s="547"/>
      <c r="Q4321" s="547"/>
      <c r="R4321" s="547"/>
    </row>
    <row r="4322" spans="6:18" s="577" customFormat="1">
      <c r="F4322" s="545"/>
      <c r="H4322" s="545"/>
      <c r="J4322" s="545"/>
      <c r="O4322" s="578"/>
      <c r="P4322" s="547"/>
      <c r="Q4322" s="547"/>
      <c r="R4322" s="547"/>
    </row>
    <row r="4323" spans="6:18" s="577" customFormat="1">
      <c r="F4323" s="545"/>
      <c r="H4323" s="545"/>
      <c r="J4323" s="545"/>
      <c r="O4323" s="578"/>
      <c r="P4323" s="547"/>
      <c r="Q4323" s="547"/>
      <c r="R4323" s="547"/>
    </row>
    <row r="4324" spans="6:18" s="577" customFormat="1">
      <c r="F4324" s="545"/>
      <c r="H4324" s="545"/>
      <c r="J4324" s="545"/>
      <c r="O4324" s="578"/>
      <c r="P4324" s="547"/>
      <c r="Q4324" s="547"/>
      <c r="R4324" s="547"/>
    </row>
    <row r="4325" spans="6:18" s="577" customFormat="1">
      <c r="F4325" s="545"/>
      <c r="H4325" s="545"/>
      <c r="J4325" s="545"/>
      <c r="O4325" s="578"/>
      <c r="P4325" s="547"/>
      <c r="Q4325" s="547"/>
      <c r="R4325" s="547"/>
    </row>
    <row r="4326" spans="6:18" s="577" customFormat="1">
      <c r="F4326" s="545"/>
      <c r="H4326" s="545"/>
      <c r="J4326" s="545"/>
      <c r="O4326" s="578"/>
      <c r="P4326" s="547"/>
      <c r="Q4326" s="547"/>
      <c r="R4326" s="547"/>
    </row>
    <row r="4327" spans="6:18" s="577" customFormat="1">
      <c r="F4327" s="545"/>
      <c r="H4327" s="545"/>
      <c r="J4327" s="545"/>
      <c r="O4327" s="578"/>
      <c r="P4327" s="547"/>
      <c r="Q4327" s="547"/>
      <c r="R4327" s="547"/>
    </row>
    <row r="4328" spans="6:18" s="577" customFormat="1">
      <c r="F4328" s="545"/>
      <c r="H4328" s="545"/>
      <c r="J4328" s="545"/>
      <c r="O4328" s="578"/>
      <c r="P4328" s="547"/>
      <c r="Q4328" s="547"/>
      <c r="R4328" s="547"/>
    </row>
    <row r="4329" spans="6:18" s="577" customFormat="1">
      <c r="F4329" s="545"/>
      <c r="H4329" s="545"/>
      <c r="J4329" s="545"/>
      <c r="O4329" s="578"/>
      <c r="P4329" s="547"/>
      <c r="Q4329" s="547"/>
      <c r="R4329" s="547"/>
    </row>
    <row r="4330" spans="6:18" s="577" customFormat="1">
      <c r="F4330" s="545"/>
      <c r="H4330" s="545"/>
      <c r="J4330" s="545"/>
      <c r="O4330" s="578"/>
      <c r="P4330" s="547"/>
      <c r="Q4330" s="547"/>
      <c r="R4330" s="547"/>
    </row>
    <row r="4331" spans="6:18" s="577" customFormat="1">
      <c r="F4331" s="545"/>
      <c r="H4331" s="545"/>
      <c r="J4331" s="545"/>
      <c r="O4331" s="578"/>
      <c r="P4331" s="547"/>
      <c r="Q4331" s="547"/>
      <c r="R4331" s="547"/>
    </row>
    <row r="4332" spans="6:18" s="577" customFormat="1">
      <c r="F4332" s="545"/>
      <c r="H4332" s="545"/>
      <c r="J4332" s="545"/>
      <c r="O4332" s="578"/>
      <c r="P4332" s="547"/>
      <c r="Q4332" s="547"/>
      <c r="R4332" s="547"/>
    </row>
    <row r="4333" spans="6:18" s="577" customFormat="1">
      <c r="F4333" s="545"/>
      <c r="H4333" s="545"/>
      <c r="J4333" s="545"/>
      <c r="O4333" s="578"/>
      <c r="P4333" s="547"/>
      <c r="Q4333" s="547"/>
      <c r="R4333" s="547"/>
    </row>
    <row r="4334" spans="6:18" s="577" customFormat="1">
      <c r="F4334" s="545"/>
      <c r="H4334" s="545"/>
      <c r="J4334" s="545"/>
      <c r="O4334" s="578"/>
      <c r="P4334" s="547"/>
      <c r="Q4334" s="547"/>
      <c r="R4334" s="547"/>
    </row>
    <row r="4335" spans="6:18" s="577" customFormat="1">
      <c r="F4335" s="545"/>
      <c r="H4335" s="545"/>
      <c r="J4335" s="545"/>
      <c r="O4335" s="578"/>
      <c r="P4335" s="547"/>
      <c r="Q4335" s="547"/>
      <c r="R4335" s="547"/>
    </row>
    <row r="4336" spans="6:18" s="577" customFormat="1">
      <c r="F4336" s="545"/>
      <c r="H4336" s="545"/>
      <c r="J4336" s="545"/>
      <c r="O4336" s="578"/>
      <c r="P4336" s="547"/>
      <c r="Q4336" s="547"/>
      <c r="R4336" s="547"/>
    </row>
    <row r="4337" spans="6:18" s="577" customFormat="1">
      <c r="F4337" s="545"/>
      <c r="H4337" s="545"/>
      <c r="J4337" s="545"/>
      <c r="O4337" s="578"/>
      <c r="P4337" s="547"/>
      <c r="Q4337" s="547"/>
      <c r="R4337" s="547"/>
    </row>
    <row r="4338" spans="6:18" s="577" customFormat="1">
      <c r="F4338" s="545"/>
      <c r="H4338" s="545"/>
      <c r="J4338" s="545"/>
      <c r="O4338" s="578"/>
      <c r="P4338" s="547"/>
      <c r="Q4338" s="547"/>
      <c r="R4338" s="547"/>
    </row>
    <row r="4339" spans="6:18" s="577" customFormat="1">
      <c r="F4339" s="545"/>
      <c r="H4339" s="545"/>
      <c r="J4339" s="545"/>
      <c r="O4339" s="578"/>
      <c r="P4339" s="547"/>
      <c r="Q4339" s="547"/>
      <c r="R4339" s="547"/>
    </row>
    <row r="4340" spans="6:18" s="577" customFormat="1">
      <c r="F4340" s="545"/>
      <c r="H4340" s="545"/>
      <c r="J4340" s="545"/>
      <c r="O4340" s="578"/>
      <c r="P4340" s="547"/>
      <c r="Q4340" s="547"/>
      <c r="R4340" s="547"/>
    </row>
    <row r="4341" spans="6:18" s="577" customFormat="1">
      <c r="F4341" s="545"/>
      <c r="H4341" s="545"/>
      <c r="J4341" s="545"/>
      <c r="O4341" s="578"/>
      <c r="P4341" s="547"/>
      <c r="Q4341" s="547"/>
      <c r="R4341" s="547"/>
    </row>
    <row r="4342" spans="6:18" s="577" customFormat="1">
      <c r="F4342" s="545"/>
      <c r="H4342" s="545"/>
      <c r="J4342" s="545"/>
      <c r="O4342" s="578"/>
      <c r="P4342" s="547"/>
      <c r="Q4342" s="547"/>
      <c r="R4342" s="547"/>
    </row>
    <row r="4343" spans="6:18" s="577" customFormat="1">
      <c r="F4343" s="545"/>
      <c r="H4343" s="545"/>
      <c r="J4343" s="545"/>
      <c r="O4343" s="578"/>
      <c r="P4343" s="547"/>
      <c r="Q4343" s="547"/>
      <c r="R4343" s="547"/>
    </row>
    <row r="4344" spans="6:18" s="577" customFormat="1">
      <c r="F4344" s="545"/>
      <c r="H4344" s="545"/>
      <c r="J4344" s="545"/>
      <c r="O4344" s="578"/>
      <c r="P4344" s="547"/>
      <c r="Q4344" s="547"/>
      <c r="R4344" s="547"/>
    </row>
    <row r="4345" spans="6:18" s="577" customFormat="1">
      <c r="F4345" s="545"/>
      <c r="H4345" s="545"/>
      <c r="J4345" s="545"/>
      <c r="O4345" s="578"/>
      <c r="P4345" s="547"/>
      <c r="Q4345" s="547"/>
      <c r="R4345" s="547"/>
    </row>
    <row r="4346" spans="6:18" s="577" customFormat="1">
      <c r="F4346" s="545"/>
      <c r="H4346" s="545"/>
      <c r="J4346" s="545"/>
      <c r="O4346" s="578"/>
      <c r="P4346" s="547"/>
      <c r="Q4346" s="547"/>
      <c r="R4346" s="547"/>
    </row>
    <row r="4347" spans="6:18" s="577" customFormat="1">
      <c r="F4347" s="545"/>
      <c r="H4347" s="545"/>
      <c r="J4347" s="545"/>
      <c r="O4347" s="578"/>
      <c r="P4347" s="547"/>
      <c r="Q4347" s="547"/>
      <c r="R4347" s="547"/>
    </row>
    <row r="4348" spans="6:18" s="577" customFormat="1">
      <c r="F4348" s="545"/>
      <c r="H4348" s="545"/>
      <c r="J4348" s="545"/>
      <c r="O4348" s="578"/>
      <c r="P4348" s="547"/>
      <c r="Q4348" s="547"/>
      <c r="R4348" s="547"/>
    </row>
    <row r="4349" spans="6:18" s="577" customFormat="1">
      <c r="F4349" s="545"/>
      <c r="H4349" s="545"/>
      <c r="J4349" s="545"/>
      <c r="O4349" s="578"/>
      <c r="P4349" s="547"/>
      <c r="Q4349" s="547"/>
      <c r="R4349" s="547"/>
    </row>
    <row r="4350" spans="6:18" s="577" customFormat="1">
      <c r="F4350" s="545"/>
      <c r="H4350" s="545"/>
      <c r="J4350" s="545"/>
      <c r="O4350" s="578"/>
      <c r="P4350" s="547"/>
      <c r="Q4350" s="547"/>
      <c r="R4350" s="547"/>
    </row>
    <row r="4351" spans="6:18" s="577" customFormat="1">
      <c r="F4351" s="545"/>
      <c r="H4351" s="545"/>
      <c r="J4351" s="545"/>
      <c r="O4351" s="578"/>
      <c r="P4351" s="547"/>
      <c r="Q4351" s="547"/>
      <c r="R4351" s="547"/>
    </row>
    <row r="4352" spans="6:18" s="577" customFormat="1">
      <c r="F4352" s="545"/>
      <c r="H4352" s="545"/>
      <c r="J4352" s="545"/>
      <c r="O4352" s="578"/>
      <c r="P4352" s="547"/>
      <c r="Q4352" s="547"/>
      <c r="R4352" s="547"/>
    </row>
    <row r="4353" spans="6:18" s="577" customFormat="1">
      <c r="F4353" s="545"/>
      <c r="H4353" s="545"/>
      <c r="J4353" s="545"/>
      <c r="O4353" s="578"/>
      <c r="P4353" s="547"/>
      <c r="Q4353" s="547"/>
      <c r="R4353" s="547"/>
    </row>
    <row r="4354" spans="6:18" s="577" customFormat="1">
      <c r="F4354" s="545"/>
      <c r="H4354" s="545"/>
      <c r="J4354" s="545"/>
      <c r="O4354" s="578"/>
      <c r="P4354" s="547"/>
      <c r="Q4354" s="547"/>
      <c r="R4354" s="547"/>
    </row>
    <row r="4355" spans="6:18" s="577" customFormat="1">
      <c r="F4355" s="545"/>
      <c r="H4355" s="545"/>
      <c r="J4355" s="545"/>
      <c r="O4355" s="578"/>
      <c r="P4355" s="547"/>
      <c r="Q4355" s="547"/>
      <c r="R4355" s="547"/>
    </row>
    <row r="4356" spans="6:18" s="577" customFormat="1">
      <c r="F4356" s="545"/>
      <c r="H4356" s="545"/>
      <c r="J4356" s="545"/>
      <c r="O4356" s="578"/>
      <c r="P4356" s="547"/>
      <c r="Q4356" s="547"/>
      <c r="R4356" s="547"/>
    </row>
    <row r="4357" spans="6:18" s="577" customFormat="1">
      <c r="F4357" s="545"/>
      <c r="H4357" s="545"/>
      <c r="J4357" s="545"/>
      <c r="O4357" s="578"/>
      <c r="P4357" s="547"/>
      <c r="Q4357" s="547"/>
      <c r="R4357" s="547"/>
    </row>
    <row r="4358" spans="6:18" s="577" customFormat="1">
      <c r="F4358" s="545"/>
      <c r="H4358" s="545"/>
      <c r="J4358" s="545"/>
      <c r="O4358" s="578"/>
      <c r="P4358" s="547"/>
      <c r="Q4358" s="547"/>
      <c r="R4358" s="547"/>
    </row>
    <row r="4359" spans="6:18" s="577" customFormat="1">
      <c r="F4359" s="545"/>
      <c r="H4359" s="545"/>
      <c r="J4359" s="545"/>
      <c r="O4359" s="578"/>
      <c r="P4359" s="547"/>
      <c r="Q4359" s="547"/>
      <c r="R4359" s="547"/>
    </row>
    <row r="4360" spans="6:18" s="577" customFormat="1">
      <c r="F4360" s="545"/>
      <c r="H4360" s="545"/>
      <c r="J4360" s="545"/>
      <c r="O4360" s="578"/>
      <c r="P4360" s="547"/>
      <c r="Q4360" s="547"/>
      <c r="R4360" s="547"/>
    </row>
    <row r="4361" spans="6:18" s="577" customFormat="1">
      <c r="F4361" s="545"/>
      <c r="H4361" s="545"/>
      <c r="J4361" s="545"/>
      <c r="O4361" s="578"/>
      <c r="P4361" s="547"/>
      <c r="Q4361" s="547"/>
      <c r="R4361" s="547"/>
    </row>
    <row r="4362" spans="6:18" s="577" customFormat="1">
      <c r="F4362" s="545"/>
      <c r="H4362" s="545"/>
      <c r="J4362" s="545"/>
      <c r="O4362" s="578"/>
      <c r="P4362" s="547"/>
      <c r="Q4362" s="547"/>
      <c r="R4362" s="547"/>
    </row>
    <row r="4363" spans="6:18" s="577" customFormat="1">
      <c r="F4363" s="545"/>
      <c r="H4363" s="545"/>
      <c r="J4363" s="545"/>
      <c r="O4363" s="578"/>
      <c r="P4363" s="547"/>
      <c r="Q4363" s="547"/>
      <c r="R4363" s="547"/>
    </row>
    <row r="4364" spans="6:18" s="577" customFormat="1">
      <c r="F4364" s="545"/>
      <c r="H4364" s="545"/>
      <c r="J4364" s="545"/>
      <c r="O4364" s="578"/>
      <c r="P4364" s="547"/>
      <c r="Q4364" s="547"/>
      <c r="R4364" s="547"/>
    </row>
    <row r="4365" spans="6:18" s="577" customFormat="1">
      <c r="F4365" s="545"/>
      <c r="H4365" s="545"/>
      <c r="J4365" s="545"/>
      <c r="O4365" s="578"/>
      <c r="P4365" s="547"/>
      <c r="Q4365" s="547"/>
      <c r="R4365" s="547"/>
    </row>
    <row r="4366" spans="6:18" s="577" customFormat="1">
      <c r="F4366" s="545"/>
      <c r="H4366" s="545"/>
      <c r="J4366" s="545"/>
      <c r="O4366" s="578"/>
      <c r="P4366" s="547"/>
      <c r="Q4366" s="547"/>
      <c r="R4366" s="547"/>
    </row>
    <row r="4367" spans="6:18" s="577" customFormat="1">
      <c r="F4367" s="545"/>
      <c r="H4367" s="545"/>
      <c r="J4367" s="545"/>
      <c r="O4367" s="578"/>
      <c r="P4367" s="547"/>
      <c r="Q4367" s="547"/>
      <c r="R4367" s="547"/>
    </row>
    <row r="4368" spans="6:18" s="577" customFormat="1">
      <c r="F4368" s="545"/>
      <c r="H4368" s="545"/>
      <c r="J4368" s="545"/>
      <c r="O4368" s="578"/>
      <c r="P4368" s="547"/>
      <c r="Q4368" s="547"/>
      <c r="R4368" s="547"/>
    </row>
    <row r="4369" spans="6:18" s="577" customFormat="1">
      <c r="F4369" s="545"/>
      <c r="H4369" s="545"/>
      <c r="J4369" s="545"/>
      <c r="O4369" s="578"/>
      <c r="P4369" s="547"/>
      <c r="Q4369" s="547"/>
      <c r="R4369" s="547"/>
    </row>
    <row r="4370" spans="6:18" s="577" customFormat="1">
      <c r="F4370" s="545"/>
      <c r="H4370" s="545"/>
      <c r="J4370" s="545"/>
      <c r="O4370" s="578"/>
      <c r="P4370" s="547"/>
      <c r="Q4370" s="547"/>
      <c r="R4370" s="547"/>
    </row>
    <row r="4371" spans="6:18" s="577" customFormat="1">
      <c r="F4371" s="545"/>
      <c r="H4371" s="545"/>
      <c r="J4371" s="545"/>
      <c r="O4371" s="578"/>
      <c r="P4371" s="547"/>
      <c r="Q4371" s="547"/>
      <c r="R4371" s="547"/>
    </row>
    <row r="4372" spans="6:18" s="577" customFormat="1">
      <c r="F4372" s="545"/>
      <c r="H4372" s="545"/>
      <c r="J4372" s="545"/>
      <c r="O4372" s="578"/>
      <c r="P4372" s="547"/>
      <c r="Q4372" s="547"/>
      <c r="R4372" s="547"/>
    </row>
    <row r="4373" spans="6:18" s="577" customFormat="1">
      <c r="F4373" s="545"/>
      <c r="H4373" s="545"/>
      <c r="J4373" s="545"/>
      <c r="O4373" s="578"/>
      <c r="P4373" s="547"/>
      <c r="Q4373" s="547"/>
      <c r="R4373" s="547"/>
    </row>
    <row r="4374" spans="6:18" s="577" customFormat="1">
      <c r="F4374" s="545"/>
      <c r="H4374" s="545"/>
      <c r="J4374" s="545"/>
      <c r="O4374" s="578"/>
      <c r="P4374" s="547"/>
      <c r="Q4374" s="547"/>
      <c r="R4374" s="547"/>
    </row>
    <row r="4375" spans="6:18" s="577" customFormat="1">
      <c r="F4375" s="545"/>
      <c r="H4375" s="545"/>
      <c r="J4375" s="545"/>
      <c r="O4375" s="578"/>
      <c r="P4375" s="547"/>
      <c r="Q4375" s="547"/>
      <c r="R4375" s="547"/>
    </row>
    <row r="4376" spans="6:18" s="577" customFormat="1">
      <c r="F4376" s="545"/>
      <c r="H4376" s="545"/>
      <c r="J4376" s="545"/>
      <c r="O4376" s="578"/>
      <c r="P4376" s="547"/>
      <c r="Q4376" s="547"/>
      <c r="R4376" s="547"/>
    </row>
    <row r="4377" spans="6:18" s="577" customFormat="1">
      <c r="F4377" s="545"/>
      <c r="H4377" s="545"/>
      <c r="J4377" s="545"/>
      <c r="O4377" s="578"/>
      <c r="P4377" s="547"/>
      <c r="Q4377" s="547"/>
      <c r="R4377" s="547"/>
    </row>
    <row r="4378" spans="6:18" s="577" customFormat="1">
      <c r="F4378" s="545"/>
      <c r="H4378" s="545"/>
      <c r="J4378" s="545"/>
      <c r="O4378" s="578"/>
      <c r="P4378" s="547"/>
      <c r="Q4378" s="547"/>
      <c r="R4378" s="547"/>
    </row>
    <row r="4379" spans="6:18" s="577" customFormat="1">
      <c r="F4379" s="545"/>
      <c r="H4379" s="545"/>
      <c r="J4379" s="545"/>
      <c r="O4379" s="578"/>
      <c r="P4379" s="547"/>
      <c r="Q4379" s="547"/>
      <c r="R4379" s="547"/>
    </row>
    <row r="4380" spans="6:18" s="577" customFormat="1">
      <c r="F4380" s="545"/>
      <c r="H4380" s="545"/>
      <c r="J4380" s="545"/>
      <c r="O4380" s="578"/>
      <c r="P4380" s="547"/>
      <c r="Q4380" s="547"/>
      <c r="R4380" s="547"/>
    </row>
    <row r="4381" spans="6:18" s="577" customFormat="1">
      <c r="F4381" s="545"/>
      <c r="H4381" s="545"/>
      <c r="J4381" s="545"/>
      <c r="O4381" s="578"/>
      <c r="P4381" s="547"/>
      <c r="Q4381" s="547"/>
      <c r="R4381" s="547"/>
    </row>
    <row r="4382" spans="6:18" s="577" customFormat="1">
      <c r="F4382" s="545"/>
      <c r="H4382" s="545"/>
      <c r="J4382" s="545"/>
      <c r="O4382" s="578"/>
      <c r="P4382" s="547"/>
      <c r="Q4382" s="547"/>
      <c r="R4382" s="547"/>
    </row>
    <row r="4383" spans="6:18" s="577" customFormat="1">
      <c r="F4383" s="545"/>
      <c r="H4383" s="545"/>
      <c r="J4383" s="545"/>
      <c r="O4383" s="578"/>
      <c r="P4383" s="547"/>
      <c r="Q4383" s="547"/>
      <c r="R4383" s="547"/>
    </row>
    <row r="4384" spans="6:18" s="577" customFormat="1">
      <c r="F4384" s="545"/>
      <c r="H4384" s="545"/>
      <c r="J4384" s="545"/>
      <c r="O4384" s="578"/>
      <c r="P4384" s="547"/>
      <c r="Q4384" s="547"/>
      <c r="R4384" s="547"/>
    </row>
    <row r="4385" spans="6:18" s="577" customFormat="1">
      <c r="F4385" s="545"/>
      <c r="H4385" s="545"/>
      <c r="J4385" s="545"/>
      <c r="O4385" s="578"/>
      <c r="P4385" s="547"/>
      <c r="Q4385" s="547"/>
      <c r="R4385" s="547"/>
    </row>
    <row r="4386" spans="6:18" s="577" customFormat="1">
      <c r="F4386" s="545"/>
      <c r="H4386" s="545"/>
      <c r="J4386" s="545"/>
      <c r="O4386" s="578"/>
      <c r="P4386" s="547"/>
      <c r="Q4386" s="547"/>
      <c r="R4386" s="547"/>
    </row>
    <row r="4387" spans="6:18" s="577" customFormat="1">
      <c r="F4387" s="545"/>
      <c r="H4387" s="545"/>
      <c r="J4387" s="545"/>
      <c r="O4387" s="578"/>
      <c r="P4387" s="547"/>
      <c r="Q4387" s="547"/>
      <c r="R4387" s="547"/>
    </row>
    <row r="4388" spans="6:18" s="577" customFormat="1">
      <c r="F4388" s="545"/>
      <c r="H4388" s="545"/>
      <c r="J4388" s="545"/>
      <c r="O4388" s="578"/>
      <c r="P4388" s="547"/>
      <c r="Q4388" s="547"/>
      <c r="R4388" s="547"/>
    </row>
    <row r="4389" spans="6:18" s="577" customFormat="1">
      <c r="F4389" s="545"/>
      <c r="H4389" s="545"/>
      <c r="J4389" s="545"/>
      <c r="O4389" s="578"/>
      <c r="P4389" s="547"/>
      <c r="Q4389" s="547"/>
      <c r="R4389" s="547"/>
    </row>
    <row r="4390" spans="6:18" s="577" customFormat="1">
      <c r="F4390" s="545"/>
      <c r="H4390" s="545"/>
      <c r="J4390" s="545"/>
      <c r="O4390" s="578"/>
      <c r="P4390" s="547"/>
      <c r="Q4390" s="547"/>
      <c r="R4390" s="547"/>
    </row>
    <row r="4391" spans="6:18" s="577" customFormat="1">
      <c r="F4391" s="545"/>
      <c r="H4391" s="545"/>
      <c r="J4391" s="545"/>
      <c r="O4391" s="578"/>
      <c r="P4391" s="547"/>
      <c r="Q4391" s="547"/>
      <c r="R4391" s="547"/>
    </row>
    <row r="4392" spans="6:18" s="577" customFormat="1">
      <c r="F4392" s="545"/>
      <c r="H4392" s="545"/>
      <c r="J4392" s="545"/>
      <c r="O4392" s="578"/>
      <c r="P4392" s="547"/>
      <c r="Q4392" s="547"/>
      <c r="R4392" s="547"/>
    </row>
    <row r="4393" spans="6:18" s="577" customFormat="1">
      <c r="F4393" s="545"/>
      <c r="H4393" s="545"/>
      <c r="J4393" s="545"/>
      <c r="O4393" s="578"/>
      <c r="P4393" s="547"/>
      <c r="Q4393" s="547"/>
      <c r="R4393" s="547"/>
    </row>
    <row r="4394" spans="6:18" s="577" customFormat="1">
      <c r="F4394" s="545"/>
      <c r="H4394" s="545"/>
      <c r="J4394" s="545"/>
      <c r="O4394" s="578"/>
      <c r="P4394" s="547"/>
      <c r="Q4394" s="547"/>
      <c r="R4394" s="547"/>
    </row>
    <row r="4395" spans="6:18" s="577" customFormat="1">
      <c r="F4395" s="545"/>
      <c r="H4395" s="545"/>
      <c r="J4395" s="545"/>
      <c r="O4395" s="578"/>
      <c r="P4395" s="547"/>
      <c r="Q4395" s="547"/>
      <c r="R4395" s="547"/>
    </row>
    <row r="4396" spans="6:18" s="577" customFormat="1">
      <c r="F4396" s="545"/>
      <c r="H4396" s="545"/>
      <c r="J4396" s="545"/>
      <c r="O4396" s="578"/>
      <c r="P4396" s="547"/>
      <c r="Q4396" s="547"/>
      <c r="R4396" s="547"/>
    </row>
    <row r="4397" spans="6:18" s="577" customFormat="1">
      <c r="F4397" s="545"/>
      <c r="H4397" s="545"/>
      <c r="J4397" s="545"/>
      <c r="O4397" s="578"/>
      <c r="P4397" s="547"/>
      <c r="Q4397" s="547"/>
      <c r="R4397" s="547"/>
    </row>
    <row r="4398" spans="6:18" s="577" customFormat="1">
      <c r="F4398" s="545"/>
      <c r="H4398" s="545"/>
      <c r="J4398" s="545"/>
      <c r="O4398" s="578"/>
      <c r="P4398" s="547"/>
      <c r="Q4398" s="547"/>
      <c r="R4398" s="547"/>
    </row>
    <row r="4399" spans="6:18" s="577" customFormat="1">
      <c r="F4399" s="545"/>
      <c r="H4399" s="545"/>
      <c r="J4399" s="545"/>
      <c r="O4399" s="578"/>
      <c r="P4399" s="547"/>
      <c r="Q4399" s="547"/>
      <c r="R4399" s="547"/>
    </row>
    <row r="4400" spans="6:18" s="577" customFormat="1">
      <c r="F4400" s="545"/>
      <c r="H4400" s="545"/>
      <c r="J4400" s="545"/>
      <c r="O4400" s="578"/>
      <c r="P4400" s="547"/>
      <c r="Q4400" s="547"/>
      <c r="R4400" s="547"/>
    </row>
    <row r="4401" spans="6:18" s="577" customFormat="1">
      <c r="F4401" s="545"/>
      <c r="H4401" s="545"/>
      <c r="J4401" s="545"/>
      <c r="O4401" s="578"/>
      <c r="P4401" s="547"/>
      <c r="Q4401" s="547"/>
      <c r="R4401" s="547"/>
    </row>
    <row r="4402" spans="6:18" s="577" customFormat="1">
      <c r="F4402" s="545"/>
      <c r="H4402" s="545"/>
      <c r="J4402" s="545"/>
      <c r="O4402" s="578"/>
      <c r="P4402" s="547"/>
      <c r="Q4402" s="547"/>
      <c r="R4402" s="547"/>
    </row>
    <row r="4403" spans="6:18" s="577" customFormat="1">
      <c r="F4403" s="545"/>
      <c r="H4403" s="545"/>
      <c r="J4403" s="545"/>
      <c r="O4403" s="578"/>
      <c r="P4403" s="547"/>
      <c r="Q4403" s="547"/>
      <c r="R4403" s="547"/>
    </row>
    <row r="4404" spans="6:18" s="577" customFormat="1">
      <c r="F4404" s="545"/>
      <c r="H4404" s="545"/>
      <c r="J4404" s="545"/>
      <c r="O4404" s="578"/>
      <c r="P4404" s="547"/>
      <c r="Q4404" s="547"/>
      <c r="R4404" s="547"/>
    </row>
    <row r="4405" spans="6:18" s="577" customFormat="1">
      <c r="F4405" s="545"/>
      <c r="H4405" s="545"/>
      <c r="J4405" s="545"/>
      <c r="O4405" s="578"/>
      <c r="P4405" s="547"/>
      <c r="Q4405" s="547"/>
      <c r="R4405" s="547"/>
    </row>
    <row r="4406" spans="6:18" s="577" customFormat="1">
      <c r="F4406" s="545"/>
      <c r="H4406" s="545"/>
      <c r="J4406" s="545"/>
      <c r="O4406" s="578"/>
      <c r="P4406" s="547"/>
      <c r="Q4406" s="547"/>
      <c r="R4406" s="547"/>
    </row>
    <row r="4407" spans="6:18" s="577" customFormat="1">
      <c r="F4407" s="545"/>
      <c r="H4407" s="545"/>
      <c r="J4407" s="545"/>
      <c r="O4407" s="578"/>
      <c r="P4407" s="547"/>
      <c r="Q4407" s="547"/>
      <c r="R4407" s="547"/>
    </row>
    <row r="4408" spans="6:18" s="577" customFormat="1">
      <c r="F4408" s="545"/>
      <c r="H4408" s="545"/>
      <c r="J4408" s="545"/>
      <c r="O4408" s="578"/>
      <c r="P4408" s="547"/>
      <c r="Q4408" s="547"/>
      <c r="R4408" s="547"/>
    </row>
    <row r="4409" spans="6:18" s="577" customFormat="1">
      <c r="F4409" s="545"/>
      <c r="H4409" s="545"/>
      <c r="J4409" s="545"/>
      <c r="O4409" s="578"/>
      <c r="P4409" s="547"/>
      <c r="Q4409" s="547"/>
      <c r="R4409" s="547"/>
    </row>
    <row r="4410" spans="6:18" s="577" customFormat="1">
      <c r="F4410" s="545"/>
      <c r="H4410" s="545"/>
      <c r="J4410" s="545"/>
      <c r="O4410" s="578"/>
      <c r="P4410" s="547"/>
      <c r="Q4410" s="547"/>
      <c r="R4410" s="547"/>
    </row>
    <row r="4411" spans="6:18" s="577" customFormat="1">
      <c r="F4411" s="545"/>
      <c r="H4411" s="545"/>
      <c r="J4411" s="545"/>
      <c r="O4411" s="578"/>
      <c r="P4411" s="547"/>
      <c r="Q4411" s="547"/>
      <c r="R4411" s="547"/>
    </row>
    <row r="4412" spans="6:18" s="577" customFormat="1">
      <c r="F4412" s="545"/>
      <c r="H4412" s="545"/>
      <c r="J4412" s="545"/>
      <c r="O4412" s="578"/>
      <c r="P4412" s="547"/>
      <c r="Q4412" s="547"/>
      <c r="R4412" s="547"/>
    </row>
    <row r="4413" spans="6:18" s="577" customFormat="1">
      <c r="F4413" s="545"/>
      <c r="H4413" s="545"/>
      <c r="J4413" s="545"/>
      <c r="O4413" s="578"/>
      <c r="P4413" s="547"/>
      <c r="Q4413" s="547"/>
      <c r="R4413" s="547"/>
    </row>
    <row r="4414" spans="6:18" s="577" customFormat="1">
      <c r="F4414" s="545"/>
      <c r="H4414" s="545"/>
      <c r="J4414" s="545"/>
      <c r="O4414" s="578"/>
      <c r="P4414" s="547"/>
      <c r="Q4414" s="547"/>
      <c r="R4414" s="547"/>
    </row>
    <row r="4415" spans="6:18" s="577" customFormat="1">
      <c r="F4415" s="545"/>
      <c r="H4415" s="545"/>
      <c r="J4415" s="545"/>
      <c r="O4415" s="578"/>
      <c r="P4415" s="547"/>
      <c r="Q4415" s="547"/>
      <c r="R4415" s="547"/>
    </row>
    <row r="4416" spans="6:18" s="577" customFormat="1">
      <c r="F4416" s="545"/>
      <c r="H4416" s="545"/>
      <c r="J4416" s="545"/>
      <c r="O4416" s="578"/>
      <c r="P4416" s="547"/>
      <c r="Q4416" s="547"/>
      <c r="R4416" s="547"/>
    </row>
    <row r="4417" spans="6:18" s="577" customFormat="1">
      <c r="F4417" s="545"/>
      <c r="H4417" s="545"/>
      <c r="J4417" s="545"/>
      <c r="O4417" s="578"/>
      <c r="P4417" s="547"/>
      <c r="Q4417" s="547"/>
      <c r="R4417" s="547"/>
    </row>
    <row r="4418" spans="6:18" s="577" customFormat="1">
      <c r="F4418" s="545"/>
      <c r="H4418" s="545"/>
      <c r="J4418" s="545"/>
      <c r="O4418" s="578"/>
      <c r="P4418" s="547"/>
      <c r="Q4418" s="547"/>
      <c r="R4418" s="547"/>
    </row>
    <row r="4419" spans="6:18" s="577" customFormat="1">
      <c r="F4419" s="545"/>
      <c r="H4419" s="545"/>
      <c r="J4419" s="545"/>
      <c r="O4419" s="578"/>
      <c r="P4419" s="547"/>
      <c r="Q4419" s="547"/>
      <c r="R4419" s="547"/>
    </row>
    <row r="4420" spans="6:18" s="577" customFormat="1">
      <c r="F4420" s="545"/>
      <c r="H4420" s="545"/>
      <c r="J4420" s="545"/>
      <c r="O4420" s="578"/>
      <c r="P4420" s="547"/>
      <c r="Q4420" s="547"/>
      <c r="R4420" s="547"/>
    </row>
    <row r="4421" spans="6:18" s="577" customFormat="1">
      <c r="F4421" s="545"/>
      <c r="H4421" s="545"/>
      <c r="J4421" s="545"/>
      <c r="O4421" s="578"/>
      <c r="P4421" s="547"/>
      <c r="Q4421" s="547"/>
      <c r="R4421" s="547"/>
    </row>
    <row r="4422" spans="6:18" s="577" customFormat="1">
      <c r="F4422" s="545"/>
      <c r="H4422" s="545"/>
      <c r="J4422" s="545"/>
      <c r="O4422" s="578"/>
      <c r="P4422" s="547"/>
      <c r="Q4422" s="547"/>
      <c r="R4422" s="547"/>
    </row>
    <row r="4423" spans="6:18" s="577" customFormat="1">
      <c r="F4423" s="545"/>
      <c r="H4423" s="545"/>
      <c r="J4423" s="545"/>
      <c r="O4423" s="578"/>
      <c r="P4423" s="547"/>
      <c r="Q4423" s="547"/>
      <c r="R4423" s="547"/>
    </row>
    <row r="4424" spans="6:18" s="577" customFormat="1">
      <c r="F4424" s="545"/>
      <c r="H4424" s="545"/>
      <c r="J4424" s="545"/>
      <c r="O4424" s="578"/>
      <c r="P4424" s="547"/>
      <c r="Q4424" s="547"/>
      <c r="R4424" s="547"/>
    </row>
    <row r="4425" spans="6:18" s="577" customFormat="1">
      <c r="F4425" s="545"/>
      <c r="H4425" s="545"/>
      <c r="J4425" s="545"/>
      <c r="O4425" s="578"/>
      <c r="P4425" s="547"/>
      <c r="Q4425" s="547"/>
      <c r="R4425" s="547"/>
    </row>
    <row r="4426" spans="6:18" s="577" customFormat="1">
      <c r="F4426" s="545"/>
      <c r="H4426" s="545"/>
      <c r="J4426" s="545"/>
      <c r="O4426" s="578"/>
      <c r="P4426" s="547"/>
      <c r="Q4426" s="547"/>
      <c r="R4426" s="547"/>
    </row>
    <row r="4427" spans="6:18" s="577" customFormat="1">
      <c r="F4427" s="545"/>
      <c r="H4427" s="545"/>
      <c r="J4427" s="545"/>
      <c r="O4427" s="578"/>
      <c r="P4427" s="547"/>
      <c r="Q4427" s="547"/>
      <c r="R4427" s="547"/>
    </row>
    <row r="4428" spans="6:18" s="577" customFormat="1">
      <c r="F4428" s="545"/>
      <c r="H4428" s="545"/>
      <c r="J4428" s="545"/>
      <c r="O4428" s="578"/>
      <c r="P4428" s="547"/>
      <c r="Q4428" s="547"/>
      <c r="R4428" s="547"/>
    </row>
    <row r="4429" spans="6:18" s="577" customFormat="1">
      <c r="F4429" s="545"/>
      <c r="H4429" s="545"/>
      <c r="J4429" s="545"/>
      <c r="O4429" s="578"/>
      <c r="P4429" s="547"/>
      <c r="Q4429" s="547"/>
      <c r="R4429" s="547"/>
    </row>
    <row r="4430" spans="6:18" s="577" customFormat="1">
      <c r="F4430" s="545"/>
      <c r="H4430" s="545"/>
      <c r="J4430" s="545"/>
      <c r="O4430" s="578"/>
      <c r="P4430" s="547"/>
      <c r="Q4430" s="547"/>
      <c r="R4430" s="547"/>
    </row>
    <row r="4431" spans="6:18" s="577" customFormat="1">
      <c r="F4431" s="545"/>
      <c r="H4431" s="545"/>
      <c r="J4431" s="545"/>
      <c r="O4431" s="578"/>
      <c r="P4431" s="547"/>
      <c r="Q4431" s="547"/>
      <c r="R4431" s="547"/>
    </row>
    <row r="4432" spans="6:18" s="577" customFormat="1">
      <c r="F4432" s="545"/>
      <c r="H4432" s="545"/>
      <c r="J4432" s="545"/>
      <c r="O4432" s="578"/>
      <c r="P4432" s="547"/>
      <c r="Q4432" s="547"/>
      <c r="R4432" s="547"/>
    </row>
    <row r="4433" spans="6:18" s="577" customFormat="1">
      <c r="F4433" s="545"/>
      <c r="H4433" s="545"/>
      <c r="J4433" s="545"/>
      <c r="O4433" s="578"/>
      <c r="P4433" s="547"/>
      <c r="Q4433" s="547"/>
      <c r="R4433" s="547"/>
    </row>
    <row r="4434" spans="6:18" s="577" customFormat="1">
      <c r="F4434" s="545"/>
      <c r="H4434" s="545"/>
      <c r="J4434" s="545"/>
      <c r="O4434" s="578"/>
      <c r="P4434" s="547"/>
      <c r="Q4434" s="547"/>
      <c r="R4434" s="547"/>
    </row>
    <row r="4435" spans="6:18" s="577" customFormat="1">
      <c r="F4435" s="545"/>
      <c r="H4435" s="545"/>
      <c r="J4435" s="545"/>
      <c r="O4435" s="578"/>
      <c r="P4435" s="547"/>
      <c r="Q4435" s="547"/>
      <c r="R4435" s="547"/>
    </row>
    <row r="4436" spans="6:18" s="577" customFormat="1">
      <c r="F4436" s="545"/>
      <c r="H4436" s="545"/>
      <c r="J4436" s="545"/>
      <c r="O4436" s="578"/>
      <c r="P4436" s="547"/>
      <c r="Q4436" s="547"/>
      <c r="R4436" s="547"/>
    </row>
    <row r="4437" spans="6:18" s="577" customFormat="1">
      <c r="F4437" s="545"/>
      <c r="H4437" s="545"/>
      <c r="J4437" s="545"/>
      <c r="O4437" s="578"/>
      <c r="P4437" s="547"/>
      <c r="Q4437" s="547"/>
      <c r="R4437" s="547"/>
    </row>
    <row r="4438" spans="6:18" s="577" customFormat="1">
      <c r="F4438" s="545"/>
      <c r="H4438" s="545"/>
      <c r="J4438" s="545"/>
      <c r="O4438" s="578"/>
      <c r="P4438" s="547"/>
      <c r="Q4438" s="547"/>
      <c r="R4438" s="547"/>
    </row>
    <row r="4439" spans="6:18" s="577" customFormat="1">
      <c r="F4439" s="545"/>
      <c r="H4439" s="545"/>
      <c r="J4439" s="545"/>
      <c r="O4439" s="578"/>
      <c r="P4439" s="547"/>
      <c r="Q4439" s="547"/>
      <c r="R4439" s="547"/>
    </row>
    <row r="4440" spans="6:18" s="577" customFormat="1">
      <c r="F4440" s="545"/>
      <c r="H4440" s="545"/>
      <c r="J4440" s="545"/>
      <c r="O4440" s="578"/>
      <c r="P4440" s="547"/>
      <c r="Q4440" s="547"/>
      <c r="R4440" s="547"/>
    </row>
    <row r="4441" spans="6:18" s="577" customFormat="1">
      <c r="F4441" s="545"/>
      <c r="H4441" s="545"/>
      <c r="J4441" s="545"/>
      <c r="O4441" s="578"/>
      <c r="P4441" s="547"/>
      <c r="Q4441" s="547"/>
      <c r="R4441" s="547"/>
    </row>
    <row r="4442" spans="6:18" s="577" customFormat="1">
      <c r="F4442" s="545"/>
      <c r="H4442" s="545"/>
      <c r="J4442" s="545"/>
      <c r="O4442" s="578"/>
      <c r="P4442" s="547"/>
      <c r="Q4442" s="547"/>
      <c r="R4442" s="547"/>
    </row>
    <row r="4443" spans="6:18" s="577" customFormat="1">
      <c r="F4443" s="545"/>
      <c r="H4443" s="545"/>
      <c r="J4443" s="545"/>
      <c r="O4443" s="578"/>
      <c r="P4443" s="547"/>
      <c r="Q4443" s="547"/>
      <c r="R4443" s="547"/>
    </row>
    <row r="4444" spans="6:18" s="577" customFormat="1">
      <c r="F4444" s="545"/>
      <c r="H4444" s="545"/>
      <c r="J4444" s="545"/>
      <c r="O4444" s="578"/>
      <c r="P4444" s="547"/>
      <c r="Q4444" s="547"/>
      <c r="R4444" s="547"/>
    </row>
    <row r="4445" spans="6:18" s="577" customFormat="1">
      <c r="F4445" s="545"/>
      <c r="H4445" s="545"/>
      <c r="J4445" s="545"/>
      <c r="O4445" s="578"/>
      <c r="P4445" s="547"/>
      <c r="Q4445" s="547"/>
      <c r="R4445" s="547"/>
    </row>
    <row r="4446" spans="6:18" s="577" customFormat="1">
      <c r="F4446" s="545"/>
      <c r="H4446" s="545"/>
      <c r="J4446" s="545"/>
      <c r="O4446" s="578"/>
      <c r="P4446" s="547"/>
      <c r="Q4446" s="547"/>
      <c r="R4446" s="547"/>
    </row>
    <row r="4447" spans="6:18" s="577" customFormat="1">
      <c r="F4447" s="545"/>
      <c r="H4447" s="545"/>
      <c r="J4447" s="545"/>
      <c r="O4447" s="578"/>
      <c r="P4447" s="547"/>
      <c r="Q4447" s="547"/>
      <c r="R4447" s="547"/>
    </row>
    <row r="4448" spans="6:18" s="577" customFormat="1">
      <c r="F4448" s="545"/>
      <c r="H4448" s="545"/>
      <c r="J4448" s="545"/>
      <c r="O4448" s="578"/>
      <c r="P4448" s="547"/>
      <c r="Q4448" s="547"/>
      <c r="R4448" s="547"/>
    </row>
    <row r="4449" spans="6:18" s="577" customFormat="1">
      <c r="F4449" s="545"/>
      <c r="H4449" s="545"/>
      <c r="J4449" s="545"/>
      <c r="O4449" s="578"/>
      <c r="P4449" s="547"/>
      <c r="Q4449" s="547"/>
      <c r="R4449" s="547"/>
    </row>
    <row r="4450" spans="6:18" s="577" customFormat="1">
      <c r="F4450" s="545"/>
      <c r="H4450" s="545"/>
      <c r="J4450" s="545"/>
      <c r="O4450" s="578"/>
      <c r="P4450" s="547"/>
      <c r="Q4450" s="547"/>
      <c r="R4450" s="547"/>
    </row>
    <row r="4451" spans="6:18" s="577" customFormat="1">
      <c r="F4451" s="545"/>
      <c r="H4451" s="545"/>
      <c r="J4451" s="545"/>
      <c r="O4451" s="578"/>
      <c r="P4451" s="547"/>
      <c r="Q4451" s="547"/>
      <c r="R4451" s="547"/>
    </row>
    <row r="4452" spans="6:18" s="577" customFormat="1">
      <c r="F4452" s="545"/>
      <c r="H4452" s="545"/>
      <c r="J4452" s="545"/>
      <c r="O4452" s="578"/>
      <c r="P4452" s="547"/>
      <c r="Q4452" s="547"/>
      <c r="R4452" s="547"/>
    </row>
    <row r="4453" spans="6:18" s="577" customFormat="1">
      <c r="F4453" s="545"/>
      <c r="H4453" s="545"/>
      <c r="J4453" s="545"/>
      <c r="O4453" s="578"/>
      <c r="P4453" s="547"/>
      <c r="Q4453" s="547"/>
      <c r="R4453" s="547"/>
    </row>
    <row r="4454" spans="6:18" s="577" customFormat="1">
      <c r="F4454" s="545"/>
      <c r="H4454" s="545"/>
      <c r="J4454" s="545"/>
      <c r="O4454" s="578"/>
      <c r="P4454" s="547"/>
      <c r="Q4454" s="547"/>
      <c r="R4454" s="547"/>
    </row>
    <row r="4455" spans="6:18" s="577" customFormat="1">
      <c r="F4455" s="545"/>
      <c r="H4455" s="545"/>
      <c r="J4455" s="545"/>
      <c r="O4455" s="578"/>
      <c r="P4455" s="547"/>
      <c r="Q4455" s="547"/>
      <c r="R4455" s="547"/>
    </row>
    <row r="4456" spans="6:18" s="577" customFormat="1">
      <c r="F4456" s="545"/>
      <c r="H4456" s="545"/>
      <c r="J4456" s="545"/>
      <c r="O4456" s="578"/>
      <c r="P4456" s="547"/>
      <c r="Q4456" s="547"/>
      <c r="R4456" s="547"/>
    </row>
    <row r="4457" spans="6:18" s="577" customFormat="1">
      <c r="F4457" s="545"/>
      <c r="H4457" s="545"/>
      <c r="J4457" s="545"/>
      <c r="O4457" s="578"/>
      <c r="P4457" s="547"/>
      <c r="Q4457" s="547"/>
      <c r="R4457" s="547"/>
    </row>
    <row r="4458" spans="6:18" s="577" customFormat="1">
      <c r="F4458" s="545"/>
      <c r="H4458" s="545"/>
      <c r="J4458" s="545"/>
      <c r="O4458" s="578"/>
      <c r="P4458" s="547"/>
      <c r="Q4458" s="547"/>
      <c r="R4458" s="547"/>
    </row>
    <row r="4459" spans="6:18" s="577" customFormat="1">
      <c r="F4459" s="545"/>
      <c r="H4459" s="545"/>
      <c r="J4459" s="545"/>
      <c r="O4459" s="578"/>
      <c r="P4459" s="547"/>
      <c r="Q4459" s="547"/>
      <c r="R4459" s="547"/>
    </row>
    <row r="4460" spans="6:18" s="577" customFormat="1">
      <c r="F4460" s="545"/>
      <c r="H4460" s="545"/>
      <c r="J4460" s="545"/>
      <c r="O4460" s="578"/>
      <c r="P4460" s="547"/>
      <c r="Q4460" s="547"/>
      <c r="R4460" s="547"/>
    </row>
    <row r="4461" spans="6:18" s="577" customFormat="1">
      <c r="F4461" s="545"/>
      <c r="H4461" s="545"/>
      <c r="J4461" s="545"/>
      <c r="O4461" s="578"/>
      <c r="P4461" s="547"/>
      <c r="Q4461" s="547"/>
      <c r="R4461" s="547"/>
    </row>
    <row r="4462" spans="6:18" s="577" customFormat="1">
      <c r="F4462" s="545"/>
      <c r="H4462" s="545"/>
      <c r="J4462" s="545"/>
      <c r="O4462" s="578"/>
      <c r="P4462" s="547"/>
      <c r="Q4462" s="547"/>
      <c r="R4462" s="547"/>
    </row>
    <row r="4463" spans="6:18" s="577" customFormat="1">
      <c r="F4463" s="545"/>
      <c r="H4463" s="545"/>
      <c r="J4463" s="545"/>
      <c r="O4463" s="578"/>
      <c r="P4463" s="547"/>
      <c r="Q4463" s="547"/>
      <c r="R4463" s="547"/>
    </row>
    <row r="4464" spans="6:18" s="577" customFormat="1">
      <c r="F4464" s="545"/>
      <c r="H4464" s="545"/>
      <c r="J4464" s="545"/>
      <c r="O4464" s="578"/>
      <c r="P4464" s="547"/>
      <c r="Q4464" s="547"/>
      <c r="R4464" s="547"/>
    </row>
    <row r="4465" spans="6:18" s="577" customFormat="1">
      <c r="F4465" s="545"/>
      <c r="H4465" s="545"/>
      <c r="J4465" s="545"/>
      <c r="O4465" s="578"/>
      <c r="P4465" s="547"/>
      <c r="Q4465" s="547"/>
      <c r="R4465" s="547"/>
    </row>
    <row r="4466" spans="6:18" s="577" customFormat="1">
      <c r="F4466" s="545"/>
      <c r="H4466" s="545"/>
      <c r="J4466" s="545"/>
      <c r="O4466" s="578"/>
      <c r="P4466" s="547"/>
      <c r="Q4466" s="547"/>
      <c r="R4466" s="547"/>
    </row>
    <row r="4467" spans="6:18" s="577" customFormat="1">
      <c r="F4467" s="545"/>
      <c r="H4467" s="545"/>
      <c r="J4467" s="545"/>
      <c r="O4467" s="578"/>
      <c r="P4467" s="547"/>
      <c r="Q4467" s="547"/>
      <c r="R4467" s="547"/>
    </row>
    <row r="4468" spans="6:18" s="577" customFormat="1">
      <c r="F4468" s="545"/>
      <c r="H4468" s="545"/>
      <c r="J4468" s="545"/>
      <c r="O4468" s="578"/>
      <c r="P4468" s="547"/>
      <c r="Q4468" s="547"/>
      <c r="R4468" s="547"/>
    </row>
    <row r="4469" spans="6:18" s="577" customFormat="1">
      <c r="F4469" s="545"/>
      <c r="H4469" s="545"/>
      <c r="J4469" s="545"/>
      <c r="O4469" s="578"/>
      <c r="P4469" s="547"/>
      <c r="Q4469" s="547"/>
      <c r="R4469" s="547"/>
    </row>
    <row r="4470" spans="6:18" s="577" customFormat="1">
      <c r="F4470" s="545"/>
      <c r="H4470" s="545"/>
      <c r="J4470" s="545"/>
      <c r="O4470" s="578"/>
      <c r="P4470" s="547"/>
      <c r="Q4470" s="547"/>
      <c r="R4470" s="547"/>
    </row>
    <row r="4471" spans="6:18" s="577" customFormat="1">
      <c r="F4471" s="545"/>
      <c r="H4471" s="545"/>
      <c r="J4471" s="545"/>
      <c r="O4471" s="578"/>
      <c r="P4471" s="547"/>
      <c r="Q4471" s="547"/>
      <c r="R4471" s="547"/>
    </row>
    <row r="4472" spans="6:18" s="577" customFormat="1">
      <c r="F4472" s="545"/>
      <c r="H4472" s="545"/>
      <c r="J4472" s="545"/>
      <c r="O4472" s="578"/>
      <c r="P4472" s="547"/>
      <c r="Q4472" s="547"/>
      <c r="R4472" s="547"/>
    </row>
    <row r="4473" spans="6:18" s="577" customFormat="1">
      <c r="F4473" s="545"/>
      <c r="H4473" s="545"/>
      <c r="J4473" s="545"/>
      <c r="O4473" s="578"/>
      <c r="P4473" s="547"/>
      <c r="Q4473" s="547"/>
      <c r="R4473" s="547"/>
    </row>
    <row r="4474" spans="6:18" s="577" customFormat="1">
      <c r="F4474" s="545"/>
      <c r="H4474" s="545"/>
      <c r="J4474" s="545"/>
      <c r="O4474" s="578"/>
      <c r="P4474" s="547"/>
      <c r="Q4474" s="547"/>
      <c r="R4474" s="547"/>
    </row>
    <row r="4475" spans="6:18" s="577" customFormat="1">
      <c r="F4475" s="545"/>
      <c r="H4475" s="545"/>
      <c r="J4475" s="545"/>
      <c r="O4475" s="578"/>
      <c r="P4475" s="547"/>
      <c r="Q4475" s="547"/>
      <c r="R4475" s="547"/>
    </row>
    <row r="4476" spans="6:18" s="577" customFormat="1">
      <c r="F4476" s="545"/>
      <c r="H4476" s="545"/>
      <c r="J4476" s="545"/>
      <c r="O4476" s="578"/>
      <c r="P4476" s="547"/>
      <c r="Q4476" s="547"/>
      <c r="R4476" s="547"/>
    </row>
    <row r="4477" spans="6:18" s="577" customFormat="1">
      <c r="F4477" s="545"/>
      <c r="H4477" s="545"/>
      <c r="J4477" s="545"/>
      <c r="O4477" s="578"/>
      <c r="P4477" s="547"/>
      <c r="Q4477" s="547"/>
      <c r="R4477" s="547"/>
    </row>
    <row r="4478" spans="6:18" s="577" customFormat="1">
      <c r="F4478" s="545"/>
      <c r="H4478" s="545"/>
      <c r="J4478" s="545"/>
      <c r="O4478" s="578"/>
      <c r="P4478" s="547"/>
      <c r="Q4478" s="547"/>
      <c r="R4478" s="547"/>
    </row>
    <row r="4479" spans="6:18" s="577" customFormat="1">
      <c r="F4479" s="545"/>
      <c r="H4479" s="545"/>
      <c r="J4479" s="545"/>
      <c r="O4479" s="578"/>
      <c r="P4479" s="547"/>
      <c r="Q4479" s="547"/>
      <c r="R4479" s="547"/>
    </row>
    <row r="4480" spans="6:18" s="577" customFormat="1">
      <c r="F4480" s="545"/>
      <c r="H4480" s="545"/>
      <c r="J4480" s="545"/>
      <c r="O4480" s="578"/>
      <c r="P4480" s="547"/>
      <c r="Q4480" s="547"/>
      <c r="R4480" s="547"/>
    </row>
    <row r="4481" spans="6:18" s="577" customFormat="1">
      <c r="F4481" s="545"/>
      <c r="H4481" s="545"/>
      <c r="J4481" s="545"/>
      <c r="O4481" s="578"/>
      <c r="P4481" s="547"/>
      <c r="Q4481" s="547"/>
      <c r="R4481" s="547"/>
    </row>
    <row r="4482" spans="6:18" s="577" customFormat="1">
      <c r="F4482" s="545"/>
      <c r="H4482" s="545"/>
      <c r="J4482" s="545"/>
      <c r="O4482" s="578"/>
      <c r="P4482" s="547"/>
      <c r="Q4482" s="547"/>
      <c r="R4482" s="547"/>
    </row>
    <row r="4483" spans="6:18" s="577" customFormat="1">
      <c r="F4483" s="545"/>
      <c r="H4483" s="545"/>
      <c r="J4483" s="545"/>
      <c r="O4483" s="578"/>
      <c r="P4483" s="547"/>
      <c r="Q4483" s="547"/>
      <c r="R4483" s="547"/>
    </row>
    <row r="4484" spans="6:18" s="577" customFormat="1">
      <c r="F4484" s="545"/>
      <c r="H4484" s="545"/>
      <c r="J4484" s="545"/>
      <c r="O4484" s="578"/>
      <c r="P4484" s="547"/>
      <c r="Q4484" s="547"/>
      <c r="R4484" s="547"/>
    </row>
    <row r="4485" spans="6:18" s="577" customFormat="1">
      <c r="F4485" s="545"/>
      <c r="H4485" s="545"/>
      <c r="J4485" s="545"/>
      <c r="O4485" s="578"/>
      <c r="P4485" s="547"/>
      <c r="Q4485" s="547"/>
      <c r="R4485" s="547"/>
    </row>
    <row r="4486" spans="6:18" s="577" customFormat="1">
      <c r="F4486" s="545"/>
      <c r="H4486" s="545"/>
      <c r="J4486" s="545"/>
      <c r="O4486" s="578"/>
      <c r="P4486" s="547"/>
      <c r="Q4486" s="547"/>
      <c r="R4486" s="547"/>
    </row>
    <row r="4487" spans="6:18" s="577" customFormat="1">
      <c r="F4487" s="545"/>
      <c r="H4487" s="545"/>
      <c r="J4487" s="545"/>
      <c r="O4487" s="578"/>
      <c r="P4487" s="547"/>
      <c r="Q4487" s="547"/>
      <c r="R4487" s="547"/>
    </row>
    <row r="4488" spans="6:18" s="577" customFormat="1">
      <c r="F4488" s="545"/>
      <c r="H4488" s="545"/>
      <c r="J4488" s="545"/>
      <c r="O4488" s="578"/>
      <c r="P4488" s="547"/>
      <c r="Q4488" s="547"/>
      <c r="R4488" s="547"/>
    </row>
    <row r="4489" spans="6:18" s="577" customFormat="1">
      <c r="F4489" s="545"/>
      <c r="H4489" s="545"/>
      <c r="J4489" s="545"/>
      <c r="O4489" s="578"/>
      <c r="P4489" s="547"/>
      <c r="Q4489" s="547"/>
      <c r="R4489" s="547"/>
    </row>
    <row r="4490" spans="6:18" s="577" customFormat="1">
      <c r="F4490" s="545"/>
      <c r="H4490" s="545"/>
      <c r="J4490" s="545"/>
      <c r="O4490" s="578"/>
      <c r="P4490" s="547"/>
      <c r="Q4490" s="547"/>
      <c r="R4490" s="547"/>
    </row>
    <row r="4491" spans="6:18" s="577" customFormat="1">
      <c r="F4491" s="545"/>
      <c r="H4491" s="545"/>
      <c r="J4491" s="545"/>
      <c r="O4491" s="578"/>
      <c r="P4491" s="547"/>
      <c r="Q4491" s="547"/>
      <c r="R4491" s="547"/>
    </row>
    <row r="4492" spans="6:18" s="577" customFormat="1">
      <c r="F4492" s="545"/>
      <c r="H4492" s="545"/>
      <c r="J4492" s="545"/>
      <c r="O4492" s="578"/>
      <c r="P4492" s="547"/>
      <c r="Q4492" s="547"/>
      <c r="R4492" s="547"/>
    </row>
    <row r="4493" spans="6:18" s="577" customFormat="1">
      <c r="F4493" s="545"/>
      <c r="H4493" s="545"/>
      <c r="J4493" s="545"/>
      <c r="O4493" s="578"/>
      <c r="P4493" s="547"/>
      <c r="Q4493" s="547"/>
      <c r="R4493" s="547"/>
    </row>
    <row r="4494" spans="6:18" s="577" customFormat="1">
      <c r="F4494" s="545"/>
      <c r="H4494" s="545"/>
      <c r="J4494" s="545"/>
      <c r="O4494" s="578"/>
      <c r="P4494" s="547"/>
      <c r="Q4494" s="547"/>
      <c r="R4494" s="547"/>
    </row>
    <row r="4495" spans="6:18" s="577" customFormat="1">
      <c r="F4495" s="545"/>
      <c r="H4495" s="545"/>
      <c r="J4495" s="545"/>
      <c r="O4495" s="578"/>
      <c r="P4495" s="547"/>
      <c r="Q4495" s="547"/>
      <c r="R4495" s="547"/>
    </row>
    <row r="4496" spans="6:18" s="577" customFormat="1">
      <c r="F4496" s="545"/>
      <c r="H4496" s="545"/>
      <c r="J4496" s="545"/>
      <c r="O4496" s="578"/>
      <c r="P4496" s="547"/>
      <c r="Q4496" s="547"/>
      <c r="R4496" s="547"/>
    </row>
    <row r="4497" spans="6:18" s="577" customFormat="1">
      <c r="F4497" s="545"/>
      <c r="H4497" s="545"/>
      <c r="J4497" s="545"/>
      <c r="O4497" s="578"/>
      <c r="P4497" s="547"/>
      <c r="Q4497" s="547"/>
      <c r="R4497" s="547"/>
    </row>
    <row r="4498" spans="6:18" s="577" customFormat="1">
      <c r="F4498" s="545"/>
      <c r="H4498" s="545"/>
      <c r="J4498" s="545"/>
      <c r="O4498" s="578"/>
      <c r="P4498" s="547"/>
      <c r="Q4498" s="547"/>
      <c r="R4498" s="547"/>
    </row>
    <row r="4499" spans="6:18" s="577" customFormat="1">
      <c r="F4499" s="545"/>
      <c r="H4499" s="545"/>
      <c r="J4499" s="545"/>
      <c r="O4499" s="578"/>
      <c r="P4499" s="547"/>
      <c r="Q4499" s="547"/>
      <c r="R4499" s="547"/>
    </row>
    <row r="4500" spans="6:18" s="577" customFormat="1">
      <c r="F4500" s="545"/>
      <c r="H4500" s="545"/>
      <c r="J4500" s="545"/>
      <c r="O4500" s="578"/>
      <c r="P4500" s="547"/>
      <c r="Q4500" s="547"/>
      <c r="R4500" s="547"/>
    </row>
    <row r="4501" spans="6:18" s="577" customFormat="1">
      <c r="F4501" s="545"/>
      <c r="H4501" s="545"/>
      <c r="J4501" s="545"/>
      <c r="O4501" s="578"/>
      <c r="P4501" s="547"/>
      <c r="Q4501" s="547"/>
      <c r="R4501" s="547"/>
    </row>
    <row r="4502" spans="6:18" s="577" customFormat="1">
      <c r="F4502" s="545"/>
      <c r="H4502" s="545"/>
      <c r="J4502" s="545"/>
      <c r="O4502" s="578"/>
      <c r="P4502" s="547"/>
      <c r="Q4502" s="547"/>
      <c r="R4502" s="547"/>
    </row>
    <row r="4503" spans="6:18" s="577" customFormat="1">
      <c r="F4503" s="545"/>
      <c r="H4503" s="545"/>
      <c r="J4503" s="545"/>
      <c r="O4503" s="578"/>
      <c r="P4503" s="547"/>
      <c r="Q4503" s="547"/>
      <c r="R4503" s="547"/>
    </row>
    <row r="4504" spans="6:18" s="577" customFormat="1">
      <c r="F4504" s="545"/>
      <c r="H4504" s="545"/>
      <c r="J4504" s="545"/>
      <c r="O4504" s="578"/>
      <c r="P4504" s="547"/>
      <c r="Q4504" s="547"/>
      <c r="R4504" s="547"/>
    </row>
    <row r="4505" spans="6:18" s="577" customFormat="1">
      <c r="F4505" s="545"/>
      <c r="H4505" s="545"/>
      <c r="J4505" s="545"/>
      <c r="O4505" s="578"/>
      <c r="P4505" s="547"/>
      <c r="Q4505" s="547"/>
      <c r="R4505" s="547"/>
    </row>
    <row r="4506" spans="6:18" s="577" customFormat="1">
      <c r="F4506" s="545"/>
      <c r="H4506" s="545"/>
      <c r="J4506" s="545"/>
      <c r="O4506" s="578"/>
      <c r="P4506" s="547"/>
      <c r="Q4506" s="547"/>
      <c r="R4506" s="547"/>
    </row>
    <row r="4507" spans="6:18" s="577" customFormat="1">
      <c r="F4507" s="545"/>
      <c r="H4507" s="545"/>
      <c r="J4507" s="545"/>
      <c r="O4507" s="578"/>
      <c r="P4507" s="547"/>
      <c r="Q4507" s="547"/>
      <c r="R4507" s="547"/>
    </row>
    <row r="4508" spans="6:18" s="577" customFormat="1">
      <c r="F4508" s="545"/>
      <c r="H4508" s="545"/>
      <c r="J4508" s="545"/>
      <c r="O4508" s="578"/>
      <c r="P4508" s="547"/>
      <c r="Q4508" s="547"/>
      <c r="R4508" s="547"/>
    </row>
    <row r="4509" spans="6:18" s="577" customFormat="1">
      <c r="F4509" s="545"/>
      <c r="H4509" s="545"/>
      <c r="J4509" s="545"/>
      <c r="O4509" s="578"/>
      <c r="P4509" s="547"/>
      <c r="Q4509" s="547"/>
      <c r="R4509" s="547"/>
    </row>
    <row r="4510" spans="6:18" s="577" customFormat="1">
      <c r="F4510" s="545"/>
      <c r="H4510" s="545"/>
      <c r="J4510" s="545"/>
      <c r="O4510" s="578"/>
      <c r="P4510" s="547"/>
      <c r="Q4510" s="547"/>
      <c r="R4510" s="547"/>
    </row>
    <row r="4511" spans="6:18" s="577" customFormat="1">
      <c r="F4511" s="545"/>
      <c r="H4511" s="545"/>
      <c r="J4511" s="545"/>
      <c r="O4511" s="578"/>
      <c r="P4511" s="547"/>
      <c r="Q4511" s="547"/>
      <c r="R4511" s="547"/>
    </row>
    <row r="4512" spans="6:18" s="577" customFormat="1">
      <c r="F4512" s="545"/>
      <c r="H4512" s="545"/>
      <c r="J4512" s="545"/>
      <c r="O4512" s="578"/>
      <c r="P4512" s="547"/>
      <c r="Q4512" s="547"/>
      <c r="R4512" s="547"/>
    </row>
    <row r="4513" spans="6:18" s="577" customFormat="1">
      <c r="F4513" s="545"/>
      <c r="H4513" s="545"/>
      <c r="J4513" s="545"/>
      <c r="O4513" s="578"/>
      <c r="P4513" s="547"/>
      <c r="Q4513" s="547"/>
      <c r="R4513" s="547"/>
    </row>
    <row r="4514" spans="6:18" s="577" customFormat="1">
      <c r="F4514" s="545"/>
      <c r="H4514" s="545"/>
      <c r="J4514" s="545"/>
      <c r="O4514" s="578"/>
      <c r="P4514" s="547"/>
      <c r="Q4514" s="547"/>
      <c r="R4514" s="547"/>
    </row>
    <row r="4515" spans="6:18" s="577" customFormat="1">
      <c r="F4515" s="545"/>
      <c r="H4515" s="545"/>
      <c r="J4515" s="545"/>
      <c r="O4515" s="578"/>
      <c r="P4515" s="547"/>
      <c r="Q4515" s="547"/>
      <c r="R4515" s="547"/>
    </row>
    <row r="4516" spans="6:18" s="577" customFormat="1">
      <c r="F4516" s="545"/>
      <c r="H4516" s="545"/>
      <c r="J4516" s="545"/>
      <c r="O4516" s="578"/>
      <c r="P4516" s="547"/>
      <c r="Q4516" s="547"/>
      <c r="R4516" s="547"/>
    </row>
    <row r="4517" spans="6:18" s="577" customFormat="1">
      <c r="F4517" s="545"/>
      <c r="H4517" s="545"/>
      <c r="J4517" s="545"/>
      <c r="O4517" s="578"/>
      <c r="P4517" s="547"/>
      <c r="Q4517" s="547"/>
      <c r="R4517" s="547"/>
    </row>
    <row r="4518" spans="6:18" s="577" customFormat="1">
      <c r="F4518" s="545"/>
      <c r="H4518" s="545"/>
      <c r="J4518" s="545"/>
      <c r="O4518" s="578"/>
      <c r="P4518" s="547"/>
      <c r="Q4518" s="547"/>
      <c r="R4518" s="547"/>
    </row>
    <row r="4519" spans="6:18" s="577" customFormat="1">
      <c r="F4519" s="545"/>
      <c r="H4519" s="545"/>
      <c r="J4519" s="545"/>
      <c r="O4519" s="578"/>
      <c r="P4519" s="547"/>
      <c r="Q4519" s="547"/>
      <c r="R4519" s="547"/>
    </row>
    <row r="4520" spans="6:18" s="577" customFormat="1">
      <c r="F4520" s="545"/>
      <c r="H4520" s="545"/>
      <c r="J4520" s="545"/>
      <c r="O4520" s="578"/>
      <c r="P4520" s="547"/>
      <c r="Q4520" s="547"/>
      <c r="R4520" s="547"/>
    </row>
    <row r="4521" spans="6:18" s="577" customFormat="1">
      <c r="F4521" s="545"/>
      <c r="H4521" s="545"/>
      <c r="J4521" s="545"/>
      <c r="O4521" s="578"/>
      <c r="P4521" s="547"/>
      <c r="Q4521" s="547"/>
      <c r="R4521" s="547"/>
    </row>
    <row r="4522" spans="6:18" s="577" customFormat="1">
      <c r="F4522" s="545"/>
      <c r="H4522" s="545"/>
      <c r="J4522" s="545"/>
      <c r="O4522" s="578"/>
      <c r="P4522" s="547"/>
      <c r="Q4522" s="547"/>
      <c r="R4522" s="547"/>
    </row>
    <row r="4523" spans="6:18" s="577" customFormat="1">
      <c r="F4523" s="545"/>
      <c r="H4523" s="545"/>
      <c r="J4523" s="545"/>
      <c r="O4523" s="578"/>
      <c r="P4523" s="547"/>
      <c r="Q4523" s="547"/>
      <c r="R4523" s="547"/>
    </row>
    <row r="4524" spans="6:18" s="577" customFormat="1">
      <c r="F4524" s="545"/>
      <c r="H4524" s="545"/>
      <c r="J4524" s="545"/>
      <c r="O4524" s="578"/>
      <c r="P4524" s="547"/>
      <c r="Q4524" s="547"/>
      <c r="R4524" s="547"/>
    </row>
    <row r="4525" spans="6:18" s="577" customFormat="1">
      <c r="F4525" s="545"/>
      <c r="H4525" s="545"/>
      <c r="J4525" s="545"/>
      <c r="O4525" s="578"/>
      <c r="P4525" s="547"/>
      <c r="Q4525" s="547"/>
      <c r="R4525" s="547"/>
    </row>
    <row r="4526" spans="6:18" s="577" customFormat="1">
      <c r="F4526" s="545"/>
      <c r="H4526" s="545"/>
      <c r="J4526" s="545"/>
      <c r="O4526" s="578"/>
      <c r="P4526" s="547"/>
      <c r="Q4526" s="547"/>
      <c r="R4526" s="547"/>
    </row>
    <row r="4527" spans="6:18" s="577" customFormat="1">
      <c r="F4527" s="545"/>
      <c r="H4527" s="545"/>
      <c r="J4527" s="545"/>
      <c r="O4527" s="578"/>
      <c r="P4527" s="547"/>
      <c r="Q4527" s="547"/>
      <c r="R4527" s="547"/>
    </row>
    <row r="4528" spans="6:18" s="577" customFormat="1">
      <c r="F4528" s="545"/>
      <c r="H4528" s="545"/>
      <c r="J4528" s="545"/>
      <c r="O4528" s="578"/>
      <c r="P4528" s="547"/>
      <c r="Q4528" s="547"/>
      <c r="R4528" s="547"/>
    </row>
    <row r="4529" spans="6:18" s="577" customFormat="1">
      <c r="F4529" s="545"/>
      <c r="H4529" s="545"/>
      <c r="J4529" s="545"/>
      <c r="O4529" s="578"/>
      <c r="P4529" s="547"/>
      <c r="Q4529" s="547"/>
      <c r="R4529" s="547"/>
    </row>
    <row r="4530" spans="6:18" s="577" customFormat="1">
      <c r="F4530" s="545"/>
      <c r="H4530" s="545"/>
      <c r="J4530" s="545"/>
      <c r="O4530" s="578"/>
      <c r="P4530" s="547"/>
      <c r="Q4530" s="547"/>
      <c r="R4530" s="547"/>
    </row>
    <row r="4531" spans="6:18" s="577" customFormat="1">
      <c r="F4531" s="545"/>
      <c r="H4531" s="545"/>
      <c r="J4531" s="545"/>
      <c r="O4531" s="578"/>
      <c r="P4531" s="547"/>
      <c r="Q4531" s="547"/>
      <c r="R4531" s="547"/>
    </row>
    <row r="4532" spans="6:18" s="577" customFormat="1">
      <c r="F4532" s="545"/>
      <c r="H4532" s="545"/>
      <c r="J4532" s="545"/>
      <c r="O4532" s="578"/>
      <c r="P4532" s="547"/>
      <c r="Q4532" s="547"/>
      <c r="R4532" s="547"/>
    </row>
    <row r="4533" spans="6:18" s="577" customFormat="1">
      <c r="F4533" s="545"/>
      <c r="H4533" s="545"/>
      <c r="J4533" s="545"/>
      <c r="O4533" s="578"/>
      <c r="P4533" s="547"/>
      <c r="Q4533" s="547"/>
      <c r="R4533" s="547"/>
    </row>
    <row r="4534" spans="6:18" s="577" customFormat="1">
      <c r="F4534" s="545"/>
      <c r="H4534" s="545"/>
      <c r="J4534" s="545"/>
      <c r="O4534" s="578"/>
      <c r="P4534" s="547"/>
      <c r="Q4534" s="547"/>
      <c r="R4534" s="547"/>
    </row>
    <row r="4535" spans="6:18" s="577" customFormat="1">
      <c r="F4535" s="545"/>
      <c r="H4535" s="545"/>
      <c r="J4535" s="545"/>
      <c r="O4535" s="578"/>
      <c r="P4535" s="547"/>
      <c r="Q4535" s="547"/>
      <c r="R4535" s="547"/>
    </row>
    <row r="4536" spans="6:18" s="577" customFormat="1">
      <c r="F4536" s="545"/>
      <c r="H4536" s="545"/>
      <c r="J4536" s="545"/>
      <c r="O4536" s="578"/>
      <c r="P4536" s="547"/>
      <c r="Q4536" s="547"/>
      <c r="R4536" s="547"/>
    </row>
    <row r="4537" spans="6:18" s="577" customFormat="1">
      <c r="F4537" s="545"/>
      <c r="H4537" s="545"/>
      <c r="J4537" s="545"/>
      <c r="O4537" s="578"/>
      <c r="P4537" s="547"/>
      <c r="Q4537" s="547"/>
      <c r="R4537" s="547"/>
    </row>
    <row r="4538" spans="6:18" s="577" customFormat="1">
      <c r="F4538" s="545"/>
      <c r="H4538" s="545"/>
      <c r="J4538" s="545"/>
      <c r="O4538" s="578"/>
      <c r="P4538" s="547"/>
      <c r="Q4538" s="547"/>
      <c r="R4538" s="547"/>
    </row>
    <row r="4539" spans="6:18" s="577" customFormat="1">
      <c r="F4539" s="545"/>
      <c r="H4539" s="545"/>
      <c r="J4539" s="545"/>
      <c r="O4539" s="578"/>
      <c r="P4539" s="547"/>
      <c r="Q4539" s="547"/>
      <c r="R4539" s="547"/>
    </row>
    <row r="4540" spans="6:18" s="577" customFormat="1">
      <c r="F4540" s="545"/>
      <c r="H4540" s="545"/>
      <c r="J4540" s="545"/>
      <c r="O4540" s="578"/>
      <c r="P4540" s="547"/>
      <c r="Q4540" s="547"/>
      <c r="R4540" s="547"/>
    </row>
    <row r="4541" spans="6:18" s="577" customFormat="1">
      <c r="F4541" s="545"/>
      <c r="H4541" s="545"/>
      <c r="J4541" s="545"/>
      <c r="O4541" s="578"/>
      <c r="P4541" s="547"/>
      <c r="Q4541" s="547"/>
      <c r="R4541" s="547"/>
    </row>
    <row r="4542" spans="6:18" s="577" customFormat="1">
      <c r="F4542" s="545"/>
      <c r="H4542" s="545"/>
      <c r="J4542" s="545"/>
      <c r="O4542" s="578"/>
      <c r="P4542" s="547"/>
      <c r="Q4542" s="547"/>
      <c r="R4542" s="547"/>
    </row>
    <row r="4543" spans="6:18" s="577" customFormat="1">
      <c r="F4543" s="545"/>
      <c r="H4543" s="545"/>
      <c r="J4543" s="545"/>
      <c r="O4543" s="578"/>
      <c r="P4543" s="547"/>
      <c r="Q4543" s="547"/>
      <c r="R4543" s="547"/>
    </row>
    <row r="4544" spans="6:18" s="577" customFormat="1">
      <c r="F4544" s="545"/>
      <c r="H4544" s="545"/>
      <c r="J4544" s="545"/>
      <c r="O4544" s="578"/>
      <c r="P4544" s="547"/>
      <c r="Q4544" s="547"/>
      <c r="R4544" s="547"/>
    </row>
    <row r="4545" spans="6:18" s="577" customFormat="1">
      <c r="F4545" s="545"/>
      <c r="H4545" s="545"/>
      <c r="J4545" s="545"/>
      <c r="O4545" s="578"/>
      <c r="P4545" s="547"/>
      <c r="Q4545" s="547"/>
      <c r="R4545" s="547"/>
    </row>
    <row r="4546" spans="6:18" s="577" customFormat="1">
      <c r="F4546" s="545"/>
      <c r="H4546" s="545"/>
      <c r="J4546" s="545"/>
      <c r="O4546" s="578"/>
      <c r="P4546" s="547"/>
      <c r="Q4546" s="547"/>
      <c r="R4546" s="547"/>
    </row>
    <row r="4547" spans="6:18" s="577" customFormat="1">
      <c r="F4547" s="545"/>
      <c r="H4547" s="545"/>
      <c r="J4547" s="545"/>
      <c r="O4547" s="578"/>
      <c r="P4547" s="547"/>
      <c r="Q4547" s="547"/>
      <c r="R4547" s="547"/>
    </row>
    <row r="4548" spans="6:18" s="577" customFormat="1">
      <c r="F4548" s="545"/>
      <c r="H4548" s="545"/>
      <c r="J4548" s="545"/>
      <c r="O4548" s="578"/>
      <c r="P4548" s="547"/>
      <c r="Q4548" s="547"/>
      <c r="R4548" s="547"/>
    </row>
    <row r="4549" spans="6:18" s="577" customFormat="1">
      <c r="F4549" s="545"/>
      <c r="H4549" s="545"/>
      <c r="J4549" s="545"/>
      <c r="O4549" s="578"/>
      <c r="P4549" s="547"/>
      <c r="Q4549" s="547"/>
      <c r="R4549" s="547"/>
    </row>
    <row r="4550" spans="6:18" s="577" customFormat="1">
      <c r="F4550" s="545"/>
      <c r="H4550" s="545"/>
      <c r="J4550" s="545"/>
      <c r="O4550" s="578"/>
      <c r="P4550" s="547"/>
      <c r="Q4550" s="547"/>
      <c r="R4550" s="547"/>
    </row>
    <row r="4551" spans="6:18" s="577" customFormat="1">
      <c r="F4551" s="545"/>
      <c r="H4551" s="545"/>
      <c r="J4551" s="545"/>
      <c r="O4551" s="578"/>
      <c r="P4551" s="547"/>
      <c r="Q4551" s="547"/>
      <c r="R4551" s="547"/>
    </row>
    <row r="4552" spans="6:18" s="577" customFormat="1">
      <c r="F4552" s="545"/>
      <c r="H4552" s="545"/>
      <c r="J4552" s="545"/>
      <c r="O4552" s="578"/>
      <c r="P4552" s="547"/>
      <c r="Q4552" s="547"/>
      <c r="R4552" s="547"/>
    </row>
    <row r="4553" spans="6:18" s="577" customFormat="1">
      <c r="F4553" s="545"/>
      <c r="H4553" s="545"/>
      <c r="J4553" s="545"/>
      <c r="O4553" s="578"/>
      <c r="P4553" s="547"/>
      <c r="Q4553" s="547"/>
      <c r="R4553" s="547"/>
    </row>
    <row r="4554" spans="6:18" s="577" customFormat="1">
      <c r="F4554" s="545"/>
      <c r="H4554" s="545"/>
      <c r="J4554" s="545"/>
      <c r="O4554" s="578"/>
      <c r="P4554" s="547"/>
      <c r="Q4554" s="547"/>
      <c r="R4554" s="547"/>
    </row>
    <row r="4555" spans="6:18" s="577" customFormat="1">
      <c r="F4555" s="545"/>
      <c r="H4555" s="545"/>
      <c r="J4555" s="545"/>
      <c r="O4555" s="578"/>
      <c r="P4555" s="547"/>
      <c r="Q4555" s="547"/>
      <c r="R4555" s="547"/>
    </row>
    <row r="4556" spans="6:18" s="577" customFormat="1">
      <c r="F4556" s="545"/>
      <c r="H4556" s="545"/>
      <c r="J4556" s="545"/>
      <c r="O4556" s="578"/>
      <c r="P4556" s="547"/>
      <c r="Q4556" s="547"/>
      <c r="R4556" s="547"/>
    </row>
    <row r="4557" spans="6:18" s="577" customFormat="1">
      <c r="F4557" s="545"/>
      <c r="H4557" s="545"/>
      <c r="J4557" s="545"/>
      <c r="O4557" s="578"/>
      <c r="P4557" s="547"/>
      <c r="Q4557" s="547"/>
      <c r="R4557" s="547"/>
    </row>
    <row r="4558" spans="6:18" s="577" customFormat="1">
      <c r="F4558" s="545"/>
      <c r="H4558" s="545"/>
      <c r="J4558" s="545"/>
      <c r="O4558" s="578"/>
      <c r="P4558" s="547"/>
      <c r="Q4558" s="547"/>
      <c r="R4558" s="547"/>
    </row>
    <row r="4559" spans="6:18" s="577" customFormat="1">
      <c r="F4559" s="545"/>
      <c r="H4559" s="545"/>
      <c r="J4559" s="545"/>
      <c r="O4559" s="578"/>
      <c r="P4559" s="547"/>
      <c r="Q4559" s="547"/>
      <c r="R4559" s="547"/>
    </row>
    <row r="4560" spans="6:18" s="577" customFormat="1">
      <c r="F4560" s="545"/>
      <c r="H4560" s="545"/>
      <c r="J4560" s="545"/>
      <c r="O4560" s="578"/>
      <c r="P4560" s="547"/>
      <c r="Q4560" s="547"/>
      <c r="R4560" s="547"/>
    </row>
    <row r="4561" spans="6:18" s="577" customFormat="1">
      <c r="F4561" s="545"/>
      <c r="H4561" s="545"/>
      <c r="J4561" s="545"/>
      <c r="O4561" s="578"/>
      <c r="P4561" s="547"/>
      <c r="Q4561" s="547"/>
      <c r="R4561" s="547"/>
    </row>
    <row r="4562" spans="6:18" s="577" customFormat="1">
      <c r="F4562" s="545"/>
      <c r="H4562" s="545"/>
      <c r="J4562" s="545"/>
      <c r="O4562" s="578"/>
      <c r="P4562" s="547"/>
      <c r="Q4562" s="547"/>
      <c r="R4562" s="547"/>
    </row>
    <row r="4563" spans="6:18" s="577" customFormat="1">
      <c r="F4563" s="545"/>
      <c r="H4563" s="545"/>
      <c r="J4563" s="545"/>
      <c r="O4563" s="578"/>
      <c r="P4563" s="547"/>
      <c r="Q4563" s="547"/>
      <c r="R4563" s="547"/>
    </row>
    <row r="4564" spans="6:18" s="577" customFormat="1">
      <c r="F4564" s="545"/>
      <c r="H4564" s="545"/>
      <c r="J4564" s="545"/>
      <c r="O4564" s="578"/>
      <c r="P4564" s="547"/>
      <c r="Q4564" s="547"/>
      <c r="R4564" s="547"/>
    </row>
    <row r="4565" spans="6:18" s="577" customFormat="1">
      <c r="F4565" s="545"/>
      <c r="H4565" s="545"/>
      <c r="J4565" s="545"/>
      <c r="O4565" s="578"/>
      <c r="P4565" s="547"/>
      <c r="Q4565" s="547"/>
      <c r="R4565" s="547"/>
    </row>
    <row r="4566" spans="6:18" s="577" customFormat="1">
      <c r="F4566" s="545"/>
      <c r="H4566" s="545"/>
      <c r="J4566" s="545"/>
      <c r="O4566" s="578"/>
      <c r="P4566" s="547"/>
      <c r="Q4566" s="547"/>
      <c r="R4566" s="547"/>
    </row>
    <row r="4567" spans="6:18" s="577" customFormat="1">
      <c r="F4567" s="545"/>
      <c r="H4567" s="545"/>
      <c r="J4567" s="545"/>
      <c r="O4567" s="578"/>
      <c r="P4567" s="547"/>
      <c r="Q4567" s="547"/>
      <c r="R4567" s="547"/>
    </row>
    <row r="4568" spans="6:18" s="577" customFormat="1">
      <c r="F4568" s="545"/>
      <c r="H4568" s="545"/>
      <c r="J4568" s="545"/>
      <c r="O4568" s="578"/>
      <c r="P4568" s="547"/>
      <c r="Q4568" s="547"/>
      <c r="R4568" s="547"/>
    </row>
    <row r="4569" spans="6:18" s="577" customFormat="1">
      <c r="F4569" s="545"/>
      <c r="H4569" s="545"/>
      <c r="J4569" s="545"/>
      <c r="O4569" s="578"/>
      <c r="P4569" s="547"/>
      <c r="Q4569" s="547"/>
      <c r="R4569" s="547"/>
    </row>
    <row r="4570" spans="6:18" s="577" customFormat="1">
      <c r="F4570" s="545"/>
      <c r="H4570" s="545"/>
      <c r="J4570" s="545"/>
      <c r="O4570" s="578"/>
      <c r="P4570" s="547"/>
      <c r="Q4570" s="547"/>
      <c r="R4570" s="547"/>
    </row>
    <row r="4571" spans="6:18" s="577" customFormat="1">
      <c r="F4571" s="545"/>
      <c r="H4571" s="545"/>
      <c r="J4571" s="545"/>
      <c r="O4571" s="578"/>
      <c r="P4571" s="547"/>
      <c r="Q4571" s="547"/>
      <c r="R4571" s="547"/>
    </row>
    <row r="4572" spans="6:18" s="577" customFormat="1">
      <c r="F4572" s="545"/>
      <c r="H4572" s="545"/>
      <c r="J4572" s="545"/>
      <c r="O4572" s="578"/>
      <c r="P4572" s="547"/>
      <c r="Q4572" s="547"/>
      <c r="R4572" s="547"/>
    </row>
    <row r="4573" spans="6:18" s="577" customFormat="1">
      <c r="F4573" s="545"/>
      <c r="H4573" s="545"/>
      <c r="J4573" s="545"/>
      <c r="O4573" s="578"/>
      <c r="P4573" s="547"/>
      <c r="Q4573" s="547"/>
      <c r="R4573" s="547"/>
    </row>
    <row r="4574" spans="6:18" s="577" customFormat="1">
      <c r="F4574" s="545"/>
      <c r="H4574" s="545"/>
      <c r="J4574" s="545"/>
      <c r="O4574" s="578"/>
      <c r="P4574" s="547"/>
      <c r="Q4574" s="547"/>
      <c r="R4574" s="547"/>
    </row>
    <row r="4575" spans="6:18" s="577" customFormat="1">
      <c r="F4575" s="545"/>
      <c r="H4575" s="545"/>
      <c r="J4575" s="545"/>
      <c r="O4575" s="578"/>
      <c r="P4575" s="547"/>
      <c r="Q4575" s="547"/>
      <c r="R4575" s="547"/>
    </row>
    <row r="4576" spans="6:18" s="577" customFormat="1">
      <c r="F4576" s="545"/>
      <c r="H4576" s="545"/>
      <c r="J4576" s="545"/>
      <c r="O4576" s="578"/>
      <c r="P4576" s="547"/>
      <c r="Q4576" s="547"/>
      <c r="R4576" s="547"/>
    </row>
    <row r="4577" spans="6:18" s="577" customFormat="1">
      <c r="F4577" s="545"/>
      <c r="H4577" s="545"/>
      <c r="J4577" s="545"/>
      <c r="O4577" s="578"/>
      <c r="P4577" s="547"/>
      <c r="Q4577" s="547"/>
      <c r="R4577" s="547"/>
    </row>
    <row r="4578" spans="6:18" s="577" customFormat="1">
      <c r="F4578" s="545"/>
      <c r="H4578" s="545"/>
      <c r="J4578" s="545"/>
      <c r="O4578" s="578"/>
      <c r="P4578" s="547"/>
      <c r="Q4578" s="547"/>
      <c r="R4578" s="547"/>
    </row>
    <row r="4579" spans="6:18" s="577" customFormat="1">
      <c r="F4579" s="545"/>
      <c r="H4579" s="545"/>
      <c r="J4579" s="545"/>
      <c r="O4579" s="578"/>
      <c r="P4579" s="547"/>
      <c r="Q4579" s="547"/>
      <c r="R4579" s="547"/>
    </row>
    <row r="4580" spans="6:18" s="577" customFormat="1">
      <c r="F4580" s="545"/>
      <c r="H4580" s="545"/>
      <c r="J4580" s="545"/>
      <c r="O4580" s="578"/>
      <c r="P4580" s="547"/>
      <c r="Q4580" s="547"/>
      <c r="R4580" s="547"/>
    </row>
    <row r="4581" spans="6:18" s="577" customFormat="1">
      <c r="F4581" s="545"/>
      <c r="H4581" s="545"/>
      <c r="J4581" s="545"/>
      <c r="O4581" s="578"/>
      <c r="P4581" s="547"/>
      <c r="Q4581" s="547"/>
      <c r="R4581" s="547"/>
    </row>
    <row r="4582" spans="6:18" s="577" customFormat="1">
      <c r="F4582" s="545"/>
      <c r="H4582" s="545"/>
      <c r="J4582" s="545"/>
      <c r="O4582" s="578"/>
      <c r="P4582" s="547"/>
      <c r="Q4582" s="547"/>
      <c r="R4582" s="547"/>
    </row>
    <row r="4583" spans="6:18" s="577" customFormat="1">
      <c r="F4583" s="545"/>
      <c r="H4583" s="545"/>
      <c r="J4583" s="545"/>
      <c r="O4583" s="578"/>
      <c r="P4583" s="547"/>
      <c r="Q4583" s="547"/>
      <c r="R4583" s="547"/>
    </row>
    <row r="4584" spans="6:18" s="577" customFormat="1">
      <c r="F4584" s="545"/>
      <c r="H4584" s="545"/>
      <c r="J4584" s="545"/>
      <c r="O4584" s="578"/>
      <c r="P4584" s="547"/>
      <c r="Q4584" s="547"/>
      <c r="R4584" s="547"/>
    </row>
    <row r="4585" spans="6:18" s="577" customFormat="1">
      <c r="F4585" s="545"/>
      <c r="H4585" s="545"/>
      <c r="J4585" s="545"/>
      <c r="O4585" s="578"/>
      <c r="P4585" s="547"/>
      <c r="Q4585" s="547"/>
      <c r="R4585" s="547"/>
    </row>
    <row r="4586" spans="6:18" s="577" customFormat="1">
      <c r="F4586" s="545"/>
      <c r="H4586" s="545"/>
      <c r="J4586" s="545"/>
      <c r="O4586" s="578"/>
      <c r="P4586" s="547"/>
      <c r="Q4586" s="547"/>
      <c r="R4586" s="547"/>
    </row>
    <row r="4587" spans="6:18" s="577" customFormat="1">
      <c r="F4587" s="545"/>
      <c r="H4587" s="545"/>
      <c r="J4587" s="545"/>
      <c r="O4587" s="578"/>
      <c r="P4587" s="547"/>
      <c r="Q4587" s="547"/>
      <c r="R4587" s="547"/>
    </row>
    <row r="4588" spans="6:18" s="577" customFormat="1">
      <c r="F4588" s="545"/>
      <c r="H4588" s="545"/>
      <c r="J4588" s="545"/>
      <c r="O4588" s="578"/>
      <c r="P4588" s="547"/>
      <c r="Q4588" s="547"/>
      <c r="R4588" s="547"/>
    </row>
    <row r="4589" spans="6:18" s="577" customFormat="1">
      <c r="F4589" s="545"/>
      <c r="H4589" s="545"/>
      <c r="J4589" s="545"/>
      <c r="O4589" s="578"/>
      <c r="P4589" s="547"/>
      <c r="Q4589" s="547"/>
      <c r="R4589" s="547"/>
    </row>
    <row r="4590" spans="6:18" s="577" customFormat="1">
      <c r="F4590" s="545"/>
      <c r="H4590" s="545"/>
      <c r="J4590" s="545"/>
      <c r="O4590" s="578"/>
      <c r="P4590" s="547"/>
      <c r="Q4590" s="547"/>
      <c r="R4590" s="547"/>
    </row>
    <row r="4591" spans="6:18" s="577" customFormat="1">
      <c r="F4591" s="545"/>
      <c r="H4591" s="545"/>
      <c r="J4591" s="545"/>
      <c r="O4591" s="578"/>
      <c r="P4591" s="547"/>
      <c r="Q4591" s="547"/>
      <c r="R4591" s="547"/>
    </row>
    <row r="4592" spans="6:18" s="577" customFormat="1">
      <c r="F4592" s="545"/>
      <c r="H4592" s="545"/>
      <c r="J4592" s="545"/>
      <c r="O4592" s="578"/>
      <c r="P4592" s="547"/>
      <c r="Q4592" s="547"/>
      <c r="R4592" s="547"/>
    </row>
    <row r="4593" spans="6:18" s="577" customFormat="1">
      <c r="F4593" s="545"/>
      <c r="H4593" s="545"/>
      <c r="J4593" s="545"/>
      <c r="O4593" s="578"/>
      <c r="P4593" s="547"/>
      <c r="Q4593" s="547"/>
      <c r="R4593" s="547"/>
    </row>
    <row r="4594" spans="6:18" s="577" customFormat="1">
      <c r="F4594" s="545"/>
      <c r="H4594" s="545"/>
      <c r="J4594" s="545"/>
      <c r="O4594" s="578"/>
      <c r="P4594" s="547"/>
      <c r="Q4594" s="547"/>
      <c r="R4594" s="547"/>
    </row>
    <row r="4595" spans="6:18" s="577" customFormat="1">
      <c r="F4595" s="545"/>
      <c r="H4595" s="545"/>
      <c r="J4595" s="545"/>
      <c r="O4595" s="578"/>
      <c r="P4595" s="547"/>
      <c r="Q4595" s="547"/>
      <c r="R4595" s="547"/>
    </row>
    <row r="4596" spans="6:18" s="577" customFormat="1">
      <c r="F4596" s="545"/>
      <c r="H4596" s="545"/>
      <c r="J4596" s="545"/>
      <c r="O4596" s="578"/>
      <c r="P4596" s="547"/>
      <c r="Q4596" s="547"/>
      <c r="R4596" s="547"/>
    </row>
    <row r="4597" spans="6:18" s="577" customFormat="1">
      <c r="F4597" s="545"/>
      <c r="H4597" s="545"/>
      <c r="J4597" s="545"/>
      <c r="O4597" s="578"/>
      <c r="P4597" s="547"/>
      <c r="Q4597" s="547"/>
      <c r="R4597" s="547"/>
    </row>
    <row r="4598" spans="6:18" s="577" customFormat="1">
      <c r="F4598" s="545"/>
      <c r="H4598" s="545"/>
      <c r="J4598" s="545"/>
      <c r="O4598" s="578"/>
      <c r="P4598" s="547"/>
      <c r="Q4598" s="547"/>
      <c r="R4598" s="547"/>
    </row>
    <row r="4599" spans="6:18" s="577" customFormat="1">
      <c r="F4599" s="545"/>
      <c r="H4599" s="545"/>
      <c r="J4599" s="545"/>
      <c r="O4599" s="578"/>
      <c r="P4599" s="547"/>
      <c r="Q4599" s="547"/>
      <c r="R4599" s="547"/>
    </row>
    <row r="4600" spans="6:18" s="577" customFormat="1">
      <c r="F4600" s="545"/>
      <c r="H4600" s="545"/>
      <c r="J4600" s="545"/>
      <c r="O4600" s="578"/>
      <c r="P4600" s="547"/>
      <c r="Q4600" s="547"/>
      <c r="R4600" s="547"/>
    </row>
    <row r="4601" spans="6:18" s="577" customFormat="1">
      <c r="F4601" s="545"/>
      <c r="H4601" s="545"/>
      <c r="J4601" s="545"/>
      <c r="O4601" s="578"/>
      <c r="P4601" s="547"/>
      <c r="Q4601" s="547"/>
      <c r="R4601" s="547"/>
    </row>
    <row r="4602" spans="6:18" s="577" customFormat="1">
      <c r="F4602" s="545"/>
      <c r="H4602" s="545"/>
      <c r="J4602" s="545"/>
      <c r="O4602" s="578"/>
      <c r="P4602" s="547"/>
      <c r="Q4602" s="547"/>
      <c r="R4602" s="547"/>
    </row>
    <row r="4603" spans="6:18" s="577" customFormat="1">
      <c r="F4603" s="545"/>
      <c r="H4603" s="545"/>
      <c r="J4603" s="545"/>
      <c r="O4603" s="578"/>
      <c r="P4603" s="547"/>
      <c r="Q4603" s="547"/>
      <c r="R4603" s="547"/>
    </row>
    <row r="4604" spans="6:18" s="577" customFormat="1">
      <c r="F4604" s="545"/>
      <c r="H4604" s="545"/>
      <c r="J4604" s="545"/>
      <c r="O4604" s="578"/>
      <c r="P4604" s="547"/>
      <c r="Q4604" s="547"/>
      <c r="R4604" s="547"/>
    </row>
    <row r="4605" spans="6:18" s="577" customFormat="1">
      <c r="F4605" s="545"/>
      <c r="H4605" s="545"/>
      <c r="J4605" s="545"/>
      <c r="O4605" s="578"/>
      <c r="P4605" s="547"/>
      <c r="Q4605" s="547"/>
      <c r="R4605" s="547"/>
    </row>
    <row r="4606" spans="6:18" s="577" customFormat="1">
      <c r="F4606" s="545"/>
      <c r="H4606" s="545"/>
      <c r="J4606" s="545"/>
      <c r="O4606" s="578"/>
      <c r="P4606" s="547"/>
      <c r="Q4606" s="547"/>
      <c r="R4606" s="547"/>
    </row>
    <row r="4607" spans="6:18" s="577" customFormat="1">
      <c r="F4607" s="545"/>
      <c r="H4607" s="545"/>
      <c r="J4607" s="545"/>
      <c r="O4607" s="578"/>
      <c r="P4607" s="547"/>
      <c r="Q4607" s="547"/>
      <c r="R4607" s="547"/>
    </row>
    <row r="4608" spans="6:18" s="577" customFormat="1">
      <c r="F4608" s="545"/>
      <c r="H4608" s="545"/>
      <c r="J4608" s="545"/>
      <c r="O4608" s="578"/>
      <c r="P4608" s="547"/>
      <c r="Q4608" s="547"/>
      <c r="R4608" s="547"/>
    </row>
    <row r="4609" spans="6:18" s="577" customFormat="1">
      <c r="F4609" s="545"/>
      <c r="H4609" s="545"/>
      <c r="J4609" s="545"/>
      <c r="O4609" s="578"/>
      <c r="P4609" s="547"/>
      <c r="Q4609" s="547"/>
      <c r="R4609" s="547"/>
    </row>
    <row r="4610" spans="6:18" s="577" customFormat="1">
      <c r="F4610" s="545"/>
      <c r="H4610" s="545"/>
      <c r="J4610" s="545"/>
      <c r="O4610" s="578"/>
      <c r="P4610" s="547"/>
      <c r="Q4610" s="547"/>
      <c r="R4610" s="547"/>
    </row>
    <row r="4611" spans="6:18" s="577" customFormat="1">
      <c r="F4611" s="545"/>
      <c r="H4611" s="545"/>
      <c r="J4611" s="545"/>
      <c r="O4611" s="578"/>
      <c r="P4611" s="547"/>
      <c r="Q4611" s="547"/>
      <c r="R4611" s="547"/>
    </row>
    <row r="4612" spans="6:18" s="577" customFormat="1">
      <c r="F4612" s="545"/>
      <c r="H4612" s="545"/>
      <c r="J4612" s="545"/>
      <c r="O4612" s="578"/>
      <c r="P4612" s="547"/>
      <c r="Q4612" s="547"/>
      <c r="R4612" s="547"/>
    </row>
    <row r="4613" spans="6:18" s="577" customFormat="1">
      <c r="F4613" s="545"/>
      <c r="H4613" s="545"/>
      <c r="J4613" s="545"/>
      <c r="O4613" s="578"/>
      <c r="P4613" s="547"/>
      <c r="Q4613" s="547"/>
      <c r="R4613" s="547"/>
    </row>
    <row r="4614" spans="6:18" s="577" customFormat="1">
      <c r="F4614" s="545"/>
      <c r="H4614" s="545"/>
      <c r="J4614" s="545"/>
      <c r="O4614" s="578"/>
      <c r="P4614" s="547"/>
      <c r="Q4614" s="547"/>
      <c r="R4614" s="547"/>
    </row>
    <row r="4615" spans="6:18" s="577" customFormat="1">
      <c r="F4615" s="545"/>
      <c r="H4615" s="545"/>
      <c r="J4615" s="545"/>
      <c r="O4615" s="578"/>
      <c r="P4615" s="547"/>
      <c r="Q4615" s="547"/>
      <c r="R4615" s="547"/>
    </row>
    <row r="4616" spans="6:18" s="577" customFormat="1">
      <c r="F4616" s="545"/>
      <c r="H4616" s="545"/>
      <c r="J4616" s="545"/>
      <c r="O4616" s="578"/>
      <c r="P4616" s="547"/>
      <c r="Q4616" s="547"/>
      <c r="R4616" s="547"/>
    </row>
    <row r="4617" spans="6:18" s="577" customFormat="1">
      <c r="F4617" s="545"/>
      <c r="H4617" s="545"/>
      <c r="J4617" s="545"/>
      <c r="O4617" s="578"/>
      <c r="P4617" s="547"/>
      <c r="Q4617" s="547"/>
      <c r="R4617" s="547"/>
    </row>
    <row r="4618" spans="6:18" s="577" customFormat="1">
      <c r="F4618" s="545"/>
      <c r="H4618" s="545"/>
      <c r="J4618" s="545"/>
      <c r="O4618" s="578"/>
      <c r="P4618" s="547"/>
      <c r="Q4618" s="547"/>
      <c r="R4618" s="547"/>
    </row>
    <row r="4619" spans="6:18" s="577" customFormat="1">
      <c r="F4619" s="545"/>
      <c r="H4619" s="545"/>
      <c r="J4619" s="545"/>
      <c r="O4619" s="578"/>
      <c r="P4619" s="547"/>
      <c r="Q4619" s="547"/>
      <c r="R4619" s="547"/>
    </row>
    <row r="4620" spans="6:18" s="577" customFormat="1">
      <c r="F4620" s="545"/>
      <c r="H4620" s="545"/>
      <c r="J4620" s="545"/>
      <c r="O4620" s="578"/>
      <c r="P4620" s="547"/>
      <c r="Q4620" s="547"/>
      <c r="R4620" s="547"/>
    </row>
    <row r="4621" spans="6:18" s="577" customFormat="1">
      <c r="F4621" s="545"/>
      <c r="H4621" s="545"/>
      <c r="J4621" s="545"/>
      <c r="O4621" s="578"/>
      <c r="P4621" s="547"/>
      <c r="Q4621" s="547"/>
      <c r="R4621" s="547"/>
    </row>
    <row r="4622" spans="6:18" s="577" customFormat="1">
      <c r="F4622" s="545"/>
      <c r="H4622" s="545"/>
      <c r="J4622" s="545"/>
      <c r="O4622" s="578"/>
      <c r="P4622" s="547"/>
      <c r="Q4622" s="547"/>
      <c r="R4622" s="547"/>
    </row>
    <row r="4623" spans="6:18" s="577" customFormat="1">
      <c r="F4623" s="545"/>
      <c r="H4623" s="545"/>
      <c r="J4623" s="545"/>
      <c r="O4623" s="578"/>
      <c r="P4623" s="547"/>
      <c r="Q4623" s="547"/>
      <c r="R4623" s="547"/>
    </row>
    <row r="4624" spans="6:18" s="577" customFormat="1">
      <c r="F4624" s="545"/>
      <c r="H4624" s="545"/>
      <c r="J4624" s="545"/>
      <c r="O4624" s="578"/>
      <c r="P4624" s="547"/>
      <c r="Q4624" s="547"/>
      <c r="R4624" s="547"/>
    </row>
    <row r="4625" spans="6:18" s="577" customFormat="1">
      <c r="F4625" s="545"/>
      <c r="H4625" s="545"/>
      <c r="J4625" s="545"/>
      <c r="O4625" s="578"/>
      <c r="P4625" s="547"/>
      <c r="Q4625" s="547"/>
      <c r="R4625" s="547"/>
    </row>
    <row r="4626" spans="6:18" s="577" customFormat="1">
      <c r="F4626" s="545"/>
      <c r="H4626" s="545"/>
      <c r="J4626" s="545"/>
      <c r="O4626" s="578"/>
      <c r="P4626" s="547"/>
      <c r="Q4626" s="547"/>
      <c r="R4626" s="547"/>
    </row>
    <row r="4627" spans="6:18" s="577" customFormat="1">
      <c r="F4627" s="545"/>
      <c r="H4627" s="545"/>
      <c r="J4627" s="545"/>
      <c r="O4627" s="578"/>
      <c r="P4627" s="547"/>
      <c r="Q4627" s="547"/>
      <c r="R4627" s="547"/>
    </row>
    <row r="4628" spans="6:18" s="577" customFormat="1">
      <c r="F4628" s="545"/>
      <c r="H4628" s="545"/>
      <c r="J4628" s="545"/>
      <c r="O4628" s="578"/>
      <c r="P4628" s="547"/>
      <c r="Q4628" s="547"/>
      <c r="R4628" s="547"/>
    </row>
    <row r="4629" spans="6:18" s="577" customFormat="1">
      <c r="F4629" s="545"/>
      <c r="H4629" s="545"/>
      <c r="J4629" s="545"/>
      <c r="O4629" s="578"/>
      <c r="P4629" s="547"/>
      <c r="Q4629" s="547"/>
      <c r="R4629" s="547"/>
    </row>
    <row r="4630" spans="6:18" s="577" customFormat="1">
      <c r="F4630" s="545"/>
      <c r="H4630" s="545"/>
      <c r="J4630" s="545"/>
      <c r="O4630" s="578"/>
      <c r="P4630" s="547"/>
      <c r="Q4630" s="547"/>
      <c r="R4630" s="547"/>
    </row>
    <row r="4631" spans="6:18" s="577" customFormat="1">
      <c r="F4631" s="545"/>
      <c r="H4631" s="545"/>
      <c r="J4631" s="545"/>
      <c r="O4631" s="578"/>
      <c r="P4631" s="547"/>
      <c r="Q4631" s="547"/>
      <c r="R4631" s="547"/>
    </row>
    <row r="4632" spans="6:18" s="577" customFormat="1">
      <c r="F4632" s="545"/>
      <c r="H4632" s="545"/>
      <c r="J4632" s="545"/>
      <c r="O4632" s="578"/>
      <c r="P4632" s="547"/>
      <c r="Q4632" s="547"/>
      <c r="R4632" s="547"/>
    </row>
    <row r="4633" spans="6:18" s="577" customFormat="1">
      <c r="F4633" s="545"/>
      <c r="H4633" s="545"/>
      <c r="J4633" s="545"/>
      <c r="O4633" s="578"/>
      <c r="P4633" s="547"/>
      <c r="Q4633" s="547"/>
      <c r="R4633" s="547"/>
    </row>
    <row r="4634" spans="6:18" s="577" customFormat="1">
      <c r="F4634" s="545"/>
      <c r="H4634" s="545"/>
      <c r="J4634" s="545"/>
      <c r="O4634" s="578"/>
      <c r="P4634" s="547"/>
      <c r="Q4634" s="547"/>
      <c r="R4634" s="547"/>
    </row>
    <row r="4635" spans="6:18" s="577" customFormat="1">
      <c r="F4635" s="545"/>
      <c r="H4635" s="545"/>
      <c r="J4635" s="545"/>
      <c r="O4635" s="578"/>
      <c r="P4635" s="547"/>
      <c r="Q4635" s="547"/>
      <c r="R4635" s="547"/>
    </row>
    <row r="4636" spans="6:18" s="577" customFormat="1">
      <c r="F4636" s="545"/>
      <c r="H4636" s="545"/>
      <c r="J4636" s="545"/>
      <c r="O4636" s="578"/>
      <c r="P4636" s="547"/>
      <c r="Q4636" s="547"/>
      <c r="R4636" s="547"/>
    </row>
    <row r="4637" spans="6:18" s="577" customFormat="1">
      <c r="F4637" s="545"/>
      <c r="H4637" s="545"/>
      <c r="J4637" s="545"/>
      <c r="O4637" s="578"/>
      <c r="P4637" s="547"/>
      <c r="Q4637" s="547"/>
      <c r="R4637" s="547"/>
    </row>
    <row r="4638" spans="6:18" s="577" customFormat="1">
      <c r="F4638" s="545"/>
      <c r="H4638" s="545"/>
      <c r="J4638" s="545"/>
      <c r="O4638" s="578"/>
      <c r="P4638" s="547"/>
      <c r="Q4638" s="547"/>
      <c r="R4638" s="547"/>
    </row>
    <row r="4639" spans="6:18" s="577" customFormat="1">
      <c r="F4639" s="545"/>
      <c r="H4639" s="545"/>
      <c r="J4639" s="545"/>
      <c r="O4639" s="578"/>
      <c r="P4639" s="547"/>
      <c r="Q4639" s="547"/>
      <c r="R4639" s="547"/>
    </row>
    <row r="4640" spans="6:18" s="577" customFormat="1">
      <c r="F4640" s="545"/>
      <c r="H4640" s="545"/>
      <c r="J4640" s="545"/>
      <c r="O4640" s="578"/>
      <c r="P4640" s="547"/>
      <c r="Q4640" s="547"/>
      <c r="R4640" s="547"/>
    </row>
    <row r="4641" spans="6:18" s="577" customFormat="1">
      <c r="F4641" s="545"/>
      <c r="H4641" s="545"/>
      <c r="J4641" s="545"/>
      <c r="O4641" s="578"/>
      <c r="P4641" s="547"/>
      <c r="Q4641" s="547"/>
      <c r="R4641" s="547"/>
    </row>
    <row r="4642" spans="6:18" s="577" customFormat="1">
      <c r="F4642" s="545"/>
      <c r="H4642" s="545"/>
      <c r="J4642" s="545"/>
      <c r="O4642" s="578"/>
      <c r="P4642" s="547"/>
      <c r="Q4642" s="547"/>
      <c r="R4642" s="547"/>
    </row>
    <row r="4643" spans="6:18" s="577" customFormat="1">
      <c r="F4643" s="545"/>
      <c r="H4643" s="545"/>
      <c r="J4643" s="545"/>
      <c r="O4643" s="578"/>
      <c r="P4643" s="547"/>
      <c r="Q4643" s="547"/>
      <c r="R4643" s="547"/>
    </row>
    <row r="4644" spans="6:18" s="577" customFormat="1">
      <c r="F4644" s="545"/>
      <c r="H4644" s="545"/>
      <c r="J4644" s="545"/>
      <c r="O4644" s="578"/>
      <c r="P4644" s="547"/>
      <c r="Q4644" s="547"/>
      <c r="R4644" s="547"/>
    </row>
    <row r="4645" spans="6:18" s="577" customFormat="1">
      <c r="F4645" s="545"/>
      <c r="H4645" s="545"/>
      <c r="J4645" s="545"/>
      <c r="O4645" s="578"/>
      <c r="P4645" s="547"/>
      <c r="Q4645" s="547"/>
      <c r="R4645" s="547"/>
    </row>
    <row r="4646" spans="6:18" s="577" customFormat="1">
      <c r="F4646" s="545"/>
      <c r="H4646" s="545"/>
      <c r="J4646" s="545"/>
      <c r="O4646" s="578"/>
      <c r="P4646" s="547"/>
      <c r="Q4646" s="547"/>
      <c r="R4646" s="547"/>
    </row>
    <row r="4647" spans="6:18" s="577" customFormat="1">
      <c r="F4647" s="545"/>
      <c r="H4647" s="545"/>
      <c r="J4647" s="545"/>
      <c r="O4647" s="578"/>
      <c r="P4647" s="547"/>
      <c r="Q4647" s="547"/>
      <c r="R4647" s="547"/>
    </row>
    <row r="4648" spans="6:18" s="577" customFormat="1">
      <c r="F4648" s="545"/>
      <c r="H4648" s="545"/>
      <c r="J4648" s="545"/>
      <c r="O4648" s="578"/>
      <c r="P4648" s="547"/>
      <c r="Q4648" s="547"/>
      <c r="R4648" s="547"/>
    </row>
    <row r="4649" spans="6:18" s="577" customFormat="1">
      <c r="F4649" s="545"/>
      <c r="H4649" s="545"/>
      <c r="J4649" s="545"/>
      <c r="O4649" s="578"/>
      <c r="P4649" s="547"/>
      <c r="Q4649" s="547"/>
      <c r="R4649" s="547"/>
    </row>
    <row r="4650" spans="6:18" s="577" customFormat="1">
      <c r="F4650" s="545"/>
      <c r="H4650" s="545"/>
      <c r="J4650" s="545"/>
      <c r="O4650" s="578"/>
      <c r="P4650" s="547"/>
      <c r="Q4650" s="547"/>
      <c r="R4650" s="547"/>
    </row>
    <row r="4651" spans="6:18" s="577" customFormat="1">
      <c r="F4651" s="545"/>
      <c r="H4651" s="545"/>
      <c r="J4651" s="545"/>
      <c r="O4651" s="578"/>
      <c r="P4651" s="547"/>
      <c r="Q4651" s="547"/>
      <c r="R4651" s="547"/>
    </row>
    <row r="4652" spans="6:18" s="577" customFormat="1">
      <c r="F4652" s="545"/>
      <c r="H4652" s="545"/>
      <c r="J4652" s="545"/>
      <c r="O4652" s="578"/>
      <c r="P4652" s="547"/>
      <c r="Q4652" s="547"/>
      <c r="R4652" s="547"/>
    </row>
    <row r="4653" spans="6:18" s="577" customFormat="1">
      <c r="F4653" s="545"/>
      <c r="H4653" s="545"/>
      <c r="J4653" s="545"/>
      <c r="O4653" s="578"/>
      <c r="P4653" s="547"/>
      <c r="Q4653" s="547"/>
      <c r="R4653" s="547"/>
    </row>
    <row r="4654" spans="6:18" s="577" customFormat="1">
      <c r="F4654" s="545"/>
      <c r="H4654" s="545"/>
      <c r="J4654" s="545"/>
      <c r="O4654" s="578"/>
      <c r="P4654" s="547"/>
      <c r="Q4654" s="547"/>
      <c r="R4654" s="547"/>
    </row>
    <row r="4655" spans="6:18" s="577" customFormat="1">
      <c r="F4655" s="545"/>
      <c r="H4655" s="545"/>
      <c r="J4655" s="545"/>
      <c r="O4655" s="578"/>
      <c r="P4655" s="547"/>
      <c r="Q4655" s="547"/>
      <c r="R4655" s="547"/>
    </row>
    <row r="4656" spans="6:18" s="577" customFormat="1">
      <c r="F4656" s="545"/>
      <c r="H4656" s="545"/>
      <c r="J4656" s="545"/>
      <c r="O4656" s="578"/>
      <c r="P4656" s="547"/>
      <c r="Q4656" s="547"/>
      <c r="R4656" s="547"/>
    </row>
    <row r="4657" spans="6:18" s="577" customFormat="1">
      <c r="F4657" s="545"/>
      <c r="H4657" s="545"/>
      <c r="J4657" s="545"/>
      <c r="O4657" s="578"/>
      <c r="P4657" s="547"/>
      <c r="Q4657" s="547"/>
      <c r="R4657" s="547"/>
    </row>
    <row r="4658" spans="6:18" s="577" customFormat="1">
      <c r="F4658" s="545"/>
      <c r="H4658" s="545"/>
      <c r="J4658" s="545"/>
      <c r="O4658" s="578"/>
      <c r="P4658" s="547"/>
      <c r="Q4658" s="547"/>
      <c r="R4658" s="547"/>
    </row>
    <row r="4659" spans="6:18" s="577" customFormat="1">
      <c r="F4659" s="545"/>
      <c r="H4659" s="545"/>
      <c r="J4659" s="545"/>
      <c r="O4659" s="578"/>
      <c r="P4659" s="547"/>
      <c r="Q4659" s="547"/>
      <c r="R4659" s="547"/>
    </row>
    <row r="4660" spans="6:18" s="577" customFormat="1">
      <c r="F4660" s="545"/>
      <c r="H4660" s="545"/>
      <c r="J4660" s="545"/>
      <c r="O4660" s="578"/>
      <c r="P4660" s="547"/>
      <c r="Q4660" s="547"/>
      <c r="R4660" s="547"/>
    </row>
    <row r="4661" spans="6:18" s="577" customFormat="1">
      <c r="F4661" s="545"/>
      <c r="H4661" s="545"/>
      <c r="J4661" s="545"/>
      <c r="O4661" s="578"/>
      <c r="P4661" s="547"/>
      <c r="Q4661" s="547"/>
      <c r="R4661" s="547"/>
    </row>
    <row r="4662" spans="6:18" s="577" customFormat="1">
      <c r="F4662" s="545"/>
      <c r="H4662" s="545"/>
      <c r="J4662" s="545"/>
      <c r="O4662" s="578"/>
      <c r="P4662" s="547"/>
      <c r="Q4662" s="547"/>
      <c r="R4662" s="547"/>
    </row>
    <row r="4663" spans="6:18" s="577" customFormat="1">
      <c r="F4663" s="545"/>
      <c r="H4663" s="545"/>
      <c r="J4663" s="545"/>
      <c r="O4663" s="578"/>
      <c r="P4663" s="547"/>
      <c r="Q4663" s="547"/>
      <c r="R4663" s="547"/>
    </row>
    <row r="4664" spans="6:18" s="577" customFormat="1">
      <c r="F4664" s="545"/>
      <c r="H4664" s="545"/>
      <c r="J4664" s="545"/>
      <c r="O4664" s="578"/>
      <c r="P4664" s="547"/>
      <c r="Q4664" s="547"/>
      <c r="R4664" s="547"/>
    </row>
    <row r="4665" spans="6:18" s="577" customFormat="1">
      <c r="F4665" s="545"/>
      <c r="H4665" s="545"/>
      <c r="J4665" s="545"/>
      <c r="O4665" s="578"/>
      <c r="P4665" s="547"/>
      <c r="Q4665" s="547"/>
      <c r="R4665" s="547"/>
    </row>
    <row r="4666" spans="6:18" s="577" customFormat="1">
      <c r="F4666" s="545"/>
      <c r="H4666" s="545"/>
      <c r="J4666" s="545"/>
      <c r="O4666" s="578"/>
      <c r="P4666" s="547"/>
      <c r="Q4666" s="547"/>
      <c r="R4666" s="547"/>
    </row>
    <row r="4667" spans="6:18" s="577" customFormat="1">
      <c r="F4667" s="545"/>
      <c r="H4667" s="545"/>
      <c r="J4667" s="545"/>
      <c r="O4667" s="578"/>
      <c r="P4667" s="547"/>
      <c r="Q4667" s="547"/>
      <c r="R4667" s="547"/>
    </row>
    <row r="4668" spans="6:18" s="577" customFormat="1">
      <c r="F4668" s="545"/>
      <c r="H4668" s="545"/>
      <c r="J4668" s="545"/>
      <c r="O4668" s="578"/>
      <c r="P4668" s="547"/>
      <c r="Q4668" s="547"/>
      <c r="R4668" s="547"/>
    </row>
    <row r="4669" spans="6:18" s="577" customFormat="1">
      <c r="F4669" s="545"/>
      <c r="H4669" s="545"/>
      <c r="J4669" s="545"/>
      <c r="O4669" s="578"/>
      <c r="P4669" s="547"/>
      <c r="Q4669" s="547"/>
      <c r="R4669" s="547"/>
    </row>
    <row r="4670" spans="6:18" s="577" customFormat="1">
      <c r="F4670" s="545"/>
      <c r="H4670" s="545"/>
      <c r="J4670" s="545"/>
      <c r="O4670" s="578"/>
      <c r="P4670" s="547"/>
      <c r="Q4670" s="547"/>
      <c r="R4670" s="547"/>
    </row>
    <row r="4671" spans="6:18" s="577" customFormat="1">
      <c r="F4671" s="545"/>
      <c r="H4671" s="545"/>
      <c r="J4671" s="545"/>
      <c r="O4671" s="578"/>
      <c r="P4671" s="547"/>
      <c r="Q4671" s="547"/>
      <c r="R4671" s="547"/>
    </row>
    <row r="4672" spans="6:18" s="577" customFormat="1">
      <c r="F4672" s="545"/>
      <c r="H4672" s="545"/>
      <c r="J4672" s="545"/>
      <c r="O4672" s="578"/>
      <c r="P4672" s="547"/>
      <c r="Q4672" s="547"/>
      <c r="R4672" s="547"/>
    </row>
    <row r="4673" spans="6:18" s="577" customFormat="1">
      <c r="F4673" s="545"/>
      <c r="H4673" s="545"/>
      <c r="J4673" s="545"/>
      <c r="O4673" s="578"/>
      <c r="P4673" s="547"/>
      <c r="Q4673" s="547"/>
      <c r="R4673" s="547"/>
    </row>
    <row r="4674" spans="6:18" s="577" customFormat="1">
      <c r="F4674" s="545"/>
      <c r="H4674" s="545"/>
      <c r="J4674" s="545"/>
      <c r="O4674" s="578"/>
      <c r="P4674" s="547"/>
      <c r="Q4674" s="547"/>
      <c r="R4674" s="547"/>
    </row>
    <row r="4675" spans="6:18" s="577" customFormat="1">
      <c r="F4675" s="545"/>
      <c r="H4675" s="545"/>
      <c r="J4675" s="545"/>
      <c r="O4675" s="578"/>
      <c r="P4675" s="547"/>
      <c r="Q4675" s="547"/>
      <c r="R4675" s="547"/>
    </row>
    <row r="4676" spans="6:18" s="577" customFormat="1">
      <c r="F4676" s="545"/>
      <c r="H4676" s="545"/>
      <c r="J4676" s="545"/>
      <c r="O4676" s="578"/>
      <c r="P4676" s="547"/>
      <c r="Q4676" s="547"/>
      <c r="R4676" s="547"/>
    </row>
    <row r="4677" spans="6:18" s="577" customFormat="1">
      <c r="F4677" s="545"/>
      <c r="H4677" s="545"/>
      <c r="J4677" s="545"/>
      <c r="O4677" s="578"/>
      <c r="P4677" s="547"/>
      <c r="Q4677" s="547"/>
      <c r="R4677" s="547"/>
    </row>
    <row r="4678" spans="6:18" s="577" customFormat="1">
      <c r="F4678" s="545"/>
      <c r="H4678" s="545"/>
      <c r="J4678" s="545"/>
      <c r="O4678" s="578"/>
      <c r="P4678" s="547"/>
      <c r="Q4678" s="547"/>
      <c r="R4678" s="547"/>
    </row>
    <row r="4679" spans="6:18" s="577" customFormat="1">
      <c r="F4679" s="545"/>
      <c r="H4679" s="545"/>
      <c r="J4679" s="545"/>
      <c r="O4679" s="578"/>
      <c r="P4679" s="547"/>
      <c r="Q4679" s="547"/>
      <c r="R4679" s="547"/>
    </row>
    <row r="4680" spans="6:18" s="577" customFormat="1">
      <c r="F4680" s="545"/>
      <c r="H4680" s="545"/>
      <c r="J4680" s="545"/>
      <c r="O4680" s="578"/>
      <c r="P4680" s="547"/>
      <c r="Q4680" s="547"/>
      <c r="R4680" s="547"/>
    </row>
    <row r="4681" spans="6:18" s="577" customFormat="1">
      <c r="F4681" s="545"/>
      <c r="H4681" s="545"/>
      <c r="J4681" s="545"/>
      <c r="O4681" s="578"/>
      <c r="P4681" s="547"/>
      <c r="Q4681" s="547"/>
      <c r="R4681" s="547"/>
    </row>
    <row r="4682" spans="6:18" s="577" customFormat="1">
      <c r="F4682" s="545"/>
      <c r="H4682" s="545"/>
      <c r="J4682" s="545"/>
      <c r="O4682" s="578"/>
      <c r="P4682" s="547"/>
      <c r="Q4682" s="547"/>
      <c r="R4682" s="547"/>
    </row>
    <row r="4683" spans="6:18" s="577" customFormat="1">
      <c r="F4683" s="545"/>
      <c r="H4683" s="545"/>
      <c r="J4683" s="545"/>
      <c r="O4683" s="578"/>
      <c r="P4683" s="547"/>
      <c r="Q4683" s="547"/>
      <c r="R4683" s="547"/>
    </row>
    <row r="4684" spans="6:18" s="577" customFormat="1">
      <c r="F4684" s="545"/>
      <c r="H4684" s="545"/>
      <c r="J4684" s="545"/>
      <c r="O4684" s="578"/>
      <c r="P4684" s="547"/>
      <c r="Q4684" s="547"/>
      <c r="R4684" s="547"/>
    </row>
    <row r="4685" spans="6:18" s="577" customFormat="1">
      <c r="F4685" s="545"/>
      <c r="H4685" s="545"/>
      <c r="J4685" s="545"/>
      <c r="O4685" s="578"/>
      <c r="P4685" s="547"/>
      <c r="Q4685" s="547"/>
      <c r="R4685" s="547"/>
    </row>
    <row r="4686" spans="6:18" s="577" customFormat="1">
      <c r="F4686" s="545"/>
      <c r="H4686" s="545"/>
      <c r="J4686" s="545"/>
      <c r="O4686" s="578"/>
      <c r="P4686" s="547"/>
      <c r="Q4686" s="547"/>
      <c r="R4686" s="547"/>
    </row>
    <row r="4687" spans="6:18" s="577" customFormat="1">
      <c r="F4687" s="545"/>
      <c r="H4687" s="545"/>
      <c r="J4687" s="545"/>
      <c r="O4687" s="578"/>
      <c r="P4687" s="547"/>
      <c r="Q4687" s="547"/>
      <c r="R4687" s="547"/>
    </row>
    <row r="4688" spans="6:18" s="577" customFormat="1">
      <c r="F4688" s="545"/>
      <c r="H4688" s="545"/>
      <c r="J4688" s="545"/>
      <c r="O4688" s="578"/>
      <c r="P4688" s="547"/>
      <c r="Q4688" s="547"/>
      <c r="R4688" s="547"/>
    </row>
    <row r="4689" spans="6:18" s="577" customFormat="1">
      <c r="F4689" s="545"/>
      <c r="H4689" s="545"/>
      <c r="J4689" s="545"/>
      <c r="O4689" s="578"/>
      <c r="P4689" s="547"/>
      <c r="Q4689" s="547"/>
      <c r="R4689" s="547"/>
    </row>
    <row r="4690" spans="6:18" s="577" customFormat="1">
      <c r="F4690" s="545"/>
      <c r="H4690" s="545"/>
      <c r="J4690" s="545"/>
      <c r="O4690" s="578"/>
      <c r="P4690" s="547"/>
      <c r="Q4690" s="547"/>
      <c r="R4690" s="547"/>
    </row>
    <row r="4691" spans="6:18" s="577" customFormat="1">
      <c r="F4691" s="545"/>
      <c r="H4691" s="545"/>
      <c r="J4691" s="545"/>
      <c r="O4691" s="578"/>
      <c r="P4691" s="547"/>
      <c r="Q4691" s="547"/>
      <c r="R4691" s="547"/>
    </row>
    <row r="4692" spans="6:18" s="577" customFormat="1">
      <c r="F4692" s="545"/>
      <c r="H4692" s="545"/>
      <c r="J4692" s="545"/>
      <c r="O4692" s="578"/>
      <c r="P4692" s="547"/>
      <c r="Q4692" s="547"/>
      <c r="R4692" s="547"/>
    </row>
    <row r="4693" spans="6:18" s="577" customFormat="1">
      <c r="F4693" s="545"/>
      <c r="H4693" s="545"/>
      <c r="J4693" s="545"/>
      <c r="O4693" s="578"/>
      <c r="P4693" s="547"/>
      <c r="Q4693" s="547"/>
      <c r="R4693" s="547"/>
    </row>
    <row r="4694" spans="6:18" s="577" customFormat="1">
      <c r="F4694" s="545"/>
      <c r="H4694" s="545"/>
      <c r="J4694" s="545"/>
      <c r="O4694" s="578"/>
      <c r="P4694" s="547"/>
      <c r="Q4694" s="547"/>
      <c r="R4694" s="547"/>
    </row>
    <row r="4695" spans="6:18" s="577" customFormat="1">
      <c r="F4695" s="545"/>
      <c r="H4695" s="545"/>
      <c r="J4695" s="545"/>
      <c r="O4695" s="578"/>
      <c r="P4695" s="547"/>
      <c r="Q4695" s="547"/>
      <c r="R4695" s="547"/>
    </row>
    <row r="4696" spans="6:18" s="577" customFormat="1">
      <c r="F4696" s="545"/>
      <c r="H4696" s="545"/>
      <c r="J4696" s="545"/>
      <c r="O4696" s="578"/>
      <c r="P4696" s="547"/>
      <c r="Q4696" s="547"/>
      <c r="R4696" s="547"/>
    </row>
    <row r="4697" spans="6:18" s="577" customFormat="1">
      <c r="F4697" s="545"/>
      <c r="H4697" s="545"/>
      <c r="J4697" s="545"/>
      <c r="O4697" s="578"/>
      <c r="P4697" s="547"/>
      <c r="Q4697" s="547"/>
      <c r="R4697" s="547"/>
    </row>
    <row r="4698" spans="6:18" s="577" customFormat="1">
      <c r="F4698" s="545"/>
      <c r="H4698" s="545"/>
      <c r="J4698" s="545"/>
      <c r="O4698" s="578"/>
      <c r="P4698" s="547"/>
      <c r="Q4698" s="547"/>
      <c r="R4698" s="547"/>
    </row>
    <row r="4699" spans="6:18" s="577" customFormat="1">
      <c r="F4699" s="545"/>
      <c r="H4699" s="545"/>
      <c r="J4699" s="545"/>
      <c r="O4699" s="578"/>
      <c r="P4699" s="547"/>
      <c r="Q4699" s="547"/>
      <c r="R4699" s="547"/>
    </row>
    <row r="4700" spans="6:18" s="577" customFormat="1">
      <c r="F4700" s="545"/>
      <c r="H4700" s="545"/>
      <c r="J4700" s="545"/>
      <c r="O4700" s="578"/>
      <c r="P4700" s="547"/>
      <c r="Q4700" s="547"/>
      <c r="R4700" s="547"/>
    </row>
    <row r="4701" spans="6:18" s="577" customFormat="1">
      <c r="F4701" s="545"/>
      <c r="H4701" s="545"/>
      <c r="J4701" s="545"/>
      <c r="O4701" s="578"/>
      <c r="P4701" s="547"/>
      <c r="Q4701" s="547"/>
      <c r="R4701" s="547"/>
    </row>
    <row r="4702" spans="6:18" s="577" customFormat="1">
      <c r="F4702" s="545"/>
      <c r="H4702" s="545"/>
      <c r="J4702" s="545"/>
      <c r="O4702" s="578"/>
      <c r="P4702" s="547"/>
      <c r="Q4702" s="547"/>
      <c r="R4702" s="547"/>
    </row>
    <row r="4703" spans="6:18" s="577" customFormat="1">
      <c r="F4703" s="545"/>
      <c r="H4703" s="545"/>
      <c r="J4703" s="545"/>
      <c r="O4703" s="578"/>
      <c r="P4703" s="547"/>
      <c r="Q4703" s="547"/>
      <c r="R4703" s="547"/>
    </row>
    <row r="4704" spans="6:18" s="577" customFormat="1">
      <c r="F4704" s="545"/>
      <c r="H4704" s="545"/>
      <c r="J4704" s="545"/>
      <c r="O4704" s="578"/>
      <c r="P4704" s="547"/>
      <c r="Q4704" s="547"/>
      <c r="R4704" s="547"/>
    </row>
    <row r="4705" spans="6:18" s="577" customFormat="1">
      <c r="F4705" s="545"/>
      <c r="H4705" s="545"/>
      <c r="J4705" s="545"/>
      <c r="O4705" s="578"/>
      <c r="P4705" s="547"/>
      <c r="Q4705" s="547"/>
      <c r="R4705" s="547"/>
    </row>
    <row r="4706" spans="6:18" s="577" customFormat="1">
      <c r="F4706" s="545"/>
      <c r="H4706" s="545"/>
      <c r="J4706" s="545"/>
      <c r="O4706" s="578"/>
      <c r="P4706" s="547"/>
      <c r="Q4706" s="547"/>
      <c r="R4706" s="547"/>
    </row>
    <row r="4707" spans="6:18" s="577" customFormat="1">
      <c r="F4707" s="545"/>
      <c r="H4707" s="545"/>
      <c r="J4707" s="545"/>
      <c r="O4707" s="578"/>
      <c r="P4707" s="547"/>
      <c r="Q4707" s="547"/>
      <c r="R4707" s="547"/>
    </row>
    <row r="4708" spans="6:18" s="577" customFormat="1">
      <c r="F4708" s="545"/>
      <c r="H4708" s="545"/>
      <c r="J4708" s="545"/>
      <c r="O4708" s="578"/>
      <c r="P4708" s="547"/>
      <c r="Q4708" s="547"/>
      <c r="R4708" s="547"/>
    </row>
    <row r="4709" spans="6:18" s="577" customFormat="1">
      <c r="F4709" s="545"/>
      <c r="H4709" s="545"/>
      <c r="J4709" s="545"/>
      <c r="O4709" s="578"/>
      <c r="P4709" s="547"/>
      <c r="Q4709" s="547"/>
      <c r="R4709" s="547"/>
    </row>
    <row r="4710" spans="6:18" s="577" customFormat="1">
      <c r="F4710" s="545"/>
      <c r="H4710" s="545"/>
      <c r="J4710" s="545"/>
      <c r="O4710" s="578"/>
      <c r="P4710" s="547"/>
      <c r="Q4710" s="547"/>
      <c r="R4710" s="547"/>
    </row>
    <row r="4711" spans="6:18" s="577" customFormat="1">
      <c r="F4711" s="545"/>
      <c r="H4711" s="545"/>
      <c r="J4711" s="545"/>
      <c r="O4711" s="578"/>
      <c r="P4711" s="547"/>
      <c r="Q4711" s="547"/>
      <c r="R4711" s="547"/>
    </row>
    <row r="4712" spans="6:18" s="577" customFormat="1">
      <c r="F4712" s="545"/>
      <c r="H4712" s="545"/>
      <c r="J4712" s="545"/>
      <c r="O4712" s="578"/>
      <c r="P4712" s="547"/>
      <c r="Q4712" s="547"/>
      <c r="R4712" s="547"/>
    </row>
    <row r="4713" spans="6:18" s="577" customFormat="1">
      <c r="F4713" s="545"/>
      <c r="H4713" s="545"/>
      <c r="J4713" s="545"/>
      <c r="O4713" s="578"/>
      <c r="P4713" s="547"/>
      <c r="Q4713" s="547"/>
      <c r="R4713" s="547"/>
    </row>
    <row r="4714" spans="6:18" s="577" customFormat="1">
      <c r="F4714" s="545"/>
      <c r="H4714" s="545"/>
      <c r="J4714" s="545"/>
      <c r="O4714" s="578"/>
      <c r="P4714" s="547"/>
      <c r="Q4714" s="547"/>
      <c r="R4714" s="547"/>
    </row>
    <row r="4715" spans="6:18" s="577" customFormat="1">
      <c r="F4715" s="545"/>
      <c r="H4715" s="545"/>
      <c r="J4715" s="545"/>
      <c r="O4715" s="578"/>
      <c r="P4715" s="547"/>
      <c r="Q4715" s="547"/>
      <c r="R4715" s="547"/>
    </row>
    <row r="4716" spans="6:18" s="577" customFormat="1">
      <c r="F4716" s="545"/>
      <c r="H4716" s="545"/>
      <c r="J4716" s="545"/>
      <c r="O4716" s="578"/>
      <c r="P4716" s="547"/>
      <c r="Q4716" s="547"/>
      <c r="R4716" s="547"/>
    </row>
    <row r="4717" spans="6:18" s="577" customFormat="1">
      <c r="F4717" s="545"/>
      <c r="H4717" s="545"/>
      <c r="J4717" s="545"/>
      <c r="O4717" s="578"/>
      <c r="P4717" s="547"/>
      <c r="Q4717" s="547"/>
      <c r="R4717" s="547"/>
    </row>
    <row r="4718" spans="6:18" s="577" customFormat="1">
      <c r="F4718" s="545"/>
      <c r="H4718" s="545"/>
      <c r="J4718" s="545"/>
      <c r="O4718" s="578"/>
      <c r="P4718" s="547"/>
      <c r="Q4718" s="547"/>
      <c r="R4718" s="547"/>
    </row>
    <row r="4719" spans="6:18" s="577" customFormat="1">
      <c r="F4719" s="545"/>
      <c r="H4719" s="545"/>
      <c r="J4719" s="545"/>
      <c r="O4719" s="578"/>
      <c r="P4719" s="547"/>
      <c r="Q4719" s="547"/>
      <c r="R4719" s="547"/>
    </row>
    <row r="4720" spans="6:18" s="577" customFormat="1">
      <c r="F4720" s="545"/>
      <c r="H4720" s="545"/>
      <c r="J4720" s="545"/>
      <c r="O4720" s="578"/>
      <c r="P4720" s="547"/>
      <c r="Q4720" s="547"/>
      <c r="R4720" s="547"/>
    </row>
    <row r="4721" spans="6:18" s="577" customFormat="1">
      <c r="F4721" s="545"/>
      <c r="H4721" s="545"/>
      <c r="J4721" s="545"/>
      <c r="O4721" s="578"/>
      <c r="P4721" s="547"/>
      <c r="Q4721" s="547"/>
      <c r="R4721" s="547"/>
    </row>
    <row r="4722" spans="6:18" s="577" customFormat="1">
      <c r="F4722" s="545"/>
      <c r="H4722" s="545"/>
      <c r="J4722" s="545"/>
      <c r="O4722" s="578"/>
      <c r="P4722" s="547"/>
      <c r="Q4722" s="547"/>
      <c r="R4722" s="547"/>
    </row>
    <row r="4723" spans="6:18" s="577" customFormat="1">
      <c r="F4723" s="545"/>
      <c r="H4723" s="545"/>
      <c r="J4723" s="545"/>
      <c r="O4723" s="578"/>
      <c r="P4723" s="547"/>
      <c r="Q4723" s="547"/>
      <c r="R4723" s="547"/>
    </row>
    <row r="4724" spans="6:18" s="577" customFormat="1">
      <c r="F4724" s="545"/>
      <c r="H4724" s="545"/>
      <c r="J4724" s="545"/>
      <c r="O4724" s="578"/>
      <c r="P4724" s="547"/>
      <c r="Q4724" s="547"/>
      <c r="R4724" s="547"/>
    </row>
    <row r="4725" spans="6:18" s="577" customFormat="1">
      <c r="F4725" s="545"/>
      <c r="H4725" s="545"/>
      <c r="J4725" s="545"/>
      <c r="O4725" s="578"/>
      <c r="P4725" s="547"/>
      <c r="Q4725" s="547"/>
      <c r="R4725" s="547"/>
    </row>
    <row r="4726" spans="6:18" s="577" customFormat="1">
      <c r="F4726" s="545"/>
      <c r="H4726" s="545"/>
      <c r="J4726" s="545"/>
      <c r="O4726" s="578"/>
      <c r="P4726" s="547"/>
      <c r="Q4726" s="547"/>
      <c r="R4726" s="547"/>
    </row>
    <row r="4727" spans="6:18" s="577" customFormat="1">
      <c r="F4727" s="545"/>
      <c r="H4727" s="545"/>
      <c r="J4727" s="545"/>
      <c r="O4727" s="578"/>
      <c r="P4727" s="547"/>
      <c r="Q4727" s="547"/>
      <c r="R4727" s="547"/>
    </row>
    <row r="4728" spans="6:18" s="577" customFormat="1">
      <c r="F4728" s="545"/>
      <c r="H4728" s="545"/>
      <c r="J4728" s="545"/>
      <c r="O4728" s="578"/>
      <c r="P4728" s="547"/>
      <c r="Q4728" s="547"/>
      <c r="R4728" s="547"/>
    </row>
    <row r="4729" spans="6:18" s="577" customFormat="1">
      <c r="F4729" s="545"/>
      <c r="H4729" s="545"/>
      <c r="J4729" s="545"/>
      <c r="O4729" s="578"/>
      <c r="P4729" s="547"/>
      <c r="Q4729" s="547"/>
      <c r="R4729" s="547"/>
    </row>
    <row r="4730" spans="6:18" s="577" customFormat="1">
      <c r="F4730" s="545"/>
      <c r="H4730" s="545"/>
      <c r="J4730" s="545"/>
      <c r="O4730" s="578"/>
      <c r="P4730" s="547"/>
      <c r="Q4730" s="547"/>
      <c r="R4730" s="547"/>
    </row>
    <row r="4731" spans="6:18" s="577" customFormat="1">
      <c r="F4731" s="545"/>
      <c r="H4731" s="545"/>
      <c r="J4731" s="545"/>
      <c r="O4731" s="578"/>
      <c r="P4731" s="547"/>
      <c r="Q4731" s="547"/>
      <c r="R4731" s="547"/>
    </row>
    <row r="4732" spans="6:18" s="577" customFormat="1">
      <c r="F4732" s="545"/>
      <c r="H4732" s="545"/>
      <c r="J4732" s="545"/>
      <c r="O4732" s="578"/>
      <c r="P4732" s="547"/>
      <c r="Q4732" s="547"/>
      <c r="R4732" s="547"/>
    </row>
    <row r="4733" spans="6:18" s="577" customFormat="1">
      <c r="F4733" s="545"/>
      <c r="H4733" s="545"/>
      <c r="J4733" s="545"/>
      <c r="O4733" s="578"/>
      <c r="P4733" s="547"/>
      <c r="Q4733" s="547"/>
      <c r="R4733" s="547"/>
    </row>
    <row r="4734" spans="6:18" s="577" customFormat="1">
      <c r="F4734" s="545"/>
      <c r="H4734" s="545"/>
      <c r="J4734" s="545"/>
      <c r="O4734" s="578"/>
      <c r="P4734" s="547"/>
      <c r="Q4734" s="547"/>
      <c r="R4734" s="547"/>
    </row>
    <row r="4735" spans="6:18" s="577" customFormat="1">
      <c r="F4735" s="545"/>
      <c r="H4735" s="545"/>
      <c r="J4735" s="545"/>
      <c r="O4735" s="578"/>
      <c r="P4735" s="547"/>
      <c r="Q4735" s="547"/>
      <c r="R4735" s="547"/>
    </row>
    <row r="4736" spans="6:18" s="577" customFormat="1">
      <c r="F4736" s="545"/>
      <c r="H4736" s="545"/>
      <c r="J4736" s="545"/>
      <c r="O4736" s="578"/>
      <c r="P4736" s="547"/>
      <c r="Q4736" s="547"/>
      <c r="R4736" s="547"/>
    </row>
    <row r="4737" spans="6:18" s="577" customFormat="1">
      <c r="F4737" s="545"/>
      <c r="H4737" s="545"/>
      <c r="J4737" s="545"/>
      <c r="O4737" s="578"/>
      <c r="P4737" s="547"/>
      <c r="Q4737" s="547"/>
      <c r="R4737" s="547"/>
    </row>
    <row r="4738" spans="6:18" s="577" customFormat="1">
      <c r="F4738" s="545"/>
      <c r="H4738" s="545"/>
      <c r="J4738" s="545"/>
      <c r="O4738" s="578"/>
      <c r="P4738" s="547"/>
      <c r="Q4738" s="547"/>
      <c r="R4738" s="547"/>
    </row>
    <row r="4739" spans="6:18" s="577" customFormat="1">
      <c r="F4739" s="545"/>
      <c r="H4739" s="545"/>
      <c r="J4739" s="545"/>
      <c r="O4739" s="578"/>
      <c r="P4739" s="547"/>
      <c r="Q4739" s="547"/>
      <c r="R4739" s="547"/>
    </row>
    <row r="4740" spans="6:18" s="577" customFormat="1">
      <c r="F4740" s="545"/>
      <c r="H4740" s="545"/>
      <c r="J4740" s="545"/>
      <c r="O4740" s="578"/>
      <c r="P4740" s="547"/>
      <c r="Q4740" s="547"/>
      <c r="R4740" s="547"/>
    </row>
    <row r="4741" spans="6:18" s="577" customFormat="1">
      <c r="F4741" s="545"/>
      <c r="H4741" s="545"/>
      <c r="J4741" s="545"/>
      <c r="O4741" s="578"/>
      <c r="P4741" s="547"/>
      <c r="Q4741" s="547"/>
      <c r="R4741" s="547"/>
    </row>
    <row r="4742" spans="6:18" s="577" customFormat="1">
      <c r="F4742" s="545"/>
      <c r="H4742" s="545"/>
      <c r="J4742" s="545"/>
      <c r="O4742" s="578"/>
      <c r="P4742" s="547"/>
      <c r="Q4742" s="547"/>
      <c r="R4742" s="547"/>
    </row>
    <row r="4743" spans="6:18" s="577" customFormat="1">
      <c r="F4743" s="545"/>
      <c r="H4743" s="545"/>
      <c r="J4743" s="545"/>
      <c r="O4743" s="578"/>
      <c r="P4743" s="547"/>
      <c r="Q4743" s="547"/>
      <c r="R4743" s="547"/>
    </row>
    <row r="4744" spans="6:18" s="577" customFormat="1">
      <c r="F4744" s="545"/>
      <c r="H4744" s="545"/>
      <c r="J4744" s="545"/>
      <c r="O4744" s="578"/>
      <c r="P4744" s="547"/>
      <c r="Q4744" s="547"/>
      <c r="R4744" s="547"/>
    </row>
    <row r="4745" spans="6:18" s="577" customFormat="1">
      <c r="F4745" s="545"/>
      <c r="H4745" s="545"/>
      <c r="J4745" s="545"/>
      <c r="O4745" s="578"/>
      <c r="P4745" s="547"/>
      <c r="Q4745" s="547"/>
      <c r="R4745" s="547"/>
    </row>
    <row r="4746" spans="6:18" s="577" customFormat="1">
      <c r="F4746" s="545"/>
      <c r="H4746" s="545"/>
      <c r="J4746" s="545"/>
      <c r="O4746" s="578"/>
      <c r="P4746" s="547"/>
      <c r="Q4746" s="547"/>
      <c r="R4746" s="547"/>
    </row>
    <row r="4747" spans="6:18" s="577" customFormat="1">
      <c r="F4747" s="545"/>
      <c r="H4747" s="545"/>
      <c r="J4747" s="545"/>
      <c r="O4747" s="578"/>
      <c r="P4747" s="547"/>
      <c r="Q4747" s="547"/>
      <c r="R4747" s="547"/>
    </row>
    <row r="4748" spans="6:18" s="577" customFormat="1">
      <c r="F4748" s="545"/>
      <c r="H4748" s="545"/>
      <c r="J4748" s="545"/>
      <c r="O4748" s="578"/>
      <c r="P4748" s="547"/>
      <c r="Q4748" s="547"/>
      <c r="R4748" s="547"/>
    </row>
    <row r="4749" spans="6:18" s="577" customFormat="1">
      <c r="F4749" s="545"/>
      <c r="H4749" s="545"/>
      <c r="J4749" s="545"/>
      <c r="O4749" s="578"/>
      <c r="P4749" s="547"/>
      <c r="Q4749" s="547"/>
      <c r="R4749" s="547"/>
    </row>
    <row r="4750" spans="6:18" s="577" customFormat="1">
      <c r="F4750" s="545"/>
      <c r="H4750" s="545"/>
      <c r="J4750" s="545"/>
      <c r="O4750" s="578"/>
      <c r="P4750" s="547"/>
      <c r="Q4750" s="547"/>
      <c r="R4750" s="547"/>
    </row>
    <row r="4751" spans="6:18" s="577" customFormat="1">
      <c r="F4751" s="545"/>
      <c r="H4751" s="545"/>
      <c r="J4751" s="545"/>
      <c r="O4751" s="578"/>
      <c r="P4751" s="547"/>
      <c r="Q4751" s="547"/>
      <c r="R4751" s="547"/>
    </row>
    <row r="4752" spans="6:18" s="577" customFormat="1">
      <c r="F4752" s="545"/>
      <c r="H4752" s="545"/>
      <c r="J4752" s="545"/>
      <c r="O4752" s="578"/>
      <c r="P4752" s="547"/>
      <c r="Q4752" s="547"/>
      <c r="R4752" s="547"/>
    </row>
    <row r="4753" spans="6:18" s="577" customFormat="1">
      <c r="F4753" s="545"/>
      <c r="H4753" s="545"/>
      <c r="J4753" s="545"/>
      <c r="O4753" s="578"/>
      <c r="P4753" s="547"/>
      <c r="Q4753" s="547"/>
      <c r="R4753" s="547"/>
    </row>
    <row r="4754" spans="6:18" s="577" customFormat="1">
      <c r="F4754" s="545"/>
      <c r="H4754" s="545"/>
      <c r="J4754" s="545"/>
      <c r="O4754" s="578"/>
      <c r="P4754" s="547"/>
      <c r="Q4754" s="547"/>
      <c r="R4754" s="547"/>
    </row>
    <row r="4755" spans="6:18" s="577" customFormat="1">
      <c r="F4755" s="545"/>
      <c r="H4755" s="545"/>
      <c r="J4755" s="545"/>
      <c r="O4755" s="578"/>
      <c r="P4755" s="547"/>
      <c r="Q4755" s="547"/>
      <c r="R4755" s="547"/>
    </row>
    <row r="4756" spans="6:18" s="577" customFormat="1">
      <c r="F4756" s="545"/>
      <c r="H4756" s="545"/>
      <c r="J4756" s="545"/>
      <c r="O4756" s="578"/>
      <c r="P4756" s="547"/>
      <c r="Q4756" s="547"/>
      <c r="R4756" s="547"/>
    </row>
    <row r="4757" spans="6:18" s="577" customFormat="1">
      <c r="F4757" s="545"/>
      <c r="H4757" s="545"/>
      <c r="J4757" s="545"/>
      <c r="O4757" s="578"/>
      <c r="P4757" s="547"/>
      <c r="Q4757" s="547"/>
      <c r="R4757" s="547"/>
    </row>
    <row r="4758" spans="6:18" s="577" customFormat="1">
      <c r="F4758" s="545"/>
      <c r="H4758" s="545"/>
      <c r="J4758" s="545"/>
      <c r="O4758" s="578"/>
      <c r="P4758" s="547"/>
      <c r="Q4758" s="547"/>
      <c r="R4758" s="547"/>
    </row>
    <row r="4759" spans="6:18" s="577" customFormat="1">
      <c r="F4759" s="545"/>
      <c r="H4759" s="545"/>
      <c r="J4759" s="545"/>
      <c r="O4759" s="578"/>
      <c r="P4759" s="547"/>
      <c r="Q4759" s="547"/>
      <c r="R4759" s="547"/>
    </row>
    <row r="4760" spans="6:18" s="577" customFormat="1">
      <c r="F4760" s="545"/>
      <c r="H4760" s="545"/>
      <c r="J4760" s="545"/>
      <c r="O4760" s="578"/>
      <c r="P4760" s="547"/>
      <c r="Q4760" s="547"/>
      <c r="R4760" s="547"/>
    </row>
    <row r="4761" spans="6:18" s="577" customFormat="1">
      <c r="F4761" s="545"/>
      <c r="H4761" s="545"/>
      <c r="J4761" s="545"/>
      <c r="O4761" s="578"/>
      <c r="P4761" s="547"/>
      <c r="Q4761" s="547"/>
      <c r="R4761" s="547"/>
    </row>
    <row r="4762" spans="6:18" s="577" customFormat="1">
      <c r="F4762" s="545"/>
      <c r="H4762" s="545"/>
      <c r="J4762" s="545"/>
      <c r="O4762" s="578"/>
      <c r="P4762" s="547"/>
      <c r="Q4762" s="547"/>
      <c r="R4762" s="547"/>
    </row>
    <row r="4763" spans="6:18" s="577" customFormat="1">
      <c r="F4763" s="545"/>
      <c r="H4763" s="545"/>
      <c r="J4763" s="545"/>
      <c r="O4763" s="578"/>
      <c r="P4763" s="547"/>
      <c r="Q4763" s="547"/>
      <c r="R4763" s="547"/>
    </row>
    <row r="4764" spans="6:18" s="577" customFormat="1">
      <c r="F4764" s="545"/>
      <c r="H4764" s="545"/>
      <c r="J4764" s="545"/>
      <c r="O4764" s="578"/>
      <c r="P4764" s="547"/>
      <c r="Q4764" s="547"/>
      <c r="R4764" s="547"/>
    </row>
    <row r="4765" spans="6:18" s="577" customFormat="1">
      <c r="F4765" s="545"/>
      <c r="H4765" s="545"/>
      <c r="J4765" s="545"/>
      <c r="O4765" s="578"/>
      <c r="P4765" s="547"/>
      <c r="Q4765" s="547"/>
      <c r="R4765" s="547"/>
    </row>
    <row r="4766" spans="6:18" s="577" customFormat="1">
      <c r="F4766" s="545"/>
      <c r="H4766" s="545"/>
      <c r="J4766" s="545"/>
      <c r="O4766" s="578"/>
      <c r="P4766" s="547"/>
      <c r="Q4766" s="547"/>
      <c r="R4766" s="547"/>
    </row>
    <row r="4767" spans="6:18" s="577" customFormat="1">
      <c r="F4767" s="545"/>
      <c r="H4767" s="545"/>
      <c r="J4767" s="545"/>
      <c r="O4767" s="578"/>
      <c r="P4767" s="547"/>
      <c r="Q4767" s="547"/>
      <c r="R4767" s="547"/>
    </row>
    <row r="4768" spans="6:18" s="577" customFormat="1">
      <c r="F4768" s="545"/>
      <c r="H4768" s="545"/>
      <c r="J4768" s="545"/>
      <c r="O4768" s="578"/>
      <c r="P4768" s="547"/>
      <c r="Q4768" s="547"/>
      <c r="R4768" s="547"/>
    </row>
    <row r="4769" spans="6:18" s="577" customFormat="1">
      <c r="F4769" s="545"/>
      <c r="H4769" s="545"/>
      <c r="J4769" s="545"/>
      <c r="O4769" s="578"/>
      <c r="P4769" s="547"/>
      <c r="Q4769" s="547"/>
      <c r="R4769" s="547"/>
    </row>
    <row r="4770" spans="6:18" s="577" customFormat="1">
      <c r="F4770" s="545"/>
      <c r="H4770" s="545"/>
      <c r="J4770" s="545"/>
      <c r="O4770" s="578"/>
      <c r="P4770" s="547"/>
      <c r="Q4770" s="547"/>
      <c r="R4770" s="547"/>
    </row>
    <row r="4771" spans="6:18" s="577" customFormat="1">
      <c r="F4771" s="545"/>
      <c r="H4771" s="545"/>
      <c r="J4771" s="545"/>
      <c r="O4771" s="578"/>
      <c r="P4771" s="547"/>
      <c r="Q4771" s="547"/>
      <c r="R4771" s="547"/>
    </row>
    <row r="4772" spans="6:18" s="577" customFormat="1">
      <c r="F4772" s="545"/>
      <c r="H4772" s="545"/>
      <c r="J4772" s="545"/>
      <c r="O4772" s="578"/>
      <c r="P4772" s="547"/>
      <c r="Q4772" s="547"/>
      <c r="R4772" s="547"/>
    </row>
    <row r="4773" spans="6:18" s="577" customFormat="1">
      <c r="F4773" s="545"/>
      <c r="H4773" s="545"/>
      <c r="J4773" s="545"/>
      <c r="O4773" s="578"/>
      <c r="P4773" s="547"/>
      <c r="Q4773" s="547"/>
      <c r="R4773" s="547"/>
    </row>
    <row r="4774" spans="6:18" s="577" customFormat="1">
      <c r="F4774" s="545"/>
      <c r="H4774" s="545"/>
      <c r="J4774" s="545"/>
      <c r="O4774" s="578"/>
      <c r="P4774" s="547"/>
      <c r="Q4774" s="547"/>
      <c r="R4774" s="547"/>
    </row>
    <row r="4775" spans="6:18" s="577" customFormat="1">
      <c r="F4775" s="545"/>
      <c r="H4775" s="545"/>
      <c r="J4775" s="545"/>
      <c r="O4775" s="578"/>
      <c r="P4775" s="547"/>
      <c r="Q4775" s="547"/>
      <c r="R4775" s="547"/>
    </row>
    <row r="4776" spans="6:18" s="577" customFormat="1">
      <c r="F4776" s="545"/>
      <c r="H4776" s="545"/>
      <c r="J4776" s="545"/>
      <c r="O4776" s="578"/>
      <c r="P4776" s="547"/>
      <c r="Q4776" s="547"/>
      <c r="R4776" s="547"/>
    </row>
    <row r="4777" spans="6:18" s="577" customFormat="1">
      <c r="F4777" s="545"/>
      <c r="H4777" s="545"/>
      <c r="J4777" s="545"/>
      <c r="O4777" s="578"/>
      <c r="P4777" s="547"/>
      <c r="Q4777" s="547"/>
      <c r="R4777" s="547"/>
    </row>
    <row r="4778" spans="6:18" s="577" customFormat="1">
      <c r="F4778" s="545"/>
      <c r="H4778" s="545"/>
      <c r="J4778" s="545"/>
      <c r="O4778" s="578"/>
      <c r="P4778" s="547"/>
      <c r="Q4778" s="547"/>
      <c r="R4778" s="547"/>
    </row>
    <row r="4779" spans="6:18" s="577" customFormat="1">
      <c r="F4779" s="545"/>
      <c r="H4779" s="545"/>
      <c r="J4779" s="545"/>
      <c r="O4779" s="578"/>
      <c r="P4779" s="547"/>
      <c r="Q4779" s="547"/>
      <c r="R4779" s="547"/>
    </row>
    <row r="4780" spans="6:18" s="577" customFormat="1">
      <c r="F4780" s="545"/>
      <c r="H4780" s="545"/>
      <c r="J4780" s="545"/>
      <c r="O4780" s="578"/>
      <c r="P4780" s="547"/>
      <c r="Q4780" s="547"/>
      <c r="R4780" s="547"/>
    </row>
    <row r="4781" spans="6:18" s="577" customFormat="1">
      <c r="F4781" s="545"/>
      <c r="H4781" s="545"/>
      <c r="J4781" s="545"/>
      <c r="O4781" s="578"/>
      <c r="P4781" s="547"/>
      <c r="Q4781" s="547"/>
      <c r="R4781" s="547"/>
    </row>
    <row r="4782" spans="6:18" s="577" customFormat="1">
      <c r="F4782" s="545"/>
      <c r="H4782" s="545"/>
      <c r="J4782" s="545"/>
      <c r="O4782" s="578"/>
      <c r="P4782" s="547"/>
      <c r="Q4782" s="547"/>
      <c r="R4782" s="547"/>
    </row>
    <row r="4783" spans="6:18" s="577" customFormat="1">
      <c r="F4783" s="545"/>
      <c r="H4783" s="545"/>
      <c r="J4783" s="545"/>
      <c r="O4783" s="578"/>
      <c r="P4783" s="547"/>
      <c r="Q4783" s="547"/>
      <c r="R4783" s="547"/>
    </row>
    <row r="4784" spans="6:18" s="577" customFormat="1">
      <c r="F4784" s="545"/>
      <c r="H4784" s="545"/>
      <c r="J4784" s="545"/>
      <c r="O4784" s="578"/>
      <c r="P4784" s="547"/>
      <c r="Q4784" s="547"/>
      <c r="R4784" s="547"/>
    </row>
    <row r="4785" spans="6:18" s="577" customFormat="1">
      <c r="F4785" s="545"/>
      <c r="H4785" s="545"/>
      <c r="J4785" s="545"/>
      <c r="O4785" s="578"/>
      <c r="P4785" s="547"/>
      <c r="Q4785" s="547"/>
      <c r="R4785" s="547"/>
    </row>
    <row r="4786" spans="6:18" s="577" customFormat="1">
      <c r="F4786" s="545"/>
      <c r="H4786" s="545"/>
      <c r="J4786" s="545"/>
      <c r="O4786" s="578"/>
      <c r="P4786" s="547"/>
      <c r="Q4786" s="547"/>
      <c r="R4786" s="547"/>
    </row>
    <row r="4787" spans="6:18" s="577" customFormat="1">
      <c r="F4787" s="545"/>
      <c r="H4787" s="545"/>
      <c r="J4787" s="545"/>
      <c r="O4787" s="578"/>
      <c r="P4787" s="547"/>
      <c r="Q4787" s="547"/>
      <c r="R4787" s="547"/>
    </row>
    <row r="4788" spans="6:18" s="577" customFormat="1">
      <c r="F4788" s="545"/>
      <c r="H4788" s="545"/>
      <c r="J4788" s="545"/>
      <c r="O4788" s="578"/>
      <c r="P4788" s="547"/>
      <c r="Q4788" s="547"/>
      <c r="R4788" s="547"/>
    </row>
    <row r="4789" spans="6:18" s="577" customFormat="1">
      <c r="F4789" s="545"/>
      <c r="H4789" s="545"/>
      <c r="J4789" s="545"/>
      <c r="O4789" s="578"/>
      <c r="P4789" s="547"/>
      <c r="Q4789" s="547"/>
      <c r="R4789" s="547"/>
    </row>
    <row r="4790" spans="6:18" s="577" customFormat="1">
      <c r="F4790" s="545"/>
      <c r="H4790" s="545"/>
      <c r="J4790" s="545"/>
      <c r="O4790" s="578"/>
      <c r="P4790" s="547"/>
      <c r="Q4790" s="547"/>
      <c r="R4790" s="547"/>
    </row>
    <row r="4791" spans="6:18" s="577" customFormat="1">
      <c r="F4791" s="545"/>
      <c r="H4791" s="545"/>
      <c r="J4791" s="545"/>
      <c r="O4791" s="578"/>
      <c r="P4791" s="547"/>
      <c r="Q4791" s="547"/>
      <c r="R4791" s="547"/>
    </row>
    <row r="4792" spans="6:18" s="577" customFormat="1">
      <c r="F4792" s="545"/>
      <c r="H4792" s="545"/>
      <c r="J4792" s="545"/>
      <c r="O4792" s="578"/>
      <c r="P4792" s="547"/>
      <c r="Q4792" s="547"/>
      <c r="R4792" s="547"/>
    </row>
    <row r="4793" spans="6:18" s="577" customFormat="1">
      <c r="F4793" s="545"/>
      <c r="H4793" s="545"/>
      <c r="J4793" s="545"/>
      <c r="O4793" s="578"/>
      <c r="P4793" s="547"/>
      <c r="Q4793" s="547"/>
      <c r="R4793" s="547"/>
    </row>
    <row r="4794" spans="6:18" s="577" customFormat="1">
      <c r="F4794" s="545"/>
      <c r="H4794" s="545"/>
      <c r="J4794" s="545"/>
      <c r="O4794" s="578"/>
      <c r="P4794" s="547"/>
      <c r="Q4794" s="547"/>
      <c r="R4794" s="547"/>
    </row>
    <row r="4795" spans="6:18" s="577" customFormat="1">
      <c r="F4795" s="545"/>
      <c r="H4795" s="545"/>
      <c r="J4795" s="545"/>
      <c r="O4795" s="578"/>
      <c r="P4795" s="547"/>
      <c r="Q4795" s="547"/>
      <c r="R4795" s="547"/>
    </row>
    <row r="4796" spans="6:18" s="577" customFormat="1">
      <c r="F4796" s="545"/>
      <c r="H4796" s="545"/>
      <c r="J4796" s="545"/>
      <c r="O4796" s="578"/>
      <c r="P4796" s="547"/>
      <c r="Q4796" s="547"/>
      <c r="R4796" s="547"/>
    </row>
    <row r="4797" spans="6:18" s="577" customFormat="1">
      <c r="F4797" s="545"/>
      <c r="H4797" s="545"/>
      <c r="J4797" s="545"/>
      <c r="O4797" s="578"/>
      <c r="P4797" s="547"/>
      <c r="Q4797" s="547"/>
      <c r="R4797" s="547"/>
    </row>
    <row r="4798" spans="6:18" s="577" customFormat="1">
      <c r="F4798" s="545"/>
      <c r="H4798" s="545"/>
      <c r="J4798" s="545"/>
      <c r="O4798" s="578"/>
      <c r="P4798" s="547"/>
      <c r="Q4798" s="547"/>
      <c r="R4798" s="547"/>
    </row>
    <row r="4799" spans="6:18" s="577" customFormat="1">
      <c r="F4799" s="545"/>
      <c r="H4799" s="545"/>
      <c r="J4799" s="545"/>
      <c r="O4799" s="578"/>
      <c r="P4799" s="547"/>
      <c r="Q4799" s="547"/>
      <c r="R4799" s="547"/>
    </row>
    <row r="4800" spans="6:18" s="577" customFormat="1">
      <c r="F4800" s="545"/>
      <c r="H4800" s="545"/>
      <c r="J4800" s="545"/>
      <c r="O4800" s="578"/>
      <c r="P4800" s="547"/>
      <c r="Q4800" s="547"/>
      <c r="R4800" s="547"/>
    </row>
    <row r="4801" spans="6:18" s="577" customFormat="1">
      <c r="F4801" s="545"/>
      <c r="H4801" s="545"/>
      <c r="J4801" s="545"/>
      <c r="O4801" s="578"/>
      <c r="P4801" s="547"/>
      <c r="Q4801" s="547"/>
      <c r="R4801" s="547"/>
    </row>
    <row r="4802" spans="6:18" s="577" customFormat="1">
      <c r="F4802" s="545"/>
      <c r="H4802" s="545"/>
      <c r="J4802" s="545"/>
      <c r="O4802" s="578"/>
      <c r="P4802" s="547"/>
      <c r="Q4802" s="547"/>
      <c r="R4802" s="547"/>
    </row>
    <row r="4803" spans="6:18" s="577" customFormat="1">
      <c r="F4803" s="545"/>
      <c r="H4803" s="545"/>
      <c r="J4803" s="545"/>
      <c r="O4803" s="578"/>
      <c r="P4803" s="547"/>
      <c r="Q4803" s="547"/>
      <c r="R4803" s="547"/>
    </row>
    <row r="4804" spans="6:18" s="577" customFormat="1">
      <c r="F4804" s="545"/>
      <c r="H4804" s="545"/>
      <c r="J4804" s="545"/>
      <c r="O4804" s="578"/>
      <c r="P4804" s="547"/>
      <c r="Q4804" s="547"/>
      <c r="R4804" s="547"/>
    </row>
    <row r="4805" spans="6:18" s="577" customFormat="1">
      <c r="F4805" s="545"/>
      <c r="H4805" s="545"/>
      <c r="J4805" s="545"/>
      <c r="O4805" s="578"/>
      <c r="P4805" s="547"/>
      <c r="Q4805" s="547"/>
      <c r="R4805" s="547"/>
    </row>
    <row r="4806" spans="6:18" s="577" customFormat="1">
      <c r="F4806" s="545"/>
      <c r="H4806" s="545"/>
      <c r="J4806" s="545"/>
      <c r="O4806" s="578"/>
      <c r="P4806" s="547"/>
      <c r="Q4806" s="547"/>
      <c r="R4806" s="547"/>
    </row>
    <row r="4807" spans="6:18" s="577" customFormat="1">
      <c r="F4807" s="545"/>
      <c r="H4807" s="545"/>
      <c r="J4807" s="545"/>
      <c r="O4807" s="578"/>
      <c r="P4807" s="547"/>
      <c r="Q4807" s="547"/>
      <c r="R4807" s="547"/>
    </row>
    <row r="4808" spans="6:18" s="577" customFormat="1">
      <c r="F4808" s="545"/>
      <c r="H4808" s="545"/>
      <c r="J4808" s="545"/>
      <c r="O4808" s="578"/>
      <c r="P4808" s="547"/>
      <c r="Q4808" s="547"/>
      <c r="R4808" s="547"/>
    </row>
    <row r="4809" spans="6:18" s="577" customFormat="1">
      <c r="F4809" s="545"/>
      <c r="H4809" s="545"/>
      <c r="J4809" s="545"/>
      <c r="O4809" s="578"/>
      <c r="P4809" s="547"/>
      <c r="Q4809" s="547"/>
      <c r="R4809" s="547"/>
    </row>
    <row r="4810" spans="6:18" s="577" customFormat="1">
      <c r="F4810" s="545"/>
      <c r="H4810" s="545"/>
      <c r="J4810" s="545"/>
      <c r="O4810" s="578"/>
      <c r="P4810" s="547"/>
      <c r="Q4810" s="547"/>
      <c r="R4810" s="547"/>
    </row>
    <row r="4811" spans="6:18" s="577" customFormat="1">
      <c r="F4811" s="545"/>
      <c r="H4811" s="545"/>
      <c r="J4811" s="545"/>
      <c r="O4811" s="578"/>
      <c r="P4811" s="547"/>
      <c r="Q4811" s="547"/>
      <c r="R4811" s="547"/>
    </row>
    <row r="4812" spans="6:18" s="577" customFormat="1">
      <c r="F4812" s="545"/>
      <c r="H4812" s="545"/>
      <c r="J4812" s="545"/>
      <c r="O4812" s="578"/>
      <c r="P4812" s="547"/>
      <c r="Q4812" s="547"/>
      <c r="R4812" s="547"/>
    </row>
    <row r="4813" spans="6:18" s="577" customFormat="1">
      <c r="F4813" s="545"/>
      <c r="H4813" s="545"/>
      <c r="J4813" s="545"/>
      <c r="O4813" s="578"/>
      <c r="P4813" s="547"/>
      <c r="Q4813" s="547"/>
      <c r="R4813" s="547"/>
    </row>
    <row r="4814" spans="6:18" s="577" customFormat="1">
      <c r="F4814" s="545"/>
      <c r="H4814" s="545"/>
      <c r="J4814" s="545"/>
      <c r="O4814" s="578"/>
      <c r="P4814" s="547"/>
      <c r="Q4814" s="547"/>
      <c r="R4814" s="547"/>
    </row>
    <row r="4815" spans="6:18" s="577" customFormat="1">
      <c r="F4815" s="545"/>
      <c r="H4815" s="545"/>
      <c r="J4815" s="545"/>
      <c r="O4815" s="578"/>
      <c r="P4815" s="547"/>
      <c r="Q4815" s="547"/>
      <c r="R4815" s="547"/>
    </row>
    <row r="4816" spans="6:18" s="577" customFormat="1">
      <c r="F4816" s="545"/>
      <c r="H4816" s="545"/>
      <c r="J4816" s="545"/>
      <c r="O4816" s="578"/>
      <c r="P4816" s="547"/>
      <c r="Q4816" s="547"/>
      <c r="R4816" s="547"/>
    </row>
    <row r="4817" spans="6:18" s="577" customFormat="1">
      <c r="F4817" s="545"/>
      <c r="H4817" s="545"/>
      <c r="J4817" s="545"/>
      <c r="O4817" s="578"/>
      <c r="P4817" s="547"/>
      <c r="Q4817" s="547"/>
      <c r="R4817" s="547"/>
    </row>
    <row r="4818" spans="6:18" s="577" customFormat="1">
      <c r="F4818" s="545"/>
      <c r="H4818" s="545"/>
      <c r="J4818" s="545"/>
      <c r="O4818" s="578"/>
      <c r="P4818" s="547"/>
      <c r="Q4818" s="547"/>
      <c r="R4818" s="547"/>
    </row>
    <row r="4819" spans="6:18" s="577" customFormat="1">
      <c r="F4819" s="545"/>
      <c r="H4819" s="545"/>
      <c r="J4819" s="545"/>
      <c r="O4819" s="578"/>
      <c r="P4819" s="547"/>
      <c r="Q4819" s="547"/>
      <c r="R4819" s="547"/>
    </row>
    <row r="4820" spans="6:18" s="577" customFormat="1">
      <c r="F4820" s="545"/>
      <c r="H4820" s="545"/>
      <c r="J4820" s="545"/>
      <c r="O4820" s="578"/>
      <c r="P4820" s="547"/>
      <c r="Q4820" s="547"/>
      <c r="R4820" s="547"/>
    </row>
    <row r="4821" spans="6:18" s="577" customFormat="1">
      <c r="F4821" s="545"/>
      <c r="H4821" s="545"/>
      <c r="J4821" s="545"/>
      <c r="O4821" s="578"/>
      <c r="P4821" s="547"/>
      <c r="Q4821" s="547"/>
      <c r="R4821" s="547"/>
    </row>
    <row r="4822" spans="6:18" s="577" customFormat="1">
      <c r="F4822" s="545"/>
      <c r="H4822" s="545"/>
      <c r="J4822" s="545"/>
      <c r="O4822" s="578"/>
      <c r="P4822" s="547"/>
      <c r="Q4822" s="547"/>
      <c r="R4822" s="547"/>
    </row>
    <row r="4823" spans="6:18" s="577" customFormat="1">
      <c r="F4823" s="545"/>
      <c r="H4823" s="545"/>
      <c r="J4823" s="545"/>
      <c r="O4823" s="578"/>
      <c r="P4823" s="547"/>
      <c r="Q4823" s="547"/>
      <c r="R4823" s="547"/>
    </row>
    <row r="4824" spans="6:18" s="577" customFormat="1">
      <c r="F4824" s="545"/>
      <c r="H4824" s="545"/>
      <c r="J4824" s="545"/>
      <c r="O4824" s="578"/>
      <c r="P4824" s="547"/>
      <c r="Q4824" s="547"/>
      <c r="R4824" s="547"/>
    </row>
    <row r="4825" spans="6:18" s="577" customFormat="1">
      <c r="F4825" s="545"/>
      <c r="H4825" s="545"/>
      <c r="J4825" s="545"/>
      <c r="O4825" s="578"/>
      <c r="P4825" s="547"/>
      <c r="Q4825" s="547"/>
      <c r="R4825" s="547"/>
    </row>
    <row r="4826" spans="6:18" s="577" customFormat="1">
      <c r="F4826" s="545"/>
      <c r="H4826" s="545"/>
      <c r="J4826" s="545"/>
      <c r="O4826" s="578"/>
      <c r="P4826" s="547"/>
      <c r="Q4826" s="547"/>
      <c r="R4826" s="547"/>
    </row>
    <row r="4827" spans="6:18" s="577" customFormat="1">
      <c r="F4827" s="545"/>
      <c r="H4827" s="545"/>
      <c r="J4827" s="545"/>
      <c r="O4827" s="578"/>
      <c r="P4827" s="547"/>
      <c r="Q4827" s="547"/>
      <c r="R4827" s="547"/>
    </row>
    <row r="4828" spans="6:18" s="577" customFormat="1">
      <c r="F4828" s="545"/>
      <c r="H4828" s="545"/>
      <c r="J4828" s="545"/>
      <c r="O4828" s="578"/>
      <c r="P4828" s="547"/>
      <c r="Q4828" s="547"/>
      <c r="R4828" s="547"/>
    </row>
    <row r="4829" spans="6:18" s="577" customFormat="1">
      <c r="F4829" s="545"/>
      <c r="H4829" s="545"/>
      <c r="J4829" s="545"/>
      <c r="O4829" s="578"/>
      <c r="P4829" s="547"/>
      <c r="Q4829" s="547"/>
      <c r="R4829" s="547"/>
    </row>
    <row r="4830" spans="6:18" s="577" customFormat="1">
      <c r="F4830" s="545"/>
      <c r="H4830" s="545"/>
      <c r="J4830" s="545"/>
      <c r="O4830" s="578"/>
      <c r="P4830" s="547"/>
      <c r="Q4830" s="547"/>
      <c r="R4830" s="547"/>
    </row>
    <row r="4831" spans="6:18" s="577" customFormat="1">
      <c r="F4831" s="545"/>
      <c r="H4831" s="545"/>
      <c r="J4831" s="545"/>
      <c r="O4831" s="578"/>
      <c r="P4831" s="547"/>
      <c r="Q4831" s="547"/>
      <c r="R4831" s="547"/>
    </row>
    <row r="4832" spans="6:18" s="577" customFormat="1">
      <c r="F4832" s="545"/>
      <c r="H4832" s="545"/>
      <c r="J4832" s="545"/>
      <c r="O4832" s="578"/>
      <c r="P4832" s="547"/>
      <c r="Q4832" s="547"/>
      <c r="R4832" s="547"/>
    </row>
    <row r="4833" spans="6:18" s="577" customFormat="1">
      <c r="F4833" s="545"/>
      <c r="H4833" s="545"/>
      <c r="J4833" s="545"/>
      <c r="O4833" s="578"/>
      <c r="P4833" s="547"/>
      <c r="Q4833" s="547"/>
      <c r="R4833" s="547"/>
    </row>
    <row r="4834" spans="6:18" s="577" customFormat="1">
      <c r="F4834" s="545"/>
      <c r="H4834" s="545"/>
      <c r="J4834" s="545"/>
      <c r="O4834" s="578"/>
      <c r="P4834" s="547"/>
      <c r="Q4834" s="547"/>
      <c r="R4834" s="547"/>
    </row>
    <row r="4835" spans="6:18" s="577" customFormat="1">
      <c r="F4835" s="545"/>
      <c r="H4835" s="545"/>
      <c r="J4835" s="545"/>
      <c r="O4835" s="578"/>
      <c r="P4835" s="547"/>
      <c r="Q4835" s="547"/>
      <c r="R4835" s="547"/>
    </row>
    <row r="4836" spans="6:18" s="577" customFormat="1">
      <c r="F4836" s="545"/>
      <c r="H4836" s="545"/>
      <c r="J4836" s="545"/>
      <c r="O4836" s="578"/>
      <c r="P4836" s="547"/>
      <c r="Q4836" s="547"/>
      <c r="R4836" s="547"/>
    </row>
    <row r="4837" spans="6:18" s="577" customFormat="1">
      <c r="F4837" s="545"/>
      <c r="H4837" s="545"/>
      <c r="J4837" s="545"/>
      <c r="O4837" s="578"/>
      <c r="P4837" s="547"/>
      <c r="Q4837" s="547"/>
      <c r="R4837" s="547"/>
    </row>
    <row r="4838" spans="6:18" s="577" customFormat="1">
      <c r="F4838" s="545"/>
      <c r="H4838" s="545"/>
      <c r="J4838" s="545"/>
      <c r="O4838" s="578"/>
      <c r="P4838" s="547"/>
      <c r="Q4838" s="547"/>
      <c r="R4838" s="547"/>
    </row>
    <row r="4839" spans="6:18" s="577" customFormat="1">
      <c r="F4839" s="545"/>
      <c r="H4839" s="545"/>
      <c r="J4839" s="545"/>
      <c r="O4839" s="578"/>
      <c r="P4839" s="547"/>
      <c r="Q4839" s="547"/>
      <c r="R4839" s="547"/>
    </row>
    <row r="4840" spans="6:18" s="577" customFormat="1">
      <c r="F4840" s="545"/>
      <c r="H4840" s="545"/>
      <c r="J4840" s="545"/>
      <c r="O4840" s="578"/>
      <c r="P4840" s="547"/>
      <c r="Q4840" s="547"/>
      <c r="R4840" s="547"/>
    </row>
    <row r="4841" spans="6:18" s="577" customFormat="1">
      <c r="F4841" s="545"/>
      <c r="H4841" s="545"/>
      <c r="J4841" s="545"/>
      <c r="O4841" s="578"/>
      <c r="P4841" s="547"/>
      <c r="Q4841" s="547"/>
      <c r="R4841" s="547"/>
    </row>
    <row r="4842" spans="6:18" s="577" customFormat="1">
      <c r="F4842" s="545"/>
      <c r="H4842" s="545"/>
      <c r="J4842" s="545"/>
      <c r="O4842" s="578"/>
      <c r="P4842" s="547"/>
      <c r="Q4842" s="547"/>
      <c r="R4842" s="547"/>
    </row>
    <row r="4843" spans="6:18" s="577" customFormat="1">
      <c r="F4843" s="545"/>
      <c r="H4843" s="545"/>
      <c r="J4843" s="545"/>
      <c r="O4843" s="578"/>
      <c r="P4843" s="547"/>
      <c r="Q4843" s="547"/>
      <c r="R4843" s="547"/>
    </row>
    <row r="4844" spans="6:18" s="577" customFormat="1">
      <c r="F4844" s="545"/>
      <c r="H4844" s="545"/>
      <c r="J4844" s="545"/>
      <c r="O4844" s="578"/>
      <c r="P4844" s="547"/>
      <c r="Q4844" s="547"/>
      <c r="R4844" s="547"/>
    </row>
    <row r="4845" spans="6:18" s="577" customFormat="1">
      <c r="F4845" s="545"/>
      <c r="H4845" s="545"/>
      <c r="J4845" s="545"/>
      <c r="O4845" s="578"/>
      <c r="P4845" s="547"/>
      <c r="Q4845" s="547"/>
      <c r="R4845" s="547"/>
    </row>
    <row r="4846" spans="6:18" s="577" customFormat="1">
      <c r="F4846" s="545"/>
      <c r="H4846" s="545"/>
      <c r="J4846" s="545"/>
      <c r="O4846" s="578"/>
      <c r="P4846" s="547"/>
      <c r="Q4846" s="547"/>
      <c r="R4846" s="547"/>
    </row>
    <row r="4847" spans="6:18" s="577" customFormat="1">
      <c r="F4847" s="545"/>
      <c r="H4847" s="545"/>
      <c r="J4847" s="545"/>
      <c r="O4847" s="578"/>
      <c r="P4847" s="547"/>
      <c r="Q4847" s="547"/>
      <c r="R4847" s="547"/>
    </row>
    <row r="4848" spans="6:18" s="577" customFormat="1">
      <c r="F4848" s="545"/>
      <c r="H4848" s="545"/>
      <c r="J4848" s="545"/>
      <c r="O4848" s="578"/>
      <c r="P4848" s="547"/>
      <c r="Q4848" s="547"/>
      <c r="R4848" s="547"/>
    </row>
    <row r="4849" spans="6:18" s="577" customFormat="1">
      <c r="F4849" s="545"/>
      <c r="H4849" s="545"/>
      <c r="J4849" s="545"/>
      <c r="O4849" s="578"/>
      <c r="P4849" s="547"/>
      <c r="Q4849" s="547"/>
      <c r="R4849" s="547"/>
    </row>
    <row r="4850" spans="6:18" s="577" customFormat="1">
      <c r="F4850" s="545"/>
      <c r="H4850" s="545"/>
      <c r="J4850" s="545"/>
      <c r="O4850" s="578"/>
      <c r="P4850" s="547"/>
      <c r="Q4850" s="547"/>
      <c r="R4850" s="547"/>
    </row>
    <row r="4851" spans="6:18" s="577" customFormat="1">
      <c r="F4851" s="545"/>
      <c r="H4851" s="545"/>
      <c r="J4851" s="545"/>
      <c r="O4851" s="578"/>
      <c r="P4851" s="547"/>
      <c r="Q4851" s="547"/>
      <c r="R4851" s="547"/>
    </row>
    <row r="4852" spans="6:18" s="577" customFormat="1">
      <c r="F4852" s="545"/>
      <c r="H4852" s="545"/>
      <c r="J4852" s="545"/>
      <c r="O4852" s="578"/>
      <c r="P4852" s="547"/>
      <c r="Q4852" s="547"/>
      <c r="R4852" s="547"/>
    </row>
    <row r="4853" spans="6:18" s="577" customFormat="1">
      <c r="F4853" s="545"/>
      <c r="H4853" s="545"/>
      <c r="J4853" s="545"/>
      <c r="O4853" s="578"/>
      <c r="P4853" s="547"/>
      <c r="Q4853" s="547"/>
      <c r="R4853" s="547"/>
    </row>
    <row r="4854" spans="6:18" s="577" customFormat="1">
      <c r="F4854" s="545"/>
      <c r="H4854" s="545"/>
      <c r="J4854" s="545"/>
      <c r="O4854" s="578"/>
      <c r="P4854" s="547"/>
      <c r="Q4854" s="547"/>
      <c r="R4854" s="547"/>
    </row>
    <row r="4855" spans="6:18" s="577" customFormat="1">
      <c r="F4855" s="545"/>
      <c r="H4855" s="545"/>
      <c r="J4855" s="545"/>
      <c r="O4855" s="578"/>
      <c r="P4855" s="547"/>
      <c r="Q4855" s="547"/>
      <c r="R4855" s="547"/>
    </row>
    <row r="4856" spans="6:18" s="577" customFormat="1">
      <c r="F4856" s="545"/>
      <c r="H4856" s="545"/>
      <c r="J4856" s="545"/>
      <c r="O4856" s="578"/>
      <c r="P4856" s="547"/>
      <c r="Q4856" s="547"/>
      <c r="R4856" s="547"/>
    </row>
    <row r="4857" spans="6:18" s="577" customFormat="1">
      <c r="F4857" s="545"/>
      <c r="H4857" s="545"/>
      <c r="J4857" s="545"/>
      <c r="O4857" s="578"/>
      <c r="P4857" s="547"/>
      <c r="Q4857" s="547"/>
      <c r="R4857" s="547"/>
    </row>
    <row r="4858" spans="6:18" s="577" customFormat="1">
      <c r="F4858" s="545"/>
      <c r="H4858" s="545"/>
      <c r="J4858" s="545"/>
      <c r="O4858" s="578"/>
      <c r="P4858" s="547"/>
      <c r="Q4858" s="547"/>
      <c r="R4858" s="547"/>
    </row>
    <row r="4859" spans="6:18" s="577" customFormat="1">
      <c r="F4859" s="545"/>
      <c r="H4859" s="545"/>
      <c r="J4859" s="545"/>
      <c r="O4859" s="578"/>
      <c r="P4859" s="547"/>
      <c r="Q4859" s="547"/>
      <c r="R4859" s="547"/>
    </row>
    <row r="4860" spans="6:18" s="577" customFormat="1">
      <c r="F4860" s="545"/>
      <c r="H4860" s="545"/>
      <c r="J4860" s="545"/>
      <c r="O4860" s="578"/>
      <c r="P4860" s="547"/>
      <c r="Q4860" s="547"/>
      <c r="R4860" s="547"/>
    </row>
    <row r="4861" spans="6:18" s="577" customFormat="1">
      <c r="F4861" s="545"/>
      <c r="H4861" s="545"/>
      <c r="J4861" s="545"/>
      <c r="O4861" s="578"/>
      <c r="P4861" s="547"/>
      <c r="Q4861" s="547"/>
      <c r="R4861" s="547"/>
    </row>
    <row r="4862" spans="6:18" s="577" customFormat="1">
      <c r="F4862" s="545"/>
      <c r="H4862" s="545"/>
      <c r="J4862" s="545"/>
      <c r="O4862" s="578"/>
      <c r="P4862" s="547"/>
      <c r="Q4862" s="547"/>
      <c r="R4862" s="547"/>
    </row>
    <row r="4863" spans="6:18" s="577" customFormat="1">
      <c r="F4863" s="545"/>
      <c r="H4863" s="545"/>
      <c r="J4863" s="545"/>
      <c r="O4863" s="578"/>
      <c r="P4863" s="547"/>
      <c r="Q4863" s="547"/>
      <c r="R4863" s="547"/>
    </row>
    <row r="4864" spans="6:18" s="577" customFormat="1">
      <c r="F4864" s="545"/>
      <c r="H4864" s="545"/>
      <c r="J4864" s="545"/>
      <c r="O4864" s="578"/>
      <c r="P4864" s="547"/>
      <c r="Q4864" s="547"/>
      <c r="R4864" s="547"/>
    </row>
    <row r="4865" spans="6:18" s="577" customFormat="1">
      <c r="F4865" s="545"/>
      <c r="H4865" s="545"/>
      <c r="J4865" s="545"/>
      <c r="O4865" s="578"/>
      <c r="P4865" s="547"/>
      <c r="Q4865" s="547"/>
      <c r="R4865" s="547"/>
    </row>
    <row r="4866" spans="6:18" s="577" customFormat="1">
      <c r="F4866" s="545"/>
      <c r="H4866" s="545"/>
      <c r="J4866" s="545"/>
      <c r="O4866" s="578"/>
      <c r="P4866" s="547"/>
      <c r="Q4866" s="547"/>
      <c r="R4866" s="547"/>
    </row>
    <row r="4867" spans="6:18" s="577" customFormat="1">
      <c r="F4867" s="545"/>
      <c r="H4867" s="545"/>
      <c r="J4867" s="545"/>
      <c r="O4867" s="578"/>
      <c r="P4867" s="547"/>
      <c r="Q4867" s="547"/>
      <c r="R4867" s="547"/>
    </row>
    <row r="4868" spans="6:18" s="577" customFormat="1">
      <c r="F4868" s="545"/>
      <c r="H4868" s="545"/>
      <c r="J4868" s="545"/>
      <c r="O4868" s="578"/>
      <c r="P4868" s="547"/>
      <c r="Q4868" s="547"/>
      <c r="R4868" s="547"/>
    </row>
    <row r="4869" spans="6:18" s="577" customFormat="1">
      <c r="F4869" s="545"/>
      <c r="H4869" s="545"/>
      <c r="J4869" s="545"/>
      <c r="O4869" s="578"/>
      <c r="P4869" s="547"/>
      <c r="Q4869" s="547"/>
      <c r="R4869" s="547"/>
    </row>
    <row r="4870" spans="6:18" s="577" customFormat="1">
      <c r="F4870" s="545"/>
      <c r="H4870" s="545"/>
      <c r="J4870" s="545"/>
      <c r="O4870" s="578"/>
      <c r="P4870" s="547"/>
      <c r="Q4870" s="547"/>
      <c r="R4870" s="547"/>
    </row>
    <row r="4871" spans="6:18" s="577" customFormat="1">
      <c r="F4871" s="545"/>
      <c r="H4871" s="545"/>
      <c r="J4871" s="545"/>
      <c r="O4871" s="578"/>
      <c r="P4871" s="547"/>
      <c r="Q4871" s="547"/>
      <c r="R4871" s="547"/>
    </row>
    <row r="4872" spans="6:18" s="577" customFormat="1">
      <c r="F4872" s="545"/>
      <c r="H4872" s="545"/>
      <c r="J4872" s="545"/>
      <c r="O4872" s="578"/>
      <c r="P4872" s="547"/>
      <c r="Q4872" s="547"/>
      <c r="R4872" s="547"/>
    </row>
    <row r="4873" spans="6:18" s="577" customFormat="1">
      <c r="F4873" s="545"/>
      <c r="H4873" s="545"/>
      <c r="J4873" s="545"/>
      <c r="O4873" s="578"/>
      <c r="P4873" s="547"/>
      <c r="Q4873" s="547"/>
      <c r="R4873" s="547"/>
    </row>
    <row r="4874" spans="6:18" s="577" customFormat="1">
      <c r="F4874" s="545"/>
      <c r="H4874" s="545"/>
      <c r="J4874" s="545"/>
      <c r="O4874" s="578"/>
      <c r="P4874" s="547"/>
      <c r="Q4874" s="547"/>
      <c r="R4874" s="547"/>
    </row>
    <row r="4875" spans="6:18" s="577" customFormat="1">
      <c r="F4875" s="545"/>
      <c r="H4875" s="545"/>
      <c r="J4875" s="545"/>
      <c r="O4875" s="578"/>
      <c r="P4875" s="547"/>
      <c r="Q4875" s="547"/>
      <c r="R4875" s="547"/>
    </row>
    <row r="4876" spans="6:18" s="577" customFormat="1">
      <c r="F4876" s="545"/>
      <c r="H4876" s="545"/>
      <c r="J4876" s="545"/>
      <c r="O4876" s="578"/>
      <c r="P4876" s="547"/>
      <c r="Q4876" s="547"/>
      <c r="R4876" s="547"/>
    </row>
    <row r="4877" spans="6:18" s="577" customFormat="1">
      <c r="F4877" s="545"/>
      <c r="H4877" s="545"/>
      <c r="J4877" s="545"/>
      <c r="O4877" s="578"/>
      <c r="P4877" s="547"/>
      <c r="Q4877" s="547"/>
      <c r="R4877" s="547"/>
    </row>
    <row r="4878" spans="6:18" s="577" customFormat="1">
      <c r="F4878" s="545"/>
      <c r="H4878" s="545"/>
      <c r="J4878" s="545"/>
      <c r="O4878" s="578"/>
      <c r="P4878" s="547"/>
      <c r="Q4878" s="547"/>
      <c r="R4878" s="547"/>
    </row>
    <row r="4879" spans="6:18" s="577" customFormat="1">
      <c r="F4879" s="545"/>
      <c r="H4879" s="545"/>
      <c r="J4879" s="545"/>
      <c r="O4879" s="578"/>
      <c r="P4879" s="547"/>
      <c r="Q4879" s="547"/>
      <c r="R4879" s="547"/>
    </row>
    <row r="4880" spans="6:18" s="577" customFormat="1">
      <c r="F4880" s="545"/>
      <c r="H4880" s="545"/>
      <c r="J4880" s="545"/>
      <c r="O4880" s="578"/>
      <c r="P4880" s="547"/>
      <c r="Q4880" s="547"/>
      <c r="R4880" s="547"/>
    </row>
    <row r="4881" spans="6:18" s="577" customFormat="1">
      <c r="F4881" s="545"/>
      <c r="H4881" s="545"/>
      <c r="J4881" s="545"/>
      <c r="O4881" s="578"/>
      <c r="P4881" s="547"/>
      <c r="Q4881" s="547"/>
      <c r="R4881" s="547"/>
    </row>
    <row r="4882" spans="6:18" s="577" customFormat="1">
      <c r="F4882" s="545"/>
      <c r="H4882" s="545"/>
      <c r="J4882" s="545"/>
      <c r="O4882" s="578"/>
      <c r="P4882" s="547"/>
      <c r="Q4882" s="547"/>
      <c r="R4882" s="547"/>
    </row>
    <row r="4883" spans="6:18" s="577" customFormat="1">
      <c r="F4883" s="545"/>
      <c r="H4883" s="545"/>
      <c r="J4883" s="545"/>
      <c r="O4883" s="578"/>
      <c r="P4883" s="547"/>
      <c r="Q4883" s="547"/>
      <c r="R4883" s="547"/>
    </row>
    <row r="4884" spans="6:18" s="577" customFormat="1">
      <c r="F4884" s="545"/>
      <c r="H4884" s="545"/>
      <c r="J4884" s="545"/>
      <c r="O4884" s="578"/>
      <c r="P4884" s="547"/>
      <c r="Q4884" s="547"/>
      <c r="R4884" s="547"/>
    </row>
    <row r="4885" spans="6:18" s="577" customFormat="1">
      <c r="F4885" s="545"/>
      <c r="H4885" s="545"/>
      <c r="J4885" s="545"/>
      <c r="O4885" s="578"/>
      <c r="P4885" s="547"/>
      <c r="Q4885" s="547"/>
      <c r="R4885" s="547"/>
    </row>
    <row r="4886" spans="6:18" s="577" customFormat="1">
      <c r="F4886" s="545"/>
      <c r="H4886" s="545"/>
      <c r="J4886" s="545"/>
      <c r="O4886" s="578"/>
      <c r="P4886" s="547"/>
      <c r="Q4886" s="547"/>
      <c r="R4886" s="547"/>
    </row>
    <row r="4887" spans="6:18" s="577" customFormat="1">
      <c r="F4887" s="545"/>
      <c r="H4887" s="545"/>
      <c r="J4887" s="545"/>
      <c r="O4887" s="578"/>
      <c r="P4887" s="547"/>
      <c r="Q4887" s="547"/>
      <c r="R4887" s="547"/>
    </row>
    <row r="4888" spans="6:18" s="577" customFormat="1">
      <c r="F4888" s="545"/>
      <c r="H4888" s="545"/>
      <c r="J4888" s="545"/>
      <c r="O4888" s="578"/>
      <c r="P4888" s="547"/>
      <c r="Q4888" s="547"/>
      <c r="R4888" s="547"/>
    </row>
    <row r="4889" spans="6:18" s="577" customFormat="1">
      <c r="F4889" s="545"/>
      <c r="H4889" s="545"/>
      <c r="J4889" s="545"/>
      <c r="O4889" s="578"/>
      <c r="P4889" s="547"/>
      <c r="Q4889" s="547"/>
      <c r="R4889" s="547"/>
    </row>
    <row r="4890" spans="6:18" s="577" customFormat="1">
      <c r="F4890" s="545"/>
      <c r="H4890" s="545"/>
      <c r="J4890" s="545"/>
      <c r="O4890" s="578"/>
      <c r="P4890" s="547"/>
      <c r="Q4890" s="547"/>
      <c r="R4890" s="547"/>
    </row>
    <row r="4891" spans="6:18" s="577" customFormat="1">
      <c r="F4891" s="545"/>
      <c r="H4891" s="545"/>
      <c r="J4891" s="545"/>
      <c r="O4891" s="578"/>
      <c r="P4891" s="547"/>
      <c r="Q4891" s="547"/>
      <c r="R4891" s="547"/>
    </row>
    <row r="4892" spans="6:18" s="577" customFormat="1">
      <c r="F4892" s="545"/>
      <c r="H4892" s="545"/>
      <c r="J4892" s="545"/>
      <c r="O4892" s="578"/>
      <c r="P4892" s="547"/>
      <c r="Q4892" s="547"/>
      <c r="R4892" s="547"/>
    </row>
    <row r="4893" spans="6:18" s="577" customFormat="1">
      <c r="F4893" s="545"/>
      <c r="H4893" s="545"/>
      <c r="J4893" s="545"/>
      <c r="O4893" s="578"/>
      <c r="P4893" s="547"/>
      <c r="Q4893" s="547"/>
      <c r="R4893" s="547"/>
    </row>
    <row r="4894" spans="6:18" s="577" customFormat="1">
      <c r="F4894" s="545"/>
      <c r="H4894" s="545"/>
      <c r="J4894" s="545"/>
      <c r="O4894" s="578"/>
      <c r="P4894" s="547"/>
      <c r="Q4894" s="547"/>
      <c r="R4894" s="547"/>
    </row>
    <row r="4895" spans="6:18" s="577" customFormat="1">
      <c r="F4895" s="545"/>
      <c r="H4895" s="545"/>
      <c r="J4895" s="545"/>
      <c r="O4895" s="578"/>
      <c r="P4895" s="547"/>
      <c r="Q4895" s="547"/>
      <c r="R4895" s="547"/>
    </row>
    <row r="4896" spans="6:18" s="577" customFormat="1">
      <c r="F4896" s="545"/>
      <c r="H4896" s="545"/>
      <c r="J4896" s="545"/>
      <c r="O4896" s="578"/>
      <c r="P4896" s="547"/>
      <c r="Q4896" s="547"/>
      <c r="R4896" s="547"/>
    </row>
    <row r="4897" spans="6:18" s="577" customFormat="1">
      <c r="F4897" s="545"/>
      <c r="H4897" s="545"/>
      <c r="J4897" s="545"/>
      <c r="O4897" s="578"/>
      <c r="P4897" s="547"/>
      <c r="Q4897" s="547"/>
      <c r="R4897" s="547"/>
    </row>
    <row r="4898" spans="6:18" s="577" customFormat="1">
      <c r="F4898" s="545"/>
      <c r="H4898" s="545"/>
      <c r="J4898" s="545"/>
      <c r="O4898" s="578"/>
      <c r="P4898" s="547"/>
      <c r="Q4898" s="547"/>
      <c r="R4898" s="547"/>
    </row>
    <row r="4899" spans="6:18" s="577" customFormat="1">
      <c r="F4899" s="545"/>
      <c r="H4899" s="545"/>
      <c r="J4899" s="545"/>
      <c r="O4899" s="578"/>
      <c r="P4899" s="547"/>
      <c r="Q4899" s="547"/>
      <c r="R4899" s="547"/>
    </row>
    <row r="4900" spans="6:18" s="577" customFormat="1">
      <c r="F4900" s="545"/>
      <c r="H4900" s="545"/>
      <c r="J4900" s="545"/>
      <c r="O4900" s="578"/>
      <c r="P4900" s="547"/>
      <c r="Q4900" s="547"/>
      <c r="R4900" s="547"/>
    </row>
    <row r="4901" spans="6:18" s="577" customFormat="1">
      <c r="F4901" s="545"/>
      <c r="H4901" s="545"/>
      <c r="J4901" s="545"/>
      <c r="O4901" s="578"/>
      <c r="P4901" s="547"/>
      <c r="Q4901" s="547"/>
      <c r="R4901" s="547"/>
    </row>
    <row r="4902" spans="6:18" s="577" customFormat="1">
      <c r="F4902" s="545"/>
      <c r="H4902" s="545"/>
      <c r="J4902" s="545"/>
      <c r="O4902" s="578"/>
      <c r="P4902" s="547"/>
      <c r="Q4902" s="547"/>
      <c r="R4902" s="547"/>
    </row>
    <row r="4903" spans="6:18" s="577" customFormat="1">
      <c r="F4903" s="545"/>
      <c r="H4903" s="545"/>
      <c r="J4903" s="545"/>
      <c r="O4903" s="578"/>
      <c r="P4903" s="547"/>
      <c r="Q4903" s="547"/>
      <c r="R4903" s="547"/>
    </row>
    <row r="4904" spans="6:18" s="577" customFormat="1">
      <c r="F4904" s="545"/>
      <c r="H4904" s="545"/>
      <c r="J4904" s="545"/>
      <c r="O4904" s="578"/>
      <c r="P4904" s="547"/>
      <c r="Q4904" s="547"/>
      <c r="R4904" s="547"/>
    </row>
    <row r="4905" spans="6:18" s="577" customFormat="1">
      <c r="F4905" s="545"/>
      <c r="H4905" s="545"/>
      <c r="J4905" s="545"/>
      <c r="O4905" s="578"/>
      <c r="P4905" s="547"/>
      <c r="Q4905" s="547"/>
      <c r="R4905" s="547"/>
    </row>
    <row r="4906" spans="6:18" s="577" customFormat="1">
      <c r="F4906" s="545"/>
      <c r="H4906" s="545"/>
      <c r="J4906" s="545"/>
      <c r="O4906" s="578"/>
      <c r="P4906" s="547"/>
      <c r="Q4906" s="547"/>
      <c r="R4906" s="547"/>
    </row>
    <row r="4907" spans="6:18" s="577" customFormat="1">
      <c r="F4907" s="545"/>
      <c r="H4907" s="545"/>
      <c r="J4907" s="545"/>
      <c r="O4907" s="578"/>
      <c r="P4907" s="547"/>
      <c r="Q4907" s="547"/>
      <c r="R4907" s="547"/>
    </row>
    <row r="4908" spans="6:18" s="577" customFormat="1">
      <c r="F4908" s="545"/>
      <c r="H4908" s="545"/>
      <c r="J4908" s="545"/>
      <c r="O4908" s="578"/>
      <c r="P4908" s="547"/>
      <c r="Q4908" s="547"/>
      <c r="R4908" s="547"/>
    </row>
    <row r="4909" spans="6:18" s="577" customFormat="1">
      <c r="F4909" s="545"/>
      <c r="H4909" s="545"/>
      <c r="J4909" s="545"/>
      <c r="O4909" s="578"/>
      <c r="P4909" s="547"/>
      <c r="Q4909" s="547"/>
      <c r="R4909" s="547"/>
    </row>
    <row r="4910" spans="6:18" s="577" customFormat="1">
      <c r="F4910" s="545"/>
      <c r="H4910" s="545"/>
      <c r="J4910" s="545"/>
      <c r="O4910" s="578"/>
      <c r="P4910" s="547"/>
      <c r="Q4910" s="547"/>
      <c r="R4910" s="547"/>
    </row>
    <row r="4911" spans="6:18" s="577" customFormat="1">
      <c r="F4911" s="545"/>
      <c r="H4911" s="545"/>
      <c r="J4911" s="545"/>
      <c r="O4911" s="578"/>
      <c r="P4911" s="547"/>
      <c r="Q4911" s="547"/>
      <c r="R4911" s="547"/>
    </row>
    <row r="4912" spans="6:18" s="577" customFormat="1">
      <c r="F4912" s="545"/>
      <c r="H4912" s="545"/>
      <c r="J4912" s="545"/>
      <c r="O4912" s="578"/>
      <c r="P4912" s="547"/>
      <c r="Q4912" s="547"/>
      <c r="R4912" s="547"/>
    </row>
    <row r="4913" spans="6:18" s="577" customFormat="1">
      <c r="F4913" s="545"/>
      <c r="H4913" s="545"/>
      <c r="J4913" s="545"/>
      <c r="O4913" s="578"/>
      <c r="P4913" s="547"/>
      <c r="Q4913" s="547"/>
      <c r="R4913" s="547"/>
    </row>
    <row r="4914" spans="6:18" s="577" customFormat="1">
      <c r="F4914" s="545"/>
      <c r="H4914" s="545"/>
      <c r="J4914" s="545"/>
      <c r="O4914" s="578"/>
      <c r="P4914" s="547"/>
      <c r="Q4914" s="547"/>
      <c r="R4914" s="547"/>
    </row>
    <row r="4915" spans="6:18" s="577" customFormat="1">
      <c r="F4915" s="545"/>
      <c r="H4915" s="545"/>
      <c r="J4915" s="545"/>
      <c r="O4915" s="578"/>
      <c r="P4915" s="547"/>
      <c r="Q4915" s="547"/>
      <c r="R4915" s="547"/>
    </row>
    <row r="4916" spans="6:18" s="577" customFormat="1">
      <c r="F4916" s="545"/>
      <c r="H4916" s="545"/>
      <c r="J4916" s="545"/>
      <c r="O4916" s="578"/>
      <c r="P4916" s="547"/>
      <c r="Q4916" s="547"/>
      <c r="R4916" s="547"/>
    </row>
    <row r="4917" spans="6:18" s="577" customFormat="1">
      <c r="F4917" s="545"/>
      <c r="H4917" s="545"/>
      <c r="J4917" s="545"/>
      <c r="O4917" s="578"/>
      <c r="P4917" s="547"/>
      <c r="Q4917" s="547"/>
      <c r="R4917" s="547"/>
    </row>
    <row r="4918" spans="6:18" s="577" customFormat="1">
      <c r="F4918" s="545"/>
      <c r="H4918" s="545"/>
      <c r="J4918" s="545"/>
      <c r="O4918" s="578"/>
      <c r="P4918" s="547"/>
      <c r="Q4918" s="547"/>
      <c r="R4918" s="547"/>
    </row>
    <row r="4919" spans="6:18" s="577" customFormat="1">
      <c r="F4919" s="545"/>
      <c r="H4919" s="545"/>
      <c r="J4919" s="545"/>
      <c r="O4919" s="578"/>
      <c r="P4919" s="547"/>
      <c r="Q4919" s="547"/>
      <c r="R4919" s="547"/>
    </row>
    <row r="4920" spans="6:18" s="577" customFormat="1">
      <c r="F4920" s="545"/>
      <c r="H4920" s="545"/>
      <c r="J4920" s="545"/>
      <c r="O4920" s="578"/>
      <c r="P4920" s="547"/>
      <c r="Q4920" s="547"/>
      <c r="R4920" s="547"/>
    </row>
    <row r="4921" spans="6:18" s="577" customFormat="1">
      <c r="F4921" s="545"/>
      <c r="H4921" s="545"/>
      <c r="J4921" s="545"/>
      <c r="O4921" s="578"/>
      <c r="P4921" s="547"/>
      <c r="Q4921" s="547"/>
      <c r="R4921" s="547"/>
    </row>
    <row r="4922" spans="6:18" s="577" customFormat="1">
      <c r="F4922" s="545"/>
      <c r="H4922" s="545"/>
      <c r="J4922" s="545"/>
      <c r="O4922" s="578"/>
      <c r="P4922" s="547"/>
      <c r="Q4922" s="547"/>
      <c r="R4922" s="547"/>
    </row>
    <row r="4923" spans="6:18" s="577" customFormat="1">
      <c r="F4923" s="545"/>
      <c r="H4923" s="545"/>
      <c r="J4923" s="545"/>
      <c r="O4923" s="578"/>
      <c r="P4923" s="547"/>
      <c r="Q4923" s="547"/>
      <c r="R4923" s="547"/>
    </row>
    <row r="4924" spans="6:18" s="577" customFormat="1">
      <c r="F4924" s="545"/>
      <c r="H4924" s="545"/>
      <c r="J4924" s="545"/>
      <c r="O4924" s="578"/>
      <c r="P4924" s="547"/>
      <c r="Q4924" s="547"/>
      <c r="R4924" s="547"/>
    </row>
    <row r="4925" spans="6:18" s="577" customFormat="1">
      <c r="F4925" s="545"/>
      <c r="H4925" s="545"/>
      <c r="J4925" s="545"/>
      <c r="O4925" s="578"/>
      <c r="P4925" s="547"/>
      <c r="Q4925" s="547"/>
      <c r="R4925" s="547"/>
    </row>
    <row r="4926" spans="6:18" s="577" customFormat="1">
      <c r="F4926" s="545"/>
      <c r="H4926" s="545"/>
      <c r="J4926" s="545"/>
      <c r="O4926" s="578"/>
      <c r="P4926" s="547"/>
      <c r="Q4926" s="547"/>
      <c r="R4926" s="547"/>
    </row>
    <row r="4927" spans="6:18" s="577" customFormat="1">
      <c r="F4927" s="545"/>
      <c r="H4927" s="545"/>
      <c r="J4927" s="545"/>
      <c r="O4927" s="578"/>
      <c r="P4927" s="547"/>
      <c r="Q4927" s="547"/>
      <c r="R4927" s="547"/>
    </row>
    <row r="4928" spans="6:18" s="577" customFormat="1">
      <c r="F4928" s="545"/>
      <c r="H4928" s="545"/>
      <c r="J4928" s="545"/>
      <c r="O4928" s="578"/>
      <c r="P4928" s="547"/>
      <c r="Q4928" s="547"/>
      <c r="R4928" s="547"/>
    </row>
    <row r="4929" spans="6:18" s="577" customFormat="1">
      <c r="F4929" s="545"/>
      <c r="H4929" s="545"/>
      <c r="J4929" s="545"/>
      <c r="O4929" s="578"/>
      <c r="P4929" s="547"/>
      <c r="Q4929" s="547"/>
      <c r="R4929" s="547"/>
    </row>
    <row r="4930" spans="6:18" s="577" customFormat="1">
      <c r="F4930" s="545"/>
      <c r="H4930" s="545"/>
      <c r="J4930" s="545"/>
      <c r="O4930" s="578"/>
      <c r="P4930" s="547"/>
      <c r="Q4930" s="547"/>
      <c r="R4930" s="547"/>
    </row>
    <row r="4931" spans="6:18" s="577" customFormat="1">
      <c r="F4931" s="545"/>
      <c r="H4931" s="545"/>
      <c r="J4931" s="545"/>
      <c r="O4931" s="578"/>
      <c r="P4931" s="547"/>
      <c r="Q4931" s="547"/>
      <c r="R4931" s="547"/>
    </row>
    <row r="4932" spans="6:18" s="577" customFormat="1">
      <c r="F4932" s="545"/>
      <c r="H4932" s="545"/>
      <c r="J4932" s="545"/>
      <c r="O4932" s="578"/>
      <c r="P4932" s="547"/>
      <c r="Q4932" s="547"/>
      <c r="R4932" s="547"/>
    </row>
    <row r="4933" spans="6:18" s="577" customFormat="1">
      <c r="F4933" s="545"/>
      <c r="H4933" s="545"/>
      <c r="J4933" s="545"/>
      <c r="O4933" s="578"/>
      <c r="P4933" s="547"/>
      <c r="Q4933" s="547"/>
      <c r="R4933" s="547"/>
    </row>
    <row r="4934" spans="6:18" s="577" customFormat="1">
      <c r="F4934" s="545"/>
      <c r="H4934" s="545"/>
      <c r="J4934" s="545"/>
      <c r="O4934" s="578"/>
      <c r="P4934" s="547"/>
      <c r="Q4934" s="547"/>
      <c r="R4934" s="547"/>
    </row>
    <row r="4935" spans="6:18" s="577" customFormat="1">
      <c r="F4935" s="545"/>
      <c r="H4935" s="545"/>
      <c r="J4935" s="545"/>
      <c r="O4935" s="578"/>
      <c r="P4935" s="547"/>
      <c r="Q4935" s="547"/>
      <c r="R4935" s="547"/>
    </row>
    <row r="4936" spans="6:18" s="577" customFormat="1">
      <c r="F4936" s="545"/>
      <c r="H4936" s="545"/>
      <c r="J4936" s="545"/>
      <c r="O4936" s="578"/>
      <c r="P4936" s="547"/>
      <c r="Q4936" s="547"/>
      <c r="R4936" s="547"/>
    </row>
    <row r="4937" spans="6:18" s="577" customFormat="1">
      <c r="F4937" s="545"/>
      <c r="H4937" s="545"/>
      <c r="J4937" s="545"/>
      <c r="O4937" s="578"/>
      <c r="P4937" s="547"/>
      <c r="Q4937" s="547"/>
      <c r="R4937" s="547"/>
    </row>
    <row r="4938" spans="6:18" s="577" customFormat="1">
      <c r="F4938" s="545"/>
      <c r="H4938" s="545"/>
      <c r="J4938" s="545"/>
      <c r="O4938" s="578"/>
      <c r="P4938" s="547"/>
      <c r="Q4938" s="547"/>
      <c r="R4938" s="547"/>
    </row>
    <row r="4939" spans="6:18" s="577" customFormat="1">
      <c r="F4939" s="545"/>
      <c r="H4939" s="545"/>
      <c r="J4939" s="545"/>
      <c r="O4939" s="578"/>
      <c r="P4939" s="547"/>
      <c r="Q4939" s="547"/>
      <c r="R4939" s="547"/>
    </row>
    <row r="4940" spans="6:18" s="577" customFormat="1">
      <c r="F4940" s="545"/>
      <c r="H4940" s="545"/>
      <c r="J4940" s="545"/>
      <c r="O4940" s="578"/>
      <c r="P4940" s="547"/>
      <c r="Q4940" s="547"/>
      <c r="R4940" s="547"/>
    </row>
    <row r="4941" spans="6:18" s="577" customFormat="1">
      <c r="F4941" s="545"/>
      <c r="H4941" s="545"/>
      <c r="J4941" s="545"/>
      <c r="O4941" s="578"/>
      <c r="P4941" s="547"/>
      <c r="Q4941" s="547"/>
      <c r="R4941" s="547"/>
    </row>
    <row r="4942" spans="6:18" s="577" customFormat="1">
      <c r="F4942" s="545"/>
      <c r="H4942" s="545"/>
      <c r="J4942" s="545"/>
      <c r="O4942" s="578"/>
      <c r="P4942" s="547"/>
      <c r="Q4942" s="547"/>
      <c r="R4942" s="547"/>
    </row>
    <row r="4943" spans="6:18" s="577" customFormat="1">
      <c r="F4943" s="545"/>
      <c r="H4943" s="545"/>
      <c r="J4943" s="545"/>
      <c r="O4943" s="578"/>
      <c r="P4943" s="547"/>
      <c r="Q4943" s="547"/>
      <c r="R4943" s="547"/>
    </row>
    <row r="4944" spans="6:18" s="577" customFormat="1">
      <c r="F4944" s="545"/>
      <c r="H4944" s="545"/>
      <c r="J4944" s="545"/>
      <c r="O4944" s="578"/>
      <c r="P4944" s="547"/>
      <c r="Q4944" s="547"/>
      <c r="R4944" s="547"/>
    </row>
    <row r="4945" spans="6:18" s="577" customFormat="1">
      <c r="F4945" s="545"/>
      <c r="H4945" s="545"/>
      <c r="J4945" s="545"/>
      <c r="O4945" s="578"/>
      <c r="P4945" s="547"/>
      <c r="Q4945" s="547"/>
      <c r="R4945" s="547"/>
    </row>
    <row r="4946" spans="6:18" s="577" customFormat="1">
      <c r="F4946" s="545"/>
      <c r="H4946" s="545"/>
      <c r="J4946" s="545"/>
      <c r="O4946" s="578"/>
      <c r="P4946" s="547"/>
      <c r="Q4946" s="547"/>
      <c r="R4946" s="547"/>
    </row>
    <row r="4947" spans="6:18" s="577" customFormat="1">
      <c r="F4947" s="545"/>
      <c r="H4947" s="545"/>
      <c r="J4947" s="545"/>
      <c r="O4947" s="578"/>
      <c r="P4947" s="547"/>
      <c r="Q4947" s="547"/>
      <c r="R4947" s="547"/>
    </row>
    <row r="4948" spans="6:18" s="577" customFormat="1">
      <c r="F4948" s="545"/>
      <c r="H4948" s="545"/>
      <c r="J4948" s="545"/>
      <c r="O4948" s="578"/>
      <c r="P4948" s="547"/>
      <c r="Q4948" s="547"/>
      <c r="R4948" s="547"/>
    </row>
    <row r="4949" spans="6:18" s="577" customFormat="1">
      <c r="F4949" s="545"/>
      <c r="H4949" s="545"/>
      <c r="J4949" s="545"/>
      <c r="O4949" s="578"/>
      <c r="P4949" s="547"/>
      <c r="Q4949" s="547"/>
      <c r="R4949" s="547"/>
    </row>
    <row r="4950" spans="6:18" s="577" customFormat="1">
      <c r="F4950" s="545"/>
      <c r="H4950" s="545"/>
      <c r="J4950" s="545"/>
      <c r="O4950" s="578"/>
      <c r="P4950" s="547"/>
      <c r="Q4950" s="547"/>
      <c r="R4950" s="547"/>
    </row>
    <row r="4951" spans="6:18" s="577" customFormat="1">
      <c r="F4951" s="545"/>
      <c r="H4951" s="545"/>
      <c r="J4951" s="545"/>
      <c r="O4951" s="578"/>
      <c r="P4951" s="547"/>
      <c r="Q4951" s="547"/>
      <c r="R4951" s="547"/>
    </row>
    <row r="4952" spans="6:18" s="577" customFormat="1">
      <c r="F4952" s="545"/>
      <c r="H4952" s="545"/>
      <c r="J4952" s="545"/>
      <c r="O4952" s="578"/>
      <c r="P4952" s="547"/>
      <c r="Q4952" s="547"/>
      <c r="R4952" s="547"/>
    </row>
    <row r="4953" spans="6:18" s="577" customFormat="1">
      <c r="F4953" s="545"/>
      <c r="H4953" s="545"/>
      <c r="J4953" s="545"/>
      <c r="O4953" s="578"/>
      <c r="P4953" s="547"/>
      <c r="Q4953" s="547"/>
      <c r="R4953" s="547"/>
    </row>
    <row r="4954" spans="6:18" s="577" customFormat="1">
      <c r="F4954" s="545"/>
      <c r="H4954" s="545"/>
      <c r="J4954" s="545"/>
      <c r="O4954" s="578"/>
      <c r="P4954" s="547"/>
      <c r="Q4954" s="547"/>
      <c r="R4954" s="547"/>
    </row>
    <row r="4955" spans="6:18" s="577" customFormat="1">
      <c r="F4955" s="545"/>
      <c r="H4955" s="545"/>
      <c r="J4955" s="545"/>
      <c r="O4955" s="578"/>
      <c r="P4955" s="547"/>
      <c r="Q4955" s="547"/>
      <c r="R4955" s="547"/>
    </row>
    <row r="4956" spans="6:18" s="577" customFormat="1">
      <c r="F4956" s="545"/>
      <c r="H4956" s="545"/>
      <c r="J4956" s="545"/>
      <c r="O4956" s="578"/>
      <c r="P4956" s="547"/>
      <c r="Q4956" s="547"/>
      <c r="R4956" s="547"/>
    </row>
    <row r="4957" spans="6:18" s="577" customFormat="1">
      <c r="F4957" s="545"/>
      <c r="H4957" s="545"/>
      <c r="J4957" s="545"/>
      <c r="O4957" s="578"/>
      <c r="P4957" s="547"/>
      <c r="Q4957" s="547"/>
      <c r="R4957" s="547"/>
    </row>
    <row r="4958" spans="6:18" s="577" customFormat="1">
      <c r="F4958" s="545"/>
      <c r="H4958" s="545"/>
      <c r="J4958" s="545"/>
      <c r="O4958" s="578"/>
      <c r="P4958" s="547"/>
      <c r="Q4958" s="547"/>
      <c r="R4958" s="547"/>
    </row>
    <row r="4959" spans="6:18" s="577" customFormat="1">
      <c r="F4959" s="545"/>
      <c r="H4959" s="545"/>
      <c r="J4959" s="545"/>
      <c r="O4959" s="578"/>
      <c r="P4959" s="547"/>
      <c r="Q4959" s="547"/>
      <c r="R4959" s="547"/>
    </row>
    <row r="4960" spans="6:18" s="577" customFormat="1">
      <c r="F4960" s="545"/>
      <c r="H4960" s="545"/>
      <c r="J4960" s="545"/>
      <c r="O4960" s="578"/>
      <c r="P4960" s="547"/>
      <c r="Q4960" s="547"/>
      <c r="R4960" s="547"/>
    </row>
    <row r="4961" spans="6:18" s="577" customFormat="1">
      <c r="F4961" s="545"/>
      <c r="H4961" s="545"/>
      <c r="J4961" s="545"/>
      <c r="O4961" s="578"/>
      <c r="P4961" s="547"/>
      <c r="Q4961" s="547"/>
      <c r="R4961" s="547"/>
    </row>
    <row r="4962" spans="6:18" s="577" customFormat="1">
      <c r="F4962" s="545"/>
      <c r="H4962" s="545"/>
      <c r="J4962" s="545"/>
      <c r="O4962" s="578"/>
      <c r="P4962" s="547"/>
      <c r="Q4962" s="547"/>
      <c r="R4962" s="547"/>
    </row>
    <row r="4963" spans="6:18" s="577" customFormat="1">
      <c r="F4963" s="545"/>
      <c r="H4963" s="545"/>
      <c r="J4963" s="545"/>
      <c r="O4963" s="578"/>
      <c r="P4963" s="547"/>
      <c r="Q4963" s="547"/>
      <c r="R4963" s="547"/>
    </row>
    <row r="4964" spans="6:18" s="577" customFormat="1">
      <c r="F4964" s="545"/>
      <c r="H4964" s="545"/>
      <c r="J4964" s="545"/>
      <c r="O4964" s="578"/>
      <c r="P4964" s="547"/>
      <c r="Q4964" s="547"/>
      <c r="R4964" s="547"/>
    </row>
    <row r="4965" spans="6:18" s="577" customFormat="1">
      <c r="F4965" s="545"/>
      <c r="H4965" s="545"/>
      <c r="J4965" s="545"/>
      <c r="O4965" s="578"/>
      <c r="P4965" s="547"/>
      <c r="Q4965" s="547"/>
      <c r="R4965" s="547"/>
    </row>
    <row r="4966" spans="6:18" s="577" customFormat="1">
      <c r="F4966" s="545"/>
      <c r="H4966" s="545"/>
      <c r="J4966" s="545"/>
      <c r="O4966" s="578"/>
      <c r="P4966" s="547"/>
      <c r="Q4966" s="547"/>
      <c r="R4966" s="547"/>
    </row>
    <row r="4967" spans="6:18" s="577" customFormat="1">
      <c r="F4967" s="545"/>
      <c r="H4967" s="545"/>
      <c r="J4967" s="545"/>
      <c r="O4967" s="578"/>
      <c r="P4967" s="547"/>
      <c r="Q4967" s="547"/>
      <c r="R4967" s="547"/>
    </row>
    <row r="4968" spans="6:18" s="577" customFormat="1">
      <c r="F4968" s="545"/>
      <c r="H4968" s="545"/>
      <c r="J4968" s="545"/>
      <c r="O4968" s="578"/>
      <c r="P4968" s="547"/>
      <c r="Q4968" s="547"/>
      <c r="R4968" s="547"/>
    </row>
    <row r="4969" spans="6:18" s="577" customFormat="1">
      <c r="F4969" s="545"/>
      <c r="H4969" s="545"/>
      <c r="J4969" s="545"/>
      <c r="O4969" s="578"/>
      <c r="P4969" s="547"/>
      <c r="Q4969" s="547"/>
      <c r="R4969" s="547"/>
    </row>
    <row r="4970" spans="6:18" s="577" customFormat="1">
      <c r="F4970" s="545"/>
      <c r="H4970" s="545"/>
      <c r="J4970" s="545"/>
      <c r="O4970" s="578"/>
      <c r="P4970" s="547"/>
      <c r="Q4970" s="547"/>
      <c r="R4970" s="547"/>
    </row>
    <row r="4971" spans="6:18" s="577" customFormat="1">
      <c r="F4971" s="545"/>
      <c r="H4971" s="545"/>
      <c r="J4971" s="545"/>
      <c r="O4971" s="578"/>
      <c r="P4971" s="547"/>
      <c r="Q4971" s="547"/>
      <c r="R4971" s="547"/>
    </row>
    <row r="4972" spans="6:18" s="577" customFormat="1">
      <c r="F4972" s="545"/>
      <c r="H4972" s="545"/>
      <c r="J4972" s="545"/>
      <c r="O4972" s="578"/>
      <c r="P4972" s="547"/>
      <c r="Q4972" s="547"/>
      <c r="R4972" s="547"/>
    </row>
    <row r="4973" spans="6:18" s="577" customFormat="1">
      <c r="F4973" s="545"/>
      <c r="H4973" s="545"/>
      <c r="J4973" s="545"/>
      <c r="O4973" s="578"/>
      <c r="P4973" s="547"/>
      <c r="Q4973" s="547"/>
      <c r="R4973" s="547"/>
    </row>
    <row r="4974" spans="6:18" s="577" customFormat="1">
      <c r="F4974" s="545"/>
      <c r="H4974" s="545"/>
      <c r="J4974" s="545"/>
      <c r="O4974" s="578"/>
      <c r="P4974" s="547"/>
      <c r="Q4974" s="547"/>
      <c r="R4974" s="547"/>
    </row>
    <row r="4975" spans="6:18" s="577" customFormat="1">
      <c r="F4975" s="545"/>
      <c r="H4975" s="545"/>
      <c r="J4975" s="545"/>
      <c r="O4975" s="578"/>
      <c r="P4975" s="547"/>
      <c r="Q4975" s="547"/>
      <c r="R4975" s="547"/>
    </row>
    <row r="4976" spans="6:18" s="577" customFormat="1">
      <c r="F4976" s="545"/>
      <c r="H4976" s="545"/>
      <c r="J4976" s="545"/>
      <c r="O4976" s="578"/>
      <c r="P4976" s="547"/>
      <c r="Q4976" s="547"/>
      <c r="R4976" s="547"/>
    </row>
    <row r="4977" spans="6:18" s="577" customFormat="1">
      <c r="F4977" s="545"/>
      <c r="H4977" s="545"/>
      <c r="J4977" s="545"/>
      <c r="O4977" s="578"/>
      <c r="P4977" s="547"/>
      <c r="Q4977" s="547"/>
      <c r="R4977" s="547"/>
    </row>
    <row r="4978" spans="6:18" s="577" customFormat="1">
      <c r="F4978" s="545"/>
      <c r="H4978" s="545"/>
      <c r="J4978" s="545"/>
      <c r="O4978" s="578"/>
      <c r="P4978" s="547"/>
      <c r="Q4978" s="547"/>
      <c r="R4978" s="547"/>
    </row>
    <row r="4979" spans="6:18" s="577" customFormat="1">
      <c r="F4979" s="545"/>
      <c r="H4979" s="545"/>
      <c r="J4979" s="545"/>
      <c r="O4979" s="578"/>
      <c r="P4979" s="547"/>
      <c r="Q4979" s="547"/>
      <c r="R4979" s="547"/>
    </row>
    <row r="4980" spans="6:18" s="577" customFormat="1">
      <c r="F4980" s="545"/>
      <c r="H4980" s="545"/>
      <c r="J4980" s="545"/>
      <c r="O4980" s="578"/>
      <c r="P4980" s="547"/>
      <c r="Q4980" s="547"/>
      <c r="R4980" s="547"/>
    </row>
    <row r="4981" spans="6:18" s="577" customFormat="1">
      <c r="F4981" s="545"/>
      <c r="H4981" s="545"/>
      <c r="J4981" s="545"/>
      <c r="O4981" s="578"/>
      <c r="P4981" s="547"/>
      <c r="Q4981" s="547"/>
      <c r="R4981" s="547"/>
    </row>
    <row r="4982" spans="6:18" s="577" customFormat="1">
      <c r="F4982" s="545"/>
      <c r="H4982" s="545"/>
      <c r="J4982" s="545"/>
      <c r="O4982" s="578"/>
      <c r="P4982" s="547"/>
      <c r="Q4982" s="547"/>
      <c r="R4982" s="547"/>
    </row>
    <row r="4983" spans="6:18" s="577" customFormat="1">
      <c r="F4983" s="545"/>
      <c r="H4983" s="545"/>
      <c r="J4983" s="545"/>
      <c r="O4983" s="578"/>
      <c r="P4983" s="547"/>
      <c r="Q4983" s="547"/>
      <c r="R4983" s="547"/>
    </row>
    <row r="4984" spans="6:18" s="577" customFormat="1">
      <c r="F4984" s="545"/>
      <c r="H4984" s="545"/>
      <c r="J4984" s="545"/>
      <c r="O4984" s="578"/>
      <c r="P4984" s="547"/>
      <c r="Q4984" s="547"/>
      <c r="R4984" s="547"/>
    </row>
    <row r="4985" spans="6:18" s="577" customFormat="1">
      <c r="F4985" s="545"/>
      <c r="H4985" s="545"/>
      <c r="J4985" s="545"/>
      <c r="O4985" s="578"/>
      <c r="P4985" s="547"/>
      <c r="Q4985" s="547"/>
      <c r="R4985" s="547"/>
    </row>
    <row r="4986" spans="6:18" s="577" customFormat="1">
      <c r="F4986" s="545"/>
      <c r="H4986" s="545"/>
      <c r="J4986" s="545"/>
      <c r="O4986" s="578"/>
      <c r="P4986" s="547"/>
      <c r="Q4986" s="547"/>
      <c r="R4986" s="547"/>
    </row>
    <row r="4987" spans="6:18" s="577" customFormat="1">
      <c r="F4987" s="545"/>
      <c r="H4987" s="545"/>
      <c r="J4987" s="545"/>
      <c r="O4987" s="578"/>
      <c r="P4987" s="547"/>
      <c r="Q4987" s="547"/>
      <c r="R4987" s="547"/>
    </row>
    <row r="4988" spans="6:18" s="577" customFormat="1">
      <c r="F4988" s="545"/>
      <c r="H4988" s="545"/>
      <c r="J4988" s="545"/>
      <c r="O4988" s="578"/>
      <c r="P4988" s="547"/>
      <c r="Q4988" s="547"/>
      <c r="R4988" s="547"/>
    </row>
    <row r="4989" spans="6:18" s="577" customFormat="1">
      <c r="F4989" s="545"/>
      <c r="H4989" s="545"/>
      <c r="J4989" s="545"/>
      <c r="O4989" s="578"/>
      <c r="P4989" s="547"/>
      <c r="Q4989" s="547"/>
      <c r="R4989" s="547"/>
    </row>
    <row r="4990" spans="6:18" s="577" customFormat="1">
      <c r="F4990" s="545"/>
      <c r="H4990" s="545"/>
      <c r="J4990" s="545"/>
      <c r="O4990" s="578"/>
      <c r="P4990" s="547"/>
      <c r="Q4990" s="547"/>
      <c r="R4990" s="547"/>
    </row>
    <row r="4991" spans="6:18" s="577" customFormat="1">
      <c r="F4991" s="545"/>
      <c r="H4991" s="545"/>
      <c r="J4991" s="545"/>
      <c r="O4991" s="578"/>
      <c r="P4991" s="547"/>
      <c r="Q4991" s="547"/>
      <c r="R4991" s="547"/>
    </row>
    <row r="4992" spans="6:18" s="577" customFormat="1">
      <c r="F4992" s="545"/>
      <c r="H4992" s="545"/>
      <c r="J4992" s="545"/>
      <c r="O4992" s="578"/>
      <c r="P4992" s="547"/>
      <c r="Q4992" s="547"/>
      <c r="R4992" s="547"/>
    </row>
    <row r="4993" spans="6:18" s="577" customFormat="1">
      <c r="F4993" s="545"/>
      <c r="H4993" s="545"/>
      <c r="J4993" s="545"/>
      <c r="O4993" s="578"/>
      <c r="P4993" s="547"/>
      <c r="Q4993" s="547"/>
      <c r="R4993" s="547"/>
    </row>
    <row r="4994" spans="6:18" s="577" customFormat="1">
      <c r="F4994" s="545"/>
      <c r="H4994" s="545"/>
      <c r="J4994" s="545"/>
      <c r="O4994" s="578"/>
      <c r="P4994" s="547"/>
      <c r="Q4994" s="547"/>
      <c r="R4994" s="547"/>
    </row>
    <row r="4995" spans="6:18" s="577" customFormat="1">
      <c r="F4995" s="545"/>
      <c r="H4995" s="545"/>
      <c r="J4995" s="545"/>
      <c r="O4995" s="578"/>
      <c r="P4995" s="547"/>
      <c r="Q4995" s="547"/>
      <c r="R4995" s="547"/>
    </row>
    <row r="4996" spans="6:18" s="577" customFormat="1">
      <c r="F4996" s="545"/>
      <c r="H4996" s="545"/>
      <c r="J4996" s="545"/>
      <c r="O4996" s="578"/>
      <c r="P4996" s="547"/>
      <c r="Q4996" s="547"/>
      <c r="R4996" s="547"/>
    </row>
    <row r="4997" spans="6:18" s="577" customFormat="1">
      <c r="F4997" s="545"/>
      <c r="H4997" s="545"/>
      <c r="J4997" s="545"/>
      <c r="O4997" s="578"/>
      <c r="P4997" s="547"/>
      <c r="Q4997" s="547"/>
      <c r="R4997" s="547"/>
    </row>
    <row r="4998" spans="6:18" s="577" customFormat="1">
      <c r="F4998" s="545"/>
      <c r="H4998" s="545"/>
      <c r="J4998" s="545"/>
      <c r="O4998" s="578"/>
      <c r="P4998" s="547"/>
      <c r="Q4998" s="547"/>
      <c r="R4998" s="547"/>
    </row>
    <row r="4999" spans="6:18" s="577" customFormat="1">
      <c r="F4999" s="545"/>
      <c r="H4999" s="545"/>
      <c r="J4999" s="545"/>
      <c r="O4999" s="578"/>
      <c r="P4999" s="547"/>
      <c r="Q4999" s="547"/>
      <c r="R4999" s="547"/>
    </row>
    <row r="5000" spans="6:18" s="577" customFormat="1">
      <c r="F5000" s="545"/>
      <c r="H5000" s="545"/>
      <c r="J5000" s="545"/>
      <c r="O5000" s="578"/>
      <c r="P5000" s="547"/>
      <c r="Q5000" s="547"/>
      <c r="R5000" s="547"/>
    </row>
    <row r="5001" spans="6:18" s="577" customFormat="1">
      <c r="F5001" s="545"/>
      <c r="H5001" s="545"/>
      <c r="J5001" s="545"/>
      <c r="O5001" s="578"/>
      <c r="P5001" s="547"/>
      <c r="Q5001" s="547"/>
      <c r="R5001" s="547"/>
    </row>
    <row r="5002" spans="6:18" s="577" customFormat="1">
      <c r="F5002" s="545"/>
      <c r="H5002" s="545"/>
      <c r="J5002" s="545"/>
      <c r="O5002" s="578"/>
      <c r="P5002" s="547"/>
      <c r="Q5002" s="547"/>
      <c r="R5002" s="547"/>
    </row>
    <row r="5003" spans="6:18" s="577" customFormat="1">
      <c r="F5003" s="545"/>
      <c r="H5003" s="545"/>
      <c r="J5003" s="545"/>
      <c r="O5003" s="578"/>
      <c r="P5003" s="547"/>
      <c r="Q5003" s="547"/>
      <c r="R5003" s="547"/>
    </row>
    <row r="5004" spans="6:18" s="577" customFormat="1">
      <c r="F5004" s="545"/>
      <c r="H5004" s="545"/>
      <c r="J5004" s="545"/>
      <c r="O5004" s="578"/>
      <c r="P5004" s="547"/>
      <c r="Q5004" s="547"/>
      <c r="R5004" s="547"/>
    </row>
    <row r="5005" spans="6:18" s="577" customFormat="1">
      <c r="F5005" s="545"/>
      <c r="H5005" s="545"/>
      <c r="J5005" s="545"/>
      <c r="O5005" s="578"/>
      <c r="P5005" s="547"/>
      <c r="Q5005" s="547"/>
      <c r="R5005" s="547"/>
    </row>
    <row r="5006" spans="6:18" s="577" customFormat="1">
      <c r="F5006" s="545"/>
      <c r="H5006" s="545"/>
      <c r="J5006" s="545"/>
      <c r="O5006" s="578"/>
      <c r="P5006" s="547"/>
      <c r="Q5006" s="547"/>
      <c r="R5006" s="547"/>
    </row>
    <row r="5007" spans="6:18" s="577" customFormat="1">
      <c r="F5007" s="545"/>
      <c r="H5007" s="545"/>
      <c r="J5007" s="545"/>
      <c r="O5007" s="578"/>
      <c r="P5007" s="547"/>
      <c r="Q5007" s="547"/>
      <c r="R5007" s="547"/>
    </row>
    <row r="5008" spans="6:18" s="577" customFormat="1">
      <c r="F5008" s="545"/>
      <c r="H5008" s="545"/>
      <c r="J5008" s="545"/>
      <c r="O5008" s="578"/>
      <c r="P5008" s="547"/>
      <c r="Q5008" s="547"/>
      <c r="R5008" s="547"/>
    </row>
    <row r="5009" spans="6:18" s="577" customFormat="1">
      <c r="F5009" s="545"/>
      <c r="H5009" s="545"/>
      <c r="J5009" s="545"/>
      <c r="O5009" s="578"/>
      <c r="P5009" s="547"/>
      <c r="Q5009" s="547"/>
      <c r="R5009" s="547"/>
    </row>
    <row r="5010" spans="6:18" s="577" customFormat="1">
      <c r="F5010" s="545"/>
      <c r="H5010" s="545"/>
      <c r="J5010" s="545"/>
      <c r="O5010" s="578"/>
      <c r="P5010" s="547"/>
      <c r="Q5010" s="547"/>
      <c r="R5010" s="547"/>
    </row>
    <row r="5011" spans="6:18" s="577" customFormat="1">
      <c r="F5011" s="545"/>
      <c r="H5011" s="545"/>
      <c r="J5011" s="545"/>
      <c r="O5011" s="578"/>
      <c r="P5011" s="547"/>
      <c r="Q5011" s="547"/>
      <c r="R5011" s="547"/>
    </row>
    <row r="5012" spans="6:18" s="577" customFormat="1">
      <c r="F5012" s="545"/>
      <c r="H5012" s="545"/>
      <c r="J5012" s="545"/>
      <c r="O5012" s="578"/>
      <c r="P5012" s="547"/>
      <c r="Q5012" s="547"/>
      <c r="R5012" s="547"/>
    </row>
    <row r="5013" spans="6:18" s="577" customFormat="1">
      <c r="F5013" s="545"/>
      <c r="H5013" s="545"/>
      <c r="J5013" s="545"/>
      <c r="O5013" s="578"/>
      <c r="P5013" s="547"/>
      <c r="Q5013" s="547"/>
      <c r="R5013" s="547"/>
    </row>
    <row r="5014" spans="6:18" s="577" customFormat="1">
      <c r="F5014" s="545"/>
      <c r="H5014" s="545"/>
      <c r="J5014" s="545"/>
      <c r="O5014" s="578"/>
      <c r="P5014" s="547"/>
      <c r="Q5014" s="547"/>
      <c r="R5014" s="547"/>
    </row>
    <row r="5015" spans="6:18" s="577" customFormat="1">
      <c r="F5015" s="545"/>
      <c r="H5015" s="545"/>
      <c r="J5015" s="545"/>
      <c r="O5015" s="578"/>
      <c r="P5015" s="547"/>
      <c r="Q5015" s="547"/>
      <c r="R5015" s="547"/>
    </row>
    <row r="5016" spans="6:18" s="577" customFormat="1">
      <c r="F5016" s="545"/>
      <c r="H5016" s="545"/>
      <c r="J5016" s="545"/>
      <c r="O5016" s="578"/>
      <c r="P5016" s="547"/>
      <c r="Q5016" s="547"/>
      <c r="R5016" s="547"/>
    </row>
    <row r="5017" spans="6:18" s="577" customFormat="1">
      <c r="F5017" s="545"/>
      <c r="H5017" s="545"/>
      <c r="J5017" s="545"/>
      <c r="O5017" s="578"/>
      <c r="P5017" s="547"/>
      <c r="Q5017" s="547"/>
      <c r="R5017" s="547"/>
    </row>
    <row r="5018" spans="6:18" s="577" customFormat="1">
      <c r="F5018" s="545"/>
      <c r="H5018" s="545"/>
      <c r="J5018" s="545"/>
      <c r="O5018" s="578"/>
      <c r="P5018" s="547"/>
      <c r="Q5018" s="547"/>
      <c r="R5018" s="547"/>
    </row>
    <row r="5019" spans="6:18" s="577" customFormat="1">
      <c r="F5019" s="545"/>
      <c r="H5019" s="545"/>
      <c r="J5019" s="545"/>
      <c r="O5019" s="578"/>
      <c r="P5019" s="547"/>
      <c r="Q5019" s="547"/>
      <c r="R5019" s="547"/>
    </row>
    <row r="5020" spans="6:18" s="577" customFormat="1">
      <c r="F5020" s="545"/>
      <c r="H5020" s="545"/>
      <c r="J5020" s="545"/>
      <c r="O5020" s="578"/>
      <c r="P5020" s="547"/>
      <c r="Q5020" s="547"/>
      <c r="R5020" s="547"/>
    </row>
    <row r="5021" spans="6:18" s="577" customFormat="1">
      <c r="F5021" s="545"/>
      <c r="H5021" s="545"/>
      <c r="J5021" s="545"/>
      <c r="O5021" s="578"/>
      <c r="P5021" s="547"/>
      <c r="Q5021" s="547"/>
      <c r="R5021" s="547"/>
    </row>
    <row r="5022" spans="6:18" s="577" customFormat="1">
      <c r="F5022" s="545"/>
      <c r="H5022" s="545"/>
      <c r="J5022" s="545"/>
      <c r="O5022" s="578"/>
      <c r="P5022" s="547"/>
      <c r="Q5022" s="547"/>
      <c r="R5022" s="547"/>
    </row>
    <row r="5023" spans="6:18" s="577" customFormat="1">
      <c r="F5023" s="545"/>
      <c r="H5023" s="545"/>
      <c r="J5023" s="545"/>
      <c r="O5023" s="578"/>
      <c r="P5023" s="547"/>
      <c r="Q5023" s="547"/>
      <c r="R5023" s="547"/>
    </row>
    <row r="5024" spans="6:18" s="577" customFormat="1">
      <c r="F5024" s="545"/>
      <c r="H5024" s="545"/>
      <c r="J5024" s="545"/>
      <c r="O5024" s="578"/>
      <c r="P5024" s="547"/>
      <c r="Q5024" s="547"/>
      <c r="R5024" s="547"/>
    </row>
    <row r="5025" spans="6:18" s="577" customFormat="1">
      <c r="F5025" s="545"/>
      <c r="H5025" s="545"/>
      <c r="J5025" s="545"/>
      <c r="O5025" s="578"/>
      <c r="P5025" s="547"/>
      <c r="Q5025" s="547"/>
      <c r="R5025" s="547"/>
    </row>
    <row r="5026" spans="6:18" s="577" customFormat="1">
      <c r="F5026" s="545"/>
      <c r="H5026" s="545"/>
      <c r="J5026" s="545"/>
      <c r="O5026" s="578"/>
      <c r="P5026" s="547"/>
      <c r="Q5026" s="547"/>
      <c r="R5026" s="547"/>
    </row>
    <row r="5027" spans="6:18" s="577" customFormat="1">
      <c r="F5027" s="545"/>
      <c r="H5027" s="545"/>
      <c r="J5027" s="545"/>
      <c r="O5027" s="578"/>
      <c r="P5027" s="547"/>
      <c r="Q5027" s="547"/>
      <c r="R5027" s="547"/>
    </row>
    <row r="5028" spans="6:18" s="577" customFormat="1">
      <c r="F5028" s="545"/>
      <c r="H5028" s="545"/>
      <c r="J5028" s="545"/>
      <c r="O5028" s="578"/>
      <c r="P5028" s="547"/>
      <c r="Q5028" s="547"/>
      <c r="R5028" s="547"/>
    </row>
    <row r="5029" spans="6:18" s="577" customFormat="1">
      <c r="F5029" s="545"/>
      <c r="H5029" s="545"/>
      <c r="J5029" s="545"/>
      <c r="O5029" s="578"/>
      <c r="P5029" s="547"/>
      <c r="Q5029" s="547"/>
      <c r="R5029" s="547"/>
    </row>
    <row r="5030" spans="6:18" s="577" customFormat="1">
      <c r="F5030" s="545"/>
      <c r="H5030" s="545"/>
      <c r="J5030" s="545"/>
      <c r="O5030" s="578"/>
      <c r="P5030" s="547"/>
      <c r="Q5030" s="547"/>
      <c r="R5030" s="547"/>
    </row>
    <row r="5031" spans="6:18" s="577" customFormat="1">
      <c r="F5031" s="545"/>
      <c r="H5031" s="545"/>
      <c r="J5031" s="545"/>
      <c r="O5031" s="578"/>
      <c r="P5031" s="547"/>
      <c r="Q5031" s="547"/>
      <c r="R5031" s="547"/>
    </row>
    <row r="5032" spans="6:18" s="577" customFormat="1">
      <c r="F5032" s="545"/>
      <c r="H5032" s="545"/>
      <c r="J5032" s="545"/>
      <c r="O5032" s="578"/>
      <c r="P5032" s="547"/>
      <c r="Q5032" s="547"/>
      <c r="R5032" s="547"/>
    </row>
    <row r="5033" spans="6:18" s="577" customFormat="1">
      <c r="F5033" s="545"/>
      <c r="H5033" s="545"/>
      <c r="J5033" s="545"/>
      <c r="O5033" s="578"/>
      <c r="P5033" s="547"/>
      <c r="Q5033" s="547"/>
      <c r="R5033" s="547"/>
    </row>
    <row r="5034" spans="6:18" s="577" customFormat="1">
      <c r="F5034" s="545"/>
      <c r="H5034" s="545"/>
      <c r="J5034" s="545"/>
      <c r="O5034" s="578"/>
      <c r="P5034" s="547"/>
      <c r="Q5034" s="547"/>
      <c r="R5034" s="547"/>
    </row>
    <row r="5035" spans="6:18" s="577" customFormat="1">
      <c r="F5035" s="545"/>
      <c r="H5035" s="545"/>
      <c r="J5035" s="545"/>
      <c r="O5035" s="578"/>
      <c r="P5035" s="547"/>
      <c r="Q5035" s="547"/>
      <c r="R5035" s="547"/>
    </row>
    <row r="5036" spans="6:18" s="577" customFormat="1">
      <c r="F5036" s="545"/>
      <c r="H5036" s="545"/>
      <c r="J5036" s="545"/>
      <c r="O5036" s="578"/>
      <c r="P5036" s="547"/>
      <c r="Q5036" s="547"/>
      <c r="R5036" s="547"/>
    </row>
    <row r="5037" spans="6:18" s="577" customFormat="1">
      <c r="F5037" s="545"/>
      <c r="H5037" s="545"/>
      <c r="J5037" s="545"/>
      <c r="O5037" s="578"/>
      <c r="P5037" s="547"/>
      <c r="Q5037" s="547"/>
      <c r="R5037" s="547"/>
    </row>
    <row r="5038" spans="6:18" s="577" customFormat="1">
      <c r="F5038" s="545"/>
      <c r="H5038" s="545"/>
      <c r="J5038" s="545"/>
      <c r="O5038" s="578"/>
      <c r="P5038" s="547"/>
      <c r="Q5038" s="547"/>
      <c r="R5038" s="547"/>
    </row>
    <row r="5039" spans="6:18" s="577" customFormat="1">
      <c r="F5039" s="545"/>
      <c r="H5039" s="545"/>
      <c r="J5039" s="545"/>
      <c r="O5039" s="578"/>
      <c r="P5039" s="547"/>
      <c r="Q5039" s="547"/>
      <c r="R5039" s="547"/>
    </row>
    <row r="5040" spans="6:18" s="577" customFormat="1">
      <c r="F5040" s="545"/>
      <c r="H5040" s="545"/>
      <c r="J5040" s="545"/>
      <c r="O5040" s="578"/>
      <c r="P5040" s="547"/>
      <c r="Q5040" s="547"/>
      <c r="R5040" s="547"/>
    </row>
    <row r="5041" spans="6:18" s="577" customFormat="1">
      <c r="F5041" s="545"/>
      <c r="H5041" s="545"/>
      <c r="J5041" s="545"/>
      <c r="O5041" s="578"/>
      <c r="P5041" s="547"/>
      <c r="Q5041" s="547"/>
      <c r="R5041" s="547"/>
    </row>
    <row r="5042" spans="6:18" s="577" customFormat="1">
      <c r="F5042" s="545"/>
      <c r="H5042" s="545"/>
      <c r="J5042" s="545"/>
      <c r="O5042" s="578"/>
      <c r="P5042" s="547"/>
      <c r="Q5042" s="547"/>
      <c r="R5042" s="547"/>
    </row>
    <row r="5043" spans="6:18" s="577" customFormat="1">
      <c r="F5043" s="545"/>
      <c r="H5043" s="545"/>
      <c r="J5043" s="545"/>
      <c r="O5043" s="578"/>
      <c r="P5043" s="547"/>
      <c r="Q5043" s="547"/>
      <c r="R5043" s="547"/>
    </row>
    <row r="5044" spans="6:18" s="577" customFormat="1">
      <c r="F5044" s="545"/>
      <c r="H5044" s="545"/>
      <c r="J5044" s="545"/>
      <c r="O5044" s="578"/>
      <c r="P5044" s="547"/>
      <c r="Q5044" s="547"/>
      <c r="R5044" s="547"/>
    </row>
    <row r="5045" spans="6:18" s="577" customFormat="1">
      <c r="F5045" s="545"/>
      <c r="H5045" s="545"/>
      <c r="J5045" s="545"/>
      <c r="O5045" s="578"/>
      <c r="P5045" s="547"/>
      <c r="Q5045" s="547"/>
      <c r="R5045" s="547"/>
    </row>
    <row r="5046" spans="6:18" s="577" customFormat="1">
      <c r="F5046" s="545"/>
      <c r="H5046" s="545"/>
      <c r="J5046" s="545"/>
      <c r="O5046" s="578"/>
      <c r="P5046" s="547"/>
      <c r="Q5046" s="547"/>
      <c r="R5046" s="547"/>
    </row>
    <row r="5047" spans="6:18" s="577" customFormat="1">
      <c r="F5047" s="545"/>
      <c r="H5047" s="545"/>
      <c r="J5047" s="545"/>
      <c r="O5047" s="578"/>
      <c r="P5047" s="547"/>
      <c r="Q5047" s="547"/>
      <c r="R5047" s="547"/>
    </row>
    <row r="5048" spans="6:18" s="577" customFormat="1">
      <c r="F5048" s="545"/>
      <c r="H5048" s="545"/>
      <c r="J5048" s="545"/>
      <c r="O5048" s="578"/>
      <c r="P5048" s="547"/>
      <c r="Q5048" s="547"/>
      <c r="R5048" s="547"/>
    </row>
    <row r="5049" spans="6:18" s="577" customFormat="1">
      <c r="F5049" s="545"/>
      <c r="H5049" s="545"/>
      <c r="J5049" s="545"/>
      <c r="O5049" s="578"/>
      <c r="P5049" s="547"/>
      <c r="Q5049" s="547"/>
      <c r="R5049" s="547"/>
    </row>
    <row r="5050" spans="6:18" s="577" customFormat="1">
      <c r="F5050" s="545"/>
      <c r="H5050" s="545"/>
      <c r="J5050" s="545"/>
      <c r="O5050" s="578"/>
      <c r="P5050" s="547"/>
      <c r="Q5050" s="547"/>
      <c r="R5050" s="547"/>
    </row>
    <row r="5051" spans="6:18" s="577" customFormat="1">
      <c r="F5051" s="545"/>
      <c r="H5051" s="545"/>
      <c r="J5051" s="545"/>
      <c r="O5051" s="578"/>
      <c r="P5051" s="547"/>
      <c r="Q5051" s="547"/>
      <c r="R5051" s="547"/>
    </row>
    <row r="5052" spans="6:18" s="577" customFormat="1">
      <c r="F5052" s="545"/>
      <c r="H5052" s="545"/>
      <c r="J5052" s="545"/>
      <c r="O5052" s="578"/>
      <c r="P5052" s="547"/>
      <c r="Q5052" s="547"/>
      <c r="R5052" s="547"/>
    </row>
    <row r="5053" spans="6:18" s="577" customFormat="1">
      <c r="F5053" s="545"/>
      <c r="H5053" s="545"/>
      <c r="J5053" s="545"/>
      <c r="O5053" s="578"/>
      <c r="P5053" s="547"/>
      <c r="Q5053" s="547"/>
      <c r="R5053" s="547"/>
    </row>
    <row r="5054" spans="6:18" s="577" customFormat="1">
      <c r="F5054" s="545"/>
      <c r="H5054" s="545"/>
      <c r="J5054" s="545"/>
      <c r="O5054" s="578"/>
      <c r="P5054" s="547"/>
      <c r="Q5054" s="547"/>
      <c r="R5054" s="547"/>
    </row>
    <row r="5055" spans="6:18" s="577" customFormat="1">
      <c r="F5055" s="545"/>
      <c r="H5055" s="545"/>
      <c r="J5055" s="545"/>
      <c r="O5055" s="578"/>
      <c r="P5055" s="547"/>
      <c r="Q5055" s="547"/>
      <c r="R5055" s="547"/>
    </row>
    <row r="5056" spans="6:18" s="577" customFormat="1">
      <c r="F5056" s="545"/>
      <c r="H5056" s="545"/>
      <c r="J5056" s="545"/>
      <c r="O5056" s="578"/>
      <c r="P5056" s="547"/>
      <c r="Q5056" s="547"/>
      <c r="R5056" s="547"/>
    </row>
    <row r="5057" spans="6:18" s="577" customFormat="1">
      <c r="F5057" s="545"/>
      <c r="H5057" s="545"/>
      <c r="J5057" s="545"/>
      <c r="O5057" s="578"/>
      <c r="P5057" s="547"/>
      <c r="Q5057" s="547"/>
      <c r="R5057" s="547"/>
    </row>
    <row r="5058" spans="6:18" s="577" customFormat="1">
      <c r="F5058" s="545"/>
      <c r="H5058" s="545"/>
      <c r="J5058" s="545"/>
      <c r="O5058" s="578"/>
      <c r="P5058" s="547"/>
      <c r="Q5058" s="547"/>
      <c r="R5058" s="547"/>
    </row>
    <row r="5059" spans="6:18" s="577" customFormat="1">
      <c r="F5059" s="545"/>
      <c r="H5059" s="545"/>
      <c r="J5059" s="545"/>
      <c r="O5059" s="578"/>
      <c r="P5059" s="547"/>
      <c r="Q5059" s="547"/>
      <c r="R5059" s="547"/>
    </row>
    <row r="5060" spans="6:18" s="577" customFormat="1">
      <c r="F5060" s="545"/>
      <c r="H5060" s="545"/>
      <c r="J5060" s="545"/>
      <c r="O5060" s="578"/>
      <c r="P5060" s="547"/>
      <c r="Q5060" s="547"/>
      <c r="R5060" s="547"/>
    </row>
    <row r="5061" spans="6:18" s="577" customFormat="1">
      <c r="F5061" s="545"/>
      <c r="H5061" s="545"/>
      <c r="J5061" s="545"/>
      <c r="O5061" s="578"/>
      <c r="P5061" s="547"/>
      <c r="Q5061" s="547"/>
      <c r="R5061" s="547"/>
    </row>
    <row r="5062" spans="6:18" s="577" customFormat="1">
      <c r="F5062" s="545"/>
      <c r="H5062" s="545"/>
      <c r="J5062" s="545"/>
      <c r="O5062" s="578"/>
      <c r="P5062" s="547"/>
      <c r="Q5062" s="547"/>
      <c r="R5062" s="547"/>
    </row>
    <row r="5063" spans="6:18" s="577" customFormat="1">
      <c r="F5063" s="545"/>
      <c r="H5063" s="545"/>
      <c r="J5063" s="545"/>
      <c r="O5063" s="578"/>
      <c r="P5063" s="547"/>
      <c r="Q5063" s="547"/>
      <c r="R5063" s="547"/>
    </row>
    <row r="5064" spans="6:18" s="577" customFormat="1">
      <c r="F5064" s="545"/>
      <c r="H5064" s="545"/>
      <c r="J5064" s="545"/>
      <c r="O5064" s="578"/>
      <c r="P5064" s="547"/>
      <c r="Q5064" s="547"/>
      <c r="R5064" s="547"/>
    </row>
    <row r="5065" spans="6:18" s="577" customFormat="1">
      <c r="F5065" s="545"/>
      <c r="H5065" s="545"/>
      <c r="J5065" s="545"/>
      <c r="O5065" s="578"/>
      <c r="P5065" s="547"/>
      <c r="Q5065" s="547"/>
      <c r="R5065" s="547"/>
    </row>
    <row r="5066" spans="6:18" s="577" customFormat="1">
      <c r="F5066" s="545"/>
      <c r="H5066" s="545"/>
      <c r="J5066" s="545"/>
      <c r="O5066" s="578"/>
      <c r="P5066" s="547"/>
      <c r="Q5066" s="547"/>
      <c r="R5066" s="547"/>
    </row>
    <row r="5067" spans="6:18" s="577" customFormat="1">
      <c r="F5067" s="545"/>
      <c r="H5067" s="545"/>
      <c r="J5067" s="545"/>
      <c r="O5067" s="578"/>
      <c r="P5067" s="547"/>
      <c r="Q5067" s="547"/>
      <c r="R5067" s="547"/>
    </row>
    <row r="5068" spans="6:18" s="577" customFormat="1">
      <c r="F5068" s="545"/>
      <c r="H5068" s="545"/>
      <c r="J5068" s="545"/>
      <c r="O5068" s="578"/>
      <c r="P5068" s="547"/>
      <c r="Q5068" s="547"/>
      <c r="R5068" s="547"/>
    </row>
    <row r="5069" spans="6:18" s="577" customFormat="1">
      <c r="F5069" s="545"/>
      <c r="H5069" s="545"/>
      <c r="J5069" s="545"/>
      <c r="O5069" s="578"/>
      <c r="P5069" s="547"/>
      <c r="Q5069" s="547"/>
      <c r="R5069" s="547"/>
    </row>
    <row r="5070" spans="6:18" s="577" customFormat="1">
      <c r="F5070" s="545"/>
      <c r="H5070" s="545"/>
      <c r="J5070" s="545"/>
      <c r="O5070" s="578"/>
      <c r="P5070" s="547"/>
      <c r="Q5070" s="547"/>
      <c r="R5070" s="547"/>
    </row>
    <row r="5071" spans="6:18" s="577" customFormat="1">
      <c r="F5071" s="545"/>
      <c r="H5071" s="545"/>
      <c r="J5071" s="545"/>
      <c r="O5071" s="578"/>
      <c r="P5071" s="547"/>
      <c r="Q5071" s="547"/>
      <c r="R5071" s="547"/>
    </row>
    <row r="5072" spans="6:18" s="577" customFormat="1">
      <c r="F5072" s="545"/>
      <c r="H5072" s="545"/>
      <c r="J5072" s="545"/>
      <c r="O5072" s="578"/>
      <c r="P5072" s="547"/>
      <c r="Q5072" s="547"/>
      <c r="R5072" s="547"/>
    </row>
    <row r="5073" spans="6:18" s="577" customFormat="1">
      <c r="F5073" s="545"/>
      <c r="H5073" s="545"/>
      <c r="J5073" s="545"/>
      <c r="O5073" s="578"/>
      <c r="P5073" s="547"/>
      <c r="Q5073" s="547"/>
      <c r="R5073" s="547"/>
    </row>
    <row r="5074" spans="6:18" s="577" customFormat="1">
      <c r="F5074" s="545"/>
      <c r="H5074" s="545"/>
      <c r="J5074" s="545"/>
      <c r="O5074" s="578"/>
      <c r="P5074" s="547"/>
      <c r="Q5074" s="547"/>
      <c r="R5074" s="547"/>
    </row>
    <row r="5075" spans="6:18" s="577" customFormat="1">
      <c r="F5075" s="545"/>
      <c r="H5075" s="545"/>
      <c r="J5075" s="545"/>
      <c r="O5075" s="578"/>
      <c r="P5075" s="547"/>
      <c r="Q5075" s="547"/>
      <c r="R5075" s="547"/>
    </row>
    <row r="5076" spans="6:18" s="577" customFormat="1">
      <c r="F5076" s="545"/>
      <c r="H5076" s="545"/>
      <c r="J5076" s="545"/>
      <c r="O5076" s="578"/>
      <c r="P5076" s="547"/>
      <c r="Q5076" s="547"/>
      <c r="R5076" s="547"/>
    </row>
    <row r="5077" spans="6:18" s="577" customFormat="1">
      <c r="F5077" s="545"/>
      <c r="H5077" s="545"/>
      <c r="J5077" s="545"/>
      <c r="O5077" s="578"/>
      <c r="P5077" s="547"/>
      <c r="Q5077" s="547"/>
      <c r="R5077" s="547"/>
    </row>
    <row r="5078" spans="6:18" s="577" customFormat="1">
      <c r="F5078" s="545"/>
      <c r="H5078" s="545"/>
      <c r="J5078" s="545"/>
      <c r="O5078" s="578"/>
      <c r="P5078" s="547"/>
      <c r="Q5078" s="547"/>
      <c r="R5078" s="547"/>
    </row>
    <row r="5079" spans="6:18" s="577" customFormat="1">
      <c r="F5079" s="545"/>
      <c r="H5079" s="545"/>
      <c r="J5079" s="545"/>
      <c r="O5079" s="578"/>
      <c r="P5079" s="547"/>
      <c r="Q5079" s="547"/>
      <c r="R5079" s="547"/>
    </row>
    <row r="5080" spans="6:18" s="577" customFormat="1">
      <c r="F5080" s="545"/>
      <c r="H5080" s="545"/>
      <c r="J5080" s="545"/>
      <c r="O5080" s="578"/>
      <c r="P5080" s="547"/>
      <c r="Q5080" s="547"/>
      <c r="R5080" s="547"/>
    </row>
    <row r="5081" spans="6:18" s="577" customFormat="1">
      <c r="F5081" s="545"/>
      <c r="H5081" s="545"/>
      <c r="J5081" s="545"/>
      <c r="O5081" s="578"/>
      <c r="P5081" s="547"/>
      <c r="Q5081" s="547"/>
      <c r="R5081" s="547"/>
    </row>
    <row r="5082" spans="6:18" s="577" customFormat="1">
      <c r="F5082" s="545"/>
      <c r="H5082" s="545"/>
      <c r="J5082" s="545"/>
      <c r="O5082" s="578"/>
      <c r="P5082" s="547"/>
      <c r="Q5082" s="547"/>
      <c r="R5082" s="547"/>
    </row>
    <row r="5083" spans="6:18" s="577" customFormat="1">
      <c r="F5083" s="545"/>
      <c r="H5083" s="545"/>
      <c r="J5083" s="545"/>
      <c r="O5083" s="578"/>
      <c r="P5083" s="547"/>
      <c r="Q5083" s="547"/>
      <c r="R5083" s="547"/>
    </row>
    <row r="5084" spans="6:18" s="577" customFormat="1">
      <c r="F5084" s="545"/>
      <c r="H5084" s="545"/>
      <c r="J5084" s="545"/>
      <c r="O5084" s="578"/>
      <c r="P5084" s="547"/>
      <c r="Q5084" s="547"/>
      <c r="R5084" s="547"/>
    </row>
    <row r="5085" spans="6:18" s="577" customFormat="1">
      <c r="F5085" s="545"/>
      <c r="H5085" s="545"/>
      <c r="J5085" s="545"/>
      <c r="O5085" s="578"/>
      <c r="P5085" s="547"/>
      <c r="Q5085" s="547"/>
      <c r="R5085" s="547"/>
    </row>
    <row r="5086" spans="6:18" s="577" customFormat="1">
      <c r="F5086" s="545"/>
      <c r="H5086" s="545"/>
      <c r="J5086" s="545"/>
      <c r="O5086" s="578"/>
      <c r="P5086" s="547"/>
      <c r="Q5086" s="547"/>
      <c r="R5086" s="547"/>
    </row>
    <row r="5087" spans="6:18" s="577" customFormat="1">
      <c r="F5087" s="545"/>
      <c r="H5087" s="545"/>
      <c r="J5087" s="545"/>
      <c r="O5087" s="578"/>
      <c r="P5087" s="547"/>
      <c r="Q5087" s="547"/>
      <c r="R5087" s="547"/>
    </row>
    <row r="5088" spans="6:18" s="577" customFormat="1">
      <c r="F5088" s="545"/>
      <c r="H5088" s="545"/>
      <c r="J5088" s="545"/>
      <c r="O5088" s="578"/>
      <c r="P5088" s="547"/>
      <c r="Q5088" s="547"/>
      <c r="R5088" s="547"/>
    </row>
    <row r="5089" spans="6:18" s="577" customFormat="1">
      <c r="F5089" s="545"/>
      <c r="H5089" s="545"/>
      <c r="J5089" s="545"/>
      <c r="O5089" s="578"/>
      <c r="P5089" s="547"/>
      <c r="Q5089" s="547"/>
      <c r="R5089" s="547"/>
    </row>
    <row r="5090" spans="6:18" s="577" customFormat="1">
      <c r="F5090" s="545"/>
      <c r="H5090" s="545"/>
      <c r="J5090" s="545"/>
      <c r="O5090" s="578"/>
      <c r="P5090" s="547"/>
      <c r="Q5090" s="547"/>
      <c r="R5090" s="547"/>
    </row>
    <row r="5091" spans="6:18" s="577" customFormat="1">
      <c r="F5091" s="545"/>
      <c r="H5091" s="545"/>
      <c r="J5091" s="545"/>
      <c r="O5091" s="578"/>
      <c r="P5091" s="547"/>
      <c r="Q5091" s="547"/>
      <c r="R5091" s="547"/>
    </row>
    <row r="5092" spans="6:18" s="577" customFormat="1">
      <c r="F5092" s="545"/>
      <c r="H5092" s="545"/>
      <c r="J5092" s="545"/>
      <c r="O5092" s="578"/>
      <c r="P5092" s="547"/>
      <c r="Q5092" s="547"/>
      <c r="R5092" s="547"/>
    </row>
    <row r="5093" spans="6:18" s="577" customFormat="1">
      <c r="F5093" s="545"/>
      <c r="H5093" s="545"/>
      <c r="J5093" s="545"/>
      <c r="O5093" s="578"/>
      <c r="P5093" s="547"/>
      <c r="Q5093" s="547"/>
      <c r="R5093" s="547"/>
    </row>
    <row r="5094" spans="6:18" s="577" customFormat="1">
      <c r="F5094" s="545"/>
      <c r="H5094" s="545"/>
      <c r="J5094" s="545"/>
      <c r="O5094" s="578"/>
      <c r="P5094" s="547"/>
      <c r="Q5094" s="547"/>
      <c r="R5094" s="547"/>
    </row>
    <row r="5095" spans="6:18" s="577" customFormat="1">
      <c r="F5095" s="545"/>
      <c r="H5095" s="545"/>
      <c r="J5095" s="545"/>
      <c r="O5095" s="578"/>
      <c r="P5095" s="547"/>
      <c r="Q5095" s="547"/>
      <c r="R5095" s="547"/>
    </row>
    <row r="5096" spans="6:18" s="577" customFormat="1">
      <c r="F5096" s="545"/>
      <c r="H5096" s="545"/>
      <c r="J5096" s="545"/>
      <c r="O5096" s="578"/>
      <c r="P5096" s="547"/>
      <c r="Q5096" s="547"/>
      <c r="R5096" s="547"/>
    </row>
    <row r="5097" spans="6:18" s="577" customFormat="1">
      <c r="F5097" s="545"/>
      <c r="H5097" s="545"/>
      <c r="J5097" s="545"/>
      <c r="O5097" s="578"/>
      <c r="P5097" s="547"/>
      <c r="Q5097" s="547"/>
      <c r="R5097" s="547"/>
    </row>
    <row r="5098" spans="6:18" s="577" customFormat="1">
      <c r="F5098" s="545"/>
      <c r="H5098" s="545"/>
      <c r="J5098" s="545"/>
      <c r="O5098" s="578"/>
      <c r="P5098" s="547"/>
      <c r="Q5098" s="547"/>
      <c r="R5098" s="547"/>
    </row>
    <row r="5099" spans="6:18" s="577" customFormat="1">
      <c r="F5099" s="545"/>
      <c r="H5099" s="545"/>
      <c r="J5099" s="545"/>
      <c r="O5099" s="578"/>
      <c r="P5099" s="547"/>
      <c r="Q5099" s="547"/>
      <c r="R5099" s="547"/>
    </row>
    <row r="5100" spans="6:18" s="577" customFormat="1">
      <c r="F5100" s="545"/>
      <c r="H5100" s="545"/>
      <c r="J5100" s="545"/>
      <c r="O5100" s="578"/>
      <c r="P5100" s="547"/>
      <c r="Q5100" s="547"/>
      <c r="R5100" s="547"/>
    </row>
    <row r="5101" spans="6:18" s="577" customFormat="1">
      <c r="F5101" s="545"/>
      <c r="H5101" s="545"/>
      <c r="J5101" s="545"/>
      <c r="O5101" s="578"/>
      <c r="P5101" s="547"/>
      <c r="Q5101" s="547"/>
      <c r="R5101" s="547"/>
    </row>
    <row r="5102" spans="6:18" s="577" customFormat="1">
      <c r="F5102" s="545"/>
      <c r="H5102" s="545"/>
      <c r="J5102" s="545"/>
      <c r="O5102" s="578"/>
      <c r="P5102" s="547"/>
      <c r="Q5102" s="547"/>
      <c r="R5102" s="547"/>
    </row>
    <row r="5103" spans="6:18" s="577" customFormat="1">
      <c r="F5103" s="545"/>
      <c r="H5103" s="545"/>
      <c r="J5103" s="545"/>
      <c r="O5103" s="578"/>
      <c r="P5103" s="547"/>
      <c r="Q5103" s="547"/>
      <c r="R5103" s="547"/>
    </row>
    <row r="5104" spans="6:18" s="577" customFormat="1">
      <c r="F5104" s="545"/>
      <c r="H5104" s="545"/>
      <c r="J5104" s="545"/>
      <c r="O5104" s="578"/>
      <c r="P5104" s="547"/>
      <c r="Q5104" s="547"/>
      <c r="R5104" s="547"/>
    </row>
    <row r="5105" spans="6:18" s="577" customFormat="1">
      <c r="F5105" s="545"/>
      <c r="H5105" s="545"/>
      <c r="J5105" s="545"/>
      <c r="O5105" s="578"/>
      <c r="P5105" s="547"/>
      <c r="Q5105" s="547"/>
      <c r="R5105" s="547"/>
    </row>
    <row r="5106" spans="6:18" s="577" customFormat="1">
      <c r="F5106" s="545"/>
      <c r="H5106" s="545"/>
      <c r="J5106" s="545"/>
      <c r="O5106" s="578"/>
      <c r="P5106" s="547"/>
      <c r="Q5106" s="547"/>
      <c r="R5106" s="547"/>
    </row>
    <row r="5107" spans="6:18" s="577" customFormat="1">
      <c r="F5107" s="545"/>
      <c r="H5107" s="545"/>
      <c r="J5107" s="545"/>
      <c r="O5107" s="578"/>
      <c r="P5107" s="547"/>
      <c r="Q5107" s="547"/>
      <c r="R5107" s="547"/>
    </row>
    <row r="5108" spans="6:18" s="577" customFormat="1">
      <c r="F5108" s="545"/>
      <c r="H5108" s="545"/>
      <c r="J5108" s="545"/>
      <c r="O5108" s="578"/>
      <c r="P5108" s="547"/>
      <c r="Q5108" s="547"/>
      <c r="R5108" s="547"/>
    </row>
    <row r="5109" spans="6:18" s="577" customFormat="1">
      <c r="F5109" s="545"/>
      <c r="H5109" s="545"/>
      <c r="J5109" s="545"/>
      <c r="O5109" s="578"/>
      <c r="P5109" s="547"/>
      <c r="Q5109" s="547"/>
      <c r="R5109" s="547"/>
    </row>
    <row r="5110" spans="6:18" s="577" customFormat="1">
      <c r="F5110" s="545"/>
      <c r="H5110" s="545"/>
      <c r="J5110" s="545"/>
      <c r="O5110" s="578"/>
      <c r="P5110" s="547"/>
      <c r="Q5110" s="547"/>
      <c r="R5110" s="547"/>
    </row>
    <row r="5111" spans="6:18" s="577" customFormat="1">
      <c r="F5111" s="545"/>
      <c r="H5111" s="545"/>
      <c r="J5111" s="545"/>
      <c r="O5111" s="578"/>
      <c r="P5111" s="547"/>
      <c r="Q5111" s="547"/>
      <c r="R5111" s="547"/>
    </row>
    <row r="5112" spans="6:18" s="577" customFormat="1">
      <c r="F5112" s="545"/>
      <c r="H5112" s="545"/>
      <c r="J5112" s="545"/>
      <c r="O5112" s="578"/>
      <c r="P5112" s="547"/>
      <c r="Q5112" s="547"/>
      <c r="R5112" s="547"/>
    </row>
    <row r="5113" spans="6:18" s="577" customFormat="1">
      <c r="F5113" s="545"/>
      <c r="H5113" s="545"/>
      <c r="J5113" s="545"/>
      <c r="O5113" s="578"/>
      <c r="P5113" s="547"/>
      <c r="Q5113" s="547"/>
      <c r="R5113" s="547"/>
    </row>
    <row r="5114" spans="6:18" s="577" customFormat="1">
      <c r="F5114" s="545"/>
      <c r="H5114" s="545"/>
      <c r="J5114" s="545"/>
      <c r="O5114" s="578"/>
      <c r="P5114" s="547"/>
      <c r="Q5114" s="547"/>
      <c r="R5114" s="547"/>
    </row>
    <row r="5115" spans="6:18" s="577" customFormat="1">
      <c r="F5115" s="545"/>
      <c r="H5115" s="545"/>
      <c r="J5115" s="545"/>
      <c r="O5115" s="578"/>
      <c r="P5115" s="547"/>
      <c r="Q5115" s="547"/>
      <c r="R5115" s="547"/>
    </row>
    <row r="5116" spans="6:18" s="577" customFormat="1">
      <c r="F5116" s="545"/>
      <c r="H5116" s="545"/>
      <c r="J5116" s="545"/>
      <c r="O5116" s="578"/>
      <c r="P5116" s="547"/>
      <c r="Q5116" s="547"/>
      <c r="R5116" s="547"/>
    </row>
    <row r="5117" spans="6:18" s="577" customFormat="1">
      <c r="F5117" s="545"/>
      <c r="H5117" s="545"/>
      <c r="J5117" s="545"/>
      <c r="O5117" s="578"/>
      <c r="P5117" s="547"/>
      <c r="Q5117" s="547"/>
      <c r="R5117" s="547"/>
    </row>
    <row r="5118" spans="6:18" s="577" customFormat="1">
      <c r="F5118" s="545"/>
      <c r="H5118" s="545"/>
      <c r="J5118" s="545"/>
      <c r="O5118" s="578"/>
      <c r="P5118" s="547"/>
      <c r="Q5118" s="547"/>
      <c r="R5118" s="547"/>
    </row>
    <row r="5119" spans="6:18" s="577" customFormat="1">
      <c r="F5119" s="545"/>
      <c r="H5119" s="545"/>
      <c r="J5119" s="545"/>
      <c r="O5119" s="578"/>
      <c r="P5119" s="547"/>
      <c r="Q5119" s="547"/>
      <c r="R5119" s="547"/>
    </row>
    <row r="5120" spans="6:18" s="577" customFormat="1">
      <c r="F5120" s="545"/>
      <c r="H5120" s="545"/>
      <c r="J5120" s="545"/>
      <c r="O5120" s="578"/>
      <c r="P5120" s="547"/>
      <c r="Q5120" s="547"/>
      <c r="R5120" s="547"/>
    </row>
    <row r="5121" spans="6:18" s="577" customFormat="1">
      <c r="F5121" s="545"/>
      <c r="H5121" s="545"/>
      <c r="J5121" s="545"/>
      <c r="O5121" s="578"/>
      <c r="P5121" s="547"/>
      <c r="Q5121" s="547"/>
      <c r="R5121" s="547"/>
    </row>
    <row r="5122" spans="6:18" s="577" customFormat="1">
      <c r="F5122" s="545"/>
      <c r="H5122" s="545"/>
      <c r="J5122" s="545"/>
      <c r="O5122" s="578"/>
      <c r="P5122" s="547"/>
      <c r="Q5122" s="547"/>
      <c r="R5122" s="547"/>
    </row>
    <row r="5123" spans="6:18" s="577" customFormat="1">
      <c r="F5123" s="545"/>
      <c r="H5123" s="545"/>
      <c r="J5123" s="545"/>
      <c r="O5123" s="578"/>
      <c r="P5123" s="547"/>
      <c r="Q5123" s="547"/>
      <c r="R5123" s="547"/>
    </row>
    <row r="5124" spans="6:18" s="577" customFormat="1">
      <c r="F5124" s="545"/>
      <c r="H5124" s="545"/>
      <c r="J5124" s="545"/>
      <c r="O5124" s="578"/>
      <c r="P5124" s="547"/>
      <c r="Q5124" s="547"/>
      <c r="R5124" s="547"/>
    </row>
    <row r="5125" spans="6:18" s="577" customFormat="1">
      <c r="F5125" s="545"/>
      <c r="H5125" s="545"/>
      <c r="J5125" s="545"/>
      <c r="O5125" s="578"/>
      <c r="P5125" s="547"/>
      <c r="Q5125" s="547"/>
      <c r="R5125" s="547"/>
    </row>
    <row r="5126" spans="6:18" s="577" customFormat="1">
      <c r="F5126" s="545"/>
      <c r="H5126" s="545"/>
      <c r="J5126" s="545"/>
      <c r="O5126" s="578"/>
      <c r="P5126" s="547"/>
      <c r="Q5126" s="547"/>
      <c r="R5126" s="547"/>
    </row>
    <row r="5127" spans="6:18" s="577" customFormat="1">
      <c r="F5127" s="545"/>
      <c r="H5127" s="545"/>
      <c r="J5127" s="545"/>
      <c r="O5127" s="578"/>
      <c r="P5127" s="547"/>
      <c r="Q5127" s="547"/>
      <c r="R5127" s="547"/>
    </row>
    <row r="5128" spans="6:18" s="577" customFormat="1">
      <c r="F5128" s="545"/>
      <c r="H5128" s="545"/>
      <c r="J5128" s="545"/>
      <c r="O5128" s="578"/>
      <c r="P5128" s="547"/>
      <c r="Q5128" s="547"/>
      <c r="R5128" s="547"/>
    </row>
    <row r="5129" spans="6:18" s="577" customFormat="1">
      <c r="F5129" s="545"/>
      <c r="H5129" s="545"/>
      <c r="J5129" s="545"/>
      <c r="O5129" s="578"/>
      <c r="P5129" s="547"/>
      <c r="Q5129" s="547"/>
      <c r="R5129" s="547"/>
    </row>
    <row r="5130" spans="6:18" s="577" customFormat="1">
      <c r="F5130" s="545"/>
      <c r="H5130" s="545"/>
      <c r="J5130" s="545"/>
      <c r="O5130" s="578"/>
      <c r="P5130" s="547"/>
      <c r="Q5130" s="547"/>
      <c r="R5130" s="547"/>
    </row>
    <row r="5131" spans="6:18" s="577" customFormat="1">
      <c r="F5131" s="545"/>
      <c r="H5131" s="545"/>
      <c r="J5131" s="545"/>
      <c r="O5131" s="578"/>
      <c r="P5131" s="547"/>
      <c r="Q5131" s="547"/>
      <c r="R5131" s="547"/>
    </row>
    <row r="5132" spans="6:18" s="577" customFormat="1">
      <c r="F5132" s="545"/>
      <c r="H5132" s="545"/>
      <c r="J5132" s="545"/>
      <c r="O5132" s="578"/>
      <c r="P5132" s="547"/>
      <c r="Q5132" s="547"/>
      <c r="R5132" s="547"/>
    </row>
    <row r="5133" spans="6:18" s="577" customFormat="1">
      <c r="F5133" s="545"/>
      <c r="H5133" s="545"/>
      <c r="J5133" s="545"/>
      <c r="O5133" s="578"/>
      <c r="P5133" s="547"/>
      <c r="Q5133" s="547"/>
      <c r="R5133" s="547"/>
    </row>
    <row r="5134" spans="6:18" s="577" customFormat="1">
      <c r="F5134" s="545"/>
      <c r="H5134" s="545"/>
      <c r="J5134" s="545"/>
      <c r="O5134" s="578"/>
      <c r="P5134" s="547"/>
      <c r="Q5134" s="547"/>
      <c r="R5134" s="547"/>
    </row>
    <row r="5135" spans="6:18" s="577" customFormat="1">
      <c r="F5135" s="545"/>
      <c r="H5135" s="545"/>
      <c r="J5135" s="545"/>
      <c r="O5135" s="578"/>
      <c r="P5135" s="547"/>
      <c r="Q5135" s="547"/>
      <c r="R5135" s="547"/>
    </row>
    <row r="5136" spans="6:18" s="577" customFormat="1">
      <c r="F5136" s="545"/>
      <c r="H5136" s="545"/>
      <c r="J5136" s="545"/>
      <c r="O5136" s="578"/>
      <c r="P5136" s="547"/>
      <c r="Q5136" s="547"/>
      <c r="R5136" s="547"/>
    </row>
    <row r="5137" spans="6:18" s="577" customFormat="1">
      <c r="F5137" s="545"/>
      <c r="H5137" s="545"/>
      <c r="J5137" s="545"/>
      <c r="O5137" s="578"/>
      <c r="P5137" s="547"/>
      <c r="Q5137" s="547"/>
      <c r="R5137" s="547"/>
    </row>
    <row r="5138" spans="6:18" s="577" customFormat="1">
      <c r="F5138" s="545"/>
      <c r="H5138" s="545"/>
      <c r="J5138" s="545"/>
      <c r="O5138" s="578"/>
      <c r="P5138" s="547"/>
      <c r="Q5138" s="547"/>
      <c r="R5138" s="547"/>
    </row>
    <row r="5139" spans="6:18" s="577" customFormat="1">
      <c r="F5139" s="545"/>
      <c r="H5139" s="545"/>
      <c r="J5139" s="545"/>
      <c r="O5139" s="578"/>
      <c r="P5139" s="547"/>
      <c r="Q5139" s="547"/>
      <c r="R5139" s="547"/>
    </row>
    <row r="5140" spans="6:18" s="577" customFormat="1">
      <c r="F5140" s="545"/>
      <c r="H5140" s="545"/>
      <c r="J5140" s="545"/>
      <c r="O5140" s="578"/>
      <c r="P5140" s="547"/>
      <c r="Q5140" s="547"/>
      <c r="R5140" s="547"/>
    </row>
    <row r="5141" spans="6:18" s="577" customFormat="1">
      <c r="F5141" s="545"/>
      <c r="H5141" s="545"/>
      <c r="J5141" s="545"/>
      <c r="O5141" s="578"/>
      <c r="P5141" s="547"/>
      <c r="Q5141" s="547"/>
      <c r="R5141" s="547"/>
    </row>
    <row r="5142" spans="6:18" s="577" customFormat="1">
      <c r="F5142" s="545"/>
      <c r="H5142" s="545"/>
      <c r="J5142" s="545"/>
      <c r="O5142" s="578"/>
      <c r="P5142" s="547"/>
      <c r="Q5142" s="547"/>
      <c r="R5142" s="547"/>
    </row>
    <row r="5143" spans="6:18" s="577" customFormat="1">
      <c r="F5143" s="545"/>
      <c r="H5143" s="545"/>
      <c r="J5143" s="545"/>
      <c r="O5143" s="578"/>
      <c r="P5143" s="547"/>
      <c r="Q5143" s="547"/>
      <c r="R5143" s="547"/>
    </row>
    <row r="5144" spans="6:18" s="577" customFormat="1">
      <c r="F5144" s="545"/>
      <c r="H5144" s="545"/>
      <c r="J5144" s="545"/>
      <c r="O5144" s="578"/>
      <c r="P5144" s="547"/>
      <c r="Q5144" s="547"/>
      <c r="R5144" s="547"/>
    </row>
    <row r="5145" spans="6:18" s="577" customFormat="1">
      <c r="F5145" s="545"/>
      <c r="H5145" s="545"/>
      <c r="J5145" s="545"/>
      <c r="O5145" s="578"/>
      <c r="P5145" s="547"/>
      <c r="Q5145" s="547"/>
      <c r="R5145" s="547"/>
    </row>
    <row r="5146" spans="6:18" s="577" customFormat="1">
      <c r="F5146" s="545"/>
      <c r="H5146" s="545"/>
      <c r="J5146" s="545"/>
      <c r="O5146" s="578"/>
      <c r="P5146" s="547"/>
      <c r="Q5146" s="547"/>
      <c r="R5146" s="547"/>
    </row>
    <row r="5147" spans="6:18" s="577" customFormat="1">
      <c r="F5147" s="545"/>
      <c r="H5147" s="545"/>
      <c r="J5147" s="545"/>
      <c r="O5147" s="578"/>
      <c r="P5147" s="547"/>
      <c r="Q5147" s="547"/>
      <c r="R5147" s="547"/>
    </row>
    <row r="5148" spans="6:18" s="577" customFormat="1">
      <c r="F5148" s="545"/>
      <c r="H5148" s="545"/>
      <c r="J5148" s="545"/>
      <c r="O5148" s="578"/>
      <c r="P5148" s="547"/>
      <c r="Q5148" s="547"/>
      <c r="R5148" s="547"/>
    </row>
    <row r="5149" spans="6:18" s="577" customFormat="1">
      <c r="F5149" s="545"/>
      <c r="H5149" s="545"/>
      <c r="J5149" s="545"/>
      <c r="O5149" s="578"/>
      <c r="P5149" s="547"/>
      <c r="Q5149" s="547"/>
      <c r="R5149" s="547"/>
    </row>
    <row r="5150" spans="6:18" s="577" customFormat="1">
      <c r="F5150" s="545"/>
      <c r="H5150" s="545"/>
      <c r="J5150" s="545"/>
      <c r="O5150" s="578"/>
      <c r="P5150" s="547"/>
      <c r="Q5150" s="547"/>
      <c r="R5150" s="547"/>
    </row>
    <row r="5151" spans="6:18" s="577" customFormat="1">
      <c r="F5151" s="545"/>
      <c r="H5151" s="545"/>
      <c r="J5151" s="545"/>
      <c r="O5151" s="578"/>
      <c r="P5151" s="547"/>
      <c r="Q5151" s="547"/>
      <c r="R5151" s="547"/>
    </row>
    <row r="5152" spans="6:18" s="577" customFormat="1">
      <c r="F5152" s="545"/>
      <c r="H5152" s="545"/>
      <c r="J5152" s="545"/>
      <c r="O5152" s="578"/>
      <c r="P5152" s="547"/>
      <c r="Q5152" s="547"/>
      <c r="R5152" s="547"/>
    </row>
    <row r="5153" spans="6:18" s="577" customFormat="1">
      <c r="F5153" s="545"/>
      <c r="H5153" s="545"/>
      <c r="J5153" s="545"/>
      <c r="O5153" s="578"/>
      <c r="P5153" s="547"/>
      <c r="Q5153" s="547"/>
      <c r="R5153" s="547"/>
    </row>
    <row r="5154" spans="6:18" s="577" customFormat="1">
      <c r="F5154" s="545"/>
      <c r="H5154" s="545"/>
      <c r="J5154" s="545"/>
      <c r="O5154" s="578"/>
      <c r="P5154" s="547"/>
      <c r="Q5154" s="547"/>
      <c r="R5154" s="547"/>
    </row>
    <row r="5155" spans="6:18" s="577" customFormat="1">
      <c r="F5155" s="545"/>
      <c r="H5155" s="545"/>
      <c r="J5155" s="545"/>
      <c r="O5155" s="578"/>
      <c r="P5155" s="547"/>
      <c r="Q5155" s="547"/>
      <c r="R5155" s="547"/>
    </row>
    <row r="5156" spans="6:18" s="577" customFormat="1">
      <c r="F5156" s="545"/>
      <c r="H5156" s="545"/>
      <c r="J5156" s="545"/>
      <c r="O5156" s="578"/>
      <c r="P5156" s="547"/>
      <c r="Q5156" s="547"/>
      <c r="R5156" s="547"/>
    </row>
    <row r="5157" spans="6:18" s="577" customFormat="1">
      <c r="F5157" s="545"/>
      <c r="H5157" s="545"/>
      <c r="J5157" s="545"/>
      <c r="O5157" s="578"/>
      <c r="P5157" s="547"/>
      <c r="Q5157" s="547"/>
      <c r="R5157" s="547"/>
    </row>
    <row r="5158" spans="6:18" s="577" customFormat="1">
      <c r="F5158" s="545"/>
      <c r="H5158" s="545"/>
      <c r="J5158" s="545"/>
      <c r="O5158" s="578"/>
      <c r="P5158" s="547"/>
      <c r="Q5158" s="547"/>
      <c r="R5158" s="547"/>
    </row>
    <row r="5159" spans="6:18" s="577" customFormat="1">
      <c r="F5159" s="545"/>
      <c r="H5159" s="545"/>
      <c r="J5159" s="545"/>
      <c r="O5159" s="578"/>
      <c r="P5159" s="547"/>
      <c r="Q5159" s="547"/>
      <c r="R5159" s="547"/>
    </row>
    <row r="5160" spans="6:18" s="577" customFormat="1">
      <c r="F5160" s="545"/>
      <c r="H5160" s="545"/>
      <c r="J5160" s="545"/>
      <c r="O5160" s="578"/>
      <c r="P5160" s="547"/>
      <c r="Q5160" s="547"/>
      <c r="R5160" s="547"/>
    </row>
    <row r="5161" spans="6:18" s="577" customFormat="1">
      <c r="F5161" s="545"/>
      <c r="H5161" s="545"/>
      <c r="J5161" s="545"/>
      <c r="O5161" s="578"/>
      <c r="P5161" s="547"/>
      <c r="Q5161" s="547"/>
      <c r="R5161" s="547"/>
    </row>
    <row r="5162" spans="6:18" s="577" customFormat="1">
      <c r="F5162" s="545"/>
      <c r="H5162" s="545"/>
      <c r="J5162" s="545"/>
      <c r="O5162" s="578"/>
      <c r="P5162" s="547"/>
      <c r="Q5162" s="547"/>
      <c r="R5162" s="547"/>
    </row>
    <row r="5163" spans="6:18" s="577" customFormat="1">
      <c r="F5163" s="545"/>
      <c r="H5163" s="545"/>
      <c r="J5163" s="545"/>
      <c r="O5163" s="578"/>
      <c r="P5163" s="547"/>
      <c r="Q5163" s="547"/>
      <c r="R5163" s="547"/>
    </row>
    <row r="5164" spans="6:18" s="577" customFormat="1">
      <c r="F5164" s="545"/>
      <c r="H5164" s="545"/>
      <c r="J5164" s="545"/>
      <c r="O5164" s="578"/>
      <c r="P5164" s="547"/>
      <c r="Q5164" s="547"/>
      <c r="R5164" s="547"/>
    </row>
    <row r="5165" spans="6:18" s="577" customFormat="1">
      <c r="F5165" s="545"/>
      <c r="H5165" s="545"/>
      <c r="J5165" s="545"/>
      <c r="O5165" s="578"/>
      <c r="P5165" s="547"/>
      <c r="Q5165" s="547"/>
      <c r="R5165" s="547"/>
    </row>
    <row r="5166" spans="6:18" s="577" customFormat="1">
      <c r="F5166" s="545"/>
      <c r="H5166" s="545"/>
      <c r="J5166" s="545"/>
      <c r="O5166" s="578"/>
      <c r="P5166" s="547"/>
      <c r="Q5166" s="547"/>
      <c r="R5166" s="547"/>
    </row>
    <row r="5167" spans="6:18" s="577" customFormat="1">
      <c r="F5167" s="545"/>
      <c r="H5167" s="545"/>
      <c r="J5167" s="545"/>
      <c r="O5167" s="578"/>
      <c r="P5167" s="547"/>
      <c r="Q5167" s="547"/>
      <c r="R5167" s="547"/>
    </row>
    <row r="5168" spans="6:18" s="577" customFormat="1">
      <c r="F5168" s="545"/>
      <c r="H5168" s="545"/>
      <c r="J5168" s="545"/>
      <c r="O5168" s="578"/>
      <c r="P5168" s="547"/>
      <c r="Q5168" s="547"/>
      <c r="R5168" s="547"/>
    </row>
    <row r="5169" spans="6:18" s="577" customFormat="1">
      <c r="F5169" s="545"/>
      <c r="H5169" s="545"/>
      <c r="J5169" s="545"/>
      <c r="O5169" s="578"/>
      <c r="P5169" s="547"/>
      <c r="Q5169" s="547"/>
      <c r="R5169" s="547"/>
    </row>
    <row r="5170" spans="6:18" s="577" customFormat="1">
      <c r="F5170" s="545"/>
      <c r="H5170" s="545"/>
      <c r="J5170" s="545"/>
      <c r="O5170" s="578"/>
      <c r="P5170" s="547"/>
      <c r="Q5170" s="547"/>
      <c r="R5170" s="547"/>
    </row>
    <row r="5171" spans="6:18" s="577" customFormat="1">
      <c r="F5171" s="545"/>
      <c r="H5171" s="545"/>
      <c r="J5171" s="545"/>
      <c r="O5171" s="578"/>
      <c r="P5171" s="547"/>
      <c r="Q5171" s="547"/>
      <c r="R5171" s="547"/>
    </row>
    <row r="5172" spans="6:18" s="577" customFormat="1">
      <c r="F5172" s="545"/>
      <c r="H5172" s="545"/>
      <c r="J5172" s="545"/>
      <c r="O5172" s="578"/>
      <c r="P5172" s="547"/>
      <c r="Q5172" s="547"/>
      <c r="R5172" s="547"/>
    </row>
    <row r="5173" spans="6:18" s="577" customFormat="1">
      <c r="F5173" s="545"/>
      <c r="H5173" s="545"/>
      <c r="J5173" s="545"/>
      <c r="O5173" s="578"/>
      <c r="P5173" s="547"/>
      <c r="Q5173" s="547"/>
      <c r="R5173" s="547"/>
    </row>
    <row r="5174" spans="6:18" s="577" customFormat="1">
      <c r="F5174" s="545"/>
      <c r="H5174" s="545"/>
      <c r="J5174" s="545"/>
      <c r="O5174" s="578"/>
      <c r="P5174" s="547"/>
      <c r="Q5174" s="547"/>
      <c r="R5174" s="547"/>
    </row>
    <row r="5175" spans="6:18" s="577" customFormat="1">
      <c r="F5175" s="545"/>
      <c r="H5175" s="545"/>
      <c r="J5175" s="545"/>
      <c r="O5175" s="578"/>
      <c r="P5175" s="547"/>
      <c r="Q5175" s="547"/>
      <c r="R5175" s="547"/>
    </row>
    <row r="5176" spans="6:18" s="577" customFormat="1">
      <c r="F5176" s="545"/>
      <c r="H5176" s="545"/>
      <c r="J5176" s="545"/>
      <c r="O5176" s="578"/>
      <c r="P5176" s="547"/>
      <c r="Q5176" s="547"/>
      <c r="R5176" s="547"/>
    </row>
    <row r="5177" spans="6:18" s="577" customFormat="1">
      <c r="F5177" s="545"/>
      <c r="H5177" s="545"/>
      <c r="J5177" s="545"/>
      <c r="O5177" s="578"/>
      <c r="P5177" s="547"/>
      <c r="Q5177" s="547"/>
      <c r="R5177" s="547"/>
    </row>
    <row r="5178" spans="6:18" s="577" customFormat="1">
      <c r="F5178" s="545"/>
      <c r="H5178" s="545"/>
      <c r="J5178" s="545"/>
      <c r="O5178" s="578"/>
      <c r="P5178" s="547"/>
      <c r="Q5178" s="547"/>
      <c r="R5178" s="547"/>
    </row>
    <row r="5179" spans="6:18" s="577" customFormat="1">
      <c r="F5179" s="545"/>
      <c r="H5179" s="545"/>
      <c r="J5179" s="545"/>
      <c r="O5179" s="578"/>
      <c r="P5179" s="547"/>
      <c r="Q5179" s="547"/>
      <c r="R5179" s="547"/>
    </row>
    <row r="5180" spans="6:18" s="577" customFormat="1">
      <c r="F5180" s="545"/>
      <c r="H5180" s="545"/>
      <c r="J5180" s="545"/>
      <c r="O5180" s="578"/>
      <c r="P5180" s="547"/>
      <c r="Q5180" s="547"/>
      <c r="R5180" s="547"/>
    </row>
    <row r="5181" spans="6:18" s="577" customFormat="1">
      <c r="F5181" s="545"/>
      <c r="H5181" s="545"/>
      <c r="J5181" s="545"/>
      <c r="O5181" s="578"/>
      <c r="P5181" s="547"/>
      <c r="Q5181" s="547"/>
      <c r="R5181" s="547"/>
    </row>
    <row r="5182" spans="6:18" s="577" customFormat="1">
      <c r="F5182" s="545"/>
      <c r="H5182" s="545"/>
      <c r="J5182" s="545"/>
      <c r="O5182" s="578"/>
      <c r="P5182" s="547"/>
      <c r="Q5182" s="547"/>
      <c r="R5182" s="547"/>
    </row>
    <row r="5183" spans="6:18" s="577" customFormat="1">
      <c r="F5183" s="545"/>
      <c r="H5183" s="545"/>
      <c r="J5183" s="545"/>
      <c r="O5183" s="578"/>
      <c r="P5183" s="547"/>
      <c r="Q5183" s="547"/>
      <c r="R5183" s="547"/>
    </row>
    <row r="5184" spans="6:18" s="577" customFormat="1">
      <c r="F5184" s="545"/>
      <c r="H5184" s="545"/>
      <c r="J5184" s="545"/>
      <c r="O5184" s="578"/>
      <c r="P5184" s="547"/>
      <c r="Q5184" s="547"/>
      <c r="R5184" s="547"/>
    </row>
    <row r="5185" spans="6:18" s="577" customFormat="1">
      <c r="F5185" s="545"/>
      <c r="H5185" s="545"/>
      <c r="J5185" s="545"/>
      <c r="O5185" s="578"/>
      <c r="P5185" s="547"/>
      <c r="Q5185" s="547"/>
      <c r="R5185" s="547"/>
    </row>
    <row r="5186" spans="6:18" s="577" customFormat="1">
      <c r="F5186" s="545"/>
      <c r="H5186" s="545"/>
      <c r="J5186" s="545"/>
      <c r="O5186" s="578"/>
      <c r="P5186" s="547"/>
      <c r="Q5186" s="547"/>
      <c r="R5186" s="547"/>
    </row>
    <row r="5187" spans="6:18" s="577" customFormat="1">
      <c r="F5187" s="545"/>
      <c r="H5187" s="545"/>
      <c r="J5187" s="545"/>
      <c r="O5187" s="578"/>
      <c r="P5187" s="547"/>
      <c r="Q5187" s="547"/>
      <c r="R5187" s="547"/>
    </row>
    <row r="5188" spans="6:18" s="577" customFormat="1">
      <c r="F5188" s="545"/>
      <c r="H5188" s="545"/>
      <c r="J5188" s="545"/>
      <c r="O5188" s="578"/>
      <c r="P5188" s="547"/>
      <c r="Q5188" s="547"/>
      <c r="R5188" s="547"/>
    </row>
    <row r="5189" spans="6:18" s="577" customFormat="1">
      <c r="F5189" s="545"/>
      <c r="H5189" s="545"/>
      <c r="J5189" s="545"/>
      <c r="O5189" s="578"/>
      <c r="P5189" s="547"/>
      <c r="Q5189" s="547"/>
      <c r="R5189" s="547"/>
    </row>
    <row r="5190" spans="6:18" s="577" customFormat="1">
      <c r="F5190" s="545"/>
      <c r="H5190" s="545"/>
      <c r="J5190" s="545"/>
      <c r="O5190" s="578"/>
      <c r="P5190" s="547"/>
      <c r="Q5190" s="547"/>
      <c r="R5190" s="547"/>
    </row>
    <row r="5191" spans="6:18" s="577" customFormat="1">
      <c r="F5191" s="545"/>
      <c r="H5191" s="545"/>
      <c r="J5191" s="545"/>
      <c r="O5191" s="578"/>
      <c r="P5191" s="547"/>
      <c r="Q5191" s="547"/>
      <c r="R5191" s="547"/>
    </row>
    <row r="5192" spans="6:18" s="577" customFormat="1">
      <c r="F5192" s="545"/>
      <c r="H5192" s="545"/>
      <c r="J5192" s="545"/>
      <c r="O5192" s="578"/>
      <c r="P5192" s="547"/>
      <c r="Q5192" s="547"/>
      <c r="R5192" s="547"/>
    </row>
    <row r="5193" spans="6:18" s="577" customFormat="1">
      <c r="F5193" s="545"/>
      <c r="H5193" s="545"/>
      <c r="J5193" s="545"/>
      <c r="O5193" s="578"/>
      <c r="P5193" s="547"/>
      <c r="Q5193" s="547"/>
      <c r="R5193" s="547"/>
    </row>
    <row r="5194" spans="6:18" s="577" customFormat="1">
      <c r="F5194" s="545"/>
      <c r="H5194" s="545"/>
      <c r="J5194" s="545"/>
      <c r="O5194" s="578"/>
      <c r="P5194" s="547"/>
      <c r="Q5194" s="547"/>
      <c r="R5194" s="547"/>
    </row>
    <row r="5195" spans="6:18" s="577" customFormat="1">
      <c r="F5195" s="545"/>
      <c r="H5195" s="545"/>
      <c r="J5195" s="545"/>
      <c r="O5195" s="578"/>
      <c r="P5195" s="547"/>
      <c r="Q5195" s="547"/>
      <c r="R5195" s="547"/>
    </row>
    <row r="5196" spans="6:18" s="577" customFormat="1">
      <c r="F5196" s="545"/>
      <c r="H5196" s="545"/>
      <c r="J5196" s="545"/>
      <c r="O5196" s="578"/>
      <c r="P5196" s="547"/>
      <c r="Q5196" s="547"/>
      <c r="R5196" s="547"/>
    </row>
    <row r="5197" spans="6:18" s="577" customFormat="1">
      <c r="F5197" s="545"/>
      <c r="H5197" s="545"/>
      <c r="J5197" s="545"/>
      <c r="O5197" s="578"/>
      <c r="P5197" s="547"/>
      <c r="Q5197" s="547"/>
      <c r="R5197" s="547"/>
    </row>
    <row r="5198" spans="6:18" s="577" customFormat="1">
      <c r="F5198" s="545"/>
      <c r="H5198" s="545"/>
      <c r="J5198" s="545"/>
      <c r="O5198" s="578"/>
      <c r="P5198" s="547"/>
      <c r="Q5198" s="547"/>
      <c r="R5198" s="547"/>
    </row>
    <row r="5199" spans="6:18" s="577" customFormat="1">
      <c r="F5199" s="545"/>
      <c r="H5199" s="545"/>
      <c r="J5199" s="545"/>
      <c r="O5199" s="578"/>
      <c r="P5199" s="547"/>
      <c r="Q5199" s="547"/>
      <c r="R5199" s="547"/>
    </row>
    <row r="5200" spans="6:18" s="577" customFormat="1">
      <c r="F5200" s="545"/>
      <c r="H5200" s="545"/>
      <c r="J5200" s="545"/>
      <c r="O5200" s="578"/>
      <c r="P5200" s="547"/>
      <c r="Q5200" s="547"/>
      <c r="R5200" s="547"/>
    </row>
    <row r="5201" spans="6:18" s="577" customFormat="1">
      <c r="F5201" s="545"/>
      <c r="H5201" s="545"/>
      <c r="J5201" s="545"/>
      <c r="O5201" s="578"/>
      <c r="P5201" s="547"/>
      <c r="Q5201" s="547"/>
      <c r="R5201" s="547"/>
    </row>
    <row r="5202" spans="6:18" s="577" customFormat="1">
      <c r="F5202" s="545"/>
      <c r="H5202" s="545"/>
      <c r="J5202" s="545"/>
      <c r="O5202" s="578"/>
      <c r="P5202" s="547"/>
      <c r="Q5202" s="547"/>
      <c r="R5202" s="547"/>
    </row>
    <row r="5203" spans="6:18" s="577" customFormat="1">
      <c r="F5203" s="545"/>
      <c r="H5203" s="545"/>
      <c r="J5203" s="545"/>
      <c r="O5203" s="578"/>
      <c r="P5203" s="547"/>
      <c r="Q5203" s="547"/>
      <c r="R5203" s="547"/>
    </row>
    <row r="5204" spans="6:18" s="577" customFormat="1">
      <c r="F5204" s="545"/>
      <c r="H5204" s="545"/>
      <c r="J5204" s="545"/>
      <c r="O5204" s="578"/>
      <c r="P5204" s="547"/>
      <c r="Q5204" s="547"/>
      <c r="R5204" s="547"/>
    </row>
    <row r="5205" spans="6:18" s="577" customFormat="1">
      <c r="F5205" s="545"/>
      <c r="H5205" s="545"/>
      <c r="J5205" s="545"/>
      <c r="O5205" s="578"/>
      <c r="P5205" s="547"/>
      <c r="Q5205" s="547"/>
      <c r="R5205" s="547"/>
    </row>
    <row r="5206" spans="6:18" s="577" customFormat="1">
      <c r="F5206" s="545"/>
      <c r="H5206" s="545"/>
      <c r="J5206" s="545"/>
      <c r="O5206" s="578"/>
      <c r="P5206" s="547"/>
      <c r="Q5206" s="547"/>
      <c r="R5206" s="547"/>
    </row>
    <row r="5207" spans="6:18" s="577" customFormat="1">
      <c r="F5207" s="545"/>
      <c r="H5207" s="545"/>
      <c r="J5207" s="545"/>
      <c r="O5207" s="578"/>
      <c r="P5207" s="547"/>
      <c r="Q5207" s="547"/>
      <c r="R5207" s="547"/>
    </row>
    <row r="5208" spans="6:18" s="577" customFormat="1">
      <c r="F5208" s="545"/>
      <c r="H5208" s="545"/>
      <c r="J5208" s="545"/>
      <c r="O5208" s="578"/>
      <c r="P5208" s="547"/>
      <c r="Q5208" s="547"/>
      <c r="R5208" s="547"/>
    </row>
    <row r="5209" spans="6:18" s="577" customFormat="1">
      <c r="F5209" s="545"/>
      <c r="H5209" s="545"/>
      <c r="J5209" s="545"/>
      <c r="O5209" s="578"/>
      <c r="P5209" s="547"/>
      <c r="Q5209" s="547"/>
      <c r="R5209" s="547"/>
    </row>
    <row r="5210" spans="6:18" s="577" customFormat="1">
      <c r="F5210" s="545"/>
      <c r="H5210" s="545"/>
      <c r="J5210" s="545"/>
      <c r="O5210" s="578"/>
      <c r="P5210" s="547"/>
      <c r="Q5210" s="547"/>
      <c r="R5210" s="547"/>
    </row>
    <row r="5211" spans="6:18" s="577" customFormat="1">
      <c r="F5211" s="545"/>
      <c r="H5211" s="545"/>
      <c r="J5211" s="545"/>
      <c r="O5211" s="578"/>
      <c r="P5211" s="547"/>
      <c r="Q5211" s="547"/>
      <c r="R5211" s="547"/>
    </row>
    <row r="5212" spans="6:18" s="577" customFormat="1">
      <c r="F5212" s="545"/>
      <c r="H5212" s="545"/>
      <c r="J5212" s="545"/>
      <c r="O5212" s="578"/>
      <c r="P5212" s="547"/>
      <c r="Q5212" s="547"/>
      <c r="R5212" s="547"/>
    </row>
    <row r="5213" spans="6:18" s="577" customFormat="1">
      <c r="F5213" s="545"/>
      <c r="H5213" s="545"/>
      <c r="J5213" s="545"/>
      <c r="O5213" s="578"/>
      <c r="P5213" s="547"/>
      <c r="Q5213" s="547"/>
      <c r="R5213" s="547"/>
    </row>
    <row r="5214" spans="6:18" s="577" customFormat="1">
      <c r="F5214" s="545"/>
      <c r="H5214" s="545"/>
      <c r="J5214" s="545"/>
      <c r="O5214" s="578"/>
      <c r="P5214" s="547"/>
      <c r="Q5214" s="547"/>
      <c r="R5214" s="547"/>
    </row>
    <row r="5215" spans="6:18" s="577" customFormat="1">
      <c r="F5215" s="545"/>
      <c r="H5215" s="545"/>
      <c r="J5215" s="545"/>
      <c r="O5215" s="578"/>
      <c r="P5215" s="547"/>
      <c r="Q5215" s="547"/>
      <c r="R5215" s="547"/>
    </row>
    <row r="5216" spans="6:18" s="577" customFormat="1">
      <c r="F5216" s="545"/>
      <c r="H5216" s="545"/>
      <c r="J5216" s="545"/>
      <c r="O5216" s="578"/>
      <c r="P5216" s="547"/>
      <c r="Q5216" s="547"/>
      <c r="R5216" s="547"/>
    </row>
    <row r="5217" spans="6:18" s="577" customFormat="1">
      <c r="F5217" s="545"/>
      <c r="H5217" s="545"/>
      <c r="J5217" s="545"/>
      <c r="O5217" s="578"/>
      <c r="P5217" s="547"/>
      <c r="Q5217" s="547"/>
      <c r="R5217" s="547"/>
    </row>
    <row r="5218" spans="6:18" s="577" customFormat="1">
      <c r="F5218" s="545"/>
      <c r="H5218" s="545"/>
      <c r="J5218" s="545"/>
      <c r="O5218" s="578"/>
      <c r="P5218" s="547"/>
      <c r="Q5218" s="547"/>
      <c r="R5218" s="547"/>
    </row>
    <row r="5219" spans="6:18" s="577" customFormat="1">
      <c r="F5219" s="545"/>
      <c r="H5219" s="545"/>
      <c r="J5219" s="545"/>
      <c r="O5219" s="578"/>
      <c r="P5219" s="547"/>
      <c r="Q5219" s="547"/>
      <c r="R5219" s="547"/>
    </row>
    <row r="5220" spans="6:18" s="577" customFormat="1">
      <c r="F5220" s="545"/>
      <c r="H5220" s="545"/>
      <c r="J5220" s="545"/>
      <c r="O5220" s="578"/>
      <c r="P5220" s="547"/>
      <c r="Q5220" s="547"/>
      <c r="R5220" s="547"/>
    </row>
    <row r="5221" spans="6:18" s="577" customFormat="1">
      <c r="F5221" s="545"/>
      <c r="H5221" s="545"/>
      <c r="J5221" s="545"/>
      <c r="O5221" s="578"/>
      <c r="P5221" s="547"/>
      <c r="Q5221" s="547"/>
      <c r="R5221" s="547"/>
    </row>
    <row r="5222" spans="6:18" s="577" customFormat="1">
      <c r="F5222" s="545"/>
      <c r="H5222" s="545"/>
      <c r="J5222" s="545"/>
      <c r="O5222" s="578"/>
      <c r="P5222" s="547"/>
      <c r="Q5222" s="547"/>
      <c r="R5222" s="547"/>
    </row>
    <row r="5223" spans="6:18" s="577" customFormat="1">
      <c r="F5223" s="545"/>
      <c r="H5223" s="545"/>
      <c r="J5223" s="545"/>
      <c r="O5223" s="578"/>
      <c r="P5223" s="547"/>
      <c r="Q5223" s="547"/>
      <c r="R5223" s="547"/>
    </row>
    <row r="5224" spans="6:18" s="577" customFormat="1">
      <c r="F5224" s="545"/>
      <c r="H5224" s="545"/>
      <c r="J5224" s="545"/>
      <c r="O5224" s="578"/>
      <c r="P5224" s="547"/>
      <c r="Q5224" s="547"/>
      <c r="R5224" s="547"/>
    </row>
    <row r="5225" spans="6:18" s="577" customFormat="1">
      <c r="F5225" s="545"/>
      <c r="H5225" s="545"/>
      <c r="J5225" s="545"/>
      <c r="O5225" s="578"/>
      <c r="P5225" s="547"/>
      <c r="Q5225" s="547"/>
      <c r="R5225" s="547"/>
    </row>
    <row r="5226" spans="6:18" s="577" customFormat="1">
      <c r="F5226" s="545"/>
      <c r="H5226" s="545"/>
      <c r="J5226" s="545"/>
      <c r="O5226" s="578"/>
      <c r="P5226" s="547"/>
      <c r="Q5226" s="547"/>
      <c r="R5226" s="547"/>
    </row>
    <row r="5227" spans="6:18" s="577" customFormat="1">
      <c r="F5227" s="545"/>
      <c r="H5227" s="545"/>
      <c r="J5227" s="545"/>
      <c r="O5227" s="578"/>
      <c r="P5227" s="547"/>
      <c r="Q5227" s="547"/>
      <c r="R5227" s="547"/>
    </row>
    <row r="5228" spans="6:18" s="577" customFormat="1">
      <c r="F5228" s="545"/>
      <c r="H5228" s="545"/>
      <c r="J5228" s="545"/>
      <c r="O5228" s="578"/>
      <c r="P5228" s="547"/>
      <c r="Q5228" s="547"/>
      <c r="R5228" s="547"/>
    </row>
    <row r="5229" spans="6:18" s="577" customFormat="1">
      <c r="F5229" s="545"/>
      <c r="H5229" s="545"/>
      <c r="J5229" s="545"/>
      <c r="O5229" s="578"/>
      <c r="P5229" s="547"/>
      <c r="Q5229" s="547"/>
      <c r="R5229" s="547"/>
    </row>
    <row r="5230" spans="6:18" s="577" customFormat="1">
      <c r="F5230" s="545"/>
      <c r="H5230" s="545"/>
      <c r="J5230" s="545"/>
      <c r="O5230" s="578"/>
      <c r="P5230" s="547"/>
      <c r="Q5230" s="547"/>
      <c r="R5230" s="547"/>
    </row>
    <row r="5231" spans="6:18" s="577" customFormat="1">
      <c r="F5231" s="545"/>
      <c r="H5231" s="545"/>
      <c r="J5231" s="545"/>
      <c r="O5231" s="578"/>
      <c r="P5231" s="547"/>
      <c r="Q5231" s="547"/>
      <c r="R5231" s="547"/>
    </row>
    <row r="5232" spans="6:18" s="577" customFormat="1">
      <c r="F5232" s="545"/>
      <c r="H5232" s="545"/>
      <c r="J5232" s="545"/>
      <c r="O5232" s="578"/>
      <c r="P5232" s="547"/>
      <c r="Q5232" s="547"/>
      <c r="R5232" s="547"/>
    </row>
    <row r="5233" spans="6:18" s="577" customFormat="1">
      <c r="F5233" s="545"/>
      <c r="H5233" s="545"/>
      <c r="J5233" s="545"/>
      <c r="O5233" s="578"/>
      <c r="P5233" s="547"/>
      <c r="Q5233" s="547"/>
      <c r="R5233" s="547"/>
    </row>
    <row r="5234" spans="6:18" s="577" customFormat="1">
      <c r="F5234" s="545"/>
      <c r="H5234" s="545"/>
      <c r="J5234" s="545"/>
      <c r="O5234" s="578"/>
      <c r="P5234" s="547"/>
      <c r="Q5234" s="547"/>
      <c r="R5234" s="547"/>
    </row>
    <row r="5235" spans="6:18" s="577" customFormat="1">
      <c r="F5235" s="545"/>
      <c r="H5235" s="545"/>
      <c r="J5235" s="545"/>
      <c r="O5235" s="578"/>
      <c r="P5235" s="547"/>
      <c r="Q5235" s="547"/>
      <c r="R5235" s="547"/>
    </row>
    <row r="5236" spans="6:18" s="577" customFormat="1">
      <c r="F5236" s="545"/>
      <c r="H5236" s="545"/>
      <c r="J5236" s="545"/>
      <c r="O5236" s="578"/>
      <c r="P5236" s="547"/>
      <c r="Q5236" s="547"/>
      <c r="R5236" s="547"/>
    </row>
    <row r="5237" spans="6:18" s="577" customFormat="1">
      <c r="F5237" s="545"/>
      <c r="H5237" s="545"/>
      <c r="J5237" s="545"/>
      <c r="O5237" s="578"/>
      <c r="P5237" s="547"/>
      <c r="Q5237" s="547"/>
      <c r="R5237" s="547"/>
    </row>
    <row r="5238" spans="6:18" s="577" customFormat="1">
      <c r="F5238" s="545"/>
      <c r="H5238" s="545"/>
      <c r="J5238" s="545"/>
      <c r="O5238" s="578"/>
      <c r="P5238" s="547"/>
      <c r="Q5238" s="547"/>
      <c r="R5238" s="547"/>
    </row>
    <row r="5239" spans="6:18" s="577" customFormat="1">
      <c r="F5239" s="545"/>
      <c r="H5239" s="545"/>
      <c r="J5239" s="545"/>
      <c r="O5239" s="578"/>
      <c r="P5239" s="547"/>
      <c r="Q5239" s="547"/>
      <c r="R5239" s="547"/>
    </row>
    <row r="5240" spans="6:18" s="577" customFormat="1">
      <c r="F5240" s="545"/>
      <c r="H5240" s="545"/>
      <c r="J5240" s="545"/>
      <c r="O5240" s="578"/>
      <c r="P5240" s="547"/>
      <c r="Q5240" s="547"/>
      <c r="R5240" s="547"/>
    </row>
    <row r="5241" spans="6:18" s="577" customFormat="1">
      <c r="F5241" s="545"/>
      <c r="H5241" s="545"/>
      <c r="J5241" s="545"/>
      <c r="O5241" s="578"/>
      <c r="P5241" s="547"/>
      <c r="Q5241" s="547"/>
      <c r="R5241" s="547"/>
    </row>
    <row r="5242" spans="6:18" s="577" customFormat="1">
      <c r="F5242" s="545"/>
      <c r="H5242" s="545"/>
      <c r="J5242" s="545"/>
      <c r="O5242" s="578"/>
      <c r="P5242" s="547"/>
      <c r="Q5242" s="547"/>
      <c r="R5242" s="547"/>
    </row>
    <row r="5243" spans="6:18" s="577" customFormat="1">
      <c r="F5243" s="545"/>
      <c r="H5243" s="545"/>
      <c r="J5243" s="545"/>
      <c r="O5243" s="578"/>
      <c r="P5243" s="547"/>
      <c r="Q5243" s="547"/>
      <c r="R5243" s="547"/>
    </row>
    <row r="5244" spans="6:18" s="577" customFormat="1">
      <c r="F5244" s="545"/>
      <c r="H5244" s="545"/>
      <c r="J5244" s="545"/>
      <c r="O5244" s="578"/>
      <c r="P5244" s="547"/>
      <c r="Q5244" s="547"/>
      <c r="R5244" s="547"/>
    </row>
    <row r="5245" spans="6:18" s="577" customFormat="1">
      <c r="F5245" s="545"/>
      <c r="H5245" s="545"/>
      <c r="J5245" s="545"/>
      <c r="O5245" s="578"/>
      <c r="P5245" s="547"/>
      <c r="Q5245" s="547"/>
      <c r="R5245" s="547"/>
    </row>
    <row r="5246" spans="6:18" s="577" customFormat="1">
      <c r="F5246" s="545"/>
      <c r="H5246" s="545"/>
      <c r="J5246" s="545"/>
      <c r="O5246" s="578"/>
      <c r="P5246" s="547"/>
      <c r="Q5246" s="547"/>
      <c r="R5246" s="547"/>
    </row>
    <row r="5247" spans="6:18" s="577" customFormat="1">
      <c r="F5247" s="545"/>
      <c r="H5247" s="545"/>
      <c r="J5247" s="545"/>
      <c r="O5247" s="578"/>
      <c r="P5247" s="547"/>
      <c r="Q5247" s="547"/>
      <c r="R5247" s="547"/>
    </row>
    <row r="5248" spans="6:18" s="577" customFormat="1">
      <c r="F5248" s="545"/>
      <c r="H5248" s="545"/>
      <c r="J5248" s="545"/>
      <c r="O5248" s="578"/>
      <c r="P5248" s="547"/>
      <c r="Q5248" s="547"/>
      <c r="R5248" s="547"/>
    </row>
    <row r="5249" spans="6:18" s="577" customFormat="1">
      <c r="F5249" s="545"/>
      <c r="H5249" s="545"/>
      <c r="J5249" s="545"/>
      <c r="O5249" s="578"/>
      <c r="P5249" s="547"/>
      <c r="Q5249" s="547"/>
      <c r="R5249" s="547"/>
    </row>
    <row r="5250" spans="6:18" s="577" customFormat="1">
      <c r="F5250" s="545"/>
      <c r="H5250" s="545"/>
      <c r="J5250" s="545"/>
      <c r="O5250" s="578"/>
      <c r="P5250" s="547"/>
      <c r="Q5250" s="547"/>
      <c r="R5250" s="547"/>
    </row>
    <row r="5251" spans="6:18" s="577" customFormat="1">
      <c r="F5251" s="545"/>
      <c r="H5251" s="545"/>
      <c r="J5251" s="545"/>
      <c r="O5251" s="578"/>
      <c r="P5251" s="547"/>
      <c r="Q5251" s="547"/>
      <c r="R5251" s="547"/>
    </row>
    <row r="5252" spans="6:18" s="577" customFormat="1">
      <c r="F5252" s="545"/>
      <c r="H5252" s="545"/>
      <c r="J5252" s="545"/>
      <c r="O5252" s="578"/>
      <c r="P5252" s="547"/>
      <c r="Q5252" s="547"/>
      <c r="R5252" s="547"/>
    </row>
    <row r="5253" spans="6:18" s="577" customFormat="1">
      <c r="F5253" s="545"/>
      <c r="H5253" s="545"/>
      <c r="J5253" s="545"/>
      <c r="O5253" s="578"/>
      <c r="P5253" s="547"/>
      <c r="Q5253" s="547"/>
      <c r="R5253" s="547"/>
    </row>
    <row r="5254" spans="6:18" s="577" customFormat="1">
      <c r="F5254" s="545"/>
      <c r="H5254" s="545"/>
      <c r="J5254" s="545"/>
      <c r="O5254" s="578"/>
      <c r="P5254" s="547"/>
      <c r="Q5254" s="547"/>
      <c r="R5254" s="547"/>
    </row>
    <row r="5255" spans="6:18" s="577" customFormat="1">
      <c r="F5255" s="545"/>
      <c r="H5255" s="545"/>
      <c r="J5255" s="545"/>
      <c r="O5255" s="578"/>
      <c r="P5255" s="547"/>
      <c r="Q5255" s="547"/>
      <c r="R5255" s="547"/>
    </row>
    <row r="5256" spans="6:18" s="577" customFormat="1">
      <c r="F5256" s="545"/>
      <c r="H5256" s="545"/>
      <c r="J5256" s="545"/>
      <c r="O5256" s="578"/>
      <c r="P5256" s="547"/>
      <c r="Q5256" s="547"/>
      <c r="R5256" s="547"/>
    </row>
    <row r="5257" spans="6:18" s="577" customFormat="1">
      <c r="F5257" s="545"/>
      <c r="H5257" s="545"/>
      <c r="J5257" s="545"/>
      <c r="O5257" s="578"/>
      <c r="P5257" s="547"/>
      <c r="Q5257" s="547"/>
      <c r="R5257" s="547"/>
    </row>
    <row r="5258" spans="6:18" s="577" customFormat="1">
      <c r="F5258" s="545"/>
      <c r="H5258" s="545"/>
      <c r="J5258" s="545"/>
      <c r="O5258" s="578"/>
      <c r="P5258" s="547"/>
      <c r="Q5258" s="547"/>
      <c r="R5258" s="547"/>
    </row>
    <row r="5259" spans="6:18" s="577" customFormat="1">
      <c r="F5259" s="545"/>
      <c r="H5259" s="545"/>
      <c r="J5259" s="545"/>
      <c r="O5259" s="578"/>
      <c r="P5259" s="547"/>
      <c r="Q5259" s="547"/>
      <c r="R5259" s="547"/>
    </row>
    <row r="5260" spans="6:18" s="577" customFormat="1">
      <c r="F5260" s="545"/>
      <c r="H5260" s="545"/>
      <c r="J5260" s="545"/>
      <c r="O5260" s="578"/>
      <c r="P5260" s="547"/>
      <c r="Q5260" s="547"/>
      <c r="R5260" s="547"/>
    </row>
    <row r="5261" spans="6:18" s="577" customFormat="1">
      <c r="F5261" s="545"/>
      <c r="H5261" s="545"/>
      <c r="J5261" s="545"/>
      <c r="O5261" s="578"/>
      <c r="P5261" s="547"/>
      <c r="Q5261" s="547"/>
      <c r="R5261" s="547"/>
    </row>
    <row r="5262" spans="6:18" s="577" customFormat="1">
      <c r="F5262" s="545"/>
      <c r="H5262" s="545"/>
      <c r="J5262" s="545"/>
      <c r="O5262" s="578"/>
      <c r="P5262" s="547"/>
      <c r="Q5262" s="547"/>
      <c r="R5262" s="547"/>
    </row>
    <row r="5263" spans="6:18" s="577" customFormat="1">
      <c r="F5263" s="545"/>
      <c r="H5263" s="545"/>
      <c r="J5263" s="545"/>
      <c r="O5263" s="578"/>
      <c r="P5263" s="547"/>
      <c r="Q5263" s="547"/>
      <c r="R5263" s="547"/>
    </row>
    <row r="5264" spans="6:18" s="577" customFormat="1">
      <c r="F5264" s="545"/>
      <c r="H5264" s="545"/>
      <c r="J5264" s="545"/>
      <c r="O5264" s="578"/>
      <c r="P5264" s="547"/>
      <c r="Q5264" s="547"/>
      <c r="R5264" s="547"/>
    </row>
    <row r="5265" spans="6:18" s="577" customFormat="1">
      <c r="F5265" s="545"/>
      <c r="H5265" s="545"/>
      <c r="J5265" s="545"/>
      <c r="O5265" s="578"/>
      <c r="P5265" s="547"/>
      <c r="Q5265" s="547"/>
      <c r="R5265" s="547"/>
    </row>
    <row r="5266" spans="6:18" s="577" customFormat="1">
      <c r="F5266" s="545"/>
      <c r="H5266" s="545"/>
      <c r="J5266" s="545"/>
      <c r="O5266" s="578"/>
      <c r="P5266" s="547"/>
      <c r="Q5266" s="547"/>
      <c r="R5266" s="547"/>
    </row>
    <row r="5267" spans="6:18" s="577" customFormat="1">
      <c r="F5267" s="545"/>
      <c r="H5267" s="545"/>
      <c r="J5267" s="545"/>
      <c r="O5267" s="578"/>
      <c r="P5267" s="547"/>
      <c r="Q5267" s="547"/>
      <c r="R5267" s="547"/>
    </row>
    <row r="5268" spans="6:18" s="577" customFormat="1">
      <c r="F5268" s="545"/>
      <c r="H5268" s="545"/>
      <c r="J5268" s="545"/>
      <c r="O5268" s="578"/>
      <c r="P5268" s="547"/>
      <c r="Q5268" s="547"/>
      <c r="R5268" s="547"/>
    </row>
    <row r="5269" spans="6:18" s="577" customFormat="1">
      <c r="F5269" s="545"/>
      <c r="H5269" s="545"/>
      <c r="J5269" s="545"/>
      <c r="O5269" s="578"/>
      <c r="P5269" s="547"/>
      <c r="Q5269" s="547"/>
      <c r="R5269" s="547"/>
    </row>
    <row r="5270" spans="6:18" s="577" customFormat="1">
      <c r="F5270" s="545"/>
      <c r="H5270" s="545"/>
      <c r="J5270" s="545"/>
      <c r="O5270" s="578"/>
      <c r="P5270" s="547"/>
      <c r="Q5270" s="547"/>
      <c r="R5270" s="547"/>
    </row>
    <row r="5271" spans="6:18" s="577" customFormat="1">
      <c r="F5271" s="545"/>
      <c r="H5271" s="545"/>
      <c r="J5271" s="545"/>
      <c r="O5271" s="578"/>
      <c r="P5271" s="547"/>
      <c r="Q5271" s="547"/>
      <c r="R5271" s="547"/>
    </row>
    <row r="5272" spans="6:18" s="577" customFormat="1">
      <c r="F5272" s="545"/>
      <c r="H5272" s="545"/>
      <c r="J5272" s="545"/>
      <c r="O5272" s="578"/>
      <c r="P5272" s="547"/>
      <c r="Q5272" s="547"/>
      <c r="R5272" s="547"/>
    </row>
    <row r="5273" spans="6:18" s="577" customFormat="1">
      <c r="F5273" s="545"/>
      <c r="H5273" s="545"/>
      <c r="J5273" s="545"/>
      <c r="O5273" s="578"/>
      <c r="P5273" s="547"/>
      <c r="Q5273" s="547"/>
      <c r="R5273" s="547"/>
    </row>
    <row r="5274" spans="6:18" s="577" customFormat="1">
      <c r="F5274" s="545"/>
      <c r="H5274" s="545"/>
      <c r="J5274" s="545"/>
      <c r="O5274" s="578"/>
      <c r="P5274" s="547"/>
      <c r="Q5274" s="547"/>
      <c r="R5274" s="547"/>
    </row>
    <row r="5275" spans="6:18" s="577" customFormat="1">
      <c r="F5275" s="545"/>
      <c r="H5275" s="545"/>
      <c r="J5275" s="545"/>
      <c r="O5275" s="578"/>
      <c r="P5275" s="547"/>
      <c r="Q5275" s="547"/>
      <c r="R5275" s="547"/>
    </row>
    <row r="5276" spans="6:18" s="577" customFormat="1">
      <c r="F5276" s="545"/>
      <c r="H5276" s="545"/>
      <c r="J5276" s="545"/>
      <c r="O5276" s="578"/>
      <c r="P5276" s="547"/>
      <c r="Q5276" s="547"/>
      <c r="R5276" s="547"/>
    </row>
    <row r="5277" spans="6:18" s="577" customFormat="1">
      <c r="F5277" s="545"/>
      <c r="H5277" s="545"/>
      <c r="J5277" s="545"/>
      <c r="O5277" s="578"/>
      <c r="P5277" s="547"/>
      <c r="Q5277" s="547"/>
      <c r="R5277" s="547"/>
    </row>
    <row r="5278" spans="6:18" s="577" customFormat="1">
      <c r="F5278" s="545"/>
      <c r="H5278" s="545"/>
      <c r="J5278" s="545"/>
      <c r="O5278" s="578"/>
      <c r="P5278" s="547"/>
      <c r="Q5278" s="547"/>
      <c r="R5278" s="547"/>
    </row>
    <row r="5279" spans="6:18" s="577" customFormat="1">
      <c r="F5279" s="545"/>
      <c r="H5279" s="545"/>
      <c r="J5279" s="545"/>
      <c r="O5279" s="578"/>
      <c r="P5279" s="547"/>
      <c r="Q5279" s="547"/>
      <c r="R5279" s="547"/>
    </row>
    <row r="5280" spans="6:18" s="577" customFormat="1">
      <c r="F5280" s="545"/>
      <c r="H5280" s="545"/>
      <c r="J5280" s="545"/>
      <c r="O5280" s="578"/>
      <c r="P5280" s="547"/>
      <c r="Q5280" s="547"/>
      <c r="R5280" s="547"/>
    </row>
    <row r="5281" spans="6:18" s="577" customFormat="1">
      <c r="F5281" s="545"/>
      <c r="H5281" s="545"/>
      <c r="J5281" s="545"/>
      <c r="O5281" s="578"/>
      <c r="P5281" s="547"/>
      <c r="Q5281" s="547"/>
      <c r="R5281" s="547"/>
    </row>
    <row r="5282" spans="6:18" s="577" customFormat="1">
      <c r="F5282" s="545"/>
      <c r="H5282" s="545"/>
      <c r="J5282" s="545"/>
      <c r="O5282" s="578"/>
      <c r="P5282" s="547"/>
      <c r="Q5282" s="547"/>
      <c r="R5282" s="547"/>
    </row>
    <row r="5283" spans="6:18" s="577" customFormat="1">
      <c r="F5283" s="545"/>
      <c r="H5283" s="545"/>
      <c r="J5283" s="545"/>
      <c r="O5283" s="578"/>
      <c r="P5283" s="547"/>
      <c r="Q5283" s="547"/>
      <c r="R5283" s="547"/>
    </row>
    <row r="5284" spans="6:18" s="577" customFormat="1">
      <c r="F5284" s="545"/>
      <c r="H5284" s="545"/>
      <c r="J5284" s="545"/>
      <c r="O5284" s="578"/>
      <c r="P5284" s="547"/>
      <c r="Q5284" s="547"/>
      <c r="R5284" s="547"/>
    </row>
    <row r="5285" spans="6:18" s="577" customFormat="1">
      <c r="F5285" s="545"/>
      <c r="H5285" s="545"/>
      <c r="J5285" s="545"/>
      <c r="O5285" s="578"/>
      <c r="P5285" s="547"/>
      <c r="Q5285" s="547"/>
      <c r="R5285" s="547"/>
    </row>
    <row r="5286" spans="6:18" s="577" customFormat="1">
      <c r="F5286" s="545"/>
      <c r="H5286" s="545"/>
      <c r="J5286" s="545"/>
      <c r="O5286" s="578"/>
      <c r="P5286" s="547"/>
      <c r="Q5286" s="547"/>
      <c r="R5286" s="547"/>
    </row>
    <row r="5287" spans="6:18" s="577" customFormat="1">
      <c r="F5287" s="545"/>
      <c r="H5287" s="545"/>
      <c r="J5287" s="545"/>
      <c r="O5287" s="578"/>
      <c r="P5287" s="547"/>
      <c r="Q5287" s="547"/>
      <c r="R5287" s="547"/>
    </row>
    <row r="5288" spans="6:18" s="577" customFormat="1">
      <c r="F5288" s="545"/>
      <c r="H5288" s="545"/>
      <c r="J5288" s="545"/>
      <c r="O5288" s="578"/>
      <c r="P5288" s="547"/>
      <c r="Q5288" s="547"/>
      <c r="R5288" s="547"/>
    </row>
    <row r="5289" spans="6:18" s="577" customFormat="1">
      <c r="F5289" s="545"/>
      <c r="H5289" s="545"/>
      <c r="J5289" s="545"/>
      <c r="O5289" s="578"/>
      <c r="P5289" s="547"/>
      <c r="Q5289" s="547"/>
      <c r="R5289" s="547"/>
    </row>
    <row r="5290" spans="6:18" s="577" customFormat="1">
      <c r="F5290" s="545"/>
      <c r="H5290" s="545"/>
      <c r="J5290" s="545"/>
      <c r="O5290" s="578"/>
      <c r="P5290" s="547"/>
      <c r="Q5290" s="547"/>
      <c r="R5290" s="547"/>
    </row>
    <row r="5291" spans="6:18" s="577" customFormat="1">
      <c r="F5291" s="545"/>
      <c r="H5291" s="545"/>
      <c r="J5291" s="545"/>
      <c r="O5291" s="578"/>
      <c r="P5291" s="547"/>
      <c r="Q5291" s="547"/>
      <c r="R5291" s="547"/>
    </row>
    <row r="5292" spans="6:18" s="577" customFormat="1">
      <c r="F5292" s="545"/>
      <c r="H5292" s="545"/>
      <c r="J5292" s="545"/>
      <c r="O5292" s="578"/>
      <c r="P5292" s="547"/>
      <c r="Q5292" s="547"/>
      <c r="R5292" s="547"/>
    </row>
    <row r="5293" spans="6:18" s="577" customFormat="1">
      <c r="F5293" s="545"/>
      <c r="H5293" s="545"/>
      <c r="J5293" s="545"/>
      <c r="O5293" s="578"/>
      <c r="P5293" s="547"/>
      <c r="Q5293" s="547"/>
      <c r="R5293" s="547"/>
    </row>
    <row r="5294" spans="6:18" s="577" customFormat="1">
      <c r="F5294" s="545"/>
      <c r="H5294" s="545"/>
      <c r="J5294" s="545"/>
      <c r="O5294" s="578"/>
      <c r="P5294" s="547"/>
      <c r="Q5294" s="547"/>
      <c r="R5294" s="547"/>
    </row>
    <row r="5295" spans="6:18" s="577" customFormat="1">
      <c r="F5295" s="545"/>
      <c r="H5295" s="545"/>
      <c r="J5295" s="545"/>
      <c r="O5295" s="578"/>
      <c r="P5295" s="547"/>
      <c r="Q5295" s="547"/>
      <c r="R5295" s="547"/>
    </row>
    <row r="5296" spans="6:18" s="577" customFormat="1">
      <c r="F5296" s="545"/>
      <c r="H5296" s="545"/>
      <c r="J5296" s="545"/>
      <c r="O5296" s="578"/>
      <c r="P5296" s="547"/>
      <c r="Q5296" s="547"/>
      <c r="R5296" s="547"/>
    </row>
    <row r="5297" spans="6:18" s="577" customFormat="1">
      <c r="F5297" s="545"/>
      <c r="H5297" s="545"/>
      <c r="J5297" s="545"/>
      <c r="O5297" s="578"/>
      <c r="P5297" s="547"/>
      <c r="Q5297" s="547"/>
      <c r="R5297" s="547"/>
    </row>
    <row r="5298" spans="6:18" s="577" customFormat="1">
      <c r="F5298" s="545"/>
      <c r="H5298" s="545"/>
      <c r="J5298" s="545"/>
      <c r="O5298" s="578"/>
      <c r="P5298" s="547"/>
      <c r="Q5298" s="547"/>
      <c r="R5298" s="547"/>
    </row>
    <row r="5299" spans="6:18" s="577" customFormat="1">
      <c r="F5299" s="545"/>
      <c r="H5299" s="545"/>
      <c r="J5299" s="545"/>
      <c r="O5299" s="578"/>
      <c r="P5299" s="547"/>
      <c r="Q5299" s="547"/>
      <c r="R5299" s="547"/>
    </row>
    <row r="5300" spans="6:18" s="577" customFormat="1">
      <c r="F5300" s="545"/>
      <c r="H5300" s="545"/>
      <c r="J5300" s="545"/>
      <c r="O5300" s="578"/>
      <c r="P5300" s="547"/>
      <c r="Q5300" s="547"/>
      <c r="R5300" s="547"/>
    </row>
    <row r="5301" spans="6:18" s="577" customFormat="1">
      <c r="F5301" s="545"/>
      <c r="H5301" s="545"/>
      <c r="J5301" s="545"/>
      <c r="O5301" s="578"/>
      <c r="P5301" s="547"/>
      <c r="Q5301" s="547"/>
      <c r="R5301" s="547"/>
    </row>
    <row r="5302" spans="6:18" s="577" customFormat="1">
      <c r="F5302" s="545"/>
      <c r="H5302" s="545"/>
      <c r="J5302" s="545"/>
      <c r="O5302" s="578"/>
      <c r="P5302" s="547"/>
      <c r="Q5302" s="547"/>
      <c r="R5302" s="547"/>
    </row>
    <row r="5303" spans="6:18" s="577" customFormat="1">
      <c r="F5303" s="545"/>
      <c r="H5303" s="545"/>
      <c r="J5303" s="545"/>
      <c r="O5303" s="578"/>
      <c r="P5303" s="547"/>
      <c r="Q5303" s="547"/>
      <c r="R5303" s="547"/>
    </row>
    <row r="5304" spans="6:18" s="577" customFormat="1">
      <c r="F5304" s="545"/>
      <c r="H5304" s="545"/>
      <c r="J5304" s="545"/>
      <c r="O5304" s="578"/>
      <c r="P5304" s="547"/>
      <c r="Q5304" s="547"/>
      <c r="R5304" s="547"/>
    </row>
    <row r="5305" spans="6:18" s="577" customFormat="1">
      <c r="F5305" s="545"/>
      <c r="H5305" s="545"/>
      <c r="J5305" s="545"/>
      <c r="O5305" s="578"/>
      <c r="P5305" s="547"/>
      <c r="Q5305" s="547"/>
      <c r="R5305" s="547"/>
    </row>
    <row r="5306" spans="6:18" s="577" customFormat="1">
      <c r="F5306" s="545"/>
      <c r="H5306" s="545"/>
      <c r="J5306" s="545"/>
      <c r="O5306" s="578"/>
      <c r="P5306" s="547"/>
      <c r="Q5306" s="547"/>
      <c r="R5306" s="547"/>
    </row>
    <row r="5307" spans="6:18" s="577" customFormat="1">
      <c r="F5307" s="545"/>
      <c r="H5307" s="545"/>
      <c r="J5307" s="545"/>
      <c r="O5307" s="578"/>
      <c r="P5307" s="547"/>
      <c r="Q5307" s="547"/>
      <c r="R5307" s="547"/>
    </row>
    <row r="5308" spans="6:18" s="577" customFormat="1">
      <c r="F5308" s="545"/>
      <c r="H5308" s="545"/>
      <c r="J5308" s="545"/>
      <c r="O5308" s="578"/>
      <c r="P5308" s="547"/>
      <c r="Q5308" s="547"/>
      <c r="R5308" s="547"/>
    </row>
    <row r="5309" spans="6:18" s="577" customFormat="1">
      <c r="F5309" s="545"/>
      <c r="H5309" s="545"/>
      <c r="J5309" s="545"/>
      <c r="O5309" s="578"/>
      <c r="P5309" s="547"/>
      <c r="Q5309" s="547"/>
      <c r="R5309" s="547"/>
    </row>
    <row r="5310" spans="6:18" s="577" customFormat="1">
      <c r="F5310" s="545"/>
      <c r="H5310" s="545"/>
      <c r="J5310" s="545"/>
      <c r="O5310" s="578"/>
      <c r="P5310" s="547"/>
      <c r="Q5310" s="547"/>
      <c r="R5310" s="547"/>
    </row>
    <row r="5311" spans="6:18" s="577" customFormat="1">
      <c r="F5311" s="545"/>
      <c r="H5311" s="545"/>
      <c r="J5311" s="545"/>
      <c r="O5311" s="578"/>
      <c r="P5311" s="547"/>
      <c r="Q5311" s="547"/>
      <c r="R5311" s="547"/>
    </row>
    <row r="5312" spans="6:18" s="577" customFormat="1">
      <c r="F5312" s="545"/>
      <c r="H5312" s="545"/>
      <c r="J5312" s="545"/>
      <c r="O5312" s="578"/>
      <c r="P5312" s="547"/>
      <c r="Q5312" s="547"/>
      <c r="R5312" s="547"/>
    </row>
    <row r="5313" spans="6:18" s="577" customFormat="1">
      <c r="F5313" s="545"/>
      <c r="H5313" s="545"/>
      <c r="J5313" s="545"/>
      <c r="O5313" s="578"/>
      <c r="P5313" s="547"/>
      <c r="Q5313" s="547"/>
      <c r="R5313" s="547"/>
    </row>
    <row r="5314" spans="6:18" s="577" customFormat="1">
      <c r="F5314" s="545"/>
      <c r="H5314" s="545"/>
      <c r="J5314" s="545"/>
      <c r="O5314" s="578"/>
      <c r="P5314" s="547"/>
      <c r="Q5314" s="547"/>
      <c r="R5314" s="547"/>
    </row>
    <row r="5315" spans="6:18" s="577" customFormat="1">
      <c r="F5315" s="545"/>
      <c r="H5315" s="545"/>
      <c r="J5315" s="545"/>
      <c r="O5315" s="578"/>
      <c r="P5315" s="547"/>
      <c r="Q5315" s="547"/>
      <c r="R5315" s="547"/>
    </row>
    <row r="5316" spans="6:18" s="577" customFormat="1">
      <c r="F5316" s="545"/>
      <c r="H5316" s="545"/>
      <c r="J5316" s="545"/>
      <c r="O5316" s="578"/>
      <c r="P5316" s="547"/>
      <c r="Q5316" s="547"/>
      <c r="R5316" s="547"/>
    </row>
    <row r="5317" spans="6:18" s="577" customFormat="1">
      <c r="F5317" s="545"/>
      <c r="H5317" s="545"/>
      <c r="J5317" s="545"/>
      <c r="O5317" s="578"/>
      <c r="P5317" s="547"/>
      <c r="Q5317" s="547"/>
      <c r="R5317" s="547"/>
    </row>
    <row r="5318" spans="6:18" s="577" customFormat="1">
      <c r="F5318" s="545"/>
      <c r="H5318" s="545"/>
      <c r="J5318" s="545"/>
      <c r="O5318" s="578"/>
      <c r="P5318" s="547"/>
      <c r="Q5318" s="547"/>
      <c r="R5318" s="547"/>
    </row>
    <row r="5319" spans="6:18" s="577" customFormat="1">
      <c r="F5319" s="545"/>
      <c r="H5319" s="545"/>
      <c r="J5319" s="545"/>
      <c r="O5319" s="578"/>
      <c r="P5319" s="547"/>
      <c r="Q5319" s="547"/>
      <c r="R5319" s="547"/>
    </row>
    <row r="5320" spans="6:18" s="577" customFormat="1">
      <c r="F5320" s="545"/>
      <c r="H5320" s="545"/>
      <c r="J5320" s="545"/>
      <c r="O5320" s="578"/>
      <c r="P5320" s="547"/>
      <c r="Q5320" s="547"/>
      <c r="R5320" s="547"/>
    </row>
    <row r="5321" spans="6:18" s="577" customFormat="1">
      <c r="F5321" s="545"/>
      <c r="H5321" s="545"/>
      <c r="J5321" s="545"/>
      <c r="O5321" s="578"/>
      <c r="P5321" s="547"/>
      <c r="Q5321" s="547"/>
      <c r="R5321" s="547"/>
    </row>
    <row r="5322" spans="6:18" s="577" customFormat="1">
      <c r="F5322" s="545"/>
      <c r="H5322" s="545"/>
      <c r="J5322" s="545"/>
      <c r="O5322" s="578"/>
      <c r="P5322" s="547"/>
      <c r="Q5322" s="547"/>
      <c r="R5322" s="547"/>
    </row>
    <row r="5323" spans="6:18" s="577" customFormat="1">
      <c r="F5323" s="545"/>
      <c r="H5323" s="545"/>
      <c r="J5323" s="545"/>
      <c r="O5323" s="578"/>
      <c r="P5323" s="547"/>
      <c r="Q5323" s="547"/>
      <c r="R5323" s="547"/>
    </row>
    <row r="5324" spans="6:18" s="577" customFormat="1">
      <c r="F5324" s="545"/>
      <c r="H5324" s="545"/>
      <c r="J5324" s="545"/>
      <c r="O5324" s="578"/>
      <c r="P5324" s="547"/>
      <c r="Q5324" s="547"/>
      <c r="R5324" s="547"/>
    </row>
    <row r="5325" spans="6:18" s="577" customFormat="1">
      <c r="F5325" s="545"/>
      <c r="H5325" s="545"/>
      <c r="J5325" s="545"/>
      <c r="O5325" s="578"/>
      <c r="P5325" s="547"/>
      <c r="Q5325" s="547"/>
      <c r="R5325" s="547"/>
    </row>
    <row r="5326" spans="6:18" s="577" customFormat="1">
      <c r="F5326" s="545"/>
      <c r="H5326" s="545"/>
      <c r="J5326" s="545"/>
      <c r="O5326" s="578"/>
      <c r="P5326" s="547"/>
      <c r="Q5326" s="547"/>
      <c r="R5326" s="547"/>
    </row>
    <row r="5327" spans="6:18" s="577" customFormat="1">
      <c r="F5327" s="545"/>
      <c r="H5327" s="545"/>
      <c r="J5327" s="545"/>
      <c r="O5327" s="578"/>
      <c r="P5327" s="547"/>
      <c r="Q5327" s="547"/>
      <c r="R5327" s="547"/>
    </row>
    <row r="5328" spans="6:18" s="577" customFormat="1">
      <c r="F5328" s="545"/>
      <c r="H5328" s="545"/>
      <c r="J5328" s="545"/>
      <c r="O5328" s="578"/>
      <c r="P5328" s="547"/>
      <c r="Q5328" s="547"/>
      <c r="R5328" s="547"/>
    </row>
    <row r="5329" spans="6:18" s="577" customFormat="1">
      <c r="F5329" s="545"/>
      <c r="H5329" s="545"/>
      <c r="J5329" s="545"/>
      <c r="O5329" s="578"/>
      <c r="P5329" s="547"/>
      <c r="Q5329" s="547"/>
      <c r="R5329" s="547"/>
    </row>
    <row r="5330" spans="6:18" s="577" customFormat="1">
      <c r="F5330" s="545"/>
      <c r="H5330" s="545"/>
      <c r="J5330" s="545"/>
      <c r="O5330" s="578"/>
      <c r="P5330" s="547"/>
      <c r="Q5330" s="547"/>
      <c r="R5330" s="547"/>
    </row>
    <row r="5331" spans="6:18" s="577" customFormat="1">
      <c r="F5331" s="545"/>
      <c r="H5331" s="545"/>
      <c r="J5331" s="545"/>
      <c r="O5331" s="578"/>
      <c r="P5331" s="547"/>
      <c r="Q5331" s="547"/>
      <c r="R5331" s="547"/>
    </row>
    <row r="5332" spans="6:18" s="577" customFormat="1">
      <c r="F5332" s="545"/>
      <c r="H5332" s="545"/>
      <c r="J5332" s="545"/>
      <c r="O5332" s="578"/>
      <c r="P5332" s="547"/>
      <c r="Q5332" s="547"/>
      <c r="R5332" s="547"/>
    </row>
    <row r="5333" spans="6:18" s="577" customFormat="1">
      <c r="F5333" s="545"/>
      <c r="H5333" s="545"/>
      <c r="J5333" s="545"/>
      <c r="O5333" s="578"/>
      <c r="P5333" s="547"/>
      <c r="Q5333" s="547"/>
      <c r="R5333" s="547"/>
    </row>
    <row r="5334" spans="6:18" s="577" customFormat="1">
      <c r="F5334" s="545"/>
      <c r="H5334" s="545"/>
      <c r="J5334" s="545"/>
      <c r="O5334" s="578"/>
      <c r="P5334" s="547"/>
      <c r="Q5334" s="547"/>
      <c r="R5334" s="547"/>
    </row>
    <row r="5335" spans="6:18" s="577" customFormat="1">
      <c r="F5335" s="545"/>
      <c r="H5335" s="545"/>
      <c r="J5335" s="545"/>
      <c r="O5335" s="578"/>
      <c r="P5335" s="547"/>
      <c r="Q5335" s="547"/>
      <c r="R5335" s="547"/>
    </row>
    <row r="5336" spans="6:18" s="577" customFormat="1">
      <c r="F5336" s="545"/>
      <c r="H5336" s="545"/>
      <c r="J5336" s="545"/>
      <c r="O5336" s="578"/>
      <c r="P5336" s="547"/>
      <c r="Q5336" s="547"/>
      <c r="R5336" s="547"/>
    </row>
    <row r="5337" spans="6:18" s="577" customFormat="1">
      <c r="F5337" s="545"/>
      <c r="H5337" s="545"/>
      <c r="J5337" s="545"/>
      <c r="O5337" s="578"/>
      <c r="P5337" s="547"/>
      <c r="Q5337" s="547"/>
      <c r="R5337" s="547"/>
    </row>
    <row r="5338" spans="6:18" s="577" customFormat="1">
      <c r="F5338" s="545"/>
      <c r="H5338" s="545"/>
      <c r="J5338" s="545"/>
      <c r="O5338" s="578"/>
      <c r="P5338" s="547"/>
      <c r="Q5338" s="547"/>
      <c r="R5338" s="547"/>
    </row>
    <row r="5339" spans="6:18" s="577" customFormat="1">
      <c r="F5339" s="545"/>
      <c r="H5339" s="545"/>
      <c r="J5339" s="545"/>
      <c r="O5339" s="578"/>
      <c r="P5339" s="547"/>
      <c r="Q5339" s="547"/>
      <c r="R5339" s="547"/>
    </row>
    <row r="5340" spans="6:18" s="577" customFormat="1">
      <c r="F5340" s="545"/>
      <c r="H5340" s="545"/>
      <c r="J5340" s="545"/>
      <c r="O5340" s="578"/>
      <c r="P5340" s="547"/>
      <c r="Q5340" s="547"/>
      <c r="R5340" s="547"/>
    </row>
    <row r="5341" spans="6:18" s="577" customFormat="1">
      <c r="F5341" s="545"/>
      <c r="H5341" s="545"/>
      <c r="J5341" s="545"/>
      <c r="O5341" s="578"/>
      <c r="P5341" s="547"/>
      <c r="Q5341" s="547"/>
      <c r="R5341" s="547"/>
    </row>
    <row r="5342" spans="6:18" s="577" customFormat="1">
      <c r="F5342" s="545"/>
      <c r="H5342" s="545"/>
      <c r="J5342" s="545"/>
      <c r="O5342" s="578"/>
      <c r="P5342" s="547"/>
      <c r="Q5342" s="547"/>
      <c r="R5342" s="547"/>
    </row>
    <row r="5343" spans="6:18" s="577" customFormat="1">
      <c r="F5343" s="545"/>
      <c r="H5343" s="545"/>
      <c r="J5343" s="545"/>
      <c r="O5343" s="578"/>
      <c r="P5343" s="547"/>
      <c r="Q5343" s="547"/>
      <c r="R5343" s="547"/>
    </row>
    <row r="5344" spans="6:18" s="577" customFormat="1">
      <c r="F5344" s="545"/>
      <c r="H5344" s="545"/>
      <c r="J5344" s="545"/>
      <c r="O5344" s="578"/>
      <c r="P5344" s="547"/>
      <c r="Q5344" s="547"/>
      <c r="R5344" s="547"/>
    </row>
    <row r="5345" spans="6:18" s="577" customFormat="1">
      <c r="F5345" s="545"/>
      <c r="H5345" s="545"/>
      <c r="J5345" s="545"/>
      <c r="O5345" s="578"/>
      <c r="P5345" s="547"/>
      <c r="Q5345" s="547"/>
      <c r="R5345" s="547"/>
    </row>
    <row r="5346" spans="6:18" s="577" customFormat="1">
      <c r="F5346" s="545"/>
      <c r="H5346" s="545"/>
      <c r="J5346" s="545"/>
      <c r="O5346" s="578"/>
      <c r="P5346" s="547"/>
      <c r="Q5346" s="547"/>
      <c r="R5346" s="547"/>
    </row>
    <row r="5347" spans="6:18" s="577" customFormat="1">
      <c r="F5347" s="545"/>
      <c r="H5347" s="545"/>
      <c r="J5347" s="545"/>
      <c r="O5347" s="578"/>
      <c r="P5347" s="547"/>
      <c r="Q5347" s="547"/>
      <c r="R5347" s="547"/>
    </row>
    <row r="5348" spans="6:18" s="577" customFormat="1">
      <c r="F5348" s="545"/>
      <c r="H5348" s="545"/>
      <c r="J5348" s="545"/>
      <c r="O5348" s="578"/>
      <c r="P5348" s="547"/>
      <c r="Q5348" s="547"/>
      <c r="R5348" s="547"/>
    </row>
    <row r="5349" spans="6:18" s="577" customFormat="1">
      <c r="F5349" s="545"/>
      <c r="H5349" s="545"/>
      <c r="J5349" s="545"/>
      <c r="O5349" s="578"/>
      <c r="P5349" s="547"/>
      <c r="Q5349" s="547"/>
      <c r="R5349" s="547"/>
    </row>
    <row r="5350" spans="6:18" s="577" customFormat="1">
      <c r="F5350" s="545"/>
      <c r="H5350" s="545"/>
      <c r="J5350" s="545"/>
      <c r="O5350" s="578"/>
      <c r="P5350" s="547"/>
      <c r="Q5350" s="547"/>
      <c r="R5350" s="547"/>
    </row>
    <row r="5351" spans="6:18" s="577" customFormat="1">
      <c r="F5351" s="545"/>
      <c r="H5351" s="545"/>
      <c r="J5351" s="545"/>
      <c r="O5351" s="578"/>
      <c r="P5351" s="547"/>
      <c r="Q5351" s="547"/>
      <c r="R5351" s="547"/>
    </row>
    <row r="5352" spans="6:18" s="577" customFormat="1">
      <c r="F5352" s="545"/>
      <c r="H5352" s="545"/>
      <c r="J5352" s="545"/>
      <c r="O5352" s="578"/>
      <c r="P5352" s="547"/>
      <c r="Q5352" s="547"/>
      <c r="R5352" s="547"/>
    </row>
    <row r="5353" spans="6:18" s="577" customFormat="1">
      <c r="F5353" s="545"/>
      <c r="H5353" s="545"/>
      <c r="J5353" s="545"/>
      <c r="O5353" s="578"/>
      <c r="P5353" s="547"/>
      <c r="Q5353" s="547"/>
      <c r="R5353" s="547"/>
    </row>
    <row r="5354" spans="6:18" s="577" customFormat="1">
      <c r="F5354" s="545"/>
      <c r="H5354" s="545"/>
      <c r="J5354" s="545"/>
      <c r="O5354" s="578"/>
      <c r="P5354" s="547"/>
      <c r="Q5354" s="547"/>
      <c r="R5354" s="547"/>
    </row>
    <row r="5355" spans="6:18" s="577" customFormat="1">
      <c r="F5355" s="545"/>
      <c r="H5355" s="545"/>
      <c r="J5355" s="545"/>
      <c r="O5355" s="578"/>
      <c r="P5355" s="547"/>
      <c r="Q5355" s="547"/>
      <c r="R5355" s="547"/>
    </row>
    <row r="5356" spans="6:18" s="577" customFormat="1">
      <c r="F5356" s="545"/>
      <c r="H5356" s="545"/>
      <c r="J5356" s="545"/>
      <c r="O5356" s="578"/>
      <c r="P5356" s="547"/>
      <c r="Q5356" s="547"/>
      <c r="R5356" s="547"/>
    </row>
    <row r="5357" spans="6:18" s="577" customFormat="1">
      <c r="F5357" s="545"/>
      <c r="H5357" s="545"/>
      <c r="J5357" s="545"/>
      <c r="O5357" s="578"/>
      <c r="P5357" s="547"/>
      <c r="Q5357" s="547"/>
      <c r="R5357" s="547"/>
    </row>
    <row r="5358" spans="6:18" s="577" customFormat="1">
      <c r="F5358" s="545"/>
      <c r="H5358" s="545"/>
      <c r="J5358" s="545"/>
      <c r="O5358" s="578"/>
      <c r="P5358" s="547"/>
      <c r="Q5358" s="547"/>
      <c r="R5358" s="547"/>
    </row>
    <row r="5359" spans="6:18" s="577" customFormat="1">
      <c r="F5359" s="545"/>
      <c r="H5359" s="545"/>
      <c r="J5359" s="545"/>
      <c r="O5359" s="578"/>
      <c r="P5359" s="547"/>
      <c r="Q5359" s="547"/>
      <c r="R5359" s="547"/>
    </row>
    <row r="5360" spans="6:18" s="577" customFormat="1">
      <c r="F5360" s="545"/>
      <c r="H5360" s="545"/>
      <c r="J5360" s="545"/>
      <c r="O5360" s="578"/>
      <c r="P5360" s="547"/>
      <c r="Q5360" s="547"/>
      <c r="R5360" s="547"/>
    </row>
    <row r="5361" spans="6:18" s="577" customFormat="1">
      <c r="F5361" s="545"/>
      <c r="H5361" s="545"/>
      <c r="J5361" s="545"/>
      <c r="O5361" s="578"/>
      <c r="P5361" s="547"/>
      <c r="Q5361" s="547"/>
      <c r="R5361" s="547"/>
    </row>
    <row r="5362" spans="6:18" s="577" customFormat="1">
      <c r="F5362" s="545"/>
      <c r="H5362" s="545"/>
      <c r="J5362" s="545"/>
      <c r="O5362" s="578"/>
      <c r="P5362" s="547"/>
      <c r="Q5362" s="547"/>
      <c r="R5362" s="547"/>
    </row>
    <row r="5363" spans="6:18" s="577" customFormat="1">
      <c r="F5363" s="545"/>
      <c r="H5363" s="545"/>
      <c r="J5363" s="545"/>
      <c r="O5363" s="578"/>
      <c r="P5363" s="547"/>
      <c r="Q5363" s="547"/>
      <c r="R5363" s="547"/>
    </row>
    <row r="5364" spans="6:18" s="577" customFormat="1">
      <c r="F5364" s="545"/>
      <c r="H5364" s="545"/>
      <c r="J5364" s="545"/>
      <c r="O5364" s="578"/>
      <c r="P5364" s="547"/>
      <c r="Q5364" s="547"/>
      <c r="R5364" s="547"/>
    </row>
    <row r="5365" spans="6:18" s="577" customFormat="1">
      <c r="F5365" s="545"/>
      <c r="H5365" s="545"/>
      <c r="J5365" s="545"/>
      <c r="O5365" s="578"/>
      <c r="P5365" s="547"/>
      <c r="Q5365" s="547"/>
      <c r="R5365" s="547"/>
    </row>
    <row r="5366" spans="6:18" s="577" customFormat="1">
      <c r="F5366" s="545"/>
      <c r="H5366" s="545"/>
      <c r="J5366" s="545"/>
      <c r="O5366" s="578"/>
      <c r="P5366" s="547"/>
      <c r="Q5366" s="547"/>
      <c r="R5366" s="547"/>
    </row>
    <row r="5367" spans="6:18" s="577" customFormat="1">
      <c r="F5367" s="545"/>
      <c r="H5367" s="545"/>
      <c r="J5367" s="545"/>
      <c r="O5367" s="578"/>
      <c r="P5367" s="547"/>
      <c r="Q5367" s="547"/>
      <c r="R5367" s="547"/>
    </row>
    <row r="5368" spans="6:18" s="577" customFormat="1">
      <c r="F5368" s="545"/>
      <c r="H5368" s="545"/>
      <c r="J5368" s="545"/>
      <c r="O5368" s="578"/>
      <c r="P5368" s="547"/>
      <c r="Q5368" s="547"/>
      <c r="R5368" s="547"/>
    </row>
    <row r="5369" spans="6:18" s="577" customFormat="1">
      <c r="F5369" s="545"/>
      <c r="H5369" s="545"/>
      <c r="J5369" s="545"/>
      <c r="O5369" s="578"/>
      <c r="P5369" s="547"/>
      <c r="Q5369" s="547"/>
      <c r="R5369" s="547"/>
    </row>
    <row r="5370" spans="6:18" s="577" customFormat="1">
      <c r="F5370" s="545"/>
      <c r="H5370" s="545"/>
      <c r="J5370" s="545"/>
      <c r="O5370" s="578"/>
      <c r="P5370" s="547"/>
      <c r="Q5370" s="547"/>
      <c r="R5370" s="547"/>
    </row>
    <row r="5371" spans="6:18" s="577" customFormat="1">
      <c r="F5371" s="545"/>
      <c r="H5371" s="545"/>
      <c r="J5371" s="545"/>
      <c r="O5371" s="578"/>
      <c r="P5371" s="547"/>
      <c r="Q5371" s="547"/>
      <c r="R5371" s="547"/>
    </row>
    <row r="5372" spans="6:18" s="577" customFormat="1">
      <c r="F5372" s="545"/>
      <c r="H5372" s="545"/>
      <c r="J5372" s="545"/>
      <c r="O5372" s="578"/>
      <c r="P5372" s="547"/>
      <c r="Q5372" s="547"/>
      <c r="R5372" s="547"/>
    </row>
    <row r="5373" spans="6:18" s="577" customFormat="1">
      <c r="F5373" s="545"/>
      <c r="H5373" s="545"/>
      <c r="J5373" s="545"/>
      <c r="O5373" s="578"/>
      <c r="P5373" s="547"/>
      <c r="Q5373" s="547"/>
      <c r="R5373" s="547"/>
    </row>
    <row r="5374" spans="6:18" s="577" customFormat="1">
      <c r="F5374" s="545"/>
      <c r="H5374" s="545"/>
      <c r="J5374" s="545"/>
      <c r="O5374" s="578"/>
      <c r="P5374" s="547"/>
      <c r="Q5374" s="547"/>
      <c r="R5374" s="547"/>
    </row>
    <row r="5375" spans="6:18" s="577" customFormat="1">
      <c r="F5375" s="545"/>
      <c r="H5375" s="545"/>
      <c r="J5375" s="545"/>
      <c r="O5375" s="578"/>
      <c r="P5375" s="547"/>
      <c r="Q5375" s="547"/>
      <c r="R5375" s="547"/>
    </row>
    <row r="5376" spans="6:18" s="577" customFormat="1">
      <c r="F5376" s="545"/>
      <c r="H5376" s="545"/>
      <c r="J5376" s="545"/>
      <c r="O5376" s="578"/>
      <c r="P5376" s="547"/>
      <c r="Q5376" s="547"/>
      <c r="R5376" s="547"/>
    </row>
    <row r="5377" spans="6:18" s="577" customFormat="1">
      <c r="F5377" s="545"/>
      <c r="H5377" s="545"/>
      <c r="J5377" s="545"/>
      <c r="O5377" s="578"/>
      <c r="P5377" s="547"/>
      <c r="Q5377" s="547"/>
      <c r="R5377" s="547"/>
    </row>
    <row r="5378" spans="6:18" s="577" customFormat="1">
      <c r="F5378" s="545"/>
      <c r="H5378" s="545"/>
      <c r="J5378" s="545"/>
      <c r="O5378" s="578"/>
      <c r="P5378" s="547"/>
      <c r="Q5378" s="547"/>
      <c r="R5378" s="547"/>
    </row>
    <row r="5379" spans="6:18" s="577" customFormat="1">
      <c r="F5379" s="545"/>
      <c r="H5379" s="545"/>
      <c r="J5379" s="545"/>
      <c r="O5379" s="578"/>
      <c r="P5379" s="547"/>
      <c r="Q5379" s="547"/>
      <c r="R5379" s="547"/>
    </row>
    <row r="5380" spans="6:18" s="577" customFormat="1">
      <c r="F5380" s="545"/>
      <c r="H5380" s="545"/>
      <c r="J5380" s="545"/>
      <c r="O5380" s="578"/>
      <c r="P5380" s="547"/>
      <c r="Q5380" s="547"/>
      <c r="R5380" s="547"/>
    </row>
    <row r="5381" spans="6:18" s="577" customFormat="1">
      <c r="F5381" s="545"/>
      <c r="H5381" s="545"/>
      <c r="J5381" s="545"/>
      <c r="O5381" s="578"/>
      <c r="P5381" s="547"/>
      <c r="Q5381" s="547"/>
      <c r="R5381" s="547"/>
    </row>
    <row r="5382" spans="6:18" s="577" customFormat="1">
      <c r="F5382" s="545"/>
      <c r="H5382" s="545"/>
      <c r="J5382" s="545"/>
      <c r="O5382" s="578"/>
      <c r="P5382" s="547"/>
      <c r="Q5382" s="547"/>
      <c r="R5382" s="547"/>
    </row>
    <row r="5383" spans="6:18" s="577" customFormat="1">
      <c r="F5383" s="545"/>
      <c r="H5383" s="545"/>
      <c r="J5383" s="545"/>
      <c r="O5383" s="578"/>
      <c r="P5383" s="547"/>
      <c r="Q5383" s="547"/>
      <c r="R5383" s="547"/>
    </row>
    <row r="5384" spans="6:18" s="577" customFormat="1">
      <c r="F5384" s="545"/>
      <c r="H5384" s="545"/>
      <c r="J5384" s="545"/>
      <c r="O5384" s="578"/>
      <c r="P5384" s="547"/>
      <c r="Q5384" s="547"/>
      <c r="R5384" s="547"/>
    </row>
    <row r="5385" spans="6:18" s="577" customFormat="1">
      <c r="F5385" s="545"/>
      <c r="H5385" s="545"/>
      <c r="J5385" s="545"/>
      <c r="O5385" s="578"/>
      <c r="P5385" s="547"/>
      <c r="Q5385" s="547"/>
      <c r="R5385" s="547"/>
    </row>
    <row r="5386" spans="6:18" s="577" customFormat="1">
      <c r="F5386" s="545"/>
      <c r="H5386" s="545"/>
      <c r="J5386" s="545"/>
      <c r="O5386" s="578"/>
      <c r="P5386" s="547"/>
      <c r="Q5386" s="547"/>
      <c r="R5386" s="547"/>
    </row>
    <row r="5387" spans="6:18" s="577" customFormat="1">
      <c r="F5387" s="545"/>
      <c r="H5387" s="545"/>
      <c r="J5387" s="545"/>
      <c r="O5387" s="578"/>
      <c r="P5387" s="547"/>
      <c r="Q5387" s="547"/>
      <c r="R5387" s="547"/>
    </row>
    <row r="5388" spans="6:18" s="577" customFormat="1">
      <c r="F5388" s="545"/>
      <c r="H5388" s="545"/>
      <c r="J5388" s="545"/>
      <c r="O5388" s="578"/>
      <c r="P5388" s="547"/>
      <c r="Q5388" s="547"/>
      <c r="R5388" s="547"/>
    </row>
    <row r="5389" spans="6:18" s="577" customFormat="1">
      <c r="F5389" s="545"/>
      <c r="H5389" s="545"/>
      <c r="J5389" s="545"/>
      <c r="O5389" s="578"/>
      <c r="P5389" s="547"/>
      <c r="Q5389" s="547"/>
      <c r="R5389" s="547"/>
    </row>
    <row r="5390" spans="6:18" s="577" customFormat="1">
      <c r="F5390" s="545"/>
      <c r="H5390" s="545"/>
      <c r="J5390" s="545"/>
      <c r="O5390" s="578"/>
      <c r="P5390" s="547"/>
      <c r="Q5390" s="547"/>
      <c r="R5390" s="547"/>
    </row>
    <row r="5391" spans="6:18" s="577" customFormat="1">
      <c r="F5391" s="545"/>
      <c r="H5391" s="545"/>
      <c r="J5391" s="545"/>
      <c r="O5391" s="578"/>
      <c r="P5391" s="547"/>
      <c r="Q5391" s="547"/>
      <c r="R5391" s="547"/>
    </row>
    <row r="5392" spans="6:18" s="577" customFormat="1">
      <c r="F5392" s="545"/>
      <c r="H5392" s="545"/>
      <c r="J5392" s="545"/>
      <c r="O5392" s="578"/>
      <c r="P5392" s="547"/>
      <c r="Q5392" s="547"/>
      <c r="R5392" s="547"/>
    </row>
    <row r="5393" spans="6:18" s="577" customFormat="1">
      <c r="F5393" s="545"/>
      <c r="H5393" s="545"/>
      <c r="J5393" s="545"/>
      <c r="O5393" s="578"/>
      <c r="P5393" s="547"/>
      <c r="Q5393" s="547"/>
      <c r="R5393" s="547"/>
    </row>
    <row r="5394" spans="6:18" s="577" customFormat="1">
      <c r="F5394" s="545"/>
      <c r="H5394" s="545"/>
      <c r="J5394" s="545"/>
      <c r="O5394" s="578"/>
      <c r="P5394" s="547"/>
      <c r="Q5394" s="547"/>
      <c r="R5394" s="547"/>
    </row>
    <row r="5395" spans="6:18" s="577" customFormat="1">
      <c r="F5395" s="545"/>
      <c r="H5395" s="545"/>
      <c r="J5395" s="545"/>
      <c r="O5395" s="578"/>
      <c r="P5395" s="547"/>
      <c r="Q5395" s="547"/>
      <c r="R5395" s="547"/>
    </row>
    <row r="5396" spans="6:18" s="577" customFormat="1">
      <c r="F5396" s="545"/>
      <c r="H5396" s="545"/>
      <c r="J5396" s="545"/>
      <c r="O5396" s="578"/>
      <c r="P5396" s="547"/>
      <c r="Q5396" s="547"/>
      <c r="R5396" s="547"/>
    </row>
    <row r="5397" spans="6:18" s="577" customFormat="1">
      <c r="F5397" s="545"/>
      <c r="H5397" s="545"/>
      <c r="J5397" s="545"/>
      <c r="O5397" s="578"/>
      <c r="P5397" s="547"/>
      <c r="Q5397" s="547"/>
      <c r="R5397" s="547"/>
    </row>
    <row r="5398" spans="6:18" s="577" customFormat="1">
      <c r="F5398" s="545"/>
      <c r="H5398" s="545"/>
      <c r="J5398" s="545"/>
      <c r="O5398" s="578"/>
      <c r="P5398" s="547"/>
      <c r="Q5398" s="547"/>
      <c r="R5398" s="547"/>
    </row>
    <row r="5399" spans="6:18" s="577" customFormat="1">
      <c r="F5399" s="545"/>
      <c r="H5399" s="545"/>
      <c r="J5399" s="545"/>
      <c r="O5399" s="578"/>
      <c r="P5399" s="547"/>
      <c r="Q5399" s="547"/>
      <c r="R5399" s="547"/>
    </row>
    <row r="5400" spans="6:18" s="577" customFormat="1">
      <c r="F5400" s="545"/>
      <c r="H5400" s="545"/>
      <c r="J5400" s="545"/>
      <c r="O5400" s="578"/>
      <c r="P5400" s="547"/>
      <c r="Q5400" s="547"/>
      <c r="R5400" s="547"/>
    </row>
    <row r="5401" spans="6:18" s="577" customFormat="1">
      <c r="F5401" s="545"/>
      <c r="H5401" s="545"/>
      <c r="J5401" s="545"/>
      <c r="O5401" s="578"/>
      <c r="P5401" s="547"/>
      <c r="Q5401" s="547"/>
      <c r="R5401" s="547"/>
    </row>
    <row r="5402" spans="6:18" s="577" customFormat="1">
      <c r="F5402" s="545"/>
      <c r="H5402" s="545"/>
      <c r="J5402" s="545"/>
      <c r="O5402" s="578"/>
      <c r="P5402" s="547"/>
      <c r="Q5402" s="547"/>
      <c r="R5402" s="547"/>
    </row>
    <row r="5403" spans="6:18" s="577" customFormat="1">
      <c r="F5403" s="545"/>
      <c r="H5403" s="545"/>
      <c r="J5403" s="545"/>
      <c r="O5403" s="578"/>
      <c r="P5403" s="547"/>
      <c r="Q5403" s="547"/>
      <c r="R5403" s="547"/>
    </row>
    <row r="5404" spans="6:18" s="577" customFormat="1">
      <c r="F5404" s="545"/>
      <c r="H5404" s="545"/>
      <c r="J5404" s="545"/>
      <c r="O5404" s="578"/>
      <c r="P5404" s="547"/>
      <c r="Q5404" s="547"/>
      <c r="R5404" s="547"/>
    </row>
    <row r="5405" spans="6:18" s="577" customFormat="1">
      <c r="F5405" s="545"/>
      <c r="H5405" s="545"/>
      <c r="J5405" s="545"/>
      <c r="O5405" s="578"/>
      <c r="P5405" s="547"/>
      <c r="Q5405" s="547"/>
      <c r="R5405" s="547"/>
    </row>
    <row r="5406" spans="6:18" s="577" customFormat="1">
      <c r="F5406" s="545"/>
      <c r="H5406" s="545"/>
      <c r="J5406" s="545"/>
      <c r="O5406" s="578"/>
      <c r="P5406" s="547"/>
      <c r="Q5406" s="547"/>
      <c r="R5406" s="547"/>
    </row>
    <row r="5407" spans="6:18" s="577" customFormat="1">
      <c r="F5407" s="545"/>
      <c r="H5407" s="545"/>
      <c r="J5407" s="545"/>
      <c r="O5407" s="578"/>
      <c r="P5407" s="547"/>
      <c r="Q5407" s="547"/>
      <c r="R5407" s="547"/>
    </row>
    <row r="5408" spans="6:18" s="577" customFormat="1">
      <c r="F5408" s="545"/>
      <c r="H5408" s="545"/>
      <c r="J5408" s="545"/>
      <c r="O5408" s="578"/>
      <c r="P5408" s="547"/>
      <c r="Q5408" s="547"/>
      <c r="R5408" s="547"/>
    </row>
    <row r="5409" spans="6:18" s="577" customFormat="1">
      <c r="F5409" s="545"/>
      <c r="H5409" s="545"/>
      <c r="J5409" s="545"/>
      <c r="O5409" s="578"/>
      <c r="P5409" s="547"/>
      <c r="Q5409" s="547"/>
      <c r="R5409" s="547"/>
    </row>
    <row r="5410" spans="6:18" s="577" customFormat="1">
      <c r="F5410" s="545"/>
      <c r="H5410" s="545"/>
      <c r="J5410" s="545"/>
      <c r="O5410" s="578"/>
      <c r="P5410" s="547"/>
      <c r="Q5410" s="547"/>
      <c r="R5410" s="547"/>
    </row>
    <row r="5411" spans="6:18" s="577" customFormat="1">
      <c r="F5411" s="545"/>
      <c r="H5411" s="545"/>
      <c r="J5411" s="545"/>
      <c r="O5411" s="578"/>
      <c r="P5411" s="547"/>
      <c r="Q5411" s="547"/>
      <c r="R5411" s="547"/>
    </row>
    <row r="5412" spans="6:18" s="577" customFormat="1">
      <c r="F5412" s="545"/>
      <c r="H5412" s="545"/>
      <c r="J5412" s="545"/>
      <c r="O5412" s="578"/>
      <c r="P5412" s="547"/>
      <c r="Q5412" s="547"/>
      <c r="R5412" s="547"/>
    </row>
    <row r="5413" spans="6:18" s="577" customFormat="1">
      <c r="F5413" s="545"/>
      <c r="H5413" s="545"/>
      <c r="J5413" s="545"/>
      <c r="O5413" s="578"/>
      <c r="P5413" s="547"/>
      <c r="Q5413" s="547"/>
      <c r="R5413" s="547"/>
    </row>
    <row r="5414" spans="6:18" s="577" customFormat="1">
      <c r="F5414" s="545"/>
      <c r="H5414" s="545"/>
      <c r="J5414" s="545"/>
      <c r="O5414" s="578"/>
      <c r="P5414" s="547"/>
      <c r="Q5414" s="547"/>
      <c r="R5414" s="547"/>
    </row>
    <row r="5415" spans="6:18" s="577" customFormat="1">
      <c r="F5415" s="545"/>
      <c r="H5415" s="545"/>
      <c r="J5415" s="545"/>
      <c r="O5415" s="578"/>
      <c r="P5415" s="547"/>
      <c r="Q5415" s="547"/>
      <c r="R5415" s="547"/>
    </row>
    <row r="5416" spans="6:18" s="577" customFormat="1">
      <c r="F5416" s="545"/>
      <c r="H5416" s="545"/>
      <c r="J5416" s="545"/>
      <c r="O5416" s="578"/>
      <c r="P5416" s="547"/>
      <c r="Q5416" s="547"/>
      <c r="R5416" s="547"/>
    </row>
    <row r="5417" spans="6:18" s="577" customFormat="1">
      <c r="F5417" s="545"/>
      <c r="H5417" s="545"/>
      <c r="J5417" s="545"/>
      <c r="O5417" s="578"/>
      <c r="P5417" s="547"/>
      <c r="Q5417" s="547"/>
      <c r="R5417" s="547"/>
    </row>
    <row r="5418" spans="6:18" s="577" customFormat="1">
      <c r="F5418" s="545"/>
      <c r="H5418" s="545"/>
      <c r="J5418" s="545"/>
      <c r="O5418" s="578"/>
      <c r="P5418" s="547"/>
      <c r="Q5418" s="547"/>
      <c r="R5418" s="547"/>
    </row>
    <row r="5419" spans="6:18" s="577" customFormat="1">
      <c r="F5419" s="545"/>
      <c r="H5419" s="545"/>
      <c r="J5419" s="545"/>
      <c r="O5419" s="578"/>
      <c r="P5419" s="547"/>
      <c r="Q5419" s="547"/>
      <c r="R5419" s="547"/>
    </row>
    <row r="5420" spans="6:18" s="577" customFormat="1">
      <c r="F5420" s="545"/>
      <c r="H5420" s="545"/>
      <c r="J5420" s="545"/>
      <c r="O5420" s="578"/>
      <c r="P5420" s="547"/>
      <c r="Q5420" s="547"/>
      <c r="R5420" s="547"/>
    </row>
    <row r="5421" spans="6:18" s="577" customFormat="1">
      <c r="F5421" s="545"/>
      <c r="H5421" s="545"/>
      <c r="J5421" s="545"/>
      <c r="O5421" s="578"/>
      <c r="P5421" s="547"/>
      <c r="Q5421" s="547"/>
      <c r="R5421" s="547"/>
    </row>
    <row r="5422" spans="6:18" s="577" customFormat="1">
      <c r="F5422" s="545"/>
      <c r="H5422" s="545"/>
      <c r="J5422" s="545"/>
      <c r="O5422" s="578"/>
      <c r="P5422" s="547"/>
      <c r="Q5422" s="547"/>
      <c r="R5422" s="547"/>
    </row>
    <row r="5423" spans="6:18" s="577" customFormat="1">
      <c r="F5423" s="545"/>
      <c r="H5423" s="545"/>
      <c r="J5423" s="545"/>
      <c r="O5423" s="578"/>
      <c r="P5423" s="547"/>
      <c r="Q5423" s="547"/>
      <c r="R5423" s="547"/>
    </row>
    <row r="5424" spans="6:18" s="577" customFormat="1">
      <c r="F5424" s="545"/>
      <c r="H5424" s="545"/>
      <c r="J5424" s="545"/>
      <c r="O5424" s="578"/>
      <c r="P5424" s="547"/>
      <c r="Q5424" s="547"/>
      <c r="R5424" s="547"/>
    </row>
    <row r="5425" spans="6:18" s="577" customFormat="1">
      <c r="F5425" s="545"/>
      <c r="H5425" s="545"/>
      <c r="J5425" s="545"/>
      <c r="O5425" s="578"/>
      <c r="P5425" s="547"/>
      <c r="Q5425" s="547"/>
      <c r="R5425" s="547"/>
    </row>
    <row r="5426" spans="6:18" s="577" customFormat="1">
      <c r="F5426" s="545"/>
      <c r="H5426" s="545"/>
      <c r="J5426" s="545"/>
      <c r="O5426" s="578"/>
      <c r="P5426" s="547"/>
      <c r="Q5426" s="547"/>
      <c r="R5426" s="547"/>
    </row>
    <row r="5427" spans="6:18" s="577" customFormat="1">
      <c r="F5427" s="545"/>
      <c r="H5427" s="545"/>
      <c r="J5427" s="545"/>
      <c r="O5427" s="578"/>
      <c r="P5427" s="547"/>
      <c r="Q5427" s="547"/>
      <c r="R5427" s="547"/>
    </row>
    <row r="5428" spans="6:18" s="577" customFormat="1">
      <c r="F5428" s="545"/>
      <c r="H5428" s="545"/>
      <c r="J5428" s="545"/>
      <c r="O5428" s="578"/>
      <c r="P5428" s="547"/>
      <c r="Q5428" s="547"/>
      <c r="R5428" s="547"/>
    </row>
    <row r="5429" spans="6:18" s="577" customFormat="1">
      <c r="F5429" s="545"/>
      <c r="H5429" s="545"/>
      <c r="J5429" s="545"/>
      <c r="O5429" s="578"/>
      <c r="P5429" s="547"/>
      <c r="Q5429" s="547"/>
      <c r="R5429" s="547"/>
    </row>
    <row r="5430" spans="6:18" s="577" customFormat="1">
      <c r="F5430" s="545"/>
      <c r="H5430" s="545"/>
      <c r="J5430" s="545"/>
      <c r="O5430" s="578"/>
      <c r="P5430" s="547"/>
      <c r="Q5430" s="547"/>
      <c r="R5430" s="547"/>
    </row>
    <row r="5431" spans="6:18" s="577" customFormat="1">
      <c r="F5431" s="545"/>
      <c r="H5431" s="545"/>
      <c r="J5431" s="545"/>
      <c r="O5431" s="578"/>
      <c r="P5431" s="547"/>
      <c r="Q5431" s="547"/>
      <c r="R5431" s="547"/>
    </row>
    <row r="5432" spans="6:18" s="577" customFormat="1">
      <c r="F5432" s="545"/>
      <c r="H5432" s="545"/>
      <c r="J5432" s="545"/>
      <c r="O5432" s="578"/>
      <c r="P5432" s="547"/>
      <c r="Q5432" s="547"/>
      <c r="R5432" s="547"/>
    </row>
    <row r="5433" spans="6:18" s="577" customFormat="1">
      <c r="F5433" s="545"/>
      <c r="H5433" s="545"/>
      <c r="J5433" s="545"/>
      <c r="O5433" s="578"/>
      <c r="P5433" s="547"/>
      <c r="Q5433" s="547"/>
      <c r="R5433" s="547"/>
    </row>
    <row r="5434" spans="6:18" s="577" customFormat="1">
      <c r="F5434" s="545"/>
      <c r="H5434" s="545"/>
      <c r="J5434" s="545"/>
      <c r="O5434" s="578"/>
      <c r="P5434" s="547"/>
      <c r="Q5434" s="547"/>
      <c r="R5434" s="547"/>
    </row>
    <row r="5435" spans="6:18" s="577" customFormat="1">
      <c r="F5435" s="545"/>
      <c r="H5435" s="545"/>
      <c r="J5435" s="545"/>
      <c r="O5435" s="578"/>
      <c r="P5435" s="547"/>
      <c r="Q5435" s="547"/>
      <c r="R5435" s="547"/>
    </row>
    <row r="5436" spans="6:18" s="577" customFormat="1">
      <c r="F5436" s="545"/>
      <c r="H5436" s="545"/>
      <c r="J5436" s="545"/>
      <c r="O5436" s="578"/>
      <c r="P5436" s="547"/>
      <c r="Q5436" s="547"/>
      <c r="R5436" s="547"/>
    </row>
    <row r="5437" spans="6:18" s="577" customFormat="1">
      <c r="F5437" s="545"/>
      <c r="H5437" s="545"/>
      <c r="J5437" s="545"/>
      <c r="O5437" s="578"/>
      <c r="P5437" s="547"/>
      <c r="Q5437" s="547"/>
      <c r="R5437" s="547"/>
    </row>
    <row r="5438" spans="6:18" s="577" customFormat="1">
      <c r="F5438" s="545"/>
      <c r="H5438" s="545"/>
      <c r="J5438" s="545"/>
      <c r="O5438" s="578"/>
      <c r="P5438" s="547"/>
      <c r="Q5438" s="547"/>
      <c r="R5438" s="547"/>
    </row>
    <row r="5439" spans="6:18" s="577" customFormat="1">
      <c r="F5439" s="545"/>
      <c r="H5439" s="545"/>
      <c r="J5439" s="545"/>
      <c r="O5439" s="578"/>
      <c r="P5439" s="547"/>
      <c r="Q5439" s="547"/>
      <c r="R5439" s="547"/>
    </row>
    <row r="5440" spans="6:18" s="577" customFormat="1">
      <c r="F5440" s="545"/>
      <c r="H5440" s="545"/>
      <c r="J5440" s="545"/>
      <c r="O5440" s="578"/>
      <c r="P5440" s="547"/>
      <c r="Q5440" s="547"/>
      <c r="R5440" s="547"/>
    </row>
    <row r="5441" spans="6:18" s="577" customFormat="1">
      <c r="F5441" s="545"/>
      <c r="H5441" s="545"/>
      <c r="J5441" s="545"/>
      <c r="O5441" s="578"/>
      <c r="P5441" s="547"/>
      <c r="Q5441" s="547"/>
      <c r="R5441" s="547"/>
    </row>
    <row r="5442" spans="6:18" s="577" customFormat="1">
      <c r="F5442" s="545"/>
      <c r="H5442" s="545"/>
      <c r="J5442" s="545"/>
      <c r="O5442" s="578"/>
      <c r="P5442" s="547"/>
      <c r="Q5442" s="547"/>
      <c r="R5442" s="547"/>
    </row>
    <row r="5443" spans="6:18" s="577" customFormat="1">
      <c r="F5443" s="545"/>
      <c r="H5443" s="545"/>
      <c r="J5443" s="545"/>
      <c r="O5443" s="578"/>
      <c r="P5443" s="547"/>
      <c r="Q5443" s="547"/>
      <c r="R5443" s="547"/>
    </row>
    <row r="5444" spans="6:18" s="577" customFormat="1">
      <c r="F5444" s="545"/>
      <c r="H5444" s="545"/>
      <c r="J5444" s="545"/>
      <c r="O5444" s="578"/>
      <c r="P5444" s="547"/>
      <c r="Q5444" s="547"/>
      <c r="R5444" s="547"/>
    </row>
    <row r="5445" spans="6:18" s="577" customFormat="1">
      <c r="F5445" s="545"/>
      <c r="H5445" s="545"/>
      <c r="J5445" s="545"/>
      <c r="O5445" s="578"/>
      <c r="P5445" s="547"/>
      <c r="Q5445" s="547"/>
      <c r="R5445" s="547"/>
    </row>
    <row r="5446" spans="6:18" s="577" customFormat="1">
      <c r="F5446" s="545"/>
      <c r="H5446" s="545"/>
      <c r="J5446" s="545"/>
      <c r="O5446" s="578"/>
      <c r="P5446" s="547"/>
      <c r="Q5446" s="547"/>
      <c r="R5446" s="547"/>
    </row>
    <row r="5447" spans="6:18" s="577" customFormat="1">
      <c r="F5447" s="545"/>
      <c r="H5447" s="545"/>
      <c r="J5447" s="545"/>
      <c r="O5447" s="578"/>
      <c r="P5447" s="547"/>
      <c r="Q5447" s="547"/>
      <c r="R5447" s="547"/>
    </row>
    <row r="5448" spans="6:18" s="577" customFormat="1">
      <c r="F5448" s="545"/>
      <c r="H5448" s="545"/>
      <c r="J5448" s="545"/>
      <c r="O5448" s="578"/>
      <c r="P5448" s="547"/>
      <c r="Q5448" s="547"/>
      <c r="R5448" s="547"/>
    </row>
    <row r="5449" spans="6:18" s="577" customFormat="1">
      <c r="F5449" s="545"/>
      <c r="H5449" s="545"/>
      <c r="J5449" s="545"/>
      <c r="O5449" s="578"/>
      <c r="P5449" s="547"/>
      <c r="Q5449" s="547"/>
      <c r="R5449" s="547"/>
    </row>
    <row r="5450" spans="6:18" s="577" customFormat="1">
      <c r="F5450" s="545"/>
      <c r="H5450" s="545"/>
      <c r="J5450" s="545"/>
      <c r="O5450" s="578"/>
      <c r="P5450" s="547"/>
      <c r="Q5450" s="547"/>
      <c r="R5450" s="547"/>
    </row>
    <row r="5451" spans="6:18" s="577" customFormat="1">
      <c r="F5451" s="545"/>
      <c r="H5451" s="545"/>
      <c r="J5451" s="545"/>
      <c r="O5451" s="578"/>
      <c r="P5451" s="547"/>
      <c r="Q5451" s="547"/>
      <c r="R5451" s="547"/>
    </row>
    <row r="5452" spans="6:18" s="577" customFormat="1">
      <c r="F5452" s="545"/>
      <c r="H5452" s="545"/>
      <c r="J5452" s="545"/>
      <c r="O5452" s="578"/>
      <c r="P5452" s="547"/>
      <c r="Q5452" s="547"/>
      <c r="R5452" s="547"/>
    </row>
    <row r="5453" spans="6:18" s="577" customFormat="1">
      <c r="F5453" s="545"/>
      <c r="H5453" s="545"/>
      <c r="J5453" s="545"/>
      <c r="O5453" s="578"/>
      <c r="P5453" s="547"/>
      <c r="Q5453" s="547"/>
      <c r="R5453" s="547"/>
    </row>
    <row r="5454" spans="6:18" s="577" customFormat="1">
      <c r="F5454" s="545"/>
      <c r="H5454" s="545"/>
      <c r="J5454" s="545"/>
      <c r="O5454" s="578"/>
      <c r="P5454" s="547"/>
      <c r="Q5454" s="547"/>
      <c r="R5454" s="547"/>
    </row>
    <row r="5455" spans="6:18" s="577" customFormat="1">
      <c r="F5455" s="545"/>
      <c r="H5455" s="545"/>
      <c r="J5455" s="545"/>
      <c r="O5455" s="578"/>
      <c r="P5455" s="547"/>
      <c r="Q5455" s="547"/>
      <c r="R5455" s="547"/>
    </row>
    <row r="5456" spans="6:18" s="577" customFormat="1">
      <c r="F5456" s="545"/>
      <c r="H5456" s="545"/>
      <c r="J5456" s="545"/>
      <c r="O5456" s="578"/>
      <c r="P5456" s="547"/>
      <c r="Q5456" s="547"/>
      <c r="R5456" s="547"/>
    </row>
    <row r="5457" spans="6:18" s="577" customFormat="1">
      <c r="F5457" s="545"/>
      <c r="H5457" s="545"/>
      <c r="J5457" s="545"/>
      <c r="O5457" s="578"/>
      <c r="P5457" s="547"/>
      <c r="Q5457" s="547"/>
      <c r="R5457" s="547"/>
    </row>
    <row r="5458" spans="6:18" s="577" customFormat="1">
      <c r="F5458" s="545"/>
      <c r="H5458" s="545"/>
      <c r="J5458" s="545"/>
      <c r="O5458" s="578"/>
      <c r="P5458" s="547"/>
      <c r="Q5458" s="547"/>
      <c r="R5458" s="547"/>
    </row>
    <row r="5459" spans="6:18" s="577" customFormat="1">
      <c r="F5459" s="545"/>
      <c r="H5459" s="545"/>
      <c r="J5459" s="545"/>
      <c r="O5459" s="578"/>
      <c r="P5459" s="547"/>
      <c r="Q5459" s="547"/>
      <c r="R5459" s="547"/>
    </row>
    <row r="5460" spans="6:18" s="577" customFormat="1">
      <c r="F5460" s="545"/>
      <c r="H5460" s="545"/>
      <c r="J5460" s="545"/>
      <c r="O5460" s="578"/>
      <c r="P5460" s="547"/>
      <c r="Q5460" s="547"/>
      <c r="R5460" s="547"/>
    </row>
    <row r="5461" spans="6:18" s="577" customFormat="1">
      <c r="F5461" s="545"/>
      <c r="H5461" s="545"/>
      <c r="J5461" s="545"/>
      <c r="O5461" s="578"/>
      <c r="P5461" s="547"/>
      <c r="Q5461" s="547"/>
      <c r="R5461" s="547"/>
    </row>
    <row r="5462" spans="6:18" s="577" customFormat="1">
      <c r="F5462" s="545"/>
      <c r="H5462" s="545"/>
      <c r="J5462" s="545"/>
      <c r="O5462" s="578"/>
      <c r="P5462" s="547"/>
      <c r="Q5462" s="547"/>
      <c r="R5462" s="547"/>
    </row>
    <row r="5463" spans="6:18" s="577" customFormat="1">
      <c r="F5463" s="545"/>
      <c r="H5463" s="545"/>
      <c r="J5463" s="545"/>
      <c r="O5463" s="578"/>
      <c r="P5463" s="547"/>
      <c r="Q5463" s="547"/>
      <c r="R5463" s="547"/>
    </row>
    <row r="5464" spans="6:18" s="577" customFormat="1">
      <c r="F5464" s="545"/>
      <c r="H5464" s="545"/>
      <c r="J5464" s="545"/>
      <c r="O5464" s="578"/>
      <c r="P5464" s="547"/>
      <c r="Q5464" s="547"/>
      <c r="R5464" s="547"/>
    </row>
    <row r="5465" spans="6:18" s="577" customFormat="1">
      <c r="F5465" s="545"/>
      <c r="H5465" s="545"/>
      <c r="J5465" s="545"/>
      <c r="O5465" s="578"/>
      <c r="P5465" s="547"/>
      <c r="Q5465" s="547"/>
      <c r="R5465" s="547"/>
    </row>
    <row r="5466" spans="6:18" s="577" customFormat="1">
      <c r="F5466" s="545"/>
      <c r="H5466" s="545"/>
      <c r="J5466" s="545"/>
      <c r="O5466" s="578"/>
      <c r="P5466" s="547"/>
      <c r="Q5466" s="547"/>
      <c r="R5466" s="547"/>
    </row>
    <row r="5467" spans="6:18" s="577" customFormat="1">
      <c r="F5467" s="545"/>
      <c r="H5467" s="545"/>
      <c r="J5467" s="545"/>
      <c r="O5467" s="578"/>
      <c r="P5467" s="547"/>
      <c r="Q5467" s="547"/>
      <c r="R5467" s="547"/>
    </row>
    <row r="5468" spans="6:18" s="577" customFormat="1">
      <c r="F5468" s="545"/>
      <c r="H5468" s="545"/>
      <c r="J5468" s="545"/>
      <c r="O5468" s="578"/>
      <c r="P5468" s="547"/>
      <c r="Q5468" s="547"/>
      <c r="R5468" s="547"/>
    </row>
    <row r="5469" spans="6:18" s="577" customFormat="1">
      <c r="F5469" s="545"/>
      <c r="H5469" s="545"/>
      <c r="J5469" s="545"/>
      <c r="O5469" s="578"/>
      <c r="P5469" s="547"/>
      <c r="Q5469" s="547"/>
      <c r="R5469" s="547"/>
    </row>
    <row r="5470" spans="6:18" s="577" customFormat="1">
      <c r="F5470" s="545"/>
      <c r="H5470" s="545"/>
      <c r="J5470" s="545"/>
      <c r="O5470" s="578"/>
      <c r="P5470" s="547"/>
      <c r="Q5470" s="547"/>
      <c r="R5470" s="547"/>
    </row>
    <row r="5471" spans="6:18" s="577" customFormat="1">
      <c r="F5471" s="545"/>
      <c r="H5471" s="545"/>
      <c r="J5471" s="545"/>
      <c r="O5471" s="578"/>
      <c r="P5471" s="547"/>
      <c r="Q5471" s="547"/>
      <c r="R5471" s="547"/>
    </row>
    <row r="5472" spans="6:18" s="577" customFormat="1">
      <c r="F5472" s="545"/>
      <c r="H5472" s="545"/>
      <c r="J5472" s="545"/>
      <c r="O5472" s="578"/>
      <c r="P5472" s="547"/>
      <c r="Q5472" s="547"/>
      <c r="R5472" s="547"/>
    </row>
    <row r="5473" spans="6:18" s="577" customFormat="1">
      <c r="F5473" s="545"/>
      <c r="H5473" s="545"/>
      <c r="J5473" s="545"/>
      <c r="O5473" s="578"/>
      <c r="P5473" s="547"/>
      <c r="Q5473" s="547"/>
      <c r="R5473" s="547"/>
    </row>
    <row r="5474" spans="6:18" s="577" customFormat="1">
      <c r="F5474" s="545"/>
      <c r="H5474" s="545"/>
      <c r="J5474" s="545"/>
      <c r="O5474" s="578"/>
      <c r="P5474" s="547"/>
      <c r="Q5474" s="547"/>
      <c r="R5474" s="547"/>
    </row>
    <row r="5475" spans="6:18" s="577" customFormat="1">
      <c r="F5475" s="545"/>
      <c r="H5475" s="545"/>
      <c r="J5475" s="545"/>
      <c r="O5475" s="578"/>
      <c r="P5475" s="547"/>
      <c r="Q5475" s="547"/>
      <c r="R5475" s="547"/>
    </row>
    <row r="5476" spans="6:18" s="577" customFormat="1">
      <c r="F5476" s="545"/>
      <c r="H5476" s="545"/>
      <c r="J5476" s="545"/>
      <c r="O5476" s="578"/>
      <c r="P5476" s="547"/>
      <c r="Q5476" s="547"/>
      <c r="R5476" s="547"/>
    </row>
    <row r="5477" spans="6:18" s="577" customFormat="1">
      <c r="F5477" s="545"/>
      <c r="H5477" s="545"/>
      <c r="J5477" s="545"/>
      <c r="O5477" s="578"/>
      <c r="P5477" s="547"/>
      <c r="Q5477" s="547"/>
      <c r="R5477" s="547"/>
    </row>
    <row r="5478" spans="6:18" s="577" customFormat="1">
      <c r="F5478" s="545"/>
      <c r="H5478" s="545"/>
      <c r="J5478" s="545"/>
      <c r="O5478" s="578"/>
      <c r="P5478" s="547"/>
      <c r="Q5478" s="547"/>
      <c r="R5478" s="547"/>
    </row>
    <row r="5479" spans="6:18" s="577" customFormat="1">
      <c r="F5479" s="545"/>
      <c r="H5479" s="545"/>
      <c r="J5479" s="545"/>
      <c r="O5479" s="578"/>
      <c r="P5479" s="547"/>
      <c r="Q5479" s="547"/>
      <c r="R5479" s="547"/>
    </row>
    <row r="5480" spans="6:18" s="577" customFormat="1">
      <c r="F5480" s="545"/>
      <c r="H5480" s="545"/>
      <c r="J5480" s="545"/>
      <c r="O5480" s="578"/>
      <c r="P5480" s="547"/>
      <c r="Q5480" s="547"/>
      <c r="R5480" s="547"/>
    </row>
    <row r="5481" spans="6:18" s="577" customFormat="1">
      <c r="F5481" s="545"/>
      <c r="H5481" s="545"/>
      <c r="J5481" s="545"/>
      <c r="O5481" s="578"/>
      <c r="P5481" s="547"/>
      <c r="Q5481" s="547"/>
      <c r="R5481" s="547"/>
    </row>
    <row r="5482" spans="6:18" s="577" customFormat="1">
      <c r="F5482" s="545"/>
      <c r="H5482" s="545"/>
      <c r="J5482" s="545"/>
      <c r="O5482" s="578"/>
      <c r="P5482" s="547"/>
      <c r="Q5482" s="547"/>
      <c r="R5482" s="547"/>
    </row>
    <row r="5483" spans="6:18" s="577" customFormat="1">
      <c r="F5483" s="545"/>
      <c r="H5483" s="545"/>
      <c r="J5483" s="545"/>
      <c r="O5483" s="578"/>
      <c r="P5483" s="547"/>
      <c r="Q5483" s="547"/>
      <c r="R5483" s="547"/>
    </row>
    <row r="5484" spans="6:18" s="577" customFormat="1">
      <c r="F5484" s="545"/>
      <c r="H5484" s="545"/>
      <c r="J5484" s="545"/>
      <c r="O5484" s="578"/>
      <c r="P5484" s="547"/>
      <c r="Q5484" s="547"/>
      <c r="R5484" s="547"/>
    </row>
    <row r="5485" spans="6:18" s="577" customFormat="1">
      <c r="F5485" s="545"/>
      <c r="H5485" s="545"/>
      <c r="J5485" s="545"/>
      <c r="O5485" s="578"/>
      <c r="P5485" s="547"/>
      <c r="Q5485" s="547"/>
      <c r="R5485" s="547"/>
    </row>
    <row r="5486" spans="6:18" s="577" customFormat="1">
      <c r="F5486" s="545"/>
      <c r="H5486" s="545"/>
      <c r="J5486" s="545"/>
      <c r="O5486" s="578"/>
      <c r="P5486" s="547"/>
      <c r="Q5486" s="547"/>
      <c r="R5486" s="547"/>
    </row>
    <row r="5487" spans="6:18" s="577" customFormat="1">
      <c r="F5487" s="545"/>
      <c r="H5487" s="545"/>
      <c r="J5487" s="545"/>
      <c r="O5487" s="578"/>
      <c r="P5487" s="547"/>
      <c r="Q5487" s="547"/>
      <c r="R5487" s="547"/>
    </row>
    <row r="5488" spans="6:18" s="577" customFormat="1">
      <c r="F5488" s="545"/>
      <c r="H5488" s="545"/>
      <c r="J5488" s="545"/>
      <c r="O5488" s="578"/>
      <c r="P5488" s="547"/>
      <c r="Q5488" s="547"/>
      <c r="R5488" s="547"/>
    </row>
    <row r="5489" spans="6:18" s="577" customFormat="1">
      <c r="F5489" s="545"/>
      <c r="H5489" s="545"/>
      <c r="J5489" s="545"/>
      <c r="O5489" s="578"/>
      <c r="P5489" s="547"/>
      <c r="Q5489" s="547"/>
      <c r="R5489" s="547"/>
    </row>
    <row r="5490" spans="6:18" s="577" customFormat="1">
      <c r="F5490" s="545"/>
      <c r="H5490" s="545"/>
      <c r="J5490" s="545"/>
      <c r="O5490" s="578"/>
      <c r="P5490" s="547"/>
      <c r="Q5490" s="547"/>
      <c r="R5490" s="547"/>
    </row>
    <row r="5491" spans="6:18" s="577" customFormat="1">
      <c r="F5491" s="545"/>
      <c r="H5491" s="545"/>
      <c r="J5491" s="545"/>
      <c r="O5491" s="578"/>
      <c r="P5491" s="547"/>
      <c r="Q5491" s="547"/>
      <c r="R5491" s="547"/>
    </row>
    <row r="5492" spans="6:18" s="577" customFormat="1">
      <c r="F5492" s="545"/>
      <c r="H5492" s="545"/>
      <c r="J5492" s="545"/>
      <c r="O5492" s="578"/>
      <c r="P5492" s="547"/>
      <c r="Q5492" s="547"/>
      <c r="R5492" s="547"/>
    </row>
    <row r="5493" spans="6:18" s="577" customFormat="1">
      <c r="F5493" s="545"/>
      <c r="H5493" s="545"/>
      <c r="J5493" s="545"/>
      <c r="O5493" s="578"/>
      <c r="P5493" s="547"/>
      <c r="Q5493" s="547"/>
      <c r="R5493" s="547"/>
    </row>
    <row r="5494" spans="6:18" s="577" customFormat="1">
      <c r="F5494" s="545"/>
      <c r="H5494" s="545"/>
      <c r="J5494" s="545"/>
      <c r="O5494" s="578"/>
      <c r="P5494" s="547"/>
      <c r="Q5494" s="547"/>
      <c r="R5494" s="547"/>
    </row>
    <row r="5495" spans="6:18" s="577" customFormat="1">
      <c r="F5495" s="545"/>
      <c r="H5495" s="545"/>
      <c r="J5495" s="545"/>
      <c r="O5495" s="578"/>
      <c r="P5495" s="547"/>
      <c r="Q5495" s="547"/>
      <c r="R5495" s="547"/>
    </row>
    <row r="5496" spans="6:18" s="577" customFormat="1">
      <c r="F5496" s="545"/>
      <c r="H5496" s="545"/>
      <c r="J5496" s="545"/>
      <c r="O5496" s="578"/>
      <c r="P5496" s="547"/>
      <c r="Q5496" s="547"/>
      <c r="R5496" s="547"/>
    </row>
    <row r="5497" spans="6:18" s="577" customFormat="1">
      <c r="F5497" s="545"/>
      <c r="H5497" s="545"/>
      <c r="J5497" s="545"/>
      <c r="O5497" s="578"/>
      <c r="P5497" s="547"/>
      <c r="Q5497" s="547"/>
      <c r="R5497" s="547"/>
    </row>
    <row r="5498" spans="6:18" s="577" customFormat="1">
      <c r="F5498" s="545"/>
      <c r="H5498" s="545"/>
      <c r="J5498" s="545"/>
      <c r="O5498" s="578"/>
      <c r="P5498" s="547"/>
      <c r="Q5498" s="547"/>
      <c r="R5498" s="547"/>
    </row>
    <row r="5499" spans="6:18" s="577" customFormat="1">
      <c r="F5499" s="545"/>
      <c r="H5499" s="545"/>
      <c r="J5499" s="545"/>
      <c r="O5499" s="578"/>
      <c r="P5499" s="547"/>
      <c r="Q5499" s="547"/>
      <c r="R5499" s="547"/>
    </row>
    <row r="5500" spans="6:18" s="577" customFormat="1">
      <c r="F5500" s="545"/>
      <c r="H5500" s="545"/>
      <c r="J5500" s="545"/>
      <c r="O5500" s="578"/>
      <c r="P5500" s="547"/>
      <c r="Q5500" s="547"/>
      <c r="R5500" s="547"/>
    </row>
    <row r="5501" spans="6:18" s="577" customFormat="1">
      <c r="F5501" s="545"/>
      <c r="H5501" s="545"/>
      <c r="J5501" s="545"/>
      <c r="O5501" s="578"/>
      <c r="P5501" s="547"/>
      <c r="Q5501" s="547"/>
      <c r="R5501" s="547"/>
    </row>
    <row r="5502" spans="6:18" s="577" customFormat="1">
      <c r="F5502" s="545"/>
      <c r="H5502" s="545"/>
      <c r="J5502" s="545"/>
      <c r="O5502" s="578"/>
      <c r="P5502" s="547"/>
      <c r="Q5502" s="547"/>
      <c r="R5502" s="547"/>
    </row>
    <row r="5503" spans="6:18" s="577" customFormat="1">
      <c r="F5503" s="545"/>
      <c r="H5503" s="545"/>
      <c r="J5503" s="545"/>
      <c r="O5503" s="578"/>
      <c r="P5503" s="547"/>
      <c r="Q5503" s="547"/>
      <c r="R5503" s="547"/>
    </row>
    <row r="5504" spans="6:18" s="577" customFormat="1">
      <c r="F5504" s="545"/>
      <c r="H5504" s="545"/>
      <c r="J5504" s="545"/>
      <c r="O5504" s="578"/>
      <c r="P5504" s="547"/>
      <c r="Q5504" s="547"/>
      <c r="R5504" s="547"/>
    </row>
    <row r="5505" spans="6:18" s="577" customFormat="1">
      <c r="F5505" s="545"/>
      <c r="H5505" s="545"/>
      <c r="J5505" s="545"/>
      <c r="O5505" s="578"/>
      <c r="P5505" s="547"/>
      <c r="Q5505" s="547"/>
      <c r="R5505" s="547"/>
    </row>
    <row r="5506" spans="6:18" s="577" customFormat="1">
      <c r="F5506" s="545"/>
      <c r="H5506" s="545"/>
      <c r="J5506" s="545"/>
      <c r="O5506" s="578"/>
      <c r="P5506" s="547"/>
      <c r="Q5506" s="547"/>
      <c r="R5506" s="547"/>
    </row>
    <row r="5507" spans="6:18" s="577" customFormat="1">
      <c r="F5507" s="545"/>
      <c r="H5507" s="545"/>
      <c r="J5507" s="545"/>
      <c r="O5507" s="578"/>
      <c r="P5507" s="547"/>
      <c r="Q5507" s="547"/>
      <c r="R5507" s="547"/>
    </row>
    <row r="5508" spans="6:18" s="577" customFormat="1">
      <c r="F5508" s="545"/>
      <c r="H5508" s="545"/>
      <c r="J5508" s="545"/>
      <c r="O5508" s="578"/>
      <c r="P5508" s="547"/>
      <c r="Q5508" s="547"/>
      <c r="R5508" s="547"/>
    </row>
    <row r="5509" spans="6:18" s="577" customFormat="1">
      <c r="F5509" s="545"/>
      <c r="H5509" s="545"/>
      <c r="J5509" s="545"/>
      <c r="O5509" s="578"/>
      <c r="P5509" s="547"/>
      <c r="Q5509" s="547"/>
      <c r="R5509" s="547"/>
    </row>
    <row r="5510" spans="6:18" s="577" customFormat="1">
      <c r="F5510" s="545"/>
      <c r="H5510" s="545"/>
      <c r="J5510" s="545"/>
      <c r="O5510" s="578"/>
      <c r="P5510" s="547"/>
      <c r="Q5510" s="547"/>
      <c r="R5510" s="547"/>
    </row>
    <row r="5511" spans="6:18" s="577" customFormat="1">
      <c r="F5511" s="545"/>
      <c r="H5511" s="545"/>
      <c r="J5511" s="545"/>
      <c r="O5511" s="578"/>
      <c r="P5511" s="547"/>
      <c r="Q5511" s="547"/>
      <c r="R5511" s="547"/>
    </row>
    <row r="5512" spans="6:18" s="577" customFormat="1">
      <c r="F5512" s="545"/>
      <c r="H5512" s="545"/>
      <c r="J5512" s="545"/>
      <c r="O5512" s="578"/>
      <c r="P5512" s="547"/>
      <c r="Q5512" s="547"/>
      <c r="R5512" s="547"/>
    </row>
    <row r="5513" spans="6:18" s="577" customFormat="1">
      <c r="F5513" s="545"/>
      <c r="H5513" s="545"/>
      <c r="J5513" s="545"/>
      <c r="O5513" s="578"/>
      <c r="P5513" s="547"/>
      <c r="Q5513" s="547"/>
      <c r="R5513" s="547"/>
    </row>
    <row r="5514" spans="6:18" s="577" customFormat="1">
      <c r="F5514" s="545"/>
      <c r="H5514" s="545"/>
      <c r="J5514" s="545"/>
      <c r="O5514" s="578"/>
      <c r="P5514" s="547"/>
      <c r="Q5514" s="547"/>
      <c r="R5514" s="547"/>
    </row>
    <row r="5515" spans="6:18" s="577" customFormat="1">
      <c r="F5515" s="545"/>
      <c r="H5515" s="545"/>
      <c r="J5515" s="545"/>
      <c r="O5515" s="578"/>
      <c r="P5515" s="547"/>
      <c r="Q5515" s="547"/>
      <c r="R5515" s="547"/>
    </row>
    <row r="5516" spans="6:18" s="577" customFormat="1">
      <c r="F5516" s="545"/>
      <c r="H5516" s="545"/>
      <c r="J5516" s="545"/>
      <c r="O5516" s="578"/>
      <c r="P5516" s="547"/>
      <c r="Q5516" s="547"/>
      <c r="R5516" s="547"/>
    </row>
    <row r="5517" spans="6:18" s="577" customFormat="1">
      <c r="F5517" s="545"/>
      <c r="H5517" s="545"/>
      <c r="J5517" s="545"/>
      <c r="O5517" s="578"/>
      <c r="P5517" s="547"/>
      <c r="Q5517" s="547"/>
      <c r="R5517" s="547"/>
    </row>
    <row r="5518" spans="6:18" s="577" customFormat="1">
      <c r="F5518" s="545"/>
      <c r="H5518" s="545"/>
      <c r="J5518" s="545"/>
      <c r="O5518" s="578"/>
      <c r="P5518" s="547"/>
      <c r="Q5518" s="547"/>
      <c r="R5518" s="547"/>
    </row>
    <row r="5519" spans="6:18" s="577" customFormat="1">
      <c r="F5519" s="545"/>
      <c r="H5519" s="545"/>
      <c r="J5519" s="545"/>
      <c r="O5519" s="578"/>
      <c r="P5519" s="547"/>
      <c r="Q5519" s="547"/>
      <c r="R5519" s="547"/>
    </row>
    <row r="5520" spans="6:18" s="577" customFormat="1">
      <c r="F5520" s="545"/>
      <c r="H5520" s="545"/>
      <c r="J5520" s="545"/>
      <c r="O5520" s="578"/>
      <c r="P5520" s="547"/>
      <c r="Q5520" s="547"/>
      <c r="R5520" s="547"/>
    </row>
    <row r="5521" spans="6:18" s="577" customFormat="1">
      <c r="F5521" s="545"/>
      <c r="H5521" s="545"/>
      <c r="J5521" s="545"/>
      <c r="O5521" s="578"/>
      <c r="P5521" s="547"/>
      <c r="Q5521" s="547"/>
      <c r="R5521" s="547"/>
    </row>
    <row r="5522" spans="6:18" s="577" customFormat="1">
      <c r="F5522" s="545"/>
      <c r="H5522" s="545"/>
      <c r="J5522" s="545"/>
      <c r="O5522" s="578"/>
      <c r="P5522" s="547"/>
      <c r="Q5522" s="547"/>
      <c r="R5522" s="547"/>
    </row>
    <row r="5523" spans="6:18" s="577" customFormat="1">
      <c r="F5523" s="545"/>
      <c r="H5523" s="545"/>
      <c r="J5523" s="545"/>
      <c r="O5523" s="578"/>
      <c r="P5523" s="547"/>
      <c r="Q5523" s="547"/>
      <c r="R5523" s="547"/>
    </row>
    <row r="5524" spans="6:18" s="577" customFormat="1">
      <c r="F5524" s="545"/>
      <c r="H5524" s="545"/>
      <c r="J5524" s="545"/>
      <c r="O5524" s="578"/>
      <c r="P5524" s="547"/>
      <c r="Q5524" s="547"/>
      <c r="R5524" s="547"/>
    </row>
    <row r="5525" spans="6:18" s="577" customFormat="1">
      <c r="F5525" s="545"/>
      <c r="H5525" s="545"/>
      <c r="J5525" s="545"/>
      <c r="O5525" s="578"/>
      <c r="P5525" s="547"/>
      <c r="Q5525" s="547"/>
      <c r="R5525" s="547"/>
    </row>
    <row r="5526" spans="6:18" s="577" customFormat="1">
      <c r="F5526" s="545"/>
      <c r="H5526" s="545"/>
      <c r="J5526" s="545"/>
      <c r="O5526" s="578"/>
      <c r="P5526" s="547"/>
      <c r="Q5526" s="547"/>
      <c r="R5526" s="547"/>
    </row>
    <row r="5527" spans="6:18" s="577" customFormat="1">
      <c r="F5527" s="545"/>
      <c r="H5527" s="545"/>
      <c r="J5527" s="545"/>
      <c r="O5527" s="578"/>
      <c r="P5527" s="547"/>
      <c r="Q5527" s="547"/>
      <c r="R5527" s="547"/>
    </row>
    <row r="5528" spans="6:18" s="577" customFormat="1">
      <c r="F5528" s="545"/>
      <c r="H5528" s="545"/>
      <c r="J5528" s="545"/>
      <c r="O5528" s="578"/>
      <c r="P5528" s="547"/>
      <c r="Q5528" s="547"/>
      <c r="R5528" s="547"/>
    </row>
    <row r="5529" spans="6:18" s="577" customFormat="1">
      <c r="F5529" s="545"/>
      <c r="H5529" s="545"/>
      <c r="J5529" s="545"/>
      <c r="O5529" s="578"/>
      <c r="P5529" s="547"/>
      <c r="Q5529" s="547"/>
      <c r="R5529" s="547"/>
    </row>
    <row r="5530" spans="6:18" s="577" customFormat="1">
      <c r="F5530" s="545"/>
      <c r="H5530" s="545"/>
      <c r="J5530" s="545"/>
      <c r="O5530" s="578"/>
      <c r="P5530" s="547"/>
      <c r="Q5530" s="547"/>
      <c r="R5530" s="547"/>
    </row>
    <row r="5531" spans="6:18" s="577" customFormat="1">
      <c r="F5531" s="545"/>
      <c r="H5531" s="545"/>
      <c r="J5531" s="545"/>
      <c r="O5531" s="578"/>
      <c r="P5531" s="547"/>
      <c r="Q5531" s="547"/>
      <c r="R5531" s="547"/>
    </row>
    <row r="5532" spans="6:18" s="577" customFormat="1">
      <c r="F5532" s="545"/>
      <c r="H5532" s="545"/>
      <c r="J5532" s="545"/>
      <c r="O5532" s="578"/>
      <c r="P5532" s="547"/>
      <c r="Q5532" s="547"/>
      <c r="R5532" s="547"/>
    </row>
    <row r="5533" spans="6:18" s="577" customFormat="1">
      <c r="F5533" s="545"/>
      <c r="H5533" s="545"/>
      <c r="J5533" s="545"/>
      <c r="O5533" s="578"/>
      <c r="P5533" s="547"/>
      <c r="Q5533" s="547"/>
      <c r="R5533" s="547"/>
    </row>
    <row r="5534" spans="6:18" s="577" customFormat="1">
      <c r="F5534" s="545"/>
      <c r="H5534" s="545"/>
      <c r="J5534" s="545"/>
      <c r="O5534" s="578"/>
      <c r="P5534" s="547"/>
      <c r="Q5534" s="547"/>
      <c r="R5534" s="547"/>
    </row>
    <row r="5535" spans="6:18" s="577" customFormat="1">
      <c r="F5535" s="545"/>
      <c r="H5535" s="545"/>
      <c r="J5535" s="545"/>
      <c r="O5535" s="578"/>
      <c r="P5535" s="547"/>
      <c r="Q5535" s="547"/>
      <c r="R5535" s="547"/>
    </row>
    <row r="5536" spans="6:18" s="577" customFormat="1">
      <c r="F5536" s="545"/>
      <c r="H5536" s="545"/>
      <c r="J5536" s="545"/>
      <c r="O5536" s="578"/>
      <c r="P5536" s="547"/>
      <c r="Q5536" s="547"/>
      <c r="R5536" s="547"/>
    </row>
    <row r="5537" spans="6:18" s="577" customFormat="1">
      <c r="F5537" s="545"/>
      <c r="H5537" s="545"/>
      <c r="J5537" s="545"/>
      <c r="O5537" s="578"/>
      <c r="P5537" s="547"/>
      <c r="Q5537" s="547"/>
      <c r="R5537" s="547"/>
    </row>
    <row r="5538" spans="6:18" s="577" customFormat="1">
      <c r="F5538" s="545"/>
      <c r="H5538" s="545"/>
      <c r="J5538" s="545"/>
      <c r="O5538" s="578"/>
      <c r="P5538" s="547"/>
      <c r="Q5538" s="547"/>
      <c r="R5538" s="547"/>
    </row>
    <row r="5539" spans="6:18" s="577" customFormat="1">
      <c r="F5539" s="545"/>
      <c r="H5539" s="545"/>
      <c r="J5539" s="545"/>
      <c r="O5539" s="578"/>
      <c r="P5539" s="547"/>
      <c r="Q5539" s="547"/>
      <c r="R5539" s="547"/>
    </row>
    <row r="5540" spans="6:18" s="577" customFormat="1">
      <c r="F5540" s="545"/>
      <c r="H5540" s="545"/>
      <c r="J5540" s="545"/>
      <c r="O5540" s="578"/>
      <c r="P5540" s="547"/>
      <c r="Q5540" s="547"/>
      <c r="R5540" s="547"/>
    </row>
    <row r="5541" spans="6:18" s="577" customFormat="1">
      <c r="F5541" s="545"/>
      <c r="H5541" s="545"/>
      <c r="J5541" s="545"/>
      <c r="O5541" s="578"/>
      <c r="P5541" s="547"/>
      <c r="Q5541" s="547"/>
      <c r="R5541" s="547"/>
    </row>
    <row r="5542" spans="6:18" s="577" customFormat="1">
      <c r="F5542" s="545"/>
      <c r="H5542" s="545"/>
      <c r="J5542" s="545"/>
      <c r="O5542" s="578"/>
      <c r="P5542" s="547"/>
      <c r="Q5542" s="547"/>
      <c r="R5542" s="547"/>
    </row>
    <row r="5543" spans="6:18" s="577" customFormat="1">
      <c r="F5543" s="545"/>
      <c r="H5543" s="545"/>
      <c r="J5543" s="545"/>
      <c r="O5543" s="578"/>
      <c r="P5543" s="547"/>
      <c r="Q5543" s="547"/>
      <c r="R5543" s="547"/>
    </row>
    <row r="5544" spans="6:18" s="577" customFormat="1">
      <c r="F5544" s="545"/>
      <c r="H5544" s="545"/>
      <c r="J5544" s="545"/>
      <c r="O5544" s="578"/>
      <c r="P5544" s="547"/>
      <c r="Q5544" s="547"/>
      <c r="R5544" s="547"/>
    </row>
    <row r="5545" spans="6:18" s="577" customFormat="1">
      <c r="F5545" s="545"/>
      <c r="H5545" s="545"/>
      <c r="J5545" s="545"/>
      <c r="O5545" s="578"/>
      <c r="P5545" s="547"/>
      <c r="Q5545" s="547"/>
      <c r="R5545" s="547"/>
    </row>
    <row r="5546" spans="6:18" s="577" customFormat="1">
      <c r="F5546" s="545"/>
      <c r="H5546" s="545"/>
      <c r="J5546" s="545"/>
      <c r="O5546" s="578"/>
      <c r="P5546" s="547"/>
      <c r="Q5546" s="547"/>
      <c r="R5546" s="547"/>
    </row>
    <row r="5547" spans="6:18" s="577" customFormat="1">
      <c r="F5547" s="545"/>
      <c r="H5547" s="545"/>
      <c r="J5547" s="545"/>
      <c r="O5547" s="578"/>
      <c r="P5547" s="547"/>
      <c r="Q5547" s="547"/>
      <c r="R5547" s="547"/>
    </row>
    <row r="5548" spans="6:18" s="577" customFormat="1">
      <c r="F5548" s="545"/>
      <c r="H5548" s="545"/>
      <c r="J5548" s="545"/>
      <c r="O5548" s="578"/>
      <c r="P5548" s="547"/>
      <c r="Q5548" s="547"/>
      <c r="R5548" s="547"/>
    </row>
    <row r="5549" spans="6:18" s="577" customFormat="1">
      <c r="F5549" s="545"/>
      <c r="H5549" s="545"/>
      <c r="J5549" s="545"/>
      <c r="O5549" s="578"/>
      <c r="P5549" s="547"/>
      <c r="Q5549" s="547"/>
      <c r="R5549" s="547"/>
    </row>
    <row r="5550" spans="6:18" s="577" customFormat="1">
      <c r="F5550" s="545"/>
      <c r="H5550" s="545"/>
      <c r="J5550" s="545"/>
      <c r="O5550" s="578"/>
      <c r="P5550" s="547"/>
      <c r="Q5550" s="547"/>
      <c r="R5550" s="547"/>
    </row>
    <row r="5551" spans="6:18" s="577" customFormat="1">
      <c r="F5551" s="545"/>
      <c r="H5551" s="545"/>
      <c r="J5551" s="545"/>
      <c r="O5551" s="578"/>
      <c r="P5551" s="547"/>
      <c r="Q5551" s="547"/>
      <c r="R5551" s="547"/>
    </row>
    <row r="5552" spans="6:18" s="577" customFormat="1">
      <c r="F5552" s="545"/>
      <c r="H5552" s="545"/>
      <c r="J5552" s="545"/>
      <c r="O5552" s="578"/>
      <c r="P5552" s="547"/>
      <c r="Q5552" s="547"/>
      <c r="R5552" s="547"/>
    </row>
    <row r="5553" spans="6:18" s="577" customFormat="1">
      <c r="F5553" s="545"/>
      <c r="H5553" s="545"/>
      <c r="J5553" s="545"/>
      <c r="O5553" s="578"/>
      <c r="P5553" s="547"/>
      <c r="Q5553" s="547"/>
      <c r="R5553" s="547"/>
    </row>
    <row r="5554" spans="6:18" s="577" customFormat="1">
      <c r="F5554" s="545"/>
      <c r="H5554" s="545"/>
      <c r="J5554" s="545"/>
      <c r="O5554" s="578"/>
      <c r="P5554" s="547"/>
      <c r="Q5554" s="547"/>
      <c r="R5554" s="547"/>
    </row>
    <row r="5555" spans="6:18" s="577" customFormat="1">
      <c r="F5555" s="545"/>
      <c r="H5555" s="545"/>
      <c r="J5555" s="545"/>
      <c r="O5555" s="578"/>
      <c r="P5555" s="547"/>
      <c r="Q5555" s="547"/>
      <c r="R5555" s="547"/>
    </row>
    <row r="5556" spans="6:18" s="577" customFormat="1">
      <c r="F5556" s="545"/>
      <c r="H5556" s="545"/>
      <c r="J5556" s="545"/>
      <c r="O5556" s="578"/>
      <c r="P5556" s="547"/>
      <c r="Q5556" s="547"/>
      <c r="R5556" s="547"/>
    </row>
    <row r="5557" spans="6:18" s="577" customFormat="1">
      <c r="F5557" s="545"/>
      <c r="H5557" s="545"/>
      <c r="J5557" s="545"/>
      <c r="O5557" s="578"/>
      <c r="P5557" s="547"/>
      <c r="Q5557" s="547"/>
      <c r="R5557" s="547"/>
    </row>
    <row r="5558" spans="6:18" s="577" customFormat="1">
      <c r="F5558" s="545"/>
      <c r="H5558" s="545"/>
      <c r="J5558" s="545"/>
      <c r="O5558" s="578"/>
      <c r="P5558" s="547"/>
      <c r="Q5558" s="547"/>
      <c r="R5558" s="547"/>
    </row>
    <row r="5559" spans="6:18" s="577" customFormat="1">
      <c r="F5559" s="545"/>
      <c r="H5559" s="545"/>
      <c r="J5559" s="545"/>
      <c r="O5559" s="578"/>
      <c r="P5559" s="547"/>
      <c r="Q5559" s="547"/>
      <c r="R5559" s="547"/>
    </row>
    <row r="5560" spans="6:18" s="577" customFormat="1">
      <c r="F5560" s="545"/>
      <c r="H5560" s="545"/>
      <c r="J5560" s="545"/>
      <c r="O5560" s="578"/>
      <c r="P5560" s="547"/>
      <c r="Q5560" s="547"/>
      <c r="R5560" s="547"/>
    </row>
    <row r="5561" spans="6:18" s="577" customFormat="1">
      <c r="F5561" s="545"/>
      <c r="H5561" s="545"/>
      <c r="J5561" s="545"/>
      <c r="O5561" s="578"/>
      <c r="P5561" s="547"/>
      <c r="Q5561" s="547"/>
      <c r="R5561" s="547"/>
    </row>
    <row r="5562" spans="6:18" s="577" customFormat="1">
      <c r="F5562" s="545"/>
      <c r="H5562" s="545"/>
      <c r="J5562" s="545"/>
      <c r="O5562" s="578"/>
      <c r="P5562" s="547"/>
      <c r="Q5562" s="547"/>
      <c r="R5562" s="547"/>
    </row>
    <row r="5563" spans="6:18" s="577" customFormat="1">
      <c r="F5563" s="545"/>
      <c r="H5563" s="545"/>
      <c r="J5563" s="545"/>
      <c r="O5563" s="578"/>
      <c r="P5563" s="547"/>
      <c r="Q5563" s="547"/>
      <c r="R5563" s="547"/>
    </row>
    <row r="5564" spans="6:18" s="577" customFormat="1">
      <c r="F5564" s="545"/>
      <c r="H5564" s="545"/>
      <c r="J5564" s="545"/>
      <c r="O5564" s="578"/>
      <c r="P5564" s="547"/>
      <c r="Q5564" s="547"/>
      <c r="R5564" s="547"/>
    </row>
    <row r="5565" spans="6:18" s="577" customFormat="1">
      <c r="F5565" s="545"/>
      <c r="H5565" s="545"/>
      <c r="J5565" s="545"/>
      <c r="O5565" s="578"/>
      <c r="P5565" s="547"/>
      <c r="Q5565" s="547"/>
      <c r="R5565" s="547"/>
    </row>
    <row r="5566" spans="6:18" s="577" customFormat="1">
      <c r="F5566" s="545"/>
      <c r="H5566" s="545"/>
      <c r="J5566" s="545"/>
      <c r="O5566" s="578"/>
      <c r="P5566" s="547"/>
      <c r="Q5566" s="547"/>
      <c r="R5566" s="547"/>
    </row>
    <row r="5567" spans="6:18" s="577" customFormat="1">
      <c r="F5567" s="545"/>
      <c r="H5567" s="545"/>
      <c r="J5567" s="545"/>
      <c r="O5567" s="578"/>
      <c r="P5567" s="547"/>
      <c r="Q5567" s="547"/>
      <c r="R5567" s="547"/>
    </row>
    <row r="5568" spans="6:18" s="577" customFormat="1">
      <c r="F5568" s="545"/>
      <c r="H5568" s="545"/>
      <c r="J5568" s="545"/>
      <c r="O5568" s="578"/>
      <c r="P5568" s="547"/>
      <c r="Q5568" s="547"/>
      <c r="R5568" s="547"/>
    </row>
    <row r="5569" spans="6:18" s="577" customFormat="1">
      <c r="F5569" s="545"/>
      <c r="H5569" s="545"/>
      <c r="J5569" s="545"/>
      <c r="O5569" s="578"/>
      <c r="P5569" s="547"/>
      <c r="Q5569" s="547"/>
      <c r="R5569" s="547"/>
    </row>
    <row r="5570" spans="6:18" s="577" customFormat="1">
      <c r="F5570" s="545"/>
      <c r="H5570" s="545"/>
      <c r="J5570" s="545"/>
      <c r="O5570" s="578"/>
      <c r="P5570" s="547"/>
      <c r="Q5570" s="547"/>
      <c r="R5570" s="547"/>
    </row>
    <row r="5571" spans="6:18" s="577" customFormat="1">
      <c r="F5571" s="545"/>
      <c r="H5571" s="545"/>
      <c r="J5571" s="545"/>
      <c r="O5571" s="578"/>
      <c r="P5571" s="547"/>
      <c r="Q5571" s="547"/>
      <c r="R5571" s="547"/>
    </row>
    <row r="5572" spans="6:18" s="577" customFormat="1">
      <c r="F5572" s="545"/>
      <c r="H5572" s="545"/>
      <c r="J5572" s="545"/>
      <c r="O5572" s="578"/>
      <c r="P5572" s="547"/>
      <c r="Q5572" s="547"/>
      <c r="R5572" s="547"/>
    </row>
    <row r="5573" spans="6:18" s="577" customFormat="1">
      <c r="F5573" s="545"/>
      <c r="H5573" s="545"/>
      <c r="J5573" s="545"/>
      <c r="O5573" s="578"/>
      <c r="P5573" s="547"/>
      <c r="Q5573" s="547"/>
      <c r="R5573" s="547"/>
    </row>
    <row r="5574" spans="6:18" s="577" customFormat="1">
      <c r="F5574" s="545"/>
      <c r="H5574" s="545"/>
      <c r="J5574" s="545"/>
      <c r="O5574" s="578"/>
      <c r="P5574" s="547"/>
      <c r="Q5574" s="547"/>
      <c r="R5574" s="547"/>
    </row>
    <row r="5575" spans="6:18" s="577" customFormat="1">
      <c r="F5575" s="545"/>
      <c r="H5575" s="545"/>
      <c r="J5575" s="545"/>
      <c r="O5575" s="578"/>
      <c r="P5575" s="547"/>
      <c r="Q5575" s="547"/>
      <c r="R5575" s="547"/>
    </row>
    <row r="5576" spans="6:18" s="577" customFormat="1">
      <c r="F5576" s="545"/>
      <c r="H5576" s="545"/>
      <c r="J5576" s="545"/>
      <c r="O5576" s="578"/>
      <c r="P5576" s="547"/>
      <c r="Q5576" s="547"/>
      <c r="R5576" s="547"/>
    </row>
    <row r="5577" spans="6:18" s="577" customFormat="1">
      <c r="F5577" s="545"/>
      <c r="H5577" s="545"/>
      <c r="J5577" s="545"/>
      <c r="O5577" s="578"/>
      <c r="P5577" s="547"/>
      <c r="Q5577" s="547"/>
      <c r="R5577" s="547"/>
    </row>
    <row r="5578" spans="6:18" s="577" customFormat="1">
      <c r="F5578" s="545"/>
      <c r="H5578" s="545"/>
      <c r="J5578" s="545"/>
      <c r="O5578" s="578"/>
      <c r="P5578" s="547"/>
      <c r="Q5578" s="547"/>
      <c r="R5578" s="547"/>
    </row>
    <row r="5579" spans="6:18" s="577" customFormat="1">
      <c r="F5579" s="545"/>
      <c r="H5579" s="545"/>
      <c r="J5579" s="545"/>
      <c r="O5579" s="578"/>
      <c r="P5579" s="547"/>
      <c r="Q5579" s="547"/>
      <c r="R5579" s="547"/>
    </row>
    <row r="5580" spans="6:18" s="577" customFormat="1">
      <c r="F5580" s="545"/>
      <c r="H5580" s="545"/>
      <c r="J5580" s="545"/>
      <c r="O5580" s="578"/>
      <c r="P5580" s="547"/>
      <c r="Q5580" s="547"/>
      <c r="R5580" s="547"/>
    </row>
    <row r="5581" spans="6:18" s="577" customFormat="1">
      <c r="F5581" s="545"/>
      <c r="H5581" s="545"/>
      <c r="J5581" s="545"/>
      <c r="O5581" s="578"/>
      <c r="P5581" s="547"/>
      <c r="Q5581" s="547"/>
      <c r="R5581" s="547"/>
    </row>
    <row r="5582" spans="6:18" s="577" customFormat="1">
      <c r="F5582" s="545"/>
      <c r="H5582" s="545"/>
      <c r="J5582" s="545"/>
      <c r="O5582" s="578"/>
      <c r="P5582" s="547"/>
      <c r="Q5582" s="547"/>
      <c r="R5582" s="547"/>
    </row>
    <row r="5583" spans="6:18" s="577" customFormat="1">
      <c r="F5583" s="545"/>
      <c r="H5583" s="545"/>
      <c r="J5583" s="545"/>
      <c r="O5583" s="578"/>
      <c r="P5583" s="547"/>
      <c r="Q5583" s="547"/>
      <c r="R5583" s="547"/>
    </row>
    <row r="5584" spans="6:18" s="577" customFormat="1">
      <c r="F5584" s="545"/>
      <c r="H5584" s="545"/>
      <c r="J5584" s="545"/>
      <c r="O5584" s="578"/>
      <c r="P5584" s="547"/>
      <c r="Q5584" s="547"/>
      <c r="R5584" s="547"/>
    </row>
    <row r="5585" spans="6:18" s="577" customFormat="1">
      <c r="F5585" s="545"/>
      <c r="H5585" s="545"/>
      <c r="J5585" s="545"/>
      <c r="O5585" s="578"/>
      <c r="P5585" s="547"/>
      <c r="Q5585" s="547"/>
      <c r="R5585" s="547"/>
    </row>
    <row r="5586" spans="6:18" s="577" customFormat="1">
      <c r="F5586" s="545"/>
      <c r="H5586" s="545"/>
      <c r="J5586" s="545"/>
      <c r="O5586" s="578"/>
      <c r="P5586" s="547"/>
      <c r="Q5586" s="547"/>
      <c r="R5586" s="547"/>
    </row>
    <row r="5587" spans="6:18" s="577" customFormat="1">
      <c r="F5587" s="545"/>
      <c r="H5587" s="545"/>
      <c r="J5587" s="545"/>
      <c r="O5587" s="578"/>
      <c r="P5587" s="547"/>
      <c r="Q5587" s="547"/>
      <c r="R5587" s="547"/>
    </row>
    <row r="5588" spans="6:18" s="577" customFormat="1">
      <c r="F5588" s="545"/>
      <c r="H5588" s="545"/>
      <c r="J5588" s="545"/>
      <c r="O5588" s="578"/>
      <c r="P5588" s="547"/>
      <c r="Q5588" s="547"/>
      <c r="R5588" s="547"/>
    </row>
    <row r="5589" spans="6:18" s="577" customFormat="1">
      <c r="F5589" s="545"/>
      <c r="H5589" s="545"/>
      <c r="J5589" s="545"/>
      <c r="O5589" s="578"/>
      <c r="P5589" s="547"/>
      <c r="Q5589" s="547"/>
      <c r="R5589" s="547"/>
    </row>
    <row r="5590" spans="6:18" s="577" customFormat="1">
      <c r="F5590" s="545"/>
      <c r="H5590" s="545"/>
      <c r="J5590" s="545"/>
      <c r="O5590" s="578"/>
      <c r="P5590" s="547"/>
      <c r="Q5590" s="547"/>
      <c r="R5590" s="547"/>
    </row>
    <row r="5591" spans="6:18" s="577" customFormat="1">
      <c r="F5591" s="545"/>
      <c r="H5591" s="545"/>
      <c r="J5591" s="545"/>
      <c r="O5591" s="578"/>
      <c r="P5591" s="547"/>
      <c r="Q5591" s="547"/>
      <c r="R5591" s="547"/>
    </row>
    <row r="5592" spans="6:18" s="577" customFormat="1">
      <c r="F5592" s="545"/>
      <c r="H5592" s="545"/>
      <c r="J5592" s="545"/>
      <c r="O5592" s="578"/>
      <c r="P5592" s="547"/>
      <c r="Q5592" s="547"/>
      <c r="R5592" s="547"/>
    </row>
    <row r="5593" spans="6:18" s="577" customFormat="1">
      <c r="F5593" s="545"/>
      <c r="H5593" s="545"/>
      <c r="J5593" s="545"/>
      <c r="O5593" s="578"/>
      <c r="P5593" s="547"/>
      <c r="Q5593" s="547"/>
      <c r="R5593" s="547"/>
    </row>
    <row r="5594" spans="6:18" s="577" customFormat="1">
      <c r="F5594" s="545"/>
      <c r="H5594" s="545"/>
      <c r="J5594" s="545"/>
      <c r="O5594" s="578"/>
      <c r="P5594" s="547"/>
      <c r="Q5594" s="547"/>
      <c r="R5594" s="547"/>
    </row>
    <row r="5595" spans="6:18" s="577" customFormat="1">
      <c r="F5595" s="545"/>
      <c r="H5595" s="545"/>
      <c r="J5595" s="545"/>
      <c r="O5595" s="578"/>
      <c r="P5595" s="547"/>
      <c r="Q5595" s="547"/>
      <c r="R5595" s="547"/>
    </row>
    <row r="5596" spans="6:18" s="577" customFormat="1">
      <c r="F5596" s="545"/>
      <c r="H5596" s="545"/>
      <c r="J5596" s="545"/>
      <c r="O5596" s="578"/>
      <c r="P5596" s="547"/>
      <c r="Q5596" s="547"/>
      <c r="R5596" s="547"/>
    </row>
    <row r="5597" spans="6:18" s="577" customFormat="1">
      <c r="F5597" s="545"/>
      <c r="H5597" s="545"/>
      <c r="J5597" s="545"/>
      <c r="O5597" s="578"/>
      <c r="P5597" s="547"/>
      <c r="Q5597" s="547"/>
      <c r="R5597" s="547"/>
    </row>
    <row r="5598" spans="6:18" s="577" customFormat="1">
      <c r="F5598" s="545"/>
      <c r="H5598" s="545"/>
      <c r="J5598" s="545"/>
      <c r="O5598" s="578"/>
      <c r="P5598" s="547"/>
      <c r="Q5598" s="547"/>
      <c r="R5598" s="547"/>
    </row>
    <row r="5599" spans="6:18" s="577" customFormat="1">
      <c r="F5599" s="545"/>
      <c r="H5599" s="545"/>
      <c r="J5599" s="545"/>
      <c r="O5599" s="578"/>
      <c r="P5599" s="547"/>
      <c r="Q5599" s="547"/>
      <c r="R5599" s="547"/>
    </row>
    <row r="5600" spans="6:18" s="577" customFormat="1">
      <c r="F5600" s="545"/>
      <c r="H5600" s="545"/>
      <c r="J5600" s="545"/>
      <c r="O5600" s="578"/>
      <c r="P5600" s="547"/>
      <c r="Q5600" s="547"/>
      <c r="R5600" s="547"/>
    </row>
    <row r="5601" spans="6:18" s="577" customFormat="1">
      <c r="F5601" s="545"/>
      <c r="H5601" s="545"/>
      <c r="J5601" s="545"/>
      <c r="O5601" s="578"/>
      <c r="P5601" s="547"/>
      <c r="Q5601" s="547"/>
      <c r="R5601" s="547"/>
    </row>
    <row r="5602" spans="6:18" s="577" customFormat="1">
      <c r="F5602" s="545"/>
      <c r="H5602" s="545"/>
      <c r="J5602" s="545"/>
      <c r="O5602" s="578"/>
      <c r="P5602" s="547"/>
      <c r="Q5602" s="547"/>
      <c r="R5602" s="547"/>
    </row>
    <row r="5603" spans="6:18" s="577" customFormat="1">
      <c r="F5603" s="545"/>
      <c r="H5603" s="545"/>
      <c r="J5603" s="545"/>
      <c r="O5603" s="578"/>
      <c r="P5603" s="547"/>
      <c r="Q5603" s="547"/>
      <c r="R5603" s="547"/>
    </row>
    <row r="5604" spans="6:18" s="577" customFormat="1">
      <c r="F5604" s="545"/>
      <c r="H5604" s="545"/>
      <c r="J5604" s="545"/>
      <c r="O5604" s="578"/>
      <c r="P5604" s="547"/>
      <c r="Q5604" s="547"/>
      <c r="R5604" s="547"/>
    </row>
    <row r="5605" spans="6:18" s="577" customFormat="1">
      <c r="F5605" s="545"/>
      <c r="H5605" s="545"/>
      <c r="J5605" s="545"/>
      <c r="O5605" s="578"/>
      <c r="P5605" s="547"/>
      <c r="Q5605" s="547"/>
      <c r="R5605" s="547"/>
    </row>
    <row r="5606" spans="6:18" s="577" customFormat="1">
      <c r="F5606" s="545"/>
      <c r="H5606" s="545"/>
      <c r="J5606" s="545"/>
      <c r="O5606" s="578"/>
      <c r="P5606" s="547"/>
      <c r="Q5606" s="547"/>
      <c r="R5606" s="547"/>
    </row>
    <row r="5607" spans="6:18" s="577" customFormat="1">
      <c r="F5607" s="545"/>
      <c r="H5607" s="545"/>
      <c r="J5607" s="545"/>
      <c r="O5607" s="578"/>
      <c r="P5607" s="547"/>
      <c r="Q5607" s="547"/>
      <c r="R5607" s="547"/>
    </row>
    <row r="5608" spans="6:18" s="577" customFormat="1">
      <c r="F5608" s="545"/>
      <c r="H5608" s="545"/>
      <c r="J5608" s="545"/>
      <c r="O5608" s="578"/>
      <c r="P5608" s="547"/>
      <c r="Q5608" s="547"/>
      <c r="R5608" s="547"/>
    </row>
    <row r="5609" spans="6:18" s="577" customFormat="1">
      <c r="F5609" s="545"/>
      <c r="H5609" s="545"/>
      <c r="J5609" s="545"/>
      <c r="O5609" s="578"/>
      <c r="P5609" s="547"/>
      <c r="Q5609" s="547"/>
      <c r="R5609" s="547"/>
    </row>
    <row r="5610" spans="6:18" s="577" customFormat="1">
      <c r="F5610" s="545"/>
      <c r="H5610" s="545"/>
      <c r="J5610" s="545"/>
      <c r="O5610" s="578"/>
      <c r="P5610" s="547"/>
      <c r="Q5610" s="547"/>
      <c r="R5610" s="547"/>
    </row>
    <row r="5611" spans="6:18" s="577" customFormat="1">
      <c r="F5611" s="545"/>
      <c r="H5611" s="545"/>
      <c r="J5611" s="545"/>
      <c r="O5611" s="578"/>
      <c r="P5611" s="547"/>
      <c r="Q5611" s="547"/>
      <c r="R5611" s="547"/>
    </row>
    <row r="5612" spans="6:18" s="577" customFormat="1">
      <c r="F5612" s="545"/>
      <c r="H5612" s="545"/>
      <c r="J5612" s="545"/>
      <c r="O5612" s="578"/>
      <c r="P5612" s="547"/>
      <c r="Q5612" s="547"/>
      <c r="R5612" s="547"/>
    </row>
    <row r="5613" spans="6:18" s="577" customFormat="1">
      <c r="F5613" s="545"/>
      <c r="H5613" s="545"/>
      <c r="J5613" s="545"/>
      <c r="O5613" s="578"/>
      <c r="P5613" s="547"/>
      <c r="Q5613" s="547"/>
      <c r="R5613" s="547"/>
    </row>
    <row r="5614" spans="6:18" s="577" customFormat="1">
      <c r="F5614" s="545"/>
      <c r="H5614" s="545"/>
      <c r="J5614" s="545"/>
      <c r="O5614" s="578"/>
      <c r="P5614" s="547"/>
      <c r="Q5614" s="547"/>
      <c r="R5614" s="547"/>
    </row>
    <row r="5615" spans="6:18" s="577" customFormat="1">
      <c r="F5615" s="545"/>
      <c r="H5615" s="545"/>
      <c r="J5615" s="545"/>
      <c r="O5615" s="578"/>
      <c r="P5615" s="547"/>
      <c r="Q5615" s="547"/>
      <c r="R5615" s="547"/>
    </row>
    <row r="5616" spans="6:18" s="577" customFormat="1">
      <c r="F5616" s="545"/>
      <c r="H5616" s="545"/>
      <c r="J5616" s="545"/>
      <c r="O5616" s="578"/>
      <c r="P5616" s="547"/>
      <c r="Q5616" s="547"/>
      <c r="R5616" s="547"/>
    </row>
    <row r="5617" spans="6:18" s="577" customFormat="1">
      <c r="F5617" s="545"/>
      <c r="H5617" s="545"/>
      <c r="J5617" s="545"/>
      <c r="O5617" s="578"/>
      <c r="P5617" s="547"/>
      <c r="Q5617" s="547"/>
      <c r="R5617" s="547"/>
    </row>
    <row r="5618" spans="6:18" s="577" customFormat="1">
      <c r="F5618" s="545"/>
      <c r="H5618" s="545"/>
      <c r="J5618" s="545"/>
      <c r="O5618" s="578"/>
      <c r="P5618" s="547"/>
      <c r="Q5618" s="547"/>
      <c r="R5618" s="547"/>
    </row>
    <row r="5619" spans="6:18" s="577" customFormat="1">
      <c r="F5619" s="545"/>
      <c r="H5619" s="545"/>
      <c r="J5619" s="545"/>
      <c r="O5619" s="578"/>
      <c r="P5619" s="547"/>
      <c r="Q5619" s="547"/>
      <c r="R5619" s="547"/>
    </row>
    <row r="5620" spans="6:18" s="577" customFormat="1">
      <c r="F5620" s="545"/>
      <c r="H5620" s="545"/>
      <c r="J5620" s="545"/>
      <c r="O5620" s="578"/>
      <c r="P5620" s="547"/>
      <c r="Q5620" s="547"/>
      <c r="R5620" s="547"/>
    </row>
    <row r="5621" spans="6:18" s="577" customFormat="1">
      <c r="F5621" s="545"/>
      <c r="H5621" s="545"/>
      <c r="J5621" s="545"/>
      <c r="O5621" s="578"/>
      <c r="P5621" s="547"/>
      <c r="Q5621" s="547"/>
      <c r="R5621" s="547"/>
    </row>
    <row r="5622" spans="6:18" s="577" customFormat="1">
      <c r="F5622" s="545"/>
      <c r="H5622" s="545"/>
      <c r="J5622" s="545"/>
      <c r="O5622" s="578"/>
      <c r="P5622" s="547"/>
      <c r="Q5622" s="547"/>
      <c r="R5622" s="547"/>
    </row>
    <row r="5623" spans="6:18" s="577" customFormat="1">
      <c r="F5623" s="545"/>
      <c r="H5623" s="545"/>
      <c r="J5623" s="545"/>
      <c r="O5623" s="578"/>
      <c r="P5623" s="547"/>
      <c r="Q5623" s="547"/>
      <c r="R5623" s="547"/>
    </row>
    <row r="5624" spans="6:18" s="577" customFormat="1">
      <c r="F5624" s="545"/>
      <c r="H5624" s="545"/>
      <c r="J5624" s="545"/>
      <c r="O5624" s="578"/>
      <c r="P5624" s="547"/>
      <c r="Q5624" s="547"/>
      <c r="R5624" s="547"/>
    </row>
    <row r="5625" spans="6:18" s="577" customFormat="1">
      <c r="F5625" s="545"/>
      <c r="H5625" s="545"/>
      <c r="J5625" s="545"/>
      <c r="O5625" s="578"/>
      <c r="P5625" s="547"/>
      <c r="Q5625" s="547"/>
      <c r="R5625" s="547"/>
    </row>
    <row r="5626" spans="6:18" s="577" customFormat="1">
      <c r="F5626" s="545"/>
      <c r="H5626" s="545"/>
      <c r="J5626" s="545"/>
      <c r="O5626" s="578"/>
      <c r="P5626" s="547"/>
      <c r="Q5626" s="547"/>
      <c r="R5626" s="547"/>
    </row>
    <row r="5627" spans="6:18" s="577" customFormat="1">
      <c r="F5627" s="545"/>
      <c r="H5627" s="545"/>
      <c r="J5627" s="545"/>
      <c r="O5627" s="578"/>
      <c r="P5627" s="547"/>
      <c r="Q5627" s="547"/>
      <c r="R5627" s="547"/>
    </row>
    <row r="5628" spans="6:18" s="577" customFormat="1">
      <c r="F5628" s="545"/>
      <c r="H5628" s="545"/>
      <c r="J5628" s="545"/>
      <c r="O5628" s="578"/>
      <c r="P5628" s="547"/>
      <c r="Q5628" s="547"/>
      <c r="R5628" s="547"/>
    </row>
    <row r="5629" spans="6:18" s="577" customFormat="1">
      <c r="F5629" s="545"/>
      <c r="H5629" s="545"/>
      <c r="J5629" s="545"/>
      <c r="O5629" s="578"/>
      <c r="P5629" s="547"/>
      <c r="Q5629" s="547"/>
      <c r="R5629" s="547"/>
    </row>
    <row r="5630" spans="6:18" s="577" customFormat="1">
      <c r="F5630" s="545"/>
      <c r="H5630" s="545"/>
      <c r="J5630" s="545"/>
      <c r="O5630" s="578"/>
      <c r="P5630" s="547"/>
      <c r="Q5630" s="547"/>
      <c r="R5630" s="547"/>
    </row>
    <row r="5631" spans="6:18" s="577" customFormat="1">
      <c r="F5631" s="545"/>
      <c r="H5631" s="545"/>
      <c r="J5631" s="545"/>
      <c r="O5631" s="578"/>
      <c r="P5631" s="547"/>
      <c r="Q5631" s="547"/>
      <c r="R5631" s="547"/>
    </row>
    <row r="5632" spans="6:18" s="577" customFormat="1">
      <c r="F5632" s="545"/>
      <c r="H5632" s="545"/>
      <c r="J5632" s="545"/>
      <c r="O5632" s="578"/>
      <c r="P5632" s="547"/>
      <c r="Q5632" s="547"/>
      <c r="R5632" s="547"/>
    </row>
    <row r="5633" spans="6:18" s="577" customFormat="1">
      <c r="F5633" s="545"/>
      <c r="H5633" s="545"/>
      <c r="J5633" s="545"/>
      <c r="O5633" s="578"/>
      <c r="P5633" s="547"/>
      <c r="Q5633" s="547"/>
      <c r="R5633" s="547"/>
    </row>
    <row r="5634" spans="6:18" s="577" customFormat="1">
      <c r="F5634" s="545"/>
      <c r="H5634" s="545"/>
      <c r="J5634" s="545"/>
      <c r="O5634" s="578"/>
      <c r="P5634" s="547"/>
      <c r="Q5634" s="547"/>
      <c r="R5634" s="547"/>
    </row>
    <row r="5635" spans="6:18" s="577" customFormat="1">
      <c r="F5635" s="545"/>
      <c r="H5635" s="545"/>
      <c r="J5635" s="545"/>
      <c r="O5635" s="578"/>
      <c r="P5635" s="547"/>
      <c r="Q5635" s="547"/>
      <c r="R5635" s="547"/>
    </row>
    <row r="5636" spans="6:18" s="577" customFormat="1">
      <c r="F5636" s="545"/>
      <c r="H5636" s="545"/>
      <c r="J5636" s="545"/>
      <c r="O5636" s="578"/>
      <c r="P5636" s="547"/>
      <c r="Q5636" s="547"/>
      <c r="R5636" s="547"/>
    </row>
    <row r="5637" spans="6:18" s="577" customFormat="1">
      <c r="F5637" s="545"/>
      <c r="H5637" s="545"/>
      <c r="J5637" s="545"/>
      <c r="O5637" s="578"/>
      <c r="P5637" s="547"/>
      <c r="Q5637" s="547"/>
      <c r="R5637" s="547"/>
    </row>
    <row r="5638" spans="6:18" s="577" customFormat="1">
      <c r="F5638" s="545"/>
      <c r="H5638" s="545"/>
      <c r="J5638" s="545"/>
      <c r="O5638" s="578"/>
      <c r="P5638" s="547"/>
      <c r="Q5638" s="547"/>
      <c r="R5638" s="547"/>
    </row>
    <row r="5639" spans="6:18" s="577" customFormat="1">
      <c r="F5639" s="545"/>
      <c r="H5639" s="545"/>
      <c r="J5639" s="545"/>
      <c r="O5639" s="578"/>
      <c r="P5639" s="547"/>
      <c r="Q5639" s="547"/>
      <c r="R5639" s="547"/>
    </row>
    <row r="5640" spans="6:18" s="577" customFormat="1">
      <c r="F5640" s="545"/>
      <c r="H5640" s="545"/>
      <c r="J5640" s="545"/>
      <c r="O5640" s="578"/>
      <c r="P5640" s="547"/>
      <c r="Q5640" s="547"/>
      <c r="R5640" s="547"/>
    </row>
    <row r="5641" spans="6:18" s="577" customFormat="1">
      <c r="F5641" s="545"/>
      <c r="H5641" s="545"/>
      <c r="J5641" s="545"/>
      <c r="O5641" s="578"/>
      <c r="P5641" s="547"/>
      <c r="Q5641" s="547"/>
      <c r="R5641" s="547"/>
    </row>
    <row r="5642" spans="6:18" s="577" customFormat="1">
      <c r="F5642" s="545"/>
      <c r="H5642" s="545"/>
      <c r="J5642" s="545"/>
      <c r="O5642" s="578"/>
      <c r="P5642" s="547"/>
      <c r="Q5642" s="547"/>
      <c r="R5642" s="547"/>
    </row>
    <row r="5643" spans="6:18" s="577" customFormat="1">
      <c r="F5643" s="545"/>
      <c r="H5643" s="545"/>
      <c r="J5643" s="545"/>
      <c r="O5643" s="578"/>
      <c r="P5643" s="547"/>
      <c r="Q5643" s="547"/>
      <c r="R5643" s="547"/>
    </row>
    <row r="5644" spans="6:18" s="577" customFormat="1">
      <c r="F5644" s="545"/>
      <c r="H5644" s="545"/>
      <c r="J5644" s="545"/>
      <c r="O5644" s="578"/>
      <c r="P5644" s="547"/>
      <c r="Q5644" s="547"/>
      <c r="R5644" s="547"/>
    </row>
    <row r="5645" spans="6:18" s="577" customFormat="1">
      <c r="F5645" s="545"/>
      <c r="H5645" s="545"/>
      <c r="J5645" s="545"/>
      <c r="O5645" s="578"/>
      <c r="P5645" s="547"/>
      <c r="Q5645" s="547"/>
      <c r="R5645" s="547"/>
    </row>
    <row r="5646" spans="6:18" s="577" customFormat="1">
      <c r="F5646" s="545"/>
      <c r="H5646" s="545"/>
      <c r="J5646" s="545"/>
      <c r="O5646" s="578"/>
      <c r="P5646" s="547"/>
      <c r="Q5646" s="547"/>
      <c r="R5646" s="547"/>
    </row>
    <row r="5647" spans="6:18" s="577" customFormat="1">
      <c r="F5647" s="545"/>
      <c r="H5647" s="545"/>
      <c r="J5647" s="545"/>
      <c r="O5647" s="578"/>
      <c r="P5647" s="547"/>
      <c r="Q5647" s="547"/>
      <c r="R5647" s="547"/>
    </row>
    <row r="5648" spans="6:18" s="577" customFormat="1">
      <c r="F5648" s="545"/>
      <c r="H5648" s="545"/>
      <c r="J5648" s="545"/>
      <c r="O5648" s="578"/>
      <c r="P5648" s="547"/>
      <c r="Q5648" s="547"/>
      <c r="R5648" s="547"/>
    </row>
    <row r="5649" spans="6:18" s="577" customFormat="1">
      <c r="F5649" s="545"/>
      <c r="H5649" s="545"/>
      <c r="J5649" s="545"/>
      <c r="O5649" s="578"/>
      <c r="P5649" s="547"/>
      <c r="Q5649" s="547"/>
      <c r="R5649" s="547"/>
    </row>
    <row r="5650" spans="6:18" s="577" customFormat="1">
      <c r="F5650" s="545"/>
      <c r="H5650" s="545"/>
      <c r="J5650" s="545"/>
      <c r="O5650" s="578"/>
      <c r="P5650" s="547"/>
      <c r="Q5650" s="547"/>
      <c r="R5650" s="547"/>
    </row>
    <row r="5651" spans="6:18" s="577" customFormat="1">
      <c r="F5651" s="545"/>
      <c r="H5651" s="545"/>
      <c r="J5651" s="545"/>
      <c r="O5651" s="578"/>
      <c r="P5651" s="547"/>
      <c r="Q5651" s="547"/>
      <c r="R5651" s="547"/>
    </row>
    <row r="5652" spans="6:18" s="577" customFormat="1">
      <c r="F5652" s="545"/>
      <c r="H5652" s="545"/>
      <c r="J5652" s="545"/>
      <c r="O5652" s="578"/>
      <c r="P5652" s="547"/>
      <c r="Q5652" s="547"/>
      <c r="R5652" s="547"/>
    </row>
    <row r="5653" spans="6:18" s="577" customFormat="1">
      <c r="F5653" s="545"/>
      <c r="H5653" s="545"/>
      <c r="J5653" s="545"/>
      <c r="O5653" s="578"/>
      <c r="P5653" s="547"/>
      <c r="Q5653" s="547"/>
      <c r="R5653" s="547"/>
    </row>
    <row r="5654" spans="6:18" s="577" customFormat="1">
      <c r="F5654" s="545"/>
      <c r="H5654" s="545"/>
      <c r="J5654" s="545"/>
      <c r="O5654" s="578"/>
      <c r="P5654" s="547"/>
      <c r="Q5654" s="547"/>
      <c r="R5654" s="547"/>
    </row>
    <row r="5655" spans="6:18" s="577" customFormat="1">
      <c r="F5655" s="545"/>
      <c r="H5655" s="545"/>
      <c r="J5655" s="545"/>
      <c r="O5655" s="578"/>
      <c r="P5655" s="547"/>
      <c r="Q5655" s="547"/>
      <c r="R5655" s="547"/>
    </row>
    <row r="5656" spans="6:18" s="577" customFormat="1">
      <c r="F5656" s="545"/>
      <c r="H5656" s="545"/>
      <c r="J5656" s="545"/>
      <c r="O5656" s="578"/>
      <c r="P5656" s="547"/>
      <c r="Q5656" s="547"/>
      <c r="R5656" s="547"/>
    </row>
    <row r="5657" spans="6:18" s="577" customFormat="1">
      <c r="F5657" s="545"/>
      <c r="H5657" s="545"/>
      <c r="J5657" s="545"/>
      <c r="O5657" s="578"/>
      <c r="P5657" s="547"/>
      <c r="Q5657" s="547"/>
      <c r="R5657" s="547"/>
    </row>
    <row r="5658" spans="6:18" s="577" customFormat="1">
      <c r="F5658" s="545"/>
      <c r="H5658" s="545"/>
      <c r="J5658" s="545"/>
      <c r="O5658" s="578"/>
      <c r="P5658" s="547"/>
      <c r="Q5658" s="547"/>
      <c r="R5658" s="547"/>
    </row>
    <row r="5659" spans="6:18" s="577" customFormat="1">
      <c r="F5659" s="545"/>
      <c r="H5659" s="545"/>
      <c r="J5659" s="545"/>
      <c r="O5659" s="578"/>
      <c r="P5659" s="547"/>
      <c r="Q5659" s="547"/>
      <c r="R5659" s="547"/>
    </row>
    <row r="5660" spans="6:18" s="577" customFormat="1">
      <c r="F5660" s="545"/>
      <c r="H5660" s="545"/>
      <c r="J5660" s="545"/>
      <c r="O5660" s="578"/>
      <c r="P5660" s="547"/>
      <c r="Q5660" s="547"/>
      <c r="R5660" s="547"/>
    </row>
    <row r="5661" spans="6:18" s="577" customFormat="1">
      <c r="F5661" s="545"/>
      <c r="H5661" s="545"/>
      <c r="J5661" s="545"/>
      <c r="O5661" s="578"/>
      <c r="P5661" s="547"/>
      <c r="Q5661" s="547"/>
      <c r="R5661" s="547"/>
    </row>
    <row r="5662" spans="6:18" s="577" customFormat="1">
      <c r="F5662" s="545"/>
      <c r="H5662" s="545"/>
      <c r="J5662" s="545"/>
      <c r="O5662" s="578"/>
      <c r="P5662" s="547"/>
      <c r="Q5662" s="547"/>
      <c r="R5662" s="547"/>
    </row>
    <row r="5663" spans="6:18" s="577" customFormat="1">
      <c r="F5663" s="545"/>
      <c r="H5663" s="545"/>
      <c r="J5663" s="545"/>
      <c r="O5663" s="578"/>
      <c r="P5663" s="547"/>
      <c r="Q5663" s="547"/>
      <c r="R5663" s="547"/>
    </row>
    <row r="5664" spans="6:18" s="577" customFormat="1">
      <c r="F5664" s="545"/>
      <c r="H5664" s="545"/>
      <c r="J5664" s="545"/>
      <c r="O5664" s="578"/>
      <c r="P5664" s="547"/>
      <c r="Q5664" s="547"/>
      <c r="R5664" s="547"/>
    </row>
    <row r="5665" spans="6:18" s="577" customFormat="1">
      <c r="F5665" s="545"/>
      <c r="H5665" s="545"/>
      <c r="J5665" s="545"/>
      <c r="O5665" s="578"/>
      <c r="P5665" s="547"/>
      <c r="Q5665" s="547"/>
      <c r="R5665" s="547"/>
    </row>
    <row r="5666" spans="6:18" s="577" customFormat="1">
      <c r="F5666" s="545"/>
      <c r="H5666" s="545"/>
      <c r="J5666" s="545"/>
      <c r="O5666" s="578"/>
      <c r="P5666" s="547"/>
      <c r="Q5666" s="547"/>
      <c r="R5666" s="547"/>
    </row>
    <row r="5667" spans="6:18" s="577" customFormat="1">
      <c r="F5667" s="545"/>
      <c r="H5667" s="545"/>
      <c r="J5667" s="545"/>
      <c r="O5667" s="578"/>
      <c r="P5667" s="547"/>
      <c r="Q5667" s="547"/>
      <c r="R5667" s="547"/>
    </row>
    <row r="5668" spans="6:18" s="577" customFormat="1">
      <c r="F5668" s="545"/>
      <c r="H5668" s="545"/>
      <c r="J5668" s="545"/>
      <c r="O5668" s="578"/>
      <c r="P5668" s="547"/>
      <c r="Q5668" s="547"/>
      <c r="R5668" s="547"/>
    </row>
    <row r="5669" spans="6:18" s="577" customFormat="1">
      <c r="F5669" s="545"/>
      <c r="H5669" s="545"/>
      <c r="J5669" s="545"/>
      <c r="O5669" s="578"/>
      <c r="P5669" s="547"/>
      <c r="Q5669" s="547"/>
      <c r="R5669" s="547"/>
    </row>
    <row r="5670" spans="6:18" s="577" customFormat="1">
      <c r="F5670" s="545"/>
      <c r="H5670" s="545"/>
      <c r="J5670" s="545"/>
      <c r="O5670" s="578"/>
      <c r="P5670" s="547"/>
      <c r="Q5670" s="547"/>
      <c r="R5670" s="547"/>
    </row>
    <row r="5671" spans="6:18" s="577" customFormat="1">
      <c r="F5671" s="545"/>
      <c r="H5671" s="545"/>
      <c r="J5671" s="545"/>
      <c r="O5671" s="578"/>
      <c r="P5671" s="547"/>
      <c r="Q5671" s="547"/>
      <c r="R5671" s="547"/>
    </row>
    <row r="5672" spans="6:18" s="577" customFormat="1">
      <c r="F5672" s="545"/>
      <c r="H5672" s="545"/>
      <c r="J5672" s="545"/>
      <c r="O5672" s="578"/>
      <c r="P5672" s="547"/>
      <c r="Q5672" s="547"/>
      <c r="R5672" s="547"/>
    </row>
    <row r="5673" spans="6:18" s="577" customFormat="1">
      <c r="F5673" s="545"/>
      <c r="H5673" s="545"/>
      <c r="J5673" s="545"/>
      <c r="O5673" s="578"/>
      <c r="P5673" s="547"/>
      <c r="Q5673" s="547"/>
      <c r="R5673" s="547"/>
    </row>
    <row r="5674" spans="6:18" s="577" customFormat="1">
      <c r="F5674" s="545"/>
      <c r="H5674" s="545"/>
      <c r="J5674" s="545"/>
      <c r="O5674" s="578"/>
      <c r="P5674" s="547"/>
      <c r="Q5674" s="547"/>
      <c r="R5674" s="547"/>
    </row>
    <row r="5675" spans="6:18" s="577" customFormat="1">
      <c r="F5675" s="545"/>
      <c r="H5675" s="545"/>
      <c r="J5675" s="545"/>
      <c r="O5675" s="578"/>
      <c r="P5675" s="547"/>
      <c r="Q5675" s="547"/>
      <c r="R5675" s="547"/>
    </row>
    <row r="5676" spans="6:18" s="577" customFormat="1">
      <c r="F5676" s="545"/>
      <c r="H5676" s="545"/>
      <c r="J5676" s="545"/>
      <c r="O5676" s="578"/>
      <c r="P5676" s="547"/>
      <c r="Q5676" s="547"/>
      <c r="R5676" s="547"/>
    </row>
    <row r="5677" spans="6:18" s="577" customFormat="1">
      <c r="F5677" s="545"/>
      <c r="H5677" s="545"/>
      <c r="J5677" s="545"/>
      <c r="O5677" s="578"/>
      <c r="P5677" s="547"/>
      <c r="Q5677" s="547"/>
      <c r="R5677" s="547"/>
    </row>
    <row r="5678" spans="6:18" s="577" customFormat="1">
      <c r="F5678" s="545"/>
      <c r="H5678" s="545"/>
      <c r="J5678" s="545"/>
      <c r="O5678" s="578"/>
      <c r="P5678" s="547"/>
      <c r="Q5678" s="547"/>
      <c r="R5678" s="547"/>
    </row>
    <row r="5679" spans="6:18" s="577" customFormat="1">
      <c r="F5679" s="545"/>
      <c r="H5679" s="545"/>
      <c r="J5679" s="545"/>
      <c r="O5679" s="578"/>
      <c r="P5679" s="547"/>
      <c r="Q5679" s="547"/>
      <c r="R5679" s="547"/>
    </row>
    <row r="5680" spans="6:18" s="577" customFormat="1">
      <c r="F5680" s="545"/>
      <c r="H5680" s="545"/>
      <c r="J5680" s="545"/>
      <c r="O5680" s="578"/>
      <c r="P5680" s="547"/>
      <c r="Q5680" s="547"/>
      <c r="R5680" s="547"/>
    </row>
    <row r="5681" spans="6:18" s="577" customFormat="1">
      <c r="F5681" s="545"/>
      <c r="H5681" s="545"/>
      <c r="J5681" s="545"/>
      <c r="O5681" s="578"/>
      <c r="P5681" s="547"/>
      <c r="Q5681" s="547"/>
      <c r="R5681" s="547"/>
    </row>
    <row r="5682" spans="6:18" s="577" customFormat="1">
      <c r="F5682" s="545"/>
      <c r="H5682" s="545"/>
      <c r="J5682" s="545"/>
      <c r="O5682" s="578"/>
      <c r="P5682" s="547"/>
      <c r="Q5682" s="547"/>
      <c r="R5682" s="547"/>
    </row>
    <row r="5683" spans="6:18" s="577" customFormat="1">
      <c r="F5683" s="545"/>
      <c r="H5683" s="545"/>
      <c r="J5683" s="545"/>
      <c r="O5683" s="578"/>
      <c r="P5683" s="547"/>
      <c r="Q5683" s="547"/>
      <c r="R5683" s="547"/>
    </row>
    <row r="5684" spans="6:18" s="577" customFormat="1">
      <c r="F5684" s="545"/>
      <c r="H5684" s="545"/>
      <c r="J5684" s="545"/>
      <c r="O5684" s="578"/>
      <c r="P5684" s="547"/>
      <c r="Q5684" s="547"/>
      <c r="R5684" s="547"/>
    </row>
    <row r="5685" spans="6:18" s="577" customFormat="1">
      <c r="F5685" s="545"/>
      <c r="H5685" s="545"/>
      <c r="J5685" s="545"/>
      <c r="O5685" s="578"/>
      <c r="P5685" s="547"/>
      <c r="Q5685" s="547"/>
      <c r="R5685" s="547"/>
    </row>
    <row r="5686" spans="6:18" s="577" customFormat="1">
      <c r="F5686" s="545"/>
      <c r="H5686" s="545"/>
      <c r="J5686" s="545"/>
      <c r="O5686" s="578"/>
      <c r="P5686" s="547"/>
      <c r="Q5686" s="547"/>
      <c r="R5686" s="547"/>
    </row>
    <row r="5687" spans="6:18" s="577" customFormat="1">
      <c r="F5687" s="545"/>
      <c r="H5687" s="545"/>
      <c r="J5687" s="545"/>
      <c r="O5687" s="578"/>
      <c r="P5687" s="547"/>
      <c r="Q5687" s="547"/>
      <c r="R5687" s="547"/>
    </row>
    <row r="5688" spans="6:18" s="577" customFormat="1">
      <c r="F5688" s="545"/>
      <c r="H5688" s="545"/>
      <c r="J5688" s="545"/>
      <c r="O5688" s="578"/>
      <c r="P5688" s="547"/>
      <c r="Q5688" s="547"/>
      <c r="R5688" s="547"/>
    </row>
    <row r="5689" spans="6:18" s="577" customFormat="1">
      <c r="F5689" s="545"/>
      <c r="H5689" s="545"/>
      <c r="J5689" s="545"/>
      <c r="O5689" s="578"/>
      <c r="P5689" s="547"/>
      <c r="Q5689" s="547"/>
      <c r="R5689" s="547"/>
    </row>
    <row r="5690" spans="6:18" s="577" customFormat="1">
      <c r="F5690" s="545"/>
      <c r="H5690" s="545"/>
      <c r="J5690" s="545"/>
      <c r="O5690" s="578"/>
      <c r="P5690" s="547"/>
      <c r="Q5690" s="547"/>
      <c r="R5690" s="547"/>
    </row>
    <row r="5691" spans="6:18" s="577" customFormat="1">
      <c r="F5691" s="545"/>
      <c r="H5691" s="545"/>
      <c r="J5691" s="545"/>
      <c r="O5691" s="578"/>
      <c r="P5691" s="547"/>
      <c r="Q5691" s="547"/>
      <c r="R5691" s="547"/>
    </row>
    <row r="5692" spans="6:18" s="577" customFormat="1">
      <c r="F5692" s="545"/>
      <c r="H5692" s="545"/>
      <c r="J5692" s="545"/>
      <c r="O5692" s="578"/>
      <c r="P5692" s="547"/>
      <c r="Q5692" s="547"/>
      <c r="R5692" s="547"/>
    </row>
    <row r="5693" spans="6:18" s="577" customFormat="1">
      <c r="F5693" s="545"/>
      <c r="H5693" s="545"/>
      <c r="J5693" s="545"/>
      <c r="O5693" s="578"/>
      <c r="P5693" s="547"/>
      <c r="Q5693" s="547"/>
      <c r="R5693" s="547"/>
    </row>
    <row r="5694" spans="6:18" s="577" customFormat="1">
      <c r="F5694" s="545"/>
      <c r="H5694" s="545"/>
      <c r="J5694" s="545"/>
      <c r="O5694" s="578"/>
      <c r="P5694" s="547"/>
      <c r="Q5694" s="547"/>
      <c r="R5694" s="547"/>
    </row>
    <row r="5695" spans="6:18" s="577" customFormat="1">
      <c r="F5695" s="545"/>
      <c r="H5695" s="545"/>
      <c r="J5695" s="545"/>
      <c r="O5695" s="578"/>
      <c r="P5695" s="547"/>
      <c r="Q5695" s="547"/>
      <c r="R5695" s="547"/>
    </row>
    <row r="5696" spans="6:18" s="577" customFormat="1">
      <c r="F5696" s="545"/>
      <c r="H5696" s="545"/>
      <c r="J5696" s="545"/>
      <c r="O5696" s="578"/>
      <c r="P5696" s="547"/>
      <c r="Q5696" s="547"/>
      <c r="R5696" s="547"/>
    </row>
    <row r="5697" spans="6:18" s="577" customFormat="1">
      <c r="F5697" s="545"/>
      <c r="H5697" s="545"/>
      <c r="J5697" s="545"/>
      <c r="O5697" s="578"/>
      <c r="P5697" s="547"/>
      <c r="Q5697" s="547"/>
      <c r="R5697" s="547"/>
    </row>
    <row r="5698" spans="6:18" s="577" customFormat="1">
      <c r="F5698" s="545"/>
      <c r="H5698" s="545"/>
      <c r="J5698" s="545"/>
      <c r="O5698" s="578"/>
      <c r="P5698" s="547"/>
      <c r="Q5698" s="547"/>
      <c r="R5698" s="547"/>
    </row>
    <row r="5699" spans="6:18" s="577" customFormat="1">
      <c r="F5699" s="545"/>
      <c r="H5699" s="545"/>
      <c r="J5699" s="545"/>
      <c r="O5699" s="578"/>
      <c r="P5699" s="547"/>
      <c r="Q5699" s="547"/>
      <c r="R5699" s="547"/>
    </row>
    <row r="5700" spans="6:18" s="577" customFormat="1">
      <c r="F5700" s="545"/>
      <c r="H5700" s="545"/>
      <c r="J5700" s="545"/>
      <c r="O5700" s="578"/>
      <c r="P5700" s="547"/>
      <c r="Q5700" s="547"/>
      <c r="R5700" s="547"/>
    </row>
    <row r="5701" spans="6:18" s="577" customFormat="1">
      <c r="F5701" s="545"/>
      <c r="H5701" s="545"/>
      <c r="J5701" s="545"/>
      <c r="O5701" s="578"/>
      <c r="P5701" s="547"/>
      <c r="Q5701" s="547"/>
      <c r="R5701" s="547"/>
    </row>
    <row r="5702" spans="6:18" s="577" customFormat="1">
      <c r="F5702" s="545"/>
      <c r="H5702" s="545"/>
      <c r="J5702" s="545"/>
      <c r="O5702" s="578"/>
      <c r="P5702" s="547"/>
      <c r="Q5702" s="547"/>
      <c r="R5702" s="547"/>
    </row>
    <row r="5703" spans="6:18" s="577" customFormat="1">
      <c r="F5703" s="545"/>
      <c r="H5703" s="545"/>
      <c r="J5703" s="545"/>
      <c r="O5703" s="578"/>
      <c r="P5703" s="547"/>
      <c r="Q5703" s="547"/>
      <c r="R5703" s="547"/>
    </row>
    <row r="5704" spans="6:18" s="577" customFormat="1">
      <c r="F5704" s="545"/>
      <c r="H5704" s="545"/>
      <c r="J5704" s="545"/>
      <c r="O5704" s="578"/>
      <c r="P5704" s="547"/>
      <c r="Q5704" s="547"/>
      <c r="R5704" s="547"/>
    </row>
    <row r="5705" spans="6:18" s="577" customFormat="1">
      <c r="F5705" s="545"/>
      <c r="H5705" s="545"/>
      <c r="J5705" s="545"/>
      <c r="O5705" s="578"/>
      <c r="P5705" s="547"/>
      <c r="Q5705" s="547"/>
      <c r="R5705" s="547"/>
    </row>
    <row r="5706" spans="6:18" s="577" customFormat="1">
      <c r="F5706" s="545"/>
      <c r="H5706" s="545"/>
      <c r="J5706" s="545"/>
      <c r="O5706" s="578"/>
      <c r="P5706" s="547"/>
      <c r="Q5706" s="547"/>
      <c r="R5706" s="547"/>
    </row>
    <row r="5707" spans="6:18" s="577" customFormat="1">
      <c r="F5707" s="545"/>
      <c r="H5707" s="545"/>
      <c r="J5707" s="545"/>
      <c r="O5707" s="578"/>
      <c r="P5707" s="547"/>
      <c r="Q5707" s="547"/>
      <c r="R5707" s="547"/>
    </row>
    <row r="5708" spans="6:18" s="577" customFormat="1">
      <c r="F5708" s="545"/>
      <c r="H5708" s="545"/>
      <c r="J5708" s="545"/>
      <c r="O5708" s="578"/>
      <c r="P5708" s="547"/>
      <c r="Q5708" s="547"/>
      <c r="R5708" s="547"/>
    </row>
    <row r="5709" spans="6:18" s="577" customFormat="1">
      <c r="F5709" s="545"/>
      <c r="H5709" s="545"/>
      <c r="J5709" s="545"/>
      <c r="O5709" s="578"/>
      <c r="P5709" s="547"/>
      <c r="Q5709" s="547"/>
      <c r="R5709" s="547"/>
    </row>
    <row r="5710" spans="6:18" s="577" customFormat="1">
      <c r="F5710" s="545"/>
      <c r="H5710" s="545"/>
      <c r="J5710" s="545"/>
      <c r="O5710" s="578"/>
      <c r="P5710" s="547"/>
      <c r="Q5710" s="547"/>
      <c r="R5710" s="547"/>
    </row>
    <row r="5711" spans="6:18" s="577" customFormat="1">
      <c r="F5711" s="545"/>
      <c r="H5711" s="545"/>
      <c r="J5711" s="545"/>
      <c r="O5711" s="578"/>
      <c r="P5711" s="547"/>
      <c r="Q5711" s="547"/>
      <c r="R5711" s="547"/>
    </row>
    <row r="5712" spans="6:18" s="577" customFormat="1">
      <c r="F5712" s="545"/>
      <c r="H5712" s="545"/>
      <c r="J5712" s="545"/>
      <c r="O5712" s="578"/>
      <c r="P5712" s="547"/>
      <c r="Q5712" s="547"/>
      <c r="R5712" s="547"/>
    </row>
    <row r="5713" spans="6:18" s="577" customFormat="1">
      <c r="F5713" s="545"/>
      <c r="H5713" s="545"/>
      <c r="J5713" s="545"/>
      <c r="O5713" s="578"/>
      <c r="P5713" s="547"/>
      <c r="Q5713" s="547"/>
      <c r="R5713" s="547"/>
    </row>
    <row r="5714" spans="6:18" s="577" customFormat="1">
      <c r="F5714" s="545"/>
      <c r="H5714" s="545"/>
      <c r="J5714" s="545"/>
      <c r="O5714" s="578"/>
      <c r="P5714" s="547"/>
      <c r="Q5714" s="547"/>
      <c r="R5714" s="547"/>
    </row>
    <row r="5715" spans="6:18" s="577" customFormat="1">
      <c r="F5715" s="545"/>
      <c r="H5715" s="545"/>
      <c r="J5715" s="545"/>
      <c r="O5715" s="578"/>
      <c r="P5715" s="547"/>
      <c r="Q5715" s="547"/>
      <c r="R5715" s="547"/>
    </row>
    <row r="5716" spans="6:18" s="577" customFormat="1">
      <c r="F5716" s="545"/>
      <c r="H5716" s="545"/>
      <c r="J5716" s="545"/>
      <c r="O5716" s="578"/>
      <c r="P5716" s="547"/>
      <c r="Q5716" s="547"/>
      <c r="R5716" s="547"/>
    </row>
    <row r="5717" spans="6:18" s="577" customFormat="1">
      <c r="F5717" s="545"/>
      <c r="H5717" s="545"/>
      <c r="J5717" s="545"/>
      <c r="O5717" s="578"/>
      <c r="P5717" s="547"/>
      <c r="Q5717" s="547"/>
      <c r="R5717" s="547"/>
    </row>
    <row r="5718" spans="6:18" s="577" customFormat="1">
      <c r="F5718" s="545"/>
      <c r="H5718" s="545"/>
      <c r="J5718" s="545"/>
      <c r="O5718" s="578"/>
      <c r="P5718" s="547"/>
      <c r="Q5718" s="547"/>
      <c r="R5718" s="547"/>
    </row>
    <row r="5719" spans="6:18" s="577" customFormat="1">
      <c r="F5719" s="545"/>
      <c r="H5719" s="545"/>
      <c r="J5719" s="545"/>
      <c r="O5719" s="578"/>
      <c r="P5719" s="547"/>
      <c r="Q5719" s="547"/>
      <c r="R5719" s="547"/>
    </row>
    <row r="5720" spans="6:18" s="577" customFormat="1">
      <c r="F5720" s="545"/>
      <c r="H5720" s="545"/>
      <c r="J5720" s="545"/>
      <c r="O5720" s="578"/>
      <c r="P5720" s="547"/>
      <c r="Q5720" s="547"/>
      <c r="R5720" s="547"/>
    </row>
    <row r="5721" spans="6:18" s="577" customFormat="1">
      <c r="F5721" s="545"/>
      <c r="H5721" s="545"/>
      <c r="J5721" s="545"/>
      <c r="O5721" s="578"/>
      <c r="P5721" s="547"/>
      <c r="Q5721" s="547"/>
      <c r="R5721" s="547"/>
    </row>
    <row r="5722" spans="6:18" s="577" customFormat="1">
      <c r="F5722" s="545"/>
      <c r="H5722" s="545"/>
      <c r="J5722" s="545"/>
      <c r="O5722" s="578"/>
      <c r="P5722" s="547"/>
      <c r="Q5722" s="547"/>
      <c r="R5722" s="547"/>
    </row>
    <row r="5723" spans="6:18" s="577" customFormat="1">
      <c r="F5723" s="545"/>
      <c r="H5723" s="545"/>
      <c r="J5723" s="545"/>
      <c r="O5723" s="578"/>
      <c r="P5723" s="547"/>
      <c r="Q5723" s="547"/>
      <c r="R5723" s="547"/>
    </row>
    <row r="5724" spans="6:18" s="577" customFormat="1">
      <c r="F5724" s="545"/>
      <c r="H5724" s="545"/>
      <c r="J5724" s="545"/>
      <c r="O5724" s="578"/>
      <c r="P5724" s="547"/>
      <c r="Q5724" s="547"/>
      <c r="R5724" s="547"/>
    </row>
    <row r="5725" spans="6:18" s="577" customFormat="1">
      <c r="F5725" s="545"/>
      <c r="H5725" s="545"/>
      <c r="J5725" s="545"/>
      <c r="O5725" s="578"/>
      <c r="P5725" s="547"/>
      <c r="Q5725" s="547"/>
      <c r="R5725" s="547"/>
    </row>
    <row r="5726" spans="6:18" s="577" customFormat="1">
      <c r="F5726" s="545"/>
      <c r="H5726" s="545"/>
      <c r="J5726" s="545"/>
      <c r="O5726" s="578"/>
      <c r="P5726" s="547"/>
      <c r="Q5726" s="547"/>
      <c r="R5726" s="547"/>
    </row>
    <row r="5727" spans="6:18" s="577" customFormat="1">
      <c r="F5727" s="545"/>
      <c r="H5727" s="545"/>
      <c r="J5727" s="545"/>
      <c r="O5727" s="578"/>
      <c r="P5727" s="547"/>
      <c r="Q5727" s="547"/>
      <c r="R5727" s="547"/>
    </row>
    <row r="5728" spans="6:18" s="577" customFormat="1">
      <c r="F5728" s="545"/>
      <c r="H5728" s="545"/>
      <c r="J5728" s="545"/>
      <c r="O5728" s="578"/>
      <c r="P5728" s="547"/>
      <c r="Q5728" s="547"/>
      <c r="R5728" s="547"/>
    </row>
    <row r="5729" spans="6:18" s="577" customFormat="1">
      <c r="F5729" s="545"/>
      <c r="H5729" s="545"/>
      <c r="J5729" s="545"/>
      <c r="O5729" s="578"/>
      <c r="P5729" s="547"/>
      <c r="Q5729" s="547"/>
      <c r="R5729" s="547"/>
    </row>
    <row r="5730" spans="6:18" s="577" customFormat="1">
      <c r="F5730" s="545"/>
      <c r="H5730" s="545"/>
      <c r="J5730" s="545"/>
      <c r="O5730" s="578"/>
      <c r="P5730" s="547"/>
      <c r="Q5730" s="547"/>
      <c r="R5730" s="547"/>
    </row>
    <row r="5731" spans="6:18" s="577" customFormat="1">
      <c r="F5731" s="545"/>
      <c r="H5731" s="545"/>
      <c r="J5731" s="545"/>
      <c r="O5731" s="578"/>
      <c r="P5731" s="547"/>
      <c r="Q5731" s="547"/>
      <c r="R5731" s="547"/>
    </row>
    <row r="5732" spans="6:18" s="577" customFormat="1">
      <c r="F5732" s="545"/>
      <c r="H5732" s="545"/>
      <c r="J5732" s="545"/>
      <c r="O5732" s="578"/>
      <c r="P5732" s="547"/>
      <c r="Q5732" s="547"/>
      <c r="R5732" s="547"/>
    </row>
    <row r="5733" spans="6:18" s="577" customFormat="1">
      <c r="F5733" s="545"/>
      <c r="H5733" s="545"/>
      <c r="J5733" s="545"/>
      <c r="O5733" s="578"/>
      <c r="P5733" s="547"/>
      <c r="Q5733" s="547"/>
      <c r="R5733" s="547"/>
    </row>
    <row r="5734" spans="6:18" s="577" customFormat="1">
      <c r="F5734" s="545"/>
      <c r="H5734" s="545"/>
      <c r="J5734" s="545"/>
      <c r="O5734" s="578"/>
      <c r="P5734" s="547"/>
      <c r="Q5734" s="547"/>
      <c r="R5734" s="547"/>
    </row>
    <row r="5735" spans="6:18" s="577" customFormat="1">
      <c r="F5735" s="545"/>
      <c r="H5735" s="545"/>
      <c r="J5735" s="545"/>
      <c r="O5735" s="578"/>
      <c r="P5735" s="547"/>
      <c r="Q5735" s="547"/>
      <c r="R5735" s="547"/>
    </row>
    <row r="5736" spans="6:18" s="577" customFormat="1">
      <c r="F5736" s="545"/>
      <c r="H5736" s="545"/>
      <c r="J5736" s="545"/>
      <c r="O5736" s="578"/>
      <c r="P5736" s="547"/>
      <c r="Q5736" s="547"/>
      <c r="R5736" s="547"/>
    </row>
    <row r="5737" spans="6:18" s="577" customFormat="1">
      <c r="F5737" s="545"/>
      <c r="H5737" s="545"/>
      <c r="J5737" s="545"/>
      <c r="O5737" s="578"/>
      <c r="P5737" s="547"/>
      <c r="Q5737" s="547"/>
      <c r="R5737" s="547"/>
    </row>
    <row r="5738" spans="6:18" s="577" customFormat="1">
      <c r="F5738" s="545"/>
      <c r="H5738" s="545"/>
      <c r="J5738" s="545"/>
      <c r="O5738" s="578"/>
      <c r="P5738" s="547"/>
      <c r="Q5738" s="547"/>
      <c r="R5738" s="547"/>
    </row>
    <row r="5739" spans="6:18" s="577" customFormat="1">
      <c r="F5739" s="545"/>
      <c r="H5739" s="545"/>
      <c r="J5739" s="545"/>
      <c r="O5739" s="578"/>
      <c r="P5739" s="547"/>
      <c r="Q5739" s="547"/>
      <c r="R5739" s="547"/>
    </row>
    <row r="5740" spans="6:18" s="577" customFormat="1">
      <c r="F5740" s="545"/>
      <c r="H5740" s="545"/>
      <c r="J5740" s="545"/>
      <c r="O5740" s="578"/>
      <c r="P5740" s="547"/>
      <c r="Q5740" s="547"/>
      <c r="R5740" s="547"/>
    </row>
    <row r="5741" spans="6:18" s="577" customFormat="1">
      <c r="F5741" s="545"/>
      <c r="H5741" s="545"/>
      <c r="J5741" s="545"/>
      <c r="O5741" s="578"/>
      <c r="P5741" s="547"/>
      <c r="Q5741" s="547"/>
      <c r="R5741" s="547"/>
    </row>
    <row r="5742" spans="6:18" s="577" customFormat="1">
      <c r="F5742" s="545"/>
      <c r="H5742" s="545"/>
      <c r="J5742" s="545"/>
      <c r="O5742" s="578"/>
      <c r="P5742" s="547"/>
      <c r="Q5742" s="547"/>
      <c r="R5742" s="547"/>
    </row>
    <row r="5743" spans="6:18" s="577" customFormat="1">
      <c r="F5743" s="545"/>
      <c r="H5743" s="545"/>
      <c r="J5743" s="545"/>
      <c r="O5743" s="578"/>
      <c r="P5743" s="547"/>
      <c r="Q5743" s="547"/>
      <c r="R5743" s="547"/>
    </row>
    <row r="5744" spans="6:18" s="577" customFormat="1">
      <c r="F5744" s="545"/>
      <c r="H5744" s="545"/>
      <c r="J5744" s="545"/>
      <c r="O5744" s="578"/>
      <c r="P5744" s="547"/>
      <c r="Q5744" s="547"/>
      <c r="R5744" s="547"/>
    </row>
    <row r="5745" spans="6:18" s="577" customFormat="1">
      <c r="F5745" s="545"/>
      <c r="H5745" s="545"/>
      <c r="J5745" s="545"/>
      <c r="O5745" s="578"/>
      <c r="P5745" s="547"/>
      <c r="Q5745" s="547"/>
      <c r="R5745" s="547"/>
    </row>
    <row r="5746" spans="6:18" s="577" customFormat="1">
      <c r="F5746" s="545"/>
      <c r="H5746" s="545"/>
      <c r="J5746" s="545"/>
      <c r="O5746" s="578"/>
      <c r="P5746" s="547"/>
      <c r="Q5746" s="547"/>
      <c r="R5746" s="547"/>
    </row>
    <row r="5747" spans="6:18" s="577" customFormat="1">
      <c r="F5747" s="545"/>
      <c r="H5747" s="545"/>
      <c r="J5747" s="545"/>
      <c r="O5747" s="578"/>
      <c r="P5747" s="547"/>
      <c r="Q5747" s="547"/>
      <c r="R5747" s="547"/>
    </row>
    <row r="5748" spans="6:18" s="577" customFormat="1">
      <c r="F5748" s="545"/>
      <c r="H5748" s="545"/>
      <c r="J5748" s="545"/>
      <c r="O5748" s="578"/>
      <c r="P5748" s="547"/>
      <c r="Q5748" s="547"/>
      <c r="R5748" s="547"/>
    </row>
    <row r="5749" spans="6:18" s="577" customFormat="1">
      <c r="F5749" s="545"/>
      <c r="H5749" s="545"/>
      <c r="J5749" s="545"/>
      <c r="O5749" s="578"/>
      <c r="P5749" s="547"/>
      <c r="Q5749" s="547"/>
      <c r="R5749" s="547"/>
    </row>
    <row r="5750" spans="6:18" s="577" customFormat="1">
      <c r="F5750" s="545"/>
      <c r="H5750" s="545"/>
      <c r="J5750" s="545"/>
      <c r="O5750" s="578"/>
      <c r="P5750" s="547"/>
      <c r="Q5750" s="547"/>
      <c r="R5750" s="547"/>
    </row>
    <row r="5751" spans="6:18" s="577" customFormat="1">
      <c r="F5751" s="545"/>
      <c r="H5751" s="545"/>
      <c r="J5751" s="545"/>
      <c r="O5751" s="578"/>
      <c r="P5751" s="547"/>
      <c r="Q5751" s="547"/>
      <c r="R5751" s="547"/>
    </row>
    <row r="5752" spans="6:18" s="577" customFormat="1">
      <c r="F5752" s="545"/>
      <c r="H5752" s="545"/>
      <c r="J5752" s="545"/>
      <c r="O5752" s="578"/>
      <c r="P5752" s="547"/>
      <c r="Q5752" s="547"/>
      <c r="R5752" s="547"/>
    </row>
    <row r="5753" spans="6:18" s="577" customFormat="1">
      <c r="F5753" s="545"/>
      <c r="H5753" s="545"/>
      <c r="J5753" s="545"/>
      <c r="O5753" s="578"/>
      <c r="P5753" s="547"/>
      <c r="Q5753" s="547"/>
      <c r="R5753" s="547"/>
    </row>
    <row r="5754" spans="6:18" s="577" customFormat="1">
      <c r="F5754" s="545"/>
      <c r="H5754" s="545"/>
      <c r="J5754" s="545"/>
      <c r="O5754" s="578"/>
      <c r="P5754" s="547"/>
      <c r="Q5754" s="547"/>
      <c r="R5754" s="547"/>
    </row>
    <row r="5755" spans="6:18" s="577" customFormat="1">
      <c r="F5755" s="545"/>
      <c r="H5755" s="545"/>
      <c r="J5755" s="545"/>
      <c r="O5755" s="578"/>
      <c r="P5755" s="547"/>
      <c r="Q5755" s="547"/>
      <c r="R5755" s="547"/>
    </row>
    <row r="5756" spans="6:18" s="577" customFormat="1">
      <c r="F5756" s="545"/>
      <c r="H5756" s="545"/>
      <c r="J5756" s="545"/>
      <c r="O5756" s="578"/>
      <c r="P5756" s="547"/>
      <c r="Q5756" s="547"/>
      <c r="R5756" s="547"/>
    </row>
    <row r="5757" spans="6:18" s="577" customFormat="1">
      <c r="F5757" s="545"/>
      <c r="H5757" s="545"/>
      <c r="J5757" s="545"/>
      <c r="O5757" s="578"/>
      <c r="P5757" s="547"/>
      <c r="Q5757" s="547"/>
      <c r="R5757" s="547"/>
    </row>
    <row r="5758" spans="6:18" s="577" customFormat="1">
      <c r="F5758" s="545"/>
      <c r="H5758" s="545"/>
      <c r="J5758" s="545"/>
      <c r="O5758" s="578"/>
      <c r="P5758" s="547"/>
      <c r="Q5758" s="547"/>
      <c r="R5758" s="547"/>
    </row>
    <row r="5759" spans="6:18" s="577" customFormat="1">
      <c r="F5759" s="545"/>
      <c r="H5759" s="545"/>
      <c r="J5759" s="545"/>
      <c r="O5759" s="578"/>
      <c r="P5759" s="547"/>
      <c r="Q5759" s="547"/>
      <c r="R5759" s="547"/>
    </row>
    <row r="5760" spans="6:18" s="577" customFormat="1">
      <c r="F5760" s="545"/>
      <c r="H5760" s="545"/>
      <c r="J5760" s="545"/>
      <c r="O5760" s="578"/>
      <c r="P5760" s="547"/>
      <c r="Q5760" s="547"/>
      <c r="R5760" s="547"/>
    </row>
    <row r="5761" spans="6:18" s="577" customFormat="1">
      <c r="F5761" s="545"/>
      <c r="H5761" s="545"/>
      <c r="J5761" s="545"/>
      <c r="O5761" s="578"/>
      <c r="P5761" s="547"/>
      <c r="Q5761" s="547"/>
      <c r="R5761" s="547"/>
    </row>
    <row r="5762" spans="6:18" s="577" customFormat="1">
      <c r="F5762" s="545"/>
      <c r="H5762" s="545"/>
      <c r="J5762" s="545"/>
      <c r="O5762" s="578"/>
      <c r="P5762" s="547"/>
      <c r="Q5762" s="547"/>
      <c r="R5762" s="547"/>
    </row>
    <row r="5763" spans="6:18" s="577" customFormat="1">
      <c r="F5763" s="545"/>
      <c r="H5763" s="545"/>
      <c r="J5763" s="545"/>
      <c r="O5763" s="578"/>
      <c r="P5763" s="547"/>
      <c r="Q5763" s="547"/>
      <c r="R5763" s="547"/>
    </row>
    <row r="5764" spans="6:18" s="577" customFormat="1">
      <c r="F5764" s="545"/>
      <c r="H5764" s="545"/>
      <c r="J5764" s="545"/>
      <c r="O5764" s="578"/>
      <c r="P5764" s="547"/>
      <c r="Q5764" s="547"/>
      <c r="R5764" s="547"/>
    </row>
    <row r="5765" spans="6:18" s="577" customFormat="1">
      <c r="F5765" s="545"/>
      <c r="H5765" s="545"/>
      <c r="J5765" s="545"/>
      <c r="O5765" s="578"/>
      <c r="P5765" s="547"/>
      <c r="Q5765" s="547"/>
      <c r="R5765" s="547"/>
    </row>
    <row r="5766" spans="6:18" s="577" customFormat="1">
      <c r="F5766" s="545"/>
      <c r="H5766" s="545"/>
      <c r="J5766" s="545"/>
      <c r="O5766" s="578"/>
      <c r="P5766" s="547"/>
      <c r="Q5766" s="547"/>
      <c r="R5766" s="547"/>
    </row>
    <row r="5767" spans="6:18" s="577" customFormat="1">
      <c r="F5767" s="545"/>
      <c r="H5767" s="545"/>
      <c r="J5767" s="545"/>
      <c r="O5767" s="578"/>
      <c r="P5767" s="547"/>
      <c r="Q5767" s="547"/>
      <c r="R5767" s="547"/>
    </row>
    <row r="5768" spans="6:18" s="577" customFormat="1">
      <c r="F5768" s="545"/>
      <c r="H5768" s="545"/>
      <c r="J5768" s="545"/>
      <c r="O5768" s="578"/>
      <c r="P5768" s="547"/>
      <c r="Q5768" s="547"/>
      <c r="R5768" s="547"/>
    </row>
    <row r="5769" spans="6:18" s="577" customFormat="1">
      <c r="F5769" s="545"/>
      <c r="H5769" s="545"/>
      <c r="J5769" s="545"/>
      <c r="O5769" s="578"/>
      <c r="P5769" s="547"/>
      <c r="Q5769" s="547"/>
      <c r="R5769" s="547"/>
    </row>
    <row r="5770" spans="6:18" s="577" customFormat="1">
      <c r="F5770" s="545"/>
      <c r="H5770" s="545"/>
      <c r="J5770" s="545"/>
      <c r="O5770" s="578"/>
      <c r="P5770" s="547"/>
      <c r="Q5770" s="547"/>
      <c r="R5770" s="547"/>
    </row>
    <row r="5771" spans="6:18" s="577" customFormat="1">
      <c r="F5771" s="545"/>
      <c r="H5771" s="545"/>
      <c r="J5771" s="545"/>
      <c r="O5771" s="578"/>
      <c r="P5771" s="547"/>
      <c r="Q5771" s="547"/>
      <c r="R5771" s="547"/>
    </row>
    <row r="5772" spans="6:18" s="577" customFormat="1">
      <c r="F5772" s="545"/>
      <c r="H5772" s="545"/>
      <c r="J5772" s="545"/>
      <c r="O5772" s="578"/>
      <c r="P5772" s="547"/>
      <c r="Q5772" s="547"/>
      <c r="R5772" s="547"/>
    </row>
    <row r="5773" spans="6:18" s="577" customFormat="1">
      <c r="F5773" s="545"/>
      <c r="H5773" s="545"/>
      <c r="J5773" s="545"/>
      <c r="O5773" s="578"/>
      <c r="P5773" s="547"/>
      <c r="Q5773" s="547"/>
      <c r="R5773" s="547"/>
    </row>
    <row r="5774" spans="6:18" s="577" customFormat="1">
      <c r="F5774" s="545"/>
      <c r="H5774" s="545"/>
      <c r="J5774" s="545"/>
      <c r="O5774" s="578"/>
      <c r="P5774" s="547"/>
      <c r="Q5774" s="547"/>
      <c r="R5774" s="547"/>
    </row>
    <row r="5775" spans="6:18" s="577" customFormat="1">
      <c r="F5775" s="545"/>
      <c r="H5775" s="545"/>
      <c r="J5775" s="545"/>
      <c r="O5775" s="578"/>
      <c r="P5775" s="547"/>
      <c r="Q5775" s="547"/>
      <c r="R5775" s="547"/>
    </row>
    <row r="5776" spans="6:18" s="577" customFormat="1">
      <c r="F5776" s="545"/>
      <c r="H5776" s="545"/>
      <c r="J5776" s="545"/>
      <c r="O5776" s="578"/>
      <c r="P5776" s="547"/>
      <c r="Q5776" s="547"/>
      <c r="R5776" s="547"/>
    </row>
    <row r="5777" spans="6:18" s="577" customFormat="1">
      <c r="F5777" s="545"/>
      <c r="H5777" s="545"/>
      <c r="J5777" s="545"/>
      <c r="O5777" s="578"/>
      <c r="P5777" s="547"/>
      <c r="Q5777" s="547"/>
      <c r="R5777" s="547"/>
    </row>
    <row r="5778" spans="6:18" s="577" customFormat="1">
      <c r="F5778" s="545"/>
      <c r="H5778" s="545"/>
      <c r="J5778" s="545"/>
      <c r="O5778" s="578"/>
      <c r="P5778" s="547"/>
      <c r="Q5778" s="547"/>
      <c r="R5778" s="547"/>
    </row>
    <row r="5779" spans="6:18" s="577" customFormat="1">
      <c r="F5779" s="545"/>
      <c r="H5779" s="545"/>
      <c r="J5779" s="545"/>
      <c r="O5779" s="578"/>
      <c r="P5779" s="547"/>
      <c r="Q5779" s="547"/>
      <c r="R5779" s="547"/>
    </row>
    <row r="5780" spans="6:18" s="577" customFormat="1">
      <c r="F5780" s="545"/>
      <c r="H5780" s="545"/>
      <c r="J5780" s="545"/>
      <c r="O5780" s="578"/>
      <c r="P5780" s="547"/>
      <c r="Q5780" s="547"/>
      <c r="R5780" s="547"/>
    </row>
    <row r="5781" spans="6:18" s="577" customFormat="1">
      <c r="F5781" s="545"/>
      <c r="H5781" s="545"/>
      <c r="J5781" s="545"/>
      <c r="O5781" s="578"/>
      <c r="P5781" s="547"/>
      <c r="Q5781" s="547"/>
      <c r="R5781" s="547"/>
    </row>
    <row r="5782" spans="6:18" s="577" customFormat="1">
      <c r="F5782" s="545"/>
      <c r="H5782" s="545"/>
      <c r="J5782" s="545"/>
      <c r="O5782" s="578"/>
      <c r="P5782" s="547"/>
      <c r="Q5782" s="547"/>
      <c r="R5782" s="547"/>
    </row>
    <row r="5783" spans="6:18" s="577" customFormat="1">
      <c r="F5783" s="545"/>
      <c r="H5783" s="545"/>
      <c r="J5783" s="545"/>
      <c r="O5783" s="578"/>
      <c r="P5783" s="547"/>
      <c r="Q5783" s="547"/>
      <c r="R5783" s="547"/>
    </row>
    <row r="5784" spans="6:18" s="577" customFormat="1">
      <c r="F5784" s="545"/>
      <c r="H5784" s="545"/>
      <c r="J5784" s="545"/>
      <c r="O5784" s="578"/>
      <c r="P5784" s="547"/>
      <c r="Q5784" s="547"/>
      <c r="R5784" s="547"/>
    </row>
    <row r="5785" spans="6:18" s="577" customFormat="1">
      <c r="F5785" s="545"/>
      <c r="H5785" s="545"/>
      <c r="J5785" s="545"/>
      <c r="O5785" s="578"/>
      <c r="P5785" s="547"/>
      <c r="Q5785" s="547"/>
      <c r="R5785" s="547"/>
    </row>
    <row r="5786" spans="6:18" s="577" customFormat="1">
      <c r="F5786" s="545"/>
      <c r="H5786" s="545"/>
      <c r="J5786" s="545"/>
      <c r="O5786" s="578"/>
      <c r="P5786" s="547"/>
      <c r="Q5786" s="547"/>
      <c r="R5786" s="547"/>
    </row>
    <row r="5787" spans="6:18" s="577" customFormat="1">
      <c r="F5787" s="545"/>
      <c r="H5787" s="545"/>
      <c r="J5787" s="545"/>
      <c r="O5787" s="578"/>
      <c r="P5787" s="547"/>
      <c r="Q5787" s="547"/>
      <c r="R5787" s="547"/>
    </row>
    <row r="5788" spans="6:18" s="577" customFormat="1">
      <c r="F5788" s="545"/>
      <c r="H5788" s="545"/>
      <c r="J5788" s="545"/>
      <c r="O5788" s="578"/>
      <c r="P5788" s="547"/>
      <c r="Q5788" s="547"/>
      <c r="R5788" s="547"/>
    </row>
    <row r="5789" spans="6:18" s="577" customFormat="1">
      <c r="F5789" s="545"/>
      <c r="H5789" s="545"/>
      <c r="J5789" s="545"/>
      <c r="O5789" s="578"/>
      <c r="P5789" s="547"/>
      <c r="Q5789" s="547"/>
      <c r="R5789" s="547"/>
    </row>
    <row r="5790" spans="6:18" s="577" customFormat="1">
      <c r="F5790" s="545"/>
      <c r="H5790" s="545"/>
      <c r="J5790" s="545"/>
      <c r="O5790" s="578"/>
      <c r="P5790" s="547"/>
      <c r="Q5790" s="547"/>
      <c r="R5790" s="547"/>
    </row>
    <row r="5791" spans="6:18" s="577" customFormat="1">
      <c r="F5791" s="545"/>
      <c r="H5791" s="545"/>
      <c r="J5791" s="545"/>
      <c r="O5791" s="578"/>
      <c r="P5791" s="547"/>
      <c r="Q5791" s="547"/>
      <c r="R5791" s="547"/>
    </row>
    <row r="5792" spans="6:18" s="577" customFormat="1">
      <c r="F5792" s="545"/>
      <c r="H5792" s="545"/>
      <c r="J5792" s="545"/>
      <c r="O5792" s="578"/>
      <c r="P5792" s="547"/>
      <c r="Q5792" s="547"/>
      <c r="R5792" s="547"/>
    </row>
    <row r="5793" spans="6:18" s="577" customFormat="1">
      <c r="F5793" s="545"/>
      <c r="H5793" s="545"/>
      <c r="J5793" s="545"/>
      <c r="O5793" s="578"/>
      <c r="P5793" s="547"/>
      <c r="Q5793" s="547"/>
      <c r="R5793" s="547"/>
    </row>
    <row r="5794" spans="6:18" s="577" customFormat="1">
      <c r="F5794" s="545"/>
      <c r="H5794" s="545"/>
      <c r="J5794" s="545"/>
      <c r="O5794" s="578"/>
      <c r="P5794" s="547"/>
      <c r="Q5794" s="547"/>
      <c r="R5794" s="547"/>
    </row>
    <row r="5795" spans="6:18" s="577" customFormat="1">
      <c r="F5795" s="545"/>
      <c r="H5795" s="545"/>
      <c r="J5795" s="545"/>
      <c r="O5795" s="578"/>
      <c r="P5795" s="547"/>
      <c r="Q5795" s="547"/>
      <c r="R5795" s="547"/>
    </row>
    <row r="5796" spans="6:18" s="577" customFormat="1">
      <c r="F5796" s="545"/>
      <c r="H5796" s="545"/>
      <c r="J5796" s="545"/>
      <c r="O5796" s="578"/>
      <c r="P5796" s="547"/>
      <c r="Q5796" s="547"/>
      <c r="R5796" s="547"/>
    </row>
    <row r="5797" spans="6:18" s="577" customFormat="1">
      <c r="F5797" s="545"/>
      <c r="H5797" s="545"/>
      <c r="J5797" s="545"/>
      <c r="O5797" s="578"/>
      <c r="P5797" s="547"/>
      <c r="Q5797" s="547"/>
      <c r="R5797" s="547"/>
    </row>
    <row r="5798" spans="6:18" s="577" customFormat="1">
      <c r="F5798" s="545"/>
      <c r="H5798" s="545"/>
      <c r="J5798" s="545"/>
      <c r="O5798" s="578"/>
      <c r="P5798" s="547"/>
      <c r="Q5798" s="547"/>
      <c r="R5798" s="547"/>
    </row>
    <row r="5799" spans="6:18" s="577" customFormat="1">
      <c r="F5799" s="545"/>
      <c r="H5799" s="545"/>
      <c r="J5799" s="545"/>
      <c r="O5799" s="578"/>
      <c r="P5799" s="547"/>
      <c r="Q5799" s="547"/>
      <c r="R5799" s="547"/>
    </row>
    <row r="5800" spans="6:18" s="577" customFormat="1">
      <c r="F5800" s="545"/>
      <c r="H5800" s="545"/>
      <c r="J5800" s="545"/>
      <c r="O5800" s="578"/>
      <c r="P5800" s="547"/>
      <c r="Q5800" s="547"/>
      <c r="R5800" s="547"/>
    </row>
    <row r="5801" spans="6:18" s="577" customFormat="1">
      <c r="F5801" s="545"/>
      <c r="H5801" s="545"/>
      <c r="J5801" s="545"/>
      <c r="O5801" s="578"/>
      <c r="P5801" s="547"/>
      <c r="Q5801" s="547"/>
      <c r="R5801" s="547"/>
    </row>
    <row r="5802" spans="6:18" s="577" customFormat="1">
      <c r="F5802" s="545"/>
      <c r="H5802" s="545"/>
      <c r="J5802" s="545"/>
      <c r="O5802" s="578"/>
      <c r="P5802" s="547"/>
      <c r="Q5802" s="547"/>
      <c r="R5802" s="547"/>
    </row>
    <row r="5803" spans="6:18" s="577" customFormat="1">
      <c r="F5803" s="545"/>
      <c r="H5803" s="545"/>
      <c r="J5803" s="545"/>
      <c r="O5803" s="578"/>
      <c r="P5803" s="547"/>
      <c r="Q5803" s="547"/>
      <c r="R5803" s="547"/>
    </row>
    <row r="5804" spans="6:18" s="577" customFormat="1">
      <c r="F5804" s="545"/>
      <c r="H5804" s="545"/>
      <c r="J5804" s="545"/>
      <c r="O5804" s="578"/>
      <c r="P5804" s="547"/>
      <c r="Q5804" s="547"/>
      <c r="R5804" s="547"/>
    </row>
    <row r="5805" spans="6:18" s="577" customFormat="1">
      <c r="F5805" s="545"/>
      <c r="H5805" s="545"/>
      <c r="J5805" s="545"/>
      <c r="O5805" s="578"/>
      <c r="P5805" s="547"/>
      <c r="Q5805" s="547"/>
      <c r="R5805" s="547"/>
    </row>
    <row r="5806" spans="6:18" s="577" customFormat="1">
      <c r="F5806" s="545"/>
      <c r="H5806" s="545"/>
      <c r="J5806" s="545"/>
      <c r="O5806" s="578"/>
      <c r="P5806" s="547"/>
      <c r="Q5806" s="547"/>
      <c r="R5806" s="547"/>
    </row>
    <row r="5807" spans="6:18" s="577" customFormat="1">
      <c r="F5807" s="545"/>
      <c r="H5807" s="545"/>
      <c r="J5807" s="545"/>
      <c r="O5807" s="578"/>
      <c r="P5807" s="547"/>
      <c r="Q5807" s="547"/>
      <c r="R5807" s="547"/>
    </row>
    <row r="5808" spans="6:18" s="577" customFormat="1">
      <c r="F5808" s="545"/>
      <c r="H5808" s="545"/>
      <c r="J5808" s="545"/>
      <c r="O5808" s="578"/>
      <c r="P5808" s="547"/>
      <c r="Q5808" s="547"/>
      <c r="R5808" s="547"/>
    </row>
    <row r="5809" spans="6:18" s="577" customFormat="1">
      <c r="F5809" s="545"/>
      <c r="H5809" s="545"/>
      <c r="J5809" s="545"/>
      <c r="O5809" s="578"/>
      <c r="P5809" s="547"/>
      <c r="Q5809" s="547"/>
      <c r="R5809" s="547"/>
    </row>
    <row r="5810" spans="6:18" s="577" customFormat="1">
      <c r="F5810" s="545"/>
      <c r="H5810" s="545"/>
      <c r="J5810" s="545"/>
      <c r="O5810" s="578"/>
      <c r="P5810" s="547"/>
      <c r="Q5810" s="547"/>
      <c r="R5810" s="547"/>
    </row>
    <row r="5811" spans="6:18" s="577" customFormat="1">
      <c r="F5811" s="545"/>
      <c r="H5811" s="545"/>
      <c r="J5811" s="545"/>
      <c r="O5811" s="578"/>
      <c r="P5811" s="547"/>
      <c r="Q5811" s="547"/>
      <c r="R5811" s="547"/>
    </row>
    <row r="5812" spans="6:18" s="577" customFormat="1">
      <c r="F5812" s="545"/>
      <c r="H5812" s="545"/>
      <c r="J5812" s="545"/>
      <c r="O5812" s="578"/>
      <c r="P5812" s="547"/>
      <c r="Q5812" s="547"/>
      <c r="R5812" s="547"/>
    </row>
    <row r="5813" spans="6:18" s="577" customFormat="1">
      <c r="F5813" s="545"/>
      <c r="H5813" s="545"/>
      <c r="J5813" s="545"/>
      <c r="O5813" s="578"/>
      <c r="P5813" s="547"/>
      <c r="Q5813" s="547"/>
      <c r="R5813" s="547"/>
    </row>
    <row r="5814" spans="6:18" s="577" customFormat="1">
      <c r="F5814" s="545"/>
      <c r="H5814" s="545"/>
      <c r="J5814" s="545"/>
      <c r="O5814" s="578"/>
      <c r="P5814" s="547"/>
      <c r="Q5814" s="547"/>
      <c r="R5814" s="547"/>
    </row>
    <row r="5815" spans="6:18" s="577" customFormat="1">
      <c r="F5815" s="545"/>
      <c r="H5815" s="545"/>
      <c r="J5815" s="545"/>
      <c r="O5815" s="578"/>
      <c r="P5815" s="547"/>
      <c r="Q5815" s="547"/>
      <c r="R5815" s="547"/>
    </row>
    <row r="5816" spans="6:18" s="577" customFormat="1">
      <c r="F5816" s="545"/>
      <c r="H5816" s="545"/>
      <c r="J5816" s="545"/>
      <c r="O5816" s="578"/>
      <c r="P5816" s="547"/>
      <c r="Q5816" s="547"/>
      <c r="R5816" s="547"/>
    </row>
    <row r="5817" spans="6:18" s="577" customFormat="1">
      <c r="F5817" s="545"/>
      <c r="H5817" s="545"/>
      <c r="J5817" s="545"/>
      <c r="O5817" s="578"/>
      <c r="P5817" s="547"/>
      <c r="Q5817" s="547"/>
      <c r="R5817" s="547"/>
    </row>
    <row r="5818" spans="6:18" s="577" customFormat="1">
      <c r="F5818" s="545"/>
      <c r="H5818" s="545"/>
      <c r="J5818" s="545"/>
      <c r="O5818" s="578"/>
      <c r="P5818" s="547"/>
      <c r="Q5818" s="547"/>
      <c r="R5818" s="547"/>
    </row>
    <row r="5819" spans="6:18" s="577" customFormat="1">
      <c r="F5819" s="545"/>
      <c r="H5819" s="545"/>
      <c r="J5819" s="545"/>
      <c r="O5819" s="578"/>
      <c r="P5819" s="547"/>
      <c r="Q5819" s="547"/>
      <c r="R5819" s="547"/>
    </row>
    <row r="5820" spans="6:18" s="577" customFormat="1">
      <c r="F5820" s="545"/>
      <c r="H5820" s="545"/>
      <c r="J5820" s="545"/>
      <c r="O5820" s="578"/>
      <c r="P5820" s="547"/>
      <c r="Q5820" s="547"/>
      <c r="R5820" s="547"/>
    </row>
    <row r="5821" spans="6:18" s="577" customFormat="1">
      <c r="F5821" s="545"/>
      <c r="H5821" s="545"/>
      <c r="J5821" s="545"/>
      <c r="O5821" s="578"/>
      <c r="P5821" s="547"/>
      <c r="Q5821" s="547"/>
      <c r="R5821" s="547"/>
    </row>
    <row r="5822" spans="6:18" s="577" customFormat="1">
      <c r="F5822" s="545"/>
      <c r="H5822" s="545"/>
      <c r="J5822" s="545"/>
      <c r="O5822" s="578"/>
      <c r="P5822" s="547"/>
      <c r="Q5822" s="547"/>
      <c r="R5822" s="547"/>
    </row>
    <row r="5823" spans="6:18" s="577" customFormat="1">
      <c r="F5823" s="545"/>
      <c r="H5823" s="545"/>
      <c r="J5823" s="545"/>
      <c r="O5823" s="578"/>
      <c r="P5823" s="547"/>
      <c r="Q5823" s="547"/>
      <c r="R5823" s="547"/>
    </row>
    <row r="5824" spans="6:18" s="577" customFormat="1">
      <c r="F5824" s="545"/>
      <c r="H5824" s="545"/>
      <c r="J5824" s="545"/>
      <c r="O5824" s="578"/>
      <c r="P5824" s="547"/>
      <c r="Q5824" s="547"/>
      <c r="R5824" s="547"/>
    </row>
    <row r="5825" spans="6:18" s="577" customFormat="1">
      <c r="F5825" s="545"/>
      <c r="H5825" s="545"/>
      <c r="J5825" s="545"/>
      <c r="O5825" s="578"/>
      <c r="P5825" s="547"/>
      <c r="Q5825" s="547"/>
      <c r="R5825" s="547"/>
    </row>
    <row r="5826" spans="6:18" s="577" customFormat="1">
      <c r="F5826" s="545"/>
      <c r="H5826" s="545"/>
      <c r="J5826" s="545"/>
      <c r="O5826" s="578"/>
      <c r="P5826" s="547"/>
      <c r="Q5826" s="547"/>
      <c r="R5826" s="547"/>
    </row>
    <row r="5827" spans="6:18" s="577" customFormat="1">
      <c r="F5827" s="545"/>
      <c r="H5827" s="545"/>
      <c r="J5827" s="545"/>
      <c r="O5827" s="578"/>
      <c r="P5827" s="547"/>
      <c r="Q5827" s="547"/>
      <c r="R5827" s="547"/>
    </row>
    <row r="5828" spans="6:18" s="577" customFormat="1">
      <c r="F5828" s="545"/>
      <c r="H5828" s="545"/>
      <c r="J5828" s="545"/>
      <c r="O5828" s="578"/>
      <c r="P5828" s="547"/>
      <c r="Q5828" s="547"/>
      <c r="R5828" s="547"/>
    </row>
    <row r="5829" spans="6:18" s="577" customFormat="1">
      <c r="F5829" s="545"/>
      <c r="H5829" s="545"/>
      <c r="J5829" s="545"/>
      <c r="O5829" s="578"/>
      <c r="P5829" s="547"/>
      <c r="Q5829" s="547"/>
      <c r="R5829" s="547"/>
    </row>
    <row r="5830" spans="6:18" s="577" customFormat="1">
      <c r="F5830" s="545"/>
      <c r="H5830" s="545"/>
      <c r="J5830" s="545"/>
      <c r="O5830" s="578"/>
      <c r="P5830" s="547"/>
      <c r="Q5830" s="547"/>
      <c r="R5830" s="547"/>
    </row>
    <row r="5831" spans="6:18" s="577" customFormat="1">
      <c r="F5831" s="545"/>
      <c r="H5831" s="545"/>
      <c r="J5831" s="545"/>
      <c r="O5831" s="578"/>
      <c r="P5831" s="547"/>
      <c r="Q5831" s="547"/>
      <c r="R5831" s="547"/>
    </row>
    <row r="5832" spans="6:18" s="577" customFormat="1">
      <c r="F5832" s="545"/>
      <c r="H5832" s="545"/>
      <c r="J5832" s="545"/>
      <c r="O5832" s="578"/>
      <c r="P5832" s="547"/>
      <c r="Q5832" s="547"/>
      <c r="R5832" s="547"/>
    </row>
    <row r="5833" spans="6:18" s="577" customFormat="1">
      <c r="F5833" s="545"/>
      <c r="H5833" s="545"/>
      <c r="J5833" s="545"/>
      <c r="O5833" s="578"/>
      <c r="P5833" s="547"/>
      <c r="Q5833" s="547"/>
      <c r="R5833" s="547"/>
    </row>
    <row r="5834" spans="6:18" s="577" customFormat="1">
      <c r="F5834" s="545"/>
      <c r="H5834" s="545"/>
      <c r="J5834" s="545"/>
      <c r="O5834" s="578"/>
      <c r="P5834" s="547"/>
      <c r="Q5834" s="547"/>
      <c r="R5834" s="547"/>
    </row>
    <row r="5835" spans="6:18" s="577" customFormat="1">
      <c r="F5835" s="545"/>
      <c r="H5835" s="545"/>
      <c r="J5835" s="545"/>
      <c r="O5835" s="578"/>
      <c r="P5835" s="547"/>
      <c r="Q5835" s="547"/>
      <c r="R5835" s="547"/>
    </row>
    <row r="5836" spans="6:18" s="577" customFormat="1">
      <c r="F5836" s="545"/>
      <c r="H5836" s="545"/>
      <c r="J5836" s="545"/>
      <c r="O5836" s="578"/>
      <c r="P5836" s="547"/>
      <c r="Q5836" s="547"/>
      <c r="R5836" s="547"/>
    </row>
    <row r="5837" spans="6:18" s="577" customFormat="1">
      <c r="F5837" s="545"/>
      <c r="H5837" s="545"/>
      <c r="J5837" s="545"/>
      <c r="O5837" s="578"/>
      <c r="P5837" s="547"/>
      <c r="Q5837" s="547"/>
      <c r="R5837" s="547"/>
    </row>
    <row r="5838" spans="6:18" s="577" customFormat="1">
      <c r="F5838" s="545"/>
      <c r="H5838" s="545"/>
      <c r="J5838" s="545"/>
      <c r="O5838" s="578"/>
      <c r="P5838" s="547"/>
      <c r="Q5838" s="547"/>
      <c r="R5838" s="547"/>
    </row>
    <row r="5839" spans="6:18" s="577" customFormat="1">
      <c r="F5839" s="545"/>
      <c r="H5839" s="545"/>
      <c r="J5839" s="545"/>
      <c r="O5839" s="578"/>
      <c r="P5839" s="547"/>
      <c r="Q5839" s="547"/>
      <c r="R5839" s="547"/>
    </row>
    <row r="5840" spans="6:18" s="577" customFormat="1">
      <c r="F5840" s="545"/>
      <c r="H5840" s="545"/>
      <c r="J5840" s="545"/>
      <c r="O5840" s="578"/>
      <c r="P5840" s="547"/>
      <c r="Q5840" s="547"/>
      <c r="R5840" s="547"/>
    </row>
    <row r="5841" spans="6:18" s="577" customFormat="1">
      <c r="F5841" s="545"/>
      <c r="H5841" s="545"/>
      <c r="J5841" s="545"/>
      <c r="O5841" s="578"/>
      <c r="P5841" s="547"/>
      <c r="Q5841" s="547"/>
      <c r="R5841" s="547"/>
    </row>
    <row r="5842" spans="6:18" s="577" customFormat="1">
      <c r="F5842" s="545"/>
      <c r="H5842" s="545"/>
      <c r="J5842" s="545"/>
      <c r="O5842" s="578"/>
      <c r="P5842" s="547"/>
      <c r="Q5842" s="547"/>
      <c r="R5842" s="547"/>
    </row>
    <row r="5843" spans="6:18" s="577" customFormat="1">
      <c r="F5843" s="545"/>
      <c r="H5843" s="545"/>
      <c r="J5843" s="545"/>
      <c r="O5843" s="578"/>
      <c r="P5843" s="547"/>
      <c r="Q5843" s="547"/>
      <c r="R5843" s="547"/>
    </row>
    <row r="5844" spans="6:18" s="577" customFormat="1">
      <c r="F5844" s="545"/>
      <c r="H5844" s="545"/>
      <c r="J5844" s="545"/>
      <c r="O5844" s="578"/>
      <c r="P5844" s="547"/>
      <c r="Q5844" s="547"/>
      <c r="R5844" s="547"/>
    </row>
    <row r="5845" spans="6:18" s="577" customFormat="1">
      <c r="F5845" s="545"/>
      <c r="H5845" s="545"/>
      <c r="J5845" s="545"/>
      <c r="O5845" s="578"/>
      <c r="P5845" s="547"/>
      <c r="Q5845" s="547"/>
      <c r="R5845" s="547"/>
    </row>
    <row r="5846" spans="6:18" s="577" customFormat="1">
      <c r="F5846" s="545"/>
      <c r="H5846" s="545"/>
      <c r="J5846" s="545"/>
      <c r="O5846" s="578"/>
      <c r="P5846" s="547"/>
      <c r="Q5846" s="547"/>
      <c r="R5846" s="547"/>
    </row>
    <row r="5847" spans="6:18" s="577" customFormat="1">
      <c r="F5847" s="545"/>
      <c r="H5847" s="545"/>
      <c r="J5847" s="545"/>
      <c r="O5847" s="578"/>
      <c r="P5847" s="547"/>
      <c r="Q5847" s="547"/>
      <c r="R5847" s="547"/>
    </row>
    <row r="5848" spans="6:18" s="577" customFormat="1">
      <c r="F5848" s="545"/>
      <c r="H5848" s="545"/>
      <c r="J5848" s="545"/>
      <c r="O5848" s="578"/>
      <c r="P5848" s="547"/>
      <c r="Q5848" s="547"/>
      <c r="R5848" s="547"/>
    </row>
    <row r="5849" spans="6:18" s="577" customFormat="1">
      <c r="F5849" s="545"/>
      <c r="H5849" s="545"/>
      <c r="J5849" s="545"/>
      <c r="O5849" s="578"/>
      <c r="P5849" s="547"/>
      <c r="Q5849" s="547"/>
      <c r="R5849" s="547"/>
    </row>
    <row r="5850" spans="6:18" s="577" customFormat="1">
      <c r="F5850" s="545"/>
      <c r="H5850" s="545"/>
      <c r="J5850" s="545"/>
      <c r="O5850" s="578"/>
      <c r="P5850" s="547"/>
      <c r="Q5850" s="547"/>
      <c r="R5850" s="547"/>
    </row>
    <row r="5851" spans="6:18" s="577" customFormat="1">
      <c r="F5851" s="545"/>
      <c r="H5851" s="545"/>
      <c r="J5851" s="545"/>
      <c r="O5851" s="578"/>
      <c r="P5851" s="547"/>
      <c r="Q5851" s="547"/>
      <c r="R5851" s="547"/>
    </row>
    <row r="5852" spans="6:18" s="577" customFormat="1">
      <c r="F5852" s="545"/>
      <c r="H5852" s="545"/>
      <c r="J5852" s="545"/>
      <c r="O5852" s="578"/>
      <c r="P5852" s="547"/>
      <c r="Q5852" s="547"/>
      <c r="R5852" s="547"/>
    </row>
    <row r="5853" spans="6:18" s="577" customFormat="1">
      <c r="F5853" s="545"/>
      <c r="H5853" s="545"/>
      <c r="J5853" s="545"/>
      <c r="O5853" s="578"/>
      <c r="P5853" s="547"/>
      <c r="Q5853" s="547"/>
      <c r="R5853" s="547"/>
    </row>
    <row r="5854" spans="6:18" s="577" customFormat="1">
      <c r="F5854" s="545"/>
      <c r="H5854" s="545"/>
      <c r="J5854" s="545"/>
      <c r="O5854" s="578"/>
      <c r="P5854" s="547"/>
      <c r="Q5854" s="547"/>
      <c r="R5854" s="547"/>
    </row>
    <row r="5855" spans="6:18" s="577" customFormat="1">
      <c r="F5855" s="545"/>
      <c r="H5855" s="545"/>
      <c r="J5855" s="545"/>
      <c r="O5855" s="578"/>
      <c r="P5855" s="547"/>
      <c r="Q5855" s="547"/>
      <c r="R5855" s="547"/>
    </row>
    <row r="5856" spans="6:18" s="577" customFormat="1">
      <c r="F5856" s="545"/>
      <c r="H5856" s="545"/>
      <c r="J5856" s="545"/>
      <c r="O5856" s="578"/>
      <c r="P5856" s="547"/>
      <c r="Q5856" s="547"/>
      <c r="R5856" s="547"/>
    </row>
    <row r="5857" spans="6:18" s="577" customFormat="1">
      <c r="F5857" s="545"/>
      <c r="H5857" s="545"/>
      <c r="J5857" s="545"/>
      <c r="O5857" s="578"/>
      <c r="P5857" s="547"/>
      <c r="Q5857" s="547"/>
      <c r="R5857" s="547"/>
    </row>
    <row r="5858" spans="6:18" s="577" customFormat="1">
      <c r="F5858" s="545"/>
      <c r="H5858" s="545"/>
      <c r="J5858" s="545"/>
      <c r="O5858" s="578"/>
      <c r="P5858" s="547"/>
      <c r="Q5858" s="547"/>
      <c r="R5858" s="547"/>
    </row>
    <row r="5859" spans="6:18" s="577" customFormat="1">
      <c r="F5859" s="545"/>
      <c r="H5859" s="545"/>
      <c r="J5859" s="545"/>
      <c r="O5859" s="578"/>
      <c r="P5859" s="547"/>
      <c r="Q5859" s="547"/>
      <c r="R5859" s="547"/>
    </row>
    <row r="5860" spans="6:18" s="577" customFormat="1">
      <c r="F5860" s="545"/>
      <c r="H5860" s="545"/>
      <c r="J5860" s="545"/>
      <c r="O5860" s="578"/>
      <c r="P5860" s="547"/>
      <c r="Q5860" s="547"/>
      <c r="R5860" s="547"/>
    </row>
    <row r="5861" spans="6:18" s="577" customFormat="1">
      <c r="F5861" s="545"/>
      <c r="H5861" s="545"/>
      <c r="J5861" s="545"/>
      <c r="O5861" s="578"/>
      <c r="P5861" s="547"/>
      <c r="Q5861" s="547"/>
      <c r="R5861" s="547"/>
    </row>
    <row r="5862" spans="6:18" s="577" customFormat="1">
      <c r="F5862" s="545"/>
      <c r="H5862" s="545"/>
      <c r="J5862" s="545"/>
      <c r="O5862" s="578"/>
      <c r="P5862" s="547"/>
      <c r="Q5862" s="547"/>
      <c r="R5862" s="547"/>
    </row>
    <row r="5863" spans="6:18" s="577" customFormat="1">
      <c r="F5863" s="545"/>
      <c r="H5863" s="545"/>
      <c r="J5863" s="545"/>
      <c r="O5863" s="578"/>
      <c r="P5863" s="547"/>
      <c r="Q5863" s="547"/>
      <c r="R5863" s="547"/>
    </row>
    <row r="5864" spans="6:18" s="577" customFormat="1">
      <c r="F5864" s="545"/>
      <c r="H5864" s="545"/>
      <c r="J5864" s="545"/>
      <c r="O5864" s="578"/>
      <c r="P5864" s="547"/>
      <c r="Q5864" s="547"/>
      <c r="R5864" s="547"/>
    </row>
    <row r="5865" spans="6:18" s="577" customFormat="1">
      <c r="F5865" s="545"/>
      <c r="H5865" s="545"/>
      <c r="J5865" s="545"/>
      <c r="O5865" s="578"/>
      <c r="P5865" s="547"/>
      <c r="Q5865" s="547"/>
      <c r="R5865" s="547"/>
    </row>
    <row r="5866" spans="6:18" s="577" customFormat="1">
      <c r="F5866" s="545"/>
      <c r="H5866" s="545"/>
      <c r="J5866" s="545"/>
      <c r="O5866" s="578"/>
      <c r="P5866" s="547"/>
      <c r="Q5866" s="547"/>
      <c r="R5866" s="547"/>
    </row>
    <row r="5867" spans="6:18" s="577" customFormat="1">
      <c r="F5867" s="545"/>
      <c r="H5867" s="545"/>
      <c r="J5867" s="545"/>
      <c r="O5867" s="578"/>
      <c r="P5867" s="547"/>
      <c r="Q5867" s="547"/>
      <c r="R5867" s="547"/>
    </row>
    <row r="5868" spans="6:18" s="577" customFormat="1">
      <c r="F5868" s="545"/>
      <c r="H5868" s="545"/>
      <c r="J5868" s="545"/>
      <c r="O5868" s="578"/>
      <c r="P5868" s="547"/>
      <c r="Q5868" s="547"/>
      <c r="R5868" s="547"/>
    </row>
    <row r="5869" spans="6:18" s="577" customFormat="1">
      <c r="F5869" s="545"/>
      <c r="H5869" s="545"/>
      <c r="J5869" s="545"/>
      <c r="O5869" s="578"/>
      <c r="P5869" s="547"/>
      <c r="Q5869" s="547"/>
      <c r="R5869" s="547"/>
    </row>
    <row r="5870" spans="6:18" s="577" customFormat="1">
      <c r="F5870" s="545"/>
      <c r="H5870" s="545"/>
      <c r="J5870" s="545"/>
      <c r="O5870" s="578"/>
      <c r="P5870" s="547"/>
      <c r="Q5870" s="547"/>
      <c r="R5870" s="547"/>
    </row>
    <row r="5871" spans="6:18" s="577" customFormat="1">
      <c r="F5871" s="545"/>
      <c r="H5871" s="545"/>
      <c r="J5871" s="545"/>
      <c r="O5871" s="578"/>
      <c r="P5871" s="547"/>
      <c r="Q5871" s="547"/>
      <c r="R5871" s="547"/>
    </row>
    <row r="5872" spans="6:18" s="577" customFormat="1">
      <c r="F5872" s="545"/>
      <c r="H5872" s="545"/>
      <c r="J5872" s="545"/>
      <c r="O5872" s="578"/>
      <c r="P5872" s="547"/>
      <c r="Q5872" s="547"/>
      <c r="R5872" s="547"/>
    </row>
    <row r="5873" spans="6:18" s="577" customFormat="1">
      <c r="F5873" s="545"/>
      <c r="H5873" s="545"/>
      <c r="J5873" s="545"/>
      <c r="O5873" s="578"/>
      <c r="P5873" s="547"/>
      <c r="Q5873" s="547"/>
      <c r="R5873" s="547"/>
    </row>
    <row r="5874" spans="6:18" s="577" customFormat="1">
      <c r="F5874" s="545"/>
      <c r="H5874" s="545"/>
      <c r="J5874" s="545"/>
      <c r="O5874" s="578"/>
      <c r="P5874" s="547"/>
      <c r="Q5874" s="547"/>
      <c r="R5874" s="547"/>
    </row>
    <row r="5875" spans="6:18" s="577" customFormat="1">
      <c r="F5875" s="545"/>
      <c r="H5875" s="545"/>
      <c r="J5875" s="545"/>
      <c r="O5875" s="578"/>
      <c r="P5875" s="547"/>
      <c r="Q5875" s="547"/>
      <c r="R5875" s="547"/>
    </row>
    <row r="5876" spans="6:18" s="577" customFormat="1">
      <c r="F5876" s="545"/>
      <c r="H5876" s="545"/>
      <c r="J5876" s="545"/>
      <c r="O5876" s="578"/>
      <c r="P5876" s="547"/>
      <c r="Q5876" s="547"/>
      <c r="R5876" s="547"/>
    </row>
    <row r="5877" spans="6:18" s="577" customFormat="1">
      <c r="F5877" s="545"/>
      <c r="H5877" s="545"/>
      <c r="J5877" s="545"/>
      <c r="O5877" s="578"/>
      <c r="P5877" s="547"/>
      <c r="Q5877" s="547"/>
      <c r="R5877" s="547"/>
    </row>
    <row r="5878" spans="6:18" s="577" customFormat="1">
      <c r="F5878" s="545"/>
      <c r="H5878" s="545"/>
      <c r="J5878" s="545"/>
      <c r="O5878" s="578"/>
      <c r="P5878" s="547"/>
      <c r="Q5878" s="547"/>
      <c r="R5878" s="547"/>
    </row>
    <row r="5879" spans="6:18" s="577" customFormat="1">
      <c r="F5879" s="545"/>
      <c r="H5879" s="545"/>
      <c r="J5879" s="545"/>
      <c r="O5879" s="578"/>
      <c r="P5879" s="547"/>
      <c r="Q5879" s="547"/>
      <c r="R5879" s="547"/>
    </row>
    <row r="5880" spans="6:18" s="577" customFormat="1">
      <c r="F5880" s="545"/>
      <c r="H5880" s="545"/>
      <c r="J5880" s="545"/>
      <c r="O5880" s="578"/>
      <c r="P5880" s="547"/>
      <c r="Q5880" s="547"/>
      <c r="R5880" s="547"/>
    </row>
    <row r="5881" spans="6:18" s="577" customFormat="1">
      <c r="F5881" s="545"/>
      <c r="H5881" s="545"/>
      <c r="J5881" s="545"/>
      <c r="O5881" s="578"/>
      <c r="P5881" s="547"/>
      <c r="Q5881" s="547"/>
      <c r="R5881" s="547"/>
    </row>
    <row r="5882" spans="6:18" s="577" customFormat="1">
      <c r="F5882" s="545"/>
      <c r="H5882" s="545"/>
      <c r="J5882" s="545"/>
      <c r="O5882" s="578"/>
      <c r="P5882" s="547"/>
      <c r="Q5882" s="547"/>
      <c r="R5882" s="547"/>
    </row>
    <row r="5883" spans="6:18" s="577" customFormat="1">
      <c r="F5883" s="545"/>
      <c r="H5883" s="545"/>
      <c r="J5883" s="545"/>
      <c r="O5883" s="578"/>
      <c r="P5883" s="547"/>
      <c r="Q5883" s="547"/>
      <c r="R5883" s="547"/>
    </row>
    <row r="5884" spans="6:18" s="577" customFormat="1">
      <c r="F5884" s="545"/>
      <c r="H5884" s="545"/>
      <c r="J5884" s="545"/>
      <c r="O5884" s="578"/>
      <c r="P5884" s="547"/>
      <c r="Q5884" s="547"/>
      <c r="R5884" s="547"/>
    </row>
    <row r="5885" spans="6:18" s="577" customFormat="1">
      <c r="F5885" s="545"/>
      <c r="H5885" s="545"/>
      <c r="J5885" s="545"/>
      <c r="O5885" s="578"/>
      <c r="P5885" s="547"/>
      <c r="Q5885" s="547"/>
      <c r="R5885" s="547"/>
    </row>
    <row r="5886" spans="6:18" s="577" customFormat="1">
      <c r="F5886" s="545"/>
      <c r="H5886" s="545"/>
      <c r="J5886" s="545"/>
      <c r="O5886" s="578"/>
      <c r="P5886" s="547"/>
      <c r="Q5886" s="547"/>
      <c r="R5886" s="547"/>
    </row>
    <row r="5887" spans="6:18" s="577" customFormat="1">
      <c r="F5887" s="545"/>
      <c r="H5887" s="545"/>
      <c r="J5887" s="545"/>
      <c r="O5887" s="578"/>
      <c r="P5887" s="547"/>
      <c r="Q5887" s="547"/>
      <c r="R5887" s="547"/>
    </row>
    <row r="5888" spans="6:18" s="577" customFormat="1">
      <c r="F5888" s="545"/>
      <c r="H5888" s="545"/>
      <c r="J5888" s="545"/>
      <c r="O5888" s="578"/>
      <c r="P5888" s="547"/>
      <c r="Q5888" s="547"/>
      <c r="R5888" s="547"/>
    </row>
    <row r="5889" spans="6:18" s="577" customFormat="1">
      <c r="F5889" s="545"/>
      <c r="H5889" s="545"/>
      <c r="J5889" s="545"/>
      <c r="O5889" s="578"/>
      <c r="P5889" s="547"/>
      <c r="Q5889" s="547"/>
      <c r="R5889" s="547"/>
    </row>
    <row r="5890" spans="6:18" s="577" customFormat="1">
      <c r="F5890" s="545"/>
      <c r="H5890" s="545"/>
      <c r="J5890" s="545"/>
      <c r="O5890" s="578"/>
      <c r="P5890" s="547"/>
      <c r="Q5890" s="547"/>
      <c r="R5890" s="547"/>
    </row>
    <row r="5891" spans="6:18" s="577" customFormat="1">
      <c r="F5891" s="545"/>
      <c r="H5891" s="545"/>
      <c r="J5891" s="545"/>
      <c r="O5891" s="578"/>
      <c r="P5891" s="547"/>
      <c r="Q5891" s="547"/>
      <c r="R5891" s="547"/>
    </row>
    <row r="5892" spans="6:18" s="577" customFormat="1">
      <c r="F5892" s="545"/>
      <c r="H5892" s="545"/>
      <c r="J5892" s="545"/>
      <c r="O5892" s="578"/>
      <c r="P5892" s="547"/>
      <c r="Q5892" s="547"/>
      <c r="R5892" s="547"/>
    </row>
    <row r="5893" spans="6:18" s="577" customFormat="1">
      <c r="F5893" s="545"/>
      <c r="H5893" s="545"/>
      <c r="J5893" s="545"/>
      <c r="O5893" s="578"/>
      <c r="P5893" s="547"/>
      <c r="Q5893" s="547"/>
      <c r="R5893" s="547"/>
    </row>
    <row r="5894" spans="6:18" s="577" customFormat="1">
      <c r="F5894" s="545"/>
      <c r="H5894" s="545"/>
      <c r="J5894" s="545"/>
      <c r="O5894" s="578"/>
      <c r="P5894" s="547"/>
      <c r="Q5894" s="547"/>
      <c r="R5894" s="547"/>
    </row>
    <row r="5895" spans="6:18" s="577" customFormat="1">
      <c r="F5895" s="545"/>
      <c r="H5895" s="545"/>
      <c r="J5895" s="545"/>
      <c r="O5895" s="578"/>
      <c r="P5895" s="547"/>
      <c r="Q5895" s="547"/>
      <c r="R5895" s="547"/>
    </row>
    <row r="5896" spans="6:18" s="577" customFormat="1">
      <c r="F5896" s="545"/>
      <c r="H5896" s="545"/>
      <c r="J5896" s="545"/>
      <c r="O5896" s="578"/>
      <c r="P5896" s="547"/>
      <c r="Q5896" s="547"/>
      <c r="R5896" s="547"/>
    </row>
    <row r="5897" spans="6:18" s="577" customFormat="1">
      <c r="F5897" s="545"/>
      <c r="H5897" s="545"/>
      <c r="J5897" s="545"/>
      <c r="O5897" s="578"/>
      <c r="P5897" s="547"/>
      <c r="Q5897" s="547"/>
      <c r="R5897" s="547"/>
    </row>
    <row r="5898" spans="6:18" s="577" customFormat="1">
      <c r="F5898" s="545"/>
      <c r="H5898" s="545"/>
      <c r="J5898" s="545"/>
      <c r="O5898" s="578"/>
      <c r="P5898" s="547"/>
      <c r="Q5898" s="547"/>
      <c r="R5898" s="547"/>
    </row>
    <row r="5899" spans="6:18" s="577" customFormat="1">
      <c r="F5899" s="545"/>
      <c r="H5899" s="545"/>
      <c r="J5899" s="545"/>
      <c r="O5899" s="578"/>
      <c r="P5899" s="547"/>
      <c r="Q5899" s="547"/>
      <c r="R5899" s="547"/>
    </row>
    <row r="5900" spans="6:18" s="577" customFormat="1">
      <c r="F5900" s="545"/>
      <c r="H5900" s="545"/>
      <c r="J5900" s="545"/>
      <c r="O5900" s="578"/>
      <c r="P5900" s="547"/>
      <c r="Q5900" s="547"/>
      <c r="R5900" s="547"/>
    </row>
    <row r="5901" spans="6:18" s="577" customFormat="1">
      <c r="F5901" s="545"/>
      <c r="H5901" s="545"/>
      <c r="J5901" s="545"/>
      <c r="O5901" s="578"/>
      <c r="P5901" s="547"/>
      <c r="Q5901" s="547"/>
      <c r="R5901" s="547"/>
    </row>
    <row r="5902" spans="6:18" s="577" customFormat="1">
      <c r="F5902" s="545"/>
      <c r="H5902" s="545"/>
      <c r="J5902" s="545"/>
      <c r="O5902" s="578"/>
      <c r="P5902" s="547"/>
      <c r="Q5902" s="547"/>
      <c r="R5902" s="547"/>
    </row>
    <row r="5903" spans="6:18" s="577" customFormat="1">
      <c r="F5903" s="545"/>
      <c r="H5903" s="545"/>
      <c r="J5903" s="545"/>
      <c r="O5903" s="578"/>
      <c r="P5903" s="547"/>
      <c r="Q5903" s="547"/>
      <c r="R5903" s="547"/>
    </row>
    <row r="5904" spans="6:18" s="577" customFormat="1">
      <c r="F5904" s="545"/>
      <c r="H5904" s="545"/>
      <c r="J5904" s="545"/>
      <c r="O5904" s="578"/>
      <c r="P5904" s="547"/>
      <c r="Q5904" s="547"/>
      <c r="R5904" s="547"/>
    </row>
    <row r="5905" spans="6:18" s="577" customFormat="1">
      <c r="F5905" s="545"/>
      <c r="H5905" s="545"/>
      <c r="J5905" s="545"/>
      <c r="O5905" s="578"/>
      <c r="P5905" s="547"/>
      <c r="Q5905" s="547"/>
      <c r="R5905" s="547"/>
    </row>
    <row r="5906" spans="6:18" s="577" customFormat="1">
      <c r="F5906" s="545"/>
      <c r="H5906" s="545"/>
      <c r="J5906" s="545"/>
      <c r="O5906" s="578"/>
      <c r="P5906" s="547"/>
      <c r="Q5906" s="547"/>
      <c r="R5906" s="547"/>
    </row>
    <row r="5907" spans="6:18" s="577" customFormat="1">
      <c r="F5907" s="545"/>
      <c r="H5907" s="545"/>
      <c r="J5907" s="545"/>
      <c r="O5907" s="578"/>
      <c r="P5907" s="547"/>
      <c r="Q5907" s="547"/>
      <c r="R5907" s="547"/>
    </row>
    <row r="5908" spans="6:18" s="577" customFormat="1">
      <c r="F5908" s="545"/>
      <c r="H5908" s="545"/>
      <c r="J5908" s="545"/>
      <c r="O5908" s="578"/>
      <c r="P5908" s="547"/>
      <c r="Q5908" s="547"/>
      <c r="R5908" s="547"/>
    </row>
    <row r="5909" spans="6:18" s="577" customFormat="1">
      <c r="F5909" s="545"/>
      <c r="H5909" s="545"/>
      <c r="J5909" s="545"/>
      <c r="O5909" s="578"/>
      <c r="P5909" s="547"/>
      <c r="Q5909" s="547"/>
      <c r="R5909" s="547"/>
    </row>
    <row r="5910" spans="6:18" s="577" customFormat="1">
      <c r="F5910" s="545"/>
      <c r="H5910" s="545"/>
      <c r="J5910" s="545"/>
      <c r="O5910" s="578"/>
      <c r="P5910" s="547"/>
      <c r="Q5910" s="547"/>
      <c r="R5910" s="547"/>
    </row>
    <row r="5911" spans="6:18" s="577" customFormat="1">
      <c r="F5911" s="545"/>
      <c r="H5911" s="545"/>
      <c r="J5911" s="545"/>
      <c r="O5911" s="578"/>
      <c r="P5911" s="547"/>
      <c r="Q5911" s="547"/>
      <c r="R5911" s="547"/>
    </row>
    <row r="5912" spans="6:18" s="577" customFormat="1">
      <c r="F5912" s="545"/>
      <c r="H5912" s="545"/>
      <c r="J5912" s="545"/>
      <c r="O5912" s="578"/>
      <c r="P5912" s="547"/>
      <c r="Q5912" s="547"/>
      <c r="R5912" s="547"/>
    </row>
    <row r="5913" spans="6:18" s="577" customFormat="1">
      <c r="F5913" s="545"/>
      <c r="H5913" s="545"/>
      <c r="J5913" s="545"/>
      <c r="O5913" s="578"/>
      <c r="P5913" s="547"/>
      <c r="Q5913" s="547"/>
      <c r="R5913" s="547"/>
    </row>
    <row r="5914" spans="6:18" s="577" customFormat="1">
      <c r="F5914" s="545"/>
      <c r="H5914" s="545"/>
      <c r="J5914" s="545"/>
      <c r="O5914" s="578"/>
      <c r="P5914" s="547"/>
      <c r="Q5914" s="547"/>
      <c r="R5914" s="547"/>
    </row>
    <row r="5915" spans="6:18" s="577" customFormat="1">
      <c r="F5915" s="545"/>
      <c r="H5915" s="545"/>
      <c r="J5915" s="545"/>
      <c r="O5915" s="578"/>
      <c r="P5915" s="547"/>
      <c r="Q5915" s="547"/>
      <c r="R5915" s="547"/>
    </row>
    <row r="5916" spans="6:18" s="577" customFormat="1">
      <c r="F5916" s="545"/>
      <c r="H5916" s="545"/>
      <c r="J5916" s="545"/>
      <c r="O5916" s="578"/>
      <c r="P5916" s="547"/>
      <c r="Q5916" s="547"/>
      <c r="R5916" s="547"/>
    </row>
    <row r="5917" spans="6:18" s="577" customFormat="1">
      <c r="F5917" s="545"/>
      <c r="H5917" s="545"/>
      <c r="J5917" s="545"/>
      <c r="O5917" s="578"/>
      <c r="P5917" s="547"/>
      <c r="Q5917" s="547"/>
      <c r="R5917" s="547"/>
    </row>
    <row r="5918" spans="6:18" s="577" customFormat="1">
      <c r="F5918" s="545"/>
      <c r="H5918" s="545"/>
      <c r="J5918" s="545"/>
      <c r="O5918" s="578"/>
      <c r="P5918" s="547"/>
      <c r="Q5918" s="547"/>
      <c r="R5918" s="547"/>
    </row>
    <row r="5919" spans="6:18" s="577" customFormat="1">
      <c r="F5919" s="545"/>
      <c r="H5919" s="545"/>
      <c r="J5919" s="545"/>
      <c r="O5919" s="578"/>
      <c r="P5919" s="547"/>
      <c r="Q5919" s="547"/>
      <c r="R5919" s="547"/>
    </row>
    <row r="5920" spans="6:18" s="577" customFormat="1">
      <c r="F5920" s="545"/>
      <c r="H5920" s="545"/>
      <c r="J5920" s="545"/>
      <c r="O5920" s="578"/>
      <c r="P5920" s="547"/>
      <c r="Q5920" s="547"/>
      <c r="R5920" s="547"/>
    </row>
    <row r="5921" spans="6:18" s="577" customFormat="1">
      <c r="F5921" s="545"/>
      <c r="H5921" s="545"/>
      <c r="J5921" s="545"/>
      <c r="O5921" s="578"/>
      <c r="P5921" s="547"/>
      <c r="Q5921" s="547"/>
      <c r="R5921" s="547"/>
    </row>
    <row r="5922" spans="6:18" s="577" customFormat="1">
      <c r="F5922" s="545"/>
      <c r="H5922" s="545"/>
      <c r="J5922" s="545"/>
      <c r="O5922" s="578"/>
      <c r="P5922" s="547"/>
      <c r="Q5922" s="547"/>
      <c r="R5922" s="547"/>
    </row>
    <row r="5923" spans="6:18" s="577" customFormat="1">
      <c r="F5923" s="545"/>
      <c r="H5923" s="545"/>
      <c r="J5923" s="545"/>
      <c r="O5923" s="578"/>
      <c r="P5923" s="547"/>
      <c r="Q5923" s="547"/>
      <c r="R5923" s="547"/>
    </row>
    <row r="5924" spans="6:18" s="577" customFormat="1">
      <c r="F5924" s="545"/>
      <c r="H5924" s="545"/>
      <c r="J5924" s="545"/>
      <c r="O5924" s="578"/>
      <c r="P5924" s="547"/>
      <c r="Q5924" s="547"/>
      <c r="R5924" s="547"/>
    </row>
    <row r="5925" spans="6:18" s="577" customFormat="1">
      <c r="F5925" s="545"/>
      <c r="H5925" s="545"/>
      <c r="J5925" s="545"/>
      <c r="O5925" s="578"/>
      <c r="P5925" s="547"/>
      <c r="Q5925" s="547"/>
      <c r="R5925" s="547"/>
    </row>
    <row r="5926" spans="6:18" s="577" customFormat="1">
      <c r="F5926" s="545"/>
      <c r="H5926" s="545"/>
      <c r="J5926" s="545"/>
      <c r="O5926" s="578"/>
      <c r="P5926" s="547"/>
      <c r="Q5926" s="547"/>
      <c r="R5926" s="547"/>
    </row>
    <row r="5927" spans="6:18" s="577" customFormat="1">
      <c r="F5927" s="545"/>
      <c r="H5927" s="545"/>
      <c r="J5927" s="545"/>
      <c r="O5927" s="578"/>
      <c r="P5927" s="547"/>
      <c r="Q5927" s="547"/>
      <c r="R5927" s="547"/>
    </row>
    <row r="5928" spans="6:18" s="577" customFormat="1">
      <c r="F5928" s="545"/>
      <c r="H5928" s="545"/>
      <c r="J5928" s="545"/>
      <c r="O5928" s="578"/>
      <c r="P5928" s="547"/>
      <c r="Q5928" s="547"/>
      <c r="R5928" s="547"/>
    </row>
    <row r="5929" spans="6:18" s="577" customFormat="1">
      <c r="F5929" s="545"/>
      <c r="H5929" s="545"/>
      <c r="J5929" s="545"/>
      <c r="O5929" s="578"/>
      <c r="P5929" s="547"/>
      <c r="Q5929" s="547"/>
      <c r="R5929" s="547"/>
    </row>
    <row r="5930" spans="6:18" s="577" customFormat="1">
      <c r="F5930" s="545"/>
      <c r="H5930" s="545"/>
      <c r="J5930" s="545"/>
      <c r="O5930" s="578"/>
      <c r="P5930" s="547"/>
      <c r="Q5930" s="547"/>
      <c r="R5930" s="547"/>
    </row>
    <row r="5931" spans="6:18" s="577" customFormat="1">
      <c r="F5931" s="545"/>
      <c r="H5931" s="545"/>
      <c r="J5931" s="545"/>
      <c r="O5931" s="578"/>
      <c r="P5931" s="547"/>
      <c r="Q5931" s="547"/>
      <c r="R5931" s="547"/>
    </row>
    <row r="5932" spans="6:18" s="577" customFormat="1">
      <c r="F5932" s="545"/>
      <c r="H5932" s="545"/>
      <c r="J5932" s="545"/>
      <c r="O5932" s="578"/>
      <c r="P5932" s="547"/>
      <c r="Q5932" s="547"/>
      <c r="R5932" s="547"/>
    </row>
    <row r="5933" spans="6:18" s="577" customFormat="1">
      <c r="F5933" s="545"/>
      <c r="H5933" s="545"/>
      <c r="J5933" s="545"/>
      <c r="O5933" s="578"/>
      <c r="P5933" s="547"/>
      <c r="Q5933" s="547"/>
      <c r="R5933" s="547"/>
    </row>
    <row r="5934" spans="6:18" s="577" customFormat="1">
      <c r="F5934" s="545"/>
      <c r="H5934" s="545"/>
      <c r="J5934" s="545"/>
      <c r="O5934" s="578"/>
      <c r="P5934" s="547"/>
      <c r="Q5934" s="547"/>
      <c r="R5934" s="547"/>
    </row>
    <row r="5935" spans="6:18" s="577" customFormat="1">
      <c r="F5935" s="545"/>
      <c r="H5935" s="545"/>
      <c r="J5935" s="545"/>
      <c r="O5935" s="578"/>
      <c r="P5935" s="547"/>
      <c r="Q5935" s="547"/>
      <c r="R5935" s="547"/>
    </row>
    <row r="5936" spans="6:18" s="577" customFormat="1">
      <c r="F5936" s="545"/>
      <c r="H5936" s="545"/>
      <c r="J5936" s="545"/>
      <c r="O5936" s="578"/>
      <c r="P5936" s="547"/>
      <c r="Q5936" s="547"/>
      <c r="R5936" s="547"/>
    </row>
    <row r="5937" spans="6:18" s="577" customFormat="1">
      <c r="F5937" s="545"/>
      <c r="H5937" s="545"/>
      <c r="J5937" s="545"/>
      <c r="O5937" s="578"/>
      <c r="P5937" s="547"/>
      <c r="Q5937" s="547"/>
      <c r="R5937" s="547"/>
    </row>
    <row r="5938" spans="6:18" s="577" customFormat="1">
      <c r="F5938" s="545"/>
      <c r="H5938" s="545"/>
      <c r="J5938" s="545"/>
      <c r="O5938" s="578"/>
      <c r="P5938" s="547"/>
      <c r="Q5938" s="547"/>
      <c r="R5938" s="547"/>
    </row>
    <row r="5939" spans="6:18" s="577" customFormat="1">
      <c r="F5939" s="545"/>
      <c r="H5939" s="545"/>
      <c r="J5939" s="545"/>
      <c r="O5939" s="578"/>
      <c r="P5939" s="547"/>
      <c r="Q5939" s="547"/>
      <c r="R5939" s="547"/>
    </row>
    <row r="5940" spans="6:18" s="577" customFormat="1">
      <c r="F5940" s="545"/>
      <c r="H5940" s="545"/>
      <c r="J5940" s="545"/>
      <c r="O5940" s="578"/>
      <c r="P5940" s="547"/>
      <c r="Q5940" s="547"/>
      <c r="R5940" s="547"/>
    </row>
    <row r="5941" spans="6:18" s="577" customFormat="1">
      <c r="F5941" s="545"/>
      <c r="H5941" s="545"/>
      <c r="J5941" s="545"/>
      <c r="O5941" s="578"/>
      <c r="P5941" s="547"/>
      <c r="Q5941" s="547"/>
      <c r="R5941" s="547"/>
    </row>
    <row r="5942" spans="6:18" s="577" customFormat="1">
      <c r="F5942" s="545"/>
      <c r="H5942" s="545"/>
      <c r="J5942" s="545"/>
      <c r="O5942" s="578"/>
      <c r="P5942" s="547"/>
      <c r="Q5942" s="547"/>
      <c r="R5942" s="547"/>
    </row>
    <row r="5943" spans="6:18" s="577" customFormat="1">
      <c r="F5943" s="545"/>
      <c r="H5943" s="545"/>
      <c r="J5943" s="545"/>
      <c r="O5943" s="578"/>
      <c r="P5943" s="547"/>
      <c r="Q5943" s="547"/>
      <c r="R5943" s="547"/>
    </row>
    <row r="5944" spans="6:18" s="577" customFormat="1">
      <c r="F5944" s="545"/>
      <c r="H5944" s="545"/>
      <c r="J5944" s="545"/>
      <c r="O5944" s="578"/>
      <c r="P5944" s="547"/>
      <c r="Q5944" s="547"/>
      <c r="R5944" s="547"/>
    </row>
    <row r="5945" spans="6:18" s="577" customFormat="1">
      <c r="F5945" s="545"/>
      <c r="H5945" s="545"/>
      <c r="J5945" s="545"/>
      <c r="O5945" s="578"/>
      <c r="P5945" s="547"/>
      <c r="Q5945" s="547"/>
      <c r="R5945" s="547"/>
    </row>
    <row r="5946" spans="6:18" s="577" customFormat="1">
      <c r="F5946" s="545"/>
      <c r="H5946" s="545"/>
      <c r="J5946" s="545"/>
      <c r="O5946" s="578"/>
      <c r="P5946" s="547"/>
      <c r="Q5946" s="547"/>
      <c r="R5946" s="547"/>
    </row>
    <row r="5947" spans="6:18" s="577" customFormat="1">
      <c r="F5947" s="545"/>
      <c r="H5947" s="545"/>
      <c r="J5947" s="545"/>
      <c r="O5947" s="578"/>
      <c r="P5947" s="547"/>
      <c r="Q5947" s="547"/>
      <c r="R5947" s="547"/>
    </row>
    <row r="5948" spans="6:18" s="577" customFormat="1">
      <c r="F5948" s="545"/>
      <c r="H5948" s="545"/>
      <c r="J5948" s="545"/>
      <c r="O5948" s="578"/>
      <c r="P5948" s="547"/>
      <c r="Q5948" s="547"/>
      <c r="R5948" s="547"/>
    </row>
    <row r="5949" spans="6:18" s="577" customFormat="1">
      <c r="F5949" s="545"/>
      <c r="H5949" s="545"/>
      <c r="J5949" s="545"/>
      <c r="O5949" s="578"/>
      <c r="P5949" s="547"/>
      <c r="Q5949" s="547"/>
      <c r="R5949" s="547"/>
    </row>
    <row r="5950" spans="6:18" s="577" customFormat="1">
      <c r="F5950" s="545"/>
      <c r="H5950" s="545"/>
      <c r="J5950" s="545"/>
      <c r="O5950" s="578"/>
      <c r="P5950" s="547"/>
      <c r="Q5950" s="547"/>
      <c r="R5950" s="547"/>
    </row>
    <row r="5951" spans="6:18" s="577" customFormat="1">
      <c r="F5951" s="545"/>
      <c r="H5951" s="545"/>
      <c r="J5951" s="545"/>
      <c r="O5951" s="578"/>
      <c r="P5951" s="547"/>
      <c r="Q5951" s="547"/>
      <c r="R5951" s="547"/>
    </row>
    <row r="5952" spans="6:18" s="577" customFormat="1">
      <c r="F5952" s="545"/>
      <c r="H5952" s="545"/>
      <c r="J5952" s="545"/>
      <c r="O5952" s="578"/>
      <c r="P5952" s="547"/>
      <c r="Q5952" s="547"/>
      <c r="R5952" s="547"/>
    </row>
    <row r="5953" spans="6:18" s="577" customFormat="1">
      <c r="F5953" s="545"/>
      <c r="H5953" s="545"/>
      <c r="J5953" s="545"/>
      <c r="O5953" s="578"/>
      <c r="P5953" s="547"/>
      <c r="Q5953" s="547"/>
      <c r="R5953" s="547"/>
    </row>
    <row r="5954" spans="6:18" s="577" customFormat="1">
      <c r="F5954" s="545"/>
      <c r="H5954" s="545"/>
      <c r="J5954" s="545"/>
      <c r="O5954" s="578"/>
      <c r="P5954" s="547"/>
      <c r="Q5954" s="547"/>
      <c r="R5954" s="547"/>
    </row>
    <row r="5955" spans="6:18" s="577" customFormat="1">
      <c r="F5955" s="545"/>
      <c r="H5955" s="545"/>
      <c r="J5955" s="545"/>
      <c r="O5955" s="578"/>
      <c r="P5955" s="547"/>
      <c r="Q5955" s="547"/>
      <c r="R5955" s="547"/>
    </row>
    <row r="5956" spans="6:18" s="577" customFormat="1">
      <c r="F5956" s="545"/>
      <c r="H5956" s="545"/>
      <c r="J5956" s="545"/>
      <c r="O5956" s="578"/>
      <c r="P5956" s="547"/>
      <c r="Q5956" s="547"/>
      <c r="R5956" s="547"/>
    </row>
    <row r="5957" spans="6:18" s="577" customFormat="1">
      <c r="F5957" s="545"/>
      <c r="H5957" s="545"/>
      <c r="J5957" s="545"/>
      <c r="O5957" s="578"/>
      <c r="P5957" s="547"/>
      <c r="Q5957" s="547"/>
      <c r="R5957" s="547"/>
    </row>
    <row r="5958" spans="6:18" s="577" customFormat="1">
      <c r="F5958" s="545"/>
      <c r="H5958" s="545"/>
      <c r="J5958" s="545"/>
      <c r="O5958" s="578"/>
      <c r="P5958" s="547"/>
      <c r="Q5958" s="547"/>
      <c r="R5958" s="547"/>
    </row>
    <row r="5959" spans="6:18" s="577" customFormat="1">
      <c r="F5959" s="545"/>
      <c r="H5959" s="545"/>
      <c r="J5959" s="545"/>
      <c r="O5959" s="578"/>
      <c r="P5959" s="547"/>
      <c r="Q5959" s="547"/>
      <c r="R5959" s="547"/>
    </row>
    <row r="5960" spans="6:18" s="577" customFormat="1">
      <c r="F5960" s="545"/>
      <c r="H5960" s="545"/>
      <c r="J5960" s="545"/>
      <c r="O5960" s="578"/>
      <c r="P5960" s="547"/>
      <c r="Q5960" s="547"/>
      <c r="R5960" s="547"/>
    </row>
    <row r="5961" spans="6:18" s="577" customFormat="1">
      <c r="F5961" s="545"/>
      <c r="H5961" s="545"/>
      <c r="J5961" s="545"/>
      <c r="O5961" s="578"/>
      <c r="P5961" s="547"/>
      <c r="Q5961" s="547"/>
      <c r="R5961" s="547"/>
    </row>
    <row r="5962" spans="6:18" s="577" customFormat="1">
      <c r="F5962" s="545"/>
      <c r="H5962" s="545"/>
      <c r="J5962" s="545"/>
      <c r="O5962" s="578"/>
      <c r="P5962" s="547"/>
      <c r="Q5962" s="547"/>
      <c r="R5962" s="547"/>
    </row>
    <row r="5963" spans="6:18" s="577" customFormat="1">
      <c r="F5963" s="545"/>
      <c r="H5963" s="545"/>
      <c r="J5963" s="545"/>
      <c r="O5963" s="578"/>
      <c r="P5963" s="547"/>
      <c r="Q5963" s="547"/>
      <c r="R5963" s="547"/>
    </row>
    <row r="5964" spans="6:18" s="577" customFormat="1">
      <c r="F5964" s="545"/>
      <c r="H5964" s="545"/>
      <c r="J5964" s="545"/>
      <c r="O5964" s="578"/>
      <c r="P5964" s="547"/>
      <c r="Q5964" s="547"/>
      <c r="R5964" s="547"/>
    </row>
    <row r="5965" spans="6:18" s="577" customFormat="1">
      <c r="F5965" s="545"/>
      <c r="H5965" s="545"/>
      <c r="J5965" s="545"/>
      <c r="O5965" s="578"/>
      <c r="P5965" s="547"/>
      <c r="Q5965" s="547"/>
      <c r="R5965" s="547"/>
    </row>
    <row r="5966" spans="6:18" s="577" customFormat="1">
      <c r="F5966" s="545"/>
      <c r="H5966" s="545"/>
      <c r="J5966" s="545"/>
      <c r="O5966" s="578"/>
      <c r="P5966" s="547"/>
      <c r="Q5966" s="547"/>
      <c r="R5966" s="547"/>
    </row>
    <row r="5967" spans="6:18" s="577" customFormat="1">
      <c r="F5967" s="545"/>
      <c r="H5967" s="545"/>
      <c r="J5967" s="545"/>
      <c r="O5967" s="578"/>
      <c r="P5967" s="547"/>
      <c r="Q5967" s="547"/>
      <c r="R5967" s="547"/>
    </row>
    <row r="5968" spans="6:18" s="577" customFormat="1">
      <c r="F5968" s="545"/>
      <c r="H5968" s="545"/>
      <c r="J5968" s="545"/>
      <c r="O5968" s="578"/>
      <c r="P5968" s="547"/>
      <c r="Q5968" s="547"/>
      <c r="R5968" s="547"/>
    </row>
    <row r="5969" spans="6:18" s="577" customFormat="1">
      <c r="F5969" s="545"/>
      <c r="H5969" s="545"/>
      <c r="J5969" s="545"/>
      <c r="O5969" s="578"/>
      <c r="P5969" s="547"/>
      <c r="Q5969" s="547"/>
      <c r="R5969" s="547"/>
    </row>
    <row r="5970" spans="6:18" s="577" customFormat="1">
      <c r="F5970" s="545"/>
      <c r="H5970" s="545"/>
      <c r="J5970" s="545"/>
      <c r="O5970" s="578"/>
      <c r="P5970" s="547"/>
      <c r="Q5970" s="547"/>
      <c r="R5970" s="547"/>
    </row>
    <row r="5971" spans="6:18" s="577" customFormat="1">
      <c r="F5971" s="545"/>
      <c r="H5971" s="545"/>
      <c r="J5971" s="545"/>
      <c r="O5971" s="578"/>
      <c r="P5971" s="547"/>
      <c r="Q5971" s="547"/>
      <c r="R5971" s="547"/>
    </row>
    <row r="5972" spans="6:18" s="577" customFormat="1">
      <c r="F5972" s="545"/>
      <c r="H5972" s="545"/>
      <c r="J5972" s="545"/>
      <c r="O5972" s="578"/>
      <c r="P5972" s="547"/>
      <c r="Q5972" s="547"/>
      <c r="R5972" s="547"/>
    </row>
    <row r="5973" spans="6:18" s="577" customFormat="1">
      <c r="F5973" s="545"/>
      <c r="H5973" s="545"/>
      <c r="J5973" s="545"/>
      <c r="O5973" s="578"/>
      <c r="P5973" s="547"/>
      <c r="Q5973" s="547"/>
      <c r="R5973" s="547"/>
    </row>
    <row r="5974" spans="6:18" s="577" customFormat="1">
      <c r="F5974" s="545"/>
      <c r="H5974" s="545"/>
      <c r="J5974" s="545"/>
      <c r="O5974" s="578"/>
      <c r="P5974" s="547"/>
      <c r="Q5974" s="547"/>
      <c r="R5974" s="547"/>
    </row>
    <row r="5975" spans="6:18" s="577" customFormat="1">
      <c r="F5975" s="545"/>
      <c r="H5975" s="545"/>
      <c r="J5975" s="545"/>
      <c r="O5975" s="578"/>
      <c r="P5975" s="547"/>
      <c r="Q5975" s="547"/>
      <c r="R5975" s="547"/>
    </row>
    <row r="5976" spans="6:18" s="577" customFormat="1">
      <c r="F5976" s="545"/>
      <c r="H5976" s="545"/>
      <c r="J5976" s="545"/>
      <c r="O5976" s="578"/>
      <c r="P5976" s="547"/>
      <c r="Q5976" s="547"/>
      <c r="R5976" s="547"/>
    </row>
    <row r="5977" spans="6:18" s="577" customFormat="1">
      <c r="F5977" s="545"/>
      <c r="H5977" s="545"/>
      <c r="J5977" s="545"/>
      <c r="O5977" s="578"/>
      <c r="P5977" s="547"/>
      <c r="Q5977" s="547"/>
      <c r="R5977" s="547"/>
    </row>
    <row r="5978" spans="6:18" s="577" customFormat="1">
      <c r="F5978" s="545"/>
      <c r="H5978" s="545"/>
      <c r="J5978" s="545"/>
      <c r="O5978" s="578"/>
      <c r="P5978" s="547"/>
      <c r="Q5978" s="547"/>
      <c r="R5978" s="547"/>
    </row>
    <row r="5979" spans="6:18" s="577" customFormat="1">
      <c r="F5979" s="545"/>
      <c r="H5979" s="545"/>
      <c r="J5979" s="545"/>
      <c r="O5979" s="578"/>
      <c r="P5979" s="547"/>
      <c r="Q5979" s="547"/>
      <c r="R5979" s="547"/>
    </row>
    <row r="5980" spans="6:18" s="577" customFormat="1">
      <c r="F5980" s="545"/>
      <c r="H5980" s="545"/>
      <c r="J5980" s="545"/>
      <c r="O5980" s="578"/>
      <c r="P5980" s="547"/>
      <c r="Q5980" s="547"/>
      <c r="R5980" s="547"/>
    </row>
    <row r="5981" spans="6:18" s="577" customFormat="1">
      <c r="F5981" s="545"/>
      <c r="H5981" s="545"/>
      <c r="J5981" s="545"/>
      <c r="O5981" s="578"/>
      <c r="P5981" s="547"/>
      <c r="Q5981" s="547"/>
      <c r="R5981" s="547"/>
    </row>
    <row r="5982" spans="6:18" s="577" customFormat="1">
      <c r="F5982" s="545"/>
      <c r="H5982" s="545"/>
      <c r="J5982" s="545"/>
      <c r="O5982" s="578"/>
      <c r="P5982" s="547"/>
      <c r="Q5982" s="547"/>
      <c r="R5982" s="547"/>
    </row>
    <row r="5983" spans="6:18" s="577" customFormat="1">
      <c r="F5983" s="545"/>
      <c r="H5983" s="545"/>
      <c r="J5983" s="545"/>
      <c r="O5983" s="578"/>
      <c r="P5983" s="547"/>
      <c r="Q5983" s="547"/>
      <c r="R5983" s="547"/>
    </row>
    <row r="5984" spans="6:18" s="577" customFormat="1">
      <c r="F5984" s="545"/>
      <c r="H5984" s="545"/>
      <c r="J5984" s="545"/>
      <c r="O5984" s="578"/>
      <c r="P5984" s="547"/>
      <c r="Q5984" s="547"/>
      <c r="R5984" s="547"/>
    </row>
    <row r="5985" spans="6:18" s="577" customFormat="1">
      <c r="F5985" s="545"/>
      <c r="H5985" s="545"/>
      <c r="J5985" s="545"/>
      <c r="O5985" s="578"/>
      <c r="P5985" s="547"/>
      <c r="Q5985" s="547"/>
      <c r="R5985" s="547"/>
    </row>
    <row r="5986" spans="6:18" s="577" customFormat="1">
      <c r="F5986" s="545"/>
      <c r="H5986" s="545"/>
      <c r="J5986" s="545"/>
      <c r="O5986" s="578"/>
      <c r="P5986" s="547"/>
      <c r="Q5986" s="547"/>
      <c r="R5986" s="547"/>
    </row>
    <row r="5987" spans="6:18" s="577" customFormat="1">
      <c r="F5987" s="545"/>
      <c r="H5987" s="545"/>
      <c r="J5987" s="545"/>
      <c r="O5987" s="578"/>
      <c r="P5987" s="547"/>
      <c r="Q5987" s="547"/>
      <c r="R5987" s="547"/>
    </row>
    <row r="5988" spans="6:18" s="577" customFormat="1">
      <c r="F5988" s="545"/>
      <c r="H5988" s="545"/>
      <c r="J5988" s="545"/>
      <c r="O5988" s="578"/>
      <c r="P5988" s="547"/>
      <c r="Q5988" s="547"/>
      <c r="R5988" s="547"/>
    </row>
    <row r="5989" spans="6:18" s="577" customFormat="1">
      <c r="F5989" s="545"/>
      <c r="H5989" s="545"/>
      <c r="J5989" s="545"/>
      <c r="O5989" s="578"/>
      <c r="P5989" s="547"/>
      <c r="Q5989" s="547"/>
      <c r="R5989" s="547"/>
    </row>
    <row r="5990" spans="6:18" s="577" customFormat="1">
      <c r="F5990" s="545"/>
      <c r="H5990" s="545"/>
      <c r="J5990" s="545"/>
      <c r="O5990" s="578"/>
      <c r="P5990" s="547"/>
      <c r="Q5990" s="547"/>
      <c r="R5990" s="547"/>
    </row>
    <row r="5991" spans="6:18" s="577" customFormat="1">
      <c r="F5991" s="545"/>
      <c r="H5991" s="545"/>
      <c r="J5991" s="545"/>
      <c r="O5991" s="578"/>
      <c r="P5991" s="547"/>
      <c r="Q5991" s="547"/>
      <c r="R5991" s="547"/>
    </row>
    <row r="5992" spans="6:18" s="577" customFormat="1">
      <c r="F5992" s="545"/>
      <c r="H5992" s="545"/>
      <c r="J5992" s="545"/>
      <c r="O5992" s="578"/>
      <c r="P5992" s="547"/>
      <c r="Q5992" s="547"/>
      <c r="R5992" s="547"/>
    </row>
    <row r="5993" spans="6:18" s="577" customFormat="1">
      <c r="F5993" s="545"/>
      <c r="H5993" s="545"/>
      <c r="J5993" s="545"/>
      <c r="O5993" s="578"/>
      <c r="P5993" s="547"/>
      <c r="Q5993" s="547"/>
      <c r="R5993" s="547"/>
    </row>
    <row r="5994" spans="6:18" s="577" customFormat="1">
      <c r="F5994" s="545"/>
      <c r="H5994" s="545"/>
      <c r="J5994" s="545"/>
      <c r="O5994" s="578"/>
      <c r="P5994" s="547"/>
      <c r="Q5994" s="547"/>
      <c r="R5994" s="547"/>
    </row>
    <row r="5995" spans="6:18" s="577" customFormat="1">
      <c r="F5995" s="545"/>
      <c r="H5995" s="545"/>
      <c r="J5995" s="545"/>
      <c r="O5995" s="578"/>
      <c r="P5995" s="547"/>
      <c r="Q5995" s="547"/>
      <c r="R5995" s="547"/>
    </row>
    <row r="5996" spans="6:18" s="577" customFormat="1">
      <c r="F5996" s="545"/>
      <c r="H5996" s="545"/>
      <c r="J5996" s="545"/>
      <c r="O5996" s="578"/>
      <c r="P5996" s="547"/>
      <c r="Q5996" s="547"/>
      <c r="R5996" s="547"/>
    </row>
    <row r="5997" spans="6:18" s="577" customFormat="1">
      <c r="F5997" s="545"/>
      <c r="H5997" s="545"/>
      <c r="J5997" s="545"/>
      <c r="O5997" s="578"/>
      <c r="P5997" s="547"/>
      <c r="Q5997" s="547"/>
      <c r="R5997" s="547"/>
    </row>
    <row r="5998" spans="6:18" s="577" customFormat="1">
      <c r="F5998" s="545"/>
      <c r="H5998" s="545"/>
      <c r="J5998" s="545"/>
      <c r="O5998" s="578"/>
      <c r="P5998" s="547"/>
      <c r="Q5998" s="547"/>
      <c r="R5998" s="547"/>
    </row>
    <row r="5999" spans="6:18" s="577" customFormat="1">
      <c r="F5999" s="545"/>
      <c r="H5999" s="545"/>
      <c r="J5999" s="545"/>
      <c r="O5999" s="578"/>
      <c r="P5999" s="547"/>
      <c r="Q5999" s="547"/>
      <c r="R5999" s="547"/>
    </row>
    <row r="6000" spans="6:18" s="577" customFormat="1">
      <c r="F6000" s="545"/>
      <c r="H6000" s="545"/>
      <c r="J6000" s="545"/>
      <c r="O6000" s="578"/>
      <c r="P6000" s="547"/>
      <c r="Q6000" s="547"/>
      <c r="R6000" s="547"/>
    </row>
    <row r="6001" spans="6:18" s="577" customFormat="1">
      <c r="F6001" s="545"/>
      <c r="H6001" s="545"/>
      <c r="J6001" s="545"/>
      <c r="O6001" s="578"/>
      <c r="P6001" s="547"/>
      <c r="Q6001" s="547"/>
      <c r="R6001" s="547"/>
    </row>
    <row r="6002" spans="6:18" s="577" customFormat="1">
      <c r="F6002" s="545"/>
      <c r="H6002" s="545"/>
      <c r="J6002" s="545"/>
      <c r="O6002" s="578"/>
      <c r="P6002" s="547"/>
      <c r="Q6002" s="547"/>
      <c r="R6002" s="547"/>
    </row>
    <row r="6003" spans="6:18" s="577" customFormat="1">
      <c r="F6003" s="545"/>
      <c r="H6003" s="545"/>
      <c r="J6003" s="545"/>
      <c r="O6003" s="578"/>
      <c r="P6003" s="547"/>
      <c r="Q6003" s="547"/>
      <c r="R6003" s="547"/>
    </row>
    <row r="6004" spans="6:18" s="577" customFormat="1">
      <c r="F6004" s="545"/>
      <c r="H6004" s="545"/>
      <c r="J6004" s="545"/>
      <c r="O6004" s="578"/>
      <c r="P6004" s="547"/>
      <c r="Q6004" s="547"/>
      <c r="R6004" s="547"/>
    </row>
    <row r="6005" spans="6:18" s="577" customFormat="1">
      <c r="F6005" s="545"/>
      <c r="H6005" s="545"/>
      <c r="J6005" s="545"/>
      <c r="O6005" s="578"/>
      <c r="P6005" s="547"/>
      <c r="Q6005" s="547"/>
      <c r="R6005" s="547"/>
    </row>
    <row r="6006" spans="6:18" s="577" customFormat="1">
      <c r="F6006" s="545"/>
      <c r="H6006" s="545"/>
      <c r="J6006" s="545"/>
      <c r="O6006" s="578"/>
      <c r="P6006" s="547"/>
      <c r="Q6006" s="547"/>
      <c r="R6006" s="547"/>
    </row>
    <row r="6007" spans="6:18" s="577" customFormat="1">
      <c r="F6007" s="545"/>
      <c r="H6007" s="545"/>
      <c r="J6007" s="545"/>
      <c r="O6007" s="578"/>
      <c r="P6007" s="547"/>
      <c r="Q6007" s="547"/>
      <c r="R6007" s="547"/>
    </row>
    <row r="6008" spans="6:18" s="577" customFormat="1">
      <c r="F6008" s="545"/>
      <c r="H6008" s="545"/>
      <c r="J6008" s="545"/>
      <c r="O6008" s="578"/>
      <c r="P6008" s="547"/>
      <c r="Q6008" s="547"/>
      <c r="R6008" s="547"/>
    </row>
    <row r="6009" spans="6:18" s="577" customFormat="1">
      <c r="F6009" s="545"/>
      <c r="H6009" s="545"/>
      <c r="J6009" s="545"/>
      <c r="O6009" s="578"/>
      <c r="P6009" s="547"/>
      <c r="Q6009" s="547"/>
      <c r="R6009" s="547"/>
    </row>
    <row r="6010" spans="6:18" s="577" customFormat="1">
      <c r="F6010" s="545"/>
      <c r="H6010" s="545"/>
      <c r="J6010" s="545"/>
      <c r="O6010" s="578"/>
      <c r="P6010" s="547"/>
      <c r="Q6010" s="547"/>
      <c r="R6010" s="547"/>
    </row>
    <row r="6011" spans="6:18" s="577" customFormat="1">
      <c r="F6011" s="545"/>
      <c r="H6011" s="545"/>
      <c r="J6011" s="545"/>
      <c r="O6011" s="578"/>
      <c r="P6011" s="547"/>
      <c r="Q6011" s="547"/>
      <c r="R6011" s="547"/>
    </row>
    <row r="6012" spans="6:18" s="577" customFormat="1">
      <c r="F6012" s="545"/>
      <c r="H6012" s="545"/>
      <c r="J6012" s="545"/>
      <c r="O6012" s="578"/>
      <c r="P6012" s="547"/>
      <c r="Q6012" s="547"/>
      <c r="R6012" s="547"/>
    </row>
    <row r="6013" spans="6:18" s="577" customFormat="1">
      <c r="F6013" s="545"/>
      <c r="H6013" s="545"/>
      <c r="J6013" s="545"/>
      <c r="O6013" s="578"/>
      <c r="P6013" s="547"/>
      <c r="Q6013" s="547"/>
      <c r="R6013" s="547"/>
    </row>
    <row r="6014" spans="6:18" s="577" customFormat="1">
      <c r="F6014" s="545"/>
      <c r="H6014" s="545"/>
      <c r="J6014" s="545"/>
      <c r="O6014" s="578"/>
      <c r="P6014" s="547"/>
      <c r="Q6014" s="547"/>
      <c r="R6014" s="547"/>
    </row>
    <row r="6015" spans="6:18" s="577" customFormat="1">
      <c r="F6015" s="545"/>
      <c r="H6015" s="545"/>
      <c r="J6015" s="545"/>
      <c r="O6015" s="578"/>
      <c r="P6015" s="547"/>
      <c r="Q6015" s="547"/>
      <c r="R6015" s="547"/>
    </row>
    <row r="6016" spans="6:18" s="577" customFormat="1">
      <c r="F6016" s="545"/>
      <c r="H6016" s="545"/>
      <c r="J6016" s="545"/>
      <c r="O6016" s="578"/>
      <c r="P6016" s="547"/>
      <c r="Q6016" s="547"/>
      <c r="R6016" s="547"/>
    </row>
    <row r="6017" spans="6:18" s="577" customFormat="1">
      <c r="F6017" s="545"/>
      <c r="H6017" s="545"/>
      <c r="J6017" s="545"/>
      <c r="O6017" s="578"/>
      <c r="P6017" s="547"/>
      <c r="Q6017" s="547"/>
      <c r="R6017" s="547"/>
    </row>
    <row r="6018" spans="6:18" s="577" customFormat="1">
      <c r="F6018" s="545"/>
      <c r="H6018" s="545"/>
      <c r="J6018" s="545"/>
      <c r="O6018" s="578"/>
      <c r="P6018" s="547"/>
      <c r="Q6018" s="547"/>
      <c r="R6018" s="547"/>
    </row>
    <row r="6019" spans="6:18" s="577" customFormat="1">
      <c r="F6019" s="545"/>
      <c r="H6019" s="545"/>
      <c r="J6019" s="545"/>
      <c r="O6019" s="578"/>
      <c r="P6019" s="547"/>
      <c r="Q6019" s="547"/>
      <c r="R6019" s="547"/>
    </row>
    <row r="6020" spans="6:18" s="577" customFormat="1">
      <c r="F6020" s="545"/>
      <c r="H6020" s="545"/>
      <c r="J6020" s="545"/>
      <c r="O6020" s="578"/>
      <c r="P6020" s="547"/>
      <c r="Q6020" s="547"/>
      <c r="R6020" s="547"/>
    </row>
    <row r="6021" spans="6:18" s="577" customFormat="1">
      <c r="F6021" s="545"/>
      <c r="H6021" s="545"/>
      <c r="J6021" s="545"/>
      <c r="O6021" s="578"/>
      <c r="P6021" s="547"/>
      <c r="Q6021" s="547"/>
      <c r="R6021" s="547"/>
    </row>
    <row r="6022" spans="6:18" s="577" customFormat="1">
      <c r="F6022" s="545"/>
      <c r="H6022" s="545"/>
      <c r="J6022" s="545"/>
      <c r="O6022" s="578"/>
      <c r="P6022" s="547"/>
      <c r="Q6022" s="547"/>
      <c r="R6022" s="547"/>
    </row>
    <row r="6023" spans="6:18" s="577" customFormat="1">
      <c r="F6023" s="545"/>
      <c r="H6023" s="545"/>
      <c r="J6023" s="545"/>
      <c r="O6023" s="578"/>
      <c r="P6023" s="547"/>
      <c r="Q6023" s="547"/>
      <c r="R6023" s="547"/>
    </row>
    <row r="6024" spans="6:18" s="577" customFormat="1">
      <c r="F6024" s="545"/>
      <c r="H6024" s="545"/>
      <c r="J6024" s="545"/>
      <c r="O6024" s="578"/>
      <c r="P6024" s="547"/>
      <c r="Q6024" s="547"/>
      <c r="R6024" s="547"/>
    </row>
    <row r="6025" spans="6:18" s="577" customFormat="1">
      <c r="F6025" s="545"/>
      <c r="H6025" s="545"/>
      <c r="J6025" s="545"/>
      <c r="O6025" s="578"/>
      <c r="P6025" s="547"/>
      <c r="Q6025" s="547"/>
      <c r="R6025" s="547"/>
    </row>
    <row r="6026" spans="6:18" s="577" customFormat="1">
      <c r="F6026" s="545"/>
      <c r="H6026" s="545"/>
      <c r="J6026" s="545"/>
      <c r="O6026" s="578"/>
      <c r="P6026" s="547"/>
      <c r="Q6026" s="547"/>
      <c r="R6026" s="547"/>
    </row>
    <row r="6027" spans="6:18" s="577" customFormat="1">
      <c r="F6027" s="545"/>
      <c r="H6027" s="545"/>
      <c r="J6027" s="545"/>
      <c r="O6027" s="578"/>
      <c r="P6027" s="547"/>
      <c r="Q6027" s="547"/>
      <c r="R6027" s="547"/>
    </row>
    <row r="6028" spans="6:18" s="577" customFormat="1">
      <c r="F6028" s="545"/>
      <c r="H6028" s="545"/>
      <c r="J6028" s="545"/>
      <c r="O6028" s="578"/>
      <c r="P6028" s="547"/>
      <c r="Q6028" s="547"/>
      <c r="R6028" s="547"/>
    </row>
    <row r="6029" spans="6:18" s="577" customFormat="1">
      <c r="F6029" s="545"/>
      <c r="H6029" s="545"/>
      <c r="J6029" s="545"/>
      <c r="O6029" s="578"/>
      <c r="P6029" s="547"/>
      <c r="Q6029" s="547"/>
      <c r="R6029" s="547"/>
    </row>
    <row r="6030" spans="6:18" s="577" customFormat="1">
      <c r="F6030" s="545"/>
      <c r="H6030" s="545"/>
      <c r="J6030" s="545"/>
      <c r="O6030" s="578"/>
      <c r="P6030" s="547"/>
      <c r="Q6030" s="547"/>
      <c r="R6030" s="547"/>
    </row>
    <row r="6031" spans="6:18" s="577" customFormat="1">
      <c r="F6031" s="545"/>
      <c r="H6031" s="545"/>
      <c r="J6031" s="545"/>
      <c r="O6031" s="578"/>
      <c r="P6031" s="547"/>
      <c r="Q6031" s="547"/>
      <c r="R6031" s="547"/>
    </row>
    <row r="6032" spans="6:18" s="577" customFormat="1">
      <c r="F6032" s="545"/>
      <c r="H6032" s="545"/>
      <c r="J6032" s="545"/>
      <c r="O6032" s="578"/>
      <c r="P6032" s="547"/>
      <c r="Q6032" s="547"/>
      <c r="R6032" s="547"/>
    </row>
    <row r="6033" spans="6:18" s="577" customFormat="1">
      <c r="F6033" s="545"/>
      <c r="H6033" s="545"/>
      <c r="J6033" s="545"/>
      <c r="O6033" s="578"/>
      <c r="P6033" s="547"/>
      <c r="Q6033" s="547"/>
      <c r="R6033" s="547"/>
    </row>
    <row r="6034" spans="6:18" s="577" customFormat="1">
      <c r="F6034" s="545"/>
      <c r="H6034" s="545"/>
      <c r="J6034" s="545"/>
      <c r="O6034" s="578"/>
      <c r="P6034" s="547"/>
      <c r="Q6034" s="547"/>
      <c r="R6034" s="547"/>
    </row>
    <row r="6035" spans="6:18" s="577" customFormat="1">
      <c r="F6035" s="545"/>
      <c r="H6035" s="545"/>
      <c r="J6035" s="545"/>
      <c r="O6035" s="578"/>
      <c r="P6035" s="547"/>
      <c r="Q6035" s="547"/>
      <c r="R6035" s="547"/>
    </row>
    <row r="6036" spans="6:18" s="577" customFormat="1">
      <c r="F6036" s="545"/>
      <c r="H6036" s="545"/>
      <c r="J6036" s="545"/>
      <c r="O6036" s="578"/>
      <c r="P6036" s="547"/>
      <c r="Q6036" s="547"/>
      <c r="R6036" s="547"/>
    </row>
    <row r="6037" spans="6:18" s="577" customFormat="1">
      <c r="F6037" s="545"/>
      <c r="H6037" s="545"/>
      <c r="J6037" s="545"/>
      <c r="O6037" s="578"/>
      <c r="P6037" s="547"/>
      <c r="Q6037" s="547"/>
      <c r="R6037" s="547"/>
    </row>
    <row r="6038" spans="6:18" s="577" customFormat="1">
      <c r="F6038" s="545"/>
      <c r="H6038" s="545"/>
      <c r="J6038" s="545"/>
      <c r="O6038" s="578"/>
      <c r="P6038" s="547"/>
      <c r="Q6038" s="547"/>
      <c r="R6038" s="547"/>
    </row>
    <row r="6039" spans="6:18" s="577" customFormat="1">
      <c r="F6039" s="545"/>
      <c r="H6039" s="545"/>
      <c r="J6039" s="545"/>
      <c r="O6039" s="578"/>
      <c r="P6039" s="547"/>
      <c r="Q6039" s="547"/>
      <c r="R6039" s="547"/>
    </row>
    <row r="6040" spans="6:18" s="577" customFormat="1">
      <c r="F6040" s="545"/>
      <c r="H6040" s="545"/>
      <c r="J6040" s="545"/>
      <c r="O6040" s="578"/>
      <c r="P6040" s="547"/>
      <c r="Q6040" s="547"/>
      <c r="R6040" s="547"/>
    </row>
    <row r="6041" spans="6:18" s="577" customFormat="1">
      <c r="F6041" s="545"/>
      <c r="H6041" s="545"/>
      <c r="J6041" s="545"/>
      <c r="O6041" s="578"/>
      <c r="P6041" s="547"/>
      <c r="Q6041" s="547"/>
      <c r="R6041" s="547"/>
    </row>
    <row r="6042" spans="6:18" s="577" customFormat="1">
      <c r="F6042" s="545"/>
      <c r="H6042" s="545"/>
      <c r="J6042" s="545"/>
      <c r="O6042" s="578"/>
      <c r="P6042" s="547"/>
      <c r="Q6042" s="547"/>
      <c r="R6042" s="547"/>
    </row>
    <row r="6043" spans="6:18" s="577" customFormat="1">
      <c r="F6043" s="545"/>
      <c r="H6043" s="545"/>
      <c r="J6043" s="545"/>
      <c r="O6043" s="578"/>
      <c r="P6043" s="547"/>
      <c r="Q6043" s="547"/>
      <c r="R6043" s="547"/>
    </row>
    <row r="6044" spans="6:18" s="577" customFormat="1">
      <c r="F6044" s="545"/>
      <c r="H6044" s="545"/>
      <c r="J6044" s="545"/>
      <c r="O6044" s="578"/>
      <c r="P6044" s="547"/>
      <c r="Q6044" s="547"/>
      <c r="R6044" s="547"/>
    </row>
    <row r="6045" spans="6:18" s="577" customFormat="1">
      <c r="F6045" s="545"/>
      <c r="H6045" s="545"/>
      <c r="J6045" s="545"/>
      <c r="O6045" s="578"/>
      <c r="P6045" s="547"/>
      <c r="Q6045" s="547"/>
      <c r="R6045" s="547"/>
    </row>
    <row r="6046" spans="6:18" s="577" customFormat="1">
      <c r="F6046" s="545"/>
      <c r="H6046" s="545"/>
      <c r="J6046" s="545"/>
      <c r="O6046" s="578"/>
      <c r="P6046" s="547"/>
      <c r="Q6046" s="547"/>
      <c r="R6046" s="547"/>
    </row>
    <row r="6047" spans="6:18" s="577" customFormat="1">
      <c r="F6047" s="545"/>
      <c r="H6047" s="545"/>
      <c r="J6047" s="545"/>
      <c r="O6047" s="578"/>
      <c r="P6047" s="547"/>
      <c r="Q6047" s="547"/>
      <c r="R6047" s="547"/>
    </row>
    <row r="6048" spans="6:18" s="577" customFormat="1">
      <c r="F6048" s="545"/>
      <c r="H6048" s="545"/>
      <c r="J6048" s="545"/>
      <c r="O6048" s="578"/>
      <c r="P6048" s="547"/>
      <c r="Q6048" s="547"/>
      <c r="R6048" s="547"/>
    </row>
    <row r="6049" spans="6:18" s="577" customFormat="1">
      <c r="F6049" s="545"/>
      <c r="H6049" s="545"/>
      <c r="J6049" s="545"/>
      <c r="O6049" s="578"/>
      <c r="P6049" s="547"/>
      <c r="Q6049" s="547"/>
      <c r="R6049" s="547"/>
    </row>
    <row r="6050" spans="6:18" s="577" customFormat="1">
      <c r="F6050" s="545"/>
      <c r="H6050" s="545"/>
      <c r="J6050" s="545"/>
      <c r="O6050" s="578"/>
      <c r="P6050" s="547"/>
      <c r="Q6050" s="547"/>
      <c r="R6050" s="547"/>
    </row>
    <row r="6051" spans="6:18" s="577" customFormat="1">
      <c r="F6051" s="545"/>
      <c r="H6051" s="545"/>
      <c r="J6051" s="545"/>
      <c r="O6051" s="578"/>
      <c r="P6051" s="547"/>
      <c r="Q6051" s="547"/>
      <c r="R6051" s="547"/>
    </row>
    <row r="6052" spans="6:18" s="577" customFormat="1">
      <c r="F6052" s="545"/>
      <c r="H6052" s="545"/>
      <c r="J6052" s="545"/>
      <c r="O6052" s="578"/>
      <c r="P6052" s="547"/>
      <c r="Q6052" s="547"/>
      <c r="R6052" s="547"/>
    </row>
    <row r="6053" spans="6:18" s="577" customFormat="1">
      <c r="F6053" s="545"/>
      <c r="H6053" s="545"/>
      <c r="J6053" s="545"/>
      <c r="O6053" s="578"/>
      <c r="P6053" s="547"/>
      <c r="Q6053" s="547"/>
      <c r="R6053" s="547"/>
    </row>
    <row r="6054" spans="6:18" s="577" customFormat="1">
      <c r="F6054" s="545"/>
      <c r="H6054" s="545"/>
      <c r="J6054" s="545"/>
      <c r="O6054" s="578"/>
      <c r="P6054" s="547"/>
      <c r="Q6054" s="547"/>
      <c r="R6054" s="547"/>
    </row>
    <row r="6055" spans="6:18" s="577" customFormat="1">
      <c r="F6055" s="545"/>
      <c r="H6055" s="545"/>
      <c r="J6055" s="545"/>
      <c r="O6055" s="578"/>
      <c r="P6055" s="547"/>
      <c r="Q6055" s="547"/>
      <c r="R6055" s="547"/>
    </row>
    <row r="6056" spans="6:18" s="577" customFormat="1">
      <c r="F6056" s="545"/>
      <c r="H6056" s="545"/>
      <c r="J6056" s="545"/>
      <c r="O6056" s="578"/>
      <c r="P6056" s="547"/>
      <c r="Q6056" s="547"/>
      <c r="R6056" s="547"/>
    </row>
    <row r="6057" spans="6:18" s="577" customFormat="1">
      <c r="F6057" s="545"/>
      <c r="H6057" s="545"/>
      <c r="J6057" s="545"/>
      <c r="O6057" s="578"/>
      <c r="P6057" s="547"/>
      <c r="Q6057" s="547"/>
      <c r="R6057" s="547"/>
    </row>
    <row r="6058" spans="6:18" s="577" customFormat="1">
      <c r="F6058" s="545"/>
      <c r="H6058" s="545"/>
      <c r="J6058" s="545"/>
      <c r="O6058" s="578"/>
      <c r="P6058" s="547"/>
      <c r="Q6058" s="547"/>
      <c r="R6058" s="547"/>
    </row>
    <row r="6059" spans="6:18" s="577" customFormat="1">
      <c r="F6059" s="545"/>
      <c r="H6059" s="545"/>
      <c r="J6059" s="545"/>
      <c r="O6059" s="578"/>
      <c r="P6059" s="547"/>
      <c r="Q6059" s="547"/>
      <c r="R6059" s="547"/>
    </row>
    <row r="6060" spans="6:18" s="577" customFormat="1">
      <c r="F6060" s="545"/>
      <c r="H6060" s="545"/>
      <c r="J6060" s="545"/>
      <c r="O6060" s="578"/>
      <c r="P6060" s="547"/>
      <c r="Q6060" s="547"/>
      <c r="R6060" s="547"/>
    </row>
    <row r="6061" spans="6:18" s="577" customFormat="1">
      <c r="F6061" s="545"/>
      <c r="H6061" s="545"/>
      <c r="J6061" s="545"/>
      <c r="O6061" s="578"/>
      <c r="P6061" s="547"/>
      <c r="Q6061" s="547"/>
      <c r="R6061" s="547"/>
    </row>
    <row r="6062" spans="6:18" s="577" customFormat="1">
      <c r="F6062" s="545"/>
      <c r="H6062" s="545"/>
      <c r="J6062" s="545"/>
      <c r="O6062" s="578"/>
      <c r="P6062" s="547"/>
      <c r="Q6062" s="547"/>
      <c r="R6062" s="547"/>
    </row>
    <row r="6063" spans="6:18" s="577" customFormat="1">
      <c r="F6063" s="545"/>
      <c r="H6063" s="545"/>
      <c r="J6063" s="545"/>
      <c r="O6063" s="578"/>
      <c r="P6063" s="547"/>
      <c r="Q6063" s="547"/>
      <c r="R6063" s="547"/>
    </row>
    <row r="6064" spans="6:18" s="577" customFormat="1">
      <c r="F6064" s="545"/>
      <c r="H6064" s="545"/>
      <c r="J6064" s="545"/>
      <c r="O6064" s="578"/>
      <c r="P6064" s="547"/>
      <c r="Q6064" s="547"/>
      <c r="R6064" s="547"/>
    </row>
    <row r="6065" spans="6:18" s="577" customFormat="1">
      <c r="F6065" s="545"/>
      <c r="H6065" s="545"/>
      <c r="J6065" s="545"/>
      <c r="O6065" s="578"/>
      <c r="P6065" s="547"/>
      <c r="Q6065" s="547"/>
      <c r="R6065" s="547"/>
    </row>
    <row r="6066" spans="6:18" s="577" customFormat="1">
      <c r="F6066" s="545"/>
      <c r="H6066" s="545"/>
      <c r="J6066" s="545"/>
      <c r="O6066" s="578"/>
      <c r="P6066" s="547"/>
      <c r="Q6066" s="547"/>
      <c r="R6066" s="547"/>
    </row>
    <row r="6067" spans="6:18" s="577" customFormat="1">
      <c r="F6067" s="545"/>
      <c r="H6067" s="545"/>
      <c r="J6067" s="545"/>
      <c r="O6067" s="578"/>
      <c r="P6067" s="547"/>
      <c r="Q6067" s="547"/>
      <c r="R6067" s="547"/>
    </row>
    <row r="6068" spans="6:18" s="577" customFormat="1">
      <c r="F6068" s="545"/>
      <c r="H6068" s="545"/>
      <c r="J6068" s="545"/>
      <c r="O6068" s="578"/>
      <c r="P6068" s="547"/>
      <c r="Q6068" s="547"/>
      <c r="R6068" s="547"/>
    </row>
    <row r="6069" spans="6:18" s="577" customFormat="1">
      <c r="F6069" s="545"/>
      <c r="H6069" s="545"/>
      <c r="J6069" s="545"/>
      <c r="O6069" s="578"/>
      <c r="P6069" s="547"/>
      <c r="Q6069" s="547"/>
      <c r="R6069" s="547"/>
    </row>
    <row r="6070" spans="6:18" s="577" customFormat="1">
      <c r="F6070" s="545"/>
      <c r="H6070" s="545"/>
      <c r="J6070" s="545"/>
      <c r="O6070" s="578"/>
      <c r="P6070" s="547"/>
      <c r="Q6070" s="547"/>
      <c r="R6070" s="547"/>
    </row>
    <row r="6071" spans="6:18" s="577" customFormat="1">
      <c r="F6071" s="545"/>
      <c r="H6071" s="545"/>
      <c r="J6071" s="545"/>
      <c r="O6071" s="578"/>
      <c r="P6071" s="547"/>
      <c r="Q6071" s="547"/>
      <c r="R6071" s="547"/>
    </row>
    <row r="6072" spans="6:18" s="577" customFormat="1">
      <c r="F6072" s="545"/>
      <c r="H6072" s="545"/>
      <c r="J6072" s="545"/>
      <c r="O6072" s="578"/>
      <c r="P6072" s="547"/>
      <c r="Q6072" s="547"/>
      <c r="R6072" s="547"/>
    </row>
    <row r="6073" spans="6:18" s="577" customFormat="1">
      <c r="F6073" s="545"/>
      <c r="H6073" s="545"/>
      <c r="J6073" s="545"/>
      <c r="O6073" s="578"/>
      <c r="P6073" s="547"/>
      <c r="Q6073" s="547"/>
      <c r="R6073" s="547"/>
    </row>
    <row r="6074" spans="6:18" s="577" customFormat="1">
      <c r="F6074" s="545"/>
      <c r="H6074" s="545"/>
      <c r="J6074" s="545"/>
      <c r="O6074" s="578"/>
      <c r="P6074" s="547"/>
      <c r="Q6074" s="547"/>
      <c r="R6074" s="547"/>
    </row>
    <row r="6075" spans="6:18" s="577" customFormat="1">
      <c r="F6075" s="545"/>
      <c r="H6075" s="545"/>
      <c r="J6075" s="545"/>
      <c r="O6075" s="578"/>
      <c r="P6075" s="547"/>
      <c r="Q6075" s="547"/>
      <c r="R6075" s="547"/>
    </row>
    <row r="6076" spans="6:18" s="577" customFormat="1">
      <c r="F6076" s="545"/>
      <c r="H6076" s="545"/>
      <c r="J6076" s="545"/>
      <c r="O6076" s="578"/>
      <c r="P6076" s="547"/>
      <c r="Q6076" s="547"/>
      <c r="R6076" s="547"/>
    </row>
    <row r="6077" spans="6:18" s="577" customFormat="1">
      <c r="F6077" s="545"/>
      <c r="H6077" s="545"/>
      <c r="J6077" s="545"/>
      <c r="O6077" s="578"/>
      <c r="P6077" s="547"/>
      <c r="Q6077" s="547"/>
      <c r="R6077" s="547"/>
    </row>
    <row r="6078" spans="6:18" s="577" customFormat="1">
      <c r="F6078" s="545"/>
      <c r="H6078" s="545"/>
      <c r="J6078" s="545"/>
      <c r="O6078" s="578"/>
      <c r="P6078" s="547"/>
      <c r="Q6078" s="547"/>
      <c r="R6078" s="547"/>
    </row>
    <row r="6079" spans="6:18" s="577" customFormat="1">
      <c r="F6079" s="545"/>
      <c r="H6079" s="545"/>
      <c r="J6079" s="545"/>
      <c r="O6079" s="578"/>
      <c r="P6079" s="547"/>
      <c r="Q6079" s="547"/>
      <c r="R6079" s="547"/>
    </row>
    <row r="6080" spans="6:18" s="577" customFormat="1">
      <c r="F6080" s="545"/>
      <c r="H6080" s="545"/>
      <c r="J6080" s="545"/>
      <c r="O6080" s="578"/>
      <c r="P6080" s="547"/>
      <c r="Q6080" s="547"/>
      <c r="R6080" s="547"/>
    </row>
    <row r="6081" spans="6:18" s="577" customFormat="1">
      <c r="F6081" s="545"/>
      <c r="H6081" s="545"/>
      <c r="J6081" s="545"/>
      <c r="O6081" s="578"/>
      <c r="P6081" s="547"/>
      <c r="Q6081" s="547"/>
      <c r="R6081" s="547"/>
    </row>
    <row r="6082" spans="6:18" s="577" customFormat="1">
      <c r="F6082" s="545"/>
      <c r="H6082" s="545"/>
      <c r="J6082" s="545"/>
      <c r="O6082" s="578"/>
      <c r="P6082" s="547"/>
      <c r="Q6082" s="547"/>
      <c r="R6082" s="547"/>
    </row>
    <row r="6083" spans="6:18" s="577" customFormat="1">
      <c r="F6083" s="545"/>
      <c r="H6083" s="545"/>
      <c r="J6083" s="545"/>
      <c r="O6083" s="578"/>
      <c r="P6083" s="547"/>
      <c r="Q6083" s="547"/>
      <c r="R6083" s="547"/>
    </row>
    <row r="6084" spans="6:18" s="577" customFormat="1">
      <c r="F6084" s="545"/>
      <c r="H6084" s="545"/>
      <c r="J6084" s="545"/>
      <c r="O6084" s="578"/>
      <c r="P6084" s="547"/>
      <c r="Q6084" s="547"/>
      <c r="R6084" s="547"/>
    </row>
    <row r="6085" spans="6:18" s="577" customFormat="1">
      <c r="F6085" s="545"/>
      <c r="H6085" s="545"/>
      <c r="J6085" s="545"/>
      <c r="O6085" s="578"/>
      <c r="P6085" s="547"/>
      <c r="Q6085" s="547"/>
      <c r="R6085" s="547"/>
    </row>
    <row r="6086" spans="6:18" s="577" customFormat="1">
      <c r="F6086" s="545"/>
      <c r="H6086" s="545"/>
      <c r="J6086" s="545"/>
      <c r="O6086" s="578"/>
      <c r="P6086" s="547"/>
      <c r="Q6086" s="547"/>
      <c r="R6086" s="547"/>
    </row>
    <row r="6087" spans="6:18" s="577" customFormat="1">
      <c r="F6087" s="545"/>
      <c r="H6087" s="545"/>
      <c r="J6087" s="545"/>
      <c r="O6087" s="578"/>
      <c r="P6087" s="547"/>
      <c r="Q6087" s="547"/>
      <c r="R6087" s="547"/>
    </row>
    <row r="6088" spans="6:18" s="577" customFormat="1">
      <c r="F6088" s="545"/>
      <c r="H6088" s="545"/>
      <c r="J6088" s="545"/>
      <c r="O6088" s="578"/>
      <c r="P6088" s="547"/>
      <c r="Q6088" s="547"/>
      <c r="R6088" s="547"/>
    </row>
    <row r="6089" spans="6:18" s="577" customFormat="1">
      <c r="F6089" s="545"/>
      <c r="H6089" s="545"/>
      <c r="J6089" s="545"/>
      <c r="O6089" s="578"/>
      <c r="P6089" s="547"/>
      <c r="Q6089" s="547"/>
      <c r="R6089" s="547"/>
    </row>
    <row r="6090" spans="6:18" s="577" customFormat="1">
      <c r="F6090" s="545"/>
      <c r="H6090" s="545"/>
      <c r="J6090" s="545"/>
      <c r="O6090" s="578"/>
      <c r="P6090" s="547"/>
      <c r="Q6090" s="547"/>
      <c r="R6090" s="547"/>
    </row>
    <row r="6091" spans="6:18" s="577" customFormat="1">
      <c r="F6091" s="545"/>
      <c r="H6091" s="545"/>
      <c r="J6091" s="545"/>
      <c r="O6091" s="578"/>
      <c r="P6091" s="547"/>
      <c r="Q6091" s="547"/>
      <c r="R6091" s="547"/>
    </row>
    <row r="6092" spans="6:18" s="577" customFormat="1">
      <c r="F6092" s="545"/>
      <c r="H6092" s="545"/>
      <c r="J6092" s="545"/>
      <c r="O6092" s="578"/>
      <c r="P6092" s="547"/>
      <c r="Q6092" s="547"/>
      <c r="R6092" s="547"/>
    </row>
    <row r="6093" spans="6:18" s="577" customFormat="1">
      <c r="F6093" s="545"/>
      <c r="H6093" s="545"/>
      <c r="J6093" s="545"/>
      <c r="O6093" s="578"/>
      <c r="P6093" s="547"/>
      <c r="Q6093" s="547"/>
      <c r="R6093" s="547"/>
    </row>
    <row r="6094" spans="6:18" s="577" customFormat="1">
      <c r="F6094" s="545"/>
      <c r="H6094" s="545"/>
      <c r="J6094" s="545"/>
      <c r="O6094" s="578"/>
      <c r="P6094" s="547"/>
      <c r="Q6094" s="547"/>
      <c r="R6094" s="547"/>
    </row>
    <row r="6095" spans="6:18" s="577" customFormat="1">
      <c r="F6095" s="545"/>
      <c r="H6095" s="545"/>
      <c r="J6095" s="545"/>
      <c r="O6095" s="578"/>
      <c r="P6095" s="547"/>
      <c r="Q6095" s="547"/>
      <c r="R6095" s="547"/>
    </row>
    <row r="6096" spans="6:18" s="577" customFormat="1">
      <c r="F6096" s="545"/>
      <c r="H6096" s="545"/>
      <c r="J6096" s="545"/>
      <c r="O6096" s="578"/>
      <c r="P6096" s="547"/>
      <c r="Q6096" s="547"/>
      <c r="R6096" s="547"/>
    </row>
    <row r="6097" spans="6:18" s="577" customFormat="1">
      <c r="F6097" s="545"/>
      <c r="H6097" s="545"/>
      <c r="J6097" s="545"/>
      <c r="O6097" s="578"/>
      <c r="P6097" s="547"/>
      <c r="Q6097" s="547"/>
      <c r="R6097" s="547"/>
    </row>
    <row r="6098" spans="6:18" s="577" customFormat="1">
      <c r="F6098" s="545"/>
      <c r="H6098" s="545"/>
      <c r="J6098" s="545"/>
      <c r="O6098" s="578"/>
      <c r="P6098" s="547"/>
      <c r="Q6098" s="547"/>
      <c r="R6098" s="547"/>
    </row>
    <row r="6099" spans="6:18" s="577" customFormat="1">
      <c r="F6099" s="545"/>
      <c r="H6099" s="545"/>
      <c r="J6099" s="545"/>
      <c r="O6099" s="578"/>
      <c r="P6099" s="547"/>
      <c r="Q6099" s="547"/>
      <c r="R6099" s="547"/>
    </row>
    <row r="6100" spans="6:18" s="577" customFormat="1">
      <c r="F6100" s="545"/>
      <c r="H6100" s="545"/>
      <c r="J6100" s="545"/>
      <c r="O6100" s="578"/>
      <c r="P6100" s="547"/>
      <c r="Q6100" s="547"/>
      <c r="R6100" s="547"/>
    </row>
    <row r="6101" spans="6:18" s="577" customFormat="1">
      <c r="F6101" s="545"/>
      <c r="H6101" s="545"/>
      <c r="J6101" s="545"/>
      <c r="O6101" s="578"/>
      <c r="P6101" s="547"/>
      <c r="Q6101" s="547"/>
      <c r="R6101" s="547"/>
    </row>
    <row r="6102" spans="6:18" s="577" customFormat="1">
      <c r="F6102" s="545"/>
      <c r="H6102" s="545"/>
      <c r="J6102" s="545"/>
      <c r="O6102" s="578"/>
      <c r="P6102" s="547"/>
      <c r="Q6102" s="547"/>
      <c r="R6102" s="547"/>
    </row>
    <row r="6103" spans="6:18" s="577" customFormat="1">
      <c r="F6103" s="545"/>
      <c r="H6103" s="545"/>
      <c r="J6103" s="545"/>
      <c r="O6103" s="578"/>
      <c r="P6103" s="547"/>
      <c r="Q6103" s="547"/>
      <c r="R6103" s="547"/>
    </row>
    <row r="6104" spans="6:18" s="577" customFormat="1">
      <c r="F6104" s="545"/>
      <c r="H6104" s="545"/>
      <c r="J6104" s="545"/>
      <c r="O6104" s="578"/>
      <c r="P6104" s="547"/>
      <c r="Q6104" s="547"/>
      <c r="R6104" s="547"/>
    </row>
    <row r="6105" spans="6:18" s="577" customFormat="1">
      <c r="F6105" s="545"/>
      <c r="H6105" s="545"/>
      <c r="J6105" s="545"/>
      <c r="O6105" s="578"/>
      <c r="P6105" s="547"/>
      <c r="Q6105" s="547"/>
      <c r="R6105" s="547"/>
    </row>
    <row r="6106" spans="6:18" s="577" customFormat="1">
      <c r="F6106" s="545"/>
      <c r="H6106" s="545"/>
      <c r="J6106" s="545"/>
      <c r="O6106" s="578"/>
      <c r="P6106" s="547"/>
      <c r="Q6106" s="547"/>
      <c r="R6106" s="547"/>
    </row>
    <row r="6107" spans="6:18" s="577" customFormat="1">
      <c r="F6107" s="545"/>
      <c r="H6107" s="545"/>
      <c r="J6107" s="545"/>
      <c r="O6107" s="578"/>
      <c r="P6107" s="547"/>
      <c r="Q6107" s="547"/>
      <c r="R6107" s="547"/>
    </row>
    <row r="6108" spans="6:18" s="577" customFormat="1">
      <c r="F6108" s="545"/>
      <c r="H6108" s="545"/>
      <c r="J6108" s="545"/>
      <c r="O6108" s="578"/>
      <c r="P6108" s="547"/>
      <c r="Q6108" s="547"/>
      <c r="R6108" s="547"/>
    </row>
    <row r="6109" spans="6:18" s="577" customFormat="1">
      <c r="F6109" s="545"/>
      <c r="H6109" s="545"/>
      <c r="J6109" s="545"/>
      <c r="O6109" s="578"/>
      <c r="P6109" s="547"/>
      <c r="Q6109" s="547"/>
      <c r="R6109" s="547"/>
    </row>
    <row r="6110" spans="6:18" s="577" customFormat="1">
      <c r="F6110" s="545"/>
      <c r="H6110" s="545"/>
      <c r="J6110" s="545"/>
      <c r="O6110" s="578"/>
      <c r="P6110" s="547"/>
      <c r="Q6110" s="547"/>
      <c r="R6110" s="547"/>
    </row>
    <row r="6111" spans="6:18" s="577" customFormat="1">
      <c r="F6111" s="545"/>
      <c r="H6111" s="545"/>
      <c r="J6111" s="545"/>
      <c r="O6111" s="578"/>
      <c r="P6111" s="547"/>
      <c r="Q6111" s="547"/>
      <c r="R6111" s="547"/>
    </row>
    <row r="6112" spans="6:18" s="577" customFormat="1">
      <c r="F6112" s="545"/>
      <c r="H6112" s="545"/>
      <c r="J6112" s="545"/>
      <c r="O6112" s="578"/>
      <c r="P6112" s="547"/>
      <c r="Q6112" s="547"/>
      <c r="R6112" s="547"/>
    </row>
    <row r="6113" spans="6:18" s="577" customFormat="1">
      <c r="F6113" s="545"/>
      <c r="H6113" s="545"/>
      <c r="J6113" s="545"/>
      <c r="O6113" s="578"/>
      <c r="P6113" s="547"/>
      <c r="Q6113" s="547"/>
      <c r="R6113" s="547"/>
    </row>
    <row r="6114" spans="6:18" s="577" customFormat="1">
      <c r="F6114" s="545"/>
      <c r="H6114" s="545"/>
      <c r="J6114" s="545"/>
      <c r="O6114" s="578"/>
      <c r="P6114" s="547"/>
      <c r="Q6114" s="547"/>
      <c r="R6114" s="547"/>
    </row>
    <row r="6115" spans="6:18" s="577" customFormat="1">
      <c r="F6115" s="545"/>
      <c r="H6115" s="545"/>
      <c r="J6115" s="545"/>
      <c r="O6115" s="578"/>
      <c r="P6115" s="547"/>
      <c r="Q6115" s="547"/>
      <c r="R6115" s="547"/>
    </row>
    <row r="6116" spans="6:18" s="577" customFormat="1">
      <c r="F6116" s="545"/>
      <c r="H6116" s="545"/>
      <c r="J6116" s="545"/>
      <c r="O6116" s="578"/>
      <c r="P6116" s="547"/>
      <c r="Q6116" s="547"/>
      <c r="R6116" s="547"/>
    </row>
    <row r="6117" spans="6:18" s="577" customFormat="1">
      <c r="F6117" s="545"/>
      <c r="H6117" s="545"/>
      <c r="J6117" s="545"/>
      <c r="O6117" s="578"/>
      <c r="P6117" s="547"/>
      <c r="Q6117" s="547"/>
      <c r="R6117" s="547"/>
    </row>
    <row r="6118" spans="6:18" s="577" customFormat="1">
      <c r="F6118" s="545"/>
      <c r="H6118" s="545"/>
      <c r="J6118" s="545"/>
      <c r="O6118" s="578"/>
      <c r="P6118" s="547"/>
      <c r="Q6118" s="547"/>
      <c r="R6118" s="547"/>
    </row>
    <row r="6119" spans="6:18" s="577" customFormat="1">
      <c r="F6119" s="545"/>
      <c r="H6119" s="545"/>
      <c r="J6119" s="545"/>
      <c r="O6119" s="578"/>
      <c r="P6119" s="547"/>
      <c r="Q6119" s="547"/>
      <c r="R6119" s="547"/>
    </row>
    <row r="6120" spans="6:18" s="577" customFormat="1">
      <c r="F6120" s="545"/>
      <c r="H6120" s="545"/>
      <c r="J6120" s="545"/>
      <c r="O6120" s="578"/>
      <c r="P6120" s="547"/>
      <c r="Q6120" s="547"/>
      <c r="R6120" s="547"/>
    </row>
    <row r="6121" spans="6:18" s="577" customFormat="1">
      <c r="F6121" s="545"/>
      <c r="H6121" s="545"/>
      <c r="J6121" s="545"/>
      <c r="O6121" s="578"/>
      <c r="P6121" s="547"/>
      <c r="Q6121" s="547"/>
      <c r="R6121" s="547"/>
    </row>
    <row r="6122" spans="6:18" s="577" customFormat="1">
      <c r="F6122" s="545"/>
      <c r="H6122" s="545"/>
      <c r="J6122" s="545"/>
      <c r="O6122" s="578"/>
      <c r="P6122" s="547"/>
      <c r="Q6122" s="547"/>
      <c r="R6122" s="547"/>
    </row>
    <row r="6123" spans="6:18" s="577" customFormat="1">
      <c r="F6123" s="545"/>
      <c r="H6123" s="545"/>
      <c r="J6123" s="545"/>
      <c r="O6123" s="578"/>
      <c r="P6123" s="547"/>
      <c r="Q6123" s="547"/>
      <c r="R6123" s="547"/>
    </row>
    <row r="6124" spans="6:18" s="577" customFormat="1">
      <c r="F6124" s="545"/>
      <c r="H6124" s="545"/>
      <c r="J6124" s="545"/>
      <c r="O6124" s="578"/>
      <c r="P6124" s="547"/>
      <c r="Q6124" s="547"/>
      <c r="R6124" s="547"/>
    </row>
    <row r="6125" spans="6:18" s="577" customFormat="1">
      <c r="F6125" s="545"/>
      <c r="H6125" s="545"/>
      <c r="J6125" s="545"/>
      <c r="O6125" s="578"/>
      <c r="P6125" s="547"/>
      <c r="Q6125" s="547"/>
      <c r="R6125" s="547"/>
    </row>
    <row r="6126" spans="6:18" s="577" customFormat="1">
      <c r="F6126" s="545"/>
      <c r="H6126" s="545"/>
      <c r="J6126" s="545"/>
      <c r="O6126" s="578"/>
      <c r="P6126" s="547"/>
      <c r="Q6126" s="547"/>
      <c r="R6126" s="547"/>
    </row>
    <row r="6127" spans="6:18" s="577" customFormat="1">
      <c r="F6127" s="545"/>
      <c r="H6127" s="545"/>
      <c r="J6127" s="545"/>
      <c r="O6127" s="578"/>
      <c r="P6127" s="547"/>
      <c r="Q6127" s="547"/>
      <c r="R6127" s="547"/>
    </row>
    <row r="6128" spans="6:18" s="577" customFormat="1">
      <c r="F6128" s="545"/>
      <c r="H6128" s="545"/>
      <c r="J6128" s="545"/>
      <c r="O6128" s="578"/>
      <c r="P6128" s="547"/>
      <c r="Q6128" s="547"/>
      <c r="R6128" s="547"/>
    </row>
    <row r="6129" spans="6:18" s="577" customFormat="1">
      <c r="F6129" s="545"/>
      <c r="H6129" s="545"/>
      <c r="J6129" s="545"/>
      <c r="O6129" s="578"/>
      <c r="P6129" s="547"/>
      <c r="Q6129" s="547"/>
      <c r="R6129" s="547"/>
    </row>
    <row r="6130" spans="6:18" s="577" customFormat="1">
      <c r="F6130" s="545"/>
      <c r="H6130" s="545"/>
      <c r="J6130" s="545"/>
      <c r="O6130" s="578"/>
      <c r="P6130" s="547"/>
      <c r="Q6130" s="547"/>
      <c r="R6130" s="547"/>
    </row>
    <row r="6131" spans="6:18" s="577" customFormat="1">
      <c r="F6131" s="545"/>
      <c r="H6131" s="545"/>
      <c r="J6131" s="545"/>
      <c r="O6131" s="578"/>
      <c r="P6131" s="547"/>
      <c r="Q6131" s="547"/>
      <c r="R6131" s="547"/>
    </row>
    <row r="6132" spans="6:18" s="577" customFormat="1">
      <c r="F6132" s="545"/>
      <c r="H6132" s="545"/>
      <c r="J6132" s="545"/>
      <c r="O6132" s="578"/>
      <c r="P6132" s="547"/>
      <c r="Q6132" s="547"/>
      <c r="R6132" s="547"/>
    </row>
    <row r="6133" spans="6:18" s="577" customFormat="1">
      <c r="F6133" s="545"/>
      <c r="H6133" s="545"/>
      <c r="J6133" s="545"/>
      <c r="O6133" s="578"/>
      <c r="P6133" s="547"/>
      <c r="Q6133" s="547"/>
      <c r="R6133" s="547"/>
    </row>
    <row r="6134" spans="6:18" s="577" customFormat="1">
      <c r="F6134" s="545"/>
      <c r="H6134" s="545"/>
      <c r="J6134" s="545"/>
      <c r="O6134" s="578"/>
      <c r="P6134" s="547"/>
      <c r="Q6134" s="547"/>
      <c r="R6134" s="547"/>
    </row>
    <row r="6135" spans="6:18" s="577" customFormat="1">
      <c r="F6135" s="545"/>
      <c r="H6135" s="545"/>
      <c r="J6135" s="545"/>
      <c r="O6135" s="578"/>
      <c r="P6135" s="547"/>
      <c r="Q6135" s="547"/>
      <c r="R6135" s="547"/>
    </row>
    <row r="6136" spans="6:18" s="577" customFormat="1">
      <c r="F6136" s="545"/>
      <c r="H6136" s="545"/>
      <c r="J6136" s="545"/>
      <c r="O6136" s="578"/>
      <c r="P6136" s="547"/>
      <c r="Q6136" s="547"/>
      <c r="R6136" s="547"/>
    </row>
    <row r="6137" spans="6:18" s="577" customFormat="1">
      <c r="F6137" s="545"/>
      <c r="H6137" s="545"/>
      <c r="J6137" s="545"/>
      <c r="O6137" s="578"/>
      <c r="P6137" s="547"/>
      <c r="Q6137" s="547"/>
      <c r="R6137" s="547"/>
    </row>
    <row r="6138" spans="6:18" s="577" customFormat="1">
      <c r="F6138" s="545"/>
      <c r="H6138" s="545"/>
      <c r="J6138" s="545"/>
      <c r="O6138" s="578"/>
      <c r="P6138" s="547"/>
      <c r="Q6138" s="547"/>
      <c r="R6138" s="547"/>
    </row>
    <row r="6139" spans="6:18" s="577" customFormat="1">
      <c r="F6139" s="545"/>
      <c r="H6139" s="545"/>
      <c r="J6139" s="545"/>
      <c r="O6139" s="578"/>
      <c r="P6139" s="547"/>
      <c r="Q6139" s="547"/>
      <c r="R6139" s="547"/>
    </row>
    <row r="6140" spans="6:18" s="577" customFormat="1">
      <c r="F6140" s="545"/>
      <c r="H6140" s="545"/>
      <c r="J6140" s="545"/>
      <c r="O6140" s="578"/>
      <c r="P6140" s="547"/>
      <c r="Q6140" s="547"/>
      <c r="R6140" s="547"/>
    </row>
    <row r="6141" spans="6:18" s="577" customFormat="1">
      <c r="F6141" s="545"/>
      <c r="H6141" s="545"/>
      <c r="J6141" s="545"/>
      <c r="O6141" s="578"/>
      <c r="P6141" s="547"/>
      <c r="Q6141" s="547"/>
      <c r="R6141" s="547"/>
    </row>
    <row r="6142" spans="6:18" s="577" customFormat="1">
      <c r="F6142" s="545"/>
      <c r="H6142" s="545"/>
      <c r="J6142" s="545"/>
      <c r="O6142" s="578"/>
      <c r="P6142" s="547"/>
      <c r="Q6142" s="547"/>
      <c r="R6142" s="547"/>
    </row>
    <row r="6143" spans="6:18" s="577" customFormat="1">
      <c r="F6143" s="545"/>
      <c r="H6143" s="545"/>
      <c r="J6143" s="545"/>
      <c r="O6143" s="578"/>
      <c r="P6143" s="547"/>
      <c r="Q6143" s="547"/>
      <c r="R6143" s="547"/>
    </row>
    <row r="6144" spans="6:18" s="577" customFormat="1">
      <c r="F6144" s="545"/>
      <c r="H6144" s="545"/>
      <c r="J6144" s="545"/>
      <c r="O6144" s="578"/>
      <c r="P6144" s="547"/>
      <c r="Q6144" s="547"/>
      <c r="R6144" s="547"/>
    </row>
    <row r="6145" spans="6:18" s="577" customFormat="1">
      <c r="F6145" s="545"/>
      <c r="H6145" s="545"/>
      <c r="J6145" s="545"/>
      <c r="O6145" s="578"/>
      <c r="P6145" s="547"/>
      <c r="Q6145" s="547"/>
      <c r="R6145" s="547"/>
    </row>
    <row r="6146" spans="6:18" s="577" customFormat="1">
      <c r="F6146" s="545"/>
      <c r="H6146" s="545"/>
      <c r="J6146" s="545"/>
      <c r="O6146" s="578"/>
      <c r="P6146" s="547"/>
      <c r="Q6146" s="547"/>
      <c r="R6146" s="547"/>
    </row>
    <row r="6147" spans="6:18" s="577" customFormat="1">
      <c r="F6147" s="545"/>
      <c r="H6147" s="545"/>
      <c r="J6147" s="545"/>
      <c r="O6147" s="578"/>
      <c r="P6147" s="547"/>
      <c r="Q6147" s="547"/>
      <c r="R6147" s="547"/>
    </row>
    <row r="6148" spans="6:18" s="577" customFormat="1">
      <c r="F6148" s="545"/>
      <c r="H6148" s="545"/>
      <c r="J6148" s="545"/>
      <c r="O6148" s="578"/>
      <c r="P6148" s="547"/>
      <c r="Q6148" s="547"/>
      <c r="R6148" s="547"/>
    </row>
    <row r="6149" spans="6:18" s="577" customFormat="1">
      <c r="F6149" s="545"/>
      <c r="H6149" s="545"/>
      <c r="J6149" s="545"/>
      <c r="O6149" s="578"/>
      <c r="P6149" s="547"/>
      <c r="Q6149" s="547"/>
      <c r="R6149" s="547"/>
    </row>
    <row r="6150" spans="6:18" s="577" customFormat="1">
      <c r="F6150" s="545"/>
      <c r="H6150" s="545"/>
      <c r="J6150" s="545"/>
      <c r="O6150" s="578"/>
      <c r="P6150" s="547"/>
      <c r="Q6150" s="547"/>
      <c r="R6150" s="547"/>
    </row>
    <row r="6151" spans="6:18" s="577" customFormat="1">
      <c r="F6151" s="545"/>
      <c r="H6151" s="545"/>
      <c r="J6151" s="545"/>
      <c r="O6151" s="578"/>
      <c r="P6151" s="547"/>
      <c r="Q6151" s="547"/>
      <c r="R6151" s="547"/>
    </row>
    <row r="6152" spans="6:18" s="577" customFormat="1">
      <c r="F6152" s="545"/>
      <c r="H6152" s="545"/>
      <c r="J6152" s="545"/>
      <c r="O6152" s="578"/>
      <c r="P6152" s="547"/>
      <c r="Q6152" s="547"/>
      <c r="R6152" s="547"/>
    </row>
    <row r="6153" spans="6:18" s="577" customFormat="1">
      <c r="F6153" s="545"/>
      <c r="H6153" s="545"/>
      <c r="J6153" s="545"/>
      <c r="O6153" s="578"/>
      <c r="P6153" s="547"/>
      <c r="Q6153" s="547"/>
      <c r="R6153" s="547"/>
    </row>
    <row r="6154" spans="6:18" s="577" customFormat="1">
      <c r="F6154" s="545"/>
      <c r="H6154" s="545"/>
      <c r="J6154" s="545"/>
      <c r="O6154" s="578"/>
      <c r="P6154" s="547"/>
      <c r="Q6154" s="547"/>
      <c r="R6154" s="547"/>
    </row>
    <row r="6155" spans="6:18" s="577" customFormat="1">
      <c r="F6155" s="545"/>
      <c r="H6155" s="545"/>
      <c r="J6155" s="545"/>
      <c r="O6155" s="578"/>
      <c r="P6155" s="547"/>
      <c r="Q6155" s="547"/>
      <c r="R6155" s="547"/>
    </row>
    <row r="6156" spans="6:18" s="577" customFormat="1">
      <c r="F6156" s="545"/>
      <c r="H6156" s="545"/>
      <c r="J6156" s="545"/>
      <c r="O6156" s="578"/>
      <c r="P6156" s="547"/>
      <c r="Q6156" s="547"/>
      <c r="R6156" s="547"/>
    </row>
    <row r="6157" spans="6:18" s="577" customFormat="1">
      <c r="F6157" s="545"/>
      <c r="H6157" s="545"/>
      <c r="J6157" s="545"/>
      <c r="O6157" s="578"/>
      <c r="P6157" s="547"/>
      <c r="Q6157" s="547"/>
      <c r="R6157" s="547"/>
    </row>
    <row r="6158" spans="6:18" s="577" customFormat="1">
      <c r="F6158" s="545"/>
      <c r="H6158" s="545"/>
      <c r="J6158" s="545"/>
      <c r="O6158" s="578"/>
      <c r="P6158" s="547"/>
      <c r="Q6158" s="547"/>
      <c r="R6158" s="547"/>
    </row>
    <row r="6159" spans="6:18" s="577" customFormat="1">
      <c r="F6159" s="545"/>
      <c r="H6159" s="545"/>
      <c r="J6159" s="545"/>
      <c r="O6159" s="578"/>
      <c r="P6159" s="547"/>
      <c r="Q6159" s="547"/>
      <c r="R6159" s="547"/>
    </row>
    <row r="6160" spans="6:18" s="577" customFormat="1">
      <c r="F6160" s="545"/>
      <c r="H6160" s="545"/>
      <c r="J6160" s="545"/>
      <c r="O6160" s="578"/>
      <c r="P6160" s="547"/>
      <c r="Q6160" s="547"/>
      <c r="R6160" s="547"/>
    </row>
    <row r="6161" spans="6:18" s="577" customFormat="1">
      <c r="F6161" s="545"/>
      <c r="H6161" s="545"/>
      <c r="J6161" s="545"/>
      <c r="O6161" s="578"/>
      <c r="P6161" s="547"/>
      <c r="Q6161" s="547"/>
      <c r="R6161" s="547"/>
    </row>
    <row r="6162" spans="6:18" s="577" customFormat="1">
      <c r="F6162" s="545"/>
      <c r="H6162" s="545"/>
      <c r="J6162" s="545"/>
      <c r="O6162" s="578"/>
      <c r="P6162" s="547"/>
      <c r="Q6162" s="547"/>
      <c r="R6162" s="547"/>
    </row>
    <row r="6163" spans="6:18" s="577" customFormat="1">
      <c r="F6163" s="545"/>
      <c r="H6163" s="545"/>
      <c r="J6163" s="545"/>
      <c r="O6163" s="578"/>
      <c r="P6163" s="547"/>
      <c r="Q6163" s="547"/>
      <c r="R6163" s="547"/>
    </row>
    <row r="6164" spans="6:18" s="577" customFormat="1">
      <c r="F6164" s="545"/>
      <c r="H6164" s="545"/>
      <c r="J6164" s="545"/>
      <c r="O6164" s="578"/>
      <c r="P6164" s="547"/>
      <c r="Q6164" s="547"/>
      <c r="R6164" s="547"/>
    </row>
    <row r="6165" spans="6:18" s="577" customFormat="1">
      <c r="F6165" s="545"/>
      <c r="H6165" s="545"/>
      <c r="J6165" s="545"/>
      <c r="O6165" s="578"/>
      <c r="P6165" s="547"/>
      <c r="Q6165" s="547"/>
      <c r="R6165" s="547"/>
    </row>
    <row r="6166" spans="6:18" s="577" customFormat="1">
      <c r="F6166" s="545"/>
      <c r="H6166" s="545"/>
      <c r="J6166" s="545"/>
      <c r="O6166" s="578"/>
      <c r="P6166" s="547"/>
      <c r="Q6166" s="547"/>
      <c r="R6166" s="547"/>
    </row>
    <row r="6167" spans="6:18" s="577" customFormat="1">
      <c r="F6167" s="545"/>
      <c r="H6167" s="545"/>
      <c r="J6167" s="545"/>
      <c r="O6167" s="578"/>
      <c r="P6167" s="547"/>
      <c r="Q6167" s="547"/>
      <c r="R6167" s="547"/>
    </row>
    <row r="6168" spans="6:18" s="577" customFormat="1">
      <c r="F6168" s="545"/>
      <c r="H6168" s="545"/>
      <c r="J6168" s="545"/>
      <c r="O6168" s="578"/>
      <c r="P6168" s="547"/>
      <c r="Q6168" s="547"/>
      <c r="R6168" s="547"/>
    </row>
    <row r="6169" spans="6:18" s="577" customFormat="1">
      <c r="F6169" s="545"/>
      <c r="H6169" s="545"/>
      <c r="J6169" s="545"/>
      <c r="O6169" s="578"/>
      <c r="P6169" s="547"/>
      <c r="Q6169" s="547"/>
      <c r="R6169" s="547"/>
    </row>
    <row r="6170" spans="6:18" s="577" customFormat="1">
      <c r="F6170" s="545"/>
      <c r="H6170" s="545"/>
      <c r="J6170" s="545"/>
      <c r="O6170" s="578"/>
      <c r="P6170" s="547"/>
      <c r="Q6170" s="547"/>
      <c r="R6170" s="547"/>
    </row>
    <row r="6171" spans="6:18" s="577" customFormat="1">
      <c r="F6171" s="545"/>
      <c r="H6171" s="545"/>
      <c r="J6171" s="545"/>
      <c r="O6171" s="578"/>
      <c r="P6171" s="547"/>
      <c r="Q6171" s="547"/>
      <c r="R6171" s="547"/>
    </row>
    <row r="6172" spans="6:18" s="577" customFormat="1">
      <c r="F6172" s="545"/>
      <c r="H6172" s="545"/>
      <c r="J6172" s="545"/>
      <c r="O6172" s="578"/>
      <c r="P6172" s="547"/>
      <c r="Q6172" s="547"/>
      <c r="R6172" s="547"/>
    </row>
    <row r="6173" spans="6:18" s="577" customFormat="1">
      <c r="F6173" s="545"/>
      <c r="H6173" s="545"/>
      <c r="J6173" s="545"/>
      <c r="O6173" s="578"/>
      <c r="P6173" s="547"/>
      <c r="Q6173" s="547"/>
      <c r="R6173" s="547"/>
    </row>
    <row r="6174" spans="6:18" s="577" customFormat="1">
      <c r="F6174" s="545"/>
      <c r="H6174" s="545"/>
      <c r="J6174" s="545"/>
      <c r="O6174" s="578"/>
      <c r="P6174" s="547"/>
      <c r="Q6174" s="547"/>
      <c r="R6174" s="547"/>
    </row>
    <row r="6175" spans="6:18" s="577" customFormat="1">
      <c r="F6175" s="545"/>
      <c r="H6175" s="545"/>
      <c r="J6175" s="545"/>
      <c r="O6175" s="578"/>
      <c r="P6175" s="547"/>
      <c r="Q6175" s="547"/>
      <c r="R6175" s="547"/>
    </row>
    <row r="6176" spans="6:18" s="577" customFormat="1">
      <c r="F6176" s="545"/>
      <c r="H6176" s="545"/>
      <c r="J6176" s="545"/>
      <c r="O6176" s="578"/>
      <c r="P6176" s="547"/>
      <c r="Q6176" s="547"/>
      <c r="R6176" s="547"/>
    </row>
    <row r="6177" spans="6:18" s="577" customFormat="1">
      <c r="F6177" s="545"/>
      <c r="H6177" s="545"/>
      <c r="J6177" s="545"/>
      <c r="O6177" s="578"/>
      <c r="P6177" s="547"/>
      <c r="Q6177" s="547"/>
      <c r="R6177" s="547"/>
    </row>
    <row r="6178" spans="6:18" s="577" customFormat="1">
      <c r="F6178" s="545"/>
      <c r="H6178" s="545"/>
      <c r="J6178" s="545"/>
      <c r="O6178" s="578"/>
      <c r="P6178" s="547"/>
      <c r="Q6178" s="547"/>
      <c r="R6178" s="547"/>
    </row>
    <row r="6179" spans="6:18" s="577" customFormat="1">
      <c r="F6179" s="545"/>
      <c r="H6179" s="545"/>
      <c r="J6179" s="545"/>
      <c r="O6179" s="578"/>
      <c r="P6179" s="547"/>
      <c r="Q6179" s="547"/>
      <c r="R6179" s="547"/>
    </row>
    <row r="6180" spans="6:18" s="577" customFormat="1">
      <c r="F6180" s="545"/>
      <c r="H6180" s="545"/>
      <c r="J6180" s="545"/>
      <c r="O6180" s="578"/>
      <c r="P6180" s="547"/>
      <c r="Q6180" s="547"/>
      <c r="R6180" s="547"/>
    </row>
    <row r="6181" spans="6:18" s="577" customFormat="1">
      <c r="F6181" s="545"/>
      <c r="H6181" s="545"/>
      <c r="J6181" s="545"/>
      <c r="O6181" s="578"/>
      <c r="P6181" s="547"/>
      <c r="Q6181" s="547"/>
      <c r="R6181" s="547"/>
    </row>
    <row r="6182" spans="6:18" s="577" customFormat="1">
      <c r="F6182" s="545"/>
      <c r="H6182" s="545"/>
      <c r="J6182" s="545"/>
      <c r="O6182" s="578"/>
      <c r="P6182" s="547"/>
      <c r="Q6182" s="547"/>
      <c r="R6182" s="547"/>
    </row>
    <row r="6183" spans="6:18" s="577" customFormat="1">
      <c r="F6183" s="545"/>
      <c r="H6183" s="545"/>
      <c r="J6183" s="545"/>
      <c r="O6183" s="578"/>
      <c r="P6183" s="547"/>
      <c r="Q6183" s="547"/>
      <c r="R6183" s="547"/>
    </row>
    <row r="6184" spans="6:18" s="577" customFormat="1">
      <c r="F6184" s="545"/>
      <c r="H6184" s="545"/>
      <c r="J6184" s="545"/>
      <c r="O6184" s="578"/>
      <c r="P6184" s="547"/>
      <c r="Q6184" s="547"/>
      <c r="R6184" s="547"/>
    </row>
    <row r="6185" spans="6:18" s="577" customFormat="1">
      <c r="F6185" s="545"/>
      <c r="H6185" s="545"/>
      <c r="J6185" s="545"/>
      <c r="O6185" s="578"/>
      <c r="P6185" s="547"/>
      <c r="Q6185" s="547"/>
      <c r="R6185" s="547"/>
    </row>
    <row r="6186" spans="6:18" s="577" customFormat="1">
      <c r="F6186" s="545"/>
      <c r="H6186" s="545"/>
      <c r="J6186" s="545"/>
      <c r="O6186" s="578"/>
      <c r="P6186" s="547"/>
      <c r="Q6186" s="547"/>
      <c r="R6186" s="547"/>
    </row>
    <row r="6187" spans="6:18" s="577" customFormat="1">
      <c r="F6187" s="545"/>
      <c r="H6187" s="545"/>
      <c r="J6187" s="545"/>
      <c r="O6187" s="578"/>
      <c r="P6187" s="547"/>
      <c r="Q6187" s="547"/>
      <c r="R6187" s="547"/>
    </row>
    <row r="6188" spans="6:18" s="577" customFormat="1">
      <c r="F6188" s="545"/>
      <c r="H6188" s="545"/>
      <c r="J6188" s="545"/>
      <c r="O6188" s="578"/>
      <c r="P6188" s="547"/>
      <c r="Q6188" s="547"/>
      <c r="R6188" s="547"/>
    </row>
    <row r="6189" spans="6:18" s="577" customFormat="1">
      <c r="F6189" s="545"/>
      <c r="H6189" s="545"/>
      <c r="J6189" s="545"/>
      <c r="O6189" s="578"/>
      <c r="P6189" s="547"/>
      <c r="Q6189" s="547"/>
      <c r="R6189" s="547"/>
    </row>
    <row r="6190" spans="6:18" s="577" customFormat="1">
      <c r="F6190" s="545"/>
      <c r="H6190" s="545"/>
      <c r="J6190" s="545"/>
      <c r="O6190" s="578"/>
      <c r="P6190" s="547"/>
      <c r="Q6190" s="547"/>
      <c r="R6190" s="547"/>
    </row>
    <row r="6191" spans="6:18" s="577" customFormat="1">
      <c r="F6191" s="545"/>
      <c r="H6191" s="545"/>
      <c r="J6191" s="545"/>
      <c r="O6191" s="578"/>
      <c r="P6191" s="547"/>
      <c r="Q6191" s="547"/>
      <c r="R6191" s="547"/>
    </row>
    <row r="6192" spans="6:18" s="577" customFormat="1">
      <c r="F6192" s="545"/>
      <c r="H6192" s="545"/>
      <c r="J6192" s="545"/>
      <c r="O6192" s="578"/>
      <c r="P6192" s="547"/>
      <c r="Q6192" s="547"/>
      <c r="R6192" s="547"/>
    </row>
    <row r="6193" spans="6:18" s="577" customFormat="1">
      <c r="F6193" s="545"/>
      <c r="H6193" s="545"/>
      <c r="J6193" s="545"/>
      <c r="O6193" s="578"/>
      <c r="P6193" s="547"/>
      <c r="Q6193" s="547"/>
      <c r="R6193" s="547"/>
    </row>
    <row r="6194" spans="6:18" s="577" customFormat="1">
      <c r="F6194" s="545"/>
      <c r="H6194" s="545"/>
      <c r="J6194" s="545"/>
      <c r="O6194" s="578"/>
      <c r="P6194" s="547"/>
      <c r="Q6194" s="547"/>
      <c r="R6194" s="547"/>
    </row>
    <row r="6195" spans="6:18" s="577" customFormat="1">
      <c r="F6195" s="545"/>
      <c r="H6195" s="545"/>
      <c r="J6195" s="545"/>
      <c r="O6195" s="578"/>
      <c r="P6195" s="547"/>
      <c r="Q6195" s="547"/>
      <c r="R6195" s="547"/>
    </row>
    <row r="6196" spans="6:18" s="577" customFormat="1">
      <c r="F6196" s="545"/>
      <c r="H6196" s="545"/>
      <c r="J6196" s="545"/>
      <c r="O6196" s="578"/>
      <c r="P6196" s="547"/>
      <c r="Q6196" s="547"/>
      <c r="R6196" s="547"/>
    </row>
    <row r="6197" spans="6:18" s="577" customFormat="1">
      <c r="F6197" s="545"/>
      <c r="H6197" s="545"/>
      <c r="J6197" s="545"/>
      <c r="O6197" s="578"/>
      <c r="P6197" s="547"/>
      <c r="Q6197" s="547"/>
      <c r="R6197" s="547"/>
    </row>
    <row r="6198" spans="6:18" s="577" customFormat="1">
      <c r="F6198" s="545"/>
      <c r="H6198" s="545"/>
      <c r="J6198" s="545"/>
      <c r="O6198" s="578"/>
      <c r="P6198" s="547"/>
      <c r="Q6198" s="547"/>
      <c r="R6198" s="547"/>
    </row>
    <row r="6199" spans="6:18" s="577" customFormat="1">
      <c r="F6199" s="545"/>
      <c r="H6199" s="545"/>
      <c r="J6199" s="545"/>
      <c r="O6199" s="578"/>
      <c r="P6199" s="547"/>
      <c r="Q6199" s="547"/>
      <c r="R6199" s="547"/>
    </row>
    <row r="6200" spans="6:18" s="577" customFormat="1">
      <c r="F6200" s="545"/>
      <c r="H6200" s="545"/>
      <c r="J6200" s="545"/>
      <c r="O6200" s="578"/>
      <c r="P6200" s="547"/>
      <c r="Q6200" s="547"/>
      <c r="R6200" s="547"/>
    </row>
    <row r="6201" spans="6:18" s="577" customFormat="1">
      <c r="F6201" s="545"/>
      <c r="H6201" s="545"/>
      <c r="J6201" s="545"/>
      <c r="O6201" s="578"/>
      <c r="P6201" s="547"/>
      <c r="Q6201" s="547"/>
      <c r="R6201" s="547"/>
    </row>
    <row r="6202" spans="6:18" s="577" customFormat="1">
      <c r="F6202" s="545"/>
      <c r="H6202" s="545"/>
      <c r="J6202" s="545"/>
      <c r="O6202" s="578"/>
      <c r="P6202" s="547"/>
      <c r="Q6202" s="547"/>
      <c r="R6202" s="547"/>
    </row>
    <row r="6203" spans="6:18" s="577" customFormat="1">
      <c r="F6203" s="545"/>
      <c r="H6203" s="545"/>
      <c r="J6203" s="545"/>
      <c r="O6203" s="578"/>
      <c r="P6203" s="547"/>
      <c r="Q6203" s="547"/>
      <c r="R6203" s="547"/>
    </row>
    <row r="6204" spans="6:18" s="577" customFormat="1">
      <c r="F6204" s="545"/>
      <c r="H6204" s="545"/>
      <c r="J6204" s="545"/>
      <c r="O6204" s="578"/>
      <c r="P6204" s="547"/>
      <c r="Q6204" s="547"/>
      <c r="R6204" s="547"/>
    </row>
    <row r="6205" spans="6:18" s="577" customFormat="1">
      <c r="F6205" s="545"/>
      <c r="H6205" s="545"/>
      <c r="J6205" s="545"/>
      <c r="O6205" s="578"/>
      <c r="P6205" s="547"/>
      <c r="Q6205" s="547"/>
      <c r="R6205" s="547"/>
    </row>
    <row r="6206" spans="6:18" s="577" customFormat="1">
      <c r="F6206" s="545"/>
      <c r="H6206" s="545"/>
      <c r="J6206" s="545"/>
      <c r="O6206" s="578"/>
      <c r="P6206" s="547"/>
      <c r="Q6206" s="547"/>
      <c r="R6206" s="547"/>
    </row>
    <row r="6207" spans="6:18" s="577" customFormat="1">
      <c r="F6207" s="545"/>
      <c r="H6207" s="545"/>
      <c r="J6207" s="545"/>
      <c r="O6207" s="578"/>
      <c r="P6207" s="547"/>
      <c r="Q6207" s="547"/>
      <c r="R6207" s="547"/>
    </row>
    <row r="6208" spans="6:18" s="577" customFormat="1">
      <c r="F6208" s="545"/>
      <c r="H6208" s="545"/>
      <c r="J6208" s="545"/>
      <c r="O6208" s="578"/>
      <c r="P6208" s="547"/>
      <c r="Q6208" s="547"/>
      <c r="R6208" s="547"/>
    </row>
    <row r="6209" spans="6:18" s="577" customFormat="1">
      <c r="F6209" s="545"/>
      <c r="H6209" s="545"/>
      <c r="J6209" s="545"/>
      <c r="O6209" s="578"/>
      <c r="P6209" s="547"/>
      <c r="Q6209" s="547"/>
      <c r="R6209" s="547"/>
    </row>
    <row r="6210" spans="6:18" s="577" customFormat="1">
      <c r="F6210" s="545"/>
      <c r="H6210" s="545"/>
      <c r="J6210" s="545"/>
      <c r="O6210" s="578"/>
      <c r="P6210" s="547"/>
      <c r="Q6210" s="547"/>
      <c r="R6210" s="547"/>
    </row>
    <row r="6211" spans="6:18" s="577" customFormat="1">
      <c r="F6211" s="545"/>
      <c r="H6211" s="545"/>
      <c r="J6211" s="545"/>
      <c r="O6211" s="578"/>
      <c r="P6211" s="547"/>
      <c r="Q6211" s="547"/>
      <c r="R6211" s="547"/>
    </row>
    <row r="6212" spans="6:18" s="577" customFormat="1">
      <c r="F6212" s="545"/>
      <c r="H6212" s="545"/>
      <c r="J6212" s="545"/>
      <c r="O6212" s="578"/>
      <c r="P6212" s="547"/>
      <c r="Q6212" s="547"/>
      <c r="R6212" s="547"/>
    </row>
    <row r="6213" spans="6:18" s="577" customFormat="1">
      <c r="F6213" s="545"/>
      <c r="H6213" s="545"/>
      <c r="J6213" s="545"/>
      <c r="O6213" s="578"/>
      <c r="P6213" s="547"/>
      <c r="Q6213" s="547"/>
      <c r="R6213" s="547"/>
    </row>
    <row r="6214" spans="6:18" s="577" customFormat="1">
      <c r="F6214" s="545"/>
      <c r="H6214" s="545"/>
      <c r="J6214" s="545"/>
      <c r="O6214" s="578"/>
      <c r="P6214" s="547"/>
      <c r="Q6214" s="547"/>
      <c r="R6214" s="547"/>
    </row>
    <row r="6215" spans="6:18" s="577" customFormat="1">
      <c r="F6215" s="545"/>
      <c r="H6215" s="545"/>
      <c r="J6215" s="545"/>
      <c r="O6215" s="578"/>
      <c r="P6215" s="547"/>
      <c r="Q6215" s="547"/>
      <c r="R6215" s="547"/>
    </row>
    <row r="6216" spans="6:18" s="577" customFormat="1">
      <c r="F6216" s="545"/>
      <c r="H6216" s="545"/>
      <c r="J6216" s="545"/>
      <c r="O6216" s="578"/>
      <c r="P6216" s="547"/>
      <c r="Q6216" s="547"/>
      <c r="R6216" s="547"/>
    </row>
    <row r="6217" spans="6:18" s="577" customFormat="1">
      <c r="F6217" s="545"/>
      <c r="H6217" s="545"/>
      <c r="J6217" s="545"/>
      <c r="O6217" s="578"/>
      <c r="P6217" s="547"/>
      <c r="Q6217" s="547"/>
      <c r="R6217" s="547"/>
    </row>
    <row r="6218" spans="6:18" s="577" customFormat="1">
      <c r="F6218" s="545"/>
      <c r="H6218" s="545"/>
      <c r="J6218" s="545"/>
      <c r="O6218" s="578"/>
      <c r="P6218" s="547"/>
      <c r="Q6218" s="547"/>
      <c r="R6218" s="547"/>
    </row>
    <row r="6219" spans="6:18" s="577" customFormat="1">
      <c r="F6219" s="545"/>
      <c r="H6219" s="545"/>
      <c r="J6219" s="545"/>
      <c r="O6219" s="578"/>
      <c r="P6219" s="547"/>
      <c r="Q6219" s="547"/>
      <c r="R6219" s="547"/>
    </row>
    <row r="6220" spans="6:18" s="577" customFormat="1">
      <c r="F6220" s="545"/>
      <c r="H6220" s="545"/>
      <c r="J6220" s="545"/>
      <c r="O6220" s="578"/>
      <c r="P6220" s="547"/>
      <c r="Q6220" s="547"/>
      <c r="R6220" s="547"/>
    </row>
    <row r="6221" spans="6:18" s="577" customFormat="1">
      <c r="F6221" s="545"/>
      <c r="H6221" s="545"/>
      <c r="J6221" s="545"/>
      <c r="O6221" s="578"/>
      <c r="P6221" s="547"/>
      <c r="Q6221" s="547"/>
      <c r="R6221" s="547"/>
    </row>
    <row r="6222" spans="6:18" s="577" customFormat="1">
      <c r="F6222" s="545"/>
      <c r="H6222" s="545"/>
      <c r="J6222" s="545"/>
      <c r="O6222" s="578"/>
      <c r="P6222" s="547"/>
      <c r="Q6222" s="547"/>
      <c r="R6222" s="547"/>
    </row>
    <row r="6223" spans="6:18" s="577" customFormat="1">
      <c r="F6223" s="545"/>
      <c r="H6223" s="545"/>
      <c r="J6223" s="545"/>
      <c r="O6223" s="578"/>
      <c r="P6223" s="547"/>
      <c r="Q6223" s="547"/>
      <c r="R6223" s="547"/>
    </row>
    <row r="6224" spans="6:18" s="577" customFormat="1">
      <c r="F6224" s="545"/>
      <c r="H6224" s="545"/>
      <c r="J6224" s="545"/>
      <c r="O6224" s="578"/>
      <c r="P6224" s="547"/>
      <c r="Q6224" s="547"/>
      <c r="R6224" s="547"/>
    </row>
    <row r="6225" spans="6:18" s="577" customFormat="1">
      <c r="F6225" s="545"/>
      <c r="H6225" s="545"/>
      <c r="J6225" s="545"/>
      <c r="O6225" s="578"/>
      <c r="P6225" s="547"/>
      <c r="Q6225" s="547"/>
      <c r="R6225" s="547"/>
    </row>
    <row r="6226" spans="6:18" s="577" customFormat="1">
      <c r="F6226" s="545"/>
      <c r="H6226" s="545"/>
      <c r="J6226" s="545"/>
      <c r="O6226" s="578"/>
      <c r="P6226" s="547"/>
      <c r="Q6226" s="547"/>
      <c r="R6226" s="547"/>
    </row>
    <row r="6227" spans="6:18" s="577" customFormat="1">
      <c r="F6227" s="545"/>
      <c r="H6227" s="545"/>
      <c r="J6227" s="545"/>
      <c r="O6227" s="578"/>
      <c r="P6227" s="547"/>
      <c r="Q6227" s="547"/>
      <c r="R6227" s="547"/>
    </row>
    <row r="6228" spans="6:18" s="577" customFormat="1">
      <c r="F6228" s="545"/>
      <c r="H6228" s="545"/>
      <c r="J6228" s="545"/>
      <c r="O6228" s="578"/>
      <c r="P6228" s="547"/>
      <c r="Q6228" s="547"/>
      <c r="R6228" s="547"/>
    </row>
    <row r="6229" spans="6:18" s="577" customFormat="1">
      <c r="F6229" s="545"/>
      <c r="H6229" s="545"/>
      <c r="J6229" s="545"/>
      <c r="O6229" s="578"/>
      <c r="P6229" s="547"/>
      <c r="Q6229" s="547"/>
      <c r="R6229" s="547"/>
    </row>
    <row r="6230" spans="6:18" s="577" customFormat="1">
      <c r="F6230" s="545"/>
      <c r="H6230" s="545"/>
      <c r="J6230" s="545"/>
      <c r="O6230" s="578"/>
      <c r="P6230" s="547"/>
      <c r="Q6230" s="547"/>
      <c r="R6230" s="547"/>
    </row>
    <row r="6231" spans="6:18" s="577" customFormat="1">
      <c r="F6231" s="545"/>
      <c r="H6231" s="545"/>
      <c r="J6231" s="545"/>
      <c r="O6231" s="578"/>
      <c r="P6231" s="547"/>
      <c r="Q6231" s="547"/>
      <c r="R6231" s="547"/>
    </row>
    <row r="6232" spans="6:18" s="577" customFormat="1">
      <c r="F6232" s="545"/>
      <c r="H6232" s="545"/>
      <c r="J6232" s="545"/>
      <c r="O6232" s="578"/>
      <c r="P6232" s="547"/>
      <c r="Q6232" s="547"/>
      <c r="R6232" s="547"/>
    </row>
    <row r="6233" spans="6:18" s="577" customFormat="1">
      <c r="F6233" s="545"/>
      <c r="H6233" s="545"/>
      <c r="J6233" s="545"/>
      <c r="O6233" s="578"/>
      <c r="P6233" s="547"/>
      <c r="Q6233" s="547"/>
      <c r="R6233" s="547"/>
    </row>
    <row r="6234" spans="6:18" s="577" customFormat="1">
      <c r="F6234" s="545"/>
      <c r="H6234" s="545"/>
      <c r="J6234" s="545"/>
      <c r="O6234" s="578"/>
      <c r="P6234" s="547"/>
      <c r="Q6234" s="547"/>
      <c r="R6234" s="547"/>
    </row>
    <row r="6235" spans="6:18" s="577" customFormat="1">
      <c r="F6235" s="545"/>
      <c r="H6235" s="545"/>
      <c r="J6235" s="545"/>
      <c r="O6235" s="578"/>
      <c r="P6235" s="547"/>
      <c r="Q6235" s="547"/>
      <c r="R6235" s="547"/>
    </row>
    <row r="6236" spans="6:18" s="577" customFormat="1">
      <c r="F6236" s="545"/>
      <c r="H6236" s="545"/>
      <c r="J6236" s="545"/>
      <c r="O6236" s="578"/>
      <c r="P6236" s="547"/>
      <c r="Q6236" s="547"/>
      <c r="R6236" s="547"/>
    </row>
    <row r="6237" spans="6:18" s="577" customFormat="1">
      <c r="F6237" s="545"/>
      <c r="H6237" s="545"/>
      <c r="J6237" s="545"/>
      <c r="O6237" s="578"/>
      <c r="P6237" s="547"/>
      <c r="Q6237" s="547"/>
      <c r="R6237" s="547"/>
    </row>
    <row r="6238" spans="6:18" s="577" customFormat="1">
      <c r="F6238" s="545"/>
      <c r="H6238" s="545"/>
      <c r="J6238" s="545"/>
      <c r="O6238" s="578"/>
      <c r="P6238" s="547"/>
      <c r="Q6238" s="547"/>
      <c r="R6238" s="547"/>
    </row>
    <row r="6239" spans="6:18" s="577" customFormat="1">
      <c r="F6239" s="545"/>
      <c r="H6239" s="545"/>
      <c r="J6239" s="545"/>
      <c r="O6239" s="578"/>
      <c r="P6239" s="547"/>
      <c r="Q6239" s="547"/>
      <c r="R6239" s="547"/>
    </row>
    <row r="6240" spans="6:18" s="577" customFormat="1">
      <c r="F6240" s="545"/>
      <c r="H6240" s="545"/>
      <c r="J6240" s="545"/>
      <c r="O6240" s="578"/>
      <c r="P6240" s="547"/>
      <c r="Q6240" s="547"/>
      <c r="R6240" s="547"/>
    </row>
    <row r="6241" spans="6:18" s="577" customFormat="1">
      <c r="F6241" s="545"/>
      <c r="H6241" s="545"/>
      <c r="J6241" s="545"/>
      <c r="O6241" s="578"/>
      <c r="P6241" s="547"/>
      <c r="Q6241" s="547"/>
      <c r="R6241" s="547"/>
    </row>
    <row r="6242" spans="6:18" s="577" customFormat="1">
      <c r="F6242" s="545"/>
      <c r="H6242" s="545"/>
      <c r="J6242" s="545"/>
      <c r="O6242" s="578"/>
      <c r="P6242" s="547"/>
      <c r="Q6242" s="547"/>
      <c r="R6242" s="547"/>
    </row>
    <row r="6243" spans="6:18" s="577" customFormat="1">
      <c r="F6243" s="545"/>
      <c r="H6243" s="545"/>
      <c r="J6243" s="545"/>
      <c r="O6243" s="578"/>
      <c r="P6243" s="547"/>
      <c r="Q6243" s="547"/>
      <c r="R6243" s="547"/>
    </row>
    <row r="6244" spans="6:18" s="577" customFormat="1">
      <c r="F6244" s="545"/>
      <c r="H6244" s="545"/>
      <c r="J6244" s="545"/>
      <c r="O6244" s="578"/>
      <c r="P6244" s="547"/>
      <c r="Q6244" s="547"/>
      <c r="R6244" s="547"/>
    </row>
    <row r="6245" spans="6:18" s="577" customFormat="1">
      <c r="F6245" s="545"/>
      <c r="H6245" s="545"/>
      <c r="J6245" s="545"/>
      <c r="O6245" s="578"/>
      <c r="P6245" s="547"/>
      <c r="Q6245" s="547"/>
      <c r="R6245" s="547"/>
    </row>
    <row r="6246" spans="6:18" s="577" customFormat="1">
      <c r="F6246" s="545"/>
      <c r="H6246" s="545"/>
      <c r="J6246" s="545"/>
      <c r="O6246" s="578"/>
      <c r="P6246" s="547"/>
      <c r="Q6246" s="547"/>
      <c r="R6246" s="547"/>
    </row>
    <row r="6247" spans="6:18" s="577" customFormat="1">
      <c r="F6247" s="545"/>
      <c r="H6247" s="545"/>
      <c r="J6247" s="545"/>
      <c r="O6247" s="578"/>
      <c r="P6247" s="547"/>
      <c r="Q6247" s="547"/>
      <c r="R6247" s="547"/>
    </row>
    <row r="6248" spans="6:18" s="577" customFormat="1">
      <c r="F6248" s="545"/>
      <c r="H6248" s="545"/>
      <c r="J6248" s="545"/>
      <c r="O6248" s="578"/>
      <c r="P6248" s="547"/>
      <c r="Q6248" s="547"/>
      <c r="R6248" s="547"/>
    </row>
    <row r="6249" spans="6:18" s="577" customFormat="1">
      <c r="F6249" s="545"/>
      <c r="H6249" s="545"/>
      <c r="J6249" s="545"/>
      <c r="O6249" s="578"/>
      <c r="P6249" s="547"/>
      <c r="Q6249" s="547"/>
      <c r="R6249" s="547"/>
    </row>
    <row r="6250" spans="6:18" s="577" customFormat="1">
      <c r="F6250" s="545"/>
      <c r="H6250" s="545"/>
      <c r="J6250" s="545"/>
      <c r="O6250" s="578"/>
      <c r="P6250" s="547"/>
      <c r="Q6250" s="547"/>
      <c r="R6250" s="547"/>
    </row>
    <row r="6251" spans="6:18" s="577" customFormat="1">
      <c r="F6251" s="545"/>
      <c r="H6251" s="545"/>
      <c r="J6251" s="545"/>
      <c r="O6251" s="578"/>
      <c r="P6251" s="547"/>
      <c r="Q6251" s="547"/>
      <c r="R6251" s="547"/>
    </row>
    <row r="6252" spans="6:18" s="577" customFormat="1">
      <c r="F6252" s="545"/>
      <c r="H6252" s="545"/>
      <c r="J6252" s="545"/>
      <c r="O6252" s="578"/>
      <c r="P6252" s="547"/>
      <c r="Q6252" s="547"/>
      <c r="R6252" s="547"/>
    </row>
    <row r="6253" spans="6:18" s="577" customFormat="1">
      <c r="F6253" s="545"/>
      <c r="H6253" s="545"/>
      <c r="J6253" s="545"/>
      <c r="O6253" s="578"/>
      <c r="P6253" s="547"/>
      <c r="Q6253" s="547"/>
      <c r="R6253" s="547"/>
    </row>
    <row r="6254" spans="6:18" s="577" customFormat="1">
      <c r="F6254" s="545"/>
      <c r="H6254" s="545"/>
      <c r="J6254" s="545"/>
      <c r="O6254" s="578"/>
      <c r="P6254" s="547"/>
      <c r="Q6254" s="547"/>
      <c r="R6254" s="547"/>
    </row>
    <row r="6255" spans="6:18" s="577" customFormat="1">
      <c r="F6255" s="545"/>
      <c r="H6255" s="545"/>
      <c r="J6255" s="545"/>
      <c r="O6255" s="578"/>
      <c r="P6255" s="547"/>
      <c r="Q6255" s="547"/>
      <c r="R6255" s="547"/>
    </row>
    <row r="6256" spans="6:18" s="577" customFormat="1">
      <c r="F6256" s="545"/>
      <c r="H6256" s="545"/>
      <c r="J6256" s="545"/>
      <c r="O6256" s="578"/>
      <c r="P6256" s="547"/>
      <c r="Q6256" s="547"/>
      <c r="R6256" s="547"/>
    </row>
    <row r="6257" spans="6:18" s="577" customFormat="1">
      <c r="F6257" s="545"/>
      <c r="H6257" s="545"/>
      <c r="J6257" s="545"/>
      <c r="O6257" s="578"/>
      <c r="P6257" s="547"/>
      <c r="Q6257" s="547"/>
      <c r="R6257" s="547"/>
    </row>
    <row r="6258" spans="6:18" s="577" customFormat="1">
      <c r="F6258" s="545"/>
      <c r="H6258" s="545"/>
      <c r="J6258" s="545"/>
      <c r="O6258" s="578"/>
      <c r="P6258" s="547"/>
      <c r="Q6258" s="547"/>
      <c r="R6258" s="547"/>
    </row>
    <row r="6259" spans="6:18" s="577" customFormat="1">
      <c r="F6259" s="545"/>
      <c r="H6259" s="545"/>
      <c r="J6259" s="545"/>
      <c r="O6259" s="578"/>
      <c r="P6259" s="547"/>
      <c r="Q6259" s="547"/>
      <c r="R6259" s="547"/>
    </row>
    <row r="6260" spans="6:18" s="577" customFormat="1">
      <c r="F6260" s="545"/>
      <c r="H6260" s="545"/>
      <c r="J6260" s="545"/>
      <c r="O6260" s="578"/>
      <c r="P6260" s="547"/>
      <c r="Q6260" s="547"/>
      <c r="R6260" s="547"/>
    </row>
    <row r="6261" spans="6:18" s="577" customFormat="1">
      <c r="F6261" s="545"/>
      <c r="H6261" s="545"/>
      <c r="J6261" s="545"/>
      <c r="O6261" s="578"/>
      <c r="P6261" s="547"/>
      <c r="Q6261" s="547"/>
      <c r="R6261" s="547"/>
    </row>
    <row r="6262" spans="6:18" s="577" customFormat="1">
      <c r="F6262" s="545"/>
      <c r="H6262" s="545"/>
      <c r="J6262" s="545"/>
      <c r="O6262" s="578"/>
      <c r="P6262" s="547"/>
      <c r="Q6262" s="547"/>
      <c r="R6262" s="547"/>
    </row>
    <row r="6263" spans="6:18" s="577" customFormat="1">
      <c r="F6263" s="545"/>
      <c r="H6263" s="545"/>
      <c r="J6263" s="545"/>
      <c r="O6263" s="578"/>
      <c r="P6263" s="547"/>
      <c r="Q6263" s="547"/>
      <c r="R6263" s="547"/>
    </row>
    <row r="6264" spans="6:18" s="577" customFormat="1">
      <c r="F6264" s="545"/>
      <c r="H6264" s="545"/>
      <c r="J6264" s="545"/>
      <c r="O6264" s="578"/>
      <c r="P6264" s="547"/>
      <c r="Q6264" s="547"/>
      <c r="R6264" s="547"/>
    </row>
    <row r="6265" spans="6:18" s="577" customFormat="1">
      <c r="F6265" s="545"/>
      <c r="H6265" s="545"/>
      <c r="J6265" s="545"/>
      <c r="O6265" s="578"/>
      <c r="P6265" s="547"/>
      <c r="Q6265" s="547"/>
      <c r="R6265" s="547"/>
    </row>
    <row r="6266" spans="6:18" s="577" customFormat="1">
      <c r="F6266" s="545"/>
      <c r="H6266" s="545"/>
      <c r="J6266" s="545"/>
      <c r="O6266" s="578"/>
      <c r="P6266" s="547"/>
      <c r="Q6266" s="547"/>
      <c r="R6266" s="547"/>
    </row>
    <row r="6267" spans="6:18" s="577" customFormat="1">
      <c r="F6267" s="545"/>
      <c r="H6267" s="545"/>
      <c r="J6267" s="545"/>
      <c r="O6267" s="578"/>
      <c r="P6267" s="547"/>
      <c r="Q6267" s="547"/>
      <c r="R6267" s="547"/>
    </row>
    <row r="6268" spans="6:18" s="577" customFormat="1">
      <c r="F6268" s="545"/>
      <c r="H6268" s="545"/>
      <c r="J6268" s="545"/>
      <c r="O6268" s="578"/>
      <c r="P6268" s="547"/>
      <c r="Q6268" s="547"/>
      <c r="R6268" s="547"/>
    </row>
    <row r="6269" spans="6:18" s="577" customFormat="1">
      <c r="F6269" s="545"/>
      <c r="H6269" s="545"/>
      <c r="J6269" s="545"/>
      <c r="O6269" s="578"/>
      <c r="P6269" s="547"/>
      <c r="Q6269" s="547"/>
      <c r="R6269" s="547"/>
    </row>
    <row r="6270" spans="6:18" s="577" customFormat="1">
      <c r="F6270" s="545"/>
      <c r="H6270" s="545"/>
      <c r="J6270" s="545"/>
      <c r="O6270" s="578"/>
      <c r="P6270" s="547"/>
      <c r="Q6270" s="547"/>
      <c r="R6270" s="547"/>
    </row>
    <row r="6271" spans="6:18" s="577" customFormat="1">
      <c r="F6271" s="545"/>
      <c r="H6271" s="545"/>
      <c r="J6271" s="545"/>
      <c r="O6271" s="578"/>
      <c r="P6271" s="547"/>
      <c r="Q6271" s="547"/>
      <c r="R6271" s="547"/>
    </row>
    <row r="6272" spans="6:18" s="577" customFormat="1">
      <c r="F6272" s="545"/>
      <c r="H6272" s="545"/>
      <c r="J6272" s="545"/>
      <c r="O6272" s="578"/>
      <c r="P6272" s="547"/>
      <c r="Q6272" s="547"/>
      <c r="R6272" s="547"/>
    </row>
    <row r="6273" spans="6:18" s="577" customFormat="1">
      <c r="F6273" s="545"/>
      <c r="H6273" s="545"/>
      <c r="J6273" s="545"/>
      <c r="O6273" s="578"/>
      <c r="P6273" s="547"/>
      <c r="Q6273" s="547"/>
      <c r="R6273" s="547"/>
    </row>
    <row r="6274" spans="6:18" s="577" customFormat="1">
      <c r="F6274" s="545"/>
      <c r="H6274" s="545"/>
      <c r="J6274" s="545"/>
      <c r="O6274" s="578"/>
      <c r="P6274" s="547"/>
      <c r="Q6274" s="547"/>
      <c r="R6274" s="547"/>
    </row>
    <row r="6275" spans="6:18" s="577" customFormat="1">
      <c r="F6275" s="545"/>
      <c r="H6275" s="545"/>
      <c r="J6275" s="545"/>
      <c r="O6275" s="578"/>
      <c r="P6275" s="547"/>
      <c r="Q6275" s="547"/>
      <c r="R6275" s="547"/>
    </row>
    <row r="6276" spans="6:18" s="577" customFormat="1">
      <c r="F6276" s="545"/>
      <c r="H6276" s="545"/>
      <c r="J6276" s="545"/>
      <c r="O6276" s="578"/>
      <c r="P6276" s="547"/>
      <c r="Q6276" s="547"/>
      <c r="R6276" s="547"/>
    </row>
    <row r="6277" spans="6:18" s="577" customFormat="1">
      <c r="F6277" s="545"/>
      <c r="H6277" s="545"/>
      <c r="J6277" s="545"/>
      <c r="O6277" s="578"/>
      <c r="P6277" s="547"/>
      <c r="Q6277" s="547"/>
      <c r="R6277" s="547"/>
    </row>
    <row r="6278" spans="6:18" s="577" customFormat="1">
      <c r="F6278" s="545"/>
      <c r="H6278" s="545"/>
      <c r="J6278" s="545"/>
      <c r="O6278" s="578"/>
      <c r="P6278" s="547"/>
      <c r="Q6278" s="547"/>
      <c r="R6278" s="547"/>
    </row>
    <row r="6279" spans="6:18" s="577" customFormat="1">
      <c r="F6279" s="545"/>
      <c r="H6279" s="545"/>
      <c r="J6279" s="545"/>
      <c r="O6279" s="578"/>
      <c r="P6279" s="547"/>
      <c r="Q6279" s="547"/>
      <c r="R6279" s="547"/>
    </row>
    <row r="6280" spans="6:18" s="577" customFormat="1">
      <c r="F6280" s="545"/>
      <c r="H6280" s="545"/>
      <c r="J6280" s="545"/>
      <c r="O6280" s="578"/>
      <c r="P6280" s="547"/>
      <c r="Q6280" s="547"/>
      <c r="R6280" s="547"/>
    </row>
    <row r="6281" spans="6:18" s="577" customFormat="1">
      <c r="F6281" s="545"/>
      <c r="H6281" s="545"/>
      <c r="J6281" s="545"/>
      <c r="O6281" s="578"/>
      <c r="P6281" s="547"/>
      <c r="Q6281" s="547"/>
      <c r="R6281" s="547"/>
    </row>
    <row r="6282" spans="6:18" s="577" customFormat="1">
      <c r="F6282" s="545"/>
      <c r="H6282" s="545"/>
      <c r="J6282" s="545"/>
      <c r="O6282" s="578"/>
      <c r="P6282" s="547"/>
      <c r="Q6282" s="547"/>
      <c r="R6282" s="547"/>
    </row>
    <row r="6283" spans="6:18" s="577" customFormat="1">
      <c r="F6283" s="545"/>
      <c r="H6283" s="545"/>
      <c r="J6283" s="545"/>
      <c r="O6283" s="578"/>
      <c r="P6283" s="547"/>
      <c r="Q6283" s="547"/>
      <c r="R6283" s="547"/>
    </row>
    <row r="6284" spans="6:18" s="577" customFormat="1">
      <c r="F6284" s="545"/>
      <c r="H6284" s="545"/>
      <c r="J6284" s="545"/>
      <c r="O6284" s="578"/>
      <c r="P6284" s="547"/>
      <c r="Q6284" s="547"/>
      <c r="R6284" s="547"/>
    </row>
    <row r="6285" spans="6:18" s="577" customFormat="1">
      <c r="F6285" s="545"/>
      <c r="H6285" s="545"/>
      <c r="J6285" s="545"/>
      <c r="O6285" s="578"/>
      <c r="P6285" s="547"/>
      <c r="Q6285" s="547"/>
      <c r="R6285" s="547"/>
    </row>
    <row r="6286" spans="6:18" s="577" customFormat="1">
      <c r="F6286" s="545"/>
      <c r="H6286" s="545"/>
      <c r="J6286" s="545"/>
      <c r="O6286" s="578"/>
      <c r="P6286" s="547"/>
      <c r="Q6286" s="547"/>
      <c r="R6286" s="547"/>
    </row>
    <row r="6287" spans="6:18" s="577" customFormat="1">
      <c r="F6287" s="545"/>
      <c r="H6287" s="545"/>
      <c r="J6287" s="545"/>
      <c r="O6287" s="578"/>
      <c r="P6287" s="547"/>
      <c r="Q6287" s="547"/>
      <c r="R6287" s="547"/>
    </row>
    <row r="6288" spans="6:18" s="577" customFormat="1">
      <c r="F6288" s="545"/>
      <c r="H6288" s="545"/>
      <c r="J6288" s="545"/>
      <c r="O6288" s="578"/>
      <c r="P6288" s="547"/>
      <c r="Q6288" s="547"/>
      <c r="R6288" s="547"/>
    </row>
    <row r="6289" spans="6:18" s="577" customFormat="1">
      <c r="F6289" s="545"/>
      <c r="H6289" s="545"/>
      <c r="J6289" s="545"/>
      <c r="O6289" s="578"/>
      <c r="P6289" s="547"/>
      <c r="Q6289" s="547"/>
      <c r="R6289" s="547"/>
    </row>
    <row r="6290" spans="6:18" s="577" customFormat="1">
      <c r="F6290" s="545"/>
      <c r="H6290" s="545"/>
      <c r="J6290" s="545"/>
      <c r="O6290" s="578"/>
      <c r="P6290" s="547"/>
      <c r="Q6290" s="547"/>
      <c r="R6290" s="547"/>
    </row>
    <row r="6291" spans="6:18" s="577" customFormat="1">
      <c r="F6291" s="545"/>
      <c r="H6291" s="545"/>
      <c r="J6291" s="545"/>
      <c r="O6291" s="578"/>
      <c r="P6291" s="547"/>
      <c r="Q6291" s="547"/>
      <c r="R6291" s="547"/>
    </row>
    <row r="6292" spans="6:18" s="577" customFormat="1">
      <c r="F6292" s="545"/>
      <c r="H6292" s="545"/>
      <c r="J6292" s="545"/>
      <c r="O6292" s="578"/>
      <c r="P6292" s="547"/>
      <c r="Q6292" s="547"/>
      <c r="R6292" s="547"/>
    </row>
    <row r="6293" spans="6:18" s="577" customFormat="1">
      <c r="F6293" s="545"/>
      <c r="H6293" s="545"/>
      <c r="J6293" s="545"/>
      <c r="O6293" s="578"/>
      <c r="P6293" s="547"/>
      <c r="Q6293" s="547"/>
      <c r="R6293" s="547"/>
    </row>
    <row r="6294" spans="6:18" s="577" customFormat="1">
      <c r="F6294" s="545"/>
      <c r="H6294" s="545"/>
      <c r="J6294" s="545"/>
      <c r="O6294" s="578"/>
      <c r="P6294" s="547"/>
      <c r="Q6294" s="547"/>
      <c r="R6294" s="547"/>
    </row>
    <row r="6295" spans="6:18" s="577" customFormat="1">
      <c r="F6295" s="545"/>
      <c r="H6295" s="545"/>
      <c r="J6295" s="545"/>
      <c r="O6295" s="578"/>
      <c r="P6295" s="547"/>
      <c r="Q6295" s="547"/>
      <c r="R6295" s="547"/>
    </row>
    <row r="6296" spans="6:18" s="577" customFormat="1">
      <c r="F6296" s="545"/>
      <c r="H6296" s="545"/>
      <c r="J6296" s="545"/>
      <c r="O6296" s="578"/>
      <c r="P6296" s="547"/>
      <c r="Q6296" s="547"/>
      <c r="R6296" s="547"/>
    </row>
    <row r="6297" spans="6:18" s="577" customFormat="1">
      <c r="F6297" s="545"/>
      <c r="H6297" s="545"/>
      <c r="J6297" s="545"/>
      <c r="O6297" s="578"/>
      <c r="P6297" s="547"/>
      <c r="Q6297" s="547"/>
      <c r="R6297" s="547"/>
    </row>
    <row r="6298" spans="6:18" s="577" customFormat="1">
      <c r="F6298" s="545"/>
      <c r="H6298" s="545"/>
      <c r="J6298" s="545"/>
      <c r="O6298" s="578"/>
      <c r="P6298" s="547"/>
      <c r="Q6298" s="547"/>
      <c r="R6298" s="547"/>
    </row>
    <row r="6299" spans="6:18" s="577" customFormat="1">
      <c r="F6299" s="545"/>
      <c r="H6299" s="545"/>
      <c r="J6299" s="545"/>
      <c r="O6299" s="578"/>
      <c r="P6299" s="547"/>
      <c r="Q6299" s="547"/>
      <c r="R6299" s="547"/>
    </row>
    <row r="6300" spans="6:18" s="577" customFormat="1">
      <c r="F6300" s="545"/>
      <c r="H6300" s="545"/>
      <c r="J6300" s="545"/>
      <c r="O6300" s="578"/>
      <c r="P6300" s="547"/>
      <c r="Q6300" s="547"/>
      <c r="R6300" s="547"/>
    </row>
    <row r="6301" spans="6:18" s="577" customFormat="1">
      <c r="F6301" s="545"/>
      <c r="H6301" s="545"/>
      <c r="J6301" s="545"/>
      <c r="O6301" s="578"/>
      <c r="P6301" s="547"/>
      <c r="Q6301" s="547"/>
      <c r="R6301" s="547"/>
    </row>
    <row r="6302" spans="6:18" s="577" customFormat="1">
      <c r="F6302" s="545"/>
      <c r="H6302" s="545"/>
      <c r="J6302" s="545"/>
      <c r="O6302" s="578"/>
      <c r="P6302" s="547"/>
      <c r="Q6302" s="547"/>
      <c r="R6302" s="547"/>
    </row>
    <row r="6303" spans="6:18" s="577" customFormat="1">
      <c r="F6303" s="545"/>
      <c r="H6303" s="545"/>
      <c r="J6303" s="545"/>
      <c r="O6303" s="578"/>
      <c r="P6303" s="547"/>
      <c r="Q6303" s="547"/>
      <c r="R6303" s="547"/>
    </row>
    <row r="6304" spans="6:18" s="577" customFormat="1">
      <c r="F6304" s="545"/>
      <c r="H6304" s="545"/>
      <c r="J6304" s="545"/>
      <c r="O6304" s="578"/>
      <c r="P6304" s="547"/>
      <c r="Q6304" s="547"/>
      <c r="R6304" s="547"/>
    </row>
    <row r="6305" spans="6:18" s="577" customFormat="1">
      <c r="F6305" s="545"/>
      <c r="H6305" s="545"/>
      <c r="J6305" s="545"/>
      <c r="O6305" s="578"/>
      <c r="P6305" s="547"/>
      <c r="Q6305" s="547"/>
      <c r="R6305" s="547"/>
    </row>
    <row r="6306" spans="6:18" s="577" customFormat="1">
      <c r="F6306" s="545"/>
      <c r="H6306" s="545"/>
      <c r="J6306" s="545"/>
      <c r="O6306" s="578"/>
      <c r="P6306" s="547"/>
      <c r="Q6306" s="547"/>
      <c r="R6306" s="547"/>
    </row>
    <row r="6307" spans="6:18" s="577" customFormat="1">
      <c r="F6307" s="545"/>
      <c r="H6307" s="545"/>
      <c r="J6307" s="545"/>
      <c r="O6307" s="578"/>
      <c r="P6307" s="547"/>
      <c r="Q6307" s="547"/>
      <c r="R6307" s="547"/>
    </row>
    <row r="6308" spans="6:18" s="577" customFormat="1">
      <c r="F6308" s="545"/>
      <c r="H6308" s="545"/>
      <c r="J6308" s="545"/>
      <c r="O6308" s="578"/>
      <c r="P6308" s="547"/>
      <c r="Q6308" s="547"/>
      <c r="R6308" s="547"/>
    </row>
    <row r="6309" spans="6:18" s="577" customFormat="1">
      <c r="F6309" s="545"/>
      <c r="H6309" s="545"/>
      <c r="J6309" s="545"/>
      <c r="O6309" s="578"/>
      <c r="P6309" s="547"/>
      <c r="Q6309" s="547"/>
      <c r="R6309" s="547"/>
    </row>
    <row r="6310" spans="6:18" s="577" customFormat="1">
      <c r="F6310" s="545"/>
      <c r="H6310" s="545"/>
      <c r="J6310" s="545"/>
      <c r="O6310" s="578"/>
      <c r="P6310" s="547"/>
      <c r="Q6310" s="547"/>
      <c r="R6310" s="547"/>
    </row>
    <row r="6311" spans="6:18" s="577" customFormat="1">
      <c r="F6311" s="545"/>
      <c r="H6311" s="545"/>
      <c r="J6311" s="545"/>
      <c r="O6311" s="578"/>
      <c r="P6311" s="547"/>
      <c r="Q6311" s="547"/>
      <c r="R6311" s="547"/>
    </row>
    <row r="6312" spans="6:18" s="577" customFormat="1">
      <c r="F6312" s="545"/>
      <c r="H6312" s="545"/>
      <c r="J6312" s="545"/>
      <c r="O6312" s="578"/>
      <c r="P6312" s="547"/>
      <c r="Q6312" s="547"/>
      <c r="R6312" s="547"/>
    </row>
    <row r="6313" spans="6:18" s="577" customFormat="1">
      <c r="F6313" s="545"/>
      <c r="H6313" s="545"/>
      <c r="J6313" s="545"/>
      <c r="O6313" s="578"/>
      <c r="P6313" s="547"/>
      <c r="Q6313" s="547"/>
      <c r="R6313" s="547"/>
    </row>
    <row r="6314" spans="6:18" s="577" customFormat="1">
      <c r="F6314" s="545"/>
      <c r="H6314" s="545"/>
      <c r="J6314" s="545"/>
      <c r="O6314" s="578"/>
      <c r="P6314" s="547"/>
      <c r="Q6314" s="547"/>
      <c r="R6314" s="547"/>
    </row>
    <row r="6315" spans="6:18" s="577" customFormat="1">
      <c r="F6315" s="545"/>
      <c r="H6315" s="545"/>
      <c r="J6315" s="545"/>
      <c r="O6315" s="578"/>
      <c r="P6315" s="547"/>
      <c r="Q6315" s="547"/>
      <c r="R6315" s="547"/>
    </row>
    <row r="6316" spans="6:18" s="577" customFormat="1">
      <c r="F6316" s="545"/>
      <c r="H6316" s="545"/>
      <c r="J6316" s="545"/>
      <c r="O6316" s="578"/>
      <c r="P6316" s="547"/>
      <c r="Q6316" s="547"/>
      <c r="R6316" s="547"/>
    </row>
    <row r="6317" spans="6:18" s="577" customFormat="1">
      <c r="F6317" s="545"/>
      <c r="H6317" s="545"/>
      <c r="J6317" s="545"/>
      <c r="O6317" s="578"/>
      <c r="P6317" s="547"/>
      <c r="Q6317" s="547"/>
      <c r="R6317" s="547"/>
    </row>
    <row r="6318" spans="6:18" s="577" customFormat="1">
      <c r="F6318" s="545"/>
      <c r="H6318" s="545"/>
      <c r="J6318" s="545"/>
      <c r="O6318" s="578"/>
      <c r="P6318" s="547"/>
      <c r="Q6318" s="547"/>
      <c r="R6318" s="547"/>
    </row>
    <row r="6319" spans="6:18" s="577" customFormat="1">
      <c r="F6319" s="545"/>
      <c r="H6319" s="545"/>
      <c r="J6319" s="545"/>
      <c r="O6319" s="578"/>
      <c r="P6319" s="547"/>
      <c r="Q6319" s="547"/>
      <c r="R6319" s="547"/>
    </row>
    <row r="6320" spans="6:18" s="577" customFormat="1">
      <c r="F6320" s="545"/>
      <c r="H6320" s="545"/>
      <c r="J6320" s="545"/>
      <c r="O6320" s="578"/>
      <c r="P6320" s="547"/>
      <c r="Q6320" s="547"/>
      <c r="R6320" s="547"/>
    </row>
    <row r="6321" spans="6:18" s="577" customFormat="1">
      <c r="F6321" s="545"/>
      <c r="H6321" s="545"/>
      <c r="J6321" s="545"/>
      <c r="O6321" s="578"/>
      <c r="P6321" s="547"/>
      <c r="Q6321" s="547"/>
      <c r="R6321" s="547"/>
    </row>
    <row r="6322" spans="6:18" s="577" customFormat="1">
      <c r="F6322" s="545"/>
      <c r="H6322" s="545"/>
      <c r="J6322" s="545"/>
      <c r="O6322" s="578"/>
      <c r="P6322" s="547"/>
      <c r="Q6322" s="547"/>
      <c r="R6322" s="547"/>
    </row>
    <row r="6323" spans="6:18" s="577" customFormat="1">
      <c r="F6323" s="545"/>
      <c r="H6323" s="545"/>
      <c r="J6323" s="545"/>
      <c r="O6323" s="578"/>
      <c r="P6323" s="547"/>
      <c r="Q6323" s="547"/>
      <c r="R6323" s="547"/>
    </row>
    <row r="6324" spans="6:18" s="577" customFormat="1">
      <c r="F6324" s="545"/>
      <c r="H6324" s="545"/>
      <c r="J6324" s="545"/>
      <c r="O6324" s="578"/>
      <c r="P6324" s="547"/>
      <c r="Q6324" s="547"/>
      <c r="R6324" s="547"/>
    </row>
    <row r="6325" spans="6:18" s="577" customFormat="1">
      <c r="F6325" s="545"/>
      <c r="H6325" s="545"/>
      <c r="J6325" s="545"/>
      <c r="O6325" s="578"/>
      <c r="P6325" s="547"/>
      <c r="Q6325" s="547"/>
      <c r="R6325" s="547"/>
    </row>
    <row r="6326" spans="6:18" s="577" customFormat="1">
      <c r="F6326" s="545"/>
      <c r="H6326" s="545"/>
      <c r="J6326" s="545"/>
      <c r="O6326" s="578"/>
      <c r="P6326" s="547"/>
      <c r="Q6326" s="547"/>
      <c r="R6326" s="547"/>
    </row>
    <row r="6327" spans="6:18" s="577" customFormat="1">
      <c r="F6327" s="545"/>
      <c r="H6327" s="545"/>
      <c r="J6327" s="545"/>
      <c r="O6327" s="578"/>
      <c r="P6327" s="547"/>
      <c r="Q6327" s="547"/>
      <c r="R6327" s="547"/>
    </row>
    <row r="6328" spans="6:18" s="577" customFormat="1">
      <c r="F6328" s="545"/>
      <c r="H6328" s="545"/>
      <c r="J6328" s="545"/>
      <c r="O6328" s="578"/>
      <c r="P6328" s="547"/>
      <c r="Q6328" s="547"/>
      <c r="R6328" s="547"/>
    </row>
    <row r="6329" spans="6:18" s="577" customFormat="1">
      <c r="F6329" s="545"/>
      <c r="H6329" s="545"/>
      <c r="J6329" s="545"/>
      <c r="O6329" s="578"/>
      <c r="P6329" s="547"/>
      <c r="Q6329" s="547"/>
      <c r="R6329" s="547"/>
    </row>
    <row r="6330" spans="6:18" s="577" customFormat="1">
      <c r="F6330" s="545"/>
      <c r="H6330" s="545"/>
      <c r="J6330" s="545"/>
      <c r="O6330" s="578"/>
      <c r="P6330" s="547"/>
      <c r="Q6330" s="547"/>
      <c r="R6330" s="547"/>
    </row>
    <row r="6331" spans="6:18" s="577" customFormat="1">
      <c r="F6331" s="545"/>
      <c r="H6331" s="545"/>
      <c r="J6331" s="545"/>
      <c r="O6331" s="578"/>
      <c r="P6331" s="547"/>
      <c r="Q6331" s="547"/>
      <c r="R6331" s="547"/>
    </row>
    <row r="6332" spans="6:18" s="577" customFormat="1">
      <c r="F6332" s="545"/>
      <c r="H6332" s="545"/>
      <c r="J6332" s="545"/>
      <c r="O6332" s="578"/>
      <c r="P6332" s="547"/>
      <c r="Q6332" s="547"/>
      <c r="R6332" s="547"/>
    </row>
    <row r="6333" spans="6:18" s="577" customFormat="1">
      <c r="F6333" s="545"/>
      <c r="H6333" s="545"/>
      <c r="J6333" s="545"/>
      <c r="O6333" s="578"/>
      <c r="P6333" s="547"/>
      <c r="Q6333" s="547"/>
      <c r="R6333" s="547"/>
    </row>
    <row r="6334" spans="6:18" s="577" customFormat="1">
      <c r="F6334" s="545"/>
      <c r="H6334" s="545"/>
      <c r="J6334" s="545"/>
      <c r="O6334" s="578"/>
      <c r="P6334" s="547"/>
      <c r="Q6334" s="547"/>
      <c r="R6334" s="547"/>
    </row>
    <row r="6335" spans="6:18" s="577" customFormat="1">
      <c r="F6335" s="545"/>
      <c r="H6335" s="545"/>
      <c r="J6335" s="545"/>
      <c r="O6335" s="578"/>
      <c r="P6335" s="547"/>
      <c r="Q6335" s="547"/>
      <c r="R6335" s="547"/>
    </row>
    <row r="6336" spans="6:18" s="577" customFormat="1">
      <c r="F6336" s="545"/>
      <c r="H6336" s="545"/>
      <c r="J6336" s="545"/>
      <c r="O6336" s="578"/>
      <c r="P6336" s="547"/>
      <c r="Q6336" s="547"/>
      <c r="R6336" s="547"/>
    </row>
    <row r="6337" spans="6:18" s="577" customFormat="1">
      <c r="F6337" s="545"/>
      <c r="H6337" s="545"/>
      <c r="J6337" s="545"/>
      <c r="O6337" s="578"/>
      <c r="P6337" s="547"/>
      <c r="Q6337" s="547"/>
      <c r="R6337" s="547"/>
    </row>
    <row r="6338" spans="6:18" s="577" customFormat="1">
      <c r="F6338" s="545"/>
      <c r="H6338" s="545"/>
      <c r="J6338" s="545"/>
      <c r="O6338" s="578"/>
      <c r="P6338" s="547"/>
      <c r="Q6338" s="547"/>
      <c r="R6338" s="547"/>
    </row>
    <row r="6339" spans="6:18" s="577" customFormat="1">
      <c r="F6339" s="545"/>
      <c r="H6339" s="545"/>
      <c r="J6339" s="545"/>
      <c r="O6339" s="578"/>
      <c r="P6339" s="547"/>
      <c r="Q6339" s="547"/>
      <c r="R6339" s="547"/>
    </row>
    <row r="6340" spans="6:18" s="577" customFormat="1">
      <c r="F6340" s="545"/>
      <c r="H6340" s="545"/>
      <c r="J6340" s="545"/>
      <c r="O6340" s="578"/>
      <c r="P6340" s="547"/>
      <c r="Q6340" s="547"/>
      <c r="R6340" s="547"/>
    </row>
    <row r="6341" spans="6:18" s="577" customFormat="1">
      <c r="F6341" s="545"/>
      <c r="H6341" s="545"/>
      <c r="J6341" s="545"/>
      <c r="O6341" s="578"/>
      <c r="P6341" s="547"/>
      <c r="Q6341" s="547"/>
      <c r="R6341" s="547"/>
    </row>
    <row r="6342" spans="6:18" s="577" customFormat="1">
      <c r="F6342" s="545"/>
      <c r="H6342" s="545"/>
      <c r="J6342" s="545"/>
      <c r="O6342" s="578"/>
      <c r="P6342" s="547"/>
      <c r="Q6342" s="547"/>
      <c r="R6342" s="547"/>
    </row>
    <row r="6343" spans="6:18" s="577" customFormat="1">
      <c r="F6343" s="545"/>
      <c r="H6343" s="545"/>
      <c r="J6343" s="545"/>
      <c r="O6343" s="578"/>
      <c r="P6343" s="547"/>
      <c r="Q6343" s="547"/>
      <c r="R6343" s="547"/>
    </row>
    <row r="6344" spans="6:18" s="577" customFormat="1">
      <c r="F6344" s="545"/>
      <c r="H6344" s="545"/>
      <c r="J6344" s="545"/>
      <c r="O6344" s="578"/>
      <c r="P6344" s="547"/>
      <c r="Q6344" s="547"/>
      <c r="R6344" s="547"/>
    </row>
    <row r="6345" spans="6:18" s="577" customFormat="1">
      <c r="F6345" s="545"/>
      <c r="H6345" s="545"/>
      <c r="J6345" s="545"/>
      <c r="O6345" s="578"/>
      <c r="P6345" s="547"/>
      <c r="Q6345" s="547"/>
      <c r="R6345" s="547"/>
    </row>
    <row r="6346" spans="6:18" s="577" customFormat="1">
      <c r="F6346" s="545"/>
      <c r="H6346" s="545"/>
      <c r="J6346" s="545"/>
      <c r="O6346" s="578"/>
      <c r="P6346" s="547"/>
      <c r="Q6346" s="547"/>
      <c r="R6346" s="547"/>
    </row>
    <row r="6347" spans="6:18" s="577" customFormat="1">
      <c r="F6347" s="545"/>
      <c r="H6347" s="545"/>
      <c r="J6347" s="545"/>
      <c r="O6347" s="578"/>
      <c r="P6347" s="547"/>
      <c r="Q6347" s="547"/>
      <c r="R6347" s="547"/>
    </row>
    <row r="6348" spans="6:18" s="577" customFormat="1">
      <c r="F6348" s="545"/>
      <c r="H6348" s="545"/>
      <c r="J6348" s="545"/>
      <c r="O6348" s="578"/>
      <c r="P6348" s="547"/>
      <c r="Q6348" s="547"/>
      <c r="R6348" s="547"/>
    </row>
    <row r="6349" spans="6:18" s="577" customFormat="1">
      <c r="F6349" s="545"/>
      <c r="H6349" s="545"/>
      <c r="J6349" s="545"/>
      <c r="O6349" s="578"/>
      <c r="P6349" s="547"/>
      <c r="Q6349" s="547"/>
      <c r="R6349" s="547"/>
    </row>
    <row r="6350" spans="6:18" s="577" customFormat="1">
      <c r="F6350" s="545"/>
      <c r="H6350" s="545"/>
      <c r="J6350" s="545"/>
      <c r="O6350" s="578"/>
      <c r="P6350" s="547"/>
      <c r="Q6350" s="547"/>
      <c r="R6350" s="547"/>
    </row>
    <row r="6351" spans="6:18" s="577" customFormat="1">
      <c r="F6351" s="545"/>
      <c r="H6351" s="545"/>
      <c r="J6351" s="545"/>
      <c r="O6351" s="578"/>
      <c r="P6351" s="547"/>
      <c r="Q6351" s="547"/>
      <c r="R6351" s="547"/>
    </row>
    <row r="6352" spans="6:18" s="577" customFormat="1">
      <c r="F6352" s="545"/>
      <c r="H6352" s="545"/>
      <c r="J6352" s="545"/>
      <c r="O6352" s="578"/>
      <c r="P6352" s="547"/>
      <c r="Q6352" s="547"/>
      <c r="R6352" s="547"/>
    </row>
    <row r="6353" spans="6:18" s="577" customFormat="1">
      <c r="F6353" s="545"/>
      <c r="H6353" s="545"/>
      <c r="J6353" s="545"/>
      <c r="O6353" s="578"/>
      <c r="P6353" s="547"/>
      <c r="Q6353" s="547"/>
      <c r="R6353" s="547"/>
    </row>
    <row r="6354" spans="6:18" s="577" customFormat="1">
      <c r="F6354" s="545"/>
      <c r="H6354" s="545"/>
      <c r="J6354" s="545"/>
      <c r="O6354" s="578"/>
      <c r="P6354" s="547"/>
      <c r="Q6354" s="547"/>
      <c r="R6354" s="547"/>
    </row>
    <row r="6355" spans="6:18" s="577" customFormat="1">
      <c r="F6355" s="545"/>
      <c r="H6355" s="545"/>
      <c r="J6355" s="545"/>
      <c r="O6355" s="578"/>
      <c r="P6355" s="547"/>
      <c r="Q6355" s="547"/>
      <c r="R6355" s="547"/>
    </row>
    <row r="6356" spans="6:18" s="577" customFormat="1">
      <c r="F6356" s="545"/>
      <c r="H6356" s="545"/>
      <c r="J6356" s="545"/>
      <c r="O6356" s="578"/>
      <c r="P6356" s="547"/>
      <c r="Q6356" s="547"/>
      <c r="R6356" s="547"/>
    </row>
    <row r="6357" spans="6:18" s="577" customFormat="1">
      <c r="F6357" s="545"/>
      <c r="H6357" s="545"/>
      <c r="J6357" s="545"/>
      <c r="O6357" s="578"/>
      <c r="P6357" s="547"/>
      <c r="Q6357" s="547"/>
      <c r="R6357" s="547"/>
    </row>
    <row r="6358" spans="6:18" s="577" customFormat="1">
      <c r="F6358" s="545"/>
      <c r="H6358" s="545"/>
      <c r="J6358" s="545"/>
      <c r="O6358" s="578"/>
      <c r="P6358" s="547"/>
      <c r="Q6358" s="547"/>
      <c r="R6358" s="547"/>
    </row>
    <row r="6359" spans="6:18" s="577" customFormat="1">
      <c r="F6359" s="545"/>
      <c r="H6359" s="545"/>
      <c r="J6359" s="545"/>
      <c r="O6359" s="578"/>
      <c r="P6359" s="547"/>
      <c r="Q6359" s="547"/>
      <c r="R6359" s="547"/>
    </row>
    <row r="6360" spans="6:18" s="577" customFormat="1">
      <c r="F6360" s="545"/>
      <c r="H6360" s="545"/>
      <c r="J6360" s="545"/>
      <c r="O6360" s="578"/>
      <c r="P6360" s="547"/>
      <c r="Q6360" s="547"/>
      <c r="R6360" s="547"/>
    </row>
    <row r="6361" spans="6:18" s="577" customFormat="1">
      <c r="F6361" s="545"/>
      <c r="H6361" s="545"/>
      <c r="J6361" s="545"/>
      <c r="O6361" s="578"/>
      <c r="P6361" s="547"/>
      <c r="Q6361" s="547"/>
      <c r="R6361" s="547"/>
    </row>
    <row r="6362" spans="6:18" s="577" customFormat="1">
      <c r="F6362" s="545"/>
      <c r="H6362" s="545"/>
      <c r="J6362" s="545"/>
      <c r="O6362" s="578"/>
      <c r="P6362" s="547"/>
      <c r="Q6362" s="547"/>
      <c r="R6362" s="547"/>
    </row>
    <row r="6363" spans="6:18" s="577" customFormat="1">
      <c r="F6363" s="545"/>
      <c r="H6363" s="545"/>
      <c r="J6363" s="545"/>
      <c r="O6363" s="578"/>
      <c r="P6363" s="547"/>
      <c r="Q6363" s="547"/>
      <c r="R6363" s="547"/>
    </row>
    <row r="6364" spans="6:18" s="577" customFormat="1">
      <c r="F6364" s="545"/>
      <c r="H6364" s="545"/>
      <c r="J6364" s="545"/>
      <c r="O6364" s="578"/>
      <c r="P6364" s="547"/>
      <c r="Q6364" s="547"/>
      <c r="R6364" s="547"/>
    </row>
    <row r="6365" spans="6:18" s="577" customFormat="1">
      <c r="F6365" s="545"/>
      <c r="H6365" s="545"/>
      <c r="J6365" s="545"/>
      <c r="O6365" s="578"/>
      <c r="P6365" s="547"/>
      <c r="Q6365" s="547"/>
      <c r="R6365" s="547"/>
    </row>
    <row r="6366" spans="6:18" s="577" customFormat="1">
      <c r="F6366" s="545"/>
      <c r="H6366" s="545"/>
      <c r="J6366" s="545"/>
      <c r="O6366" s="578"/>
      <c r="P6366" s="547"/>
      <c r="Q6366" s="547"/>
      <c r="R6366" s="547"/>
    </row>
    <row r="6367" spans="6:18" s="577" customFormat="1">
      <c r="F6367" s="545"/>
      <c r="H6367" s="545"/>
      <c r="J6367" s="545"/>
      <c r="O6367" s="578"/>
      <c r="P6367" s="547"/>
      <c r="Q6367" s="547"/>
      <c r="R6367" s="547"/>
    </row>
    <row r="6368" spans="6:18" s="577" customFormat="1">
      <c r="F6368" s="545"/>
      <c r="H6368" s="545"/>
      <c r="J6368" s="545"/>
      <c r="O6368" s="578"/>
      <c r="P6368" s="547"/>
      <c r="Q6368" s="547"/>
      <c r="R6368" s="547"/>
    </row>
    <row r="6369" spans="6:18" s="577" customFormat="1">
      <c r="F6369" s="545"/>
      <c r="H6369" s="545"/>
      <c r="J6369" s="545"/>
      <c r="O6369" s="578"/>
      <c r="P6369" s="547"/>
      <c r="Q6369" s="547"/>
      <c r="R6369" s="547"/>
    </row>
    <row r="6370" spans="6:18" s="577" customFormat="1">
      <c r="F6370" s="545"/>
      <c r="H6370" s="545"/>
      <c r="J6370" s="545"/>
      <c r="O6370" s="578"/>
      <c r="P6370" s="547"/>
      <c r="Q6370" s="547"/>
      <c r="R6370" s="547"/>
    </row>
    <row r="6371" spans="6:18" s="577" customFormat="1">
      <c r="F6371" s="545"/>
      <c r="H6371" s="545"/>
      <c r="J6371" s="545"/>
      <c r="O6371" s="578"/>
      <c r="P6371" s="547"/>
      <c r="Q6371" s="547"/>
      <c r="R6371" s="547"/>
    </row>
    <row r="6372" spans="6:18" s="577" customFormat="1">
      <c r="F6372" s="545"/>
      <c r="H6372" s="545"/>
      <c r="J6372" s="545"/>
      <c r="O6372" s="578"/>
      <c r="P6372" s="547"/>
      <c r="Q6372" s="547"/>
      <c r="R6372" s="547"/>
    </row>
    <row r="6373" spans="6:18" s="577" customFormat="1">
      <c r="F6373" s="545"/>
      <c r="H6373" s="545"/>
      <c r="J6373" s="545"/>
      <c r="O6373" s="578"/>
      <c r="P6373" s="547"/>
      <c r="Q6373" s="547"/>
      <c r="R6373" s="547"/>
    </row>
    <row r="6374" spans="6:18" s="577" customFormat="1">
      <c r="F6374" s="545"/>
      <c r="H6374" s="545"/>
      <c r="J6374" s="545"/>
      <c r="O6374" s="578"/>
      <c r="P6374" s="547"/>
      <c r="Q6374" s="547"/>
      <c r="R6374" s="547"/>
    </row>
    <row r="6375" spans="6:18" s="577" customFormat="1">
      <c r="F6375" s="545"/>
      <c r="H6375" s="545"/>
      <c r="J6375" s="545"/>
      <c r="O6375" s="578"/>
      <c r="P6375" s="547"/>
      <c r="Q6375" s="547"/>
      <c r="R6375" s="547"/>
    </row>
    <row r="6376" spans="6:18" s="577" customFormat="1">
      <c r="F6376" s="545"/>
      <c r="H6376" s="545"/>
      <c r="J6376" s="545"/>
      <c r="O6376" s="578"/>
      <c r="P6376" s="547"/>
      <c r="Q6376" s="547"/>
      <c r="R6376" s="547"/>
    </row>
    <row r="6377" spans="6:18" s="577" customFormat="1">
      <c r="F6377" s="545"/>
      <c r="H6377" s="545"/>
      <c r="J6377" s="545"/>
      <c r="O6377" s="578"/>
      <c r="P6377" s="547"/>
      <c r="Q6377" s="547"/>
      <c r="R6377" s="547"/>
    </row>
    <row r="6378" spans="6:18" s="577" customFormat="1">
      <c r="F6378" s="545"/>
      <c r="H6378" s="545"/>
      <c r="J6378" s="545"/>
      <c r="O6378" s="578"/>
      <c r="P6378" s="547"/>
      <c r="Q6378" s="547"/>
      <c r="R6378" s="547"/>
    </row>
    <row r="6379" spans="6:18" s="577" customFormat="1">
      <c r="F6379" s="545"/>
      <c r="H6379" s="545"/>
      <c r="J6379" s="545"/>
      <c r="O6379" s="578"/>
      <c r="P6379" s="547"/>
      <c r="Q6379" s="547"/>
      <c r="R6379" s="547"/>
    </row>
    <row r="6380" spans="6:18" s="577" customFormat="1">
      <c r="F6380" s="545"/>
      <c r="H6380" s="545"/>
      <c r="J6380" s="545"/>
      <c r="O6380" s="578"/>
      <c r="P6380" s="547"/>
      <c r="Q6380" s="547"/>
      <c r="R6380" s="547"/>
    </row>
    <row r="6381" spans="6:18" s="577" customFormat="1">
      <c r="F6381" s="545"/>
      <c r="H6381" s="545"/>
      <c r="J6381" s="545"/>
      <c r="O6381" s="578"/>
      <c r="P6381" s="547"/>
      <c r="Q6381" s="547"/>
      <c r="R6381" s="547"/>
    </row>
    <row r="6382" spans="6:18" s="577" customFormat="1">
      <c r="F6382" s="545"/>
      <c r="H6382" s="545"/>
      <c r="J6382" s="545"/>
      <c r="O6382" s="578"/>
      <c r="P6382" s="547"/>
      <c r="Q6382" s="547"/>
      <c r="R6382" s="547"/>
    </row>
    <row r="6383" spans="6:18" s="577" customFormat="1">
      <c r="F6383" s="545"/>
      <c r="H6383" s="545"/>
      <c r="J6383" s="545"/>
      <c r="O6383" s="578"/>
      <c r="P6383" s="547"/>
      <c r="Q6383" s="547"/>
      <c r="R6383" s="547"/>
    </row>
    <row r="6384" spans="6:18" s="577" customFormat="1">
      <c r="F6384" s="545"/>
      <c r="H6384" s="545"/>
      <c r="J6384" s="545"/>
      <c r="O6384" s="578"/>
      <c r="P6384" s="547"/>
      <c r="Q6384" s="547"/>
      <c r="R6384" s="547"/>
    </row>
    <row r="6385" spans="6:18" s="577" customFormat="1">
      <c r="F6385" s="545"/>
      <c r="H6385" s="545"/>
      <c r="J6385" s="545"/>
      <c r="O6385" s="578"/>
      <c r="P6385" s="547"/>
      <c r="Q6385" s="547"/>
      <c r="R6385" s="547"/>
    </row>
    <row r="6386" spans="6:18" s="577" customFormat="1">
      <c r="F6386" s="545"/>
      <c r="H6386" s="545"/>
      <c r="J6386" s="545"/>
      <c r="O6386" s="578"/>
      <c r="P6386" s="547"/>
      <c r="Q6386" s="547"/>
      <c r="R6386" s="547"/>
    </row>
    <row r="6387" spans="6:18" s="577" customFormat="1">
      <c r="F6387" s="545"/>
      <c r="H6387" s="545"/>
      <c r="J6387" s="545"/>
      <c r="O6387" s="578"/>
      <c r="P6387" s="547"/>
      <c r="Q6387" s="547"/>
      <c r="R6387" s="547"/>
    </row>
    <row r="6388" spans="6:18" s="577" customFormat="1">
      <c r="F6388" s="545"/>
      <c r="H6388" s="545"/>
      <c r="J6388" s="545"/>
      <c r="O6388" s="578"/>
      <c r="P6388" s="547"/>
      <c r="Q6388" s="547"/>
      <c r="R6388" s="547"/>
    </row>
    <row r="6389" spans="6:18" s="577" customFormat="1">
      <c r="F6389" s="545"/>
      <c r="H6389" s="545"/>
      <c r="J6389" s="545"/>
      <c r="O6389" s="578"/>
      <c r="P6389" s="547"/>
      <c r="Q6389" s="547"/>
      <c r="R6389" s="547"/>
    </row>
    <row r="6390" spans="6:18" s="577" customFormat="1">
      <c r="F6390" s="545"/>
      <c r="H6390" s="545"/>
      <c r="J6390" s="545"/>
      <c r="O6390" s="578"/>
      <c r="P6390" s="547"/>
      <c r="Q6390" s="547"/>
      <c r="R6390" s="547"/>
    </row>
    <row r="6391" spans="6:18" s="577" customFormat="1">
      <c r="F6391" s="545"/>
      <c r="H6391" s="545"/>
      <c r="J6391" s="545"/>
      <c r="O6391" s="578"/>
      <c r="P6391" s="547"/>
      <c r="Q6391" s="547"/>
      <c r="R6391" s="547"/>
    </row>
    <row r="6392" spans="6:18" s="577" customFormat="1">
      <c r="F6392" s="545"/>
      <c r="H6392" s="545"/>
      <c r="J6392" s="545"/>
      <c r="O6392" s="578"/>
      <c r="P6392" s="547"/>
      <c r="Q6392" s="547"/>
      <c r="R6392" s="547"/>
    </row>
    <row r="6393" spans="6:18" s="577" customFormat="1">
      <c r="F6393" s="545"/>
      <c r="H6393" s="545"/>
      <c r="J6393" s="545"/>
      <c r="O6393" s="578"/>
      <c r="P6393" s="547"/>
      <c r="Q6393" s="547"/>
      <c r="R6393" s="547"/>
    </row>
    <row r="6394" spans="6:18" s="577" customFormat="1">
      <c r="F6394" s="545"/>
      <c r="H6394" s="545"/>
      <c r="J6394" s="545"/>
      <c r="O6394" s="578"/>
      <c r="P6394" s="547"/>
      <c r="Q6394" s="547"/>
      <c r="R6394" s="547"/>
    </row>
    <row r="6395" spans="6:18" s="577" customFormat="1">
      <c r="F6395" s="545"/>
      <c r="H6395" s="545"/>
      <c r="J6395" s="545"/>
      <c r="O6395" s="578"/>
      <c r="P6395" s="547"/>
      <c r="Q6395" s="547"/>
      <c r="R6395" s="547"/>
    </row>
    <row r="6396" spans="6:18" s="577" customFormat="1">
      <c r="F6396" s="545"/>
      <c r="H6396" s="545"/>
      <c r="J6396" s="545"/>
      <c r="O6396" s="578"/>
      <c r="P6396" s="547"/>
      <c r="Q6396" s="547"/>
      <c r="R6396" s="547"/>
    </row>
    <row r="6397" spans="6:18" s="577" customFormat="1">
      <c r="F6397" s="545"/>
      <c r="H6397" s="545"/>
      <c r="J6397" s="545"/>
      <c r="O6397" s="578"/>
      <c r="P6397" s="547"/>
      <c r="Q6397" s="547"/>
      <c r="R6397" s="547"/>
    </row>
    <row r="6398" spans="6:18" s="577" customFormat="1">
      <c r="F6398" s="545"/>
      <c r="H6398" s="545"/>
      <c r="J6398" s="545"/>
      <c r="O6398" s="578"/>
      <c r="P6398" s="547"/>
      <c r="Q6398" s="547"/>
      <c r="R6398" s="547"/>
    </row>
    <row r="6399" spans="6:18" s="577" customFormat="1">
      <c r="F6399" s="545"/>
      <c r="H6399" s="545"/>
      <c r="J6399" s="545"/>
      <c r="O6399" s="578"/>
      <c r="P6399" s="547"/>
      <c r="Q6399" s="547"/>
      <c r="R6399" s="547"/>
    </row>
    <row r="6400" spans="6:18" s="577" customFormat="1">
      <c r="F6400" s="545"/>
      <c r="H6400" s="545"/>
      <c r="J6400" s="545"/>
      <c r="O6400" s="578"/>
      <c r="P6400" s="547"/>
      <c r="Q6400" s="547"/>
      <c r="R6400" s="547"/>
    </row>
    <row r="6401" spans="6:18" s="577" customFormat="1">
      <c r="F6401" s="545"/>
      <c r="H6401" s="545"/>
      <c r="J6401" s="545"/>
      <c r="O6401" s="578"/>
      <c r="P6401" s="547"/>
      <c r="Q6401" s="547"/>
      <c r="R6401" s="547"/>
    </row>
    <row r="6402" spans="6:18" s="577" customFormat="1">
      <c r="F6402" s="545"/>
      <c r="H6402" s="545"/>
      <c r="J6402" s="545"/>
      <c r="O6402" s="578"/>
      <c r="P6402" s="547"/>
      <c r="Q6402" s="547"/>
      <c r="R6402" s="547"/>
    </row>
    <row r="6403" spans="6:18" s="577" customFormat="1">
      <c r="F6403" s="545"/>
      <c r="H6403" s="545"/>
      <c r="J6403" s="545"/>
      <c r="O6403" s="578"/>
      <c r="P6403" s="547"/>
      <c r="Q6403" s="547"/>
      <c r="R6403" s="547"/>
    </row>
    <row r="6404" spans="6:18" s="577" customFormat="1">
      <c r="F6404" s="545"/>
      <c r="H6404" s="545"/>
      <c r="J6404" s="545"/>
      <c r="O6404" s="578"/>
      <c r="P6404" s="547"/>
      <c r="Q6404" s="547"/>
      <c r="R6404" s="547"/>
    </row>
    <row r="6405" spans="6:18" s="577" customFormat="1">
      <c r="F6405" s="545"/>
      <c r="H6405" s="545"/>
      <c r="J6405" s="545"/>
      <c r="O6405" s="578"/>
      <c r="P6405" s="547"/>
      <c r="Q6405" s="547"/>
      <c r="R6405" s="547"/>
    </row>
    <row r="6406" spans="6:18" s="577" customFormat="1">
      <c r="F6406" s="545"/>
      <c r="H6406" s="545"/>
      <c r="J6406" s="545"/>
      <c r="O6406" s="578"/>
      <c r="P6406" s="547"/>
      <c r="Q6406" s="547"/>
      <c r="R6406" s="547"/>
    </row>
    <row r="6407" spans="6:18" s="577" customFormat="1">
      <c r="F6407" s="545"/>
      <c r="H6407" s="545"/>
      <c r="J6407" s="545"/>
      <c r="O6407" s="578"/>
      <c r="P6407" s="547"/>
      <c r="Q6407" s="547"/>
      <c r="R6407" s="547"/>
    </row>
    <row r="6408" spans="6:18" s="577" customFormat="1">
      <c r="F6408" s="545"/>
      <c r="H6408" s="545"/>
      <c r="J6408" s="545"/>
      <c r="O6408" s="578"/>
      <c r="P6408" s="547"/>
      <c r="Q6408" s="547"/>
      <c r="R6408" s="547"/>
    </row>
    <row r="6409" spans="6:18" s="577" customFormat="1">
      <c r="F6409" s="545"/>
      <c r="H6409" s="545"/>
      <c r="J6409" s="545"/>
      <c r="O6409" s="578"/>
      <c r="P6409" s="547"/>
      <c r="Q6409" s="547"/>
      <c r="R6409" s="547"/>
    </row>
    <row r="6410" spans="6:18" s="577" customFormat="1">
      <c r="F6410" s="545"/>
      <c r="H6410" s="545"/>
      <c r="J6410" s="545"/>
      <c r="O6410" s="578"/>
      <c r="P6410" s="547"/>
      <c r="Q6410" s="547"/>
      <c r="R6410" s="547"/>
    </row>
    <row r="6411" spans="6:18" s="577" customFormat="1">
      <c r="F6411" s="545"/>
      <c r="H6411" s="545"/>
      <c r="J6411" s="545"/>
      <c r="O6411" s="578"/>
      <c r="P6411" s="547"/>
      <c r="Q6411" s="547"/>
      <c r="R6411" s="547"/>
    </row>
    <row r="6412" spans="6:18" s="577" customFormat="1">
      <c r="F6412" s="545"/>
      <c r="H6412" s="545"/>
      <c r="J6412" s="545"/>
      <c r="O6412" s="578"/>
      <c r="P6412" s="547"/>
      <c r="Q6412" s="547"/>
      <c r="R6412" s="547"/>
    </row>
    <row r="6413" spans="6:18" s="577" customFormat="1">
      <c r="F6413" s="545"/>
      <c r="H6413" s="545"/>
      <c r="J6413" s="545"/>
      <c r="O6413" s="578"/>
      <c r="P6413" s="547"/>
      <c r="Q6413" s="547"/>
      <c r="R6413" s="547"/>
    </row>
    <row r="6414" spans="6:18" s="577" customFormat="1">
      <c r="F6414" s="545"/>
      <c r="H6414" s="545"/>
      <c r="J6414" s="545"/>
      <c r="O6414" s="578"/>
      <c r="P6414" s="547"/>
      <c r="Q6414" s="547"/>
      <c r="R6414" s="547"/>
    </row>
    <row r="6415" spans="6:18" s="577" customFormat="1">
      <c r="F6415" s="545"/>
      <c r="H6415" s="545"/>
      <c r="J6415" s="545"/>
      <c r="O6415" s="578"/>
      <c r="P6415" s="547"/>
      <c r="Q6415" s="547"/>
      <c r="R6415" s="547"/>
    </row>
    <row r="6416" spans="6:18" s="577" customFormat="1">
      <c r="F6416" s="545"/>
      <c r="H6416" s="545"/>
      <c r="J6416" s="545"/>
      <c r="O6416" s="578"/>
      <c r="P6416" s="547"/>
      <c r="Q6416" s="547"/>
      <c r="R6416" s="547"/>
    </row>
    <row r="6417" spans="6:18" s="577" customFormat="1">
      <c r="F6417" s="545"/>
      <c r="H6417" s="545"/>
      <c r="J6417" s="545"/>
      <c r="O6417" s="578"/>
      <c r="P6417" s="547"/>
      <c r="Q6417" s="547"/>
      <c r="R6417" s="547"/>
    </row>
    <row r="6418" spans="6:18" s="577" customFormat="1">
      <c r="F6418" s="545"/>
      <c r="H6418" s="545"/>
      <c r="J6418" s="545"/>
      <c r="O6418" s="578"/>
      <c r="P6418" s="547"/>
      <c r="Q6418" s="547"/>
      <c r="R6418" s="547"/>
    </row>
    <row r="6419" spans="6:18" s="577" customFormat="1">
      <c r="F6419" s="545"/>
      <c r="H6419" s="545"/>
      <c r="J6419" s="545"/>
      <c r="O6419" s="578"/>
      <c r="P6419" s="547"/>
      <c r="Q6419" s="547"/>
      <c r="R6419" s="547"/>
    </row>
    <row r="6420" spans="6:18" s="577" customFormat="1">
      <c r="F6420" s="545"/>
      <c r="H6420" s="545"/>
      <c r="J6420" s="545"/>
      <c r="O6420" s="578"/>
      <c r="P6420" s="547"/>
      <c r="Q6420" s="547"/>
      <c r="R6420" s="547"/>
    </row>
    <row r="6421" spans="6:18" s="577" customFormat="1">
      <c r="F6421" s="545"/>
      <c r="H6421" s="545"/>
      <c r="J6421" s="545"/>
      <c r="O6421" s="578"/>
      <c r="P6421" s="547"/>
      <c r="Q6421" s="547"/>
      <c r="R6421" s="547"/>
    </row>
    <row r="6422" spans="6:18" s="577" customFormat="1">
      <c r="F6422" s="545"/>
      <c r="H6422" s="545"/>
      <c r="J6422" s="545"/>
      <c r="O6422" s="578"/>
      <c r="P6422" s="547"/>
      <c r="Q6422" s="547"/>
      <c r="R6422" s="547"/>
    </row>
    <row r="6423" spans="6:18" s="577" customFormat="1">
      <c r="F6423" s="545"/>
      <c r="H6423" s="545"/>
      <c r="J6423" s="545"/>
      <c r="O6423" s="578"/>
      <c r="P6423" s="547"/>
      <c r="Q6423" s="547"/>
      <c r="R6423" s="547"/>
    </row>
    <row r="6424" spans="6:18" s="577" customFormat="1">
      <c r="F6424" s="545"/>
      <c r="H6424" s="545"/>
      <c r="J6424" s="545"/>
      <c r="O6424" s="578"/>
      <c r="P6424" s="547"/>
      <c r="Q6424" s="547"/>
      <c r="R6424" s="547"/>
    </row>
    <row r="6425" spans="6:18" s="577" customFormat="1">
      <c r="F6425" s="545"/>
      <c r="H6425" s="545"/>
      <c r="J6425" s="545"/>
      <c r="O6425" s="578"/>
      <c r="P6425" s="547"/>
      <c r="Q6425" s="547"/>
      <c r="R6425" s="547"/>
    </row>
    <row r="6426" spans="6:18" s="577" customFormat="1">
      <c r="F6426" s="545"/>
      <c r="H6426" s="545"/>
      <c r="J6426" s="545"/>
      <c r="O6426" s="578"/>
      <c r="P6426" s="547"/>
      <c r="Q6426" s="547"/>
      <c r="R6426" s="547"/>
    </row>
    <row r="6427" spans="6:18" s="577" customFormat="1">
      <c r="F6427" s="545"/>
      <c r="H6427" s="545"/>
      <c r="J6427" s="545"/>
      <c r="O6427" s="578"/>
      <c r="P6427" s="547"/>
      <c r="Q6427" s="547"/>
      <c r="R6427" s="547"/>
    </row>
    <row r="6428" spans="6:18" s="577" customFormat="1">
      <c r="F6428" s="545"/>
      <c r="H6428" s="545"/>
      <c r="J6428" s="545"/>
      <c r="O6428" s="578"/>
      <c r="P6428" s="547"/>
      <c r="Q6428" s="547"/>
      <c r="R6428" s="547"/>
    </row>
    <row r="6429" spans="6:18" s="577" customFormat="1">
      <c r="F6429" s="545"/>
      <c r="H6429" s="545"/>
      <c r="J6429" s="545"/>
      <c r="O6429" s="578"/>
      <c r="P6429" s="547"/>
      <c r="Q6429" s="547"/>
      <c r="R6429" s="547"/>
    </row>
    <row r="6430" spans="6:18" s="577" customFormat="1">
      <c r="F6430" s="545"/>
      <c r="H6430" s="545"/>
      <c r="J6430" s="545"/>
      <c r="O6430" s="578"/>
      <c r="P6430" s="547"/>
      <c r="Q6430" s="547"/>
      <c r="R6430" s="547"/>
    </row>
    <row r="6431" spans="6:18" s="577" customFormat="1">
      <c r="F6431" s="545"/>
      <c r="H6431" s="545"/>
      <c r="J6431" s="545"/>
      <c r="O6431" s="578"/>
      <c r="P6431" s="547"/>
      <c r="Q6431" s="547"/>
      <c r="R6431" s="547"/>
    </row>
    <row r="6432" spans="6:18" s="577" customFormat="1">
      <c r="F6432" s="545"/>
      <c r="H6432" s="545"/>
      <c r="J6432" s="545"/>
      <c r="O6432" s="578"/>
      <c r="P6432" s="547"/>
      <c r="Q6432" s="547"/>
      <c r="R6432" s="547"/>
    </row>
    <row r="6433" spans="6:18" s="577" customFormat="1">
      <c r="F6433" s="545"/>
      <c r="H6433" s="545"/>
      <c r="J6433" s="545"/>
      <c r="O6433" s="578"/>
      <c r="P6433" s="547"/>
      <c r="Q6433" s="547"/>
      <c r="R6433" s="547"/>
    </row>
    <row r="6434" spans="6:18" s="577" customFormat="1">
      <c r="F6434" s="545"/>
      <c r="H6434" s="545"/>
      <c r="J6434" s="545"/>
      <c r="O6434" s="578"/>
      <c r="P6434" s="547"/>
      <c r="Q6434" s="547"/>
      <c r="R6434" s="547"/>
    </row>
    <row r="6435" spans="6:18" s="577" customFormat="1">
      <c r="F6435" s="545"/>
      <c r="H6435" s="545"/>
      <c r="J6435" s="545"/>
      <c r="O6435" s="578"/>
      <c r="P6435" s="547"/>
      <c r="Q6435" s="547"/>
      <c r="R6435" s="547"/>
    </row>
    <row r="6436" spans="6:18" s="577" customFormat="1">
      <c r="F6436" s="545"/>
      <c r="H6436" s="545"/>
      <c r="J6436" s="545"/>
      <c r="O6436" s="578"/>
      <c r="P6436" s="547"/>
      <c r="Q6436" s="547"/>
      <c r="R6436" s="547"/>
    </row>
    <row r="6437" spans="6:18" s="577" customFormat="1">
      <c r="F6437" s="545"/>
      <c r="H6437" s="545"/>
      <c r="J6437" s="545"/>
      <c r="O6437" s="578"/>
      <c r="P6437" s="547"/>
      <c r="Q6437" s="547"/>
      <c r="R6437" s="547"/>
    </row>
    <row r="6438" spans="6:18" s="577" customFormat="1">
      <c r="F6438" s="545"/>
      <c r="H6438" s="545"/>
      <c r="J6438" s="545"/>
      <c r="O6438" s="578"/>
      <c r="P6438" s="547"/>
      <c r="Q6438" s="547"/>
      <c r="R6438" s="547"/>
    </row>
    <row r="6439" spans="6:18" s="577" customFormat="1">
      <c r="F6439" s="545"/>
      <c r="H6439" s="545"/>
      <c r="J6439" s="545"/>
      <c r="O6439" s="578"/>
      <c r="P6439" s="547"/>
      <c r="Q6439" s="547"/>
      <c r="R6439" s="547"/>
    </row>
    <row r="6440" spans="6:18" s="577" customFormat="1">
      <c r="F6440" s="545"/>
      <c r="H6440" s="545"/>
      <c r="J6440" s="545"/>
      <c r="O6440" s="578"/>
      <c r="P6440" s="547"/>
      <c r="Q6440" s="547"/>
      <c r="R6440" s="547"/>
    </row>
    <row r="6441" spans="6:18" s="577" customFormat="1">
      <c r="F6441" s="545"/>
      <c r="H6441" s="545"/>
      <c r="J6441" s="545"/>
      <c r="O6441" s="578"/>
      <c r="P6441" s="547"/>
      <c r="Q6441" s="547"/>
      <c r="R6441" s="547"/>
    </row>
    <row r="6442" spans="6:18" s="577" customFormat="1">
      <c r="F6442" s="545"/>
      <c r="H6442" s="545"/>
      <c r="J6442" s="545"/>
      <c r="O6442" s="578"/>
      <c r="P6442" s="547"/>
      <c r="Q6442" s="547"/>
      <c r="R6442" s="547"/>
    </row>
    <row r="6443" spans="6:18" s="577" customFormat="1">
      <c r="F6443" s="545"/>
      <c r="H6443" s="545"/>
      <c r="J6443" s="545"/>
      <c r="O6443" s="578"/>
      <c r="P6443" s="547"/>
      <c r="Q6443" s="547"/>
      <c r="R6443" s="547"/>
    </row>
    <row r="6444" spans="6:18" s="577" customFormat="1">
      <c r="F6444" s="545"/>
      <c r="H6444" s="545"/>
      <c r="J6444" s="545"/>
      <c r="O6444" s="578"/>
      <c r="P6444" s="547"/>
      <c r="Q6444" s="547"/>
      <c r="R6444" s="547"/>
    </row>
    <row r="6445" spans="6:18" s="577" customFormat="1">
      <c r="F6445" s="545"/>
      <c r="H6445" s="545"/>
      <c r="J6445" s="545"/>
      <c r="O6445" s="578"/>
      <c r="P6445" s="547"/>
      <c r="Q6445" s="547"/>
      <c r="R6445" s="547"/>
    </row>
    <row r="6446" spans="6:18" s="577" customFormat="1">
      <c r="F6446" s="545"/>
      <c r="H6446" s="545"/>
      <c r="J6446" s="545"/>
      <c r="O6446" s="578"/>
      <c r="P6446" s="547"/>
      <c r="Q6446" s="547"/>
      <c r="R6446" s="547"/>
    </row>
    <row r="6447" spans="6:18" s="577" customFormat="1">
      <c r="F6447" s="545"/>
      <c r="H6447" s="545"/>
      <c r="J6447" s="545"/>
      <c r="O6447" s="578"/>
      <c r="P6447" s="547"/>
      <c r="Q6447" s="547"/>
      <c r="R6447" s="547"/>
    </row>
    <row r="6448" spans="6:18" s="577" customFormat="1">
      <c r="F6448" s="545"/>
      <c r="H6448" s="545"/>
      <c r="J6448" s="545"/>
      <c r="O6448" s="578"/>
      <c r="P6448" s="547"/>
      <c r="Q6448" s="547"/>
      <c r="R6448" s="547"/>
    </row>
    <row r="6449" spans="6:18" s="577" customFormat="1">
      <c r="F6449" s="545"/>
      <c r="H6449" s="545"/>
      <c r="J6449" s="545"/>
      <c r="O6449" s="578"/>
      <c r="P6449" s="547"/>
      <c r="Q6449" s="547"/>
      <c r="R6449" s="547"/>
    </row>
    <row r="6450" spans="6:18" s="577" customFormat="1">
      <c r="F6450" s="545"/>
      <c r="H6450" s="545"/>
      <c r="J6450" s="545"/>
      <c r="O6450" s="578"/>
      <c r="P6450" s="547"/>
      <c r="Q6450" s="547"/>
      <c r="R6450" s="547"/>
    </row>
    <row r="6451" spans="6:18" s="577" customFormat="1">
      <c r="F6451" s="545"/>
      <c r="H6451" s="545"/>
      <c r="J6451" s="545"/>
      <c r="O6451" s="578"/>
      <c r="P6451" s="547"/>
      <c r="Q6451" s="547"/>
      <c r="R6451" s="547"/>
    </row>
    <row r="6452" spans="6:18" s="577" customFormat="1">
      <c r="F6452" s="545"/>
      <c r="H6452" s="545"/>
      <c r="J6452" s="545"/>
      <c r="O6452" s="578"/>
      <c r="P6452" s="547"/>
      <c r="Q6452" s="547"/>
      <c r="R6452" s="547"/>
    </row>
    <row r="6453" spans="6:18" s="577" customFormat="1">
      <c r="F6453" s="545"/>
      <c r="H6453" s="545"/>
      <c r="J6453" s="545"/>
      <c r="O6453" s="578"/>
      <c r="P6453" s="547"/>
      <c r="Q6453" s="547"/>
      <c r="R6453" s="547"/>
    </row>
    <row r="6454" spans="6:18" s="577" customFormat="1">
      <c r="F6454" s="545"/>
      <c r="H6454" s="545"/>
      <c r="J6454" s="545"/>
      <c r="O6454" s="578"/>
      <c r="P6454" s="547"/>
      <c r="Q6454" s="547"/>
      <c r="R6454" s="547"/>
    </row>
    <row r="6455" spans="6:18" s="577" customFormat="1">
      <c r="F6455" s="545"/>
      <c r="H6455" s="545"/>
      <c r="J6455" s="545"/>
      <c r="O6455" s="578"/>
      <c r="P6455" s="547"/>
      <c r="Q6455" s="547"/>
      <c r="R6455" s="547"/>
    </row>
    <row r="6456" spans="6:18" s="577" customFormat="1">
      <c r="F6456" s="545"/>
      <c r="H6456" s="545"/>
      <c r="J6456" s="545"/>
      <c r="O6456" s="578"/>
      <c r="P6456" s="547"/>
      <c r="Q6456" s="547"/>
      <c r="R6456" s="547"/>
    </row>
    <row r="6457" spans="6:18" s="577" customFormat="1">
      <c r="F6457" s="545"/>
      <c r="H6457" s="545"/>
      <c r="J6457" s="545"/>
      <c r="O6457" s="578"/>
      <c r="P6457" s="547"/>
      <c r="Q6457" s="547"/>
      <c r="R6457" s="547"/>
    </row>
    <row r="6458" spans="6:18" s="577" customFormat="1">
      <c r="F6458" s="545"/>
      <c r="H6458" s="545"/>
      <c r="J6458" s="545"/>
      <c r="O6458" s="578"/>
      <c r="P6458" s="547"/>
      <c r="Q6458" s="547"/>
      <c r="R6458" s="547"/>
    </row>
    <row r="6459" spans="6:18" s="577" customFormat="1">
      <c r="F6459" s="545"/>
      <c r="H6459" s="545"/>
      <c r="J6459" s="545"/>
      <c r="O6459" s="578"/>
      <c r="P6459" s="547"/>
      <c r="Q6459" s="547"/>
      <c r="R6459" s="547"/>
    </row>
    <row r="6460" spans="6:18" s="577" customFormat="1">
      <c r="F6460" s="545"/>
      <c r="H6460" s="545"/>
      <c r="J6460" s="545"/>
      <c r="O6460" s="578"/>
      <c r="P6460" s="547"/>
      <c r="Q6460" s="547"/>
      <c r="R6460" s="547"/>
    </row>
    <row r="6461" spans="6:18" s="577" customFormat="1">
      <c r="F6461" s="545"/>
      <c r="H6461" s="545"/>
      <c r="J6461" s="545"/>
      <c r="O6461" s="578"/>
      <c r="P6461" s="547"/>
      <c r="Q6461" s="547"/>
      <c r="R6461" s="547"/>
    </row>
    <row r="6462" spans="6:18" s="577" customFormat="1">
      <c r="F6462" s="545"/>
      <c r="H6462" s="545"/>
      <c r="J6462" s="545"/>
      <c r="O6462" s="578"/>
      <c r="P6462" s="547"/>
      <c r="Q6462" s="547"/>
      <c r="R6462" s="547"/>
    </row>
    <row r="6463" spans="6:18" s="577" customFormat="1">
      <c r="F6463" s="545"/>
      <c r="H6463" s="545"/>
      <c r="J6463" s="545"/>
      <c r="O6463" s="578"/>
      <c r="P6463" s="547"/>
      <c r="Q6463" s="547"/>
      <c r="R6463" s="547"/>
    </row>
    <row r="6464" spans="6:18" s="577" customFormat="1">
      <c r="F6464" s="545"/>
      <c r="H6464" s="545"/>
      <c r="J6464" s="545"/>
      <c r="O6464" s="578"/>
      <c r="P6464" s="547"/>
      <c r="Q6464" s="547"/>
      <c r="R6464" s="547"/>
    </row>
    <row r="6465" spans="6:18" s="577" customFormat="1">
      <c r="F6465" s="545"/>
      <c r="H6465" s="545"/>
      <c r="J6465" s="545"/>
      <c r="O6465" s="578"/>
      <c r="P6465" s="547"/>
      <c r="Q6465" s="547"/>
      <c r="R6465" s="547"/>
    </row>
    <row r="6466" spans="6:18" s="577" customFormat="1">
      <c r="F6466" s="545"/>
      <c r="H6466" s="545"/>
      <c r="J6466" s="545"/>
      <c r="O6466" s="578"/>
      <c r="P6466" s="547"/>
      <c r="Q6466" s="547"/>
      <c r="R6466" s="547"/>
    </row>
    <row r="6467" spans="6:18" s="577" customFormat="1">
      <c r="F6467" s="545"/>
      <c r="H6467" s="545"/>
      <c r="J6467" s="545"/>
      <c r="O6467" s="578"/>
      <c r="P6467" s="547"/>
      <c r="Q6467" s="547"/>
      <c r="R6467" s="547"/>
    </row>
    <row r="6468" spans="6:18" s="577" customFormat="1">
      <c r="F6468" s="545"/>
      <c r="H6468" s="545"/>
      <c r="J6468" s="545"/>
      <c r="O6468" s="578"/>
      <c r="P6468" s="547"/>
      <c r="Q6468" s="547"/>
      <c r="R6468" s="547"/>
    </row>
    <row r="6469" spans="6:18" s="577" customFormat="1">
      <c r="F6469" s="545"/>
      <c r="H6469" s="545"/>
      <c r="J6469" s="545"/>
      <c r="O6469" s="578"/>
      <c r="P6469" s="547"/>
      <c r="Q6469" s="547"/>
      <c r="R6469" s="547"/>
    </row>
    <row r="6470" spans="6:18" s="577" customFormat="1">
      <c r="F6470" s="545"/>
      <c r="H6470" s="545"/>
      <c r="J6470" s="545"/>
      <c r="O6470" s="578"/>
      <c r="P6470" s="547"/>
      <c r="Q6470" s="547"/>
      <c r="R6470" s="547"/>
    </row>
    <row r="6471" spans="6:18" s="577" customFormat="1">
      <c r="F6471" s="545"/>
      <c r="H6471" s="545"/>
      <c r="J6471" s="545"/>
      <c r="O6471" s="578"/>
      <c r="P6471" s="547"/>
      <c r="Q6471" s="547"/>
      <c r="R6471" s="547"/>
    </row>
    <row r="6472" spans="6:18" s="577" customFormat="1">
      <c r="F6472" s="545"/>
      <c r="H6472" s="545"/>
      <c r="J6472" s="545"/>
      <c r="O6472" s="578"/>
      <c r="P6472" s="547"/>
      <c r="Q6472" s="547"/>
      <c r="R6472" s="547"/>
    </row>
    <row r="6473" spans="6:18" s="577" customFormat="1">
      <c r="F6473" s="545"/>
      <c r="H6473" s="545"/>
      <c r="J6473" s="545"/>
      <c r="O6473" s="578"/>
      <c r="P6473" s="547"/>
      <c r="Q6473" s="547"/>
      <c r="R6473" s="547"/>
    </row>
    <row r="6474" spans="6:18" s="577" customFormat="1">
      <c r="F6474" s="545"/>
      <c r="H6474" s="545"/>
      <c r="J6474" s="545"/>
      <c r="O6474" s="578"/>
      <c r="P6474" s="547"/>
      <c r="Q6474" s="547"/>
      <c r="R6474" s="547"/>
    </row>
    <row r="6475" spans="6:18" s="577" customFormat="1">
      <c r="F6475" s="545"/>
      <c r="H6475" s="545"/>
      <c r="J6475" s="545"/>
      <c r="O6475" s="578"/>
      <c r="P6475" s="547"/>
      <c r="Q6475" s="547"/>
      <c r="R6475" s="547"/>
    </row>
    <row r="6476" spans="6:18" s="577" customFormat="1">
      <c r="F6476" s="545"/>
      <c r="H6476" s="545"/>
      <c r="J6476" s="545"/>
      <c r="O6476" s="578"/>
      <c r="P6476" s="547"/>
      <c r="Q6476" s="547"/>
      <c r="R6476" s="547"/>
    </row>
    <row r="6477" spans="6:18" s="577" customFormat="1">
      <c r="F6477" s="545"/>
      <c r="H6477" s="545"/>
      <c r="J6477" s="545"/>
      <c r="O6477" s="578"/>
      <c r="P6477" s="547"/>
      <c r="Q6477" s="547"/>
      <c r="R6477" s="547"/>
    </row>
    <row r="6478" spans="6:18" s="577" customFormat="1">
      <c r="F6478" s="545"/>
      <c r="H6478" s="545"/>
      <c r="J6478" s="545"/>
      <c r="O6478" s="578"/>
      <c r="P6478" s="547"/>
      <c r="Q6478" s="547"/>
      <c r="R6478" s="547"/>
    </row>
    <row r="6479" spans="6:18" s="577" customFormat="1">
      <c r="F6479" s="545"/>
      <c r="H6479" s="545"/>
      <c r="J6479" s="545"/>
      <c r="O6479" s="578"/>
      <c r="P6479" s="547"/>
      <c r="Q6479" s="547"/>
      <c r="R6479" s="547"/>
    </row>
    <row r="6480" spans="6:18" s="577" customFormat="1">
      <c r="F6480" s="545"/>
      <c r="H6480" s="545"/>
      <c r="J6480" s="545"/>
      <c r="O6480" s="578"/>
      <c r="P6480" s="547"/>
      <c r="Q6480" s="547"/>
      <c r="R6480" s="547"/>
    </row>
    <row r="6481" spans="6:18" s="577" customFormat="1">
      <c r="F6481" s="545"/>
      <c r="H6481" s="545"/>
      <c r="J6481" s="545"/>
      <c r="O6481" s="578"/>
      <c r="P6481" s="547"/>
      <c r="Q6481" s="547"/>
      <c r="R6481" s="547"/>
    </row>
    <row r="6482" spans="6:18" s="577" customFormat="1">
      <c r="F6482" s="545"/>
      <c r="H6482" s="545"/>
      <c r="J6482" s="545"/>
      <c r="O6482" s="578"/>
      <c r="P6482" s="547"/>
      <c r="Q6482" s="547"/>
      <c r="R6482" s="547"/>
    </row>
    <row r="6483" spans="6:18" s="577" customFormat="1">
      <c r="F6483" s="545"/>
      <c r="H6483" s="545"/>
      <c r="J6483" s="545"/>
      <c r="O6483" s="578"/>
      <c r="P6483" s="547"/>
      <c r="Q6483" s="547"/>
      <c r="R6483" s="547"/>
    </row>
    <row r="6484" spans="6:18" s="577" customFormat="1">
      <c r="F6484" s="545"/>
      <c r="H6484" s="545"/>
      <c r="J6484" s="545"/>
      <c r="O6484" s="578"/>
      <c r="P6484" s="547"/>
      <c r="Q6484" s="547"/>
      <c r="R6484" s="547"/>
    </row>
    <row r="6485" spans="6:18" s="577" customFormat="1">
      <c r="F6485" s="545"/>
      <c r="H6485" s="545"/>
      <c r="J6485" s="545"/>
      <c r="O6485" s="578"/>
      <c r="P6485" s="547"/>
      <c r="Q6485" s="547"/>
      <c r="R6485" s="547"/>
    </row>
    <row r="6486" spans="6:18" s="577" customFormat="1">
      <c r="F6486" s="545"/>
      <c r="H6486" s="545"/>
      <c r="J6486" s="545"/>
      <c r="O6486" s="578"/>
      <c r="P6486" s="547"/>
      <c r="Q6486" s="547"/>
      <c r="R6486" s="547"/>
    </row>
    <row r="6487" spans="6:18" s="577" customFormat="1">
      <c r="F6487" s="545"/>
      <c r="H6487" s="545"/>
      <c r="J6487" s="545"/>
      <c r="O6487" s="578"/>
      <c r="P6487" s="547"/>
      <c r="Q6487" s="547"/>
      <c r="R6487" s="547"/>
    </row>
    <row r="6488" spans="6:18" s="577" customFormat="1">
      <c r="F6488" s="545"/>
      <c r="H6488" s="545"/>
      <c r="J6488" s="545"/>
      <c r="O6488" s="578"/>
      <c r="P6488" s="547"/>
      <c r="Q6488" s="547"/>
      <c r="R6488" s="547"/>
    </row>
    <row r="6489" spans="6:18" s="577" customFormat="1">
      <c r="F6489" s="545"/>
      <c r="H6489" s="545"/>
      <c r="J6489" s="545"/>
      <c r="O6489" s="578"/>
      <c r="P6489" s="547"/>
      <c r="Q6489" s="547"/>
      <c r="R6489" s="547"/>
    </row>
    <row r="6490" spans="6:18" s="577" customFormat="1">
      <c r="F6490" s="545"/>
      <c r="H6490" s="545"/>
      <c r="J6490" s="545"/>
      <c r="O6490" s="578"/>
      <c r="P6490" s="547"/>
      <c r="Q6490" s="547"/>
      <c r="R6490" s="547"/>
    </row>
    <row r="6491" spans="6:18" s="577" customFormat="1">
      <c r="F6491" s="545"/>
      <c r="H6491" s="545"/>
      <c r="J6491" s="545"/>
      <c r="O6491" s="578"/>
      <c r="P6491" s="547"/>
      <c r="Q6491" s="547"/>
      <c r="R6491" s="547"/>
    </row>
    <row r="6492" spans="6:18" s="577" customFormat="1">
      <c r="F6492" s="545"/>
      <c r="H6492" s="545"/>
      <c r="J6492" s="545"/>
      <c r="O6492" s="578"/>
      <c r="P6492" s="547"/>
      <c r="Q6492" s="547"/>
      <c r="R6492" s="547"/>
    </row>
    <row r="6493" spans="6:18" s="577" customFormat="1">
      <c r="F6493" s="545"/>
      <c r="H6493" s="545"/>
      <c r="J6493" s="545"/>
      <c r="O6493" s="578"/>
      <c r="P6493" s="547"/>
      <c r="Q6493" s="547"/>
      <c r="R6493" s="547"/>
    </row>
    <row r="6494" spans="6:18" s="577" customFormat="1">
      <c r="F6494" s="545"/>
      <c r="H6494" s="545"/>
      <c r="J6494" s="545"/>
      <c r="O6494" s="578"/>
      <c r="P6494" s="547"/>
      <c r="Q6494" s="547"/>
      <c r="R6494" s="547"/>
    </row>
    <row r="6495" spans="6:18" s="577" customFormat="1">
      <c r="F6495" s="545"/>
      <c r="H6495" s="545"/>
      <c r="J6495" s="545"/>
      <c r="O6495" s="578"/>
      <c r="P6495" s="547"/>
      <c r="Q6495" s="547"/>
      <c r="R6495" s="547"/>
    </row>
    <row r="6496" spans="6:18" s="577" customFormat="1">
      <c r="F6496" s="545"/>
      <c r="H6496" s="545"/>
      <c r="J6496" s="545"/>
      <c r="O6496" s="578"/>
      <c r="P6496" s="547"/>
      <c r="Q6496" s="547"/>
      <c r="R6496" s="547"/>
    </row>
    <row r="6497" spans="6:18" s="577" customFormat="1">
      <c r="F6497" s="545"/>
      <c r="H6497" s="545"/>
      <c r="J6497" s="545"/>
      <c r="O6497" s="578"/>
      <c r="P6497" s="547"/>
      <c r="Q6497" s="547"/>
      <c r="R6497" s="547"/>
    </row>
    <row r="6498" spans="6:18" s="577" customFormat="1">
      <c r="F6498" s="545"/>
      <c r="H6498" s="545"/>
      <c r="J6498" s="545"/>
      <c r="O6498" s="578"/>
      <c r="P6498" s="547"/>
      <c r="Q6498" s="547"/>
      <c r="R6498" s="547"/>
    </row>
    <row r="6499" spans="6:18" s="577" customFormat="1">
      <c r="F6499" s="545"/>
      <c r="H6499" s="545"/>
      <c r="J6499" s="545"/>
      <c r="O6499" s="578"/>
      <c r="P6499" s="547"/>
      <c r="Q6499" s="547"/>
      <c r="R6499" s="547"/>
    </row>
    <row r="6500" spans="6:18" s="577" customFormat="1">
      <c r="F6500" s="545"/>
      <c r="H6500" s="545"/>
      <c r="J6500" s="545"/>
      <c r="O6500" s="578"/>
      <c r="P6500" s="547"/>
      <c r="Q6500" s="547"/>
      <c r="R6500" s="547"/>
    </row>
    <row r="6501" spans="6:18" s="577" customFormat="1">
      <c r="F6501" s="545"/>
      <c r="H6501" s="545"/>
      <c r="J6501" s="545"/>
      <c r="O6501" s="578"/>
      <c r="P6501" s="547"/>
      <c r="Q6501" s="547"/>
      <c r="R6501" s="547"/>
    </row>
    <row r="6502" spans="6:18" s="577" customFormat="1">
      <c r="F6502" s="545"/>
      <c r="H6502" s="545"/>
      <c r="J6502" s="545"/>
      <c r="O6502" s="578"/>
      <c r="P6502" s="547"/>
      <c r="Q6502" s="547"/>
      <c r="R6502" s="547"/>
    </row>
    <row r="6503" spans="6:18" s="577" customFormat="1">
      <c r="F6503" s="545"/>
      <c r="H6503" s="545"/>
      <c r="J6503" s="545"/>
      <c r="O6503" s="578"/>
      <c r="P6503" s="547"/>
      <c r="Q6503" s="547"/>
      <c r="R6503" s="547"/>
    </row>
    <row r="6504" spans="6:18" s="577" customFormat="1">
      <c r="F6504" s="545"/>
      <c r="H6504" s="545"/>
      <c r="J6504" s="545"/>
      <c r="O6504" s="578"/>
      <c r="P6504" s="547"/>
      <c r="Q6504" s="547"/>
      <c r="R6504" s="547"/>
    </row>
    <row r="6505" spans="6:18" s="577" customFormat="1">
      <c r="F6505" s="545"/>
      <c r="H6505" s="545"/>
      <c r="J6505" s="545"/>
      <c r="O6505" s="578"/>
      <c r="P6505" s="547"/>
      <c r="Q6505" s="547"/>
      <c r="R6505" s="547"/>
    </row>
    <row r="6506" spans="6:18" s="577" customFormat="1">
      <c r="F6506" s="545"/>
      <c r="H6506" s="545"/>
      <c r="J6506" s="545"/>
      <c r="O6506" s="578"/>
      <c r="P6506" s="547"/>
      <c r="Q6506" s="547"/>
      <c r="R6506" s="547"/>
    </row>
    <row r="6507" spans="6:18" s="577" customFormat="1">
      <c r="F6507" s="545"/>
      <c r="H6507" s="545"/>
      <c r="J6507" s="545"/>
      <c r="O6507" s="578"/>
      <c r="P6507" s="547"/>
      <c r="Q6507" s="547"/>
      <c r="R6507" s="547"/>
    </row>
    <row r="6508" spans="6:18" s="577" customFormat="1">
      <c r="F6508" s="545"/>
      <c r="H6508" s="545"/>
      <c r="J6508" s="545"/>
      <c r="O6508" s="578"/>
      <c r="P6508" s="547"/>
      <c r="Q6508" s="547"/>
      <c r="R6508" s="547"/>
    </row>
    <row r="6509" spans="6:18" s="577" customFormat="1">
      <c r="F6509" s="545"/>
      <c r="H6509" s="545"/>
      <c r="J6509" s="545"/>
      <c r="O6509" s="578"/>
      <c r="P6509" s="547"/>
      <c r="Q6509" s="547"/>
      <c r="R6509" s="547"/>
    </row>
    <row r="6510" spans="6:18" s="577" customFormat="1">
      <c r="F6510" s="545"/>
      <c r="H6510" s="545"/>
      <c r="J6510" s="545"/>
      <c r="O6510" s="578"/>
      <c r="P6510" s="547"/>
      <c r="Q6510" s="547"/>
      <c r="R6510" s="547"/>
    </row>
    <row r="6511" spans="6:18" s="577" customFormat="1">
      <c r="F6511" s="545"/>
      <c r="H6511" s="545"/>
      <c r="J6511" s="545"/>
      <c r="O6511" s="578"/>
      <c r="P6511" s="547"/>
      <c r="Q6511" s="547"/>
      <c r="R6511" s="547"/>
    </row>
    <row r="6512" spans="6:18" s="577" customFormat="1">
      <c r="F6512" s="545"/>
      <c r="H6512" s="545"/>
      <c r="J6512" s="545"/>
      <c r="O6512" s="578"/>
      <c r="P6512" s="547"/>
      <c r="Q6512" s="547"/>
      <c r="R6512" s="547"/>
    </row>
    <row r="6513" spans="6:18" s="577" customFormat="1">
      <c r="F6513" s="545"/>
      <c r="H6513" s="545"/>
      <c r="J6513" s="545"/>
      <c r="O6513" s="578"/>
      <c r="P6513" s="547"/>
      <c r="Q6513" s="547"/>
      <c r="R6513" s="547"/>
    </row>
    <row r="6514" spans="6:18" s="577" customFormat="1">
      <c r="F6514" s="545"/>
      <c r="H6514" s="545"/>
      <c r="J6514" s="545"/>
      <c r="O6514" s="578"/>
      <c r="P6514" s="547"/>
      <c r="Q6514" s="547"/>
      <c r="R6514" s="547"/>
    </row>
    <row r="6515" spans="6:18" s="577" customFormat="1">
      <c r="F6515" s="545"/>
      <c r="H6515" s="545"/>
      <c r="J6515" s="545"/>
      <c r="O6515" s="578"/>
      <c r="P6515" s="547"/>
      <c r="Q6515" s="547"/>
      <c r="R6515" s="547"/>
    </row>
    <row r="6516" spans="6:18" s="577" customFormat="1">
      <c r="F6516" s="545"/>
      <c r="H6516" s="545"/>
      <c r="J6516" s="545"/>
      <c r="O6516" s="578"/>
      <c r="P6516" s="547"/>
      <c r="Q6516" s="547"/>
      <c r="R6516" s="547"/>
    </row>
    <row r="6517" spans="6:18" s="577" customFormat="1">
      <c r="F6517" s="545"/>
      <c r="H6517" s="545"/>
      <c r="J6517" s="545"/>
      <c r="O6517" s="578"/>
      <c r="P6517" s="547"/>
      <c r="Q6517" s="547"/>
      <c r="R6517" s="547"/>
    </row>
    <row r="6518" spans="6:18" s="577" customFormat="1">
      <c r="F6518" s="545"/>
      <c r="H6518" s="545"/>
      <c r="J6518" s="545"/>
      <c r="O6518" s="578"/>
      <c r="P6518" s="547"/>
      <c r="Q6518" s="547"/>
      <c r="R6518" s="547"/>
    </row>
    <row r="6519" spans="6:18" s="577" customFormat="1">
      <c r="F6519" s="545"/>
      <c r="H6519" s="545"/>
      <c r="J6519" s="545"/>
      <c r="O6519" s="578"/>
      <c r="P6519" s="547"/>
      <c r="Q6519" s="547"/>
      <c r="R6519" s="547"/>
    </row>
    <row r="6520" spans="6:18" s="577" customFormat="1">
      <c r="F6520" s="545"/>
      <c r="H6520" s="545"/>
      <c r="J6520" s="545"/>
      <c r="O6520" s="578"/>
      <c r="P6520" s="547"/>
      <c r="Q6520" s="547"/>
      <c r="R6520" s="547"/>
    </row>
    <row r="6521" spans="6:18" s="577" customFormat="1">
      <c r="F6521" s="545"/>
      <c r="H6521" s="545"/>
      <c r="J6521" s="545"/>
      <c r="O6521" s="578"/>
      <c r="P6521" s="547"/>
      <c r="Q6521" s="547"/>
      <c r="R6521" s="547"/>
    </row>
    <row r="6522" spans="6:18" s="577" customFormat="1">
      <c r="F6522" s="545"/>
      <c r="H6522" s="545"/>
      <c r="J6522" s="545"/>
      <c r="O6522" s="578"/>
      <c r="P6522" s="547"/>
      <c r="Q6522" s="547"/>
      <c r="R6522" s="547"/>
    </row>
    <row r="6523" spans="6:18" s="577" customFormat="1">
      <c r="F6523" s="545"/>
      <c r="H6523" s="545"/>
      <c r="J6523" s="545"/>
      <c r="O6523" s="578"/>
      <c r="P6523" s="547"/>
      <c r="Q6523" s="547"/>
      <c r="R6523" s="547"/>
    </row>
    <row r="6524" spans="6:18" s="577" customFormat="1">
      <c r="F6524" s="545"/>
      <c r="H6524" s="545"/>
      <c r="J6524" s="545"/>
      <c r="O6524" s="578"/>
      <c r="P6524" s="547"/>
      <c r="Q6524" s="547"/>
      <c r="R6524" s="547"/>
    </row>
    <row r="6525" spans="6:18" s="577" customFormat="1">
      <c r="F6525" s="545"/>
      <c r="H6525" s="545"/>
      <c r="J6525" s="545"/>
      <c r="O6525" s="578"/>
      <c r="P6525" s="547"/>
      <c r="Q6525" s="547"/>
      <c r="R6525" s="547"/>
    </row>
    <row r="6526" spans="6:18" s="577" customFormat="1">
      <c r="F6526" s="545"/>
      <c r="H6526" s="545"/>
      <c r="J6526" s="545"/>
      <c r="O6526" s="578"/>
      <c r="P6526" s="547"/>
      <c r="Q6526" s="547"/>
      <c r="R6526" s="547"/>
    </row>
    <row r="6527" spans="6:18" s="577" customFormat="1">
      <c r="F6527" s="545"/>
      <c r="H6527" s="545"/>
      <c r="J6527" s="545"/>
      <c r="O6527" s="578"/>
      <c r="P6527" s="547"/>
      <c r="Q6527" s="547"/>
      <c r="R6527" s="547"/>
    </row>
    <row r="6528" spans="6:18" s="577" customFormat="1">
      <c r="F6528" s="545"/>
      <c r="H6528" s="545"/>
      <c r="J6528" s="545"/>
      <c r="O6528" s="578"/>
      <c r="P6528" s="547"/>
      <c r="Q6528" s="547"/>
      <c r="R6528" s="547"/>
    </row>
    <row r="6529" spans="6:18" s="577" customFormat="1">
      <c r="F6529" s="545"/>
      <c r="H6529" s="545"/>
      <c r="J6529" s="545"/>
      <c r="O6529" s="578"/>
      <c r="P6529" s="547"/>
      <c r="Q6529" s="547"/>
      <c r="R6529" s="547"/>
    </row>
    <row r="6530" spans="6:18" s="577" customFormat="1">
      <c r="F6530" s="545"/>
      <c r="H6530" s="545"/>
      <c r="J6530" s="545"/>
      <c r="O6530" s="578"/>
      <c r="P6530" s="547"/>
      <c r="Q6530" s="547"/>
      <c r="R6530" s="547"/>
    </row>
    <row r="6531" spans="6:18" s="577" customFormat="1">
      <c r="F6531" s="545"/>
      <c r="H6531" s="545"/>
      <c r="J6531" s="545"/>
      <c r="O6531" s="578"/>
      <c r="P6531" s="547"/>
      <c r="Q6531" s="547"/>
      <c r="R6531" s="547"/>
    </row>
    <row r="6532" spans="6:18" s="577" customFormat="1">
      <c r="F6532" s="545"/>
      <c r="H6532" s="545"/>
      <c r="J6532" s="545"/>
      <c r="O6532" s="578"/>
      <c r="P6532" s="547"/>
      <c r="Q6532" s="547"/>
      <c r="R6532" s="547"/>
    </row>
    <row r="6533" spans="6:18" s="577" customFormat="1">
      <c r="F6533" s="545"/>
      <c r="H6533" s="545"/>
      <c r="J6533" s="545"/>
      <c r="O6533" s="578"/>
      <c r="P6533" s="547"/>
      <c r="Q6533" s="547"/>
      <c r="R6533" s="547"/>
    </row>
    <row r="6534" spans="6:18" s="577" customFormat="1">
      <c r="F6534" s="545"/>
      <c r="H6534" s="545"/>
      <c r="J6534" s="545"/>
      <c r="O6534" s="578"/>
      <c r="P6534" s="547"/>
      <c r="Q6534" s="547"/>
      <c r="R6534" s="547"/>
    </row>
    <row r="6535" spans="6:18" s="577" customFormat="1">
      <c r="F6535" s="545"/>
      <c r="H6535" s="545"/>
      <c r="J6535" s="545"/>
      <c r="O6535" s="578"/>
      <c r="P6535" s="547"/>
      <c r="Q6535" s="547"/>
      <c r="R6535" s="547"/>
    </row>
    <row r="6536" spans="6:18" s="577" customFormat="1">
      <c r="F6536" s="545"/>
      <c r="H6536" s="545"/>
      <c r="J6536" s="545"/>
      <c r="O6536" s="578"/>
      <c r="P6536" s="547"/>
      <c r="Q6536" s="547"/>
      <c r="R6536" s="547"/>
    </row>
    <row r="6537" spans="6:18" s="577" customFormat="1">
      <c r="F6537" s="545"/>
      <c r="H6537" s="545"/>
      <c r="J6537" s="545"/>
      <c r="O6537" s="578"/>
      <c r="P6537" s="547"/>
      <c r="Q6537" s="547"/>
      <c r="R6537" s="547"/>
    </row>
    <row r="6538" spans="6:18" s="577" customFormat="1">
      <c r="F6538" s="545"/>
      <c r="H6538" s="545"/>
      <c r="J6538" s="545"/>
      <c r="O6538" s="578"/>
      <c r="P6538" s="547"/>
      <c r="Q6538" s="547"/>
      <c r="R6538" s="547"/>
    </row>
    <row r="6539" spans="6:18" s="577" customFormat="1">
      <c r="F6539" s="545"/>
      <c r="H6539" s="545"/>
      <c r="J6539" s="545"/>
      <c r="O6539" s="578"/>
      <c r="P6539" s="547"/>
      <c r="Q6539" s="547"/>
      <c r="R6539" s="547"/>
    </row>
    <row r="6540" spans="6:18" s="577" customFormat="1">
      <c r="F6540" s="545"/>
      <c r="H6540" s="545"/>
      <c r="J6540" s="545"/>
      <c r="O6540" s="578"/>
      <c r="P6540" s="547"/>
      <c r="Q6540" s="547"/>
      <c r="R6540" s="547"/>
    </row>
    <row r="6541" spans="6:18" s="577" customFormat="1">
      <c r="F6541" s="545"/>
      <c r="H6541" s="545"/>
      <c r="J6541" s="545"/>
      <c r="O6541" s="578"/>
      <c r="P6541" s="547"/>
      <c r="Q6541" s="547"/>
      <c r="R6541" s="547"/>
    </row>
    <row r="6542" spans="6:18" s="577" customFormat="1">
      <c r="F6542" s="545"/>
      <c r="H6542" s="545"/>
      <c r="J6542" s="545"/>
      <c r="O6542" s="578"/>
      <c r="P6542" s="547"/>
      <c r="Q6542" s="547"/>
      <c r="R6542" s="547"/>
    </row>
    <row r="6543" spans="6:18" s="577" customFormat="1">
      <c r="F6543" s="545"/>
      <c r="H6543" s="545"/>
      <c r="J6543" s="545"/>
      <c r="O6543" s="578"/>
      <c r="P6543" s="547"/>
      <c r="Q6543" s="547"/>
      <c r="R6543" s="547"/>
    </row>
    <row r="6544" spans="6:18" s="577" customFormat="1">
      <c r="F6544" s="545"/>
      <c r="H6544" s="545"/>
      <c r="J6544" s="545"/>
      <c r="O6544" s="578"/>
      <c r="P6544" s="547"/>
      <c r="Q6544" s="547"/>
      <c r="R6544" s="547"/>
    </row>
    <row r="6545" spans="6:18" s="577" customFormat="1">
      <c r="F6545" s="545"/>
      <c r="H6545" s="545"/>
      <c r="J6545" s="545"/>
      <c r="O6545" s="578"/>
      <c r="P6545" s="547"/>
      <c r="Q6545" s="547"/>
      <c r="R6545" s="547"/>
    </row>
    <row r="6546" spans="6:18" s="577" customFormat="1">
      <c r="F6546" s="545"/>
      <c r="H6546" s="545"/>
      <c r="J6546" s="545"/>
      <c r="O6546" s="578"/>
      <c r="P6546" s="547"/>
      <c r="Q6546" s="547"/>
      <c r="R6546" s="547"/>
    </row>
    <row r="6547" spans="6:18" s="577" customFormat="1">
      <c r="F6547" s="545"/>
      <c r="H6547" s="545"/>
      <c r="J6547" s="545"/>
      <c r="O6547" s="578"/>
      <c r="P6547" s="547"/>
      <c r="Q6547" s="547"/>
      <c r="R6547" s="547"/>
    </row>
    <row r="6548" spans="6:18" s="577" customFormat="1">
      <c r="F6548" s="545"/>
      <c r="H6548" s="545"/>
      <c r="J6548" s="545"/>
      <c r="O6548" s="578"/>
      <c r="P6548" s="547"/>
      <c r="Q6548" s="547"/>
      <c r="R6548" s="547"/>
    </row>
    <row r="6549" spans="6:18" s="577" customFormat="1">
      <c r="F6549" s="545"/>
      <c r="H6549" s="545"/>
      <c r="J6549" s="545"/>
      <c r="O6549" s="578"/>
      <c r="P6549" s="547"/>
      <c r="Q6549" s="547"/>
      <c r="R6549" s="547"/>
    </row>
    <row r="6550" spans="6:18" s="577" customFormat="1">
      <c r="F6550" s="545"/>
      <c r="H6550" s="545"/>
      <c r="J6550" s="545"/>
      <c r="O6550" s="578"/>
      <c r="P6550" s="547"/>
      <c r="Q6550" s="547"/>
      <c r="R6550" s="547"/>
    </row>
    <row r="6551" spans="6:18" s="577" customFormat="1">
      <c r="F6551" s="545"/>
      <c r="H6551" s="545"/>
      <c r="J6551" s="545"/>
      <c r="O6551" s="578"/>
      <c r="P6551" s="547"/>
      <c r="Q6551" s="547"/>
      <c r="R6551" s="547"/>
    </row>
    <row r="6552" spans="6:18" s="577" customFormat="1">
      <c r="F6552" s="545"/>
      <c r="H6552" s="545"/>
      <c r="J6552" s="545"/>
      <c r="O6552" s="578"/>
      <c r="P6552" s="547"/>
      <c r="Q6552" s="547"/>
      <c r="R6552" s="547"/>
    </row>
    <row r="6553" spans="6:18" s="577" customFormat="1">
      <c r="F6553" s="545"/>
      <c r="H6553" s="545"/>
      <c r="J6553" s="545"/>
      <c r="O6553" s="578"/>
      <c r="P6553" s="547"/>
      <c r="Q6553" s="547"/>
      <c r="R6553" s="547"/>
    </row>
    <row r="6554" spans="6:18" s="577" customFormat="1">
      <c r="F6554" s="545"/>
      <c r="H6554" s="545"/>
      <c r="J6554" s="545"/>
      <c r="O6554" s="578"/>
      <c r="P6554" s="547"/>
      <c r="Q6554" s="547"/>
      <c r="R6554" s="547"/>
    </row>
    <row r="6555" spans="6:18" s="577" customFormat="1">
      <c r="F6555" s="545"/>
      <c r="H6555" s="545"/>
      <c r="J6555" s="545"/>
      <c r="O6555" s="578"/>
      <c r="P6555" s="547"/>
      <c r="Q6555" s="547"/>
      <c r="R6555" s="547"/>
    </row>
    <row r="6556" spans="6:18" s="577" customFormat="1">
      <c r="F6556" s="545"/>
      <c r="H6556" s="545"/>
      <c r="J6556" s="545"/>
      <c r="O6556" s="578"/>
      <c r="P6556" s="547"/>
      <c r="Q6556" s="547"/>
      <c r="R6556" s="547"/>
    </row>
    <row r="6557" spans="6:18" s="577" customFormat="1">
      <c r="F6557" s="545"/>
      <c r="H6557" s="545"/>
      <c r="J6557" s="545"/>
      <c r="O6557" s="578"/>
      <c r="P6557" s="547"/>
      <c r="Q6557" s="547"/>
      <c r="R6557" s="547"/>
    </row>
    <row r="6558" spans="6:18" s="577" customFormat="1">
      <c r="F6558" s="545"/>
      <c r="H6558" s="545"/>
      <c r="J6558" s="545"/>
      <c r="O6558" s="578"/>
      <c r="P6558" s="547"/>
      <c r="Q6558" s="547"/>
      <c r="R6558" s="547"/>
    </row>
    <row r="6559" spans="6:18" s="577" customFormat="1">
      <c r="F6559" s="545"/>
      <c r="H6559" s="545"/>
      <c r="J6559" s="545"/>
      <c r="O6559" s="578"/>
      <c r="P6559" s="547"/>
      <c r="Q6559" s="547"/>
      <c r="R6559" s="547"/>
    </row>
    <row r="6560" spans="6:18" s="577" customFormat="1">
      <c r="F6560" s="545"/>
      <c r="H6560" s="545"/>
      <c r="J6560" s="545"/>
      <c r="O6560" s="578"/>
      <c r="P6560" s="547"/>
      <c r="Q6560" s="547"/>
      <c r="R6560" s="547"/>
    </row>
    <row r="6561" spans="6:18" s="577" customFormat="1">
      <c r="F6561" s="545"/>
      <c r="H6561" s="545"/>
      <c r="J6561" s="545"/>
      <c r="O6561" s="578"/>
      <c r="P6561" s="547"/>
      <c r="Q6561" s="547"/>
      <c r="R6561" s="547"/>
    </row>
    <row r="6562" spans="6:18" s="577" customFormat="1">
      <c r="F6562" s="545"/>
      <c r="H6562" s="545"/>
      <c r="J6562" s="545"/>
      <c r="O6562" s="578"/>
      <c r="P6562" s="547"/>
      <c r="Q6562" s="547"/>
      <c r="R6562" s="547"/>
    </row>
    <row r="6563" spans="6:18" s="577" customFormat="1">
      <c r="F6563" s="545"/>
      <c r="H6563" s="545"/>
      <c r="J6563" s="545"/>
      <c r="O6563" s="578"/>
      <c r="P6563" s="547"/>
      <c r="Q6563" s="547"/>
      <c r="R6563" s="547"/>
    </row>
    <row r="6564" spans="6:18" s="577" customFormat="1">
      <c r="F6564" s="545"/>
      <c r="H6564" s="545"/>
      <c r="J6564" s="545"/>
      <c r="O6564" s="578"/>
      <c r="P6564" s="547"/>
      <c r="Q6564" s="547"/>
      <c r="R6564" s="547"/>
    </row>
    <row r="6565" spans="6:18" s="577" customFormat="1">
      <c r="F6565" s="545"/>
      <c r="H6565" s="545"/>
      <c r="J6565" s="545"/>
      <c r="O6565" s="578"/>
      <c r="P6565" s="547"/>
      <c r="Q6565" s="547"/>
      <c r="R6565" s="547"/>
    </row>
    <row r="6566" spans="6:18" s="577" customFormat="1">
      <c r="F6566" s="545"/>
      <c r="H6566" s="545"/>
      <c r="J6566" s="545"/>
      <c r="O6566" s="578"/>
      <c r="P6566" s="547"/>
      <c r="Q6566" s="547"/>
      <c r="R6566" s="547"/>
    </row>
    <row r="6567" spans="6:18" s="577" customFormat="1">
      <c r="F6567" s="545"/>
      <c r="H6567" s="545"/>
      <c r="J6567" s="545"/>
      <c r="O6567" s="578"/>
      <c r="P6567" s="547"/>
      <c r="Q6567" s="547"/>
      <c r="R6567" s="547"/>
    </row>
    <row r="6568" spans="6:18" s="577" customFormat="1">
      <c r="F6568" s="545"/>
      <c r="H6568" s="545"/>
      <c r="J6568" s="545"/>
      <c r="O6568" s="578"/>
      <c r="P6568" s="547"/>
      <c r="Q6568" s="547"/>
      <c r="R6568" s="547"/>
    </row>
    <row r="6569" spans="6:18" s="577" customFormat="1">
      <c r="F6569" s="545"/>
      <c r="H6569" s="545"/>
      <c r="J6569" s="545"/>
      <c r="O6569" s="578"/>
      <c r="P6569" s="547"/>
      <c r="Q6569" s="547"/>
      <c r="R6569" s="547"/>
    </row>
    <row r="6570" spans="6:18" s="577" customFormat="1">
      <c r="F6570" s="545"/>
      <c r="H6570" s="545"/>
      <c r="J6570" s="545"/>
      <c r="O6570" s="578"/>
      <c r="P6570" s="547"/>
      <c r="Q6570" s="547"/>
      <c r="R6570" s="547"/>
    </row>
    <row r="6571" spans="6:18" s="577" customFormat="1">
      <c r="F6571" s="545"/>
      <c r="H6571" s="545"/>
      <c r="J6571" s="545"/>
      <c r="O6571" s="578"/>
      <c r="P6571" s="547"/>
      <c r="Q6571" s="547"/>
      <c r="R6571" s="547"/>
    </row>
    <row r="6572" spans="6:18" s="577" customFormat="1">
      <c r="F6572" s="545"/>
      <c r="H6572" s="545"/>
      <c r="J6572" s="545"/>
      <c r="O6572" s="578"/>
      <c r="P6572" s="547"/>
      <c r="Q6572" s="547"/>
      <c r="R6572" s="547"/>
    </row>
    <row r="6573" spans="6:18" s="577" customFormat="1">
      <c r="F6573" s="545"/>
      <c r="H6573" s="545"/>
      <c r="J6573" s="545"/>
      <c r="O6573" s="578"/>
      <c r="P6573" s="547"/>
      <c r="Q6573" s="547"/>
      <c r="R6573" s="547"/>
    </row>
    <row r="6574" spans="6:18" s="577" customFormat="1">
      <c r="F6574" s="545"/>
      <c r="H6574" s="545"/>
      <c r="J6574" s="545"/>
      <c r="O6574" s="578"/>
      <c r="P6574" s="547"/>
      <c r="Q6574" s="547"/>
      <c r="R6574" s="547"/>
    </row>
    <row r="6575" spans="6:18" s="577" customFormat="1">
      <c r="F6575" s="545"/>
      <c r="H6575" s="545"/>
      <c r="J6575" s="545"/>
      <c r="O6575" s="578"/>
      <c r="P6575" s="547"/>
      <c r="Q6575" s="547"/>
      <c r="R6575" s="547"/>
    </row>
    <row r="6576" spans="6:18" s="577" customFormat="1">
      <c r="F6576" s="545"/>
      <c r="H6576" s="545"/>
      <c r="J6576" s="545"/>
      <c r="O6576" s="578"/>
      <c r="P6576" s="547"/>
      <c r="Q6576" s="547"/>
      <c r="R6576" s="547"/>
    </row>
    <row r="6577" spans="6:18" s="577" customFormat="1">
      <c r="F6577" s="545"/>
      <c r="H6577" s="545"/>
      <c r="J6577" s="545"/>
      <c r="O6577" s="578"/>
      <c r="P6577" s="547"/>
      <c r="Q6577" s="547"/>
      <c r="R6577" s="547"/>
    </row>
    <row r="6578" spans="6:18" s="577" customFormat="1">
      <c r="F6578" s="545"/>
      <c r="H6578" s="545"/>
      <c r="J6578" s="545"/>
      <c r="O6578" s="578"/>
      <c r="P6578" s="547"/>
      <c r="Q6578" s="547"/>
      <c r="R6578" s="547"/>
    </row>
    <row r="6579" spans="6:18" s="577" customFormat="1">
      <c r="F6579" s="545"/>
      <c r="H6579" s="545"/>
      <c r="J6579" s="545"/>
      <c r="O6579" s="578"/>
      <c r="P6579" s="547"/>
      <c r="Q6579" s="547"/>
      <c r="R6579" s="547"/>
    </row>
    <row r="6580" spans="6:18" s="577" customFormat="1">
      <c r="F6580" s="545"/>
      <c r="H6580" s="545"/>
      <c r="J6580" s="545"/>
      <c r="O6580" s="578"/>
      <c r="P6580" s="547"/>
      <c r="Q6580" s="547"/>
      <c r="R6580" s="547"/>
    </row>
    <row r="6581" spans="6:18" s="577" customFormat="1">
      <c r="F6581" s="545"/>
      <c r="H6581" s="545"/>
      <c r="J6581" s="545"/>
      <c r="O6581" s="578"/>
      <c r="P6581" s="547"/>
      <c r="Q6581" s="547"/>
      <c r="R6581" s="547"/>
    </row>
    <row r="6582" spans="6:18" s="577" customFormat="1">
      <c r="F6582" s="545"/>
      <c r="H6582" s="545"/>
      <c r="J6582" s="545"/>
      <c r="O6582" s="578"/>
      <c r="P6582" s="547"/>
      <c r="Q6582" s="547"/>
      <c r="R6582" s="547"/>
    </row>
    <row r="6583" spans="6:18" s="577" customFormat="1">
      <c r="F6583" s="545"/>
      <c r="H6583" s="545"/>
      <c r="J6583" s="545"/>
      <c r="O6583" s="578"/>
      <c r="P6583" s="547"/>
      <c r="Q6583" s="547"/>
      <c r="R6583" s="547"/>
    </row>
    <row r="6584" spans="6:18" s="577" customFormat="1">
      <c r="F6584" s="545"/>
      <c r="H6584" s="545"/>
      <c r="J6584" s="545"/>
      <c r="O6584" s="578"/>
      <c r="P6584" s="547"/>
      <c r="Q6584" s="547"/>
      <c r="R6584" s="547"/>
    </row>
    <row r="6585" spans="6:18" s="577" customFormat="1">
      <c r="F6585" s="545"/>
      <c r="H6585" s="545"/>
      <c r="J6585" s="545"/>
      <c r="O6585" s="578"/>
      <c r="P6585" s="547"/>
      <c r="Q6585" s="547"/>
      <c r="R6585" s="547"/>
    </row>
    <row r="6586" spans="6:18" s="577" customFormat="1">
      <c r="F6586" s="545"/>
      <c r="H6586" s="545"/>
      <c r="J6586" s="545"/>
      <c r="O6586" s="578"/>
      <c r="P6586" s="547"/>
      <c r="Q6586" s="547"/>
      <c r="R6586" s="547"/>
    </row>
    <row r="6587" spans="6:18" s="577" customFormat="1">
      <c r="F6587" s="545"/>
      <c r="H6587" s="545"/>
      <c r="J6587" s="545"/>
      <c r="O6587" s="578"/>
      <c r="P6587" s="547"/>
      <c r="Q6587" s="547"/>
      <c r="R6587" s="547"/>
    </row>
    <row r="6588" spans="6:18" s="577" customFormat="1">
      <c r="F6588" s="545"/>
      <c r="H6588" s="545"/>
      <c r="J6588" s="545"/>
      <c r="O6588" s="578"/>
      <c r="P6588" s="547"/>
      <c r="Q6588" s="547"/>
      <c r="R6588" s="547"/>
    </row>
    <row r="6589" spans="6:18" s="577" customFormat="1">
      <c r="F6589" s="545"/>
      <c r="H6589" s="545"/>
      <c r="J6589" s="545"/>
      <c r="O6589" s="578"/>
      <c r="P6589" s="547"/>
      <c r="Q6589" s="547"/>
      <c r="R6589" s="547"/>
    </row>
    <row r="6590" spans="6:18" s="577" customFormat="1">
      <c r="F6590" s="545"/>
      <c r="H6590" s="545"/>
      <c r="J6590" s="545"/>
      <c r="O6590" s="578"/>
      <c r="P6590" s="547"/>
      <c r="Q6590" s="547"/>
      <c r="R6590" s="547"/>
    </row>
    <row r="6591" spans="6:18" s="577" customFormat="1">
      <c r="F6591" s="545"/>
      <c r="H6591" s="545"/>
      <c r="J6591" s="545"/>
      <c r="O6591" s="578"/>
      <c r="P6591" s="547"/>
      <c r="Q6591" s="547"/>
      <c r="R6591" s="547"/>
    </row>
    <row r="6592" spans="6:18" s="577" customFormat="1">
      <c r="F6592" s="545"/>
      <c r="H6592" s="545"/>
      <c r="J6592" s="545"/>
      <c r="O6592" s="578"/>
      <c r="P6592" s="547"/>
      <c r="Q6592" s="547"/>
      <c r="R6592" s="547"/>
    </row>
    <row r="6593" spans="6:18" s="577" customFormat="1">
      <c r="F6593" s="545"/>
      <c r="H6593" s="545"/>
      <c r="J6593" s="545"/>
      <c r="O6593" s="578"/>
      <c r="P6593" s="547"/>
      <c r="Q6593" s="547"/>
      <c r="R6593" s="547"/>
    </row>
    <row r="6594" spans="6:18" s="577" customFormat="1">
      <c r="F6594" s="545"/>
      <c r="H6594" s="545"/>
      <c r="J6594" s="545"/>
      <c r="O6594" s="578"/>
      <c r="P6594" s="547"/>
      <c r="Q6594" s="547"/>
      <c r="R6594" s="547"/>
    </row>
    <row r="6595" spans="6:18" s="577" customFormat="1">
      <c r="F6595" s="545"/>
      <c r="H6595" s="545"/>
      <c r="J6595" s="545"/>
      <c r="O6595" s="578"/>
      <c r="P6595" s="547"/>
      <c r="Q6595" s="547"/>
      <c r="R6595" s="547"/>
    </row>
    <row r="6596" spans="6:18" s="577" customFormat="1">
      <c r="F6596" s="545"/>
      <c r="H6596" s="545"/>
      <c r="J6596" s="545"/>
      <c r="O6596" s="578"/>
      <c r="P6596" s="547"/>
      <c r="Q6596" s="547"/>
      <c r="R6596" s="547"/>
    </row>
    <row r="6597" spans="6:18" s="577" customFormat="1">
      <c r="F6597" s="545"/>
      <c r="H6597" s="545"/>
      <c r="J6597" s="545"/>
      <c r="O6597" s="578"/>
      <c r="P6597" s="547"/>
      <c r="Q6597" s="547"/>
      <c r="R6597" s="547"/>
    </row>
    <row r="6598" spans="6:18" s="577" customFormat="1">
      <c r="F6598" s="545"/>
      <c r="H6598" s="545"/>
      <c r="J6598" s="545"/>
      <c r="O6598" s="578"/>
      <c r="P6598" s="547"/>
      <c r="Q6598" s="547"/>
      <c r="R6598" s="547"/>
    </row>
    <row r="6599" spans="6:18" s="577" customFormat="1">
      <c r="F6599" s="545"/>
      <c r="H6599" s="545"/>
      <c r="J6599" s="545"/>
      <c r="O6599" s="578"/>
      <c r="P6599" s="547"/>
      <c r="Q6599" s="547"/>
      <c r="R6599" s="547"/>
    </row>
    <row r="6600" spans="6:18" s="577" customFormat="1">
      <c r="F6600" s="545"/>
      <c r="H6600" s="545"/>
      <c r="J6600" s="545"/>
      <c r="O6600" s="578"/>
      <c r="P6600" s="547"/>
      <c r="Q6600" s="547"/>
      <c r="R6600" s="547"/>
    </row>
    <row r="6601" spans="6:18" s="577" customFormat="1">
      <c r="F6601" s="545"/>
      <c r="H6601" s="545"/>
      <c r="J6601" s="545"/>
      <c r="O6601" s="578"/>
      <c r="P6601" s="547"/>
      <c r="Q6601" s="547"/>
      <c r="R6601" s="547"/>
    </row>
    <row r="6602" spans="6:18" s="577" customFormat="1">
      <c r="F6602" s="545"/>
      <c r="H6602" s="545"/>
      <c r="J6602" s="545"/>
      <c r="O6602" s="578"/>
      <c r="P6602" s="547"/>
      <c r="Q6602" s="547"/>
      <c r="R6602" s="547"/>
    </row>
    <row r="6603" spans="6:18" s="577" customFormat="1">
      <c r="F6603" s="545"/>
      <c r="H6603" s="545"/>
      <c r="J6603" s="545"/>
      <c r="O6603" s="578"/>
      <c r="P6603" s="547"/>
      <c r="Q6603" s="547"/>
      <c r="R6603" s="547"/>
    </row>
    <row r="6604" spans="6:18" s="577" customFormat="1">
      <c r="F6604" s="545"/>
      <c r="H6604" s="545"/>
      <c r="J6604" s="545"/>
      <c r="O6604" s="578"/>
      <c r="P6604" s="547"/>
      <c r="Q6604" s="547"/>
      <c r="R6604" s="547"/>
    </row>
    <row r="6605" spans="6:18" s="577" customFormat="1">
      <c r="F6605" s="545"/>
      <c r="H6605" s="545"/>
      <c r="J6605" s="545"/>
      <c r="O6605" s="578"/>
      <c r="P6605" s="547"/>
      <c r="Q6605" s="547"/>
      <c r="R6605" s="547"/>
    </row>
    <row r="6606" spans="6:18" s="577" customFormat="1">
      <c r="F6606" s="545"/>
      <c r="H6606" s="545"/>
      <c r="J6606" s="545"/>
      <c r="O6606" s="578"/>
      <c r="P6606" s="547"/>
      <c r="Q6606" s="547"/>
      <c r="R6606" s="547"/>
    </row>
    <row r="6607" spans="6:18" s="577" customFormat="1">
      <c r="F6607" s="545"/>
      <c r="H6607" s="545"/>
      <c r="J6607" s="545"/>
      <c r="O6607" s="578"/>
      <c r="P6607" s="547"/>
      <c r="Q6607" s="547"/>
      <c r="R6607" s="547"/>
    </row>
    <row r="6608" spans="6:18" s="577" customFormat="1">
      <c r="F6608" s="545"/>
      <c r="H6608" s="545"/>
      <c r="J6608" s="545"/>
      <c r="O6608" s="578"/>
      <c r="P6608" s="547"/>
      <c r="Q6608" s="547"/>
      <c r="R6608" s="547"/>
    </row>
    <row r="6609" spans="6:18" s="577" customFormat="1">
      <c r="F6609" s="545"/>
      <c r="H6609" s="545"/>
      <c r="J6609" s="545"/>
      <c r="O6609" s="578"/>
      <c r="P6609" s="547"/>
      <c r="Q6609" s="547"/>
      <c r="R6609" s="547"/>
    </row>
    <row r="6610" spans="6:18" s="577" customFormat="1">
      <c r="F6610" s="545"/>
      <c r="H6610" s="545"/>
      <c r="J6610" s="545"/>
      <c r="O6610" s="578"/>
      <c r="P6610" s="547"/>
      <c r="Q6610" s="547"/>
      <c r="R6610" s="547"/>
    </row>
    <row r="6611" spans="6:18" s="577" customFormat="1">
      <c r="F6611" s="545"/>
      <c r="H6611" s="545"/>
      <c r="J6611" s="545"/>
      <c r="O6611" s="578"/>
      <c r="P6611" s="547"/>
      <c r="Q6611" s="547"/>
      <c r="R6611" s="547"/>
    </row>
    <row r="6612" spans="6:18" s="577" customFormat="1">
      <c r="F6612" s="545"/>
      <c r="H6612" s="545"/>
      <c r="J6612" s="545"/>
      <c r="O6612" s="578"/>
      <c r="P6612" s="547"/>
      <c r="Q6612" s="547"/>
      <c r="R6612" s="547"/>
    </row>
    <row r="6613" spans="6:18" s="577" customFormat="1">
      <c r="F6613" s="545"/>
      <c r="H6613" s="545"/>
      <c r="J6613" s="545"/>
      <c r="O6613" s="578"/>
      <c r="P6613" s="547"/>
      <c r="Q6613" s="547"/>
      <c r="R6613" s="547"/>
    </row>
    <row r="6614" spans="6:18" s="577" customFormat="1">
      <c r="F6614" s="545"/>
      <c r="H6614" s="545"/>
      <c r="J6614" s="545"/>
      <c r="O6614" s="578"/>
      <c r="P6614" s="547"/>
      <c r="Q6614" s="547"/>
      <c r="R6614" s="547"/>
    </row>
    <row r="6615" spans="6:18" s="577" customFormat="1">
      <c r="F6615" s="545"/>
      <c r="H6615" s="545"/>
      <c r="J6615" s="545"/>
      <c r="O6615" s="578"/>
      <c r="P6615" s="547"/>
      <c r="Q6615" s="547"/>
      <c r="R6615" s="547"/>
    </row>
    <row r="6616" spans="6:18" s="577" customFormat="1">
      <c r="F6616" s="545"/>
      <c r="H6616" s="545"/>
      <c r="J6616" s="545"/>
      <c r="O6616" s="578"/>
      <c r="P6616" s="547"/>
      <c r="Q6616" s="547"/>
      <c r="R6616" s="547"/>
    </row>
    <row r="6617" spans="6:18" s="577" customFormat="1">
      <c r="F6617" s="545"/>
      <c r="H6617" s="545"/>
      <c r="J6617" s="545"/>
      <c r="O6617" s="578"/>
      <c r="P6617" s="547"/>
      <c r="Q6617" s="547"/>
      <c r="R6617" s="547"/>
    </row>
    <row r="6618" spans="6:18" s="577" customFormat="1">
      <c r="F6618" s="545"/>
      <c r="H6618" s="545"/>
      <c r="J6618" s="545"/>
      <c r="O6618" s="578"/>
      <c r="P6618" s="547"/>
      <c r="Q6618" s="547"/>
      <c r="R6618" s="547"/>
    </row>
    <row r="6619" spans="6:18" s="577" customFormat="1">
      <c r="F6619" s="545"/>
      <c r="H6619" s="545"/>
      <c r="J6619" s="545"/>
      <c r="O6619" s="578"/>
      <c r="P6619" s="547"/>
      <c r="Q6619" s="547"/>
      <c r="R6619" s="547"/>
    </row>
    <row r="6620" spans="6:18" s="577" customFormat="1">
      <c r="F6620" s="545"/>
      <c r="H6620" s="545"/>
      <c r="J6620" s="545"/>
      <c r="O6620" s="578"/>
      <c r="P6620" s="547"/>
      <c r="Q6620" s="547"/>
      <c r="R6620" s="547"/>
    </row>
    <row r="6621" spans="6:18" s="577" customFormat="1">
      <c r="F6621" s="545"/>
      <c r="H6621" s="545"/>
      <c r="J6621" s="545"/>
      <c r="O6621" s="578"/>
      <c r="P6621" s="547"/>
      <c r="Q6621" s="547"/>
      <c r="R6621" s="547"/>
    </row>
    <row r="6622" spans="6:18" s="577" customFormat="1">
      <c r="F6622" s="545"/>
      <c r="H6622" s="545"/>
      <c r="J6622" s="545"/>
      <c r="O6622" s="578"/>
      <c r="P6622" s="547"/>
      <c r="Q6622" s="547"/>
      <c r="R6622" s="547"/>
    </row>
    <row r="6623" spans="6:18" s="577" customFormat="1">
      <c r="F6623" s="545"/>
      <c r="H6623" s="545"/>
      <c r="J6623" s="545"/>
      <c r="O6623" s="578"/>
      <c r="P6623" s="547"/>
      <c r="Q6623" s="547"/>
      <c r="R6623" s="547"/>
    </row>
    <row r="6624" spans="6:18" s="577" customFormat="1">
      <c r="F6624" s="545"/>
      <c r="H6624" s="545"/>
      <c r="J6624" s="545"/>
      <c r="O6624" s="578"/>
      <c r="P6624" s="547"/>
      <c r="Q6624" s="547"/>
      <c r="R6624" s="547"/>
    </row>
    <row r="6625" spans="6:18" s="577" customFormat="1">
      <c r="F6625" s="545"/>
      <c r="H6625" s="545"/>
      <c r="J6625" s="545"/>
      <c r="O6625" s="578"/>
      <c r="P6625" s="547"/>
      <c r="Q6625" s="547"/>
      <c r="R6625" s="547"/>
    </row>
    <row r="6626" spans="6:18" s="577" customFormat="1">
      <c r="F6626" s="545"/>
      <c r="H6626" s="545"/>
      <c r="J6626" s="545"/>
      <c r="O6626" s="578"/>
      <c r="P6626" s="547"/>
      <c r="Q6626" s="547"/>
      <c r="R6626" s="547"/>
    </row>
    <row r="6627" spans="6:18" s="577" customFormat="1">
      <c r="F6627" s="545"/>
      <c r="H6627" s="545"/>
      <c r="J6627" s="545"/>
      <c r="O6627" s="578"/>
      <c r="P6627" s="547"/>
      <c r="Q6627" s="547"/>
      <c r="R6627" s="547"/>
    </row>
    <row r="6628" spans="6:18" s="577" customFormat="1">
      <c r="F6628" s="545"/>
      <c r="H6628" s="545"/>
      <c r="J6628" s="545"/>
      <c r="O6628" s="578"/>
      <c r="P6628" s="547"/>
      <c r="Q6628" s="547"/>
      <c r="R6628" s="547"/>
    </row>
    <row r="6629" spans="6:18" s="577" customFormat="1">
      <c r="F6629" s="545"/>
      <c r="H6629" s="545"/>
      <c r="J6629" s="545"/>
      <c r="O6629" s="578"/>
      <c r="P6629" s="547"/>
      <c r="Q6629" s="547"/>
      <c r="R6629" s="547"/>
    </row>
    <row r="6630" spans="6:18" s="577" customFormat="1">
      <c r="F6630" s="545"/>
      <c r="H6630" s="545"/>
      <c r="J6630" s="545"/>
      <c r="O6630" s="578"/>
      <c r="P6630" s="547"/>
      <c r="Q6630" s="547"/>
      <c r="R6630" s="547"/>
    </row>
    <row r="6631" spans="6:18" s="577" customFormat="1">
      <c r="F6631" s="545"/>
      <c r="H6631" s="545"/>
      <c r="J6631" s="545"/>
      <c r="O6631" s="578"/>
      <c r="P6631" s="547"/>
      <c r="Q6631" s="547"/>
      <c r="R6631" s="547"/>
    </row>
    <row r="6632" spans="6:18" s="577" customFormat="1">
      <c r="F6632" s="545"/>
      <c r="H6632" s="545"/>
      <c r="J6632" s="545"/>
      <c r="O6632" s="578"/>
      <c r="P6632" s="547"/>
      <c r="Q6632" s="547"/>
      <c r="R6632" s="547"/>
    </row>
    <row r="6633" spans="6:18" s="577" customFormat="1">
      <c r="F6633" s="545"/>
      <c r="H6633" s="545"/>
      <c r="J6633" s="545"/>
      <c r="O6633" s="578"/>
      <c r="P6633" s="547"/>
      <c r="Q6633" s="547"/>
      <c r="R6633" s="547"/>
    </row>
    <row r="6634" spans="6:18" s="577" customFormat="1">
      <c r="F6634" s="545"/>
      <c r="H6634" s="545"/>
      <c r="J6634" s="545"/>
      <c r="O6634" s="578"/>
      <c r="P6634" s="547"/>
      <c r="Q6634" s="547"/>
      <c r="R6634" s="547"/>
    </row>
    <row r="6635" spans="6:18" s="577" customFormat="1">
      <c r="F6635" s="545"/>
      <c r="H6635" s="545"/>
      <c r="J6635" s="545"/>
      <c r="O6635" s="578"/>
      <c r="P6635" s="547"/>
      <c r="Q6635" s="547"/>
      <c r="R6635" s="547"/>
    </row>
    <row r="6636" spans="6:18" s="577" customFormat="1">
      <c r="F6636" s="545"/>
      <c r="H6636" s="545"/>
      <c r="J6636" s="545"/>
      <c r="O6636" s="578"/>
      <c r="P6636" s="547"/>
      <c r="Q6636" s="547"/>
      <c r="R6636" s="547"/>
    </row>
    <row r="6637" spans="6:18" s="577" customFormat="1">
      <c r="F6637" s="545"/>
      <c r="H6637" s="545"/>
      <c r="J6637" s="545"/>
      <c r="O6637" s="578"/>
      <c r="P6637" s="547"/>
      <c r="Q6637" s="547"/>
      <c r="R6637" s="547"/>
    </row>
    <row r="6638" spans="6:18" s="577" customFormat="1">
      <c r="F6638" s="545"/>
      <c r="H6638" s="545"/>
      <c r="J6638" s="545"/>
      <c r="O6638" s="578"/>
      <c r="P6638" s="547"/>
      <c r="Q6638" s="547"/>
      <c r="R6638" s="547"/>
    </row>
    <row r="6639" spans="6:18" s="577" customFormat="1">
      <c r="F6639" s="545"/>
      <c r="H6639" s="545"/>
      <c r="J6639" s="545"/>
      <c r="O6639" s="578"/>
      <c r="P6639" s="547"/>
      <c r="Q6639" s="547"/>
      <c r="R6639" s="547"/>
    </row>
    <row r="6640" spans="6:18" s="577" customFormat="1">
      <c r="F6640" s="545"/>
      <c r="H6640" s="545"/>
      <c r="J6640" s="545"/>
      <c r="O6640" s="578"/>
      <c r="P6640" s="547"/>
      <c r="Q6640" s="547"/>
      <c r="R6640" s="547"/>
    </row>
    <row r="6641" spans="6:18" s="577" customFormat="1">
      <c r="F6641" s="545"/>
      <c r="H6641" s="545"/>
      <c r="J6641" s="545"/>
      <c r="O6641" s="578"/>
      <c r="P6641" s="547"/>
      <c r="Q6641" s="547"/>
      <c r="R6641" s="547"/>
    </row>
    <row r="6642" spans="6:18" s="577" customFormat="1">
      <c r="F6642" s="545"/>
      <c r="H6642" s="545"/>
      <c r="J6642" s="545"/>
      <c r="O6642" s="578"/>
      <c r="P6642" s="547"/>
      <c r="Q6642" s="547"/>
      <c r="R6642" s="547"/>
    </row>
    <row r="6643" spans="6:18" s="577" customFormat="1">
      <c r="F6643" s="545"/>
      <c r="H6643" s="545"/>
      <c r="J6643" s="545"/>
      <c r="O6643" s="578"/>
      <c r="P6643" s="547"/>
      <c r="Q6643" s="547"/>
      <c r="R6643" s="547"/>
    </row>
    <row r="6644" spans="6:18" s="577" customFormat="1">
      <c r="F6644" s="545"/>
      <c r="H6644" s="545"/>
      <c r="J6644" s="545"/>
      <c r="O6644" s="578"/>
      <c r="P6644" s="547"/>
      <c r="Q6644" s="547"/>
      <c r="R6644" s="547"/>
    </row>
    <row r="6645" spans="6:18" s="577" customFormat="1">
      <c r="F6645" s="545"/>
      <c r="H6645" s="545"/>
      <c r="J6645" s="545"/>
      <c r="O6645" s="578"/>
      <c r="P6645" s="547"/>
      <c r="Q6645" s="547"/>
      <c r="R6645" s="547"/>
    </row>
    <row r="6646" spans="6:18" s="577" customFormat="1">
      <c r="F6646" s="545"/>
      <c r="H6646" s="545"/>
      <c r="J6646" s="545"/>
      <c r="O6646" s="578"/>
      <c r="P6646" s="547"/>
      <c r="Q6646" s="547"/>
      <c r="R6646" s="547"/>
    </row>
    <row r="6647" spans="6:18" s="577" customFormat="1">
      <c r="F6647" s="545"/>
      <c r="H6647" s="545"/>
      <c r="J6647" s="545"/>
      <c r="O6647" s="578"/>
      <c r="P6647" s="547"/>
      <c r="Q6647" s="547"/>
      <c r="R6647" s="547"/>
    </row>
    <row r="6648" spans="6:18" s="577" customFormat="1">
      <c r="F6648" s="545"/>
      <c r="H6648" s="545"/>
      <c r="J6648" s="545"/>
      <c r="O6648" s="578"/>
      <c r="P6648" s="547"/>
      <c r="Q6648" s="547"/>
      <c r="R6648" s="547"/>
    </row>
    <row r="6649" spans="6:18" s="577" customFormat="1">
      <c r="F6649" s="545"/>
      <c r="H6649" s="545"/>
      <c r="J6649" s="545"/>
      <c r="O6649" s="578"/>
      <c r="P6649" s="547"/>
      <c r="Q6649" s="547"/>
      <c r="R6649" s="547"/>
    </row>
    <row r="6650" spans="6:18" s="577" customFormat="1">
      <c r="F6650" s="545"/>
      <c r="H6650" s="545"/>
      <c r="J6650" s="545"/>
      <c r="O6650" s="578"/>
      <c r="P6650" s="547"/>
      <c r="Q6650" s="547"/>
      <c r="R6650" s="547"/>
    </row>
    <row r="6651" spans="6:18" s="577" customFormat="1">
      <c r="F6651" s="545"/>
      <c r="H6651" s="545"/>
      <c r="J6651" s="545"/>
      <c r="O6651" s="578"/>
      <c r="P6651" s="547"/>
      <c r="Q6651" s="547"/>
      <c r="R6651" s="547"/>
    </row>
    <row r="6652" spans="6:18" s="577" customFormat="1">
      <c r="F6652" s="545"/>
      <c r="H6652" s="545"/>
      <c r="J6652" s="545"/>
      <c r="O6652" s="578"/>
      <c r="P6652" s="547"/>
      <c r="Q6652" s="547"/>
      <c r="R6652" s="547"/>
    </row>
    <row r="6653" spans="6:18" s="577" customFormat="1">
      <c r="F6653" s="545"/>
      <c r="H6653" s="545"/>
      <c r="J6653" s="545"/>
      <c r="O6653" s="578"/>
      <c r="P6653" s="547"/>
      <c r="Q6653" s="547"/>
      <c r="R6653" s="547"/>
    </row>
    <row r="6654" spans="6:18" s="577" customFormat="1">
      <c r="F6654" s="545"/>
      <c r="H6654" s="545"/>
      <c r="J6654" s="545"/>
      <c r="O6654" s="578"/>
      <c r="P6654" s="547"/>
      <c r="Q6654" s="547"/>
      <c r="R6654" s="547"/>
    </row>
    <row r="6655" spans="6:18" s="577" customFormat="1">
      <c r="F6655" s="545"/>
      <c r="H6655" s="545"/>
      <c r="J6655" s="545"/>
      <c r="O6655" s="578"/>
      <c r="P6655" s="547"/>
      <c r="Q6655" s="547"/>
      <c r="R6655" s="547"/>
    </row>
    <row r="6656" spans="6:18" s="577" customFormat="1">
      <c r="F6656" s="545"/>
      <c r="H6656" s="545"/>
      <c r="J6656" s="545"/>
      <c r="O6656" s="578"/>
      <c r="P6656" s="547"/>
      <c r="Q6656" s="547"/>
      <c r="R6656" s="547"/>
    </row>
    <row r="6657" spans="6:18" s="577" customFormat="1">
      <c r="F6657" s="545"/>
      <c r="H6657" s="545"/>
      <c r="J6657" s="545"/>
      <c r="O6657" s="578"/>
      <c r="P6657" s="547"/>
      <c r="Q6657" s="547"/>
      <c r="R6657" s="547"/>
    </row>
    <row r="6658" spans="6:18" s="577" customFormat="1">
      <c r="F6658" s="545"/>
      <c r="H6658" s="545"/>
      <c r="J6658" s="545"/>
      <c r="O6658" s="578"/>
      <c r="P6658" s="547"/>
      <c r="Q6658" s="547"/>
      <c r="R6658" s="547"/>
    </row>
    <row r="6659" spans="6:18" s="577" customFormat="1">
      <c r="F6659" s="545"/>
      <c r="H6659" s="545"/>
      <c r="J6659" s="545"/>
      <c r="O6659" s="578"/>
      <c r="P6659" s="547"/>
      <c r="Q6659" s="547"/>
      <c r="R6659" s="547"/>
    </row>
    <row r="6660" spans="6:18" s="577" customFormat="1">
      <c r="F6660" s="545"/>
      <c r="H6660" s="545"/>
      <c r="J6660" s="545"/>
      <c r="O6660" s="578"/>
      <c r="P6660" s="547"/>
      <c r="Q6660" s="547"/>
      <c r="R6660" s="547"/>
    </row>
    <row r="6661" spans="6:18" s="577" customFormat="1">
      <c r="F6661" s="545"/>
      <c r="H6661" s="545"/>
      <c r="J6661" s="545"/>
      <c r="O6661" s="578"/>
      <c r="P6661" s="547"/>
      <c r="Q6661" s="547"/>
      <c r="R6661" s="547"/>
    </row>
    <row r="6662" spans="6:18" s="577" customFormat="1">
      <c r="F6662" s="545"/>
      <c r="H6662" s="545"/>
      <c r="J6662" s="545"/>
      <c r="O6662" s="578"/>
      <c r="P6662" s="547"/>
      <c r="Q6662" s="547"/>
      <c r="R6662" s="547"/>
    </row>
    <row r="6663" spans="6:18" s="577" customFormat="1">
      <c r="F6663" s="545"/>
      <c r="H6663" s="545"/>
      <c r="J6663" s="545"/>
      <c r="O6663" s="578"/>
      <c r="P6663" s="547"/>
      <c r="Q6663" s="547"/>
      <c r="R6663" s="547"/>
    </row>
    <row r="6664" spans="6:18" s="577" customFormat="1">
      <c r="F6664" s="545"/>
      <c r="H6664" s="545"/>
      <c r="J6664" s="545"/>
      <c r="O6664" s="578"/>
      <c r="P6664" s="547"/>
      <c r="Q6664" s="547"/>
      <c r="R6664" s="547"/>
    </row>
    <row r="6665" spans="6:18" s="577" customFormat="1">
      <c r="F6665" s="545"/>
      <c r="H6665" s="545"/>
      <c r="J6665" s="545"/>
      <c r="O6665" s="578"/>
      <c r="P6665" s="547"/>
      <c r="Q6665" s="547"/>
      <c r="R6665" s="547"/>
    </row>
    <row r="6666" spans="6:18" s="577" customFormat="1">
      <c r="F6666" s="545"/>
      <c r="H6666" s="545"/>
      <c r="J6666" s="545"/>
      <c r="O6666" s="578"/>
      <c r="P6666" s="547"/>
      <c r="Q6666" s="547"/>
      <c r="R6666" s="547"/>
    </row>
    <row r="6667" spans="6:18" s="577" customFormat="1">
      <c r="F6667" s="545"/>
      <c r="H6667" s="545"/>
      <c r="J6667" s="545"/>
      <c r="O6667" s="578"/>
      <c r="P6667" s="547"/>
      <c r="Q6667" s="547"/>
      <c r="R6667" s="547"/>
    </row>
    <row r="6668" spans="6:18" s="577" customFormat="1">
      <c r="F6668" s="545"/>
      <c r="H6668" s="545"/>
      <c r="J6668" s="545"/>
      <c r="O6668" s="578"/>
      <c r="P6668" s="547"/>
      <c r="Q6668" s="547"/>
      <c r="R6668" s="547"/>
    </row>
    <row r="6669" spans="6:18" s="577" customFormat="1">
      <c r="F6669" s="545"/>
      <c r="H6669" s="545"/>
      <c r="J6669" s="545"/>
      <c r="O6669" s="578"/>
      <c r="P6669" s="547"/>
      <c r="Q6669" s="547"/>
      <c r="R6669" s="547"/>
    </row>
    <row r="6670" spans="6:18" s="577" customFormat="1">
      <c r="F6670" s="545"/>
      <c r="H6670" s="545"/>
      <c r="J6670" s="545"/>
      <c r="O6670" s="578"/>
      <c r="P6670" s="547"/>
      <c r="Q6670" s="547"/>
      <c r="R6670" s="547"/>
    </row>
    <row r="6671" spans="6:18" s="577" customFormat="1">
      <c r="F6671" s="545"/>
      <c r="H6671" s="545"/>
      <c r="J6671" s="545"/>
      <c r="O6671" s="578"/>
      <c r="P6671" s="547"/>
      <c r="Q6671" s="547"/>
      <c r="R6671" s="547"/>
    </row>
    <row r="6672" spans="6:18" s="577" customFormat="1">
      <c r="F6672" s="545"/>
      <c r="H6672" s="545"/>
      <c r="J6672" s="545"/>
      <c r="O6672" s="578"/>
      <c r="P6672" s="547"/>
      <c r="Q6672" s="547"/>
      <c r="R6672" s="547"/>
    </row>
    <row r="6673" spans="6:18" s="577" customFormat="1">
      <c r="F6673" s="545"/>
      <c r="H6673" s="545"/>
      <c r="J6673" s="545"/>
      <c r="O6673" s="578"/>
      <c r="P6673" s="547"/>
      <c r="Q6673" s="547"/>
      <c r="R6673" s="547"/>
    </row>
    <row r="6674" spans="6:18" s="577" customFormat="1">
      <c r="F6674" s="545"/>
      <c r="H6674" s="545"/>
      <c r="J6674" s="545"/>
      <c r="O6674" s="578"/>
      <c r="P6674" s="547"/>
      <c r="Q6674" s="547"/>
      <c r="R6674" s="547"/>
    </row>
    <row r="6675" spans="6:18" s="577" customFormat="1">
      <c r="F6675" s="545"/>
      <c r="H6675" s="545"/>
      <c r="J6675" s="545"/>
      <c r="O6675" s="578"/>
      <c r="P6675" s="547"/>
      <c r="Q6675" s="547"/>
      <c r="R6675" s="547"/>
    </row>
    <row r="6676" spans="6:18" s="577" customFormat="1">
      <c r="F6676" s="545"/>
      <c r="H6676" s="545"/>
      <c r="J6676" s="545"/>
      <c r="O6676" s="578"/>
      <c r="P6676" s="547"/>
      <c r="Q6676" s="547"/>
      <c r="R6676" s="547"/>
    </row>
    <row r="6677" spans="6:18" s="577" customFormat="1">
      <c r="F6677" s="545"/>
      <c r="H6677" s="545"/>
      <c r="J6677" s="545"/>
      <c r="O6677" s="578"/>
      <c r="P6677" s="547"/>
      <c r="Q6677" s="547"/>
      <c r="R6677" s="547"/>
    </row>
    <row r="6678" spans="6:18" s="577" customFormat="1">
      <c r="F6678" s="545"/>
      <c r="H6678" s="545"/>
      <c r="J6678" s="545"/>
      <c r="O6678" s="578"/>
      <c r="P6678" s="547"/>
      <c r="Q6678" s="547"/>
      <c r="R6678" s="547"/>
    </row>
    <row r="6679" spans="6:18" s="577" customFormat="1">
      <c r="F6679" s="545"/>
      <c r="H6679" s="545"/>
      <c r="J6679" s="545"/>
      <c r="O6679" s="578"/>
      <c r="P6679" s="547"/>
      <c r="Q6679" s="547"/>
      <c r="R6679" s="547"/>
    </row>
    <row r="6680" spans="6:18" s="577" customFormat="1">
      <c r="F6680" s="545"/>
      <c r="H6680" s="545"/>
      <c r="J6680" s="545"/>
      <c r="O6680" s="578"/>
      <c r="P6680" s="547"/>
      <c r="Q6680" s="547"/>
      <c r="R6680" s="547"/>
    </row>
    <row r="6681" spans="6:18" s="577" customFormat="1">
      <c r="F6681" s="545"/>
      <c r="H6681" s="545"/>
      <c r="J6681" s="545"/>
      <c r="O6681" s="578"/>
      <c r="P6681" s="547"/>
      <c r="Q6681" s="547"/>
      <c r="R6681" s="547"/>
    </row>
    <row r="6682" spans="6:18" s="577" customFormat="1">
      <c r="F6682" s="545"/>
      <c r="H6682" s="545"/>
      <c r="J6682" s="545"/>
      <c r="O6682" s="578"/>
      <c r="P6682" s="547"/>
      <c r="Q6682" s="547"/>
      <c r="R6682" s="547"/>
    </row>
    <row r="6683" spans="6:18" s="577" customFormat="1">
      <c r="F6683" s="545"/>
      <c r="H6683" s="545"/>
      <c r="J6683" s="545"/>
      <c r="O6683" s="578"/>
      <c r="P6683" s="547"/>
      <c r="Q6683" s="547"/>
      <c r="R6683" s="547"/>
    </row>
    <row r="6684" spans="6:18" s="577" customFormat="1">
      <c r="F6684" s="545"/>
      <c r="H6684" s="545"/>
      <c r="J6684" s="545"/>
      <c r="O6684" s="578"/>
      <c r="P6684" s="547"/>
      <c r="Q6684" s="547"/>
      <c r="R6684" s="547"/>
    </row>
    <row r="6685" spans="6:18" s="577" customFormat="1">
      <c r="F6685" s="545"/>
      <c r="H6685" s="545"/>
      <c r="J6685" s="545"/>
      <c r="O6685" s="578"/>
      <c r="P6685" s="547"/>
      <c r="Q6685" s="547"/>
      <c r="R6685" s="547"/>
    </row>
    <row r="6686" spans="6:18" s="577" customFormat="1">
      <c r="F6686" s="545"/>
      <c r="H6686" s="545"/>
      <c r="J6686" s="545"/>
      <c r="O6686" s="578"/>
      <c r="P6686" s="547"/>
      <c r="Q6686" s="547"/>
      <c r="R6686" s="547"/>
    </row>
    <row r="6687" spans="6:18" s="577" customFormat="1">
      <c r="F6687" s="545"/>
      <c r="H6687" s="545"/>
      <c r="J6687" s="545"/>
      <c r="O6687" s="578"/>
      <c r="P6687" s="547"/>
      <c r="Q6687" s="547"/>
      <c r="R6687" s="547"/>
    </row>
    <row r="6688" spans="6:18" s="577" customFormat="1">
      <c r="F6688" s="545"/>
      <c r="H6688" s="545"/>
      <c r="J6688" s="545"/>
      <c r="O6688" s="578"/>
      <c r="P6688" s="547"/>
      <c r="Q6688" s="547"/>
      <c r="R6688" s="547"/>
    </row>
    <row r="6689" spans="6:18" s="577" customFormat="1">
      <c r="F6689" s="545"/>
      <c r="H6689" s="545"/>
      <c r="J6689" s="545"/>
      <c r="O6689" s="578"/>
      <c r="P6689" s="547"/>
      <c r="Q6689" s="547"/>
      <c r="R6689" s="547"/>
    </row>
    <row r="6690" spans="6:18" s="577" customFormat="1">
      <c r="F6690" s="545"/>
      <c r="H6690" s="545"/>
      <c r="J6690" s="545"/>
      <c r="O6690" s="578"/>
      <c r="P6690" s="547"/>
      <c r="Q6690" s="547"/>
      <c r="R6690" s="547"/>
    </row>
    <row r="6691" spans="6:18" s="577" customFormat="1">
      <c r="F6691" s="545"/>
      <c r="H6691" s="545"/>
      <c r="J6691" s="545"/>
      <c r="O6691" s="578"/>
      <c r="P6691" s="547"/>
      <c r="Q6691" s="547"/>
      <c r="R6691" s="547"/>
    </row>
    <row r="6692" spans="6:18" s="577" customFormat="1">
      <c r="F6692" s="545"/>
      <c r="H6692" s="545"/>
      <c r="J6692" s="545"/>
      <c r="O6692" s="578"/>
      <c r="P6692" s="547"/>
      <c r="Q6692" s="547"/>
      <c r="R6692" s="547"/>
    </row>
    <row r="6693" spans="6:18" s="577" customFormat="1">
      <c r="F6693" s="545"/>
      <c r="H6693" s="545"/>
      <c r="J6693" s="545"/>
      <c r="O6693" s="578"/>
      <c r="P6693" s="547"/>
      <c r="Q6693" s="547"/>
      <c r="R6693" s="547"/>
    </row>
    <row r="6694" spans="6:18" s="577" customFormat="1">
      <c r="F6694" s="545"/>
      <c r="H6694" s="545"/>
      <c r="J6694" s="545"/>
      <c r="O6694" s="578"/>
      <c r="P6694" s="547"/>
      <c r="Q6694" s="547"/>
      <c r="R6694" s="547"/>
    </row>
    <row r="6695" spans="6:18" s="577" customFormat="1">
      <c r="F6695" s="545"/>
      <c r="H6695" s="545"/>
      <c r="J6695" s="545"/>
      <c r="O6695" s="578"/>
      <c r="P6695" s="547"/>
      <c r="Q6695" s="547"/>
      <c r="R6695" s="547"/>
    </row>
    <row r="6696" spans="6:18" s="577" customFormat="1">
      <c r="F6696" s="545"/>
      <c r="H6696" s="545"/>
      <c r="J6696" s="545"/>
      <c r="O6696" s="578"/>
      <c r="P6696" s="547"/>
      <c r="Q6696" s="547"/>
      <c r="R6696" s="547"/>
    </row>
    <row r="6697" spans="6:18" s="577" customFormat="1">
      <c r="F6697" s="545"/>
      <c r="H6697" s="545"/>
      <c r="J6697" s="545"/>
      <c r="O6697" s="578"/>
      <c r="P6697" s="547"/>
      <c r="Q6697" s="547"/>
      <c r="R6697" s="547"/>
    </row>
    <row r="6698" spans="6:18" s="577" customFormat="1">
      <c r="F6698" s="545"/>
      <c r="H6698" s="545"/>
      <c r="J6698" s="545"/>
      <c r="O6698" s="578"/>
      <c r="P6698" s="547"/>
      <c r="Q6698" s="547"/>
      <c r="R6698" s="547"/>
    </row>
    <row r="6699" spans="6:18" s="577" customFormat="1">
      <c r="F6699" s="545"/>
      <c r="H6699" s="545"/>
      <c r="J6699" s="545"/>
      <c r="O6699" s="578"/>
      <c r="P6699" s="547"/>
      <c r="Q6699" s="547"/>
      <c r="R6699" s="547"/>
    </row>
    <row r="6700" spans="6:18" s="577" customFormat="1">
      <c r="F6700" s="545"/>
      <c r="H6700" s="545"/>
      <c r="J6700" s="545"/>
      <c r="O6700" s="578"/>
      <c r="P6700" s="547"/>
      <c r="Q6700" s="547"/>
      <c r="R6700" s="547"/>
    </row>
    <row r="6701" spans="6:18" s="577" customFormat="1">
      <c r="F6701" s="545"/>
      <c r="H6701" s="545"/>
      <c r="J6701" s="545"/>
      <c r="O6701" s="578"/>
      <c r="P6701" s="547"/>
      <c r="Q6701" s="547"/>
      <c r="R6701" s="547"/>
    </row>
    <row r="6702" spans="6:18" s="577" customFormat="1">
      <c r="F6702" s="545"/>
      <c r="H6702" s="545"/>
      <c r="J6702" s="545"/>
      <c r="O6702" s="578"/>
      <c r="P6702" s="547"/>
      <c r="Q6702" s="547"/>
      <c r="R6702" s="547"/>
    </row>
    <row r="6703" spans="6:18" s="577" customFormat="1">
      <c r="F6703" s="545"/>
      <c r="H6703" s="545"/>
      <c r="J6703" s="545"/>
      <c r="O6703" s="578"/>
      <c r="P6703" s="547"/>
      <c r="Q6703" s="547"/>
      <c r="R6703" s="547"/>
    </row>
    <row r="6704" spans="6:18" s="577" customFormat="1">
      <c r="F6704" s="545"/>
      <c r="H6704" s="545"/>
      <c r="J6704" s="545"/>
      <c r="O6704" s="578"/>
      <c r="P6704" s="547"/>
      <c r="Q6704" s="547"/>
      <c r="R6704" s="547"/>
    </row>
    <row r="6705" spans="6:18" s="577" customFormat="1">
      <c r="F6705" s="545"/>
      <c r="H6705" s="545"/>
      <c r="J6705" s="545"/>
      <c r="O6705" s="578"/>
      <c r="P6705" s="547"/>
      <c r="Q6705" s="547"/>
      <c r="R6705" s="547"/>
    </row>
    <row r="6706" spans="6:18" s="577" customFormat="1">
      <c r="F6706" s="545"/>
      <c r="H6706" s="545"/>
      <c r="J6706" s="545"/>
      <c r="O6706" s="578"/>
      <c r="P6706" s="547"/>
      <c r="Q6706" s="547"/>
      <c r="R6706" s="547"/>
    </row>
    <row r="6707" spans="6:18" s="577" customFormat="1">
      <c r="F6707" s="545"/>
      <c r="H6707" s="545"/>
      <c r="J6707" s="545"/>
      <c r="O6707" s="578"/>
      <c r="P6707" s="547"/>
      <c r="Q6707" s="547"/>
      <c r="R6707" s="547"/>
    </row>
    <row r="6708" spans="6:18" s="577" customFormat="1">
      <c r="F6708" s="545"/>
      <c r="H6708" s="545"/>
      <c r="J6708" s="545"/>
      <c r="O6708" s="578"/>
      <c r="P6708" s="547"/>
      <c r="Q6708" s="547"/>
      <c r="R6708" s="547"/>
    </row>
    <row r="6709" spans="6:18" s="577" customFormat="1">
      <c r="F6709" s="545"/>
      <c r="H6709" s="545"/>
      <c r="J6709" s="545"/>
      <c r="O6709" s="578"/>
      <c r="P6709" s="547"/>
      <c r="Q6709" s="547"/>
      <c r="R6709" s="547"/>
    </row>
    <row r="6710" spans="6:18" s="577" customFormat="1">
      <c r="F6710" s="545"/>
      <c r="H6710" s="545"/>
      <c r="J6710" s="545"/>
      <c r="O6710" s="578"/>
      <c r="P6710" s="547"/>
      <c r="Q6710" s="547"/>
      <c r="R6710" s="547"/>
    </row>
    <row r="6711" spans="6:18" s="577" customFormat="1">
      <c r="F6711" s="545"/>
      <c r="H6711" s="545"/>
      <c r="J6711" s="545"/>
      <c r="O6711" s="578"/>
      <c r="P6711" s="547"/>
      <c r="Q6711" s="547"/>
      <c r="R6711" s="547"/>
    </row>
    <row r="6712" spans="6:18" s="577" customFormat="1">
      <c r="F6712" s="545"/>
      <c r="H6712" s="545"/>
      <c r="J6712" s="545"/>
      <c r="O6712" s="578"/>
      <c r="P6712" s="547"/>
      <c r="Q6712" s="547"/>
      <c r="R6712" s="547"/>
    </row>
    <row r="6713" spans="6:18" s="577" customFormat="1">
      <c r="F6713" s="545"/>
      <c r="H6713" s="545"/>
      <c r="J6713" s="545"/>
      <c r="O6713" s="578"/>
      <c r="P6713" s="547"/>
      <c r="Q6713" s="547"/>
      <c r="R6713" s="547"/>
    </row>
    <row r="6714" spans="6:18" s="577" customFormat="1">
      <c r="F6714" s="545"/>
      <c r="H6714" s="545"/>
      <c r="J6714" s="545"/>
      <c r="O6714" s="578"/>
      <c r="P6714" s="547"/>
      <c r="Q6714" s="547"/>
      <c r="R6714" s="547"/>
    </row>
    <row r="6715" spans="6:18" s="577" customFormat="1">
      <c r="F6715" s="545"/>
      <c r="H6715" s="545"/>
      <c r="J6715" s="545"/>
      <c r="O6715" s="578"/>
      <c r="P6715" s="547"/>
      <c r="Q6715" s="547"/>
      <c r="R6715" s="547"/>
    </row>
    <row r="6716" spans="6:18" s="577" customFormat="1">
      <c r="F6716" s="545"/>
      <c r="H6716" s="545"/>
      <c r="J6716" s="545"/>
      <c r="O6716" s="578"/>
      <c r="P6716" s="547"/>
      <c r="Q6716" s="547"/>
      <c r="R6716" s="547"/>
    </row>
    <row r="6717" spans="6:18" s="577" customFormat="1">
      <c r="F6717" s="545"/>
      <c r="H6717" s="545"/>
      <c r="J6717" s="545"/>
      <c r="O6717" s="578"/>
      <c r="P6717" s="547"/>
      <c r="Q6717" s="547"/>
      <c r="R6717" s="547"/>
    </row>
    <row r="6718" spans="6:18" s="577" customFormat="1">
      <c r="F6718" s="545"/>
      <c r="H6718" s="545"/>
      <c r="J6718" s="545"/>
      <c r="O6718" s="578"/>
      <c r="P6718" s="547"/>
      <c r="Q6718" s="547"/>
      <c r="R6718" s="547"/>
    </row>
    <row r="6719" spans="6:18" s="577" customFormat="1">
      <c r="F6719" s="545"/>
      <c r="H6719" s="545"/>
      <c r="J6719" s="545"/>
      <c r="O6719" s="578"/>
      <c r="P6719" s="547"/>
      <c r="Q6719" s="547"/>
      <c r="R6719" s="547"/>
    </row>
    <row r="6720" spans="6:18" s="577" customFormat="1">
      <c r="F6720" s="545"/>
      <c r="H6720" s="545"/>
      <c r="J6720" s="545"/>
      <c r="O6720" s="578"/>
      <c r="P6720" s="547"/>
      <c r="Q6720" s="547"/>
      <c r="R6720" s="547"/>
    </row>
    <row r="6721" spans="6:18" s="577" customFormat="1">
      <c r="F6721" s="545"/>
      <c r="H6721" s="545"/>
      <c r="J6721" s="545"/>
      <c r="O6721" s="578"/>
      <c r="P6721" s="547"/>
      <c r="Q6721" s="547"/>
      <c r="R6721" s="547"/>
    </row>
    <row r="6722" spans="6:18" s="577" customFormat="1">
      <c r="F6722" s="545"/>
      <c r="H6722" s="545"/>
      <c r="J6722" s="545"/>
      <c r="O6722" s="578"/>
      <c r="P6722" s="547"/>
      <c r="Q6722" s="547"/>
      <c r="R6722" s="547"/>
    </row>
    <row r="6723" spans="6:18" s="577" customFormat="1">
      <c r="F6723" s="545"/>
      <c r="H6723" s="545"/>
      <c r="J6723" s="545"/>
      <c r="O6723" s="578"/>
      <c r="P6723" s="547"/>
      <c r="Q6723" s="547"/>
      <c r="R6723" s="547"/>
    </row>
    <row r="6724" spans="6:18" s="577" customFormat="1">
      <c r="F6724" s="545"/>
      <c r="H6724" s="545"/>
      <c r="J6724" s="545"/>
      <c r="O6724" s="578"/>
      <c r="P6724" s="547"/>
      <c r="Q6724" s="547"/>
      <c r="R6724" s="547"/>
    </row>
    <row r="6725" spans="6:18" s="577" customFormat="1">
      <c r="F6725" s="545"/>
      <c r="H6725" s="545"/>
      <c r="J6725" s="545"/>
      <c r="O6725" s="578"/>
      <c r="P6725" s="547"/>
      <c r="Q6725" s="547"/>
      <c r="R6725" s="547"/>
    </row>
    <row r="6726" spans="6:18" s="577" customFormat="1">
      <c r="F6726" s="545"/>
      <c r="H6726" s="545"/>
      <c r="J6726" s="545"/>
      <c r="O6726" s="578"/>
      <c r="P6726" s="547"/>
      <c r="Q6726" s="547"/>
      <c r="R6726" s="547"/>
    </row>
    <row r="6727" spans="6:18" s="577" customFormat="1">
      <c r="F6727" s="545"/>
      <c r="H6727" s="545"/>
      <c r="J6727" s="545"/>
      <c r="O6727" s="578"/>
      <c r="P6727" s="547"/>
      <c r="Q6727" s="547"/>
      <c r="R6727" s="547"/>
    </row>
    <row r="6728" spans="6:18" s="577" customFormat="1">
      <c r="F6728" s="545"/>
      <c r="H6728" s="545"/>
      <c r="J6728" s="545"/>
      <c r="O6728" s="578"/>
      <c r="P6728" s="547"/>
      <c r="Q6728" s="547"/>
      <c r="R6728" s="547"/>
    </row>
    <row r="6729" spans="6:18" s="577" customFormat="1">
      <c r="F6729" s="545"/>
      <c r="H6729" s="545"/>
      <c r="J6729" s="545"/>
      <c r="O6729" s="578"/>
      <c r="P6729" s="547"/>
      <c r="Q6729" s="547"/>
      <c r="R6729" s="547"/>
    </row>
    <row r="6730" spans="6:18" s="577" customFormat="1">
      <c r="F6730" s="545"/>
      <c r="H6730" s="545"/>
      <c r="J6730" s="545"/>
      <c r="O6730" s="578"/>
      <c r="P6730" s="547"/>
      <c r="Q6730" s="547"/>
      <c r="R6730" s="547"/>
    </row>
    <row r="6731" spans="6:18" s="577" customFormat="1">
      <c r="F6731" s="545"/>
      <c r="H6731" s="545"/>
      <c r="J6731" s="545"/>
      <c r="O6731" s="578"/>
      <c r="P6731" s="547"/>
      <c r="Q6731" s="547"/>
      <c r="R6731" s="547"/>
    </row>
    <row r="6732" spans="6:18" s="577" customFormat="1">
      <c r="F6732" s="545"/>
      <c r="H6732" s="545"/>
      <c r="J6732" s="545"/>
      <c r="O6732" s="578"/>
      <c r="P6732" s="547"/>
      <c r="Q6732" s="547"/>
      <c r="R6732" s="547"/>
    </row>
    <row r="6733" spans="6:18" s="577" customFormat="1">
      <c r="F6733" s="545"/>
      <c r="H6733" s="545"/>
      <c r="J6733" s="545"/>
      <c r="O6733" s="578"/>
      <c r="P6733" s="547"/>
      <c r="Q6733" s="547"/>
      <c r="R6733" s="547"/>
    </row>
    <row r="6734" spans="6:18" s="577" customFormat="1">
      <c r="F6734" s="545"/>
      <c r="H6734" s="545"/>
      <c r="J6734" s="545"/>
      <c r="O6734" s="578"/>
      <c r="P6734" s="547"/>
      <c r="Q6734" s="547"/>
      <c r="R6734" s="547"/>
    </row>
    <row r="6735" spans="6:18" s="577" customFormat="1">
      <c r="F6735" s="545"/>
      <c r="H6735" s="545"/>
      <c r="J6735" s="545"/>
      <c r="O6735" s="578"/>
      <c r="P6735" s="547"/>
      <c r="Q6735" s="547"/>
      <c r="R6735" s="547"/>
    </row>
    <row r="6736" spans="6:18" s="577" customFormat="1">
      <c r="F6736" s="545"/>
      <c r="H6736" s="545"/>
      <c r="J6736" s="545"/>
      <c r="O6736" s="578"/>
      <c r="P6736" s="547"/>
      <c r="Q6736" s="547"/>
      <c r="R6736" s="547"/>
    </row>
    <row r="6737" spans="6:18" s="577" customFormat="1">
      <c r="F6737" s="545"/>
      <c r="H6737" s="545"/>
      <c r="J6737" s="545"/>
      <c r="O6737" s="578"/>
      <c r="P6737" s="547"/>
      <c r="Q6737" s="547"/>
      <c r="R6737" s="547"/>
    </row>
    <row r="6738" spans="6:18" s="577" customFormat="1">
      <c r="F6738" s="545"/>
      <c r="H6738" s="545"/>
      <c r="J6738" s="545"/>
      <c r="O6738" s="578"/>
      <c r="P6738" s="547"/>
      <c r="Q6738" s="547"/>
      <c r="R6738" s="547"/>
    </row>
    <row r="6739" spans="6:18" s="577" customFormat="1">
      <c r="F6739" s="545"/>
      <c r="H6739" s="545"/>
      <c r="J6739" s="545"/>
      <c r="O6739" s="578"/>
      <c r="P6739" s="547"/>
      <c r="Q6739" s="547"/>
      <c r="R6739" s="547"/>
    </row>
    <row r="6740" spans="6:18" s="577" customFormat="1">
      <c r="F6740" s="545"/>
      <c r="H6740" s="545"/>
      <c r="J6740" s="545"/>
      <c r="O6740" s="578"/>
      <c r="P6740" s="547"/>
      <c r="Q6740" s="547"/>
      <c r="R6740" s="547"/>
    </row>
    <row r="6741" spans="6:18" s="577" customFormat="1">
      <c r="F6741" s="545"/>
      <c r="H6741" s="545"/>
      <c r="J6741" s="545"/>
      <c r="O6741" s="578"/>
      <c r="P6741" s="547"/>
      <c r="Q6741" s="547"/>
      <c r="R6741" s="547"/>
    </row>
    <row r="6742" spans="6:18" s="577" customFormat="1">
      <c r="F6742" s="545"/>
      <c r="H6742" s="545"/>
      <c r="J6742" s="545"/>
      <c r="O6742" s="578"/>
      <c r="P6742" s="547"/>
      <c r="Q6742" s="547"/>
      <c r="R6742" s="547"/>
    </row>
    <row r="6743" spans="6:18" s="577" customFormat="1">
      <c r="F6743" s="545"/>
      <c r="H6743" s="545"/>
      <c r="J6743" s="545"/>
      <c r="O6743" s="578"/>
      <c r="P6743" s="547"/>
      <c r="Q6743" s="547"/>
      <c r="R6743" s="547"/>
    </row>
    <row r="6744" spans="6:18" s="577" customFormat="1">
      <c r="F6744" s="545"/>
      <c r="H6744" s="545"/>
      <c r="J6744" s="545"/>
      <c r="O6744" s="578"/>
      <c r="P6744" s="547"/>
      <c r="Q6744" s="547"/>
      <c r="R6744" s="547"/>
    </row>
    <row r="6745" spans="6:18" s="577" customFormat="1">
      <c r="F6745" s="545"/>
      <c r="H6745" s="545"/>
      <c r="J6745" s="545"/>
      <c r="O6745" s="578"/>
      <c r="P6745" s="547"/>
      <c r="Q6745" s="547"/>
      <c r="R6745" s="547"/>
    </row>
    <row r="6746" spans="6:18" s="577" customFormat="1">
      <c r="F6746" s="545"/>
      <c r="H6746" s="545"/>
      <c r="J6746" s="545"/>
      <c r="O6746" s="578"/>
      <c r="P6746" s="547"/>
      <c r="Q6746" s="547"/>
      <c r="R6746" s="547"/>
    </row>
    <row r="6747" spans="6:18" s="577" customFormat="1">
      <c r="F6747" s="545"/>
      <c r="H6747" s="545"/>
      <c r="J6747" s="545"/>
      <c r="O6747" s="578"/>
      <c r="P6747" s="547"/>
      <c r="Q6747" s="547"/>
      <c r="R6747" s="547"/>
    </row>
    <row r="6748" spans="6:18" s="577" customFormat="1">
      <c r="F6748" s="545"/>
      <c r="H6748" s="545"/>
      <c r="J6748" s="545"/>
      <c r="O6748" s="578"/>
      <c r="P6748" s="547"/>
      <c r="Q6748" s="547"/>
      <c r="R6748" s="547"/>
    </row>
    <row r="6749" spans="6:18" s="577" customFormat="1">
      <c r="F6749" s="545"/>
      <c r="H6749" s="545"/>
      <c r="J6749" s="545"/>
      <c r="O6749" s="578"/>
      <c r="P6749" s="547"/>
      <c r="Q6749" s="547"/>
      <c r="R6749" s="547"/>
    </row>
    <row r="6750" spans="6:18" s="577" customFormat="1">
      <c r="F6750" s="545"/>
      <c r="H6750" s="545"/>
      <c r="J6750" s="545"/>
      <c r="O6750" s="578"/>
      <c r="P6750" s="547"/>
      <c r="Q6750" s="547"/>
      <c r="R6750" s="547"/>
    </row>
    <row r="6751" spans="6:18" s="577" customFormat="1">
      <c r="F6751" s="545"/>
      <c r="H6751" s="545"/>
      <c r="J6751" s="545"/>
      <c r="O6751" s="578"/>
      <c r="P6751" s="547"/>
      <c r="Q6751" s="547"/>
      <c r="R6751" s="547"/>
    </row>
    <row r="6752" spans="6:18" s="577" customFormat="1">
      <c r="F6752" s="545"/>
      <c r="H6752" s="545"/>
      <c r="J6752" s="545"/>
      <c r="O6752" s="578"/>
      <c r="P6752" s="547"/>
      <c r="Q6752" s="547"/>
      <c r="R6752" s="547"/>
    </row>
    <row r="6753" spans="6:18" s="577" customFormat="1">
      <c r="F6753" s="545"/>
      <c r="H6753" s="545"/>
      <c r="J6753" s="545"/>
      <c r="O6753" s="578"/>
      <c r="P6753" s="547"/>
      <c r="Q6753" s="547"/>
      <c r="R6753" s="547"/>
    </row>
    <row r="6754" spans="6:18" s="577" customFormat="1">
      <c r="F6754" s="545"/>
      <c r="H6754" s="545"/>
      <c r="J6754" s="545"/>
      <c r="O6754" s="578"/>
      <c r="P6754" s="547"/>
      <c r="Q6754" s="547"/>
      <c r="R6754" s="547"/>
    </row>
    <row r="6755" spans="6:18" s="577" customFormat="1">
      <c r="F6755" s="545"/>
      <c r="H6755" s="545"/>
      <c r="J6755" s="545"/>
      <c r="O6755" s="578"/>
      <c r="P6755" s="547"/>
      <c r="Q6755" s="547"/>
      <c r="R6755" s="547"/>
    </row>
    <row r="6756" spans="6:18" s="577" customFormat="1">
      <c r="F6756" s="545"/>
      <c r="H6756" s="545"/>
      <c r="J6756" s="545"/>
      <c r="O6756" s="578"/>
      <c r="P6756" s="547"/>
      <c r="Q6756" s="547"/>
      <c r="R6756" s="547"/>
    </row>
    <row r="6757" spans="6:18" s="577" customFormat="1">
      <c r="F6757" s="545"/>
      <c r="H6757" s="545"/>
      <c r="J6757" s="545"/>
      <c r="O6757" s="578"/>
      <c r="P6757" s="547"/>
      <c r="Q6757" s="547"/>
      <c r="R6757" s="547"/>
    </row>
    <row r="6758" spans="6:18" s="577" customFormat="1">
      <c r="F6758" s="545"/>
      <c r="H6758" s="545"/>
      <c r="J6758" s="545"/>
      <c r="O6758" s="578"/>
      <c r="P6758" s="547"/>
      <c r="Q6758" s="547"/>
      <c r="R6758" s="547"/>
    </row>
    <row r="6759" spans="6:18" s="577" customFormat="1">
      <c r="F6759" s="545"/>
      <c r="H6759" s="545"/>
      <c r="J6759" s="545"/>
      <c r="O6759" s="578"/>
      <c r="P6759" s="547"/>
      <c r="Q6759" s="547"/>
      <c r="R6759" s="547"/>
    </row>
    <row r="6760" spans="6:18" s="577" customFormat="1">
      <c r="F6760" s="545"/>
      <c r="H6760" s="545"/>
      <c r="J6760" s="545"/>
      <c r="O6760" s="578"/>
      <c r="P6760" s="547"/>
      <c r="Q6760" s="547"/>
      <c r="R6760" s="547"/>
    </row>
    <row r="6761" spans="6:18" s="577" customFormat="1">
      <c r="F6761" s="545"/>
      <c r="H6761" s="545"/>
      <c r="J6761" s="545"/>
      <c r="O6761" s="578"/>
      <c r="P6761" s="547"/>
      <c r="Q6761" s="547"/>
      <c r="R6761" s="547"/>
    </row>
    <row r="6762" spans="6:18" s="577" customFormat="1">
      <c r="F6762" s="545"/>
      <c r="H6762" s="545"/>
      <c r="J6762" s="545"/>
      <c r="O6762" s="578"/>
      <c r="P6762" s="547"/>
      <c r="Q6762" s="547"/>
      <c r="R6762" s="547"/>
    </row>
    <row r="6763" spans="6:18" s="577" customFormat="1">
      <c r="F6763" s="545"/>
      <c r="H6763" s="545"/>
      <c r="J6763" s="545"/>
      <c r="O6763" s="578"/>
      <c r="P6763" s="547"/>
      <c r="Q6763" s="547"/>
      <c r="R6763" s="547"/>
    </row>
    <row r="6764" spans="6:18" s="577" customFormat="1">
      <c r="F6764" s="545"/>
      <c r="H6764" s="545"/>
      <c r="J6764" s="545"/>
      <c r="O6764" s="578"/>
      <c r="P6764" s="547"/>
      <c r="Q6764" s="547"/>
      <c r="R6764" s="547"/>
    </row>
    <row r="6765" spans="6:18" s="577" customFormat="1">
      <c r="F6765" s="545"/>
      <c r="H6765" s="545"/>
      <c r="J6765" s="545"/>
      <c r="O6765" s="578"/>
      <c r="P6765" s="547"/>
      <c r="Q6765" s="547"/>
      <c r="R6765" s="547"/>
    </row>
    <row r="6766" spans="6:18" s="577" customFormat="1">
      <c r="F6766" s="545"/>
      <c r="H6766" s="545"/>
      <c r="J6766" s="545"/>
      <c r="O6766" s="578"/>
      <c r="P6766" s="547"/>
      <c r="Q6766" s="547"/>
      <c r="R6766" s="547"/>
    </row>
    <row r="6767" spans="6:18" s="577" customFormat="1">
      <c r="F6767" s="545"/>
      <c r="H6767" s="545"/>
      <c r="J6767" s="545"/>
      <c r="O6767" s="578"/>
      <c r="P6767" s="547"/>
      <c r="Q6767" s="547"/>
      <c r="R6767" s="547"/>
    </row>
    <row r="6768" spans="6:18" s="577" customFormat="1">
      <c r="F6768" s="545"/>
      <c r="H6768" s="545"/>
      <c r="J6768" s="545"/>
      <c r="O6768" s="578"/>
      <c r="P6768" s="547"/>
      <c r="Q6768" s="547"/>
      <c r="R6768" s="547"/>
    </row>
    <row r="6769" spans="6:18" s="577" customFormat="1">
      <c r="F6769" s="545"/>
      <c r="H6769" s="545"/>
      <c r="J6769" s="545"/>
      <c r="O6769" s="578"/>
      <c r="P6769" s="547"/>
      <c r="Q6769" s="547"/>
      <c r="R6769" s="547"/>
    </row>
    <row r="6770" spans="6:18" s="577" customFormat="1">
      <c r="F6770" s="545"/>
      <c r="H6770" s="545"/>
      <c r="J6770" s="545"/>
      <c r="O6770" s="578"/>
      <c r="P6770" s="547"/>
      <c r="Q6770" s="547"/>
      <c r="R6770" s="547"/>
    </row>
    <row r="6771" spans="6:18" s="577" customFormat="1">
      <c r="F6771" s="545"/>
      <c r="H6771" s="545"/>
      <c r="J6771" s="545"/>
      <c r="O6771" s="578"/>
      <c r="P6771" s="547"/>
      <c r="Q6771" s="547"/>
      <c r="R6771" s="547"/>
    </row>
    <row r="6772" spans="6:18" s="577" customFormat="1">
      <c r="F6772" s="545"/>
      <c r="H6772" s="545"/>
      <c r="J6772" s="545"/>
      <c r="O6772" s="578"/>
      <c r="P6772" s="547"/>
      <c r="Q6772" s="547"/>
      <c r="R6772" s="547"/>
    </row>
    <row r="6773" spans="6:18" s="577" customFormat="1">
      <c r="F6773" s="545"/>
      <c r="H6773" s="545"/>
      <c r="J6773" s="545"/>
      <c r="O6773" s="578"/>
      <c r="P6773" s="547"/>
      <c r="Q6773" s="547"/>
      <c r="R6773" s="547"/>
    </row>
    <row r="6774" spans="6:18" s="577" customFormat="1">
      <c r="F6774" s="545"/>
      <c r="H6774" s="545"/>
      <c r="J6774" s="545"/>
      <c r="O6774" s="578"/>
      <c r="P6774" s="547"/>
      <c r="Q6774" s="547"/>
      <c r="R6774" s="547"/>
    </row>
    <row r="6775" spans="6:18" s="577" customFormat="1">
      <c r="F6775" s="545"/>
      <c r="H6775" s="545"/>
      <c r="J6775" s="545"/>
      <c r="O6775" s="578"/>
      <c r="P6775" s="547"/>
      <c r="Q6775" s="547"/>
      <c r="R6775" s="547"/>
    </row>
    <row r="6776" spans="6:18" s="577" customFormat="1">
      <c r="F6776" s="545"/>
      <c r="H6776" s="545"/>
      <c r="J6776" s="545"/>
      <c r="O6776" s="578"/>
      <c r="P6776" s="547"/>
      <c r="Q6776" s="547"/>
      <c r="R6776" s="547"/>
    </row>
    <row r="6777" spans="6:18" s="577" customFormat="1">
      <c r="F6777" s="545"/>
      <c r="H6777" s="545"/>
      <c r="J6777" s="545"/>
      <c r="O6777" s="578"/>
      <c r="P6777" s="547"/>
      <c r="Q6777" s="547"/>
      <c r="R6777" s="547"/>
    </row>
    <row r="6778" spans="6:18" s="577" customFormat="1">
      <c r="F6778" s="545"/>
      <c r="H6778" s="545"/>
      <c r="J6778" s="545"/>
      <c r="O6778" s="578"/>
      <c r="P6778" s="547"/>
      <c r="Q6778" s="547"/>
      <c r="R6778" s="547"/>
    </row>
    <row r="6779" spans="6:18" s="577" customFormat="1">
      <c r="F6779" s="545"/>
      <c r="H6779" s="545"/>
      <c r="J6779" s="545"/>
      <c r="O6779" s="578"/>
      <c r="P6779" s="547"/>
      <c r="Q6779" s="547"/>
      <c r="R6779" s="547"/>
    </row>
    <row r="6780" spans="6:18" s="577" customFormat="1">
      <c r="F6780" s="545"/>
      <c r="H6780" s="545"/>
      <c r="J6780" s="545"/>
      <c r="O6780" s="578"/>
      <c r="P6780" s="547"/>
      <c r="Q6780" s="547"/>
      <c r="R6780" s="547"/>
    </row>
    <row r="6781" spans="6:18" s="577" customFormat="1">
      <c r="F6781" s="545"/>
      <c r="H6781" s="545"/>
      <c r="J6781" s="545"/>
      <c r="O6781" s="578"/>
      <c r="P6781" s="547"/>
      <c r="Q6781" s="547"/>
      <c r="R6781" s="547"/>
    </row>
    <row r="6782" spans="6:18" s="577" customFormat="1">
      <c r="F6782" s="545"/>
      <c r="H6782" s="545"/>
      <c r="J6782" s="545"/>
      <c r="O6782" s="578"/>
      <c r="P6782" s="547"/>
      <c r="Q6782" s="547"/>
      <c r="R6782" s="547"/>
    </row>
    <row r="6783" spans="6:18" s="577" customFormat="1">
      <c r="F6783" s="545"/>
      <c r="H6783" s="545"/>
      <c r="J6783" s="545"/>
      <c r="O6783" s="578"/>
      <c r="P6783" s="547"/>
      <c r="Q6783" s="547"/>
      <c r="R6783" s="547"/>
    </row>
    <row r="6784" spans="6:18" s="577" customFormat="1">
      <c r="F6784" s="545"/>
      <c r="H6784" s="545"/>
      <c r="J6784" s="545"/>
      <c r="O6784" s="578"/>
      <c r="P6784" s="547"/>
      <c r="Q6784" s="547"/>
      <c r="R6784" s="547"/>
    </row>
    <row r="6785" spans="6:18" s="577" customFormat="1">
      <c r="F6785" s="545"/>
      <c r="H6785" s="545"/>
      <c r="J6785" s="545"/>
      <c r="O6785" s="578"/>
      <c r="P6785" s="547"/>
      <c r="Q6785" s="547"/>
      <c r="R6785" s="547"/>
    </row>
    <row r="6786" spans="6:18" s="577" customFormat="1">
      <c r="F6786" s="545"/>
      <c r="H6786" s="545"/>
      <c r="J6786" s="545"/>
      <c r="O6786" s="578"/>
      <c r="P6786" s="547"/>
      <c r="Q6786" s="547"/>
      <c r="R6786" s="547"/>
    </row>
    <row r="6787" spans="6:18" s="577" customFormat="1">
      <c r="F6787" s="545"/>
      <c r="H6787" s="545"/>
      <c r="J6787" s="545"/>
      <c r="O6787" s="578"/>
      <c r="P6787" s="547"/>
      <c r="Q6787" s="547"/>
      <c r="R6787" s="547"/>
    </row>
    <row r="6788" spans="6:18" s="577" customFormat="1">
      <c r="F6788" s="545"/>
      <c r="H6788" s="545"/>
      <c r="J6788" s="545"/>
      <c r="O6788" s="578"/>
      <c r="P6788" s="547"/>
      <c r="Q6788" s="547"/>
      <c r="R6788" s="547"/>
    </row>
    <row r="6789" spans="6:18" s="577" customFormat="1">
      <c r="F6789" s="545"/>
      <c r="H6789" s="545"/>
      <c r="J6789" s="545"/>
      <c r="O6789" s="578"/>
      <c r="P6789" s="547"/>
      <c r="Q6789" s="547"/>
      <c r="R6789" s="547"/>
    </row>
    <row r="6790" spans="6:18" s="577" customFormat="1">
      <c r="F6790" s="545"/>
      <c r="H6790" s="545"/>
      <c r="J6790" s="545"/>
      <c r="O6790" s="578"/>
      <c r="P6790" s="547"/>
      <c r="Q6790" s="547"/>
      <c r="R6790" s="547"/>
    </row>
    <row r="6791" spans="6:18" s="577" customFormat="1">
      <c r="F6791" s="545"/>
      <c r="H6791" s="545"/>
      <c r="J6791" s="545"/>
      <c r="O6791" s="578"/>
      <c r="P6791" s="547"/>
      <c r="Q6791" s="547"/>
      <c r="R6791" s="547"/>
    </row>
    <row r="6792" spans="6:18" s="577" customFormat="1">
      <c r="F6792" s="545"/>
      <c r="H6792" s="545"/>
      <c r="J6792" s="545"/>
      <c r="O6792" s="578"/>
      <c r="P6792" s="547"/>
      <c r="Q6792" s="547"/>
      <c r="R6792" s="547"/>
    </row>
    <row r="6793" spans="6:18" s="577" customFormat="1">
      <c r="F6793" s="545"/>
      <c r="H6793" s="545"/>
      <c r="J6793" s="545"/>
      <c r="O6793" s="578"/>
      <c r="P6793" s="547"/>
      <c r="Q6793" s="547"/>
      <c r="R6793" s="547"/>
    </row>
    <row r="6794" spans="6:18" s="577" customFormat="1">
      <c r="F6794" s="545"/>
      <c r="H6794" s="545"/>
      <c r="J6794" s="545"/>
      <c r="O6794" s="578"/>
      <c r="P6794" s="547"/>
      <c r="Q6794" s="547"/>
      <c r="R6794" s="547"/>
    </row>
    <row r="6795" spans="6:18" s="577" customFormat="1">
      <c r="F6795" s="545"/>
      <c r="H6795" s="545"/>
      <c r="J6795" s="545"/>
      <c r="O6795" s="578"/>
      <c r="P6795" s="547"/>
      <c r="Q6795" s="547"/>
      <c r="R6795" s="547"/>
    </row>
    <row r="6796" spans="6:18" s="577" customFormat="1">
      <c r="F6796" s="545"/>
      <c r="H6796" s="545"/>
      <c r="J6796" s="545"/>
      <c r="O6796" s="578"/>
      <c r="P6796" s="547"/>
      <c r="Q6796" s="547"/>
      <c r="R6796" s="547"/>
    </row>
    <row r="6797" spans="6:18" s="577" customFormat="1">
      <c r="F6797" s="545"/>
      <c r="H6797" s="545"/>
      <c r="J6797" s="545"/>
      <c r="O6797" s="578"/>
      <c r="P6797" s="547"/>
      <c r="Q6797" s="547"/>
      <c r="R6797" s="547"/>
    </row>
    <row r="6798" spans="6:18" s="577" customFormat="1">
      <c r="F6798" s="545"/>
      <c r="H6798" s="545"/>
      <c r="J6798" s="545"/>
      <c r="O6798" s="578"/>
      <c r="P6798" s="547"/>
      <c r="Q6798" s="547"/>
      <c r="R6798" s="547"/>
    </row>
    <row r="6799" spans="6:18" s="577" customFormat="1">
      <c r="F6799" s="545"/>
      <c r="H6799" s="545"/>
      <c r="J6799" s="545"/>
      <c r="O6799" s="578"/>
      <c r="P6799" s="547"/>
      <c r="Q6799" s="547"/>
      <c r="R6799" s="547"/>
    </row>
    <row r="6800" spans="6:18" s="577" customFormat="1">
      <c r="F6800" s="545"/>
      <c r="H6800" s="545"/>
      <c r="J6800" s="545"/>
      <c r="O6800" s="578"/>
      <c r="P6800" s="547"/>
      <c r="Q6800" s="547"/>
      <c r="R6800" s="547"/>
    </row>
    <row r="6801" spans="6:18" s="577" customFormat="1">
      <c r="F6801" s="545"/>
      <c r="H6801" s="545"/>
      <c r="J6801" s="545"/>
      <c r="O6801" s="578"/>
      <c r="P6801" s="547"/>
      <c r="Q6801" s="547"/>
      <c r="R6801" s="547"/>
    </row>
    <row r="6802" spans="6:18" s="577" customFormat="1">
      <c r="F6802" s="545"/>
      <c r="H6802" s="545"/>
      <c r="J6802" s="545"/>
      <c r="O6802" s="578"/>
      <c r="P6802" s="547"/>
      <c r="Q6802" s="547"/>
      <c r="R6802" s="547"/>
    </row>
    <row r="6803" spans="6:18" s="577" customFormat="1">
      <c r="F6803" s="545"/>
      <c r="H6803" s="545"/>
      <c r="J6803" s="545"/>
      <c r="O6803" s="578"/>
      <c r="P6803" s="547"/>
      <c r="Q6803" s="547"/>
      <c r="R6803" s="547"/>
    </row>
    <row r="6804" spans="6:18" s="577" customFormat="1">
      <c r="F6804" s="545"/>
      <c r="H6804" s="545"/>
      <c r="J6804" s="545"/>
      <c r="O6804" s="578"/>
      <c r="P6804" s="547"/>
      <c r="Q6804" s="547"/>
      <c r="R6804" s="547"/>
    </row>
    <row r="6805" spans="6:18" s="577" customFormat="1">
      <c r="F6805" s="545"/>
      <c r="H6805" s="545"/>
      <c r="J6805" s="545"/>
      <c r="O6805" s="578"/>
      <c r="P6805" s="547"/>
      <c r="Q6805" s="547"/>
      <c r="R6805" s="547"/>
    </row>
    <row r="6806" spans="6:18" s="577" customFormat="1">
      <c r="F6806" s="545"/>
      <c r="H6806" s="545"/>
      <c r="J6806" s="545"/>
      <c r="O6806" s="578"/>
      <c r="P6806" s="547"/>
      <c r="Q6806" s="547"/>
      <c r="R6806" s="547"/>
    </row>
    <row r="6807" spans="6:18" s="577" customFormat="1">
      <c r="F6807" s="545"/>
      <c r="H6807" s="545"/>
      <c r="J6807" s="545"/>
      <c r="O6807" s="578"/>
      <c r="P6807" s="547"/>
      <c r="Q6807" s="547"/>
      <c r="R6807" s="547"/>
    </row>
    <row r="6808" spans="6:18" s="577" customFormat="1">
      <c r="F6808" s="545"/>
      <c r="H6808" s="545"/>
      <c r="J6808" s="545"/>
      <c r="O6808" s="578"/>
      <c r="P6808" s="547"/>
      <c r="Q6808" s="547"/>
      <c r="R6808" s="547"/>
    </row>
    <row r="6809" spans="6:18" s="577" customFormat="1">
      <c r="F6809" s="545"/>
      <c r="H6809" s="545"/>
      <c r="J6809" s="545"/>
      <c r="O6809" s="578"/>
      <c r="P6809" s="547"/>
      <c r="Q6809" s="547"/>
      <c r="R6809" s="547"/>
    </row>
    <row r="6810" spans="6:18" s="577" customFormat="1">
      <c r="F6810" s="545"/>
      <c r="H6810" s="545"/>
      <c r="J6810" s="545"/>
      <c r="O6810" s="578"/>
      <c r="P6810" s="547"/>
      <c r="Q6810" s="547"/>
      <c r="R6810" s="547"/>
    </row>
    <row r="6811" spans="6:18" s="577" customFormat="1">
      <c r="F6811" s="545"/>
      <c r="H6811" s="545"/>
      <c r="J6811" s="545"/>
      <c r="O6811" s="578"/>
      <c r="P6811" s="547"/>
      <c r="Q6811" s="547"/>
      <c r="R6811" s="547"/>
    </row>
    <row r="6812" spans="6:18" s="577" customFormat="1">
      <c r="F6812" s="545"/>
      <c r="H6812" s="545"/>
      <c r="J6812" s="545"/>
      <c r="O6812" s="578"/>
      <c r="P6812" s="547"/>
      <c r="Q6812" s="547"/>
      <c r="R6812" s="547"/>
    </row>
    <row r="6813" spans="6:18" s="577" customFormat="1">
      <c r="F6813" s="545"/>
      <c r="H6813" s="545"/>
      <c r="J6813" s="545"/>
      <c r="O6813" s="578"/>
      <c r="P6813" s="547"/>
      <c r="Q6813" s="547"/>
      <c r="R6813" s="547"/>
    </row>
    <row r="6814" spans="6:18" s="577" customFormat="1">
      <c r="F6814" s="545"/>
      <c r="H6814" s="545"/>
      <c r="J6814" s="545"/>
      <c r="O6814" s="578"/>
      <c r="P6814" s="547"/>
      <c r="Q6814" s="547"/>
      <c r="R6814" s="547"/>
    </row>
    <row r="6815" spans="6:18" s="577" customFormat="1">
      <c r="F6815" s="545"/>
      <c r="H6815" s="545"/>
      <c r="J6815" s="545"/>
      <c r="O6815" s="578"/>
      <c r="P6815" s="547"/>
      <c r="Q6815" s="547"/>
      <c r="R6815" s="547"/>
    </row>
    <row r="6816" spans="6:18" s="577" customFormat="1">
      <c r="F6816" s="545"/>
      <c r="H6816" s="545"/>
      <c r="J6816" s="545"/>
      <c r="O6816" s="578"/>
      <c r="P6816" s="547"/>
      <c r="Q6816" s="547"/>
      <c r="R6816" s="547"/>
    </row>
    <row r="6817" spans="6:18" s="577" customFormat="1">
      <c r="F6817" s="545"/>
      <c r="H6817" s="545"/>
      <c r="J6817" s="545"/>
      <c r="O6817" s="578"/>
      <c r="P6817" s="547"/>
      <c r="Q6817" s="547"/>
      <c r="R6817" s="547"/>
    </row>
    <row r="6818" spans="6:18" s="577" customFormat="1">
      <c r="F6818" s="545"/>
      <c r="H6818" s="545"/>
      <c r="J6818" s="545"/>
      <c r="O6818" s="578"/>
      <c r="P6818" s="547"/>
      <c r="Q6818" s="547"/>
      <c r="R6818" s="547"/>
    </row>
    <row r="6819" spans="6:18" s="577" customFormat="1">
      <c r="F6819" s="545"/>
      <c r="H6819" s="545"/>
      <c r="J6819" s="545"/>
      <c r="O6819" s="578"/>
      <c r="P6819" s="547"/>
      <c r="Q6819" s="547"/>
      <c r="R6819" s="547"/>
    </row>
    <row r="6820" spans="6:18" s="577" customFormat="1">
      <c r="F6820" s="545"/>
      <c r="H6820" s="545"/>
      <c r="J6820" s="545"/>
      <c r="O6820" s="578"/>
      <c r="P6820" s="547"/>
      <c r="Q6820" s="547"/>
      <c r="R6820" s="547"/>
    </row>
    <row r="6821" spans="6:18" s="577" customFormat="1">
      <c r="F6821" s="545"/>
      <c r="H6821" s="545"/>
      <c r="J6821" s="545"/>
      <c r="O6821" s="578"/>
      <c r="P6821" s="547"/>
      <c r="Q6821" s="547"/>
      <c r="R6821" s="547"/>
    </row>
    <row r="6822" spans="6:18" s="577" customFormat="1">
      <c r="F6822" s="545"/>
      <c r="H6822" s="545"/>
      <c r="J6822" s="545"/>
      <c r="O6822" s="578"/>
      <c r="P6822" s="547"/>
      <c r="Q6822" s="547"/>
      <c r="R6822" s="547"/>
    </row>
    <row r="6823" spans="6:18" s="577" customFormat="1">
      <c r="F6823" s="545"/>
      <c r="H6823" s="545"/>
      <c r="J6823" s="545"/>
      <c r="O6823" s="578"/>
      <c r="P6823" s="547"/>
      <c r="Q6823" s="547"/>
      <c r="R6823" s="547"/>
    </row>
    <row r="6824" spans="6:18" s="577" customFormat="1">
      <c r="F6824" s="545"/>
      <c r="H6824" s="545"/>
      <c r="J6824" s="545"/>
      <c r="O6824" s="578"/>
      <c r="P6824" s="547"/>
      <c r="Q6824" s="547"/>
      <c r="R6824" s="547"/>
    </row>
    <row r="6825" spans="6:18" s="577" customFormat="1">
      <c r="F6825" s="545"/>
      <c r="H6825" s="545"/>
      <c r="J6825" s="545"/>
      <c r="O6825" s="578"/>
      <c r="P6825" s="547"/>
      <c r="Q6825" s="547"/>
      <c r="R6825" s="547"/>
    </row>
    <row r="6826" spans="6:18" s="577" customFormat="1">
      <c r="F6826" s="545"/>
      <c r="H6826" s="545"/>
      <c r="J6826" s="545"/>
      <c r="O6826" s="578"/>
      <c r="P6826" s="547"/>
      <c r="Q6826" s="547"/>
      <c r="R6826" s="547"/>
    </row>
    <row r="6827" spans="6:18" s="577" customFormat="1">
      <c r="F6827" s="545"/>
      <c r="H6827" s="545"/>
      <c r="J6827" s="545"/>
      <c r="O6827" s="578"/>
      <c r="P6827" s="547"/>
      <c r="Q6827" s="547"/>
      <c r="R6827" s="547"/>
    </row>
    <row r="6828" spans="6:18" s="577" customFormat="1">
      <c r="F6828" s="545"/>
      <c r="H6828" s="545"/>
      <c r="J6828" s="545"/>
      <c r="O6828" s="578"/>
      <c r="P6828" s="547"/>
      <c r="Q6828" s="547"/>
      <c r="R6828" s="547"/>
    </row>
    <row r="6829" spans="6:18" s="577" customFormat="1">
      <c r="F6829" s="545"/>
      <c r="H6829" s="545"/>
      <c r="J6829" s="545"/>
      <c r="O6829" s="578"/>
      <c r="P6829" s="547"/>
      <c r="Q6829" s="547"/>
      <c r="R6829" s="547"/>
    </row>
    <row r="6830" spans="6:18" s="577" customFormat="1">
      <c r="F6830" s="545"/>
      <c r="H6830" s="545"/>
      <c r="J6830" s="545"/>
      <c r="O6830" s="578"/>
      <c r="P6830" s="547"/>
      <c r="Q6830" s="547"/>
      <c r="R6830" s="547"/>
    </row>
    <row r="6831" spans="6:18" s="577" customFormat="1">
      <c r="F6831" s="545"/>
      <c r="H6831" s="545"/>
      <c r="J6831" s="545"/>
      <c r="O6831" s="578"/>
      <c r="P6831" s="547"/>
      <c r="Q6831" s="547"/>
      <c r="R6831" s="547"/>
    </row>
    <row r="6832" spans="6:18" s="577" customFormat="1">
      <c r="F6832" s="545"/>
      <c r="H6832" s="545"/>
      <c r="J6832" s="545"/>
      <c r="O6832" s="578"/>
      <c r="P6832" s="547"/>
      <c r="Q6832" s="547"/>
      <c r="R6832" s="547"/>
    </row>
    <row r="6833" spans="6:18" s="577" customFormat="1">
      <c r="F6833" s="545"/>
      <c r="H6833" s="545"/>
      <c r="J6833" s="545"/>
      <c r="O6833" s="578"/>
      <c r="P6833" s="547"/>
      <c r="Q6833" s="547"/>
      <c r="R6833" s="547"/>
    </row>
    <row r="6834" spans="6:18" s="577" customFormat="1">
      <c r="F6834" s="545"/>
      <c r="H6834" s="545"/>
      <c r="J6834" s="545"/>
      <c r="O6834" s="578"/>
      <c r="P6834" s="547"/>
      <c r="Q6834" s="547"/>
      <c r="R6834" s="547"/>
    </row>
    <row r="6835" spans="6:18" s="577" customFormat="1">
      <c r="F6835" s="545"/>
      <c r="H6835" s="545"/>
      <c r="J6835" s="545"/>
      <c r="O6835" s="578"/>
      <c r="P6835" s="547"/>
      <c r="Q6835" s="547"/>
      <c r="R6835" s="547"/>
    </row>
    <row r="6836" spans="6:18" s="577" customFormat="1">
      <c r="F6836" s="545"/>
      <c r="H6836" s="545"/>
      <c r="J6836" s="545"/>
      <c r="O6836" s="578"/>
      <c r="P6836" s="547"/>
      <c r="Q6836" s="547"/>
      <c r="R6836" s="547"/>
    </row>
    <row r="6837" spans="6:18" s="577" customFormat="1">
      <c r="F6837" s="545"/>
      <c r="H6837" s="545"/>
      <c r="J6837" s="545"/>
      <c r="O6837" s="578"/>
      <c r="P6837" s="547"/>
      <c r="Q6837" s="547"/>
      <c r="R6837" s="547"/>
    </row>
    <row r="6838" spans="6:18" s="577" customFormat="1">
      <c r="F6838" s="545"/>
      <c r="H6838" s="545"/>
      <c r="J6838" s="545"/>
      <c r="O6838" s="578"/>
      <c r="P6838" s="547"/>
      <c r="Q6838" s="547"/>
      <c r="R6838" s="547"/>
    </row>
    <row r="6839" spans="6:18" s="577" customFormat="1">
      <c r="F6839" s="545"/>
      <c r="H6839" s="545"/>
      <c r="J6839" s="545"/>
      <c r="O6839" s="578"/>
      <c r="P6839" s="547"/>
      <c r="Q6839" s="547"/>
      <c r="R6839" s="547"/>
    </row>
    <row r="6840" spans="6:18" s="577" customFormat="1">
      <c r="F6840" s="545"/>
      <c r="H6840" s="545"/>
      <c r="J6840" s="545"/>
      <c r="O6840" s="578"/>
      <c r="P6840" s="547"/>
      <c r="Q6840" s="547"/>
      <c r="R6840" s="547"/>
    </row>
    <row r="6841" spans="6:18" s="577" customFormat="1">
      <c r="F6841" s="545"/>
      <c r="H6841" s="545"/>
      <c r="J6841" s="545"/>
      <c r="O6841" s="578"/>
      <c r="P6841" s="547"/>
      <c r="Q6841" s="547"/>
      <c r="R6841" s="547"/>
    </row>
    <row r="6842" spans="6:18" s="577" customFormat="1">
      <c r="F6842" s="545"/>
      <c r="H6842" s="545"/>
      <c r="J6842" s="545"/>
      <c r="O6842" s="578"/>
      <c r="P6842" s="547"/>
      <c r="Q6842" s="547"/>
      <c r="R6842" s="547"/>
    </row>
    <row r="6843" spans="6:18" s="577" customFormat="1">
      <c r="F6843" s="545"/>
      <c r="H6843" s="545"/>
      <c r="J6843" s="545"/>
      <c r="O6843" s="578"/>
      <c r="P6843" s="547"/>
      <c r="Q6843" s="547"/>
      <c r="R6843" s="547"/>
    </row>
    <row r="6844" spans="6:18" s="577" customFormat="1">
      <c r="F6844" s="545"/>
      <c r="H6844" s="545"/>
      <c r="J6844" s="545"/>
      <c r="O6844" s="578"/>
      <c r="P6844" s="547"/>
      <c r="Q6844" s="547"/>
      <c r="R6844" s="547"/>
    </row>
    <row r="6845" spans="6:18" s="577" customFormat="1">
      <c r="F6845" s="545"/>
      <c r="H6845" s="545"/>
      <c r="J6845" s="545"/>
      <c r="O6845" s="578"/>
      <c r="P6845" s="547"/>
      <c r="Q6845" s="547"/>
      <c r="R6845" s="547"/>
    </row>
    <row r="6846" spans="6:18" s="577" customFormat="1">
      <c r="F6846" s="545"/>
      <c r="H6846" s="545"/>
      <c r="J6846" s="545"/>
      <c r="O6846" s="578"/>
      <c r="P6846" s="547"/>
      <c r="Q6846" s="547"/>
      <c r="R6846" s="547"/>
    </row>
    <row r="6847" spans="6:18" s="577" customFormat="1">
      <c r="F6847" s="545"/>
      <c r="H6847" s="545"/>
      <c r="J6847" s="545"/>
      <c r="O6847" s="578"/>
      <c r="P6847" s="547"/>
      <c r="Q6847" s="547"/>
      <c r="R6847" s="547"/>
    </row>
    <row r="6848" spans="6:18" s="577" customFormat="1">
      <c r="F6848" s="545"/>
      <c r="H6848" s="545"/>
      <c r="J6848" s="545"/>
      <c r="O6848" s="578"/>
      <c r="P6848" s="547"/>
      <c r="Q6848" s="547"/>
      <c r="R6848" s="547"/>
    </row>
    <row r="6849" spans="6:18" s="577" customFormat="1">
      <c r="F6849" s="545"/>
      <c r="H6849" s="545"/>
      <c r="J6849" s="545"/>
      <c r="O6849" s="578"/>
      <c r="P6849" s="547"/>
      <c r="Q6849" s="547"/>
      <c r="R6849" s="547"/>
    </row>
    <row r="6850" spans="6:18" s="577" customFormat="1">
      <c r="F6850" s="545"/>
      <c r="H6850" s="545"/>
      <c r="J6850" s="545"/>
      <c r="O6850" s="578"/>
      <c r="P6850" s="547"/>
      <c r="Q6850" s="547"/>
      <c r="R6850" s="547"/>
    </row>
    <row r="6851" spans="6:18" s="577" customFormat="1">
      <c r="F6851" s="545"/>
      <c r="H6851" s="545"/>
      <c r="J6851" s="545"/>
      <c r="O6851" s="578"/>
      <c r="P6851" s="547"/>
      <c r="Q6851" s="547"/>
      <c r="R6851" s="547"/>
    </row>
    <row r="6852" spans="6:18" s="577" customFormat="1">
      <c r="F6852" s="545"/>
      <c r="H6852" s="545"/>
      <c r="J6852" s="545"/>
      <c r="O6852" s="578"/>
      <c r="P6852" s="547"/>
      <c r="Q6852" s="547"/>
      <c r="R6852" s="547"/>
    </row>
    <row r="6853" spans="6:18" s="577" customFormat="1">
      <c r="F6853" s="545"/>
      <c r="H6853" s="545"/>
      <c r="J6853" s="545"/>
      <c r="O6853" s="578"/>
      <c r="P6853" s="547"/>
      <c r="Q6853" s="547"/>
      <c r="R6853" s="547"/>
    </row>
    <row r="6854" spans="6:18" s="577" customFormat="1">
      <c r="F6854" s="545"/>
      <c r="H6854" s="545"/>
      <c r="J6854" s="545"/>
      <c r="O6854" s="578"/>
      <c r="P6854" s="547"/>
      <c r="Q6854" s="547"/>
      <c r="R6854" s="547"/>
    </row>
    <row r="6855" spans="6:18" s="577" customFormat="1">
      <c r="F6855" s="545"/>
      <c r="H6855" s="545"/>
      <c r="J6855" s="545"/>
      <c r="O6855" s="578"/>
      <c r="P6855" s="547"/>
      <c r="Q6855" s="547"/>
      <c r="R6855" s="547"/>
    </row>
    <row r="6856" spans="6:18" s="577" customFormat="1">
      <c r="F6856" s="545"/>
      <c r="H6856" s="545"/>
      <c r="J6856" s="545"/>
      <c r="O6856" s="578"/>
      <c r="P6856" s="547"/>
      <c r="Q6856" s="547"/>
      <c r="R6856" s="547"/>
    </row>
    <row r="6857" spans="6:18" s="577" customFormat="1">
      <c r="F6857" s="545"/>
      <c r="H6857" s="545"/>
      <c r="J6857" s="545"/>
      <c r="O6857" s="578"/>
      <c r="P6857" s="547"/>
      <c r="Q6857" s="547"/>
      <c r="R6857" s="547"/>
    </row>
    <row r="6858" spans="6:18" s="577" customFormat="1">
      <c r="F6858" s="545"/>
      <c r="H6858" s="545"/>
      <c r="J6858" s="545"/>
      <c r="O6858" s="578"/>
      <c r="P6858" s="547"/>
      <c r="Q6858" s="547"/>
      <c r="R6858" s="547"/>
    </row>
    <row r="6859" spans="6:18" s="577" customFormat="1">
      <c r="F6859" s="545"/>
      <c r="H6859" s="545"/>
      <c r="J6859" s="545"/>
      <c r="O6859" s="578"/>
      <c r="P6859" s="547"/>
      <c r="Q6859" s="547"/>
      <c r="R6859" s="547"/>
    </row>
    <row r="6860" spans="6:18" s="577" customFormat="1">
      <c r="F6860" s="545"/>
      <c r="H6860" s="545"/>
      <c r="J6860" s="545"/>
      <c r="O6860" s="578"/>
      <c r="P6860" s="547"/>
      <c r="Q6860" s="547"/>
      <c r="R6860" s="547"/>
    </row>
    <row r="6861" spans="6:18" s="577" customFormat="1">
      <c r="F6861" s="545"/>
      <c r="H6861" s="545"/>
      <c r="J6861" s="545"/>
      <c r="O6861" s="578"/>
      <c r="P6861" s="547"/>
      <c r="Q6861" s="547"/>
      <c r="R6861" s="547"/>
    </row>
    <row r="6862" spans="6:18" s="577" customFormat="1">
      <c r="F6862" s="545"/>
      <c r="H6862" s="545"/>
      <c r="J6862" s="545"/>
      <c r="O6862" s="578"/>
      <c r="P6862" s="547"/>
      <c r="Q6862" s="547"/>
      <c r="R6862" s="547"/>
    </row>
    <row r="6863" spans="6:18" s="577" customFormat="1">
      <c r="F6863" s="545"/>
      <c r="H6863" s="545"/>
      <c r="J6863" s="545"/>
      <c r="O6863" s="578"/>
      <c r="P6863" s="547"/>
      <c r="Q6863" s="547"/>
      <c r="R6863" s="547"/>
    </row>
    <row r="6864" spans="6:18" s="577" customFormat="1">
      <c r="F6864" s="545"/>
      <c r="H6864" s="545"/>
      <c r="J6864" s="545"/>
      <c r="O6864" s="578"/>
      <c r="P6864" s="547"/>
      <c r="Q6864" s="547"/>
      <c r="R6864" s="547"/>
    </row>
    <row r="6865" spans="6:18" s="577" customFormat="1">
      <c r="F6865" s="545"/>
      <c r="H6865" s="545"/>
      <c r="J6865" s="545"/>
      <c r="O6865" s="578"/>
      <c r="P6865" s="547"/>
      <c r="Q6865" s="547"/>
      <c r="R6865" s="547"/>
    </row>
    <row r="6866" spans="6:18" s="577" customFormat="1">
      <c r="F6866" s="545"/>
      <c r="H6866" s="545"/>
      <c r="J6866" s="545"/>
      <c r="O6866" s="578"/>
      <c r="P6866" s="547"/>
      <c r="Q6866" s="547"/>
      <c r="R6866" s="547"/>
    </row>
    <row r="6867" spans="6:18" s="577" customFormat="1">
      <c r="F6867" s="545"/>
      <c r="H6867" s="545"/>
      <c r="J6867" s="545"/>
      <c r="O6867" s="578"/>
      <c r="P6867" s="547"/>
      <c r="Q6867" s="547"/>
      <c r="R6867" s="547"/>
    </row>
    <row r="6868" spans="6:18" s="577" customFormat="1">
      <c r="F6868" s="545"/>
      <c r="H6868" s="545"/>
      <c r="J6868" s="545"/>
      <c r="O6868" s="578"/>
      <c r="P6868" s="547"/>
      <c r="Q6868" s="547"/>
      <c r="R6868" s="547"/>
    </row>
    <row r="6869" spans="6:18" s="577" customFormat="1">
      <c r="F6869" s="545"/>
      <c r="H6869" s="545"/>
      <c r="J6869" s="545"/>
      <c r="O6869" s="578"/>
      <c r="P6869" s="547"/>
      <c r="Q6869" s="547"/>
      <c r="R6869" s="547"/>
    </row>
    <row r="6870" spans="6:18" s="577" customFormat="1">
      <c r="F6870" s="545"/>
      <c r="H6870" s="545"/>
      <c r="J6870" s="545"/>
      <c r="O6870" s="578"/>
      <c r="P6870" s="547"/>
      <c r="Q6870" s="547"/>
      <c r="R6870" s="547"/>
    </row>
    <row r="6871" spans="6:18" s="577" customFormat="1">
      <c r="F6871" s="545"/>
      <c r="H6871" s="545"/>
      <c r="J6871" s="545"/>
      <c r="O6871" s="578"/>
      <c r="P6871" s="547"/>
      <c r="Q6871" s="547"/>
      <c r="R6871" s="547"/>
    </row>
    <row r="6872" spans="6:18" s="577" customFormat="1">
      <c r="F6872" s="545"/>
      <c r="H6872" s="545"/>
      <c r="J6872" s="545"/>
      <c r="O6872" s="578"/>
      <c r="P6872" s="547"/>
      <c r="Q6872" s="547"/>
      <c r="R6872" s="547"/>
    </row>
    <row r="6873" spans="6:18" s="577" customFormat="1">
      <c r="F6873" s="545"/>
      <c r="H6873" s="545"/>
      <c r="J6873" s="545"/>
      <c r="O6873" s="578"/>
      <c r="P6873" s="547"/>
      <c r="Q6873" s="547"/>
      <c r="R6873" s="547"/>
    </row>
    <row r="6874" spans="6:18" s="577" customFormat="1">
      <c r="F6874" s="545"/>
      <c r="H6874" s="545"/>
      <c r="J6874" s="545"/>
      <c r="O6874" s="578"/>
      <c r="P6874" s="547"/>
      <c r="Q6874" s="547"/>
      <c r="R6874" s="547"/>
    </row>
    <row r="6875" spans="6:18" s="577" customFormat="1">
      <c r="F6875" s="545"/>
      <c r="H6875" s="545"/>
      <c r="J6875" s="545"/>
      <c r="O6875" s="578"/>
      <c r="P6875" s="547"/>
      <c r="Q6875" s="547"/>
      <c r="R6875" s="547"/>
    </row>
    <row r="6876" spans="6:18" s="577" customFormat="1">
      <c r="F6876" s="545"/>
      <c r="H6876" s="545"/>
      <c r="J6876" s="545"/>
      <c r="O6876" s="578"/>
      <c r="P6876" s="547"/>
      <c r="Q6876" s="547"/>
      <c r="R6876" s="547"/>
    </row>
    <row r="6877" spans="6:18" s="577" customFormat="1">
      <c r="F6877" s="545"/>
      <c r="H6877" s="545"/>
      <c r="J6877" s="545"/>
      <c r="O6877" s="578"/>
      <c r="P6877" s="547"/>
      <c r="Q6877" s="547"/>
      <c r="R6877" s="547"/>
    </row>
    <row r="6878" spans="6:18" s="577" customFormat="1">
      <c r="F6878" s="545"/>
      <c r="H6878" s="545"/>
      <c r="J6878" s="545"/>
      <c r="O6878" s="578"/>
      <c r="P6878" s="547"/>
      <c r="Q6878" s="547"/>
      <c r="R6878" s="547"/>
    </row>
    <row r="6879" spans="6:18" s="577" customFormat="1">
      <c r="F6879" s="545"/>
      <c r="H6879" s="545"/>
      <c r="J6879" s="545"/>
      <c r="O6879" s="578"/>
      <c r="P6879" s="547"/>
      <c r="Q6879" s="547"/>
      <c r="R6879" s="547"/>
    </row>
    <row r="6880" spans="6:18" s="577" customFormat="1">
      <c r="F6880" s="545"/>
      <c r="H6880" s="545"/>
      <c r="J6880" s="545"/>
      <c r="O6880" s="578"/>
      <c r="P6880" s="547"/>
      <c r="Q6880" s="547"/>
      <c r="R6880" s="547"/>
    </row>
    <row r="6881" spans="6:18" s="577" customFormat="1">
      <c r="F6881" s="545"/>
      <c r="H6881" s="545"/>
      <c r="J6881" s="545"/>
      <c r="O6881" s="578"/>
      <c r="P6881" s="547"/>
      <c r="Q6881" s="547"/>
      <c r="R6881" s="547"/>
    </row>
    <row r="6882" spans="6:18" s="577" customFormat="1">
      <c r="F6882" s="545"/>
      <c r="H6882" s="545"/>
      <c r="J6882" s="545"/>
      <c r="O6882" s="578"/>
      <c r="P6882" s="547"/>
      <c r="Q6882" s="547"/>
      <c r="R6882" s="547"/>
    </row>
    <row r="6883" spans="6:18" s="577" customFormat="1">
      <c r="F6883" s="545"/>
      <c r="H6883" s="545"/>
      <c r="J6883" s="545"/>
      <c r="O6883" s="578"/>
      <c r="P6883" s="547"/>
      <c r="Q6883" s="547"/>
      <c r="R6883" s="547"/>
    </row>
    <row r="6884" spans="6:18" s="577" customFormat="1">
      <c r="F6884" s="545"/>
      <c r="H6884" s="545"/>
      <c r="J6884" s="545"/>
      <c r="O6884" s="578"/>
      <c r="P6884" s="547"/>
      <c r="Q6884" s="547"/>
      <c r="R6884" s="547"/>
    </row>
    <row r="6885" spans="6:18" s="577" customFormat="1">
      <c r="F6885" s="545"/>
      <c r="H6885" s="545"/>
      <c r="J6885" s="545"/>
      <c r="O6885" s="578"/>
      <c r="P6885" s="547"/>
      <c r="Q6885" s="547"/>
      <c r="R6885" s="547"/>
    </row>
    <row r="6886" spans="6:18" s="577" customFormat="1">
      <c r="F6886" s="545"/>
      <c r="H6886" s="545"/>
      <c r="J6886" s="545"/>
      <c r="O6886" s="578"/>
      <c r="P6886" s="547"/>
      <c r="Q6886" s="547"/>
      <c r="R6886" s="547"/>
    </row>
    <row r="6887" spans="6:18" s="577" customFormat="1">
      <c r="F6887" s="545"/>
      <c r="H6887" s="545"/>
      <c r="J6887" s="545"/>
      <c r="O6887" s="578"/>
      <c r="P6887" s="547"/>
      <c r="Q6887" s="547"/>
      <c r="R6887" s="547"/>
    </row>
    <row r="6888" spans="6:18" s="577" customFormat="1">
      <c r="F6888" s="545"/>
      <c r="H6888" s="545"/>
      <c r="J6888" s="545"/>
      <c r="O6888" s="578"/>
      <c r="P6888" s="547"/>
      <c r="Q6888" s="547"/>
      <c r="R6888" s="547"/>
    </row>
    <row r="6889" spans="6:18" s="577" customFormat="1">
      <c r="F6889" s="545"/>
      <c r="H6889" s="545"/>
      <c r="J6889" s="545"/>
      <c r="O6889" s="578"/>
      <c r="P6889" s="547"/>
      <c r="Q6889" s="547"/>
      <c r="R6889" s="547"/>
    </row>
    <row r="6890" spans="6:18" s="577" customFormat="1">
      <c r="F6890" s="545"/>
      <c r="H6890" s="545"/>
      <c r="J6890" s="545"/>
      <c r="O6890" s="578"/>
      <c r="P6890" s="547"/>
      <c r="Q6890" s="547"/>
      <c r="R6890" s="547"/>
    </row>
    <row r="6891" spans="6:18" s="577" customFormat="1">
      <c r="F6891" s="545"/>
      <c r="H6891" s="545"/>
      <c r="J6891" s="545"/>
      <c r="O6891" s="578"/>
      <c r="P6891" s="547"/>
      <c r="Q6891" s="547"/>
      <c r="R6891" s="547"/>
    </row>
    <row r="6892" spans="6:18" s="577" customFormat="1">
      <c r="F6892" s="545"/>
      <c r="H6892" s="545"/>
      <c r="J6892" s="545"/>
      <c r="O6892" s="578"/>
      <c r="P6892" s="547"/>
      <c r="Q6892" s="547"/>
      <c r="R6892" s="547"/>
    </row>
    <row r="6893" spans="6:18" s="577" customFormat="1">
      <c r="F6893" s="545"/>
      <c r="H6893" s="545"/>
      <c r="J6893" s="545"/>
      <c r="O6893" s="578"/>
      <c r="P6893" s="547"/>
      <c r="Q6893" s="547"/>
      <c r="R6893" s="547"/>
    </row>
    <row r="6894" spans="6:18" s="577" customFormat="1">
      <c r="F6894" s="545"/>
      <c r="H6894" s="545"/>
      <c r="J6894" s="545"/>
      <c r="O6894" s="578"/>
      <c r="P6894" s="547"/>
      <c r="Q6894" s="547"/>
      <c r="R6894" s="547"/>
    </row>
    <row r="6895" spans="6:18" s="577" customFormat="1">
      <c r="F6895" s="545"/>
      <c r="H6895" s="545"/>
      <c r="J6895" s="545"/>
      <c r="O6895" s="578"/>
      <c r="P6895" s="547"/>
      <c r="Q6895" s="547"/>
      <c r="R6895" s="547"/>
    </row>
    <row r="6896" spans="6:18" s="577" customFormat="1">
      <c r="F6896" s="545"/>
      <c r="H6896" s="545"/>
      <c r="J6896" s="545"/>
      <c r="O6896" s="578"/>
      <c r="P6896" s="547"/>
      <c r="Q6896" s="547"/>
      <c r="R6896" s="547"/>
    </row>
    <row r="6897" spans="6:18" s="577" customFormat="1">
      <c r="F6897" s="545"/>
      <c r="H6897" s="545"/>
      <c r="J6897" s="545"/>
      <c r="O6897" s="578"/>
      <c r="P6897" s="547"/>
      <c r="Q6897" s="547"/>
      <c r="R6897" s="547"/>
    </row>
    <row r="6898" spans="6:18" s="577" customFormat="1">
      <c r="F6898" s="545"/>
      <c r="H6898" s="545"/>
      <c r="J6898" s="545"/>
      <c r="O6898" s="578"/>
      <c r="P6898" s="547"/>
      <c r="Q6898" s="547"/>
      <c r="R6898" s="547"/>
    </row>
    <row r="6899" spans="6:18" s="577" customFormat="1">
      <c r="F6899" s="545"/>
      <c r="H6899" s="545"/>
      <c r="J6899" s="545"/>
      <c r="O6899" s="578"/>
      <c r="P6899" s="547"/>
      <c r="Q6899" s="547"/>
      <c r="R6899" s="547"/>
    </row>
    <row r="6900" spans="6:18" s="577" customFormat="1">
      <c r="F6900" s="545"/>
      <c r="H6900" s="545"/>
      <c r="J6900" s="545"/>
      <c r="O6900" s="578"/>
      <c r="P6900" s="547"/>
      <c r="Q6900" s="547"/>
      <c r="R6900" s="547"/>
    </row>
    <row r="6901" spans="6:18" s="577" customFormat="1">
      <c r="F6901" s="545"/>
      <c r="H6901" s="545"/>
      <c r="J6901" s="545"/>
      <c r="O6901" s="578"/>
      <c r="P6901" s="547"/>
      <c r="Q6901" s="547"/>
      <c r="R6901" s="547"/>
    </row>
    <row r="6902" spans="6:18" s="577" customFormat="1">
      <c r="F6902" s="545"/>
      <c r="H6902" s="545"/>
      <c r="J6902" s="545"/>
      <c r="O6902" s="578"/>
      <c r="P6902" s="547"/>
      <c r="Q6902" s="547"/>
      <c r="R6902" s="547"/>
    </row>
    <row r="6903" spans="6:18" s="577" customFormat="1">
      <c r="F6903" s="545"/>
      <c r="H6903" s="545"/>
      <c r="J6903" s="545"/>
      <c r="O6903" s="578"/>
      <c r="P6903" s="547"/>
      <c r="Q6903" s="547"/>
      <c r="R6903" s="547"/>
    </row>
    <row r="6904" spans="6:18" s="577" customFormat="1">
      <c r="F6904" s="545"/>
      <c r="H6904" s="545"/>
      <c r="J6904" s="545"/>
      <c r="O6904" s="578"/>
      <c r="P6904" s="547"/>
      <c r="Q6904" s="547"/>
      <c r="R6904" s="547"/>
    </row>
    <row r="6905" spans="6:18" s="577" customFormat="1">
      <c r="F6905" s="545"/>
      <c r="H6905" s="545"/>
      <c r="J6905" s="545"/>
      <c r="O6905" s="578"/>
      <c r="P6905" s="547"/>
      <c r="Q6905" s="547"/>
      <c r="R6905" s="547"/>
    </row>
    <row r="6906" spans="6:18" s="577" customFormat="1">
      <c r="F6906" s="545"/>
      <c r="H6906" s="545"/>
      <c r="J6906" s="545"/>
      <c r="O6906" s="578"/>
      <c r="P6906" s="547"/>
      <c r="Q6906" s="547"/>
      <c r="R6906" s="547"/>
    </row>
    <row r="6907" spans="6:18" s="577" customFormat="1">
      <c r="F6907" s="545"/>
      <c r="H6907" s="545"/>
      <c r="J6907" s="545"/>
      <c r="O6907" s="578"/>
      <c r="P6907" s="547"/>
      <c r="Q6907" s="547"/>
      <c r="R6907" s="547"/>
    </row>
    <row r="6908" spans="6:18" s="577" customFormat="1">
      <c r="F6908" s="545"/>
      <c r="H6908" s="545"/>
      <c r="J6908" s="545"/>
      <c r="O6908" s="578"/>
      <c r="P6908" s="547"/>
      <c r="Q6908" s="547"/>
      <c r="R6908" s="547"/>
    </row>
    <row r="6909" spans="6:18" s="577" customFormat="1">
      <c r="F6909" s="545"/>
      <c r="H6909" s="545"/>
      <c r="J6909" s="545"/>
      <c r="O6909" s="578"/>
      <c r="P6909" s="547"/>
      <c r="Q6909" s="547"/>
      <c r="R6909" s="547"/>
    </row>
    <row r="6910" spans="6:18" s="577" customFormat="1">
      <c r="F6910" s="545"/>
      <c r="H6910" s="545"/>
      <c r="J6910" s="545"/>
      <c r="O6910" s="578"/>
      <c r="P6910" s="547"/>
      <c r="Q6910" s="547"/>
      <c r="R6910" s="547"/>
    </row>
    <row r="6911" spans="6:18" s="577" customFormat="1">
      <c r="F6911" s="545"/>
      <c r="H6911" s="545"/>
      <c r="J6911" s="545"/>
      <c r="O6911" s="578"/>
      <c r="P6911" s="547"/>
      <c r="Q6911" s="547"/>
      <c r="R6911" s="547"/>
    </row>
    <row r="6912" spans="6:18" s="577" customFormat="1">
      <c r="F6912" s="545"/>
      <c r="H6912" s="545"/>
      <c r="J6912" s="545"/>
      <c r="O6912" s="578"/>
      <c r="P6912" s="547"/>
      <c r="Q6912" s="547"/>
      <c r="R6912" s="547"/>
    </row>
    <row r="6913" spans="6:18" s="577" customFormat="1">
      <c r="F6913" s="545"/>
      <c r="H6913" s="545"/>
      <c r="J6913" s="545"/>
      <c r="O6913" s="578"/>
      <c r="P6913" s="547"/>
      <c r="Q6913" s="547"/>
      <c r="R6913" s="547"/>
    </row>
    <row r="6914" spans="6:18" s="577" customFormat="1">
      <c r="F6914" s="545"/>
      <c r="H6914" s="545"/>
      <c r="J6914" s="545"/>
      <c r="O6914" s="578"/>
      <c r="P6914" s="547"/>
      <c r="Q6914" s="547"/>
      <c r="R6914" s="547"/>
    </row>
    <row r="6915" spans="6:18" s="577" customFormat="1">
      <c r="F6915" s="545"/>
      <c r="H6915" s="545"/>
      <c r="J6915" s="545"/>
      <c r="O6915" s="578"/>
      <c r="P6915" s="547"/>
      <c r="Q6915" s="547"/>
      <c r="R6915" s="547"/>
    </row>
    <row r="6916" spans="6:18" s="577" customFormat="1">
      <c r="F6916" s="545"/>
      <c r="H6916" s="545"/>
      <c r="J6916" s="545"/>
      <c r="O6916" s="578"/>
      <c r="P6916" s="547"/>
      <c r="Q6916" s="547"/>
      <c r="R6916" s="547"/>
    </row>
    <row r="6917" spans="6:18" s="577" customFormat="1">
      <c r="F6917" s="545"/>
      <c r="H6917" s="545"/>
      <c r="J6917" s="545"/>
      <c r="O6917" s="578"/>
      <c r="P6917" s="547"/>
      <c r="Q6917" s="547"/>
      <c r="R6917" s="547"/>
    </row>
    <row r="6918" spans="6:18" s="577" customFormat="1">
      <c r="F6918" s="545"/>
      <c r="H6918" s="545"/>
      <c r="J6918" s="545"/>
      <c r="O6918" s="578"/>
      <c r="P6918" s="547"/>
      <c r="Q6918" s="547"/>
      <c r="R6918" s="547"/>
    </row>
    <row r="6919" spans="6:18" s="577" customFormat="1">
      <c r="F6919" s="545"/>
      <c r="H6919" s="545"/>
      <c r="J6919" s="545"/>
      <c r="O6919" s="578"/>
      <c r="P6919" s="547"/>
      <c r="Q6919" s="547"/>
      <c r="R6919" s="547"/>
    </row>
    <row r="6920" spans="6:18" s="577" customFormat="1">
      <c r="F6920" s="545"/>
      <c r="H6920" s="545"/>
      <c r="J6920" s="545"/>
      <c r="O6920" s="578"/>
      <c r="P6920" s="547"/>
      <c r="Q6920" s="547"/>
      <c r="R6920" s="547"/>
    </row>
    <row r="6921" spans="6:18" s="577" customFormat="1">
      <c r="F6921" s="545"/>
      <c r="H6921" s="545"/>
      <c r="J6921" s="545"/>
      <c r="O6921" s="578"/>
      <c r="P6921" s="547"/>
      <c r="Q6921" s="547"/>
      <c r="R6921" s="547"/>
    </row>
    <row r="6922" spans="6:18" s="577" customFormat="1">
      <c r="F6922" s="545"/>
      <c r="H6922" s="545"/>
      <c r="J6922" s="545"/>
      <c r="O6922" s="578"/>
      <c r="P6922" s="547"/>
      <c r="Q6922" s="547"/>
      <c r="R6922" s="547"/>
    </row>
    <row r="6923" spans="6:18" s="577" customFormat="1">
      <c r="F6923" s="545"/>
      <c r="H6923" s="545"/>
      <c r="J6923" s="545"/>
      <c r="O6923" s="578"/>
      <c r="P6923" s="547"/>
      <c r="Q6923" s="547"/>
      <c r="R6923" s="547"/>
    </row>
    <row r="6924" spans="6:18" s="577" customFormat="1">
      <c r="F6924" s="545"/>
      <c r="H6924" s="545"/>
      <c r="J6924" s="545"/>
      <c r="O6924" s="578"/>
      <c r="P6924" s="547"/>
      <c r="Q6924" s="547"/>
      <c r="R6924" s="547"/>
    </row>
    <row r="6925" spans="6:18" s="577" customFormat="1">
      <c r="F6925" s="545"/>
      <c r="H6925" s="545"/>
      <c r="J6925" s="545"/>
      <c r="O6925" s="578"/>
      <c r="P6925" s="547"/>
      <c r="Q6925" s="547"/>
      <c r="R6925" s="547"/>
    </row>
    <row r="6926" spans="6:18" s="577" customFormat="1">
      <c r="F6926" s="545"/>
      <c r="H6926" s="545"/>
      <c r="J6926" s="545"/>
      <c r="O6926" s="578"/>
      <c r="P6926" s="547"/>
      <c r="Q6926" s="547"/>
      <c r="R6926" s="547"/>
    </row>
    <row r="6927" spans="6:18" s="577" customFormat="1">
      <c r="F6927" s="545"/>
      <c r="H6927" s="545"/>
      <c r="J6927" s="545"/>
      <c r="O6927" s="578"/>
      <c r="P6927" s="547"/>
      <c r="Q6927" s="547"/>
      <c r="R6927" s="547"/>
    </row>
    <row r="6928" spans="6:18" s="577" customFormat="1">
      <c r="F6928" s="545"/>
      <c r="H6928" s="545"/>
      <c r="J6928" s="545"/>
      <c r="O6928" s="578"/>
      <c r="P6928" s="547"/>
      <c r="Q6928" s="547"/>
      <c r="R6928" s="547"/>
    </row>
    <row r="6929" spans="6:18" s="577" customFormat="1">
      <c r="F6929" s="545"/>
      <c r="H6929" s="545"/>
      <c r="J6929" s="545"/>
      <c r="O6929" s="578"/>
      <c r="P6929" s="547"/>
      <c r="Q6929" s="547"/>
      <c r="R6929" s="547"/>
    </row>
    <row r="6930" spans="6:18" s="577" customFormat="1">
      <c r="F6930" s="545"/>
      <c r="H6930" s="545"/>
      <c r="J6930" s="545"/>
      <c r="O6930" s="578"/>
      <c r="P6930" s="547"/>
      <c r="Q6930" s="547"/>
      <c r="R6930" s="547"/>
    </row>
    <row r="6931" spans="6:18" s="577" customFormat="1">
      <c r="F6931" s="545"/>
      <c r="H6931" s="545"/>
      <c r="J6931" s="545"/>
      <c r="O6931" s="578"/>
      <c r="P6931" s="547"/>
      <c r="Q6931" s="547"/>
      <c r="R6931" s="547"/>
    </row>
    <row r="6932" spans="6:18" s="577" customFormat="1">
      <c r="F6932" s="545"/>
      <c r="H6932" s="545"/>
      <c r="J6932" s="545"/>
      <c r="O6932" s="578"/>
      <c r="P6932" s="547"/>
      <c r="Q6932" s="547"/>
      <c r="R6932" s="547"/>
    </row>
    <row r="6933" spans="6:18" s="577" customFormat="1">
      <c r="F6933" s="545"/>
      <c r="H6933" s="545"/>
      <c r="J6933" s="545"/>
      <c r="O6933" s="578"/>
      <c r="P6933" s="547"/>
      <c r="Q6933" s="547"/>
      <c r="R6933" s="547"/>
    </row>
    <row r="6934" spans="6:18" s="577" customFormat="1">
      <c r="F6934" s="545"/>
      <c r="H6934" s="545"/>
      <c r="J6934" s="545"/>
      <c r="O6934" s="578"/>
      <c r="P6934" s="547"/>
      <c r="Q6934" s="547"/>
      <c r="R6934" s="547"/>
    </row>
    <row r="6935" spans="6:18" s="577" customFormat="1">
      <c r="F6935" s="545"/>
      <c r="H6935" s="545"/>
      <c r="J6935" s="545"/>
      <c r="O6935" s="578"/>
      <c r="P6935" s="547"/>
      <c r="Q6935" s="547"/>
      <c r="R6935" s="547"/>
    </row>
    <row r="6936" spans="6:18" s="577" customFormat="1">
      <c r="F6936" s="545"/>
      <c r="H6936" s="545"/>
      <c r="J6936" s="545"/>
      <c r="O6936" s="578"/>
      <c r="P6936" s="547"/>
      <c r="Q6936" s="547"/>
      <c r="R6936" s="547"/>
    </row>
    <row r="6937" spans="6:18" s="577" customFormat="1">
      <c r="F6937" s="545"/>
      <c r="H6937" s="545"/>
      <c r="J6937" s="545"/>
      <c r="O6937" s="578"/>
      <c r="P6937" s="547"/>
      <c r="Q6937" s="547"/>
      <c r="R6937" s="547"/>
    </row>
    <row r="6938" spans="6:18" s="577" customFormat="1">
      <c r="F6938" s="545"/>
      <c r="H6938" s="545"/>
      <c r="J6938" s="545"/>
      <c r="O6938" s="578"/>
      <c r="P6938" s="547"/>
      <c r="Q6938" s="547"/>
      <c r="R6938" s="547"/>
    </row>
    <row r="6939" spans="6:18" s="577" customFormat="1">
      <c r="F6939" s="545"/>
      <c r="H6939" s="545"/>
      <c r="J6939" s="545"/>
      <c r="O6939" s="578"/>
      <c r="P6939" s="547"/>
      <c r="Q6939" s="547"/>
      <c r="R6939" s="547"/>
    </row>
    <row r="6940" spans="6:18" s="577" customFormat="1">
      <c r="F6940" s="545"/>
      <c r="H6940" s="545"/>
      <c r="J6940" s="545"/>
      <c r="O6940" s="578"/>
      <c r="P6940" s="547"/>
      <c r="Q6940" s="547"/>
      <c r="R6940" s="547"/>
    </row>
    <row r="6941" spans="6:18" s="577" customFormat="1">
      <c r="F6941" s="545"/>
      <c r="H6941" s="545"/>
      <c r="J6941" s="545"/>
      <c r="O6941" s="578"/>
      <c r="P6941" s="547"/>
      <c r="Q6941" s="547"/>
      <c r="R6941" s="547"/>
    </row>
    <row r="6942" spans="6:18" s="577" customFormat="1">
      <c r="F6942" s="545"/>
      <c r="H6942" s="545"/>
      <c r="J6942" s="545"/>
      <c r="O6942" s="578"/>
      <c r="P6942" s="547"/>
      <c r="Q6942" s="547"/>
      <c r="R6942" s="547"/>
    </row>
    <row r="6943" spans="6:18" s="577" customFormat="1">
      <c r="F6943" s="545"/>
      <c r="H6943" s="545"/>
      <c r="J6943" s="545"/>
      <c r="O6943" s="578"/>
      <c r="P6943" s="547"/>
      <c r="Q6943" s="547"/>
      <c r="R6943" s="547"/>
    </row>
    <row r="6944" spans="6:18" s="577" customFormat="1">
      <c r="F6944" s="545"/>
      <c r="H6944" s="545"/>
      <c r="J6944" s="545"/>
      <c r="O6944" s="578"/>
      <c r="P6944" s="547"/>
      <c r="Q6944" s="547"/>
      <c r="R6944" s="547"/>
    </row>
    <row r="6945" spans="6:18" s="577" customFormat="1">
      <c r="F6945" s="545"/>
      <c r="H6945" s="545"/>
      <c r="J6945" s="545"/>
      <c r="O6945" s="578"/>
      <c r="P6945" s="547"/>
      <c r="Q6945" s="547"/>
      <c r="R6945" s="547"/>
    </row>
    <row r="6946" spans="6:18" s="577" customFormat="1">
      <c r="F6946" s="545"/>
      <c r="H6946" s="545"/>
      <c r="J6946" s="545"/>
      <c r="O6946" s="578"/>
      <c r="P6946" s="547"/>
      <c r="Q6946" s="547"/>
      <c r="R6946" s="547"/>
    </row>
    <row r="6947" spans="6:18" s="577" customFormat="1">
      <c r="F6947" s="545"/>
      <c r="H6947" s="545"/>
      <c r="J6947" s="545"/>
      <c r="O6947" s="578"/>
      <c r="P6947" s="547"/>
      <c r="Q6947" s="547"/>
      <c r="R6947" s="547"/>
    </row>
    <row r="6948" spans="6:18" s="577" customFormat="1">
      <c r="F6948" s="545"/>
      <c r="H6948" s="545"/>
      <c r="J6948" s="545"/>
      <c r="O6948" s="578"/>
      <c r="P6948" s="547"/>
      <c r="Q6948" s="547"/>
      <c r="R6948" s="547"/>
    </row>
    <row r="6949" spans="6:18" s="577" customFormat="1">
      <c r="F6949" s="545"/>
      <c r="H6949" s="545"/>
      <c r="J6949" s="545"/>
      <c r="O6949" s="578"/>
      <c r="P6949" s="547"/>
      <c r="Q6949" s="547"/>
      <c r="R6949" s="547"/>
    </row>
    <row r="6950" spans="6:18" s="577" customFormat="1">
      <c r="F6950" s="545"/>
      <c r="H6950" s="545"/>
      <c r="J6950" s="545"/>
      <c r="O6950" s="578"/>
      <c r="P6950" s="547"/>
      <c r="Q6950" s="547"/>
      <c r="R6950" s="547"/>
    </row>
    <row r="6951" spans="6:18" s="577" customFormat="1">
      <c r="F6951" s="545"/>
      <c r="H6951" s="545"/>
      <c r="J6951" s="545"/>
      <c r="O6951" s="578"/>
      <c r="P6951" s="547"/>
      <c r="Q6951" s="547"/>
      <c r="R6951" s="547"/>
    </row>
    <row r="6952" spans="6:18" s="577" customFormat="1">
      <c r="F6952" s="545"/>
      <c r="H6952" s="545"/>
      <c r="J6952" s="545"/>
      <c r="O6952" s="578"/>
      <c r="P6952" s="547"/>
      <c r="Q6952" s="547"/>
      <c r="R6952" s="547"/>
    </row>
    <row r="6953" spans="6:18" s="577" customFormat="1">
      <c r="F6953" s="545"/>
      <c r="H6953" s="545"/>
      <c r="J6953" s="545"/>
      <c r="O6953" s="578"/>
      <c r="P6953" s="547"/>
      <c r="Q6953" s="547"/>
      <c r="R6953" s="547"/>
    </row>
    <row r="6954" spans="6:18" s="577" customFormat="1">
      <c r="F6954" s="545"/>
      <c r="H6954" s="545"/>
      <c r="J6954" s="545"/>
      <c r="O6954" s="578"/>
      <c r="P6954" s="547"/>
      <c r="Q6954" s="547"/>
      <c r="R6954" s="547"/>
    </row>
    <row r="6955" spans="6:18" s="577" customFormat="1">
      <c r="F6955" s="545"/>
      <c r="H6955" s="545"/>
      <c r="J6955" s="545"/>
      <c r="O6955" s="578"/>
      <c r="P6955" s="547"/>
      <c r="Q6955" s="547"/>
      <c r="R6955" s="547"/>
    </row>
    <row r="6956" spans="6:18" s="577" customFormat="1">
      <c r="F6956" s="545"/>
      <c r="H6956" s="545"/>
      <c r="J6956" s="545"/>
      <c r="O6956" s="578"/>
      <c r="P6956" s="547"/>
      <c r="Q6956" s="547"/>
      <c r="R6956" s="547"/>
    </row>
    <row r="6957" spans="6:18" s="577" customFormat="1">
      <c r="F6957" s="545"/>
      <c r="H6957" s="545"/>
      <c r="J6957" s="545"/>
      <c r="O6957" s="578"/>
      <c r="P6957" s="547"/>
      <c r="Q6957" s="547"/>
      <c r="R6957" s="547"/>
    </row>
    <row r="6958" spans="6:18" s="577" customFormat="1">
      <c r="F6958" s="545"/>
      <c r="H6958" s="545"/>
      <c r="J6958" s="545"/>
      <c r="O6958" s="578"/>
      <c r="P6958" s="547"/>
      <c r="Q6958" s="547"/>
      <c r="R6958" s="547"/>
    </row>
    <row r="6959" spans="6:18" s="577" customFormat="1">
      <c r="F6959" s="545"/>
      <c r="H6959" s="545"/>
      <c r="J6959" s="545"/>
      <c r="O6959" s="578"/>
      <c r="P6959" s="547"/>
      <c r="Q6959" s="547"/>
      <c r="R6959" s="547"/>
    </row>
    <row r="6960" spans="6:18" s="577" customFormat="1">
      <c r="F6960" s="545"/>
      <c r="H6960" s="545"/>
      <c r="J6960" s="545"/>
      <c r="O6960" s="578"/>
      <c r="P6960" s="547"/>
      <c r="Q6960" s="547"/>
      <c r="R6960" s="547"/>
    </row>
    <row r="6961" spans="6:18" s="577" customFormat="1">
      <c r="F6961" s="545"/>
      <c r="H6961" s="545"/>
      <c r="J6961" s="545"/>
      <c r="O6961" s="578"/>
      <c r="P6961" s="547"/>
      <c r="Q6961" s="547"/>
      <c r="R6961" s="547"/>
    </row>
    <row r="6962" spans="6:18" s="577" customFormat="1">
      <c r="F6962" s="545"/>
      <c r="H6962" s="545"/>
      <c r="J6962" s="545"/>
      <c r="O6962" s="578"/>
      <c r="P6962" s="547"/>
      <c r="Q6962" s="547"/>
      <c r="R6962" s="547"/>
    </row>
    <row r="6963" spans="6:18" s="577" customFormat="1">
      <c r="F6963" s="545"/>
      <c r="H6963" s="545"/>
      <c r="J6963" s="545"/>
      <c r="O6963" s="578"/>
      <c r="P6963" s="547"/>
      <c r="Q6963" s="547"/>
      <c r="R6963" s="547"/>
    </row>
    <row r="6964" spans="6:18" s="577" customFormat="1">
      <c r="F6964" s="545"/>
      <c r="H6964" s="545"/>
      <c r="J6964" s="545"/>
      <c r="O6964" s="578"/>
      <c r="P6964" s="547"/>
      <c r="Q6964" s="547"/>
      <c r="R6964" s="547"/>
    </row>
    <row r="6965" spans="6:18" s="577" customFormat="1">
      <c r="F6965" s="545"/>
      <c r="H6965" s="545"/>
      <c r="J6965" s="545"/>
      <c r="O6965" s="578"/>
      <c r="P6965" s="547"/>
      <c r="Q6965" s="547"/>
      <c r="R6965" s="547"/>
    </row>
    <row r="6966" spans="6:18" s="577" customFormat="1">
      <c r="F6966" s="545"/>
      <c r="H6966" s="545"/>
      <c r="J6966" s="545"/>
      <c r="O6966" s="578"/>
      <c r="P6966" s="547"/>
      <c r="Q6966" s="547"/>
      <c r="R6966" s="547"/>
    </row>
    <row r="6967" spans="6:18" s="577" customFormat="1">
      <c r="F6967" s="545"/>
      <c r="H6967" s="545"/>
      <c r="J6967" s="545"/>
      <c r="O6967" s="578"/>
      <c r="P6967" s="547"/>
      <c r="Q6967" s="547"/>
      <c r="R6967" s="547"/>
    </row>
    <row r="6968" spans="6:18" s="577" customFormat="1">
      <c r="F6968" s="545"/>
      <c r="H6968" s="545"/>
      <c r="J6968" s="545"/>
      <c r="O6968" s="578"/>
      <c r="P6968" s="547"/>
      <c r="Q6968" s="547"/>
      <c r="R6968" s="547"/>
    </row>
    <row r="6969" spans="6:18" s="577" customFormat="1">
      <c r="F6969" s="545"/>
      <c r="H6969" s="545"/>
      <c r="J6969" s="545"/>
      <c r="O6969" s="578"/>
      <c r="P6969" s="547"/>
      <c r="Q6969" s="547"/>
      <c r="R6969" s="547"/>
    </row>
    <row r="6970" spans="6:18" s="577" customFormat="1">
      <c r="F6970" s="545"/>
      <c r="H6970" s="545"/>
      <c r="J6970" s="545"/>
      <c r="O6970" s="578"/>
      <c r="P6970" s="547"/>
      <c r="Q6970" s="547"/>
      <c r="R6970" s="547"/>
    </row>
    <row r="6971" spans="6:18" s="577" customFormat="1">
      <c r="F6971" s="545"/>
      <c r="H6971" s="545"/>
      <c r="J6971" s="545"/>
      <c r="O6971" s="578"/>
      <c r="P6971" s="547"/>
      <c r="Q6971" s="547"/>
      <c r="R6971" s="547"/>
    </row>
    <row r="6972" spans="6:18" s="577" customFormat="1">
      <c r="F6972" s="545"/>
      <c r="H6972" s="545"/>
      <c r="J6972" s="545"/>
      <c r="O6972" s="578"/>
      <c r="P6972" s="547"/>
      <c r="Q6972" s="547"/>
      <c r="R6972" s="547"/>
    </row>
    <row r="6973" spans="6:18" s="577" customFormat="1">
      <c r="F6973" s="545"/>
      <c r="H6973" s="545"/>
      <c r="J6973" s="545"/>
      <c r="O6973" s="578"/>
      <c r="P6973" s="547"/>
      <c r="Q6973" s="547"/>
      <c r="R6973" s="547"/>
    </row>
    <row r="6974" spans="6:18" s="577" customFormat="1">
      <c r="F6974" s="545"/>
      <c r="H6974" s="545"/>
      <c r="J6974" s="545"/>
      <c r="O6974" s="578"/>
      <c r="P6974" s="547"/>
      <c r="Q6974" s="547"/>
      <c r="R6974" s="547"/>
    </row>
    <row r="6975" spans="6:18" s="577" customFormat="1">
      <c r="F6975" s="545"/>
      <c r="H6975" s="545"/>
      <c r="J6975" s="545"/>
      <c r="O6975" s="578"/>
      <c r="P6975" s="547"/>
      <c r="Q6975" s="547"/>
      <c r="R6975" s="547"/>
    </row>
    <row r="6976" spans="6:18" s="577" customFormat="1">
      <c r="F6976" s="545"/>
      <c r="H6976" s="545"/>
      <c r="J6976" s="545"/>
      <c r="O6976" s="578"/>
      <c r="P6976" s="547"/>
      <c r="Q6976" s="547"/>
      <c r="R6976" s="547"/>
    </row>
    <row r="6977" spans="6:18" s="577" customFormat="1">
      <c r="F6977" s="545"/>
      <c r="H6977" s="545"/>
      <c r="J6977" s="545"/>
      <c r="O6977" s="578"/>
      <c r="P6977" s="547"/>
      <c r="Q6977" s="547"/>
      <c r="R6977" s="547"/>
    </row>
    <row r="6978" spans="6:18" s="577" customFormat="1">
      <c r="F6978" s="545"/>
      <c r="H6978" s="545"/>
      <c r="J6978" s="545"/>
      <c r="O6978" s="578"/>
      <c r="P6978" s="547"/>
      <c r="Q6978" s="547"/>
      <c r="R6978" s="547"/>
    </row>
    <row r="6979" spans="6:18" s="577" customFormat="1">
      <c r="F6979" s="545"/>
      <c r="H6979" s="545"/>
      <c r="J6979" s="545"/>
      <c r="O6979" s="578"/>
      <c r="P6979" s="547"/>
      <c r="Q6979" s="547"/>
      <c r="R6979" s="547"/>
    </row>
    <row r="6980" spans="6:18" s="577" customFormat="1">
      <c r="F6980" s="545"/>
      <c r="H6980" s="545"/>
      <c r="J6980" s="545"/>
      <c r="O6980" s="578"/>
      <c r="P6980" s="547"/>
      <c r="Q6980" s="547"/>
      <c r="R6980" s="547"/>
    </row>
    <row r="6981" spans="6:18" s="577" customFormat="1">
      <c r="F6981" s="545"/>
      <c r="H6981" s="545"/>
      <c r="J6981" s="545"/>
      <c r="O6981" s="578"/>
      <c r="P6981" s="547"/>
      <c r="Q6981" s="547"/>
      <c r="R6981" s="547"/>
    </row>
    <row r="6982" spans="6:18" s="577" customFormat="1">
      <c r="F6982" s="545"/>
      <c r="H6982" s="545"/>
      <c r="J6982" s="545"/>
      <c r="O6982" s="578"/>
      <c r="P6982" s="547"/>
      <c r="Q6982" s="547"/>
      <c r="R6982" s="547"/>
    </row>
    <row r="6983" spans="6:18" s="577" customFormat="1">
      <c r="F6983" s="545"/>
      <c r="H6983" s="545"/>
      <c r="J6983" s="545"/>
      <c r="O6983" s="578"/>
      <c r="P6983" s="547"/>
      <c r="Q6983" s="547"/>
      <c r="R6983" s="547"/>
    </row>
    <row r="6984" spans="6:18" s="577" customFormat="1">
      <c r="F6984" s="545"/>
      <c r="H6984" s="545"/>
      <c r="J6984" s="545"/>
      <c r="O6984" s="578"/>
      <c r="P6984" s="547"/>
      <c r="Q6984" s="547"/>
      <c r="R6984" s="547"/>
    </row>
    <row r="6985" spans="6:18" s="577" customFormat="1">
      <c r="F6985" s="545"/>
      <c r="H6985" s="545"/>
      <c r="J6985" s="545"/>
      <c r="O6985" s="578"/>
      <c r="P6985" s="547"/>
      <c r="Q6985" s="547"/>
      <c r="R6985" s="547"/>
    </row>
    <row r="6986" spans="6:18" s="577" customFormat="1">
      <c r="F6986" s="545"/>
      <c r="H6986" s="545"/>
      <c r="J6986" s="545"/>
      <c r="O6986" s="578"/>
      <c r="P6986" s="547"/>
      <c r="Q6986" s="547"/>
      <c r="R6986" s="547"/>
    </row>
    <row r="6987" spans="6:18" s="577" customFormat="1">
      <c r="F6987" s="545"/>
      <c r="H6987" s="545"/>
      <c r="J6987" s="545"/>
      <c r="O6987" s="578"/>
      <c r="P6987" s="547"/>
      <c r="Q6987" s="547"/>
      <c r="R6987" s="547"/>
    </row>
    <row r="6988" spans="6:18" s="577" customFormat="1">
      <c r="F6988" s="545"/>
      <c r="H6988" s="545"/>
      <c r="J6988" s="545"/>
      <c r="O6988" s="578"/>
      <c r="P6988" s="547"/>
      <c r="Q6988" s="547"/>
      <c r="R6988" s="547"/>
    </row>
    <row r="6989" spans="6:18" s="577" customFormat="1">
      <c r="F6989" s="545"/>
      <c r="H6989" s="545"/>
      <c r="J6989" s="545"/>
      <c r="O6989" s="578"/>
      <c r="P6989" s="547"/>
      <c r="Q6989" s="547"/>
      <c r="R6989" s="547"/>
    </row>
    <row r="6990" spans="6:18" s="577" customFormat="1">
      <c r="F6990" s="545"/>
      <c r="H6990" s="545"/>
      <c r="J6990" s="545"/>
      <c r="O6990" s="578"/>
      <c r="P6990" s="547"/>
      <c r="Q6990" s="547"/>
      <c r="R6990" s="547"/>
    </row>
    <row r="6991" spans="6:18" s="577" customFormat="1">
      <c r="F6991" s="545"/>
      <c r="H6991" s="545"/>
      <c r="J6991" s="545"/>
      <c r="O6991" s="578"/>
      <c r="P6991" s="547"/>
      <c r="Q6991" s="547"/>
      <c r="R6991" s="547"/>
    </row>
    <row r="6992" spans="6:18" s="577" customFormat="1">
      <c r="F6992" s="545"/>
      <c r="H6992" s="545"/>
      <c r="J6992" s="545"/>
      <c r="O6992" s="578"/>
      <c r="P6992" s="547"/>
      <c r="Q6992" s="547"/>
      <c r="R6992" s="547"/>
    </row>
    <row r="6993" spans="6:18" s="577" customFormat="1">
      <c r="F6993" s="545"/>
      <c r="H6993" s="545"/>
      <c r="J6993" s="545"/>
      <c r="O6993" s="578"/>
      <c r="P6993" s="547"/>
      <c r="Q6993" s="547"/>
      <c r="R6993" s="547"/>
    </row>
    <row r="6994" spans="6:18" s="577" customFormat="1">
      <c r="F6994" s="545"/>
      <c r="H6994" s="545"/>
      <c r="J6994" s="545"/>
      <c r="O6994" s="578"/>
      <c r="P6994" s="547"/>
      <c r="Q6994" s="547"/>
      <c r="R6994" s="547"/>
    </row>
    <row r="6995" spans="6:18" s="577" customFormat="1">
      <c r="F6995" s="545"/>
      <c r="H6995" s="545"/>
      <c r="J6995" s="545"/>
      <c r="O6995" s="578"/>
      <c r="P6995" s="547"/>
      <c r="Q6995" s="547"/>
      <c r="R6995" s="547"/>
    </row>
    <row r="6996" spans="6:18" s="577" customFormat="1">
      <c r="F6996" s="545"/>
      <c r="H6996" s="545"/>
      <c r="J6996" s="545"/>
      <c r="O6996" s="578"/>
      <c r="P6996" s="547"/>
      <c r="Q6996" s="547"/>
      <c r="R6996" s="547"/>
    </row>
    <row r="6997" spans="6:18" s="577" customFormat="1">
      <c r="F6997" s="545"/>
      <c r="H6997" s="545"/>
      <c r="J6997" s="545"/>
      <c r="O6997" s="578"/>
      <c r="P6997" s="547"/>
      <c r="Q6997" s="547"/>
      <c r="R6997" s="547"/>
    </row>
    <row r="6998" spans="6:18" s="577" customFormat="1">
      <c r="F6998" s="545"/>
      <c r="H6998" s="545"/>
      <c r="J6998" s="545"/>
      <c r="O6998" s="578"/>
      <c r="P6998" s="547"/>
      <c r="Q6998" s="547"/>
      <c r="R6998" s="547"/>
    </row>
    <row r="6999" spans="6:18" s="577" customFormat="1">
      <c r="F6999" s="545"/>
      <c r="H6999" s="545"/>
      <c r="J6999" s="545"/>
      <c r="O6999" s="578"/>
      <c r="P6999" s="547"/>
      <c r="Q6999" s="547"/>
      <c r="R6999" s="547"/>
    </row>
    <row r="7000" spans="6:18" s="577" customFormat="1">
      <c r="F7000" s="545"/>
      <c r="H7000" s="545"/>
      <c r="J7000" s="545"/>
      <c r="O7000" s="578"/>
      <c r="P7000" s="547"/>
      <c r="Q7000" s="547"/>
      <c r="R7000" s="547"/>
    </row>
    <row r="7001" spans="6:18" s="577" customFormat="1">
      <c r="F7001" s="545"/>
      <c r="H7001" s="545"/>
      <c r="J7001" s="545"/>
      <c r="O7001" s="578"/>
      <c r="P7001" s="547"/>
      <c r="Q7001" s="547"/>
      <c r="R7001" s="547"/>
    </row>
    <row r="7002" spans="6:18" s="577" customFormat="1">
      <c r="F7002" s="545"/>
      <c r="H7002" s="545"/>
      <c r="J7002" s="545"/>
      <c r="O7002" s="578"/>
      <c r="P7002" s="547"/>
      <c r="Q7002" s="547"/>
      <c r="R7002" s="547"/>
    </row>
    <row r="7003" spans="6:18" s="577" customFormat="1">
      <c r="F7003" s="545"/>
      <c r="H7003" s="545"/>
      <c r="J7003" s="545"/>
      <c r="O7003" s="578"/>
      <c r="P7003" s="547"/>
      <c r="Q7003" s="547"/>
      <c r="R7003" s="547"/>
    </row>
    <row r="7004" spans="6:18" s="577" customFormat="1">
      <c r="F7004" s="545"/>
      <c r="H7004" s="545"/>
      <c r="J7004" s="545"/>
      <c r="O7004" s="578"/>
      <c r="P7004" s="547"/>
      <c r="Q7004" s="547"/>
      <c r="R7004" s="547"/>
    </row>
    <row r="7005" spans="6:18" s="577" customFormat="1">
      <c r="F7005" s="545"/>
      <c r="H7005" s="545"/>
      <c r="J7005" s="545"/>
      <c r="O7005" s="578"/>
      <c r="P7005" s="547"/>
      <c r="Q7005" s="547"/>
      <c r="R7005" s="547"/>
    </row>
    <row r="7006" spans="6:18" s="577" customFormat="1">
      <c r="F7006" s="545"/>
      <c r="H7006" s="545"/>
      <c r="J7006" s="545"/>
      <c r="O7006" s="578"/>
      <c r="P7006" s="547"/>
      <c r="Q7006" s="547"/>
      <c r="R7006" s="547"/>
    </row>
    <row r="7007" spans="6:18" s="577" customFormat="1">
      <c r="F7007" s="545"/>
      <c r="H7007" s="545"/>
      <c r="J7007" s="545"/>
      <c r="O7007" s="578"/>
      <c r="P7007" s="547"/>
      <c r="Q7007" s="547"/>
      <c r="R7007" s="547"/>
    </row>
    <row r="7008" spans="6:18" s="577" customFormat="1">
      <c r="F7008" s="545"/>
      <c r="H7008" s="545"/>
      <c r="J7008" s="545"/>
      <c r="O7008" s="578"/>
      <c r="P7008" s="547"/>
      <c r="Q7008" s="547"/>
      <c r="R7008" s="547"/>
    </row>
    <row r="7009" spans="6:18" s="577" customFormat="1">
      <c r="F7009" s="545"/>
      <c r="H7009" s="545"/>
      <c r="J7009" s="545"/>
      <c r="O7009" s="578"/>
      <c r="P7009" s="547"/>
      <c r="Q7009" s="547"/>
      <c r="R7009" s="547"/>
    </row>
    <row r="7010" spans="6:18" s="577" customFormat="1">
      <c r="F7010" s="545"/>
      <c r="H7010" s="545"/>
      <c r="J7010" s="545"/>
      <c r="O7010" s="578"/>
      <c r="P7010" s="547"/>
      <c r="Q7010" s="547"/>
      <c r="R7010" s="547"/>
    </row>
    <row r="7011" spans="6:18" s="577" customFormat="1">
      <c r="F7011" s="545"/>
      <c r="H7011" s="545"/>
      <c r="J7011" s="545"/>
      <c r="O7011" s="578"/>
      <c r="P7011" s="547"/>
      <c r="Q7011" s="547"/>
      <c r="R7011" s="547"/>
    </row>
    <row r="7012" spans="6:18" s="577" customFormat="1">
      <c r="F7012" s="545"/>
      <c r="H7012" s="545"/>
      <c r="J7012" s="545"/>
      <c r="O7012" s="578"/>
      <c r="P7012" s="547"/>
      <c r="Q7012" s="547"/>
      <c r="R7012" s="547"/>
    </row>
    <row r="7013" spans="6:18" s="577" customFormat="1">
      <c r="F7013" s="545"/>
      <c r="H7013" s="545"/>
      <c r="J7013" s="545"/>
      <c r="O7013" s="578"/>
      <c r="P7013" s="547"/>
      <c r="Q7013" s="547"/>
      <c r="R7013" s="547"/>
    </row>
    <row r="7014" spans="6:18" s="577" customFormat="1">
      <c r="F7014" s="545"/>
      <c r="H7014" s="545"/>
      <c r="J7014" s="545"/>
      <c r="O7014" s="578"/>
      <c r="P7014" s="547"/>
      <c r="Q7014" s="547"/>
      <c r="R7014" s="547"/>
    </row>
    <row r="7015" spans="6:18" s="577" customFormat="1">
      <c r="F7015" s="545"/>
      <c r="H7015" s="545"/>
      <c r="J7015" s="545"/>
      <c r="O7015" s="578"/>
      <c r="P7015" s="547"/>
      <c r="Q7015" s="547"/>
      <c r="R7015" s="547"/>
    </row>
    <row r="7016" spans="6:18" s="577" customFormat="1">
      <c r="F7016" s="545"/>
      <c r="H7016" s="545"/>
      <c r="J7016" s="545"/>
      <c r="O7016" s="578"/>
      <c r="P7016" s="547"/>
      <c r="Q7016" s="547"/>
      <c r="R7016" s="547"/>
    </row>
    <row r="7017" spans="6:18" s="577" customFormat="1">
      <c r="F7017" s="545"/>
      <c r="H7017" s="545"/>
      <c r="J7017" s="545"/>
      <c r="O7017" s="578"/>
      <c r="P7017" s="547"/>
      <c r="Q7017" s="547"/>
      <c r="R7017" s="547"/>
    </row>
    <row r="7018" spans="6:18" s="577" customFormat="1">
      <c r="F7018" s="545"/>
      <c r="H7018" s="545"/>
      <c r="J7018" s="545"/>
      <c r="O7018" s="578"/>
      <c r="P7018" s="547"/>
      <c r="Q7018" s="547"/>
      <c r="R7018" s="547"/>
    </row>
    <row r="7019" spans="6:18" s="577" customFormat="1">
      <c r="F7019" s="545"/>
      <c r="H7019" s="545"/>
      <c r="J7019" s="545"/>
      <c r="O7019" s="578"/>
      <c r="P7019" s="547"/>
      <c r="Q7019" s="547"/>
      <c r="R7019" s="547"/>
    </row>
    <row r="7020" spans="6:18" s="577" customFormat="1">
      <c r="F7020" s="545"/>
      <c r="H7020" s="545"/>
      <c r="J7020" s="545"/>
      <c r="O7020" s="578"/>
      <c r="P7020" s="547"/>
      <c r="Q7020" s="547"/>
      <c r="R7020" s="547"/>
    </row>
    <row r="7021" spans="6:18" s="577" customFormat="1">
      <c r="F7021" s="545"/>
      <c r="H7021" s="545"/>
      <c r="J7021" s="545"/>
      <c r="O7021" s="578"/>
      <c r="P7021" s="547"/>
      <c r="Q7021" s="547"/>
      <c r="R7021" s="547"/>
    </row>
    <row r="7022" spans="6:18" s="577" customFormat="1">
      <c r="F7022" s="545"/>
      <c r="H7022" s="545"/>
      <c r="J7022" s="545"/>
      <c r="O7022" s="578"/>
      <c r="P7022" s="547"/>
      <c r="Q7022" s="547"/>
      <c r="R7022" s="547"/>
    </row>
    <row r="7023" spans="6:18" s="577" customFormat="1">
      <c r="F7023" s="545"/>
      <c r="H7023" s="545"/>
      <c r="J7023" s="545"/>
      <c r="O7023" s="578"/>
      <c r="P7023" s="547"/>
      <c r="Q7023" s="547"/>
      <c r="R7023" s="547"/>
    </row>
    <row r="7024" spans="6:18" s="577" customFormat="1">
      <c r="F7024" s="545"/>
      <c r="H7024" s="545"/>
      <c r="J7024" s="545"/>
      <c r="O7024" s="578"/>
      <c r="P7024" s="547"/>
      <c r="Q7024" s="547"/>
      <c r="R7024" s="547"/>
    </row>
    <row r="7025" spans="6:18" s="577" customFormat="1">
      <c r="F7025" s="545"/>
      <c r="H7025" s="545"/>
      <c r="J7025" s="545"/>
      <c r="O7025" s="578"/>
      <c r="P7025" s="547"/>
      <c r="Q7025" s="547"/>
      <c r="R7025" s="547"/>
    </row>
    <row r="7026" spans="6:18" s="577" customFormat="1">
      <c r="F7026" s="545"/>
      <c r="H7026" s="545"/>
      <c r="J7026" s="545"/>
      <c r="O7026" s="578"/>
      <c r="P7026" s="547"/>
      <c r="Q7026" s="547"/>
      <c r="R7026" s="547"/>
    </row>
    <row r="7027" spans="6:18" s="577" customFormat="1">
      <c r="F7027" s="545"/>
      <c r="H7027" s="545"/>
      <c r="J7027" s="545"/>
      <c r="O7027" s="578"/>
      <c r="P7027" s="547"/>
      <c r="Q7027" s="547"/>
      <c r="R7027" s="547"/>
    </row>
    <row r="7028" spans="6:18" s="577" customFormat="1">
      <c r="F7028" s="545"/>
      <c r="H7028" s="545"/>
      <c r="J7028" s="545"/>
      <c r="O7028" s="578"/>
      <c r="P7028" s="547"/>
      <c r="Q7028" s="547"/>
      <c r="R7028" s="547"/>
    </row>
    <row r="7029" spans="6:18" s="577" customFormat="1">
      <c r="F7029" s="545"/>
      <c r="H7029" s="545"/>
      <c r="J7029" s="545"/>
      <c r="O7029" s="578"/>
      <c r="P7029" s="547"/>
      <c r="Q7029" s="547"/>
      <c r="R7029" s="547"/>
    </row>
    <row r="7030" spans="6:18" s="577" customFormat="1">
      <c r="F7030" s="545"/>
      <c r="H7030" s="545"/>
      <c r="J7030" s="545"/>
      <c r="O7030" s="578"/>
      <c r="P7030" s="547"/>
      <c r="Q7030" s="547"/>
      <c r="R7030" s="547"/>
    </row>
    <row r="7031" spans="6:18" s="577" customFormat="1">
      <c r="F7031" s="545"/>
      <c r="H7031" s="545"/>
      <c r="J7031" s="545"/>
      <c r="O7031" s="578"/>
      <c r="P7031" s="547"/>
      <c r="Q7031" s="547"/>
      <c r="R7031" s="547"/>
    </row>
    <row r="7032" spans="6:18" s="577" customFormat="1">
      <c r="F7032" s="545"/>
      <c r="H7032" s="545"/>
      <c r="J7032" s="545"/>
      <c r="O7032" s="578"/>
      <c r="P7032" s="547"/>
      <c r="Q7032" s="547"/>
      <c r="R7032" s="547"/>
    </row>
    <row r="7033" spans="6:18" s="577" customFormat="1">
      <c r="F7033" s="545"/>
      <c r="H7033" s="545"/>
      <c r="J7033" s="545"/>
      <c r="O7033" s="578"/>
      <c r="P7033" s="547"/>
      <c r="Q7033" s="547"/>
      <c r="R7033" s="547"/>
    </row>
    <row r="7034" spans="6:18" s="577" customFormat="1">
      <c r="F7034" s="545"/>
      <c r="H7034" s="545"/>
      <c r="J7034" s="545"/>
      <c r="O7034" s="578"/>
      <c r="P7034" s="547"/>
      <c r="Q7034" s="547"/>
      <c r="R7034" s="547"/>
    </row>
    <row r="7035" spans="6:18" s="577" customFormat="1">
      <c r="F7035" s="545"/>
      <c r="H7035" s="545"/>
      <c r="J7035" s="545"/>
      <c r="O7035" s="578"/>
      <c r="P7035" s="547"/>
      <c r="Q7035" s="547"/>
      <c r="R7035" s="547"/>
    </row>
    <row r="7036" spans="6:18" s="577" customFormat="1">
      <c r="F7036" s="545"/>
      <c r="H7036" s="545"/>
      <c r="J7036" s="545"/>
      <c r="O7036" s="578"/>
      <c r="P7036" s="547"/>
      <c r="Q7036" s="547"/>
      <c r="R7036" s="547"/>
    </row>
    <row r="7037" spans="6:18" s="577" customFormat="1">
      <c r="F7037" s="545"/>
      <c r="H7037" s="545"/>
      <c r="J7037" s="545"/>
      <c r="O7037" s="578"/>
      <c r="P7037" s="547"/>
      <c r="Q7037" s="547"/>
      <c r="R7037" s="547"/>
    </row>
    <row r="7038" spans="6:18" s="577" customFormat="1">
      <c r="F7038" s="545"/>
      <c r="H7038" s="545"/>
      <c r="J7038" s="545"/>
      <c r="O7038" s="578"/>
      <c r="P7038" s="547"/>
      <c r="Q7038" s="547"/>
      <c r="R7038" s="547"/>
    </row>
    <row r="7039" spans="6:18" s="577" customFormat="1">
      <c r="F7039" s="545"/>
      <c r="H7039" s="545"/>
      <c r="J7039" s="545"/>
      <c r="O7039" s="578"/>
      <c r="P7039" s="547"/>
      <c r="Q7039" s="547"/>
      <c r="R7039" s="547"/>
    </row>
    <row r="7040" spans="6:18" s="577" customFormat="1">
      <c r="F7040" s="545"/>
      <c r="H7040" s="545"/>
      <c r="J7040" s="545"/>
      <c r="O7040" s="578"/>
      <c r="P7040" s="547"/>
      <c r="Q7040" s="547"/>
      <c r="R7040" s="547"/>
    </row>
    <row r="7041" spans="6:18" s="577" customFormat="1">
      <c r="F7041" s="545"/>
      <c r="H7041" s="545"/>
      <c r="J7041" s="545"/>
      <c r="O7041" s="578"/>
      <c r="P7041" s="547"/>
      <c r="Q7041" s="547"/>
      <c r="R7041" s="547"/>
    </row>
    <row r="7042" spans="6:18" s="577" customFormat="1">
      <c r="F7042" s="545"/>
      <c r="H7042" s="545"/>
      <c r="J7042" s="545"/>
      <c r="O7042" s="578"/>
      <c r="P7042" s="547"/>
      <c r="Q7042" s="547"/>
      <c r="R7042" s="547"/>
    </row>
    <row r="7043" spans="6:18" s="577" customFormat="1">
      <c r="F7043" s="545"/>
      <c r="H7043" s="545"/>
      <c r="J7043" s="545"/>
      <c r="O7043" s="578"/>
      <c r="P7043" s="547"/>
      <c r="Q7043" s="547"/>
      <c r="R7043" s="547"/>
    </row>
    <row r="7044" spans="6:18" s="577" customFormat="1">
      <c r="F7044" s="545"/>
      <c r="H7044" s="545"/>
      <c r="J7044" s="545"/>
      <c r="O7044" s="578"/>
      <c r="P7044" s="547"/>
      <c r="Q7044" s="547"/>
      <c r="R7044" s="547"/>
    </row>
    <row r="7045" spans="6:18" s="577" customFormat="1">
      <c r="F7045" s="545"/>
      <c r="H7045" s="545"/>
      <c r="J7045" s="545"/>
      <c r="O7045" s="578"/>
      <c r="P7045" s="547"/>
      <c r="Q7045" s="547"/>
      <c r="R7045" s="547"/>
    </row>
    <row r="7046" spans="6:18" s="577" customFormat="1">
      <c r="F7046" s="545"/>
      <c r="H7046" s="545"/>
      <c r="J7046" s="545"/>
      <c r="O7046" s="578"/>
      <c r="P7046" s="547"/>
      <c r="Q7046" s="547"/>
      <c r="R7046" s="547"/>
    </row>
    <row r="7047" spans="6:18" s="577" customFormat="1">
      <c r="F7047" s="545"/>
      <c r="H7047" s="545"/>
      <c r="J7047" s="545"/>
      <c r="O7047" s="578"/>
      <c r="P7047" s="547"/>
      <c r="Q7047" s="547"/>
      <c r="R7047" s="547"/>
    </row>
    <row r="7048" spans="6:18" s="577" customFormat="1">
      <c r="F7048" s="545"/>
      <c r="H7048" s="545"/>
      <c r="J7048" s="545"/>
      <c r="O7048" s="578"/>
      <c r="P7048" s="547"/>
      <c r="Q7048" s="547"/>
      <c r="R7048" s="547"/>
    </row>
    <row r="7049" spans="6:18" s="577" customFormat="1">
      <c r="F7049" s="545"/>
      <c r="H7049" s="545"/>
      <c r="J7049" s="545"/>
      <c r="O7049" s="578"/>
      <c r="P7049" s="547"/>
      <c r="Q7049" s="547"/>
      <c r="R7049" s="547"/>
    </row>
    <row r="7050" spans="6:18" s="577" customFormat="1">
      <c r="F7050" s="545"/>
      <c r="H7050" s="545"/>
      <c r="J7050" s="545"/>
      <c r="O7050" s="578"/>
      <c r="P7050" s="547"/>
      <c r="Q7050" s="547"/>
      <c r="R7050" s="547"/>
    </row>
    <row r="7051" spans="6:18" s="577" customFormat="1">
      <c r="F7051" s="545"/>
      <c r="H7051" s="545"/>
      <c r="J7051" s="545"/>
      <c r="O7051" s="578"/>
      <c r="P7051" s="547"/>
      <c r="Q7051" s="547"/>
      <c r="R7051" s="547"/>
    </row>
    <row r="7052" spans="6:18" s="577" customFormat="1">
      <c r="F7052" s="545"/>
      <c r="H7052" s="545"/>
      <c r="J7052" s="545"/>
      <c r="O7052" s="578"/>
      <c r="P7052" s="547"/>
      <c r="Q7052" s="547"/>
      <c r="R7052" s="547"/>
    </row>
    <row r="7053" spans="6:18" s="577" customFormat="1">
      <c r="F7053" s="545"/>
      <c r="H7053" s="545"/>
      <c r="J7053" s="545"/>
      <c r="O7053" s="578"/>
      <c r="P7053" s="547"/>
      <c r="Q7053" s="547"/>
      <c r="R7053" s="547"/>
    </row>
    <row r="7054" spans="6:18" s="577" customFormat="1">
      <c r="F7054" s="545"/>
      <c r="H7054" s="545"/>
      <c r="J7054" s="545"/>
      <c r="O7054" s="578"/>
      <c r="P7054" s="547"/>
      <c r="Q7054" s="547"/>
      <c r="R7054" s="547"/>
    </row>
    <row r="7055" spans="6:18" s="577" customFormat="1">
      <c r="F7055" s="545"/>
      <c r="H7055" s="545"/>
      <c r="J7055" s="545"/>
      <c r="O7055" s="578"/>
      <c r="P7055" s="547"/>
      <c r="Q7055" s="547"/>
      <c r="R7055" s="547"/>
    </row>
    <row r="7056" spans="6:18" s="577" customFormat="1">
      <c r="F7056" s="545"/>
      <c r="H7056" s="545"/>
      <c r="J7056" s="545"/>
      <c r="O7056" s="578"/>
      <c r="P7056" s="547"/>
      <c r="Q7056" s="547"/>
      <c r="R7056" s="547"/>
    </row>
    <row r="7057" spans="6:18" s="577" customFormat="1">
      <c r="F7057" s="545"/>
      <c r="H7057" s="545"/>
      <c r="J7057" s="545"/>
      <c r="O7057" s="578"/>
      <c r="P7057" s="547"/>
      <c r="Q7057" s="547"/>
      <c r="R7057" s="547"/>
    </row>
    <row r="7058" spans="6:18" s="577" customFormat="1">
      <c r="F7058" s="545"/>
      <c r="H7058" s="545"/>
      <c r="J7058" s="545"/>
      <c r="O7058" s="578"/>
      <c r="P7058" s="547"/>
      <c r="Q7058" s="547"/>
      <c r="R7058" s="547"/>
    </row>
    <row r="7059" spans="6:18" s="577" customFormat="1">
      <c r="F7059" s="545"/>
      <c r="H7059" s="545"/>
      <c r="J7059" s="545"/>
      <c r="O7059" s="578"/>
      <c r="P7059" s="547"/>
      <c r="Q7059" s="547"/>
      <c r="R7059" s="547"/>
    </row>
    <row r="7060" spans="6:18" s="577" customFormat="1">
      <c r="F7060" s="545"/>
      <c r="H7060" s="545"/>
      <c r="J7060" s="545"/>
      <c r="O7060" s="578"/>
      <c r="P7060" s="547"/>
      <c r="Q7060" s="547"/>
      <c r="R7060" s="547"/>
    </row>
    <row r="7061" spans="6:18" s="577" customFormat="1">
      <c r="F7061" s="545"/>
      <c r="H7061" s="545"/>
      <c r="J7061" s="545"/>
      <c r="O7061" s="578"/>
      <c r="P7061" s="547"/>
      <c r="Q7061" s="547"/>
      <c r="R7061" s="547"/>
    </row>
    <row r="7062" spans="6:18" s="577" customFormat="1">
      <c r="F7062" s="545"/>
      <c r="H7062" s="545"/>
      <c r="J7062" s="545"/>
      <c r="O7062" s="578"/>
      <c r="P7062" s="547"/>
      <c r="Q7062" s="547"/>
      <c r="R7062" s="547"/>
    </row>
    <row r="7063" spans="6:18" s="577" customFormat="1">
      <c r="F7063" s="545"/>
      <c r="H7063" s="545"/>
      <c r="J7063" s="545"/>
      <c r="O7063" s="578"/>
      <c r="P7063" s="547"/>
      <c r="Q7063" s="547"/>
      <c r="R7063" s="547"/>
    </row>
    <row r="7064" spans="6:18" s="577" customFormat="1">
      <c r="F7064" s="545"/>
      <c r="H7064" s="545"/>
      <c r="J7064" s="545"/>
      <c r="O7064" s="578"/>
      <c r="P7064" s="547"/>
      <c r="Q7064" s="547"/>
      <c r="R7064" s="547"/>
    </row>
    <row r="7065" spans="6:18" s="577" customFormat="1">
      <c r="F7065" s="545"/>
      <c r="H7065" s="545"/>
      <c r="J7065" s="545"/>
      <c r="O7065" s="578"/>
      <c r="P7065" s="547"/>
      <c r="Q7065" s="547"/>
      <c r="R7065" s="547"/>
    </row>
    <row r="7066" spans="6:18" s="577" customFormat="1">
      <c r="F7066" s="545"/>
      <c r="H7066" s="545"/>
      <c r="J7066" s="545"/>
      <c r="O7066" s="578"/>
      <c r="P7066" s="547"/>
      <c r="Q7066" s="547"/>
      <c r="R7066" s="547"/>
    </row>
    <row r="7067" spans="6:18" s="577" customFormat="1">
      <c r="F7067" s="545"/>
      <c r="H7067" s="545"/>
      <c r="J7067" s="545"/>
      <c r="O7067" s="578"/>
      <c r="P7067" s="547"/>
      <c r="Q7067" s="547"/>
      <c r="R7067" s="547"/>
    </row>
    <row r="7068" spans="6:18" s="577" customFormat="1">
      <c r="F7068" s="545"/>
      <c r="H7068" s="545"/>
      <c r="J7068" s="545"/>
      <c r="O7068" s="578"/>
      <c r="P7068" s="547"/>
      <c r="Q7068" s="547"/>
      <c r="R7068" s="547"/>
    </row>
    <row r="7069" spans="6:18" s="577" customFormat="1">
      <c r="F7069" s="545"/>
      <c r="H7069" s="545"/>
      <c r="J7069" s="545"/>
      <c r="O7069" s="578"/>
      <c r="P7069" s="547"/>
      <c r="Q7069" s="547"/>
      <c r="R7069" s="547"/>
    </row>
    <row r="7070" spans="6:18" s="577" customFormat="1">
      <c r="F7070" s="545"/>
      <c r="H7070" s="545"/>
      <c r="J7070" s="545"/>
      <c r="O7070" s="578"/>
      <c r="P7070" s="547"/>
      <c r="Q7070" s="547"/>
      <c r="R7070" s="547"/>
    </row>
    <row r="7071" spans="6:18" s="577" customFormat="1">
      <c r="F7071" s="545"/>
      <c r="H7071" s="545"/>
      <c r="J7071" s="545"/>
      <c r="O7071" s="578"/>
      <c r="P7071" s="547"/>
      <c r="Q7071" s="547"/>
      <c r="R7071" s="547"/>
    </row>
    <row r="7072" spans="6:18" s="577" customFormat="1">
      <c r="F7072" s="545"/>
      <c r="H7072" s="545"/>
      <c r="J7072" s="545"/>
      <c r="O7072" s="578"/>
      <c r="P7072" s="547"/>
      <c r="Q7072" s="547"/>
      <c r="R7072" s="547"/>
    </row>
    <row r="7073" spans="6:18" s="577" customFormat="1">
      <c r="F7073" s="545"/>
      <c r="H7073" s="545"/>
      <c r="J7073" s="545"/>
      <c r="O7073" s="578"/>
      <c r="P7073" s="547"/>
      <c r="Q7073" s="547"/>
      <c r="R7073" s="547"/>
    </row>
    <row r="7074" spans="6:18" s="577" customFormat="1">
      <c r="F7074" s="545"/>
      <c r="H7074" s="545"/>
      <c r="J7074" s="545"/>
      <c r="O7074" s="578"/>
      <c r="P7074" s="547"/>
      <c r="Q7074" s="547"/>
      <c r="R7074" s="547"/>
    </row>
    <row r="7075" spans="6:18" s="577" customFormat="1">
      <c r="F7075" s="545"/>
      <c r="H7075" s="545"/>
      <c r="J7075" s="545"/>
      <c r="O7075" s="578"/>
      <c r="P7075" s="547"/>
      <c r="Q7075" s="547"/>
      <c r="R7075" s="547"/>
    </row>
    <row r="7076" spans="6:18" s="577" customFormat="1">
      <c r="F7076" s="545"/>
      <c r="H7076" s="545"/>
      <c r="J7076" s="545"/>
      <c r="O7076" s="578"/>
      <c r="P7076" s="547"/>
      <c r="Q7076" s="547"/>
      <c r="R7076" s="547"/>
    </row>
    <row r="7077" spans="6:18" s="577" customFormat="1">
      <c r="F7077" s="545"/>
      <c r="H7077" s="545"/>
      <c r="J7077" s="545"/>
      <c r="O7077" s="578"/>
      <c r="P7077" s="547"/>
      <c r="Q7077" s="547"/>
      <c r="R7077" s="547"/>
    </row>
    <row r="7078" spans="6:18" s="577" customFormat="1">
      <c r="F7078" s="545"/>
      <c r="H7078" s="545"/>
      <c r="J7078" s="545"/>
      <c r="O7078" s="578"/>
      <c r="P7078" s="547"/>
      <c r="Q7078" s="547"/>
      <c r="R7078" s="547"/>
    </row>
    <row r="7079" spans="6:18" s="577" customFormat="1">
      <c r="F7079" s="545"/>
      <c r="H7079" s="545"/>
      <c r="J7079" s="545"/>
      <c r="O7079" s="578"/>
      <c r="P7079" s="547"/>
      <c r="Q7079" s="547"/>
      <c r="R7079" s="547"/>
    </row>
    <row r="7080" spans="6:18" s="577" customFormat="1">
      <c r="F7080" s="545"/>
      <c r="H7080" s="545"/>
      <c r="J7080" s="545"/>
      <c r="O7080" s="578"/>
      <c r="P7080" s="547"/>
      <c r="Q7080" s="547"/>
      <c r="R7080" s="547"/>
    </row>
    <row r="7081" spans="6:18" s="577" customFormat="1">
      <c r="F7081" s="545"/>
      <c r="H7081" s="545"/>
      <c r="J7081" s="545"/>
      <c r="O7081" s="578"/>
      <c r="P7081" s="547"/>
      <c r="Q7081" s="547"/>
      <c r="R7081" s="547"/>
    </row>
    <row r="7082" spans="6:18" s="577" customFormat="1">
      <c r="F7082" s="545"/>
      <c r="H7082" s="545"/>
      <c r="J7082" s="545"/>
      <c r="O7082" s="578"/>
      <c r="P7082" s="547"/>
      <c r="Q7082" s="547"/>
      <c r="R7082" s="547"/>
    </row>
    <row r="7083" spans="6:18" s="577" customFormat="1">
      <c r="F7083" s="545"/>
      <c r="H7083" s="545"/>
      <c r="J7083" s="545"/>
      <c r="O7083" s="578"/>
      <c r="P7083" s="547"/>
      <c r="Q7083" s="547"/>
      <c r="R7083" s="547"/>
    </row>
    <row r="7084" spans="6:18" s="577" customFormat="1">
      <c r="F7084" s="545"/>
      <c r="H7084" s="545"/>
      <c r="J7084" s="545"/>
      <c r="O7084" s="578"/>
      <c r="P7084" s="547"/>
      <c r="Q7084" s="547"/>
      <c r="R7084" s="547"/>
    </row>
    <row r="7085" spans="6:18" s="577" customFormat="1">
      <c r="F7085" s="545"/>
      <c r="H7085" s="545"/>
      <c r="J7085" s="545"/>
      <c r="O7085" s="578"/>
      <c r="P7085" s="547"/>
      <c r="Q7085" s="547"/>
      <c r="R7085" s="547"/>
    </row>
    <row r="7086" spans="6:18" s="577" customFormat="1">
      <c r="F7086" s="545"/>
      <c r="H7086" s="545"/>
      <c r="J7086" s="545"/>
      <c r="O7086" s="578"/>
      <c r="P7086" s="547"/>
      <c r="Q7086" s="547"/>
      <c r="R7086" s="547"/>
    </row>
    <row r="7087" spans="6:18" s="577" customFormat="1">
      <c r="F7087" s="545"/>
      <c r="H7087" s="545"/>
      <c r="J7087" s="545"/>
      <c r="O7087" s="578"/>
      <c r="P7087" s="547"/>
      <c r="Q7087" s="547"/>
      <c r="R7087" s="547"/>
    </row>
    <row r="7088" spans="6:18" s="577" customFormat="1">
      <c r="F7088" s="545"/>
      <c r="H7088" s="545"/>
      <c r="J7088" s="545"/>
      <c r="O7088" s="578"/>
      <c r="P7088" s="547"/>
      <c r="Q7088" s="547"/>
      <c r="R7088" s="547"/>
    </row>
    <row r="7089" spans="6:18" s="577" customFormat="1">
      <c r="F7089" s="545"/>
      <c r="H7089" s="545"/>
      <c r="J7089" s="545"/>
      <c r="O7089" s="578"/>
      <c r="P7089" s="547"/>
      <c r="Q7089" s="547"/>
      <c r="R7089" s="547"/>
    </row>
    <row r="7090" spans="6:18" s="577" customFormat="1">
      <c r="F7090" s="545"/>
      <c r="H7090" s="545"/>
      <c r="J7090" s="545"/>
      <c r="O7090" s="578"/>
      <c r="P7090" s="547"/>
      <c r="Q7090" s="547"/>
      <c r="R7090" s="547"/>
    </row>
    <row r="7091" spans="6:18" s="577" customFormat="1">
      <c r="F7091" s="545"/>
      <c r="H7091" s="545"/>
      <c r="J7091" s="545"/>
      <c r="O7091" s="578"/>
      <c r="P7091" s="547"/>
      <c r="Q7091" s="547"/>
      <c r="R7091" s="547"/>
    </row>
    <row r="7092" spans="6:18" s="577" customFormat="1">
      <c r="F7092" s="545"/>
      <c r="H7092" s="545"/>
      <c r="J7092" s="545"/>
      <c r="O7092" s="578"/>
      <c r="P7092" s="547"/>
      <c r="Q7092" s="547"/>
      <c r="R7092" s="547"/>
    </row>
    <row r="7093" spans="6:18" s="577" customFormat="1">
      <c r="F7093" s="545"/>
      <c r="H7093" s="545"/>
      <c r="J7093" s="545"/>
      <c r="O7093" s="578"/>
      <c r="P7093" s="547"/>
      <c r="Q7093" s="547"/>
      <c r="R7093" s="547"/>
    </row>
    <row r="7094" spans="6:18" s="577" customFormat="1">
      <c r="F7094" s="545"/>
      <c r="H7094" s="545"/>
      <c r="J7094" s="545"/>
      <c r="O7094" s="578"/>
      <c r="P7094" s="547"/>
      <c r="Q7094" s="547"/>
      <c r="R7094" s="547"/>
    </row>
    <row r="7095" spans="6:18" s="577" customFormat="1">
      <c r="F7095" s="545"/>
      <c r="H7095" s="545"/>
      <c r="J7095" s="545"/>
      <c r="O7095" s="578"/>
      <c r="P7095" s="547"/>
      <c r="Q7095" s="547"/>
      <c r="R7095" s="547"/>
    </row>
    <row r="7096" spans="6:18" s="577" customFormat="1">
      <c r="F7096" s="545"/>
      <c r="H7096" s="545"/>
      <c r="J7096" s="545"/>
      <c r="O7096" s="578"/>
      <c r="P7096" s="547"/>
      <c r="Q7096" s="547"/>
      <c r="R7096" s="547"/>
    </row>
    <row r="7097" spans="6:18" s="577" customFormat="1">
      <c r="F7097" s="545"/>
      <c r="H7097" s="545"/>
      <c r="J7097" s="545"/>
      <c r="O7097" s="578"/>
      <c r="P7097" s="547"/>
      <c r="Q7097" s="547"/>
      <c r="R7097" s="547"/>
    </row>
    <row r="7098" spans="6:18" s="577" customFormat="1">
      <c r="F7098" s="545"/>
      <c r="H7098" s="545"/>
      <c r="J7098" s="545"/>
      <c r="O7098" s="578"/>
      <c r="P7098" s="547"/>
      <c r="Q7098" s="547"/>
      <c r="R7098" s="547"/>
    </row>
    <row r="7099" spans="6:18" s="577" customFormat="1">
      <c r="F7099" s="545"/>
      <c r="H7099" s="545"/>
      <c r="J7099" s="545"/>
      <c r="O7099" s="578"/>
      <c r="P7099" s="547"/>
      <c r="Q7099" s="547"/>
      <c r="R7099" s="547"/>
    </row>
    <row r="7100" spans="6:18" s="577" customFormat="1">
      <c r="F7100" s="545"/>
      <c r="H7100" s="545"/>
      <c r="J7100" s="545"/>
      <c r="O7100" s="578"/>
      <c r="P7100" s="547"/>
      <c r="Q7100" s="547"/>
      <c r="R7100" s="547"/>
    </row>
    <row r="7101" spans="6:18" s="577" customFormat="1">
      <c r="F7101" s="545"/>
      <c r="H7101" s="545"/>
      <c r="J7101" s="545"/>
      <c r="O7101" s="578"/>
      <c r="P7101" s="547"/>
      <c r="Q7101" s="547"/>
      <c r="R7101" s="547"/>
    </row>
    <row r="7102" spans="6:18" s="577" customFormat="1">
      <c r="F7102" s="545"/>
      <c r="H7102" s="545"/>
      <c r="J7102" s="545"/>
      <c r="O7102" s="578"/>
      <c r="P7102" s="547"/>
      <c r="Q7102" s="547"/>
      <c r="R7102" s="547"/>
    </row>
    <row r="7103" spans="6:18" s="577" customFormat="1">
      <c r="F7103" s="545"/>
      <c r="H7103" s="545"/>
      <c r="J7103" s="545"/>
      <c r="O7103" s="578"/>
      <c r="P7103" s="547"/>
      <c r="Q7103" s="547"/>
      <c r="R7103" s="547"/>
    </row>
    <row r="7104" spans="6:18" s="577" customFormat="1">
      <c r="F7104" s="545"/>
      <c r="H7104" s="545"/>
      <c r="J7104" s="545"/>
      <c r="O7104" s="578"/>
      <c r="P7104" s="547"/>
      <c r="Q7104" s="547"/>
      <c r="R7104" s="547"/>
    </row>
    <row r="7105" spans="6:18" s="577" customFormat="1">
      <c r="F7105" s="545"/>
      <c r="H7105" s="545"/>
      <c r="J7105" s="545"/>
      <c r="O7105" s="578"/>
      <c r="P7105" s="547"/>
      <c r="Q7105" s="547"/>
      <c r="R7105" s="547"/>
    </row>
    <row r="7106" spans="6:18" s="577" customFormat="1">
      <c r="F7106" s="545"/>
      <c r="H7106" s="545"/>
      <c r="J7106" s="545"/>
      <c r="O7106" s="578"/>
      <c r="P7106" s="547"/>
      <c r="Q7106" s="547"/>
      <c r="R7106" s="547"/>
    </row>
    <row r="7107" spans="6:18" s="577" customFormat="1">
      <c r="F7107" s="545"/>
      <c r="H7107" s="545"/>
      <c r="J7107" s="545"/>
      <c r="O7107" s="578"/>
      <c r="P7107" s="547"/>
      <c r="Q7107" s="547"/>
      <c r="R7107" s="547"/>
    </row>
    <row r="7108" spans="6:18" s="577" customFormat="1">
      <c r="F7108" s="545"/>
      <c r="H7108" s="545"/>
      <c r="J7108" s="545"/>
      <c r="O7108" s="578"/>
      <c r="P7108" s="547"/>
      <c r="Q7108" s="547"/>
      <c r="R7108" s="547"/>
    </row>
    <row r="7109" spans="6:18" s="577" customFormat="1">
      <c r="F7109" s="545"/>
      <c r="H7109" s="545"/>
      <c r="J7109" s="545"/>
      <c r="O7109" s="578"/>
      <c r="P7109" s="547"/>
      <c r="Q7109" s="547"/>
      <c r="R7109" s="547"/>
    </row>
    <row r="7110" spans="6:18" s="577" customFormat="1">
      <c r="F7110" s="545"/>
      <c r="H7110" s="545"/>
      <c r="J7110" s="545"/>
      <c r="O7110" s="578"/>
      <c r="P7110" s="547"/>
      <c r="Q7110" s="547"/>
      <c r="R7110" s="547"/>
    </row>
    <row r="7111" spans="6:18" s="577" customFormat="1">
      <c r="F7111" s="545"/>
      <c r="H7111" s="545"/>
      <c r="J7111" s="545"/>
      <c r="O7111" s="578"/>
      <c r="P7111" s="547"/>
      <c r="Q7111" s="547"/>
      <c r="R7111" s="547"/>
    </row>
    <row r="7112" spans="6:18" s="577" customFormat="1">
      <c r="F7112" s="545"/>
      <c r="H7112" s="545"/>
      <c r="J7112" s="545"/>
      <c r="O7112" s="578"/>
      <c r="P7112" s="547"/>
      <c r="Q7112" s="547"/>
      <c r="R7112" s="547"/>
    </row>
    <row r="7113" spans="6:18" s="577" customFormat="1">
      <c r="F7113" s="545"/>
      <c r="H7113" s="545"/>
      <c r="J7113" s="545"/>
      <c r="O7113" s="578"/>
      <c r="P7113" s="547"/>
      <c r="Q7113" s="547"/>
      <c r="R7113" s="547"/>
    </row>
    <row r="7114" spans="6:18" s="577" customFormat="1">
      <c r="F7114" s="545"/>
      <c r="H7114" s="545"/>
      <c r="J7114" s="545"/>
      <c r="O7114" s="578"/>
      <c r="P7114" s="547"/>
      <c r="Q7114" s="547"/>
      <c r="R7114" s="547"/>
    </row>
    <row r="7115" spans="6:18" s="577" customFormat="1">
      <c r="F7115" s="545"/>
      <c r="H7115" s="545"/>
      <c r="J7115" s="545"/>
      <c r="O7115" s="578"/>
      <c r="P7115" s="547"/>
      <c r="Q7115" s="547"/>
      <c r="R7115" s="547"/>
    </row>
    <row r="7116" spans="6:18" s="577" customFormat="1">
      <c r="F7116" s="545"/>
      <c r="H7116" s="545"/>
      <c r="J7116" s="545"/>
      <c r="O7116" s="578"/>
      <c r="P7116" s="547"/>
      <c r="Q7116" s="547"/>
      <c r="R7116" s="547"/>
    </row>
    <row r="7117" spans="6:18" s="577" customFormat="1">
      <c r="F7117" s="545"/>
      <c r="H7117" s="545"/>
      <c r="J7117" s="545"/>
      <c r="O7117" s="578"/>
      <c r="P7117" s="547"/>
      <c r="Q7117" s="547"/>
      <c r="R7117" s="547"/>
    </row>
    <row r="7118" spans="6:18" s="577" customFormat="1">
      <c r="F7118" s="545"/>
      <c r="H7118" s="545"/>
      <c r="J7118" s="545"/>
      <c r="O7118" s="578"/>
      <c r="P7118" s="547"/>
      <c r="Q7118" s="547"/>
      <c r="R7118" s="547"/>
    </row>
    <row r="7119" spans="6:18" s="577" customFormat="1">
      <c r="F7119" s="545"/>
      <c r="H7119" s="545"/>
      <c r="J7119" s="545"/>
      <c r="O7119" s="578"/>
      <c r="P7119" s="547"/>
      <c r="Q7119" s="547"/>
      <c r="R7119" s="547"/>
    </row>
    <row r="7120" spans="6:18" s="577" customFormat="1">
      <c r="F7120" s="545"/>
      <c r="H7120" s="545"/>
      <c r="J7120" s="545"/>
      <c r="O7120" s="578"/>
      <c r="P7120" s="547"/>
      <c r="Q7120" s="547"/>
      <c r="R7120" s="547"/>
    </row>
    <row r="7121" spans="6:18" s="577" customFormat="1">
      <c r="F7121" s="545"/>
      <c r="H7121" s="545"/>
      <c r="J7121" s="545"/>
      <c r="O7121" s="578"/>
      <c r="P7121" s="547"/>
      <c r="Q7121" s="547"/>
      <c r="R7121" s="547"/>
    </row>
    <row r="7122" spans="6:18" s="577" customFormat="1">
      <c r="F7122" s="545"/>
      <c r="H7122" s="545"/>
      <c r="J7122" s="545"/>
      <c r="O7122" s="578"/>
      <c r="P7122" s="547"/>
      <c r="Q7122" s="547"/>
      <c r="R7122" s="547"/>
    </row>
    <row r="7123" spans="6:18" s="577" customFormat="1">
      <c r="F7123" s="545"/>
      <c r="H7123" s="545"/>
      <c r="J7123" s="545"/>
      <c r="O7123" s="578"/>
      <c r="P7123" s="547"/>
      <c r="Q7123" s="547"/>
      <c r="R7123" s="547"/>
    </row>
    <row r="7124" spans="6:18" s="577" customFormat="1">
      <c r="F7124" s="545"/>
      <c r="H7124" s="545"/>
      <c r="J7124" s="545"/>
      <c r="O7124" s="578"/>
      <c r="P7124" s="547"/>
      <c r="Q7124" s="547"/>
      <c r="R7124" s="547"/>
    </row>
    <row r="7125" spans="6:18" s="577" customFormat="1">
      <c r="F7125" s="545"/>
      <c r="H7125" s="545"/>
      <c r="J7125" s="545"/>
      <c r="O7125" s="578"/>
      <c r="P7125" s="547"/>
      <c r="Q7125" s="547"/>
      <c r="R7125" s="547"/>
    </row>
    <row r="7126" spans="6:18" s="577" customFormat="1">
      <c r="F7126" s="545"/>
      <c r="H7126" s="545"/>
      <c r="J7126" s="545"/>
      <c r="O7126" s="578"/>
      <c r="P7126" s="547"/>
      <c r="Q7126" s="547"/>
      <c r="R7126" s="547"/>
    </row>
    <row r="7127" spans="6:18" s="577" customFormat="1">
      <c r="F7127" s="545"/>
      <c r="H7127" s="545"/>
      <c r="J7127" s="545"/>
      <c r="O7127" s="578"/>
      <c r="P7127" s="547"/>
      <c r="Q7127" s="547"/>
      <c r="R7127" s="547"/>
    </row>
    <row r="7128" spans="6:18" s="577" customFormat="1">
      <c r="F7128" s="545"/>
      <c r="H7128" s="545"/>
      <c r="J7128" s="545"/>
      <c r="O7128" s="578"/>
      <c r="P7128" s="547"/>
      <c r="Q7128" s="547"/>
      <c r="R7128" s="547"/>
    </row>
    <row r="7129" spans="6:18" s="577" customFormat="1">
      <c r="F7129" s="545"/>
      <c r="H7129" s="545"/>
      <c r="J7129" s="545"/>
      <c r="O7129" s="578"/>
      <c r="P7129" s="547"/>
      <c r="Q7129" s="547"/>
      <c r="R7129" s="547"/>
    </row>
    <row r="7130" spans="6:18" s="577" customFormat="1">
      <c r="F7130" s="545"/>
      <c r="H7130" s="545"/>
      <c r="J7130" s="545"/>
      <c r="O7130" s="578"/>
      <c r="P7130" s="547"/>
      <c r="Q7130" s="547"/>
      <c r="R7130" s="547"/>
    </row>
    <row r="7131" spans="6:18" s="577" customFormat="1">
      <c r="F7131" s="545"/>
      <c r="H7131" s="545"/>
      <c r="J7131" s="545"/>
      <c r="O7131" s="578"/>
      <c r="P7131" s="547"/>
      <c r="Q7131" s="547"/>
      <c r="R7131" s="547"/>
    </row>
    <row r="7132" spans="6:18" s="577" customFormat="1">
      <c r="F7132" s="545"/>
      <c r="H7132" s="545"/>
      <c r="J7132" s="545"/>
      <c r="O7132" s="578"/>
      <c r="P7132" s="547"/>
      <c r="Q7132" s="547"/>
      <c r="R7132" s="547"/>
    </row>
    <row r="7133" spans="6:18" s="577" customFormat="1">
      <c r="F7133" s="545"/>
      <c r="H7133" s="545"/>
      <c r="J7133" s="545"/>
      <c r="O7133" s="578"/>
      <c r="P7133" s="547"/>
      <c r="Q7133" s="547"/>
      <c r="R7133" s="547"/>
    </row>
    <row r="7134" spans="6:18" s="577" customFormat="1">
      <c r="F7134" s="545"/>
      <c r="H7134" s="545"/>
      <c r="J7134" s="545"/>
      <c r="O7134" s="578"/>
      <c r="P7134" s="547"/>
      <c r="Q7134" s="547"/>
      <c r="R7134" s="547"/>
    </row>
    <row r="7135" spans="6:18" s="577" customFormat="1">
      <c r="F7135" s="545"/>
      <c r="H7135" s="545"/>
      <c r="J7135" s="545"/>
      <c r="O7135" s="578"/>
      <c r="P7135" s="547"/>
      <c r="Q7135" s="547"/>
      <c r="R7135" s="547"/>
    </row>
    <row r="7136" spans="6:18" s="577" customFormat="1">
      <c r="F7136" s="545"/>
      <c r="H7136" s="545"/>
      <c r="J7136" s="545"/>
      <c r="O7136" s="578"/>
      <c r="P7136" s="547"/>
      <c r="Q7136" s="547"/>
      <c r="R7136" s="547"/>
    </row>
    <row r="7137" spans="6:18" s="577" customFormat="1">
      <c r="F7137" s="545"/>
      <c r="H7137" s="545"/>
      <c r="J7137" s="545"/>
      <c r="O7137" s="578"/>
      <c r="P7137" s="547"/>
      <c r="Q7137" s="547"/>
      <c r="R7137" s="547"/>
    </row>
    <row r="7138" spans="6:18" s="577" customFormat="1">
      <c r="F7138" s="545"/>
      <c r="H7138" s="545"/>
      <c r="J7138" s="545"/>
      <c r="O7138" s="578"/>
      <c r="P7138" s="547"/>
      <c r="Q7138" s="547"/>
      <c r="R7138" s="547"/>
    </row>
    <row r="7139" spans="6:18" s="577" customFormat="1">
      <c r="F7139" s="545"/>
      <c r="H7139" s="545"/>
      <c r="J7139" s="545"/>
      <c r="O7139" s="578"/>
      <c r="P7139" s="547"/>
      <c r="Q7139" s="547"/>
      <c r="R7139" s="547"/>
    </row>
    <row r="7140" spans="6:18" s="577" customFormat="1">
      <c r="F7140" s="545"/>
      <c r="H7140" s="545"/>
      <c r="J7140" s="545"/>
      <c r="O7140" s="578"/>
      <c r="P7140" s="547"/>
      <c r="Q7140" s="547"/>
      <c r="R7140" s="547"/>
    </row>
    <row r="7141" spans="6:18" s="577" customFormat="1">
      <c r="F7141" s="545"/>
      <c r="H7141" s="545"/>
      <c r="J7141" s="545"/>
      <c r="O7141" s="578"/>
      <c r="P7141" s="547"/>
      <c r="Q7141" s="547"/>
      <c r="R7141" s="547"/>
    </row>
    <row r="7142" spans="6:18" s="577" customFormat="1">
      <c r="F7142" s="545"/>
      <c r="H7142" s="545"/>
      <c r="J7142" s="545"/>
      <c r="O7142" s="578"/>
      <c r="P7142" s="547"/>
      <c r="Q7142" s="547"/>
      <c r="R7142" s="547"/>
    </row>
    <row r="7143" spans="6:18" s="577" customFormat="1">
      <c r="F7143" s="545"/>
      <c r="H7143" s="545"/>
      <c r="J7143" s="545"/>
      <c r="O7143" s="578"/>
      <c r="P7143" s="547"/>
      <c r="Q7143" s="547"/>
      <c r="R7143" s="547"/>
    </row>
    <row r="7144" spans="6:18" s="577" customFormat="1">
      <c r="F7144" s="545"/>
      <c r="H7144" s="545"/>
      <c r="J7144" s="545"/>
      <c r="O7144" s="578"/>
      <c r="P7144" s="547"/>
      <c r="Q7144" s="547"/>
      <c r="R7144" s="547"/>
    </row>
    <row r="7145" spans="6:18" s="577" customFormat="1">
      <c r="F7145" s="545"/>
      <c r="H7145" s="545"/>
      <c r="J7145" s="545"/>
      <c r="O7145" s="578"/>
      <c r="P7145" s="547"/>
      <c r="Q7145" s="547"/>
      <c r="R7145" s="547"/>
    </row>
    <row r="7146" spans="6:18" s="577" customFormat="1">
      <c r="F7146" s="545"/>
      <c r="H7146" s="545"/>
      <c r="J7146" s="545"/>
      <c r="O7146" s="578"/>
      <c r="P7146" s="547"/>
      <c r="Q7146" s="547"/>
      <c r="R7146" s="547"/>
    </row>
    <row r="7147" spans="6:18" s="577" customFormat="1">
      <c r="F7147" s="545"/>
      <c r="H7147" s="545"/>
      <c r="J7147" s="545"/>
      <c r="O7147" s="578"/>
      <c r="P7147" s="547"/>
      <c r="Q7147" s="547"/>
      <c r="R7147" s="547"/>
    </row>
    <row r="7148" spans="6:18" s="577" customFormat="1">
      <c r="F7148" s="545"/>
      <c r="H7148" s="545"/>
      <c r="J7148" s="545"/>
      <c r="O7148" s="578"/>
      <c r="P7148" s="547"/>
      <c r="Q7148" s="547"/>
      <c r="R7148" s="547"/>
    </row>
    <row r="7149" spans="6:18" s="577" customFormat="1">
      <c r="F7149" s="545"/>
      <c r="H7149" s="545"/>
      <c r="J7149" s="545"/>
      <c r="O7149" s="578"/>
      <c r="P7149" s="547"/>
      <c r="Q7149" s="547"/>
      <c r="R7149" s="547"/>
    </row>
    <row r="7150" spans="6:18" s="577" customFormat="1">
      <c r="F7150" s="545"/>
      <c r="H7150" s="545"/>
      <c r="J7150" s="545"/>
      <c r="O7150" s="578"/>
      <c r="P7150" s="547"/>
      <c r="Q7150" s="547"/>
      <c r="R7150" s="547"/>
    </row>
    <row r="7151" spans="6:18" s="577" customFormat="1">
      <c r="F7151" s="545"/>
      <c r="H7151" s="545"/>
      <c r="J7151" s="545"/>
      <c r="O7151" s="578"/>
      <c r="P7151" s="547"/>
      <c r="Q7151" s="547"/>
      <c r="R7151" s="547"/>
    </row>
    <row r="7152" spans="6:18" s="577" customFormat="1">
      <c r="F7152" s="545"/>
      <c r="H7152" s="545"/>
      <c r="J7152" s="545"/>
      <c r="O7152" s="578"/>
      <c r="P7152" s="547"/>
      <c r="Q7152" s="547"/>
      <c r="R7152" s="547"/>
    </row>
    <row r="7153" spans="6:18" s="577" customFormat="1">
      <c r="F7153" s="545"/>
      <c r="H7153" s="545"/>
      <c r="J7153" s="545"/>
      <c r="O7153" s="578"/>
      <c r="P7153" s="547"/>
      <c r="Q7153" s="547"/>
      <c r="R7153" s="547"/>
    </row>
    <row r="7154" spans="6:18" s="577" customFormat="1">
      <c r="F7154" s="545"/>
      <c r="H7154" s="545"/>
      <c r="J7154" s="545"/>
      <c r="O7154" s="578"/>
      <c r="P7154" s="547"/>
      <c r="Q7154" s="547"/>
      <c r="R7154" s="547"/>
    </row>
    <row r="7155" spans="6:18" s="577" customFormat="1">
      <c r="F7155" s="545"/>
      <c r="H7155" s="545"/>
      <c r="J7155" s="545"/>
      <c r="O7155" s="578"/>
      <c r="P7155" s="547"/>
      <c r="Q7155" s="547"/>
      <c r="R7155" s="547"/>
    </row>
    <row r="7156" spans="6:18" s="577" customFormat="1">
      <c r="F7156" s="545"/>
      <c r="H7156" s="545"/>
      <c r="J7156" s="545"/>
      <c r="O7156" s="578"/>
      <c r="P7156" s="547"/>
      <c r="Q7156" s="547"/>
      <c r="R7156" s="547"/>
    </row>
    <row r="7157" spans="6:18" s="577" customFormat="1">
      <c r="F7157" s="545"/>
      <c r="H7157" s="545"/>
      <c r="J7157" s="545"/>
      <c r="O7157" s="578"/>
      <c r="P7157" s="547"/>
      <c r="Q7157" s="547"/>
      <c r="R7157" s="547"/>
    </row>
    <row r="7158" spans="6:18" s="577" customFormat="1">
      <c r="F7158" s="545"/>
      <c r="H7158" s="545"/>
      <c r="J7158" s="545"/>
      <c r="O7158" s="578"/>
      <c r="P7158" s="547"/>
      <c r="Q7158" s="547"/>
      <c r="R7158" s="547"/>
    </row>
    <row r="7159" spans="6:18" s="577" customFormat="1">
      <c r="F7159" s="545"/>
      <c r="H7159" s="545"/>
      <c r="J7159" s="545"/>
      <c r="O7159" s="578"/>
      <c r="P7159" s="547"/>
      <c r="Q7159" s="547"/>
      <c r="R7159" s="547"/>
    </row>
    <row r="7160" spans="6:18" s="577" customFormat="1">
      <c r="F7160" s="545"/>
      <c r="H7160" s="545"/>
      <c r="J7160" s="545"/>
      <c r="O7160" s="578"/>
      <c r="P7160" s="547"/>
      <c r="Q7160" s="547"/>
      <c r="R7160" s="547"/>
    </row>
    <row r="7161" spans="6:18" s="577" customFormat="1">
      <c r="F7161" s="545"/>
      <c r="H7161" s="545"/>
      <c r="J7161" s="545"/>
      <c r="O7161" s="578"/>
      <c r="P7161" s="547"/>
      <c r="Q7161" s="547"/>
      <c r="R7161" s="547"/>
    </row>
    <row r="7162" spans="6:18" s="577" customFormat="1">
      <c r="F7162" s="545"/>
      <c r="H7162" s="545"/>
      <c r="J7162" s="545"/>
      <c r="O7162" s="578"/>
      <c r="P7162" s="547"/>
      <c r="Q7162" s="547"/>
      <c r="R7162" s="547"/>
    </row>
    <row r="7163" spans="6:18" s="577" customFormat="1">
      <c r="F7163" s="545"/>
      <c r="H7163" s="545"/>
      <c r="J7163" s="545"/>
      <c r="O7163" s="578"/>
      <c r="P7163" s="547"/>
      <c r="Q7163" s="547"/>
      <c r="R7163" s="547"/>
    </row>
    <row r="7164" spans="6:18" s="577" customFormat="1">
      <c r="F7164" s="545"/>
      <c r="H7164" s="545"/>
      <c r="J7164" s="545"/>
      <c r="O7164" s="578"/>
      <c r="P7164" s="547"/>
      <c r="Q7164" s="547"/>
      <c r="R7164" s="547"/>
    </row>
    <row r="7165" spans="6:18" s="577" customFormat="1">
      <c r="F7165" s="545"/>
      <c r="H7165" s="545"/>
      <c r="J7165" s="545"/>
      <c r="O7165" s="578"/>
      <c r="P7165" s="547"/>
      <c r="Q7165" s="547"/>
      <c r="R7165" s="547"/>
    </row>
    <row r="7166" spans="6:18" s="577" customFormat="1">
      <c r="F7166" s="545"/>
      <c r="H7166" s="545"/>
      <c r="J7166" s="545"/>
      <c r="O7166" s="578"/>
      <c r="P7166" s="547"/>
      <c r="Q7166" s="547"/>
      <c r="R7166" s="547"/>
    </row>
    <row r="7167" spans="6:18" s="577" customFormat="1">
      <c r="F7167" s="545"/>
      <c r="H7167" s="545"/>
      <c r="J7167" s="545"/>
      <c r="O7167" s="578"/>
      <c r="P7167" s="547"/>
      <c r="Q7167" s="547"/>
      <c r="R7167" s="547"/>
    </row>
    <row r="7168" spans="6:18" s="577" customFormat="1">
      <c r="F7168" s="545"/>
      <c r="H7168" s="545"/>
      <c r="J7168" s="545"/>
      <c r="O7168" s="578"/>
      <c r="P7168" s="547"/>
      <c r="Q7168" s="547"/>
      <c r="R7168" s="547"/>
    </row>
    <row r="7169" spans="6:18" s="577" customFormat="1">
      <c r="F7169" s="545"/>
      <c r="H7169" s="545"/>
      <c r="J7169" s="545"/>
      <c r="O7169" s="578"/>
      <c r="P7169" s="547"/>
      <c r="Q7169" s="547"/>
      <c r="R7169" s="547"/>
    </row>
    <row r="7170" spans="6:18" s="577" customFormat="1">
      <c r="F7170" s="545"/>
      <c r="H7170" s="545"/>
      <c r="J7170" s="545"/>
      <c r="O7170" s="578"/>
      <c r="P7170" s="547"/>
      <c r="Q7170" s="547"/>
      <c r="R7170" s="547"/>
    </row>
    <row r="7171" spans="6:18" s="577" customFormat="1">
      <c r="F7171" s="545"/>
      <c r="H7171" s="545"/>
      <c r="J7171" s="545"/>
      <c r="O7171" s="578"/>
      <c r="P7171" s="547"/>
      <c r="Q7171" s="547"/>
      <c r="R7171" s="547"/>
    </row>
    <row r="7172" spans="6:18" s="577" customFormat="1">
      <c r="F7172" s="545"/>
      <c r="H7172" s="545"/>
      <c r="J7172" s="545"/>
      <c r="O7172" s="578"/>
      <c r="P7172" s="547"/>
      <c r="Q7172" s="547"/>
      <c r="R7172" s="547"/>
    </row>
    <row r="7173" spans="6:18" s="577" customFormat="1">
      <c r="F7173" s="545"/>
      <c r="H7173" s="545"/>
      <c r="J7173" s="545"/>
      <c r="O7173" s="578"/>
      <c r="P7173" s="547"/>
      <c r="Q7173" s="547"/>
      <c r="R7173" s="547"/>
    </row>
    <row r="7174" spans="6:18" s="577" customFormat="1">
      <c r="F7174" s="545"/>
      <c r="H7174" s="545"/>
      <c r="J7174" s="545"/>
      <c r="O7174" s="578"/>
      <c r="P7174" s="547"/>
      <c r="Q7174" s="547"/>
      <c r="R7174" s="547"/>
    </row>
    <row r="7175" spans="6:18" s="577" customFormat="1">
      <c r="F7175" s="545"/>
      <c r="H7175" s="545"/>
      <c r="J7175" s="545"/>
      <c r="O7175" s="578"/>
      <c r="P7175" s="547"/>
      <c r="Q7175" s="547"/>
      <c r="R7175" s="547"/>
    </row>
    <row r="7176" spans="6:18" s="577" customFormat="1">
      <c r="F7176" s="545"/>
      <c r="H7176" s="545"/>
      <c r="J7176" s="545"/>
      <c r="O7176" s="578"/>
      <c r="P7176" s="547"/>
      <c r="Q7176" s="547"/>
      <c r="R7176" s="547"/>
    </row>
    <row r="7177" spans="6:18" s="577" customFormat="1">
      <c r="F7177" s="545"/>
      <c r="H7177" s="545"/>
      <c r="J7177" s="545"/>
      <c r="O7177" s="578"/>
      <c r="P7177" s="547"/>
      <c r="Q7177" s="547"/>
      <c r="R7177" s="547"/>
    </row>
    <row r="7178" spans="6:18" s="577" customFormat="1">
      <c r="F7178" s="545"/>
      <c r="H7178" s="545"/>
      <c r="J7178" s="545"/>
      <c r="O7178" s="578"/>
      <c r="P7178" s="547"/>
      <c r="Q7178" s="547"/>
      <c r="R7178" s="547"/>
    </row>
    <row r="7179" spans="6:18" s="577" customFormat="1">
      <c r="F7179" s="545"/>
      <c r="H7179" s="545"/>
      <c r="J7179" s="545"/>
      <c r="O7179" s="578"/>
      <c r="P7179" s="547"/>
      <c r="Q7179" s="547"/>
      <c r="R7179" s="547"/>
    </row>
    <row r="7180" spans="6:18" s="577" customFormat="1">
      <c r="F7180" s="545"/>
      <c r="H7180" s="545"/>
      <c r="J7180" s="545"/>
      <c r="O7180" s="578"/>
      <c r="P7180" s="547"/>
      <c r="Q7180" s="547"/>
      <c r="R7180" s="547"/>
    </row>
    <row r="7181" spans="6:18" s="577" customFormat="1">
      <c r="F7181" s="545"/>
      <c r="H7181" s="545"/>
      <c r="J7181" s="545"/>
      <c r="O7181" s="578"/>
      <c r="P7181" s="547"/>
      <c r="Q7181" s="547"/>
      <c r="R7181" s="547"/>
    </row>
    <row r="7182" spans="6:18" s="577" customFormat="1">
      <c r="F7182" s="545"/>
      <c r="H7182" s="545"/>
      <c r="J7182" s="545"/>
      <c r="O7182" s="578"/>
      <c r="P7182" s="547"/>
      <c r="Q7182" s="547"/>
      <c r="R7182" s="547"/>
    </row>
    <row r="7183" spans="6:18" s="577" customFormat="1">
      <c r="F7183" s="545"/>
      <c r="H7183" s="545"/>
      <c r="J7183" s="545"/>
      <c r="O7183" s="578"/>
      <c r="P7183" s="547"/>
      <c r="Q7183" s="547"/>
      <c r="R7183" s="547"/>
    </row>
    <row r="7184" spans="6:18" s="577" customFormat="1">
      <c r="F7184" s="545"/>
      <c r="H7184" s="545"/>
      <c r="J7184" s="545"/>
      <c r="O7184" s="578"/>
      <c r="P7184" s="547"/>
      <c r="Q7184" s="547"/>
      <c r="R7184" s="547"/>
    </row>
    <row r="7185" spans="6:18" s="577" customFormat="1">
      <c r="F7185" s="545"/>
      <c r="H7185" s="545"/>
      <c r="J7185" s="545"/>
      <c r="O7185" s="578"/>
      <c r="P7185" s="547"/>
      <c r="Q7185" s="547"/>
      <c r="R7185" s="547"/>
    </row>
    <row r="7186" spans="6:18" s="577" customFormat="1">
      <c r="F7186" s="545"/>
      <c r="H7186" s="545"/>
      <c r="J7186" s="545"/>
      <c r="O7186" s="578"/>
      <c r="P7186" s="547"/>
      <c r="Q7186" s="547"/>
      <c r="R7186" s="547"/>
    </row>
    <row r="7187" spans="6:18" s="577" customFormat="1">
      <c r="F7187" s="545"/>
      <c r="H7187" s="545"/>
      <c r="J7187" s="545"/>
      <c r="O7187" s="578"/>
      <c r="P7187" s="547"/>
      <c r="Q7187" s="547"/>
      <c r="R7187" s="547"/>
    </row>
    <row r="7188" spans="6:18" s="577" customFormat="1">
      <c r="F7188" s="545"/>
      <c r="H7188" s="545"/>
      <c r="J7188" s="545"/>
      <c r="O7188" s="578"/>
      <c r="P7188" s="547"/>
      <c r="Q7188" s="547"/>
      <c r="R7188" s="547"/>
    </row>
    <row r="7189" spans="6:18" s="577" customFormat="1">
      <c r="F7189" s="545"/>
      <c r="H7189" s="545"/>
      <c r="J7189" s="545"/>
      <c r="O7189" s="578"/>
      <c r="P7189" s="547"/>
      <c r="Q7189" s="547"/>
      <c r="R7189" s="547"/>
    </row>
    <row r="7190" spans="6:18" s="577" customFormat="1">
      <c r="F7190" s="545"/>
      <c r="H7190" s="545"/>
      <c r="J7190" s="545"/>
      <c r="O7190" s="578"/>
      <c r="P7190" s="547"/>
      <c r="Q7190" s="547"/>
      <c r="R7190" s="547"/>
    </row>
    <row r="7191" spans="6:18" s="577" customFormat="1">
      <c r="F7191" s="545"/>
      <c r="H7191" s="545"/>
      <c r="J7191" s="545"/>
      <c r="O7191" s="578"/>
      <c r="P7191" s="547"/>
      <c r="Q7191" s="547"/>
      <c r="R7191" s="547"/>
    </row>
    <row r="7192" spans="6:18" s="577" customFormat="1">
      <c r="F7192" s="545"/>
      <c r="H7192" s="545"/>
      <c r="J7192" s="545"/>
      <c r="O7192" s="578"/>
      <c r="P7192" s="547"/>
      <c r="Q7192" s="547"/>
      <c r="R7192" s="547"/>
    </row>
    <row r="7193" spans="6:18" s="577" customFormat="1">
      <c r="F7193" s="545"/>
      <c r="H7193" s="545"/>
      <c r="J7193" s="545"/>
      <c r="O7193" s="578"/>
      <c r="P7193" s="547"/>
      <c r="Q7193" s="547"/>
      <c r="R7193" s="547"/>
    </row>
    <row r="7194" spans="6:18" s="577" customFormat="1">
      <c r="F7194" s="545"/>
      <c r="H7194" s="545"/>
      <c r="J7194" s="545"/>
      <c r="O7194" s="578"/>
      <c r="P7194" s="547"/>
      <c r="Q7194" s="547"/>
      <c r="R7194" s="547"/>
    </row>
    <row r="7195" spans="6:18" s="577" customFormat="1">
      <c r="F7195" s="545"/>
      <c r="H7195" s="545"/>
      <c r="J7195" s="545"/>
      <c r="O7195" s="578"/>
      <c r="P7195" s="547"/>
      <c r="Q7195" s="547"/>
      <c r="R7195" s="547"/>
    </row>
    <row r="7196" spans="6:18" s="577" customFormat="1">
      <c r="F7196" s="545"/>
      <c r="H7196" s="545"/>
      <c r="J7196" s="545"/>
      <c r="O7196" s="578"/>
      <c r="P7196" s="547"/>
      <c r="Q7196" s="547"/>
      <c r="R7196" s="547"/>
    </row>
    <row r="7197" spans="6:18" s="577" customFormat="1">
      <c r="F7197" s="545"/>
      <c r="H7197" s="545"/>
      <c r="J7197" s="545"/>
      <c r="O7197" s="578"/>
      <c r="P7197" s="547"/>
      <c r="Q7197" s="547"/>
      <c r="R7197" s="547"/>
    </row>
    <row r="7198" spans="6:18" s="577" customFormat="1">
      <c r="F7198" s="545"/>
      <c r="H7198" s="545"/>
      <c r="J7198" s="545"/>
      <c r="O7198" s="578"/>
      <c r="P7198" s="547"/>
      <c r="Q7198" s="547"/>
      <c r="R7198" s="547"/>
    </row>
    <row r="7199" spans="6:18" s="577" customFormat="1">
      <c r="F7199" s="545"/>
      <c r="H7199" s="545"/>
      <c r="J7199" s="545"/>
      <c r="O7199" s="578"/>
      <c r="P7199" s="547"/>
      <c r="Q7199" s="547"/>
      <c r="R7199" s="547"/>
    </row>
    <row r="7200" spans="6:18" s="577" customFormat="1">
      <c r="F7200" s="545"/>
      <c r="H7200" s="545"/>
      <c r="J7200" s="545"/>
      <c r="O7200" s="578"/>
      <c r="P7200" s="547"/>
      <c r="Q7200" s="547"/>
      <c r="R7200" s="547"/>
    </row>
    <row r="7201" spans="6:18" s="577" customFormat="1">
      <c r="F7201" s="545"/>
      <c r="H7201" s="545"/>
      <c r="J7201" s="545"/>
      <c r="O7201" s="578"/>
      <c r="P7201" s="547"/>
      <c r="Q7201" s="547"/>
      <c r="R7201" s="547"/>
    </row>
    <row r="7202" spans="6:18" s="577" customFormat="1">
      <c r="F7202" s="545"/>
      <c r="H7202" s="545"/>
      <c r="J7202" s="545"/>
      <c r="O7202" s="578"/>
      <c r="P7202" s="547"/>
      <c r="Q7202" s="547"/>
      <c r="R7202" s="547"/>
    </row>
    <row r="7203" spans="6:18" s="577" customFormat="1">
      <c r="F7203" s="545"/>
      <c r="H7203" s="545"/>
      <c r="J7203" s="545"/>
      <c r="O7203" s="578"/>
      <c r="P7203" s="547"/>
      <c r="Q7203" s="547"/>
      <c r="R7203" s="547"/>
    </row>
    <row r="7204" spans="6:18" s="577" customFormat="1">
      <c r="F7204" s="545"/>
      <c r="H7204" s="545"/>
      <c r="J7204" s="545"/>
      <c r="O7204" s="578"/>
      <c r="P7204" s="547"/>
      <c r="Q7204" s="547"/>
      <c r="R7204" s="547"/>
    </row>
    <row r="7205" spans="6:18" s="577" customFormat="1">
      <c r="F7205" s="545"/>
      <c r="H7205" s="545"/>
      <c r="J7205" s="545"/>
      <c r="O7205" s="578"/>
      <c r="P7205" s="547"/>
      <c r="Q7205" s="547"/>
      <c r="R7205" s="547"/>
    </row>
    <row r="7206" spans="6:18" s="577" customFormat="1">
      <c r="F7206" s="545"/>
      <c r="H7206" s="545"/>
      <c r="J7206" s="545"/>
      <c r="O7206" s="578"/>
      <c r="P7206" s="547"/>
      <c r="Q7206" s="547"/>
      <c r="R7206" s="547"/>
    </row>
    <row r="7207" spans="6:18" s="577" customFormat="1">
      <c r="F7207" s="545"/>
      <c r="H7207" s="545"/>
      <c r="J7207" s="545"/>
      <c r="O7207" s="578"/>
      <c r="P7207" s="547"/>
      <c r="Q7207" s="547"/>
      <c r="R7207" s="547"/>
    </row>
    <row r="7208" spans="6:18" s="577" customFormat="1">
      <c r="F7208" s="545"/>
      <c r="H7208" s="545"/>
      <c r="J7208" s="545"/>
      <c r="O7208" s="578"/>
      <c r="P7208" s="547"/>
      <c r="Q7208" s="547"/>
      <c r="R7208" s="547"/>
    </row>
    <row r="7209" spans="6:18" s="577" customFormat="1">
      <c r="F7209" s="545"/>
      <c r="H7209" s="545"/>
      <c r="J7209" s="545"/>
      <c r="O7209" s="578"/>
      <c r="P7209" s="547"/>
      <c r="Q7209" s="547"/>
      <c r="R7209" s="547"/>
    </row>
    <row r="7210" spans="6:18" s="577" customFormat="1">
      <c r="F7210" s="545"/>
      <c r="H7210" s="545"/>
      <c r="J7210" s="545"/>
      <c r="O7210" s="578"/>
      <c r="P7210" s="547"/>
      <c r="Q7210" s="547"/>
      <c r="R7210" s="547"/>
    </row>
    <row r="7211" spans="6:18" s="577" customFormat="1">
      <c r="F7211" s="545"/>
      <c r="H7211" s="545"/>
      <c r="J7211" s="545"/>
      <c r="O7211" s="578"/>
      <c r="P7211" s="547"/>
      <c r="Q7211" s="547"/>
      <c r="R7211" s="547"/>
    </row>
    <row r="7212" spans="6:18" s="577" customFormat="1">
      <c r="F7212" s="545"/>
      <c r="H7212" s="545"/>
      <c r="J7212" s="545"/>
      <c r="O7212" s="578"/>
      <c r="P7212" s="547"/>
      <c r="Q7212" s="547"/>
      <c r="R7212" s="547"/>
    </row>
    <row r="7213" spans="6:18" s="577" customFormat="1">
      <c r="F7213" s="545"/>
      <c r="H7213" s="545"/>
      <c r="J7213" s="545"/>
      <c r="O7213" s="578"/>
      <c r="P7213" s="547"/>
      <c r="Q7213" s="547"/>
      <c r="R7213" s="547"/>
    </row>
    <row r="7214" spans="6:18" s="577" customFormat="1">
      <c r="F7214" s="545"/>
      <c r="H7214" s="545"/>
      <c r="J7214" s="545"/>
      <c r="O7214" s="578"/>
      <c r="P7214" s="547"/>
      <c r="Q7214" s="547"/>
      <c r="R7214" s="547"/>
    </row>
    <row r="7215" spans="6:18" s="577" customFormat="1">
      <c r="F7215" s="545"/>
      <c r="H7215" s="545"/>
      <c r="J7215" s="545"/>
      <c r="O7215" s="578"/>
      <c r="P7215" s="547"/>
      <c r="Q7215" s="547"/>
      <c r="R7215" s="547"/>
    </row>
    <row r="7216" spans="6:18" s="577" customFormat="1">
      <c r="F7216" s="545"/>
      <c r="H7216" s="545"/>
      <c r="J7216" s="545"/>
      <c r="O7216" s="578"/>
      <c r="P7216" s="547"/>
      <c r="Q7216" s="547"/>
      <c r="R7216" s="547"/>
    </row>
    <row r="7217" spans="6:18" s="577" customFormat="1">
      <c r="F7217" s="545"/>
      <c r="H7217" s="545"/>
      <c r="J7217" s="545"/>
      <c r="O7217" s="578"/>
      <c r="P7217" s="547"/>
      <c r="Q7217" s="547"/>
      <c r="R7217" s="547"/>
    </row>
    <row r="7218" spans="6:18" s="577" customFormat="1">
      <c r="F7218" s="545"/>
      <c r="H7218" s="545"/>
      <c r="J7218" s="545"/>
      <c r="O7218" s="578"/>
      <c r="P7218" s="547"/>
      <c r="Q7218" s="547"/>
      <c r="R7218" s="547"/>
    </row>
    <row r="7219" spans="6:18" s="577" customFormat="1">
      <c r="F7219" s="545"/>
      <c r="H7219" s="545"/>
      <c r="J7219" s="545"/>
      <c r="O7219" s="578"/>
      <c r="P7219" s="547"/>
      <c r="Q7219" s="547"/>
      <c r="R7219" s="547"/>
    </row>
    <row r="7220" spans="6:18" s="577" customFormat="1">
      <c r="F7220" s="545"/>
      <c r="H7220" s="545"/>
      <c r="J7220" s="545"/>
      <c r="O7220" s="578"/>
      <c r="P7220" s="547"/>
      <c r="Q7220" s="547"/>
      <c r="R7220" s="547"/>
    </row>
    <row r="7221" spans="6:18" s="577" customFormat="1">
      <c r="F7221" s="545"/>
      <c r="H7221" s="545"/>
      <c r="J7221" s="545"/>
      <c r="O7221" s="578"/>
      <c r="P7221" s="547"/>
      <c r="Q7221" s="547"/>
      <c r="R7221" s="547"/>
    </row>
    <row r="7222" spans="6:18" s="577" customFormat="1">
      <c r="F7222" s="545"/>
      <c r="H7222" s="545"/>
      <c r="J7222" s="545"/>
      <c r="O7222" s="578"/>
      <c r="P7222" s="547"/>
      <c r="Q7222" s="547"/>
      <c r="R7222" s="547"/>
    </row>
    <row r="7223" spans="6:18" s="577" customFormat="1">
      <c r="F7223" s="545"/>
      <c r="H7223" s="545"/>
      <c r="J7223" s="545"/>
      <c r="O7223" s="578"/>
      <c r="P7223" s="547"/>
      <c r="Q7223" s="547"/>
      <c r="R7223" s="547"/>
    </row>
    <row r="7224" spans="6:18" s="577" customFormat="1">
      <c r="F7224" s="545"/>
      <c r="H7224" s="545"/>
      <c r="J7224" s="545"/>
      <c r="O7224" s="578"/>
      <c r="P7224" s="547"/>
      <c r="Q7224" s="547"/>
      <c r="R7224" s="547"/>
    </row>
    <row r="7225" spans="6:18" s="577" customFormat="1">
      <c r="F7225" s="545"/>
      <c r="H7225" s="545"/>
      <c r="J7225" s="545"/>
      <c r="O7225" s="578"/>
      <c r="P7225" s="547"/>
      <c r="Q7225" s="547"/>
      <c r="R7225" s="547"/>
    </row>
    <row r="7226" spans="6:18" s="577" customFormat="1">
      <c r="F7226" s="545"/>
      <c r="H7226" s="545"/>
      <c r="J7226" s="545"/>
      <c r="O7226" s="578"/>
      <c r="P7226" s="547"/>
      <c r="Q7226" s="547"/>
      <c r="R7226" s="547"/>
    </row>
    <row r="7227" spans="6:18" s="577" customFormat="1">
      <c r="F7227" s="545"/>
      <c r="H7227" s="545"/>
      <c r="J7227" s="545"/>
      <c r="O7227" s="578"/>
      <c r="P7227" s="547"/>
      <c r="Q7227" s="547"/>
      <c r="R7227" s="547"/>
    </row>
    <row r="7228" spans="6:18" s="577" customFormat="1">
      <c r="F7228" s="545"/>
      <c r="H7228" s="545"/>
      <c r="J7228" s="545"/>
      <c r="O7228" s="578"/>
      <c r="P7228" s="547"/>
      <c r="Q7228" s="547"/>
      <c r="R7228" s="547"/>
    </row>
    <row r="7229" spans="6:18" s="577" customFormat="1">
      <c r="F7229" s="545"/>
      <c r="H7229" s="545"/>
      <c r="J7229" s="545"/>
      <c r="O7229" s="578"/>
      <c r="P7229" s="547"/>
      <c r="Q7229" s="547"/>
      <c r="R7229" s="547"/>
    </row>
    <row r="7230" spans="6:18" s="577" customFormat="1">
      <c r="F7230" s="545"/>
      <c r="H7230" s="545"/>
      <c r="J7230" s="545"/>
      <c r="O7230" s="578"/>
      <c r="P7230" s="547"/>
      <c r="Q7230" s="547"/>
      <c r="R7230" s="547"/>
    </row>
    <row r="7231" spans="6:18" s="577" customFormat="1">
      <c r="F7231" s="545"/>
      <c r="H7231" s="545"/>
      <c r="J7231" s="545"/>
      <c r="O7231" s="578"/>
      <c r="P7231" s="547"/>
      <c r="Q7231" s="547"/>
      <c r="R7231" s="547"/>
    </row>
    <row r="7232" spans="6:18" s="577" customFormat="1">
      <c r="F7232" s="545"/>
      <c r="H7232" s="545"/>
      <c r="J7232" s="545"/>
      <c r="O7232" s="578"/>
      <c r="P7232" s="547"/>
      <c r="Q7232" s="547"/>
      <c r="R7232" s="547"/>
    </row>
    <row r="7233" spans="6:18" s="577" customFormat="1">
      <c r="F7233" s="545"/>
      <c r="H7233" s="545"/>
      <c r="J7233" s="545"/>
      <c r="O7233" s="578"/>
      <c r="P7233" s="547"/>
      <c r="Q7233" s="547"/>
      <c r="R7233" s="547"/>
    </row>
    <row r="7234" spans="6:18" s="577" customFormat="1">
      <c r="F7234" s="545"/>
      <c r="H7234" s="545"/>
      <c r="J7234" s="545"/>
      <c r="O7234" s="578"/>
      <c r="P7234" s="547"/>
      <c r="Q7234" s="547"/>
      <c r="R7234" s="547"/>
    </row>
    <row r="7235" spans="6:18" s="577" customFormat="1">
      <c r="F7235" s="545"/>
      <c r="H7235" s="545"/>
      <c r="J7235" s="545"/>
      <c r="O7235" s="578"/>
      <c r="P7235" s="547"/>
      <c r="Q7235" s="547"/>
      <c r="R7235" s="547"/>
    </row>
    <row r="7236" spans="6:18" s="577" customFormat="1">
      <c r="F7236" s="545"/>
      <c r="H7236" s="545"/>
      <c r="J7236" s="545"/>
      <c r="O7236" s="578"/>
      <c r="P7236" s="547"/>
      <c r="Q7236" s="547"/>
      <c r="R7236" s="547"/>
    </row>
    <row r="7237" spans="6:18" s="577" customFormat="1">
      <c r="F7237" s="545"/>
      <c r="H7237" s="545"/>
      <c r="J7237" s="545"/>
      <c r="O7237" s="578"/>
      <c r="P7237" s="547"/>
      <c r="Q7237" s="547"/>
      <c r="R7237" s="547"/>
    </row>
    <row r="7238" spans="6:18" s="577" customFormat="1">
      <c r="F7238" s="545"/>
      <c r="H7238" s="545"/>
      <c r="J7238" s="545"/>
      <c r="O7238" s="578"/>
      <c r="P7238" s="547"/>
      <c r="Q7238" s="547"/>
      <c r="R7238" s="547"/>
    </row>
    <row r="7239" spans="6:18" s="577" customFormat="1">
      <c r="F7239" s="545"/>
      <c r="H7239" s="545"/>
      <c r="J7239" s="545"/>
      <c r="O7239" s="578"/>
      <c r="P7239" s="547"/>
      <c r="Q7239" s="547"/>
      <c r="R7239" s="547"/>
    </row>
    <row r="7240" spans="6:18" s="577" customFormat="1">
      <c r="F7240" s="545"/>
      <c r="H7240" s="545"/>
      <c r="J7240" s="545"/>
      <c r="O7240" s="578"/>
      <c r="P7240" s="547"/>
      <c r="Q7240" s="547"/>
      <c r="R7240" s="547"/>
    </row>
    <row r="7241" spans="6:18" s="577" customFormat="1">
      <c r="F7241" s="545"/>
      <c r="H7241" s="545"/>
      <c r="J7241" s="545"/>
      <c r="O7241" s="578"/>
      <c r="P7241" s="547"/>
      <c r="Q7241" s="547"/>
      <c r="R7241" s="547"/>
    </row>
    <row r="7242" spans="6:18" s="577" customFormat="1">
      <c r="F7242" s="545"/>
      <c r="H7242" s="545"/>
      <c r="J7242" s="545"/>
      <c r="O7242" s="578"/>
      <c r="P7242" s="547"/>
      <c r="Q7242" s="547"/>
      <c r="R7242" s="547"/>
    </row>
    <row r="7243" spans="6:18" s="577" customFormat="1">
      <c r="F7243" s="545"/>
      <c r="H7243" s="545"/>
      <c r="J7243" s="545"/>
      <c r="O7243" s="578"/>
      <c r="P7243" s="547"/>
      <c r="Q7243" s="547"/>
      <c r="R7243" s="547"/>
    </row>
    <row r="7244" spans="6:18" s="577" customFormat="1">
      <c r="F7244" s="545"/>
      <c r="H7244" s="545"/>
      <c r="J7244" s="545"/>
      <c r="O7244" s="578"/>
      <c r="P7244" s="547"/>
      <c r="Q7244" s="547"/>
      <c r="R7244" s="547"/>
    </row>
    <row r="7245" spans="6:18" s="577" customFormat="1">
      <c r="F7245" s="545"/>
      <c r="H7245" s="545"/>
      <c r="J7245" s="545"/>
      <c r="O7245" s="578"/>
      <c r="P7245" s="547"/>
      <c r="Q7245" s="547"/>
      <c r="R7245" s="547"/>
    </row>
    <row r="7246" spans="6:18" s="577" customFormat="1">
      <c r="F7246" s="545"/>
      <c r="H7246" s="545"/>
      <c r="J7246" s="545"/>
      <c r="O7246" s="578"/>
      <c r="P7246" s="547"/>
      <c r="Q7246" s="547"/>
      <c r="R7246" s="547"/>
    </row>
    <row r="7247" spans="6:18" s="577" customFormat="1">
      <c r="F7247" s="545"/>
      <c r="H7247" s="545"/>
      <c r="J7247" s="545"/>
      <c r="O7247" s="578"/>
      <c r="P7247" s="547"/>
      <c r="Q7247" s="547"/>
      <c r="R7247" s="547"/>
    </row>
    <row r="7248" spans="6:18" s="577" customFormat="1">
      <c r="F7248" s="545"/>
      <c r="H7248" s="545"/>
      <c r="J7248" s="545"/>
      <c r="O7248" s="578"/>
      <c r="P7248" s="547"/>
      <c r="Q7248" s="547"/>
      <c r="R7248" s="547"/>
    </row>
    <row r="7249" spans="6:18" s="577" customFormat="1">
      <c r="F7249" s="545"/>
      <c r="H7249" s="545"/>
      <c r="J7249" s="545"/>
      <c r="O7249" s="578"/>
      <c r="P7249" s="547"/>
      <c r="Q7249" s="547"/>
      <c r="R7249" s="547"/>
    </row>
    <row r="7250" spans="6:18" s="577" customFormat="1">
      <c r="F7250" s="545"/>
      <c r="H7250" s="545"/>
      <c r="J7250" s="545"/>
      <c r="O7250" s="578"/>
      <c r="P7250" s="547"/>
      <c r="Q7250" s="547"/>
      <c r="R7250" s="547"/>
    </row>
    <row r="7251" spans="6:18" s="577" customFormat="1">
      <c r="F7251" s="545"/>
      <c r="H7251" s="545"/>
      <c r="J7251" s="545"/>
      <c r="O7251" s="578"/>
      <c r="P7251" s="547"/>
      <c r="Q7251" s="547"/>
      <c r="R7251" s="547"/>
    </row>
    <row r="7252" spans="6:18" s="577" customFormat="1">
      <c r="F7252" s="545"/>
      <c r="H7252" s="545"/>
      <c r="J7252" s="545"/>
      <c r="O7252" s="578"/>
      <c r="P7252" s="547"/>
      <c r="Q7252" s="547"/>
      <c r="R7252" s="547"/>
    </row>
    <row r="7253" spans="6:18" s="577" customFormat="1">
      <c r="F7253" s="545"/>
      <c r="H7253" s="545"/>
      <c r="J7253" s="545"/>
      <c r="O7253" s="578"/>
      <c r="P7253" s="547"/>
      <c r="Q7253" s="547"/>
      <c r="R7253" s="547"/>
    </row>
    <row r="7254" spans="6:18" s="577" customFormat="1">
      <c r="F7254" s="545"/>
      <c r="H7254" s="545"/>
      <c r="J7254" s="545"/>
      <c r="O7254" s="578"/>
      <c r="P7254" s="547"/>
      <c r="Q7254" s="547"/>
      <c r="R7254" s="547"/>
    </row>
    <row r="7255" spans="6:18" s="577" customFormat="1">
      <c r="F7255" s="545"/>
      <c r="H7255" s="545"/>
      <c r="J7255" s="545"/>
      <c r="O7255" s="578"/>
      <c r="P7255" s="547"/>
      <c r="Q7255" s="547"/>
      <c r="R7255" s="547"/>
    </row>
    <row r="7256" spans="6:18" s="577" customFormat="1">
      <c r="F7256" s="545"/>
      <c r="H7256" s="545"/>
      <c r="J7256" s="545"/>
      <c r="O7256" s="578"/>
      <c r="P7256" s="547"/>
      <c r="Q7256" s="547"/>
      <c r="R7256" s="547"/>
    </row>
    <row r="7257" spans="6:18" s="577" customFormat="1">
      <c r="F7257" s="545"/>
      <c r="H7257" s="545"/>
      <c r="J7257" s="545"/>
      <c r="O7257" s="578"/>
      <c r="P7257" s="547"/>
      <c r="Q7257" s="547"/>
      <c r="R7257" s="547"/>
    </row>
    <row r="7258" spans="6:18" s="577" customFormat="1">
      <c r="F7258" s="545"/>
      <c r="H7258" s="545"/>
      <c r="J7258" s="545"/>
      <c r="O7258" s="578"/>
      <c r="P7258" s="547"/>
      <c r="Q7258" s="547"/>
      <c r="R7258" s="547"/>
    </row>
    <row r="7259" spans="6:18" s="577" customFormat="1">
      <c r="F7259" s="545"/>
      <c r="H7259" s="545"/>
      <c r="J7259" s="545"/>
      <c r="O7259" s="578"/>
      <c r="P7259" s="547"/>
      <c r="Q7259" s="547"/>
      <c r="R7259" s="547"/>
    </row>
    <row r="7260" spans="6:18" s="577" customFormat="1">
      <c r="F7260" s="545"/>
      <c r="H7260" s="545"/>
      <c r="J7260" s="545"/>
      <c r="O7260" s="578"/>
      <c r="P7260" s="547"/>
      <c r="Q7260" s="547"/>
      <c r="R7260" s="547"/>
    </row>
    <row r="7261" spans="6:18" s="577" customFormat="1">
      <c r="F7261" s="545"/>
      <c r="H7261" s="545"/>
      <c r="J7261" s="545"/>
      <c r="O7261" s="578"/>
      <c r="P7261" s="547"/>
      <c r="Q7261" s="547"/>
      <c r="R7261" s="547"/>
    </row>
    <row r="7262" spans="6:18" s="577" customFormat="1">
      <c r="F7262" s="545"/>
      <c r="H7262" s="545"/>
      <c r="J7262" s="545"/>
      <c r="O7262" s="578"/>
      <c r="P7262" s="547"/>
      <c r="Q7262" s="547"/>
      <c r="R7262" s="547"/>
    </row>
    <row r="7263" spans="6:18" s="577" customFormat="1">
      <c r="F7263" s="545"/>
      <c r="H7263" s="545"/>
      <c r="J7263" s="545"/>
      <c r="O7263" s="578"/>
      <c r="P7263" s="547"/>
      <c r="Q7263" s="547"/>
      <c r="R7263" s="547"/>
    </row>
    <row r="7264" spans="6:18" s="577" customFormat="1">
      <c r="F7264" s="545"/>
      <c r="H7264" s="545"/>
      <c r="J7264" s="545"/>
      <c r="O7264" s="578"/>
      <c r="P7264" s="547"/>
      <c r="Q7264" s="547"/>
      <c r="R7264" s="547"/>
    </row>
    <row r="7265" spans="6:18" s="577" customFormat="1">
      <c r="F7265" s="545"/>
      <c r="H7265" s="545"/>
      <c r="J7265" s="545"/>
      <c r="O7265" s="578"/>
      <c r="P7265" s="547"/>
      <c r="Q7265" s="547"/>
      <c r="R7265" s="547"/>
    </row>
    <row r="7266" spans="6:18" s="577" customFormat="1">
      <c r="F7266" s="545"/>
      <c r="H7266" s="545"/>
      <c r="J7266" s="545"/>
      <c r="O7266" s="578"/>
      <c r="P7266" s="547"/>
      <c r="Q7266" s="547"/>
      <c r="R7266" s="547"/>
    </row>
    <row r="7267" spans="6:18" s="577" customFormat="1">
      <c r="F7267" s="545"/>
      <c r="H7267" s="545"/>
      <c r="J7267" s="545"/>
      <c r="O7267" s="578"/>
      <c r="P7267" s="547"/>
      <c r="Q7267" s="547"/>
      <c r="R7267" s="547"/>
    </row>
    <row r="7268" spans="6:18" s="577" customFormat="1">
      <c r="F7268" s="545"/>
      <c r="H7268" s="545"/>
      <c r="J7268" s="545"/>
      <c r="O7268" s="578"/>
      <c r="P7268" s="547"/>
      <c r="Q7268" s="547"/>
      <c r="R7268" s="547"/>
    </row>
    <row r="7269" spans="6:18" s="577" customFormat="1">
      <c r="F7269" s="545"/>
      <c r="H7269" s="545"/>
      <c r="J7269" s="545"/>
      <c r="O7269" s="578"/>
      <c r="P7269" s="547"/>
      <c r="Q7269" s="547"/>
      <c r="R7269" s="547"/>
    </row>
    <row r="7270" spans="6:18" s="577" customFormat="1">
      <c r="F7270" s="545"/>
      <c r="H7270" s="545"/>
      <c r="J7270" s="545"/>
      <c r="O7270" s="578"/>
      <c r="P7270" s="547"/>
      <c r="Q7270" s="547"/>
      <c r="R7270" s="547"/>
    </row>
    <row r="7271" spans="6:18" s="577" customFormat="1">
      <c r="F7271" s="545"/>
      <c r="H7271" s="545"/>
      <c r="J7271" s="545"/>
      <c r="O7271" s="578"/>
      <c r="P7271" s="547"/>
      <c r="Q7271" s="547"/>
      <c r="R7271" s="547"/>
    </row>
    <row r="7272" spans="6:18" s="577" customFormat="1">
      <c r="F7272" s="545"/>
      <c r="H7272" s="545"/>
      <c r="J7272" s="545"/>
      <c r="O7272" s="578"/>
      <c r="P7272" s="547"/>
      <c r="Q7272" s="547"/>
      <c r="R7272" s="547"/>
    </row>
    <row r="7273" spans="6:18" s="577" customFormat="1">
      <c r="F7273" s="545"/>
      <c r="H7273" s="545"/>
      <c r="J7273" s="545"/>
      <c r="O7273" s="578"/>
      <c r="P7273" s="547"/>
      <c r="Q7273" s="547"/>
      <c r="R7273" s="547"/>
    </row>
    <row r="7274" spans="6:18" s="577" customFormat="1">
      <c r="F7274" s="545"/>
      <c r="H7274" s="545"/>
      <c r="J7274" s="545"/>
      <c r="O7274" s="578"/>
      <c r="P7274" s="547"/>
      <c r="Q7274" s="547"/>
      <c r="R7274" s="547"/>
    </row>
    <row r="7275" spans="6:18" s="577" customFormat="1">
      <c r="F7275" s="545"/>
      <c r="H7275" s="545"/>
      <c r="J7275" s="545"/>
      <c r="O7275" s="578"/>
      <c r="P7275" s="547"/>
      <c r="Q7275" s="547"/>
      <c r="R7275" s="547"/>
    </row>
    <row r="7276" spans="6:18" s="577" customFormat="1">
      <c r="F7276" s="545"/>
      <c r="H7276" s="545"/>
      <c r="J7276" s="545"/>
      <c r="O7276" s="578"/>
      <c r="P7276" s="547"/>
      <c r="Q7276" s="547"/>
      <c r="R7276" s="547"/>
    </row>
    <row r="7277" spans="6:18" s="577" customFormat="1">
      <c r="F7277" s="545"/>
      <c r="H7277" s="545"/>
      <c r="J7277" s="545"/>
      <c r="O7277" s="578"/>
      <c r="P7277" s="547"/>
      <c r="Q7277" s="547"/>
      <c r="R7277" s="547"/>
    </row>
    <row r="7278" spans="6:18" s="577" customFormat="1">
      <c r="F7278" s="545"/>
      <c r="H7278" s="545"/>
      <c r="J7278" s="545"/>
      <c r="O7278" s="578"/>
      <c r="P7278" s="547"/>
      <c r="Q7278" s="547"/>
      <c r="R7278" s="547"/>
    </row>
    <row r="7279" spans="6:18" s="577" customFormat="1">
      <c r="F7279" s="545"/>
      <c r="H7279" s="545"/>
      <c r="J7279" s="545"/>
      <c r="O7279" s="578"/>
      <c r="P7279" s="547"/>
      <c r="Q7279" s="547"/>
      <c r="R7279" s="547"/>
    </row>
    <row r="7280" spans="6:18" s="577" customFormat="1">
      <c r="F7280" s="545"/>
      <c r="H7280" s="545"/>
      <c r="J7280" s="545"/>
      <c r="O7280" s="578"/>
      <c r="P7280" s="547"/>
      <c r="Q7280" s="547"/>
      <c r="R7280" s="547"/>
    </row>
    <row r="7281" spans="6:18" s="577" customFormat="1">
      <c r="F7281" s="545"/>
      <c r="H7281" s="545"/>
      <c r="J7281" s="545"/>
      <c r="O7281" s="578"/>
      <c r="P7281" s="547"/>
      <c r="Q7281" s="547"/>
      <c r="R7281" s="547"/>
    </row>
    <row r="7282" spans="6:18" s="577" customFormat="1">
      <c r="F7282" s="545"/>
      <c r="H7282" s="545"/>
      <c r="J7282" s="545"/>
      <c r="O7282" s="578"/>
      <c r="P7282" s="547"/>
      <c r="Q7282" s="547"/>
      <c r="R7282" s="547"/>
    </row>
    <row r="7283" spans="6:18" s="577" customFormat="1">
      <c r="F7283" s="545"/>
      <c r="H7283" s="545"/>
      <c r="J7283" s="545"/>
      <c r="O7283" s="578"/>
      <c r="P7283" s="547"/>
      <c r="Q7283" s="547"/>
      <c r="R7283" s="547"/>
    </row>
    <row r="7284" spans="6:18" s="577" customFormat="1">
      <c r="F7284" s="545"/>
      <c r="H7284" s="545"/>
      <c r="J7284" s="545"/>
      <c r="O7284" s="578"/>
      <c r="P7284" s="547"/>
      <c r="Q7284" s="547"/>
      <c r="R7284" s="547"/>
    </row>
    <row r="7285" spans="6:18" s="577" customFormat="1">
      <c r="F7285" s="545"/>
      <c r="H7285" s="545"/>
      <c r="J7285" s="545"/>
      <c r="O7285" s="578"/>
      <c r="P7285" s="547"/>
      <c r="Q7285" s="547"/>
      <c r="R7285" s="547"/>
    </row>
    <row r="7286" spans="6:18" s="577" customFormat="1">
      <c r="F7286" s="545"/>
      <c r="H7286" s="545"/>
      <c r="J7286" s="545"/>
      <c r="O7286" s="578"/>
      <c r="P7286" s="547"/>
      <c r="Q7286" s="547"/>
      <c r="R7286" s="547"/>
    </row>
    <row r="7287" spans="6:18" s="577" customFormat="1">
      <c r="F7287" s="545"/>
      <c r="H7287" s="545"/>
      <c r="J7287" s="545"/>
      <c r="O7287" s="578"/>
      <c r="P7287" s="547"/>
      <c r="Q7287" s="547"/>
      <c r="R7287" s="547"/>
    </row>
    <row r="7288" spans="6:18" s="577" customFormat="1">
      <c r="F7288" s="545"/>
      <c r="H7288" s="545"/>
      <c r="J7288" s="545"/>
      <c r="O7288" s="578"/>
      <c r="P7288" s="547"/>
      <c r="Q7288" s="547"/>
      <c r="R7288" s="547"/>
    </row>
    <row r="7289" spans="6:18" s="577" customFormat="1">
      <c r="F7289" s="545"/>
      <c r="H7289" s="545"/>
      <c r="J7289" s="545"/>
      <c r="O7289" s="578"/>
      <c r="P7289" s="547"/>
      <c r="Q7289" s="547"/>
      <c r="R7289" s="547"/>
    </row>
    <row r="7290" spans="6:18" s="577" customFormat="1">
      <c r="F7290" s="545"/>
      <c r="H7290" s="545"/>
      <c r="J7290" s="545"/>
      <c r="O7290" s="578"/>
      <c r="P7290" s="547"/>
      <c r="Q7290" s="547"/>
      <c r="R7290" s="547"/>
    </row>
    <row r="7291" spans="6:18" s="577" customFormat="1">
      <c r="F7291" s="545"/>
      <c r="H7291" s="545"/>
      <c r="J7291" s="545"/>
      <c r="O7291" s="578"/>
      <c r="P7291" s="547"/>
      <c r="Q7291" s="547"/>
      <c r="R7291" s="547"/>
    </row>
    <row r="7292" spans="6:18" s="577" customFormat="1">
      <c r="F7292" s="545"/>
      <c r="H7292" s="545"/>
      <c r="J7292" s="545"/>
      <c r="O7292" s="578"/>
      <c r="P7292" s="547"/>
      <c r="Q7292" s="547"/>
      <c r="R7292" s="547"/>
    </row>
    <row r="7293" spans="6:18" s="577" customFormat="1">
      <c r="F7293" s="545"/>
      <c r="H7293" s="545"/>
      <c r="J7293" s="545"/>
      <c r="O7293" s="578"/>
      <c r="P7293" s="547"/>
      <c r="Q7293" s="547"/>
      <c r="R7293" s="547"/>
    </row>
    <row r="7294" spans="6:18" s="577" customFormat="1">
      <c r="F7294" s="545"/>
      <c r="H7294" s="545"/>
      <c r="J7294" s="545"/>
      <c r="O7294" s="578"/>
      <c r="P7294" s="547"/>
      <c r="Q7294" s="547"/>
      <c r="R7294" s="547"/>
    </row>
    <row r="7295" spans="6:18" s="577" customFormat="1">
      <c r="F7295" s="545"/>
      <c r="H7295" s="545"/>
      <c r="J7295" s="545"/>
      <c r="O7295" s="578"/>
      <c r="P7295" s="547"/>
      <c r="Q7295" s="547"/>
      <c r="R7295" s="547"/>
    </row>
    <row r="7296" spans="6:18" s="577" customFormat="1">
      <c r="F7296" s="545"/>
      <c r="H7296" s="545"/>
      <c r="J7296" s="545"/>
      <c r="O7296" s="578"/>
      <c r="P7296" s="547"/>
      <c r="Q7296" s="547"/>
      <c r="R7296" s="547"/>
    </row>
    <row r="7297" spans="6:18" s="577" customFormat="1">
      <c r="F7297" s="545"/>
      <c r="H7297" s="545"/>
      <c r="J7297" s="545"/>
      <c r="O7297" s="578"/>
      <c r="P7297" s="547"/>
      <c r="Q7297" s="547"/>
      <c r="R7297" s="547"/>
    </row>
    <row r="7298" spans="6:18" s="577" customFormat="1">
      <c r="F7298" s="545"/>
      <c r="H7298" s="545"/>
      <c r="J7298" s="545"/>
      <c r="O7298" s="578"/>
      <c r="P7298" s="547"/>
      <c r="Q7298" s="547"/>
      <c r="R7298" s="547"/>
    </row>
    <row r="7299" spans="6:18" s="577" customFormat="1">
      <c r="F7299" s="545"/>
      <c r="H7299" s="545"/>
      <c r="J7299" s="545"/>
      <c r="O7299" s="578"/>
      <c r="P7299" s="547"/>
      <c r="Q7299" s="547"/>
      <c r="R7299" s="547"/>
    </row>
    <row r="7300" spans="6:18" s="577" customFormat="1">
      <c r="F7300" s="545"/>
      <c r="H7300" s="545"/>
      <c r="J7300" s="545"/>
      <c r="O7300" s="578"/>
      <c r="P7300" s="547"/>
      <c r="Q7300" s="547"/>
      <c r="R7300" s="547"/>
    </row>
    <row r="7301" spans="6:18" s="577" customFormat="1">
      <c r="F7301" s="545"/>
      <c r="H7301" s="545"/>
      <c r="J7301" s="545"/>
      <c r="O7301" s="578"/>
      <c r="P7301" s="547"/>
      <c r="Q7301" s="547"/>
      <c r="R7301" s="547"/>
    </row>
    <row r="7302" spans="6:18" s="577" customFormat="1">
      <c r="F7302" s="545"/>
      <c r="H7302" s="545"/>
      <c r="J7302" s="545"/>
      <c r="O7302" s="578"/>
      <c r="P7302" s="547"/>
      <c r="Q7302" s="547"/>
      <c r="R7302" s="547"/>
    </row>
    <row r="7303" spans="6:18" s="577" customFormat="1">
      <c r="F7303" s="545"/>
      <c r="H7303" s="545"/>
      <c r="J7303" s="545"/>
      <c r="O7303" s="578"/>
      <c r="P7303" s="547"/>
      <c r="Q7303" s="547"/>
      <c r="R7303" s="547"/>
    </row>
    <row r="7304" spans="6:18" s="577" customFormat="1">
      <c r="F7304" s="545"/>
      <c r="H7304" s="545"/>
      <c r="J7304" s="545"/>
      <c r="O7304" s="578"/>
      <c r="P7304" s="547"/>
      <c r="Q7304" s="547"/>
      <c r="R7304" s="547"/>
    </row>
    <row r="7305" spans="6:18" s="577" customFormat="1">
      <c r="F7305" s="545"/>
      <c r="H7305" s="545"/>
      <c r="J7305" s="545"/>
      <c r="O7305" s="578"/>
      <c r="P7305" s="547"/>
      <c r="Q7305" s="547"/>
      <c r="R7305" s="547"/>
    </row>
    <row r="7306" spans="6:18" s="577" customFormat="1">
      <c r="F7306" s="545"/>
      <c r="H7306" s="545"/>
      <c r="J7306" s="545"/>
      <c r="O7306" s="578"/>
      <c r="P7306" s="547"/>
      <c r="Q7306" s="547"/>
      <c r="R7306" s="547"/>
    </row>
    <row r="7307" spans="6:18" s="577" customFormat="1">
      <c r="F7307" s="545"/>
      <c r="H7307" s="545"/>
      <c r="J7307" s="545"/>
      <c r="O7307" s="578"/>
      <c r="P7307" s="547"/>
      <c r="Q7307" s="547"/>
      <c r="R7307" s="547"/>
    </row>
    <row r="7308" spans="6:18" s="577" customFormat="1">
      <c r="F7308" s="545"/>
      <c r="H7308" s="545"/>
      <c r="J7308" s="545"/>
      <c r="O7308" s="578"/>
      <c r="P7308" s="547"/>
      <c r="Q7308" s="547"/>
      <c r="R7308" s="547"/>
    </row>
    <row r="7309" spans="6:18" s="577" customFormat="1">
      <c r="F7309" s="545"/>
      <c r="H7309" s="545"/>
      <c r="J7309" s="545"/>
      <c r="O7309" s="578"/>
      <c r="P7309" s="547"/>
      <c r="Q7309" s="547"/>
      <c r="R7309" s="547"/>
    </row>
    <row r="7310" spans="6:18" s="577" customFormat="1">
      <c r="F7310" s="545"/>
      <c r="H7310" s="545"/>
      <c r="J7310" s="545"/>
      <c r="O7310" s="578"/>
      <c r="P7310" s="547"/>
      <c r="Q7310" s="547"/>
      <c r="R7310" s="547"/>
    </row>
    <row r="7311" spans="6:18" s="577" customFormat="1">
      <c r="F7311" s="545"/>
      <c r="H7311" s="545"/>
      <c r="J7311" s="545"/>
      <c r="O7311" s="578"/>
      <c r="P7311" s="547"/>
      <c r="Q7311" s="547"/>
      <c r="R7311" s="547"/>
    </row>
    <row r="7312" spans="6:18" s="577" customFormat="1">
      <c r="F7312" s="545"/>
      <c r="H7312" s="545"/>
      <c r="J7312" s="545"/>
      <c r="O7312" s="578"/>
      <c r="P7312" s="547"/>
      <c r="Q7312" s="547"/>
      <c r="R7312" s="547"/>
    </row>
    <row r="7313" spans="6:18" s="577" customFormat="1">
      <c r="F7313" s="545"/>
      <c r="H7313" s="545"/>
      <c r="J7313" s="545"/>
      <c r="O7313" s="578"/>
      <c r="P7313" s="547"/>
      <c r="Q7313" s="547"/>
      <c r="R7313" s="547"/>
    </row>
    <row r="7314" spans="6:18" s="577" customFormat="1">
      <c r="F7314" s="545"/>
      <c r="H7314" s="545"/>
      <c r="J7314" s="545"/>
      <c r="O7314" s="578"/>
      <c r="P7314" s="547"/>
      <c r="Q7314" s="547"/>
      <c r="R7314" s="547"/>
    </row>
    <row r="7315" spans="6:18" s="577" customFormat="1">
      <c r="F7315" s="545"/>
      <c r="H7315" s="545"/>
      <c r="J7315" s="545"/>
      <c r="O7315" s="578"/>
      <c r="P7315" s="547"/>
      <c r="Q7315" s="547"/>
      <c r="R7315" s="547"/>
    </row>
    <row r="7316" spans="6:18" s="577" customFormat="1">
      <c r="F7316" s="545"/>
      <c r="H7316" s="545"/>
      <c r="J7316" s="545"/>
      <c r="O7316" s="578"/>
      <c r="P7316" s="547"/>
      <c r="Q7316" s="547"/>
      <c r="R7316" s="547"/>
    </row>
    <row r="7317" spans="6:18" s="577" customFormat="1">
      <c r="F7317" s="545"/>
      <c r="H7317" s="545"/>
      <c r="J7317" s="545"/>
      <c r="O7317" s="578"/>
      <c r="P7317" s="547"/>
      <c r="Q7317" s="547"/>
      <c r="R7317" s="547"/>
    </row>
    <row r="7318" spans="6:18" s="577" customFormat="1">
      <c r="F7318" s="545"/>
      <c r="H7318" s="545"/>
      <c r="J7318" s="545"/>
      <c r="O7318" s="578"/>
      <c r="P7318" s="547"/>
      <c r="Q7318" s="547"/>
      <c r="R7318" s="547"/>
    </row>
    <row r="7319" spans="6:18" s="577" customFormat="1">
      <c r="F7319" s="545"/>
      <c r="H7319" s="545"/>
      <c r="J7319" s="545"/>
      <c r="O7319" s="578"/>
      <c r="P7319" s="547"/>
      <c r="Q7319" s="547"/>
      <c r="R7319" s="547"/>
    </row>
    <row r="7320" spans="6:18" s="577" customFormat="1">
      <c r="F7320" s="545"/>
      <c r="H7320" s="545"/>
      <c r="J7320" s="545"/>
      <c r="O7320" s="578"/>
      <c r="P7320" s="547"/>
      <c r="Q7320" s="547"/>
      <c r="R7320" s="547"/>
    </row>
    <row r="7321" spans="6:18" s="577" customFormat="1">
      <c r="F7321" s="545"/>
      <c r="H7321" s="545"/>
      <c r="J7321" s="545"/>
      <c r="O7321" s="578"/>
      <c r="P7321" s="547"/>
      <c r="Q7321" s="547"/>
      <c r="R7321" s="547"/>
    </row>
    <row r="7322" spans="6:18" s="577" customFormat="1">
      <c r="F7322" s="545"/>
      <c r="H7322" s="545"/>
      <c r="J7322" s="545"/>
      <c r="O7322" s="578"/>
      <c r="P7322" s="547"/>
      <c r="Q7322" s="547"/>
      <c r="R7322" s="547"/>
    </row>
    <row r="7323" spans="6:18" s="577" customFormat="1">
      <c r="F7323" s="545"/>
      <c r="H7323" s="545"/>
      <c r="J7323" s="545"/>
      <c r="O7323" s="578"/>
      <c r="P7323" s="547"/>
      <c r="Q7323" s="547"/>
      <c r="R7323" s="547"/>
    </row>
    <row r="7324" spans="6:18" s="577" customFormat="1">
      <c r="F7324" s="545"/>
      <c r="H7324" s="545"/>
      <c r="J7324" s="545"/>
      <c r="O7324" s="578"/>
      <c r="P7324" s="547"/>
      <c r="Q7324" s="547"/>
      <c r="R7324" s="547"/>
    </row>
    <row r="7325" spans="6:18" s="577" customFormat="1">
      <c r="F7325" s="545"/>
      <c r="H7325" s="545"/>
      <c r="J7325" s="545"/>
      <c r="O7325" s="578"/>
      <c r="P7325" s="547"/>
      <c r="Q7325" s="547"/>
      <c r="R7325" s="547"/>
    </row>
    <row r="7326" spans="6:18" s="577" customFormat="1">
      <c r="F7326" s="545"/>
      <c r="H7326" s="545"/>
      <c r="J7326" s="545"/>
      <c r="O7326" s="578"/>
      <c r="P7326" s="547"/>
      <c r="Q7326" s="547"/>
      <c r="R7326" s="547"/>
    </row>
    <row r="7327" spans="6:18" s="577" customFormat="1">
      <c r="F7327" s="545"/>
      <c r="H7327" s="545"/>
      <c r="J7327" s="545"/>
      <c r="O7327" s="578"/>
      <c r="P7327" s="547"/>
      <c r="Q7327" s="547"/>
      <c r="R7327" s="547"/>
    </row>
    <row r="7328" spans="6:18" s="577" customFormat="1">
      <c r="F7328" s="545"/>
      <c r="H7328" s="545"/>
      <c r="J7328" s="545"/>
      <c r="O7328" s="578"/>
      <c r="P7328" s="547"/>
      <c r="Q7328" s="547"/>
      <c r="R7328" s="547"/>
    </row>
    <row r="7329" spans="6:18" s="577" customFormat="1">
      <c r="F7329" s="545"/>
      <c r="H7329" s="545"/>
      <c r="J7329" s="545"/>
      <c r="O7329" s="578"/>
      <c r="P7329" s="547"/>
      <c r="Q7329" s="547"/>
      <c r="R7329" s="547"/>
    </row>
    <row r="7330" spans="6:18" s="577" customFormat="1">
      <c r="F7330" s="545"/>
      <c r="H7330" s="545"/>
      <c r="J7330" s="545"/>
      <c r="O7330" s="578"/>
      <c r="P7330" s="547"/>
      <c r="Q7330" s="547"/>
      <c r="R7330" s="547"/>
    </row>
    <row r="7331" spans="6:18" s="577" customFormat="1">
      <c r="F7331" s="545"/>
      <c r="H7331" s="545"/>
      <c r="J7331" s="545"/>
      <c r="O7331" s="578"/>
      <c r="P7331" s="547"/>
      <c r="Q7331" s="547"/>
      <c r="R7331" s="547"/>
    </row>
    <row r="7332" spans="6:18" s="577" customFormat="1">
      <c r="F7332" s="545"/>
      <c r="H7332" s="545"/>
      <c r="J7332" s="545"/>
      <c r="O7332" s="578"/>
      <c r="P7332" s="547"/>
      <c r="Q7332" s="547"/>
      <c r="R7332" s="547"/>
    </row>
    <row r="7333" spans="6:18" s="577" customFormat="1">
      <c r="F7333" s="545"/>
      <c r="H7333" s="545"/>
      <c r="J7333" s="545"/>
      <c r="O7333" s="578"/>
      <c r="P7333" s="547"/>
      <c r="Q7333" s="547"/>
      <c r="R7333" s="547"/>
    </row>
    <row r="7334" spans="6:18" s="577" customFormat="1">
      <c r="F7334" s="545"/>
      <c r="H7334" s="545"/>
      <c r="J7334" s="545"/>
      <c r="O7334" s="578"/>
      <c r="P7334" s="547"/>
      <c r="Q7334" s="547"/>
      <c r="R7334" s="547"/>
    </row>
    <row r="7335" spans="6:18" s="577" customFormat="1">
      <c r="F7335" s="545"/>
      <c r="H7335" s="545"/>
      <c r="J7335" s="545"/>
      <c r="O7335" s="578"/>
      <c r="P7335" s="547"/>
      <c r="Q7335" s="547"/>
      <c r="R7335" s="547"/>
    </row>
    <row r="7336" spans="6:18" s="577" customFormat="1">
      <c r="F7336" s="545"/>
      <c r="H7336" s="545"/>
      <c r="J7336" s="545"/>
      <c r="O7336" s="578"/>
      <c r="P7336" s="547"/>
      <c r="Q7336" s="547"/>
      <c r="R7336" s="547"/>
    </row>
    <row r="7337" spans="6:18" s="577" customFormat="1">
      <c r="F7337" s="545"/>
      <c r="H7337" s="545"/>
      <c r="J7337" s="545"/>
      <c r="O7337" s="578"/>
      <c r="P7337" s="547"/>
      <c r="Q7337" s="547"/>
      <c r="R7337" s="547"/>
    </row>
    <row r="7338" spans="6:18" s="577" customFormat="1">
      <c r="F7338" s="545"/>
      <c r="H7338" s="545"/>
      <c r="J7338" s="545"/>
      <c r="O7338" s="578"/>
      <c r="P7338" s="547"/>
      <c r="Q7338" s="547"/>
      <c r="R7338" s="547"/>
    </row>
    <row r="7339" spans="6:18" s="577" customFormat="1">
      <c r="F7339" s="545"/>
      <c r="H7339" s="545"/>
      <c r="J7339" s="545"/>
      <c r="O7339" s="578"/>
      <c r="P7339" s="547"/>
      <c r="Q7339" s="547"/>
      <c r="R7339" s="547"/>
    </row>
    <row r="7340" spans="6:18" s="577" customFormat="1">
      <c r="F7340" s="545"/>
      <c r="H7340" s="545"/>
      <c r="J7340" s="545"/>
      <c r="O7340" s="578"/>
      <c r="P7340" s="547"/>
      <c r="Q7340" s="547"/>
      <c r="R7340" s="547"/>
    </row>
    <row r="7341" spans="6:18" s="577" customFormat="1">
      <c r="F7341" s="545"/>
      <c r="H7341" s="545"/>
      <c r="J7341" s="545"/>
      <c r="O7341" s="578"/>
      <c r="P7341" s="547"/>
      <c r="Q7341" s="547"/>
      <c r="R7341" s="547"/>
    </row>
    <row r="7342" spans="6:18" s="577" customFormat="1">
      <c r="F7342" s="545"/>
      <c r="H7342" s="545"/>
      <c r="J7342" s="545"/>
      <c r="O7342" s="578"/>
      <c r="P7342" s="547"/>
      <c r="Q7342" s="547"/>
      <c r="R7342" s="547"/>
    </row>
    <row r="7343" spans="6:18" s="577" customFormat="1">
      <c r="F7343" s="545"/>
      <c r="H7343" s="545"/>
      <c r="J7343" s="545"/>
      <c r="O7343" s="578"/>
      <c r="P7343" s="547"/>
      <c r="Q7343" s="547"/>
      <c r="R7343" s="547"/>
    </row>
    <row r="7344" spans="6:18" s="577" customFormat="1">
      <c r="F7344" s="545"/>
      <c r="H7344" s="545"/>
      <c r="J7344" s="545"/>
      <c r="O7344" s="578"/>
      <c r="P7344" s="547"/>
      <c r="Q7344" s="547"/>
      <c r="R7344" s="547"/>
    </row>
    <row r="7345" spans="6:18" s="577" customFormat="1">
      <c r="F7345" s="545"/>
      <c r="H7345" s="545"/>
      <c r="J7345" s="545"/>
      <c r="O7345" s="578"/>
      <c r="P7345" s="547"/>
      <c r="Q7345" s="547"/>
      <c r="R7345" s="547"/>
    </row>
    <row r="7346" spans="6:18" s="577" customFormat="1">
      <c r="F7346" s="545"/>
      <c r="H7346" s="545"/>
      <c r="J7346" s="545"/>
      <c r="O7346" s="578"/>
      <c r="P7346" s="547"/>
      <c r="Q7346" s="547"/>
      <c r="R7346" s="547"/>
    </row>
    <row r="7347" spans="6:18" s="577" customFormat="1">
      <c r="F7347" s="545"/>
      <c r="H7347" s="545"/>
      <c r="J7347" s="545"/>
      <c r="O7347" s="578"/>
      <c r="P7347" s="547"/>
      <c r="Q7347" s="547"/>
      <c r="R7347" s="547"/>
    </row>
    <row r="7348" spans="6:18" s="577" customFormat="1">
      <c r="F7348" s="545"/>
      <c r="H7348" s="545"/>
      <c r="J7348" s="545"/>
      <c r="O7348" s="578"/>
      <c r="P7348" s="547"/>
      <c r="Q7348" s="547"/>
      <c r="R7348" s="547"/>
    </row>
    <row r="7349" spans="6:18" s="577" customFormat="1">
      <c r="F7349" s="545"/>
      <c r="H7349" s="545"/>
      <c r="J7349" s="545"/>
      <c r="O7349" s="578"/>
      <c r="P7349" s="547"/>
      <c r="Q7349" s="547"/>
      <c r="R7349" s="547"/>
    </row>
    <row r="7350" spans="6:18" s="577" customFormat="1">
      <c r="F7350" s="545"/>
      <c r="H7350" s="545"/>
      <c r="J7350" s="545"/>
      <c r="O7350" s="578"/>
      <c r="P7350" s="547"/>
      <c r="Q7350" s="547"/>
      <c r="R7350" s="547"/>
    </row>
    <row r="7351" spans="6:18" s="577" customFormat="1">
      <c r="F7351" s="545"/>
      <c r="H7351" s="545"/>
      <c r="J7351" s="545"/>
      <c r="O7351" s="578"/>
      <c r="P7351" s="547"/>
      <c r="Q7351" s="547"/>
      <c r="R7351" s="547"/>
    </row>
    <row r="7352" spans="6:18" s="577" customFormat="1">
      <c r="F7352" s="545"/>
      <c r="H7352" s="545"/>
      <c r="J7352" s="545"/>
      <c r="O7352" s="578"/>
      <c r="P7352" s="547"/>
      <c r="Q7352" s="547"/>
      <c r="R7352" s="547"/>
    </row>
    <row r="7353" spans="6:18" s="577" customFormat="1">
      <c r="F7353" s="545"/>
      <c r="H7353" s="545"/>
      <c r="J7353" s="545"/>
      <c r="O7353" s="578"/>
      <c r="P7353" s="547"/>
      <c r="Q7353" s="547"/>
      <c r="R7353" s="547"/>
    </row>
    <row r="7354" spans="6:18" s="577" customFormat="1">
      <c r="F7354" s="545"/>
      <c r="H7354" s="545"/>
      <c r="J7354" s="545"/>
      <c r="O7354" s="578"/>
      <c r="P7354" s="547"/>
      <c r="Q7354" s="547"/>
      <c r="R7354" s="547"/>
    </row>
    <row r="7355" spans="6:18" s="577" customFormat="1">
      <c r="F7355" s="545"/>
      <c r="H7355" s="545"/>
      <c r="J7355" s="545"/>
      <c r="O7355" s="578"/>
      <c r="P7355" s="547"/>
      <c r="Q7355" s="547"/>
      <c r="R7355" s="547"/>
    </row>
    <row r="7356" spans="6:18" s="577" customFormat="1">
      <c r="F7356" s="545"/>
      <c r="H7356" s="545"/>
      <c r="J7356" s="545"/>
      <c r="O7356" s="578"/>
      <c r="P7356" s="547"/>
      <c r="Q7356" s="547"/>
      <c r="R7356" s="547"/>
    </row>
    <row r="7357" spans="6:18" s="577" customFormat="1">
      <c r="F7357" s="545"/>
      <c r="H7357" s="545"/>
      <c r="J7357" s="545"/>
      <c r="O7357" s="578"/>
      <c r="P7357" s="547"/>
      <c r="Q7357" s="547"/>
      <c r="R7357" s="547"/>
    </row>
    <row r="7358" spans="6:18" s="577" customFormat="1">
      <c r="F7358" s="545"/>
      <c r="H7358" s="545"/>
      <c r="J7358" s="545"/>
      <c r="O7358" s="578"/>
      <c r="P7358" s="547"/>
      <c r="Q7358" s="547"/>
      <c r="R7358" s="547"/>
    </row>
    <row r="7359" spans="6:18" s="577" customFormat="1">
      <c r="F7359" s="545"/>
      <c r="H7359" s="545"/>
      <c r="J7359" s="545"/>
      <c r="O7359" s="578"/>
      <c r="P7359" s="547"/>
      <c r="Q7359" s="547"/>
      <c r="R7359" s="547"/>
    </row>
    <row r="7360" spans="6:18" s="577" customFormat="1">
      <c r="F7360" s="545"/>
      <c r="H7360" s="545"/>
      <c r="J7360" s="545"/>
      <c r="O7360" s="578"/>
      <c r="P7360" s="547"/>
      <c r="Q7360" s="547"/>
      <c r="R7360" s="547"/>
    </row>
    <row r="7361" spans="6:18" s="577" customFormat="1">
      <c r="F7361" s="545"/>
      <c r="H7361" s="545"/>
      <c r="J7361" s="545"/>
      <c r="O7361" s="578"/>
      <c r="P7361" s="547"/>
      <c r="Q7361" s="547"/>
      <c r="R7361" s="547"/>
    </row>
    <row r="7362" spans="6:18" s="577" customFormat="1">
      <c r="F7362" s="545"/>
      <c r="H7362" s="545"/>
      <c r="J7362" s="545"/>
      <c r="O7362" s="578"/>
      <c r="P7362" s="547"/>
      <c r="Q7362" s="547"/>
      <c r="R7362" s="547"/>
    </row>
    <row r="7363" spans="6:18" s="577" customFormat="1">
      <c r="F7363" s="545"/>
      <c r="H7363" s="545"/>
      <c r="J7363" s="545"/>
      <c r="O7363" s="578"/>
      <c r="P7363" s="547"/>
      <c r="Q7363" s="547"/>
      <c r="R7363" s="547"/>
    </row>
    <row r="7364" spans="6:18" s="577" customFormat="1">
      <c r="F7364" s="545"/>
      <c r="H7364" s="545"/>
      <c r="J7364" s="545"/>
      <c r="O7364" s="578"/>
      <c r="P7364" s="547"/>
      <c r="Q7364" s="547"/>
      <c r="R7364" s="547"/>
    </row>
    <row r="7365" spans="6:18" s="577" customFormat="1">
      <c r="F7365" s="545"/>
      <c r="H7365" s="545"/>
      <c r="J7365" s="545"/>
      <c r="O7365" s="578"/>
      <c r="P7365" s="547"/>
      <c r="Q7365" s="547"/>
      <c r="R7365" s="547"/>
    </row>
    <row r="7366" spans="6:18" s="577" customFormat="1">
      <c r="F7366" s="545"/>
      <c r="H7366" s="545"/>
      <c r="J7366" s="545"/>
      <c r="O7366" s="578"/>
      <c r="P7366" s="547"/>
      <c r="Q7366" s="547"/>
      <c r="R7366" s="547"/>
    </row>
    <row r="7367" spans="6:18" s="577" customFormat="1">
      <c r="F7367" s="545"/>
      <c r="H7367" s="545"/>
      <c r="J7367" s="545"/>
      <c r="O7367" s="578"/>
      <c r="P7367" s="547"/>
      <c r="Q7367" s="547"/>
      <c r="R7367" s="547"/>
    </row>
    <row r="7368" spans="6:18" s="577" customFormat="1">
      <c r="F7368" s="545"/>
      <c r="H7368" s="545"/>
      <c r="J7368" s="545"/>
      <c r="O7368" s="578"/>
      <c r="P7368" s="547"/>
      <c r="Q7368" s="547"/>
      <c r="R7368" s="547"/>
    </row>
    <row r="7369" spans="6:18" s="577" customFormat="1">
      <c r="F7369" s="545"/>
      <c r="H7369" s="545"/>
      <c r="J7369" s="545"/>
      <c r="O7369" s="578"/>
      <c r="P7369" s="547"/>
      <c r="Q7369" s="547"/>
      <c r="R7369" s="547"/>
    </row>
    <row r="7370" spans="6:18" s="577" customFormat="1">
      <c r="F7370" s="545"/>
      <c r="H7370" s="545"/>
      <c r="J7370" s="545"/>
      <c r="O7370" s="578"/>
      <c r="P7370" s="547"/>
      <c r="Q7370" s="547"/>
      <c r="R7370" s="547"/>
    </row>
    <row r="7371" spans="6:18" s="577" customFormat="1">
      <c r="F7371" s="545"/>
      <c r="H7371" s="545"/>
      <c r="J7371" s="545"/>
      <c r="O7371" s="578"/>
      <c r="P7371" s="547"/>
      <c r="Q7371" s="547"/>
      <c r="R7371" s="547"/>
    </row>
    <row r="7372" spans="6:18" s="577" customFormat="1">
      <c r="F7372" s="545"/>
      <c r="H7372" s="545"/>
      <c r="J7372" s="545"/>
      <c r="O7372" s="578"/>
      <c r="P7372" s="547"/>
      <c r="Q7372" s="547"/>
      <c r="R7372" s="547"/>
    </row>
    <row r="7373" spans="6:18" s="577" customFormat="1">
      <c r="F7373" s="545"/>
      <c r="H7373" s="545"/>
      <c r="J7373" s="545"/>
      <c r="O7373" s="578"/>
      <c r="P7373" s="547"/>
      <c r="Q7373" s="547"/>
      <c r="R7373" s="547"/>
    </row>
    <row r="7374" spans="6:18" s="577" customFormat="1">
      <c r="F7374" s="545"/>
      <c r="H7374" s="545"/>
      <c r="J7374" s="545"/>
      <c r="O7374" s="578"/>
      <c r="P7374" s="547"/>
      <c r="Q7374" s="547"/>
      <c r="R7374" s="547"/>
    </row>
    <row r="7375" spans="6:18" s="577" customFormat="1">
      <c r="F7375" s="545"/>
      <c r="H7375" s="545"/>
      <c r="J7375" s="545"/>
      <c r="O7375" s="578"/>
      <c r="P7375" s="547"/>
      <c r="Q7375" s="547"/>
      <c r="R7375" s="547"/>
    </row>
    <row r="7376" spans="6:18" s="577" customFormat="1">
      <c r="F7376" s="545"/>
      <c r="H7376" s="545"/>
      <c r="J7376" s="545"/>
      <c r="O7376" s="578"/>
      <c r="P7376" s="547"/>
      <c r="Q7376" s="547"/>
      <c r="R7376" s="547"/>
    </row>
    <row r="7377" spans="6:18" s="577" customFormat="1">
      <c r="F7377" s="545"/>
      <c r="H7377" s="545"/>
      <c r="J7377" s="545"/>
      <c r="O7377" s="578"/>
      <c r="P7377" s="547"/>
      <c r="Q7377" s="547"/>
      <c r="R7377" s="547"/>
    </row>
    <row r="7378" spans="6:18" s="577" customFormat="1">
      <c r="F7378" s="545"/>
      <c r="H7378" s="545"/>
      <c r="J7378" s="545"/>
      <c r="O7378" s="578"/>
      <c r="P7378" s="547"/>
      <c r="Q7378" s="547"/>
      <c r="R7378" s="547"/>
    </row>
    <row r="7379" spans="6:18" s="577" customFormat="1">
      <c r="F7379" s="545"/>
      <c r="H7379" s="545"/>
      <c r="J7379" s="545"/>
      <c r="O7379" s="578"/>
      <c r="P7379" s="547"/>
      <c r="Q7379" s="547"/>
      <c r="R7379" s="547"/>
    </row>
    <row r="7380" spans="6:18" s="577" customFormat="1">
      <c r="F7380" s="545"/>
      <c r="H7380" s="545"/>
      <c r="J7380" s="545"/>
      <c r="O7380" s="578"/>
      <c r="P7380" s="547"/>
      <c r="Q7380" s="547"/>
      <c r="R7380" s="547"/>
    </row>
    <row r="7381" spans="6:18" s="577" customFormat="1">
      <c r="F7381" s="545"/>
      <c r="H7381" s="545"/>
      <c r="J7381" s="545"/>
      <c r="O7381" s="578"/>
      <c r="P7381" s="547"/>
      <c r="Q7381" s="547"/>
      <c r="R7381" s="547"/>
    </row>
    <row r="7382" spans="6:18" s="577" customFormat="1">
      <c r="F7382" s="545"/>
      <c r="H7382" s="545"/>
      <c r="J7382" s="545"/>
      <c r="O7382" s="578"/>
      <c r="P7382" s="547"/>
      <c r="Q7382" s="547"/>
      <c r="R7382" s="547"/>
    </row>
    <row r="7383" spans="6:18" s="577" customFormat="1">
      <c r="F7383" s="545"/>
      <c r="H7383" s="545"/>
      <c r="J7383" s="545"/>
      <c r="O7383" s="578"/>
      <c r="P7383" s="547"/>
      <c r="Q7383" s="547"/>
      <c r="R7383" s="547"/>
    </row>
    <row r="7384" spans="6:18" s="577" customFormat="1">
      <c r="F7384" s="545"/>
      <c r="H7384" s="545"/>
      <c r="J7384" s="545"/>
      <c r="O7384" s="578"/>
      <c r="P7384" s="547"/>
      <c r="Q7384" s="547"/>
      <c r="R7384" s="547"/>
    </row>
    <row r="7385" spans="6:18" s="577" customFormat="1">
      <c r="F7385" s="545"/>
      <c r="H7385" s="545"/>
      <c r="J7385" s="545"/>
      <c r="O7385" s="578"/>
      <c r="P7385" s="547"/>
      <c r="Q7385" s="547"/>
      <c r="R7385" s="547"/>
    </row>
    <row r="7386" spans="6:18" s="577" customFormat="1">
      <c r="F7386" s="545"/>
      <c r="H7386" s="545"/>
      <c r="J7386" s="545"/>
      <c r="O7386" s="578"/>
      <c r="P7386" s="547"/>
      <c r="Q7386" s="547"/>
      <c r="R7386" s="547"/>
    </row>
    <row r="7387" spans="6:18" s="577" customFormat="1">
      <c r="F7387" s="545"/>
      <c r="H7387" s="545"/>
      <c r="J7387" s="545"/>
      <c r="O7387" s="578"/>
      <c r="P7387" s="547"/>
      <c r="Q7387" s="547"/>
      <c r="R7387" s="547"/>
    </row>
    <row r="7388" spans="6:18" s="577" customFormat="1">
      <c r="F7388" s="545"/>
      <c r="H7388" s="545"/>
      <c r="J7388" s="545"/>
      <c r="O7388" s="578"/>
      <c r="P7388" s="547"/>
      <c r="Q7388" s="547"/>
      <c r="R7388" s="547"/>
    </row>
    <row r="7389" spans="6:18" s="577" customFormat="1">
      <c r="F7389" s="545"/>
      <c r="H7389" s="545"/>
      <c r="J7389" s="545"/>
      <c r="O7389" s="578"/>
      <c r="P7389" s="547"/>
      <c r="Q7389" s="547"/>
      <c r="R7389" s="547"/>
    </row>
    <row r="7390" spans="6:18" s="577" customFormat="1">
      <c r="F7390" s="545"/>
      <c r="H7390" s="545"/>
      <c r="J7390" s="545"/>
      <c r="O7390" s="578"/>
      <c r="P7390" s="547"/>
      <c r="Q7390" s="547"/>
      <c r="R7390" s="547"/>
    </row>
    <row r="7391" spans="6:18" s="577" customFormat="1">
      <c r="F7391" s="545"/>
      <c r="H7391" s="545"/>
      <c r="J7391" s="545"/>
      <c r="O7391" s="578"/>
      <c r="P7391" s="547"/>
      <c r="Q7391" s="547"/>
      <c r="R7391" s="547"/>
    </row>
    <row r="7392" spans="6:18" s="577" customFormat="1">
      <c r="F7392" s="545"/>
      <c r="H7392" s="545"/>
      <c r="J7392" s="545"/>
      <c r="O7392" s="578"/>
      <c r="P7392" s="547"/>
      <c r="Q7392" s="547"/>
      <c r="R7392" s="547"/>
    </row>
    <row r="7393" spans="6:18" s="577" customFormat="1">
      <c r="F7393" s="545"/>
      <c r="H7393" s="545"/>
      <c r="J7393" s="545"/>
      <c r="O7393" s="578"/>
      <c r="P7393" s="547"/>
      <c r="Q7393" s="547"/>
      <c r="R7393" s="547"/>
    </row>
    <row r="7394" spans="6:18" s="577" customFormat="1">
      <c r="F7394" s="545"/>
      <c r="H7394" s="545"/>
      <c r="J7394" s="545"/>
      <c r="O7394" s="578"/>
      <c r="P7394" s="547"/>
      <c r="Q7394" s="547"/>
      <c r="R7394" s="547"/>
    </row>
    <row r="7395" spans="6:18" s="577" customFormat="1">
      <c r="F7395" s="545"/>
      <c r="H7395" s="545"/>
      <c r="J7395" s="545"/>
      <c r="O7395" s="578"/>
      <c r="P7395" s="547"/>
      <c r="Q7395" s="547"/>
      <c r="R7395" s="547"/>
    </row>
    <row r="7396" spans="6:18" s="577" customFormat="1">
      <c r="F7396" s="545"/>
      <c r="H7396" s="545"/>
      <c r="J7396" s="545"/>
      <c r="O7396" s="578"/>
      <c r="P7396" s="547"/>
      <c r="Q7396" s="547"/>
      <c r="R7396" s="547"/>
    </row>
    <row r="7397" spans="6:18" s="577" customFormat="1">
      <c r="F7397" s="545"/>
      <c r="H7397" s="545"/>
      <c r="J7397" s="545"/>
      <c r="O7397" s="578"/>
      <c r="P7397" s="547"/>
      <c r="Q7397" s="547"/>
      <c r="R7397" s="547"/>
    </row>
    <row r="7398" spans="6:18" s="577" customFormat="1">
      <c r="F7398" s="545"/>
      <c r="H7398" s="545"/>
      <c r="J7398" s="545"/>
      <c r="O7398" s="578"/>
      <c r="P7398" s="547"/>
      <c r="Q7398" s="547"/>
      <c r="R7398" s="547"/>
    </row>
    <row r="7399" spans="6:18" s="577" customFormat="1">
      <c r="F7399" s="545"/>
      <c r="H7399" s="545"/>
      <c r="J7399" s="545"/>
      <c r="O7399" s="578"/>
      <c r="P7399" s="547"/>
      <c r="Q7399" s="547"/>
      <c r="R7399" s="547"/>
    </row>
    <row r="7400" spans="6:18" s="577" customFormat="1">
      <c r="F7400" s="545"/>
      <c r="H7400" s="545"/>
      <c r="J7400" s="545"/>
      <c r="O7400" s="578"/>
      <c r="P7400" s="547"/>
      <c r="Q7400" s="547"/>
      <c r="R7400" s="547"/>
    </row>
    <row r="7401" spans="6:18" s="577" customFormat="1">
      <c r="F7401" s="545"/>
      <c r="H7401" s="545"/>
      <c r="J7401" s="545"/>
      <c r="O7401" s="578"/>
      <c r="P7401" s="547"/>
      <c r="Q7401" s="547"/>
      <c r="R7401" s="547"/>
    </row>
    <row r="7402" spans="6:18" s="577" customFormat="1">
      <c r="F7402" s="545"/>
      <c r="H7402" s="545"/>
      <c r="J7402" s="545"/>
      <c r="O7402" s="578"/>
      <c r="P7402" s="547"/>
      <c r="Q7402" s="547"/>
      <c r="R7402" s="547"/>
    </row>
    <row r="7403" spans="6:18" s="577" customFormat="1">
      <c r="F7403" s="545"/>
      <c r="H7403" s="545"/>
      <c r="J7403" s="545"/>
      <c r="O7403" s="578"/>
      <c r="P7403" s="547"/>
      <c r="Q7403" s="547"/>
      <c r="R7403" s="547"/>
    </row>
    <row r="7404" spans="6:18" s="577" customFormat="1">
      <c r="F7404" s="545"/>
      <c r="H7404" s="545"/>
      <c r="J7404" s="545"/>
      <c r="O7404" s="578"/>
      <c r="P7404" s="547"/>
      <c r="Q7404" s="547"/>
      <c r="R7404" s="547"/>
    </row>
    <row r="7405" spans="6:18" s="577" customFormat="1">
      <c r="F7405" s="545"/>
      <c r="H7405" s="545"/>
      <c r="J7405" s="545"/>
      <c r="O7405" s="578"/>
      <c r="P7405" s="547"/>
      <c r="Q7405" s="547"/>
      <c r="R7405" s="547"/>
    </row>
    <row r="7406" spans="6:18" s="577" customFormat="1">
      <c r="F7406" s="545"/>
      <c r="H7406" s="545"/>
      <c r="J7406" s="545"/>
      <c r="O7406" s="578"/>
      <c r="P7406" s="547"/>
      <c r="Q7406" s="547"/>
      <c r="R7406" s="547"/>
    </row>
    <row r="7407" spans="6:18" s="577" customFormat="1">
      <c r="F7407" s="545"/>
      <c r="H7407" s="545"/>
      <c r="J7407" s="545"/>
      <c r="O7407" s="578"/>
      <c r="P7407" s="547"/>
      <c r="Q7407" s="547"/>
      <c r="R7407" s="547"/>
    </row>
    <row r="7408" spans="6:18" s="577" customFormat="1">
      <c r="F7408" s="545"/>
      <c r="H7408" s="545"/>
      <c r="J7408" s="545"/>
      <c r="O7408" s="578"/>
      <c r="P7408" s="547"/>
      <c r="Q7408" s="547"/>
      <c r="R7408" s="547"/>
    </row>
    <row r="7409" spans="6:18" s="577" customFormat="1">
      <c r="F7409" s="545"/>
      <c r="H7409" s="545"/>
      <c r="J7409" s="545"/>
      <c r="O7409" s="578"/>
      <c r="P7409" s="547"/>
      <c r="Q7409" s="547"/>
      <c r="R7409" s="547"/>
    </row>
    <row r="7410" spans="6:18" s="577" customFormat="1">
      <c r="F7410" s="545"/>
      <c r="H7410" s="545"/>
      <c r="J7410" s="545"/>
      <c r="O7410" s="578"/>
      <c r="P7410" s="547"/>
      <c r="Q7410" s="547"/>
      <c r="R7410" s="547"/>
    </row>
    <row r="7411" spans="6:18" s="577" customFormat="1">
      <c r="F7411" s="545"/>
      <c r="H7411" s="545"/>
      <c r="J7411" s="545"/>
      <c r="O7411" s="578"/>
      <c r="P7411" s="547"/>
      <c r="Q7411" s="547"/>
      <c r="R7411" s="547"/>
    </row>
    <row r="7412" spans="6:18" s="577" customFormat="1">
      <c r="F7412" s="545"/>
      <c r="H7412" s="545"/>
      <c r="J7412" s="545"/>
      <c r="O7412" s="578"/>
      <c r="P7412" s="547"/>
      <c r="Q7412" s="547"/>
      <c r="R7412" s="547"/>
    </row>
    <row r="7413" spans="6:18" s="577" customFormat="1">
      <c r="F7413" s="545"/>
      <c r="H7413" s="545"/>
      <c r="J7413" s="545"/>
      <c r="O7413" s="578"/>
      <c r="P7413" s="547"/>
      <c r="Q7413" s="547"/>
      <c r="R7413" s="547"/>
    </row>
    <row r="7414" spans="6:18" s="577" customFormat="1">
      <c r="F7414" s="545"/>
      <c r="H7414" s="545"/>
      <c r="J7414" s="545"/>
      <c r="O7414" s="578"/>
      <c r="P7414" s="547"/>
      <c r="Q7414" s="547"/>
      <c r="R7414" s="547"/>
    </row>
    <row r="7415" spans="6:18" s="577" customFormat="1">
      <c r="F7415" s="545"/>
      <c r="H7415" s="545"/>
      <c r="J7415" s="545"/>
      <c r="O7415" s="578"/>
      <c r="P7415" s="547"/>
      <c r="Q7415" s="547"/>
      <c r="R7415" s="547"/>
    </row>
    <row r="7416" spans="6:18" s="577" customFormat="1">
      <c r="F7416" s="545"/>
      <c r="H7416" s="545"/>
      <c r="J7416" s="545"/>
      <c r="O7416" s="578"/>
      <c r="P7416" s="547"/>
      <c r="Q7416" s="547"/>
      <c r="R7416" s="547"/>
    </row>
    <row r="7417" spans="6:18" s="577" customFormat="1">
      <c r="F7417" s="545"/>
      <c r="H7417" s="545"/>
      <c r="J7417" s="545"/>
      <c r="O7417" s="578"/>
      <c r="P7417" s="547"/>
      <c r="Q7417" s="547"/>
      <c r="R7417" s="547"/>
    </row>
    <row r="7418" spans="6:18" s="577" customFormat="1">
      <c r="F7418" s="545"/>
      <c r="H7418" s="545"/>
      <c r="J7418" s="545"/>
      <c r="O7418" s="578"/>
      <c r="P7418" s="547"/>
      <c r="Q7418" s="547"/>
      <c r="R7418" s="547"/>
    </row>
    <row r="7419" spans="6:18" s="577" customFormat="1">
      <c r="F7419" s="545"/>
      <c r="H7419" s="545"/>
      <c r="J7419" s="545"/>
      <c r="O7419" s="578"/>
      <c r="P7419" s="547"/>
      <c r="Q7419" s="547"/>
      <c r="R7419" s="547"/>
    </row>
    <row r="7420" spans="6:18" s="577" customFormat="1">
      <c r="F7420" s="545"/>
      <c r="H7420" s="545"/>
      <c r="J7420" s="545"/>
      <c r="O7420" s="578"/>
      <c r="P7420" s="547"/>
      <c r="Q7420" s="547"/>
      <c r="R7420" s="547"/>
    </row>
    <row r="7421" spans="6:18" s="577" customFormat="1">
      <c r="F7421" s="545"/>
      <c r="H7421" s="545"/>
      <c r="J7421" s="545"/>
      <c r="O7421" s="578"/>
      <c r="P7421" s="547"/>
      <c r="Q7421" s="547"/>
      <c r="R7421" s="547"/>
    </row>
    <row r="7422" spans="6:18" s="577" customFormat="1">
      <c r="F7422" s="545"/>
      <c r="H7422" s="545"/>
      <c r="J7422" s="545"/>
      <c r="O7422" s="578"/>
      <c r="P7422" s="547"/>
      <c r="Q7422" s="547"/>
      <c r="R7422" s="547"/>
    </row>
    <row r="7423" spans="6:18" s="577" customFormat="1">
      <c r="F7423" s="545"/>
      <c r="H7423" s="545"/>
      <c r="J7423" s="545"/>
      <c r="O7423" s="578"/>
      <c r="P7423" s="547"/>
      <c r="Q7423" s="547"/>
      <c r="R7423" s="547"/>
    </row>
    <row r="7424" spans="6:18" s="577" customFormat="1">
      <c r="F7424" s="545"/>
      <c r="H7424" s="545"/>
      <c r="J7424" s="545"/>
      <c r="O7424" s="578"/>
      <c r="P7424" s="547"/>
      <c r="Q7424" s="547"/>
      <c r="R7424" s="547"/>
    </row>
    <row r="7425" spans="6:18" s="577" customFormat="1">
      <c r="F7425" s="545"/>
      <c r="H7425" s="545"/>
      <c r="J7425" s="545"/>
      <c r="O7425" s="578"/>
      <c r="P7425" s="547"/>
      <c r="Q7425" s="547"/>
      <c r="R7425" s="547"/>
    </row>
    <row r="7426" spans="6:18" s="577" customFormat="1">
      <c r="F7426" s="545"/>
      <c r="H7426" s="545"/>
      <c r="J7426" s="545"/>
      <c r="O7426" s="578"/>
      <c r="P7426" s="547"/>
      <c r="Q7426" s="547"/>
      <c r="R7426" s="547"/>
    </row>
    <row r="7427" spans="6:18" s="577" customFormat="1">
      <c r="F7427" s="545"/>
      <c r="H7427" s="545"/>
      <c r="J7427" s="545"/>
      <c r="O7427" s="578"/>
      <c r="P7427" s="547"/>
      <c r="Q7427" s="547"/>
      <c r="R7427" s="547"/>
    </row>
    <row r="7428" spans="6:18" s="577" customFormat="1">
      <c r="F7428" s="545"/>
      <c r="H7428" s="545"/>
      <c r="J7428" s="545"/>
      <c r="O7428" s="578"/>
      <c r="P7428" s="547"/>
      <c r="Q7428" s="547"/>
      <c r="R7428" s="547"/>
    </row>
    <row r="7429" spans="6:18" s="577" customFormat="1">
      <c r="F7429" s="545"/>
      <c r="H7429" s="545"/>
      <c r="J7429" s="545"/>
      <c r="O7429" s="578"/>
      <c r="P7429" s="547"/>
      <c r="Q7429" s="547"/>
      <c r="R7429" s="547"/>
    </row>
    <row r="7430" spans="6:18" s="577" customFormat="1">
      <c r="F7430" s="545"/>
      <c r="H7430" s="545"/>
      <c r="J7430" s="545"/>
      <c r="O7430" s="578"/>
      <c r="P7430" s="547"/>
      <c r="Q7430" s="547"/>
      <c r="R7430" s="547"/>
    </row>
    <row r="7431" spans="6:18" s="577" customFormat="1">
      <c r="F7431" s="545"/>
      <c r="H7431" s="545"/>
      <c r="J7431" s="545"/>
      <c r="O7431" s="578"/>
      <c r="P7431" s="547"/>
      <c r="Q7431" s="547"/>
      <c r="R7431" s="547"/>
    </row>
    <row r="7432" spans="6:18" s="577" customFormat="1">
      <c r="F7432" s="545"/>
      <c r="H7432" s="545"/>
      <c r="J7432" s="545"/>
      <c r="O7432" s="578"/>
      <c r="P7432" s="547"/>
      <c r="Q7432" s="547"/>
      <c r="R7432" s="547"/>
    </row>
    <row r="7433" spans="6:18" s="577" customFormat="1">
      <c r="F7433" s="545"/>
      <c r="H7433" s="545"/>
      <c r="J7433" s="545"/>
      <c r="O7433" s="578"/>
      <c r="P7433" s="547"/>
      <c r="Q7433" s="547"/>
      <c r="R7433" s="547"/>
    </row>
    <row r="7434" spans="6:18" s="577" customFormat="1">
      <c r="F7434" s="545"/>
      <c r="H7434" s="545"/>
      <c r="J7434" s="545"/>
      <c r="O7434" s="578"/>
      <c r="P7434" s="547"/>
      <c r="Q7434" s="547"/>
      <c r="R7434" s="547"/>
    </row>
    <row r="7435" spans="6:18" s="577" customFormat="1">
      <c r="F7435" s="545"/>
      <c r="H7435" s="545"/>
      <c r="J7435" s="545"/>
      <c r="O7435" s="578"/>
      <c r="P7435" s="547"/>
      <c r="Q7435" s="547"/>
      <c r="R7435" s="547"/>
    </row>
    <row r="7436" spans="6:18" s="577" customFormat="1">
      <c r="F7436" s="545"/>
      <c r="H7436" s="545"/>
      <c r="J7436" s="545"/>
      <c r="O7436" s="578"/>
      <c r="P7436" s="547"/>
      <c r="Q7436" s="547"/>
      <c r="R7436" s="547"/>
    </row>
    <row r="7437" spans="6:18" s="577" customFormat="1">
      <c r="F7437" s="545"/>
      <c r="H7437" s="545"/>
      <c r="J7437" s="545"/>
      <c r="O7437" s="578"/>
      <c r="P7437" s="547"/>
      <c r="Q7437" s="547"/>
      <c r="R7437" s="547"/>
    </row>
    <row r="7438" spans="6:18" s="577" customFormat="1">
      <c r="F7438" s="545"/>
      <c r="H7438" s="545"/>
      <c r="J7438" s="545"/>
      <c r="O7438" s="578"/>
      <c r="P7438" s="547"/>
      <c r="Q7438" s="547"/>
      <c r="R7438" s="547"/>
    </row>
    <row r="7439" spans="6:18" s="577" customFormat="1">
      <c r="F7439" s="545"/>
      <c r="H7439" s="545"/>
      <c r="J7439" s="545"/>
      <c r="O7439" s="578"/>
      <c r="P7439" s="547"/>
      <c r="Q7439" s="547"/>
      <c r="R7439" s="547"/>
    </row>
    <row r="7440" spans="6:18" s="577" customFormat="1">
      <c r="F7440" s="545"/>
      <c r="H7440" s="545"/>
      <c r="J7440" s="545"/>
      <c r="O7440" s="578"/>
      <c r="P7440" s="547"/>
      <c r="Q7440" s="547"/>
      <c r="R7440" s="547"/>
    </row>
    <row r="7441" spans="6:18" s="577" customFormat="1">
      <c r="F7441" s="545"/>
      <c r="H7441" s="545"/>
      <c r="J7441" s="545"/>
      <c r="O7441" s="578"/>
      <c r="P7441" s="547"/>
      <c r="Q7441" s="547"/>
      <c r="R7441" s="547"/>
    </row>
    <row r="7442" spans="6:18" s="577" customFormat="1">
      <c r="F7442" s="545"/>
      <c r="H7442" s="545"/>
      <c r="J7442" s="545"/>
      <c r="O7442" s="578"/>
      <c r="P7442" s="547"/>
      <c r="Q7442" s="547"/>
      <c r="R7442" s="547"/>
    </row>
    <row r="7443" spans="6:18" s="577" customFormat="1">
      <c r="F7443" s="545"/>
      <c r="H7443" s="545"/>
      <c r="J7443" s="545"/>
      <c r="O7443" s="578"/>
      <c r="P7443" s="547"/>
      <c r="Q7443" s="547"/>
      <c r="R7443" s="547"/>
    </row>
    <row r="7444" spans="6:18" s="577" customFormat="1">
      <c r="F7444" s="545"/>
      <c r="H7444" s="545"/>
      <c r="J7444" s="545"/>
      <c r="O7444" s="578"/>
      <c r="P7444" s="547"/>
      <c r="Q7444" s="547"/>
      <c r="R7444" s="547"/>
    </row>
    <row r="7445" spans="6:18" s="577" customFormat="1">
      <c r="F7445" s="545"/>
      <c r="H7445" s="545"/>
      <c r="J7445" s="545"/>
      <c r="O7445" s="578"/>
      <c r="P7445" s="547"/>
      <c r="Q7445" s="547"/>
      <c r="R7445" s="547"/>
    </row>
    <row r="7446" spans="6:18" s="577" customFormat="1">
      <c r="F7446" s="545"/>
      <c r="H7446" s="545"/>
      <c r="J7446" s="545"/>
      <c r="O7446" s="578"/>
      <c r="P7446" s="547"/>
      <c r="Q7446" s="547"/>
      <c r="R7446" s="547"/>
    </row>
    <row r="7447" spans="6:18" s="577" customFormat="1">
      <c r="F7447" s="545"/>
      <c r="H7447" s="545"/>
      <c r="J7447" s="545"/>
      <c r="O7447" s="578"/>
      <c r="P7447" s="547"/>
      <c r="Q7447" s="547"/>
      <c r="R7447" s="547"/>
    </row>
    <row r="7448" spans="6:18" s="577" customFormat="1">
      <c r="F7448" s="545"/>
      <c r="H7448" s="545"/>
      <c r="J7448" s="545"/>
      <c r="O7448" s="578"/>
      <c r="P7448" s="547"/>
      <c r="Q7448" s="547"/>
      <c r="R7448" s="547"/>
    </row>
    <row r="7449" spans="6:18" s="577" customFormat="1">
      <c r="F7449" s="545"/>
      <c r="H7449" s="545"/>
      <c r="J7449" s="545"/>
      <c r="O7449" s="578"/>
      <c r="P7449" s="547"/>
      <c r="Q7449" s="547"/>
      <c r="R7449" s="547"/>
    </row>
    <row r="7450" spans="6:18" s="577" customFormat="1">
      <c r="F7450" s="545"/>
      <c r="H7450" s="545"/>
      <c r="J7450" s="545"/>
      <c r="O7450" s="578"/>
      <c r="P7450" s="547"/>
      <c r="Q7450" s="547"/>
      <c r="R7450" s="547"/>
    </row>
    <row r="7451" spans="6:18" s="577" customFormat="1">
      <c r="F7451" s="545"/>
      <c r="H7451" s="545"/>
      <c r="J7451" s="545"/>
      <c r="O7451" s="578"/>
      <c r="P7451" s="547"/>
      <c r="Q7451" s="547"/>
      <c r="R7451" s="547"/>
    </row>
    <row r="7452" spans="6:18" s="577" customFormat="1">
      <c r="F7452" s="545"/>
      <c r="H7452" s="545"/>
      <c r="J7452" s="545"/>
      <c r="O7452" s="578"/>
      <c r="P7452" s="547"/>
      <c r="Q7452" s="547"/>
      <c r="R7452" s="547"/>
    </row>
    <row r="7453" spans="6:18" s="577" customFormat="1">
      <c r="F7453" s="545"/>
      <c r="H7453" s="545"/>
      <c r="J7453" s="545"/>
      <c r="O7453" s="578"/>
      <c r="P7453" s="547"/>
      <c r="Q7453" s="547"/>
      <c r="R7453" s="547"/>
    </row>
    <row r="7454" spans="6:18" s="577" customFormat="1">
      <c r="F7454" s="545"/>
      <c r="H7454" s="545"/>
      <c r="J7454" s="545"/>
      <c r="O7454" s="578"/>
      <c r="P7454" s="547"/>
      <c r="Q7454" s="547"/>
      <c r="R7454" s="547"/>
    </row>
    <row r="7455" spans="6:18" s="577" customFormat="1">
      <c r="F7455" s="545"/>
      <c r="H7455" s="545"/>
      <c r="J7455" s="545"/>
      <c r="O7455" s="578"/>
      <c r="P7455" s="547"/>
      <c r="Q7455" s="547"/>
      <c r="R7455" s="547"/>
    </row>
    <row r="7456" spans="6:18" s="577" customFormat="1">
      <c r="F7456" s="545"/>
      <c r="H7456" s="545"/>
      <c r="J7456" s="545"/>
      <c r="O7456" s="578"/>
      <c r="P7456" s="547"/>
      <c r="Q7456" s="547"/>
      <c r="R7456" s="547"/>
    </row>
    <row r="7457" spans="6:18" s="577" customFormat="1">
      <c r="F7457" s="545"/>
      <c r="H7457" s="545"/>
      <c r="J7457" s="545"/>
      <c r="O7457" s="578"/>
      <c r="P7457" s="547"/>
      <c r="Q7457" s="547"/>
      <c r="R7457" s="547"/>
    </row>
    <row r="7458" spans="6:18" s="577" customFormat="1">
      <c r="F7458" s="545"/>
      <c r="H7458" s="545"/>
      <c r="J7458" s="545"/>
      <c r="O7458" s="578"/>
      <c r="P7458" s="547"/>
      <c r="Q7458" s="547"/>
      <c r="R7458" s="547"/>
    </row>
    <row r="7459" spans="6:18" s="577" customFormat="1">
      <c r="F7459" s="545"/>
      <c r="H7459" s="545"/>
      <c r="J7459" s="545"/>
      <c r="O7459" s="578"/>
      <c r="P7459" s="547"/>
      <c r="Q7459" s="547"/>
      <c r="R7459" s="547"/>
    </row>
    <row r="7460" spans="6:18" s="577" customFormat="1">
      <c r="F7460" s="545"/>
      <c r="H7460" s="545"/>
      <c r="J7460" s="545"/>
      <c r="O7460" s="578"/>
      <c r="P7460" s="547"/>
      <c r="Q7460" s="547"/>
      <c r="R7460" s="547"/>
    </row>
    <row r="7461" spans="6:18" s="577" customFormat="1">
      <c r="F7461" s="545"/>
      <c r="H7461" s="545"/>
      <c r="J7461" s="545"/>
      <c r="O7461" s="578"/>
      <c r="P7461" s="547"/>
      <c r="Q7461" s="547"/>
      <c r="R7461" s="547"/>
    </row>
    <row r="7462" spans="6:18" s="577" customFormat="1">
      <c r="F7462" s="545"/>
      <c r="H7462" s="545"/>
      <c r="J7462" s="545"/>
      <c r="O7462" s="578"/>
      <c r="P7462" s="547"/>
      <c r="Q7462" s="547"/>
      <c r="R7462" s="547"/>
    </row>
    <row r="7463" spans="6:18" s="577" customFormat="1">
      <c r="F7463" s="545"/>
      <c r="H7463" s="545"/>
      <c r="J7463" s="545"/>
      <c r="O7463" s="578"/>
      <c r="P7463" s="547"/>
      <c r="Q7463" s="547"/>
      <c r="R7463" s="547"/>
    </row>
    <row r="7464" spans="6:18" s="577" customFormat="1">
      <c r="F7464" s="545"/>
      <c r="H7464" s="545"/>
      <c r="J7464" s="545"/>
      <c r="O7464" s="578"/>
      <c r="P7464" s="547"/>
      <c r="Q7464" s="547"/>
      <c r="R7464" s="547"/>
    </row>
    <row r="7465" spans="6:18" s="577" customFormat="1">
      <c r="F7465" s="545"/>
      <c r="H7465" s="545"/>
      <c r="J7465" s="545"/>
      <c r="O7465" s="578"/>
      <c r="P7465" s="547"/>
      <c r="Q7465" s="547"/>
      <c r="R7465" s="547"/>
    </row>
    <row r="7466" spans="6:18" s="577" customFormat="1">
      <c r="F7466" s="545"/>
      <c r="H7466" s="545"/>
      <c r="J7466" s="545"/>
      <c r="O7466" s="578"/>
      <c r="P7466" s="547"/>
      <c r="Q7466" s="547"/>
      <c r="R7466" s="547"/>
    </row>
    <row r="7467" spans="6:18" s="577" customFormat="1">
      <c r="F7467" s="545"/>
      <c r="H7467" s="545"/>
      <c r="J7467" s="545"/>
      <c r="O7467" s="578"/>
      <c r="P7467" s="547"/>
      <c r="Q7467" s="547"/>
      <c r="R7467" s="547"/>
    </row>
    <row r="7468" spans="6:18" s="577" customFormat="1">
      <c r="F7468" s="545"/>
      <c r="H7468" s="545"/>
      <c r="J7468" s="545"/>
      <c r="O7468" s="578"/>
      <c r="P7468" s="547"/>
      <c r="Q7468" s="547"/>
      <c r="R7468" s="547"/>
    </row>
    <row r="7469" spans="6:18" s="577" customFormat="1">
      <c r="F7469" s="545"/>
      <c r="H7469" s="545"/>
      <c r="J7469" s="545"/>
      <c r="O7469" s="578"/>
      <c r="P7469" s="547"/>
      <c r="Q7469" s="547"/>
      <c r="R7469" s="547"/>
    </row>
    <row r="7470" spans="6:18" s="577" customFormat="1">
      <c r="F7470" s="545"/>
      <c r="H7470" s="545"/>
      <c r="J7470" s="545"/>
      <c r="O7470" s="578"/>
      <c r="P7470" s="547"/>
      <c r="Q7470" s="547"/>
      <c r="R7470" s="547"/>
    </row>
    <row r="7471" spans="6:18" s="577" customFormat="1">
      <c r="F7471" s="545"/>
      <c r="H7471" s="545"/>
      <c r="J7471" s="545"/>
      <c r="O7471" s="578"/>
      <c r="P7471" s="547"/>
      <c r="Q7471" s="547"/>
      <c r="R7471" s="547"/>
    </row>
    <row r="7472" spans="6:18" s="577" customFormat="1">
      <c r="F7472" s="545"/>
      <c r="H7472" s="545"/>
      <c r="J7472" s="545"/>
      <c r="O7472" s="578"/>
      <c r="P7472" s="547"/>
      <c r="Q7472" s="547"/>
      <c r="R7472" s="547"/>
    </row>
    <row r="7473" spans="6:18" s="577" customFormat="1">
      <c r="F7473" s="545"/>
      <c r="H7473" s="545"/>
      <c r="J7473" s="545"/>
      <c r="O7473" s="578"/>
      <c r="P7473" s="547"/>
      <c r="Q7473" s="547"/>
      <c r="R7473" s="547"/>
    </row>
    <row r="7474" spans="6:18" s="577" customFormat="1">
      <c r="F7474" s="545"/>
      <c r="H7474" s="545"/>
      <c r="J7474" s="545"/>
      <c r="O7474" s="578"/>
      <c r="P7474" s="547"/>
      <c r="Q7474" s="547"/>
      <c r="R7474" s="547"/>
    </row>
    <row r="7475" spans="6:18" s="577" customFormat="1">
      <c r="F7475" s="545"/>
      <c r="H7475" s="545"/>
      <c r="J7475" s="545"/>
      <c r="O7475" s="578"/>
      <c r="P7475" s="547"/>
      <c r="Q7475" s="547"/>
      <c r="R7475" s="547"/>
    </row>
    <row r="7476" spans="6:18" s="577" customFormat="1">
      <c r="F7476" s="545"/>
      <c r="H7476" s="545"/>
      <c r="J7476" s="545"/>
      <c r="O7476" s="578"/>
      <c r="P7476" s="547"/>
      <c r="Q7476" s="547"/>
      <c r="R7476" s="547"/>
    </row>
    <row r="7477" spans="6:18" s="577" customFormat="1">
      <c r="F7477" s="545"/>
      <c r="H7477" s="545"/>
      <c r="J7477" s="545"/>
      <c r="O7477" s="578"/>
      <c r="P7477" s="547"/>
      <c r="Q7477" s="547"/>
      <c r="R7477" s="547"/>
    </row>
    <row r="7478" spans="6:18" s="577" customFormat="1">
      <c r="F7478" s="545"/>
      <c r="H7478" s="545"/>
      <c r="J7478" s="545"/>
      <c r="O7478" s="578"/>
      <c r="P7478" s="547"/>
      <c r="Q7478" s="547"/>
      <c r="R7478" s="547"/>
    </row>
    <row r="7479" spans="6:18" s="577" customFormat="1">
      <c r="F7479" s="545"/>
      <c r="H7479" s="545"/>
      <c r="J7479" s="545"/>
      <c r="O7479" s="578"/>
      <c r="P7479" s="547"/>
      <c r="Q7479" s="547"/>
      <c r="R7479" s="547"/>
    </row>
    <row r="7480" spans="6:18" s="577" customFormat="1">
      <c r="F7480" s="545"/>
      <c r="H7480" s="545"/>
      <c r="J7480" s="545"/>
      <c r="O7480" s="578"/>
      <c r="P7480" s="547"/>
      <c r="Q7480" s="547"/>
      <c r="R7480" s="547"/>
    </row>
    <row r="7481" spans="6:18" s="577" customFormat="1">
      <c r="F7481" s="545"/>
      <c r="H7481" s="545"/>
      <c r="J7481" s="545"/>
      <c r="O7481" s="578"/>
      <c r="P7481" s="547"/>
      <c r="Q7481" s="547"/>
      <c r="R7481" s="547"/>
    </row>
    <row r="7482" spans="6:18" s="577" customFormat="1">
      <c r="F7482" s="545"/>
      <c r="H7482" s="545"/>
      <c r="J7482" s="545"/>
      <c r="O7482" s="578"/>
      <c r="P7482" s="547"/>
      <c r="Q7482" s="547"/>
      <c r="R7482" s="547"/>
    </row>
    <row r="7483" spans="6:18" s="577" customFormat="1">
      <c r="F7483" s="545"/>
      <c r="H7483" s="545"/>
      <c r="J7483" s="545"/>
      <c r="O7483" s="578"/>
      <c r="P7483" s="547"/>
      <c r="Q7483" s="547"/>
      <c r="R7483" s="547"/>
    </row>
    <row r="7484" spans="6:18" s="577" customFormat="1">
      <c r="F7484" s="545"/>
      <c r="H7484" s="545"/>
      <c r="J7484" s="545"/>
      <c r="O7484" s="578"/>
      <c r="P7484" s="547"/>
      <c r="Q7484" s="547"/>
      <c r="R7484" s="547"/>
    </row>
    <row r="7485" spans="6:18" s="577" customFormat="1">
      <c r="F7485" s="545"/>
      <c r="H7485" s="545"/>
      <c r="J7485" s="545"/>
      <c r="O7485" s="578"/>
      <c r="P7485" s="547"/>
      <c r="Q7485" s="547"/>
      <c r="R7485" s="547"/>
    </row>
    <row r="7486" spans="6:18" s="577" customFormat="1">
      <c r="F7486" s="545"/>
      <c r="H7486" s="545"/>
      <c r="J7486" s="545"/>
      <c r="O7486" s="578"/>
      <c r="P7486" s="547"/>
      <c r="Q7486" s="547"/>
      <c r="R7486" s="547"/>
    </row>
    <row r="7487" spans="6:18" s="577" customFormat="1">
      <c r="F7487" s="545"/>
      <c r="H7487" s="545"/>
      <c r="J7487" s="545"/>
      <c r="O7487" s="578"/>
      <c r="P7487" s="547"/>
      <c r="Q7487" s="547"/>
      <c r="R7487" s="547"/>
    </row>
    <row r="7488" spans="6:18" s="577" customFormat="1">
      <c r="F7488" s="545"/>
      <c r="H7488" s="545"/>
      <c r="J7488" s="545"/>
      <c r="O7488" s="578"/>
      <c r="P7488" s="547"/>
      <c r="Q7488" s="547"/>
      <c r="R7488" s="547"/>
    </row>
    <row r="7489" spans="6:18" s="577" customFormat="1">
      <c r="F7489" s="545"/>
      <c r="H7489" s="545"/>
      <c r="J7489" s="545"/>
      <c r="O7489" s="578"/>
      <c r="P7489" s="547"/>
      <c r="Q7489" s="547"/>
      <c r="R7489" s="547"/>
    </row>
    <row r="7490" spans="6:18" s="577" customFormat="1">
      <c r="F7490" s="545"/>
      <c r="H7490" s="545"/>
      <c r="J7490" s="545"/>
      <c r="O7490" s="578"/>
      <c r="P7490" s="547"/>
      <c r="Q7490" s="547"/>
      <c r="R7490" s="547"/>
    </row>
    <row r="7491" spans="6:18" s="577" customFormat="1">
      <c r="F7491" s="545"/>
      <c r="H7491" s="545"/>
      <c r="J7491" s="545"/>
      <c r="O7491" s="578"/>
      <c r="P7491" s="547"/>
      <c r="Q7491" s="547"/>
      <c r="R7491" s="547"/>
    </row>
    <row r="7492" spans="6:18" s="577" customFormat="1">
      <c r="F7492" s="545"/>
      <c r="H7492" s="545"/>
      <c r="J7492" s="545"/>
      <c r="O7492" s="578"/>
      <c r="P7492" s="547"/>
      <c r="Q7492" s="547"/>
      <c r="R7492" s="547"/>
    </row>
    <row r="7493" spans="6:18" s="577" customFormat="1">
      <c r="F7493" s="545"/>
      <c r="H7493" s="545"/>
      <c r="J7493" s="545"/>
      <c r="O7493" s="578"/>
      <c r="P7493" s="547"/>
      <c r="Q7493" s="547"/>
      <c r="R7493" s="547"/>
    </row>
    <row r="7494" spans="6:18" s="577" customFormat="1">
      <c r="F7494" s="545"/>
      <c r="H7494" s="545"/>
      <c r="J7494" s="545"/>
      <c r="O7494" s="578"/>
      <c r="P7494" s="547"/>
      <c r="Q7494" s="547"/>
      <c r="R7494" s="547"/>
    </row>
    <row r="7495" spans="6:18" s="577" customFormat="1">
      <c r="F7495" s="545"/>
      <c r="H7495" s="545"/>
      <c r="J7495" s="545"/>
      <c r="O7495" s="578"/>
      <c r="P7495" s="547"/>
      <c r="Q7495" s="547"/>
      <c r="R7495" s="547"/>
    </row>
    <row r="7496" spans="6:18" s="577" customFormat="1">
      <c r="F7496" s="545"/>
      <c r="H7496" s="545"/>
      <c r="J7496" s="545"/>
      <c r="O7496" s="578"/>
      <c r="P7496" s="547"/>
      <c r="Q7496" s="547"/>
      <c r="R7496" s="547"/>
    </row>
    <row r="7497" spans="6:18" s="577" customFormat="1">
      <c r="F7497" s="545"/>
      <c r="H7497" s="545"/>
      <c r="J7497" s="545"/>
      <c r="O7497" s="578"/>
      <c r="P7497" s="547"/>
      <c r="Q7497" s="547"/>
      <c r="R7497" s="547"/>
    </row>
    <row r="7498" spans="6:18" s="577" customFormat="1">
      <c r="F7498" s="545"/>
      <c r="H7498" s="545"/>
      <c r="J7498" s="545"/>
      <c r="O7498" s="578"/>
      <c r="P7498" s="547"/>
      <c r="Q7498" s="547"/>
      <c r="R7498" s="547"/>
    </row>
    <row r="7499" spans="6:18" s="577" customFormat="1">
      <c r="F7499" s="545"/>
      <c r="H7499" s="545"/>
      <c r="J7499" s="545"/>
      <c r="O7499" s="578"/>
      <c r="P7499" s="547"/>
      <c r="Q7499" s="547"/>
      <c r="R7499" s="547"/>
    </row>
    <row r="7500" spans="6:18" s="577" customFormat="1">
      <c r="F7500" s="545"/>
      <c r="H7500" s="545"/>
      <c r="J7500" s="545"/>
      <c r="O7500" s="578"/>
      <c r="P7500" s="547"/>
      <c r="Q7500" s="547"/>
      <c r="R7500" s="547"/>
    </row>
    <row r="7501" spans="6:18" s="577" customFormat="1">
      <c r="F7501" s="545"/>
      <c r="H7501" s="545"/>
      <c r="J7501" s="545"/>
      <c r="O7501" s="578"/>
      <c r="P7501" s="547"/>
      <c r="Q7501" s="547"/>
      <c r="R7501" s="547"/>
    </row>
    <row r="7502" spans="6:18" s="577" customFormat="1">
      <c r="F7502" s="545"/>
      <c r="H7502" s="545"/>
      <c r="J7502" s="545"/>
      <c r="O7502" s="578"/>
      <c r="P7502" s="547"/>
      <c r="Q7502" s="547"/>
      <c r="R7502" s="547"/>
    </row>
    <row r="7503" spans="6:18" s="577" customFormat="1">
      <c r="F7503" s="545"/>
      <c r="H7503" s="545"/>
      <c r="J7503" s="545"/>
      <c r="O7503" s="578"/>
      <c r="P7503" s="547"/>
      <c r="Q7503" s="547"/>
      <c r="R7503" s="547"/>
    </row>
    <row r="7504" spans="6:18" s="577" customFormat="1">
      <c r="F7504" s="545"/>
      <c r="H7504" s="545"/>
      <c r="J7504" s="545"/>
      <c r="O7504" s="578"/>
      <c r="P7504" s="547"/>
      <c r="Q7504" s="547"/>
      <c r="R7504" s="547"/>
    </row>
    <row r="7505" spans="6:18" s="577" customFormat="1">
      <c r="F7505" s="545"/>
      <c r="H7505" s="545"/>
      <c r="J7505" s="545"/>
      <c r="O7505" s="578"/>
      <c r="P7505" s="547"/>
      <c r="Q7505" s="547"/>
      <c r="R7505" s="547"/>
    </row>
    <row r="7506" spans="6:18" s="577" customFormat="1">
      <c r="F7506" s="545"/>
      <c r="H7506" s="545"/>
      <c r="J7506" s="545"/>
      <c r="O7506" s="578"/>
      <c r="P7506" s="547"/>
      <c r="Q7506" s="547"/>
      <c r="R7506" s="547"/>
    </row>
    <row r="7507" spans="6:18" s="577" customFormat="1">
      <c r="F7507" s="545"/>
      <c r="H7507" s="545"/>
      <c r="J7507" s="545"/>
      <c r="O7507" s="578"/>
      <c r="P7507" s="547"/>
      <c r="Q7507" s="547"/>
      <c r="R7507" s="547"/>
    </row>
    <row r="7508" spans="6:18" s="577" customFormat="1">
      <c r="F7508" s="545"/>
      <c r="H7508" s="545"/>
      <c r="J7508" s="545"/>
      <c r="O7508" s="578"/>
      <c r="P7508" s="547"/>
      <c r="Q7508" s="547"/>
      <c r="R7508" s="547"/>
    </row>
    <row r="7509" spans="6:18" s="577" customFormat="1">
      <c r="F7509" s="545"/>
      <c r="H7509" s="545"/>
      <c r="J7509" s="545"/>
      <c r="O7509" s="578"/>
      <c r="P7509" s="547"/>
      <c r="Q7509" s="547"/>
      <c r="R7509" s="547"/>
    </row>
    <row r="7510" spans="6:18" s="577" customFormat="1">
      <c r="F7510" s="545"/>
      <c r="H7510" s="545"/>
      <c r="J7510" s="545"/>
      <c r="O7510" s="578"/>
      <c r="P7510" s="547"/>
      <c r="Q7510" s="547"/>
      <c r="R7510" s="547"/>
    </row>
    <row r="7511" spans="6:18" s="577" customFormat="1">
      <c r="F7511" s="545"/>
      <c r="H7511" s="545"/>
      <c r="J7511" s="545"/>
      <c r="O7511" s="578"/>
      <c r="P7511" s="547"/>
      <c r="Q7511" s="547"/>
      <c r="R7511" s="547"/>
    </row>
    <row r="7512" spans="6:18" s="577" customFormat="1">
      <c r="F7512" s="545"/>
      <c r="H7512" s="545"/>
      <c r="J7512" s="545"/>
      <c r="O7512" s="578"/>
      <c r="P7512" s="547"/>
      <c r="Q7512" s="547"/>
      <c r="R7512" s="547"/>
    </row>
    <row r="7513" spans="6:18" s="577" customFormat="1">
      <c r="F7513" s="545"/>
      <c r="H7513" s="545"/>
      <c r="J7513" s="545"/>
      <c r="O7513" s="578"/>
      <c r="P7513" s="547"/>
      <c r="Q7513" s="547"/>
      <c r="R7513" s="547"/>
    </row>
    <row r="7514" spans="6:18" s="577" customFormat="1">
      <c r="F7514" s="545"/>
      <c r="H7514" s="545"/>
      <c r="J7514" s="545"/>
      <c r="O7514" s="578"/>
      <c r="P7514" s="547"/>
      <c r="Q7514" s="547"/>
      <c r="R7514" s="547"/>
    </row>
    <row r="7515" spans="6:18" s="577" customFormat="1">
      <c r="F7515" s="545"/>
      <c r="H7515" s="545"/>
      <c r="J7515" s="545"/>
      <c r="O7515" s="578"/>
      <c r="P7515" s="547"/>
      <c r="Q7515" s="547"/>
      <c r="R7515" s="547"/>
    </row>
    <row r="7516" spans="6:18" s="577" customFormat="1">
      <c r="F7516" s="545"/>
      <c r="H7516" s="545"/>
      <c r="J7516" s="545"/>
      <c r="O7516" s="578"/>
      <c r="P7516" s="547"/>
      <c r="Q7516" s="547"/>
      <c r="R7516" s="547"/>
    </row>
    <row r="7517" spans="6:18" s="577" customFormat="1">
      <c r="F7517" s="545"/>
      <c r="H7517" s="545"/>
      <c r="J7517" s="545"/>
      <c r="O7517" s="578"/>
      <c r="P7517" s="547"/>
      <c r="Q7517" s="547"/>
      <c r="R7517" s="547"/>
    </row>
    <row r="7518" spans="6:18" s="577" customFormat="1">
      <c r="F7518" s="545"/>
      <c r="H7518" s="545"/>
      <c r="J7518" s="545"/>
      <c r="O7518" s="578"/>
      <c r="P7518" s="547"/>
      <c r="Q7518" s="547"/>
      <c r="R7518" s="547"/>
    </row>
    <row r="7519" spans="6:18" s="577" customFormat="1">
      <c r="F7519" s="545"/>
      <c r="H7519" s="545"/>
      <c r="J7519" s="545"/>
      <c r="O7519" s="578"/>
      <c r="P7519" s="547"/>
      <c r="Q7519" s="547"/>
      <c r="R7519" s="547"/>
    </row>
    <row r="7520" spans="6:18" s="577" customFormat="1">
      <c r="F7520" s="545"/>
      <c r="H7520" s="545"/>
      <c r="J7520" s="545"/>
      <c r="O7520" s="578"/>
      <c r="P7520" s="547"/>
      <c r="Q7520" s="547"/>
      <c r="R7520" s="547"/>
    </row>
    <row r="7521" spans="6:18" s="577" customFormat="1">
      <c r="F7521" s="545"/>
      <c r="H7521" s="545"/>
      <c r="J7521" s="545"/>
      <c r="O7521" s="578"/>
      <c r="P7521" s="547"/>
      <c r="Q7521" s="547"/>
      <c r="R7521" s="547"/>
    </row>
    <row r="7522" spans="6:18" s="577" customFormat="1">
      <c r="F7522" s="545"/>
      <c r="H7522" s="545"/>
      <c r="J7522" s="545"/>
      <c r="O7522" s="578"/>
      <c r="P7522" s="547"/>
      <c r="Q7522" s="547"/>
      <c r="R7522" s="547"/>
    </row>
    <row r="7523" spans="6:18" s="577" customFormat="1">
      <c r="F7523" s="545"/>
      <c r="H7523" s="545"/>
      <c r="J7523" s="545"/>
      <c r="O7523" s="578"/>
      <c r="P7523" s="547"/>
      <c r="Q7523" s="547"/>
      <c r="R7523" s="547"/>
    </row>
    <row r="7524" spans="6:18" s="577" customFormat="1">
      <c r="F7524" s="545"/>
      <c r="H7524" s="545"/>
      <c r="J7524" s="545"/>
      <c r="O7524" s="578"/>
      <c r="P7524" s="547"/>
      <c r="Q7524" s="547"/>
      <c r="R7524" s="547"/>
    </row>
    <row r="7525" spans="6:18" s="577" customFormat="1">
      <c r="F7525" s="545"/>
      <c r="H7525" s="545"/>
      <c r="J7525" s="545"/>
      <c r="O7525" s="578"/>
      <c r="P7525" s="547"/>
      <c r="Q7525" s="547"/>
      <c r="R7525" s="547"/>
    </row>
    <row r="7526" spans="6:18" s="577" customFormat="1">
      <c r="F7526" s="545"/>
      <c r="H7526" s="545"/>
      <c r="J7526" s="545"/>
      <c r="O7526" s="578"/>
      <c r="P7526" s="547"/>
      <c r="Q7526" s="547"/>
      <c r="R7526" s="547"/>
    </row>
    <row r="7527" spans="6:18" s="577" customFormat="1">
      <c r="F7527" s="545"/>
      <c r="H7527" s="545"/>
      <c r="J7527" s="545"/>
      <c r="O7527" s="578"/>
      <c r="P7527" s="547"/>
      <c r="Q7527" s="547"/>
      <c r="R7527" s="547"/>
    </row>
    <row r="7528" spans="6:18" s="577" customFormat="1">
      <c r="F7528" s="545"/>
      <c r="H7528" s="545"/>
      <c r="J7528" s="545"/>
      <c r="O7528" s="578"/>
      <c r="P7528" s="547"/>
      <c r="Q7528" s="547"/>
      <c r="R7528" s="547"/>
    </row>
    <row r="7529" spans="6:18" s="577" customFormat="1">
      <c r="F7529" s="545"/>
      <c r="H7529" s="545"/>
      <c r="J7529" s="545"/>
      <c r="O7529" s="578"/>
      <c r="P7529" s="547"/>
      <c r="Q7529" s="547"/>
      <c r="R7529" s="547"/>
    </row>
    <row r="7530" spans="6:18" s="577" customFormat="1">
      <c r="F7530" s="545"/>
      <c r="H7530" s="545"/>
      <c r="J7530" s="545"/>
      <c r="O7530" s="578"/>
      <c r="P7530" s="547"/>
      <c r="Q7530" s="547"/>
      <c r="R7530" s="547"/>
    </row>
    <row r="7531" spans="6:18" s="577" customFormat="1">
      <c r="F7531" s="545"/>
      <c r="H7531" s="545"/>
      <c r="J7531" s="545"/>
      <c r="O7531" s="578"/>
      <c r="P7531" s="547"/>
      <c r="Q7531" s="547"/>
      <c r="R7531" s="547"/>
    </row>
    <row r="7532" spans="6:18" s="577" customFormat="1">
      <c r="F7532" s="545"/>
      <c r="H7532" s="545"/>
      <c r="J7532" s="545"/>
      <c r="O7532" s="578"/>
      <c r="P7532" s="547"/>
      <c r="Q7532" s="547"/>
      <c r="R7532" s="547"/>
    </row>
    <row r="7533" spans="6:18" s="577" customFormat="1">
      <c r="F7533" s="545"/>
      <c r="H7533" s="545"/>
      <c r="J7533" s="545"/>
      <c r="O7533" s="578"/>
      <c r="P7533" s="547"/>
      <c r="Q7533" s="547"/>
      <c r="R7533" s="547"/>
    </row>
    <row r="7534" spans="6:18" s="577" customFormat="1">
      <c r="F7534" s="545"/>
      <c r="H7534" s="545"/>
      <c r="J7534" s="545"/>
      <c r="O7534" s="578"/>
      <c r="P7534" s="547"/>
      <c r="Q7534" s="547"/>
      <c r="R7534" s="547"/>
    </row>
    <row r="7535" spans="6:18" s="577" customFormat="1">
      <c r="F7535" s="545"/>
      <c r="H7535" s="545"/>
      <c r="J7535" s="545"/>
      <c r="O7535" s="578"/>
      <c r="P7535" s="547"/>
      <c r="Q7535" s="547"/>
      <c r="R7535" s="547"/>
    </row>
    <row r="7536" spans="6:18" s="577" customFormat="1">
      <c r="F7536" s="545"/>
      <c r="H7536" s="545"/>
      <c r="J7536" s="545"/>
      <c r="O7536" s="578"/>
      <c r="P7536" s="547"/>
      <c r="Q7536" s="547"/>
      <c r="R7536" s="547"/>
    </row>
    <row r="7537" spans="6:18" s="577" customFormat="1">
      <c r="F7537" s="545"/>
      <c r="H7537" s="545"/>
      <c r="J7537" s="545"/>
      <c r="O7537" s="578"/>
      <c r="P7537" s="547"/>
      <c r="Q7537" s="547"/>
      <c r="R7537" s="547"/>
    </row>
    <row r="7538" spans="6:18" s="577" customFormat="1">
      <c r="F7538" s="545"/>
      <c r="H7538" s="545"/>
      <c r="J7538" s="545"/>
      <c r="O7538" s="578"/>
      <c r="P7538" s="547"/>
      <c r="Q7538" s="547"/>
      <c r="R7538" s="547"/>
    </row>
    <row r="7539" spans="6:18" s="577" customFormat="1">
      <c r="F7539" s="545"/>
      <c r="H7539" s="545"/>
      <c r="J7539" s="545"/>
      <c r="O7539" s="578"/>
      <c r="P7539" s="547"/>
      <c r="Q7539" s="547"/>
      <c r="R7539" s="547"/>
    </row>
    <row r="7540" spans="6:18" s="577" customFormat="1">
      <c r="F7540" s="545"/>
      <c r="H7540" s="545"/>
      <c r="J7540" s="545"/>
      <c r="O7540" s="578"/>
      <c r="P7540" s="547"/>
      <c r="Q7540" s="547"/>
      <c r="R7540" s="547"/>
    </row>
    <row r="7541" spans="6:18" s="577" customFormat="1">
      <c r="F7541" s="545"/>
      <c r="H7541" s="545"/>
      <c r="J7541" s="545"/>
      <c r="O7541" s="578"/>
      <c r="P7541" s="547"/>
      <c r="Q7541" s="547"/>
      <c r="R7541" s="547"/>
    </row>
    <row r="7542" spans="6:18" s="577" customFormat="1">
      <c r="F7542" s="545"/>
      <c r="H7542" s="545"/>
      <c r="J7542" s="545"/>
      <c r="O7542" s="578"/>
      <c r="P7542" s="547"/>
      <c r="Q7542" s="547"/>
      <c r="R7542" s="547"/>
    </row>
    <row r="7543" spans="6:18" s="577" customFormat="1">
      <c r="F7543" s="545"/>
      <c r="H7543" s="545"/>
      <c r="J7543" s="545"/>
      <c r="O7543" s="578"/>
      <c r="P7543" s="547"/>
      <c r="Q7543" s="547"/>
      <c r="R7543" s="547"/>
    </row>
    <row r="7544" spans="6:18" s="577" customFormat="1">
      <c r="F7544" s="545"/>
      <c r="H7544" s="545"/>
      <c r="J7544" s="545"/>
      <c r="O7544" s="578"/>
      <c r="P7544" s="547"/>
      <c r="Q7544" s="547"/>
      <c r="R7544" s="547"/>
    </row>
    <row r="7545" spans="6:18" s="577" customFormat="1">
      <c r="F7545" s="545"/>
      <c r="H7545" s="545"/>
      <c r="J7545" s="545"/>
      <c r="O7545" s="578"/>
      <c r="P7545" s="547"/>
      <c r="Q7545" s="547"/>
      <c r="R7545" s="547"/>
    </row>
    <row r="7546" spans="6:18" s="577" customFormat="1">
      <c r="F7546" s="545"/>
      <c r="H7546" s="545"/>
      <c r="J7546" s="545"/>
      <c r="O7546" s="578"/>
      <c r="P7546" s="547"/>
      <c r="Q7546" s="547"/>
      <c r="R7546" s="547"/>
    </row>
    <row r="7547" spans="6:18" s="577" customFormat="1">
      <c r="F7547" s="545"/>
      <c r="H7547" s="545"/>
      <c r="J7547" s="545"/>
      <c r="O7547" s="578"/>
      <c r="P7547" s="547"/>
      <c r="Q7547" s="547"/>
      <c r="R7547" s="547"/>
    </row>
    <row r="7548" spans="6:18" s="577" customFormat="1">
      <c r="F7548" s="545"/>
      <c r="H7548" s="545"/>
      <c r="J7548" s="545"/>
      <c r="O7548" s="578"/>
      <c r="P7548" s="547"/>
      <c r="Q7548" s="547"/>
      <c r="R7548" s="547"/>
    </row>
    <row r="7549" spans="6:18" s="577" customFormat="1">
      <c r="F7549" s="545"/>
      <c r="H7549" s="545"/>
      <c r="J7549" s="545"/>
      <c r="O7549" s="578"/>
      <c r="P7549" s="547"/>
      <c r="Q7549" s="547"/>
      <c r="R7549" s="547"/>
    </row>
    <row r="7550" spans="6:18" s="577" customFormat="1">
      <c r="F7550" s="545"/>
      <c r="H7550" s="545"/>
      <c r="J7550" s="545"/>
      <c r="O7550" s="578"/>
      <c r="P7550" s="547"/>
      <c r="Q7550" s="547"/>
      <c r="R7550" s="547"/>
    </row>
    <row r="7551" spans="6:18" s="577" customFormat="1">
      <c r="F7551" s="545"/>
      <c r="H7551" s="545"/>
      <c r="J7551" s="545"/>
      <c r="O7551" s="578"/>
      <c r="P7551" s="547"/>
      <c r="Q7551" s="547"/>
      <c r="R7551" s="547"/>
    </row>
    <row r="7552" spans="6:18" s="577" customFormat="1">
      <c r="F7552" s="545"/>
      <c r="H7552" s="545"/>
      <c r="J7552" s="545"/>
      <c r="O7552" s="578"/>
      <c r="P7552" s="547"/>
      <c r="Q7552" s="547"/>
      <c r="R7552" s="547"/>
    </row>
    <row r="7553" spans="6:18" s="577" customFormat="1">
      <c r="F7553" s="545"/>
      <c r="H7553" s="545"/>
      <c r="J7553" s="545"/>
      <c r="O7553" s="578"/>
      <c r="P7553" s="547"/>
      <c r="Q7553" s="547"/>
      <c r="R7553" s="547"/>
    </row>
    <row r="7554" spans="6:18" s="577" customFormat="1">
      <c r="F7554" s="545"/>
      <c r="H7554" s="545"/>
      <c r="J7554" s="545"/>
      <c r="O7554" s="578"/>
      <c r="P7554" s="547"/>
      <c r="Q7554" s="547"/>
      <c r="R7554" s="547"/>
    </row>
    <row r="7555" spans="6:18" s="577" customFormat="1">
      <c r="F7555" s="545"/>
      <c r="H7555" s="545"/>
      <c r="J7555" s="545"/>
      <c r="O7555" s="578"/>
      <c r="P7555" s="547"/>
      <c r="Q7555" s="547"/>
      <c r="R7555" s="547"/>
    </row>
    <row r="7556" spans="6:18" s="577" customFormat="1">
      <c r="F7556" s="545"/>
      <c r="H7556" s="545"/>
      <c r="J7556" s="545"/>
      <c r="O7556" s="578"/>
      <c r="P7556" s="547"/>
      <c r="Q7556" s="547"/>
      <c r="R7556" s="547"/>
    </row>
    <row r="7557" spans="6:18" s="577" customFormat="1">
      <c r="F7557" s="545"/>
      <c r="H7557" s="545"/>
      <c r="J7557" s="545"/>
      <c r="O7557" s="578"/>
      <c r="P7557" s="547"/>
      <c r="Q7557" s="547"/>
      <c r="R7557" s="547"/>
    </row>
    <row r="7558" spans="6:18" s="577" customFormat="1">
      <c r="F7558" s="545"/>
      <c r="H7558" s="545"/>
      <c r="J7558" s="545"/>
      <c r="O7558" s="578"/>
      <c r="P7558" s="547"/>
      <c r="Q7558" s="547"/>
      <c r="R7558" s="547"/>
    </row>
    <row r="7559" spans="6:18" s="577" customFormat="1">
      <c r="F7559" s="545"/>
      <c r="H7559" s="545"/>
      <c r="J7559" s="545"/>
      <c r="O7559" s="578"/>
      <c r="P7559" s="547"/>
      <c r="Q7559" s="547"/>
      <c r="R7559" s="547"/>
    </row>
    <row r="7560" spans="6:18" s="577" customFormat="1">
      <c r="F7560" s="545"/>
      <c r="H7560" s="545"/>
      <c r="J7560" s="545"/>
      <c r="O7560" s="578"/>
      <c r="P7560" s="547"/>
      <c r="Q7560" s="547"/>
      <c r="R7560" s="547"/>
    </row>
    <row r="7561" spans="6:18" s="577" customFormat="1">
      <c r="F7561" s="545"/>
      <c r="H7561" s="545"/>
      <c r="J7561" s="545"/>
      <c r="O7561" s="578"/>
      <c r="P7561" s="547"/>
      <c r="Q7561" s="547"/>
      <c r="R7561" s="547"/>
    </row>
    <row r="7562" spans="6:18" s="577" customFormat="1">
      <c r="F7562" s="545"/>
      <c r="H7562" s="545"/>
      <c r="J7562" s="545"/>
      <c r="O7562" s="578"/>
      <c r="P7562" s="547"/>
      <c r="Q7562" s="547"/>
      <c r="R7562" s="547"/>
    </row>
    <row r="7563" spans="6:18" s="577" customFormat="1">
      <c r="F7563" s="545"/>
      <c r="H7563" s="545"/>
      <c r="J7563" s="545"/>
      <c r="O7563" s="578"/>
      <c r="P7563" s="547"/>
      <c r="Q7563" s="547"/>
      <c r="R7563" s="547"/>
    </row>
    <row r="7564" spans="6:18" s="577" customFormat="1">
      <c r="F7564" s="545"/>
      <c r="H7564" s="545"/>
      <c r="J7564" s="545"/>
      <c r="O7564" s="578"/>
      <c r="P7564" s="547"/>
      <c r="Q7564" s="547"/>
      <c r="R7564" s="547"/>
    </row>
    <row r="7565" spans="6:18" s="577" customFormat="1">
      <c r="F7565" s="545"/>
      <c r="H7565" s="545"/>
      <c r="J7565" s="545"/>
      <c r="O7565" s="578"/>
      <c r="P7565" s="547"/>
      <c r="Q7565" s="547"/>
      <c r="R7565" s="547"/>
    </row>
    <row r="7566" spans="6:18" s="577" customFormat="1">
      <c r="F7566" s="545"/>
      <c r="H7566" s="545"/>
      <c r="J7566" s="545"/>
      <c r="O7566" s="578"/>
      <c r="P7566" s="547"/>
      <c r="Q7566" s="547"/>
      <c r="R7566" s="547"/>
    </row>
    <row r="7567" spans="6:18" s="577" customFormat="1">
      <c r="F7567" s="545"/>
      <c r="H7567" s="545"/>
      <c r="J7567" s="545"/>
      <c r="O7567" s="578"/>
      <c r="P7567" s="547"/>
      <c r="Q7567" s="547"/>
      <c r="R7567" s="547"/>
    </row>
    <row r="7568" spans="6:18" s="577" customFormat="1">
      <c r="F7568" s="545"/>
      <c r="H7568" s="545"/>
      <c r="J7568" s="545"/>
      <c r="O7568" s="578"/>
      <c r="P7568" s="547"/>
      <c r="Q7568" s="547"/>
      <c r="R7568" s="547"/>
    </row>
    <row r="7569" spans="6:18" s="577" customFormat="1">
      <c r="F7569" s="545"/>
      <c r="H7569" s="545"/>
      <c r="J7569" s="545"/>
      <c r="O7569" s="578"/>
      <c r="P7569" s="547"/>
      <c r="Q7569" s="547"/>
      <c r="R7569" s="547"/>
    </row>
    <row r="7570" spans="6:18" s="577" customFormat="1">
      <c r="F7570" s="545"/>
      <c r="H7570" s="545"/>
      <c r="J7570" s="545"/>
      <c r="O7570" s="578"/>
      <c r="P7570" s="547"/>
      <c r="Q7570" s="547"/>
      <c r="R7570" s="547"/>
    </row>
    <row r="7571" spans="6:18" s="577" customFormat="1">
      <c r="F7571" s="545"/>
      <c r="H7571" s="545"/>
      <c r="J7571" s="545"/>
      <c r="O7571" s="578"/>
      <c r="P7571" s="547"/>
      <c r="Q7571" s="547"/>
      <c r="R7571" s="547"/>
    </row>
    <row r="7572" spans="6:18" s="577" customFormat="1">
      <c r="F7572" s="545"/>
      <c r="H7572" s="545"/>
      <c r="J7572" s="545"/>
      <c r="O7572" s="578"/>
      <c r="P7572" s="547"/>
      <c r="Q7572" s="547"/>
      <c r="R7572" s="547"/>
    </row>
    <row r="7573" spans="6:18" s="577" customFormat="1">
      <c r="F7573" s="545"/>
      <c r="H7573" s="545"/>
      <c r="J7573" s="545"/>
      <c r="O7573" s="578"/>
      <c r="P7573" s="547"/>
      <c r="Q7573" s="547"/>
      <c r="R7573" s="547"/>
    </row>
    <row r="7574" spans="6:18" s="577" customFormat="1">
      <c r="F7574" s="545"/>
      <c r="H7574" s="545"/>
      <c r="J7574" s="545"/>
      <c r="O7574" s="578"/>
      <c r="P7574" s="547"/>
      <c r="Q7574" s="547"/>
      <c r="R7574" s="547"/>
    </row>
    <row r="7575" spans="6:18" s="577" customFormat="1">
      <c r="F7575" s="545"/>
      <c r="H7575" s="545"/>
      <c r="J7575" s="545"/>
      <c r="O7575" s="578"/>
      <c r="P7575" s="547"/>
      <c r="Q7575" s="547"/>
      <c r="R7575" s="547"/>
    </row>
    <row r="7576" spans="6:18" s="577" customFormat="1">
      <c r="F7576" s="545"/>
      <c r="H7576" s="545"/>
      <c r="J7576" s="545"/>
      <c r="O7576" s="578"/>
      <c r="P7576" s="547"/>
      <c r="Q7576" s="547"/>
      <c r="R7576" s="547"/>
    </row>
    <row r="7577" spans="6:18" s="577" customFormat="1">
      <c r="F7577" s="545"/>
      <c r="H7577" s="545"/>
      <c r="J7577" s="545"/>
      <c r="O7577" s="578"/>
      <c r="P7577" s="547"/>
      <c r="Q7577" s="547"/>
      <c r="R7577" s="547"/>
    </row>
    <row r="7578" spans="6:18" s="577" customFormat="1">
      <c r="F7578" s="545"/>
      <c r="H7578" s="545"/>
      <c r="J7578" s="545"/>
      <c r="O7578" s="578"/>
      <c r="P7578" s="547"/>
      <c r="Q7578" s="547"/>
      <c r="R7578" s="547"/>
    </row>
    <row r="7579" spans="6:18" s="577" customFormat="1">
      <c r="F7579" s="545"/>
      <c r="H7579" s="545"/>
      <c r="J7579" s="545"/>
      <c r="O7579" s="578"/>
      <c r="P7579" s="547"/>
      <c r="Q7579" s="547"/>
      <c r="R7579" s="547"/>
    </row>
    <row r="7580" spans="6:18" s="577" customFormat="1">
      <c r="F7580" s="545"/>
      <c r="H7580" s="545"/>
      <c r="J7580" s="545"/>
      <c r="O7580" s="578"/>
      <c r="P7580" s="547"/>
      <c r="Q7580" s="547"/>
      <c r="R7580" s="547"/>
    </row>
    <row r="7581" spans="6:18" s="577" customFormat="1">
      <c r="F7581" s="545"/>
      <c r="H7581" s="545"/>
      <c r="J7581" s="545"/>
      <c r="O7581" s="578"/>
      <c r="P7581" s="547"/>
      <c r="Q7581" s="547"/>
      <c r="R7581" s="547"/>
    </row>
    <row r="7582" spans="6:18" s="577" customFormat="1">
      <c r="F7582" s="545"/>
      <c r="H7582" s="545"/>
      <c r="J7582" s="545"/>
      <c r="O7582" s="578"/>
      <c r="P7582" s="547"/>
      <c r="Q7582" s="547"/>
      <c r="R7582" s="547"/>
    </row>
    <row r="7583" spans="6:18" s="577" customFormat="1">
      <c r="F7583" s="545"/>
      <c r="H7583" s="545"/>
      <c r="J7583" s="545"/>
      <c r="O7583" s="578"/>
      <c r="P7583" s="547"/>
      <c r="Q7583" s="547"/>
      <c r="R7583" s="547"/>
    </row>
    <row r="7584" spans="6:18" s="577" customFormat="1">
      <c r="F7584" s="545"/>
      <c r="H7584" s="545"/>
      <c r="J7584" s="545"/>
      <c r="O7584" s="578"/>
      <c r="P7584" s="547"/>
      <c r="Q7584" s="547"/>
      <c r="R7584" s="547"/>
    </row>
    <row r="7585" spans="6:18" s="577" customFormat="1">
      <c r="F7585" s="545"/>
      <c r="H7585" s="545"/>
      <c r="J7585" s="545"/>
      <c r="O7585" s="578"/>
      <c r="P7585" s="547"/>
      <c r="Q7585" s="547"/>
      <c r="R7585" s="547"/>
    </row>
    <row r="7586" spans="6:18" s="577" customFormat="1">
      <c r="F7586" s="545"/>
      <c r="H7586" s="545"/>
      <c r="J7586" s="545"/>
      <c r="O7586" s="578"/>
      <c r="P7586" s="547"/>
      <c r="Q7586" s="547"/>
      <c r="R7586" s="547"/>
    </row>
    <row r="7587" spans="6:18" s="577" customFormat="1">
      <c r="F7587" s="545"/>
      <c r="H7587" s="545"/>
      <c r="J7587" s="545"/>
      <c r="O7587" s="578"/>
      <c r="P7587" s="547"/>
      <c r="Q7587" s="547"/>
      <c r="R7587" s="547"/>
    </row>
    <row r="7588" spans="6:18" s="577" customFormat="1">
      <c r="F7588" s="545"/>
      <c r="H7588" s="545"/>
      <c r="J7588" s="545"/>
      <c r="O7588" s="578"/>
      <c r="P7588" s="547"/>
      <c r="Q7588" s="547"/>
      <c r="R7588" s="547"/>
    </row>
    <row r="7589" spans="6:18" s="577" customFormat="1">
      <c r="F7589" s="545"/>
      <c r="H7589" s="545"/>
      <c r="J7589" s="545"/>
      <c r="O7589" s="578"/>
      <c r="P7589" s="547"/>
      <c r="Q7589" s="547"/>
      <c r="R7589" s="547"/>
    </row>
    <row r="7590" spans="6:18" s="577" customFormat="1">
      <c r="F7590" s="545"/>
      <c r="H7590" s="545"/>
      <c r="J7590" s="545"/>
      <c r="O7590" s="578"/>
      <c r="P7590" s="547"/>
      <c r="Q7590" s="547"/>
      <c r="R7590" s="547"/>
    </row>
    <row r="7591" spans="6:18" s="577" customFormat="1">
      <c r="F7591" s="545"/>
      <c r="H7591" s="545"/>
      <c r="J7591" s="545"/>
      <c r="O7591" s="578"/>
      <c r="P7591" s="547"/>
      <c r="Q7591" s="547"/>
      <c r="R7591" s="547"/>
    </row>
    <row r="7592" spans="6:18" s="577" customFormat="1">
      <c r="F7592" s="545"/>
      <c r="H7592" s="545"/>
      <c r="J7592" s="545"/>
      <c r="O7592" s="578"/>
      <c r="P7592" s="547"/>
      <c r="Q7592" s="547"/>
      <c r="R7592" s="547"/>
    </row>
    <row r="7593" spans="6:18" s="577" customFormat="1">
      <c r="F7593" s="545"/>
      <c r="H7593" s="545"/>
      <c r="J7593" s="545"/>
      <c r="O7593" s="578"/>
      <c r="P7593" s="547"/>
      <c r="Q7593" s="547"/>
      <c r="R7593" s="547"/>
    </row>
    <row r="7594" spans="6:18" s="577" customFormat="1">
      <c r="F7594" s="545"/>
      <c r="H7594" s="545"/>
      <c r="J7594" s="545"/>
      <c r="O7594" s="578"/>
      <c r="P7594" s="547"/>
      <c r="Q7594" s="547"/>
      <c r="R7594" s="547"/>
    </row>
    <row r="7595" spans="6:18" s="577" customFormat="1">
      <c r="F7595" s="545"/>
      <c r="H7595" s="545"/>
      <c r="J7595" s="545"/>
      <c r="O7595" s="578"/>
      <c r="P7595" s="547"/>
      <c r="Q7595" s="547"/>
      <c r="R7595" s="547"/>
    </row>
    <row r="7596" spans="6:18" s="577" customFormat="1">
      <c r="F7596" s="545"/>
      <c r="H7596" s="545"/>
      <c r="J7596" s="545"/>
      <c r="O7596" s="578"/>
      <c r="P7596" s="547"/>
      <c r="Q7596" s="547"/>
      <c r="R7596" s="547"/>
    </row>
    <row r="7597" spans="6:18" s="577" customFormat="1">
      <c r="F7597" s="545"/>
      <c r="H7597" s="545"/>
      <c r="J7597" s="545"/>
      <c r="O7597" s="578"/>
      <c r="P7597" s="547"/>
      <c r="Q7597" s="547"/>
      <c r="R7597" s="547"/>
    </row>
    <row r="7598" spans="6:18" s="577" customFormat="1">
      <c r="F7598" s="545"/>
      <c r="H7598" s="545"/>
      <c r="J7598" s="545"/>
      <c r="O7598" s="578"/>
      <c r="P7598" s="547"/>
      <c r="Q7598" s="547"/>
      <c r="R7598" s="547"/>
    </row>
    <row r="7599" spans="6:18" s="577" customFormat="1">
      <c r="F7599" s="545"/>
      <c r="H7599" s="545"/>
      <c r="J7599" s="545"/>
      <c r="O7599" s="578"/>
      <c r="P7599" s="547"/>
      <c r="Q7599" s="547"/>
      <c r="R7599" s="547"/>
    </row>
    <row r="7600" spans="6:18" s="577" customFormat="1">
      <c r="F7600" s="545"/>
      <c r="H7600" s="545"/>
      <c r="J7600" s="545"/>
      <c r="O7600" s="578"/>
      <c r="P7600" s="547"/>
      <c r="Q7600" s="547"/>
      <c r="R7600" s="547"/>
    </row>
    <row r="7601" spans="6:18" s="577" customFormat="1">
      <c r="F7601" s="545"/>
      <c r="H7601" s="545"/>
      <c r="J7601" s="545"/>
      <c r="O7601" s="578"/>
      <c r="P7601" s="547"/>
      <c r="Q7601" s="547"/>
      <c r="R7601" s="547"/>
    </row>
    <row r="7602" spans="6:18" s="577" customFormat="1">
      <c r="F7602" s="545"/>
      <c r="H7602" s="545"/>
      <c r="J7602" s="545"/>
      <c r="O7602" s="578"/>
      <c r="P7602" s="547"/>
      <c r="Q7602" s="547"/>
      <c r="R7602" s="547"/>
    </row>
    <row r="7603" spans="6:18" s="577" customFormat="1">
      <c r="F7603" s="545"/>
      <c r="H7603" s="545"/>
      <c r="J7603" s="545"/>
      <c r="O7603" s="578"/>
      <c r="P7603" s="547"/>
      <c r="Q7603" s="547"/>
      <c r="R7603" s="547"/>
    </row>
    <row r="7604" spans="6:18" s="577" customFormat="1">
      <c r="F7604" s="545"/>
      <c r="H7604" s="545"/>
      <c r="J7604" s="545"/>
      <c r="O7604" s="578"/>
      <c r="P7604" s="547"/>
      <c r="Q7604" s="547"/>
      <c r="R7604" s="547"/>
    </row>
    <row r="7605" spans="6:18" s="577" customFormat="1">
      <c r="F7605" s="545"/>
      <c r="H7605" s="545"/>
      <c r="J7605" s="545"/>
      <c r="O7605" s="578"/>
      <c r="P7605" s="547"/>
      <c r="Q7605" s="547"/>
      <c r="R7605" s="547"/>
    </row>
    <row r="7606" spans="6:18" s="577" customFormat="1">
      <c r="F7606" s="545"/>
      <c r="H7606" s="545"/>
      <c r="J7606" s="545"/>
      <c r="O7606" s="578"/>
      <c r="P7606" s="547"/>
      <c r="Q7606" s="547"/>
      <c r="R7606" s="547"/>
    </row>
    <row r="7607" spans="6:18" s="577" customFormat="1">
      <c r="F7607" s="545"/>
      <c r="H7607" s="545"/>
      <c r="J7607" s="545"/>
      <c r="O7607" s="578"/>
      <c r="P7607" s="547"/>
      <c r="Q7607" s="547"/>
      <c r="R7607" s="547"/>
    </row>
    <row r="7608" spans="6:18" s="577" customFormat="1">
      <c r="F7608" s="545"/>
      <c r="H7608" s="545"/>
      <c r="J7608" s="545"/>
      <c r="O7608" s="578"/>
      <c r="P7608" s="547"/>
      <c r="Q7608" s="547"/>
      <c r="R7608" s="547"/>
    </row>
    <row r="7609" spans="6:18" s="577" customFormat="1">
      <c r="F7609" s="545"/>
      <c r="H7609" s="545"/>
      <c r="J7609" s="545"/>
      <c r="O7609" s="578"/>
      <c r="P7609" s="547"/>
      <c r="Q7609" s="547"/>
      <c r="R7609" s="547"/>
    </row>
    <row r="7610" spans="6:18" s="577" customFormat="1">
      <c r="F7610" s="545"/>
      <c r="H7610" s="545"/>
      <c r="J7610" s="545"/>
      <c r="O7610" s="578"/>
      <c r="P7610" s="547"/>
      <c r="Q7610" s="547"/>
      <c r="R7610" s="547"/>
    </row>
    <row r="7611" spans="6:18" s="577" customFormat="1">
      <c r="F7611" s="545"/>
      <c r="H7611" s="545"/>
      <c r="J7611" s="545"/>
      <c r="O7611" s="578"/>
      <c r="P7611" s="547"/>
      <c r="Q7611" s="547"/>
      <c r="R7611" s="547"/>
    </row>
    <row r="7612" spans="6:18" s="577" customFormat="1">
      <c r="F7612" s="545"/>
      <c r="H7612" s="545"/>
      <c r="J7612" s="545"/>
      <c r="O7612" s="578"/>
      <c r="P7612" s="547"/>
      <c r="Q7612" s="547"/>
      <c r="R7612" s="547"/>
    </row>
    <row r="7613" spans="6:18" s="577" customFormat="1">
      <c r="F7613" s="545"/>
      <c r="H7613" s="545"/>
      <c r="J7613" s="545"/>
      <c r="O7613" s="578"/>
      <c r="P7613" s="547"/>
      <c r="Q7613" s="547"/>
      <c r="R7613" s="547"/>
    </row>
    <row r="7614" spans="6:18" s="577" customFormat="1">
      <c r="F7614" s="545"/>
      <c r="H7614" s="545"/>
      <c r="J7614" s="545"/>
      <c r="O7614" s="578"/>
      <c r="P7614" s="547"/>
      <c r="Q7614" s="547"/>
      <c r="R7614" s="547"/>
    </row>
    <row r="7615" spans="6:18" s="577" customFormat="1">
      <c r="F7615" s="545"/>
      <c r="H7615" s="545"/>
      <c r="J7615" s="545"/>
      <c r="O7615" s="578"/>
      <c r="P7615" s="547"/>
      <c r="Q7615" s="547"/>
      <c r="R7615" s="547"/>
    </row>
    <row r="7616" spans="6:18" s="577" customFormat="1">
      <c r="F7616" s="545"/>
      <c r="H7616" s="545"/>
      <c r="J7616" s="545"/>
      <c r="O7616" s="578"/>
      <c r="P7616" s="547"/>
      <c r="Q7616" s="547"/>
      <c r="R7616" s="547"/>
    </row>
    <row r="7617" spans="6:18" s="577" customFormat="1">
      <c r="F7617" s="545"/>
      <c r="H7617" s="545"/>
      <c r="J7617" s="545"/>
      <c r="O7617" s="578"/>
      <c r="P7617" s="547"/>
      <c r="Q7617" s="547"/>
      <c r="R7617" s="547"/>
    </row>
    <row r="7618" spans="6:18" s="577" customFormat="1">
      <c r="F7618" s="545"/>
      <c r="H7618" s="545"/>
      <c r="J7618" s="545"/>
      <c r="O7618" s="578"/>
      <c r="P7618" s="547"/>
      <c r="Q7618" s="547"/>
      <c r="R7618" s="547"/>
    </row>
    <row r="7619" spans="6:18" s="577" customFormat="1">
      <c r="F7619" s="545"/>
      <c r="H7619" s="545"/>
      <c r="J7619" s="545"/>
      <c r="O7619" s="578"/>
      <c r="P7619" s="547"/>
      <c r="Q7619" s="547"/>
      <c r="R7619" s="547"/>
    </row>
    <row r="7620" spans="6:18" s="577" customFormat="1">
      <c r="F7620" s="545"/>
      <c r="H7620" s="545"/>
      <c r="J7620" s="545"/>
      <c r="O7620" s="578"/>
      <c r="P7620" s="547"/>
      <c r="Q7620" s="547"/>
      <c r="R7620" s="547"/>
    </row>
    <row r="7621" spans="6:18" s="577" customFormat="1">
      <c r="F7621" s="545"/>
      <c r="H7621" s="545"/>
      <c r="J7621" s="545"/>
      <c r="O7621" s="578"/>
      <c r="P7621" s="547"/>
      <c r="Q7621" s="547"/>
      <c r="R7621" s="547"/>
    </row>
    <row r="7622" spans="6:18" s="577" customFormat="1">
      <c r="F7622" s="545"/>
      <c r="H7622" s="545"/>
      <c r="J7622" s="545"/>
      <c r="O7622" s="578"/>
      <c r="P7622" s="547"/>
      <c r="Q7622" s="547"/>
      <c r="R7622" s="547"/>
    </row>
    <row r="7623" spans="6:18" s="577" customFormat="1">
      <c r="F7623" s="545"/>
      <c r="H7623" s="545"/>
      <c r="J7623" s="545"/>
      <c r="O7623" s="578"/>
      <c r="P7623" s="547"/>
      <c r="Q7623" s="547"/>
      <c r="R7623" s="547"/>
    </row>
    <row r="7624" spans="6:18" s="577" customFormat="1">
      <c r="F7624" s="545"/>
      <c r="H7624" s="545"/>
      <c r="J7624" s="545"/>
      <c r="O7624" s="578"/>
      <c r="P7624" s="547"/>
      <c r="Q7624" s="547"/>
      <c r="R7624" s="547"/>
    </row>
    <row r="7625" spans="6:18" s="577" customFormat="1">
      <c r="F7625" s="545"/>
      <c r="H7625" s="545"/>
      <c r="J7625" s="545"/>
      <c r="O7625" s="578"/>
      <c r="P7625" s="547"/>
      <c r="Q7625" s="547"/>
      <c r="R7625" s="547"/>
    </row>
    <row r="7626" spans="6:18" s="577" customFormat="1">
      <c r="F7626" s="545"/>
      <c r="H7626" s="545"/>
      <c r="J7626" s="545"/>
      <c r="O7626" s="578"/>
      <c r="P7626" s="547"/>
      <c r="Q7626" s="547"/>
      <c r="R7626" s="547"/>
    </row>
    <row r="7627" spans="6:18" s="577" customFormat="1">
      <c r="F7627" s="545"/>
      <c r="H7627" s="545"/>
      <c r="J7627" s="545"/>
      <c r="O7627" s="578"/>
      <c r="P7627" s="547"/>
      <c r="Q7627" s="547"/>
      <c r="R7627" s="547"/>
    </row>
    <row r="7628" spans="6:18" s="577" customFormat="1">
      <c r="F7628" s="545"/>
      <c r="H7628" s="545"/>
      <c r="J7628" s="545"/>
      <c r="O7628" s="578"/>
      <c r="P7628" s="547"/>
      <c r="Q7628" s="547"/>
      <c r="R7628" s="547"/>
    </row>
    <row r="7629" spans="6:18" s="577" customFormat="1">
      <c r="F7629" s="545"/>
      <c r="H7629" s="545"/>
      <c r="J7629" s="545"/>
      <c r="O7629" s="578"/>
      <c r="P7629" s="547"/>
      <c r="Q7629" s="547"/>
      <c r="R7629" s="547"/>
    </row>
    <row r="7630" spans="6:18" s="577" customFormat="1">
      <c r="F7630" s="545"/>
      <c r="H7630" s="545"/>
      <c r="J7630" s="545"/>
      <c r="O7630" s="578"/>
      <c r="P7630" s="547"/>
      <c r="Q7630" s="547"/>
      <c r="R7630" s="547"/>
    </row>
    <row r="7631" spans="6:18" s="577" customFormat="1">
      <c r="F7631" s="545"/>
      <c r="H7631" s="545"/>
      <c r="J7631" s="545"/>
      <c r="O7631" s="578"/>
      <c r="P7631" s="547"/>
      <c r="Q7631" s="547"/>
      <c r="R7631" s="547"/>
    </row>
    <row r="7632" spans="6:18" s="577" customFormat="1">
      <c r="F7632" s="545"/>
      <c r="H7632" s="545"/>
      <c r="J7632" s="545"/>
      <c r="O7632" s="578"/>
      <c r="P7632" s="547"/>
      <c r="Q7632" s="547"/>
      <c r="R7632" s="547"/>
    </row>
    <row r="7633" spans="6:18" s="577" customFormat="1">
      <c r="F7633" s="545"/>
      <c r="H7633" s="545"/>
      <c r="J7633" s="545"/>
      <c r="O7633" s="578"/>
      <c r="P7633" s="547"/>
      <c r="Q7633" s="547"/>
      <c r="R7633" s="547"/>
    </row>
    <row r="7634" spans="6:18" s="577" customFormat="1">
      <c r="F7634" s="545"/>
      <c r="H7634" s="545"/>
      <c r="J7634" s="545"/>
      <c r="O7634" s="578"/>
      <c r="P7634" s="547"/>
      <c r="Q7634" s="547"/>
      <c r="R7634" s="547"/>
    </row>
    <row r="7635" spans="6:18" s="577" customFormat="1">
      <c r="F7635" s="545"/>
      <c r="H7635" s="545"/>
      <c r="J7635" s="545"/>
      <c r="O7635" s="578"/>
      <c r="P7635" s="547"/>
      <c r="Q7635" s="547"/>
      <c r="R7635" s="547"/>
    </row>
    <row r="7636" spans="6:18" s="577" customFormat="1">
      <c r="F7636" s="545"/>
      <c r="H7636" s="545"/>
      <c r="J7636" s="545"/>
      <c r="O7636" s="578"/>
      <c r="P7636" s="547"/>
      <c r="Q7636" s="547"/>
      <c r="R7636" s="547"/>
    </row>
    <row r="7637" spans="6:18" s="577" customFormat="1">
      <c r="F7637" s="545"/>
      <c r="H7637" s="545"/>
      <c r="J7637" s="545"/>
      <c r="O7637" s="578"/>
      <c r="P7637" s="547"/>
      <c r="Q7637" s="547"/>
      <c r="R7637" s="547"/>
    </row>
    <row r="7638" spans="6:18" s="577" customFormat="1">
      <c r="F7638" s="545"/>
      <c r="H7638" s="545"/>
      <c r="J7638" s="545"/>
      <c r="O7638" s="578"/>
      <c r="P7638" s="547"/>
      <c r="Q7638" s="547"/>
      <c r="R7638" s="547"/>
    </row>
    <row r="7639" spans="6:18" s="577" customFormat="1">
      <c r="F7639" s="545"/>
      <c r="H7639" s="545"/>
      <c r="J7639" s="545"/>
      <c r="O7639" s="578"/>
      <c r="P7639" s="547"/>
      <c r="Q7639" s="547"/>
      <c r="R7639" s="547"/>
    </row>
    <row r="7640" spans="6:18" s="577" customFormat="1">
      <c r="F7640" s="545"/>
      <c r="H7640" s="545"/>
      <c r="J7640" s="545"/>
      <c r="O7640" s="578"/>
      <c r="P7640" s="547"/>
      <c r="Q7640" s="547"/>
      <c r="R7640" s="547"/>
    </row>
    <row r="7641" spans="6:18" s="577" customFormat="1">
      <c r="F7641" s="545"/>
      <c r="H7641" s="545"/>
      <c r="J7641" s="545"/>
      <c r="O7641" s="578"/>
      <c r="P7641" s="547"/>
      <c r="Q7641" s="547"/>
      <c r="R7641" s="547"/>
    </row>
    <row r="7642" spans="6:18" s="577" customFormat="1">
      <c r="F7642" s="545"/>
      <c r="H7642" s="545"/>
      <c r="J7642" s="545"/>
      <c r="O7642" s="578"/>
      <c r="P7642" s="547"/>
      <c r="Q7642" s="547"/>
      <c r="R7642" s="547"/>
    </row>
    <row r="7643" spans="6:18" s="577" customFormat="1">
      <c r="F7643" s="545"/>
      <c r="H7643" s="545"/>
      <c r="J7643" s="545"/>
      <c r="O7643" s="578"/>
      <c r="P7643" s="547"/>
      <c r="Q7643" s="547"/>
      <c r="R7643" s="547"/>
    </row>
    <row r="7644" spans="6:18" s="577" customFormat="1">
      <c r="F7644" s="545"/>
      <c r="H7644" s="545"/>
      <c r="J7644" s="545"/>
      <c r="O7644" s="578"/>
      <c r="P7644" s="547"/>
      <c r="Q7644" s="547"/>
      <c r="R7644" s="547"/>
    </row>
    <row r="7645" spans="6:18" s="577" customFormat="1">
      <c r="F7645" s="545"/>
      <c r="H7645" s="545"/>
      <c r="J7645" s="545"/>
      <c r="O7645" s="578"/>
      <c r="P7645" s="547"/>
      <c r="Q7645" s="547"/>
      <c r="R7645" s="547"/>
    </row>
    <row r="7646" spans="6:18" s="577" customFormat="1">
      <c r="F7646" s="545"/>
      <c r="H7646" s="545"/>
      <c r="J7646" s="545"/>
      <c r="O7646" s="578"/>
      <c r="P7646" s="547"/>
      <c r="Q7646" s="547"/>
      <c r="R7646" s="547"/>
    </row>
    <row r="7647" spans="6:18" s="577" customFormat="1">
      <c r="F7647" s="545"/>
      <c r="H7647" s="545"/>
      <c r="J7647" s="545"/>
      <c r="O7647" s="578"/>
      <c r="P7647" s="547"/>
      <c r="Q7647" s="547"/>
      <c r="R7647" s="547"/>
    </row>
    <row r="7648" spans="6:18" s="577" customFormat="1">
      <c r="F7648" s="545"/>
      <c r="H7648" s="545"/>
      <c r="J7648" s="545"/>
      <c r="O7648" s="578"/>
      <c r="P7648" s="547"/>
      <c r="Q7648" s="547"/>
      <c r="R7648" s="547"/>
    </row>
    <row r="7649" spans="6:18" s="577" customFormat="1">
      <c r="F7649" s="545"/>
      <c r="H7649" s="545"/>
      <c r="J7649" s="545"/>
      <c r="O7649" s="578"/>
      <c r="P7649" s="547"/>
      <c r="Q7649" s="547"/>
      <c r="R7649" s="547"/>
    </row>
    <row r="7650" spans="6:18" s="577" customFormat="1">
      <c r="F7650" s="545"/>
      <c r="H7650" s="545"/>
      <c r="J7650" s="545"/>
      <c r="O7650" s="578"/>
      <c r="P7650" s="547"/>
      <c r="Q7650" s="547"/>
      <c r="R7650" s="547"/>
    </row>
    <row r="7651" spans="6:18" s="577" customFormat="1">
      <c r="F7651" s="545"/>
      <c r="H7651" s="545"/>
      <c r="J7651" s="545"/>
      <c r="O7651" s="578"/>
      <c r="P7651" s="547"/>
      <c r="Q7651" s="547"/>
      <c r="R7651" s="547"/>
    </row>
    <row r="7652" spans="6:18" s="577" customFormat="1">
      <c r="F7652" s="545"/>
      <c r="H7652" s="545"/>
      <c r="J7652" s="545"/>
      <c r="O7652" s="578"/>
      <c r="P7652" s="547"/>
      <c r="Q7652" s="547"/>
      <c r="R7652" s="547"/>
    </row>
    <row r="7653" spans="6:18" s="577" customFormat="1">
      <c r="F7653" s="545"/>
      <c r="H7653" s="545"/>
      <c r="J7653" s="545"/>
      <c r="O7653" s="578"/>
      <c r="P7653" s="547"/>
      <c r="Q7653" s="547"/>
      <c r="R7653" s="547"/>
    </row>
    <row r="7654" spans="6:18" s="577" customFormat="1">
      <c r="F7654" s="545"/>
      <c r="H7654" s="545"/>
      <c r="J7654" s="545"/>
      <c r="O7654" s="578"/>
      <c r="P7654" s="547"/>
      <c r="Q7654" s="547"/>
      <c r="R7654" s="547"/>
    </row>
    <row r="7655" spans="6:18" s="577" customFormat="1">
      <c r="F7655" s="545"/>
      <c r="H7655" s="545"/>
      <c r="J7655" s="545"/>
      <c r="O7655" s="578"/>
      <c r="P7655" s="547"/>
      <c r="Q7655" s="547"/>
      <c r="R7655" s="547"/>
    </row>
    <row r="7656" spans="6:18" s="577" customFormat="1">
      <c r="F7656" s="545"/>
      <c r="H7656" s="545"/>
      <c r="J7656" s="545"/>
      <c r="O7656" s="578"/>
      <c r="P7656" s="547"/>
      <c r="Q7656" s="547"/>
      <c r="R7656" s="547"/>
    </row>
    <row r="7657" spans="6:18" s="577" customFormat="1">
      <c r="F7657" s="545"/>
      <c r="H7657" s="545"/>
      <c r="J7657" s="545"/>
      <c r="O7657" s="578"/>
      <c r="P7657" s="547"/>
      <c r="Q7657" s="547"/>
      <c r="R7657" s="547"/>
    </row>
    <row r="7658" spans="6:18" s="577" customFormat="1">
      <c r="F7658" s="545"/>
      <c r="H7658" s="545"/>
      <c r="J7658" s="545"/>
      <c r="O7658" s="578"/>
      <c r="P7658" s="547"/>
      <c r="Q7658" s="547"/>
      <c r="R7658" s="547"/>
    </row>
    <row r="7659" spans="6:18" s="577" customFormat="1">
      <c r="F7659" s="545"/>
      <c r="H7659" s="545"/>
      <c r="J7659" s="545"/>
      <c r="O7659" s="578"/>
      <c r="P7659" s="547"/>
      <c r="Q7659" s="547"/>
      <c r="R7659" s="547"/>
    </row>
    <row r="7660" spans="6:18" s="577" customFormat="1">
      <c r="F7660" s="545"/>
      <c r="H7660" s="545"/>
      <c r="J7660" s="545"/>
      <c r="O7660" s="578"/>
      <c r="P7660" s="547"/>
      <c r="Q7660" s="547"/>
      <c r="R7660" s="547"/>
    </row>
    <row r="7661" spans="6:18" s="577" customFormat="1">
      <c r="F7661" s="545"/>
      <c r="H7661" s="545"/>
      <c r="J7661" s="545"/>
      <c r="O7661" s="578"/>
      <c r="P7661" s="547"/>
      <c r="Q7661" s="547"/>
      <c r="R7661" s="547"/>
    </row>
    <row r="7662" spans="6:18" s="577" customFormat="1">
      <c r="F7662" s="545"/>
      <c r="H7662" s="545"/>
      <c r="J7662" s="545"/>
      <c r="O7662" s="578"/>
      <c r="P7662" s="547"/>
      <c r="Q7662" s="547"/>
      <c r="R7662" s="547"/>
    </row>
    <row r="7663" spans="6:18" s="577" customFormat="1">
      <c r="F7663" s="545"/>
      <c r="H7663" s="545"/>
      <c r="J7663" s="545"/>
      <c r="O7663" s="578"/>
      <c r="P7663" s="547"/>
      <c r="Q7663" s="547"/>
      <c r="R7663" s="547"/>
    </row>
    <row r="7664" spans="6:18" s="577" customFormat="1">
      <c r="F7664" s="545"/>
      <c r="H7664" s="545"/>
      <c r="J7664" s="545"/>
      <c r="O7664" s="578"/>
      <c r="P7664" s="547"/>
      <c r="Q7664" s="547"/>
      <c r="R7664" s="547"/>
    </row>
    <row r="7665" spans="6:18" s="577" customFormat="1">
      <c r="F7665" s="545"/>
      <c r="H7665" s="545"/>
      <c r="J7665" s="545"/>
      <c r="O7665" s="578"/>
      <c r="P7665" s="547"/>
      <c r="Q7665" s="547"/>
      <c r="R7665" s="547"/>
    </row>
    <row r="7666" spans="6:18" s="577" customFormat="1">
      <c r="F7666" s="545"/>
      <c r="H7666" s="545"/>
      <c r="J7666" s="545"/>
      <c r="O7666" s="578"/>
      <c r="P7666" s="547"/>
      <c r="Q7666" s="547"/>
      <c r="R7666" s="547"/>
    </row>
    <row r="7667" spans="6:18" s="577" customFormat="1">
      <c r="F7667" s="545"/>
      <c r="H7667" s="545"/>
      <c r="J7667" s="545"/>
      <c r="O7667" s="578"/>
      <c r="P7667" s="547"/>
      <c r="Q7667" s="547"/>
      <c r="R7667" s="547"/>
    </row>
    <row r="7668" spans="6:18" s="577" customFormat="1">
      <c r="F7668" s="545"/>
      <c r="H7668" s="545"/>
      <c r="J7668" s="545"/>
      <c r="O7668" s="578"/>
      <c r="P7668" s="547"/>
      <c r="Q7668" s="547"/>
      <c r="R7668" s="547"/>
    </row>
    <row r="7669" spans="6:18" s="577" customFormat="1">
      <c r="F7669" s="545"/>
      <c r="H7669" s="545"/>
      <c r="J7669" s="545"/>
      <c r="O7669" s="578"/>
      <c r="P7669" s="547"/>
      <c r="Q7669" s="547"/>
      <c r="R7669" s="547"/>
    </row>
    <row r="7670" spans="6:18" s="577" customFormat="1">
      <c r="F7670" s="545"/>
      <c r="H7670" s="545"/>
      <c r="J7670" s="545"/>
      <c r="O7670" s="578"/>
      <c r="P7670" s="547"/>
      <c r="Q7670" s="547"/>
      <c r="R7670" s="547"/>
    </row>
    <row r="7671" spans="6:18" s="577" customFormat="1">
      <c r="F7671" s="545"/>
      <c r="H7671" s="545"/>
      <c r="J7671" s="545"/>
      <c r="O7671" s="578"/>
      <c r="P7671" s="547"/>
      <c r="Q7671" s="547"/>
      <c r="R7671" s="547"/>
    </row>
    <row r="7672" spans="6:18" s="577" customFormat="1">
      <c r="F7672" s="545"/>
      <c r="H7672" s="545"/>
      <c r="J7672" s="545"/>
      <c r="O7672" s="578"/>
      <c r="P7672" s="547"/>
      <c r="Q7672" s="547"/>
      <c r="R7672" s="547"/>
    </row>
    <row r="7673" spans="6:18" s="577" customFormat="1">
      <c r="F7673" s="545"/>
      <c r="H7673" s="545"/>
      <c r="J7673" s="545"/>
      <c r="O7673" s="578"/>
      <c r="P7673" s="547"/>
      <c r="Q7673" s="547"/>
      <c r="R7673" s="547"/>
    </row>
    <row r="7674" spans="6:18" s="577" customFormat="1">
      <c r="F7674" s="545"/>
      <c r="H7674" s="545"/>
      <c r="J7674" s="545"/>
      <c r="O7674" s="578"/>
      <c r="P7674" s="547"/>
      <c r="Q7674" s="547"/>
      <c r="R7674" s="547"/>
    </row>
    <row r="7675" spans="6:18" s="577" customFormat="1">
      <c r="F7675" s="545"/>
      <c r="H7675" s="545"/>
      <c r="J7675" s="545"/>
      <c r="O7675" s="578"/>
      <c r="P7675" s="547"/>
      <c r="Q7675" s="547"/>
      <c r="R7675" s="547"/>
    </row>
    <row r="7676" spans="6:18" s="577" customFormat="1">
      <c r="F7676" s="545"/>
      <c r="H7676" s="545"/>
      <c r="J7676" s="545"/>
      <c r="O7676" s="578"/>
      <c r="P7676" s="547"/>
      <c r="Q7676" s="547"/>
      <c r="R7676" s="547"/>
    </row>
    <row r="7677" spans="6:18" s="577" customFormat="1">
      <c r="F7677" s="545"/>
      <c r="H7677" s="545"/>
      <c r="J7677" s="545"/>
      <c r="O7677" s="578"/>
      <c r="P7677" s="547"/>
      <c r="Q7677" s="547"/>
      <c r="R7677" s="547"/>
    </row>
    <row r="7678" spans="6:18" s="577" customFormat="1">
      <c r="F7678" s="545"/>
      <c r="H7678" s="545"/>
      <c r="J7678" s="545"/>
      <c r="O7678" s="578"/>
      <c r="P7678" s="547"/>
      <c r="Q7678" s="547"/>
      <c r="R7678" s="547"/>
    </row>
    <row r="7679" spans="6:18" s="577" customFormat="1">
      <c r="F7679" s="545"/>
      <c r="H7679" s="545"/>
      <c r="J7679" s="545"/>
      <c r="O7679" s="578"/>
      <c r="P7679" s="547"/>
      <c r="Q7679" s="547"/>
      <c r="R7679" s="547"/>
    </row>
    <row r="7680" spans="6:18" s="577" customFormat="1">
      <c r="F7680" s="545"/>
      <c r="H7680" s="545"/>
      <c r="J7680" s="545"/>
      <c r="O7680" s="578"/>
      <c r="P7680" s="547"/>
      <c r="Q7680" s="547"/>
      <c r="R7680" s="547"/>
    </row>
    <row r="7681" spans="6:18" s="577" customFormat="1">
      <c r="F7681" s="545"/>
      <c r="H7681" s="545"/>
      <c r="J7681" s="545"/>
      <c r="O7681" s="578"/>
      <c r="P7681" s="547"/>
      <c r="Q7681" s="547"/>
      <c r="R7681" s="547"/>
    </row>
    <row r="7682" spans="6:18" s="577" customFormat="1">
      <c r="F7682" s="545"/>
      <c r="H7682" s="545"/>
      <c r="J7682" s="545"/>
      <c r="O7682" s="578"/>
      <c r="P7682" s="547"/>
      <c r="Q7682" s="547"/>
      <c r="R7682" s="547"/>
    </row>
    <row r="7683" spans="6:18" s="577" customFormat="1">
      <c r="F7683" s="545"/>
      <c r="H7683" s="545"/>
      <c r="J7683" s="545"/>
      <c r="O7683" s="578"/>
      <c r="P7683" s="547"/>
      <c r="Q7683" s="547"/>
      <c r="R7683" s="547"/>
    </row>
    <row r="7684" spans="6:18" s="577" customFormat="1">
      <c r="F7684" s="545"/>
      <c r="H7684" s="545"/>
      <c r="J7684" s="545"/>
      <c r="O7684" s="578"/>
      <c r="P7684" s="547"/>
      <c r="Q7684" s="547"/>
      <c r="R7684" s="547"/>
    </row>
    <row r="7685" spans="6:18" s="577" customFormat="1">
      <c r="F7685" s="545"/>
      <c r="H7685" s="545"/>
      <c r="J7685" s="545"/>
      <c r="O7685" s="578"/>
      <c r="P7685" s="547"/>
      <c r="Q7685" s="547"/>
      <c r="R7685" s="547"/>
    </row>
    <row r="7686" spans="6:18" s="577" customFormat="1">
      <c r="F7686" s="545"/>
      <c r="H7686" s="545"/>
      <c r="J7686" s="545"/>
      <c r="O7686" s="578"/>
      <c r="P7686" s="547"/>
      <c r="Q7686" s="547"/>
      <c r="R7686" s="547"/>
    </row>
    <row r="7687" spans="6:18" s="577" customFormat="1">
      <c r="F7687" s="545"/>
      <c r="H7687" s="545"/>
      <c r="J7687" s="545"/>
      <c r="O7687" s="578"/>
      <c r="P7687" s="547"/>
      <c r="Q7687" s="547"/>
      <c r="R7687" s="547"/>
    </row>
    <row r="7688" spans="6:18" s="577" customFormat="1">
      <c r="F7688" s="545"/>
      <c r="H7688" s="545"/>
      <c r="J7688" s="545"/>
      <c r="O7688" s="578"/>
      <c r="P7688" s="547"/>
      <c r="Q7688" s="547"/>
      <c r="R7688" s="547"/>
    </row>
    <row r="7689" spans="6:18" s="577" customFormat="1">
      <c r="F7689" s="545"/>
      <c r="H7689" s="545"/>
      <c r="J7689" s="545"/>
      <c r="O7689" s="578"/>
      <c r="P7689" s="547"/>
      <c r="Q7689" s="547"/>
      <c r="R7689" s="547"/>
    </row>
    <row r="7690" spans="6:18" s="577" customFormat="1">
      <c r="F7690" s="545"/>
      <c r="H7690" s="545"/>
      <c r="J7690" s="545"/>
      <c r="O7690" s="578"/>
      <c r="P7690" s="547"/>
      <c r="Q7690" s="547"/>
      <c r="R7690" s="547"/>
    </row>
    <row r="7691" spans="6:18" s="577" customFormat="1">
      <c r="F7691" s="545"/>
      <c r="H7691" s="545"/>
      <c r="J7691" s="545"/>
      <c r="O7691" s="578"/>
      <c r="P7691" s="547"/>
      <c r="Q7691" s="547"/>
      <c r="R7691" s="547"/>
    </row>
    <row r="7692" spans="6:18" s="577" customFormat="1">
      <c r="F7692" s="545"/>
      <c r="H7692" s="545"/>
      <c r="J7692" s="545"/>
      <c r="O7692" s="578"/>
      <c r="P7692" s="547"/>
      <c r="Q7692" s="547"/>
      <c r="R7692" s="547"/>
    </row>
    <row r="7693" spans="6:18" s="577" customFormat="1">
      <c r="F7693" s="545"/>
      <c r="H7693" s="545"/>
      <c r="J7693" s="545"/>
      <c r="O7693" s="578"/>
      <c r="P7693" s="547"/>
      <c r="Q7693" s="547"/>
      <c r="R7693" s="547"/>
    </row>
    <row r="7694" spans="6:18" s="577" customFormat="1">
      <c r="F7694" s="545"/>
      <c r="H7694" s="545"/>
      <c r="J7694" s="545"/>
      <c r="O7694" s="578"/>
      <c r="P7694" s="547"/>
      <c r="Q7694" s="547"/>
      <c r="R7694" s="547"/>
    </row>
    <row r="7695" spans="6:18" s="577" customFormat="1">
      <c r="F7695" s="545"/>
      <c r="H7695" s="545"/>
      <c r="J7695" s="545"/>
      <c r="O7695" s="578"/>
      <c r="P7695" s="547"/>
      <c r="Q7695" s="547"/>
      <c r="R7695" s="547"/>
    </row>
    <row r="7696" spans="6:18" s="577" customFormat="1">
      <c r="F7696" s="545"/>
      <c r="H7696" s="545"/>
      <c r="J7696" s="545"/>
      <c r="O7696" s="578"/>
      <c r="P7696" s="547"/>
      <c r="Q7696" s="547"/>
      <c r="R7696" s="547"/>
    </row>
    <row r="7697" spans="6:18" s="577" customFormat="1">
      <c r="F7697" s="545"/>
      <c r="H7697" s="545"/>
      <c r="J7697" s="545"/>
      <c r="O7697" s="578"/>
      <c r="P7697" s="547"/>
      <c r="Q7697" s="547"/>
      <c r="R7697" s="547"/>
    </row>
    <row r="7698" spans="6:18" s="577" customFormat="1">
      <c r="F7698" s="545"/>
      <c r="H7698" s="545"/>
      <c r="J7698" s="545"/>
      <c r="O7698" s="578"/>
      <c r="P7698" s="547"/>
      <c r="Q7698" s="547"/>
      <c r="R7698" s="547"/>
    </row>
    <row r="7699" spans="6:18" s="577" customFormat="1">
      <c r="F7699" s="545"/>
      <c r="H7699" s="545"/>
      <c r="J7699" s="545"/>
      <c r="O7699" s="578"/>
      <c r="P7699" s="547"/>
      <c r="Q7699" s="547"/>
      <c r="R7699" s="547"/>
    </row>
    <row r="7700" spans="6:18" s="577" customFormat="1">
      <c r="F7700" s="545"/>
      <c r="H7700" s="545"/>
      <c r="J7700" s="545"/>
      <c r="O7700" s="578"/>
      <c r="P7700" s="547"/>
      <c r="Q7700" s="547"/>
      <c r="R7700" s="547"/>
    </row>
    <row r="7701" spans="6:18" s="577" customFormat="1">
      <c r="F7701" s="545"/>
      <c r="H7701" s="545"/>
      <c r="J7701" s="545"/>
      <c r="O7701" s="578"/>
      <c r="P7701" s="547"/>
      <c r="Q7701" s="547"/>
      <c r="R7701" s="547"/>
    </row>
    <row r="7702" spans="6:18" s="577" customFormat="1">
      <c r="F7702" s="545"/>
      <c r="H7702" s="545"/>
      <c r="J7702" s="545"/>
      <c r="O7702" s="578"/>
      <c r="P7702" s="547"/>
      <c r="Q7702" s="547"/>
      <c r="R7702" s="547"/>
    </row>
    <row r="7703" spans="6:18" s="577" customFormat="1">
      <c r="F7703" s="545"/>
      <c r="H7703" s="545"/>
      <c r="J7703" s="545"/>
      <c r="O7703" s="578"/>
      <c r="P7703" s="547"/>
      <c r="Q7703" s="547"/>
      <c r="R7703" s="547"/>
    </row>
    <row r="7704" spans="6:18" s="577" customFormat="1">
      <c r="F7704" s="545"/>
      <c r="H7704" s="545"/>
      <c r="J7704" s="545"/>
      <c r="O7704" s="578"/>
      <c r="P7704" s="547"/>
      <c r="Q7704" s="547"/>
      <c r="R7704" s="547"/>
    </row>
    <row r="7705" spans="6:18" s="577" customFormat="1">
      <c r="F7705" s="545"/>
      <c r="H7705" s="545"/>
      <c r="J7705" s="545"/>
      <c r="O7705" s="578"/>
      <c r="P7705" s="547"/>
      <c r="Q7705" s="547"/>
      <c r="R7705" s="547"/>
    </row>
    <row r="7706" spans="6:18" s="577" customFormat="1">
      <c r="F7706" s="545"/>
      <c r="H7706" s="545"/>
      <c r="J7706" s="545"/>
      <c r="O7706" s="578"/>
      <c r="P7706" s="547"/>
      <c r="Q7706" s="547"/>
      <c r="R7706" s="547"/>
    </row>
    <row r="7707" spans="6:18" s="577" customFormat="1">
      <c r="F7707" s="545"/>
      <c r="H7707" s="545"/>
      <c r="J7707" s="545"/>
      <c r="O7707" s="578"/>
      <c r="P7707" s="547"/>
      <c r="Q7707" s="547"/>
      <c r="R7707" s="547"/>
    </row>
    <row r="7708" spans="6:18" s="577" customFormat="1">
      <c r="F7708" s="545"/>
      <c r="H7708" s="545"/>
      <c r="J7708" s="545"/>
      <c r="O7708" s="578"/>
      <c r="P7708" s="547"/>
      <c r="Q7708" s="547"/>
      <c r="R7708" s="547"/>
    </row>
    <row r="7709" spans="6:18" s="577" customFormat="1">
      <c r="F7709" s="545"/>
      <c r="H7709" s="545"/>
      <c r="J7709" s="545"/>
      <c r="O7709" s="578"/>
      <c r="P7709" s="547"/>
      <c r="Q7709" s="547"/>
      <c r="R7709" s="547"/>
    </row>
    <row r="7710" spans="6:18" s="577" customFormat="1">
      <c r="F7710" s="545"/>
      <c r="H7710" s="545"/>
      <c r="J7710" s="545"/>
      <c r="O7710" s="578"/>
      <c r="P7710" s="547"/>
      <c r="Q7710" s="547"/>
      <c r="R7710" s="547"/>
    </row>
    <row r="7711" spans="6:18" s="577" customFormat="1">
      <c r="F7711" s="545"/>
      <c r="H7711" s="545"/>
      <c r="J7711" s="545"/>
      <c r="O7711" s="578"/>
      <c r="P7711" s="547"/>
      <c r="Q7711" s="547"/>
      <c r="R7711" s="547"/>
    </row>
    <row r="7712" spans="6:18" s="577" customFormat="1">
      <c r="F7712" s="545"/>
      <c r="H7712" s="545"/>
      <c r="J7712" s="545"/>
      <c r="O7712" s="578"/>
      <c r="P7712" s="547"/>
      <c r="Q7712" s="547"/>
      <c r="R7712" s="547"/>
    </row>
    <row r="7713" spans="6:18" s="577" customFormat="1">
      <c r="F7713" s="545"/>
      <c r="H7713" s="545"/>
      <c r="J7713" s="545"/>
      <c r="O7713" s="578"/>
      <c r="P7713" s="547"/>
      <c r="Q7713" s="547"/>
      <c r="R7713" s="547"/>
    </row>
    <row r="7714" spans="6:18" s="577" customFormat="1">
      <c r="F7714" s="545"/>
      <c r="H7714" s="545"/>
      <c r="J7714" s="545"/>
      <c r="O7714" s="578"/>
      <c r="P7714" s="547"/>
      <c r="Q7714" s="547"/>
      <c r="R7714" s="547"/>
    </row>
    <row r="7715" spans="6:18" s="577" customFormat="1">
      <c r="F7715" s="545"/>
      <c r="H7715" s="545"/>
      <c r="J7715" s="545"/>
      <c r="O7715" s="578"/>
      <c r="P7715" s="547"/>
      <c r="Q7715" s="547"/>
      <c r="R7715" s="547"/>
    </row>
    <row r="7716" spans="6:18" s="577" customFormat="1">
      <c r="F7716" s="545"/>
      <c r="H7716" s="545"/>
      <c r="J7716" s="545"/>
      <c r="O7716" s="578"/>
      <c r="P7716" s="547"/>
      <c r="Q7716" s="547"/>
      <c r="R7716" s="547"/>
    </row>
    <row r="7717" spans="6:18" s="577" customFormat="1">
      <c r="F7717" s="545"/>
      <c r="H7717" s="545"/>
      <c r="J7717" s="545"/>
      <c r="O7717" s="578"/>
      <c r="P7717" s="547"/>
      <c r="Q7717" s="547"/>
      <c r="R7717" s="547"/>
    </row>
    <row r="7718" spans="6:18" s="577" customFormat="1">
      <c r="F7718" s="545"/>
      <c r="H7718" s="545"/>
      <c r="J7718" s="545"/>
      <c r="O7718" s="578"/>
      <c r="P7718" s="547"/>
      <c r="Q7718" s="547"/>
      <c r="R7718" s="547"/>
    </row>
    <row r="7719" spans="6:18" s="577" customFormat="1">
      <c r="F7719" s="545"/>
      <c r="H7719" s="545"/>
      <c r="J7719" s="545"/>
      <c r="O7719" s="578"/>
      <c r="P7719" s="547"/>
      <c r="Q7719" s="547"/>
      <c r="R7719" s="547"/>
    </row>
    <row r="7720" spans="6:18" s="577" customFormat="1">
      <c r="F7720" s="545"/>
      <c r="H7720" s="545"/>
      <c r="J7720" s="545"/>
      <c r="O7720" s="578"/>
      <c r="P7720" s="547"/>
      <c r="Q7720" s="547"/>
      <c r="R7720" s="547"/>
    </row>
    <row r="7721" spans="6:18" s="577" customFormat="1">
      <c r="F7721" s="545"/>
      <c r="H7721" s="545"/>
      <c r="J7721" s="545"/>
      <c r="O7721" s="578"/>
      <c r="P7721" s="547"/>
      <c r="Q7721" s="547"/>
      <c r="R7721" s="547"/>
    </row>
    <row r="7722" spans="6:18" s="577" customFormat="1">
      <c r="F7722" s="545"/>
      <c r="H7722" s="545"/>
      <c r="J7722" s="545"/>
      <c r="O7722" s="578"/>
      <c r="P7722" s="547"/>
      <c r="Q7722" s="547"/>
      <c r="R7722" s="547"/>
    </row>
    <row r="7723" spans="6:18" s="577" customFormat="1">
      <c r="F7723" s="545"/>
      <c r="H7723" s="545"/>
      <c r="J7723" s="545"/>
      <c r="O7723" s="578"/>
      <c r="P7723" s="547"/>
      <c r="Q7723" s="547"/>
      <c r="R7723" s="547"/>
    </row>
    <row r="7724" spans="6:18" s="577" customFormat="1">
      <c r="F7724" s="545"/>
      <c r="H7724" s="545"/>
      <c r="J7724" s="545"/>
      <c r="O7724" s="578"/>
      <c r="P7724" s="547"/>
      <c r="Q7724" s="547"/>
      <c r="R7724" s="547"/>
    </row>
    <row r="7725" spans="6:18" s="577" customFormat="1">
      <c r="F7725" s="545"/>
      <c r="H7725" s="545"/>
      <c r="J7725" s="545"/>
      <c r="O7725" s="578"/>
      <c r="P7725" s="547"/>
      <c r="Q7725" s="547"/>
      <c r="R7725" s="547"/>
    </row>
    <row r="7726" spans="6:18" s="577" customFormat="1">
      <c r="F7726" s="545"/>
      <c r="H7726" s="545"/>
      <c r="J7726" s="545"/>
      <c r="O7726" s="578"/>
      <c r="P7726" s="547"/>
      <c r="Q7726" s="547"/>
      <c r="R7726" s="547"/>
    </row>
    <row r="7727" spans="6:18" s="577" customFormat="1">
      <c r="F7727" s="545"/>
      <c r="H7727" s="545"/>
      <c r="J7727" s="545"/>
      <c r="O7727" s="578"/>
      <c r="P7727" s="547"/>
      <c r="Q7727" s="547"/>
      <c r="R7727" s="547"/>
    </row>
    <row r="7728" spans="6:18" s="577" customFormat="1">
      <c r="F7728" s="545"/>
      <c r="H7728" s="545"/>
      <c r="J7728" s="545"/>
      <c r="O7728" s="578"/>
      <c r="P7728" s="547"/>
      <c r="Q7728" s="547"/>
      <c r="R7728" s="547"/>
    </row>
    <row r="7729" spans="6:18" s="577" customFormat="1">
      <c r="F7729" s="545"/>
      <c r="H7729" s="545"/>
      <c r="J7729" s="545"/>
      <c r="O7729" s="578"/>
      <c r="P7729" s="547"/>
      <c r="Q7729" s="547"/>
      <c r="R7729" s="547"/>
    </row>
    <row r="7730" spans="6:18" s="577" customFormat="1">
      <c r="F7730" s="545"/>
      <c r="H7730" s="545"/>
      <c r="J7730" s="545"/>
      <c r="O7730" s="578"/>
      <c r="P7730" s="547"/>
      <c r="Q7730" s="547"/>
      <c r="R7730" s="547"/>
    </row>
    <row r="7731" spans="6:18" s="577" customFormat="1">
      <c r="F7731" s="545"/>
      <c r="H7731" s="545"/>
      <c r="J7731" s="545"/>
      <c r="O7731" s="578"/>
      <c r="P7731" s="547"/>
      <c r="Q7731" s="547"/>
      <c r="R7731" s="547"/>
    </row>
    <row r="7732" spans="6:18" s="577" customFormat="1">
      <c r="F7732" s="545"/>
      <c r="H7732" s="545"/>
      <c r="J7732" s="545"/>
      <c r="O7732" s="578"/>
      <c r="P7732" s="547"/>
      <c r="Q7732" s="547"/>
      <c r="R7732" s="547"/>
    </row>
    <row r="7733" spans="6:18" s="577" customFormat="1">
      <c r="F7733" s="545"/>
      <c r="H7733" s="545"/>
      <c r="J7733" s="545"/>
      <c r="O7733" s="578"/>
      <c r="P7733" s="547"/>
      <c r="Q7733" s="547"/>
      <c r="R7733" s="547"/>
    </row>
    <row r="7734" spans="6:18" s="577" customFormat="1">
      <c r="F7734" s="545"/>
      <c r="H7734" s="545"/>
      <c r="J7734" s="545"/>
      <c r="O7734" s="578"/>
      <c r="P7734" s="547"/>
      <c r="Q7734" s="547"/>
      <c r="R7734" s="547"/>
    </row>
    <row r="7735" spans="6:18" s="577" customFormat="1">
      <c r="F7735" s="545"/>
      <c r="H7735" s="545"/>
      <c r="J7735" s="545"/>
      <c r="O7735" s="578"/>
      <c r="P7735" s="547"/>
      <c r="Q7735" s="547"/>
      <c r="R7735" s="547"/>
    </row>
    <row r="7736" spans="6:18" s="577" customFormat="1">
      <c r="F7736" s="545"/>
      <c r="H7736" s="545"/>
      <c r="J7736" s="545"/>
      <c r="O7736" s="578"/>
      <c r="P7736" s="547"/>
      <c r="Q7736" s="547"/>
      <c r="R7736" s="547"/>
    </row>
    <row r="7737" spans="6:18" s="577" customFormat="1">
      <c r="F7737" s="545"/>
      <c r="H7737" s="545"/>
      <c r="J7737" s="545"/>
      <c r="O7737" s="578"/>
      <c r="P7737" s="547"/>
      <c r="Q7737" s="547"/>
      <c r="R7737" s="547"/>
    </row>
    <row r="7738" spans="6:18" s="577" customFormat="1">
      <c r="F7738" s="545"/>
      <c r="H7738" s="545"/>
      <c r="J7738" s="545"/>
      <c r="O7738" s="578"/>
      <c r="P7738" s="547"/>
      <c r="Q7738" s="547"/>
      <c r="R7738" s="547"/>
    </row>
    <row r="7739" spans="6:18" s="577" customFormat="1">
      <c r="F7739" s="545"/>
      <c r="H7739" s="545"/>
      <c r="J7739" s="545"/>
      <c r="O7739" s="578"/>
      <c r="P7739" s="547"/>
      <c r="Q7739" s="547"/>
      <c r="R7739" s="547"/>
    </row>
    <row r="7740" spans="6:18" s="577" customFormat="1">
      <c r="F7740" s="545"/>
      <c r="H7740" s="545"/>
      <c r="J7740" s="545"/>
      <c r="O7740" s="578"/>
      <c r="P7740" s="547"/>
      <c r="Q7740" s="547"/>
      <c r="R7740" s="547"/>
    </row>
    <row r="7741" spans="6:18" s="577" customFormat="1">
      <c r="F7741" s="545"/>
      <c r="H7741" s="545"/>
      <c r="J7741" s="545"/>
      <c r="O7741" s="578"/>
      <c r="P7741" s="547"/>
      <c r="Q7741" s="547"/>
      <c r="R7741" s="547"/>
    </row>
    <row r="7742" spans="6:18" s="577" customFormat="1">
      <c r="F7742" s="545"/>
      <c r="H7742" s="545"/>
      <c r="J7742" s="545"/>
      <c r="O7742" s="578"/>
      <c r="P7742" s="547"/>
      <c r="Q7742" s="547"/>
      <c r="R7742" s="547"/>
    </row>
    <row r="7743" spans="6:18" s="577" customFormat="1">
      <c r="F7743" s="545"/>
      <c r="H7743" s="545"/>
      <c r="J7743" s="545"/>
      <c r="O7743" s="578"/>
      <c r="P7743" s="547"/>
      <c r="Q7743" s="547"/>
      <c r="R7743" s="547"/>
    </row>
    <row r="7744" spans="6:18" s="577" customFormat="1">
      <c r="F7744" s="545"/>
      <c r="H7744" s="545"/>
      <c r="J7744" s="545"/>
      <c r="O7744" s="578"/>
      <c r="P7744" s="547"/>
      <c r="Q7744" s="547"/>
      <c r="R7744" s="547"/>
    </row>
    <row r="7745" spans="6:18" s="577" customFormat="1">
      <c r="F7745" s="545"/>
      <c r="H7745" s="545"/>
      <c r="J7745" s="545"/>
      <c r="O7745" s="578"/>
      <c r="P7745" s="547"/>
      <c r="Q7745" s="547"/>
      <c r="R7745" s="547"/>
    </row>
    <row r="7746" spans="6:18" s="577" customFormat="1">
      <c r="F7746" s="545"/>
      <c r="H7746" s="545"/>
      <c r="J7746" s="545"/>
      <c r="O7746" s="578"/>
      <c r="P7746" s="547"/>
      <c r="Q7746" s="547"/>
      <c r="R7746" s="547"/>
    </row>
    <row r="7747" spans="6:18" s="577" customFormat="1">
      <c r="F7747" s="545"/>
      <c r="H7747" s="545"/>
      <c r="J7747" s="545"/>
      <c r="O7747" s="578"/>
      <c r="P7747" s="547"/>
      <c r="Q7747" s="547"/>
      <c r="R7747" s="547"/>
    </row>
    <row r="7748" spans="6:18" s="577" customFormat="1">
      <c r="F7748" s="545"/>
      <c r="H7748" s="545"/>
      <c r="J7748" s="545"/>
      <c r="O7748" s="578"/>
      <c r="P7748" s="547"/>
      <c r="Q7748" s="547"/>
      <c r="R7748" s="547"/>
    </row>
    <row r="7749" spans="6:18" s="577" customFormat="1">
      <c r="F7749" s="545"/>
      <c r="H7749" s="545"/>
      <c r="J7749" s="545"/>
      <c r="O7749" s="578"/>
      <c r="P7749" s="547"/>
      <c r="Q7749" s="547"/>
      <c r="R7749" s="547"/>
    </row>
    <row r="7750" spans="6:18" s="577" customFormat="1">
      <c r="F7750" s="545"/>
      <c r="H7750" s="545"/>
      <c r="J7750" s="545"/>
      <c r="O7750" s="578"/>
      <c r="P7750" s="547"/>
      <c r="Q7750" s="547"/>
      <c r="R7750" s="547"/>
    </row>
    <row r="7751" spans="6:18" s="577" customFormat="1">
      <c r="F7751" s="545"/>
      <c r="H7751" s="545"/>
      <c r="J7751" s="545"/>
      <c r="O7751" s="578"/>
      <c r="P7751" s="547"/>
      <c r="Q7751" s="547"/>
      <c r="R7751" s="547"/>
    </row>
    <row r="7752" spans="6:18" s="577" customFormat="1">
      <c r="F7752" s="545"/>
      <c r="H7752" s="545"/>
      <c r="J7752" s="545"/>
      <c r="O7752" s="578"/>
      <c r="P7752" s="547"/>
      <c r="Q7752" s="547"/>
      <c r="R7752" s="547"/>
    </row>
    <row r="7753" spans="6:18" s="577" customFormat="1">
      <c r="F7753" s="545"/>
      <c r="H7753" s="545"/>
      <c r="J7753" s="545"/>
      <c r="O7753" s="578"/>
      <c r="P7753" s="547"/>
      <c r="Q7753" s="547"/>
      <c r="R7753" s="547"/>
    </row>
    <row r="7754" spans="6:18" s="577" customFormat="1">
      <c r="F7754" s="545"/>
      <c r="H7754" s="545"/>
      <c r="J7754" s="545"/>
      <c r="O7754" s="578"/>
      <c r="P7754" s="547"/>
      <c r="Q7754" s="547"/>
      <c r="R7754" s="547"/>
    </row>
    <row r="7755" spans="6:18" s="577" customFormat="1">
      <c r="F7755" s="545"/>
      <c r="H7755" s="545"/>
      <c r="J7755" s="545"/>
      <c r="O7755" s="578"/>
      <c r="P7755" s="547"/>
      <c r="Q7755" s="547"/>
      <c r="R7755" s="547"/>
    </row>
    <row r="7756" spans="6:18" s="577" customFormat="1">
      <c r="F7756" s="545"/>
      <c r="H7756" s="545"/>
      <c r="J7756" s="545"/>
      <c r="O7756" s="578"/>
      <c r="P7756" s="547"/>
      <c r="Q7756" s="547"/>
      <c r="R7756" s="547"/>
    </row>
    <row r="7757" spans="6:18" s="577" customFormat="1">
      <c r="F7757" s="545"/>
      <c r="H7757" s="545"/>
      <c r="J7757" s="545"/>
      <c r="O7757" s="578"/>
      <c r="P7757" s="547"/>
      <c r="Q7757" s="547"/>
      <c r="R7757" s="547"/>
    </row>
    <row r="7758" spans="6:18" s="577" customFormat="1">
      <c r="F7758" s="545"/>
      <c r="H7758" s="545"/>
      <c r="J7758" s="545"/>
      <c r="O7758" s="578"/>
      <c r="P7758" s="547"/>
      <c r="Q7758" s="547"/>
      <c r="R7758" s="547"/>
    </row>
    <row r="7759" spans="6:18" s="577" customFormat="1">
      <c r="F7759" s="545"/>
      <c r="H7759" s="545"/>
      <c r="J7759" s="545"/>
      <c r="O7759" s="578"/>
      <c r="P7759" s="547"/>
      <c r="Q7759" s="547"/>
      <c r="R7759" s="547"/>
    </row>
    <row r="7760" spans="6:18" s="577" customFormat="1">
      <c r="F7760" s="545"/>
      <c r="H7760" s="545"/>
      <c r="J7760" s="545"/>
      <c r="O7760" s="578"/>
      <c r="P7760" s="547"/>
      <c r="Q7760" s="547"/>
      <c r="R7760" s="547"/>
    </row>
    <row r="7761" spans="6:18" s="577" customFormat="1">
      <c r="F7761" s="545"/>
      <c r="H7761" s="545"/>
      <c r="J7761" s="545"/>
      <c r="O7761" s="578"/>
      <c r="P7761" s="547"/>
      <c r="Q7761" s="547"/>
      <c r="R7761" s="547"/>
    </row>
    <row r="7762" spans="6:18" s="577" customFormat="1">
      <c r="F7762" s="545"/>
      <c r="H7762" s="545"/>
      <c r="J7762" s="545"/>
      <c r="O7762" s="578"/>
      <c r="P7762" s="547"/>
      <c r="Q7762" s="547"/>
      <c r="R7762" s="547"/>
    </row>
    <row r="7763" spans="6:18" s="577" customFormat="1">
      <c r="F7763" s="545"/>
      <c r="H7763" s="545"/>
      <c r="J7763" s="545"/>
      <c r="O7763" s="578"/>
      <c r="P7763" s="547"/>
      <c r="Q7763" s="547"/>
      <c r="R7763" s="547"/>
    </row>
    <row r="7764" spans="6:18" s="577" customFormat="1">
      <c r="F7764" s="545"/>
      <c r="H7764" s="545"/>
      <c r="J7764" s="545"/>
      <c r="O7764" s="578"/>
      <c r="P7764" s="547"/>
      <c r="Q7764" s="547"/>
      <c r="R7764" s="547"/>
    </row>
    <row r="7765" spans="6:18" s="577" customFormat="1">
      <c r="F7765" s="545"/>
      <c r="H7765" s="545"/>
      <c r="J7765" s="545"/>
      <c r="O7765" s="578"/>
      <c r="P7765" s="547"/>
      <c r="Q7765" s="547"/>
      <c r="R7765" s="547"/>
    </row>
    <row r="7766" spans="6:18" s="577" customFormat="1">
      <c r="F7766" s="545"/>
      <c r="H7766" s="545"/>
      <c r="J7766" s="545"/>
      <c r="O7766" s="578"/>
      <c r="P7766" s="547"/>
      <c r="Q7766" s="547"/>
      <c r="R7766" s="547"/>
    </row>
    <row r="7767" spans="6:18" s="577" customFormat="1">
      <c r="F7767" s="545"/>
      <c r="H7767" s="545"/>
      <c r="J7767" s="545"/>
      <c r="O7767" s="578"/>
      <c r="P7767" s="547"/>
      <c r="Q7767" s="547"/>
      <c r="R7767" s="547"/>
    </row>
    <row r="7768" spans="6:18" s="577" customFormat="1">
      <c r="F7768" s="545"/>
      <c r="H7768" s="545"/>
      <c r="J7768" s="545"/>
      <c r="O7768" s="578"/>
      <c r="P7768" s="547"/>
      <c r="Q7768" s="547"/>
      <c r="R7768" s="547"/>
    </row>
    <row r="7769" spans="6:18" s="577" customFormat="1">
      <c r="F7769" s="545"/>
      <c r="H7769" s="545"/>
      <c r="J7769" s="545"/>
      <c r="O7769" s="578"/>
      <c r="P7769" s="547"/>
      <c r="Q7769" s="547"/>
      <c r="R7769" s="547"/>
    </row>
    <row r="7770" spans="6:18" s="577" customFormat="1">
      <c r="F7770" s="545"/>
      <c r="H7770" s="545"/>
      <c r="J7770" s="545"/>
      <c r="O7770" s="578"/>
      <c r="P7770" s="547"/>
      <c r="Q7770" s="547"/>
      <c r="R7770" s="547"/>
    </row>
    <row r="7771" spans="6:18" s="577" customFormat="1">
      <c r="F7771" s="545"/>
      <c r="H7771" s="545"/>
      <c r="J7771" s="545"/>
      <c r="O7771" s="578"/>
      <c r="P7771" s="547"/>
      <c r="Q7771" s="547"/>
      <c r="R7771" s="547"/>
    </row>
    <row r="7772" spans="6:18" s="577" customFormat="1">
      <c r="F7772" s="545"/>
      <c r="H7772" s="545"/>
      <c r="J7772" s="545"/>
      <c r="O7772" s="578"/>
      <c r="P7772" s="547"/>
      <c r="Q7772" s="547"/>
      <c r="R7772" s="547"/>
    </row>
    <row r="7773" spans="6:18" s="577" customFormat="1">
      <c r="F7773" s="545"/>
      <c r="H7773" s="545"/>
      <c r="J7773" s="545"/>
      <c r="O7773" s="578"/>
      <c r="P7773" s="547"/>
      <c r="Q7773" s="547"/>
      <c r="R7773" s="547"/>
    </row>
    <row r="7774" spans="6:18" s="577" customFormat="1">
      <c r="F7774" s="545"/>
      <c r="H7774" s="545"/>
      <c r="J7774" s="545"/>
      <c r="O7774" s="578"/>
      <c r="P7774" s="547"/>
      <c r="Q7774" s="547"/>
      <c r="R7774" s="547"/>
    </row>
    <row r="7775" spans="6:18" s="577" customFormat="1">
      <c r="F7775" s="545"/>
      <c r="H7775" s="545"/>
      <c r="J7775" s="545"/>
      <c r="O7775" s="578"/>
      <c r="P7775" s="547"/>
      <c r="Q7775" s="547"/>
      <c r="R7775" s="547"/>
    </row>
    <row r="7776" spans="6:18" s="577" customFormat="1">
      <c r="F7776" s="545"/>
      <c r="H7776" s="545"/>
      <c r="J7776" s="545"/>
      <c r="O7776" s="578"/>
      <c r="P7776" s="547"/>
      <c r="Q7776" s="547"/>
      <c r="R7776" s="547"/>
    </row>
    <row r="7777" spans="6:18" s="577" customFormat="1">
      <c r="F7777" s="545"/>
      <c r="H7777" s="545"/>
      <c r="J7777" s="545"/>
      <c r="O7777" s="578"/>
      <c r="P7777" s="547"/>
      <c r="Q7777" s="547"/>
      <c r="R7777" s="547"/>
    </row>
    <row r="7778" spans="6:18" s="577" customFormat="1">
      <c r="F7778" s="545"/>
      <c r="H7778" s="545"/>
      <c r="J7778" s="545"/>
      <c r="O7778" s="578"/>
      <c r="P7778" s="547"/>
      <c r="Q7778" s="547"/>
      <c r="R7778" s="547"/>
    </row>
    <row r="7779" spans="6:18" s="577" customFormat="1">
      <c r="F7779" s="545"/>
      <c r="H7779" s="545"/>
      <c r="J7779" s="545"/>
      <c r="O7779" s="578"/>
      <c r="P7779" s="547"/>
      <c r="Q7779" s="547"/>
      <c r="R7779" s="547"/>
    </row>
    <row r="7780" spans="6:18" s="577" customFormat="1">
      <c r="F7780" s="545"/>
      <c r="H7780" s="545"/>
      <c r="J7780" s="545"/>
      <c r="O7780" s="578"/>
      <c r="P7780" s="547"/>
      <c r="Q7780" s="547"/>
      <c r="R7780" s="547"/>
    </row>
    <row r="7781" spans="6:18" s="577" customFormat="1">
      <c r="F7781" s="545"/>
      <c r="H7781" s="545"/>
      <c r="J7781" s="545"/>
      <c r="O7781" s="578"/>
      <c r="P7781" s="547"/>
      <c r="Q7781" s="547"/>
      <c r="R7781" s="547"/>
    </row>
    <row r="7782" spans="6:18" s="577" customFormat="1">
      <c r="F7782" s="545"/>
      <c r="H7782" s="545"/>
      <c r="J7782" s="545"/>
      <c r="O7782" s="578"/>
      <c r="P7782" s="547"/>
      <c r="Q7782" s="547"/>
      <c r="R7782" s="547"/>
    </row>
    <row r="7783" spans="6:18" s="577" customFormat="1">
      <c r="F7783" s="545"/>
      <c r="H7783" s="545"/>
      <c r="J7783" s="545"/>
      <c r="O7783" s="578"/>
      <c r="P7783" s="547"/>
      <c r="Q7783" s="547"/>
      <c r="R7783" s="547"/>
    </row>
    <row r="7784" spans="6:18" s="577" customFormat="1">
      <c r="F7784" s="545"/>
      <c r="H7784" s="545"/>
      <c r="J7784" s="545"/>
      <c r="O7784" s="578"/>
      <c r="P7784" s="547"/>
      <c r="Q7784" s="547"/>
      <c r="R7784" s="547"/>
    </row>
    <row r="7785" spans="6:18" s="577" customFormat="1">
      <c r="F7785" s="545"/>
      <c r="H7785" s="545"/>
      <c r="J7785" s="545"/>
      <c r="O7785" s="578"/>
      <c r="P7785" s="547"/>
      <c r="Q7785" s="547"/>
      <c r="R7785" s="547"/>
    </row>
    <row r="7786" spans="6:18" s="577" customFormat="1">
      <c r="F7786" s="545"/>
      <c r="H7786" s="545"/>
      <c r="J7786" s="545"/>
      <c r="O7786" s="578"/>
      <c r="P7786" s="547"/>
      <c r="Q7786" s="547"/>
      <c r="R7786" s="547"/>
    </row>
    <row r="7787" spans="6:18" s="577" customFormat="1">
      <c r="F7787" s="545"/>
      <c r="H7787" s="545"/>
      <c r="J7787" s="545"/>
      <c r="O7787" s="578"/>
      <c r="P7787" s="547"/>
      <c r="Q7787" s="547"/>
      <c r="R7787" s="547"/>
    </row>
    <row r="7788" spans="6:18" s="577" customFormat="1">
      <c r="F7788" s="545"/>
      <c r="H7788" s="545"/>
      <c r="J7788" s="545"/>
      <c r="O7788" s="578"/>
      <c r="P7788" s="547"/>
      <c r="Q7788" s="547"/>
      <c r="R7788" s="547"/>
    </row>
    <row r="7789" spans="6:18" s="577" customFormat="1">
      <c r="F7789" s="545"/>
      <c r="H7789" s="545"/>
      <c r="J7789" s="545"/>
      <c r="O7789" s="578"/>
      <c r="P7789" s="547"/>
      <c r="Q7789" s="547"/>
      <c r="R7789" s="547"/>
    </row>
    <row r="7790" spans="6:18" s="577" customFormat="1">
      <c r="F7790" s="545"/>
      <c r="H7790" s="545"/>
      <c r="J7790" s="545"/>
      <c r="O7790" s="578"/>
      <c r="P7790" s="547"/>
      <c r="Q7790" s="547"/>
      <c r="R7790" s="547"/>
    </row>
    <row r="7791" spans="6:18" s="577" customFormat="1">
      <c r="F7791" s="545"/>
      <c r="H7791" s="545"/>
      <c r="J7791" s="545"/>
      <c r="O7791" s="578"/>
      <c r="P7791" s="547"/>
      <c r="Q7791" s="547"/>
      <c r="R7791" s="547"/>
    </row>
    <row r="7792" spans="6:18" s="577" customFormat="1">
      <c r="F7792" s="545"/>
      <c r="H7792" s="545"/>
      <c r="J7792" s="545"/>
      <c r="O7792" s="578"/>
      <c r="P7792" s="547"/>
      <c r="Q7792" s="547"/>
      <c r="R7792" s="547"/>
    </row>
    <row r="7793" spans="6:18" s="577" customFormat="1">
      <c r="F7793" s="545"/>
      <c r="H7793" s="545"/>
      <c r="J7793" s="545"/>
      <c r="O7793" s="578"/>
      <c r="P7793" s="547"/>
      <c r="Q7793" s="547"/>
      <c r="R7793" s="547"/>
    </row>
    <row r="7794" spans="6:18" s="577" customFormat="1">
      <c r="F7794" s="545"/>
      <c r="H7794" s="545"/>
      <c r="J7794" s="545"/>
      <c r="O7794" s="578"/>
      <c r="P7794" s="547"/>
      <c r="Q7794" s="547"/>
      <c r="R7794" s="547"/>
    </row>
    <row r="7795" spans="6:18" s="577" customFormat="1">
      <c r="F7795" s="545"/>
      <c r="H7795" s="545"/>
      <c r="J7795" s="545"/>
      <c r="O7795" s="578"/>
      <c r="P7795" s="547"/>
      <c r="Q7795" s="547"/>
      <c r="R7795" s="547"/>
    </row>
    <row r="7796" spans="6:18" s="577" customFormat="1">
      <c r="F7796" s="545"/>
      <c r="H7796" s="545"/>
      <c r="J7796" s="545"/>
      <c r="O7796" s="578"/>
      <c r="P7796" s="547"/>
      <c r="Q7796" s="547"/>
      <c r="R7796" s="547"/>
    </row>
    <row r="7797" spans="6:18" s="577" customFormat="1">
      <c r="F7797" s="545"/>
      <c r="H7797" s="545"/>
      <c r="J7797" s="545"/>
      <c r="O7797" s="578"/>
      <c r="P7797" s="547"/>
      <c r="Q7797" s="547"/>
      <c r="R7797" s="547"/>
    </row>
    <row r="7798" spans="6:18" s="577" customFormat="1">
      <c r="F7798" s="545"/>
      <c r="H7798" s="545"/>
      <c r="J7798" s="545"/>
      <c r="O7798" s="578"/>
      <c r="P7798" s="547"/>
      <c r="Q7798" s="547"/>
      <c r="R7798" s="547"/>
    </row>
    <row r="7799" spans="6:18" s="577" customFormat="1">
      <c r="F7799" s="545"/>
      <c r="H7799" s="545"/>
      <c r="J7799" s="545"/>
      <c r="O7799" s="578"/>
      <c r="P7799" s="547"/>
      <c r="Q7799" s="547"/>
      <c r="R7799" s="547"/>
    </row>
    <row r="7800" spans="6:18" s="577" customFormat="1">
      <c r="F7800" s="545"/>
      <c r="H7800" s="545"/>
      <c r="J7800" s="545"/>
      <c r="O7800" s="578"/>
      <c r="P7800" s="547"/>
      <c r="Q7800" s="547"/>
      <c r="R7800" s="547"/>
    </row>
    <row r="7801" spans="6:18" s="577" customFormat="1">
      <c r="F7801" s="545"/>
      <c r="H7801" s="545"/>
      <c r="J7801" s="545"/>
      <c r="O7801" s="578"/>
      <c r="P7801" s="547"/>
      <c r="Q7801" s="547"/>
      <c r="R7801" s="547"/>
    </row>
    <row r="7802" spans="6:18" s="577" customFormat="1">
      <c r="F7802" s="545"/>
      <c r="H7802" s="545"/>
      <c r="J7802" s="545"/>
      <c r="O7802" s="578"/>
      <c r="P7802" s="547"/>
      <c r="Q7802" s="547"/>
      <c r="R7802" s="547"/>
    </row>
    <row r="7803" spans="6:18" s="577" customFormat="1">
      <c r="F7803" s="545"/>
      <c r="H7803" s="545"/>
      <c r="J7803" s="545"/>
      <c r="O7803" s="578"/>
      <c r="P7803" s="547"/>
      <c r="Q7803" s="547"/>
      <c r="R7803" s="547"/>
    </row>
    <row r="7804" spans="6:18" s="577" customFormat="1">
      <c r="F7804" s="545"/>
      <c r="H7804" s="545"/>
      <c r="J7804" s="545"/>
      <c r="O7804" s="578"/>
      <c r="P7804" s="547"/>
      <c r="Q7804" s="547"/>
      <c r="R7804" s="547"/>
    </row>
    <row r="7805" spans="6:18" s="577" customFormat="1">
      <c r="F7805" s="545"/>
      <c r="H7805" s="545"/>
      <c r="J7805" s="545"/>
      <c r="O7805" s="578"/>
      <c r="P7805" s="547"/>
      <c r="Q7805" s="547"/>
      <c r="R7805" s="547"/>
    </row>
    <row r="7806" spans="6:18" s="577" customFormat="1">
      <c r="F7806" s="545"/>
      <c r="H7806" s="545"/>
      <c r="J7806" s="545"/>
      <c r="O7806" s="578"/>
      <c r="P7806" s="547"/>
      <c r="Q7806" s="547"/>
      <c r="R7806" s="547"/>
    </row>
    <row r="7807" spans="6:18" s="577" customFormat="1">
      <c r="F7807" s="545"/>
      <c r="H7807" s="545"/>
      <c r="J7807" s="545"/>
      <c r="O7807" s="578"/>
      <c r="P7807" s="547"/>
      <c r="Q7807" s="547"/>
      <c r="R7807" s="547"/>
    </row>
    <row r="7808" spans="6:18" s="577" customFormat="1">
      <c r="F7808" s="545"/>
      <c r="H7808" s="545"/>
      <c r="J7808" s="545"/>
      <c r="O7808" s="578"/>
      <c r="P7808" s="547"/>
      <c r="Q7808" s="547"/>
      <c r="R7808" s="547"/>
    </row>
    <row r="7809" spans="6:18" s="577" customFormat="1">
      <c r="F7809" s="545"/>
      <c r="H7809" s="545"/>
      <c r="J7809" s="545"/>
      <c r="O7809" s="578"/>
      <c r="P7809" s="547"/>
      <c r="Q7809" s="547"/>
      <c r="R7809" s="547"/>
    </row>
    <row r="7810" spans="6:18" s="577" customFormat="1">
      <c r="F7810" s="545"/>
      <c r="H7810" s="545"/>
      <c r="J7810" s="545"/>
      <c r="O7810" s="578"/>
      <c r="P7810" s="547"/>
      <c r="Q7810" s="547"/>
      <c r="R7810" s="547"/>
    </row>
    <row r="7811" spans="6:18" s="577" customFormat="1">
      <c r="F7811" s="545"/>
      <c r="H7811" s="545"/>
      <c r="J7811" s="545"/>
      <c r="O7811" s="578"/>
      <c r="P7811" s="547"/>
      <c r="Q7811" s="547"/>
      <c r="R7811" s="547"/>
    </row>
    <row r="7812" spans="6:18" s="577" customFormat="1">
      <c r="F7812" s="545"/>
      <c r="H7812" s="545"/>
      <c r="J7812" s="545"/>
      <c r="O7812" s="578"/>
      <c r="P7812" s="547"/>
      <c r="Q7812" s="547"/>
      <c r="R7812" s="547"/>
    </row>
    <row r="7813" spans="6:18" s="577" customFormat="1">
      <c r="F7813" s="545"/>
      <c r="H7813" s="545"/>
      <c r="J7813" s="545"/>
      <c r="O7813" s="578"/>
      <c r="P7813" s="547"/>
      <c r="Q7813" s="547"/>
      <c r="R7813" s="547"/>
    </row>
    <row r="7814" spans="6:18" s="577" customFormat="1">
      <c r="F7814" s="545"/>
      <c r="H7814" s="545"/>
      <c r="J7814" s="545"/>
      <c r="O7814" s="578"/>
      <c r="P7814" s="547"/>
      <c r="Q7814" s="547"/>
      <c r="R7814" s="547"/>
    </row>
    <row r="7815" spans="6:18" s="577" customFormat="1">
      <c r="F7815" s="545"/>
      <c r="H7815" s="545"/>
      <c r="J7815" s="545"/>
      <c r="O7815" s="578"/>
      <c r="P7815" s="547"/>
      <c r="Q7815" s="547"/>
      <c r="R7815" s="547"/>
    </row>
    <row r="7816" spans="6:18" s="577" customFormat="1">
      <c r="F7816" s="545"/>
      <c r="H7816" s="545"/>
      <c r="J7816" s="545"/>
      <c r="O7816" s="578"/>
      <c r="P7816" s="547"/>
      <c r="Q7816" s="547"/>
      <c r="R7816" s="547"/>
    </row>
    <row r="7817" spans="6:18" s="577" customFormat="1">
      <c r="F7817" s="545"/>
      <c r="H7817" s="545"/>
      <c r="J7817" s="545"/>
      <c r="O7817" s="578"/>
      <c r="P7817" s="547"/>
      <c r="Q7817" s="547"/>
      <c r="R7817" s="547"/>
    </row>
    <row r="7818" spans="6:18" s="577" customFormat="1">
      <c r="F7818" s="545"/>
      <c r="H7818" s="545"/>
      <c r="J7818" s="545"/>
      <c r="O7818" s="578"/>
      <c r="P7818" s="547"/>
      <c r="Q7818" s="547"/>
      <c r="R7818" s="547"/>
    </row>
    <row r="7819" spans="6:18" s="577" customFormat="1">
      <c r="F7819" s="545"/>
      <c r="H7819" s="545"/>
      <c r="J7819" s="545"/>
      <c r="O7819" s="578"/>
      <c r="P7819" s="547"/>
      <c r="Q7819" s="547"/>
      <c r="R7819" s="547"/>
    </row>
    <row r="7820" spans="6:18" s="577" customFormat="1">
      <c r="F7820" s="545"/>
      <c r="H7820" s="545"/>
      <c r="J7820" s="545"/>
      <c r="O7820" s="578"/>
      <c r="P7820" s="547"/>
      <c r="Q7820" s="547"/>
      <c r="R7820" s="547"/>
    </row>
    <row r="7821" spans="6:18" s="577" customFormat="1">
      <c r="F7821" s="545"/>
      <c r="H7821" s="545"/>
      <c r="J7821" s="545"/>
      <c r="O7821" s="578"/>
      <c r="P7821" s="547"/>
      <c r="Q7821" s="547"/>
      <c r="R7821" s="547"/>
    </row>
    <row r="7822" spans="6:18" s="577" customFormat="1">
      <c r="F7822" s="545"/>
      <c r="H7822" s="545"/>
      <c r="J7822" s="545"/>
      <c r="O7822" s="578"/>
      <c r="P7822" s="547"/>
      <c r="Q7822" s="547"/>
      <c r="R7822" s="547"/>
    </row>
    <row r="7823" spans="6:18" s="577" customFormat="1">
      <c r="F7823" s="545"/>
      <c r="H7823" s="545"/>
      <c r="J7823" s="545"/>
      <c r="O7823" s="578"/>
      <c r="P7823" s="547"/>
      <c r="Q7823" s="547"/>
      <c r="R7823" s="547"/>
    </row>
    <row r="7824" spans="6:18" s="577" customFormat="1">
      <c r="F7824" s="545"/>
      <c r="H7824" s="545"/>
      <c r="J7824" s="545"/>
      <c r="O7824" s="578"/>
      <c r="P7824" s="547"/>
      <c r="Q7824" s="547"/>
      <c r="R7824" s="547"/>
    </row>
    <row r="7825" spans="6:18" s="577" customFormat="1">
      <c r="F7825" s="545"/>
      <c r="H7825" s="545"/>
      <c r="J7825" s="545"/>
      <c r="O7825" s="578"/>
      <c r="P7825" s="547"/>
      <c r="Q7825" s="547"/>
      <c r="R7825" s="547"/>
    </row>
    <row r="7826" spans="6:18" s="577" customFormat="1">
      <c r="F7826" s="545"/>
      <c r="H7826" s="545"/>
      <c r="J7826" s="545"/>
      <c r="O7826" s="578"/>
      <c r="P7826" s="547"/>
      <c r="Q7826" s="547"/>
      <c r="R7826" s="547"/>
    </row>
    <row r="7827" spans="6:18" s="577" customFormat="1">
      <c r="F7827" s="545"/>
      <c r="H7827" s="545"/>
      <c r="J7827" s="545"/>
      <c r="O7827" s="578"/>
      <c r="P7827" s="547"/>
      <c r="Q7827" s="547"/>
      <c r="R7827" s="547"/>
    </row>
    <row r="7828" spans="6:18" s="577" customFormat="1">
      <c r="F7828" s="545"/>
      <c r="H7828" s="545"/>
      <c r="J7828" s="545"/>
      <c r="O7828" s="578"/>
      <c r="P7828" s="547"/>
      <c r="Q7828" s="547"/>
      <c r="R7828" s="547"/>
    </row>
    <row r="7829" spans="6:18" s="577" customFormat="1">
      <c r="F7829" s="545"/>
      <c r="H7829" s="545"/>
      <c r="J7829" s="545"/>
      <c r="O7829" s="578"/>
      <c r="P7829" s="547"/>
      <c r="Q7829" s="547"/>
      <c r="R7829" s="547"/>
    </row>
    <row r="7830" spans="6:18" s="577" customFormat="1">
      <c r="F7830" s="545"/>
      <c r="H7830" s="545"/>
      <c r="J7830" s="545"/>
      <c r="O7830" s="578"/>
      <c r="P7830" s="547"/>
      <c r="Q7830" s="547"/>
      <c r="R7830" s="547"/>
    </row>
    <row r="7831" spans="6:18" s="577" customFormat="1">
      <c r="F7831" s="545"/>
      <c r="H7831" s="545"/>
      <c r="J7831" s="545"/>
      <c r="O7831" s="578"/>
      <c r="P7831" s="547"/>
      <c r="Q7831" s="547"/>
      <c r="R7831" s="547"/>
    </row>
    <row r="7832" spans="6:18" s="577" customFormat="1">
      <c r="F7832" s="545"/>
      <c r="H7832" s="545"/>
      <c r="J7832" s="545"/>
      <c r="O7832" s="578"/>
      <c r="P7832" s="547"/>
      <c r="Q7832" s="547"/>
      <c r="R7832" s="547"/>
    </row>
    <row r="7833" spans="6:18" s="577" customFormat="1">
      <c r="F7833" s="545"/>
      <c r="H7833" s="545"/>
      <c r="J7833" s="545"/>
      <c r="O7833" s="578"/>
      <c r="P7833" s="547"/>
      <c r="Q7833" s="547"/>
      <c r="R7833" s="547"/>
    </row>
    <row r="7834" spans="6:18" s="577" customFormat="1">
      <c r="F7834" s="545"/>
      <c r="H7834" s="545"/>
      <c r="J7834" s="545"/>
      <c r="O7834" s="578"/>
      <c r="P7834" s="547"/>
      <c r="Q7834" s="547"/>
      <c r="R7834" s="547"/>
    </row>
    <row r="7835" spans="6:18" s="577" customFormat="1">
      <c r="F7835" s="545"/>
      <c r="H7835" s="545"/>
      <c r="J7835" s="545"/>
      <c r="O7835" s="578"/>
      <c r="P7835" s="547"/>
      <c r="Q7835" s="547"/>
      <c r="R7835" s="547"/>
    </row>
    <row r="7836" spans="6:18" s="577" customFormat="1">
      <c r="F7836" s="545"/>
      <c r="H7836" s="545"/>
      <c r="J7836" s="545"/>
      <c r="O7836" s="578"/>
      <c r="P7836" s="547"/>
      <c r="Q7836" s="547"/>
      <c r="R7836" s="547"/>
    </row>
    <row r="7837" spans="6:18" s="577" customFormat="1">
      <c r="F7837" s="545"/>
      <c r="H7837" s="545"/>
      <c r="J7837" s="545"/>
      <c r="O7837" s="578"/>
      <c r="P7837" s="547"/>
      <c r="Q7837" s="547"/>
      <c r="R7837" s="547"/>
    </row>
    <row r="7838" spans="6:18" s="577" customFormat="1">
      <c r="F7838" s="545"/>
      <c r="H7838" s="545"/>
      <c r="J7838" s="545"/>
      <c r="O7838" s="578"/>
      <c r="P7838" s="547"/>
      <c r="Q7838" s="547"/>
      <c r="R7838" s="547"/>
    </row>
    <row r="7839" spans="6:18" s="577" customFormat="1">
      <c r="F7839" s="545"/>
      <c r="H7839" s="545"/>
      <c r="J7839" s="545"/>
      <c r="O7839" s="578"/>
      <c r="P7839" s="547"/>
      <c r="Q7839" s="547"/>
      <c r="R7839" s="547"/>
    </row>
    <row r="7840" spans="6:18" s="577" customFormat="1">
      <c r="F7840" s="545"/>
      <c r="H7840" s="545"/>
      <c r="J7840" s="545"/>
      <c r="O7840" s="578"/>
      <c r="P7840" s="547"/>
      <c r="Q7840" s="547"/>
      <c r="R7840" s="547"/>
    </row>
    <row r="7841" spans="6:18" s="577" customFormat="1">
      <c r="F7841" s="545"/>
      <c r="H7841" s="545"/>
      <c r="J7841" s="545"/>
      <c r="O7841" s="578"/>
      <c r="P7841" s="547"/>
      <c r="Q7841" s="547"/>
      <c r="R7841" s="547"/>
    </row>
    <row r="7842" spans="6:18" s="577" customFormat="1">
      <c r="F7842" s="545"/>
      <c r="H7842" s="545"/>
      <c r="J7842" s="545"/>
      <c r="O7842" s="578"/>
      <c r="P7842" s="547"/>
      <c r="Q7842" s="547"/>
      <c r="R7842" s="547"/>
    </row>
    <row r="7843" spans="6:18" s="577" customFormat="1">
      <c r="F7843" s="545"/>
      <c r="H7843" s="545"/>
      <c r="J7843" s="545"/>
      <c r="O7843" s="578"/>
      <c r="P7843" s="547"/>
      <c r="Q7843" s="547"/>
      <c r="R7843" s="547"/>
    </row>
    <row r="7844" spans="6:18" s="577" customFormat="1">
      <c r="F7844" s="545"/>
      <c r="H7844" s="545"/>
      <c r="J7844" s="545"/>
      <c r="O7844" s="578"/>
      <c r="P7844" s="547"/>
      <c r="Q7844" s="547"/>
      <c r="R7844" s="547"/>
    </row>
    <row r="7845" spans="6:18" s="577" customFormat="1">
      <c r="F7845" s="545"/>
      <c r="H7845" s="545"/>
      <c r="J7845" s="545"/>
      <c r="O7845" s="578"/>
      <c r="P7845" s="547"/>
      <c r="Q7845" s="547"/>
      <c r="R7845" s="547"/>
    </row>
    <row r="7846" spans="6:18" s="577" customFormat="1">
      <c r="F7846" s="545"/>
      <c r="H7846" s="545"/>
      <c r="J7846" s="545"/>
      <c r="O7846" s="578"/>
      <c r="P7846" s="547"/>
      <c r="Q7846" s="547"/>
      <c r="R7846" s="547"/>
    </row>
    <row r="7847" spans="6:18" s="577" customFormat="1">
      <c r="F7847" s="545"/>
      <c r="H7847" s="545"/>
      <c r="J7847" s="545"/>
      <c r="O7847" s="578"/>
      <c r="P7847" s="547"/>
      <c r="Q7847" s="547"/>
      <c r="R7847" s="547"/>
    </row>
    <row r="7848" spans="6:18" s="577" customFormat="1">
      <c r="F7848" s="545"/>
      <c r="H7848" s="545"/>
      <c r="J7848" s="545"/>
      <c r="O7848" s="578"/>
      <c r="P7848" s="547"/>
      <c r="Q7848" s="547"/>
      <c r="R7848" s="547"/>
    </row>
    <row r="7849" spans="6:18" s="577" customFormat="1">
      <c r="F7849" s="545"/>
      <c r="H7849" s="545"/>
      <c r="J7849" s="545"/>
      <c r="O7849" s="578"/>
      <c r="P7849" s="547"/>
      <c r="Q7849" s="547"/>
      <c r="R7849" s="547"/>
    </row>
    <row r="7850" spans="6:18" s="577" customFormat="1">
      <c r="F7850" s="545"/>
      <c r="H7850" s="545"/>
      <c r="J7850" s="545"/>
      <c r="O7850" s="578"/>
      <c r="P7850" s="547"/>
      <c r="Q7850" s="547"/>
      <c r="R7850" s="547"/>
    </row>
    <row r="7851" spans="6:18" s="577" customFormat="1">
      <c r="F7851" s="545"/>
      <c r="H7851" s="545"/>
      <c r="J7851" s="545"/>
      <c r="O7851" s="578"/>
      <c r="P7851" s="547"/>
      <c r="Q7851" s="547"/>
      <c r="R7851" s="547"/>
    </row>
    <row r="7852" spans="6:18" s="577" customFormat="1">
      <c r="F7852" s="545"/>
      <c r="H7852" s="545"/>
      <c r="J7852" s="545"/>
      <c r="O7852" s="578"/>
      <c r="P7852" s="547"/>
      <c r="Q7852" s="547"/>
      <c r="R7852" s="547"/>
    </row>
    <row r="7853" spans="6:18" s="577" customFormat="1">
      <c r="F7853" s="545"/>
      <c r="H7853" s="545"/>
      <c r="J7853" s="545"/>
      <c r="O7853" s="578"/>
      <c r="P7853" s="547"/>
      <c r="Q7853" s="547"/>
      <c r="R7853" s="547"/>
    </row>
    <row r="7854" spans="6:18" s="577" customFormat="1">
      <c r="F7854" s="545"/>
      <c r="H7854" s="545"/>
      <c r="J7854" s="545"/>
      <c r="O7854" s="578"/>
      <c r="P7854" s="547"/>
      <c r="Q7854" s="547"/>
      <c r="R7854" s="547"/>
    </row>
    <row r="7855" spans="6:18" s="577" customFormat="1">
      <c r="F7855" s="545"/>
      <c r="H7855" s="545"/>
      <c r="J7855" s="545"/>
      <c r="O7855" s="578"/>
      <c r="P7855" s="547"/>
      <c r="Q7855" s="547"/>
      <c r="R7855" s="547"/>
    </row>
    <row r="7856" spans="6:18" s="577" customFormat="1">
      <c r="F7856" s="545"/>
      <c r="H7856" s="545"/>
      <c r="J7856" s="545"/>
      <c r="O7856" s="578"/>
      <c r="P7856" s="547"/>
      <c r="Q7856" s="547"/>
      <c r="R7856" s="547"/>
    </row>
    <row r="7857" spans="6:18" s="577" customFormat="1">
      <c r="F7857" s="545"/>
      <c r="H7857" s="545"/>
      <c r="J7857" s="545"/>
      <c r="O7857" s="578"/>
      <c r="P7857" s="547"/>
      <c r="Q7857" s="547"/>
      <c r="R7857" s="547"/>
    </row>
    <row r="7858" spans="6:18" s="577" customFormat="1">
      <c r="F7858" s="545"/>
      <c r="H7858" s="545"/>
      <c r="J7858" s="545"/>
      <c r="O7858" s="578"/>
      <c r="P7858" s="547"/>
      <c r="Q7858" s="547"/>
      <c r="R7858" s="547"/>
    </row>
    <row r="7859" spans="6:18" s="577" customFormat="1">
      <c r="F7859" s="545"/>
      <c r="H7859" s="545"/>
      <c r="J7859" s="545"/>
      <c r="O7859" s="578"/>
      <c r="P7859" s="547"/>
      <c r="Q7859" s="547"/>
      <c r="R7859" s="547"/>
    </row>
    <row r="7860" spans="6:18" s="577" customFormat="1">
      <c r="F7860" s="545"/>
      <c r="H7860" s="545"/>
      <c r="J7860" s="545"/>
      <c r="O7860" s="578"/>
      <c r="P7860" s="547"/>
      <c r="Q7860" s="547"/>
      <c r="R7860" s="547"/>
    </row>
    <row r="7861" spans="6:18" s="577" customFormat="1">
      <c r="F7861" s="545"/>
      <c r="H7861" s="545"/>
      <c r="J7861" s="545"/>
      <c r="O7861" s="578"/>
      <c r="P7861" s="547"/>
      <c r="Q7861" s="547"/>
      <c r="R7861" s="547"/>
    </row>
    <row r="7862" spans="6:18" s="577" customFormat="1">
      <c r="F7862" s="545"/>
      <c r="H7862" s="545"/>
      <c r="J7862" s="545"/>
      <c r="O7862" s="578"/>
      <c r="P7862" s="547"/>
      <c r="Q7862" s="547"/>
      <c r="R7862" s="547"/>
    </row>
    <row r="7863" spans="6:18" s="577" customFormat="1">
      <c r="F7863" s="545"/>
      <c r="H7863" s="545"/>
      <c r="J7863" s="545"/>
      <c r="O7863" s="578"/>
      <c r="P7863" s="547"/>
      <c r="Q7863" s="547"/>
      <c r="R7863" s="547"/>
    </row>
    <row r="7864" spans="6:18" s="577" customFormat="1">
      <c r="F7864" s="545"/>
      <c r="H7864" s="545"/>
      <c r="J7864" s="545"/>
      <c r="O7864" s="578"/>
      <c r="P7864" s="547"/>
      <c r="Q7864" s="547"/>
      <c r="R7864" s="547"/>
    </row>
    <row r="7865" spans="6:18" s="577" customFormat="1">
      <c r="F7865" s="545"/>
      <c r="H7865" s="545"/>
      <c r="J7865" s="545"/>
      <c r="O7865" s="578"/>
      <c r="P7865" s="547"/>
      <c r="Q7865" s="547"/>
      <c r="R7865" s="547"/>
    </row>
    <row r="7866" spans="6:18" s="577" customFormat="1">
      <c r="F7866" s="545"/>
      <c r="H7866" s="545"/>
      <c r="J7866" s="545"/>
      <c r="O7866" s="578"/>
      <c r="P7866" s="547"/>
      <c r="Q7866" s="547"/>
      <c r="R7866" s="547"/>
    </row>
    <row r="7867" spans="6:18" s="577" customFormat="1">
      <c r="F7867" s="545"/>
      <c r="H7867" s="545"/>
      <c r="J7867" s="545"/>
      <c r="O7867" s="578"/>
      <c r="P7867" s="547"/>
      <c r="Q7867" s="547"/>
      <c r="R7867" s="547"/>
    </row>
    <row r="7868" spans="6:18" s="577" customFormat="1">
      <c r="F7868" s="545"/>
      <c r="H7868" s="545"/>
      <c r="J7868" s="545"/>
      <c r="O7868" s="578"/>
      <c r="P7868" s="547"/>
      <c r="Q7868" s="547"/>
      <c r="R7868" s="547"/>
    </row>
    <row r="7869" spans="6:18" s="577" customFormat="1">
      <c r="F7869" s="545"/>
      <c r="H7869" s="545"/>
      <c r="J7869" s="545"/>
      <c r="O7869" s="578"/>
      <c r="P7869" s="547"/>
      <c r="Q7869" s="547"/>
      <c r="R7869" s="547"/>
    </row>
    <row r="7870" spans="6:18" s="577" customFormat="1">
      <c r="F7870" s="545"/>
      <c r="H7870" s="545"/>
      <c r="J7870" s="545"/>
      <c r="O7870" s="578"/>
      <c r="P7870" s="547"/>
      <c r="Q7870" s="547"/>
      <c r="R7870" s="547"/>
    </row>
    <row r="7871" spans="6:18" s="577" customFormat="1">
      <c r="F7871" s="545"/>
      <c r="H7871" s="545"/>
      <c r="J7871" s="545"/>
      <c r="O7871" s="578"/>
      <c r="P7871" s="547"/>
      <c r="Q7871" s="547"/>
      <c r="R7871" s="547"/>
    </row>
    <row r="7872" spans="6:18" s="577" customFormat="1">
      <c r="F7872" s="545"/>
      <c r="H7872" s="545"/>
      <c r="J7872" s="545"/>
      <c r="O7872" s="578"/>
      <c r="P7872" s="547"/>
      <c r="Q7872" s="547"/>
      <c r="R7872" s="547"/>
    </row>
    <row r="7873" spans="6:18" s="577" customFormat="1">
      <c r="F7873" s="545"/>
      <c r="H7873" s="545"/>
      <c r="J7873" s="545"/>
      <c r="O7873" s="578"/>
      <c r="P7873" s="547"/>
      <c r="Q7873" s="547"/>
      <c r="R7873" s="547"/>
    </row>
    <row r="7874" spans="6:18" s="577" customFormat="1">
      <c r="F7874" s="545"/>
      <c r="H7874" s="545"/>
      <c r="J7874" s="545"/>
      <c r="O7874" s="578"/>
      <c r="P7874" s="547"/>
      <c r="Q7874" s="547"/>
      <c r="R7874" s="547"/>
    </row>
    <row r="7875" spans="6:18" s="577" customFormat="1">
      <c r="F7875" s="545"/>
      <c r="H7875" s="545"/>
      <c r="J7875" s="545"/>
      <c r="O7875" s="578"/>
      <c r="P7875" s="547"/>
      <c r="Q7875" s="547"/>
      <c r="R7875" s="547"/>
    </row>
    <row r="7876" spans="6:18" s="577" customFormat="1">
      <c r="F7876" s="545"/>
      <c r="H7876" s="545"/>
      <c r="J7876" s="545"/>
      <c r="O7876" s="578"/>
      <c r="P7876" s="547"/>
      <c r="Q7876" s="547"/>
      <c r="R7876" s="547"/>
    </row>
    <row r="7877" spans="6:18" s="577" customFormat="1">
      <c r="F7877" s="545"/>
      <c r="H7877" s="545"/>
      <c r="J7877" s="545"/>
      <c r="O7877" s="578"/>
      <c r="P7877" s="547"/>
      <c r="Q7877" s="547"/>
      <c r="R7877" s="547"/>
    </row>
    <row r="7878" spans="6:18" s="577" customFormat="1">
      <c r="F7878" s="545"/>
      <c r="H7878" s="545"/>
      <c r="J7878" s="545"/>
      <c r="O7878" s="578"/>
      <c r="P7878" s="547"/>
      <c r="Q7878" s="547"/>
      <c r="R7878" s="547"/>
    </row>
    <row r="7879" spans="6:18" s="577" customFormat="1">
      <c r="F7879" s="545"/>
      <c r="H7879" s="545"/>
      <c r="J7879" s="545"/>
      <c r="O7879" s="578"/>
      <c r="P7879" s="547"/>
      <c r="Q7879" s="547"/>
      <c r="R7879" s="547"/>
    </row>
    <row r="7880" spans="6:18" s="577" customFormat="1">
      <c r="F7880" s="545"/>
      <c r="H7880" s="545"/>
      <c r="J7880" s="545"/>
      <c r="O7880" s="578"/>
      <c r="P7880" s="547"/>
      <c r="Q7880" s="547"/>
      <c r="R7880" s="547"/>
    </row>
    <row r="7881" spans="6:18" s="577" customFormat="1">
      <c r="F7881" s="545"/>
      <c r="H7881" s="545"/>
      <c r="J7881" s="545"/>
      <c r="O7881" s="578"/>
      <c r="P7881" s="547"/>
      <c r="Q7881" s="547"/>
      <c r="R7881" s="547"/>
    </row>
    <row r="7882" spans="6:18" s="577" customFormat="1">
      <c r="F7882" s="545"/>
      <c r="H7882" s="545"/>
      <c r="J7882" s="545"/>
      <c r="O7882" s="578"/>
      <c r="P7882" s="547"/>
      <c r="Q7882" s="547"/>
      <c r="R7882" s="547"/>
    </row>
    <row r="7883" spans="6:18" s="577" customFormat="1">
      <c r="F7883" s="545"/>
      <c r="H7883" s="545"/>
      <c r="J7883" s="545"/>
      <c r="O7883" s="578"/>
      <c r="P7883" s="547"/>
      <c r="Q7883" s="547"/>
      <c r="R7883" s="547"/>
    </row>
    <row r="7884" spans="6:18" s="577" customFormat="1">
      <c r="F7884" s="545"/>
      <c r="H7884" s="545"/>
      <c r="J7884" s="545"/>
      <c r="O7884" s="578"/>
      <c r="P7884" s="547"/>
      <c r="Q7884" s="547"/>
      <c r="R7884" s="547"/>
    </row>
    <row r="7885" spans="6:18" s="577" customFormat="1">
      <c r="F7885" s="545"/>
      <c r="H7885" s="545"/>
      <c r="J7885" s="545"/>
      <c r="O7885" s="578"/>
      <c r="P7885" s="547"/>
      <c r="Q7885" s="547"/>
      <c r="R7885" s="547"/>
    </row>
    <row r="7886" spans="6:18" s="577" customFormat="1">
      <c r="F7886" s="545"/>
      <c r="H7886" s="545"/>
      <c r="J7886" s="545"/>
      <c r="O7886" s="578"/>
      <c r="P7886" s="547"/>
      <c r="Q7886" s="547"/>
      <c r="R7886" s="547"/>
    </row>
    <row r="7887" spans="6:18" s="577" customFormat="1">
      <c r="F7887" s="545"/>
      <c r="H7887" s="545"/>
      <c r="J7887" s="545"/>
      <c r="O7887" s="578"/>
      <c r="P7887" s="547"/>
      <c r="Q7887" s="547"/>
      <c r="R7887" s="547"/>
    </row>
    <row r="7888" spans="6:18" s="577" customFormat="1">
      <c r="F7888" s="545"/>
      <c r="H7888" s="545"/>
      <c r="J7888" s="545"/>
      <c r="O7888" s="578"/>
      <c r="P7888" s="547"/>
      <c r="Q7888" s="547"/>
      <c r="R7888" s="547"/>
    </row>
    <row r="7889" spans="6:18" s="577" customFormat="1">
      <c r="F7889" s="545"/>
      <c r="H7889" s="545"/>
      <c r="J7889" s="545"/>
      <c r="O7889" s="578"/>
      <c r="P7889" s="547"/>
      <c r="Q7889" s="547"/>
      <c r="R7889" s="547"/>
    </row>
    <row r="7890" spans="6:18" s="577" customFormat="1">
      <c r="F7890" s="545"/>
      <c r="H7890" s="545"/>
      <c r="J7890" s="545"/>
      <c r="O7890" s="578"/>
      <c r="P7890" s="547"/>
      <c r="Q7890" s="547"/>
      <c r="R7890" s="547"/>
    </row>
    <row r="7891" spans="6:18" s="577" customFormat="1">
      <c r="F7891" s="545"/>
      <c r="H7891" s="545"/>
      <c r="J7891" s="545"/>
      <c r="O7891" s="578"/>
      <c r="P7891" s="547"/>
      <c r="Q7891" s="547"/>
      <c r="R7891" s="547"/>
    </row>
    <row r="7892" spans="6:18" s="577" customFormat="1">
      <c r="F7892" s="545"/>
      <c r="H7892" s="545"/>
      <c r="J7892" s="545"/>
      <c r="O7892" s="578"/>
      <c r="P7892" s="547"/>
      <c r="Q7892" s="547"/>
      <c r="R7892" s="547"/>
    </row>
    <row r="7893" spans="6:18" s="577" customFormat="1">
      <c r="F7893" s="545"/>
      <c r="H7893" s="545"/>
      <c r="J7893" s="545"/>
      <c r="O7893" s="578"/>
      <c r="P7893" s="547"/>
      <c r="Q7893" s="547"/>
      <c r="R7893" s="547"/>
    </row>
    <row r="7894" spans="6:18" s="577" customFormat="1">
      <c r="F7894" s="545"/>
      <c r="H7894" s="545"/>
      <c r="J7894" s="545"/>
      <c r="O7894" s="578"/>
      <c r="P7894" s="547"/>
      <c r="Q7894" s="547"/>
      <c r="R7894" s="547"/>
    </row>
    <row r="7895" spans="6:18" s="577" customFormat="1">
      <c r="F7895" s="545"/>
      <c r="H7895" s="545"/>
      <c r="J7895" s="545"/>
      <c r="O7895" s="578"/>
      <c r="P7895" s="547"/>
      <c r="Q7895" s="547"/>
      <c r="R7895" s="547"/>
    </row>
    <row r="7896" spans="6:18" s="577" customFormat="1">
      <c r="F7896" s="545"/>
      <c r="H7896" s="545"/>
      <c r="J7896" s="545"/>
      <c r="O7896" s="578"/>
      <c r="P7896" s="547"/>
      <c r="Q7896" s="547"/>
      <c r="R7896" s="547"/>
    </row>
    <row r="7897" spans="6:18" s="577" customFormat="1">
      <c r="F7897" s="545"/>
      <c r="H7897" s="545"/>
      <c r="J7897" s="545"/>
      <c r="O7897" s="578"/>
      <c r="P7897" s="547"/>
      <c r="Q7897" s="547"/>
      <c r="R7897" s="547"/>
    </row>
    <row r="7898" spans="6:18" s="577" customFormat="1">
      <c r="F7898" s="545"/>
      <c r="H7898" s="545"/>
      <c r="J7898" s="545"/>
      <c r="O7898" s="578"/>
      <c r="P7898" s="547"/>
      <c r="Q7898" s="547"/>
      <c r="R7898" s="547"/>
    </row>
    <row r="7899" spans="6:18" s="577" customFormat="1">
      <c r="F7899" s="545"/>
      <c r="H7899" s="545"/>
      <c r="J7899" s="545"/>
      <c r="O7899" s="578"/>
      <c r="P7899" s="547"/>
      <c r="Q7899" s="547"/>
      <c r="R7899" s="547"/>
    </row>
    <row r="7900" spans="6:18" s="577" customFormat="1">
      <c r="F7900" s="545"/>
      <c r="H7900" s="545"/>
      <c r="J7900" s="545"/>
      <c r="O7900" s="578"/>
      <c r="P7900" s="547"/>
      <c r="Q7900" s="547"/>
      <c r="R7900" s="547"/>
    </row>
    <row r="7901" spans="6:18" s="577" customFormat="1">
      <c r="F7901" s="545"/>
      <c r="H7901" s="545"/>
      <c r="J7901" s="545"/>
      <c r="O7901" s="578"/>
      <c r="P7901" s="547"/>
      <c r="Q7901" s="547"/>
      <c r="R7901" s="547"/>
    </row>
    <row r="7902" spans="6:18" s="577" customFormat="1">
      <c r="F7902" s="545"/>
      <c r="H7902" s="545"/>
      <c r="J7902" s="545"/>
      <c r="O7902" s="578"/>
      <c r="P7902" s="547"/>
      <c r="Q7902" s="547"/>
      <c r="R7902" s="547"/>
    </row>
    <row r="7903" spans="6:18" s="577" customFormat="1">
      <c r="F7903" s="545"/>
      <c r="H7903" s="545"/>
      <c r="J7903" s="545"/>
      <c r="O7903" s="578"/>
      <c r="P7903" s="547"/>
      <c r="Q7903" s="547"/>
      <c r="R7903" s="547"/>
    </row>
    <row r="7904" spans="6:18" s="577" customFormat="1">
      <c r="F7904" s="545"/>
      <c r="H7904" s="545"/>
      <c r="J7904" s="545"/>
      <c r="O7904" s="578"/>
      <c r="P7904" s="547"/>
      <c r="Q7904" s="547"/>
      <c r="R7904" s="547"/>
    </row>
    <row r="7905" spans="6:18" s="577" customFormat="1">
      <c r="F7905" s="545"/>
      <c r="H7905" s="545"/>
      <c r="J7905" s="545"/>
      <c r="O7905" s="578"/>
      <c r="P7905" s="547"/>
      <c r="Q7905" s="547"/>
      <c r="R7905" s="547"/>
    </row>
    <row r="7906" spans="6:18" s="577" customFormat="1">
      <c r="F7906" s="545"/>
      <c r="H7906" s="545"/>
      <c r="J7906" s="545"/>
      <c r="O7906" s="578"/>
      <c r="P7906" s="547"/>
      <c r="Q7906" s="547"/>
      <c r="R7906" s="547"/>
    </row>
    <row r="7907" spans="6:18" s="577" customFormat="1">
      <c r="F7907" s="545"/>
      <c r="H7907" s="545"/>
      <c r="J7907" s="545"/>
      <c r="O7907" s="578"/>
      <c r="P7907" s="547"/>
      <c r="Q7907" s="547"/>
      <c r="R7907" s="547"/>
    </row>
    <row r="7908" spans="6:18" s="577" customFormat="1">
      <c r="F7908" s="545"/>
      <c r="H7908" s="545"/>
      <c r="J7908" s="545"/>
      <c r="O7908" s="578"/>
      <c r="P7908" s="547"/>
      <c r="Q7908" s="547"/>
      <c r="R7908" s="547"/>
    </row>
    <row r="7909" spans="6:18" s="577" customFormat="1">
      <c r="F7909" s="545"/>
      <c r="H7909" s="545"/>
      <c r="J7909" s="545"/>
      <c r="O7909" s="578"/>
      <c r="P7909" s="547"/>
      <c r="Q7909" s="547"/>
      <c r="R7909" s="547"/>
    </row>
    <row r="7910" spans="6:18" s="577" customFormat="1">
      <c r="F7910" s="545"/>
      <c r="H7910" s="545"/>
      <c r="J7910" s="545"/>
      <c r="O7910" s="578"/>
      <c r="P7910" s="547"/>
      <c r="Q7910" s="547"/>
      <c r="R7910" s="547"/>
    </row>
    <row r="7911" spans="6:18" s="577" customFormat="1">
      <c r="F7911" s="545"/>
      <c r="H7911" s="545"/>
      <c r="J7911" s="545"/>
      <c r="O7911" s="578"/>
      <c r="P7911" s="547"/>
      <c r="Q7911" s="547"/>
      <c r="R7911" s="547"/>
    </row>
    <row r="7912" spans="6:18" s="577" customFormat="1">
      <c r="F7912" s="545"/>
      <c r="H7912" s="545"/>
      <c r="J7912" s="545"/>
      <c r="O7912" s="578"/>
      <c r="P7912" s="547"/>
      <c r="Q7912" s="547"/>
      <c r="R7912" s="547"/>
    </row>
    <row r="7913" spans="6:18" s="577" customFormat="1">
      <c r="F7913" s="545"/>
      <c r="H7913" s="545"/>
      <c r="J7913" s="545"/>
      <c r="O7913" s="578"/>
      <c r="P7913" s="547"/>
      <c r="Q7913" s="547"/>
      <c r="R7913" s="547"/>
    </row>
    <row r="7914" spans="6:18" s="577" customFormat="1">
      <c r="F7914" s="545"/>
      <c r="H7914" s="545"/>
      <c r="J7914" s="545"/>
      <c r="O7914" s="578"/>
      <c r="P7914" s="547"/>
      <c r="Q7914" s="547"/>
      <c r="R7914" s="547"/>
    </row>
    <row r="7915" spans="6:18" s="577" customFormat="1">
      <c r="F7915" s="545"/>
      <c r="H7915" s="545"/>
      <c r="J7915" s="545"/>
      <c r="O7915" s="578"/>
      <c r="P7915" s="547"/>
      <c r="Q7915" s="547"/>
      <c r="R7915" s="547"/>
    </row>
    <row r="7916" spans="6:18" s="577" customFormat="1">
      <c r="F7916" s="545"/>
      <c r="H7916" s="545"/>
      <c r="J7916" s="545"/>
      <c r="O7916" s="578"/>
      <c r="P7916" s="547"/>
      <c r="Q7916" s="547"/>
      <c r="R7916" s="547"/>
    </row>
    <row r="7917" spans="6:18" s="577" customFormat="1">
      <c r="F7917" s="545"/>
      <c r="H7917" s="545"/>
      <c r="J7917" s="545"/>
      <c r="O7917" s="578"/>
      <c r="P7917" s="547"/>
      <c r="Q7917" s="547"/>
      <c r="R7917" s="547"/>
    </row>
    <row r="7918" spans="6:18" s="577" customFormat="1">
      <c r="F7918" s="545"/>
      <c r="H7918" s="545"/>
      <c r="J7918" s="545"/>
      <c r="O7918" s="578"/>
      <c r="P7918" s="547"/>
      <c r="Q7918" s="547"/>
      <c r="R7918" s="547"/>
    </row>
    <row r="7919" spans="6:18" s="577" customFormat="1">
      <c r="F7919" s="545"/>
      <c r="H7919" s="545"/>
      <c r="J7919" s="545"/>
      <c r="O7919" s="578"/>
      <c r="P7919" s="547"/>
      <c r="Q7919" s="547"/>
      <c r="R7919" s="547"/>
    </row>
    <row r="7920" spans="6:18" s="577" customFormat="1">
      <c r="F7920" s="545"/>
      <c r="H7920" s="545"/>
      <c r="J7920" s="545"/>
      <c r="O7920" s="578"/>
      <c r="P7920" s="547"/>
      <c r="Q7920" s="547"/>
      <c r="R7920" s="547"/>
    </row>
    <row r="7921" spans="6:18" s="577" customFormat="1">
      <c r="F7921" s="545"/>
      <c r="H7921" s="545"/>
      <c r="J7921" s="545"/>
      <c r="O7921" s="578"/>
      <c r="P7921" s="547"/>
      <c r="Q7921" s="547"/>
      <c r="R7921" s="547"/>
    </row>
    <row r="7922" spans="6:18" s="577" customFormat="1">
      <c r="F7922" s="545"/>
      <c r="H7922" s="545"/>
      <c r="J7922" s="545"/>
      <c r="O7922" s="578"/>
      <c r="P7922" s="547"/>
      <c r="Q7922" s="547"/>
      <c r="R7922" s="547"/>
    </row>
    <row r="7923" spans="6:18" s="577" customFormat="1">
      <c r="F7923" s="545"/>
      <c r="H7923" s="545"/>
      <c r="J7923" s="545"/>
      <c r="O7923" s="578"/>
      <c r="P7923" s="547"/>
      <c r="Q7923" s="547"/>
      <c r="R7923" s="547"/>
    </row>
    <row r="7924" spans="6:18" s="577" customFormat="1">
      <c r="F7924" s="545"/>
      <c r="H7924" s="545"/>
      <c r="J7924" s="545"/>
      <c r="O7924" s="578"/>
      <c r="P7924" s="547"/>
      <c r="Q7924" s="547"/>
      <c r="R7924" s="547"/>
    </row>
    <row r="7925" spans="6:18" s="577" customFormat="1">
      <c r="F7925" s="545"/>
      <c r="H7925" s="545"/>
      <c r="J7925" s="545"/>
      <c r="O7925" s="578"/>
      <c r="P7925" s="547"/>
      <c r="Q7925" s="547"/>
      <c r="R7925" s="547"/>
    </row>
    <row r="7926" spans="6:18" s="577" customFormat="1">
      <c r="F7926" s="545"/>
      <c r="H7926" s="545"/>
      <c r="J7926" s="545"/>
      <c r="O7926" s="578"/>
      <c r="P7926" s="547"/>
      <c r="Q7926" s="547"/>
      <c r="R7926" s="547"/>
    </row>
    <row r="7927" spans="6:18" s="577" customFormat="1">
      <c r="F7927" s="545"/>
      <c r="H7927" s="545"/>
      <c r="J7927" s="545"/>
      <c r="O7927" s="578"/>
      <c r="P7927" s="547"/>
      <c r="Q7927" s="547"/>
      <c r="R7927" s="547"/>
    </row>
    <row r="7928" spans="6:18" s="577" customFormat="1">
      <c r="F7928" s="545"/>
      <c r="H7928" s="545"/>
      <c r="J7928" s="545"/>
      <c r="O7928" s="578"/>
      <c r="P7928" s="547"/>
      <c r="Q7928" s="547"/>
      <c r="R7928" s="547"/>
    </row>
    <row r="7929" spans="6:18" s="577" customFormat="1">
      <c r="F7929" s="545"/>
      <c r="H7929" s="545"/>
      <c r="J7929" s="545"/>
      <c r="O7929" s="578"/>
      <c r="P7929" s="547"/>
      <c r="Q7929" s="547"/>
      <c r="R7929" s="547"/>
    </row>
    <row r="7930" spans="6:18" s="577" customFormat="1">
      <c r="F7930" s="545"/>
      <c r="H7930" s="545"/>
      <c r="J7930" s="545"/>
      <c r="O7930" s="578"/>
      <c r="P7930" s="547"/>
      <c r="Q7930" s="547"/>
      <c r="R7930" s="547"/>
    </row>
    <row r="7931" spans="6:18" s="577" customFormat="1">
      <c r="F7931" s="545"/>
      <c r="H7931" s="545"/>
      <c r="J7931" s="545"/>
      <c r="O7931" s="578"/>
      <c r="P7931" s="547"/>
      <c r="Q7931" s="547"/>
      <c r="R7931" s="547"/>
    </row>
    <row r="7932" spans="6:18" s="577" customFormat="1">
      <c r="F7932" s="545"/>
      <c r="H7932" s="545"/>
      <c r="J7932" s="545"/>
      <c r="O7932" s="578"/>
      <c r="P7932" s="547"/>
      <c r="Q7932" s="547"/>
      <c r="R7932" s="547"/>
    </row>
    <row r="7933" spans="6:18" s="577" customFormat="1">
      <c r="F7933" s="545"/>
      <c r="H7933" s="545"/>
      <c r="J7933" s="545"/>
      <c r="O7933" s="578"/>
      <c r="P7933" s="547"/>
      <c r="Q7933" s="547"/>
      <c r="R7933" s="547"/>
    </row>
    <row r="7934" spans="6:18" s="577" customFormat="1">
      <c r="F7934" s="545"/>
      <c r="H7934" s="545"/>
      <c r="J7934" s="545"/>
      <c r="O7934" s="578"/>
      <c r="P7934" s="547"/>
      <c r="Q7934" s="547"/>
      <c r="R7934" s="547"/>
    </row>
    <row r="7935" spans="6:18" s="577" customFormat="1">
      <c r="F7935" s="545"/>
      <c r="H7935" s="545"/>
      <c r="J7935" s="545"/>
      <c r="O7935" s="578"/>
      <c r="P7935" s="547"/>
      <c r="Q7935" s="547"/>
      <c r="R7935" s="547"/>
    </row>
    <row r="7936" spans="6:18" s="577" customFormat="1">
      <c r="F7936" s="545"/>
      <c r="H7936" s="545"/>
      <c r="J7936" s="545"/>
      <c r="O7936" s="578"/>
      <c r="P7936" s="547"/>
      <c r="Q7936" s="547"/>
      <c r="R7936" s="547"/>
    </row>
    <row r="7937" spans="6:18" s="577" customFormat="1">
      <c r="F7937" s="545"/>
      <c r="H7937" s="545"/>
      <c r="J7937" s="545"/>
      <c r="O7937" s="578"/>
      <c r="P7937" s="547"/>
      <c r="Q7937" s="547"/>
      <c r="R7937" s="547"/>
    </row>
    <row r="7938" spans="6:18" s="577" customFormat="1">
      <c r="F7938" s="545"/>
      <c r="H7938" s="545"/>
      <c r="J7938" s="545"/>
      <c r="O7938" s="578"/>
      <c r="P7938" s="547"/>
      <c r="Q7938" s="547"/>
      <c r="R7938" s="547"/>
    </row>
    <row r="7939" spans="6:18" s="577" customFormat="1">
      <c r="F7939" s="545"/>
      <c r="H7939" s="545"/>
      <c r="J7939" s="545"/>
      <c r="O7939" s="578"/>
      <c r="P7939" s="547"/>
      <c r="Q7939" s="547"/>
      <c r="R7939" s="547"/>
    </row>
    <row r="7940" spans="6:18" s="577" customFormat="1">
      <c r="F7940" s="545"/>
      <c r="H7940" s="545"/>
      <c r="J7940" s="545"/>
      <c r="O7940" s="578"/>
      <c r="P7940" s="547"/>
      <c r="Q7940" s="547"/>
      <c r="R7940" s="547"/>
    </row>
    <row r="7941" spans="6:18" s="577" customFormat="1">
      <c r="F7941" s="545"/>
      <c r="H7941" s="545"/>
      <c r="J7941" s="545"/>
      <c r="O7941" s="578"/>
      <c r="P7941" s="547"/>
      <c r="Q7941" s="547"/>
      <c r="R7941" s="547"/>
    </row>
    <row r="7942" spans="6:18" s="577" customFormat="1">
      <c r="F7942" s="545"/>
      <c r="H7942" s="545"/>
      <c r="J7942" s="545"/>
      <c r="O7942" s="578"/>
      <c r="P7942" s="547"/>
      <c r="Q7942" s="547"/>
      <c r="R7942" s="547"/>
    </row>
    <row r="7943" spans="6:18" s="577" customFormat="1">
      <c r="F7943" s="545"/>
      <c r="H7943" s="545"/>
      <c r="J7943" s="545"/>
      <c r="O7943" s="578"/>
      <c r="P7943" s="547"/>
      <c r="Q7943" s="547"/>
      <c r="R7943" s="547"/>
    </row>
    <row r="7944" spans="6:18" s="577" customFormat="1">
      <c r="F7944" s="545"/>
      <c r="H7944" s="545"/>
      <c r="J7944" s="545"/>
      <c r="O7944" s="578"/>
      <c r="P7944" s="547"/>
      <c r="Q7944" s="547"/>
      <c r="R7944" s="547"/>
    </row>
    <row r="7945" spans="6:18" s="577" customFormat="1">
      <c r="F7945" s="545"/>
      <c r="H7945" s="545"/>
      <c r="J7945" s="545"/>
      <c r="O7945" s="578"/>
      <c r="P7945" s="547"/>
      <c r="Q7945" s="547"/>
      <c r="R7945" s="547"/>
    </row>
    <row r="7946" spans="6:18" s="577" customFormat="1">
      <c r="F7946" s="545"/>
      <c r="H7946" s="545"/>
      <c r="J7946" s="545"/>
      <c r="O7946" s="578"/>
      <c r="P7946" s="547"/>
      <c r="Q7946" s="547"/>
      <c r="R7946" s="547"/>
    </row>
    <row r="7947" spans="6:18" s="577" customFormat="1">
      <c r="F7947" s="545"/>
      <c r="H7947" s="545"/>
      <c r="J7947" s="545"/>
      <c r="O7947" s="578"/>
      <c r="P7947" s="547"/>
      <c r="Q7947" s="547"/>
      <c r="R7947" s="547"/>
    </row>
    <row r="7948" spans="6:18" s="577" customFormat="1">
      <c r="F7948" s="545"/>
      <c r="H7948" s="545"/>
      <c r="J7948" s="545"/>
      <c r="O7948" s="578"/>
      <c r="P7948" s="547"/>
      <c r="Q7948" s="547"/>
      <c r="R7948" s="547"/>
    </row>
    <row r="7949" spans="6:18" s="577" customFormat="1">
      <c r="F7949" s="545"/>
      <c r="H7949" s="545"/>
      <c r="J7949" s="545"/>
      <c r="O7949" s="578"/>
      <c r="P7949" s="547"/>
      <c r="Q7949" s="547"/>
      <c r="R7949" s="547"/>
    </row>
    <row r="7950" spans="6:18" s="577" customFormat="1">
      <c r="F7950" s="545"/>
      <c r="H7950" s="545"/>
      <c r="J7950" s="545"/>
      <c r="O7950" s="578"/>
      <c r="P7950" s="547"/>
      <c r="Q7950" s="547"/>
      <c r="R7950" s="547"/>
    </row>
    <row r="7951" spans="6:18" s="577" customFormat="1">
      <c r="F7951" s="545"/>
      <c r="H7951" s="545"/>
      <c r="J7951" s="545"/>
      <c r="O7951" s="578"/>
      <c r="P7951" s="547"/>
      <c r="Q7951" s="547"/>
      <c r="R7951" s="547"/>
    </row>
    <row r="7952" spans="6:18" s="577" customFormat="1">
      <c r="F7952" s="545"/>
      <c r="H7952" s="545"/>
      <c r="J7952" s="545"/>
      <c r="O7952" s="578"/>
      <c r="P7952" s="547"/>
      <c r="Q7952" s="547"/>
      <c r="R7952" s="547"/>
    </row>
    <row r="7953" spans="6:18" s="577" customFormat="1">
      <c r="F7953" s="545"/>
      <c r="H7953" s="545"/>
      <c r="J7953" s="545"/>
      <c r="O7953" s="578"/>
      <c r="P7953" s="547"/>
      <c r="Q7953" s="547"/>
      <c r="R7953" s="547"/>
    </row>
    <row r="7954" spans="6:18" s="577" customFormat="1">
      <c r="F7954" s="545"/>
      <c r="H7954" s="545"/>
      <c r="J7954" s="545"/>
      <c r="O7954" s="578"/>
      <c r="P7954" s="547"/>
      <c r="Q7954" s="547"/>
      <c r="R7954" s="547"/>
    </row>
    <row r="7955" spans="6:18" s="577" customFormat="1">
      <c r="F7955" s="545"/>
      <c r="H7955" s="545"/>
      <c r="J7955" s="545"/>
      <c r="O7955" s="578"/>
      <c r="P7955" s="547"/>
      <c r="Q7955" s="547"/>
      <c r="R7955" s="547"/>
    </row>
    <row r="7956" spans="6:18" s="577" customFormat="1">
      <c r="F7956" s="545"/>
      <c r="H7956" s="545"/>
      <c r="J7956" s="545"/>
      <c r="O7956" s="578"/>
      <c r="P7956" s="547"/>
      <c r="Q7956" s="547"/>
      <c r="R7956" s="547"/>
    </row>
    <row r="7957" spans="6:18" s="577" customFormat="1">
      <c r="F7957" s="545"/>
      <c r="H7957" s="545"/>
      <c r="J7957" s="545"/>
      <c r="O7957" s="578"/>
      <c r="P7957" s="547"/>
      <c r="Q7957" s="547"/>
      <c r="R7957" s="547"/>
    </row>
    <row r="7958" spans="6:18" s="577" customFormat="1">
      <c r="F7958" s="545"/>
      <c r="H7958" s="545"/>
      <c r="J7958" s="545"/>
      <c r="O7958" s="578"/>
      <c r="P7958" s="547"/>
      <c r="Q7958" s="547"/>
      <c r="R7958" s="547"/>
    </row>
    <row r="7959" spans="6:18" s="577" customFormat="1">
      <c r="F7959" s="545"/>
      <c r="H7959" s="545"/>
      <c r="J7959" s="545"/>
      <c r="O7959" s="578"/>
      <c r="P7959" s="547"/>
      <c r="Q7959" s="547"/>
      <c r="R7959" s="547"/>
    </row>
    <row r="7960" spans="6:18" s="577" customFormat="1">
      <c r="F7960" s="545"/>
      <c r="H7960" s="545"/>
      <c r="J7960" s="545"/>
      <c r="O7960" s="578"/>
      <c r="P7960" s="547"/>
      <c r="Q7960" s="547"/>
      <c r="R7960" s="547"/>
    </row>
    <row r="7961" spans="6:18" s="577" customFormat="1">
      <c r="F7961" s="545"/>
      <c r="H7961" s="545"/>
      <c r="J7961" s="545"/>
      <c r="O7961" s="578"/>
      <c r="P7961" s="547"/>
      <c r="Q7961" s="547"/>
      <c r="R7961" s="547"/>
    </row>
    <row r="7962" spans="6:18" s="577" customFormat="1">
      <c r="F7962" s="545"/>
      <c r="H7962" s="545"/>
      <c r="J7962" s="545"/>
      <c r="O7962" s="578"/>
      <c r="P7962" s="547"/>
      <c r="Q7962" s="547"/>
      <c r="R7962" s="547"/>
    </row>
    <row r="7963" spans="6:18" s="577" customFormat="1">
      <c r="F7963" s="545"/>
      <c r="H7963" s="545"/>
      <c r="J7963" s="545"/>
      <c r="O7963" s="578"/>
      <c r="P7963" s="547"/>
      <c r="Q7963" s="547"/>
      <c r="R7963" s="547"/>
    </row>
    <row r="7964" spans="6:18" s="577" customFormat="1">
      <c r="F7964" s="545"/>
      <c r="H7964" s="545"/>
      <c r="J7964" s="545"/>
      <c r="O7964" s="578"/>
      <c r="P7964" s="547"/>
      <c r="Q7964" s="547"/>
      <c r="R7964" s="547"/>
    </row>
    <row r="7965" spans="6:18" s="577" customFormat="1">
      <c r="F7965" s="545"/>
      <c r="H7965" s="545"/>
      <c r="J7965" s="545"/>
      <c r="O7965" s="578"/>
      <c r="P7965" s="547"/>
      <c r="Q7965" s="547"/>
      <c r="R7965" s="547"/>
    </row>
    <row r="7966" spans="6:18" s="577" customFormat="1">
      <c r="F7966" s="545"/>
      <c r="H7966" s="545"/>
      <c r="J7966" s="545"/>
      <c r="O7966" s="578"/>
      <c r="P7966" s="547"/>
      <c r="Q7966" s="547"/>
      <c r="R7966" s="547"/>
    </row>
    <row r="7967" spans="6:18" s="577" customFormat="1">
      <c r="F7967" s="545"/>
      <c r="H7967" s="545"/>
      <c r="J7967" s="545"/>
      <c r="O7967" s="578"/>
      <c r="P7967" s="547"/>
      <c r="Q7967" s="547"/>
      <c r="R7967" s="547"/>
    </row>
    <row r="7968" spans="6:18" s="577" customFormat="1">
      <c r="F7968" s="545"/>
      <c r="H7968" s="545"/>
      <c r="J7968" s="545"/>
      <c r="O7968" s="578"/>
      <c r="P7968" s="547"/>
      <c r="Q7968" s="547"/>
      <c r="R7968" s="547"/>
    </row>
    <row r="7969" spans="6:18" s="577" customFormat="1">
      <c r="F7969" s="545"/>
      <c r="H7969" s="545"/>
      <c r="J7969" s="545"/>
      <c r="O7969" s="578"/>
      <c r="P7969" s="547"/>
      <c r="Q7969" s="547"/>
      <c r="R7969" s="547"/>
    </row>
    <row r="7970" spans="6:18" s="577" customFormat="1">
      <c r="F7970" s="545"/>
      <c r="H7970" s="545"/>
      <c r="J7970" s="545"/>
      <c r="O7970" s="578"/>
      <c r="P7970" s="547"/>
      <c r="Q7970" s="547"/>
      <c r="R7970" s="547"/>
    </row>
    <row r="7971" spans="6:18" s="577" customFormat="1">
      <c r="F7971" s="545"/>
      <c r="H7971" s="545"/>
      <c r="J7971" s="545"/>
      <c r="O7971" s="578"/>
      <c r="P7971" s="547"/>
      <c r="Q7971" s="547"/>
      <c r="R7971" s="547"/>
    </row>
    <row r="7972" spans="6:18" s="577" customFormat="1">
      <c r="F7972" s="545"/>
      <c r="H7972" s="545"/>
      <c r="J7972" s="545"/>
      <c r="O7972" s="578"/>
      <c r="P7972" s="547"/>
      <c r="Q7972" s="547"/>
      <c r="R7972" s="547"/>
    </row>
    <row r="7973" spans="6:18" s="577" customFormat="1">
      <c r="F7973" s="545"/>
      <c r="H7973" s="545"/>
      <c r="J7973" s="545"/>
      <c r="O7973" s="578"/>
      <c r="P7973" s="547"/>
      <c r="Q7973" s="547"/>
      <c r="R7973" s="547"/>
    </row>
    <row r="7974" spans="6:18" s="577" customFormat="1">
      <c r="F7974" s="545"/>
      <c r="H7974" s="545"/>
      <c r="J7974" s="545"/>
      <c r="O7974" s="578"/>
      <c r="P7974" s="547"/>
      <c r="Q7974" s="547"/>
      <c r="R7974" s="547"/>
    </row>
    <row r="7975" spans="6:18" s="577" customFormat="1">
      <c r="F7975" s="545"/>
      <c r="H7975" s="545"/>
      <c r="J7975" s="545"/>
      <c r="O7975" s="578"/>
      <c r="P7975" s="547"/>
      <c r="Q7975" s="547"/>
      <c r="R7975" s="547"/>
    </row>
    <row r="7976" spans="6:18" s="577" customFormat="1">
      <c r="F7976" s="545"/>
      <c r="H7976" s="545"/>
      <c r="J7976" s="545"/>
      <c r="O7976" s="578"/>
      <c r="P7976" s="547"/>
      <c r="Q7976" s="547"/>
      <c r="R7976" s="547"/>
    </row>
    <row r="7977" spans="6:18" s="577" customFormat="1">
      <c r="F7977" s="545"/>
      <c r="H7977" s="545"/>
      <c r="J7977" s="545"/>
      <c r="O7977" s="578"/>
      <c r="P7977" s="547"/>
      <c r="Q7977" s="547"/>
      <c r="R7977" s="547"/>
    </row>
    <row r="7978" spans="6:18" s="577" customFormat="1">
      <c r="F7978" s="545"/>
      <c r="H7978" s="545"/>
      <c r="J7978" s="545"/>
      <c r="O7978" s="578"/>
      <c r="P7978" s="547"/>
      <c r="Q7978" s="547"/>
      <c r="R7978" s="547"/>
    </row>
    <row r="7979" spans="6:18" s="577" customFormat="1">
      <c r="F7979" s="545"/>
      <c r="H7979" s="545"/>
      <c r="J7979" s="545"/>
      <c r="O7979" s="578"/>
      <c r="P7979" s="547"/>
      <c r="Q7979" s="547"/>
      <c r="R7979" s="547"/>
    </row>
    <row r="7980" spans="6:18" s="577" customFormat="1">
      <c r="F7980" s="545"/>
      <c r="H7980" s="545"/>
      <c r="J7980" s="545"/>
      <c r="O7980" s="578"/>
      <c r="P7980" s="547"/>
      <c r="Q7980" s="547"/>
      <c r="R7980" s="547"/>
    </row>
    <row r="7981" spans="6:18" s="577" customFormat="1">
      <c r="F7981" s="545"/>
      <c r="H7981" s="545"/>
      <c r="J7981" s="545"/>
      <c r="O7981" s="578"/>
      <c r="P7981" s="547"/>
      <c r="Q7981" s="547"/>
      <c r="R7981" s="547"/>
    </row>
    <row r="7982" spans="6:18" s="577" customFormat="1">
      <c r="F7982" s="545"/>
      <c r="H7982" s="545"/>
      <c r="J7982" s="545"/>
      <c r="O7982" s="578"/>
      <c r="P7982" s="547"/>
      <c r="Q7982" s="547"/>
      <c r="R7982" s="547"/>
    </row>
    <row r="7983" spans="6:18" s="577" customFormat="1">
      <c r="F7983" s="545"/>
      <c r="H7983" s="545"/>
      <c r="J7983" s="545"/>
      <c r="O7983" s="578"/>
      <c r="P7983" s="547"/>
      <c r="Q7983" s="547"/>
      <c r="R7983" s="547"/>
    </row>
    <row r="7984" spans="6:18" s="577" customFormat="1">
      <c r="F7984" s="545"/>
      <c r="H7984" s="545"/>
      <c r="J7984" s="545"/>
      <c r="O7984" s="578"/>
      <c r="P7984" s="547"/>
      <c r="Q7984" s="547"/>
      <c r="R7984" s="547"/>
    </row>
    <row r="7985" spans="6:18" s="577" customFormat="1">
      <c r="F7985" s="545"/>
      <c r="H7985" s="545"/>
      <c r="J7985" s="545"/>
      <c r="O7985" s="578"/>
      <c r="P7985" s="547"/>
      <c r="Q7985" s="547"/>
      <c r="R7985" s="547"/>
    </row>
    <row r="7986" spans="6:18" s="577" customFormat="1">
      <c r="F7986" s="545"/>
      <c r="H7986" s="545"/>
      <c r="J7986" s="545"/>
      <c r="O7986" s="578"/>
      <c r="P7986" s="547"/>
      <c r="Q7986" s="547"/>
      <c r="R7986" s="547"/>
    </row>
    <row r="7987" spans="6:18" s="577" customFormat="1">
      <c r="F7987" s="545"/>
      <c r="H7987" s="545"/>
      <c r="J7987" s="545"/>
      <c r="O7987" s="578"/>
      <c r="P7987" s="547"/>
      <c r="Q7987" s="547"/>
      <c r="R7987" s="547"/>
    </row>
    <row r="7988" spans="6:18" s="577" customFormat="1">
      <c r="F7988" s="545"/>
      <c r="H7988" s="545"/>
      <c r="J7988" s="545"/>
      <c r="O7988" s="578"/>
      <c r="P7988" s="547"/>
      <c r="Q7988" s="547"/>
      <c r="R7988" s="547"/>
    </row>
    <row r="7989" spans="6:18" s="577" customFormat="1">
      <c r="F7989" s="545"/>
      <c r="H7989" s="545"/>
      <c r="J7989" s="545"/>
      <c r="O7989" s="578"/>
      <c r="P7989" s="547"/>
      <c r="Q7989" s="547"/>
      <c r="R7989" s="547"/>
    </row>
    <row r="7990" spans="6:18" s="577" customFormat="1">
      <c r="F7990" s="545"/>
      <c r="H7990" s="545"/>
      <c r="J7990" s="545"/>
      <c r="O7990" s="578"/>
      <c r="P7990" s="547"/>
      <c r="Q7990" s="547"/>
      <c r="R7990" s="547"/>
    </row>
    <row r="7991" spans="6:18" s="577" customFormat="1">
      <c r="F7991" s="545"/>
      <c r="H7991" s="545"/>
      <c r="J7991" s="545"/>
      <c r="O7991" s="578"/>
      <c r="P7991" s="547"/>
      <c r="Q7991" s="547"/>
      <c r="R7991" s="547"/>
    </row>
    <row r="7992" spans="6:18" s="577" customFormat="1">
      <c r="F7992" s="545"/>
      <c r="H7992" s="545"/>
      <c r="J7992" s="545"/>
      <c r="O7992" s="578"/>
      <c r="P7992" s="547"/>
      <c r="Q7992" s="547"/>
      <c r="R7992" s="547"/>
    </row>
    <row r="7993" spans="6:18" s="577" customFormat="1">
      <c r="F7993" s="545"/>
      <c r="H7993" s="545"/>
      <c r="J7993" s="545"/>
      <c r="O7993" s="578"/>
      <c r="P7993" s="547"/>
      <c r="Q7993" s="547"/>
      <c r="R7993" s="547"/>
    </row>
    <row r="7994" spans="6:18" s="577" customFormat="1">
      <c r="F7994" s="545"/>
      <c r="H7994" s="545"/>
      <c r="J7994" s="545"/>
      <c r="O7994" s="578"/>
      <c r="P7994" s="547"/>
      <c r="Q7994" s="547"/>
      <c r="R7994" s="547"/>
    </row>
    <row r="7995" spans="6:18" s="577" customFormat="1">
      <c r="F7995" s="545"/>
      <c r="H7995" s="545"/>
      <c r="J7995" s="545"/>
      <c r="O7995" s="578"/>
      <c r="P7995" s="547"/>
      <c r="Q7995" s="547"/>
      <c r="R7995" s="547"/>
    </row>
    <row r="7996" spans="6:18" s="577" customFormat="1">
      <c r="F7996" s="545"/>
      <c r="H7996" s="545"/>
      <c r="J7996" s="545"/>
      <c r="O7996" s="578"/>
      <c r="P7996" s="547"/>
      <c r="Q7996" s="547"/>
      <c r="R7996" s="547"/>
    </row>
    <row r="7997" spans="6:18" s="577" customFormat="1">
      <c r="F7997" s="545"/>
      <c r="H7997" s="545"/>
      <c r="J7997" s="545"/>
      <c r="O7997" s="578"/>
      <c r="P7997" s="547"/>
      <c r="Q7997" s="547"/>
      <c r="R7997" s="547"/>
    </row>
    <row r="7998" spans="6:18" s="577" customFormat="1">
      <c r="F7998" s="545"/>
      <c r="H7998" s="545"/>
      <c r="J7998" s="545"/>
      <c r="O7998" s="578"/>
      <c r="P7998" s="547"/>
      <c r="Q7998" s="547"/>
      <c r="R7998" s="547"/>
    </row>
    <row r="7999" spans="6:18" s="577" customFormat="1">
      <c r="F7999" s="545"/>
      <c r="H7999" s="545"/>
      <c r="J7999" s="545"/>
      <c r="O7999" s="578"/>
      <c r="P7999" s="547"/>
      <c r="Q7999" s="547"/>
      <c r="R7999" s="547"/>
    </row>
    <row r="8000" spans="6:18" s="577" customFormat="1">
      <c r="F8000" s="545"/>
      <c r="H8000" s="545"/>
      <c r="J8000" s="545"/>
      <c r="O8000" s="578"/>
      <c r="P8000" s="547"/>
      <c r="Q8000" s="547"/>
      <c r="R8000" s="547"/>
    </row>
    <row r="8001" spans="6:18" s="577" customFormat="1">
      <c r="F8001" s="545"/>
      <c r="H8001" s="545"/>
      <c r="J8001" s="545"/>
      <c r="O8001" s="578"/>
      <c r="P8001" s="547"/>
      <c r="Q8001" s="547"/>
      <c r="R8001" s="547"/>
    </row>
    <row r="8002" spans="6:18" s="577" customFormat="1">
      <c r="F8002" s="545"/>
      <c r="H8002" s="545"/>
      <c r="J8002" s="545"/>
      <c r="O8002" s="578"/>
      <c r="P8002" s="547"/>
      <c r="Q8002" s="547"/>
      <c r="R8002" s="547"/>
    </row>
    <row r="8003" spans="6:18" s="577" customFormat="1">
      <c r="F8003" s="545"/>
      <c r="H8003" s="545"/>
      <c r="J8003" s="545"/>
      <c r="O8003" s="578"/>
      <c r="P8003" s="547"/>
      <c r="Q8003" s="547"/>
      <c r="R8003" s="547"/>
    </row>
    <row r="8004" spans="6:18" s="577" customFormat="1">
      <c r="F8004" s="545"/>
      <c r="H8004" s="545"/>
      <c r="J8004" s="545"/>
      <c r="O8004" s="578"/>
      <c r="P8004" s="547"/>
      <c r="Q8004" s="547"/>
      <c r="R8004" s="547"/>
    </row>
    <row r="8005" spans="6:18" s="577" customFormat="1">
      <c r="F8005" s="545"/>
      <c r="H8005" s="545"/>
      <c r="J8005" s="545"/>
      <c r="O8005" s="578"/>
      <c r="P8005" s="547"/>
      <c r="Q8005" s="547"/>
      <c r="R8005" s="547"/>
    </row>
    <row r="8006" spans="6:18" s="577" customFormat="1">
      <c r="F8006" s="545"/>
      <c r="H8006" s="545"/>
      <c r="J8006" s="545"/>
      <c r="O8006" s="578"/>
      <c r="P8006" s="547"/>
      <c r="Q8006" s="547"/>
      <c r="R8006" s="547"/>
    </row>
    <row r="8007" spans="6:18" s="577" customFormat="1">
      <c r="F8007" s="545"/>
      <c r="H8007" s="545"/>
      <c r="J8007" s="545"/>
      <c r="O8007" s="578"/>
      <c r="P8007" s="547"/>
      <c r="Q8007" s="547"/>
      <c r="R8007" s="547"/>
    </row>
    <row r="8008" spans="6:18" s="577" customFormat="1">
      <c r="F8008" s="545"/>
      <c r="H8008" s="545"/>
      <c r="J8008" s="545"/>
      <c r="O8008" s="578"/>
      <c r="P8008" s="547"/>
      <c r="Q8008" s="547"/>
      <c r="R8008" s="547"/>
    </row>
    <row r="8009" spans="6:18" s="577" customFormat="1">
      <c r="F8009" s="545"/>
      <c r="H8009" s="545"/>
      <c r="J8009" s="545"/>
      <c r="O8009" s="578"/>
      <c r="P8009" s="547"/>
      <c r="Q8009" s="547"/>
      <c r="R8009" s="547"/>
    </row>
    <row r="8010" spans="6:18" s="577" customFormat="1">
      <c r="F8010" s="545"/>
      <c r="H8010" s="545"/>
      <c r="J8010" s="545"/>
      <c r="O8010" s="578"/>
      <c r="P8010" s="547"/>
      <c r="Q8010" s="547"/>
      <c r="R8010" s="547"/>
    </row>
    <row r="8011" spans="6:18" s="577" customFormat="1">
      <c r="F8011" s="545"/>
      <c r="H8011" s="545"/>
      <c r="J8011" s="545"/>
      <c r="O8011" s="578"/>
      <c r="P8011" s="547"/>
      <c r="Q8011" s="547"/>
      <c r="R8011" s="547"/>
    </row>
    <row r="8012" spans="6:18" s="577" customFormat="1">
      <c r="F8012" s="545"/>
      <c r="H8012" s="545"/>
      <c r="J8012" s="545"/>
      <c r="O8012" s="578"/>
      <c r="P8012" s="547"/>
      <c r="Q8012" s="547"/>
      <c r="R8012" s="547"/>
    </row>
    <row r="8013" spans="6:18" s="577" customFormat="1">
      <c r="F8013" s="545"/>
      <c r="H8013" s="545"/>
      <c r="J8013" s="545"/>
      <c r="O8013" s="578"/>
      <c r="P8013" s="547"/>
      <c r="Q8013" s="547"/>
      <c r="R8013" s="547"/>
    </row>
    <row r="8014" spans="6:18" s="577" customFormat="1">
      <c r="F8014" s="545"/>
      <c r="H8014" s="545"/>
      <c r="J8014" s="545"/>
      <c r="O8014" s="578"/>
      <c r="P8014" s="547"/>
      <c r="Q8014" s="547"/>
      <c r="R8014" s="547"/>
    </row>
    <row r="8015" spans="6:18" s="577" customFormat="1">
      <c r="F8015" s="545"/>
      <c r="H8015" s="545"/>
      <c r="J8015" s="545"/>
      <c r="O8015" s="578"/>
      <c r="P8015" s="547"/>
      <c r="Q8015" s="547"/>
      <c r="R8015" s="547"/>
    </row>
    <row r="8016" spans="6:18" s="577" customFormat="1">
      <c r="F8016" s="545"/>
      <c r="H8016" s="545"/>
      <c r="J8016" s="545"/>
      <c r="O8016" s="578"/>
      <c r="P8016" s="547"/>
      <c r="Q8016" s="547"/>
      <c r="R8016" s="547"/>
    </row>
    <row r="8017" spans="6:18" s="577" customFormat="1">
      <c r="F8017" s="545"/>
      <c r="H8017" s="545"/>
      <c r="J8017" s="545"/>
      <c r="O8017" s="578"/>
      <c r="P8017" s="547"/>
      <c r="Q8017" s="547"/>
      <c r="R8017" s="547"/>
    </row>
    <row r="8018" spans="6:18" s="577" customFormat="1">
      <c r="F8018" s="545"/>
      <c r="H8018" s="545"/>
      <c r="J8018" s="545"/>
      <c r="O8018" s="578"/>
      <c r="P8018" s="547"/>
      <c r="Q8018" s="547"/>
      <c r="R8018" s="547"/>
    </row>
    <row r="8019" spans="6:18" s="577" customFormat="1">
      <c r="F8019" s="545"/>
      <c r="H8019" s="545"/>
      <c r="J8019" s="545"/>
      <c r="O8019" s="578"/>
      <c r="P8019" s="547"/>
      <c r="Q8019" s="547"/>
      <c r="R8019" s="547"/>
    </row>
    <row r="8020" spans="6:18" s="577" customFormat="1">
      <c r="F8020" s="545"/>
      <c r="H8020" s="545"/>
      <c r="J8020" s="545"/>
      <c r="O8020" s="578"/>
      <c r="P8020" s="547"/>
      <c r="Q8020" s="547"/>
      <c r="R8020" s="547"/>
    </row>
    <row r="8021" spans="6:18" s="577" customFormat="1">
      <c r="F8021" s="545"/>
      <c r="H8021" s="545"/>
      <c r="J8021" s="545"/>
      <c r="O8021" s="578"/>
      <c r="P8021" s="547"/>
      <c r="Q8021" s="547"/>
      <c r="R8021" s="547"/>
    </row>
    <row r="8022" spans="6:18" s="577" customFormat="1">
      <c r="F8022" s="545"/>
      <c r="H8022" s="545"/>
      <c r="J8022" s="545"/>
      <c r="O8022" s="578"/>
      <c r="P8022" s="547"/>
      <c r="Q8022" s="547"/>
      <c r="R8022" s="547"/>
    </row>
    <row r="8023" spans="6:18" s="577" customFormat="1">
      <c r="F8023" s="545"/>
      <c r="H8023" s="545"/>
      <c r="J8023" s="545"/>
      <c r="O8023" s="578"/>
      <c r="P8023" s="547"/>
      <c r="Q8023" s="547"/>
      <c r="R8023" s="547"/>
    </row>
    <row r="8024" spans="6:18" s="577" customFormat="1">
      <c r="F8024" s="545"/>
      <c r="H8024" s="545"/>
      <c r="J8024" s="545"/>
      <c r="O8024" s="578"/>
      <c r="P8024" s="547"/>
      <c r="Q8024" s="547"/>
      <c r="R8024" s="547"/>
    </row>
    <row r="8025" spans="6:18" s="577" customFormat="1">
      <c r="F8025" s="545"/>
      <c r="H8025" s="545"/>
      <c r="J8025" s="545"/>
      <c r="O8025" s="578"/>
      <c r="P8025" s="547"/>
      <c r="Q8025" s="547"/>
      <c r="R8025" s="547"/>
    </row>
    <row r="8026" spans="6:18" s="577" customFormat="1">
      <c r="F8026" s="545"/>
      <c r="H8026" s="545"/>
      <c r="J8026" s="545"/>
      <c r="O8026" s="578"/>
      <c r="P8026" s="547"/>
      <c r="Q8026" s="547"/>
      <c r="R8026" s="547"/>
    </row>
    <row r="8027" spans="6:18" s="577" customFormat="1">
      <c r="F8027" s="545"/>
      <c r="H8027" s="545"/>
      <c r="J8027" s="545"/>
      <c r="O8027" s="578"/>
      <c r="P8027" s="547"/>
      <c r="Q8027" s="547"/>
      <c r="R8027" s="547"/>
    </row>
    <row r="8028" spans="6:18" s="577" customFormat="1">
      <c r="F8028" s="545"/>
      <c r="H8028" s="545"/>
      <c r="J8028" s="545"/>
      <c r="O8028" s="578"/>
      <c r="P8028" s="547"/>
      <c r="Q8028" s="547"/>
      <c r="R8028" s="547"/>
    </row>
    <row r="8029" spans="6:18" s="577" customFormat="1">
      <c r="F8029" s="545"/>
      <c r="H8029" s="545"/>
      <c r="J8029" s="545"/>
      <c r="O8029" s="578"/>
      <c r="P8029" s="547"/>
      <c r="Q8029" s="547"/>
      <c r="R8029" s="547"/>
    </row>
    <row r="8030" spans="6:18" s="577" customFormat="1">
      <c r="F8030" s="545"/>
      <c r="H8030" s="545"/>
      <c r="J8030" s="545"/>
      <c r="O8030" s="578"/>
      <c r="P8030" s="547"/>
      <c r="Q8030" s="547"/>
      <c r="R8030" s="547"/>
    </row>
    <row r="8031" spans="6:18" s="577" customFormat="1">
      <c r="F8031" s="545"/>
      <c r="H8031" s="545"/>
      <c r="J8031" s="545"/>
      <c r="O8031" s="578"/>
      <c r="P8031" s="547"/>
      <c r="Q8031" s="547"/>
      <c r="R8031" s="547"/>
    </row>
    <row r="8032" spans="6:18" s="577" customFormat="1">
      <c r="F8032" s="545"/>
      <c r="H8032" s="545"/>
      <c r="J8032" s="545"/>
      <c r="O8032" s="578"/>
      <c r="P8032" s="547"/>
      <c r="Q8032" s="547"/>
      <c r="R8032" s="547"/>
    </row>
    <row r="8033" spans="6:18" s="577" customFormat="1">
      <c r="F8033" s="545"/>
      <c r="H8033" s="545"/>
      <c r="J8033" s="545"/>
      <c r="O8033" s="578"/>
      <c r="P8033" s="547"/>
      <c r="Q8033" s="547"/>
      <c r="R8033" s="547"/>
    </row>
    <row r="8034" spans="6:18" s="577" customFormat="1">
      <c r="F8034" s="545"/>
      <c r="H8034" s="545"/>
      <c r="J8034" s="545"/>
      <c r="O8034" s="578"/>
      <c r="P8034" s="547"/>
      <c r="Q8034" s="547"/>
      <c r="R8034" s="547"/>
    </row>
    <row r="8035" spans="6:18" s="577" customFormat="1">
      <c r="F8035" s="545"/>
      <c r="H8035" s="545"/>
      <c r="J8035" s="545"/>
      <c r="O8035" s="578"/>
      <c r="P8035" s="547"/>
      <c r="Q8035" s="547"/>
      <c r="R8035" s="547"/>
    </row>
    <row r="8036" spans="6:18" s="577" customFormat="1">
      <c r="F8036" s="545"/>
      <c r="H8036" s="545"/>
      <c r="J8036" s="545"/>
      <c r="O8036" s="578"/>
      <c r="P8036" s="547"/>
      <c r="Q8036" s="547"/>
      <c r="R8036" s="547"/>
    </row>
    <row r="8037" spans="6:18" s="577" customFormat="1">
      <c r="F8037" s="545"/>
      <c r="H8037" s="545"/>
      <c r="J8037" s="545"/>
      <c r="O8037" s="578"/>
      <c r="P8037" s="547"/>
      <c r="Q8037" s="547"/>
      <c r="R8037" s="547"/>
    </row>
    <row r="8038" spans="6:18" s="577" customFormat="1">
      <c r="F8038" s="545"/>
      <c r="H8038" s="545"/>
      <c r="J8038" s="545"/>
      <c r="O8038" s="578"/>
      <c r="P8038" s="547"/>
      <c r="Q8038" s="547"/>
      <c r="R8038" s="547"/>
    </row>
    <row r="8039" spans="6:18" s="577" customFormat="1">
      <c r="F8039" s="545"/>
      <c r="H8039" s="545"/>
      <c r="J8039" s="545"/>
      <c r="O8039" s="578"/>
      <c r="P8039" s="547"/>
      <c r="Q8039" s="547"/>
      <c r="R8039" s="547"/>
    </row>
    <row r="8040" spans="6:18" s="577" customFormat="1">
      <c r="F8040" s="545"/>
      <c r="H8040" s="545"/>
      <c r="J8040" s="545"/>
      <c r="O8040" s="578"/>
      <c r="P8040" s="547"/>
      <c r="Q8040" s="547"/>
      <c r="R8040" s="547"/>
    </row>
    <row r="8041" spans="6:18" s="577" customFormat="1">
      <c r="F8041" s="545"/>
      <c r="H8041" s="545"/>
      <c r="J8041" s="545"/>
      <c r="O8041" s="578"/>
      <c r="P8041" s="547"/>
      <c r="Q8041" s="547"/>
      <c r="R8041" s="547"/>
    </row>
    <row r="8042" spans="6:18" s="577" customFormat="1">
      <c r="F8042" s="545"/>
      <c r="H8042" s="545"/>
      <c r="J8042" s="545"/>
      <c r="O8042" s="578"/>
      <c r="P8042" s="547"/>
      <c r="Q8042" s="547"/>
      <c r="R8042" s="547"/>
    </row>
    <row r="8043" spans="6:18" s="577" customFormat="1">
      <c r="F8043" s="545"/>
      <c r="H8043" s="545"/>
      <c r="J8043" s="545"/>
      <c r="O8043" s="578"/>
      <c r="P8043" s="547"/>
      <c r="Q8043" s="547"/>
      <c r="R8043" s="547"/>
    </row>
    <row r="8044" spans="6:18" s="577" customFormat="1">
      <c r="F8044" s="545"/>
      <c r="H8044" s="545"/>
      <c r="J8044" s="545"/>
      <c r="O8044" s="578"/>
      <c r="P8044" s="547"/>
      <c r="Q8044" s="547"/>
      <c r="R8044" s="547"/>
    </row>
    <row r="8045" spans="6:18" s="577" customFormat="1">
      <c r="F8045" s="545"/>
      <c r="H8045" s="545"/>
      <c r="J8045" s="545"/>
      <c r="O8045" s="578"/>
      <c r="P8045" s="547"/>
      <c r="Q8045" s="547"/>
      <c r="R8045" s="547"/>
    </row>
    <row r="8046" spans="6:18" s="577" customFormat="1">
      <c r="F8046" s="545"/>
      <c r="H8046" s="545"/>
      <c r="J8046" s="545"/>
      <c r="O8046" s="578"/>
      <c r="P8046" s="547"/>
      <c r="Q8046" s="547"/>
      <c r="R8046" s="547"/>
    </row>
    <row r="8047" spans="6:18" s="577" customFormat="1">
      <c r="F8047" s="545"/>
      <c r="H8047" s="545"/>
      <c r="J8047" s="545"/>
      <c r="O8047" s="578"/>
      <c r="P8047" s="547"/>
      <c r="Q8047" s="547"/>
      <c r="R8047" s="547"/>
    </row>
    <row r="8048" spans="6:18" s="577" customFormat="1">
      <c r="F8048" s="545"/>
      <c r="H8048" s="545"/>
      <c r="J8048" s="545"/>
      <c r="O8048" s="578"/>
      <c r="P8048" s="547"/>
      <c r="Q8048" s="547"/>
      <c r="R8048" s="547"/>
    </row>
    <row r="8049" spans="6:18" s="577" customFormat="1">
      <c r="F8049" s="545"/>
      <c r="H8049" s="545"/>
      <c r="J8049" s="545"/>
      <c r="O8049" s="578"/>
      <c r="P8049" s="547"/>
      <c r="Q8049" s="547"/>
      <c r="R8049" s="547"/>
    </row>
    <row r="8050" spans="6:18" s="577" customFormat="1">
      <c r="F8050" s="545"/>
      <c r="H8050" s="545"/>
      <c r="J8050" s="545"/>
      <c r="O8050" s="578"/>
      <c r="P8050" s="547"/>
      <c r="Q8050" s="547"/>
      <c r="R8050" s="547"/>
    </row>
    <row r="8051" spans="6:18" s="577" customFormat="1">
      <c r="F8051" s="545"/>
      <c r="H8051" s="545"/>
      <c r="J8051" s="545"/>
      <c r="O8051" s="578"/>
      <c r="P8051" s="547"/>
      <c r="Q8051" s="547"/>
      <c r="R8051" s="547"/>
    </row>
    <row r="8052" spans="6:18" s="577" customFormat="1">
      <c r="F8052" s="545"/>
      <c r="H8052" s="545"/>
      <c r="J8052" s="545"/>
      <c r="O8052" s="578"/>
      <c r="P8052" s="547"/>
      <c r="Q8052" s="547"/>
      <c r="R8052" s="547"/>
    </row>
    <row r="8053" spans="6:18" s="577" customFormat="1">
      <c r="F8053" s="545"/>
      <c r="H8053" s="545"/>
      <c r="J8053" s="545"/>
      <c r="O8053" s="578"/>
      <c r="P8053" s="547"/>
      <c r="Q8053" s="547"/>
      <c r="R8053" s="547"/>
    </row>
    <row r="8054" spans="6:18" s="577" customFormat="1">
      <c r="F8054" s="545"/>
      <c r="H8054" s="545"/>
      <c r="J8054" s="545"/>
      <c r="O8054" s="578"/>
      <c r="P8054" s="547"/>
      <c r="Q8054" s="547"/>
      <c r="R8054" s="547"/>
    </row>
    <row r="8055" spans="6:18" s="577" customFormat="1">
      <c r="F8055" s="545"/>
      <c r="H8055" s="545"/>
      <c r="J8055" s="545"/>
      <c r="O8055" s="578"/>
      <c r="P8055" s="547"/>
      <c r="Q8055" s="547"/>
      <c r="R8055" s="547"/>
    </row>
    <row r="8056" spans="6:18" s="577" customFormat="1">
      <c r="F8056" s="545"/>
      <c r="H8056" s="545"/>
      <c r="J8056" s="545"/>
      <c r="O8056" s="578"/>
      <c r="P8056" s="547"/>
      <c r="Q8056" s="547"/>
      <c r="R8056" s="547"/>
    </row>
    <row r="8057" spans="6:18" s="577" customFormat="1">
      <c r="F8057" s="545"/>
      <c r="H8057" s="545"/>
      <c r="J8057" s="545"/>
      <c r="O8057" s="578"/>
      <c r="P8057" s="547"/>
      <c r="Q8057" s="547"/>
      <c r="R8057" s="547"/>
    </row>
    <row r="8058" spans="6:18" s="577" customFormat="1">
      <c r="F8058" s="545"/>
      <c r="H8058" s="545"/>
      <c r="J8058" s="545"/>
      <c r="O8058" s="578"/>
      <c r="P8058" s="547"/>
      <c r="Q8058" s="547"/>
      <c r="R8058" s="547"/>
    </row>
    <row r="8059" spans="6:18" s="577" customFormat="1">
      <c r="F8059" s="545"/>
      <c r="H8059" s="545"/>
      <c r="J8059" s="545"/>
      <c r="O8059" s="578"/>
      <c r="P8059" s="547"/>
      <c r="Q8059" s="547"/>
      <c r="R8059" s="547"/>
    </row>
    <row r="8060" spans="6:18" s="577" customFormat="1">
      <c r="F8060" s="545"/>
      <c r="H8060" s="545"/>
      <c r="J8060" s="545"/>
      <c r="O8060" s="578"/>
      <c r="P8060" s="547"/>
      <c r="Q8060" s="547"/>
      <c r="R8060" s="547"/>
    </row>
    <row r="8061" spans="6:18" s="577" customFormat="1">
      <c r="F8061" s="545"/>
      <c r="H8061" s="545"/>
      <c r="J8061" s="545"/>
      <c r="O8061" s="578"/>
      <c r="P8061" s="547"/>
      <c r="Q8061" s="547"/>
      <c r="R8061" s="547"/>
    </row>
    <row r="8062" spans="6:18" s="577" customFormat="1">
      <c r="F8062" s="545"/>
      <c r="H8062" s="545"/>
      <c r="J8062" s="545"/>
      <c r="O8062" s="578"/>
      <c r="P8062" s="547"/>
      <c r="Q8062" s="547"/>
      <c r="R8062" s="547"/>
    </row>
    <row r="8063" spans="6:18" s="577" customFormat="1">
      <c r="F8063" s="545"/>
      <c r="H8063" s="545"/>
      <c r="J8063" s="545"/>
      <c r="O8063" s="578"/>
      <c r="P8063" s="547"/>
      <c r="Q8063" s="547"/>
      <c r="R8063" s="547"/>
    </row>
    <row r="8064" spans="6:18" s="577" customFormat="1">
      <c r="F8064" s="545"/>
      <c r="H8064" s="545"/>
      <c r="J8064" s="545"/>
      <c r="O8064" s="578"/>
      <c r="P8064" s="547"/>
      <c r="Q8064" s="547"/>
      <c r="R8064" s="547"/>
    </row>
    <row r="8065" spans="6:18" s="577" customFormat="1">
      <c r="F8065" s="545"/>
      <c r="H8065" s="545"/>
      <c r="J8065" s="545"/>
      <c r="O8065" s="578"/>
      <c r="P8065" s="547"/>
      <c r="Q8065" s="547"/>
      <c r="R8065" s="547"/>
    </row>
    <row r="8066" spans="6:18" s="577" customFormat="1">
      <c r="F8066" s="545"/>
      <c r="H8066" s="545"/>
      <c r="J8066" s="545"/>
      <c r="O8066" s="578"/>
      <c r="P8066" s="547"/>
      <c r="Q8066" s="547"/>
      <c r="R8066" s="547"/>
    </row>
    <row r="8067" spans="6:18" s="577" customFormat="1">
      <c r="F8067" s="545"/>
      <c r="H8067" s="545"/>
      <c r="J8067" s="545"/>
      <c r="O8067" s="578"/>
      <c r="P8067" s="547"/>
      <c r="Q8067" s="547"/>
      <c r="R8067" s="547"/>
    </row>
    <row r="8068" spans="6:18" s="577" customFormat="1">
      <c r="F8068" s="545"/>
      <c r="H8068" s="545"/>
      <c r="J8068" s="545"/>
      <c r="O8068" s="578"/>
      <c r="P8068" s="547"/>
      <c r="Q8068" s="547"/>
      <c r="R8068" s="547"/>
    </row>
    <row r="8069" spans="6:18" s="577" customFormat="1">
      <c r="F8069" s="545"/>
      <c r="H8069" s="545"/>
      <c r="J8069" s="545"/>
      <c r="O8069" s="578"/>
      <c r="P8069" s="547"/>
      <c r="Q8069" s="547"/>
      <c r="R8069" s="547"/>
    </row>
    <row r="8070" spans="6:18" s="577" customFormat="1">
      <c r="F8070" s="545"/>
      <c r="H8070" s="545"/>
      <c r="J8070" s="545"/>
      <c r="O8070" s="578"/>
      <c r="P8070" s="547"/>
      <c r="Q8070" s="547"/>
      <c r="R8070" s="547"/>
    </row>
    <row r="8071" spans="6:18" s="577" customFormat="1">
      <c r="F8071" s="545"/>
      <c r="H8071" s="545"/>
      <c r="J8071" s="545"/>
      <c r="O8071" s="578"/>
      <c r="P8071" s="547"/>
      <c r="Q8071" s="547"/>
      <c r="R8071" s="547"/>
    </row>
    <row r="8072" spans="6:18" s="577" customFormat="1">
      <c r="F8072" s="545"/>
      <c r="H8072" s="545"/>
      <c r="J8072" s="545"/>
      <c r="O8072" s="578"/>
      <c r="P8072" s="547"/>
      <c r="Q8072" s="547"/>
      <c r="R8072" s="547"/>
    </row>
    <row r="8073" spans="6:18" s="577" customFormat="1">
      <c r="F8073" s="545"/>
      <c r="H8073" s="545"/>
      <c r="J8073" s="545"/>
      <c r="O8073" s="578"/>
      <c r="P8073" s="547"/>
      <c r="Q8073" s="547"/>
      <c r="R8073" s="547"/>
    </row>
    <row r="8074" spans="6:18" s="577" customFormat="1">
      <c r="F8074" s="545"/>
      <c r="H8074" s="545"/>
      <c r="J8074" s="545"/>
      <c r="O8074" s="578"/>
      <c r="P8074" s="547"/>
      <c r="Q8074" s="547"/>
      <c r="R8074" s="547"/>
    </row>
    <row r="8075" spans="6:18" s="577" customFormat="1">
      <c r="F8075" s="545"/>
      <c r="H8075" s="545"/>
      <c r="J8075" s="545"/>
      <c r="O8075" s="578"/>
      <c r="P8075" s="547"/>
      <c r="Q8075" s="547"/>
      <c r="R8075" s="547"/>
    </row>
    <row r="8076" spans="6:18" s="577" customFormat="1">
      <c r="F8076" s="545"/>
      <c r="H8076" s="545"/>
      <c r="J8076" s="545"/>
      <c r="O8076" s="578"/>
      <c r="P8076" s="547"/>
      <c r="Q8076" s="547"/>
      <c r="R8076" s="547"/>
    </row>
    <row r="8077" spans="6:18" s="577" customFormat="1">
      <c r="F8077" s="545"/>
      <c r="H8077" s="545"/>
      <c r="J8077" s="545"/>
      <c r="O8077" s="578"/>
      <c r="P8077" s="547"/>
      <c r="Q8077" s="547"/>
      <c r="R8077" s="547"/>
    </row>
    <row r="8078" spans="6:18" s="577" customFormat="1">
      <c r="F8078" s="545"/>
      <c r="H8078" s="545"/>
      <c r="J8078" s="545"/>
      <c r="O8078" s="578"/>
      <c r="P8078" s="547"/>
      <c r="Q8078" s="547"/>
      <c r="R8078" s="547"/>
    </row>
    <row r="8079" spans="6:18" s="577" customFormat="1">
      <c r="F8079" s="545"/>
      <c r="H8079" s="545"/>
      <c r="J8079" s="545"/>
      <c r="O8079" s="578"/>
      <c r="P8079" s="547"/>
      <c r="Q8079" s="547"/>
      <c r="R8079" s="547"/>
    </row>
    <row r="8080" spans="6:18" s="577" customFormat="1">
      <c r="F8080" s="545"/>
      <c r="H8080" s="545"/>
      <c r="J8080" s="545"/>
      <c r="O8080" s="578"/>
      <c r="P8080" s="547"/>
      <c r="Q8080" s="547"/>
      <c r="R8080" s="547"/>
    </row>
    <row r="8081" spans="6:18" s="577" customFormat="1">
      <c r="F8081" s="545"/>
      <c r="H8081" s="545"/>
      <c r="J8081" s="545"/>
      <c r="O8081" s="578"/>
      <c r="P8081" s="547"/>
      <c r="Q8081" s="547"/>
      <c r="R8081" s="547"/>
    </row>
    <row r="8082" spans="6:18" s="577" customFormat="1">
      <c r="F8082" s="545"/>
      <c r="H8082" s="545"/>
      <c r="J8082" s="545"/>
      <c r="O8082" s="578"/>
      <c r="P8082" s="547"/>
      <c r="Q8082" s="547"/>
      <c r="R8082" s="547"/>
    </row>
    <row r="8083" spans="6:18" s="577" customFormat="1">
      <c r="F8083" s="545"/>
      <c r="H8083" s="545"/>
      <c r="J8083" s="545"/>
      <c r="O8083" s="578"/>
      <c r="P8083" s="547"/>
      <c r="Q8083" s="547"/>
      <c r="R8083" s="547"/>
    </row>
    <row r="8084" spans="6:18" s="577" customFormat="1">
      <c r="F8084" s="545"/>
      <c r="H8084" s="545"/>
      <c r="J8084" s="545"/>
      <c r="O8084" s="578"/>
      <c r="P8084" s="547"/>
      <c r="Q8084" s="547"/>
      <c r="R8084" s="547"/>
    </row>
    <row r="8085" spans="6:18" s="577" customFormat="1">
      <c r="F8085" s="545"/>
      <c r="H8085" s="545"/>
      <c r="J8085" s="545"/>
      <c r="O8085" s="578"/>
      <c r="P8085" s="547"/>
      <c r="Q8085" s="547"/>
      <c r="R8085" s="547"/>
    </row>
    <row r="8086" spans="6:18" s="577" customFormat="1">
      <c r="F8086" s="545"/>
      <c r="H8086" s="545"/>
      <c r="J8086" s="545"/>
      <c r="O8086" s="578"/>
      <c r="P8086" s="547"/>
      <c r="Q8086" s="547"/>
      <c r="R8086" s="547"/>
    </row>
    <row r="8087" spans="6:18" s="577" customFormat="1">
      <c r="F8087" s="545"/>
      <c r="H8087" s="545"/>
      <c r="J8087" s="545"/>
      <c r="O8087" s="578"/>
      <c r="P8087" s="547"/>
      <c r="Q8087" s="547"/>
      <c r="R8087" s="547"/>
    </row>
    <row r="8088" spans="6:18" s="577" customFormat="1">
      <c r="F8088" s="545"/>
      <c r="H8088" s="545"/>
      <c r="J8088" s="545"/>
      <c r="O8088" s="578"/>
      <c r="P8088" s="547"/>
      <c r="Q8088" s="547"/>
      <c r="R8088" s="547"/>
    </row>
    <row r="8089" spans="6:18" s="577" customFormat="1">
      <c r="F8089" s="545"/>
      <c r="H8089" s="545"/>
      <c r="J8089" s="545"/>
      <c r="O8089" s="578"/>
      <c r="P8089" s="547"/>
      <c r="Q8089" s="547"/>
      <c r="R8089" s="547"/>
    </row>
    <row r="8090" spans="6:18" s="577" customFormat="1">
      <c r="F8090" s="545"/>
      <c r="H8090" s="545"/>
      <c r="J8090" s="545"/>
      <c r="O8090" s="578"/>
      <c r="P8090" s="547"/>
      <c r="Q8090" s="547"/>
      <c r="R8090" s="547"/>
    </row>
    <row r="8091" spans="6:18" s="577" customFormat="1">
      <c r="F8091" s="545"/>
      <c r="H8091" s="545"/>
      <c r="J8091" s="545"/>
      <c r="O8091" s="578"/>
      <c r="P8091" s="547"/>
      <c r="Q8091" s="547"/>
      <c r="R8091" s="547"/>
    </row>
    <row r="8092" spans="6:18" s="577" customFormat="1">
      <c r="F8092" s="545"/>
      <c r="H8092" s="545"/>
      <c r="J8092" s="545"/>
      <c r="O8092" s="578"/>
      <c r="P8092" s="547"/>
      <c r="Q8092" s="547"/>
      <c r="R8092" s="547"/>
    </row>
    <row r="8093" spans="6:18" s="577" customFormat="1">
      <c r="F8093" s="545"/>
      <c r="H8093" s="545"/>
      <c r="J8093" s="545"/>
      <c r="O8093" s="578"/>
      <c r="P8093" s="547"/>
      <c r="Q8093" s="547"/>
      <c r="R8093" s="547"/>
    </row>
    <row r="8094" spans="6:18" s="577" customFormat="1">
      <c r="F8094" s="545"/>
      <c r="H8094" s="545"/>
      <c r="J8094" s="545"/>
      <c r="O8094" s="578"/>
      <c r="P8094" s="547"/>
      <c r="Q8094" s="547"/>
      <c r="R8094" s="547"/>
    </row>
    <row r="8095" spans="6:18" s="577" customFormat="1">
      <c r="F8095" s="545"/>
      <c r="H8095" s="545"/>
      <c r="J8095" s="545"/>
      <c r="O8095" s="578"/>
      <c r="P8095" s="547"/>
      <c r="Q8095" s="547"/>
      <c r="R8095" s="547"/>
    </row>
    <row r="8096" spans="6:18" s="577" customFormat="1">
      <c r="F8096" s="545"/>
      <c r="H8096" s="545"/>
      <c r="J8096" s="545"/>
      <c r="O8096" s="578"/>
      <c r="P8096" s="547"/>
      <c r="Q8096" s="547"/>
      <c r="R8096" s="547"/>
    </row>
    <row r="8097" spans="6:18" s="577" customFormat="1">
      <c r="F8097" s="545"/>
      <c r="H8097" s="545"/>
      <c r="J8097" s="545"/>
      <c r="O8097" s="578"/>
      <c r="P8097" s="547"/>
      <c r="Q8097" s="547"/>
      <c r="R8097" s="547"/>
    </row>
    <row r="8098" spans="6:18" s="577" customFormat="1">
      <c r="F8098" s="545"/>
      <c r="H8098" s="545"/>
      <c r="J8098" s="545"/>
      <c r="O8098" s="578"/>
      <c r="P8098" s="547"/>
      <c r="Q8098" s="547"/>
      <c r="R8098" s="547"/>
    </row>
    <row r="8099" spans="6:18" s="577" customFormat="1">
      <c r="F8099" s="545"/>
      <c r="H8099" s="545"/>
      <c r="J8099" s="545"/>
      <c r="O8099" s="578"/>
      <c r="P8099" s="547"/>
      <c r="Q8099" s="547"/>
      <c r="R8099" s="547"/>
    </row>
    <row r="8100" spans="6:18" s="577" customFormat="1">
      <c r="F8100" s="545"/>
      <c r="H8100" s="545"/>
      <c r="J8100" s="545"/>
      <c r="O8100" s="578"/>
      <c r="P8100" s="547"/>
      <c r="Q8100" s="547"/>
      <c r="R8100" s="547"/>
    </row>
    <row r="8101" spans="6:18" s="577" customFormat="1">
      <c r="F8101" s="545"/>
      <c r="H8101" s="545"/>
      <c r="J8101" s="545"/>
      <c r="O8101" s="578"/>
      <c r="P8101" s="547"/>
      <c r="Q8101" s="547"/>
      <c r="R8101" s="547"/>
    </row>
    <row r="8102" spans="6:18" s="577" customFormat="1">
      <c r="F8102" s="545"/>
      <c r="H8102" s="545"/>
      <c r="J8102" s="545"/>
      <c r="O8102" s="578"/>
      <c r="P8102" s="547"/>
      <c r="Q8102" s="547"/>
      <c r="R8102" s="547"/>
    </row>
    <row r="8103" spans="6:18" s="577" customFormat="1">
      <c r="F8103" s="545"/>
      <c r="H8103" s="545"/>
      <c r="J8103" s="545"/>
      <c r="O8103" s="578"/>
      <c r="P8103" s="547"/>
      <c r="Q8103" s="547"/>
      <c r="R8103" s="547"/>
    </row>
    <row r="8104" spans="6:18" s="577" customFormat="1">
      <c r="F8104" s="545"/>
      <c r="H8104" s="545"/>
      <c r="J8104" s="545"/>
      <c r="O8104" s="578"/>
      <c r="P8104" s="547"/>
      <c r="Q8104" s="547"/>
      <c r="R8104" s="547"/>
    </row>
    <row r="8105" spans="6:18" s="577" customFormat="1">
      <c r="F8105" s="545"/>
      <c r="H8105" s="545"/>
      <c r="J8105" s="545"/>
      <c r="O8105" s="578"/>
      <c r="P8105" s="547"/>
      <c r="Q8105" s="547"/>
      <c r="R8105" s="547"/>
    </row>
    <row r="8106" spans="6:18" s="577" customFormat="1">
      <c r="F8106" s="545"/>
      <c r="H8106" s="545"/>
      <c r="J8106" s="545"/>
      <c r="O8106" s="578"/>
      <c r="P8106" s="547"/>
      <c r="Q8106" s="547"/>
      <c r="R8106" s="547"/>
    </row>
    <row r="8107" spans="6:18" s="577" customFormat="1">
      <c r="F8107" s="545"/>
      <c r="H8107" s="545"/>
      <c r="J8107" s="545"/>
      <c r="O8107" s="578"/>
      <c r="P8107" s="547"/>
      <c r="Q8107" s="547"/>
      <c r="R8107" s="547"/>
    </row>
    <row r="8108" spans="6:18" s="577" customFormat="1">
      <c r="F8108" s="545"/>
      <c r="H8108" s="545"/>
      <c r="J8108" s="545"/>
      <c r="O8108" s="578"/>
      <c r="P8108" s="547"/>
      <c r="Q8108" s="547"/>
      <c r="R8108" s="547"/>
    </row>
    <row r="8109" spans="6:18" s="577" customFormat="1">
      <c r="F8109" s="545"/>
      <c r="H8109" s="545"/>
      <c r="J8109" s="545"/>
      <c r="O8109" s="578"/>
      <c r="P8109" s="547"/>
      <c r="Q8109" s="547"/>
      <c r="R8109" s="547"/>
    </row>
    <row r="8110" spans="6:18" s="577" customFormat="1">
      <c r="F8110" s="545"/>
      <c r="H8110" s="545"/>
      <c r="J8110" s="545"/>
      <c r="O8110" s="578"/>
      <c r="P8110" s="547"/>
      <c r="Q8110" s="547"/>
      <c r="R8110" s="547"/>
    </row>
    <row r="8111" spans="6:18" s="577" customFormat="1">
      <c r="F8111" s="545"/>
      <c r="H8111" s="545"/>
      <c r="J8111" s="545"/>
      <c r="O8111" s="578"/>
      <c r="P8111" s="547"/>
      <c r="Q8111" s="547"/>
      <c r="R8111" s="547"/>
    </row>
    <row r="8112" spans="6:18" s="577" customFormat="1">
      <c r="F8112" s="545"/>
      <c r="H8112" s="545"/>
      <c r="J8112" s="545"/>
      <c r="O8112" s="578"/>
      <c r="P8112" s="547"/>
      <c r="Q8112" s="547"/>
      <c r="R8112" s="547"/>
    </row>
    <row r="8113" spans="6:18" s="577" customFormat="1">
      <c r="F8113" s="545"/>
      <c r="H8113" s="545"/>
      <c r="J8113" s="545"/>
      <c r="O8113" s="578"/>
      <c r="P8113" s="547"/>
      <c r="Q8113" s="547"/>
      <c r="R8113" s="547"/>
    </row>
    <row r="8114" spans="6:18" s="577" customFormat="1">
      <c r="F8114" s="545"/>
      <c r="H8114" s="545"/>
      <c r="J8114" s="545"/>
      <c r="O8114" s="578"/>
      <c r="P8114" s="547"/>
      <c r="Q8114" s="547"/>
      <c r="R8114" s="547"/>
    </row>
    <row r="8115" spans="6:18" s="577" customFormat="1">
      <c r="F8115" s="545"/>
      <c r="H8115" s="545"/>
      <c r="J8115" s="545"/>
      <c r="O8115" s="578"/>
      <c r="P8115" s="547"/>
      <c r="Q8115" s="547"/>
      <c r="R8115" s="547"/>
    </row>
    <row r="8116" spans="6:18" s="577" customFormat="1">
      <c r="F8116" s="545"/>
      <c r="H8116" s="545"/>
      <c r="J8116" s="545"/>
      <c r="O8116" s="578"/>
      <c r="P8116" s="547"/>
      <c r="Q8116" s="547"/>
      <c r="R8116" s="547"/>
    </row>
    <row r="8117" spans="6:18" s="577" customFormat="1">
      <c r="F8117" s="545"/>
      <c r="H8117" s="545"/>
      <c r="J8117" s="545"/>
      <c r="O8117" s="578"/>
      <c r="P8117" s="547"/>
      <c r="Q8117" s="547"/>
      <c r="R8117" s="547"/>
    </row>
    <row r="8118" spans="6:18" s="577" customFormat="1">
      <c r="F8118" s="545"/>
      <c r="H8118" s="545"/>
      <c r="J8118" s="545"/>
      <c r="O8118" s="578"/>
      <c r="P8118" s="547"/>
      <c r="Q8118" s="547"/>
      <c r="R8118" s="547"/>
    </row>
    <row r="8119" spans="6:18" s="577" customFormat="1">
      <c r="F8119" s="545"/>
      <c r="H8119" s="545"/>
      <c r="J8119" s="545"/>
      <c r="O8119" s="578"/>
      <c r="P8119" s="547"/>
      <c r="Q8119" s="547"/>
      <c r="R8119" s="547"/>
    </row>
    <row r="8120" spans="6:18" s="577" customFormat="1">
      <c r="F8120" s="545"/>
      <c r="H8120" s="545"/>
      <c r="J8120" s="545"/>
      <c r="O8120" s="578"/>
      <c r="P8120" s="547"/>
      <c r="Q8120" s="547"/>
      <c r="R8120" s="547"/>
    </row>
    <row r="8121" spans="6:18" s="577" customFormat="1">
      <c r="F8121" s="545"/>
      <c r="H8121" s="545"/>
      <c r="J8121" s="545"/>
      <c r="O8121" s="578"/>
      <c r="P8121" s="547"/>
      <c r="Q8121" s="547"/>
      <c r="R8121" s="547"/>
    </row>
    <row r="8122" spans="6:18" s="577" customFormat="1">
      <c r="F8122" s="545"/>
      <c r="H8122" s="545"/>
      <c r="J8122" s="545"/>
      <c r="O8122" s="578"/>
      <c r="P8122" s="547"/>
      <c r="Q8122" s="547"/>
      <c r="R8122" s="547"/>
    </row>
    <row r="8123" spans="6:18" s="577" customFormat="1">
      <c r="F8123" s="545"/>
      <c r="H8123" s="545"/>
      <c r="J8123" s="545"/>
      <c r="O8123" s="578"/>
      <c r="P8123" s="547"/>
      <c r="Q8123" s="547"/>
      <c r="R8123" s="547"/>
    </row>
    <row r="8124" spans="6:18" s="577" customFormat="1">
      <c r="F8124" s="545"/>
      <c r="H8124" s="545"/>
      <c r="J8124" s="545"/>
      <c r="O8124" s="578"/>
      <c r="P8124" s="547"/>
      <c r="Q8124" s="547"/>
      <c r="R8124" s="547"/>
    </row>
    <row r="8125" spans="6:18" s="577" customFormat="1">
      <c r="F8125" s="545"/>
      <c r="H8125" s="545"/>
      <c r="J8125" s="545"/>
      <c r="O8125" s="578"/>
      <c r="P8125" s="547"/>
      <c r="Q8125" s="547"/>
      <c r="R8125" s="547"/>
    </row>
    <row r="8126" spans="6:18" s="577" customFormat="1">
      <c r="F8126" s="545"/>
      <c r="H8126" s="545"/>
      <c r="J8126" s="545"/>
      <c r="O8126" s="578"/>
      <c r="P8126" s="547"/>
      <c r="Q8126" s="547"/>
      <c r="R8126" s="547"/>
    </row>
    <row r="8127" spans="6:18" s="577" customFormat="1">
      <c r="F8127" s="545"/>
      <c r="H8127" s="545"/>
      <c r="J8127" s="545"/>
      <c r="O8127" s="578"/>
      <c r="P8127" s="547"/>
      <c r="Q8127" s="547"/>
      <c r="R8127" s="547"/>
    </row>
    <row r="8128" spans="6:18" s="577" customFormat="1">
      <c r="F8128" s="545"/>
      <c r="H8128" s="545"/>
      <c r="J8128" s="545"/>
      <c r="O8128" s="578"/>
      <c r="P8128" s="547"/>
      <c r="Q8128" s="547"/>
      <c r="R8128" s="547"/>
    </row>
    <row r="8129" spans="6:18" s="577" customFormat="1">
      <c r="F8129" s="545"/>
      <c r="H8129" s="545"/>
      <c r="J8129" s="545"/>
      <c r="O8129" s="578"/>
      <c r="P8129" s="547"/>
      <c r="Q8129" s="547"/>
      <c r="R8129" s="547"/>
    </row>
    <row r="8130" spans="6:18" s="577" customFormat="1">
      <c r="F8130" s="545"/>
      <c r="H8130" s="545"/>
      <c r="J8130" s="545"/>
      <c r="O8130" s="578"/>
      <c r="P8130" s="547"/>
      <c r="Q8130" s="547"/>
      <c r="R8130" s="547"/>
    </row>
    <row r="8131" spans="6:18" s="577" customFormat="1">
      <c r="F8131" s="545"/>
      <c r="H8131" s="545"/>
      <c r="J8131" s="545"/>
      <c r="O8131" s="578"/>
      <c r="P8131" s="547"/>
      <c r="Q8131" s="547"/>
      <c r="R8131" s="547"/>
    </row>
    <row r="8132" spans="6:18" s="577" customFormat="1">
      <c r="F8132" s="545"/>
      <c r="H8132" s="545"/>
      <c r="J8132" s="545"/>
      <c r="O8132" s="578"/>
      <c r="P8132" s="547"/>
      <c r="Q8132" s="547"/>
      <c r="R8132" s="547"/>
    </row>
    <row r="8133" spans="6:18" s="577" customFormat="1">
      <c r="F8133" s="545"/>
      <c r="H8133" s="545"/>
      <c r="J8133" s="545"/>
      <c r="O8133" s="578"/>
      <c r="P8133" s="547"/>
      <c r="Q8133" s="547"/>
      <c r="R8133" s="547"/>
    </row>
    <row r="8134" spans="6:18" s="577" customFormat="1">
      <c r="F8134" s="545"/>
      <c r="H8134" s="545"/>
      <c r="J8134" s="545"/>
      <c r="O8134" s="578"/>
      <c r="P8134" s="547"/>
      <c r="Q8134" s="547"/>
      <c r="R8134" s="547"/>
    </row>
    <row r="8135" spans="6:18" s="577" customFormat="1">
      <c r="F8135" s="545"/>
      <c r="H8135" s="545"/>
      <c r="J8135" s="545"/>
      <c r="O8135" s="578"/>
      <c r="P8135" s="547"/>
      <c r="Q8135" s="547"/>
      <c r="R8135" s="547"/>
    </row>
    <row r="8136" spans="6:18" s="577" customFormat="1">
      <c r="F8136" s="545"/>
      <c r="H8136" s="545"/>
      <c r="J8136" s="545"/>
      <c r="O8136" s="578"/>
      <c r="P8136" s="547"/>
      <c r="Q8136" s="547"/>
      <c r="R8136" s="547"/>
    </row>
    <row r="8137" spans="6:18" s="577" customFormat="1">
      <c r="F8137" s="545"/>
      <c r="H8137" s="545"/>
      <c r="J8137" s="545"/>
      <c r="O8137" s="578"/>
      <c r="P8137" s="547"/>
      <c r="Q8137" s="547"/>
      <c r="R8137" s="547"/>
    </row>
    <row r="8138" spans="6:18" s="577" customFormat="1">
      <c r="F8138" s="545"/>
      <c r="H8138" s="545"/>
      <c r="J8138" s="545"/>
      <c r="O8138" s="578"/>
      <c r="P8138" s="547"/>
      <c r="Q8138" s="547"/>
      <c r="R8138" s="547"/>
    </row>
    <row r="8139" spans="6:18" s="577" customFormat="1">
      <c r="F8139" s="545"/>
      <c r="H8139" s="545"/>
      <c r="J8139" s="545"/>
      <c r="O8139" s="578"/>
      <c r="P8139" s="547"/>
      <c r="Q8139" s="547"/>
      <c r="R8139" s="547"/>
    </row>
    <row r="8140" spans="6:18" s="577" customFormat="1">
      <c r="F8140" s="545"/>
      <c r="H8140" s="545"/>
      <c r="J8140" s="545"/>
      <c r="O8140" s="578"/>
      <c r="P8140" s="547"/>
      <c r="Q8140" s="547"/>
      <c r="R8140" s="547"/>
    </row>
    <row r="8141" spans="6:18" s="577" customFormat="1">
      <c r="F8141" s="545"/>
      <c r="H8141" s="545"/>
      <c r="J8141" s="545"/>
      <c r="O8141" s="578"/>
      <c r="P8141" s="547"/>
      <c r="Q8141" s="547"/>
      <c r="R8141" s="547"/>
    </row>
    <row r="8142" spans="6:18" s="577" customFormat="1">
      <c r="F8142" s="545"/>
      <c r="H8142" s="545"/>
      <c r="J8142" s="545"/>
      <c r="O8142" s="578"/>
      <c r="P8142" s="547"/>
      <c r="Q8142" s="547"/>
      <c r="R8142" s="547"/>
    </row>
    <row r="8143" spans="6:18" s="577" customFormat="1">
      <c r="F8143" s="545"/>
      <c r="H8143" s="545"/>
      <c r="J8143" s="545"/>
      <c r="O8143" s="578"/>
      <c r="P8143" s="547"/>
      <c r="Q8143" s="547"/>
      <c r="R8143" s="547"/>
    </row>
    <row r="8144" spans="6:18" s="577" customFormat="1">
      <c r="F8144" s="545"/>
      <c r="H8144" s="545"/>
      <c r="J8144" s="545"/>
      <c r="O8144" s="578"/>
      <c r="P8144" s="547"/>
      <c r="Q8144" s="547"/>
      <c r="R8144" s="547"/>
    </row>
    <row r="8145" spans="6:18" s="577" customFormat="1">
      <c r="F8145" s="545"/>
      <c r="H8145" s="545"/>
      <c r="J8145" s="545"/>
      <c r="O8145" s="578"/>
      <c r="P8145" s="547"/>
      <c r="Q8145" s="547"/>
      <c r="R8145" s="547"/>
    </row>
    <row r="8146" spans="6:18" s="577" customFormat="1">
      <c r="F8146" s="545"/>
      <c r="H8146" s="545"/>
      <c r="J8146" s="545"/>
      <c r="O8146" s="578"/>
      <c r="P8146" s="547"/>
      <c r="Q8146" s="547"/>
      <c r="R8146" s="547"/>
    </row>
    <row r="8147" spans="6:18" s="577" customFormat="1">
      <c r="F8147" s="545"/>
      <c r="H8147" s="545"/>
      <c r="J8147" s="545"/>
      <c r="O8147" s="578"/>
      <c r="P8147" s="547"/>
      <c r="Q8147" s="547"/>
      <c r="R8147" s="547"/>
    </row>
    <row r="8148" spans="6:18" s="577" customFormat="1">
      <c r="F8148" s="545"/>
      <c r="H8148" s="545"/>
      <c r="J8148" s="545"/>
      <c r="O8148" s="578"/>
      <c r="P8148" s="547"/>
      <c r="Q8148" s="547"/>
      <c r="R8148" s="547"/>
    </row>
    <row r="8149" spans="6:18" s="577" customFormat="1">
      <c r="F8149" s="545"/>
      <c r="H8149" s="545"/>
      <c r="J8149" s="545"/>
      <c r="O8149" s="578"/>
      <c r="P8149" s="547"/>
      <c r="Q8149" s="547"/>
      <c r="R8149" s="547"/>
    </row>
    <row r="8150" spans="6:18" s="577" customFormat="1">
      <c r="F8150" s="545"/>
      <c r="H8150" s="545"/>
      <c r="J8150" s="545"/>
      <c r="O8150" s="578"/>
      <c r="P8150" s="547"/>
      <c r="Q8150" s="547"/>
      <c r="R8150" s="547"/>
    </row>
    <row r="8151" spans="6:18" s="577" customFormat="1">
      <c r="F8151" s="545"/>
      <c r="H8151" s="545"/>
      <c r="J8151" s="545"/>
      <c r="O8151" s="578"/>
      <c r="P8151" s="547"/>
      <c r="Q8151" s="547"/>
      <c r="R8151" s="547"/>
    </row>
    <row r="8152" spans="6:18" s="577" customFormat="1">
      <c r="F8152" s="545"/>
      <c r="H8152" s="545"/>
      <c r="J8152" s="545"/>
      <c r="O8152" s="578"/>
      <c r="P8152" s="547"/>
      <c r="Q8152" s="547"/>
      <c r="R8152" s="547"/>
    </row>
    <row r="8153" spans="6:18" s="577" customFormat="1">
      <c r="F8153" s="545"/>
      <c r="H8153" s="545"/>
      <c r="J8153" s="545"/>
      <c r="O8153" s="578"/>
      <c r="P8153" s="547"/>
      <c r="Q8153" s="547"/>
      <c r="R8153" s="547"/>
    </row>
    <row r="8154" spans="6:18" s="577" customFormat="1">
      <c r="F8154" s="545"/>
      <c r="H8154" s="545"/>
      <c r="J8154" s="545"/>
      <c r="O8154" s="578"/>
      <c r="P8154" s="547"/>
      <c r="Q8154" s="547"/>
      <c r="R8154" s="547"/>
    </row>
    <row r="8155" spans="6:18" s="577" customFormat="1">
      <c r="F8155" s="545"/>
      <c r="H8155" s="545"/>
      <c r="J8155" s="545"/>
      <c r="O8155" s="578"/>
      <c r="P8155" s="547"/>
      <c r="Q8155" s="547"/>
      <c r="R8155" s="547"/>
    </row>
    <row r="8156" spans="6:18" s="577" customFormat="1">
      <c r="F8156" s="545"/>
      <c r="H8156" s="545"/>
      <c r="J8156" s="545"/>
      <c r="O8156" s="578"/>
      <c r="P8156" s="547"/>
      <c r="Q8156" s="547"/>
      <c r="R8156" s="547"/>
    </row>
    <row r="8157" spans="6:18" s="577" customFormat="1">
      <c r="F8157" s="545"/>
      <c r="H8157" s="545"/>
      <c r="J8157" s="545"/>
      <c r="O8157" s="578"/>
      <c r="P8157" s="547"/>
      <c r="Q8157" s="547"/>
      <c r="R8157" s="547"/>
    </row>
    <row r="8158" spans="6:18" s="577" customFormat="1">
      <c r="F8158" s="545"/>
      <c r="H8158" s="545"/>
      <c r="J8158" s="545"/>
      <c r="O8158" s="578"/>
      <c r="P8158" s="547"/>
      <c r="Q8158" s="547"/>
      <c r="R8158" s="547"/>
    </row>
    <row r="8159" spans="6:18" s="577" customFormat="1">
      <c r="F8159" s="545"/>
      <c r="H8159" s="545"/>
      <c r="J8159" s="545"/>
      <c r="O8159" s="578"/>
      <c r="P8159" s="547"/>
      <c r="Q8159" s="547"/>
      <c r="R8159" s="547"/>
    </row>
    <row r="8160" spans="6:18" s="577" customFormat="1">
      <c r="F8160" s="545"/>
      <c r="H8160" s="545"/>
      <c r="J8160" s="545"/>
      <c r="O8160" s="578"/>
      <c r="P8160" s="547"/>
      <c r="Q8160" s="547"/>
      <c r="R8160" s="547"/>
    </row>
    <row r="8161" spans="6:18" s="577" customFormat="1">
      <c r="F8161" s="545"/>
      <c r="H8161" s="545"/>
      <c r="J8161" s="545"/>
      <c r="O8161" s="578"/>
      <c r="P8161" s="547"/>
      <c r="Q8161" s="547"/>
      <c r="R8161" s="547"/>
    </row>
    <row r="8162" spans="6:18" s="577" customFormat="1">
      <c r="F8162" s="545"/>
      <c r="H8162" s="545"/>
      <c r="J8162" s="545"/>
      <c r="O8162" s="578"/>
      <c r="P8162" s="547"/>
      <c r="Q8162" s="547"/>
      <c r="R8162" s="547"/>
    </row>
    <row r="8163" spans="6:18" s="577" customFormat="1">
      <c r="F8163" s="545"/>
      <c r="H8163" s="545"/>
      <c r="J8163" s="545"/>
      <c r="O8163" s="578"/>
      <c r="P8163" s="547"/>
      <c r="Q8163" s="547"/>
      <c r="R8163" s="547"/>
    </row>
    <row r="8164" spans="6:18" s="577" customFormat="1">
      <c r="F8164" s="545"/>
      <c r="H8164" s="545"/>
      <c r="J8164" s="545"/>
      <c r="O8164" s="578"/>
      <c r="P8164" s="547"/>
      <c r="Q8164" s="547"/>
      <c r="R8164" s="547"/>
    </row>
    <row r="8165" spans="6:18" s="577" customFormat="1">
      <c r="F8165" s="545"/>
      <c r="H8165" s="545"/>
      <c r="J8165" s="545"/>
      <c r="O8165" s="578"/>
      <c r="P8165" s="547"/>
      <c r="Q8165" s="547"/>
      <c r="R8165" s="547"/>
    </row>
    <row r="8166" spans="6:18" s="577" customFormat="1">
      <c r="F8166" s="545"/>
      <c r="H8166" s="545"/>
      <c r="J8166" s="545"/>
      <c r="O8166" s="578"/>
      <c r="P8166" s="547"/>
      <c r="Q8166" s="547"/>
      <c r="R8166" s="547"/>
    </row>
    <row r="8167" spans="6:18" s="577" customFormat="1">
      <c r="F8167" s="545"/>
      <c r="H8167" s="545"/>
      <c r="J8167" s="545"/>
      <c r="O8167" s="578"/>
      <c r="P8167" s="547"/>
      <c r="Q8167" s="547"/>
      <c r="R8167" s="547"/>
    </row>
    <row r="8168" spans="6:18" s="577" customFormat="1">
      <c r="F8168" s="545"/>
      <c r="H8168" s="545"/>
      <c r="J8168" s="545"/>
      <c r="O8168" s="578"/>
      <c r="P8168" s="547"/>
      <c r="Q8168" s="547"/>
      <c r="R8168" s="547"/>
    </row>
    <row r="8169" spans="6:18" s="577" customFormat="1">
      <c r="F8169" s="545"/>
      <c r="H8169" s="545"/>
      <c r="J8169" s="545"/>
      <c r="O8169" s="578"/>
      <c r="P8169" s="547"/>
      <c r="Q8169" s="547"/>
      <c r="R8169" s="547"/>
    </row>
    <row r="8170" spans="6:18" s="577" customFormat="1">
      <c r="F8170" s="545"/>
      <c r="H8170" s="545"/>
      <c r="J8170" s="545"/>
      <c r="O8170" s="578"/>
      <c r="P8170" s="547"/>
      <c r="Q8170" s="547"/>
      <c r="R8170" s="547"/>
    </row>
    <row r="8171" spans="6:18" s="577" customFormat="1">
      <c r="F8171" s="545"/>
      <c r="H8171" s="545"/>
      <c r="J8171" s="545"/>
      <c r="O8171" s="578"/>
      <c r="P8171" s="547"/>
      <c r="Q8171" s="547"/>
      <c r="R8171" s="547"/>
    </row>
    <row r="8172" spans="6:18" s="577" customFormat="1">
      <c r="F8172" s="545"/>
      <c r="H8172" s="545"/>
      <c r="J8172" s="545"/>
      <c r="O8172" s="578"/>
      <c r="P8172" s="547"/>
      <c r="Q8172" s="547"/>
      <c r="R8172" s="547"/>
    </row>
    <row r="8173" spans="6:18" s="577" customFormat="1">
      <c r="F8173" s="545"/>
      <c r="H8173" s="545"/>
      <c r="J8173" s="545"/>
      <c r="O8173" s="578"/>
      <c r="P8173" s="547"/>
      <c r="Q8173" s="547"/>
      <c r="R8173" s="547"/>
    </row>
    <row r="8174" spans="6:18" s="577" customFormat="1">
      <c r="F8174" s="545"/>
      <c r="H8174" s="545"/>
      <c r="J8174" s="545"/>
      <c r="O8174" s="578"/>
      <c r="P8174" s="547"/>
      <c r="Q8174" s="547"/>
      <c r="R8174" s="547"/>
    </row>
    <row r="8175" spans="6:18" s="577" customFormat="1">
      <c r="F8175" s="545"/>
      <c r="H8175" s="545"/>
      <c r="J8175" s="545"/>
      <c r="O8175" s="578"/>
      <c r="P8175" s="547"/>
      <c r="Q8175" s="547"/>
      <c r="R8175" s="547"/>
    </row>
    <row r="8176" spans="6:18" s="577" customFormat="1">
      <c r="F8176" s="545"/>
      <c r="H8176" s="545"/>
      <c r="J8176" s="545"/>
      <c r="O8176" s="578"/>
      <c r="P8176" s="547"/>
      <c r="Q8176" s="547"/>
      <c r="R8176" s="547"/>
    </row>
    <row r="8177" spans="6:18" s="577" customFormat="1">
      <c r="F8177" s="545"/>
      <c r="H8177" s="545"/>
      <c r="J8177" s="545"/>
      <c r="O8177" s="578"/>
      <c r="P8177" s="547"/>
      <c r="Q8177" s="547"/>
      <c r="R8177" s="547"/>
    </row>
    <row r="8178" spans="6:18" s="577" customFormat="1">
      <c r="F8178" s="545"/>
      <c r="H8178" s="545"/>
      <c r="J8178" s="545"/>
      <c r="O8178" s="578"/>
      <c r="P8178" s="547"/>
      <c r="Q8178" s="547"/>
      <c r="R8178" s="547"/>
    </row>
    <row r="8179" spans="6:18" s="577" customFormat="1">
      <c r="F8179" s="545"/>
      <c r="H8179" s="545"/>
      <c r="J8179" s="545"/>
      <c r="O8179" s="578"/>
      <c r="P8179" s="547"/>
      <c r="Q8179" s="547"/>
      <c r="R8179" s="547"/>
    </row>
    <row r="8180" spans="6:18" s="577" customFormat="1">
      <c r="F8180" s="545"/>
      <c r="H8180" s="545"/>
      <c r="J8180" s="545"/>
      <c r="O8180" s="578"/>
      <c r="P8180" s="547"/>
      <c r="Q8180" s="547"/>
      <c r="R8180" s="547"/>
    </row>
    <row r="8181" spans="6:18" s="577" customFormat="1">
      <c r="F8181" s="545"/>
      <c r="H8181" s="545"/>
      <c r="J8181" s="545"/>
      <c r="O8181" s="578"/>
      <c r="P8181" s="547"/>
      <c r="Q8181" s="547"/>
      <c r="R8181" s="547"/>
    </row>
    <row r="8182" spans="6:18" s="577" customFormat="1">
      <c r="F8182" s="545"/>
      <c r="H8182" s="545"/>
      <c r="J8182" s="545"/>
      <c r="O8182" s="578"/>
      <c r="P8182" s="547"/>
      <c r="Q8182" s="547"/>
      <c r="R8182" s="547"/>
    </row>
    <row r="8183" spans="6:18" s="577" customFormat="1">
      <c r="F8183" s="545"/>
      <c r="H8183" s="545"/>
      <c r="J8183" s="545"/>
      <c r="O8183" s="578"/>
      <c r="P8183" s="547"/>
      <c r="Q8183" s="547"/>
      <c r="R8183" s="547"/>
    </row>
    <row r="8184" spans="6:18" s="577" customFormat="1">
      <c r="F8184" s="545"/>
      <c r="H8184" s="545"/>
      <c r="J8184" s="545"/>
      <c r="O8184" s="578"/>
      <c r="P8184" s="547"/>
      <c r="Q8184" s="547"/>
      <c r="R8184" s="547"/>
    </row>
    <row r="8185" spans="6:18" s="577" customFormat="1">
      <c r="F8185" s="545"/>
      <c r="H8185" s="545"/>
      <c r="J8185" s="545"/>
      <c r="O8185" s="578"/>
      <c r="P8185" s="547"/>
      <c r="Q8185" s="547"/>
      <c r="R8185" s="547"/>
    </row>
    <row r="8186" spans="6:18" s="577" customFormat="1">
      <c r="F8186" s="545"/>
      <c r="H8186" s="545"/>
      <c r="J8186" s="545"/>
      <c r="O8186" s="578"/>
      <c r="P8186" s="547"/>
      <c r="Q8186" s="547"/>
      <c r="R8186" s="547"/>
    </row>
    <row r="8187" spans="6:18" s="577" customFormat="1">
      <c r="F8187" s="545"/>
      <c r="H8187" s="545"/>
      <c r="J8187" s="545"/>
      <c r="O8187" s="578"/>
      <c r="P8187" s="547"/>
      <c r="Q8187" s="547"/>
      <c r="R8187" s="547"/>
    </row>
    <row r="8188" spans="6:18" s="577" customFormat="1">
      <c r="F8188" s="545"/>
      <c r="H8188" s="545"/>
      <c r="J8188" s="545"/>
      <c r="O8188" s="578"/>
      <c r="P8188" s="547"/>
      <c r="Q8188" s="547"/>
      <c r="R8188" s="547"/>
    </row>
    <row r="8189" spans="6:18" s="577" customFormat="1">
      <c r="F8189" s="545"/>
      <c r="H8189" s="545"/>
      <c r="J8189" s="545"/>
      <c r="O8189" s="578"/>
      <c r="P8189" s="547"/>
      <c r="Q8189" s="547"/>
      <c r="R8189" s="547"/>
    </row>
    <row r="8190" spans="6:18" s="577" customFormat="1">
      <c r="F8190" s="545"/>
      <c r="H8190" s="545"/>
      <c r="J8190" s="545"/>
      <c r="O8190" s="578"/>
      <c r="P8190" s="547"/>
      <c r="Q8190" s="547"/>
      <c r="R8190" s="547"/>
    </row>
    <row r="8191" spans="6:18" s="577" customFormat="1">
      <c r="F8191" s="545"/>
      <c r="H8191" s="545"/>
      <c r="J8191" s="545"/>
      <c r="O8191" s="578"/>
      <c r="P8191" s="547"/>
      <c r="Q8191" s="547"/>
      <c r="R8191" s="547"/>
    </row>
    <row r="8192" spans="6:18" s="577" customFormat="1">
      <c r="F8192" s="545"/>
      <c r="H8192" s="545"/>
      <c r="J8192" s="545"/>
      <c r="O8192" s="578"/>
      <c r="P8192" s="547"/>
      <c r="Q8192" s="547"/>
      <c r="R8192" s="547"/>
    </row>
    <row r="8193" spans="6:18" s="577" customFormat="1">
      <c r="F8193" s="545"/>
      <c r="H8193" s="545"/>
      <c r="J8193" s="545"/>
      <c r="O8193" s="578"/>
      <c r="P8193" s="547"/>
      <c r="Q8193" s="547"/>
      <c r="R8193" s="547"/>
    </row>
    <row r="8194" spans="6:18" s="577" customFormat="1">
      <c r="F8194" s="545"/>
      <c r="H8194" s="545"/>
      <c r="J8194" s="545"/>
      <c r="O8194" s="578"/>
      <c r="P8194" s="547"/>
      <c r="Q8194" s="547"/>
      <c r="R8194" s="547"/>
    </row>
    <row r="8195" spans="6:18" s="577" customFormat="1">
      <c r="F8195" s="545"/>
      <c r="H8195" s="545"/>
      <c r="J8195" s="545"/>
      <c r="O8195" s="578"/>
      <c r="P8195" s="547"/>
      <c r="Q8195" s="547"/>
      <c r="R8195" s="547"/>
    </row>
    <row r="8196" spans="6:18" s="577" customFormat="1">
      <c r="F8196" s="545"/>
      <c r="H8196" s="545"/>
      <c r="J8196" s="545"/>
      <c r="O8196" s="578"/>
      <c r="P8196" s="547"/>
      <c r="Q8196" s="547"/>
      <c r="R8196" s="547"/>
    </row>
    <row r="8197" spans="6:18" s="577" customFormat="1">
      <c r="F8197" s="545"/>
      <c r="H8197" s="545"/>
      <c r="J8197" s="545"/>
      <c r="O8197" s="578"/>
      <c r="P8197" s="547"/>
      <c r="Q8197" s="547"/>
      <c r="R8197" s="547"/>
    </row>
    <row r="8198" spans="6:18" s="577" customFormat="1">
      <c r="F8198" s="545"/>
      <c r="H8198" s="545"/>
      <c r="J8198" s="545"/>
      <c r="O8198" s="578"/>
      <c r="P8198" s="547"/>
      <c r="Q8198" s="547"/>
      <c r="R8198" s="547"/>
    </row>
    <row r="8199" spans="6:18" s="577" customFormat="1">
      <c r="F8199" s="545"/>
      <c r="H8199" s="545"/>
      <c r="J8199" s="545"/>
      <c r="O8199" s="578"/>
      <c r="P8199" s="547"/>
      <c r="Q8199" s="547"/>
      <c r="R8199" s="547"/>
    </row>
    <row r="8200" spans="6:18" s="577" customFormat="1">
      <c r="F8200" s="545"/>
      <c r="H8200" s="545"/>
      <c r="J8200" s="545"/>
      <c r="O8200" s="578"/>
      <c r="P8200" s="547"/>
      <c r="Q8200" s="547"/>
      <c r="R8200" s="547"/>
    </row>
    <row r="8201" spans="6:18" s="577" customFormat="1">
      <c r="F8201" s="545"/>
      <c r="H8201" s="545"/>
      <c r="J8201" s="545"/>
      <c r="O8201" s="578"/>
      <c r="P8201" s="547"/>
      <c r="Q8201" s="547"/>
      <c r="R8201" s="547"/>
    </row>
    <row r="8202" spans="6:18" s="577" customFormat="1">
      <c r="F8202" s="545"/>
      <c r="H8202" s="545"/>
      <c r="J8202" s="545"/>
      <c r="O8202" s="578"/>
      <c r="P8202" s="547"/>
      <c r="Q8202" s="547"/>
      <c r="R8202" s="547"/>
    </row>
    <row r="8203" spans="6:18" s="577" customFormat="1">
      <c r="F8203" s="545"/>
      <c r="H8203" s="545"/>
      <c r="J8203" s="545"/>
      <c r="O8203" s="578"/>
      <c r="P8203" s="547"/>
      <c r="Q8203" s="547"/>
      <c r="R8203" s="547"/>
    </row>
    <row r="8204" spans="6:18" s="577" customFormat="1">
      <c r="F8204" s="545"/>
      <c r="H8204" s="545"/>
      <c r="J8204" s="545"/>
      <c r="O8204" s="578"/>
      <c r="P8204" s="547"/>
      <c r="Q8204" s="547"/>
      <c r="R8204" s="547"/>
    </row>
    <row r="8205" spans="6:18" s="577" customFormat="1">
      <c r="F8205" s="545"/>
      <c r="H8205" s="545"/>
      <c r="J8205" s="545"/>
      <c r="O8205" s="578"/>
      <c r="P8205" s="547"/>
      <c r="Q8205" s="547"/>
      <c r="R8205" s="547"/>
    </row>
    <row r="8206" spans="6:18" s="577" customFormat="1">
      <c r="F8206" s="545"/>
      <c r="H8206" s="545"/>
      <c r="J8206" s="545"/>
      <c r="O8206" s="578"/>
      <c r="P8206" s="547"/>
      <c r="Q8206" s="547"/>
      <c r="R8206" s="547"/>
    </row>
    <row r="8207" spans="6:18" s="577" customFormat="1">
      <c r="F8207" s="545"/>
      <c r="H8207" s="545"/>
      <c r="J8207" s="545"/>
      <c r="O8207" s="578"/>
      <c r="P8207" s="547"/>
      <c r="Q8207" s="547"/>
      <c r="R8207" s="547"/>
    </row>
    <row r="8208" spans="6:18" s="577" customFormat="1">
      <c r="F8208" s="545"/>
      <c r="H8208" s="545"/>
      <c r="J8208" s="545"/>
      <c r="O8208" s="578"/>
      <c r="P8208" s="547"/>
      <c r="Q8208" s="547"/>
      <c r="R8208" s="547"/>
    </row>
    <row r="8209" spans="6:18" s="577" customFormat="1">
      <c r="F8209" s="545"/>
      <c r="H8209" s="545"/>
      <c r="J8209" s="545"/>
      <c r="O8209" s="578"/>
      <c r="P8209" s="547"/>
      <c r="Q8209" s="547"/>
      <c r="R8209" s="547"/>
    </row>
    <row r="8210" spans="6:18" s="577" customFormat="1">
      <c r="F8210" s="545"/>
      <c r="H8210" s="545"/>
      <c r="J8210" s="545"/>
      <c r="O8210" s="578"/>
      <c r="P8210" s="547"/>
      <c r="Q8210" s="547"/>
      <c r="R8210" s="547"/>
    </row>
    <row r="8211" spans="6:18" s="577" customFormat="1">
      <c r="F8211" s="545"/>
      <c r="H8211" s="545"/>
      <c r="J8211" s="545"/>
      <c r="O8211" s="578"/>
      <c r="P8211" s="547"/>
      <c r="Q8211" s="547"/>
      <c r="R8211" s="547"/>
    </row>
    <row r="8212" spans="6:18" s="577" customFormat="1">
      <c r="F8212" s="545"/>
      <c r="H8212" s="545"/>
      <c r="J8212" s="545"/>
      <c r="O8212" s="578"/>
      <c r="P8212" s="547"/>
      <c r="Q8212" s="547"/>
      <c r="R8212" s="547"/>
    </row>
    <row r="8213" spans="6:18" s="577" customFormat="1">
      <c r="F8213" s="545"/>
      <c r="H8213" s="545"/>
      <c r="J8213" s="545"/>
      <c r="O8213" s="578"/>
      <c r="P8213" s="547"/>
      <c r="Q8213" s="547"/>
      <c r="R8213" s="547"/>
    </row>
    <row r="8214" spans="6:18" s="577" customFormat="1">
      <c r="F8214" s="545"/>
      <c r="H8214" s="545"/>
      <c r="J8214" s="545"/>
      <c r="O8214" s="578"/>
      <c r="P8214" s="547"/>
      <c r="Q8214" s="547"/>
      <c r="R8214" s="547"/>
    </row>
    <row r="8215" spans="6:18" s="577" customFormat="1">
      <c r="F8215" s="545"/>
      <c r="H8215" s="545"/>
      <c r="J8215" s="545"/>
      <c r="O8215" s="578"/>
      <c r="P8215" s="547"/>
      <c r="Q8215" s="547"/>
      <c r="R8215" s="547"/>
    </row>
    <row r="8216" spans="6:18" s="577" customFormat="1">
      <c r="F8216" s="545"/>
      <c r="H8216" s="545"/>
      <c r="J8216" s="545"/>
      <c r="O8216" s="578"/>
      <c r="P8216" s="547"/>
      <c r="Q8216" s="547"/>
      <c r="R8216" s="547"/>
    </row>
    <row r="8217" spans="6:18" s="577" customFormat="1">
      <c r="F8217" s="545"/>
      <c r="H8217" s="545"/>
      <c r="J8217" s="545"/>
      <c r="O8217" s="578"/>
      <c r="P8217" s="547"/>
      <c r="Q8217" s="547"/>
      <c r="R8217" s="547"/>
    </row>
    <row r="8218" spans="6:18" s="577" customFormat="1">
      <c r="F8218" s="545"/>
      <c r="H8218" s="545"/>
      <c r="J8218" s="545"/>
      <c r="O8218" s="578"/>
      <c r="P8218" s="547"/>
      <c r="Q8218" s="547"/>
      <c r="R8218" s="547"/>
    </row>
    <row r="8219" spans="6:18" s="577" customFormat="1">
      <c r="F8219" s="545"/>
      <c r="H8219" s="545"/>
      <c r="J8219" s="545"/>
      <c r="O8219" s="578"/>
      <c r="P8219" s="547"/>
      <c r="Q8219" s="547"/>
      <c r="R8219" s="547"/>
    </row>
    <row r="8220" spans="6:18" s="577" customFormat="1">
      <c r="F8220" s="545"/>
      <c r="H8220" s="545"/>
      <c r="J8220" s="545"/>
      <c r="O8220" s="578"/>
      <c r="P8220" s="547"/>
      <c r="Q8220" s="547"/>
      <c r="R8220" s="547"/>
    </row>
    <row r="8221" spans="6:18" s="577" customFormat="1">
      <c r="F8221" s="545"/>
      <c r="H8221" s="545"/>
      <c r="J8221" s="545"/>
      <c r="O8221" s="578"/>
      <c r="P8221" s="547"/>
      <c r="Q8221" s="547"/>
      <c r="R8221" s="547"/>
    </row>
    <row r="8222" spans="6:18" s="577" customFormat="1">
      <c r="F8222" s="545"/>
      <c r="H8222" s="545"/>
      <c r="J8222" s="545"/>
      <c r="O8222" s="578"/>
      <c r="P8222" s="547"/>
      <c r="Q8222" s="547"/>
      <c r="R8222" s="547"/>
    </row>
    <row r="8223" spans="6:18" s="577" customFormat="1">
      <c r="F8223" s="545"/>
      <c r="H8223" s="545"/>
      <c r="J8223" s="545"/>
      <c r="O8223" s="578"/>
      <c r="P8223" s="547"/>
      <c r="Q8223" s="547"/>
      <c r="R8223" s="547"/>
    </row>
    <row r="8224" spans="6:18" s="577" customFormat="1">
      <c r="F8224" s="545"/>
      <c r="H8224" s="545"/>
      <c r="J8224" s="545"/>
      <c r="O8224" s="578"/>
      <c r="P8224" s="547"/>
      <c r="Q8224" s="547"/>
      <c r="R8224" s="547"/>
    </row>
    <row r="8225" spans="6:18" s="577" customFormat="1">
      <c r="F8225" s="545"/>
      <c r="H8225" s="545"/>
      <c r="J8225" s="545"/>
      <c r="O8225" s="578"/>
      <c r="P8225" s="547"/>
      <c r="Q8225" s="547"/>
      <c r="R8225" s="547"/>
    </row>
    <row r="8226" spans="6:18" s="577" customFormat="1">
      <c r="F8226" s="545"/>
      <c r="H8226" s="545"/>
      <c r="J8226" s="545"/>
      <c r="O8226" s="578"/>
      <c r="P8226" s="547"/>
      <c r="Q8226" s="547"/>
      <c r="R8226" s="547"/>
    </row>
    <row r="8227" spans="6:18" s="577" customFormat="1">
      <c r="F8227" s="545"/>
      <c r="H8227" s="545"/>
      <c r="J8227" s="545"/>
      <c r="O8227" s="578"/>
      <c r="P8227" s="547"/>
      <c r="Q8227" s="547"/>
      <c r="R8227" s="547"/>
    </row>
    <row r="8228" spans="6:18" s="577" customFormat="1">
      <c r="F8228" s="545"/>
      <c r="H8228" s="545"/>
      <c r="J8228" s="545"/>
      <c r="O8228" s="578"/>
      <c r="P8228" s="547"/>
      <c r="Q8228" s="547"/>
      <c r="R8228" s="547"/>
    </row>
    <row r="8229" spans="6:18" s="577" customFormat="1">
      <c r="F8229" s="545"/>
      <c r="H8229" s="545"/>
      <c r="J8229" s="545"/>
      <c r="O8229" s="578"/>
      <c r="P8229" s="547"/>
      <c r="Q8229" s="547"/>
      <c r="R8229" s="547"/>
    </row>
    <row r="8230" spans="6:18" s="577" customFormat="1">
      <c r="F8230" s="545"/>
      <c r="H8230" s="545"/>
      <c r="J8230" s="545"/>
      <c r="O8230" s="578"/>
      <c r="P8230" s="547"/>
      <c r="Q8230" s="547"/>
      <c r="R8230" s="547"/>
    </row>
    <row r="8231" spans="6:18" s="577" customFormat="1">
      <c r="F8231" s="545"/>
      <c r="H8231" s="545"/>
      <c r="J8231" s="545"/>
      <c r="O8231" s="578"/>
      <c r="P8231" s="547"/>
      <c r="Q8231" s="547"/>
      <c r="R8231" s="547"/>
    </row>
    <row r="8232" spans="6:18" s="577" customFormat="1">
      <c r="F8232" s="545"/>
      <c r="H8232" s="545"/>
      <c r="J8232" s="545"/>
      <c r="O8232" s="578"/>
      <c r="P8232" s="547"/>
      <c r="Q8232" s="547"/>
      <c r="R8232" s="547"/>
    </row>
    <row r="8233" spans="6:18" s="577" customFormat="1">
      <c r="F8233" s="545"/>
      <c r="H8233" s="545"/>
      <c r="J8233" s="545"/>
      <c r="O8233" s="578"/>
      <c r="P8233" s="547"/>
      <c r="Q8233" s="547"/>
      <c r="R8233" s="547"/>
    </row>
    <row r="8234" spans="6:18" s="577" customFormat="1">
      <c r="F8234" s="545"/>
      <c r="H8234" s="545"/>
      <c r="J8234" s="545"/>
      <c r="O8234" s="578"/>
      <c r="P8234" s="547"/>
      <c r="Q8234" s="547"/>
      <c r="R8234" s="547"/>
    </row>
    <row r="8235" spans="6:18" s="577" customFormat="1">
      <c r="F8235" s="545"/>
      <c r="H8235" s="545"/>
      <c r="J8235" s="545"/>
      <c r="O8235" s="578"/>
      <c r="P8235" s="547"/>
      <c r="Q8235" s="547"/>
      <c r="R8235" s="547"/>
    </row>
    <row r="8236" spans="6:18" s="577" customFormat="1">
      <c r="F8236" s="545"/>
      <c r="H8236" s="545"/>
      <c r="J8236" s="545"/>
      <c r="O8236" s="578"/>
      <c r="P8236" s="547"/>
      <c r="Q8236" s="547"/>
      <c r="R8236" s="547"/>
    </row>
    <row r="8237" spans="6:18" s="577" customFormat="1">
      <c r="F8237" s="545"/>
      <c r="H8237" s="545"/>
      <c r="J8237" s="545"/>
      <c r="O8237" s="578"/>
      <c r="P8237" s="547"/>
      <c r="Q8237" s="547"/>
      <c r="R8237" s="547"/>
    </row>
    <row r="8238" spans="6:18" s="577" customFormat="1">
      <c r="F8238" s="545"/>
      <c r="H8238" s="545"/>
      <c r="J8238" s="545"/>
      <c r="O8238" s="578"/>
      <c r="P8238" s="547"/>
      <c r="Q8238" s="547"/>
      <c r="R8238" s="547"/>
    </row>
    <row r="8239" spans="6:18" s="577" customFormat="1">
      <c r="F8239" s="545"/>
      <c r="H8239" s="545"/>
      <c r="J8239" s="545"/>
      <c r="O8239" s="578"/>
      <c r="P8239" s="547"/>
      <c r="Q8239" s="547"/>
      <c r="R8239" s="547"/>
    </row>
    <row r="8240" spans="6:18" s="577" customFormat="1">
      <c r="F8240" s="545"/>
      <c r="H8240" s="545"/>
      <c r="J8240" s="545"/>
      <c r="O8240" s="578"/>
      <c r="P8240" s="547"/>
      <c r="Q8240" s="547"/>
      <c r="R8240" s="547"/>
    </row>
    <row r="8241" spans="6:18" s="577" customFormat="1">
      <c r="F8241" s="545"/>
      <c r="H8241" s="545"/>
      <c r="J8241" s="545"/>
      <c r="O8241" s="578"/>
      <c r="P8241" s="547"/>
      <c r="Q8241" s="547"/>
      <c r="R8241" s="547"/>
    </row>
    <row r="8242" spans="6:18" s="577" customFormat="1">
      <c r="F8242" s="545"/>
      <c r="H8242" s="545"/>
      <c r="J8242" s="545"/>
      <c r="O8242" s="578"/>
      <c r="P8242" s="547"/>
      <c r="Q8242" s="547"/>
      <c r="R8242" s="547"/>
    </row>
    <row r="8243" spans="6:18" s="577" customFormat="1">
      <c r="F8243" s="545"/>
      <c r="H8243" s="545"/>
      <c r="J8243" s="545"/>
      <c r="O8243" s="578"/>
      <c r="P8243" s="547"/>
      <c r="Q8243" s="547"/>
      <c r="R8243" s="547"/>
    </row>
    <row r="8244" spans="6:18" s="577" customFormat="1">
      <c r="F8244" s="545"/>
      <c r="H8244" s="545"/>
      <c r="J8244" s="545"/>
      <c r="O8244" s="578"/>
      <c r="P8244" s="547"/>
      <c r="Q8244" s="547"/>
      <c r="R8244" s="547"/>
    </row>
    <row r="8245" spans="6:18" s="577" customFormat="1">
      <c r="F8245" s="545"/>
      <c r="H8245" s="545"/>
      <c r="J8245" s="545"/>
      <c r="O8245" s="578"/>
      <c r="P8245" s="547"/>
      <c r="Q8245" s="547"/>
      <c r="R8245" s="547"/>
    </row>
    <row r="8246" spans="6:18" s="577" customFormat="1">
      <c r="F8246" s="545"/>
      <c r="H8246" s="545"/>
      <c r="J8246" s="545"/>
      <c r="O8246" s="578"/>
      <c r="P8246" s="547"/>
      <c r="Q8246" s="547"/>
      <c r="R8246" s="547"/>
    </row>
    <row r="8247" spans="6:18" s="577" customFormat="1">
      <c r="F8247" s="545"/>
      <c r="H8247" s="545"/>
      <c r="J8247" s="545"/>
      <c r="O8247" s="578"/>
      <c r="P8247" s="547"/>
      <c r="Q8247" s="547"/>
      <c r="R8247" s="547"/>
    </row>
    <row r="8248" spans="6:18" s="577" customFormat="1">
      <c r="F8248" s="545"/>
      <c r="H8248" s="545"/>
      <c r="J8248" s="545"/>
      <c r="O8248" s="578"/>
      <c r="P8248" s="547"/>
      <c r="Q8248" s="547"/>
      <c r="R8248" s="547"/>
    </row>
    <row r="8249" spans="6:18" s="577" customFormat="1">
      <c r="F8249" s="545"/>
      <c r="H8249" s="545"/>
      <c r="J8249" s="545"/>
      <c r="O8249" s="578"/>
      <c r="P8249" s="547"/>
      <c r="Q8249" s="547"/>
      <c r="R8249" s="547"/>
    </row>
    <row r="8250" spans="6:18" s="577" customFormat="1">
      <c r="F8250" s="545"/>
      <c r="H8250" s="545"/>
      <c r="J8250" s="545"/>
      <c r="O8250" s="578"/>
      <c r="P8250" s="547"/>
      <c r="Q8250" s="547"/>
      <c r="R8250" s="547"/>
    </row>
    <row r="8251" spans="6:18" s="577" customFormat="1">
      <c r="F8251" s="545"/>
      <c r="H8251" s="545"/>
      <c r="J8251" s="545"/>
      <c r="O8251" s="578"/>
      <c r="P8251" s="547"/>
      <c r="Q8251" s="547"/>
      <c r="R8251" s="547"/>
    </row>
    <row r="8252" spans="6:18" s="577" customFormat="1">
      <c r="F8252" s="545"/>
      <c r="H8252" s="545"/>
      <c r="J8252" s="545"/>
      <c r="O8252" s="578"/>
      <c r="P8252" s="547"/>
      <c r="Q8252" s="547"/>
      <c r="R8252" s="547"/>
    </row>
    <row r="8253" spans="6:18" s="577" customFormat="1">
      <c r="F8253" s="545"/>
      <c r="H8253" s="545"/>
      <c r="J8253" s="545"/>
      <c r="O8253" s="578"/>
      <c r="P8253" s="547"/>
      <c r="Q8253" s="547"/>
      <c r="R8253" s="547"/>
    </row>
    <row r="8254" spans="6:18" s="577" customFormat="1">
      <c r="F8254" s="545"/>
      <c r="H8254" s="545"/>
      <c r="J8254" s="545"/>
      <c r="O8254" s="578"/>
      <c r="P8254" s="547"/>
      <c r="Q8254" s="547"/>
      <c r="R8254" s="547"/>
    </row>
    <row r="8255" spans="6:18" s="577" customFormat="1">
      <c r="F8255" s="545"/>
      <c r="H8255" s="545"/>
      <c r="J8255" s="545"/>
      <c r="O8255" s="578"/>
      <c r="P8255" s="547"/>
      <c r="Q8255" s="547"/>
      <c r="R8255" s="547"/>
    </row>
    <row r="8256" spans="6:18" s="577" customFormat="1">
      <c r="F8256" s="545"/>
      <c r="H8256" s="545"/>
      <c r="J8256" s="545"/>
      <c r="O8256" s="578"/>
      <c r="P8256" s="547"/>
      <c r="Q8256" s="547"/>
      <c r="R8256" s="547"/>
    </row>
    <row r="8257" spans="6:18" s="577" customFormat="1">
      <c r="F8257" s="545"/>
      <c r="H8257" s="545"/>
      <c r="J8257" s="545"/>
      <c r="O8257" s="578"/>
      <c r="P8257" s="547"/>
      <c r="Q8257" s="547"/>
      <c r="R8257" s="547"/>
    </row>
    <row r="8258" spans="6:18" s="577" customFormat="1">
      <c r="F8258" s="545"/>
      <c r="H8258" s="545"/>
      <c r="J8258" s="545"/>
      <c r="O8258" s="578"/>
      <c r="P8258" s="547"/>
      <c r="Q8258" s="547"/>
      <c r="R8258" s="547"/>
    </row>
    <row r="8259" spans="6:18" s="577" customFormat="1">
      <c r="F8259" s="545"/>
      <c r="H8259" s="545"/>
      <c r="J8259" s="545"/>
      <c r="O8259" s="578"/>
      <c r="P8259" s="547"/>
      <c r="Q8259" s="547"/>
      <c r="R8259" s="547"/>
    </row>
    <row r="8260" spans="6:18" s="577" customFormat="1">
      <c r="F8260" s="545"/>
      <c r="H8260" s="545"/>
      <c r="J8260" s="545"/>
      <c r="O8260" s="578"/>
      <c r="P8260" s="547"/>
      <c r="Q8260" s="547"/>
      <c r="R8260" s="547"/>
    </row>
    <row r="8261" spans="6:18" s="577" customFormat="1">
      <c r="F8261" s="545"/>
      <c r="H8261" s="545"/>
      <c r="J8261" s="545"/>
      <c r="O8261" s="578"/>
      <c r="P8261" s="547"/>
      <c r="Q8261" s="547"/>
      <c r="R8261" s="547"/>
    </row>
    <row r="8262" spans="6:18" s="577" customFormat="1">
      <c r="F8262" s="545"/>
      <c r="H8262" s="545"/>
      <c r="J8262" s="545"/>
      <c r="O8262" s="578"/>
      <c r="P8262" s="547"/>
      <c r="Q8262" s="547"/>
      <c r="R8262" s="547"/>
    </row>
    <row r="8263" spans="6:18" s="577" customFormat="1">
      <c r="F8263" s="545"/>
      <c r="H8263" s="545"/>
      <c r="J8263" s="545"/>
      <c r="O8263" s="578"/>
      <c r="P8263" s="547"/>
      <c r="Q8263" s="547"/>
      <c r="R8263" s="547"/>
    </row>
    <row r="8264" spans="6:18" s="577" customFormat="1">
      <c r="F8264" s="545"/>
      <c r="H8264" s="545"/>
      <c r="J8264" s="545"/>
      <c r="O8264" s="578"/>
      <c r="P8264" s="547"/>
      <c r="Q8264" s="547"/>
      <c r="R8264" s="547"/>
    </row>
    <row r="8265" spans="6:18" s="577" customFormat="1">
      <c r="F8265" s="545"/>
      <c r="H8265" s="545"/>
      <c r="J8265" s="545"/>
      <c r="O8265" s="578"/>
      <c r="P8265" s="547"/>
      <c r="Q8265" s="547"/>
      <c r="R8265" s="547"/>
    </row>
    <row r="8266" spans="6:18" s="577" customFormat="1">
      <c r="F8266" s="545"/>
      <c r="H8266" s="545"/>
      <c r="J8266" s="545"/>
      <c r="O8266" s="578"/>
      <c r="P8266" s="547"/>
      <c r="Q8266" s="547"/>
      <c r="R8266" s="547"/>
    </row>
    <row r="8267" spans="6:18" s="577" customFormat="1">
      <c r="F8267" s="545"/>
      <c r="H8267" s="545"/>
      <c r="J8267" s="545"/>
      <c r="O8267" s="578"/>
      <c r="P8267" s="547"/>
      <c r="Q8267" s="547"/>
      <c r="R8267" s="547"/>
    </row>
    <row r="8268" spans="6:18" s="577" customFormat="1">
      <c r="F8268" s="545"/>
      <c r="H8268" s="545"/>
      <c r="J8268" s="545"/>
      <c r="O8268" s="578"/>
      <c r="P8268" s="547"/>
      <c r="Q8268" s="547"/>
      <c r="R8268" s="547"/>
    </row>
    <row r="8269" spans="6:18" s="577" customFormat="1">
      <c r="F8269" s="545"/>
      <c r="H8269" s="545"/>
      <c r="J8269" s="545"/>
      <c r="O8269" s="578"/>
      <c r="P8269" s="547"/>
      <c r="Q8269" s="547"/>
      <c r="R8269" s="547"/>
    </row>
    <row r="8270" spans="6:18" s="577" customFormat="1">
      <c r="F8270" s="545"/>
      <c r="H8270" s="545"/>
      <c r="J8270" s="545"/>
      <c r="O8270" s="578"/>
      <c r="P8270" s="547"/>
      <c r="Q8270" s="547"/>
      <c r="R8270" s="547"/>
    </row>
    <row r="8271" spans="6:18" s="577" customFormat="1">
      <c r="F8271" s="545"/>
      <c r="H8271" s="545"/>
      <c r="J8271" s="545"/>
      <c r="O8271" s="578"/>
      <c r="P8271" s="547"/>
      <c r="Q8271" s="547"/>
      <c r="R8271" s="547"/>
    </row>
    <row r="8272" spans="6:18" s="577" customFormat="1">
      <c r="F8272" s="545"/>
      <c r="H8272" s="545"/>
      <c r="J8272" s="545"/>
      <c r="O8272" s="578"/>
      <c r="P8272" s="547"/>
      <c r="Q8272" s="547"/>
      <c r="R8272" s="547"/>
    </row>
    <row r="8273" spans="6:18" s="577" customFormat="1">
      <c r="F8273" s="545"/>
      <c r="H8273" s="545"/>
      <c r="J8273" s="545"/>
      <c r="O8273" s="578"/>
      <c r="P8273" s="547"/>
      <c r="Q8273" s="547"/>
      <c r="R8273" s="547"/>
    </row>
    <row r="8274" spans="6:18" s="577" customFormat="1">
      <c r="F8274" s="545"/>
      <c r="H8274" s="545"/>
      <c r="J8274" s="545"/>
      <c r="O8274" s="578"/>
      <c r="P8274" s="547"/>
      <c r="Q8274" s="547"/>
      <c r="R8274" s="547"/>
    </row>
    <row r="8275" spans="6:18" s="577" customFormat="1">
      <c r="F8275" s="545"/>
      <c r="H8275" s="545"/>
      <c r="J8275" s="545"/>
      <c r="O8275" s="578"/>
      <c r="P8275" s="547"/>
      <c r="Q8275" s="547"/>
      <c r="R8275" s="547"/>
    </row>
    <row r="8276" spans="6:18" s="577" customFormat="1">
      <c r="F8276" s="545"/>
      <c r="H8276" s="545"/>
      <c r="J8276" s="545"/>
      <c r="O8276" s="578"/>
      <c r="P8276" s="547"/>
      <c r="Q8276" s="547"/>
      <c r="R8276" s="547"/>
    </row>
    <row r="8277" spans="6:18" s="577" customFormat="1">
      <c r="F8277" s="545"/>
      <c r="H8277" s="545"/>
      <c r="J8277" s="545"/>
      <c r="O8277" s="578"/>
      <c r="P8277" s="547"/>
      <c r="Q8277" s="547"/>
      <c r="R8277" s="547"/>
    </row>
    <row r="8278" spans="6:18" s="577" customFormat="1">
      <c r="F8278" s="545"/>
      <c r="H8278" s="545"/>
      <c r="J8278" s="545"/>
      <c r="O8278" s="578"/>
      <c r="P8278" s="547"/>
      <c r="Q8278" s="547"/>
      <c r="R8278" s="547"/>
    </row>
    <row r="8279" spans="6:18" s="577" customFormat="1">
      <c r="F8279" s="545"/>
      <c r="H8279" s="545"/>
      <c r="J8279" s="545"/>
      <c r="O8279" s="578"/>
      <c r="P8279" s="547"/>
      <c r="Q8279" s="547"/>
      <c r="R8279" s="547"/>
    </row>
    <row r="8280" spans="6:18" s="577" customFormat="1">
      <c r="F8280" s="545"/>
      <c r="H8280" s="545"/>
      <c r="J8280" s="545"/>
      <c r="O8280" s="578"/>
      <c r="P8280" s="547"/>
      <c r="Q8280" s="547"/>
      <c r="R8280" s="547"/>
    </row>
    <row r="8281" spans="6:18" s="577" customFormat="1">
      <c r="F8281" s="545"/>
      <c r="H8281" s="545"/>
      <c r="J8281" s="545"/>
      <c r="O8281" s="578"/>
      <c r="P8281" s="547"/>
      <c r="Q8281" s="547"/>
      <c r="R8281" s="547"/>
    </row>
    <row r="8282" spans="6:18" s="577" customFormat="1">
      <c r="F8282" s="545"/>
      <c r="H8282" s="545"/>
      <c r="J8282" s="545"/>
      <c r="O8282" s="578"/>
      <c r="P8282" s="547"/>
      <c r="Q8282" s="547"/>
      <c r="R8282" s="547"/>
    </row>
    <row r="8283" spans="6:18" s="577" customFormat="1">
      <c r="F8283" s="545"/>
      <c r="H8283" s="545"/>
      <c r="J8283" s="545"/>
      <c r="O8283" s="578"/>
      <c r="P8283" s="547"/>
      <c r="Q8283" s="547"/>
      <c r="R8283" s="547"/>
    </row>
    <row r="8284" spans="6:18" s="577" customFormat="1">
      <c r="F8284" s="545"/>
      <c r="H8284" s="545"/>
      <c r="J8284" s="545"/>
      <c r="O8284" s="578"/>
      <c r="P8284" s="547"/>
      <c r="Q8284" s="547"/>
      <c r="R8284" s="547"/>
    </row>
    <row r="8285" spans="6:18" s="577" customFormat="1">
      <c r="F8285" s="545"/>
      <c r="H8285" s="545"/>
      <c r="J8285" s="545"/>
      <c r="O8285" s="578"/>
      <c r="P8285" s="547"/>
      <c r="Q8285" s="547"/>
      <c r="R8285" s="547"/>
    </row>
    <row r="8286" spans="6:18" s="577" customFormat="1">
      <c r="F8286" s="545"/>
      <c r="H8286" s="545"/>
      <c r="J8286" s="545"/>
      <c r="O8286" s="578"/>
      <c r="P8286" s="547"/>
      <c r="Q8286" s="547"/>
      <c r="R8286" s="547"/>
    </row>
    <row r="8287" spans="6:18" s="577" customFormat="1">
      <c r="F8287" s="545"/>
      <c r="H8287" s="545"/>
      <c r="J8287" s="545"/>
      <c r="O8287" s="578"/>
      <c r="P8287" s="547"/>
      <c r="Q8287" s="547"/>
      <c r="R8287" s="547"/>
    </row>
    <row r="8288" spans="6:18" s="577" customFormat="1">
      <c r="F8288" s="545"/>
      <c r="H8288" s="545"/>
      <c r="J8288" s="545"/>
      <c r="O8288" s="578"/>
      <c r="P8288" s="547"/>
      <c r="Q8288" s="547"/>
      <c r="R8288" s="547"/>
    </row>
    <row r="8289" spans="6:18" s="577" customFormat="1">
      <c r="F8289" s="545"/>
      <c r="H8289" s="545"/>
      <c r="J8289" s="545"/>
      <c r="O8289" s="578"/>
      <c r="P8289" s="547"/>
      <c r="Q8289" s="547"/>
      <c r="R8289" s="547"/>
    </row>
    <row r="8290" spans="6:18" s="577" customFormat="1">
      <c r="F8290" s="545"/>
      <c r="H8290" s="545"/>
      <c r="J8290" s="545"/>
      <c r="O8290" s="578"/>
      <c r="P8290" s="547"/>
      <c r="Q8290" s="547"/>
      <c r="R8290" s="547"/>
    </row>
    <row r="8291" spans="6:18" s="577" customFormat="1">
      <c r="F8291" s="545"/>
      <c r="H8291" s="545"/>
      <c r="J8291" s="545"/>
      <c r="O8291" s="578"/>
      <c r="P8291" s="547"/>
      <c r="Q8291" s="547"/>
      <c r="R8291" s="547"/>
    </row>
    <row r="8292" spans="6:18" s="577" customFormat="1">
      <c r="F8292" s="545"/>
      <c r="H8292" s="545"/>
      <c r="J8292" s="545"/>
      <c r="O8292" s="578"/>
      <c r="P8292" s="547"/>
      <c r="Q8292" s="547"/>
      <c r="R8292" s="547"/>
    </row>
    <row r="8293" spans="6:18" s="577" customFormat="1">
      <c r="F8293" s="545"/>
      <c r="H8293" s="545"/>
      <c r="J8293" s="545"/>
      <c r="O8293" s="578"/>
      <c r="P8293" s="547"/>
      <c r="Q8293" s="547"/>
      <c r="R8293" s="547"/>
    </row>
    <row r="8294" spans="6:18" s="577" customFormat="1">
      <c r="F8294" s="545"/>
      <c r="H8294" s="545"/>
      <c r="J8294" s="545"/>
      <c r="O8294" s="578"/>
      <c r="P8294" s="547"/>
      <c r="Q8294" s="547"/>
      <c r="R8294" s="547"/>
    </row>
    <row r="8295" spans="6:18" s="577" customFormat="1">
      <c r="F8295" s="545"/>
      <c r="H8295" s="545"/>
      <c r="J8295" s="545"/>
      <c r="O8295" s="578"/>
      <c r="P8295" s="547"/>
      <c r="Q8295" s="547"/>
      <c r="R8295" s="547"/>
    </row>
    <row r="8296" spans="6:18" s="577" customFormat="1">
      <c r="F8296" s="545"/>
      <c r="H8296" s="545"/>
      <c r="J8296" s="545"/>
      <c r="O8296" s="578"/>
      <c r="P8296" s="547"/>
      <c r="Q8296" s="547"/>
      <c r="R8296" s="547"/>
    </row>
    <row r="8297" spans="6:18" s="577" customFormat="1">
      <c r="F8297" s="545"/>
      <c r="H8297" s="545"/>
      <c r="J8297" s="545"/>
      <c r="O8297" s="578"/>
      <c r="P8297" s="547"/>
      <c r="Q8297" s="547"/>
      <c r="R8297" s="547"/>
    </row>
    <row r="8298" spans="6:18" s="577" customFormat="1">
      <c r="F8298" s="545"/>
      <c r="H8298" s="545"/>
      <c r="J8298" s="545"/>
      <c r="O8298" s="578"/>
      <c r="P8298" s="547"/>
      <c r="Q8298" s="547"/>
      <c r="R8298" s="547"/>
    </row>
    <row r="8299" spans="6:18" s="577" customFormat="1">
      <c r="F8299" s="545"/>
      <c r="H8299" s="545"/>
      <c r="J8299" s="545"/>
      <c r="O8299" s="578"/>
      <c r="P8299" s="547"/>
      <c r="Q8299" s="547"/>
      <c r="R8299" s="547"/>
    </row>
    <row r="8300" spans="6:18" s="577" customFormat="1">
      <c r="F8300" s="545"/>
      <c r="H8300" s="545"/>
      <c r="J8300" s="545"/>
      <c r="O8300" s="578"/>
      <c r="P8300" s="547"/>
      <c r="Q8300" s="547"/>
      <c r="R8300" s="547"/>
    </row>
    <row r="8301" spans="6:18" s="577" customFormat="1">
      <c r="F8301" s="545"/>
      <c r="H8301" s="545"/>
      <c r="J8301" s="545"/>
      <c r="O8301" s="578"/>
      <c r="P8301" s="547"/>
      <c r="Q8301" s="547"/>
      <c r="R8301" s="547"/>
    </row>
    <row r="8302" spans="6:18" s="577" customFormat="1">
      <c r="F8302" s="545"/>
      <c r="H8302" s="545"/>
      <c r="J8302" s="545"/>
      <c r="O8302" s="578"/>
      <c r="P8302" s="547"/>
      <c r="Q8302" s="547"/>
      <c r="R8302" s="547"/>
    </row>
    <row r="8303" spans="6:18" s="577" customFormat="1">
      <c r="F8303" s="545"/>
      <c r="H8303" s="545"/>
      <c r="J8303" s="545"/>
      <c r="O8303" s="578"/>
      <c r="P8303" s="547"/>
      <c r="Q8303" s="547"/>
      <c r="R8303" s="547"/>
    </row>
    <row r="8304" spans="6:18" s="577" customFormat="1">
      <c r="F8304" s="545"/>
      <c r="H8304" s="545"/>
      <c r="J8304" s="545"/>
      <c r="O8304" s="578"/>
      <c r="P8304" s="547"/>
      <c r="Q8304" s="547"/>
      <c r="R8304" s="547"/>
    </row>
    <row r="8305" spans="6:18" s="577" customFormat="1">
      <c r="F8305" s="545"/>
      <c r="H8305" s="545"/>
      <c r="J8305" s="545"/>
      <c r="O8305" s="578"/>
      <c r="P8305" s="547"/>
      <c r="Q8305" s="547"/>
      <c r="R8305" s="547"/>
    </row>
    <row r="8306" spans="6:18" s="577" customFormat="1">
      <c r="F8306" s="545"/>
      <c r="H8306" s="545"/>
      <c r="J8306" s="545"/>
      <c r="O8306" s="578"/>
      <c r="P8306" s="547"/>
      <c r="Q8306" s="547"/>
      <c r="R8306" s="547"/>
    </row>
    <row r="8307" spans="6:18" s="577" customFormat="1">
      <c r="F8307" s="545"/>
      <c r="H8307" s="545"/>
      <c r="J8307" s="545"/>
      <c r="O8307" s="578"/>
      <c r="P8307" s="547"/>
      <c r="Q8307" s="547"/>
      <c r="R8307" s="547"/>
    </row>
    <row r="8308" spans="6:18" s="577" customFormat="1">
      <c r="F8308" s="545"/>
      <c r="H8308" s="545"/>
      <c r="J8308" s="545"/>
      <c r="O8308" s="578"/>
      <c r="P8308" s="547"/>
      <c r="Q8308" s="547"/>
      <c r="R8308" s="547"/>
    </row>
    <row r="8309" spans="6:18" s="577" customFormat="1">
      <c r="F8309" s="545"/>
      <c r="H8309" s="545"/>
      <c r="J8309" s="545"/>
      <c r="O8309" s="578"/>
      <c r="P8309" s="547"/>
      <c r="Q8309" s="547"/>
      <c r="R8309" s="547"/>
    </row>
    <row r="8310" spans="6:18" s="577" customFormat="1">
      <c r="F8310" s="545"/>
      <c r="H8310" s="545"/>
      <c r="J8310" s="545"/>
      <c r="O8310" s="578"/>
      <c r="P8310" s="547"/>
      <c r="Q8310" s="547"/>
      <c r="R8310" s="547"/>
    </row>
    <row r="8311" spans="6:18" s="577" customFormat="1">
      <c r="F8311" s="545"/>
      <c r="H8311" s="545"/>
      <c r="J8311" s="545"/>
      <c r="O8311" s="578"/>
      <c r="P8311" s="547"/>
      <c r="Q8311" s="547"/>
      <c r="R8311" s="547"/>
    </row>
    <row r="8312" spans="6:18" s="577" customFormat="1">
      <c r="F8312" s="545"/>
      <c r="H8312" s="545"/>
      <c r="J8312" s="545"/>
      <c r="O8312" s="578"/>
      <c r="P8312" s="547"/>
      <c r="Q8312" s="547"/>
      <c r="R8312" s="547"/>
    </row>
    <row r="8313" spans="6:18" s="577" customFormat="1">
      <c r="F8313" s="545"/>
      <c r="H8313" s="545"/>
      <c r="J8313" s="545"/>
      <c r="O8313" s="578"/>
      <c r="P8313" s="547"/>
      <c r="Q8313" s="547"/>
      <c r="R8313" s="547"/>
    </row>
    <row r="8314" spans="6:18" s="577" customFormat="1">
      <c r="F8314" s="545"/>
      <c r="H8314" s="545"/>
      <c r="J8314" s="545"/>
      <c r="O8314" s="578"/>
      <c r="P8314" s="547"/>
      <c r="Q8314" s="547"/>
      <c r="R8314" s="547"/>
    </row>
    <row r="8315" spans="6:18" s="577" customFormat="1">
      <c r="F8315" s="545"/>
      <c r="H8315" s="545"/>
      <c r="J8315" s="545"/>
      <c r="O8315" s="578"/>
      <c r="P8315" s="547"/>
      <c r="Q8315" s="547"/>
      <c r="R8315" s="547"/>
    </row>
    <row r="8316" spans="6:18" s="577" customFormat="1">
      <c r="F8316" s="545"/>
      <c r="H8316" s="545"/>
      <c r="J8316" s="545"/>
      <c r="O8316" s="578"/>
      <c r="P8316" s="547"/>
      <c r="Q8316" s="547"/>
      <c r="R8316" s="547"/>
    </row>
    <row r="8317" spans="6:18" s="577" customFormat="1">
      <c r="F8317" s="545"/>
      <c r="H8317" s="545"/>
      <c r="J8317" s="545"/>
      <c r="O8317" s="578"/>
      <c r="P8317" s="547"/>
      <c r="Q8317" s="547"/>
      <c r="R8317" s="547"/>
    </row>
    <row r="8318" spans="6:18" s="577" customFormat="1">
      <c r="F8318" s="545"/>
      <c r="H8318" s="545"/>
      <c r="J8318" s="545"/>
      <c r="O8318" s="578"/>
      <c r="P8318" s="547"/>
      <c r="Q8318" s="547"/>
      <c r="R8318" s="547"/>
    </row>
    <row r="8319" spans="6:18" s="577" customFormat="1">
      <c r="F8319" s="545"/>
      <c r="H8319" s="545"/>
      <c r="J8319" s="545"/>
      <c r="O8319" s="578"/>
      <c r="P8319" s="547"/>
      <c r="Q8319" s="547"/>
      <c r="R8319" s="547"/>
    </row>
    <row r="8320" spans="6:18" s="577" customFormat="1">
      <c r="F8320" s="545"/>
      <c r="H8320" s="545"/>
      <c r="J8320" s="545"/>
      <c r="O8320" s="578"/>
      <c r="P8320" s="547"/>
      <c r="Q8320" s="547"/>
      <c r="R8320" s="547"/>
    </row>
    <row r="8321" spans="6:18" s="577" customFormat="1">
      <c r="F8321" s="545"/>
      <c r="H8321" s="545"/>
      <c r="J8321" s="545"/>
      <c r="O8321" s="578"/>
      <c r="P8321" s="547"/>
      <c r="Q8321" s="547"/>
      <c r="R8321" s="547"/>
    </row>
    <row r="8322" spans="6:18" s="577" customFormat="1">
      <c r="F8322" s="545"/>
      <c r="H8322" s="545"/>
      <c r="J8322" s="545"/>
      <c r="O8322" s="578"/>
      <c r="P8322" s="547"/>
      <c r="Q8322" s="547"/>
      <c r="R8322" s="547"/>
    </row>
    <row r="8323" spans="6:18" s="577" customFormat="1">
      <c r="F8323" s="545"/>
      <c r="H8323" s="545"/>
      <c r="J8323" s="545"/>
      <c r="O8323" s="578"/>
      <c r="P8323" s="547"/>
      <c r="Q8323" s="547"/>
      <c r="R8323" s="547"/>
    </row>
    <row r="8324" spans="6:18" s="577" customFormat="1">
      <c r="F8324" s="545"/>
      <c r="H8324" s="545"/>
      <c r="J8324" s="545"/>
      <c r="O8324" s="578"/>
      <c r="P8324" s="547"/>
      <c r="Q8324" s="547"/>
      <c r="R8324" s="547"/>
    </row>
    <row r="8325" spans="6:18" s="577" customFormat="1">
      <c r="F8325" s="545"/>
      <c r="H8325" s="545"/>
      <c r="J8325" s="545"/>
      <c r="O8325" s="578"/>
      <c r="P8325" s="547"/>
      <c r="Q8325" s="547"/>
      <c r="R8325" s="547"/>
    </row>
    <row r="8326" spans="6:18" s="577" customFormat="1">
      <c r="F8326" s="545"/>
      <c r="H8326" s="545"/>
      <c r="J8326" s="545"/>
      <c r="O8326" s="578"/>
      <c r="P8326" s="547"/>
      <c r="Q8326" s="547"/>
      <c r="R8326" s="547"/>
    </row>
    <row r="8327" spans="6:18" s="577" customFormat="1">
      <c r="F8327" s="545"/>
      <c r="H8327" s="545"/>
      <c r="J8327" s="545"/>
      <c r="O8327" s="578"/>
      <c r="P8327" s="547"/>
      <c r="Q8327" s="547"/>
      <c r="R8327" s="547"/>
    </row>
    <row r="8328" spans="6:18" s="577" customFormat="1">
      <c r="F8328" s="545"/>
      <c r="H8328" s="545"/>
      <c r="J8328" s="545"/>
      <c r="O8328" s="578"/>
      <c r="P8328" s="547"/>
      <c r="Q8328" s="547"/>
      <c r="R8328" s="547"/>
    </row>
    <row r="8329" spans="6:18" s="577" customFormat="1">
      <c r="F8329" s="545"/>
      <c r="H8329" s="545"/>
      <c r="J8329" s="545"/>
      <c r="O8329" s="578"/>
      <c r="P8329" s="547"/>
      <c r="Q8329" s="547"/>
      <c r="R8329" s="547"/>
    </row>
    <row r="8330" spans="6:18" s="577" customFormat="1">
      <c r="F8330" s="545"/>
      <c r="H8330" s="545"/>
      <c r="J8330" s="545"/>
      <c r="O8330" s="578"/>
      <c r="P8330" s="547"/>
      <c r="Q8330" s="547"/>
      <c r="R8330" s="547"/>
    </row>
    <row r="8331" spans="6:18" s="577" customFormat="1">
      <c r="F8331" s="545"/>
      <c r="H8331" s="545"/>
      <c r="J8331" s="545"/>
      <c r="O8331" s="578"/>
      <c r="P8331" s="547"/>
      <c r="Q8331" s="547"/>
      <c r="R8331" s="547"/>
    </row>
    <row r="8332" spans="6:18" s="577" customFormat="1">
      <c r="F8332" s="545"/>
      <c r="H8332" s="545"/>
      <c r="J8332" s="545"/>
      <c r="O8332" s="578"/>
      <c r="P8332" s="547"/>
      <c r="Q8332" s="547"/>
      <c r="R8332" s="547"/>
    </row>
    <row r="8333" spans="6:18" s="577" customFormat="1">
      <c r="F8333" s="545"/>
      <c r="H8333" s="545"/>
      <c r="J8333" s="545"/>
      <c r="O8333" s="578"/>
      <c r="P8333" s="547"/>
      <c r="Q8333" s="547"/>
      <c r="R8333" s="547"/>
    </row>
    <row r="8334" spans="6:18" s="577" customFormat="1">
      <c r="F8334" s="545"/>
      <c r="H8334" s="545"/>
      <c r="J8334" s="545"/>
      <c r="O8334" s="578"/>
      <c r="P8334" s="547"/>
      <c r="Q8334" s="547"/>
      <c r="R8334" s="547"/>
    </row>
    <row r="8335" spans="6:18" s="577" customFormat="1">
      <c r="F8335" s="545"/>
      <c r="H8335" s="545"/>
      <c r="J8335" s="545"/>
      <c r="O8335" s="578"/>
      <c r="P8335" s="547"/>
      <c r="Q8335" s="547"/>
      <c r="R8335" s="547"/>
    </row>
    <row r="8336" spans="6:18" s="577" customFormat="1">
      <c r="F8336" s="545"/>
      <c r="H8336" s="545"/>
      <c r="J8336" s="545"/>
      <c r="O8336" s="578"/>
      <c r="P8336" s="547"/>
      <c r="Q8336" s="547"/>
      <c r="R8336" s="547"/>
    </row>
    <row r="8337" spans="6:18" s="577" customFormat="1">
      <c r="F8337" s="545"/>
      <c r="H8337" s="545"/>
      <c r="J8337" s="545"/>
      <c r="O8337" s="578"/>
      <c r="P8337" s="547"/>
      <c r="Q8337" s="547"/>
      <c r="R8337" s="547"/>
    </row>
    <row r="8338" spans="6:18" s="577" customFormat="1">
      <c r="F8338" s="545"/>
      <c r="H8338" s="545"/>
      <c r="J8338" s="545"/>
      <c r="O8338" s="578"/>
      <c r="P8338" s="547"/>
      <c r="Q8338" s="547"/>
      <c r="R8338" s="547"/>
    </row>
    <row r="8339" spans="6:18" s="577" customFormat="1">
      <c r="F8339" s="545"/>
      <c r="H8339" s="545"/>
      <c r="J8339" s="545"/>
      <c r="O8339" s="578"/>
      <c r="P8339" s="547"/>
      <c r="Q8339" s="547"/>
      <c r="R8339" s="547"/>
    </row>
    <row r="8340" spans="6:18" s="577" customFormat="1">
      <c r="F8340" s="545"/>
      <c r="H8340" s="545"/>
      <c r="J8340" s="545"/>
      <c r="O8340" s="578"/>
      <c r="P8340" s="547"/>
      <c r="Q8340" s="547"/>
      <c r="R8340" s="547"/>
    </row>
    <row r="8341" spans="6:18" s="577" customFormat="1">
      <c r="F8341" s="545"/>
      <c r="H8341" s="545"/>
      <c r="J8341" s="545"/>
      <c r="O8341" s="578"/>
      <c r="P8341" s="547"/>
      <c r="Q8341" s="547"/>
      <c r="R8341" s="547"/>
    </row>
    <row r="8342" spans="6:18" s="577" customFormat="1">
      <c r="F8342" s="545"/>
      <c r="H8342" s="545"/>
      <c r="J8342" s="545"/>
      <c r="O8342" s="578"/>
      <c r="P8342" s="547"/>
      <c r="Q8342" s="547"/>
      <c r="R8342" s="547"/>
    </row>
    <row r="8343" spans="6:18" s="577" customFormat="1">
      <c r="F8343" s="545"/>
      <c r="H8343" s="545"/>
      <c r="J8343" s="545"/>
      <c r="O8343" s="578"/>
      <c r="P8343" s="547"/>
      <c r="Q8343" s="547"/>
      <c r="R8343" s="547"/>
    </row>
    <row r="8344" spans="6:18" s="577" customFormat="1">
      <c r="F8344" s="545"/>
      <c r="H8344" s="545"/>
      <c r="J8344" s="545"/>
      <c r="O8344" s="578"/>
      <c r="P8344" s="547"/>
      <c r="Q8344" s="547"/>
      <c r="R8344" s="547"/>
    </row>
    <row r="8345" spans="6:18" s="577" customFormat="1">
      <c r="F8345" s="545"/>
      <c r="H8345" s="545"/>
      <c r="J8345" s="545"/>
      <c r="O8345" s="578"/>
      <c r="P8345" s="547"/>
      <c r="Q8345" s="547"/>
      <c r="R8345" s="547"/>
    </row>
    <row r="8346" spans="6:18" s="577" customFormat="1">
      <c r="F8346" s="545"/>
      <c r="H8346" s="545"/>
      <c r="J8346" s="545"/>
      <c r="O8346" s="578"/>
      <c r="P8346" s="547"/>
      <c r="Q8346" s="547"/>
      <c r="R8346" s="547"/>
    </row>
    <row r="8347" spans="6:18" s="577" customFormat="1">
      <c r="F8347" s="545"/>
      <c r="H8347" s="545"/>
      <c r="J8347" s="545"/>
      <c r="O8347" s="578"/>
      <c r="P8347" s="547"/>
      <c r="Q8347" s="547"/>
      <c r="R8347" s="547"/>
    </row>
    <row r="8348" spans="6:18" s="577" customFormat="1">
      <c r="F8348" s="545"/>
      <c r="H8348" s="545"/>
      <c r="J8348" s="545"/>
      <c r="O8348" s="578"/>
      <c r="P8348" s="547"/>
      <c r="Q8348" s="547"/>
      <c r="R8348" s="547"/>
    </row>
    <row r="8349" spans="6:18" s="577" customFormat="1">
      <c r="F8349" s="545"/>
      <c r="H8349" s="545"/>
      <c r="J8349" s="545"/>
      <c r="O8349" s="578"/>
      <c r="P8349" s="547"/>
      <c r="Q8349" s="547"/>
      <c r="R8349" s="547"/>
    </row>
    <row r="8350" spans="6:18" s="577" customFormat="1">
      <c r="F8350" s="545"/>
      <c r="H8350" s="545"/>
      <c r="J8350" s="545"/>
      <c r="O8350" s="578"/>
      <c r="P8350" s="547"/>
      <c r="Q8350" s="547"/>
      <c r="R8350" s="547"/>
    </row>
    <row r="8351" spans="6:18" s="577" customFormat="1">
      <c r="F8351" s="545"/>
      <c r="H8351" s="545"/>
      <c r="J8351" s="545"/>
      <c r="O8351" s="578"/>
      <c r="P8351" s="547"/>
      <c r="Q8351" s="547"/>
      <c r="R8351" s="547"/>
    </row>
    <row r="8352" spans="6:18" s="577" customFormat="1">
      <c r="F8352" s="545"/>
      <c r="H8352" s="545"/>
      <c r="J8352" s="545"/>
      <c r="O8352" s="578"/>
      <c r="P8352" s="547"/>
      <c r="Q8352" s="547"/>
      <c r="R8352" s="547"/>
    </row>
    <row r="8353" spans="6:18" s="577" customFormat="1">
      <c r="F8353" s="545"/>
      <c r="H8353" s="545"/>
      <c r="J8353" s="545"/>
      <c r="O8353" s="578"/>
      <c r="P8353" s="547"/>
      <c r="Q8353" s="547"/>
      <c r="R8353" s="547"/>
    </row>
    <row r="8354" spans="6:18" s="577" customFormat="1">
      <c r="F8354" s="545"/>
      <c r="H8354" s="545"/>
      <c r="J8354" s="545"/>
      <c r="O8354" s="578"/>
      <c r="P8354" s="547"/>
      <c r="Q8354" s="547"/>
      <c r="R8354" s="547"/>
    </row>
    <row r="8355" spans="6:18" s="577" customFormat="1">
      <c r="F8355" s="545"/>
      <c r="H8355" s="545"/>
      <c r="J8355" s="545"/>
      <c r="O8355" s="578"/>
      <c r="P8355" s="547"/>
      <c r="Q8355" s="547"/>
      <c r="R8355" s="547"/>
    </row>
    <row r="8356" spans="6:18" s="577" customFormat="1">
      <c r="F8356" s="545"/>
      <c r="H8356" s="545"/>
      <c r="J8356" s="545"/>
      <c r="O8356" s="578"/>
      <c r="P8356" s="547"/>
      <c r="Q8356" s="547"/>
      <c r="R8356" s="547"/>
    </row>
    <row r="8357" spans="6:18" s="577" customFormat="1">
      <c r="F8357" s="545"/>
      <c r="H8357" s="545"/>
      <c r="J8357" s="545"/>
      <c r="O8357" s="578"/>
      <c r="P8357" s="547"/>
      <c r="Q8357" s="547"/>
      <c r="R8357" s="547"/>
    </row>
    <row r="8358" spans="6:18" s="577" customFormat="1">
      <c r="F8358" s="545"/>
      <c r="H8358" s="545"/>
      <c r="J8358" s="545"/>
      <c r="O8358" s="578"/>
      <c r="P8358" s="547"/>
      <c r="Q8358" s="547"/>
      <c r="R8358" s="547"/>
    </row>
    <row r="8359" spans="6:18" s="577" customFormat="1">
      <c r="F8359" s="545"/>
      <c r="H8359" s="545"/>
      <c r="J8359" s="545"/>
      <c r="O8359" s="578"/>
      <c r="P8359" s="547"/>
      <c r="Q8359" s="547"/>
      <c r="R8359" s="547"/>
    </row>
    <row r="8360" spans="6:18" s="577" customFormat="1">
      <c r="F8360" s="545"/>
      <c r="H8360" s="545"/>
      <c r="J8360" s="545"/>
      <c r="O8360" s="578"/>
      <c r="P8360" s="547"/>
      <c r="Q8360" s="547"/>
      <c r="R8360" s="547"/>
    </row>
    <row r="8361" spans="6:18" s="577" customFormat="1">
      <c r="F8361" s="545"/>
      <c r="H8361" s="545"/>
      <c r="J8361" s="545"/>
      <c r="O8361" s="578"/>
      <c r="P8361" s="547"/>
      <c r="Q8361" s="547"/>
      <c r="R8361" s="547"/>
    </row>
    <row r="8362" spans="6:18" s="577" customFormat="1">
      <c r="F8362" s="545"/>
      <c r="H8362" s="545"/>
      <c r="J8362" s="545"/>
      <c r="O8362" s="578"/>
      <c r="P8362" s="547"/>
      <c r="Q8362" s="547"/>
      <c r="R8362" s="547"/>
    </row>
    <row r="8363" spans="6:18" s="577" customFormat="1">
      <c r="F8363" s="545"/>
      <c r="H8363" s="545"/>
      <c r="J8363" s="545"/>
      <c r="O8363" s="578"/>
      <c r="P8363" s="547"/>
      <c r="Q8363" s="547"/>
      <c r="R8363" s="547"/>
    </row>
    <row r="8364" spans="6:18" s="577" customFormat="1">
      <c r="F8364" s="545"/>
      <c r="H8364" s="545"/>
      <c r="J8364" s="545"/>
      <c r="O8364" s="578"/>
      <c r="P8364" s="547"/>
      <c r="Q8364" s="547"/>
      <c r="R8364" s="547"/>
    </row>
    <row r="8365" spans="6:18" s="577" customFormat="1">
      <c r="F8365" s="545"/>
      <c r="H8365" s="545"/>
      <c r="J8365" s="545"/>
      <c r="O8365" s="578"/>
      <c r="P8365" s="547"/>
      <c r="Q8365" s="547"/>
      <c r="R8365" s="547"/>
    </row>
    <row r="8366" spans="6:18" s="577" customFormat="1">
      <c r="F8366" s="545"/>
      <c r="H8366" s="545"/>
      <c r="J8366" s="545"/>
      <c r="O8366" s="578"/>
      <c r="P8366" s="547"/>
      <c r="Q8366" s="547"/>
      <c r="R8366" s="547"/>
    </row>
    <row r="8367" spans="6:18" s="577" customFormat="1">
      <c r="F8367" s="545"/>
      <c r="H8367" s="545"/>
      <c r="J8367" s="545"/>
      <c r="O8367" s="578"/>
      <c r="P8367" s="547"/>
      <c r="Q8367" s="547"/>
      <c r="R8367" s="547"/>
    </row>
    <row r="8368" spans="6:18" s="577" customFormat="1">
      <c r="F8368" s="545"/>
      <c r="H8368" s="545"/>
      <c r="J8368" s="545"/>
      <c r="O8368" s="578"/>
      <c r="P8368" s="547"/>
      <c r="Q8368" s="547"/>
      <c r="R8368" s="547"/>
    </row>
    <row r="8369" spans="6:18" s="577" customFormat="1">
      <c r="F8369" s="545"/>
      <c r="H8369" s="545"/>
      <c r="J8369" s="545"/>
      <c r="O8369" s="578"/>
      <c r="P8369" s="547"/>
      <c r="Q8369" s="547"/>
      <c r="R8369" s="547"/>
    </row>
    <row r="8370" spans="6:18" s="577" customFormat="1">
      <c r="F8370" s="545"/>
      <c r="H8370" s="545"/>
      <c r="J8370" s="545"/>
      <c r="O8370" s="578"/>
      <c r="P8370" s="547"/>
      <c r="Q8370" s="547"/>
      <c r="R8370" s="547"/>
    </row>
    <row r="8371" spans="6:18" s="577" customFormat="1">
      <c r="F8371" s="545"/>
      <c r="H8371" s="545"/>
      <c r="J8371" s="545"/>
      <c r="O8371" s="578"/>
      <c r="P8371" s="547"/>
      <c r="Q8371" s="547"/>
      <c r="R8371" s="547"/>
    </row>
    <row r="8372" spans="6:18" s="577" customFormat="1">
      <c r="F8372" s="545"/>
      <c r="H8372" s="545"/>
      <c r="J8372" s="545"/>
      <c r="O8372" s="578"/>
      <c r="P8372" s="547"/>
      <c r="Q8372" s="547"/>
      <c r="R8372" s="547"/>
    </row>
    <row r="8373" spans="6:18" s="577" customFormat="1">
      <c r="F8373" s="545"/>
      <c r="H8373" s="545"/>
      <c r="J8373" s="545"/>
      <c r="O8373" s="578"/>
      <c r="P8373" s="547"/>
      <c r="Q8373" s="547"/>
      <c r="R8373" s="547"/>
    </row>
    <row r="8374" spans="6:18" s="577" customFormat="1">
      <c r="F8374" s="545"/>
      <c r="H8374" s="545"/>
      <c r="J8374" s="545"/>
      <c r="O8374" s="578"/>
      <c r="P8374" s="547"/>
      <c r="Q8374" s="547"/>
      <c r="R8374" s="547"/>
    </row>
    <row r="8375" spans="6:18" s="577" customFormat="1">
      <c r="F8375" s="545"/>
      <c r="H8375" s="545"/>
      <c r="J8375" s="545"/>
      <c r="O8375" s="578"/>
      <c r="P8375" s="547"/>
      <c r="Q8375" s="547"/>
      <c r="R8375" s="547"/>
    </row>
    <row r="8376" spans="6:18" s="577" customFormat="1">
      <c r="F8376" s="545"/>
      <c r="H8376" s="545"/>
      <c r="J8376" s="545"/>
      <c r="O8376" s="578"/>
      <c r="P8376" s="547"/>
      <c r="Q8376" s="547"/>
      <c r="R8376" s="547"/>
    </row>
    <row r="8377" spans="6:18" s="577" customFormat="1">
      <c r="F8377" s="545"/>
      <c r="H8377" s="545"/>
      <c r="J8377" s="545"/>
      <c r="O8377" s="578"/>
      <c r="P8377" s="547"/>
      <c r="Q8377" s="547"/>
      <c r="R8377" s="547"/>
    </row>
    <row r="8378" spans="6:18" s="577" customFormat="1">
      <c r="F8378" s="545"/>
      <c r="H8378" s="545"/>
      <c r="J8378" s="545"/>
      <c r="O8378" s="578"/>
      <c r="P8378" s="547"/>
      <c r="Q8378" s="547"/>
      <c r="R8378" s="547"/>
    </row>
    <row r="8379" spans="6:18" s="577" customFormat="1">
      <c r="F8379" s="545"/>
      <c r="H8379" s="545"/>
      <c r="J8379" s="545"/>
      <c r="O8379" s="578"/>
      <c r="P8379" s="547"/>
      <c r="Q8379" s="547"/>
      <c r="R8379" s="547"/>
    </row>
    <row r="8380" spans="6:18" s="577" customFormat="1">
      <c r="F8380" s="545"/>
      <c r="H8380" s="545"/>
      <c r="J8380" s="545"/>
      <c r="O8380" s="578"/>
      <c r="P8380" s="547"/>
      <c r="Q8380" s="547"/>
      <c r="R8380" s="547"/>
    </row>
    <row r="8381" spans="6:18" s="577" customFormat="1">
      <c r="F8381" s="545"/>
      <c r="H8381" s="545"/>
      <c r="J8381" s="545"/>
      <c r="O8381" s="578"/>
      <c r="P8381" s="547"/>
      <c r="Q8381" s="547"/>
      <c r="R8381" s="547"/>
    </row>
    <row r="8382" spans="6:18" s="577" customFormat="1">
      <c r="F8382" s="545"/>
      <c r="H8382" s="545"/>
      <c r="J8382" s="545"/>
      <c r="O8382" s="578"/>
      <c r="P8382" s="547"/>
      <c r="Q8382" s="547"/>
      <c r="R8382" s="547"/>
    </row>
    <row r="8383" spans="6:18" s="577" customFormat="1">
      <c r="F8383" s="545"/>
      <c r="H8383" s="545"/>
      <c r="J8383" s="545"/>
      <c r="O8383" s="578"/>
      <c r="P8383" s="547"/>
      <c r="Q8383" s="547"/>
      <c r="R8383" s="547"/>
    </row>
    <row r="8384" spans="6:18" s="577" customFormat="1">
      <c r="F8384" s="545"/>
      <c r="H8384" s="545"/>
      <c r="J8384" s="545"/>
      <c r="O8384" s="578"/>
      <c r="P8384" s="547"/>
      <c r="Q8384" s="547"/>
      <c r="R8384" s="547"/>
    </row>
    <row r="8385" spans="6:18" s="577" customFormat="1">
      <c r="F8385" s="545"/>
      <c r="H8385" s="545"/>
      <c r="J8385" s="545"/>
      <c r="O8385" s="578"/>
      <c r="P8385" s="547"/>
      <c r="Q8385" s="547"/>
      <c r="R8385" s="547"/>
    </row>
    <row r="8386" spans="6:18" s="577" customFormat="1">
      <c r="F8386" s="545"/>
      <c r="H8386" s="545"/>
      <c r="J8386" s="545"/>
      <c r="O8386" s="578"/>
      <c r="P8386" s="547"/>
      <c r="Q8386" s="547"/>
      <c r="R8386" s="547"/>
    </row>
    <row r="8387" spans="6:18" s="577" customFormat="1">
      <c r="F8387" s="545"/>
      <c r="H8387" s="545"/>
      <c r="J8387" s="545"/>
      <c r="O8387" s="578"/>
      <c r="P8387" s="547"/>
      <c r="Q8387" s="547"/>
      <c r="R8387" s="547"/>
    </row>
    <row r="8388" spans="6:18" s="577" customFormat="1">
      <c r="F8388" s="545"/>
      <c r="H8388" s="545"/>
      <c r="J8388" s="545"/>
      <c r="O8388" s="578"/>
      <c r="P8388" s="547"/>
      <c r="Q8388" s="547"/>
      <c r="R8388" s="547"/>
    </row>
    <row r="8389" spans="6:18" s="577" customFormat="1">
      <c r="F8389" s="545"/>
      <c r="H8389" s="545"/>
      <c r="J8389" s="545"/>
      <c r="O8389" s="578"/>
      <c r="P8389" s="547"/>
      <c r="Q8389" s="547"/>
      <c r="R8389" s="547"/>
    </row>
    <row r="8390" spans="6:18" s="577" customFormat="1">
      <c r="F8390" s="545"/>
      <c r="H8390" s="545"/>
      <c r="J8390" s="545"/>
      <c r="O8390" s="578"/>
      <c r="P8390" s="547"/>
      <c r="Q8390" s="547"/>
      <c r="R8390" s="547"/>
    </row>
    <row r="8391" spans="6:18" s="577" customFormat="1">
      <c r="F8391" s="545"/>
      <c r="H8391" s="545"/>
      <c r="J8391" s="545"/>
      <c r="O8391" s="578"/>
      <c r="P8391" s="547"/>
      <c r="Q8391" s="547"/>
      <c r="R8391" s="547"/>
    </row>
    <row r="8392" spans="6:18" s="577" customFormat="1">
      <c r="F8392" s="545"/>
      <c r="H8392" s="545"/>
      <c r="J8392" s="545"/>
      <c r="O8392" s="578"/>
      <c r="P8392" s="547"/>
      <c r="Q8392" s="547"/>
      <c r="R8392" s="547"/>
    </row>
    <row r="8393" spans="6:18" s="577" customFormat="1">
      <c r="F8393" s="545"/>
      <c r="H8393" s="545"/>
      <c r="J8393" s="545"/>
      <c r="O8393" s="578"/>
      <c r="P8393" s="547"/>
      <c r="Q8393" s="547"/>
      <c r="R8393" s="547"/>
    </row>
    <row r="8394" spans="6:18" s="577" customFormat="1">
      <c r="F8394" s="545"/>
      <c r="H8394" s="545"/>
      <c r="J8394" s="545"/>
      <c r="O8394" s="578"/>
      <c r="P8394" s="547"/>
      <c r="Q8394" s="547"/>
      <c r="R8394" s="547"/>
    </row>
    <row r="8395" spans="6:18" s="577" customFormat="1">
      <c r="F8395" s="545"/>
      <c r="H8395" s="545"/>
      <c r="J8395" s="545"/>
      <c r="O8395" s="578"/>
      <c r="P8395" s="547"/>
      <c r="Q8395" s="547"/>
      <c r="R8395" s="547"/>
    </row>
    <row r="8396" spans="6:18" s="577" customFormat="1">
      <c r="F8396" s="545"/>
      <c r="H8396" s="545"/>
      <c r="J8396" s="545"/>
      <c r="O8396" s="578"/>
      <c r="P8396" s="547"/>
      <c r="Q8396" s="547"/>
      <c r="R8396" s="547"/>
    </row>
    <row r="8397" spans="6:18" s="577" customFormat="1">
      <c r="F8397" s="545"/>
      <c r="H8397" s="545"/>
      <c r="J8397" s="545"/>
      <c r="O8397" s="578"/>
      <c r="P8397" s="547"/>
      <c r="Q8397" s="547"/>
      <c r="R8397" s="547"/>
    </row>
    <row r="8398" spans="6:18" s="577" customFormat="1">
      <c r="F8398" s="545"/>
      <c r="H8398" s="545"/>
      <c r="J8398" s="545"/>
      <c r="O8398" s="578"/>
      <c r="P8398" s="547"/>
      <c r="Q8398" s="547"/>
      <c r="R8398" s="547"/>
    </row>
    <row r="8399" spans="6:18" s="577" customFormat="1">
      <c r="F8399" s="545"/>
      <c r="H8399" s="545"/>
      <c r="J8399" s="545"/>
      <c r="O8399" s="578"/>
      <c r="P8399" s="547"/>
      <c r="Q8399" s="547"/>
      <c r="R8399" s="547"/>
    </row>
    <row r="8400" spans="6:18" s="577" customFormat="1">
      <c r="F8400" s="545"/>
      <c r="H8400" s="545"/>
      <c r="J8400" s="545"/>
      <c r="O8400" s="578"/>
      <c r="P8400" s="547"/>
      <c r="Q8400" s="547"/>
      <c r="R8400" s="547"/>
    </row>
    <row r="8401" spans="6:18" s="577" customFormat="1">
      <c r="F8401" s="545"/>
      <c r="H8401" s="545"/>
      <c r="J8401" s="545"/>
      <c r="O8401" s="578"/>
      <c r="P8401" s="547"/>
      <c r="Q8401" s="547"/>
      <c r="R8401" s="547"/>
    </row>
    <row r="8402" spans="6:18" s="577" customFormat="1">
      <c r="F8402" s="545"/>
      <c r="H8402" s="545"/>
      <c r="J8402" s="545"/>
      <c r="O8402" s="578"/>
      <c r="P8402" s="547"/>
      <c r="Q8402" s="547"/>
      <c r="R8402" s="547"/>
    </row>
    <row r="8403" spans="6:18" s="577" customFormat="1">
      <c r="F8403" s="545"/>
      <c r="H8403" s="545"/>
      <c r="J8403" s="545"/>
      <c r="O8403" s="578"/>
      <c r="P8403" s="547"/>
      <c r="Q8403" s="547"/>
      <c r="R8403" s="547"/>
    </row>
    <row r="8404" spans="6:18" s="577" customFormat="1">
      <c r="F8404" s="545"/>
      <c r="H8404" s="545"/>
      <c r="J8404" s="545"/>
      <c r="O8404" s="578"/>
      <c r="P8404" s="547"/>
      <c r="Q8404" s="547"/>
      <c r="R8404" s="547"/>
    </row>
    <row r="8405" spans="6:18" s="577" customFormat="1">
      <c r="F8405" s="545"/>
      <c r="H8405" s="545"/>
      <c r="J8405" s="545"/>
      <c r="O8405" s="578"/>
      <c r="P8405" s="547"/>
      <c r="Q8405" s="547"/>
      <c r="R8405" s="547"/>
    </row>
    <row r="8406" spans="6:18" s="577" customFormat="1">
      <c r="F8406" s="545"/>
      <c r="H8406" s="545"/>
      <c r="J8406" s="545"/>
      <c r="O8406" s="578"/>
      <c r="P8406" s="547"/>
      <c r="Q8406" s="547"/>
      <c r="R8406" s="547"/>
    </row>
    <row r="8407" spans="6:18" s="577" customFormat="1">
      <c r="F8407" s="545"/>
      <c r="H8407" s="545"/>
      <c r="J8407" s="545"/>
      <c r="O8407" s="578"/>
      <c r="P8407" s="547"/>
      <c r="Q8407" s="547"/>
      <c r="R8407" s="547"/>
    </row>
    <row r="8408" spans="6:18" s="577" customFormat="1">
      <c r="F8408" s="545"/>
      <c r="H8408" s="545"/>
      <c r="J8408" s="545"/>
      <c r="O8408" s="578"/>
      <c r="P8408" s="547"/>
      <c r="Q8408" s="547"/>
      <c r="R8408" s="547"/>
    </row>
    <row r="8409" spans="6:18" s="577" customFormat="1">
      <c r="F8409" s="545"/>
      <c r="H8409" s="545"/>
      <c r="J8409" s="545"/>
      <c r="O8409" s="578"/>
      <c r="P8409" s="547"/>
      <c r="Q8409" s="547"/>
      <c r="R8409" s="547"/>
    </row>
    <row r="8410" spans="6:18" s="577" customFormat="1">
      <c r="F8410" s="545"/>
      <c r="H8410" s="545"/>
      <c r="J8410" s="545"/>
      <c r="O8410" s="578"/>
      <c r="P8410" s="547"/>
      <c r="Q8410" s="547"/>
      <c r="R8410" s="547"/>
    </row>
    <row r="8411" spans="6:18" s="577" customFormat="1">
      <c r="F8411" s="545"/>
      <c r="H8411" s="545"/>
      <c r="J8411" s="545"/>
      <c r="O8411" s="578"/>
      <c r="P8411" s="547"/>
      <c r="Q8411" s="547"/>
      <c r="R8411" s="547"/>
    </row>
    <row r="8412" spans="6:18" s="577" customFormat="1">
      <c r="F8412" s="545"/>
      <c r="H8412" s="545"/>
      <c r="J8412" s="545"/>
      <c r="O8412" s="578"/>
      <c r="P8412" s="547"/>
      <c r="Q8412" s="547"/>
      <c r="R8412" s="547"/>
    </row>
    <row r="8413" spans="6:18" s="577" customFormat="1">
      <c r="F8413" s="545"/>
      <c r="H8413" s="545"/>
      <c r="J8413" s="545"/>
      <c r="O8413" s="578"/>
      <c r="P8413" s="547"/>
      <c r="Q8413" s="547"/>
      <c r="R8413" s="547"/>
    </row>
    <row r="8414" spans="6:18" s="577" customFormat="1">
      <c r="F8414" s="545"/>
      <c r="H8414" s="545"/>
      <c r="J8414" s="545"/>
      <c r="O8414" s="578"/>
      <c r="P8414" s="547"/>
      <c r="Q8414" s="547"/>
      <c r="R8414" s="547"/>
    </row>
    <row r="8415" spans="6:18" s="577" customFormat="1">
      <c r="F8415" s="545"/>
      <c r="H8415" s="545"/>
      <c r="J8415" s="545"/>
      <c r="O8415" s="578"/>
      <c r="P8415" s="547"/>
      <c r="Q8415" s="547"/>
      <c r="R8415" s="547"/>
    </row>
    <row r="8416" spans="6:18" s="577" customFormat="1">
      <c r="F8416" s="545"/>
      <c r="H8416" s="545"/>
      <c r="J8416" s="545"/>
      <c r="O8416" s="578"/>
      <c r="P8416" s="547"/>
      <c r="Q8416" s="547"/>
      <c r="R8416" s="547"/>
    </row>
    <row r="8417" spans="6:18" s="577" customFormat="1">
      <c r="F8417" s="545"/>
      <c r="H8417" s="545"/>
      <c r="J8417" s="545"/>
      <c r="O8417" s="578"/>
      <c r="P8417" s="547"/>
      <c r="Q8417" s="547"/>
      <c r="R8417" s="547"/>
    </row>
    <row r="8418" spans="6:18" s="577" customFormat="1">
      <c r="F8418" s="545"/>
      <c r="H8418" s="545"/>
      <c r="J8418" s="545"/>
      <c r="O8418" s="578"/>
      <c r="P8418" s="547"/>
      <c r="Q8418" s="547"/>
      <c r="R8418" s="547"/>
    </row>
    <row r="8419" spans="6:18" s="577" customFormat="1">
      <c r="F8419" s="545"/>
      <c r="H8419" s="545"/>
      <c r="J8419" s="545"/>
      <c r="O8419" s="578"/>
      <c r="P8419" s="547"/>
      <c r="Q8419" s="547"/>
      <c r="R8419" s="547"/>
    </row>
    <row r="8420" spans="6:18" s="577" customFormat="1">
      <c r="F8420" s="545"/>
      <c r="H8420" s="545"/>
      <c r="J8420" s="545"/>
      <c r="O8420" s="578"/>
      <c r="P8420" s="547"/>
      <c r="Q8420" s="547"/>
      <c r="R8420" s="547"/>
    </row>
    <row r="8421" spans="6:18" s="577" customFormat="1">
      <c r="F8421" s="545"/>
      <c r="H8421" s="545"/>
      <c r="J8421" s="545"/>
      <c r="O8421" s="578"/>
      <c r="P8421" s="547"/>
      <c r="Q8421" s="547"/>
      <c r="R8421" s="547"/>
    </row>
    <row r="8422" spans="6:18" s="577" customFormat="1">
      <c r="F8422" s="545"/>
      <c r="H8422" s="545"/>
      <c r="J8422" s="545"/>
      <c r="O8422" s="578"/>
      <c r="P8422" s="547"/>
      <c r="Q8422" s="547"/>
      <c r="R8422" s="547"/>
    </row>
    <row r="8423" spans="6:18" s="577" customFormat="1">
      <c r="F8423" s="545"/>
      <c r="H8423" s="545"/>
      <c r="J8423" s="545"/>
      <c r="O8423" s="578"/>
      <c r="P8423" s="547"/>
      <c r="Q8423" s="547"/>
      <c r="R8423" s="547"/>
    </row>
    <row r="8424" spans="6:18" s="577" customFormat="1">
      <c r="F8424" s="545"/>
      <c r="H8424" s="545"/>
      <c r="J8424" s="545"/>
      <c r="O8424" s="578"/>
      <c r="P8424" s="547"/>
      <c r="Q8424" s="547"/>
      <c r="R8424" s="547"/>
    </row>
    <row r="8425" spans="6:18" s="577" customFormat="1">
      <c r="F8425" s="545"/>
      <c r="H8425" s="545"/>
      <c r="J8425" s="545"/>
      <c r="O8425" s="578"/>
      <c r="P8425" s="547"/>
      <c r="Q8425" s="547"/>
      <c r="R8425" s="547"/>
    </row>
    <row r="8426" spans="6:18" s="577" customFormat="1">
      <c r="F8426" s="545"/>
      <c r="H8426" s="545"/>
      <c r="J8426" s="545"/>
      <c r="O8426" s="578"/>
      <c r="P8426" s="547"/>
      <c r="Q8426" s="547"/>
      <c r="R8426" s="547"/>
    </row>
    <row r="8427" spans="6:18" s="577" customFormat="1">
      <c r="F8427" s="545"/>
      <c r="H8427" s="545"/>
      <c r="J8427" s="545"/>
      <c r="O8427" s="578"/>
      <c r="P8427" s="547"/>
      <c r="Q8427" s="547"/>
      <c r="R8427" s="547"/>
    </row>
    <row r="8428" spans="6:18" s="577" customFormat="1">
      <c r="F8428" s="545"/>
      <c r="H8428" s="545"/>
      <c r="J8428" s="545"/>
      <c r="O8428" s="578"/>
      <c r="P8428" s="547"/>
      <c r="Q8428" s="547"/>
      <c r="R8428" s="547"/>
    </row>
    <row r="8429" spans="6:18" s="577" customFormat="1">
      <c r="F8429" s="545"/>
      <c r="H8429" s="545"/>
      <c r="J8429" s="545"/>
      <c r="O8429" s="578"/>
      <c r="P8429" s="547"/>
      <c r="Q8429" s="547"/>
      <c r="R8429" s="547"/>
    </row>
    <row r="8430" spans="6:18" s="577" customFormat="1">
      <c r="F8430" s="545"/>
      <c r="H8430" s="545"/>
      <c r="J8430" s="545"/>
      <c r="O8430" s="578"/>
      <c r="P8430" s="547"/>
      <c r="Q8430" s="547"/>
      <c r="R8430" s="547"/>
    </row>
    <row r="8431" spans="6:18" s="577" customFormat="1">
      <c r="F8431" s="545"/>
      <c r="H8431" s="545"/>
      <c r="J8431" s="545"/>
      <c r="O8431" s="578"/>
      <c r="P8431" s="547"/>
      <c r="Q8431" s="547"/>
      <c r="R8431" s="547"/>
    </row>
    <row r="8432" spans="6:18" s="577" customFormat="1">
      <c r="F8432" s="545"/>
      <c r="H8432" s="545"/>
      <c r="J8432" s="545"/>
      <c r="O8432" s="578"/>
      <c r="P8432" s="547"/>
      <c r="Q8432" s="547"/>
      <c r="R8432" s="547"/>
    </row>
    <row r="8433" spans="6:18" s="577" customFormat="1">
      <c r="F8433" s="545"/>
      <c r="H8433" s="545"/>
      <c r="J8433" s="545"/>
      <c r="O8433" s="578"/>
      <c r="P8433" s="547"/>
      <c r="Q8433" s="547"/>
      <c r="R8433" s="547"/>
    </row>
    <row r="8434" spans="6:18" s="577" customFormat="1">
      <c r="F8434" s="545"/>
      <c r="H8434" s="545"/>
      <c r="J8434" s="545"/>
      <c r="O8434" s="578"/>
      <c r="P8434" s="547"/>
      <c r="Q8434" s="547"/>
      <c r="R8434" s="547"/>
    </row>
    <row r="8435" spans="6:18" s="577" customFormat="1">
      <c r="F8435" s="545"/>
      <c r="H8435" s="545"/>
      <c r="J8435" s="545"/>
      <c r="O8435" s="578"/>
      <c r="P8435" s="547"/>
      <c r="Q8435" s="547"/>
      <c r="R8435" s="547"/>
    </row>
    <row r="8436" spans="6:18" s="577" customFormat="1">
      <c r="F8436" s="545"/>
      <c r="H8436" s="545"/>
      <c r="J8436" s="545"/>
      <c r="O8436" s="578"/>
      <c r="P8436" s="547"/>
      <c r="Q8436" s="547"/>
      <c r="R8436" s="547"/>
    </row>
    <row r="8437" spans="6:18" s="577" customFormat="1">
      <c r="F8437" s="545"/>
      <c r="H8437" s="545"/>
      <c r="J8437" s="545"/>
      <c r="O8437" s="578"/>
      <c r="P8437" s="547"/>
      <c r="Q8437" s="547"/>
      <c r="R8437" s="547"/>
    </row>
    <row r="8438" spans="6:18" s="577" customFormat="1">
      <c r="F8438" s="545"/>
      <c r="H8438" s="545"/>
      <c r="J8438" s="545"/>
      <c r="O8438" s="578"/>
      <c r="P8438" s="547"/>
      <c r="Q8438" s="547"/>
      <c r="R8438" s="547"/>
    </row>
    <row r="8439" spans="6:18" s="577" customFormat="1">
      <c r="F8439" s="545"/>
      <c r="H8439" s="545"/>
      <c r="J8439" s="545"/>
      <c r="O8439" s="578"/>
      <c r="P8439" s="547"/>
      <c r="Q8439" s="547"/>
      <c r="R8439" s="547"/>
    </row>
    <row r="8440" spans="6:18" s="577" customFormat="1">
      <c r="F8440" s="545"/>
      <c r="H8440" s="545"/>
      <c r="J8440" s="545"/>
      <c r="O8440" s="578"/>
      <c r="P8440" s="547"/>
      <c r="Q8440" s="547"/>
      <c r="R8440" s="547"/>
    </row>
    <row r="8441" spans="6:18" s="577" customFormat="1">
      <c r="F8441" s="545"/>
      <c r="H8441" s="545"/>
      <c r="J8441" s="545"/>
      <c r="O8441" s="578"/>
      <c r="P8441" s="547"/>
      <c r="Q8441" s="547"/>
      <c r="R8441" s="547"/>
    </row>
    <row r="8442" spans="6:18" s="577" customFormat="1">
      <c r="F8442" s="545"/>
      <c r="H8442" s="545"/>
      <c r="J8442" s="545"/>
      <c r="O8442" s="578"/>
      <c r="P8442" s="547"/>
      <c r="Q8442" s="547"/>
      <c r="R8442" s="547"/>
    </row>
    <row r="8443" spans="6:18" s="577" customFormat="1">
      <c r="F8443" s="545"/>
      <c r="H8443" s="545"/>
      <c r="J8443" s="545"/>
      <c r="O8443" s="578"/>
      <c r="P8443" s="547"/>
      <c r="Q8443" s="547"/>
      <c r="R8443" s="547"/>
    </row>
    <row r="8444" spans="6:18" s="577" customFormat="1">
      <c r="F8444" s="545"/>
      <c r="H8444" s="545"/>
      <c r="J8444" s="545"/>
      <c r="O8444" s="578"/>
      <c r="P8444" s="547"/>
      <c r="Q8444" s="547"/>
      <c r="R8444" s="547"/>
    </row>
    <row r="8445" spans="6:18" s="577" customFormat="1">
      <c r="F8445" s="545"/>
      <c r="H8445" s="545"/>
      <c r="J8445" s="545"/>
      <c r="O8445" s="578"/>
      <c r="P8445" s="547"/>
      <c r="Q8445" s="547"/>
      <c r="R8445" s="547"/>
    </row>
    <row r="8446" spans="6:18" s="577" customFormat="1">
      <c r="F8446" s="545"/>
      <c r="H8446" s="545"/>
      <c r="J8446" s="545"/>
      <c r="O8446" s="578"/>
      <c r="P8446" s="547"/>
      <c r="Q8446" s="547"/>
      <c r="R8446" s="547"/>
    </row>
    <row r="8447" spans="6:18" s="577" customFormat="1">
      <c r="F8447" s="545"/>
      <c r="H8447" s="545"/>
      <c r="J8447" s="545"/>
      <c r="O8447" s="578"/>
      <c r="P8447" s="547"/>
      <c r="Q8447" s="547"/>
      <c r="R8447" s="547"/>
    </row>
    <row r="8448" spans="6:18" s="577" customFormat="1">
      <c r="F8448" s="545"/>
      <c r="H8448" s="545"/>
      <c r="J8448" s="545"/>
      <c r="O8448" s="578"/>
      <c r="P8448" s="547"/>
      <c r="Q8448" s="547"/>
      <c r="R8448" s="547"/>
    </row>
    <row r="8449" spans="6:18" s="577" customFormat="1">
      <c r="F8449" s="545"/>
      <c r="H8449" s="545"/>
      <c r="J8449" s="545"/>
      <c r="O8449" s="578"/>
      <c r="P8449" s="547"/>
      <c r="Q8449" s="547"/>
      <c r="R8449" s="547"/>
    </row>
    <row r="8450" spans="6:18" s="577" customFormat="1">
      <c r="F8450" s="545"/>
      <c r="H8450" s="545"/>
      <c r="J8450" s="545"/>
      <c r="O8450" s="578"/>
      <c r="P8450" s="547"/>
      <c r="Q8450" s="547"/>
      <c r="R8450" s="547"/>
    </row>
    <row r="8451" spans="6:18" s="577" customFormat="1">
      <c r="F8451" s="545"/>
      <c r="H8451" s="545"/>
      <c r="J8451" s="545"/>
      <c r="O8451" s="578"/>
      <c r="P8451" s="547"/>
      <c r="Q8451" s="547"/>
      <c r="R8451" s="547"/>
    </row>
    <row r="8452" spans="6:18" s="577" customFormat="1">
      <c r="F8452" s="545"/>
      <c r="H8452" s="545"/>
      <c r="J8452" s="545"/>
      <c r="O8452" s="578"/>
      <c r="P8452" s="547"/>
      <c r="Q8452" s="547"/>
      <c r="R8452" s="547"/>
    </row>
    <row r="8453" spans="6:18" s="577" customFormat="1">
      <c r="F8453" s="545"/>
      <c r="H8453" s="545"/>
      <c r="J8453" s="545"/>
      <c r="O8453" s="578"/>
      <c r="P8453" s="547"/>
      <c r="Q8453" s="547"/>
      <c r="R8453" s="547"/>
    </row>
    <row r="8454" spans="6:18" s="577" customFormat="1">
      <c r="F8454" s="545"/>
      <c r="H8454" s="545"/>
      <c r="J8454" s="545"/>
      <c r="O8454" s="578"/>
      <c r="P8454" s="547"/>
      <c r="Q8454" s="547"/>
      <c r="R8454" s="547"/>
    </row>
    <row r="8455" spans="6:18" s="577" customFormat="1">
      <c r="F8455" s="545"/>
      <c r="H8455" s="545"/>
      <c r="J8455" s="545"/>
      <c r="O8455" s="578"/>
      <c r="P8455" s="547"/>
      <c r="Q8455" s="547"/>
      <c r="R8455" s="547"/>
    </row>
    <row r="8456" spans="6:18" s="577" customFormat="1">
      <c r="F8456" s="545"/>
      <c r="H8456" s="545"/>
      <c r="J8456" s="545"/>
      <c r="O8456" s="578"/>
      <c r="P8456" s="547"/>
      <c r="Q8456" s="547"/>
      <c r="R8456" s="547"/>
    </row>
    <row r="8457" spans="6:18" s="577" customFormat="1">
      <c r="F8457" s="545"/>
      <c r="H8457" s="545"/>
      <c r="J8457" s="545"/>
      <c r="O8457" s="578"/>
      <c r="P8457" s="547"/>
      <c r="Q8457" s="547"/>
      <c r="R8457" s="547"/>
    </row>
    <row r="8458" spans="6:18" s="577" customFormat="1">
      <c r="F8458" s="545"/>
      <c r="H8458" s="545"/>
      <c r="J8458" s="545"/>
      <c r="O8458" s="578"/>
      <c r="P8458" s="547"/>
      <c r="Q8458" s="547"/>
      <c r="R8458" s="547"/>
    </row>
    <row r="8459" spans="6:18" s="577" customFormat="1">
      <c r="F8459" s="545"/>
      <c r="H8459" s="545"/>
      <c r="J8459" s="545"/>
      <c r="O8459" s="578"/>
      <c r="P8459" s="547"/>
      <c r="Q8459" s="547"/>
      <c r="R8459" s="547"/>
    </row>
    <row r="8460" spans="6:18" s="577" customFormat="1">
      <c r="F8460" s="545"/>
      <c r="H8460" s="545"/>
      <c r="J8460" s="545"/>
      <c r="O8460" s="578"/>
      <c r="P8460" s="547"/>
      <c r="Q8460" s="547"/>
      <c r="R8460" s="547"/>
    </row>
    <row r="8461" spans="6:18" s="577" customFormat="1">
      <c r="F8461" s="545"/>
      <c r="H8461" s="545"/>
      <c r="J8461" s="545"/>
      <c r="O8461" s="578"/>
      <c r="P8461" s="547"/>
      <c r="Q8461" s="547"/>
      <c r="R8461" s="547"/>
    </row>
    <row r="8462" spans="6:18" s="577" customFormat="1">
      <c r="F8462" s="545"/>
      <c r="H8462" s="545"/>
      <c r="J8462" s="545"/>
      <c r="O8462" s="578"/>
      <c r="P8462" s="547"/>
      <c r="Q8462" s="547"/>
      <c r="R8462" s="547"/>
    </row>
    <row r="8463" spans="6:18" s="577" customFormat="1">
      <c r="F8463" s="545"/>
      <c r="H8463" s="545"/>
      <c r="J8463" s="545"/>
      <c r="O8463" s="578"/>
      <c r="P8463" s="547"/>
      <c r="Q8463" s="547"/>
      <c r="R8463" s="547"/>
    </row>
    <row r="8464" spans="6:18" s="577" customFormat="1">
      <c r="F8464" s="545"/>
      <c r="H8464" s="545"/>
      <c r="J8464" s="545"/>
      <c r="O8464" s="578"/>
      <c r="P8464" s="547"/>
      <c r="Q8464" s="547"/>
      <c r="R8464" s="547"/>
    </row>
    <row r="8465" spans="6:18" s="577" customFormat="1">
      <c r="F8465" s="545"/>
      <c r="H8465" s="545"/>
      <c r="J8465" s="545"/>
      <c r="O8465" s="578"/>
      <c r="P8465" s="547"/>
      <c r="Q8465" s="547"/>
      <c r="R8465" s="547"/>
    </row>
    <row r="8466" spans="6:18" s="577" customFormat="1">
      <c r="F8466" s="545"/>
      <c r="H8466" s="545"/>
      <c r="J8466" s="545"/>
      <c r="O8466" s="578"/>
      <c r="P8466" s="547"/>
      <c r="Q8466" s="547"/>
      <c r="R8466" s="547"/>
    </row>
    <row r="8467" spans="6:18" s="577" customFormat="1">
      <c r="F8467" s="545"/>
      <c r="H8467" s="545"/>
      <c r="J8467" s="545"/>
      <c r="O8467" s="578"/>
      <c r="P8467" s="547"/>
      <c r="Q8467" s="547"/>
      <c r="R8467" s="547"/>
    </row>
    <row r="8468" spans="6:18" s="577" customFormat="1">
      <c r="F8468" s="545"/>
      <c r="H8468" s="545"/>
      <c r="J8468" s="545"/>
      <c r="O8468" s="578"/>
      <c r="P8468" s="547"/>
      <c r="Q8468" s="547"/>
      <c r="R8468" s="547"/>
    </row>
    <row r="8469" spans="6:18" s="577" customFormat="1">
      <c r="F8469" s="545"/>
      <c r="H8469" s="545"/>
      <c r="J8469" s="545"/>
      <c r="O8469" s="578"/>
      <c r="P8469" s="547"/>
      <c r="Q8469" s="547"/>
      <c r="R8469" s="547"/>
    </row>
    <row r="8470" spans="6:18" s="577" customFormat="1">
      <c r="F8470" s="545"/>
      <c r="H8470" s="545"/>
      <c r="J8470" s="545"/>
      <c r="O8470" s="578"/>
      <c r="P8470" s="547"/>
      <c r="Q8470" s="547"/>
      <c r="R8470" s="547"/>
    </row>
    <row r="8471" spans="6:18" s="577" customFormat="1">
      <c r="F8471" s="545"/>
      <c r="H8471" s="545"/>
      <c r="J8471" s="545"/>
      <c r="O8471" s="578"/>
      <c r="P8471" s="547"/>
      <c r="Q8471" s="547"/>
      <c r="R8471" s="547"/>
    </row>
    <row r="8472" spans="6:18" s="577" customFormat="1">
      <c r="F8472" s="545"/>
      <c r="H8472" s="545"/>
      <c r="J8472" s="545"/>
      <c r="O8472" s="578"/>
      <c r="P8472" s="547"/>
      <c r="Q8472" s="547"/>
      <c r="R8472" s="547"/>
    </row>
    <row r="8473" spans="6:18" s="577" customFormat="1">
      <c r="F8473" s="545"/>
      <c r="H8473" s="545"/>
      <c r="J8473" s="545"/>
      <c r="O8473" s="578"/>
      <c r="P8473" s="547"/>
      <c r="Q8473" s="547"/>
      <c r="R8473" s="547"/>
    </row>
    <row r="8474" spans="6:18" s="577" customFormat="1">
      <c r="F8474" s="545"/>
      <c r="H8474" s="545"/>
      <c r="J8474" s="545"/>
      <c r="O8474" s="578"/>
      <c r="P8474" s="547"/>
      <c r="Q8474" s="547"/>
      <c r="R8474" s="547"/>
    </row>
    <row r="8475" spans="6:18" s="577" customFormat="1">
      <c r="F8475" s="545"/>
      <c r="H8475" s="545"/>
      <c r="J8475" s="545"/>
      <c r="O8475" s="578"/>
      <c r="P8475" s="547"/>
      <c r="Q8475" s="547"/>
      <c r="R8475" s="547"/>
    </row>
    <row r="8476" spans="6:18" s="577" customFormat="1">
      <c r="F8476" s="545"/>
      <c r="H8476" s="545"/>
      <c r="J8476" s="545"/>
      <c r="O8476" s="578"/>
      <c r="P8476" s="547"/>
      <c r="Q8476" s="547"/>
      <c r="R8476" s="547"/>
    </row>
    <row r="8477" spans="6:18" s="577" customFormat="1">
      <c r="F8477" s="545"/>
      <c r="H8477" s="545"/>
      <c r="J8477" s="545"/>
      <c r="O8477" s="578"/>
      <c r="P8477" s="547"/>
      <c r="Q8477" s="547"/>
      <c r="R8477" s="547"/>
    </row>
    <row r="8478" spans="6:18" s="577" customFormat="1">
      <c r="F8478" s="545"/>
      <c r="H8478" s="545"/>
      <c r="J8478" s="545"/>
      <c r="O8478" s="578"/>
      <c r="P8478" s="547"/>
      <c r="Q8478" s="547"/>
      <c r="R8478" s="547"/>
    </row>
    <row r="8479" spans="6:18" s="577" customFormat="1">
      <c r="F8479" s="545"/>
      <c r="H8479" s="545"/>
      <c r="J8479" s="545"/>
      <c r="O8479" s="578"/>
      <c r="P8479" s="547"/>
      <c r="Q8479" s="547"/>
      <c r="R8479" s="547"/>
    </row>
    <row r="8480" spans="6:18" s="577" customFormat="1">
      <c r="F8480" s="545"/>
      <c r="H8480" s="545"/>
      <c r="J8480" s="545"/>
      <c r="O8480" s="578"/>
      <c r="P8480" s="547"/>
      <c r="Q8480" s="547"/>
      <c r="R8480" s="547"/>
    </row>
    <row r="8481" spans="6:18" s="577" customFormat="1">
      <c r="F8481" s="545"/>
      <c r="H8481" s="545"/>
      <c r="J8481" s="545"/>
      <c r="O8481" s="578"/>
      <c r="P8481" s="547"/>
      <c r="Q8481" s="547"/>
      <c r="R8481" s="547"/>
    </row>
    <row r="8482" spans="6:18" s="577" customFormat="1">
      <c r="F8482" s="545"/>
      <c r="H8482" s="545"/>
      <c r="J8482" s="545"/>
      <c r="O8482" s="578"/>
      <c r="P8482" s="547"/>
      <c r="Q8482" s="547"/>
      <c r="R8482" s="547"/>
    </row>
    <row r="8483" spans="6:18" s="577" customFormat="1">
      <c r="F8483" s="545"/>
      <c r="H8483" s="545"/>
      <c r="J8483" s="545"/>
      <c r="O8483" s="578"/>
      <c r="P8483" s="547"/>
      <c r="Q8483" s="547"/>
      <c r="R8483" s="547"/>
    </row>
    <row r="8484" spans="6:18" s="577" customFormat="1">
      <c r="F8484" s="545"/>
      <c r="H8484" s="545"/>
      <c r="J8484" s="545"/>
      <c r="O8484" s="578"/>
      <c r="P8484" s="547"/>
      <c r="Q8484" s="547"/>
      <c r="R8484" s="547"/>
    </row>
    <row r="8485" spans="6:18" s="577" customFormat="1">
      <c r="F8485" s="545"/>
      <c r="H8485" s="545"/>
      <c r="J8485" s="545"/>
      <c r="O8485" s="578"/>
      <c r="P8485" s="547"/>
      <c r="Q8485" s="547"/>
      <c r="R8485" s="547"/>
    </row>
    <row r="8486" spans="6:18" s="577" customFormat="1">
      <c r="F8486" s="545"/>
      <c r="H8486" s="545"/>
      <c r="J8486" s="545"/>
      <c r="O8486" s="578"/>
      <c r="P8486" s="547"/>
      <c r="Q8486" s="547"/>
      <c r="R8486" s="547"/>
    </row>
    <row r="8487" spans="6:18" s="577" customFormat="1">
      <c r="F8487" s="545"/>
      <c r="H8487" s="545"/>
      <c r="J8487" s="545"/>
      <c r="O8487" s="578"/>
      <c r="P8487" s="547"/>
      <c r="Q8487" s="547"/>
      <c r="R8487" s="547"/>
    </row>
    <row r="8488" spans="6:18" s="577" customFormat="1">
      <c r="F8488" s="545"/>
      <c r="H8488" s="545"/>
      <c r="J8488" s="545"/>
      <c r="O8488" s="578"/>
      <c r="P8488" s="547"/>
      <c r="Q8488" s="547"/>
      <c r="R8488" s="547"/>
    </row>
    <row r="8489" spans="6:18" s="577" customFormat="1">
      <c r="F8489" s="545"/>
      <c r="H8489" s="545"/>
      <c r="J8489" s="545"/>
      <c r="O8489" s="578"/>
      <c r="P8489" s="547"/>
      <c r="Q8489" s="547"/>
      <c r="R8489" s="547"/>
    </row>
    <row r="8490" spans="6:18" s="577" customFormat="1">
      <c r="F8490" s="545"/>
      <c r="H8490" s="545"/>
      <c r="J8490" s="545"/>
      <c r="O8490" s="578"/>
      <c r="P8490" s="547"/>
      <c r="Q8490" s="547"/>
      <c r="R8490" s="547"/>
    </row>
    <row r="8491" spans="6:18" s="577" customFormat="1">
      <c r="F8491" s="545"/>
      <c r="H8491" s="545"/>
      <c r="J8491" s="545"/>
      <c r="O8491" s="578"/>
      <c r="P8491" s="547"/>
      <c r="Q8491" s="547"/>
      <c r="R8491" s="547"/>
    </row>
    <row r="8492" spans="6:18" s="577" customFormat="1">
      <c r="F8492" s="545"/>
      <c r="H8492" s="545"/>
      <c r="J8492" s="545"/>
      <c r="O8492" s="578"/>
      <c r="P8492" s="547"/>
      <c r="Q8492" s="547"/>
      <c r="R8492" s="547"/>
    </row>
    <row r="8493" spans="6:18" s="577" customFormat="1">
      <c r="F8493" s="545"/>
      <c r="H8493" s="545"/>
      <c r="J8493" s="545"/>
      <c r="O8493" s="578"/>
      <c r="P8493" s="547"/>
      <c r="Q8493" s="547"/>
      <c r="R8493" s="547"/>
    </row>
    <row r="8494" spans="6:18" s="577" customFormat="1">
      <c r="F8494" s="545"/>
      <c r="H8494" s="545"/>
      <c r="J8494" s="545"/>
      <c r="O8494" s="578"/>
      <c r="P8494" s="547"/>
      <c r="Q8494" s="547"/>
      <c r="R8494" s="547"/>
    </row>
    <row r="8495" spans="6:18" s="577" customFormat="1">
      <c r="F8495" s="545"/>
      <c r="H8495" s="545"/>
      <c r="J8495" s="545"/>
      <c r="O8495" s="578"/>
      <c r="P8495" s="547"/>
      <c r="Q8495" s="547"/>
      <c r="R8495" s="547"/>
    </row>
    <row r="8496" spans="6:18" s="577" customFormat="1">
      <c r="F8496" s="545"/>
      <c r="H8496" s="545"/>
      <c r="J8496" s="545"/>
      <c r="O8496" s="578"/>
      <c r="P8496" s="547"/>
      <c r="Q8496" s="547"/>
      <c r="R8496" s="547"/>
    </row>
    <row r="8497" spans="6:18" s="577" customFormat="1">
      <c r="F8497" s="545"/>
      <c r="H8497" s="545"/>
      <c r="J8497" s="545"/>
      <c r="O8497" s="578"/>
      <c r="P8497" s="547"/>
      <c r="Q8497" s="547"/>
      <c r="R8497" s="547"/>
    </row>
    <row r="8498" spans="6:18" s="577" customFormat="1">
      <c r="F8498" s="545"/>
      <c r="H8498" s="545"/>
      <c r="J8498" s="545"/>
      <c r="O8498" s="578"/>
      <c r="P8498" s="547"/>
      <c r="Q8498" s="547"/>
      <c r="R8498" s="547"/>
    </row>
    <row r="8499" spans="6:18" s="577" customFormat="1">
      <c r="F8499" s="545"/>
      <c r="H8499" s="545"/>
      <c r="J8499" s="545"/>
      <c r="O8499" s="578"/>
      <c r="P8499" s="547"/>
      <c r="Q8499" s="547"/>
      <c r="R8499" s="547"/>
    </row>
    <row r="8500" spans="6:18" s="577" customFormat="1">
      <c r="F8500" s="545"/>
      <c r="H8500" s="545"/>
      <c r="J8500" s="545"/>
      <c r="O8500" s="578"/>
      <c r="P8500" s="547"/>
      <c r="Q8500" s="547"/>
      <c r="R8500" s="547"/>
    </row>
    <row r="8501" spans="6:18" s="577" customFormat="1">
      <c r="F8501" s="545"/>
      <c r="H8501" s="545"/>
      <c r="J8501" s="545"/>
      <c r="O8501" s="578"/>
      <c r="P8501" s="547"/>
      <c r="Q8501" s="547"/>
      <c r="R8501" s="547"/>
    </row>
    <row r="8502" spans="6:18" s="577" customFormat="1">
      <c r="F8502" s="545"/>
      <c r="H8502" s="545"/>
      <c r="J8502" s="545"/>
      <c r="O8502" s="578"/>
      <c r="P8502" s="547"/>
      <c r="Q8502" s="547"/>
      <c r="R8502" s="547"/>
    </row>
    <row r="8503" spans="6:18" s="577" customFormat="1">
      <c r="F8503" s="545"/>
      <c r="H8503" s="545"/>
      <c r="J8503" s="545"/>
      <c r="O8503" s="578"/>
      <c r="P8503" s="547"/>
      <c r="Q8503" s="547"/>
      <c r="R8503" s="547"/>
    </row>
    <row r="8504" spans="6:18" s="577" customFormat="1">
      <c r="F8504" s="545"/>
      <c r="H8504" s="545"/>
      <c r="J8504" s="545"/>
      <c r="O8504" s="578"/>
      <c r="P8504" s="547"/>
      <c r="Q8504" s="547"/>
      <c r="R8504" s="547"/>
    </row>
    <row r="8505" spans="6:18" s="577" customFormat="1">
      <c r="F8505" s="545"/>
      <c r="H8505" s="545"/>
      <c r="J8505" s="545"/>
      <c r="O8505" s="578"/>
      <c r="P8505" s="547"/>
      <c r="Q8505" s="547"/>
      <c r="R8505" s="547"/>
    </row>
    <row r="8506" spans="6:18" s="577" customFormat="1">
      <c r="F8506" s="545"/>
      <c r="H8506" s="545"/>
      <c r="J8506" s="545"/>
      <c r="O8506" s="578"/>
      <c r="P8506" s="547"/>
      <c r="Q8506" s="547"/>
      <c r="R8506" s="547"/>
    </row>
    <row r="8507" spans="6:18" s="577" customFormat="1">
      <c r="F8507" s="545"/>
      <c r="H8507" s="545"/>
      <c r="J8507" s="545"/>
      <c r="O8507" s="578"/>
      <c r="P8507" s="547"/>
      <c r="Q8507" s="547"/>
      <c r="R8507" s="547"/>
    </row>
    <row r="8508" spans="6:18" s="577" customFormat="1">
      <c r="F8508" s="545"/>
      <c r="H8508" s="545"/>
      <c r="J8508" s="545"/>
      <c r="O8508" s="578"/>
      <c r="P8508" s="547"/>
      <c r="Q8508" s="547"/>
      <c r="R8508" s="547"/>
    </row>
    <row r="8509" spans="6:18" s="577" customFormat="1">
      <c r="F8509" s="545"/>
      <c r="H8509" s="545"/>
      <c r="J8509" s="545"/>
      <c r="O8509" s="578"/>
      <c r="P8509" s="547"/>
      <c r="Q8509" s="547"/>
      <c r="R8509" s="547"/>
    </row>
    <row r="8510" spans="6:18" s="577" customFormat="1">
      <c r="F8510" s="545"/>
      <c r="H8510" s="545"/>
      <c r="J8510" s="545"/>
      <c r="O8510" s="578"/>
      <c r="P8510" s="547"/>
      <c r="Q8510" s="547"/>
      <c r="R8510" s="547"/>
    </row>
    <row r="8511" spans="6:18" s="577" customFormat="1">
      <c r="F8511" s="545"/>
      <c r="H8511" s="545"/>
      <c r="J8511" s="545"/>
      <c r="O8511" s="578"/>
      <c r="P8511" s="547"/>
      <c r="Q8511" s="547"/>
      <c r="R8511" s="547"/>
    </row>
    <row r="8512" spans="6:18" s="577" customFormat="1">
      <c r="F8512" s="545"/>
      <c r="H8512" s="545"/>
      <c r="J8512" s="545"/>
      <c r="O8512" s="578"/>
      <c r="P8512" s="547"/>
      <c r="Q8512" s="547"/>
      <c r="R8512" s="547"/>
    </row>
    <row r="8513" spans="6:18" s="577" customFormat="1">
      <c r="F8513" s="545"/>
      <c r="H8513" s="545"/>
      <c r="J8513" s="545"/>
      <c r="O8513" s="578"/>
      <c r="P8513" s="547"/>
      <c r="Q8513" s="547"/>
      <c r="R8513" s="547"/>
    </row>
    <row r="8514" spans="6:18" s="577" customFormat="1">
      <c r="F8514" s="545"/>
      <c r="H8514" s="545"/>
      <c r="J8514" s="545"/>
      <c r="O8514" s="578"/>
      <c r="P8514" s="547"/>
      <c r="Q8514" s="547"/>
      <c r="R8514" s="547"/>
    </row>
    <row r="8515" spans="6:18" s="577" customFormat="1">
      <c r="F8515" s="545"/>
      <c r="H8515" s="545"/>
      <c r="J8515" s="545"/>
      <c r="O8515" s="578"/>
      <c r="P8515" s="547"/>
      <c r="Q8515" s="547"/>
      <c r="R8515" s="547"/>
    </row>
    <row r="8516" spans="6:18" s="577" customFormat="1">
      <c r="F8516" s="545"/>
      <c r="H8516" s="545"/>
      <c r="J8516" s="545"/>
      <c r="O8516" s="578"/>
      <c r="P8516" s="547"/>
      <c r="Q8516" s="547"/>
      <c r="R8516" s="547"/>
    </row>
    <row r="8517" spans="6:18" s="577" customFormat="1">
      <c r="F8517" s="545"/>
      <c r="H8517" s="545"/>
      <c r="J8517" s="545"/>
      <c r="O8517" s="578"/>
      <c r="P8517" s="547"/>
      <c r="Q8517" s="547"/>
      <c r="R8517" s="547"/>
    </row>
    <row r="8518" spans="6:18" s="577" customFormat="1">
      <c r="F8518" s="545"/>
      <c r="H8518" s="545"/>
      <c r="J8518" s="545"/>
      <c r="O8518" s="578"/>
      <c r="P8518" s="547"/>
      <c r="Q8518" s="547"/>
      <c r="R8518" s="547"/>
    </row>
    <row r="8519" spans="6:18" s="577" customFormat="1">
      <c r="F8519" s="545"/>
      <c r="H8519" s="545"/>
      <c r="J8519" s="545"/>
      <c r="O8519" s="578"/>
      <c r="P8519" s="547"/>
      <c r="Q8519" s="547"/>
      <c r="R8519" s="547"/>
    </row>
    <row r="8520" spans="6:18" s="577" customFormat="1">
      <c r="F8520" s="545"/>
      <c r="H8520" s="545"/>
      <c r="J8520" s="545"/>
      <c r="O8520" s="578"/>
      <c r="P8520" s="547"/>
      <c r="Q8520" s="547"/>
      <c r="R8520" s="547"/>
    </row>
    <row r="8521" spans="6:18" s="577" customFormat="1">
      <c r="F8521" s="545"/>
      <c r="H8521" s="545"/>
      <c r="J8521" s="545"/>
      <c r="O8521" s="578"/>
      <c r="P8521" s="547"/>
      <c r="Q8521" s="547"/>
      <c r="R8521" s="547"/>
    </row>
    <row r="8522" spans="6:18" s="577" customFormat="1">
      <c r="F8522" s="545"/>
      <c r="H8522" s="545"/>
      <c r="J8522" s="545"/>
      <c r="O8522" s="578"/>
      <c r="P8522" s="547"/>
      <c r="Q8522" s="547"/>
      <c r="R8522" s="547"/>
    </row>
    <row r="8523" spans="6:18" s="577" customFormat="1">
      <c r="F8523" s="545"/>
      <c r="H8523" s="545"/>
      <c r="J8523" s="545"/>
      <c r="O8523" s="578"/>
      <c r="P8523" s="547"/>
      <c r="Q8523" s="547"/>
      <c r="R8523" s="547"/>
    </row>
    <row r="8524" spans="6:18" s="577" customFormat="1">
      <c r="F8524" s="545"/>
      <c r="H8524" s="545"/>
      <c r="J8524" s="545"/>
      <c r="O8524" s="578"/>
      <c r="P8524" s="547"/>
      <c r="Q8524" s="547"/>
      <c r="R8524" s="547"/>
    </row>
    <row r="8525" spans="6:18" s="577" customFormat="1">
      <c r="F8525" s="545"/>
      <c r="H8525" s="545"/>
      <c r="J8525" s="545"/>
      <c r="O8525" s="578"/>
      <c r="P8525" s="547"/>
      <c r="Q8525" s="547"/>
      <c r="R8525" s="547"/>
    </row>
    <row r="8526" spans="6:18" s="577" customFormat="1">
      <c r="F8526" s="545"/>
      <c r="H8526" s="545"/>
      <c r="J8526" s="545"/>
      <c r="O8526" s="578"/>
      <c r="P8526" s="547"/>
      <c r="Q8526" s="547"/>
      <c r="R8526" s="547"/>
    </row>
    <row r="8527" spans="6:18" s="577" customFormat="1">
      <c r="F8527" s="545"/>
      <c r="H8527" s="545"/>
      <c r="J8527" s="545"/>
      <c r="O8527" s="578"/>
      <c r="P8527" s="547"/>
      <c r="Q8527" s="547"/>
      <c r="R8527" s="547"/>
    </row>
    <row r="8528" spans="6:18" s="577" customFormat="1">
      <c r="F8528" s="545"/>
      <c r="H8528" s="545"/>
      <c r="J8528" s="545"/>
      <c r="O8528" s="578"/>
      <c r="P8528" s="547"/>
      <c r="Q8528" s="547"/>
      <c r="R8528" s="547"/>
    </row>
    <row r="8529" spans="6:18" s="577" customFormat="1">
      <c r="F8529" s="545"/>
      <c r="H8529" s="545"/>
      <c r="J8529" s="545"/>
      <c r="O8529" s="578"/>
      <c r="P8529" s="547"/>
      <c r="Q8529" s="547"/>
      <c r="R8529" s="547"/>
    </row>
    <row r="8530" spans="6:18" s="577" customFormat="1">
      <c r="F8530" s="545"/>
      <c r="H8530" s="545"/>
      <c r="J8530" s="545"/>
      <c r="O8530" s="578"/>
      <c r="P8530" s="547"/>
      <c r="Q8530" s="547"/>
      <c r="R8530" s="547"/>
    </row>
    <row r="8531" spans="6:18" s="577" customFormat="1">
      <c r="F8531" s="545"/>
      <c r="H8531" s="545"/>
      <c r="J8531" s="545"/>
      <c r="O8531" s="578"/>
      <c r="P8531" s="547"/>
      <c r="Q8531" s="547"/>
      <c r="R8531" s="547"/>
    </row>
    <row r="8532" spans="6:18" s="577" customFormat="1">
      <c r="F8532" s="545"/>
      <c r="H8532" s="545"/>
      <c r="J8532" s="545"/>
      <c r="O8532" s="578"/>
      <c r="P8532" s="547"/>
      <c r="Q8532" s="547"/>
      <c r="R8532" s="547"/>
    </row>
    <row r="8533" spans="6:18" s="577" customFormat="1">
      <c r="F8533" s="545"/>
      <c r="H8533" s="545"/>
      <c r="J8533" s="545"/>
      <c r="O8533" s="578"/>
      <c r="P8533" s="547"/>
      <c r="Q8533" s="547"/>
      <c r="R8533" s="547"/>
    </row>
    <row r="8534" spans="6:18" s="577" customFormat="1">
      <c r="F8534" s="545"/>
      <c r="H8534" s="545"/>
      <c r="J8534" s="545"/>
      <c r="O8534" s="578"/>
      <c r="P8534" s="547"/>
      <c r="Q8534" s="547"/>
      <c r="R8534" s="547"/>
    </row>
    <row r="8535" spans="6:18" s="577" customFormat="1">
      <c r="F8535" s="545"/>
      <c r="H8535" s="545"/>
      <c r="J8535" s="545"/>
      <c r="O8535" s="578"/>
      <c r="P8535" s="547"/>
      <c r="Q8535" s="547"/>
      <c r="R8535" s="547"/>
    </row>
    <row r="8536" spans="6:18" s="577" customFormat="1">
      <c r="F8536" s="545"/>
      <c r="H8536" s="545"/>
      <c r="J8536" s="545"/>
      <c r="O8536" s="578"/>
      <c r="P8536" s="547"/>
      <c r="Q8536" s="547"/>
      <c r="R8536" s="547"/>
    </row>
    <row r="8537" spans="6:18" s="577" customFormat="1">
      <c r="F8537" s="545"/>
      <c r="H8537" s="545"/>
      <c r="J8537" s="545"/>
      <c r="O8537" s="578"/>
      <c r="P8537" s="547"/>
      <c r="Q8537" s="547"/>
      <c r="R8537" s="547"/>
    </row>
    <row r="8538" spans="6:18" s="577" customFormat="1">
      <c r="F8538" s="545"/>
      <c r="H8538" s="545"/>
      <c r="J8538" s="545"/>
      <c r="O8538" s="578"/>
      <c r="P8538" s="547"/>
      <c r="Q8538" s="547"/>
      <c r="R8538" s="547"/>
    </row>
    <row r="8539" spans="6:18" s="577" customFormat="1">
      <c r="F8539" s="545"/>
      <c r="H8539" s="545"/>
      <c r="J8539" s="545"/>
      <c r="O8539" s="578"/>
      <c r="P8539" s="547"/>
      <c r="Q8539" s="547"/>
      <c r="R8539" s="547"/>
    </row>
    <row r="8540" spans="6:18" s="577" customFormat="1">
      <c r="F8540" s="545"/>
      <c r="H8540" s="545"/>
      <c r="J8540" s="545"/>
      <c r="O8540" s="578"/>
      <c r="P8540" s="547"/>
      <c r="Q8540" s="547"/>
      <c r="R8540" s="547"/>
    </row>
    <row r="8541" spans="6:18" s="577" customFormat="1">
      <c r="F8541" s="545"/>
      <c r="H8541" s="545"/>
      <c r="J8541" s="545"/>
      <c r="O8541" s="578"/>
      <c r="P8541" s="547"/>
      <c r="Q8541" s="547"/>
      <c r="R8541" s="547"/>
    </row>
    <row r="8542" spans="6:18" s="577" customFormat="1">
      <c r="F8542" s="545"/>
      <c r="H8542" s="545"/>
      <c r="J8542" s="545"/>
      <c r="O8542" s="578"/>
      <c r="P8542" s="547"/>
      <c r="Q8542" s="547"/>
      <c r="R8542" s="547"/>
    </row>
    <row r="8543" spans="6:18" s="577" customFormat="1">
      <c r="F8543" s="545"/>
      <c r="H8543" s="545"/>
      <c r="J8543" s="545"/>
      <c r="O8543" s="578"/>
      <c r="P8543" s="547"/>
      <c r="Q8543" s="547"/>
      <c r="R8543" s="547"/>
    </row>
    <row r="8544" spans="6:18" s="577" customFormat="1">
      <c r="F8544" s="545"/>
      <c r="H8544" s="545"/>
      <c r="J8544" s="545"/>
      <c r="O8544" s="578"/>
      <c r="P8544" s="547"/>
      <c r="Q8544" s="547"/>
      <c r="R8544" s="547"/>
    </row>
    <row r="8545" spans="6:18" s="577" customFormat="1">
      <c r="F8545" s="545"/>
      <c r="H8545" s="545"/>
      <c r="J8545" s="545"/>
      <c r="O8545" s="578"/>
      <c r="P8545" s="547"/>
      <c r="Q8545" s="547"/>
      <c r="R8545" s="547"/>
    </row>
    <row r="8546" spans="6:18" s="577" customFormat="1">
      <c r="F8546" s="545"/>
      <c r="H8546" s="545"/>
      <c r="J8546" s="545"/>
      <c r="O8546" s="578"/>
      <c r="P8546" s="547"/>
      <c r="Q8546" s="547"/>
      <c r="R8546" s="547"/>
    </row>
    <row r="8547" spans="6:18" s="577" customFormat="1">
      <c r="F8547" s="545"/>
      <c r="H8547" s="545"/>
      <c r="J8547" s="545"/>
      <c r="O8547" s="578"/>
      <c r="P8547" s="547"/>
      <c r="Q8547" s="547"/>
      <c r="R8547" s="547"/>
    </row>
    <row r="8548" spans="6:18" s="577" customFormat="1">
      <c r="F8548" s="545"/>
      <c r="H8548" s="545"/>
      <c r="J8548" s="545"/>
      <c r="O8548" s="578"/>
      <c r="P8548" s="547"/>
      <c r="Q8548" s="547"/>
      <c r="R8548" s="547"/>
    </row>
    <row r="8549" spans="6:18" s="577" customFormat="1">
      <c r="F8549" s="545"/>
      <c r="H8549" s="545"/>
      <c r="J8549" s="545"/>
      <c r="O8549" s="578"/>
      <c r="P8549" s="547"/>
      <c r="Q8549" s="547"/>
      <c r="R8549" s="547"/>
    </row>
    <row r="8550" spans="6:18" s="577" customFormat="1">
      <c r="F8550" s="545"/>
      <c r="H8550" s="545"/>
      <c r="J8550" s="545"/>
      <c r="O8550" s="578"/>
      <c r="P8550" s="547"/>
      <c r="Q8550" s="547"/>
      <c r="R8550" s="547"/>
    </row>
    <row r="8551" spans="6:18" s="577" customFormat="1">
      <c r="F8551" s="545"/>
      <c r="H8551" s="545"/>
      <c r="J8551" s="545"/>
      <c r="O8551" s="578"/>
      <c r="P8551" s="547"/>
      <c r="Q8551" s="547"/>
      <c r="R8551" s="547"/>
    </row>
    <row r="8552" spans="6:18" s="577" customFormat="1">
      <c r="F8552" s="545"/>
      <c r="H8552" s="545"/>
      <c r="J8552" s="545"/>
      <c r="O8552" s="578"/>
      <c r="P8552" s="547"/>
      <c r="Q8552" s="547"/>
      <c r="R8552" s="547"/>
    </row>
    <row r="8553" spans="6:18" s="577" customFormat="1">
      <c r="F8553" s="545"/>
      <c r="H8553" s="545"/>
      <c r="J8553" s="545"/>
      <c r="O8553" s="578"/>
      <c r="P8553" s="547"/>
      <c r="Q8553" s="547"/>
      <c r="R8553" s="547"/>
    </row>
    <row r="8554" spans="6:18" s="577" customFormat="1">
      <c r="F8554" s="545"/>
      <c r="H8554" s="545"/>
      <c r="J8554" s="545"/>
      <c r="O8554" s="578"/>
      <c r="P8554" s="547"/>
      <c r="Q8554" s="547"/>
      <c r="R8554" s="547"/>
    </row>
    <row r="8555" spans="6:18" s="577" customFormat="1">
      <c r="F8555" s="545"/>
      <c r="H8555" s="545"/>
      <c r="J8555" s="545"/>
      <c r="O8555" s="578"/>
      <c r="P8555" s="547"/>
      <c r="Q8555" s="547"/>
      <c r="R8555" s="547"/>
    </row>
    <row r="8556" spans="6:18" s="577" customFormat="1">
      <c r="F8556" s="545"/>
      <c r="H8556" s="545"/>
      <c r="J8556" s="545"/>
      <c r="O8556" s="578"/>
      <c r="P8556" s="547"/>
      <c r="Q8556" s="547"/>
      <c r="R8556" s="547"/>
    </row>
    <row r="8557" spans="6:18" s="577" customFormat="1">
      <c r="F8557" s="545"/>
      <c r="H8557" s="545"/>
      <c r="J8557" s="545"/>
      <c r="O8557" s="578"/>
      <c r="P8557" s="547"/>
      <c r="Q8557" s="547"/>
      <c r="R8557" s="547"/>
    </row>
    <row r="8558" spans="6:18" s="577" customFormat="1">
      <c r="F8558" s="545"/>
      <c r="H8558" s="545"/>
      <c r="J8558" s="545"/>
      <c r="O8558" s="578"/>
      <c r="P8558" s="547"/>
      <c r="Q8558" s="547"/>
      <c r="R8558" s="547"/>
    </row>
    <row r="8559" spans="6:18" s="577" customFormat="1">
      <c r="F8559" s="545"/>
      <c r="H8559" s="545"/>
      <c r="J8559" s="545"/>
      <c r="O8559" s="578"/>
      <c r="P8559" s="547"/>
      <c r="Q8559" s="547"/>
      <c r="R8559" s="547"/>
    </row>
    <row r="8560" spans="6:18" s="577" customFormat="1">
      <c r="F8560" s="545"/>
      <c r="H8560" s="545"/>
      <c r="J8560" s="545"/>
      <c r="O8560" s="578"/>
      <c r="P8560" s="547"/>
      <c r="Q8560" s="547"/>
      <c r="R8560" s="547"/>
    </row>
    <row r="8561" spans="6:18" s="577" customFormat="1">
      <c r="F8561" s="545"/>
      <c r="H8561" s="545"/>
      <c r="J8561" s="545"/>
      <c r="O8561" s="578"/>
      <c r="P8561" s="547"/>
      <c r="Q8561" s="547"/>
      <c r="R8561" s="547"/>
    </row>
    <row r="8562" spans="6:18" s="577" customFormat="1">
      <c r="F8562" s="545"/>
      <c r="H8562" s="545"/>
      <c r="J8562" s="545"/>
      <c r="O8562" s="578"/>
      <c r="P8562" s="547"/>
      <c r="Q8562" s="547"/>
      <c r="R8562" s="547"/>
    </row>
    <row r="8563" spans="6:18" s="577" customFormat="1">
      <c r="F8563" s="545"/>
      <c r="H8563" s="545"/>
      <c r="J8563" s="545"/>
      <c r="O8563" s="578"/>
      <c r="P8563" s="547"/>
      <c r="Q8563" s="547"/>
      <c r="R8563" s="547"/>
    </row>
    <row r="8564" spans="6:18" s="577" customFormat="1">
      <c r="F8564" s="545"/>
      <c r="H8564" s="545"/>
      <c r="J8564" s="545"/>
      <c r="O8564" s="578"/>
      <c r="P8564" s="547"/>
      <c r="Q8564" s="547"/>
      <c r="R8564" s="547"/>
    </row>
    <row r="8565" spans="6:18" s="577" customFormat="1">
      <c r="F8565" s="545"/>
      <c r="H8565" s="545"/>
      <c r="J8565" s="545"/>
      <c r="O8565" s="578"/>
      <c r="P8565" s="547"/>
      <c r="Q8565" s="547"/>
      <c r="R8565" s="547"/>
    </row>
    <row r="8566" spans="6:18" s="577" customFormat="1">
      <c r="F8566" s="545"/>
      <c r="H8566" s="545"/>
      <c r="J8566" s="545"/>
      <c r="O8566" s="578"/>
      <c r="P8566" s="547"/>
      <c r="Q8566" s="547"/>
      <c r="R8566" s="547"/>
    </row>
    <row r="8567" spans="6:18" s="577" customFormat="1">
      <c r="F8567" s="545"/>
      <c r="H8567" s="545"/>
      <c r="J8567" s="545"/>
      <c r="O8567" s="578"/>
      <c r="P8567" s="547"/>
      <c r="Q8567" s="547"/>
      <c r="R8567" s="547"/>
    </row>
    <row r="8568" spans="6:18" s="577" customFormat="1">
      <c r="F8568" s="545"/>
      <c r="H8568" s="545"/>
      <c r="J8568" s="545"/>
      <c r="O8568" s="578"/>
      <c r="P8568" s="547"/>
      <c r="Q8568" s="547"/>
      <c r="R8568" s="547"/>
    </row>
    <row r="8569" spans="6:18" s="577" customFormat="1">
      <c r="F8569" s="545"/>
      <c r="H8569" s="545"/>
      <c r="J8569" s="545"/>
      <c r="O8569" s="578"/>
      <c r="P8569" s="547"/>
      <c r="Q8569" s="547"/>
      <c r="R8569" s="547"/>
    </row>
    <row r="8570" spans="6:18" s="577" customFormat="1">
      <c r="F8570" s="545"/>
      <c r="H8570" s="545"/>
      <c r="J8570" s="545"/>
      <c r="O8570" s="578"/>
      <c r="P8570" s="547"/>
      <c r="Q8570" s="547"/>
      <c r="R8570" s="547"/>
    </row>
    <row r="8571" spans="6:18" s="577" customFormat="1">
      <c r="F8571" s="545"/>
      <c r="H8571" s="545"/>
      <c r="J8571" s="545"/>
      <c r="O8571" s="578"/>
      <c r="P8571" s="547"/>
      <c r="Q8571" s="547"/>
      <c r="R8571" s="547"/>
    </row>
    <row r="8572" spans="6:18" s="577" customFormat="1">
      <c r="F8572" s="545"/>
      <c r="H8572" s="545"/>
      <c r="J8572" s="545"/>
      <c r="O8572" s="578"/>
      <c r="P8572" s="547"/>
      <c r="Q8572" s="547"/>
      <c r="R8572" s="547"/>
    </row>
    <row r="8573" spans="6:18" s="577" customFormat="1">
      <c r="F8573" s="545"/>
      <c r="H8573" s="545"/>
      <c r="J8573" s="545"/>
      <c r="O8573" s="578"/>
      <c r="P8573" s="547"/>
      <c r="Q8573" s="547"/>
      <c r="R8573" s="547"/>
    </row>
    <row r="8574" spans="6:18" s="577" customFormat="1">
      <c r="F8574" s="545"/>
      <c r="H8574" s="545"/>
      <c r="J8574" s="545"/>
      <c r="O8574" s="578"/>
      <c r="P8574" s="547"/>
      <c r="Q8574" s="547"/>
      <c r="R8574" s="547"/>
    </row>
    <row r="8575" spans="6:18" s="577" customFormat="1">
      <c r="F8575" s="545"/>
      <c r="H8575" s="545"/>
      <c r="J8575" s="545"/>
      <c r="O8575" s="578"/>
      <c r="P8575" s="547"/>
      <c r="Q8575" s="547"/>
      <c r="R8575" s="547"/>
    </row>
    <row r="8576" spans="6:18" s="577" customFormat="1">
      <c r="F8576" s="545"/>
      <c r="H8576" s="545"/>
      <c r="J8576" s="545"/>
      <c r="O8576" s="578"/>
      <c r="P8576" s="547"/>
      <c r="Q8576" s="547"/>
      <c r="R8576" s="547"/>
    </row>
    <row r="8577" spans="6:18" s="577" customFormat="1">
      <c r="F8577" s="545"/>
      <c r="H8577" s="545"/>
      <c r="J8577" s="545"/>
      <c r="O8577" s="578"/>
      <c r="P8577" s="547"/>
      <c r="Q8577" s="547"/>
      <c r="R8577" s="547"/>
    </row>
    <row r="8578" spans="6:18" s="577" customFormat="1">
      <c r="F8578" s="545"/>
      <c r="H8578" s="545"/>
      <c r="J8578" s="545"/>
      <c r="O8578" s="578"/>
      <c r="P8578" s="547"/>
      <c r="Q8578" s="547"/>
      <c r="R8578" s="547"/>
    </row>
    <row r="8579" spans="6:18" s="577" customFormat="1">
      <c r="F8579" s="545"/>
      <c r="H8579" s="545"/>
      <c r="J8579" s="545"/>
      <c r="O8579" s="578"/>
      <c r="P8579" s="547"/>
      <c r="Q8579" s="547"/>
      <c r="R8579" s="547"/>
    </row>
    <row r="8580" spans="6:18" s="577" customFormat="1">
      <c r="F8580" s="545"/>
      <c r="H8580" s="545"/>
      <c r="J8580" s="545"/>
      <c r="O8580" s="578"/>
      <c r="P8580" s="547"/>
      <c r="Q8580" s="547"/>
      <c r="R8580" s="547"/>
    </row>
    <row r="8581" spans="6:18" s="577" customFormat="1">
      <c r="F8581" s="545"/>
      <c r="H8581" s="545"/>
      <c r="J8581" s="545"/>
      <c r="O8581" s="578"/>
      <c r="P8581" s="547"/>
      <c r="Q8581" s="547"/>
      <c r="R8581" s="547"/>
    </row>
    <row r="8582" spans="6:18" s="577" customFormat="1">
      <c r="F8582" s="545"/>
      <c r="H8582" s="545"/>
      <c r="J8582" s="545"/>
      <c r="O8582" s="578"/>
      <c r="P8582" s="547"/>
      <c r="Q8582" s="547"/>
      <c r="R8582" s="547"/>
    </row>
    <row r="8583" spans="6:18" s="577" customFormat="1">
      <c r="F8583" s="545"/>
      <c r="H8583" s="545"/>
      <c r="J8583" s="545"/>
      <c r="O8583" s="578"/>
      <c r="P8583" s="547"/>
      <c r="Q8583" s="547"/>
      <c r="R8583" s="547"/>
    </row>
    <row r="8584" spans="6:18" s="577" customFormat="1">
      <c r="F8584" s="545"/>
      <c r="H8584" s="545"/>
      <c r="J8584" s="545"/>
      <c r="O8584" s="578"/>
      <c r="P8584" s="547"/>
      <c r="Q8584" s="547"/>
      <c r="R8584" s="547"/>
    </row>
    <row r="8585" spans="6:18" s="577" customFormat="1">
      <c r="F8585" s="545"/>
      <c r="H8585" s="545"/>
      <c r="J8585" s="545"/>
      <c r="O8585" s="578"/>
      <c r="P8585" s="547"/>
      <c r="Q8585" s="547"/>
      <c r="R8585" s="547"/>
    </row>
    <row r="8586" spans="6:18" s="577" customFormat="1">
      <c r="F8586" s="545"/>
      <c r="H8586" s="545"/>
      <c r="J8586" s="545"/>
      <c r="O8586" s="578"/>
      <c r="P8586" s="547"/>
      <c r="Q8586" s="547"/>
      <c r="R8586" s="547"/>
    </row>
    <row r="8587" spans="6:18" s="577" customFormat="1">
      <c r="F8587" s="545"/>
      <c r="H8587" s="545"/>
      <c r="J8587" s="545"/>
      <c r="O8587" s="578"/>
      <c r="P8587" s="547"/>
      <c r="Q8587" s="547"/>
      <c r="R8587" s="547"/>
    </row>
    <row r="8588" spans="6:18" s="577" customFormat="1">
      <c r="F8588" s="545"/>
      <c r="H8588" s="545"/>
      <c r="J8588" s="545"/>
      <c r="O8588" s="578"/>
      <c r="P8588" s="547"/>
      <c r="Q8588" s="547"/>
      <c r="R8588" s="547"/>
    </row>
    <row r="8589" spans="6:18" s="577" customFormat="1">
      <c r="F8589" s="545"/>
      <c r="H8589" s="545"/>
      <c r="J8589" s="545"/>
      <c r="O8589" s="578"/>
      <c r="P8589" s="547"/>
      <c r="Q8589" s="547"/>
      <c r="R8589" s="547"/>
    </row>
    <row r="8590" spans="6:18" s="577" customFormat="1">
      <c r="F8590" s="545"/>
      <c r="H8590" s="545"/>
      <c r="J8590" s="545"/>
      <c r="O8590" s="578"/>
      <c r="P8590" s="547"/>
      <c r="Q8590" s="547"/>
      <c r="R8590" s="547"/>
    </row>
    <row r="8591" spans="6:18" s="577" customFormat="1">
      <c r="F8591" s="545"/>
      <c r="H8591" s="545"/>
      <c r="J8591" s="545"/>
      <c r="O8591" s="578"/>
      <c r="P8591" s="547"/>
      <c r="Q8591" s="547"/>
      <c r="R8591" s="547"/>
    </row>
    <row r="8592" spans="6:18" s="577" customFormat="1">
      <c r="F8592" s="545"/>
      <c r="H8592" s="545"/>
      <c r="J8592" s="545"/>
      <c r="O8592" s="578"/>
      <c r="P8592" s="547"/>
      <c r="Q8592" s="547"/>
      <c r="R8592" s="547"/>
    </row>
    <row r="8593" spans="6:18" s="577" customFormat="1">
      <c r="F8593" s="545"/>
      <c r="H8593" s="545"/>
      <c r="J8593" s="545"/>
      <c r="O8593" s="578"/>
      <c r="P8593" s="547"/>
      <c r="Q8593" s="547"/>
      <c r="R8593" s="547"/>
    </row>
    <row r="8594" spans="6:18" s="577" customFormat="1">
      <c r="F8594" s="545"/>
      <c r="H8594" s="545"/>
      <c r="J8594" s="545"/>
      <c r="O8594" s="578"/>
      <c r="P8594" s="547"/>
      <c r="Q8594" s="547"/>
      <c r="R8594" s="547"/>
    </row>
    <row r="8595" spans="6:18" s="577" customFormat="1">
      <c r="F8595" s="545"/>
      <c r="H8595" s="545"/>
      <c r="J8595" s="545"/>
      <c r="O8595" s="578"/>
      <c r="P8595" s="547"/>
      <c r="Q8595" s="547"/>
      <c r="R8595" s="547"/>
    </row>
    <row r="8596" spans="6:18" s="577" customFormat="1">
      <c r="F8596" s="545"/>
      <c r="H8596" s="545"/>
      <c r="J8596" s="545"/>
      <c r="O8596" s="578"/>
      <c r="P8596" s="547"/>
      <c r="Q8596" s="547"/>
      <c r="R8596" s="547"/>
    </row>
    <row r="8597" spans="6:18" s="577" customFormat="1">
      <c r="F8597" s="545"/>
      <c r="H8597" s="545"/>
      <c r="J8597" s="545"/>
      <c r="O8597" s="578"/>
      <c r="P8597" s="547"/>
      <c r="Q8597" s="547"/>
      <c r="R8597" s="547"/>
    </row>
    <row r="8598" spans="6:18" s="577" customFormat="1">
      <c r="F8598" s="545"/>
      <c r="H8598" s="545"/>
      <c r="J8598" s="545"/>
      <c r="O8598" s="578"/>
      <c r="P8598" s="547"/>
      <c r="Q8598" s="547"/>
      <c r="R8598" s="547"/>
    </row>
    <row r="8599" spans="6:18" s="577" customFormat="1">
      <c r="F8599" s="545"/>
      <c r="H8599" s="545"/>
      <c r="J8599" s="545"/>
      <c r="O8599" s="578"/>
      <c r="P8599" s="547"/>
      <c r="Q8599" s="547"/>
      <c r="R8599" s="547"/>
    </row>
    <row r="8600" spans="6:18" s="577" customFormat="1">
      <c r="F8600" s="545"/>
      <c r="H8600" s="545"/>
      <c r="J8600" s="545"/>
      <c r="O8600" s="578"/>
      <c r="P8600" s="547"/>
      <c r="Q8600" s="547"/>
      <c r="R8600" s="547"/>
    </row>
    <row r="8601" spans="6:18" s="577" customFormat="1">
      <c r="F8601" s="545"/>
      <c r="H8601" s="545"/>
      <c r="J8601" s="545"/>
      <c r="O8601" s="578"/>
      <c r="P8601" s="547"/>
      <c r="Q8601" s="547"/>
      <c r="R8601" s="547"/>
    </row>
    <row r="8602" spans="6:18" s="577" customFormat="1">
      <c r="F8602" s="545"/>
      <c r="H8602" s="545"/>
      <c r="J8602" s="545"/>
      <c r="O8602" s="578"/>
      <c r="P8602" s="547"/>
      <c r="Q8602" s="547"/>
      <c r="R8602" s="547"/>
    </row>
    <row r="8603" spans="6:18" s="577" customFormat="1">
      <c r="F8603" s="545"/>
      <c r="H8603" s="545"/>
      <c r="J8603" s="545"/>
      <c r="O8603" s="578"/>
      <c r="P8603" s="547"/>
      <c r="Q8603" s="547"/>
      <c r="R8603" s="547"/>
    </row>
    <row r="8604" spans="6:18" s="577" customFormat="1">
      <c r="F8604" s="545"/>
      <c r="H8604" s="545"/>
      <c r="J8604" s="545"/>
      <c r="O8604" s="578"/>
      <c r="P8604" s="547"/>
      <c r="Q8604" s="547"/>
      <c r="R8604" s="547"/>
    </row>
    <row r="8605" spans="6:18" s="577" customFormat="1">
      <c r="F8605" s="545"/>
      <c r="H8605" s="545"/>
      <c r="J8605" s="545"/>
      <c r="O8605" s="578"/>
      <c r="P8605" s="547"/>
      <c r="Q8605" s="547"/>
      <c r="R8605" s="547"/>
    </row>
    <row r="8606" spans="6:18" s="577" customFormat="1">
      <c r="F8606" s="545"/>
      <c r="H8606" s="545"/>
      <c r="J8606" s="545"/>
      <c r="O8606" s="578"/>
      <c r="P8606" s="547"/>
      <c r="Q8606" s="547"/>
      <c r="R8606" s="547"/>
    </row>
    <row r="8607" spans="6:18" s="577" customFormat="1">
      <c r="F8607" s="545"/>
      <c r="H8607" s="545"/>
      <c r="J8607" s="545"/>
      <c r="O8607" s="578"/>
      <c r="P8607" s="547"/>
      <c r="Q8607" s="547"/>
      <c r="R8607" s="547"/>
    </row>
    <row r="8608" spans="6:18" s="577" customFormat="1">
      <c r="F8608" s="545"/>
      <c r="H8608" s="545"/>
      <c r="J8608" s="545"/>
      <c r="O8608" s="578"/>
      <c r="P8608" s="547"/>
      <c r="Q8608" s="547"/>
      <c r="R8608" s="547"/>
    </row>
    <row r="8609" spans="6:18" s="577" customFormat="1">
      <c r="F8609" s="545"/>
      <c r="H8609" s="545"/>
      <c r="J8609" s="545"/>
      <c r="O8609" s="578"/>
      <c r="P8609" s="547"/>
      <c r="Q8609" s="547"/>
      <c r="R8609" s="547"/>
    </row>
    <row r="8610" spans="6:18" s="577" customFormat="1">
      <c r="F8610" s="545"/>
      <c r="H8610" s="545"/>
      <c r="J8610" s="545"/>
      <c r="O8610" s="578"/>
      <c r="P8610" s="547"/>
      <c r="Q8610" s="547"/>
      <c r="R8610" s="547"/>
    </row>
    <row r="8611" spans="6:18" s="577" customFormat="1">
      <c r="F8611" s="545"/>
      <c r="H8611" s="545"/>
      <c r="J8611" s="545"/>
      <c r="O8611" s="578"/>
      <c r="P8611" s="547"/>
      <c r="Q8611" s="547"/>
      <c r="R8611" s="547"/>
    </row>
    <row r="8612" spans="6:18" s="577" customFormat="1">
      <c r="F8612" s="545"/>
      <c r="H8612" s="545"/>
      <c r="J8612" s="545"/>
      <c r="O8612" s="578"/>
      <c r="P8612" s="547"/>
      <c r="Q8612" s="547"/>
      <c r="R8612" s="547"/>
    </row>
    <row r="8613" spans="6:18" s="577" customFormat="1">
      <c r="F8613" s="545"/>
      <c r="H8613" s="545"/>
      <c r="J8613" s="545"/>
      <c r="O8613" s="578"/>
      <c r="P8613" s="547"/>
      <c r="Q8613" s="547"/>
      <c r="R8613" s="547"/>
    </row>
    <row r="8614" spans="6:18" s="577" customFormat="1">
      <c r="F8614" s="545"/>
      <c r="H8614" s="545"/>
      <c r="J8614" s="545"/>
      <c r="O8614" s="578"/>
      <c r="P8614" s="547"/>
      <c r="Q8614" s="547"/>
      <c r="R8614" s="547"/>
    </row>
    <row r="8615" spans="6:18" s="577" customFormat="1">
      <c r="F8615" s="545"/>
      <c r="H8615" s="545"/>
      <c r="J8615" s="545"/>
      <c r="O8615" s="578"/>
      <c r="P8615" s="547"/>
      <c r="Q8615" s="547"/>
      <c r="R8615" s="547"/>
    </row>
    <row r="8616" spans="6:18" s="577" customFormat="1">
      <c r="F8616" s="545"/>
      <c r="H8616" s="545"/>
      <c r="J8616" s="545"/>
      <c r="O8616" s="578"/>
      <c r="P8616" s="547"/>
      <c r="Q8616" s="547"/>
      <c r="R8616" s="547"/>
    </row>
    <row r="8617" spans="6:18" s="577" customFormat="1">
      <c r="F8617" s="545"/>
      <c r="H8617" s="545"/>
      <c r="J8617" s="545"/>
      <c r="O8617" s="578"/>
      <c r="P8617" s="547"/>
      <c r="Q8617" s="547"/>
      <c r="R8617" s="547"/>
    </row>
    <row r="8618" spans="6:18" s="577" customFormat="1">
      <c r="F8618" s="545"/>
      <c r="H8618" s="545"/>
      <c r="J8618" s="545"/>
      <c r="O8618" s="578"/>
      <c r="P8618" s="547"/>
      <c r="Q8618" s="547"/>
      <c r="R8618" s="547"/>
    </row>
    <row r="8619" spans="6:18" s="577" customFormat="1">
      <c r="F8619" s="545"/>
      <c r="H8619" s="545"/>
      <c r="J8619" s="545"/>
      <c r="O8619" s="578"/>
      <c r="P8619" s="547"/>
      <c r="Q8619" s="547"/>
      <c r="R8619" s="547"/>
    </row>
    <row r="8620" spans="6:18" s="577" customFormat="1">
      <c r="F8620" s="545"/>
      <c r="H8620" s="545"/>
      <c r="J8620" s="545"/>
      <c r="O8620" s="578"/>
      <c r="P8620" s="547"/>
      <c r="Q8620" s="547"/>
      <c r="R8620" s="547"/>
    </row>
    <row r="8621" spans="6:18" s="577" customFormat="1">
      <c r="F8621" s="545"/>
      <c r="H8621" s="545"/>
      <c r="J8621" s="545"/>
      <c r="O8621" s="578"/>
      <c r="P8621" s="547"/>
      <c r="Q8621" s="547"/>
      <c r="R8621" s="547"/>
    </row>
    <row r="8622" spans="6:18" s="577" customFormat="1">
      <c r="F8622" s="545"/>
      <c r="H8622" s="545"/>
      <c r="J8622" s="545"/>
      <c r="O8622" s="578"/>
      <c r="P8622" s="547"/>
      <c r="Q8622" s="547"/>
      <c r="R8622" s="547"/>
    </row>
    <row r="8623" spans="6:18" s="577" customFormat="1">
      <c r="F8623" s="545"/>
      <c r="H8623" s="545"/>
      <c r="J8623" s="545"/>
      <c r="O8623" s="578"/>
      <c r="P8623" s="547"/>
      <c r="Q8623" s="547"/>
      <c r="R8623" s="547"/>
    </row>
    <row r="8624" spans="6:18" s="577" customFormat="1">
      <c r="F8624" s="545"/>
      <c r="H8624" s="545"/>
      <c r="J8624" s="545"/>
      <c r="O8624" s="578"/>
      <c r="P8624" s="547"/>
      <c r="Q8624" s="547"/>
      <c r="R8624" s="547"/>
    </row>
    <row r="8625" spans="6:18" s="577" customFormat="1">
      <c r="F8625" s="545"/>
      <c r="H8625" s="545"/>
      <c r="J8625" s="545"/>
      <c r="O8625" s="578"/>
      <c r="P8625" s="547"/>
      <c r="Q8625" s="547"/>
      <c r="R8625" s="547"/>
    </row>
    <row r="8626" spans="6:18" s="577" customFormat="1">
      <c r="F8626" s="545"/>
      <c r="H8626" s="545"/>
      <c r="J8626" s="545"/>
      <c r="O8626" s="578"/>
      <c r="P8626" s="547"/>
      <c r="Q8626" s="547"/>
      <c r="R8626" s="547"/>
    </row>
    <row r="8627" spans="6:18" s="577" customFormat="1">
      <c r="F8627" s="545"/>
      <c r="H8627" s="545"/>
      <c r="J8627" s="545"/>
      <c r="O8627" s="578"/>
      <c r="P8627" s="547"/>
      <c r="Q8627" s="547"/>
      <c r="R8627" s="547"/>
    </row>
    <row r="8628" spans="6:18" s="577" customFormat="1">
      <c r="F8628" s="545"/>
      <c r="H8628" s="545"/>
      <c r="J8628" s="545"/>
      <c r="O8628" s="578"/>
      <c r="P8628" s="547"/>
      <c r="Q8628" s="547"/>
      <c r="R8628" s="547"/>
    </row>
    <row r="8629" spans="6:18" s="577" customFormat="1">
      <c r="F8629" s="545"/>
      <c r="H8629" s="545"/>
      <c r="J8629" s="545"/>
      <c r="O8629" s="578"/>
      <c r="P8629" s="547"/>
      <c r="Q8629" s="547"/>
      <c r="R8629" s="547"/>
    </row>
    <row r="8630" spans="6:18" s="577" customFormat="1">
      <c r="F8630" s="545"/>
      <c r="H8630" s="545"/>
      <c r="J8630" s="545"/>
      <c r="O8630" s="578"/>
      <c r="P8630" s="547"/>
      <c r="Q8630" s="547"/>
      <c r="R8630" s="547"/>
    </row>
    <row r="8631" spans="6:18" s="577" customFormat="1">
      <c r="F8631" s="545"/>
      <c r="H8631" s="545"/>
      <c r="J8631" s="545"/>
      <c r="O8631" s="578"/>
      <c r="P8631" s="547"/>
      <c r="Q8631" s="547"/>
      <c r="R8631" s="547"/>
    </row>
    <row r="8632" spans="6:18" s="577" customFormat="1">
      <c r="F8632" s="545"/>
      <c r="H8632" s="545"/>
      <c r="J8632" s="545"/>
      <c r="O8632" s="578"/>
      <c r="P8632" s="547"/>
      <c r="Q8632" s="547"/>
      <c r="R8632" s="547"/>
    </row>
    <row r="8633" spans="6:18" s="577" customFormat="1">
      <c r="F8633" s="545"/>
      <c r="H8633" s="545"/>
      <c r="J8633" s="545"/>
      <c r="O8633" s="578"/>
      <c r="P8633" s="547"/>
      <c r="Q8633" s="547"/>
      <c r="R8633" s="547"/>
    </row>
    <row r="8634" spans="6:18" s="577" customFormat="1">
      <c r="F8634" s="545"/>
      <c r="H8634" s="545"/>
      <c r="J8634" s="545"/>
      <c r="O8634" s="578"/>
      <c r="P8634" s="547"/>
      <c r="Q8634" s="547"/>
      <c r="R8634" s="547"/>
    </row>
    <row r="8635" spans="6:18" s="577" customFormat="1">
      <c r="F8635" s="545"/>
      <c r="H8635" s="545"/>
      <c r="J8635" s="545"/>
      <c r="O8635" s="578"/>
      <c r="P8635" s="547"/>
      <c r="Q8635" s="547"/>
      <c r="R8635" s="547"/>
    </row>
    <row r="8636" spans="6:18" s="577" customFormat="1">
      <c r="F8636" s="545"/>
      <c r="H8636" s="545"/>
      <c r="J8636" s="545"/>
      <c r="O8636" s="578"/>
      <c r="P8636" s="547"/>
      <c r="Q8636" s="547"/>
      <c r="R8636" s="547"/>
    </row>
    <row r="8637" spans="6:18" s="577" customFormat="1">
      <c r="F8637" s="545"/>
      <c r="H8637" s="545"/>
      <c r="J8637" s="545"/>
      <c r="O8637" s="578"/>
      <c r="P8637" s="547"/>
      <c r="Q8637" s="547"/>
      <c r="R8637" s="547"/>
    </row>
    <row r="8638" spans="6:18" s="577" customFormat="1">
      <c r="F8638" s="545"/>
      <c r="H8638" s="545"/>
      <c r="J8638" s="545"/>
      <c r="O8638" s="578"/>
      <c r="P8638" s="547"/>
      <c r="Q8638" s="547"/>
      <c r="R8638" s="547"/>
    </row>
    <row r="8639" spans="6:18" s="577" customFormat="1">
      <c r="F8639" s="545"/>
      <c r="H8639" s="545"/>
      <c r="J8639" s="545"/>
      <c r="O8639" s="578"/>
      <c r="P8639" s="547"/>
      <c r="Q8639" s="547"/>
      <c r="R8639" s="547"/>
    </row>
    <row r="8640" spans="6:18" s="577" customFormat="1">
      <c r="F8640" s="545"/>
      <c r="H8640" s="545"/>
      <c r="J8640" s="545"/>
      <c r="O8640" s="578"/>
      <c r="P8640" s="547"/>
      <c r="Q8640" s="547"/>
      <c r="R8640" s="547"/>
    </row>
    <row r="8641" spans="6:18" s="577" customFormat="1">
      <c r="F8641" s="545"/>
      <c r="H8641" s="545"/>
      <c r="J8641" s="545"/>
      <c r="O8641" s="578"/>
      <c r="P8641" s="547"/>
      <c r="Q8641" s="547"/>
      <c r="R8641" s="547"/>
    </row>
    <row r="8642" spans="6:18" s="577" customFormat="1">
      <c r="F8642" s="545"/>
      <c r="H8642" s="545"/>
      <c r="J8642" s="545"/>
      <c r="O8642" s="578"/>
      <c r="P8642" s="547"/>
      <c r="Q8642" s="547"/>
      <c r="R8642" s="547"/>
    </row>
    <row r="8643" spans="6:18" s="577" customFormat="1">
      <c r="F8643" s="545"/>
      <c r="H8643" s="545"/>
      <c r="J8643" s="545"/>
      <c r="O8643" s="578"/>
      <c r="P8643" s="547"/>
      <c r="Q8643" s="547"/>
      <c r="R8643" s="547"/>
    </row>
    <row r="8644" spans="6:18" s="577" customFormat="1">
      <c r="F8644" s="545"/>
      <c r="H8644" s="545"/>
      <c r="J8644" s="545"/>
      <c r="O8644" s="578"/>
      <c r="P8644" s="547"/>
      <c r="Q8644" s="547"/>
      <c r="R8644" s="547"/>
    </row>
    <row r="8645" spans="6:18" s="577" customFormat="1">
      <c r="F8645" s="545"/>
      <c r="H8645" s="545"/>
      <c r="J8645" s="545"/>
      <c r="O8645" s="578"/>
      <c r="P8645" s="547"/>
      <c r="Q8645" s="547"/>
      <c r="R8645" s="547"/>
    </row>
    <row r="8646" spans="6:18" s="577" customFormat="1">
      <c r="F8646" s="545"/>
      <c r="H8646" s="545"/>
      <c r="J8646" s="545"/>
      <c r="O8646" s="578"/>
      <c r="P8646" s="547"/>
      <c r="Q8646" s="547"/>
      <c r="R8646" s="547"/>
    </row>
    <row r="8647" spans="6:18" s="577" customFormat="1">
      <c r="F8647" s="545"/>
      <c r="H8647" s="545"/>
      <c r="J8647" s="545"/>
      <c r="O8647" s="578"/>
      <c r="P8647" s="547"/>
      <c r="Q8647" s="547"/>
      <c r="R8647" s="547"/>
    </row>
    <row r="8648" spans="6:18" s="577" customFormat="1">
      <c r="F8648" s="545"/>
      <c r="H8648" s="545"/>
      <c r="J8648" s="545"/>
      <c r="O8648" s="578"/>
      <c r="P8648" s="547"/>
      <c r="Q8648" s="547"/>
      <c r="R8648" s="547"/>
    </row>
    <row r="8649" spans="6:18" s="577" customFormat="1">
      <c r="F8649" s="545"/>
      <c r="H8649" s="545"/>
      <c r="J8649" s="545"/>
      <c r="O8649" s="578"/>
      <c r="P8649" s="547"/>
      <c r="Q8649" s="547"/>
      <c r="R8649" s="547"/>
    </row>
    <row r="8650" spans="6:18" s="577" customFormat="1">
      <c r="F8650" s="545"/>
      <c r="H8650" s="545"/>
      <c r="J8650" s="545"/>
      <c r="O8650" s="578"/>
      <c r="P8650" s="547"/>
      <c r="Q8650" s="547"/>
      <c r="R8650" s="547"/>
    </row>
    <row r="8651" spans="6:18" s="577" customFormat="1">
      <c r="F8651" s="545"/>
      <c r="H8651" s="545"/>
      <c r="J8651" s="545"/>
      <c r="O8651" s="578"/>
      <c r="P8651" s="547"/>
      <c r="Q8651" s="547"/>
      <c r="R8651" s="547"/>
    </row>
    <row r="8652" spans="6:18" s="577" customFormat="1">
      <c r="F8652" s="545"/>
      <c r="H8652" s="545"/>
      <c r="J8652" s="545"/>
      <c r="O8652" s="578"/>
      <c r="P8652" s="547"/>
      <c r="Q8652" s="547"/>
      <c r="R8652" s="547"/>
    </row>
    <row r="8653" spans="6:18" s="577" customFormat="1">
      <c r="F8653" s="545"/>
      <c r="H8653" s="545"/>
      <c r="J8653" s="545"/>
      <c r="O8653" s="578"/>
      <c r="P8653" s="547"/>
      <c r="Q8653" s="547"/>
      <c r="R8653" s="547"/>
    </row>
    <row r="8654" spans="6:18" s="577" customFormat="1">
      <c r="F8654" s="545"/>
      <c r="H8654" s="545"/>
      <c r="J8654" s="545"/>
      <c r="O8654" s="578"/>
      <c r="P8654" s="547"/>
      <c r="Q8654" s="547"/>
      <c r="R8654" s="547"/>
    </row>
    <row r="8655" spans="6:18" s="577" customFormat="1">
      <c r="F8655" s="545"/>
      <c r="H8655" s="545"/>
      <c r="J8655" s="545"/>
      <c r="O8655" s="578"/>
      <c r="P8655" s="547"/>
      <c r="Q8655" s="547"/>
      <c r="R8655" s="547"/>
    </row>
    <row r="8656" spans="6:18" s="577" customFormat="1">
      <c r="F8656" s="545"/>
      <c r="H8656" s="545"/>
      <c r="J8656" s="545"/>
      <c r="O8656" s="578"/>
      <c r="P8656" s="547"/>
      <c r="Q8656" s="547"/>
      <c r="R8656" s="547"/>
    </row>
    <row r="8657" spans="6:18" s="577" customFormat="1">
      <c r="F8657" s="545"/>
      <c r="H8657" s="545"/>
      <c r="J8657" s="545"/>
      <c r="O8657" s="578"/>
      <c r="P8657" s="547"/>
      <c r="Q8657" s="547"/>
      <c r="R8657" s="547"/>
    </row>
    <row r="8658" spans="6:18" s="577" customFormat="1">
      <c r="F8658" s="545"/>
      <c r="H8658" s="545"/>
      <c r="J8658" s="545"/>
      <c r="O8658" s="578"/>
      <c r="P8658" s="547"/>
      <c r="Q8658" s="547"/>
      <c r="R8658" s="547"/>
    </row>
    <row r="8659" spans="6:18" s="577" customFormat="1">
      <c r="F8659" s="545"/>
      <c r="H8659" s="545"/>
      <c r="J8659" s="545"/>
      <c r="O8659" s="578"/>
      <c r="P8659" s="547"/>
      <c r="Q8659" s="547"/>
      <c r="R8659" s="547"/>
    </row>
    <row r="8660" spans="6:18" s="577" customFormat="1">
      <c r="F8660" s="545"/>
      <c r="H8660" s="545"/>
      <c r="J8660" s="545"/>
      <c r="O8660" s="578"/>
      <c r="P8660" s="547"/>
      <c r="Q8660" s="547"/>
      <c r="R8660" s="547"/>
    </row>
    <row r="8661" spans="6:18" s="577" customFormat="1">
      <c r="F8661" s="545"/>
      <c r="H8661" s="545"/>
      <c r="J8661" s="545"/>
      <c r="O8661" s="578"/>
      <c r="P8661" s="547"/>
      <c r="Q8661" s="547"/>
      <c r="R8661" s="547"/>
    </row>
    <row r="8662" spans="6:18" s="577" customFormat="1">
      <c r="F8662" s="545"/>
      <c r="H8662" s="545"/>
      <c r="J8662" s="545"/>
      <c r="O8662" s="578"/>
      <c r="P8662" s="547"/>
      <c r="Q8662" s="547"/>
      <c r="R8662" s="547"/>
    </row>
    <row r="8663" spans="6:18" s="577" customFormat="1">
      <c r="F8663" s="545"/>
      <c r="H8663" s="545"/>
      <c r="J8663" s="545"/>
      <c r="O8663" s="578"/>
      <c r="P8663" s="547"/>
      <c r="Q8663" s="547"/>
      <c r="R8663" s="547"/>
    </row>
    <row r="8664" spans="6:18" s="577" customFormat="1">
      <c r="F8664" s="545"/>
      <c r="H8664" s="545"/>
      <c r="J8664" s="545"/>
      <c r="O8664" s="578"/>
      <c r="P8664" s="547"/>
      <c r="Q8664" s="547"/>
      <c r="R8664" s="547"/>
    </row>
    <row r="8665" spans="6:18" s="577" customFormat="1">
      <c r="F8665" s="545"/>
      <c r="H8665" s="545"/>
      <c r="J8665" s="545"/>
      <c r="O8665" s="578"/>
      <c r="P8665" s="547"/>
      <c r="Q8665" s="547"/>
      <c r="R8665" s="547"/>
    </row>
    <row r="8666" spans="6:18" s="577" customFormat="1">
      <c r="F8666" s="545"/>
      <c r="H8666" s="545"/>
      <c r="J8666" s="545"/>
      <c r="O8666" s="578"/>
      <c r="P8666" s="547"/>
      <c r="Q8666" s="547"/>
      <c r="R8666" s="547"/>
    </row>
    <row r="8667" spans="6:18" s="577" customFormat="1">
      <c r="F8667" s="545"/>
      <c r="H8667" s="545"/>
      <c r="J8667" s="545"/>
      <c r="O8667" s="578"/>
      <c r="P8667" s="547"/>
      <c r="Q8667" s="547"/>
      <c r="R8667" s="547"/>
    </row>
    <row r="8668" spans="6:18" s="577" customFormat="1">
      <c r="F8668" s="545"/>
      <c r="H8668" s="545"/>
      <c r="J8668" s="545"/>
      <c r="O8668" s="578"/>
      <c r="P8668" s="547"/>
      <c r="Q8668" s="547"/>
      <c r="R8668" s="547"/>
    </row>
    <row r="8669" spans="6:18" s="577" customFormat="1">
      <c r="F8669" s="545"/>
      <c r="H8669" s="545"/>
      <c r="J8669" s="545"/>
      <c r="O8669" s="578"/>
      <c r="P8669" s="547"/>
      <c r="Q8669" s="547"/>
      <c r="R8669" s="547"/>
    </row>
    <row r="8670" spans="6:18" s="577" customFormat="1">
      <c r="F8670" s="545"/>
      <c r="H8670" s="545"/>
      <c r="J8670" s="545"/>
      <c r="O8670" s="578"/>
      <c r="P8670" s="547"/>
      <c r="Q8670" s="547"/>
      <c r="R8670" s="547"/>
    </row>
    <row r="8671" spans="6:18" s="577" customFormat="1">
      <c r="F8671" s="545"/>
      <c r="H8671" s="545"/>
      <c r="J8671" s="545"/>
      <c r="O8671" s="578"/>
      <c r="P8671" s="547"/>
      <c r="Q8671" s="547"/>
      <c r="R8671" s="547"/>
    </row>
    <row r="8672" spans="6:18" s="577" customFormat="1">
      <c r="F8672" s="545"/>
      <c r="H8672" s="545"/>
      <c r="J8672" s="545"/>
      <c r="O8672" s="578"/>
      <c r="P8672" s="547"/>
      <c r="Q8672" s="547"/>
      <c r="R8672" s="547"/>
    </row>
    <row r="8673" spans="6:18" s="577" customFormat="1">
      <c r="F8673" s="545"/>
      <c r="H8673" s="545"/>
      <c r="J8673" s="545"/>
      <c r="O8673" s="578"/>
      <c r="P8673" s="547"/>
      <c r="Q8673" s="547"/>
      <c r="R8673" s="547"/>
    </row>
    <row r="8674" spans="6:18" s="577" customFormat="1">
      <c r="F8674" s="545"/>
      <c r="H8674" s="545"/>
      <c r="J8674" s="545"/>
      <c r="O8674" s="578"/>
      <c r="P8674" s="547"/>
      <c r="Q8674" s="547"/>
      <c r="R8674" s="547"/>
    </row>
    <row r="8675" spans="6:18" s="577" customFormat="1">
      <c r="F8675" s="545"/>
      <c r="H8675" s="545"/>
      <c r="J8675" s="545"/>
      <c r="O8675" s="578"/>
      <c r="P8675" s="547"/>
      <c r="Q8675" s="547"/>
      <c r="R8675" s="547"/>
    </row>
    <row r="8676" spans="6:18" s="577" customFormat="1">
      <c r="F8676" s="545"/>
      <c r="H8676" s="545"/>
      <c r="J8676" s="545"/>
      <c r="O8676" s="578"/>
      <c r="P8676" s="547"/>
      <c r="Q8676" s="547"/>
      <c r="R8676" s="547"/>
    </row>
    <row r="8677" spans="6:18" s="577" customFormat="1">
      <c r="F8677" s="545"/>
      <c r="H8677" s="545"/>
      <c r="J8677" s="545"/>
      <c r="O8677" s="578"/>
      <c r="P8677" s="547"/>
      <c r="Q8677" s="547"/>
      <c r="R8677" s="547"/>
    </row>
    <row r="8678" spans="6:18" s="577" customFormat="1">
      <c r="F8678" s="545"/>
      <c r="H8678" s="545"/>
      <c r="J8678" s="545"/>
      <c r="O8678" s="578"/>
      <c r="P8678" s="547"/>
      <c r="Q8678" s="547"/>
      <c r="R8678" s="547"/>
    </row>
    <row r="8679" spans="6:18" s="577" customFormat="1">
      <c r="F8679" s="545"/>
      <c r="H8679" s="545"/>
      <c r="J8679" s="545"/>
      <c r="O8679" s="578"/>
      <c r="P8679" s="547"/>
      <c r="Q8679" s="547"/>
      <c r="R8679" s="547"/>
    </row>
    <row r="8680" spans="6:18" s="577" customFormat="1">
      <c r="F8680" s="545"/>
      <c r="H8680" s="545"/>
      <c r="J8680" s="545"/>
      <c r="O8680" s="578"/>
      <c r="P8680" s="547"/>
      <c r="Q8680" s="547"/>
      <c r="R8680" s="547"/>
    </row>
    <row r="8681" spans="6:18" s="577" customFormat="1">
      <c r="F8681" s="545"/>
      <c r="H8681" s="545"/>
      <c r="J8681" s="545"/>
      <c r="O8681" s="578"/>
      <c r="P8681" s="547"/>
      <c r="Q8681" s="547"/>
      <c r="R8681" s="547"/>
    </row>
    <row r="8682" spans="6:18" s="577" customFormat="1">
      <c r="F8682" s="545"/>
      <c r="H8682" s="545"/>
      <c r="J8682" s="545"/>
      <c r="O8682" s="578"/>
      <c r="P8682" s="547"/>
      <c r="Q8682" s="547"/>
      <c r="R8682" s="547"/>
    </row>
    <row r="8683" spans="6:18" s="577" customFormat="1">
      <c r="F8683" s="545"/>
      <c r="H8683" s="545"/>
      <c r="J8683" s="545"/>
      <c r="O8683" s="578"/>
      <c r="P8683" s="547"/>
      <c r="Q8683" s="547"/>
      <c r="R8683" s="547"/>
    </row>
    <row r="8684" spans="6:18" s="577" customFormat="1">
      <c r="F8684" s="545"/>
      <c r="H8684" s="545"/>
      <c r="J8684" s="545"/>
      <c r="O8684" s="578"/>
      <c r="P8684" s="547"/>
      <c r="Q8684" s="547"/>
      <c r="R8684" s="547"/>
    </row>
    <row r="8685" spans="6:18" s="577" customFormat="1">
      <c r="F8685" s="545"/>
      <c r="H8685" s="545"/>
      <c r="J8685" s="545"/>
      <c r="O8685" s="578"/>
      <c r="P8685" s="547"/>
      <c r="Q8685" s="547"/>
      <c r="R8685" s="547"/>
    </row>
    <row r="8686" spans="6:18" s="577" customFormat="1">
      <c r="F8686" s="545"/>
      <c r="H8686" s="545"/>
      <c r="J8686" s="545"/>
      <c r="O8686" s="578"/>
      <c r="P8686" s="547"/>
      <c r="Q8686" s="547"/>
      <c r="R8686" s="547"/>
    </row>
    <row r="8687" spans="6:18" s="577" customFormat="1">
      <c r="F8687" s="545"/>
      <c r="H8687" s="545"/>
      <c r="J8687" s="545"/>
      <c r="O8687" s="578"/>
      <c r="P8687" s="547"/>
      <c r="Q8687" s="547"/>
      <c r="R8687" s="547"/>
    </row>
    <row r="8688" spans="6:18" s="577" customFormat="1">
      <c r="F8688" s="545"/>
      <c r="H8688" s="545"/>
      <c r="J8688" s="545"/>
      <c r="O8688" s="578"/>
      <c r="P8688" s="547"/>
      <c r="Q8688" s="547"/>
      <c r="R8688" s="547"/>
    </row>
    <row r="8689" spans="6:18" s="577" customFormat="1">
      <c r="F8689" s="545"/>
      <c r="H8689" s="545"/>
      <c r="J8689" s="545"/>
      <c r="O8689" s="578"/>
      <c r="P8689" s="547"/>
      <c r="Q8689" s="547"/>
      <c r="R8689" s="547"/>
    </row>
    <row r="8690" spans="6:18" s="577" customFormat="1">
      <c r="F8690" s="545"/>
      <c r="H8690" s="545"/>
      <c r="J8690" s="545"/>
      <c r="O8690" s="578"/>
      <c r="P8690" s="547"/>
      <c r="Q8690" s="547"/>
      <c r="R8690" s="547"/>
    </row>
    <row r="8691" spans="6:18" s="577" customFormat="1">
      <c r="F8691" s="545"/>
      <c r="H8691" s="545"/>
      <c r="J8691" s="545"/>
      <c r="O8691" s="578"/>
      <c r="P8691" s="547"/>
      <c r="Q8691" s="547"/>
      <c r="R8691" s="547"/>
    </row>
    <row r="8692" spans="6:18" s="577" customFormat="1">
      <c r="F8692" s="545"/>
      <c r="H8692" s="545"/>
      <c r="J8692" s="545"/>
      <c r="O8692" s="578"/>
      <c r="P8692" s="547"/>
      <c r="Q8692" s="547"/>
      <c r="R8692" s="547"/>
    </row>
    <row r="8693" spans="6:18" s="577" customFormat="1">
      <c r="F8693" s="545"/>
      <c r="H8693" s="545"/>
      <c r="J8693" s="545"/>
      <c r="O8693" s="578"/>
      <c r="P8693" s="547"/>
      <c r="Q8693" s="547"/>
      <c r="R8693" s="547"/>
    </row>
    <row r="8694" spans="6:18" s="577" customFormat="1">
      <c r="F8694" s="545"/>
      <c r="H8694" s="545"/>
      <c r="J8694" s="545"/>
      <c r="O8694" s="578"/>
      <c r="P8694" s="547"/>
      <c r="Q8694" s="547"/>
      <c r="R8694" s="547"/>
    </row>
    <row r="8695" spans="6:18" s="577" customFormat="1">
      <c r="F8695" s="545"/>
      <c r="H8695" s="545"/>
      <c r="J8695" s="545"/>
      <c r="O8695" s="578"/>
      <c r="P8695" s="547"/>
      <c r="Q8695" s="547"/>
      <c r="R8695" s="547"/>
    </row>
    <row r="8696" spans="6:18" s="577" customFormat="1">
      <c r="F8696" s="545"/>
      <c r="H8696" s="545"/>
      <c r="J8696" s="545"/>
      <c r="O8696" s="578"/>
      <c r="P8696" s="547"/>
      <c r="Q8696" s="547"/>
      <c r="R8696" s="547"/>
    </row>
    <row r="8697" spans="6:18" s="577" customFormat="1">
      <c r="F8697" s="545"/>
      <c r="H8697" s="545"/>
      <c r="J8697" s="545"/>
      <c r="O8697" s="578"/>
      <c r="P8697" s="547"/>
      <c r="Q8697" s="547"/>
      <c r="R8697" s="547"/>
    </row>
    <row r="8698" spans="6:18" s="577" customFormat="1">
      <c r="F8698" s="545"/>
      <c r="H8698" s="545"/>
      <c r="J8698" s="545"/>
      <c r="O8698" s="578"/>
      <c r="P8698" s="547"/>
      <c r="Q8698" s="547"/>
      <c r="R8698" s="547"/>
    </row>
    <row r="8699" spans="6:18" s="577" customFormat="1">
      <c r="F8699" s="545"/>
      <c r="H8699" s="545"/>
      <c r="J8699" s="545"/>
      <c r="O8699" s="578"/>
      <c r="P8699" s="547"/>
      <c r="Q8699" s="547"/>
      <c r="R8699" s="547"/>
    </row>
    <row r="8700" spans="6:18" s="577" customFormat="1">
      <c r="F8700" s="545"/>
      <c r="H8700" s="545"/>
      <c r="J8700" s="545"/>
      <c r="O8700" s="578"/>
      <c r="P8700" s="547"/>
      <c r="Q8700" s="547"/>
      <c r="R8700" s="547"/>
    </row>
    <row r="8701" spans="6:18" s="577" customFormat="1">
      <c r="F8701" s="545"/>
      <c r="H8701" s="545"/>
      <c r="J8701" s="545"/>
      <c r="O8701" s="578"/>
      <c r="P8701" s="547"/>
      <c r="Q8701" s="547"/>
      <c r="R8701" s="547"/>
    </row>
    <row r="8702" spans="6:18" s="577" customFormat="1">
      <c r="F8702" s="545"/>
      <c r="H8702" s="545"/>
      <c r="J8702" s="545"/>
      <c r="O8702" s="578"/>
      <c r="P8702" s="547"/>
      <c r="Q8702" s="547"/>
      <c r="R8702" s="547"/>
    </row>
    <row r="8703" spans="6:18" s="577" customFormat="1">
      <c r="F8703" s="545"/>
      <c r="H8703" s="545"/>
      <c r="J8703" s="545"/>
      <c r="O8703" s="578"/>
      <c r="P8703" s="547"/>
      <c r="Q8703" s="547"/>
      <c r="R8703" s="547"/>
    </row>
    <row r="8704" spans="6:18" s="577" customFormat="1">
      <c r="F8704" s="545"/>
      <c r="H8704" s="545"/>
      <c r="J8704" s="545"/>
      <c r="O8704" s="578"/>
      <c r="P8704" s="547"/>
      <c r="Q8704" s="547"/>
      <c r="R8704" s="547"/>
    </row>
    <row r="8705" spans="6:18" s="577" customFormat="1">
      <c r="F8705" s="545"/>
      <c r="H8705" s="545"/>
      <c r="J8705" s="545"/>
      <c r="O8705" s="578"/>
      <c r="P8705" s="547"/>
      <c r="Q8705" s="547"/>
      <c r="R8705" s="547"/>
    </row>
    <row r="8706" spans="6:18" s="577" customFormat="1">
      <c r="F8706" s="545"/>
      <c r="H8706" s="545"/>
      <c r="J8706" s="545"/>
      <c r="O8706" s="578"/>
      <c r="P8706" s="547"/>
      <c r="Q8706" s="547"/>
      <c r="R8706" s="547"/>
    </row>
    <row r="8707" spans="6:18" s="577" customFormat="1">
      <c r="F8707" s="545"/>
      <c r="H8707" s="545"/>
      <c r="J8707" s="545"/>
      <c r="O8707" s="578"/>
      <c r="P8707" s="547"/>
      <c r="Q8707" s="547"/>
      <c r="R8707" s="547"/>
    </row>
    <row r="8708" spans="6:18" s="577" customFormat="1">
      <c r="F8708" s="545"/>
      <c r="H8708" s="545"/>
      <c r="J8708" s="545"/>
      <c r="O8708" s="578"/>
      <c r="P8708" s="547"/>
      <c r="Q8708" s="547"/>
      <c r="R8708" s="547"/>
    </row>
    <row r="8709" spans="6:18" s="577" customFormat="1">
      <c r="F8709" s="545"/>
      <c r="H8709" s="545"/>
      <c r="J8709" s="545"/>
      <c r="O8709" s="578"/>
      <c r="P8709" s="547"/>
      <c r="Q8709" s="547"/>
      <c r="R8709" s="547"/>
    </row>
    <row r="8710" spans="6:18" s="577" customFormat="1">
      <c r="F8710" s="545"/>
      <c r="H8710" s="545"/>
      <c r="J8710" s="545"/>
      <c r="O8710" s="578"/>
      <c r="P8710" s="547"/>
      <c r="Q8710" s="547"/>
      <c r="R8710" s="547"/>
    </row>
    <row r="8711" spans="6:18" s="577" customFormat="1">
      <c r="F8711" s="545"/>
      <c r="H8711" s="545"/>
      <c r="J8711" s="545"/>
      <c r="O8711" s="578"/>
      <c r="P8711" s="547"/>
      <c r="Q8711" s="547"/>
      <c r="R8711" s="547"/>
    </row>
    <row r="8712" spans="6:18" s="577" customFormat="1">
      <c r="F8712" s="545"/>
      <c r="H8712" s="545"/>
      <c r="J8712" s="545"/>
      <c r="O8712" s="578"/>
      <c r="P8712" s="547"/>
      <c r="Q8712" s="547"/>
      <c r="R8712" s="547"/>
    </row>
    <row r="8713" spans="6:18" s="577" customFormat="1">
      <c r="F8713" s="545"/>
      <c r="H8713" s="545"/>
      <c r="J8713" s="545"/>
      <c r="O8713" s="578"/>
      <c r="P8713" s="547"/>
      <c r="Q8713" s="547"/>
      <c r="R8713" s="547"/>
    </row>
    <row r="8714" spans="6:18" s="577" customFormat="1">
      <c r="F8714" s="545"/>
      <c r="H8714" s="545"/>
      <c r="J8714" s="545"/>
      <c r="O8714" s="578"/>
      <c r="P8714" s="547"/>
      <c r="Q8714" s="547"/>
      <c r="R8714" s="547"/>
    </row>
    <row r="8715" spans="6:18" s="577" customFormat="1">
      <c r="F8715" s="545"/>
      <c r="H8715" s="545"/>
      <c r="J8715" s="545"/>
      <c r="O8715" s="578"/>
      <c r="P8715" s="547"/>
      <c r="Q8715" s="547"/>
      <c r="R8715" s="547"/>
    </row>
    <row r="8716" spans="6:18" s="577" customFormat="1">
      <c r="F8716" s="545"/>
      <c r="H8716" s="545"/>
      <c r="J8716" s="545"/>
      <c r="O8716" s="578"/>
      <c r="P8716" s="547"/>
      <c r="Q8716" s="547"/>
      <c r="R8716" s="547"/>
    </row>
    <row r="8717" spans="6:18" s="577" customFormat="1">
      <c r="F8717" s="545"/>
      <c r="H8717" s="545"/>
      <c r="J8717" s="545"/>
      <c r="O8717" s="578"/>
      <c r="P8717" s="547"/>
      <c r="Q8717" s="547"/>
      <c r="R8717" s="547"/>
    </row>
    <row r="8718" spans="6:18" s="577" customFormat="1">
      <c r="F8718" s="545"/>
      <c r="H8718" s="545"/>
      <c r="J8718" s="545"/>
      <c r="O8718" s="578"/>
      <c r="P8718" s="547"/>
      <c r="Q8718" s="547"/>
      <c r="R8718" s="547"/>
    </row>
    <row r="8719" spans="6:18" s="577" customFormat="1">
      <c r="F8719" s="545"/>
      <c r="H8719" s="545"/>
      <c r="J8719" s="545"/>
      <c r="O8719" s="578"/>
      <c r="P8719" s="547"/>
      <c r="Q8719" s="547"/>
      <c r="R8719" s="547"/>
    </row>
    <row r="8720" spans="6:18" s="577" customFormat="1">
      <c r="F8720" s="545"/>
      <c r="H8720" s="545"/>
      <c r="J8720" s="545"/>
      <c r="O8720" s="578"/>
      <c r="P8720" s="547"/>
      <c r="Q8720" s="547"/>
      <c r="R8720" s="547"/>
    </row>
    <row r="8721" spans="6:18" s="577" customFormat="1">
      <c r="F8721" s="545"/>
      <c r="H8721" s="545"/>
      <c r="J8721" s="545"/>
      <c r="O8721" s="578"/>
      <c r="P8721" s="547"/>
      <c r="Q8721" s="547"/>
      <c r="R8721" s="547"/>
    </row>
    <row r="8722" spans="6:18" s="577" customFormat="1">
      <c r="F8722" s="545"/>
      <c r="H8722" s="545"/>
      <c r="J8722" s="545"/>
      <c r="O8722" s="578"/>
      <c r="P8722" s="547"/>
      <c r="Q8722" s="547"/>
      <c r="R8722" s="547"/>
    </row>
    <row r="8723" spans="6:18" s="577" customFormat="1">
      <c r="F8723" s="545"/>
      <c r="H8723" s="545"/>
      <c r="J8723" s="545"/>
      <c r="O8723" s="578"/>
      <c r="P8723" s="547"/>
      <c r="Q8723" s="547"/>
      <c r="R8723" s="547"/>
    </row>
    <row r="8724" spans="6:18" s="577" customFormat="1">
      <c r="F8724" s="545"/>
      <c r="H8724" s="545"/>
      <c r="J8724" s="545"/>
      <c r="O8724" s="578"/>
      <c r="P8724" s="547"/>
      <c r="Q8724" s="547"/>
      <c r="R8724" s="547"/>
    </row>
    <row r="8725" spans="6:18" s="577" customFormat="1">
      <c r="F8725" s="545"/>
      <c r="H8725" s="545"/>
      <c r="J8725" s="545"/>
      <c r="O8725" s="578"/>
      <c r="P8725" s="547"/>
      <c r="Q8725" s="547"/>
      <c r="R8725" s="547"/>
    </row>
    <row r="8726" spans="6:18" s="577" customFormat="1">
      <c r="F8726" s="545"/>
      <c r="H8726" s="545"/>
      <c r="J8726" s="545"/>
      <c r="O8726" s="578"/>
      <c r="P8726" s="547"/>
      <c r="Q8726" s="547"/>
      <c r="R8726" s="547"/>
    </row>
    <row r="8727" spans="6:18" s="577" customFormat="1">
      <c r="F8727" s="545"/>
      <c r="H8727" s="545"/>
      <c r="J8727" s="545"/>
      <c r="O8727" s="578"/>
      <c r="P8727" s="547"/>
      <c r="Q8727" s="547"/>
      <c r="R8727" s="547"/>
    </row>
    <row r="8728" spans="6:18" s="577" customFormat="1">
      <c r="F8728" s="545"/>
      <c r="H8728" s="545"/>
      <c r="J8728" s="545"/>
      <c r="O8728" s="578"/>
      <c r="P8728" s="547"/>
      <c r="Q8728" s="547"/>
      <c r="R8728" s="547"/>
    </row>
    <row r="8729" spans="6:18" s="577" customFormat="1">
      <c r="F8729" s="545"/>
      <c r="H8729" s="545"/>
      <c r="J8729" s="545"/>
      <c r="O8729" s="578"/>
      <c r="P8729" s="547"/>
      <c r="Q8729" s="547"/>
      <c r="R8729" s="547"/>
    </row>
    <row r="8730" spans="6:18" s="577" customFormat="1">
      <c r="F8730" s="545"/>
      <c r="H8730" s="545"/>
      <c r="J8730" s="545"/>
      <c r="O8730" s="578"/>
      <c r="P8730" s="547"/>
      <c r="Q8730" s="547"/>
      <c r="R8730" s="547"/>
    </row>
    <row r="8731" spans="6:18" s="577" customFormat="1">
      <c r="F8731" s="545"/>
      <c r="H8731" s="545"/>
      <c r="J8731" s="545"/>
      <c r="O8731" s="578"/>
      <c r="P8731" s="547"/>
      <c r="Q8731" s="547"/>
      <c r="R8731" s="547"/>
    </row>
    <row r="8732" spans="6:18" s="577" customFormat="1">
      <c r="F8732" s="545"/>
      <c r="H8732" s="545"/>
      <c r="J8732" s="545"/>
      <c r="O8732" s="578"/>
      <c r="P8732" s="547"/>
      <c r="Q8732" s="547"/>
      <c r="R8732" s="547"/>
    </row>
    <row r="8733" spans="6:18" s="577" customFormat="1">
      <c r="F8733" s="545"/>
      <c r="H8733" s="545"/>
      <c r="J8733" s="545"/>
      <c r="O8733" s="578"/>
      <c r="P8733" s="547"/>
      <c r="Q8733" s="547"/>
      <c r="R8733" s="547"/>
    </row>
    <row r="8734" spans="6:18" s="577" customFormat="1">
      <c r="F8734" s="545"/>
      <c r="H8734" s="545"/>
      <c r="J8734" s="545"/>
      <c r="O8734" s="578"/>
      <c r="P8734" s="547"/>
      <c r="Q8734" s="547"/>
      <c r="R8734" s="547"/>
    </row>
    <row r="8735" spans="6:18" s="577" customFormat="1">
      <c r="F8735" s="545"/>
      <c r="H8735" s="545"/>
      <c r="J8735" s="545"/>
      <c r="O8735" s="578"/>
      <c r="P8735" s="547"/>
      <c r="Q8735" s="547"/>
      <c r="R8735" s="547"/>
    </row>
    <row r="8736" spans="6:18" s="577" customFormat="1">
      <c r="F8736" s="545"/>
      <c r="H8736" s="545"/>
      <c r="J8736" s="545"/>
      <c r="O8736" s="578"/>
      <c r="P8736" s="547"/>
      <c r="Q8736" s="547"/>
      <c r="R8736" s="547"/>
    </row>
    <row r="8737" spans="6:18" s="577" customFormat="1">
      <c r="F8737" s="545"/>
      <c r="H8737" s="545"/>
      <c r="J8737" s="545"/>
      <c r="O8737" s="578"/>
      <c r="P8737" s="547"/>
      <c r="Q8737" s="547"/>
      <c r="R8737" s="547"/>
    </row>
    <row r="8738" spans="6:18" s="577" customFormat="1">
      <c r="F8738" s="545"/>
      <c r="H8738" s="545"/>
      <c r="J8738" s="545"/>
      <c r="O8738" s="578"/>
      <c r="P8738" s="547"/>
      <c r="Q8738" s="547"/>
      <c r="R8738" s="547"/>
    </row>
    <row r="8739" spans="6:18" s="577" customFormat="1">
      <c r="F8739" s="545"/>
      <c r="H8739" s="545"/>
      <c r="J8739" s="545"/>
      <c r="O8739" s="578"/>
      <c r="P8739" s="547"/>
      <c r="Q8739" s="547"/>
      <c r="R8739" s="547"/>
    </row>
    <row r="8740" spans="6:18" s="577" customFormat="1">
      <c r="F8740" s="545"/>
      <c r="H8740" s="545"/>
      <c r="J8740" s="545"/>
      <c r="O8740" s="578"/>
      <c r="P8740" s="547"/>
      <c r="Q8740" s="547"/>
      <c r="R8740" s="547"/>
    </row>
    <row r="8741" spans="6:18" s="577" customFormat="1">
      <c r="F8741" s="545"/>
      <c r="H8741" s="545"/>
      <c r="J8741" s="545"/>
      <c r="O8741" s="578"/>
      <c r="P8741" s="547"/>
      <c r="Q8741" s="547"/>
      <c r="R8741" s="547"/>
    </row>
    <row r="8742" spans="6:18" s="577" customFormat="1">
      <c r="F8742" s="545"/>
      <c r="H8742" s="545"/>
      <c r="J8742" s="545"/>
      <c r="O8742" s="578"/>
      <c r="P8742" s="547"/>
      <c r="Q8742" s="547"/>
      <c r="R8742" s="547"/>
    </row>
    <row r="8743" spans="6:18" s="577" customFormat="1">
      <c r="F8743" s="545"/>
      <c r="H8743" s="545"/>
      <c r="J8743" s="545"/>
      <c r="O8743" s="578"/>
      <c r="P8743" s="547"/>
      <c r="Q8743" s="547"/>
      <c r="R8743" s="547"/>
    </row>
    <row r="8744" spans="6:18" s="577" customFormat="1">
      <c r="F8744" s="545"/>
      <c r="H8744" s="545"/>
      <c r="J8744" s="545"/>
      <c r="O8744" s="578"/>
      <c r="P8744" s="547"/>
      <c r="Q8744" s="547"/>
      <c r="R8744" s="547"/>
    </row>
    <row r="8745" spans="6:18" s="577" customFormat="1">
      <c r="F8745" s="545"/>
      <c r="H8745" s="545"/>
      <c r="J8745" s="545"/>
      <c r="O8745" s="578"/>
      <c r="P8745" s="547"/>
      <c r="Q8745" s="547"/>
      <c r="R8745" s="547"/>
    </row>
    <row r="8746" spans="6:18" s="577" customFormat="1">
      <c r="F8746" s="545"/>
      <c r="H8746" s="545"/>
      <c r="J8746" s="545"/>
      <c r="O8746" s="578"/>
      <c r="P8746" s="547"/>
      <c r="Q8746" s="547"/>
      <c r="R8746" s="547"/>
    </row>
    <row r="8747" spans="6:18" s="577" customFormat="1">
      <c r="F8747" s="545"/>
      <c r="H8747" s="545"/>
      <c r="J8747" s="545"/>
      <c r="O8747" s="578"/>
      <c r="P8747" s="547"/>
      <c r="Q8747" s="547"/>
      <c r="R8747" s="547"/>
    </row>
    <row r="8748" spans="6:18" s="577" customFormat="1">
      <c r="F8748" s="545"/>
      <c r="H8748" s="545"/>
      <c r="J8748" s="545"/>
      <c r="O8748" s="578"/>
      <c r="P8748" s="547"/>
      <c r="Q8748" s="547"/>
      <c r="R8748" s="547"/>
    </row>
    <row r="8749" spans="6:18" s="577" customFormat="1">
      <c r="F8749" s="545"/>
      <c r="H8749" s="545"/>
      <c r="J8749" s="545"/>
      <c r="O8749" s="578"/>
      <c r="P8749" s="547"/>
      <c r="Q8749" s="547"/>
      <c r="R8749" s="547"/>
    </row>
    <row r="8750" spans="6:18" s="577" customFormat="1">
      <c r="F8750" s="545"/>
      <c r="H8750" s="545"/>
      <c r="J8750" s="545"/>
      <c r="O8750" s="578"/>
      <c r="P8750" s="547"/>
      <c r="Q8750" s="547"/>
      <c r="R8750" s="547"/>
    </row>
    <row r="8751" spans="6:18" s="577" customFormat="1">
      <c r="F8751" s="545"/>
      <c r="H8751" s="545"/>
      <c r="J8751" s="545"/>
      <c r="O8751" s="578"/>
      <c r="P8751" s="547"/>
      <c r="Q8751" s="547"/>
      <c r="R8751" s="547"/>
    </row>
    <row r="8752" spans="6:18" s="577" customFormat="1">
      <c r="F8752" s="545"/>
      <c r="H8752" s="545"/>
      <c r="J8752" s="545"/>
      <c r="O8752" s="578"/>
      <c r="P8752" s="547"/>
      <c r="Q8752" s="547"/>
      <c r="R8752" s="547"/>
    </row>
    <row r="8753" spans="6:18" s="577" customFormat="1">
      <c r="F8753" s="545"/>
      <c r="H8753" s="545"/>
      <c r="J8753" s="545"/>
      <c r="O8753" s="578"/>
      <c r="P8753" s="547"/>
      <c r="Q8753" s="547"/>
      <c r="R8753" s="547"/>
    </row>
    <row r="8754" spans="6:18" s="577" customFormat="1">
      <c r="F8754" s="545"/>
      <c r="H8754" s="545"/>
      <c r="J8754" s="545"/>
      <c r="O8754" s="578"/>
      <c r="P8754" s="547"/>
      <c r="Q8754" s="547"/>
      <c r="R8754" s="547"/>
    </row>
    <row r="8755" spans="6:18" s="577" customFormat="1">
      <c r="F8755" s="545"/>
      <c r="H8755" s="545"/>
      <c r="J8755" s="545"/>
      <c r="O8755" s="578"/>
      <c r="P8755" s="547"/>
      <c r="Q8755" s="547"/>
      <c r="R8755" s="547"/>
    </row>
    <row r="8756" spans="6:18" s="577" customFormat="1">
      <c r="F8756" s="545"/>
      <c r="H8756" s="545"/>
      <c r="J8756" s="545"/>
      <c r="O8756" s="578"/>
      <c r="P8756" s="547"/>
      <c r="Q8756" s="547"/>
      <c r="R8756" s="547"/>
    </row>
    <row r="8757" spans="6:18" s="577" customFormat="1">
      <c r="F8757" s="545"/>
      <c r="H8757" s="545"/>
      <c r="J8757" s="545"/>
      <c r="O8757" s="578"/>
      <c r="P8757" s="547"/>
      <c r="Q8757" s="547"/>
      <c r="R8757" s="547"/>
    </row>
    <row r="8758" spans="6:18" s="577" customFormat="1">
      <c r="F8758" s="545"/>
      <c r="H8758" s="545"/>
      <c r="J8758" s="545"/>
      <c r="O8758" s="578"/>
      <c r="P8758" s="547"/>
      <c r="Q8758" s="547"/>
      <c r="R8758" s="547"/>
    </row>
    <row r="8759" spans="6:18" s="577" customFormat="1">
      <c r="F8759" s="545"/>
      <c r="H8759" s="545"/>
      <c r="J8759" s="545"/>
      <c r="O8759" s="578"/>
      <c r="P8759" s="547"/>
      <c r="Q8759" s="547"/>
      <c r="R8759" s="547"/>
    </row>
    <row r="8760" spans="6:18" s="577" customFormat="1">
      <c r="F8760" s="545"/>
      <c r="H8760" s="545"/>
      <c r="J8760" s="545"/>
      <c r="O8760" s="578"/>
      <c r="P8760" s="547"/>
      <c r="Q8760" s="547"/>
      <c r="R8760" s="547"/>
    </row>
    <row r="8761" spans="6:18" s="577" customFormat="1">
      <c r="F8761" s="545"/>
      <c r="H8761" s="545"/>
      <c r="J8761" s="545"/>
      <c r="O8761" s="578"/>
      <c r="P8761" s="547"/>
      <c r="Q8761" s="547"/>
      <c r="R8761" s="547"/>
    </row>
    <row r="8762" spans="6:18" s="577" customFormat="1">
      <c r="F8762" s="545"/>
      <c r="H8762" s="545"/>
      <c r="J8762" s="545"/>
      <c r="O8762" s="578"/>
      <c r="P8762" s="547"/>
      <c r="Q8762" s="547"/>
      <c r="R8762" s="547"/>
    </row>
    <row r="8763" spans="6:18" s="577" customFormat="1">
      <c r="F8763" s="545"/>
      <c r="H8763" s="545"/>
      <c r="J8763" s="545"/>
      <c r="O8763" s="578"/>
      <c r="P8763" s="547"/>
      <c r="Q8763" s="547"/>
      <c r="R8763" s="547"/>
    </row>
    <row r="8764" spans="6:18" s="577" customFormat="1">
      <c r="F8764" s="545"/>
      <c r="H8764" s="545"/>
      <c r="J8764" s="545"/>
      <c r="O8764" s="578"/>
      <c r="P8764" s="547"/>
      <c r="Q8764" s="547"/>
      <c r="R8764" s="547"/>
    </row>
    <row r="8765" spans="6:18" s="577" customFormat="1">
      <c r="F8765" s="545"/>
      <c r="H8765" s="545"/>
      <c r="J8765" s="545"/>
      <c r="O8765" s="578"/>
      <c r="P8765" s="547"/>
      <c r="Q8765" s="547"/>
      <c r="R8765" s="547"/>
    </row>
    <row r="8766" spans="6:18" s="577" customFormat="1">
      <c r="F8766" s="545"/>
      <c r="H8766" s="545"/>
      <c r="J8766" s="545"/>
      <c r="O8766" s="578"/>
      <c r="P8766" s="547"/>
      <c r="Q8766" s="547"/>
      <c r="R8766" s="547"/>
    </row>
    <row r="8767" spans="6:18" s="577" customFormat="1">
      <c r="F8767" s="545"/>
      <c r="H8767" s="545"/>
      <c r="J8767" s="545"/>
      <c r="O8767" s="578"/>
      <c r="P8767" s="547"/>
      <c r="Q8767" s="547"/>
      <c r="R8767" s="547"/>
    </row>
    <row r="8768" spans="6:18" s="577" customFormat="1">
      <c r="F8768" s="545"/>
      <c r="H8768" s="545"/>
      <c r="J8768" s="545"/>
      <c r="O8768" s="578"/>
      <c r="P8768" s="547"/>
      <c r="Q8768" s="547"/>
      <c r="R8768" s="547"/>
    </row>
    <row r="8769" spans="6:18" s="577" customFormat="1">
      <c r="F8769" s="545"/>
      <c r="H8769" s="545"/>
      <c r="J8769" s="545"/>
      <c r="O8769" s="578"/>
      <c r="P8769" s="547"/>
      <c r="Q8769" s="547"/>
      <c r="R8769" s="547"/>
    </row>
    <row r="8770" spans="6:18" s="577" customFormat="1">
      <c r="F8770" s="545"/>
      <c r="H8770" s="545"/>
      <c r="J8770" s="545"/>
      <c r="O8770" s="578"/>
      <c r="P8770" s="547"/>
      <c r="Q8770" s="547"/>
      <c r="R8770" s="547"/>
    </row>
    <row r="8771" spans="6:18" s="577" customFormat="1">
      <c r="F8771" s="545"/>
      <c r="H8771" s="545"/>
      <c r="J8771" s="545"/>
      <c r="O8771" s="578"/>
      <c r="P8771" s="547"/>
      <c r="Q8771" s="547"/>
      <c r="R8771" s="547"/>
    </row>
    <row r="8772" spans="6:18" s="577" customFormat="1">
      <c r="F8772" s="545"/>
      <c r="H8772" s="545"/>
      <c r="J8772" s="545"/>
      <c r="O8772" s="578"/>
      <c r="P8772" s="547"/>
      <c r="Q8772" s="547"/>
      <c r="R8772" s="547"/>
    </row>
    <row r="8773" spans="6:18" s="577" customFormat="1">
      <c r="F8773" s="545"/>
      <c r="H8773" s="545"/>
      <c r="J8773" s="545"/>
      <c r="O8773" s="578"/>
      <c r="P8773" s="547"/>
      <c r="Q8773" s="547"/>
      <c r="R8773" s="547"/>
    </row>
    <row r="8774" spans="6:18" s="577" customFormat="1">
      <c r="F8774" s="545"/>
      <c r="H8774" s="545"/>
      <c r="J8774" s="545"/>
      <c r="O8774" s="578"/>
      <c r="P8774" s="547"/>
      <c r="Q8774" s="547"/>
      <c r="R8774" s="547"/>
    </row>
    <row r="8775" spans="6:18" s="577" customFormat="1">
      <c r="F8775" s="545"/>
      <c r="H8775" s="545"/>
      <c r="J8775" s="545"/>
      <c r="O8775" s="578"/>
      <c r="P8775" s="547"/>
      <c r="Q8775" s="547"/>
      <c r="R8775" s="547"/>
    </row>
    <row r="8776" spans="6:18" s="577" customFormat="1">
      <c r="F8776" s="545"/>
      <c r="H8776" s="545"/>
      <c r="J8776" s="545"/>
      <c r="O8776" s="578"/>
      <c r="P8776" s="547"/>
      <c r="Q8776" s="547"/>
      <c r="R8776" s="547"/>
    </row>
    <row r="8777" spans="6:18" s="577" customFormat="1">
      <c r="F8777" s="545"/>
      <c r="H8777" s="545"/>
      <c r="J8777" s="545"/>
      <c r="O8777" s="578"/>
      <c r="P8777" s="547"/>
      <c r="Q8777" s="547"/>
      <c r="R8777" s="547"/>
    </row>
    <row r="8778" spans="6:18" s="577" customFormat="1">
      <c r="F8778" s="545"/>
      <c r="H8778" s="545"/>
      <c r="J8778" s="545"/>
      <c r="O8778" s="578"/>
      <c r="P8778" s="547"/>
      <c r="Q8778" s="547"/>
      <c r="R8778" s="547"/>
    </row>
    <row r="8779" spans="6:18" s="577" customFormat="1">
      <c r="F8779" s="545"/>
      <c r="H8779" s="545"/>
      <c r="J8779" s="545"/>
      <c r="O8779" s="578"/>
      <c r="P8779" s="547"/>
      <c r="Q8779" s="547"/>
      <c r="R8779" s="547"/>
    </row>
    <row r="8780" spans="6:18" s="577" customFormat="1">
      <c r="F8780" s="545"/>
      <c r="H8780" s="545"/>
      <c r="J8780" s="545"/>
      <c r="O8780" s="578"/>
      <c r="P8780" s="547"/>
      <c r="Q8780" s="547"/>
      <c r="R8780" s="547"/>
    </row>
    <row r="8781" spans="6:18" s="577" customFormat="1">
      <c r="F8781" s="545"/>
      <c r="H8781" s="545"/>
      <c r="J8781" s="545"/>
      <c r="O8781" s="578"/>
      <c r="P8781" s="547"/>
      <c r="Q8781" s="547"/>
      <c r="R8781" s="547"/>
    </row>
    <row r="8782" spans="6:18" s="577" customFormat="1">
      <c r="F8782" s="545"/>
      <c r="H8782" s="545"/>
      <c r="J8782" s="545"/>
      <c r="O8782" s="578"/>
      <c r="P8782" s="547"/>
      <c r="Q8782" s="547"/>
      <c r="R8782" s="547"/>
    </row>
    <row r="8783" spans="6:18" s="577" customFormat="1">
      <c r="F8783" s="545"/>
      <c r="H8783" s="545"/>
      <c r="J8783" s="545"/>
      <c r="O8783" s="578"/>
      <c r="P8783" s="547"/>
      <c r="Q8783" s="547"/>
      <c r="R8783" s="547"/>
    </row>
    <row r="8784" spans="6:18" s="577" customFormat="1">
      <c r="F8784" s="545"/>
      <c r="H8784" s="545"/>
      <c r="J8784" s="545"/>
      <c r="O8784" s="578"/>
      <c r="P8784" s="547"/>
      <c r="Q8784" s="547"/>
      <c r="R8784" s="547"/>
    </row>
    <row r="8785" spans="6:18" s="577" customFormat="1">
      <c r="F8785" s="545"/>
      <c r="H8785" s="545"/>
      <c r="J8785" s="545"/>
      <c r="O8785" s="578"/>
      <c r="P8785" s="547"/>
      <c r="Q8785" s="547"/>
      <c r="R8785" s="547"/>
    </row>
    <row r="8786" spans="6:18" s="577" customFormat="1">
      <c r="F8786" s="545"/>
      <c r="H8786" s="545"/>
      <c r="J8786" s="545"/>
      <c r="O8786" s="578"/>
      <c r="P8786" s="547"/>
      <c r="Q8786" s="547"/>
      <c r="R8786" s="547"/>
    </row>
    <row r="8787" spans="6:18" s="577" customFormat="1">
      <c r="F8787" s="545"/>
      <c r="H8787" s="545"/>
      <c r="J8787" s="545"/>
      <c r="O8787" s="578"/>
      <c r="P8787" s="547"/>
      <c r="Q8787" s="547"/>
      <c r="R8787" s="547"/>
    </row>
    <row r="8788" spans="6:18" s="577" customFormat="1">
      <c r="F8788" s="545"/>
      <c r="H8788" s="545"/>
      <c r="J8788" s="545"/>
      <c r="O8788" s="578"/>
      <c r="P8788" s="547"/>
      <c r="Q8788" s="547"/>
      <c r="R8788" s="547"/>
    </row>
    <row r="8789" spans="6:18" s="577" customFormat="1">
      <c r="F8789" s="545"/>
      <c r="H8789" s="545"/>
      <c r="J8789" s="545"/>
      <c r="O8789" s="578"/>
      <c r="P8789" s="547"/>
      <c r="Q8789" s="547"/>
      <c r="R8789" s="547"/>
    </row>
    <row r="8790" spans="6:18" s="577" customFormat="1">
      <c r="F8790" s="545"/>
      <c r="H8790" s="545"/>
      <c r="J8790" s="545"/>
      <c r="O8790" s="578"/>
      <c r="P8790" s="547"/>
      <c r="Q8790" s="547"/>
      <c r="R8790" s="547"/>
    </row>
    <row r="8791" spans="6:18" s="577" customFormat="1">
      <c r="F8791" s="545"/>
      <c r="H8791" s="545"/>
      <c r="J8791" s="545"/>
      <c r="O8791" s="578"/>
      <c r="P8791" s="547"/>
      <c r="Q8791" s="547"/>
      <c r="R8791" s="547"/>
    </row>
    <row r="8792" spans="6:18" s="577" customFormat="1">
      <c r="F8792" s="545"/>
      <c r="H8792" s="545"/>
      <c r="J8792" s="545"/>
      <c r="O8792" s="578"/>
      <c r="P8792" s="547"/>
      <c r="Q8792" s="547"/>
      <c r="R8792" s="547"/>
    </row>
    <row r="8793" spans="6:18" s="577" customFormat="1">
      <c r="F8793" s="545"/>
      <c r="H8793" s="545"/>
      <c r="J8793" s="545"/>
      <c r="O8793" s="578"/>
      <c r="P8793" s="547"/>
      <c r="Q8793" s="547"/>
      <c r="R8793" s="547"/>
    </row>
    <row r="8794" spans="6:18" s="577" customFormat="1">
      <c r="F8794" s="545"/>
      <c r="H8794" s="545"/>
      <c r="J8794" s="545"/>
      <c r="O8794" s="578"/>
      <c r="P8794" s="547"/>
      <c r="Q8794" s="547"/>
      <c r="R8794" s="547"/>
    </row>
    <row r="8795" spans="6:18" s="577" customFormat="1">
      <c r="F8795" s="545"/>
      <c r="H8795" s="545"/>
      <c r="J8795" s="545"/>
      <c r="O8795" s="578"/>
      <c r="P8795" s="547"/>
      <c r="Q8795" s="547"/>
      <c r="R8795" s="547"/>
    </row>
    <row r="8796" spans="6:18" s="577" customFormat="1">
      <c r="F8796" s="545"/>
      <c r="H8796" s="545"/>
      <c r="J8796" s="545"/>
      <c r="O8796" s="578"/>
      <c r="P8796" s="547"/>
      <c r="Q8796" s="547"/>
      <c r="R8796" s="547"/>
    </row>
    <row r="8797" spans="6:18" s="577" customFormat="1">
      <c r="F8797" s="545"/>
      <c r="H8797" s="545"/>
      <c r="J8797" s="545"/>
      <c r="O8797" s="578"/>
      <c r="P8797" s="547"/>
      <c r="Q8797" s="547"/>
      <c r="R8797" s="547"/>
    </row>
    <row r="8798" spans="6:18" s="577" customFormat="1">
      <c r="F8798" s="545"/>
      <c r="H8798" s="545"/>
      <c r="J8798" s="545"/>
      <c r="O8798" s="578"/>
      <c r="P8798" s="547"/>
      <c r="Q8798" s="547"/>
      <c r="R8798" s="547"/>
    </row>
    <row r="8799" spans="6:18" s="577" customFormat="1">
      <c r="F8799" s="545"/>
      <c r="H8799" s="545"/>
      <c r="J8799" s="545"/>
      <c r="O8799" s="578"/>
      <c r="P8799" s="547"/>
      <c r="Q8799" s="547"/>
      <c r="R8799" s="547"/>
    </row>
    <row r="8800" spans="6:18" s="577" customFormat="1">
      <c r="F8800" s="545"/>
      <c r="H8800" s="545"/>
      <c r="J8800" s="545"/>
      <c r="O8800" s="578"/>
      <c r="P8800" s="547"/>
      <c r="Q8800" s="547"/>
      <c r="R8800" s="547"/>
    </row>
    <row r="8801" spans="6:18" s="577" customFormat="1">
      <c r="F8801" s="545"/>
      <c r="H8801" s="545"/>
      <c r="J8801" s="545"/>
      <c r="O8801" s="578"/>
      <c r="P8801" s="547"/>
      <c r="Q8801" s="547"/>
      <c r="R8801" s="547"/>
    </row>
    <row r="8802" spans="6:18" s="577" customFormat="1">
      <c r="F8802" s="545"/>
      <c r="H8802" s="545"/>
      <c r="J8802" s="545"/>
      <c r="O8802" s="578"/>
      <c r="P8802" s="547"/>
      <c r="Q8802" s="547"/>
      <c r="R8802" s="547"/>
    </row>
    <row r="8803" spans="6:18" s="577" customFormat="1">
      <c r="F8803" s="545"/>
      <c r="H8803" s="545"/>
      <c r="J8803" s="545"/>
      <c r="O8803" s="578"/>
      <c r="P8803" s="547"/>
      <c r="Q8803" s="547"/>
      <c r="R8803" s="547"/>
    </row>
    <row r="8804" spans="6:18" s="577" customFormat="1">
      <c r="F8804" s="545"/>
      <c r="H8804" s="545"/>
      <c r="J8804" s="545"/>
      <c r="O8804" s="578"/>
      <c r="P8804" s="547"/>
      <c r="Q8804" s="547"/>
      <c r="R8804" s="547"/>
    </row>
    <row r="8805" spans="6:18" s="577" customFormat="1">
      <c r="F8805" s="545"/>
      <c r="H8805" s="545"/>
      <c r="J8805" s="545"/>
      <c r="O8805" s="578"/>
      <c r="P8805" s="547"/>
      <c r="Q8805" s="547"/>
      <c r="R8805" s="547"/>
    </row>
    <row r="8806" spans="6:18" s="577" customFormat="1">
      <c r="F8806" s="545"/>
      <c r="H8806" s="545"/>
      <c r="J8806" s="545"/>
      <c r="O8806" s="578"/>
      <c r="P8806" s="547"/>
      <c r="Q8806" s="547"/>
      <c r="R8806" s="547"/>
    </row>
    <row r="8807" spans="6:18" s="577" customFormat="1">
      <c r="F8807" s="545"/>
      <c r="H8807" s="545"/>
      <c r="J8807" s="545"/>
      <c r="O8807" s="578"/>
      <c r="P8807" s="547"/>
      <c r="Q8807" s="547"/>
      <c r="R8807" s="547"/>
    </row>
    <row r="8808" spans="6:18" s="577" customFormat="1">
      <c r="F8808" s="545"/>
      <c r="H8808" s="545"/>
      <c r="J8808" s="545"/>
      <c r="O8808" s="578"/>
      <c r="P8808" s="547"/>
      <c r="Q8808" s="547"/>
      <c r="R8808" s="547"/>
    </row>
    <row r="8809" spans="6:18" s="577" customFormat="1">
      <c r="F8809" s="545"/>
      <c r="H8809" s="545"/>
      <c r="J8809" s="545"/>
      <c r="O8809" s="578"/>
      <c r="P8809" s="547"/>
      <c r="Q8809" s="547"/>
      <c r="R8809" s="547"/>
    </row>
    <row r="8810" spans="6:18" s="577" customFormat="1">
      <c r="F8810" s="545"/>
      <c r="H8810" s="545"/>
      <c r="J8810" s="545"/>
      <c r="O8810" s="578"/>
      <c r="P8810" s="547"/>
      <c r="Q8810" s="547"/>
      <c r="R8810" s="547"/>
    </row>
    <row r="8811" spans="6:18" s="577" customFormat="1">
      <c r="F8811" s="545"/>
      <c r="H8811" s="545"/>
      <c r="J8811" s="545"/>
      <c r="O8811" s="578"/>
      <c r="P8811" s="547"/>
      <c r="Q8811" s="547"/>
      <c r="R8811" s="547"/>
    </row>
    <row r="8812" spans="6:18" s="577" customFormat="1">
      <c r="F8812" s="545"/>
      <c r="H8812" s="545"/>
      <c r="J8812" s="545"/>
      <c r="O8812" s="578"/>
      <c r="P8812" s="547"/>
      <c r="Q8812" s="547"/>
      <c r="R8812" s="547"/>
    </row>
    <row r="8813" spans="6:18" s="577" customFormat="1">
      <c r="F8813" s="545"/>
      <c r="H8813" s="545"/>
      <c r="J8813" s="545"/>
      <c r="O8813" s="578"/>
      <c r="P8813" s="547"/>
      <c r="Q8813" s="547"/>
      <c r="R8813" s="547"/>
    </row>
    <row r="8814" spans="6:18" s="577" customFormat="1">
      <c r="F8814" s="545"/>
      <c r="H8814" s="545"/>
      <c r="J8814" s="545"/>
      <c r="O8814" s="578"/>
      <c r="P8814" s="547"/>
      <c r="Q8814" s="547"/>
      <c r="R8814" s="547"/>
    </row>
    <row r="8815" spans="6:18" s="577" customFormat="1">
      <c r="F8815" s="545"/>
      <c r="H8815" s="545"/>
      <c r="J8815" s="545"/>
      <c r="O8815" s="578"/>
      <c r="P8815" s="547"/>
      <c r="Q8815" s="547"/>
      <c r="R8815" s="547"/>
    </row>
    <row r="8816" spans="6:18" s="577" customFormat="1">
      <c r="F8816" s="545"/>
      <c r="H8816" s="545"/>
      <c r="J8816" s="545"/>
      <c r="O8816" s="578"/>
      <c r="P8816" s="547"/>
      <c r="Q8816" s="547"/>
      <c r="R8816" s="547"/>
    </row>
    <row r="8817" spans="6:18" s="577" customFormat="1">
      <c r="F8817" s="545"/>
      <c r="H8817" s="545"/>
      <c r="J8817" s="545"/>
      <c r="O8817" s="578"/>
      <c r="P8817" s="547"/>
      <c r="Q8817" s="547"/>
      <c r="R8817" s="547"/>
    </row>
    <row r="8818" spans="6:18" s="577" customFormat="1">
      <c r="F8818" s="545"/>
      <c r="H8818" s="545"/>
      <c r="J8818" s="545"/>
      <c r="O8818" s="578"/>
      <c r="P8818" s="547"/>
      <c r="Q8818" s="547"/>
      <c r="R8818" s="547"/>
    </row>
    <row r="8819" spans="6:18" s="577" customFormat="1">
      <c r="F8819" s="545"/>
      <c r="H8819" s="545"/>
      <c r="J8819" s="545"/>
      <c r="O8819" s="578"/>
      <c r="P8819" s="547"/>
      <c r="Q8819" s="547"/>
      <c r="R8819" s="547"/>
    </row>
    <row r="8820" spans="6:18" s="577" customFormat="1">
      <c r="F8820" s="545"/>
      <c r="H8820" s="545"/>
      <c r="J8820" s="545"/>
      <c r="O8820" s="578"/>
      <c r="P8820" s="547"/>
      <c r="Q8820" s="547"/>
      <c r="R8820" s="547"/>
    </row>
    <row r="8821" spans="6:18" s="577" customFormat="1">
      <c r="F8821" s="545"/>
      <c r="H8821" s="545"/>
      <c r="J8821" s="545"/>
      <c r="O8821" s="578"/>
      <c r="P8821" s="547"/>
      <c r="Q8821" s="547"/>
      <c r="R8821" s="547"/>
    </row>
    <row r="8822" spans="6:18" s="577" customFormat="1">
      <c r="F8822" s="545"/>
      <c r="H8822" s="545"/>
      <c r="J8822" s="545"/>
      <c r="O8822" s="578"/>
      <c r="P8822" s="547"/>
      <c r="Q8822" s="547"/>
      <c r="R8822" s="547"/>
    </row>
    <row r="8823" spans="6:18" s="577" customFormat="1">
      <c r="F8823" s="545"/>
      <c r="H8823" s="545"/>
      <c r="J8823" s="545"/>
      <c r="O8823" s="578"/>
      <c r="P8823" s="547"/>
      <c r="Q8823" s="547"/>
      <c r="R8823" s="547"/>
    </row>
    <row r="8824" spans="6:18" s="577" customFormat="1">
      <c r="F8824" s="545"/>
      <c r="H8824" s="545"/>
      <c r="J8824" s="545"/>
      <c r="O8824" s="578"/>
      <c r="P8824" s="547"/>
      <c r="Q8824" s="547"/>
      <c r="R8824" s="547"/>
    </row>
    <row r="8825" spans="6:18" s="577" customFormat="1">
      <c r="F8825" s="545"/>
      <c r="H8825" s="545"/>
      <c r="J8825" s="545"/>
      <c r="O8825" s="578"/>
      <c r="P8825" s="547"/>
      <c r="Q8825" s="547"/>
      <c r="R8825" s="547"/>
    </row>
    <row r="8826" spans="6:18" s="577" customFormat="1">
      <c r="F8826" s="545"/>
      <c r="H8826" s="545"/>
      <c r="J8826" s="545"/>
      <c r="O8826" s="578"/>
      <c r="P8826" s="547"/>
      <c r="Q8826" s="547"/>
      <c r="R8826" s="547"/>
    </row>
    <row r="8827" spans="6:18" s="577" customFormat="1">
      <c r="F8827" s="545"/>
      <c r="H8827" s="545"/>
      <c r="J8827" s="545"/>
      <c r="O8827" s="578"/>
      <c r="P8827" s="547"/>
      <c r="Q8827" s="547"/>
      <c r="R8827" s="547"/>
    </row>
    <row r="8828" spans="6:18" s="577" customFormat="1">
      <c r="F8828" s="545"/>
      <c r="H8828" s="545"/>
      <c r="J8828" s="545"/>
      <c r="O8828" s="578"/>
      <c r="P8828" s="547"/>
      <c r="Q8828" s="547"/>
      <c r="R8828" s="547"/>
    </row>
    <row r="8829" spans="6:18" s="577" customFormat="1">
      <c r="F8829" s="545"/>
      <c r="H8829" s="545"/>
      <c r="J8829" s="545"/>
      <c r="O8829" s="578"/>
      <c r="P8829" s="547"/>
      <c r="Q8829" s="547"/>
      <c r="R8829" s="547"/>
    </row>
    <row r="8830" spans="6:18" s="577" customFormat="1">
      <c r="F8830" s="545"/>
      <c r="H8830" s="545"/>
      <c r="J8830" s="545"/>
      <c r="O8830" s="578"/>
      <c r="P8830" s="547"/>
      <c r="Q8830" s="547"/>
      <c r="R8830" s="547"/>
    </row>
    <row r="8831" spans="6:18" s="577" customFormat="1">
      <c r="F8831" s="545"/>
      <c r="H8831" s="545"/>
      <c r="J8831" s="545"/>
      <c r="O8831" s="578"/>
      <c r="P8831" s="547"/>
      <c r="Q8831" s="547"/>
      <c r="R8831" s="547"/>
    </row>
    <row r="8832" spans="6:18" s="577" customFormat="1">
      <c r="F8832" s="545"/>
      <c r="H8832" s="545"/>
      <c r="J8832" s="545"/>
      <c r="O8832" s="578"/>
      <c r="P8832" s="547"/>
      <c r="Q8832" s="547"/>
      <c r="R8832" s="547"/>
    </row>
    <row r="8833" spans="6:18" s="577" customFormat="1">
      <c r="F8833" s="545"/>
      <c r="H8833" s="545"/>
      <c r="J8833" s="545"/>
      <c r="O8833" s="578"/>
      <c r="P8833" s="547"/>
      <c r="Q8833" s="547"/>
      <c r="R8833" s="547"/>
    </row>
    <row r="8834" spans="6:18" s="577" customFormat="1">
      <c r="F8834" s="545"/>
      <c r="H8834" s="545"/>
      <c r="J8834" s="545"/>
      <c r="O8834" s="578"/>
      <c r="P8834" s="547"/>
      <c r="Q8834" s="547"/>
      <c r="R8834" s="547"/>
    </row>
    <row r="8835" spans="6:18" s="577" customFormat="1">
      <c r="F8835" s="545"/>
      <c r="H8835" s="545"/>
      <c r="J8835" s="545"/>
      <c r="O8835" s="578"/>
      <c r="P8835" s="547"/>
      <c r="Q8835" s="547"/>
      <c r="R8835" s="547"/>
    </row>
    <row r="8836" spans="6:18" s="577" customFormat="1">
      <c r="F8836" s="545"/>
      <c r="H8836" s="545"/>
      <c r="J8836" s="545"/>
      <c r="O8836" s="578"/>
      <c r="P8836" s="547"/>
      <c r="Q8836" s="547"/>
      <c r="R8836" s="547"/>
    </row>
    <row r="8837" spans="6:18" s="577" customFormat="1">
      <c r="F8837" s="545"/>
      <c r="H8837" s="545"/>
      <c r="J8837" s="545"/>
      <c r="O8837" s="578"/>
      <c r="P8837" s="547"/>
      <c r="Q8837" s="547"/>
      <c r="R8837" s="547"/>
    </row>
    <row r="8838" spans="6:18" s="577" customFormat="1">
      <c r="F8838" s="545"/>
      <c r="H8838" s="545"/>
      <c r="J8838" s="545"/>
      <c r="O8838" s="578"/>
      <c r="P8838" s="547"/>
      <c r="Q8838" s="547"/>
      <c r="R8838" s="547"/>
    </row>
    <row r="8839" spans="6:18" s="577" customFormat="1">
      <c r="F8839" s="545"/>
      <c r="H8839" s="545"/>
      <c r="J8839" s="545"/>
      <c r="O8839" s="578"/>
      <c r="P8839" s="547"/>
      <c r="Q8839" s="547"/>
      <c r="R8839" s="547"/>
    </row>
    <row r="8840" spans="6:18" s="577" customFormat="1">
      <c r="F8840" s="545"/>
      <c r="H8840" s="545"/>
      <c r="J8840" s="545"/>
      <c r="O8840" s="578"/>
      <c r="P8840" s="547"/>
      <c r="Q8840" s="547"/>
      <c r="R8840" s="547"/>
    </row>
    <row r="8841" spans="6:18" s="577" customFormat="1">
      <c r="F8841" s="545"/>
      <c r="H8841" s="545"/>
      <c r="J8841" s="545"/>
      <c r="O8841" s="578"/>
      <c r="P8841" s="547"/>
      <c r="Q8841" s="547"/>
      <c r="R8841" s="547"/>
    </row>
    <row r="8842" spans="6:18" s="577" customFormat="1">
      <c r="F8842" s="545"/>
      <c r="H8842" s="545"/>
      <c r="J8842" s="545"/>
      <c r="O8842" s="578"/>
      <c r="P8842" s="547"/>
      <c r="Q8842" s="547"/>
      <c r="R8842" s="547"/>
    </row>
    <row r="8843" spans="6:18" s="577" customFormat="1">
      <c r="F8843" s="545"/>
      <c r="H8843" s="545"/>
      <c r="J8843" s="545"/>
      <c r="O8843" s="578"/>
      <c r="P8843" s="547"/>
      <c r="Q8843" s="547"/>
      <c r="R8843" s="547"/>
    </row>
    <row r="8844" spans="6:18" s="577" customFormat="1">
      <c r="F8844" s="545"/>
      <c r="H8844" s="545"/>
      <c r="J8844" s="545"/>
      <c r="O8844" s="578"/>
      <c r="P8844" s="547"/>
      <c r="Q8844" s="547"/>
      <c r="R8844" s="547"/>
    </row>
    <row r="8845" spans="6:18" s="577" customFormat="1">
      <c r="F8845" s="545"/>
      <c r="H8845" s="545"/>
      <c r="J8845" s="545"/>
      <c r="O8845" s="578"/>
      <c r="P8845" s="547"/>
      <c r="Q8845" s="547"/>
      <c r="R8845" s="547"/>
    </row>
    <row r="8846" spans="6:18" s="577" customFormat="1">
      <c r="F8846" s="545"/>
      <c r="H8846" s="545"/>
      <c r="J8846" s="545"/>
      <c r="O8846" s="578"/>
      <c r="P8846" s="547"/>
      <c r="Q8846" s="547"/>
      <c r="R8846" s="547"/>
    </row>
    <row r="8847" spans="6:18" s="577" customFormat="1">
      <c r="F8847" s="545"/>
      <c r="H8847" s="545"/>
      <c r="J8847" s="545"/>
      <c r="O8847" s="578"/>
      <c r="P8847" s="547"/>
      <c r="Q8847" s="547"/>
      <c r="R8847" s="547"/>
    </row>
    <row r="8848" spans="6:18" s="577" customFormat="1">
      <c r="F8848" s="545"/>
      <c r="H8848" s="545"/>
      <c r="J8848" s="545"/>
      <c r="O8848" s="578"/>
      <c r="P8848" s="547"/>
      <c r="Q8848" s="547"/>
      <c r="R8848" s="547"/>
    </row>
    <row r="8849" spans="6:18" s="577" customFormat="1">
      <c r="F8849" s="545"/>
      <c r="H8849" s="545"/>
      <c r="J8849" s="545"/>
      <c r="O8849" s="578"/>
      <c r="P8849" s="547"/>
      <c r="Q8849" s="547"/>
      <c r="R8849" s="547"/>
    </row>
    <row r="8850" spans="6:18" s="577" customFormat="1">
      <c r="F8850" s="545"/>
      <c r="H8850" s="545"/>
      <c r="J8850" s="545"/>
      <c r="O8850" s="578"/>
      <c r="P8850" s="547"/>
      <c r="Q8850" s="547"/>
      <c r="R8850" s="547"/>
    </row>
    <row r="8851" spans="6:18" s="577" customFormat="1">
      <c r="F8851" s="545"/>
      <c r="H8851" s="545"/>
      <c r="J8851" s="545"/>
      <c r="O8851" s="578"/>
      <c r="P8851" s="547"/>
      <c r="Q8851" s="547"/>
      <c r="R8851" s="547"/>
    </row>
    <row r="8852" spans="6:18" s="577" customFormat="1">
      <c r="F8852" s="545"/>
      <c r="H8852" s="545"/>
      <c r="J8852" s="545"/>
      <c r="O8852" s="578"/>
      <c r="P8852" s="547"/>
      <c r="Q8852" s="547"/>
      <c r="R8852" s="547"/>
    </row>
    <row r="8853" spans="6:18" s="577" customFormat="1">
      <c r="F8853" s="545"/>
      <c r="H8853" s="545"/>
      <c r="J8853" s="545"/>
      <c r="O8853" s="578"/>
      <c r="P8853" s="547"/>
      <c r="Q8853" s="547"/>
      <c r="R8853" s="547"/>
    </row>
    <row r="8854" spans="6:18" s="577" customFormat="1">
      <c r="F8854" s="545"/>
      <c r="H8854" s="545"/>
      <c r="J8854" s="545"/>
      <c r="O8854" s="578"/>
      <c r="P8854" s="547"/>
      <c r="Q8854" s="547"/>
      <c r="R8854" s="547"/>
    </row>
    <row r="8855" spans="6:18" s="577" customFormat="1">
      <c r="F8855" s="545"/>
      <c r="H8855" s="545"/>
      <c r="J8855" s="545"/>
      <c r="O8855" s="578"/>
      <c r="P8855" s="547"/>
      <c r="Q8855" s="547"/>
      <c r="R8855" s="547"/>
    </row>
    <row r="8856" spans="6:18" s="577" customFormat="1">
      <c r="F8856" s="545"/>
      <c r="H8856" s="545"/>
      <c r="J8856" s="545"/>
      <c r="O8856" s="578"/>
      <c r="P8856" s="547"/>
      <c r="Q8856" s="547"/>
      <c r="R8856" s="547"/>
    </row>
    <row r="8857" spans="6:18" s="577" customFormat="1">
      <c r="F8857" s="545"/>
      <c r="H8857" s="545"/>
      <c r="J8857" s="545"/>
      <c r="O8857" s="578"/>
      <c r="P8857" s="547"/>
      <c r="Q8857" s="547"/>
      <c r="R8857" s="547"/>
    </row>
    <row r="8858" spans="6:18" s="577" customFormat="1">
      <c r="F8858" s="545"/>
      <c r="H8858" s="545"/>
      <c r="J8858" s="545"/>
      <c r="O8858" s="578"/>
      <c r="P8858" s="547"/>
      <c r="Q8858" s="547"/>
      <c r="R8858" s="547"/>
    </row>
    <row r="8859" spans="6:18" s="577" customFormat="1">
      <c r="F8859" s="545"/>
      <c r="H8859" s="545"/>
      <c r="J8859" s="545"/>
      <c r="O8859" s="578"/>
      <c r="P8859" s="547"/>
      <c r="Q8859" s="547"/>
      <c r="R8859" s="547"/>
    </row>
    <row r="8860" spans="6:18" s="577" customFormat="1">
      <c r="F8860" s="545"/>
      <c r="H8860" s="545"/>
      <c r="J8860" s="545"/>
      <c r="O8860" s="578"/>
      <c r="P8860" s="547"/>
      <c r="Q8860" s="547"/>
      <c r="R8860" s="547"/>
    </row>
    <row r="8861" spans="6:18" s="577" customFormat="1">
      <c r="F8861" s="545"/>
      <c r="H8861" s="545"/>
      <c r="J8861" s="545"/>
      <c r="O8861" s="578"/>
      <c r="P8861" s="547"/>
      <c r="Q8861" s="547"/>
      <c r="R8861" s="547"/>
    </row>
    <row r="8862" spans="6:18" s="577" customFormat="1">
      <c r="F8862" s="545"/>
      <c r="H8862" s="545"/>
      <c r="J8862" s="545"/>
      <c r="O8862" s="578"/>
      <c r="P8862" s="547"/>
      <c r="Q8862" s="547"/>
      <c r="R8862" s="547"/>
    </row>
    <row r="8863" spans="6:18" s="577" customFormat="1">
      <c r="F8863" s="545"/>
      <c r="H8863" s="545"/>
      <c r="J8863" s="545"/>
      <c r="O8863" s="578"/>
      <c r="P8863" s="547"/>
      <c r="Q8863" s="547"/>
      <c r="R8863" s="547"/>
    </row>
    <row r="8864" spans="6:18" s="577" customFormat="1">
      <c r="F8864" s="545"/>
      <c r="H8864" s="545"/>
      <c r="J8864" s="545"/>
      <c r="O8864" s="578"/>
      <c r="P8864" s="547"/>
      <c r="Q8864" s="547"/>
      <c r="R8864" s="547"/>
    </row>
    <row r="8865" spans="6:18" s="577" customFormat="1">
      <c r="F8865" s="545"/>
      <c r="H8865" s="545"/>
      <c r="J8865" s="545"/>
      <c r="O8865" s="578"/>
      <c r="P8865" s="547"/>
      <c r="Q8865" s="547"/>
      <c r="R8865" s="547"/>
    </row>
    <row r="8866" spans="6:18" s="577" customFormat="1">
      <c r="F8866" s="545"/>
      <c r="H8866" s="545"/>
      <c r="J8866" s="545"/>
      <c r="O8866" s="578"/>
      <c r="P8866" s="547"/>
      <c r="Q8866" s="547"/>
      <c r="R8866" s="547"/>
    </row>
    <row r="8867" spans="6:18" s="577" customFormat="1">
      <c r="F8867" s="545"/>
      <c r="H8867" s="545"/>
      <c r="J8867" s="545"/>
      <c r="O8867" s="578"/>
      <c r="P8867" s="547"/>
      <c r="Q8867" s="547"/>
      <c r="R8867" s="547"/>
    </row>
    <row r="8868" spans="6:18" s="577" customFormat="1">
      <c r="F8868" s="545"/>
      <c r="H8868" s="545"/>
      <c r="J8868" s="545"/>
      <c r="O8868" s="578"/>
      <c r="P8868" s="547"/>
      <c r="Q8868" s="547"/>
      <c r="R8868" s="547"/>
    </row>
    <row r="8869" spans="6:18" s="577" customFormat="1">
      <c r="F8869" s="545"/>
      <c r="H8869" s="545"/>
      <c r="J8869" s="545"/>
      <c r="O8869" s="578"/>
      <c r="P8869" s="547"/>
      <c r="Q8869" s="547"/>
      <c r="R8869" s="547"/>
    </row>
    <row r="8870" spans="6:18" s="577" customFormat="1">
      <c r="F8870" s="545"/>
      <c r="H8870" s="545"/>
      <c r="J8870" s="545"/>
      <c r="O8870" s="578"/>
      <c r="P8870" s="547"/>
      <c r="Q8870" s="547"/>
      <c r="R8870" s="547"/>
    </row>
    <row r="8871" spans="6:18" s="577" customFormat="1">
      <c r="F8871" s="545"/>
      <c r="H8871" s="545"/>
      <c r="J8871" s="545"/>
      <c r="O8871" s="578"/>
      <c r="P8871" s="547"/>
      <c r="Q8871" s="547"/>
      <c r="R8871" s="547"/>
    </row>
    <row r="8872" spans="6:18" s="577" customFormat="1">
      <c r="F8872" s="545"/>
      <c r="H8872" s="545"/>
      <c r="J8872" s="545"/>
      <c r="O8872" s="578"/>
      <c r="P8872" s="547"/>
      <c r="Q8872" s="547"/>
      <c r="R8872" s="547"/>
    </row>
    <row r="8873" spans="6:18" s="577" customFormat="1">
      <c r="F8873" s="545"/>
      <c r="H8873" s="545"/>
      <c r="J8873" s="545"/>
      <c r="O8873" s="578"/>
      <c r="P8873" s="547"/>
      <c r="Q8873" s="547"/>
      <c r="R8873" s="547"/>
    </row>
    <row r="8874" spans="6:18" s="577" customFormat="1">
      <c r="F8874" s="545"/>
      <c r="H8874" s="545"/>
      <c r="J8874" s="545"/>
      <c r="O8874" s="578"/>
      <c r="P8874" s="547"/>
      <c r="Q8874" s="547"/>
      <c r="R8874" s="547"/>
    </row>
    <row r="8875" spans="6:18" s="577" customFormat="1">
      <c r="F8875" s="545"/>
      <c r="H8875" s="545"/>
      <c r="J8875" s="545"/>
      <c r="O8875" s="578"/>
      <c r="P8875" s="547"/>
      <c r="Q8875" s="547"/>
      <c r="R8875" s="547"/>
    </row>
    <row r="8876" spans="6:18" s="577" customFormat="1">
      <c r="F8876" s="545"/>
      <c r="H8876" s="545"/>
      <c r="J8876" s="545"/>
      <c r="O8876" s="578"/>
      <c r="P8876" s="547"/>
      <c r="Q8876" s="547"/>
      <c r="R8876" s="547"/>
    </row>
    <row r="8877" spans="6:18" s="577" customFormat="1">
      <c r="F8877" s="545"/>
      <c r="H8877" s="545"/>
      <c r="J8877" s="545"/>
      <c r="O8877" s="578"/>
      <c r="P8877" s="547"/>
      <c r="Q8877" s="547"/>
      <c r="R8877" s="547"/>
    </row>
    <row r="8878" spans="6:18" s="577" customFormat="1">
      <c r="F8878" s="545"/>
      <c r="H8878" s="545"/>
      <c r="J8878" s="545"/>
      <c r="O8878" s="578"/>
      <c r="P8878" s="547"/>
      <c r="Q8878" s="547"/>
      <c r="R8878" s="547"/>
    </row>
    <row r="8879" spans="6:18" s="577" customFormat="1">
      <c r="F8879" s="545"/>
      <c r="H8879" s="545"/>
      <c r="J8879" s="545"/>
      <c r="O8879" s="578"/>
      <c r="P8879" s="547"/>
      <c r="Q8879" s="547"/>
      <c r="R8879" s="547"/>
    </row>
    <row r="8880" spans="6:18" s="577" customFormat="1">
      <c r="F8880" s="545"/>
      <c r="H8880" s="545"/>
      <c r="J8880" s="545"/>
      <c r="O8880" s="578"/>
      <c r="P8880" s="547"/>
      <c r="Q8880" s="547"/>
      <c r="R8880" s="547"/>
    </row>
    <row r="8881" spans="6:18" s="577" customFormat="1">
      <c r="F8881" s="545"/>
      <c r="H8881" s="545"/>
      <c r="J8881" s="545"/>
      <c r="O8881" s="578"/>
      <c r="P8881" s="547"/>
      <c r="Q8881" s="547"/>
      <c r="R8881" s="547"/>
    </row>
    <row r="8882" spans="6:18" s="577" customFormat="1">
      <c r="F8882" s="545"/>
      <c r="H8882" s="545"/>
      <c r="J8882" s="545"/>
      <c r="O8882" s="578"/>
      <c r="P8882" s="547"/>
      <c r="Q8882" s="547"/>
      <c r="R8882" s="547"/>
    </row>
    <row r="8883" spans="6:18" s="577" customFormat="1">
      <c r="F8883" s="545"/>
      <c r="H8883" s="545"/>
      <c r="J8883" s="545"/>
      <c r="O8883" s="578"/>
      <c r="P8883" s="547"/>
      <c r="Q8883" s="547"/>
      <c r="R8883" s="547"/>
    </row>
    <row r="8884" spans="6:18" s="577" customFormat="1">
      <c r="F8884" s="545"/>
      <c r="H8884" s="545"/>
      <c r="J8884" s="545"/>
      <c r="O8884" s="578"/>
      <c r="P8884" s="547"/>
      <c r="Q8884" s="547"/>
      <c r="R8884" s="547"/>
    </row>
    <row r="8885" spans="6:18" s="577" customFormat="1">
      <c r="F8885" s="545"/>
      <c r="H8885" s="545"/>
      <c r="J8885" s="545"/>
      <c r="O8885" s="578"/>
      <c r="P8885" s="547"/>
      <c r="Q8885" s="547"/>
      <c r="R8885" s="547"/>
    </row>
    <row r="8886" spans="6:18" s="577" customFormat="1">
      <c r="F8886" s="545"/>
      <c r="H8886" s="545"/>
      <c r="J8886" s="545"/>
      <c r="O8886" s="578"/>
      <c r="P8886" s="547"/>
      <c r="Q8886" s="547"/>
      <c r="R8886" s="547"/>
    </row>
    <row r="8887" spans="6:18" s="577" customFormat="1">
      <c r="F8887" s="545"/>
      <c r="H8887" s="545"/>
      <c r="J8887" s="545"/>
      <c r="O8887" s="578"/>
      <c r="P8887" s="547"/>
      <c r="Q8887" s="547"/>
      <c r="R8887" s="547"/>
    </row>
    <row r="8888" spans="6:18" s="577" customFormat="1">
      <c r="F8888" s="545"/>
      <c r="H8888" s="545"/>
      <c r="J8888" s="545"/>
      <c r="O8888" s="578"/>
      <c r="P8888" s="547"/>
      <c r="Q8888" s="547"/>
      <c r="R8888" s="547"/>
    </row>
    <row r="8889" spans="6:18" s="577" customFormat="1">
      <c r="F8889" s="545"/>
      <c r="H8889" s="545"/>
      <c r="J8889" s="545"/>
      <c r="O8889" s="578"/>
      <c r="P8889" s="547"/>
      <c r="Q8889" s="547"/>
      <c r="R8889" s="547"/>
    </row>
    <row r="8890" spans="6:18" s="577" customFormat="1">
      <c r="F8890" s="545"/>
      <c r="H8890" s="545"/>
      <c r="J8890" s="545"/>
      <c r="O8890" s="578"/>
      <c r="P8890" s="547"/>
      <c r="Q8890" s="547"/>
      <c r="R8890" s="547"/>
    </row>
    <row r="8891" spans="6:18" s="577" customFormat="1">
      <c r="F8891" s="545"/>
      <c r="H8891" s="545"/>
      <c r="J8891" s="545"/>
      <c r="O8891" s="578"/>
      <c r="P8891" s="547"/>
      <c r="Q8891" s="547"/>
      <c r="R8891" s="547"/>
    </row>
    <row r="8892" spans="6:18" s="577" customFormat="1">
      <c r="F8892" s="545"/>
      <c r="H8892" s="545"/>
      <c r="J8892" s="545"/>
      <c r="O8892" s="578"/>
      <c r="P8892" s="547"/>
      <c r="Q8892" s="547"/>
      <c r="R8892" s="547"/>
    </row>
    <row r="8893" spans="6:18" s="577" customFormat="1">
      <c r="F8893" s="545"/>
      <c r="H8893" s="545"/>
      <c r="J8893" s="545"/>
      <c r="O8893" s="578"/>
      <c r="P8893" s="547"/>
      <c r="Q8893" s="547"/>
      <c r="R8893" s="547"/>
    </row>
    <row r="8894" spans="6:18" s="577" customFormat="1">
      <c r="F8894" s="545"/>
      <c r="H8894" s="545"/>
      <c r="J8894" s="545"/>
      <c r="O8894" s="578"/>
      <c r="P8894" s="547"/>
      <c r="Q8894" s="547"/>
      <c r="R8894" s="547"/>
    </row>
    <row r="8895" spans="6:18" s="577" customFormat="1">
      <c r="F8895" s="545"/>
      <c r="H8895" s="545"/>
      <c r="J8895" s="545"/>
      <c r="O8895" s="578"/>
      <c r="P8895" s="547"/>
      <c r="Q8895" s="547"/>
      <c r="R8895" s="547"/>
    </row>
    <row r="8896" spans="6:18" s="577" customFormat="1">
      <c r="F8896" s="545"/>
      <c r="H8896" s="545"/>
      <c r="J8896" s="545"/>
      <c r="O8896" s="578"/>
      <c r="P8896" s="547"/>
      <c r="Q8896" s="547"/>
      <c r="R8896" s="547"/>
    </row>
    <row r="8897" spans="6:18" s="577" customFormat="1">
      <c r="F8897" s="545"/>
      <c r="H8897" s="545"/>
      <c r="J8897" s="545"/>
      <c r="O8897" s="578"/>
      <c r="P8897" s="547"/>
      <c r="Q8897" s="547"/>
      <c r="R8897" s="547"/>
    </row>
    <row r="8898" spans="6:18" s="577" customFormat="1">
      <c r="F8898" s="545"/>
      <c r="H8898" s="545"/>
      <c r="J8898" s="545"/>
      <c r="O8898" s="578"/>
      <c r="P8898" s="547"/>
      <c r="Q8898" s="547"/>
      <c r="R8898" s="547"/>
    </row>
    <row r="8899" spans="6:18" s="577" customFormat="1">
      <c r="F8899" s="545"/>
      <c r="H8899" s="545"/>
      <c r="J8899" s="545"/>
      <c r="O8899" s="578"/>
      <c r="P8899" s="547"/>
      <c r="Q8899" s="547"/>
      <c r="R8899" s="547"/>
    </row>
    <row r="8900" spans="6:18" s="577" customFormat="1">
      <c r="F8900" s="545"/>
      <c r="H8900" s="545"/>
      <c r="J8900" s="545"/>
      <c r="O8900" s="578"/>
      <c r="P8900" s="547"/>
      <c r="Q8900" s="547"/>
      <c r="R8900" s="547"/>
    </row>
    <row r="8901" spans="6:18" s="577" customFormat="1">
      <c r="F8901" s="545"/>
      <c r="H8901" s="545"/>
      <c r="J8901" s="545"/>
      <c r="O8901" s="578"/>
      <c r="P8901" s="547"/>
      <c r="Q8901" s="547"/>
      <c r="R8901" s="547"/>
    </row>
    <row r="8902" spans="6:18" s="577" customFormat="1">
      <c r="F8902" s="545"/>
      <c r="H8902" s="545"/>
      <c r="J8902" s="545"/>
      <c r="O8902" s="578"/>
      <c r="P8902" s="547"/>
      <c r="Q8902" s="547"/>
      <c r="R8902" s="547"/>
    </row>
    <row r="8903" spans="6:18" s="577" customFormat="1">
      <c r="F8903" s="545"/>
      <c r="H8903" s="545"/>
      <c r="J8903" s="545"/>
      <c r="O8903" s="578"/>
      <c r="P8903" s="547"/>
      <c r="Q8903" s="547"/>
      <c r="R8903" s="547"/>
    </row>
    <row r="8904" spans="6:18" s="577" customFormat="1">
      <c r="F8904" s="545"/>
      <c r="H8904" s="545"/>
      <c r="J8904" s="545"/>
      <c r="O8904" s="578"/>
      <c r="P8904" s="547"/>
      <c r="Q8904" s="547"/>
      <c r="R8904" s="547"/>
    </row>
    <row r="8905" spans="6:18" s="577" customFormat="1">
      <c r="F8905" s="545"/>
      <c r="H8905" s="545"/>
      <c r="J8905" s="545"/>
      <c r="O8905" s="578"/>
      <c r="P8905" s="547"/>
      <c r="Q8905" s="547"/>
      <c r="R8905" s="547"/>
    </row>
    <row r="8906" spans="6:18" s="577" customFormat="1">
      <c r="F8906" s="545"/>
      <c r="H8906" s="545"/>
      <c r="J8906" s="545"/>
      <c r="O8906" s="578"/>
      <c r="P8906" s="547"/>
      <c r="Q8906" s="547"/>
      <c r="R8906" s="547"/>
    </row>
    <row r="8907" spans="6:18" s="577" customFormat="1">
      <c r="F8907" s="545"/>
      <c r="H8907" s="545"/>
      <c r="J8907" s="545"/>
      <c r="O8907" s="578"/>
      <c r="P8907" s="547"/>
      <c r="Q8907" s="547"/>
      <c r="R8907" s="547"/>
    </row>
    <row r="8908" spans="6:18" s="577" customFormat="1">
      <c r="F8908" s="545"/>
      <c r="H8908" s="545"/>
      <c r="J8908" s="545"/>
      <c r="O8908" s="578"/>
      <c r="P8908" s="547"/>
      <c r="Q8908" s="547"/>
      <c r="R8908" s="547"/>
    </row>
    <row r="8909" spans="6:18" s="577" customFormat="1">
      <c r="F8909" s="545"/>
      <c r="H8909" s="545"/>
      <c r="J8909" s="545"/>
      <c r="O8909" s="578"/>
      <c r="P8909" s="547"/>
      <c r="Q8909" s="547"/>
      <c r="R8909" s="547"/>
    </row>
    <row r="8910" spans="6:18" s="577" customFormat="1">
      <c r="F8910" s="545"/>
      <c r="H8910" s="545"/>
      <c r="J8910" s="545"/>
      <c r="O8910" s="578"/>
      <c r="P8910" s="547"/>
      <c r="Q8910" s="547"/>
      <c r="R8910" s="547"/>
    </row>
    <row r="8911" spans="6:18" s="577" customFormat="1">
      <c r="F8911" s="545"/>
      <c r="H8911" s="545"/>
      <c r="J8911" s="545"/>
      <c r="O8911" s="578"/>
      <c r="P8911" s="547"/>
      <c r="Q8911" s="547"/>
      <c r="R8911" s="547"/>
    </row>
    <row r="8912" spans="6:18" s="577" customFormat="1">
      <c r="F8912" s="545"/>
      <c r="H8912" s="545"/>
      <c r="J8912" s="545"/>
      <c r="O8912" s="578"/>
      <c r="P8912" s="547"/>
      <c r="Q8912" s="547"/>
      <c r="R8912" s="547"/>
    </row>
    <row r="8913" spans="6:18" s="577" customFormat="1">
      <c r="F8913" s="545"/>
      <c r="H8913" s="545"/>
      <c r="J8913" s="545"/>
      <c r="O8913" s="578"/>
      <c r="P8913" s="547"/>
      <c r="Q8913" s="547"/>
      <c r="R8913" s="547"/>
    </row>
    <row r="8914" spans="6:18" s="577" customFormat="1">
      <c r="F8914" s="545"/>
      <c r="H8914" s="545"/>
      <c r="J8914" s="545"/>
      <c r="O8914" s="578"/>
      <c r="P8914" s="547"/>
      <c r="Q8914" s="547"/>
      <c r="R8914" s="547"/>
    </row>
    <row r="8915" spans="6:18" s="577" customFormat="1">
      <c r="F8915" s="545"/>
      <c r="H8915" s="545"/>
      <c r="J8915" s="545"/>
      <c r="O8915" s="578"/>
      <c r="P8915" s="547"/>
      <c r="Q8915" s="547"/>
      <c r="R8915" s="547"/>
    </row>
    <row r="8916" spans="6:18" s="577" customFormat="1">
      <c r="F8916" s="545"/>
      <c r="H8916" s="545"/>
      <c r="J8916" s="545"/>
      <c r="O8916" s="578"/>
      <c r="P8916" s="547"/>
      <c r="Q8916" s="547"/>
      <c r="R8916" s="547"/>
    </row>
    <row r="8917" spans="6:18" s="577" customFormat="1">
      <c r="F8917" s="545"/>
      <c r="H8917" s="545"/>
      <c r="J8917" s="545"/>
      <c r="O8917" s="578"/>
      <c r="P8917" s="547"/>
      <c r="Q8917" s="547"/>
      <c r="R8917" s="547"/>
    </row>
    <row r="8918" spans="6:18" s="577" customFormat="1">
      <c r="F8918" s="545"/>
      <c r="H8918" s="545"/>
      <c r="J8918" s="545"/>
      <c r="O8918" s="578"/>
      <c r="P8918" s="547"/>
      <c r="Q8918" s="547"/>
      <c r="R8918" s="547"/>
    </row>
    <row r="8919" spans="6:18" s="577" customFormat="1">
      <c r="F8919" s="545"/>
      <c r="H8919" s="545"/>
      <c r="J8919" s="545"/>
      <c r="O8919" s="578"/>
      <c r="P8919" s="547"/>
      <c r="Q8919" s="547"/>
      <c r="R8919" s="547"/>
    </row>
    <row r="8920" spans="6:18" s="577" customFormat="1">
      <c r="F8920" s="545"/>
      <c r="H8920" s="545"/>
      <c r="J8920" s="545"/>
      <c r="O8920" s="578"/>
      <c r="P8920" s="547"/>
      <c r="Q8920" s="547"/>
      <c r="R8920" s="547"/>
    </row>
    <row r="8921" spans="6:18" s="577" customFormat="1">
      <c r="F8921" s="545"/>
      <c r="H8921" s="545"/>
      <c r="J8921" s="545"/>
      <c r="O8921" s="578"/>
      <c r="P8921" s="547"/>
      <c r="Q8921" s="547"/>
      <c r="R8921" s="547"/>
    </row>
    <row r="8922" spans="6:18" s="577" customFormat="1">
      <c r="F8922" s="545"/>
      <c r="H8922" s="545"/>
      <c r="J8922" s="545"/>
      <c r="O8922" s="578"/>
      <c r="P8922" s="547"/>
      <c r="Q8922" s="547"/>
      <c r="R8922" s="547"/>
    </row>
    <row r="8923" spans="6:18" s="577" customFormat="1">
      <c r="F8923" s="545"/>
      <c r="H8923" s="545"/>
      <c r="J8923" s="545"/>
      <c r="O8923" s="578"/>
      <c r="P8923" s="547"/>
      <c r="Q8923" s="547"/>
      <c r="R8923" s="547"/>
    </row>
    <row r="8924" spans="6:18" s="577" customFormat="1">
      <c r="F8924" s="545"/>
      <c r="H8924" s="545"/>
      <c r="J8924" s="545"/>
      <c r="O8924" s="578"/>
      <c r="P8924" s="547"/>
      <c r="Q8924" s="547"/>
      <c r="R8924" s="547"/>
    </row>
    <row r="8925" spans="6:18" s="577" customFormat="1">
      <c r="F8925" s="545"/>
      <c r="H8925" s="545"/>
      <c r="J8925" s="545"/>
      <c r="O8925" s="578"/>
      <c r="P8925" s="547"/>
      <c r="Q8925" s="547"/>
      <c r="R8925" s="547"/>
    </row>
    <row r="8926" spans="6:18" s="577" customFormat="1">
      <c r="F8926" s="545"/>
      <c r="H8926" s="545"/>
      <c r="J8926" s="545"/>
      <c r="O8926" s="578"/>
      <c r="P8926" s="547"/>
      <c r="Q8926" s="547"/>
      <c r="R8926" s="547"/>
    </row>
    <row r="8927" spans="6:18" s="577" customFormat="1">
      <c r="F8927" s="545"/>
      <c r="H8927" s="545"/>
      <c r="J8927" s="545"/>
      <c r="O8927" s="578"/>
      <c r="P8927" s="547"/>
      <c r="Q8927" s="547"/>
      <c r="R8927" s="547"/>
    </row>
    <row r="8928" spans="6:18" s="577" customFormat="1">
      <c r="F8928" s="545"/>
      <c r="H8928" s="545"/>
      <c r="J8928" s="545"/>
      <c r="O8928" s="578"/>
      <c r="P8928" s="547"/>
      <c r="Q8928" s="547"/>
      <c r="R8928" s="547"/>
    </row>
    <row r="8929" spans="6:18" s="577" customFormat="1">
      <c r="F8929" s="545"/>
      <c r="H8929" s="545"/>
      <c r="J8929" s="545"/>
      <c r="O8929" s="578"/>
      <c r="P8929" s="547"/>
      <c r="Q8929" s="547"/>
      <c r="R8929" s="547"/>
    </row>
    <row r="8930" spans="6:18" s="577" customFormat="1">
      <c r="F8930" s="545"/>
      <c r="H8930" s="545"/>
      <c r="J8930" s="545"/>
      <c r="O8930" s="578"/>
      <c r="P8930" s="547"/>
      <c r="Q8930" s="547"/>
      <c r="R8930" s="547"/>
    </row>
    <row r="8931" spans="6:18" s="577" customFormat="1">
      <c r="F8931" s="545"/>
      <c r="H8931" s="545"/>
      <c r="J8931" s="545"/>
      <c r="O8931" s="578"/>
      <c r="P8931" s="547"/>
      <c r="Q8931" s="547"/>
      <c r="R8931" s="547"/>
    </row>
    <row r="8932" spans="6:18" s="577" customFormat="1">
      <c r="F8932" s="545"/>
      <c r="H8932" s="545"/>
      <c r="J8932" s="545"/>
      <c r="O8932" s="578"/>
      <c r="P8932" s="547"/>
      <c r="Q8932" s="547"/>
      <c r="R8932" s="547"/>
    </row>
    <row r="8933" spans="6:18" s="577" customFormat="1">
      <c r="F8933" s="545"/>
      <c r="H8933" s="545"/>
      <c r="J8933" s="545"/>
      <c r="O8933" s="578"/>
      <c r="P8933" s="547"/>
      <c r="Q8933" s="547"/>
      <c r="R8933" s="547"/>
    </row>
    <row r="8934" spans="6:18" s="577" customFormat="1">
      <c r="F8934" s="545"/>
      <c r="H8934" s="545"/>
      <c r="J8934" s="545"/>
      <c r="O8934" s="578"/>
      <c r="P8934" s="547"/>
      <c r="Q8934" s="547"/>
      <c r="R8934" s="547"/>
    </row>
    <row r="8935" spans="6:18" s="577" customFormat="1">
      <c r="F8935" s="545"/>
      <c r="H8935" s="545"/>
      <c r="J8935" s="545"/>
      <c r="O8935" s="578"/>
      <c r="P8935" s="547"/>
      <c r="Q8935" s="547"/>
      <c r="R8935" s="547"/>
    </row>
    <row r="8936" spans="6:18" s="577" customFormat="1">
      <c r="F8936" s="545"/>
      <c r="H8936" s="545"/>
      <c r="J8936" s="545"/>
      <c r="O8936" s="578"/>
      <c r="P8936" s="547"/>
      <c r="Q8936" s="547"/>
      <c r="R8936" s="547"/>
    </row>
    <row r="8937" spans="6:18" s="577" customFormat="1">
      <c r="F8937" s="545"/>
      <c r="H8937" s="545"/>
      <c r="J8937" s="545"/>
      <c r="O8937" s="578"/>
      <c r="P8937" s="547"/>
      <c r="Q8937" s="547"/>
      <c r="R8937" s="547"/>
    </row>
    <row r="8938" spans="6:18" s="577" customFormat="1">
      <c r="F8938" s="545"/>
      <c r="H8938" s="545"/>
      <c r="J8938" s="545"/>
      <c r="O8938" s="578"/>
      <c r="P8938" s="547"/>
      <c r="Q8938" s="547"/>
      <c r="R8938" s="547"/>
    </row>
    <row r="8939" spans="6:18" s="577" customFormat="1">
      <c r="F8939" s="545"/>
      <c r="H8939" s="545"/>
      <c r="J8939" s="545"/>
      <c r="O8939" s="578"/>
      <c r="P8939" s="547"/>
      <c r="Q8939" s="547"/>
      <c r="R8939" s="547"/>
    </row>
    <row r="8940" spans="6:18" s="577" customFormat="1">
      <c r="F8940" s="545"/>
      <c r="H8940" s="545"/>
      <c r="J8940" s="545"/>
      <c r="O8940" s="578"/>
      <c r="P8940" s="547"/>
      <c r="Q8940" s="547"/>
      <c r="R8940" s="547"/>
    </row>
    <row r="8941" spans="6:18" s="577" customFormat="1">
      <c r="F8941" s="545"/>
      <c r="H8941" s="545"/>
      <c r="J8941" s="545"/>
      <c r="O8941" s="578"/>
      <c r="P8941" s="547"/>
      <c r="Q8941" s="547"/>
      <c r="R8941" s="547"/>
    </row>
    <row r="8942" spans="6:18" s="577" customFormat="1">
      <c r="F8942" s="545"/>
      <c r="H8942" s="545"/>
      <c r="J8942" s="545"/>
      <c r="O8942" s="578"/>
      <c r="P8942" s="547"/>
      <c r="Q8942" s="547"/>
      <c r="R8942" s="547"/>
    </row>
    <row r="8943" spans="6:18" s="577" customFormat="1">
      <c r="F8943" s="545"/>
      <c r="H8943" s="545"/>
      <c r="J8943" s="545"/>
      <c r="O8943" s="578"/>
      <c r="P8943" s="547"/>
      <c r="Q8943" s="547"/>
      <c r="R8943" s="547"/>
    </row>
    <row r="8944" spans="6:18" s="577" customFormat="1">
      <c r="F8944" s="545"/>
      <c r="H8944" s="545"/>
      <c r="J8944" s="545"/>
      <c r="O8944" s="578"/>
      <c r="P8944" s="547"/>
      <c r="Q8944" s="547"/>
      <c r="R8944" s="547"/>
    </row>
    <row r="8945" spans="6:18" s="577" customFormat="1">
      <c r="F8945" s="545"/>
      <c r="H8945" s="545"/>
      <c r="J8945" s="545"/>
      <c r="O8945" s="578"/>
      <c r="P8945" s="547"/>
      <c r="Q8945" s="547"/>
      <c r="R8945" s="547"/>
    </row>
    <row r="8946" spans="6:18" s="577" customFormat="1">
      <c r="F8946" s="545"/>
      <c r="H8946" s="545"/>
      <c r="J8946" s="545"/>
      <c r="O8946" s="578"/>
      <c r="P8946" s="547"/>
      <c r="Q8946" s="547"/>
      <c r="R8946" s="547"/>
    </row>
    <row r="8947" spans="6:18" s="577" customFormat="1">
      <c r="F8947" s="545"/>
      <c r="H8947" s="545"/>
      <c r="J8947" s="545"/>
      <c r="O8947" s="578"/>
      <c r="P8947" s="547"/>
      <c r="Q8947" s="547"/>
      <c r="R8947" s="547"/>
    </row>
    <row r="8948" spans="6:18" s="577" customFormat="1">
      <c r="F8948" s="545"/>
      <c r="H8948" s="545"/>
      <c r="J8948" s="545"/>
      <c r="O8948" s="578"/>
      <c r="P8948" s="547"/>
      <c r="Q8948" s="547"/>
      <c r="R8948" s="547"/>
    </row>
    <row r="8949" spans="6:18" s="577" customFormat="1">
      <c r="F8949" s="545"/>
      <c r="H8949" s="545"/>
      <c r="J8949" s="545"/>
      <c r="O8949" s="578"/>
      <c r="P8949" s="547"/>
      <c r="Q8949" s="547"/>
      <c r="R8949" s="547"/>
    </row>
    <row r="8950" spans="6:18" s="577" customFormat="1">
      <c r="F8950" s="545"/>
      <c r="H8950" s="545"/>
      <c r="J8950" s="545"/>
      <c r="O8950" s="578"/>
      <c r="P8950" s="547"/>
      <c r="Q8950" s="547"/>
      <c r="R8950" s="547"/>
    </row>
    <row r="8951" spans="6:18" s="577" customFormat="1">
      <c r="F8951" s="545"/>
      <c r="H8951" s="545"/>
      <c r="J8951" s="545"/>
      <c r="O8951" s="578"/>
      <c r="P8951" s="547"/>
      <c r="Q8951" s="547"/>
      <c r="R8951" s="547"/>
    </row>
    <row r="8952" spans="6:18" s="577" customFormat="1">
      <c r="F8952" s="545"/>
      <c r="H8952" s="545"/>
      <c r="J8952" s="545"/>
      <c r="O8952" s="578"/>
      <c r="P8952" s="547"/>
      <c r="Q8952" s="547"/>
      <c r="R8952" s="547"/>
    </row>
    <row r="8953" spans="6:18" s="577" customFormat="1">
      <c r="F8953" s="545"/>
      <c r="H8953" s="545"/>
      <c r="J8953" s="545"/>
      <c r="O8953" s="578"/>
      <c r="P8953" s="547"/>
      <c r="Q8953" s="547"/>
      <c r="R8953" s="547"/>
    </row>
    <row r="8954" spans="6:18" s="577" customFormat="1">
      <c r="F8954" s="545"/>
      <c r="H8954" s="545"/>
      <c r="J8954" s="545"/>
      <c r="O8954" s="578"/>
      <c r="P8954" s="547"/>
      <c r="Q8954" s="547"/>
      <c r="R8954" s="547"/>
    </row>
    <row r="8955" spans="6:18" s="577" customFormat="1">
      <c r="F8955" s="545"/>
      <c r="H8955" s="545"/>
      <c r="J8955" s="545"/>
      <c r="O8955" s="578"/>
      <c r="P8955" s="547"/>
      <c r="Q8955" s="547"/>
      <c r="R8955" s="547"/>
    </row>
    <row r="8956" spans="6:18" s="577" customFormat="1">
      <c r="F8956" s="545"/>
      <c r="H8956" s="545"/>
      <c r="J8956" s="545"/>
      <c r="O8956" s="578"/>
      <c r="P8956" s="547"/>
      <c r="Q8956" s="547"/>
      <c r="R8956" s="547"/>
    </row>
    <row r="8957" spans="6:18" s="577" customFormat="1">
      <c r="F8957" s="545"/>
      <c r="H8957" s="545"/>
      <c r="J8957" s="545"/>
      <c r="O8957" s="578"/>
      <c r="P8957" s="547"/>
      <c r="Q8957" s="547"/>
      <c r="R8957" s="547"/>
    </row>
    <row r="8958" spans="6:18" s="577" customFormat="1">
      <c r="F8958" s="545"/>
      <c r="H8958" s="545"/>
      <c r="J8958" s="545"/>
      <c r="O8958" s="578"/>
      <c r="P8958" s="547"/>
      <c r="Q8958" s="547"/>
      <c r="R8958" s="547"/>
    </row>
    <row r="8959" spans="6:18" s="577" customFormat="1">
      <c r="F8959" s="545"/>
      <c r="H8959" s="545"/>
      <c r="J8959" s="545"/>
      <c r="O8959" s="578"/>
      <c r="P8959" s="547"/>
      <c r="Q8959" s="547"/>
      <c r="R8959" s="547"/>
    </row>
    <row r="8960" spans="6:18" s="577" customFormat="1">
      <c r="F8960" s="545"/>
      <c r="H8960" s="545"/>
      <c r="J8960" s="545"/>
      <c r="O8960" s="578"/>
      <c r="P8960" s="547"/>
      <c r="Q8960" s="547"/>
      <c r="R8960" s="547"/>
    </row>
    <row r="8961" spans="6:18" s="577" customFormat="1">
      <c r="F8961" s="545"/>
      <c r="H8961" s="545"/>
      <c r="J8961" s="545"/>
      <c r="O8961" s="578"/>
      <c r="P8961" s="547"/>
      <c r="Q8961" s="547"/>
      <c r="R8961" s="547"/>
    </row>
    <row r="8962" spans="6:18" s="577" customFormat="1">
      <c r="F8962" s="545"/>
      <c r="H8962" s="545"/>
      <c r="J8962" s="545"/>
      <c r="O8962" s="578"/>
      <c r="P8962" s="547"/>
      <c r="Q8962" s="547"/>
      <c r="R8962" s="547"/>
    </row>
    <row r="8963" spans="6:18" s="577" customFormat="1">
      <c r="F8963" s="545"/>
      <c r="H8963" s="545"/>
      <c r="J8963" s="545"/>
      <c r="O8963" s="578"/>
      <c r="P8963" s="547"/>
      <c r="Q8963" s="547"/>
      <c r="R8963" s="547"/>
    </row>
    <row r="8964" spans="6:18" s="577" customFormat="1">
      <c r="F8964" s="545"/>
      <c r="H8964" s="545"/>
      <c r="J8964" s="545"/>
      <c r="O8964" s="578"/>
      <c r="P8964" s="547"/>
      <c r="Q8964" s="547"/>
      <c r="R8964" s="547"/>
    </row>
    <row r="8965" spans="6:18" s="577" customFormat="1">
      <c r="F8965" s="545"/>
      <c r="H8965" s="545"/>
      <c r="J8965" s="545"/>
      <c r="O8965" s="578"/>
      <c r="P8965" s="547"/>
      <c r="Q8965" s="547"/>
      <c r="R8965" s="547"/>
    </row>
    <row r="8966" spans="6:18" s="577" customFormat="1">
      <c r="F8966" s="545"/>
      <c r="H8966" s="545"/>
      <c r="J8966" s="545"/>
      <c r="O8966" s="578"/>
      <c r="P8966" s="547"/>
      <c r="Q8966" s="547"/>
      <c r="R8966" s="547"/>
    </row>
    <row r="8967" spans="6:18" s="577" customFormat="1">
      <c r="F8967" s="545"/>
      <c r="H8967" s="545"/>
      <c r="J8967" s="545"/>
      <c r="O8967" s="578"/>
      <c r="P8967" s="547"/>
      <c r="Q8967" s="547"/>
      <c r="R8967" s="547"/>
    </row>
    <row r="8968" spans="6:18" s="577" customFormat="1">
      <c r="F8968" s="545"/>
      <c r="H8968" s="545"/>
      <c r="J8968" s="545"/>
      <c r="O8968" s="578"/>
      <c r="P8968" s="547"/>
      <c r="Q8968" s="547"/>
      <c r="R8968" s="547"/>
    </row>
    <row r="8969" spans="6:18" s="577" customFormat="1">
      <c r="F8969" s="545"/>
      <c r="H8969" s="545"/>
      <c r="J8969" s="545"/>
      <c r="O8969" s="578"/>
      <c r="P8969" s="547"/>
      <c r="Q8969" s="547"/>
      <c r="R8969" s="547"/>
    </row>
    <row r="8970" spans="6:18" s="577" customFormat="1">
      <c r="F8970" s="545"/>
      <c r="H8970" s="545"/>
      <c r="J8970" s="545"/>
      <c r="O8970" s="578"/>
      <c r="P8970" s="547"/>
      <c r="Q8970" s="547"/>
      <c r="R8970" s="547"/>
    </row>
    <row r="8971" spans="6:18" s="577" customFormat="1">
      <c r="F8971" s="545"/>
      <c r="H8971" s="545"/>
      <c r="J8971" s="545"/>
      <c r="O8971" s="578"/>
      <c r="P8971" s="547"/>
      <c r="Q8971" s="547"/>
      <c r="R8971" s="547"/>
    </row>
    <row r="8972" spans="6:18" s="577" customFormat="1">
      <c r="F8972" s="545"/>
      <c r="H8972" s="545"/>
      <c r="J8972" s="545"/>
      <c r="O8972" s="578"/>
      <c r="P8972" s="547"/>
      <c r="Q8972" s="547"/>
      <c r="R8972" s="547"/>
    </row>
    <row r="8973" spans="6:18" s="577" customFormat="1">
      <c r="F8973" s="545"/>
      <c r="H8973" s="545"/>
      <c r="J8973" s="545"/>
      <c r="O8973" s="578"/>
      <c r="P8973" s="547"/>
      <c r="Q8973" s="547"/>
      <c r="R8973" s="547"/>
    </row>
    <row r="8974" spans="6:18" s="577" customFormat="1">
      <c r="F8974" s="545"/>
      <c r="H8974" s="545"/>
      <c r="J8974" s="545"/>
      <c r="O8974" s="578"/>
      <c r="P8974" s="547"/>
      <c r="Q8974" s="547"/>
      <c r="R8974" s="547"/>
    </row>
    <row r="8975" spans="6:18" s="577" customFormat="1">
      <c r="F8975" s="545"/>
      <c r="H8975" s="545"/>
      <c r="J8975" s="545"/>
      <c r="O8975" s="578"/>
      <c r="P8975" s="547"/>
      <c r="Q8975" s="547"/>
      <c r="R8975" s="547"/>
    </row>
    <row r="8976" spans="6:18" s="577" customFormat="1">
      <c r="F8976" s="545"/>
      <c r="H8976" s="545"/>
      <c r="J8976" s="545"/>
      <c r="O8976" s="578"/>
      <c r="P8976" s="547"/>
      <c r="Q8976" s="547"/>
      <c r="R8976" s="547"/>
    </row>
    <row r="8977" spans="6:18" s="577" customFormat="1">
      <c r="F8977" s="545"/>
      <c r="H8977" s="545"/>
      <c r="J8977" s="545"/>
      <c r="O8977" s="578"/>
      <c r="P8977" s="547"/>
      <c r="Q8977" s="547"/>
      <c r="R8977" s="547"/>
    </row>
    <row r="8978" spans="6:18" s="577" customFormat="1">
      <c r="F8978" s="545"/>
      <c r="H8978" s="545"/>
      <c r="J8978" s="545"/>
      <c r="O8978" s="578"/>
      <c r="P8978" s="547"/>
      <c r="Q8978" s="547"/>
      <c r="R8978" s="547"/>
    </row>
    <row r="8979" spans="6:18" s="577" customFormat="1">
      <c r="F8979" s="545"/>
      <c r="H8979" s="545"/>
      <c r="J8979" s="545"/>
      <c r="O8979" s="578"/>
      <c r="P8979" s="547"/>
      <c r="Q8979" s="547"/>
      <c r="R8979" s="547"/>
    </row>
    <row r="8980" spans="6:18" s="577" customFormat="1">
      <c r="F8980" s="545"/>
      <c r="H8980" s="545"/>
      <c r="J8980" s="545"/>
      <c r="O8980" s="578"/>
      <c r="P8980" s="547"/>
      <c r="Q8980" s="547"/>
      <c r="R8980" s="547"/>
    </row>
    <row r="8981" spans="6:18" s="577" customFormat="1">
      <c r="F8981" s="545"/>
      <c r="H8981" s="545"/>
      <c r="J8981" s="545"/>
      <c r="O8981" s="578"/>
      <c r="P8981" s="547"/>
      <c r="Q8981" s="547"/>
      <c r="R8981" s="547"/>
    </row>
    <row r="8982" spans="6:18" s="577" customFormat="1">
      <c r="F8982" s="545"/>
      <c r="H8982" s="545"/>
      <c r="J8982" s="545"/>
      <c r="O8982" s="578"/>
      <c r="P8982" s="547"/>
      <c r="Q8982" s="547"/>
      <c r="R8982" s="547"/>
    </row>
    <row r="8983" spans="6:18" s="577" customFormat="1">
      <c r="F8983" s="545"/>
      <c r="H8983" s="545"/>
      <c r="J8983" s="545"/>
      <c r="O8983" s="578"/>
      <c r="P8983" s="547"/>
      <c r="Q8983" s="547"/>
      <c r="R8983" s="547"/>
    </row>
    <row r="8984" spans="6:18" s="577" customFormat="1">
      <c r="F8984" s="545"/>
      <c r="H8984" s="545"/>
      <c r="J8984" s="545"/>
      <c r="O8984" s="578"/>
      <c r="P8984" s="547"/>
      <c r="Q8984" s="547"/>
      <c r="R8984" s="547"/>
    </row>
    <row r="8985" spans="6:18" s="577" customFormat="1">
      <c r="F8985" s="545"/>
      <c r="H8985" s="545"/>
      <c r="J8985" s="545"/>
      <c r="O8985" s="578"/>
      <c r="P8985" s="547"/>
      <c r="Q8985" s="547"/>
      <c r="R8985" s="547"/>
    </row>
    <row r="8986" spans="6:18" s="577" customFormat="1">
      <c r="F8986" s="545"/>
      <c r="H8986" s="545"/>
      <c r="J8986" s="545"/>
      <c r="O8986" s="578"/>
      <c r="P8986" s="547"/>
      <c r="Q8986" s="547"/>
      <c r="R8986" s="547"/>
    </row>
    <row r="8987" spans="6:18" s="577" customFormat="1">
      <c r="F8987" s="545"/>
      <c r="H8987" s="545"/>
      <c r="J8987" s="545"/>
      <c r="O8987" s="578"/>
      <c r="P8987" s="547"/>
      <c r="Q8987" s="547"/>
      <c r="R8987" s="547"/>
    </row>
    <row r="8988" spans="6:18" s="577" customFormat="1">
      <c r="F8988" s="545"/>
      <c r="H8988" s="545"/>
      <c r="J8988" s="545"/>
      <c r="O8988" s="578"/>
      <c r="P8988" s="547"/>
      <c r="Q8988" s="547"/>
      <c r="R8988" s="547"/>
    </row>
    <row r="8989" spans="6:18" s="577" customFormat="1">
      <c r="F8989" s="545"/>
      <c r="H8989" s="545"/>
      <c r="J8989" s="545"/>
      <c r="O8989" s="578"/>
      <c r="P8989" s="547"/>
      <c r="Q8989" s="547"/>
      <c r="R8989" s="547"/>
    </row>
    <row r="8990" spans="6:18" s="577" customFormat="1">
      <c r="F8990" s="545"/>
      <c r="H8990" s="545"/>
      <c r="J8990" s="545"/>
      <c r="O8990" s="578"/>
      <c r="P8990" s="547"/>
      <c r="Q8990" s="547"/>
      <c r="R8990" s="547"/>
    </row>
    <row r="8991" spans="6:18" s="577" customFormat="1">
      <c r="F8991" s="545"/>
      <c r="H8991" s="545"/>
      <c r="J8991" s="545"/>
      <c r="O8991" s="578"/>
      <c r="P8991" s="547"/>
      <c r="Q8991" s="547"/>
      <c r="R8991" s="547"/>
    </row>
    <row r="8992" spans="6:18" s="577" customFormat="1">
      <c r="F8992" s="545"/>
      <c r="H8992" s="545"/>
      <c r="J8992" s="545"/>
      <c r="O8992" s="578"/>
      <c r="P8992" s="547"/>
      <c r="Q8992" s="547"/>
      <c r="R8992" s="547"/>
    </row>
    <row r="8993" spans="6:18" s="577" customFormat="1">
      <c r="F8993" s="545"/>
      <c r="H8993" s="545"/>
      <c r="J8993" s="545"/>
      <c r="O8993" s="578"/>
      <c r="P8993" s="547"/>
      <c r="Q8993" s="547"/>
      <c r="R8993" s="547"/>
    </row>
    <row r="8994" spans="6:18" s="577" customFormat="1">
      <c r="F8994" s="545"/>
      <c r="H8994" s="545"/>
      <c r="J8994" s="545"/>
      <c r="O8994" s="578"/>
      <c r="P8994" s="547"/>
      <c r="Q8994" s="547"/>
      <c r="R8994" s="547"/>
    </row>
    <row r="8995" spans="6:18" s="577" customFormat="1">
      <c r="F8995" s="545"/>
      <c r="H8995" s="545"/>
      <c r="J8995" s="545"/>
      <c r="O8995" s="578"/>
      <c r="P8995" s="547"/>
      <c r="Q8995" s="547"/>
      <c r="R8995" s="547"/>
    </row>
    <row r="8996" spans="6:18" s="577" customFormat="1">
      <c r="F8996" s="545"/>
      <c r="H8996" s="545"/>
      <c r="J8996" s="545"/>
      <c r="O8996" s="578"/>
      <c r="P8996" s="547"/>
      <c r="Q8996" s="547"/>
      <c r="R8996" s="547"/>
    </row>
    <row r="8997" spans="6:18" s="577" customFormat="1">
      <c r="F8997" s="545"/>
      <c r="H8997" s="545"/>
      <c r="J8997" s="545"/>
      <c r="O8997" s="578"/>
      <c r="P8997" s="547"/>
      <c r="Q8997" s="547"/>
      <c r="R8997" s="547"/>
    </row>
    <row r="8998" spans="6:18" s="577" customFormat="1">
      <c r="F8998" s="545"/>
      <c r="H8998" s="545"/>
      <c r="J8998" s="545"/>
      <c r="O8998" s="578"/>
      <c r="P8998" s="547"/>
      <c r="Q8998" s="547"/>
      <c r="R8998" s="547"/>
    </row>
    <row r="8999" spans="6:18" s="577" customFormat="1">
      <c r="F8999" s="545"/>
      <c r="H8999" s="545"/>
      <c r="J8999" s="545"/>
      <c r="O8999" s="578"/>
      <c r="P8999" s="547"/>
      <c r="Q8999" s="547"/>
      <c r="R8999" s="547"/>
    </row>
    <row r="9000" spans="6:18" s="577" customFormat="1">
      <c r="F9000" s="545"/>
      <c r="H9000" s="545"/>
      <c r="J9000" s="545"/>
      <c r="O9000" s="578"/>
      <c r="P9000" s="547"/>
      <c r="Q9000" s="547"/>
      <c r="R9000" s="547"/>
    </row>
    <row r="9001" spans="6:18" s="577" customFormat="1">
      <c r="F9001" s="545"/>
      <c r="H9001" s="545"/>
      <c r="J9001" s="545"/>
      <c r="O9001" s="578"/>
      <c r="P9001" s="547"/>
      <c r="Q9001" s="547"/>
      <c r="R9001" s="547"/>
    </row>
    <row r="9002" spans="6:18" s="577" customFormat="1">
      <c r="F9002" s="545"/>
      <c r="H9002" s="545"/>
      <c r="J9002" s="545"/>
      <c r="O9002" s="578"/>
      <c r="P9002" s="547"/>
      <c r="Q9002" s="547"/>
      <c r="R9002" s="547"/>
    </row>
    <row r="9003" spans="6:18" s="577" customFormat="1">
      <c r="F9003" s="545"/>
      <c r="H9003" s="545"/>
      <c r="J9003" s="545"/>
      <c r="O9003" s="578"/>
      <c r="P9003" s="547"/>
      <c r="Q9003" s="547"/>
      <c r="R9003" s="547"/>
    </row>
    <row r="9004" spans="6:18" s="577" customFormat="1">
      <c r="F9004" s="545"/>
      <c r="H9004" s="545"/>
      <c r="J9004" s="545"/>
      <c r="O9004" s="578"/>
      <c r="P9004" s="547"/>
      <c r="Q9004" s="547"/>
      <c r="R9004" s="547"/>
    </row>
    <row r="9005" spans="6:18" s="577" customFormat="1">
      <c r="F9005" s="545"/>
      <c r="H9005" s="545"/>
      <c r="J9005" s="545"/>
      <c r="O9005" s="578"/>
      <c r="P9005" s="547"/>
      <c r="Q9005" s="547"/>
      <c r="R9005" s="547"/>
    </row>
    <row r="9006" spans="6:18" s="577" customFormat="1">
      <c r="F9006" s="545"/>
      <c r="H9006" s="545"/>
      <c r="J9006" s="545"/>
      <c r="O9006" s="578"/>
      <c r="P9006" s="547"/>
      <c r="Q9006" s="547"/>
      <c r="R9006" s="547"/>
    </row>
    <row r="9007" spans="6:18" s="577" customFormat="1">
      <c r="F9007" s="545"/>
      <c r="H9007" s="545"/>
      <c r="J9007" s="545"/>
      <c r="O9007" s="578"/>
      <c r="P9007" s="547"/>
      <c r="Q9007" s="547"/>
      <c r="R9007" s="547"/>
    </row>
    <row r="9008" spans="6:18" s="577" customFormat="1">
      <c r="F9008" s="545"/>
      <c r="H9008" s="545"/>
      <c r="J9008" s="545"/>
      <c r="O9008" s="578"/>
      <c r="P9008" s="547"/>
      <c r="Q9008" s="547"/>
      <c r="R9008" s="547"/>
    </row>
    <row r="9009" spans="6:18" s="577" customFormat="1">
      <c r="F9009" s="545"/>
      <c r="H9009" s="545"/>
      <c r="J9009" s="545"/>
      <c r="O9009" s="578"/>
      <c r="P9009" s="547"/>
      <c r="Q9009" s="547"/>
      <c r="R9009" s="547"/>
    </row>
    <row r="9010" spans="6:18" s="577" customFormat="1">
      <c r="F9010" s="545"/>
      <c r="H9010" s="545"/>
      <c r="J9010" s="545"/>
      <c r="O9010" s="578"/>
      <c r="P9010" s="547"/>
      <c r="Q9010" s="547"/>
      <c r="R9010" s="547"/>
    </row>
    <row r="9011" spans="6:18" s="577" customFormat="1">
      <c r="F9011" s="545"/>
      <c r="H9011" s="545"/>
      <c r="J9011" s="545"/>
      <c r="O9011" s="578"/>
      <c r="P9011" s="547"/>
      <c r="Q9011" s="547"/>
      <c r="R9011" s="547"/>
    </row>
    <row r="9012" spans="6:18" s="577" customFormat="1">
      <c r="F9012" s="545"/>
      <c r="H9012" s="545"/>
      <c r="J9012" s="545"/>
      <c r="O9012" s="578"/>
      <c r="P9012" s="547"/>
      <c r="Q9012" s="547"/>
      <c r="R9012" s="547"/>
    </row>
    <row r="9013" spans="6:18" s="577" customFormat="1">
      <c r="F9013" s="545"/>
      <c r="H9013" s="545"/>
      <c r="J9013" s="545"/>
      <c r="O9013" s="578"/>
      <c r="P9013" s="547"/>
      <c r="Q9013" s="547"/>
      <c r="R9013" s="547"/>
    </row>
    <row r="9014" spans="6:18" s="577" customFormat="1">
      <c r="F9014" s="545"/>
      <c r="H9014" s="545"/>
      <c r="J9014" s="545"/>
      <c r="O9014" s="578"/>
      <c r="P9014" s="547"/>
      <c r="Q9014" s="547"/>
      <c r="R9014" s="547"/>
    </row>
    <row r="9015" spans="6:18" s="577" customFormat="1">
      <c r="F9015" s="545"/>
      <c r="H9015" s="545"/>
      <c r="J9015" s="545"/>
      <c r="O9015" s="578"/>
      <c r="P9015" s="547"/>
      <c r="Q9015" s="547"/>
      <c r="R9015" s="547"/>
    </row>
    <row r="9016" spans="6:18" s="577" customFormat="1">
      <c r="F9016" s="545"/>
      <c r="H9016" s="545"/>
      <c r="J9016" s="545"/>
      <c r="O9016" s="578"/>
      <c r="P9016" s="547"/>
      <c r="Q9016" s="547"/>
      <c r="R9016" s="547"/>
    </row>
    <row r="9017" spans="6:18" s="577" customFormat="1">
      <c r="F9017" s="545"/>
      <c r="H9017" s="545"/>
      <c r="J9017" s="545"/>
      <c r="O9017" s="578"/>
      <c r="P9017" s="547"/>
      <c r="Q9017" s="547"/>
      <c r="R9017" s="547"/>
    </row>
    <row r="9018" spans="6:18" s="577" customFormat="1">
      <c r="F9018" s="545"/>
      <c r="H9018" s="545"/>
      <c r="J9018" s="545"/>
      <c r="O9018" s="578"/>
      <c r="P9018" s="547"/>
      <c r="Q9018" s="547"/>
      <c r="R9018" s="547"/>
    </row>
    <row r="9019" spans="6:18" s="577" customFormat="1">
      <c r="F9019" s="545"/>
      <c r="H9019" s="545"/>
      <c r="J9019" s="545"/>
      <c r="O9019" s="578"/>
      <c r="P9019" s="547"/>
      <c r="Q9019" s="547"/>
      <c r="R9019" s="547"/>
    </row>
    <row r="9020" spans="6:18" s="577" customFormat="1">
      <c r="F9020" s="545"/>
      <c r="H9020" s="545"/>
      <c r="J9020" s="545"/>
      <c r="O9020" s="578"/>
      <c r="P9020" s="547"/>
      <c r="Q9020" s="547"/>
      <c r="R9020" s="547"/>
    </row>
    <row r="9021" spans="6:18" s="577" customFormat="1">
      <c r="F9021" s="545"/>
      <c r="H9021" s="545"/>
      <c r="J9021" s="545"/>
      <c r="O9021" s="578"/>
      <c r="P9021" s="547"/>
      <c r="Q9021" s="547"/>
      <c r="R9021" s="547"/>
    </row>
    <row r="9022" spans="6:18" s="577" customFormat="1">
      <c r="F9022" s="545"/>
      <c r="H9022" s="545"/>
      <c r="J9022" s="545"/>
      <c r="O9022" s="578"/>
      <c r="P9022" s="547"/>
      <c r="Q9022" s="547"/>
      <c r="R9022" s="547"/>
    </row>
    <row r="9023" spans="6:18" s="577" customFormat="1">
      <c r="F9023" s="545"/>
      <c r="H9023" s="545"/>
      <c r="J9023" s="545"/>
      <c r="O9023" s="578"/>
      <c r="P9023" s="547"/>
      <c r="Q9023" s="547"/>
      <c r="R9023" s="547"/>
    </row>
    <row r="9024" spans="6:18" s="577" customFormat="1">
      <c r="F9024" s="545"/>
      <c r="H9024" s="545"/>
      <c r="J9024" s="545"/>
      <c r="O9024" s="578"/>
      <c r="P9024" s="547"/>
      <c r="Q9024" s="547"/>
      <c r="R9024" s="547"/>
    </row>
    <row r="9025" spans="6:18" s="577" customFormat="1">
      <c r="F9025" s="545"/>
      <c r="H9025" s="545"/>
      <c r="J9025" s="545"/>
      <c r="O9025" s="578"/>
      <c r="P9025" s="547"/>
      <c r="Q9025" s="547"/>
      <c r="R9025" s="547"/>
    </row>
    <row r="9026" spans="6:18" s="577" customFormat="1">
      <c r="F9026" s="545"/>
      <c r="H9026" s="545"/>
      <c r="J9026" s="545"/>
      <c r="O9026" s="578"/>
      <c r="P9026" s="547"/>
      <c r="Q9026" s="547"/>
      <c r="R9026" s="547"/>
    </row>
    <row r="9027" spans="6:18" s="577" customFormat="1">
      <c r="F9027" s="545"/>
      <c r="H9027" s="545"/>
      <c r="J9027" s="545"/>
      <c r="O9027" s="578"/>
      <c r="P9027" s="547"/>
      <c r="Q9027" s="547"/>
      <c r="R9027" s="547"/>
    </row>
    <row r="9028" spans="6:18" s="577" customFormat="1">
      <c r="F9028" s="545"/>
      <c r="H9028" s="545"/>
      <c r="J9028" s="545"/>
      <c r="O9028" s="578"/>
      <c r="P9028" s="547"/>
      <c r="Q9028" s="547"/>
      <c r="R9028" s="547"/>
    </row>
    <row r="9029" spans="6:18" s="577" customFormat="1">
      <c r="F9029" s="545"/>
      <c r="H9029" s="545"/>
      <c r="J9029" s="545"/>
      <c r="O9029" s="578"/>
      <c r="P9029" s="547"/>
      <c r="Q9029" s="547"/>
      <c r="R9029" s="547"/>
    </row>
    <row r="9030" spans="6:18" s="577" customFormat="1">
      <c r="F9030" s="545"/>
      <c r="H9030" s="545"/>
      <c r="J9030" s="545"/>
      <c r="O9030" s="578"/>
      <c r="P9030" s="547"/>
      <c r="Q9030" s="547"/>
      <c r="R9030" s="547"/>
    </row>
    <row r="9031" spans="6:18" s="577" customFormat="1">
      <c r="F9031" s="545"/>
      <c r="H9031" s="545"/>
      <c r="J9031" s="545"/>
      <c r="O9031" s="578"/>
      <c r="P9031" s="547"/>
      <c r="Q9031" s="547"/>
      <c r="R9031" s="547"/>
    </row>
    <row r="9032" spans="6:18" s="577" customFormat="1">
      <c r="F9032" s="545"/>
      <c r="H9032" s="545"/>
      <c r="J9032" s="545"/>
      <c r="O9032" s="578"/>
      <c r="P9032" s="547"/>
      <c r="Q9032" s="547"/>
      <c r="R9032" s="547"/>
    </row>
    <row r="9033" spans="6:18" s="577" customFormat="1">
      <c r="F9033" s="545"/>
      <c r="H9033" s="545"/>
      <c r="J9033" s="545"/>
      <c r="O9033" s="578"/>
      <c r="P9033" s="547"/>
      <c r="Q9033" s="547"/>
      <c r="R9033" s="547"/>
    </row>
    <row r="9034" spans="6:18" s="577" customFormat="1">
      <c r="F9034" s="545"/>
      <c r="H9034" s="545"/>
      <c r="J9034" s="545"/>
      <c r="O9034" s="578"/>
      <c r="P9034" s="547"/>
      <c r="Q9034" s="547"/>
      <c r="R9034" s="547"/>
    </row>
    <row r="9035" spans="6:18" s="577" customFormat="1">
      <c r="F9035" s="545"/>
      <c r="H9035" s="545"/>
      <c r="J9035" s="545"/>
      <c r="O9035" s="578"/>
      <c r="P9035" s="547"/>
      <c r="Q9035" s="547"/>
      <c r="R9035" s="547"/>
    </row>
    <row r="9036" spans="6:18" s="577" customFormat="1">
      <c r="F9036" s="545"/>
      <c r="H9036" s="545"/>
      <c r="J9036" s="545"/>
      <c r="O9036" s="578"/>
      <c r="P9036" s="547"/>
      <c r="Q9036" s="547"/>
      <c r="R9036" s="547"/>
    </row>
    <row r="9037" spans="6:18" s="577" customFormat="1">
      <c r="F9037" s="545"/>
      <c r="H9037" s="545"/>
      <c r="J9037" s="545"/>
      <c r="O9037" s="578"/>
      <c r="P9037" s="547"/>
      <c r="Q9037" s="547"/>
      <c r="R9037" s="547"/>
    </row>
    <row r="9038" spans="6:18" s="577" customFormat="1">
      <c r="F9038" s="545"/>
      <c r="H9038" s="545"/>
      <c r="J9038" s="545"/>
      <c r="O9038" s="578"/>
      <c r="P9038" s="547"/>
      <c r="Q9038" s="547"/>
      <c r="R9038" s="547"/>
    </row>
    <row r="9039" spans="6:18" s="577" customFormat="1">
      <c r="F9039" s="545"/>
      <c r="H9039" s="545"/>
      <c r="J9039" s="545"/>
      <c r="O9039" s="578"/>
      <c r="P9039" s="547"/>
      <c r="Q9039" s="547"/>
      <c r="R9039" s="547"/>
    </row>
    <row r="9040" spans="6:18" s="577" customFormat="1">
      <c r="F9040" s="545"/>
      <c r="H9040" s="545"/>
      <c r="J9040" s="545"/>
      <c r="O9040" s="578"/>
      <c r="P9040" s="547"/>
      <c r="Q9040" s="547"/>
      <c r="R9040" s="547"/>
    </row>
    <row r="9041" spans="6:18" s="577" customFormat="1">
      <c r="F9041" s="545"/>
      <c r="H9041" s="545"/>
      <c r="J9041" s="545"/>
      <c r="O9041" s="578"/>
      <c r="P9041" s="547"/>
      <c r="Q9041" s="547"/>
      <c r="R9041" s="547"/>
    </row>
    <row r="9042" spans="6:18" s="577" customFormat="1">
      <c r="F9042" s="545"/>
      <c r="H9042" s="545"/>
      <c r="J9042" s="545"/>
      <c r="O9042" s="578"/>
      <c r="P9042" s="547"/>
      <c r="Q9042" s="547"/>
      <c r="R9042" s="547"/>
    </row>
    <row r="9043" spans="6:18" s="577" customFormat="1">
      <c r="F9043" s="545"/>
      <c r="H9043" s="545"/>
      <c r="J9043" s="545"/>
      <c r="O9043" s="578"/>
      <c r="P9043" s="547"/>
      <c r="Q9043" s="547"/>
      <c r="R9043" s="547"/>
    </row>
    <row r="9044" spans="6:18" s="577" customFormat="1">
      <c r="F9044" s="545"/>
      <c r="H9044" s="545"/>
      <c r="J9044" s="545"/>
      <c r="O9044" s="578"/>
      <c r="P9044" s="547"/>
      <c r="Q9044" s="547"/>
      <c r="R9044" s="547"/>
    </row>
    <row r="9045" spans="6:18" s="577" customFormat="1">
      <c r="F9045" s="545"/>
      <c r="H9045" s="545"/>
      <c r="J9045" s="545"/>
      <c r="O9045" s="578"/>
      <c r="P9045" s="547"/>
      <c r="Q9045" s="547"/>
      <c r="R9045" s="547"/>
    </row>
    <row r="9046" spans="6:18" s="577" customFormat="1">
      <c r="F9046" s="545"/>
      <c r="H9046" s="545"/>
      <c r="J9046" s="545"/>
      <c r="O9046" s="578"/>
      <c r="P9046" s="547"/>
      <c r="Q9046" s="547"/>
      <c r="R9046" s="547"/>
    </row>
    <row r="9047" spans="6:18" s="577" customFormat="1">
      <c r="F9047" s="545"/>
      <c r="H9047" s="545"/>
      <c r="J9047" s="545"/>
      <c r="O9047" s="578"/>
      <c r="P9047" s="547"/>
      <c r="Q9047" s="547"/>
      <c r="R9047" s="547"/>
    </row>
    <row r="9048" spans="6:18" s="577" customFormat="1">
      <c r="F9048" s="545"/>
      <c r="H9048" s="545"/>
      <c r="J9048" s="545"/>
      <c r="O9048" s="578"/>
      <c r="P9048" s="547"/>
      <c r="Q9048" s="547"/>
      <c r="R9048" s="547"/>
    </row>
    <row r="9049" spans="6:18" s="577" customFormat="1">
      <c r="F9049" s="545"/>
      <c r="H9049" s="545"/>
      <c r="J9049" s="545"/>
      <c r="O9049" s="578"/>
      <c r="P9049" s="547"/>
      <c r="Q9049" s="547"/>
      <c r="R9049" s="547"/>
    </row>
    <row r="9050" spans="6:18" s="577" customFormat="1">
      <c r="F9050" s="545"/>
      <c r="H9050" s="545"/>
      <c r="J9050" s="545"/>
      <c r="O9050" s="578"/>
      <c r="P9050" s="547"/>
      <c r="Q9050" s="547"/>
      <c r="R9050" s="547"/>
    </row>
    <row r="9051" spans="6:18" s="577" customFormat="1">
      <c r="F9051" s="545"/>
      <c r="H9051" s="545"/>
      <c r="J9051" s="545"/>
      <c r="O9051" s="578"/>
      <c r="P9051" s="547"/>
      <c r="Q9051" s="547"/>
      <c r="R9051" s="547"/>
    </row>
    <row r="9052" spans="6:18" s="577" customFormat="1">
      <c r="F9052" s="545"/>
      <c r="H9052" s="545"/>
      <c r="J9052" s="545"/>
      <c r="O9052" s="578"/>
      <c r="P9052" s="547"/>
      <c r="Q9052" s="547"/>
      <c r="R9052" s="547"/>
    </row>
    <row r="9053" spans="6:18" s="577" customFormat="1">
      <c r="F9053" s="545"/>
      <c r="H9053" s="545"/>
      <c r="J9053" s="545"/>
      <c r="O9053" s="578"/>
      <c r="P9053" s="547"/>
      <c r="Q9053" s="547"/>
      <c r="R9053" s="547"/>
    </row>
    <row r="9054" spans="6:18" s="577" customFormat="1">
      <c r="F9054" s="545"/>
      <c r="H9054" s="545"/>
      <c r="J9054" s="545"/>
      <c r="O9054" s="578"/>
      <c r="P9054" s="547"/>
      <c r="Q9054" s="547"/>
      <c r="R9054" s="547"/>
    </row>
    <row r="9055" spans="6:18" s="577" customFormat="1">
      <c r="F9055" s="545"/>
      <c r="H9055" s="545"/>
      <c r="J9055" s="545"/>
      <c r="O9055" s="578"/>
      <c r="P9055" s="547"/>
      <c r="Q9055" s="547"/>
      <c r="R9055" s="547"/>
    </row>
    <row r="9056" spans="6:18" s="577" customFormat="1">
      <c r="F9056" s="545"/>
      <c r="H9056" s="545"/>
      <c r="J9056" s="545"/>
      <c r="O9056" s="578"/>
      <c r="P9056" s="547"/>
      <c r="Q9056" s="547"/>
      <c r="R9056" s="547"/>
    </row>
    <row r="9057" spans="6:18" s="577" customFormat="1">
      <c r="F9057" s="545"/>
      <c r="H9057" s="545"/>
      <c r="J9057" s="545"/>
      <c r="O9057" s="578"/>
      <c r="P9057" s="547"/>
      <c r="Q9057" s="547"/>
      <c r="R9057" s="547"/>
    </row>
    <row r="9058" spans="6:18" s="577" customFormat="1">
      <c r="F9058" s="545"/>
      <c r="H9058" s="545"/>
      <c r="J9058" s="545"/>
      <c r="O9058" s="578"/>
      <c r="P9058" s="547"/>
      <c r="Q9058" s="547"/>
      <c r="R9058" s="547"/>
    </row>
    <row r="9059" spans="6:18" s="577" customFormat="1">
      <c r="F9059" s="545"/>
      <c r="H9059" s="545"/>
      <c r="J9059" s="545"/>
      <c r="O9059" s="578"/>
      <c r="P9059" s="547"/>
      <c r="Q9059" s="547"/>
      <c r="R9059" s="547"/>
    </row>
    <row r="9060" spans="6:18" s="577" customFormat="1">
      <c r="F9060" s="545"/>
      <c r="H9060" s="545"/>
      <c r="J9060" s="545"/>
      <c r="O9060" s="578"/>
      <c r="P9060" s="547"/>
      <c r="Q9060" s="547"/>
      <c r="R9060" s="547"/>
    </row>
    <row r="9061" spans="6:18" s="577" customFormat="1">
      <c r="F9061" s="545"/>
      <c r="H9061" s="545"/>
      <c r="J9061" s="545"/>
      <c r="O9061" s="578"/>
      <c r="P9061" s="547"/>
      <c r="Q9061" s="547"/>
      <c r="R9061" s="547"/>
    </row>
    <row r="9062" spans="6:18" s="577" customFormat="1">
      <c r="F9062" s="545"/>
      <c r="H9062" s="545"/>
      <c r="J9062" s="545"/>
      <c r="O9062" s="578"/>
      <c r="P9062" s="547"/>
      <c r="Q9062" s="547"/>
      <c r="R9062" s="547"/>
    </row>
    <row r="9063" spans="6:18" s="577" customFormat="1">
      <c r="F9063" s="545"/>
      <c r="H9063" s="545"/>
      <c r="J9063" s="545"/>
      <c r="O9063" s="578"/>
      <c r="P9063" s="547"/>
      <c r="Q9063" s="547"/>
      <c r="R9063" s="547"/>
    </row>
    <row r="9064" spans="6:18" s="577" customFormat="1">
      <c r="F9064" s="545"/>
      <c r="H9064" s="545"/>
      <c r="J9064" s="545"/>
      <c r="O9064" s="578"/>
      <c r="P9064" s="547"/>
      <c r="Q9064" s="547"/>
      <c r="R9064" s="547"/>
    </row>
    <row r="9065" spans="6:18" s="577" customFormat="1">
      <c r="F9065" s="545"/>
      <c r="H9065" s="545"/>
      <c r="J9065" s="545"/>
      <c r="O9065" s="578"/>
      <c r="P9065" s="547"/>
      <c r="Q9065" s="547"/>
      <c r="R9065" s="547"/>
    </row>
    <row r="9066" spans="6:18" s="577" customFormat="1">
      <c r="F9066" s="545"/>
      <c r="H9066" s="545"/>
      <c r="J9066" s="545"/>
      <c r="O9066" s="578"/>
      <c r="P9066" s="547"/>
      <c r="Q9066" s="547"/>
      <c r="R9066" s="547"/>
    </row>
    <row r="9067" spans="6:18" s="577" customFormat="1">
      <c r="F9067" s="545"/>
      <c r="H9067" s="545"/>
      <c r="J9067" s="545"/>
      <c r="O9067" s="578"/>
      <c r="P9067" s="547"/>
      <c r="Q9067" s="547"/>
      <c r="R9067" s="547"/>
    </row>
    <row r="9068" spans="6:18" s="577" customFormat="1">
      <c r="F9068" s="545"/>
      <c r="H9068" s="545"/>
      <c r="J9068" s="545"/>
      <c r="O9068" s="578"/>
      <c r="P9068" s="547"/>
      <c r="Q9068" s="547"/>
      <c r="R9068" s="547"/>
    </row>
    <row r="9069" spans="6:18" s="577" customFormat="1">
      <c r="F9069" s="545"/>
      <c r="H9069" s="545"/>
      <c r="J9069" s="545"/>
      <c r="O9069" s="578"/>
      <c r="P9069" s="547"/>
      <c r="Q9069" s="547"/>
      <c r="R9069" s="547"/>
    </row>
    <row r="9070" spans="6:18" s="577" customFormat="1">
      <c r="F9070" s="545"/>
      <c r="H9070" s="545"/>
      <c r="J9070" s="545"/>
      <c r="O9070" s="578"/>
      <c r="P9070" s="547"/>
      <c r="Q9070" s="547"/>
      <c r="R9070" s="547"/>
    </row>
    <row r="9071" spans="6:18" s="577" customFormat="1">
      <c r="F9071" s="545"/>
      <c r="H9071" s="545"/>
      <c r="J9071" s="545"/>
      <c r="O9071" s="578"/>
      <c r="P9071" s="547"/>
      <c r="Q9071" s="547"/>
      <c r="R9071" s="547"/>
    </row>
    <row r="9072" spans="6:18" s="577" customFormat="1">
      <c r="F9072" s="545"/>
      <c r="H9072" s="545"/>
      <c r="J9072" s="545"/>
      <c r="O9072" s="578"/>
      <c r="P9072" s="547"/>
      <c r="Q9072" s="547"/>
      <c r="R9072" s="547"/>
    </row>
    <row r="9073" spans="6:18" s="577" customFormat="1">
      <c r="F9073" s="545"/>
      <c r="H9073" s="545"/>
      <c r="J9073" s="545"/>
      <c r="O9073" s="578"/>
      <c r="P9073" s="547"/>
      <c r="Q9073" s="547"/>
      <c r="R9073" s="547"/>
    </row>
    <row r="9074" spans="6:18" s="577" customFormat="1">
      <c r="F9074" s="545"/>
      <c r="H9074" s="545"/>
      <c r="J9074" s="545"/>
      <c r="O9074" s="578"/>
      <c r="P9074" s="547"/>
      <c r="Q9074" s="547"/>
      <c r="R9074" s="547"/>
    </row>
    <row r="9075" spans="6:18" s="577" customFormat="1">
      <c r="F9075" s="545"/>
      <c r="H9075" s="545"/>
      <c r="J9075" s="545"/>
      <c r="O9075" s="578"/>
      <c r="P9075" s="547"/>
      <c r="Q9075" s="547"/>
      <c r="R9075" s="547"/>
    </row>
    <row r="9076" spans="6:18" s="577" customFormat="1">
      <c r="F9076" s="545"/>
      <c r="H9076" s="545"/>
      <c r="J9076" s="545"/>
      <c r="O9076" s="578"/>
      <c r="P9076" s="547"/>
      <c r="Q9076" s="547"/>
      <c r="R9076" s="547"/>
    </row>
    <row r="9077" spans="6:18" s="577" customFormat="1">
      <c r="F9077" s="545"/>
      <c r="H9077" s="545"/>
      <c r="J9077" s="545"/>
      <c r="O9077" s="578"/>
      <c r="P9077" s="547"/>
      <c r="Q9077" s="547"/>
      <c r="R9077" s="547"/>
    </row>
    <row r="9078" spans="6:18" s="577" customFormat="1">
      <c r="F9078" s="545"/>
      <c r="H9078" s="545"/>
      <c r="J9078" s="545"/>
      <c r="O9078" s="578"/>
      <c r="P9078" s="547"/>
      <c r="Q9078" s="547"/>
      <c r="R9078" s="547"/>
    </row>
    <row r="9079" spans="6:18" s="577" customFormat="1">
      <c r="F9079" s="545"/>
      <c r="H9079" s="545"/>
      <c r="J9079" s="545"/>
      <c r="O9079" s="578"/>
      <c r="P9079" s="547"/>
      <c r="Q9079" s="547"/>
      <c r="R9079" s="547"/>
    </row>
    <row r="9080" spans="6:18" s="577" customFormat="1">
      <c r="F9080" s="545"/>
      <c r="H9080" s="545"/>
      <c r="J9080" s="545"/>
      <c r="O9080" s="578"/>
      <c r="P9080" s="547"/>
      <c r="Q9080" s="547"/>
      <c r="R9080" s="547"/>
    </row>
    <row r="9081" spans="6:18" s="577" customFormat="1">
      <c r="F9081" s="545"/>
      <c r="H9081" s="545"/>
      <c r="J9081" s="545"/>
      <c r="O9081" s="578"/>
      <c r="P9081" s="547"/>
      <c r="Q9081" s="547"/>
      <c r="R9081" s="547"/>
    </row>
    <row r="9082" spans="6:18" s="577" customFormat="1">
      <c r="F9082" s="545"/>
      <c r="H9082" s="545"/>
      <c r="J9082" s="545"/>
      <c r="O9082" s="578"/>
      <c r="P9082" s="547"/>
      <c r="Q9082" s="547"/>
      <c r="R9082" s="547"/>
    </row>
    <row r="9083" spans="6:18" s="577" customFormat="1">
      <c r="F9083" s="545"/>
      <c r="H9083" s="545"/>
      <c r="J9083" s="545"/>
      <c r="O9083" s="578"/>
      <c r="P9083" s="547"/>
      <c r="Q9083" s="547"/>
      <c r="R9083" s="547"/>
    </row>
    <row r="9084" spans="6:18" s="577" customFormat="1">
      <c r="F9084" s="545"/>
      <c r="H9084" s="545"/>
      <c r="J9084" s="545"/>
      <c r="O9084" s="578"/>
      <c r="P9084" s="547"/>
      <c r="Q9084" s="547"/>
      <c r="R9084" s="547"/>
    </row>
    <row r="9085" spans="6:18" s="577" customFormat="1">
      <c r="F9085" s="545"/>
      <c r="H9085" s="545"/>
      <c r="J9085" s="545"/>
      <c r="O9085" s="578"/>
      <c r="P9085" s="547"/>
      <c r="Q9085" s="547"/>
      <c r="R9085" s="547"/>
    </row>
    <row r="9086" spans="6:18" s="577" customFormat="1">
      <c r="F9086" s="545"/>
      <c r="H9086" s="545"/>
      <c r="J9086" s="545"/>
      <c r="O9086" s="578"/>
      <c r="P9086" s="547"/>
      <c r="Q9086" s="547"/>
      <c r="R9086" s="547"/>
    </row>
    <row r="9087" spans="6:18" s="577" customFormat="1">
      <c r="F9087" s="545"/>
      <c r="H9087" s="545"/>
      <c r="J9087" s="545"/>
      <c r="O9087" s="578"/>
      <c r="P9087" s="547"/>
      <c r="Q9087" s="547"/>
      <c r="R9087" s="547"/>
    </row>
    <row r="9088" spans="6:18" s="577" customFormat="1">
      <c r="F9088" s="545"/>
      <c r="H9088" s="545"/>
      <c r="J9088" s="545"/>
      <c r="O9088" s="578"/>
      <c r="P9088" s="547"/>
      <c r="Q9088" s="547"/>
      <c r="R9088" s="547"/>
    </row>
    <row r="9089" spans="6:18" s="577" customFormat="1">
      <c r="F9089" s="545"/>
      <c r="H9089" s="545"/>
      <c r="J9089" s="545"/>
      <c r="O9089" s="578"/>
      <c r="P9089" s="547"/>
      <c r="Q9089" s="547"/>
      <c r="R9089" s="547"/>
    </row>
    <row r="9090" spans="6:18" s="577" customFormat="1">
      <c r="F9090" s="545"/>
      <c r="H9090" s="545"/>
      <c r="J9090" s="545"/>
      <c r="O9090" s="578"/>
      <c r="P9090" s="547"/>
      <c r="Q9090" s="547"/>
      <c r="R9090" s="547"/>
    </row>
    <row r="9091" spans="6:18" s="577" customFormat="1">
      <c r="F9091" s="545"/>
      <c r="H9091" s="545"/>
      <c r="J9091" s="545"/>
      <c r="O9091" s="578"/>
      <c r="P9091" s="547"/>
      <c r="Q9091" s="547"/>
      <c r="R9091" s="547"/>
    </row>
    <row r="9092" spans="6:18" s="577" customFormat="1">
      <c r="F9092" s="545"/>
      <c r="H9092" s="545"/>
      <c r="J9092" s="545"/>
      <c r="O9092" s="578"/>
      <c r="P9092" s="547"/>
      <c r="Q9092" s="547"/>
      <c r="R9092" s="547"/>
    </row>
    <row r="9093" spans="6:18" s="577" customFormat="1">
      <c r="F9093" s="545"/>
      <c r="H9093" s="545"/>
      <c r="J9093" s="545"/>
      <c r="O9093" s="578"/>
      <c r="P9093" s="547"/>
      <c r="Q9093" s="547"/>
      <c r="R9093" s="547"/>
    </row>
    <row r="9094" spans="6:18" s="577" customFormat="1">
      <c r="F9094" s="545"/>
      <c r="H9094" s="545"/>
      <c r="J9094" s="545"/>
      <c r="O9094" s="578"/>
      <c r="P9094" s="547"/>
      <c r="Q9094" s="547"/>
      <c r="R9094" s="547"/>
    </row>
    <row r="9095" spans="6:18" s="577" customFormat="1">
      <c r="F9095" s="545"/>
      <c r="H9095" s="545"/>
      <c r="J9095" s="545"/>
      <c r="O9095" s="578"/>
      <c r="P9095" s="547"/>
      <c r="Q9095" s="547"/>
      <c r="R9095" s="547"/>
    </row>
    <row r="9096" spans="6:18" s="577" customFormat="1">
      <c r="F9096" s="545"/>
      <c r="H9096" s="545"/>
      <c r="J9096" s="545"/>
      <c r="O9096" s="578"/>
      <c r="P9096" s="547"/>
      <c r="Q9096" s="547"/>
      <c r="R9096" s="547"/>
    </row>
    <row r="9097" spans="6:18" s="577" customFormat="1">
      <c r="F9097" s="545"/>
      <c r="H9097" s="545"/>
      <c r="J9097" s="545"/>
      <c r="O9097" s="578"/>
      <c r="P9097" s="547"/>
      <c r="Q9097" s="547"/>
      <c r="R9097" s="547"/>
    </row>
    <row r="9098" spans="6:18" s="577" customFormat="1">
      <c r="F9098" s="545"/>
      <c r="H9098" s="545"/>
      <c r="J9098" s="545"/>
      <c r="O9098" s="578"/>
      <c r="P9098" s="547"/>
      <c r="Q9098" s="547"/>
      <c r="R9098" s="547"/>
    </row>
    <row r="9099" spans="6:18" s="577" customFormat="1">
      <c r="F9099" s="545"/>
      <c r="H9099" s="545"/>
      <c r="J9099" s="545"/>
      <c r="O9099" s="578"/>
      <c r="P9099" s="547"/>
      <c r="Q9099" s="547"/>
      <c r="R9099" s="547"/>
    </row>
    <row r="9100" spans="6:18" s="577" customFormat="1">
      <c r="F9100" s="545"/>
      <c r="H9100" s="545"/>
      <c r="J9100" s="545"/>
      <c r="O9100" s="578"/>
      <c r="P9100" s="547"/>
      <c r="Q9100" s="547"/>
      <c r="R9100" s="547"/>
    </row>
    <row r="9101" spans="6:18" s="577" customFormat="1">
      <c r="F9101" s="545"/>
      <c r="H9101" s="545"/>
      <c r="J9101" s="545"/>
      <c r="O9101" s="578"/>
      <c r="P9101" s="547"/>
      <c r="Q9101" s="547"/>
      <c r="R9101" s="547"/>
    </row>
    <row r="9102" spans="6:18" s="577" customFormat="1">
      <c r="F9102" s="545"/>
      <c r="H9102" s="545"/>
      <c r="J9102" s="545"/>
      <c r="O9102" s="578"/>
      <c r="P9102" s="547"/>
      <c r="Q9102" s="547"/>
      <c r="R9102" s="547"/>
    </row>
    <row r="9103" spans="6:18" s="577" customFormat="1">
      <c r="F9103" s="545"/>
      <c r="H9103" s="545"/>
      <c r="J9103" s="545"/>
      <c r="O9103" s="578"/>
      <c r="P9103" s="547"/>
      <c r="Q9103" s="547"/>
      <c r="R9103" s="547"/>
    </row>
    <row r="9104" spans="6:18" s="577" customFormat="1">
      <c r="F9104" s="545"/>
      <c r="H9104" s="545"/>
      <c r="J9104" s="545"/>
      <c r="O9104" s="578"/>
      <c r="P9104" s="547"/>
      <c r="Q9104" s="547"/>
      <c r="R9104" s="547"/>
    </row>
    <row r="9105" spans="6:18" s="577" customFormat="1">
      <c r="F9105" s="545"/>
      <c r="H9105" s="545"/>
      <c r="J9105" s="545"/>
      <c r="O9105" s="578"/>
      <c r="P9105" s="547"/>
      <c r="Q9105" s="547"/>
      <c r="R9105" s="547"/>
    </row>
    <row r="9106" spans="6:18" s="577" customFormat="1">
      <c r="F9106" s="545"/>
      <c r="H9106" s="545"/>
      <c r="J9106" s="545"/>
      <c r="O9106" s="578"/>
      <c r="P9106" s="547"/>
      <c r="Q9106" s="547"/>
      <c r="R9106" s="547"/>
    </row>
    <row r="9107" spans="6:18" s="577" customFormat="1">
      <c r="F9107" s="545"/>
      <c r="H9107" s="545"/>
      <c r="J9107" s="545"/>
      <c r="O9107" s="578"/>
      <c r="P9107" s="547"/>
      <c r="Q9107" s="547"/>
      <c r="R9107" s="547"/>
    </row>
    <row r="9108" spans="6:18" s="577" customFormat="1">
      <c r="F9108" s="545"/>
      <c r="H9108" s="545"/>
      <c r="J9108" s="545"/>
      <c r="O9108" s="578"/>
      <c r="P9108" s="547"/>
      <c r="Q9108" s="547"/>
      <c r="R9108" s="547"/>
    </row>
    <row r="9109" spans="6:18" s="577" customFormat="1">
      <c r="F9109" s="545"/>
      <c r="H9109" s="545"/>
      <c r="J9109" s="545"/>
      <c r="O9109" s="578"/>
      <c r="P9109" s="547"/>
      <c r="Q9109" s="547"/>
      <c r="R9109" s="547"/>
    </row>
    <row r="9110" spans="6:18" s="577" customFormat="1">
      <c r="F9110" s="545"/>
      <c r="H9110" s="545"/>
      <c r="J9110" s="545"/>
      <c r="O9110" s="578"/>
      <c r="P9110" s="547"/>
      <c r="Q9110" s="547"/>
      <c r="R9110" s="547"/>
    </row>
    <row r="9111" spans="6:18" s="577" customFormat="1">
      <c r="F9111" s="545"/>
      <c r="H9111" s="545"/>
      <c r="J9111" s="545"/>
      <c r="O9111" s="578"/>
      <c r="P9111" s="547"/>
      <c r="Q9111" s="547"/>
      <c r="R9111" s="547"/>
    </row>
    <row r="9112" spans="6:18" s="577" customFormat="1">
      <c r="F9112" s="545"/>
      <c r="H9112" s="545"/>
      <c r="J9112" s="545"/>
      <c r="O9112" s="578"/>
      <c r="P9112" s="547"/>
      <c r="Q9112" s="547"/>
      <c r="R9112" s="547"/>
    </row>
    <row r="9113" spans="6:18" s="577" customFormat="1">
      <c r="F9113" s="545"/>
      <c r="H9113" s="545"/>
      <c r="J9113" s="545"/>
      <c r="O9113" s="578"/>
      <c r="P9113" s="547"/>
      <c r="Q9113" s="547"/>
      <c r="R9113" s="547"/>
    </row>
    <row r="9114" spans="6:18" s="577" customFormat="1">
      <c r="F9114" s="545"/>
      <c r="H9114" s="545"/>
      <c r="J9114" s="545"/>
      <c r="O9114" s="578"/>
      <c r="P9114" s="547"/>
      <c r="Q9114" s="547"/>
      <c r="R9114" s="547"/>
    </row>
    <row r="9115" spans="6:18" s="577" customFormat="1">
      <c r="F9115" s="545"/>
      <c r="H9115" s="545"/>
      <c r="J9115" s="545"/>
      <c r="O9115" s="578"/>
      <c r="P9115" s="547"/>
      <c r="Q9115" s="547"/>
      <c r="R9115" s="547"/>
    </row>
    <row r="9116" spans="6:18" s="577" customFormat="1">
      <c r="F9116" s="545"/>
      <c r="H9116" s="545"/>
      <c r="J9116" s="545"/>
      <c r="O9116" s="578"/>
      <c r="P9116" s="547"/>
      <c r="Q9116" s="547"/>
      <c r="R9116" s="547"/>
    </row>
    <row r="9117" spans="6:18" s="577" customFormat="1">
      <c r="F9117" s="545"/>
      <c r="H9117" s="545"/>
      <c r="J9117" s="545"/>
      <c r="O9117" s="578"/>
      <c r="P9117" s="547"/>
      <c r="Q9117" s="547"/>
      <c r="R9117" s="547"/>
    </row>
    <row r="9118" spans="6:18" s="577" customFormat="1">
      <c r="F9118" s="545"/>
      <c r="H9118" s="545"/>
      <c r="J9118" s="545"/>
      <c r="O9118" s="578"/>
      <c r="P9118" s="547"/>
      <c r="Q9118" s="547"/>
      <c r="R9118" s="547"/>
    </row>
    <row r="9119" spans="6:18" s="577" customFormat="1">
      <c r="F9119" s="545"/>
      <c r="H9119" s="545"/>
      <c r="J9119" s="545"/>
      <c r="O9119" s="578"/>
      <c r="P9119" s="547"/>
      <c r="Q9119" s="547"/>
      <c r="R9119" s="547"/>
    </row>
    <row r="9120" spans="6:18" s="577" customFormat="1">
      <c r="F9120" s="545"/>
      <c r="H9120" s="545"/>
      <c r="J9120" s="545"/>
      <c r="O9120" s="578"/>
      <c r="P9120" s="547"/>
      <c r="Q9120" s="547"/>
      <c r="R9120" s="547"/>
    </row>
    <row r="9121" spans="6:18" s="577" customFormat="1">
      <c r="F9121" s="545"/>
      <c r="H9121" s="545"/>
      <c r="J9121" s="545"/>
      <c r="O9121" s="578"/>
      <c r="P9121" s="547"/>
      <c r="Q9121" s="547"/>
      <c r="R9121" s="547"/>
    </row>
    <row r="9122" spans="6:18" s="577" customFormat="1">
      <c r="F9122" s="545"/>
      <c r="H9122" s="545"/>
      <c r="J9122" s="545"/>
      <c r="O9122" s="578"/>
      <c r="P9122" s="547"/>
      <c r="Q9122" s="547"/>
      <c r="R9122" s="547"/>
    </row>
    <row r="9123" spans="6:18" s="577" customFormat="1">
      <c r="F9123" s="545"/>
      <c r="H9123" s="545"/>
      <c r="J9123" s="545"/>
      <c r="O9123" s="578"/>
      <c r="P9123" s="547"/>
      <c r="Q9123" s="547"/>
      <c r="R9123" s="547"/>
    </row>
    <row r="9124" spans="6:18" s="577" customFormat="1">
      <c r="F9124" s="545"/>
      <c r="H9124" s="545"/>
      <c r="J9124" s="545"/>
      <c r="O9124" s="578"/>
      <c r="P9124" s="547"/>
      <c r="Q9124" s="547"/>
      <c r="R9124" s="547"/>
    </row>
    <row r="9125" spans="6:18" s="577" customFormat="1">
      <c r="F9125" s="545"/>
      <c r="H9125" s="545"/>
      <c r="J9125" s="545"/>
      <c r="O9125" s="578"/>
      <c r="P9125" s="547"/>
      <c r="Q9125" s="547"/>
      <c r="R9125" s="547"/>
    </row>
    <row r="9126" spans="6:18" s="577" customFormat="1">
      <c r="F9126" s="545"/>
      <c r="H9126" s="545"/>
      <c r="J9126" s="545"/>
      <c r="O9126" s="578"/>
      <c r="P9126" s="547"/>
      <c r="Q9126" s="547"/>
      <c r="R9126" s="547"/>
    </row>
    <row r="9127" spans="6:18" s="577" customFormat="1">
      <c r="F9127" s="545"/>
      <c r="H9127" s="545"/>
      <c r="J9127" s="545"/>
      <c r="O9127" s="578"/>
      <c r="P9127" s="547"/>
      <c r="Q9127" s="547"/>
      <c r="R9127" s="547"/>
    </row>
    <row r="9128" spans="6:18" s="577" customFormat="1">
      <c r="F9128" s="545"/>
      <c r="H9128" s="545"/>
      <c r="J9128" s="545"/>
      <c r="O9128" s="578"/>
      <c r="P9128" s="547"/>
      <c r="Q9128" s="547"/>
      <c r="R9128" s="547"/>
    </row>
    <row r="9129" spans="6:18" s="577" customFormat="1">
      <c r="F9129" s="545"/>
      <c r="H9129" s="545"/>
      <c r="J9129" s="545"/>
      <c r="O9129" s="578"/>
      <c r="P9129" s="547"/>
      <c r="Q9129" s="547"/>
      <c r="R9129" s="547"/>
    </row>
    <row r="9130" spans="6:18" s="577" customFormat="1">
      <c r="F9130" s="545"/>
      <c r="H9130" s="545"/>
      <c r="J9130" s="545"/>
      <c r="O9130" s="578"/>
      <c r="P9130" s="547"/>
      <c r="Q9130" s="547"/>
      <c r="R9130" s="547"/>
    </row>
    <row r="9131" spans="6:18" s="577" customFormat="1">
      <c r="F9131" s="545"/>
      <c r="H9131" s="545"/>
      <c r="J9131" s="545"/>
      <c r="O9131" s="578"/>
      <c r="P9131" s="547"/>
      <c r="Q9131" s="547"/>
      <c r="R9131" s="547"/>
    </row>
    <row r="9132" spans="6:18" s="577" customFormat="1">
      <c r="F9132" s="545"/>
      <c r="H9132" s="545"/>
      <c r="J9132" s="545"/>
      <c r="O9132" s="578"/>
      <c r="P9132" s="547"/>
      <c r="Q9132" s="547"/>
      <c r="R9132" s="547"/>
    </row>
    <row r="9133" spans="6:18" s="577" customFormat="1">
      <c r="F9133" s="545"/>
      <c r="H9133" s="545"/>
      <c r="J9133" s="545"/>
      <c r="O9133" s="578"/>
      <c r="P9133" s="547"/>
      <c r="Q9133" s="547"/>
      <c r="R9133" s="547"/>
    </row>
    <row r="9134" spans="6:18" s="577" customFormat="1">
      <c r="F9134" s="545"/>
      <c r="H9134" s="545"/>
      <c r="J9134" s="545"/>
      <c r="O9134" s="578"/>
      <c r="P9134" s="547"/>
      <c r="Q9134" s="547"/>
      <c r="R9134" s="547"/>
    </row>
    <row r="9135" spans="6:18" s="577" customFormat="1">
      <c r="F9135" s="545"/>
      <c r="H9135" s="545"/>
      <c r="J9135" s="545"/>
      <c r="O9135" s="578"/>
      <c r="P9135" s="547"/>
      <c r="Q9135" s="547"/>
      <c r="R9135" s="547"/>
    </row>
    <row r="9136" spans="6:18" s="577" customFormat="1">
      <c r="F9136" s="545"/>
      <c r="H9136" s="545"/>
      <c r="J9136" s="545"/>
      <c r="O9136" s="578"/>
      <c r="P9136" s="547"/>
      <c r="Q9136" s="547"/>
      <c r="R9136" s="547"/>
    </row>
    <row r="9137" spans="6:18" s="577" customFormat="1">
      <c r="F9137" s="545"/>
      <c r="H9137" s="545"/>
      <c r="J9137" s="545"/>
      <c r="O9137" s="578"/>
      <c r="P9137" s="547"/>
      <c r="Q9137" s="547"/>
      <c r="R9137" s="547"/>
    </row>
    <row r="9138" spans="6:18" s="577" customFormat="1">
      <c r="F9138" s="545"/>
      <c r="H9138" s="545"/>
      <c r="J9138" s="545"/>
      <c r="O9138" s="578"/>
      <c r="P9138" s="547"/>
      <c r="Q9138" s="547"/>
      <c r="R9138" s="547"/>
    </row>
    <row r="9139" spans="6:18" s="577" customFormat="1">
      <c r="F9139" s="545"/>
      <c r="H9139" s="545"/>
      <c r="J9139" s="545"/>
      <c r="O9139" s="578"/>
      <c r="P9139" s="547"/>
      <c r="Q9139" s="547"/>
      <c r="R9139" s="547"/>
    </row>
    <row r="9140" spans="6:18" s="577" customFormat="1">
      <c r="F9140" s="545"/>
      <c r="H9140" s="545"/>
      <c r="J9140" s="545"/>
      <c r="O9140" s="578"/>
      <c r="P9140" s="547"/>
      <c r="Q9140" s="547"/>
      <c r="R9140" s="547"/>
    </row>
    <row r="9141" spans="6:18" s="577" customFormat="1">
      <c r="F9141" s="545"/>
      <c r="H9141" s="545"/>
      <c r="J9141" s="545"/>
      <c r="O9141" s="578"/>
      <c r="P9141" s="547"/>
      <c r="Q9141" s="547"/>
      <c r="R9141" s="547"/>
    </row>
    <row r="9142" spans="6:18" s="577" customFormat="1">
      <c r="F9142" s="545"/>
      <c r="H9142" s="545"/>
      <c r="J9142" s="545"/>
      <c r="O9142" s="578"/>
      <c r="P9142" s="547"/>
      <c r="Q9142" s="547"/>
      <c r="R9142" s="547"/>
    </row>
    <row r="9143" spans="6:18" s="577" customFormat="1">
      <c r="F9143" s="545"/>
      <c r="H9143" s="545"/>
      <c r="J9143" s="545"/>
      <c r="O9143" s="578"/>
      <c r="P9143" s="547"/>
      <c r="Q9143" s="547"/>
      <c r="R9143" s="547"/>
    </row>
    <row r="9144" spans="6:18" s="577" customFormat="1">
      <c r="F9144" s="545"/>
      <c r="H9144" s="545"/>
      <c r="J9144" s="545"/>
      <c r="O9144" s="578"/>
      <c r="P9144" s="547"/>
      <c r="Q9144" s="547"/>
      <c r="R9144" s="547"/>
    </row>
    <row r="9145" spans="6:18" s="577" customFormat="1">
      <c r="F9145" s="545"/>
      <c r="H9145" s="545"/>
      <c r="J9145" s="545"/>
      <c r="O9145" s="578"/>
      <c r="P9145" s="547"/>
      <c r="Q9145" s="547"/>
      <c r="R9145" s="547"/>
    </row>
    <row r="9146" spans="6:18" s="577" customFormat="1">
      <c r="F9146" s="545"/>
      <c r="H9146" s="545"/>
      <c r="J9146" s="545"/>
      <c r="O9146" s="578"/>
      <c r="P9146" s="547"/>
      <c r="Q9146" s="547"/>
      <c r="R9146" s="547"/>
    </row>
    <row r="9147" spans="6:18" s="577" customFormat="1">
      <c r="F9147" s="545"/>
      <c r="H9147" s="545"/>
      <c r="J9147" s="545"/>
      <c r="O9147" s="578"/>
      <c r="P9147" s="547"/>
      <c r="Q9147" s="547"/>
      <c r="R9147" s="547"/>
    </row>
    <row r="9148" spans="6:18" s="577" customFormat="1">
      <c r="F9148" s="545"/>
      <c r="H9148" s="545"/>
      <c r="J9148" s="545"/>
      <c r="O9148" s="578"/>
      <c r="P9148" s="547"/>
      <c r="Q9148" s="547"/>
      <c r="R9148" s="547"/>
    </row>
    <row r="9149" spans="6:18" s="577" customFormat="1">
      <c r="F9149" s="545"/>
      <c r="H9149" s="545"/>
      <c r="J9149" s="545"/>
      <c r="O9149" s="578"/>
      <c r="P9149" s="547"/>
      <c r="Q9149" s="547"/>
      <c r="R9149" s="547"/>
    </row>
    <row r="9150" spans="6:18" s="577" customFormat="1">
      <c r="F9150" s="545"/>
      <c r="H9150" s="545"/>
      <c r="J9150" s="545"/>
      <c r="O9150" s="578"/>
      <c r="P9150" s="547"/>
      <c r="Q9150" s="547"/>
      <c r="R9150" s="547"/>
    </row>
    <row r="9151" spans="6:18" s="577" customFormat="1">
      <c r="F9151" s="545"/>
      <c r="H9151" s="545"/>
      <c r="J9151" s="545"/>
      <c r="O9151" s="578"/>
      <c r="P9151" s="547"/>
      <c r="Q9151" s="547"/>
      <c r="R9151" s="547"/>
    </row>
    <row r="9152" spans="6:18" s="577" customFormat="1">
      <c r="F9152" s="545"/>
      <c r="H9152" s="545"/>
      <c r="J9152" s="545"/>
      <c r="O9152" s="578"/>
      <c r="P9152" s="547"/>
      <c r="Q9152" s="547"/>
      <c r="R9152" s="547"/>
    </row>
    <row r="9153" spans="6:18" s="577" customFormat="1">
      <c r="F9153" s="545"/>
      <c r="H9153" s="545"/>
      <c r="J9153" s="545"/>
      <c r="O9153" s="578"/>
      <c r="P9153" s="547"/>
      <c r="Q9153" s="547"/>
      <c r="R9153" s="547"/>
    </row>
    <row r="9154" spans="6:18" s="577" customFormat="1">
      <c r="F9154" s="545"/>
      <c r="H9154" s="545"/>
      <c r="J9154" s="545"/>
      <c r="O9154" s="578"/>
      <c r="P9154" s="547"/>
      <c r="Q9154" s="547"/>
      <c r="R9154" s="547"/>
    </row>
    <row r="9155" spans="6:18" s="577" customFormat="1">
      <c r="F9155" s="545"/>
      <c r="H9155" s="545"/>
      <c r="J9155" s="545"/>
      <c r="O9155" s="578"/>
      <c r="P9155" s="547"/>
      <c r="Q9155" s="547"/>
      <c r="R9155" s="547"/>
    </row>
    <row r="9156" spans="6:18" s="577" customFormat="1">
      <c r="F9156" s="545"/>
      <c r="H9156" s="545"/>
      <c r="J9156" s="545"/>
      <c r="O9156" s="578"/>
      <c r="P9156" s="547"/>
      <c r="Q9156" s="547"/>
      <c r="R9156" s="547"/>
    </row>
    <row r="9157" spans="6:18" s="577" customFormat="1">
      <c r="F9157" s="545"/>
      <c r="H9157" s="545"/>
      <c r="J9157" s="545"/>
      <c r="O9157" s="578"/>
      <c r="P9157" s="547"/>
      <c r="Q9157" s="547"/>
      <c r="R9157" s="547"/>
    </row>
    <row r="9158" spans="6:18" s="577" customFormat="1">
      <c r="F9158" s="545"/>
      <c r="H9158" s="545"/>
      <c r="J9158" s="545"/>
      <c r="O9158" s="578"/>
      <c r="P9158" s="547"/>
      <c r="Q9158" s="547"/>
      <c r="R9158" s="547"/>
    </row>
    <row r="9159" spans="6:18" s="577" customFormat="1">
      <c r="F9159" s="545"/>
      <c r="H9159" s="545"/>
      <c r="J9159" s="545"/>
      <c r="O9159" s="578"/>
      <c r="P9159" s="547"/>
      <c r="Q9159" s="547"/>
      <c r="R9159" s="547"/>
    </row>
    <row r="9160" spans="6:18" s="577" customFormat="1">
      <c r="F9160" s="545"/>
      <c r="H9160" s="545"/>
      <c r="J9160" s="545"/>
      <c r="O9160" s="578"/>
      <c r="P9160" s="547"/>
      <c r="Q9160" s="547"/>
      <c r="R9160" s="547"/>
    </row>
    <row r="9161" spans="6:18" s="577" customFormat="1">
      <c r="F9161" s="545"/>
      <c r="H9161" s="545"/>
      <c r="J9161" s="545"/>
      <c r="O9161" s="578"/>
      <c r="P9161" s="547"/>
      <c r="Q9161" s="547"/>
      <c r="R9161" s="547"/>
    </row>
    <row r="9162" spans="6:18" s="577" customFormat="1">
      <c r="F9162" s="545"/>
      <c r="H9162" s="545"/>
      <c r="J9162" s="545"/>
      <c r="O9162" s="578"/>
      <c r="P9162" s="547"/>
      <c r="Q9162" s="547"/>
      <c r="R9162" s="547"/>
    </row>
    <row r="9163" spans="6:18" s="577" customFormat="1">
      <c r="F9163" s="545"/>
      <c r="H9163" s="545"/>
      <c r="J9163" s="545"/>
      <c r="O9163" s="578"/>
      <c r="P9163" s="547"/>
      <c r="Q9163" s="547"/>
      <c r="R9163" s="547"/>
    </row>
    <row r="9164" spans="6:18" s="577" customFormat="1">
      <c r="F9164" s="545"/>
      <c r="H9164" s="545"/>
      <c r="J9164" s="545"/>
      <c r="O9164" s="578"/>
      <c r="P9164" s="547"/>
      <c r="Q9164" s="547"/>
      <c r="R9164" s="547"/>
    </row>
    <row r="9165" spans="6:18" s="577" customFormat="1">
      <c r="F9165" s="545"/>
      <c r="H9165" s="545"/>
      <c r="J9165" s="545"/>
      <c r="O9165" s="578"/>
      <c r="P9165" s="547"/>
      <c r="Q9165" s="547"/>
      <c r="R9165" s="547"/>
    </row>
    <row r="9166" spans="6:18" s="577" customFormat="1">
      <c r="F9166" s="545"/>
      <c r="H9166" s="545"/>
      <c r="J9166" s="545"/>
      <c r="O9166" s="578"/>
      <c r="P9166" s="547"/>
      <c r="Q9166" s="547"/>
      <c r="R9166" s="547"/>
    </row>
    <row r="9167" spans="6:18" s="577" customFormat="1">
      <c r="F9167" s="545"/>
      <c r="H9167" s="545"/>
      <c r="J9167" s="545"/>
      <c r="O9167" s="578"/>
      <c r="P9167" s="547"/>
      <c r="Q9167" s="547"/>
      <c r="R9167" s="547"/>
    </row>
    <row r="9168" spans="6:18" s="577" customFormat="1">
      <c r="F9168" s="545"/>
      <c r="H9168" s="545"/>
      <c r="J9168" s="545"/>
      <c r="O9168" s="578"/>
      <c r="P9168" s="547"/>
      <c r="Q9168" s="547"/>
      <c r="R9168" s="547"/>
    </row>
    <row r="9169" spans="6:18" s="577" customFormat="1">
      <c r="F9169" s="545"/>
      <c r="H9169" s="545"/>
      <c r="J9169" s="545"/>
      <c r="O9169" s="578"/>
      <c r="P9169" s="547"/>
      <c r="Q9169" s="547"/>
      <c r="R9169" s="547"/>
    </row>
    <row r="9170" spans="6:18" s="577" customFormat="1">
      <c r="F9170" s="545"/>
      <c r="H9170" s="545"/>
      <c r="J9170" s="545"/>
      <c r="O9170" s="578"/>
      <c r="P9170" s="547"/>
      <c r="Q9170" s="547"/>
      <c r="R9170" s="547"/>
    </row>
    <row r="9171" spans="6:18" s="577" customFormat="1">
      <c r="F9171" s="545"/>
      <c r="H9171" s="545"/>
      <c r="J9171" s="545"/>
      <c r="O9171" s="578"/>
      <c r="P9171" s="547"/>
      <c r="Q9171" s="547"/>
      <c r="R9171" s="547"/>
    </row>
    <row r="9172" spans="6:18" s="577" customFormat="1">
      <c r="F9172" s="545"/>
      <c r="H9172" s="545"/>
      <c r="J9172" s="545"/>
      <c r="O9172" s="578"/>
      <c r="P9172" s="547"/>
      <c r="Q9172" s="547"/>
      <c r="R9172" s="547"/>
    </row>
    <row r="9173" spans="6:18" s="577" customFormat="1">
      <c r="F9173" s="545"/>
      <c r="H9173" s="545"/>
      <c r="J9173" s="545"/>
      <c r="O9173" s="578"/>
      <c r="P9173" s="547"/>
      <c r="Q9173" s="547"/>
      <c r="R9173" s="547"/>
    </row>
    <row r="9174" spans="6:18" s="577" customFormat="1">
      <c r="F9174" s="545"/>
      <c r="H9174" s="545"/>
      <c r="J9174" s="545"/>
      <c r="O9174" s="578"/>
      <c r="P9174" s="547"/>
      <c r="Q9174" s="547"/>
      <c r="R9174" s="547"/>
    </row>
    <row r="9175" spans="6:18" s="577" customFormat="1">
      <c r="F9175" s="545"/>
      <c r="H9175" s="545"/>
      <c r="J9175" s="545"/>
      <c r="O9175" s="578"/>
      <c r="P9175" s="547"/>
      <c r="Q9175" s="547"/>
      <c r="R9175" s="547"/>
    </row>
    <row r="9176" spans="6:18" s="577" customFormat="1">
      <c r="F9176" s="545"/>
      <c r="H9176" s="545"/>
      <c r="J9176" s="545"/>
      <c r="O9176" s="578"/>
      <c r="P9176" s="547"/>
      <c r="Q9176" s="547"/>
      <c r="R9176" s="547"/>
    </row>
    <row r="9177" spans="6:18" s="577" customFormat="1">
      <c r="F9177" s="545"/>
      <c r="H9177" s="545"/>
      <c r="J9177" s="545"/>
      <c r="O9177" s="578"/>
      <c r="P9177" s="547"/>
      <c r="Q9177" s="547"/>
      <c r="R9177" s="547"/>
    </row>
    <row r="9178" spans="6:18" s="577" customFormat="1">
      <c r="F9178" s="545"/>
      <c r="H9178" s="545"/>
      <c r="J9178" s="545"/>
      <c r="O9178" s="578"/>
      <c r="P9178" s="547"/>
      <c r="Q9178" s="547"/>
      <c r="R9178" s="547"/>
    </row>
    <row r="9179" spans="6:18" s="577" customFormat="1">
      <c r="F9179" s="545"/>
      <c r="H9179" s="545"/>
      <c r="J9179" s="545"/>
      <c r="O9179" s="578"/>
      <c r="P9179" s="547"/>
      <c r="Q9179" s="547"/>
      <c r="R9179" s="547"/>
    </row>
    <row r="9180" spans="6:18" s="577" customFormat="1">
      <c r="F9180" s="545"/>
      <c r="H9180" s="545"/>
      <c r="J9180" s="545"/>
      <c r="O9180" s="578"/>
      <c r="P9180" s="547"/>
      <c r="Q9180" s="547"/>
      <c r="R9180" s="547"/>
    </row>
    <row r="9181" spans="6:18" s="577" customFormat="1">
      <c r="F9181" s="545"/>
      <c r="H9181" s="545"/>
      <c r="J9181" s="545"/>
      <c r="O9181" s="578"/>
      <c r="P9181" s="547"/>
      <c r="Q9181" s="547"/>
      <c r="R9181" s="547"/>
    </row>
    <row r="9182" spans="6:18" s="577" customFormat="1">
      <c r="F9182" s="545"/>
      <c r="H9182" s="545"/>
      <c r="J9182" s="545"/>
      <c r="O9182" s="578"/>
      <c r="P9182" s="547"/>
      <c r="Q9182" s="547"/>
      <c r="R9182" s="547"/>
    </row>
    <row r="9183" spans="6:18" s="577" customFormat="1">
      <c r="F9183" s="545"/>
      <c r="H9183" s="545"/>
      <c r="J9183" s="545"/>
      <c r="O9183" s="578"/>
      <c r="P9183" s="547"/>
      <c r="Q9183" s="547"/>
      <c r="R9183" s="547"/>
    </row>
    <row r="9184" spans="6:18" s="577" customFormat="1">
      <c r="F9184" s="545"/>
      <c r="H9184" s="545"/>
      <c r="J9184" s="545"/>
      <c r="O9184" s="578"/>
      <c r="P9184" s="547"/>
      <c r="Q9184" s="547"/>
      <c r="R9184" s="547"/>
    </row>
    <row r="9185" spans="6:18" s="577" customFormat="1">
      <c r="F9185" s="545"/>
      <c r="H9185" s="545"/>
      <c r="J9185" s="545"/>
      <c r="O9185" s="578"/>
      <c r="P9185" s="547"/>
      <c r="Q9185" s="547"/>
      <c r="R9185" s="547"/>
    </row>
    <row r="9186" spans="6:18" s="577" customFormat="1">
      <c r="F9186" s="545"/>
      <c r="H9186" s="545"/>
      <c r="J9186" s="545"/>
      <c r="O9186" s="578"/>
      <c r="P9186" s="547"/>
      <c r="Q9186" s="547"/>
      <c r="R9186" s="547"/>
    </row>
    <row r="9187" spans="6:18" s="577" customFormat="1">
      <c r="F9187" s="545"/>
      <c r="H9187" s="545"/>
      <c r="J9187" s="545"/>
      <c r="O9187" s="578"/>
      <c r="P9187" s="547"/>
      <c r="Q9187" s="547"/>
      <c r="R9187" s="547"/>
    </row>
    <row r="9188" spans="6:18" s="577" customFormat="1">
      <c r="F9188" s="545"/>
      <c r="H9188" s="545"/>
      <c r="J9188" s="545"/>
      <c r="O9188" s="578"/>
      <c r="P9188" s="547"/>
      <c r="Q9188" s="547"/>
      <c r="R9188" s="547"/>
    </row>
    <row r="9189" spans="6:18" s="577" customFormat="1">
      <c r="F9189" s="545"/>
      <c r="H9189" s="545"/>
      <c r="J9189" s="545"/>
      <c r="O9189" s="578"/>
      <c r="P9189" s="547"/>
      <c r="Q9189" s="547"/>
      <c r="R9189" s="547"/>
    </row>
    <row r="9190" spans="6:18" s="577" customFormat="1">
      <c r="F9190" s="545"/>
      <c r="H9190" s="545"/>
      <c r="J9190" s="545"/>
      <c r="O9190" s="578"/>
      <c r="P9190" s="547"/>
      <c r="Q9190" s="547"/>
      <c r="R9190" s="547"/>
    </row>
    <row r="9191" spans="6:18" s="577" customFormat="1">
      <c r="F9191" s="545"/>
      <c r="H9191" s="545"/>
      <c r="J9191" s="545"/>
      <c r="O9191" s="578"/>
      <c r="P9191" s="547"/>
      <c r="Q9191" s="547"/>
      <c r="R9191" s="547"/>
    </row>
    <row r="9192" spans="6:18" s="577" customFormat="1">
      <c r="F9192" s="545"/>
      <c r="H9192" s="545"/>
      <c r="J9192" s="545"/>
      <c r="O9192" s="578"/>
      <c r="P9192" s="547"/>
      <c r="Q9192" s="547"/>
      <c r="R9192" s="547"/>
    </row>
    <row r="9193" spans="6:18" s="577" customFormat="1">
      <c r="F9193" s="545"/>
      <c r="H9193" s="545"/>
      <c r="J9193" s="545"/>
      <c r="O9193" s="578"/>
      <c r="P9193" s="547"/>
      <c r="Q9193" s="547"/>
      <c r="R9193" s="547"/>
    </row>
    <row r="9194" spans="6:18" s="577" customFormat="1">
      <c r="F9194" s="545"/>
      <c r="H9194" s="545"/>
      <c r="J9194" s="545"/>
      <c r="O9194" s="578"/>
      <c r="P9194" s="547"/>
      <c r="Q9194" s="547"/>
      <c r="R9194" s="547"/>
    </row>
    <row r="9195" spans="6:18" s="577" customFormat="1">
      <c r="F9195" s="545"/>
      <c r="H9195" s="545"/>
      <c r="J9195" s="545"/>
      <c r="O9195" s="578"/>
      <c r="P9195" s="547"/>
      <c r="Q9195" s="547"/>
      <c r="R9195" s="547"/>
    </row>
    <row r="9196" spans="6:18" s="577" customFormat="1">
      <c r="F9196" s="545"/>
      <c r="H9196" s="545"/>
      <c r="J9196" s="545"/>
      <c r="O9196" s="578"/>
      <c r="P9196" s="547"/>
      <c r="Q9196" s="547"/>
      <c r="R9196" s="547"/>
    </row>
    <row r="9197" spans="6:18" s="577" customFormat="1">
      <c r="F9197" s="545"/>
      <c r="H9197" s="545"/>
      <c r="J9197" s="545"/>
      <c r="O9197" s="578"/>
      <c r="P9197" s="547"/>
      <c r="Q9197" s="547"/>
      <c r="R9197" s="547"/>
    </row>
    <row r="9198" spans="6:18" s="577" customFormat="1">
      <c r="F9198" s="545"/>
      <c r="H9198" s="545"/>
      <c r="J9198" s="545"/>
      <c r="O9198" s="578"/>
      <c r="P9198" s="547"/>
      <c r="Q9198" s="547"/>
      <c r="R9198" s="547"/>
    </row>
    <row r="9199" spans="6:18" s="577" customFormat="1">
      <c r="F9199" s="545"/>
      <c r="H9199" s="545"/>
      <c r="J9199" s="545"/>
      <c r="O9199" s="578"/>
      <c r="P9199" s="547"/>
      <c r="Q9199" s="547"/>
      <c r="R9199" s="547"/>
    </row>
    <row r="9200" spans="6:18" s="577" customFormat="1">
      <c r="F9200" s="545"/>
      <c r="H9200" s="545"/>
      <c r="J9200" s="545"/>
      <c r="O9200" s="578"/>
      <c r="P9200" s="547"/>
      <c r="Q9200" s="547"/>
      <c r="R9200" s="547"/>
    </row>
    <row r="9201" spans="6:18" s="577" customFormat="1">
      <c r="F9201" s="545"/>
      <c r="H9201" s="545"/>
      <c r="J9201" s="545"/>
      <c r="O9201" s="578"/>
      <c r="P9201" s="547"/>
      <c r="Q9201" s="547"/>
      <c r="R9201" s="547"/>
    </row>
    <row r="9202" spans="6:18" s="577" customFormat="1">
      <c r="F9202" s="545"/>
      <c r="H9202" s="545"/>
      <c r="J9202" s="545"/>
      <c r="O9202" s="578"/>
      <c r="P9202" s="547"/>
      <c r="Q9202" s="547"/>
      <c r="R9202" s="547"/>
    </row>
    <row r="9203" spans="6:18" s="577" customFormat="1">
      <c r="F9203" s="545"/>
      <c r="H9203" s="545"/>
      <c r="J9203" s="545"/>
      <c r="O9203" s="578"/>
      <c r="P9203" s="547"/>
      <c r="Q9203" s="547"/>
      <c r="R9203" s="547"/>
    </row>
    <row r="9204" spans="6:18" s="577" customFormat="1">
      <c r="F9204" s="545"/>
      <c r="H9204" s="545"/>
      <c r="J9204" s="545"/>
      <c r="O9204" s="578"/>
      <c r="P9204" s="547"/>
      <c r="Q9204" s="547"/>
      <c r="R9204" s="547"/>
    </row>
    <row r="9205" spans="6:18" s="577" customFormat="1">
      <c r="F9205" s="545"/>
      <c r="H9205" s="545"/>
      <c r="J9205" s="545"/>
      <c r="O9205" s="578"/>
      <c r="P9205" s="547"/>
      <c r="Q9205" s="547"/>
      <c r="R9205" s="547"/>
    </row>
    <row r="9206" spans="6:18" s="577" customFormat="1">
      <c r="F9206" s="545"/>
      <c r="H9206" s="545"/>
      <c r="J9206" s="545"/>
      <c r="O9206" s="578"/>
      <c r="P9206" s="547"/>
      <c r="Q9206" s="547"/>
      <c r="R9206" s="547"/>
    </row>
    <row r="9207" spans="6:18" s="577" customFormat="1">
      <c r="F9207" s="545"/>
      <c r="H9207" s="545"/>
      <c r="J9207" s="545"/>
      <c r="O9207" s="578"/>
      <c r="P9207" s="547"/>
      <c r="Q9207" s="547"/>
      <c r="R9207" s="547"/>
    </row>
    <row r="9208" spans="6:18" s="577" customFormat="1">
      <c r="F9208" s="545"/>
      <c r="H9208" s="545"/>
      <c r="J9208" s="545"/>
      <c r="O9208" s="578"/>
      <c r="P9208" s="547"/>
      <c r="Q9208" s="547"/>
      <c r="R9208" s="547"/>
    </row>
    <row r="9209" spans="6:18" s="577" customFormat="1">
      <c r="F9209" s="545"/>
      <c r="H9209" s="545"/>
      <c r="J9209" s="545"/>
      <c r="O9209" s="578"/>
      <c r="P9209" s="547"/>
      <c r="Q9209" s="547"/>
      <c r="R9209" s="547"/>
    </row>
    <row r="9210" spans="6:18" s="577" customFormat="1">
      <c r="F9210" s="545"/>
      <c r="H9210" s="545"/>
      <c r="J9210" s="545"/>
      <c r="O9210" s="578"/>
      <c r="P9210" s="547"/>
      <c r="Q9210" s="547"/>
      <c r="R9210" s="547"/>
    </row>
    <row r="9211" spans="6:18" s="577" customFormat="1">
      <c r="F9211" s="545"/>
      <c r="H9211" s="545"/>
      <c r="J9211" s="545"/>
      <c r="O9211" s="578"/>
      <c r="P9211" s="547"/>
      <c r="Q9211" s="547"/>
      <c r="R9211" s="547"/>
    </row>
    <row r="9212" spans="6:18" s="577" customFormat="1">
      <c r="F9212" s="545"/>
      <c r="H9212" s="545"/>
      <c r="J9212" s="545"/>
      <c r="O9212" s="578"/>
      <c r="P9212" s="547"/>
      <c r="Q9212" s="547"/>
      <c r="R9212" s="547"/>
    </row>
    <row r="9213" spans="6:18" s="577" customFormat="1">
      <c r="F9213" s="545"/>
      <c r="H9213" s="545"/>
      <c r="J9213" s="545"/>
      <c r="O9213" s="578"/>
      <c r="P9213" s="547"/>
      <c r="Q9213" s="547"/>
      <c r="R9213" s="547"/>
    </row>
    <row r="9214" spans="6:18" s="577" customFormat="1">
      <c r="F9214" s="545"/>
      <c r="H9214" s="545"/>
      <c r="J9214" s="545"/>
      <c r="O9214" s="578"/>
      <c r="P9214" s="547"/>
      <c r="Q9214" s="547"/>
      <c r="R9214" s="547"/>
    </row>
    <row r="9215" spans="6:18" s="577" customFormat="1">
      <c r="F9215" s="545"/>
      <c r="H9215" s="545"/>
      <c r="J9215" s="545"/>
      <c r="O9215" s="578"/>
      <c r="P9215" s="547"/>
      <c r="Q9215" s="547"/>
      <c r="R9215" s="547"/>
    </row>
    <row r="9216" spans="6:18" s="577" customFormat="1">
      <c r="F9216" s="545"/>
      <c r="H9216" s="545"/>
      <c r="J9216" s="545"/>
      <c r="O9216" s="578"/>
      <c r="P9216" s="547"/>
      <c r="Q9216" s="547"/>
      <c r="R9216" s="547"/>
    </row>
    <row r="9217" spans="6:18" s="577" customFormat="1">
      <c r="F9217" s="545"/>
      <c r="H9217" s="545"/>
      <c r="J9217" s="545"/>
      <c r="O9217" s="578"/>
      <c r="P9217" s="547"/>
      <c r="Q9217" s="547"/>
      <c r="R9217" s="547"/>
    </row>
    <row r="9218" spans="6:18" s="577" customFormat="1">
      <c r="F9218" s="545"/>
      <c r="H9218" s="545"/>
      <c r="J9218" s="545"/>
      <c r="O9218" s="578"/>
      <c r="P9218" s="547"/>
      <c r="Q9218" s="547"/>
      <c r="R9218" s="547"/>
    </row>
    <row r="9219" spans="6:18" s="577" customFormat="1">
      <c r="F9219" s="545"/>
      <c r="H9219" s="545"/>
      <c r="J9219" s="545"/>
      <c r="O9219" s="578"/>
      <c r="P9219" s="547"/>
      <c r="Q9219" s="547"/>
      <c r="R9219" s="547"/>
    </row>
    <row r="9220" spans="6:18" s="577" customFormat="1">
      <c r="F9220" s="545"/>
      <c r="H9220" s="545"/>
      <c r="J9220" s="545"/>
      <c r="O9220" s="578"/>
      <c r="P9220" s="547"/>
      <c r="Q9220" s="547"/>
      <c r="R9220" s="547"/>
    </row>
    <row r="9221" spans="6:18" s="577" customFormat="1">
      <c r="F9221" s="545"/>
      <c r="H9221" s="545"/>
      <c r="J9221" s="545"/>
      <c r="O9221" s="578"/>
      <c r="P9221" s="547"/>
      <c r="Q9221" s="547"/>
      <c r="R9221" s="547"/>
    </row>
    <row r="9222" spans="6:18" s="577" customFormat="1">
      <c r="F9222" s="545"/>
      <c r="H9222" s="545"/>
      <c r="J9222" s="545"/>
      <c r="O9222" s="578"/>
      <c r="P9222" s="547"/>
      <c r="Q9222" s="547"/>
      <c r="R9222" s="547"/>
    </row>
    <row r="9223" spans="6:18" s="577" customFormat="1">
      <c r="F9223" s="545"/>
      <c r="H9223" s="545"/>
      <c r="J9223" s="545"/>
      <c r="O9223" s="578"/>
      <c r="P9223" s="547"/>
      <c r="Q9223" s="547"/>
      <c r="R9223" s="547"/>
    </row>
    <row r="9224" spans="6:18" s="577" customFormat="1">
      <c r="F9224" s="545"/>
      <c r="H9224" s="545"/>
      <c r="J9224" s="545"/>
      <c r="O9224" s="578"/>
      <c r="P9224" s="547"/>
      <c r="Q9224" s="547"/>
      <c r="R9224" s="547"/>
    </row>
    <row r="9225" spans="6:18" s="577" customFormat="1">
      <c r="F9225" s="545"/>
      <c r="H9225" s="545"/>
      <c r="J9225" s="545"/>
      <c r="O9225" s="578"/>
      <c r="P9225" s="547"/>
      <c r="Q9225" s="547"/>
      <c r="R9225" s="547"/>
    </row>
    <row r="9226" spans="6:18" s="577" customFormat="1">
      <c r="F9226" s="545"/>
      <c r="H9226" s="545"/>
      <c r="J9226" s="545"/>
      <c r="O9226" s="578"/>
      <c r="P9226" s="547"/>
      <c r="Q9226" s="547"/>
      <c r="R9226" s="547"/>
    </row>
    <row r="9227" spans="6:18" s="577" customFormat="1">
      <c r="F9227" s="545"/>
      <c r="H9227" s="545"/>
      <c r="J9227" s="545"/>
      <c r="O9227" s="578"/>
      <c r="P9227" s="547"/>
      <c r="Q9227" s="547"/>
      <c r="R9227" s="547"/>
    </row>
    <row r="9228" spans="6:18" s="577" customFormat="1">
      <c r="F9228" s="545"/>
      <c r="H9228" s="545"/>
      <c r="J9228" s="545"/>
      <c r="O9228" s="578"/>
      <c r="P9228" s="547"/>
      <c r="Q9228" s="547"/>
      <c r="R9228" s="547"/>
    </row>
    <row r="9229" spans="6:18" s="577" customFormat="1">
      <c r="F9229" s="545"/>
      <c r="H9229" s="545"/>
      <c r="J9229" s="545"/>
      <c r="O9229" s="578"/>
      <c r="P9229" s="547"/>
      <c r="Q9229" s="547"/>
      <c r="R9229" s="547"/>
    </row>
    <row r="9230" spans="6:18" s="577" customFormat="1">
      <c r="F9230" s="545"/>
      <c r="H9230" s="545"/>
      <c r="J9230" s="545"/>
      <c r="O9230" s="578"/>
      <c r="P9230" s="547"/>
      <c r="Q9230" s="547"/>
      <c r="R9230" s="547"/>
    </row>
    <row r="9231" spans="6:18" s="577" customFormat="1">
      <c r="F9231" s="545"/>
      <c r="H9231" s="545"/>
      <c r="J9231" s="545"/>
      <c r="O9231" s="578"/>
      <c r="P9231" s="547"/>
      <c r="Q9231" s="547"/>
      <c r="R9231" s="547"/>
    </row>
    <row r="9232" spans="6:18" s="577" customFormat="1">
      <c r="F9232" s="545"/>
      <c r="H9232" s="545"/>
      <c r="J9232" s="545"/>
      <c r="O9232" s="578"/>
      <c r="P9232" s="547"/>
      <c r="Q9232" s="547"/>
      <c r="R9232" s="547"/>
    </row>
    <row r="9233" spans="6:18" s="577" customFormat="1">
      <c r="F9233" s="545"/>
      <c r="H9233" s="545"/>
      <c r="J9233" s="545"/>
      <c r="O9233" s="578"/>
      <c r="P9233" s="547"/>
      <c r="Q9233" s="547"/>
      <c r="R9233" s="547"/>
    </row>
    <row r="9234" spans="6:18" s="577" customFormat="1">
      <c r="F9234" s="545"/>
      <c r="H9234" s="545"/>
      <c r="J9234" s="545"/>
      <c r="O9234" s="578"/>
      <c r="P9234" s="547"/>
      <c r="Q9234" s="547"/>
      <c r="R9234" s="547"/>
    </row>
    <row r="9235" spans="6:18" s="577" customFormat="1">
      <c r="F9235" s="545"/>
      <c r="H9235" s="545"/>
      <c r="J9235" s="545"/>
      <c r="O9235" s="578"/>
      <c r="P9235" s="547"/>
      <c r="Q9235" s="547"/>
      <c r="R9235" s="547"/>
    </row>
    <row r="9236" spans="6:18" s="577" customFormat="1">
      <c r="F9236" s="545"/>
      <c r="H9236" s="545"/>
      <c r="J9236" s="545"/>
      <c r="O9236" s="578"/>
      <c r="P9236" s="547"/>
      <c r="Q9236" s="547"/>
      <c r="R9236" s="547"/>
    </row>
    <row r="9237" spans="6:18" s="577" customFormat="1">
      <c r="F9237" s="545"/>
      <c r="H9237" s="545"/>
      <c r="J9237" s="545"/>
      <c r="O9237" s="578"/>
      <c r="P9237" s="547"/>
      <c r="Q9237" s="547"/>
      <c r="R9237" s="547"/>
    </row>
    <row r="9238" spans="6:18" s="577" customFormat="1">
      <c r="F9238" s="545"/>
      <c r="H9238" s="545"/>
      <c r="J9238" s="545"/>
      <c r="O9238" s="578"/>
      <c r="P9238" s="547"/>
      <c r="Q9238" s="547"/>
      <c r="R9238" s="547"/>
    </row>
    <row r="9239" spans="6:18" s="577" customFormat="1">
      <c r="F9239" s="545"/>
      <c r="H9239" s="545"/>
      <c r="J9239" s="545"/>
      <c r="O9239" s="578"/>
      <c r="P9239" s="547"/>
      <c r="Q9239" s="547"/>
      <c r="R9239" s="547"/>
    </row>
    <row r="9240" spans="6:18" s="577" customFormat="1">
      <c r="F9240" s="545"/>
      <c r="H9240" s="545"/>
      <c r="J9240" s="545"/>
      <c r="O9240" s="578"/>
      <c r="P9240" s="547"/>
      <c r="Q9240" s="547"/>
      <c r="R9240" s="547"/>
    </row>
    <row r="9241" spans="6:18" s="577" customFormat="1">
      <c r="F9241" s="545"/>
      <c r="H9241" s="545"/>
      <c r="J9241" s="545"/>
      <c r="O9241" s="578"/>
      <c r="P9241" s="547"/>
      <c r="Q9241" s="547"/>
      <c r="R9241" s="547"/>
    </row>
    <row r="9242" spans="6:18" s="577" customFormat="1">
      <c r="F9242" s="545"/>
      <c r="H9242" s="545"/>
      <c r="J9242" s="545"/>
      <c r="O9242" s="578"/>
      <c r="P9242" s="547"/>
      <c r="Q9242" s="547"/>
      <c r="R9242" s="547"/>
    </row>
    <row r="9243" spans="6:18" s="577" customFormat="1">
      <c r="F9243" s="545"/>
      <c r="H9243" s="545"/>
      <c r="J9243" s="545"/>
      <c r="O9243" s="578"/>
      <c r="P9243" s="547"/>
      <c r="Q9243" s="547"/>
      <c r="R9243" s="547"/>
    </row>
    <row r="9244" spans="6:18" s="577" customFormat="1">
      <c r="F9244" s="545"/>
      <c r="H9244" s="545"/>
      <c r="J9244" s="545"/>
      <c r="O9244" s="578"/>
      <c r="P9244" s="547"/>
      <c r="Q9244" s="547"/>
      <c r="R9244" s="547"/>
    </row>
    <row r="9245" spans="6:18" s="577" customFormat="1">
      <c r="F9245" s="545"/>
      <c r="H9245" s="545"/>
      <c r="J9245" s="545"/>
      <c r="O9245" s="578"/>
      <c r="P9245" s="547"/>
      <c r="Q9245" s="547"/>
      <c r="R9245" s="547"/>
    </row>
    <row r="9246" spans="6:18" s="577" customFormat="1">
      <c r="F9246" s="545"/>
      <c r="H9246" s="545"/>
      <c r="J9246" s="545"/>
      <c r="O9246" s="578"/>
      <c r="P9246" s="547"/>
      <c r="Q9246" s="547"/>
      <c r="R9246" s="547"/>
    </row>
    <row r="9247" spans="6:18" s="577" customFormat="1">
      <c r="F9247" s="545"/>
      <c r="H9247" s="545"/>
      <c r="J9247" s="545"/>
      <c r="O9247" s="578"/>
      <c r="P9247" s="547"/>
      <c r="Q9247" s="547"/>
      <c r="R9247" s="547"/>
    </row>
    <row r="9248" spans="6:18" s="577" customFormat="1">
      <c r="F9248" s="545"/>
      <c r="H9248" s="545"/>
      <c r="J9248" s="545"/>
      <c r="O9248" s="578"/>
      <c r="P9248" s="547"/>
      <c r="Q9248" s="547"/>
      <c r="R9248" s="547"/>
    </row>
    <row r="9249" spans="6:18" s="577" customFormat="1">
      <c r="F9249" s="545"/>
      <c r="H9249" s="545"/>
      <c r="J9249" s="545"/>
      <c r="O9249" s="578"/>
      <c r="P9249" s="547"/>
      <c r="Q9249" s="547"/>
      <c r="R9249" s="547"/>
    </row>
    <row r="9250" spans="6:18" s="577" customFormat="1">
      <c r="F9250" s="545"/>
      <c r="H9250" s="545"/>
      <c r="J9250" s="545"/>
      <c r="O9250" s="578"/>
      <c r="P9250" s="547"/>
      <c r="Q9250" s="547"/>
      <c r="R9250" s="547"/>
    </row>
    <row r="9251" spans="6:18" s="577" customFormat="1">
      <c r="F9251" s="545"/>
      <c r="H9251" s="545"/>
      <c r="J9251" s="545"/>
      <c r="O9251" s="578"/>
      <c r="P9251" s="547"/>
      <c r="Q9251" s="547"/>
      <c r="R9251" s="547"/>
    </row>
    <row r="9252" spans="6:18" s="577" customFormat="1">
      <c r="F9252" s="545"/>
      <c r="H9252" s="545"/>
      <c r="J9252" s="545"/>
      <c r="O9252" s="578"/>
      <c r="P9252" s="547"/>
      <c r="Q9252" s="547"/>
      <c r="R9252" s="547"/>
    </row>
    <row r="9253" spans="6:18" s="577" customFormat="1">
      <c r="F9253" s="545"/>
      <c r="H9253" s="545"/>
      <c r="J9253" s="545"/>
      <c r="O9253" s="578"/>
      <c r="P9253" s="547"/>
      <c r="Q9253" s="547"/>
      <c r="R9253" s="547"/>
    </row>
    <row r="9254" spans="6:18" s="577" customFormat="1">
      <c r="F9254" s="545"/>
      <c r="H9254" s="545"/>
      <c r="J9254" s="545"/>
      <c r="O9254" s="578"/>
      <c r="P9254" s="547"/>
      <c r="Q9254" s="547"/>
      <c r="R9254" s="547"/>
    </row>
    <row r="9255" spans="6:18" s="577" customFormat="1">
      <c r="F9255" s="545"/>
      <c r="H9255" s="545"/>
      <c r="J9255" s="545"/>
      <c r="O9255" s="578"/>
      <c r="P9255" s="547"/>
      <c r="Q9255" s="547"/>
      <c r="R9255" s="547"/>
    </row>
    <row r="9256" spans="6:18" s="577" customFormat="1">
      <c r="F9256" s="545"/>
      <c r="H9256" s="545"/>
      <c r="J9256" s="545"/>
      <c r="O9256" s="578"/>
      <c r="P9256" s="547"/>
      <c r="Q9256" s="547"/>
      <c r="R9256" s="547"/>
    </row>
    <row r="9257" spans="6:18" s="577" customFormat="1">
      <c r="F9257" s="545"/>
      <c r="H9257" s="545"/>
      <c r="J9257" s="545"/>
      <c r="O9257" s="578"/>
      <c r="P9257" s="547"/>
      <c r="Q9257" s="547"/>
      <c r="R9257" s="547"/>
    </row>
    <row r="9258" spans="6:18" s="577" customFormat="1">
      <c r="F9258" s="545"/>
      <c r="H9258" s="545"/>
      <c r="J9258" s="545"/>
      <c r="O9258" s="578"/>
      <c r="P9258" s="547"/>
      <c r="Q9258" s="547"/>
      <c r="R9258" s="547"/>
    </row>
    <row r="9259" spans="6:18" s="577" customFormat="1">
      <c r="F9259" s="545"/>
      <c r="H9259" s="545"/>
      <c r="J9259" s="545"/>
      <c r="O9259" s="578"/>
      <c r="P9259" s="547"/>
      <c r="Q9259" s="547"/>
      <c r="R9259" s="547"/>
    </row>
    <row r="9260" spans="6:18" s="577" customFormat="1">
      <c r="F9260" s="545"/>
      <c r="H9260" s="545"/>
      <c r="J9260" s="545"/>
      <c r="O9260" s="578"/>
      <c r="P9260" s="547"/>
      <c r="Q9260" s="547"/>
      <c r="R9260" s="547"/>
    </row>
    <row r="9261" spans="6:18" s="577" customFormat="1">
      <c r="F9261" s="545"/>
      <c r="H9261" s="545"/>
      <c r="J9261" s="545"/>
      <c r="O9261" s="578"/>
      <c r="P9261" s="547"/>
      <c r="Q9261" s="547"/>
      <c r="R9261" s="547"/>
    </row>
    <row r="9262" spans="6:18" s="577" customFormat="1">
      <c r="F9262" s="545"/>
      <c r="H9262" s="545"/>
      <c r="J9262" s="545"/>
      <c r="O9262" s="578"/>
      <c r="P9262" s="547"/>
      <c r="Q9262" s="547"/>
      <c r="R9262" s="547"/>
    </row>
    <row r="9263" spans="6:18" s="577" customFormat="1">
      <c r="F9263" s="545"/>
      <c r="H9263" s="545"/>
      <c r="J9263" s="545"/>
      <c r="O9263" s="578"/>
      <c r="P9263" s="547"/>
      <c r="Q9263" s="547"/>
      <c r="R9263" s="547"/>
    </row>
    <row r="9264" spans="6:18" s="577" customFormat="1">
      <c r="F9264" s="545"/>
      <c r="H9264" s="545"/>
      <c r="J9264" s="545"/>
      <c r="O9264" s="578"/>
      <c r="P9264" s="547"/>
      <c r="Q9264" s="547"/>
      <c r="R9264" s="547"/>
    </row>
    <row r="9265" spans="6:18" s="577" customFormat="1">
      <c r="F9265" s="545"/>
      <c r="H9265" s="545"/>
      <c r="J9265" s="545"/>
      <c r="O9265" s="578"/>
      <c r="P9265" s="547"/>
      <c r="Q9265" s="547"/>
      <c r="R9265" s="547"/>
    </row>
    <row r="9266" spans="6:18" s="577" customFormat="1">
      <c r="F9266" s="545"/>
      <c r="H9266" s="545"/>
      <c r="J9266" s="545"/>
      <c r="O9266" s="578"/>
      <c r="P9266" s="547"/>
      <c r="Q9266" s="547"/>
      <c r="R9266" s="547"/>
    </row>
    <row r="9267" spans="6:18" s="577" customFormat="1">
      <c r="F9267" s="545"/>
      <c r="H9267" s="545"/>
      <c r="J9267" s="545"/>
      <c r="O9267" s="578"/>
      <c r="P9267" s="547"/>
      <c r="Q9267" s="547"/>
      <c r="R9267" s="547"/>
    </row>
    <row r="9268" spans="6:18" s="577" customFormat="1">
      <c r="F9268" s="545"/>
      <c r="H9268" s="545"/>
      <c r="J9268" s="545"/>
      <c r="O9268" s="578"/>
      <c r="P9268" s="547"/>
      <c r="Q9268" s="547"/>
      <c r="R9268" s="547"/>
    </row>
    <row r="9269" spans="6:18" s="577" customFormat="1">
      <c r="F9269" s="545"/>
      <c r="H9269" s="545"/>
      <c r="J9269" s="545"/>
      <c r="O9269" s="578"/>
      <c r="P9269" s="547"/>
      <c r="Q9269" s="547"/>
      <c r="R9269" s="547"/>
    </row>
    <row r="9270" spans="6:18" s="577" customFormat="1">
      <c r="F9270" s="545"/>
      <c r="H9270" s="545"/>
      <c r="J9270" s="545"/>
      <c r="O9270" s="578"/>
      <c r="P9270" s="547"/>
      <c r="Q9270" s="547"/>
      <c r="R9270" s="547"/>
    </row>
    <row r="9271" spans="6:18" s="577" customFormat="1">
      <c r="F9271" s="545"/>
      <c r="H9271" s="545"/>
      <c r="J9271" s="545"/>
      <c r="O9271" s="578"/>
      <c r="P9271" s="547"/>
      <c r="Q9271" s="547"/>
      <c r="R9271" s="547"/>
    </row>
    <row r="9272" spans="6:18" s="577" customFormat="1">
      <c r="F9272" s="545"/>
      <c r="H9272" s="545"/>
      <c r="J9272" s="545"/>
      <c r="O9272" s="578"/>
      <c r="P9272" s="547"/>
      <c r="Q9272" s="547"/>
      <c r="R9272" s="547"/>
    </row>
    <row r="9273" spans="6:18" s="577" customFormat="1">
      <c r="F9273" s="545"/>
      <c r="H9273" s="545"/>
      <c r="J9273" s="545"/>
      <c r="O9273" s="578"/>
      <c r="P9273" s="547"/>
      <c r="Q9273" s="547"/>
      <c r="R9273" s="547"/>
    </row>
    <row r="9274" spans="6:18" s="577" customFormat="1">
      <c r="F9274" s="545"/>
      <c r="H9274" s="545"/>
      <c r="J9274" s="545"/>
      <c r="O9274" s="578"/>
      <c r="P9274" s="547"/>
      <c r="Q9274" s="547"/>
      <c r="R9274" s="547"/>
    </row>
    <row r="9275" spans="6:18" s="577" customFormat="1">
      <c r="F9275" s="545"/>
      <c r="H9275" s="545"/>
      <c r="J9275" s="545"/>
      <c r="O9275" s="578"/>
      <c r="P9275" s="547"/>
      <c r="Q9275" s="547"/>
      <c r="R9275" s="547"/>
    </row>
    <row r="9276" spans="6:18" s="577" customFormat="1">
      <c r="F9276" s="545"/>
      <c r="H9276" s="545"/>
      <c r="J9276" s="545"/>
      <c r="O9276" s="578"/>
      <c r="P9276" s="547"/>
      <c r="Q9276" s="547"/>
      <c r="R9276" s="547"/>
    </row>
    <row r="9277" spans="6:18" s="577" customFormat="1">
      <c r="F9277" s="545"/>
      <c r="H9277" s="545"/>
      <c r="J9277" s="545"/>
      <c r="O9277" s="578"/>
      <c r="P9277" s="547"/>
      <c r="Q9277" s="547"/>
      <c r="R9277" s="547"/>
    </row>
    <row r="9278" spans="6:18" s="577" customFormat="1">
      <c r="F9278" s="545"/>
      <c r="H9278" s="545"/>
      <c r="J9278" s="545"/>
      <c r="O9278" s="578"/>
      <c r="P9278" s="547"/>
      <c r="Q9278" s="547"/>
      <c r="R9278" s="547"/>
    </row>
    <row r="9279" spans="6:18" s="577" customFormat="1">
      <c r="F9279" s="545"/>
      <c r="H9279" s="545"/>
      <c r="J9279" s="545"/>
      <c r="O9279" s="578"/>
      <c r="P9279" s="547"/>
      <c r="Q9279" s="547"/>
      <c r="R9279" s="547"/>
    </row>
    <row r="9280" spans="6:18" s="577" customFormat="1">
      <c r="F9280" s="545"/>
      <c r="H9280" s="545"/>
      <c r="J9280" s="545"/>
      <c r="O9280" s="578"/>
      <c r="P9280" s="547"/>
      <c r="Q9280" s="547"/>
      <c r="R9280" s="547"/>
    </row>
    <row r="9281" spans="6:18" s="577" customFormat="1">
      <c r="F9281" s="545"/>
      <c r="H9281" s="545"/>
      <c r="J9281" s="545"/>
      <c r="O9281" s="578"/>
      <c r="P9281" s="547"/>
      <c r="Q9281" s="547"/>
      <c r="R9281" s="547"/>
    </row>
    <row r="9282" spans="6:18" s="577" customFormat="1">
      <c r="F9282" s="545"/>
      <c r="H9282" s="545"/>
      <c r="J9282" s="545"/>
      <c r="O9282" s="578"/>
      <c r="P9282" s="547"/>
      <c r="Q9282" s="547"/>
      <c r="R9282" s="547"/>
    </row>
    <row r="9283" spans="6:18" s="577" customFormat="1">
      <c r="F9283" s="545"/>
      <c r="H9283" s="545"/>
      <c r="J9283" s="545"/>
      <c r="O9283" s="578"/>
      <c r="P9283" s="547"/>
      <c r="Q9283" s="547"/>
      <c r="R9283" s="547"/>
    </row>
    <row r="9284" spans="6:18" s="577" customFormat="1">
      <c r="F9284" s="545"/>
      <c r="H9284" s="545"/>
      <c r="J9284" s="545"/>
      <c r="O9284" s="578"/>
      <c r="P9284" s="547"/>
      <c r="Q9284" s="547"/>
      <c r="R9284" s="547"/>
    </row>
    <row r="9285" spans="6:18" s="577" customFormat="1">
      <c r="F9285" s="545"/>
      <c r="H9285" s="545"/>
      <c r="J9285" s="545"/>
      <c r="O9285" s="578"/>
      <c r="P9285" s="547"/>
      <c r="Q9285" s="547"/>
      <c r="R9285" s="547"/>
    </row>
    <row r="9286" spans="6:18" s="577" customFormat="1">
      <c r="F9286" s="545"/>
      <c r="H9286" s="545"/>
      <c r="J9286" s="545"/>
      <c r="O9286" s="578"/>
      <c r="P9286" s="547"/>
      <c r="Q9286" s="547"/>
      <c r="R9286" s="547"/>
    </row>
    <row r="9287" spans="6:18" s="577" customFormat="1">
      <c r="F9287" s="545"/>
      <c r="H9287" s="545"/>
      <c r="J9287" s="545"/>
      <c r="O9287" s="578"/>
      <c r="P9287" s="547"/>
      <c r="Q9287" s="547"/>
      <c r="R9287" s="547"/>
    </row>
    <row r="9288" spans="6:18" s="577" customFormat="1">
      <c r="F9288" s="545"/>
      <c r="H9288" s="545"/>
      <c r="J9288" s="545"/>
      <c r="O9288" s="578"/>
      <c r="P9288" s="547"/>
      <c r="Q9288" s="547"/>
      <c r="R9288" s="547"/>
    </row>
    <row r="9289" spans="6:18" s="577" customFormat="1">
      <c r="F9289" s="545"/>
      <c r="H9289" s="545"/>
      <c r="J9289" s="545"/>
      <c r="O9289" s="578"/>
      <c r="P9289" s="547"/>
      <c r="Q9289" s="547"/>
      <c r="R9289" s="547"/>
    </row>
    <row r="9290" spans="6:18" s="577" customFormat="1">
      <c r="F9290" s="545"/>
      <c r="H9290" s="545"/>
      <c r="J9290" s="545"/>
      <c r="O9290" s="578"/>
      <c r="P9290" s="547"/>
      <c r="Q9290" s="547"/>
      <c r="R9290" s="547"/>
    </row>
    <row r="9291" spans="6:18" s="577" customFormat="1">
      <c r="F9291" s="545"/>
      <c r="H9291" s="545"/>
      <c r="J9291" s="545"/>
      <c r="O9291" s="578"/>
      <c r="P9291" s="547"/>
      <c r="Q9291" s="547"/>
      <c r="R9291" s="547"/>
    </row>
    <row r="9292" spans="6:18" s="577" customFormat="1">
      <c r="F9292" s="545"/>
      <c r="H9292" s="545"/>
      <c r="J9292" s="545"/>
      <c r="O9292" s="578"/>
      <c r="P9292" s="547"/>
      <c r="Q9292" s="547"/>
      <c r="R9292" s="547"/>
    </row>
    <row r="9293" spans="6:18" s="577" customFormat="1">
      <c r="F9293" s="545"/>
      <c r="H9293" s="545"/>
      <c r="J9293" s="545"/>
      <c r="O9293" s="578"/>
      <c r="P9293" s="547"/>
      <c r="Q9293" s="547"/>
      <c r="R9293" s="547"/>
    </row>
    <row r="9294" spans="6:18" s="577" customFormat="1">
      <c r="F9294" s="545"/>
      <c r="H9294" s="545"/>
      <c r="J9294" s="545"/>
      <c r="O9294" s="578"/>
      <c r="P9294" s="547"/>
      <c r="Q9294" s="547"/>
      <c r="R9294" s="547"/>
    </row>
    <row r="9295" spans="6:18" s="577" customFormat="1">
      <c r="F9295" s="545"/>
      <c r="H9295" s="545"/>
      <c r="J9295" s="545"/>
      <c r="O9295" s="578"/>
      <c r="P9295" s="547"/>
      <c r="Q9295" s="547"/>
      <c r="R9295" s="547"/>
    </row>
    <row r="9296" spans="6:18" s="577" customFormat="1">
      <c r="F9296" s="545"/>
      <c r="H9296" s="545"/>
      <c r="J9296" s="545"/>
      <c r="O9296" s="578"/>
      <c r="P9296" s="547"/>
      <c r="Q9296" s="547"/>
      <c r="R9296" s="547"/>
    </row>
    <row r="9297" spans="6:18" s="577" customFormat="1">
      <c r="F9297" s="545"/>
      <c r="H9297" s="545"/>
      <c r="J9297" s="545"/>
      <c r="O9297" s="578"/>
      <c r="P9297" s="547"/>
      <c r="Q9297" s="547"/>
      <c r="R9297" s="547"/>
    </row>
    <row r="9298" spans="6:18" s="577" customFormat="1">
      <c r="F9298" s="545"/>
      <c r="H9298" s="545"/>
      <c r="J9298" s="545"/>
      <c r="O9298" s="578"/>
      <c r="P9298" s="547"/>
      <c r="Q9298" s="547"/>
      <c r="R9298" s="547"/>
    </row>
    <row r="9299" spans="6:18" s="577" customFormat="1">
      <c r="F9299" s="545"/>
      <c r="H9299" s="545"/>
      <c r="J9299" s="545"/>
      <c r="O9299" s="578"/>
      <c r="P9299" s="547"/>
      <c r="Q9299" s="547"/>
      <c r="R9299" s="547"/>
    </row>
    <row r="9300" spans="6:18" s="577" customFormat="1">
      <c r="F9300" s="545"/>
      <c r="H9300" s="545"/>
      <c r="J9300" s="545"/>
      <c r="O9300" s="578"/>
      <c r="P9300" s="547"/>
      <c r="Q9300" s="547"/>
      <c r="R9300" s="547"/>
    </row>
    <row r="9301" spans="6:18" s="577" customFormat="1">
      <c r="F9301" s="545"/>
      <c r="H9301" s="545"/>
      <c r="J9301" s="545"/>
      <c r="O9301" s="578"/>
      <c r="P9301" s="547"/>
      <c r="Q9301" s="547"/>
      <c r="R9301" s="547"/>
    </row>
    <row r="9302" spans="6:18" s="577" customFormat="1">
      <c r="F9302" s="545"/>
      <c r="H9302" s="545"/>
      <c r="J9302" s="545"/>
      <c r="O9302" s="578"/>
      <c r="P9302" s="547"/>
      <c r="Q9302" s="547"/>
      <c r="R9302" s="547"/>
    </row>
    <row r="9303" spans="6:18" s="577" customFormat="1">
      <c r="F9303" s="545"/>
      <c r="H9303" s="545"/>
      <c r="J9303" s="545"/>
      <c r="O9303" s="578"/>
      <c r="P9303" s="547"/>
      <c r="Q9303" s="547"/>
      <c r="R9303" s="547"/>
    </row>
    <row r="9304" spans="6:18" s="577" customFormat="1">
      <c r="F9304" s="545"/>
      <c r="H9304" s="545"/>
      <c r="J9304" s="545"/>
      <c r="O9304" s="578"/>
      <c r="P9304" s="547"/>
      <c r="Q9304" s="547"/>
      <c r="R9304" s="547"/>
    </row>
    <row r="9305" spans="6:18" s="577" customFormat="1">
      <c r="F9305" s="545"/>
      <c r="H9305" s="545"/>
      <c r="J9305" s="545"/>
      <c r="O9305" s="578"/>
      <c r="P9305" s="547"/>
      <c r="Q9305" s="547"/>
      <c r="R9305" s="547"/>
    </row>
    <row r="9306" spans="6:18" s="577" customFormat="1">
      <c r="F9306" s="545"/>
      <c r="H9306" s="545"/>
      <c r="J9306" s="545"/>
      <c r="O9306" s="578"/>
      <c r="P9306" s="547"/>
      <c r="Q9306" s="547"/>
      <c r="R9306" s="547"/>
    </row>
    <row r="9307" spans="6:18" s="577" customFormat="1">
      <c r="F9307" s="545"/>
      <c r="H9307" s="545"/>
      <c r="J9307" s="545"/>
      <c r="O9307" s="578"/>
      <c r="P9307" s="547"/>
      <c r="Q9307" s="547"/>
      <c r="R9307" s="547"/>
    </row>
    <row r="9308" spans="6:18" s="577" customFormat="1">
      <c r="F9308" s="545"/>
      <c r="H9308" s="545"/>
      <c r="J9308" s="545"/>
      <c r="O9308" s="578"/>
      <c r="P9308" s="547"/>
      <c r="Q9308" s="547"/>
      <c r="R9308" s="547"/>
    </row>
    <row r="9309" spans="6:18" s="577" customFormat="1">
      <c r="F9309" s="545"/>
      <c r="H9309" s="545"/>
      <c r="J9309" s="545"/>
      <c r="O9309" s="578"/>
      <c r="P9309" s="547"/>
      <c r="Q9309" s="547"/>
      <c r="R9309" s="547"/>
    </row>
    <row r="9310" spans="6:18" s="577" customFormat="1">
      <c r="F9310" s="545"/>
      <c r="H9310" s="545"/>
      <c r="J9310" s="545"/>
      <c r="O9310" s="578"/>
      <c r="P9310" s="547"/>
      <c r="Q9310" s="547"/>
      <c r="R9310" s="547"/>
    </row>
    <row r="9311" spans="6:18" s="577" customFormat="1">
      <c r="F9311" s="545"/>
      <c r="H9311" s="545"/>
      <c r="J9311" s="545"/>
      <c r="O9311" s="578"/>
      <c r="P9311" s="547"/>
      <c r="Q9311" s="547"/>
      <c r="R9311" s="547"/>
    </row>
    <row r="9312" spans="6:18" s="577" customFormat="1">
      <c r="F9312" s="545"/>
      <c r="H9312" s="545"/>
      <c r="J9312" s="545"/>
      <c r="O9312" s="578"/>
      <c r="P9312" s="547"/>
      <c r="Q9312" s="547"/>
      <c r="R9312" s="547"/>
    </row>
    <row r="9313" spans="6:18" s="577" customFormat="1">
      <c r="F9313" s="545"/>
      <c r="H9313" s="545"/>
      <c r="J9313" s="545"/>
      <c r="O9313" s="578"/>
      <c r="P9313" s="547"/>
      <c r="Q9313" s="547"/>
      <c r="R9313" s="547"/>
    </row>
    <row r="9314" spans="6:18" s="577" customFormat="1">
      <c r="F9314" s="545"/>
      <c r="H9314" s="545"/>
      <c r="J9314" s="545"/>
      <c r="O9314" s="578"/>
      <c r="P9314" s="547"/>
      <c r="Q9314" s="547"/>
      <c r="R9314" s="547"/>
    </row>
    <row r="9315" spans="6:18" s="577" customFormat="1">
      <c r="F9315" s="545"/>
      <c r="H9315" s="545"/>
      <c r="J9315" s="545"/>
      <c r="O9315" s="578"/>
      <c r="P9315" s="547"/>
      <c r="Q9315" s="547"/>
      <c r="R9315" s="547"/>
    </row>
    <row r="9316" spans="6:18" s="577" customFormat="1">
      <c r="F9316" s="545"/>
      <c r="H9316" s="545"/>
      <c r="J9316" s="545"/>
      <c r="O9316" s="578"/>
      <c r="P9316" s="547"/>
      <c r="Q9316" s="547"/>
      <c r="R9316" s="547"/>
    </row>
    <row r="9317" spans="6:18" s="577" customFormat="1">
      <c r="F9317" s="545"/>
      <c r="H9317" s="545"/>
      <c r="J9317" s="545"/>
      <c r="O9317" s="578"/>
      <c r="P9317" s="547"/>
      <c r="Q9317" s="547"/>
      <c r="R9317" s="547"/>
    </row>
    <row r="9318" spans="6:18" s="577" customFormat="1">
      <c r="F9318" s="545"/>
      <c r="H9318" s="545"/>
      <c r="J9318" s="545"/>
      <c r="O9318" s="578"/>
      <c r="P9318" s="547"/>
      <c r="Q9318" s="547"/>
      <c r="R9318" s="547"/>
    </row>
    <row r="9319" spans="6:18" s="577" customFormat="1">
      <c r="F9319" s="545"/>
      <c r="H9319" s="545"/>
      <c r="J9319" s="545"/>
      <c r="O9319" s="578"/>
      <c r="P9319" s="547"/>
      <c r="Q9319" s="547"/>
      <c r="R9319" s="547"/>
    </row>
    <row r="9320" spans="6:18" s="577" customFormat="1">
      <c r="F9320" s="545"/>
      <c r="H9320" s="545"/>
      <c r="J9320" s="545"/>
      <c r="O9320" s="578"/>
      <c r="P9320" s="547"/>
      <c r="Q9320" s="547"/>
      <c r="R9320" s="547"/>
    </row>
    <row r="9321" spans="6:18" s="577" customFormat="1">
      <c r="F9321" s="545"/>
      <c r="H9321" s="545"/>
      <c r="J9321" s="545"/>
      <c r="O9321" s="578"/>
      <c r="P9321" s="547"/>
      <c r="Q9321" s="547"/>
      <c r="R9321" s="547"/>
    </row>
    <row r="9322" spans="6:18" s="577" customFormat="1">
      <c r="F9322" s="545"/>
      <c r="H9322" s="545"/>
      <c r="J9322" s="545"/>
      <c r="O9322" s="578"/>
      <c r="P9322" s="547"/>
      <c r="Q9322" s="547"/>
      <c r="R9322" s="547"/>
    </row>
    <row r="9323" spans="6:18" s="577" customFormat="1">
      <c r="F9323" s="545"/>
      <c r="H9323" s="545"/>
      <c r="J9323" s="545"/>
      <c r="O9323" s="578"/>
      <c r="P9323" s="547"/>
      <c r="Q9323" s="547"/>
      <c r="R9323" s="547"/>
    </row>
    <row r="9324" spans="6:18" s="577" customFormat="1">
      <c r="F9324" s="545"/>
      <c r="H9324" s="545"/>
      <c r="J9324" s="545"/>
      <c r="O9324" s="578"/>
      <c r="P9324" s="547"/>
      <c r="Q9324" s="547"/>
      <c r="R9324" s="547"/>
    </row>
    <row r="9325" spans="6:18" s="577" customFormat="1">
      <c r="F9325" s="545"/>
      <c r="H9325" s="545"/>
      <c r="J9325" s="545"/>
      <c r="O9325" s="578"/>
      <c r="P9325" s="547"/>
      <c r="Q9325" s="547"/>
      <c r="R9325" s="547"/>
    </row>
    <row r="9326" spans="6:18" s="577" customFormat="1">
      <c r="F9326" s="545"/>
      <c r="H9326" s="545"/>
      <c r="J9326" s="545"/>
      <c r="O9326" s="578"/>
      <c r="P9326" s="547"/>
      <c r="Q9326" s="547"/>
      <c r="R9326" s="547"/>
    </row>
    <row r="9327" spans="6:18" s="577" customFormat="1">
      <c r="F9327" s="545"/>
      <c r="H9327" s="545"/>
      <c r="J9327" s="545"/>
      <c r="O9327" s="578"/>
      <c r="P9327" s="547"/>
      <c r="Q9327" s="547"/>
      <c r="R9327" s="547"/>
    </row>
    <row r="9328" spans="6:18" s="577" customFormat="1">
      <c r="F9328" s="545"/>
      <c r="H9328" s="545"/>
      <c r="J9328" s="545"/>
      <c r="O9328" s="578"/>
      <c r="P9328" s="547"/>
      <c r="Q9328" s="547"/>
      <c r="R9328" s="547"/>
    </row>
    <row r="9329" spans="6:18" s="577" customFormat="1">
      <c r="F9329" s="545"/>
      <c r="H9329" s="545"/>
      <c r="J9329" s="545"/>
      <c r="O9329" s="578"/>
      <c r="P9329" s="547"/>
      <c r="Q9329" s="547"/>
      <c r="R9329" s="547"/>
    </row>
    <row r="9330" spans="6:18" s="577" customFormat="1">
      <c r="F9330" s="545"/>
      <c r="H9330" s="545"/>
      <c r="J9330" s="545"/>
      <c r="O9330" s="578"/>
      <c r="P9330" s="547"/>
      <c r="Q9330" s="547"/>
      <c r="R9330" s="547"/>
    </row>
    <row r="9331" spans="6:18" s="577" customFormat="1">
      <c r="F9331" s="545"/>
      <c r="H9331" s="545"/>
      <c r="J9331" s="545"/>
      <c r="O9331" s="578"/>
      <c r="P9331" s="547"/>
      <c r="Q9331" s="547"/>
      <c r="R9331" s="547"/>
    </row>
    <row r="9332" spans="6:18" s="577" customFormat="1">
      <c r="F9332" s="545"/>
      <c r="H9332" s="545"/>
      <c r="J9332" s="545"/>
      <c r="O9332" s="578"/>
      <c r="P9332" s="547"/>
      <c r="Q9332" s="547"/>
      <c r="R9332" s="547"/>
    </row>
    <row r="9333" spans="6:18" s="577" customFormat="1">
      <c r="F9333" s="545"/>
      <c r="H9333" s="545"/>
      <c r="J9333" s="545"/>
      <c r="O9333" s="578"/>
      <c r="P9333" s="547"/>
      <c r="Q9333" s="547"/>
      <c r="R9333" s="547"/>
    </row>
    <row r="9334" spans="6:18" s="577" customFormat="1">
      <c r="F9334" s="545"/>
      <c r="H9334" s="545"/>
      <c r="J9334" s="545"/>
      <c r="O9334" s="578"/>
      <c r="P9334" s="547"/>
      <c r="Q9334" s="547"/>
      <c r="R9334" s="547"/>
    </row>
    <row r="9335" spans="6:18" s="577" customFormat="1">
      <c r="F9335" s="545"/>
      <c r="H9335" s="545"/>
      <c r="J9335" s="545"/>
      <c r="O9335" s="578"/>
      <c r="P9335" s="547"/>
      <c r="Q9335" s="547"/>
      <c r="R9335" s="547"/>
    </row>
    <row r="9336" spans="6:18" s="577" customFormat="1">
      <c r="F9336" s="545"/>
      <c r="H9336" s="545"/>
      <c r="J9336" s="545"/>
      <c r="O9336" s="578"/>
      <c r="P9336" s="547"/>
      <c r="Q9336" s="547"/>
      <c r="R9336" s="547"/>
    </row>
    <row r="9337" spans="6:18" s="577" customFormat="1">
      <c r="F9337" s="545"/>
      <c r="H9337" s="545"/>
      <c r="J9337" s="545"/>
      <c r="O9337" s="578"/>
      <c r="P9337" s="547"/>
      <c r="Q9337" s="547"/>
      <c r="R9337" s="547"/>
    </row>
    <row r="9338" spans="6:18" s="577" customFormat="1">
      <c r="F9338" s="545"/>
      <c r="H9338" s="545"/>
      <c r="J9338" s="545"/>
      <c r="O9338" s="578"/>
      <c r="P9338" s="547"/>
      <c r="Q9338" s="547"/>
      <c r="R9338" s="547"/>
    </row>
    <row r="9339" spans="6:18" s="577" customFormat="1">
      <c r="F9339" s="545"/>
      <c r="H9339" s="545"/>
      <c r="J9339" s="545"/>
      <c r="O9339" s="578"/>
      <c r="P9339" s="547"/>
      <c r="Q9339" s="547"/>
      <c r="R9339" s="547"/>
    </row>
    <row r="9340" spans="6:18" s="577" customFormat="1">
      <c r="F9340" s="545"/>
      <c r="H9340" s="545"/>
      <c r="J9340" s="545"/>
      <c r="O9340" s="578"/>
      <c r="P9340" s="547"/>
      <c r="Q9340" s="547"/>
      <c r="R9340" s="547"/>
    </row>
    <row r="9341" spans="6:18" s="577" customFormat="1">
      <c r="F9341" s="545"/>
      <c r="H9341" s="545"/>
      <c r="J9341" s="545"/>
      <c r="O9341" s="578"/>
      <c r="P9341" s="547"/>
      <c r="Q9341" s="547"/>
      <c r="R9341" s="547"/>
    </row>
    <row r="9342" spans="6:18" s="577" customFormat="1">
      <c r="F9342" s="545"/>
      <c r="H9342" s="545"/>
      <c r="J9342" s="545"/>
      <c r="O9342" s="578"/>
      <c r="P9342" s="547"/>
      <c r="Q9342" s="547"/>
      <c r="R9342" s="547"/>
    </row>
    <row r="9343" spans="6:18" s="577" customFormat="1">
      <c r="F9343" s="545"/>
      <c r="H9343" s="545"/>
      <c r="J9343" s="545"/>
      <c r="O9343" s="578"/>
      <c r="P9343" s="547"/>
      <c r="Q9343" s="547"/>
      <c r="R9343" s="547"/>
    </row>
    <row r="9344" spans="6:18" s="577" customFormat="1">
      <c r="F9344" s="545"/>
      <c r="H9344" s="545"/>
      <c r="J9344" s="545"/>
      <c r="O9344" s="578"/>
      <c r="P9344" s="547"/>
      <c r="Q9344" s="547"/>
      <c r="R9344" s="547"/>
    </row>
    <row r="9345" spans="6:18" s="577" customFormat="1">
      <c r="F9345" s="545"/>
      <c r="H9345" s="545"/>
      <c r="J9345" s="545"/>
      <c r="O9345" s="578"/>
      <c r="P9345" s="547"/>
      <c r="Q9345" s="547"/>
      <c r="R9345" s="547"/>
    </row>
    <row r="9346" spans="6:18" s="577" customFormat="1">
      <c r="F9346" s="545"/>
      <c r="H9346" s="545"/>
      <c r="J9346" s="545"/>
      <c r="O9346" s="578"/>
      <c r="P9346" s="547"/>
      <c r="Q9346" s="547"/>
      <c r="R9346" s="547"/>
    </row>
    <row r="9347" spans="6:18" s="577" customFormat="1">
      <c r="F9347" s="545"/>
      <c r="H9347" s="545"/>
      <c r="J9347" s="545"/>
      <c r="O9347" s="578"/>
      <c r="P9347" s="547"/>
      <c r="Q9347" s="547"/>
      <c r="R9347" s="547"/>
    </row>
    <row r="9348" spans="6:18" s="577" customFormat="1">
      <c r="F9348" s="545"/>
      <c r="H9348" s="545"/>
      <c r="J9348" s="545"/>
      <c r="O9348" s="578"/>
      <c r="P9348" s="547"/>
      <c r="Q9348" s="547"/>
      <c r="R9348" s="547"/>
    </row>
    <row r="9349" spans="6:18" s="577" customFormat="1">
      <c r="F9349" s="545"/>
      <c r="H9349" s="545"/>
      <c r="J9349" s="545"/>
      <c r="O9349" s="578"/>
      <c r="P9349" s="547"/>
      <c r="Q9349" s="547"/>
      <c r="R9349" s="547"/>
    </row>
    <row r="9350" spans="6:18" s="577" customFormat="1">
      <c r="F9350" s="545"/>
      <c r="H9350" s="545"/>
      <c r="J9350" s="545"/>
      <c r="O9350" s="578"/>
      <c r="P9350" s="547"/>
      <c r="Q9350" s="547"/>
      <c r="R9350" s="547"/>
    </row>
    <row r="9351" spans="6:18" s="577" customFormat="1">
      <c r="F9351" s="545"/>
      <c r="H9351" s="545"/>
      <c r="J9351" s="545"/>
      <c r="O9351" s="578"/>
      <c r="P9351" s="547"/>
      <c r="Q9351" s="547"/>
      <c r="R9351" s="547"/>
    </row>
    <row r="9352" spans="6:18" s="577" customFormat="1">
      <c r="F9352" s="545"/>
      <c r="H9352" s="545"/>
      <c r="J9352" s="545"/>
      <c r="O9352" s="578"/>
      <c r="P9352" s="547"/>
      <c r="Q9352" s="547"/>
      <c r="R9352" s="547"/>
    </row>
    <row r="9353" spans="6:18" s="577" customFormat="1">
      <c r="F9353" s="545"/>
      <c r="H9353" s="545"/>
      <c r="J9353" s="545"/>
      <c r="O9353" s="578"/>
      <c r="P9353" s="547"/>
      <c r="Q9353" s="547"/>
      <c r="R9353" s="547"/>
    </row>
    <row r="9354" spans="6:18" s="577" customFormat="1">
      <c r="F9354" s="545"/>
      <c r="H9354" s="545"/>
      <c r="J9354" s="545"/>
      <c r="O9354" s="578"/>
      <c r="P9354" s="547"/>
      <c r="Q9354" s="547"/>
      <c r="R9354" s="547"/>
    </row>
    <row r="9355" spans="6:18" s="577" customFormat="1">
      <c r="F9355" s="545"/>
      <c r="H9355" s="545"/>
      <c r="J9355" s="545"/>
      <c r="O9355" s="578"/>
      <c r="P9355" s="547"/>
      <c r="Q9355" s="547"/>
      <c r="R9355" s="547"/>
    </row>
    <row r="9356" spans="6:18" s="577" customFormat="1">
      <c r="F9356" s="545"/>
      <c r="H9356" s="545"/>
      <c r="J9356" s="545"/>
      <c r="O9356" s="578"/>
      <c r="P9356" s="547"/>
      <c r="Q9356" s="547"/>
      <c r="R9356" s="547"/>
    </row>
    <row r="9357" spans="6:18" s="577" customFormat="1">
      <c r="F9357" s="545"/>
      <c r="H9357" s="545"/>
      <c r="J9357" s="545"/>
      <c r="O9357" s="578"/>
      <c r="P9357" s="547"/>
      <c r="Q9357" s="547"/>
      <c r="R9357" s="547"/>
    </row>
    <row r="9358" spans="6:18" s="577" customFormat="1">
      <c r="F9358" s="545"/>
      <c r="H9358" s="545"/>
      <c r="J9358" s="545"/>
      <c r="O9358" s="578"/>
      <c r="P9358" s="547"/>
      <c r="Q9358" s="547"/>
      <c r="R9358" s="547"/>
    </row>
    <row r="9359" spans="6:18" s="577" customFormat="1">
      <c r="F9359" s="545"/>
      <c r="H9359" s="545"/>
      <c r="J9359" s="545"/>
      <c r="O9359" s="578"/>
      <c r="P9359" s="547"/>
      <c r="Q9359" s="547"/>
      <c r="R9359" s="547"/>
    </row>
    <row r="9360" spans="6:18" s="577" customFormat="1">
      <c r="F9360" s="545"/>
      <c r="H9360" s="545"/>
      <c r="J9360" s="545"/>
      <c r="O9360" s="578"/>
      <c r="P9360" s="547"/>
      <c r="Q9360" s="547"/>
      <c r="R9360" s="547"/>
    </row>
    <row r="9361" spans="6:18" s="577" customFormat="1">
      <c r="F9361" s="545"/>
      <c r="H9361" s="545"/>
      <c r="J9361" s="545"/>
      <c r="O9361" s="578"/>
      <c r="P9361" s="547"/>
      <c r="Q9361" s="547"/>
      <c r="R9361" s="547"/>
    </row>
    <row r="9362" spans="6:18" s="577" customFormat="1">
      <c r="F9362" s="545"/>
      <c r="H9362" s="545"/>
      <c r="J9362" s="545"/>
      <c r="O9362" s="578"/>
      <c r="P9362" s="547"/>
      <c r="Q9362" s="547"/>
      <c r="R9362" s="547"/>
    </row>
    <row r="9363" spans="6:18" s="577" customFormat="1">
      <c r="F9363" s="545"/>
      <c r="H9363" s="545"/>
      <c r="J9363" s="545"/>
      <c r="O9363" s="578"/>
      <c r="P9363" s="547"/>
      <c r="Q9363" s="547"/>
      <c r="R9363" s="547"/>
    </row>
    <row r="9364" spans="6:18" s="577" customFormat="1">
      <c r="F9364" s="545"/>
      <c r="H9364" s="545"/>
      <c r="J9364" s="545"/>
      <c r="O9364" s="578"/>
      <c r="P9364" s="547"/>
      <c r="Q9364" s="547"/>
      <c r="R9364" s="547"/>
    </row>
    <row r="9365" spans="6:18" s="577" customFormat="1">
      <c r="F9365" s="545"/>
      <c r="H9365" s="545"/>
      <c r="J9365" s="545"/>
      <c r="O9365" s="578"/>
      <c r="P9365" s="547"/>
      <c r="Q9365" s="547"/>
      <c r="R9365" s="547"/>
    </row>
    <row r="9366" spans="6:18" s="577" customFormat="1">
      <c r="F9366" s="545"/>
      <c r="H9366" s="545"/>
      <c r="J9366" s="545"/>
      <c r="O9366" s="578"/>
      <c r="P9366" s="547"/>
      <c r="Q9366" s="547"/>
      <c r="R9366" s="547"/>
    </row>
    <row r="9367" spans="6:18" s="577" customFormat="1">
      <c r="F9367" s="545"/>
      <c r="H9367" s="545"/>
      <c r="J9367" s="545"/>
      <c r="O9367" s="578"/>
      <c r="P9367" s="547"/>
      <c r="Q9367" s="547"/>
      <c r="R9367" s="547"/>
    </row>
    <row r="9368" spans="6:18" s="577" customFormat="1">
      <c r="F9368" s="545"/>
      <c r="H9368" s="545"/>
      <c r="J9368" s="545"/>
      <c r="O9368" s="578"/>
      <c r="P9368" s="547"/>
      <c r="Q9368" s="547"/>
      <c r="R9368" s="547"/>
    </row>
    <row r="9369" spans="6:18" s="577" customFormat="1">
      <c r="F9369" s="545"/>
      <c r="H9369" s="545"/>
      <c r="J9369" s="545"/>
      <c r="O9369" s="578"/>
      <c r="P9369" s="547"/>
      <c r="Q9369" s="547"/>
      <c r="R9369" s="547"/>
    </row>
    <row r="9370" spans="6:18" s="577" customFormat="1">
      <c r="F9370" s="545"/>
      <c r="H9370" s="545"/>
      <c r="J9370" s="545"/>
      <c r="O9370" s="578"/>
      <c r="P9370" s="547"/>
      <c r="Q9370" s="547"/>
      <c r="R9370" s="547"/>
    </row>
    <row r="9371" spans="6:18" s="577" customFormat="1">
      <c r="F9371" s="545"/>
      <c r="H9371" s="545"/>
      <c r="J9371" s="545"/>
      <c r="O9371" s="578"/>
      <c r="P9371" s="547"/>
      <c r="Q9371" s="547"/>
      <c r="R9371" s="547"/>
    </row>
    <row r="9372" spans="6:18" s="577" customFormat="1">
      <c r="F9372" s="545"/>
      <c r="H9372" s="545"/>
      <c r="J9372" s="545"/>
      <c r="O9372" s="578"/>
      <c r="P9372" s="547"/>
      <c r="Q9372" s="547"/>
      <c r="R9372" s="547"/>
    </row>
    <row r="9373" spans="6:18" s="577" customFormat="1">
      <c r="F9373" s="545"/>
      <c r="H9373" s="545"/>
      <c r="J9373" s="545"/>
      <c r="O9373" s="578"/>
      <c r="P9373" s="547"/>
      <c r="Q9373" s="547"/>
      <c r="R9373" s="547"/>
    </row>
    <row r="9374" spans="6:18" s="577" customFormat="1">
      <c r="F9374" s="545"/>
      <c r="H9374" s="545"/>
      <c r="J9374" s="545"/>
      <c r="O9374" s="578"/>
      <c r="P9374" s="547"/>
      <c r="Q9374" s="547"/>
      <c r="R9374" s="547"/>
    </row>
    <row r="9375" spans="6:18" s="577" customFormat="1">
      <c r="F9375" s="545"/>
      <c r="H9375" s="545"/>
      <c r="J9375" s="545"/>
      <c r="O9375" s="578"/>
      <c r="P9375" s="547"/>
      <c r="Q9375" s="547"/>
      <c r="R9375" s="547"/>
    </row>
    <row r="9376" spans="6:18" s="577" customFormat="1">
      <c r="F9376" s="545"/>
      <c r="H9376" s="545"/>
      <c r="J9376" s="545"/>
      <c r="O9376" s="578"/>
      <c r="P9376" s="547"/>
      <c r="Q9376" s="547"/>
      <c r="R9376" s="547"/>
    </row>
    <row r="9377" spans="6:18" s="577" customFormat="1">
      <c r="F9377" s="545"/>
      <c r="H9377" s="545"/>
      <c r="J9377" s="545"/>
      <c r="O9377" s="578"/>
      <c r="P9377" s="547"/>
      <c r="Q9377" s="547"/>
      <c r="R9377" s="547"/>
    </row>
    <row r="9378" spans="6:18" s="577" customFormat="1">
      <c r="F9378" s="545"/>
      <c r="H9378" s="545"/>
      <c r="J9378" s="545"/>
      <c r="O9378" s="578"/>
      <c r="P9378" s="547"/>
      <c r="Q9378" s="547"/>
      <c r="R9378" s="547"/>
    </row>
    <row r="9379" spans="6:18" s="577" customFormat="1">
      <c r="F9379" s="545"/>
      <c r="H9379" s="545"/>
      <c r="J9379" s="545"/>
      <c r="O9379" s="578"/>
      <c r="P9379" s="547"/>
      <c r="Q9379" s="547"/>
      <c r="R9379" s="547"/>
    </row>
    <row r="9380" spans="6:18" s="577" customFormat="1">
      <c r="F9380" s="545"/>
      <c r="H9380" s="545"/>
      <c r="J9380" s="545"/>
      <c r="O9380" s="578"/>
      <c r="P9380" s="547"/>
      <c r="Q9380" s="547"/>
      <c r="R9380" s="547"/>
    </row>
    <row r="9381" spans="6:18" s="577" customFormat="1">
      <c r="F9381" s="545"/>
      <c r="H9381" s="545"/>
      <c r="J9381" s="545"/>
      <c r="O9381" s="578"/>
      <c r="P9381" s="547"/>
      <c r="Q9381" s="547"/>
      <c r="R9381" s="547"/>
    </row>
    <row r="9382" spans="6:18" s="577" customFormat="1">
      <c r="F9382" s="545"/>
      <c r="H9382" s="545"/>
      <c r="J9382" s="545"/>
      <c r="O9382" s="578"/>
      <c r="P9382" s="547"/>
      <c r="Q9382" s="547"/>
      <c r="R9382" s="547"/>
    </row>
    <row r="9383" spans="6:18" s="577" customFormat="1">
      <c r="F9383" s="545"/>
      <c r="H9383" s="545"/>
      <c r="J9383" s="545"/>
      <c r="O9383" s="578"/>
      <c r="P9383" s="547"/>
      <c r="Q9383" s="547"/>
      <c r="R9383" s="547"/>
    </row>
    <row r="9384" spans="6:18" s="577" customFormat="1">
      <c r="F9384" s="545"/>
      <c r="H9384" s="545"/>
      <c r="J9384" s="545"/>
      <c r="O9384" s="578"/>
      <c r="P9384" s="547"/>
      <c r="Q9384" s="547"/>
      <c r="R9384" s="547"/>
    </row>
    <row r="9385" spans="6:18" s="577" customFormat="1">
      <c r="F9385" s="545"/>
      <c r="H9385" s="545"/>
      <c r="J9385" s="545"/>
      <c r="O9385" s="578"/>
      <c r="P9385" s="547"/>
      <c r="Q9385" s="547"/>
      <c r="R9385" s="547"/>
    </row>
    <row r="9386" spans="6:18" s="577" customFormat="1">
      <c r="F9386" s="545"/>
      <c r="H9386" s="545"/>
      <c r="J9386" s="545"/>
      <c r="O9386" s="578"/>
      <c r="P9386" s="547"/>
      <c r="Q9386" s="547"/>
      <c r="R9386" s="547"/>
    </row>
    <row r="9387" spans="6:18" s="577" customFormat="1">
      <c r="F9387" s="545"/>
      <c r="H9387" s="545"/>
      <c r="J9387" s="545"/>
      <c r="O9387" s="578"/>
      <c r="P9387" s="547"/>
      <c r="Q9387" s="547"/>
      <c r="R9387" s="547"/>
    </row>
    <row r="9388" spans="6:18" s="577" customFormat="1">
      <c r="F9388" s="545"/>
      <c r="H9388" s="545"/>
      <c r="J9388" s="545"/>
      <c r="O9388" s="578"/>
      <c r="P9388" s="547"/>
      <c r="Q9388" s="547"/>
      <c r="R9388" s="547"/>
    </row>
    <row r="9389" spans="6:18" s="577" customFormat="1">
      <c r="F9389" s="545"/>
      <c r="H9389" s="545"/>
      <c r="J9389" s="545"/>
      <c r="O9389" s="578"/>
      <c r="P9389" s="547"/>
      <c r="Q9389" s="547"/>
      <c r="R9389" s="547"/>
    </row>
    <row r="9390" spans="6:18" s="577" customFormat="1">
      <c r="F9390" s="545"/>
      <c r="H9390" s="545"/>
      <c r="J9390" s="545"/>
      <c r="O9390" s="578"/>
      <c r="P9390" s="547"/>
      <c r="Q9390" s="547"/>
      <c r="R9390" s="547"/>
    </row>
    <row r="9391" spans="6:18" s="577" customFormat="1">
      <c r="F9391" s="545"/>
      <c r="H9391" s="545"/>
      <c r="J9391" s="545"/>
      <c r="O9391" s="578"/>
      <c r="P9391" s="547"/>
      <c r="Q9391" s="547"/>
      <c r="R9391" s="547"/>
    </row>
    <row r="9392" spans="6:18" s="577" customFormat="1">
      <c r="F9392" s="545"/>
      <c r="H9392" s="545"/>
      <c r="J9392" s="545"/>
      <c r="O9392" s="578"/>
      <c r="P9392" s="547"/>
      <c r="Q9392" s="547"/>
      <c r="R9392" s="547"/>
    </row>
    <row r="9393" spans="6:18" s="577" customFormat="1">
      <c r="F9393" s="545"/>
      <c r="H9393" s="545"/>
      <c r="J9393" s="545"/>
      <c r="O9393" s="578"/>
      <c r="P9393" s="547"/>
      <c r="Q9393" s="547"/>
      <c r="R9393" s="547"/>
    </row>
    <row r="9394" spans="6:18" s="577" customFormat="1">
      <c r="F9394" s="545"/>
      <c r="H9394" s="545"/>
      <c r="J9394" s="545"/>
      <c r="O9394" s="578"/>
      <c r="P9394" s="547"/>
      <c r="Q9394" s="547"/>
      <c r="R9394" s="547"/>
    </row>
    <row r="9395" spans="6:18" s="577" customFormat="1">
      <c r="F9395" s="545"/>
      <c r="H9395" s="545"/>
      <c r="J9395" s="545"/>
      <c r="O9395" s="578"/>
      <c r="P9395" s="547"/>
      <c r="Q9395" s="547"/>
      <c r="R9395" s="547"/>
    </row>
    <row r="9396" spans="6:18" s="577" customFormat="1">
      <c r="F9396" s="545"/>
      <c r="H9396" s="545"/>
      <c r="J9396" s="545"/>
      <c r="O9396" s="578"/>
      <c r="P9396" s="547"/>
      <c r="Q9396" s="547"/>
      <c r="R9396" s="547"/>
    </row>
    <row r="9397" spans="6:18" s="577" customFormat="1">
      <c r="F9397" s="545"/>
      <c r="H9397" s="545"/>
      <c r="J9397" s="545"/>
      <c r="O9397" s="578"/>
      <c r="P9397" s="547"/>
      <c r="Q9397" s="547"/>
      <c r="R9397" s="547"/>
    </row>
    <row r="9398" spans="6:18" s="577" customFormat="1">
      <c r="F9398" s="545"/>
      <c r="H9398" s="545"/>
      <c r="J9398" s="545"/>
      <c r="O9398" s="578"/>
      <c r="P9398" s="547"/>
      <c r="Q9398" s="547"/>
      <c r="R9398" s="547"/>
    </row>
    <row r="9399" spans="6:18" s="577" customFormat="1">
      <c r="F9399" s="545"/>
      <c r="H9399" s="545"/>
      <c r="J9399" s="545"/>
      <c r="O9399" s="578"/>
      <c r="P9399" s="547"/>
      <c r="Q9399" s="547"/>
      <c r="R9399" s="547"/>
    </row>
    <row r="9400" spans="6:18" s="577" customFormat="1">
      <c r="F9400" s="545"/>
      <c r="H9400" s="545"/>
      <c r="J9400" s="545"/>
      <c r="O9400" s="578"/>
      <c r="P9400" s="547"/>
      <c r="Q9400" s="547"/>
      <c r="R9400" s="547"/>
    </row>
    <row r="9401" spans="6:18" s="577" customFormat="1">
      <c r="F9401" s="545"/>
      <c r="H9401" s="545"/>
      <c r="J9401" s="545"/>
      <c r="O9401" s="578"/>
      <c r="P9401" s="547"/>
      <c r="Q9401" s="547"/>
      <c r="R9401" s="547"/>
    </row>
    <row r="9402" spans="6:18" s="577" customFormat="1">
      <c r="F9402" s="545"/>
      <c r="H9402" s="545"/>
      <c r="J9402" s="545"/>
      <c r="O9402" s="578"/>
      <c r="P9402" s="547"/>
      <c r="Q9402" s="547"/>
      <c r="R9402" s="547"/>
    </row>
    <row r="9403" spans="6:18" s="577" customFormat="1">
      <c r="F9403" s="545"/>
      <c r="H9403" s="545"/>
      <c r="J9403" s="545"/>
      <c r="O9403" s="578"/>
      <c r="P9403" s="547"/>
      <c r="Q9403" s="547"/>
      <c r="R9403" s="547"/>
    </row>
    <row r="9404" spans="6:18" s="577" customFormat="1">
      <c r="F9404" s="545"/>
      <c r="H9404" s="545"/>
      <c r="J9404" s="545"/>
      <c r="O9404" s="578"/>
      <c r="P9404" s="547"/>
      <c r="Q9404" s="547"/>
      <c r="R9404" s="547"/>
    </row>
    <row r="9405" spans="6:18" s="577" customFormat="1">
      <c r="F9405" s="545"/>
      <c r="H9405" s="545"/>
      <c r="J9405" s="545"/>
      <c r="O9405" s="578"/>
      <c r="P9405" s="547"/>
      <c r="Q9405" s="547"/>
      <c r="R9405" s="547"/>
    </row>
    <row r="9406" spans="6:18" s="577" customFormat="1">
      <c r="F9406" s="545"/>
      <c r="H9406" s="545"/>
      <c r="J9406" s="545"/>
      <c r="O9406" s="578"/>
      <c r="P9406" s="547"/>
      <c r="Q9406" s="547"/>
      <c r="R9406" s="547"/>
    </row>
    <row r="9407" spans="6:18" s="577" customFormat="1">
      <c r="F9407" s="545"/>
      <c r="H9407" s="545"/>
      <c r="J9407" s="545"/>
      <c r="O9407" s="578"/>
      <c r="P9407" s="547"/>
      <c r="Q9407" s="547"/>
      <c r="R9407" s="547"/>
    </row>
    <row r="9408" spans="6:18" s="577" customFormat="1">
      <c r="F9408" s="545"/>
      <c r="H9408" s="545"/>
      <c r="J9408" s="545"/>
      <c r="O9408" s="578"/>
      <c r="P9408" s="547"/>
      <c r="Q9408" s="547"/>
      <c r="R9408" s="547"/>
    </row>
    <row r="9409" spans="6:18" s="577" customFormat="1">
      <c r="F9409" s="545"/>
      <c r="H9409" s="545"/>
      <c r="J9409" s="545"/>
      <c r="O9409" s="578"/>
      <c r="P9409" s="547"/>
      <c r="Q9409" s="547"/>
      <c r="R9409" s="547"/>
    </row>
    <row r="9410" spans="6:18" s="577" customFormat="1">
      <c r="F9410" s="545"/>
      <c r="H9410" s="545"/>
      <c r="J9410" s="545"/>
      <c r="O9410" s="578"/>
      <c r="P9410" s="547"/>
      <c r="Q9410" s="547"/>
      <c r="R9410" s="547"/>
    </row>
    <row r="9411" spans="6:18" s="577" customFormat="1">
      <c r="F9411" s="545"/>
      <c r="H9411" s="545"/>
      <c r="J9411" s="545"/>
      <c r="O9411" s="578"/>
      <c r="P9411" s="547"/>
      <c r="Q9411" s="547"/>
      <c r="R9411" s="547"/>
    </row>
    <row r="9412" spans="6:18" s="577" customFormat="1">
      <c r="F9412" s="545"/>
      <c r="H9412" s="545"/>
      <c r="J9412" s="545"/>
      <c r="O9412" s="578"/>
      <c r="P9412" s="547"/>
      <c r="Q9412" s="547"/>
      <c r="R9412" s="547"/>
    </row>
    <row r="9413" spans="6:18" s="577" customFormat="1">
      <c r="F9413" s="545"/>
      <c r="H9413" s="545"/>
      <c r="J9413" s="545"/>
      <c r="O9413" s="578"/>
      <c r="P9413" s="547"/>
      <c r="Q9413" s="547"/>
      <c r="R9413" s="547"/>
    </row>
    <row r="9414" spans="6:18" s="577" customFormat="1">
      <c r="F9414" s="545"/>
      <c r="H9414" s="545"/>
      <c r="J9414" s="545"/>
      <c r="O9414" s="578"/>
      <c r="P9414" s="547"/>
      <c r="Q9414" s="547"/>
      <c r="R9414" s="547"/>
    </row>
    <row r="9415" spans="6:18" s="577" customFormat="1">
      <c r="F9415" s="545"/>
      <c r="H9415" s="545"/>
      <c r="J9415" s="545"/>
      <c r="O9415" s="578"/>
      <c r="P9415" s="547"/>
      <c r="Q9415" s="547"/>
      <c r="R9415" s="547"/>
    </row>
    <row r="9416" spans="6:18" s="577" customFormat="1">
      <c r="F9416" s="545"/>
      <c r="H9416" s="545"/>
      <c r="J9416" s="545"/>
      <c r="O9416" s="578"/>
      <c r="P9416" s="547"/>
      <c r="Q9416" s="547"/>
      <c r="R9416" s="547"/>
    </row>
    <row r="9417" spans="6:18" s="577" customFormat="1">
      <c r="F9417" s="545"/>
      <c r="H9417" s="545"/>
      <c r="J9417" s="545"/>
      <c r="O9417" s="578"/>
      <c r="P9417" s="547"/>
      <c r="Q9417" s="547"/>
      <c r="R9417" s="547"/>
    </row>
    <row r="9418" spans="6:18" s="577" customFormat="1">
      <c r="F9418" s="545"/>
      <c r="H9418" s="545"/>
      <c r="J9418" s="545"/>
      <c r="O9418" s="578"/>
      <c r="P9418" s="547"/>
      <c r="Q9418" s="547"/>
      <c r="R9418" s="547"/>
    </row>
    <row r="9419" spans="6:18" s="577" customFormat="1">
      <c r="F9419" s="545"/>
      <c r="H9419" s="545"/>
      <c r="J9419" s="545"/>
      <c r="O9419" s="578"/>
      <c r="P9419" s="547"/>
      <c r="Q9419" s="547"/>
      <c r="R9419" s="547"/>
    </row>
    <row r="9420" spans="6:18" s="577" customFormat="1">
      <c r="F9420" s="545"/>
      <c r="H9420" s="545"/>
      <c r="J9420" s="545"/>
      <c r="O9420" s="578"/>
      <c r="P9420" s="547"/>
      <c r="Q9420" s="547"/>
      <c r="R9420" s="547"/>
    </row>
    <row r="9421" spans="6:18" s="577" customFormat="1">
      <c r="F9421" s="545"/>
      <c r="H9421" s="545"/>
      <c r="J9421" s="545"/>
      <c r="O9421" s="578"/>
      <c r="P9421" s="547"/>
      <c r="Q9421" s="547"/>
      <c r="R9421" s="547"/>
    </row>
    <row r="9422" spans="6:18" s="577" customFormat="1">
      <c r="F9422" s="545"/>
      <c r="H9422" s="545"/>
      <c r="J9422" s="545"/>
      <c r="O9422" s="578"/>
      <c r="P9422" s="547"/>
      <c r="Q9422" s="547"/>
      <c r="R9422" s="547"/>
    </row>
    <row r="9423" spans="6:18" s="577" customFormat="1">
      <c r="F9423" s="545"/>
      <c r="H9423" s="545"/>
      <c r="J9423" s="545"/>
      <c r="O9423" s="578"/>
      <c r="P9423" s="547"/>
      <c r="Q9423" s="547"/>
      <c r="R9423" s="547"/>
    </row>
    <row r="9424" spans="6:18" s="577" customFormat="1">
      <c r="F9424" s="545"/>
      <c r="H9424" s="545"/>
      <c r="J9424" s="545"/>
      <c r="O9424" s="578"/>
      <c r="P9424" s="547"/>
      <c r="Q9424" s="547"/>
      <c r="R9424" s="547"/>
    </row>
    <row r="9425" spans="6:18" s="577" customFormat="1">
      <c r="F9425" s="545"/>
      <c r="H9425" s="545"/>
      <c r="J9425" s="545"/>
      <c r="O9425" s="578"/>
      <c r="P9425" s="547"/>
      <c r="Q9425" s="547"/>
      <c r="R9425" s="547"/>
    </row>
    <row r="9426" spans="6:18" s="577" customFormat="1">
      <c r="F9426" s="545"/>
      <c r="H9426" s="545"/>
      <c r="J9426" s="545"/>
      <c r="O9426" s="578"/>
      <c r="P9426" s="547"/>
      <c r="Q9426" s="547"/>
      <c r="R9426" s="547"/>
    </row>
    <row r="9427" spans="6:18" s="577" customFormat="1">
      <c r="F9427" s="545"/>
      <c r="H9427" s="545"/>
      <c r="J9427" s="545"/>
      <c r="O9427" s="578"/>
      <c r="P9427" s="547"/>
      <c r="Q9427" s="547"/>
      <c r="R9427" s="547"/>
    </row>
    <row r="9428" spans="6:18" s="577" customFormat="1">
      <c r="F9428" s="545"/>
      <c r="H9428" s="545"/>
      <c r="J9428" s="545"/>
      <c r="O9428" s="578"/>
      <c r="P9428" s="547"/>
      <c r="Q9428" s="547"/>
      <c r="R9428" s="547"/>
    </row>
    <row r="9429" spans="6:18" s="577" customFormat="1">
      <c r="F9429" s="545"/>
      <c r="H9429" s="545"/>
      <c r="J9429" s="545"/>
      <c r="O9429" s="578"/>
      <c r="P9429" s="547"/>
      <c r="Q9429" s="547"/>
      <c r="R9429" s="547"/>
    </row>
    <row r="9430" spans="6:18" s="577" customFormat="1">
      <c r="F9430" s="545"/>
      <c r="H9430" s="545"/>
      <c r="J9430" s="545"/>
      <c r="O9430" s="578"/>
      <c r="P9430" s="547"/>
      <c r="Q9430" s="547"/>
      <c r="R9430" s="547"/>
    </row>
    <row r="9431" spans="6:18" s="577" customFormat="1">
      <c r="F9431" s="545"/>
      <c r="H9431" s="545"/>
      <c r="J9431" s="545"/>
      <c r="O9431" s="578"/>
      <c r="P9431" s="547"/>
      <c r="Q9431" s="547"/>
      <c r="R9431" s="547"/>
    </row>
    <row r="9432" spans="6:18" s="577" customFormat="1">
      <c r="F9432" s="545"/>
      <c r="H9432" s="545"/>
      <c r="J9432" s="545"/>
      <c r="O9432" s="578"/>
      <c r="P9432" s="547"/>
      <c r="Q9432" s="547"/>
      <c r="R9432" s="547"/>
    </row>
    <row r="9433" spans="6:18" s="577" customFormat="1">
      <c r="F9433" s="545"/>
      <c r="H9433" s="545"/>
      <c r="J9433" s="545"/>
      <c r="O9433" s="578"/>
      <c r="P9433" s="547"/>
      <c r="Q9433" s="547"/>
      <c r="R9433" s="547"/>
    </row>
    <row r="9434" spans="6:18" s="577" customFormat="1">
      <c r="F9434" s="545"/>
      <c r="H9434" s="545"/>
      <c r="J9434" s="545"/>
      <c r="O9434" s="578"/>
      <c r="P9434" s="547"/>
      <c r="Q9434" s="547"/>
      <c r="R9434" s="547"/>
    </row>
    <row r="9435" spans="6:18" s="577" customFormat="1">
      <c r="F9435" s="545"/>
      <c r="H9435" s="545"/>
      <c r="J9435" s="545"/>
      <c r="O9435" s="578"/>
      <c r="P9435" s="547"/>
      <c r="Q9435" s="547"/>
      <c r="R9435" s="547"/>
    </row>
    <row r="9436" spans="6:18" s="577" customFormat="1">
      <c r="F9436" s="545"/>
      <c r="H9436" s="545"/>
      <c r="J9436" s="545"/>
      <c r="O9436" s="578"/>
      <c r="P9436" s="547"/>
      <c r="Q9436" s="547"/>
      <c r="R9436" s="547"/>
    </row>
    <row r="9437" spans="6:18" s="577" customFormat="1">
      <c r="F9437" s="545"/>
      <c r="H9437" s="545"/>
      <c r="J9437" s="545"/>
      <c r="O9437" s="578"/>
      <c r="P9437" s="547"/>
      <c r="Q9437" s="547"/>
      <c r="R9437" s="547"/>
    </row>
    <row r="9438" spans="6:18" s="577" customFormat="1">
      <c r="F9438" s="545"/>
      <c r="H9438" s="545"/>
      <c r="J9438" s="545"/>
      <c r="O9438" s="578"/>
      <c r="P9438" s="547"/>
      <c r="Q9438" s="547"/>
      <c r="R9438" s="547"/>
    </row>
    <row r="9439" spans="6:18" s="577" customFormat="1">
      <c r="F9439" s="545"/>
      <c r="H9439" s="545"/>
      <c r="J9439" s="545"/>
      <c r="O9439" s="578"/>
      <c r="P9439" s="547"/>
      <c r="Q9439" s="547"/>
      <c r="R9439" s="547"/>
    </row>
    <row r="9440" spans="6:18" s="577" customFormat="1">
      <c r="F9440" s="545"/>
      <c r="H9440" s="545"/>
      <c r="J9440" s="545"/>
      <c r="O9440" s="578"/>
      <c r="P9440" s="547"/>
      <c r="Q9440" s="547"/>
      <c r="R9440" s="547"/>
    </row>
    <row r="9441" spans="6:18" s="577" customFormat="1">
      <c r="F9441" s="545"/>
      <c r="H9441" s="545"/>
      <c r="J9441" s="545"/>
      <c r="O9441" s="578"/>
      <c r="P9441" s="547"/>
      <c r="Q9441" s="547"/>
      <c r="R9441" s="547"/>
    </row>
    <row r="9442" spans="6:18" s="577" customFormat="1">
      <c r="F9442" s="545"/>
      <c r="H9442" s="545"/>
      <c r="J9442" s="545"/>
      <c r="O9442" s="578"/>
      <c r="P9442" s="547"/>
      <c r="Q9442" s="547"/>
      <c r="R9442" s="547"/>
    </row>
    <row r="9443" spans="6:18" s="577" customFormat="1">
      <c r="F9443" s="545"/>
      <c r="H9443" s="545"/>
      <c r="J9443" s="545"/>
      <c r="O9443" s="578"/>
      <c r="P9443" s="547"/>
      <c r="Q9443" s="547"/>
      <c r="R9443" s="547"/>
    </row>
    <row r="9444" spans="6:18" s="577" customFormat="1">
      <c r="F9444" s="545"/>
      <c r="H9444" s="545"/>
      <c r="J9444" s="545"/>
      <c r="O9444" s="578"/>
      <c r="P9444" s="547"/>
      <c r="Q9444" s="547"/>
      <c r="R9444" s="547"/>
    </row>
    <row r="9445" spans="6:18" s="577" customFormat="1">
      <c r="F9445" s="545"/>
      <c r="H9445" s="545"/>
      <c r="J9445" s="545"/>
      <c r="O9445" s="578"/>
      <c r="P9445" s="547"/>
      <c r="Q9445" s="547"/>
      <c r="R9445" s="547"/>
    </row>
    <row r="9446" spans="6:18" s="577" customFormat="1">
      <c r="F9446" s="545"/>
      <c r="H9446" s="545"/>
      <c r="J9446" s="545"/>
      <c r="O9446" s="578"/>
      <c r="P9446" s="547"/>
      <c r="Q9446" s="547"/>
      <c r="R9446" s="547"/>
    </row>
    <row r="9447" spans="6:18" s="577" customFormat="1">
      <c r="F9447" s="545"/>
      <c r="H9447" s="545"/>
      <c r="J9447" s="545"/>
      <c r="O9447" s="578"/>
      <c r="P9447" s="547"/>
      <c r="Q9447" s="547"/>
      <c r="R9447" s="547"/>
    </row>
    <row r="9448" spans="6:18" s="577" customFormat="1">
      <c r="F9448" s="545"/>
      <c r="H9448" s="545"/>
      <c r="J9448" s="545"/>
      <c r="O9448" s="578"/>
      <c r="P9448" s="547"/>
      <c r="Q9448" s="547"/>
      <c r="R9448" s="547"/>
    </row>
    <row r="9449" spans="6:18" s="577" customFormat="1">
      <c r="F9449" s="545"/>
      <c r="H9449" s="545"/>
      <c r="J9449" s="545"/>
      <c r="O9449" s="578"/>
      <c r="P9449" s="547"/>
      <c r="Q9449" s="547"/>
      <c r="R9449" s="547"/>
    </row>
    <row r="9450" spans="6:18" s="577" customFormat="1">
      <c r="F9450" s="545"/>
      <c r="H9450" s="545"/>
      <c r="J9450" s="545"/>
      <c r="O9450" s="578"/>
      <c r="P9450" s="547"/>
      <c r="Q9450" s="547"/>
      <c r="R9450" s="547"/>
    </row>
    <row r="9451" spans="6:18" s="577" customFormat="1">
      <c r="F9451" s="545"/>
      <c r="H9451" s="545"/>
      <c r="J9451" s="545"/>
      <c r="O9451" s="578"/>
      <c r="P9451" s="547"/>
      <c r="Q9451" s="547"/>
      <c r="R9451" s="547"/>
    </row>
    <row r="9452" spans="6:18" s="577" customFormat="1">
      <c r="F9452" s="545"/>
      <c r="H9452" s="545"/>
      <c r="J9452" s="545"/>
      <c r="O9452" s="578"/>
      <c r="P9452" s="547"/>
      <c r="Q9452" s="547"/>
      <c r="R9452" s="547"/>
    </row>
    <row r="9453" spans="6:18" s="577" customFormat="1">
      <c r="F9453" s="545"/>
      <c r="H9453" s="545"/>
      <c r="J9453" s="545"/>
      <c r="O9453" s="578"/>
      <c r="P9453" s="547"/>
      <c r="Q9453" s="547"/>
      <c r="R9453" s="547"/>
    </row>
    <row r="9454" spans="6:18" s="577" customFormat="1">
      <c r="F9454" s="545"/>
      <c r="H9454" s="545"/>
      <c r="J9454" s="545"/>
      <c r="O9454" s="578"/>
      <c r="P9454" s="547"/>
      <c r="Q9454" s="547"/>
      <c r="R9454" s="547"/>
    </row>
    <row r="9455" spans="6:18" s="577" customFormat="1">
      <c r="F9455" s="545"/>
      <c r="H9455" s="545"/>
      <c r="J9455" s="545"/>
      <c r="O9455" s="578"/>
      <c r="P9455" s="547"/>
      <c r="Q9455" s="547"/>
      <c r="R9455" s="547"/>
    </row>
    <row r="9456" spans="6:18" s="577" customFormat="1">
      <c r="F9456" s="545"/>
      <c r="H9456" s="545"/>
      <c r="J9456" s="545"/>
      <c r="O9456" s="578"/>
      <c r="P9456" s="547"/>
      <c r="Q9456" s="547"/>
      <c r="R9456" s="547"/>
    </row>
    <row r="9457" spans="6:18" s="577" customFormat="1">
      <c r="F9457" s="545"/>
      <c r="H9457" s="545"/>
      <c r="J9457" s="545"/>
      <c r="O9457" s="578"/>
      <c r="P9457" s="547"/>
      <c r="Q9457" s="547"/>
      <c r="R9457" s="547"/>
    </row>
    <row r="9458" spans="6:18" s="577" customFormat="1">
      <c r="F9458" s="545"/>
      <c r="H9458" s="545"/>
      <c r="J9458" s="545"/>
      <c r="O9458" s="578"/>
      <c r="P9458" s="547"/>
      <c r="Q9458" s="547"/>
      <c r="R9458" s="547"/>
    </row>
    <row r="9459" spans="6:18" s="577" customFormat="1">
      <c r="F9459" s="545"/>
      <c r="H9459" s="545"/>
      <c r="J9459" s="545"/>
      <c r="O9459" s="578"/>
      <c r="P9459" s="547"/>
      <c r="Q9459" s="547"/>
      <c r="R9459" s="547"/>
    </row>
    <row r="9460" spans="6:18" s="577" customFormat="1">
      <c r="F9460" s="545"/>
      <c r="H9460" s="545"/>
      <c r="J9460" s="545"/>
      <c r="O9460" s="578"/>
      <c r="P9460" s="547"/>
      <c r="Q9460" s="547"/>
      <c r="R9460" s="547"/>
    </row>
    <row r="9461" spans="6:18" s="577" customFormat="1">
      <c r="F9461" s="545"/>
      <c r="H9461" s="545"/>
      <c r="J9461" s="545"/>
      <c r="O9461" s="578"/>
      <c r="P9461" s="547"/>
      <c r="Q9461" s="547"/>
      <c r="R9461" s="547"/>
    </row>
    <row r="9462" spans="6:18" s="577" customFormat="1">
      <c r="F9462" s="545"/>
      <c r="H9462" s="545"/>
      <c r="J9462" s="545"/>
      <c r="O9462" s="578"/>
      <c r="P9462" s="547"/>
      <c r="Q9462" s="547"/>
      <c r="R9462" s="547"/>
    </row>
    <row r="9463" spans="6:18" s="577" customFormat="1">
      <c r="F9463" s="545"/>
      <c r="H9463" s="545"/>
      <c r="J9463" s="545"/>
      <c r="O9463" s="578"/>
      <c r="P9463" s="547"/>
      <c r="Q9463" s="547"/>
      <c r="R9463" s="547"/>
    </row>
    <row r="9464" spans="6:18" s="577" customFormat="1">
      <c r="F9464" s="545"/>
      <c r="H9464" s="545"/>
      <c r="J9464" s="545"/>
      <c r="O9464" s="578"/>
      <c r="P9464" s="547"/>
      <c r="Q9464" s="547"/>
      <c r="R9464" s="547"/>
    </row>
    <row r="9465" spans="6:18" s="577" customFormat="1">
      <c r="F9465" s="545"/>
      <c r="H9465" s="545"/>
      <c r="J9465" s="545"/>
      <c r="O9465" s="578"/>
      <c r="P9465" s="547"/>
      <c r="Q9465" s="547"/>
      <c r="R9465" s="547"/>
    </row>
    <row r="9466" spans="6:18" s="577" customFormat="1">
      <c r="F9466" s="545"/>
      <c r="H9466" s="545"/>
      <c r="J9466" s="545"/>
      <c r="O9466" s="578"/>
      <c r="P9466" s="547"/>
      <c r="Q9466" s="547"/>
      <c r="R9466" s="547"/>
    </row>
    <row r="9467" spans="6:18" s="577" customFormat="1">
      <c r="F9467" s="545"/>
      <c r="H9467" s="545"/>
      <c r="J9467" s="545"/>
      <c r="O9467" s="578"/>
      <c r="P9467" s="547"/>
      <c r="Q9467" s="547"/>
      <c r="R9467" s="547"/>
    </row>
    <row r="9468" spans="6:18" s="577" customFormat="1">
      <c r="F9468" s="545"/>
      <c r="H9468" s="545"/>
      <c r="J9468" s="545"/>
      <c r="O9468" s="578"/>
      <c r="P9468" s="547"/>
      <c r="Q9468" s="547"/>
      <c r="R9468" s="547"/>
    </row>
    <row r="9469" spans="6:18" s="577" customFormat="1">
      <c r="F9469" s="545"/>
      <c r="H9469" s="545"/>
      <c r="J9469" s="545"/>
      <c r="O9469" s="578"/>
      <c r="P9469" s="547"/>
      <c r="Q9469" s="547"/>
      <c r="R9469" s="547"/>
    </row>
    <row r="9470" spans="6:18" s="577" customFormat="1">
      <c r="F9470" s="545"/>
      <c r="H9470" s="545"/>
      <c r="J9470" s="545"/>
      <c r="O9470" s="578"/>
      <c r="P9470" s="547"/>
      <c r="Q9470" s="547"/>
      <c r="R9470" s="547"/>
    </row>
    <row r="9471" spans="6:18" s="577" customFormat="1">
      <c r="F9471" s="545"/>
      <c r="H9471" s="545"/>
      <c r="J9471" s="545"/>
      <c r="O9471" s="578"/>
      <c r="P9471" s="547"/>
      <c r="Q9471" s="547"/>
      <c r="R9471" s="547"/>
    </row>
    <row r="9472" spans="6:18" s="577" customFormat="1">
      <c r="F9472" s="545"/>
      <c r="H9472" s="545"/>
      <c r="J9472" s="545"/>
      <c r="O9472" s="578"/>
      <c r="P9472" s="547"/>
      <c r="Q9472" s="547"/>
      <c r="R9472" s="547"/>
    </row>
    <row r="9473" spans="6:18" s="577" customFormat="1">
      <c r="F9473" s="545"/>
      <c r="H9473" s="545"/>
      <c r="J9473" s="545"/>
      <c r="O9473" s="578"/>
      <c r="P9473" s="547"/>
      <c r="Q9473" s="547"/>
      <c r="R9473" s="547"/>
    </row>
    <row r="9474" spans="6:18" s="577" customFormat="1">
      <c r="F9474" s="545"/>
      <c r="H9474" s="545"/>
      <c r="J9474" s="545"/>
      <c r="O9474" s="578"/>
      <c r="P9474" s="547"/>
      <c r="Q9474" s="547"/>
      <c r="R9474" s="547"/>
    </row>
    <row r="9475" spans="6:18" s="577" customFormat="1">
      <c r="F9475" s="545"/>
      <c r="H9475" s="545"/>
      <c r="J9475" s="545"/>
      <c r="O9475" s="578"/>
      <c r="P9475" s="547"/>
      <c r="Q9475" s="547"/>
      <c r="R9475" s="547"/>
    </row>
    <row r="9476" spans="6:18" s="577" customFormat="1">
      <c r="F9476" s="545"/>
      <c r="H9476" s="545"/>
      <c r="J9476" s="545"/>
      <c r="O9476" s="578"/>
      <c r="P9476" s="547"/>
      <c r="Q9476" s="547"/>
      <c r="R9476" s="547"/>
    </row>
    <row r="9477" spans="6:18" s="577" customFormat="1">
      <c r="F9477" s="545"/>
      <c r="H9477" s="545"/>
      <c r="J9477" s="545"/>
      <c r="O9477" s="578"/>
      <c r="P9477" s="547"/>
      <c r="Q9477" s="547"/>
      <c r="R9477" s="547"/>
    </row>
    <row r="9478" spans="6:18" s="577" customFormat="1">
      <c r="F9478" s="545"/>
      <c r="H9478" s="545"/>
      <c r="J9478" s="545"/>
      <c r="O9478" s="578"/>
      <c r="P9478" s="547"/>
      <c r="Q9478" s="547"/>
      <c r="R9478" s="547"/>
    </row>
    <row r="9479" spans="6:18" s="577" customFormat="1">
      <c r="F9479" s="545"/>
      <c r="H9479" s="545"/>
      <c r="J9479" s="545"/>
      <c r="O9479" s="578"/>
      <c r="P9479" s="547"/>
      <c r="Q9479" s="547"/>
      <c r="R9479" s="547"/>
    </row>
    <row r="9480" spans="6:18" s="577" customFormat="1">
      <c r="F9480" s="545"/>
      <c r="H9480" s="545"/>
      <c r="J9480" s="545"/>
      <c r="O9480" s="578"/>
      <c r="P9480" s="547"/>
      <c r="Q9480" s="547"/>
      <c r="R9480" s="547"/>
    </row>
    <row r="9481" spans="6:18" s="577" customFormat="1">
      <c r="F9481" s="545"/>
      <c r="H9481" s="545"/>
      <c r="J9481" s="545"/>
      <c r="O9481" s="578"/>
      <c r="P9481" s="547"/>
      <c r="Q9481" s="547"/>
      <c r="R9481" s="547"/>
    </row>
    <row r="9482" spans="6:18" s="577" customFormat="1">
      <c r="F9482" s="545"/>
      <c r="H9482" s="545"/>
      <c r="J9482" s="545"/>
      <c r="O9482" s="578"/>
      <c r="P9482" s="547"/>
      <c r="Q9482" s="547"/>
      <c r="R9482" s="547"/>
    </row>
    <row r="9483" spans="6:18" s="577" customFormat="1">
      <c r="F9483" s="545"/>
      <c r="H9483" s="545"/>
      <c r="J9483" s="545"/>
      <c r="O9483" s="578"/>
      <c r="P9483" s="547"/>
      <c r="Q9483" s="547"/>
      <c r="R9483" s="547"/>
    </row>
    <row r="9484" spans="6:18" s="577" customFormat="1">
      <c r="F9484" s="545"/>
      <c r="H9484" s="545"/>
      <c r="J9484" s="545"/>
      <c r="O9484" s="578"/>
      <c r="P9484" s="547"/>
      <c r="Q9484" s="547"/>
      <c r="R9484" s="547"/>
    </row>
    <row r="9485" spans="6:18" s="577" customFormat="1">
      <c r="F9485" s="545"/>
      <c r="H9485" s="545"/>
      <c r="J9485" s="545"/>
      <c r="O9485" s="578"/>
      <c r="P9485" s="547"/>
      <c r="Q9485" s="547"/>
      <c r="R9485" s="547"/>
    </row>
    <row r="9486" spans="6:18" s="577" customFormat="1">
      <c r="F9486" s="545"/>
      <c r="H9486" s="545"/>
      <c r="J9486" s="545"/>
      <c r="O9486" s="578"/>
      <c r="P9486" s="547"/>
      <c r="Q9486" s="547"/>
      <c r="R9486" s="547"/>
    </row>
    <row r="9487" spans="6:18" s="577" customFormat="1">
      <c r="F9487" s="545"/>
      <c r="H9487" s="545"/>
      <c r="J9487" s="545"/>
      <c r="O9487" s="578"/>
      <c r="P9487" s="547"/>
      <c r="Q9487" s="547"/>
      <c r="R9487" s="547"/>
    </row>
    <row r="9488" spans="6:18" s="577" customFormat="1">
      <c r="F9488" s="545"/>
      <c r="H9488" s="545"/>
      <c r="J9488" s="545"/>
      <c r="O9488" s="578"/>
      <c r="P9488" s="547"/>
      <c r="Q9488" s="547"/>
      <c r="R9488" s="547"/>
    </row>
    <row r="9489" spans="6:18" s="577" customFormat="1">
      <c r="F9489" s="545"/>
      <c r="H9489" s="545"/>
      <c r="J9489" s="545"/>
      <c r="O9489" s="578"/>
      <c r="P9489" s="547"/>
      <c r="Q9489" s="547"/>
      <c r="R9489" s="547"/>
    </row>
    <row r="9490" spans="6:18" s="577" customFormat="1">
      <c r="F9490" s="545"/>
      <c r="H9490" s="545"/>
      <c r="J9490" s="545"/>
      <c r="O9490" s="578"/>
      <c r="P9490" s="547"/>
      <c r="Q9490" s="547"/>
      <c r="R9490" s="547"/>
    </row>
    <row r="9491" spans="6:18" s="577" customFormat="1">
      <c r="F9491" s="545"/>
      <c r="H9491" s="545"/>
      <c r="J9491" s="545"/>
      <c r="O9491" s="578"/>
      <c r="P9491" s="547"/>
      <c r="Q9491" s="547"/>
      <c r="R9491" s="547"/>
    </row>
    <row r="9492" spans="6:18" s="577" customFormat="1">
      <c r="F9492" s="545"/>
      <c r="H9492" s="545"/>
      <c r="J9492" s="545"/>
      <c r="O9492" s="578"/>
      <c r="P9492" s="547"/>
      <c r="Q9492" s="547"/>
      <c r="R9492" s="547"/>
    </row>
    <row r="9493" spans="6:18" s="577" customFormat="1">
      <c r="F9493" s="545"/>
      <c r="H9493" s="545"/>
      <c r="J9493" s="545"/>
      <c r="O9493" s="578"/>
      <c r="P9493" s="547"/>
      <c r="Q9493" s="547"/>
      <c r="R9493" s="547"/>
    </row>
    <row r="9494" spans="6:18" s="577" customFormat="1">
      <c r="F9494" s="545"/>
      <c r="H9494" s="545"/>
      <c r="J9494" s="545"/>
      <c r="O9494" s="578"/>
      <c r="P9494" s="547"/>
      <c r="Q9494" s="547"/>
      <c r="R9494" s="547"/>
    </row>
    <row r="9495" spans="6:18" s="577" customFormat="1">
      <c r="F9495" s="545"/>
      <c r="H9495" s="545"/>
      <c r="J9495" s="545"/>
      <c r="O9495" s="578"/>
      <c r="P9495" s="547"/>
      <c r="Q9495" s="547"/>
      <c r="R9495" s="547"/>
    </row>
    <row r="9496" spans="6:18" s="577" customFormat="1">
      <c r="F9496" s="545"/>
      <c r="H9496" s="545"/>
      <c r="J9496" s="545"/>
      <c r="O9496" s="578"/>
      <c r="P9496" s="547"/>
      <c r="Q9496" s="547"/>
      <c r="R9496" s="547"/>
    </row>
    <row r="9497" spans="6:18" s="577" customFormat="1">
      <c r="F9497" s="545"/>
      <c r="H9497" s="545"/>
      <c r="J9497" s="545"/>
      <c r="O9497" s="578"/>
      <c r="P9497" s="547"/>
      <c r="Q9497" s="547"/>
      <c r="R9497" s="547"/>
    </row>
    <row r="9498" spans="6:18" s="577" customFormat="1">
      <c r="F9498" s="545"/>
      <c r="H9498" s="545"/>
      <c r="J9498" s="545"/>
      <c r="O9498" s="578"/>
      <c r="P9498" s="547"/>
      <c r="Q9498" s="547"/>
      <c r="R9498" s="547"/>
    </row>
    <row r="9499" spans="6:18" s="577" customFormat="1">
      <c r="F9499" s="545"/>
      <c r="H9499" s="545"/>
      <c r="J9499" s="545"/>
      <c r="O9499" s="578"/>
      <c r="P9499" s="547"/>
      <c r="Q9499" s="547"/>
      <c r="R9499" s="547"/>
    </row>
    <row r="9500" spans="6:18" s="577" customFormat="1">
      <c r="F9500" s="545"/>
      <c r="H9500" s="545"/>
      <c r="J9500" s="545"/>
      <c r="O9500" s="578"/>
      <c r="P9500" s="547"/>
      <c r="Q9500" s="547"/>
      <c r="R9500" s="547"/>
    </row>
    <row r="9501" spans="6:18" s="577" customFormat="1">
      <c r="F9501" s="545"/>
      <c r="H9501" s="545"/>
      <c r="J9501" s="545"/>
      <c r="O9501" s="578"/>
      <c r="P9501" s="547"/>
      <c r="Q9501" s="547"/>
      <c r="R9501" s="547"/>
    </row>
    <row r="9502" spans="6:18" s="577" customFormat="1">
      <c r="F9502" s="545"/>
      <c r="H9502" s="545"/>
      <c r="J9502" s="545"/>
      <c r="O9502" s="578"/>
      <c r="P9502" s="547"/>
      <c r="Q9502" s="547"/>
      <c r="R9502" s="547"/>
    </row>
    <row r="9503" spans="6:18" s="577" customFormat="1">
      <c r="F9503" s="545"/>
      <c r="H9503" s="545"/>
      <c r="J9503" s="545"/>
      <c r="O9503" s="578"/>
      <c r="P9503" s="547"/>
      <c r="Q9503" s="547"/>
      <c r="R9503" s="547"/>
    </row>
    <row r="9504" spans="6:18" s="577" customFormat="1">
      <c r="F9504" s="545"/>
      <c r="H9504" s="545"/>
      <c r="J9504" s="545"/>
      <c r="O9504" s="578"/>
      <c r="P9504" s="547"/>
      <c r="Q9504" s="547"/>
      <c r="R9504" s="547"/>
    </row>
    <row r="9505" spans="6:18" s="577" customFormat="1">
      <c r="F9505" s="545"/>
      <c r="H9505" s="545"/>
      <c r="J9505" s="545"/>
      <c r="O9505" s="578"/>
      <c r="P9505" s="547"/>
      <c r="Q9505" s="547"/>
      <c r="R9505" s="547"/>
    </row>
    <row r="9506" spans="6:18" s="577" customFormat="1">
      <c r="F9506" s="545"/>
      <c r="H9506" s="545"/>
      <c r="J9506" s="545"/>
      <c r="O9506" s="578"/>
      <c r="P9506" s="547"/>
      <c r="Q9506" s="547"/>
      <c r="R9506" s="547"/>
    </row>
    <row r="9507" spans="6:18" s="577" customFormat="1">
      <c r="F9507" s="545"/>
      <c r="H9507" s="545"/>
      <c r="J9507" s="545"/>
      <c r="O9507" s="578"/>
      <c r="P9507" s="547"/>
      <c r="Q9507" s="547"/>
      <c r="R9507" s="547"/>
    </row>
    <row r="9508" spans="6:18" s="577" customFormat="1">
      <c r="F9508" s="545"/>
      <c r="H9508" s="545"/>
      <c r="J9508" s="545"/>
      <c r="O9508" s="578"/>
      <c r="P9508" s="547"/>
      <c r="Q9508" s="547"/>
      <c r="R9508" s="547"/>
    </row>
    <row r="9509" spans="6:18" s="577" customFormat="1">
      <c r="F9509" s="545"/>
      <c r="H9509" s="545"/>
      <c r="J9509" s="545"/>
      <c r="O9509" s="578"/>
      <c r="P9509" s="547"/>
      <c r="Q9509" s="547"/>
      <c r="R9509" s="547"/>
    </row>
    <row r="9510" spans="6:18" s="577" customFormat="1">
      <c r="F9510" s="545"/>
      <c r="H9510" s="545"/>
      <c r="J9510" s="545"/>
      <c r="O9510" s="578"/>
      <c r="P9510" s="547"/>
      <c r="Q9510" s="547"/>
      <c r="R9510" s="547"/>
    </row>
    <row r="9511" spans="6:18" s="577" customFormat="1">
      <c r="F9511" s="545"/>
      <c r="H9511" s="545"/>
      <c r="J9511" s="545"/>
      <c r="O9511" s="578"/>
      <c r="P9511" s="547"/>
      <c r="Q9511" s="547"/>
      <c r="R9511" s="547"/>
    </row>
    <row r="9512" spans="6:18" s="577" customFormat="1">
      <c r="F9512" s="545"/>
      <c r="H9512" s="545"/>
      <c r="J9512" s="545"/>
      <c r="O9512" s="578"/>
      <c r="P9512" s="547"/>
      <c r="Q9512" s="547"/>
      <c r="R9512" s="547"/>
    </row>
    <row r="9513" spans="6:18" s="577" customFormat="1">
      <c r="F9513" s="545"/>
      <c r="H9513" s="545"/>
      <c r="J9513" s="545"/>
      <c r="O9513" s="578"/>
      <c r="P9513" s="547"/>
      <c r="Q9513" s="547"/>
      <c r="R9513" s="547"/>
    </row>
    <row r="9514" spans="6:18" s="577" customFormat="1">
      <c r="F9514" s="545"/>
      <c r="H9514" s="545"/>
      <c r="J9514" s="545"/>
      <c r="O9514" s="578"/>
      <c r="P9514" s="547"/>
      <c r="Q9514" s="547"/>
      <c r="R9514" s="547"/>
    </row>
    <row r="9515" spans="6:18" s="577" customFormat="1">
      <c r="F9515" s="545"/>
      <c r="H9515" s="545"/>
      <c r="J9515" s="545"/>
      <c r="O9515" s="578"/>
      <c r="P9515" s="547"/>
      <c r="Q9515" s="547"/>
      <c r="R9515" s="547"/>
    </row>
    <row r="9516" spans="6:18" s="577" customFormat="1">
      <c r="F9516" s="545"/>
      <c r="H9516" s="545"/>
      <c r="J9516" s="545"/>
      <c r="O9516" s="578"/>
      <c r="P9516" s="547"/>
      <c r="Q9516" s="547"/>
      <c r="R9516" s="547"/>
    </row>
    <row r="9517" spans="6:18" s="577" customFormat="1">
      <c r="F9517" s="545"/>
      <c r="H9517" s="545"/>
      <c r="J9517" s="545"/>
      <c r="O9517" s="578"/>
      <c r="P9517" s="547"/>
      <c r="Q9517" s="547"/>
      <c r="R9517" s="547"/>
    </row>
    <row r="9518" spans="6:18" s="577" customFormat="1">
      <c r="F9518" s="545"/>
      <c r="H9518" s="545"/>
      <c r="J9518" s="545"/>
      <c r="O9518" s="578"/>
      <c r="P9518" s="547"/>
      <c r="Q9518" s="547"/>
      <c r="R9518" s="547"/>
    </row>
    <row r="9519" spans="6:18" s="577" customFormat="1">
      <c r="F9519" s="545"/>
      <c r="H9519" s="545"/>
      <c r="J9519" s="545"/>
      <c r="O9519" s="578"/>
      <c r="P9519" s="547"/>
      <c r="Q9519" s="547"/>
      <c r="R9519" s="547"/>
    </row>
    <row r="9520" spans="6:18" s="577" customFormat="1">
      <c r="F9520" s="545"/>
      <c r="H9520" s="545"/>
      <c r="J9520" s="545"/>
      <c r="O9520" s="578"/>
      <c r="P9520" s="547"/>
      <c r="Q9520" s="547"/>
      <c r="R9520" s="547"/>
    </row>
    <row r="9521" spans="6:18" s="577" customFormat="1">
      <c r="F9521" s="545"/>
      <c r="H9521" s="545"/>
      <c r="J9521" s="545"/>
      <c r="O9521" s="578"/>
      <c r="P9521" s="547"/>
      <c r="Q9521" s="547"/>
      <c r="R9521" s="547"/>
    </row>
    <row r="9522" spans="6:18" s="577" customFormat="1">
      <c r="F9522" s="545"/>
      <c r="H9522" s="545"/>
      <c r="J9522" s="545"/>
      <c r="O9522" s="578"/>
      <c r="P9522" s="547"/>
      <c r="Q9522" s="547"/>
      <c r="R9522" s="547"/>
    </row>
    <row r="9523" spans="6:18" s="577" customFormat="1">
      <c r="F9523" s="545"/>
      <c r="H9523" s="545"/>
      <c r="J9523" s="545"/>
      <c r="O9523" s="578"/>
      <c r="P9523" s="547"/>
      <c r="Q9523" s="547"/>
      <c r="R9523" s="547"/>
    </row>
    <row r="9524" spans="6:18" s="577" customFormat="1">
      <c r="F9524" s="545"/>
      <c r="H9524" s="545"/>
      <c r="J9524" s="545"/>
      <c r="O9524" s="578"/>
      <c r="P9524" s="547"/>
      <c r="Q9524" s="547"/>
      <c r="R9524" s="547"/>
    </row>
    <row r="9525" spans="6:18" s="577" customFormat="1">
      <c r="F9525" s="545"/>
      <c r="H9525" s="545"/>
      <c r="J9525" s="545"/>
      <c r="O9525" s="578"/>
      <c r="P9525" s="547"/>
      <c r="Q9525" s="547"/>
      <c r="R9525" s="547"/>
    </row>
    <row r="9526" spans="6:18" s="577" customFormat="1">
      <c r="F9526" s="545"/>
      <c r="H9526" s="545"/>
      <c r="J9526" s="545"/>
      <c r="O9526" s="578"/>
      <c r="P9526" s="547"/>
      <c r="Q9526" s="547"/>
      <c r="R9526" s="547"/>
    </row>
    <row r="9527" spans="6:18" s="577" customFormat="1">
      <c r="F9527" s="545"/>
      <c r="H9527" s="545"/>
      <c r="J9527" s="545"/>
      <c r="O9527" s="578"/>
      <c r="P9527" s="547"/>
      <c r="Q9527" s="547"/>
      <c r="R9527" s="547"/>
    </row>
    <row r="9528" spans="6:18" s="577" customFormat="1">
      <c r="F9528" s="545"/>
      <c r="H9528" s="545"/>
      <c r="J9528" s="545"/>
      <c r="O9528" s="578"/>
      <c r="P9528" s="547"/>
      <c r="Q9528" s="547"/>
      <c r="R9528" s="547"/>
    </row>
    <row r="9529" spans="6:18" s="577" customFormat="1">
      <c r="F9529" s="545"/>
      <c r="H9529" s="545"/>
      <c r="J9529" s="545"/>
      <c r="O9529" s="578"/>
      <c r="P9529" s="547"/>
      <c r="Q9529" s="547"/>
      <c r="R9529" s="547"/>
    </row>
    <row r="9530" spans="6:18" s="577" customFormat="1">
      <c r="F9530" s="545"/>
      <c r="H9530" s="545"/>
      <c r="J9530" s="545"/>
      <c r="O9530" s="578"/>
      <c r="P9530" s="547"/>
      <c r="Q9530" s="547"/>
      <c r="R9530" s="547"/>
    </row>
    <row r="9531" spans="6:18" s="577" customFormat="1">
      <c r="F9531" s="545"/>
      <c r="H9531" s="545"/>
      <c r="J9531" s="545"/>
      <c r="O9531" s="578"/>
      <c r="P9531" s="547"/>
      <c r="Q9531" s="547"/>
      <c r="R9531" s="547"/>
    </row>
    <row r="9532" spans="6:18" s="577" customFormat="1">
      <c r="F9532" s="545"/>
      <c r="H9532" s="545"/>
      <c r="J9532" s="545"/>
      <c r="O9532" s="578"/>
      <c r="P9532" s="547"/>
      <c r="Q9532" s="547"/>
      <c r="R9532" s="547"/>
    </row>
    <row r="9533" spans="6:18" s="577" customFormat="1">
      <c r="F9533" s="545"/>
      <c r="H9533" s="545"/>
      <c r="J9533" s="545"/>
      <c r="O9533" s="578"/>
      <c r="P9533" s="547"/>
      <c r="Q9533" s="547"/>
      <c r="R9533" s="547"/>
    </row>
    <row r="9534" spans="6:18" s="577" customFormat="1">
      <c r="F9534" s="545"/>
      <c r="H9534" s="545"/>
      <c r="J9534" s="545"/>
      <c r="O9534" s="578"/>
      <c r="P9534" s="547"/>
      <c r="Q9534" s="547"/>
      <c r="R9534" s="547"/>
    </row>
    <row r="9535" spans="6:18" s="577" customFormat="1">
      <c r="F9535" s="545"/>
      <c r="H9535" s="545"/>
      <c r="J9535" s="545"/>
      <c r="O9535" s="578"/>
      <c r="P9535" s="547"/>
      <c r="Q9535" s="547"/>
      <c r="R9535" s="547"/>
    </row>
    <row r="9536" spans="6:18" s="577" customFormat="1">
      <c r="F9536" s="545"/>
      <c r="H9536" s="545"/>
      <c r="J9536" s="545"/>
      <c r="O9536" s="578"/>
      <c r="P9536" s="547"/>
      <c r="Q9536" s="547"/>
      <c r="R9536" s="547"/>
    </row>
    <row r="9537" spans="6:18" s="577" customFormat="1">
      <c r="F9537" s="545"/>
      <c r="H9537" s="545"/>
      <c r="J9537" s="545"/>
      <c r="O9537" s="578"/>
      <c r="P9537" s="547"/>
      <c r="Q9537" s="547"/>
      <c r="R9537" s="547"/>
    </row>
    <row r="9538" spans="6:18" s="577" customFormat="1">
      <c r="F9538" s="545"/>
      <c r="H9538" s="545"/>
      <c r="J9538" s="545"/>
      <c r="O9538" s="578"/>
      <c r="P9538" s="547"/>
      <c r="Q9538" s="547"/>
      <c r="R9538" s="547"/>
    </row>
    <row r="9539" spans="6:18" s="577" customFormat="1">
      <c r="F9539" s="545"/>
      <c r="H9539" s="545"/>
      <c r="J9539" s="545"/>
      <c r="O9539" s="578"/>
      <c r="P9539" s="547"/>
      <c r="Q9539" s="547"/>
      <c r="R9539" s="547"/>
    </row>
    <row r="9540" spans="6:18" s="577" customFormat="1">
      <c r="F9540" s="545"/>
      <c r="H9540" s="545"/>
      <c r="J9540" s="545"/>
      <c r="O9540" s="578"/>
      <c r="P9540" s="547"/>
      <c r="Q9540" s="547"/>
      <c r="R9540" s="547"/>
    </row>
    <row r="9541" spans="6:18" s="577" customFormat="1">
      <c r="F9541" s="545"/>
      <c r="H9541" s="545"/>
      <c r="J9541" s="545"/>
      <c r="O9541" s="578"/>
      <c r="P9541" s="547"/>
      <c r="Q9541" s="547"/>
      <c r="R9541" s="547"/>
    </row>
    <row r="9542" spans="6:18" s="577" customFormat="1">
      <c r="F9542" s="545"/>
      <c r="H9542" s="545"/>
      <c r="J9542" s="545"/>
      <c r="O9542" s="578"/>
      <c r="P9542" s="547"/>
      <c r="Q9542" s="547"/>
      <c r="R9542" s="547"/>
    </row>
    <row r="9543" spans="6:18" s="577" customFormat="1">
      <c r="F9543" s="545"/>
      <c r="H9543" s="545"/>
      <c r="J9543" s="545"/>
      <c r="O9543" s="578"/>
      <c r="P9543" s="547"/>
      <c r="Q9543" s="547"/>
      <c r="R9543" s="547"/>
    </row>
    <row r="9544" spans="6:18" s="577" customFormat="1">
      <c r="F9544" s="545"/>
      <c r="H9544" s="545"/>
      <c r="J9544" s="545"/>
      <c r="O9544" s="578"/>
      <c r="P9544" s="547"/>
      <c r="Q9544" s="547"/>
      <c r="R9544" s="547"/>
    </row>
    <row r="9545" spans="6:18" s="577" customFormat="1">
      <c r="F9545" s="545"/>
      <c r="H9545" s="545"/>
      <c r="J9545" s="545"/>
      <c r="O9545" s="578"/>
      <c r="P9545" s="547"/>
      <c r="Q9545" s="547"/>
      <c r="R9545" s="547"/>
    </row>
    <row r="9546" spans="6:18" s="577" customFormat="1">
      <c r="F9546" s="545"/>
      <c r="H9546" s="545"/>
      <c r="J9546" s="545"/>
      <c r="O9546" s="578"/>
      <c r="P9546" s="547"/>
      <c r="Q9546" s="547"/>
      <c r="R9546" s="547"/>
    </row>
    <row r="9547" spans="6:18" s="577" customFormat="1">
      <c r="F9547" s="545"/>
      <c r="H9547" s="545"/>
      <c r="J9547" s="545"/>
      <c r="O9547" s="578"/>
      <c r="P9547" s="547"/>
      <c r="Q9547" s="547"/>
      <c r="R9547" s="547"/>
    </row>
    <row r="9548" spans="6:18" s="577" customFormat="1">
      <c r="F9548" s="545"/>
      <c r="H9548" s="545"/>
      <c r="J9548" s="545"/>
      <c r="O9548" s="578"/>
      <c r="P9548" s="547"/>
      <c r="Q9548" s="547"/>
      <c r="R9548" s="547"/>
    </row>
    <row r="9549" spans="6:18" s="577" customFormat="1">
      <c r="F9549" s="545"/>
      <c r="H9549" s="545"/>
      <c r="J9549" s="545"/>
      <c r="O9549" s="578"/>
      <c r="P9549" s="547"/>
      <c r="Q9549" s="547"/>
      <c r="R9549" s="547"/>
    </row>
    <row r="9550" spans="6:18" s="577" customFormat="1">
      <c r="F9550" s="545"/>
      <c r="H9550" s="545"/>
      <c r="J9550" s="545"/>
      <c r="O9550" s="578"/>
      <c r="P9550" s="547"/>
      <c r="Q9550" s="547"/>
      <c r="R9550" s="547"/>
    </row>
    <row r="9551" spans="6:18" s="577" customFormat="1">
      <c r="F9551" s="545"/>
      <c r="H9551" s="545"/>
      <c r="J9551" s="545"/>
      <c r="O9551" s="578"/>
      <c r="P9551" s="547"/>
      <c r="Q9551" s="547"/>
      <c r="R9551" s="547"/>
    </row>
    <row r="9552" spans="6:18" s="577" customFormat="1">
      <c r="F9552" s="545"/>
      <c r="H9552" s="545"/>
      <c r="J9552" s="545"/>
      <c r="O9552" s="578"/>
      <c r="P9552" s="547"/>
      <c r="Q9552" s="547"/>
      <c r="R9552" s="547"/>
    </row>
    <row r="9553" spans="6:18" s="577" customFormat="1">
      <c r="F9553" s="545"/>
      <c r="H9553" s="545"/>
      <c r="J9553" s="545"/>
      <c r="O9553" s="578"/>
      <c r="P9553" s="547"/>
      <c r="Q9553" s="547"/>
      <c r="R9553" s="547"/>
    </row>
    <row r="9554" spans="6:18" s="577" customFormat="1">
      <c r="F9554" s="545"/>
      <c r="H9554" s="545"/>
      <c r="J9554" s="545"/>
      <c r="O9554" s="578"/>
      <c r="P9554" s="547"/>
      <c r="Q9554" s="547"/>
      <c r="R9554" s="547"/>
    </row>
    <row r="9555" spans="6:18" s="577" customFormat="1">
      <c r="F9555" s="545"/>
      <c r="H9555" s="545"/>
      <c r="J9555" s="545"/>
      <c r="O9555" s="578"/>
      <c r="P9555" s="547"/>
      <c r="Q9555" s="547"/>
      <c r="R9555" s="547"/>
    </row>
    <row r="9556" spans="6:18" s="577" customFormat="1">
      <c r="F9556" s="545"/>
      <c r="H9556" s="545"/>
      <c r="J9556" s="545"/>
      <c r="O9556" s="578"/>
      <c r="P9556" s="547"/>
      <c r="Q9556" s="547"/>
      <c r="R9556" s="547"/>
    </row>
    <row r="9557" spans="6:18" s="577" customFormat="1">
      <c r="F9557" s="545"/>
      <c r="H9557" s="545"/>
      <c r="J9557" s="545"/>
      <c r="O9557" s="578"/>
      <c r="P9557" s="547"/>
      <c r="Q9557" s="547"/>
      <c r="R9557" s="547"/>
    </row>
    <row r="9558" spans="6:18" s="577" customFormat="1">
      <c r="F9558" s="545"/>
      <c r="H9558" s="545"/>
      <c r="J9558" s="545"/>
      <c r="O9558" s="578"/>
      <c r="P9558" s="547"/>
      <c r="Q9558" s="547"/>
      <c r="R9558" s="547"/>
    </row>
    <row r="9559" spans="6:18" s="577" customFormat="1">
      <c r="F9559" s="545"/>
      <c r="H9559" s="545"/>
      <c r="J9559" s="545"/>
      <c r="O9559" s="578"/>
      <c r="P9559" s="547"/>
      <c r="Q9559" s="547"/>
      <c r="R9559" s="547"/>
    </row>
    <row r="9560" spans="6:18" s="577" customFormat="1">
      <c r="F9560" s="545"/>
      <c r="H9560" s="545"/>
      <c r="J9560" s="545"/>
      <c r="O9560" s="578"/>
      <c r="P9560" s="547"/>
      <c r="Q9560" s="547"/>
      <c r="R9560" s="547"/>
    </row>
    <row r="9561" spans="6:18" s="577" customFormat="1">
      <c r="F9561" s="545"/>
      <c r="H9561" s="545"/>
      <c r="J9561" s="545"/>
      <c r="O9561" s="578"/>
      <c r="P9561" s="547"/>
      <c r="Q9561" s="547"/>
      <c r="R9561" s="547"/>
    </row>
    <row r="9562" spans="6:18" s="577" customFormat="1">
      <c r="F9562" s="545"/>
      <c r="H9562" s="545"/>
      <c r="J9562" s="545"/>
      <c r="O9562" s="578"/>
      <c r="P9562" s="547"/>
      <c r="Q9562" s="547"/>
      <c r="R9562" s="547"/>
    </row>
    <row r="9563" spans="6:18" s="577" customFormat="1">
      <c r="F9563" s="545"/>
      <c r="H9563" s="545"/>
      <c r="J9563" s="545"/>
      <c r="O9563" s="578"/>
      <c r="P9563" s="547"/>
      <c r="Q9563" s="547"/>
      <c r="R9563" s="547"/>
    </row>
    <row r="9564" spans="6:18" s="577" customFormat="1">
      <c r="F9564" s="545"/>
      <c r="H9564" s="545"/>
      <c r="J9564" s="545"/>
      <c r="O9564" s="578"/>
      <c r="P9564" s="547"/>
      <c r="Q9564" s="547"/>
      <c r="R9564" s="547"/>
    </row>
    <row r="9565" spans="6:18" s="577" customFormat="1">
      <c r="F9565" s="545"/>
      <c r="H9565" s="545"/>
      <c r="J9565" s="545"/>
      <c r="O9565" s="578"/>
      <c r="P9565" s="547"/>
      <c r="Q9565" s="547"/>
      <c r="R9565" s="547"/>
    </row>
    <row r="9566" spans="6:18" s="577" customFormat="1">
      <c r="F9566" s="545"/>
      <c r="H9566" s="545"/>
      <c r="J9566" s="545"/>
      <c r="O9566" s="578"/>
      <c r="P9566" s="547"/>
      <c r="Q9566" s="547"/>
      <c r="R9566" s="547"/>
    </row>
    <row r="9567" spans="6:18" s="577" customFormat="1">
      <c r="F9567" s="545"/>
      <c r="H9567" s="545"/>
      <c r="J9567" s="545"/>
      <c r="O9567" s="578"/>
      <c r="P9567" s="547"/>
      <c r="Q9567" s="547"/>
      <c r="R9567" s="547"/>
    </row>
    <row r="9568" spans="6:18" s="577" customFormat="1">
      <c r="F9568" s="545"/>
      <c r="H9568" s="545"/>
      <c r="J9568" s="545"/>
      <c r="O9568" s="578"/>
      <c r="P9568" s="547"/>
      <c r="Q9568" s="547"/>
      <c r="R9568" s="547"/>
    </row>
    <row r="9569" spans="6:18" s="577" customFormat="1">
      <c r="F9569" s="545"/>
      <c r="H9569" s="545"/>
      <c r="J9569" s="545"/>
      <c r="O9569" s="578"/>
      <c r="P9569" s="547"/>
      <c r="Q9569" s="547"/>
      <c r="R9569" s="547"/>
    </row>
    <row r="9570" spans="6:18" s="577" customFormat="1">
      <c r="F9570" s="545"/>
      <c r="H9570" s="545"/>
      <c r="J9570" s="545"/>
      <c r="O9570" s="578"/>
      <c r="P9570" s="547"/>
      <c r="Q9570" s="547"/>
      <c r="R9570" s="547"/>
    </row>
    <row r="9571" spans="6:18" s="577" customFormat="1">
      <c r="F9571" s="545"/>
      <c r="H9571" s="545"/>
      <c r="J9571" s="545"/>
      <c r="O9571" s="578"/>
      <c r="P9571" s="547"/>
      <c r="Q9571" s="547"/>
      <c r="R9571" s="547"/>
    </row>
    <row r="9572" spans="6:18" s="577" customFormat="1">
      <c r="F9572" s="545"/>
      <c r="H9572" s="545"/>
      <c r="J9572" s="545"/>
      <c r="O9572" s="578"/>
      <c r="P9572" s="547"/>
      <c r="Q9572" s="547"/>
      <c r="R9572" s="547"/>
    </row>
    <row r="9573" spans="6:18" s="577" customFormat="1">
      <c r="F9573" s="545"/>
      <c r="H9573" s="545"/>
      <c r="J9573" s="545"/>
      <c r="O9573" s="578"/>
      <c r="P9573" s="547"/>
      <c r="Q9573" s="547"/>
      <c r="R9573" s="547"/>
    </row>
    <row r="9574" spans="6:18" s="577" customFormat="1">
      <c r="F9574" s="545"/>
      <c r="H9574" s="545"/>
      <c r="J9574" s="545"/>
      <c r="O9574" s="578"/>
      <c r="P9574" s="547"/>
      <c r="Q9574" s="547"/>
      <c r="R9574" s="547"/>
    </row>
    <row r="9575" spans="6:18" s="577" customFormat="1">
      <c r="F9575" s="545"/>
      <c r="H9575" s="545"/>
      <c r="J9575" s="545"/>
      <c r="O9575" s="578"/>
      <c r="P9575" s="547"/>
      <c r="Q9575" s="547"/>
      <c r="R9575" s="547"/>
    </row>
    <row r="9576" spans="6:18" s="577" customFormat="1">
      <c r="F9576" s="545"/>
      <c r="H9576" s="545"/>
      <c r="J9576" s="545"/>
      <c r="O9576" s="578"/>
      <c r="P9576" s="547"/>
      <c r="Q9576" s="547"/>
      <c r="R9576" s="547"/>
    </row>
    <row r="9577" spans="6:18" s="577" customFormat="1">
      <c r="F9577" s="545"/>
      <c r="H9577" s="545"/>
      <c r="J9577" s="545"/>
      <c r="O9577" s="578"/>
      <c r="P9577" s="547"/>
      <c r="Q9577" s="547"/>
      <c r="R9577" s="547"/>
    </row>
    <row r="9578" spans="6:18" s="577" customFormat="1">
      <c r="F9578" s="545"/>
      <c r="H9578" s="545"/>
      <c r="J9578" s="545"/>
      <c r="O9578" s="578"/>
      <c r="P9578" s="547"/>
      <c r="Q9578" s="547"/>
      <c r="R9578" s="547"/>
    </row>
    <row r="9579" spans="6:18" s="577" customFormat="1">
      <c r="F9579" s="545"/>
      <c r="H9579" s="545"/>
      <c r="J9579" s="545"/>
      <c r="O9579" s="578"/>
      <c r="P9579" s="547"/>
      <c r="Q9579" s="547"/>
      <c r="R9579" s="547"/>
    </row>
    <row r="9580" spans="6:18" s="577" customFormat="1">
      <c r="F9580" s="545"/>
      <c r="H9580" s="545"/>
      <c r="J9580" s="545"/>
      <c r="O9580" s="578"/>
      <c r="P9580" s="547"/>
      <c r="Q9580" s="547"/>
      <c r="R9580" s="547"/>
    </row>
    <row r="9581" spans="6:18" s="577" customFormat="1">
      <c r="F9581" s="545"/>
      <c r="H9581" s="545"/>
      <c r="J9581" s="545"/>
      <c r="O9581" s="578"/>
      <c r="P9581" s="547"/>
      <c r="Q9581" s="547"/>
      <c r="R9581" s="547"/>
    </row>
    <row r="9582" spans="6:18" s="577" customFormat="1">
      <c r="F9582" s="545"/>
      <c r="H9582" s="545"/>
      <c r="J9582" s="545"/>
      <c r="O9582" s="578"/>
      <c r="P9582" s="547"/>
      <c r="Q9582" s="547"/>
      <c r="R9582" s="547"/>
    </row>
    <row r="9583" spans="6:18" s="577" customFormat="1">
      <c r="F9583" s="545"/>
      <c r="H9583" s="545"/>
      <c r="J9583" s="545"/>
      <c r="O9583" s="578"/>
      <c r="P9583" s="547"/>
      <c r="Q9583" s="547"/>
      <c r="R9583" s="547"/>
    </row>
    <row r="9584" spans="6:18" s="577" customFormat="1">
      <c r="F9584" s="545"/>
      <c r="H9584" s="545"/>
      <c r="J9584" s="545"/>
      <c r="O9584" s="578"/>
      <c r="P9584" s="547"/>
      <c r="Q9584" s="547"/>
      <c r="R9584" s="547"/>
    </row>
    <row r="9585" spans="6:18" s="577" customFormat="1">
      <c r="F9585" s="545"/>
      <c r="H9585" s="545"/>
      <c r="J9585" s="545"/>
      <c r="O9585" s="578"/>
      <c r="P9585" s="547"/>
      <c r="Q9585" s="547"/>
      <c r="R9585" s="547"/>
    </row>
    <row r="9586" spans="6:18" s="577" customFormat="1">
      <c r="F9586" s="545"/>
      <c r="H9586" s="545"/>
      <c r="J9586" s="545"/>
      <c r="O9586" s="578"/>
      <c r="P9586" s="547"/>
      <c r="Q9586" s="547"/>
      <c r="R9586" s="547"/>
    </row>
    <row r="9587" spans="6:18" s="577" customFormat="1">
      <c r="F9587" s="545"/>
      <c r="H9587" s="545"/>
      <c r="J9587" s="545"/>
      <c r="O9587" s="578"/>
      <c r="P9587" s="547"/>
      <c r="Q9587" s="547"/>
      <c r="R9587" s="547"/>
    </row>
    <row r="9588" spans="6:18" s="577" customFormat="1">
      <c r="F9588" s="545"/>
      <c r="H9588" s="545"/>
      <c r="J9588" s="545"/>
      <c r="O9588" s="578"/>
      <c r="P9588" s="547"/>
      <c r="Q9588" s="547"/>
      <c r="R9588" s="547"/>
    </row>
    <row r="9589" spans="6:18" s="577" customFormat="1">
      <c r="F9589" s="545"/>
      <c r="H9589" s="545"/>
      <c r="J9589" s="545"/>
      <c r="O9589" s="578"/>
      <c r="P9589" s="547"/>
      <c r="Q9589" s="547"/>
      <c r="R9589" s="547"/>
    </row>
    <row r="9590" spans="6:18" s="577" customFormat="1">
      <c r="F9590" s="545"/>
      <c r="H9590" s="545"/>
      <c r="J9590" s="545"/>
      <c r="O9590" s="578"/>
      <c r="P9590" s="547"/>
      <c r="Q9590" s="547"/>
      <c r="R9590" s="547"/>
    </row>
    <row r="9591" spans="6:18" s="577" customFormat="1">
      <c r="F9591" s="545"/>
      <c r="H9591" s="545"/>
      <c r="J9591" s="545"/>
      <c r="O9591" s="578"/>
      <c r="P9591" s="547"/>
      <c r="Q9591" s="547"/>
      <c r="R9591" s="547"/>
    </row>
    <row r="9592" spans="6:18" s="577" customFormat="1">
      <c r="F9592" s="545"/>
      <c r="H9592" s="545"/>
      <c r="J9592" s="545"/>
      <c r="O9592" s="578"/>
      <c r="P9592" s="547"/>
      <c r="Q9592" s="547"/>
      <c r="R9592" s="547"/>
    </row>
    <row r="9593" spans="6:18" s="577" customFormat="1">
      <c r="F9593" s="545"/>
      <c r="H9593" s="545"/>
      <c r="J9593" s="545"/>
      <c r="O9593" s="578"/>
      <c r="P9593" s="547"/>
      <c r="Q9593" s="547"/>
      <c r="R9593" s="547"/>
    </row>
    <row r="9594" spans="6:18" s="577" customFormat="1">
      <c r="F9594" s="545"/>
      <c r="H9594" s="545"/>
      <c r="J9594" s="545"/>
      <c r="O9594" s="578"/>
      <c r="P9594" s="547"/>
      <c r="Q9594" s="547"/>
      <c r="R9594" s="547"/>
    </row>
    <row r="9595" spans="6:18" s="577" customFormat="1">
      <c r="F9595" s="545"/>
      <c r="H9595" s="545"/>
      <c r="J9595" s="545"/>
      <c r="O9595" s="578"/>
      <c r="P9595" s="547"/>
      <c r="Q9595" s="547"/>
      <c r="R9595" s="547"/>
    </row>
    <row r="9596" spans="6:18" s="577" customFormat="1">
      <c r="F9596" s="545"/>
      <c r="H9596" s="545"/>
      <c r="J9596" s="545"/>
      <c r="O9596" s="578"/>
      <c r="P9596" s="547"/>
      <c r="Q9596" s="547"/>
      <c r="R9596" s="547"/>
    </row>
    <row r="9597" spans="6:18" s="577" customFormat="1">
      <c r="F9597" s="545"/>
      <c r="H9597" s="545"/>
      <c r="J9597" s="545"/>
      <c r="O9597" s="578"/>
      <c r="P9597" s="547"/>
      <c r="Q9597" s="547"/>
      <c r="R9597" s="547"/>
    </row>
    <row r="9598" spans="6:18" s="577" customFormat="1">
      <c r="F9598" s="545"/>
      <c r="H9598" s="545"/>
      <c r="J9598" s="545"/>
      <c r="O9598" s="578"/>
      <c r="P9598" s="547"/>
      <c r="Q9598" s="547"/>
      <c r="R9598" s="547"/>
    </row>
    <row r="9599" spans="6:18" s="577" customFormat="1">
      <c r="F9599" s="545"/>
      <c r="H9599" s="545"/>
      <c r="J9599" s="545"/>
      <c r="O9599" s="578"/>
      <c r="P9599" s="547"/>
      <c r="Q9599" s="547"/>
      <c r="R9599" s="547"/>
    </row>
    <row r="9600" spans="6:18" s="577" customFormat="1">
      <c r="F9600" s="545"/>
      <c r="H9600" s="545"/>
      <c r="J9600" s="545"/>
      <c r="O9600" s="578"/>
      <c r="P9600" s="547"/>
      <c r="Q9600" s="547"/>
      <c r="R9600" s="547"/>
    </row>
    <row r="9601" spans="6:18" s="577" customFormat="1">
      <c r="F9601" s="545"/>
      <c r="H9601" s="545"/>
      <c r="J9601" s="545"/>
      <c r="O9601" s="578"/>
      <c r="P9601" s="547"/>
      <c r="Q9601" s="547"/>
      <c r="R9601" s="547"/>
    </row>
    <row r="9602" spans="6:18" s="577" customFormat="1">
      <c r="F9602" s="545"/>
      <c r="H9602" s="545"/>
      <c r="J9602" s="545"/>
      <c r="O9602" s="578"/>
      <c r="P9602" s="547"/>
      <c r="Q9602" s="547"/>
      <c r="R9602" s="547"/>
    </row>
    <row r="9603" spans="6:18" s="577" customFormat="1">
      <c r="F9603" s="545"/>
      <c r="H9603" s="545"/>
      <c r="J9603" s="545"/>
      <c r="O9603" s="578"/>
      <c r="P9603" s="547"/>
      <c r="Q9603" s="547"/>
      <c r="R9603" s="547"/>
    </row>
    <row r="9604" spans="6:18" s="577" customFormat="1">
      <c r="F9604" s="545"/>
      <c r="H9604" s="545"/>
      <c r="J9604" s="545"/>
      <c r="O9604" s="578"/>
      <c r="P9604" s="547"/>
      <c r="Q9604" s="547"/>
      <c r="R9604" s="547"/>
    </row>
    <row r="9605" spans="6:18" s="577" customFormat="1">
      <c r="F9605" s="545"/>
      <c r="H9605" s="545"/>
      <c r="J9605" s="545"/>
      <c r="O9605" s="578"/>
      <c r="P9605" s="547"/>
      <c r="Q9605" s="547"/>
      <c r="R9605" s="547"/>
    </row>
    <row r="9606" spans="6:18" s="577" customFormat="1">
      <c r="F9606" s="545"/>
      <c r="H9606" s="545"/>
      <c r="J9606" s="545"/>
      <c r="O9606" s="578"/>
      <c r="P9606" s="547"/>
      <c r="Q9606" s="547"/>
      <c r="R9606" s="547"/>
    </row>
    <row r="9607" spans="6:18" s="577" customFormat="1">
      <c r="F9607" s="545"/>
      <c r="H9607" s="545"/>
      <c r="J9607" s="545"/>
      <c r="O9607" s="578"/>
      <c r="P9607" s="547"/>
      <c r="Q9607" s="547"/>
      <c r="R9607" s="547"/>
    </row>
    <row r="9608" spans="6:18" s="577" customFormat="1">
      <c r="F9608" s="545"/>
      <c r="H9608" s="545"/>
      <c r="J9608" s="545"/>
      <c r="O9608" s="578"/>
      <c r="P9608" s="547"/>
      <c r="Q9608" s="547"/>
      <c r="R9608" s="547"/>
    </row>
    <row r="9609" spans="6:18" s="577" customFormat="1">
      <c r="F9609" s="545"/>
      <c r="H9609" s="545"/>
      <c r="J9609" s="545"/>
      <c r="O9609" s="578"/>
      <c r="P9609" s="547"/>
      <c r="Q9609" s="547"/>
      <c r="R9609" s="547"/>
    </row>
    <row r="9610" spans="6:18" s="577" customFormat="1">
      <c r="F9610" s="545"/>
      <c r="H9610" s="545"/>
      <c r="J9610" s="545"/>
      <c r="O9610" s="578"/>
      <c r="P9610" s="547"/>
      <c r="Q9610" s="547"/>
      <c r="R9610" s="547"/>
    </row>
    <row r="9611" spans="6:18" s="577" customFormat="1">
      <c r="F9611" s="545"/>
      <c r="H9611" s="545"/>
      <c r="J9611" s="545"/>
      <c r="O9611" s="578"/>
      <c r="P9611" s="547"/>
      <c r="Q9611" s="547"/>
      <c r="R9611" s="547"/>
    </row>
    <row r="9612" spans="6:18" s="577" customFormat="1">
      <c r="F9612" s="545"/>
      <c r="H9612" s="545"/>
      <c r="J9612" s="545"/>
      <c r="O9612" s="578"/>
      <c r="P9612" s="547"/>
      <c r="Q9612" s="547"/>
      <c r="R9612" s="547"/>
    </row>
    <row r="9613" spans="6:18" s="577" customFormat="1">
      <c r="F9613" s="545"/>
      <c r="H9613" s="545"/>
      <c r="J9613" s="545"/>
      <c r="O9613" s="578"/>
      <c r="P9613" s="547"/>
      <c r="Q9613" s="547"/>
      <c r="R9613" s="547"/>
    </row>
    <row r="9614" spans="6:18" s="577" customFormat="1">
      <c r="F9614" s="545"/>
      <c r="H9614" s="545"/>
      <c r="J9614" s="545"/>
      <c r="O9614" s="578"/>
      <c r="P9614" s="547"/>
      <c r="Q9614" s="547"/>
      <c r="R9614" s="547"/>
    </row>
    <row r="9615" spans="6:18" s="577" customFormat="1">
      <c r="F9615" s="545"/>
      <c r="H9615" s="545"/>
      <c r="J9615" s="545"/>
      <c r="O9615" s="578"/>
      <c r="P9615" s="547"/>
      <c r="Q9615" s="547"/>
      <c r="R9615" s="547"/>
    </row>
    <row r="9616" spans="6:18" s="577" customFormat="1">
      <c r="F9616" s="545"/>
      <c r="H9616" s="545"/>
      <c r="J9616" s="545"/>
      <c r="O9616" s="578"/>
      <c r="P9616" s="547"/>
      <c r="Q9616" s="547"/>
      <c r="R9616" s="547"/>
    </row>
    <row r="9617" spans="6:18" s="577" customFormat="1">
      <c r="F9617" s="545"/>
      <c r="H9617" s="545"/>
      <c r="J9617" s="545"/>
      <c r="O9617" s="578"/>
      <c r="P9617" s="547"/>
      <c r="Q9617" s="547"/>
      <c r="R9617" s="547"/>
    </row>
    <row r="9618" spans="6:18" s="577" customFormat="1">
      <c r="F9618" s="545"/>
      <c r="H9618" s="545"/>
      <c r="J9618" s="545"/>
      <c r="O9618" s="578"/>
      <c r="P9618" s="547"/>
      <c r="Q9618" s="547"/>
      <c r="R9618" s="547"/>
    </row>
    <row r="9619" spans="6:18" s="577" customFormat="1">
      <c r="F9619" s="545"/>
      <c r="H9619" s="545"/>
      <c r="J9619" s="545"/>
      <c r="O9619" s="578"/>
      <c r="P9619" s="547"/>
      <c r="Q9619" s="547"/>
      <c r="R9619" s="547"/>
    </row>
    <row r="9620" spans="6:18" s="577" customFormat="1">
      <c r="F9620" s="545"/>
      <c r="H9620" s="545"/>
      <c r="J9620" s="545"/>
      <c r="O9620" s="578"/>
      <c r="P9620" s="547"/>
      <c r="Q9620" s="547"/>
      <c r="R9620" s="547"/>
    </row>
    <row r="9621" spans="6:18" s="577" customFormat="1">
      <c r="F9621" s="545"/>
      <c r="H9621" s="545"/>
      <c r="J9621" s="545"/>
      <c r="O9621" s="578"/>
      <c r="P9621" s="547"/>
      <c r="Q9621" s="547"/>
      <c r="R9621" s="547"/>
    </row>
    <row r="9622" spans="6:18" s="577" customFormat="1">
      <c r="F9622" s="545"/>
      <c r="H9622" s="545"/>
      <c r="J9622" s="545"/>
      <c r="O9622" s="578"/>
      <c r="P9622" s="547"/>
      <c r="Q9622" s="547"/>
      <c r="R9622" s="547"/>
    </row>
    <row r="9623" spans="6:18" s="577" customFormat="1">
      <c r="F9623" s="545"/>
      <c r="H9623" s="545"/>
      <c r="J9623" s="545"/>
      <c r="O9623" s="578"/>
      <c r="P9623" s="547"/>
      <c r="Q9623" s="547"/>
      <c r="R9623" s="547"/>
    </row>
    <row r="9624" spans="6:18" s="577" customFormat="1">
      <c r="F9624" s="545"/>
      <c r="H9624" s="545"/>
      <c r="J9624" s="545"/>
      <c r="O9624" s="578"/>
      <c r="P9624" s="547"/>
      <c r="Q9624" s="547"/>
      <c r="R9624" s="547"/>
    </row>
    <row r="9625" spans="6:18" s="577" customFormat="1">
      <c r="F9625" s="545"/>
      <c r="H9625" s="545"/>
      <c r="J9625" s="545"/>
      <c r="O9625" s="578"/>
      <c r="P9625" s="547"/>
      <c r="Q9625" s="547"/>
      <c r="R9625" s="547"/>
    </row>
    <row r="9626" spans="6:18" s="577" customFormat="1">
      <c r="F9626" s="545"/>
      <c r="H9626" s="545"/>
      <c r="J9626" s="545"/>
      <c r="O9626" s="578"/>
      <c r="P9626" s="547"/>
      <c r="Q9626" s="547"/>
      <c r="R9626" s="547"/>
    </row>
    <row r="9627" spans="6:18" s="577" customFormat="1">
      <c r="F9627" s="545"/>
      <c r="H9627" s="545"/>
      <c r="J9627" s="545"/>
      <c r="O9627" s="578"/>
      <c r="P9627" s="547"/>
      <c r="Q9627" s="547"/>
      <c r="R9627" s="547"/>
    </row>
    <row r="9628" spans="6:18" s="577" customFormat="1">
      <c r="F9628" s="545"/>
      <c r="H9628" s="545"/>
      <c r="J9628" s="545"/>
      <c r="O9628" s="578"/>
      <c r="P9628" s="547"/>
      <c r="Q9628" s="547"/>
      <c r="R9628" s="547"/>
    </row>
    <row r="9629" spans="6:18" s="577" customFormat="1">
      <c r="F9629" s="545"/>
      <c r="H9629" s="545"/>
      <c r="J9629" s="545"/>
      <c r="O9629" s="578"/>
      <c r="P9629" s="547"/>
      <c r="Q9629" s="547"/>
      <c r="R9629" s="547"/>
    </row>
    <row r="9630" spans="6:18" s="577" customFormat="1">
      <c r="F9630" s="545"/>
      <c r="H9630" s="545"/>
      <c r="J9630" s="545"/>
      <c r="O9630" s="578"/>
      <c r="P9630" s="547"/>
      <c r="Q9630" s="547"/>
      <c r="R9630" s="547"/>
    </row>
    <row r="9631" spans="6:18" s="577" customFormat="1">
      <c r="F9631" s="545"/>
      <c r="H9631" s="545"/>
      <c r="J9631" s="545"/>
      <c r="O9631" s="578"/>
      <c r="P9631" s="547"/>
      <c r="Q9631" s="547"/>
      <c r="R9631" s="547"/>
    </row>
    <row r="9632" spans="6:18" s="577" customFormat="1">
      <c r="F9632" s="545"/>
      <c r="H9632" s="545"/>
      <c r="J9632" s="545"/>
      <c r="O9632" s="578"/>
      <c r="P9632" s="547"/>
      <c r="Q9632" s="547"/>
      <c r="R9632" s="547"/>
    </row>
    <row r="9633" spans="6:18" s="577" customFormat="1">
      <c r="F9633" s="545"/>
      <c r="H9633" s="545"/>
      <c r="J9633" s="545"/>
      <c r="O9633" s="578"/>
      <c r="P9633" s="547"/>
      <c r="Q9633" s="547"/>
      <c r="R9633" s="547"/>
    </row>
    <row r="9634" spans="6:18" s="577" customFormat="1">
      <c r="F9634" s="545"/>
      <c r="H9634" s="545"/>
      <c r="J9634" s="545"/>
      <c r="O9634" s="578"/>
      <c r="P9634" s="547"/>
      <c r="Q9634" s="547"/>
      <c r="R9634" s="547"/>
    </row>
    <row r="9635" spans="6:18" s="577" customFormat="1">
      <c r="F9635" s="545"/>
      <c r="H9635" s="545"/>
      <c r="J9635" s="545"/>
      <c r="O9635" s="578"/>
      <c r="P9635" s="547"/>
      <c r="Q9635" s="547"/>
      <c r="R9635" s="547"/>
    </row>
    <row r="9636" spans="6:18" s="577" customFormat="1">
      <c r="F9636" s="545"/>
      <c r="H9636" s="545"/>
      <c r="J9636" s="545"/>
      <c r="O9636" s="578"/>
      <c r="P9636" s="547"/>
      <c r="Q9636" s="547"/>
      <c r="R9636" s="547"/>
    </row>
    <row r="9637" spans="6:18" s="577" customFormat="1">
      <c r="F9637" s="545"/>
      <c r="H9637" s="545"/>
      <c r="J9637" s="545"/>
      <c r="O9637" s="578"/>
      <c r="P9637" s="547"/>
      <c r="Q9637" s="547"/>
      <c r="R9637" s="547"/>
    </row>
    <row r="9638" spans="6:18" s="577" customFormat="1">
      <c r="F9638" s="545"/>
      <c r="H9638" s="545"/>
      <c r="J9638" s="545"/>
      <c r="O9638" s="578"/>
      <c r="P9638" s="547"/>
      <c r="Q9638" s="547"/>
      <c r="R9638" s="547"/>
    </row>
    <row r="9639" spans="6:18" s="577" customFormat="1">
      <c r="F9639" s="545"/>
      <c r="H9639" s="545"/>
      <c r="J9639" s="545"/>
      <c r="O9639" s="578"/>
      <c r="P9639" s="547"/>
      <c r="Q9639" s="547"/>
      <c r="R9639" s="547"/>
    </row>
    <row r="9640" spans="6:18" s="577" customFormat="1">
      <c r="F9640" s="545"/>
      <c r="H9640" s="545"/>
      <c r="J9640" s="545"/>
      <c r="O9640" s="578"/>
      <c r="P9640" s="547"/>
      <c r="Q9640" s="547"/>
      <c r="R9640" s="547"/>
    </row>
    <row r="9641" spans="6:18" s="577" customFormat="1">
      <c r="F9641" s="545"/>
      <c r="H9641" s="545"/>
      <c r="J9641" s="545"/>
      <c r="O9641" s="578"/>
      <c r="P9641" s="547"/>
      <c r="Q9641" s="547"/>
      <c r="R9641" s="547"/>
    </row>
    <row r="9642" spans="6:18" s="577" customFormat="1">
      <c r="F9642" s="545"/>
      <c r="H9642" s="545"/>
      <c r="J9642" s="545"/>
      <c r="O9642" s="578"/>
      <c r="P9642" s="547"/>
      <c r="Q9642" s="547"/>
      <c r="R9642" s="547"/>
    </row>
    <row r="9643" spans="6:18" s="577" customFormat="1">
      <c r="F9643" s="545"/>
      <c r="H9643" s="545"/>
      <c r="J9643" s="545"/>
      <c r="O9643" s="578"/>
      <c r="P9643" s="547"/>
      <c r="Q9643" s="547"/>
      <c r="R9643" s="547"/>
    </row>
    <row r="9644" spans="6:18" s="577" customFormat="1">
      <c r="F9644" s="545"/>
      <c r="H9644" s="545"/>
      <c r="J9644" s="545"/>
      <c r="O9644" s="578"/>
      <c r="P9644" s="547"/>
      <c r="Q9644" s="547"/>
      <c r="R9644" s="547"/>
    </row>
    <row r="9645" spans="6:18" s="577" customFormat="1">
      <c r="F9645" s="545"/>
      <c r="H9645" s="545"/>
      <c r="J9645" s="545"/>
      <c r="O9645" s="578"/>
      <c r="P9645" s="547"/>
      <c r="Q9645" s="547"/>
      <c r="R9645" s="547"/>
    </row>
    <row r="9646" spans="6:18" s="577" customFormat="1">
      <c r="F9646" s="545"/>
      <c r="H9646" s="545"/>
      <c r="J9646" s="545"/>
      <c r="O9646" s="578"/>
      <c r="P9646" s="547"/>
      <c r="Q9646" s="547"/>
      <c r="R9646" s="547"/>
    </row>
    <row r="9647" spans="6:18" s="577" customFormat="1">
      <c r="F9647" s="545"/>
      <c r="H9647" s="545"/>
      <c r="J9647" s="545"/>
      <c r="O9647" s="578"/>
      <c r="P9647" s="547"/>
      <c r="Q9647" s="547"/>
      <c r="R9647" s="547"/>
    </row>
    <row r="9648" spans="6:18" s="577" customFormat="1">
      <c r="F9648" s="545"/>
      <c r="H9648" s="545"/>
      <c r="J9648" s="545"/>
      <c r="O9648" s="578"/>
      <c r="P9648" s="547"/>
      <c r="Q9648" s="547"/>
      <c r="R9648" s="547"/>
    </row>
    <row r="9649" spans="6:18" s="577" customFormat="1">
      <c r="F9649" s="545"/>
      <c r="H9649" s="545"/>
      <c r="J9649" s="545"/>
      <c r="O9649" s="578"/>
      <c r="P9649" s="547"/>
      <c r="Q9649" s="547"/>
      <c r="R9649" s="547"/>
    </row>
    <row r="9650" spans="6:18" s="577" customFormat="1">
      <c r="F9650" s="545"/>
      <c r="H9650" s="545"/>
      <c r="J9650" s="545"/>
      <c r="O9650" s="578"/>
      <c r="P9650" s="547"/>
      <c r="Q9650" s="547"/>
      <c r="R9650" s="547"/>
    </row>
    <row r="9651" spans="6:18" s="577" customFormat="1">
      <c r="F9651" s="545"/>
      <c r="H9651" s="545"/>
      <c r="J9651" s="545"/>
      <c r="O9651" s="578"/>
      <c r="P9651" s="547"/>
      <c r="Q9651" s="547"/>
      <c r="R9651" s="547"/>
    </row>
    <row r="9652" spans="6:18" s="577" customFormat="1">
      <c r="F9652" s="545"/>
      <c r="H9652" s="545"/>
      <c r="J9652" s="545"/>
      <c r="O9652" s="578"/>
      <c r="P9652" s="547"/>
      <c r="Q9652" s="547"/>
      <c r="R9652" s="547"/>
    </row>
    <row r="9653" spans="6:18" s="577" customFormat="1">
      <c r="F9653" s="545"/>
      <c r="H9653" s="545"/>
      <c r="J9653" s="545"/>
      <c r="O9653" s="578"/>
      <c r="P9653" s="547"/>
      <c r="Q9653" s="547"/>
      <c r="R9653" s="547"/>
    </row>
    <row r="9654" spans="6:18" s="577" customFormat="1">
      <c r="F9654" s="545"/>
      <c r="H9654" s="545"/>
      <c r="J9654" s="545"/>
      <c r="O9654" s="578"/>
      <c r="P9654" s="547"/>
      <c r="Q9654" s="547"/>
      <c r="R9654" s="547"/>
    </row>
    <row r="9655" spans="6:18" s="577" customFormat="1">
      <c r="F9655" s="545"/>
      <c r="H9655" s="545"/>
      <c r="J9655" s="545"/>
      <c r="O9655" s="578"/>
      <c r="P9655" s="547"/>
      <c r="Q9655" s="547"/>
      <c r="R9655" s="547"/>
    </row>
    <row r="9656" spans="6:18" s="577" customFormat="1">
      <c r="F9656" s="545"/>
      <c r="H9656" s="545"/>
      <c r="J9656" s="545"/>
      <c r="O9656" s="578"/>
      <c r="P9656" s="547"/>
      <c r="Q9656" s="547"/>
      <c r="R9656" s="547"/>
    </row>
    <row r="9657" spans="6:18" s="577" customFormat="1">
      <c r="F9657" s="545"/>
      <c r="H9657" s="545"/>
      <c r="J9657" s="545"/>
      <c r="O9657" s="578"/>
      <c r="P9657" s="547"/>
      <c r="Q9657" s="547"/>
      <c r="R9657" s="547"/>
    </row>
    <row r="9658" spans="6:18" s="577" customFormat="1">
      <c r="F9658" s="545"/>
      <c r="H9658" s="545"/>
      <c r="J9658" s="545"/>
      <c r="O9658" s="578"/>
      <c r="P9658" s="547"/>
      <c r="Q9658" s="547"/>
      <c r="R9658" s="547"/>
    </row>
    <row r="9659" spans="6:18" s="577" customFormat="1">
      <c r="F9659" s="545"/>
      <c r="H9659" s="545"/>
      <c r="J9659" s="545"/>
      <c r="O9659" s="578"/>
      <c r="P9659" s="547"/>
      <c r="Q9659" s="547"/>
      <c r="R9659" s="547"/>
    </row>
    <row r="9660" spans="6:18" s="577" customFormat="1">
      <c r="F9660" s="545"/>
      <c r="H9660" s="545"/>
      <c r="J9660" s="545"/>
      <c r="O9660" s="578"/>
      <c r="P9660" s="547"/>
      <c r="Q9660" s="547"/>
      <c r="R9660" s="547"/>
    </row>
    <row r="9661" spans="6:18" s="577" customFormat="1">
      <c r="F9661" s="545"/>
      <c r="H9661" s="545"/>
      <c r="J9661" s="545"/>
      <c r="O9661" s="578"/>
      <c r="P9661" s="547"/>
      <c r="Q9661" s="547"/>
      <c r="R9661" s="547"/>
    </row>
    <row r="9662" spans="6:18" s="577" customFormat="1">
      <c r="F9662" s="545"/>
      <c r="H9662" s="545"/>
      <c r="J9662" s="545"/>
      <c r="O9662" s="578"/>
      <c r="P9662" s="547"/>
      <c r="Q9662" s="547"/>
      <c r="R9662" s="547"/>
    </row>
    <row r="9663" spans="6:18" s="577" customFormat="1">
      <c r="F9663" s="545"/>
      <c r="H9663" s="545"/>
      <c r="J9663" s="545"/>
      <c r="O9663" s="578"/>
      <c r="P9663" s="547"/>
      <c r="Q9663" s="547"/>
      <c r="R9663" s="547"/>
    </row>
    <row r="9664" spans="6:18" s="577" customFormat="1">
      <c r="F9664" s="545"/>
      <c r="H9664" s="545"/>
      <c r="J9664" s="545"/>
      <c r="O9664" s="578"/>
      <c r="P9664" s="547"/>
      <c r="Q9664" s="547"/>
      <c r="R9664" s="547"/>
    </row>
    <row r="9665" spans="6:18" s="577" customFormat="1">
      <c r="F9665" s="545"/>
      <c r="H9665" s="545"/>
      <c r="J9665" s="545"/>
      <c r="O9665" s="578"/>
      <c r="P9665" s="547"/>
      <c r="Q9665" s="547"/>
      <c r="R9665" s="547"/>
    </row>
    <row r="9666" spans="6:18" s="577" customFormat="1">
      <c r="F9666" s="545"/>
      <c r="H9666" s="545"/>
      <c r="J9666" s="545"/>
      <c r="O9666" s="578"/>
      <c r="P9666" s="547"/>
      <c r="Q9666" s="547"/>
      <c r="R9666" s="547"/>
    </row>
    <row r="9667" spans="6:18" s="577" customFormat="1">
      <c r="F9667" s="545"/>
      <c r="H9667" s="545"/>
      <c r="J9667" s="545"/>
      <c r="O9667" s="578"/>
      <c r="P9667" s="547"/>
      <c r="Q9667" s="547"/>
      <c r="R9667" s="547"/>
    </row>
    <row r="9668" spans="6:18" s="577" customFormat="1">
      <c r="F9668" s="545"/>
      <c r="H9668" s="545"/>
      <c r="J9668" s="545"/>
      <c r="O9668" s="578"/>
      <c r="P9668" s="547"/>
      <c r="Q9668" s="547"/>
      <c r="R9668" s="547"/>
    </row>
    <row r="9669" spans="6:18" s="577" customFormat="1">
      <c r="F9669" s="545"/>
      <c r="H9669" s="545"/>
      <c r="J9669" s="545"/>
      <c r="O9669" s="578"/>
      <c r="P9669" s="547"/>
      <c r="Q9669" s="547"/>
      <c r="R9669" s="547"/>
    </row>
    <row r="9670" spans="6:18" s="577" customFormat="1">
      <c r="F9670" s="545"/>
      <c r="H9670" s="545"/>
      <c r="J9670" s="545"/>
      <c r="O9670" s="578"/>
      <c r="P9670" s="547"/>
      <c r="Q9670" s="547"/>
      <c r="R9670" s="547"/>
    </row>
    <row r="9671" spans="6:18" s="577" customFormat="1">
      <c r="F9671" s="545"/>
      <c r="H9671" s="545"/>
      <c r="J9671" s="545"/>
      <c r="O9671" s="578"/>
      <c r="P9671" s="547"/>
      <c r="Q9671" s="547"/>
      <c r="R9671" s="547"/>
    </row>
    <row r="9672" spans="6:18" s="577" customFormat="1">
      <c r="F9672" s="545"/>
      <c r="H9672" s="545"/>
      <c r="J9672" s="545"/>
      <c r="O9672" s="578"/>
      <c r="P9672" s="547"/>
      <c r="Q9672" s="547"/>
      <c r="R9672" s="547"/>
    </row>
    <row r="9673" spans="6:18" s="577" customFormat="1">
      <c r="F9673" s="545"/>
      <c r="H9673" s="545"/>
      <c r="J9673" s="545"/>
      <c r="O9673" s="578"/>
      <c r="P9673" s="547"/>
      <c r="Q9673" s="547"/>
      <c r="R9673" s="547"/>
    </row>
    <row r="9674" spans="6:18" s="577" customFormat="1">
      <c r="F9674" s="545"/>
      <c r="H9674" s="545"/>
      <c r="J9674" s="545"/>
      <c r="O9674" s="578"/>
      <c r="P9674" s="547"/>
      <c r="Q9674" s="547"/>
      <c r="R9674" s="547"/>
    </row>
    <row r="9675" spans="6:18" s="577" customFormat="1">
      <c r="F9675" s="545"/>
      <c r="H9675" s="545"/>
      <c r="J9675" s="545"/>
      <c r="O9675" s="578"/>
      <c r="P9675" s="547"/>
      <c r="Q9675" s="547"/>
      <c r="R9675" s="547"/>
    </row>
    <row r="9676" spans="6:18" s="577" customFormat="1">
      <c r="F9676" s="545"/>
      <c r="H9676" s="545"/>
      <c r="J9676" s="545"/>
      <c r="O9676" s="578"/>
      <c r="P9676" s="547"/>
      <c r="Q9676" s="547"/>
      <c r="R9676" s="547"/>
    </row>
    <row r="9677" spans="6:18" s="577" customFormat="1">
      <c r="F9677" s="545"/>
      <c r="H9677" s="545"/>
      <c r="J9677" s="545"/>
      <c r="O9677" s="578"/>
      <c r="P9677" s="547"/>
      <c r="Q9677" s="547"/>
      <c r="R9677" s="547"/>
    </row>
    <row r="9678" spans="6:18" s="577" customFormat="1">
      <c r="F9678" s="545"/>
      <c r="H9678" s="545"/>
      <c r="J9678" s="545"/>
      <c r="O9678" s="578"/>
      <c r="P9678" s="547"/>
      <c r="Q9678" s="547"/>
      <c r="R9678" s="547"/>
    </row>
    <row r="9679" spans="6:18" s="577" customFormat="1">
      <c r="F9679" s="545"/>
      <c r="H9679" s="545"/>
      <c r="J9679" s="545"/>
      <c r="O9679" s="578"/>
      <c r="P9679" s="547"/>
      <c r="Q9679" s="547"/>
      <c r="R9679" s="547"/>
    </row>
    <row r="9680" spans="6:18" s="577" customFormat="1">
      <c r="F9680" s="545"/>
      <c r="H9680" s="545"/>
      <c r="J9680" s="545"/>
      <c r="O9680" s="578"/>
      <c r="P9680" s="547"/>
      <c r="Q9680" s="547"/>
      <c r="R9680" s="547"/>
    </row>
    <row r="9681" spans="6:18" s="577" customFormat="1">
      <c r="F9681" s="545"/>
      <c r="H9681" s="545"/>
      <c r="J9681" s="545"/>
      <c r="O9681" s="578"/>
      <c r="P9681" s="547"/>
      <c r="Q9681" s="547"/>
      <c r="R9681" s="547"/>
    </row>
    <row r="9682" spans="6:18" s="577" customFormat="1">
      <c r="F9682" s="545"/>
      <c r="H9682" s="545"/>
      <c r="J9682" s="545"/>
      <c r="O9682" s="578"/>
      <c r="P9682" s="547"/>
      <c r="Q9682" s="547"/>
      <c r="R9682" s="547"/>
    </row>
    <row r="9683" spans="6:18" s="577" customFormat="1">
      <c r="F9683" s="545"/>
      <c r="H9683" s="545"/>
      <c r="J9683" s="545"/>
      <c r="O9683" s="578"/>
      <c r="P9683" s="547"/>
      <c r="Q9683" s="547"/>
      <c r="R9683" s="547"/>
    </row>
    <row r="9684" spans="6:18" s="577" customFormat="1">
      <c r="F9684" s="545"/>
      <c r="H9684" s="545"/>
      <c r="J9684" s="545"/>
      <c r="O9684" s="578"/>
      <c r="P9684" s="547"/>
      <c r="Q9684" s="547"/>
      <c r="R9684" s="547"/>
    </row>
    <row r="9685" spans="6:18" s="577" customFormat="1">
      <c r="F9685" s="545"/>
      <c r="H9685" s="545"/>
      <c r="J9685" s="545"/>
      <c r="O9685" s="578"/>
      <c r="P9685" s="547"/>
      <c r="Q9685" s="547"/>
      <c r="R9685" s="547"/>
    </row>
    <row r="9686" spans="6:18" s="577" customFormat="1">
      <c r="F9686" s="545"/>
      <c r="H9686" s="545"/>
      <c r="J9686" s="545"/>
      <c r="O9686" s="578"/>
      <c r="P9686" s="547"/>
      <c r="Q9686" s="547"/>
      <c r="R9686" s="547"/>
    </row>
    <row r="9687" spans="6:18" s="577" customFormat="1">
      <c r="F9687" s="545"/>
      <c r="H9687" s="545"/>
      <c r="J9687" s="545"/>
      <c r="O9687" s="578"/>
      <c r="P9687" s="547"/>
      <c r="Q9687" s="547"/>
      <c r="R9687" s="547"/>
    </row>
    <row r="9688" spans="6:18" s="577" customFormat="1">
      <c r="F9688" s="545"/>
      <c r="H9688" s="545"/>
      <c r="J9688" s="545"/>
      <c r="O9688" s="578"/>
      <c r="P9688" s="547"/>
      <c r="Q9688" s="547"/>
      <c r="R9688" s="547"/>
    </row>
    <row r="9689" spans="6:18" s="577" customFormat="1">
      <c r="F9689" s="545"/>
      <c r="H9689" s="545"/>
      <c r="J9689" s="545"/>
      <c r="O9689" s="578"/>
      <c r="P9689" s="547"/>
      <c r="Q9689" s="547"/>
      <c r="R9689" s="547"/>
    </row>
    <row r="9690" spans="6:18" s="577" customFormat="1">
      <c r="F9690" s="545"/>
      <c r="H9690" s="545"/>
      <c r="J9690" s="545"/>
      <c r="O9690" s="578"/>
      <c r="P9690" s="547"/>
      <c r="Q9690" s="547"/>
      <c r="R9690" s="547"/>
    </row>
    <row r="9691" spans="6:18" s="577" customFormat="1">
      <c r="F9691" s="545"/>
      <c r="H9691" s="545"/>
      <c r="J9691" s="545"/>
      <c r="O9691" s="578"/>
      <c r="P9691" s="547"/>
      <c r="Q9691" s="547"/>
      <c r="R9691" s="547"/>
    </row>
    <row r="9692" spans="6:18" s="577" customFormat="1">
      <c r="F9692" s="545"/>
      <c r="H9692" s="545"/>
      <c r="J9692" s="545"/>
      <c r="O9692" s="578"/>
      <c r="P9692" s="547"/>
      <c r="Q9692" s="547"/>
      <c r="R9692" s="547"/>
    </row>
    <row r="9693" spans="6:18" s="577" customFormat="1">
      <c r="F9693" s="545"/>
      <c r="H9693" s="545"/>
      <c r="J9693" s="545"/>
      <c r="O9693" s="578"/>
      <c r="P9693" s="547"/>
      <c r="Q9693" s="547"/>
      <c r="R9693" s="547"/>
    </row>
    <row r="9694" spans="6:18" s="577" customFormat="1">
      <c r="F9694" s="545"/>
      <c r="H9694" s="545"/>
      <c r="J9694" s="545"/>
      <c r="O9694" s="578"/>
      <c r="P9694" s="547"/>
      <c r="Q9694" s="547"/>
      <c r="R9694" s="547"/>
    </row>
    <row r="9695" spans="6:18" s="577" customFormat="1">
      <c r="F9695" s="545"/>
      <c r="H9695" s="545"/>
      <c r="J9695" s="545"/>
      <c r="O9695" s="578"/>
      <c r="P9695" s="547"/>
      <c r="Q9695" s="547"/>
      <c r="R9695" s="547"/>
    </row>
    <row r="9696" spans="6:18" s="577" customFormat="1">
      <c r="F9696" s="545"/>
      <c r="H9696" s="545"/>
      <c r="J9696" s="545"/>
      <c r="O9696" s="578"/>
      <c r="P9696" s="547"/>
      <c r="Q9696" s="547"/>
      <c r="R9696" s="547"/>
    </row>
    <row r="9697" spans="6:18" s="577" customFormat="1">
      <c r="F9697" s="545"/>
      <c r="H9697" s="545"/>
      <c r="J9697" s="545"/>
      <c r="O9697" s="578"/>
      <c r="P9697" s="547"/>
      <c r="Q9697" s="547"/>
      <c r="R9697" s="547"/>
    </row>
    <row r="9698" spans="6:18" s="577" customFormat="1">
      <c r="F9698" s="545"/>
      <c r="H9698" s="545"/>
      <c r="J9698" s="545"/>
      <c r="O9698" s="578"/>
      <c r="P9698" s="547"/>
      <c r="Q9698" s="547"/>
      <c r="R9698" s="547"/>
    </row>
    <row r="9699" spans="6:18" s="577" customFormat="1">
      <c r="F9699" s="545"/>
      <c r="H9699" s="545"/>
      <c r="J9699" s="545"/>
      <c r="O9699" s="578"/>
      <c r="P9699" s="547"/>
      <c r="Q9699" s="547"/>
      <c r="R9699" s="547"/>
    </row>
    <row r="9700" spans="6:18" s="577" customFormat="1">
      <c r="F9700" s="545"/>
      <c r="H9700" s="545"/>
      <c r="J9700" s="545"/>
      <c r="O9700" s="578"/>
      <c r="P9700" s="547"/>
      <c r="Q9700" s="547"/>
      <c r="R9700" s="547"/>
    </row>
    <row r="9701" spans="6:18" s="577" customFormat="1">
      <c r="F9701" s="545"/>
      <c r="H9701" s="545"/>
      <c r="J9701" s="545"/>
      <c r="O9701" s="578"/>
      <c r="P9701" s="547"/>
      <c r="Q9701" s="547"/>
      <c r="R9701" s="547"/>
    </row>
    <row r="9702" spans="6:18" s="577" customFormat="1">
      <c r="F9702" s="545"/>
      <c r="H9702" s="545"/>
      <c r="J9702" s="545"/>
      <c r="O9702" s="578"/>
      <c r="P9702" s="547"/>
      <c r="Q9702" s="547"/>
      <c r="R9702" s="547"/>
    </row>
    <row r="9703" spans="6:18" s="577" customFormat="1">
      <c r="F9703" s="545"/>
      <c r="H9703" s="545"/>
      <c r="J9703" s="545"/>
      <c r="O9703" s="578"/>
      <c r="P9703" s="547"/>
      <c r="Q9703" s="547"/>
      <c r="R9703" s="547"/>
    </row>
    <row r="9704" spans="6:18" s="577" customFormat="1">
      <c r="F9704" s="545"/>
      <c r="H9704" s="545"/>
      <c r="J9704" s="545"/>
      <c r="O9704" s="578"/>
      <c r="P9704" s="547"/>
      <c r="Q9704" s="547"/>
      <c r="R9704" s="547"/>
    </row>
    <row r="9705" spans="6:18" s="577" customFormat="1">
      <c r="F9705" s="545"/>
      <c r="H9705" s="545"/>
      <c r="J9705" s="545"/>
      <c r="O9705" s="578"/>
      <c r="P9705" s="547"/>
      <c r="Q9705" s="547"/>
      <c r="R9705" s="547"/>
    </row>
    <row r="9706" spans="6:18" s="577" customFormat="1">
      <c r="F9706" s="545"/>
      <c r="H9706" s="545"/>
      <c r="J9706" s="545"/>
      <c r="O9706" s="578"/>
      <c r="P9706" s="547"/>
      <c r="Q9706" s="547"/>
      <c r="R9706" s="547"/>
    </row>
    <row r="9707" spans="6:18" s="577" customFormat="1">
      <c r="F9707" s="545"/>
      <c r="H9707" s="545"/>
      <c r="J9707" s="545"/>
      <c r="O9707" s="578"/>
      <c r="P9707" s="547"/>
      <c r="Q9707" s="547"/>
      <c r="R9707" s="547"/>
    </row>
    <row r="9708" spans="6:18" s="577" customFormat="1">
      <c r="F9708" s="545"/>
      <c r="H9708" s="545"/>
      <c r="J9708" s="545"/>
      <c r="O9708" s="578"/>
      <c r="P9708" s="547"/>
      <c r="Q9708" s="547"/>
      <c r="R9708" s="547"/>
    </row>
    <row r="9709" spans="6:18" s="577" customFormat="1">
      <c r="F9709" s="545"/>
      <c r="H9709" s="545"/>
      <c r="J9709" s="545"/>
      <c r="O9709" s="578"/>
      <c r="P9709" s="547"/>
      <c r="Q9709" s="547"/>
      <c r="R9709" s="547"/>
    </row>
    <row r="9710" spans="6:18" s="577" customFormat="1">
      <c r="F9710" s="545"/>
      <c r="H9710" s="545"/>
      <c r="J9710" s="545"/>
      <c r="O9710" s="578"/>
      <c r="P9710" s="547"/>
      <c r="Q9710" s="547"/>
      <c r="R9710" s="547"/>
    </row>
    <row r="9711" spans="6:18" s="577" customFormat="1">
      <c r="F9711" s="545"/>
      <c r="H9711" s="545"/>
      <c r="J9711" s="545"/>
      <c r="O9711" s="578"/>
      <c r="P9711" s="547"/>
      <c r="Q9711" s="547"/>
      <c r="R9711" s="547"/>
    </row>
    <row r="9712" spans="6:18" s="577" customFormat="1">
      <c r="F9712" s="545"/>
      <c r="H9712" s="545"/>
      <c r="J9712" s="545"/>
      <c r="O9712" s="578"/>
      <c r="P9712" s="547"/>
      <c r="Q9712" s="547"/>
      <c r="R9712" s="547"/>
    </row>
    <row r="9713" spans="6:18" s="577" customFormat="1">
      <c r="F9713" s="545"/>
      <c r="H9713" s="545"/>
      <c r="J9713" s="545"/>
      <c r="O9713" s="578"/>
      <c r="P9713" s="547"/>
      <c r="Q9713" s="547"/>
      <c r="R9713" s="547"/>
    </row>
    <row r="9714" spans="6:18" s="577" customFormat="1">
      <c r="F9714" s="545"/>
      <c r="H9714" s="545"/>
      <c r="J9714" s="545"/>
      <c r="O9714" s="578"/>
      <c r="P9714" s="547"/>
      <c r="Q9714" s="547"/>
      <c r="R9714" s="547"/>
    </row>
    <row r="9715" spans="6:18" s="577" customFormat="1">
      <c r="F9715" s="545"/>
      <c r="H9715" s="545"/>
      <c r="J9715" s="545"/>
      <c r="O9715" s="578"/>
      <c r="P9715" s="547"/>
      <c r="Q9715" s="547"/>
      <c r="R9715" s="547"/>
    </row>
    <row r="9716" spans="6:18" s="577" customFormat="1">
      <c r="F9716" s="545"/>
      <c r="H9716" s="545"/>
      <c r="J9716" s="545"/>
      <c r="O9716" s="578"/>
      <c r="P9716" s="547"/>
      <c r="Q9716" s="547"/>
      <c r="R9716" s="547"/>
    </row>
    <row r="9717" spans="6:18" s="577" customFormat="1">
      <c r="F9717" s="545"/>
      <c r="H9717" s="545"/>
      <c r="J9717" s="545"/>
      <c r="O9717" s="578"/>
      <c r="P9717" s="547"/>
      <c r="Q9717" s="547"/>
      <c r="R9717" s="547"/>
    </row>
    <row r="9718" spans="6:18" s="577" customFormat="1">
      <c r="F9718" s="545"/>
      <c r="H9718" s="545"/>
      <c r="J9718" s="545"/>
      <c r="O9718" s="578"/>
      <c r="P9718" s="547"/>
      <c r="Q9718" s="547"/>
      <c r="R9718" s="547"/>
    </row>
    <row r="9719" spans="6:18" s="577" customFormat="1">
      <c r="F9719" s="545"/>
      <c r="H9719" s="545"/>
      <c r="J9719" s="545"/>
      <c r="O9719" s="578"/>
      <c r="P9719" s="547"/>
      <c r="Q9719" s="547"/>
      <c r="R9719" s="547"/>
    </row>
    <row r="9720" spans="6:18" s="577" customFormat="1">
      <c r="F9720" s="545"/>
      <c r="H9720" s="545"/>
      <c r="J9720" s="545"/>
      <c r="O9720" s="578"/>
      <c r="P9720" s="547"/>
      <c r="Q9720" s="547"/>
      <c r="R9720" s="547"/>
    </row>
    <row r="9721" spans="6:18" s="577" customFormat="1">
      <c r="F9721" s="545"/>
      <c r="H9721" s="545"/>
      <c r="J9721" s="545"/>
      <c r="O9721" s="578"/>
      <c r="P9721" s="547"/>
      <c r="Q9721" s="547"/>
      <c r="R9721" s="547"/>
    </row>
    <row r="9722" spans="6:18" s="577" customFormat="1">
      <c r="F9722" s="545"/>
      <c r="H9722" s="545"/>
      <c r="J9722" s="545"/>
      <c r="O9722" s="578"/>
      <c r="P9722" s="547"/>
      <c r="Q9722" s="547"/>
      <c r="R9722" s="547"/>
    </row>
    <row r="9723" spans="6:18" s="577" customFormat="1">
      <c r="F9723" s="545"/>
      <c r="H9723" s="545"/>
      <c r="J9723" s="545"/>
      <c r="O9723" s="578"/>
      <c r="P9723" s="547"/>
      <c r="Q9723" s="547"/>
      <c r="R9723" s="547"/>
    </row>
    <row r="9724" spans="6:18" s="577" customFormat="1">
      <c r="F9724" s="545"/>
      <c r="H9724" s="545"/>
      <c r="J9724" s="545"/>
      <c r="O9724" s="578"/>
      <c r="P9724" s="547"/>
      <c r="Q9724" s="547"/>
      <c r="R9724" s="547"/>
    </row>
    <row r="9725" spans="6:18" s="577" customFormat="1">
      <c r="F9725" s="545"/>
      <c r="H9725" s="545"/>
      <c r="J9725" s="545"/>
      <c r="O9725" s="578"/>
      <c r="P9725" s="547"/>
      <c r="Q9725" s="547"/>
      <c r="R9725" s="547"/>
    </row>
    <row r="9726" spans="6:18" s="577" customFormat="1">
      <c r="F9726" s="545"/>
      <c r="H9726" s="545"/>
      <c r="J9726" s="545"/>
      <c r="O9726" s="578"/>
      <c r="P9726" s="547"/>
      <c r="Q9726" s="547"/>
      <c r="R9726" s="547"/>
    </row>
    <row r="9727" spans="6:18" s="577" customFormat="1">
      <c r="F9727" s="545"/>
      <c r="H9727" s="545"/>
      <c r="J9727" s="545"/>
      <c r="O9727" s="578"/>
      <c r="P9727" s="547"/>
      <c r="Q9727" s="547"/>
      <c r="R9727" s="547"/>
    </row>
    <row r="9728" spans="6:18" s="577" customFormat="1">
      <c r="F9728" s="545"/>
      <c r="H9728" s="545"/>
      <c r="J9728" s="545"/>
      <c r="O9728" s="578"/>
      <c r="P9728" s="547"/>
      <c r="Q9728" s="547"/>
      <c r="R9728" s="547"/>
    </row>
    <row r="9729" spans="6:18" s="577" customFormat="1">
      <c r="F9729" s="545"/>
      <c r="H9729" s="545"/>
      <c r="J9729" s="545"/>
      <c r="O9729" s="578"/>
      <c r="P9729" s="547"/>
      <c r="Q9729" s="547"/>
      <c r="R9729" s="547"/>
    </row>
    <row r="9730" spans="6:18" s="577" customFormat="1">
      <c r="F9730" s="545"/>
      <c r="H9730" s="545"/>
      <c r="J9730" s="545"/>
      <c r="O9730" s="578"/>
      <c r="P9730" s="547"/>
      <c r="Q9730" s="547"/>
      <c r="R9730" s="547"/>
    </row>
    <row r="9731" spans="6:18" s="577" customFormat="1">
      <c r="F9731" s="545"/>
      <c r="H9731" s="545"/>
      <c r="J9731" s="545"/>
      <c r="O9731" s="578"/>
      <c r="P9731" s="547"/>
      <c r="Q9731" s="547"/>
      <c r="R9731" s="547"/>
    </row>
    <row r="9732" spans="6:18" s="577" customFormat="1">
      <c r="F9732" s="545"/>
      <c r="H9732" s="545"/>
      <c r="J9732" s="545"/>
      <c r="O9732" s="578"/>
      <c r="P9732" s="547"/>
      <c r="Q9732" s="547"/>
      <c r="R9732" s="547"/>
    </row>
    <row r="9733" spans="6:18" s="577" customFormat="1">
      <c r="F9733" s="545"/>
      <c r="H9733" s="545"/>
      <c r="J9733" s="545"/>
      <c r="O9733" s="578"/>
      <c r="P9733" s="547"/>
      <c r="Q9733" s="547"/>
      <c r="R9733" s="547"/>
    </row>
    <row r="9734" spans="6:18" s="577" customFormat="1">
      <c r="F9734" s="545"/>
      <c r="H9734" s="545"/>
      <c r="J9734" s="545"/>
      <c r="O9734" s="578"/>
      <c r="P9734" s="547"/>
      <c r="Q9734" s="547"/>
      <c r="R9734" s="547"/>
    </row>
    <row r="9735" spans="6:18" s="577" customFormat="1">
      <c r="F9735" s="545"/>
      <c r="H9735" s="545"/>
      <c r="J9735" s="545"/>
      <c r="O9735" s="578"/>
      <c r="P9735" s="547"/>
      <c r="Q9735" s="547"/>
      <c r="R9735" s="547"/>
    </row>
    <row r="9736" spans="6:18" s="577" customFormat="1">
      <c r="F9736" s="545"/>
      <c r="H9736" s="545"/>
      <c r="J9736" s="545"/>
      <c r="O9736" s="578"/>
      <c r="P9736" s="547"/>
      <c r="Q9736" s="547"/>
      <c r="R9736" s="547"/>
    </row>
    <row r="9737" spans="6:18" s="577" customFormat="1">
      <c r="F9737" s="545"/>
      <c r="H9737" s="545"/>
      <c r="J9737" s="545"/>
      <c r="O9737" s="578"/>
      <c r="P9737" s="547"/>
      <c r="Q9737" s="547"/>
      <c r="R9737" s="547"/>
    </row>
    <row r="9738" spans="6:18" s="577" customFormat="1">
      <c r="F9738" s="545"/>
      <c r="H9738" s="545"/>
      <c r="J9738" s="545"/>
      <c r="O9738" s="578"/>
      <c r="P9738" s="547"/>
      <c r="Q9738" s="547"/>
      <c r="R9738" s="547"/>
    </row>
    <row r="9739" spans="6:18" s="577" customFormat="1">
      <c r="F9739" s="545"/>
      <c r="H9739" s="545"/>
      <c r="J9739" s="545"/>
      <c r="O9739" s="578"/>
      <c r="P9739" s="547"/>
      <c r="Q9739" s="547"/>
      <c r="R9739" s="547"/>
    </row>
    <row r="9740" spans="6:18" s="577" customFormat="1">
      <c r="F9740" s="545"/>
      <c r="H9740" s="545"/>
      <c r="J9740" s="545"/>
      <c r="O9740" s="578"/>
      <c r="P9740" s="547"/>
      <c r="Q9740" s="547"/>
      <c r="R9740" s="547"/>
    </row>
    <row r="9741" spans="6:18" s="577" customFormat="1">
      <c r="F9741" s="545"/>
      <c r="H9741" s="545"/>
      <c r="J9741" s="545"/>
      <c r="O9741" s="578"/>
      <c r="P9741" s="547"/>
      <c r="Q9741" s="547"/>
      <c r="R9741" s="547"/>
    </row>
    <row r="9742" spans="6:18" s="577" customFormat="1">
      <c r="F9742" s="545"/>
      <c r="H9742" s="545"/>
      <c r="J9742" s="545"/>
      <c r="O9742" s="578"/>
      <c r="P9742" s="547"/>
      <c r="Q9742" s="547"/>
      <c r="R9742" s="547"/>
    </row>
    <row r="9743" spans="6:18" s="577" customFormat="1">
      <c r="F9743" s="545"/>
      <c r="H9743" s="545"/>
      <c r="J9743" s="545"/>
      <c r="O9743" s="578"/>
      <c r="P9743" s="547"/>
      <c r="Q9743" s="547"/>
      <c r="R9743" s="547"/>
    </row>
    <row r="9744" spans="6:18" s="577" customFormat="1">
      <c r="F9744" s="545"/>
      <c r="H9744" s="545"/>
      <c r="J9744" s="545"/>
      <c r="O9744" s="578"/>
      <c r="P9744" s="547"/>
      <c r="Q9744" s="547"/>
      <c r="R9744" s="547"/>
    </row>
    <row r="9745" spans="6:18" s="577" customFormat="1">
      <c r="F9745" s="545"/>
      <c r="H9745" s="545"/>
      <c r="J9745" s="545"/>
      <c r="O9745" s="578"/>
      <c r="P9745" s="547"/>
      <c r="Q9745" s="547"/>
      <c r="R9745" s="547"/>
    </row>
    <row r="9746" spans="6:18" s="577" customFormat="1">
      <c r="F9746" s="545"/>
      <c r="H9746" s="545"/>
      <c r="J9746" s="545"/>
      <c r="O9746" s="578"/>
      <c r="P9746" s="547"/>
      <c r="Q9746" s="547"/>
      <c r="R9746" s="547"/>
    </row>
    <row r="9747" spans="6:18" s="577" customFormat="1">
      <c r="F9747" s="545"/>
      <c r="H9747" s="545"/>
      <c r="J9747" s="545"/>
      <c r="O9747" s="578"/>
      <c r="P9747" s="547"/>
      <c r="Q9747" s="547"/>
      <c r="R9747" s="547"/>
    </row>
    <row r="9748" spans="6:18" s="577" customFormat="1">
      <c r="F9748" s="545"/>
      <c r="H9748" s="545"/>
      <c r="J9748" s="545"/>
      <c r="O9748" s="578"/>
      <c r="P9748" s="547"/>
      <c r="Q9748" s="547"/>
      <c r="R9748" s="547"/>
    </row>
    <row r="9749" spans="6:18" s="577" customFormat="1">
      <c r="F9749" s="545"/>
      <c r="H9749" s="545"/>
      <c r="J9749" s="545"/>
      <c r="O9749" s="578"/>
      <c r="P9749" s="547"/>
      <c r="Q9749" s="547"/>
      <c r="R9749" s="547"/>
    </row>
    <row r="9750" spans="6:18" s="577" customFormat="1">
      <c r="F9750" s="545"/>
      <c r="H9750" s="545"/>
      <c r="J9750" s="545"/>
      <c r="O9750" s="578"/>
      <c r="P9750" s="547"/>
      <c r="Q9750" s="547"/>
      <c r="R9750" s="547"/>
    </row>
    <row r="9751" spans="6:18" s="577" customFormat="1">
      <c r="F9751" s="545"/>
      <c r="H9751" s="545"/>
      <c r="J9751" s="545"/>
      <c r="O9751" s="578"/>
      <c r="P9751" s="547"/>
      <c r="Q9751" s="547"/>
      <c r="R9751" s="547"/>
    </row>
    <row r="9752" spans="6:18" s="577" customFormat="1">
      <c r="F9752" s="545"/>
      <c r="H9752" s="545"/>
      <c r="J9752" s="545"/>
      <c r="O9752" s="578"/>
      <c r="P9752" s="547"/>
      <c r="Q9752" s="547"/>
      <c r="R9752" s="547"/>
    </row>
    <row r="9753" spans="6:18" s="577" customFormat="1">
      <c r="F9753" s="545"/>
      <c r="H9753" s="545"/>
      <c r="J9753" s="545"/>
      <c r="O9753" s="578"/>
      <c r="P9753" s="547"/>
      <c r="Q9753" s="547"/>
      <c r="R9753" s="547"/>
    </row>
    <row r="9754" spans="6:18" s="577" customFormat="1">
      <c r="F9754" s="545"/>
      <c r="H9754" s="545"/>
      <c r="J9754" s="545"/>
      <c r="O9754" s="578"/>
      <c r="P9754" s="547"/>
      <c r="Q9754" s="547"/>
      <c r="R9754" s="547"/>
    </row>
    <row r="9755" spans="6:18" s="577" customFormat="1">
      <c r="F9755" s="545"/>
      <c r="H9755" s="545"/>
      <c r="J9755" s="545"/>
      <c r="O9755" s="578"/>
      <c r="P9755" s="547"/>
      <c r="Q9755" s="547"/>
      <c r="R9755" s="547"/>
    </row>
    <row r="9756" spans="6:18" s="577" customFormat="1">
      <c r="F9756" s="545"/>
      <c r="H9756" s="545"/>
      <c r="J9756" s="545"/>
      <c r="O9756" s="578"/>
      <c r="P9756" s="547"/>
      <c r="Q9756" s="547"/>
      <c r="R9756" s="547"/>
    </row>
    <row r="9757" spans="6:18" s="577" customFormat="1">
      <c r="F9757" s="545"/>
      <c r="H9757" s="545"/>
      <c r="J9757" s="545"/>
      <c r="O9757" s="578"/>
      <c r="P9757" s="547"/>
      <c r="Q9757" s="547"/>
      <c r="R9757" s="547"/>
    </row>
    <row r="9758" spans="6:18" s="577" customFormat="1">
      <c r="F9758" s="545"/>
      <c r="H9758" s="545"/>
      <c r="J9758" s="545"/>
      <c r="O9758" s="578"/>
      <c r="P9758" s="547"/>
      <c r="Q9758" s="547"/>
      <c r="R9758" s="547"/>
    </row>
    <row r="9759" spans="6:18" s="577" customFormat="1">
      <c r="F9759" s="545"/>
      <c r="H9759" s="545"/>
      <c r="J9759" s="545"/>
      <c r="O9759" s="578"/>
      <c r="P9759" s="547"/>
      <c r="Q9759" s="547"/>
      <c r="R9759" s="547"/>
    </row>
    <row r="9760" spans="6:18" s="577" customFormat="1">
      <c r="F9760" s="545"/>
      <c r="H9760" s="545"/>
      <c r="J9760" s="545"/>
      <c r="O9760" s="578"/>
      <c r="P9760" s="547"/>
      <c r="Q9760" s="547"/>
      <c r="R9760" s="547"/>
    </row>
    <row r="9761" spans="6:18" s="577" customFormat="1">
      <c r="F9761" s="545"/>
      <c r="H9761" s="545"/>
      <c r="J9761" s="545"/>
      <c r="O9761" s="578"/>
      <c r="P9761" s="547"/>
      <c r="Q9761" s="547"/>
      <c r="R9761" s="547"/>
    </row>
    <row r="9762" spans="6:18" s="577" customFormat="1">
      <c r="F9762" s="545"/>
      <c r="H9762" s="545"/>
      <c r="J9762" s="545"/>
      <c r="O9762" s="578"/>
      <c r="P9762" s="547"/>
      <c r="Q9762" s="547"/>
      <c r="R9762" s="547"/>
    </row>
    <row r="9763" spans="6:18" s="577" customFormat="1">
      <c r="F9763" s="545"/>
      <c r="H9763" s="545"/>
      <c r="J9763" s="545"/>
      <c r="O9763" s="578"/>
      <c r="P9763" s="547"/>
      <c r="Q9763" s="547"/>
      <c r="R9763" s="547"/>
    </row>
    <row r="9764" spans="6:18" s="577" customFormat="1">
      <c r="F9764" s="545"/>
      <c r="H9764" s="545"/>
      <c r="J9764" s="545"/>
      <c r="O9764" s="578"/>
      <c r="P9764" s="547"/>
      <c r="Q9764" s="547"/>
      <c r="R9764" s="547"/>
    </row>
    <row r="9765" spans="6:18" s="577" customFormat="1">
      <c r="F9765" s="545"/>
      <c r="H9765" s="545"/>
      <c r="J9765" s="545"/>
      <c r="O9765" s="578"/>
      <c r="P9765" s="547"/>
      <c r="Q9765" s="547"/>
      <c r="R9765" s="547"/>
    </row>
    <row r="9766" spans="6:18" s="577" customFormat="1">
      <c r="F9766" s="545"/>
      <c r="H9766" s="545"/>
      <c r="J9766" s="545"/>
      <c r="O9766" s="578"/>
      <c r="P9766" s="547"/>
      <c r="Q9766" s="547"/>
      <c r="R9766" s="547"/>
    </row>
    <row r="9767" spans="6:18" s="577" customFormat="1">
      <c r="F9767" s="545"/>
      <c r="H9767" s="545"/>
      <c r="J9767" s="545"/>
      <c r="O9767" s="578"/>
      <c r="P9767" s="547"/>
      <c r="Q9767" s="547"/>
      <c r="R9767" s="547"/>
    </row>
    <row r="9768" spans="6:18" s="577" customFormat="1">
      <c r="F9768" s="545"/>
      <c r="H9768" s="545"/>
      <c r="J9768" s="545"/>
      <c r="O9768" s="578"/>
      <c r="P9768" s="547"/>
      <c r="Q9768" s="547"/>
      <c r="R9768" s="547"/>
    </row>
    <row r="9769" spans="6:18" s="577" customFormat="1">
      <c r="F9769" s="545"/>
      <c r="H9769" s="545"/>
      <c r="J9769" s="545"/>
      <c r="O9769" s="578"/>
      <c r="P9769" s="547"/>
      <c r="Q9769" s="547"/>
      <c r="R9769" s="547"/>
    </row>
    <row r="9770" spans="6:18" s="577" customFormat="1">
      <c r="F9770" s="545"/>
      <c r="H9770" s="545"/>
      <c r="J9770" s="545"/>
      <c r="O9770" s="578"/>
      <c r="P9770" s="547"/>
      <c r="Q9770" s="547"/>
      <c r="R9770" s="547"/>
    </row>
    <row r="9771" spans="6:18" s="577" customFormat="1">
      <c r="F9771" s="545"/>
      <c r="H9771" s="545"/>
      <c r="J9771" s="545"/>
      <c r="O9771" s="578"/>
      <c r="P9771" s="547"/>
      <c r="Q9771" s="547"/>
      <c r="R9771" s="547"/>
    </row>
    <row r="9772" spans="6:18" s="577" customFormat="1">
      <c r="F9772" s="545"/>
      <c r="H9772" s="545"/>
      <c r="J9772" s="545"/>
      <c r="O9772" s="578"/>
      <c r="P9772" s="547"/>
      <c r="Q9772" s="547"/>
      <c r="R9772" s="547"/>
    </row>
    <row r="9773" spans="6:18" s="577" customFormat="1">
      <c r="F9773" s="545"/>
      <c r="H9773" s="545"/>
      <c r="J9773" s="545"/>
      <c r="O9773" s="578"/>
      <c r="P9773" s="547"/>
      <c r="Q9773" s="547"/>
      <c r="R9773" s="547"/>
    </row>
    <row r="9774" spans="6:18" s="577" customFormat="1">
      <c r="F9774" s="545"/>
      <c r="H9774" s="545"/>
      <c r="J9774" s="545"/>
      <c r="O9774" s="578"/>
      <c r="P9774" s="547"/>
      <c r="Q9774" s="547"/>
      <c r="R9774" s="547"/>
    </row>
    <row r="9775" spans="6:18" s="577" customFormat="1">
      <c r="F9775" s="545"/>
      <c r="H9775" s="545"/>
      <c r="J9775" s="545"/>
      <c r="O9775" s="578"/>
      <c r="P9775" s="547"/>
      <c r="Q9775" s="547"/>
      <c r="R9775" s="547"/>
    </row>
    <row r="9776" spans="6:18" s="577" customFormat="1">
      <c r="F9776" s="545"/>
      <c r="H9776" s="545"/>
      <c r="J9776" s="545"/>
      <c r="O9776" s="578"/>
      <c r="P9776" s="547"/>
      <c r="Q9776" s="547"/>
      <c r="R9776" s="547"/>
    </row>
    <row r="9777" spans="6:18" s="577" customFormat="1">
      <c r="F9777" s="545"/>
      <c r="H9777" s="545"/>
      <c r="J9777" s="545"/>
      <c r="O9777" s="578"/>
      <c r="P9777" s="547"/>
      <c r="Q9777" s="547"/>
      <c r="R9777" s="547"/>
    </row>
    <row r="9778" spans="6:18" s="577" customFormat="1">
      <c r="F9778" s="545"/>
      <c r="H9778" s="545"/>
      <c r="J9778" s="545"/>
      <c r="O9778" s="578"/>
      <c r="P9778" s="547"/>
      <c r="Q9778" s="547"/>
      <c r="R9778" s="547"/>
    </row>
    <row r="9779" spans="6:18" s="577" customFormat="1">
      <c r="F9779" s="545"/>
      <c r="H9779" s="545"/>
      <c r="J9779" s="545"/>
      <c r="O9779" s="578"/>
      <c r="P9779" s="547"/>
      <c r="Q9779" s="547"/>
      <c r="R9779" s="547"/>
    </row>
    <row r="9780" spans="6:18" s="577" customFormat="1">
      <c r="F9780" s="545"/>
      <c r="H9780" s="545"/>
      <c r="J9780" s="545"/>
      <c r="O9780" s="578"/>
      <c r="P9780" s="547"/>
      <c r="Q9780" s="547"/>
      <c r="R9780" s="547"/>
    </row>
    <row r="9781" spans="6:18" s="577" customFormat="1">
      <c r="F9781" s="545"/>
      <c r="H9781" s="545"/>
      <c r="J9781" s="545"/>
      <c r="O9781" s="578"/>
      <c r="P9781" s="547"/>
      <c r="Q9781" s="547"/>
      <c r="R9781" s="547"/>
    </row>
    <row r="9782" spans="6:18" s="577" customFormat="1">
      <c r="F9782" s="545"/>
      <c r="H9782" s="545"/>
      <c r="J9782" s="545"/>
      <c r="O9782" s="578"/>
      <c r="P9782" s="547"/>
      <c r="Q9782" s="547"/>
      <c r="R9782" s="547"/>
    </row>
    <row r="9783" spans="6:18" s="577" customFormat="1">
      <c r="F9783" s="545"/>
      <c r="H9783" s="545"/>
      <c r="J9783" s="545"/>
      <c r="O9783" s="578"/>
      <c r="P9783" s="547"/>
      <c r="Q9783" s="547"/>
      <c r="R9783" s="547"/>
    </row>
    <row r="9784" spans="6:18" s="577" customFormat="1">
      <c r="F9784" s="545"/>
      <c r="H9784" s="545"/>
      <c r="J9784" s="545"/>
      <c r="O9784" s="578"/>
      <c r="P9784" s="547"/>
      <c r="Q9784" s="547"/>
      <c r="R9784" s="547"/>
    </row>
    <row r="9785" spans="6:18" s="577" customFormat="1">
      <c r="F9785" s="545"/>
      <c r="H9785" s="545"/>
      <c r="J9785" s="545"/>
      <c r="O9785" s="578"/>
      <c r="P9785" s="547"/>
      <c r="Q9785" s="547"/>
      <c r="R9785" s="547"/>
    </row>
    <row r="9786" spans="6:18" s="577" customFormat="1">
      <c r="F9786" s="545"/>
      <c r="H9786" s="545"/>
      <c r="J9786" s="545"/>
      <c r="O9786" s="578"/>
      <c r="P9786" s="547"/>
      <c r="Q9786" s="547"/>
      <c r="R9786" s="547"/>
    </row>
    <row r="9787" spans="6:18" s="577" customFormat="1">
      <c r="F9787" s="545"/>
      <c r="H9787" s="545"/>
      <c r="J9787" s="545"/>
      <c r="O9787" s="578"/>
      <c r="P9787" s="547"/>
      <c r="Q9787" s="547"/>
      <c r="R9787" s="547"/>
    </row>
    <row r="9788" spans="6:18" s="577" customFormat="1">
      <c r="F9788" s="545"/>
      <c r="H9788" s="545"/>
      <c r="J9788" s="545"/>
      <c r="O9788" s="578"/>
      <c r="P9788" s="547"/>
      <c r="Q9788" s="547"/>
      <c r="R9788" s="547"/>
    </row>
    <row r="9789" spans="6:18" s="577" customFormat="1">
      <c r="F9789" s="545"/>
      <c r="H9789" s="545"/>
      <c r="J9789" s="545"/>
      <c r="O9789" s="578"/>
      <c r="P9789" s="547"/>
      <c r="Q9789" s="547"/>
      <c r="R9789" s="547"/>
    </row>
    <row r="9790" spans="6:18" s="577" customFormat="1">
      <c r="F9790" s="545"/>
      <c r="H9790" s="545"/>
      <c r="J9790" s="545"/>
      <c r="O9790" s="578"/>
      <c r="P9790" s="547"/>
      <c r="Q9790" s="547"/>
      <c r="R9790" s="547"/>
    </row>
    <row r="9791" spans="6:18" s="577" customFormat="1">
      <c r="F9791" s="545"/>
      <c r="H9791" s="545"/>
      <c r="J9791" s="545"/>
      <c r="O9791" s="578"/>
      <c r="P9791" s="547"/>
      <c r="Q9791" s="547"/>
      <c r="R9791" s="547"/>
    </row>
    <row r="9792" spans="6:18" s="577" customFormat="1">
      <c r="F9792" s="545"/>
      <c r="H9792" s="545"/>
      <c r="J9792" s="545"/>
      <c r="O9792" s="578"/>
      <c r="P9792" s="547"/>
      <c r="Q9792" s="547"/>
      <c r="R9792" s="547"/>
    </row>
    <row r="9793" spans="6:18" s="577" customFormat="1">
      <c r="F9793" s="545"/>
      <c r="H9793" s="545"/>
      <c r="J9793" s="545"/>
      <c r="O9793" s="578"/>
      <c r="P9793" s="547"/>
      <c r="Q9793" s="547"/>
      <c r="R9793" s="547"/>
    </row>
    <row r="9794" spans="6:18" s="577" customFormat="1">
      <c r="F9794" s="545"/>
      <c r="H9794" s="545"/>
      <c r="J9794" s="545"/>
      <c r="O9794" s="578"/>
      <c r="P9794" s="547"/>
      <c r="Q9794" s="547"/>
      <c r="R9794" s="547"/>
    </row>
    <row r="9795" spans="6:18" s="577" customFormat="1">
      <c r="F9795" s="545"/>
      <c r="H9795" s="545"/>
      <c r="J9795" s="545"/>
      <c r="O9795" s="578"/>
      <c r="P9795" s="547"/>
      <c r="Q9795" s="547"/>
      <c r="R9795" s="547"/>
    </row>
    <row r="9796" spans="6:18" s="577" customFormat="1">
      <c r="F9796" s="545"/>
      <c r="H9796" s="545"/>
      <c r="J9796" s="545"/>
      <c r="O9796" s="578"/>
      <c r="P9796" s="547"/>
      <c r="Q9796" s="547"/>
      <c r="R9796" s="547"/>
    </row>
    <row r="9797" spans="6:18" s="577" customFormat="1">
      <c r="F9797" s="545"/>
      <c r="H9797" s="545"/>
      <c r="J9797" s="545"/>
      <c r="O9797" s="578"/>
      <c r="P9797" s="547"/>
      <c r="Q9797" s="547"/>
      <c r="R9797" s="547"/>
    </row>
    <row r="9798" spans="6:18" s="577" customFormat="1">
      <c r="F9798" s="545"/>
      <c r="H9798" s="545"/>
      <c r="J9798" s="545"/>
      <c r="O9798" s="578"/>
      <c r="P9798" s="547"/>
      <c r="Q9798" s="547"/>
      <c r="R9798" s="547"/>
    </row>
    <row r="9799" spans="6:18" s="577" customFormat="1">
      <c r="F9799" s="545"/>
      <c r="H9799" s="545"/>
      <c r="J9799" s="545"/>
      <c r="O9799" s="578"/>
      <c r="P9799" s="547"/>
      <c r="Q9799" s="547"/>
      <c r="R9799" s="547"/>
    </row>
    <row r="9800" spans="6:18" s="577" customFormat="1">
      <c r="F9800" s="545"/>
      <c r="H9800" s="545"/>
      <c r="J9800" s="545"/>
      <c r="O9800" s="578"/>
      <c r="P9800" s="547"/>
      <c r="Q9800" s="547"/>
      <c r="R9800" s="547"/>
    </row>
    <row r="9801" spans="6:18" s="577" customFormat="1">
      <c r="F9801" s="545"/>
      <c r="H9801" s="545"/>
      <c r="J9801" s="545"/>
      <c r="O9801" s="578"/>
      <c r="P9801" s="547"/>
      <c r="Q9801" s="547"/>
      <c r="R9801" s="547"/>
    </row>
    <row r="9802" spans="6:18" s="577" customFormat="1">
      <c r="F9802" s="545"/>
      <c r="H9802" s="545"/>
      <c r="J9802" s="545"/>
      <c r="O9802" s="578"/>
      <c r="P9802" s="547"/>
      <c r="Q9802" s="547"/>
      <c r="R9802" s="547"/>
    </row>
    <row r="9803" spans="6:18" s="577" customFormat="1">
      <c r="F9803" s="545"/>
      <c r="H9803" s="545"/>
      <c r="J9803" s="545"/>
      <c r="O9803" s="578"/>
      <c r="P9803" s="547"/>
      <c r="Q9803" s="547"/>
      <c r="R9803" s="547"/>
    </row>
    <row r="9804" spans="6:18" s="577" customFormat="1">
      <c r="F9804" s="545"/>
      <c r="H9804" s="545"/>
      <c r="J9804" s="545"/>
      <c r="O9804" s="578"/>
      <c r="P9804" s="547"/>
      <c r="Q9804" s="547"/>
      <c r="R9804" s="547"/>
    </row>
    <row r="9805" spans="6:18" s="577" customFormat="1">
      <c r="F9805" s="545"/>
      <c r="H9805" s="545"/>
      <c r="J9805" s="545"/>
      <c r="O9805" s="578"/>
      <c r="P9805" s="547"/>
      <c r="Q9805" s="547"/>
      <c r="R9805" s="547"/>
    </row>
    <row r="9806" spans="6:18" s="577" customFormat="1">
      <c r="F9806" s="545"/>
      <c r="H9806" s="545"/>
      <c r="J9806" s="545"/>
      <c r="O9806" s="578"/>
      <c r="P9806" s="547"/>
      <c r="Q9806" s="547"/>
      <c r="R9806" s="547"/>
    </row>
    <row r="9807" spans="6:18" s="577" customFormat="1">
      <c r="F9807" s="545"/>
      <c r="H9807" s="545"/>
      <c r="J9807" s="545"/>
      <c r="O9807" s="578"/>
      <c r="P9807" s="547"/>
      <c r="Q9807" s="547"/>
      <c r="R9807" s="547"/>
    </row>
    <row r="9808" spans="6:18" s="577" customFormat="1">
      <c r="F9808" s="545"/>
      <c r="H9808" s="545"/>
      <c r="J9808" s="545"/>
      <c r="O9808" s="578"/>
      <c r="P9808" s="547"/>
      <c r="Q9808" s="547"/>
      <c r="R9808" s="547"/>
    </row>
    <row r="9809" spans="6:18" s="577" customFormat="1">
      <c r="F9809" s="545"/>
      <c r="H9809" s="545"/>
      <c r="J9809" s="545"/>
      <c r="O9809" s="578"/>
      <c r="P9809" s="547"/>
      <c r="Q9809" s="547"/>
      <c r="R9809" s="547"/>
    </row>
    <row r="9810" spans="6:18" s="577" customFormat="1">
      <c r="F9810" s="545"/>
      <c r="H9810" s="545"/>
      <c r="J9810" s="545"/>
      <c r="O9810" s="578"/>
      <c r="P9810" s="547"/>
      <c r="Q9810" s="547"/>
      <c r="R9810" s="547"/>
    </row>
    <row r="9811" spans="6:18" s="577" customFormat="1">
      <c r="F9811" s="545"/>
      <c r="H9811" s="545"/>
      <c r="J9811" s="545"/>
      <c r="O9811" s="578"/>
      <c r="P9811" s="547"/>
      <c r="Q9811" s="547"/>
      <c r="R9811" s="547"/>
    </row>
    <row r="9812" spans="6:18" s="577" customFormat="1">
      <c r="F9812" s="545"/>
      <c r="H9812" s="545"/>
      <c r="J9812" s="545"/>
      <c r="O9812" s="578"/>
      <c r="P9812" s="547"/>
      <c r="Q9812" s="547"/>
      <c r="R9812" s="547"/>
    </row>
    <row r="9813" spans="6:18" s="577" customFormat="1">
      <c r="F9813" s="545"/>
      <c r="H9813" s="545"/>
      <c r="J9813" s="545"/>
      <c r="O9813" s="578"/>
      <c r="P9813" s="547"/>
      <c r="Q9813" s="547"/>
      <c r="R9813" s="547"/>
    </row>
    <row r="9814" spans="6:18" s="577" customFormat="1">
      <c r="F9814" s="545"/>
      <c r="H9814" s="545"/>
      <c r="J9814" s="545"/>
      <c r="O9814" s="578"/>
      <c r="P9814" s="547"/>
      <c r="Q9814" s="547"/>
      <c r="R9814" s="547"/>
    </row>
    <row r="9815" spans="6:18" s="577" customFormat="1">
      <c r="F9815" s="545"/>
      <c r="H9815" s="545"/>
      <c r="J9815" s="545"/>
      <c r="O9815" s="578"/>
      <c r="P9815" s="547"/>
      <c r="Q9815" s="547"/>
      <c r="R9815" s="547"/>
    </row>
    <row r="9816" spans="6:18" s="577" customFormat="1">
      <c r="F9816" s="545"/>
      <c r="H9816" s="545"/>
      <c r="J9816" s="545"/>
      <c r="O9816" s="578"/>
      <c r="P9816" s="547"/>
      <c r="Q9816" s="547"/>
      <c r="R9816" s="547"/>
    </row>
    <row r="9817" spans="6:18" s="577" customFormat="1">
      <c r="F9817" s="545"/>
      <c r="H9817" s="545"/>
      <c r="J9817" s="545"/>
      <c r="O9817" s="578"/>
      <c r="P9817" s="547"/>
      <c r="Q9817" s="547"/>
      <c r="R9817" s="547"/>
    </row>
    <row r="9818" spans="6:18" s="577" customFormat="1">
      <c r="F9818" s="545"/>
      <c r="H9818" s="545"/>
      <c r="J9818" s="545"/>
      <c r="O9818" s="578"/>
      <c r="P9818" s="547"/>
      <c r="Q9818" s="547"/>
      <c r="R9818" s="547"/>
    </row>
    <row r="9819" spans="6:18" s="577" customFormat="1">
      <c r="F9819" s="545"/>
      <c r="H9819" s="545"/>
      <c r="J9819" s="545"/>
      <c r="O9819" s="578"/>
      <c r="P9819" s="547"/>
      <c r="Q9819" s="547"/>
      <c r="R9819" s="547"/>
    </row>
    <row r="9820" spans="6:18" s="577" customFormat="1">
      <c r="F9820" s="545"/>
      <c r="H9820" s="545"/>
      <c r="J9820" s="545"/>
      <c r="O9820" s="578"/>
      <c r="P9820" s="547"/>
      <c r="Q9820" s="547"/>
      <c r="R9820" s="547"/>
    </row>
    <row r="9821" spans="6:18" s="577" customFormat="1">
      <c r="F9821" s="545"/>
      <c r="H9821" s="545"/>
      <c r="J9821" s="545"/>
      <c r="O9821" s="578"/>
      <c r="P9821" s="547"/>
      <c r="Q9821" s="547"/>
      <c r="R9821" s="547"/>
    </row>
    <row r="9822" spans="6:18" s="577" customFormat="1">
      <c r="F9822" s="545"/>
      <c r="H9822" s="545"/>
      <c r="J9822" s="545"/>
      <c r="O9822" s="578"/>
      <c r="P9822" s="547"/>
      <c r="Q9822" s="547"/>
      <c r="R9822" s="547"/>
    </row>
    <row r="9823" spans="6:18" s="577" customFormat="1">
      <c r="F9823" s="545"/>
      <c r="H9823" s="545"/>
      <c r="J9823" s="545"/>
      <c r="O9823" s="578"/>
      <c r="P9823" s="547"/>
      <c r="Q9823" s="547"/>
      <c r="R9823" s="547"/>
    </row>
    <row r="9824" spans="6:18" s="577" customFormat="1">
      <c r="F9824" s="545"/>
      <c r="H9824" s="545"/>
      <c r="J9824" s="545"/>
      <c r="O9824" s="578"/>
      <c r="P9824" s="547"/>
      <c r="Q9824" s="547"/>
      <c r="R9824" s="547"/>
    </row>
    <row r="9825" spans="6:18" s="577" customFormat="1">
      <c r="F9825" s="545"/>
      <c r="H9825" s="545"/>
      <c r="J9825" s="545"/>
      <c r="O9825" s="578"/>
      <c r="P9825" s="547"/>
      <c r="Q9825" s="547"/>
      <c r="R9825" s="547"/>
    </row>
    <row r="9826" spans="6:18" s="577" customFormat="1">
      <c r="F9826" s="545"/>
      <c r="H9826" s="545"/>
      <c r="J9826" s="545"/>
      <c r="O9826" s="578"/>
      <c r="P9826" s="547"/>
      <c r="Q9826" s="547"/>
      <c r="R9826" s="547"/>
    </row>
    <row r="9827" spans="6:18" s="577" customFormat="1">
      <c r="F9827" s="545"/>
      <c r="H9827" s="545"/>
      <c r="J9827" s="545"/>
      <c r="O9827" s="578"/>
      <c r="P9827" s="547"/>
      <c r="Q9827" s="547"/>
      <c r="R9827" s="547"/>
    </row>
    <row r="9828" spans="6:18" s="577" customFormat="1">
      <c r="F9828" s="545"/>
      <c r="H9828" s="545"/>
      <c r="J9828" s="545"/>
      <c r="O9828" s="578"/>
      <c r="P9828" s="547"/>
      <c r="Q9828" s="547"/>
      <c r="R9828" s="547"/>
    </row>
    <row r="9829" spans="6:18" s="577" customFormat="1">
      <c r="F9829" s="545"/>
      <c r="H9829" s="545"/>
      <c r="J9829" s="545"/>
      <c r="O9829" s="578"/>
      <c r="P9829" s="547"/>
      <c r="Q9829" s="547"/>
      <c r="R9829" s="547"/>
    </row>
    <row r="9830" spans="6:18" s="577" customFormat="1">
      <c r="F9830" s="545"/>
      <c r="H9830" s="545"/>
      <c r="J9830" s="545"/>
      <c r="O9830" s="578"/>
      <c r="P9830" s="547"/>
      <c r="Q9830" s="547"/>
      <c r="R9830" s="547"/>
    </row>
    <row r="9831" spans="6:18" s="577" customFormat="1">
      <c r="F9831" s="545"/>
      <c r="H9831" s="545"/>
      <c r="J9831" s="545"/>
      <c r="O9831" s="578"/>
      <c r="P9831" s="547"/>
      <c r="Q9831" s="547"/>
      <c r="R9831" s="547"/>
    </row>
    <row r="9832" spans="6:18" s="577" customFormat="1">
      <c r="F9832" s="545"/>
      <c r="H9832" s="545"/>
      <c r="J9832" s="545"/>
      <c r="O9832" s="578"/>
      <c r="P9832" s="547"/>
      <c r="Q9832" s="547"/>
      <c r="R9832" s="547"/>
    </row>
    <row r="9833" spans="6:18" s="577" customFormat="1">
      <c r="F9833" s="545"/>
      <c r="H9833" s="545"/>
      <c r="J9833" s="545"/>
      <c r="O9833" s="578"/>
      <c r="P9833" s="547"/>
      <c r="Q9833" s="547"/>
      <c r="R9833" s="547"/>
    </row>
    <row r="9834" spans="6:18" s="577" customFormat="1">
      <c r="F9834" s="545"/>
      <c r="H9834" s="545"/>
      <c r="J9834" s="545"/>
      <c r="O9834" s="578"/>
      <c r="P9834" s="547"/>
      <c r="Q9834" s="547"/>
      <c r="R9834" s="547"/>
    </row>
    <row r="9835" spans="6:18" s="577" customFormat="1">
      <c r="F9835" s="545"/>
      <c r="H9835" s="545"/>
      <c r="J9835" s="545"/>
      <c r="O9835" s="578"/>
      <c r="P9835" s="547"/>
      <c r="Q9835" s="547"/>
      <c r="R9835" s="547"/>
    </row>
    <row r="9836" spans="6:18" s="577" customFormat="1">
      <c r="F9836" s="545"/>
      <c r="H9836" s="545"/>
      <c r="J9836" s="545"/>
      <c r="O9836" s="578"/>
      <c r="P9836" s="547"/>
      <c r="Q9836" s="547"/>
      <c r="R9836" s="547"/>
    </row>
    <row r="9837" spans="6:18" s="577" customFormat="1">
      <c r="F9837" s="545"/>
      <c r="H9837" s="545"/>
      <c r="J9837" s="545"/>
      <c r="O9837" s="578"/>
      <c r="P9837" s="547"/>
      <c r="Q9837" s="547"/>
      <c r="R9837" s="547"/>
    </row>
    <row r="9838" spans="6:18" s="577" customFormat="1">
      <c r="F9838" s="545"/>
      <c r="H9838" s="545"/>
      <c r="J9838" s="545"/>
      <c r="O9838" s="578"/>
      <c r="P9838" s="547"/>
      <c r="Q9838" s="547"/>
      <c r="R9838" s="547"/>
    </row>
    <row r="9839" spans="6:18" s="577" customFormat="1">
      <c r="F9839" s="545"/>
      <c r="H9839" s="545"/>
      <c r="J9839" s="545"/>
      <c r="O9839" s="578"/>
      <c r="P9839" s="547"/>
      <c r="Q9839" s="547"/>
      <c r="R9839" s="547"/>
    </row>
    <row r="9840" spans="6:18" s="577" customFormat="1">
      <c r="F9840" s="545"/>
      <c r="H9840" s="545"/>
      <c r="J9840" s="545"/>
      <c r="O9840" s="578"/>
      <c r="P9840" s="547"/>
      <c r="Q9840" s="547"/>
      <c r="R9840" s="547"/>
    </row>
    <row r="9841" spans="6:18" s="577" customFormat="1">
      <c r="F9841" s="545"/>
      <c r="H9841" s="545"/>
      <c r="J9841" s="545"/>
      <c r="O9841" s="578"/>
      <c r="P9841" s="547"/>
      <c r="Q9841" s="547"/>
      <c r="R9841" s="547"/>
    </row>
    <row r="9842" spans="6:18" s="577" customFormat="1">
      <c r="F9842" s="545"/>
      <c r="H9842" s="545"/>
      <c r="J9842" s="545"/>
      <c r="O9842" s="578"/>
      <c r="P9842" s="547"/>
      <c r="Q9842" s="547"/>
      <c r="R9842" s="547"/>
    </row>
    <row r="9843" spans="6:18" s="577" customFormat="1">
      <c r="F9843" s="545"/>
      <c r="H9843" s="545"/>
      <c r="J9843" s="545"/>
      <c r="O9843" s="578"/>
      <c r="P9843" s="547"/>
      <c r="Q9843" s="547"/>
      <c r="R9843" s="547"/>
    </row>
    <row r="9844" spans="6:18" s="577" customFormat="1">
      <c r="F9844" s="545"/>
      <c r="H9844" s="545"/>
      <c r="J9844" s="545"/>
      <c r="O9844" s="578"/>
      <c r="P9844" s="547"/>
      <c r="Q9844" s="547"/>
      <c r="R9844" s="547"/>
    </row>
    <row r="9845" spans="6:18" s="577" customFormat="1">
      <c r="F9845" s="545"/>
      <c r="H9845" s="545"/>
      <c r="J9845" s="545"/>
      <c r="O9845" s="578"/>
      <c r="P9845" s="547"/>
      <c r="Q9845" s="547"/>
      <c r="R9845" s="547"/>
    </row>
    <row r="9846" spans="6:18" s="577" customFormat="1">
      <c r="F9846" s="545"/>
      <c r="H9846" s="545"/>
      <c r="J9846" s="545"/>
      <c r="O9846" s="578"/>
      <c r="P9846" s="547"/>
      <c r="Q9846" s="547"/>
      <c r="R9846" s="547"/>
    </row>
    <row r="9847" spans="6:18" s="577" customFormat="1">
      <c r="F9847" s="545"/>
      <c r="H9847" s="545"/>
      <c r="J9847" s="545"/>
      <c r="O9847" s="578"/>
      <c r="P9847" s="547"/>
      <c r="Q9847" s="547"/>
      <c r="R9847" s="547"/>
    </row>
    <row r="9848" spans="6:18" s="577" customFormat="1">
      <c r="F9848" s="545"/>
      <c r="H9848" s="545"/>
      <c r="J9848" s="545"/>
      <c r="O9848" s="578"/>
      <c r="P9848" s="547"/>
      <c r="Q9848" s="547"/>
      <c r="R9848" s="547"/>
    </row>
    <row r="9849" spans="6:18" s="577" customFormat="1">
      <c r="F9849" s="545"/>
      <c r="H9849" s="545"/>
      <c r="J9849" s="545"/>
      <c r="O9849" s="578"/>
      <c r="P9849" s="547"/>
      <c r="Q9849" s="547"/>
      <c r="R9849" s="547"/>
    </row>
    <row r="9850" spans="6:18" s="577" customFormat="1">
      <c r="F9850" s="545"/>
      <c r="H9850" s="545"/>
      <c r="J9850" s="545"/>
      <c r="O9850" s="578"/>
      <c r="P9850" s="547"/>
      <c r="Q9850" s="547"/>
      <c r="R9850" s="547"/>
    </row>
    <row r="9851" spans="6:18" s="577" customFormat="1">
      <c r="F9851" s="545"/>
      <c r="H9851" s="545"/>
      <c r="J9851" s="545"/>
      <c r="O9851" s="578"/>
      <c r="P9851" s="547"/>
      <c r="Q9851" s="547"/>
      <c r="R9851" s="547"/>
    </row>
    <row r="9852" spans="6:18" s="577" customFormat="1">
      <c r="F9852" s="545"/>
      <c r="H9852" s="545"/>
      <c r="J9852" s="545"/>
      <c r="O9852" s="578"/>
      <c r="P9852" s="547"/>
      <c r="Q9852" s="547"/>
      <c r="R9852" s="547"/>
    </row>
    <row r="9853" spans="6:18" s="577" customFormat="1">
      <c r="F9853" s="545"/>
      <c r="H9853" s="545"/>
      <c r="J9853" s="545"/>
      <c r="O9853" s="578"/>
      <c r="P9853" s="547"/>
      <c r="Q9853" s="547"/>
      <c r="R9853" s="547"/>
    </row>
    <row r="9854" spans="6:18" s="577" customFormat="1">
      <c r="F9854" s="545"/>
      <c r="H9854" s="545"/>
      <c r="J9854" s="545"/>
      <c r="O9854" s="578"/>
      <c r="P9854" s="547"/>
      <c r="Q9854" s="547"/>
      <c r="R9854" s="547"/>
    </row>
    <row r="9855" spans="6:18" s="577" customFormat="1">
      <c r="F9855" s="545"/>
      <c r="H9855" s="545"/>
      <c r="J9855" s="545"/>
      <c r="O9855" s="578"/>
      <c r="P9855" s="547"/>
      <c r="Q9855" s="547"/>
      <c r="R9855" s="547"/>
    </row>
    <row r="9856" spans="6:18" s="577" customFormat="1">
      <c r="F9856" s="545"/>
      <c r="H9856" s="545"/>
      <c r="J9856" s="545"/>
      <c r="O9856" s="578"/>
      <c r="P9856" s="547"/>
      <c r="Q9856" s="547"/>
      <c r="R9856" s="547"/>
    </row>
    <row r="9857" spans="6:18" s="577" customFormat="1">
      <c r="F9857" s="545"/>
      <c r="H9857" s="545"/>
      <c r="J9857" s="545"/>
      <c r="O9857" s="578"/>
      <c r="P9857" s="547"/>
      <c r="Q9857" s="547"/>
      <c r="R9857" s="547"/>
    </row>
    <row r="9858" spans="6:18" s="577" customFormat="1">
      <c r="F9858" s="545"/>
      <c r="H9858" s="545"/>
      <c r="J9858" s="545"/>
      <c r="O9858" s="578"/>
      <c r="P9858" s="547"/>
      <c r="Q9858" s="547"/>
      <c r="R9858" s="547"/>
    </row>
    <row r="9859" spans="6:18" s="577" customFormat="1">
      <c r="F9859" s="545"/>
      <c r="H9859" s="545"/>
      <c r="J9859" s="545"/>
      <c r="O9859" s="578"/>
      <c r="P9859" s="547"/>
      <c r="Q9859" s="547"/>
      <c r="R9859" s="547"/>
    </row>
    <row r="9860" spans="6:18" s="577" customFormat="1">
      <c r="F9860" s="545"/>
      <c r="H9860" s="545"/>
      <c r="J9860" s="545"/>
      <c r="O9860" s="578"/>
      <c r="P9860" s="547"/>
      <c r="Q9860" s="547"/>
      <c r="R9860" s="547"/>
    </row>
    <row r="9861" spans="6:18" s="577" customFormat="1">
      <c r="F9861" s="545"/>
      <c r="H9861" s="545"/>
      <c r="J9861" s="545"/>
      <c r="O9861" s="578"/>
      <c r="P9861" s="547"/>
      <c r="Q9861" s="547"/>
      <c r="R9861" s="547"/>
    </row>
    <row r="9862" spans="6:18" s="577" customFormat="1">
      <c r="F9862" s="545"/>
      <c r="H9862" s="545"/>
      <c r="J9862" s="545"/>
      <c r="O9862" s="578"/>
      <c r="P9862" s="547"/>
      <c r="Q9862" s="547"/>
      <c r="R9862" s="547"/>
    </row>
    <row r="9863" spans="6:18" s="577" customFormat="1">
      <c r="F9863" s="545"/>
      <c r="H9863" s="545"/>
      <c r="J9863" s="545"/>
      <c r="O9863" s="578"/>
      <c r="P9863" s="547"/>
      <c r="Q9863" s="547"/>
      <c r="R9863" s="547"/>
    </row>
    <row r="9864" spans="6:18" s="577" customFormat="1">
      <c r="F9864" s="545"/>
      <c r="H9864" s="545"/>
      <c r="J9864" s="545"/>
      <c r="O9864" s="578"/>
      <c r="P9864" s="547"/>
      <c r="Q9864" s="547"/>
      <c r="R9864" s="547"/>
    </row>
    <row r="9865" spans="6:18" s="577" customFormat="1">
      <c r="F9865" s="545"/>
      <c r="H9865" s="545"/>
      <c r="J9865" s="545"/>
      <c r="O9865" s="578"/>
      <c r="P9865" s="547"/>
      <c r="Q9865" s="547"/>
      <c r="R9865" s="547"/>
    </row>
    <row r="9866" spans="6:18" s="577" customFormat="1">
      <c r="F9866" s="545"/>
      <c r="H9866" s="545"/>
      <c r="J9866" s="545"/>
      <c r="O9866" s="578"/>
      <c r="P9866" s="547"/>
      <c r="Q9866" s="547"/>
      <c r="R9866" s="547"/>
    </row>
    <row r="9867" spans="6:18" s="577" customFormat="1">
      <c r="F9867" s="545"/>
      <c r="H9867" s="545"/>
      <c r="J9867" s="545"/>
      <c r="O9867" s="578"/>
      <c r="P9867" s="547"/>
      <c r="Q9867" s="547"/>
      <c r="R9867" s="547"/>
    </row>
    <row r="9868" spans="6:18" s="577" customFormat="1">
      <c r="F9868" s="545"/>
      <c r="H9868" s="545"/>
      <c r="J9868" s="545"/>
      <c r="O9868" s="578"/>
      <c r="P9868" s="547"/>
      <c r="Q9868" s="547"/>
      <c r="R9868" s="547"/>
    </row>
    <row r="9869" spans="6:18" s="577" customFormat="1">
      <c r="F9869" s="545"/>
      <c r="H9869" s="545"/>
      <c r="J9869" s="545"/>
      <c r="O9869" s="578"/>
      <c r="P9869" s="547"/>
      <c r="Q9869" s="547"/>
      <c r="R9869" s="547"/>
    </row>
    <row r="9870" spans="6:18" s="577" customFormat="1">
      <c r="F9870" s="545"/>
      <c r="H9870" s="545"/>
      <c r="J9870" s="545"/>
      <c r="O9870" s="578"/>
      <c r="P9870" s="547"/>
      <c r="Q9870" s="547"/>
      <c r="R9870" s="547"/>
    </row>
    <row r="9871" spans="6:18" s="577" customFormat="1">
      <c r="F9871" s="545"/>
      <c r="H9871" s="545"/>
      <c r="J9871" s="545"/>
      <c r="O9871" s="578"/>
      <c r="P9871" s="547"/>
      <c r="Q9871" s="547"/>
      <c r="R9871" s="547"/>
    </row>
    <row r="9872" spans="6:18" s="577" customFormat="1">
      <c r="F9872" s="545"/>
      <c r="H9872" s="545"/>
      <c r="J9872" s="545"/>
      <c r="O9872" s="578"/>
      <c r="P9872" s="547"/>
      <c r="Q9872" s="547"/>
      <c r="R9872" s="547"/>
    </row>
    <row r="9873" spans="6:18" s="577" customFormat="1">
      <c r="F9873" s="545"/>
      <c r="H9873" s="545"/>
      <c r="J9873" s="545"/>
      <c r="O9873" s="578"/>
      <c r="P9873" s="547"/>
      <c r="Q9873" s="547"/>
      <c r="R9873" s="547"/>
    </row>
    <row r="9874" spans="6:18" s="577" customFormat="1">
      <c r="F9874" s="545"/>
      <c r="H9874" s="545"/>
      <c r="J9874" s="545"/>
      <c r="O9874" s="578"/>
      <c r="P9874" s="547"/>
      <c r="Q9874" s="547"/>
      <c r="R9874" s="547"/>
    </row>
    <row r="9875" spans="6:18" s="577" customFormat="1">
      <c r="F9875" s="545"/>
      <c r="H9875" s="545"/>
      <c r="J9875" s="545"/>
      <c r="O9875" s="578"/>
      <c r="P9875" s="547"/>
      <c r="Q9875" s="547"/>
      <c r="R9875" s="547"/>
    </row>
    <row r="9876" spans="6:18" s="577" customFormat="1">
      <c r="F9876" s="545"/>
      <c r="H9876" s="545"/>
      <c r="J9876" s="545"/>
      <c r="O9876" s="578"/>
      <c r="P9876" s="547"/>
      <c r="Q9876" s="547"/>
      <c r="R9876" s="547"/>
    </row>
    <row r="9877" spans="6:18" s="577" customFormat="1">
      <c r="F9877" s="545"/>
      <c r="H9877" s="545"/>
      <c r="J9877" s="545"/>
      <c r="O9877" s="578"/>
      <c r="P9877" s="547"/>
      <c r="Q9877" s="547"/>
      <c r="R9877" s="547"/>
    </row>
    <row r="9878" spans="6:18" s="577" customFormat="1">
      <c r="F9878" s="545"/>
      <c r="H9878" s="545"/>
      <c r="J9878" s="545"/>
      <c r="O9878" s="578"/>
      <c r="P9878" s="547"/>
      <c r="Q9878" s="547"/>
      <c r="R9878" s="547"/>
    </row>
    <row r="9879" spans="6:18" s="577" customFormat="1">
      <c r="F9879" s="545"/>
      <c r="H9879" s="545"/>
      <c r="J9879" s="545"/>
      <c r="O9879" s="578"/>
      <c r="P9879" s="547"/>
      <c r="Q9879" s="547"/>
      <c r="R9879" s="547"/>
    </row>
    <row r="9880" spans="6:18" s="577" customFormat="1">
      <c r="F9880" s="545"/>
      <c r="H9880" s="545"/>
      <c r="J9880" s="545"/>
      <c r="O9880" s="578"/>
      <c r="P9880" s="547"/>
      <c r="Q9880" s="547"/>
      <c r="R9880" s="547"/>
    </row>
    <row r="9881" spans="6:18" s="577" customFormat="1">
      <c r="F9881" s="545"/>
      <c r="H9881" s="545"/>
      <c r="J9881" s="545"/>
      <c r="O9881" s="578"/>
      <c r="P9881" s="547"/>
      <c r="Q9881" s="547"/>
      <c r="R9881" s="547"/>
    </row>
    <row r="9882" spans="6:18" s="577" customFormat="1">
      <c r="F9882" s="545"/>
      <c r="H9882" s="545"/>
      <c r="J9882" s="545"/>
      <c r="O9882" s="578"/>
      <c r="P9882" s="547"/>
      <c r="Q9882" s="547"/>
      <c r="R9882" s="547"/>
    </row>
    <row r="9883" spans="6:18" s="577" customFormat="1">
      <c r="F9883" s="545"/>
      <c r="H9883" s="545"/>
      <c r="J9883" s="545"/>
      <c r="O9883" s="578"/>
      <c r="P9883" s="547"/>
      <c r="Q9883" s="547"/>
      <c r="R9883" s="547"/>
    </row>
    <row r="9884" spans="6:18" s="577" customFormat="1">
      <c r="F9884" s="545"/>
      <c r="H9884" s="545"/>
      <c r="J9884" s="545"/>
      <c r="O9884" s="578"/>
      <c r="P9884" s="547"/>
      <c r="Q9884" s="547"/>
      <c r="R9884" s="547"/>
    </row>
    <row r="9885" spans="6:18" s="577" customFormat="1">
      <c r="F9885" s="545"/>
      <c r="H9885" s="545"/>
      <c r="J9885" s="545"/>
      <c r="O9885" s="578"/>
      <c r="P9885" s="547"/>
      <c r="Q9885" s="547"/>
      <c r="R9885" s="547"/>
    </row>
    <row r="9886" spans="6:18" s="577" customFormat="1">
      <c r="F9886" s="545"/>
      <c r="H9886" s="545"/>
      <c r="J9886" s="545"/>
      <c r="O9886" s="578"/>
      <c r="P9886" s="547"/>
      <c r="Q9886" s="547"/>
      <c r="R9886" s="547"/>
    </row>
    <row r="9887" spans="6:18" s="577" customFormat="1">
      <c r="F9887" s="545"/>
      <c r="H9887" s="545"/>
      <c r="J9887" s="545"/>
      <c r="O9887" s="578"/>
      <c r="P9887" s="547"/>
      <c r="Q9887" s="547"/>
      <c r="R9887" s="547"/>
    </row>
    <row r="9888" spans="6:18" s="577" customFormat="1">
      <c r="F9888" s="545"/>
      <c r="H9888" s="545"/>
      <c r="J9888" s="545"/>
      <c r="O9888" s="578"/>
      <c r="P9888" s="547"/>
      <c r="Q9888" s="547"/>
      <c r="R9888" s="547"/>
    </row>
    <row r="9889" spans="6:18" s="577" customFormat="1">
      <c r="F9889" s="545"/>
      <c r="H9889" s="545"/>
      <c r="J9889" s="545"/>
      <c r="O9889" s="578"/>
      <c r="P9889" s="547"/>
      <c r="Q9889" s="547"/>
      <c r="R9889" s="547"/>
    </row>
    <row r="9890" spans="6:18" s="577" customFormat="1">
      <c r="F9890" s="545"/>
      <c r="H9890" s="545"/>
      <c r="J9890" s="545"/>
      <c r="O9890" s="578"/>
      <c r="P9890" s="547"/>
      <c r="Q9890" s="547"/>
      <c r="R9890" s="547"/>
    </row>
    <row r="9891" spans="6:18" s="577" customFormat="1">
      <c r="F9891" s="545"/>
      <c r="H9891" s="545"/>
      <c r="J9891" s="545"/>
      <c r="O9891" s="578"/>
      <c r="P9891" s="547"/>
      <c r="Q9891" s="547"/>
      <c r="R9891" s="547"/>
    </row>
    <row r="9892" spans="6:18" s="577" customFormat="1">
      <c r="F9892" s="545"/>
      <c r="H9892" s="545"/>
      <c r="J9892" s="545"/>
      <c r="O9892" s="578"/>
      <c r="P9892" s="547"/>
      <c r="Q9892" s="547"/>
      <c r="R9892" s="547"/>
    </row>
    <row r="9893" spans="6:18" s="577" customFormat="1">
      <c r="F9893" s="545"/>
      <c r="H9893" s="545"/>
      <c r="J9893" s="545"/>
      <c r="O9893" s="578"/>
      <c r="P9893" s="547"/>
      <c r="Q9893" s="547"/>
      <c r="R9893" s="547"/>
    </row>
    <row r="9894" spans="6:18" s="577" customFormat="1">
      <c r="F9894" s="545"/>
      <c r="H9894" s="545"/>
      <c r="J9894" s="545"/>
      <c r="O9894" s="578"/>
      <c r="P9894" s="547"/>
      <c r="Q9894" s="547"/>
      <c r="R9894" s="547"/>
    </row>
    <row r="9895" spans="6:18" s="577" customFormat="1">
      <c r="F9895" s="545"/>
      <c r="H9895" s="545"/>
      <c r="J9895" s="545"/>
      <c r="O9895" s="578"/>
      <c r="P9895" s="547"/>
      <c r="Q9895" s="547"/>
      <c r="R9895" s="547"/>
    </row>
    <row r="9896" spans="6:18" s="577" customFormat="1">
      <c r="F9896" s="545"/>
      <c r="H9896" s="545"/>
      <c r="J9896" s="545"/>
      <c r="O9896" s="578"/>
      <c r="P9896" s="547"/>
      <c r="Q9896" s="547"/>
      <c r="R9896" s="547"/>
    </row>
    <row r="9897" spans="6:18" s="577" customFormat="1">
      <c r="F9897" s="545"/>
      <c r="H9897" s="545"/>
      <c r="J9897" s="545"/>
      <c r="O9897" s="578"/>
      <c r="P9897" s="547"/>
      <c r="Q9897" s="547"/>
      <c r="R9897" s="547"/>
    </row>
    <row r="9898" spans="6:18" s="577" customFormat="1">
      <c r="F9898" s="545"/>
      <c r="H9898" s="545"/>
      <c r="J9898" s="545"/>
      <c r="O9898" s="578"/>
      <c r="P9898" s="547"/>
      <c r="Q9898" s="547"/>
      <c r="R9898" s="547"/>
    </row>
    <row r="9899" spans="6:18" s="577" customFormat="1">
      <c r="F9899" s="545"/>
      <c r="H9899" s="545"/>
      <c r="J9899" s="545"/>
      <c r="O9899" s="578"/>
      <c r="P9899" s="547"/>
      <c r="Q9899" s="547"/>
      <c r="R9899" s="547"/>
    </row>
    <row r="9900" spans="6:18" s="577" customFormat="1">
      <c r="F9900" s="545"/>
      <c r="H9900" s="545"/>
      <c r="J9900" s="545"/>
      <c r="O9900" s="578"/>
      <c r="P9900" s="547"/>
      <c r="Q9900" s="547"/>
      <c r="R9900" s="547"/>
    </row>
    <row r="9901" spans="6:18" s="577" customFormat="1">
      <c r="F9901" s="545"/>
      <c r="H9901" s="545"/>
      <c r="J9901" s="545"/>
      <c r="O9901" s="578"/>
      <c r="P9901" s="547"/>
      <c r="Q9901" s="547"/>
      <c r="R9901" s="547"/>
    </row>
    <row r="9902" spans="6:18" s="577" customFormat="1">
      <c r="F9902" s="545"/>
      <c r="H9902" s="545"/>
      <c r="J9902" s="545"/>
      <c r="O9902" s="578"/>
      <c r="P9902" s="547"/>
      <c r="Q9902" s="547"/>
      <c r="R9902" s="547"/>
    </row>
    <row r="9903" spans="6:18" s="577" customFormat="1">
      <c r="F9903" s="545"/>
      <c r="H9903" s="545"/>
      <c r="J9903" s="545"/>
      <c r="O9903" s="578"/>
      <c r="P9903" s="547"/>
      <c r="Q9903" s="547"/>
      <c r="R9903" s="547"/>
    </row>
    <row r="9904" spans="6:18" s="577" customFormat="1">
      <c r="F9904" s="545"/>
      <c r="H9904" s="545"/>
      <c r="J9904" s="545"/>
      <c r="O9904" s="578"/>
      <c r="P9904" s="547"/>
      <c r="Q9904" s="547"/>
      <c r="R9904" s="547"/>
    </row>
    <row r="9905" spans="6:18" s="577" customFormat="1">
      <c r="F9905" s="545"/>
      <c r="H9905" s="545"/>
      <c r="J9905" s="545"/>
      <c r="O9905" s="578"/>
      <c r="P9905" s="547"/>
      <c r="Q9905" s="547"/>
      <c r="R9905" s="547"/>
    </row>
    <row r="9906" spans="6:18" s="577" customFormat="1">
      <c r="F9906" s="545"/>
      <c r="H9906" s="545"/>
      <c r="J9906" s="545"/>
      <c r="O9906" s="578"/>
      <c r="P9906" s="547"/>
      <c r="Q9906" s="547"/>
      <c r="R9906" s="547"/>
    </row>
    <row r="9907" spans="6:18" s="577" customFormat="1">
      <c r="F9907" s="545"/>
      <c r="H9907" s="545"/>
      <c r="J9907" s="545"/>
      <c r="O9907" s="578"/>
      <c r="P9907" s="547"/>
      <c r="Q9907" s="547"/>
      <c r="R9907" s="547"/>
    </row>
    <row r="9908" spans="6:18" s="577" customFormat="1">
      <c r="F9908" s="545"/>
      <c r="H9908" s="545"/>
      <c r="J9908" s="545"/>
      <c r="O9908" s="578"/>
      <c r="P9908" s="547"/>
      <c r="Q9908" s="547"/>
      <c r="R9908" s="547"/>
    </row>
    <row r="9909" spans="6:18" s="577" customFormat="1">
      <c r="F9909" s="545"/>
      <c r="H9909" s="545"/>
      <c r="J9909" s="545"/>
      <c r="O9909" s="578"/>
      <c r="P9909" s="547"/>
      <c r="Q9909" s="547"/>
      <c r="R9909" s="547"/>
    </row>
    <row r="9910" spans="6:18" s="577" customFormat="1">
      <c r="F9910" s="545"/>
      <c r="H9910" s="545"/>
      <c r="J9910" s="545"/>
      <c r="O9910" s="578"/>
      <c r="P9910" s="547"/>
      <c r="Q9910" s="547"/>
      <c r="R9910" s="547"/>
    </row>
    <row r="9911" spans="6:18" s="577" customFormat="1">
      <c r="F9911" s="545"/>
      <c r="H9911" s="545"/>
      <c r="J9911" s="545"/>
      <c r="O9911" s="578"/>
      <c r="P9911" s="547"/>
      <c r="Q9911" s="547"/>
      <c r="R9911" s="547"/>
    </row>
    <row r="9912" spans="6:18" s="577" customFormat="1">
      <c r="F9912" s="545"/>
      <c r="H9912" s="545"/>
      <c r="J9912" s="545"/>
      <c r="O9912" s="578"/>
      <c r="P9912" s="547"/>
      <c r="Q9912" s="547"/>
      <c r="R9912" s="547"/>
    </row>
    <row r="9913" spans="6:18" s="577" customFormat="1">
      <c r="F9913" s="545"/>
      <c r="H9913" s="545"/>
      <c r="J9913" s="545"/>
      <c r="O9913" s="578"/>
      <c r="P9913" s="547"/>
      <c r="Q9913" s="547"/>
      <c r="R9913" s="547"/>
    </row>
    <row r="9914" spans="6:18" s="577" customFormat="1">
      <c r="F9914" s="545"/>
      <c r="H9914" s="545"/>
      <c r="J9914" s="545"/>
      <c r="O9914" s="578"/>
      <c r="P9914" s="547"/>
      <c r="Q9914" s="547"/>
      <c r="R9914" s="547"/>
    </row>
    <row r="9915" spans="6:18" s="577" customFormat="1">
      <c r="F9915" s="545"/>
      <c r="H9915" s="545"/>
      <c r="J9915" s="545"/>
      <c r="O9915" s="578"/>
      <c r="P9915" s="547"/>
      <c r="Q9915" s="547"/>
      <c r="R9915" s="547"/>
    </row>
    <row r="9916" spans="6:18" s="577" customFormat="1">
      <c r="F9916" s="545"/>
      <c r="H9916" s="545"/>
      <c r="J9916" s="545"/>
      <c r="O9916" s="578"/>
      <c r="P9916" s="547"/>
      <c r="Q9916" s="547"/>
      <c r="R9916" s="547"/>
    </row>
    <row r="9917" spans="6:18" s="577" customFormat="1">
      <c r="F9917" s="545"/>
      <c r="H9917" s="545"/>
      <c r="J9917" s="545"/>
      <c r="O9917" s="578"/>
      <c r="P9917" s="547"/>
      <c r="Q9917" s="547"/>
      <c r="R9917" s="547"/>
    </row>
    <row r="9918" spans="6:18" s="577" customFormat="1">
      <c r="F9918" s="545"/>
      <c r="H9918" s="545"/>
      <c r="J9918" s="545"/>
      <c r="O9918" s="578"/>
      <c r="P9918" s="547"/>
      <c r="Q9918" s="547"/>
      <c r="R9918" s="547"/>
    </row>
    <row r="9919" spans="6:18" s="577" customFormat="1">
      <c r="F9919" s="545"/>
      <c r="H9919" s="545"/>
      <c r="J9919" s="545"/>
      <c r="O9919" s="578"/>
      <c r="P9919" s="547"/>
      <c r="Q9919" s="547"/>
      <c r="R9919" s="547"/>
    </row>
    <row r="9920" spans="6:18" s="577" customFormat="1">
      <c r="F9920" s="545"/>
      <c r="H9920" s="545"/>
      <c r="J9920" s="545"/>
      <c r="O9920" s="578"/>
      <c r="P9920" s="547"/>
      <c r="Q9920" s="547"/>
      <c r="R9920" s="547"/>
    </row>
    <row r="9921" spans="6:18" s="577" customFormat="1">
      <c r="F9921" s="545"/>
      <c r="H9921" s="545"/>
      <c r="J9921" s="545"/>
      <c r="O9921" s="578"/>
      <c r="P9921" s="547"/>
      <c r="Q9921" s="547"/>
      <c r="R9921" s="547"/>
    </row>
    <row r="9922" spans="6:18" s="577" customFormat="1">
      <c r="F9922" s="545"/>
      <c r="H9922" s="545"/>
      <c r="J9922" s="545"/>
      <c r="O9922" s="578"/>
      <c r="P9922" s="547"/>
      <c r="Q9922" s="547"/>
      <c r="R9922" s="547"/>
    </row>
    <row r="9923" spans="6:18" s="577" customFormat="1">
      <c r="F9923" s="545"/>
      <c r="H9923" s="545"/>
      <c r="J9923" s="545"/>
      <c r="O9923" s="578"/>
      <c r="P9923" s="547"/>
      <c r="Q9923" s="547"/>
      <c r="R9923" s="547"/>
    </row>
    <row r="9924" spans="6:18" s="577" customFormat="1">
      <c r="F9924" s="545"/>
      <c r="H9924" s="545"/>
      <c r="J9924" s="545"/>
      <c r="O9924" s="578"/>
      <c r="P9924" s="547"/>
      <c r="Q9924" s="547"/>
      <c r="R9924" s="547"/>
    </row>
    <row r="9925" spans="6:18" s="577" customFormat="1">
      <c r="F9925" s="545"/>
      <c r="H9925" s="545"/>
      <c r="J9925" s="545"/>
      <c r="O9925" s="578"/>
      <c r="P9925" s="547"/>
      <c r="Q9925" s="547"/>
      <c r="R9925" s="547"/>
    </row>
    <row r="9926" spans="6:18" s="577" customFormat="1">
      <c r="F9926" s="545"/>
      <c r="H9926" s="545"/>
      <c r="J9926" s="545"/>
      <c r="O9926" s="578"/>
      <c r="P9926" s="547"/>
      <c r="Q9926" s="547"/>
      <c r="R9926" s="547"/>
    </row>
    <row r="9927" spans="6:18" s="577" customFormat="1">
      <c r="F9927" s="545"/>
      <c r="H9927" s="545"/>
      <c r="J9927" s="545"/>
      <c r="O9927" s="578"/>
      <c r="P9927" s="547"/>
      <c r="Q9927" s="547"/>
      <c r="R9927" s="547"/>
    </row>
    <row r="9928" spans="6:18" s="577" customFormat="1">
      <c r="F9928" s="545"/>
      <c r="H9928" s="545"/>
      <c r="J9928" s="545"/>
      <c r="O9928" s="578"/>
      <c r="P9928" s="547"/>
      <c r="Q9928" s="547"/>
      <c r="R9928" s="547"/>
    </row>
    <row r="9929" spans="6:18" s="577" customFormat="1">
      <c r="F9929" s="545"/>
      <c r="H9929" s="545"/>
      <c r="J9929" s="545"/>
      <c r="O9929" s="578"/>
      <c r="P9929" s="547"/>
      <c r="Q9929" s="547"/>
      <c r="R9929" s="547"/>
    </row>
    <row r="9930" spans="6:18" s="577" customFormat="1">
      <c r="F9930" s="545"/>
      <c r="H9930" s="545"/>
      <c r="J9930" s="545"/>
      <c r="O9930" s="578"/>
      <c r="P9930" s="547"/>
      <c r="Q9930" s="547"/>
      <c r="R9930" s="547"/>
    </row>
    <row r="9931" spans="6:18" s="577" customFormat="1">
      <c r="F9931" s="545"/>
      <c r="H9931" s="545"/>
      <c r="J9931" s="545"/>
      <c r="O9931" s="578"/>
      <c r="P9931" s="547"/>
      <c r="Q9931" s="547"/>
      <c r="R9931" s="547"/>
    </row>
    <row r="9932" spans="6:18" s="577" customFormat="1">
      <c r="F9932" s="545"/>
      <c r="H9932" s="545"/>
      <c r="J9932" s="545"/>
      <c r="O9932" s="578"/>
      <c r="P9932" s="547"/>
      <c r="Q9932" s="547"/>
      <c r="R9932" s="547"/>
    </row>
    <row r="9933" spans="6:18" s="577" customFormat="1">
      <c r="F9933" s="545"/>
      <c r="H9933" s="545"/>
      <c r="J9933" s="545"/>
      <c r="O9933" s="578"/>
      <c r="P9933" s="547"/>
      <c r="Q9933" s="547"/>
      <c r="R9933" s="547"/>
    </row>
    <row r="9934" spans="6:18" s="577" customFormat="1">
      <c r="F9934" s="545"/>
      <c r="H9934" s="545"/>
      <c r="J9934" s="545"/>
      <c r="O9934" s="578"/>
      <c r="P9934" s="547"/>
      <c r="Q9934" s="547"/>
      <c r="R9934" s="547"/>
    </row>
    <row r="9935" spans="6:18" s="577" customFormat="1">
      <c r="F9935" s="545"/>
      <c r="H9935" s="545"/>
      <c r="J9935" s="545"/>
      <c r="O9935" s="578"/>
      <c r="P9935" s="547"/>
      <c r="Q9935" s="547"/>
      <c r="R9935" s="547"/>
    </row>
    <row r="9936" spans="6:18" s="577" customFormat="1">
      <c r="F9936" s="545"/>
      <c r="H9936" s="545"/>
      <c r="J9936" s="545"/>
      <c r="O9936" s="578"/>
      <c r="P9936" s="547"/>
      <c r="Q9936" s="547"/>
      <c r="R9936" s="547"/>
    </row>
    <row r="9937" spans="6:18" s="577" customFormat="1">
      <c r="F9937" s="545"/>
      <c r="H9937" s="545"/>
      <c r="J9937" s="545"/>
      <c r="O9937" s="578"/>
      <c r="P9937" s="547"/>
      <c r="Q9937" s="547"/>
      <c r="R9937" s="547"/>
    </row>
    <row r="9938" spans="6:18" s="577" customFormat="1">
      <c r="F9938" s="545"/>
      <c r="H9938" s="545"/>
      <c r="J9938" s="545"/>
      <c r="O9938" s="578"/>
      <c r="P9938" s="547"/>
      <c r="Q9938" s="547"/>
      <c r="R9938" s="547"/>
    </row>
    <row r="9939" spans="6:18" s="577" customFormat="1">
      <c r="F9939" s="545"/>
      <c r="H9939" s="545"/>
      <c r="J9939" s="545"/>
      <c r="O9939" s="578"/>
      <c r="P9939" s="547"/>
      <c r="Q9939" s="547"/>
      <c r="R9939" s="547"/>
    </row>
    <row r="9940" spans="6:18" s="577" customFormat="1">
      <c r="F9940" s="545"/>
      <c r="H9940" s="545"/>
      <c r="J9940" s="545"/>
      <c r="O9940" s="578"/>
      <c r="P9940" s="547"/>
      <c r="Q9940" s="547"/>
      <c r="R9940" s="547"/>
    </row>
    <row r="9941" spans="6:18" s="577" customFormat="1">
      <c r="F9941" s="545"/>
      <c r="H9941" s="545"/>
      <c r="J9941" s="545"/>
      <c r="O9941" s="578"/>
      <c r="P9941" s="547"/>
      <c r="Q9941" s="547"/>
      <c r="R9941" s="547"/>
    </row>
    <row r="9942" spans="6:18" s="577" customFormat="1">
      <c r="F9942" s="545"/>
      <c r="H9942" s="545"/>
      <c r="J9942" s="545"/>
      <c r="O9942" s="578"/>
      <c r="P9942" s="547"/>
      <c r="Q9942" s="547"/>
      <c r="R9942" s="547"/>
    </row>
    <row r="9943" spans="6:18" s="577" customFormat="1">
      <c r="F9943" s="545"/>
      <c r="H9943" s="545"/>
      <c r="J9943" s="545"/>
      <c r="O9943" s="578"/>
      <c r="P9943" s="547"/>
      <c r="Q9943" s="547"/>
      <c r="R9943" s="547"/>
    </row>
    <row r="9944" spans="6:18" s="577" customFormat="1">
      <c r="F9944" s="545"/>
      <c r="H9944" s="545"/>
      <c r="J9944" s="545"/>
      <c r="O9944" s="578"/>
      <c r="P9944" s="547"/>
      <c r="Q9944" s="547"/>
      <c r="R9944" s="547"/>
    </row>
    <row r="9945" spans="6:18" s="577" customFormat="1">
      <c r="F9945" s="545"/>
      <c r="H9945" s="545"/>
      <c r="J9945" s="545"/>
      <c r="O9945" s="578"/>
      <c r="P9945" s="547"/>
      <c r="Q9945" s="547"/>
      <c r="R9945" s="547"/>
    </row>
    <row r="9946" spans="6:18" s="577" customFormat="1">
      <c r="F9946" s="545"/>
      <c r="H9946" s="545"/>
      <c r="J9946" s="545"/>
      <c r="O9946" s="578"/>
      <c r="P9946" s="547"/>
      <c r="Q9946" s="547"/>
      <c r="R9946" s="547"/>
    </row>
    <row r="9947" spans="6:18" s="577" customFormat="1">
      <c r="F9947" s="545"/>
      <c r="H9947" s="545"/>
      <c r="J9947" s="545"/>
      <c r="O9947" s="578"/>
      <c r="P9947" s="547"/>
      <c r="Q9947" s="547"/>
      <c r="R9947" s="547"/>
    </row>
    <row r="9948" spans="6:18" s="577" customFormat="1">
      <c r="F9948" s="545"/>
      <c r="H9948" s="545"/>
      <c r="J9948" s="545"/>
      <c r="O9948" s="578"/>
      <c r="P9948" s="547"/>
      <c r="Q9948" s="547"/>
      <c r="R9948" s="547"/>
    </row>
    <row r="9949" spans="6:18" s="577" customFormat="1">
      <c r="F9949" s="545"/>
      <c r="H9949" s="545"/>
      <c r="J9949" s="545"/>
      <c r="O9949" s="578"/>
      <c r="P9949" s="547"/>
      <c r="Q9949" s="547"/>
      <c r="R9949" s="547"/>
    </row>
    <row r="9950" spans="6:18" s="577" customFormat="1">
      <c r="F9950" s="545"/>
      <c r="H9950" s="545"/>
      <c r="J9950" s="545"/>
      <c r="O9950" s="578"/>
      <c r="P9950" s="547"/>
      <c r="Q9950" s="547"/>
      <c r="R9950" s="547"/>
    </row>
    <row r="9951" spans="6:18" s="577" customFormat="1">
      <c r="F9951" s="545"/>
      <c r="H9951" s="545"/>
      <c r="J9951" s="545"/>
      <c r="O9951" s="578"/>
      <c r="P9951" s="547"/>
      <c r="Q9951" s="547"/>
      <c r="R9951" s="547"/>
    </row>
    <row r="9952" spans="6:18" s="577" customFormat="1">
      <c r="F9952" s="545"/>
      <c r="H9952" s="545"/>
      <c r="J9952" s="545"/>
      <c r="O9952" s="578"/>
      <c r="P9952" s="547"/>
      <c r="Q9952" s="547"/>
      <c r="R9952" s="547"/>
    </row>
    <row r="9953" spans="6:18" s="577" customFormat="1">
      <c r="F9953" s="545"/>
      <c r="H9953" s="545"/>
      <c r="J9953" s="545"/>
      <c r="O9953" s="578"/>
      <c r="P9953" s="547"/>
      <c r="Q9953" s="547"/>
      <c r="R9953" s="547"/>
    </row>
    <row r="9954" spans="6:18" s="577" customFormat="1">
      <c r="F9954" s="545"/>
      <c r="H9954" s="545"/>
      <c r="J9954" s="545"/>
      <c r="O9954" s="578"/>
      <c r="P9954" s="547"/>
      <c r="Q9954" s="547"/>
      <c r="R9954" s="547"/>
    </row>
    <row r="9955" spans="6:18" s="577" customFormat="1">
      <c r="F9955" s="545"/>
      <c r="H9955" s="545"/>
      <c r="J9955" s="545"/>
      <c r="O9955" s="578"/>
      <c r="P9955" s="547"/>
      <c r="Q9955" s="547"/>
      <c r="R9955" s="547"/>
    </row>
    <row r="9956" spans="6:18" s="577" customFormat="1">
      <c r="F9956" s="545"/>
      <c r="H9956" s="545"/>
      <c r="J9956" s="545"/>
      <c r="O9956" s="578"/>
      <c r="P9956" s="547"/>
      <c r="Q9956" s="547"/>
      <c r="R9956" s="547"/>
    </row>
    <row r="9957" spans="6:18" s="577" customFormat="1">
      <c r="F9957" s="545"/>
      <c r="H9957" s="545"/>
      <c r="J9957" s="545"/>
      <c r="O9957" s="578"/>
      <c r="P9957" s="547"/>
      <c r="Q9957" s="547"/>
      <c r="R9957" s="547"/>
    </row>
    <row r="9958" spans="6:18" s="577" customFormat="1">
      <c r="F9958" s="545"/>
      <c r="H9958" s="545"/>
      <c r="J9958" s="545"/>
      <c r="O9958" s="578"/>
      <c r="P9958" s="547"/>
      <c r="Q9958" s="547"/>
      <c r="R9958" s="547"/>
    </row>
    <row r="9959" spans="6:18" s="577" customFormat="1">
      <c r="F9959" s="545"/>
      <c r="H9959" s="545"/>
      <c r="J9959" s="545"/>
      <c r="O9959" s="578"/>
      <c r="P9959" s="547"/>
      <c r="Q9959" s="547"/>
      <c r="R9959" s="547"/>
    </row>
    <row r="9960" spans="6:18" s="577" customFormat="1">
      <c r="F9960" s="545"/>
      <c r="H9960" s="545"/>
      <c r="J9960" s="545"/>
      <c r="O9960" s="578"/>
      <c r="P9960" s="547"/>
      <c r="Q9960" s="547"/>
      <c r="R9960" s="547"/>
    </row>
    <row r="9961" spans="6:18" s="577" customFormat="1">
      <c r="F9961" s="545"/>
      <c r="H9961" s="545"/>
      <c r="J9961" s="545"/>
      <c r="O9961" s="578"/>
      <c r="P9961" s="547"/>
      <c r="Q9961" s="547"/>
      <c r="R9961" s="547"/>
    </row>
    <row r="9962" spans="6:18" s="577" customFormat="1">
      <c r="F9962" s="545"/>
      <c r="H9962" s="545"/>
      <c r="J9962" s="545"/>
      <c r="O9962" s="578"/>
      <c r="P9962" s="547"/>
      <c r="Q9962" s="547"/>
      <c r="R9962" s="547"/>
    </row>
    <row r="9963" spans="6:18" s="577" customFormat="1">
      <c r="F9963" s="545"/>
      <c r="H9963" s="545"/>
      <c r="J9963" s="545"/>
      <c r="O9963" s="578"/>
      <c r="P9963" s="547"/>
      <c r="Q9963" s="547"/>
      <c r="R9963" s="547"/>
    </row>
    <row r="9964" spans="6:18" s="577" customFormat="1">
      <c r="F9964" s="545"/>
      <c r="H9964" s="545"/>
      <c r="J9964" s="545"/>
      <c r="O9964" s="578"/>
      <c r="P9964" s="547"/>
      <c r="Q9964" s="547"/>
      <c r="R9964" s="547"/>
    </row>
    <row r="9965" spans="6:18" s="577" customFormat="1">
      <c r="F9965" s="545"/>
      <c r="H9965" s="545"/>
      <c r="J9965" s="545"/>
      <c r="O9965" s="578"/>
      <c r="P9965" s="547"/>
      <c r="Q9965" s="547"/>
      <c r="R9965" s="547"/>
    </row>
    <row r="9966" spans="6:18" s="577" customFormat="1">
      <c r="F9966" s="545"/>
      <c r="H9966" s="545"/>
      <c r="J9966" s="545"/>
      <c r="O9966" s="578"/>
      <c r="P9966" s="547"/>
      <c r="Q9966" s="547"/>
      <c r="R9966" s="547"/>
    </row>
    <row r="9967" spans="6:18" s="577" customFormat="1">
      <c r="F9967" s="545"/>
      <c r="H9967" s="545"/>
      <c r="J9967" s="545"/>
      <c r="O9967" s="578"/>
      <c r="P9967" s="547"/>
      <c r="Q9967" s="547"/>
      <c r="R9967" s="547"/>
    </row>
    <row r="9968" spans="6:18" s="577" customFormat="1">
      <c r="F9968" s="545"/>
      <c r="H9968" s="545"/>
      <c r="J9968" s="545"/>
      <c r="O9968" s="578"/>
      <c r="P9968" s="547"/>
      <c r="Q9968" s="547"/>
      <c r="R9968" s="547"/>
    </row>
    <row r="9969" spans="6:18" s="577" customFormat="1">
      <c r="F9969" s="545"/>
      <c r="H9969" s="545"/>
      <c r="J9969" s="545"/>
      <c r="O9969" s="578"/>
      <c r="P9969" s="547"/>
      <c r="Q9969" s="547"/>
      <c r="R9969" s="547"/>
    </row>
    <row r="9970" spans="6:18" s="577" customFormat="1">
      <c r="F9970" s="545"/>
      <c r="H9970" s="545"/>
      <c r="J9970" s="545"/>
      <c r="O9970" s="578"/>
      <c r="P9970" s="547"/>
      <c r="Q9970" s="547"/>
      <c r="R9970" s="547"/>
    </row>
    <row r="9971" spans="6:18" s="577" customFormat="1">
      <c r="F9971" s="545"/>
      <c r="H9971" s="545"/>
      <c r="J9971" s="545"/>
      <c r="O9971" s="578"/>
      <c r="P9971" s="547"/>
      <c r="Q9971" s="547"/>
      <c r="R9971" s="547"/>
    </row>
    <row r="9972" spans="6:18" s="577" customFormat="1">
      <c r="F9972" s="545"/>
      <c r="H9972" s="545"/>
      <c r="J9972" s="545"/>
      <c r="O9972" s="578"/>
      <c r="P9972" s="547"/>
      <c r="Q9972" s="547"/>
      <c r="R9972" s="547"/>
    </row>
    <row r="9973" spans="6:18" s="577" customFormat="1">
      <c r="F9973" s="545"/>
      <c r="H9973" s="545"/>
      <c r="J9973" s="545"/>
      <c r="O9973" s="578"/>
      <c r="P9973" s="547"/>
      <c r="Q9973" s="547"/>
      <c r="R9973" s="547"/>
    </row>
    <row r="9974" spans="6:18" s="577" customFormat="1">
      <c r="F9974" s="545"/>
      <c r="H9974" s="545"/>
      <c r="J9974" s="545"/>
      <c r="O9974" s="578"/>
      <c r="P9974" s="547"/>
      <c r="Q9974" s="547"/>
      <c r="R9974" s="547"/>
    </row>
    <row r="9975" spans="6:18" s="577" customFormat="1">
      <c r="F9975" s="545"/>
      <c r="H9975" s="545"/>
      <c r="J9975" s="545"/>
      <c r="O9975" s="578"/>
      <c r="P9975" s="547"/>
      <c r="Q9975" s="547"/>
      <c r="R9975" s="547"/>
    </row>
    <row r="9976" spans="6:18" s="577" customFormat="1">
      <c r="F9976" s="545"/>
      <c r="H9976" s="545"/>
      <c r="J9976" s="545"/>
      <c r="O9976" s="578"/>
      <c r="P9976" s="547"/>
      <c r="Q9976" s="547"/>
      <c r="R9976" s="547"/>
    </row>
    <row r="9977" spans="6:18" s="577" customFormat="1">
      <c r="F9977" s="545"/>
      <c r="H9977" s="545"/>
      <c r="J9977" s="545"/>
      <c r="O9977" s="578"/>
      <c r="P9977" s="547"/>
      <c r="Q9977" s="547"/>
      <c r="R9977" s="547"/>
    </row>
    <row r="9978" spans="6:18" s="577" customFormat="1">
      <c r="F9978" s="545"/>
      <c r="H9978" s="545"/>
      <c r="J9978" s="545"/>
      <c r="O9978" s="578"/>
      <c r="P9978" s="547"/>
      <c r="Q9978" s="547"/>
      <c r="R9978" s="547"/>
    </row>
    <row r="9979" spans="6:18" s="577" customFormat="1">
      <c r="F9979" s="545"/>
      <c r="H9979" s="545"/>
      <c r="J9979" s="545"/>
      <c r="O9979" s="578"/>
      <c r="P9979" s="547"/>
      <c r="Q9979" s="547"/>
      <c r="R9979" s="547"/>
    </row>
    <row r="9980" spans="6:18" s="577" customFormat="1">
      <c r="F9980" s="545"/>
      <c r="H9980" s="545"/>
      <c r="J9980" s="545"/>
      <c r="O9980" s="578"/>
      <c r="P9980" s="547"/>
      <c r="Q9980" s="547"/>
      <c r="R9980" s="547"/>
    </row>
    <row r="9981" spans="6:18" s="577" customFormat="1">
      <c r="F9981" s="545"/>
      <c r="H9981" s="545"/>
      <c r="J9981" s="545"/>
      <c r="O9981" s="578"/>
      <c r="P9981" s="547"/>
      <c r="Q9981" s="547"/>
      <c r="R9981" s="547"/>
    </row>
    <row r="9982" spans="6:18" s="577" customFormat="1">
      <c r="F9982" s="545"/>
      <c r="H9982" s="545"/>
      <c r="J9982" s="545"/>
      <c r="O9982" s="578"/>
      <c r="P9982" s="547"/>
      <c r="Q9982" s="547"/>
      <c r="R9982" s="547"/>
    </row>
    <row r="9983" spans="6:18" s="577" customFormat="1">
      <c r="F9983" s="545"/>
      <c r="H9983" s="545"/>
      <c r="J9983" s="545"/>
      <c r="O9983" s="578"/>
      <c r="P9983" s="547"/>
      <c r="Q9983" s="547"/>
      <c r="R9983" s="547"/>
    </row>
    <row r="9984" spans="6:18" s="577" customFormat="1">
      <c r="F9984" s="545"/>
      <c r="H9984" s="545"/>
      <c r="J9984" s="545"/>
      <c r="O9984" s="578"/>
      <c r="P9984" s="547"/>
      <c r="Q9984" s="547"/>
      <c r="R9984" s="547"/>
    </row>
    <row r="9985" spans="6:18" s="577" customFormat="1">
      <c r="F9985" s="545"/>
      <c r="H9985" s="545"/>
      <c r="J9985" s="545"/>
      <c r="O9985" s="578"/>
      <c r="P9985" s="547"/>
      <c r="Q9985" s="547"/>
      <c r="R9985" s="547"/>
    </row>
    <row r="9986" spans="6:18" s="577" customFormat="1">
      <c r="F9986" s="545"/>
      <c r="H9986" s="545"/>
      <c r="J9986" s="545"/>
      <c r="O9986" s="578"/>
      <c r="P9986" s="547"/>
      <c r="Q9986" s="547"/>
      <c r="R9986" s="547"/>
    </row>
    <row r="9987" spans="6:18" s="577" customFormat="1">
      <c r="F9987" s="545"/>
      <c r="H9987" s="545"/>
      <c r="J9987" s="545"/>
      <c r="O9987" s="578"/>
      <c r="P9987" s="547"/>
      <c r="Q9987" s="547"/>
      <c r="R9987" s="547"/>
    </row>
    <row r="9988" spans="6:18" s="577" customFormat="1">
      <c r="F9988" s="545"/>
      <c r="H9988" s="545"/>
      <c r="J9988" s="545"/>
      <c r="O9988" s="578"/>
      <c r="P9988" s="547"/>
      <c r="Q9988" s="547"/>
      <c r="R9988" s="547"/>
    </row>
    <row r="9989" spans="6:18" s="577" customFormat="1">
      <c r="F9989" s="545"/>
      <c r="H9989" s="545"/>
      <c r="J9989" s="545"/>
      <c r="O9989" s="578"/>
      <c r="P9989" s="547"/>
      <c r="Q9989" s="547"/>
      <c r="R9989" s="547"/>
    </row>
    <row r="9990" spans="6:18" s="577" customFormat="1">
      <c r="F9990" s="545"/>
      <c r="H9990" s="545"/>
      <c r="J9990" s="545"/>
      <c r="O9990" s="578"/>
      <c r="P9990" s="547"/>
      <c r="Q9990" s="547"/>
      <c r="R9990" s="547"/>
    </row>
    <row r="9991" spans="6:18" s="577" customFormat="1">
      <c r="F9991" s="545"/>
      <c r="H9991" s="545"/>
      <c r="J9991" s="545"/>
      <c r="O9991" s="578"/>
      <c r="P9991" s="547"/>
      <c r="Q9991" s="547"/>
      <c r="R9991" s="547"/>
    </row>
    <row r="9992" spans="6:18" s="577" customFormat="1">
      <c r="F9992" s="545"/>
      <c r="H9992" s="545"/>
      <c r="J9992" s="545"/>
      <c r="O9992" s="578"/>
      <c r="P9992" s="547"/>
      <c r="Q9992" s="547"/>
      <c r="R9992" s="547"/>
    </row>
    <row r="9993" spans="6:18" s="577" customFormat="1">
      <c r="F9993" s="545"/>
      <c r="H9993" s="545"/>
      <c r="J9993" s="545"/>
      <c r="O9993" s="578"/>
      <c r="P9993" s="547"/>
      <c r="Q9993" s="547"/>
      <c r="R9993" s="547"/>
    </row>
    <row r="9994" spans="6:18" s="577" customFormat="1">
      <c r="F9994" s="545"/>
      <c r="H9994" s="545"/>
      <c r="J9994" s="545"/>
      <c r="O9994" s="578"/>
      <c r="P9994" s="547"/>
      <c r="Q9994" s="547"/>
      <c r="R9994" s="547"/>
    </row>
    <row r="9995" spans="6:18" s="577" customFormat="1">
      <c r="F9995" s="545"/>
      <c r="H9995" s="545"/>
      <c r="J9995" s="545"/>
      <c r="O9995" s="578"/>
      <c r="P9995" s="547"/>
      <c r="Q9995" s="547"/>
      <c r="R9995" s="547"/>
    </row>
    <row r="9996" spans="6:18" s="577" customFormat="1">
      <c r="F9996" s="545"/>
      <c r="H9996" s="545"/>
      <c r="J9996" s="545"/>
      <c r="O9996" s="578"/>
      <c r="P9996" s="547"/>
      <c r="Q9996" s="547"/>
      <c r="R9996" s="547"/>
    </row>
    <row r="9997" spans="6:18" s="577" customFormat="1">
      <c r="F9997" s="545"/>
      <c r="H9997" s="545"/>
      <c r="J9997" s="545"/>
      <c r="O9997" s="578"/>
      <c r="P9997" s="547"/>
      <c r="Q9997" s="547"/>
      <c r="R9997" s="547"/>
    </row>
    <row r="9998" spans="6:18" s="577" customFormat="1">
      <c r="F9998" s="545"/>
      <c r="H9998" s="545"/>
      <c r="J9998" s="545"/>
      <c r="O9998" s="578"/>
      <c r="P9998" s="547"/>
      <c r="Q9998" s="547"/>
      <c r="R9998" s="547"/>
    </row>
    <row r="9999" spans="6:18" s="577" customFormat="1">
      <c r="F9999" s="545"/>
      <c r="H9999" s="545"/>
      <c r="J9999" s="545"/>
      <c r="O9999" s="578"/>
      <c r="P9999" s="547"/>
      <c r="Q9999" s="547"/>
      <c r="R9999" s="547"/>
    </row>
    <row r="10000" spans="6:18" s="577" customFormat="1">
      <c r="F10000" s="545"/>
      <c r="H10000" s="545"/>
      <c r="J10000" s="545"/>
      <c r="O10000" s="578"/>
      <c r="P10000" s="547"/>
      <c r="Q10000" s="547"/>
      <c r="R10000" s="547"/>
    </row>
    <row r="10001" spans="6:18" s="577" customFormat="1">
      <c r="F10001" s="545"/>
      <c r="H10001" s="545"/>
      <c r="J10001" s="545"/>
      <c r="O10001" s="578"/>
      <c r="P10001" s="547"/>
      <c r="Q10001" s="547"/>
      <c r="R10001" s="547"/>
    </row>
    <row r="10002" spans="6:18" s="577" customFormat="1">
      <c r="F10002" s="545"/>
      <c r="H10002" s="545"/>
      <c r="J10002" s="545"/>
      <c r="O10002" s="578"/>
      <c r="P10002" s="547"/>
      <c r="Q10002" s="547"/>
      <c r="R10002" s="547"/>
    </row>
    <row r="10003" spans="6:18" s="577" customFormat="1">
      <c r="F10003" s="545"/>
      <c r="H10003" s="545"/>
      <c r="J10003" s="545"/>
      <c r="O10003" s="578"/>
      <c r="P10003" s="547"/>
      <c r="Q10003" s="547"/>
      <c r="R10003" s="547"/>
    </row>
    <row r="10004" spans="6:18" s="577" customFormat="1">
      <c r="F10004" s="545"/>
      <c r="H10004" s="545"/>
      <c r="J10004" s="545"/>
      <c r="O10004" s="578"/>
      <c r="P10004" s="547"/>
      <c r="Q10004" s="547"/>
      <c r="R10004" s="547"/>
    </row>
    <row r="10005" spans="6:18" s="577" customFormat="1">
      <c r="F10005" s="545"/>
      <c r="H10005" s="545"/>
      <c r="J10005" s="545"/>
      <c r="O10005" s="578"/>
      <c r="P10005" s="547"/>
      <c r="Q10005" s="547"/>
      <c r="R10005" s="547"/>
    </row>
    <row r="10006" spans="6:18" s="577" customFormat="1">
      <c r="F10006" s="545"/>
      <c r="H10006" s="545"/>
      <c r="J10006" s="545"/>
      <c r="O10006" s="578"/>
      <c r="P10006" s="547"/>
      <c r="Q10006" s="547"/>
      <c r="R10006" s="547"/>
    </row>
    <row r="10007" spans="6:18" s="577" customFormat="1">
      <c r="F10007" s="545"/>
      <c r="H10007" s="545"/>
      <c r="J10007" s="545"/>
      <c r="O10007" s="578"/>
      <c r="P10007" s="547"/>
      <c r="Q10007" s="547"/>
      <c r="R10007" s="547"/>
    </row>
    <row r="10008" spans="6:18" s="577" customFormat="1">
      <c r="F10008" s="545"/>
      <c r="H10008" s="545"/>
      <c r="J10008" s="545"/>
      <c r="O10008" s="578"/>
      <c r="P10008" s="547"/>
      <c r="Q10008" s="547"/>
      <c r="R10008" s="547"/>
    </row>
    <row r="10009" spans="6:18" s="577" customFormat="1">
      <c r="F10009" s="545"/>
      <c r="H10009" s="545"/>
      <c r="J10009" s="545"/>
      <c r="O10009" s="578"/>
      <c r="P10009" s="547"/>
      <c r="Q10009" s="547"/>
      <c r="R10009" s="547"/>
    </row>
    <row r="10010" spans="6:18" s="577" customFormat="1">
      <c r="F10010" s="545"/>
      <c r="H10010" s="545"/>
      <c r="J10010" s="545"/>
      <c r="O10010" s="578"/>
      <c r="P10010" s="547"/>
      <c r="Q10010" s="547"/>
      <c r="R10010" s="547"/>
    </row>
    <row r="10011" spans="6:18" s="577" customFormat="1">
      <c r="F10011" s="545"/>
      <c r="H10011" s="545"/>
      <c r="J10011" s="545"/>
      <c r="O10011" s="578"/>
      <c r="P10011" s="547"/>
      <c r="Q10011" s="547"/>
      <c r="R10011" s="547"/>
    </row>
    <row r="10012" spans="6:18" s="577" customFormat="1">
      <c r="F10012" s="545"/>
      <c r="H10012" s="545"/>
      <c r="J10012" s="545"/>
      <c r="O10012" s="578"/>
      <c r="P10012" s="547"/>
      <c r="Q10012" s="547"/>
      <c r="R10012" s="547"/>
    </row>
    <row r="10013" spans="6:18" s="577" customFormat="1">
      <c r="F10013" s="545"/>
      <c r="H10013" s="545"/>
      <c r="J10013" s="545"/>
      <c r="O10013" s="578"/>
      <c r="P10013" s="547"/>
      <c r="Q10013" s="547"/>
      <c r="R10013" s="547"/>
    </row>
    <row r="10014" spans="6:18" s="577" customFormat="1">
      <c r="F10014" s="545"/>
      <c r="H10014" s="545"/>
      <c r="J10014" s="545"/>
      <c r="O10014" s="578"/>
      <c r="P10014" s="547"/>
      <c r="Q10014" s="547"/>
      <c r="R10014" s="547"/>
    </row>
    <row r="10015" spans="6:18" s="577" customFormat="1">
      <c r="F10015" s="545"/>
      <c r="H10015" s="545"/>
      <c r="J10015" s="545"/>
      <c r="O10015" s="578"/>
      <c r="P10015" s="547"/>
      <c r="Q10015" s="547"/>
      <c r="R10015" s="547"/>
    </row>
    <row r="10016" spans="6:18" s="577" customFormat="1">
      <c r="F10016" s="545"/>
      <c r="H10016" s="545"/>
      <c r="J10016" s="545"/>
      <c r="O10016" s="578"/>
      <c r="P10016" s="547"/>
      <c r="Q10016" s="547"/>
      <c r="R10016" s="547"/>
    </row>
    <row r="10017" spans="6:18" s="577" customFormat="1">
      <c r="F10017" s="545"/>
      <c r="H10017" s="545"/>
      <c r="J10017" s="545"/>
      <c r="O10017" s="578"/>
      <c r="P10017" s="547"/>
      <c r="Q10017" s="547"/>
      <c r="R10017" s="547"/>
    </row>
    <row r="10018" spans="6:18" s="577" customFormat="1">
      <c r="F10018" s="545"/>
      <c r="H10018" s="545"/>
      <c r="J10018" s="545"/>
      <c r="O10018" s="578"/>
      <c r="P10018" s="547"/>
      <c r="Q10018" s="547"/>
      <c r="R10018" s="547"/>
    </row>
    <row r="10019" spans="6:18" s="577" customFormat="1">
      <c r="F10019" s="545"/>
      <c r="H10019" s="545"/>
      <c r="J10019" s="545"/>
      <c r="O10019" s="578"/>
      <c r="P10019" s="547"/>
      <c r="Q10019" s="547"/>
      <c r="R10019" s="547"/>
    </row>
    <row r="10020" spans="6:18" s="577" customFormat="1">
      <c r="F10020" s="545"/>
      <c r="H10020" s="545"/>
      <c r="J10020" s="545"/>
      <c r="O10020" s="578"/>
      <c r="P10020" s="547"/>
      <c r="Q10020" s="547"/>
      <c r="R10020" s="547"/>
    </row>
    <row r="10021" spans="6:18" s="577" customFormat="1">
      <c r="F10021" s="545"/>
      <c r="H10021" s="545"/>
      <c r="J10021" s="545"/>
      <c r="O10021" s="578"/>
      <c r="P10021" s="547"/>
      <c r="Q10021" s="547"/>
      <c r="R10021" s="547"/>
    </row>
    <row r="10022" spans="6:18" s="577" customFormat="1">
      <c r="F10022" s="545"/>
      <c r="H10022" s="545"/>
      <c r="J10022" s="545"/>
      <c r="O10022" s="578"/>
      <c r="P10022" s="547"/>
      <c r="Q10022" s="547"/>
      <c r="R10022" s="547"/>
    </row>
    <row r="10023" spans="6:18" s="577" customFormat="1">
      <c r="F10023" s="545"/>
      <c r="H10023" s="545"/>
      <c r="J10023" s="545"/>
      <c r="O10023" s="578"/>
      <c r="P10023" s="547"/>
      <c r="Q10023" s="547"/>
      <c r="R10023" s="547"/>
    </row>
    <row r="10024" spans="6:18" s="577" customFormat="1">
      <c r="F10024" s="545"/>
      <c r="H10024" s="545"/>
      <c r="J10024" s="545"/>
      <c r="O10024" s="578"/>
      <c r="P10024" s="547"/>
      <c r="Q10024" s="547"/>
      <c r="R10024" s="547"/>
    </row>
    <row r="10025" spans="6:18" s="577" customFormat="1">
      <c r="F10025" s="545"/>
      <c r="H10025" s="545"/>
      <c r="J10025" s="545"/>
      <c r="O10025" s="578"/>
      <c r="P10025" s="547"/>
      <c r="Q10025" s="547"/>
      <c r="R10025" s="547"/>
    </row>
    <row r="10026" spans="6:18" s="577" customFormat="1">
      <c r="F10026" s="545"/>
      <c r="H10026" s="545"/>
      <c r="J10026" s="545"/>
      <c r="O10026" s="578"/>
      <c r="P10026" s="547"/>
      <c r="Q10026" s="547"/>
      <c r="R10026" s="547"/>
    </row>
    <row r="10027" spans="6:18" s="577" customFormat="1">
      <c r="F10027" s="545"/>
      <c r="H10027" s="545"/>
      <c r="J10027" s="545"/>
      <c r="O10027" s="578"/>
      <c r="P10027" s="547"/>
      <c r="Q10027" s="547"/>
      <c r="R10027" s="547"/>
    </row>
    <row r="10028" spans="6:18" s="577" customFormat="1">
      <c r="F10028" s="545"/>
      <c r="H10028" s="545"/>
      <c r="J10028" s="545"/>
      <c r="O10028" s="578"/>
      <c r="P10028" s="547"/>
      <c r="Q10028" s="547"/>
      <c r="R10028" s="547"/>
    </row>
    <row r="10029" spans="6:18" s="577" customFormat="1">
      <c r="F10029" s="545"/>
      <c r="H10029" s="545"/>
      <c r="J10029" s="545"/>
      <c r="O10029" s="578"/>
      <c r="P10029" s="547"/>
      <c r="Q10029" s="547"/>
      <c r="R10029" s="547"/>
    </row>
    <row r="10030" spans="6:18" s="577" customFormat="1">
      <c r="F10030" s="545"/>
      <c r="H10030" s="545"/>
      <c r="J10030" s="545"/>
      <c r="O10030" s="578"/>
      <c r="P10030" s="547"/>
      <c r="Q10030" s="547"/>
      <c r="R10030" s="547"/>
    </row>
    <row r="10031" spans="6:18" s="577" customFormat="1">
      <c r="F10031" s="545"/>
      <c r="H10031" s="545"/>
      <c r="J10031" s="545"/>
      <c r="O10031" s="578"/>
      <c r="P10031" s="547"/>
      <c r="Q10031" s="547"/>
      <c r="R10031" s="547"/>
    </row>
    <row r="10032" spans="6:18" s="577" customFormat="1">
      <c r="F10032" s="545"/>
      <c r="H10032" s="545"/>
      <c r="J10032" s="545"/>
      <c r="O10032" s="578"/>
      <c r="P10032" s="547"/>
      <c r="Q10032" s="547"/>
      <c r="R10032" s="547"/>
    </row>
    <row r="10033" spans="6:18" s="577" customFormat="1">
      <c r="F10033" s="545"/>
      <c r="H10033" s="545"/>
      <c r="J10033" s="545"/>
      <c r="O10033" s="578"/>
      <c r="P10033" s="547"/>
      <c r="Q10033" s="547"/>
      <c r="R10033" s="547"/>
    </row>
    <row r="10034" spans="6:18" s="577" customFormat="1">
      <c r="F10034" s="545"/>
      <c r="H10034" s="545"/>
      <c r="J10034" s="545"/>
      <c r="O10034" s="578"/>
      <c r="P10034" s="547"/>
      <c r="Q10034" s="547"/>
      <c r="R10034" s="547"/>
    </row>
    <row r="10035" spans="6:18" s="577" customFormat="1">
      <c r="F10035" s="545"/>
      <c r="H10035" s="545"/>
      <c r="J10035" s="545"/>
      <c r="O10035" s="578"/>
      <c r="P10035" s="547"/>
      <c r="Q10035" s="547"/>
      <c r="R10035" s="547"/>
    </row>
    <row r="10036" spans="6:18" s="577" customFormat="1">
      <c r="F10036" s="545"/>
      <c r="H10036" s="545"/>
      <c r="J10036" s="545"/>
      <c r="O10036" s="578"/>
      <c r="P10036" s="547"/>
      <c r="Q10036" s="547"/>
      <c r="R10036" s="547"/>
    </row>
    <row r="10037" spans="6:18" s="577" customFormat="1">
      <c r="F10037" s="545"/>
      <c r="H10037" s="545"/>
      <c r="J10037" s="545"/>
      <c r="O10037" s="578"/>
      <c r="P10037" s="547"/>
      <c r="Q10037" s="547"/>
      <c r="R10037" s="547"/>
    </row>
    <row r="10038" spans="6:18" s="577" customFormat="1">
      <c r="F10038" s="545"/>
      <c r="H10038" s="545"/>
      <c r="J10038" s="545"/>
      <c r="O10038" s="578"/>
      <c r="P10038" s="547"/>
      <c r="Q10038" s="547"/>
      <c r="R10038" s="547"/>
    </row>
    <row r="10039" spans="6:18" s="577" customFormat="1">
      <c r="F10039" s="545"/>
      <c r="H10039" s="545"/>
      <c r="J10039" s="545"/>
      <c r="O10039" s="578"/>
      <c r="P10039" s="547"/>
      <c r="Q10039" s="547"/>
      <c r="R10039" s="547"/>
    </row>
    <row r="10040" spans="6:18" s="577" customFormat="1">
      <c r="F10040" s="545"/>
      <c r="H10040" s="545"/>
      <c r="J10040" s="545"/>
      <c r="O10040" s="578"/>
      <c r="P10040" s="547"/>
      <c r="Q10040" s="547"/>
      <c r="R10040" s="547"/>
    </row>
    <row r="10041" spans="6:18" s="577" customFormat="1">
      <c r="F10041" s="545"/>
      <c r="H10041" s="545"/>
      <c r="J10041" s="545"/>
      <c r="O10041" s="578"/>
      <c r="P10041" s="547"/>
      <c r="Q10041" s="547"/>
      <c r="R10041" s="547"/>
    </row>
    <row r="10042" spans="6:18" s="577" customFormat="1">
      <c r="F10042" s="545"/>
      <c r="H10042" s="545"/>
      <c r="J10042" s="545"/>
      <c r="O10042" s="578"/>
      <c r="P10042" s="547"/>
      <c r="Q10042" s="547"/>
      <c r="R10042" s="547"/>
    </row>
    <row r="10043" spans="6:18" s="577" customFormat="1">
      <c r="F10043" s="545"/>
      <c r="H10043" s="545"/>
      <c r="J10043" s="545"/>
      <c r="O10043" s="578"/>
      <c r="P10043" s="547"/>
      <c r="Q10043" s="547"/>
      <c r="R10043" s="547"/>
    </row>
    <row r="10044" spans="6:18" s="577" customFormat="1">
      <c r="F10044" s="545"/>
      <c r="H10044" s="545"/>
      <c r="J10044" s="545"/>
      <c r="O10044" s="578"/>
      <c r="P10044" s="547"/>
      <c r="Q10044" s="547"/>
      <c r="R10044" s="547"/>
    </row>
    <row r="10045" spans="6:18" s="577" customFormat="1">
      <c r="F10045" s="545"/>
      <c r="H10045" s="545"/>
      <c r="J10045" s="545"/>
      <c r="O10045" s="578"/>
      <c r="P10045" s="547"/>
      <c r="Q10045" s="547"/>
      <c r="R10045" s="547"/>
    </row>
    <row r="10046" spans="6:18" s="577" customFormat="1">
      <c r="F10046" s="545"/>
      <c r="H10046" s="545"/>
      <c r="J10046" s="545"/>
      <c r="O10046" s="578"/>
      <c r="P10046" s="547"/>
      <c r="Q10046" s="547"/>
      <c r="R10046" s="547"/>
    </row>
    <row r="10047" spans="6:18" s="577" customFormat="1">
      <c r="F10047" s="545"/>
      <c r="H10047" s="545"/>
      <c r="J10047" s="545"/>
      <c r="O10047" s="578"/>
      <c r="P10047" s="547"/>
      <c r="Q10047" s="547"/>
      <c r="R10047" s="547"/>
    </row>
    <row r="10048" spans="6:18" s="577" customFormat="1">
      <c r="F10048" s="545"/>
      <c r="H10048" s="545"/>
      <c r="J10048" s="545"/>
      <c r="O10048" s="578"/>
      <c r="P10048" s="547"/>
      <c r="Q10048" s="547"/>
      <c r="R10048" s="547"/>
    </row>
    <row r="10049" spans="6:18" s="577" customFormat="1">
      <c r="F10049" s="545"/>
      <c r="H10049" s="545"/>
      <c r="J10049" s="545"/>
      <c r="O10049" s="578"/>
      <c r="P10049" s="547"/>
      <c r="Q10049" s="547"/>
      <c r="R10049" s="547"/>
    </row>
    <row r="10050" spans="6:18" s="577" customFormat="1">
      <c r="F10050" s="545"/>
      <c r="H10050" s="545"/>
      <c r="J10050" s="545"/>
      <c r="O10050" s="578"/>
      <c r="P10050" s="547"/>
      <c r="Q10050" s="547"/>
      <c r="R10050" s="547"/>
    </row>
    <row r="10051" spans="6:18" s="577" customFormat="1">
      <c r="F10051" s="545"/>
      <c r="H10051" s="545"/>
      <c r="J10051" s="545"/>
      <c r="O10051" s="578"/>
      <c r="P10051" s="547"/>
      <c r="Q10051" s="547"/>
      <c r="R10051" s="547"/>
    </row>
    <row r="10052" spans="6:18" s="577" customFormat="1">
      <c r="F10052" s="545"/>
      <c r="H10052" s="545"/>
      <c r="J10052" s="545"/>
      <c r="O10052" s="578"/>
      <c r="P10052" s="547"/>
      <c r="Q10052" s="547"/>
      <c r="R10052" s="547"/>
    </row>
    <row r="10053" spans="6:18" s="577" customFormat="1">
      <c r="F10053" s="545"/>
      <c r="H10053" s="545"/>
      <c r="J10053" s="545"/>
      <c r="O10053" s="578"/>
      <c r="P10053" s="547"/>
      <c r="Q10053" s="547"/>
      <c r="R10053" s="547"/>
    </row>
    <row r="10054" spans="6:18" s="577" customFormat="1">
      <c r="F10054" s="545"/>
      <c r="H10054" s="545"/>
      <c r="J10054" s="545"/>
      <c r="O10054" s="578"/>
      <c r="P10054" s="547"/>
      <c r="Q10054" s="547"/>
      <c r="R10054" s="547"/>
    </row>
    <row r="10055" spans="6:18" s="577" customFormat="1">
      <c r="F10055" s="545"/>
      <c r="H10055" s="545"/>
      <c r="J10055" s="545"/>
      <c r="O10055" s="578"/>
      <c r="P10055" s="547"/>
      <c r="Q10055" s="547"/>
      <c r="R10055" s="547"/>
    </row>
    <row r="10056" spans="6:18" s="577" customFormat="1">
      <c r="F10056" s="545"/>
      <c r="H10056" s="545"/>
      <c r="J10056" s="545"/>
      <c r="O10056" s="578"/>
      <c r="P10056" s="547"/>
      <c r="Q10056" s="547"/>
      <c r="R10056" s="547"/>
    </row>
    <row r="10057" spans="6:18" s="577" customFormat="1">
      <c r="F10057" s="545"/>
      <c r="H10057" s="545"/>
      <c r="J10057" s="545"/>
      <c r="O10057" s="578"/>
      <c r="P10057" s="547"/>
      <c r="Q10057" s="547"/>
      <c r="R10057" s="547"/>
    </row>
    <row r="10058" spans="6:18" s="577" customFormat="1">
      <c r="F10058" s="545"/>
      <c r="H10058" s="545"/>
      <c r="J10058" s="545"/>
      <c r="O10058" s="578"/>
      <c r="P10058" s="547"/>
      <c r="Q10058" s="547"/>
      <c r="R10058" s="547"/>
    </row>
    <row r="10059" spans="6:18" s="577" customFormat="1">
      <c r="F10059" s="545"/>
      <c r="H10059" s="545"/>
      <c r="J10059" s="545"/>
      <c r="O10059" s="578"/>
      <c r="P10059" s="547"/>
      <c r="Q10059" s="547"/>
      <c r="R10059" s="547"/>
    </row>
    <row r="10060" spans="6:18" s="577" customFormat="1">
      <c r="F10060" s="545"/>
      <c r="H10060" s="545"/>
      <c r="J10060" s="545"/>
      <c r="O10060" s="578"/>
      <c r="P10060" s="547"/>
      <c r="Q10060" s="547"/>
      <c r="R10060" s="547"/>
    </row>
    <row r="10061" spans="6:18" s="577" customFormat="1">
      <c r="F10061" s="545"/>
      <c r="H10061" s="545"/>
      <c r="J10061" s="545"/>
      <c r="O10061" s="578"/>
      <c r="P10061" s="547"/>
      <c r="Q10061" s="547"/>
      <c r="R10061" s="547"/>
    </row>
    <row r="10062" spans="6:18" s="577" customFormat="1">
      <c r="F10062" s="545"/>
      <c r="H10062" s="545"/>
      <c r="J10062" s="545"/>
      <c r="O10062" s="578"/>
      <c r="P10062" s="547"/>
      <c r="Q10062" s="547"/>
      <c r="R10062" s="547"/>
    </row>
    <row r="10063" spans="6:18" s="577" customFormat="1">
      <c r="F10063" s="545"/>
      <c r="H10063" s="545"/>
      <c r="J10063" s="545"/>
      <c r="O10063" s="578"/>
      <c r="P10063" s="547"/>
      <c r="Q10063" s="547"/>
      <c r="R10063" s="547"/>
    </row>
    <row r="10064" spans="6:18" s="577" customFormat="1">
      <c r="F10064" s="545"/>
      <c r="H10064" s="545"/>
      <c r="J10064" s="545"/>
      <c r="O10064" s="578"/>
      <c r="P10064" s="547"/>
      <c r="Q10064" s="547"/>
      <c r="R10064" s="547"/>
    </row>
    <row r="10065" spans="6:18" s="577" customFormat="1">
      <c r="F10065" s="545"/>
      <c r="H10065" s="545"/>
      <c r="J10065" s="545"/>
      <c r="O10065" s="578"/>
      <c r="P10065" s="547"/>
      <c r="Q10065" s="547"/>
      <c r="R10065" s="547"/>
    </row>
    <row r="10066" spans="6:18" s="577" customFormat="1">
      <c r="F10066" s="545"/>
      <c r="H10066" s="545"/>
      <c r="J10066" s="545"/>
      <c r="O10066" s="578"/>
      <c r="P10066" s="547"/>
      <c r="Q10066" s="547"/>
      <c r="R10066" s="547"/>
    </row>
    <row r="10067" spans="6:18" s="577" customFormat="1">
      <c r="F10067" s="545"/>
      <c r="H10067" s="545"/>
      <c r="J10067" s="545"/>
      <c r="O10067" s="578"/>
      <c r="P10067" s="547"/>
      <c r="Q10067" s="547"/>
      <c r="R10067" s="547"/>
    </row>
    <row r="10068" spans="6:18" s="577" customFormat="1">
      <c r="F10068" s="545"/>
      <c r="H10068" s="545"/>
      <c r="J10068" s="545"/>
      <c r="O10068" s="578"/>
      <c r="P10068" s="547"/>
      <c r="Q10068" s="547"/>
      <c r="R10068" s="547"/>
    </row>
    <row r="10069" spans="6:18" s="577" customFormat="1">
      <c r="F10069" s="545"/>
      <c r="H10069" s="545"/>
      <c r="J10069" s="545"/>
      <c r="O10069" s="578"/>
      <c r="P10069" s="547"/>
      <c r="Q10069" s="547"/>
      <c r="R10069" s="547"/>
    </row>
    <row r="10070" spans="6:18" s="577" customFormat="1">
      <c r="F10070" s="545"/>
      <c r="H10070" s="545"/>
      <c r="J10070" s="545"/>
      <c r="O10070" s="578"/>
      <c r="P10070" s="547"/>
      <c r="Q10070" s="547"/>
      <c r="R10070" s="547"/>
    </row>
    <row r="10071" spans="6:18" s="577" customFormat="1">
      <c r="F10071" s="545"/>
      <c r="H10071" s="545"/>
      <c r="J10071" s="545"/>
      <c r="O10071" s="578"/>
      <c r="P10071" s="547"/>
      <c r="Q10071" s="547"/>
      <c r="R10071" s="547"/>
    </row>
    <row r="10072" spans="6:18" s="577" customFormat="1">
      <c r="F10072" s="545"/>
      <c r="H10072" s="545"/>
      <c r="J10072" s="545"/>
      <c r="O10072" s="578"/>
      <c r="P10072" s="547"/>
      <c r="Q10072" s="547"/>
      <c r="R10072" s="547"/>
    </row>
    <row r="10073" spans="6:18" s="577" customFormat="1">
      <c r="F10073" s="545"/>
      <c r="H10073" s="545"/>
      <c r="J10073" s="545"/>
      <c r="O10073" s="578"/>
      <c r="P10073" s="547"/>
      <c r="Q10073" s="547"/>
      <c r="R10073" s="547"/>
    </row>
    <row r="10074" spans="6:18" s="577" customFormat="1">
      <c r="F10074" s="545"/>
      <c r="H10074" s="545"/>
      <c r="J10074" s="545"/>
      <c r="O10074" s="578"/>
      <c r="P10074" s="547"/>
      <c r="Q10074" s="547"/>
      <c r="R10074" s="547"/>
    </row>
    <row r="10075" spans="6:18" s="577" customFormat="1">
      <c r="F10075" s="545"/>
      <c r="H10075" s="545"/>
      <c r="J10075" s="545"/>
      <c r="O10075" s="578"/>
      <c r="P10075" s="547"/>
      <c r="Q10075" s="547"/>
      <c r="R10075" s="547"/>
    </row>
    <row r="10076" spans="6:18" s="577" customFormat="1">
      <c r="F10076" s="545"/>
      <c r="H10076" s="545"/>
      <c r="J10076" s="545"/>
      <c r="O10076" s="578"/>
      <c r="P10076" s="547"/>
      <c r="Q10076" s="547"/>
      <c r="R10076" s="547"/>
    </row>
    <row r="10077" spans="6:18" s="577" customFormat="1">
      <c r="F10077" s="545"/>
      <c r="H10077" s="545"/>
      <c r="J10077" s="545"/>
      <c r="O10077" s="578"/>
      <c r="P10077" s="547"/>
      <c r="Q10077" s="547"/>
      <c r="R10077" s="547"/>
    </row>
    <row r="10078" spans="6:18" s="577" customFormat="1">
      <c r="F10078" s="545"/>
      <c r="H10078" s="545"/>
      <c r="J10078" s="545"/>
      <c r="O10078" s="578"/>
      <c r="P10078" s="547"/>
      <c r="Q10078" s="547"/>
      <c r="R10078" s="547"/>
    </row>
    <row r="10079" spans="6:18" s="577" customFormat="1">
      <c r="F10079" s="545"/>
      <c r="H10079" s="545"/>
      <c r="J10079" s="545"/>
      <c r="O10079" s="578"/>
      <c r="P10079" s="547"/>
      <c r="Q10079" s="547"/>
      <c r="R10079" s="547"/>
    </row>
    <row r="10080" spans="6:18" s="577" customFormat="1">
      <c r="F10080" s="545"/>
      <c r="H10080" s="545"/>
      <c r="J10080" s="545"/>
      <c r="O10080" s="578"/>
      <c r="P10080" s="547"/>
      <c r="Q10080" s="547"/>
      <c r="R10080" s="547"/>
    </row>
    <row r="10081" spans="6:18" s="577" customFormat="1">
      <c r="F10081" s="545"/>
      <c r="H10081" s="545"/>
      <c r="J10081" s="545"/>
      <c r="O10081" s="578"/>
      <c r="P10081" s="547"/>
      <c r="Q10081" s="547"/>
      <c r="R10081" s="547"/>
    </row>
    <row r="10082" spans="6:18" s="577" customFormat="1">
      <c r="F10082" s="545"/>
      <c r="H10082" s="545"/>
      <c r="J10082" s="545"/>
      <c r="O10082" s="578"/>
      <c r="P10082" s="547"/>
      <c r="Q10082" s="547"/>
      <c r="R10082" s="547"/>
    </row>
    <row r="10083" spans="6:18" s="577" customFormat="1">
      <c r="F10083" s="545"/>
      <c r="H10083" s="545"/>
      <c r="J10083" s="545"/>
      <c r="O10083" s="578"/>
      <c r="P10083" s="547"/>
      <c r="Q10083" s="547"/>
      <c r="R10083" s="547"/>
    </row>
    <row r="10084" spans="6:18" s="577" customFormat="1">
      <c r="F10084" s="545"/>
      <c r="H10084" s="545"/>
      <c r="J10084" s="545"/>
      <c r="O10084" s="578"/>
      <c r="P10084" s="547"/>
      <c r="Q10084" s="547"/>
      <c r="R10084" s="547"/>
    </row>
    <row r="10085" spans="6:18" s="577" customFormat="1">
      <c r="F10085" s="545"/>
      <c r="H10085" s="545"/>
      <c r="J10085" s="545"/>
      <c r="O10085" s="578"/>
      <c r="P10085" s="547"/>
      <c r="Q10085" s="547"/>
      <c r="R10085" s="547"/>
    </row>
    <row r="10086" spans="6:18" s="577" customFormat="1">
      <c r="F10086" s="545"/>
      <c r="H10086" s="545"/>
      <c r="J10086" s="545"/>
      <c r="O10086" s="578"/>
      <c r="P10086" s="547"/>
      <c r="Q10086" s="547"/>
      <c r="R10086" s="547"/>
    </row>
    <row r="10087" spans="6:18" s="577" customFormat="1">
      <c r="F10087" s="545"/>
      <c r="H10087" s="545"/>
      <c r="J10087" s="545"/>
      <c r="O10087" s="578"/>
      <c r="P10087" s="547"/>
      <c r="Q10087" s="547"/>
      <c r="R10087" s="547"/>
    </row>
    <row r="10088" spans="6:18" s="577" customFormat="1">
      <c r="F10088" s="545"/>
      <c r="H10088" s="545"/>
      <c r="J10088" s="545"/>
      <c r="O10088" s="578"/>
      <c r="P10088" s="547"/>
      <c r="Q10088" s="547"/>
      <c r="R10088" s="547"/>
    </row>
    <row r="10089" spans="6:18" s="577" customFormat="1">
      <c r="F10089" s="545"/>
      <c r="H10089" s="545"/>
      <c r="J10089" s="545"/>
      <c r="O10089" s="578"/>
      <c r="P10089" s="547"/>
      <c r="Q10089" s="547"/>
      <c r="R10089" s="547"/>
    </row>
    <row r="10090" spans="6:18" s="577" customFormat="1">
      <c r="F10090" s="545"/>
      <c r="H10090" s="545"/>
      <c r="J10090" s="545"/>
      <c r="O10090" s="578"/>
      <c r="P10090" s="547"/>
      <c r="Q10090" s="547"/>
      <c r="R10090" s="547"/>
    </row>
    <row r="10091" spans="6:18" s="577" customFormat="1">
      <c r="F10091" s="545"/>
      <c r="H10091" s="545"/>
      <c r="J10091" s="545"/>
      <c r="O10091" s="578"/>
      <c r="P10091" s="547"/>
      <c r="Q10091" s="547"/>
      <c r="R10091" s="547"/>
    </row>
    <row r="10092" spans="6:18" s="577" customFormat="1">
      <c r="F10092" s="545"/>
      <c r="H10092" s="545"/>
      <c r="J10092" s="545"/>
      <c r="O10092" s="578"/>
      <c r="P10092" s="547"/>
      <c r="Q10092" s="547"/>
      <c r="R10092" s="547"/>
    </row>
    <row r="10093" spans="6:18" s="577" customFormat="1">
      <c r="F10093" s="545"/>
      <c r="H10093" s="545"/>
      <c r="J10093" s="545"/>
      <c r="O10093" s="578"/>
      <c r="P10093" s="547"/>
      <c r="Q10093" s="547"/>
      <c r="R10093" s="547"/>
    </row>
    <row r="10094" spans="6:18" s="577" customFormat="1">
      <c r="F10094" s="545"/>
      <c r="H10094" s="545"/>
      <c r="J10094" s="545"/>
      <c r="O10094" s="578"/>
      <c r="P10094" s="547"/>
      <c r="Q10094" s="547"/>
      <c r="R10094" s="547"/>
    </row>
    <row r="10095" spans="6:18" s="577" customFormat="1">
      <c r="F10095" s="545"/>
      <c r="H10095" s="545"/>
      <c r="J10095" s="545"/>
      <c r="O10095" s="578"/>
      <c r="P10095" s="547"/>
      <c r="Q10095" s="547"/>
      <c r="R10095" s="547"/>
    </row>
    <row r="10096" spans="6:18" s="577" customFormat="1">
      <c r="F10096" s="545"/>
      <c r="H10096" s="545"/>
      <c r="J10096" s="545"/>
      <c r="O10096" s="578"/>
      <c r="P10096" s="547"/>
      <c r="Q10096" s="547"/>
      <c r="R10096" s="547"/>
    </row>
    <row r="10097" spans="6:18" s="577" customFormat="1">
      <c r="F10097" s="545"/>
      <c r="H10097" s="545"/>
      <c r="J10097" s="545"/>
      <c r="O10097" s="578"/>
      <c r="P10097" s="547"/>
      <c r="Q10097" s="547"/>
      <c r="R10097" s="547"/>
    </row>
    <row r="10098" spans="6:18" s="577" customFormat="1">
      <c r="F10098" s="545"/>
      <c r="H10098" s="545"/>
      <c r="J10098" s="545"/>
      <c r="O10098" s="578"/>
      <c r="P10098" s="547"/>
      <c r="Q10098" s="547"/>
      <c r="R10098" s="547"/>
    </row>
    <row r="10099" spans="6:18" s="577" customFormat="1">
      <c r="F10099" s="545"/>
      <c r="H10099" s="545"/>
      <c r="J10099" s="545"/>
      <c r="O10099" s="578"/>
      <c r="P10099" s="547"/>
      <c r="Q10099" s="547"/>
      <c r="R10099" s="547"/>
    </row>
    <row r="10100" spans="6:18" s="577" customFormat="1">
      <c r="F10100" s="545"/>
      <c r="H10100" s="545"/>
      <c r="J10100" s="545"/>
      <c r="O10100" s="578"/>
      <c r="P10100" s="547"/>
      <c r="Q10100" s="547"/>
      <c r="R10100" s="547"/>
    </row>
    <row r="10101" spans="6:18" s="577" customFormat="1">
      <c r="F10101" s="545"/>
      <c r="H10101" s="545"/>
      <c r="J10101" s="545"/>
      <c r="O10101" s="578"/>
      <c r="P10101" s="547"/>
      <c r="Q10101" s="547"/>
      <c r="R10101" s="547"/>
    </row>
    <row r="10102" spans="6:18" s="577" customFormat="1">
      <c r="F10102" s="545"/>
      <c r="H10102" s="545"/>
      <c r="J10102" s="545"/>
      <c r="O10102" s="578"/>
      <c r="P10102" s="547"/>
      <c r="Q10102" s="547"/>
      <c r="R10102" s="547"/>
    </row>
    <row r="10103" spans="6:18" s="577" customFormat="1">
      <c r="F10103" s="545"/>
      <c r="H10103" s="545"/>
      <c r="J10103" s="545"/>
      <c r="O10103" s="578"/>
      <c r="P10103" s="547"/>
      <c r="Q10103" s="547"/>
      <c r="R10103" s="547"/>
    </row>
    <row r="10104" spans="6:18" s="577" customFormat="1">
      <c r="F10104" s="545"/>
      <c r="H10104" s="545"/>
      <c r="J10104" s="545"/>
      <c r="O10104" s="578"/>
      <c r="P10104" s="547"/>
      <c r="Q10104" s="547"/>
      <c r="R10104" s="547"/>
    </row>
    <row r="10105" spans="6:18" s="577" customFormat="1">
      <c r="F10105" s="545"/>
      <c r="H10105" s="545"/>
      <c r="J10105" s="545"/>
      <c r="O10105" s="578"/>
      <c r="P10105" s="547"/>
      <c r="Q10105" s="547"/>
      <c r="R10105" s="547"/>
    </row>
    <row r="10106" spans="6:18" s="577" customFormat="1">
      <c r="F10106" s="545"/>
      <c r="H10106" s="545"/>
      <c r="J10106" s="545"/>
      <c r="O10106" s="578"/>
      <c r="P10106" s="547"/>
      <c r="Q10106" s="547"/>
      <c r="R10106" s="547"/>
    </row>
    <row r="10107" spans="6:18" s="577" customFormat="1">
      <c r="F10107" s="545"/>
      <c r="H10107" s="545"/>
      <c r="J10107" s="545"/>
      <c r="O10107" s="578"/>
      <c r="P10107" s="547"/>
      <c r="Q10107" s="547"/>
      <c r="R10107" s="547"/>
    </row>
    <row r="10108" spans="6:18" s="577" customFormat="1">
      <c r="F10108" s="545"/>
      <c r="H10108" s="545"/>
      <c r="J10108" s="545"/>
      <c r="O10108" s="578"/>
      <c r="P10108" s="547"/>
      <c r="Q10108" s="547"/>
      <c r="R10108" s="547"/>
    </row>
    <row r="10109" spans="6:18" s="577" customFormat="1">
      <c r="F10109" s="545"/>
      <c r="H10109" s="545"/>
      <c r="J10109" s="545"/>
      <c r="O10109" s="578"/>
      <c r="P10109" s="547"/>
      <c r="Q10109" s="547"/>
      <c r="R10109" s="547"/>
    </row>
    <row r="10110" spans="6:18" s="577" customFormat="1">
      <c r="F10110" s="545"/>
      <c r="H10110" s="545"/>
      <c r="J10110" s="545"/>
      <c r="O10110" s="578"/>
      <c r="P10110" s="547"/>
      <c r="Q10110" s="547"/>
      <c r="R10110" s="547"/>
    </row>
    <row r="10111" spans="6:18" s="577" customFormat="1">
      <c r="F10111" s="545"/>
      <c r="H10111" s="545"/>
      <c r="J10111" s="545"/>
      <c r="O10111" s="578"/>
      <c r="P10111" s="547"/>
      <c r="Q10111" s="547"/>
      <c r="R10111" s="547"/>
    </row>
    <row r="10112" spans="6:18" s="577" customFormat="1">
      <c r="F10112" s="545"/>
      <c r="H10112" s="545"/>
      <c r="J10112" s="545"/>
      <c r="O10112" s="578"/>
      <c r="P10112" s="547"/>
      <c r="Q10112" s="547"/>
      <c r="R10112" s="547"/>
    </row>
    <row r="10113" spans="6:18" s="577" customFormat="1">
      <c r="F10113" s="545"/>
      <c r="H10113" s="545"/>
      <c r="J10113" s="545"/>
      <c r="O10113" s="578"/>
      <c r="P10113" s="547"/>
      <c r="Q10113" s="547"/>
      <c r="R10113" s="547"/>
    </row>
    <row r="10114" spans="6:18" s="577" customFormat="1">
      <c r="F10114" s="545"/>
      <c r="H10114" s="545"/>
      <c r="J10114" s="545"/>
      <c r="O10114" s="578"/>
      <c r="P10114" s="547"/>
      <c r="Q10114" s="547"/>
      <c r="R10114" s="547"/>
    </row>
    <row r="10115" spans="6:18" s="577" customFormat="1">
      <c r="F10115" s="545"/>
      <c r="H10115" s="545"/>
      <c r="J10115" s="545"/>
      <c r="O10115" s="578"/>
      <c r="P10115" s="547"/>
      <c r="Q10115" s="547"/>
      <c r="R10115" s="547"/>
    </row>
    <row r="10116" spans="6:18" s="577" customFormat="1">
      <c r="F10116" s="545"/>
      <c r="H10116" s="545"/>
      <c r="J10116" s="545"/>
      <c r="O10116" s="578"/>
      <c r="P10116" s="547"/>
      <c r="Q10116" s="547"/>
      <c r="R10116" s="547"/>
    </row>
    <row r="10117" spans="6:18" s="577" customFormat="1">
      <c r="F10117" s="545"/>
      <c r="H10117" s="545"/>
      <c r="J10117" s="545"/>
      <c r="O10117" s="578"/>
      <c r="P10117" s="547"/>
      <c r="Q10117" s="547"/>
      <c r="R10117" s="547"/>
    </row>
    <row r="10118" spans="6:18" s="577" customFormat="1">
      <c r="F10118" s="545"/>
      <c r="H10118" s="545"/>
      <c r="J10118" s="545"/>
      <c r="O10118" s="578"/>
      <c r="P10118" s="547"/>
      <c r="Q10118" s="547"/>
      <c r="R10118" s="547"/>
    </row>
    <row r="10119" spans="6:18" s="577" customFormat="1">
      <c r="F10119" s="545"/>
      <c r="H10119" s="545"/>
      <c r="J10119" s="545"/>
      <c r="O10119" s="578"/>
      <c r="P10119" s="547"/>
      <c r="Q10119" s="547"/>
      <c r="R10119" s="547"/>
    </row>
    <row r="10120" spans="6:18" s="577" customFormat="1">
      <c r="F10120" s="545"/>
      <c r="H10120" s="545"/>
      <c r="J10120" s="545"/>
      <c r="O10120" s="578"/>
      <c r="P10120" s="547"/>
      <c r="Q10120" s="547"/>
      <c r="R10120" s="547"/>
    </row>
    <row r="10121" spans="6:18" s="577" customFormat="1">
      <c r="F10121" s="545"/>
      <c r="H10121" s="545"/>
      <c r="J10121" s="545"/>
      <c r="O10121" s="578"/>
      <c r="P10121" s="547"/>
      <c r="Q10121" s="547"/>
      <c r="R10121" s="547"/>
    </row>
    <row r="10122" spans="6:18" s="577" customFormat="1">
      <c r="F10122" s="545"/>
      <c r="H10122" s="545"/>
      <c r="J10122" s="545"/>
      <c r="O10122" s="578"/>
      <c r="P10122" s="547"/>
      <c r="Q10122" s="547"/>
      <c r="R10122" s="547"/>
    </row>
    <row r="10123" spans="6:18" s="577" customFormat="1">
      <c r="F10123" s="545"/>
      <c r="H10123" s="545"/>
      <c r="J10123" s="545"/>
      <c r="O10123" s="578"/>
      <c r="P10123" s="547"/>
      <c r="Q10123" s="547"/>
      <c r="R10123" s="547"/>
    </row>
    <row r="10124" spans="6:18" s="577" customFormat="1">
      <c r="F10124" s="545"/>
      <c r="H10124" s="545"/>
      <c r="J10124" s="545"/>
      <c r="O10124" s="578"/>
      <c r="P10124" s="547"/>
      <c r="Q10124" s="547"/>
      <c r="R10124" s="547"/>
    </row>
    <row r="10125" spans="6:18" s="577" customFormat="1">
      <c r="F10125" s="545"/>
      <c r="H10125" s="545"/>
      <c r="J10125" s="545"/>
      <c r="O10125" s="578"/>
      <c r="P10125" s="547"/>
      <c r="Q10125" s="547"/>
      <c r="R10125" s="547"/>
    </row>
    <row r="10126" spans="6:18" s="577" customFormat="1">
      <c r="F10126" s="545"/>
      <c r="H10126" s="545"/>
      <c r="J10126" s="545"/>
      <c r="O10126" s="578"/>
      <c r="P10126" s="547"/>
      <c r="Q10126" s="547"/>
      <c r="R10126" s="547"/>
    </row>
    <row r="10127" spans="6:18" s="577" customFormat="1">
      <c r="F10127" s="545"/>
      <c r="H10127" s="545"/>
      <c r="J10127" s="545"/>
      <c r="O10127" s="578"/>
      <c r="P10127" s="547"/>
      <c r="Q10127" s="547"/>
      <c r="R10127" s="547"/>
    </row>
    <row r="10128" spans="6:18" s="577" customFormat="1">
      <c r="F10128" s="545"/>
      <c r="H10128" s="545"/>
      <c r="J10128" s="545"/>
      <c r="O10128" s="578"/>
      <c r="P10128" s="547"/>
      <c r="Q10128" s="547"/>
      <c r="R10128" s="547"/>
    </row>
    <row r="10129" spans="6:18" s="577" customFormat="1">
      <c r="F10129" s="545"/>
      <c r="H10129" s="545"/>
      <c r="J10129" s="545"/>
      <c r="O10129" s="578"/>
      <c r="P10129" s="547"/>
      <c r="Q10129" s="547"/>
      <c r="R10129" s="547"/>
    </row>
    <row r="10130" spans="6:18" s="577" customFormat="1">
      <c r="F10130" s="545"/>
      <c r="H10130" s="545"/>
      <c r="J10130" s="545"/>
      <c r="O10130" s="578"/>
      <c r="P10130" s="547"/>
      <c r="Q10130" s="547"/>
      <c r="R10130" s="547"/>
    </row>
    <row r="10131" spans="6:18" s="577" customFormat="1">
      <c r="F10131" s="545"/>
      <c r="H10131" s="545"/>
      <c r="J10131" s="545"/>
      <c r="O10131" s="578"/>
      <c r="P10131" s="547"/>
      <c r="Q10131" s="547"/>
      <c r="R10131" s="547"/>
    </row>
    <row r="10132" spans="6:18" s="577" customFormat="1">
      <c r="F10132" s="545"/>
      <c r="H10132" s="545"/>
      <c r="J10132" s="545"/>
      <c r="O10132" s="578"/>
      <c r="P10132" s="547"/>
      <c r="Q10132" s="547"/>
      <c r="R10132" s="547"/>
    </row>
    <row r="10133" spans="6:18" s="577" customFormat="1">
      <c r="F10133" s="545"/>
      <c r="H10133" s="545"/>
      <c r="J10133" s="545"/>
      <c r="O10133" s="578"/>
      <c r="P10133" s="547"/>
      <c r="Q10133" s="547"/>
      <c r="R10133" s="547"/>
    </row>
    <row r="10134" spans="6:18" s="577" customFormat="1">
      <c r="F10134" s="545"/>
      <c r="H10134" s="545"/>
      <c r="J10134" s="545"/>
      <c r="O10134" s="578"/>
      <c r="P10134" s="547"/>
      <c r="Q10134" s="547"/>
      <c r="R10134" s="547"/>
    </row>
    <row r="10135" spans="6:18" s="577" customFormat="1">
      <c r="F10135" s="545"/>
      <c r="H10135" s="545"/>
      <c r="J10135" s="545"/>
      <c r="O10135" s="578"/>
      <c r="P10135" s="547"/>
      <c r="Q10135" s="547"/>
      <c r="R10135" s="547"/>
    </row>
    <row r="10136" spans="6:18" s="577" customFormat="1">
      <c r="F10136" s="545"/>
      <c r="H10136" s="545"/>
      <c r="J10136" s="545"/>
      <c r="O10136" s="578"/>
      <c r="P10136" s="547"/>
      <c r="Q10136" s="547"/>
      <c r="R10136" s="547"/>
    </row>
    <row r="10137" spans="6:18" s="577" customFormat="1">
      <c r="F10137" s="545"/>
      <c r="H10137" s="545"/>
      <c r="J10137" s="545"/>
      <c r="O10137" s="578"/>
      <c r="P10137" s="547"/>
      <c r="Q10137" s="547"/>
      <c r="R10137" s="547"/>
    </row>
    <row r="10138" spans="6:18" s="577" customFormat="1">
      <c r="F10138" s="545"/>
      <c r="H10138" s="545"/>
      <c r="J10138" s="545"/>
      <c r="O10138" s="578"/>
      <c r="P10138" s="547"/>
      <c r="Q10138" s="547"/>
      <c r="R10138" s="547"/>
    </row>
    <row r="10139" spans="6:18" s="577" customFormat="1">
      <c r="F10139" s="545"/>
      <c r="H10139" s="545"/>
      <c r="J10139" s="545"/>
      <c r="O10139" s="578"/>
      <c r="P10139" s="547"/>
      <c r="Q10139" s="547"/>
      <c r="R10139" s="547"/>
    </row>
    <row r="10140" spans="6:18" s="577" customFormat="1">
      <c r="F10140" s="545"/>
      <c r="H10140" s="545"/>
      <c r="J10140" s="545"/>
      <c r="O10140" s="578"/>
      <c r="P10140" s="547"/>
      <c r="Q10140" s="547"/>
      <c r="R10140" s="547"/>
    </row>
    <row r="10141" spans="6:18" s="577" customFormat="1">
      <c r="F10141" s="545"/>
      <c r="H10141" s="545"/>
      <c r="J10141" s="545"/>
      <c r="O10141" s="578"/>
      <c r="P10141" s="547"/>
      <c r="Q10141" s="547"/>
      <c r="R10141" s="547"/>
    </row>
    <row r="10142" spans="6:18" s="577" customFormat="1">
      <c r="F10142" s="545"/>
      <c r="H10142" s="545"/>
      <c r="J10142" s="545"/>
      <c r="O10142" s="578"/>
      <c r="P10142" s="547"/>
      <c r="Q10142" s="547"/>
      <c r="R10142" s="547"/>
    </row>
    <row r="10143" spans="6:18" s="577" customFormat="1">
      <c r="F10143" s="545"/>
      <c r="H10143" s="545"/>
      <c r="J10143" s="545"/>
      <c r="O10143" s="578"/>
      <c r="P10143" s="547"/>
      <c r="Q10143" s="547"/>
      <c r="R10143" s="547"/>
    </row>
    <row r="10144" spans="6:18" s="577" customFormat="1">
      <c r="F10144" s="545"/>
      <c r="H10144" s="545"/>
      <c r="J10144" s="545"/>
      <c r="O10144" s="578"/>
      <c r="P10144" s="547"/>
      <c r="Q10144" s="547"/>
      <c r="R10144" s="547"/>
    </row>
    <row r="10145" spans="6:18" s="577" customFormat="1">
      <c r="F10145" s="545"/>
      <c r="H10145" s="545"/>
      <c r="J10145" s="545"/>
      <c r="O10145" s="578"/>
      <c r="P10145" s="547"/>
      <c r="Q10145" s="547"/>
      <c r="R10145" s="547"/>
    </row>
    <row r="10146" spans="6:18" s="577" customFormat="1">
      <c r="F10146" s="545"/>
      <c r="H10146" s="545"/>
      <c r="J10146" s="545"/>
      <c r="O10146" s="578"/>
      <c r="P10146" s="547"/>
      <c r="Q10146" s="547"/>
      <c r="R10146" s="547"/>
    </row>
    <row r="10147" spans="6:18" s="577" customFormat="1">
      <c r="F10147" s="545"/>
      <c r="H10147" s="545"/>
      <c r="J10147" s="545"/>
      <c r="O10147" s="578"/>
      <c r="P10147" s="547"/>
      <c r="Q10147" s="547"/>
      <c r="R10147" s="547"/>
    </row>
    <row r="10148" spans="6:18" s="577" customFormat="1">
      <c r="F10148" s="545"/>
      <c r="H10148" s="545"/>
      <c r="J10148" s="545"/>
      <c r="O10148" s="578"/>
      <c r="P10148" s="547"/>
      <c r="Q10148" s="547"/>
      <c r="R10148" s="547"/>
    </row>
    <row r="10149" spans="6:18" s="577" customFormat="1">
      <c r="F10149" s="545"/>
      <c r="H10149" s="545"/>
      <c r="J10149" s="545"/>
      <c r="O10149" s="578"/>
      <c r="P10149" s="547"/>
      <c r="Q10149" s="547"/>
      <c r="R10149" s="547"/>
    </row>
    <row r="10150" spans="6:18" s="577" customFormat="1">
      <c r="F10150" s="545"/>
      <c r="H10150" s="545"/>
      <c r="J10150" s="545"/>
      <c r="O10150" s="578"/>
      <c r="P10150" s="547"/>
      <c r="Q10150" s="547"/>
      <c r="R10150" s="547"/>
    </row>
    <row r="10151" spans="6:18" s="577" customFormat="1">
      <c r="F10151" s="545"/>
      <c r="H10151" s="545"/>
      <c r="J10151" s="545"/>
      <c r="O10151" s="578"/>
      <c r="P10151" s="547"/>
      <c r="Q10151" s="547"/>
      <c r="R10151" s="547"/>
    </row>
    <row r="10152" spans="6:18" s="577" customFormat="1">
      <c r="F10152" s="545"/>
      <c r="H10152" s="545"/>
      <c r="J10152" s="545"/>
      <c r="O10152" s="578"/>
      <c r="P10152" s="547"/>
      <c r="Q10152" s="547"/>
      <c r="R10152" s="547"/>
    </row>
    <row r="10153" spans="6:18" s="577" customFormat="1">
      <c r="F10153" s="545"/>
      <c r="H10153" s="545"/>
      <c r="J10153" s="545"/>
      <c r="O10153" s="578"/>
      <c r="P10153" s="547"/>
      <c r="Q10153" s="547"/>
      <c r="R10153" s="547"/>
    </row>
    <row r="10154" spans="6:18" s="577" customFormat="1">
      <c r="F10154" s="545"/>
      <c r="H10154" s="545"/>
      <c r="J10154" s="545"/>
      <c r="O10154" s="578"/>
      <c r="P10154" s="547"/>
      <c r="Q10154" s="547"/>
      <c r="R10154" s="547"/>
    </row>
    <row r="10155" spans="6:18" s="577" customFormat="1">
      <c r="F10155" s="545"/>
      <c r="H10155" s="545"/>
      <c r="J10155" s="545"/>
      <c r="O10155" s="578"/>
      <c r="P10155" s="547"/>
      <c r="Q10155" s="547"/>
      <c r="R10155" s="547"/>
    </row>
    <row r="10156" spans="6:18" s="577" customFormat="1">
      <c r="F10156" s="545"/>
      <c r="H10156" s="545"/>
      <c r="J10156" s="545"/>
      <c r="O10156" s="578"/>
      <c r="P10156" s="547"/>
      <c r="Q10156" s="547"/>
      <c r="R10156" s="547"/>
    </row>
    <row r="10157" spans="6:18" s="577" customFormat="1">
      <c r="F10157" s="545"/>
      <c r="H10157" s="545"/>
      <c r="J10157" s="545"/>
      <c r="O10157" s="578"/>
      <c r="P10157" s="547"/>
      <c r="Q10157" s="547"/>
      <c r="R10157" s="547"/>
    </row>
    <row r="10158" spans="6:18" s="577" customFormat="1">
      <c r="F10158" s="545"/>
      <c r="H10158" s="545"/>
      <c r="J10158" s="545"/>
      <c r="O10158" s="578"/>
      <c r="P10158" s="547"/>
      <c r="Q10158" s="547"/>
      <c r="R10158" s="547"/>
    </row>
    <row r="10159" spans="6:18" s="577" customFormat="1">
      <c r="F10159" s="545"/>
      <c r="H10159" s="545"/>
      <c r="J10159" s="545"/>
      <c r="O10159" s="578"/>
      <c r="P10159" s="547"/>
      <c r="Q10159" s="547"/>
      <c r="R10159" s="547"/>
    </row>
    <row r="10160" spans="6:18" s="577" customFormat="1">
      <c r="F10160" s="545"/>
      <c r="H10160" s="545"/>
      <c r="J10160" s="545"/>
      <c r="O10160" s="578"/>
      <c r="P10160" s="547"/>
      <c r="Q10160" s="547"/>
      <c r="R10160" s="547"/>
    </row>
    <row r="10161" spans="6:18" s="577" customFormat="1">
      <c r="F10161" s="545"/>
      <c r="H10161" s="545"/>
      <c r="J10161" s="545"/>
      <c r="O10161" s="578"/>
      <c r="P10161" s="547"/>
      <c r="Q10161" s="547"/>
      <c r="R10161" s="547"/>
    </row>
    <row r="10162" spans="6:18" s="577" customFormat="1">
      <c r="F10162" s="545"/>
      <c r="H10162" s="545"/>
      <c r="J10162" s="545"/>
      <c r="O10162" s="578"/>
      <c r="P10162" s="547"/>
      <c r="Q10162" s="547"/>
      <c r="R10162" s="547"/>
    </row>
    <row r="10163" spans="6:18" s="577" customFormat="1">
      <c r="F10163" s="545"/>
      <c r="H10163" s="545"/>
      <c r="J10163" s="545"/>
      <c r="O10163" s="578"/>
      <c r="P10163" s="547"/>
      <c r="Q10163" s="547"/>
      <c r="R10163" s="547"/>
    </row>
    <row r="10164" spans="6:18" s="577" customFormat="1">
      <c r="F10164" s="545"/>
      <c r="H10164" s="545"/>
      <c r="J10164" s="545"/>
      <c r="O10164" s="578"/>
      <c r="P10164" s="547"/>
      <c r="Q10164" s="547"/>
      <c r="R10164" s="547"/>
    </row>
    <row r="10165" spans="6:18" s="577" customFormat="1">
      <c r="F10165" s="545"/>
      <c r="H10165" s="545"/>
      <c r="J10165" s="545"/>
      <c r="O10165" s="578"/>
      <c r="P10165" s="547"/>
      <c r="Q10165" s="547"/>
      <c r="R10165" s="547"/>
    </row>
    <row r="10166" spans="6:18" s="577" customFormat="1">
      <c r="F10166" s="545"/>
      <c r="H10166" s="545"/>
      <c r="J10166" s="545"/>
      <c r="O10166" s="578"/>
      <c r="P10166" s="547"/>
      <c r="Q10166" s="547"/>
      <c r="R10166" s="547"/>
    </row>
    <row r="10167" spans="6:18" s="577" customFormat="1">
      <c r="F10167" s="545"/>
      <c r="H10167" s="545"/>
      <c r="J10167" s="545"/>
      <c r="O10167" s="578"/>
      <c r="P10167" s="547"/>
      <c r="Q10167" s="547"/>
      <c r="R10167" s="547"/>
    </row>
    <row r="10168" spans="6:18" s="577" customFormat="1">
      <c r="F10168" s="545"/>
      <c r="H10168" s="545"/>
      <c r="J10168" s="545"/>
      <c r="O10168" s="578"/>
      <c r="P10168" s="547"/>
      <c r="Q10168" s="547"/>
      <c r="R10168" s="547"/>
    </row>
    <row r="10169" spans="6:18" s="577" customFormat="1">
      <c r="F10169" s="545"/>
      <c r="H10169" s="545"/>
      <c r="J10169" s="545"/>
      <c r="O10169" s="578"/>
      <c r="P10169" s="547"/>
      <c r="Q10169" s="547"/>
      <c r="R10169" s="547"/>
    </row>
    <row r="10170" spans="6:18" s="577" customFormat="1">
      <c r="F10170" s="545"/>
      <c r="H10170" s="545"/>
      <c r="J10170" s="545"/>
      <c r="O10170" s="578"/>
      <c r="P10170" s="547"/>
      <c r="Q10170" s="547"/>
      <c r="R10170" s="547"/>
    </row>
    <row r="10171" spans="6:18" s="577" customFormat="1">
      <c r="F10171" s="545"/>
      <c r="H10171" s="545"/>
      <c r="J10171" s="545"/>
      <c r="O10171" s="578"/>
      <c r="P10171" s="547"/>
      <c r="Q10171" s="547"/>
      <c r="R10171" s="547"/>
    </row>
    <row r="10172" spans="6:18" s="577" customFormat="1">
      <c r="F10172" s="545"/>
      <c r="H10172" s="545"/>
      <c r="J10172" s="545"/>
      <c r="O10172" s="578"/>
      <c r="P10172" s="547"/>
      <c r="Q10172" s="547"/>
      <c r="R10172" s="547"/>
    </row>
    <row r="10173" spans="6:18" s="577" customFormat="1">
      <c r="F10173" s="545"/>
      <c r="H10173" s="545"/>
      <c r="J10173" s="545"/>
      <c r="O10173" s="578"/>
      <c r="P10173" s="547"/>
      <c r="Q10173" s="547"/>
      <c r="R10173" s="547"/>
    </row>
    <row r="10174" spans="6:18" s="577" customFormat="1">
      <c r="F10174" s="545"/>
      <c r="H10174" s="545"/>
      <c r="J10174" s="545"/>
      <c r="O10174" s="578"/>
      <c r="P10174" s="547"/>
      <c r="Q10174" s="547"/>
      <c r="R10174" s="547"/>
    </row>
    <row r="10175" spans="6:18" s="577" customFormat="1">
      <c r="F10175" s="545"/>
      <c r="H10175" s="545"/>
      <c r="J10175" s="545"/>
      <c r="O10175" s="578"/>
      <c r="P10175" s="547"/>
      <c r="Q10175" s="547"/>
      <c r="R10175" s="547"/>
    </row>
    <row r="10176" spans="6:18" s="577" customFormat="1">
      <c r="F10176" s="545"/>
      <c r="H10176" s="545"/>
      <c r="J10176" s="545"/>
      <c r="O10176" s="578"/>
      <c r="P10176" s="547"/>
      <c r="Q10176" s="547"/>
      <c r="R10176" s="547"/>
    </row>
    <row r="10177" spans="6:18" s="577" customFormat="1">
      <c r="F10177" s="545"/>
      <c r="H10177" s="545"/>
      <c r="J10177" s="545"/>
      <c r="O10177" s="578"/>
      <c r="P10177" s="547"/>
      <c r="Q10177" s="547"/>
      <c r="R10177" s="547"/>
    </row>
    <row r="10178" spans="6:18" s="577" customFormat="1">
      <c r="F10178" s="545"/>
      <c r="H10178" s="545"/>
      <c r="J10178" s="545"/>
      <c r="O10178" s="578"/>
      <c r="P10178" s="547"/>
      <c r="Q10178" s="547"/>
      <c r="R10178" s="547"/>
    </row>
    <row r="10179" spans="6:18" s="577" customFormat="1">
      <c r="F10179" s="545"/>
      <c r="H10179" s="545"/>
      <c r="J10179" s="545"/>
      <c r="O10179" s="578"/>
      <c r="P10179" s="547"/>
      <c r="Q10179" s="547"/>
      <c r="R10179" s="547"/>
    </row>
    <row r="10180" spans="6:18" s="577" customFormat="1">
      <c r="F10180" s="545"/>
      <c r="H10180" s="545"/>
      <c r="J10180" s="545"/>
      <c r="O10180" s="578"/>
      <c r="P10180" s="547"/>
      <c r="Q10180" s="547"/>
      <c r="R10180" s="547"/>
    </row>
    <row r="10181" spans="6:18" s="577" customFormat="1">
      <c r="F10181" s="545"/>
      <c r="H10181" s="545"/>
      <c r="J10181" s="545"/>
      <c r="O10181" s="578"/>
      <c r="P10181" s="547"/>
      <c r="Q10181" s="547"/>
      <c r="R10181" s="547"/>
    </row>
    <row r="10182" spans="6:18" s="577" customFormat="1">
      <c r="F10182" s="545"/>
      <c r="H10182" s="545"/>
      <c r="J10182" s="545"/>
      <c r="O10182" s="578"/>
      <c r="P10182" s="547"/>
      <c r="Q10182" s="547"/>
      <c r="R10182" s="547"/>
    </row>
    <row r="10183" spans="6:18" s="577" customFormat="1">
      <c r="F10183" s="545"/>
      <c r="H10183" s="545"/>
      <c r="J10183" s="545"/>
      <c r="O10183" s="578"/>
      <c r="P10183" s="547"/>
      <c r="Q10183" s="547"/>
      <c r="R10183" s="547"/>
    </row>
    <row r="10184" spans="6:18" s="577" customFormat="1">
      <c r="F10184" s="545"/>
      <c r="H10184" s="545"/>
      <c r="J10184" s="545"/>
      <c r="O10184" s="578"/>
      <c r="P10184" s="547"/>
      <c r="Q10184" s="547"/>
      <c r="R10184" s="547"/>
    </row>
    <row r="10185" spans="6:18" s="577" customFormat="1">
      <c r="F10185" s="545"/>
      <c r="H10185" s="545"/>
      <c r="J10185" s="545"/>
      <c r="O10185" s="578"/>
      <c r="P10185" s="547"/>
      <c r="Q10185" s="547"/>
      <c r="R10185" s="547"/>
    </row>
    <row r="10186" spans="6:18" s="577" customFormat="1">
      <c r="F10186" s="545"/>
      <c r="H10186" s="545"/>
      <c r="J10186" s="545"/>
      <c r="O10186" s="578"/>
      <c r="P10186" s="547"/>
      <c r="Q10186" s="547"/>
      <c r="R10186" s="547"/>
    </row>
    <row r="10187" spans="6:18" s="577" customFormat="1">
      <c r="F10187" s="545"/>
      <c r="H10187" s="545"/>
      <c r="J10187" s="545"/>
      <c r="O10187" s="578"/>
      <c r="P10187" s="547"/>
      <c r="Q10187" s="547"/>
      <c r="R10187" s="547"/>
    </row>
    <row r="10188" spans="6:18" s="577" customFormat="1">
      <c r="F10188" s="545"/>
      <c r="H10188" s="545"/>
      <c r="J10188" s="545"/>
      <c r="O10188" s="578"/>
      <c r="P10188" s="547"/>
      <c r="Q10188" s="547"/>
      <c r="R10188" s="547"/>
    </row>
    <row r="10189" spans="6:18" s="577" customFormat="1">
      <c r="F10189" s="545"/>
      <c r="H10189" s="545"/>
      <c r="J10189" s="545"/>
      <c r="O10189" s="578"/>
      <c r="P10189" s="547"/>
      <c r="Q10189" s="547"/>
      <c r="R10189" s="547"/>
    </row>
    <row r="10190" spans="6:18" s="577" customFormat="1">
      <c r="F10190" s="545"/>
      <c r="H10190" s="545"/>
      <c r="J10190" s="545"/>
      <c r="O10190" s="578"/>
      <c r="P10190" s="547"/>
      <c r="Q10190" s="547"/>
      <c r="R10190" s="547"/>
    </row>
    <row r="10191" spans="6:18" s="577" customFormat="1">
      <c r="F10191" s="545"/>
      <c r="H10191" s="545"/>
      <c r="J10191" s="545"/>
      <c r="O10191" s="578"/>
      <c r="P10191" s="547"/>
      <c r="Q10191" s="547"/>
      <c r="R10191" s="547"/>
    </row>
    <row r="10192" spans="6:18" s="577" customFormat="1">
      <c r="F10192" s="545"/>
      <c r="H10192" s="545"/>
      <c r="J10192" s="545"/>
      <c r="O10192" s="578"/>
      <c r="P10192" s="547"/>
      <c r="Q10192" s="547"/>
      <c r="R10192" s="547"/>
    </row>
    <row r="10193" spans="6:18" s="577" customFormat="1">
      <c r="F10193" s="545"/>
      <c r="H10193" s="545"/>
      <c r="J10193" s="545"/>
      <c r="O10193" s="578"/>
      <c r="P10193" s="547"/>
      <c r="Q10193" s="547"/>
      <c r="R10193" s="547"/>
    </row>
    <row r="10194" spans="6:18" s="577" customFormat="1">
      <c r="F10194" s="545"/>
      <c r="H10194" s="545"/>
      <c r="J10194" s="545"/>
      <c r="O10194" s="578"/>
      <c r="P10194" s="547"/>
      <c r="Q10194" s="547"/>
      <c r="R10194" s="547"/>
    </row>
    <row r="10195" spans="6:18" s="577" customFormat="1">
      <c r="F10195" s="545"/>
      <c r="H10195" s="545"/>
      <c r="J10195" s="545"/>
      <c r="O10195" s="578"/>
      <c r="P10195" s="547"/>
      <c r="Q10195" s="547"/>
      <c r="R10195" s="547"/>
    </row>
    <row r="10196" spans="6:18" s="577" customFormat="1">
      <c r="F10196" s="545"/>
      <c r="H10196" s="545"/>
      <c r="J10196" s="545"/>
      <c r="O10196" s="578"/>
      <c r="P10196" s="547"/>
      <c r="Q10196" s="547"/>
      <c r="R10196" s="547"/>
    </row>
    <row r="10197" spans="6:18" s="577" customFormat="1">
      <c r="F10197" s="545"/>
      <c r="H10197" s="545"/>
      <c r="J10197" s="545"/>
      <c r="O10197" s="578"/>
      <c r="P10197" s="547"/>
      <c r="Q10197" s="547"/>
      <c r="R10197" s="547"/>
    </row>
    <row r="10198" spans="6:18" s="577" customFormat="1">
      <c r="F10198" s="545"/>
      <c r="H10198" s="545"/>
      <c r="J10198" s="545"/>
      <c r="O10198" s="578"/>
      <c r="P10198" s="547"/>
      <c r="Q10198" s="547"/>
      <c r="R10198" s="547"/>
    </row>
    <row r="10199" spans="6:18" s="577" customFormat="1">
      <c r="F10199" s="545"/>
      <c r="H10199" s="545"/>
      <c r="J10199" s="545"/>
      <c r="O10199" s="578"/>
      <c r="P10199" s="547"/>
      <c r="Q10199" s="547"/>
      <c r="R10199" s="547"/>
    </row>
    <row r="10200" spans="6:18" s="577" customFormat="1">
      <c r="F10200" s="545"/>
      <c r="H10200" s="545"/>
      <c r="J10200" s="545"/>
      <c r="O10200" s="578"/>
      <c r="P10200" s="547"/>
      <c r="Q10200" s="547"/>
      <c r="R10200" s="547"/>
    </row>
    <row r="10201" spans="6:18" s="577" customFormat="1">
      <c r="F10201" s="545"/>
      <c r="H10201" s="545"/>
      <c r="J10201" s="545"/>
      <c r="O10201" s="578"/>
      <c r="P10201" s="547"/>
      <c r="Q10201" s="547"/>
      <c r="R10201" s="547"/>
    </row>
    <row r="10202" spans="6:18" s="577" customFormat="1">
      <c r="F10202" s="545"/>
      <c r="H10202" s="545"/>
      <c r="J10202" s="545"/>
      <c r="O10202" s="578"/>
      <c r="P10202" s="547"/>
      <c r="Q10202" s="547"/>
      <c r="R10202" s="547"/>
    </row>
    <row r="10203" spans="6:18" s="577" customFormat="1">
      <c r="F10203" s="545"/>
      <c r="H10203" s="545"/>
      <c r="J10203" s="545"/>
      <c r="O10203" s="578"/>
      <c r="P10203" s="547"/>
      <c r="Q10203" s="547"/>
      <c r="R10203" s="547"/>
    </row>
    <row r="10204" spans="6:18" s="577" customFormat="1">
      <c r="F10204" s="545"/>
      <c r="H10204" s="545"/>
      <c r="J10204" s="545"/>
      <c r="O10204" s="578"/>
      <c r="P10204" s="547"/>
      <c r="Q10204" s="547"/>
      <c r="R10204" s="547"/>
    </row>
    <row r="10205" spans="6:18" s="577" customFormat="1">
      <c r="F10205" s="545"/>
      <c r="H10205" s="545"/>
      <c r="J10205" s="545"/>
      <c r="O10205" s="578"/>
      <c r="P10205" s="547"/>
      <c r="Q10205" s="547"/>
      <c r="R10205" s="547"/>
    </row>
    <row r="10206" spans="6:18" s="577" customFormat="1">
      <c r="F10206" s="545"/>
      <c r="H10206" s="545"/>
      <c r="J10206" s="545"/>
      <c r="O10206" s="578"/>
      <c r="P10206" s="547"/>
      <c r="Q10206" s="547"/>
      <c r="R10206" s="547"/>
    </row>
    <row r="10207" spans="6:18" s="577" customFormat="1">
      <c r="F10207" s="545"/>
      <c r="H10207" s="545"/>
      <c r="J10207" s="545"/>
      <c r="O10207" s="578"/>
      <c r="P10207" s="547"/>
      <c r="Q10207" s="547"/>
      <c r="R10207" s="547"/>
    </row>
    <row r="10208" spans="6:18" s="577" customFormat="1">
      <c r="F10208" s="545"/>
      <c r="H10208" s="545"/>
      <c r="J10208" s="545"/>
      <c r="O10208" s="578"/>
      <c r="P10208" s="547"/>
      <c r="Q10208" s="547"/>
      <c r="R10208" s="547"/>
    </row>
    <row r="10209" spans="6:18" s="577" customFormat="1">
      <c r="F10209" s="545"/>
      <c r="H10209" s="545"/>
      <c r="J10209" s="545"/>
      <c r="O10209" s="578"/>
      <c r="P10209" s="547"/>
      <c r="Q10209" s="547"/>
      <c r="R10209" s="547"/>
    </row>
    <row r="10210" spans="6:18" s="577" customFormat="1">
      <c r="F10210" s="545"/>
      <c r="H10210" s="545"/>
      <c r="J10210" s="545"/>
      <c r="O10210" s="578"/>
      <c r="P10210" s="547"/>
      <c r="Q10210" s="547"/>
      <c r="R10210" s="547"/>
    </row>
    <row r="10211" spans="6:18" s="577" customFormat="1">
      <c r="F10211" s="545"/>
      <c r="H10211" s="545"/>
      <c r="J10211" s="545"/>
      <c r="O10211" s="578"/>
      <c r="P10211" s="547"/>
      <c r="Q10211" s="547"/>
      <c r="R10211" s="547"/>
    </row>
    <row r="10212" spans="6:18" s="577" customFormat="1">
      <c r="F10212" s="545"/>
      <c r="H10212" s="545"/>
      <c r="J10212" s="545"/>
      <c r="O10212" s="578"/>
      <c r="P10212" s="547"/>
      <c r="Q10212" s="547"/>
      <c r="R10212" s="547"/>
    </row>
    <row r="10213" spans="6:18" s="577" customFormat="1">
      <c r="F10213" s="545"/>
      <c r="H10213" s="545"/>
      <c r="J10213" s="545"/>
      <c r="O10213" s="578"/>
      <c r="P10213" s="547"/>
      <c r="Q10213" s="547"/>
      <c r="R10213" s="547"/>
    </row>
    <row r="10214" spans="6:18" s="577" customFormat="1">
      <c r="F10214" s="545"/>
      <c r="H10214" s="545"/>
      <c r="J10214" s="545"/>
      <c r="O10214" s="578"/>
      <c r="P10214" s="547"/>
      <c r="Q10214" s="547"/>
      <c r="R10214" s="547"/>
    </row>
    <row r="10215" spans="6:18" s="577" customFormat="1">
      <c r="F10215" s="545"/>
      <c r="H10215" s="545"/>
      <c r="J10215" s="545"/>
      <c r="O10215" s="578"/>
      <c r="P10215" s="547"/>
      <c r="Q10215" s="547"/>
      <c r="R10215" s="547"/>
    </row>
    <row r="10216" spans="6:18" s="577" customFormat="1">
      <c r="F10216" s="545"/>
      <c r="H10216" s="545"/>
      <c r="J10216" s="545"/>
      <c r="O10216" s="578"/>
      <c r="P10216" s="547"/>
      <c r="Q10216" s="547"/>
      <c r="R10216" s="547"/>
    </row>
    <row r="10217" spans="6:18" s="577" customFormat="1">
      <c r="F10217" s="545"/>
      <c r="H10217" s="545"/>
      <c r="J10217" s="545"/>
      <c r="O10217" s="578"/>
      <c r="P10217" s="547"/>
      <c r="Q10217" s="547"/>
      <c r="R10217" s="547"/>
    </row>
    <row r="10218" spans="6:18" s="577" customFormat="1">
      <c r="F10218" s="545"/>
      <c r="H10218" s="545"/>
      <c r="J10218" s="545"/>
      <c r="O10218" s="578"/>
      <c r="P10218" s="547"/>
      <c r="Q10218" s="547"/>
      <c r="R10218" s="547"/>
    </row>
    <row r="10219" spans="6:18" s="577" customFormat="1">
      <c r="F10219" s="545"/>
      <c r="H10219" s="545"/>
      <c r="J10219" s="545"/>
      <c r="O10219" s="578"/>
      <c r="P10219" s="547"/>
      <c r="Q10219" s="547"/>
      <c r="R10219" s="547"/>
    </row>
    <row r="10220" spans="6:18" s="577" customFormat="1">
      <c r="F10220" s="545"/>
      <c r="H10220" s="545"/>
      <c r="J10220" s="545"/>
      <c r="O10220" s="578"/>
      <c r="P10220" s="547"/>
      <c r="Q10220" s="547"/>
      <c r="R10220" s="547"/>
    </row>
    <row r="10221" spans="6:18" s="577" customFormat="1">
      <c r="F10221" s="545"/>
      <c r="H10221" s="545"/>
      <c r="J10221" s="545"/>
      <c r="O10221" s="578"/>
      <c r="P10221" s="547"/>
      <c r="Q10221" s="547"/>
      <c r="R10221" s="547"/>
    </row>
    <row r="10222" spans="6:18" s="577" customFormat="1">
      <c r="F10222" s="545"/>
      <c r="H10222" s="545"/>
      <c r="J10222" s="545"/>
      <c r="O10222" s="578"/>
      <c r="P10222" s="547"/>
      <c r="Q10222" s="547"/>
      <c r="R10222" s="547"/>
    </row>
    <row r="10223" spans="6:18" s="577" customFormat="1">
      <c r="F10223" s="545"/>
      <c r="H10223" s="545"/>
      <c r="J10223" s="545"/>
      <c r="O10223" s="578"/>
      <c r="P10223" s="547"/>
      <c r="Q10223" s="547"/>
      <c r="R10223" s="547"/>
    </row>
    <row r="10224" spans="6:18" s="577" customFormat="1">
      <c r="F10224" s="545"/>
      <c r="H10224" s="545"/>
      <c r="J10224" s="545"/>
      <c r="O10224" s="578"/>
      <c r="P10224" s="547"/>
      <c r="Q10224" s="547"/>
      <c r="R10224" s="547"/>
    </row>
    <row r="10225" spans="6:18" s="577" customFormat="1">
      <c r="F10225" s="545"/>
      <c r="H10225" s="545"/>
      <c r="J10225" s="545"/>
      <c r="O10225" s="578"/>
      <c r="P10225" s="547"/>
      <c r="Q10225" s="547"/>
      <c r="R10225" s="547"/>
    </row>
    <row r="10226" spans="6:18" s="577" customFormat="1">
      <c r="F10226" s="545"/>
      <c r="H10226" s="545"/>
      <c r="J10226" s="545"/>
      <c r="O10226" s="578"/>
      <c r="P10226" s="547"/>
      <c r="Q10226" s="547"/>
      <c r="R10226" s="547"/>
    </row>
    <row r="10227" spans="6:18" s="577" customFormat="1">
      <c r="F10227" s="545"/>
      <c r="H10227" s="545"/>
      <c r="J10227" s="545"/>
      <c r="O10227" s="578"/>
      <c r="P10227" s="547"/>
      <c r="Q10227" s="547"/>
      <c r="R10227" s="547"/>
    </row>
    <row r="10228" spans="6:18" s="577" customFormat="1">
      <c r="F10228" s="545"/>
      <c r="H10228" s="545"/>
      <c r="J10228" s="545"/>
      <c r="O10228" s="578"/>
      <c r="P10228" s="547"/>
      <c r="Q10228" s="547"/>
      <c r="R10228" s="547"/>
    </row>
    <row r="10229" spans="6:18" s="577" customFormat="1">
      <c r="F10229" s="545"/>
      <c r="H10229" s="545"/>
      <c r="J10229" s="545"/>
      <c r="O10229" s="578"/>
      <c r="P10229" s="547"/>
      <c r="Q10229" s="547"/>
      <c r="R10229" s="547"/>
    </row>
    <row r="10230" spans="6:18" s="577" customFormat="1">
      <c r="F10230" s="545"/>
      <c r="H10230" s="545"/>
      <c r="J10230" s="545"/>
      <c r="O10230" s="578"/>
      <c r="P10230" s="547"/>
      <c r="Q10230" s="547"/>
      <c r="R10230" s="547"/>
    </row>
    <row r="10231" spans="6:18" s="577" customFormat="1">
      <c r="F10231" s="545"/>
      <c r="H10231" s="545"/>
      <c r="J10231" s="545"/>
      <c r="O10231" s="578"/>
      <c r="P10231" s="547"/>
      <c r="Q10231" s="547"/>
      <c r="R10231" s="547"/>
    </row>
    <row r="10232" spans="6:18" s="577" customFormat="1">
      <c r="F10232" s="545"/>
      <c r="H10232" s="545"/>
      <c r="J10232" s="545"/>
      <c r="O10232" s="578"/>
      <c r="P10232" s="547"/>
      <c r="Q10232" s="547"/>
      <c r="R10232" s="547"/>
    </row>
    <row r="10233" spans="6:18" s="577" customFormat="1">
      <c r="F10233" s="545"/>
      <c r="H10233" s="545"/>
      <c r="J10233" s="545"/>
      <c r="O10233" s="578"/>
      <c r="P10233" s="547"/>
      <c r="Q10233" s="547"/>
      <c r="R10233" s="547"/>
    </row>
    <row r="10234" spans="6:18" s="577" customFormat="1">
      <c r="F10234" s="545"/>
      <c r="H10234" s="545"/>
      <c r="J10234" s="545"/>
      <c r="O10234" s="578"/>
      <c r="P10234" s="547"/>
      <c r="Q10234" s="547"/>
      <c r="R10234" s="547"/>
    </row>
    <row r="10235" spans="6:18" s="577" customFormat="1">
      <c r="F10235" s="545"/>
      <c r="H10235" s="545"/>
      <c r="J10235" s="545"/>
      <c r="O10235" s="578"/>
      <c r="P10235" s="547"/>
      <c r="Q10235" s="547"/>
      <c r="R10235" s="547"/>
    </row>
    <row r="10236" spans="6:18" s="577" customFormat="1">
      <c r="F10236" s="545"/>
      <c r="H10236" s="545"/>
      <c r="J10236" s="545"/>
      <c r="O10236" s="578"/>
      <c r="P10236" s="547"/>
      <c r="Q10236" s="547"/>
      <c r="R10236" s="547"/>
    </row>
    <row r="10237" spans="6:18" s="577" customFormat="1">
      <c r="F10237" s="545"/>
      <c r="H10237" s="545"/>
      <c r="J10237" s="545"/>
      <c r="O10237" s="578"/>
      <c r="P10237" s="547"/>
      <c r="Q10237" s="547"/>
      <c r="R10237" s="547"/>
    </row>
    <row r="10238" spans="6:18" s="577" customFormat="1">
      <c r="F10238" s="545"/>
      <c r="H10238" s="545"/>
      <c r="J10238" s="545"/>
      <c r="O10238" s="578"/>
      <c r="P10238" s="547"/>
      <c r="Q10238" s="547"/>
      <c r="R10238" s="547"/>
    </row>
    <row r="10239" spans="6:18" s="577" customFormat="1">
      <c r="F10239" s="545"/>
      <c r="H10239" s="545"/>
      <c r="J10239" s="545"/>
      <c r="O10239" s="578"/>
      <c r="P10239" s="547"/>
      <c r="Q10239" s="547"/>
      <c r="R10239" s="547"/>
    </row>
    <row r="10240" spans="6:18" s="577" customFormat="1">
      <c r="F10240" s="545"/>
      <c r="H10240" s="545"/>
      <c r="J10240" s="545"/>
      <c r="O10240" s="578"/>
      <c r="P10240" s="547"/>
      <c r="Q10240" s="547"/>
      <c r="R10240" s="547"/>
    </row>
    <row r="10241" spans="6:18" s="577" customFormat="1">
      <c r="F10241" s="545"/>
      <c r="H10241" s="545"/>
      <c r="J10241" s="545"/>
      <c r="O10241" s="578"/>
      <c r="P10241" s="547"/>
      <c r="Q10241" s="547"/>
      <c r="R10241" s="547"/>
    </row>
    <row r="10242" spans="6:18" s="577" customFormat="1">
      <c r="F10242" s="545"/>
      <c r="H10242" s="545"/>
      <c r="J10242" s="545"/>
      <c r="O10242" s="578"/>
      <c r="P10242" s="547"/>
      <c r="Q10242" s="547"/>
      <c r="R10242" s="547"/>
    </row>
    <row r="10243" spans="6:18" s="577" customFormat="1">
      <c r="F10243" s="545"/>
      <c r="H10243" s="545"/>
      <c r="J10243" s="545"/>
      <c r="O10243" s="578"/>
      <c r="P10243" s="547"/>
      <c r="Q10243" s="547"/>
      <c r="R10243" s="547"/>
    </row>
    <row r="10244" spans="6:18" s="577" customFormat="1">
      <c r="F10244" s="545"/>
      <c r="H10244" s="545"/>
      <c r="J10244" s="545"/>
      <c r="O10244" s="578"/>
      <c r="P10244" s="547"/>
      <c r="Q10244" s="547"/>
      <c r="R10244" s="547"/>
    </row>
    <row r="10245" spans="6:18" s="577" customFormat="1">
      <c r="F10245" s="545"/>
      <c r="H10245" s="545"/>
      <c r="J10245" s="545"/>
      <c r="O10245" s="578"/>
      <c r="P10245" s="547"/>
      <c r="Q10245" s="547"/>
      <c r="R10245" s="547"/>
    </row>
    <row r="10246" spans="6:18" s="577" customFormat="1">
      <c r="F10246" s="545"/>
      <c r="H10246" s="545"/>
      <c r="J10246" s="545"/>
      <c r="O10246" s="578"/>
      <c r="P10246" s="547"/>
      <c r="Q10246" s="547"/>
      <c r="R10246" s="547"/>
    </row>
    <row r="10247" spans="6:18" s="577" customFormat="1">
      <c r="F10247" s="545"/>
      <c r="H10247" s="545"/>
      <c r="J10247" s="545"/>
      <c r="O10247" s="578"/>
      <c r="P10247" s="547"/>
      <c r="Q10247" s="547"/>
      <c r="R10247" s="547"/>
    </row>
    <row r="10248" spans="6:18" s="577" customFormat="1">
      <c r="F10248" s="545"/>
      <c r="H10248" s="545"/>
      <c r="J10248" s="545"/>
      <c r="O10248" s="578"/>
      <c r="P10248" s="547"/>
      <c r="Q10248" s="547"/>
      <c r="R10248" s="547"/>
    </row>
    <row r="10249" spans="6:18" s="577" customFormat="1">
      <c r="F10249" s="545"/>
      <c r="H10249" s="545"/>
      <c r="J10249" s="545"/>
      <c r="O10249" s="578"/>
      <c r="P10249" s="547"/>
      <c r="Q10249" s="547"/>
      <c r="R10249" s="547"/>
    </row>
    <row r="10250" spans="6:18" s="577" customFormat="1">
      <c r="F10250" s="545"/>
      <c r="H10250" s="545"/>
      <c r="J10250" s="545"/>
      <c r="O10250" s="578"/>
      <c r="P10250" s="547"/>
      <c r="Q10250" s="547"/>
      <c r="R10250" s="547"/>
    </row>
    <row r="10251" spans="6:18" s="577" customFormat="1">
      <c r="F10251" s="545"/>
      <c r="H10251" s="545"/>
      <c r="J10251" s="545"/>
      <c r="O10251" s="578"/>
      <c r="P10251" s="547"/>
      <c r="Q10251" s="547"/>
      <c r="R10251" s="547"/>
    </row>
    <row r="10252" spans="6:18" s="577" customFormat="1">
      <c r="F10252" s="545"/>
      <c r="H10252" s="545"/>
      <c r="J10252" s="545"/>
      <c r="O10252" s="578"/>
      <c r="P10252" s="547"/>
      <c r="Q10252" s="547"/>
      <c r="R10252" s="547"/>
    </row>
    <row r="10253" spans="6:18" s="577" customFormat="1">
      <c r="F10253" s="545"/>
      <c r="H10253" s="545"/>
      <c r="J10253" s="545"/>
      <c r="O10253" s="578"/>
      <c r="P10253" s="547"/>
      <c r="Q10253" s="547"/>
      <c r="R10253" s="547"/>
    </row>
    <row r="10254" spans="6:18" s="577" customFormat="1">
      <c r="F10254" s="545"/>
      <c r="H10254" s="545"/>
      <c r="J10254" s="545"/>
      <c r="O10254" s="578"/>
      <c r="P10254" s="547"/>
      <c r="Q10254" s="547"/>
      <c r="R10254" s="547"/>
    </row>
    <row r="10255" spans="6:18" s="577" customFormat="1">
      <c r="F10255" s="545"/>
      <c r="H10255" s="545"/>
      <c r="J10255" s="545"/>
      <c r="O10255" s="578"/>
      <c r="P10255" s="547"/>
      <c r="Q10255" s="547"/>
      <c r="R10255" s="547"/>
    </row>
    <row r="10256" spans="6:18" s="577" customFormat="1">
      <c r="F10256" s="545"/>
      <c r="H10256" s="545"/>
      <c r="J10256" s="545"/>
      <c r="O10256" s="578"/>
      <c r="P10256" s="547"/>
      <c r="Q10256" s="547"/>
      <c r="R10256" s="547"/>
    </row>
    <row r="10257" spans="6:18" s="577" customFormat="1">
      <c r="F10257" s="545"/>
      <c r="H10257" s="545"/>
      <c r="J10257" s="545"/>
      <c r="O10257" s="578"/>
      <c r="P10257" s="547"/>
      <c r="Q10257" s="547"/>
      <c r="R10257" s="547"/>
    </row>
    <row r="10258" spans="6:18" s="577" customFormat="1">
      <c r="F10258" s="545"/>
      <c r="H10258" s="545"/>
      <c r="J10258" s="545"/>
      <c r="O10258" s="578"/>
      <c r="P10258" s="547"/>
      <c r="Q10258" s="547"/>
      <c r="R10258" s="547"/>
    </row>
    <row r="10259" spans="6:18" s="577" customFormat="1">
      <c r="F10259" s="545"/>
      <c r="H10259" s="545"/>
      <c r="J10259" s="545"/>
      <c r="O10259" s="578"/>
      <c r="P10259" s="547"/>
      <c r="Q10259" s="547"/>
      <c r="R10259" s="547"/>
    </row>
    <row r="10260" spans="6:18" s="577" customFormat="1">
      <c r="F10260" s="545"/>
      <c r="H10260" s="545"/>
      <c r="J10260" s="545"/>
      <c r="O10260" s="578"/>
      <c r="P10260" s="547"/>
      <c r="Q10260" s="547"/>
      <c r="R10260" s="547"/>
    </row>
    <row r="10261" spans="6:18" s="577" customFormat="1">
      <c r="F10261" s="545"/>
      <c r="H10261" s="545"/>
      <c r="J10261" s="545"/>
      <c r="O10261" s="578"/>
      <c r="P10261" s="547"/>
      <c r="Q10261" s="547"/>
      <c r="R10261" s="547"/>
    </row>
    <row r="10262" spans="6:18" s="577" customFormat="1">
      <c r="F10262" s="545"/>
      <c r="H10262" s="545"/>
      <c r="J10262" s="545"/>
      <c r="O10262" s="578"/>
      <c r="P10262" s="547"/>
      <c r="Q10262" s="547"/>
      <c r="R10262" s="547"/>
    </row>
    <row r="10263" spans="6:18" s="577" customFormat="1">
      <c r="F10263" s="545"/>
      <c r="H10263" s="545"/>
      <c r="J10263" s="545"/>
      <c r="O10263" s="578"/>
      <c r="P10263" s="547"/>
      <c r="Q10263" s="547"/>
      <c r="R10263" s="547"/>
    </row>
    <row r="10264" spans="6:18" s="577" customFormat="1">
      <c r="F10264" s="545"/>
      <c r="H10264" s="545"/>
      <c r="J10264" s="545"/>
      <c r="O10264" s="578"/>
      <c r="P10264" s="547"/>
      <c r="Q10264" s="547"/>
      <c r="R10264" s="547"/>
    </row>
    <row r="10265" spans="6:18" s="577" customFormat="1">
      <c r="F10265" s="545"/>
      <c r="H10265" s="545"/>
      <c r="J10265" s="545"/>
      <c r="O10265" s="578"/>
      <c r="P10265" s="547"/>
      <c r="Q10265" s="547"/>
      <c r="R10265" s="547"/>
    </row>
    <row r="10266" spans="6:18" s="577" customFormat="1">
      <c r="F10266" s="545"/>
      <c r="H10266" s="545"/>
      <c r="J10266" s="545"/>
      <c r="O10266" s="578"/>
      <c r="P10266" s="547"/>
      <c r="Q10266" s="547"/>
      <c r="R10266" s="547"/>
    </row>
    <row r="10267" spans="6:18" s="577" customFormat="1">
      <c r="F10267" s="545"/>
      <c r="H10267" s="545"/>
      <c r="J10267" s="545"/>
      <c r="O10267" s="578"/>
      <c r="P10267" s="547"/>
      <c r="Q10267" s="547"/>
      <c r="R10267" s="547"/>
    </row>
    <row r="10268" spans="6:18" s="577" customFormat="1">
      <c r="F10268" s="545"/>
      <c r="H10268" s="545"/>
      <c r="J10268" s="545"/>
      <c r="O10268" s="578"/>
      <c r="P10268" s="547"/>
      <c r="Q10268" s="547"/>
      <c r="R10268" s="547"/>
    </row>
    <row r="10269" spans="6:18" s="577" customFormat="1">
      <c r="F10269" s="545"/>
      <c r="H10269" s="545"/>
      <c r="J10269" s="545"/>
      <c r="O10269" s="578"/>
      <c r="P10269" s="547"/>
      <c r="Q10269" s="547"/>
      <c r="R10269" s="547"/>
    </row>
    <row r="10270" spans="6:18" s="577" customFormat="1">
      <c r="F10270" s="545"/>
      <c r="H10270" s="545"/>
      <c r="J10270" s="545"/>
      <c r="O10270" s="578"/>
      <c r="P10270" s="547"/>
      <c r="Q10270" s="547"/>
      <c r="R10270" s="547"/>
    </row>
    <row r="10271" spans="6:18" s="577" customFormat="1">
      <c r="F10271" s="545"/>
      <c r="H10271" s="545"/>
      <c r="J10271" s="545"/>
      <c r="O10271" s="578"/>
      <c r="P10271" s="547"/>
      <c r="Q10271" s="547"/>
      <c r="R10271" s="547"/>
    </row>
    <row r="10272" spans="6:18" s="577" customFormat="1">
      <c r="F10272" s="545"/>
      <c r="H10272" s="545"/>
      <c r="J10272" s="545"/>
      <c r="O10272" s="578"/>
      <c r="P10272" s="547"/>
      <c r="Q10272" s="547"/>
      <c r="R10272" s="547"/>
    </row>
    <row r="10273" spans="6:18" s="577" customFormat="1">
      <c r="F10273" s="545"/>
      <c r="H10273" s="545"/>
      <c r="J10273" s="545"/>
      <c r="O10273" s="578"/>
      <c r="P10273" s="547"/>
      <c r="Q10273" s="547"/>
      <c r="R10273" s="547"/>
    </row>
    <row r="10274" spans="6:18" s="577" customFormat="1">
      <c r="F10274" s="545"/>
      <c r="H10274" s="545"/>
      <c r="J10274" s="545"/>
      <c r="O10274" s="578"/>
      <c r="P10274" s="547"/>
      <c r="Q10274" s="547"/>
      <c r="R10274" s="547"/>
    </row>
    <row r="10275" spans="6:18" s="577" customFormat="1">
      <c r="F10275" s="545"/>
      <c r="H10275" s="545"/>
      <c r="J10275" s="545"/>
      <c r="O10275" s="578"/>
      <c r="P10275" s="547"/>
      <c r="Q10275" s="547"/>
      <c r="R10275" s="547"/>
    </row>
    <row r="10276" spans="6:18" s="577" customFormat="1">
      <c r="F10276" s="545"/>
      <c r="H10276" s="545"/>
      <c r="J10276" s="545"/>
      <c r="O10276" s="578"/>
      <c r="P10276" s="547"/>
      <c r="Q10276" s="547"/>
      <c r="R10276" s="547"/>
    </row>
    <row r="10277" spans="6:18" s="577" customFormat="1">
      <c r="F10277" s="545"/>
      <c r="H10277" s="545"/>
      <c r="J10277" s="545"/>
      <c r="O10277" s="578"/>
      <c r="P10277" s="547"/>
      <c r="Q10277" s="547"/>
      <c r="R10277" s="547"/>
    </row>
    <row r="10278" spans="6:18" s="577" customFormat="1">
      <c r="F10278" s="545"/>
      <c r="H10278" s="545"/>
      <c r="J10278" s="545"/>
      <c r="O10278" s="578"/>
      <c r="P10278" s="547"/>
      <c r="Q10278" s="547"/>
      <c r="R10278" s="547"/>
    </row>
    <row r="10279" spans="6:18" s="577" customFormat="1">
      <c r="F10279" s="545"/>
      <c r="H10279" s="545"/>
      <c r="J10279" s="545"/>
      <c r="O10279" s="578"/>
      <c r="P10279" s="547"/>
      <c r="Q10279" s="547"/>
      <c r="R10279" s="547"/>
    </row>
    <row r="10280" spans="6:18" s="577" customFormat="1">
      <c r="F10280" s="545"/>
      <c r="H10280" s="545"/>
      <c r="J10280" s="545"/>
      <c r="O10280" s="578"/>
      <c r="P10280" s="547"/>
      <c r="Q10280" s="547"/>
      <c r="R10280" s="547"/>
    </row>
    <row r="10281" spans="6:18" s="577" customFormat="1">
      <c r="F10281" s="545"/>
      <c r="H10281" s="545"/>
      <c r="J10281" s="545"/>
      <c r="O10281" s="578"/>
      <c r="P10281" s="547"/>
      <c r="Q10281" s="547"/>
      <c r="R10281" s="547"/>
    </row>
    <row r="10282" spans="6:18" s="577" customFormat="1">
      <c r="F10282" s="545"/>
      <c r="H10282" s="545"/>
      <c r="J10282" s="545"/>
      <c r="O10282" s="578"/>
      <c r="P10282" s="547"/>
      <c r="Q10282" s="547"/>
      <c r="R10282" s="547"/>
    </row>
    <row r="10283" spans="6:18" s="577" customFormat="1">
      <c r="F10283" s="545"/>
      <c r="H10283" s="545"/>
      <c r="J10283" s="545"/>
      <c r="O10283" s="578"/>
      <c r="P10283" s="547"/>
      <c r="Q10283" s="547"/>
      <c r="R10283" s="547"/>
    </row>
    <row r="10284" spans="6:18" s="577" customFormat="1">
      <c r="F10284" s="545"/>
      <c r="H10284" s="545"/>
      <c r="J10284" s="545"/>
      <c r="O10284" s="578"/>
      <c r="P10284" s="547"/>
      <c r="Q10284" s="547"/>
      <c r="R10284" s="547"/>
    </row>
    <row r="10285" spans="6:18" s="577" customFormat="1">
      <c r="F10285" s="545"/>
      <c r="H10285" s="545"/>
      <c r="J10285" s="545"/>
      <c r="O10285" s="578"/>
      <c r="P10285" s="547"/>
      <c r="Q10285" s="547"/>
      <c r="R10285" s="547"/>
    </row>
    <row r="10286" spans="6:18" s="577" customFormat="1">
      <c r="F10286" s="545"/>
      <c r="H10286" s="545"/>
      <c r="J10286" s="545"/>
      <c r="O10286" s="578"/>
      <c r="P10286" s="547"/>
      <c r="Q10286" s="547"/>
      <c r="R10286" s="547"/>
    </row>
    <row r="10287" spans="6:18" s="577" customFormat="1">
      <c r="F10287" s="545"/>
      <c r="H10287" s="545"/>
      <c r="J10287" s="545"/>
      <c r="O10287" s="578"/>
      <c r="P10287" s="547"/>
      <c r="Q10287" s="547"/>
      <c r="R10287" s="547"/>
    </row>
    <row r="10288" spans="6:18" s="577" customFormat="1">
      <c r="F10288" s="545"/>
      <c r="H10288" s="545"/>
      <c r="J10288" s="545"/>
      <c r="O10288" s="578"/>
      <c r="P10288" s="547"/>
      <c r="Q10288" s="547"/>
      <c r="R10288" s="547"/>
    </row>
    <row r="10289" spans="6:18" s="577" customFormat="1">
      <c r="F10289" s="545"/>
      <c r="H10289" s="545"/>
      <c r="J10289" s="545"/>
      <c r="O10289" s="578"/>
      <c r="P10289" s="547"/>
      <c r="Q10289" s="547"/>
      <c r="R10289" s="547"/>
    </row>
    <row r="10290" spans="6:18" s="577" customFormat="1">
      <c r="F10290" s="545"/>
      <c r="H10290" s="545"/>
      <c r="J10290" s="545"/>
      <c r="O10290" s="578"/>
      <c r="P10290" s="547"/>
      <c r="Q10290" s="547"/>
      <c r="R10290" s="547"/>
    </row>
    <row r="10291" spans="6:18" s="577" customFormat="1">
      <c r="F10291" s="545"/>
      <c r="H10291" s="545"/>
      <c r="J10291" s="545"/>
      <c r="O10291" s="578"/>
      <c r="P10291" s="547"/>
      <c r="Q10291" s="547"/>
      <c r="R10291" s="547"/>
    </row>
    <row r="10292" spans="6:18" s="577" customFormat="1">
      <c r="F10292" s="545"/>
      <c r="H10292" s="545"/>
      <c r="J10292" s="545"/>
      <c r="O10292" s="578"/>
      <c r="P10292" s="547"/>
      <c r="Q10292" s="547"/>
      <c r="R10292" s="547"/>
    </row>
    <row r="10293" spans="6:18" s="577" customFormat="1">
      <c r="F10293" s="545"/>
      <c r="H10293" s="545"/>
      <c r="J10293" s="545"/>
      <c r="O10293" s="578"/>
      <c r="P10293" s="547"/>
      <c r="Q10293" s="547"/>
      <c r="R10293" s="547"/>
    </row>
    <row r="10294" spans="6:18" s="577" customFormat="1">
      <c r="F10294" s="545"/>
      <c r="H10294" s="545"/>
      <c r="J10294" s="545"/>
      <c r="O10294" s="578"/>
      <c r="P10294" s="547"/>
      <c r="Q10294" s="547"/>
      <c r="R10294" s="547"/>
    </row>
    <row r="10295" spans="6:18" s="577" customFormat="1">
      <c r="F10295" s="545"/>
      <c r="H10295" s="545"/>
      <c r="J10295" s="545"/>
      <c r="O10295" s="578"/>
      <c r="P10295" s="547"/>
      <c r="Q10295" s="547"/>
      <c r="R10295" s="547"/>
    </row>
    <row r="10296" spans="6:18" s="577" customFormat="1">
      <c r="F10296" s="545"/>
      <c r="H10296" s="545"/>
      <c r="J10296" s="545"/>
      <c r="O10296" s="578"/>
      <c r="P10296" s="547"/>
      <c r="Q10296" s="547"/>
      <c r="R10296" s="547"/>
    </row>
    <row r="10297" spans="6:18" s="577" customFormat="1">
      <c r="F10297" s="545"/>
      <c r="H10297" s="545"/>
      <c r="J10297" s="545"/>
      <c r="O10297" s="578"/>
      <c r="P10297" s="547"/>
      <c r="Q10297" s="547"/>
      <c r="R10297" s="547"/>
    </row>
    <row r="10298" spans="6:18" s="577" customFormat="1">
      <c r="F10298" s="545"/>
      <c r="H10298" s="545"/>
      <c r="J10298" s="545"/>
      <c r="O10298" s="578"/>
      <c r="P10298" s="547"/>
      <c r="Q10298" s="547"/>
      <c r="R10298" s="547"/>
    </row>
    <row r="10299" spans="6:18" s="577" customFormat="1">
      <c r="F10299" s="545"/>
      <c r="H10299" s="545"/>
      <c r="J10299" s="545"/>
      <c r="O10299" s="578"/>
      <c r="P10299" s="547"/>
      <c r="Q10299" s="547"/>
      <c r="R10299" s="547"/>
    </row>
    <row r="10300" spans="6:18" s="577" customFormat="1">
      <c r="F10300" s="545"/>
      <c r="H10300" s="545"/>
      <c r="J10300" s="545"/>
      <c r="O10300" s="578"/>
      <c r="P10300" s="547"/>
      <c r="Q10300" s="547"/>
      <c r="R10300" s="547"/>
    </row>
    <row r="10301" spans="6:18" s="577" customFormat="1">
      <c r="F10301" s="545"/>
      <c r="H10301" s="545"/>
      <c r="J10301" s="545"/>
      <c r="O10301" s="578"/>
      <c r="P10301" s="547"/>
      <c r="Q10301" s="547"/>
      <c r="R10301" s="547"/>
    </row>
    <row r="10302" spans="6:18" s="577" customFormat="1">
      <c r="F10302" s="545"/>
      <c r="H10302" s="545"/>
      <c r="J10302" s="545"/>
      <c r="O10302" s="578"/>
      <c r="P10302" s="547"/>
      <c r="Q10302" s="547"/>
      <c r="R10302" s="547"/>
    </row>
    <row r="10303" spans="6:18" s="577" customFormat="1">
      <c r="F10303" s="545"/>
      <c r="H10303" s="545"/>
      <c r="J10303" s="545"/>
      <c r="O10303" s="578"/>
      <c r="P10303" s="547"/>
      <c r="Q10303" s="547"/>
      <c r="R10303" s="547"/>
    </row>
    <row r="10304" spans="6:18" s="577" customFormat="1">
      <c r="F10304" s="545"/>
      <c r="H10304" s="545"/>
      <c r="J10304" s="545"/>
      <c r="O10304" s="578"/>
      <c r="P10304" s="547"/>
      <c r="Q10304" s="547"/>
      <c r="R10304" s="547"/>
    </row>
    <row r="10305" spans="6:18" s="577" customFormat="1">
      <c r="F10305" s="545"/>
      <c r="H10305" s="545"/>
      <c r="J10305" s="545"/>
      <c r="O10305" s="578"/>
      <c r="P10305" s="547"/>
      <c r="Q10305" s="547"/>
      <c r="R10305" s="547"/>
    </row>
    <row r="10306" spans="6:18" s="577" customFormat="1">
      <c r="F10306" s="545"/>
      <c r="H10306" s="545"/>
      <c r="J10306" s="545"/>
      <c r="O10306" s="578"/>
      <c r="P10306" s="547"/>
      <c r="Q10306" s="547"/>
      <c r="R10306" s="547"/>
    </row>
    <row r="10307" spans="6:18" s="577" customFormat="1">
      <c r="F10307" s="545"/>
      <c r="H10307" s="545"/>
      <c r="J10307" s="545"/>
      <c r="O10307" s="578"/>
      <c r="P10307" s="547"/>
      <c r="Q10307" s="547"/>
      <c r="R10307" s="547"/>
    </row>
    <row r="10308" spans="6:18" s="577" customFormat="1">
      <c r="F10308" s="545"/>
      <c r="H10308" s="545"/>
      <c r="J10308" s="545"/>
      <c r="O10308" s="578"/>
      <c r="P10308" s="547"/>
      <c r="Q10308" s="547"/>
      <c r="R10308" s="547"/>
    </row>
    <row r="10309" spans="6:18" s="577" customFormat="1">
      <c r="F10309" s="545"/>
      <c r="H10309" s="545"/>
      <c r="J10309" s="545"/>
      <c r="O10309" s="578"/>
      <c r="P10309" s="547"/>
      <c r="Q10309" s="547"/>
      <c r="R10309" s="547"/>
    </row>
    <row r="10310" spans="6:18" s="577" customFormat="1">
      <c r="F10310" s="545"/>
      <c r="H10310" s="545"/>
      <c r="J10310" s="545"/>
      <c r="O10310" s="578"/>
      <c r="P10310" s="547"/>
      <c r="Q10310" s="547"/>
      <c r="R10310" s="547"/>
    </row>
    <row r="10311" spans="6:18" s="577" customFormat="1">
      <c r="F10311" s="545"/>
      <c r="H10311" s="545"/>
      <c r="J10311" s="545"/>
      <c r="O10311" s="578"/>
      <c r="P10311" s="547"/>
      <c r="Q10311" s="547"/>
      <c r="R10311" s="547"/>
    </row>
    <row r="10312" spans="6:18" s="577" customFormat="1">
      <c r="F10312" s="545"/>
      <c r="H10312" s="545"/>
      <c r="J10312" s="545"/>
      <c r="O10312" s="578"/>
      <c r="P10312" s="547"/>
      <c r="Q10312" s="547"/>
      <c r="R10312" s="547"/>
    </row>
    <row r="10313" spans="6:18" s="577" customFormat="1">
      <c r="F10313" s="545"/>
      <c r="H10313" s="545"/>
      <c r="J10313" s="545"/>
      <c r="O10313" s="578"/>
      <c r="P10313" s="547"/>
      <c r="Q10313" s="547"/>
      <c r="R10313" s="547"/>
    </row>
    <row r="10314" spans="6:18" s="577" customFormat="1">
      <c r="F10314" s="545"/>
      <c r="H10314" s="545"/>
      <c r="J10314" s="545"/>
      <c r="O10314" s="578"/>
      <c r="P10314" s="547"/>
      <c r="Q10314" s="547"/>
      <c r="R10314" s="547"/>
    </row>
    <row r="10315" spans="6:18" s="577" customFormat="1">
      <c r="F10315" s="545"/>
      <c r="H10315" s="545"/>
      <c r="J10315" s="545"/>
      <c r="O10315" s="578"/>
      <c r="P10315" s="547"/>
      <c r="Q10315" s="547"/>
      <c r="R10315" s="547"/>
    </row>
    <row r="10316" spans="6:18" s="577" customFormat="1">
      <c r="F10316" s="545"/>
      <c r="H10316" s="545"/>
      <c r="J10316" s="545"/>
      <c r="O10316" s="578"/>
      <c r="P10316" s="547"/>
      <c r="Q10316" s="547"/>
      <c r="R10316" s="547"/>
    </row>
    <row r="10317" spans="6:18" s="577" customFormat="1">
      <c r="F10317" s="545"/>
      <c r="H10317" s="545"/>
      <c r="J10317" s="545"/>
      <c r="O10317" s="578"/>
      <c r="P10317" s="547"/>
      <c r="Q10317" s="547"/>
      <c r="R10317" s="547"/>
    </row>
    <row r="10318" spans="6:18" s="577" customFormat="1">
      <c r="F10318" s="545"/>
      <c r="H10318" s="545"/>
      <c r="J10318" s="545"/>
      <c r="O10318" s="578"/>
      <c r="P10318" s="547"/>
      <c r="Q10318" s="547"/>
      <c r="R10318" s="547"/>
    </row>
    <row r="10319" spans="6:18" s="577" customFormat="1">
      <c r="F10319" s="545"/>
      <c r="H10319" s="545"/>
      <c r="J10319" s="545"/>
      <c r="O10319" s="578"/>
      <c r="P10319" s="547"/>
      <c r="Q10319" s="547"/>
      <c r="R10319" s="547"/>
    </row>
    <row r="10320" spans="6:18" s="577" customFormat="1">
      <c r="F10320" s="545"/>
      <c r="H10320" s="545"/>
      <c r="J10320" s="545"/>
      <c r="O10320" s="578"/>
      <c r="P10320" s="547"/>
      <c r="Q10320" s="547"/>
      <c r="R10320" s="547"/>
    </row>
    <row r="10321" spans="6:18" s="577" customFormat="1">
      <c r="F10321" s="545"/>
      <c r="H10321" s="545"/>
      <c r="J10321" s="545"/>
      <c r="O10321" s="578"/>
      <c r="P10321" s="547"/>
      <c r="Q10321" s="547"/>
      <c r="R10321" s="547"/>
    </row>
    <row r="10322" spans="6:18" s="577" customFormat="1">
      <c r="F10322" s="545"/>
      <c r="H10322" s="545"/>
      <c r="J10322" s="545"/>
      <c r="O10322" s="578"/>
      <c r="P10322" s="547"/>
      <c r="Q10322" s="547"/>
      <c r="R10322" s="547"/>
    </row>
    <row r="10323" spans="6:18" s="577" customFormat="1">
      <c r="F10323" s="545"/>
      <c r="H10323" s="545"/>
      <c r="J10323" s="545"/>
      <c r="O10323" s="578"/>
      <c r="P10323" s="547"/>
      <c r="Q10323" s="547"/>
      <c r="R10323" s="547"/>
    </row>
    <row r="10324" spans="6:18" s="577" customFormat="1">
      <c r="F10324" s="545"/>
      <c r="H10324" s="545"/>
      <c r="J10324" s="545"/>
      <c r="O10324" s="578"/>
      <c r="P10324" s="547"/>
      <c r="Q10324" s="547"/>
      <c r="R10324" s="547"/>
    </row>
    <row r="10325" spans="6:18" s="577" customFormat="1">
      <c r="F10325" s="545"/>
      <c r="H10325" s="545"/>
      <c r="J10325" s="545"/>
      <c r="O10325" s="578"/>
      <c r="P10325" s="547"/>
      <c r="Q10325" s="547"/>
      <c r="R10325" s="547"/>
    </row>
    <row r="10326" spans="6:18" s="577" customFormat="1">
      <c r="F10326" s="545"/>
      <c r="H10326" s="545"/>
      <c r="J10326" s="545"/>
      <c r="O10326" s="578"/>
      <c r="P10326" s="547"/>
      <c r="Q10326" s="547"/>
      <c r="R10326" s="547"/>
    </row>
    <row r="10327" spans="6:18" s="577" customFormat="1">
      <c r="F10327" s="545"/>
      <c r="H10327" s="545"/>
      <c r="J10327" s="545"/>
      <c r="O10327" s="578"/>
      <c r="P10327" s="547"/>
      <c r="Q10327" s="547"/>
      <c r="R10327" s="547"/>
    </row>
    <row r="10328" spans="6:18" s="577" customFormat="1">
      <c r="F10328" s="545"/>
      <c r="H10328" s="545"/>
      <c r="J10328" s="545"/>
      <c r="O10328" s="578"/>
      <c r="P10328" s="547"/>
      <c r="Q10328" s="547"/>
      <c r="R10328" s="547"/>
    </row>
    <row r="10329" spans="6:18" s="577" customFormat="1">
      <c r="F10329" s="545"/>
      <c r="H10329" s="545"/>
      <c r="J10329" s="545"/>
      <c r="O10329" s="578"/>
      <c r="P10329" s="547"/>
      <c r="Q10329" s="547"/>
      <c r="R10329" s="547"/>
    </row>
    <row r="10330" spans="6:18" s="577" customFormat="1">
      <c r="F10330" s="545"/>
      <c r="H10330" s="545"/>
      <c r="J10330" s="545"/>
      <c r="O10330" s="578"/>
      <c r="P10330" s="547"/>
      <c r="Q10330" s="547"/>
      <c r="R10330" s="547"/>
    </row>
    <row r="10331" spans="6:18" s="577" customFormat="1">
      <c r="F10331" s="545"/>
      <c r="H10331" s="545"/>
      <c r="J10331" s="545"/>
      <c r="O10331" s="578"/>
      <c r="P10331" s="547"/>
      <c r="Q10331" s="547"/>
      <c r="R10331" s="547"/>
    </row>
    <row r="10332" spans="6:18" s="577" customFormat="1">
      <c r="F10332" s="545"/>
      <c r="H10332" s="545"/>
      <c r="J10332" s="545"/>
      <c r="O10332" s="578"/>
      <c r="P10332" s="547"/>
      <c r="Q10332" s="547"/>
      <c r="R10332" s="547"/>
    </row>
    <row r="10333" spans="6:18" s="577" customFormat="1">
      <c r="F10333" s="545"/>
      <c r="H10333" s="545"/>
      <c r="J10333" s="545"/>
      <c r="O10333" s="578"/>
      <c r="P10333" s="547"/>
      <c r="Q10333" s="547"/>
      <c r="R10333" s="547"/>
    </row>
    <row r="10334" spans="6:18" s="577" customFormat="1">
      <c r="F10334" s="545"/>
      <c r="H10334" s="545"/>
      <c r="J10334" s="545"/>
      <c r="O10334" s="578"/>
      <c r="P10334" s="547"/>
      <c r="Q10334" s="547"/>
      <c r="R10334" s="547"/>
    </row>
    <row r="10335" spans="6:18" s="577" customFormat="1">
      <c r="F10335" s="545"/>
      <c r="H10335" s="545"/>
      <c r="J10335" s="545"/>
      <c r="O10335" s="578"/>
      <c r="P10335" s="547"/>
      <c r="Q10335" s="547"/>
      <c r="R10335" s="547"/>
    </row>
    <row r="10336" spans="6:18" s="577" customFormat="1">
      <c r="F10336" s="545"/>
      <c r="H10336" s="545"/>
      <c r="J10336" s="545"/>
      <c r="O10336" s="578"/>
      <c r="P10336" s="547"/>
      <c r="Q10336" s="547"/>
      <c r="R10336" s="547"/>
    </row>
    <row r="10337" spans="6:18" s="577" customFormat="1">
      <c r="F10337" s="545"/>
      <c r="H10337" s="545"/>
      <c r="J10337" s="545"/>
      <c r="O10337" s="578"/>
      <c r="P10337" s="547"/>
      <c r="Q10337" s="547"/>
      <c r="R10337" s="547"/>
    </row>
    <row r="10338" spans="6:18" s="577" customFormat="1">
      <c r="F10338" s="545"/>
      <c r="H10338" s="545"/>
      <c r="J10338" s="545"/>
      <c r="O10338" s="578"/>
      <c r="P10338" s="547"/>
      <c r="Q10338" s="547"/>
      <c r="R10338" s="547"/>
    </row>
    <row r="10339" spans="6:18" s="577" customFormat="1">
      <c r="F10339" s="545"/>
      <c r="H10339" s="545"/>
      <c r="J10339" s="545"/>
      <c r="O10339" s="578"/>
      <c r="P10339" s="547"/>
      <c r="Q10339" s="547"/>
      <c r="R10339" s="547"/>
    </row>
    <row r="10340" spans="6:18" s="577" customFormat="1">
      <c r="F10340" s="545"/>
      <c r="H10340" s="545"/>
      <c r="J10340" s="545"/>
      <c r="O10340" s="578"/>
      <c r="P10340" s="547"/>
      <c r="Q10340" s="547"/>
      <c r="R10340" s="547"/>
    </row>
    <row r="10341" spans="6:18" s="577" customFormat="1">
      <c r="F10341" s="545"/>
      <c r="H10341" s="545"/>
      <c r="J10341" s="545"/>
      <c r="O10341" s="578"/>
      <c r="P10341" s="547"/>
      <c r="Q10341" s="547"/>
      <c r="R10341" s="547"/>
    </row>
    <row r="10342" spans="6:18" s="577" customFormat="1">
      <c r="F10342" s="545"/>
      <c r="H10342" s="545"/>
      <c r="J10342" s="545"/>
      <c r="O10342" s="578"/>
      <c r="P10342" s="547"/>
      <c r="Q10342" s="547"/>
      <c r="R10342" s="547"/>
    </row>
    <row r="10343" spans="6:18" s="577" customFormat="1">
      <c r="F10343" s="545"/>
      <c r="H10343" s="545"/>
      <c r="J10343" s="545"/>
      <c r="O10343" s="578"/>
      <c r="P10343" s="547"/>
      <c r="Q10343" s="547"/>
      <c r="R10343" s="547"/>
    </row>
    <row r="10344" spans="6:18" s="577" customFormat="1">
      <c r="F10344" s="545"/>
      <c r="H10344" s="545"/>
      <c r="J10344" s="545"/>
      <c r="O10344" s="578"/>
      <c r="P10344" s="547"/>
      <c r="Q10344" s="547"/>
      <c r="R10344" s="547"/>
    </row>
    <row r="10345" spans="6:18" s="577" customFormat="1">
      <c r="F10345" s="545"/>
      <c r="H10345" s="545"/>
      <c r="J10345" s="545"/>
      <c r="O10345" s="578"/>
      <c r="P10345" s="547"/>
      <c r="Q10345" s="547"/>
      <c r="R10345" s="547"/>
    </row>
    <row r="10346" spans="6:18" s="577" customFormat="1">
      <c r="F10346" s="545"/>
      <c r="H10346" s="545"/>
      <c r="J10346" s="545"/>
      <c r="O10346" s="578"/>
      <c r="P10346" s="547"/>
      <c r="Q10346" s="547"/>
      <c r="R10346" s="547"/>
    </row>
    <row r="10347" spans="6:18" s="577" customFormat="1">
      <c r="F10347" s="545"/>
      <c r="H10347" s="545"/>
      <c r="J10347" s="545"/>
      <c r="O10347" s="578"/>
      <c r="P10347" s="547"/>
      <c r="Q10347" s="547"/>
      <c r="R10347" s="547"/>
    </row>
    <row r="10348" spans="6:18" s="577" customFormat="1">
      <c r="F10348" s="545"/>
      <c r="H10348" s="545"/>
      <c r="J10348" s="545"/>
      <c r="O10348" s="578"/>
      <c r="P10348" s="547"/>
      <c r="Q10348" s="547"/>
      <c r="R10348" s="547"/>
    </row>
    <row r="10349" spans="6:18" s="577" customFormat="1">
      <c r="F10349" s="545"/>
      <c r="H10349" s="545"/>
      <c r="J10349" s="545"/>
      <c r="O10349" s="578"/>
      <c r="P10349" s="547"/>
      <c r="Q10349" s="547"/>
      <c r="R10349" s="547"/>
    </row>
    <row r="10350" spans="6:18" s="577" customFormat="1">
      <c r="F10350" s="545"/>
      <c r="H10350" s="545"/>
      <c r="J10350" s="545"/>
      <c r="O10350" s="578"/>
      <c r="P10350" s="547"/>
      <c r="Q10350" s="547"/>
      <c r="R10350" s="547"/>
    </row>
    <row r="10351" spans="6:18" s="577" customFormat="1">
      <c r="F10351" s="545"/>
      <c r="H10351" s="545"/>
      <c r="J10351" s="545"/>
      <c r="O10351" s="578"/>
      <c r="P10351" s="547"/>
      <c r="Q10351" s="547"/>
      <c r="R10351" s="547"/>
    </row>
    <row r="10352" spans="6:18" s="577" customFormat="1">
      <c r="F10352" s="545"/>
      <c r="H10352" s="545"/>
      <c r="J10352" s="545"/>
      <c r="O10352" s="578"/>
      <c r="P10352" s="547"/>
      <c r="Q10352" s="547"/>
      <c r="R10352" s="547"/>
    </row>
    <row r="10353" spans="6:18" s="577" customFormat="1">
      <c r="F10353" s="545"/>
      <c r="H10353" s="545"/>
      <c r="J10353" s="545"/>
      <c r="O10353" s="578"/>
      <c r="P10353" s="547"/>
      <c r="Q10353" s="547"/>
      <c r="R10353" s="547"/>
    </row>
    <row r="10354" spans="6:18" s="577" customFormat="1">
      <c r="F10354" s="545"/>
      <c r="H10354" s="545"/>
      <c r="J10354" s="545"/>
      <c r="O10354" s="578"/>
      <c r="P10354" s="547"/>
      <c r="Q10354" s="547"/>
      <c r="R10354" s="547"/>
    </row>
    <row r="10355" spans="6:18" s="577" customFormat="1">
      <c r="F10355" s="545"/>
      <c r="H10355" s="545"/>
      <c r="J10355" s="545"/>
      <c r="O10355" s="578"/>
      <c r="P10355" s="547"/>
      <c r="Q10355" s="547"/>
      <c r="R10355" s="547"/>
    </row>
    <row r="10356" spans="6:18" s="577" customFormat="1">
      <c r="F10356" s="545"/>
      <c r="H10356" s="545"/>
      <c r="J10356" s="545"/>
      <c r="O10356" s="578"/>
      <c r="P10356" s="547"/>
      <c r="Q10356" s="547"/>
      <c r="R10356" s="547"/>
    </row>
    <row r="10357" spans="6:18" s="577" customFormat="1">
      <c r="F10357" s="545"/>
      <c r="H10357" s="545"/>
      <c r="J10357" s="545"/>
      <c r="O10357" s="578"/>
      <c r="P10357" s="547"/>
      <c r="Q10357" s="547"/>
      <c r="R10357" s="547"/>
    </row>
    <row r="10358" spans="6:18" s="577" customFormat="1">
      <c r="F10358" s="545"/>
      <c r="H10358" s="545"/>
      <c r="J10358" s="545"/>
      <c r="O10358" s="578"/>
      <c r="P10358" s="547"/>
      <c r="Q10358" s="547"/>
      <c r="R10358" s="547"/>
    </row>
    <row r="10359" spans="6:18" s="577" customFormat="1">
      <c r="F10359" s="545"/>
      <c r="H10359" s="545"/>
      <c r="J10359" s="545"/>
      <c r="O10359" s="578"/>
      <c r="P10359" s="547"/>
      <c r="Q10359" s="547"/>
      <c r="R10359" s="547"/>
    </row>
    <row r="10360" spans="6:18" s="577" customFormat="1">
      <c r="F10360" s="545"/>
      <c r="H10360" s="545"/>
      <c r="J10360" s="545"/>
      <c r="O10360" s="578"/>
      <c r="P10360" s="547"/>
      <c r="Q10360" s="547"/>
      <c r="R10360" s="547"/>
    </row>
    <row r="10361" spans="6:18" s="577" customFormat="1">
      <c r="F10361" s="545"/>
      <c r="H10361" s="545"/>
      <c r="J10361" s="545"/>
      <c r="O10361" s="578"/>
      <c r="P10361" s="547"/>
      <c r="Q10361" s="547"/>
      <c r="R10361" s="547"/>
    </row>
    <row r="10362" spans="6:18" s="577" customFormat="1">
      <c r="F10362" s="545"/>
      <c r="H10362" s="545"/>
      <c r="J10362" s="545"/>
      <c r="O10362" s="578"/>
      <c r="P10362" s="547"/>
      <c r="Q10362" s="547"/>
      <c r="R10362" s="547"/>
    </row>
    <row r="10363" spans="6:18" s="577" customFormat="1">
      <c r="F10363" s="545"/>
      <c r="H10363" s="545"/>
      <c r="J10363" s="545"/>
      <c r="O10363" s="578"/>
      <c r="P10363" s="547"/>
      <c r="Q10363" s="547"/>
      <c r="R10363" s="547"/>
    </row>
    <row r="10364" spans="6:18" s="577" customFormat="1">
      <c r="F10364" s="545"/>
      <c r="H10364" s="545"/>
      <c r="J10364" s="545"/>
      <c r="O10364" s="578"/>
      <c r="P10364" s="547"/>
      <c r="Q10364" s="547"/>
      <c r="R10364" s="547"/>
    </row>
    <row r="10365" spans="6:18" s="577" customFormat="1">
      <c r="F10365" s="545"/>
      <c r="H10365" s="545"/>
      <c r="J10365" s="545"/>
      <c r="O10365" s="578"/>
      <c r="P10365" s="547"/>
      <c r="Q10365" s="547"/>
      <c r="R10365" s="547"/>
    </row>
    <row r="10366" spans="6:18" s="577" customFormat="1">
      <c r="F10366" s="545"/>
      <c r="H10366" s="545"/>
      <c r="J10366" s="545"/>
      <c r="O10366" s="578"/>
      <c r="P10366" s="547"/>
      <c r="Q10366" s="547"/>
      <c r="R10366" s="547"/>
    </row>
    <row r="10367" spans="6:18" s="577" customFormat="1">
      <c r="F10367" s="545"/>
      <c r="H10367" s="545"/>
      <c r="J10367" s="545"/>
      <c r="O10367" s="578"/>
      <c r="P10367" s="547"/>
      <c r="Q10367" s="547"/>
      <c r="R10367" s="547"/>
    </row>
    <row r="10368" spans="6:18" s="577" customFormat="1">
      <c r="F10368" s="545"/>
      <c r="H10368" s="545"/>
      <c r="J10368" s="545"/>
      <c r="O10368" s="578"/>
      <c r="P10368" s="547"/>
      <c r="Q10368" s="547"/>
      <c r="R10368" s="547"/>
    </row>
    <row r="10369" spans="6:18" s="577" customFormat="1">
      <c r="F10369" s="545"/>
      <c r="H10369" s="545"/>
      <c r="J10369" s="545"/>
      <c r="O10369" s="578"/>
      <c r="P10369" s="547"/>
      <c r="Q10369" s="547"/>
      <c r="R10369" s="547"/>
    </row>
    <row r="10370" spans="6:18" s="577" customFormat="1">
      <c r="F10370" s="545"/>
      <c r="H10370" s="545"/>
      <c r="J10370" s="545"/>
      <c r="O10370" s="578"/>
      <c r="P10370" s="547"/>
      <c r="Q10370" s="547"/>
      <c r="R10370" s="547"/>
    </row>
    <row r="10371" spans="6:18" s="577" customFormat="1">
      <c r="F10371" s="545"/>
      <c r="H10371" s="545"/>
      <c r="J10371" s="545"/>
      <c r="O10371" s="578"/>
      <c r="P10371" s="547"/>
      <c r="Q10371" s="547"/>
      <c r="R10371" s="547"/>
    </row>
    <row r="10372" spans="6:18" s="577" customFormat="1">
      <c r="F10372" s="545"/>
      <c r="H10372" s="545"/>
      <c r="J10372" s="545"/>
      <c r="O10372" s="578"/>
      <c r="P10372" s="547"/>
      <c r="Q10372" s="547"/>
      <c r="R10372" s="547"/>
    </row>
    <row r="10373" spans="6:18" s="577" customFormat="1">
      <c r="F10373" s="545"/>
      <c r="H10373" s="545"/>
      <c r="J10373" s="545"/>
      <c r="O10373" s="578"/>
      <c r="P10373" s="547"/>
      <c r="Q10373" s="547"/>
      <c r="R10373" s="547"/>
    </row>
    <row r="10374" spans="6:18" s="577" customFormat="1">
      <c r="F10374" s="545"/>
      <c r="H10374" s="545"/>
      <c r="J10374" s="545"/>
      <c r="O10374" s="578"/>
      <c r="P10374" s="547"/>
      <c r="Q10374" s="547"/>
      <c r="R10374" s="547"/>
    </row>
    <row r="10375" spans="6:18" s="577" customFormat="1">
      <c r="F10375" s="545"/>
      <c r="H10375" s="545"/>
      <c r="J10375" s="545"/>
      <c r="O10375" s="578"/>
      <c r="P10375" s="547"/>
      <c r="Q10375" s="547"/>
      <c r="R10375" s="547"/>
    </row>
    <row r="10376" spans="6:18" s="577" customFormat="1">
      <c r="F10376" s="545"/>
      <c r="H10376" s="545"/>
      <c r="J10376" s="545"/>
      <c r="O10376" s="578"/>
      <c r="P10376" s="547"/>
      <c r="Q10376" s="547"/>
      <c r="R10376" s="547"/>
    </row>
    <row r="10377" spans="6:18" s="577" customFormat="1">
      <c r="F10377" s="545"/>
      <c r="H10377" s="545"/>
      <c r="J10377" s="545"/>
      <c r="O10377" s="578"/>
      <c r="P10377" s="547"/>
      <c r="Q10377" s="547"/>
      <c r="R10377" s="547"/>
    </row>
    <row r="10378" spans="6:18" s="577" customFormat="1">
      <c r="F10378" s="545"/>
      <c r="H10378" s="545"/>
      <c r="J10378" s="545"/>
      <c r="O10378" s="578"/>
      <c r="P10378" s="547"/>
      <c r="Q10378" s="547"/>
      <c r="R10378" s="547"/>
    </row>
    <row r="10379" spans="6:18" s="577" customFormat="1">
      <c r="F10379" s="545"/>
      <c r="H10379" s="545"/>
      <c r="J10379" s="545"/>
      <c r="O10379" s="578"/>
      <c r="P10379" s="547"/>
      <c r="Q10379" s="547"/>
      <c r="R10379" s="547"/>
    </row>
    <row r="10380" spans="6:18" s="577" customFormat="1">
      <c r="F10380" s="545"/>
      <c r="H10380" s="545"/>
      <c r="J10380" s="545"/>
      <c r="O10380" s="578"/>
      <c r="P10380" s="547"/>
      <c r="Q10380" s="547"/>
      <c r="R10380" s="547"/>
    </row>
    <row r="10381" spans="6:18" s="577" customFormat="1">
      <c r="F10381" s="545"/>
      <c r="H10381" s="545"/>
      <c r="J10381" s="545"/>
      <c r="O10381" s="578"/>
      <c r="P10381" s="547"/>
      <c r="Q10381" s="547"/>
      <c r="R10381" s="547"/>
    </row>
    <row r="10382" spans="6:18" s="577" customFormat="1">
      <c r="F10382" s="545"/>
      <c r="H10382" s="545"/>
      <c r="J10382" s="545"/>
      <c r="O10382" s="578"/>
      <c r="P10382" s="547"/>
      <c r="Q10382" s="547"/>
      <c r="R10382" s="547"/>
    </row>
    <row r="10383" spans="6:18" s="577" customFormat="1">
      <c r="F10383" s="545"/>
      <c r="H10383" s="545"/>
      <c r="J10383" s="545"/>
      <c r="O10383" s="578"/>
      <c r="P10383" s="547"/>
      <c r="Q10383" s="547"/>
      <c r="R10383" s="547"/>
    </row>
    <row r="10384" spans="6:18" s="577" customFormat="1">
      <c r="F10384" s="545"/>
      <c r="H10384" s="545"/>
      <c r="J10384" s="545"/>
      <c r="O10384" s="578"/>
      <c r="P10384" s="547"/>
      <c r="Q10384" s="547"/>
      <c r="R10384" s="547"/>
    </row>
    <row r="10385" spans="6:18" s="577" customFormat="1">
      <c r="F10385" s="545"/>
      <c r="H10385" s="545"/>
      <c r="J10385" s="545"/>
      <c r="O10385" s="578"/>
      <c r="P10385" s="547"/>
      <c r="Q10385" s="547"/>
      <c r="R10385" s="547"/>
    </row>
    <row r="10386" spans="6:18" s="577" customFormat="1">
      <c r="F10386" s="545"/>
      <c r="H10386" s="545"/>
      <c r="J10386" s="545"/>
      <c r="O10386" s="578"/>
      <c r="P10386" s="547"/>
      <c r="Q10386" s="547"/>
      <c r="R10386" s="547"/>
    </row>
    <row r="10387" spans="6:18" s="577" customFormat="1">
      <c r="F10387" s="545"/>
      <c r="H10387" s="545"/>
      <c r="J10387" s="545"/>
      <c r="O10387" s="578"/>
      <c r="P10387" s="547"/>
      <c r="Q10387" s="547"/>
      <c r="R10387" s="547"/>
    </row>
    <row r="10388" spans="6:18" s="577" customFormat="1">
      <c r="F10388" s="545"/>
      <c r="H10388" s="545"/>
      <c r="J10388" s="545"/>
      <c r="O10388" s="578"/>
      <c r="P10388" s="547"/>
      <c r="Q10388" s="547"/>
      <c r="R10388" s="547"/>
    </row>
    <row r="10389" spans="6:18" s="577" customFormat="1">
      <c r="F10389" s="545"/>
      <c r="H10389" s="545"/>
      <c r="J10389" s="545"/>
      <c r="O10389" s="578"/>
      <c r="P10389" s="547"/>
      <c r="Q10389" s="547"/>
      <c r="R10389" s="547"/>
    </row>
    <row r="10390" spans="6:18" s="577" customFormat="1">
      <c r="F10390" s="545"/>
      <c r="H10390" s="545"/>
      <c r="J10390" s="545"/>
      <c r="O10390" s="578"/>
      <c r="P10390" s="547"/>
      <c r="Q10390" s="547"/>
      <c r="R10390" s="547"/>
    </row>
    <row r="10391" spans="6:18" s="577" customFormat="1">
      <c r="F10391" s="545"/>
      <c r="H10391" s="545"/>
      <c r="J10391" s="545"/>
      <c r="O10391" s="578"/>
      <c r="P10391" s="547"/>
      <c r="Q10391" s="547"/>
      <c r="R10391" s="547"/>
    </row>
    <row r="10392" spans="6:18" s="577" customFormat="1">
      <c r="F10392" s="545"/>
      <c r="H10392" s="545"/>
      <c r="J10392" s="545"/>
      <c r="O10392" s="578"/>
      <c r="P10392" s="547"/>
      <c r="Q10392" s="547"/>
      <c r="R10392" s="547"/>
    </row>
    <row r="10393" spans="6:18" s="577" customFormat="1">
      <c r="F10393" s="545"/>
      <c r="H10393" s="545"/>
      <c r="J10393" s="545"/>
      <c r="O10393" s="578"/>
      <c r="P10393" s="547"/>
      <c r="Q10393" s="547"/>
      <c r="R10393" s="547"/>
    </row>
    <row r="10394" spans="6:18" s="577" customFormat="1">
      <c r="F10394" s="545"/>
      <c r="H10394" s="545"/>
      <c r="J10394" s="545"/>
      <c r="O10394" s="578"/>
      <c r="P10394" s="547"/>
      <c r="Q10394" s="547"/>
      <c r="R10394" s="547"/>
    </row>
    <row r="10395" spans="6:18" s="577" customFormat="1">
      <c r="F10395" s="545"/>
      <c r="H10395" s="545"/>
      <c r="J10395" s="545"/>
      <c r="O10395" s="578"/>
      <c r="P10395" s="547"/>
      <c r="Q10395" s="547"/>
      <c r="R10395" s="547"/>
    </row>
    <row r="10396" spans="6:18" s="577" customFormat="1">
      <c r="F10396" s="545"/>
      <c r="H10396" s="545"/>
      <c r="J10396" s="545"/>
      <c r="O10396" s="578"/>
      <c r="P10396" s="547"/>
      <c r="Q10396" s="547"/>
      <c r="R10396" s="547"/>
    </row>
    <row r="10397" spans="6:18" s="577" customFormat="1">
      <c r="F10397" s="545"/>
      <c r="H10397" s="545"/>
      <c r="J10397" s="545"/>
      <c r="O10397" s="578"/>
      <c r="P10397" s="547"/>
      <c r="Q10397" s="547"/>
      <c r="R10397" s="547"/>
    </row>
    <row r="10398" spans="6:18" s="577" customFormat="1">
      <c r="F10398" s="545"/>
      <c r="H10398" s="545"/>
      <c r="J10398" s="545"/>
      <c r="O10398" s="578"/>
      <c r="P10398" s="547"/>
      <c r="Q10398" s="547"/>
      <c r="R10398" s="547"/>
    </row>
    <row r="10399" spans="6:18" s="577" customFormat="1">
      <c r="F10399" s="545"/>
      <c r="H10399" s="545"/>
      <c r="J10399" s="545"/>
      <c r="O10399" s="578"/>
      <c r="P10399" s="547"/>
      <c r="Q10399" s="547"/>
      <c r="R10399" s="547"/>
    </row>
    <row r="10400" spans="6:18" s="577" customFormat="1">
      <c r="F10400" s="545"/>
      <c r="H10400" s="545"/>
      <c r="J10400" s="545"/>
      <c r="O10400" s="578"/>
      <c r="P10400" s="547"/>
      <c r="Q10400" s="547"/>
      <c r="R10400" s="547"/>
    </row>
    <row r="10401" spans="6:18" s="577" customFormat="1">
      <c r="F10401" s="545"/>
      <c r="H10401" s="545"/>
      <c r="J10401" s="545"/>
      <c r="O10401" s="578"/>
      <c r="P10401" s="547"/>
      <c r="Q10401" s="547"/>
      <c r="R10401" s="547"/>
    </row>
    <row r="10402" spans="6:18" s="577" customFormat="1">
      <c r="F10402" s="545"/>
      <c r="H10402" s="545"/>
      <c r="J10402" s="545"/>
      <c r="O10402" s="578"/>
      <c r="P10402" s="547"/>
      <c r="Q10402" s="547"/>
      <c r="R10402" s="547"/>
    </row>
    <row r="10403" spans="6:18" s="577" customFormat="1">
      <c r="F10403" s="545"/>
      <c r="H10403" s="545"/>
      <c r="J10403" s="545"/>
      <c r="O10403" s="578"/>
      <c r="P10403" s="547"/>
      <c r="Q10403" s="547"/>
      <c r="R10403" s="547"/>
    </row>
    <row r="10404" spans="6:18" s="577" customFormat="1">
      <c r="F10404" s="545"/>
      <c r="H10404" s="545"/>
      <c r="J10404" s="545"/>
      <c r="O10404" s="578"/>
      <c r="P10404" s="547"/>
      <c r="Q10404" s="547"/>
      <c r="R10404" s="547"/>
    </row>
    <row r="10405" spans="6:18" s="577" customFormat="1">
      <c r="F10405" s="545"/>
      <c r="H10405" s="545"/>
      <c r="J10405" s="545"/>
      <c r="O10405" s="578"/>
      <c r="P10405" s="547"/>
      <c r="Q10405" s="547"/>
      <c r="R10405" s="547"/>
    </row>
    <row r="10406" spans="6:18" s="577" customFormat="1">
      <c r="F10406" s="545"/>
      <c r="H10406" s="545"/>
      <c r="J10406" s="545"/>
      <c r="O10406" s="578"/>
      <c r="P10406" s="547"/>
      <c r="Q10406" s="547"/>
      <c r="R10406" s="547"/>
    </row>
    <row r="10407" spans="6:18" s="577" customFormat="1">
      <c r="F10407" s="545"/>
      <c r="H10407" s="545"/>
      <c r="J10407" s="545"/>
      <c r="O10407" s="578"/>
      <c r="P10407" s="547"/>
      <c r="Q10407" s="547"/>
      <c r="R10407" s="547"/>
    </row>
    <row r="10408" spans="6:18" s="577" customFormat="1">
      <c r="F10408" s="545"/>
      <c r="H10408" s="545"/>
      <c r="J10408" s="545"/>
      <c r="O10408" s="578"/>
      <c r="P10408" s="547"/>
      <c r="Q10408" s="547"/>
      <c r="R10408" s="547"/>
    </row>
    <row r="10409" spans="6:18" s="577" customFormat="1">
      <c r="F10409" s="545"/>
      <c r="H10409" s="545"/>
      <c r="J10409" s="545"/>
      <c r="O10409" s="578"/>
      <c r="P10409" s="547"/>
      <c r="Q10409" s="547"/>
      <c r="R10409" s="547"/>
    </row>
    <row r="10410" spans="6:18" s="577" customFormat="1">
      <c r="F10410" s="545"/>
      <c r="H10410" s="545"/>
      <c r="J10410" s="545"/>
      <c r="O10410" s="578"/>
      <c r="P10410" s="547"/>
      <c r="Q10410" s="547"/>
      <c r="R10410" s="547"/>
    </row>
    <row r="10411" spans="6:18" s="577" customFormat="1">
      <c r="F10411" s="545"/>
      <c r="H10411" s="545"/>
      <c r="J10411" s="545"/>
      <c r="O10411" s="578"/>
      <c r="P10411" s="547"/>
      <c r="Q10411" s="547"/>
      <c r="R10411" s="547"/>
    </row>
    <row r="10412" spans="6:18" s="577" customFormat="1">
      <c r="F10412" s="545"/>
      <c r="H10412" s="545"/>
      <c r="J10412" s="545"/>
      <c r="O10412" s="578"/>
      <c r="P10412" s="547"/>
      <c r="Q10412" s="547"/>
      <c r="R10412" s="547"/>
    </row>
    <row r="10413" spans="6:18" s="577" customFormat="1">
      <c r="F10413" s="545"/>
      <c r="H10413" s="545"/>
      <c r="J10413" s="545"/>
      <c r="O10413" s="578"/>
      <c r="P10413" s="547"/>
      <c r="Q10413" s="547"/>
      <c r="R10413" s="547"/>
    </row>
    <row r="10414" spans="6:18" s="577" customFormat="1">
      <c r="F10414" s="545"/>
      <c r="H10414" s="545"/>
      <c r="J10414" s="545"/>
      <c r="O10414" s="578"/>
      <c r="P10414" s="547"/>
      <c r="Q10414" s="547"/>
      <c r="R10414" s="547"/>
    </row>
    <row r="10415" spans="6:18" s="577" customFormat="1">
      <c r="F10415" s="545"/>
      <c r="H10415" s="545"/>
      <c r="J10415" s="545"/>
      <c r="O10415" s="578"/>
      <c r="P10415" s="547"/>
      <c r="Q10415" s="547"/>
      <c r="R10415" s="547"/>
    </row>
    <row r="10416" spans="6:18" s="577" customFormat="1">
      <c r="F10416" s="545"/>
      <c r="H10416" s="545"/>
      <c r="J10416" s="545"/>
      <c r="O10416" s="578"/>
      <c r="P10416" s="547"/>
      <c r="Q10416" s="547"/>
      <c r="R10416" s="547"/>
    </row>
    <row r="10417" spans="6:18" s="577" customFormat="1">
      <c r="F10417" s="545"/>
      <c r="H10417" s="545"/>
      <c r="J10417" s="545"/>
      <c r="O10417" s="578"/>
      <c r="P10417" s="547"/>
      <c r="Q10417" s="547"/>
      <c r="R10417" s="547"/>
    </row>
    <row r="10418" spans="6:18" s="577" customFormat="1">
      <c r="F10418" s="545"/>
      <c r="H10418" s="545"/>
      <c r="J10418" s="545"/>
      <c r="O10418" s="578"/>
      <c r="P10418" s="547"/>
      <c r="Q10418" s="547"/>
      <c r="R10418" s="547"/>
    </row>
    <row r="10419" spans="6:18" s="577" customFormat="1">
      <c r="F10419" s="545"/>
      <c r="H10419" s="545"/>
      <c r="J10419" s="545"/>
      <c r="O10419" s="578"/>
      <c r="P10419" s="547"/>
      <c r="Q10419" s="547"/>
      <c r="R10419" s="547"/>
    </row>
    <row r="10420" spans="6:18" s="577" customFormat="1">
      <c r="F10420" s="545"/>
      <c r="H10420" s="545"/>
      <c r="J10420" s="545"/>
      <c r="O10420" s="578"/>
      <c r="P10420" s="547"/>
      <c r="Q10420" s="547"/>
      <c r="R10420" s="547"/>
    </row>
    <row r="10421" spans="6:18" s="577" customFormat="1">
      <c r="F10421" s="545"/>
      <c r="H10421" s="545"/>
      <c r="J10421" s="545"/>
      <c r="O10421" s="578"/>
      <c r="P10421" s="547"/>
      <c r="Q10421" s="547"/>
      <c r="R10421" s="547"/>
    </row>
    <row r="10422" spans="6:18" s="577" customFormat="1">
      <c r="F10422" s="545"/>
      <c r="H10422" s="545"/>
      <c r="J10422" s="545"/>
      <c r="O10422" s="578"/>
      <c r="P10422" s="547"/>
      <c r="Q10422" s="547"/>
      <c r="R10422" s="547"/>
    </row>
    <row r="10423" spans="6:18" s="577" customFormat="1">
      <c r="F10423" s="545"/>
      <c r="H10423" s="545"/>
      <c r="J10423" s="545"/>
      <c r="O10423" s="578"/>
      <c r="P10423" s="547"/>
      <c r="Q10423" s="547"/>
      <c r="R10423" s="547"/>
    </row>
    <row r="10424" spans="6:18" s="577" customFormat="1">
      <c r="F10424" s="545"/>
      <c r="H10424" s="545"/>
      <c r="J10424" s="545"/>
      <c r="O10424" s="578"/>
      <c r="P10424" s="547"/>
      <c r="Q10424" s="547"/>
      <c r="R10424" s="547"/>
    </row>
    <row r="10425" spans="6:18" s="577" customFormat="1">
      <c r="F10425" s="545"/>
      <c r="H10425" s="545"/>
      <c r="J10425" s="545"/>
      <c r="O10425" s="578"/>
      <c r="P10425" s="547"/>
      <c r="Q10425" s="547"/>
      <c r="R10425" s="547"/>
    </row>
    <row r="10426" spans="6:18" s="577" customFormat="1">
      <c r="F10426" s="545"/>
      <c r="H10426" s="545"/>
      <c r="J10426" s="545"/>
      <c r="O10426" s="578"/>
      <c r="P10426" s="547"/>
      <c r="Q10426" s="547"/>
      <c r="R10426" s="547"/>
    </row>
    <row r="10427" spans="6:18" s="577" customFormat="1">
      <c r="F10427" s="545"/>
      <c r="H10427" s="545"/>
      <c r="J10427" s="545"/>
      <c r="O10427" s="578"/>
      <c r="P10427" s="547"/>
      <c r="Q10427" s="547"/>
      <c r="R10427" s="547"/>
    </row>
    <row r="10428" spans="6:18" s="577" customFormat="1">
      <c r="F10428" s="545"/>
      <c r="H10428" s="545"/>
      <c r="J10428" s="545"/>
      <c r="O10428" s="578"/>
      <c r="P10428" s="547"/>
      <c r="Q10428" s="547"/>
      <c r="R10428" s="547"/>
    </row>
    <row r="10429" spans="6:18" s="577" customFormat="1">
      <c r="F10429" s="545"/>
      <c r="H10429" s="545"/>
      <c r="J10429" s="545"/>
      <c r="O10429" s="578"/>
      <c r="P10429" s="547"/>
      <c r="Q10429" s="547"/>
      <c r="R10429" s="547"/>
    </row>
    <row r="10430" spans="6:18" s="577" customFormat="1">
      <c r="F10430" s="545"/>
      <c r="H10430" s="545"/>
      <c r="J10430" s="545"/>
      <c r="O10430" s="578"/>
      <c r="P10430" s="547"/>
      <c r="Q10430" s="547"/>
      <c r="R10430" s="547"/>
    </row>
    <row r="10431" spans="6:18" s="577" customFormat="1">
      <c r="F10431" s="545"/>
      <c r="H10431" s="545"/>
      <c r="J10431" s="545"/>
      <c r="O10431" s="578"/>
      <c r="P10431" s="547"/>
      <c r="Q10431" s="547"/>
      <c r="R10431" s="547"/>
    </row>
    <row r="10432" spans="6:18" s="577" customFormat="1">
      <c r="F10432" s="545"/>
      <c r="H10432" s="545"/>
      <c r="J10432" s="545"/>
      <c r="O10432" s="578"/>
      <c r="P10432" s="547"/>
      <c r="Q10432" s="547"/>
      <c r="R10432" s="547"/>
    </row>
    <row r="10433" spans="6:18" s="577" customFormat="1">
      <c r="F10433" s="545"/>
      <c r="H10433" s="545"/>
      <c r="J10433" s="545"/>
      <c r="O10433" s="578"/>
      <c r="P10433" s="547"/>
      <c r="Q10433" s="547"/>
      <c r="R10433" s="547"/>
    </row>
    <row r="10434" spans="6:18" s="577" customFormat="1">
      <c r="F10434" s="545"/>
      <c r="H10434" s="545"/>
      <c r="J10434" s="545"/>
      <c r="O10434" s="578"/>
      <c r="P10434" s="547"/>
      <c r="Q10434" s="547"/>
      <c r="R10434" s="547"/>
    </row>
    <row r="10435" spans="6:18" s="577" customFormat="1">
      <c r="F10435" s="545"/>
      <c r="H10435" s="545"/>
      <c r="J10435" s="545"/>
      <c r="O10435" s="578"/>
      <c r="P10435" s="547"/>
      <c r="Q10435" s="547"/>
      <c r="R10435" s="547"/>
    </row>
    <row r="10436" spans="6:18" s="577" customFormat="1">
      <c r="F10436" s="545"/>
      <c r="H10436" s="545"/>
      <c r="J10436" s="545"/>
      <c r="O10436" s="578"/>
      <c r="P10436" s="547"/>
      <c r="Q10436" s="547"/>
      <c r="R10436" s="547"/>
    </row>
    <row r="10437" spans="6:18" s="577" customFormat="1">
      <c r="F10437" s="545"/>
      <c r="H10437" s="545"/>
      <c r="J10437" s="545"/>
      <c r="O10437" s="578"/>
      <c r="P10437" s="547"/>
      <c r="Q10437" s="547"/>
      <c r="R10437" s="547"/>
    </row>
    <row r="10438" spans="6:18" s="577" customFormat="1">
      <c r="F10438" s="545"/>
      <c r="H10438" s="545"/>
      <c r="J10438" s="545"/>
      <c r="O10438" s="578"/>
      <c r="P10438" s="547"/>
      <c r="Q10438" s="547"/>
      <c r="R10438" s="547"/>
    </row>
    <row r="10439" spans="6:18" s="577" customFormat="1">
      <c r="F10439" s="545"/>
      <c r="H10439" s="545"/>
      <c r="J10439" s="545"/>
      <c r="O10439" s="578"/>
      <c r="P10439" s="547"/>
      <c r="Q10439" s="547"/>
      <c r="R10439" s="547"/>
    </row>
    <row r="10440" spans="6:18" s="577" customFormat="1">
      <c r="F10440" s="545"/>
      <c r="H10440" s="545"/>
      <c r="J10440" s="545"/>
      <c r="O10440" s="578"/>
      <c r="P10440" s="547"/>
      <c r="Q10440" s="547"/>
      <c r="R10440" s="547"/>
    </row>
    <row r="10441" spans="6:18" s="577" customFormat="1">
      <c r="F10441" s="545"/>
      <c r="H10441" s="545"/>
      <c r="J10441" s="545"/>
      <c r="O10441" s="578"/>
      <c r="P10441" s="547"/>
      <c r="Q10441" s="547"/>
      <c r="R10441" s="547"/>
    </row>
    <row r="10442" spans="6:18" s="577" customFormat="1">
      <c r="F10442" s="545"/>
      <c r="H10442" s="545"/>
      <c r="J10442" s="545"/>
      <c r="O10442" s="578"/>
      <c r="P10442" s="547"/>
      <c r="Q10442" s="547"/>
      <c r="R10442" s="547"/>
    </row>
    <row r="10443" spans="6:18" s="577" customFormat="1">
      <c r="F10443" s="545"/>
      <c r="H10443" s="545"/>
      <c r="J10443" s="545"/>
      <c r="O10443" s="578"/>
      <c r="P10443" s="547"/>
      <c r="Q10443" s="547"/>
      <c r="R10443" s="547"/>
    </row>
    <row r="10444" spans="6:18" s="577" customFormat="1">
      <c r="F10444" s="545"/>
      <c r="H10444" s="545"/>
      <c r="J10444" s="545"/>
      <c r="O10444" s="578"/>
      <c r="P10444" s="547"/>
      <c r="Q10444" s="547"/>
      <c r="R10444" s="547"/>
    </row>
    <row r="10445" spans="6:18" s="577" customFormat="1">
      <c r="F10445" s="545"/>
      <c r="H10445" s="545"/>
      <c r="J10445" s="545"/>
      <c r="O10445" s="578"/>
      <c r="P10445" s="547"/>
      <c r="Q10445" s="547"/>
      <c r="R10445" s="547"/>
    </row>
    <row r="10446" spans="6:18" s="577" customFormat="1">
      <c r="F10446" s="545"/>
      <c r="H10446" s="545"/>
      <c r="J10446" s="545"/>
      <c r="O10446" s="578"/>
      <c r="P10446" s="547"/>
      <c r="Q10446" s="547"/>
      <c r="R10446" s="547"/>
    </row>
    <row r="10447" spans="6:18" s="577" customFormat="1">
      <c r="F10447" s="545"/>
      <c r="H10447" s="545"/>
      <c r="J10447" s="545"/>
      <c r="O10447" s="578"/>
      <c r="P10447" s="547"/>
      <c r="Q10447" s="547"/>
      <c r="R10447" s="547"/>
    </row>
    <row r="10448" spans="6:18" s="577" customFormat="1">
      <c r="F10448" s="545"/>
      <c r="H10448" s="545"/>
      <c r="J10448" s="545"/>
      <c r="O10448" s="578"/>
      <c r="P10448" s="547"/>
      <c r="Q10448" s="547"/>
      <c r="R10448" s="547"/>
    </row>
    <row r="10449" spans="6:18" s="577" customFormat="1">
      <c r="F10449" s="545"/>
      <c r="H10449" s="545"/>
      <c r="J10449" s="545"/>
      <c r="O10449" s="578"/>
      <c r="P10449" s="547"/>
      <c r="Q10449" s="547"/>
      <c r="R10449" s="547"/>
    </row>
    <row r="10450" spans="6:18" s="577" customFormat="1">
      <c r="F10450" s="545"/>
      <c r="H10450" s="545"/>
      <c r="J10450" s="545"/>
      <c r="O10450" s="578"/>
      <c r="P10450" s="547"/>
      <c r="Q10450" s="547"/>
      <c r="R10450" s="547"/>
    </row>
    <row r="10451" spans="6:18" s="577" customFormat="1">
      <c r="F10451" s="545"/>
      <c r="H10451" s="545"/>
      <c r="J10451" s="545"/>
      <c r="O10451" s="578"/>
      <c r="P10451" s="547"/>
      <c r="Q10451" s="547"/>
      <c r="R10451" s="547"/>
    </row>
    <row r="10452" spans="6:18" s="577" customFormat="1">
      <c r="F10452" s="545"/>
      <c r="H10452" s="545"/>
      <c r="J10452" s="545"/>
      <c r="O10452" s="578"/>
      <c r="P10452" s="547"/>
      <c r="Q10452" s="547"/>
      <c r="R10452" s="547"/>
    </row>
    <row r="10453" spans="6:18" s="577" customFormat="1">
      <c r="F10453" s="545"/>
      <c r="H10453" s="545"/>
      <c r="J10453" s="545"/>
      <c r="O10453" s="578"/>
      <c r="P10453" s="547"/>
      <c r="Q10453" s="547"/>
      <c r="R10453" s="547"/>
    </row>
    <row r="10454" spans="6:18" s="577" customFormat="1">
      <c r="F10454" s="545"/>
      <c r="H10454" s="545"/>
      <c r="J10454" s="545"/>
      <c r="O10454" s="578"/>
      <c r="P10454" s="547"/>
      <c r="Q10454" s="547"/>
      <c r="R10454" s="547"/>
    </row>
    <row r="10455" spans="6:18" s="577" customFormat="1">
      <c r="F10455" s="545"/>
      <c r="H10455" s="545"/>
      <c r="J10455" s="545"/>
      <c r="O10455" s="578"/>
      <c r="P10455" s="547"/>
      <c r="Q10455" s="547"/>
      <c r="R10455" s="547"/>
    </row>
    <row r="10456" spans="6:18" s="577" customFormat="1">
      <c r="F10456" s="545"/>
      <c r="H10456" s="545"/>
      <c r="J10456" s="545"/>
      <c r="O10456" s="578"/>
      <c r="P10456" s="547"/>
      <c r="Q10456" s="547"/>
      <c r="R10456" s="547"/>
    </row>
    <row r="10457" spans="6:18" s="577" customFormat="1">
      <c r="F10457" s="545"/>
      <c r="H10457" s="545"/>
      <c r="J10457" s="545"/>
      <c r="O10457" s="578"/>
      <c r="P10457" s="547"/>
      <c r="Q10457" s="547"/>
      <c r="R10457" s="547"/>
    </row>
    <row r="10458" spans="6:18" s="577" customFormat="1">
      <c r="F10458" s="545"/>
      <c r="H10458" s="545"/>
      <c r="J10458" s="545"/>
      <c r="O10458" s="578"/>
      <c r="P10458" s="547"/>
      <c r="Q10458" s="547"/>
      <c r="R10458" s="547"/>
    </row>
    <row r="10459" spans="6:18" s="577" customFormat="1">
      <c r="F10459" s="545"/>
      <c r="H10459" s="545"/>
      <c r="J10459" s="545"/>
      <c r="O10459" s="578"/>
      <c r="P10459" s="547"/>
      <c r="Q10459" s="547"/>
      <c r="R10459" s="547"/>
    </row>
    <row r="10460" spans="6:18" s="577" customFormat="1">
      <c r="F10460" s="545"/>
      <c r="H10460" s="545"/>
      <c r="J10460" s="545"/>
      <c r="O10460" s="578"/>
      <c r="P10460" s="547"/>
      <c r="Q10460" s="547"/>
      <c r="R10460" s="547"/>
    </row>
    <row r="10461" spans="6:18" s="577" customFormat="1">
      <c r="F10461" s="545"/>
      <c r="H10461" s="545"/>
      <c r="J10461" s="545"/>
      <c r="O10461" s="578"/>
      <c r="P10461" s="547"/>
      <c r="Q10461" s="547"/>
      <c r="R10461" s="547"/>
    </row>
    <row r="10462" spans="6:18" s="577" customFormat="1">
      <c r="F10462" s="545"/>
      <c r="H10462" s="545"/>
      <c r="J10462" s="545"/>
      <c r="O10462" s="578"/>
      <c r="P10462" s="547"/>
      <c r="Q10462" s="547"/>
      <c r="R10462" s="547"/>
    </row>
    <row r="10463" spans="6:18" s="577" customFormat="1">
      <c r="F10463" s="545"/>
      <c r="H10463" s="545"/>
      <c r="J10463" s="545"/>
      <c r="O10463" s="578"/>
      <c r="P10463" s="547"/>
      <c r="Q10463" s="547"/>
      <c r="R10463" s="547"/>
    </row>
    <row r="10464" spans="6:18" s="577" customFormat="1">
      <c r="F10464" s="545"/>
      <c r="H10464" s="545"/>
      <c r="J10464" s="545"/>
      <c r="O10464" s="578"/>
      <c r="P10464" s="547"/>
      <c r="Q10464" s="547"/>
      <c r="R10464" s="547"/>
    </row>
    <row r="10465" spans="6:18" s="577" customFormat="1">
      <c r="F10465" s="545"/>
      <c r="H10465" s="545"/>
      <c r="J10465" s="545"/>
      <c r="O10465" s="578"/>
      <c r="P10465" s="547"/>
      <c r="Q10465" s="547"/>
      <c r="R10465" s="547"/>
    </row>
    <row r="10466" spans="6:18" s="577" customFormat="1">
      <c r="F10466" s="545"/>
      <c r="H10466" s="545"/>
      <c r="J10466" s="545"/>
      <c r="O10466" s="578"/>
      <c r="P10466" s="547"/>
      <c r="Q10466" s="547"/>
      <c r="R10466" s="547"/>
    </row>
    <row r="10467" spans="6:18" s="577" customFormat="1">
      <c r="F10467" s="545"/>
      <c r="H10467" s="545"/>
      <c r="J10467" s="545"/>
      <c r="O10467" s="578"/>
      <c r="P10467" s="547"/>
      <c r="Q10467" s="547"/>
      <c r="R10467" s="547"/>
    </row>
    <row r="10468" spans="6:18" s="577" customFormat="1">
      <c r="F10468" s="545"/>
      <c r="H10468" s="545"/>
      <c r="J10468" s="545"/>
      <c r="O10468" s="578"/>
      <c r="P10468" s="547"/>
      <c r="Q10468" s="547"/>
      <c r="R10468" s="547"/>
    </row>
    <row r="10469" spans="6:18" s="577" customFormat="1">
      <c r="F10469" s="545"/>
      <c r="H10469" s="545"/>
      <c r="J10469" s="545"/>
      <c r="O10469" s="578"/>
      <c r="P10469" s="547"/>
      <c r="Q10469" s="547"/>
      <c r="R10469" s="547"/>
    </row>
    <row r="10470" spans="6:18" s="577" customFormat="1">
      <c r="F10470" s="545"/>
      <c r="H10470" s="545"/>
      <c r="J10470" s="545"/>
      <c r="O10470" s="578"/>
      <c r="P10470" s="547"/>
      <c r="Q10470" s="547"/>
      <c r="R10470" s="547"/>
    </row>
    <row r="10471" spans="6:18" s="577" customFormat="1">
      <c r="F10471" s="545"/>
      <c r="H10471" s="545"/>
      <c r="J10471" s="545"/>
      <c r="O10471" s="578"/>
      <c r="P10471" s="547"/>
      <c r="Q10471" s="547"/>
      <c r="R10471" s="547"/>
    </row>
    <row r="10472" spans="6:18" s="577" customFormat="1">
      <c r="F10472" s="545"/>
      <c r="H10472" s="545"/>
      <c r="J10472" s="545"/>
      <c r="O10472" s="578"/>
      <c r="P10472" s="547"/>
      <c r="Q10472" s="547"/>
      <c r="R10472" s="547"/>
    </row>
    <row r="10473" spans="6:18" s="577" customFormat="1">
      <c r="F10473" s="545"/>
      <c r="H10473" s="545"/>
      <c r="J10473" s="545"/>
      <c r="O10473" s="578"/>
      <c r="P10473" s="547"/>
      <c r="Q10473" s="547"/>
      <c r="R10473" s="547"/>
    </row>
    <row r="10474" spans="6:18" s="577" customFormat="1">
      <c r="F10474" s="545"/>
      <c r="H10474" s="545"/>
      <c r="J10474" s="545"/>
      <c r="O10474" s="578"/>
      <c r="P10474" s="547"/>
      <c r="Q10474" s="547"/>
      <c r="R10474" s="547"/>
    </row>
    <row r="10475" spans="6:18" s="577" customFormat="1">
      <c r="F10475" s="545"/>
      <c r="H10475" s="545"/>
      <c r="J10475" s="545"/>
      <c r="O10475" s="578"/>
      <c r="P10475" s="547"/>
      <c r="Q10475" s="547"/>
      <c r="R10475" s="547"/>
    </row>
    <row r="10476" spans="6:18" s="577" customFormat="1">
      <c r="F10476" s="545"/>
      <c r="H10476" s="545"/>
      <c r="J10476" s="545"/>
      <c r="O10476" s="578"/>
      <c r="P10476" s="547"/>
      <c r="Q10476" s="547"/>
      <c r="R10476" s="547"/>
    </row>
    <row r="10477" spans="6:18" s="577" customFormat="1">
      <c r="F10477" s="545"/>
      <c r="H10477" s="545"/>
      <c r="J10477" s="545"/>
      <c r="O10477" s="578"/>
      <c r="P10477" s="547"/>
      <c r="Q10477" s="547"/>
      <c r="R10477" s="547"/>
    </row>
    <row r="10478" spans="6:18" s="577" customFormat="1">
      <c r="F10478" s="545"/>
      <c r="H10478" s="545"/>
      <c r="J10478" s="545"/>
      <c r="O10478" s="578"/>
      <c r="P10478" s="547"/>
      <c r="Q10478" s="547"/>
      <c r="R10478" s="547"/>
    </row>
    <row r="10479" spans="6:18" s="577" customFormat="1">
      <c r="F10479" s="545"/>
      <c r="H10479" s="545"/>
      <c r="J10479" s="545"/>
      <c r="O10479" s="578"/>
      <c r="P10479" s="547"/>
      <c r="Q10479" s="547"/>
      <c r="R10479" s="547"/>
    </row>
    <row r="10480" spans="6:18" s="577" customFormat="1">
      <c r="F10480" s="545"/>
      <c r="H10480" s="545"/>
      <c r="J10480" s="545"/>
      <c r="O10480" s="578"/>
      <c r="P10480" s="547"/>
      <c r="Q10480" s="547"/>
      <c r="R10480" s="547"/>
    </row>
    <row r="10481" spans="6:18" s="577" customFormat="1">
      <c r="F10481" s="545"/>
      <c r="H10481" s="545"/>
      <c r="J10481" s="545"/>
      <c r="O10481" s="578"/>
      <c r="P10481" s="547"/>
      <c r="Q10481" s="547"/>
      <c r="R10481" s="547"/>
    </row>
    <row r="10482" spans="6:18" s="577" customFormat="1">
      <c r="F10482" s="545"/>
      <c r="H10482" s="545"/>
      <c r="J10482" s="545"/>
      <c r="O10482" s="578"/>
      <c r="P10482" s="547"/>
      <c r="Q10482" s="547"/>
      <c r="R10482" s="547"/>
    </row>
    <row r="10483" spans="6:18" s="577" customFormat="1">
      <c r="F10483" s="545"/>
      <c r="H10483" s="545"/>
      <c r="J10483" s="545"/>
      <c r="O10483" s="578"/>
      <c r="P10483" s="547"/>
      <c r="Q10483" s="547"/>
      <c r="R10483" s="547"/>
    </row>
    <row r="10484" spans="6:18" s="577" customFormat="1">
      <c r="F10484" s="545"/>
      <c r="H10484" s="545"/>
      <c r="J10484" s="545"/>
      <c r="O10484" s="578"/>
      <c r="P10484" s="547"/>
      <c r="Q10484" s="547"/>
      <c r="R10484" s="547"/>
    </row>
    <row r="10485" spans="6:18" s="577" customFormat="1">
      <c r="F10485" s="545"/>
      <c r="H10485" s="545"/>
      <c r="J10485" s="545"/>
      <c r="O10485" s="578"/>
      <c r="P10485" s="547"/>
      <c r="Q10485" s="547"/>
      <c r="R10485" s="547"/>
    </row>
    <row r="10486" spans="6:18" s="577" customFormat="1">
      <c r="F10486" s="545"/>
      <c r="H10486" s="545"/>
      <c r="J10486" s="545"/>
      <c r="O10486" s="578"/>
      <c r="P10486" s="547"/>
      <c r="Q10486" s="547"/>
      <c r="R10486" s="547"/>
    </row>
    <row r="10487" spans="6:18" s="577" customFormat="1">
      <c r="F10487" s="545"/>
      <c r="H10487" s="545"/>
      <c r="J10487" s="545"/>
      <c r="O10487" s="578"/>
      <c r="P10487" s="547"/>
      <c r="Q10487" s="547"/>
      <c r="R10487" s="547"/>
    </row>
    <row r="10488" spans="6:18" s="577" customFormat="1">
      <c r="F10488" s="545"/>
      <c r="H10488" s="545"/>
      <c r="J10488" s="545"/>
      <c r="O10488" s="578"/>
      <c r="P10488" s="547"/>
      <c r="Q10488" s="547"/>
      <c r="R10488" s="547"/>
    </row>
    <row r="10489" spans="6:18" s="577" customFormat="1">
      <c r="F10489" s="545"/>
      <c r="H10489" s="545"/>
      <c r="J10489" s="545"/>
      <c r="O10489" s="578"/>
      <c r="P10489" s="547"/>
      <c r="Q10489" s="547"/>
      <c r="R10489" s="547"/>
    </row>
    <row r="10490" spans="6:18" s="577" customFormat="1">
      <c r="F10490" s="545"/>
      <c r="H10490" s="545"/>
      <c r="J10490" s="545"/>
      <c r="O10490" s="578"/>
      <c r="P10490" s="547"/>
      <c r="Q10490" s="547"/>
      <c r="R10490" s="547"/>
    </row>
    <row r="10491" spans="6:18" s="577" customFormat="1">
      <c r="F10491" s="545"/>
      <c r="H10491" s="545"/>
      <c r="J10491" s="545"/>
      <c r="O10491" s="578"/>
      <c r="P10491" s="547"/>
      <c r="Q10491" s="547"/>
      <c r="R10491" s="547"/>
    </row>
    <row r="10492" spans="6:18" s="577" customFormat="1">
      <c r="F10492" s="545"/>
      <c r="H10492" s="545"/>
      <c r="J10492" s="545"/>
      <c r="O10492" s="578"/>
      <c r="P10492" s="547"/>
      <c r="Q10492" s="547"/>
      <c r="R10492" s="547"/>
    </row>
    <row r="10493" spans="6:18" s="577" customFormat="1">
      <c r="F10493" s="545"/>
      <c r="H10493" s="545"/>
      <c r="J10493" s="545"/>
      <c r="O10493" s="578"/>
      <c r="P10493" s="547"/>
      <c r="Q10493" s="547"/>
      <c r="R10493" s="547"/>
    </row>
    <row r="10494" spans="6:18" s="577" customFormat="1">
      <c r="F10494" s="545"/>
      <c r="H10494" s="545"/>
      <c r="J10494" s="545"/>
      <c r="O10494" s="578"/>
      <c r="P10494" s="547"/>
      <c r="Q10494" s="547"/>
      <c r="R10494" s="547"/>
    </row>
    <row r="10495" spans="6:18" s="577" customFormat="1">
      <c r="F10495" s="545"/>
      <c r="H10495" s="545"/>
      <c r="J10495" s="545"/>
      <c r="O10495" s="578"/>
      <c r="P10495" s="547"/>
      <c r="Q10495" s="547"/>
      <c r="R10495" s="547"/>
    </row>
    <row r="10496" spans="6:18" s="577" customFormat="1">
      <c r="F10496" s="545"/>
      <c r="H10496" s="545"/>
      <c r="J10496" s="545"/>
      <c r="O10496" s="578"/>
      <c r="P10496" s="547"/>
      <c r="Q10496" s="547"/>
      <c r="R10496" s="547"/>
    </row>
    <row r="10497" spans="6:18" s="577" customFormat="1">
      <c r="F10497" s="545"/>
      <c r="H10497" s="545"/>
      <c r="J10497" s="545"/>
      <c r="O10497" s="578"/>
      <c r="P10497" s="547"/>
      <c r="Q10497" s="547"/>
      <c r="R10497" s="547"/>
    </row>
    <row r="10498" spans="6:18" s="577" customFormat="1">
      <c r="F10498" s="545"/>
      <c r="H10498" s="545"/>
      <c r="J10498" s="545"/>
      <c r="O10498" s="578"/>
      <c r="P10498" s="547"/>
      <c r="Q10498" s="547"/>
      <c r="R10498" s="547"/>
    </row>
    <row r="10499" spans="6:18" s="577" customFormat="1">
      <c r="F10499" s="545"/>
      <c r="H10499" s="545"/>
      <c r="J10499" s="545"/>
      <c r="O10499" s="578"/>
      <c r="P10499" s="547"/>
      <c r="Q10499" s="547"/>
      <c r="R10499" s="547"/>
    </row>
    <row r="10500" spans="6:18" s="577" customFormat="1">
      <c r="F10500" s="545"/>
      <c r="H10500" s="545"/>
      <c r="J10500" s="545"/>
      <c r="O10500" s="578"/>
      <c r="P10500" s="547"/>
      <c r="Q10500" s="547"/>
      <c r="R10500" s="547"/>
    </row>
    <row r="10501" spans="6:18" s="577" customFormat="1">
      <c r="F10501" s="545"/>
      <c r="H10501" s="545"/>
      <c r="J10501" s="545"/>
      <c r="O10501" s="578"/>
      <c r="P10501" s="547"/>
      <c r="Q10501" s="547"/>
      <c r="R10501" s="547"/>
    </row>
    <row r="10502" spans="6:18" s="577" customFormat="1">
      <c r="F10502" s="545"/>
      <c r="H10502" s="545"/>
      <c r="J10502" s="545"/>
      <c r="O10502" s="578"/>
      <c r="P10502" s="547"/>
      <c r="Q10502" s="547"/>
      <c r="R10502" s="547"/>
    </row>
    <row r="10503" spans="6:18" s="577" customFormat="1">
      <c r="F10503" s="545"/>
      <c r="H10503" s="545"/>
      <c r="J10503" s="545"/>
      <c r="O10503" s="578"/>
      <c r="P10503" s="547"/>
      <c r="Q10503" s="547"/>
      <c r="R10503" s="547"/>
    </row>
    <row r="10504" spans="6:18" s="577" customFormat="1">
      <c r="F10504" s="545"/>
      <c r="H10504" s="545"/>
      <c r="J10504" s="545"/>
      <c r="O10504" s="578"/>
      <c r="P10504" s="547"/>
      <c r="Q10504" s="547"/>
      <c r="R10504" s="547"/>
    </row>
    <row r="10505" spans="6:18" s="577" customFormat="1">
      <c r="F10505" s="545"/>
      <c r="H10505" s="545"/>
      <c r="J10505" s="545"/>
      <c r="O10505" s="578"/>
      <c r="P10505" s="547"/>
      <c r="Q10505" s="547"/>
      <c r="R10505" s="547"/>
    </row>
    <row r="10506" spans="6:18" s="577" customFormat="1">
      <c r="F10506" s="545"/>
      <c r="H10506" s="545"/>
      <c r="J10506" s="545"/>
      <c r="O10506" s="578"/>
      <c r="P10506" s="547"/>
      <c r="Q10506" s="547"/>
      <c r="R10506" s="547"/>
    </row>
    <row r="10507" spans="6:18" s="577" customFormat="1">
      <c r="F10507" s="545"/>
      <c r="H10507" s="545"/>
      <c r="J10507" s="545"/>
      <c r="O10507" s="578"/>
      <c r="P10507" s="547"/>
      <c r="Q10507" s="547"/>
      <c r="R10507" s="547"/>
    </row>
    <row r="10508" spans="6:18" s="577" customFormat="1">
      <c r="F10508" s="545"/>
      <c r="H10508" s="545"/>
      <c r="J10508" s="545"/>
      <c r="O10508" s="578"/>
      <c r="P10508" s="547"/>
      <c r="Q10508" s="547"/>
      <c r="R10508" s="547"/>
    </row>
    <row r="10509" spans="6:18" s="577" customFormat="1">
      <c r="F10509" s="545"/>
      <c r="H10509" s="545"/>
      <c r="J10509" s="545"/>
      <c r="O10509" s="578"/>
      <c r="P10509" s="547"/>
      <c r="Q10509" s="547"/>
      <c r="R10509" s="547"/>
    </row>
    <row r="10510" spans="6:18" s="577" customFormat="1">
      <c r="F10510" s="545"/>
      <c r="H10510" s="545"/>
      <c r="J10510" s="545"/>
      <c r="O10510" s="578"/>
      <c r="P10510" s="547"/>
      <c r="Q10510" s="547"/>
      <c r="R10510" s="547"/>
    </row>
    <row r="10511" spans="6:18" s="577" customFormat="1">
      <c r="F10511" s="545"/>
      <c r="H10511" s="545"/>
      <c r="J10511" s="545"/>
      <c r="O10511" s="578"/>
      <c r="P10511" s="547"/>
      <c r="Q10511" s="547"/>
      <c r="R10511" s="547"/>
    </row>
    <row r="10512" spans="6:18" s="577" customFormat="1">
      <c r="F10512" s="545"/>
      <c r="H10512" s="545"/>
      <c r="J10512" s="545"/>
      <c r="O10512" s="578"/>
      <c r="P10512" s="547"/>
      <c r="Q10512" s="547"/>
      <c r="R10512" s="547"/>
    </row>
    <row r="10513" spans="6:18" s="577" customFormat="1">
      <c r="F10513" s="545"/>
      <c r="H10513" s="545"/>
      <c r="J10513" s="545"/>
      <c r="O10513" s="578"/>
      <c r="P10513" s="547"/>
      <c r="Q10513" s="547"/>
      <c r="R10513" s="547"/>
    </row>
    <row r="10514" spans="6:18" s="577" customFormat="1">
      <c r="F10514" s="545"/>
      <c r="H10514" s="545"/>
      <c r="J10514" s="545"/>
      <c r="O10514" s="578"/>
      <c r="P10514" s="547"/>
      <c r="Q10514" s="547"/>
      <c r="R10514" s="547"/>
    </row>
    <row r="10515" spans="6:18" s="577" customFormat="1">
      <c r="F10515" s="545"/>
      <c r="H10515" s="545"/>
      <c r="J10515" s="545"/>
      <c r="O10515" s="578"/>
      <c r="P10515" s="547"/>
      <c r="Q10515" s="547"/>
      <c r="R10515" s="547"/>
    </row>
    <row r="10516" spans="6:18" s="577" customFormat="1">
      <c r="F10516" s="545"/>
      <c r="H10516" s="545"/>
      <c r="J10516" s="545"/>
      <c r="O10516" s="578"/>
      <c r="P10516" s="547"/>
      <c r="Q10516" s="547"/>
      <c r="R10516" s="547"/>
    </row>
    <row r="10517" spans="6:18" s="577" customFormat="1">
      <c r="F10517" s="545"/>
      <c r="H10517" s="545"/>
      <c r="J10517" s="545"/>
      <c r="O10517" s="578"/>
      <c r="P10517" s="547"/>
      <c r="Q10517" s="547"/>
      <c r="R10517" s="547"/>
    </row>
    <row r="10518" spans="6:18" s="577" customFormat="1">
      <c r="F10518" s="545"/>
      <c r="H10518" s="545"/>
      <c r="J10518" s="545"/>
      <c r="O10518" s="578"/>
      <c r="P10518" s="547"/>
      <c r="Q10518" s="547"/>
      <c r="R10518" s="547"/>
    </row>
    <row r="10519" spans="6:18" s="577" customFormat="1">
      <c r="F10519" s="545"/>
      <c r="H10519" s="545"/>
      <c r="J10519" s="545"/>
      <c r="O10519" s="578"/>
      <c r="P10519" s="547"/>
      <c r="Q10519" s="547"/>
      <c r="R10519" s="547"/>
    </row>
    <row r="10520" spans="6:18" s="577" customFormat="1">
      <c r="F10520" s="545"/>
      <c r="H10520" s="545"/>
      <c r="J10520" s="545"/>
      <c r="O10520" s="578"/>
      <c r="P10520" s="547"/>
      <c r="Q10520" s="547"/>
      <c r="R10520" s="547"/>
    </row>
    <row r="10521" spans="6:18" s="577" customFormat="1">
      <c r="F10521" s="545"/>
      <c r="H10521" s="545"/>
      <c r="J10521" s="545"/>
      <c r="O10521" s="578"/>
      <c r="P10521" s="547"/>
      <c r="Q10521" s="547"/>
      <c r="R10521" s="547"/>
    </row>
    <row r="10522" spans="6:18" s="577" customFormat="1">
      <c r="F10522" s="545"/>
      <c r="H10522" s="545"/>
      <c r="J10522" s="545"/>
      <c r="O10522" s="578"/>
      <c r="P10522" s="547"/>
      <c r="Q10522" s="547"/>
      <c r="R10522" s="547"/>
    </row>
    <row r="10523" spans="6:18" s="577" customFormat="1">
      <c r="F10523" s="545"/>
      <c r="H10523" s="545"/>
      <c r="J10523" s="545"/>
      <c r="O10523" s="578"/>
      <c r="P10523" s="547"/>
      <c r="Q10523" s="547"/>
      <c r="R10523" s="547"/>
    </row>
    <row r="10524" spans="6:18" s="577" customFormat="1">
      <c r="F10524" s="545"/>
      <c r="H10524" s="545"/>
      <c r="J10524" s="545"/>
      <c r="O10524" s="578"/>
      <c r="P10524" s="547"/>
      <c r="Q10524" s="547"/>
      <c r="R10524" s="547"/>
    </row>
    <row r="10525" spans="6:18" s="577" customFormat="1">
      <c r="F10525" s="545"/>
      <c r="H10525" s="545"/>
      <c r="J10525" s="545"/>
      <c r="O10525" s="578"/>
      <c r="P10525" s="547"/>
      <c r="Q10525" s="547"/>
      <c r="R10525" s="547"/>
    </row>
    <row r="10526" spans="6:18" s="577" customFormat="1">
      <c r="F10526" s="545"/>
      <c r="H10526" s="545"/>
      <c r="J10526" s="545"/>
      <c r="O10526" s="578"/>
      <c r="P10526" s="547"/>
      <c r="Q10526" s="547"/>
      <c r="R10526" s="547"/>
    </row>
    <row r="10527" spans="6:18" s="577" customFormat="1">
      <c r="F10527" s="545"/>
      <c r="H10527" s="545"/>
      <c r="J10527" s="545"/>
      <c r="O10527" s="578"/>
      <c r="P10527" s="547"/>
      <c r="Q10527" s="547"/>
      <c r="R10527" s="547"/>
    </row>
    <row r="10528" spans="6:18" s="577" customFormat="1">
      <c r="F10528" s="545"/>
      <c r="H10528" s="545"/>
      <c r="J10528" s="545"/>
      <c r="O10528" s="578"/>
      <c r="P10528" s="547"/>
      <c r="Q10528" s="547"/>
      <c r="R10528" s="547"/>
    </row>
    <row r="10529" spans="6:18" s="577" customFormat="1">
      <c r="F10529" s="545"/>
      <c r="H10529" s="545"/>
      <c r="J10529" s="545"/>
      <c r="O10529" s="578"/>
      <c r="P10529" s="547"/>
      <c r="Q10529" s="547"/>
      <c r="R10529" s="547"/>
    </row>
    <row r="10530" spans="6:18" s="577" customFormat="1">
      <c r="F10530" s="545"/>
      <c r="H10530" s="545"/>
      <c r="J10530" s="545"/>
      <c r="O10530" s="578"/>
      <c r="P10530" s="547"/>
      <c r="Q10530" s="547"/>
      <c r="R10530" s="547"/>
    </row>
    <row r="10531" spans="6:18" s="577" customFormat="1">
      <c r="F10531" s="545"/>
      <c r="H10531" s="545"/>
      <c r="J10531" s="545"/>
      <c r="O10531" s="578"/>
      <c r="P10531" s="547"/>
      <c r="Q10531" s="547"/>
      <c r="R10531" s="547"/>
    </row>
    <row r="10532" spans="6:18" s="577" customFormat="1">
      <c r="F10532" s="545"/>
      <c r="H10532" s="545"/>
      <c r="J10532" s="545"/>
      <c r="O10532" s="578"/>
      <c r="P10532" s="547"/>
      <c r="Q10532" s="547"/>
      <c r="R10532" s="547"/>
    </row>
    <row r="10533" spans="6:18" s="577" customFormat="1">
      <c r="F10533" s="545"/>
      <c r="H10533" s="545"/>
      <c r="J10533" s="545"/>
      <c r="O10533" s="578"/>
      <c r="P10533" s="547"/>
      <c r="Q10533" s="547"/>
      <c r="R10533" s="547"/>
    </row>
    <row r="10534" spans="6:18" s="577" customFormat="1">
      <c r="F10534" s="545"/>
      <c r="H10534" s="545"/>
      <c r="J10534" s="545"/>
      <c r="O10534" s="578"/>
      <c r="P10534" s="547"/>
      <c r="Q10534" s="547"/>
      <c r="R10534" s="547"/>
    </row>
    <row r="10535" spans="6:18" s="577" customFormat="1">
      <c r="F10535" s="545"/>
      <c r="H10535" s="545"/>
      <c r="J10535" s="545"/>
      <c r="O10535" s="578"/>
      <c r="P10535" s="547"/>
      <c r="Q10535" s="547"/>
      <c r="R10535" s="547"/>
    </row>
    <row r="10536" spans="6:18" s="577" customFormat="1">
      <c r="F10536" s="545"/>
      <c r="H10536" s="545"/>
      <c r="J10536" s="545"/>
      <c r="O10536" s="578"/>
      <c r="P10536" s="547"/>
      <c r="Q10536" s="547"/>
      <c r="R10536" s="547"/>
    </row>
    <row r="10537" spans="6:18" s="577" customFormat="1">
      <c r="F10537" s="545"/>
      <c r="H10537" s="545"/>
      <c r="J10537" s="545"/>
      <c r="O10537" s="578"/>
      <c r="P10537" s="547"/>
      <c r="Q10537" s="547"/>
      <c r="R10537" s="547"/>
    </row>
    <row r="10538" spans="6:18" s="577" customFormat="1">
      <c r="F10538" s="545"/>
      <c r="H10538" s="545"/>
      <c r="J10538" s="545"/>
      <c r="O10538" s="578"/>
      <c r="P10538" s="547"/>
      <c r="Q10538" s="547"/>
      <c r="R10538" s="547"/>
    </row>
    <row r="10539" spans="6:18" s="577" customFormat="1">
      <c r="F10539" s="545"/>
      <c r="H10539" s="545"/>
      <c r="J10539" s="545"/>
      <c r="O10539" s="578"/>
      <c r="P10539" s="547"/>
      <c r="Q10539" s="547"/>
      <c r="R10539" s="547"/>
    </row>
    <row r="10540" spans="6:18" s="577" customFormat="1">
      <c r="F10540" s="545"/>
      <c r="H10540" s="545"/>
      <c r="J10540" s="545"/>
      <c r="O10540" s="578"/>
      <c r="P10540" s="547"/>
      <c r="Q10540" s="547"/>
      <c r="R10540" s="547"/>
    </row>
    <row r="10541" spans="6:18" s="577" customFormat="1">
      <c r="F10541" s="545"/>
      <c r="H10541" s="545"/>
      <c r="J10541" s="545"/>
      <c r="O10541" s="578"/>
      <c r="P10541" s="547"/>
      <c r="Q10541" s="547"/>
      <c r="R10541" s="547"/>
    </row>
    <row r="10542" spans="6:18" s="577" customFormat="1">
      <c r="F10542" s="545"/>
      <c r="H10542" s="545"/>
      <c r="J10542" s="545"/>
      <c r="O10542" s="578"/>
      <c r="P10542" s="547"/>
      <c r="Q10542" s="547"/>
      <c r="R10542" s="547"/>
    </row>
    <row r="10543" spans="6:18" s="577" customFormat="1">
      <c r="F10543" s="545"/>
      <c r="H10543" s="545"/>
      <c r="J10543" s="545"/>
      <c r="O10543" s="578"/>
      <c r="P10543" s="547"/>
      <c r="Q10543" s="547"/>
      <c r="R10543" s="547"/>
    </row>
    <row r="10544" spans="6:18" s="577" customFormat="1">
      <c r="F10544" s="545"/>
      <c r="H10544" s="545"/>
      <c r="J10544" s="545"/>
      <c r="O10544" s="578"/>
      <c r="P10544" s="547"/>
      <c r="Q10544" s="547"/>
      <c r="R10544" s="547"/>
    </row>
    <row r="10545" spans="6:18" s="577" customFormat="1">
      <c r="F10545" s="545"/>
      <c r="H10545" s="545"/>
      <c r="J10545" s="545"/>
      <c r="O10545" s="578"/>
      <c r="P10545" s="547"/>
      <c r="Q10545" s="547"/>
      <c r="R10545" s="547"/>
    </row>
    <row r="10546" spans="6:18" s="577" customFormat="1">
      <c r="F10546" s="545"/>
      <c r="H10546" s="545"/>
      <c r="J10546" s="545"/>
      <c r="O10546" s="578"/>
      <c r="P10546" s="547"/>
      <c r="Q10546" s="547"/>
      <c r="R10546" s="547"/>
    </row>
    <row r="10547" spans="6:18" s="577" customFormat="1">
      <c r="F10547" s="545"/>
      <c r="H10547" s="545"/>
      <c r="J10547" s="545"/>
      <c r="O10547" s="578"/>
      <c r="P10547" s="547"/>
      <c r="Q10547" s="547"/>
      <c r="R10547" s="547"/>
    </row>
    <row r="10548" spans="6:18" s="577" customFormat="1">
      <c r="F10548" s="545"/>
      <c r="H10548" s="545"/>
      <c r="J10548" s="545"/>
      <c r="O10548" s="578"/>
      <c r="P10548" s="547"/>
      <c r="Q10548" s="547"/>
      <c r="R10548" s="547"/>
    </row>
    <row r="10549" spans="6:18" s="577" customFormat="1">
      <c r="F10549" s="545"/>
      <c r="H10549" s="545"/>
      <c r="J10549" s="545"/>
      <c r="O10549" s="578"/>
      <c r="P10549" s="547"/>
      <c r="Q10549" s="547"/>
      <c r="R10549" s="547"/>
    </row>
    <row r="10550" spans="6:18" s="577" customFormat="1">
      <c r="F10550" s="545"/>
      <c r="H10550" s="545"/>
      <c r="J10550" s="545"/>
      <c r="O10550" s="578"/>
      <c r="P10550" s="547"/>
      <c r="Q10550" s="547"/>
      <c r="R10550" s="547"/>
    </row>
    <row r="10551" spans="6:18" s="577" customFormat="1">
      <c r="F10551" s="545"/>
      <c r="H10551" s="545"/>
      <c r="J10551" s="545"/>
      <c r="O10551" s="578"/>
      <c r="P10551" s="547"/>
      <c r="Q10551" s="547"/>
      <c r="R10551" s="547"/>
    </row>
    <row r="10552" spans="6:18" s="577" customFormat="1">
      <c r="F10552" s="545"/>
      <c r="H10552" s="545"/>
      <c r="J10552" s="545"/>
      <c r="O10552" s="578"/>
      <c r="P10552" s="547"/>
      <c r="Q10552" s="547"/>
      <c r="R10552" s="547"/>
    </row>
    <row r="10553" spans="6:18" s="577" customFormat="1">
      <c r="F10553" s="545"/>
      <c r="H10553" s="545"/>
      <c r="J10553" s="545"/>
      <c r="O10553" s="578"/>
      <c r="P10553" s="547"/>
      <c r="Q10553" s="547"/>
      <c r="R10553" s="547"/>
    </row>
    <row r="10554" spans="6:18" s="577" customFormat="1">
      <c r="F10554" s="545"/>
      <c r="H10554" s="545"/>
      <c r="J10554" s="545"/>
      <c r="O10554" s="578"/>
      <c r="P10554" s="547"/>
      <c r="Q10554" s="547"/>
      <c r="R10554" s="547"/>
    </row>
    <row r="10555" spans="6:18" s="577" customFormat="1">
      <c r="F10555" s="545"/>
      <c r="H10555" s="545"/>
      <c r="J10555" s="545"/>
      <c r="O10555" s="578"/>
      <c r="P10555" s="547"/>
      <c r="Q10555" s="547"/>
      <c r="R10555" s="547"/>
    </row>
    <row r="10556" spans="6:18" s="577" customFormat="1">
      <c r="F10556" s="545"/>
      <c r="H10556" s="545"/>
      <c r="J10556" s="545"/>
      <c r="O10556" s="578"/>
      <c r="P10556" s="547"/>
      <c r="Q10556" s="547"/>
      <c r="R10556" s="547"/>
    </row>
    <row r="10557" spans="6:18" s="577" customFormat="1">
      <c r="F10557" s="545"/>
      <c r="H10557" s="545"/>
      <c r="J10557" s="545"/>
      <c r="O10557" s="578"/>
      <c r="P10557" s="547"/>
      <c r="Q10557" s="547"/>
      <c r="R10557" s="547"/>
    </row>
    <row r="10558" spans="6:18" s="577" customFormat="1">
      <c r="F10558" s="545"/>
      <c r="H10558" s="545"/>
      <c r="J10558" s="545"/>
      <c r="O10558" s="578"/>
      <c r="P10558" s="547"/>
      <c r="Q10558" s="547"/>
      <c r="R10558" s="547"/>
    </row>
    <row r="10559" spans="6:18" s="577" customFormat="1">
      <c r="F10559" s="545"/>
      <c r="H10559" s="545"/>
      <c r="J10559" s="545"/>
      <c r="O10559" s="578"/>
      <c r="P10559" s="547"/>
      <c r="Q10559" s="547"/>
      <c r="R10559" s="547"/>
    </row>
    <row r="10560" spans="6:18" s="577" customFormat="1">
      <c r="F10560" s="545"/>
      <c r="H10560" s="545"/>
      <c r="J10560" s="545"/>
      <c r="O10560" s="578"/>
      <c r="P10560" s="547"/>
      <c r="Q10560" s="547"/>
      <c r="R10560" s="547"/>
    </row>
    <row r="10561" spans="6:18" s="577" customFormat="1">
      <c r="F10561" s="545"/>
      <c r="H10561" s="545"/>
      <c r="J10561" s="545"/>
      <c r="O10561" s="578"/>
      <c r="P10561" s="547"/>
      <c r="Q10561" s="547"/>
      <c r="R10561" s="547"/>
    </row>
    <row r="10562" spans="6:18" s="577" customFormat="1">
      <c r="F10562" s="545"/>
      <c r="H10562" s="545"/>
      <c r="J10562" s="545"/>
      <c r="O10562" s="578"/>
      <c r="P10562" s="547"/>
      <c r="Q10562" s="547"/>
      <c r="R10562" s="547"/>
    </row>
    <row r="10563" spans="6:18" s="577" customFormat="1">
      <c r="F10563" s="545"/>
      <c r="H10563" s="545"/>
      <c r="J10563" s="545"/>
      <c r="O10563" s="578"/>
      <c r="P10563" s="547"/>
      <c r="Q10563" s="547"/>
      <c r="R10563" s="547"/>
    </row>
    <row r="10564" spans="6:18" s="577" customFormat="1">
      <c r="F10564" s="545"/>
      <c r="H10564" s="545"/>
      <c r="J10564" s="545"/>
      <c r="O10564" s="578"/>
      <c r="P10564" s="547"/>
      <c r="Q10564" s="547"/>
      <c r="R10564" s="547"/>
    </row>
    <row r="10565" spans="6:18" s="577" customFormat="1">
      <c r="F10565" s="545"/>
      <c r="H10565" s="545"/>
      <c r="J10565" s="545"/>
      <c r="O10565" s="578"/>
      <c r="P10565" s="547"/>
      <c r="Q10565" s="547"/>
      <c r="R10565" s="547"/>
    </row>
    <row r="10566" spans="6:18" s="577" customFormat="1">
      <c r="F10566" s="545"/>
      <c r="H10566" s="545"/>
      <c r="J10566" s="545"/>
      <c r="O10566" s="578"/>
      <c r="P10566" s="547"/>
      <c r="Q10566" s="547"/>
      <c r="R10566" s="547"/>
    </row>
    <row r="10567" spans="6:18" s="577" customFormat="1">
      <c r="F10567" s="545"/>
      <c r="H10567" s="545"/>
      <c r="J10567" s="545"/>
      <c r="O10567" s="578"/>
      <c r="P10567" s="547"/>
      <c r="Q10567" s="547"/>
      <c r="R10567" s="547"/>
    </row>
    <row r="10568" spans="6:18" s="577" customFormat="1">
      <c r="F10568" s="545"/>
      <c r="H10568" s="545"/>
      <c r="J10568" s="545"/>
      <c r="O10568" s="578"/>
      <c r="P10568" s="547"/>
      <c r="Q10568" s="547"/>
      <c r="R10568" s="547"/>
    </row>
    <row r="10569" spans="6:18" s="577" customFormat="1">
      <c r="F10569" s="545"/>
      <c r="H10569" s="545"/>
      <c r="J10569" s="545"/>
      <c r="O10569" s="578"/>
      <c r="P10569" s="547"/>
      <c r="Q10569" s="547"/>
      <c r="R10569" s="547"/>
    </row>
    <row r="10570" spans="6:18" s="577" customFormat="1">
      <c r="F10570" s="545"/>
      <c r="H10570" s="545"/>
      <c r="J10570" s="545"/>
      <c r="O10570" s="578"/>
      <c r="P10570" s="547"/>
      <c r="Q10570" s="547"/>
      <c r="R10570" s="547"/>
    </row>
    <row r="10571" spans="6:18" s="577" customFormat="1">
      <c r="F10571" s="545"/>
      <c r="H10571" s="545"/>
      <c r="J10571" s="545"/>
      <c r="O10571" s="578"/>
      <c r="P10571" s="547"/>
      <c r="Q10571" s="547"/>
      <c r="R10571" s="547"/>
    </row>
    <row r="10572" spans="6:18" s="577" customFormat="1">
      <c r="F10572" s="545"/>
      <c r="H10572" s="545"/>
      <c r="J10572" s="545"/>
      <c r="O10572" s="578"/>
      <c r="P10572" s="547"/>
      <c r="Q10572" s="547"/>
      <c r="R10572" s="547"/>
    </row>
    <row r="10573" spans="6:18" s="577" customFormat="1">
      <c r="F10573" s="545"/>
      <c r="H10573" s="545"/>
      <c r="J10573" s="545"/>
      <c r="O10573" s="578"/>
      <c r="P10573" s="547"/>
      <c r="Q10573" s="547"/>
      <c r="R10573" s="547"/>
    </row>
    <row r="10574" spans="6:18" s="577" customFormat="1">
      <c r="F10574" s="545"/>
      <c r="H10574" s="545"/>
      <c r="J10574" s="545"/>
      <c r="O10574" s="578"/>
      <c r="P10574" s="547"/>
      <c r="Q10574" s="547"/>
      <c r="R10574" s="547"/>
    </row>
    <row r="10575" spans="6:18" s="577" customFormat="1">
      <c r="F10575" s="545"/>
      <c r="H10575" s="545"/>
      <c r="J10575" s="545"/>
      <c r="O10575" s="578"/>
      <c r="P10575" s="547"/>
      <c r="Q10575" s="547"/>
      <c r="R10575" s="547"/>
    </row>
    <row r="10576" spans="6:18" s="577" customFormat="1">
      <c r="F10576" s="545"/>
      <c r="H10576" s="545"/>
      <c r="J10576" s="545"/>
      <c r="O10576" s="578"/>
      <c r="P10576" s="547"/>
      <c r="Q10576" s="547"/>
      <c r="R10576" s="547"/>
    </row>
    <row r="10577" spans="6:18" s="577" customFormat="1">
      <c r="F10577" s="545"/>
      <c r="H10577" s="545"/>
      <c r="J10577" s="545"/>
      <c r="O10577" s="578"/>
      <c r="P10577" s="547"/>
      <c r="Q10577" s="547"/>
      <c r="R10577" s="547"/>
    </row>
    <row r="10578" spans="6:18" s="577" customFormat="1">
      <c r="F10578" s="545"/>
      <c r="H10578" s="545"/>
      <c r="J10578" s="545"/>
      <c r="O10578" s="578"/>
      <c r="P10578" s="547"/>
      <c r="Q10578" s="547"/>
      <c r="R10578" s="547"/>
    </row>
    <row r="10579" spans="6:18" s="577" customFormat="1">
      <c r="F10579" s="545"/>
      <c r="H10579" s="545"/>
      <c r="J10579" s="545"/>
      <c r="O10579" s="578"/>
      <c r="P10579" s="547"/>
      <c r="Q10579" s="547"/>
      <c r="R10579" s="547"/>
    </row>
    <row r="10580" spans="6:18" s="577" customFormat="1">
      <c r="F10580" s="545"/>
      <c r="H10580" s="545"/>
      <c r="J10580" s="545"/>
      <c r="O10580" s="578"/>
      <c r="P10580" s="547"/>
      <c r="Q10580" s="547"/>
      <c r="R10580" s="547"/>
    </row>
    <row r="10581" spans="6:18" s="577" customFormat="1">
      <c r="F10581" s="545"/>
      <c r="H10581" s="545"/>
      <c r="J10581" s="545"/>
      <c r="O10581" s="578"/>
      <c r="P10581" s="547"/>
      <c r="Q10581" s="547"/>
      <c r="R10581" s="547"/>
    </row>
    <row r="10582" spans="6:18" s="577" customFormat="1">
      <c r="F10582" s="545"/>
      <c r="H10582" s="545"/>
      <c r="J10582" s="545"/>
      <c r="O10582" s="578"/>
      <c r="P10582" s="547"/>
      <c r="Q10582" s="547"/>
      <c r="R10582" s="547"/>
    </row>
    <row r="10583" spans="6:18" s="577" customFormat="1">
      <c r="F10583" s="545"/>
      <c r="H10583" s="545"/>
      <c r="J10583" s="545"/>
      <c r="O10583" s="578"/>
      <c r="P10583" s="547"/>
      <c r="Q10583" s="547"/>
      <c r="R10583" s="547"/>
    </row>
    <row r="10584" spans="6:18" s="577" customFormat="1">
      <c r="F10584" s="545"/>
      <c r="H10584" s="545"/>
      <c r="J10584" s="545"/>
      <c r="O10584" s="578"/>
      <c r="P10584" s="547"/>
      <c r="Q10584" s="547"/>
      <c r="R10584" s="547"/>
    </row>
    <row r="10585" spans="6:18" s="577" customFormat="1">
      <c r="F10585" s="545"/>
      <c r="H10585" s="545"/>
      <c r="J10585" s="545"/>
      <c r="O10585" s="578"/>
      <c r="P10585" s="547"/>
      <c r="Q10585" s="547"/>
      <c r="R10585" s="547"/>
    </row>
    <row r="10586" spans="6:18" s="577" customFormat="1">
      <c r="F10586" s="545"/>
      <c r="H10586" s="545"/>
      <c r="J10586" s="545"/>
      <c r="O10586" s="578"/>
      <c r="P10586" s="547"/>
      <c r="Q10586" s="547"/>
      <c r="R10586" s="547"/>
    </row>
    <row r="10587" spans="6:18" s="577" customFormat="1">
      <c r="F10587" s="545"/>
      <c r="H10587" s="545"/>
      <c r="J10587" s="545"/>
      <c r="O10587" s="578"/>
      <c r="P10587" s="547"/>
      <c r="Q10587" s="547"/>
      <c r="R10587" s="547"/>
    </row>
    <row r="10588" spans="6:18" s="577" customFormat="1">
      <c r="F10588" s="545"/>
      <c r="H10588" s="545"/>
      <c r="J10588" s="545"/>
      <c r="O10588" s="578"/>
      <c r="P10588" s="547"/>
      <c r="Q10588" s="547"/>
      <c r="R10588" s="547"/>
    </row>
    <row r="10589" spans="6:18" s="577" customFormat="1">
      <c r="F10589" s="545"/>
      <c r="H10589" s="545"/>
      <c r="J10589" s="545"/>
      <c r="O10589" s="578"/>
      <c r="P10589" s="547"/>
      <c r="Q10589" s="547"/>
      <c r="R10589" s="547"/>
    </row>
    <row r="10590" spans="6:18" s="577" customFormat="1">
      <c r="F10590" s="545"/>
      <c r="H10590" s="545"/>
      <c r="J10590" s="545"/>
      <c r="O10590" s="578"/>
      <c r="P10590" s="547"/>
      <c r="Q10590" s="547"/>
      <c r="R10590" s="547"/>
    </row>
    <row r="10591" spans="6:18" s="577" customFormat="1">
      <c r="F10591" s="545"/>
      <c r="H10591" s="545"/>
      <c r="J10591" s="545"/>
      <c r="O10591" s="578"/>
      <c r="P10591" s="547"/>
      <c r="Q10591" s="547"/>
      <c r="R10591" s="547"/>
    </row>
    <row r="10592" spans="6:18" s="577" customFormat="1">
      <c r="F10592" s="545"/>
      <c r="H10592" s="545"/>
      <c r="J10592" s="545"/>
      <c r="O10592" s="578"/>
      <c r="P10592" s="547"/>
      <c r="Q10592" s="547"/>
      <c r="R10592" s="547"/>
    </row>
    <row r="10593" spans="6:18" s="577" customFormat="1">
      <c r="F10593" s="545"/>
      <c r="H10593" s="545"/>
      <c r="J10593" s="545"/>
      <c r="O10593" s="578"/>
      <c r="P10593" s="547"/>
      <c r="Q10593" s="547"/>
      <c r="R10593" s="547"/>
    </row>
    <row r="10594" spans="6:18" s="577" customFormat="1">
      <c r="F10594" s="545"/>
      <c r="H10594" s="545"/>
      <c r="J10594" s="545"/>
      <c r="O10594" s="578"/>
      <c r="P10594" s="547"/>
      <c r="Q10594" s="547"/>
      <c r="R10594" s="547"/>
    </row>
    <row r="10595" spans="6:18" s="577" customFormat="1">
      <c r="F10595" s="545"/>
      <c r="H10595" s="545"/>
      <c r="J10595" s="545"/>
      <c r="O10595" s="578"/>
      <c r="P10595" s="547"/>
      <c r="Q10595" s="547"/>
      <c r="R10595" s="547"/>
    </row>
    <row r="10596" spans="6:18" s="577" customFormat="1">
      <c r="F10596" s="545"/>
      <c r="H10596" s="545"/>
      <c r="J10596" s="545"/>
      <c r="O10596" s="578"/>
      <c r="P10596" s="547"/>
      <c r="Q10596" s="547"/>
      <c r="R10596" s="547"/>
    </row>
    <row r="10597" spans="6:18" s="577" customFormat="1">
      <c r="F10597" s="545"/>
      <c r="H10597" s="545"/>
      <c r="J10597" s="545"/>
      <c r="O10597" s="578"/>
      <c r="P10597" s="547"/>
      <c r="Q10597" s="547"/>
      <c r="R10597" s="547"/>
    </row>
    <row r="10598" spans="6:18" s="577" customFormat="1">
      <c r="F10598" s="545"/>
      <c r="H10598" s="545"/>
      <c r="J10598" s="545"/>
      <c r="O10598" s="578"/>
      <c r="P10598" s="547"/>
      <c r="Q10598" s="547"/>
      <c r="R10598" s="547"/>
    </row>
    <row r="10599" spans="6:18" s="577" customFormat="1">
      <c r="F10599" s="545"/>
      <c r="H10599" s="545"/>
      <c r="J10599" s="545"/>
      <c r="O10599" s="578"/>
      <c r="P10599" s="547"/>
      <c r="Q10599" s="547"/>
      <c r="R10599" s="547"/>
    </row>
    <row r="10600" spans="6:18" s="577" customFormat="1">
      <c r="F10600" s="545"/>
      <c r="H10600" s="545"/>
      <c r="J10600" s="545"/>
      <c r="O10600" s="578"/>
      <c r="P10600" s="547"/>
      <c r="Q10600" s="547"/>
      <c r="R10600" s="547"/>
    </row>
    <row r="10601" spans="6:18" s="577" customFormat="1">
      <c r="F10601" s="545"/>
      <c r="H10601" s="545"/>
      <c r="J10601" s="545"/>
      <c r="O10601" s="578"/>
      <c r="P10601" s="547"/>
      <c r="Q10601" s="547"/>
      <c r="R10601" s="547"/>
    </row>
    <row r="10602" spans="6:18" s="577" customFormat="1">
      <c r="F10602" s="545"/>
      <c r="H10602" s="545"/>
      <c r="J10602" s="545"/>
      <c r="O10602" s="578"/>
      <c r="P10602" s="547"/>
      <c r="Q10602" s="547"/>
      <c r="R10602" s="547"/>
    </row>
    <row r="10603" spans="6:18" s="577" customFormat="1">
      <c r="F10603" s="545"/>
      <c r="H10603" s="545"/>
      <c r="J10603" s="545"/>
      <c r="O10603" s="578"/>
      <c r="P10603" s="547"/>
      <c r="Q10603" s="547"/>
      <c r="R10603" s="547"/>
    </row>
    <row r="10604" spans="6:18" s="577" customFormat="1">
      <c r="F10604" s="545"/>
      <c r="H10604" s="545"/>
      <c r="J10604" s="545"/>
      <c r="O10604" s="578"/>
      <c r="P10604" s="547"/>
      <c r="Q10604" s="547"/>
      <c r="R10604" s="547"/>
    </row>
    <row r="10605" spans="6:18" s="577" customFormat="1">
      <c r="F10605" s="545"/>
      <c r="H10605" s="545"/>
      <c r="J10605" s="545"/>
      <c r="O10605" s="578"/>
      <c r="P10605" s="547"/>
      <c r="Q10605" s="547"/>
      <c r="R10605" s="547"/>
    </row>
    <row r="10606" spans="6:18" s="577" customFormat="1">
      <c r="F10606" s="545"/>
      <c r="H10606" s="545"/>
      <c r="J10606" s="545"/>
      <c r="O10606" s="578"/>
      <c r="P10606" s="547"/>
      <c r="Q10606" s="547"/>
      <c r="R10606" s="547"/>
    </row>
    <row r="10607" spans="6:18" s="577" customFormat="1">
      <c r="F10607" s="545"/>
      <c r="H10607" s="545"/>
      <c r="J10607" s="545"/>
      <c r="O10607" s="578"/>
      <c r="P10607" s="547"/>
      <c r="Q10607" s="547"/>
      <c r="R10607" s="547"/>
    </row>
    <row r="10608" spans="6:18" s="577" customFormat="1">
      <c r="F10608" s="545"/>
      <c r="H10608" s="545"/>
      <c r="J10608" s="545"/>
      <c r="O10608" s="578"/>
      <c r="P10608" s="547"/>
      <c r="Q10608" s="547"/>
      <c r="R10608" s="547"/>
    </row>
    <row r="10609" spans="6:18" s="577" customFormat="1">
      <c r="F10609" s="545"/>
      <c r="H10609" s="545"/>
      <c r="J10609" s="545"/>
      <c r="O10609" s="578"/>
      <c r="P10609" s="547"/>
      <c r="Q10609" s="547"/>
      <c r="R10609" s="547"/>
    </row>
    <row r="10610" spans="6:18" s="577" customFormat="1">
      <c r="F10610" s="545"/>
      <c r="H10610" s="545"/>
      <c r="J10610" s="545"/>
      <c r="O10610" s="578"/>
      <c r="P10610" s="547"/>
      <c r="Q10610" s="547"/>
      <c r="R10610" s="547"/>
    </row>
    <row r="10611" spans="6:18" s="577" customFormat="1">
      <c r="F10611" s="545"/>
      <c r="H10611" s="545"/>
      <c r="J10611" s="545"/>
      <c r="O10611" s="578"/>
      <c r="P10611" s="547"/>
      <c r="Q10611" s="547"/>
      <c r="R10611" s="547"/>
    </row>
    <row r="10612" spans="6:18" s="577" customFormat="1">
      <c r="F10612" s="545"/>
      <c r="H10612" s="545"/>
      <c r="J10612" s="545"/>
      <c r="O10612" s="578"/>
      <c r="P10612" s="547"/>
      <c r="Q10612" s="547"/>
      <c r="R10612" s="547"/>
    </row>
    <row r="10613" spans="6:18" s="577" customFormat="1">
      <c r="F10613" s="545"/>
      <c r="H10613" s="545"/>
      <c r="J10613" s="545"/>
      <c r="O10613" s="578"/>
      <c r="P10613" s="547"/>
      <c r="Q10613" s="547"/>
      <c r="R10613" s="547"/>
    </row>
    <row r="10614" spans="6:18" s="577" customFormat="1">
      <c r="F10614" s="545"/>
      <c r="H10614" s="545"/>
      <c r="J10614" s="545"/>
      <c r="O10614" s="578"/>
      <c r="P10614" s="547"/>
      <c r="Q10614" s="547"/>
      <c r="R10614" s="547"/>
    </row>
    <row r="10615" spans="6:18" s="577" customFormat="1">
      <c r="F10615" s="545"/>
      <c r="H10615" s="545"/>
      <c r="J10615" s="545"/>
      <c r="O10615" s="578"/>
      <c r="P10615" s="547"/>
      <c r="Q10615" s="547"/>
      <c r="R10615" s="547"/>
    </row>
    <row r="10616" spans="6:18" s="577" customFormat="1">
      <c r="F10616" s="545"/>
      <c r="H10616" s="545"/>
      <c r="J10616" s="545"/>
      <c r="O10616" s="578"/>
      <c r="P10616" s="547"/>
      <c r="Q10616" s="547"/>
      <c r="R10616" s="547"/>
    </row>
    <row r="10617" spans="6:18" s="577" customFormat="1">
      <c r="F10617" s="545"/>
      <c r="H10617" s="545"/>
      <c r="J10617" s="545"/>
      <c r="O10617" s="578"/>
      <c r="P10617" s="547"/>
      <c r="Q10617" s="547"/>
      <c r="R10617" s="547"/>
    </row>
    <row r="10618" spans="6:18" s="577" customFormat="1">
      <c r="F10618" s="545"/>
      <c r="H10618" s="545"/>
      <c r="J10618" s="545"/>
      <c r="O10618" s="578"/>
      <c r="P10618" s="547"/>
      <c r="Q10618" s="547"/>
      <c r="R10618" s="547"/>
    </row>
    <row r="10619" spans="6:18" s="577" customFormat="1">
      <c r="F10619" s="545"/>
      <c r="H10619" s="545"/>
      <c r="J10619" s="545"/>
      <c r="O10619" s="578"/>
      <c r="P10619" s="547"/>
      <c r="Q10619" s="547"/>
      <c r="R10619" s="547"/>
    </row>
    <row r="10620" spans="6:18" s="577" customFormat="1">
      <c r="F10620" s="545"/>
      <c r="H10620" s="545"/>
      <c r="J10620" s="545"/>
      <c r="O10620" s="578"/>
      <c r="P10620" s="547"/>
      <c r="Q10620" s="547"/>
      <c r="R10620" s="547"/>
    </row>
    <row r="10621" spans="6:18" s="577" customFormat="1">
      <c r="F10621" s="545"/>
      <c r="H10621" s="545"/>
      <c r="J10621" s="545"/>
      <c r="O10621" s="578"/>
      <c r="P10621" s="547"/>
      <c r="Q10621" s="547"/>
      <c r="R10621" s="547"/>
    </row>
    <row r="10622" spans="6:18" s="577" customFormat="1">
      <c r="F10622" s="545"/>
      <c r="H10622" s="545"/>
      <c r="J10622" s="545"/>
      <c r="O10622" s="578"/>
      <c r="P10622" s="547"/>
      <c r="Q10622" s="547"/>
      <c r="R10622" s="547"/>
    </row>
    <row r="10623" spans="6:18" s="577" customFormat="1">
      <c r="F10623" s="545"/>
      <c r="H10623" s="545"/>
      <c r="J10623" s="545"/>
      <c r="O10623" s="578"/>
      <c r="P10623" s="547"/>
      <c r="Q10623" s="547"/>
      <c r="R10623" s="547"/>
    </row>
    <row r="10624" spans="6:18" s="577" customFormat="1">
      <c r="F10624" s="545"/>
      <c r="H10624" s="545"/>
      <c r="J10624" s="545"/>
      <c r="O10624" s="578"/>
      <c r="P10624" s="547"/>
      <c r="Q10624" s="547"/>
      <c r="R10624" s="547"/>
    </row>
    <row r="10625" spans="6:18" s="577" customFormat="1">
      <c r="F10625" s="545"/>
      <c r="H10625" s="545"/>
      <c r="J10625" s="545"/>
      <c r="O10625" s="578"/>
      <c r="P10625" s="547"/>
      <c r="Q10625" s="547"/>
      <c r="R10625" s="547"/>
    </row>
    <row r="10626" spans="6:18" s="577" customFormat="1">
      <c r="F10626" s="545"/>
      <c r="H10626" s="545"/>
      <c r="J10626" s="545"/>
      <c r="O10626" s="578"/>
      <c r="P10626" s="547"/>
      <c r="Q10626" s="547"/>
      <c r="R10626" s="547"/>
    </row>
    <row r="10627" spans="6:18" s="577" customFormat="1">
      <c r="F10627" s="545"/>
      <c r="H10627" s="545"/>
      <c r="J10627" s="545"/>
      <c r="O10627" s="578"/>
      <c r="P10627" s="547"/>
      <c r="Q10627" s="547"/>
      <c r="R10627" s="547"/>
    </row>
    <row r="10628" spans="6:18" s="577" customFormat="1">
      <c r="F10628" s="545"/>
      <c r="H10628" s="545"/>
      <c r="J10628" s="545"/>
      <c r="O10628" s="578"/>
      <c r="P10628" s="547"/>
      <c r="Q10628" s="547"/>
      <c r="R10628" s="547"/>
    </row>
    <row r="10629" spans="6:18" s="577" customFormat="1">
      <c r="F10629" s="545"/>
      <c r="H10629" s="545"/>
      <c r="J10629" s="545"/>
      <c r="O10629" s="578"/>
      <c r="P10629" s="547"/>
      <c r="Q10629" s="547"/>
      <c r="R10629" s="547"/>
    </row>
    <row r="10630" spans="6:18" s="577" customFormat="1">
      <c r="F10630" s="545"/>
      <c r="H10630" s="545"/>
      <c r="J10630" s="545"/>
      <c r="O10630" s="578"/>
      <c r="P10630" s="547"/>
      <c r="Q10630" s="547"/>
      <c r="R10630" s="547"/>
    </row>
    <row r="10631" spans="6:18" s="577" customFormat="1">
      <c r="F10631" s="545"/>
      <c r="H10631" s="545"/>
      <c r="J10631" s="545"/>
      <c r="O10631" s="578"/>
      <c r="P10631" s="547"/>
      <c r="Q10631" s="547"/>
      <c r="R10631" s="547"/>
    </row>
    <row r="10632" spans="6:18" s="577" customFormat="1">
      <c r="F10632" s="545"/>
      <c r="H10632" s="545"/>
      <c r="J10632" s="545"/>
      <c r="O10632" s="578"/>
      <c r="P10632" s="547"/>
      <c r="Q10632" s="547"/>
      <c r="R10632" s="547"/>
    </row>
    <row r="10633" spans="6:18" s="577" customFormat="1">
      <c r="F10633" s="545"/>
      <c r="H10633" s="545"/>
      <c r="J10633" s="545"/>
      <c r="O10633" s="578"/>
      <c r="P10633" s="547"/>
      <c r="Q10633" s="547"/>
      <c r="R10633" s="547"/>
    </row>
    <row r="10634" spans="6:18" s="577" customFormat="1">
      <c r="F10634" s="545"/>
      <c r="H10634" s="545"/>
      <c r="J10634" s="545"/>
      <c r="O10634" s="578"/>
      <c r="P10634" s="547"/>
      <c r="Q10634" s="547"/>
      <c r="R10634" s="547"/>
    </row>
    <row r="10635" spans="6:18" s="577" customFormat="1">
      <c r="F10635" s="545"/>
      <c r="H10635" s="545"/>
      <c r="J10635" s="545"/>
      <c r="O10635" s="578"/>
      <c r="P10635" s="547"/>
      <c r="Q10635" s="547"/>
      <c r="R10635" s="547"/>
    </row>
    <row r="10636" spans="6:18" s="577" customFormat="1">
      <c r="F10636" s="545"/>
      <c r="H10636" s="545"/>
      <c r="J10636" s="545"/>
      <c r="O10636" s="578"/>
      <c r="P10636" s="547"/>
      <c r="Q10636" s="547"/>
      <c r="R10636" s="547"/>
    </row>
    <row r="10637" spans="6:18" s="577" customFormat="1">
      <c r="F10637" s="545"/>
      <c r="H10637" s="545"/>
      <c r="J10637" s="545"/>
      <c r="O10637" s="578"/>
      <c r="P10637" s="547"/>
      <c r="Q10637" s="547"/>
      <c r="R10637" s="547"/>
    </row>
    <row r="10638" spans="6:18" s="577" customFormat="1">
      <c r="F10638" s="545"/>
      <c r="H10638" s="545"/>
      <c r="J10638" s="545"/>
      <c r="O10638" s="578"/>
      <c r="P10638" s="547"/>
      <c r="Q10638" s="547"/>
      <c r="R10638" s="547"/>
    </row>
    <row r="10639" spans="6:18" s="577" customFormat="1">
      <c r="F10639" s="545"/>
      <c r="H10639" s="545"/>
      <c r="J10639" s="545"/>
      <c r="O10639" s="578"/>
      <c r="P10639" s="547"/>
      <c r="Q10639" s="547"/>
      <c r="R10639" s="547"/>
    </row>
    <row r="10640" spans="6:18" s="577" customFormat="1">
      <c r="F10640" s="545"/>
      <c r="H10640" s="545"/>
      <c r="J10640" s="545"/>
      <c r="O10640" s="578"/>
      <c r="P10640" s="547"/>
      <c r="Q10640" s="547"/>
      <c r="R10640" s="547"/>
    </row>
    <row r="10641" spans="6:18" s="577" customFormat="1">
      <c r="F10641" s="545"/>
      <c r="H10641" s="545"/>
      <c r="J10641" s="545"/>
      <c r="O10641" s="578"/>
      <c r="P10641" s="547"/>
      <c r="Q10641" s="547"/>
      <c r="R10641" s="547"/>
    </row>
    <row r="10642" spans="6:18" s="577" customFormat="1">
      <c r="F10642" s="545"/>
      <c r="H10642" s="545"/>
      <c r="J10642" s="545"/>
      <c r="O10642" s="578"/>
      <c r="P10642" s="547"/>
      <c r="Q10642" s="547"/>
      <c r="R10642" s="547"/>
    </row>
    <row r="10643" spans="6:18" s="577" customFormat="1">
      <c r="F10643" s="545"/>
      <c r="H10643" s="545"/>
      <c r="J10643" s="545"/>
      <c r="O10643" s="578"/>
      <c r="P10643" s="547"/>
      <c r="Q10643" s="547"/>
      <c r="R10643" s="547"/>
    </row>
    <row r="10644" spans="6:18" s="577" customFormat="1">
      <c r="F10644" s="545"/>
      <c r="H10644" s="545"/>
      <c r="J10644" s="545"/>
      <c r="O10644" s="578"/>
      <c r="P10644" s="547"/>
      <c r="Q10644" s="547"/>
      <c r="R10644" s="547"/>
    </row>
    <row r="10645" spans="6:18" s="577" customFormat="1">
      <c r="F10645" s="545"/>
      <c r="H10645" s="545"/>
      <c r="J10645" s="545"/>
      <c r="O10645" s="578"/>
      <c r="P10645" s="547"/>
      <c r="Q10645" s="547"/>
      <c r="R10645" s="547"/>
    </row>
    <row r="10646" spans="6:18" s="577" customFormat="1">
      <c r="F10646" s="545"/>
      <c r="H10646" s="545"/>
      <c r="J10646" s="545"/>
      <c r="O10646" s="578"/>
      <c r="P10646" s="547"/>
      <c r="Q10646" s="547"/>
      <c r="R10646" s="547"/>
    </row>
    <row r="10647" spans="6:18" s="577" customFormat="1">
      <c r="F10647" s="545"/>
      <c r="H10647" s="545"/>
      <c r="J10647" s="545"/>
      <c r="O10647" s="578"/>
      <c r="P10647" s="547"/>
      <c r="Q10647" s="547"/>
      <c r="R10647" s="547"/>
    </row>
    <row r="10648" spans="6:18" s="577" customFormat="1">
      <c r="F10648" s="545"/>
      <c r="H10648" s="545"/>
      <c r="J10648" s="545"/>
      <c r="O10648" s="578"/>
      <c r="P10648" s="547"/>
      <c r="Q10648" s="547"/>
      <c r="R10648" s="547"/>
    </row>
    <row r="10649" spans="6:18" s="577" customFormat="1">
      <c r="F10649" s="545"/>
      <c r="H10649" s="545"/>
      <c r="J10649" s="545"/>
      <c r="O10649" s="578"/>
      <c r="P10649" s="547"/>
      <c r="Q10649" s="547"/>
      <c r="R10649" s="547"/>
    </row>
    <row r="10650" spans="6:18" s="577" customFormat="1">
      <c r="F10650" s="545"/>
      <c r="H10650" s="545"/>
      <c r="J10650" s="545"/>
      <c r="O10650" s="578"/>
      <c r="P10650" s="547"/>
      <c r="Q10650" s="547"/>
      <c r="R10650" s="547"/>
    </row>
    <row r="10651" spans="6:18" s="577" customFormat="1">
      <c r="F10651" s="545"/>
      <c r="H10651" s="545"/>
      <c r="J10651" s="545"/>
      <c r="O10651" s="578"/>
      <c r="P10651" s="547"/>
      <c r="Q10651" s="547"/>
      <c r="R10651" s="547"/>
    </row>
    <row r="10652" spans="6:18" s="577" customFormat="1">
      <c r="F10652" s="545"/>
      <c r="H10652" s="545"/>
      <c r="J10652" s="545"/>
      <c r="O10652" s="578"/>
      <c r="P10652" s="547"/>
      <c r="Q10652" s="547"/>
      <c r="R10652" s="547"/>
    </row>
    <row r="10653" spans="6:18" s="577" customFormat="1">
      <c r="F10653" s="545"/>
      <c r="H10653" s="545"/>
      <c r="J10653" s="545"/>
      <c r="O10653" s="578"/>
      <c r="P10653" s="547"/>
      <c r="Q10653" s="547"/>
      <c r="R10653" s="547"/>
    </row>
    <row r="10654" spans="6:18" s="577" customFormat="1">
      <c r="F10654" s="545"/>
      <c r="H10654" s="545"/>
      <c r="J10654" s="545"/>
      <c r="O10654" s="578"/>
      <c r="P10654" s="547"/>
      <c r="Q10654" s="547"/>
      <c r="R10654" s="547"/>
    </row>
    <row r="10655" spans="6:18" s="577" customFormat="1">
      <c r="F10655" s="545"/>
      <c r="H10655" s="545"/>
      <c r="J10655" s="545"/>
      <c r="O10655" s="578"/>
      <c r="P10655" s="547"/>
      <c r="Q10655" s="547"/>
      <c r="R10655" s="547"/>
    </row>
    <row r="10656" spans="6:18" s="577" customFormat="1">
      <c r="F10656" s="545"/>
      <c r="H10656" s="545"/>
      <c r="J10656" s="545"/>
      <c r="O10656" s="578"/>
      <c r="P10656" s="547"/>
      <c r="Q10656" s="547"/>
      <c r="R10656" s="547"/>
    </row>
    <row r="10657" spans="6:18" s="577" customFormat="1">
      <c r="F10657" s="545"/>
      <c r="H10657" s="545"/>
      <c r="J10657" s="545"/>
      <c r="O10657" s="578"/>
      <c r="P10657" s="547"/>
      <c r="Q10657" s="547"/>
      <c r="R10657" s="547"/>
    </row>
    <row r="10658" spans="6:18" s="577" customFormat="1">
      <c r="F10658" s="545"/>
      <c r="H10658" s="545"/>
      <c r="J10658" s="545"/>
      <c r="O10658" s="578"/>
      <c r="P10658" s="547"/>
      <c r="Q10658" s="547"/>
      <c r="R10658" s="547"/>
    </row>
    <row r="10659" spans="6:18" s="577" customFormat="1">
      <c r="F10659" s="545"/>
      <c r="H10659" s="545"/>
      <c r="J10659" s="545"/>
      <c r="O10659" s="578"/>
      <c r="P10659" s="547"/>
      <c r="Q10659" s="547"/>
      <c r="R10659" s="547"/>
    </row>
    <row r="10660" spans="6:18" s="577" customFormat="1">
      <c r="F10660" s="545"/>
      <c r="H10660" s="545"/>
      <c r="J10660" s="545"/>
      <c r="O10660" s="578"/>
      <c r="P10660" s="547"/>
      <c r="Q10660" s="547"/>
      <c r="R10660" s="547"/>
    </row>
    <row r="10661" spans="6:18" s="577" customFormat="1">
      <c r="F10661" s="545"/>
      <c r="H10661" s="545"/>
      <c r="J10661" s="545"/>
      <c r="O10661" s="578"/>
      <c r="P10661" s="547"/>
      <c r="Q10661" s="547"/>
      <c r="R10661" s="547"/>
    </row>
    <row r="10662" spans="6:18" s="577" customFormat="1">
      <c r="F10662" s="545"/>
      <c r="H10662" s="545"/>
      <c r="J10662" s="545"/>
      <c r="O10662" s="578"/>
      <c r="P10662" s="547"/>
      <c r="Q10662" s="547"/>
      <c r="R10662" s="547"/>
    </row>
    <row r="10663" spans="6:18" s="577" customFormat="1">
      <c r="F10663" s="545"/>
      <c r="H10663" s="545"/>
      <c r="J10663" s="545"/>
      <c r="O10663" s="578"/>
      <c r="P10663" s="547"/>
      <c r="Q10663" s="547"/>
      <c r="R10663" s="547"/>
    </row>
    <row r="10664" spans="6:18" s="577" customFormat="1">
      <c r="F10664" s="545"/>
      <c r="H10664" s="545"/>
      <c r="J10664" s="545"/>
      <c r="O10664" s="578"/>
      <c r="P10664" s="547"/>
      <c r="Q10664" s="547"/>
      <c r="R10664" s="547"/>
    </row>
    <row r="10665" spans="6:18" s="577" customFormat="1">
      <c r="F10665" s="545"/>
      <c r="H10665" s="545"/>
      <c r="J10665" s="545"/>
      <c r="O10665" s="578"/>
      <c r="P10665" s="547"/>
      <c r="Q10665" s="547"/>
      <c r="R10665" s="547"/>
    </row>
    <row r="10666" spans="6:18" s="577" customFormat="1">
      <c r="F10666" s="545"/>
      <c r="H10666" s="545"/>
      <c r="J10666" s="545"/>
      <c r="O10666" s="578"/>
      <c r="P10666" s="547"/>
      <c r="Q10666" s="547"/>
      <c r="R10666" s="547"/>
    </row>
    <row r="10667" spans="6:18" s="577" customFormat="1">
      <c r="F10667" s="545"/>
      <c r="H10667" s="545"/>
      <c r="J10667" s="545"/>
      <c r="O10667" s="578"/>
      <c r="P10667" s="547"/>
      <c r="Q10667" s="547"/>
      <c r="R10667" s="547"/>
    </row>
    <row r="10668" spans="6:18" s="577" customFormat="1">
      <c r="F10668" s="545"/>
      <c r="H10668" s="545"/>
      <c r="J10668" s="545"/>
      <c r="O10668" s="578"/>
      <c r="P10668" s="547"/>
      <c r="Q10668" s="547"/>
      <c r="R10668" s="547"/>
    </row>
    <row r="10669" spans="6:18" s="577" customFormat="1">
      <c r="F10669" s="545"/>
      <c r="H10669" s="545"/>
      <c r="J10669" s="545"/>
      <c r="O10669" s="578"/>
      <c r="P10669" s="547"/>
      <c r="Q10669" s="547"/>
      <c r="R10669" s="547"/>
    </row>
    <row r="10670" spans="6:18" s="577" customFormat="1">
      <c r="F10670" s="545"/>
      <c r="H10670" s="545"/>
      <c r="J10670" s="545"/>
      <c r="O10670" s="578"/>
      <c r="P10670" s="547"/>
      <c r="Q10670" s="547"/>
      <c r="R10670" s="547"/>
    </row>
    <row r="10671" spans="6:18" s="577" customFormat="1">
      <c r="F10671" s="545"/>
      <c r="H10671" s="545"/>
      <c r="J10671" s="545"/>
      <c r="O10671" s="578"/>
      <c r="P10671" s="547"/>
      <c r="Q10671" s="547"/>
      <c r="R10671" s="547"/>
    </row>
    <row r="10672" spans="6:18" s="577" customFormat="1">
      <c r="F10672" s="545"/>
      <c r="H10672" s="545"/>
      <c r="J10672" s="545"/>
      <c r="O10672" s="578"/>
      <c r="P10672" s="547"/>
      <c r="Q10672" s="547"/>
      <c r="R10672" s="547"/>
    </row>
    <row r="10673" spans="6:18" s="577" customFormat="1">
      <c r="F10673" s="545"/>
      <c r="H10673" s="545"/>
      <c r="J10673" s="545"/>
      <c r="O10673" s="578"/>
      <c r="P10673" s="547"/>
      <c r="Q10673" s="547"/>
      <c r="R10673" s="547"/>
    </row>
    <row r="10674" spans="6:18" s="577" customFormat="1">
      <c r="F10674" s="545"/>
      <c r="H10674" s="545"/>
      <c r="J10674" s="545"/>
      <c r="O10674" s="578"/>
      <c r="P10674" s="547"/>
      <c r="Q10674" s="547"/>
      <c r="R10674" s="547"/>
    </row>
    <row r="10675" spans="6:18" s="577" customFormat="1">
      <c r="F10675" s="545"/>
      <c r="H10675" s="545"/>
      <c r="J10675" s="545"/>
      <c r="O10675" s="578"/>
      <c r="P10675" s="547"/>
      <c r="Q10675" s="547"/>
      <c r="R10675" s="547"/>
    </row>
    <row r="10676" spans="6:18" s="577" customFormat="1">
      <c r="F10676" s="545"/>
      <c r="H10676" s="545"/>
      <c r="J10676" s="545"/>
      <c r="O10676" s="578"/>
      <c r="P10676" s="547"/>
      <c r="Q10676" s="547"/>
      <c r="R10676" s="547"/>
    </row>
    <row r="10677" spans="6:18" s="577" customFormat="1">
      <c r="F10677" s="545"/>
      <c r="H10677" s="545"/>
      <c r="J10677" s="545"/>
      <c r="O10677" s="578"/>
      <c r="P10677" s="547"/>
      <c r="Q10677" s="547"/>
      <c r="R10677" s="547"/>
    </row>
    <row r="10678" spans="6:18" s="577" customFormat="1">
      <c r="F10678" s="545"/>
      <c r="H10678" s="545"/>
      <c r="J10678" s="545"/>
      <c r="O10678" s="578"/>
      <c r="P10678" s="547"/>
      <c r="Q10678" s="547"/>
      <c r="R10678" s="547"/>
    </row>
    <row r="10679" spans="6:18" s="577" customFormat="1">
      <c r="F10679" s="545"/>
      <c r="H10679" s="545"/>
      <c r="J10679" s="545"/>
      <c r="O10679" s="578"/>
      <c r="P10679" s="547"/>
      <c r="Q10679" s="547"/>
      <c r="R10679" s="547"/>
    </row>
    <row r="10680" spans="6:18" s="577" customFormat="1">
      <c r="F10680" s="545"/>
      <c r="H10680" s="545"/>
      <c r="J10680" s="545"/>
      <c r="O10680" s="578"/>
      <c r="P10680" s="547"/>
      <c r="Q10680" s="547"/>
      <c r="R10680" s="547"/>
    </row>
    <row r="10681" spans="6:18" s="577" customFormat="1">
      <c r="F10681" s="545"/>
      <c r="H10681" s="545"/>
      <c r="J10681" s="545"/>
      <c r="O10681" s="578"/>
      <c r="P10681" s="547"/>
      <c r="Q10681" s="547"/>
      <c r="R10681" s="547"/>
    </row>
    <row r="10682" spans="6:18" s="577" customFormat="1">
      <c r="F10682" s="545"/>
      <c r="H10682" s="545"/>
      <c r="J10682" s="545"/>
      <c r="O10682" s="578"/>
      <c r="P10682" s="547"/>
      <c r="Q10682" s="547"/>
      <c r="R10682" s="547"/>
    </row>
    <row r="10683" spans="6:18" s="577" customFormat="1">
      <c r="F10683" s="545"/>
      <c r="H10683" s="545"/>
      <c r="J10683" s="545"/>
      <c r="O10683" s="578"/>
      <c r="P10683" s="547"/>
      <c r="Q10683" s="547"/>
      <c r="R10683" s="547"/>
    </row>
    <row r="10684" spans="6:18" s="577" customFormat="1">
      <c r="F10684" s="545"/>
      <c r="H10684" s="545"/>
      <c r="J10684" s="545"/>
      <c r="O10684" s="578"/>
      <c r="P10684" s="547"/>
      <c r="Q10684" s="547"/>
      <c r="R10684" s="547"/>
    </row>
    <row r="10685" spans="6:18" s="577" customFormat="1">
      <c r="F10685" s="545"/>
      <c r="H10685" s="545"/>
      <c r="J10685" s="545"/>
      <c r="O10685" s="578"/>
      <c r="P10685" s="547"/>
      <c r="Q10685" s="547"/>
      <c r="R10685" s="547"/>
    </row>
    <row r="10686" spans="6:18" s="577" customFormat="1">
      <c r="F10686" s="545"/>
      <c r="H10686" s="545"/>
      <c r="J10686" s="545"/>
      <c r="O10686" s="578"/>
      <c r="P10686" s="547"/>
      <c r="Q10686" s="547"/>
      <c r="R10686" s="547"/>
    </row>
    <row r="10687" spans="6:18" s="577" customFormat="1">
      <c r="F10687" s="545"/>
      <c r="H10687" s="545"/>
      <c r="J10687" s="545"/>
      <c r="O10687" s="578"/>
      <c r="P10687" s="547"/>
      <c r="Q10687" s="547"/>
      <c r="R10687" s="547"/>
    </row>
    <row r="10688" spans="6:18" s="577" customFormat="1">
      <c r="F10688" s="545"/>
      <c r="H10688" s="545"/>
      <c r="J10688" s="545"/>
      <c r="O10688" s="578"/>
      <c r="P10688" s="547"/>
      <c r="Q10688" s="547"/>
      <c r="R10688" s="547"/>
    </row>
    <row r="10689" spans="6:18" s="577" customFormat="1">
      <c r="F10689" s="545"/>
      <c r="H10689" s="545"/>
      <c r="J10689" s="545"/>
      <c r="O10689" s="578"/>
      <c r="P10689" s="547"/>
      <c r="Q10689" s="547"/>
      <c r="R10689" s="547"/>
    </row>
    <row r="10690" spans="6:18" s="577" customFormat="1">
      <c r="F10690" s="545"/>
      <c r="H10690" s="545"/>
      <c r="J10690" s="545"/>
      <c r="O10690" s="578"/>
      <c r="P10690" s="547"/>
      <c r="Q10690" s="547"/>
      <c r="R10690" s="547"/>
    </row>
    <row r="10691" spans="6:18" s="577" customFormat="1">
      <c r="F10691" s="545"/>
      <c r="H10691" s="545"/>
      <c r="J10691" s="545"/>
      <c r="O10691" s="578"/>
      <c r="P10691" s="547"/>
      <c r="Q10691" s="547"/>
      <c r="R10691" s="547"/>
    </row>
    <row r="10692" spans="6:18" s="577" customFormat="1">
      <c r="F10692" s="545"/>
      <c r="H10692" s="545"/>
      <c r="J10692" s="545"/>
      <c r="O10692" s="578"/>
      <c r="P10692" s="547"/>
      <c r="Q10692" s="547"/>
      <c r="R10692" s="547"/>
    </row>
    <row r="10693" spans="6:18" s="577" customFormat="1">
      <c r="F10693" s="545"/>
      <c r="H10693" s="545"/>
      <c r="J10693" s="545"/>
      <c r="O10693" s="578"/>
      <c r="P10693" s="547"/>
      <c r="Q10693" s="547"/>
      <c r="R10693" s="547"/>
    </row>
    <row r="10694" spans="6:18" s="577" customFormat="1">
      <c r="F10694" s="545"/>
      <c r="H10694" s="545"/>
      <c r="J10694" s="545"/>
      <c r="O10694" s="578"/>
      <c r="P10694" s="547"/>
      <c r="Q10694" s="547"/>
      <c r="R10694" s="547"/>
    </row>
    <row r="10695" spans="6:18" s="577" customFormat="1">
      <c r="F10695" s="545"/>
      <c r="H10695" s="545"/>
      <c r="J10695" s="545"/>
      <c r="O10695" s="578"/>
      <c r="P10695" s="547"/>
      <c r="Q10695" s="547"/>
      <c r="R10695" s="547"/>
    </row>
    <row r="10696" spans="6:18" s="577" customFormat="1">
      <c r="F10696" s="545"/>
      <c r="H10696" s="545"/>
      <c r="J10696" s="545"/>
      <c r="O10696" s="578"/>
      <c r="P10696" s="547"/>
      <c r="Q10696" s="547"/>
      <c r="R10696" s="547"/>
    </row>
    <row r="10697" spans="6:18" s="577" customFormat="1">
      <c r="F10697" s="545"/>
      <c r="H10697" s="545"/>
      <c r="J10697" s="545"/>
      <c r="O10697" s="578"/>
      <c r="P10697" s="547"/>
      <c r="Q10697" s="547"/>
      <c r="R10697" s="547"/>
    </row>
    <row r="10698" spans="6:18" s="577" customFormat="1">
      <c r="F10698" s="545"/>
      <c r="H10698" s="545"/>
      <c r="J10698" s="545"/>
      <c r="O10698" s="578"/>
      <c r="P10698" s="547"/>
      <c r="Q10698" s="547"/>
      <c r="R10698" s="547"/>
    </row>
    <row r="10699" spans="6:18" s="577" customFormat="1">
      <c r="F10699" s="545"/>
      <c r="H10699" s="545"/>
      <c r="J10699" s="545"/>
      <c r="O10699" s="578"/>
      <c r="P10699" s="547"/>
      <c r="Q10699" s="547"/>
      <c r="R10699" s="547"/>
    </row>
    <row r="10700" spans="6:18" s="577" customFormat="1">
      <c r="F10700" s="545"/>
      <c r="H10700" s="545"/>
      <c r="J10700" s="545"/>
      <c r="O10700" s="578"/>
      <c r="P10700" s="547"/>
      <c r="Q10700" s="547"/>
      <c r="R10700" s="547"/>
    </row>
    <row r="10701" spans="6:18" s="577" customFormat="1">
      <c r="F10701" s="545"/>
      <c r="H10701" s="545"/>
      <c r="J10701" s="545"/>
      <c r="O10701" s="578"/>
      <c r="P10701" s="547"/>
      <c r="Q10701" s="547"/>
      <c r="R10701" s="547"/>
    </row>
    <row r="10702" spans="6:18" s="577" customFormat="1">
      <c r="F10702" s="545"/>
      <c r="H10702" s="545"/>
      <c r="J10702" s="545"/>
      <c r="O10702" s="578"/>
      <c r="P10702" s="547"/>
      <c r="Q10702" s="547"/>
      <c r="R10702" s="547"/>
    </row>
    <row r="10703" spans="6:18" s="577" customFormat="1">
      <c r="F10703" s="545"/>
      <c r="H10703" s="545"/>
      <c r="J10703" s="545"/>
      <c r="O10703" s="578"/>
      <c r="P10703" s="547"/>
      <c r="Q10703" s="547"/>
      <c r="R10703" s="547"/>
    </row>
    <row r="10704" spans="6:18" s="577" customFormat="1">
      <c r="F10704" s="545"/>
      <c r="H10704" s="545"/>
      <c r="J10704" s="545"/>
      <c r="O10704" s="578"/>
      <c r="P10704" s="547"/>
      <c r="Q10704" s="547"/>
      <c r="R10704" s="547"/>
    </row>
    <row r="10705" spans="6:18" s="577" customFormat="1">
      <c r="F10705" s="545"/>
      <c r="H10705" s="545"/>
      <c r="J10705" s="545"/>
      <c r="O10705" s="578"/>
      <c r="P10705" s="547"/>
      <c r="Q10705" s="547"/>
      <c r="R10705" s="547"/>
    </row>
    <row r="10706" spans="6:18" s="577" customFormat="1">
      <c r="F10706" s="545"/>
      <c r="H10706" s="545"/>
      <c r="J10706" s="545"/>
      <c r="O10706" s="578"/>
      <c r="P10706" s="547"/>
      <c r="Q10706" s="547"/>
      <c r="R10706" s="547"/>
    </row>
    <row r="10707" spans="6:18" s="577" customFormat="1">
      <c r="F10707" s="545"/>
      <c r="H10707" s="545"/>
      <c r="J10707" s="545"/>
      <c r="O10707" s="578"/>
      <c r="P10707" s="547"/>
      <c r="Q10707" s="547"/>
      <c r="R10707" s="547"/>
    </row>
    <row r="10708" spans="6:18" s="577" customFormat="1">
      <c r="F10708" s="545"/>
      <c r="H10708" s="545"/>
      <c r="J10708" s="545"/>
      <c r="O10708" s="578"/>
      <c r="P10708" s="547"/>
      <c r="Q10708" s="547"/>
      <c r="R10708" s="547"/>
    </row>
    <row r="10709" spans="6:18" s="577" customFormat="1">
      <c r="F10709" s="545"/>
      <c r="H10709" s="545"/>
      <c r="J10709" s="545"/>
      <c r="O10709" s="578"/>
      <c r="P10709" s="547"/>
      <c r="Q10709" s="547"/>
      <c r="R10709" s="547"/>
    </row>
    <row r="10710" spans="6:18" s="577" customFormat="1">
      <c r="F10710" s="545"/>
      <c r="H10710" s="545"/>
      <c r="J10710" s="545"/>
      <c r="O10710" s="578"/>
      <c r="P10710" s="547"/>
      <c r="Q10710" s="547"/>
      <c r="R10710" s="547"/>
    </row>
    <row r="10711" spans="6:18" s="577" customFormat="1">
      <c r="F10711" s="545"/>
      <c r="H10711" s="545"/>
      <c r="J10711" s="545"/>
      <c r="O10711" s="578"/>
      <c r="P10711" s="547"/>
      <c r="Q10711" s="547"/>
      <c r="R10711" s="547"/>
    </row>
    <row r="10712" spans="6:18" s="577" customFormat="1">
      <c r="F10712" s="545"/>
      <c r="H10712" s="545"/>
      <c r="J10712" s="545"/>
      <c r="O10712" s="578"/>
      <c r="P10712" s="547"/>
      <c r="Q10712" s="547"/>
      <c r="R10712" s="547"/>
    </row>
    <row r="10713" spans="6:18" s="577" customFormat="1">
      <c r="F10713" s="545"/>
      <c r="H10713" s="545"/>
      <c r="J10713" s="545"/>
      <c r="O10713" s="578"/>
      <c r="P10713" s="547"/>
      <c r="Q10713" s="547"/>
      <c r="R10713" s="547"/>
    </row>
    <row r="10714" spans="6:18" s="577" customFormat="1">
      <c r="F10714" s="545"/>
      <c r="H10714" s="545"/>
      <c r="J10714" s="545"/>
      <c r="O10714" s="578"/>
      <c r="P10714" s="547"/>
      <c r="Q10714" s="547"/>
      <c r="R10714" s="547"/>
    </row>
    <row r="10715" spans="6:18" s="577" customFormat="1">
      <c r="F10715" s="545"/>
      <c r="H10715" s="545"/>
      <c r="J10715" s="545"/>
      <c r="O10715" s="578"/>
      <c r="P10715" s="547"/>
      <c r="Q10715" s="547"/>
      <c r="R10715" s="547"/>
    </row>
    <row r="10716" spans="6:18" s="577" customFormat="1">
      <c r="F10716" s="545"/>
      <c r="H10716" s="545"/>
      <c r="J10716" s="545"/>
      <c r="O10716" s="578"/>
      <c r="P10716" s="547"/>
      <c r="Q10716" s="547"/>
      <c r="R10716" s="547"/>
    </row>
    <row r="10717" spans="6:18" s="577" customFormat="1">
      <c r="F10717" s="545"/>
      <c r="H10717" s="545"/>
      <c r="J10717" s="545"/>
      <c r="O10717" s="578"/>
      <c r="P10717" s="547"/>
      <c r="Q10717" s="547"/>
      <c r="R10717" s="547"/>
    </row>
    <row r="10718" spans="6:18" s="577" customFormat="1">
      <c r="F10718" s="545"/>
      <c r="H10718" s="545"/>
      <c r="J10718" s="545"/>
      <c r="O10718" s="578"/>
      <c r="P10718" s="547"/>
      <c r="Q10718" s="547"/>
      <c r="R10718" s="547"/>
    </row>
    <row r="10719" spans="6:18" s="577" customFormat="1">
      <c r="F10719" s="545"/>
      <c r="H10719" s="545"/>
      <c r="J10719" s="545"/>
      <c r="O10719" s="578"/>
      <c r="P10719" s="547"/>
      <c r="Q10719" s="547"/>
      <c r="R10719" s="547"/>
    </row>
    <row r="10720" spans="6:18" s="577" customFormat="1">
      <c r="F10720" s="545"/>
      <c r="H10720" s="545"/>
      <c r="J10720" s="545"/>
      <c r="O10720" s="578"/>
      <c r="P10720" s="547"/>
      <c r="Q10720" s="547"/>
      <c r="R10720" s="547"/>
    </row>
    <row r="10721" spans="6:18" s="577" customFormat="1">
      <c r="F10721" s="545"/>
      <c r="H10721" s="545"/>
      <c r="J10721" s="545"/>
      <c r="O10721" s="578"/>
      <c r="P10721" s="547"/>
      <c r="Q10721" s="547"/>
      <c r="R10721" s="547"/>
    </row>
    <row r="10722" spans="6:18" s="577" customFormat="1">
      <c r="F10722" s="545"/>
      <c r="H10722" s="545"/>
      <c r="J10722" s="545"/>
      <c r="O10722" s="578"/>
      <c r="P10722" s="547"/>
      <c r="Q10722" s="547"/>
      <c r="R10722" s="547"/>
    </row>
    <row r="10723" spans="6:18" s="577" customFormat="1">
      <c r="F10723" s="545"/>
      <c r="H10723" s="545"/>
      <c r="J10723" s="545"/>
      <c r="O10723" s="578"/>
      <c r="P10723" s="547"/>
      <c r="Q10723" s="547"/>
      <c r="R10723" s="547"/>
    </row>
    <row r="10724" spans="6:18" s="577" customFormat="1">
      <c r="F10724" s="545"/>
      <c r="H10724" s="545"/>
      <c r="J10724" s="545"/>
      <c r="O10724" s="578"/>
      <c r="P10724" s="547"/>
      <c r="Q10724" s="547"/>
      <c r="R10724" s="547"/>
    </row>
    <row r="10725" spans="6:18" s="577" customFormat="1">
      <c r="F10725" s="545"/>
      <c r="H10725" s="545"/>
      <c r="J10725" s="545"/>
      <c r="O10725" s="578"/>
      <c r="P10725" s="547"/>
      <c r="Q10725" s="547"/>
      <c r="R10725" s="547"/>
    </row>
    <row r="10726" spans="6:18" s="577" customFormat="1">
      <c r="F10726" s="545"/>
      <c r="H10726" s="545"/>
      <c r="J10726" s="545"/>
      <c r="O10726" s="578"/>
      <c r="P10726" s="547"/>
      <c r="Q10726" s="547"/>
      <c r="R10726" s="547"/>
    </row>
    <row r="10727" spans="6:18" s="577" customFormat="1">
      <c r="F10727" s="545"/>
      <c r="H10727" s="545"/>
      <c r="J10727" s="545"/>
      <c r="O10727" s="578"/>
      <c r="P10727" s="547"/>
      <c r="Q10727" s="547"/>
      <c r="R10727" s="547"/>
    </row>
    <row r="10728" spans="6:18" s="577" customFormat="1">
      <c r="F10728" s="545"/>
      <c r="H10728" s="545"/>
      <c r="J10728" s="545"/>
      <c r="O10728" s="578"/>
      <c r="P10728" s="547"/>
      <c r="Q10728" s="547"/>
      <c r="R10728" s="547"/>
    </row>
    <row r="10729" spans="6:18" s="577" customFormat="1">
      <c r="F10729" s="545"/>
      <c r="H10729" s="545"/>
      <c r="J10729" s="545"/>
      <c r="O10729" s="578"/>
      <c r="P10729" s="547"/>
      <c r="Q10729" s="547"/>
      <c r="R10729" s="547"/>
    </row>
    <row r="10730" spans="6:18" s="577" customFormat="1">
      <c r="F10730" s="545"/>
      <c r="H10730" s="545"/>
      <c r="J10730" s="545"/>
      <c r="O10730" s="578"/>
      <c r="P10730" s="547"/>
      <c r="Q10730" s="547"/>
      <c r="R10730" s="547"/>
    </row>
    <row r="10731" spans="6:18" s="577" customFormat="1">
      <c r="F10731" s="545"/>
      <c r="H10731" s="545"/>
      <c r="J10731" s="545"/>
      <c r="O10731" s="578"/>
      <c r="P10731" s="547"/>
      <c r="Q10731" s="547"/>
      <c r="R10731" s="547"/>
    </row>
    <row r="10732" spans="6:18" s="577" customFormat="1">
      <c r="F10732" s="545"/>
      <c r="H10732" s="545"/>
      <c r="J10732" s="545"/>
      <c r="O10732" s="578"/>
      <c r="P10732" s="547"/>
      <c r="Q10732" s="547"/>
      <c r="R10732" s="547"/>
    </row>
    <row r="10733" spans="6:18" s="577" customFormat="1">
      <c r="F10733" s="545"/>
      <c r="H10733" s="545"/>
      <c r="J10733" s="545"/>
      <c r="O10733" s="578"/>
      <c r="P10733" s="547"/>
      <c r="Q10733" s="547"/>
      <c r="R10733" s="547"/>
    </row>
    <row r="10734" spans="6:18" s="577" customFormat="1">
      <c r="F10734" s="545"/>
      <c r="H10734" s="545"/>
      <c r="J10734" s="545"/>
      <c r="O10734" s="578"/>
      <c r="P10734" s="547"/>
      <c r="Q10734" s="547"/>
      <c r="R10734" s="547"/>
    </row>
    <row r="10735" spans="6:18" s="577" customFormat="1">
      <c r="F10735" s="545"/>
      <c r="H10735" s="545"/>
      <c r="J10735" s="545"/>
      <c r="O10735" s="578"/>
      <c r="P10735" s="547"/>
      <c r="Q10735" s="547"/>
      <c r="R10735" s="547"/>
    </row>
    <row r="10736" spans="6:18" s="577" customFormat="1">
      <c r="F10736" s="545"/>
      <c r="H10736" s="545"/>
      <c r="J10736" s="545"/>
      <c r="O10736" s="578"/>
      <c r="P10736" s="547"/>
      <c r="Q10736" s="547"/>
      <c r="R10736" s="547"/>
    </row>
    <row r="10737" spans="6:18" s="577" customFormat="1">
      <c r="F10737" s="545"/>
      <c r="H10737" s="545"/>
      <c r="J10737" s="545"/>
      <c r="O10737" s="578"/>
      <c r="P10737" s="547"/>
      <c r="Q10737" s="547"/>
      <c r="R10737" s="547"/>
    </row>
    <row r="10738" spans="6:18" s="577" customFormat="1">
      <c r="F10738" s="545"/>
      <c r="H10738" s="545"/>
      <c r="J10738" s="545"/>
      <c r="O10738" s="578"/>
      <c r="P10738" s="547"/>
      <c r="Q10738" s="547"/>
      <c r="R10738" s="547"/>
    </row>
    <row r="10739" spans="6:18" s="577" customFormat="1">
      <c r="F10739" s="545"/>
      <c r="H10739" s="545"/>
      <c r="J10739" s="545"/>
      <c r="O10739" s="578"/>
      <c r="P10739" s="547"/>
      <c r="Q10739" s="547"/>
      <c r="R10739" s="547"/>
    </row>
    <row r="10740" spans="6:18" s="577" customFormat="1">
      <c r="F10740" s="545"/>
      <c r="H10740" s="545"/>
      <c r="J10740" s="545"/>
      <c r="O10740" s="578"/>
      <c r="P10740" s="547"/>
      <c r="Q10740" s="547"/>
      <c r="R10740" s="547"/>
    </row>
    <row r="10741" spans="6:18" s="577" customFormat="1">
      <c r="F10741" s="545"/>
      <c r="H10741" s="545"/>
      <c r="J10741" s="545"/>
      <c r="O10741" s="578"/>
      <c r="P10741" s="547"/>
      <c r="Q10741" s="547"/>
      <c r="R10741" s="547"/>
    </row>
    <row r="10742" spans="6:18" s="577" customFormat="1">
      <c r="F10742" s="545"/>
      <c r="H10742" s="545"/>
      <c r="J10742" s="545"/>
      <c r="O10742" s="578"/>
      <c r="P10742" s="547"/>
      <c r="Q10742" s="547"/>
      <c r="R10742" s="547"/>
    </row>
    <row r="10743" spans="6:18" s="577" customFormat="1">
      <c r="F10743" s="545"/>
      <c r="H10743" s="545"/>
      <c r="J10743" s="545"/>
      <c r="O10743" s="578"/>
      <c r="P10743" s="547"/>
      <c r="Q10743" s="547"/>
      <c r="R10743" s="547"/>
    </row>
    <row r="10744" spans="6:18" s="577" customFormat="1">
      <c r="F10744" s="545"/>
      <c r="H10744" s="545"/>
      <c r="J10744" s="545"/>
      <c r="O10744" s="578"/>
      <c r="P10744" s="547"/>
      <c r="Q10744" s="547"/>
      <c r="R10744" s="547"/>
    </row>
    <row r="10745" spans="6:18" s="577" customFormat="1">
      <c r="F10745" s="545"/>
      <c r="H10745" s="545"/>
      <c r="J10745" s="545"/>
      <c r="O10745" s="578"/>
      <c r="P10745" s="547"/>
      <c r="Q10745" s="547"/>
      <c r="R10745" s="547"/>
    </row>
    <row r="10746" spans="6:18" s="577" customFormat="1">
      <c r="F10746" s="545"/>
      <c r="H10746" s="545"/>
      <c r="J10746" s="545"/>
      <c r="O10746" s="578"/>
      <c r="P10746" s="547"/>
      <c r="Q10746" s="547"/>
      <c r="R10746" s="547"/>
    </row>
    <row r="10747" spans="6:18" s="577" customFormat="1">
      <c r="F10747" s="545"/>
      <c r="H10747" s="545"/>
      <c r="J10747" s="545"/>
      <c r="O10747" s="578"/>
      <c r="P10747" s="547"/>
      <c r="Q10747" s="547"/>
      <c r="R10747" s="547"/>
    </row>
    <row r="10748" spans="6:18" s="577" customFormat="1">
      <c r="F10748" s="545"/>
      <c r="H10748" s="545"/>
      <c r="J10748" s="545"/>
      <c r="O10748" s="578"/>
      <c r="P10748" s="547"/>
      <c r="Q10748" s="547"/>
      <c r="R10748" s="547"/>
    </row>
    <row r="10749" spans="6:18" s="577" customFormat="1">
      <c r="F10749" s="545"/>
      <c r="H10749" s="545"/>
      <c r="J10749" s="545"/>
      <c r="O10749" s="578"/>
      <c r="P10749" s="547"/>
      <c r="Q10749" s="547"/>
      <c r="R10749" s="547"/>
    </row>
    <row r="10750" spans="6:18" s="577" customFormat="1">
      <c r="F10750" s="545"/>
      <c r="H10750" s="545"/>
      <c r="J10750" s="545"/>
      <c r="O10750" s="578"/>
      <c r="P10750" s="547"/>
      <c r="Q10750" s="547"/>
      <c r="R10750" s="547"/>
    </row>
    <row r="10751" spans="6:18" s="577" customFormat="1">
      <c r="F10751" s="545"/>
      <c r="H10751" s="545"/>
      <c r="J10751" s="545"/>
      <c r="O10751" s="578"/>
      <c r="P10751" s="547"/>
      <c r="Q10751" s="547"/>
      <c r="R10751" s="547"/>
    </row>
    <row r="10752" spans="6:18" s="577" customFormat="1">
      <c r="F10752" s="545"/>
      <c r="H10752" s="545"/>
      <c r="J10752" s="545"/>
      <c r="O10752" s="578"/>
      <c r="P10752" s="547"/>
      <c r="Q10752" s="547"/>
      <c r="R10752" s="547"/>
    </row>
    <row r="10753" spans="6:18" s="577" customFormat="1">
      <c r="F10753" s="545"/>
      <c r="H10753" s="545"/>
      <c r="J10753" s="545"/>
      <c r="O10753" s="578"/>
      <c r="P10753" s="547"/>
      <c r="Q10753" s="547"/>
      <c r="R10753" s="547"/>
    </row>
    <row r="10754" spans="6:18" s="577" customFormat="1">
      <c r="F10754" s="545"/>
      <c r="H10754" s="545"/>
      <c r="J10754" s="545"/>
      <c r="O10754" s="578"/>
      <c r="P10754" s="547"/>
      <c r="Q10754" s="547"/>
      <c r="R10754" s="547"/>
    </row>
    <row r="10755" spans="6:18" s="577" customFormat="1">
      <c r="F10755" s="545"/>
      <c r="H10755" s="545"/>
      <c r="J10755" s="545"/>
      <c r="O10755" s="578"/>
      <c r="P10755" s="547"/>
      <c r="Q10755" s="547"/>
      <c r="R10755" s="547"/>
    </row>
    <row r="10756" spans="6:18" s="577" customFormat="1">
      <c r="F10756" s="545"/>
      <c r="H10756" s="545"/>
      <c r="J10756" s="545"/>
      <c r="O10756" s="578"/>
      <c r="P10756" s="547"/>
      <c r="Q10756" s="547"/>
      <c r="R10756" s="547"/>
    </row>
    <row r="10757" spans="6:18" s="577" customFormat="1">
      <c r="F10757" s="545"/>
      <c r="H10757" s="545"/>
      <c r="J10757" s="545"/>
      <c r="O10757" s="578"/>
      <c r="P10757" s="547"/>
      <c r="Q10757" s="547"/>
      <c r="R10757" s="547"/>
    </row>
    <row r="10758" spans="6:18" s="577" customFormat="1">
      <c r="F10758" s="545"/>
      <c r="H10758" s="545"/>
      <c r="J10758" s="545"/>
      <c r="O10758" s="578"/>
      <c r="P10758" s="547"/>
      <c r="Q10758" s="547"/>
      <c r="R10758" s="547"/>
    </row>
    <row r="10759" spans="6:18" s="577" customFormat="1">
      <c r="F10759" s="545"/>
      <c r="H10759" s="545"/>
      <c r="J10759" s="545"/>
      <c r="O10759" s="578"/>
      <c r="P10759" s="547"/>
      <c r="Q10759" s="547"/>
      <c r="R10759" s="547"/>
    </row>
    <row r="10760" spans="6:18" s="577" customFormat="1">
      <c r="F10760" s="545"/>
      <c r="H10760" s="545"/>
      <c r="J10760" s="545"/>
      <c r="O10760" s="578"/>
      <c r="P10760" s="547"/>
      <c r="Q10760" s="547"/>
      <c r="R10760" s="547"/>
    </row>
    <row r="10761" spans="6:18" s="577" customFormat="1">
      <c r="F10761" s="545"/>
      <c r="H10761" s="545"/>
      <c r="J10761" s="545"/>
      <c r="O10761" s="578"/>
      <c r="P10761" s="547"/>
      <c r="Q10761" s="547"/>
      <c r="R10761" s="547"/>
    </row>
    <row r="10762" spans="6:18" s="577" customFormat="1">
      <c r="F10762" s="545"/>
      <c r="H10762" s="545"/>
      <c r="J10762" s="545"/>
      <c r="O10762" s="578"/>
      <c r="P10762" s="547"/>
      <c r="Q10762" s="547"/>
      <c r="R10762" s="547"/>
    </row>
    <row r="10763" spans="6:18" s="577" customFormat="1">
      <c r="F10763" s="545"/>
      <c r="H10763" s="545"/>
      <c r="J10763" s="545"/>
      <c r="O10763" s="578"/>
      <c r="P10763" s="547"/>
      <c r="Q10763" s="547"/>
      <c r="R10763" s="547"/>
    </row>
    <row r="10764" spans="6:18" s="577" customFormat="1">
      <c r="F10764" s="545"/>
      <c r="H10764" s="545"/>
      <c r="J10764" s="545"/>
      <c r="O10764" s="578"/>
      <c r="P10764" s="547"/>
      <c r="Q10764" s="547"/>
      <c r="R10764" s="547"/>
    </row>
    <row r="10765" spans="6:18" s="577" customFormat="1">
      <c r="F10765" s="545"/>
      <c r="H10765" s="545"/>
      <c r="J10765" s="545"/>
      <c r="O10765" s="578"/>
      <c r="P10765" s="547"/>
      <c r="Q10765" s="547"/>
      <c r="R10765" s="547"/>
    </row>
    <row r="10766" spans="6:18" s="577" customFormat="1">
      <c r="F10766" s="545"/>
      <c r="H10766" s="545"/>
      <c r="J10766" s="545"/>
      <c r="O10766" s="578"/>
      <c r="P10766" s="547"/>
      <c r="Q10766" s="547"/>
      <c r="R10766" s="547"/>
    </row>
    <row r="10767" spans="6:18" s="577" customFormat="1">
      <c r="F10767" s="545"/>
      <c r="H10767" s="545"/>
      <c r="J10767" s="545"/>
      <c r="O10767" s="578"/>
      <c r="P10767" s="547"/>
      <c r="Q10767" s="547"/>
      <c r="R10767" s="547"/>
    </row>
    <row r="10768" spans="6:18" s="577" customFormat="1">
      <c r="F10768" s="545"/>
      <c r="H10768" s="545"/>
      <c r="J10768" s="545"/>
      <c r="O10768" s="578"/>
      <c r="P10768" s="547"/>
      <c r="Q10768" s="547"/>
      <c r="R10768" s="547"/>
    </row>
    <row r="10769" spans="6:18" s="577" customFormat="1">
      <c r="F10769" s="545"/>
      <c r="H10769" s="545"/>
      <c r="J10769" s="545"/>
      <c r="O10769" s="578"/>
      <c r="P10769" s="547"/>
      <c r="Q10769" s="547"/>
      <c r="R10769" s="547"/>
    </row>
    <row r="10770" spans="6:18" s="577" customFormat="1">
      <c r="F10770" s="545"/>
      <c r="H10770" s="545"/>
      <c r="J10770" s="545"/>
      <c r="O10770" s="578"/>
      <c r="P10770" s="547"/>
      <c r="Q10770" s="547"/>
      <c r="R10770" s="547"/>
    </row>
    <row r="10771" spans="6:18" s="577" customFormat="1">
      <c r="F10771" s="545"/>
      <c r="H10771" s="545"/>
      <c r="J10771" s="545"/>
      <c r="O10771" s="578"/>
      <c r="P10771" s="547"/>
      <c r="Q10771" s="547"/>
      <c r="R10771" s="547"/>
    </row>
    <row r="10772" spans="6:18" s="577" customFormat="1">
      <c r="F10772" s="545"/>
      <c r="H10772" s="545"/>
      <c r="J10772" s="545"/>
      <c r="O10772" s="578"/>
      <c r="P10772" s="547"/>
      <c r="Q10772" s="547"/>
      <c r="R10772" s="547"/>
    </row>
    <row r="10773" spans="6:18" s="577" customFormat="1">
      <c r="F10773" s="545"/>
      <c r="H10773" s="545"/>
      <c r="J10773" s="545"/>
      <c r="O10773" s="578"/>
      <c r="P10773" s="547"/>
      <c r="Q10773" s="547"/>
      <c r="R10773" s="547"/>
    </row>
    <row r="10774" spans="6:18" s="577" customFormat="1">
      <c r="F10774" s="545"/>
      <c r="H10774" s="545"/>
      <c r="J10774" s="545"/>
      <c r="O10774" s="578"/>
      <c r="P10774" s="547"/>
      <c r="Q10774" s="547"/>
      <c r="R10774" s="547"/>
    </row>
    <row r="10775" spans="6:18" s="577" customFormat="1">
      <c r="F10775" s="545"/>
      <c r="H10775" s="545"/>
      <c r="J10775" s="545"/>
      <c r="O10775" s="578"/>
      <c r="P10775" s="547"/>
      <c r="Q10775" s="547"/>
      <c r="R10775" s="547"/>
    </row>
    <row r="10776" spans="6:18" s="577" customFormat="1">
      <c r="F10776" s="545"/>
      <c r="H10776" s="545"/>
      <c r="J10776" s="545"/>
      <c r="O10776" s="578"/>
      <c r="P10776" s="547"/>
      <c r="Q10776" s="547"/>
      <c r="R10776" s="547"/>
    </row>
    <row r="10777" spans="6:18" s="577" customFormat="1">
      <c r="F10777" s="545"/>
      <c r="H10777" s="545"/>
      <c r="J10777" s="545"/>
      <c r="O10777" s="578"/>
      <c r="P10777" s="547"/>
      <c r="Q10777" s="547"/>
      <c r="R10777" s="547"/>
    </row>
    <row r="10778" spans="6:18" s="577" customFormat="1">
      <c r="F10778" s="545"/>
      <c r="H10778" s="545"/>
      <c r="J10778" s="545"/>
      <c r="O10778" s="578"/>
      <c r="P10778" s="547"/>
      <c r="Q10778" s="547"/>
      <c r="R10778" s="547"/>
    </row>
    <row r="10779" spans="6:18" s="577" customFormat="1">
      <c r="F10779" s="545"/>
      <c r="H10779" s="545"/>
      <c r="J10779" s="545"/>
      <c r="O10779" s="578"/>
      <c r="P10779" s="547"/>
      <c r="Q10779" s="547"/>
      <c r="R10779" s="547"/>
    </row>
    <row r="10780" spans="6:18" s="577" customFormat="1">
      <c r="F10780" s="545"/>
      <c r="H10780" s="545"/>
      <c r="J10780" s="545"/>
      <c r="O10780" s="578"/>
      <c r="P10780" s="547"/>
      <c r="Q10780" s="547"/>
      <c r="R10780" s="547"/>
    </row>
    <row r="10781" spans="6:18" s="577" customFormat="1">
      <c r="F10781" s="545"/>
      <c r="H10781" s="545"/>
      <c r="J10781" s="545"/>
      <c r="O10781" s="578"/>
      <c r="P10781" s="547"/>
      <c r="Q10781" s="547"/>
      <c r="R10781" s="547"/>
    </row>
    <row r="10782" spans="6:18" s="577" customFormat="1">
      <c r="F10782" s="545"/>
      <c r="H10782" s="545"/>
      <c r="J10782" s="545"/>
      <c r="O10782" s="578"/>
      <c r="P10782" s="547"/>
      <c r="Q10782" s="547"/>
      <c r="R10782" s="547"/>
    </row>
    <row r="10783" spans="6:18" s="577" customFormat="1">
      <c r="F10783" s="545"/>
      <c r="H10783" s="545"/>
      <c r="J10783" s="545"/>
      <c r="O10783" s="578"/>
      <c r="P10783" s="547"/>
      <c r="Q10783" s="547"/>
      <c r="R10783" s="547"/>
    </row>
    <row r="10784" spans="6:18" s="577" customFormat="1">
      <c r="F10784" s="545"/>
      <c r="H10784" s="545"/>
      <c r="J10784" s="545"/>
      <c r="O10784" s="578"/>
      <c r="P10784" s="547"/>
      <c r="Q10784" s="547"/>
      <c r="R10784" s="547"/>
    </row>
    <row r="10785" spans="6:18" s="577" customFormat="1">
      <c r="F10785" s="545"/>
      <c r="H10785" s="545"/>
      <c r="J10785" s="545"/>
      <c r="O10785" s="578"/>
      <c r="P10785" s="547"/>
      <c r="Q10785" s="547"/>
      <c r="R10785" s="547"/>
    </row>
    <row r="10786" spans="6:18" s="577" customFormat="1">
      <c r="F10786" s="545"/>
      <c r="H10786" s="545"/>
      <c r="J10786" s="545"/>
      <c r="O10786" s="578"/>
      <c r="P10786" s="547"/>
      <c r="Q10786" s="547"/>
      <c r="R10786" s="547"/>
    </row>
    <row r="10787" spans="6:18" s="577" customFormat="1">
      <c r="F10787" s="545"/>
      <c r="H10787" s="545"/>
      <c r="J10787" s="545"/>
      <c r="O10787" s="578"/>
      <c r="P10787" s="547"/>
      <c r="Q10787" s="547"/>
      <c r="R10787" s="547"/>
    </row>
    <row r="10788" spans="6:18" s="577" customFormat="1">
      <c r="F10788" s="545"/>
      <c r="H10788" s="545"/>
      <c r="J10788" s="545"/>
      <c r="O10788" s="578"/>
      <c r="P10788" s="547"/>
      <c r="Q10788" s="547"/>
      <c r="R10788" s="547"/>
    </row>
    <row r="10789" spans="6:18" s="577" customFormat="1">
      <c r="F10789" s="545"/>
      <c r="H10789" s="545"/>
      <c r="J10789" s="545"/>
      <c r="O10789" s="578"/>
      <c r="P10789" s="547"/>
      <c r="Q10789" s="547"/>
      <c r="R10789" s="547"/>
    </row>
    <row r="10790" spans="6:18" s="577" customFormat="1">
      <c r="F10790" s="545"/>
      <c r="H10790" s="545"/>
      <c r="J10790" s="545"/>
      <c r="O10790" s="578"/>
      <c r="P10790" s="547"/>
      <c r="Q10790" s="547"/>
      <c r="R10790" s="547"/>
    </row>
    <row r="10791" spans="6:18" s="577" customFormat="1">
      <c r="F10791" s="545"/>
      <c r="H10791" s="545"/>
      <c r="J10791" s="545"/>
      <c r="O10791" s="578"/>
      <c r="P10791" s="547"/>
      <c r="Q10791" s="547"/>
      <c r="R10791" s="547"/>
    </row>
    <row r="10792" spans="6:18" s="577" customFormat="1">
      <c r="F10792" s="545"/>
      <c r="H10792" s="545"/>
      <c r="J10792" s="545"/>
      <c r="O10792" s="578"/>
      <c r="P10792" s="547"/>
      <c r="Q10792" s="547"/>
      <c r="R10792" s="547"/>
    </row>
    <row r="10793" spans="6:18" s="577" customFormat="1">
      <c r="F10793" s="545"/>
      <c r="H10793" s="545"/>
      <c r="J10793" s="545"/>
      <c r="O10793" s="578"/>
      <c r="P10793" s="547"/>
      <c r="Q10793" s="547"/>
      <c r="R10793" s="547"/>
    </row>
    <row r="10794" spans="6:18" s="577" customFormat="1">
      <c r="F10794" s="545"/>
      <c r="H10794" s="545"/>
      <c r="J10794" s="545"/>
      <c r="O10794" s="578"/>
      <c r="P10794" s="547"/>
      <c r="Q10794" s="547"/>
      <c r="R10794" s="547"/>
    </row>
    <row r="10795" spans="6:18" s="577" customFormat="1">
      <c r="F10795" s="545"/>
      <c r="H10795" s="545"/>
      <c r="J10795" s="545"/>
      <c r="O10795" s="578"/>
      <c r="P10795" s="547"/>
      <c r="Q10795" s="547"/>
      <c r="R10795" s="547"/>
    </row>
    <row r="10796" spans="6:18" s="577" customFormat="1">
      <c r="F10796" s="545"/>
      <c r="H10796" s="545"/>
      <c r="J10796" s="545"/>
      <c r="O10796" s="578"/>
      <c r="P10796" s="547"/>
      <c r="Q10796" s="547"/>
      <c r="R10796" s="547"/>
    </row>
    <row r="10797" spans="6:18" s="577" customFormat="1">
      <c r="F10797" s="545"/>
      <c r="H10797" s="545"/>
      <c r="J10797" s="545"/>
      <c r="O10797" s="578"/>
      <c r="P10797" s="547"/>
      <c r="Q10797" s="547"/>
      <c r="R10797" s="547"/>
    </row>
    <row r="10798" spans="6:18" s="577" customFormat="1">
      <c r="F10798" s="545"/>
      <c r="H10798" s="545"/>
      <c r="J10798" s="545"/>
      <c r="O10798" s="578"/>
      <c r="P10798" s="547"/>
      <c r="Q10798" s="547"/>
      <c r="R10798" s="547"/>
    </row>
    <row r="10799" spans="6:18" s="577" customFormat="1">
      <c r="F10799" s="545"/>
      <c r="H10799" s="545"/>
      <c r="J10799" s="545"/>
      <c r="O10799" s="578"/>
      <c r="P10799" s="547"/>
      <c r="Q10799" s="547"/>
      <c r="R10799" s="547"/>
    </row>
    <row r="10800" spans="6:18" s="577" customFormat="1">
      <c r="F10800" s="545"/>
      <c r="H10800" s="545"/>
      <c r="J10800" s="545"/>
      <c r="O10800" s="578"/>
      <c r="P10800" s="547"/>
      <c r="Q10800" s="547"/>
      <c r="R10800" s="547"/>
    </row>
    <row r="10801" spans="6:18" s="577" customFormat="1">
      <c r="F10801" s="545"/>
      <c r="H10801" s="545"/>
      <c r="J10801" s="545"/>
      <c r="O10801" s="578"/>
      <c r="P10801" s="547"/>
      <c r="Q10801" s="547"/>
      <c r="R10801" s="547"/>
    </row>
    <row r="10802" spans="6:18" s="577" customFormat="1">
      <c r="F10802" s="545"/>
      <c r="H10802" s="545"/>
      <c r="J10802" s="545"/>
      <c r="O10802" s="578"/>
      <c r="P10802" s="547"/>
      <c r="Q10802" s="547"/>
      <c r="R10802" s="547"/>
    </row>
    <row r="10803" spans="6:18" s="577" customFormat="1">
      <c r="F10803" s="545"/>
      <c r="H10803" s="545"/>
      <c r="J10803" s="545"/>
      <c r="O10803" s="578"/>
      <c r="P10803" s="547"/>
      <c r="Q10803" s="547"/>
      <c r="R10803" s="547"/>
    </row>
    <row r="10804" spans="6:18" s="577" customFormat="1">
      <c r="F10804" s="545"/>
      <c r="H10804" s="545"/>
      <c r="J10804" s="545"/>
      <c r="O10804" s="578"/>
      <c r="P10804" s="547"/>
      <c r="Q10804" s="547"/>
      <c r="R10804" s="547"/>
    </row>
    <row r="10805" spans="6:18" s="577" customFormat="1">
      <c r="F10805" s="545"/>
      <c r="H10805" s="545"/>
      <c r="J10805" s="545"/>
      <c r="O10805" s="578"/>
      <c r="P10805" s="547"/>
      <c r="Q10805" s="547"/>
      <c r="R10805" s="547"/>
    </row>
    <row r="10806" spans="6:18" s="577" customFormat="1">
      <c r="F10806" s="545"/>
      <c r="H10806" s="545"/>
      <c r="J10806" s="545"/>
      <c r="O10806" s="578"/>
      <c r="P10806" s="547"/>
      <c r="Q10806" s="547"/>
      <c r="R10806" s="547"/>
    </row>
    <row r="10807" spans="6:18" s="577" customFormat="1">
      <c r="F10807" s="545"/>
      <c r="H10807" s="545"/>
      <c r="J10807" s="545"/>
      <c r="O10807" s="578"/>
      <c r="P10807" s="547"/>
      <c r="Q10807" s="547"/>
      <c r="R10807" s="547"/>
    </row>
    <row r="10808" spans="6:18" s="577" customFormat="1">
      <c r="F10808" s="545"/>
      <c r="H10808" s="545"/>
      <c r="J10808" s="545"/>
      <c r="O10808" s="578"/>
      <c r="P10808" s="547"/>
      <c r="Q10808" s="547"/>
      <c r="R10808" s="547"/>
    </row>
    <row r="10809" spans="6:18" s="577" customFormat="1">
      <c r="F10809" s="545"/>
      <c r="H10809" s="545"/>
      <c r="J10809" s="545"/>
      <c r="O10809" s="578"/>
      <c r="P10809" s="547"/>
      <c r="Q10809" s="547"/>
      <c r="R10809" s="547"/>
    </row>
    <row r="10810" spans="6:18" s="577" customFormat="1">
      <c r="F10810" s="545"/>
      <c r="H10810" s="545"/>
      <c r="J10810" s="545"/>
      <c r="O10810" s="578"/>
      <c r="P10810" s="547"/>
      <c r="Q10810" s="547"/>
      <c r="R10810" s="547"/>
    </row>
    <row r="10811" spans="6:18" s="577" customFormat="1">
      <c r="F10811" s="545"/>
      <c r="H10811" s="545"/>
      <c r="J10811" s="545"/>
      <c r="O10811" s="578"/>
      <c r="P10811" s="547"/>
      <c r="Q10811" s="547"/>
      <c r="R10811" s="547"/>
    </row>
    <row r="10812" spans="6:18" s="577" customFormat="1">
      <c r="F10812" s="545"/>
      <c r="H10812" s="545"/>
      <c r="J10812" s="545"/>
      <c r="O10812" s="578"/>
      <c r="P10812" s="547"/>
      <c r="Q10812" s="547"/>
      <c r="R10812" s="547"/>
    </row>
    <row r="10813" spans="6:18" s="577" customFormat="1">
      <c r="F10813" s="545"/>
      <c r="H10813" s="545"/>
      <c r="J10813" s="545"/>
      <c r="O10813" s="578"/>
      <c r="P10813" s="547"/>
      <c r="Q10813" s="547"/>
      <c r="R10813" s="547"/>
    </row>
    <row r="10814" spans="6:18" s="577" customFormat="1">
      <c r="F10814" s="545"/>
      <c r="H10814" s="545"/>
      <c r="J10814" s="545"/>
      <c r="O10814" s="578"/>
      <c r="P10814" s="547"/>
      <c r="Q10814" s="547"/>
      <c r="R10814" s="547"/>
    </row>
    <row r="10815" spans="6:18" s="577" customFormat="1">
      <c r="F10815" s="545"/>
      <c r="H10815" s="545"/>
      <c r="J10815" s="545"/>
      <c r="O10815" s="578"/>
      <c r="P10815" s="547"/>
      <c r="Q10815" s="547"/>
      <c r="R10815" s="547"/>
    </row>
    <row r="10816" spans="6:18" s="577" customFormat="1">
      <c r="F10816" s="545"/>
      <c r="H10816" s="545"/>
      <c r="J10816" s="545"/>
      <c r="O10816" s="578"/>
      <c r="P10816" s="547"/>
      <c r="Q10816" s="547"/>
      <c r="R10816" s="547"/>
    </row>
    <row r="10817" spans="6:18" s="577" customFormat="1">
      <c r="F10817" s="545"/>
      <c r="H10817" s="545"/>
      <c r="J10817" s="545"/>
      <c r="O10817" s="578"/>
      <c r="P10817" s="547"/>
      <c r="Q10817" s="547"/>
      <c r="R10817" s="547"/>
    </row>
    <row r="10818" spans="6:18" s="577" customFormat="1">
      <c r="F10818" s="545"/>
      <c r="H10818" s="545"/>
      <c r="J10818" s="545"/>
      <c r="O10818" s="578"/>
      <c r="P10818" s="547"/>
      <c r="Q10818" s="547"/>
      <c r="R10818" s="547"/>
    </row>
    <row r="10819" spans="6:18" s="577" customFormat="1">
      <c r="F10819" s="545"/>
      <c r="H10819" s="545"/>
      <c r="J10819" s="545"/>
      <c r="O10819" s="578"/>
      <c r="P10819" s="547"/>
      <c r="Q10819" s="547"/>
      <c r="R10819" s="547"/>
    </row>
    <row r="10820" spans="6:18" s="577" customFormat="1">
      <c r="F10820" s="545"/>
      <c r="H10820" s="545"/>
      <c r="J10820" s="545"/>
      <c r="O10820" s="578"/>
      <c r="P10820" s="547"/>
      <c r="Q10820" s="547"/>
      <c r="R10820" s="547"/>
    </row>
    <row r="10821" spans="6:18" s="577" customFormat="1">
      <c r="F10821" s="545"/>
      <c r="H10821" s="545"/>
      <c r="J10821" s="545"/>
      <c r="O10821" s="578"/>
      <c r="P10821" s="547"/>
      <c r="Q10821" s="547"/>
      <c r="R10821" s="547"/>
    </row>
    <row r="10822" spans="6:18" s="577" customFormat="1">
      <c r="F10822" s="545"/>
      <c r="H10822" s="545"/>
      <c r="J10822" s="545"/>
      <c r="O10822" s="578"/>
      <c r="P10822" s="547"/>
      <c r="Q10822" s="547"/>
      <c r="R10822" s="547"/>
    </row>
    <row r="10823" spans="6:18" s="577" customFormat="1">
      <c r="F10823" s="545"/>
      <c r="H10823" s="545"/>
      <c r="J10823" s="545"/>
      <c r="O10823" s="578"/>
      <c r="P10823" s="547"/>
      <c r="Q10823" s="547"/>
      <c r="R10823" s="547"/>
    </row>
    <row r="10824" spans="6:18" s="577" customFormat="1">
      <c r="F10824" s="545"/>
      <c r="H10824" s="545"/>
      <c r="J10824" s="545"/>
      <c r="O10824" s="578"/>
      <c r="P10824" s="547"/>
      <c r="Q10824" s="547"/>
      <c r="R10824" s="547"/>
    </row>
    <row r="10825" spans="6:18" s="577" customFormat="1">
      <c r="F10825" s="545"/>
      <c r="H10825" s="545"/>
      <c r="J10825" s="545"/>
      <c r="O10825" s="578"/>
      <c r="P10825" s="547"/>
      <c r="Q10825" s="547"/>
      <c r="R10825" s="547"/>
    </row>
    <row r="10826" spans="6:18" s="577" customFormat="1">
      <c r="F10826" s="545"/>
      <c r="H10826" s="545"/>
      <c r="J10826" s="545"/>
      <c r="O10826" s="578"/>
      <c r="P10826" s="547"/>
      <c r="Q10826" s="547"/>
      <c r="R10826" s="547"/>
    </row>
    <row r="10827" spans="6:18" s="577" customFormat="1">
      <c r="F10827" s="545"/>
      <c r="H10827" s="545"/>
      <c r="J10827" s="545"/>
      <c r="O10827" s="578"/>
      <c r="P10827" s="547"/>
      <c r="Q10827" s="547"/>
      <c r="R10827" s="547"/>
    </row>
    <row r="10828" spans="6:18" s="577" customFormat="1">
      <c r="F10828" s="545"/>
      <c r="H10828" s="545"/>
      <c r="J10828" s="545"/>
      <c r="O10828" s="578"/>
      <c r="P10828" s="547"/>
      <c r="Q10828" s="547"/>
      <c r="R10828" s="547"/>
    </row>
    <row r="10829" spans="6:18" s="577" customFormat="1">
      <c r="F10829" s="545"/>
      <c r="H10829" s="545"/>
      <c r="J10829" s="545"/>
      <c r="O10829" s="578"/>
      <c r="P10829" s="547"/>
      <c r="Q10829" s="547"/>
      <c r="R10829" s="547"/>
    </row>
    <row r="10830" spans="6:18" s="577" customFormat="1">
      <c r="F10830" s="545"/>
      <c r="H10830" s="545"/>
      <c r="J10830" s="545"/>
      <c r="O10830" s="578"/>
      <c r="P10830" s="547"/>
      <c r="Q10830" s="547"/>
      <c r="R10830" s="547"/>
    </row>
    <row r="10831" spans="6:18" s="577" customFormat="1">
      <c r="F10831" s="545"/>
      <c r="H10831" s="545"/>
      <c r="J10831" s="545"/>
      <c r="O10831" s="578"/>
      <c r="P10831" s="547"/>
      <c r="Q10831" s="547"/>
      <c r="R10831" s="547"/>
    </row>
    <row r="10832" spans="6:18" s="577" customFormat="1">
      <c r="F10832" s="545"/>
      <c r="H10832" s="545"/>
      <c r="J10832" s="545"/>
      <c r="O10832" s="578"/>
      <c r="P10832" s="547"/>
      <c r="Q10832" s="547"/>
      <c r="R10832" s="547"/>
    </row>
    <row r="10833" spans="6:18" s="577" customFormat="1">
      <c r="F10833" s="545"/>
      <c r="H10833" s="545"/>
      <c r="J10833" s="545"/>
      <c r="O10833" s="578"/>
      <c r="P10833" s="547"/>
      <c r="Q10833" s="547"/>
      <c r="R10833" s="547"/>
    </row>
    <row r="10834" spans="6:18" s="577" customFormat="1">
      <c r="F10834" s="545"/>
      <c r="H10834" s="545"/>
      <c r="J10834" s="545"/>
      <c r="O10834" s="578"/>
      <c r="P10834" s="547"/>
      <c r="Q10834" s="547"/>
      <c r="R10834" s="547"/>
    </row>
    <row r="10835" spans="6:18" s="577" customFormat="1">
      <c r="F10835" s="545"/>
      <c r="H10835" s="545"/>
      <c r="J10835" s="545"/>
      <c r="O10835" s="578"/>
      <c r="P10835" s="547"/>
      <c r="Q10835" s="547"/>
      <c r="R10835" s="547"/>
    </row>
    <row r="10836" spans="6:18" s="577" customFormat="1">
      <c r="F10836" s="545"/>
      <c r="H10836" s="545"/>
      <c r="J10836" s="545"/>
      <c r="O10836" s="578"/>
      <c r="P10836" s="547"/>
      <c r="Q10836" s="547"/>
      <c r="R10836" s="547"/>
    </row>
    <row r="10837" spans="6:18" s="577" customFormat="1">
      <c r="F10837" s="545"/>
      <c r="H10837" s="545"/>
      <c r="J10837" s="545"/>
      <c r="O10837" s="578"/>
      <c r="P10837" s="547"/>
      <c r="Q10837" s="547"/>
      <c r="R10837" s="547"/>
    </row>
    <row r="10838" spans="6:18" s="577" customFormat="1">
      <c r="F10838" s="545"/>
      <c r="H10838" s="545"/>
      <c r="J10838" s="545"/>
      <c r="O10838" s="578"/>
      <c r="P10838" s="547"/>
      <c r="Q10838" s="547"/>
      <c r="R10838" s="547"/>
    </row>
    <row r="10839" spans="6:18" s="577" customFormat="1">
      <c r="F10839" s="545"/>
      <c r="H10839" s="545"/>
      <c r="J10839" s="545"/>
      <c r="O10839" s="578"/>
      <c r="P10839" s="547"/>
      <c r="Q10839" s="547"/>
      <c r="R10839" s="547"/>
    </row>
    <row r="10840" spans="6:18" s="577" customFormat="1">
      <c r="F10840" s="545"/>
      <c r="H10840" s="545"/>
      <c r="J10840" s="545"/>
      <c r="O10840" s="578"/>
      <c r="P10840" s="547"/>
      <c r="Q10840" s="547"/>
      <c r="R10840" s="547"/>
    </row>
    <row r="10841" spans="6:18" s="577" customFormat="1">
      <c r="F10841" s="545"/>
      <c r="H10841" s="545"/>
      <c r="J10841" s="545"/>
      <c r="O10841" s="578"/>
      <c r="P10841" s="547"/>
      <c r="Q10841" s="547"/>
      <c r="R10841" s="547"/>
    </row>
    <row r="10842" spans="6:18" s="577" customFormat="1">
      <c r="F10842" s="545"/>
      <c r="H10842" s="545"/>
      <c r="J10842" s="545"/>
      <c r="O10842" s="578"/>
      <c r="P10842" s="547"/>
      <c r="Q10842" s="547"/>
      <c r="R10842" s="547"/>
    </row>
    <row r="10843" spans="6:18" s="577" customFormat="1">
      <c r="F10843" s="545"/>
      <c r="H10843" s="545"/>
      <c r="J10843" s="545"/>
      <c r="O10843" s="578"/>
      <c r="P10843" s="547"/>
      <c r="Q10843" s="547"/>
      <c r="R10843" s="547"/>
    </row>
    <row r="10844" spans="6:18" s="577" customFormat="1">
      <c r="F10844" s="545"/>
      <c r="H10844" s="545"/>
      <c r="J10844" s="545"/>
      <c r="O10844" s="578"/>
      <c r="P10844" s="547"/>
      <c r="Q10844" s="547"/>
      <c r="R10844" s="547"/>
    </row>
    <row r="10845" spans="6:18" s="577" customFormat="1">
      <c r="F10845" s="545"/>
      <c r="H10845" s="545"/>
      <c r="J10845" s="545"/>
      <c r="O10845" s="578"/>
      <c r="P10845" s="547"/>
      <c r="Q10845" s="547"/>
      <c r="R10845" s="547"/>
    </row>
    <row r="10846" spans="6:18" s="577" customFormat="1">
      <c r="F10846" s="545"/>
      <c r="H10846" s="545"/>
      <c r="J10846" s="545"/>
      <c r="O10846" s="578"/>
      <c r="P10846" s="547"/>
      <c r="Q10846" s="547"/>
      <c r="R10846" s="547"/>
    </row>
    <row r="10847" spans="6:18" s="577" customFormat="1">
      <c r="F10847" s="545"/>
      <c r="H10847" s="545"/>
      <c r="J10847" s="545"/>
      <c r="O10847" s="578"/>
      <c r="P10847" s="547"/>
      <c r="Q10847" s="547"/>
      <c r="R10847" s="547"/>
    </row>
    <row r="10848" spans="6:18" s="577" customFormat="1">
      <c r="F10848" s="545"/>
      <c r="H10848" s="545"/>
      <c r="J10848" s="545"/>
      <c r="O10848" s="578"/>
      <c r="P10848" s="547"/>
      <c r="Q10848" s="547"/>
      <c r="R10848" s="547"/>
    </row>
    <row r="10849" spans="6:18" s="577" customFormat="1">
      <c r="F10849" s="545"/>
      <c r="H10849" s="545"/>
      <c r="J10849" s="545"/>
      <c r="O10849" s="578"/>
      <c r="P10849" s="547"/>
      <c r="Q10849" s="547"/>
      <c r="R10849" s="547"/>
    </row>
    <row r="10850" spans="6:18" s="577" customFormat="1">
      <c r="F10850" s="545"/>
      <c r="H10850" s="545"/>
      <c r="J10850" s="545"/>
      <c r="O10850" s="578"/>
      <c r="P10850" s="547"/>
      <c r="Q10850" s="547"/>
      <c r="R10850" s="547"/>
    </row>
    <row r="10851" spans="6:18" s="577" customFormat="1">
      <c r="F10851" s="545"/>
      <c r="H10851" s="545"/>
      <c r="J10851" s="545"/>
      <c r="O10851" s="578"/>
      <c r="P10851" s="547"/>
      <c r="Q10851" s="547"/>
      <c r="R10851" s="547"/>
    </row>
    <row r="10852" spans="6:18" s="577" customFormat="1">
      <c r="F10852" s="545"/>
      <c r="H10852" s="545"/>
      <c r="J10852" s="545"/>
      <c r="O10852" s="578"/>
      <c r="P10852" s="547"/>
      <c r="Q10852" s="547"/>
      <c r="R10852" s="547"/>
    </row>
    <row r="10853" spans="6:18" s="577" customFormat="1">
      <c r="F10853" s="545"/>
      <c r="H10853" s="545"/>
      <c r="J10853" s="545"/>
      <c r="O10853" s="578"/>
      <c r="P10853" s="547"/>
      <c r="Q10853" s="547"/>
      <c r="R10853" s="547"/>
    </row>
    <row r="10854" spans="6:18" s="577" customFormat="1">
      <c r="F10854" s="545"/>
      <c r="H10854" s="545"/>
      <c r="J10854" s="545"/>
      <c r="O10854" s="578"/>
      <c r="P10854" s="547"/>
      <c r="Q10854" s="547"/>
      <c r="R10854" s="547"/>
    </row>
    <row r="10855" spans="6:18" s="577" customFormat="1">
      <c r="F10855" s="545"/>
      <c r="H10855" s="545"/>
      <c r="J10855" s="545"/>
      <c r="O10855" s="578"/>
      <c r="P10855" s="547"/>
      <c r="Q10855" s="547"/>
      <c r="R10855" s="547"/>
    </row>
    <row r="10856" spans="6:18" s="577" customFormat="1">
      <c r="F10856" s="545"/>
      <c r="H10856" s="545"/>
      <c r="J10856" s="545"/>
      <c r="O10856" s="578"/>
      <c r="P10856" s="547"/>
      <c r="Q10856" s="547"/>
      <c r="R10856" s="547"/>
    </row>
    <row r="10857" spans="6:18" s="577" customFormat="1">
      <c r="F10857" s="545"/>
      <c r="H10857" s="545"/>
      <c r="J10857" s="545"/>
      <c r="O10857" s="578"/>
      <c r="P10857" s="547"/>
      <c r="Q10857" s="547"/>
      <c r="R10857" s="547"/>
    </row>
    <row r="10858" spans="6:18" s="577" customFormat="1">
      <c r="F10858" s="545"/>
      <c r="H10858" s="545"/>
      <c r="J10858" s="545"/>
      <c r="O10858" s="578"/>
      <c r="P10858" s="547"/>
      <c r="Q10858" s="547"/>
      <c r="R10858" s="547"/>
    </row>
    <row r="10859" spans="6:18" s="577" customFormat="1">
      <c r="F10859" s="545"/>
      <c r="H10859" s="545"/>
      <c r="J10859" s="545"/>
      <c r="O10859" s="578"/>
      <c r="P10859" s="547"/>
      <c r="Q10859" s="547"/>
      <c r="R10859" s="547"/>
    </row>
    <row r="10860" spans="6:18" s="577" customFormat="1">
      <c r="F10860" s="545"/>
      <c r="H10860" s="545"/>
      <c r="J10860" s="545"/>
      <c r="O10860" s="578"/>
      <c r="P10860" s="547"/>
      <c r="Q10860" s="547"/>
      <c r="R10860" s="547"/>
    </row>
    <row r="10861" spans="6:18" s="577" customFormat="1">
      <c r="F10861" s="545"/>
      <c r="H10861" s="545"/>
      <c r="J10861" s="545"/>
      <c r="O10861" s="578"/>
      <c r="P10861" s="547"/>
      <c r="Q10861" s="547"/>
      <c r="R10861" s="547"/>
    </row>
    <row r="10862" spans="6:18" s="577" customFormat="1">
      <c r="F10862" s="545"/>
      <c r="H10862" s="545"/>
      <c r="J10862" s="545"/>
      <c r="O10862" s="578"/>
      <c r="P10862" s="547"/>
      <c r="Q10862" s="547"/>
      <c r="R10862" s="547"/>
    </row>
    <row r="10863" spans="6:18" s="577" customFormat="1">
      <c r="F10863" s="545"/>
      <c r="H10863" s="545"/>
      <c r="J10863" s="545"/>
      <c r="O10863" s="578"/>
      <c r="P10863" s="547"/>
      <c r="Q10863" s="547"/>
      <c r="R10863" s="547"/>
    </row>
    <row r="10864" spans="6:18" s="577" customFormat="1">
      <c r="F10864" s="545"/>
      <c r="H10864" s="545"/>
      <c r="J10864" s="545"/>
      <c r="O10864" s="578"/>
      <c r="P10864" s="547"/>
      <c r="Q10864" s="547"/>
      <c r="R10864" s="547"/>
    </row>
    <row r="10865" spans="6:18" s="577" customFormat="1">
      <c r="F10865" s="545"/>
      <c r="H10865" s="545"/>
      <c r="J10865" s="545"/>
      <c r="O10865" s="578"/>
      <c r="P10865" s="547"/>
      <c r="Q10865" s="547"/>
      <c r="R10865" s="547"/>
    </row>
    <row r="10866" spans="6:18" s="577" customFormat="1">
      <c r="F10866" s="545"/>
      <c r="H10866" s="545"/>
      <c r="J10866" s="545"/>
      <c r="O10866" s="578"/>
      <c r="P10866" s="547"/>
      <c r="Q10866" s="547"/>
      <c r="R10866" s="547"/>
    </row>
    <row r="10867" spans="6:18" s="577" customFormat="1">
      <c r="F10867" s="545"/>
      <c r="H10867" s="545"/>
      <c r="J10867" s="545"/>
      <c r="O10867" s="578"/>
      <c r="P10867" s="547"/>
      <c r="Q10867" s="547"/>
      <c r="R10867" s="547"/>
    </row>
    <row r="10868" spans="6:18" s="577" customFormat="1">
      <c r="F10868" s="545"/>
      <c r="H10868" s="545"/>
      <c r="J10868" s="545"/>
      <c r="O10868" s="578"/>
      <c r="P10868" s="547"/>
      <c r="Q10868" s="547"/>
      <c r="R10868" s="547"/>
    </row>
    <row r="10869" spans="6:18" s="577" customFormat="1">
      <c r="F10869" s="545"/>
      <c r="H10869" s="545"/>
      <c r="J10869" s="545"/>
      <c r="O10869" s="578"/>
      <c r="P10869" s="547"/>
      <c r="Q10869" s="547"/>
      <c r="R10869" s="547"/>
    </row>
    <row r="10870" spans="6:18" s="577" customFormat="1">
      <c r="F10870" s="545"/>
      <c r="H10870" s="545"/>
      <c r="J10870" s="545"/>
      <c r="O10870" s="578"/>
      <c r="P10870" s="547"/>
      <c r="Q10870" s="547"/>
      <c r="R10870" s="547"/>
    </row>
    <row r="10871" spans="6:18" s="577" customFormat="1">
      <c r="F10871" s="545"/>
      <c r="H10871" s="545"/>
      <c r="J10871" s="545"/>
      <c r="O10871" s="578"/>
      <c r="P10871" s="547"/>
      <c r="Q10871" s="547"/>
      <c r="R10871" s="547"/>
    </row>
    <row r="10872" spans="6:18" s="577" customFormat="1">
      <c r="F10872" s="545"/>
      <c r="H10872" s="545"/>
      <c r="J10872" s="545"/>
      <c r="O10872" s="578"/>
      <c r="P10872" s="547"/>
      <c r="Q10872" s="547"/>
      <c r="R10872" s="547"/>
    </row>
    <row r="10873" spans="6:18" s="577" customFormat="1">
      <c r="F10873" s="545"/>
      <c r="H10873" s="545"/>
      <c r="J10873" s="545"/>
      <c r="O10873" s="578"/>
      <c r="P10873" s="547"/>
      <c r="Q10873" s="547"/>
      <c r="R10873" s="547"/>
    </row>
    <row r="10874" spans="6:18" s="577" customFormat="1">
      <c r="F10874" s="545"/>
      <c r="H10874" s="545"/>
      <c r="J10874" s="545"/>
      <c r="O10874" s="578"/>
      <c r="P10874" s="547"/>
      <c r="Q10874" s="547"/>
      <c r="R10874" s="547"/>
    </row>
    <row r="10875" spans="6:18" s="577" customFormat="1">
      <c r="F10875" s="545"/>
      <c r="H10875" s="545"/>
      <c r="J10875" s="545"/>
      <c r="O10875" s="578"/>
      <c r="P10875" s="547"/>
      <c r="Q10875" s="547"/>
      <c r="R10875" s="547"/>
    </row>
    <row r="10876" spans="6:18" s="577" customFormat="1">
      <c r="F10876" s="545"/>
      <c r="H10876" s="545"/>
      <c r="J10876" s="545"/>
      <c r="O10876" s="578"/>
      <c r="P10876" s="547"/>
      <c r="Q10876" s="547"/>
      <c r="R10876" s="547"/>
    </row>
    <row r="10877" spans="6:18" s="577" customFormat="1">
      <c r="F10877" s="545"/>
      <c r="H10877" s="545"/>
      <c r="J10877" s="545"/>
      <c r="O10877" s="578"/>
      <c r="P10877" s="547"/>
      <c r="Q10877" s="547"/>
      <c r="R10877" s="547"/>
    </row>
    <row r="10878" spans="6:18" s="577" customFormat="1">
      <c r="F10878" s="545"/>
      <c r="H10878" s="545"/>
      <c r="J10878" s="545"/>
      <c r="O10878" s="578"/>
      <c r="P10878" s="547"/>
      <c r="Q10878" s="547"/>
      <c r="R10878" s="547"/>
    </row>
    <row r="10879" spans="6:18" s="577" customFormat="1">
      <c r="F10879" s="545"/>
      <c r="H10879" s="545"/>
      <c r="J10879" s="545"/>
      <c r="O10879" s="578"/>
      <c r="P10879" s="547"/>
      <c r="Q10879" s="547"/>
      <c r="R10879" s="547"/>
    </row>
    <row r="10880" spans="6:18" s="577" customFormat="1">
      <c r="F10880" s="545"/>
      <c r="H10880" s="545"/>
      <c r="J10880" s="545"/>
      <c r="O10880" s="578"/>
      <c r="P10880" s="547"/>
      <c r="Q10880" s="547"/>
      <c r="R10880" s="547"/>
    </row>
    <row r="10881" spans="6:18" s="577" customFormat="1">
      <c r="F10881" s="545"/>
      <c r="H10881" s="545"/>
      <c r="J10881" s="545"/>
      <c r="O10881" s="578"/>
      <c r="P10881" s="547"/>
      <c r="Q10881" s="547"/>
      <c r="R10881" s="547"/>
    </row>
    <row r="10882" spans="6:18" s="577" customFormat="1">
      <c r="F10882" s="545"/>
      <c r="H10882" s="545"/>
      <c r="J10882" s="545"/>
      <c r="O10882" s="578"/>
      <c r="P10882" s="547"/>
      <c r="Q10882" s="547"/>
      <c r="R10882" s="547"/>
    </row>
    <row r="10883" spans="6:18" s="577" customFormat="1">
      <c r="F10883" s="545"/>
      <c r="H10883" s="545"/>
      <c r="J10883" s="545"/>
      <c r="O10883" s="578"/>
      <c r="P10883" s="547"/>
      <c r="Q10883" s="547"/>
      <c r="R10883" s="547"/>
    </row>
    <row r="10884" spans="6:18" s="577" customFormat="1">
      <c r="F10884" s="545"/>
      <c r="H10884" s="545"/>
      <c r="J10884" s="545"/>
      <c r="O10884" s="578"/>
      <c r="P10884" s="547"/>
      <c r="Q10884" s="547"/>
      <c r="R10884" s="547"/>
    </row>
    <row r="10885" spans="6:18" s="577" customFormat="1">
      <c r="F10885" s="545"/>
      <c r="H10885" s="545"/>
      <c r="J10885" s="545"/>
      <c r="O10885" s="578"/>
      <c r="P10885" s="547"/>
      <c r="Q10885" s="547"/>
      <c r="R10885" s="547"/>
    </row>
    <row r="10886" spans="6:18" s="577" customFormat="1">
      <c r="F10886" s="545"/>
      <c r="H10886" s="545"/>
      <c r="J10886" s="545"/>
      <c r="O10886" s="578"/>
      <c r="P10886" s="547"/>
      <c r="Q10886" s="547"/>
      <c r="R10886" s="547"/>
    </row>
    <row r="10887" spans="6:18" s="577" customFormat="1">
      <c r="F10887" s="545"/>
      <c r="H10887" s="545"/>
      <c r="J10887" s="545"/>
      <c r="O10887" s="578"/>
      <c r="P10887" s="547"/>
      <c r="Q10887" s="547"/>
      <c r="R10887" s="547"/>
    </row>
    <row r="10888" spans="6:18" s="577" customFormat="1">
      <c r="F10888" s="545"/>
      <c r="H10888" s="545"/>
      <c r="J10888" s="545"/>
      <c r="O10888" s="578"/>
      <c r="P10888" s="547"/>
      <c r="Q10888" s="547"/>
      <c r="R10888" s="547"/>
    </row>
    <row r="10889" spans="6:18" s="577" customFormat="1">
      <c r="F10889" s="545"/>
      <c r="H10889" s="545"/>
      <c r="J10889" s="545"/>
      <c r="O10889" s="578"/>
      <c r="P10889" s="547"/>
      <c r="Q10889" s="547"/>
      <c r="R10889" s="547"/>
    </row>
    <row r="10890" spans="6:18" s="577" customFormat="1">
      <c r="F10890" s="545"/>
      <c r="H10890" s="545"/>
      <c r="J10890" s="545"/>
      <c r="O10890" s="578"/>
      <c r="P10890" s="547"/>
      <c r="Q10890" s="547"/>
      <c r="R10890" s="547"/>
    </row>
    <row r="10891" spans="6:18" s="577" customFormat="1">
      <c r="F10891" s="545"/>
      <c r="H10891" s="545"/>
      <c r="J10891" s="545"/>
      <c r="O10891" s="578"/>
      <c r="P10891" s="547"/>
      <c r="Q10891" s="547"/>
      <c r="R10891" s="547"/>
    </row>
    <row r="10892" spans="6:18" s="577" customFormat="1">
      <c r="F10892" s="545"/>
      <c r="H10892" s="545"/>
      <c r="J10892" s="545"/>
      <c r="O10892" s="578"/>
      <c r="P10892" s="547"/>
      <c r="Q10892" s="547"/>
      <c r="R10892" s="547"/>
    </row>
    <row r="10893" spans="6:18" s="577" customFormat="1">
      <c r="F10893" s="545"/>
      <c r="H10893" s="545"/>
      <c r="J10893" s="545"/>
      <c r="O10893" s="578"/>
      <c r="P10893" s="547"/>
      <c r="Q10893" s="547"/>
      <c r="R10893" s="547"/>
    </row>
    <row r="10894" spans="6:18" s="577" customFormat="1">
      <c r="F10894" s="545"/>
      <c r="H10894" s="545"/>
      <c r="J10894" s="545"/>
      <c r="O10894" s="578"/>
      <c r="P10894" s="547"/>
      <c r="Q10894" s="547"/>
      <c r="R10894" s="547"/>
    </row>
    <row r="10895" spans="6:18" s="577" customFormat="1">
      <c r="F10895" s="545"/>
      <c r="H10895" s="545"/>
      <c r="J10895" s="545"/>
      <c r="O10895" s="578"/>
      <c r="P10895" s="547"/>
      <c r="Q10895" s="547"/>
      <c r="R10895" s="547"/>
    </row>
    <row r="10896" spans="6:18" s="577" customFormat="1">
      <c r="F10896" s="545"/>
      <c r="H10896" s="545"/>
      <c r="J10896" s="545"/>
      <c r="O10896" s="578"/>
      <c r="P10896" s="547"/>
      <c r="Q10896" s="547"/>
      <c r="R10896" s="547"/>
    </row>
    <row r="10897" spans="6:18" s="577" customFormat="1">
      <c r="F10897" s="545"/>
      <c r="H10897" s="545"/>
      <c r="J10897" s="545"/>
      <c r="O10897" s="578"/>
      <c r="P10897" s="547"/>
      <c r="Q10897" s="547"/>
      <c r="R10897" s="547"/>
    </row>
    <row r="10898" spans="6:18" s="577" customFormat="1">
      <c r="F10898" s="545"/>
      <c r="H10898" s="545"/>
      <c r="J10898" s="545"/>
      <c r="O10898" s="578"/>
      <c r="P10898" s="547"/>
      <c r="Q10898" s="547"/>
      <c r="R10898" s="547"/>
    </row>
    <row r="10899" spans="6:18" s="577" customFormat="1">
      <c r="F10899" s="545"/>
      <c r="H10899" s="545"/>
      <c r="J10899" s="545"/>
      <c r="O10899" s="578"/>
      <c r="P10899" s="547"/>
      <c r="Q10899" s="547"/>
      <c r="R10899" s="547"/>
    </row>
    <row r="10900" spans="6:18" s="577" customFormat="1">
      <c r="F10900" s="545"/>
      <c r="H10900" s="545"/>
      <c r="J10900" s="545"/>
      <c r="O10900" s="578"/>
      <c r="P10900" s="547"/>
      <c r="Q10900" s="547"/>
      <c r="R10900" s="547"/>
    </row>
    <row r="10901" spans="6:18" s="577" customFormat="1">
      <c r="F10901" s="545"/>
      <c r="H10901" s="545"/>
      <c r="J10901" s="545"/>
      <c r="O10901" s="578"/>
      <c r="P10901" s="547"/>
      <c r="Q10901" s="547"/>
      <c r="R10901" s="547"/>
    </row>
    <row r="10902" spans="6:18" s="577" customFormat="1">
      <c r="F10902" s="545"/>
      <c r="H10902" s="545"/>
      <c r="J10902" s="545"/>
      <c r="O10902" s="578"/>
      <c r="P10902" s="547"/>
      <c r="Q10902" s="547"/>
      <c r="R10902" s="547"/>
    </row>
    <row r="10903" spans="6:18" s="577" customFormat="1">
      <c r="F10903" s="545"/>
      <c r="H10903" s="545"/>
      <c r="J10903" s="545"/>
      <c r="O10903" s="578"/>
      <c r="P10903" s="547"/>
      <c r="Q10903" s="547"/>
      <c r="R10903" s="547"/>
    </row>
    <row r="10904" spans="6:18" s="577" customFormat="1">
      <c r="F10904" s="545"/>
      <c r="H10904" s="545"/>
      <c r="J10904" s="545"/>
      <c r="O10904" s="578"/>
      <c r="P10904" s="547"/>
      <c r="Q10904" s="547"/>
      <c r="R10904" s="547"/>
    </row>
    <row r="10905" spans="6:18" s="577" customFormat="1">
      <c r="F10905" s="545"/>
      <c r="H10905" s="545"/>
      <c r="J10905" s="545"/>
      <c r="O10905" s="578"/>
      <c r="P10905" s="547"/>
      <c r="Q10905" s="547"/>
      <c r="R10905" s="547"/>
    </row>
    <row r="10906" spans="6:18" s="577" customFormat="1">
      <c r="F10906" s="545"/>
      <c r="H10906" s="545"/>
      <c r="J10906" s="545"/>
      <c r="O10906" s="578"/>
      <c r="P10906" s="547"/>
      <c r="Q10906" s="547"/>
      <c r="R10906" s="547"/>
    </row>
    <row r="10907" spans="6:18" s="577" customFormat="1">
      <c r="F10907" s="545"/>
      <c r="H10907" s="545"/>
      <c r="J10907" s="545"/>
      <c r="O10907" s="578"/>
      <c r="P10907" s="547"/>
      <c r="Q10907" s="547"/>
      <c r="R10907" s="547"/>
    </row>
    <row r="10908" spans="6:18" s="577" customFormat="1">
      <c r="F10908" s="545"/>
      <c r="H10908" s="545"/>
      <c r="J10908" s="545"/>
      <c r="O10908" s="578"/>
      <c r="P10908" s="547"/>
      <c r="Q10908" s="547"/>
      <c r="R10908" s="547"/>
    </row>
    <row r="10909" spans="6:18" s="577" customFormat="1">
      <c r="F10909" s="545"/>
      <c r="H10909" s="545"/>
      <c r="J10909" s="545"/>
      <c r="O10909" s="578"/>
      <c r="P10909" s="547"/>
      <c r="Q10909" s="547"/>
      <c r="R10909" s="547"/>
    </row>
    <row r="10910" spans="6:18" s="577" customFormat="1">
      <c r="F10910" s="545"/>
      <c r="H10910" s="545"/>
      <c r="J10910" s="545"/>
      <c r="O10910" s="578"/>
      <c r="P10910" s="547"/>
      <c r="Q10910" s="547"/>
      <c r="R10910" s="547"/>
    </row>
    <row r="10911" spans="6:18" s="577" customFormat="1">
      <c r="F10911" s="545"/>
      <c r="H10911" s="545"/>
      <c r="J10911" s="545"/>
      <c r="O10911" s="578"/>
      <c r="P10911" s="547"/>
      <c r="Q10911" s="547"/>
      <c r="R10911" s="547"/>
    </row>
    <row r="10912" spans="6:18" s="577" customFormat="1">
      <c r="F10912" s="545"/>
      <c r="H10912" s="545"/>
      <c r="J10912" s="545"/>
      <c r="O10912" s="578"/>
      <c r="P10912" s="547"/>
      <c r="Q10912" s="547"/>
      <c r="R10912" s="547"/>
    </row>
    <row r="10913" spans="6:18" s="577" customFormat="1">
      <c r="F10913" s="545"/>
      <c r="H10913" s="545"/>
      <c r="J10913" s="545"/>
      <c r="O10913" s="578"/>
      <c r="P10913" s="547"/>
      <c r="Q10913" s="547"/>
      <c r="R10913" s="547"/>
    </row>
    <row r="10914" spans="6:18" s="577" customFormat="1">
      <c r="F10914" s="545"/>
      <c r="H10914" s="545"/>
      <c r="J10914" s="545"/>
      <c r="O10914" s="578"/>
      <c r="P10914" s="547"/>
      <c r="Q10914" s="547"/>
      <c r="R10914" s="547"/>
    </row>
    <row r="10915" spans="6:18" s="577" customFormat="1">
      <c r="F10915" s="545"/>
      <c r="H10915" s="545"/>
      <c r="J10915" s="545"/>
      <c r="O10915" s="578"/>
      <c r="P10915" s="547"/>
      <c r="Q10915" s="547"/>
      <c r="R10915" s="547"/>
    </row>
    <row r="10916" spans="6:18" s="577" customFormat="1">
      <c r="F10916" s="545"/>
      <c r="H10916" s="545"/>
      <c r="J10916" s="545"/>
      <c r="O10916" s="578"/>
      <c r="P10916" s="547"/>
      <c r="Q10916" s="547"/>
      <c r="R10916" s="547"/>
    </row>
    <row r="10917" spans="6:18" s="577" customFormat="1">
      <c r="F10917" s="545"/>
      <c r="H10917" s="545"/>
      <c r="J10917" s="545"/>
      <c r="O10917" s="578"/>
      <c r="P10917" s="547"/>
      <c r="Q10917" s="547"/>
      <c r="R10917" s="547"/>
    </row>
    <row r="10918" spans="6:18" s="577" customFormat="1">
      <c r="F10918" s="545"/>
      <c r="H10918" s="545"/>
      <c r="J10918" s="545"/>
      <c r="O10918" s="578"/>
      <c r="P10918" s="547"/>
      <c r="Q10918" s="547"/>
      <c r="R10918" s="547"/>
    </row>
    <row r="10919" spans="6:18" s="577" customFormat="1">
      <c r="F10919" s="545"/>
      <c r="H10919" s="545"/>
      <c r="J10919" s="545"/>
      <c r="O10919" s="578"/>
      <c r="P10919" s="547"/>
      <c r="Q10919" s="547"/>
      <c r="R10919" s="547"/>
    </row>
    <row r="10920" spans="6:18" s="577" customFormat="1">
      <c r="F10920" s="545"/>
      <c r="H10920" s="545"/>
      <c r="J10920" s="545"/>
      <c r="O10920" s="578"/>
      <c r="P10920" s="547"/>
      <c r="Q10920" s="547"/>
      <c r="R10920" s="547"/>
    </row>
    <row r="10921" spans="6:18" s="577" customFormat="1">
      <c r="F10921" s="545"/>
      <c r="H10921" s="545"/>
      <c r="J10921" s="545"/>
      <c r="O10921" s="578"/>
      <c r="P10921" s="547"/>
      <c r="Q10921" s="547"/>
      <c r="R10921" s="547"/>
    </row>
    <row r="10922" spans="6:18" s="577" customFormat="1">
      <c r="F10922" s="545"/>
      <c r="H10922" s="545"/>
      <c r="J10922" s="545"/>
      <c r="O10922" s="578"/>
      <c r="P10922" s="547"/>
      <c r="Q10922" s="547"/>
      <c r="R10922" s="547"/>
    </row>
    <row r="10923" spans="6:18" s="577" customFormat="1">
      <c r="F10923" s="545"/>
      <c r="H10923" s="545"/>
      <c r="J10923" s="545"/>
      <c r="O10923" s="578"/>
      <c r="P10923" s="547"/>
      <c r="Q10923" s="547"/>
      <c r="R10923" s="547"/>
    </row>
    <row r="10924" spans="6:18" s="577" customFormat="1">
      <c r="F10924" s="545"/>
      <c r="H10924" s="545"/>
      <c r="J10924" s="545"/>
      <c r="O10924" s="578"/>
      <c r="P10924" s="547"/>
      <c r="Q10924" s="547"/>
      <c r="R10924" s="547"/>
    </row>
    <row r="10925" spans="6:18" s="577" customFormat="1">
      <c r="F10925" s="545"/>
      <c r="H10925" s="545"/>
      <c r="J10925" s="545"/>
      <c r="O10925" s="578"/>
      <c r="P10925" s="547"/>
      <c r="Q10925" s="547"/>
      <c r="R10925" s="547"/>
    </row>
    <row r="10926" spans="6:18" s="577" customFormat="1">
      <c r="F10926" s="545"/>
      <c r="H10926" s="545"/>
      <c r="J10926" s="545"/>
      <c r="O10926" s="578"/>
      <c r="P10926" s="547"/>
      <c r="Q10926" s="547"/>
      <c r="R10926" s="547"/>
    </row>
    <row r="10927" spans="6:18" s="577" customFormat="1">
      <c r="F10927" s="545"/>
      <c r="H10927" s="545"/>
      <c r="J10927" s="545"/>
      <c r="O10927" s="578"/>
      <c r="P10927" s="547"/>
      <c r="Q10927" s="547"/>
      <c r="R10927" s="547"/>
    </row>
    <row r="10928" spans="6:18" s="577" customFormat="1">
      <c r="F10928" s="545"/>
      <c r="H10928" s="545"/>
      <c r="J10928" s="545"/>
      <c r="O10928" s="578"/>
      <c r="P10928" s="547"/>
      <c r="Q10928" s="547"/>
      <c r="R10928" s="547"/>
    </row>
    <row r="10929" spans="6:18" s="577" customFormat="1">
      <c r="F10929" s="545"/>
      <c r="H10929" s="545"/>
      <c r="J10929" s="545"/>
      <c r="O10929" s="578"/>
      <c r="P10929" s="547"/>
      <c r="Q10929" s="547"/>
      <c r="R10929" s="547"/>
    </row>
    <row r="10930" spans="6:18" s="577" customFormat="1">
      <c r="F10930" s="545"/>
      <c r="H10930" s="545"/>
      <c r="J10930" s="545"/>
      <c r="O10930" s="578"/>
      <c r="P10930" s="547"/>
      <c r="Q10930" s="547"/>
      <c r="R10930" s="547"/>
    </row>
    <row r="10931" spans="6:18" s="577" customFormat="1">
      <c r="F10931" s="545"/>
      <c r="H10931" s="545"/>
      <c r="J10931" s="545"/>
      <c r="O10931" s="578"/>
      <c r="P10931" s="547"/>
      <c r="Q10931" s="547"/>
      <c r="R10931" s="547"/>
    </row>
    <row r="10932" spans="6:18" s="577" customFormat="1">
      <c r="F10932" s="545"/>
      <c r="H10932" s="545"/>
      <c r="J10932" s="545"/>
      <c r="O10932" s="578"/>
      <c r="P10932" s="547"/>
      <c r="Q10932" s="547"/>
      <c r="R10932" s="547"/>
    </row>
    <row r="10933" spans="6:18" s="577" customFormat="1">
      <c r="F10933" s="545"/>
      <c r="H10933" s="545"/>
      <c r="J10933" s="545"/>
      <c r="O10933" s="578"/>
      <c r="P10933" s="547"/>
      <c r="Q10933" s="547"/>
      <c r="R10933" s="547"/>
    </row>
    <row r="10934" spans="6:18" s="577" customFormat="1">
      <c r="F10934" s="545"/>
      <c r="H10934" s="545"/>
      <c r="J10934" s="545"/>
      <c r="O10934" s="578"/>
      <c r="P10934" s="547"/>
      <c r="Q10934" s="547"/>
      <c r="R10934" s="547"/>
    </row>
    <row r="10935" spans="6:18" s="577" customFormat="1">
      <c r="F10935" s="545"/>
      <c r="H10935" s="545"/>
      <c r="J10935" s="545"/>
      <c r="O10935" s="578"/>
      <c r="P10935" s="547"/>
      <c r="Q10935" s="547"/>
      <c r="R10935" s="547"/>
    </row>
    <row r="10936" spans="6:18" s="577" customFormat="1">
      <c r="F10936" s="545"/>
      <c r="H10936" s="545"/>
      <c r="J10936" s="545"/>
      <c r="O10936" s="578"/>
      <c r="P10936" s="547"/>
      <c r="Q10936" s="547"/>
      <c r="R10936" s="547"/>
    </row>
    <row r="10937" spans="6:18" s="577" customFormat="1">
      <c r="F10937" s="545"/>
      <c r="H10937" s="545"/>
      <c r="J10937" s="545"/>
      <c r="O10937" s="578"/>
      <c r="P10937" s="547"/>
      <c r="Q10937" s="547"/>
      <c r="R10937" s="547"/>
    </row>
    <row r="10938" spans="6:18" s="577" customFormat="1">
      <c r="F10938" s="545"/>
      <c r="H10938" s="545"/>
      <c r="J10938" s="545"/>
      <c r="O10938" s="578"/>
      <c r="P10938" s="547"/>
      <c r="Q10938" s="547"/>
      <c r="R10938" s="547"/>
    </row>
    <row r="10939" spans="6:18" s="577" customFormat="1">
      <c r="F10939" s="545"/>
      <c r="H10939" s="545"/>
      <c r="J10939" s="545"/>
      <c r="O10939" s="578"/>
      <c r="P10939" s="547"/>
      <c r="Q10939" s="547"/>
      <c r="R10939" s="547"/>
    </row>
    <row r="10940" spans="6:18" s="577" customFormat="1">
      <c r="F10940" s="545"/>
      <c r="H10940" s="545"/>
      <c r="J10940" s="545"/>
      <c r="O10940" s="578"/>
      <c r="P10940" s="547"/>
      <c r="Q10940" s="547"/>
      <c r="R10940" s="547"/>
    </row>
    <row r="10941" spans="6:18" s="577" customFormat="1">
      <c r="F10941" s="545"/>
      <c r="H10941" s="545"/>
      <c r="J10941" s="545"/>
      <c r="O10941" s="578"/>
      <c r="P10941" s="547"/>
      <c r="Q10941" s="547"/>
      <c r="R10941" s="547"/>
    </row>
    <row r="10942" spans="6:18" s="577" customFormat="1">
      <c r="F10942" s="545"/>
      <c r="H10942" s="545"/>
      <c r="J10942" s="545"/>
      <c r="O10942" s="578"/>
      <c r="P10942" s="547"/>
      <c r="Q10942" s="547"/>
      <c r="R10942" s="547"/>
    </row>
    <row r="10943" spans="6:18" s="577" customFormat="1">
      <c r="F10943" s="545"/>
      <c r="H10943" s="545"/>
      <c r="J10943" s="545"/>
      <c r="O10943" s="578"/>
      <c r="P10943" s="547"/>
      <c r="Q10943" s="547"/>
      <c r="R10943" s="547"/>
    </row>
    <row r="10944" spans="6:18" s="577" customFormat="1">
      <c r="F10944" s="545"/>
      <c r="H10944" s="545"/>
      <c r="J10944" s="545"/>
      <c r="O10944" s="578"/>
      <c r="P10944" s="547"/>
      <c r="Q10944" s="547"/>
      <c r="R10944" s="547"/>
    </row>
    <row r="10945" spans="6:18" s="577" customFormat="1">
      <c r="F10945" s="545"/>
      <c r="H10945" s="545"/>
      <c r="J10945" s="545"/>
      <c r="O10945" s="578"/>
      <c r="P10945" s="547"/>
      <c r="Q10945" s="547"/>
      <c r="R10945" s="547"/>
    </row>
    <row r="10946" spans="6:18" s="577" customFormat="1">
      <c r="F10946" s="545"/>
      <c r="H10946" s="545"/>
      <c r="J10946" s="545"/>
      <c r="O10946" s="578"/>
      <c r="P10946" s="547"/>
      <c r="Q10946" s="547"/>
      <c r="R10946" s="547"/>
    </row>
    <row r="10947" spans="6:18" s="577" customFormat="1">
      <c r="F10947" s="545"/>
      <c r="H10947" s="545"/>
      <c r="J10947" s="545"/>
      <c r="O10947" s="578"/>
      <c r="P10947" s="547"/>
      <c r="Q10947" s="547"/>
      <c r="R10947" s="547"/>
    </row>
    <row r="10948" spans="6:18" s="577" customFormat="1">
      <c r="F10948" s="545"/>
      <c r="H10948" s="545"/>
      <c r="J10948" s="545"/>
      <c r="O10948" s="578"/>
      <c r="P10948" s="547"/>
      <c r="Q10948" s="547"/>
      <c r="R10948" s="547"/>
    </row>
    <row r="10949" spans="6:18" s="577" customFormat="1">
      <c r="F10949" s="545"/>
      <c r="H10949" s="545"/>
      <c r="J10949" s="545"/>
      <c r="O10949" s="578"/>
      <c r="P10949" s="547"/>
      <c r="Q10949" s="547"/>
      <c r="R10949" s="547"/>
    </row>
    <row r="10950" spans="6:18" s="577" customFormat="1">
      <c r="F10950" s="545"/>
      <c r="H10950" s="545"/>
      <c r="J10950" s="545"/>
      <c r="O10950" s="578"/>
      <c r="P10950" s="547"/>
      <c r="Q10950" s="547"/>
      <c r="R10950" s="547"/>
    </row>
    <row r="10951" spans="6:18" s="577" customFormat="1">
      <c r="F10951" s="545"/>
      <c r="H10951" s="545"/>
      <c r="J10951" s="545"/>
      <c r="O10951" s="578"/>
      <c r="P10951" s="547"/>
      <c r="Q10951" s="547"/>
      <c r="R10951" s="547"/>
    </row>
    <row r="10952" spans="6:18" s="577" customFormat="1">
      <c r="F10952" s="545"/>
      <c r="H10952" s="545"/>
      <c r="J10952" s="545"/>
      <c r="O10952" s="578"/>
      <c r="P10952" s="547"/>
      <c r="Q10952" s="547"/>
      <c r="R10952" s="547"/>
    </row>
    <row r="10953" spans="6:18" s="577" customFormat="1">
      <c r="F10953" s="545"/>
      <c r="H10953" s="545"/>
      <c r="J10953" s="545"/>
      <c r="O10953" s="578"/>
      <c r="P10953" s="547"/>
      <c r="Q10953" s="547"/>
      <c r="R10953" s="547"/>
    </row>
    <row r="10954" spans="6:18" s="577" customFormat="1">
      <c r="F10954" s="545"/>
      <c r="H10954" s="545"/>
      <c r="J10954" s="545"/>
      <c r="O10954" s="578"/>
      <c r="P10954" s="547"/>
      <c r="Q10954" s="547"/>
      <c r="R10954" s="547"/>
    </row>
    <row r="10955" spans="6:18" s="577" customFormat="1">
      <c r="F10955" s="545"/>
      <c r="H10955" s="545"/>
      <c r="J10955" s="545"/>
      <c r="O10955" s="578"/>
      <c r="P10955" s="547"/>
      <c r="Q10955" s="547"/>
      <c r="R10955" s="547"/>
    </row>
    <row r="10956" spans="6:18" s="577" customFormat="1">
      <c r="F10956" s="545"/>
      <c r="H10956" s="545"/>
      <c r="J10956" s="545"/>
      <c r="O10956" s="578"/>
      <c r="P10956" s="547"/>
      <c r="Q10956" s="547"/>
      <c r="R10956" s="547"/>
    </row>
    <row r="10957" spans="6:18" s="577" customFormat="1">
      <c r="F10957" s="545"/>
      <c r="H10957" s="545"/>
      <c r="J10957" s="545"/>
      <c r="O10957" s="578"/>
      <c r="P10957" s="547"/>
      <c r="Q10957" s="547"/>
      <c r="R10957" s="547"/>
    </row>
    <row r="10958" spans="6:18" s="577" customFormat="1">
      <c r="F10958" s="545"/>
      <c r="H10958" s="545"/>
      <c r="J10958" s="545"/>
      <c r="O10958" s="578"/>
      <c r="P10958" s="547"/>
      <c r="Q10958" s="547"/>
      <c r="R10958" s="547"/>
    </row>
    <row r="10959" spans="6:18" s="577" customFormat="1">
      <c r="F10959" s="545"/>
      <c r="H10959" s="545"/>
      <c r="J10959" s="545"/>
      <c r="O10959" s="578"/>
      <c r="P10959" s="547"/>
      <c r="Q10959" s="547"/>
      <c r="R10959" s="547"/>
    </row>
    <row r="10960" spans="6:18" s="577" customFormat="1">
      <c r="F10960" s="545"/>
      <c r="H10960" s="545"/>
      <c r="J10960" s="545"/>
      <c r="O10960" s="578"/>
      <c r="P10960" s="547"/>
      <c r="Q10960" s="547"/>
      <c r="R10960" s="547"/>
    </row>
    <row r="10961" spans="6:18" s="577" customFormat="1">
      <c r="F10961" s="545"/>
      <c r="H10961" s="545"/>
      <c r="J10961" s="545"/>
      <c r="O10961" s="578"/>
      <c r="P10961" s="547"/>
      <c r="Q10961" s="547"/>
      <c r="R10961" s="547"/>
    </row>
    <row r="10962" spans="6:18" s="577" customFormat="1">
      <c r="F10962" s="545"/>
      <c r="H10962" s="545"/>
      <c r="J10962" s="545"/>
      <c r="O10962" s="578"/>
      <c r="P10962" s="547"/>
      <c r="Q10962" s="547"/>
      <c r="R10962" s="547"/>
    </row>
    <row r="10963" spans="6:18" s="577" customFormat="1">
      <c r="F10963" s="545"/>
      <c r="H10963" s="545"/>
      <c r="J10963" s="545"/>
      <c r="O10963" s="578"/>
      <c r="P10963" s="547"/>
      <c r="Q10963" s="547"/>
      <c r="R10963" s="547"/>
    </row>
    <row r="10964" spans="6:18" s="577" customFormat="1">
      <c r="F10964" s="545"/>
      <c r="H10964" s="545"/>
      <c r="J10964" s="545"/>
      <c r="O10964" s="578"/>
      <c r="P10964" s="547"/>
      <c r="Q10964" s="547"/>
      <c r="R10964" s="547"/>
    </row>
    <row r="10965" spans="6:18" s="577" customFormat="1">
      <c r="F10965" s="545"/>
      <c r="H10965" s="545"/>
      <c r="J10965" s="545"/>
      <c r="O10965" s="578"/>
      <c r="P10965" s="547"/>
      <c r="Q10965" s="547"/>
      <c r="R10965" s="547"/>
    </row>
    <row r="10966" spans="6:18" s="577" customFormat="1">
      <c r="F10966" s="545"/>
      <c r="H10966" s="545"/>
      <c r="J10966" s="545"/>
      <c r="O10966" s="578"/>
      <c r="P10966" s="547"/>
      <c r="Q10966" s="547"/>
      <c r="R10966" s="547"/>
    </row>
    <row r="10967" spans="6:18" s="577" customFormat="1">
      <c r="F10967" s="545"/>
      <c r="H10967" s="545"/>
      <c r="J10967" s="545"/>
      <c r="O10967" s="578"/>
      <c r="P10967" s="547"/>
      <c r="Q10967" s="547"/>
      <c r="R10967" s="547"/>
    </row>
    <row r="10968" spans="6:18" s="577" customFormat="1">
      <c r="F10968" s="545"/>
      <c r="H10968" s="545"/>
      <c r="J10968" s="545"/>
      <c r="O10968" s="578"/>
      <c r="P10968" s="547"/>
      <c r="Q10968" s="547"/>
      <c r="R10968" s="547"/>
    </row>
    <row r="10969" spans="6:18" s="577" customFormat="1">
      <c r="F10969" s="545"/>
      <c r="H10969" s="545"/>
      <c r="J10969" s="545"/>
      <c r="O10969" s="578"/>
      <c r="P10969" s="547"/>
      <c r="Q10969" s="547"/>
      <c r="R10969" s="547"/>
    </row>
    <row r="10970" spans="6:18" s="577" customFormat="1">
      <c r="F10970" s="545"/>
      <c r="H10970" s="545"/>
      <c r="J10970" s="545"/>
      <c r="O10970" s="578"/>
      <c r="P10970" s="547"/>
      <c r="Q10970" s="547"/>
      <c r="R10970" s="547"/>
    </row>
    <row r="10971" spans="6:18" s="577" customFormat="1">
      <c r="F10971" s="545"/>
      <c r="H10971" s="545"/>
      <c r="J10971" s="545"/>
      <c r="O10971" s="578"/>
      <c r="P10971" s="547"/>
      <c r="Q10971" s="547"/>
      <c r="R10971" s="547"/>
    </row>
    <row r="10972" spans="6:18" s="577" customFormat="1">
      <c r="F10972" s="545"/>
      <c r="H10972" s="545"/>
      <c r="J10972" s="545"/>
      <c r="O10972" s="578"/>
      <c r="P10972" s="547"/>
      <c r="Q10972" s="547"/>
      <c r="R10972" s="547"/>
    </row>
    <row r="10973" spans="6:18" s="577" customFormat="1">
      <c r="F10973" s="545"/>
      <c r="H10973" s="545"/>
      <c r="J10973" s="545"/>
      <c r="O10973" s="578"/>
      <c r="P10973" s="547"/>
      <c r="Q10973" s="547"/>
      <c r="R10973" s="547"/>
    </row>
    <row r="10974" spans="6:18" s="577" customFormat="1">
      <c r="F10974" s="545"/>
      <c r="H10974" s="545"/>
      <c r="J10974" s="545"/>
      <c r="O10974" s="578"/>
      <c r="P10974" s="547"/>
      <c r="Q10974" s="547"/>
      <c r="R10974" s="547"/>
    </row>
    <row r="10975" spans="6:18" s="577" customFormat="1">
      <c r="F10975" s="545"/>
      <c r="H10975" s="545"/>
      <c r="J10975" s="545"/>
      <c r="O10975" s="578"/>
      <c r="P10975" s="547"/>
      <c r="Q10975" s="547"/>
      <c r="R10975" s="547"/>
    </row>
    <row r="10976" spans="6:18" s="577" customFormat="1">
      <c r="F10976" s="545"/>
      <c r="H10976" s="545"/>
      <c r="J10976" s="545"/>
      <c r="O10976" s="578"/>
      <c r="P10976" s="547"/>
      <c r="Q10976" s="547"/>
      <c r="R10976" s="547"/>
    </row>
    <row r="10977" spans="6:18" s="577" customFormat="1">
      <c r="F10977" s="545"/>
      <c r="H10977" s="545"/>
      <c r="J10977" s="545"/>
      <c r="O10977" s="578"/>
      <c r="P10977" s="547"/>
      <c r="Q10977" s="547"/>
      <c r="R10977" s="547"/>
    </row>
    <row r="10978" spans="6:18" s="577" customFormat="1">
      <c r="F10978" s="545"/>
      <c r="H10978" s="545"/>
      <c r="J10978" s="545"/>
      <c r="O10978" s="578"/>
      <c r="P10978" s="547"/>
      <c r="Q10978" s="547"/>
      <c r="R10978" s="547"/>
    </row>
    <row r="10979" spans="6:18" s="577" customFormat="1">
      <c r="F10979" s="545"/>
      <c r="H10979" s="545"/>
      <c r="J10979" s="545"/>
      <c r="O10979" s="578"/>
      <c r="P10979" s="547"/>
      <c r="Q10979" s="547"/>
      <c r="R10979" s="547"/>
    </row>
    <row r="10980" spans="6:18" s="577" customFormat="1">
      <c r="F10980" s="545"/>
      <c r="H10980" s="545"/>
      <c r="J10980" s="545"/>
      <c r="O10980" s="578"/>
      <c r="P10980" s="547"/>
      <c r="Q10980" s="547"/>
      <c r="R10980" s="547"/>
    </row>
    <row r="10981" spans="6:18" s="577" customFormat="1">
      <c r="F10981" s="545"/>
      <c r="H10981" s="545"/>
      <c r="J10981" s="545"/>
      <c r="O10981" s="578"/>
      <c r="P10981" s="547"/>
      <c r="Q10981" s="547"/>
      <c r="R10981" s="547"/>
    </row>
    <row r="10982" spans="6:18" s="577" customFormat="1">
      <c r="F10982" s="545"/>
      <c r="H10982" s="545"/>
      <c r="J10982" s="545"/>
      <c r="O10982" s="578"/>
      <c r="P10982" s="547"/>
      <c r="Q10982" s="547"/>
      <c r="R10982" s="547"/>
    </row>
    <row r="10983" spans="6:18" s="577" customFormat="1">
      <c r="F10983" s="545"/>
      <c r="H10983" s="545"/>
      <c r="J10983" s="545"/>
      <c r="O10983" s="578"/>
      <c r="P10983" s="547"/>
      <c r="Q10983" s="547"/>
      <c r="R10983" s="547"/>
    </row>
    <row r="10984" spans="6:18" s="577" customFormat="1">
      <c r="F10984" s="545"/>
      <c r="H10984" s="545"/>
      <c r="J10984" s="545"/>
      <c r="O10984" s="578"/>
      <c r="P10984" s="547"/>
      <c r="Q10984" s="547"/>
      <c r="R10984" s="547"/>
    </row>
    <row r="10985" spans="6:18" s="577" customFormat="1">
      <c r="F10985" s="545"/>
      <c r="H10985" s="545"/>
      <c r="J10985" s="545"/>
      <c r="O10985" s="578"/>
      <c r="P10985" s="547"/>
      <c r="Q10985" s="547"/>
      <c r="R10985" s="547"/>
    </row>
    <row r="10986" spans="6:18" s="577" customFormat="1">
      <c r="F10986" s="545"/>
      <c r="H10986" s="545"/>
      <c r="J10986" s="545"/>
      <c r="O10986" s="578"/>
      <c r="P10986" s="547"/>
      <c r="Q10986" s="547"/>
      <c r="R10986" s="547"/>
    </row>
    <row r="10987" spans="6:18" s="577" customFormat="1">
      <c r="F10987" s="545"/>
      <c r="H10987" s="545"/>
      <c r="J10987" s="545"/>
      <c r="O10987" s="578"/>
      <c r="P10987" s="547"/>
      <c r="Q10987" s="547"/>
      <c r="R10987" s="547"/>
    </row>
    <row r="10988" spans="6:18" s="577" customFormat="1">
      <c r="F10988" s="545"/>
      <c r="H10988" s="545"/>
      <c r="J10988" s="545"/>
      <c r="O10988" s="578"/>
      <c r="P10988" s="547"/>
      <c r="Q10988" s="547"/>
      <c r="R10988" s="547"/>
    </row>
    <row r="10989" spans="6:18" s="577" customFormat="1">
      <c r="F10989" s="545"/>
      <c r="H10989" s="545"/>
      <c r="J10989" s="545"/>
      <c r="O10989" s="578"/>
      <c r="P10989" s="547"/>
      <c r="Q10989" s="547"/>
      <c r="R10989" s="547"/>
    </row>
    <row r="10990" spans="6:18" s="577" customFormat="1">
      <c r="F10990" s="545"/>
      <c r="H10990" s="545"/>
      <c r="J10990" s="545"/>
      <c r="O10990" s="578"/>
      <c r="P10990" s="547"/>
      <c r="Q10990" s="547"/>
      <c r="R10990" s="547"/>
    </row>
    <row r="10991" spans="6:18" s="577" customFormat="1">
      <c r="F10991" s="545"/>
      <c r="H10991" s="545"/>
      <c r="J10991" s="545"/>
      <c r="O10991" s="578"/>
      <c r="P10991" s="547"/>
      <c r="Q10991" s="547"/>
      <c r="R10991" s="547"/>
    </row>
    <row r="10992" spans="6:18" s="577" customFormat="1">
      <c r="F10992" s="545"/>
      <c r="H10992" s="545"/>
      <c r="J10992" s="545"/>
      <c r="O10992" s="578"/>
      <c r="P10992" s="547"/>
      <c r="Q10992" s="547"/>
      <c r="R10992" s="547"/>
    </row>
    <row r="10993" spans="6:18" s="577" customFormat="1">
      <c r="F10993" s="545"/>
      <c r="H10993" s="545"/>
      <c r="J10993" s="545"/>
      <c r="O10993" s="578"/>
      <c r="P10993" s="547"/>
      <c r="Q10993" s="547"/>
      <c r="R10993" s="547"/>
    </row>
    <row r="10994" spans="6:18" s="577" customFormat="1">
      <c r="F10994" s="545"/>
      <c r="H10994" s="545"/>
      <c r="J10994" s="545"/>
      <c r="O10994" s="578"/>
      <c r="P10994" s="547"/>
      <c r="Q10994" s="547"/>
      <c r="R10994" s="547"/>
    </row>
    <row r="10995" spans="6:18" s="577" customFormat="1">
      <c r="F10995" s="545"/>
      <c r="H10995" s="545"/>
      <c r="J10995" s="545"/>
      <c r="O10995" s="578"/>
      <c r="P10995" s="547"/>
      <c r="Q10995" s="547"/>
      <c r="R10995" s="547"/>
    </row>
    <row r="10996" spans="6:18" s="577" customFormat="1">
      <c r="F10996" s="545"/>
      <c r="H10996" s="545"/>
      <c r="J10996" s="545"/>
      <c r="O10996" s="578"/>
      <c r="P10996" s="547"/>
      <c r="Q10996" s="547"/>
      <c r="R10996" s="547"/>
    </row>
    <row r="10997" spans="6:18" s="577" customFormat="1">
      <c r="F10997" s="545"/>
      <c r="H10997" s="545"/>
      <c r="J10997" s="545"/>
      <c r="O10997" s="578"/>
      <c r="P10997" s="547"/>
      <c r="Q10997" s="547"/>
      <c r="R10997" s="547"/>
    </row>
    <row r="10998" spans="6:18" s="577" customFormat="1">
      <c r="F10998" s="545"/>
      <c r="H10998" s="545"/>
      <c r="J10998" s="545"/>
      <c r="O10998" s="578"/>
      <c r="P10998" s="547"/>
      <c r="Q10998" s="547"/>
      <c r="R10998" s="547"/>
    </row>
    <row r="10999" spans="6:18" s="577" customFormat="1">
      <c r="F10999" s="545"/>
      <c r="H10999" s="545"/>
      <c r="J10999" s="545"/>
      <c r="O10999" s="578"/>
      <c r="P10999" s="547"/>
      <c r="Q10999" s="547"/>
      <c r="R10999" s="547"/>
    </row>
    <row r="11000" spans="6:18" s="577" customFormat="1">
      <c r="F11000" s="545"/>
      <c r="H11000" s="545"/>
      <c r="J11000" s="545"/>
      <c r="O11000" s="578"/>
      <c r="P11000" s="547"/>
      <c r="Q11000" s="547"/>
      <c r="R11000" s="547"/>
    </row>
    <row r="11001" spans="6:18" s="577" customFormat="1">
      <c r="F11001" s="545"/>
      <c r="H11001" s="545"/>
      <c r="J11001" s="545"/>
      <c r="O11001" s="578"/>
      <c r="P11001" s="547"/>
      <c r="Q11001" s="547"/>
      <c r="R11001" s="547"/>
    </row>
    <row r="11002" spans="6:18" s="577" customFormat="1">
      <c r="F11002" s="545"/>
      <c r="H11002" s="545"/>
      <c r="J11002" s="545"/>
      <c r="O11002" s="578"/>
      <c r="P11002" s="547"/>
      <c r="Q11002" s="547"/>
      <c r="R11002" s="547"/>
    </row>
    <row r="11003" spans="6:18" s="577" customFormat="1">
      <c r="F11003" s="545"/>
      <c r="H11003" s="545"/>
      <c r="J11003" s="545"/>
      <c r="O11003" s="578"/>
      <c r="P11003" s="547"/>
      <c r="Q11003" s="547"/>
      <c r="R11003" s="547"/>
    </row>
    <row r="11004" spans="6:18" s="577" customFormat="1">
      <c r="F11004" s="545"/>
      <c r="H11004" s="545"/>
      <c r="J11004" s="545"/>
      <c r="O11004" s="578"/>
      <c r="P11004" s="547"/>
      <c r="Q11004" s="547"/>
      <c r="R11004" s="547"/>
    </row>
    <row r="11005" spans="6:18" s="577" customFormat="1">
      <c r="F11005" s="545"/>
      <c r="H11005" s="545"/>
      <c r="J11005" s="545"/>
      <c r="O11005" s="578"/>
      <c r="P11005" s="547"/>
      <c r="Q11005" s="547"/>
      <c r="R11005" s="547"/>
    </row>
    <row r="11006" spans="6:18" s="577" customFormat="1">
      <c r="F11006" s="545"/>
      <c r="H11006" s="545"/>
      <c r="J11006" s="545"/>
      <c r="O11006" s="578"/>
      <c r="P11006" s="547"/>
      <c r="Q11006" s="547"/>
      <c r="R11006" s="547"/>
    </row>
    <row r="11007" spans="6:18" s="577" customFormat="1">
      <c r="F11007" s="545"/>
      <c r="H11007" s="545"/>
      <c r="J11007" s="545"/>
      <c r="O11007" s="578"/>
      <c r="P11007" s="547"/>
      <c r="Q11007" s="547"/>
      <c r="R11007" s="547"/>
    </row>
    <row r="11008" spans="6:18" s="577" customFormat="1">
      <c r="F11008" s="545"/>
      <c r="H11008" s="545"/>
      <c r="J11008" s="545"/>
      <c r="O11008" s="578"/>
      <c r="P11008" s="547"/>
      <c r="Q11008" s="547"/>
      <c r="R11008" s="547"/>
    </row>
    <row r="11009" spans="6:18" s="577" customFormat="1">
      <c r="F11009" s="545"/>
      <c r="H11009" s="545"/>
      <c r="J11009" s="545"/>
      <c r="O11009" s="578"/>
      <c r="P11009" s="547"/>
      <c r="Q11009" s="547"/>
      <c r="R11009" s="547"/>
    </row>
    <row r="11010" spans="6:18" s="577" customFormat="1">
      <c r="F11010" s="545"/>
      <c r="H11010" s="545"/>
      <c r="J11010" s="545"/>
      <c r="O11010" s="578"/>
      <c r="P11010" s="547"/>
      <c r="Q11010" s="547"/>
      <c r="R11010" s="547"/>
    </row>
    <row r="11011" spans="6:18" s="577" customFormat="1">
      <c r="F11011" s="545"/>
      <c r="H11011" s="545"/>
      <c r="J11011" s="545"/>
      <c r="O11011" s="578"/>
      <c r="P11011" s="547"/>
      <c r="Q11011" s="547"/>
      <c r="R11011" s="547"/>
    </row>
    <row r="11012" spans="6:18" s="577" customFormat="1">
      <c r="F11012" s="545"/>
      <c r="H11012" s="545"/>
      <c r="J11012" s="545"/>
      <c r="O11012" s="578"/>
      <c r="P11012" s="547"/>
      <c r="Q11012" s="547"/>
      <c r="R11012" s="547"/>
    </row>
    <row r="11013" spans="6:18" s="577" customFormat="1">
      <c r="F11013" s="545"/>
      <c r="H11013" s="545"/>
      <c r="J11013" s="545"/>
      <c r="O11013" s="578"/>
      <c r="P11013" s="547"/>
      <c r="Q11013" s="547"/>
      <c r="R11013" s="547"/>
    </row>
    <row r="11014" spans="6:18" s="577" customFormat="1">
      <c r="F11014" s="545"/>
      <c r="H11014" s="545"/>
      <c r="J11014" s="545"/>
      <c r="O11014" s="578"/>
      <c r="P11014" s="547"/>
      <c r="Q11014" s="547"/>
      <c r="R11014" s="547"/>
    </row>
    <row r="11015" spans="6:18" s="577" customFormat="1">
      <c r="F11015" s="545"/>
      <c r="H11015" s="545"/>
      <c r="J11015" s="545"/>
      <c r="O11015" s="578"/>
      <c r="P11015" s="547"/>
      <c r="Q11015" s="547"/>
      <c r="R11015" s="547"/>
    </row>
    <row r="11016" spans="6:18" s="577" customFormat="1">
      <c r="F11016" s="545"/>
      <c r="H11016" s="545"/>
      <c r="J11016" s="545"/>
      <c r="O11016" s="578"/>
      <c r="P11016" s="547"/>
      <c r="Q11016" s="547"/>
      <c r="R11016" s="547"/>
    </row>
    <row r="11017" spans="6:18" s="577" customFormat="1">
      <c r="F11017" s="545"/>
      <c r="H11017" s="545"/>
      <c r="J11017" s="545"/>
      <c r="O11017" s="578"/>
      <c r="P11017" s="547"/>
      <c r="Q11017" s="547"/>
      <c r="R11017" s="547"/>
    </row>
    <row r="11018" spans="6:18" s="577" customFormat="1">
      <c r="F11018" s="545"/>
      <c r="H11018" s="545"/>
      <c r="J11018" s="545"/>
      <c r="O11018" s="578"/>
      <c r="P11018" s="547"/>
      <c r="Q11018" s="547"/>
      <c r="R11018" s="547"/>
    </row>
    <row r="11019" spans="6:18" s="577" customFormat="1">
      <c r="F11019" s="545"/>
      <c r="H11019" s="545"/>
      <c r="J11019" s="545"/>
      <c r="O11019" s="578"/>
      <c r="P11019" s="547"/>
      <c r="Q11019" s="547"/>
      <c r="R11019" s="547"/>
    </row>
    <row r="11020" spans="6:18" s="577" customFormat="1">
      <c r="F11020" s="545"/>
      <c r="H11020" s="545"/>
      <c r="J11020" s="545"/>
      <c r="O11020" s="578"/>
      <c r="P11020" s="547"/>
      <c r="Q11020" s="547"/>
      <c r="R11020" s="547"/>
    </row>
    <row r="11021" spans="6:18" s="577" customFormat="1">
      <c r="F11021" s="545"/>
      <c r="H11021" s="545"/>
      <c r="J11021" s="545"/>
      <c r="O11021" s="578"/>
      <c r="P11021" s="547"/>
      <c r="Q11021" s="547"/>
      <c r="R11021" s="547"/>
    </row>
    <row r="11022" spans="6:18" s="577" customFormat="1">
      <c r="F11022" s="545"/>
      <c r="H11022" s="545"/>
      <c r="J11022" s="545"/>
      <c r="O11022" s="578"/>
      <c r="P11022" s="547"/>
      <c r="Q11022" s="547"/>
      <c r="R11022" s="547"/>
    </row>
    <row r="11023" spans="6:18" s="577" customFormat="1">
      <c r="F11023" s="545"/>
      <c r="H11023" s="545"/>
      <c r="J11023" s="545"/>
      <c r="O11023" s="578"/>
    </row>
    <row r="11024" spans="6:18" s="577" customFormat="1">
      <c r="F11024" s="545"/>
      <c r="H11024" s="545"/>
      <c r="J11024" s="545"/>
      <c r="O11024" s="578"/>
    </row>
    <row r="11025" spans="6:15" s="577" customFormat="1">
      <c r="F11025" s="545"/>
      <c r="H11025" s="545"/>
      <c r="J11025" s="545"/>
      <c r="O11025" s="578"/>
    </row>
    <row r="11026" spans="6:15" s="577" customFormat="1">
      <c r="F11026" s="545"/>
      <c r="H11026" s="545"/>
      <c r="J11026" s="545"/>
      <c r="O11026" s="578"/>
    </row>
    <row r="11027" spans="6:15" s="577" customFormat="1">
      <c r="F11027" s="545"/>
      <c r="H11027" s="545"/>
      <c r="J11027" s="545"/>
      <c r="O11027" s="578"/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/>
  <dimension ref="A1:AD6"/>
  <sheetViews>
    <sheetView zoomScale="80" zoomScaleNormal="80" workbookViewId="0">
      <pane ySplit="6" topLeftCell="A7" activePane="bottomLeft" state="frozen"/>
      <selection pane="bottomLeft" activeCell="Q33" sqref="Q33"/>
    </sheetView>
  </sheetViews>
  <sheetFormatPr defaultColWidth="9.140625" defaultRowHeight="12.75"/>
  <cols>
    <col min="1" max="1" width="18.7109375" style="548" customWidth="1"/>
    <col min="2" max="2" width="48" style="548" customWidth="1"/>
    <col min="3" max="3" width="8.140625" style="548" customWidth="1"/>
    <col min="4" max="4" width="6.140625" style="548" customWidth="1"/>
    <col min="5" max="5" width="6.42578125" style="548" customWidth="1"/>
    <col min="6" max="6" width="7.28515625" style="548" customWidth="1"/>
    <col min="7" max="7" width="5.85546875" style="548" customWidth="1"/>
    <col min="8" max="8" width="6.140625" style="548" customWidth="1"/>
    <col min="9" max="9" width="6.5703125" style="548" customWidth="1"/>
    <col min="10" max="10" width="6.7109375" style="548" customWidth="1"/>
    <col min="11" max="11" width="6.42578125" style="548" customWidth="1"/>
    <col min="12" max="12" width="7.7109375" style="548" customWidth="1"/>
    <col min="13" max="13" width="6.5703125" style="548" customWidth="1"/>
    <col min="14" max="14" width="5.85546875" style="548" customWidth="1"/>
    <col min="15" max="15" width="6.5703125" style="548" customWidth="1"/>
    <col min="16" max="16" width="8.140625" style="548" customWidth="1"/>
    <col min="17" max="17" width="7.5703125" style="548" customWidth="1"/>
    <col min="18" max="18" width="29.42578125" style="548" customWidth="1"/>
    <col min="19" max="19" width="8" style="548" customWidth="1"/>
    <col min="20" max="20" width="11.5703125" style="548" customWidth="1"/>
    <col min="21" max="21" width="11" style="548" customWidth="1"/>
    <col min="22" max="22" width="12.85546875" style="548" customWidth="1"/>
    <col min="23" max="23" width="9.5703125" style="548" customWidth="1"/>
    <col min="24" max="24" width="10" style="548" customWidth="1"/>
    <col min="25" max="25" width="10.28515625" style="549" customWidth="1"/>
    <col min="26" max="26" width="21.5703125" style="549" customWidth="1"/>
    <col min="27" max="27" width="19.28515625" style="549" customWidth="1"/>
    <col min="28" max="28" width="25.7109375" style="550" customWidth="1"/>
    <col min="29" max="29" width="25.28515625" style="548" customWidth="1"/>
    <col min="30" max="30" width="18.140625" style="542" customWidth="1"/>
    <col min="31" max="16384" width="9.140625" style="542"/>
  </cols>
  <sheetData>
    <row r="1" spans="1:30" ht="15.75" customHeight="1"/>
    <row r="2" spans="1:30" ht="15" customHeight="1"/>
    <row r="3" spans="1:30" ht="16.5" customHeight="1"/>
    <row r="4" spans="1:30" ht="15" customHeight="1">
      <c r="A4" s="681" t="s">
        <v>259</v>
      </c>
      <c r="B4" s="671" t="s">
        <v>260</v>
      </c>
      <c r="C4" s="683" t="s">
        <v>261</v>
      </c>
      <c r="D4" s="671" t="s">
        <v>262</v>
      </c>
      <c r="E4" s="671"/>
      <c r="F4" s="671"/>
      <c r="G4" s="671"/>
      <c r="H4" s="671"/>
      <c r="I4" s="671"/>
      <c r="J4" s="671"/>
      <c r="K4" s="671" t="s">
        <v>263</v>
      </c>
      <c r="L4" s="671"/>
      <c r="M4" s="671"/>
      <c r="N4" s="671"/>
      <c r="O4" s="671"/>
      <c r="P4" s="671"/>
      <c r="Q4" s="671"/>
      <c r="R4" s="671" t="s">
        <v>264</v>
      </c>
      <c r="S4" s="671"/>
      <c r="T4" s="671"/>
      <c r="U4" s="671"/>
      <c r="V4" s="671"/>
      <c r="W4" s="671"/>
      <c r="X4" s="671"/>
      <c r="Y4" s="671"/>
      <c r="Z4" s="671"/>
      <c r="AA4" s="671"/>
      <c r="AB4" s="671"/>
      <c r="AC4" s="681" t="s">
        <v>265</v>
      </c>
      <c r="AD4" s="681"/>
    </row>
    <row r="5" spans="1:30" ht="26.25" customHeight="1">
      <c r="A5" s="681"/>
      <c r="B5" s="671"/>
      <c r="C5" s="683"/>
      <c r="D5" s="671" t="s">
        <v>266</v>
      </c>
      <c r="E5" s="671" t="s">
        <v>267</v>
      </c>
      <c r="F5" s="671" t="s">
        <v>268</v>
      </c>
      <c r="G5" s="671" t="s">
        <v>1</v>
      </c>
      <c r="H5" s="671" t="s">
        <v>269</v>
      </c>
      <c r="I5" s="671" t="s">
        <v>270</v>
      </c>
      <c r="J5" s="671" t="s">
        <v>271</v>
      </c>
      <c r="K5" s="671" t="s">
        <v>266</v>
      </c>
      <c r="L5" s="671" t="s">
        <v>267</v>
      </c>
      <c r="M5" s="671" t="s">
        <v>268</v>
      </c>
      <c r="N5" s="671" t="s">
        <v>1</v>
      </c>
      <c r="O5" s="671" t="s">
        <v>269</v>
      </c>
      <c r="P5" s="671" t="s">
        <v>270</v>
      </c>
      <c r="Q5" s="671" t="s">
        <v>271</v>
      </c>
      <c r="R5" s="671" t="s">
        <v>272</v>
      </c>
      <c r="S5" s="671" t="s">
        <v>27</v>
      </c>
      <c r="T5" s="671" t="s">
        <v>248</v>
      </c>
      <c r="U5" s="676" t="s">
        <v>273</v>
      </c>
      <c r="V5" s="677"/>
      <c r="W5" s="671" t="s">
        <v>249</v>
      </c>
      <c r="X5" s="671" t="s">
        <v>258</v>
      </c>
      <c r="Y5" s="671"/>
      <c r="Z5" s="679" t="s">
        <v>274</v>
      </c>
      <c r="AA5" s="679" t="s">
        <v>275</v>
      </c>
      <c r="AB5" s="674" t="s">
        <v>276</v>
      </c>
      <c r="AC5" s="685" t="s">
        <v>277</v>
      </c>
      <c r="AD5" s="687" t="s">
        <v>278</v>
      </c>
    </row>
    <row r="6" spans="1:30" s="544" customFormat="1" ht="36.75" customHeight="1">
      <c r="A6" s="682"/>
      <c r="B6" s="682"/>
      <c r="C6" s="684"/>
      <c r="D6" s="672"/>
      <c r="E6" s="672"/>
      <c r="F6" s="672"/>
      <c r="G6" s="672"/>
      <c r="H6" s="672"/>
      <c r="I6" s="672"/>
      <c r="J6" s="672"/>
      <c r="K6" s="673"/>
      <c r="L6" s="673"/>
      <c r="M6" s="673"/>
      <c r="N6" s="673"/>
      <c r="O6" s="673"/>
      <c r="P6" s="673"/>
      <c r="Q6" s="673"/>
      <c r="R6" s="682"/>
      <c r="S6" s="678"/>
      <c r="T6" s="678"/>
      <c r="U6" s="556" t="s">
        <v>2032</v>
      </c>
      <c r="V6" s="556" t="s">
        <v>2030</v>
      </c>
      <c r="W6" s="678"/>
      <c r="X6" s="552" t="s">
        <v>78</v>
      </c>
      <c r="Y6" s="557" t="s">
        <v>2031</v>
      </c>
      <c r="Z6" s="680"/>
      <c r="AA6" s="680"/>
      <c r="AB6" s="675"/>
      <c r="AC6" s="686"/>
      <c r="AD6" s="688"/>
    </row>
  </sheetData>
  <autoFilter ref="D6:AB6"/>
  <mergeCells count="32">
    <mergeCell ref="AC4:AD4"/>
    <mergeCell ref="D4:J4"/>
    <mergeCell ref="K4:Q4"/>
    <mergeCell ref="R4:AB4"/>
    <mergeCell ref="N5:N6"/>
    <mergeCell ref="O5:O6"/>
    <mergeCell ref="P5:P6"/>
    <mergeCell ref="Q5:Q6"/>
    <mergeCell ref="R5:R6"/>
    <mergeCell ref="AC5:AC6"/>
    <mergeCell ref="AD5:AD6"/>
    <mergeCell ref="X5:Y5"/>
    <mergeCell ref="F5:F6"/>
    <mergeCell ref="G5:G6"/>
    <mergeCell ref="H5:H6"/>
    <mergeCell ref="I5:I6"/>
    <mergeCell ref="A4:A6"/>
    <mergeCell ref="B4:B6"/>
    <mergeCell ref="C4:C6"/>
    <mergeCell ref="D5:D6"/>
    <mergeCell ref="E5:E6"/>
    <mergeCell ref="J5:J6"/>
    <mergeCell ref="K5:K6"/>
    <mergeCell ref="L5:L6"/>
    <mergeCell ref="AB5:AB6"/>
    <mergeCell ref="M5:M6"/>
    <mergeCell ref="U5:V5"/>
    <mergeCell ref="W5:W6"/>
    <mergeCell ref="Z5:Z6"/>
    <mergeCell ref="AA5:AA6"/>
    <mergeCell ref="S5:S6"/>
    <mergeCell ref="T5:T6"/>
  </mergeCells>
  <hyperlinks>
    <hyperlink ref="A6" r:id="rId1" display="T:\Sets\5007-EA-Setka1.41-13-200п-EURUSD-start-10000$"/>
    <hyperlink ref="B6" location="'База данных'!B6" display="v1.41 - chfjpy 15=261 0.01 1.5 = 6000$_8.set"/>
    <hyperlink ref="R6" location="'База данных'!R6" display="CHFJPY_0.htm"/>
  </hyperlinks>
  <pageMargins left="0.7" right="0.7" top="0.75" bottom="0.75" header="0.3" footer="0.3"/>
  <pageSetup paperSize="9" orientation="portrait"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1"/>
  <sheetViews>
    <sheetView tabSelected="1" zoomScale="70" zoomScaleNormal="70" workbookViewId="0">
      <pane xSplit="1" ySplit="19" topLeftCell="B20" activePane="bottomRight" state="frozen"/>
      <selection pane="topRight" activeCell="B1" sqref="B1"/>
      <selection pane="bottomLeft" activeCell="A20" sqref="A20"/>
      <selection pane="bottomRight" activeCell="A32" sqref="A32:XFD32"/>
    </sheetView>
  </sheetViews>
  <sheetFormatPr defaultRowHeight="12.75"/>
  <cols>
    <col min="1" max="1" width="17.28515625" customWidth="1"/>
    <col min="2" max="2" width="11.7109375" customWidth="1"/>
    <col min="3" max="3" width="9" customWidth="1"/>
    <col min="4" max="4" width="1.140625" customWidth="1"/>
    <col min="5" max="5" width="16.42578125" customWidth="1"/>
    <col min="6" max="6" width="10.28515625" customWidth="1"/>
    <col min="7" max="7" width="7.7109375" customWidth="1"/>
    <col min="8" max="8" width="1" customWidth="1"/>
    <col min="9" max="9" width="12.28515625" customWidth="1"/>
    <col min="10" max="10" width="11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6.4257812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7" width="7.7109375" style="386" customWidth="1"/>
    <col min="38" max="38" width="8" style="386" customWidth="1"/>
    <col min="39" max="39" width="7.7109375" style="386" customWidth="1"/>
    <col min="40" max="42" width="7.85546875" style="386" customWidth="1"/>
    <col min="43" max="43" width="8.7109375" style="386" customWidth="1"/>
    <col min="44" max="44" width="8.42578125" style="386" bestFit="1" customWidth="1"/>
    <col min="45" max="45" width="11.42578125" style="386" customWidth="1"/>
    <col min="46" max="46" width="8.28515625" style="386" customWidth="1"/>
    <col min="47" max="47" width="11.42578125" style="386" customWidth="1"/>
    <col min="48" max="48" width="8.28515625" style="386" customWidth="1"/>
    <col min="49" max="49" width="7.85546875" style="386" customWidth="1"/>
    <col min="50" max="50" width="8" style="386" customWidth="1"/>
    <col min="51" max="51" width="7.28515625" style="386" customWidth="1"/>
    <col min="52" max="52" width="7.5703125" style="386" customWidth="1"/>
    <col min="53" max="53" width="7.28515625" style="386" customWidth="1"/>
    <col min="54" max="54" width="7.7109375" style="386" customWidth="1"/>
    <col min="55" max="55" width="8" style="386" bestFit="1" customWidth="1"/>
    <col min="56" max="57" width="6.7109375" style="386" customWidth="1"/>
    <col min="58" max="59" width="6.5703125" style="386" customWidth="1"/>
    <col min="60" max="60" width="8" style="386" bestFit="1" customWidth="1"/>
    <col min="61" max="61" width="8.7109375" style="386" customWidth="1"/>
    <col min="62" max="62" width="7.7109375" style="386" bestFit="1" customWidth="1"/>
    <col min="63" max="63" width="9" style="386" customWidth="1"/>
    <col min="64" max="64" width="8.7109375" style="386" customWidth="1"/>
    <col min="65" max="65" width="9.140625" style="386" customWidth="1"/>
    <col min="66" max="66" width="5.5703125" customWidth="1"/>
    <col min="68" max="68" width="17.85546875" bestFit="1" customWidth="1"/>
    <col min="69" max="70" width="11.7109375" customWidth="1"/>
    <col min="71" max="71" width="9.28515625" customWidth="1"/>
    <col min="74" max="74" width="18.28515625" customWidth="1"/>
    <col min="75" max="75" width="17.85546875" customWidth="1"/>
    <col min="76" max="82" width="16.5703125" bestFit="1" customWidth="1"/>
    <col min="83" max="83" width="16.5703125" customWidth="1"/>
    <col min="84" max="84" width="12.140625" customWidth="1"/>
    <col min="85" max="85" width="16.5703125" customWidth="1"/>
    <col min="86" max="87" width="16.5703125" bestFit="1" customWidth="1"/>
    <col min="88" max="88" width="16.5703125" customWidth="1"/>
    <col min="89" max="89" width="12.140625" customWidth="1"/>
    <col min="90" max="90" width="16.5703125" bestFit="1" customWidth="1"/>
    <col min="91" max="91" width="12.140625" bestFit="1" customWidth="1"/>
  </cols>
  <sheetData>
    <row r="1" spans="1:67">
      <c r="B1" s="301"/>
      <c r="D1" s="258"/>
      <c r="F1" s="301"/>
      <c r="H1" s="259"/>
      <c r="I1" s="272" t="s">
        <v>84</v>
      </c>
      <c r="J1" s="432" t="str">
        <f>IF(K$1=0,"LastOrder",IF(K$1=1,"MinOrder","ОШИБКА"))</f>
        <v>LastOrder</v>
      </c>
      <c r="K1" s="273">
        <v>0</v>
      </c>
      <c r="L1" s="158"/>
      <c r="P1" s="125"/>
      <c r="V1" s="376"/>
      <c r="Y1" s="158"/>
      <c r="AE1" s="376"/>
      <c r="AH1" s="385"/>
      <c r="AI1" s="125"/>
      <c r="AJ1" s="434"/>
      <c r="AK1" s="434"/>
      <c r="AL1" s="434"/>
      <c r="AM1" s="434"/>
      <c r="AN1" s="434"/>
      <c r="AO1" s="434"/>
      <c r="AP1" s="434"/>
      <c r="AQ1" s="434"/>
      <c r="AR1" s="434"/>
      <c r="AS1" s="434"/>
      <c r="AT1" s="434"/>
      <c r="AU1" s="434"/>
      <c r="AV1" s="434"/>
      <c r="AW1" s="434"/>
      <c r="AX1" s="434"/>
      <c r="AY1" s="434"/>
      <c r="AZ1" s="434"/>
      <c r="BA1" s="434"/>
      <c r="BB1" s="434"/>
      <c r="BC1" s="434"/>
      <c r="BD1" s="434"/>
      <c r="BE1" s="434"/>
      <c r="BF1" s="434"/>
      <c r="BG1" s="434"/>
      <c r="BH1" s="434"/>
      <c r="BI1" s="434"/>
      <c r="BJ1" s="434"/>
      <c r="BK1" s="434"/>
      <c r="BL1" s="434"/>
      <c r="BM1" s="434"/>
    </row>
    <row r="2" spans="1:67" ht="18">
      <c r="A2" s="96" t="s">
        <v>21</v>
      </c>
      <c r="B2" s="433" t="str">
        <f>IF(C$2&lt;=0,"д.б. &gt;0","")</f>
        <v/>
      </c>
      <c r="C2" s="144">
        <v>14</v>
      </c>
      <c r="D2" s="83"/>
      <c r="E2" s="96" t="s">
        <v>12</v>
      </c>
      <c r="F2" s="241" t="str">
        <f>IF(G$2&lt;2,"д.б. &gt;1","")</f>
        <v/>
      </c>
      <c r="G2" s="144">
        <v>12</v>
      </c>
      <c r="H2" s="84"/>
      <c r="I2" s="96" t="s">
        <v>0</v>
      </c>
      <c r="J2" s="242" t="str">
        <f>IF(K$2&lt;0,"д.б. &gt;0","")</f>
        <v/>
      </c>
      <c r="K2" s="149">
        <v>0.02</v>
      </c>
      <c r="L2" s="115"/>
      <c r="M2" s="114" t="s">
        <v>27</v>
      </c>
      <c r="N2" s="114"/>
      <c r="O2" s="150" t="s">
        <v>66</v>
      </c>
      <c r="Q2" s="210"/>
      <c r="R2" s="114"/>
      <c r="S2" s="114"/>
      <c r="T2" s="114"/>
      <c r="U2" s="114"/>
      <c r="V2" s="376"/>
      <c r="Y2" s="158"/>
      <c r="AE2" s="376"/>
      <c r="AH2" s="385"/>
      <c r="AI2" s="125"/>
      <c r="AJ2" s="434"/>
      <c r="AK2" s="434"/>
      <c r="AL2" s="434"/>
      <c r="AM2" s="434"/>
      <c r="AN2" s="435" t="s">
        <v>2263</v>
      </c>
      <c r="AO2" s="434"/>
      <c r="AP2" s="434"/>
      <c r="AQ2" s="434"/>
      <c r="AR2" s="434"/>
      <c r="AS2" s="434"/>
      <c r="AT2" s="434"/>
      <c r="AU2" s="434"/>
      <c r="AV2" s="434"/>
      <c r="AW2" s="434"/>
      <c r="AX2" s="434"/>
      <c r="AY2" s="434"/>
      <c r="AZ2" s="434"/>
      <c r="BA2" s="434"/>
      <c r="BB2" s="434"/>
      <c r="BC2" s="434"/>
      <c r="BD2" s="434"/>
      <c r="BE2" s="434"/>
      <c r="BF2" s="434"/>
      <c r="BG2" s="434"/>
      <c r="BH2" s="434"/>
      <c r="BI2" s="434"/>
      <c r="BJ2" s="434"/>
      <c r="BK2" s="434"/>
      <c r="BL2" s="434"/>
      <c r="BM2" s="434"/>
    </row>
    <row r="3" spans="1:67" ht="15">
      <c r="A3" s="96"/>
      <c r="B3" s="433"/>
      <c r="C3" s="321"/>
      <c r="D3" s="30"/>
      <c r="E3" s="96"/>
      <c r="F3" s="241"/>
      <c r="G3" s="320"/>
      <c r="H3" s="31"/>
      <c r="I3" s="96" t="s">
        <v>1</v>
      </c>
      <c r="J3" s="242" t="str">
        <f>IF(K$3&lt;0,"д.б. &gt;0","")</f>
        <v/>
      </c>
      <c r="K3" s="148">
        <v>1.5</v>
      </c>
      <c r="L3" s="115"/>
      <c r="M3" s="114" t="s">
        <v>28</v>
      </c>
      <c r="N3" s="114"/>
      <c r="O3" s="151">
        <v>3</v>
      </c>
      <c r="Q3" s="211"/>
      <c r="R3" s="114"/>
      <c r="S3" s="114"/>
      <c r="T3" s="114"/>
      <c r="U3" s="114"/>
      <c r="V3" s="376"/>
      <c r="Y3" s="158"/>
      <c r="AE3" s="376"/>
      <c r="AH3" s="385"/>
      <c r="AI3" s="125"/>
      <c r="AJ3" s="434"/>
      <c r="AK3" s="434"/>
      <c r="AL3" s="434"/>
      <c r="AM3" s="434"/>
      <c r="AN3" s="434"/>
      <c r="AO3" s="434"/>
      <c r="AP3" s="434"/>
      <c r="AQ3" s="434"/>
      <c r="AR3" s="434"/>
      <c r="AS3" s="434"/>
      <c r="AT3" s="434"/>
      <c r="AU3" s="434"/>
      <c r="AV3" s="434"/>
      <c r="AW3" s="434"/>
      <c r="AX3" s="434"/>
      <c r="AY3" s="434"/>
      <c r="AZ3" s="434"/>
      <c r="BA3" s="434"/>
      <c r="BB3" s="434"/>
      <c r="BC3" s="434"/>
      <c r="BD3" s="434"/>
      <c r="BE3" s="434"/>
      <c r="BF3" s="434"/>
      <c r="BG3" s="434"/>
      <c r="BH3" s="434"/>
      <c r="BI3" s="434"/>
      <c r="BJ3" s="434"/>
      <c r="BK3" s="434"/>
      <c r="BL3" s="434"/>
      <c r="BM3" s="434"/>
    </row>
    <row r="4" spans="1:67" ht="15">
      <c r="A4" s="96"/>
      <c r="B4" s="433"/>
      <c r="C4" s="321"/>
      <c r="D4" s="30"/>
      <c r="E4" s="96"/>
      <c r="F4" s="241"/>
      <c r="G4" s="321"/>
      <c r="H4" s="31"/>
      <c r="I4" s="96" t="s">
        <v>6</v>
      </c>
      <c r="J4" s="242" t="str">
        <f>IF(K$4&lt;2,"д.б. &gt;1","")</f>
        <v/>
      </c>
      <c r="K4" s="144">
        <v>4</v>
      </c>
      <c r="L4" s="115"/>
      <c r="M4" s="171" t="s">
        <v>30</v>
      </c>
      <c r="N4" s="171"/>
      <c r="O4" s="155">
        <v>9.1</v>
      </c>
      <c r="Q4" s="212"/>
      <c r="R4" s="114"/>
      <c r="S4" s="114"/>
      <c r="T4" s="114"/>
      <c r="U4" s="114"/>
      <c r="V4" s="376"/>
      <c r="Y4" s="158"/>
      <c r="AE4" s="376"/>
      <c r="AH4" s="385"/>
      <c r="AI4" s="125"/>
      <c r="AJ4" s="434"/>
      <c r="AK4" s="434"/>
      <c r="AL4" s="434"/>
      <c r="AM4" s="434"/>
      <c r="AN4" s="692" t="s">
        <v>2264</v>
      </c>
      <c r="AO4" s="692"/>
      <c r="AP4" s="692"/>
      <c r="AQ4" s="692"/>
      <c r="AR4" s="692"/>
      <c r="AS4" s="692"/>
      <c r="AT4" s="692"/>
      <c r="AU4" s="692"/>
      <c r="AV4" s="692"/>
      <c r="AW4" s="692"/>
      <c r="AX4" s="434"/>
      <c r="AY4" s="434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125"/>
    </row>
    <row r="5" spans="1:67" ht="15">
      <c r="A5" s="97"/>
      <c r="B5" s="433"/>
      <c r="C5" s="367"/>
      <c r="D5" s="36"/>
      <c r="E5" s="97"/>
      <c r="F5" s="241"/>
      <c r="G5" s="322"/>
      <c r="H5" s="37"/>
      <c r="I5" s="97"/>
      <c r="J5" s="242"/>
      <c r="K5" s="3"/>
      <c r="L5" s="115"/>
      <c r="M5" s="114"/>
      <c r="N5" s="114"/>
      <c r="O5" s="125"/>
      <c r="Q5" s="213"/>
      <c r="R5" s="114"/>
      <c r="S5" s="114"/>
      <c r="T5" s="114"/>
      <c r="U5" s="114"/>
      <c r="V5" s="376"/>
      <c r="Y5" s="158"/>
      <c r="AE5" s="376"/>
      <c r="AH5" s="385"/>
      <c r="AI5" s="125"/>
      <c r="AJ5" s="434"/>
      <c r="AK5" s="434"/>
      <c r="AL5" s="439"/>
      <c r="AM5" s="434"/>
      <c r="AN5" s="692"/>
      <c r="AO5" s="692"/>
      <c r="AP5" s="692"/>
      <c r="AQ5" s="692"/>
      <c r="AR5" s="692"/>
      <c r="AS5" s="692"/>
      <c r="AT5" s="692"/>
      <c r="AU5" s="692"/>
      <c r="AV5" s="692"/>
      <c r="AW5" s="692"/>
      <c r="AX5" s="434"/>
      <c r="AY5" s="434"/>
      <c r="AZ5" s="125"/>
      <c r="BA5" s="434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125"/>
      <c r="BO5" s="696">
        <v>1</v>
      </c>
    </row>
    <row r="6" spans="1:67" ht="15">
      <c r="A6" s="249" t="s">
        <v>22</v>
      </c>
      <c r="B6" s="433" t="str">
        <f>IF(OR(C$6=1,C$6&lt;0),"д.б.=0 или &gt;1","")</f>
        <v/>
      </c>
      <c r="C6" s="146">
        <v>3</v>
      </c>
      <c r="D6" s="40"/>
      <c r="E6" s="249" t="s">
        <v>13</v>
      </c>
      <c r="F6" s="241" t="str">
        <f>IF(OR(G$6=1,G$6=2,G$6&lt;0),"д.б=0 или &gt;2","")</f>
        <v/>
      </c>
      <c r="G6" s="146">
        <v>3</v>
      </c>
      <c r="H6" s="41"/>
      <c r="I6" s="249" t="s">
        <v>2</v>
      </c>
      <c r="J6" s="242" t="str">
        <f>IF(OR(K$6=1,K$6=2,K$6&lt;0),"д.б.=0 или &gt;2","")</f>
        <v/>
      </c>
      <c r="K6" s="147">
        <v>5</v>
      </c>
      <c r="L6" s="135"/>
      <c r="M6" s="136" t="s">
        <v>36</v>
      </c>
      <c r="N6" s="136"/>
      <c r="O6" s="152">
        <v>0</v>
      </c>
      <c r="Q6" s="214"/>
      <c r="R6" s="114"/>
      <c r="S6" s="114"/>
      <c r="T6" s="114"/>
      <c r="U6" s="114"/>
      <c r="V6" s="376"/>
      <c r="Y6" s="158"/>
      <c r="AE6" s="376"/>
      <c r="AH6" s="385"/>
      <c r="AI6" s="125"/>
      <c r="AJ6" s="434"/>
      <c r="AK6" s="434"/>
      <c r="AL6" s="434"/>
      <c r="AM6" s="434"/>
      <c r="AN6" s="436"/>
      <c r="AO6" s="437"/>
      <c r="AP6" s="437"/>
      <c r="AQ6" s="437"/>
      <c r="AR6" s="437"/>
      <c r="AS6" s="437"/>
      <c r="AT6" s="437"/>
      <c r="AU6" s="434"/>
      <c r="AV6" s="434"/>
      <c r="AW6" s="434"/>
      <c r="AX6" s="434"/>
      <c r="AY6" s="434"/>
      <c r="AZ6" s="125"/>
      <c r="BA6" s="434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O6" s="696"/>
    </row>
    <row r="7" spans="1:67" ht="15">
      <c r="A7" s="424" t="s">
        <v>23</v>
      </c>
      <c r="B7" s="433" t="str">
        <f>IF(AND(C$6=0,C$7&lt;&gt;0),"д.б. =0","")</f>
        <v/>
      </c>
      <c r="C7" s="145">
        <v>1</v>
      </c>
      <c r="D7" s="93"/>
      <c r="E7" s="249" t="s">
        <v>14</v>
      </c>
      <c r="F7" s="309" t="str">
        <f>IF(AND(G$6=0,G$7&lt;&gt;0),"д.б. =0","")</f>
        <v/>
      </c>
      <c r="G7" s="145">
        <v>2</v>
      </c>
      <c r="H7" s="94"/>
      <c r="I7" s="249" t="s">
        <v>3</v>
      </c>
      <c r="J7" s="242" t="str">
        <f>IF(AND(K$6=0,K$7&lt;&gt;0),"д.б. =0","")</f>
        <v/>
      </c>
      <c r="K7" s="143">
        <v>0.01</v>
      </c>
      <c r="L7" s="135"/>
      <c r="M7" s="136" t="s">
        <v>35</v>
      </c>
      <c r="N7" s="136"/>
      <c r="O7" s="153">
        <v>238</v>
      </c>
      <c r="Q7" s="214"/>
      <c r="R7" s="114"/>
      <c r="S7" s="114"/>
      <c r="T7" s="114"/>
      <c r="U7" s="114"/>
      <c r="V7" s="376"/>
      <c r="Y7" s="158"/>
      <c r="AE7" s="376"/>
      <c r="AH7" s="385"/>
      <c r="AI7" s="125"/>
      <c r="AJ7" s="434"/>
      <c r="AK7" s="434"/>
      <c r="AL7" s="434"/>
      <c r="AM7" s="434"/>
      <c r="AN7" s="436" t="s">
        <v>66</v>
      </c>
      <c r="AO7" s="437"/>
      <c r="AP7" s="437"/>
      <c r="AQ7" s="436" t="s">
        <v>11</v>
      </c>
      <c r="AR7" s="436"/>
      <c r="AS7" s="555">
        <v>44259</v>
      </c>
      <c r="AT7" s="553" t="s">
        <v>2101</v>
      </c>
      <c r="AU7" s="554">
        <v>44405</v>
      </c>
      <c r="AV7" s="434"/>
      <c r="AW7" s="434"/>
      <c r="AX7" s="434"/>
      <c r="AY7" s="434"/>
      <c r="AZ7" s="125"/>
      <c r="BA7" s="438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</row>
    <row r="8" spans="1:67" ht="15">
      <c r="A8" s="249"/>
      <c r="B8" s="423" t="str">
        <f>IF(OR(C$6=1,C$6&lt;0,C$9=1,C$9=2,C$9&lt;0,C$12=1,C$12=2,C$12&lt;0,AND(C$6&gt;0,C$9&gt;0,C$6&gt;=C$9),AND(C$6&gt;0,C$12&gt;0,C$6&gt;=C$12),AND(C$9&gt;0,C$12&gt;0,C$9&gt;=C$12)),"ОШИБКА в №№ колен","")</f>
        <v/>
      </c>
      <c r="C8" s="368"/>
      <c r="D8" s="40"/>
      <c r="E8" s="249"/>
      <c r="F8" s="423" t="str">
        <f>IF(OR(G$6=1,G$6=2,G$6&lt;0,G$9=1,G$9=2,G$9=3,G$9&lt;0,G$12=1,G$12=2,G$12=3,G$12=4,G$12&lt;0,G$15&lt;0,AND(G$6&gt;0,G$9&gt;0,G$6&gt;=G$9),AND(G$6&gt;0,G$12&gt;0,G$6&gt;=G$12),AND(G$9&gt;0,G$12&gt;0,G$9&gt;=G$12),AND(G$6&gt;0,G$15&gt;0,G$6&gt;G$15),AND(G$9&gt;0,G$15&gt;0,G$9&gt;G$15),AND(G$12&gt;0,G$15&gt;0,G$12&gt;G$15)),"ОШИБКА в №№ колен","")</f>
        <v/>
      </c>
      <c r="G8" s="369"/>
      <c r="H8" s="41"/>
      <c r="I8" s="249"/>
      <c r="J8" s="423" t="str">
        <f>IF(OR(K$6=1,K$6=2,K$6&lt;0,K$9=1,K$9=2,K$9=3,K$9&lt;0,K$12=1,K$12=2,K$12=3,K$12=4,K$12&lt;0,K$15&lt;0,AND(K$6&gt;0,K$4&gt;=K$6),AND(K$9&gt;0,K$4&gt;=K$9),AND(K$12&gt;0,K$4&gt;=K$12),AND(K$6&gt;0,K$9&gt;0,K$6&gt;=K$9),AND(K$6&gt;0,K$12&gt;0,K$6&gt;=K$12),AND(K$9&gt;0,K$12&gt;0,K$9&gt;=K$12),AND(K$15&gt;0,K$4&gt;K$15),AND(K$6&gt;0,K$15&gt;0,K$6&gt;K$15),AND(K$9&gt;0,K$15&gt;0,K$9&gt;K$15),AND(K$12&gt;0,K$15&gt;0,K$12&gt;K$15)),"ОШИБКА в №№ колен","")</f>
        <v/>
      </c>
      <c r="K8" s="369"/>
      <c r="L8" s="135"/>
      <c r="M8" s="136" t="s">
        <v>37</v>
      </c>
      <c r="N8" s="136"/>
      <c r="O8" s="154">
        <v>0.1</v>
      </c>
      <c r="Q8" s="215"/>
      <c r="R8" s="114"/>
      <c r="S8" s="114"/>
      <c r="T8" s="114"/>
      <c r="U8" s="114"/>
      <c r="V8" s="376"/>
      <c r="Y8" s="158"/>
      <c r="AE8" s="376"/>
      <c r="AH8" s="385"/>
      <c r="AI8" s="125"/>
      <c r="AJ8" s="434"/>
      <c r="AK8" s="434"/>
      <c r="AL8" s="439"/>
      <c r="AM8" s="434"/>
      <c r="AN8" s="437"/>
      <c r="AO8" s="437"/>
      <c r="AP8" s="437"/>
      <c r="AQ8" s="437"/>
      <c r="AR8" s="437"/>
      <c r="AS8" s="437"/>
      <c r="AT8" s="437"/>
      <c r="AU8" s="434"/>
      <c r="AV8" s="434"/>
      <c r="AW8" s="434"/>
      <c r="AX8" s="434"/>
      <c r="AY8" s="434"/>
      <c r="AZ8" s="125"/>
      <c r="BA8" s="438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</row>
    <row r="9" spans="1:67" ht="16.5">
      <c r="A9" s="281" t="s">
        <v>86</v>
      </c>
      <c r="B9" s="433" t="str">
        <f>IF(OR(C$9=1,C$9=2,C$9&lt;0),"д.б.=0 или &gt;2","")</f>
        <v/>
      </c>
      <c r="C9" s="282">
        <v>12</v>
      </c>
      <c r="D9" s="284"/>
      <c r="E9" s="281" t="s">
        <v>15</v>
      </c>
      <c r="F9" s="428" t="str">
        <f>IF(OR(G$9=1,G$9=2,G$9=3,G$9&lt;0),"д.б=0 или &gt;3","")</f>
        <v/>
      </c>
      <c r="G9" s="282">
        <v>7</v>
      </c>
      <c r="H9" s="286"/>
      <c r="I9" s="281" t="s">
        <v>4</v>
      </c>
      <c r="J9" s="429" t="str">
        <f>IF(OR(K$9=1,K$9=2,K$9=3,K$9&lt;0),"д.б=0 или &gt;3","")</f>
        <v/>
      </c>
      <c r="K9" s="287">
        <v>7</v>
      </c>
      <c r="L9" s="288"/>
      <c r="M9" s="285"/>
      <c r="N9" s="285"/>
      <c r="O9" s="289"/>
      <c r="Q9" s="216"/>
      <c r="R9" s="114"/>
      <c r="S9" s="114"/>
      <c r="T9" s="114"/>
      <c r="U9" s="114"/>
      <c r="V9" s="376"/>
      <c r="Y9" s="158"/>
      <c r="AE9" s="376"/>
      <c r="AH9" s="385"/>
      <c r="AI9" s="125"/>
      <c r="AJ9" s="434"/>
      <c r="AK9" s="434"/>
      <c r="AM9" s="434"/>
      <c r="AN9" s="436" t="s">
        <v>2265</v>
      </c>
      <c r="AO9" s="437"/>
      <c r="AP9" s="437"/>
      <c r="AQ9" s="440"/>
      <c r="AR9" s="437"/>
      <c r="AS9" s="591">
        <v>20340.32</v>
      </c>
      <c r="AT9" s="437"/>
      <c r="AU9" s="434"/>
      <c r="AV9" s="434"/>
      <c r="AW9" s="434"/>
      <c r="AX9" s="434"/>
      <c r="AY9" s="434"/>
      <c r="AZ9" s="125"/>
      <c r="BA9" s="438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</row>
    <row r="10" spans="1:67" ht="15">
      <c r="A10" s="425" t="s">
        <v>87</v>
      </c>
      <c r="B10" s="433" t="str">
        <f>IF(AND(C$9=0,C$10&lt;&gt;0),"д.б. =0","")</f>
        <v/>
      </c>
      <c r="C10" s="283">
        <v>-1</v>
      </c>
      <c r="D10" s="290"/>
      <c r="E10" s="427" t="s">
        <v>16</v>
      </c>
      <c r="F10" s="309" t="str">
        <f>IF(AND(G$9=0,G$10&lt;&gt;0),"д.б. =0","")</f>
        <v/>
      </c>
      <c r="G10" s="283">
        <v>4</v>
      </c>
      <c r="H10" s="291"/>
      <c r="I10" s="281" t="s">
        <v>5</v>
      </c>
      <c r="J10" s="242" t="str">
        <f>IF(AND(K$9=0,K$10&lt;&gt;0),"д.б. =0","")</f>
        <v/>
      </c>
      <c r="K10" s="292">
        <v>0.02</v>
      </c>
      <c r="L10" s="288"/>
      <c r="M10" s="293" t="s">
        <v>38</v>
      </c>
      <c r="N10" s="593" t="str">
        <f>IF(OR(O10&lt;0,O10=0),"Д.Б. &gt;0"," ")</f>
        <v xml:space="preserve"> </v>
      </c>
      <c r="O10" s="294">
        <v>5500</v>
      </c>
      <c r="Q10" s="217"/>
      <c r="R10" s="114"/>
      <c r="S10" s="114"/>
      <c r="T10" s="114"/>
      <c r="U10" s="114"/>
      <c r="V10" s="376"/>
      <c r="Y10" s="158"/>
      <c r="AE10" s="376"/>
      <c r="AH10" s="385"/>
      <c r="AI10" s="125"/>
      <c r="AJ10" s="434"/>
      <c r="AK10" s="434"/>
      <c r="AM10" s="434"/>
      <c r="AN10" s="436"/>
      <c r="AO10" s="437"/>
      <c r="AP10" s="437"/>
      <c r="AQ10" s="440"/>
      <c r="AR10" s="437"/>
      <c r="AS10" s="591"/>
      <c r="AT10" s="437"/>
      <c r="AU10" s="434"/>
      <c r="AV10" s="434"/>
      <c r="AW10" s="434"/>
      <c r="AX10" s="434"/>
      <c r="AY10" s="434"/>
      <c r="AZ10" s="125"/>
      <c r="BA10" s="438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</row>
    <row r="11" spans="1:67" ht="15">
      <c r="A11" s="281"/>
      <c r="B11" s="433"/>
      <c r="C11" s="370"/>
      <c r="D11" s="290"/>
      <c r="E11" s="281"/>
      <c r="F11" s="309"/>
      <c r="G11" s="370"/>
      <c r="H11" s="291"/>
      <c r="I11" s="281"/>
      <c r="J11" s="242"/>
      <c r="K11" s="371"/>
      <c r="L11" s="288"/>
      <c r="M11" s="293"/>
      <c r="N11" s="293"/>
      <c r="O11" s="372"/>
      <c r="Q11" s="217"/>
      <c r="R11" s="114"/>
      <c r="S11" s="114"/>
      <c r="T11" s="114"/>
      <c r="U11" s="114"/>
      <c r="V11" s="376"/>
      <c r="Y11" s="158"/>
      <c r="AE11" s="376"/>
      <c r="AH11" s="385"/>
      <c r="AI11" s="125"/>
      <c r="AJ11" s="434"/>
      <c r="AK11" s="434"/>
      <c r="AL11" s="439"/>
      <c r="AM11" s="434"/>
      <c r="AN11" s="436" t="s">
        <v>2102</v>
      </c>
      <c r="AO11" s="437"/>
      <c r="AP11" s="437"/>
      <c r="AQ11" s="440"/>
      <c r="AR11" s="437"/>
      <c r="AS11" s="591">
        <v>4918.6499999999996</v>
      </c>
      <c r="AT11" s="437"/>
      <c r="AU11" s="434"/>
      <c r="AV11" s="434"/>
      <c r="AW11" s="434"/>
      <c r="AX11" s="434"/>
      <c r="AY11" s="434"/>
      <c r="AZ11" s="125"/>
      <c r="BA11" s="438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</row>
    <row r="12" spans="1:67" ht="15">
      <c r="A12" s="274" t="s">
        <v>24</v>
      </c>
      <c r="B12" s="433" t="str">
        <f>IF(OR(C$12=1,C$12=2,C$12&lt;0),"д.б.=0 или &gt;2","")</f>
        <v/>
      </c>
      <c r="C12" s="275">
        <v>0</v>
      </c>
      <c r="D12" s="290"/>
      <c r="E12" s="274" t="s">
        <v>89</v>
      </c>
      <c r="F12" s="431" t="str">
        <f>IF(OR(G$12=1,G$12=2,G$12=3,G$12=4,G$12&lt;0),"д.б=0 или &gt;4","")</f>
        <v/>
      </c>
      <c r="G12" s="310">
        <v>10</v>
      </c>
      <c r="H12" s="238"/>
      <c r="I12" s="274" t="s">
        <v>91</v>
      </c>
      <c r="J12" s="431" t="str">
        <f>IF(OR(K$12=1,K$12=2,K$12=3,K$12=4,K$12&lt;0),"д.б.=0 или &gt;4","")</f>
        <v/>
      </c>
      <c r="K12" s="313">
        <v>10</v>
      </c>
      <c r="L12" s="288"/>
      <c r="M12" s="293"/>
      <c r="N12" s="293"/>
      <c r="O12" s="372"/>
      <c r="Q12" s="217"/>
      <c r="R12" s="114"/>
      <c r="S12" s="114"/>
      <c r="T12" s="114"/>
      <c r="U12" s="114"/>
      <c r="V12" s="376"/>
      <c r="Y12" s="158"/>
      <c r="AE12" s="376"/>
      <c r="AH12" s="385"/>
      <c r="AI12" s="125"/>
      <c r="AJ12" s="434"/>
      <c r="AK12" s="434"/>
      <c r="AL12" s="434"/>
      <c r="AM12" s="434"/>
      <c r="AN12" s="436"/>
      <c r="AO12" s="437"/>
      <c r="AP12" s="437"/>
      <c r="AQ12" s="436"/>
      <c r="AR12" s="437"/>
      <c r="AS12" s="591"/>
      <c r="AT12" s="437"/>
      <c r="AU12" s="434"/>
      <c r="AV12" s="434"/>
      <c r="AW12" s="434"/>
      <c r="AX12" s="434"/>
      <c r="AY12" s="434"/>
      <c r="AZ12" s="125"/>
      <c r="BA12" s="438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</row>
    <row r="13" spans="1:67" ht="15">
      <c r="A13" s="426" t="s">
        <v>25</v>
      </c>
      <c r="B13" s="433" t="str">
        <f>IF(AND(C$12=0,C$13&lt;&gt;0),"д.б. =0","")</f>
        <v/>
      </c>
      <c r="C13" s="235">
        <v>0</v>
      </c>
      <c r="D13" s="290"/>
      <c r="E13" s="274" t="s">
        <v>90</v>
      </c>
      <c r="F13" s="430" t="str">
        <f>IF(AND(G$12=0,G$13&lt;&gt;0),"д.б. =0","")</f>
        <v/>
      </c>
      <c r="G13" s="235">
        <v>7</v>
      </c>
      <c r="H13" s="238"/>
      <c r="I13" s="274" t="s">
        <v>92</v>
      </c>
      <c r="J13" s="242" t="str">
        <f>IF(AND(K$12=0,K$13&lt;&gt;0),"д.б. =0","")</f>
        <v/>
      </c>
      <c r="K13" s="311">
        <v>0.03</v>
      </c>
      <c r="L13" s="288"/>
      <c r="M13" s="293"/>
      <c r="N13" s="293"/>
      <c r="O13" s="372"/>
      <c r="Q13" s="217"/>
      <c r="R13" s="114"/>
      <c r="S13" s="114"/>
      <c r="T13" s="114"/>
      <c r="U13" s="114"/>
      <c r="V13" s="376"/>
      <c r="Y13" s="158"/>
      <c r="AE13" s="376"/>
      <c r="AH13" s="385"/>
      <c r="AI13" s="125"/>
      <c r="AJ13" s="434"/>
      <c r="AK13" s="434"/>
      <c r="AL13" s="434"/>
      <c r="AM13" s="434"/>
      <c r="AN13" s="436"/>
      <c r="AO13" s="437"/>
      <c r="AP13" s="437"/>
      <c r="AQ13" s="576"/>
      <c r="AR13" s="576"/>
      <c r="AS13" s="591"/>
      <c r="AT13" s="590"/>
      <c r="AU13" s="434"/>
      <c r="AV13" s="434"/>
      <c r="AW13" s="434"/>
      <c r="AX13" s="434"/>
      <c r="AY13" s="434"/>
      <c r="AZ13" s="125"/>
      <c r="BA13" s="438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</row>
    <row r="14" spans="1:67" ht="15.75">
      <c r="A14" s="139"/>
      <c r="B14" s="241"/>
      <c r="C14" s="373"/>
      <c r="D14" s="141"/>
      <c r="E14" s="139"/>
      <c r="F14" s="241"/>
      <c r="G14" s="373"/>
      <c r="H14" s="142"/>
      <c r="I14" s="139"/>
      <c r="J14" s="242"/>
      <c r="K14" s="374"/>
      <c r="L14" s="140"/>
      <c r="M14" s="137"/>
      <c r="N14" s="137"/>
      <c r="O14" s="138"/>
      <c r="P14" s="234"/>
      <c r="Q14" s="217"/>
      <c r="R14" s="114"/>
      <c r="S14" s="114"/>
      <c r="T14" s="114"/>
      <c r="U14" s="114"/>
      <c r="V14" s="376"/>
      <c r="Y14" s="158"/>
      <c r="AE14" s="376"/>
      <c r="AH14" s="385"/>
      <c r="AI14" s="125"/>
      <c r="AJ14" s="441" t="s">
        <v>66</v>
      </c>
      <c r="AK14" s="434"/>
      <c r="AL14" s="434"/>
      <c r="AM14" s="434"/>
      <c r="AN14" s="436"/>
      <c r="AO14" s="437"/>
      <c r="AP14" s="437"/>
      <c r="AQ14" s="436"/>
      <c r="AR14" s="437"/>
      <c r="AS14" s="437"/>
      <c r="AT14" s="437"/>
      <c r="AU14" s="434"/>
      <c r="AV14" s="442"/>
      <c r="AW14" s="434"/>
      <c r="AX14" s="434"/>
      <c r="AY14" s="434"/>
      <c r="AZ14" s="434"/>
      <c r="BA14" s="434"/>
      <c r="BB14" s="434"/>
      <c r="BC14" s="434"/>
      <c r="BD14" s="434"/>
      <c r="BE14" s="434"/>
      <c r="BF14" s="434"/>
      <c r="BG14" s="434"/>
      <c r="BH14" s="434"/>
      <c r="BI14" s="434"/>
      <c r="BJ14" s="434"/>
      <c r="BK14" s="434"/>
      <c r="BL14" s="434"/>
      <c r="BM14" s="434"/>
      <c r="BO14" s="224"/>
    </row>
    <row r="15" spans="1:67" ht="15.75">
      <c r="D15" s="236"/>
      <c r="E15" s="96" t="s">
        <v>81</v>
      </c>
      <c r="F15" s="241" t="str">
        <f>IF(G$15&lt;0,"д.б.&gt;=0",IF(G$15=0,"",IF(G$6&gt;G$15,"?Level",IF(G$9&gt;G$15,"?Level2",IF(G$12&gt;G$15,"?Grid3","")))))</f>
        <v/>
      </c>
      <c r="G15" s="235">
        <v>13</v>
      </c>
      <c r="H15" s="238"/>
      <c r="I15" s="96" t="s">
        <v>82</v>
      </c>
      <c r="J15" s="423" t="str">
        <f>IF(K$15&lt;0,"д.б. &gt;=0",IF(K$15=0,"",IF(K$4&gt;=K$15,"MultStart",IF(K$6&gt;K$15,"MultLevel2",IF(K$9&gt;K$15,"MultLevel3",IF(K$12&gt;K$15,"Mult3",""))))))</f>
        <v/>
      </c>
      <c r="K15" s="256">
        <v>0</v>
      </c>
      <c r="L15" s="239"/>
      <c r="M15" s="693" t="s">
        <v>2267</v>
      </c>
      <c r="N15" s="693"/>
      <c r="O15" s="693"/>
      <c r="P15" s="693"/>
      <c r="Q15" s="693"/>
      <c r="R15" s="693"/>
      <c r="S15" s="693"/>
      <c r="T15" s="693"/>
      <c r="U15" s="693"/>
      <c r="V15" s="376"/>
      <c r="Y15" s="158"/>
      <c r="AE15" s="376"/>
      <c r="AH15" s="385"/>
      <c r="AI15" s="125"/>
      <c r="AJ15" s="434"/>
      <c r="AK15" s="434"/>
      <c r="AL15" s="439"/>
      <c r="AM15" s="434"/>
      <c r="AN15" s="436"/>
      <c r="AO15" s="437"/>
      <c r="AP15" s="437"/>
      <c r="AR15" s="437"/>
      <c r="AS15" s="594"/>
      <c r="AT15" s="589"/>
      <c r="AU15" s="595"/>
      <c r="AV15" s="576"/>
      <c r="AW15" s="596"/>
      <c r="AX15" s="434"/>
      <c r="AY15" s="434"/>
      <c r="AZ15" s="434"/>
      <c r="BA15" s="434"/>
      <c r="BB15" s="434"/>
      <c r="BC15" s="434"/>
      <c r="BD15" s="434"/>
      <c r="BE15" s="434"/>
      <c r="BF15" s="434"/>
      <c r="BG15" s="434"/>
      <c r="BH15" s="434"/>
      <c r="BI15" s="434"/>
      <c r="BJ15" s="434"/>
      <c r="BK15" s="434"/>
      <c r="BL15" s="434"/>
      <c r="BM15" s="434"/>
      <c r="BO15" s="224"/>
    </row>
    <row r="16" spans="1:67" ht="15">
      <c r="A16" s="600" t="s">
        <v>161</v>
      </c>
      <c r="B16" s="601"/>
      <c r="C16" s="602">
        <v>13</v>
      </c>
      <c r="D16" s="236"/>
      <c r="E16" s="96"/>
      <c r="F16" s="237"/>
      <c r="G16" s="375"/>
      <c r="H16" s="238"/>
      <c r="I16" s="98" t="s">
        <v>85</v>
      </c>
      <c r="J16" s="242" t="str">
        <f>IF(K$16&lt;0,"д.б. &gt;=0","")</f>
        <v/>
      </c>
      <c r="K16" s="255">
        <v>0</v>
      </c>
      <c r="L16" s="239"/>
      <c r="M16" s="693"/>
      <c r="N16" s="693"/>
      <c r="O16" s="693"/>
      <c r="P16" s="693"/>
      <c r="Q16" s="693"/>
      <c r="R16" s="693"/>
      <c r="S16" s="693"/>
      <c r="T16" s="693"/>
      <c r="U16" s="693"/>
      <c r="V16" s="376"/>
      <c r="Y16" s="158"/>
      <c r="AE16" s="376"/>
      <c r="AH16" s="385"/>
      <c r="AI16" s="125"/>
      <c r="AJ16" s="434"/>
      <c r="AK16" s="434"/>
      <c r="AL16" s="434"/>
      <c r="AM16" s="434"/>
      <c r="AN16" s="434"/>
      <c r="AO16" s="434"/>
      <c r="AP16" s="434"/>
      <c r="AQ16" s="434"/>
      <c r="AR16" s="434"/>
      <c r="AS16" s="434"/>
      <c r="AT16" s="434"/>
      <c r="AU16" s="434"/>
      <c r="AV16" s="434"/>
      <c r="AW16" s="434"/>
      <c r="AX16" s="434"/>
      <c r="AY16" s="434"/>
      <c r="AZ16" s="434"/>
      <c r="BA16" s="434"/>
      <c r="BB16" s="434"/>
      <c r="BC16" s="434"/>
      <c r="BD16" s="434"/>
      <c r="BE16" s="434"/>
      <c r="BF16" s="434"/>
      <c r="BG16" s="434"/>
      <c r="BH16" s="434"/>
      <c r="BI16" s="434"/>
      <c r="BJ16" s="434"/>
      <c r="BK16" s="434"/>
      <c r="BL16" s="434"/>
      <c r="BM16" s="434"/>
      <c r="BO16" s="224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77"/>
      <c r="W17" s="114"/>
      <c r="X17" s="114"/>
      <c r="Y17" s="115"/>
      <c r="Z17" s="114"/>
      <c r="AA17" s="114"/>
      <c r="AB17" s="114"/>
      <c r="AC17" s="114"/>
      <c r="AD17" s="114"/>
      <c r="AE17" s="377"/>
      <c r="AF17" s="114"/>
      <c r="AG17" s="114"/>
      <c r="AH17" s="385"/>
      <c r="AI17" s="125"/>
      <c r="AJ17" s="434"/>
      <c r="AK17" s="434"/>
      <c r="AL17" s="434"/>
      <c r="AM17" s="434"/>
      <c r="AN17" s="434"/>
      <c r="AO17" s="434"/>
      <c r="AP17" s="434"/>
      <c r="AQ17" s="434"/>
      <c r="AR17" s="434"/>
      <c r="AS17" s="434"/>
      <c r="AT17" s="434"/>
      <c r="AU17" s="434"/>
      <c r="AV17" s="434"/>
      <c r="AW17" s="434"/>
      <c r="AX17" s="434"/>
      <c r="AY17" s="434"/>
      <c r="AZ17" s="434"/>
      <c r="BA17" s="434"/>
      <c r="BB17" s="434"/>
      <c r="BC17" s="434"/>
      <c r="BD17" s="434"/>
      <c r="BE17" s="434"/>
      <c r="BF17" s="434"/>
      <c r="BG17" s="434"/>
      <c r="BH17" s="434"/>
      <c r="BI17" s="434"/>
      <c r="BJ17" s="434"/>
      <c r="BK17" s="434"/>
      <c r="BL17" s="434"/>
      <c r="BM17" s="434"/>
      <c r="BO17" s="224"/>
    </row>
    <row r="18" spans="1:67" ht="65.25" customHeight="1" thickBot="1">
      <c r="A18" s="413" t="s">
        <v>7</v>
      </c>
      <c r="B18" s="165" t="s">
        <v>83</v>
      </c>
      <c r="C18" s="166" t="s">
        <v>20</v>
      </c>
      <c r="D18" s="167"/>
      <c r="E18" s="165" t="s">
        <v>17</v>
      </c>
      <c r="F18" s="168" t="s">
        <v>45</v>
      </c>
      <c r="G18" s="166" t="s">
        <v>44</v>
      </c>
      <c r="H18" s="169"/>
      <c r="I18" s="170" t="s">
        <v>8</v>
      </c>
      <c r="J18" s="168" t="s">
        <v>9</v>
      </c>
      <c r="K18" s="166" t="s">
        <v>46</v>
      </c>
      <c r="L18" s="156"/>
      <c r="M18" s="703" t="s">
        <v>88</v>
      </c>
      <c r="N18" s="704"/>
      <c r="O18" s="133" t="s">
        <v>26</v>
      </c>
      <c r="P18" s="705" t="s">
        <v>80</v>
      </c>
      <c r="Q18" s="706"/>
      <c r="R18" s="701" t="s">
        <v>31</v>
      </c>
      <c r="S18" s="702"/>
      <c r="T18" s="697" t="s">
        <v>34</v>
      </c>
      <c r="U18" s="698"/>
      <c r="V18" s="378"/>
      <c r="W18" s="381" t="s">
        <v>39</v>
      </c>
      <c r="X18" s="334" t="s">
        <v>93</v>
      </c>
      <c r="Y18" s="336"/>
      <c r="Z18" s="337" t="s">
        <v>61</v>
      </c>
      <c r="AA18" s="338" t="s">
        <v>40</v>
      </c>
      <c r="AB18" s="699" t="s">
        <v>47</v>
      </c>
      <c r="AC18" s="700"/>
      <c r="AD18" s="417" t="s">
        <v>48</v>
      </c>
      <c r="AE18" s="379"/>
      <c r="AF18" s="335" t="s">
        <v>41</v>
      </c>
      <c r="AG18" s="583" t="s">
        <v>2055</v>
      </c>
      <c r="AH18" s="385"/>
      <c r="AI18" s="443" t="s">
        <v>48</v>
      </c>
      <c r="AJ18" s="689" t="s">
        <v>98</v>
      </c>
      <c r="AK18" s="690"/>
      <c r="AL18" s="691"/>
      <c r="AM18" s="689" t="s">
        <v>255</v>
      </c>
      <c r="AN18" s="690"/>
      <c r="AO18" s="691"/>
      <c r="AP18" s="689" t="s">
        <v>250</v>
      </c>
      <c r="AQ18" s="690"/>
      <c r="AR18" s="691"/>
      <c r="AS18" s="689" t="s">
        <v>256</v>
      </c>
      <c r="AT18" s="690"/>
      <c r="AU18" s="691"/>
      <c r="AV18" s="689" t="s">
        <v>99</v>
      </c>
      <c r="AW18" s="690"/>
      <c r="AX18" s="691"/>
      <c r="AY18" s="689" t="s">
        <v>251</v>
      </c>
      <c r="AZ18" s="691"/>
      <c r="BA18" s="689" t="s">
        <v>252</v>
      </c>
      <c r="BB18" s="690"/>
      <c r="BC18" s="691"/>
      <c r="BD18" s="689" t="s">
        <v>253</v>
      </c>
      <c r="BE18" s="691"/>
      <c r="BF18" s="689" t="s">
        <v>254</v>
      </c>
      <c r="BG18" s="690"/>
      <c r="BH18" s="691"/>
      <c r="BI18" s="689" t="s">
        <v>2058</v>
      </c>
      <c r="BJ18" s="691"/>
      <c r="BK18" s="689" t="s">
        <v>100</v>
      </c>
      <c r="BL18" s="690"/>
      <c r="BM18" s="691"/>
      <c r="BN18" s="134"/>
      <c r="BO18" s="225"/>
    </row>
    <row r="19" spans="1:67" ht="15.75" thickBot="1">
      <c r="A19" s="414"/>
      <c r="B19" s="299"/>
      <c r="C19" s="300"/>
      <c r="D19" s="70"/>
      <c r="E19" s="67"/>
      <c r="F19" s="68"/>
      <c r="G19" s="69"/>
      <c r="H19" s="72"/>
      <c r="I19" s="67"/>
      <c r="J19" s="68"/>
      <c r="K19" s="69"/>
      <c r="L19" s="157"/>
      <c r="M19" s="304" t="s">
        <v>78</v>
      </c>
      <c r="N19" s="305" t="s">
        <v>79</v>
      </c>
      <c r="O19" s="116"/>
      <c r="P19" s="218" t="s">
        <v>78</v>
      </c>
      <c r="Q19" s="209" t="s">
        <v>79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77"/>
      <c r="W19" s="339"/>
      <c r="X19" s="116"/>
      <c r="Y19" s="115"/>
      <c r="Z19" s="339"/>
      <c r="AA19" s="116"/>
      <c r="AB19" s="340" t="s">
        <v>42</v>
      </c>
      <c r="AC19" s="341" t="s">
        <v>43</v>
      </c>
      <c r="AD19" s="418"/>
      <c r="AE19" s="377"/>
      <c r="AF19" s="340"/>
      <c r="AG19" s="341"/>
      <c r="AH19" s="385"/>
      <c r="AI19" s="444"/>
      <c r="AJ19" s="445" t="s">
        <v>97</v>
      </c>
      <c r="AK19" s="446" t="s">
        <v>96</v>
      </c>
      <c r="AL19" s="447" t="s">
        <v>101</v>
      </c>
      <c r="AM19" s="445" t="s">
        <v>97</v>
      </c>
      <c r="AN19" s="446" t="s">
        <v>96</v>
      </c>
      <c r="AO19" s="447" t="s">
        <v>101</v>
      </c>
      <c r="AP19" s="445" t="s">
        <v>97</v>
      </c>
      <c r="AQ19" s="446" t="s">
        <v>96</v>
      </c>
      <c r="AR19" s="447" t="s">
        <v>101</v>
      </c>
      <c r="AS19" s="445" t="s">
        <v>97</v>
      </c>
      <c r="AT19" s="446" t="s">
        <v>96</v>
      </c>
      <c r="AU19" s="447" t="s">
        <v>101</v>
      </c>
      <c r="AV19" s="445" t="s">
        <v>97</v>
      </c>
      <c r="AW19" s="446" t="s">
        <v>96</v>
      </c>
      <c r="AX19" s="447" t="s">
        <v>101</v>
      </c>
      <c r="AY19" s="445" t="s">
        <v>97</v>
      </c>
      <c r="AZ19" s="447" t="s">
        <v>96</v>
      </c>
      <c r="BA19" s="445" t="s">
        <v>97</v>
      </c>
      <c r="BB19" s="446" t="s">
        <v>96</v>
      </c>
      <c r="BC19" s="447" t="s">
        <v>101</v>
      </c>
      <c r="BD19" s="445" t="s">
        <v>97</v>
      </c>
      <c r="BE19" s="447" t="s">
        <v>96</v>
      </c>
      <c r="BF19" s="445" t="s">
        <v>97</v>
      </c>
      <c r="BG19" s="446" t="s">
        <v>96</v>
      </c>
      <c r="BH19" s="447" t="s">
        <v>101</v>
      </c>
      <c r="BI19" s="445" t="s">
        <v>97</v>
      </c>
      <c r="BJ19" s="447" t="s">
        <v>96</v>
      </c>
      <c r="BK19" s="445" t="s">
        <v>97</v>
      </c>
      <c r="BL19" s="446" t="s">
        <v>96</v>
      </c>
      <c r="BM19" s="447" t="s">
        <v>101</v>
      </c>
      <c r="BO19" s="224"/>
    </row>
    <row r="20" spans="1:67" ht="15">
      <c r="A20" s="415">
        <v>1</v>
      </c>
      <c r="B20" s="107">
        <v>0</v>
      </c>
      <c r="C20" s="112">
        <f>C$2</f>
        <v>14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7"/>
      <c r="M20" s="162">
        <f t="shared" ref="M20:M39" si="1">ROUND(C20*O20-K20*$O$6,2)</f>
        <v>2.52</v>
      </c>
      <c r="N20" s="306">
        <f t="shared" ref="N20:N39" si="2">IF($O$10&gt;0,M20/$O$10,0)</f>
        <v>4.5818181818181819E-4</v>
      </c>
      <c r="O20" s="159">
        <f t="shared" ref="O20:O39" si="3">ROUND(ROUND(K20,2)*$O$4,2)</f>
        <v>0.18</v>
      </c>
      <c r="P20" s="207">
        <f>ROUND(J20*$O$6,2)</f>
        <v>0</v>
      </c>
      <c r="Q20" s="220">
        <f t="shared" ref="Q20:Q39" si="4">P20/$O$10</f>
        <v>0</v>
      </c>
      <c r="R20" s="119">
        <f>ROUND(P20/O20,0)</f>
        <v>0</v>
      </c>
      <c r="S20" s="120">
        <v>0</v>
      </c>
      <c r="T20" s="126">
        <f>R20+C20</f>
        <v>14</v>
      </c>
      <c r="U20" s="127">
        <v>0</v>
      </c>
      <c r="V20" s="377"/>
      <c r="W20" s="342">
        <f t="shared" ref="W20:W39" si="5">ROUND(K20*$O$7,2)</f>
        <v>4.76</v>
      </c>
      <c r="X20" s="343">
        <f>ROUND(P20+W20,2)</f>
        <v>4.76</v>
      </c>
      <c r="Y20" s="346"/>
      <c r="Z20" s="347">
        <f t="shared" ref="Z20:Z39" si="6">IF($O$10&gt;0,ROUND($O$10-X20,2),0)</f>
        <v>5495.24</v>
      </c>
      <c r="AA20" s="348">
        <f t="shared" ref="AA20:AA39" si="7">IF($O$10&gt;0,ROUND(X20/$O$10,2),0)</f>
        <v>0</v>
      </c>
      <c r="AB20" s="349">
        <f t="shared" ref="AB20:AB39" si="8">IF(AND(Z20&gt;0,$O$4&gt;0),($O$10-P20-W20*$O$8)/O20,0)</f>
        <v>30552.911111111112</v>
      </c>
      <c r="AC20" s="350">
        <f t="shared" ref="AC20:AC39" si="9">IF(AB20&gt;0,AB20+G20,0)</f>
        <v>30552.911111111112</v>
      </c>
      <c r="AD20" s="411">
        <v>1</v>
      </c>
      <c r="AE20" s="380"/>
      <c r="AF20" s="344">
        <f t="shared" ref="AF20:AF39" si="10">IF(P20&gt;0,ROUND(W20/P20,2),0)</f>
        <v>0</v>
      </c>
      <c r="AG20" s="345">
        <f t="shared" ref="AG20:AG39" si="11">IF($O$10&gt;0,ROUND(W20/$O$10,2),0)</f>
        <v>0</v>
      </c>
      <c r="AH20" s="385"/>
      <c r="AI20" s="421">
        <v>1</v>
      </c>
      <c r="AJ20" s="448">
        <f>COUNTIFS('Данные из терминала'!C:C,AI20,'Данные из терминала'!B:B,"sell")</f>
        <v>52</v>
      </c>
      <c r="AK20" s="449">
        <f>COUNTIFS('Данные из терминала'!C:C,AI20,'Данные из терминала'!B:B,"buy")</f>
        <v>51</v>
      </c>
      <c r="AL20" s="450">
        <f>COUNTIFS('Данные из терминала'!C:C,AI20)</f>
        <v>103</v>
      </c>
      <c r="AM20" s="451">
        <f>SUMIFS('Данные из терминала'!E:E,'Данные из терминала'!C:C,AI20,'Данные из терминала'!B:B,"sell")</f>
        <v>1.0400000000000005</v>
      </c>
      <c r="AN20" s="452">
        <f>SUMIFS('Данные из терминала'!E:E,'Данные из терминала'!C:C,AI20,'Данные из терминала'!B:B,"buy")</f>
        <v>1.0200000000000005</v>
      </c>
      <c r="AO20" s="453">
        <f>SUMIFS('Данные из терминала'!E:E,'Данные из терминала'!C:C,AI20)</f>
        <v>2.0600000000000014</v>
      </c>
      <c r="AP20" s="448">
        <f>SUMIFS('Данные из терминала'!N:N,'Данные из терминала'!C:C,AI20,'Данные из терминала'!B:B,"sell")</f>
        <v>132.77000000000007</v>
      </c>
      <c r="AQ20" s="449">
        <f>SUMIFS('Данные из терминала'!N:N,'Данные из терминала'!C:C,AI20,'Данные из терминала'!B:B,"buy")</f>
        <v>130.51</v>
      </c>
      <c r="AR20" s="450">
        <f>SUMIFS('Данные из терминала'!N:N,'Данные из терминала'!C:C,AI20)</f>
        <v>263.27999999999997</v>
      </c>
      <c r="AS20" s="451">
        <f>ROUND(IF(AJ20&gt;0,AVERAGEIFS('Данные из терминала'!N:N,'Данные из терминала'!C:C,AI20,'Данные из терминала'!B:B,"sell"),0),2)</f>
        <v>2.5499999999999998</v>
      </c>
      <c r="AT20" s="452">
        <f>ROUND(IF(AK20&gt;0,AVERAGEIFS('Данные из терминала'!N:N,'Данные из терминала'!C:C,AI20,'Данные из терминала'!B:B,"buy"),0),2)</f>
        <v>2.56</v>
      </c>
      <c r="AU20" s="453">
        <f>ROUND(IF(AL20&gt;0,AVERAGEIFS('Данные из терминала'!N:N,'Данные из терминала'!C:C,AI20),0),2)</f>
        <v>2.56</v>
      </c>
      <c r="AV20" s="454">
        <f>IF(AJ20&gt;0,AP20/$AR$42,0)</f>
        <v>2.6993179022699335E-2</v>
      </c>
      <c r="AW20" s="455">
        <f>IF(AK20&gt;0,AQ20/$AR$42,0)</f>
        <v>2.6533703353562463E-2</v>
      </c>
      <c r="AX20" s="456">
        <f>IF(AL20&gt;0,AR20/$AR$42,0)</f>
        <v>5.3526882376261777E-2</v>
      </c>
      <c r="AY20" s="448">
        <f>IF(AJ20&gt;0,VLOOKUP(AI20,Сводная!A:E,  MATCH("sell",Сводная!$A$2:$G$2,0)+0,0),0)</f>
        <v>0</v>
      </c>
      <c r="AZ20" s="450">
        <f>IF(AK20&gt;0,VLOOKUP(AI20,Сводная!A:B,  MATCH("buy",Сводная!$A$2:$G$2,0)+0,0),0)</f>
        <v>0</v>
      </c>
      <c r="BA20" s="448">
        <f>ROUND(IF(AJ20&gt;0,AVERAGEIFS('Данные из терминала'!L:L,'Данные из терминала'!C:C,AI20,'Данные из терминала'!B:B,"sell"),0),1)</f>
        <v>0</v>
      </c>
      <c r="BB20" s="449">
        <f>ROUND(IF(AK20&gt;0,AVERAGEIFS('Данные из терминала'!L:L,'Данные из терминала'!C:C,AI20,'Данные из терминала'!B:B,"buy"),0),1)</f>
        <v>0</v>
      </c>
      <c r="BC20" s="450">
        <f>ROUND(IF(AL20&gt;0,AVERAGEIFS('Данные из терминала'!L:L,'Данные из терминала'!C:C,AI20),0),1)</f>
        <v>0</v>
      </c>
      <c r="BD20" s="448">
        <f>IF(AJ20&gt;0,VLOOKUP(AI20,Сводная!A:F,  MATCH("sell",Сводная!$A$2:$G$2,0)+1,0),0)</f>
        <v>14.700000000002547</v>
      </c>
      <c r="BE20" s="450">
        <f>IF(AK20&gt;0,VLOOKUP(AI20,Сводная!A:C,  MATCH("buy",Сводная!$A$2:$G$2,0)+1,0),0)</f>
        <v>15.199999999998909</v>
      </c>
      <c r="BF20" s="448">
        <f>ROUND(IF(AJ20&gt;0,AVERAGEIFS('Данные из терминала'!M:M,'Данные из терминала'!C:C,AI20,'Данные из терминала'!B:B,"sell"),0),1)</f>
        <v>14</v>
      </c>
      <c r="BG20" s="449">
        <f>ROUND(IF(AK20&gt;0,AVERAGEIFS('Данные из терминала'!M:M,'Данные из терминала'!C:C,AI20,'Данные из терминала'!B:B,"buy"),0),1)</f>
        <v>14.1</v>
      </c>
      <c r="BH20" s="450">
        <f>ROUND(IF(AL20&gt;0,AVERAGEIFS('Данные из терминала'!M:M,'Данные из терминала'!C:C,AI20),0),1)</f>
        <v>14.1</v>
      </c>
      <c r="BI20" s="457">
        <f>IF(AJ20&gt;0,VLOOKUP(AI20,Сводная!A:G,  MATCH("sell",Сводная!$A$2:$G$2,0)+2,0),0)</f>
        <v>0.71873842592592585</v>
      </c>
      <c r="BJ20" s="458">
        <f>IF(AK20&gt;0,VLOOKUP(AI20,Сводная!A:D,  MATCH("buy",Сводная!$A$2:$G$2,0)+2,0),0)</f>
        <v>0.65278935185185183</v>
      </c>
      <c r="BK20" s="457">
        <f>IF(AJ20&gt;0,AVERAGEIFS('Данные из терминала'!O:O,'Данные из терминала'!C:C,AI20,'Данные из терминала'!B:B,"sell"),0)</f>
        <v>0.10692641559804682</v>
      </c>
      <c r="BL20" s="629">
        <f>IF(AK20&gt;0,AVERAGEIFS('Данные из терминала'!O:O,'Данные из терминала'!C:C,AI20,'Данные из терминала'!B:B,"buy"),0)</f>
        <v>0.15511029411772695</v>
      </c>
      <c r="BM20" s="458">
        <f>IF(AL20&gt;0,AVERAGEIFS('Данные из терминала'!O:O,'Данные из терминала'!C:C,AI20),0)</f>
        <v>0.13078445253497581</v>
      </c>
      <c r="BO20" s="224"/>
    </row>
    <row r="21" spans="1:67" ht="15">
      <c r="A21" s="41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14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12</v>
      </c>
      <c r="G21" s="100">
        <f t="shared" ref="G21:G39" si="15">G20+F21</f>
        <v>12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7"/>
      <c r="M21" s="162">
        <f t="shared" si="1"/>
        <v>5.04</v>
      </c>
      <c r="N21" s="306">
        <f t="shared" si="2"/>
        <v>9.1636363636363638E-4</v>
      </c>
      <c r="O21" s="159">
        <f t="shared" si="3"/>
        <v>0.36</v>
      </c>
      <c r="P21" s="207">
        <f t="shared" ref="P21:P39" si="17">ROUND((ROUND(K20,2)*(G21-G20)*$O$4+P20+J21*$O$6),2)</f>
        <v>2.1800000000000002</v>
      </c>
      <c r="Q21" s="220">
        <f t="shared" si="4"/>
        <v>3.9636363636363637E-4</v>
      </c>
      <c r="R21" s="119">
        <f>ROUND(P21/O21,0)</f>
        <v>6</v>
      </c>
      <c r="S21" s="120">
        <f>ROUND(R21/G21,2)</f>
        <v>0.5</v>
      </c>
      <c r="T21" s="126">
        <f t="shared" ref="T21:T39" si="18">R21+C21</f>
        <v>20</v>
      </c>
      <c r="U21" s="127">
        <f>ROUND(T21/G21,2)</f>
        <v>1.67</v>
      </c>
      <c r="V21" s="377"/>
      <c r="W21" s="342">
        <f t="shared" si="5"/>
        <v>9.52</v>
      </c>
      <c r="X21" s="343">
        <f t="shared" ref="X21:X39" si="19">ROUND(P21+W21,2)</f>
        <v>11.7</v>
      </c>
      <c r="Y21" s="346"/>
      <c r="Z21" s="347">
        <f t="shared" si="6"/>
        <v>5488.3</v>
      </c>
      <c r="AA21" s="348">
        <f t="shared" si="7"/>
        <v>0</v>
      </c>
      <c r="AB21" s="349">
        <f t="shared" si="8"/>
        <v>15269.077777777777</v>
      </c>
      <c r="AC21" s="350">
        <f t="shared" si="9"/>
        <v>15281.077777777777</v>
      </c>
      <c r="AD21" s="411">
        <v>2</v>
      </c>
      <c r="AE21" s="380"/>
      <c r="AF21" s="344">
        <f t="shared" si="10"/>
        <v>4.37</v>
      </c>
      <c r="AG21" s="345">
        <f t="shared" si="11"/>
        <v>0</v>
      </c>
      <c r="AH21" s="385"/>
      <c r="AI21" s="421">
        <v>2</v>
      </c>
      <c r="AJ21" s="459">
        <f>COUNTIFS('Данные из терминала'!C:C,AI21,'Данные из терминала'!B:B,"sell")</f>
        <v>27</v>
      </c>
      <c r="AK21" s="460">
        <f>COUNTIFS('Данные из терминала'!C:C,AI21,'Данные из терминала'!B:B,"buy")</f>
        <v>28</v>
      </c>
      <c r="AL21" s="461">
        <f>COUNTIFS('Данные из терминала'!C:C,AI21)</f>
        <v>55</v>
      </c>
      <c r="AM21" s="462">
        <f>SUMIFS('Данные из терминала'!E:E,'Данные из терминала'!C:C,AI21,'Данные из терминала'!B:B,"sell")</f>
        <v>1.0800000000000003</v>
      </c>
      <c r="AN21" s="463">
        <f>SUMIFS('Данные из терминала'!E:E,'Данные из терминала'!C:C,AI21,'Данные из терминала'!B:B,"buy")</f>
        <v>1.1200000000000003</v>
      </c>
      <c r="AO21" s="464">
        <f>SUMIFS('Данные из терминала'!E:E,'Данные из терминала'!C:C,AI21)</f>
        <v>2.2000000000000011</v>
      </c>
      <c r="AP21" s="459">
        <f>SUMIFS('Данные из терминала'!N:N,'Данные из терминала'!C:C,AI21,'Данные из терминала'!B:B,"sell")</f>
        <v>137.62</v>
      </c>
      <c r="AQ21" s="460">
        <f>SUMIFS('Данные из терминала'!N:N,'Данные из терминала'!C:C,AI21,'Данные из терминала'!B:B,"buy")</f>
        <v>143.53000000000003</v>
      </c>
      <c r="AR21" s="461">
        <f>SUMIFS('Данные из терминала'!N:N,'Данные из терминала'!C:C,AI21)</f>
        <v>281.14999999999998</v>
      </c>
      <c r="AS21" s="462">
        <f>ROUND(IF(AJ21&gt;0,AVERAGEIFS('Данные из терминала'!N:N,'Данные из терминала'!C:C,AI21,'Данные из терминала'!B:B,"sell"),0),2)</f>
        <v>5.0999999999999996</v>
      </c>
      <c r="AT21" s="463">
        <f>ROUND(IF(AK21&gt;0,AVERAGEIFS('Данные из терминала'!N:N,'Данные из терминала'!C:C,AI21,'Данные из терминала'!B:B,"buy"),0),2)</f>
        <v>5.13</v>
      </c>
      <c r="AU21" s="464">
        <f>ROUND(IF(AL21&gt;0,AVERAGEIFS('Данные из терминала'!N:N,'Данные из терминала'!C:C,AI21),0),2)</f>
        <v>5.1100000000000003</v>
      </c>
      <c r="AV21" s="465">
        <f t="shared" ref="AV21:AV39" si="20">IF(AJ21&gt;0,AP21/$AR$42,0)</f>
        <v>2.7979221940979744E-2</v>
      </c>
      <c r="AW21" s="466">
        <f t="shared" ref="AW21:AW39" si="21">IF(AK21&gt;0,AQ21/$AR$42,0)</f>
        <v>2.918077114655445E-2</v>
      </c>
      <c r="AX21" s="467">
        <f t="shared" ref="AX21:AX39" si="22">IF(AL21&gt;0,AR21/$AR$42,0)</f>
        <v>5.7159993087534181E-2</v>
      </c>
      <c r="AY21" s="448">
        <f>IF(AJ21&gt;0,VLOOKUP(AI21,Сводная!A:E,  MATCH("sell",Сводная!$A$2:$G$2,0)+0,0),0)</f>
        <v>12.800000000001091</v>
      </c>
      <c r="AZ21" s="450">
        <f>IF(AK21&gt;0,VLOOKUP(AI21,Сводная!A:B,  MATCH("buy",Сводная!$A$2:$G$2,0)+0,0),0)</f>
        <v>14.299999999999272</v>
      </c>
      <c r="BA21" s="459">
        <f>ROUND(IF(AJ21&gt;0,AVERAGEIFS('Данные из терминала'!L:L,'Данные из терминала'!C:C,AI21,'Данные из терминала'!B:B,"sell"),0),1)</f>
        <v>12.2</v>
      </c>
      <c r="BB21" s="460">
        <f>ROUND(IF(AK21&gt;0,AVERAGEIFS('Данные из терминала'!L:L,'Данные из терминала'!C:C,AI21,'Данные из терминала'!B:B,"buy"),0),1)</f>
        <v>12.2</v>
      </c>
      <c r="BC21" s="461">
        <f>ROUND(IF(AL21&gt;0,AVERAGEIFS('Данные из терминала'!L:L,'Данные из терминала'!C:C,AI21),0),1)</f>
        <v>12.2</v>
      </c>
      <c r="BD21" s="448">
        <f>IF(AJ21&gt;0,VLOOKUP(AI21,Сводная!A:F,  MATCH("sell",Сводная!$A$2:$G$2,0)+1,0),0)</f>
        <v>20.800000000001091</v>
      </c>
      <c r="BE21" s="450">
        <f>IF(AK21&gt;0,VLOOKUP(AI21,Сводная!A:C,  MATCH("buy",Сводная!$A$2:$G$2,0)+1,0),0)</f>
        <v>21.199999999998909</v>
      </c>
      <c r="BF21" s="459">
        <f>ROUND(IF(AJ21&gt;0,AVERAGEIFS('Данные из терминала'!M:M,'Данные из терминала'!C:C,AI21,'Данные из терминала'!B:B,"sell"),0),1)</f>
        <v>20.100000000000001</v>
      </c>
      <c r="BG21" s="460">
        <f>ROUND(IF(AK21&gt;0,AVERAGEIFS('Данные из терминала'!M:M,'Данные из терминала'!C:C,AI21,'Данные из терминала'!B:B,"buy"),0),1)</f>
        <v>20.2</v>
      </c>
      <c r="BH21" s="461">
        <f>ROUND(IF(AL21&gt;0,AVERAGEIFS('Данные из терминала'!M:M,'Данные из терминала'!C:C,AI21),0),1)</f>
        <v>20.2</v>
      </c>
      <c r="BI21" s="457">
        <f>IF(AJ21&gt;0,VLOOKUP(AI21,Сводная!A:G,  MATCH("sell",Сводная!$A$2:$G$2,0)+2,0),0)</f>
        <v>0.80445601851851845</v>
      </c>
      <c r="BJ21" s="458">
        <f>IF(AK21&gt;0,VLOOKUP(AI21,Сводная!A:D,  MATCH("buy",Сводная!$A$2:$G$2,0)+2,0),0)</f>
        <v>0.865300925925926</v>
      </c>
      <c r="BK21" s="630">
        <f>IF(AJ21&gt;0,AVERAGEIFS('Данные из терминала'!O:O,'Данные из терминала'!C:C,AI21,'Данные из терминала'!B:B,"sell"),0)</f>
        <v>0.28820773319737919</v>
      </c>
      <c r="BL21" s="631">
        <f>IF(AK21&gt;0,AVERAGEIFS('Данные из терминала'!O:O,'Данные из терминала'!C:C,AI21,'Данные из терминала'!B:B,"buy"),0)</f>
        <v>0.32669064153404698</v>
      </c>
      <c r="BM21" s="632">
        <f>IF(AL21&gt;0,AVERAGEIFS('Данные из терминала'!O:O,'Данные из терминала'!C:C,AI21),0)</f>
        <v>0.30779903198695552</v>
      </c>
      <c r="BO21" s="224"/>
    </row>
    <row r="22" spans="1:67" ht="15">
      <c r="A22" s="415">
        <v>3</v>
      </c>
      <c r="B22" s="107">
        <f t="shared" si="12"/>
        <v>1</v>
      </c>
      <c r="C22" s="112">
        <f t="shared" si="13"/>
        <v>15</v>
      </c>
      <c r="D22" s="76"/>
      <c r="E22" s="107">
        <f t="shared" si="14"/>
        <v>2</v>
      </c>
      <c r="F22" s="105">
        <f>F21+E22</f>
        <v>14</v>
      </c>
      <c r="G22" s="100">
        <f>G21+F22</f>
        <v>26</v>
      </c>
      <c r="H22" s="11"/>
      <c r="I22" s="7">
        <f t="shared" si="16"/>
        <v>1</v>
      </c>
      <c r="J22" s="110">
        <f t="shared" si="0"/>
        <v>0.02</v>
      </c>
      <c r="K22" s="8">
        <f t="shared" ref="K22:K39" si="23">K21+ROUND(J22,3)</f>
        <v>0.06</v>
      </c>
      <c r="L22" s="157"/>
      <c r="M22" s="162">
        <f t="shared" si="1"/>
        <v>8.25</v>
      </c>
      <c r="N22" s="306">
        <f t="shared" si="2"/>
        <v>1.5E-3</v>
      </c>
      <c r="O22" s="159">
        <f t="shared" si="3"/>
        <v>0.55000000000000004</v>
      </c>
      <c r="P22" s="207">
        <f t="shared" si="17"/>
        <v>7.28</v>
      </c>
      <c r="Q22" s="220">
        <f t="shared" si="4"/>
        <v>1.3236363636363636E-3</v>
      </c>
      <c r="R22" s="119">
        <f t="shared" ref="R22:R39" si="24">ROUND(P22/O22,0)</f>
        <v>13</v>
      </c>
      <c r="S22" s="120">
        <f t="shared" ref="S22:S39" si="25">ROUND(R22/G22,2)</f>
        <v>0.5</v>
      </c>
      <c r="T22" s="126">
        <f t="shared" si="18"/>
        <v>28</v>
      </c>
      <c r="U22" s="127">
        <f t="shared" ref="U22:U39" si="26">ROUND(T22/G22,2)</f>
        <v>1.08</v>
      </c>
      <c r="V22" s="377"/>
      <c r="W22" s="342">
        <f t="shared" si="5"/>
        <v>14.28</v>
      </c>
      <c r="X22" s="343">
        <f t="shared" si="19"/>
        <v>21.56</v>
      </c>
      <c r="Y22" s="346"/>
      <c r="Z22" s="347">
        <f t="shared" si="6"/>
        <v>5478.44</v>
      </c>
      <c r="AA22" s="348">
        <f t="shared" si="7"/>
        <v>0</v>
      </c>
      <c r="AB22" s="349">
        <f t="shared" si="8"/>
        <v>9984.1672727272726</v>
      </c>
      <c r="AC22" s="350">
        <f t="shared" si="9"/>
        <v>10010.167272727273</v>
      </c>
      <c r="AD22" s="411">
        <v>3</v>
      </c>
      <c r="AE22" s="380"/>
      <c r="AF22" s="344">
        <f t="shared" si="10"/>
        <v>1.96</v>
      </c>
      <c r="AG22" s="345">
        <f t="shared" si="11"/>
        <v>0</v>
      </c>
      <c r="AH22" s="385"/>
      <c r="AI22" s="421">
        <v>3</v>
      </c>
      <c r="AJ22" s="459">
        <f>COUNTIFS('Данные из терминала'!C:C,AI22,'Данные из терминала'!B:B,"sell")</f>
        <v>8</v>
      </c>
      <c r="AK22" s="460">
        <f>COUNTIFS('Данные из терминала'!C:C,AI22,'Данные из терминала'!B:B,"buy")</f>
        <v>19</v>
      </c>
      <c r="AL22" s="461">
        <f>COUNTIFS('Данные из терминала'!C:C,AI22)</f>
        <v>27</v>
      </c>
      <c r="AM22" s="462">
        <f>SUMIFS('Данные из терминала'!E:E,'Данные из терминала'!C:C,AI22,'Данные из терминала'!B:B,"sell")</f>
        <v>0.48</v>
      </c>
      <c r="AN22" s="463">
        <f>SUMIFS('Данные из терминала'!E:E,'Данные из терминала'!C:C,AI22,'Данные из терминала'!B:B,"buy")</f>
        <v>1.1400000000000006</v>
      </c>
      <c r="AO22" s="464">
        <f>SUMIFS('Данные из терминала'!E:E,'Данные из терминала'!C:C,AI22)</f>
        <v>1.620000000000001</v>
      </c>
      <c r="AP22" s="459">
        <f>SUMIFS('Данные из терминала'!N:N,'Данные из терминала'!C:C,AI22,'Данные из терминала'!B:B,"sell")</f>
        <v>65.56</v>
      </c>
      <c r="AQ22" s="460">
        <f>SUMIFS('Данные из терминала'!N:N,'Данные из терминала'!C:C,AI22,'Данные из терминала'!B:B,"buy")</f>
        <v>156.09</v>
      </c>
      <c r="AR22" s="461">
        <f>SUMIFS('Данные из терминала'!N:N,'Данные из терминала'!C:C,AI22)</f>
        <v>221.64999999999995</v>
      </c>
      <c r="AS22" s="462">
        <f>ROUND(IF(AJ22&gt;0,AVERAGEIFS('Данные из терминала'!N:N,'Данные из терминала'!C:C,AI22,'Данные из терминала'!B:B,"sell"),0),2)</f>
        <v>8.1999999999999993</v>
      </c>
      <c r="AT22" s="463">
        <f>ROUND(IF(AK22&gt;0,AVERAGEIFS('Данные из терминала'!N:N,'Данные из терминала'!C:C,AI22,'Данные из терминала'!B:B,"buy"),0),2)</f>
        <v>8.2200000000000006</v>
      </c>
      <c r="AU22" s="464">
        <f>ROUND(IF(AL22&gt;0,AVERAGEIFS('Данные из терминала'!N:N,'Данные из терминала'!C:C,AI22),0),2)</f>
        <v>8.2100000000000009</v>
      </c>
      <c r="AV22" s="465">
        <f t="shared" si="20"/>
        <v>1.3328860561332888E-2</v>
      </c>
      <c r="AW22" s="466">
        <f t="shared" si="21"/>
        <v>3.1734317343173432E-2</v>
      </c>
      <c r="AX22" s="467">
        <f t="shared" si="22"/>
        <v>4.5063177904506313E-2</v>
      </c>
      <c r="AY22" s="448">
        <f>IF(AJ22&gt;0,VLOOKUP(AI22,Сводная!A:E,  MATCH("sell",Сводная!$A$2:$G$2,0)+0,0),0)</f>
        <v>26.799999999997453</v>
      </c>
      <c r="AZ22" s="450">
        <f>IF(AK22&gt;0,VLOOKUP(AI22,Сводная!A:B,  MATCH("buy",Сводная!$A$2:$G$2,0)+0,0),0)</f>
        <v>27.700000000002547</v>
      </c>
      <c r="BA22" s="459">
        <f>ROUND(IF(AJ22&gt;0,AVERAGEIFS('Данные из терминала'!L:L,'Данные из терминала'!C:C,AI22,'Данные из терминала'!B:B,"sell"),0),1)</f>
        <v>26.1</v>
      </c>
      <c r="BB22" s="460">
        <f>ROUND(IF(AK22&gt;0,AVERAGEIFS('Данные из терминала'!L:L,'Данные из терминала'!C:C,AI22,'Данные из терминала'!B:B,"buy"),0),1)</f>
        <v>26.3</v>
      </c>
      <c r="BC22" s="461">
        <f>ROUND(IF(AL22&gt;0,AVERAGEIFS('Данные из терминала'!L:L,'Данные из терминала'!C:C,AI22),0),1)</f>
        <v>26.3</v>
      </c>
      <c r="BD22" s="448">
        <f>IF(AJ22&gt;0,VLOOKUP(AI22,Сводная!A:F,  MATCH("sell",Сводная!$A$2:$G$2,0)+1,0),0)</f>
        <v>28.699999999998909</v>
      </c>
      <c r="BE22" s="450">
        <f>IF(AK22&gt;0,VLOOKUP(AI22,Сводная!A:C,  MATCH("buy",Сводная!$A$2:$G$2,0)+1,0),0)</f>
        <v>29.899999999999636</v>
      </c>
      <c r="BF22" s="459">
        <f>ROUND(IF(AJ22&gt;0,AVERAGEIFS('Данные из терминала'!M:M,'Данные из терминала'!C:C,AI22,'Данные из терминала'!B:B,"sell"),0),1)</f>
        <v>28.4</v>
      </c>
      <c r="BG22" s="460">
        <f>ROUND(IF(AK22&gt;0,AVERAGEIFS('Данные из терминала'!M:M,'Данные из терминала'!C:C,AI22,'Данные из терминала'!B:B,"buy"),0),1)</f>
        <v>28.9</v>
      </c>
      <c r="BH22" s="461">
        <f>ROUND(IF(AL22&gt;0,AVERAGEIFS('Данные из терминала'!M:M,'Данные из терминала'!C:C,AI22),0),1)</f>
        <v>28.8</v>
      </c>
      <c r="BI22" s="457">
        <f>IF(AJ22&gt;0,VLOOKUP(AI22,Сводная!A:G,  MATCH("sell",Сводная!$A$2:$G$2,0)+2,0),0)</f>
        <v>0.65394675925925927</v>
      </c>
      <c r="BJ22" s="458">
        <f>IF(AK22&gt;0,VLOOKUP(AI22,Сводная!A:D,  MATCH("buy",Сводная!$A$2:$G$2,0)+2,0),0)</f>
        <v>1.7182870370370371</v>
      </c>
      <c r="BK22" s="630">
        <f>IF(AJ22&gt;0,AVERAGEIFS('Данные из терминала'!O:O,'Данные из терминала'!C:C,AI22,'Данные из терминала'!B:B,"sell"),0)</f>
        <v>0.43922598379685951</v>
      </c>
      <c r="BL22" s="631">
        <f>IF(AK22&gt;0,AVERAGEIFS('Данные из терминала'!O:O,'Данные из терминала'!C:C,AI22,'Данные из терминала'!B:B,"buy"),0)</f>
        <v>0.77853983918152825</v>
      </c>
      <c r="BM22" s="632">
        <f>IF(AL22&gt;0,AVERAGEIFS('Данные из терминала'!O:O,'Данные из терминала'!C:C,AI22),0)</f>
        <v>0.67800240054903382</v>
      </c>
      <c r="BO22" s="224"/>
    </row>
    <row r="23" spans="1:67" ht="15">
      <c r="A23" s="41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2</v>
      </c>
      <c r="F23" s="105">
        <f t="shared" ref="F23:F39" si="27">F22+E23</f>
        <v>16</v>
      </c>
      <c r="G23" s="100">
        <f t="shared" si="15"/>
        <v>42</v>
      </c>
      <c r="H23" s="11"/>
      <c r="I23" s="7">
        <f t="shared" si="16"/>
        <v>1.5</v>
      </c>
      <c r="J23" s="110">
        <f t="shared" si="0"/>
        <v>0.03</v>
      </c>
      <c r="K23" s="8">
        <f t="shared" si="23"/>
        <v>0.09</v>
      </c>
      <c r="L23" s="157"/>
      <c r="M23" s="162">
        <f t="shared" si="1"/>
        <v>13.12</v>
      </c>
      <c r="N23" s="306">
        <f t="shared" si="2"/>
        <v>2.3854545454545452E-3</v>
      </c>
      <c r="O23" s="159">
        <f t="shared" si="3"/>
        <v>0.82</v>
      </c>
      <c r="P23" s="207">
        <f t="shared" si="17"/>
        <v>16.02</v>
      </c>
      <c r="Q23" s="220">
        <f t="shared" si="4"/>
        <v>2.9127272727272726E-3</v>
      </c>
      <c r="R23" s="119">
        <f t="shared" si="24"/>
        <v>20</v>
      </c>
      <c r="S23" s="120">
        <f t="shared" si="25"/>
        <v>0.48</v>
      </c>
      <c r="T23" s="126">
        <f t="shared" si="18"/>
        <v>36</v>
      </c>
      <c r="U23" s="127">
        <f t="shared" si="26"/>
        <v>0.86</v>
      </c>
      <c r="V23" s="377"/>
      <c r="W23" s="342">
        <f t="shared" si="5"/>
        <v>21.42</v>
      </c>
      <c r="X23" s="343">
        <f t="shared" si="19"/>
        <v>37.44</v>
      </c>
      <c r="Y23" s="346"/>
      <c r="Z23" s="347">
        <f t="shared" si="6"/>
        <v>5462.56</v>
      </c>
      <c r="AA23" s="348">
        <f t="shared" si="7"/>
        <v>0.01</v>
      </c>
      <c r="AB23" s="349">
        <f t="shared" si="8"/>
        <v>6685.1682926829271</v>
      </c>
      <c r="AC23" s="350">
        <f t="shared" si="9"/>
        <v>6727.1682926829271</v>
      </c>
      <c r="AD23" s="411">
        <v>4</v>
      </c>
      <c r="AE23" s="380"/>
      <c r="AF23" s="344">
        <f t="shared" si="10"/>
        <v>1.34</v>
      </c>
      <c r="AG23" s="345">
        <f t="shared" si="11"/>
        <v>0</v>
      </c>
      <c r="AH23" s="385"/>
      <c r="AI23" s="421">
        <v>4</v>
      </c>
      <c r="AJ23" s="459">
        <f>COUNTIFS('Данные из терминала'!C:C,AI23,'Данные из терминала'!B:B,"sell")</f>
        <v>11</v>
      </c>
      <c r="AK23" s="460">
        <f>COUNTIFS('Данные из терминала'!C:C,AI23,'Данные из терминала'!B:B,"buy")</f>
        <v>12</v>
      </c>
      <c r="AL23" s="461">
        <f>COUNTIFS('Данные из терминала'!C:C,AI23)</f>
        <v>23</v>
      </c>
      <c r="AM23" s="462">
        <f>SUMIFS('Данные из терминала'!E:E,'Данные из терминала'!C:C,AI23,'Данные из терминала'!B:B,"sell")</f>
        <v>0.98999999999999977</v>
      </c>
      <c r="AN23" s="463">
        <f>SUMIFS('Данные из терминала'!E:E,'Данные из терминала'!C:C,AI23,'Данные из терминала'!B:B,"buy")</f>
        <v>1.0799999999999998</v>
      </c>
      <c r="AO23" s="464">
        <f>SUMIFS('Данные из терминала'!E:E,'Данные из терминала'!C:C,AI23)</f>
        <v>2.0700000000000007</v>
      </c>
      <c r="AP23" s="459">
        <f>SUMIFS('Данные из терминала'!N:N,'Данные из терминала'!C:C,AI23,'Данные из терминала'!B:B,"sell")</f>
        <v>144.91999999999999</v>
      </c>
      <c r="AQ23" s="460">
        <f>SUMIFS('Данные из терминала'!N:N,'Данные из терминала'!C:C,AI23,'Данные из терминала'!B:B,"buy")</f>
        <v>158.39999999999998</v>
      </c>
      <c r="AR23" s="461">
        <f>SUMIFS('Данные из терминала'!N:N,'Данные из терминала'!C:C,AI23)</f>
        <v>303.31999999999994</v>
      </c>
      <c r="AS23" s="462">
        <f>ROUND(IF(AJ23&gt;0,AVERAGEIFS('Данные из терминала'!N:N,'Данные из терминала'!C:C,AI23,'Данные из терминала'!B:B,"sell"),0),2)</f>
        <v>13.17</v>
      </c>
      <c r="AT23" s="463">
        <f>ROUND(IF(AK23&gt;0,AVERAGEIFS('Данные из терминала'!N:N,'Данные из терминала'!C:C,AI23,'Данные из терминала'!B:B,"buy"),0),2)</f>
        <v>13.2</v>
      </c>
      <c r="AU23" s="464">
        <f>ROUND(IF(AL23&gt;0,AVERAGEIFS('Данные из терминала'!N:N,'Данные из терминала'!C:C,AI23),0),2)</f>
        <v>13.19</v>
      </c>
      <c r="AV23" s="465">
        <f t="shared" si="20"/>
        <v>2.9463369013855427E-2</v>
      </c>
      <c r="AW23" s="466">
        <f t="shared" si="21"/>
        <v>3.2203958403220392E-2</v>
      </c>
      <c r="AX23" s="467">
        <f t="shared" si="22"/>
        <v>6.1667327417075812E-2</v>
      </c>
      <c r="AY23" s="448">
        <f>IF(AJ23&gt;0,VLOOKUP(AI23,Сводная!A:E,  MATCH("sell",Сводная!$A$2:$G$2,0)+0,0),0)</f>
        <v>46.499999999998181</v>
      </c>
      <c r="AZ23" s="450">
        <f>IF(AK23&gt;0,VLOOKUP(AI23,Сводная!A:B,  MATCH("buy",Сводная!$A$2:$G$2,0)+0,0),0)</f>
        <v>46.399999999999636</v>
      </c>
      <c r="BA23" s="459">
        <f>ROUND(IF(AJ23&gt;0,AVERAGEIFS('Данные из терминала'!L:L,'Данные из терминала'!C:C,AI23,'Данные из терминала'!B:B,"sell"),0),1)</f>
        <v>43</v>
      </c>
      <c r="BB23" s="460">
        <f>ROUND(IF(AK23&gt;0,AVERAGEIFS('Данные из терминала'!L:L,'Данные из терминала'!C:C,AI23,'Данные из терминала'!B:B,"buy"),0),1)</f>
        <v>43.3</v>
      </c>
      <c r="BC23" s="461">
        <f>ROUND(IF(AL23&gt;0,AVERAGEIFS('Данные из терминала'!L:L,'Данные из терминала'!C:C,AI23),0),1)</f>
        <v>43.2</v>
      </c>
      <c r="BD23" s="448">
        <f>IF(AJ23&gt;0,VLOOKUP(AI23,Сводная!A:F,  MATCH("sell",Сводная!$A$2:$G$2,0)+1,0),0)</f>
        <v>36.599999999998545</v>
      </c>
      <c r="BE23" s="450">
        <f>IF(AK23&gt;0,VLOOKUP(AI23,Сводная!A:C,  MATCH("buy",Сводная!$A$2:$G$2,0)+1,0),0)</f>
        <v>38.999999999998181</v>
      </c>
      <c r="BF23" s="459">
        <f>ROUND(IF(AJ23&gt;0,AVERAGEIFS('Данные из терминала'!M:M,'Данные из терминала'!C:C,AI23,'Данные из терминала'!B:B,"sell"),0),1)</f>
        <v>36</v>
      </c>
      <c r="BG23" s="460">
        <f>ROUND(IF(AK23&gt;0,AVERAGEIFS('Данные из терминала'!M:M,'Данные из терминала'!C:C,AI23,'Данные из терминала'!B:B,"buy"),0),1)</f>
        <v>36.799999999999997</v>
      </c>
      <c r="BH23" s="461">
        <f>ROUND(IF(AL23&gt;0,AVERAGEIFS('Данные из терминала'!M:M,'Данные из терминала'!C:C,AI23),0),1)</f>
        <v>36.4</v>
      </c>
      <c r="BI23" s="457">
        <f>IF(AJ23&gt;0,VLOOKUP(AI23,Сводная!A:G,  MATCH("sell",Сводная!$A$2:$G$2,0)+2,0),0)</f>
        <v>1.1188541666666667</v>
      </c>
      <c r="BJ23" s="458">
        <f>IF(AK23&gt;0,VLOOKUP(AI23,Сводная!A:D,  MATCH("buy",Сводная!$A$2:$G$2,0)+2,0),0)</f>
        <v>2.2669097222222221</v>
      </c>
      <c r="BK23" s="630">
        <f>IF(AJ23&gt;0,AVERAGEIFS('Данные из терминала'!O:O,'Данные из терминала'!C:C,AI23,'Данные из терминала'!B:B,"sell"),0)</f>
        <v>0.6034711700346882</v>
      </c>
      <c r="BL23" s="631">
        <f>IF(AK23&gt;0,AVERAGEIFS('Данные из терминала'!O:O,'Данные из терминала'!C:C,AI23,'Данные из терминала'!B:B,"buy"),0)</f>
        <v>1.1109182098765207</v>
      </c>
      <c r="BM23" s="632">
        <f>IF(AL23&gt;0,AVERAGEIFS('Данные из терминала'!O:O,'Данные из терминала'!C:C,AI23),0)</f>
        <v>0.86822614734347037</v>
      </c>
      <c r="BO23" s="224"/>
    </row>
    <row r="24" spans="1:67" ht="15">
      <c r="A24" s="420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2</v>
      </c>
      <c r="F24" s="101">
        <f t="shared" si="27"/>
        <v>18</v>
      </c>
      <c r="G24" s="102">
        <f t="shared" si="15"/>
        <v>60</v>
      </c>
      <c r="H24" s="9"/>
      <c r="I24" s="13">
        <f t="shared" si="16"/>
        <v>1.51</v>
      </c>
      <c r="J24" s="14">
        <f t="shared" si="0"/>
        <v>4.4999999999999998E-2</v>
      </c>
      <c r="K24" s="15">
        <f t="shared" si="23"/>
        <v>0.13500000000000001</v>
      </c>
      <c r="L24" s="157"/>
      <c r="M24" s="163">
        <f t="shared" si="1"/>
        <v>21.59</v>
      </c>
      <c r="N24" s="307">
        <f t="shared" si="2"/>
        <v>3.9254545454545453E-3</v>
      </c>
      <c r="O24" s="160">
        <f t="shared" si="3"/>
        <v>1.27</v>
      </c>
      <c r="P24" s="208">
        <f t="shared" si="17"/>
        <v>30.76</v>
      </c>
      <c r="Q24" s="219">
        <f t="shared" si="4"/>
        <v>5.5927272727272727E-3</v>
      </c>
      <c r="R24" s="121">
        <f t="shared" si="24"/>
        <v>24</v>
      </c>
      <c r="S24" s="122">
        <f t="shared" si="25"/>
        <v>0.4</v>
      </c>
      <c r="T24" s="132">
        <f t="shared" si="18"/>
        <v>41</v>
      </c>
      <c r="U24" s="122">
        <f t="shared" si="26"/>
        <v>0.68</v>
      </c>
      <c r="V24" s="377"/>
      <c r="W24" s="351">
        <f t="shared" si="5"/>
        <v>32.130000000000003</v>
      </c>
      <c r="X24" s="352">
        <f t="shared" si="19"/>
        <v>62.89</v>
      </c>
      <c r="Y24" s="346"/>
      <c r="Z24" s="355">
        <f t="shared" si="6"/>
        <v>5437.11</v>
      </c>
      <c r="AA24" s="356">
        <f t="shared" si="7"/>
        <v>0.01</v>
      </c>
      <c r="AB24" s="357">
        <f t="shared" si="8"/>
        <v>4303.9582677165354</v>
      </c>
      <c r="AC24" s="358">
        <f t="shared" si="9"/>
        <v>4363.9582677165354</v>
      </c>
      <c r="AD24" s="412">
        <v>5</v>
      </c>
      <c r="AE24" s="380"/>
      <c r="AF24" s="353">
        <f t="shared" si="10"/>
        <v>1.04</v>
      </c>
      <c r="AG24" s="354">
        <f t="shared" si="11"/>
        <v>0.01</v>
      </c>
      <c r="AH24" s="385"/>
      <c r="AI24" s="412">
        <v>5</v>
      </c>
      <c r="AJ24" s="468">
        <f>COUNTIFS('Данные из терминала'!C:C,AI24,'Данные из терминала'!B:B,"sell")</f>
        <v>8</v>
      </c>
      <c r="AK24" s="469">
        <f>COUNTIFS('Данные из терминала'!C:C,AI24,'Данные из терминала'!B:B,"buy")</f>
        <v>10</v>
      </c>
      <c r="AL24" s="470">
        <f>COUNTIFS('Данные из терминала'!C:C,AI24)</f>
        <v>18</v>
      </c>
      <c r="AM24" s="471">
        <f>SUMIFS('Данные из терминала'!E:E,'Данные из терминала'!C:C,AI24,'Данные из терминала'!B:B,"sell")</f>
        <v>1.1200000000000001</v>
      </c>
      <c r="AN24" s="472">
        <f>SUMIFS('Данные из терминала'!E:E,'Данные из терминала'!C:C,AI24,'Данные из терминала'!B:B,"buy")</f>
        <v>1.4000000000000004</v>
      </c>
      <c r="AO24" s="473">
        <f>SUMIFS('Данные из терминала'!E:E,'Данные из терминала'!C:C,AI24)</f>
        <v>2.5200000000000014</v>
      </c>
      <c r="AP24" s="468">
        <f>SUMIFS('Данные из терминала'!N:N,'Данные из терминала'!C:C,AI24,'Данные из терминала'!B:B,"sell")</f>
        <v>174.59999999999997</v>
      </c>
      <c r="AQ24" s="469">
        <f>SUMIFS('Данные из терминала'!N:N,'Данные из терминала'!C:C,AI24,'Данные из терминала'!B:B,"buy")</f>
        <v>217.39999999999995</v>
      </c>
      <c r="AR24" s="470">
        <f>SUMIFS('Данные из терминала'!N:N,'Данные из терминала'!C:C,AI24)</f>
        <v>392</v>
      </c>
      <c r="AS24" s="471">
        <f>ROUND(IF(AJ24&gt;0,AVERAGEIFS('Данные из терминала'!N:N,'Данные из терминала'!C:C,AI24,'Данные из терминала'!B:B,"sell"),0),2)</f>
        <v>21.83</v>
      </c>
      <c r="AT24" s="472">
        <f>ROUND(IF(AK24&gt;0,AVERAGEIFS('Данные из терминала'!N:N,'Данные из терминала'!C:C,AI24,'Данные из терминала'!B:B,"buy"),0),2)</f>
        <v>21.74</v>
      </c>
      <c r="AU24" s="473">
        <f>ROUND(IF(AL24&gt;0,AVERAGEIFS('Данные из терминала'!N:N,'Данные из терминала'!C:C,AI24),0),2)</f>
        <v>21.78</v>
      </c>
      <c r="AV24" s="474">
        <f t="shared" si="20"/>
        <v>3.5497545058095208E-2</v>
      </c>
      <c r="AW24" s="475">
        <f t="shared" si="21"/>
        <v>4.4199119677147181E-2</v>
      </c>
      <c r="AX24" s="476">
        <f t="shared" si="22"/>
        <v>7.9696664735242395E-2</v>
      </c>
      <c r="AY24" s="608">
        <f>IF(AJ24&gt;0,VLOOKUP(AI24,Сводная!A:E,  MATCH("sell",Сводная!$A$2:$G$2,0)+0,0),0)</f>
        <v>61.200000000000728</v>
      </c>
      <c r="AZ24" s="609">
        <f>IF(AK24&gt;0,VLOOKUP(AI24,Сводная!A:B,  MATCH("buy",Сводная!$A$2:$G$2,0)+0,0),0)</f>
        <v>62</v>
      </c>
      <c r="BA24" s="468">
        <f>ROUND(IF(AJ24&gt;0,AVERAGEIFS('Данные из терминала'!L:L,'Данные из терминала'!C:C,AI24,'Данные из терминала'!B:B,"sell"),0),1)</f>
        <v>60.2</v>
      </c>
      <c r="BB24" s="469">
        <f>ROUND(IF(AK24&gt;0,AVERAGEIFS('Данные из терминала'!L:L,'Данные из терминала'!C:C,AI24,'Данные из терминала'!B:B,"buy"),0),1)</f>
        <v>60.8</v>
      </c>
      <c r="BC24" s="477">
        <f>ROUND(IF(AL24&gt;0,AVERAGEIFS('Данные из терминала'!L:L,'Данные из терминала'!C:C,AI24),0),1)</f>
        <v>60.5</v>
      </c>
      <c r="BD24" s="608">
        <f>IF(AJ24&gt;0,VLOOKUP(AI24,Сводная!A:F,  MATCH("sell",Сводная!$A$2:$G$2,0)+1,0),0)</f>
        <v>42.099999999998545</v>
      </c>
      <c r="BE24" s="609">
        <f>IF(AK24&gt;0,VLOOKUP(AI24,Сводная!A:C,  MATCH("buy",Сводная!$A$2:$G$2,0)+1,0),0)</f>
        <v>42.199999999998909</v>
      </c>
      <c r="BF24" s="468">
        <f>ROUND(IF(AJ24&gt;0,AVERAGEIFS('Данные из терминала'!M:M,'Данные из терминала'!C:C,AI24,'Данные из терминала'!B:B,"sell"),0),1)</f>
        <v>41.5</v>
      </c>
      <c r="BG24" s="469">
        <f>ROUND(IF(AK24&gt;0,AVERAGEIFS('Данные из терминала'!M:M,'Данные из терминала'!C:C,AI24,'Данные из терминала'!B:B,"buy"),0),1)</f>
        <v>41.7</v>
      </c>
      <c r="BH24" s="477">
        <f>ROUND(IF(AL24&gt;0,AVERAGEIFS('Данные из терминала'!M:M,'Данные из терминала'!C:C,AI24),0),1)</f>
        <v>41.6</v>
      </c>
      <c r="BI24" s="610">
        <f>IF(AJ24&gt;0,VLOOKUP(AI24,Сводная!A:G,  MATCH("sell",Сводная!$A$2:$G$2,0)+2,0),0)</f>
        <v>2.8289351851851854</v>
      </c>
      <c r="BJ24" s="611">
        <f>IF(AK24&gt;0,VLOOKUP(AI24,Сводная!A:D,  MATCH("buy",Сводная!$A$2:$G$2,0)+2,0),0)</f>
        <v>2.1978472222222223</v>
      </c>
      <c r="BK24" s="633">
        <f>IF(AJ24&gt;0,AVERAGEIFS('Данные из терминала'!O:O,'Данные из терминала'!C:C,AI24,'Данные из терминала'!B:B,"sell"),0)</f>
        <v>1.333616898146829</v>
      </c>
      <c r="BL24" s="634">
        <f>IF(AK24&gt;0,AVERAGEIFS('Данные из терминала'!O:O,'Данные из терминала'!C:C,AI24,'Данные из терминала'!B:B,"buy"),0)</f>
        <v>0.90359375000043651</v>
      </c>
      <c r="BM24" s="635">
        <f>IF(AL24&gt;0,AVERAGEIFS('Данные из терминала'!O:O,'Данные из терминала'!C:C,AI24),0)</f>
        <v>1.0947151491766109</v>
      </c>
      <c r="BO24" s="224"/>
    </row>
    <row r="25" spans="1:67" ht="15">
      <c r="A25" s="41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2</v>
      </c>
      <c r="F25" s="105">
        <f t="shared" si="27"/>
        <v>20</v>
      </c>
      <c r="G25" s="100">
        <f t="shared" si="15"/>
        <v>80</v>
      </c>
      <c r="H25" s="11"/>
      <c r="I25" s="7">
        <f t="shared" si="16"/>
        <v>1.52</v>
      </c>
      <c r="J25" s="110">
        <f t="shared" si="0"/>
        <v>6.8000000000000005E-2</v>
      </c>
      <c r="K25" s="8">
        <f t="shared" si="23"/>
        <v>0.20300000000000001</v>
      </c>
      <c r="L25" s="157"/>
      <c r="M25" s="162">
        <f t="shared" si="1"/>
        <v>32.76</v>
      </c>
      <c r="N25" s="306">
        <f t="shared" si="2"/>
        <v>5.9563636363636364E-3</v>
      </c>
      <c r="O25" s="159">
        <f t="shared" si="3"/>
        <v>1.82</v>
      </c>
      <c r="P25" s="207">
        <f t="shared" si="17"/>
        <v>56.24</v>
      </c>
      <c r="Q25" s="220">
        <f t="shared" si="4"/>
        <v>1.0225454545454546E-2</v>
      </c>
      <c r="R25" s="119">
        <f t="shared" si="24"/>
        <v>31</v>
      </c>
      <c r="S25" s="120">
        <f t="shared" si="25"/>
        <v>0.39</v>
      </c>
      <c r="T25" s="126">
        <f t="shared" si="18"/>
        <v>49</v>
      </c>
      <c r="U25" s="127">
        <f t="shared" si="26"/>
        <v>0.61</v>
      </c>
      <c r="V25" s="377"/>
      <c r="W25" s="342">
        <f t="shared" si="5"/>
        <v>48.31</v>
      </c>
      <c r="X25" s="343">
        <f t="shared" si="19"/>
        <v>104.55</v>
      </c>
      <c r="Y25" s="346"/>
      <c r="Z25" s="347">
        <f t="shared" si="6"/>
        <v>5395.45</v>
      </c>
      <c r="AA25" s="348">
        <f t="shared" si="7"/>
        <v>0.02</v>
      </c>
      <c r="AB25" s="349">
        <f t="shared" si="8"/>
        <v>2988.4225274725272</v>
      </c>
      <c r="AC25" s="350">
        <f t="shared" si="9"/>
        <v>3068.4225274725272</v>
      </c>
      <c r="AD25" s="411">
        <v>6</v>
      </c>
      <c r="AE25" s="380"/>
      <c r="AF25" s="344">
        <f t="shared" si="10"/>
        <v>0.86</v>
      </c>
      <c r="AG25" s="345">
        <f t="shared" si="11"/>
        <v>0.01</v>
      </c>
      <c r="AH25" s="385"/>
      <c r="AI25" s="421">
        <v>6</v>
      </c>
      <c r="AJ25" s="459">
        <f>COUNTIFS('Данные из терминала'!C:C,AI25,'Данные из терминала'!B:B,"sell")</f>
        <v>2</v>
      </c>
      <c r="AK25" s="460">
        <f>COUNTIFS('Данные из терминала'!C:C,AI25,'Данные из терминала'!B:B,"buy")</f>
        <v>5</v>
      </c>
      <c r="AL25" s="461">
        <f>COUNTIFS('Данные из терминала'!C:C,AI25)</f>
        <v>7</v>
      </c>
      <c r="AM25" s="462">
        <f>SUMIFS('Данные из терминала'!E:E,'Данные из терминала'!C:C,AI25,'Данные из терминала'!B:B,"sell")</f>
        <v>0.42000000000000004</v>
      </c>
      <c r="AN25" s="463">
        <f>SUMIFS('Данные из терминала'!E:E,'Данные из терминала'!C:C,AI25,'Данные из терминала'!B:B,"buy")</f>
        <v>1.05</v>
      </c>
      <c r="AO25" s="464">
        <f>SUMIFS('Данные из терминала'!E:E,'Данные из терминала'!C:C,AI25)</f>
        <v>1.47</v>
      </c>
      <c r="AP25" s="459">
        <f>SUMIFS('Данные из терминала'!N:N,'Данные из терминала'!C:C,AI25,'Данные из терминала'!B:B,"sell")</f>
        <v>68.94</v>
      </c>
      <c r="AQ25" s="460">
        <f>SUMIFS('Данные из терминала'!N:N,'Данные из терминала'!C:C,AI25,'Данные из терминала'!B:B,"buy")</f>
        <v>173.31</v>
      </c>
      <c r="AR25" s="461">
        <f>SUMIFS('Данные из терминала'!N:N,'Данные из терминала'!C:C,AI25)</f>
        <v>242.25</v>
      </c>
      <c r="AS25" s="462">
        <f>ROUND(IF(AJ25&gt;0,AVERAGEIFS('Данные из терминала'!N:N,'Данные из терминала'!C:C,AI25,'Данные из терминала'!B:B,"sell"),0),2)</f>
        <v>34.47</v>
      </c>
      <c r="AT25" s="463">
        <f>ROUND(IF(AK25&gt;0,AVERAGEIFS('Данные из терминала'!N:N,'Данные из терминала'!C:C,AI25,'Данные из терминала'!B:B,"buy"),0),2)</f>
        <v>34.659999999999997</v>
      </c>
      <c r="AU25" s="464">
        <f>ROUND(IF(AL25&gt;0,AVERAGEIFS('Данные из терминала'!N:N,'Данные из терминала'!C:C,AI25),0),2)</f>
        <v>34.61</v>
      </c>
      <c r="AV25" s="465">
        <f t="shared" si="20"/>
        <v>1.4016040986856149E-2</v>
      </c>
      <c r="AW25" s="466">
        <f t="shared" si="21"/>
        <v>3.5235277972614443E-2</v>
      </c>
      <c r="AX25" s="467">
        <f t="shared" si="22"/>
        <v>4.9251318959470589E-2</v>
      </c>
      <c r="AY25" s="448">
        <f>IF(AJ25&gt;0,VLOOKUP(AI25,Сводная!A:E,  MATCH("sell",Сводная!$A$2:$G$2,0)+0,0),0)</f>
        <v>81.100000000000364</v>
      </c>
      <c r="AZ25" s="450">
        <f>IF(AK25&gt;0,VLOOKUP(AI25,Сводная!A:B,  MATCH("buy",Сводная!$A$2:$G$2,0)+0,0),0)</f>
        <v>81</v>
      </c>
      <c r="BA25" s="459">
        <f>ROUND(IF(AJ25&gt;0,AVERAGEIFS('Данные из терминала'!L:L,'Данные из терминала'!C:C,AI25,'Данные из терминала'!B:B,"sell"),0),1)</f>
        <v>80.3</v>
      </c>
      <c r="BB25" s="460">
        <f>ROUND(IF(AK25&gt;0,AVERAGEIFS('Данные из терминала'!L:L,'Данные из терминала'!C:C,AI25,'Данные из терминала'!B:B,"buy"),0),1)</f>
        <v>80.5</v>
      </c>
      <c r="BC25" s="461">
        <f>ROUND(IF(AL25&gt;0,AVERAGEIFS('Данные из терминала'!L:L,'Данные из терминала'!C:C,AI25),0),1)</f>
        <v>80.5</v>
      </c>
      <c r="BD25" s="448">
        <f>IF(AJ25&gt;0,VLOOKUP(AI25,Сводная!A:F,  MATCH("sell",Сводная!$A$2:$G$2,0)+1,0),0)</f>
        <v>47.800000000001091</v>
      </c>
      <c r="BE25" s="450">
        <f>IF(AK25&gt;0,VLOOKUP(AI25,Сводная!A:C,  MATCH("buy",Сводная!$A$2:$G$2,0)+1,0),0)</f>
        <v>48.700000000000728</v>
      </c>
      <c r="BF25" s="459">
        <f>ROUND(IF(AJ25&gt;0,AVERAGEIFS('Данные из терминала'!M:M,'Данные из терминала'!C:C,AI25,'Данные из терминала'!B:B,"sell"),0),1)</f>
        <v>47.8</v>
      </c>
      <c r="BG25" s="460">
        <f>ROUND(IF(AK25&gt;0,AVERAGEIFS('Данные из терминала'!M:M,'Данные из терминала'!C:C,AI25,'Данные из терминала'!B:B,"buy"),0),1)</f>
        <v>48.1</v>
      </c>
      <c r="BH25" s="461">
        <f>ROUND(IF(AL25&gt;0,AVERAGEIFS('Данные из терминала'!M:M,'Данные из терминала'!C:C,AI25),0),1)</f>
        <v>48</v>
      </c>
      <c r="BI25" s="457">
        <f>IF(AJ25&gt;0,VLOOKUP(AI25,Сводная!A:G,  MATCH("sell",Сводная!$A$2:$G$2,0)+2,0),0)</f>
        <v>3.0368171296296298</v>
      </c>
      <c r="BJ25" s="458">
        <f>IF(AK25&gt;0,VLOOKUP(AI25,Сводная!A:D,  MATCH("buy",Сводная!$A$2:$G$2,0)+2,0),0)</f>
        <v>2.7653472222222222</v>
      </c>
      <c r="BK25" s="630">
        <f>IF(AJ25&gt;0,AVERAGEIFS('Данные из терминала'!O:O,'Данные из терминала'!C:C,AI25,'Данные из терминала'!B:B,"sell"),0)</f>
        <v>2.4214178240727051</v>
      </c>
      <c r="BL25" s="631">
        <f>IF(AK25&gt;0,AVERAGEIFS('Данные из терминала'!O:O,'Данные из терминала'!C:C,AI25,'Данные из терминала'!B:B,"buy"),0)</f>
        <v>1.739652777776064</v>
      </c>
      <c r="BM25" s="632">
        <f>IF(AL25&gt;0,AVERAGEIFS('Данные из терминала'!O:O,'Данные из терминала'!C:C,AI25),0)</f>
        <v>1.9344427910036757</v>
      </c>
      <c r="BO25" s="224"/>
    </row>
    <row r="26" spans="1:67" ht="15">
      <c r="A26" s="41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4</v>
      </c>
      <c r="F26" s="105">
        <f t="shared" si="27"/>
        <v>24</v>
      </c>
      <c r="G26" s="100">
        <f t="shared" si="15"/>
        <v>104</v>
      </c>
      <c r="H26" s="11"/>
      <c r="I26" s="7">
        <f t="shared" si="16"/>
        <v>1.54</v>
      </c>
      <c r="J26" s="110">
        <f t="shared" si="0"/>
        <v>0.105</v>
      </c>
      <c r="K26" s="8">
        <f t="shared" si="23"/>
        <v>0.308</v>
      </c>
      <c r="L26" s="157"/>
      <c r="M26" s="162">
        <f t="shared" si="1"/>
        <v>53.58</v>
      </c>
      <c r="N26" s="306">
        <f t="shared" si="2"/>
        <v>9.7418181818181813E-3</v>
      </c>
      <c r="O26" s="159">
        <f t="shared" si="3"/>
        <v>2.82</v>
      </c>
      <c r="P26" s="207">
        <f t="shared" si="17"/>
        <v>99.92</v>
      </c>
      <c r="Q26" s="220">
        <f t="shared" si="4"/>
        <v>1.8167272727272726E-2</v>
      </c>
      <c r="R26" s="119">
        <f t="shared" si="24"/>
        <v>35</v>
      </c>
      <c r="S26" s="120">
        <f t="shared" si="25"/>
        <v>0.34</v>
      </c>
      <c r="T26" s="126">
        <f t="shared" si="18"/>
        <v>54</v>
      </c>
      <c r="U26" s="127">
        <f t="shared" si="26"/>
        <v>0.52</v>
      </c>
      <c r="V26" s="377"/>
      <c r="W26" s="342">
        <f t="shared" si="5"/>
        <v>73.3</v>
      </c>
      <c r="X26" s="343">
        <f t="shared" si="19"/>
        <v>173.22</v>
      </c>
      <c r="Y26" s="346"/>
      <c r="Z26" s="347">
        <f t="shared" si="6"/>
        <v>5326.78</v>
      </c>
      <c r="AA26" s="348">
        <f t="shared" si="7"/>
        <v>0.03</v>
      </c>
      <c r="AB26" s="349">
        <f t="shared" si="8"/>
        <v>1912.322695035461</v>
      </c>
      <c r="AC26" s="350">
        <f t="shared" si="9"/>
        <v>2016.322695035461</v>
      </c>
      <c r="AD26" s="411">
        <v>7</v>
      </c>
      <c r="AE26" s="380"/>
      <c r="AF26" s="344">
        <f t="shared" si="10"/>
        <v>0.73</v>
      </c>
      <c r="AG26" s="345">
        <f t="shared" si="11"/>
        <v>0.01</v>
      </c>
      <c r="AH26" s="385"/>
      <c r="AI26" s="421">
        <v>7</v>
      </c>
      <c r="AJ26" s="459">
        <f>COUNTIFS('Данные из терминала'!C:C,AI26,'Данные из терминала'!B:B,"sell")</f>
        <v>4</v>
      </c>
      <c r="AK26" s="460">
        <f>COUNTIFS('Данные из терминала'!C:C,AI26,'Данные из терминала'!B:B,"buy")</f>
        <v>4</v>
      </c>
      <c r="AL26" s="461">
        <f>COUNTIFS('Данные из терминала'!C:C,AI26)</f>
        <v>8</v>
      </c>
      <c r="AM26" s="462">
        <f>SUMIFS('Данные из терминала'!E:E,'Данные из терминала'!C:C,AI26,'Данные из терминала'!B:B,"sell")</f>
        <v>1.28</v>
      </c>
      <c r="AN26" s="463">
        <f>SUMIFS('Данные из терминала'!E:E,'Данные из терминала'!C:C,AI26,'Данные из терминала'!B:B,"buy")</f>
        <v>1.28</v>
      </c>
      <c r="AO26" s="464">
        <f>SUMIFS('Данные из терминала'!E:E,'Данные из терминала'!C:C,AI26)</f>
        <v>2.56</v>
      </c>
      <c r="AP26" s="459">
        <f>SUMIFS('Данные из терминала'!N:N,'Данные из терминала'!C:C,AI26,'Данные из терминала'!B:B,"sell")</f>
        <v>222.54000000000002</v>
      </c>
      <c r="AQ26" s="460">
        <f>SUMIFS('Данные из терминала'!N:N,'Данные из терминала'!C:C,AI26,'Данные из терминала'!B:B,"buy")</f>
        <v>221.89</v>
      </c>
      <c r="AR26" s="461">
        <f>SUMIFS('Данные из терминала'!N:N,'Данные из терминала'!C:C,AI26)</f>
        <v>444.43</v>
      </c>
      <c r="AS26" s="462">
        <f>ROUND(IF(AJ26&gt;0,AVERAGEIFS('Данные из терминала'!N:N,'Данные из терминала'!C:C,AI26,'Данные из терминала'!B:B,"sell"),0),2)</f>
        <v>55.64</v>
      </c>
      <c r="AT26" s="463">
        <f>ROUND(IF(AK26&gt;0,AVERAGEIFS('Данные из терминала'!N:N,'Данные из терминала'!C:C,AI26,'Данные из терминала'!B:B,"buy"),0),2)</f>
        <v>55.47</v>
      </c>
      <c r="AU26" s="464">
        <f>ROUND(IF(AL26&gt;0,AVERAGEIFS('Данные из терминала'!N:N,'Данные из терминала'!C:C,AI26),0),2)</f>
        <v>55.55</v>
      </c>
      <c r="AV26" s="465">
        <f t="shared" si="20"/>
        <v>4.5244121862706238E-2</v>
      </c>
      <c r="AW26" s="466">
        <f t="shared" si="21"/>
        <v>4.5111971780874831E-2</v>
      </c>
      <c r="AX26" s="467">
        <f t="shared" si="22"/>
        <v>9.0356093643581076E-2</v>
      </c>
      <c r="AY26" s="448">
        <f>IF(AJ26&gt;0,VLOOKUP(AI26,Сводная!A:E,  MATCH("sell",Сводная!$A$2:$G$2,0)+0,0),0)</f>
        <v>106.69999999999709</v>
      </c>
      <c r="AZ26" s="450">
        <f>IF(AK26&gt;0,VLOOKUP(AI26,Сводная!A:B,  MATCH("buy",Сводная!$A$2:$G$2,0)+0,0),0)</f>
        <v>105.79999999999927</v>
      </c>
      <c r="BA26" s="459">
        <f>ROUND(IF(AJ26&gt;0,AVERAGEIFS('Данные из терминала'!L:L,'Данные из терминала'!C:C,AI26,'Данные из терминала'!B:B,"sell"),0),1)</f>
        <v>105</v>
      </c>
      <c r="BB26" s="460">
        <f>ROUND(IF(AK26&gt;0,AVERAGEIFS('Данные из терминала'!L:L,'Данные из терминала'!C:C,AI26,'Данные из терминала'!B:B,"buy"),0),1)</f>
        <v>105.4</v>
      </c>
      <c r="BC26" s="461">
        <f>ROUND(IF(AL26&gt;0,AVERAGEIFS('Данные из терминала'!L:L,'Данные из терминала'!C:C,AI26),0),1)</f>
        <v>105.2</v>
      </c>
      <c r="BD26" s="448">
        <f>IF(AJ26&gt;0,VLOOKUP(AI26,Сводная!A:F,  MATCH("sell",Сводная!$A$2:$G$2,0)+1,0),0)</f>
        <v>55.199999999998909</v>
      </c>
      <c r="BE26" s="450">
        <f>IF(AK26&gt;0,VLOOKUP(AI26,Сводная!A:C,  MATCH("buy",Сводная!$A$2:$G$2,0)+1,0),0)</f>
        <v>56.600000000000364</v>
      </c>
      <c r="BF26" s="459">
        <f>ROUND(IF(AJ26&gt;0,AVERAGEIFS('Данные из терминала'!M:M,'Данные из терминала'!C:C,AI26,'Данные из терминала'!B:B,"sell"),0),1)</f>
        <v>54.9</v>
      </c>
      <c r="BG26" s="460">
        <f>ROUND(IF(AK26&gt;0,AVERAGEIFS('Данные из терминала'!M:M,'Данные из терминала'!C:C,AI26,'Данные из терминала'!B:B,"buy"),0),1)</f>
        <v>56.3</v>
      </c>
      <c r="BH26" s="461">
        <f>ROUND(IF(AL26&gt;0,AVERAGEIFS('Данные из терминала'!M:M,'Данные из терминала'!C:C,AI26),0),1)</f>
        <v>55.6</v>
      </c>
      <c r="BI26" s="457">
        <f>IF(AJ26&gt;0,VLOOKUP(AI26,Сводная!A:G,  MATCH("sell",Сводная!$A$2:$G$2,0)+2,0),0)</f>
        <v>5.7542592592592596</v>
      </c>
      <c r="BJ26" s="458">
        <f>IF(AK26&gt;0,VLOOKUP(AI26,Сводная!A:D,  MATCH("buy",Сводная!$A$2:$G$2,0)+2,0),0)</f>
        <v>5.9556365740740738</v>
      </c>
      <c r="BK26" s="630">
        <f>IF(AJ26&gt;0,AVERAGEIFS('Данные из терминала'!O:O,'Данные из терминала'!C:C,AI26,'Данные из терминала'!B:B,"sell"),0)</f>
        <v>2.8808651620365708</v>
      </c>
      <c r="BL26" s="631">
        <f>IF(AK26&gt;0,AVERAGEIFS('Данные из терминала'!O:O,'Данные из терминала'!C:C,AI26,'Данные из терминала'!B:B,"buy"),0)</f>
        <v>4.1656915509265673</v>
      </c>
      <c r="BM26" s="632">
        <f>IF(AL26&gt;0,AVERAGEIFS('Данные из терминала'!O:O,'Данные из терминала'!C:C,AI26),0)</f>
        <v>3.5232783564815691</v>
      </c>
      <c r="BO26" s="696">
        <v>2</v>
      </c>
    </row>
    <row r="27" spans="1:67" ht="15">
      <c r="A27" s="415">
        <v>8</v>
      </c>
      <c r="B27" s="107">
        <f t="shared" si="12"/>
        <v>1</v>
      </c>
      <c r="C27" s="112">
        <f t="shared" si="13"/>
        <v>20</v>
      </c>
      <c r="D27" s="76"/>
      <c r="E27" s="107">
        <f t="shared" si="14"/>
        <v>4</v>
      </c>
      <c r="F27" s="105">
        <f t="shared" si="27"/>
        <v>28</v>
      </c>
      <c r="G27" s="100">
        <f t="shared" si="15"/>
        <v>132</v>
      </c>
      <c r="H27" s="11"/>
      <c r="I27" s="7">
        <f t="shared" si="16"/>
        <v>1.56</v>
      </c>
      <c r="J27" s="110">
        <f t="shared" si="0"/>
        <v>0.16400000000000001</v>
      </c>
      <c r="K27" s="8">
        <f t="shared" si="23"/>
        <v>0.47199999999999998</v>
      </c>
      <c r="L27" s="157"/>
      <c r="M27" s="162">
        <f t="shared" si="1"/>
        <v>85.6</v>
      </c>
      <c r="N27" s="306">
        <f t="shared" si="2"/>
        <v>1.5563636363636363E-2</v>
      </c>
      <c r="O27" s="159">
        <f t="shared" si="3"/>
        <v>4.28</v>
      </c>
      <c r="P27" s="207">
        <f t="shared" si="17"/>
        <v>178.91</v>
      </c>
      <c r="Q27" s="220">
        <f t="shared" si="4"/>
        <v>3.252909090909091E-2</v>
      </c>
      <c r="R27" s="119">
        <f t="shared" si="24"/>
        <v>42</v>
      </c>
      <c r="S27" s="120">
        <f t="shared" si="25"/>
        <v>0.32</v>
      </c>
      <c r="T27" s="126">
        <f t="shared" si="18"/>
        <v>62</v>
      </c>
      <c r="U27" s="127">
        <f t="shared" si="26"/>
        <v>0.47</v>
      </c>
      <c r="V27" s="377"/>
      <c r="W27" s="342">
        <f t="shared" si="5"/>
        <v>112.34</v>
      </c>
      <c r="X27" s="343">
        <f t="shared" si="19"/>
        <v>291.25</v>
      </c>
      <c r="Y27" s="346"/>
      <c r="Z27" s="347">
        <f t="shared" si="6"/>
        <v>5208.75</v>
      </c>
      <c r="AA27" s="348">
        <f t="shared" si="7"/>
        <v>0.05</v>
      </c>
      <c r="AB27" s="349">
        <f t="shared" si="8"/>
        <v>1240.6205607476634</v>
      </c>
      <c r="AC27" s="350">
        <f t="shared" si="9"/>
        <v>1372.6205607476634</v>
      </c>
      <c r="AD27" s="411">
        <v>8</v>
      </c>
      <c r="AE27" s="380"/>
      <c r="AF27" s="344">
        <f t="shared" si="10"/>
        <v>0.63</v>
      </c>
      <c r="AG27" s="345">
        <f t="shared" si="11"/>
        <v>0.02</v>
      </c>
      <c r="AH27" s="385"/>
      <c r="AI27" s="421">
        <v>8</v>
      </c>
      <c r="AJ27" s="459">
        <f>COUNTIFS('Данные из терминала'!C:C,AI27,'Данные из терминала'!B:B,"sell")</f>
        <v>4</v>
      </c>
      <c r="AK27" s="460">
        <f>COUNTIFS('Данные из терминала'!C:C,AI27,'Данные из терминала'!B:B,"buy")</f>
        <v>2</v>
      </c>
      <c r="AL27" s="461">
        <f>COUNTIFS('Данные из терминала'!C:C,AI27)</f>
        <v>6</v>
      </c>
      <c r="AM27" s="462">
        <f>SUMIFS('Данные из терминала'!E:E,'Данные из терминала'!C:C,AI27,'Данные из терминала'!B:B,"sell")</f>
        <v>1.96</v>
      </c>
      <c r="AN27" s="463">
        <f>SUMIFS('Данные из терминала'!E:E,'Данные из терминала'!C:C,AI27,'Данные из терминала'!B:B,"buy")</f>
        <v>0.98</v>
      </c>
      <c r="AO27" s="464">
        <f>SUMIFS('Данные из терминала'!E:E,'Данные из терминала'!C:C,AI27)</f>
        <v>2.9400000000000004</v>
      </c>
      <c r="AP27" s="459">
        <f>SUMIFS('Данные из терминала'!N:N,'Данные из терминала'!C:C,AI27,'Данные из терминала'!B:B,"sell")</f>
        <v>358.26</v>
      </c>
      <c r="AQ27" s="460">
        <f>SUMIFS('Данные из терминала'!N:N,'Данные из терминала'!C:C,AI27,'Данные из терминала'!B:B,"buy")</f>
        <v>179.75</v>
      </c>
      <c r="AR27" s="461">
        <f>SUMIFS('Данные из терминала'!N:N,'Данные из терминала'!C:C,AI27)</f>
        <v>538.01</v>
      </c>
      <c r="AS27" s="462">
        <f>ROUND(IF(AJ27&gt;0,AVERAGEIFS('Данные из терминала'!N:N,'Данные из терминала'!C:C,AI27,'Данные из терминала'!B:B,"sell"),0),2)</f>
        <v>89.57</v>
      </c>
      <c r="AT27" s="463">
        <f>ROUND(IF(AK27&gt;0,AVERAGEIFS('Данные из терминала'!N:N,'Данные из терминала'!C:C,AI27,'Данные из терминала'!B:B,"buy"),0),2)</f>
        <v>89.88</v>
      </c>
      <c r="AU27" s="464">
        <f>ROUND(IF(AL27&gt;0,AVERAGEIFS('Данные из терминала'!N:N,'Данные из терминала'!C:C,AI27),0),2)</f>
        <v>89.67</v>
      </c>
      <c r="AV27" s="465">
        <f t="shared" si="20"/>
        <v>7.283705894910189E-2</v>
      </c>
      <c r="AW27" s="466">
        <f t="shared" si="21"/>
        <v>3.654458032183628E-2</v>
      </c>
      <c r="AX27" s="467">
        <f t="shared" si="22"/>
        <v>0.10938163927093816</v>
      </c>
      <c r="AY27" s="448">
        <f>IF(AJ27&gt;0,VLOOKUP(AI27,Сводная!A:E,  MATCH("sell",Сводная!$A$2:$G$2,0)+0,0),0)</f>
        <v>133.5</v>
      </c>
      <c r="AZ27" s="450">
        <f>IF(AK27&gt;0,VLOOKUP(AI27,Сводная!A:B,  MATCH("buy",Сводная!$A$2:$G$2,0)+0,0),0)</f>
        <v>134.70000000000073</v>
      </c>
      <c r="BA27" s="459">
        <f>ROUND(IF(AJ27&gt;0,AVERAGEIFS('Данные из терминала'!L:L,'Данные из терминала'!C:C,AI27,'Данные из терминала'!B:B,"sell"),0),1)</f>
        <v>132.80000000000001</v>
      </c>
      <c r="BB27" s="460">
        <f>ROUND(IF(AK27&gt;0,AVERAGEIFS('Данные из терминала'!L:L,'Данные из терминала'!C:C,AI27,'Данные из терминала'!B:B,"buy"),0),1)</f>
        <v>133.6</v>
      </c>
      <c r="BC27" s="461">
        <f>ROUND(IF(AL27&gt;0,AVERAGEIFS('Данные из терминала'!L:L,'Данные из терминала'!C:C,AI27),0),1)</f>
        <v>133</v>
      </c>
      <c r="BD27" s="448">
        <f>IF(AJ27&gt;0,VLOOKUP(AI27,Сводная!A:F,  MATCH("sell",Сводная!$A$2:$G$2,0)+1,0),0)</f>
        <v>63.199999999998909</v>
      </c>
      <c r="BE27" s="450">
        <f>IF(AK27&gt;0,VLOOKUP(AI27,Сводная!A:C,  MATCH("buy",Сводная!$A$2:$G$2,0)+1,0),0)</f>
        <v>63.300000000001091</v>
      </c>
      <c r="BF27" s="459">
        <f>ROUND(IF(AJ27&gt;0,AVERAGEIFS('Данные из терминала'!M:M,'Данные из терминала'!C:C,AI27,'Данные из терминала'!B:B,"sell"),0),1)</f>
        <v>62.3</v>
      </c>
      <c r="BG27" s="460">
        <f>ROUND(IF(AK27&gt;0,AVERAGEIFS('Данные из терминала'!M:M,'Данные из терминала'!C:C,AI27,'Данные из терминала'!B:B,"buy"),0),1)</f>
        <v>62.5</v>
      </c>
      <c r="BH27" s="461">
        <f>ROUND(IF(AL27&gt;0,AVERAGEIFS('Данные из терминала'!M:M,'Данные из терминала'!C:C,AI27),0),1)</f>
        <v>62.4</v>
      </c>
      <c r="BI27" s="457">
        <f>IF(AJ27&gt;0,VLOOKUP(AI27,Сводная!A:G,  MATCH("sell",Сводная!$A$2:$G$2,0)+2,0),0)</f>
        <v>10.083275462962963</v>
      </c>
      <c r="BJ27" s="458">
        <f>IF(AK27&gt;0,VLOOKUP(AI27,Сводная!A:D,  MATCH("buy",Сводная!$A$2:$G$2,0)+2,0),0)</f>
        <v>3.7044907407407406</v>
      </c>
      <c r="BK27" s="630">
        <f>IF(AJ27&gt;0,AVERAGEIFS('Данные из терминала'!O:O,'Данные из терминала'!C:C,AI27,'Данные из терминала'!B:B,"sell"),0)</f>
        <v>5.8110474537043046</v>
      </c>
      <c r="BL27" s="631">
        <f>IF(AK27&gt;0,AVERAGEIFS('Данные из терминала'!O:O,'Данные из терминала'!C:C,AI27,'Данные из терминала'!B:B,"buy"),0)</f>
        <v>3.0586053240731417</v>
      </c>
      <c r="BM27" s="632">
        <f>IF(AL27&gt;0,AVERAGEIFS('Данные из терминала'!O:O,'Данные из терминала'!C:C,AI27),0)</f>
        <v>4.8935667438272503</v>
      </c>
      <c r="BO27" s="696"/>
    </row>
    <row r="28" spans="1:67" ht="17.25" customHeight="1">
      <c r="A28" s="415">
        <v>9</v>
      </c>
      <c r="B28" s="107">
        <f t="shared" si="12"/>
        <v>1</v>
      </c>
      <c r="C28" s="112">
        <f t="shared" si="13"/>
        <v>21</v>
      </c>
      <c r="D28" s="76"/>
      <c r="E28" s="107">
        <f t="shared" si="14"/>
        <v>4</v>
      </c>
      <c r="F28" s="105">
        <f t="shared" si="27"/>
        <v>32</v>
      </c>
      <c r="G28" s="100">
        <f t="shared" si="15"/>
        <v>164</v>
      </c>
      <c r="H28" s="11"/>
      <c r="I28" s="7">
        <f t="shared" si="16"/>
        <v>1.58</v>
      </c>
      <c r="J28" s="110">
        <f t="shared" si="0"/>
        <v>0.25900000000000001</v>
      </c>
      <c r="K28" s="8">
        <f t="shared" si="23"/>
        <v>0.73099999999999998</v>
      </c>
      <c r="L28" s="157"/>
      <c r="M28" s="162">
        <f t="shared" si="1"/>
        <v>139.44</v>
      </c>
      <c r="N28" s="306">
        <f t="shared" si="2"/>
        <v>2.5352727272727273E-2</v>
      </c>
      <c r="O28" s="159">
        <f t="shared" si="3"/>
        <v>6.64</v>
      </c>
      <c r="P28" s="207">
        <f t="shared" si="17"/>
        <v>315.77</v>
      </c>
      <c r="Q28" s="220">
        <f t="shared" si="4"/>
        <v>5.7412727272727268E-2</v>
      </c>
      <c r="R28" s="119">
        <f t="shared" si="24"/>
        <v>48</v>
      </c>
      <c r="S28" s="120">
        <f t="shared" si="25"/>
        <v>0.28999999999999998</v>
      </c>
      <c r="T28" s="126">
        <f t="shared" si="18"/>
        <v>69</v>
      </c>
      <c r="U28" s="127">
        <f t="shared" si="26"/>
        <v>0.42</v>
      </c>
      <c r="V28" s="377"/>
      <c r="W28" s="342">
        <f t="shared" si="5"/>
        <v>173.98</v>
      </c>
      <c r="X28" s="343">
        <f t="shared" si="19"/>
        <v>489.75</v>
      </c>
      <c r="Y28" s="346"/>
      <c r="Z28" s="347">
        <f t="shared" si="6"/>
        <v>5010.25</v>
      </c>
      <c r="AA28" s="348">
        <f t="shared" si="7"/>
        <v>0.09</v>
      </c>
      <c r="AB28" s="349">
        <f t="shared" si="8"/>
        <v>778.13734939759036</v>
      </c>
      <c r="AC28" s="350">
        <f t="shared" si="9"/>
        <v>942.13734939759036</v>
      </c>
      <c r="AD28" s="411">
        <v>9</v>
      </c>
      <c r="AE28" s="380"/>
      <c r="AF28" s="344">
        <f t="shared" si="10"/>
        <v>0.55000000000000004</v>
      </c>
      <c r="AG28" s="345">
        <f t="shared" si="11"/>
        <v>0.03</v>
      </c>
      <c r="AH28" s="385"/>
      <c r="AI28" s="421">
        <v>9</v>
      </c>
      <c r="AJ28" s="459">
        <f>COUNTIFS('Данные из терминала'!C:C,AI28,'Данные из терминала'!B:B,"sell")</f>
        <v>0</v>
      </c>
      <c r="AK28" s="460">
        <f>COUNTIFS('Данные из терминала'!C:C,AI28,'Данные из терминала'!B:B,"buy")</f>
        <v>0</v>
      </c>
      <c r="AL28" s="461">
        <f>COUNTIFS('Данные из терминала'!C:C,AI28)</f>
        <v>0</v>
      </c>
      <c r="AM28" s="462">
        <f>SUMIFS('Данные из терминала'!E:E,'Данные из терминала'!C:C,AI28,'Данные из терминала'!B:B,"sell")</f>
        <v>0</v>
      </c>
      <c r="AN28" s="463">
        <f>SUMIFS('Данные из терминала'!E:E,'Данные из терминала'!C:C,AI28,'Данные из терминала'!B:B,"buy")</f>
        <v>0</v>
      </c>
      <c r="AO28" s="464">
        <f>SUMIFS('Данные из терминала'!E:E,'Данные из терминала'!C:C,AI28)</f>
        <v>0</v>
      </c>
      <c r="AP28" s="459">
        <f>SUMIFS('Данные из терминала'!N:N,'Данные из терминала'!C:C,AI28,'Данные из терминала'!B:B,"sell")</f>
        <v>0</v>
      </c>
      <c r="AQ28" s="460">
        <f>SUMIFS('Данные из терминала'!N:N,'Данные из терминала'!C:C,AI28,'Данные из терминала'!B:B,"buy")</f>
        <v>0</v>
      </c>
      <c r="AR28" s="461">
        <f>SUMIFS('Данные из терминала'!N:N,'Данные из терминала'!C:C,AI28)</f>
        <v>0</v>
      </c>
      <c r="AS28" s="462">
        <f>ROUND(IF(AJ28&gt;0,AVERAGEIFS('Данные из терминала'!N:N,'Данные из терминала'!C:C,AI28,'Данные из терминала'!B:B,"sell"),0),2)</f>
        <v>0</v>
      </c>
      <c r="AT28" s="463">
        <f>ROUND(IF(AK28&gt;0,AVERAGEIFS('Данные из терминала'!N:N,'Данные из терминала'!C:C,AI28,'Данные из терминала'!B:B,"buy"),0),2)</f>
        <v>0</v>
      </c>
      <c r="AU28" s="464">
        <f>ROUND(IF(AL28&gt;0,AVERAGEIFS('Данные из терминала'!N:N,'Данные из терминала'!C:C,AI28),0),2)</f>
        <v>0</v>
      </c>
      <c r="AV28" s="465">
        <f t="shared" si="20"/>
        <v>0</v>
      </c>
      <c r="AW28" s="466">
        <f t="shared" si="21"/>
        <v>0</v>
      </c>
      <c r="AX28" s="467">
        <f t="shared" si="22"/>
        <v>0</v>
      </c>
      <c r="AY28" s="448">
        <f>IF(AJ28&gt;0,VLOOKUP(AI28,Сводная!A:E,  MATCH("sell",Сводная!$A$2:$G$2,0)+0,0),0)</f>
        <v>0</v>
      </c>
      <c r="AZ28" s="450">
        <f>IF(AK28&gt;0,VLOOKUP(AI28,Сводная!A:B,  MATCH("buy",Сводная!$A$2:$G$2,0)+0,0),0)</f>
        <v>0</v>
      </c>
      <c r="BA28" s="459">
        <f>ROUND(IF(AJ28&gt;0,AVERAGEIFS('Данные из терминала'!L:L,'Данные из терминала'!C:C,AI28,'Данные из терминала'!B:B,"sell"),0),1)</f>
        <v>0</v>
      </c>
      <c r="BB28" s="460">
        <f>ROUND(IF(AK28&gt;0,AVERAGEIFS('Данные из терминала'!L:L,'Данные из терминала'!C:C,AI28,'Данные из терминала'!B:B,"buy"),0),1)</f>
        <v>0</v>
      </c>
      <c r="BC28" s="461">
        <f>ROUND(IF(AL28&gt;0,AVERAGEIFS('Данные из терминала'!L:L,'Данные из терминала'!C:C,AI28),0),1)</f>
        <v>0</v>
      </c>
      <c r="BD28" s="448">
        <f>IF(AJ28&gt;0,VLOOKUP(AI28,Сводная!A:F,  MATCH("sell",Сводная!$A$2:$G$2,0)+1,0),0)</f>
        <v>0</v>
      </c>
      <c r="BE28" s="450">
        <f>IF(AK28&gt;0,VLOOKUP(AI28,Сводная!A:C,  MATCH("buy",Сводная!$A$2:$G$2,0)+1,0),0)</f>
        <v>0</v>
      </c>
      <c r="BF28" s="459">
        <f>ROUND(IF(AJ28&gt;0,AVERAGEIFS('Данные из терминала'!M:M,'Данные из терминала'!C:C,AI28,'Данные из терминала'!B:B,"sell"),0),1)</f>
        <v>0</v>
      </c>
      <c r="BG28" s="460">
        <f>ROUND(IF(AK28&gt;0,AVERAGEIFS('Данные из терминала'!M:M,'Данные из терминала'!C:C,AI28,'Данные из терминала'!B:B,"buy"),0),1)</f>
        <v>0</v>
      </c>
      <c r="BH28" s="461">
        <f>ROUND(IF(AL28&gt;0,AVERAGEIFS('Данные из терминала'!M:M,'Данные из терминала'!C:C,AI28),0),1)</f>
        <v>0</v>
      </c>
      <c r="BI28" s="457">
        <f>IF(AJ28&gt;0,VLOOKUP(AI28,Сводная!A:G,  MATCH("sell",Сводная!$A$2:$G$2,0)+2,0),0)</f>
        <v>0</v>
      </c>
      <c r="BJ28" s="458">
        <f>IF(AK28&gt;0,VLOOKUP(AI28,Сводная!A:D,  MATCH("buy",Сводная!$A$2:$G$2,0)+2,0),0)</f>
        <v>0</v>
      </c>
      <c r="BK28" s="630">
        <f>IF(AJ28&gt;0,AVERAGEIFS('Данные из терминала'!O:O,'Данные из терминала'!C:C,AI28,'Данные из терминала'!B:B,"sell"),0)</f>
        <v>0</v>
      </c>
      <c r="BL28" s="631">
        <f>IF(AK28&gt;0,AVERAGEIFS('Данные из терминала'!O:O,'Данные из терминала'!C:C,AI28,'Данные из терминала'!B:B,"buy"),0)</f>
        <v>0</v>
      </c>
      <c r="BM28" s="632">
        <f>IF(AL28&gt;0,AVERAGEIFS('Данные из терминала'!O:O,'Данные из терминала'!C:C,AI28),0)</f>
        <v>0</v>
      </c>
      <c r="BO28" s="176"/>
    </row>
    <row r="29" spans="1:67" ht="15">
      <c r="A29" s="420">
        <v>10</v>
      </c>
      <c r="B29" s="108">
        <f t="shared" si="12"/>
        <v>1</v>
      </c>
      <c r="C29" s="102">
        <f t="shared" si="13"/>
        <v>22</v>
      </c>
      <c r="D29" s="9"/>
      <c r="E29" s="108">
        <f t="shared" si="14"/>
        <v>7</v>
      </c>
      <c r="F29" s="101">
        <f t="shared" si="27"/>
        <v>39</v>
      </c>
      <c r="G29" s="102">
        <f t="shared" si="15"/>
        <v>203</v>
      </c>
      <c r="H29" s="9"/>
      <c r="I29" s="13">
        <f t="shared" si="16"/>
        <v>1.61</v>
      </c>
      <c r="J29" s="14">
        <f t="shared" si="0"/>
        <v>0.41699999999999998</v>
      </c>
      <c r="K29" s="15">
        <f t="shared" si="23"/>
        <v>1.1479999999999999</v>
      </c>
      <c r="L29" s="157"/>
      <c r="M29" s="163">
        <f t="shared" si="1"/>
        <v>230.34</v>
      </c>
      <c r="N29" s="307">
        <f t="shared" si="2"/>
        <v>4.1880000000000001E-2</v>
      </c>
      <c r="O29" s="160">
        <f t="shared" si="3"/>
        <v>10.47</v>
      </c>
      <c r="P29" s="208">
        <f t="shared" si="17"/>
        <v>574.85</v>
      </c>
      <c r="Q29" s="219">
        <f t="shared" si="4"/>
        <v>0.10451818181818182</v>
      </c>
      <c r="R29" s="121">
        <f t="shared" si="24"/>
        <v>55</v>
      </c>
      <c r="S29" s="122">
        <f t="shared" si="25"/>
        <v>0.27</v>
      </c>
      <c r="T29" s="132">
        <f t="shared" si="18"/>
        <v>77</v>
      </c>
      <c r="U29" s="122">
        <f t="shared" si="26"/>
        <v>0.38</v>
      </c>
      <c r="V29" s="377"/>
      <c r="W29" s="351">
        <f t="shared" si="5"/>
        <v>273.22000000000003</v>
      </c>
      <c r="X29" s="352">
        <f t="shared" si="19"/>
        <v>848.07</v>
      </c>
      <c r="Y29" s="346"/>
      <c r="Z29" s="355">
        <f t="shared" si="6"/>
        <v>4651.93</v>
      </c>
      <c r="AA29" s="356">
        <f t="shared" si="7"/>
        <v>0.15</v>
      </c>
      <c r="AB29" s="357">
        <f t="shared" si="8"/>
        <v>467.79637058261693</v>
      </c>
      <c r="AC29" s="358">
        <f t="shared" si="9"/>
        <v>670.79637058261687</v>
      </c>
      <c r="AD29" s="412">
        <v>10</v>
      </c>
      <c r="AE29" s="380"/>
      <c r="AF29" s="353">
        <f t="shared" si="10"/>
        <v>0.48</v>
      </c>
      <c r="AG29" s="354">
        <f t="shared" si="11"/>
        <v>0.05</v>
      </c>
      <c r="AH29" s="385"/>
      <c r="AI29" s="412">
        <v>10</v>
      </c>
      <c r="AJ29" s="469">
        <f>COUNTIFS('Данные из терминала'!C:C,AI29,'Данные из терминала'!B:B,"sell")</f>
        <v>1</v>
      </c>
      <c r="AK29" s="469">
        <f>COUNTIFS('Данные из терминала'!C:C,AI29,'Данные из терминала'!B:B,"buy")</f>
        <v>1</v>
      </c>
      <c r="AL29" s="470">
        <f>COUNTIFS('Данные из терминала'!C:C,AI29)</f>
        <v>2</v>
      </c>
      <c r="AM29" s="472">
        <f>SUMIFS('Данные из терминала'!E:E,'Данные из терминала'!C:C,AI29,'Данные из терминала'!B:B,"sell")</f>
        <v>1.17</v>
      </c>
      <c r="AN29" s="472">
        <f>SUMIFS('Данные из терминала'!E:E,'Данные из терминала'!C:C,AI29,'Данные из терминала'!B:B,"buy")</f>
        <v>1.17</v>
      </c>
      <c r="AO29" s="473">
        <f>SUMIFS('Данные из терминала'!E:E,'Данные из терминала'!C:C,AI29)</f>
        <v>2.34</v>
      </c>
      <c r="AP29" s="469">
        <f>SUMIFS('Данные из терминала'!N:N,'Данные из терминала'!C:C,AI29,'Данные из терминала'!B:B,"sell")</f>
        <v>236.26999999999992</v>
      </c>
      <c r="AQ29" s="469">
        <f>SUMIFS('Данные из терминала'!N:N,'Данные из терминала'!C:C,AI29,'Данные из терминала'!B:B,"buy")</f>
        <v>232.85999999999996</v>
      </c>
      <c r="AR29" s="470">
        <f>SUMIFS('Данные из терминала'!N:N,'Данные из терминала'!C:C,AI29)</f>
        <v>469.12999999999988</v>
      </c>
      <c r="AS29" s="472">
        <f>ROUND(IF(AJ29&gt;0,AVERAGEIFS('Данные из терминала'!N:N,'Данные из терминала'!C:C,AI29,'Данные из терминала'!B:B,"sell"),0),2)</f>
        <v>236.27</v>
      </c>
      <c r="AT29" s="472">
        <f>ROUND(IF(AK29&gt;0,AVERAGEIFS('Данные из терминала'!N:N,'Данные из терминала'!C:C,AI29,'Данные из терминала'!B:B,"buy"),0),2)</f>
        <v>232.86</v>
      </c>
      <c r="AU29" s="473">
        <f>ROUND(IF(AL29&gt;0,AVERAGEIFS('Данные из терминала'!N:N,'Данные из терминала'!C:C,AI29),0),2)</f>
        <v>234.57</v>
      </c>
      <c r="AV29" s="475">
        <f t="shared" si="20"/>
        <v>4.8035538206621722E-2</v>
      </c>
      <c r="AW29" s="475">
        <f t="shared" si="21"/>
        <v>4.7342258546552406E-2</v>
      </c>
      <c r="AX29" s="475">
        <f t="shared" si="22"/>
        <v>9.5377796753174121E-2</v>
      </c>
      <c r="AY29" s="608">
        <f>IF(AJ29&gt;0,VLOOKUP(AI29,Сводная!A:E,  MATCH("sell",Сводная!$A$2:$G$2,0)+0,0),0)</f>
        <v>204.80000000000109</v>
      </c>
      <c r="AZ29" s="609">
        <f>IF(AK29&gt;0,VLOOKUP(AI29,Сводная!A:B,  MATCH("buy",Сводная!$A$2:$G$2,0)+0,0),0)</f>
        <v>203.60000000000036</v>
      </c>
      <c r="BA29" s="469">
        <f>ROUND(IF(AJ29&gt;0,AVERAGEIFS('Данные из терминала'!L:L,'Данные из терминала'!C:C,AI29,'Данные из терминала'!B:B,"sell"),0),1)</f>
        <v>204.8</v>
      </c>
      <c r="BB29" s="469">
        <f>ROUND(IF(AK29&gt;0,AVERAGEIFS('Данные из терминала'!L:L,'Данные из терминала'!C:C,AI29,'Данные из терминала'!B:B,"buy"),0),1)</f>
        <v>203.6</v>
      </c>
      <c r="BC29" s="469">
        <f>ROUND(IF(AL29&gt;0,AVERAGEIFS('Данные из терминала'!L:L,'Данные из терминала'!C:C,AI29),0),1)</f>
        <v>204.2</v>
      </c>
      <c r="BD29" s="608">
        <f>IF(AJ29&gt;0,VLOOKUP(AI29,Сводная!A:F,  MATCH("sell",Сводная!$A$2:$G$2,0)+1,0),0)</f>
        <v>79.800000000001091</v>
      </c>
      <c r="BE29" s="609">
        <f>IF(AK29&gt;0,VLOOKUP(AI29,Сводная!A:C,  MATCH("buy",Сводная!$A$2:$G$2,0)+1,0),0)</f>
        <v>79.499999999998181</v>
      </c>
      <c r="BF29" s="469">
        <f>ROUND(IF(AJ29&gt;0,AVERAGEIFS('Данные из терминала'!M:M,'Данные из терминала'!C:C,AI29,'Данные из терминала'!B:B,"sell"),0),1)</f>
        <v>79.8</v>
      </c>
      <c r="BG29" s="469">
        <f>ROUND(IF(AK29&gt;0,AVERAGEIFS('Данные из терминала'!M:M,'Данные из терминала'!C:C,AI29,'Данные из терминала'!B:B,"buy"),0),1)</f>
        <v>79.5</v>
      </c>
      <c r="BH29" s="469">
        <f>ROUND(IF(AL29&gt;0,AVERAGEIFS('Данные из терминала'!M:M,'Данные из терминала'!C:C,AI29),0),1)</f>
        <v>79.599999999999994</v>
      </c>
      <c r="BI29" s="610">
        <f>IF(AJ29&gt;0,VLOOKUP(AI29,Сводная!A:G,  MATCH("sell",Сводная!$A$2:$G$2,0)+2,0),0)</f>
        <v>9.8421759259259254</v>
      </c>
      <c r="BJ29" s="611">
        <f>IF(AK29&gt;0,VLOOKUP(AI29,Сводная!A:D,  MATCH("buy",Сводная!$A$2:$G$2,0)+2,0),0)</f>
        <v>6.4204050925925928</v>
      </c>
      <c r="BK29" s="634">
        <f>IF(AJ29&gt;0,AVERAGEIFS('Данные из терминала'!O:O,'Данные из терминала'!C:C,AI29,'Данные из терминала'!B:B,"sell"),0)</f>
        <v>9.8421759259217652</v>
      </c>
      <c r="BL29" s="634">
        <f>IF(AK29&gt;0,AVERAGEIFS('Данные из терминала'!O:O,'Данные из терминала'!C:C,AI29,'Данные из терминала'!B:B,"buy"),0)</f>
        <v>6.4204050925909542</v>
      </c>
      <c r="BM29" s="635">
        <f>IF(AL29&gt;0,AVERAGEIFS('Данные из терминала'!O:O,'Данные из терминала'!C:C,AI29),0)</f>
        <v>8.1312905092563597</v>
      </c>
    </row>
    <row r="30" spans="1:67" ht="15">
      <c r="A30" s="415">
        <v>11</v>
      </c>
      <c r="B30" s="107">
        <f t="shared" si="12"/>
        <v>1</v>
      </c>
      <c r="C30" s="112">
        <f t="shared" si="13"/>
        <v>23</v>
      </c>
      <c r="D30" s="76"/>
      <c r="E30" s="107">
        <f t="shared" si="14"/>
        <v>7</v>
      </c>
      <c r="F30" s="105">
        <f t="shared" si="27"/>
        <v>46</v>
      </c>
      <c r="G30" s="100">
        <f t="shared" si="15"/>
        <v>249</v>
      </c>
      <c r="H30" s="11"/>
      <c r="I30" s="7">
        <f t="shared" si="16"/>
        <v>1.64</v>
      </c>
      <c r="J30" s="110">
        <f t="shared" si="0"/>
        <v>0.68400000000000005</v>
      </c>
      <c r="K30" s="8">
        <f t="shared" si="23"/>
        <v>1.8319999999999999</v>
      </c>
      <c r="L30" s="157"/>
      <c r="M30" s="162">
        <f t="shared" si="1"/>
        <v>382.95</v>
      </c>
      <c r="N30" s="306">
        <f t="shared" si="2"/>
        <v>6.9627272727272732E-2</v>
      </c>
      <c r="O30" s="159">
        <f t="shared" si="3"/>
        <v>16.649999999999999</v>
      </c>
      <c r="P30" s="207">
        <f t="shared" si="17"/>
        <v>1056.24</v>
      </c>
      <c r="Q30" s="220">
        <f t="shared" si="4"/>
        <v>0.19204363636363636</v>
      </c>
      <c r="R30" s="119">
        <f t="shared" si="24"/>
        <v>63</v>
      </c>
      <c r="S30" s="120">
        <f t="shared" si="25"/>
        <v>0.25</v>
      </c>
      <c r="T30" s="126">
        <f t="shared" si="18"/>
        <v>86</v>
      </c>
      <c r="U30" s="127">
        <f t="shared" si="26"/>
        <v>0.35</v>
      </c>
      <c r="V30" s="377"/>
      <c r="W30" s="342">
        <f t="shared" si="5"/>
        <v>436.02</v>
      </c>
      <c r="X30" s="343">
        <f t="shared" si="19"/>
        <v>1492.26</v>
      </c>
      <c r="Y30" s="346"/>
      <c r="Z30" s="347">
        <f t="shared" si="6"/>
        <v>4007.74</v>
      </c>
      <c r="AA30" s="348">
        <f t="shared" si="7"/>
        <v>0.27</v>
      </c>
      <c r="AB30" s="349">
        <f t="shared" si="8"/>
        <v>264.27375375375379</v>
      </c>
      <c r="AC30" s="350">
        <f t="shared" si="9"/>
        <v>513.27375375375379</v>
      </c>
      <c r="AD30" s="411">
        <v>11</v>
      </c>
      <c r="AE30" s="380"/>
      <c r="AF30" s="344">
        <f t="shared" si="10"/>
        <v>0.41</v>
      </c>
      <c r="AG30" s="345">
        <f t="shared" si="11"/>
        <v>0.08</v>
      </c>
      <c r="AH30" s="385"/>
      <c r="AI30" s="421">
        <v>11</v>
      </c>
      <c r="AJ30" s="459">
        <f>COUNTIFS('Данные из терминала'!C:C,AI30,'Данные из терминала'!B:B,"sell")</f>
        <v>2</v>
      </c>
      <c r="AK30" s="460">
        <f>COUNTIFS('Данные из терминала'!C:C,AI30,'Данные из терминала'!B:B,"buy")</f>
        <v>1</v>
      </c>
      <c r="AL30" s="461">
        <f>COUNTIFS('Данные из терминала'!C:C,AI30)</f>
        <v>3</v>
      </c>
      <c r="AM30" s="462">
        <f>SUMIFS('Данные из терминала'!E:E,'Данные из терминала'!C:C,AI30,'Данные из терминала'!B:B,"sell")</f>
        <v>3.7199999999999998</v>
      </c>
      <c r="AN30" s="463">
        <f>SUMIFS('Данные из терминала'!E:E,'Данные из терминала'!C:C,AI30,'Данные из терминала'!B:B,"buy")</f>
        <v>1.8599999999999999</v>
      </c>
      <c r="AO30" s="464">
        <f>SUMIFS('Данные из терминала'!E:E,'Данные из терминала'!C:C,AI30)</f>
        <v>5.58</v>
      </c>
      <c r="AP30" s="459">
        <f>SUMIFS('Данные из терминала'!N:N,'Данные из терминала'!C:C,AI30,'Данные из терминала'!B:B,"sell")</f>
        <v>777.31</v>
      </c>
      <c r="AQ30" s="460">
        <f>SUMIFS('Данные из терминала'!N:N,'Данные из терминала'!C:C,AI30,'Данные из терминала'!B:B,"buy")</f>
        <v>387.54000000000008</v>
      </c>
      <c r="AR30" s="461">
        <f>SUMIFS('Данные из терминала'!N:N,'Данные из терминала'!C:C,AI30)</f>
        <v>1164.8499999999999</v>
      </c>
      <c r="AS30" s="462">
        <f>ROUND(IF(AJ30&gt;0,AVERAGEIFS('Данные из терминала'!N:N,'Данные из терминала'!C:C,AI30,'Данные из терминала'!B:B,"sell"),0),2)</f>
        <v>388.66</v>
      </c>
      <c r="AT30" s="463">
        <f>ROUND(IF(AK30&gt;0,AVERAGEIFS('Данные из терминала'!N:N,'Данные из терминала'!C:C,AI30,'Данные из терминала'!B:B,"buy"),0),2)</f>
        <v>387.54</v>
      </c>
      <c r="AU30" s="464">
        <f>ROUND(IF(AL30&gt;0,AVERAGEIFS('Данные из терминала'!N:N,'Данные из терминала'!C:C,AI30),0),2)</f>
        <v>388.28</v>
      </c>
      <c r="AV30" s="465">
        <f t="shared" si="20"/>
        <v>0.15803320016671241</v>
      </c>
      <c r="AW30" s="466">
        <f t="shared" si="21"/>
        <v>7.8789911866060824E-2</v>
      </c>
      <c r="AX30" s="467">
        <f t="shared" si="22"/>
        <v>0.23682311203277323</v>
      </c>
      <c r="AY30" s="448">
        <f>IF(AJ30&gt;0,VLOOKUP(AI30,Сводная!A:E,  MATCH("sell",Сводная!$A$2:$G$2,0)+0,0),0)</f>
        <v>253.10000000000036</v>
      </c>
      <c r="AZ30" s="450">
        <f>IF(AK30&gt;0,VLOOKUP(AI30,Сводная!A:B,  MATCH("buy",Сводная!$A$2:$G$2,0)+0,0),0)</f>
        <v>251.89999999999964</v>
      </c>
      <c r="BA30" s="459">
        <f>ROUND(IF(AJ30&gt;0,AVERAGEIFS('Данные из терминала'!L:L,'Данные из терминала'!C:C,AI30,'Данные из терминала'!B:B,"sell"),0),1)</f>
        <v>252.1</v>
      </c>
      <c r="BB30" s="460">
        <f>ROUND(IF(AK30&gt;0,AVERAGEIFS('Данные из терминала'!L:L,'Данные из терминала'!C:C,AI30,'Данные из терминала'!B:B,"buy"),0),1)</f>
        <v>251.9</v>
      </c>
      <c r="BC30" s="461">
        <f>ROUND(IF(AL30&gt;0,AVERAGEIFS('Данные из терминала'!L:L,'Данные из терминала'!C:C,AI30),0),1)</f>
        <v>252</v>
      </c>
      <c r="BD30" s="448">
        <f>IF(AJ30&gt;0,VLOOKUP(AI30,Сводная!A:F,  MATCH("sell",Сводная!$A$2:$G$2,0)+1,0),0)</f>
        <v>89.199999999998909</v>
      </c>
      <c r="BE30" s="450">
        <f>IF(AK30&gt;0,VLOOKUP(AI30,Сводная!A:C,  MATCH("buy",Сводная!$A$2:$G$2,0)+1,0),0)</f>
        <v>88.599999999998545</v>
      </c>
      <c r="BF30" s="459">
        <f>ROUND(IF(AJ30&gt;0,AVERAGEIFS('Данные из терминала'!M:M,'Данные из терминала'!C:C,AI30,'Данные из терминала'!B:B,"sell"),0),1)</f>
        <v>88.7</v>
      </c>
      <c r="BG30" s="460">
        <f>ROUND(IF(AK30&gt;0,AVERAGEIFS('Данные из терминала'!M:M,'Данные из терминала'!C:C,AI30,'Данные из терминала'!B:B,"buy"),0),1)</f>
        <v>88.6</v>
      </c>
      <c r="BH30" s="461">
        <f>ROUND(IF(AL30&gt;0,AVERAGEIFS('Данные из терминала'!M:M,'Данные из терминала'!C:C,AI30),0),1)</f>
        <v>88.7</v>
      </c>
      <c r="BI30" s="457">
        <f>IF(AJ30&gt;0,VLOOKUP(AI30,Сводная!A:G,  MATCH("sell",Сводная!$A$2:$G$2,0)+2,0),0)</f>
        <v>7.3656249999999996</v>
      </c>
      <c r="BJ30" s="458">
        <f>IF(AK30&gt;0,VLOOKUP(AI30,Сводная!A:D,  MATCH("buy",Сводная!$A$2:$G$2,0)+2,0),0)</f>
        <v>6.1480787037037041</v>
      </c>
      <c r="BK30" s="630">
        <f>IF(AJ30&gt;0,AVERAGEIFS('Данные из терминала'!O:O,'Данные из терминала'!C:C,AI30,'Данные из терминала'!B:B,"sell"),0)</f>
        <v>6.6269270833327028</v>
      </c>
      <c r="BL30" s="631">
        <f>IF(AK30&gt;0,AVERAGEIFS('Данные из терминала'!O:O,'Данные из терминала'!C:C,AI30,'Данные из терминала'!B:B,"buy"),0)</f>
        <v>6.1480787037071423</v>
      </c>
      <c r="BM30" s="632">
        <f>IF(AL30&gt;0,AVERAGEIFS('Данные из терминала'!O:O,'Данные из терминала'!C:C,AI30),0)</f>
        <v>6.4673109567908496</v>
      </c>
    </row>
    <row r="31" spans="1:67" ht="15">
      <c r="A31" s="415">
        <v>12</v>
      </c>
      <c r="B31" s="107">
        <f t="shared" si="12"/>
        <v>-1</v>
      </c>
      <c r="C31" s="112">
        <f t="shared" si="13"/>
        <v>22</v>
      </c>
      <c r="D31" s="76"/>
      <c r="E31" s="107">
        <f t="shared" si="14"/>
        <v>7</v>
      </c>
      <c r="F31" s="105">
        <f t="shared" si="27"/>
        <v>53</v>
      </c>
      <c r="G31" s="100">
        <f t="shared" si="15"/>
        <v>302</v>
      </c>
      <c r="H31" s="11"/>
      <c r="I31" s="7">
        <f t="shared" si="16"/>
        <v>1.67</v>
      </c>
      <c r="J31" s="110">
        <f t="shared" si="0"/>
        <v>1.1419999999999999</v>
      </c>
      <c r="K31" s="8">
        <f t="shared" si="23"/>
        <v>2.9739999999999998</v>
      </c>
      <c r="L31" s="157"/>
      <c r="M31" s="162">
        <f t="shared" si="1"/>
        <v>594.66</v>
      </c>
      <c r="N31" s="306">
        <f t="shared" si="2"/>
        <v>0.10811999999999999</v>
      </c>
      <c r="O31" s="159">
        <f t="shared" si="3"/>
        <v>27.03</v>
      </c>
      <c r="P31" s="207">
        <f t="shared" si="17"/>
        <v>1938.85</v>
      </c>
      <c r="Q31" s="220">
        <f t="shared" si="4"/>
        <v>0.35251818181818179</v>
      </c>
      <c r="R31" s="119">
        <f t="shared" si="24"/>
        <v>72</v>
      </c>
      <c r="S31" s="120">
        <f t="shared" si="25"/>
        <v>0.24</v>
      </c>
      <c r="T31" s="126">
        <f t="shared" si="18"/>
        <v>94</v>
      </c>
      <c r="U31" s="127">
        <f t="shared" si="26"/>
        <v>0.31</v>
      </c>
      <c r="V31" s="377"/>
      <c r="W31" s="342">
        <f t="shared" si="5"/>
        <v>707.81</v>
      </c>
      <c r="X31" s="343">
        <f t="shared" si="19"/>
        <v>2646.66</v>
      </c>
      <c r="Y31" s="346"/>
      <c r="Z31" s="347">
        <f t="shared" si="6"/>
        <v>2853.34</v>
      </c>
      <c r="AA31" s="348">
        <f t="shared" si="7"/>
        <v>0.48</v>
      </c>
      <c r="AB31" s="349">
        <f t="shared" si="8"/>
        <v>129.12944876063634</v>
      </c>
      <c r="AC31" s="350">
        <f t="shared" si="9"/>
        <v>431.12944876063636</v>
      </c>
      <c r="AD31" s="411">
        <v>12</v>
      </c>
      <c r="AE31" s="380"/>
      <c r="AF31" s="344">
        <f t="shared" si="10"/>
        <v>0.37</v>
      </c>
      <c r="AG31" s="345">
        <f t="shared" si="11"/>
        <v>0.13</v>
      </c>
      <c r="AH31" s="385"/>
      <c r="AI31" s="421">
        <v>12</v>
      </c>
      <c r="AJ31" s="459">
        <f>COUNTIFS('Данные из терминала'!C:C,AI31,'Данные из терминала'!B:B,"sell")</f>
        <v>0</v>
      </c>
      <c r="AK31" s="460">
        <f>COUNTIFS('Данные из терминала'!C:C,AI31,'Данные из терминала'!B:B,"buy")</f>
        <v>1</v>
      </c>
      <c r="AL31" s="461">
        <f>COUNTIFS('Данные из терминала'!C:C,AI31)</f>
        <v>1</v>
      </c>
      <c r="AM31" s="462">
        <f>SUMIFS('Данные из терминала'!E:E,'Данные из терминала'!C:C,AI31,'Данные из терминала'!B:B,"sell")</f>
        <v>0</v>
      </c>
      <c r="AN31" s="463">
        <f>SUMIFS('Данные из терминала'!E:E,'Данные из терминала'!C:C,AI31,'Данные из терминала'!B:B,"buy")</f>
        <v>3.01</v>
      </c>
      <c r="AO31" s="464">
        <f>SUMIFS('Данные из терминала'!E:E,'Данные из терминала'!C:C,AI31)</f>
        <v>3.01</v>
      </c>
      <c r="AP31" s="459">
        <f>SUMIFS('Данные из терминала'!N:N,'Данные из терминала'!C:C,AI31,'Данные из терминала'!B:B,"sell")</f>
        <v>0</v>
      </c>
      <c r="AQ31" s="460">
        <f>SUMIFS('Данные из терминала'!N:N,'Данные из терминала'!C:C,AI31,'Данные из терминала'!B:B,"buy")</f>
        <v>598.58000000000004</v>
      </c>
      <c r="AR31" s="461">
        <f>SUMIFS('Данные из терминала'!N:N,'Данные из терминала'!C:C,AI31)</f>
        <v>598.58000000000004</v>
      </c>
      <c r="AS31" s="462">
        <f>ROUND(IF(AJ31&gt;0,AVERAGEIFS('Данные из терминала'!N:N,'Данные из терминала'!C:C,AI31,'Данные из терминала'!B:B,"sell"),0),2)</f>
        <v>0</v>
      </c>
      <c r="AT31" s="463">
        <f>ROUND(IF(AK31&gt;0,AVERAGEIFS('Данные из терминала'!N:N,'Данные из терминала'!C:C,AI31,'Данные из терминала'!B:B,"buy"),0),2)</f>
        <v>598.58000000000004</v>
      </c>
      <c r="AU31" s="464">
        <f>ROUND(IF(AL31&gt;0,AVERAGEIFS('Данные из терминала'!N:N,'Данные из терминала'!C:C,AI31),0),2)</f>
        <v>598.58000000000004</v>
      </c>
      <c r="AV31" s="465">
        <f t="shared" si="20"/>
        <v>0</v>
      </c>
      <c r="AW31" s="466">
        <f t="shared" si="21"/>
        <v>0.12169599381944235</v>
      </c>
      <c r="AX31" s="467">
        <f t="shared" si="22"/>
        <v>0.12169599381944235</v>
      </c>
      <c r="AY31" s="448">
        <f>IF(AJ31&gt;0,VLOOKUP(AI31,Сводная!A:E,  MATCH("sell",Сводная!$A$2:$G$2,0)+0,0),0)</f>
        <v>0</v>
      </c>
      <c r="AZ31" s="450">
        <f>IF(AK31&gt;0,VLOOKUP(AI31,Сводная!A:B,  MATCH("buy",Сводная!$A$2:$G$2,0)+0,0),0)</f>
        <v>302.89999999999964</v>
      </c>
      <c r="BA31" s="459">
        <f>ROUND(IF(AJ31&gt;0,AVERAGEIFS('Данные из терминала'!L:L,'Данные из терминала'!C:C,AI31,'Данные из терминала'!B:B,"sell"),0),1)</f>
        <v>0</v>
      </c>
      <c r="BB31" s="460">
        <f>ROUND(IF(AK31&gt;0,AVERAGEIFS('Данные из терминала'!L:L,'Данные из терминала'!C:C,AI31,'Данные из терминала'!B:B,"buy"),0),1)</f>
        <v>302.89999999999998</v>
      </c>
      <c r="BC31" s="461">
        <f>ROUND(IF(AL31&gt;0,AVERAGEIFS('Данные из терминала'!L:L,'Данные из терминала'!C:C,AI31),0),1)</f>
        <v>302.89999999999998</v>
      </c>
      <c r="BD31" s="448">
        <f>IF(AJ31&gt;0,VLOOKUP(AI31,Сводная!A:F,  MATCH("sell",Сводная!$A$2:$G$2,0)+1,0),0)</f>
        <v>0</v>
      </c>
      <c r="BE31" s="450">
        <f>IF(AK31&gt;0,VLOOKUP(AI31,Сводная!A:C,  MATCH("buy",Сводная!$A$2:$G$2,0)+1,0),0)</f>
        <v>94.999999999998181</v>
      </c>
      <c r="BF31" s="459">
        <f>ROUND(IF(AJ31&gt;0,AVERAGEIFS('Данные из терминала'!M:M,'Данные из терминала'!C:C,AI31,'Данные из терминала'!B:B,"sell"),0),1)</f>
        <v>0</v>
      </c>
      <c r="BG31" s="460">
        <f>ROUND(IF(AK31&gt;0,AVERAGEIFS('Данные из терминала'!M:M,'Данные из терминала'!C:C,AI31,'Данные из терминала'!B:B,"buy"),0),1)</f>
        <v>95</v>
      </c>
      <c r="BH31" s="461">
        <f>ROUND(IF(AL31&gt;0,AVERAGEIFS('Данные из терминала'!M:M,'Данные из терминала'!C:C,AI31),0),1)</f>
        <v>95</v>
      </c>
      <c r="BI31" s="457">
        <f>IF(AJ31&gt;0,VLOOKUP(AI31,Сводная!A:G,  MATCH("sell",Сводная!$A$2:$G$2,0)+2,0),0)</f>
        <v>0</v>
      </c>
      <c r="BJ31" s="458">
        <f>IF(AK31&gt;0,VLOOKUP(AI31,Сводная!A:D,  MATCH("buy",Сводная!$A$2:$G$2,0)+2,0),0)</f>
        <v>4.5662731481481478</v>
      </c>
      <c r="BK31" s="630">
        <f>IF(AJ31&gt;0,AVERAGEIFS('Данные из терминала'!O:O,'Данные из терминала'!C:C,AI31,'Данные из терминала'!B:B,"sell"),0)</f>
        <v>0</v>
      </c>
      <c r="BL31" s="631">
        <f>IF(AK31&gt;0,AVERAGEIFS('Данные из терминала'!O:O,'Данные из терминала'!C:C,AI31,'Данные из терминала'!B:B,"buy"),0)</f>
        <v>4.5662731481497758</v>
      </c>
      <c r="BM31" s="632">
        <f>IF(AL31&gt;0,AVERAGEIFS('Данные из терминала'!O:O,'Данные из терминала'!C:C,AI31),0)</f>
        <v>4.5662731481497758</v>
      </c>
    </row>
    <row r="32" spans="1:67" ht="15">
      <c r="A32" s="415">
        <v>13</v>
      </c>
      <c r="B32" s="107">
        <f t="shared" si="12"/>
        <v>-1</v>
      </c>
      <c r="C32" s="112">
        <f t="shared" si="13"/>
        <v>21</v>
      </c>
      <c r="D32" s="76"/>
      <c r="E32" s="107">
        <f t="shared" si="14"/>
        <v>7</v>
      </c>
      <c r="F32" s="105">
        <f t="shared" si="27"/>
        <v>60</v>
      </c>
      <c r="G32" s="100">
        <f t="shared" si="15"/>
        <v>362</v>
      </c>
      <c r="H32" s="11"/>
      <c r="I32" s="7">
        <f t="shared" si="16"/>
        <v>1.7</v>
      </c>
      <c r="J32" s="110">
        <f t="shared" si="0"/>
        <v>1.9410000000000001</v>
      </c>
      <c r="K32" s="8">
        <f t="shared" si="23"/>
        <v>4.915</v>
      </c>
      <c r="L32" s="157"/>
      <c r="M32" s="162">
        <f t="shared" si="1"/>
        <v>940.17</v>
      </c>
      <c r="N32" s="306">
        <f t="shared" si="2"/>
        <v>0.17093999999999998</v>
      </c>
      <c r="O32" s="159">
        <f t="shared" si="3"/>
        <v>44.77</v>
      </c>
      <c r="P32" s="207">
        <f t="shared" si="17"/>
        <v>3560.47</v>
      </c>
      <c r="Q32" s="220">
        <f t="shared" si="4"/>
        <v>0.64735818181818183</v>
      </c>
      <c r="R32" s="119">
        <f t="shared" si="24"/>
        <v>80</v>
      </c>
      <c r="S32" s="120">
        <f t="shared" si="25"/>
        <v>0.22</v>
      </c>
      <c r="T32" s="126">
        <f t="shared" si="18"/>
        <v>101</v>
      </c>
      <c r="U32" s="127">
        <f t="shared" si="26"/>
        <v>0.28000000000000003</v>
      </c>
      <c r="V32" s="377"/>
      <c r="W32" s="342">
        <f t="shared" si="5"/>
        <v>1169.77</v>
      </c>
      <c r="X32" s="343">
        <f t="shared" si="19"/>
        <v>4730.24</v>
      </c>
      <c r="Y32" s="346"/>
      <c r="Z32" s="347">
        <f t="shared" si="6"/>
        <v>769.76</v>
      </c>
      <c r="AA32" s="348">
        <f t="shared" si="7"/>
        <v>0.86</v>
      </c>
      <c r="AB32" s="349">
        <f t="shared" si="8"/>
        <v>40.709247263792719</v>
      </c>
      <c r="AC32" s="350">
        <f t="shared" si="9"/>
        <v>402.70924726379269</v>
      </c>
      <c r="AD32" s="411">
        <v>13</v>
      </c>
      <c r="AE32" s="380"/>
      <c r="AF32" s="344">
        <f t="shared" si="10"/>
        <v>0.33</v>
      </c>
      <c r="AG32" s="345">
        <f t="shared" si="11"/>
        <v>0.21</v>
      </c>
      <c r="AH32" s="385"/>
      <c r="AI32" s="421">
        <v>13</v>
      </c>
      <c r="AJ32" s="459">
        <f>COUNTIFS('Данные из терминала'!C:C,AI32,'Данные из терминала'!B:B,"sell")</f>
        <v>0</v>
      </c>
      <c r="AK32" s="460">
        <f>COUNTIFS('Данные из терминала'!C:C,AI32,'Данные из терминала'!B:B,"buy")</f>
        <v>0</v>
      </c>
      <c r="AL32" s="461">
        <f>COUNTIFS('Данные из терминала'!C:C,AI32)</f>
        <v>0</v>
      </c>
      <c r="AM32" s="462">
        <f>SUMIFS('Данные из терминала'!E:E,'Данные из терминала'!C:C,AI32,'Данные из терминала'!B:B,"sell")</f>
        <v>0</v>
      </c>
      <c r="AN32" s="463">
        <f>SUMIFS('Данные из терминала'!E:E,'Данные из терминала'!C:C,AI32,'Данные из терминала'!B:B,"buy")</f>
        <v>0</v>
      </c>
      <c r="AO32" s="464">
        <f>SUMIFS('Данные из терминала'!E:E,'Данные из терминала'!C:C,AI32)</f>
        <v>0</v>
      </c>
      <c r="AP32" s="459">
        <f>SUMIFS('Данные из терминала'!N:N,'Данные из терминала'!C:C,AI32,'Данные из терминала'!B:B,"sell")</f>
        <v>0</v>
      </c>
      <c r="AQ32" s="460">
        <f>SUMIFS('Данные из терминала'!N:N,'Данные из терминала'!C:C,AI32,'Данные из терминала'!B:B,"buy")</f>
        <v>0</v>
      </c>
      <c r="AR32" s="461">
        <f>SUMIFS('Данные из терминала'!N:N,'Данные из терминала'!C:C,AI32)</f>
        <v>0</v>
      </c>
      <c r="AS32" s="462">
        <f>ROUND(IF(AJ32&gt;0,AVERAGEIFS('Данные из терминала'!N:N,'Данные из терминала'!C:C,AI32,'Данные из терминала'!B:B,"sell"),0),2)</f>
        <v>0</v>
      </c>
      <c r="AT32" s="463">
        <f>ROUND(IF(AK32&gt;0,AVERAGEIFS('Данные из терминала'!N:N,'Данные из терминала'!C:C,AI32,'Данные из терминала'!B:B,"buy"),0),2)</f>
        <v>0</v>
      </c>
      <c r="AU32" s="464">
        <f>ROUND(IF(AL32&gt;0,AVERAGEIFS('Данные из терминала'!N:N,'Данные из терминала'!C:C,AI32),0),2)</f>
        <v>0</v>
      </c>
      <c r="AV32" s="465">
        <f t="shared" si="20"/>
        <v>0</v>
      </c>
      <c r="AW32" s="466">
        <f t="shared" si="21"/>
        <v>0</v>
      </c>
      <c r="AX32" s="467">
        <f t="shared" si="22"/>
        <v>0</v>
      </c>
      <c r="AY32" s="448">
        <f>IF(AJ32&gt;0,VLOOKUP(AI32,Сводная!A:E,  MATCH("sell",Сводная!$A$2:$G$2,0)+0,0),0)</f>
        <v>0</v>
      </c>
      <c r="AZ32" s="450">
        <f>IF(AK32&gt;0,VLOOKUP(AI32,Сводная!A:B,  MATCH("buy",Сводная!$A$2:$G$2,0)+0,0),0)</f>
        <v>0</v>
      </c>
      <c r="BA32" s="459">
        <f>ROUND(IF(AJ32&gt;0,AVERAGEIFS('Данные из терминала'!L:L,'Данные из терминала'!C:C,AI32,'Данные из терминала'!B:B,"sell"),0),1)</f>
        <v>0</v>
      </c>
      <c r="BB32" s="460">
        <f>ROUND(IF(AK32&gt;0,AVERAGEIFS('Данные из терминала'!L:L,'Данные из терминала'!C:C,AI32,'Данные из терминала'!B:B,"buy"),0),1)</f>
        <v>0</v>
      </c>
      <c r="BC32" s="461">
        <f>ROUND(IF(AL32&gt;0,AVERAGEIFS('Данные из терминала'!L:L,'Данные из терминала'!C:C,AI32),0),1)</f>
        <v>0</v>
      </c>
      <c r="BD32" s="448">
        <f>IF(AJ32&gt;0,VLOOKUP(AI32,Сводная!A:F,  MATCH("sell",Сводная!$A$2:$G$2,0)+1,0),0)</f>
        <v>0</v>
      </c>
      <c r="BE32" s="450">
        <f>IF(AK32&gt;0,VLOOKUP(AI32,Сводная!A:C,  MATCH("buy",Сводная!$A$2:$G$2,0)+1,0),0)</f>
        <v>0</v>
      </c>
      <c r="BF32" s="459">
        <f>ROUND(IF(AJ32&gt;0,AVERAGEIFS('Данные из терминала'!M:M,'Данные из терминала'!C:C,AI32,'Данные из терминала'!B:B,"sell"),0),1)</f>
        <v>0</v>
      </c>
      <c r="BG32" s="460">
        <f>ROUND(IF(AK32&gt;0,AVERAGEIFS('Данные из терминала'!M:M,'Данные из терминала'!C:C,AI32,'Данные из терминала'!B:B,"buy"),0),1)</f>
        <v>0</v>
      </c>
      <c r="BH32" s="461">
        <f>ROUND(IF(AL32&gt;0,AVERAGEIFS('Данные из терминала'!M:M,'Данные из терминала'!C:C,AI32),0),1)</f>
        <v>0</v>
      </c>
      <c r="BI32" s="457">
        <f>IF(AJ32&gt;0,VLOOKUP(AI32,Сводная!A:G,  MATCH("sell",Сводная!$A$2:$G$2,0)+2,0),0)</f>
        <v>0</v>
      </c>
      <c r="BJ32" s="458">
        <f>IF(AK32&gt;0,VLOOKUP(AI32,Сводная!A:D,  MATCH("buy",Сводная!$A$2:$G$2,0)+2,0),0)</f>
        <v>0</v>
      </c>
      <c r="BK32" s="630">
        <f>IF(AJ32&gt;0,AVERAGEIFS('Данные из терминала'!O:O,'Данные из терминала'!C:C,AI32,'Данные из терминала'!B:B,"sell"),0)</f>
        <v>0</v>
      </c>
      <c r="BL32" s="631">
        <f>IF(AK32&gt;0,AVERAGEIFS('Данные из терминала'!O:O,'Данные из терминала'!C:C,AI32,'Данные из терминала'!B:B,"buy"),0)</f>
        <v>0</v>
      </c>
      <c r="BM32" s="632">
        <f>IF(AL32&gt;0,AVERAGEIFS('Данные из терминала'!O:O,'Данные из терминала'!C:C,AI32),0)</f>
        <v>0</v>
      </c>
    </row>
    <row r="33" spans="1:65" ht="15">
      <c r="A33" s="415">
        <v>14</v>
      </c>
      <c r="B33" s="107">
        <f t="shared" si="12"/>
        <v>-1</v>
      </c>
      <c r="C33" s="112">
        <f t="shared" si="13"/>
        <v>20</v>
      </c>
      <c r="D33" s="76"/>
      <c r="E33" s="107">
        <f t="shared" si="14"/>
        <v>0</v>
      </c>
      <c r="F33" s="105">
        <f t="shared" si="27"/>
        <v>60</v>
      </c>
      <c r="G33" s="100">
        <f t="shared" si="15"/>
        <v>422</v>
      </c>
      <c r="H33" s="11"/>
      <c r="I33" s="7">
        <f t="shared" si="16"/>
        <v>1.73</v>
      </c>
      <c r="J33" s="110">
        <f t="shared" si="0"/>
        <v>3.3580000000000001</v>
      </c>
      <c r="K33" s="8">
        <f t="shared" si="23"/>
        <v>8.2729999999999997</v>
      </c>
      <c r="L33" s="157"/>
      <c r="M33" s="162">
        <f t="shared" si="1"/>
        <v>1505.2</v>
      </c>
      <c r="N33" s="306">
        <f t="shared" si="2"/>
        <v>0.27367272727272729</v>
      </c>
      <c r="O33" s="159">
        <f t="shared" si="3"/>
        <v>75.260000000000005</v>
      </c>
      <c r="P33" s="207">
        <f t="shared" si="17"/>
        <v>6246.79</v>
      </c>
      <c r="Q33" s="220">
        <f t="shared" si="4"/>
        <v>1.13578</v>
      </c>
      <c r="R33" s="119">
        <f t="shared" si="24"/>
        <v>83</v>
      </c>
      <c r="S33" s="120">
        <f t="shared" si="25"/>
        <v>0.2</v>
      </c>
      <c r="T33" s="126">
        <f t="shared" si="18"/>
        <v>103</v>
      </c>
      <c r="U33" s="127">
        <f t="shared" si="26"/>
        <v>0.24</v>
      </c>
      <c r="V33" s="377"/>
      <c r="W33" s="342">
        <f t="shared" si="5"/>
        <v>1968.97</v>
      </c>
      <c r="X33" s="343">
        <f t="shared" si="19"/>
        <v>8215.76</v>
      </c>
      <c r="Y33" s="346"/>
      <c r="Z33" s="347">
        <f t="shared" si="6"/>
        <v>-2715.76</v>
      </c>
      <c r="AA33" s="348">
        <f t="shared" si="7"/>
        <v>1.49</v>
      </c>
      <c r="AB33" s="349">
        <f t="shared" si="8"/>
        <v>0</v>
      </c>
      <c r="AC33" s="350">
        <f t="shared" si="9"/>
        <v>0</v>
      </c>
      <c r="AD33" s="411">
        <v>14</v>
      </c>
      <c r="AE33" s="380"/>
      <c r="AF33" s="344">
        <f t="shared" si="10"/>
        <v>0.32</v>
      </c>
      <c r="AG33" s="345">
        <f t="shared" si="11"/>
        <v>0.36</v>
      </c>
      <c r="AH33" s="385"/>
      <c r="AI33" s="421">
        <v>14</v>
      </c>
      <c r="AJ33" s="459">
        <f>COUNTIFS('Данные из терминала'!C:C,AI33,'Данные из терминала'!B:B,"sell")</f>
        <v>0</v>
      </c>
      <c r="AK33" s="460">
        <f>COUNTIFS('Данные из терминала'!C:C,AI33,'Данные из терминала'!B:B,"buy")</f>
        <v>0</v>
      </c>
      <c r="AL33" s="461">
        <f>COUNTIFS('Данные из терминала'!C:C,AI33)</f>
        <v>0</v>
      </c>
      <c r="AM33" s="462">
        <f>SUMIFS('Данные из терминала'!E:E,'Данные из терминала'!C:C,AI33,'Данные из терминала'!B:B,"sell")</f>
        <v>0</v>
      </c>
      <c r="AN33" s="463">
        <f>SUMIFS('Данные из терминала'!E:E,'Данные из терминала'!C:C,AI33,'Данные из терминала'!B:B,"buy")</f>
        <v>0</v>
      </c>
      <c r="AO33" s="464">
        <f>SUMIFS('Данные из терминала'!E:E,'Данные из терминала'!C:C,AI33)</f>
        <v>0</v>
      </c>
      <c r="AP33" s="459">
        <f>SUMIFS('Данные из терминала'!N:N,'Данные из терминала'!C:C,AI33,'Данные из терминала'!B:B,"sell")</f>
        <v>0</v>
      </c>
      <c r="AQ33" s="460">
        <f>SUMIFS('Данные из терминала'!N:N,'Данные из терминала'!C:C,AI33,'Данные из терминала'!B:B,"buy")</f>
        <v>0</v>
      </c>
      <c r="AR33" s="461">
        <f>SUMIFS('Данные из терминала'!N:N,'Данные из терминала'!C:C,AI33)</f>
        <v>0</v>
      </c>
      <c r="AS33" s="462">
        <f>ROUND(IF(AJ33&gt;0,AVERAGEIFS('Данные из терминала'!N:N,'Данные из терминала'!C:C,AI33,'Данные из терминала'!B:B,"sell"),0),2)</f>
        <v>0</v>
      </c>
      <c r="AT33" s="463">
        <f>ROUND(IF(AK33&gt;0,AVERAGEIFS('Данные из терминала'!N:N,'Данные из терминала'!C:C,AI33,'Данные из терминала'!B:B,"buy"),0),2)</f>
        <v>0</v>
      </c>
      <c r="AU33" s="464">
        <f>ROUND(IF(AL33&gt;0,AVERAGEIFS('Данные из терминала'!N:N,'Данные из терминала'!C:C,AI33),0),2)</f>
        <v>0</v>
      </c>
      <c r="AV33" s="465">
        <f t="shared" si="20"/>
        <v>0</v>
      </c>
      <c r="AW33" s="466">
        <f t="shared" si="21"/>
        <v>0</v>
      </c>
      <c r="AX33" s="467">
        <f t="shared" si="22"/>
        <v>0</v>
      </c>
      <c r="AY33" s="448">
        <f>IF(AJ33&gt;0,VLOOKUP(AI33,Сводная!A:E,  MATCH("sell",Сводная!$A$2:$G$2,0)+0,0),0)</f>
        <v>0</v>
      </c>
      <c r="AZ33" s="450">
        <f>IF(AK33&gt;0,VLOOKUP(AI33,Сводная!A:B,  MATCH("buy",Сводная!$A$2:$G$2,0)+0,0),0)</f>
        <v>0</v>
      </c>
      <c r="BA33" s="459">
        <f>ROUND(IF(AJ33&gt;0,AVERAGEIFS('Данные из терминала'!L:L,'Данные из терминала'!C:C,AI33,'Данные из терминала'!B:B,"sell"),0),1)</f>
        <v>0</v>
      </c>
      <c r="BB33" s="460">
        <f>ROUND(IF(AK33&gt;0,AVERAGEIFS('Данные из терминала'!L:L,'Данные из терминала'!C:C,AI33,'Данные из терминала'!B:B,"buy"),0),1)</f>
        <v>0</v>
      </c>
      <c r="BC33" s="461">
        <f>ROUND(IF(AL33&gt;0,AVERAGEIFS('Данные из терминала'!L:L,'Данные из терминала'!C:C,AI33),0),1)</f>
        <v>0</v>
      </c>
      <c r="BD33" s="448">
        <f>IF(AJ33&gt;0,VLOOKUP(AI33,Сводная!A:F,  MATCH("sell",Сводная!$A$2:$G$2,0)+1,0),0)</f>
        <v>0</v>
      </c>
      <c r="BE33" s="450">
        <f>IF(AK33&gt;0,VLOOKUP(AI33,Сводная!A:C,  MATCH("buy",Сводная!$A$2:$G$2,0)+1,0),0)</f>
        <v>0</v>
      </c>
      <c r="BF33" s="459">
        <f>ROUND(IF(AJ33&gt;0,AVERAGEIFS('Данные из терминала'!M:M,'Данные из терминала'!C:C,AI33,'Данные из терминала'!B:B,"sell"),0),1)</f>
        <v>0</v>
      </c>
      <c r="BG33" s="460">
        <f>ROUND(IF(AK33&gt;0,AVERAGEIFS('Данные из терминала'!M:M,'Данные из терминала'!C:C,AI33,'Данные из терминала'!B:B,"buy"),0),1)</f>
        <v>0</v>
      </c>
      <c r="BH33" s="461">
        <f>ROUND(IF(AL33&gt;0,AVERAGEIFS('Данные из терминала'!M:M,'Данные из терминала'!C:C,AI33),0),1)</f>
        <v>0</v>
      </c>
      <c r="BI33" s="457">
        <f>IF(AJ33&gt;0,VLOOKUP(AI33,Сводная!A:G,  MATCH("sell",Сводная!$A$2:$G$2,0)+2,0),0)</f>
        <v>0</v>
      </c>
      <c r="BJ33" s="458">
        <f>IF(AK33&gt;0,VLOOKUP(AI33,Сводная!A:D,  MATCH("buy",Сводная!$A$2:$G$2,0)+2,0),0)</f>
        <v>0</v>
      </c>
      <c r="BK33" s="630">
        <f>IF(AJ33&gt;0,AVERAGEIFS('Данные из терминала'!O:O,'Данные из терминала'!C:C,AI33,'Данные из терминала'!B:B,"sell"),0)</f>
        <v>0</v>
      </c>
      <c r="BL33" s="631">
        <f>IF(AK33&gt;0,AVERAGEIFS('Данные из терминала'!O:O,'Данные из терминала'!C:C,AI33,'Данные из терминала'!B:B,"buy"),0)</f>
        <v>0</v>
      </c>
      <c r="BM33" s="632">
        <f>IF(AL33&gt;0,AVERAGEIFS('Данные из терминала'!O:O,'Данные из терминала'!C:C,AI33),0)</f>
        <v>0</v>
      </c>
    </row>
    <row r="34" spans="1:65" ht="15">
      <c r="A34" s="420">
        <v>15</v>
      </c>
      <c r="B34" s="108">
        <f t="shared" si="12"/>
        <v>-1</v>
      </c>
      <c r="C34" s="102">
        <f t="shared" si="13"/>
        <v>19</v>
      </c>
      <c r="D34" s="9"/>
      <c r="E34" s="108">
        <f t="shared" si="14"/>
        <v>0</v>
      </c>
      <c r="F34" s="101">
        <f t="shared" si="27"/>
        <v>60</v>
      </c>
      <c r="G34" s="102">
        <f t="shared" si="15"/>
        <v>482</v>
      </c>
      <c r="H34" s="9"/>
      <c r="I34" s="13">
        <f t="shared" si="16"/>
        <v>1.76</v>
      </c>
      <c r="J34" s="14">
        <f t="shared" si="0"/>
        <v>5.91</v>
      </c>
      <c r="K34" s="15">
        <f t="shared" si="23"/>
        <v>14.183</v>
      </c>
      <c r="L34" s="157"/>
      <c r="M34" s="163">
        <f t="shared" si="1"/>
        <v>2451.7600000000002</v>
      </c>
      <c r="N34" s="307">
        <f t="shared" si="2"/>
        <v>0.44577454545454548</v>
      </c>
      <c r="O34" s="160">
        <f t="shared" si="3"/>
        <v>129.04</v>
      </c>
      <c r="P34" s="208">
        <f t="shared" si="17"/>
        <v>10762.21</v>
      </c>
      <c r="Q34" s="219">
        <f t="shared" si="4"/>
        <v>1.9567654545454545</v>
      </c>
      <c r="R34" s="121">
        <f t="shared" si="24"/>
        <v>83</v>
      </c>
      <c r="S34" s="122">
        <f t="shared" si="25"/>
        <v>0.17</v>
      </c>
      <c r="T34" s="130">
        <f t="shared" si="18"/>
        <v>102</v>
      </c>
      <c r="U34" s="131">
        <f t="shared" si="26"/>
        <v>0.21</v>
      </c>
      <c r="V34" s="377"/>
      <c r="W34" s="351">
        <f t="shared" si="5"/>
        <v>3375.55</v>
      </c>
      <c r="X34" s="352">
        <f t="shared" si="19"/>
        <v>14137.76</v>
      </c>
      <c r="Y34" s="346"/>
      <c r="Z34" s="355">
        <f t="shared" si="6"/>
        <v>-8637.76</v>
      </c>
      <c r="AA34" s="356">
        <f t="shared" si="7"/>
        <v>2.57</v>
      </c>
      <c r="AB34" s="357">
        <f t="shared" si="8"/>
        <v>0</v>
      </c>
      <c r="AC34" s="358">
        <f t="shared" si="9"/>
        <v>0</v>
      </c>
      <c r="AD34" s="412">
        <v>15</v>
      </c>
      <c r="AE34" s="380"/>
      <c r="AF34" s="353">
        <f t="shared" si="10"/>
        <v>0.31</v>
      </c>
      <c r="AG34" s="354">
        <f t="shared" si="11"/>
        <v>0.61</v>
      </c>
      <c r="AH34" s="385"/>
      <c r="AI34" s="412">
        <v>15</v>
      </c>
      <c r="AJ34" s="469">
        <f>COUNTIFS('Данные из терминала'!C:C,AI34,'Данные из терминала'!B:B,"sell")</f>
        <v>0</v>
      </c>
      <c r="AK34" s="469">
        <f>COUNTIFS('Данные из терминала'!C:C,AI34,'Данные из терминала'!B:B,"buy")</f>
        <v>0</v>
      </c>
      <c r="AL34" s="470">
        <f>COUNTIFS('Данные из терминала'!C:C,AI34)</f>
        <v>0</v>
      </c>
      <c r="AM34" s="472">
        <f>SUMIFS('Данные из терминала'!E:E,'Данные из терминала'!C:C,AI34,'Данные из терминала'!B:B,"sell")</f>
        <v>0</v>
      </c>
      <c r="AN34" s="472">
        <f>SUMIFS('Данные из терминала'!E:E,'Данные из терминала'!C:C,AI34,'Данные из терминала'!B:B,"buy")</f>
        <v>0</v>
      </c>
      <c r="AO34" s="473">
        <f>SUMIFS('Данные из терминала'!E:E,'Данные из терминала'!C:C,AI34)</f>
        <v>0</v>
      </c>
      <c r="AP34" s="469">
        <f>SUMIFS('Данные из терминала'!N:N,'Данные из терминала'!C:C,AI34,'Данные из терминала'!B:B,"sell")</f>
        <v>0</v>
      </c>
      <c r="AQ34" s="469">
        <f>SUMIFS('Данные из терминала'!N:N,'Данные из терминала'!C:C,AI34,'Данные из терминала'!B:B,"buy")</f>
        <v>0</v>
      </c>
      <c r="AR34" s="470">
        <f>SUMIFS('Данные из терминала'!N:N,'Данные из терминала'!C:C,AI34)</f>
        <v>0</v>
      </c>
      <c r="AS34" s="472">
        <f>ROUND(IF(AJ34&gt;0,AVERAGEIFS('Данные из терминала'!N:N,'Данные из терминала'!C:C,AI34,'Данные из терминала'!B:B,"sell"),0),2)</f>
        <v>0</v>
      </c>
      <c r="AT34" s="472">
        <f>ROUND(IF(AK34&gt;0,AVERAGEIFS('Данные из терминала'!N:N,'Данные из терминала'!C:C,AI34,'Данные из терминала'!B:B,"buy"),0),2)</f>
        <v>0</v>
      </c>
      <c r="AU34" s="473">
        <f>ROUND(IF(AL34&gt;0,AVERAGEIFS('Данные из терминала'!N:N,'Данные из терминала'!C:C,AI34),0),2)</f>
        <v>0</v>
      </c>
      <c r="AV34" s="475">
        <f t="shared" si="20"/>
        <v>0</v>
      </c>
      <c r="AW34" s="475">
        <f t="shared" si="21"/>
        <v>0</v>
      </c>
      <c r="AX34" s="475">
        <f t="shared" si="22"/>
        <v>0</v>
      </c>
      <c r="AY34" s="608">
        <f>IF(AJ34&gt;0,VLOOKUP(AI34,Сводная!A:E,  MATCH("sell",Сводная!$A$2:$G$2,0)+0,0),0)</f>
        <v>0</v>
      </c>
      <c r="AZ34" s="609">
        <f>IF(AK34&gt;0,VLOOKUP(AI34,Сводная!A:B,  MATCH("buy",Сводная!$A$2:$G$2,0)+0,0),0)</f>
        <v>0</v>
      </c>
      <c r="BA34" s="469">
        <f>ROUND(IF(AJ34&gt;0,AVERAGEIFS('Данные из терминала'!L:L,'Данные из терминала'!C:C,AI34,'Данные из терминала'!B:B,"sell"),0),1)</f>
        <v>0</v>
      </c>
      <c r="BB34" s="469">
        <f>ROUND(IF(AK34&gt;0,AVERAGEIFS('Данные из терминала'!L:L,'Данные из терминала'!C:C,AI34,'Данные из терминала'!B:B,"buy"),0),1)</f>
        <v>0</v>
      </c>
      <c r="BC34" s="469">
        <f>ROUND(IF(AL34&gt;0,AVERAGEIFS('Данные из терминала'!L:L,'Данные из терминала'!C:C,AI34),0),1)</f>
        <v>0</v>
      </c>
      <c r="BD34" s="608">
        <f>IF(AJ34&gt;0,VLOOKUP(AI34,Сводная!A:F,  MATCH("sell",Сводная!$A$2:$G$2,0)+1,0),0)</f>
        <v>0</v>
      </c>
      <c r="BE34" s="609">
        <f>IF(AK34&gt;0,VLOOKUP(AI34,Сводная!A:C,  MATCH("buy",Сводная!$A$2:$G$2,0)+1,0),0)</f>
        <v>0</v>
      </c>
      <c r="BF34" s="469">
        <f>ROUND(IF(AJ34&gt;0,AVERAGEIFS('Данные из терминала'!M:M,'Данные из терминала'!C:C,AI34,'Данные из терминала'!B:B,"sell"),0),1)</f>
        <v>0</v>
      </c>
      <c r="BG34" s="469">
        <f>ROUND(IF(AK34&gt;0,AVERAGEIFS('Данные из терминала'!M:M,'Данные из терминала'!C:C,AI34,'Данные из терминала'!B:B,"buy"),0),1)</f>
        <v>0</v>
      </c>
      <c r="BH34" s="469">
        <f>ROUND(IF(AL34&gt;0,AVERAGEIFS('Данные из терминала'!M:M,'Данные из терминала'!C:C,AI34),0),1)</f>
        <v>0</v>
      </c>
      <c r="BI34" s="610">
        <f>IF(AJ34&gt;0,VLOOKUP(AI34,Сводная!A:G,  MATCH("sell",Сводная!$A$2:$G$2,0)+2,0),0)</f>
        <v>0</v>
      </c>
      <c r="BJ34" s="611">
        <f>IF(AK34&gt;0,VLOOKUP(AI34,Сводная!A:D,  MATCH("buy",Сводная!$A$2:$G$2,0)+2,0),0)</f>
        <v>0</v>
      </c>
      <c r="BK34" s="634">
        <f>IF(AJ34&gt;0,AVERAGEIFS('Данные из терминала'!O:O,'Данные из терминала'!C:C,AI34,'Данные из терминала'!B:B,"sell"),0)</f>
        <v>0</v>
      </c>
      <c r="BL34" s="634">
        <f>IF(AK34&gt;0,AVERAGEIFS('Данные из терминала'!O:O,'Данные из терминала'!C:C,AI34,'Данные из терминала'!B:B,"buy"),0)</f>
        <v>0</v>
      </c>
      <c r="BM34" s="635">
        <f>IF(AL34&gt;0,AVERAGEIFS('Данные из терминала'!O:O,'Данные из терминала'!C:C,AI34),0)</f>
        <v>0</v>
      </c>
    </row>
    <row r="35" spans="1:65" ht="15">
      <c r="A35" s="415">
        <v>16</v>
      </c>
      <c r="B35" s="107">
        <f t="shared" si="12"/>
        <v>-1</v>
      </c>
      <c r="C35" s="112">
        <f t="shared" si="13"/>
        <v>18</v>
      </c>
      <c r="D35" s="76"/>
      <c r="E35" s="107">
        <f t="shared" si="14"/>
        <v>0</v>
      </c>
      <c r="F35" s="105">
        <f t="shared" si="27"/>
        <v>60</v>
      </c>
      <c r="G35" s="100">
        <f t="shared" si="15"/>
        <v>542</v>
      </c>
      <c r="H35" s="11"/>
      <c r="I35" s="7">
        <f t="shared" si="16"/>
        <v>1.79</v>
      </c>
      <c r="J35" s="110">
        <f t="shared" si="0"/>
        <v>10.579000000000001</v>
      </c>
      <c r="K35" s="8">
        <f t="shared" si="23"/>
        <v>24.762</v>
      </c>
      <c r="L35" s="157"/>
      <c r="M35" s="162">
        <f t="shared" si="1"/>
        <v>4055.76</v>
      </c>
      <c r="N35" s="306">
        <f t="shared" si="2"/>
        <v>0.73741090909090912</v>
      </c>
      <c r="O35" s="159">
        <f t="shared" si="3"/>
        <v>225.32</v>
      </c>
      <c r="P35" s="207">
        <f t="shared" si="17"/>
        <v>18504.490000000002</v>
      </c>
      <c r="Q35" s="220">
        <f t="shared" si="4"/>
        <v>3.3644527272727274</v>
      </c>
      <c r="R35" s="119">
        <f t="shared" si="24"/>
        <v>82</v>
      </c>
      <c r="S35" s="120">
        <f t="shared" si="25"/>
        <v>0.15</v>
      </c>
      <c r="T35" s="126">
        <f t="shared" si="18"/>
        <v>100</v>
      </c>
      <c r="U35" s="127">
        <f t="shared" si="26"/>
        <v>0.18</v>
      </c>
      <c r="V35" s="377"/>
      <c r="W35" s="342">
        <f t="shared" si="5"/>
        <v>5893.36</v>
      </c>
      <c r="X35" s="343">
        <f t="shared" si="19"/>
        <v>24397.85</v>
      </c>
      <c r="Y35" s="346"/>
      <c r="Z35" s="347">
        <f t="shared" si="6"/>
        <v>-18897.849999999999</v>
      </c>
      <c r="AA35" s="348">
        <f t="shared" si="7"/>
        <v>4.4400000000000004</v>
      </c>
      <c r="AB35" s="349">
        <f t="shared" si="8"/>
        <v>0</v>
      </c>
      <c r="AC35" s="350">
        <f t="shared" si="9"/>
        <v>0</v>
      </c>
      <c r="AD35" s="411">
        <v>16</v>
      </c>
      <c r="AE35" s="380"/>
      <c r="AF35" s="344">
        <f t="shared" si="10"/>
        <v>0.32</v>
      </c>
      <c r="AG35" s="345">
        <f t="shared" si="11"/>
        <v>1.07</v>
      </c>
      <c r="AH35" s="385"/>
      <c r="AI35" s="421">
        <v>16</v>
      </c>
      <c r="AJ35" s="459">
        <f>COUNTIFS('Данные из терминала'!C:C,AI35,'Данные из терминала'!B:B,"sell")</f>
        <v>0</v>
      </c>
      <c r="AK35" s="460">
        <f>COUNTIFS('Данные из терминала'!C:C,AI35,'Данные из терминала'!B:B,"buy")</f>
        <v>0</v>
      </c>
      <c r="AL35" s="461">
        <f>COUNTIFS('Данные из терминала'!C:C,AI35)</f>
        <v>0</v>
      </c>
      <c r="AM35" s="462">
        <f>SUMIFS('Данные из терминала'!E:E,'Данные из терминала'!C:C,AI35,'Данные из терминала'!B:B,"sell")</f>
        <v>0</v>
      </c>
      <c r="AN35" s="463">
        <f>SUMIFS('Данные из терминала'!E:E,'Данные из терминала'!C:C,AI35,'Данные из терминала'!B:B,"buy")</f>
        <v>0</v>
      </c>
      <c r="AO35" s="464">
        <f>SUMIFS('Данные из терминала'!E:E,'Данные из терминала'!C:C,AI35)</f>
        <v>0</v>
      </c>
      <c r="AP35" s="459">
        <f>SUMIFS('Данные из терминала'!N:N,'Данные из терминала'!C:C,AI35,'Данные из терминала'!B:B,"sell")</f>
        <v>0</v>
      </c>
      <c r="AQ35" s="460">
        <f>SUMIFS('Данные из терминала'!N:N,'Данные из терминала'!C:C,AI35,'Данные из терминала'!B:B,"buy")</f>
        <v>0</v>
      </c>
      <c r="AR35" s="461">
        <f>SUMIFS('Данные из терминала'!N:N,'Данные из терминала'!C:C,AI35)</f>
        <v>0</v>
      </c>
      <c r="AS35" s="462">
        <f>ROUND(IF(AJ35&gt;0,AVERAGEIFS('Данные из терминала'!N:N,'Данные из терминала'!C:C,AI35,'Данные из терминала'!B:B,"sell"),0),2)</f>
        <v>0</v>
      </c>
      <c r="AT35" s="463">
        <f>ROUND(IF(AK35&gt;0,AVERAGEIFS('Данные из терминала'!N:N,'Данные из терминала'!C:C,AI35,'Данные из терминала'!B:B,"buy"),0),2)</f>
        <v>0</v>
      </c>
      <c r="AU35" s="464">
        <f>ROUND(IF(AL35&gt;0,AVERAGEIFS('Данные из терминала'!N:N,'Данные из терминала'!C:C,AI35),0),2)</f>
        <v>0</v>
      </c>
      <c r="AV35" s="465">
        <f t="shared" si="20"/>
        <v>0</v>
      </c>
      <c r="AW35" s="466">
        <f t="shared" si="21"/>
        <v>0</v>
      </c>
      <c r="AX35" s="467">
        <f t="shared" si="22"/>
        <v>0</v>
      </c>
      <c r="AY35" s="448">
        <f>IF(AJ35&gt;0,VLOOKUP(AI35,Сводная!A:E,  MATCH("sell",Сводная!$A$2:$G$2,0)+0,0),0)</f>
        <v>0</v>
      </c>
      <c r="AZ35" s="450">
        <f>IF(AK35&gt;0,VLOOKUP(AI35,Сводная!A:B,  MATCH("buy",Сводная!$A$2:$G$2,0)+0,0),0)</f>
        <v>0</v>
      </c>
      <c r="BA35" s="459">
        <f>ROUND(IF(AJ35&gt;0,AVERAGEIFS('Данные из терминала'!L:L,'Данные из терминала'!C:C,AI35,'Данные из терминала'!B:B,"sell"),0),1)</f>
        <v>0</v>
      </c>
      <c r="BB35" s="460">
        <f>ROUND(IF(AK35&gt;0,AVERAGEIFS('Данные из терминала'!L:L,'Данные из терминала'!C:C,AI35,'Данные из терминала'!B:B,"buy"),0),1)</f>
        <v>0</v>
      </c>
      <c r="BC35" s="461">
        <f>ROUND(IF(AL35&gt;0,AVERAGEIFS('Данные из терминала'!L:L,'Данные из терминала'!C:C,AI35),0),1)</f>
        <v>0</v>
      </c>
      <c r="BD35" s="448">
        <f>IF(AJ35&gt;0,VLOOKUP(AI35,Сводная!A:F,  MATCH("sell",Сводная!$A$2:$G$2,0)+1,0),0)</f>
        <v>0</v>
      </c>
      <c r="BE35" s="450">
        <f>IF(AK35&gt;0,VLOOKUP(AI35,Сводная!A:C,  MATCH("buy",Сводная!$A$2:$G$2,0)+1,0),0)</f>
        <v>0</v>
      </c>
      <c r="BF35" s="459">
        <f>ROUND(IF(AJ35&gt;0,AVERAGEIFS('Данные из терминала'!M:M,'Данные из терминала'!C:C,AI35,'Данные из терминала'!B:B,"sell"),0),1)</f>
        <v>0</v>
      </c>
      <c r="BG35" s="460">
        <f>ROUND(IF(AK35&gt;0,AVERAGEIFS('Данные из терминала'!M:M,'Данные из терминала'!C:C,AI35,'Данные из терминала'!B:B,"buy"),0),1)</f>
        <v>0</v>
      </c>
      <c r="BH35" s="461">
        <f>ROUND(IF(AL35&gt;0,AVERAGEIFS('Данные из терминала'!M:M,'Данные из терминала'!C:C,AI35),0),1)</f>
        <v>0</v>
      </c>
      <c r="BI35" s="457">
        <f>IF(AJ35&gt;0,VLOOKUP(AI35,Сводная!A:G,  MATCH("sell",Сводная!$A$2:$G$2,0)+2,0),0)</f>
        <v>0</v>
      </c>
      <c r="BJ35" s="458">
        <f>IF(AK35&gt;0,VLOOKUP(AI35,Сводная!A:D,  MATCH("buy",Сводная!$A$2:$G$2,0)+2,0),0)</f>
        <v>0</v>
      </c>
      <c r="BK35" s="630">
        <f>IF(AJ35&gt;0,AVERAGEIFS('Данные из терминала'!O:O,'Данные из терминала'!C:C,AI35,'Данные из терминала'!B:B,"sell"),0)</f>
        <v>0</v>
      </c>
      <c r="BL35" s="631">
        <f>IF(AK35&gt;0,AVERAGEIFS('Данные из терминала'!O:O,'Данные из терминала'!C:C,AI35,'Данные из терминала'!B:B,"buy"),0)</f>
        <v>0</v>
      </c>
      <c r="BM35" s="632">
        <f>IF(AL35&gt;0,AVERAGEIFS('Данные из терминала'!O:O,'Данные из терминала'!C:C,AI35),0)</f>
        <v>0</v>
      </c>
    </row>
    <row r="36" spans="1:65" ht="15">
      <c r="A36" s="415">
        <v>17</v>
      </c>
      <c r="B36" s="107">
        <f t="shared" si="12"/>
        <v>-1</v>
      </c>
      <c r="C36" s="112">
        <f t="shared" si="13"/>
        <v>17</v>
      </c>
      <c r="D36" s="76"/>
      <c r="E36" s="107">
        <f t="shared" si="14"/>
        <v>0</v>
      </c>
      <c r="F36" s="105">
        <f t="shared" si="27"/>
        <v>60</v>
      </c>
      <c r="G36" s="100">
        <f t="shared" si="15"/>
        <v>602</v>
      </c>
      <c r="H36" s="11"/>
      <c r="I36" s="7">
        <f t="shared" si="16"/>
        <v>1.82</v>
      </c>
      <c r="J36" s="110">
        <f t="shared" si="0"/>
        <v>19.254000000000001</v>
      </c>
      <c r="K36" s="8">
        <f t="shared" si="23"/>
        <v>44.016000000000005</v>
      </c>
      <c r="L36" s="157"/>
      <c r="M36" s="162">
        <f t="shared" si="1"/>
        <v>6809.86</v>
      </c>
      <c r="N36" s="306">
        <f t="shared" si="2"/>
        <v>1.2381563636363635</v>
      </c>
      <c r="O36" s="159">
        <f t="shared" si="3"/>
        <v>400.58</v>
      </c>
      <c r="P36" s="207">
        <f t="shared" si="17"/>
        <v>32023.45</v>
      </c>
      <c r="Q36" s="220">
        <f t="shared" si="4"/>
        <v>5.8224454545454547</v>
      </c>
      <c r="R36" s="119">
        <f t="shared" si="24"/>
        <v>80</v>
      </c>
      <c r="S36" s="120">
        <f t="shared" si="25"/>
        <v>0.13</v>
      </c>
      <c r="T36" s="126">
        <f t="shared" si="18"/>
        <v>97</v>
      </c>
      <c r="U36" s="127">
        <f t="shared" si="26"/>
        <v>0.16</v>
      </c>
      <c r="V36" s="377"/>
      <c r="W36" s="342">
        <f t="shared" si="5"/>
        <v>10475.81</v>
      </c>
      <c r="X36" s="343">
        <f t="shared" si="19"/>
        <v>42499.26</v>
      </c>
      <c r="Y36" s="346"/>
      <c r="Z36" s="347">
        <f t="shared" si="6"/>
        <v>-36999.26</v>
      </c>
      <c r="AA36" s="348">
        <f t="shared" si="7"/>
        <v>7.73</v>
      </c>
      <c r="AB36" s="349">
        <f t="shared" si="8"/>
        <v>0</v>
      </c>
      <c r="AC36" s="350">
        <f t="shared" si="9"/>
        <v>0</v>
      </c>
      <c r="AD36" s="411">
        <v>17</v>
      </c>
      <c r="AE36" s="380"/>
      <c r="AF36" s="344">
        <f t="shared" si="10"/>
        <v>0.33</v>
      </c>
      <c r="AG36" s="345">
        <f t="shared" si="11"/>
        <v>1.9</v>
      </c>
      <c r="AH36" s="385"/>
      <c r="AI36" s="421">
        <v>17</v>
      </c>
      <c r="AJ36" s="459">
        <f>COUNTIFS('Данные из терминала'!C:C,AI36,'Данные из терминала'!B:B,"sell")</f>
        <v>0</v>
      </c>
      <c r="AK36" s="460">
        <f>COUNTIFS('Данные из терминала'!C:C,AI36,'Данные из терминала'!B:B,"buy")</f>
        <v>0</v>
      </c>
      <c r="AL36" s="461">
        <f>COUNTIFS('Данные из терминала'!C:C,AI36)</f>
        <v>0</v>
      </c>
      <c r="AM36" s="462">
        <f>SUMIFS('Данные из терминала'!E:E,'Данные из терминала'!C:C,AI36,'Данные из терминала'!B:B,"sell")</f>
        <v>0</v>
      </c>
      <c r="AN36" s="463">
        <f>SUMIFS('Данные из терминала'!E:E,'Данные из терминала'!C:C,AI36,'Данные из терминала'!B:B,"buy")</f>
        <v>0</v>
      </c>
      <c r="AO36" s="464">
        <f>SUMIFS('Данные из терминала'!E:E,'Данные из терминала'!C:C,AI36)</f>
        <v>0</v>
      </c>
      <c r="AP36" s="459">
        <f>SUMIFS('Данные из терминала'!N:N,'Данные из терминала'!C:C,AI36,'Данные из терминала'!B:B,"sell")</f>
        <v>0</v>
      </c>
      <c r="AQ36" s="460">
        <f>SUMIFS('Данные из терминала'!N:N,'Данные из терминала'!C:C,AI36,'Данные из терминала'!B:B,"buy")</f>
        <v>0</v>
      </c>
      <c r="AR36" s="461">
        <f>SUMIFS('Данные из терминала'!N:N,'Данные из терминала'!C:C,AI36)</f>
        <v>0</v>
      </c>
      <c r="AS36" s="462">
        <f>ROUND(IF(AJ36&gt;0,AVERAGEIFS('Данные из терминала'!N:N,'Данные из терминала'!C:C,AI36,'Данные из терминала'!B:B,"sell"),0),2)</f>
        <v>0</v>
      </c>
      <c r="AT36" s="463">
        <f>ROUND(IF(AK36&gt;0,AVERAGEIFS('Данные из терминала'!N:N,'Данные из терминала'!C:C,AI36,'Данные из терминала'!B:B,"buy"),0),2)</f>
        <v>0</v>
      </c>
      <c r="AU36" s="464">
        <f>ROUND(IF(AL36&gt;0,AVERAGEIFS('Данные из терминала'!N:N,'Данные из терминала'!C:C,AI36),0),2)</f>
        <v>0</v>
      </c>
      <c r="AV36" s="465">
        <f t="shared" si="20"/>
        <v>0</v>
      </c>
      <c r="AW36" s="466">
        <f t="shared" si="21"/>
        <v>0</v>
      </c>
      <c r="AX36" s="467">
        <f t="shared" si="22"/>
        <v>0</v>
      </c>
      <c r="AY36" s="448">
        <f>IF(AJ36&gt;0,VLOOKUP(AI36,Сводная!A:E,  MATCH("sell",Сводная!$A$2:$G$2,0)+0,0),0)</f>
        <v>0</v>
      </c>
      <c r="AZ36" s="450">
        <f>IF(AK36&gt;0,VLOOKUP(AI36,Сводная!A:B,  MATCH("buy",Сводная!$A$2:$G$2,0)+0,0),0)</f>
        <v>0</v>
      </c>
      <c r="BA36" s="459">
        <f>ROUND(IF(AJ36&gt;0,AVERAGEIFS('Данные из терминала'!L:L,'Данные из терминала'!C:C,AI36,'Данные из терминала'!B:B,"sell"),0),1)</f>
        <v>0</v>
      </c>
      <c r="BB36" s="460">
        <f>ROUND(IF(AK36&gt;0,AVERAGEIFS('Данные из терминала'!L:L,'Данные из терминала'!C:C,AI36,'Данные из терминала'!B:B,"buy"),0),1)</f>
        <v>0</v>
      </c>
      <c r="BC36" s="461">
        <f>ROUND(IF(AL36&gt;0,AVERAGEIFS('Данные из терминала'!L:L,'Данные из терминала'!C:C,AI36),0),1)</f>
        <v>0</v>
      </c>
      <c r="BD36" s="448">
        <f>IF(AJ36&gt;0,VLOOKUP(AI36,Сводная!A:F,  MATCH("sell",Сводная!$A$2:$G$2,0)+1,0),0)</f>
        <v>0</v>
      </c>
      <c r="BE36" s="450">
        <f>IF(AK36&gt;0,VLOOKUP(AI36,Сводная!A:C,  MATCH("buy",Сводная!$A$2:$G$2,0)+1,0),0)</f>
        <v>0</v>
      </c>
      <c r="BF36" s="459">
        <f>ROUND(IF(AJ36&gt;0,AVERAGEIFS('Данные из терминала'!M:M,'Данные из терминала'!C:C,AI36,'Данные из терминала'!B:B,"sell"),0),1)</f>
        <v>0</v>
      </c>
      <c r="BG36" s="460">
        <f>ROUND(IF(AK36&gt;0,AVERAGEIFS('Данные из терминала'!M:M,'Данные из терминала'!C:C,AI36,'Данные из терминала'!B:B,"buy"),0),1)</f>
        <v>0</v>
      </c>
      <c r="BH36" s="461">
        <f>ROUND(IF(AL36&gt;0,AVERAGEIFS('Данные из терминала'!M:M,'Данные из терминала'!C:C,AI36),0),1)</f>
        <v>0</v>
      </c>
      <c r="BI36" s="457">
        <f>IF(AJ36&gt;0,VLOOKUP(AI36,Сводная!A:G,  MATCH("sell",Сводная!$A$2:$G$2,0)+2,0),0)</f>
        <v>0</v>
      </c>
      <c r="BJ36" s="458">
        <f>IF(AK36&gt;0,VLOOKUP(AI36,Сводная!A:D,  MATCH("buy",Сводная!$A$2:$G$2,0)+2,0),0)</f>
        <v>0</v>
      </c>
      <c r="BK36" s="630">
        <f>IF(AJ36&gt;0,AVERAGEIFS('Данные из терминала'!O:O,'Данные из терминала'!C:C,AI36,'Данные из терминала'!B:B,"sell"),0)</f>
        <v>0</v>
      </c>
      <c r="BL36" s="631">
        <f>IF(AK36&gt;0,AVERAGEIFS('Данные из терминала'!O:O,'Данные из терминала'!C:C,AI36,'Данные из терминала'!B:B,"buy"),0)</f>
        <v>0</v>
      </c>
      <c r="BM36" s="632">
        <f>IF(AL36&gt;0,AVERAGEIFS('Данные из терминала'!O:O,'Данные из терминала'!C:C,AI36),0)</f>
        <v>0</v>
      </c>
    </row>
    <row r="37" spans="1:65" ht="15">
      <c r="A37" s="415">
        <v>18</v>
      </c>
      <c r="B37" s="107">
        <f t="shared" si="12"/>
        <v>-1</v>
      </c>
      <c r="C37" s="112">
        <f t="shared" si="13"/>
        <v>16</v>
      </c>
      <c r="D37" s="76"/>
      <c r="E37" s="107">
        <f t="shared" si="14"/>
        <v>0</v>
      </c>
      <c r="F37" s="105">
        <f t="shared" si="27"/>
        <v>60</v>
      </c>
      <c r="G37" s="100">
        <f t="shared" si="15"/>
        <v>662</v>
      </c>
      <c r="H37" s="11"/>
      <c r="I37" s="7">
        <f t="shared" si="16"/>
        <v>1.85</v>
      </c>
      <c r="J37" s="110">
        <f t="shared" si="0"/>
        <v>35.619999999999997</v>
      </c>
      <c r="K37" s="8">
        <f t="shared" si="23"/>
        <v>79.635999999999996</v>
      </c>
      <c r="L37" s="157"/>
      <c r="M37" s="162">
        <f t="shared" si="1"/>
        <v>11595.52</v>
      </c>
      <c r="N37" s="306">
        <f t="shared" si="2"/>
        <v>2.1082763636363637</v>
      </c>
      <c r="O37" s="159">
        <f t="shared" si="3"/>
        <v>724.72</v>
      </c>
      <c r="P37" s="207">
        <f t="shared" si="17"/>
        <v>56058.37</v>
      </c>
      <c r="Q37" s="220">
        <f t="shared" si="4"/>
        <v>10.192430909090909</v>
      </c>
      <c r="R37" s="119">
        <f t="shared" si="24"/>
        <v>77</v>
      </c>
      <c r="S37" s="120">
        <f t="shared" si="25"/>
        <v>0.12</v>
      </c>
      <c r="T37" s="126">
        <f t="shared" si="18"/>
        <v>93</v>
      </c>
      <c r="U37" s="127">
        <f t="shared" si="26"/>
        <v>0.14000000000000001</v>
      </c>
      <c r="V37" s="377"/>
      <c r="W37" s="342">
        <f t="shared" si="5"/>
        <v>18953.37</v>
      </c>
      <c r="X37" s="343">
        <f t="shared" si="19"/>
        <v>75011.740000000005</v>
      </c>
      <c r="Y37" s="346"/>
      <c r="Z37" s="347">
        <f t="shared" si="6"/>
        <v>-69511.740000000005</v>
      </c>
      <c r="AA37" s="348">
        <f t="shared" si="7"/>
        <v>13.64</v>
      </c>
      <c r="AB37" s="349">
        <f t="shared" si="8"/>
        <v>0</v>
      </c>
      <c r="AC37" s="350">
        <f t="shared" si="9"/>
        <v>0</v>
      </c>
      <c r="AD37" s="411">
        <v>18</v>
      </c>
      <c r="AE37" s="380"/>
      <c r="AF37" s="344">
        <f t="shared" si="10"/>
        <v>0.34</v>
      </c>
      <c r="AG37" s="345">
        <f t="shared" si="11"/>
        <v>3.45</v>
      </c>
      <c r="AH37" s="385"/>
      <c r="AI37" s="421">
        <v>18</v>
      </c>
      <c r="AJ37" s="459">
        <f>COUNTIFS('Данные из терминала'!C:C,AI37,'Данные из терминала'!B:B,"sell")</f>
        <v>0</v>
      </c>
      <c r="AK37" s="460">
        <f>COUNTIFS('Данные из терминала'!C:C,AI37,'Данные из терминала'!B:B,"buy")</f>
        <v>0</v>
      </c>
      <c r="AL37" s="461">
        <f>COUNTIFS('Данные из терминала'!C:C,AI37)</f>
        <v>0</v>
      </c>
      <c r="AM37" s="462">
        <f>SUMIFS('Данные из терминала'!E:E,'Данные из терминала'!C:C,AI37,'Данные из терминала'!B:B,"sell")</f>
        <v>0</v>
      </c>
      <c r="AN37" s="463">
        <f>SUMIFS('Данные из терминала'!E:E,'Данные из терминала'!C:C,AI37,'Данные из терминала'!B:B,"buy")</f>
        <v>0</v>
      </c>
      <c r="AO37" s="464">
        <f>SUMIFS('Данные из терминала'!E:E,'Данные из терминала'!C:C,AI37)</f>
        <v>0</v>
      </c>
      <c r="AP37" s="459">
        <f>SUMIFS('Данные из терминала'!N:N,'Данные из терминала'!C:C,AI37,'Данные из терминала'!B:B,"sell")</f>
        <v>0</v>
      </c>
      <c r="AQ37" s="460">
        <f>SUMIFS('Данные из терминала'!N:N,'Данные из терминала'!C:C,AI37,'Данные из терминала'!B:B,"buy")</f>
        <v>0</v>
      </c>
      <c r="AR37" s="461">
        <f>SUMIFS('Данные из терминала'!N:N,'Данные из терминала'!C:C,AI37)</f>
        <v>0</v>
      </c>
      <c r="AS37" s="462">
        <f>ROUND(IF(AJ37&gt;0,AVERAGEIFS('Данные из терминала'!N:N,'Данные из терминала'!C:C,AI37,'Данные из терминала'!B:B,"sell"),0),2)</f>
        <v>0</v>
      </c>
      <c r="AT37" s="463">
        <f>ROUND(IF(AK37&gt;0,AVERAGEIFS('Данные из терминала'!N:N,'Данные из терминала'!C:C,AI37,'Данные из терминала'!B:B,"buy"),0),2)</f>
        <v>0</v>
      </c>
      <c r="AU37" s="464">
        <f>ROUND(IF(AL37&gt;0,AVERAGEIFS('Данные из терминала'!N:N,'Данные из терминала'!C:C,AI37),0),2)</f>
        <v>0</v>
      </c>
      <c r="AV37" s="465">
        <f t="shared" si="20"/>
        <v>0</v>
      </c>
      <c r="AW37" s="466">
        <f t="shared" si="21"/>
        <v>0</v>
      </c>
      <c r="AX37" s="467">
        <f t="shared" si="22"/>
        <v>0</v>
      </c>
      <c r="AY37" s="448">
        <f>IF(AJ37&gt;0,VLOOKUP(AI37,Сводная!A:E,  MATCH("sell",Сводная!$A$2:$G$2,0)+0,0),0)</f>
        <v>0</v>
      </c>
      <c r="AZ37" s="450">
        <f>IF(AK37&gt;0,VLOOKUP(AI37,Сводная!A:B,  MATCH("buy",Сводная!$A$2:$G$2,0)+0,0),0)</f>
        <v>0</v>
      </c>
      <c r="BA37" s="459">
        <f>ROUND(IF(AJ37&gt;0,AVERAGEIFS('Данные из терминала'!L:L,'Данные из терминала'!C:C,AI37,'Данные из терминала'!B:B,"sell"),0),1)</f>
        <v>0</v>
      </c>
      <c r="BB37" s="460">
        <f>ROUND(IF(AK37&gt;0,AVERAGEIFS('Данные из терминала'!L:L,'Данные из терминала'!C:C,AI37,'Данные из терминала'!B:B,"buy"),0),1)</f>
        <v>0</v>
      </c>
      <c r="BC37" s="461">
        <f>ROUND(IF(AL37&gt;0,AVERAGEIFS('Данные из терминала'!L:L,'Данные из терминала'!C:C,AI37),0),1)</f>
        <v>0</v>
      </c>
      <c r="BD37" s="448">
        <f>IF(AJ37&gt;0,VLOOKUP(AI37,Сводная!A:F,  MATCH("sell",Сводная!$A$2:$G$2,0)+1,0),0)</f>
        <v>0</v>
      </c>
      <c r="BE37" s="450">
        <f>IF(AK37&gt;0,VLOOKUP(AI37,Сводная!A:C,  MATCH("buy",Сводная!$A$2:$G$2,0)+1,0),0)</f>
        <v>0</v>
      </c>
      <c r="BF37" s="459">
        <f>ROUND(IF(AJ37&gt;0,AVERAGEIFS('Данные из терминала'!M:M,'Данные из терминала'!C:C,AI37,'Данные из терминала'!B:B,"sell"),0),1)</f>
        <v>0</v>
      </c>
      <c r="BG37" s="460">
        <f>ROUND(IF(AK37&gt;0,AVERAGEIFS('Данные из терминала'!M:M,'Данные из терминала'!C:C,AI37,'Данные из терминала'!B:B,"buy"),0),1)</f>
        <v>0</v>
      </c>
      <c r="BH37" s="461">
        <f>ROUND(IF(AL37&gt;0,AVERAGEIFS('Данные из терминала'!M:M,'Данные из терминала'!C:C,AI37),0),1)</f>
        <v>0</v>
      </c>
      <c r="BI37" s="457">
        <f>IF(AJ37&gt;0,VLOOKUP(AI37,Сводная!A:G,  MATCH("sell",Сводная!$A$2:$G$2,0)+2,0),0)</f>
        <v>0</v>
      </c>
      <c r="BJ37" s="458">
        <f>IF(AK37&gt;0,VLOOKUP(AI37,Сводная!A:D,  MATCH("buy",Сводная!$A$2:$G$2,0)+2,0),0)</f>
        <v>0</v>
      </c>
      <c r="BK37" s="630">
        <f>IF(AJ37&gt;0,AVERAGEIFS('Данные из терминала'!O:O,'Данные из терминала'!C:C,AI37,'Данные из терминала'!B:B,"sell"),0)</f>
        <v>0</v>
      </c>
      <c r="BL37" s="631">
        <f>IF(AK37&gt;0,AVERAGEIFS('Данные из терминала'!O:O,'Данные из терминала'!C:C,AI37,'Данные из терминала'!B:B,"buy"),0)</f>
        <v>0</v>
      </c>
      <c r="BM37" s="632">
        <f>IF(AL37&gt;0,AVERAGEIFS('Данные из терминала'!O:O,'Данные из терминала'!C:C,AI37),0)</f>
        <v>0</v>
      </c>
    </row>
    <row r="38" spans="1:65" ht="15">
      <c r="A38" s="415">
        <v>19</v>
      </c>
      <c r="B38" s="107">
        <f t="shared" si="12"/>
        <v>-1</v>
      </c>
      <c r="C38" s="112">
        <f t="shared" si="13"/>
        <v>15</v>
      </c>
      <c r="D38" s="76"/>
      <c r="E38" s="107">
        <f t="shared" si="14"/>
        <v>0</v>
      </c>
      <c r="F38" s="105">
        <f t="shared" si="27"/>
        <v>60</v>
      </c>
      <c r="G38" s="100">
        <f t="shared" si="15"/>
        <v>722</v>
      </c>
      <c r="H38" s="11"/>
      <c r="I38" s="7">
        <f t="shared" si="16"/>
        <v>1.88</v>
      </c>
      <c r="J38" s="110">
        <f t="shared" si="0"/>
        <v>66.965999999999994</v>
      </c>
      <c r="K38" s="8">
        <f t="shared" si="23"/>
        <v>146.60199999999998</v>
      </c>
      <c r="L38" s="157"/>
      <c r="M38" s="162">
        <f t="shared" si="1"/>
        <v>20010.900000000001</v>
      </c>
      <c r="N38" s="306">
        <f t="shared" si="2"/>
        <v>3.6383454545454548</v>
      </c>
      <c r="O38" s="159">
        <f t="shared" si="3"/>
        <v>1334.06</v>
      </c>
      <c r="P38" s="207">
        <f t="shared" si="17"/>
        <v>99541.81</v>
      </c>
      <c r="Q38" s="220">
        <f t="shared" si="4"/>
        <v>18.098510909090908</v>
      </c>
      <c r="R38" s="119">
        <f t="shared" si="24"/>
        <v>75</v>
      </c>
      <c r="S38" s="120">
        <f t="shared" si="25"/>
        <v>0.1</v>
      </c>
      <c r="T38" s="126">
        <f t="shared" si="18"/>
        <v>90</v>
      </c>
      <c r="U38" s="127">
        <f t="shared" si="26"/>
        <v>0.12</v>
      </c>
      <c r="V38" s="377"/>
      <c r="W38" s="342">
        <f t="shared" si="5"/>
        <v>34891.279999999999</v>
      </c>
      <c r="X38" s="343">
        <f t="shared" si="19"/>
        <v>134433.09</v>
      </c>
      <c r="Y38" s="346"/>
      <c r="Z38" s="347">
        <f t="shared" si="6"/>
        <v>-128933.09</v>
      </c>
      <c r="AA38" s="348">
        <f t="shared" si="7"/>
        <v>24.44</v>
      </c>
      <c r="AB38" s="349">
        <f t="shared" si="8"/>
        <v>0</v>
      </c>
      <c r="AC38" s="350">
        <f t="shared" si="9"/>
        <v>0</v>
      </c>
      <c r="AD38" s="411">
        <v>19</v>
      </c>
      <c r="AE38" s="380"/>
      <c r="AF38" s="344">
        <f t="shared" si="10"/>
        <v>0.35</v>
      </c>
      <c r="AG38" s="345">
        <f t="shared" si="11"/>
        <v>6.34</v>
      </c>
      <c r="AH38" s="385"/>
      <c r="AI38" s="421">
        <v>19</v>
      </c>
      <c r="AJ38" s="459">
        <f>COUNTIFS('Данные из терминала'!C:C,AI38,'Данные из терминала'!B:B,"sell")</f>
        <v>0</v>
      </c>
      <c r="AK38" s="460">
        <f>COUNTIFS('Данные из терминала'!C:C,AI38,'Данные из терминала'!B:B,"buy")</f>
        <v>0</v>
      </c>
      <c r="AL38" s="461">
        <f>COUNTIFS('Данные из терминала'!C:C,AI38)</f>
        <v>0</v>
      </c>
      <c r="AM38" s="462">
        <f>SUMIFS('Данные из терминала'!E:E,'Данные из терминала'!C:C,AI38,'Данные из терминала'!B:B,"sell")</f>
        <v>0</v>
      </c>
      <c r="AN38" s="463">
        <f>SUMIFS('Данные из терминала'!E:E,'Данные из терминала'!C:C,AI38,'Данные из терминала'!B:B,"buy")</f>
        <v>0</v>
      </c>
      <c r="AO38" s="464">
        <f>SUMIFS('Данные из терминала'!E:E,'Данные из терминала'!C:C,AI38)</f>
        <v>0</v>
      </c>
      <c r="AP38" s="459">
        <f>SUMIFS('Данные из терминала'!N:N,'Данные из терминала'!C:C,AI38,'Данные из терминала'!B:B,"sell")</f>
        <v>0</v>
      </c>
      <c r="AQ38" s="460">
        <f>SUMIFS('Данные из терминала'!N:N,'Данные из терминала'!C:C,AI38,'Данные из терминала'!B:B,"buy")</f>
        <v>0</v>
      </c>
      <c r="AR38" s="461">
        <f>SUMIFS('Данные из терминала'!N:N,'Данные из терминала'!C:C,AI38)</f>
        <v>0</v>
      </c>
      <c r="AS38" s="462">
        <f>ROUND(IF(AJ38&gt;0,AVERAGEIFS('Данные из терминала'!N:N,'Данные из терминала'!C:C,AI38,'Данные из терминала'!B:B,"sell"),0),2)</f>
        <v>0</v>
      </c>
      <c r="AT38" s="463">
        <f>ROUND(IF(AK38&gt;0,AVERAGEIFS('Данные из терминала'!N:N,'Данные из терминала'!C:C,AI38,'Данные из терминала'!B:B,"buy"),0),2)</f>
        <v>0</v>
      </c>
      <c r="AU38" s="464">
        <f>ROUND(IF(AL38&gt;0,AVERAGEIFS('Данные из терминала'!N:N,'Данные из терминала'!C:C,AI38),0),2)</f>
        <v>0</v>
      </c>
      <c r="AV38" s="465">
        <f t="shared" si="20"/>
        <v>0</v>
      </c>
      <c r="AW38" s="466">
        <f t="shared" si="21"/>
        <v>0</v>
      </c>
      <c r="AX38" s="467">
        <f t="shared" si="22"/>
        <v>0</v>
      </c>
      <c r="AY38" s="448">
        <f>IF(AJ38&gt;0,VLOOKUP(AI38,Сводная!A:E,  MATCH("sell",Сводная!$A$2:$G$2,0)+0,0),0)</f>
        <v>0</v>
      </c>
      <c r="AZ38" s="450">
        <f>IF(AK38&gt;0,VLOOKUP(AI38,Сводная!A:B,  MATCH("buy",Сводная!$A$2:$G$2,0)+0,0),0)</f>
        <v>0</v>
      </c>
      <c r="BA38" s="459">
        <f>ROUND(IF(AJ38&gt;0,AVERAGEIFS('Данные из терминала'!L:L,'Данные из терминала'!C:C,AI38,'Данные из терминала'!B:B,"sell"),0),1)</f>
        <v>0</v>
      </c>
      <c r="BB38" s="460">
        <f>ROUND(IF(AK38&gt;0,AVERAGEIFS('Данные из терминала'!L:L,'Данные из терминала'!C:C,AI38,'Данные из терминала'!B:B,"buy"),0),1)</f>
        <v>0</v>
      </c>
      <c r="BC38" s="461">
        <f>ROUND(IF(AL38&gt;0,AVERAGEIFS('Данные из терминала'!L:L,'Данные из терминала'!C:C,AI38),0),1)</f>
        <v>0</v>
      </c>
      <c r="BD38" s="448">
        <f>IF(AJ38&gt;0,VLOOKUP(AI38,Сводная!A:F,  MATCH("sell",Сводная!$A$2:$G$2,0)+1,0),0)</f>
        <v>0</v>
      </c>
      <c r="BE38" s="450">
        <f>IF(AK38&gt;0,VLOOKUP(AI38,Сводная!A:C,  MATCH("buy",Сводная!$A$2:$G$2,0)+1,0),0)</f>
        <v>0</v>
      </c>
      <c r="BF38" s="459">
        <f>ROUND(IF(AJ38&gt;0,AVERAGEIFS('Данные из терминала'!M:M,'Данные из терминала'!C:C,AI38,'Данные из терминала'!B:B,"sell"),0),1)</f>
        <v>0</v>
      </c>
      <c r="BG38" s="460">
        <f>ROUND(IF(AK38&gt;0,AVERAGEIFS('Данные из терминала'!M:M,'Данные из терминала'!C:C,AI38,'Данные из терминала'!B:B,"buy"),0),1)</f>
        <v>0</v>
      </c>
      <c r="BH38" s="461">
        <f>ROUND(IF(AL38&gt;0,AVERAGEIFS('Данные из терминала'!M:M,'Данные из терминала'!C:C,AI38),0),1)</f>
        <v>0</v>
      </c>
      <c r="BI38" s="457">
        <f>IF(AJ38&gt;0,VLOOKUP(AI38,Сводная!A:G,  MATCH("sell",Сводная!$A$2:$G$2,0)+2,0),0)</f>
        <v>0</v>
      </c>
      <c r="BJ38" s="458">
        <f>IF(AK38&gt;0,VLOOKUP(AI38,Сводная!A:D,  MATCH("buy",Сводная!$A$2:$G$2,0)+2,0),0)</f>
        <v>0</v>
      </c>
      <c r="BK38" s="630">
        <f>IF(AJ38&gt;0,AVERAGEIFS('Данные из терминала'!O:O,'Данные из терминала'!C:C,AI38,'Данные из терминала'!B:B,"sell"),0)</f>
        <v>0</v>
      </c>
      <c r="BL38" s="631">
        <f>IF(AK38&gt;0,AVERAGEIFS('Данные из терминала'!O:O,'Данные из терминала'!C:C,AI38,'Данные из терминала'!B:B,"buy"),0)</f>
        <v>0</v>
      </c>
      <c r="BM38" s="632">
        <f>IF(AL38&gt;0,AVERAGEIFS('Данные из терминала'!O:O,'Данные из терминала'!C:C,AI38),0)</f>
        <v>0</v>
      </c>
    </row>
    <row r="39" spans="1:65" ht="15.75" thickBot="1">
      <c r="A39" s="416">
        <v>20</v>
      </c>
      <c r="B39" s="109">
        <f t="shared" si="12"/>
        <v>-1</v>
      </c>
      <c r="C39" s="113">
        <f t="shared" si="13"/>
        <v>14</v>
      </c>
      <c r="D39" s="79"/>
      <c r="E39" s="109">
        <f t="shared" si="14"/>
        <v>0</v>
      </c>
      <c r="F39" s="106">
        <f t="shared" si="27"/>
        <v>60</v>
      </c>
      <c r="G39" s="103">
        <f t="shared" si="15"/>
        <v>782</v>
      </c>
      <c r="H39" s="21"/>
      <c r="I39" s="17">
        <f t="shared" si="16"/>
        <v>1.91</v>
      </c>
      <c r="J39" s="111">
        <f t="shared" si="0"/>
        <v>127.905</v>
      </c>
      <c r="K39" s="18">
        <f t="shared" si="23"/>
        <v>274.50699999999995</v>
      </c>
      <c r="L39" s="157"/>
      <c r="M39" s="164">
        <f t="shared" si="1"/>
        <v>34972.559999999998</v>
      </c>
      <c r="N39" s="308">
        <f t="shared" si="2"/>
        <v>6.3586472727272723</v>
      </c>
      <c r="O39" s="161">
        <f t="shared" si="3"/>
        <v>2498.04</v>
      </c>
      <c r="P39" s="206">
        <f t="shared" si="17"/>
        <v>179585.41</v>
      </c>
      <c r="Q39" s="221">
        <f t="shared" si="4"/>
        <v>32.651892727272731</v>
      </c>
      <c r="R39" s="123">
        <f t="shared" si="24"/>
        <v>72</v>
      </c>
      <c r="S39" s="124">
        <f t="shared" si="25"/>
        <v>0.09</v>
      </c>
      <c r="T39" s="128">
        <f t="shared" si="18"/>
        <v>86</v>
      </c>
      <c r="U39" s="129">
        <f t="shared" si="26"/>
        <v>0.11</v>
      </c>
      <c r="V39" s="377"/>
      <c r="W39" s="359">
        <f t="shared" si="5"/>
        <v>65332.67</v>
      </c>
      <c r="X39" s="360">
        <f t="shared" si="19"/>
        <v>244918.08</v>
      </c>
      <c r="Y39" s="346"/>
      <c r="Z39" s="363">
        <f t="shared" si="6"/>
        <v>-239418.08</v>
      </c>
      <c r="AA39" s="364">
        <f t="shared" si="7"/>
        <v>44.53</v>
      </c>
      <c r="AB39" s="365">
        <f t="shared" si="8"/>
        <v>0</v>
      </c>
      <c r="AC39" s="366">
        <f t="shared" si="9"/>
        <v>0</v>
      </c>
      <c r="AD39" s="419">
        <v>20</v>
      </c>
      <c r="AE39" s="380"/>
      <c r="AF39" s="361">
        <f t="shared" si="10"/>
        <v>0.36</v>
      </c>
      <c r="AG39" s="362">
        <f t="shared" si="11"/>
        <v>11.88</v>
      </c>
      <c r="AH39" s="385"/>
      <c r="AI39" s="422">
        <v>20</v>
      </c>
      <c r="AJ39" s="459">
        <f>COUNTIFS('Данные из терминала'!C:C,AI39,'Данные из терминала'!B:B,"sell")</f>
        <v>0</v>
      </c>
      <c r="AK39" s="460">
        <f>COUNTIFS('Данные из терминала'!C:C,AI39,'Данные из терминала'!B:B,"buy")</f>
        <v>0</v>
      </c>
      <c r="AL39" s="461">
        <f>COUNTIFS('Данные из терминала'!C:C,AI39)</f>
        <v>0</v>
      </c>
      <c r="AM39" s="462">
        <f>SUMIFS('Данные из терминала'!E:E,'Данные из терминала'!C:C,AI39,'Данные из терминала'!B:B,"sell")</f>
        <v>0</v>
      </c>
      <c r="AN39" s="463">
        <f>SUMIFS('Данные из терминала'!E:E,'Данные из терминала'!C:C,AI39,'Данные из терминала'!B:B,"buy")</f>
        <v>0</v>
      </c>
      <c r="AO39" s="464">
        <f>SUMIFS('Данные из терминала'!E:E,'Данные из терминала'!C:C,AI39)</f>
        <v>0</v>
      </c>
      <c r="AP39" s="459">
        <f>SUMIFS('Данные из терминала'!N:N,'Данные из терминала'!C:C,AI39,'Данные из терминала'!B:B,"sell")</f>
        <v>0</v>
      </c>
      <c r="AQ39" s="460">
        <f>SUMIFS('Данные из терминала'!N:N,'Данные из терминала'!C:C,AI39,'Данные из терминала'!B:B,"buy")</f>
        <v>0</v>
      </c>
      <c r="AR39" s="461">
        <f>SUMIFS('Данные из терминала'!N:N,'Данные из терминала'!C:C,AI39)</f>
        <v>0</v>
      </c>
      <c r="AS39" s="462">
        <f>ROUND(IF(AJ39&gt;0,AVERAGEIFS('Данные из терминала'!N:N,'Данные из терминала'!C:C,AI39,'Данные из терминала'!B:B,"sell"),0),2)</f>
        <v>0</v>
      </c>
      <c r="AT39" s="463">
        <f>ROUND(IF(AK39&gt;0,AVERAGEIFS('Данные из терминала'!N:N,'Данные из терминала'!C:C,AI39,'Данные из терминала'!B:B,"buy"),0),2)</f>
        <v>0</v>
      </c>
      <c r="AU39" s="464">
        <f>ROUND(IF(AL39&gt;0,AVERAGEIFS('Данные из терминала'!N:N,'Данные из терминала'!C:C,AI39),0),2)</f>
        <v>0</v>
      </c>
      <c r="AV39" s="465">
        <f t="shared" si="20"/>
        <v>0</v>
      </c>
      <c r="AW39" s="466">
        <f t="shared" si="21"/>
        <v>0</v>
      </c>
      <c r="AX39" s="467">
        <f t="shared" si="22"/>
        <v>0</v>
      </c>
      <c r="AY39" s="448">
        <f>IF(AJ39&gt;0,VLOOKUP(AI39,Сводная!A:E,  MATCH("sell",Сводная!$A$2:$G$2,0)+0,0),0)</f>
        <v>0</v>
      </c>
      <c r="AZ39" s="450">
        <f>IF(AK39&gt;0,VLOOKUP(AI39,Сводная!A:B,  MATCH("buy",Сводная!$A$2:$G$2,0)+0,0),0)</f>
        <v>0</v>
      </c>
      <c r="BA39" s="459">
        <f>ROUND(IF(AJ39&gt;0,AVERAGEIFS('Данные из терминала'!L:L,'Данные из терминала'!C:C,AI39,'Данные из терминала'!B:B,"sell"),0),1)</f>
        <v>0</v>
      </c>
      <c r="BB39" s="460">
        <f>ROUND(IF(AK39&gt;0,AVERAGEIFS('Данные из терминала'!L:L,'Данные из терминала'!C:C,AI39,'Данные из терминала'!B:B,"buy"),0),1)</f>
        <v>0</v>
      </c>
      <c r="BC39" s="460">
        <f>ROUND(IF(AL39&gt;0,AVERAGEIFS('Данные из терминала'!L:L,'Данные из терминала'!C:C,AI39),0),1)</f>
        <v>0</v>
      </c>
      <c r="BD39" s="448">
        <f>IF(AJ39&gt;0,VLOOKUP(AI39,Сводная!A:F,  MATCH("sell",Сводная!$A$2:$G$2,0)+1,0),0)</f>
        <v>0</v>
      </c>
      <c r="BE39" s="450">
        <f>IF(AK39&gt;0,VLOOKUP(AI39,Сводная!A:C,  MATCH("buy",Сводная!$A$2:$G$2,0)+1,0),0)</f>
        <v>0</v>
      </c>
      <c r="BF39" s="459">
        <f>ROUND(IF(AJ39&gt;0,AVERAGEIFS('Данные из терминала'!M:M,'Данные из терминала'!C:C,AI39,'Данные из терминала'!B:B,"sell"),0),1)</f>
        <v>0</v>
      </c>
      <c r="BG39" s="460">
        <f>ROUND(IF(AK39&gt;0,AVERAGEIFS('Данные из терминала'!M:M,'Данные из терминала'!C:C,AI39,'Данные из терминала'!B:B,"buy"),0),1)</f>
        <v>0</v>
      </c>
      <c r="BH39" s="461">
        <f>ROUND(IF(AL39&gt;0,AVERAGEIFS('Данные из терминала'!M:M,'Данные из терминала'!C:C,AI39),0),1)</f>
        <v>0</v>
      </c>
      <c r="BI39" s="457">
        <f>IF(AJ39&gt;0,VLOOKUP(AI39,Сводная!A:G,  MATCH("sell",Сводная!$A$2:$G$2,0)+2,0),0)</f>
        <v>0</v>
      </c>
      <c r="BJ39" s="458">
        <f>IF(AK39&gt;0,VLOOKUP(AI39,Сводная!A:D,  MATCH("buy",Сводная!$A$2:$G$2,0)+2,0),0)</f>
        <v>0</v>
      </c>
      <c r="BK39" s="630">
        <f>IF(AJ39&gt;0,AVERAGEIFS('Данные из терминала'!O:O,'Данные из терминала'!C:C,AI39,'Данные из терминала'!B:B,"sell"),0)</f>
        <v>0</v>
      </c>
      <c r="BL39" s="631">
        <f>IF(AK39&gt;0,AVERAGEIFS('Данные из терминала'!O:O,'Данные из терминала'!C:C,AI39,'Данные из терминала'!B:B,"buy"),0)</f>
        <v>0</v>
      </c>
      <c r="BM39" s="632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77"/>
      <c r="W40" s="377"/>
      <c r="X40" s="377"/>
      <c r="Y40" s="115"/>
      <c r="Z40" s="115"/>
      <c r="AA40" s="115"/>
      <c r="AB40" s="115"/>
      <c r="AC40" s="115"/>
      <c r="AD40" s="115"/>
      <c r="AE40" s="377"/>
      <c r="AF40" s="377"/>
      <c r="AG40" s="377"/>
      <c r="AH40" s="385"/>
      <c r="AI40" s="478"/>
      <c r="AJ40" s="478"/>
      <c r="AK40" s="478"/>
      <c r="AL40" s="478"/>
      <c r="AM40" s="479"/>
      <c r="AN40" s="479"/>
      <c r="AO40" s="479"/>
      <c r="AP40" s="478"/>
      <c r="AQ40" s="478"/>
      <c r="AR40" s="478"/>
      <c r="AS40" s="478"/>
      <c r="AT40" s="478"/>
      <c r="AU40" s="478"/>
      <c r="AV40" s="478"/>
      <c r="AW40" s="478"/>
      <c r="AX40" s="478"/>
      <c r="AY40" s="478"/>
      <c r="AZ40" s="478"/>
      <c r="BA40" s="478"/>
      <c r="BB40" s="478"/>
      <c r="BC40" s="478"/>
      <c r="BD40" s="478"/>
      <c r="BE40" s="478"/>
      <c r="BF40" s="478"/>
      <c r="BG40" s="478"/>
      <c r="BH40" s="478"/>
      <c r="BI40" s="478"/>
      <c r="BJ40" s="478"/>
      <c r="BK40" s="478"/>
      <c r="BL40" s="478"/>
      <c r="BM40" s="478"/>
    </row>
    <row r="41" spans="1:65" ht="13.5" thickBot="1">
      <c r="D41" s="82"/>
      <c r="H41" s="82"/>
      <c r="L41" s="211"/>
      <c r="AI41" s="114"/>
      <c r="AJ41" s="213"/>
      <c r="AK41" s="213"/>
      <c r="AL41" s="213"/>
      <c r="AM41" s="480"/>
      <c r="AN41" s="480"/>
      <c r="AO41" s="480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</row>
    <row r="42" spans="1:65" ht="13.5" thickBot="1">
      <c r="D42" s="82"/>
      <c r="H42" s="82"/>
      <c r="L42" s="211"/>
      <c r="AI42" s="481" t="s">
        <v>102</v>
      </c>
      <c r="AJ42" s="482">
        <f t="shared" ref="AJ42:AR42" si="28">SUM(AJ20:AJ39)</f>
        <v>119</v>
      </c>
      <c r="AK42" s="483">
        <f t="shared" si="28"/>
        <v>134</v>
      </c>
      <c r="AL42" s="484">
        <f t="shared" si="28"/>
        <v>253</v>
      </c>
      <c r="AM42" s="485">
        <f t="shared" si="28"/>
        <v>13.260000000000002</v>
      </c>
      <c r="AN42" s="486">
        <f t="shared" si="28"/>
        <v>15.110000000000001</v>
      </c>
      <c r="AO42" s="487">
        <f t="shared" si="28"/>
        <v>28.370000000000005</v>
      </c>
      <c r="AP42" s="488">
        <f t="shared" si="28"/>
        <v>2318.79</v>
      </c>
      <c r="AQ42" s="489">
        <f t="shared" si="28"/>
        <v>2599.86</v>
      </c>
      <c r="AR42" s="490">
        <f t="shared" si="28"/>
        <v>4918.6499999999996</v>
      </c>
      <c r="AS42" s="213"/>
      <c r="AT42" s="213"/>
      <c r="AU42" s="213"/>
      <c r="AV42" s="213"/>
      <c r="AW42" s="213"/>
      <c r="AX42" s="213"/>
      <c r="AY42" s="213"/>
      <c r="AZ42" s="213"/>
      <c r="BA42" s="213"/>
      <c r="BB42" s="213"/>
      <c r="BC42" s="213"/>
      <c r="BD42" s="213"/>
      <c r="BE42" s="213"/>
      <c r="BF42" s="213"/>
      <c r="BG42" s="213"/>
      <c r="BH42" s="213"/>
      <c r="BI42" s="213"/>
      <c r="BJ42" s="213"/>
      <c r="BK42" s="213"/>
      <c r="BL42" s="213"/>
      <c r="BM42" s="213"/>
    </row>
    <row r="43" spans="1:65" ht="27" thickBot="1">
      <c r="A43" s="222"/>
      <c r="B43" s="223">
        <v>1</v>
      </c>
      <c r="C43" s="223"/>
      <c r="D43" s="82"/>
      <c r="E43" s="223"/>
      <c r="F43" s="223">
        <v>2</v>
      </c>
      <c r="G43" s="223"/>
      <c r="H43" s="82"/>
      <c r="I43" s="223"/>
      <c r="J43" s="223">
        <v>3</v>
      </c>
      <c r="K43" s="223"/>
      <c r="L43" s="211"/>
      <c r="M43" s="694">
        <v>4</v>
      </c>
      <c r="N43" s="694"/>
      <c r="O43" s="694"/>
      <c r="P43" s="694"/>
      <c r="Q43" s="695"/>
      <c r="R43" s="694"/>
      <c r="S43" s="694"/>
      <c r="T43" s="694"/>
      <c r="U43" s="694"/>
      <c r="V43" s="223"/>
      <c r="W43" s="694">
        <v>5</v>
      </c>
      <c r="X43" s="695"/>
      <c r="Y43" s="223"/>
      <c r="Z43" s="223"/>
      <c r="AA43" s="694">
        <v>6</v>
      </c>
      <c r="AB43" s="694"/>
      <c r="AF43" s="694">
        <v>7</v>
      </c>
      <c r="AG43" s="694"/>
      <c r="AH43" s="382"/>
      <c r="AW43" s="575"/>
      <c r="AX43" s="575"/>
    </row>
    <row r="44" spans="1:65" ht="15">
      <c r="D44" s="82"/>
      <c r="E44" s="386"/>
      <c r="F44" s="386"/>
      <c r="G44" s="386"/>
      <c r="H44" s="82"/>
      <c r="I44" s="386"/>
      <c r="J44" s="386"/>
      <c r="K44" s="386"/>
      <c r="L44" s="211"/>
      <c r="AJ44" s="712" t="s">
        <v>299</v>
      </c>
      <c r="AK44" s="709" t="s">
        <v>2266</v>
      </c>
      <c r="AL44" s="710"/>
      <c r="AM44" s="710"/>
      <c r="AN44" s="710"/>
      <c r="AO44" s="710"/>
      <c r="AP44" s="710"/>
      <c r="AQ44" s="710"/>
      <c r="AR44" s="710"/>
      <c r="AS44" s="710"/>
      <c r="AT44" s="710"/>
      <c r="AU44" s="710"/>
      <c r="AV44" s="711"/>
      <c r="AW44" s="707" t="s">
        <v>2034</v>
      </c>
      <c r="AX44" s="707" t="s">
        <v>2033</v>
      </c>
      <c r="AZ44" s="712" t="s">
        <v>299</v>
      </c>
      <c r="BA44" s="709" t="s">
        <v>2035</v>
      </c>
      <c r="BB44" s="710"/>
      <c r="BC44" s="710"/>
      <c r="BD44" s="710"/>
      <c r="BE44" s="710"/>
      <c r="BF44" s="710"/>
      <c r="BG44" s="710"/>
      <c r="BH44" s="710"/>
      <c r="BI44" s="710"/>
      <c r="BJ44" s="710"/>
      <c r="BK44" s="710"/>
      <c r="BL44" s="711"/>
      <c r="BM44" s="707" t="s">
        <v>2036</v>
      </c>
    </row>
    <row r="45" spans="1:65" ht="15.6" customHeight="1" thickBot="1">
      <c r="A45" s="491" t="s">
        <v>103</v>
      </c>
      <c r="B45" s="125"/>
      <c r="C45" s="390" t="str">
        <f>VLOOKUP(A45,SET_import!$A:$B,2,0)</f>
        <v/>
      </c>
      <c r="D45" s="492"/>
      <c r="E45" s="125"/>
      <c r="F45" s="125"/>
      <c r="G45" s="125"/>
      <c r="H45" s="493"/>
      <c r="I45" s="125"/>
      <c r="J45" s="125"/>
      <c r="K45" s="125"/>
      <c r="L45" s="494"/>
      <c r="M45" s="125"/>
      <c r="AJ45" s="713"/>
      <c r="AK45" s="597" t="s">
        <v>2057</v>
      </c>
      <c r="AL45" s="598" t="s">
        <v>2037</v>
      </c>
      <c r="AM45" s="598" t="s">
        <v>2038</v>
      </c>
      <c r="AN45" s="598" t="s">
        <v>2039</v>
      </c>
      <c r="AO45" s="598" t="s">
        <v>300</v>
      </c>
      <c r="AP45" s="598" t="s">
        <v>2040</v>
      </c>
      <c r="AQ45" s="598" t="s">
        <v>2041</v>
      </c>
      <c r="AR45" s="598" t="s">
        <v>2042</v>
      </c>
      <c r="AS45" s="598" t="s">
        <v>2045</v>
      </c>
      <c r="AT45" s="598" t="s">
        <v>2043</v>
      </c>
      <c r="AU45" s="598" t="s">
        <v>2044</v>
      </c>
      <c r="AV45" s="599" t="s">
        <v>2046</v>
      </c>
      <c r="AW45" s="708"/>
      <c r="AX45" s="708"/>
      <c r="AZ45" s="713"/>
      <c r="BA45" s="597" t="s">
        <v>2057</v>
      </c>
      <c r="BB45" s="598" t="s">
        <v>2037</v>
      </c>
      <c r="BC45" s="598" t="s">
        <v>2038</v>
      </c>
      <c r="BD45" s="598" t="s">
        <v>2039</v>
      </c>
      <c r="BE45" s="598" t="s">
        <v>300</v>
      </c>
      <c r="BF45" s="598" t="s">
        <v>2040</v>
      </c>
      <c r="BG45" s="598" t="s">
        <v>2041</v>
      </c>
      <c r="BH45" s="598" t="s">
        <v>2042</v>
      </c>
      <c r="BI45" s="598" t="s">
        <v>2045</v>
      </c>
      <c r="BJ45" s="598" t="s">
        <v>2043</v>
      </c>
      <c r="BK45" s="598" t="s">
        <v>2044</v>
      </c>
      <c r="BL45" s="599" t="s">
        <v>2046</v>
      </c>
      <c r="BM45" s="708"/>
    </row>
    <row r="46" spans="1:65" ht="15" customHeight="1" thickBot="1">
      <c r="A46" s="125"/>
      <c r="B46" s="125"/>
      <c r="C46" s="125"/>
      <c r="D46" s="492"/>
      <c r="E46" s="125"/>
      <c r="F46" s="125"/>
      <c r="G46" s="125"/>
      <c r="H46" s="493"/>
      <c r="I46" s="495" t="s">
        <v>115</v>
      </c>
      <c r="J46" s="125"/>
      <c r="K46" s="273">
        <f>VLOOKUP(I46,SET_import!$A:$B,2,0)</f>
        <v>0</v>
      </c>
      <c r="L46" s="494"/>
      <c r="M46" s="125"/>
      <c r="AJ46" s="663">
        <v>2021</v>
      </c>
      <c r="AM46" s="664">
        <v>691.43</v>
      </c>
      <c r="AN46" s="664">
        <v>830.10000000000048</v>
      </c>
      <c r="AO46" s="664">
        <v>894.87999999999977</v>
      </c>
      <c r="AP46" s="664">
        <v>1417.1599999999994</v>
      </c>
      <c r="AQ46" s="664">
        <v>1085.0799999999992</v>
      </c>
      <c r="AW46" s="592">
        <f t="shared" ref="AW46" si="29">IF(COUNT(AK46:AV46)=0,0,AVERAGE(AK46:AV46))</f>
        <v>983.72999999999979</v>
      </c>
      <c r="AX46" s="605">
        <f t="shared" ref="AX46" si="30">SUM(AK46:AV46)</f>
        <v>4918.6499999999987</v>
      </c>
      <c r="AZ46" s="663">
        <v>2021</v>
      </c>
      <c r="BC46" s="662">
        <v>8</v>
      </c>
      <c r="BD46" s="662">
        <v>10</v>
      </c>
      <c r="BE46" s="662">
        <v>11</v>
      </c>
      <c r="BF46" s="662">
        <v>12</v>
      </c>
      <c r="BG46" s="662">
        <v>11</v>
      </c>
      <c r="BM46" s="592">
        <f>IF(COUNT(BA46:BL46)=0,"",AVERAGE(BA46:BL46))</f>
        <v>10.4</v>
      </c>
    </row>
    <row r="47" spans="1:65" ht="15.75" thickBot="1">
      <c r="A47" s="496" t="s">
        <v>127</v>
      </c>
      <c r="B47" s="497"/>
      <c r="C47" s="144">
        <f>VLOOKUP(A47,SET_import!$A:$B,2,0)</f>
        <v>14</v>
      </c>
      <c r="D47" s="492"/>
      <c r="E47" s="496" t="s">
        <v>107</v>
      </c>
      <c r="F47" s="497"/>
      <c r="G47" s="144">
        <f>VLOOKUP(E47,SET_import!$A:$B,2,0)</f>
        <v>12</v>
      </c>
      <c r="H47" s="493"/>
      <c r="I47" s="496" t="s">
        <v>116</v>
      </c>
      <c r="J47" s="498"/>
      <c r="K47" s="149">
        <f>VLOOKUP(I47,SET_import!$A:$B,2,0)</f>
        <v>0.02</v>
      </c>
      <c r="L47" s="494"/>
      <c r="M47" s="125"/>
      <c r="AJ47" s="573" t="s">
        <v>2047</v>
      </c>
      <c r="AK47" s="603" t="str">
        <f>IF(COUNT(AK46:AK46)=0,"",AVERAGE(AK46:AK46))</f>
        <v/>
      </c>
      <c r="AL47" s="603" t="str">
        <f t="shared" ref="AL47:AV47" si="31">IF(COUNT(AL46:AL46)=0,"",AVERAGE(AL46:AL46))</f>
        <v/>
      </c>
      <c r="AM47" s="603">
        <f t="shared" si="31"/>
        <v>691.43</v>
      </c>
      <c r="AN47" s="603">
        <f t="shared" si="31"/>
        <v>830.10000000000048</v>
      </c>
      <c r="AO47" s="603">
        <f t="shared" si="31"/>
        <v>894.87999999999977</v>
      </c>
      <c r="AP47" s="603">
        <f t="shared" si="31"/>
        <v>1417.1599999999994</v>
      </c>
      <c r="AQ47" s="603">
        <f t="shared" si="31"/>
        <v>1085.0799999999992</v>
      </c>
      <c r="AR47" s="603" t="str">
        <f t="shared" si="31"/>
        <v/>
      </c>
      <c r="AS47" s="603" t="str">
        <f t="shared" si="31"/>
        <v/>
      </c>
      <c r="AT47" s="603" t="str">
        <f t="shared" si="31"/>
        <v/>
      </c>
      <c r="AU47" s="603" t="str">
        <f t="shared" si="31"/>
        <v/>
      </c>
      <c r="AV47" s="603" t="str">
        <f t="shared" si="31"/>
        <v/>
      </c>
      <c r="AW47" s="604">
        <f>IF(COUNT(AK47:AV47)=0,0,AVERAGE(AK47:AV47))</f>
        <v>983.72999999999979</v>
      </c>
      <c r="AX47" s="605">
        <f>SUM(AX46:AX46)</f>
        <v>4918.6499999999987</v>
      </c>
      <c r="AZ47" s="574" t="s">
        <v>2048</v>
      </c>
      <c r="BA47" s="603" t="str">
        <f>IF(COUNT(BA46:BA46)=0,"",AVERAGE(BA46:BA46))</f>
        <v/>
      </c>
      <c r="BB47" s="603" t="str">
        <f t="shared" ref="BB47:BL47" si="32">IF(COUNT(BB46:BB46)=0,"",AVERAGE(BB46:BB46))</f>
        <v/>
      </c>
      <c r="BC47" s="603">
        <f t="shared" si="32"/>
        <v>8</v>
      </c>
      <c r="BD47" s="603">
        <f t="shared" si="32"/>
        <v>10</v>
      </c>
      <c r="BE47" s="603">
        <f t="shared" si="32"/>
        <v>11</v>
      </c>
      <c r="BF47" s="603">
        <f t="shared" si="32"/>
        <v>12</v>
      </c>
      <c r="BG47" s="603">
        <f t="shared" si="32"/>
        <v>11</v>
      </c>
      <c r="BH47" s="603" t="str">
        <f t="shared" si="32"/>
        <v/>
      </c>
      <c r="BI47" s="603" t="str">
        <f t="shared" si="32"/>
        <v/>
      </c>
      <c r="BJ47" s="603" t="str">
        <f t="shared" si="32"/>
        <v/>
      </c>
      <c r="BK47" s="603" t="str">
        <f t="shared" si="32"/>
        <v/>
      </c>
      <c r="BL47" s="603" t="str">
        <f t="shared" si="32"/>
        <v/>
      </c>
      <c r="BM47" s="604">
        <f>IF(COUNT(BA47:BL47)=0,0,AVERAGE(BA47:BL47))</f>
        <v>10.4</v>
      </c>
    </row>
    <row r="48" spans="1:65" ht="15">
      <c r="A48" s="496"/>
      <c r="B48" s="497"/>
      <c r="C48" s="499"/>
      <c r="D48" s="500"/>
      <c r="E48" s="501"/>
      <c r="F48" s="497"/>
      <c r="G48" s="502"/>
      <c r="H48" s="503"/>
      <c r="I48" s="496" t="s">
        <v>117</v>
      </c>
      <c r="J48" s="498"/>
      <c r="K48" s="148">
        <f>VLOOKUP(I48,SET_import!$A:$B,2,0)</f>
        <v>1.5</v>
      </c>
      <c r="L48" s="494"/>
      <c r="M48" s="125"/>
    </row>
    <row r="49" spans="1:13" ht="15">
      <c r="A49" s="496"/>
      <c r="B49" s="497"/>
      <c r="C49" s="499"/>
      <c r="D49" s="500"/>
      <c r="E49" s="501"/>
      <c r="F49" s="497"/>
      <c r="G49" s="499"/>
      <c r="H49" s="503"/>
      <c r="I49" s="496" t="s">
        <v>118</v>
      </c>
      <c r="J49" s="498"/>
      <c r="K49" s="144">
        <f>VLOOKUP(I49,SET_import!$A:$B,2,0)</f>
        <v>4</v>
      </c>
      <c r="L49" s="494"/>
      <c r="M49" s="125"/>
    </row>
    <row r="50" spans="1:13" ht="15">
      <c r="A50" s="504"/>
      <c r="B50" s="497"/>
      <c r="C50" s="505"/>
      <c r="D50" s="506"/>
      <c r="E50" s="501"/>
      <c r="F50" s="497"/>
      <c r="G50" s="3"/>
      <c r="H50" s="507"/>
      <c r="I50" s="504"/>
      <c r="J50" s="498"/>
      <c r="K50" s="3"/>
      <c r="L50" s="494"/>
      <c r="M50" s="125"/>
    </row>
    <row r="51" spans="1:13" ht="15">
      <c r="A51" s="508" t="s">
        <v>128</v>
      </c>
      <c r="B51" s="497"/>
      <c r="C51" s="146">
        <f>VLOOKUP(A51,SET_import!$A:$B,2,0)</f>
        <v>3</v>
      </c>
      <c r="D51" s="509"/>
      <c r="E51" s="508" t="s">
        <v>108</v>
      </c>
      <c r="F51" s="497"/>
      <c r="G51" s="146">
        <f>VLOOKUP(E51,SET_import!$A:$B,2,0)</f>
        <v>3</v>
      </c>
      <c r="H51" s="510"/>
      <c r="I51" s="508" t="s">
        <v>119</v>
      </c>
      <c r="J51" s="498"/>
      <c r="K51" s="147">
        <f>VLOOKUP(I51,SET_import!$A:$B,2,0)</f>
        <v>5</v>
      </c>
      <c r="L51" s="494"/>
      <c r="M51" s="125"/>
    </row>
    <row r="52" spans="1:13" ht="15">
      <c r="A52" s="508" t="s">
        <v>129</v>
      </c>
      <c r="B52" s="497"/>
      <c r="C52" s="145">
        <f>VLOOKUP(A52,SET_import!$A:$B,2,0)</f>
        <v>1</v>
      </c>
      <c r="D52" s="511"/>
      <c r="E52" s="508" t="s">
        <v>109</v>
      </c>
      <c r="F52" s="512"/>
      <c r="G52" s="145">
        <f>VLOOKUP(E52,SET_import!$A:$B,2,0)</f>
        <v>2</v>
      </c>
      <c r="H52" s="513"/>
      <c r="I52" s="508" t="s">
        <v>120</v>
      </c>
      <c r="J52" s="498"/>
      <c r="K52" s="143">
        <f>VLOOKUP(I52,SET_import!$A:$B,2,0)</f>
        <v>0.01</v>
      </c>
      <c r="L52" s="494"/>
      <c r="M52" s="125"/>
    </row>
    <row r="53" spans="1:13" ht="15">
      <c r="A53" s="508"/>
      <c r="B53" s="514"/>
      <c r="C53" s="515"/>
      <c r="D53" s="509"/>
      <c r="E53" s="501"/>
      <c r="F53" s="514"/>
      <c r="G53" s="516"/>
      <c r="H53" s="510"/>
      <c r="I53" s="508"/>
      <c r="J53" s="517"/>
      <c r="K53" s="516"/>
      <c r="L53" s="494"/>
      <c r="M53" s="125"/>
    </row>
    <row r="54" spans="1:13" ht="15">
      <c r="A54" s="518" t="s">
        <v>130</v>
      </c>
      <c r="B54" s="497"/>
      <c r="C54" s="282">
        <f>VLOOKUP(A54,SET_import!$A:$B,2,0)</f>
        <v>12</v>
      </c>
      <c r="D54" s="519"/>
      <c r="E54" s="518" t="s">
        <v>110</v>
      </c>
      <c r="F54" s="512"/>
      <c r="G54" s="282">
        <f>VLOOKUP(E54,SET_import!$A:$B,2,0)</f>
        <v>7</v>
      </c>
      <c r="H54" s="520"/>
      <c r="I54" s="518" t="s">
        <v>121</v>
      </c>
      <c r="J54" s="498"/>
      <c r="K54" s="287">
        <f>VLOOKUP(I54,SET_import!$A:$B,2,0)</f>
        <v>7</v>
      </c>
      <c r="L54" s="494"/>
      <c r="M54" s="125"/>
    </row>
    <row r="55" spans="1:13" ht="15">
      <c r="A55" s="518" t="s">
        <v>131</v>
      </c>
      <c r="B55" s="497"/>
      <c r="C55" s="283">
        <f>VLOOKUP(A55,SET_import!$A:$B,2,0)</f>
        <v>-1</v>
      </c>
      <c r="D55" s="521"/>
      <c r="E55" s="518" t="s">
        <v>111</v>
      </c>
      <c r="F55" s="512"/>
      <c r="G55" s="283">
        <f>VLOOKUP(E55,SET_import!$A:$B,2,0)</f>
        <v>4</v>
      </c>
      <c r="H55" s="522"/>
      <c r="I55" s="518" t="s">
        <v>122</v>
      </c>
      <c r="J55" s="498"/>
      <c r="K55" s="292">
        <f>VLOOKUP(I55,SET_import!$A:$B,2,0)</f>
        <v>0.02</v>
      </c>
      <c r="L55" s="494"/>
      <c r="M55" s="125"/>
    </row>
    <row r="56" spans="1:13" ht="15">
      <c r="A56" s="518"/>
      <c r="B56" s="497"/>
      <c r="C56" s="523"/>
      <c r="D56" s="521"/>
      <c r="E56" s="518"/>
      <c r="F56" s="512"/>
      <c r="G56" s="523"/>
      <c r="H56" s="522"/>
      <c r="I56" s="518"/>
      <c r="J56" s="498"/>
      <c r="K56" s="524"/>
      <c r="L56" s="494"/>
      <c r="M56" s="125"/>
    </row>
    <row r="57" spans="1:13" ht="15">
      <c r="A57" s="525" t="s">
        <v>132</v>
      </c>
      <c r="B57" s="497"/>
      <c r="C57" s="275">
        <f>VLOOKUP(A57,SET_import!$A:$B,2,0)</f>
        <v>0</v>
      </c>
      <c r="D57" s="521"/>
      <c r="E57" s="525" t="s">
        <v>112</v>
      </c>
      <c r="F57" s="498"/>
      <c r="G57" s="310">
        <f>VLOOKUP(E57,SET_import!$A:$B,2,0)</f>
        <v>10</v>
      </c>
      <c r="H57" s="526"/>
      <c r="I57" s="525" t="s">
        <v>123</v>
      </c>
      <c r="J57" s="498"/>
      <c r="K57" s="313">
        <f>VLOOKUP(I57,SET_import!$A:$B,2,0)</f>
        <v>10</v>
      </c>
      <c r="L57" s="494"/>
      <c r="M57" s="125"/>
    </row>
    <row r="58" spans="1:13" ht="15">
      <c r="A58" s="525" t="s">
        <v>133</v>
      </c>
      <c r="B58" s="497"/>
      <c r="C58" s="235">
        <f>VLOOKUP(A58,SET_import!$A:$B,2,0)</f>
        <v>0</v>
      </c>
      <c r="D58" s="521"/>
      <c r="E58" s="525" t="s">
        <v>113</v>
      </c>
      <c r="F58" s="498"/>
      <c r="G58" s="235">
        <f>VLOOKUP(E58,SET_import!$A:$B,2,0)</f>
        <v>7</v>
      </c>
      <c r="H58" s="526"/>
      <c r="I58" s="525" t="s">
        <v>124</v>
      </c>
      <c r="J58" s="498"/>
      <c r="K58" s="311">
        <f>VLOOKUP(I58,SET_import!$A:$B,2,0)</f>
        <v>0.03</v>
      </c>
      <c r="L58" s="494"/>
      <c r="M58" s="125"/>
    </row>
    <row r="59" spans="1:13" ht="15">
      <c r="A59" s="527"/>
      <c r="B59" s="497"/>
      <c r="C59" s="528"/>
      <c r="D59" s="529"/>
      <c r="E59" s="527"/>
      <c r="F59" s="497"/>
      <c r="G59" s="528"/>
      <c r="H59" s="530"/>
      <c r="I59" s="527"/>
      <c r="J59" s="498"/>
      <c r="K59" s="531"/>
      <c r="L59" s="494"/>
      <c r="M59" s="125"/>
    </row>
    <row r="60" spans="1:13" ht="15">
      <c r="A60" s="125"/>
      <c r="B60" s="125"/>
      <c r="C60" s="125"/>
      <c r="D60" s="532"/>
      <c r="E60" s="496" t="s">
        <v>114</v>
      </c>
      <c r="F60" s="497"/>
      <c r="G60" s="235">
        <f>VLOOKUP(E60,SET_import!$A:$B,2,0)</f>
        <v>13</v>
      </c>
      <c r="H60" s="526"/>
      <c r="I60" s="496" t="s">
        <v>125</v>
      </c>
      <c r="J60" s="498"/>
      <c r="K60" s="256">
        <f>VLOOKUP(I60,SET_import!$A:$B,2,0)</f>
        <v>0</v>
      </c>
      <c r="L60" s="494"/>
      <c r="M60" s="125"/>
    </row>
    <row r="61" spans="1:13" ht="15">
      <c r="A61" s="533" t="s">
        <v>104</v>
      </c>
      <c r="B61" s="125"/>
      <c r="C61" s="390">
        <f>VLOOKUP(A61,SET_import!$A:$B,2,0)</f>
        <v>13</v>
      </c>
      <c r="D61" s="532"/>
      <c r="E61" s="496"/>
      <c r="F61" s="534"/>
      <c r="G61" s="535"/>
      <c r="H61" s="526"/>
      <c r="I61" s="536" t="s">
        <v>126</v>
      </c>
      <c r="J61" s="498"/>
      <c r="K61" s="255">
        <f>VLOOKUP(I61,SET_import!$A:$B,2,0)</f>
        <v>0</v>
      </c>
      <c r="L61" s="494"/>
      <c r="M61" s="125"/>
    </row>
    <row r="62" spans="1:13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494"/>
      <c r="M62" s="125"/>
    </row>
    <row r="63" spans="1:13" ht="16.5">
      <c r="A63" s="537" t="s">
        <v>106</v>
      </c>
      <c r="B63" s="538"/>
      <c r="C63" s="390">
        <f>VLOOKUP(A63,SET_import!$A:$B,2,0)</f>
        <v>1</v>
      </c>
      <c r="D63" s="538"/>
      <c r="E63" s="538"/>
      <c r="F63" s="538"/>
      <c r="G63" s="538"/>
      <c r="H63" s="538"/>
      <c r="I63" s="538"/>
      <c r="J63" s="538"/>
      <c r="K63" s="538"/>
      <c r="L63" s="494"/>
      <c r="M63" s="125"/>
    </row>
    <row r="64" spans="1:13" ht="16.5">
      <c r="A64" s="539"/>
      <c r="B64" s="540"/>
      <c r="C64" s="540"/>
      <c r="D64" s="540"/>
      <c r="E64" s="540"/>
      <c r="F64" s="540"/>
      <c r="G64" s="540"/>
      <c r="H64" s="540"/>
      <c r="I64" s="540"/>
      <c r="J64" s="540"/>
      <c r="K64" s="541"/>
      <c r="L64" s="494"/>
      <c r="M64" s="125"/>
    </row>
    <row r="65" spans="1:13">
      <c r="A65" s="125"/>
      <c r="B65" s="125"/>
      <c r="C65" s="125"/>
      <c r="D65" s="125"/>
      <c r="E65" s="125"/>
      <c r="F65" s="125"/>
      <c r="G65" s="125"/>
      <c r="H65" s="125"/>
      <c r="I65" s="495" t="s">
        <v>142</v>
      </c>
      <c r="J65" s="125"/>
      <c r="K65" s="273">
        <f>VLOOKUP(I65,SET_import!$A:$B,2,0)</f>
        <v>0</v>
      </c>
      <c r="L65" s="494"/>
      <c r="M65" s="125"/>
    </row>
    <row r="66" spans="1:13" ht="15">
      <c r="A66" s="496" t="s">
        <v>154</v>
      </c>
      <c r="B66" s="497"/>
      <c r="C66" s="144">
        <f>VLOOKUP(A66,SET_import!$A:$B,2,0)</f>
        <v>20</v>
      </c>
      <c r="D66" s="492"/>
      <c r="E66" s="496" t="s">
        <v>134</v>
      </c>
      <c r="F66" s="497"/>
      <c r="G66" s="144">
        <f>VLOOKUP(E66,SET_import!$A:$B,2,0)</f>
        <v>16</v>
      </c>
      <c r="H66" s="493"/>
      <c r="I66" s="496" t="s">
        <v>143</v>
      </c>
      <c r="J66" s="498"/>
      <c r="K66" s="149">
        <f>VLOOKUP(I66,SET_import!$A:$B,2,0)</f>
        <v>0.01</v>
      </c>
      <c r="L66" s="494"/>
      <c r="M66" s="125"/>
    </row>
    <row r="67" spans="1:13" ht="15">
      <c r="A67" s="496"/>
      <c r="B67" s="497"/>
      <c r="C67" s="499"/>
      <c r="D67" s="500"/>
      <c r="E67" s="501"/>
      <c r="F67" s="497"/>
      <c r="G67" s="502"/>
      <c r="H67" s="503"/>
      <c r="I67" s="496" t="s">
        <v>144</v>
      </c>
      <c r="J67" s="498"/>
      <c r="K67" s="148">
        <f>VLOOKUP(I67,SET_import!$A:$B,2,0)</f>
        <v>1.5</v>
      </c>
      <c r="L67" s="494"/>
      <c r="M67" s="125"/>
    </row>
    <row r="68" spans="1:13" ht="15">
      <c r="A68" s="496"/>
      <c r="B68" s="497"/>
      <c r="C68" s="499"/>
      <c r="D68" s="500"/>
      <c r="E68" s="501"/>
      <c r="F68" s="497"/>
      <c r="G68" s="499"/>
      <c r="H68" s="503"/>
      <c r="I68" s="496" t="s">
        <v>145</v>
      </c>
      <c r="J68" s="498"/>
      <c r="K68" s="144">
        <f>VLOOKUP(I68,SET_import!$A:$B,2,0)</f>
        <v>3</v>
      </c>
      <c r="L68" s="494"/>
      <c r="M68" s="125"/>
    </row>
    <row r="69" spans="1:13" ht="15">
      <c r="A69" s="504"/>
      <c r="B69" s="497"/>
      <c r="C69" s="505"/>
      <c r="D69" s="506"/>
      <c r="E69" s="501"/>
      <c r="F69" s="497"/>
      <c r="G69" s="3"/>
      <c r="H69" s="507"/>
      <c r="I69" s="504"/>
      <c r="J69" s="498"/>
      <c r="K69" s="3"/>
      <c r="L69" s="494"/>
      <c r="M69" s="125"/>
    </row>
    <row r="70" spans="1:13" ht="15">
      <c r="A70" s="508" t="s">
        <v>155</v>
      </c>
      <c r="B70" s="497"/>
      <c r="C70" s="146">
        <f>VLOOKUP(A70,SET_import!$A:$B,2,0)</f>
        <v>9</v>
      </c>
      <c r="D70" s="509"/>
      <c r="E70" s="508" t="s">
        <v>135</v>
      </c>
      <c r="F70" s="497"/>
      <c r="G70" s="146">
        <f>VLOOKUP(E70,SET_import!$A:$B,2,0)</f>
        <v>9</v>
      </c>
      <c r="H70" s="510"/>
      <c r="I70" s="508" t="s">
        <v>146</v>
      </c>
      <c r="J70" s="498"/>
      <c r="K70" s="147">
        <f>VLOOKUP(I70,SET_import!$A:$B,2,0)</f>
        <v>12</v>
      </c>
      <c r="L70" s="494"/>
      <c r="M70" s="125"/>
    </row>
    <row r="71" spans="1:13" ht="15">
      <c r="A71" s="508" t="s">
        <v>156</v>
      </c>
      <c r="B71" s="497"/>
      <c r="C71" s="145">
        <f>VLOOKUP(A71,SET_import!$A:$B,2,0)</f>
        <v>-1</v>
      </c>
      <c r="D71" s="511"/>
      <c r="E71" s="508" t="s">
        <v>136</v>
      </c>
      <c r="F71" s="512"/>
      <c r="G71" s="145">
        <f>VLOOKUP(E71,SET_import!$A:$B,2,0)</f>
        <v>6</v>
      </c>
      <c r="H71" s="513"/>
      <c r="I71" s="508" t="s">
        <v>147</v>
      </c>
      <c r="J71" s="498"/>
      <c r="K71" s="143">
        <f>VLOOKUP(I71,SET_import!$A:$B,2,0)</f>
        <v>-0.05</v>
      </c>
      <c r="L71" s="494"/>
      <c r="M71" s="125"/>
    </row>
    <row r="72" spans="1:13" ht="15">
      <c r="A72" s="508"/>
      <c r="B72" s="514"/>
      <c r="C72" s="515"/>
      <c r="D72" s="509"/>
      <c r="E72" s="501"/>
      <c r="F72" s="514"/>
      <c r="G72" s="516"/>
      <c r="H72" s="510"/>
      <c r="I72" s="508"/>
      <c r="J72" s="517"/>
      <c r="K72" s="516"/>
      <c r="L72" s="494"/>
      <c r="M72" s="125"/>
    </row>
    <row r="73" spans="1:13" ht="15">
      <c r="A73" s="518" t="s">
        <v>157</v>
      </c>
      <c r="B73" s="497"/>
      <c r="C73" s="282">
        <f>VLOOKUP(A73,SET_import!$A:$B,2,0)</f>
        <v>0</v>
      </c>
      <c r="D73" s="519"/>
      <c r="E73" s="518" t="s">
        <v>137</v>
      </c>
      <c r="F73" s="512"/>
      <c r="G73" s="282">
        <f>VLOOKUP(E73,SET_import!$A:$B,2,0)</f>
        <v>17</v>
      </c>
      <c r="H73" s="520"/>
      <c r="I73" s="518" t="s">
        <v>148</v>
      </c>
      <c r="J73" s="498"/>
      <c r="K73" s="287">
        <f>VLOOKUP(I73,SET_import!$A:$B,2,0)</f>
        <v>0</v>
      </c>
      <c r="L73" s="494"/>
      <c r="M73" s="125"/>
    </row>
    <row r="74" spans="1:13" ht="15">
      <c r="A74" s="518" t="s">
        <v>158</v>
      </c>
      <c r="B74" s="497"/>
      <c r="C74" s="283">
        <f>VLOOKUP(A74,SET_import!$A:$B,2,0)</f>
        <v>0</v>
      </c>
      <c r="D74" s="521"/>
      <c r="E74" s="518" t="s">
        <v>138</v>
      </c>
      <c r="F74" s="512"/>
      <c r="G74" s="283">
        <f>VLOOKUP(E74,SET_import!$A:$B,2,0)</f>
        <v>0</v>
      </c>
      <c r="H74" s="522"/>
      <c r="I74" s="518" t="s">
        <v>149</v>
      </c>
      <c r="J74" s="498"/>
      <c r="K74" s="292">
        <f>VLOOKUP(I74,SET_import!$A:$B,2,0)</f>
        <v>0</v>
      </c>
      <c r="L74" s="494"/>
      <c r="M74" s="125"/>
    </row>
    <row r="75" spans="1:13" ht="15">
      <c r="A75" s="518"/>
      <c r="B75" s="497"/>
      <c r="C75" s="523"/>
      <c r="D75" s="521"/>
      <c r="E75" s="518"/>
      <c r="F75" s="512"/>
      <c r="G75" s="523"/>
      <c r="H75" s="522"/>
      <c r="I75" s="518"/>
      <c r="J75" s="498"/>
      <c r="K75" s="524"/>
      <c r="L75" s="494"/>
      <c r="M75" s="125"/>
    </row>
    <row r="76" spans="1:13" ht="15">
      <c r="A76" s="525" t="s">
        <v>159</v>
      </c>
      <c r="B76" s="497"/>
      <c r="C76" s="275">
        <f>VLOOKUP(A76,SET_import!$A:$B,2,0)</f>
        <v>16</v>
      </c>
      <c r="D76" s="521"/>
      <c r="E76" s="525" t="s">
        <v>139</v>
      </c>
      <c r="F76" s="498"/>
      <c r="G76" s="310">
        <f>VLOOKUP(E76,SET_import!$A:$B,2,0)</f>
        <v>0</v>
      </c>
      <c r="H76" s="526"/>
      <c r="I76" s="525" t="s">
        <v>150</v>
      </c>
      <c r="J76" s="498"/>
      <c r="K76" s="313">
        <f>VLOOKUP(I76,SET_import!$A:$B,2,0)</f>
        <v>0</v>
      </c>
      <c r="L76" s="494"/>
      <c r="M76" s="125"/>
    </row>
    <row r="77" spans="1:13" ht="15">
      <c r="A77" s="525" t="s">
        <v>160</v>
      </c>
      <c r="B77" s="497"/>
      <c r="C77" s="235">
        <f>VLOOKUP(A77,SET_import!$A:$B,2,0)</f>
        <v>10</v>
      </c>
      <c r="D77" s="521"/>
      <c r="E77" s="525" t="s">
        <v>140</v>
      </c>
      <c r="F77" s="498"/>
      <c r="G77" s="235">
        <f>VLOOKUP(E77,SET_import!$A:$B,2,0)</f>
        <v>0</v>
      </c>
      <c r="H77" s="526"/>
      <c r="I77" s="525" t="s">
        <v>151</v>
      </c>
      <c r="J77" s="498"/>
      <c r="K77" s="311">
        <f>VLOOKUP(I77,SET_import!$A:$B,2,0)</f>
        <v>0</v>
      </c>
      <c r="L77" s="494"/>
      <c r="M77" s="125"/>
    </row>
    <row r="78" spans="1:13" ht="15">
      <c r="A78" s="527"/>
      <c r="B78" s="497"/>
      <c r="C78" s="528"/>
      <c r="D78" s="529"/>
      <c r="E78" s="527"/>
      <c r="F78" s="497"/>
      <c r="G78" s="528"/>
      <c r="H78" s="530"/>
      <c r="I78" s="527"/>
      <c r="J78" s="498"/>
      <c r="K78" s="531"/>
      <c r="L78" s="494"/>
      <c r="M78" s="125"/>
    </row>
    <row r="79" spans="1:13" ht="15">
      <c r="A79" s="125"/>
      <c r="B79" s="125"/>
      <c r="C79" s="125"/>
      <c r="D79" s="532"/>
      <c r="E79" s="496" t="s">
        <v>141</v>
      </c>
      <c r="F79" s="497"/>
      <c r="G79" s="235">
        <f>VLOOKUP(E79,SET_import!$A:$B,2,0)</f>
        <v>0</v>
      </c>
      <c r="H79" s="526"/>
      <c r="I79" s="496" t="s">
        <v>152</v>
      </c>
      <c r="J79" s="498"/>
      <c r="K79" s="256">
        <f>VLOOKUP(I79,SET_import!$A:$B,2,0)</f>
        <v>0</v>
      </c>
      <c r="L79" s="494"/>
      <c r="M79" s="125"/>
    </row>
    <row r="80" spans="1:13" ht="15">
      <c r="A80" s="533" t="s">
        <v>105</v>
      </c>
      <c r="B80" s="125"/>
      <c r="C80" s="390">
        <f>VLOOKUP(A80,SET_import!$A:$B,2,0)</f>
        <v>17</v>
      </c>
      <c r="D80" s="532"/>
      <c r="E80" s="496"/>
      <c r="F80" s="534"/>
      <c r="G80" s="535"/>
      <c r="H80" s="526"/>
      <c r="I80" s="536" t="s">
        <v>153</v>
      </c>
      <c r="J80" s="498"/>
      <c r="K80" s="255">
        <f>VLOOKUP(I80,SET_import!$A:$B,2,0)</f>
        <v>0</v>
      </c>
      <c r="L80" s="494"/>
      <c r="M80" s="125"/>
    </row>
    <row r="81" spans="1:13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31">
    <mergeCell ref="BM44:BM45"/>
    <mergeCell ref="AK44:AV44"/>
    <mergeCell ref="BA44:BL44"/>
    <mergeCell ref="AJ44:AJ45"/>
    <mergeCell ref="AZ44:AZ45"/>
    <mergeCell ref="AX44:AX45"/>
    <mergeCell ref="AW44:AW45"/>
    <mergeCell ref="M15:U16"/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Y18:AZ18"/>
    <mergeCell ref="BA18:BC18"/>
    <mergeCell ref="BD18:BE18"/>
    <mergeCell ref="BF18:BH18"/>
    <mergeCell ref="BI18:BJ18"/>
  </mergeCells>
  <phoneticPr fontId="7" type="noConversion"/>
  <pageMargins left="0.2" right="0.12" top="0.4" bottom="0.34" header="0.3" footer="0.23"/>
  <pageSetup paperSize="9" scale="53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1"/>
  <dimension ref="A1:M33"/>
  <sheetViews>
    <sheetView workbookViewId="0">
      <selection activeCell="H44" sqref="H44"/>
    </sheetView>
  </sheetViews>
  <sheetFormatPr defaultRowHeight="12.75"/>
  <cols>
    <col min="1" max="1" width="37.7109375" style="577" customWidth="1"/>
    <col min="2" max="2" width="9" style="577" customWidth="1"/>
    <col min="3" max="3" width="8.7109375" style="577" customWidth="1"/>
    <col min="4" max="16384" width="9.140625" style="577"/>
  </cols>
  <sheetData>
    <row r="1" spans="1:13">
      <c r="A1" s="613" t="s">
        <v>2095</v>
      </c>
    </row>
    <row r="2" spans="1:13" ht="4.9000000000000004" customHeight="1">
      <c r="A2" s="613"/>
    </row>
    <row r="3" spans="1:13">
      <c r="A3" s="628" t="str">
        <f>"Сет (в модели) "&amp;'Сводная МОДЕЛЬ 1x1'!$M$15</f>
        <v>Сет (в модели) EA - Setka v1.43 - 13_EURJPY_mt_11_5500.set</v>
      </c>
    </row>
    <row r="4" spans="1:13" ht="13.5" thickBot="1"/>
    <row r="5" spans="1:13">
      <c r="A5" s="614" t="str">
        <f>"Количество колен в сетке (из max "&amp;L5&amp;")"</f>
        <v>Количество колен в сетке (из max 10)</v>
      </c>
      <c r="B5" s="726">
        <f>D5-1</f>
        <v>5</v>
      </c>
      <c r="C5" s="727"/>
      <c r="D5" s="726">
        <f>F5-1</f>
        <v>6</v>
      </c>
      <c r="E5" s="727"/>
      <c r="F5" s="726">
        <f>H5-1</f>
        <v>7</v>
      </c>
      <c r="G5" s="727"/>
      <c r="H5" s="726">
        <f>J5-1</f>
        <v>8</v>
      </c>
      <c r="I5" s="727"/>
      <c r="J5" s="728">
        <f>L5-1</f>
        <v>9</v>
      </c>
      <c r="K5" s="729"/>
      <c r="L5" s="730">
        <v>10</v>
      </c>
      <c r="M5" s="731"/>
    </row>
    <row r="6" spans="1:13" ht="13.5" thickBot="1">
      <c r="A6" s="615" t="s">
        <v>2090</v>
      </c>
      <c r="B6" s="724">
        <f>VLOOKUP($B$5,'Сводная МОДЕЛЬ 1x1'!$A$20:$AC$39,7,FALSE)</f>
        <v>60</v>
      </c>
      <c r="C6" s="725">
        <v>203</v>
      </c>
      <c r="D6" s="724">
        <f>VLOOKUP($D$5,'Сводная МОДЕЛЬ 1x1'!$A$20:$AC$39,7,FALSE)</f>
        <v>80</v>
      </c>
      <c r="E6" s="725">
        <v>203</v>
      </c>
      <c r="F6" s="724">
        <f>VLOOKUP($F$5,'Сводная МОДЕЛЬ 1x1'!$A$20:$AC$39,7,FALSE)</f>
        <v>104</v>
      </c>
      <c r="G6" s="725">
        <v>203</v>
      </c>
      <c r="H6" s="724">
        <f>VLOOKUP($H$5,'Сводная МОДЕЛЬ 1x1'!$A$20:$AC$39,7,FALSE)</f>
        <v>132</v>
      </c>
      <c r="I6" s="725">
        <v>203</v>
      </c>
      <c r="J6" s="724">
        <f>VLOOKUP($J$5,'Сводная МОДЕЛЬ 1x1'!$A$20:$AC$39,7,FALSE)</f>
        <v>164</v>
      </c>
      <c r="K6" s="725">
        <v>203</v>
      </c>
      <c r="L6" s="724">
        <f>VLOOKUP($L$5,'Сводная МОДЕЛЬ 1x1'!$A$20:$AC$39,7,FALSE)</f>
        <v>203</v>
      </c>
      <c r="M6" s="725">
        <v>203</v>
      </c>
    </row>
    <row r="7" spans="1:13" ht="13.15" customHeight="1">
      <c r="A7" s="718" t="s">
        <v>2096</v>
      </c>
      <c r="B7" s="720" t="str">
        <f>"от "&amp;B5&amp;"-го (AB)"</f>
        <v>от 5-го (AB)</v>
      </c>
      <c r="C7" s="722" t="s">
        <v>2091</v>
      </c>
      <c r="D7" s="716" t="str">
        <f>"от "&amp;D5&amp;"-го колена"</f>
        <v>от 6-го колена</v>
      </c>
      <c r="E7" s="714" t="s">
        <v>2092</v>
      </c>
      <c r="F7" s="716" t="str">
        <f>"от "&amp;F5&amp;"-го колена"</f>
        <v>от 7-го колена</v>
      </c>
      <c r="G7" s="714" t="s">
        <v>2093</v>
      </c>
      <c r="H7" s="716" t="str">
        <f>"от "&amp;H5&amp;"-го колена"</f>
        <v>от 8-го колена</v>
      </c>
      <c r="I7" s="714" t="s">
        <v>2093</v>
      </c>
      <c r="J7" s="716" t="str">
        <f>"от "&amp;J5&amp;"-го колена"</f>
        <v>от 9-го колена</v>
      </c>
      <c r="K7" s="714" t="s">
        <v>2093</v>
      </c>
      <c r="L7" s="716" t="str">
        <f>"от "&amp;L5&amp;"-го колена"</f>
        <v>от 10-го колена</v>
      </c>
      <c r="M7" s="714" t="s">
        <v>2093</v>
      </c>
    </row>
    <row r="8" spans="1:13">
      <c r="A8" s="719"/>
      <c r="B8" s="721"/>
      <c r="C8" s="723"/>
      <c r="D8" s="717"/>
      <c r="E8" s="715"/>
      <c r="F8" s="717"/>
      <c r="G8" s="715"/>
      <c r="H8" s="717"/>
      <c r="I8" s="715"/>
      <c r="J8" s="717"/>
      <c r="K8" s="715"/>
      <c r="L8" s="717"/>
      <c r="M8" s="715"/>
    </row>
    <row r="9" spans="1:13" ht="13.5" thickBot="1">
      <c r="A9" s="616" t="s">
        <v>2094</v>
      </c>
      <c r="B9" s="617"/>
      <c r="C9" s="618"/>
      <c r="D9" s="617"/>
      <c r="E9" s="618"/>
      <c r="F9" s="617"/>
      <c r="G9" s="618"/>
      <c r="H9" s="617"/>
      <c r="I9" s="618"/>
      <c r="J9" s="617"/>
      <c r="K9" s="618"/>
      <c r="L9" s="617"/>
      <c r="M9" s="618"/>
    </row>
    <row r="10" spans="1:13">
      <c r="A10" s="619">
        <f>'Сводная МОДЕЛЬ 1x1'!$O$10*0.1</f>
        <v>550</v>
      </c>
      <c r="B10" s="620">
        <f>IF($A10&gt;=VLOOKUP(B$5,'Сводная МОДЕЛЬ 1x1'!$A$20:$AC$39,24,FALSE),IF(AND(VLOOKUP(B$5,'Сводная МОДЕЛЬ 1x1'!$A$20:$AC$39,24,FALSE)&gt;0,'Сводная МОДЕЛЬ 1x1'!$O$4&gt;0),($A10-VLOOKUP(B$5,'Сводная МОДЕЛЬ 1x1'!$A$20:$AC$39,16,FALSE)-VLOOKUP(B$5,'Сводная МОДЕЛЬ 1x1'!$A$20:$AC$39,23,FALSE)*'Сводная МОДЕЛЬ 1x1'!$O$8)/VLOOKUP(B$5,'Сводная МОДЕЛЬ 1x1'!$A$20:$AC$39,15,FALSE),"-"),"-")</f>
        <v>406.32047244094491</v>
      </c>
      <c r="C10" s="621">
        <f>IF(B10&lt;&gt;"-",B10+VLOOKUP($B$5,'Сводная МОДЕЛЬ 1x1'!$A$20:$AC$39,7,FALSE),"-")</f>
        <v>466.32047244094491</v>
      </c>
      <c r="D10" s="620">
        <f>IF($A10&gt;=VLOOKUP(D$5,'Сводная МОДЕЛЬ 1x1'!$A$20:$AC$39,24,FALSE),IF(AND(VLOOKUP(D$5,'Сводная МОДЕЛЬ 1x1'!$A$20:$AC$39,24,FALSE)&gt;0,'Сводная МОДЕЛЬ 1x1'!$O$4&gt;0),($A10-VLOOKUP(D$5,'Сводная МОДЕЛЬ 1x1'!$A$20:$AC$39,16,FALSE)-VLOOKUP(D$5,'Сводная МОДЕЛЬ 1x1'!$A$20:$AC$39,23,FALSE)*'Сводная МОДЕЛЬ 1x1'!$O$8)/VLOOKUP(D$5,'Сводная МОДЕЛЬ 1x1'!$A$20:$AC$39,15,FALSE),"-"),"-")</f>
        <v>268.64230769230767</v>
      </c>
      <c r="E10" s="621">
        <f>IF(D10&lt;&gt;"-",D10+VLOOKUP($D$5,'Сводная МОДЕЛЬ 1x1'!$A$20:$AC$39,7,FALSE),"-")</f>
        <v>348.64230769230767</v>
      </c>
      <c r="F10" s="620">
        <f>IF($A10&gt;=VLOOKUP(F$5,'Сводная МОДЕЛЬ 1x1'!$A$20:$AC$39,24,FALSE),IF(AND(VLOOKUP(F$5,'Сводная МОДЕЛЬ 1x1'!$A$20:$AC$39,24,FALSE)&gt;0,'Сводная МОДЕЛЬ 1x1'!$O$4&gt;0),($A10-VLOOKUP(F$5,'Сводная МОДЕЛЬ 1x1'!$A$20:$AC$39,16,FALSE)-VLOOKUP(F$5,'Сводная МОДЕЛЬ 1x1'!$A$20:$AC$39,23,FALSE)*'Сводная МОДЕЛЬ 1x1'!$O$8)/VLOOKUP(F$5,'Сводная МОДЕЛЬ 1x1'!$A$20:$AC$39,15,FALSE),"-"),"-")</f>
        <v>157.00354609929079</v>
      </c>
      <c r="G10" s="621">
        <f>IF(F10&lt;&gt;"-",F10+VLOOKUP($F$5,'Сводная МОДЕЛЬ 1x1'!$A$20:$AC$39,7,FALSE),"-")</f>
        <v>261.00354609929082</v>
      </c>
      <c r="H10" s="620">
        <f>IF($A10&gt;=VLOOKUP(H$5,'Сводная МОДЕЛЬ 1x1'!$A$20:$AC$39,24,FALSE),IF(AND(VLOOKUP(H$5,'Сводная МОДЕЛЬ 1x1'!$A$20:$AC$39,24,FALSE)&gt;0,'Сводная МОДЕЛЬ 1x1'!$O$4&gt;0),($A10-VLOOKUP(H$5,'Сводная МОДЕЛЬ 1x1'!$A$20:$AC$39,16,FALSE)-VLOOKUP(H$5,'Сводная МОДЕЛЬ 1x1'!$A$20:$AC$39,23,FALSE)*'Сводная МОДЕЛЬ 1x1'!$O$8)/VLOOKUP(H$5,'Сводная МОДЕЛЬ 1x1'!$A$20:$AC$39,15,FALSE),"-"),"-")</f>
        <v>84.078504672897196</v>
      </c>
      <c r="I10" s="621">
        <f>IF(H10&lt;&gt;"-",H10+VLOOKUP($H$5,'Сводная МОДЕЛЬ 1x1'!$A$20:$AC$39,7,FALSE),"-")</f>
        <v>216.0785046728972</v>
      </c>
      <c r="J10" s="620">
        <f>IF($A10&gt;=VLOOKUP(J$5,'Сводная МОДЕЛЬ 1x1'!$A$20:$AC$39,24,FALSE),IF(AND(VLOOKUP(J$5,'Сводная МОДЕЛЬ 1x1'!$A$20:$AC$39,24,FALSE)&gt;0,'Сводная МОДЕЛЬ 1x1'!$O$4&gt;0),($A10-VLOOKUP(J$5,'Сводная МОДЕЛЬ 1x1'!$A$20:$AC$39,16,FALSE)-VLOOKUP(J$5,'Сводная МОДЕЛЬ 1x1'!$A$20:$AC$39,23,FALSE)*'Сводная МОДЕЛЬ 1x1'!$O$8)/VLOOKUP(J$5,'Сводная МОДЕЛЬ 1x1'!$A$20:$AC$39,15,FALSE),"-"),"-")</f>
        <v>32.65542168674699</v>
      </c>
      <c r="K10" s="621">
        <f>IF(J10&lt;&gt;"-",J10+VLOOKUP($J$5,'Сводная МОДЕЛЬ 1x1'!$A$20:$AC$39,7,FALSE),"-")</f>
        <v>196.65542168674699</v>
      </c>
      <c r="L10" s="620" t="str">
        <f>IF($A10&gt;=VLOOKUP(L$5,'Сводная МОДЕЛЬ 1x1'!$A$20:$AC$39,24,FALSE),IF(AND(VLOOKUP(L$5,'Сводная МОДЕЛЬ 1x1'!$A$20:$AC$39,24,FALSE)&gt;0,'Сводная МОДЕЛЬ 1x1'!$O$4&gt;0),($A10-VLOOKUP(L$5,'Сводная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0" s="621" t="str">
        <f>IF(L10&lt;&gt;"-",L10+VLOOKUP($L$5,'Сводная МОДЕЛЬ 1x1'!$A$20:$AC$39,7,FALSE),"-")</f>
        <v>-</v>
      </c>
    </row>
    <row r="11" spans="1:13">
      <c r="A11" s="622">
        <f>'Сводная МОДЕЛЬ 1x1'!$O$10*0.15</f>
        <v>825</v>
      </c>
      <c r="B11" s="623">
        <f>IF($A11&gt;=VLOOKUP(B$5,'Сводная МОДЕЛЬ 1x1'!$A$20:$AC$39,24,FALSE),IF(AND(VLOOKUP(B$5,'Сводная МОДЕЛЬ 1x1'!$A$20:$AC$39,24,FALSE)&gt;0,'Сводная МОДЕЛЬ 1x1'!$O$4&gt;0),($A11-VLOOKUP(B$5,'Сводная МОДЕЛЬ 1x1'!$A$20:$AC$39,16,FALSE)-VLOOKUP(B$5,'Сводная МОДЕЛЬ 1x1'!$A$20:$AC$39,23,FALSE)*'Сводная МОДЕЛЬ 1x1'!$O$8)/VLOOKUP(B$5,'Сводная МОДЕЛЬ 1x1'!$A$20:$AC$39,15,FALSE),"-"),"-")</f>
        <v>622.8559055118111</v>
      </c>
      <c r="C11" s="624">
        <f>IF(B11&lt;&gt;"-",B11+VLOOKUP($B$5,'Сводная МОДЕЛЬ 1x1'!$A$20:$AC$39,7,FALSE),"-")</f>
        <v>682.8559055118111</v>
      </c>
      <c r="D11" s="623">
        <f>IF($A11&gt;=VLOOKUP(D$5,'Сводная МОДЕЛЬ 1x1'!$A$20:$AC$39,24,FALSE),IF(AND(VLOOKUP(D$5,'Сводная МОДЕЛЬ 1x1'!$A$20:$AC$39,24,FALSE)&gt;0,'Сводная МОДЕЛЬ 1x1'!$O$4&gt;0),($A11-VLOOKUP(D$5,'Сводная МОДЕЛЬ 1x1'!$A$20:$AC$39,16,FALSE)-VLOOKUP(D$5,'Сводная МОДЕЛЬ 1x1'!$A$20:$AC$39,23,FALSE)*'Сводная МОДЕЛЬ 1x1'!$O$8)/VLOOKUP(D$5,'Сводная МОДЕЛЬ 1x1'!$A$20:$AC$39,15,FALSE),"-"),"-")</f>
        <v>419.74120879120875</v>
      </c>
      <c r="E11" s="624">
        <f>IF(D11&lt;&gt;"-",D11+VLOOKUP($D$5,'Сводная МОДЕЛЬ 1x1'!$A$20:$AC$39,7,FALSE),"-")</f>
        <v>499.74120879120875</v>
      </c>
      <c r="F11" s="623">
        <f>IF($A11&gt;=VLOOKUP(F$5,'Сводная МОДЕЛЬ 1x1'!$A$20:$AC$39,24,FALSE),IF(AND(VLOOKUP(F$5,'Сводная МОДЕЛЬ 1x1'!$A$20:$AC$39,24,FALSE)&gt;0,'Сводная МОДЕЛЬ 1x1'!$O$4&gt;0),($A11-VLOOKUP(F$5,'Сводная МОДЕЛЬ 1x1'!$A$20:$AC$39,16,FALSE)-VLOOKUP(F$5,'Сводная МОДЕЛЬ 1x1'!$A$20:$AC$39,23,FALSE)*'Сводная МОДЕЛЬ 1x1'!$O$8)/VLOOKUP(F$5,'Сводная МОДЕЛЬ 1x1'!$A$20:$AC$39,15,FALSE),"-"),"-")</f>
        <v>254.52127659574469</v>
      </c>
      <c r="G11" s="624">
        <f>IF(F11&lt;&gt;"-",F11+VLOOKUP($F$5,'Сводная МОДЕЛЬ 1x1'!$A$20:$AC$39,7,FALSE),"-")</f>
        <v>358.52127659574467</v>
      </c>
      <c r="H11" s="623">
        <f>IF($A11&gt;=VLOOKUP(H$5,'Сводная МОДЕЛЬ 1x1'!$A$20:$AC$39,24,FALSE),IF(AND(VLOOKUP(H$5,'Сводная МОДЕЛЬ 1x1'!$A$20:$AC$39,24,FALSE)&gt;0,'Сводная МОДЕЛЬ 1x1'!$O$4&gt;0),($A11-VLOOKUP(H$5,'Сводная МОДЕЛЬ 1x1'!$A$20:$AC$39,16,FALSE)-VLOOKUP(H$5,'Сводная МОДЕЛЬ 1x1'!$A$20:$AC$39,23,FALSE)*'Сводная МОДЕЛЬ 1x1'!$O$8)/VLOOKUP(H$5,'Сводная МОДЕЛЬ 1x1'!$A$20:$AC$39,15,FALSE),"-"),"-")</f>
        <v>148.33084112149533</v>
      </c>
      <c r="I11" s="624">
        <f>IF(H11&lt;&gt;"-",H11+VLOOKUP($H$5,'Сводная МОДЕЛЬ 1x1'!$A$20:$AC$39,7,FALSE),"-")</f>
        <v>280.33084112149533</v>
      </c>
      <c r="J11" s="623">
        <f>IF($A11&gt;=VLOOKUP(J$5,'Сводная МОДЕЛЬ 1x1'!$A$20:$AC$39,24,FALSE),IF(AND(VLOOKUP(J$5,'Сводная МОДЕЛЬ 1x1'!$A$20:$AC$39,24,FALSE)&gt;0,'Сводная МОДЕЛЬ 1x1'!$O$4&gt;0),($A11-VLOOKUP(J$5,'Сводная МОДЕЛЬ 1x1'!$A$20:$AC$39,16,FALSE)-VLOOKUP(J$5,'Сводная МОДЕЛЬ 1x1'!$A$20:$AC$39,23,FALSE)*'Сводная МОДЕЛЬ 1x1'!$O$8)/VLOOKUP(J$5,'Сводная МОДЕЛЬ 1x1'!$A$20:$AC$39,15,FALSE),"-"),"-")</f>
        <v>74.071084337349404</v>
      </c>
      <c r="K11" s="624">
        <f>IF(J11&lt;&gt;"-",J11+VLOOKUP($J$5,'Сводная МОДЕЛЬ 1x1'!$A$20:$AC$39,7,FALSE),"-")</f>
        <v>238.07108433734942</v>
      </c>
      <c r="L11" s="623" t="str">
        <f>IF($A11&gt;=VLOOKUP(L$5,'Сводная МОДЕЛЬ 1x1'!$A$20:$AC$39,24,FALSE),IF(AND(VLOOKUP(L$5,'Сводная МОДЕЛЬ 1x1'!$A$20:$AC$39,24,FALSE)&gt;0,'Сводная МОДЕЛЬ 1x1'!$O$4&gt;0),($A11-VLOOKUP(L$5,'Сводная МОДЕЛЬ 1x1'!$A$20:$AC$39,16,FALSE)-VLOOKUP(L$5,'Сводная МОДЕЛЬ 1x1'!$A$20:$AC$39,23,FALSE)*'Сводная МОДЕЛЬ 1x1'!$O$8)/VLOOKUP(L$5,'Сводная МОДЕЛЬ 1x1'!$A$20:$AC$39,15,FALSE),"-"),"-")</f>
        <v>-</v>
      </c>
      <c r="M11" s="624" t="str">
        <f>IF(L11&lt;&gt;"-",L11+VLOOKUP($L$5,'Сводная МОДЕЛЬ 1x1'!$A$20:$AC$39,7,FALSE),"-")</f>
        <v>-</v>
      </c>
    </row>
    <row r="12" spans="1:13">
      <c r="A12" s="622">
        <f>'Сводная МОДЕЛЬ 1x1'!$O$10*0.2</f>
        <v>1100</v>
      </c>
      <c r="B12" s="623">
        <f>IF($A12&gt;=VLOOKUP(B$5,'Сводная МОДЕЛЬ 1x1'!$A$20:$AC$39,24,FALSE),IF(AND(VLOOKUP(B$5,'Сводная МОДЕЛЬ 1x1'!$A$20:$AC$39,24,FALSE)&gt;0,'Сводная МОДЕЛЬ 1x1'!$O$4&gt;0),($A12-VLOOKUP(B$5,'Сводная МОДЕЛЬ 1x1'!$A$20:$AC$39,16,FALSE)-VLOOKUP(B$5,'Сводная МОДЕЛЬ 1x1'!$A$20:$AC$39,23,FALSE)*'Сводная МОДЕЛЬ 1x1'!$O$8)/VLOOKUP(B$5,'Сводная МОДЕЛЬ 1x1'!$A$20:$AC$39,15,FALSE),"-"),"-")</f>
        <v>839.39133858267724</v>
      </c>
      <c r="C12" s="624">
        <f>IF(B12&lt;&gt;"-",B12+VLOOKUP($B$5,'Сводная МОДЕЛЬ 1x1'!$A$20:$AC$39,7,FALSE),"-")</f>
        <v>899.39133858267724</v>
      </c>
      <c r="D12" s="623">
        <f>IF($A12&gt;=VLOOKUP(D$5,'Сводная МОДЕЛЬ 1x1'!$A$20:$AC$39,24,FALSE),IF(AND(VLOOKUP(D$5,'Сводная МОДЕЛЬ 1x1'!$A$20:$AC$39,24,FALSE)&gt;0,'Сводная МОДЕЛЬ 1x1'!$O$4&gt;0),($A12-VLOOKUP(D$5,'Сводная МОДЕЛЬ 1x1'!$A$20:$AC$39,16,FALSE)-VLOOKUP(D$5,'Сводная МОДЕЛЬ 1x1'!$A$20:$AC$39,23,FALSE)*'Сводная МОДЕЛЬ 1x1'!$O$8)/VLOOKUP(D$5,'Сводная МОДЕЛЬ 1x1'!$A$20:$AC$39,15,FALSE),"-"),"-")</f>
        <v>570.84010989010994</v>
      </c>
      <c r="E12" s="624">
        <f>IF(D12&lt;&gt;"-",D12+VLOOKUP($D$5,'Сводная МОДЕЛЬ 1x1'!$A$20:$AC$39,7,FALSE),"-")</f>
        <v>650.84010989010994</v>
      </c>
      <c r="F12" s="623">
        <f>IF($A12&gt;=VLOOKUP(F$5,'Сводная МОДЕЛЬ 1x1'!$A$20:$AC$39,24,FALSE),IF(AND(VLOOKUP(F$5,'Сводная МОДЕЛЬ 1x1'!$A$20:$AC$39,24,FALSE)&gt;0,'Сводная МОДЕЛЬ 1x1'!$O$4&gt;0),($A12-VLOOKUP(F$5,'Сводная МОДЕЛЬ 1x1'!$A$20:$AC$39,16,FALSE)-VLOOKUP(F$5,'Сводная МОДЕЛЬ 1x1'!$A$20:$AC$39,23,FALSE)*'Сводная МОДЕЛЬ 1x1'!$O$8)/VLOOKUP(F$5,'Сводная МОДЕЛЬ 1x1'!$A$20:$AC$39,15,FALSE),"-"),"-")</f>
        <v>352.03900709219857</v>
      </c>
      <c r="G12" s="624">
        <f>IF(F12&lt;&gt;"-",F12+VLOOKUP($F$5,'Сводная МОДЕЛЬ 1x1'!$A$20:$AC$39,7,FALSE),"-")</f>
        <v>456.03900709219857</v>
      </c>
      <c r="H12" s="623">
        <f>IF($A12&gt;=VLOOKUP(H$5,'Сводная МОДЕЛЬ 1x1'!$A$20:$AC$39,24,FALSE),IF(AND(VLOOKUP(H$5,'Сводная МОДЕЛЬ 1x1'!$A$20:$AC$39,24,FALSE)&gt;0,'Сводная МОДЕЛЬ 1x1'!$O$4&gt;0),($A12-VLOOKUP(H$5,'Сводная МОДЕЛЬ 1x1'!$A$20:$AC$39,16,FALSE)-VLOOKUP(H$5,'Сводная МОДЕЛЬ 1x1'!$A$20:$AC$39,23,FALSE)*'Сводная МОДЕЛЬ 1x1'!$O$8)/VLOOKUP(H$5,'Сводная МОДЕЛЬ 1x1'!$A$20:$AC$39,15,FALSE),"-"),"-")</f>
        <v>212.58317757009345</v>
      </c>
      <c r="I12" s="624">
        <f>IF(H12&lt;&gt;"-",H12+VLOOKUP($H$5,'Сводная МОДЕЛЬ 1x1'!$A$20:$AC$39,7,FALSE),"-")</f>
        <v>344.58317757009343</v>
      </c>
      <c r="J12" s="623">
        <f>IF($A12&gt;=VLOOKUP(J$5,'Сводная МОДЕЛЬ 1x1'!$A$20:$AC$39,24,FALSE),IF(AND(VLOOKUP(J$5,'Сводная МОДЕЛЬ 1x1'!$A$20:$AC$39,24,FALSE)&gt;0,'Сводная МОДЕЛЬ 1x1'!$O$4&gt;0),($A12-VLOOKUP(J$5,'Сводная МОДЕЛЬ 1x1'!$A$20:$AC$39,16,FALSE)-VLOOKUP(J$5,'Сводная МОДЕЛЬ 1x1'!$A$20:$AC$39,23,FALSE)*'Сводная МОДЕЛЬ 1x1'!$O$8)/VLOOKUP(J$5,'Сводная МОДЕЛЬ 1x1'!$A$20:$AC$39,15,FALSE),"-"),"-")</f>
        <v>115.48674698795182</v>
      </c>
      <c r="K12" s="624">
        <f>IF(J12&lt;&gt;"-",J12+VLOOKUP($J$5,'Сводная МОДЕЛЬ 1x1'!$A$20:$AC$39,7,FALSE),"-")</f>
        <v>279.48674698795185</v>
      </c>
      <c r="L12" s="623">
        <f>IF($A12&gt;=VLOOKUP(L$5,'Сводная МОДЕЛЬ 1x1'!$A$20:$AC$39,24,FALSE),IF(AND(VLOOKUP(L$5,'Сводная МОДЕЛЬ 1x1'!$A$20:$AC$39,24,FALSE)&gt;0,'Сводная МОДЕЛЬ 1x1'!$O$4&gt;0),($A12-VLOOKUP(L$5,'Сводная МОДЕЛЬ 1x1'!$A$20:$AC$39,16,FALSE)-VLOOKUP(L$5,'Сводная МОДЕЛЬ 1x1'!$A$20:$AC$39,23,FALSE)*'Сводная МОДЕЛЬ 1x1'!$O$8)/VLOOKUP(L$5,'Сводная МОДЕЛЬ 1x1'!$A$20:$AC$39,15,FALSE),"-"),"-")</f>
        <v>47.548042024832853</v>
      </c>
      <c r="M12" s="624">
        <f>IF(L12&lt;&gt;"-",L12+VLOOKUP($L$5,'Сводная МОДЕЛЬ 1x1'!$A$20:$AC$39,7,FALSE),"-")</f>
        <v>250.54804202483285</v>
      </c>
    </row>
    <row r="13" spans="1:13">
      <c r="A13" s="622">
        <f>'Сводная МОДЕЛЬ 1x1'!$O$10*0.25</f>
        <v>1375</v>
      </c>
      <c r="B13" s="623">
        <f>IF($A13&gt;=VLOOKUP(B$5,'Сводная МОДЕЛЬ 1x1'!$A$20:$AC$39,24,FALSE),IF(AND(VLOOKUP(B$5,'Сводная МОДЕЛЬ 1x1'!$A$20:$AC$39,24,FALSE)&gt;0,'Сводная МОДЕЛЬ 1x1'!$O$4&gt;0),($A13-VLOOKUP(B$5,'Сводная МОДЕЛЬ 1x1'!$A$20:$AC$39,16,FALSE)-VLOOKUP(B$5,'Сводная МОДЕЛЬ 1x1'!$A$20:$AC$39,23,FALSE)*'Сводная МОДЕЛЬ 1x1'!$O$8)/VLOOKUP(B$5,'Сводная МОДЕЛЬ 1x1'!$A$20:$AC$39,15,FALSE),"-"),"-")</f>
        <v>1055.9267716535433</v>
      </c>
      <c r="C13" s="624">
        <f>IF(B13&lt;&gt;"-",B13+VLOOKUP($B$5,'Сводная МОДЕЛЬ 1x1'!$A$20:$AC$39,7,FALSE),"-")</f>
        <v>1115.9267716535433</v>
      </c>
      <c r="D13" s="623">
        <f>IF($A13&gt;=VLOOKUP(D$5,'Сводная МОДЕЛЬ 1x1'!$A$20:$AC$39,24,FALSE),IF(AND(VLOOKUP(D$5,'Сводная МОДЕЛЬ 1x1'!$A$20:$AC$39,24,FALSE)&gt;0,'Сводная МОДЕЛЬ 1x1'!$O$4&gt;0),($A13-VLOOKUP(D$5,'Сводная МОДЕЛЬ 1x1'!$A$20:$AC$39,16,FALSE)-VLOOKUP(D$5,'Сводная МОДЕЛЬ 1x1'!$A$20:$AC$39,23,FALSE)*'Сводная МОДЕЛЬ 1x1'!$O$8)/VLOOKUP(D$5,'Сводная МОДЕЛЬ 1x1'!$A$20:$AC$39,15,FALSE),"-"),"-")</f>
        <v>721.93901098901097</v>
      </c>
      <c r="E13" s="624">
        <f>IF(D13&lt;&gt;"-",D13+VLOOKUP($D$5,'Сводная МОДЕЛЬ 1x1'!$A$20:$AC$39,7,FALSE),"-")</f>
        <v>801.93901098901097</v>
      </c>
      <c r="F13" s="623">
        <f>IF($A13&gt;=VLOOKUP(F$5,'Сводная МОДЕЛЬ 1x1'!$A$20:$AC$39,24,FALSE),IF(AND(VLOOKUP(F$5,'Сводная МОДЕЛЬ 1x1'!$A$20:$AC$39,24,FALSE)&gt;0,'Сводная МОДЕЛЬ 1x1'!$O$4&gt;0),($A13-VLOOKUP(F$5,'Сводная МОДЕЛЬ 1x1'!$A$20:$AC$39,16,FALSE)-VLOOKUP(F$5,'Сводная МОДЕЛЬ 1x1'!$A$20:$AC$39,23,FALSE)*'Сводная МОДЕЛЬ 1x1'!$O$8)/VLOOKUP(F$5,'Сводная МОДЕЛЬ 1x1'!$A$20:$AC$39,15,FALSE),"-"),"-")</f>
        <v>449.55673758865248</v>
      </c>
      <c r="G13" s="624">
        <f>IF(F13&lt;&gt;"-",F13+VLOOKUP($F$5,'Сводная МОДЕЛЬ 1x1'!$A$20:$AC$39,7,FALSE),"-")</f>
        <v>553.55673758865248</v>
      </c>
      <c r="H13" s="623">
        <f>IF($A13&gt;=VLOOKUP(H$5,'Сводная МОДЕЛЬ 1x1'!$A$20:$AC$39,24,FALSE),IF(AND(VLOOKUP(H$5,'Сводная МОДЕЛЬ 1x1'!$A$20:$AC$39,24,FALSE)&gt;0,'Сводная МОДЕЛЬ 1x1'!$O$4&gt;0),($A13-VLOOKUP(H$5,'Сводная МОДЕЛЬ 1x1'!$A$20:$AC$39,16,FALSE)-VLOOKUP(H$5,'Сводная МОДЕЛЬ 1x1'!$A$20:$AC$39,23,FALSE)*'Сводная МОДЕЛЬ 1x1'!$O$8)/VLOOKUP(H$5,'Сводная МОДЕЛЬ 1x1'!$A$20:$AC$39,15,FALSE),"-"),"-")</f>
        <v>276.83551401869158</v>
      </c>
      <c r="I13" s="624">
        <f>IF(H13&lt;&gt;"-",H13+VLOOKUP($H$5,'Сводная МОДЕЛЬ 1x1'!$A$20:$AC$39,7,FALSE),"-")</f>
        <v>408.83551401869158</v>
      </c>
      <c r="J13" s="623">
        <f>IF($A13&gt;=VLOOKUP(J$5,'Сводная МОДЕЛЬ 1x1'!$A$20:$AC$39,24,FALSE),IF(AND(VLOOKUP(J$5,'Сводная МОДЕЛЬ 1x1'!$A$20:$AC$39,24,FALSE)&gt;0,'Сводная МОДЕЛЬ 1x1'!$O$4&gt;0),($A13-VLOOKUP(J$5,'Сводная МОДЕЛЬ 1x1'!$A$20:$AC$39,16,FALSE)-VLOOKUP(J$5,'Сводная МОДЕЛЬ 1x1'!$A$20:$AC$39,23,FALSE)*'Сводная МОДЕЛЬ 1x1'!$O$8)/VLOOKUP(J$5,'Сводная МОДЕЛЬ 1x1'!$A$20:$AC$39,15,FALSE),"-"),"-")</f>
        <v>156.90240963855425</v>
      </c>
      <c r="K13" s="624">
        <f>IF(J13&lt;&gt;"-",J13+VLOOKUP($J$5,'Сводная МОДЕЛЬ 1x1'!$A$20:$AC$39,7,FALSE),"-")</f>
        <v>320.90240963855422</v>
      </c>
      <c r="L13" s="623">
        <f>IF($A13&gt;=VLOOKUP(L$5,'Сводная МОДЕЛЬ 1x1'!$A$20:$AC$39,24,FALSE),IF(AND(VLOOKUP(L$5,'Сводная МОДЕЛЬ 1x1'!$A$20:$AC$39,24,FALSE)&gt;0,'Сводная МОДЕЛЬ 1x1'!$O$4&gt;0),($A13-VLOOKUP(L$5,'Сводная МОДЕЛЬ 1x1'!$A$20:$AC$39,16,FALSE)-VLOOKUP(L$5,'Сводная МОДЕЛЬ 1x1'!$A$20:$AC$39,23,FALSE)*'Сводная МОДЕЛЬ 1x1'!$O$8)/VLOOKUP(L$5,'Сводная МОДЕЛЬ 1x1'!$A$20:$AC$39,15,FALSE),"-"),"-")</f>
        <v>73.813562559694361</v>
      </c>
      <c r="M13" s="624">
        <f>IF(L13&lt;&gt;"-",L13+VLOOKUP($L$5,'Сводная МОДЕЛЬ 1x1'!$A$20:$AC$39,7,FALSE),"-")</f>
        <v>276.81356255969433</v>
      </c>
    </row>
    <row r="14" spans="1:13">
      <c r="A14" s="622">
        <f>'Сводная МОДЕЛЬ 1x1'!$O$10*0.3</f>
        <v>1650</v>
      </c>
      <c r="B14" s="623">
        <f>IF($A14&gt;=VLOOKUP(B$5,'Сводная МОДЕЛЬ 1x1'!$A$20:$AC$39,24,FALSE),IF(AND(VLOOKUP(B$5,'Сводная МОДЕЛЬ 1x1'!$A$20:$AC$39,24,FALSE)&gt;0,'Сводная МОДЕЛЬ 1x1'!$O$4&gt;0),($A14-VLOOKUP(B$5,'Сводная МОДЕЛЬ 1x1'!$A$20:$AC$39,16,FALSE)-VLOOKUP(B$5,'Сводная МОДЕЛЬ 1x1'!$A$20:$AC$39,23,FALSE)*'Сводная МОДЕЛЬ 1x1'!$O$8)/VLOOKUP(B$5,'Сводная МОДЕЛЬ 1x1'!$A$20:$AC$39,15,FALSE),"-"),"-")</f>
        <v>1272.4622047244095</v>
      </c>
      <c r="C14" s="624">
        <f>IF(B14&lt;&gt;"-",B14+VLOOKUP($B$5,'Сводная МОДЕЛЬ 1x1'!$A$20:$AC$39,7,FALSE),"-")</f>
        <v>1332.4622047244095</v>
      </c>
      <c r="D14" s="623">
        <f>IF($A14&gt;=VLOOKUP(D$5,'Сводная МОДЕЛЬ 1x1'!$A$20:$AC$39,24,FALSE),IF(AND(VLOOKUP(D$5,'Сводная МОДЕЛЬ 1x1'!$A$20:$AC$39,24,FALSE)&gt;0,'Сводная МОДЕЛЬ 1x1'!$O$4&gt;0),($A14-VLOOKUP(D$5,'Сводная МОДЕЛЬ 1x1'!$A$20:$AC$39,16,FALSE)-VLOOKUP(D$5,'Сводная МОДЕЛЬ 1x1'!$A$20:$AC$39,23,FALSE)*'Сводная МОДЕЛЬ 1x1'!$O$8)/VLOOKUP(D$5,'Сводная МОДЕЛЬ 1x1'!$A$20:$AC$39,15,FALSE),"-"),"-")</f>
        <v>873.0379120879121</v>
      </c>
      <c r="E14" s="624">
        <f>IF(D14&lt;&gt;"-",D14+VLOOKUP($D$5,'Сводная МОДЕЛЬ 1x1'!$A$20:$AC$39,7,FALSE),"-")</f>
        <v>953.0379120879121</v>
      </c>
      <c r="F14" s="623">
        <f>IF($A14&gt;=VLOOKUP(F$5,'Сводная МОДЕЛЬ 1x1'!$A$20:$AC$39,24,FALSE),IF(AND(VLOOKUP(F$5,'Сводная МОДЕЛЬ 1x1'!$A$20:$AC$39,24,FALSE)&gt;0,'Сводная МОДЕЛЬ 1x1'!$O$4&gt;0),($A14-VLOOKUP(F$5,'Сводная МОДЕЛЬ 1x1'!$A$20:$AC$39,16,FALSE)-VLOOKUP(F$5,'Сводная МОДЕЛЬ 1x1'!$A$20:$AC$39,23,FALSE)*'Сводная МОДЕЛЬ 1x1'!$O$8)/VLOOKUP(F$5,'Сводная МОДЕЛЬ 1x1'!$A$20:$AC$39,15,FALSE),"-"),"-")</f>
        <v>547.07446808510645</v>
      </c>
      <c r="G14" s="624">
        <f>IF(F14&lt;&gt;"-",F14+VLOOKUP($F$5,'Сводная МОДЕЛЬ 1x1'!$A$20:$AC$39,7,FALSE),"-")</f>
        <v>651.07446808510645</v>
      </c>
      <c r="H14" s="623">
        <f>IF($A14&gt;=VLOOKUP(H$5,'Сводная МОДЕЛЬ 1x1'!$A$20:$AC$39,24,FALSE),IF(AND(VLOOKUP(H$5,'Сводная МОДЕЛЬ 1x1'!$A$20:$AC$39,24,FALSE)&gt;0,'Сводная МОДЕЛЬ 1x1'!$O$4&gt;0),($A14-VLOOKUP(H$5,'Сводная МОДЕЛЬ 1x1'!$A$20:$AC$39,16,FALSE)-VLOOKUP(H$5,'Сводная МОДЕЛЬ 1x1'!$A$20:$AC$39,23,FALSE)*'Сводная МОДЕЛЬ 1x1'!$O$8)/VLOOKUP(H$5,'Сводная МОДЕЛЬ 1x1'!$A$20:$AC$39,15,FALSE),"-"),"-")</f>
        <v>341.08785046728968</v>
      </c>
      <c r="I14" s="624">
        <f>IF(H14&lt;&gt;"-",H14+VLOOKUP($H$5,'Сводная МОДЕЛЬ 1x1'!$A$20:$AC$39,7,FALSE),"-")</f>
        <v>473.08785046728968</v>
      </c>
      <c r="J14" s="623">
        <f>IF($A14&gt;=VLOOKUP(J$5,'Сводная МОДЕЛЬ 1x1'!$A$20:$AC$39,24,FALSE),IF(AND(VLOOKUP(J$5,'Сводная МОДЕЛЬ 1x1'!$A$20:$AC$39,24,FALSE)&gt;0,'Сводная МОДЕЛЬ 1x1'!$O$4&gt;0),($A14-VLOOKUP(J$5,'Сводная МОДЕЛЬ 1x1'!$A$20:$AC$39,16,FALSE)-VLOOKUP(J$5,'Сводная МОДЕЛЬ 1x1'!$A$20:$AC$39,23,FALSE)*'Сводная МОДЕЛЬ 1x1'!$O$8)/VLOOKUP(J$5,'Сводная МОДЕЛЬ 1x1'!$A$20:$AC$39,15,FALSE),"-"),"-")</f>
        <v>198.31807228915665</v>
      </c>
      <c r="K14" s="624">
        <f>IF(J14&lt;&gt;"-",J14+VLOOKUP($J$5,'Сводная МОДЕЛЬ 1x1'!$A$20:$AC$39,7,FALSE),"-")</f>
        <v>362.31807228915665</v>
      </c>
      <c r="L14" s="623">
        <f>IF($A14&gt;=VLOOKUP(L$5,'Сводная МОДЕЛЬ 1x1'!$A$20:$AC$39,24,FALSE),IF(AND(VLOOKUP(L$5,'Сводная МОДЕЛЬ 1x1'!$A$20:$AC$39,24,FALSE)&gt;0,'Сводная МОДЕЛЬ 1x1'!$O$4&gt;0),($A14-VLOOKUP(L$5,'Сводная МОДЕЛЬ 1x1'!$A$20:$AC$39,16,FALSE)-VLOOKUP(L$5,'Сводная МОДЕЛЬ 1x1'!$A$20:$AC$39,23,FALSE)*'Сводная МОДЕЛЬ 1x1'!$O$8)/VLOOKUP(L$5,'Сводная МОДЕЛЬ 1x1'!$A$20:$AC$39,15,FALSE),"-"),"-")</f>
        <v>100.07908309455587</v>
      </c>
      <c r="M14" s="624">
        <f>IF(L14&lt;&gt;"-",L14+VLOOKUP($L$5,'Сводная МОДЕЛЬ 1x1'!$A$20:$AC$39,7,FALSE),"-")</f>
        <v>303.07908309455587</v>
      </c>
    </row>
    <row r="15" spans="1:13">
      <c r="A15" s="622">
        <f>'Сводная МОДЕЛЬ 1x1'!$O$10*0.35</f>
        <v>1924.9999999999998</v>
      </c>
      <c r="B15" s="623">
        <f>IF($A15&gt;=VLOOKUP(B$5,'Сводная МОДЕЛЬ 1x1'!$A$20:$AC$39,24,FALSE),IF(AND(VLOOKUP(B$5,'Сводная МОДЕЛЬ 1x1'!$A$20:$AC$39,24,FALSE)&gt;0,'Сводная МОДЕЛЬ 1x1'!$O$4&gt;0),($A15-VLOOKUP(B$5,'Сводная МОДЕЛЬ 1x1'!$A$20:$AC$39,16,FALSE)-VLOOKUP(B$5,'Сводная МОДЕЛЬ 1x1'!$A$20:$AC$39,23,FALSE)*'Сводная МОДЕЛЬ 1x1'!$O$8)/VLOOKUP(B$5,'Сводная МОДЕЛЬ 1x1'!$A$20:$AC$39,15,FALSE),"-"),"-")</f>
        <v>1488.9976377952755</v>
      </c>
      <c r="C15" s="624">
        <f>IF(B15&lt;&gt;"-",B15+VLOOKUP($B$5,'Сводная МОДЕЛЬ 1x1'!$A$20:$AC$39,7,FALSE),"-")</f>
        <v>1548.9976377952755</v>
      </c>
      <c r="D15" s="623">
        <f>IF($A15&gt;=VLOOKUP(D$5,'Сводная МОДЕЛЬ 1x1'!$A$20:$AC$39,24,FALSE),IF(AND(VLOOKUP(D$5,'Сводная МОДЕЛЬ 1x1'!$A$20:$AC$39,24,FALSE)&gt;0,'Сводная МОДЕЛЬ 1x1'!$O$4&gt;0),($A15-VLOOKUP(D$5,'Сводная МОДЕЛЬ 1x1'!$A$20:$AC$39,16,FALSE)-VLOOKUP(D$5,'Сводная МОДЕЛЬ 1x1'!$A$20:$AC$39,23,FALSE)*'Сводная МОДЕЛЬ 1x1'!$O$8)/VLOOKUP(D$5,'Сводная МОДЕЛЬ 1x1'!$A$20:$AC$39,15,FALSE),"-"),"-")</f>
        <v>1024.136813186813</v>
      </c>
      <c r="E15" s="624">
        <f>IF(D15&lt;&gt;"-",D15+VLOOKUP($D$5,'Сводная МОДЕЛЬ 1x1'!$A$20:$AC$39,7,FALSE),"-")</f>
        <v>1104.136813186813</v>
      </c>
      <c r="F15" s="623">
        <f>IF($A15&gt;=VLOOKUP(F$5,'Сводная МОДЕЛЬ 1x1'!$A$20:$AC$39,24,FALSE),IF(AND(VLOOKUP(F$5,'Сводная МОДЕЛЬ 1x1'!$A$20:$AC$39,24,FALSE)&gt;0,'Сводная МОДЕЛЬ 1x1'!$O$4&gt;0),($A15-VLOOKUP(F$5,'Сводная МОДЕЛЬ 1x1'!$A$20:$AC$39,16,FALSE)-VLOOKUP(F$5,'Сводная МОДЕЛЬ 1x1'!$A$20:$AC$39,23,FALSE)*'Сводная МОДЕЛЬ 1x1'!$O$8)/VLOOKUP(F$5,'Сводная МОДЕЛЬ 1x1'!$A$20:$AC$39,15,FALSE),"-"),"-")</f>
        <v>644.59219858156018</v>
      </c>
      <c r="G15" s="624">
        <f>IF(F15&lt;&gt;"-",F15+VLOOKUP($F$5,'Сводная МОДЕЛЬ 1x1'!$A$20:$AC$39,7,FALSE),"-")</f>
        <v>748.59219858156018</v>
      </c>
      <c r="H15" s="623">
        <f>IF($A15&gt;=VLOOKUP(H$5,'Сводная МОДЕЛЬ 1x1'!$A$20:$AC$39,24,FALSE),IF(AND(VLOOKUP(H$5,'Сводная МОДЕЛЬ 1x1'!$A$20:$AC$39,24,FALSE)&gt;0,'Сводная МОДЕЛЬ 1x1'!$O$4&gt;0),($A15-VLOOKUP(H$5,'Сводная МОДЕЛЬ 1x1'!$A$20:$AC$39,16,FALSE)-VLOOKUP(H$5,'Сводная МОДЕЛЬ 1x1'!$A$20:$AC$39,23,FALSE)*'Сводная МОДЕЛЬ 1x1'!$O$8)/VLOOKUP(H$5,'Сводная МОДЕЛЬ 1x1'!$A$20:$AC$39,15,FALSE),"-"),"-")</f>
        <v>405.34018691588778</v>
      </c>
      <c r="I15" s="624">
        <f>IF(H15&lt;&gt;"-",H15+VLOOKUP($H$5,'Сводная МОДЕЛЬ 1x1'!$A$20:$AC$39,7,FALSE),"-")</f>
        <v>537.34018691588778</v>
      </c>
      <c r="J15" s="623">
        <f>IF($A15&gt;=VLOOKUP(J$5,'Сводная МОДЕЛЬ 1x1'!$A$20:$AC$39,24,FALSE),IF(AND(VLOOKUP(J$5,'Сводная МОДЕЛЬ 1x1'!$A$20:$AC$39,24,FALSE)&gt;0,'Сводная МОДЕЛЬ 1x1'!$O$4&gt;0),($A15-VLOOKUP(J$5,'Сводная МОДЕЛЬ 1x1'!$A$20:$AC$39,16,FALSE)-VLOOKUP(J$5,'Сводная МОДЕЛЬ 1x1'!$A$20:$AC$39,23,FALSE)*'Сводная МОДЕЛЬ 1x1'!$O$8)/VLOOKUP(J$5,'Сводная МОДЕЛЬ 1x1'!$A$20:$AC$39,15,FALSE),"-"),"-")</f>
        <v>239.73373493975902</v>
      </c>
      <c r="K15" s="624">
        <f>IF(J15&lt;&gt;"-",J15+VLOOKUP($J$5,'Сводная МОДЕЛЬ 1x1'!$A$20:$AC$39,7,FALSE),"-")</f>
        <v>403.73373493975902</v>
      </c>
      <c r="L15" s="623">
        <f>IF($A15&gt;=VLOOKUP(L$5,'Сводная МОДЕЛЬ 1x1'!$A$20:$AC$39,24,FALSE),IF(AND(VLOOKUP(L$5,'Сводная МОДЕЛЬ 1x1'!$A$20:$AC$39,24,FALSE)&gt;0,'Сводная МОДЕЛЬ 1x1'!$O$4&gt;0),($A15-VLOOKUP(L$5,'Сводная МОДЕЛЬ 1x1'!$A$20:$AC$39,16,FALSE)-VLOOKUP(L$5,'Сводная МОДЕЛЬ 1x1'!$A$20:$AC$39,23,FALSE)*'Сводная МОДЕЛЬ 1x1'!$O$8)/VLOOKUP(L$5,'Сводная МОДЕЛЬ 1x1'!$A$20:$AC$39,15,FALSE),"-"),"-")</f>
        <v>126.34460362941734</v>
      </c>
      <c r="M15" s="624">
        <f>IF(L15&lt;&gt;"-",L15+VLOOKUP($L$5,'Сводная МОДЕЛЬ 1x1'!$A$20:$AC$39,7,FALSE),"-")</f>
        <v>329.34460362941735</v>
      </c>
    </row>
    <row r="16" spans="1:13">
      <c r="A16" s="622">
        <f>'Сводная МОДЕЛЬ 1x1'!$O$10*0.4</f>
        <v>2200</v>
      </c>
      <c r="B16" s="623">
        <f>IF($A16&gt;=VLOOKUP(B$5,'Сводная МОДЕЛЬ 1x1'!$A$20:$AC$39,24,FALSE),IF(AND(VLOOKUP(B$5,'Сводная МОДЕЛЬ 1x1'!$A$20:$AC$39,24,FALSE)&gt;0,'Сводная МОДЕЛЬ 1x1'!$O$4&gt;0),($A16-VLOOKUP(B$5,'Сводная МОДЕЛЬ 1x1'!$A$20:$AC$39,16,FALSE)-VLOOKUP(B$5,'Сводная МОДЕЛЬ 1x1'!$A$20:$AC$39,23,FALSE)*'Сводная МОДЕЛЬ 1x1'!$O$8)/VLOOKUP(B$5,'Сводная МОДЕЛЬ 1x1'!$A$20:$AC$39,15,FALSE),"-"),"-")</f>
        <v>1705.5330708661413</v>
      </c>
      <c r="C16" s="624">
        <f>IF(B16&lt;&gt;"-",B16+VLOOKUP($B$5,'Сводная МОДЕЛЬ 1x1'!$A$20:$AC$39,7,FALSE),"-")</f>
        <v>1765.5330708661413</v>
      </c>
      <c r="D16" s="623">
        <f>IF($A16&gt;=VLOOKUP(D$5,'Сводная МОДЕЛЬ 1x1'!$A$20:$AC$39,24,FALSE),IF(AND(VLOOKUP(D$5,'Сводная МОДЕЛЬ 1x1'!$A$20:$AC$39,24,FALSE)&gt;0,'Сводная МОДЕЛЬ 1x1'!$O$4&gt;0),($A16-VLOOKUP(D$5,'Сводная МОДЕЛЬ 1x1'!$A$20:$AC$39,16,FALSE)-VLOOKUP(D$5,'Сводная МОДЕЛЬ 1x1'!$A$20:$AC$39,23,FALSE)*'Сводная МОДЕЛЬ 1x1'!$O$8)/VLOOKUP(D$5,'Сводная МОДЕЛЬ 1x1'!$A$20:$AC$39,15,FALSE),"-"),"-")</f>
        <v>1175.2357142857143</v>
      </c>
      <c r="E16" s="624">
        <f>IF(D16&lt;&gt;"-",D16+VLOOKUP($D$5,'Сводная МОДЕЛЬ 1x1'!$A$20:$AC$39,7,FALSE),"-")</f>
        <v>1255.2357142857143</v>
      </c>
      <c r="F16" s="623">
        <f>IF($A16&gt;=VLOOKUP(F$5,'Сводная МОДЕЛЬ 1x1'!$A$20:$AC$39,24,FALSE),IF(AND(VLOOKUP(F$5,'Сводная МОДЕЛЬ 1x1'!$A$20:$AC$39,24,FALSE)&gt;0,'Сводная МОДЕЛЬ 1x1'!$O$4&gt;0),($A16-VLOOKUP(F$5,'Сводная МОДЕЛЬ 1x1'!$A$20:$AC$39,16,FALSE)-VLOOKUP(F$5,'Сводная МОДЕЛЬ 1x1'!$A$20:$AC$39,23,FALSE)*'Сводная МОДЕЛЬ 1x1'!$O$8)/VLOOKUP(F$5,'Сводная МОДЕЛЬ 1x1'!$A$20:$AC$39,15,FALSE),"-"),"-")</f>
        <v>742.10992907801426</v>
      </c>
      <c r="G16" s="624">
        <f>IF(F16&lt;&gt;"-",F16+VLOOKUP($F$5,'Сводная МОДЕЛЬ 1x1'!$A$20:$AC$39,7,FALSE),"-")</f>
        <v>846.10992907801426</v>
      </c>
      <c r="H16" s="623">
        <f>IF($A16&gt;=VLOOKUP(H$5,'Сводная МОДЕЛЬ 1x1'!$A$20:$AC$39,24,FALSE),IF(AND(VLOOKUP(H$5,'Сводная МОДЕЛЬ 1x1'!$A$20:$AC$39,24,FALSE)&gt;0,'Сводная МОДЕЛЬ 1x1'!$O$4&gt;0),($A16-VLOOKUP(H$5,'Сводная МОДЕЛЬ 1x1'!$A$20:$AC$39,16,FALSE)-VLOOKUP(H$5,'Сводная МОДЕЛЬ 1x1'!$A$20:$AC$39,23,FALSE)*'Сводная МОДЕЛЬ 1x1'!$O$8)/VLOOKUP(H$5,'Сводная МОДЕЛЬ 1x1'!$A$20:$AC$39,15,FALSE),"-"),"-")</f>
        <v>469.59252336448594</v>
      </c>
      <c r="I16" s="624">
        <f>IF(H16&lt;&gt;"-",H16+VLOOKUP($H$5,'Сводная МОДЕЛЬ 1x1'!$A$20:$AC$39,7,FALSE),"-")</f>
        <v>601.59252336448594</v>
      </c>
      <c r="J16" s="623">
        <f>IF($A16&gt;=VLOOKUP(J$5,'Сводная МОДЕЛЬ 1x1'!$A$20:$AC$39,24,FALSE),IF(AND(VLOOKUP(J$5,'Сводная МОДЕЛЬ 1x1'!$A$20:$AC$39,24,FALSE)&gt;0,'Сводная МОДЕЛЬ 1x1'!$O$4&gt;0),($A16-VLOOKUP(J$5,'Сводная МОДЕЛЬ 1x1'!$A$20:$AC$39,16,FALSE)-VLOOKUP(J$5,'Сводная МОДЕЛЬ 1x1'!$A$20:$AC$39,23,FALSE)*'Сводная МОДЕЛЬ 1x1'!$O$8)/VLOOKUP(J$5,'Сводная МОДЕЛЬ 1x1'!$A$20:$AC$39,15,FALSE),"-"),"-")</f>
        <v>281.1493975903615</v>
      </c>
      <c r="K16" s="624">
        <f>IF(J16&lt;&gt;"-",J16+VLOOKUP($J$5,'Сводная МОДЕЛЬ 1x1'!$A$20:$AC$39,7,FALSE),"-")</f>
        <v>445.1493975903615</v>
      </c>
      <c r="L16" s="623">
        <f>IF($A16&gt;=VLOOKUP(L$5,'Сводная МОДЕЛЬ 1x1'!$A$20:$AC$39,24,FALSE),IF(AND(VLOOKUP(L$5,'Сводная МОДЕЛЬ 1x1'!$A$20:$AC$39,24,FALSE)&gt;0,'Сводная МОДЕЛЬ 1x1'!$O$4&gt;0),($A16-VLOOKUP(L$5,'Сводная МОДЕЛЬ 1x1'!$A$20:$AC$39,16,FALSE)-VLOOKUP(L$5,'Сводная МОДЕЛЬ 1x1'!$A$20:$AC$39,23,FALSE)*'Сводная МОДЕЛЬ 1x1'!$O$8)/VLOOKUP(L$5,'Сводная МОДЕЛЬ 1x1'!$A$20:$AC$39,15,FALSE),"-"),"-")</f>
        <v>152.61012416427889</v>
      </c>
      <c r="M16" s="624">
        <f>IF(L16&lt;&gt;"-",L16+VLOOKUP($L$5,'Сводная МОДЕЛЬ 1x1'!$A$20:$AC$39,7,FALSE),"-")</f>
        <v>355.61012416427889</v>
      </c>
    </row>
    <row r="17" spans="1:13">
      <c r="A17" s="622">
        <f>'Сводная МОДЕЛЬ 1x1'!$O$10*0.45</f>
        <v>2475</v>
      </c>
      <c r="B17" s="623">
        <f>IF($A17&gt;=VLOOKUP(B$5,'Сводная МОДЕЛЬ 1x1'!$A$20:$AC$39,24,FALSE),IF(AND(VLOOKUP(B$5,'Сводная МОДЕЛЬ 1x1'!$A$20:$AC$39,24,FALSE)&gt;0,'Сводная МОДЕЛЬ 1x1'!$O$4&gt;0),($A17-VLOOKUP(B$5,'Сводная МОДЕЛЬ 1x1'!$A$20:$AC$39,16,FALSE)-VLOOKUP(B$5,'Сводная МОДЕЛЬ 1x1'!$A$20:$AC$39,23,FALSE)*'Сводная МОДЕЛЬ 1x1'!$O$8)/VLOOKUP(B$5,'Сводная МОДЕЛЬ 1x1'!$A$20:$AC$39,15,FALSE),"-"),"-")</f>
        <v>1922.0685039370076</v>
      </c>
      <c r="C17" s="624">
        <f>IF(B17&lt;&gt;"-",B17+VLOOKUP($B$5,'Сводная МОДЕЛЬ 1x1'!$A$20:$AC$39,7,FALSE),"-")</f>
        <v>1982.0685039370076</v>
      </c>
      <c r="D17" s="623">
        <f>IF($A17&gt;=VLOOKUP(D$5,'Сводная МОДЕЛЬ 1x1'!$A$20:$AC$39,24,FALSE),IF(AND(VLOOKUP(D$5,'Сводная МОДЕЛЬ 1x1'!$A$20:$AC$39,24,FALSE)&gt;0,'Сводная МОДЕЛЬ 1x1'!$O$4&gt;0),($A17-VLOOKUP(D$5,'Сводная МОДЕЛЬ 1x1'!$A$20:$AC$39,16,FALSE)-VLOOKUP(D$5,'Сводная МОДЕЛЬ 1x1'!$A$20:$AC$39,23,FALSE)*'Сводная МОДЕЛЬ 1x1'!$O$8)/VLOOKUP(D$5,'Сводная МОДЕЛЬ 1x1'!$A$20:$AC$39,15,FALSE),"-"),"-")</f>
        <v>1326.3346153846153</v>
      </c>
      <c r="E17" s="624">
        <f>IF(D17&lt;&gt;"-",D17+VLOOKUP($D$5,'Сводная МОДЕЛЬ 1x1'!$A$20:$AC$39,7,FALSE),"-")</f>
        <v>1406.3346153846153</v>
      </c>
      <c r="F17" s="623">
        <f>IF($A17&gt;=VLOOKUP(F$5,'Сводная МОДЕЛЬ 1x1'!$A$20:$AC$39,24,FALSE),IF(AND(VLOOKUP(F$5,'Сводная МОДЕЛЬ 1x1'!$A$20:$AC$39,24,FALSE)&gt;0,'Сводная МОДЕЛЬ 1x1'!$O$4&gt;0),($A17-VLOOKUP(F$5,'Сводная МОДЕЛЬ 1x1'!$A$20:$AC$39,16,FALSE)-VLOOKUP(F$5,'Сводная МОДЕЛЬ 1x1'!$A$20:$AC$39,23,FALSE)*'Сводная МОДЕЛЬ 1x1'!$O$8)/VLOOKUP(F$5,'Сводная МОДЕЛЬ 1x1'!$A$20:$AC$39,15,FALSE),"-"),"-")</f>
        <v>839.62765957446811</v>
      </c>
      <c r="G17" s="624">
        <f>IF(F17&lt;&gt;"-",F17+VLOOKUP($F$5,'Сводная МОДЕЛЬ 1x1'!$A$20:$AC$39,7,FALSE),"-")</f>
        <v>943.62765957446811</v>
      </c>
      <c r="H17" s="623">
        <f>IF($A17&gt;=VLOOKUP(H$5,'Сводная МОДЕЛЬ 1x1'!$A$20:$AC$39,24,FALSE),IF(AND(VLOOKUP(H$5,'Сводная МОДЕЛЬ 1x1'!$A$20:$AC$39,24,FALSE)&gt;0,'Сводная МОДЕЛЬ 1x1'!$O$4&gt;0),($A17-VLOOKUP(H$5,'Сводная МОДЕЛЬ 1x1'!$A$20:$AC$39,16,FALSE)-VLOOKUP(H$5,'Сводная МОДЕЛЬ 1x1'!$A$20:$AC$39,23,FALSE)*'Сводная МОДЕЛЬ 1x1'!$O$8)/VLOOKUP(H$5,'Сводная МОДЕЛЬ 1x1'!$A$20:$AC$39,15,FALSE),"-"),"-")</f>
        <v>533.8448598130841</v>
      </c>
      <c r="I17" s="624">
        <f>IF(H17&lt;&gt;"-",H17+VLOOKUP($H$5,'Сводная МОДЕЛЬ 1x1'!$A$20:$AC$39,7,FALSE),"-")</f>
        <v>665.8448598130841</v>
      </c>
      <c r="J17" s="623">
        <f>IF($A17&gt;=VLOOKUP(J$5,'Сводная МОДЕЛЬ 1x1'!$A$20:$AC$39,24,FALSE),IF(AND(VLOOKUP(J$5,'Сводная МОДЕЛЬ 1x1'!$A$20:$AC$39,24,FALSE)&gt;0,'Сводная МОДЕЛЬ 1x1'!$O$4&gt;0),($A17-VLOOKUP(J$5,'Сводная МОДЕЛЬ 1x1'!$A$20:$AC$39,16,FALSE)-VLOOKUP(J$5,'Сводная МОДЕЛЬ 1x1'!$A$20:$AC$39,23,FALSE)*'Сводная МОДЕЛЬ 1x1'!$O$8)/VLOOKUP(J$5,'Сводная МОДЕЛЬ 1x1'!$A$20:$AC$39,15,FALSE),"-"),"-")</f>
        <v>322.56506024096387</v>
      </c>
      <c r="K17" s="624">
        <f>IF(J17&lt;&gt;"-",J17+VLOOKUP($J$5,'Сводная МОДЕЛЬ 1x1'!$A$20:$AC$39,7,FALSE),"-")</f>
        <v>486.56506024096387</v>
      </c>
      <c r="L17" s="623">
        <f>IF($A17&gt;=VLOOKUP(L$5,'Сводная МОДЕЛЬ 1x1'!$A$20:$AC$39,24,FALSE),IF(AND(VLOOKUP(L$5,'Сводная МОДЕЛЬ 1x1'!$A$20:$AC$39,24,FALSE)&gt;0,'Сводная МОДЕЛЬ 1x1'!$O$4&gt;0),($A17-VLOOKUP(L$5,'Сводная МОДЕЛЬ 1x1'!$A$20:$AC$39,16,FALSE)-VLOOKUP(L$5,'Сводная МОДЕЛЬ 1x1'!$A$20:$AC$39,23,FALSE)*'Сводная МОДЕЛЬ 1x1'!$O$8)/VLOOKUP(L$5,'Сводная МОДЕЛЬ 1x1'!$A$20:$AC$39,15,FALSE),"-"),"-")</f>
        <v>178.87564469914039</v>
      </c>
      <c r="M17" s="624">
        <f>IF(L17&lt;&gt;"-",L17+VLOOKUP($L$5,'Сводная МОДЕЛЬ 1x1'!$A$20:$AC$39,7,FALSE),"-")</f>
        <v>381.87564469914037</v>
      </c>
    </row>
    <row r="18" spans="1:13">
      <c r="A18" s="622">
        <f>'Сводная МОДЕЛЬ 1x1'!$O$10*0.5</f>
        <v>2750</v>
      </c>
      <c r="B18" s="623">
        <f>IF($A18&gt;=VLOOKUP(B$5,'Сводная МОДЕЛЬ 1x1'!$A$20:$AC$39,24,FALSE),IF(AND(VLOOKUP(B$5,'Сводная МОДЕЛЬ 1x1'!$A$20:$AC$39,24,FALSE)&gt;0,'Сводная МОДЕЛЬ 1x1'!$O$4&gt;0),($A18-VLOOKUP(B$5,'Сводная МОДЕЛЬ 1x1'!$A$20:$AC$39,16,FALSE)-VLOOKUP(B$5,'Сводная МОДЕЛЬ 1x1'!$A$20:$AC$39,23,FALSE)*'Сводная МОДЕЛЬ 1x1'!$O$8)/VLOOKUP(B$5,'Сводная МОДЕЛЬ 1x1'!$A$20:$AC$39,15,FALSE),"-"),"-")</f>
        <v>2138.6039370078738</v>
      </c>
      <c r="C18" s="624">
        <f>IF(B18&lt;&gt;"-",B18+VLOOKUP($B$5,'Сводная МОДЕЛЬ 1x1'!$A$20:$AC$39,7,FALSE),"-")</f>
        <v>2198.6039370078738</v>
      </c>
      <c r="D18" s="623">
        <f>IF($A18&gt;=VLOOKUP(D$5,'Сводная МОДЕЛЬ 1x1'!$A$20:$AC$39,24,FALSE),IF(AND(VLOOKUP(D$5,'Сводная МОДЕЛЬ 1x1'!$A$20:$AC$39,24,FALSE)&gt;0,'Сводная МОДЕЛЬ 1x1'!$O$4&gt;0),($A18-VLOOKUP(D$5,'Сводная МОДЕЛЬ 1x1'!$A$20:$AC$39,16,FALSE)-VLOOKUP(D$5,'Сводная МОДЕЛЬ 1x1'!$A$20:$AC$39,23,FALSE)*'Сводная МОДЕЛЬ 1x1'!$O$8)/VLOOKUP(D$5,'Сводная МОДЕЛЬ 1x1'!$A$20:$AC$39,15,FALSE),"-"),"-")</f>
        <v>1477.4335164835165</v>
      </c>
      <c r="E18" s="624">
        <f>IF(D18&lt;&gt;"-",D18+VLOOKUP($D$5,'Сводная МОДЕЛЬ 1x1'!$A$20:$AC$39,7,FALSE),"-")</f>
        <v>1557.4335164835165</v>
      </c>
      <c r="F18" s="623">
        <f>IF($A18&gt;=VLOOKUP(F$5,'Сводная МОДЕЛЬ 1x1'!$A$20:$AC$39,24,FALSE),IF(AND(VLOOKUP(F$5,'Сводная МОДЕЛЬ 1x1'!$A$20:$AC$39,24,FALSE)&gt;0,'Сводная МОДЕЛЬ 1x1'!$O$4&gt;0),($A18-VLOOKUP(F$5,'Сводная МОДЕЛЬ 1x1'!$A$20:$AC$39,16,FALSE)-VLOOKUP(F$5,'Сводная МОДЕЛЬ 1x1'!$A$20:$AC$39,23,FALSE)*'Сводная МОДЕЛЬ 1x1'!$O$8)/VLOOKUP(F$5,'Сводная МОДЕЛЬ 1x1'!$A$20:$AC$39,15,FALSE),"-"),"-")</f>
        <v>937.14539007092208</v>
      </c>
      <c r="G18" s="624">
        <f>IF(F18&lt;&gt;"-",F18+VLOOKUP($F$5,'Сводная МОДЕЛЬ 1x1'!$A$20:$AC$39,7,FALSE),"-")</f>
        <v>1041.1453900709221</v>
      </c>
      <c r="H18" s="623">
        <f>IF($A18&gt;=VLOOKUP(H$5,'Сводная МОДЕЛЬ 1x1'!$A$20:$AC$39,24,FALSE),IF(AND(VLOOKUP(H$5,'Сводная МОДЕЛЬ 1x1'!$A$20:$AC$39,24,FALSE)&gt;0,'Сводная МОДЕЛЬ 1x1'!$O$4&gt;0),($A18-VLOOKUP(H$5,'Сводная МОДЕЛЬ 1x1'!$A$20:$AC$39,16,FALSE)-VLOOKUP(H$5,'Сводная МОДЕЛЬ 1x1'!$A$20:$AC$39,23,FALSE)*'Сводная МОДЕЛЬ 1x1'!$O$8)/VLOOKUP(H$5,'Сводная МОДЕЛЬ 1x1'!$A$20:$AC$39,15,FALSE),"-"),"-")</f>
        <v>598.09719626168226</v>
      </c>
      <c r="I18" s="624">
        <f>IF(H18&lt;&gt;"-",H18+VLOOKUP($H$5,'Сводная МОДЕЛЬ 1x1'!$A$20:$AC$39,7,FALSE),"-")</f>
        <v>730.09719626168226</v>
      </c>
      <c r="J18" s="623">
        <f>IF($A18&gt;=VLOOKUP(J$5,'Сводная МОДЕЛЬ 1x1'!$A$20:$AC$39,24,FALSE),IF(AND(VLOOKUP(J$5,'Сводная МОДЕЛЬ 1x1'!$A$20:$AC$39,24,FALSE)&gt;0,'Сводная МОДЕЛЬ 1x1'!$O$4&gt;0),($A18-VLOOKUP(J$5,'Сводная МОДЕЛЬ 1x1'!$A$20:$AC$39,16,FALSE)-VLOOKUP(J$5,'Сводная МОДЕЛЬ 1x1'!$A$20:$AC$39,23,FALSE)*'Сводная МОДЕЛЬ 1x1'!$O$8)/VLOOKUP(J$5,'Сводная МОДЕЛЬ 1x1'!$A$20:$AC$39,15,FALSE),"-"),"-")</f>
        <v>363.98072289156624</v>
      </c>
      <c r="K18" s="624">
        <f>IF(J18&lt;&gt;"-",J18+VLOOKUP($J$5,'Сводная МОДЕЛЬ 1x1'!$A$20:$AC$39,7,FALSE),"-")</f>
        <v>527.9807228915663</v>
      </c>
      <c r="L18" s="623">
        <f>IF($A18&gt;=VLOOKUP(L$5,'Сводная МОДЕЛЬ 1x1'!$A$20:$AC$39,24,FALSE),IF(AND(VLOOKUP(L$5,'Сводная МОДЕЛЬ 1x1'!$A$20:$AC$39,24,FALSE)&gt;0,'Сводная МОДЕЛЬ 1x1'!$O$4&gt;0),($A18-VLOOKUP(L$5,'Сводная МОДЕЛЬ 1x1'!$A$20:$AC$39,16,FALSE)-VLOOKUP(L$5,'Сводная МОДЕЛЬ 1x1'!$A$20:$AC$39,23,FALSE)*'Сводная МОДЕЛЬ 1x1'!$O$8)/VLOOKUP(L$5,'Сводная МОДЕЛЬ 1x1'!$A$20:$AC$39,15,FALSE),"-"),"-")</f>
        <v>205.1411652340019</v>
      </c>
      <c r="M18" s="624">
        <f>IF(L18&lt;&gt;"-",L18+VLOOKUP($L$5,'Сводная МОДЕЛЬ 1x1'!$A$20:$AC$39,7,FALSE),"-")</f>
        <v>408.1411652340019</v>
      </c>
    </row>
    <row r="19" spans="1:13">
      <c r="A19" s="622">
        <f>'Сводная МОДЕЛЬ 1x1'!$O$10*0.55</f>
        <v>3025.0000000000005</v>
      </c>
      <c r="B19" s="623">
        <f>IF($A19&gt;=VLOOKUP(B$5,'Сводная МОДЕЛЬ 1x1'!$A$20:$AC$39,24,FALSE),IF(AND(VLOOKUP(B$5,'Сводная МОДЕЛЬ 1x1'!$A$20:$AC$39,24,FALSE)&gt;0,'Сводная МОДЕЛЬ 1x1'!$O$4&gt;0),($A19-VLOOKUP(B$5,'Сводная МОДЕЛЬ 1x1'!$A$20:$AC$39,16,FALSE)-VLOOKUP(B$5,'Сводная МОДЕЛЬ 1x1'!$A$20:$AC$39,23,FALSE)*'Сводная МОДЕЛЬ 1x1'!$O$8)/VLOOKUP(B$5,'Сводная МОДЕЛЬ 1x1'!$A$20:$AC$39,15,FALSE),"-"),"-")</f>
        <v>2355.1393700787403</v>
      </c>
      <c r="C19" s="624">
        <f>IF(B19&lt;&gt;"-",B19+VLOOKUP($B$5,'Сводная МОДЕЛЬ 1x1'!$A$20:$AC$39,7,FALSE),"-")</f>
        <v>2415.1393700787403</v>
      </c>
      <c r="D19" s="623">
        <f>IF($A19&gt;=VLOOKUP(D$5,'Сводная МОДЕЛЬ 1x1'!$A$20:$AC$39,24,FALSE),IF(AND(VLOOKUP(D$5,'Сводная МОДЕЛЬ 1x1'!$A$20:$AC$39,24,FALSE)&gt;0,'Сводная МОДЕЛЬ 1x1'!$O$4&gt;0),($A19-VLOOKUP(D$5,'Сводная МОДЕЛЬ 1x1'!$A$20:$AC$39,16,FALSE)-VLOOKUP(D$5,'Сводная МОДЕЛЬ 1x1'!$A$20:$AC$39,23,FALSE)*'Сводная МОДЕЛЬ 1x1'!$O$8)/VLOOKUP(D$5,'Сводная МОДЕЛЬ 1x1'!$A$20:$AC$39,15,FALSE),"-"),"-")</f>
        <v>1628.5324175824178</v>
      </c>
      <c r="E19" s="624">
        <f>IF(D19&lt;&gt;"-",D19+VLOOKUP($D$5,'Сводная МОДЕЛЬ 1x1'!$A$20:$AC$39,7,FALSE),"-")</f>
        <v>1708.5324175824178</v>
      </c>
      <c r="F19" s="623">
        <f>IF($A19&gt;=VLOOKUP(F$5,'Сводная МОДЕЛЬ 1x1'!$A$20:$AC$39,24,FALSE),IF(AND(VLOOKUP(F$5,'Сводная МОДЕЛЬ 1x1'!$A$20:$AC$39,24,FALSE)&gt;0,'Сводная МОДЕЛЬ 1x1'!$O$4&gt;0),($A19-VLOOKUP(F$5,'Сводная МОДЕЛЬ 1x1'!$A$20:$AC$39,16,FALSE)-VLOOKUP(F$5,'Сводная МОДЕЛЬ 1x1'!$A$20:$AC$39,23,FALSE)*'Сводная МОДЕЛЬ 1x1'!$O$8)/VLOOKUP(F$5,'Сводная МОДЕЛЬ 1x1'!$A$20:$AC$39,15,FALSE),"-"),"-")</f>
        <v>1034.6631205673762</v>
      </c>
      <c r="G19" s="624">
        <f>IF(F19&lt;&gt;"-",F19+VLOOKUP($F$5,'Сводная МОДЕЛЬ 1x1'!$A$20:$AC$39,7,FALSE),"-")</f>
        <v>1138.6631205673762</v>
      </c>
      <c r="H19" s="623">
        <f>IF($A19&gt;=VLOOKUP(H$5,'Сводная МОДЕЛЬ 1x1'!$A$20:$AC$39,24,FALSE),IF(AND(VLOOKUP(H$5,'Сводная МОДЕЛЬ 1x1'!$A$20:$AC$39,24,FALSE)&gt;0,'Сводная МОДЕЛЬ 1x1'!$O$4&gt;0),($A19-VLOOKUP(H$5,'Сводная МОДЕЛЬ 1x1'!$A$20:$AC$39,16,FALSE)-VLOOKUP(H$5,'Сводная МОДЕЛЬ 1x1'!$A$20:$AC$39,23,FALSE)*'Сводная МОДЕЛЬ 1x1'!$O$8)/VLOOKUP(H$5,'Сводная МОДЕЛЬ 1x1'!$A$20:$AC$39,15,FALSE),"-"),"-")</f>
        <v>662.34953271028053</v>
      </c>
      <c r="I19" s="624">
        <f>IF(H19&lt;&gt;"-",H19+VLOOKUP($H$5,'Сводная МОДЕЛЬ 1x1'!$A$20:$AC$39,7,FALSE),"-")</f>
        <v>794.34953271028053</v>
      </c>
      <c r="J19" s="623">
        <f>IF($A19&gt;=VLOOKUP(J$5,'Сводная МОДЕЛЬ 1x1'!$A$20:$AC$39,24,FALSE),IF(AND(VLOOKUP(J$5,'Сводная МОДЕЛЬ 1x1'!$A$20:$AC$39,24,FALSE)&gt;0,'Сводная МОДЕЛЬ 1x1'!$O$4&gt;0),($A19-VLOOKUP(J$5,'Сводная МОДЕЛЬ 1x1'!$A$20:$AC$39,16,FALSE)-VLOOKUP(J$5,'Сводная МОДЕЛЬ 1x1'!$A$20:$AC$39,23,FALSE)*'Сводная МОДЕЛЬ 1x1'!$O$8)/VLOOKUP(J$5,'Сводная МОДЕЛЬ 1x1'!$A$20:$AC$39,15,FALSE),"-"),"-")</f>
        <v>405.39638554216873</v>
      </c>
      <c r="K19" s="624">
        <f>IF(J19&lt;&gt;"-",J19+VLOOKUP($J$5,'Сводная МОДЕЛЬ 1x1'!$A$20:$AC$39,7,FALSE),"-")</f>
        <v>569.39638554216867</v>
      </c>
      <c r="L19" s="623">
        <f>IF($A19&gt;=VLOOKUP(L$5,'Сводная МОДЕЛЬ 1x1'!$A$20:$AC$39,24,FALSE),IF(AND(VLOOKUP(L$5,'Сводная МОДЕЛЬ 1x1'!$A$20:$AC$39,24,FALSE)&gt;0,'Сводная МОДЕЛЬ 1x1'!$O$4&gt;0),($A19-VLOOKUP(L$5,'Сводная МОДЕЛЬ 1x1'!$A$20:$AC$39,16,FALSE)-VLOOKUP(L$5,'Сводная МОДЕЛЬ 1x1'!$A$20:$AC$39,23,FALSE)*'Сводная МОДЕЛЬ 1x1'!$O$8)/VLOOKUP(L$5,'Сводная МОДЕЛЬ 1x1'!$A$20:$AC$39,15,FALSE),"-"),"-")</f>
        <v>231.40668576886344</v>
      </c>
      <c r="M19" s="624">
        <f>IF(L19&lt;&gt;"-",L19+VLOOKUP($L$5,'Сводная МОДЕЛЬ 1x1'!$A$20:$AC$39,7,FALSE),"-")</f>
        <v>434.40668576886344</v>
      </c>
    </row>
    <row r="20" spans="1:13">
      <c r="A20" s="622">
        <f>'Сводная МОДЕЛЬ 1x1'!$O$10*0.6</f>
        <v>3300</v>
      </c>
      <c r="B20" s="623">
        <f>IF($A20&gt;=VLOOKUP(B$5,'Сводная МОДЕЛЬ 1x1'!$A$20:$AC$39,24,FALSE),IF(AND(VLOOKUP(B$5,'Сводная МОДЕЛЬ 1x1'!$A$20:$AC$39,24,FALSE)&gt;0,'Сводная МОДЕЛЬ 1x1'!$O$4&gt;0),($A20-VLOOKUP(B$5,'Сводная МОДЕЛЬ 1x1'!$A$20:$AC$39,16,FALSE)-VLOOKUP(B$5,'Сводная МОДЕЛЬ 1x1'!$A$20:$AC$39,23,FALSE)*'Сводная МОДЕЛЬ 1x1'!$O$8)/VLOOKUP(B$5,'Сводная МОДЕЛЬ 1x1'!$A$20:$AC$39,15,FALSE),"-"),"-")</f>
        <v>2571.6748031496059</v>
      </c>
      <c r="C20" s="624">
        <f>IF(B20&lt;&gt;"-",B20+VLOOKUP($B$5,'Сводная МОДЕЛЬ 1x1'!$A$20:$AC$39,7,FALSE),"-")</f>
        <v>2631.6748031496059</v>
      </c>
      <c r="D20" s="623">
        <f>IF($A20&gt;=VLOOKUP(D$5,'Сводная МОДЕЛЬ 1x1'!$A$20:$AC$39,24,FALSE),IF(AND(VLOOKUP(D$5,'Сводная МОДЕЛЬ 1x1'!$A$20:$AC$39,24,FALSE)&gt;0,'Сводная МОДЕЛЬ 1x1'!$O$4&gt;0),($A20-VLOOKUP(D$5,'Сводная МОДЕЛЬ 1x1'!$A$20:$AC$39,16,FALSE)-VLOOKUP(D$5,'Сводная МОДЕЛЬ 1x1'!$A$20:$AC$39,23,FALSE)*'Сводная МОДЕЛЬ 1x1'!$O$8)/VLOOKUP(D$5,'Сводная МОДЕЛЬ 1x1'!$A$20:$AC$39,15,FALSE),"-"),"-")</f>
        <v>1779.6313186813186</v>
      </c>
      <c r="E20" s="624">
        <f>IF(D20&lt;&gt;"-",D20+VLOOKUP($D$5,'Сводная МОДЕЛЬ 1x1'!$A$20:$AC$39,7,FALSE),"-")</f>
        <v>1859.6313186813186</v>
      </c>
      <c r="F20" s="623">
        <f>IF($A20&gt;=VLOOKUP(F$5,'Сводная МОДЕЛЬ 1x1'!$A$20:$AC$39,24,FALSE),IF(AND(VLOOKUP(F$5,'Сводная МОДЕЛЬ 1x1'!$A$20:$AC$39,24,FALSE)&gt;0,'Сводная МОДЕЛЬ 1x1'!$O$4&gt;0),($A20-VLOOKUP(F$5,'Сводная МОДЕЛЬ 1x1'!$A$20:$AC$39,16,FALSE)-VLOOKUP(F$5,'Сводная МОДЕЛЬ 1x1'!$A$20:$AC$39,23,FALSE)*'Сводная МОДЕЛЬ 1x1'!$O$8)/VLOOKUP(F$5,'Сводная МОДЕЛЬ 1x1'!$A$20:$AC$39,15,FALSE),"-"),"-")</f>
        <v>1132.1808510638298</v>
      </c>
      <c r="G20" s="624">
        <f>IF(F20&lt;&gt;"-",F20+VLOOKUP($F$5,'Сводная МОДЕЛЬ 1x1'!$A$20:$AC$39,7,FALSE),"-")</f>
        <v>1236.1808510638298</v>
      </c>
      <c r="H20" s="623">
        <f>IF($A20&gt;=VLOOKUP(H$5,'Сводная МОДЕЛЬ 1x1'!$A$20:$AC$39,24,FALSE),IF(AND(VLOOKUP(H$5,'Сводная МОДЕЛЬ 1x1'!$A$20:$AC$39,24,FALSE)&gt;0,'Сводная МОДЕЛЬ 1x1'!$O$4&gt;0),($A20-VLOOKUP(H$5,'Сводная МОДЕЛЬ 1x1'!$A$20:$AC$39,16,FALSE)-VLOOKUP(H$5,'Сводная МОДЕЛЬ 1x1'!$A$20:$AC$39,23,FALSE)*'Сводная МОДЕЛЬ 1x1'!$O$8)/VLOOKUP(H$5,'Сводная МОДЕЛЬ 1x1'!$A$20:$AC$39,15,FALSE),"-"),"-")</f>
        <v>726.60186915887846</v>
      </c>
      <c r="I20" s="624">
        <f>IF(H20&lt;&gt;"-",H20+VLOOKUP($H$5,'Сводная МОДЕЛЬ 1x1'!$A$20:$AC$39,7,FALSE),"-")</f>
        <v>858.60186915887846</v>
      </c>
      <c r="J20" s="623">
        <f>IF($A20&gt;=VLOOKUP(J$5,'Сводная МОДЕЛЬ 1x1'!$A$20:$AC$39,24,FALSE),IF(AND(VLOOKUP(J$5,'Сводная МОДЕЛЬ 1x1'!$A$20:$AC$39,24,FALSE)&gt;0,'Сводная МОДЕЛЬ 1x1'!$O$4&gt;0),($A20-VLOOKUP(J$5,'Сводная МОДЕЛЬ 1x1'!$A$20:$AC$39,16,FALSE)-VLOOKUP(J$5,'Сводная МОДЕЛЬ 1x1'!$A$20:$AC$39,23,FALSE)*'Сводная МОДЕЛЬ 1x1'!$O$8)/VLOOKUP(J$5,'Сводная МОДЕЛЬ 1x1'!$A$20:$AC$39,15,FALSE),"-"),"-")</f>
        <v>446.8120481927711</v>
      </c>
      <c r="K20" s="624">
        <f>IF(J20&lt;&gt;"-",J20+VLOOKUP($J$5,'Сводная МОДЕЛЬ 1x1'!$A$20:$AC$39,7,FALSE),"-")</f>
        <v>610.81204819277104</v>
      </c>
      <c r="L20" s="623">
        <f>IF($A20&gt;=VLOOKUP(L$5,'Сводная МОДЕЛЬ 1x1'!$A$20:$AC$39,24,FALSE),IF(AND(VLOOKUP(L$5,'Сводная МОДЕЛЬ 1x1'!$A$20:$AC$39,24,FALSE)&gt;0,'Сводная МОДЕЛЬ 1x1'!$O$4&gt;0),($A20-VLOOKUP(L$5,'Сводная МОДЕЛЬ 1x1'!$A$20:$AC$39,16,FALSE)-VLOOKUP(L$5,'Сводная МОДЕЛЬ 1x1'!$A$20:$AC$39,23,FALSE)*'Сводная МОДЕЛЬ 1x1'!$O$8)/VLOOKUP(L$5,'Сводная МОДЕЛЬ 1x1'!$A$20:$AC$39,15,FALSE),"-"),"-")</f>
        <v>257.67220630372492</v>
      </c>
      <c r="M20" s="624">
        <f>IF(L20&lt;&gt;"-",L20+VLOOKUP($L$5,'Сводная МОДЕЛЬ 1x1'!$A$20:$AC$39,7,FALSE),"-")</f>
        <v>460.67220630372492</v>
      </c>
    </row>
    <row r="21" spans="1:13">
      <c r="A21" s="622">
        <f>'Сводная МОДЕЛЬ 1x1'!$O$10*0.65</f>
        <v>3575</v>
      </c>
      <c r="B21" s="623">
        <f>IF($A21&gt;=VLOOKUP(B$5,'Сводная МОДЕЛЬ 1x1'!$A$20:$AC$39,24,FALSE),IF(AND(VLOOKUP(B$5,'Сводная МОДЕЛЬ 1x1'!$A$20:$AC$39,24,FALSE)&gt;0,'Сводная МОДЕЛЬ 1x1'!$O$4&gt;0),($A21-VLOOKUP(B$5,'Сводная МОДЕЛЬ 1x1'!$A$20:$AC$39,16,FALSE)-VLOOKUP(B$5,'Сводная МОДЕЛЬ 1x1'!$A$20:$AC$39,23,FALSE)*'Сводная МОДЕЛЬ 1x1'!$O$8)/VLOOKUP(B$5,'Сводная МОДЕЛЬ 1x1'!$A$20:$AC$39,15,FALSE),"-"),"-")</f>
        <v>2788.2102362204719</v>
      </c>
      <c r="C21" s="624">
        <f>IF(B21&lt;&gt;"-",B21+VLOOKUP($B$5,'Сводная МОДЕЛЬ 1x1'!$A$20:$AC$39,7,FALSE),"-")</f>
        <v>2848.2102362204719</v>
      </c>
      <c r="D21" s="623">
        <f>IF($A21&gt;=VLOOKUP(D$5,'Сводная МОДЕЛЬ 1x1'!$A$20:$AC$39,24,FALSE),IF(AND(VLOOKUP(D$5,'Сводная МОДЕЛЬ 1x1'!$A$20:$AC$39,24,FALSE)&gt;0,'Сводная МОДЕЛЬ 1x1'!$O$4&gt;0),($A21-VLOOKUP(D$5,'Сводная МОДЕЛЬ 1x1'!$A$20:$AC$39,16,FALSE)-VLOOKUP(D$5,'Сводная МОДЕЛЬ 1x1'!$A$20:$AC$39,23,FALSE)*'Сводная МОДЕЛЬ 1x1'!$O$8)/VLOOKUP(D$5,'Сводная МОДЕЛЬ 1x1'!$A$20:$AC$39,15,FALSE),"-"),"-")</f>
        <v>1930.7302197802198</v>
      </c>
      <c r="E21" s="624">
        <f>IF(D21&lt;&gt;"-",D21+VLOOKUP($D$5,'Сводная МОДЕЛЬ 1x1'!$A$20:$AC$39,7,FALSE),"-")</f>
        <v>2010.7302197802198</v>
      </c>
      <c r="F21" s="623">
        <f>IF($A21&gt;=VLOOKUP(F$5,'Сводная МОДЕЛЬ 1x1'!$A$20:$AC$39,24,FALSE),IF(AND(VLOOKUP(F$5,'Сводная МОДЕЛЬ 1x1'!$A$20:$AC$39,24,FALSE)&gt;0,'Сводная МОДЕЛЬ 1x1'!$O$4&gt;0),($A21-VLOOKUP(F$5,'Сводная МОДЕЛЬ 1x1'!$A$20:$AC$39,16,FALSE)-VLOOKUP(F$5,'Сводная МОДЕЛЬ 1x1'!$A$20:$AC$39,23,FALSE)*'Сводная МОДЕЛЬ 1x1'!$O$8)/VLOOKUP(F$5,'Сводная МОДЕЛЬ 1x1'!$A$20:$AC$39,15,FALSE),"-"),"-")</f>
        <v>1229.6985815602839</v>
      </c>
      <c r="G21" s="624">
        <f>IF(F21&lt;&gt;"-",F21+VLOOKUP($F$5,'Сводная МОДЕЛЬ 1x1'!$A$20:$AC$39,7,FALSE),"-")</f>
        <v>1333.6985815602839</v>
      </c>
      <c r="H21" s="623">
        <f>IF($A21&gt;=VLOOKUP(H$5,'Сводная МОДЕЛЬ 1x1'!$A$20:$AC$39,24,FALSE),IF(AND(VLOOKUP(H$5,'Сводная МОДЕЛЬ 1x1'!$A$20:$AC$39,24,FALSE)&gt;0,'Сводная МОДЕЛЬ 1x1'!$O$4&gt;0),($A21-VLOOKUP(H$5,'Сводная МОДЕЛЬ 1x1'!$A$20:$AC$39,16,FALSE)-VLOOKUP(H$5,'Сводная МОДЕЛЬ 1x1'!$A$20:$AC$39,23,FALSE)*'Сводная МОДЕЛЬ 1x1'!$O$8)/VLOOKUP(H$5,'Сводная МОДЕЛЬ 1x1'!$A$20:$AC$39,15,FALSE),"-"),"-")</f>
        <v>790.85420560747662</v>
      </c>
      <c r="I21" s="624">
        <f>IF(H21&lt;&gt;"-",H21+VLOOKUP($H$5,'Сводная МОДЕЛЬ 1x1'!$A$20:$AC$39,7,FALSE),"-")</f>
        <v>922.85420560747662</v>
      </c>
      <c r="J21" s="623">
        <f>IF($A21&gt;=VLOOKUP(J$5,'Сводная МОДЕЛЬ 1x1'!$A$20:$AC$39,24,FALSE),IF(AND(VLOOKUP(J$5,'Сводная МОДЕЛЬ 1x1'!$A$20:$AC$39,24,FALSE)&gt;0,'Сводная МОДЕЛЬ 1x1'!$O$4&gt;0),($A21-VLOOKUP(J$5,'Сводная МОДЕЛЬ 1x1'!$A$20:$AC$39,16,FALSE)-VLOOKUP(J$5,'Сводная МОДЕЛЬ 1x1'!$A$20:$AC$39,23,FALSE)*'Сводная МОДЕЛЬ 1x1'!$O$8)/VLOOKUP(J$5,'Сводная МОДЕЛЬ 1x1'!$A$20:$AC$39,15,FALSE),"-"),"-")</f>
        <v>488.22771084337347</v>
      </c>
      <c r="K21" s="624">
        <f>IF(J21&lt;&gt;"-",J21+VLOOKUP($J$5,'Сводная МОДЕЛЬ 1x1'!$A$20:$AC$39,7,FALSE),"-")</f>
        <v>652.22771084337342</v>
      </c>
      <c r="L21" s="623">
        <f>IF($A21&gt;=VLOOKUP(L$5,'Сводная МОДЕЛЬ 1x1'!$A$20:$AC$39,24,FALSE),IF(AND(VLOOKUP(L$5,'Сводная МОДЕЛЬ 1x1'!$A$20:$AC$39,24,FALSE)&gt;0,'Сводная МОДЕЛЬ 1x1'!$O$4&gt;0),($A21-VLOOKUP(L$5,'Сводная МОДЕЛЬ 1x1'!$A$20:$AC$39,16,FALSE)-VLOOKUP(L$5,'Сводная МОДЕЛЬ 1x1'!$A$20:$AC$39,23,FALSE)*'Сводная МОДЕЛЬ 1x1'!$O$8)/VLOOKUP(L$5,'Сводная МОДЕЛЬ 1x1'!$A$20:$AC$39,15,FALSE),"-"),"-")</f>
        <v>283.9377268385864</v>
      </c>
      <c r="M21" s="624">
        <f>IF(L21&lt;&gt;"-",L21+VLOOKUP($L$5,'Сводная МОДЕЛЬ 1x1'!$A$20:$AC$39,7,FALSE),"-")</f>
        <v>486.9377268385864</v>
      </c>
    </row>
    <row r="22" spans="1:13">
      <c r="A22" s="622">
        <f>'Сводная МОДЕЛЬ 1x1'!$O$10*0.7</f>
        <v>3849.9999999999995</v>
      </c>
      <c r="B22" s="623">
        <f>IF($A22&gt;=VLOOKUP(B$5,'Сводная МОДЕЛЬ 1x1'!$A$20:$AC$39,24,FALSE),IF(AND(VLOOKUP(B$5,'Сводная МОДЕЛЬ 1x1'!$A$20:$AC$39,24,FALSE)&gt;0,'Сводная МОДЕЛЬ 1x1'!$O$4&gt;0),($A22-VLOOKUP(B$5,'Сводная МОДЕЛЬ 1x1'!$A$20:$AC$39,16,FALSE)-VLOOKUP(B$5,'Сводная МОДЕЛЬ 1x1'!$A$20:$AC$39,23,FALSE)*'Сводная МОДЕЛЬ 1x1'!$O$8)/VLOOKUP(B$5,'Сводная МОДЕЛЬ 1x1'!$A$20:$AC$39,15,FALSE),"-"),"-")</f>
        <v>3004.7456692913379</v>
      </c>
      <c r="C22" s="624">
        <f>IF(B22&lt;&gt;"-",B22+VLOOKUP($B$5,'Сводная МОДЕЛЬ 1x1'!$A$20:$AC$39,7,FALSE),"-")</f>
        <v>3064.7456692913379</v>
      </c>
      <c r="D22" s="623">
        <f>IF($A22&gt;=VLOOKUP(D$5,'Сводная МОДЕЛЬ 1x1'!$A$20:$AC$39,24,FALSE),IF(AND(VLOOKUP(D$5,'Сводная МОДЕЛЬ 1x1'!$A$20:$AC$39,24,FALSE)&gt;0,'Сводная МОДЕЛЬ 1x1'!$O$4&gt;0),($A22-VLOOKUP(D$5,'Сводная МОДЕЛЬ 1x1'!$A$20:$AC$39,16,FALSE)-VLOOKUP(D$5,'Сводная МОДЕЛЬ 1x1'!$A$20:$AC$39,23,FALSE)*'Сводная МОДЕЛЬ 1x1'!$O$8)/VLOOKUP(D$5,'Сводная МОДЕЛЬ 1x1'!$A$20:$AC$39,15,FALSE),"-"),"-")</f>
        <v>2081.8291208791206</v>
      </c>
      <c r="E22" s="624">
        <f>IF(D22&lt;&gt;"-",D22+VLOOKUP($D$5,'Сводная МОДЕЛЬ 1x1'!$A$20:$AC$39,7,FALSE),"-")</f>
        <v>2161.8291208791206</v>
      </c>
      <c r="F22" s="623">
        <f>IF($A22&gt;=VLOOKUP(F$5,'Сводная МОДЕЛЬ 1x1'!$A$20:$AC$39,24,FALSE),IF(AND(VLOOKUP(F$5,'Сводная МОДЕЛЬ 1x1'!$A$20:$AC$39,24,FALSE)&gt;0,'Сводная МОДЕЛЬ 1x1'!$O$4&gt;0),($A22-VLOOKUP(F$5,'Сводная МОДЕЛЬ 1x1'!$A$20:$AC$39,16,FALSE)-VLOOKUP(F$5,'Сводная МОДЕЛЬ 1x1'!$A$20:$AC$39,23,FALSE)*'Сводная МОДЕЛЬ 1x1'!$O$8)/VLOOKUP(F$5,'Сводная МОДЕЛЬ 1x1'!$A$20:$AC$39,15,FALSE),"-"),"-")</f>
        <v>1327.2163120567375</v>
      </c>
      <c r="G22" s="624">
        <f>IF(F22&lt;&gt;"-",F22+VLOOKUP($F$5,'Сводная МОДЕЛЬ 1x1'!$A$20:$AC$39,7,FALSE),"-")</f>
        <v>1431.2163120567375</v>
      </c>
      <c r="H22" s="623">
        <f>IF($A22&gt;=VLOOKUP(H$5,'Сводная МОДЕЛЬ 1x1'!$A$20:$AC$39,24,FALSE),IF(AND(VLOOKUP(H$5,'Сводная МОДЕЛЬ 1x1'!$A$20:$AC$39,24,FALSE)&gt;0,'Сводная МОДЕЛЬ 1x1'!$O$4&gt;0),($A22-VLOOKUP(H$5,'Сводная МОДЕЛЬ 1x1'!$A$20:$AC$39,16,FALSE)-VLOOKUP(H$5,'Сводная МОДЕЛЬ 1x1'!$A$20:$AC$39,23,FALSE)*'Сводная МОДЕЛЬ 1x1'!$O$8)/VLOOKUP(H$5,'Сводная МОДЕЛЬ 1x1'!$A$20:$AC$39,15,FALSE),"-"),"-")</f>
        <v>855.10654205607466</v>
      </c>
      <c r="I22" s="624">
        <f>IF(H22&lt;&gt;"-",H22+VLOOKUP($H$5,'Сводная МОДЕЛЬ 1x1'!$A$20:$AC$39,7,FALSE),"-")</f>
        <v>987.10654205607466</v>
      </c>
      <c r="J22" s="623">
        <f>IF($A22&gt;=VLOOKUP(J$5,'Сводная МОДЕЛЬ 1x1'!$A$20:$AC$39,24,FALSE),IF(AND(VLOOKUP(J$5,'Сводная МОДЕЛЬ 1x1'!$A$20:$AC$39,24,FALSE)&gt;0,'Сводная МОДЕЛЬ 1x1'!$O$4&gt;0),($A22-VLOOKUP(J$5,'Сводная МОДЕЛЬ 1x1'!$A$20:$AC$39,16,FALSE)-VLOOKUP(J$5,'Сводная МОДЕЛЬ 1x1'!$A$20:$AC$39,23,FALSE)*'Сводная МОДЕЛЬ 1x1'!$O$8)/VLOOKUP(J$5,'Сводная МОДЕЛЬ 1x1'!$A$20:$AC$39,15,FALSE),"-"),"-")</f>
        <v>529.64337349397579</v>
      </c>
      <c r="K22" s="624">
        <f>IF(J22&lt;&gt;"-",J22+VLOOKUP($J$5,'Сводная МОДЕЛЬ 1x1'!$A$20:$AC$39,7,FALSE),"-")</f>
        <v>693.64337349397579</v>
      </c>
      <c r="L22" s="623">
        <f>IF($A22&gt;=VLOOKUP(L$5,'Сводная МОДЕЛЬ 1x1'!$A$20:$AC$39,24,FALSE),IF(AND(VLOOKUP(L$5,'Сводная МОДЕЛЬ 1x1'!$A$20:$AC$39,24,FALSE)&gt;0,'Сводная МОДЕЛЬ 1x1'!$O$4&gt;0),($A22-VLOOKUP(L$5,'Сводная МОДЕЛЬ 1x1'!$A$20:$AC$39,16,FALSE)-VLOOKUP(L$5,'Сводная МОДЕЛЬ 1x1'!$A$20:$AC$39,23,FALSE)*'Сводная МОДЕЛЬ 1x1'!$O$8)/VLOOKUP(L$5,'Сводная МОДЕЛЬ 1x1'!$A$20:$AC$39,15,FALSE),"-"),"-")</f>
        <v>310.20324737344788</v>
      </c>
      <c r="M22" s="624">
        <f>IF(L22&lt;&gt;"-",L22+VLOOKUP($L$5,'Сводная МОДЕЛЬ 1x1'!$A$20:$AC$39,7,FALSE),"-")</f>
        <v>513.20324737344788</v>
      </c>
    </row>
    <row r="23" spans="1:13">
      <c r="A23" s="622">
        <f>'Сводная МОДЕЛЬ 1x1'!$O$10*0.75</f>
        <v>4125</v>
      </c>
      <c r="B23" s="623">
        <f>IF($A23&gt;=VLOOKUP(B$5,'Сводная МОДЕЛЬ 1x1'!$A$20:$AC$39,24,FALSE),IF(AND(VLOOKUP(B$5,'Сводная МОДЕЛЬ 1x1'!$A$20:$AC$39,24,FALSE)&gt;0,'Сводная МОДЕЛЬ 1x1'!$O$4&gt;0),($A23-VLOOKUP(B$5,'Сводная МОДЕЛЬ 1x1'!$A$20:$AC$39,16,FALSE)-VLOOKUP(B$5,'Сводная МОДЕЛЬ 1x1'!$A$20:$AC$39,23,FALSE)*'Сводная МОДЕЛЬ 1x1'!$O$8)/VLOOKUP(B$5,'Сводная МОДЕЛЬ 1x1'!$A$20:$AC$39,15,FALSE),"-"),"-")</f>
        <v>3221.2811023622044</v>
      </c>
      <c r="C23" s="624">
        <f>IF(B23&lt;&gt;"-",B23+VLOOKUP($B$5,'Сводная МОДЕЛЬ 1x1'!$A$20:$AC$39,7,FALSE),"-")</f>
        <v>3281.2811023622044</v>
      </c>
      <c r="D23" s="623">
        <f>IF($A23&gt;=VLOOKUP(D$5,'Сводная МОДЕЛЬ 1x1'!$A$20:$AC$39,24,FALSE),IF(AND(VLOOKUP(D$5,'Сводная МОДЕЛЬ 1x1'!$A$20:$AC$39,24,FALSE)&gt;0,'Сводная МОДЕЛЬ 1x1'!$O$4&gt;0),($A23-VLOOKUP(D$5,'Сводная МОДЕЛЬ 1x1'!$A$20:$AC$39,16,FALSE)-VLOOKUP(D$5,'Сводная МОДЕЛЬ 1x1'!$A$20:$AC$39,23,FALSE)*'Сводная МОДЕЛЬ 1x1'!$O$8)/VLOOKUP(D$5,'Сводная МОДЕЛЬ 1x1'!$A$20:$AC$39,15,FALSE),"-"),"-")</f>
        <v>2232.9280219780221</v>
      </c>
      <c r="E23" s="624">
        <f>IF(D23&lt;&gt;"-",D23+VLOOKUP($D$5,'Сводная МОДЕЛЬ 1x1'!$A$20:$AC$39,7,FALSE),"-")</f>
        <v>2312.9280219780221</v>
      </c>
      <c r="F23" s="623">
        <f>IF($A23&gt;=VLOOKUP(F$5,'Сводная МОДЕЛЬ 1x1'!$A$20:$AC$39,24,FALSE),IF(AND(VLOOKUP(F$5,'Сводная МОДЕЛЬ 1x1'!$A$20:$AC$39,24,FALSE)&gt;0,'Сводная МОДЕЛЬ 1x1'!$O$4&gt;0),($A23-VLOOKUP(F$5,'Сводная МОДЕЛЬ 1x1'!$A$20:$AC$39,16,FALSE)-VLOOKUP(F$5,'Сводная МОДЕЛЬ 1x1'!$A$20:$AC$39,23,FALSE)*'Сводная МОДЕЛЬ 1x1'!$O$8)/VLOOKUP(F$5,'Сводная МОДЕЛЬ 1x1'!$A$20:$AC$39,15,FALSE),"-"),"-")</f>
        <v>1424.7340425531916</v>
      </c>
      <c r="G23" s="624">
        <f>IF(F23&lt;&gt;"-",F23+VLOOKUP($F$5,'Сводная МОДЕЛЬ 1x1'!$A$20:$AC$39,7,FALSE),"-")</f>
        <v>1528.7340425531916</v>
      </c>
      <c r="H23" s="623">
        <f>IF($A23&gt;=VLOOKUP(H$5,'Сводная МОДЕЛЬ 1x1'!$A$20:$AC$39,24,FALSE),IF(AND(VLOOKUP(H$5,'Сводная МОДЕЛЬ 1x1'!$A$20:$AC$39,24,FALSE)&gt;0,'Сводная МОДЕЛЬ 1x1'!$O$4&gt;0),($A23-VLOOKUP(H$5,'Сводная МОДЕЛЬ 1x1'!$A$20:$AC$39,16,FALSE)-VLOOKUP(H$5,'Сводная МОДЕЛЬ 1x1'!$A$20:$AC$39,23,FALSE)*'Сводная МОДЕЛЬ 1x1'!$O$8)/VLOOKUP(H$5,'Сводная МОДЕЛЬ 1x1'!$A$20:$AC$39,15,FALSE),"-"),"-")</f>
        <v>919.35887850467293</v>
      </c>
      <c r="I23" s="624">
        <f>IF(H23&lt;&gt;"-",H23+VLOOKUP($H$5,'Сводная МОДЕЛЬ 1x1'!$A$20:$AC$39,7,FALSE),"-")</f>
        <v>1051.3588785046729</v>
      </c>
      <c r="J23" s="623">
        <f>IF($A23&gt;=VLOOKUP(J$5,'Сводная МОДЕЛЬ 1x1'!$A$20:$AC$39,24,FALSE),IF(AND(VLOOKUP(J$5,'Сводная МОДЕЛЬ 1x1'!$A$20:$AC$39,24,FALSE)&gt;0,'Сводная МОДЕЛЬ 1x1'!$O$4&gt;0),($A23-VLOOKUP(J$5,'Сводная МОДЕЛЬ 1x1'!$A$20:$AC$39,16,FALSE)-VLOOKUP(J$5,'Сводная МОДЕЛЬ 1x1'!$A$20:$AC$39,23,FALSE)*'Сводная МОДЕЛЬ 1x1'!$O$8)/VLOOKUP(J$5,'Сводная МОДЕЛЬ 1x1'!$A$20:$AC$39,15,FALSE),"-"),"-")</f>
        <v>571.05903614457827</v>
      </c>
      <c r="K23" s="624">
        <f>IF(J23&lt;&gt;"-",J23+VLOOKUP($J$5,'Сводная МОДЕЛЬ 1x1'!$A$20:$AC$39,7,FALSE),"-")</f>
        <v>735.05903614457827</v>
      </c>
      <c r="L23" s="623">
        <f>IF($A23&gt;=VLOOKUP(L$5,'Сводная МОДЕЛЬ 1x1'!$A$20:$AC$39,24,FALSE),IF(AND(VLOOKUP(L$5,'Сводная МОДЕЛЬ 1x1'!$A$20:$AC$39,24,FALSE)&gt;0,'Сводная МОДЕЛЬ 1x1'!$O$4&gt;0),($A23-VLOOKUP(L$5,'Сводная МОДЕЛЬ 1x1'!$A$20:$AC$39,16,FALSE)-VLOOKUP(L$5,'Сводная МОДЕЛЬ 1x1'!$A$20:$AC$39,23,FALSE)*'Сводная МОДЕЛЬ 1x1'!$O$8)/VLOOKUP(L$5,'Сводная МОДЕЛЬ 1x1'!$A$20:$AC$39,15,FALSE),"-"),"-")</f>
        <v>336.46876790830942</v>
      </c>
      <c r="M23" s="624">
        <f>IF(L23&lt;&gt;"-",L23+VLOOKUP($L$5,'Сводная МОДЕЛЬ 1x1'!$A$20:$AC$39,7,FALSE),"-")</f>
        <v>539.46876790830947</v>
      </c>
    </row>
    <row r="24" spans="1:13">
      <c r="A24" s="622">
        <f>'Сводная МОДЕЛЬ 1x1'!$O$10*0.8</f>
        <v>4400</v>
      </c>
      <c r="B24" s="623">
        <f>IF($A24&gt;=VLOOKUP(B$5,'Сводная МОДЕЛЬ 1x1'!$A$20:$AC$39,24,FALSE),IF(AND(VLOOKUP(B$5,'Сводная МОДЕЛЬ 1x1'!$A$20:$AC$39,24,FALSE)&gt;0,'Сводная МОДЕЛЬ 1x1'!$O$4&gt;0),($A24-VLOOKUP(B$5,'Сводная МОДЕЛЬ 1x1'!$A$20:$AC$39,16,FALSE)-VLOOKUP(B$5,'Сводная МОДЕЛЬ 1x1'!$A$20:$AC$39,23,FALSE)*'Сводная МОДЕЛЬ 1x1'!$O$8)/VLOOKUP(B$5,'Сводная МОДЕЛЬ 1x1'!$A$20:$AC$39,15,FALSE),"-"),"-")</f>
        <v>3437.8165354330708</v>
      </c>
      <c r="C24" s="624">
        <f>IF(B24&lt;&gt;"-",B24+VLOOKUP($B$5,'Сводная МОДЕЛЬ 1x1'!$A$20:$AC$39,7,FALSE),"-")</f>
        <v>3497.8165354330708</v>
      </c>
      <c r="D24" s="623">
        <f>IF($A24&gt;=VLOOKUP(D$5,'Сводная МОДЕЛЬ 1x1'!$A$20:$AC$39,24,FALSE),IF(AND(VLOOKUP(D$5,'Сводная МОДЕЛЬ 1x1'!$A$20:$AC$39,24,FALSE)&gt;0,'Сводная МОДЕЛЬ 1x1'!$O$4&gt;0),($A24-VLOOKUP(D$5,'Сводная МОДЕЛЬ 1x1'!$A$20:$AC$39,16,FALSE)-VLOOKUP(D$5,'Сводная МОДЕЛЬ 1x1'!$A$20:$AC$39,23,FALSE)*'Сводная МОДЕЛЬ 1x1'!$O$8)/VLOOKUP(D$5,'Сводная МОДЕЛЬ 1x1'!$A$20:$AC$39,15,FALSE),"-"),"-")</f>
        <v>2384.0269230769231</v>
      </c>
      <c r="E24" s="624">
        <f>IF(D24&lt;&gt;"-",D24+VLOOKUP($D$5,'Сводная МОДЕЛЬ 1x1'!$A$20:$AC$39,7,FALSE),"-")</f>
        <v>2464.0269230769231</v>
      </c>
      <c r="F24" s="623">
        <f>IF($A24&gt;=VLOOKUP(F$5,'Сводная МОДЕЛЬ 1x1'!$A$20:$AC$39,24,FALSE),IF(AND(VLOOKUP(F$5,'Сводная МОДЕЛЬ 1x1'!$A$20:$AC$39,24,FALSE)&gt;0,'Сводная МОДЕЛЬ 1x1'!$O$4&gt;0),($A24-VLOOKUP(F$5,'Сводная МОДЕЛЬ 1x1'!$A$20:$AC$39,16,FALSE)-VLOOKUP(F$5,'Сводная МОДЕЛЬ 1x1'!$A$20:$AC$39,23,FALSE)*'Сводная МОДЕЛЬ 1x1'!$O$8)/VLOOKUP(F$5,'Сводная МОДЕЛЬ 1x1'!$A$20:$AC$39,15,FALSE),"-"),"-")</f>
        <v>1522.2517730496454</v>
      </c>
      <c r="G24" s="624">
        <f>IF(F24&lt;&gt;"-",F24+VLOOKUP($F$5,'Сводная МОДЕЛЬ 1x1'!$A$20:$AC$39,7,FALSE),"-")</f>
        <v>1626.2517730496454</v>
      </c>
      <c r="H24" s="623">
        <f>IF($A24&gt;=VLOOKUP(H$5,'Сводная МОДЕЛЬ 1x1'!$A$20:$AC$39,24,FALSE),IF(AND(VLOOKUP(H$5,'Сводная МОДЕЛЬ 1x1'!$A$20:$AC$39,24,FALSE)&gt;0,'Сводная МОДЕЛЬ 1x1'!$O$4&gt;0),($A24-VLOOKUP(H$5,'Сводная МОДЕЛЬ 1x1'!$A$20:$AC$39,16,FALSE)-VLOOKUP(H$5,'Сводная МОДЕЛЬ 1x1'!$A$20:$AC$39,23,FALSE)*'Сводная МОДЕЛЬ 1x1'!$O$8)/VLOOKUP(H$5,'Сводная МОДЕЛЬ 1x1'!$A$20:$AC$39,15,FALSE),"-"),"-")</f>
        <v>983.61121495327086</v>
      </c>
      <c r="I24" s="624">
        <f>IF(H24&lt;&gt;"-",H24+VLOOKUP($H$5,'Сводная МОДЕЛЬ 1x1'!$A$20:$AC$39,7,FALSE),"-")</f>
        <v>1115.611214953271</v>
      </c>
      <c r="J24" s="623">
        <f>IF($A24&gt;=VLOOKUP(J$5,'Сводная МОДЕЛЬ 1x1'!$A$20:$AC$39,24,FALSE),IF(AND(VLOOKUP(J$5,'Сводная МОДЕЛЬ 1x1'!$A$20:$AC$39,24,FALSE)&gt;0,'Сводная МОДЕЛЬ 1x1'!$O$4&gt;0),($A24-VLOOKUP(J$5,'Сводная МОДЕЛЬ 1x1'!$A$20:$AC$39,16,FALSE)-VLOOKUP(J$5,'Сводная МОДЕЛЬ 1x1'!$A$20:$AC$39,23,FALSE)*'Сводная МОДЕЛЬ 1x1'!$O$8)/VLOOKUP(J$5,'Сводная МОДЕЛЬ 1x1'!$A$20:$AC$39,15,FALSE),"-"),"-")</f>
        <v>612.47469879518076</v>
      </c>
      <c r="K24" s="624">
        <f>IF(J24&lt;&gt;"-",J24+VLOOKUP($J$5,'Сводная МОДЕЛЬ 1x1'!$A$20:$AC$39,7,FALSE),"-")</f>
        <v>776.47469879518076</v>
      </c>
      <c r="L24" s="623">
        <f>IF($A24&gt;=VLOOKUP(L$5,'Сводная МОДЕЛЬ 1x1'!$A$20:$AC$39,24,FALSE),IF(AND(VLOOKUP(L$5,'Сводная МОДЕЛЬ 1x1'!$A$20:$AC$39,24,FALSE)&gt;0,'Сводная МОДЕЛЬ 1x1'!$O$4&gt;0),($A24-VLOOKUP(L$5,'Сводная МОДЕЛЬ 1x1'!$A$20:$AC$39,16,FALSE)-VLOOKUP(L$5,'Сводная МОДЕЛЬ 1x1'!$A$20:$AC$39,23,FALSE)*'Сводная МОДЕЛЬ 1x1'!$O$8)/VLOOKUP(L$5,'Сводная МОДЕЛЬ 1x1'!$A$20:$AC$39,15,FALSE),"-"),"-")</f>
        <v>362.73428844317095</v>
      </c>
      <c r="M24" s="624">
        <f>IF(L24&lt;&gt;"-",L24+VLOOKUP($L$5,'Сводная МОДЕЛЬ 1x1'!$A$20:$AC$39,7,FALSE),"-")</f>
        <v>565.73428844317095</v>
      </c>
    </row>
    <row r="25" spans="1:13">
      <c r="A25" s="622">
        <f>'Сводная МОДЕЛЬ 1x1'!$O$10*0.85</f>
        <v>4675</v>
      </c>
      <c r="B25" s="623">
        <f>IF($A25&gt;=VLOOKUP(B$5,'Сводная МОДЕЛЬ 1x1'!$A$20:$AC$39,24,FALSE),IF(AND(VLOOKUP(B$5,'Сводная МОДЕЛЬ 1x1'!$A$20:$AC$39,24,FALSE)&gt;0,'Сводная МОДЕЛЬ 1x1'!$O$4&gt;0),($A25-VLOOKUP(B$5,'Сводная МОДЕЛЬ 1x1'!$A$20:$AC$39,16,FALSE)-VLOOKUP(B$5,'Сводная МОДЕЛЬ 1x1'!$A$20:$AC$39,23,FALSE)*'Сводная МОДЕЛЬ 1x1'!$O$8)/VLOOKUP(B$5,'Сводная МОДЕЛЬ 1x1'!$A$20:$AC$39,15,FALSE),"-"),"-")</f>
        <v>3654.3519685039369</v>
      </c>
      <c r="C25" s="624">
        <f>IF(B25&lt;&gt;"-",B25+VLOOKUP($B$5,'Сводная МОДЕЛЬ 1x1'!$A$20:$AC$39,7,FALSE),"-")</f>
        <v>3714.3519685039369</v>
      </c>
      <c r="D25" s="623">
        <f>IF($A25&gt;=VLOOKUP(D$5,'Сводная МОДЕЛЬ 1x1'!$A$20:$AC$39,24,FALSE),IF(AND(VLOOKUP(D$5,'Сводная МОДЕЛЬ 1x1'!$A$20:$AC$39,24,FALSE)&gt;0,'Сводная МОДЕЛЬ 1x1'!$O$4&gt;0),($A25-VLOOKUP(D$5,'Сводная МОДЕЛЬ 1x1'!$A$20:$AC$39,16,FALSE)-VLOOKUP(D$5,'Сводная МОДЕЛЬ 1x1'!$A$20:$AC$39,23,FALSE)*'Сводная МОДЕЛЬ 1x1'!$O$8)/VLOOKUP(D$5,'Сводная МОДЕЛЬ 1x1'!$A$20:$AC$39,15,FALSE),"-"),"-")</f>
        <v>2535.1258241758242</v>
      </c>
      <c r="E25" s="624">
        <f>IF(D25&lt;&gt;"-",D25+VLOOKUP($D$5,'Сводная МОДЕЛЬ 1x1'!$A$20:$AC$39,7,FALSE),"-")</f>
        <v>2615.1258241758242</v>
      </c>
      <c r="F25" s="623">
        <f>IF($A25&gt;=VLOOKUP(F$5,'Сводная МОДЕЛЬ 1x1'!$A$20:$AC$39,24,FALSE),IF(AND(VLOOKUP(F$5,'Сводная МОДЕЛЬ 1x1'!$A$20:$AC$39,24,FALSE)&gt;0,'Сводная МОДЕЛЬ 1x1'!$O$4&gt;0),($A25-VLOOKUP(F$5,'Сводная МОДЕЛЬ 1x1'!$A$20:$AC$39,16,FALSE)-VLOOKUP(F$5,'Сводная МОДЕЛЬ 1x1'!$A$20:$AC$39,23,FALSE)*'Сводная МОДЕЛЬ 1x1'!$O$8)/VLOOKUP(F$5,'Сводная МОДЕЛЬ 1x1'!$A$20:$AC$39,15,FALSE),"-"),"-")</f>
        <v>1619.7695035460995</v>
      </c>
      <c r="G25" s="624">
        <f>IF(F25&lt;&gt;"-",F25+VLOOKUP($F$5,'Сводная МОДЕЛЬ 1x1'!$A$20:$AC$39,7,FALSE),"-")</f>
        <v>1723.7695035460995</v>
      </c>
      <c r="H25" s="623">
        <f>IF($A25&gt;=VLOOKUP(H$5,'Сводная МОДЕЛЬ 1x1'!$A$20:$AC$39,24,FALSE),IF(AND(VLOOKUP(H$5,'Сводная МОДЕЛЬ 1x1'!$A$20:$AC$39,24,FALSE)&gt;0,'Сводная МОДЕЛЬ 1x1'!$O$4&gt;0),($A25-VLOOKUP(H$5,'Сводная МОДЕЛЬ 1x1'!$A$20:$AC$39,16,FALSE)-VLOOKUP(H$5,'Сводная МОДЕЛЬ 1x1'!$A$20:$AC$39,23,FALSE)*'Сводная МОДЕЛЬ 1x1'!$O$8)/VLOOKUP(H$5,'Сводная МОДЕЛЬ 1x1'!$A$20:$AC$39,15,FALSE),"-"),"-")</f>
        <v>1047.863551401869</v>
      </c>
      <c r="I25" s="624">
        <f>IF(H25&lt;&gt;"-",H25+VLOOKUP($H$5,'Сводная МОДЕЛЬ 1x1'!$A$20:$AC$39,7,FALSE),"-")</f>
        <v>1179.863551401869</v>
      </c>
      <c r="J25" s="623">
        <f>IF($A25&gt;=VLOOKUP(J$5,'Сводная МОДЕЛЬ 1x1'!$A$20:$AC$39,24,FALSE),IF(AND(VLOOKUP(J$5,'Сводная МОДЕЛЬ 1x1'!$A$20:$AC$39,24,FALSE)&gt;0,'Сводная МОДЕЛЬ 1x1'!$O$4&gt;0),($A25-VLOOKUP(J$5,'Сводная МОДЕЛЬ 1x1'!$A$20:$AC$39,16,FALSE)-VLOOKUP(J$5,'Сводная МОДЕЛЬ 1x1'!$A$20:$AC$39,23,FALSE)*'Сводная МОДЕЛЬ 1x1'!$O$8)/VLOOKUP(J$5,'Сводная МОДЕЛЬ 1x1'!$A$20:$AC$39,15,FALSE),"-"),"-")</f>
        <v>653.89036144578313</v>
      </c>
      <c r="K25" s="624">
        <f>IF(J25&lt;&gt;"-",J25+VLOOKUP($J$5,'Сводная МОДЕЛЬ 1x1'!$A$20:$AC$39,7,FALSE),"-")</f>
        <v>817.89036144578313</v>
      </c>
      <c r="L25" s="623">
        <f>IF($A25&gt;=VLOOKUP(L$5,'Сводная МОДЕЛЬ 1x1'!$A$20:$AC$39,24,FALSE),IF(AND(VLOOKUP(L$5,'Сводная МОДЕЛЬ 1x1'!$A$20:$AC$39,24,FALSE)&gt;0,'Сводная МОДЕЛЬ 1x1'!$O$4&gt;0),($A25-VLOOKUP(L$5,'Сводная МОДЕЛЬ 1x1'!$A$20:$AC$39,16,FALSE)-VLOOKUP(L$5,'Сводная МОДЕЛЬ 1x1'!$A$20:$AC$39,23,FALSE)*'Сводная МОДЕЛЬ 1x1'!$O$8)/VLOOKUP(L$5,'Сводная МОДЕЛЬ 1x1'!$A$20:$AC$39,15,FALSE),"-"),"-")</f>
        <v>388.99980897803238</v>
      </c>
      <c r="M25" s="624">
        <f>IF(L25&lt;&gt;"-",L25+VLOOKUP($L$5,'Сводная МОДЕЛЬ 1x1'!$A$20:$AC$39,7,FALSE),"-")</f>
        <v>591.99980897803243</v>
      </c>
    </row>
    <row r="26" spans="1:13">
      <c r="A26" s="622">
        <f>'Сводная МОДЕЛЬ 1x1'!$O$10*0.9</f>
        <v>4950</v>
      </c>
      <c r="B26" s="623">
        <f>IF($A26&gt;=VLOOKUP(B$5,'Сводная МОДЕЛЬ 1x1'!$A$20:$AC$39,24,FALSE),IF(AND(VLOOKUP(B$5,'Сводная МОДЕЛЬ 1x1'!$A$20:$AC$39,24,FALSE)&gt;0,'Сводная МОДЕЛЬ 1x1'!$O$4&gt;0),($A26-VLOOKUP(B$5,'Сводная МОДЕЛЬ 1x1'!$A$20:$AC$39,16,FALSE)-VLOOKUP(B$5,'Сводная МОДЕЛЬ 1x1'!$A$20:$AC$39,23,FALSE)*'Сводная МОДЕЛЬ 1x1'!$O$8)/VLOOKUP(B$5,'Сводная МОДЕЛЬ 1x1'!$A$20:$AC$39,15,FALSE),"-"),"-")</f>
        <v>3870.8874015748033</v>
      </c>
      <c r="C26" s="624">
        <f>IF(B26&lt;&gt;"-",B26+VLOOKUP($B$5,'Сводная МОДЕЛЬ 1x1'!$A$20:$AC$39,7,FALSE),"-")</f>
        <v>3930.8874015748033</v>
      </c>
      <c r="D26" s="623">
        <f>IF($A26&gt;=VLOOKUP(D$5,'Сводная МОДЕЛЬ 1x1'!$A$20:$AC$39,24,FALSE),IF(AND(VLOOKUP(D$5,'Сводная МОДЕЛЬ 1x1'!$A$20:$AC$39,24,FALSE)&gt;0,'Сводная МОДЕЛЬ 1x1'!$O$4&gt;0),($A26-VLOOKUP(D$5,'Сводная МОДЕЛЬ 1x1'!$A$20:$AC$39,16,FALSE)-VLOOKUP(D$5,'Сводная МОДЕЛЬ 1x1'!$A$20:$AC$39,23,FALSE)*'Сводная МОДЕЛЬ 1x1'!$O$8)/VLOOKUP(D$5,'Сводная МОДЕЛЬ 1x1'!$A$20:$AC$39,15,FALSE),"-"),"-")</f>
        <v>2686.2247252747252</v>
      </c>
      <c r="E26" s="624">
        <f>IF(D26&lt;&gt;"-",D26+VLOOKUP($D$5,'Сводная МОДЕЛЬ 1x1'!$A$20:$AC$39,7,FALSE),"-")</f>
        <v>2766.2247252747252</v>
      </c>
      <c r="F26" s="623">
        <f>IF($A26&gt;=VLOOKUP(F$5,'Сводная МОДЕЛЬ 1x1'!$A$20:$AC$39,24,FALSE),IF(AND(VLOOKUP(F$5,'Сводная МОДЕЛЬ 1x1'!$A$20:$AC$39,24,FALSE)&gt;0,'Сводная МОДЕЛЬ 1x1'!$O$4&gt;0),($A26-VLOOKUP(F$5,'Сводная МОДЕЛЬ 1x1'!$A$20:$AC$39,16,FALSE)-VLOOKUP(F$5,'Сводная МОДЕЛЬ 1x1'!$A$20:$AC$39,23,FALSE)*'Сводная МОДЕЛЬ 1x1'!$O$8)/VLOOKUP(F$5,'Сводная МОДЕЛЬ 1x1'!$A$20:$AC$39,15,FALSE),"-"),"-")</f>
        <v>1717.2872340425533</v>
      </c>
      <c r="G26" s="624">
        <f>IF(F26&lt;&gt;"-",F26+VLOOKUP($F$5,'Сводная МОДЕЛЬ 1x1'!$A$20:$AC$39,7,FALSE),"-")</f>
        <v>1821.2872340425533</v>
      </c>
      <c r="H26" s="623">
        <f>IF($A26&gt;=VLOOKUP(H$5,'Сводная МОДЕЛЬ 1x1'!$A$20:$AC$39,24,FALSE),IF(AND(VLOOKUP(H$5,'Сводная МОДЕЛЬ 1x1'!$A$20:$AC$39,24,FALSE)&gt;0,'Сводная МОДЕЛЬ 1x1'!$O$4&gt;0),($A26-VLOOKUP(H$5,'Сводная МОДЕЛЬ 1x1'!$A$20:$AC$39,16,FALSE)-VLOOKUP(H$5,'Сводная МОДЕЛЬ 1x1'!$A$20:$AC$39,23,FALSE)*'Сводная МОДЕЛЬ 1x1'!$O$8)/VLOOKUP(H$5,'Сводная МОДЕЛЬ 1x1'!$A$20:$AC$39,15,FALSE),"-"),"-")</f>
        <v>1112.1158878504671</v>
      </c>
      <c r="I26" s="624">
        <f>IF(H26&lt;&gt;"-",H26+VLOOKUP($H$5,'Сводная МОДЕЛЬ 1x1'!$A$20:$AC$39,7,FALSE),"-")</f>
        <v>1244.1158878504671</v>
      </c>
      <c r="J26" s="623">
        <f>IF($A26&gt;=VLOOKUP(J$5,'Сводная МОДЕЛЬ 1x1'!$A$20:$AC$39,24,FALSE),IF(AND(VLOOKUP(J$5,'Сводная МОДЕЛЬ 1x1'!$A$20:$AC$39,24,FALSE)&gt;0,'Сводная МОДЕЛЬ 1x1'!$O$4&gt;0),($A26-VLOOKUP(J$5,'Сводная МОДЕЛЬ 1x1'!$A$20:$AC$39,16,FALSE)-VLOOKUP(J$5,'Сводная МОДЕЛЬ 1x1'!$A$20:$AC$39,23,FALSE)*'Сводная МОДЕЛЬ 1x1'!$O$8)/VLOOKUP(J$5,'Сводная МОДЕЛЬ 1x1'!$A$20:$AC$39,15,FALSE),"-"),"-")</f>
        <v>695.3060240963855</v>
      </c>
      <c r="K26" s="624">
        <f>IF(J26&lt;&gt;"-",J26+VLOOKUP($J$5,'Сводная МОДЕЛЬ 1x1'!$A$20:$AC$39,7,FALSE),"-")</f>
        <v>859.3060240963855</v>
      </c>
      <c r="L26" s="623">
        <f>IF($A26&gt;=VLOOKUP(L$5,'Сводная МОДЕЛЬ 1x1'!$A$20:$AC$39,24,FALSE),IF(AND(VLOOKUP(L$5,'Сводная МОДЕЛЬ 1x1'!$A$20:$AC$39,24,FALSE)&gt;0,'Сводная МОДЕЛЬ 1x1'!$O$4&gt;0),($A26-VLOOKUP(L$5,'Сводная МОДЕЛЬ 1x1'!$A$20:$AC$39,16,FALSE)-VLOOKUP(L$5,'Сводная МОДЕЛЬ 1x1'!$A$20:$AC$39,23,FALSE)*'Сводная МОДЕЛЬ 1x1'!$O$8)/VLOOKUP(L$5,'Сводная МОДЕЛЬ 1x1'!$A$20:$AC$39,15,FALSE),"-"),"-")</f>
        <v>415.26532951289391</v>
      </c>
      <c r="M26" s="624">
        <f>IF(L26&lt;&gt;"-",L26+VLOOKUP($L$5,'Сводная МОДЕЛЬ 1x1'!$A$20:$AC$39,7,FALSE),"-")</f>
        <v>618.26532951289391</v>
      </c>
    </row>
    <row r="27" spans="1:13">
      <c r="A27" s="622">
        <f>'Сводная МОДЕЛЬ 1x1'!$O$10*0.95</f>
        <v>5225</v>
      </c>
      <c r="B27" s="623">
        <f>IF($A27&gt;=VLOOKUP(B$5,'Сводная МОДЕЛЬ 1x1'!$A$20:$AC$39,24,FALSE),IF(AND(VLOOKUP(B$5,'Сводная МОДЕЛЬ 1x1'!$A$20:$AC$39,24,FALSE)&gt;0,'Сводная МОДЕЛЬ 1x1'!$O$4&gt;0),($A27-VLOOKUP(B$5,'Сводная МОДЕЛЬ 1x1'!$A$20:$AC$39,16,FALSE)-VLOOKUP(B$5,'Сводная МОДЕЛЬ 1x1'!$A$20:$AC$39,23,FALSE)*'Сводная МОДЕЛЬ 1x1'!$O$8)/VLOOKUP(B$5,'Сводная МОДЕЛЬ 1x1'!$A$20:$AC$39,15,FALSE),"-"),"-")</f>
        <v>4087.4228346456694</v>
      </c>
      <c r="C27" s="624">
        <f>IF(B27&lt;&gt;"-",B27+VLOOKUP($B$5,'Сводная МОДЕЛЬ 1x1'!$A$20:$AC$39,7,FALSE),"-")</f>
        <v>4147.4228346456694</v>
      </c>
      <c r="D27" s="623">
        <f>IF($A27&gt;=VLOOKUP(D$5,'Сводная МОДЕЛЬ 1x1'!$A$20:$AC$39,24,FALSE),IF(AND(VLOOKUP(D$5,'Сводная МОДЕЛЬ 1x1'!$A$20:$AC$39,24,FALSE)&gt;0,'Сводная МОДЕЛЬ 1x1'!$O$4&gt;0),($A27-VLOOKUP(D$5,'Сводная МОДЕЛЬ 1x1'!$A$20:$AC$39,16,FALSE)-VLOOKUP(D$5,'Сводная МОДЕЛЬ 1x1'!$A$20:$AC$39,23,FALSE)*'Сводная МОДЕЛЬ 1x1'!$O$8)/VLOOKUP(D$5,'Сводная МОДЕЛЬ 1x1'!$A$20:$AC$39,15,FALSE),"-"),"-")</f>
        <v>2837.3236263736262</v>
      </c>
      <c r="E27" s="624">
        <f>IF(D27&lt;&gt;"-",D27+VLOOKUP($D$5,'Сводная МОДЕЛЬ 1x1'!$A$20:$AC$39,7,FALSE),"-")</f>
        <v>2917.3236263736262</v>
      </c>
      <c r="F27" s="623">
        <f>IF($A27&gt;=VLOOKUP(F$5,'Сводная МОДЕЛЬ 1x1'!$A$20:$AC$39,24,FALSE),IF(AND(VLOOKUP(F$5,'Сводная МОДЕЛЬ 1x1'!$A$20:$AC$39,24,FALSE)&gt;0,'Сводная МОДЕЛЬ 1x1'!$O$4&gt;0),($A27-VLOOKUP(F$5,'Сводная МОДЕЛЬ 1x1'!$A$20:$AC$39,16,FALSE)-VLOOKUP(F$5,'Сводная МОДЕЛЬ 1x1'!$A$20:$AC$39,23,FALSE)*'Сводная МОДЕЛЬ 1x1'!$O$8)/VLOOKUP(F$5,'Сводная МОДЕЛЬ 1x1'!$A$20:$AC$39,15,FALSE),"-"),"-")</f>
        <v>1814.8049645390072</v>
      </c>
      <c r="G27" s="624">
        <f>IF(F27&lt;&gt;"-",F27+VLOOKUP($F$5,'Сводная МОДЕЛЬ 1x1'!$A$20:$AC$39,7,FALSE),"-")</f>
        <v>1918.8049645390072</v>
      </c>
      <c r="H27" s="623">
        <f>IF($A27&gt;=VLOOKUP(H$5,'Сводная МОДЕЛЬ 1x1'!$A$20:$AC$39,24,FALSE),IF(AND(VLOOKUP(H$5,'Сводная МОДЕЛЬ 1x1'!$A$20:$AC$39,24,FALSE)&gt;0,'Сводная МОДЕЛЬ 1x1'!$O$4&gt;0),($A27-VLOOKUP(H$5,'Сводная МОДЕЛЬ 1x1'!$A$20:$AC$39,16,FALSE)-VLOOKUP(H$5,'Сводная МОДЕЛЬ 1x1'!$A$20:$AC$39,23,FALSE)*'Сводная МОДЕЛЬ 1x1'!$O$8)/VLOOKUP(H$5,'Сводная МОДЕЛЬ 1x1'!$A$20:$AC$39,15,FALSE),"-"),"-")</f>
        <v>1176.3682242990653</v>
      </c>
      <c r="I27" s="624">
        <f>IF(H27&lt;&gt;"-",H27+VLOOKUP($H$5,'Сводная МОДЕЛЬ 1x1'!$A$20:$AC$39,7,FALSE),"-")</f>
        <v>1308.3682242990653</v>
      </c>
      <c r="J27" s="623">
        <f>IF($A27&gt;=VLOOKUP(J$5,'Сводная МОДЕЛЬ 1x1'!$A$20:$AC$39,24,FALSE),IF(AND(VLOOKUP(J$5,'Сводная МОДЕЛЬ 1x1'!$A$20:$AC$39,24,FALSE)&gt;0,'Сводная МОДЕЛЬ 1x1'!$O$4&gt;0),($A27-VLOOKUP(J$5,'Сводная МОДЕЛЬ 1x1'!$A$20:$AC$39,16,FALSE)-VLOOKUP(J$5,'Сводная МОДЕЛЬ 1x1'!$A$20:$AC$39,23,FALSE)*'Сводная МОДЕЛЬ 1x1'!$O$8)/VLOOKUP(J$5,'Сводная МОДЕЛЬ 1x1'!$A$20:$AC$39,15,FALSE),"-"),"-")</f>
        <v>736.72168674698787</v>
      </c>
      <c r="K27" s="624">
        <f>IF(J27&lt;&gt;"-",J27+VLOOKUP($J$5,'Сводная МОДЕЛЬ 1x1'!$A$20:$AC$39,7,FALSE),"-")</f>
        <v>900.72168674698787</v>
      </c>
      <c r="L27" s="623">
        <f>IF($A27&gt;=VLOOKUP(L$5,'Сводная МОДЕЛЬ 1x1'!$A$20:$AC$39,24,FALSE),IF(AND(VLOOKUP(L$5,'Сводная МОДЕЛЬ 1x1'!$A$20:$AC$39,24,FALSE)&gt;0,'Сводная МОДЕЛЬ 1x1'!$O$4&gt;0),($A27-VLOOKUP(L$5,'Сводная МОДЕЛЬ 1x1'!$A$20:$AC$39,16,FALSE)-VLOOKUP(L$5,'Сводная МОДЕЛЬ 1x1'!$A$20:$AC$39,23,FALSE)*'Сводная МОДЕЛЬ 1x1'!$O$8)/VLOOKUP(L$5,'Сводная МОДЕЛЬ 1x1'!$A$20:$AC$39,15,FALSE),"-"),"-")</f>
        <v>441.53085004775539</v>
      </c>
      <c r="M27" s="624">
        <f>IF(L27&lt;&gt;"-",L27+VLOOKUP($L$5,'Сводная МОДЕЛЬ 1x1'!$A$20:$AC$39,7,FALSE),"-")</f>
        <v>644.53085004775539</v>
      </c>
    </row>
    <row r="28" spans="1:13" ht="13.5" thickBot="1">
      <c r="A28" s="625">
        <f>'Сводная МОДЕЛЬ 1x1'!$O$10</f>
        <v>5500</v>
      </c>
      <c r="B28" s="626">
        <f>IF($A28&gt;=VLOOKUP(B$5,'Сводная МОДЕЛЬ 1x1'!$A$20:$AC$39,24,FALSE),IF(AND(VLOOKUP(B$5,'Сводная МОДЕЛЬ 1x1'!$A$20:$AC$39,24,FALSE)&gt;0,'Сводная МОДЕЛЬ 1x1'!$O$4&gt;0),($A28-VLOOKUP(B$5,'Сводная МОДЕЛЬ 1x1'!$A$20:$AC$39,16,FALSE)-VLOOKUP(B$5,'Сводная МОДЕЛЬ 1x1'!$A$20:$AC$39,23,FALSE)*'Сводная МОДЕЛЬ 1x1'!$O$8)/VLOOKUP(B$5,'Сводная МОДЕЛЬ 1x1'!$A$20:$AC$39,15,FALSE),"-"),"-")</f>
        <v>4303.9582677165354</v>
      </c>
      <c r="C28" s="627">
        <f>IF(B28&lt;&gt;"-",B28+VLOOKUP($B$5,'Сводная МОДЕЛЬ 1x1'!$A$20:$AC$39,7,FALSE),"-")</f>
        <v>4363.9582677165354</v>
      </c>
      <c r="D28" s="626">
        <f>IF($A28&gt;=VLOOKUP(D$5,'Сводная МОДЕЛЬ 1x1'!$A$20:$AC$39,24,FALSE),IF(AND(VLOOKUP(D$5,'Сводная МОДЕЛЬ 1x1'!$A$20:$AC$39,24,FALSE)&gt;0,'Сводная МОДЕЛЬ 1x1'!$O$4&gt;0),($A28-VLOOKUP(D$5,'Сводная МОДЕЛЬ 1x1'!$A$20:$AC$39,16,FALSE)-VLOOKUP(D$5,'Сводная МОДЕЛЬ 1x1'!$A$20:$AC$39,23,FALSE)*'Сводная МОДЕЛЬ 1x1'!$O$8)/VLOOKUP(D$5,'Сводная МОДЕЛЬ 1x1'!$A$20:$AC$39,15,FALSE),"-"),"-")</f>
        <v>2988.4225274725272</v>
      </c>
      <c r="E28" s="627">
        <f>IF(D28&lt;&gt;"-",D28+VLOOKUP($D$5,'Сводная МОДЕЛЬ 1x1'!$A$20:$AC$39,7,FALSE),"-")</f>
        <v>3068.4225274725272</v>
      </c>
      <c r="F28" s="626">
        <f>IF($A28&gt;=VLOOKUP(F$5,'Сводная МОДЕЛЬ 1x1'!$A$20:$AC$39,24,FALSE),IF(AND(VLOOKUP(F$5,'Сводная МОДЕЛЬ 1x1'!$A$20:$AC$39,24,FALSE)&gt;0,'Сводная МОДЕЛЬ 1x1'!$O$4&gt;0),($A28-VLOOKUP(F$5,'Сводная МОДЕЛЬ 1x1'!$A$20:$AC$39,16,FALSE)-VLOOKUP(F$5,'Сводная МОДЕЛЬ 1x1'!$A$20:$AC$39,23,FALSE)*'Сводная МОДЕЛЬ 1x1'!$O$8)/VLOOKUP(F$5,'Сводная МОДЕЛЬ 1x1'!$A$20:$AC$39,15,FALSE),"-"),"-")</f>
        <v>1912.322695035461</v>
      </c>
      <c r="G28" s="627">
        <f>IF(F28&lt;&gt;"-",F28+VLOOKUP($F$5,'Сводная МОДЕЛЬ 1x1'!$A$20:$AC$39,7,FALSE),"-")</f>
        <v>2016.322695035461</v>
      </c>
      <c r="H28" s="626">
        <f>IF($A28&gt;=VLOOKUP(H$5,'Сводная МОДЕЛЬ 1x1'!$A$20:$AC$39,24,FALSE),IF(AND(VLOOKUP(H$5,'Сводная МОДЕЛЬ 1x1'!$A$20:$AC$39,24,FALSE)&gt;0,'Сводная МОДЕЛЬ 1x1'!$O$4&gt;0),($A28-VLOOKUP(H$5,'Сводная МОДЕЛЬ 1x1'!$A$20:$AC$39,16,FALSE)-VLOOKUP(H$5,'Сводная МОДЕЛЬ 1x1'!$A$20:$AC$39,23,FALSE)*'Сводная МОДЕЛЬ 1x1'!$O$8)/VLOOKUP(H$5,'Сводная МОДЕЛЬ 1x1'!$A$20:$AC$39,15,FALSE),"-"),"-")</f>
        <v>1240.6205607476634</v>
      </c>
      <c r="I28" s="627">
        <f>IF(H28&lt;&gt;"-",H28+VLOOKUP($H$5,'Сводная МОДЕЛЬ 1x1'!$A$20:$AC$39,7,FALSE),"-")</f>
        <v>1372.6205607476634</v>
      </c>
      <c r="J28" s="626">
        <f>IF($A28&gt;=VLOOKUP(J$5,'Сводная МОДЕЛЬ 1x1'!$A$20:$AC$39,24,FALSE),IF(AND(VLOOKUP(J$5,'Сводная МОДЕЛЬ 1x1'!$A$20:$AC$39,24,FALSE)&gt;0,'Сводная МОДЕЛЬ 1x1'!$O$4&gt;0),($A28-VLOOKUP(J$5,'Сводная МОДЕЛЬ 1x1'!$A$20:$AC$39,16,FALSE)-VLOOKUP(J$5,'Сводная МОДЕЛЬ 1x1'!$A$20:$AC$39,23,FALSE)*'Сводная МОДЕЛЬ 1x1'!$O$8)/VLOOKUP(J$5,'Сводная МОДЕЛЬ 1x1'!$A$20:$AC$39,15,FALSE),"-"),"-")</f>
        <v>778.13734939759036</v>
      </c>
      <c r="K28" s="627">
        <f>IF(J28&lt;&gt;"-",J28+VLOOKUP($J$5,'Сводная МОДЕЛЬ 1x1'!$A$20:$AC$39,7,FALSE),"-")</f>
        <v>942.13734939759036</v>
      </c>
      <c r="L28" s="626">
        <f>IF($A28&gt;=VLOOKUP(L$5,'Сводная МОДЕЛЬ 1x1'!$A$20:$AC$39,24,FALSE),IF(AND(VLOOKUP(L$5,'Сводная МОДЕЛЬ 1x1'!$A$20:$AC$39,24,FALSE)&gt;0,'Сводная МОДЕЛЬ 1x1'!$O$4&gt;0),($A28-VLOOKUP(L$5,'Сводная МОДЕЛЬ 1x1'!$A$20:$AC$39,16,FALSE)-VLOOKUP(L$5,'Сводная МОДЕЛЬ 1x1'!$A$20:$AC$39,23,FALSE)*'Сводная МОДЕЛЬ 1x1'!$O$8)/VLOOKUP(L$5,'Сводная МОДЕЛЬ 1x1'!$A$20:$AC$39,15,FALSE),"-"),"-")</f>
        <v>467.79637058261693</v>
      </c>
      <c r="M28" s="627">
        <f>IF(L28&lt;&gt;"-",L28+VLOOKUP($L$5,'Сводная МОДЕЛЬ 1x1'!$A$20:$AC$39,7,FALSE),"-")</f>
        <v>670.79637058261687</v>
      </c>
    </row>
    <row r="29" spans="1:13" ht="9" customHeight="1"/>
    <row r="30" spans="1:13">
      <c r="A30" s="577" t="s">
        <v>2097</v>
      </c>
    </row>
    <row r="31" spans="1:13">
      <c r="A31" s="577" t="s">
        <v>2098</v>
      </c>
    </row>
    <row r="32" spans="1:13">
      <c r="A32" s="577" t="s">
        <v>2099</v>
      </c>
    </row>
    <row r="33" spans="1:1">
      <c r="A33" s="577" t="s">
        <v>2100</v>
      </c>
    </row>
  </sheetData>
  <sheetProtection sheet="1" objects="1" scenarios="1"/>
  <mergeCells count="25">
    <mergeCell ref="J6:K6"/>
    <mergeCell ref="L6:M6"/>
    <mergeCell ref="B5:C5"/>
    <mergeCell ref="D5:E5"/>
    <mergeCell ref="F5:G5"/>
    <mergeCell ref="H5:I5"/>
    <mergeCell ref="J5:K5"/>
    <mergeCell ref="L5:M5"/>
    <mergeCell ref="F7:F8"/>
    <mergeCell ref="B6:C6"/>
    <mergeCell ref="D6:E6"/>
    <mergeCell ref="F6:G6"/>
    <mergeCell ref="H6:I6"/>
    <mergeCell ref="A7:A8"/>
    <mergeCell ref="B7:B8"/>
    <mergeCell ref="C7:C8"/>
    <mergeCell ref="D7:D8"/>
    <mergeCell ref="E7:E8"/>
    <mergeCell ref="M7:M8"/>
    <mergeCell ref="G7:G8"/>
    <mergeCell ref="H7:H8"/>
    <mergeCell ref="I7:I8"/>
    <mergeCell ref="J7:J8"/>
    <mergeCell ref="K7:K8"/>
    <mergeCell ref="L7:L8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7"/>
  <dimension ref="R2:AO17"/>
  <sheetViews>
    <sheetView workbookViewId="0"/>
  </sheetViews>
  <sheetFormatPr defaultRowHeight="12.75"/>
  <cols>
    <col min="14" max="14" width="15.7109375" bestFit="1" customWidth="1"/>
    <col min="15" max="15" width="10.85546875" bestFit="1" customWidth="1"/>
    <col min="16" max="16" width="8.5703125" bestFit="1" customWidth="1"/>
    <col min="18" max="18" width="15.7109375" bestFit="1" customWidth="1"/>
    <col min="19" max="20" width="14.140625" bestFit="1" customWidth="1"/>
    <col min="21" max="21" width="8" customWidth="1"/>
    <col min="22" max="22" width="14.42578125" customWidth="1"/>
    <col min="23" max="23" width="15.7109375" customWidth="1"/>
    <col min="24" max="25" width="10.85546875" customWidth="1"/>
    <col min="26" max="26" width="6.28515625" customWidth="1"/>
    <col min="27" max="27" width="14.42578125" customWidth="1"/>
    <col min="28" max="28" width="16.140625" customWidth="1"/>
    <col min="29" max="29" width="15.7109375" customWidth="1"/>
    <col min="30" max="40" width="14.42578125" customWidth="1"/>
    <col min="41" max="41" width="11.140625" customWidth="1"/>
    <col min="42" max="42" width="14.42578125" customWidth="1"/>
    <col min="43" max="43" width="11.140625" customWidth="1"/>
    <col min="44" max="44" width="11.140625" bestFit="1" customWidth="1"/>
    <col min="46" max="46" width="15.7109375" bestFit="1" customWidth="1"/>
    <col min="47" max="48" width="10.85546875" bestFit="1" customWidth="1"/>
    <col min="49" max="49" width="9" customWidth="1"/>
    <col min="52" max="52" width="16.140625" customWidth="1"/>
    <col min="53" max="53" width="15.7109375" customWidth="1"/>
    <col min="54" max="57" width="14.42578125" bestFit="1" customWidth="1"/>
    <col min="58" max="58" width="14.42578125" customWidth="1"/>
    <col min="59" max="59" width="11.140625" bestFit="1" customWidth="1"/>
  </cols>
  <sheetData>
    <row r="2" spans="18:41">
      <c r="R2" s="641" t="s">
        <v>299</v>
      </c>
      <c r="S2" s="641" t="s">
        <v>236</v>
      </c>
      <c r="T2" s="641" t="s">
        <v>2113</v>
      </c>
      <c r="U2" s="644" t="s">
        <v>2112</v>
      </c>
      <c r="W2" s="641" t="s">
        <v>299</v>
      </c>
      <c r="X2" s="641" t="s">
        <v>236</v>
      </c>
      <c r="Y2" s="641" t="s">
        <v>2113</v>
      </c>
      <c r="Z2" s="644" t="s">
        <v>2112</v>
      </c>
      <c r="AB2" s="641" t="s">
        <v>2123</v>
      </c>
      <c r="AC2" s="637"/>
      <c r="AD2" s="641" t="s">
        <v>231</v>
      </c>
      <c r="AE2" s="637"/>
      <c r="AF2" s="637"/>
      <c r="AG2" s="637"/>
      <c r="AH2" s="637"/>
      <c r="AI2" s="637"/>
      <c r="AJ2" s="637"/>
      <c r="AK2" s="637"/>
      <c r="AL2" s="637"/>
      <c r="AM2" s="637"/>
      <c r="AN2" s="637"/>
      <c r="AO2" s="638"/>
    </row>
    <row r="3" spans="18:41">
      <c r="R3" s="636" t="s">
        <v>2262</v>
      </c>
      <c r="S3" s="642" t="s">
        <v>2116</v>
      </c>
      <c r="T3" s="636" t="s">
        <v>2111</v>
      </c>
      <c r="U3" s="645">
        <v>691.43</v>
      </c>
      <c r="W3" s="636" t="s">
        <v>2262</v>
      </c>
      <c r="X3" s="642" t="s">
        <v>2116</v>
      </c>
      <c r="Y3" s="636" t="s">
        <v>2120</v>
      </c>
      <c r="Z3" s="650">
        <v>3.3993073855278569E-2</v>
      </c>
      <c r="AB3" s="641" t="s">
        <v>299</v>
      </c>
      <c r="AC3" s="641" t="s">
        <v>236</v>
      </c>
      <c r="AD3" s="636">
        <v>1</v>
      </c>
      <c r="AE3" s="654">
        <v>2</v>
      </c>
      <c r="AF3" s="654">
        <v>3</v>
      </c>
      <c r="AG3" s="654">
        <v>4</v>
      </c>
      <c r="AH3" s="654">
        <v>5</v>
      </c>
      <c r="AI3" s="654">
        <v>6</v>
      </c>
      <c r="AJ3" s="654">
        <v>7</v>
      </c>
      <c r="AK3" s="654">
        <v>8</v>
      </c>
      <c r="AL3" s="654">
        <v>10</v>
      </c>
      <c r="AM3" s="654">
        <v>11</v>
      </c>
      <c r="AN3" s="654">
        <v>12</v>
      </c>
      <c r="AO3" s="644" t="s">
        <v>247</v>
      </c>
    </row>
    <row r="4" spans="18:41">
      <c r="R4" s="639"/>
      <c r="S4" s="639"/>
      <c r="T4" s="648" t="s">
        <v>2114</v>
      </c>
      <c r="U4" s="646">
        <v>390.99000000000007</v>
      </c>
      <c r="W4" s="639"/>
      <c r="X4" s="639"/>
      <c r="Y4" s="648" t="s">
        <v>2121</v>
      </c>
      <c r="Z4" s="651">
        <v>1.4770662408457686E-2</v>
      </c>
      <c r="AB4" s="636" t="s">
        <v>2262</v>
      </c>
      <c r="AC4" s="642" t="s">
        <v>2116</v>
      </c>
      <c r="AD4" s="655">
        <v>23</v>
      </c>
      <c r="AE4" s="656">
        <v>9</v>
      </c>
      <c r="AF4" s="656">
        <v>5</v>
      </c>
      <c r="AG4" s="656">
        <v>9</v>
      </c>
      <c r="AH4" s="656">
        <v>3</v>
      </c>
      <c r="AI4" s="656">
        <v>1</v>
      </c>
      <c r="AJ4" s="656">
        <v>1</v>
      </c>
      <c r="AK4" s="656">
        <v>3</v>
      </c>
      <c r="AL4" s="656"/>
      <c r="AM4" s="656"/>
      <c r="AN4" s="656"/>
      <c r="AO4" s="645">
        <v>54</v>
      </c>
    </row>
    <row r="5" spans="18:41">
      <c r="R5" s="639"/>
      <c r="S5" s="639"/>
      <c r="T5" s="648" t="s">
        <v>2115</v>
      </c>
      <c r="U5" s="646">
        <v>300.43999999999994</v>
      </c>
      <c r="W5" s="639"/>
      <c r="X5" s="639"/>
      <c r="Y5" s="648" t="s">
        <v>2122</v>
      </c>
      <c r="Z5" s="651">
        <v>1.9222411446820895E-2</v>
      </c>
      <c r="AB5" s="639"/>
      <c r="AC5" s="643" t="s">
        <v>2117</v>
      </c>
      <c r="AD5" s="657">
        <v>19</v>
      </c>
      <c r="AE5" s="579">
        <v>20</v>
      </c>
      <c r="AF5" s="579">
        <v>5</v>
      </c>
      <c r="AG5" s="579">
        <v>4</v>
      </c>
      <c r="AH5" s="579">
        <v>6</v>
      </c>
      <c r="AI5" s="579">
        <v>3</v>
      </c>
      <c r="AJ5" s="579">
        <v>2</v>
      </c>
      <c r="AK5" s="579"/>
      <c r="AL5" s="579">
        <v>1</v>
      </c>
      <c r="AM5" s="579"/>
      <c r="AN5" s="579"/>
      <c r="AO5" s="646">
        <v>60</v>
      </c>
    </row>
    <row r="6" spans="18:41">
      <c r="R6" s="639"/>
      <c r="S6" s="642" t="s">
        <v>2117</v>
      </c>
      <c r="T6" s="636" t="s">
        <v>2111</v>
      </c>
      <c r="U6" s="645">
        <v>830.10000000000048</v>
      </c>
      <c r="W6" s="639"/>
      <c r="X6" s="642" t="s">
        <v>2117</v>
      </c>
      <c r="Y6" s="636" t="s">
        <v>2120</v>
      </c>
      <c r="Z6" s="650">
        <v>4.0810567385370526E-2</v>
      </c>
      <c r="AB6" s="639"/>
      <c r="AC6" s="643" t="s">
        <v>300</v>
      </c>
      <c r="AD6" s="657">
        <v>16</v>
      </c>
      <c r="AE6" s="579">
        <v>5</v>
      </c>
      <c r="AF6" s="579">
        <v>6</v>
      </c>
      <c r="AG6" s="579">
        <v>5</v>
      </c>
      <c r="AH6" s="579">
        <v>4</v>
      </c>
      <c r="AI6" s="579">
        <v>1</v>
      </c>
      <c r="AJ6" s="579">
        <v>2</v>
      </c>
      <c r="AK6" s="579">
        <v>1</v>
      </c>
      <c r="AL6" s="579"/>
      <c r="AM6" s="579">
        <v>1</v>
      </c>
      <c r="AN6" s="579"/>
      <c r="AO6" s="646">
        <v>41</v>
      </c>
    </row>
    <row r="7" spans="18:41">
      <c r="R7" s="639"/>
      <c r="S7" s="639"/>
      <c r="T7" s="648" t="s">
        <v>2114</v>
      </c>
      <c r="U7" s="646">
        <v>383.21999999999986</v>
      </c>
      <c r="W7" s="639"/>
      <c r="X7" s="639"/>
      <c r="Y7" s="648" t="s">
        <v>2121</v>
      </c>
      <c r="Z7" s="651">
        <v>2.1970155828423536E-2</v>
      </c>
      <c r="AB7" s="639"/>
      <c r="AC7" s="643" t="s">
        <v>2118</v>
      </c>
      <c r="AD7" s="657">
        <v>22</v>
      </c>
      <c r="AE7" s="579">
        <v>10</v>
      </c>
      <c r="AF7" s="579">
        <v>5</v>
      </c>
      <c r="AG7" s="579">
        <v>2</v>
      </c>
      <c r="AH7" s="579">
        <v>2</v>
      </c>
      <c r="AI7" s="579">
        <v>2</v>
      </c>
      <c r="AJ7" s="579">
        <v>1</v>
      </c>
      <c r="AK7" s="579">
        <v>1</v>
      </c>
      <c r="AL7" s="579"/>
      <c r="AM7" s="579">
        <v>1</v>
      </c>
      <c r="AN7" s="579">
        <v>1</v>
      </c>
      <c r="AO7" s="646">
        <v>47</v>
      </c>
    </row>
    <row r="8" spans="18:41">
      <c r="R8" s="639"/>
      <c r="S8" s="639"/>
      <c r="T8" s="648" t="s">
        <v>2115</v>
      </c>
      <c r="U8" s="646">
        <v>446.87999999999988</v>
      </c>
      <c r="W8" s="639"/>
      <c r="X8" s="639"/>
      <c r="Y8" s="648" t="s">
        <v>2122</v>
      </c>
      <c r="Z8" s="651">
        <v>1.8840411556946986E-2</v>
      </c>
      <c r="AB8" s="639"/>
      <c r="AC8" s="643" t="s">
        <v>2119</v>
      </c>
      <c r="AD8" s="657">
        <v>23</v>
      </c>
      <c r="AE8" s="579">
        <v>11</v>
      </c>
      <c r="AF8" s="579">
        <v>6</v>
      </c>
      <c r="AG8" s="579">
        <v>3</v>
      </c>
      <c r="AH8" s="579">
        <v>3</v>
      </c>
      <c r="AI8" s="579"/>
      <c r="AJ8" s="579">
        <v>2</v>
      </c>
      <c r="AK8" s="579">
        <v>1</v>
      </c>
      <c r="AL8" s="579">
        <v>1</v>
      </c>
      <c r="AM8" s="579">
        <v>1</v>
      </c>
      <c r="AN8" s="579"/>
      <c r="AO8" s="646">
        <v>51</v>
      </c>
    </row>
    <row r="9" spans="18:41">
      <c r="R9" s="639"/>
      <c r="S9" s="642" t="s">
        <v>300</v>
      </c>
      <c r="T9" s="636" t="s">
        <v>2111</v>
      </c>
      <c r="U9" s="645">
        <v>894.87999999999977</v>
      </c>
      <c r="W9" s="639"/>
      <c r="X9" s="642" t="s">
        <v>300</v>
      </c>
      <c r="Y9" s="636" t="s">
        <v>2120</v>
      </c>
      <c r="Z9" s="650">
        <v>4.3995374704036118E-2</v>
      </c>
      <c r="AB9" s="660" t="s">
        <v>247</v>
      </c>
      <c r="AC9" s="661"/>
      <c r="AD9" s="658">
        <v>103</v>
      </c>
      <c r="AE9" s="659">
        <v>55</v>
      </c>
      <c r="AF9" s="659">
        <v>27</v>
      </c>
      <c r="AG9" s="659">
        <v>23</v>
      </c>
      <c r="AH9" s="659">
        <v>18</v>
      </c>
      <c r="AI9" s="659">
        <v>7</v>
      </c>
      <c r="AJ9" s="659">
        <v>8</v>
      </c>
      <c r="AK9" s="659">
        <v>6</v>
      </c>
      <c r="AL9" s="659">
        <v>2</v>
      </c>
      <c r="AM9" s="659">
        <v>3</v>
      </c>
      <c r="AN9" s="659">
        <v>1</v>
      </c>
      <c r="AO9" s="653">
        <v>253</v>
      </c>
    </row>
    <row r="10" spans="18:41">
      <c r="R10" s="639"/>
      <c r="S10" s="639"/>
      <c r="T10" s="648" t="s">
        <v>2114</v>
      </c>
      <c r="U10" s="646">
        <v>298.29999999999995</v>
      </c>
      <c r="W10" s="639"/>
      <c r="X10" s="639"/>
      <c r="Y10" s="648" t="s">
        <v>2121</v>
      </c>
      <c r="Z10" s="651">
        <v>2.9329922046457478E-2</v>
      </c>
    </row>
    <row r="11" spans="18:41">
      <c r="R11" s="639"/>
      <c r="S11" s="639"/>
      <c r="T11" s="648" t="s">
        <v>2115</v>
      </c>
      <c r="U11" s="646">
        <v>596.57999999999981</v>
      </c>
      <c r="W11" s="639"/>
      <c r="X11" s="639"/>
      <c r="Y11" s="648" t="s">
        <v>2122</v>
      </c>
      <c r="Z11" s="651">
        <v>1.4665452657578645E-2</v>
      </c>
    </row>
    <row r="12" spans="18:41">
      <c r="R12" s="639"/>
      <c r="S12" s="642" t="s">
        <v>2118</v>
      </c>
      <c r="T12" s="636" t="s">
        <v>2111</v>
      </c>
      <c r="U12" s="645">
        <v>1417.1599999999994</v>
      </c>
      <c r="W12" s="639"/>
      <c r="X12" s="642" t="s">
        <v>2118</v>
      </c>
      <c r="Y12" s="636" t="s">
        <v>2120</v>
      </c>
      <c r="Z12" s="650">
        <v>6.9672453530721282E-2</v>
      </c>
    </row>
    <row r="13" spans="18:41">
      <c r="R13" s="639"/>
      <c r="S13" s="639"/>
      <c r="T13" s="648" t="s">
        <v>2114</v>
      </c>
      <c r="U13" s="646">
        <v>756.76</v>
      </c>
      <c r="W13" s="639"/>
      <c r="X13" s="639"/>
      <c r="Y13" s="648" t="s">
        <v>2121</v>
      </c>
      <c r="Z13" s="651">
        <v>3.2467532467532478E-2</v>
      </c>
    </row>
    <row r="14" spans="18:41">
      <c r="R14" s="639"/>
      <c r="S14" s="639"/>
      <c r="T14" s="648" t="s">
        <v>2115</v>
      </c>
      <c r="U14" s="646">
        <v>660.4</v>
      </c>
      <c r="W14" s="639"/>
      <c r="X14" s="639"/>
      <c r="Y14" s="648" t="s">
        <v>2122</v>
      </c>
      <c r="Z14" s="651">
        <v>3.7204921063188776E-2</v>
      </c>
    </row>
    <row r="15" spans="18:41">
      <c r="R15" s="639"/>
      <c r="S15" s="642" t="s">
        <v>2119</v>
      </c>
      <c r="T15" s="636" t="s">
        <v>2111</v>
      </c>
      <c r="U15" s="645">
        <v>1085.0799999999992</v>
      </c>
      <c r="W15" s="639"/>
      <c r="X15" s="642" t="s">
        <v>2119</v>
      </c>
      <c r="Y15" s="636" t="s">
        <v>2120</v>
      </c>
      <c r="Z15" s="650">
        <v>5.3346260039173435E-2</v>
      </c>
    </row>
    <row r="16" spans="18:41">
      <c r="R16" s="639"/>
      <c r="S16" s="639"/>
      <c r="T16" s="648" t="s">
        <v>2114</v>
      </c>
      <c r="U16" s="646">
        <v>770.59</v>
      </c>
      <c r="W16" s="639"/>
      <c r="X16" s="639"/>
      <c r="Y16" s="648" t="s">
        <v>2121</v>
      </c>
      <c r="Z16" s="651">
        <v>1.5461408670070086E-2</v>
      </c>
    </row>
    <row r="17" spans="18:26">
      <c r="R17" s="640"/>
      <c r="S17" s="640"/>
      <c r="T17" s="649" t="s">
        <v>2115</v>
      </c>
      <c r="U17" s="647">
        <v>314.49000000000012</v>
      </c>
      <c r="W17" s="640"/>
      <c r="X17" s="640"/>
      <c r="Y17" s="649" t="s">
        <v>2122</v>
      </c>
      <c r="Z17" s="652">
        <v>3.7884851369103335E-2</v>
      </c>
    </row>
  </sheetData>
  <pageMargins left="0.7" right="0.7" top="0.75" bottom="0.75" header="0.3" footer="0.3"/>
  <drawing r:id="rId4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7"/>
  <dimension ref="A1:R688"/>
  <sheetViews>
    <sheetView workbookViewId="0">
      <pane ySplit="1" topLeftCell="A2" activePane="bottomLeft" state="frozen"/>
      <selection pane="bottomLeft" activeCell="A2" sqref="A2"/>
    </sheetView>
  </sheetViews>
  <sheetFormatPr defaultColWidth="8.85546875" defaultRowHeight="12.75"/>
  <cols>
    <col min="1" max="1" width="10" style="386" bestFit="1" customWidth="1"/>
    <col min="2" max="2" width="15.140625" style="741" customWidth="1"/>
    <col min="3" max="3" width="7.5703125" style="386" customWidth="1"/>
    <col min="4" max="4" width="8.42578125" style="386" bestFit="1" customWidth="1"/>
    <col min="5" max="5" width="9" style="386" bestFit="1" customWidth="1"/>
    <col min="6" max="6" width="11.28515625" style="386" customWidth="1"/>
    <col min="7" max="7" width="8.7109375" style="386" bestFit="1" customWidth="1"/>
    <col min="8" max="8" width="9" style="386" bestFit="1" customWidth="1"/>
    <col min="9" max="9" width="18.140625" style="409" bestFit="1" customWidth="1"/>
    <col min="10" max="10" width="11.7109375" style="386" customWidth="1"/>
    <col min="11" max="11" width="13.42578125" style="386" customWidth="1"/>
    <col min="12" max="12" width="7.85546875" style="386" customWidth="1"/>
    <col min="13" max="13" width="7.7109375" style="386" customWidth="1"/>
    <col min="14" max="14" width="9.7109375" style="386" bestFit="1" customWidth="1"/>
    <col min="15" max="15" width="11.7109375" style="386" bestFit="1" customWidth="1"/>
    <col min="16" max="16" width="18.28515625" style="386" customWidth="1"/>
    <col min="17" max="17" width="15.5703125" style="386" bestFit="1" customWidth="1"/>
    <col min="18" max="18" width="12.85546875" style="386" bestFit="1" customWidth="1"/>
    <col min="19" max="16384" width="8.85546875" style="386"/>
  </cols>
  <sheetData>
    <row r="1" spans="1:18" customFormat="1" ht="25.5">
      <c r="A1" s="401" t="s">
        <v>213</v>
      </c>
      <c r="B1" s="738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8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  <row r="2" spans="1:18">
      <c r="A2" s="735">
        <v>115681658</v>
      </c>
      <c r="B2" s="740">
        <v>44259.825011574074</v>
      </c>
      <c r="C2" s="735" t="s">
        <v>96</v>
      </c>
      <c r="D2" s="736">
        <v>0.02</v>
      </c>
      <c r="E2" s="735" t="s">
        <v>66</v>
      </c>
      <c r="F2" s="737">
        <v>129.392</v>
      </c>
      <c r="G2" s="737">
        <v>0</v>
      </c>
      <c r="H2" s="737">
        <v>129.32900000000001</v>
      </c>
      <c r="I2" s="743">
        <v>44260.33971064815</v>
      </c>
      <c r="J2" s="737">
        <v>129.32900000000001</v>
      </c>
      <c r="K2" s="736">
        <v>0</v>
      </c>
      <c r="L2" s="736">
        <v>0</v>
      </c>
      <c r="M2" s="736">
        <v>-0.08</v>
      </c>
      <c r="N2" s="736">
        <v>-1.25</v>
      </c>
      <c r="O2" s="577"/>
      <c r="P2" s="577"/>
      <c r="Q2" s="577">
        <v>1</v>
      </c>
      <c r="R2" s="577" t="s">
        <v>96</v>
      </c>
    </row>
    <row r="3" spans="1:18">
      <c r="A3" s="732">
        <v>115683153</v>
      </c>
      <c r="B3" s="739">
        <v>44259.829583333332</v>
      </c>
      <c r="C3" s="732" t="s">
        <v>96</v>
      </c>
      <c r="D3" s="733">
        <v>0.02</v>
      </c>
      <c r="E3" s="732" t="s">
        <v>66</v>
      </c>
      <c r="F3" s="734">
        <v>129.268</v>
      </c>
      <c r="G3" s="734">
        <v>0</v>
      </c>
      <c r="H3" s="734">
        <v>129.32900000000001</v>
      </c>
      <c r="I3" s="742">
        <v>44260.33971064815</v>
      </c>
      <c r="J3" s="734">
        <v>129.32900000000001</v>
      </c>
      <c r="K3" s="733">
        <v>0</v>
      </c>
      <c r="L3" s="733">
        <v>0</v>
      </c>
      <c r="M3" s="733">
        <v>-0.08</v>
      </c>
      <c r="N3" s="733">
        <v>1.0499999999999998</v>
      </c>
      <c r="O3" s="577"/>
      <c r="P3" s="577"/>
      <c r="Q3" s="577">
        <v>1</v>
      </c>
      <c r="R3" s="577" t="s">
        <v>96</v>
      </c>
    </row>
    <row r="4" spans="1:18">
      <c r="A4" s="735">
        <v>115690709</v>
      </c>
      <c r="B4" s="740">
        <v>44259.873252314814</v>
      </c>
      <c r="C4" s="735" t="s">
        <v>96</v>
      </c>
      <c r="D4" s="736">
        <v>0.02</v>
      </c>
      <c r="E4" s="735" t="s">
        <v>66</v>
      </c>
      <c r="F4" s="737">
        <v>129.131</v>
      </c>
      <c r="G4" s="737">
        <v>0</v>
      </c>
      <c r="H4" s="737">
        <v>129.32900000000001</v>
      </c>
      <c r="I4" s="743">
        <v>44260.33971064815</v>
      </c>
      <c r="J4" s="737">
        <v>129.32900000000001</v>
      </c>
      <c r="K4" s="736">
        <v>0</v>
      </c>
      <c r="L4" s="736">
        <v>0</v>
      </c>
      <c r="M4" s="736">
        <v>-0.08</v>
      </c>
      <c r="N4" s="736">
        <v>3.58</v>
      </c>
      <c r="O4" s="577"/>
      <c r="P4" s="577"/>
      <c r="Q4" s="577">
        <v>1</v>
      </c>
      <c r="R4" s="577" t="s">
        <v>96</v>
      </c>
    </row>
    <row r="5" spans="1:18">
      <c r="A5" s="732">
        <v>115702561</v>
      </c>
      <c r="B5" s="739">
        <v>44260.13921296296</v>
      </c>
      <c r="C5" s="732" t="s">
        <v>96</v>
      </c>
      <c r="D5" s="733">
        <v>0.03</v>
      </c>
      <c r="E5" s="732" t="s">
        <v>66</v>
      </c>
      <c r="F5" s="734">
        <v>128.97</v>
      </c>
      <c r="G5" s="734">
        <v>0</v>
      </c>
      <c r="H5" s="734">
        <v>129.32900000000001</v>
      </c>
      <c r="I5" s="742">
        <v>44260.33971064815</v>
      </c>
      <c r="J5" s="734">
        <v>129.32900000000001</v>
      </c>
      <c r="K5" s="733">
        <v>0</v>
      </c>
      <c r="L5" s="733">
        <v>0</v>
      </c>
      <c r="M5" s="733">
        <v>0</v>
      </c>
      <c r="N5" s="733">
        <v>9.9600000000000009</v>
      </c>
      <c r="O5" s="577"/>
      <c r="P5" s="577"/>
      <c r="Q5" s="577">
        <v>1</v>
      </c>
      <c r="R5" s="577" t="s">
        <v>96</v>
      </c>
    </row>
    <row r="6" spans="1:18">
      <c r="A6" s="732">
        <v>115687058</v>
      </c>
      <c r="B6" s="739">
        <v>44259.843055555553</v>
      </c>
      <c r="C6" s="732" t="s">
        <v>97</v>
      </c>
      <c r="D6" s="733">
        <v>0.02</v>
      </c>
      <c r="E6" s="732" t="s">
        <v>66</v>
      </c>
      <c r="F6" s="734">
        <v>129.17400000000001</v>
      </c>
      <c r="G6" s="734">
        <v>0</v>
      </c>
      <c r="H6" s="734">
        <v>129.03200000000001</v>
      </c>
      <c r="I6" s="742">
        <v>44260.107789351852</v>
      </c>
      <c r="J6" s="734">
        <v>129.03200000000001</v>
      </c>
      <c r="K6" s="733">
        <v>0</v>
      </c>
      <c r="L6" s="733">
        <v>0</v>
      </c>
      <c r="M6" s="733">
        <v>-0.04</v>
      </c>
      <c r="N6" s="733">
        <v>2.59</v>
      </c>
      <c r="O6" s="577"/>
      <c r="P6" s="577"/>
      <c r="Q6" s="577">
        <v>2</v>
      </c>
      <c r="R6" s="577" t="s">
        <v>97</v>
      </c>
    </row>
    <row r="7" spans="1:18">
      <c r="A7" s="732">
        <v>115700188</v>
      </c>
      <c r="B7" s="739">
        <v>44260.111122685186</v>
      </c>
      <c r="C7" s="732" t="s">
        <v>97</v>
      </c>
      <c r="D7" s="733">
        <v>0.02</v>
      </c>
      <c r="E7" s="732" t="s">
        <v>66</v>
      </c>
      <c r="F7" s="734">
        <v>129.03800000000001</v>
      </c>
      <c r="G7" s="734">
        <v>0</v>
      </c>
      <c r="H7" s="734">
        <v>129.113</v>
      </c>
      <c r="I7" s="742">
        <v>44260.706435185188</v>
      </c>
      <c r="J7" s="734">
        <v>129.113</v>
      </c>
      <c r="K7" s="733">
        <v>0</v>
      </c>
      <c r="L7" s="733">
        <v>0</v>
      </c>
      <c r="M7" s="733">
        <v>0</v>
      </c>
      <c r="N7" s="733">
        <v>-1.38</v>
      </c>
      <c r="O7" s="577"/>
      <c r="P7" s="577"/>
      <c r="Q7" s="577">
        <v>3</v>
      </c>
      <c r="R7" s="577" t="s">
        <v>97</v>
      </c>
    </row>
    <row r="8" spans="1:18">
      <c r="A8" s="735">
        <v>115708017</v>
      </c>
      <c r="B8" s="740">
        <v>44260.260844907411</v>
      </c>
      <c r="C8" s="735" t="s">
        <v>97</v>
      </c>
      <c r="D8" s="736">
        <v>0.02</v>
      </c>
      <c r="E8" s="735" t="s">
        <v>66</v>
      </c>
      <c r="F8" s="737">
        <v>129.17099999999999</v>
      </c>
      <c r="G8" s="737">
        <v>0</v>
      </c>
      <c r="H8" s="737">
        <v>129.113</v>
      </c>
      <c r="I8" s="743">
        <v>44260.706435185188</v>
      </c>
      <c r="J8" s="737">
        <v>129.113</v>
      </c>
      <c r="K8" s="736">
        <v>0</v>
      </c>
      <c r="L8" s="736">
        <v>0</v>
      </c>
      <c r="M8" s="736">
        <v>0</v>
      </c>
      <c r="N8" s="736">
        <v>1.07</v>
      </c>
      <c r="O8" s="577"/>
      <c r="P8" s="577"/>
      <c r="Q8" s="577">
        <v>3</v>
      </c>
      <c r="R8" s="577" t="s">
        <v>97</v>
      </c>
    </row>
    <row r="9" spans="1:18">
      <c r="A9" s="732">
        <v>115711360</v>
      </c>
      <c r="B9" s="739">
        <v>44260.339375000003</v>
      </c>
      <c r="C9" s="732" t="s">
        <v>97</v>
      </c>
      <c r="D9" s="733">
        <v>0.02</v>
      </c>
      <c r="E9" s="732" t="s">
        <v>66</v>
      </c>
      <c r="F9" s="734">
        <v>129.31</v>
      </c>
      <c r="G9" s="734">
        <v>0</v>
      </c>
      <c r="H9" s="734">
        <v>129.113</v>
      </c>
      <c r="I9" s="742">
        <v>44260.706435185188</v>
      </c>
      <c r="J9" s="734">
        <v>129.113</v>
      </c>
      <c r="K9" s="733">
        <v>0</v>
      </c>
      <c r="L9" s="733">
        <v>0</v>
      </c>
      <c r="M9" s="733">
        <v>0</v>
      </c>
      <c r="N9" s="733">
        <v>3.64</v>
      </c>
      <c r="O9" s="577"/>
      <c r="P9" s="577"/>
      <c r="Q9" s="577">
        <v>3</v>
      </c>
      <c r="R9" s="577" t="s">
        <v>97</v>
      </c>
    </row>
    <row r="10" spans="1:18">
      <c r="A10" s="735">
        <v>115713586</v>
      </c>
      <c r="B10" s="740">
        <v>44260.376377314817</v>
      </c>
      <c r="C10" s="735" t="s">
        <v>97</v>
      </c>
      <c r="D10" s="736">
        <v>0.03</v>
      </c>
      <c r="E10" s="735" t="s">
        <v>66</v>
      </c>
      <c r="F10" s="737">
        <v>129.47200000000001</v>
      </c>
      <c r="G10" s="737">
        <v>0</v>
      </c>
      <c r="H10" s="737">
        <v>129.113</v>
      </c>
      <c r="I10" s="743">
        <v>44260.706435185188</v>
      </c>
      <c r="J10" s="737">
        <v>129.113</v>
      </c>
      <c r="K10" s="736">
        <v>0</v>
      </c>
      <c r="L10" s="736">
        <v>0</v>
      </c>
      <c r="M10" s="736">
        <v>0</v>
      </c>
      <c r="N10" s="736">
        <v>9.94</v>
      </c>
      <c r="O10" s="577"/>
      <c r="P10" s="577"/>
      <c r="Q10" s="577">
        <v>3</v>
      </c>
      <c r="R10" s="577" t="s">
        <v>97</v>
      </c>
    </row>
    <row r="11" spans="1:18">
      <c r="A11" s="735">
        <v>115711778</v>
      </c>
      <c r="B11" s="740">
        <v>44260.344467592593</v>
      </c>
      <c r="C11" s="735" t="s">
        <v>96</v>
      </c>
      <c r="D11" s="736">
        <v>0.02</v>
      </c>
      <c r="E11" s="735" t="s">
        <v>66</v>
      </c>
      <c r="F11" s="737">
        <v>129.36199999999999</v>
      </c>
      <c r="G11" s="737">
        <v>0</v>
      </c>
      <c r="H11" s="737">
        <v>129.50200000000001</v>
      </c>
      <c r="I11" s="743">
        <v>44260.376828703702</v>
      </c>
      <c r="J11" s="737">
        <v>129.50200000000001</v>
      </c>
      <c r="K11" s="736">
        <v>0</v>
      </c>
      <c r="L11" s="736">
        <v>0</v>
      </c>
      <c r="M11" s="736">
        <v>0</v>
      </c>
      <c r="N11" s="736">
        <v>2.59</v>
      </c>
      <c r="O11" s="577"/>
      <c r="P11" s="577"/>
      <c r="Q11" s="577">
        <v>4</v>
      </c>
      <c r="R11" s="577" t="s">
        <v>96</v>
      </c>
    </row>
    <row r="12" spans="1:18">
      <c r="A12" s="732">
        <v>115714046</v>
      </c>
      <c r="B12" s="739">
        <v>44260.379861111112</v>
      </c>
      <c r="C12" s="732" t="s">
        <v>96</v>
      </c>
      <c r="D12" s="733">
        <v>0.02</v>
      </c>
      <c r="E12" s="732" t="s">
        <v>66</v>
      </c>
      <c r="F12" s="734">
        <v>129.46700000000001</v>
      </c>
      <c r="G12" s="734">
        <v>0</v>
      </c>
      <c r="H12" s="734">
        <v>129.548</v>
      </c>
      <c r="I12" s="742">
        <v>44260.529930555553</v>
      </c>
      <c r="J12" s="734">
        <v>129.548</v>
      </c>
      <c r="K12" s="733">
        <v>0</v>
      </c>
      <c r="L12" s="733">
        <v>0</v>
      </c>
      <c r="M12" s="733">
        <v>0</v>
      </c>
      <c r="N12" s="733">
        <v>1.5</v>
      </c>
      <c r="O12" s="577"/>
      <c r="P12" s="577"/>
      <c r="Q12" s="577">
        <v>5</v>
      </c>
      <c r="R12" s="577" t="s">
        <v>96</v>
      </c>
    </row>
    <row r="13" spans="1:18">
      <c r="A13" s="735">
        <v>115717552</v>
      </c>
      <c r="B13" s="740">
        <v>44260.420624999999</v>
      </c>
      <c r="C13" s="735" t="s">
        <v>96</v>
      </c>
      <c r="D13" s="736">
        <v>0.02</v>
      </c>
      <c r="E13" s="735" t="s">
        <v>66</v>
      </c>
      <c r="F13" s="737">
        <v>129.34899999999999</v>
      </c>
      <c r="G13" s="737">
        <v>0</v>
      </c>
      <c r="H13" s="737">
        <v>129.548</v>
      </c>
      <c r="I13" s="743">
        <v>44260.529930555553</v>
      </c>
      <c r="J13" s="737">
        <v>129.548</v>
      </c>
      <c r="K13" s="736">
        <v>0</v>
      </c>
      <c r="L13" s="736">
        <v>0</v>
      </c>
      <c r="M13" s="736">
        <v>0</v>
      </c>
      <c r="N13" s="736">
        <v>3.67</v>
      </c>
      <c r="O13" s="577"/>
      <c r="P13" s="577"/>
      <c r="Q13" s="577">
        <v>5</v>
      </c>
      <c r="R13" s="577" t="s">
        <v>96</v>
      </c>
    </row>
    <row r="14" spans="1:18">
      <c r="A14" s="732">
        <v>115731670</v>
      </c>
      <c r="B14" s="739">
        <v>44260.535428240742</v>
      </c>
      <c r="C14" s="732" t="s">
        <v>96</v>
      </c>
      <c r="D14" s="733">
        <v>0.02</v>
      </c>
      <c r="E14" s="732" t="s">
        <v>66</v>
      </c>
      <c r="F14" s="734">
        <v>129.517</v>
      </c>
      <c r="G14" s="734">
        <v>0</v>
      </c>
      <c r="H14" s="734">
        <v>129.32300000000001</v>
      </c>
      <c r="I14" s="742">
        <v>44263.053043981483</v>
      </c>
      <c r="J14" s="734">
        <v>129.32300000000001</v>
      </c>
      <c r="K14" s="733">
        <v>0</v>
      </c>
      <c r="L14" s="733">
        <v>0</v>
      </c>
      <c r="M14" s="733">
        <v>-0.08</v>
      </c>
      <c r="N14" s="733">
        <v>-3.66</v>
      </c>
      <c r="O14" s="577"/>
      <c r="P14" s="577"/>
      <c r="Q14" s="577">
        <v>6</v>
      </c>
      <c r="R14" s="577" t="s">
        <v>96</v>
      </c>
    </row>
    <row r="15" spans="1:18">
      <c r="A15" s="735">
        <v>115734018</v>
      </c>
      <c r="B15" s="740">
        <v>44260.564583333333</v>
      </c>
      <c r="C15" s="735" t="s">
        <v>96</v>
      </c>
      <c r="D15" s="736">
        <v>0.02</v>
      </c>
      <c r="E15" s="735" t="s">
        <v>66</v>
      </c>
      <c r="F15" s="737">
        <v>129.4</v>
      </c>
      <c r="G15" s="737">
        <v>0</v>
      </c>
      <c r="H15" s="737">
        <v>129.32300000000001</v>
      </c>
      <c r="I15" s="743">
        <v>44263.053043981483</v>
      </c>
      <c r="J15" s="737">
        <v>129.32300000000001</v>
      </c>
      <c r="K15" s="736">
        <v>0</v>
      </c>
      <c r="L15" s="736">
        <v>0</v>
      </c>
      <c r="M15" s="736">
        <v>-0.08</v>
      </c>
      <c r="N15" s="736">
        <v>-1.5</v>
      </c>
      <c r="O15" s="577"/>
      <c r="P15" s="577"/>
      <c r="Q15" s="577">
        <v>6</v>
      </c>
      <c r="R15" s="577" t="s">
        <v>96</v>
      </c>
    </row>
    <row r="16" spans="1:18">
      <c r="A16" s="732">
        <v>115734067</v>
      </c>
      <c r="B16" s="739">
        <v>44260.564629629633</v>
      </c>
      <c r="C16" s="732" t="s">
        <v>96</v>
      </c>
      <c r="D16" s="733">
        <v>0.02</v>
      </c>
      <c r="E16" s="732" t="s">
        <v>66</v>
      </c>
      <c r="F16" s="734">
        <v>129.24799999999999</v>
      </c>
      <c r="G16" s="734">
        <v>0</v>
      </c>
      <c r="H16" s="734">
        <v>129.32300000000001</v>
      </c>
      <c r="I16" s="742">
        <v>44263.053043981483</v>
      </c>
      <c r="J16" s="734">
        <v>129.32300000000001</v>
      </c>
      <c r="K16" s="733">
        <v>0</v>
      </c>
      <c r="L16" s="733">
        <v>0</v>
      </c>
      <c r="M16" s="733">
        <v>-0.08</v>
      </c>
      <c r="N16" s="733">
        <v>1.2999999999999998</v>
      </c>
      <c r="O16" s="577"/>
      <c r="P16" s="577"/>
      <c r="Q16" s="577">
        <v>6</v>
      </c>
      <c r="R16" s="577" t="s">
        <v>96</v>
      </c>
    </row>
    <row r="17" spans="1:18">
      <c r="A17" s="735">
        <v>115754670</v>
      </c>
      <c r="B17" s="740">
        <v>44260.706967592596</v>
      </c>
      <c r="C17" s="735" t="s">
        <v>96</v>
      </c>
      <c r="D17" s="736">
        <v>0.03</v>
      </c>
      <c r="E17" s="735" t="s">
        <v>66</v>
      </c>
      <c r="F17" s="737">
        <v>129.083</v>
      </c>
      <c r="G17" s="737">
        <v>0</v>
      </c>
      <c r="H17" s="737">
        <v>129.32300000000001</v>
      </c>
      <c r="I17" s="743">
        <v>44263.053043981483</v>
      </c>
      <c r="J17" s="737">
        <v>129.32300000000001</v>
      </c>
      <c r="K17" s="736">
        <v>0</v>
      </c>
      <c r="L17" s="736">
        <v>0</v>
      </c>
      <c r="M17" s="736">
        <v>-0.12</v>
      </c>
      <c r="N17" s="736">
        <v>6.52</v>
      </c>
      <c r="O17" s="577"/>
      <c r="P17" s="577"/>
      <c r="Q17" s="577">
        <v>6</v>
      </c>
      <c r="R17" s="577" t="s">
        <v>96</v>
      </c>
    </row>
    <row r="18" spans="1:18">
      <c r="A18" s="732">
        <v>115757980</v>
      </c>
      <c r="B18" s="739">
        <v>44260.727847222224</v>
      </c>
      <c r="C18" s="732" t="s">
        <v>96</v>
      </c>
      <c r="D18" s="733">
        <v>0.05</v>
      </c>
      <c r="E18" s="732" t="s">
        <v>66</v>
      </c>
      <c r="F18" s="734">
        <v>128.90199999999999</v>
      </c>
      <c r="G18" s="734">
        <v>0</v>
      </c>
      <c r="H18" s="734">
        <v>129.32300000000001</v>
      </c>
      <c r="I18" s="742">
        <v>44263.053043981483</v>
      </c>
      <c r="J18" s="734">
        <v>129.32300000000001</v>
      </c>
      <c r="K18" s="733">
        <v>0</v>
      </c>
      <c r="L18" s="733">
        <v>0</v>
      </c>
      <c r="M18" s="733">
        <v>-0.19</v>
      </c>
      <c r="N18" s="733">
        <v>19.22</v>
      </c>
      <c r="O18" s="577"/>
      <c r="P18" s="577"/>
      <c r="Q18" s="577">
        <v>6</v>
      </c>
      <c r="R18" s="577" t="s">
        <v>96</v>
      </c>
    </row>
    <row r="19" spans="1:18">
      <c r="A19" s="735">
        <v>115756989</v>
      </c>
      <c r="B19" s="740">
        <v>44260.719444444447</v>
      </c>
      <c r="C19" s="735" t="s">
        <v>97</v>
      </c>
      <c r="D19" s="736">
        <v>0.02</v>
      </c>
      <c r="E19" s="735" t="s">
        <v>66</v>
      </c>
      <c r="F19" s="737">
        <v>128.97399999999999</v>
      </c>
      <c r="G19" s="737">
        <v>0</v>
      </c>
      <c r="H19" s="737">
        <v>128.947</v>
      </c>
      <c r="I19" s="743">
        <v>44263.373391203706</v>
      </c>
      <c r="J19" s="737">
        <v>128.947</v>
      </c>
      <c r="K19" s="736">
        <v>0</v>
      </c>
      <c r="L19" s="736">
        <v>0</v>
      </c>
      <c r="M19" s="736">
        <v>-0.04</v>
      </c>
      <c r="N19" s="736">
        <v>0.46</v>
      </c>
      <c r="O19" s="577"/>
      <c r="P19" s="577"/>
      <c r="Q19" s="577">
        <v>7</v>
      </c>
      <c r="R19" s="577" t="s">
        <v>97</v>
      </c>
    </row>
    <row r="20" spans="1:18">
      <c r="A20" s="732">
        <v>115768896</v>
      </c>
      <c r="B20" s="739">
        <v>44260.926562499997</v>
      </c>
      <c r="C20" s="732" t="s">
        <v>97</v>
      </c>
      <c r="D20" s="733">
        <v>0.02</v>
      </c>
      <c r="E20" s="732" t="s">
        <v>66</v>
      </c>
      <c r="F20" s="734">
        <v>129.09200000000001</v>
      </c>
      <c r="G20" s="734">
        <v>0</v>
      </c>
      <c r="H20" s="734">
        <v>128.947</v>
      </c>
      <c r="I20" s="742">
        <v>44263.373391203706</v>
      </c>
      <c r="J20" s="734">
        <v>128.947</v>
      </c>
      <c r="K20" s="733">
        <v>0</v>
      </c>
      <c r="L20" s="733">
        <v>0</v>
      </c>
      <c r="M20" s="733">
        <v>-0.04</v>
      </c>
      <c r="N20" s="733">
        <v>2.64</v>
      </c>
      <c r="O20" s="577"/>
      <c r="P20" s="577"/>
      <c r="Q20" s="577">
        <v>7</v>
      </c>
      <c r="R20" s="577" t="s">
        <v>97</v>
      </c>
    </row>
    <row r="21" spans="1:18">
      <c r="A21" s="735">
        <v>115778291</v>
      </c>
      <c r="B21" s="740">
        <v>44263.044363425928</v>
      </c>
      <c r="C21" s="735" t="s">
        <v>97</v>
      </c>
      <c r="D21" s="736">
        <v>0.02</v>
      </c>
      <c r="E21" s="735" t="s">
        <v>66</v>
      </c>
      <c r="F21" s="737">
        <v>129.22800000000001</v>
      </c>
      <c r="G21" s="737">
        <v>0</v>
      </c>
      <c r="H21" s="737">
        <v>128.947</v>
      </c>
      <c r="I21" s="743">
        <v>44263.373391203706</v>
      </c>
      <c r="J21" s="737">
        <v>128.947</v>
      </c>
      <c r="K21" s="736">
        <v>0</v>
      </c>
      <c r="L21" s="736">
        <v>0</v>
      </c>
      <c r="M21" s="736">
        <v>0</v>
      </c>
      <c r="N21" s="736">
        <v>5.19</v>
      </c>
      <c r="O21" s="577"/>
      <c r="P21" s="577"/>
      <c r="Q21" s="577">
        <v>7</v>
      </c>
      <c r="R21" s="577" t="s">
        <v>97</v>
      </c>
    </row>
    <row r="22" spans="1:18">
      <c r="A22" s="735">
        <v>115780196</v>
      </c>
      <c r="B22" s="740">
        <v>44263.06527777778</v>
      </c>
      <c r="C22" s="735" t="s">
        <v>96</v>
      </c>
      <c r="D22" s="736">
        <v>0.02</v>
      </c>
      <c r="E22" s="735" t="s">
        <v>66</v>
      </c>
      <c r="F22" s="737">
        <v>129.35599999999999</v>
      </c>
      <c r="G22" s="737">
        <v>0</v>
      </c>
      <c r="H22" s="737">
        <v>129.28399999999999</v>
      </c>
      <c r="I22" s="743">
        <v>44263.710081018522</v>
      </c>
      <c r="J22" s="737">
        <v>129.28399999999999</v>
      </c>
      <c r="K22" s="736">
        <v>0</v>
      </c>
      <c r="L22" s="736">
        <v>0</v>
      </c>
      <c r="M22" s="736">
        <v>0</v>
      </c>
      <c r="N22" s="736">
        <v>-1.33</v>
      </c>
      <c r="O22" s="577"/>
      <c r="P22" s="577"/>
      <c r="Q22" s="577">
        <v>8</v>
      </c>
      <c r="R22" s="577" t="s">
        <v>96</v>
      </c>
    </row>
    <row r="23" spans="1:18">
      <c r="A23" s="732">
        <v>115781192</v>
      </c>
      <c r="B23" s="739">
        <v>44263.084618055553</v>
      </c>
      <c r="C23" s="732" t="s">
        <v>96</v>
      </c>
      <c r="D23" s="733">
        <v>0.02</v>
      </c>
      <c r="E23" s="732" t="s">
        <v>66</v>
      </c>
      <c r="F23" s="734">
        <v>129.22900000000001</v>
      </c>
      <c r="G23" s="734">
        <v>0</v>
      </c>
      <c r="H23" s="734">
        <v>129.28399999999999</v>
      </c>
      <c r="I23" s="742">
        <v>44263.710081018522</v>
      </c>
      <c r="J23" s="734">
        <v>129.28399999999999</v>
      </c>
      <c r="K23" s="733">
        <v>0</v>
      </c>
      <c r="L23" s="733">
        <v>0</v>
      </c>
      <c r="M23" s="733">
        <v>0</v>
      </c>
      <c r="N23" s="733">
        <v>1.01</v>
      </c>
      <c r="O23" s="577"/>
      <c r="P23" s="577"/>
      <c r="Q23" s="577">
        <v>8</v>
      </c>
      <c r="R23" s="577" t="s">
        <v>96</v>
      </c>
    </row>
    <row r="24" spans="1:18">
      <c r="A24" s="735">
        <v>115788754</v>
      </c>
      <c r="B24" s="740">
        <v>44263.209363425929</v>
      </c>
      <c r="C24" s="735" t="s">
        <v>96</v>
      </c>
      <c r="D24" s="736">
        <v>0.02</v>
      </c>
      <c r="E24" s="735" t="s">
        <v>66</v>
      </c>
      <c r="F24" s="737">
        <v>129.09</v>
      </c>
      <c r="G24" s="737">
        <v>0</v>
      </c>
      <c r="H24" s="737">
        <v>129.28399999999999</v>
      </c>
      <c r="I24" s="743">
        <v>44263.710081018522</v>
      </c>
      <c r="J24" s="737">
        <v>129.28399999999999</v>
      </c>
      <c r="K24" s="736">
        <v>0</v>
      </c>
      <c r="L24" s="736">
        <v>0</v>
      </c>
      <c r="M24" s="736">
        <v>0</v>
      </c>
      <c r="N24" s="736">
        <v>3.56</v>
      </c>
      <c r="O24" s="577"/>
      <c r="P24" s="577"/>
      <c r="Q24" s="577">
        <v>8</v>
      </c>
      <c r="R24" s="577" t="s">
        <v>96</v>
      </c>
    </row>
    <row r="25" spans="1:18">
      <c r="A25" s="732">
        <v>115797333</v>
      </c>
      <c r="B25" s="739">
        <v>44263.374652777777</v>
      </c>
      <c r="C25" s="732" t="s">
        <v>96</v>
      </c>
      <c r="D25" s="733">
        <v>0.03</v>
      </c>
      <c r="E25" s="732" t="s">
        <v>66</v>
      </c>
      <c r="F25" s="734">
        <v>128.922</v>
      </c>
      <c r="G25" s="734">
        <v>0</v>
      </c>
      <c r="H25" s="734">
        <v>129.28399999999999</v>
      </c>
      <c r="I25" s="742">
        <v>44263.710081018522</v>
      </c>
      <c r="J25" s="734">
        <v>129.28399999999999</v>
      </c>
      <c r="K25" s="733">
        <v>0</v>
      </c>
      <c r="L25" s="733">
        <v>0</v>
      </c>
      <c r="M25" s="733">
        <v>0</v>
      </c>
      <c r="N25" s="733">
        <v>9.99</v>
      </c>
      <c r="O25" s="577"/>
      <c r="P25" s="577"/>
      <c r="Q25" s="577">
        <v>8</v>
      </c>
      <c r="R25" s="577" t="s">
        <v>96</v>
      </c>
    </row>
    <row r="26" spans="1:18">
      <c r="A26" s="735">
        <v>115797894</v>
      </c>
      <c r="B26" s="740">
        <v>44263.376388888886</v>
      </c>
      <c r="C26" s="735" t="s">
        <v>97</v>
      </c>
      <c r="D26" s="736">
        <v>0.02</v>
      </c>
      <c r="E26" s="735" t="s">
        <v>66</v>
      </c>
      <c r="F26" s="737">
        <v>128.96799999999999</v>
      </c>
      <c r="G26" s="737">
        <v>0</v>
      </c>
      <c r="H26" s="737">
        <v>128.828</v>
      </c>
      <c r="I26" s="743">
        <v>44263.469687500001</v>
      </c>
      <c r="J26" s="737">
        <v>128.828</v>
      </c>
      <c r="K26" s="736">
        <v>0</v>
      </c>
      <c r="L26" s="736">
        <v>0</v>
      </c>
      <c r="M26" s="736">
        <v>0</v>
      </c>
      <c r="N26" s="736">
        <v>2.58</v>
      </c>
      <c r="O26" s="577"/>
      <c r="P26" s="577"/>
      <c r="Q26" s="577">
        <v>9</v>
      </c>
      <c r="R26" s="577" t="s">
        <v>97</v>
      </c>
    </row>
    <row r="27" spans="1:18">
      <c r="A27" s="735">
        <v>115810325</v>
      </c>
      <c r="B27" s="740">
        <v>44263.478483796294</v>
      </c>
      <c r="C27" s="735" t="s">
        <v>97</v>
      </c>
      <c r="D27" s="736">
        <v>0.02</v>
      </c>
      <c r="E27" s="735" t="s">
        <v>66</v>
      </c>
      <c r="F27" s="737">
        <v>128.833</v>
      </c>
      <c r="G27" s="737">
        <v>0</v>
      </c>
      <c r="H27" s="737">
        <v>129.02799999999999</v>
      </c>
      <c r="I27" s="743">
        <v>44264.815671296295</v>
      </c>
      <c r="J27" s="737">
        <v>129.02799999999999</v>
      </c>
      <c r="K27" s="736">
        <v>0</v>
      </c>
      <c r="L27" s="736">
        <v>0</v>
      </c>
      <c r="M27" s="736">
        <v>-0.04</v>
      </c>
      <c r="N27" s="736">
        <v>-3.64</v>
      </c>
      <c r="O27" s="577"/>
      <c r="P27" s="577"/>
      <c r="Q27" s="577">
        <v>10</v>
      </c>
      <c r="R27" s="577" t="s">
        <v>97</v>
      </c>
    </row>
    <row r="28" spans="1:18">
      <c r="A28" s="732">
        <v>115825928</v>
      </c>
      <c r="B28" s="739">
        <v>44263.647581018522</v>
      </c>
      <c r="C28" s="732" t="s">
        <v>97</v>
      </c>
      <c r="D28" s="733">
        <v>0.02</v>
      </c>
      <c r="E28" s="732" t="s">
        <v>66</v>
      </c>
      <c r="F28" s="734">
        <v>128.95599999999999</v>
      </c>
      <c r="G28" s="734">
        <v>0</v>
      </c>
      <c r="H28" s="734">
        <v>129.02799999999999</v>
      </c>
      <c r="I28" s="742">
        <v>44264.815671296295</v>
      </c>
      <c r="J28" s="734">
        <v>129.02799999999999</v>
      </c>
      <c r="K28" s="733">
        <v>0</v>
      </c>
      <c r="L28" s="733">
        <v>0</v>
      </c>
      <c r="M28" s="733">
        <v>-0.04</v>
      </c>
      <c r="N28" s="733">
        <v>-1.37</v>
      </c>
      <c r="O28" s="577"/>
      <c r="P28" s="577"/>
      <c r="Q28" s="577">
        <v>10</v>
      </c>
      <c r="R28" s="577" t="s">
        <v>97</v>
      </c>
    </row>
    <row r="29" spans="1:18">
      <c r="A29" s="735">
        <v>115829844</v>
      </c>
      <c r="B29" s="740">
        <v>44263.688657407409</v>
      </c>
      <c r="C29" s="735" t="s">
        <v>97</v>
      </c>
      <c r="D29" s="736">
        <v>0.02</v>
      </c>
      <c r="E29" s="735" t="s">
        <v>66</v>
      </c>
      <c r="F29" s="737">
        <v>129.101</v>
      </c>
      <c r="G29" s="737">
        <v>0</v>
      </c>
      <c r="H29" s="737">
        <v>129.02799999999999</v>
      </c>
      <c r="I29" s="743">
        <v>44264.815671296295</v>
      </c>
      <c r="J29" s="737">
        <v>129.02799999999999</v>
      </c>
      <c r="K29" s="736">
        <v>0</v>
      </c>
      <c r="L29" s="736">
        <v>0</v>
      </c>
      <c r="M29" s="736">
        <v>-0.04</v>
      </c>
      <c r="N29" s="736">
        <v>1.3</v>
      </c>
      <c r="O29" s="577"/>
      <c r="P29" s="577"/>
      <c r="Q29" s="577">
        <v>10</v>
      </c>
      <c r="R29" s="577" t="s">
        <v>97</v>
      </c>
    </row>
    <row r="30" spans="1:18">
      <c r="A30" s="732">
        <v>115832990</v>
      </c>
      <c r="B30" s="739">
        <v>44263.708761574075</v>
      </c>
      <c r="C30" s="732" t="s">
        <v>97</v>
      </c>
      <c r="D30" s="733">
        <v>0.03</v>
      </c>
      <c r="E30" s="732" t="s">
        <v>66</v>
      </c>
      <c r="F30" s="734">
        <v>129.26300000000001</v>
      </c>
      <c r="G30" s="734">
        <v>0</v>
      </c>
      <c r="H30" s="734">
        <v>129.02799999999999</v>
      </c>
      <c r="I30" s="742">
        <v>44264.815671296295</v>
      </c>
      <c r="J30" s="734">
        <v>129.02799999999999</v>
      </c>
      <c r="K30" s="733">
        <v>0</v>
      </c>
      <c r="L30" s="733">
        <v>0</v>
      </c>
      <c r="M30" s="733">
        <v>-0.06</v>
      </c>
      <c r="N30" s="733">
        <v>6.4300000000000006</v>
      </c>
      <c r="O30" s="577"/>
      <c r="P30" s="577"/>
      <c r="Q30" s="577">
        <v>10</v>
      </c>
      <c r="R30" s="577" t="s">
        <v>97</v>
      </c>
    </row>
    <row r="31" spans="1:18">
      <c r="A31" s="735">
        <v>115856287</v>
      </c>
      <c r="B31" s="740">
        <v>44264.198831018519</v>
      </c>
      <c r="C31" s="735" t="s">
        <v>97</v>
      </c>
      <c r="D31" s="736">
        <v>0.05</v>
      </c>
      <c r="E31" s="735" t="s">
        <v>66</v>
      </c>
      <c r="F31" s="737">
        <v>129.44499999999999</v>
      </c>
      <c r="G31" s="737">
        <v>0</v>
      </c>
      <c r="H31" s="737">
        <v>129.02799999999999</v>
      </c>
      <c r="I31" s="743">
        <v>44264.815671296295</v>
      </c>
      <c r="J31" s="737">
        <v>129.02799999999999</v>
      </c>
      <c r="K31" s="736">
        <v>0</v>
      </c>
      <c r="L31" s="736">
        <v>0</v>
      </c>
      <c r="M31" s="736">
        <v>0</v>
      </c>
      <c r="N31" s="736">
        <v>19.21</v>
      </c>
      <c r="O31" s="577"/>
      <c r="P31" s="577"/>
      <c r="Q31" s="577">
        <v>10</v>
      </c>
      <c r="R31" s="577" t="s">
        <v>97</v>
      </c>
    </row>
    <row r="32" spans="1:18">
      <c r="A32" s="735">
        <v>115833319</v>
      </c>
      <c r="B32" s="740">
        <v>44263.711805555555</v>
      </c>
      <c r="C32" s="735" t="s">
        <v>96</v>
      </c>
      <c r="D32" s="736">
        <v>0.02</v>
      </c>
      <c r="E32" s="735" t="s">
        <v>66</v>
      </c>
      <c r="F32" s="737">
        <v>129.24600000000001</v>
      </c>
      <c r="G32" s="737">
        <v>0</v>
      </c>
      <c r="H32" s="737">
        <v>129.328</v>
      </c>
      <c r="I32" s="743">
        <v>44264.171296296299</v>
      </c>
      <c r="J32" s="737">
        <v>129.328</v>
      </c>
      <c r="K32" s="736">
        <v>0</v>
      </c>
      <c r="L32" s="736">
        <v>0</v>
      </c>
      <c r="M32" s="736">
        <v>-0.08</v>
      </c>
      <c r="N32" s="736">
        <v>1.43</v>
      </c>
      <c r="O32" s="577"/>
      <c r="P32" s="577"/>
      <c r="Q32" s="577">
        <v>11</v>
      </c>
      <c r="R32" s="577" t="s">
        <v>96</v>
      </c>
    </row>
    <row r="33" spans="1:18">
      <c r="A33" s="732">
        <v>115836671</v>
      </c>
      <c r="B33" s="739">
        <v>44263.741678240738</v>
      </c>
      <c r="C33" s="732" t="s">
        <v>96</v>
      </c>
      <c r="D33" s="733">
        <v>0.02</v>
      </c>
      <c r="E33" s="732" t="s">
        <v>66</v>
      </c>
      <c r="F33" s="734">
        <v>129.12200000000001</v>
      </c>
      <c r="G33" s="734">
        <v>0</v>
      </c>
      <c r="H33" s="734">
        <v>129.328</v>
      </c>
      <c r="I33" s="742">
        <v>44264.171296296299</v>
      </c>
      <c r="J33" s="734">
        <v>129.328</v>
      </c>
      <c r="K33" s="733">
        <v>0</v>
      </c>
      <c r="L33" s="733">
        <v>0</v>
      </c>
      <c r="M33" s="733">
        <v>-0.08</v>
      </c>
      <c r="N33" s="733">
        <v>3.6999999999999997</v>
      </c>
      <c r="O33" s="577"/>
      <c r="P33" s="577"/>
      <c r="Q33" s="577">
        <v>11</v>
      </c>
      <c r="R33" s="577" t="s">
        <v>96</v>
      </c>
    </row>
    <row r="34" spans="1:18">
      <c r="A34" s="735">
        <v>115854685</v>
      </c>
      <c r="B34" s="740">
        <v>44264.175000000003</v>
      </c>
      <c r="C34" s="735" t="s">
        <v>96</v>
      </c>
      <c r="D34" s="736">
        <v>0.02</v>
      </c>
      <c r="E34" s="735" t="s">
        <v>66</v>
      </c>
      <c r="F34" s="737">
        <v>129.35499999999999</v>
      </c>
      <c r="G34" s="737">
        <v>0</v>
      </c>
      <c r="H34" s="737">
        <v>129.495</v>
      </c>
      <c r="I34" s="743">
        <v>44264.218009259261</v>
      </c>
      <c r="J34" s="737">
        <v>129.495</v>
      </c>
      <c r="K34" s="736">
        <v>0</v>
      </c>
      <c r="L34" s="736">
        <v>0</v>
      </c>
      <c r="M34" s="736">
        <v>0</v>
      </c>
      <c r="N34" s="736">
        <v>2.57</v>
      </c>
      <c r="O34" s="577"/>
      <c r="P34" s="577"/>
      <c r="Q34" s="577">
        <v>12</v>
      </c>
      <c r="R34" s="577" t="s">
        <v>96</v>
      </c>
    </row>
    <row r="35" spans="1:18">
      <c r="A35" s="732">
        <v>115858565</v>
      </c>
      <c r="B35" s="739">
        <v>44264.231307870374</v>
      </c>
      <c r="C35" s="732" t="s">
        <v>96</v>
      </c>
      <c r="D35" s="733">
        <v>0.02</v>
      </c>
      <c r="E35" s="732" t="s">
        <v>66</v>
      </c>
      <c r="F35" s="734">
        <v>129.47200000000001</v>
      </c>
      <c r="G35" s="734">
        <v>0</v>
      </c>
      <c r="H35" s="734">
        <v>129.49799999999999</v>
      </c>
      <c r="I35" s="742">
        <v>44264.522175925929</v>
      </c>
      <c r="J35" s="734">
        <v>129.49799999999999</v>
      </c>
      <c r="K35" s="733">
        <v>0</v>
      </c>
      <c r="L35" s="733">
        <v>0</v>
      </c>
      <c r="M35" s="733">
        <v>0</v>
      </c>
      <c r="N35" s="733">
        <v>0.48</v>
      </c>
      <c r="O35" s="577"/>
      <c r="P35" s="577"/>
      <c r="Q35" s="577">
        <v>13</v>
      </c>
      <c r="R35" s="577" t="s">
        <v>96</v>
      </c>
    </row>
    <row r="36" spans="1:18">
      <c r="A36" s="735">
        <v>115867432</v>
      </c>
      <c r="B36" s="740">
        <v>44264.396689814814</v>
      </c>
      <c r="C36" s="735" t="s">
        <v>96</v>
      </c>
      <c r="D36" s="736">
        <v>0.02</v>
      </c>
      <c r="E36" s="735" t="s">
        <v>66</v>
      </c>
      <c r="F36" s="737">
        <v>129.36000000000001</v>
      </c>
      <c r="G36" s="737">
        <v>0</v>
      </c>
      <c r="H36" s="737">
        <v>129.49799999999999</v>
      </c>
      <c r="I36" s="743">
        <v>44264.522175925929</v>
      </c>
      <c r="J36" s="737">
        <v>129.49799999999999</v>
      </c>
      <c r="K36" s="736">
        <v>0</v>
      </c>
      <c r="L36" s="736">
        <v>0</v>
      </c>
      <c r="M36" s="736">
        <v>0</v>
      </c>
      <c r="N36" s="736">
        <v>2.54</v>
      </c>
      <c r="O36" s="577"/>
      <c r="P36" s="577"/>
      <c r="Q36" s="577">
        <v>13</v>
      </c>
      <c r="R36" s="577" t="s">
        <v>96</v>
      </c>
    </row>
    <row r="37" spans="1:18">
      <c r="A37" s="732">
        <v>115872799</v>
      </c>
      <c r="B37" s="739">
        <v>44264.443391203706</v>
      </c>
      <c r="C37" s="732" t="s">
        <v>96</v>
      </c>
      <c r="D37" s="733">
        <v>0.02</v>
      </c>
      <c r="E37" s="732" t="s">
        <v>66</v>
      </c>
      <c r="F37" s="734">
        <v>129.21299999999999</v>
      </c>
      <c r="G37" s="734">
        <v>0</v>
      </c>
      <c r="H37" s="734">
        <v>129.49799999999999</v>
      </c>
      <c r="I37" s="742">
        <v>44264.522175925929</v>
      </c>
      <c r="J37" s="734">
        <v>129.49799999999999</v>
      </c>
      <c r="K37" s="733">
        <v>0</v>
      </c>
      <c r="L37" s="733">
        <v>0</v>
      </c>
      <c r="M37" s="733">
        <v>0</v>
      </c>
      <c r="N37" s="733">
        <v>5.24</v>
      </c>
      <c r="O37" s="577"/>
      <c r="P37" s="577"/>
      <c r="Q37" s="577">
        <v>13</v>
      </c>
      <c r="R37" s="577" t="s">
        <v>96</v>
      </c>
    </row>
    <row r="38" spans="1:18">
      <c r="A38" s="732">
        <v>115880920</v>
      </c>
      <c r="B38" s="739">
        <v>44264.525000000001</v>
      </c>
      <c r="C38" s="732" t="s">
        <v>96</v>
      </c>
      <c r="D38" s="733">
        <v>0.02</v>
      </c>
      <c r="E38" s="732" t="s">
        <v>66</v>
      </c>
      <c r="F38" s="734">
        <v>129.51</v>
      </c>
      <c r="G38" s="734">
        <v>0</v>
      </c>
      <c r="H38" s="734">
        <v>129.46199999999999</v>
      </c>
      <c r="I38" s="742">
        <v>44266.18074074074</v>
      </c>
      <c r="J38" s="734">
        <v>129.46199999999999</v>
      </c>
      <c r="K38" s="733">
        <v>0</v>
      </c>
      <c r="L38" s="733">
        <v>0</v>
      </c>
      <c r="M38" s="733">
        <v>-0.31</v>
      </c>
      <c r="N38" s="733">
        <v>-1.19</v>
      </c>
      <c r="O38" s="577"/>
      <c r="P38" s="577"/>
      <c r="Q38" s="577">
        <v>14</v>
      </c>
      <c r="R38" s="577" t="s">
        <v>96</v>
      </c>
    </row>
    <row r="39" spans="1:18">
      <c r="A39" s="735">
        <v>115881995</v>
      </c>
      <c r="B39" s="740">
        <v>44264.540949074071</v>
      </c>
      <c r="C39" s="735" t="s">
        <v>96</v>
      </c>
      <c r="D39" s="736">
        <v>0.02</v>
      </c>
      <c r="E39" s="735" t="s">
        <v>66</v>
      </c>
      <c r="F39" s="737">
        <v>129.38900000000001</v>
      </c>
      <c r="G39" s="737">
        <v>0</v>
      </c>
      <c r="H39" s="737">
        <v>129.46199999999999</v>
      </c>
      <c r="I39" s="743">
        <v>44266.18074074074</v>
      </c>
      <c r="J39" s="737">
        <v>129.46199999999999</v>
      </c>
      <c r="K39" s="736">
        <v>0</v>
      </c>
      <c r="L39" s="736">
        <v>0</v>
      </c>
      <c r="M39" s="736">
        <v>-0.31</v>
      </c>
      <c r="N39" s="736">
        <v>1.04</v>
      </c>
      <c r="O39" s="577"/>
      <c r="P39" s="577"/>
      <c r="Q39" s="577">
        <v>14</v>
      </c>
      <c r="R39" s="577" t="s">
        <v>96</v>
      </c>
    </row>
    <row r="40" spans="1:18">
      <c r="A40" s="732">
        <v>115903982</v>
      </c>
      <c r="B40" s="739">
        <v>44264.754004629627</v>
      </c>
      <c r="C40" s="732" t="s">
        <v>96</v>
      </c>
      <c r="D40" s="733">
        <v>0.02</v>
      </c>
      <c r="E40" s="732" t="s">
        <v>66</v>
      </c>
      <c r="F40" s="734">
        <v>129.25</v>
      </c>
      <c r="G40" s="734">
        <v>0</v>
      </c>
      <c r="H40" s="734">
        <v>129.46199999999999</v>
      </c>
      <c r="I40" s="742">
        <v>44266.18074074074</v>
      </c>
      <c r="J40" s="734">
        <v>129.46199999999999</v>
      </c>
      <c r="K40" s="733">
        <v>0</v>
      </c>
      <c r="L40" s="733">
        <v>0</v>
      </c>
      <c r="M40" s="733">
        <v>-0.31</v>
      </c>
      <c r="N40" s="733">
        <v>3.6</v>
      </c>
      <c r="O40" s="577"/>
      <c r="P40" s="577"/>
      <c r="Q40" s="577">
        <v>14</v>
      </c>
      <c r="R40" s="577" t="s">
        <v>96</v>
      </c>
    </row>
    <row r="41" spans="1:18">
      <c r="A41" s="735">
        <v>115906326</v>
      </c>
      <c r="B41" s="740">
        <v>44264.802511574075</v>
      </c>
      <c r="C41" s="735" t="s">
        <v>96</v>
      </c>
      <c r="D41" s="736">
        <v>0.03</v>
      </c>
      <c r="E41" s="735" t="s">
        <v>66</v>
      </c>
      <c r="F41" s="737">
        <v>129.089</v>
      </c>
      <c r="G41" s="737">
        <v>0</v>
      </c>
      <c r="H41" s="737">
        <v>129.46199999999999</v>
      </c>
      <c r="I41" s="743">
        <v>44266.18074074074</v>
      </c>
      <c r="J41" s="737">
        <v>129.46199999999999</v>
      </c>
      <c r="K41" s="736">
        <v>0</v>
      </c>
      <c r="L41" s="736">
        <v>0</v>
      </c>
      <c r="M41" s="736">
        <v>-0.47</v>
      </c>
      <c r="N41" s="736">
        <v>9.84</v>
      </c>
      <c r="O41" s="577"/>
      <c r="P41" s="577"/>
      <c r="Q41" s="577">
        <v>14</v>
      </c>
      <c r="R41" s="577" t="s">
        <v>96</v>
      </c>
    </row>
    <row r="42" spans="1:18">
      <c r="A42" s="732">
        <v>115907344</v>
      </c>
      <c r="B42" s="739">
        <v>44264.834039351852</v>
      </c>
      <c r="C42" s="732" t="s">
        <v>97</v>
      </c>
      <c r="D42" s="733">
        <v>0.02</v>
      </c>
      <c r="E42" s="732" t="s">
        <v>66</v>
      </c>
      <c r="F42" s="734">
        <v>129</v>
      </c>
      <c r="G42" s="734">
        <v>0</v>
      </c>
      <c r="H42" s="734">
        <v>129.70699999999999</v>
      </c>
      <c r="I42" s="742">
        <v>44271.651296296295</v>
      </c>
      <c r="J42" s="734">
        <v>129.70699999999999</v>
      </c>
      <c r="K42" s="733">
        <v>0</v>
      </c>
      <c r="L42" s="733">
        <v>0</v>
      </c>
      <c r="M42" s="733">
        <v>-0.28000000000000003</v>
      </c>
      <c r="N42" s="733">
        <v>-13.27</v>
      </c>
      <c r="O42" s="577"/>
      <c r="P42" s="577"/>
      <c r="Q42" s="577">
        <v>15</v>
      </c>
      <c r="R42" s="577" t="s">
        <v>97</v>
      </c>
    </row>
    <row r="43" spans="1:18">
      <c r="A43" s="735">
        <v>115910155</v>
      </c>
      <c r="B43" s="740">
        <v>44264.935694444444</v>
      </c>
      <c r="C43" s="735" t="s">
        <v>97</v>
      </c>
      <c r="D43" s="736">
        <v>0.02</v>
      </c>
      <c r="E43" s="735" t="s">
        <v>66</v>
      </c>
      <c r="F43" s="737">
        <v>129.12</v>
      </c>
      <c r="G43" s="737">
        <v>0</v>
      </c>
      <c r="H43" s="737">
        <v>129.70699999999999</v>
      </c>
      <c r="I43" s="743">
        <v>44271.651296296295</v>
      </c>
      <c r="J43" s="737">
        <v>129.70699999999999</v>
      </c>
      <c r="K43" s="736">
        <v>0</v>
      </c>
      <c r="L43" s="736">
        <v>0</v>
      </c>
      <c r="M43" s="736">
        <v>-0.28000000000000003</v>
      </c>
      <c r="N43" s="736">
        <v>-11.069999999999999</v>
      </c>
      <c r="O43" s="577"/>
      <c r="P43" s="577"/>
      <c r="Q43" s="577">
        <v>15</v>
      </c>
      <c r="R43" s="577" t="s">
        <v>97</v>
      </c>
    </row>
    <row r="44" spans="1:18">
      <c r="A44" s="732">
        <v>115912682</v>
      </c>
      <c r="B44" s="739">
        <v>44265.057222222225</v>
      </c>
      <c r="C44" s="732" t="s">
        <v>97</v>
      </c>
      <c r="D44" s="733">
        <v>0.02</v>
      </c>
      <c r="E44" s="732" t="s">
        <v>66</v>
      </c>
      <c r="F44" s="734">
        <v>129.25899999999999</v>
      </c>
      <c r="G44" s="734">
        <v>0</v>
      </c>
      <c r="H44" s="734">
        <v>129.70699999999999</v>
      </c>
      <c r="I44" s="742">
        <v>44271.651296296295</v>
      </c>
      <c r="J44" s="734">
        <v>129.70699999999999</v>
      </c>
      <c r="K44" s="733">
        <v>0</v>
      </c>
      <c r="L44" s="733">
        <v>0</v>
      </c>
      <c r="M44" s="733">
        <v>-0.24</v>
      </c>
      <c r="N44" s="733">
        <v>-8.4700000000000006</v>
      </c>
      <c r="O44" s="577"/>
      <c r="P44" s="577"/>
      <c r="Q44" s="577">
        <v>15</v>
      </c>
      <c r="R44" s="577" t="s">
        <v>97</v>
      </c>
    </row>
    <row r="45" spans="1:18">
      <c r="A45" s="735">
        <v>115985055</v>
      </c>
      <c r="B45" s="740">
        <v>44266.170520833337</v>
      </c>
      <c r="C45" s="735" t="s">
        <v>97</v>
      </c>
      <c r="D45" s="736">
        <v>0.03</v>
      </c>
      <c r="E45" s="735" t="s">
        <v>66</v>
      </c>
      <c r="F45" s="737">
        <v>129.42099999999999</v>
      </c>
      <c r="G45" s="737">
        <v>0</v>
      </c>
      <c r="H45" s="737">
        <v>129.70699999999999</v>
      </c>
      <c r="I45" s="743">
        <v>44271.651296296295</v>
      </c>
      <c r="J45" s="737">
        <v>129.70699999999999</v>
      </c>
      <c r="K45" s="736">
        <v>0</v>
      </c>
      <c r="L45" s="736">
        <v>0</v>
      </c>
      <c r="M45" s="736">
        <v>-0.18</v>
      </c>
      <c r="N45" s="736">
        <v>-8.07</v>
      </c>
      <c r="O45" s="577"/>
      <c r="P45" s="577"/>
      <c r="Q45" s="577">
        <v>15</v>
      </c>
      <c r="R45" s="577" t="s">
        <v>97</v>
      </c>
    </row>
    <row r="46" spans="1:18">
      <c r="A46" s="732">
        <v>115991617</v>
      </c>
      <c r="B46" s="739">
        <v>44266.297337962962</v>
      </c>
      <c r="C46" s="732" t="s">
        <v>97</v>
      </c>
      <c r="D46" s="733">
        <v>0.05</v>
      </c>
      <c r="E46" s="732" t="s">
        <v>66</v>
      </c>
      <c r="F46" s="734">
        <v>129.60499999999999</v>
      </c>
      <c r="G46" s="734">
        <v>0</v>
      </c>
      <c r="H46" s="734">
        <v>129.70699999999999</v>
      </c>
      <c r="I46" s="742">
        <v>44271.651296296295</v>
      </c>
      <c r="J46" s="734">
        <v>129.70699999999999</v>
      </c>
      <c r="K46" s="733">
        <v>0</v>
      </c>
      <c r="L46" s="733">
        <v>0</v>
      </c>
      <c r="M46" s="733">
        <v>-0.3</v>
      </c>
      <c r="N46" s="733">
        <v>-4.99</v>
      </c>
      <c r="O46" s="577"/>
      <c r="P46" s="577"/>
      <c r="Q46" s="577">
        <v>15</v>
      </c>
      <c r="R46" s="577" t="s">
        <v>97</v>
      </c>
    </row>
    <row r="47" spans="1:18">
      <c r="A47" s="735">
        <v>116001528</v>
      </c>
      <c r="B47" s="740">
        <v>44266.42291666667</v>
      </c>
      <c r="C47" s="735" t="s">
        <v>97</v>
      </c>
      <c r="D47" s="736">
        <v>7.0000000000000007E-2</v>
      </c>
      <c r="E47" s="735" t="s">
        <v>66</v>
      </c>
      <c r="F47" s="737">
        <v>129.80500000000001</v>
      </c>
      <c r="G47" s="737">
        <v>0</v>
      </c>
      <c r="H47" s="737">
        <v>129.70699999999999</v>
      </c>
      <c r="I47" s="743">
        <v>44271.651296296295</v>
      </c>
      <c r="J47" s="737">
        <v>129.70699999999999</v>
      </c>
      <c r="K47" s="736">
        <v>0</v>
      </c>
      <c r="L47" s="736">
        <v>0</v>
      </c>
      <c r="M47" s="736">
        <v>-0.42</v>
      </c>
      <c r="N47" s="736">
        <v>5.89</v>
      </c>
      <c r="O47" s="577"/>
      <c r="P47" s="577"/>
      <c r="Q47" s="577">
        <v>15</v>
      </c>
      <c r="R47" s="577" t="s">
        <v>97</v>
      </c>
    </row>
    <row r="48" spans="1:18">
      <c r="A48" s="732">
        <v>116048709</v>
      </c>
      <c r="B48" s="739">
        <v>44267.042928240742</v>
      </c>
      <c r="C48" s="732" t="s">
        <v>97</v>
      </c>
      <c r="D48" s="733">
        <v>0.11</v>
      </c>
      <c r="E48" s="732" t="s">
        <v>66</v>
      </c>
      <c r="F48" s="734">
        <v>130.047</v>
      </c>
      <c r="G48" s="734">
        <v>0</v>
      </c>
      <c r="H48" s="734">
        <v>129.70699999999999</v>
      </c>
      <c r="I48" s="742">
        <v>44271.651296296295</v>
      </c>
      <c r="J48" s="734">
        <v>129.70699999999999</v>
      </c>
      <c r="K48" s="733">
        <v>0</v>
      </c>
      <c r="L48" s="733">
        <v>0</v>
      </c>
      <c r="M48" s="733">
        <v>-0.44</v>
      </c>
      <c r="N48" s="733">
        <v>33.93</v>
      </c>
      <c r="O48" s="577"/>
      <c r="P48" s="577"/>
      <c r="Q48" s="577">
        <v>15</v>
      </c>
      <c r="R48" s="577" t="s">
        <v>97</v>
      </c>
    </row>
    <row r="49" spans="1:18">
      <c r="A49" s="735">
        <v>116073536</v>
      </c>
      <c r="B49" s="740">
        <v>44267.434699074074</v>
      </c>
      <c r="C49" s="735" t="s">
        <v>97</v>
      </c>
      <c r="D49" s="736">
        <v>0.17</v>
      </c>
      <c r="E49" s="735" t="s">
        <v>66</v>
      </c>
      <c r="F49" s="737">
        <v>130.327</v>
      </c>
      <c r="G49" s="737">
        <v>0</v>
      </c>
      <c r="H49" s="737">
        <v>129.70699999999999</v>
      </c>
      <c r="I49" s="743">
        <v>44271.651296296295</v>
      </c>
      <c r="J49" s="737">
        <v>129.70699999999999</v>
      </c>
      <c r="K49" s="736">
        <v>0</v>
      </c>
      <c r="L49" s="736">
        <v>0</v>
      </c>
      <c r="M49" s="736">
        <v>-0.68</v>
      </c>
      <c r="N49" s="736">
        <v>96.179999999999993</v>
      </c>
      <c r="O49" s="577"/>
      <c r="P49" s="577"/>
      <c r="Q49" s="577">
        <v>15</v>
      </c>
      <c r="R49" s="577" t="s">
        <v>97</v>
      </c>
    </row>
    <row r="50" spans="1:18">
      <c r="A50" s="732">
        <v>115986975</v>
      </c>
      <c r="B50" s="739">
        <v>44266.191666666666</v>
      </c>
      <c r="C50" s="732" t="s">
        <v>96</v>
      </c>
      <c r="D50" s="733">
        <v>0.02</v>
      </c>
      <c r="E50" s="732" t="s">
        <v>66</v>
      </c>
      <c r="F50" s="734">
        <v>129.50800000000001</v>
      </c>
      <c r="G50" s="734">
        <v>0</v>
      </c>
      <c r="H50" s="734">
        <v>129.648</v>
      </c>
      <c r="I50" s="742">
        <v>44266.328796296293</v>
      </c>
      <c r="J50" s="734">
        <v>129.648</v>
      </c>
      <c r="K50" s="733">
        <v>0</v>
      </c>
      <c r="L50" s="733">
        <v>0</v>
      </c>
      <c r="M50" s="733">
        <v>0</v>
      </c>
      <c r="N50" s="733">
        <v>2.58</v>
      </c>
      <c r="O50" s="577"/>
      <c r="P50" s="577"/>
      <c r="Q50" s="577">
        <v>16</v>
      </c>
      <c r="R50" s="577" t="s">
        <v>96</v>
      </c>
    </row>
    <row r="51" spans="1:18">
      <c r="A51" s="732">
        <v>115994321</v>
      </c>
      <c r="B51" s="739">
        <v>44266.344456018516</v>
      </c>
      <c r="C51" s="732" t="s">
        <v>96</v>
      </c>
      <c r="D51" s="733">
        <v>0.02</v>
      </c>
      <c r="E51" s="732" t="s">
        <v>66</v>
      </c>
      <c r="F51" s="734">
        <v>129.66800000000001</v>
      </c>
      <c r="G51" s="734">
        <v>0</v>
      </c>
      <c r="H51" s="734">
        <v>129.80799999999999</v>
      </c>
      <c r="I51" s="742">
        <v>44266.422974537039</v>
      </c>
      <c r="J51" s="734">
        <v>129.80799999999999</v>
      </c>
      <c r="K51" s="733">
        <v>0</v>
      </c>
      <c r="L51" s="733">
        <v>0</v>
      </c>
      <c r="M51" s="733">
        <v>0</v>
      </c>
      <c r="N51" s="733">
        <v>2.58</v>
      </c>
      <c r="O51" s="577"/>
      <c r="P51" s="577"/>
      <c r="Q51" s="577">
        <v>17</v>
      </c>
      <c r="R51" s="577" t="s">
        <v>96</v>
      </c>
    </row>
    <row r="52" spans="1:18">
      <c r="A52" s="732">
        <v>116001721</v>
      </c>
      <c r="B52" s="739">
        <v>44266.425034722219</v>
      </c>
      <c r="C52" s="732" t="s">
        <v>96</v>
      </c>
      <c r="D52" s="733">
        <v>0.02</v>
      </c>
      <c r="E52" s="732" t="s">
        <v>66</v>
      </c>
      <c r="F52" s="734">
        <v>129.79400000000001</v>
      </c>
      <c r="G52" s="734">
        <v>0</v>
      </c>
      <c r="H52" s="734">
        <v>129.876</v>
      </c>
      <c r="I52" s="742">
        <v>44266.790277777778</v>
      </c>
      <c r="J52" s="734">
        <v>129.876</v>
      </c>
      <c r="K52" s="733">
        <v>0</v>
      </c>
      <c r="L52" s="733">
        <v>0</v>
      </c>
      <c r="M52" s="733">
        <v>0</v>
      </c>
      <c r="N52" s="733">
        <v>1.51</v>
      </c>
      <c r="O52" s="577"/>
      <c r="P52" s="577"/>
      <c r="Q52" s="577">
        <v>18</v>
      </c>
      <c r="R52" s="577" t="s">
        <v>96</v>
      </c>
    </row>
    <row r="53" spans="1:18">
      <c r="A53" s="735">
        <v>116016576</v>
      </c>
      <c r="B53" s="740">
        <v>44266.615439814814</v>
      </c>
      <c r="C53" s="735" t="s">
        <v>96</v>
      </c>
      <c r="D53" s="736">
        <v>0.02</v>
      </c>
      <c r="E53" s="735" t="s">
        <v>66</v>
      </c>
      <c r="F53" s="737">
        <v>129.67699999999999</v>
      </c>
      <c r="G53" s="737">
        <v>0</v>
      </c>
      <c r="H53" s="737">
        <v>129.876</v>
      </c>
      <c r="I53" s="743">
        <v>44266.790277777778</v>
      </c>
      <c r="J53" s="737">
        <v>129.876</v>
      </c>
      <c r="K53" s="736">
        <v>0</v>
      </c>
      <c r="L53" s="736">
        <v>0</v>
      </c>
      <c r="M53" s="736">
        <v>0</v>
      </c>
      <c r="N53" s="736">
        <v>3.67</v>
      </c>
      <c r="O53" s="577"/>
      <c r="P53" s="577"/>
      <c r="Q53" s="577">
        <v>18</v>
      </c>
      <c r="R53" s="577" t="s">
        <v>96</v>
      </c>
    </row>
    <row r="54" spans="1:18">
      <c r="A54" s="735">
        <v>116040675</v>
      </c>
      <c r="B54" s="740">
        <v>44266.793067129627</v>
      </c>
      <c r="C54" s="735" t="s">
        <v>96</v>
      </c>
      <c r="D54" s="736">
        <v>0.02</v>
      </c>
      <c r="E54" s="735" t="s">
        <v>66</v>
      </c>
      <c r="F54" s="737">
        <v>129.88999999999999</v>
      </c>
      <c r="G54" s="737">
        <v>0</v>
      </c>
      <c r="H54" s="737">
        <v>130.03</v>
      </c>
      <c r="I54" s="743">
        <v>44266.993738425925</v>
      </c>
      <c r="J54" s="737">
        <v>130.03</v>
      </c>
      <c r="K54" s="736">
        <v>0</v>
      </c>
      <c r="L54" s="736">
        <v>0</v>
      </c>
      <c r="M54" s="736">
        <v>0</v>
      </c>
      <c r="N54" s="736">
        <v>2.58</v>
      </c>
      <c r="O54" s="577"/>
      <c r="P54" s="577"/>
      <c r="Q54" s="577">
        <v>19</v>
      </c>
      <c r="R54" s="577" t="s">
        <v>96</v>
      </c>
    </row>
    <row r="55" spans="1:18">
      <c r="A55" s="732">
        <v>116048226</v>
      </c>
      <c r="B55" s="739">
        <v>44266.997256944444</v>
      </c>
      <c r="C55" s="732" t="s">
        <v>96</v>
      </c>
      <c r="D55" s="733">
        <v>0.02</v>
      </c>
      <c r="E55" s="732" t="s">
        <v>66</v>
      </c>
      <c r="F55" s="734">
        <v>130.048</v>
      </c>
      <c r="G55" s="734">
        <v>0</v>
      </c>
      <c r="H55" s="734">
        <v>130.19200000000001</v>
      </c>
      <c r="I55" s="742">
        <v>44267.126215277778</v>
      </c>
      <c r="J55" s="734">
        <v>130.19200000000001</v>
      </c>
      <c r="K55" s="733">
        <v>0</v>
      </c>
      <c r="L55" s="733">
        <v>0</v>
      </c>
      <c r="M55" s="733">
        <v>-0.08</v>
      </c>
      <c r="N55" s="733">
        <v>2.58</v>
      </c>
      <c r="O55" s="577"/>
      <c r="P55" s="577"/>
      <c r="Q55" s="577">
        <v>20</v>
      </c>
      <c r="R55" s="577" t="s">
        <v>96</v>
      </c>
    </row>
    <row r="56" spans="1:18">
      <c r="A56" s="732">
        <v>116051449</v>
      </c>
      <c r="B56" s="739">
        <v>44267.139606481483</v>
      </c>
      <c r="C56" s="732" t="s">
        <v>96</v>
      </c>
      <c r="D56" s="733">
        <v>0.02</v>
      </c>
      <c r="E56" s="732" t="s">
        <v>66</v>
      </c>
      <c r="F56" s="734">
        <v>130.25700000000001</v>
      </c>
      <c r="G56" s="734">
        <v>0</v>
      </c>
      <c r="H56" s="734">
        <v>130.19499999999999</v>
      </c>
      <c r="I56" s="742">
        <v>44267.761793981481</v>
      </c>
      <c r="J56" s="734">
        <v>130.19499999999999</v>
      </c>
      <c r="K56" s="733">
        <v>0</v>
      </c>
      <c r="L56" s="733">
        <v>0</v>
      </c>
      <c r="M56" s="733">
        <v>0</v>
      </c>
      <c r="N56" s="733">
        <v>-1.1399999999999999</v>
      </c>
      <c r="O56" s="577"/>
      <c r="P56" s="577"/>
      <c r="Q56" s="577">
        <v>21</v>
      </c>
      <c r="R56" s="577" t="s">
        <v>96</v>
      </c>
    </row>
    <row r="57" spans="1:18">
      <c r="A57" s="735">
        <v>116054751</v>
      </c>
      <c r="B57" s="740">
        <v>44267.19703703704</v>
      </c>
      <c r="C57" s="735" t="s">
        <v>96</v>
      </c>
      <c r="D57" s="736">
        <v>0.02</v>
      </c>
      <c r="E57" s="735" t="s">
        <v>66</v>
      </c>
      <c r="F57" s="737">
        <v>130.13800000000001</v>
      </c>
      <c r="G57" s="737">
        <v>0</v>
      </c>
      <c r="H57" s="737">
        <v>130.19499999999999</v>
      </c>
      <c r="I57" s="743">
        <v>44267.761793981481</v>
      </c>
      <c r="J57" s="737">
        <v>130.19499999999999</v>
      </c>
      <c r="K57" s="736">
        <v>0</v>
      </c>
      <c r="L57" s="736">
        <v>0</v>
      </c>
      <c r="M57" s="736">
        <v>0</v>
      </c>
      <c r="N57" s="736">
        <v>1.05</v>
      </c>
      <c r="O57" s="577"/>
      <c r="P57" s="577"/>
      <c r="Q57" s="577">
        <v>21</v>
      </c>
      <c r="R57" s="577" t="s">
        <v>96</v>
      </c>
    </row>
    <row r="58" spans="1:18">
      <c r="A58" s="732">
        <v>116082266</v>
      </c>
      <c r="B58" s="739">
        <v>44267.497627314813</v>
      </c>
      <c r="C58" s="732" t="s">
        <v>96</v>
      </c>
      <c r="D58" s="733">
        <v>0.02</v>
      </c>
      <c r="E58" s="732" t="s">
        <v>66</v>
      </c>
      <c r="F58" s="734">
        <v>129.999</v>
      </c>
      <c r="G58" s="734">
        <v>0</v>
      </c>
      <c r="H58" s="734">
        <v>130.19499999999999</v>
      </c>
      <c r="I58" s="742">
        <v>44267.761793981481</v>
      </c>
      <c r="J58" s="734">
        <v>130.19499999999999</v>
      </c>
      <c r="K58" s="733">
        <v>0</v>
      </c>
      <c r="L58" s="733">
        <v>0</v>
      </c>
      <c r="M58" s="733">
        <v>0</v>
      </c>
      <c r="N58" s="733">
        <v>3.6</v>
      </c>
      <c r="O58" s="577"/>
      <c r="P58" s="577"/>
      <c r="Q58" s="577">
        <v>21</v>
      </c>
      <c r="R58" s="577" t="s">
        <v>96</v>
      </c>
    </row>
    <row r="59" spans="1:18">
      <c r="A59" s="735">
        <v>116089172</v>
      </c>
      <c r="B59" s="740">
        <v>44267.575798611113</v>
      </c>
      <c r="C59" s="735" t="s">
        <v>96</v>
      </c>
      <c r="D59" s="736">
        <v>0.03</v>
      </c>
      <c r="E59" s="735" t="s">
        <v>66</v>
      </c>
      <c r="F59" s="737">
        <v>129.84299999999999</v>
      </c>
      <c r="G59" s="737">
        <v>0</v>
      </c>
      <c r="H59" s="737">
        <v>130.19499999999999</v>
      </c>
      <c r="I59" s="743">
        <v>44267.761793981481</v>
      </c>
      <c r="J59" s="737">
        <v>130.19499999999999</v>
      </c>
      <c r="K59" s="736">
        <v>0</v>
      </c>
      <c r="L59" s="736">
        <v>0</v>
      </c>
      <c r="M59" s="736">
        <v>0</v>
      </c>
      <c r="N59" s="736">
        <v>9.69</v>
      </c>
      <c r="O59" s="577"/>
      <c r="P59" s="577"/>
      <c r="Q59" s="577">
        <v>21</v>
      </c>
      <c r="R59" s="577" t="s">
        <v>96</v>
      </c>
    </row>
    <row r="60" spans="1:18">
      <c r="A60" s="735">
        <v>116109993</v>
      </c>
      <c r="B60" s="740">
        <v>44267.763888888891</v>
      </c>
      <c r="C60" s="735" t="s">
        <v>96</v>
      </c>
      <c r="D60" s="736">
        <v>0.02</v>
      </c>
      <c r="E60" s="735" t="s">
        <v>66</v>
      </c>
      <c r="F60" s="737">
        <v>130.18600000000001</v>
      </c>
      <c r="G60" s="737">
        <v>0</v>
      </c>
      <c r="H60" s="737">
        <v>130.32599999999999</v>
      </c>
      <c r="I60" s="743">
        <v>44267.854270833333</v>
      </c>
      <c r="J60" s="737">
        <v>130.32599999999999</v>
      </c>
      <c r="K60" s="736">
        <v>0</v>
      </c>
      <c r="L60" s="736">
        <v>0</v>
      </c>
      <c r="M60" s="736">
        <v>0</v>
      </c>
      <c r="N60" s="736">
        <v>2.57</v>
      </c>
      <c r="O60" s="577"/>
      <c r="P60" s="577"/>
      <c r="Q60" s="577">
        <v>22</v>
      </c>
      <c r="R60" s="577" t="s">
        <v>96</v>
      </c>
    </row>
    <row r="61" spans="1:18">
      <c r="A61" s="735">
        <v>116116731</v>
      </c>
      <c r="B61" s="740">
        <v>44267.86041666667</v>
      </c>
      <c r="C61" s="735" t="s">
        <v>96</v>
      </c>
      <c r="D61" s="736">
        <v>0.02</v>
      </c>
      <c r="E61" s="735" t="s">
        <v>66</v>
      </c>
      <c r="F61" s="737">
        <v>130.36500000000001</v>
      </c>
      <c r="G61" s="737">
        <v>0</v>
      </c>
      <c r="H61" s="737">
        <v>130.042</v>
      </c>
      <c r="I61" s="743">
        <v>44272.625763888886</v>
      </c>
      <c r="J61" s="737">
        <v>130.042</v>
      </c>
      <c r="K61" s="736">
        <v>0</v>
      </c>
      <c r="L61" s="736">
        <v>0</v>
      </c>
      <c r="M61" s="736">
        <v>-0.24</v>
      </c>
      <c r="N61" s="736">
        <v>-6.15</v>
      </c>
      <c r="O61" s="577"/>
      <c r="P61" s="577"/>
      <c r="Q61" s="577">
        <v>23</v>
      </c>
      <c r="R61" s="577" t="s">
        <v>96</v>
      </c>
    </row>
    <row r="62" spans="1:18">
      <c r="A62" s="732">
        <v>116147004</v>
      </c>
      <c r="B62" s="739">
        <v>44270.397916666669</v>
      </c>
      <c r="C62" s="732" t="s">
        <v>96</v>
      </c>
      <c r="D62" s="733">
        <v>0.02</v>
      </c>
      <c r="E62" s="732" t="s">
        <v>66</v>
      </c>
      <c r="F62" s="734">
        <v>130.24600000000001</v>
      </c>
      <c r="G62" s="734">
        <v>0</v>
      </c>
      <c r="H62" s="734">
        <v>130.042</v>
      </c>
      <c r="I62" s="742">
        <v>44272.625763888886</v>
      </c>
      <c r="J62" s="734">
        <v>130.042</v>
      </c>
      <c r="K62" s="733">
        <v>0</v>
      </c>
      <c r="L62" s="733">
        <v>0</v>
      </c>
      <c r="M62" s="733">
        <v>-0.16</v>
      </c>
      <c r="N62" s="733">
        <v>-3.89</v>
      </c>
      <c r="O62" s="577"/>
      <c r="P62" s="577"/>
      <c r="Q62" s="577">
        <v>23</v>
      </c>
      <c r="R62" s="577" t="s">
        <v>96</v>
      </c>
    </row>
    <row r="63" spans="1:18">
      <c r="A63" s="735">
        <v>116153215</v>
      </c>
      <c r="B63" s="740">
        <v>44270.465312499997</v>
      </c>
      <c r="C63" s="735" t="s">
        <v>96</v>
      </c>
      <c r="D63" s="736">
        <v>0.02</v>
      </c>
      <c r="E63" s="735" t="s">
        <v>66</v>
      </c>
      <c r="F63" s="737">
        <v>130.10599999999999</v>
      </c>
      <c r="G63" s="737">
        <v>0</v>
      </c>
      <c r="H63" s="737">
        <v>130.042</v>
      </c>
      <c r="I63" s="743">
        <v>44272.625763888886</v>
      </c>
      <c r="J63" s="737">
        <v>130.042</v>
      </c>
      <c r="K63" s="736">
        <v>0</v>
      </c>
      <c r="L63" s="736">
        <v>0</v>
      </c>
      <c r="M63" s="736">
        <v>-0.16</v>
      </c>
      <c r="N63" s="736">
        <v>-1.3299999999999998</v>
      </c>
      <c r="O63" s="577"/>
      <c r="P63" s="577"/>
      <c r="Q63" s="577">
        <v>23</v>
      </c>
      <c r="R63" s="577" t="s">
        <v>96</v>
      </c>
    </row>
    <row r="64" spans="1:18">
      <c r="A64" s="732">
        <v>116220025</v>
      </c>
      <c r="B64" s="739">
        <v>44271.623865740738</v>
      </c>
      <c r="C64" s="732" t="s">
        <v>96</v>
      </c>
      <c r="D64" s="733">
        <v>0.03</v>
      </c>
      <c r="E64" s="732" t="s">
        <v>66</v>
      </c>
      <c r="F64" s="734">
        <v>129.94499999999999</v>
      </c>
      <c r="G64" s="734">
        <v>0</v>
      </c>
      <c r="H64" s="734">
        <v>130.042</v>
      </c>
      <c r="I64" s="742">
        <v>44272.625763888886</v>
      </c>
      <c r="J64" s="734">
        <v>130.042</v>
      </c>
      <c r="K64" s="733">
        <v>0</v>
      </c>
      <c r="L64" s="733">
        <v>0</v>
      </c>
      <c r="M64" s="733">
        <v>-0.12</v>
      </c>
      <c r="N64" s="733">
        <v>2.54</v>
      </c>
      <c r="O64" s="577"/>
      <c r="P64" s="577"/>
      <c r="Q64" s="577">
        <v>23</v>
      </c>
      <c r="R64" s="577" t="s">
        <v>96</v>
      </c>
    </row>
    <row r="65" spans="1:18">
      <c r="A65" s="735">
        <v>116222366</v>
      </c>
      <c r="B65" s="740">
        <v>44271.640659722223</v>
      </c>
      <c r="C65" s="735" t="s">
        <v>96</v>
      </c>
      <c r="D65" s="736">
        <v>0.05</v>
      </c>
      <c r="E65" s="735" t="s">
        <v>66</v>
      </c>
      <c r="F65" s="737">
        <v>129.76400000000001</v>
      </c>
      <c r="G65" s="737">
        <v>0</v>
      </c>
      <c r="H65" s="737">
        <v>130.042</v>
      </c>
      <c r="I65" s="743">
        <v>44272.625763888886</v>
      </c>
      <c r="J65" s="737">
        <v>130.042</v>
      </c>
      <c r="K65" s="736">
        <v>0</v>
      </c>
      <c r="L65" s="736">
        <v>0</v>
      </c>
      <c r="M65" s="736">
        <v>-0.19</v>
      </c>
      <c r="N65" s="736">
        <v>12.540000000000001</v>
      </c>
      <c r="O65" s="577"/>
      <c r="P65" s="577"/>
      <c r="Q65" s="577">
        <v>23</v>
      </c>
      <c r="R65" s="577" t="s">
        <v>96</v>
      </c>
    </row>
    <row r="66" spans="1:18">
      <c r="A66" s="732">
        <v>116224704</v>
      </c>
      <c r="B66" s="739">
        <v>44271.657939814817</v>
      </c>
      <c r="C66" s="732" t="s">
        <v>96</v>
      </c>
      <c r="D66" s="733">
        <v>7.0000000000000007E-2</v>
      </c>
      <c r="E66" s="732" t="s">
        <v>66</v>
      </c>
      <c r="F66" s="734">
        <v>129.55500000000001</v>
      </c>
      <c r="G66" s="734">
        <v>0</v>
      </c>
      <c r="H66" s="734">
        <v>130.042</v>
      </c>
      <c r="I66" s="742">
        <v>44272.625763888886</v>
      </c>
      <c r="J66" s="734">
        <v>130.042</v>
      </c>
      <c r="K66" s="733">
        <v>0</v>
      </c>
      <c r="L66" s="733">
        <v>0</v>
      </c>
      <c r="M66" s="733">
        <v>-0.27</v>
      </c>
      <c r="N66" s="733">
        <v>30.96</v>
      </c>
      <c r="O66" s="577"/>
      <c r="P66" s="577"/>
      <c r="Q66" s="577">
        <v>23</v>
      </c>
      <c r="R66" s="577" t="s">
        <v>96</v>
      </c>
    </row>
    <row r="67" spans="1:18">
      <c r="A67" s="732">
        <v>116226535</v>
      </c>
      <c r="B67" s="739">
        <v>44271.665289351855</v>
      </c>
      <c r="C67" s="732" t="s">
        <v>97</v>
      </c>
      <c r="D67" s="733">
        <v>0.02</v>
      </c>
      <c r="E67" s="732" t="s">
        <v>66</v>
      </c>
      <c r="F67" s="734">
        <v>129.53800000000001</v>
      </c>
      <c r="G67" s="734">
        <v>0</v>
      </c>
      <c r="H67" s="734">
        <v>130.054</v>
      </c>
      <c r="I67" s="742">
        <v>44273.66715277778</v>
      </c>
      <c r="J67" s="734">
        <v>130.054</v>
      </c>
      <c r="K67" s="733">
        <v>0</v>
      </c>
      <c r="L67" s="733">
        <v>0</v>
      </c>
      <c r="M67" s="733">
        <v>-0.16</v>
      </c>
      <c r="N67" s="733">
        <v>-9.61</v>
      </c>
      <c r="O67" s="577"/>
      <c r="P67" s="577"/>
      <c r="Q67" s="577">
        <v>24</v>
      </c>
      <c r="R67" s="577" t="s">
        <v>97</v>
      </c>
    </row>
    <row r="68" spans="1:18">
      <c r="A68" s="735">
        <v>116228451</v>
      </c>
      <c r="B68" s="740">
        <v>44271.681990740741</v>
      </c>
      <c r="C68" s="735" t="s">
        <v>97</v>
      </c>
      <c r="D68" s="736">
        <v>0.02</v>
      </c>
      <c r="E68" s="735" t="s">
        <v>66</v>
      </c>
      <c r="F68" s="737">
        <v>129.65899999999999</v>
      </c>
      <c r="G68" s="737">
        <v>0</v>
      </c>
      <c r="H68" s="737">
        <v>130.054</v>
      </c>
      <c r="I68" s="743">
        <v>44273.66715277778</v>
      </c>
      <c r="J68" s="737">
        <v>130.054</v>
      </c>
      <c r="K68" s="736">
        <v>0</v>
      </c>
      <c r="L68" s="736">
        <v>0</v>
      </c>
      <c r="M68" s="736">
        <v>-0.16</v>
      </c>
      <c r="N68" s="736">
        <v>-7.4</v>
      </c>
      <c r="O68" s="577"/>
      <c r="P68" s="577"/>
      <c r="Q68" s="577">
        <v>24</v>
      </c>
      <c r="R68" s="577" t="s">
        <v>97</v>
      </c>
    </row>
    <row r="69" spans="1:18">
      <c r="A69" s="732">
        <v>116244173</v>
      </c>
      <c r="B69" s="739">
        <v>44272.069004629629</v>
      </c>
      <c r="C69" s="732" t="s">
        <v>97</v>
      </c>
      <c r="D69" s="733">
        <v>0.02</v>
      </c>
      <c r="E69" s="732" t="s">
        <v>66</v>
      </c>
      <c r="F69" s="734">
        <v>129.80000000000001</v>
      </c>
      <c r="G69" s="734">
        <v>0</v>
      </c>
      <c r="H69" s="734">
        <v>130.054</v>
      </c>
      <c r="I69" s="742">
        <v>44273.66715277778</v>
      </c>
      <c r="J69" s="734">
        <v>130.054</v>
      </c>
      <c r="K69" s="733">
        <v>0</v>
      </c>
      <c r="L69" s="733">
        <v>0</v>
      </c>
      <c r="M69" s="733">
        <v>-0.12</v>
      </c>
      <c r="N69" s="733">
        <v>-4.78</v>
      </c>
      <c r="O69" s="577"/>
      <c r="P69" s="577"/>
      <c r="Q69" s="577">
        <v>24</v>
      </c>
      <c r="R69" s="577" t="s">
        <v>97</v>
      </c>
    </row>
    <row r="70" spans="1:18">
      <c r="A70" s="735">
        <v>116260791</v>
      </c>
      <c r="B70" s="740">
        <v>44272.474039351851</v>
      </c>
      <c r="C70" s="735" t="s">
        <v>97</v>
      </c>
      <c r="D70" s="736">
        <v>0.03</v>
      </c>
      <c r="E70" s="735" t="s">
        <v>66</v>
      </c>
      <c r="F70" s="737">
        <v>129.97300000000001</v>
      </c>
      <c r="G70" s="737">
        <v>0</v>
      </c>
      <c r="H70" s="737">
        <v>130.054</v>
      </c>
      <c r="I70" s="743">
        <v>44273.66715277778</v>
      </c>
      <c r="J70" s="737">
        <v>130.054</v>
      </c>
      <c r="K70" s="736">
        <v>0</v>
      </c>
      <c r="L70" s="736">
        <v>0</v>
      </c>
      <c r="M70" s="736">
        <v>-0.18</v>
      </c>
      <c r="N70" s="736">
        <v>-2.41</v>
      </c>
      <c r="O70" s="577"/>
      <c r="P70" s="577"/>
      <c r="Q70" s="577">
        <v>24</v>
      </c>
      <c r="R70" s="577" t="s">
        <v>97</v>
      </c>
    </row>
    <row r="71" spans="1:18">
      <c r="A71" s="732">
        <v>116285649</v>
      </c>
      <c r="B71" s="739">
        <v>44272.833923611113</v>
      </c>
      <c r="C71" s="732" t="s">
        <v>97</v>
      </c>
      <c r="D71" s="733">
        <v>0.05</v>
      </c>
      <c r="E71" s="732" t="s">
        <v>66</v>
      </c>
      <c r="F71" s="734">
        <v>130.167</v>
      </c>
      <c r="G71" s="734">
        <v>0</v>
      </c>
      <c r="H71" s="734">
        <v>130.054</v>
      </c>
      <c r="I71" s="742">
        <v>44273.66715277778</v>
      </c>
      <c r="J71" s="734">
        <v>130.054</v>
      </c>
      <c r="K71" s="733">
        <v>0</v>
      </c>
      <c r="L71" s="733">
        <v>0</v>
      </c>
      <c r="M71" s="733">
        <v>-0.3</v>
      </c>
      <c r="N71" s="733">
        <v>4.87</v>
      </c>
      <c r="O71" s="577"/>
      <c r="P71" s="577"/>
      <c r="Q71" s="577">
        <v>24</v>
      </c>
      <c r="R71" s="577" t="s">
        <v>97</v>
      </c>
    </row>
    <row r="72" spans="1:18">
      <c r="A72" s="735">
        <v>116289221</v>
      </c>
      <c r="B72" s="740">
        <v>44272.84171296296</v>
      </c>
      <c r="C72" s="735" t="s">
        <v>97</v>
      </c>
      <c r="D72" s="736">
        <v>7.0000000000000007E-2</v>
      </c>
      <c r="E72" s="735" t="s">
        <v>66</v>
      </c>
      <c r="F72" s="737">
        <v>130.36600000000001</v>
      </c>
      <c r="G72" s="737">
        <v>0</v>
      </c>
      <c r="H72" s="737">
        <v>130.054</v>
      </c>
      <c r="I72" s="743">
        <v>44273.66715277778</v>
      </c>
      <c r="J72" s="737">
        <v>130.054</v>
      </c>
      <c r="K72" s="736">
        <v>0</v>
      </c>
      <c r="L72" s="736">
        <v>0</v>
      </c>
      <c r="M72" s="736">
        <v>-0.42</v>
      </c>
      <c r="N72" s="736">
        <v>19.59</v>
      </c>
      <c r="O72" s="577"/>
      <c r="P72" s="577"/>
      <c r="Q72" s="577">
        <v>24</v>
      </c>
      <c r="R72" s="577" t="s">
        <v>97</v>
      </c>
    </row>
    <row r="73" spans="1:18">
      <c r="A73" s="732">
        <v>116306154</v>
      </c>
      <c r="B73" s="739">
        <v>44273.1252662037</v>
      </c>
      <c r="C73" s="732" t="s">
        <v>97</v>
      </c>
      <c r="D73" s="733">
        <v>0.11</v>
      </c>
      <c r="E73" s="732" t="s">
        <v>66</v>
      </c>
      <c r="F73" s="734">
        <v>130.60499999999999</v>
      </c>
      <c r="G73" s="734">
        <v>0</v>
      </c>
      <c r="H73" s="734">
        <v>130.054</v>
      </c>
      <c r="I73" s="742">
        <v>44273.66715277778</v>
      </c>
      <c r="J73" s="734">
        <v>130.054</v>
      </c>
      <c r="K73" s="733">
        <v>0</v>
      </c>
      <c r="L73" s="733">
        <v>0</v>
      </c>
      <c r="M73" s="733">
        <v>0</v>
      </c>
      <c r="N73" s="733">
        <v>55.51</v>
      </c>
      <c r="O73" s="577"/>
      <c r="P73" s="577"/>
      <c r="Q73" s="577">
        <v>24</v>
      </c>
      <c r="R73" s="577" t="s">
        <v>97</v>
      </c>
    </row>
    <row r="74" spans="1:18">
      <c r="A74" s="735">
        <v>116271942</v>
      </c>
      <c r="B74" s="740">
        <v>44272.627812500003</v>
      </c>
      <c r="C74" s="735" t="s">
        <v>96</v>
      </c>
      <c r="D74" s="736">
        <v>0.02</v>
      </c>
      <c r="E74" s="735" t="s">
        <v>66</v>
      </c>
      <c r="F74" s="737">
        <v>130.03899999999999</v>
      </c>
      <c r="G74" s="737">
        <v>0</v>
      </c>
      <c r="H74" s="737">
        <v>130.179</v>
      </c>
      <c r="I74" s="743">
        <v>44272.833379629628</v>
      </c>
      <c r="J74" s="737">
        <v>130.179</v>
      </c>
      <c r="K74" s="736">
        <v>0</v>
      </c>
      <c r="L74" s="736">
        <v>0</v>
      </c>
      <c r="M74" s="736">
        <v>0</v>
      </c>
      <c r="N74" s="736">
        <v>2.56</v>
      </c>
      <c r="O74" s="577"/>
      <c r="P74" s="577"/>
      <c r="Q74" s="577">
        <v>25</v>
      </c>
      <c r="R74" s="577" t="s">
        <v>96</v>
      </c>
    </row>
    <row r="75" spans="1:18">
      <c r="A75" s="732">
        <v>116290727</v>
      </c>
      <c r="B75" s="739">
        <v>44272.84652777778</v>
      </c>
      <c r="C75" s="732" t="s">
        <v>96</v>
      </c>
      <c r="D75" s="733">
        <v>0.02</v>
      </c>
      <c r="E75" s="732" t="s">
        <v>66</v>
      </c>
      <c r="F75" s="734">
        <v>130.32400000000001</v>
      </c>
      <c r="G75" s="734">
        <v>0</v>
      </c>
      <c r="H75" s="734">
        <v>130.476</v>
      </c>
      <c r="I75" s="742">
        <v>44273.078472222223</v>
      </c>
      <c r="J75" s="734">
        <v>130.476</v>
      </c>
      <c r="K75" s="733">
        <v>0</v>
      </c>
      <c r="L75" s="733">
        <v>0</v>
      </c>
      <c r="M75" s="733">
        <v>-0.23</v>
      </c>
      <c r="N75" s="733">
        <v>2.56</v>
      </c>
      <c r="O75" s="577"/>
      <c r="P75" s="577"/>
      <c r="Q75" s="577">
        <v>26</v>
      </c>
      <c r="R75" s="577" t="s">
        <v>96</v>
      </c>
    </row>
    <row r="76" spans="1:18">
      <c r="A76" s="732">
        <v>116305254</v>
      </c>
      <c r="B76" s="739">
        <v>44273.102106481485</v>
      </c>
      <c r="C76" s="732" t="s">
        <v>96</v>
      </c>
      <c r="D76" s="733">
        <v>0.02</v>
      </c>
      <c r="E76" s="732" t="s">
        <v>66</v>
      </c>
      <c r="F76" s="734">
        <v>130.55099999999999</v>
      </c>
      <c r="G76" s="734">
        <v>0</v>
      </c>
      <c r="H76" s="734">
        <v>130.46700000000001</v>
      </c>
      <c r="I76" s="742">
        <v>44273.382361111115</v>
      </c>
      <c r="J76" s="734">
        <v>130.46700000000001</v>
      </c>
      <c r="K76" s="733">
        <v>0</v>
      </c>
      <c r="L76" s="733">
        <v>0</v>
      </c>
      <c r="M76" s="733">
        <v>0</v>
      </c>
      <c r="N76" s="733">
        <v>-1.54</v>
      </c>
      <c r="O76" s="577"/>
      <c r="P76" s="577"/>
      <c r="Q76" s="577">
        <v>27</v>
      </c>
      <c r="R76" s="577" t="s">
        <v>96</v>
      </c>
    </row>
    <row r="77" spans="1:18">
      <c r="A77" s="735">
        <v>116310385</v>
      </c>
      <c r="B77" s="740">
        <v>44273.210555555554</v>
      </c>
      <c r="C77" s="735" t="s">
        <v>96</v>
      </c>
      <c r="D77" s="736">
        <v>0.02</v>
      </c>
      <c r="E77" s="735" t="s">
        <v>66</v>
      </c>
      <c r="F77" s="737">
        <v>130.41999999999999</v>
      </c>
      <c r="G77" s="737">
        <v>0</v>
      </c>
      <c r="H77" s="737">
        <v>130.46700000000001</v>
      </c>
      <c r="I77" s="743">
        <v>44273.382361111115</v>
      </c>
      <c r="J77" s="737">
        <v>130.46700000000001</v>
      </c>
      <c r="K77" s="736">
        <v>0</v>
      </c>
      <c r="L77" s="736">
        <v>0</v>
      </c>
      <c r="M77" s="736">
        <v>0</v>
      </c>
      <c r="N77" s="736">
        <v>0.86</v>
      </c>
      <c r="O77" s="577"/>
      <c r="P77" s="577"/>
      <c r="Q77" s="577">
        <v>27</v>
      </c>
      <c r="R77" s="577" t="s">
        <v>96</v>
      </c>
    </row>
    <row r="78" spans="1:18">
      <c r="A78" s="732">
        <v>116310601</v>
      </c>
      <c r="B78" s="739">
        <v>44273.211956018517</v>
      </c>
      <c r="C78" s="732" t="s">
        <v>96</v>
      </c>
      <c r="D78" s="733">
        <v>0.02</v>
      </c>
      <c r="E78" s="732" t="s">
        <v>66</v>
      </c>
      <c r="F78" s="734">
        <v>130.26599999999999</v>
      </c>
      <c r="G78" s="734">
        <v>0</v>
      </c>
      <c r="H78" s="734">
        <v>130.46700000000001</v>
      </c>
      <c r="I78" s="742">
        <v>44273.382361111115</v>
      </c>
      <c r="J78" s="734">
        <v>130.46700000000001</v>
      </c>
      <c r="K78" s="733">
        <v>0</v>
      </c>
      <c r="L78" s="733">
        <v>0</v>
      </c>
      <c r="M78" s="733">
        <v>0</v>
      </c>
      <c r="N78" s="733">
        <v>3.69</v>
      </c>
      <c r="O78" s="577"/>
      <c r="P78" s="577"/>
      <c r="Q78" s="577">
        <v>27</v>
      </c>
      <c r="R78" s="577" t="s">
        <v>96</v>
      </c>
    </row>
    <row r="79" spans="1:18">
      <c r="A79" s="735">
        <v>116310678</v>
      </c>
      <c r="B79" s="740">
        <v>44273.212222222224</v>
      </c>
      <c r="C79" s="735" t="s">
        <v>96</v>
      </c>
      <c r="D79" s="736">
        <v>0.03</v>
      </c>
      <c r="E79" s="735" t="s">
        <v>66</v>
      </c>
      <c r="F79" s="737">
        <v>130.096</v>
      </c>
      <c r="G79" s="737">
        <v>0</v>
      </c>
      <c r="H79" s="737">
        <v>130.46700000000001</v>
      </c>
      <c r="I79" s="743">
        <v>44273.382361111115</v>
      </c>
      <c r="J79" s="737">
        <v>130.46700000000001</v>
      </c>
      <c r="K79" s="736">
        <v>0</v>
      </c>
      <c r="L79" s="736">
        <v>0</v>
      </c>
      <c r="M79" s="736">
        <v>0</v>
      </c>
      <c r="N79" s="736">
        <v>10.23</v>
      </c>
      <c r="O79" s="577"/>
      <c r="P79" s="577"/>
      <c r="Q79" s="577">
        <v>27</v>
      </c>
      <c r="R79" s="577" t="s">
        <v>96</v>
      </c>
    </row>
    <row r="80" spans="1:18">
      <c r="A80" s="735">
        <v>116322226</v>
      </c>
      <c r="B80" s="740">
        <v>44273.39166666667</v>
      </c>
      <c r="C80" s="735" t="s">
        <v>96</v>
      </c>
      <c r="D80" s="736">
        <v>0.02</v>
      </c>
      <c r="E80" s="735" t="s">
        <v>66</v>
      </c>
      <c r="F80" s="737">
        <v>130.53800000000001</v>
      </c>
      <c r="G80" s="737">
        <v>0</v>
      </c>
      <c r="H80" s="737">
        <v>129.83000000000001</v>
      </c>
      <c r="I80" s="743">
        <v>44277.804386574076</v>
      </c>
      <c r="J80" s="737">
        <v>129.83000000000001</v>
      </c>
      <c r="K80" s="736">
        <v>0</v>
      </c>
      <c r="L80" s="736">
        <v>0</v>
      </c>
      <c r="M80" s="736">
        <v>-0.16</v>
      </c>
      <c r="N80" s="736">
        <v>-13.19</v>
      </c>
      <c r="O80" s="577"/>
      <c r="P80" s="577"/>
      <c r="Q80" s="577">
        <v>28</v>
      </c>
      <c r="R80" s="577" t="s">
        <v>96</v>
      </c>
    </row>
    <row r="81" spans="1:18">
      <c r="A81" s="732">
        <v>116330145</v>
      </c>
      <c r="B81" s="739">
        <v>44273.446539351855</v>
      </c>
      <c r="C81" s="732" t="s">
        <v>96</v>
      </c>
      <c r="D81" s="733">
        <v>0.02</v>
      </c>
      <c r="E81" s="732" t="s">
        <v>66</v>
      </c>
      <c r="F81" s="734">
        <v>130.41300000000001</v>
      </c>
      <c r="G81" s="734">
        <v>0</v>
      </c>
      <c r="H81" s="734">
        <v>129.83000000000001</v>
      </c>
      <c r="I81" s="742">
        <v>44277.804386574076</v>
      </c>
      <c r="J81" s="734">
        <v>129.83000000000001</v>
      </c>
      <c r="K81" s="733">
        <v>0</v>
      </c>
      <c r="L81" s="733">
        <v>0</v>
      </c>
      <c r="M81" s="733">
        <v>-0.16</v>
      </c>
      <c r="N81" s="733">
        <v>-10.89</v>
      </c>
      <c r="O81" s="577"/>
      <c r="P81" s="577"/>
      <c r="Q81" s="577">
        <v>28</v>
      </c>
      <c r="R81" s="577" t="s">
        <v>96</v>
      </c>
    </row>
    <row r="82" spans="1:18">
      <c r="A82" s="735">
        <v>116333354</v>
      </c>
      <c r="B82" s="740">
        <v>44273.472766203704</v>
      </c>
      <c r="C82" s="735" t="s">
        <v>96</v>
      </c>
      <c r="D82" s="736">
        <v>0.02</v>
      </c>
      <c r="E82" s="735" t="s">
        <v>66</v>
      </c>
      <c r="F82" s="737">
        <v>130.27500000000001</v>
      </c>
      <c r="G82" s="737">
        <v>0</v>
      </c>
      <c r="H82" s="737">
        <v>129.83000000000001</v>
      </c>
      <c r="I82" s="743">
        <v>44277.804386574076</v>
      </c>
      <c r="J82" s="737">
        <v>129.83000000000001</v>
      </c>
      <c r="K82" s="736">
        <v>0</v>
      </c>
      <c r="L82" s="736">
        <v>0</v>
      </c>
      <c r="M82" s="736">
        <v>-0.16</v>
      </c>
      <c r="N82" s="736">
        <v>-8.35</v>
      </c>
      <c r="O82" s="577"/>
      <c r="P82" s="577"/>
      <c r="Q82" s="577">
        <v>28</v>
      </c>
      <c r="R82" s="577" t="s">
        <v>96</v>
      </c>
    </row>
    <row r="83" spans="1:18">
      <c r="A83" s="732">
        <v>116345081</v>
      </c>
      <c r="B83" s="739">
        <v>44273.613437499997</v>
      </c>
      <c r="C83" s="732" t="s">
        <v>96</v>
      </c>
      <c r="D83" s="733">
        <v>0.03</v>
      </c>
      <c r="E83" s="732" t="s">
        <v>66</v>
      </c>
      <c r="F83" s="734">
        <v>130.114</v>
      </c>
      <c r="G83" s="734">
        <v>0</v>
      </c>
      <c r="H83" s="734">
        <v>129.83000000000001</v>
      </c>
      <c r="I83" s="742">
        <v>44277.804386574076</v>
      </c>
      <c r="J83" s="734">
        <v>129.83000000000001</v>
      </c>
      <c r="K83" s="733">
        <v>0</v>
      </c>
      <c r="L83" s="733">
        <v>0</v>
      </c>
      <c r="M83" s="733">
        <v>-0.24</v>
      </c>
      <c r="N83" s="733">
        <v>-8.07</v>
      </c>
      <c r="O83" s="577"/>
      <c r="P83" s="577"/>
      <c r="Q83" s="577">
        <v>28</v>
      </c>
      <c r="R83" s="577" t="s">
        <v>96</v>
      </c>
    </row>
    <row r="84" spans="1:18">
      <c r="A84" s="735">
        <v>116360972</v>
      </c>
      <c r="B84" s="740">
        <v>44273.750856481478</v>
      </c>
      <c r="C84" s="735" t="s">
        <v>96</v>
      </c>
      <c r="D84" s="736">
        <v>0.05</v>
      </c>
      <c r="E84" s="735" t="s">
        <v>66</v>
      </c>
      <c r="F84" s="737">
        <v>129.93199999999999</v>
      </c>
      <c r="G84" s="737">
        <v>0</v>
      </c>
      <c r="H84" s="737">
        <v>129.83000000000001</v>
      </c>
      <c r="I84" s="743">
        <v>44277.804386574076</v>
      </c>
      <c r="J84" s="737">
        <v>129.83000000000001</v>
      </c>
      <c r="K84" s="736">
        <v>0</v>
      </c>
      <c r="L84" s="736">
        <v>0</v>
      </c>
      <c r="M84" s="736">
        <v>-0.38</v>
      </c>
      <c r="N84" s="736">
        <v>-5.07</v>
      </c>
      <c r="O84" s="577"/>
      <c r="P84" s="577"/>
      <c r="Q84" s="577">
        <v>28</v>
      </c>
      <c r="R84" s="577" t="s">
        <v>96</v>
      </c>
    </row>
    <row r="85" spans="1:18">
      <c r="A85" s="732">
        <v>116370167</v>
      </c>
      <c r="B85" s="739">
        <v>44273.890486111108</v>
      </c>
      <c r="C85" s="732" t="s">
        <v>96</v>
      </c>
      <c r="D85" s="733">
        <v>7.0000000000000007E-2</v>
      </c>
      <c r="E85" s="732" t="s">
        <v>66</v>
      </c>
      <c r="F85" s="734">
        <v>129.733</v>
      </c>
      <c r="G85" s="734">
        <v>0</v>
      </c>
      <c r="H85" s="734">
        <v>129.83000000000001</v>
      </c>
      <c r="I85" s="742">
        <v>44277.804386574076</v>
      </c>
      <c r="J85" s="734">
        <v>129.83000000000001</v>
      </c>
      <c r="K85" s="733">
        <v>0</v>
      </c>
      <c r="L85" s="733">
        <v>0</v>
      </c>
      <c r="M85" s="733">
        <v>-0.54</v>
      </c>
      <c r="N85" s="733">
        <v>5.71</v>
      </c>
      <c r="O85" s="577"/>
      <c r="P85" s="577"/>
      <c r="Q85" s="577">
        <v>28</v>
      </c>
      <c r="R85" s="577" t="s">
        <v>96</v>
      </c>
    </row>
    <row r="86" spans="1:18">
      <c r="A86" s="735">
        <v>116398184</v>
      </c>
      <c r="B86" s="740">
        <v>44274.47074074074</v>
      </c>
      <c r="C86" s="735" t="s">
        <v>96</v>
      </c>
      <c r="D86" s="736">
        <v>0.11</v>
      </c>
      <c r="E86" s="735" t="s">
        <v>66</v>
      </c>
      <c r="F86" s="737">
        <v>129.49299999999999</v>
      </c>
      <c r="G86" s="737">
        <v>0</v>
      </c>
      <c r="H86" s="737">
        <v>129.83000000000001</v>
      </c>
      <c r="I86" s="743">
        <v>44277.804386574076</v>
      </c>
      <c r="J86" s="737">
        <v>129.83000000000001</v>
      </c>
      <c r="K86" s="736">
        <v>0</v>
      </c>
      <c r="L86" s="736">
        <v>0</v>
      </c>
      <c r="M86" s="736">
        <v>-0.42</v>
      </c>
      <c r="N86" s="736">
        <v>33.68</v>
      </c>
      <c r="O86" s="577"/>
      <c r="P86" s="577"/>
      <c r="Q86" s="577">
        <v>28</v>
      </c>
      <c r="R86" s="577" t="s">
        <v>96</v>
      </c>
    </row>
    <row r="87" spans="1:18">
      <c r="A87" s="732">
        <v>116460329</v>
      </c>
      <c r="B87" s="739">
        <v>44277.37773148148</v>
      </c>
      <c r="C87" s="732" t="s">
        <v>96</v>
      </c>
      <c r="D87" s="733">
        <v>0.17</v>
      </c>
      <c r="E87" s="732" t="s">
        <v>66</v>
      </c>
      <c r="F87" s="734">
        <v>129.21299999999999</v>
      </c>
      <c r="G87" s="734">
        <v>0</v>
      </c>
      <c r="H87" s="734">
        <v>129.83000000000001</v>
      </c>
      <c r="I87" s="742">
        <v>44277.804386574076</v>
      </c>
      <c r="J87" s="734">
        <v>129.83000000000001</v>
      </c>
      <c r="K87" s="733">
        <v>0</v>
      </c>
      <c r="L87" s="733">
        <v>0</v>
      </c>
      <c r="M87" s="733">
        <v>0</v>
      </c>
      <c r="N87" s="733">
        <v>96.48</v>
      </c>
      <c r="O87" s="577"/>
      <c r="P87" s="577"/>
      <c r="Q87" s="577">
        <v>28</v>
      </c>
      <c r="R87" s="577" t="s">
        <v>96</v>
      </c>
    </row>
    <row r="88" spans="1:18">
      <c r="A88" s="735">
        <v>116353500</v>
      </c>
      <c r="B88" s="740">
        <v>44273.669444444444</v>
      </c>
      <c r="C88" s="735" t="s">
        <v>97</v>
      </c>
      <c r="D88" s="736">
        <v>0.02</v>
      </c>
      <c r="E88" s="735" t="s">
        <v>66</v>
      </c>
      <c r="F88" s="737">
        <v>130.05199999999999</v>
      </c>
      <c r="G88" s="737">
        <v>0</v>
      </c>
      <c r="H88" s="737">
        <v>129.91200000000001</v>
      </c>
      <c r="I88" s="743">
        <v>44273.857673611114</v>
      </c>
      <c r="J88" s="737">
        <v>129.91200000000001</v>
      </c>
      <c r="K88" s="736">
        <v>0</v>
      </c>
      <c r="L88" s="736">
        <v>0</v>
      </c>
      <c r="M88" s="736">
        <v>0</v>
      </c>
      <c r="N88" s="736">
        <v>2.57</v>
      </c>
      <c r="O88" s="577"/>
      <c r="P88" s="577"/>
      <c r="Q88" s="577">
        <v>29</v>
      </c>
      <c r="R88" s="577" t="s">
        <v>97</v>
      </c>
    </row>
    <row r="89" spans="1:18">
      <c r="A89" s="732">
        <v>116368302</v>
      </c>
      <c r="B89" s="739">
        <v>44273.861111111109</v>
      </c>
      <c r="C89" s="732" t="s">
        <v>97</v>
      </c>
      <c r="D89" s="733">
        <v>0.02</v>
      </c>
      <c r="E89" s="732" t="s">
        <v>66</v>
      </c>
      <c r="F89" s="734">
        <v>129.91200000000001</v>
      </c>
      <c r="G89" s="734">
        <v>0</v>
      </c>
      <c r="H89" s="734">
        <v>129.77199999999999</v>
      </c>
      <c r="I89" s="742">
        <v>44273.887372685182</v>
      </c>
      <c r="J89" s="734">
        <v>129.77199999999999</v>
      </c>
      <c r="K89" s="733">
        <v>0</v>
      </c>
      <c r="L89" s="733">
        <v>0</v>
      </c>
      <c r="M89" s="733">
        <v>0</v>
      </c>
      <c r="N89" s="733">
        <v>2.57</v>
      </c>
      <c r="O89" s="577"/>
      <c r="P89" s="577"/>
      <c r="Q89" s="577">
        <v>30</v>
      </c>
      <c r="R89" s="577" t="s">
        <v>97</v>
      </c>
    </row>
    <row r="90" spans="1:18">
      <c r="A90" s="732">
        <v>116370575</v>
      </c>
      <c r="B90" s="739">
        <v>44273.901388888888</v>
      </c>
      <c r="C90" s="732" t="s">
        <v>97</v>
      </c>
      <c r="D90" s="733">
        <v>0.02</v>
      </c>
      <c r="E90" s="732" t="s">
        <v>66</v>
      </c>
      <c r="F90" s="734">
        <v>129.654</v>
      </c>
      <c r="G90" s="734">
        <v>0</v>
      </c>
      <c r="H90" s="734">
        <v>129.63300000000001</v>
      </c>
      <c r="I90" s="742">
        <v>44274.429791666669</v>
      </c>
      <c r="J90" s="734">
        <v>129.63300000000001</v>
      </c>
      <c r="K90" s="733">
        <v>0</v>
      </c>
      <c r="L90" s="733">
        <v>0</v>
      </c>
      <c r="M90" s="733">
        <v>-0.04</v>
      </c>
      <c r="N90" s="733">
        <v>0.34</v>
      </c>
      <c r="O90" s="577"/>
      <c r="P90" s="577"/>
      <c r="Q90" s="577">
        <v>31</v>
      </c>
      <c r="R90" s="577" t="s">
        <v>97</v>
      </c>
    </row>
    <row r="91" spans="1:18">
      <c r="A91" s="735">
        <v>116372253</v>
      </c>
      <c r="B91" s="740">
        <v>44273.942546296297</v>
      </c>
      <c r="C91" s="735" t="s">
        <v>97</v>
      </c>
      <c r="D91" s="736">
        <v>0.02</v>
      </c>
      <c r="E91" s="735" t="s">
        <v>66</v>
      </c>
      <c r="F91" s="737">
        <v>129.77799999999999</v>
      </c>
      <c r="G91" s="737">
        <v>0</v>
      </c>
      <c r="H91" s="737">
        <v>129.63300000000001</v>
      </c>
      <c r="I91" s="743">
        <v>44274.429791666669</v>
      </c>
      <c r="J91" s="737">
        <v>129.63300000000001</v>
      </c>
      <c r="K91" s="736">
        <v>0</v>
      </c>
      <c r="L91" s="736">
        <v>0</v>
      </c>
      <c r="M91" s="736">
        <v>-0.04</v>
      </c>
      <c r="N91" s="736">
        <v>2.63</v>
      </c>
      <c r="O91" s="577"/>
      <c r="P91" s="577"/>
      <c r="Q91" s="577">
        <v>31</v>
      </c>
      <c r="R91" s="577" t="s">
        <v>97</v>
      </c>
    </row>
    <row r="92" spans="1:18">
      <c r="A92" s="732">
        <v>116381724</v>
      </c>
      <c r="B92" s="739">
        <v>44274.236284722225</v>
      </c>
      <c r="C92" s="732" t="s">
        <v>97</v>
      </c>
      <c r="D92" s="733">
        <v>0.02</v>
      </c>
      <c r="E92" s="732" t="s">
        <v>66</v>
      </c>
      <c r="F92" s="734">
        <v>129.91999999999999</v>
      </c>
      <c r="G92" s="734">
        <v>0</v>
      </c>
      <c r="H92" s="734">
        <v>129.63300000000001</v>
      </c>
      <c r="I92" s="742">
        <v>44274.429791666669</v>
      </c>
      <c r="J92" s="734">
        <v>129.63300000000001</v>
      </c>
      <c r="K92" s="733">
        <v>0</v>
      </c>
      <c r="L92" s="733">
        <v>0</v>
      </c>
      <c r="M92" s="733">
        <v>0</v>
      </c>
      <c r="N92" s="733">
        <v>5.28</v>
      </c>
      <c r="O92" s="577"/>
      <c r="P92" s="577"/>
      <c r="Q92" s="577">
        <v>31</v>
      </c>
      <c r="R92" s="577" t="s">
        <v>97</v>
      </c>
    </row>
    <row r="93" spans="1:18">
      <c r="A93" s="735">
        <v>116396384</v>
      </c>
      <c r="B93" s="740">
        <v>44274.443773148145</v>
      </c>
      <c r="C93" s="735" t="s">
        <v>97</v>
      </c>
      <c r="D93" s="736">
        <v>0.02</v>
      </c>
      <c r="E93" s="735" t="s">
        <v>66</v>
      </c>
      <c r="F93" s="737">
        <v>129.59700000000001</v>
      </c>
      <c r="G93" s="737">
        <v>0</v>
      </c>
      <c r="H93" s="737">
        <v>129.45699999999999</v>
      </c>
      <c r="I93" s="743">
        <v>44274.495162037034</v>
      </c>
      <c r="J93" s="737">
        <v>129.45699999999999</v>
      </c>
      <c r="K93" s="736">
        <v>0</v>
      </c>
      <c r="L93" s="736">
        <v>0</v>
      </c>
      <c r="M93" s="736">
        <v>0</v>
      </c>
      <c r="N93" s="736">
        <v>2.57</v>
      </c>
      <c r="O93" s="577"/>
      <c r="P93" s="577"/>
      <c r="Q93" s="577">
        <v>32</v>
      </c>
      <c r="R93" s="577" t="s">
        <v>97</v>
      </c>
    </row>
    <row r="94" spans="1:18">
      <c r="A94" s="732">
        <v>116402643</v>
      </c>
      <c r="B94" s="739">
        <v>44274.500740740739</v>
      </c>
      <c r="C94" s="732" t="s">
        <v>97</v>
      </c>
      <c r="D94" s="733">
        <v>0.02</v>
      </c>
      <c r="E94" s="732" t="s">
        <v>66</v>
      </c>
      <c r="F94" s="734">
        <v>129.45599999999999</v>
      </c>
      <c r="G94" s="734">
        <v>0</v>
      </c>
      <c r="H94" s="734">
        <v>129.37899999999999</v>
      </c>
      <c r="I94" s="742">
        <v>44274.675879629627</v>
      </c>
      <c r="J94" s="734">
        <v>129.37899999999999</v>
      </c>
      <c r="K94" s="733">
        <v>0</v>
      </c>
      <c r="L94" s="733">
        <v>0</v>
      </c>
      <c r="M94" s="733">
        <v>0</v>
      </c>
      <c r="N94" s="733">
        <v>1.42</v>
      </c>
      <c r="O94" s="577"/>
      <c r="P94" s="577"/>
      <c r="Q94" s="577">
        <v>33</v>
      </c>
      <c r="R94" s="577" t="s">
        <v>97</v>
      </c>
    </row>
    <row r="95" spans="1:18">
      <c r="A95" s="735">
        <v>116412544</v>
      </c>
      <c r="B95" s="740">
        <v>44274.626157407409</v>
      </c>
      <c r="C95" s="735" t="s">
        <v>97</v>
      </c>
      <c r="D95" s="736">
        <v>0.02</v>
      </c>
      <c r="E95" s="735" t="s">
        <v>66</v>
      </c>
      <c r="F95" s="737">
        <v>129.58099999999999</v>
      </c>
      <c r="G95" s="737">
        <v>0</v>
      </c>
      <c r="H95" s="737">
        <v>129.37899999999999</v>
      </c>
      <c r="I95" s="743">
        <v>44274.675879629627</v>
      </c>
      <c r="J95" s="737">
        <v>129.37899999999999</v>
      </c>
      <c r="K95" s="736">
        <v>0</v>
      </c>
      <c r="L95" s="736">
        <v>0</v>
      </c>
      <c r="M95" s="736">
        <v>0</v>
      </c>
      <c r="N95" s="736">
        <v>3.71</v>
      </c>
      <c r="O95" s="577"/>
      <c r="P95" s="577"/>
      <c r="Q95" s="577">
        <v>33</v>
      </c>
      <c r="R95" s="577" t="s">
        <v>97</v>
      </c>
    </row>
    <row r="96" spans="1:18">
      <c r="A96" s="732">
        <v>116422170</v>
      </c>
      <c r="B96" s="739">
        <v>44274.68959490741</v>
      </c>
      <c r="C96" s="732" t="s">
        <v>97</v>
      </c>
      <c r="D96" s="733">
        <v>0.02</v>
      </c>
      <c r="E96" s="732" t="s">
        <v>66</v>
      </c>
      <c r="F96" s="734">
        <v>129.35599999999999</v>
      </c>
      <c r="G96" s="734">
        <v>0</v>
      </c>
      <c r="H96" s="734">
        <v>129.333</v>
      </c>
      <c r="I96" s="742">
        <v>44277.000011574077</v>
      </c>
      <c r="J96" s="734">
        <v>129.333</v>
      </c>
      <c r="K96" s="733">
        <v>0</v>
      </c>
      <c r="L96" s="733">
        <v>0</v>
      </c>
      <c r="M96" s="733">
        <v>-0.04</v>
      </c>
      <c r="N96" s="733">
        <v>0.38</v>
      </c>
      <c r="O96" s="577"/>
      <c r="P96" s="577"/>
      <c r="Q96" s="577">
        <v>34</v>
      </c>
      <c r="R96" s="577" t="s">
        <v>97</v>
      </c>
    </row>
    <row r="97" spans="1:18">
      <c r="A97" s="735">
        <v>116424427</v>
      </c>
      <c r="B97" s="740">
        <v>44274.720243055555</v>
      </c>
      <c r="C97" s="735" t="s">
        <v>97</v>
      </c>
      <c r="D97" s="736">
        <v>0.02</v>
      </c>
      <c r="E97" s="735" t="s">
        <v>66</v>
      </c>
      <c r="F97" s="737">
        <v>129.476</v>
      </c>
      <c r="G97" s="737">
        <v>0</v>
      </c>
      <c r="H97" s="737">
        <v>129.333</v>
      </c>
      <c r="I97" s="743">
        <v>44277.000011574077</v>
      </c>
      <c r="J97" s="737">
        <v>129.333</v>
      </c>
      <c r="K97" s="736">
        <v>0</v>
      </c>
      <c r="L97" s="736">
        <v>0</v>
      </c>
      <c r="M97" s="736">
        <v>-0.04</v>
      </c>
      <c r="N97" s="736">
        <v>2.59</v>
      </c>
      <c r="O97" s="577"/>
      <c r="P97" s="577"/>
      <c r="Q97" s="577">
        <v>34</v>
      </c>
      <c r="R97" s="577" t="s">
        <v>97</v>
      </c>
    </row>
    <row r="98" spans="1:18">
      <c r="A98" s="732">
        <v>116426951</v>
      </c>
      <c r="B98" s="739">
        <v>44274.746840277781</v>
      </c>
      <c r="C98" s="732" t="s">
        <v>97</v>
      </c>
      <c r="D98" s="733">
        <v>0.02</v>
      </c>
      <c r="E98" s="732" t="s">
        <v>66</v>
      </c>
      <c r="F98" s="734">
        <v>129.61799999999999</v>
      </c>
      <c r="G98" s="734">
        <v>0</v>
      </c>
      <c r="H98" s="734">
        <v>129.333</v>
      </c>
      <c r="I98" s="742">
        <v>44277.000011574077</v>
      </c>
      <c r="J98" s="734">
        <v>129.333</v>
      </c>
      <c r="K98" s="733">
        <v>0</v>
      </c>
      <c r="L98" s="733">
        <v>0</v>
      </c>
      <c r="M98" s="733">
        <v>-0.04</v>
      </c>
      <c r="N98" s="733">
        <v>5.2</v>
      </c>
      <c r="O98" s="577"/>
      <c r="P98" s="577"/>
      <c r="Q98" s="577">
        <v>34</v>
      </c>
      <c r="R98" s="577" t="s">
        <v>97</v>
      </c>
    </row>
    <row r="99" spans="1:18">
      <c r="A99" s="732">
        <v>116441108</v>
      </c>
      <c r="B99" s="739">
        <v>44277.019479166665</v>
      </c>
      <c r="C99" s="732" t="s">
        <v>97</v>
      </c>
      <c r="D99" s="733">
        <v>0.02</v>
      </c>
      <c r="E99" s="732" t="s">
        <v>66</v>
      </c>
      <c r="F99" s="734">
        <v>129.38800000000001</v>
      </c>
      <c r="G99" s="734">
        <v>0</v>
      </c>
      <c r="H99" s="734">
        <v>129.24799999999999</v>
      </c>
      <c r="I99" s="742">
        <v>44277.373391203706</v>
      </c>
      <c r="J99" s="734">
        <v>129.24799999999999</v>
      </c>
      <c r="K99" s="733">
        <v>0</v>
      </c>
      <c r="L99" s="733">
        <v>0</v>
      </c>
      <c r="M99" s="733">
        <v>0</v>
      </c>
      <c r="N99" s="733">
        <v>2.58</v>
      </c>
      <c r="O99" s="577"/>
      <c r="P99" s="577"/>
      <c r="Q99" s="577">
        <v>35</v>
      </c>
      <c r="R99" s="577" t="s">
        <v>97</v>
      </c>
    </row>
    <row r="100" spans="1:18">
      <c r="A100" s="732">
        <v>116461540</v>
      </c>
      <c r="B100" s="739">
        <v>44277.388206018521</v>
      </c>
      <c r="C100" s="732" t="s">
        <v>97</v>
      </c>
      <c r="D100" s="733">
        <v>0.02</v>
      </c>
      <c r="E100" s="732" t="s">
        <v>66</v>
      </c>
      <c r="F100" s="734">
        <v>129.16</v>
      </c>
      <c r="G100" s="734">
        <v>0</v>
      </c>
      <c r="H100" s="734">
        <v>129.352</v>
      </c>
      <c r="I100" s="742">
        <v>44278.436944444446</v>
      </c>
      <c r="J100" s="734">
        <v>129.352</v>
      </c>
      <c r="K100" s="733">
        <v>0</v>
      </c>
      <c r="L100" s="733">
        <v>0</v>
      </c>
      <c r="M100" s="733">
        <v>-0.04</v>
      </c>
      <c r="N100" s="733">
        <v>-3.57</v>
      </c>
      <c r="O100" s="577"/>
      <c r="P100" s="577"/>
      <c r="Q100" s="577">
        <v>36</v>
      </c>
      <c r="R100" s="577" t="s">
        <v>97</v>
      </c>
    </row>
    <row r="101" spans="1:18">
      <c r="A101" s="735">
        <v>116465723</v>
      </c>
      <c r="B101" s="740">
        <v>44277.438634259262</v>
      </c>
      <c r="C101" s="735" t="s">
        <v>97</v>
      </c>
      <c r="D101" s="736">
        <v>0.02</v>
      </c>
      <c r="E101" s="735" t="s">
        <v>66</v>
      </c>
      <c r="F101" s="737">
        <v>129.28700000000001</v>
      </c>
      <c r="G101" s="737">
        <v>0</v>
      </c>
      <c r="H101" s="737">
        <v>129.352</v>
      </c>
      <c r="I101" s="743">
        <v>44278.436944444446</v>
      </c>
      <c r="J101" s="737">
        <v>129.352</v>
      </c>
      <c r="K101" s="736">
        <v>0</v>
      </c>
      <c r="L101" s="736">
        <v>0</v>
      </c>
      <c r="M101" s="736">
        <v>-0.04</v>
      </c>
      <c r="N101" s="736">
        <v>-1.23</v>
      </c>
      <c r="O101" s="577"/>
      <c r="P101" s="577"/>
      <c r="Q101" s="577">
        <v>36</v>
      </c>
      <c r="R101" s="577" t="s">
        <v>97</v>
      </c>
    </row>
    <row r="102" spans="1:18">
      <c r="A102" s="732">
        <v>116472347</v>
      </c>
      <c r="B102" s="739">
        <v>44277.52449074074</v>
      </c>
      <c r="C102" s="732" t="s">
        <v>97</v>
      </c>
      <c r="D102" s="733">
        <v>0.02</v>
      </c>
      <c r="E102" s="732" t="s">
        <v>66</v>
      </c>
      <c r="F102" s="734">
        <v>129.42699999999999</v>
      </c>
      <c r="G102" s="734">
        <v>0</v>
      </c>
      <c r="H102" s="734">
        <v>129.352</v>
      </c>
      <c r="I102" s="742">
        <v>44278.436944444446</v>
      </c>
      <c r="J102" s="734">
        <v>129.352</v>
      </c>
      <c r="K102" s="733">
        <v>0</v>
      </c>
      <c r="L102" s="733">
        <v>0</v>
      </c>
      <c r="M102" s="733">
        <v>-0.04</v>
      </c>
      <c r="N102" s="733">
        <v>1.3399999999999999</v>
      </c>
      <c r="O102" s="577"/>
      <c r="P102" s="577"/>
      <c r="Q102" s="577">
        <v>36</v>
      </c>
      <c r="R102" s="577" t="s">
        <v>97</v>
      </c>
    </row>
    <row r="103" spans="1:18">
      <c r="A103" s="735">
        <v>116476045</v>
      </c>
      <c r="B103" s="740">
        <v>44277.554872685185</v>
      </c>
      <c r="C103" s="735" t="s">
        <v>97</v>
      </c>
      <c r="D103" s="736">
        <v>0.03</v>
      </c>
      <c r="E103" s="735" t="s">
        <v>66</v>
      </c>
      <c r="F103" s="737">
        <v>129.58699999999999</v>
      </c>
      <c r="G103" s="737">
        <v>0</v>
      </c>
      <c r="H103" s="737">
        <v>129.352</v>
      </c>
      <c r="I103" s="743">
        <v>44278.436944444446</v>
      </c>
      <c r="J103" s="737">
        <v>129.352</v>
      </c>
      <c r="K103" s="736">
        <v>0</v>
      </c>
      <c r="L103" s="736">
        <v>0</v>
      </c>
      <c r="M103" s="736">
        <v>-0.06</v>
      </c>
      <c r="N103" s="736">
        <v>6.4200000000000008</v>
      </c>
      <c r="O103" s="577"/>
      <c r="P103" s="577"/>
      <c r="Q103" s="577">
        <v>36</v>
      </c>
      <c r="R103" s="577" t="s">
        <v>97</v>
      </c>
    </row>
    <row r="104" spans="1:18">
      <c r="A104" s="732">
        <v>116480268</v>
      </c>
      <c r="B104" s="739">
        <v>44277.594629629632</v>
      </c>
      <c r="C104" s="732" t="s">
        <v>97</v>
      </c>
      <c r="D104" s="733">
        <v>0.05</v>
      </c>
      <c r="E104" s="732" t="s">
        <v>66</v>
      </c>
      <c r="F104" s="734">
        <v>129.767</v>
      </c>
      <c r="G104" s="734">
        <v>0</v>
      </c>
      <c r="H104" s="734">
        <v>129.352</v>
      </c>
      <c r="I104" s="742">
        <v>44278.436944444446</v>
      </c>
      <c r="J104" s="734">
        <v>129.352</v>
      </c>
      <c r="K104" s="733">
        <v>0</v>
      </c>
      <c r="L104" s="733">
        <v>0</v>
      </c>
      <c r="M104" s="733">
        <v>-0.1</v>
      </c>
      <c r="N104" s="733">
        <v>18.979999999999997</v>
      </c>
      <c r="O104" s="577"/>
      <c r="P104" s="577"/>
      <c r="Q104" s="577">
        <v>36</v>
      </c>
      <c r="R104" s="577" t="s">
        <v>97</v>
      </c>
    </row>
    <row r="105" spans="1:18">
      <c r="A105" s="732">
        <v>116498538</v>
      </c>
      <c r="B105" s="739">
        <v>44277.807650462964</v>
      </c>
      <c r="C105" s="732" t="s">
        <v>96</v>
      </c>
      <c r="D105" s="733">
        <v>0.02</v>
      </c>
      <c r="E105" s="732" t="s">
        <v>66</v>
      </c>
      <c r="F105" s="734">
        <v>129.86500000000001</v>
      </c>
      <c r="G105" s="734">
        <v>0</v>
      </c>
      <c r="H105" s="734">
        <v>129.15100000000001</v>
      </c>
      <c r="I105" s="742">
        <v>44281.512141203704</v>
      </c>
      <c r="J105" s="734">
        <v>129.15100000000001</v>
      </c>
      <c r="K105" s="733">
        <v>0</v>
      </c>
      <c r="L105" s="733">
        <v>0</v>
      </c>
      <c r="M105" s="733">
        <v>-0.47</v>
      </c>
      <c r="N105" s="733">
        <v>-13.51</v>
      </c>
      <c r="O105" s="577"/>
      <c r="P105" s="577"/>
      <c r="Q105" s="577">
        <v>37</v>
      </c>
      <c r="R105" s="577" t="s">
        <v>96</v>
      </c>
    </row>
    <row r="106" spans="1:18">
      <c r="A106" s="735">
        <v>116508725</v>
      </c>
      <c r="B106" s="740">
        <v>44278.170532407406</v>
      </c>
      <c r="C106" s="735" t="s">
        <v>96</v>
      </c>
      <c r="D106" s="736">
        <v>0.02</v>
      </c>
      <c r="E106" s="735" t="s">
        <v>66</v>
      </c>
      <c r="F106" s="737">
        <v>129.74</v>
      </c>
      <c r="G106" s="737">
        <v>0</v>
      </c>
      <c r="H106" s="737">
        <v>129.15100000000001</v>
      </c>
      <c r="I106" s="743">
        <v>44281.512141203704</v>
      </c>
      <c r="J106" s="737">
        <v>129.15100000000001</v>
      </c>
      <c r="K106" s="736">
        <v>0</v>
      </c>
      <c r="L106" s="736">
        <v>0</v>
      </c>
      <c r="M106" s="736">
        <v>-0.39</v>
      </c>
      <c r="N106" s="736">
        <v>-11.15</v>
      </c>
      <c r="O106" s="577"/>
      <c r="P106" s="577"/>
      <c r="Q106" s="577">
        <v>37</v>
      </c>
      <c r="R106" s="577" t="s">
        <v>96</v>
      </c>
    </row>
    <row r="107" spans="1:18">
      <c r="A107" s="732">
        <v>116523013</v>
      </c>
      <c r="B107" s="739">
        <v>44278.402129629627</v>
      </c>
      <c r="C107" s="732" t="s">
        <v>96</v>
      </c>
      <c r="D107" s="733">
        <v>0.02</v>
      </c>
      <c r="E107" s="732" t="s">
        <v>66</v>
      </c>
      <c r="F107" s="734">
        <v>129.58199999999999</v>
      </c>
      <c r="G107" s="734">
        <v>0</v>
      </c>
      <c r="H107" s="734">
        <v>129.15100000000001</v>
      </c>
      <c r="I107" s="742">
        <v>44281.512141203704</v>
      </c>
      <c r="J107" s="734">
        <v>129.15100000000001</v>
      </c>
      <c r="K107" s="733">
        <v>0</v>
      </c>
      <c r="L107" s="733">
        <v>0</v>
      </c>
      <c r="M107" s="733">
        <v>-0.39</v>
      </c>
      <c r="N107" s="733">
        <v>-8.26</v>
      </c>
      <c r="O107" s="577"/>
      <c r="P107" s="577"/>
      <c r="Q107" s="577">
        <v>37</v>
      </c>
      <c r="R107" s="577" t="s">
        <v>96</v>
      </c>
    </row>
    <row r="108" spans="1:18">
      <c r="A108" s="735">
        <v>116527285</v>
      </c>
      <c r="B108" s="740">
        <v>44278.426608796297</v>
      </c>
      <c r="C108" s="735" t="s">
        <v>96</v>
      </c>
      <c r="D108" s="736">
        <v>0.03</v>
      </c>
      <c r="E108" s="735" t="s">
        <v>66</v>
      </c>
      <c r="F108" s="737">
        <v>129.422</v>
      </c>
      <c r="G108" s="737">
        <v>0</v>
      </c>
      <c r="H108" s="737">
        <v>129.15100000000001</v>
      </c>
      <c r="I108" s="743">
        <v>44281.512141203704</v>
      </c>
      <c r="J108" s="737">
        <v>129.15100000000001</v>
      </c>
      <c r="K108" s="736">
        <v>0</v>
      </c>
      <c r="L108" s="736">
        <v>0</v>
      </c>
      <c r="M108" s="736">
        <v>-0.59</v>
      </c>
      <c r="N108" s="736">
        <v>-8.01</v>
      </c>
      <c r="O108" s="577"/>
      <c r="P108" s="577"/>
      <c r="Q108" s="577">
        <v>37</v>
      </c>
      <c r="R108" s="577" t="s">
        <v>96</v>
      </c>
    </row>
    <row r="109" spans="1:18">
      <c r="A109" s="732">
        <v>116536670</v>
      </c>
      <c r="B109" s="739">
        <v>44278.498344907406</v>
      </c>
      <c r="C109" s="732" t="s">
        <v>96</v>
      </c>
      <c r="D109" s="733">
        <v>0.05</v>
      </c>
      <c r="E109" s="732" t="s">
        <v>66</v>
      </c>
      <c r="F109" s="734">
        <v>129.24100000000001</v>
      </c>
      <c r="G109" s="734">
        <v>0</v>
      </c>
      <c r="H109" s="734">
        <v>129.15100000000001</v>
      </c>
      <c r="I109" s="742">
        <v>44281.512141203704</v>
      </c>
      <c r="J109" s="734">
        <v>129.15100000000001</v>
      </c>
      <c r="K109" s="733">
        <v>0</v>
      </c>
      <c r="L109" s="733">
        <v>0</v>
      </c>
      <c r="M109" s="733">
        <v>-0.96</v>
      </c>
      <c r="N109" s="733">
        <v>-5.07</v>
      </c>
      <c r="O109" s="577"/>
      <c r="P109" s="577"/>
      <c r="Q109" s="577">
        <v>37</v>
      </c>
      <c r="R109" s="577" t="s">
        <v>96</v>
      </c>
    </row>
    <row r="110" spans="1:18">
      <c r="A110" s="735">
        <v>116537687</v>
      </c>
      <c r="B110" s="740">
        <v>44278.503807870373</v>
      </c>
      <c r="C110" s="735" t="s">
        <v>96</v>
      </c>
      <c r="D110" s="736">
        <v>7.0000000000000007E-2</v>
      </c>
      <c r="E110" s="735" t="s">
        <v>66</v>
      </c>
      <c r="F110" s="737">
        <v>129.036</v>
      </c>
      <c r="G110" s="737">
        <v>0</v>
      </c>
      <c r="H110" s="737">
        <v>129.15100000000001</v>
      </c>
      <c r="I110" s="743">
        <v>44281.512141203704</v>
      </c>
      <c r="J110" s="737">
        <v>129.15100000000001</v>
      </c>
      <c r="K110" s="736">
        <v>0</v>
      </c>
      <c r="L110" s="736">
        <v>0</v>
      </c>
      <c r="M110" s="736">
        <v>-1.35</v>
      </c>
      <c r="N110" s="736">
        <v>6</v>
      </c>
      <c r="O110" s="577"/>
      <c r="P110" s="577"/>
      <c r="Q110" s="577">
        <v>37</v>
      </c>
      <c r="R110" s="577" t="s">
        <v>96</v>
      </c>
    </row>
    <row r="111" spans="1:18">
      <c r="A111" s="732">
        <v>116573626</v>
      </c>
      <c r="B111" s="739">
        <v>44278.888437499998</v>
      </c>
      <c r="C111" s="732" t="s">
        <v>96</v>
      </c>
      <c r="D111" s="733">
        <v>0.11</v>
      </c>
      <c r="E111" s="732" t="s">
        <v>66</v>
      </c>
      <c r="F111" s="734">
        <v>128.79300000000001</v>
      </c>
      <c r="G111" s="734">
        <v>0</v>
      </c>
      <c r="H111" s="734">
        <v>129.15100000000001</v>
      </c>
      <c r="I111" s="742">
        <v>44281.512141203704</v>
      </c>
      <c r="J111" s="734">
        <v>129.15100000000001</v>
      </c>
      <c r="K111" s="733">
        <v>0</v>
      </c>
      <c r="L111" s="733">
        <v>0</v>
      </c>
      <c r="M111" s="733">
        <v>-2.12</v>
      </c>
      <c r="N111" s="733">
        <v>33.830000000000005</v>
      </c>
      <c r="O111" s="577"/>
      <c r="P111" s="577"/>
      <c r="Q111" s="577">
        <v>37</v>
      </c>
      <c r="R111" s="577" t="s">
        <v>96</v>
      </c>
    </row>
    <row r="112" spans="1:18">
      <c r="A112" s="735">
        <v>116578296</v>
      </c>
      <c r="B112" s="740">
        <v>44279.073564814818</v>
      </c>
      <c r="C112" s="735" t="s">
        <v>96</v>
      </c>
      <c r="D112" s="736">
        <v>0.17</v>
      </c>
      <c r="E112" s="735" t="s">
        <v>66</v>
      </c>
      <c r="F112" s="737">
        <v>128.518</v>
      </c>
      <c r="G112" s="737">
        <v>0</v>
      </c>
      <c r="H112" s="737">
        <v>129.15100000000001</v>
      </c>
      <c r="I112" s="743">
        <v>44281.512141203704</v>
      </c>
      <c r="J112" s="737">
        <v>129.15100000000001</v>
      </c>
      <c r="K112" s="736">
        <v>0</v>
      </c>
      <c r="L112" s="736">
        <v>0</v>
      </c>
      <c r="M112" s="736">
        <v>-2.62</v>
      </c>
      <c r="N112" s="736">
        <v>95.61999999999999</v>
      </c>
      <c r="O112" s="577"/>
      <c r="P112" s="577"/>
      <c r="Q112" s="577">
        <v>37</v>
      </c>
      <c r="R112" s="577" t="s">
        <v>96</v>
      </c>
    </row>
    <row r="113" spans="1:18">
      <c r="A113" s="735">
        <v>116530844</v>
      </c>
      <c r="B113" s="740">
        <v>44278.443761574075</v>
      </c>
      <c r="C113" s="735" t="s">
        <v>97</v>
      </c>
      <c r="D113" s="736">
        <v>0.02</v>
      </c>
      <c r="E113" s="735" t="s">
        <v>66</v>
      </c>
      <c r="F113" s="737">
        <v>129.33699999999999</v>
      </c>
      <c r="G113" s="737">
        <v>0</v>
      </c>
      <c r="H113" s="737">
        <v>129.197</v>
      </c>
      <c r="I113" s="743">
        <v>44278.500578703701</v>
      </c>
      <c r="J113" s="737">
        <v>129.197</v>
      </c>
      <c r="K113" s="736">
        <v>0</v>
      </c>
      <c r="L113" s="736">
        <v>0</v>
      </c>
      <c r="M113" s="736">
        <v>0</v>
      </c>
      <c r="N113" s="736">
        <v>2.57</v>
      </c>
      <c r="O113" s="577"/>
      <c r="P113" s="577"/>
      <c r="Q113" s="577">
        <v>38</v>
      </c>
      <c r="R113" s="577" t="s">
        <v>97</v>
      </c>
    </row>
    <row r="114" spans="1:18">
      <c r="A114" s="732">
        <v>116538011</v>
      </c>
      <c r="B114" s="739">
        <v>44278.505567129629</v>
      </c>
      <c r="C114" s="732" t="s">
        <v>97</v>
      </c>
      <c r="D114" s="733">
        <v>0.02</v>
      </c>
      <c r="E114" s="732" t="s">
        <v>66</v>
      </c>
      <c r="F114" s="734">
        <v>129.095</v>
      </c>
      <c r="G114" s="734">
        <v>0</v>
      </c>
      <c r="H114" s="734">
        <v>128.95500000000001</v>
      </c>
      <c r="I114" s="742">
        <v>44278.517152777778</v>
      </c>
      <c r="J114" s="734">
        <v>128.95500000000001</v>
      </c>
      <c r="K114" s="733">
        <v>0</v>
      </c>
      <c r="L114" s="733">
        <v>0</v>
      </c>
      <c r="M114" s="733">
        <v>0</v>
      </c>
      <c r="N114" s="733">
        <v>2.58</v>
      </c>
      <c r="O114" s="577"/>
      <c r="P114" s="577"/>
      <c r="Q114" s="577">
        <v>39</v>
      </c>
      <c r="R114" s="577" t="s">
        <v>97</v>
      </c>
    </row>
    <row r="115" spans="1:18">
      <c r="A115" s="732">
        <v>116540771</v>
      </c>
      <c r="B115" s="739">
        <v>44278.520844907405</v>
      </c>
      <c r="C115" s="732" t="s">
        <v>97</v>
      </c>
      <c r="D115" s="733">
        <v>0.02</v>
      </c>
      <c r="E115" s="732" t="s">
        <v>66</v>
      </c>
      <c r="F115" s="734">
        <v>128.965</v>
      </c>
      <c r="G115" s="734">
        <v>0</v>
      </c>
      <c r="H115" s="734">
        <v>128.88800000000001</v>
      </c>
      <c r="I115" s="742">
        <v>44278.852384259262</v>
      </c>
      <c r="J115" s="734">
        <v>128.88800000000001</v>
      </c>
      <c r="K115" s="733">
        <v>0</v>
      </c>
      <c r="L115" s="733">
        <v>0</v>
      </c>
      <c r="M115" s="733">
        <v>0</v>
      </c>
      <c r="N115" s="733">
        <v>1.42</v>
      </c>
      <c r="O115" s="577"/>
      <c r="P115" s="577"/>
      <c r="Q115" s="577">
        <v>40</v>
      </c>
      <c r="R115" s="577" t="s">
        <v>97</v>
      </c>
    </row>
    <row r="116" spans="1:18">
      <c r="A116" s="735">
        <v>116549771</v>
      </c>
      <c r="B116" s="740">
        <v>44278.613344907404</v>
      </c>
      <c r="C116" s="735" t="s">
        <v>97</v>
      </c>
      <c r="D116" s="736">
        <v>0.02</v>
      </c>
      <c r="E116" s="735" t="s">
        <v>66</v>
      </c>
      <c r="F116" s="737">
        <v>129.09</v>
      </c>
      <c r="G116" s="737">
        <v>0</v>
      </c>
      <c r="H116" s="737">
        <v>128.88800000000001</v>
      </c>
      <c r="I116" s="743">
        <v>44278.852384259262</v>
      </c>
      <c r="J116" s="737">
        <v>128.88800000000001</v>
      </c>
      <c r="K116" s="736">
        <v>0</v>
      </c>
      <c r="L116" s="736">
        <v>0</v>
      </c>
      <c r="M116" s="736">
        <v>0</v>
      </c>
      <c r="N116" s="736">
        <v>3.72</v>
      </c>
      <c r="O116" s="577"/>
      <c r="P116" s="577"/>
      <c r="Q116" s="577">
        <v>40</v>
      </c>
      <c r="R116" s="577" t="s">
        <v>97</v>
      </c>
    </row>
    <row r="117" spans="1:18">
      <c r="A117" s="732">
        <v>116572904</v>
      </c>
      <c r="B117" s="739">
        <v>44278.860439814816</v>
      </c>
      <c r="C117" s="732" t="s">
        <v>97</v>
      </c>
      <c r="D117" s="733">
        <v>0.02</v>
      </c>
      <c r="E117" s="732" t="s">
        <v>66</v>
      </c>
      <c r="F117" s="734">
        <v>128.84</v>
      </c>
      <c r="G117" s="734">
        <v>0</v>
      </c>
      <c r="H117" s="734">
        <v>128.69999999999999</v>
      </c>
      <c r="I117" s="742">
        <v>44278.913599537038</v>
      </c>
      <c r="J117" s="734">
        <v>128.69999999999999</v>
      </c>
      <c r="K117" s="733">
        <v>0</v>
      </c>
      <c r="L117" s="733">
        <v>0</v>
      </c>
      <c r="M117" s="733">
        <v>0</v>
      </c>
      <c r="N117" s="733">
        <v>2.58</v>
      </c>
      <c r="O117" s="577"/>
      <c r="P117" s="577"/>
      <c r="Q117" s="577">
        <v>41</v>
      </c>
      <c r="R117" s="577" t="s">
        <v>97</v>
      </c>
    </row>
    <row r="118" spans="1:18">
      <c r="A118" s="735">
        <v>116575178</v>
      </c>
      <c r="B118" s="740">
        <v>44278.919456018521</v>
      </c>
      <c r="C118" s="735" t="s">
        <v>97</v>
      </c>
      <c r="D118" s="736">
        <v>0.02</v>
      </c>
      <c r="E118" s="735" t="s">
        <v>66</v>
      </c>
      <c r="F118" s="737">
        <v>128.626</v>
      </c>
      <c r="G118" s="737">
        <v>0</v>
      </c>
      <c r="H118" s="737">
        <v>128.48400000000001</v>
      </c>
      <c r="I118" s="743">
        <v>44279.077696759261</v>
      </c>
      <c r="J118" s="737">
        <v>128.48400000000001</v>
      </c>
      <c r="K118" s="736">
        <v>0</v>
      </c>
      <c r="L118" s="736">
        <v>0</v>
      </c>
      <c r="M118" s="736">
        <v>-0.04</v>
      </c>
      <c r="N118" s="736">
        <v>2.57</v>
      </c>
      <c r="O118" s="577"/>
      <c r="P118" s="577"/>
      <c r="Q118" s="577">
        <v>42</v>
      </c>
      <c r="R118" s="577" t="s">
        <v>97</v>
      </c>
    </row>
    <row r="119" spans="1:18">
      <c r="A119" s="732">
        <v>116579762</v>
      </c>
      <c r="B119" s="739">
        <v>44279.09097222222</v>
      </c>
      <c r="C119" s="732" t="s">
        <v>97</v>
      </c>
      <c r="D119" s="733">
        <v>0.02</v>
      </c>
      <c r="E119" s="732" t="s">
        <v>66</v>
      </c>
      <c r="F119" s="734">
        <v>128.54300000000001</v>
      </c>
      <c r="G119" s="734">
        <v>0</v>
      </c>
      <c r="H119" s="734">
        <v>128.464</v>
      </c>
      <c r="I119" s="742">
        <v>44279.344259259262</v>
      </c>
      <c r="J119" s="734">
        <v>128.464</v>
      </c>
      <c r="K119" s="733">
        <v>0</v>
      </c>
      <c r="L119" s="733">
        <v>0</v>
      </c>
      <c r="M119" s="733">
        <v>0</v>
      </c>
      <c r="N119" s="733">
        <v>1.46</v>
      </c>
      <c r="O119" s="577"/>
      <c r="P119" s="577"/>
      <c r="Q119" s="577">
        <v>43</v>
      </c>
      <c r="R119" s="577" t="s">
        <v>97</v>
      </c>
    </row>
    <row r="120" spans="1:18">
      <c r="A120" s="735">
        <v>116580441</v>
      </c>
      <c r="B120" s="740">
        <v>44279.11041666667</v>
      </c>
      <c r="C120" s="735" t="s">
        <v>97</v>
      </c>
      <c r="D120" s="736">
        <v>0.02</v>
      </c>
      <c r="E120" s="735" t="s">
        <v>66</v>
      </c>
      <c r="F120" s="737">
        <v>128.66399999999999</v>
      </c>
      <c r="G120" s="737">
        <v>0</v>
      </c>
      <c r="H120" s="737">
        <v>128.464</v>
      </c>
      <c r="I120" s="743">
        <v>44279.344259259262</v>
      </c>
      <c r="J120" s="737">
        <v>128.464</v>
      </c>
      <c r="K120" s="736">
        <v>0</v>
      </c>
      <c r="L120" s="736">
        <v>0</v>
      </c>
      <c r="M120" s="736">
        <v>0</v>
      </c>
      <c r="N120" s="736">
        <v>3.69</v>
      </c>
      <c r="O120" s="577"/>
      <c r="P120" s="577"/>
      <c r="Q120" s="577">
        <v>43</v>
      </c>
      <c r="R120" s="577" t="s">
        <v>97</v>
      </c>
    </row>
    <row r="121" spans="1:18">
      <c r="A121" s="732">
        <v>116591908</v>
      </c>
      <c r="B121" s="739">
        <v>44279.347222222219</v>
      </c>
      <c r="C121" s="732" t="s">
        <v>97</v>
      </c>
      <c r="D121" s="733">
        <v>0.02</v>
      </c>
      <c r="E121" s="732" t="s">
        <v>66</v>
      </c>
      <c r="F121" s="734">
        <v>128.43600000000001</v>
      </c>
      <c r="G121" s="734">
        <v>0</v>
      </c>
      <c r="H121" s="734">
        <v>128.35599999999999</v>
      </c>
      <c r="I121" s="742">
        <v>44279.417349537034</v>
      </c>
      <c r="J121" s="734">
        <v>128.35599999999999</v>
      </c>
      <c r="K121" s="733">
        <v>0</v>
      </c>
      <c r="L121" s="733">
        <v>0</v>
      </c>
      <c r="M121" s="733">
        <v>0</v>
      </c>
      <c r="N121" s="733">
        <v>1.47</v>
      </c>
      <c r="O121" s="577"/>
      <c r="P121" s="577"/>
      <c r="Q121" s="577">
        <v>44</v>
      </c>
      <c r="R121" s="577" t="s">
        <v>97</v>
      </c>
    </row>
    <row r="122" spans="1:18">
      <c r="A122" s="735">
        <v>116593058</v>
      </c>
      <c r="B122" s="740">
        <v>44279.367430555554</v>
      </c>
      <c r="C122" s="735" t="s">
        <v>97</v>
      </c>
      <c r="D122" s="736">
        <v>0.02</v>
      </c>
      <c r="E122" s="735" t="s">
        <v>66</v>
      </c>
      <c r="F122" s="737">
        <v>128.55600000000001</v>
      </c>
      <c r="G122" s="737">
        <v>0</v>
      </c>
      <c r="H122" s="737">
        <v>128.35599999999999</v>
      </c>
      <c r="I122" s="743">
        <v>44279.417349537034</v>
      </c>
      <c r="J122" s="737">
        <v>128.35599999999999</v>
      </c>
      <c r="K122" s="736">
        <v>0</v>
      </c>
      <c r="L122" s="736">
        <v>0</v>
      </c>
      <c r="M122" s="736">
        <v>0</v>
      </c>
      <c r="N122" s="736">
        <v>3.68</v>
      </c>
      <c r="O122" s="577"/>
      <c r="P122" s="577"/>
      <c r="Q122" s="577">
        <v>44</v>
      </c>
      <c r="R122" s="577" t="s">
        <v>97</v>
      </c>
    </row>
    <row r="123" spans="1:18">
      <c r="A123" s="732">
        <v>116599661</v>
      </c>
      <c r="B123" s="739">
        <v>44279.42083333333</v>
      </c>
      <c r="C123" s="732" t="s">
        <v>97</v>
      </c>
      <c r="D123" s="733">
        <v>0.02</v>
      </c>
      <c r="E123" s="732" t="s">
        <v>66</v>
      </c>
      <c r="F123" s="734">
        <v>128.31800000000001</v>
      </c>
      <c r="G123" s="734">
        <v>0</v>
      </c>
      <c r="H123" s="734">
        <v>128.417</v>
      </c>
      <c r="I123" s="742">
        <v>44279.914699074077</v>
      </c>
      <c r="J123" s="734">
        <v>128.417</v>
      </c>
      <c r="K123" s="733">
        <v>0</v>
      </c>
      <c r="L123" s="733">
        <v>0</v>
      </c>
      <c r="M123" s="733">
        <v>0</v>
      </c>
      <c r="N123" s="733">
        <v>-1.83</v>
      </c>
      <c r="O123" s="577"/>
      <c r="P123" s="577"/>
      <c r="Q123" s="577">
        <v>45</v>
      </c>
      <c r="R123" s="577" t="s">
        <v>97</v>
      </c>
    </row>
    <row r="124" spans="1:18">
      <c r="A124" s="735">
        <v>116600871</v>
      </c>
      <c r="B124" s="740">
        <v>44279.4375</v>
      </c>
      <c r="C124" s="735" t="s">
        <v>97</v>
      </c>
      <c r="D124" s="736">
        <v>0.02</v>
      </c>
      <c r="E124" s="735" t="s">
        <v>66</v>
      </c>
      <c r="F124" s="737">
        <v>128.47900000000001</v>
      </c>
      <c r="G124" s="737">
        <v>0</v>
      </c>
      <c r="H124" s="737">
        <v>128.417</v>
      </c>
      <c r="I124" s="743">
        <v>44279.914699074077</v>
      </c>
      <c r="J124" s="737">
        <v>128.417</v>
      </c>
      <c r="K124" s="736">
        <v>0</v>
      </c>
      <c r="L124" s="736">
        <v>0</v>
      </c>
      <c r="M124" s="736">
        <v>0</v>
      </c>
      <c r="N124" s="736">
        <v>1.1399999999999999</v>
      </c>
      <c r="O124" s="577"/>
      <c r="P124" s="577"/>
      <c r="Q124" s="577">
        <v>45</v>
      </c>
      <c r="R124" s="577" t="s">
        <v>97</v>
      </c>
    </row>
    <row r="125" spans="1:18">
      <c r="A125" s="732">
        <v>116604396</v>
      </c>
      <c r="B125" s="739">
        <v>44279.472337962965</v>
      </c>
      <c r="C125" s="732" t="s">
        <v>97</v>
      </c>
      <c r="D125" s="733">
        <v>0.02</v>
      </c>
      <c r="E125" s="732" t="s">
        <v>66</v>
      </c>
      <c r="F125" s="734">
        <v>128.62299999999999</v>
      </c>
      <c r="G125" s="734">
        <v>0</v>
      </c>
      <c r="H125" s="734">
        <v>128.417</v>
      </c>
      <c r="I125" s="742">
        <v>44279.914699074077</v>
      </c>
      <c r="J125" s="734">
        <v>128.417</v>
      </c>
      <c r="K125" s="733">
        <v>0</v>
      </c>
      <c r="L125" s="733">
        <v>0</v>
      </c>
      <c r="M125" s="733">
        <v>0</v>
      </c>
      <c r="N125" s="733">
        <v>3.79</v>
      </c>
      <c r="O125" s="577"/>
      <c r="P125" s="577"/>
      <c r="Q125" s="577">
        <v>45</v>
      </c>
      <c r="R125" s="577" t="s">
        <v>97</v>
      </c>
    </row>
    <row r="126" spans="1:18">
      <c r="A126" s="735">
        <v>116622029</v>
      </c>
      <c r="B126" s="740">
        <v>44279.702337962961</v>
      </c>
      <c r="C126" s="735" t="s">
        <v>97</v>
      </c>
      <c r="D126" s="736">
        <v>0.03</v>
      </c>
      <c r="E126" s="735" t="s">
        <v>66</v>
      </c>
      <c r="F126" s="737">
        <v>128.78299999999999</v>
      </c>
      <c r="G126" s="737">
        <v>0</v>
      </c>
      <c r="H126" s="737">
        <v>128.417</v>
      </c>
      <c r="I126" s="743">
        <v>44279.914699074077</v>
      </c>
      <c r="J126" s="737">
        <v>128.417</v>
      </c>
      <c r="K126" s="736">
        <v>0</v>
      </c>
      <c r="L126" s="736">
        <v>0</v>
      </c>
      <c r="M126" s="736">
        <v>0</v>
      </c>
      <c r="N126" s="736">
        <v>10.1</v>
      </c>
      <c r="O126" s="577"/>
      <c r="P126" s="577"/>
      <c r="Q126" s="577">
        <v>45</v>
      </c>
      <c r="R126" s="577" t="s">
        <v>97</v>
      </c>
    </row>
    <row r="127" spans="1:18">
      <c r="A127" s="732">
        <v>116631789</v>
      </c>
      <c r="B127" s="739">
        <v>44279.920844907407</v>
      </c>
      <c r="C127" s="732" t="s">
        <v>97</v>
      </c>
      <c r="D127" s="733">
        <v>0.02</v>
      </c>
      <c r="E127" s="732" t="s">
        <v>66</v>
      </c>
      <c r="F127" s="734">
        <v>128.399</v>
      </c>
      <c r="G127" s="734">
        <v>0</v>
      </c>
      <c r="H127" s="734">
        <v>128.46799999999999</v>
      </c>
      <c r="I127" s="742">
        <v>44280.782581018517</v>
      </c>
      <c r="J127" s="734">
        <v>128.46799999999999</v>
      </c>
      <c r="K127" s="733">
        <v>0</v>
      </c>
      <c r="L127" s="733">
        <v>0</v>
      </c>
      <c r="M127" s="733">
        <v>-0.12</v>
      </c>
      <c r="N127" s="733">
        <v>-1.38</v>
      </c>
      <c r="O127" s="577"/>
      <c r="P127" s="577"/>
      <c r="Q127" s="577">
        <v>46</v>
      </c>
      <c r="R127" s="577" t="s">
        <v>97</v>
      </c>
    </row>
    <row r="128" spans="1:18">
      <c r="A128" s="735">
        <v>116634191</v>
      </c>
      <c r="B128" s="740">
        <v>44280.083668981482</v>
      </c>
      <c r="C128" s="735" t="s">
        <v>97</v>
      </c>
      <c r="D128" s="736">
        <v>0.02</v>
      </c>
      <c r="E128" s="735" t="s">
        <v>66</v>
      </c>
      <c r="F128" s="737">
        <v>128.52500000000001</v>
      </c>
      <c r="G128" s="737">
        <v>0</v>
      </c>
      <c r="H128" s="737">
        <v>128.46799999999999</v>
      </c>
      <c r="I128" s="743">
        <v>44280.782581018517</v>
      </c>
      <c r="J128" s="737">
        <v>128.46799999999999</v>
      </c>
      <c r="K128" s="736">
        <v>0</v>
      </c>
      <c r="L128" s="736">
        <v>0</v>
      </c>
      <c r="M128" s="736">
        <v>0</v>
      </c>
      <c r="N128" s="736">
        <v>1.04</v>
      </c>
      <c r="O128" s="577"/>
      <c r="P128" s="577"/>
      <c r="Q128" s="577">
        <v>46</v>
      </c>
      <c r="R128" s="577" t="s">
        <v>97</v>
      </c>
    </row>
    <row r="129" spans="1:18">
      <c r="A129" s="732">
        <v>116635747</v>
      </c>
      <c r="B129" s="739">
        <v>44280.12972222222</v>
      </c>
      <c r="C129" s="732" t="s">
        <v>97</v>
      </c>
      <c r="D129" s="733">
        <v>0.02</v>
      </c>
      <c r="E129" s="732" t="s">
        <v>66</v>
      </c>
      <c r="F129" s="734">
        <v>128.666</v>
      </c>
      <c r="G129" s="734">
        <v>0</v>
      </c>
      <c r="H129" s="734">
        <v>128.46799999999999</v>
      </c>
      <c r="I129" s="742">
        <v>44280.782581018517</v>
      </c>
      <c r="J129" s="734">
        <v>128.46799999999999</v>
      </c>
      <c r="K129" s="733">
        <v>0</v>
      </c>
      <c r="L129" s="733">
        <v>0</v>
      </c>
      <c r="M129" s="733">
        <v>0</v>
      </c>
      <c r="N129" s="733">
        <v>3.63</v>
      </c>
      <c r="O129" s="577"/>
      <c r="P129" s="577"/>
      <c r="Q129" s="577">
        <v>46</v>
      </c>
      <c r="R129" s="577" t="s">
        <v>97</v>
      </c>
    </row>
    <row r="130" spans="1:18">
      <c r="A130" s="735">
        <v>116642817</v>
      </c>
      <c r="B130" s="740">
        <v>44280.260972222219</v>
      </c>
      <c r="C130" s="735" t="s">
        <v>97</v>
      </c>
      <c r="D130" s="736">
        <v>0.03</v>
      </c>
      <c r="E130" s="735" t="s">
        <v>66</v>
      </c>
      <c r="F130" s="737">
        <v>128.827</v>
      </c>
      <c r="G130" s="737">
        <v>0</v>
      </c>
      <c r="H130" s="737">
        <v>128.46799999999999</v>
      </c>
      <c r="I130" s="743">
        <v>44280.782581018517</v>
      </c>
      <c r="J130" s="737">
        <v>128.46799999999999</v>
      </c>
      <c r="K130" s="736">
        <v>0</v>
      </c>
      <c r="L130" s="736">
        <v>0</v>
      </c>
      <c r="M130" s="736">
        <v>0</v>
      </c>
      <c r="N130" s="736">
        <v>9.8699999999999992</v>
      </c>
      <c r="O130" s="577"/>
      <c r="P130" s="577"/>
      <c r="Q130" s="577">
        <v>46</v>
      </c>
      <c r="R130" s="577" t="s">
        <v>97</v>
      </c>
    </row>
    <row r="131" spans="1:18">
      <c r="A131" s="732">
        <v>116689810</v>
      </c>
      <c r="B131" s="739">
        <v>44280.788888888892</v>
      </c>
      <c r="C131" s="732" t="s">
        <v>97</v>
      </c>
      <c r="D131" s="733">
        <v>0.02</v>
      </c>
      <c r="E131" s="732" t="s">
        <v>66</v>
      </c>
      <c r="F131" s="734">
        <v>128.44300000000001</v>
      </c>
      <c r="G131" s="734">
        <v>0</v>
      </c>
      <c r="H131" s="734">
        <v>129.69300000000001</v>
      </c>
      <c r="I131" s="742">
        <v>44294.631064814814</v>
      </c>
      <c r="J131" s="734">
        <v>129.69300000000001</v>
      </c>
      <c r="K131" s="733">
        <v>0</v>
      </c>
      <c r="L131" s="733">
        <v>0</v>
      </c>
      <c r="M131" s="733">
        <v>-0.56000000000000005</v>
      </c>
      <c r="N131" s="733">
        <v>-23.459999999999997</v>
      </c>
      <c r="O131" s="577"/>
      <c r="P131" s="577"/>
      <c r="Q131" s="577">
        <v>47</v>
      </c>
      <c r="R131" s="577" t="s">
        <v>97</v>
      </c>
    </row>
    <row r="132" spans="1:18">
      <c r="A132" s="735">
        <v>116691571</v>
      </c>
      <c r="B132" s="740">
        <v>44280.805659722224</v>
      </c>
      <c r="C132" s="735" t="s">
        <v>97</v>
      </c>
      <c r="D132" s="736">
        <v>0.02</v>
      </c>
      <c r="E132" s="735" t="s">
        <v>66</v>
      </c>
      <c r="F132" s="737">
        <v>128.565</v>
      </c>
      <c r="G132" s="737">
        <v>0</v>
      </c>
      <c r="H132" s="737">
        <v>129.69300000000001</v>
      </c>
      <c r="I132" s="743">
        <v>44294.631064814814</v>
      </c>
      <c r="J132" s="737">
        <v>129.69300000000001</v>
      </c>
      <c r="K132" s="736">
        <v>0</v>
      </c>
      <c r="L132" s="736">
        <v>0</v>
      </c>
      <c r="M132" s="736">
        <v>-0.56000000000000005</v>
      </c>
      <c r="N132" s="736">
        <v>-21.23</v>
      </c>
      <c r="O132" s="577"/>
      <c r="P132" s="577"/>
      <c r="Q132" s="577">
        <v>47</v>
      </c>
      <c r="R132" s="577" t="s">
        <v>97</v>
      </c>
    </row>
    <row r="133" spans="1:18">
      <c r="A133" s="732">
        <v>116700257</v>
      </c>
      <c r="B133" s="739">
        <v>44281.119571759256</v>
      </c>
      <c r="C133" s="732" t="s">
        <v>97</v>
      </c>
      <c r="D133" s="733">
        <v>0.02</v>
      </c>
      <c r="E133" s="732" t="s">
        <v>66</v>
      </c>
      <c r="F133" s="734">
        <v>128.70500000000001</v>
      </c>
      <c r="G133" s="734">
        <v>0</v>
      </c>
      <c r="H133" s="734">
        <v>129.69300000000001</v>
      </c>
      <c r="I133" s="742">
        <v>44294.631064814814</v>
      </c>
      <c r="J133" s="734">
        <v>129.69300000000001</v>
      </c>
      <c r="K133" s="733">
        <v>0</v>
      </c>
      <c r="L133" s="733">
        <v>0</v>
      </c>
      <c r="M133" s="733">
        <v>-0.52</v>
      </c>
      <c r="N133" s="733">
        <v>-18.62</v>
      </c>
      <c r="O133" s="577"/>
      <c r="P133" s="577"/>
      <c r="Q133" s="577">
        <v>47</v>
      </c>
      <c r="R133" s="577" t="s">
        <v>97</v>
      </c>
    </row>
    <row r="134" spans="1:18">
      <c r="A134" s="735">
        <v>116712952</v>
      </c>
      <c r="B134" s="740">
        <v>44281.410543981481</v>
      </c>
      <c r="C134" s="735" t="s">
        <v>97</v>
      </c>
      <c r="D134" s="736">
        <v>0.03</v>
      </c>
      <c r="E134" s="735" t="s">
        <v>66</v>
      </c>
      <c r="F134" s="737">
        <v>128.86699999999999</v>
      </c>
      <c r="G134" s="737">
        <v>0</v>
      </c>
      <c r="H134" s="737">
        <v>129.69300000000001</v>
      </c>
      <c r="I134" s="743">
        <v>44294.631064814814</v>
      </c>
      <c r="J134" s="737">
        <v>129.69300000000001</v>
      </c>
      <c r="K134" s="736">
        <v>0</v>
      </c>
      <c r="L134" s="736">
        <v>0</v>
      </c>
      <c r="M134" s="736">
        <v>-0.78</v>
      </c>
      <c r="N134" s="736">
        <v>-23.48</v>
      </c>
      <c r="O134" s="577"/>
      <c r="P134" s="577"/>
      <c r="Q134" s="577">
        <v>47</v>
      </c>
      <c r="R134" s="577" t="s">
        <v>97</v>
      </c>
    </row>
    <row r="135" spans="1:18">
      <c r="A135" s="732">
        <v>116717167</v>
      </c>
      <c r="B135" s="739">
        <v>44281.458645833336</v>
      </c>
      <c r="C135" s="732" t="s">
        <v>97</v>
      </c>
      <c r="D135" s="733">
        <v>0.05</v>
      </c>
      <c r="E135" s="732" t="s">
        <v>66</v>
      </c>
      <c r="F135" s="734">
        <v>129.05099999999999</v>
      </c>
      <c r="G135" s="734">
        <v>0</v>
      </c>
      <c r="H135" s="734">
        <v>129.69300000000001</v>
      </c>
      <c r="I135" s="742">
        <v>44294.631064814814</v>
      </c>
      <c r="J135" s="734">
        <v>129.69300000000001</v>
      </c>
      <c r="K135" s="733">
        <v>0</v>
      </c>
      <c r="L135" s="733">
        <v>0</v>
      </c>
      <c r="M135" s="733">
        <v>-1.3</v>
      </c>
      <c r="N135" s="733">
        <v>-30.7</v>
      </c>
      <c r="O135" s="577"/>
      <c r="P135" s="577"/>
      <c r="Q135" s="577">
        <v>47</v>
      </c>
      <c r="R135" s="577" t="s">
        <v>97</v>
      </c>
    </row>
    <row r="136" spans="1:18">
      <c r="A136" s="735">
        <v>116726543</v>
      </c>
      <c r="B136" s="740">
        <v>44281.584062499998</v>
      </c>
      <c r="C136" s="735" t="s">
        <v>97</v>
      </c>
      <c r="D136" s="736">
        <v>7.0000000000000007E-2</v>
      </c>
      <c r="E136" s="735" t="s">
        <v>66</v>
      </c>
      <c r="F136" s="737">
        <v>129.255</v>
      </c>
      <c r="G136" s="737">
        <v>0</v>
      </c>
      <c r="H136" s="737">
        <v>129.69300000000001</v>
      </c>
      <c r="I136" s="743">
        <v>44294.631064814814</v>
      </c>
      <c r="J136" s="737">
        <v>129.69300000000001</v>
      </c>
      <c r="K136" s="736">
        <v>0</v>
      </c>
      <c r="L136" s="736">
        <v>0</v>
      </c>
      <c r="M136" s="736">
        <v>-1.82</v>
      </c>
      <c r="N136" s="736">
        <v>-29.9</v>
      </c>
      <c r="O136" s="577"/>
      <c r="P136" s="577"/>
      <c r="Q136" s="577">
        <v>47</v>
      </c>
      <c r="R136" s="577" t="s">
        <v>97</v>
      </c>
    </row>
    <row r="137" spans="1:18">
      <c r="A137" s="732">
        <v>116832278</v>
      </c>
      <c r="B137" s="739">
        <v>44285.490648148145</v>
      </c>
      <c r="C137" s="732" t="s">
        <v>97</v>
      </c>
      <c r="D137" s="733">
        <v>0.11</v>
      </c>
      <c r="E137" s="732" t="s">
        <v>66</v>
      </c>
      <c r="F137" s="734">
        <v>129.495</v>
      </c>
      <c r="G137" s="734">
        <v>0</v>
      </c>
      <c r="H137" s="734">
        <v>129.69300000000001</v>
      </c>
      <c r="I137" s="742">
        <v>44294.631064814814</v>
      </c>
      <c r="J137" s="734">
        <v>129.69300000000001</v>
      </c>
      <c r="K137" s="733">
        <v>0</v>
      </c>
      <c r="L137" s="733">
        <v>0</v>
      </c>
      <c r="M137" s="733">
        <v>-2.42</v>
      </c>
      <c r="N137" s="733">
        <v>-22.369999999999997</v>
      </c>
      <c r="O137" s="577"/>
      <c r="P137" s="577"/>
      <c r="Q137" s="577">
        <v>47</v>
      </c>
      <c r="R137" s="577" t="s">
        <v>97</v>
      </c>
    </row>
    <row r="138" spans="1:18">
      <c r="A138" s="735">
        <v>116872733</v>
      </c>
      <c r="B138" s="740">
        <v>44286.249236111114</v>
      </c>
      <c r="C138" s="735" t="s">
        <v>97</v>
      </c>
      <c r="D138" s="736">
        <v>0.17</v>
      </c>
      <c r="E138" s="735" t="s">
        <v>66</v>
      </c>
      <c r="F138" s="737">
        <v>129.773</v>
      </c>
      <c r="G138" s="737">
        <v>0</v>
      </c>
      <c r="H138" s="737">
        <v>129.69300000000001</v>
      </c>
      <c r="I138" s="743">
        <v>44294.631064814814</v>
      </c>
      <c r="J138" s="737">
        <v>129.69300000000001</v>
      </c>
      <c r="K138" s="736">
        <v>0</v>
      </c>
      <c r="L138" s="736">
        <v>0</v>
      </c>
      <c r="M138" s="736">
        <v>-3.39</v>
      </c>
      <c r="N138" s="736">
        <v>9.07</v>
      </c>
      <c r="O138" s="577"/>
      <c r="P138" s="577"/>
      <c r="Q138" s="577">
        <v>47</v>
      </c>
      <c r="R138" s="577" t="s">
        <v>97</v>
      </c>
    </row>
    <row r="139" spans="1:18">
      <c r="A139" s="732">
        <v>116957019</v>
      </c>
      <c r="B139" s="739">
        <v>44287.539224537039</v>
      </c>
      <c r="C139" s="732" t="s">
        <v>97</v>
      </c>
      <c r="D139" s="733">
        <v>0.26</v>
      </c>
      <c r="E139" s="732" t="s">
        <v>66</v>
      </c>
      <c r="F139" s="734">
        <v>130.1</v>
      </c>
      <c r="G139" s="734">
        <v>0</v>
      </c>
      <c r="H139" s="734">
        <v>129.69300000000001</v>
      </c>
      <c r="I139" s="742">
        <v>44294.631064814814</v>
      </c>
      <c r="J139" s="734">
        <v>129.69300000000001</v>
      </c>
      <c r="K139" s="733">
        <v>0</v>
      </c>
      <c r="L139" s="733">
        <v>0</v>
      </c>
      <c r="M139" s="733">
        <v>-3.64</v>
      </c>
      <c r="N139" s="733">
        <v>93.3</v>
      </c>
      <c r="O139" s="577"/>
      <c r="P139" s="577"/>
      <c r="Q139" s="577">
        <v>47</v>
      </c>
      <c r="R139" s="577" t="s">
        <v>97</v>
      </c>
    </row>
    <row r="140" spans="1:18">
      <c r="A140" s="735">
        <v>117096975</v>
      </c>
      <c r="B140" s="740">
        <v>44292.508275462962</v>
      </c>
      <c r="C140" s="735" t="s">
        <v>97</v>
      </c>
      <c r="D140" s="736">
        <v>0.42</v>
      </c>
      <c r="E140" s="735" t="s">
        <v>66</v>
      </c>
      <c r="F140" s="737">
        <v>130.49100000000001</v>
      </c>
      <c r="G140" s="737">
        <v>0</v>
      </c>
      <c r="H140" s="737">
        <v>129.69300000000001</v>
      </c>
      <c r="I140" s="743">
        <v>44294.631064814814</v>
      </c>
      <c r="J140" s="737">
        <v>129.69300000000001</v>
      </c>
      <c r="K140" s="736">
        <v>0</v>
      </c>
      <c r="L140" s="736">
        <v>0</v>
      </c>
      <c r="M140" s="736">
        <v>-3.36</v>
      </c>
      <c r="N140" s="736">
        <v>303.65999999999997</v>
      </c>
      <c r="O140" s="577"/>
      <c r="P140" s="577"/>
      <c r="Q140" s="577">
        <v>47</v>
      </c>
      <c r="R140" s="577" t="s">
        <v>97</v>
      </c>
    </row>
    <row r="141" spans="1:18">
      <c r="A141" s="732">
        <v>116721431</v>
      </c>
      <c r="B141" s="739">
        <v>44281.51667824074</v>
      </c>
      <c r="C141" s="732" t="s">
        <v>96</v>
      </c>
      <c r="D141" s="733">
        <v>0.02</v>
      </c>
      <c r="E141" s="732" t="s">
        <v>66</v>
      </c>
      <c r="F141" s="734">
        <v>129.08600000000001</v>
      </c>
      <c r="G141" s="734">
        <v>0</v>
      </c>
      <c r="H141" s="734">
        <v>129.226</v>
      </c>
      <c r="I141" s="742">
        <v>44281.583449074074</v>
      </c>
      <c r="J141" s="734">
        <v>129.226</v>
      </c>
      <c r="K141" s="733">
        <v>0</v>
      </c>
      <c r="L141" s="733">
        <v>0</v>
      </c>
      <c r="M141" s="733">
        <v>0</v>
      </c>
      <c r="N141" s="733">
        <v>2.5499999999999998</v>
      </c>
      <c r="O141" s="577"/>
      <c r="P141" s="577"/>
      <c r="Q141" s="577">
        <v>48</v>
      </c>
      <c r="R141" s="577" t="s">
        <v>96</v>
      </c>
    </row>
    <row r="142" spans="1:18">
      <c r="A142" s="735">
        <v>116726823</v>
      </c>
      <c r="B142" s="740">
        <v>44281.586805555555</v>
      </c>
      <c r="C142" s="735" t="s">
        <v>96</v>
      </c>
      <c r="D142" s="736">
        <v>0.02</v>
      </c>
      <c r="E142" s="735" t="s">
        <v>66</v>
      </c>
      <c r="F142" s="737">
        <v>129.26900000000001</v>
      </c>
      <c r="G142" s="737">
        <v>0</v>
      </c>
      <c r="H142" s="737">
        <v>129.40899999999999</v>
      </c>
      <c r="I142" s="743">
        <v>44281.661840277775</v>
      </c>
      <c r="J142" s="737">
        <v>129.40899999999999</v>
      </c>
      <c r="K142" s="736">
        <v>0</v>
      </c>
      <c r="L142" s="736">
        <v>0</v>
      </c>
      <c r="M142" s="736">
        <v>0</v>
      </c>
      <c r="N142" s="736">
        <v>2.5499999999999998</v>
      </c>
      <c r="O142" s="577"/>
      <c r="P142" s="577"/>
      <c r="Q142" s="577">
        <v>49</v>
      </c>
      <c r="R142" s="577" t="s">
        <v>96</v>
      </c>
    </row>
    <row r="143" spans="1:18">
      <c r="A143" s="732">
        <v>116732723</v>
      </c>
      <c r="B143" s="739">
        <v>44281.665277777778</v>
      </c>
      <c r="C143" s="732" t="s">
        <v>96</v>
      </c>
      <c r="D143" s="733">
        <v>0.02</v>
      </c>
      <c r="E143" s="732" t="s">
        <v>66</v>
      </c>
      <c r="F143" s="734">
        <v>129.41300000000001</v>
      </c>
      <c r="G143" s="734">
        <v>0</v>
      </c>
      <c r="H143" s="734">
        <v>129.34800000000001</v>
      </c>
      <c r="I143" s="742">
        <v>44285.186840277776</v>
      </c>
      <c r="J143" s="734">
        <v>129.34800000000001</v>
      </c>
      <c r="K143" s="733">
        <v>0</v>
      </c>
      <c r="L143" s="733">
        <v>0</v>
      </c>
      <c r="M143" s="733">
        <v>-0.16</v>
      </c>
      <c r="N143" s="733">
        <v>-1.3399999999999999</v>
      </c>
      <c r="O143" s="577"/>
      <c r="P143" s="577"/>
      <c r="Q143" s="577">
        <v>50</v>
      </c>
      <c r="R143" s="577" t="s">
        <v>96</v>
      </c>
    </row>
    <row r="144" spans="1:18">
      <c r="A144" s="735">
        <v>116735519</v>
      </c>
      <c r="B144" s="740">
        <v>44281.700706018521</v>
      </c>
      <c r="C144" s="735" t="s">
        <v>96</v>
      </c>
      <c r="D144" s="736">
        <v>0.02</v>
      </c>
      <c r="E144" s="735" t="s">
        <v>66</v>
      </c>
      <c r="F144" s="737">
        <v>129.292</v>
      </c>
      <c r="G144" s="737">
        <v>0</v>
      </c>
      <c r="H144" s="737">
        <v>129.34800000000001</v>
      </c>
      <c r="I144" s="743">
        <v>44285.186840277776</v>
      </c>
      <c r="J144" s="737">
        <v>129.34800000000001</v>
      </c>
      <c r="K144" s="736">
        <v>0</v>
      </c>
      <c r="L144" s="736">
        <v>0</v>
      </c>
      <c r="M144" s="736">
        <v>-0.16</v>
      </c>
      <c r="N144" s="736">
        <v>0.86</v>
      </c>
      <c r="O144" s="577"/>
      <c r="P144" s="577"/>
      <c r="Q144" s="577">
        <v>50</v>
      </c>
      <c r="R144" s="577" t="s">
        <v>96</v>
      </c>
    </row>
    <row r="145" spans="1:18">
      <c r="A145" s="732">
        <v>116756407</v>
      </c>
      <c r="B145" s="739">
        <v>44284.218923611108</v>
      </c>
      <c r="C145" s="732" t="s">
        <v>96</v>
      </c>
      <c r="D145" s="733">
        <v>0.02</v>
      </c>
      <c r="E145" s="732" t="s">
        <v>66</v>
      </c>
      <c r="F145" s="734">
        <v>129.14400000000001</v>
      </c>
      <c r="G145" s="734">
        <v>0</v>
      </c>
      <c r="H145" s="734">
        <v>129.34800000000001</v>
      </c>
      <c r="I145" s="742">
        <v>44285.186840277776</v>
      </c>
      <c r="J145" s="734">
        <v>129.34800000000001</v>
      </c>
      <c r="K145" s="733">
        <v>0</v>
      </c>
      <c r="L145" s="733">
        <v>0</v>
      </c>
      <c r="M145" s="733">
        <v>-0.08</v>
      </c>
      <c r="N145" s="733">
        <v>3.63</v>
      </c>
      <c r="O145" s="577"/>
      <c r="P145" s="577"/>
      <c r="Q145" s="577">
        <v>50</v>
      </c>
      <c r="R145" s="577" t="s">
        <v>96</v>
      </c>
    </row>
    <row r="146" spans="1:18">
      <c r="A146" s="735">
        <v>116761076</v>
      </c>
      <c r="B146" s="740">
        <v>44284.341932870368</v>
      </c>
      <c r="C146" s="735" t="s">
        <v>96</v>
      </c>
      <c r="D146" s="736">
        <v>0.03</v>
      </c>
      <c r="E146" s="735" t="s">
        <v>66</v>
      </c>
      <c r="F146" s="737">
        <v>128.97999999999999</v>
      </c>
      <c r="G146" s="737">
        <v>0</v>
      </c>
      <c r="H146" s="737">
        <v>129.34800000000001</v>
      </c>
      <c r="I146" s="743">
        <v>44285.186840277776</v>
      </c>
      <c r="J146" s="737">
        <v>129.34800000000001</v>
      </c>
      <c r="K146" s="736">
        <v>0</v>
      </c>
      <c r="L146" s="736">
        <v>0</v>
      </c>
      <c r="M146" s="736">
        <v>-0.11</v>
      </c>
      <c r="N146" s="736">
        <v>9.93</v>
      </c>
      <c r="O146" s="577"/>
      <c r="P146" s="577"/>
      <c r="Q146" s="577">
        <v>50</v>
      </c>
      <c r="R146" s="577" t="s">
        <v>96</v>
      </c>
    </row>
    <row r="147" spans="1:18">
      <c r="A147" s="732">
        <v>116810678</v>
      </c>
      <c r="B147" s="739">
        <v>44285.193749999999</v>
      </c>
      <c r="C147" s="732" t="s">
        <v>96</v>
      </c>
      <c r="D147" s="733">
        <v>0.02</v>
      </c>
      <c r="E147" s="732" t="s">
        <v>66</v>
      </c>
      <c r="F147" s="734">
        <v>129.35900000000001</v>
      </c>
      <c r="G147" s="734">
        <v>0</v>
      </c>
      <c r="H147" s="734">
        <v>129.499</v>
      </c>
      <c r="I147" s="742">
        <v>44285.490925925929</v>
      </c>
      <c r="J147" s="734">
        <v>129.499</v>
      </c>
      <c r="K147" s="733">
        <v>0</v>
      </c>
      <c r="L147" s="733">
        <v>0</v>
      </c>
      <c r="M147" s="733">
        <v>0</v>
      </c>
      <c r="N147" s="733">
        <v>2.54</v>
      </c>
      <c r="O147" s="577"/>
      <c r="P147" s="577"/>
      <c r="Q147" s="577">
        <v>51</v>
      </c>
      <c r="R147" s="577" t="s">
        <v>96</v>
      </c>
    </row>
    <row r="148" spans="1:18">
      <c r="A148" s="735">
        <v>116832408</v>
      </c>
      <c r="B148" s="740">
        <v>44285.493055555555</v>
      </c>
      <c r="C148" s="735" t="s">
        <v>96</v>
      </c>
      <c r="D148" s="736">
        <v>0.02</v>
      </c>
      <c r="E148" s="735" t="s">
        <v>66</v>
      </c>
      <c r="F148" s="737">
        <v>129.50200000000001</v>
      </c>
      <c r="G148" s="737">
        <v>0</v>
      </c>
      <c r="H148" s="737">
        <v>129.523</v>
      </c>
      <c r="I148" s="743">
        <v>44286.146145833336</v>
      </c>
      <c r="J148" s="737">
        <v>129.523</v>
      </c>
      <c r="K148" s="736">
        <v>0</v>
      </c>
      <c r="L148" s="736">
        <v>0</v>
      </c>
      <c r="M148" s="736">
        <v>-0.08</v>
      </c>
      <c r="N148" s="736">
        <v>0.3</v>
      </c>
      <c r="O148" s="577"/>
      <c r="P148" s="577"/>
      <c r="Q148" s="577">
        <v>52</v>
      </c>
      <c r="R148" s="577" t="s">
        <v>96</v>
      </c>
    </row>
    <row r="149" spans="1:18">
      <c r="A149" s="732">
        <v>116849582</v>
      </c>
      <c r="B149" s="739">
        <v>44285.685439814813</v>
      </c>
      <c r="C149" s="732" t="s">
        <v>96</v>
      </c>
      <c r="D149" s="733">
        <v>0.02</v>
      </c>
      <c r="E149" s="732" t="s">
        <v>66</v>
      </c>
      <c r="F149" s="734">
        <v>129.37100000000001</v>
      </c>
      <c r="G149" s="734">
        <v>0</v>
      </c>
      <c r="H149" s="734">
        <v>129.523</v>
      </c>
      <c r="I149" s="742">
        <v>44286.146145833336</v>
      </c>
      <c r="J149" s="734">
        <v>129.523</v>
      </c>
      <c r="K149" s="733">
        <v>0</v>
      </c>
      <c r="L149" s="733">
        <v>0</v>
      </c>
      <c r="M149" s="733">
        <v>-0.08</v>
      </c>
      <c r="N149" s="733">
        <v>2.67</v>
      </c>
      <c r="O149" s="577"/>
      <c r="P149" s="577"/>
      <c r="Q149" s="577">
        <v>52</v>
      </c>
      <c r="R149" s="577" t="s">
        <v>96</v>
      </c>
    </row>
    <row r="150" spans="1:18">
      <c r="A150" s="735">
        <v>116859356</v>
      </c>
      <c r="B150" s="740">
        <v>44285.784004629626</v>
      </c>
      <c r="C150" s="735" t="s">
        <v>96</v>
      </c>
      <c r="D150" s="736">
        <v>0.02</v>
      </c>
      <c r="E150" s="735" t="s">
        <v>66</v>
      </c>
      <c r="F150" s="737">
        <v>129.23400000000001</v>
      </c>
      <c r="G150" s="737">
        <v>0</v>
      </c>
      <c r="H150" s="737">
        <v>129.523</v>
      </c>
      <c r="I150" s="743">
        <v>44286.146145833336</v>
      </c>
      <c r="J150" s="737">
        <v>129.523</v>
      </c>
      <c r="K150" s="736">
        <v>0</v>
      </c>
      <c r="L150" s="736">
        <v>0</v>
      </c>
      <c r="M150" s="736">
        <v>-0.08</v>
      </c>
      <c r="N150" s="736">
        <v>5.15</v>
      </c>
      <c r="O150" s="577"/>
      <c r="P150" s="577"/>
      <c r="Q150" s="577">
        <v>52</v>
      </c>
      <c r="R150" s="577" t="s">
        <v>96</v>
      </c>
    </row>
    <row r="151" spans="1:18">
      <c r="A151" s="735">
        <v>116868683</v>
      </c>
      <c r="B151" s="740">
        <v>44286.164583333331</v>
      </c>
      <c r="C151" s="735" t="s">
        <v>96</v>
      </c>
      <c r="D151" s="736">
        <v>0.02</v>
      </c>
      <c r="E151" s="735" t="s">
        <v>66</v>
      </c>
      <c r="F151" s="737">
        <v>129.726</v>
      </c>
      <c r="G151" s="737">
        <v>0</v>
      </c>
      <c r="H151" s="737">
        <v>129.80600000000001</v>
      </c>
      <c r="I151" s="743">
        <v>44286.254120370373</v>
      </c>
      <c r="J151" s="737">
        <v>129.80600000000001</v>
      </c>
      <c r="K151" s="736">
        <v>0</v>
      </c>
      <c r="L151" s="736">
        <v>0</v>
      </c>
      <c r="M151" s="736">
        <v>0</v>
      </c>
      <c r="N151" s="736">
        <v>1.44</v>
      </c>
      <c r="O151" s="577"/>
      <c r="P151" s="577"/>
      <c r="Q151" s="577">
        <v>53</v>
      </c>
      <c r="R151" s="577" t="s">
        <v>96</v>
      </c>
    </row>
    <row r="152" spans="1:18">
      <c r="A152" s="732">
        <v>116869404</v>
      </c>
      <c r="B152" s="739">
        <v>44286.178460648145</v>
      </c>
      <c r="C152" s="732" t="s">
        <v>96</v>
      </c>
      <c r="D152" s="733">
        <v>0.02</v>
      </c>
      <c r="E152" s="732" t="s">
        <v>66</v>
      </c>
      <c r="F152" s="734">
        <v>129.60599999999999</v>
      </c>
      <c r="G152" s="734">
        <v>0</v>
      </c>
      <c r="H152" s="734">
        <v>129.80600000000001</v>
      </c>
      <c r="I152" s="742">
        <v>44286.254120370373</v>
      </c>
      <c r="J152" s="734">
        <v>129.80600000000001</v>
      </c>
      <c r="K152" s="733">
        <v>0</v>
      </c>
      <c r="L152" s="733">
        <v>0</v>
      </c>
      <c r="M152" s="733">
        <v>0</v>
      </c>
      <c r="N152" s="733">
        <v>3.61</v>
      </c>
      <c r="O152" s="577"/>
      <c r="P152" s="577"/>
      <c r="Q152" s="577">
        <v>53</v>
      </c>
      <c r="R152" s="577" t="s">
        <v>96</v>
      </c>
    </row>
    <row r="153" spans="1:18">
      <c r="A153" s="735">
        <v>116874052</v>
      </c>
      <c r="B153" s="740">
        <v>44286.262523148151</v>
      </c>
      <c r="C153" s="735" t="s">
        <v>96</v>
      </c>
      <c r="D153" s="736">
        <v>0.02</v>
      </c>
      <c r="E153" s="735" t="s">
        <v>66</v>
      </c>
      <c r="F153" s="737">
        <v>129.79900000000001</v>
      </c>
      <c r="G153" s="737">
        <v>0</v>
      </c>
      <c r="H153" s="737">
        <v>129.93899999999999</v>
      </c>
      <c r="I153" s="743">
        <v>44286.485983796294</v>
      </c>
      <c r="J153" s="737">
        <v>129.93899999999999</v>
      </c>
      <c r="K153" s="736">
        <v>0</v>
      </c>
      <c r="L153" s="736">
        <v>0</v>
      </c>
      <c r="M153" s="736">
        <v>0</v>
      </c>
      <c r="N153" s="736">
        <v>2.5299999999999998</v>
      </c>
      <c r="O153" s="577"/>
      <c r="P153" s="577"/>
      <c r="Q153" s="577">
        <v>54</v>
      </c>
      <c r="R153" s="577" t="s">
        <v>96</v>
      </c>
    </row>
    <row r="154" spans="1:18">
      <c r="A154" s="732">
        <v>116887864</v>
      </c>
      <c r="B154" s="739">
        <v>44286.488206018519</v>
      </c>
      <c r="C154" s="732" t="s">
        <v>96</v>
      </c>
      <c r="D154" s="733">
        <v>0.02</v>
      </c>
      <c r="E154" s="732" t="s">
        <v>66</v>
      </c>
      <c r="F154" s="734">
        <v>129.90799999999999</v>
      </c>
      <c r="G154" s="734">
        <v>0</v>
      </c>
      <c r="H154" s="734">
        <v>129.98699999999999</v>
      </c>
      <c r="I154" s="742">
        <v>44286.710474537038</v>
      </c>
      <c r="J154" s="734">
        <v>129.98699999999999</v>
      </c>
      <c r="K154" s="733">
        <v>0</v>
      </c>
      <c r="L154" s="733">
        <v>0</v>
      </c>
      <c r="M154" s="733">
        <v>0</v>
      </c>
      <c r="N154" s="733">
        <v>1.43</v>
      </c>
      <c r="O154" s="577"/>
      <c r="P154" s="577"/>
      <c r="Q154" s="577">
        <v>55</v>
      </c>
      <c r="R154" s="577" t="s">
        <v>96</v>
      </c>
    </row>
    <row r="155" spans="1:18">
      <c r="A155" s="735">
        <v>116889054</v>
      </c>
      <c r="B155" s="740">
        <v>44286.500740740739</v>
      </c>
      <c r="C155" s="735" t="s">
        <v>96</v>
      </c>
      <c r="D155" s="736">
        <v>0.02</v>
      </c>
      <c r="E155" s="735" t="s">
        <v>66</v>
      </c>
      <c r="F155" s="737">
        <v>129.786</v>
      </c>
      <c r="G155" s="737">
        <v>0</v>
      </c>
      <c r="H155" s="737">
        <v>129.98699999999999</v>
      </c>
      <c r="I155" s="743">
        <v>44286.710474537038</v>
      </c>
      <c r="J155" s="737">
        <v>129.98699999999999</v>
      </c>
      <c r="K155" s="736">
        <v>0</v>
      </c>
      <c r="L155" s="736">
        <v>0</v>
      </c>
      <c r="M155" s="736">
        <v>0</v>
      </c>
      <c r="N155" s="736">
        <v>3.63</v>
      </c>
      <c r="O155" s="577"/>
      <c r="P155" s="577"/>
      <c r="Q155" s="577">
        <v>55</v>
      </c>
      <c r="R155" s="577" t="s">
        <v>96</v>
      </c>
    </row>
    <row r="156" spans="1:18">
      <c r="A156" s="735">
        <v>116906173</v>
      </c>
      <c r="B156" s="740">
        <v>44286.713900462964</v>
      </c>
      <c r="C156" s="735" t="s">
        <v>96</v>
      </c>
      <c r="D156" s="736">
        <v>0.02</v>
      </c>
      <c r="E156" s="735" t="s">
        <v>66</v>
      </c>
      <c r="F156" s="737">
        <v>130.02000000000001</v>
      </c>
      <c r="G156" s="737">
        <v>0</v>
      </c>
      <c r="H156" s="737">
        <v>130.054</v>
      </c>
      <c r="I156" s="743">
        <v>44287.510138888887</v>
      </c>
      <c r="J156" s="737">
        <v>130.054</v>
      </c>
      <c r="K156" s="736">
        <v>0</v>
      </c>
      <c r="L156" s="736">
        <v>0</v>
      </c>
      <c r="M156" s="736">
        <v>-0.23</v>
      </c>
      <c r="N156" s="736">
        <v>0.38</v>
      </c>
      <c r="O156" s="577"/>
      <c r="P156" s="577"/>
      <c r="Q156" s="577">
        <v>56</v>
      </c>
      <c r="R156" s="577" t="s">
        <v>96</v>
      </c>
    </row>
    <row r="157" spans="1:18">
      <c r="A157" s="732">
        <v>116910825</v>
      </c>
      <c r="B157" s="739">
        <v>44286.74622685185</v>
      </c>
      <c r="C157" s="732" t="s">
        <v>96</v>
      </c>
      <c r="D157" s="733">
        <v>0.02</v>
      </c>
      <c r="E157" s="732" t="s">
        <v>66</v>
      </c>
      <c r="F157" s="734">
        <v>129.898</v>
      </c>
      <c r="G157" s="734">
        <v>0</v>
      </c>
      <c r="H157" s="734">
        <v>130.054</v>
      </c>
      <c r="I157" s="742">
        <v>44287.510138888887</v>
      </c>
      <c r="J157" s="734">
        <v>130.054</v>
      </c>
      <c r="K157" s="733">
        <v>0</v>
      </c>
      <c r="L157" s="733">
        <v>0</v>
      </c>
      <c r="M157" s="733">
        <v>-0.23</v>
      </c>
      <c r="N157" s="733">
        <v>2.59</v>
      </c>
      <c r="O157" s="577"/>
      <c r="P157" s="577"/>
      <c r="Q157" s="577">
        <v>56</v>
      </c>
      <c r="R157" s="577" t="s">
        <v>96</v>
      </c>
    </row>
    <row r="158" spans="1:18">
      <c r="A158" s="735">
        <v>116912954</v>
      </c>
      <c r="B158" s="740">
        <v>44286.756331018521</v>
      </c>
      <c r="C158" s="735" t="s">
        <v>96</v>
      </c>
      <c r="D158" s="736">
        <v>0.02</v>
      </c>
      <c r="E158" s="735" t="s">
        <v>66</v>
      </c>
      <c r="F158" s="737">
        <v>129.755</v>
      </c>
      <c r="G158" s="737">
        <v>0</v>
      </c>
      <c r="H158" s="737">
        <v>130.054</v>
      </c>
      <c r="I158" s="743">
        <v>44287.510138888887</v>
      </c>
      <c r="J158" s="737">
        <v>130.054</v>
      </c>
      <c r="K158" s="736">
        <v>0</v>
      </c>
      <c r="L158" s="736">
        <v>0</v>
      </c>
      <c r="M158" s="736">
        <v>-0.23</v>
      </c>
      <c r="N158" s="736">
        <v>5.17</v>
      </c>
      <c r="O158" s="577"/>
      <c r="P158" s="577"/>
      <c r="Q158" s="577">
        <v>56</v>
      </c>
      <c r="R158" s="577" t="s">
        <v>96</v>
      </c>
    </row>
    <row r="159" spans="1:18">
      <c r="A159" s="735">
        <v>116956587</v>
      </c>
      <c r="B159" s="740">
        <v>44287.530578703707</v>
      </c>
      <c r="C159" s="735" t="s">
        <v>96</v>
      </c>
      <c r="D159" s="736">
        <v>0.02</v>
      </c>
      <c r="E159" s="735" t="s">
        <v>66</v>
      </c>
      <c r="F159" s="737">
        <v>130.03700000000001</v>
      </c>
      <c r="G159" s="737">
        <v>0</v>
      </c>
      <c r="H159" s="737">
        <v>130.17699999999999</v>
      </c>
      <c r="I159" s="743">
        <v>44287.779618055552</v>
      </c>
      <c r="J159" s="737">
        <v>130.17699999999999</v>
      </c>
      <c r="K159" s="736">
        <v>0</v>
      </c>
      <c r="L159" s="736">
        <v>0</v>
      </c>
      <c r="M159" s="736">
        <v>0</v>
      </c>
      <c r="N159" s="736">
        <v>2.5299999999999998</v>
      </c>
      <c r="O159" s="577"/>
      <c r="P159" s="577"/>
      <c r="Q159" s="577">
        <v>57</v>
      </c>
      <c r="R159" s="577" t="s">
        <v>96</v>
      </c>
    </row>
    <row r="160" spans="1:18">
      <c r="A160" s="732">
        <v>116980139</v>
      </c>
      <c r="B160" s="739">
        <v>44287.785451388889</v>
      </c>
      <c r="C160" s="732" t="s">
        <v>96</v>
      </c>
      <c r="D160" s="733">
        <v>0.02</v>
      </c>
      <c r="E160" s="732" t="s">
        <v>66</v>
      </c>
      <c r="F160" s="734">
        <v>130.19800000000001</v>
      </c>
      <c r="G160" s="734">
        <v>0</v>
      </c>
      <c r="H160" s="734">
        <v>130.28</v>
      </c>
      <c r="I160" s="742">
        <v>44288.650752314818</v>
      </c>
      <c r="J160" s="734">
        <v>130.28</v>
      </c>
      <c r="K160" s="733">
        <v>0</v>
      </c>
      <c r="L160" s="733">
        <v>0</v>
      </c>
      <c r="M160" s="733">
        <v>-0.08</v>
      </c>
      <c r="N160" s="733">
        <v>1.4</v>
      </c>
      <c r="O160" s="577"/>
      <c r="P160" s="577"/>
      <c r="Q160" s="577">
        <v>58</v>
      </c>
      <c r="R160" s="577" t="s">
        <v>96</v>
      </c>
    </row>
    <row r="161" spans="1:18">
      <c r="A161" s="735">
        <v>116995714</v>
      </c>
      <c r="B161" s="740">
        <v>44288.497731481482</v>
      </c>
      <c r="C161" s="735" t="s">
        <v>96</v>
      </c>
      <c r="D161" s="736">
        <v>0.02</v>
      </c>
      <c r="E161" s="735" t="s">
        <v>66</v>
      </c>
      <c r="F161" s="737">
        <v>130.078</v>
      </c>
      <c r="G161" s="737">
        <v>0</v>
      </c>
      <c r="H161" s="737">
        <v>130.28</v>
      </c>
      <c r="I161" s="743">
        <v>44288.650752314818</v>
      </c>
      <c r="J161" s="737">
        <v>130.28</v>
      </c>
      <c r="K161" s="736">
        <v>0</v>
      </c>
      <c r="L161" s="736">
        <v>0</v>
      </c>
      <c r="M161" s="736">
        <v>0</v>
      </c>
      <c r="N161" s="736">
        <v>3.65</v>
      </c>
      <c r="O161" s="577"/>
      <c r="P161" s="577"/>
      <c r="Q161" s="577">
        <v>58</v>
      </c>
      <c r="R161" s="577" t="s">
        <v>96</v>
      </c>
    </row>
    <row r="162" spans="1:18">
      <c r="A162" s="735">
        <v>117001195</v>
      </c>
      <c r="B162" s="740">
        <v>44288.65625</v>
      </c>
      <c r="C162" s="735" t="s">
        <v>96</v>
      </c>
      <c r="D162" s="736">
        <v>0.02</v>
      </c>
      <c r="E162" s="735" t="s">
        <v>66</v>
      </c>
      <c r="F162" s="737">
        <v>130.19499999999999</v>
      </c>
      <c r="G162" s="737">
        <v>0</v>
      </c>
      <c r="H162" s="737">
        <v>130.22200000000001</v>
      </c>
      <c r="I162" s="743">
        <v>44292.125590277778</v>
      </c>
      <c r="J162" s="737">
        <v>130.22200000000001</v>
      </c>
      <c r="K162" s="736">
        <v>0</v>
      </c>
      <c r="L162" s="736">
        <v>0</v>
      </c>
      <c r="M162" s="736">
        <v>-0.16</v>
      </c>
      <c r="N162" s="736">
        <v>0.32999999999999996</v>
      </c>
      <c r="O162" s="577"/>
      <c r="P162" s="577"/>
      <c r="Q162" s="577">
        <v>59</v>
      </c>
      <c r="R162" s="577" t="s">
        <v>96</v>
      </c>
    </row>
    <row r="163" spans="1:18">
      <c r="A163" s="732">
        <v>117027888</v>
      </c>
      <c r="B163" s="739">
        <v>44291.36582175926</v>
      </c>
      <c r="C163" s="732" t="s">
        <v>96</v>
      </c>
      <c r="D163" s="733">
        <v>0.02</v>
      </c>
      <c r="E163" s="732" t="s">
        <v>66</v>
      </c>
      <c r="F163" s="734">
        <v>130.072</v>
      </c>
      <c r="G163" s="734">
        <v>0</v>
      </c>
      <c r="H163" s="734">
        <v>130.22200000000001</v>
      </c>
      <c r="I163" s="742">
        <v>44292.125590277778</v>
      </c>
      <c r="J163" s="734">
        <v>130.22200000000001</v>
      </c>
      <c r="K163" s="733">
        <v>0</v>
      </c>
      <c r="L163" s="733">
        <v>0</v>
      </c>
      <c r="M163" s="733">
        <v>-0.08</v>
      </c>
      <c r="N163" s="733">
        <v>2.64</v>
      </c>
      <c r="O163" s="577"/>
      <c r="P163" s="577"/>
      <c r="Q163" s="577">
        <v>59</v>
      </c>
      <c r="R163" s="577" t="s">
        <v>96</v>
      </c>
    </row>
    <row r="164" spans="1:18">
      <c r="A164" s="735">
        <v>117034498</v>
      </c>
      <c r="B164" s="740">
        <v>44291.457731481481</v>
      </c>
      <c r="C164" s="735" t="s">
        <v>96</v>
      </c>
      <c r="D164" s="736">
        <v>0.02</v>
      </c>
      <c r="E164" s="735" t="s">
        <v>66</v>
      </c>
      <c r="F164" s="737">
        <v>129.93199999999999</v>
      </c>
      <c r="G164" s="737">
        <v>0</v>
      </c>
      <c r="H164" s="737">
        <v>130.22200000000001</v>
      </c>
      <c r="I164" s="743">
        <v>44292.125590277778</v>
      </c>
      <c r="J164" s="737">
        <v>130.22200000000001</v>
      </c>
      <c r="K164" s="736">
        <v>0</v>
      </c>
      <c r="L164" s="736">
        <v>0</v>
      </c>
      <c r="M164" s="736">
        <v>-0.08</v>
      </c>
      <c r="N164" s="736">
        <v>5.18</v>
      </c>
      <c r="O164" s="577"/>
      <c r="P164" s="577"/>
      <c r="Q164" s="577">
        <v>59</v>
      </c>
      <c r="R164" s="577" t="s">
        <v>96</v>
      </c>
    </row>
    <row r="165" spans="1:18">
      <c r="A165" s="732">
        <v>117071475</v>
      </c>
      <c r="B165" s="739">
        <v>44292.12777777778</v>
      </c>
      <c r="C165" s="732" t="s">
        <v>96</v>
      </c>
      <c r="D165" s="733">
        <v>0.02</v>
      </c>
      <c r="E165" s="732" t="s">
        <v>66</v>
      </c>
      <c r="F165" s="734">
        <v>130.208</v>
      </c>
      <c r="G165" s="734">
        <v>0</v>
      </c>
      <c r="H165" s="734">
        <v>130.28800000000001</v>
      </c>
      <c r="I165" s="742">
        <v>44292.433668981481</v>
      </c>
      <c r="J165" s="734">
        <v>130.28800000000001</v>
      </c>
      <c r="K165" s="733">
        <v>0</v>
      </c>
      <c r="L165" s="733">
        <v>0</v>
      </c>
      <c r="M165" s="733">
        <v>0</v>
      </c>
      <c r="N165" s="733">
        <v>1.45</v>
      </c>
      <c r="O165" s="577"/>
      <c r="P165" s="577"/>
      <c r="Q165" s="577">
        <v>60</v>
      </c>
      <c r="R165" s="577" t="s">
        <v>96</v>
      </c>
    </row>
    <row r="166" spans="1:18">
      <c r="A166" s="735">
        <v>117080851</v>
      </c>
      <c r="B166" s="740">
        <v>44292.346400462964</v>
      </c>
      <c r="C166" s="735" t="s">
        <v>96</v>
      </c>
      <c r="D166" s="736">
        <v>0.02</v>
      </c>
      <c r="E166" s="735" t="s">
        <v>66</v>
      </c>
      <c r="F166" s="737">
        <v>130.08699999999999</v>
      </c>
      <c r="G166" s="737">
        <v>0</v>
      </c>
      <c r="H166" s="737">
        <v>130.28800000000001</v>
      </c>
      <c r="I166" s="743">
        <v>44292.433668981481</v>
      </c>
      <c r="J166" s="737">
        <v>130.28800000000001</v>
      </c>
      <c r="K166" s="736">
        <v>0</v>
      </c>
      <c r="L166" s="736">
        <v>0</v>
      </c>
      <c r="M166" s="736">
        <v>0</v>
      </c>
      <c r="N166" s="736">
        <v>3.65</v>
      </c>
      <c r="O166" s="577"/>
      <c r="P166" s="577"/>
      <c r="Q166" s="577">
        <v>60</v>
      </c>
      <c r="R166" s="577" t="s">
        <v>96</v>
      </c>
    </row>
    <row r="167" spans="1:18">
      <c r="A167" s="732">
        <v>117089064</v>
      </c>
      <c r="B167" s="739">
        <v>44292.438206018516</v>
      </c>
      <c r="C167" s="732" t="s">
        <v>96</v>
      </c>
      <c r="D167" s="733">
        <v>0.02</v>
      </c>
      <c r="E167" s="732" t="s">
        <v>66</v>
      </c>
      <c r="F167" s="734">
        <v>130.34</v>
      </c>
      <c r="G167" s="734">
        <v>0</v>
      </c>
      <c r="H167" s="734">
        <v>130.47999999999999</v>
      </c>
      <c r="I167" s="742">
        <v>44292.501793981479</v>
      </c>
      <c r="J167" s="734">
        <v>130.47999999999999</v>
      </c>
      <c r="K167" s="733">
        <v>0</v>
      </c>
      <c r="L167" s="733">
        <v>0</v>
      </c>
      <c r="M167" s="733">
        <v>0</v>
      </c>
      <c r="N167" s="733">
        <v>2.54</v>
      </c>
      <c r="O167" s="577"/>
      <c r="P167" s="577"/>
      <c r="Q167" s="577">
        <v>61</v>
      </c>
      <c r="R167" s="577" t="s">
        <v>96</v>
      </c>
    </row>
    <row r="168" spans="1:18">
      <c r="A168" s="732">
        <v>117097668</v>
      </c>
      <c r="B168" s="739">
        <v>44292.51666666667</v>
      </c>
      <c r="C168" s="732" t="s">
        <v>96</v>
      </c>
      <c r="D168" s="733">
        <v>0.02</v>
      </c>
      <c r="E168" s="732" t="s">
        <v>66</v>
      </c>
      <c r="F168" s="734">
        <v>130.511</v>
      </c>
      <c r="G168" s="734">
        <v>0</v>
      </c>
      <c r="H168" s="734">
        <v>130.31</v>
      </c>
      <c r="I168" s="742">
        <v>44292.882789351854</v>
      </c>
      <c r="J168" s="734">
        <v>130.31</v>
      </c>
      <c r="K168" s="733">
        <v>0</v>
      </c>
      <c r="L168" s="733">
        <v>0</v>
      </c>
      <c r="M168" s="733">
        <v>0</v>
      </c>
      <c r="N168" s="733">
        <v>-3.66</v>
      </c>
      <c r="O168" s="577"/>
      <c r="P168" s="577"/>
      <c r="Q168" s="577">
        <v>62</v>
      </c>
      <c r="R168" s="577" t="s">
        <v>96</v>
      </c>
    </row>
    <row r="169" spans="1:18">
      <c r="A169" s="735">
        <v>117105544</v>
      </c>
      <c r="B169" s="740">
        <v>44292.611608796295</v>
      </c>
      <c r="C169" s="735" t="s">
        <v>96</v>
      </c>
      <c r="D169" s="736">
        <v>0.02</v>
      </c>
      <c r="E169" s="735" t="s">
        <v>66</v>
      </c>
      <c r="F169" s="737">
        <v>130.39099999999999</v>
      </c>
      <c r="G169" s="737">
        <v>0</v>
      </c>
      <c r="H169" s="737">
        <v>130.31</v>
      </c>
      <c r="I169" s="743">
        <v>44292.882789351854</v>
      </c>
      <c r="J169" s="737">
        <v>130.31</v>
      </c>
      <c r="K169" s="736">
        <v>0</v>
      </c>
      <c r="L169" s="736">
        <v>0</v>
      </c>
      <c r="M169" s="736">
        <v>0</v>
      </c>
      <c r="N169" s="736">
        <v>-1.48</v>
      </c>
      <c r="O169" s="577"/>
      <c r="P169" s="577"/>
      <c r="Q169" s="577">
        <v>62</v>
      </c>
      <c r="R169" s="577" t="s">
        <v>96</v>
      </c>
    </row>
    <row r="170" spans="1:18">
      <c r="A170" s="732">
        <v>117107732</v>
      </c>
      <c r="B170" s="739">
        <v>44292.62605324074</v>
      </c>
      <c r="C170" s="732" t="s">
        <v>96</v>
      </c>
      <c r="D170" s="733">
        <v>0.02</v>
      </c>
      <c r="E170" s="732" t="s">
        <v>66</v>
      </c>
      <c r="F170" s="734">
        <v>130.249</v>
      </c>
      <c r="G170" s="734">
        <v>0</v>
      </c>
      <c r="H170" s="734">
        <v>130.31</v>
      </c>
      <c r="I170" s="742">
        <v>44292.882789351854</v>
      </c>
      <c r="J170" s="734">
        <v>130.31</v>
      </c>
      <c r="K170" s="733">
        <v>0</v>
      </c>
      <c r="L170" s="733">
        <v>0</v>
      </c>
      <c r="M170" s="733">
        <v>0</v>
      </c>
      <c r="N170" s="733">
        <v>1.1100000000000001</v>
      </c>
      <c r="O170" s="577"/>
      <c r="P170" s="577"/>
      <c r="Q170" s="577">
        <v>62</v>
      </c>
      <c r="R170" s="577" t="s">
        <v>96</v>
      </c>
    </row>
    <row r="171" spans="1:18">
      <c r="A171" s="735">
        <v>117114923</v>
      </c>
      <c r="B171" s="740">
        <v>44292.658171296294</v>
      </c>
      <c r="C171" s="735" t="s">
        <v>96</v>
      </c>
      <c r="D171" s="736">
        <v>0.03</v>
      </c>
      <c r="E171" s="735" t="s">
        <v>66</v>
      </c>
      <c r="F171" s="737">
        <v>130.066</v>
      </c>
      <c r="G171" s="737">
        <v>0</v>
      </c>
      <c r="H171" s="737">
        <v>130.31</v>
      </c>
      <c r="I171" s="743">
        <v>44292.882789351854</v>
      </c>
      <c r="J171" s="737">
        <v>130.31</v>
      </c>
      <c r="K171" s="736">
        <v>0</v>
      </c>
      <c r="L171" s="736">
        <v>0</v>
      </c>
      <c r="M171" s="736">
        <v>0</v>
      </c>
      <c r="N171" s="736">
        <v>6.66</v>
      </c>
      <c r="O171" s="577"/>
      <c r="P171" s="577"/>
      <c r="Q171" s="577">
        <v>62</v>
      </c>
      <c r="R171" s="577" t="s">
        <v>96</v>
      </c>
    </row>
    <row r="172" spans="1:18">
      <c r="A172" s="732">
        <v>117120642</v>
      </c>
      <c r="B172" s="739">
        <v>44292.678935185184</v>
      </c>
      <c r="C172" s="732" t="s">
        <v>96</v>
      </c>
      <c r="D172" s="733">
        <v>0.05</v>
      </c>
      <c r="E172" s="732" t="s">
        <v>66</v>
      </c>
      <c r="F172" s="734">
        <v>129.893</v>
      </c>
      <c r="G172" s="734">
        <v>0</v>
      </c>
      <c r="H172" s="734">
        <v>130.31</v>
      </c>
      <c r="I172" s="742">
        <v>44292.882789351854</v>
      </c>
      <c r="J172" s="734">
        <v>130.31</v>
      </c>
      <c r="K172" s="733">
        <v>0</v>
      </c>
      <c r="L172" s="733">
        <v>0</v>
      </c>
      <c r="M172" s="733">
        <v>0</v>
      </c>
      <c r="N172" s="733">
        <v>18.97</v>
      </c>
      <c r="O172" s="577"/>
      <c r="P172" s="577"/>
      <c r="Q172" s="577">
        <v>62</v>
      </c>
      <c r="R172" s="577" t="s">
        <v>96</v>
      </c>
    </row>
    <row r="173" spans="1:18">
      <c r="A173" s="732">
        <v>117145010</v>
      </c>
      <c r="B173" s="739">
        <v>44292.918113425927</v>
      </c>
      <c r="C173" s="732" t="s">
        <v>96</v>
      </c>
      <c r="D173" s="733">
        <v>0.02</v>
      </c>
      <c r="E173" s="732" t="s">
        <v>66</v>
      </c>
      <c r="F173" s="734">
        <v>130.41200000000001</v>
      </c>
      <c r="G173" s="734">
        <v>0</v>
      </c>
      <c r="H173" s="734">
        <v>130.494</v>
      </c>
      <c r="I173" s="742">
        <v>44293.489988425928</v>
      </c>
      <c r="J173" s="734">
        <v>130.494</v>
      </c>
      <c r="K173" s="733">
        <v>0</v>
      </c>
      <c r="L173" s="733">
        <v>0</v>
      </c>
      <c r="M173" s="733">
        <v>-0.08</v>
      </c>
      <c r="N173" s="733">
        <v>1.41</v>
      </c>
      <c r="O173" s="577"/>
      <c r="P173" s="577"/>
      <c r="Q173" s="577">
        <v>63</v>
      </c>
      <c r="R173" s="577" t="s">
        <v>96</v>
      </c>
    </row>
    <row r="174" spans="1:18">
      <c r="A174" s="735">
        <v>117150398</v>
      </c>
      <c r="B174" s="740">
        <v>44293.169618055559</v>
      </c>
      <c r="C174" s="735" t="s">
        <v>96</v>
      </c>
      <c r="D174" s="736">
        <v>0.02</v>
      </c>
      <c r="E174" s="735" t="s">
        <v>66</v>
      </c>
      <c r="F174" s="737">
        <v>130.292</v>
      </c>
      <c r="G174" s="737">
        <v>0</v>
      </c>
      <c r="H174" s="737">
        <v>130.494</v>
      </c>
      <c r="I174" s="743">
        <v>44293.489988425928</v>
      </c>
      <c r="J174" s="737">
        <v>130.494</v>
      </c>
      <c r="K174" s="736">
        <v>0</v>
      </c>
      <c r="L174" s="736">
        <v>0</v>
      </c>
      <c r="M174" s="736">
        <v>0</v>
      </c>
      <c r="N174" s="736">
        <v>3.68</v>
      </c>
      <c r="O174" s="577"/>
      <c r="P174" s="577"/>
      <c r="Q174" s="577">
        <v>63</v>
      </c>
      <c r="R174" s="577" t="s">
        <v>96</v>
      </c>
    </row>
    <row r="175" spans="1:18">
      <c r="A175" s="732">
        <v>117172473</v>
      </c>
      <c r="B175" s="739">
        <v>44293.50209490741</v>
      </c>
      <c r="C175" s="732" t="s">
        <v>96</v>
      </c>
      <c r="D175" s="733">
        <v>0.02</v>
      </c>
      <c r="E175" s="732" t="s">
        <v>66</v>
      </c>
      <c r="F175" s="734">
        <v>130.547</v>
      </c>
      <c r="G175" s="734">
        <v>0</v>
      </c>
      <c r="H175" s="734">
        <v>130.22200000000001</v>
      </c>
      <c r="I175" s="742">
        <v>44294.816863425927</v>
      </c>
      <c r="J175" s="734">
        <v>130.22200000000001</v>
      </c>
      <c r="K175" s="733">
        <v>0</v>
      </c>
      <c r="L175" s="733">
        <v>0</v>
      </c>
      <c r="M175" s="733">
        <v>-0.23</v>
      </c>
      <c r="N175" s="733">
        <v>-6.1800000000000006</v>
      </c>
      <c r="O175" s="577"/>
      <c r="P175" s="577"/>
      <c r="Q175" s="577">
        <v>64</v>
      </c>
      <c r="R175" s="577" t="s">
        <v>96</v>
      </c>
    </row>
    <row r="176" spans="1:18">
      <c r="A176" s="735">
        <v>117204723</v>
      </c>
      <c r="B176" s="740">
        <v>44293.778368055559</v>
      </c>
      <c r="C176" s="735" t="s">
        <v>96</v>
      </c>
      <c r="D176" s="736">
        <v>0.02</v>
      </c>
      <c r="E176" s="735" t="s">
        <v>66</v>
      </c>
      <c r="F176" s="737">
        <v>130.42699999999999</v>
      </c>
      <c r="G176" s="737">
        <v>0</v>
      </c>
      <c r="H176" s="737">
        <v>130.22200000000001</v>
      </c>
      <c r="I176" s="743">
        <v>44294.816863425927</v>
      </c>
      <c r="J176" s="737">
        <v>130.22200000000001</v>
      </c>
      <c r="K176" s="736">
        <v>0</v>
      </c>
      <c r="L176" s="736">
        <v>0</v>
      </c>
      <c r="M176" s="736">
        <v>-0.23</v>
      </c>
      <c r="N176" s="736">
        <v>-3.98</v>
      </c>
      <c r="O176" s="577"/>
      <c r="P176" s="577"/>
      <c r="Q176" s="577">
        <v>64</v>
      </c>
      <c r="R176" s="577" t="s">
        <v>96</v>
      </c>
    </row>
    <row r="177" spans="1:18">
      <c r="A177" s="732">
        <v>117216439</v>
      </c>
      <c r="B177" s="739">
        <v>44294.166585648149</v>
      </c>
      <c r="C177" s="732" t="s">
        <v>96</v>
      </c>
      <c r="D177" s="733">
        <v>0.02</v>
      </c>
      <c r="E177" s="732" t="s">
        <v>66</v>
      </c>
      <c r="F177" s="734">
        <v>130.286</v>
      </c>
      <c r="G177" s="734">
        <v>0</v>
      </c>
      <c r="H177" s="734">
        <v>130.22200000000001</v>
      </c>
      <c r="I177" s="742">
        <v>44294.816863425927</v>
      </c>
      <c r="J177" s="734">
        <v>130.22200000000001</v>
      </c>
      <c r="K177" s="733">
        <v>0</v>
      </c>
      <c r="L177" s="733">
        <v>0</v>
      </c>
      <c r="M177" s="733">
        <v>0</v>
      </c>
      <c r="N177" s="733">
        <v>-1.17</v>
      </c>
      <c r="O177" s="577"/>
      <c r="P177" s="577"/>
      <c r="Q177" s="577">
        <v>64</v>
      </c>
      <c r="R177" s="577" t="s">
        <v>96</v>
      </c>
    </row>
    <row r="178" spans="1:18">
      <c r="A178" s="735">
        <v>117232539</v>
      </c>
      <c r="B178" s="740">
        <v>44294.45952546296</v>
      </c>
      <c r="C178" s="735" t="s">
        <v>96</v>
      </c>
      <c r="D178" s="736">
        <v>0.03</v>
      </c>
      <c r="E178" s="735" t="s">
        <v>66</v>
      </c>
      <c r="F178" s="737">
        <v>130.125</v>
      </c>
      <c r="G178" s="737">
        <v>0</v>
      </c>
      <c r="H178" s="737">
        <v>130.22200000000001</v>
      </c>
      <c r="I178" s="743">
        <v>44294.816863425927</v>
      </c>
      <c r="J178" s="737">
        <v>130.22200000000001</v>
      </c>
      <c r="K178" s="736">
        <v>0</v>
      </c>
      <c r="L178" s="736">
        <v>0</v>
      </c>
      <c r="M178" s="736">
        <v>0</v>
      </c>
      <c r="N178" s="736">
        <v>2.67</v>
      </c>
      <c r="O178" s="577"/>
      <c r="P178" s="577"/>
      <c r="Q178" s="577">
        <v>64</v>
      </c>
      <c r="R178" s="577" t="s">
        <v>96</v>
      </c>
    </row>
    <row r="179" spans="1:18">
      <c r="A179" s="732">
        <v>117240637</v>
      </c>
      <c r="B179" s="739">
        <v>44294.570567129631</v>
      </c>
      <c r="C179" s="732" t="s">
        <v>96</v>
      </c>
      <c r="D179" s="733">
        <v>0.05</v>
      </c>
      <c r="E179" s="732" t="s">
        <v>66</v>
      </c>
      <c r="F179" s="734">
        <v>129.94499999999999</v>
      </c>
      <c r="G179" s="734">
        <v>0</v>
      </c>
      <c r="H179" s="734">
        <v>130.22200000000001</v>
      </c>
      <c r="I179" s="742">
        <v>44294.816863425927</v>
      </c>
      <c r="J179" s="734">
        <v>130.22200000000001</v>
      </c>
      <c r="K179" s="733">
        <v>0</v>
      </c>
      <c r="L179" s="733">
        <v>0</v>
      </c>
      <c r="M179" s="733">
        <v>0</v>
      </c>
      <c r="N179" s="733">
        <v>12.69</v>
      </c>
      <c r="O179" s="577"/>
      <c r="P179" s="577"/>
      <c r="Q179" s="577">
        <v>64</v>
      </c>
      <c r="R179" s="577" t="s">
        <v>96</v>
      </c>
    </row>
    <row r="180" spans="1:18">
      <c r="A180" s="735">
        <v>117245149</v>
      </c>
      <c r="B180" s="740">
        <v>44294.624814814815</v>
      </c>
      <c r="C180" s="735" t="s">
        <v>96</v>
      </c>
      <c r="D180" s="736">
        <v>7.0000000000000007E-2</v>
      </c>
      <c r="E180" s="735" t="s">
        <v>66</v>
      </c>
      <c r="F180" s="737">
        <v>129.745</v>
      </c>
      <c r="G180" s="737">
        <v>0</v>
      </c>
      <c r="H180" s="737">
        <v>130.22200000000001</v>
      </c>
      <c r="I180" s="743">
        <v>44294.816863425927</v>
      </c>
      <c r="J180" s="737">
        <v>130.22200000000001</v>
      </c>
      <c r="K180" s="736">
        <v>0</v>
      </c>
      <c r="L180" s="736">
        <v>0</v>
      </c>
      <c r="M180" s="736">
        <v>0</v>
      </c>
      <c r="N180" s="736">
        <v>30.58</v>
      </c>
      <c r="O180" s="577"/>
      <c r="P180" s="577"/>
      <c r="Q180" s="577">
        <v>64</v>
      </c>
      <c r="R180" s="577" t="s">
        <v>96</v>
      </c>
    </row>
    <row r="181" spans="1:18">
      <c r="A181" s="735">
        <v>117246470</v>
      </c>
      <c r="B181" s="740">
        <v>44294.634722222225</v>
      </c>
      <c r="C181" s="735" t="s">
        <v>97</v>
      </c>
      <c r="D181" s="736">
        <v>0.02</v>
      </c>
      <c r="E181" s="735" t="s">
        <v>66</v>
      </c>
      <c r="F181" s="737">
        <v>129.696</v>
      </c>
      <c r="G181" s="737">
        <v>0</v>
      </c>
      <c r="H181" s="737">
        <v>130.03</v>
      </c>
      <c r="I181" s="743">
        <v>44298.440740740742</v>
      </c>
      <c r="J181" s="737">
        <v>130.03</v>
      </c>
      <c r="K181" s="736">
        <v>0</v>
      </c>
      <c r="L181" s="736">
        <v>0</v>
      </c>
      <c r="M181" s="736">
        <v>-0.08</v>
      </c>
      <c r="N181" s="736">
        <v>-6.18</v>
      </c>
      <c r="O181" s="577"/>
      <c r="P181" s="577"/>
      <c r="Q181" s="577">
        <v>65</v>
      </c>
      <c r="R181" s="577" t="s">
        <v>97</v>
      </c>
    </row>
    <row r="182" spans="1:18">
      <c r="A182" s="732">
        <v>117254393</v>
      </c>
      <c r="B182" s="739">
        <v>44294.705011574071</v>
      </c>
      <c r="C182" s="732" t="s">
        <v>97</v>
      </c>
      <c r="D182" s="733">
        <v>0.02</v>
      </c>
      <c r="E182" s="732" t="s">
        <v>66</v>
      </c>
      <c r="F182" s="734">
        <v>129.83099999999999</v>
      </c>
      <c r="G182" s="734">
        <v>0</v>
      </c>
      <c r="H182" s="734">
        <v>130.03</v>
      </c>
      <c r="I182" s="742">
        <v>44298.440740740742</v>
      </c>
      <c r="J182" s="734">
        <v>130.03</v>
      </c>
      <c r="K182" s="733">
        <v>0</v>
      </c>
      <c r="L182" s="733">
        <v>0</v>
      </c>
      <c r="M182" s="733">
        <v>-0.08</v>
      </c>
      <c r="N182" s="733">
        <v>-3.71</v>
      </c>
      <c r="O182" s="577"/>
      <c r="P182" s="577"/>
      <c r="Q182" s="577">
        <v>65</v>
      </c>
      <c r="R182" s="577" t="s">
        <v>97</v>
      </c>
    </row>
    <row r="183" spans="1:18">
      <c r="A183" s="735">
        <v>117257523</v>
      </c>
      <c r="B183" s="740">
        <v>44294.73364583333</v>
      </c>
      <c r="C183" s="735" t="s">
        <v>97</v>
      </c>
      <c r="D183" s="736">
        <v>0.02</v>
      </c>
      <c r="E183" s="735" t="s">
        <v>66</v>
      </c>
      <c r="F183" s="737">
        <v>129.96899999999999</v>
      </c>
      <c r="G183" s="737">
        <v>0</v>
      </c>
      <c r="H183" s="737">
        <v>130.03</v>
      </c>
      <c r="I183" s="743">
        <v>44298.440740740742</v>
      </c>
      <c r="J183" s="737">
        <v>130.03</v>
      </c>
      <c r="K183" s="736">
        <v>0</v>
      </c>
      <c r="L183" s="736">
        <v>0</v>
      </c>
      <c r="M183" s="736">
        <v>-0.08</v>
      </c>
      <c r="N183" s="736">
        <v>-1.1900000000000002</v>
      </c>
      <c r="O183" s="577"/>
      <c r="P183" s="577"/>
      <c r="Q183" s="577">
        <v>65</v>
      </c>
      <c r="R183" s="577" t="s">
        <v>97</v>
      </c>
    </row>
    <row r="184" spans="1:18">
      <c r="A184" s="732">
        <v>117263084</v>
      </c>
      <c r="B184" s="739">
        <v>44294.806747685187</v>
      </c>
      <c r="C184" s="732" t="s">
        <v>97</v>
      </c>
      <c r="D184" s="733">
        <v>0.03</v>
      </c>
      <c r="E184" s="732" t="s">
        <v>66</v>
      </c>
      <c r="F184" s="734">
        <v>130.13</v>
      </c>
      <c r="G184" s="734">
        <v>0</v>
      </c>
      <c r="H184" s="734">
        <v>130.03</v>
      </c>
      <c r="I184" s="742">
        <v>44298.440740740742</v>
      </c>
      <c r="J184" s="734">
        <v>130.03</v>
      </c>
      <c r="K184" s="733">
        <v>0</v>
      </c>
      <c r="L184" s="733">
        <v>0</v>
      </c>
      <c r="M184" s="733">
        <v>-0.12</v>
      </c>
      <c r="N184" s="733">
        <v>2.62</v>
      </c>
      <c r="O184" s="577"/>
      <c r="P184" s="577"/>
      <c r="Q184" s="577">
        <v>65</v>
      </c>
      <c r="R184" s="577" t="s">
        <v>97</v>
      </c>
    </row>
    <row r="185" spans="1:18">
      <c r="A185" s="735">
        <v>117271071</v>
      </c>
      <c r="B185" s="740">
        <v>44295.148587962962</v>
      </c>
      <c r="C185" s="735" t="s">
        <v>97</v>
      </c>
      <c r="D185" s="736">
        <v>0.05</v>
      </c>
      <c r="E185" s="735" t="s">
        <v>66</v>
      </c>
      <c r="F185" s="737">
        <v>130.30799999999999</v>
      </c>
      <c r="G185" s="737">
        <v>0</v>
      </c>
      <c r="H185" s="737">
        <v>130.03</v>
      </c>
      <c r="I185" s="743">
        <v>44298.440740740742</v>
      </c>
      <c r="J185" s="737">
        <v>130.03</v>
      </c>
      <c r="K185" s="736">
        <v>0</v>
      </c>
      <c r="L185" s="736">
        <v>0</v>
      </c>
      <c r="M185" s="736">
        <v>-0.1</v>
      </c>
      <c r="N185" s="736">
        <v>12.6</v>
      </c>
      <c r="O185" s="577"/>
      <c r="P185" s="577"/>
      <c r="Q185" s="577">
        <v>65</v>
      </c>
      <c r="R185" s="577" t="s">
        <v>97</v>
      </c>
    </row>
    <row r="186" spans="1:18">
      <c r="A186" s="732">
        <v>117298181</v>
      </c>
      <c r="B186" s="739">
        <v>44295.621030092596</v>
      </c>
      <c r="C186" s="732" t="s">
        <v>97</v>
      </c>
      <c r="D186" s="733">
        <v>7.0000000000000007E-2</v>
      </c>
      <c r="E186" s="732" t="s">
        <v>66</v>
      </c>
      <c r="F186" s="734">
        <v>130.50700000000001</v>
      </c>
      <c r="G186" s="734">
        <v>0</v>
      </c>
      <c r="H186" s="734">
        <v>130.03</v>
      </c>
      <c r="I186" s="742">
        <v>44298.440740740742</v>
      </c>
      <c r="J186" s="734">
        <v>130.03</v>
      </c>
      <c r="K186" s="733">
        <v>0</v>
      </c>
      <c r="L186" s="733">
        <v>0</v>
      </c>
      <c r="M186" s="733">
        <v>-0.14000000000000001</v>
      </c>
      <c r="N186" s="733">
        <v>30.36</v>
      </c>
      <c r="O186" s="577"/>
      <c r="P186" s="577"/>
      <c r="Q186" s="577">
        <v>65</v>
      </c>
      <c r="R186" s="577" t="s">
        <v>97</v>
      </c>
    </row>
    <row r="187" spans="1:18">
      <c r="A187" s="732">
        <v>117264458</v>
      </c>
      <c r="B187" s="739">
        <v>44294.822222222225</v>
      </c>
      <c r="C187" s="732" t="s">
        <v>96</v>
      </c>
      <c r="D187" s="733">
        <v>0.02</v>
      </c>
      <c r="E187" s="732" t="s">
        <v>66</v>
      </c>
      <c r="F187" s="734">
        <v>130.24700000000001</v>
      </c>
      <c r="G187" s="734">
        <v>0</v>
      </c>
      <c r="H187" s="734">
        <v>130.32900000000001</v>
      </c>
      <c r="I187" s="742">
        <v>44295.495081018518</v>
      </c>
      <c r="J187" s="734">
        <v>130.32900000000001</v>
      </c>
      <c r="K187" s="733">
        <v>0</v>
      </c>
      <c r="L187" s="733">
        <v>0</v>
      </c>
      <c r="M187" s="733">
        <v>-0.08</v>
      </c>
      <c r="N187" s="733">
        <v>1.42</v>
      </c>
      <c r="O187" s="577"/>
      <c r="P187" s="577"/>
      <c r="Q187" s="577">
        <v>66</v>
      </c>
      <c r="R187" s="577" t="s">
        <v>96</v>
      </c>
    </row>
    <row r="188" spans="1:18">
      <c r="A188" s="735">
        <v>117272992</v>
      </c>
      <c r="B188" s="740">
        <v>44295.200821759259</v>
      </c>
      <c r="C188" s="735" t="s">
        <v>96</v>
      </c>
      <c r="D188" s="736">
        <v>0.02</v>
      </c>
      <c r="E188" s="735" t="s">
        <v>66</v>
      </c>
      <c r="F188" s="737">
        <v>130.12700000000001</v>
      </c>
      <c r="G188" s="737">
        <v>0</v>
      </c>
      <c r="H188" s="737">
        <v>130.32900000000001</v>
      </c>
      <c r="I188" s="743">
        <v>44295.495081018518</v>
      </c>
      <c r="J188" s="737">
        <v>130.32900000000001</v>
      </c>
      <c r="K188" s="736">
        <v>0</v>
      </c>
      <c r="L188" s="736">
        <v>0</v>
      </c>
      <c r="M188" s="736">
        <v>0</v>
      </c>
      <c r="N188" s="736">
        <v>3.69</v>
      </c>
      <c r="O188" s="577"/>
      <c r="P188" s="577"/>
      <c r="Q188" s="577">
        <v>66</v>
      </c>
      <c r="R188" s="577" t="s">
        <v>96</v>
      </c>
    </row>
    <row r="189" spans="1:18">
      <c r="A189" s="732">
        <v>117290392</v>
      </c>
      <c r="B189" s="739">
        <v>44295.49722222222</v>
      </c>
      <c r="C189" s="732" t="s">
        <v>96</v>
      </c>
      <c r="D189" s="733">
        <v>0.02</v>
      </c>
      <c r="E189" s="732" t="s">
        <v>66</v>
      </c>
      <c r="F189" s="734">
        <v>130.328</v>
      </c>
      <c r="G189" s="734">
        <v>0</v>
      </c>
      <c r="H189" s="734">
        <v>130.46799999999999</v>
      </c>
      <c r="I189" s="742">
        <v>44295.561921296299</v>
      </c>
      <c r="J189" s="734">
        <v>130.46799999999999</v>
      </c>
      <c r="K189" s="733">
        <v>0</v>
      </c>
      <c r="L189" s="733">
        <v>0</v>
      </c>
      <c r="M189" s="733">
        <v>0</v>
      </c>
      <c r="N189" s="733">
        <v>2.56</v>
      </c>
      <c r="O189" s="577"/>
      <c r="P189" s="577"/>
      <c r="Q189" s="577">
        <v>67</v>
      </c>
      <c r="R189" s="577" t="s">
        <v>96</v>
      </c>
    </row>
    <row r="190" spans="1:18">
      <c r="A190" s="735">
        <v>117294977</v>
      </c>
      <c r="B190" s="740">
        <v>44295.572928240741</v>
      </c>
      <c r="C190" s="735" t="s">
        <v>96</v>
      </c>
      <c r="D190" s="736">
        <v>0.02</v>
      </c>
      <c r="E190" s="735" t="s">
        <v>66</v>
      </c>
      <c r="F190" s="737">
        <v>130.47499999999999</v>
      </c>
      <c r="G190" s="737">
        <v>0</v>
      </c>
      <c r="H190" s="737">
        <v>130.55699999999999</v>
      </c>
      <c r="I190" s="743">
        <v>44298.070694444446</v>
      </c>
      <c r="J190" s="737">
        <v>130.55699999999999</v>
      </c>
      <c r="K190" s="736">
        <v>0</v>
      </c>
      <c r="L190" s="736">
        <v>0</v>
      </c>
      <c r="M190" s="736">
        <v>-0.08</v>
      </c>
      <c r="N190" s="736">
        <v>1.42</v>
      </c>
      <c r="O190" s="577"/>
      <c r="P190" s="577"/>
      <c r="Q190" s="577">
        <v>68</v>
      </c>
      <c r="R190" s="577" t="s">
        <v>96</v>
      </c>
    </row>
    <row r="191" spans="1:18">
      <c r="A191" s="732">
        <v>117296757</v>
      </c>
      <c r="B191" s="739">
        <v>44295.593842592592</v>
      </c>
      <c r="C191" s="732" t="s">
        <v>96</v>
      </c>
      <c r="D191" s="733">
        <v>0.02</v>
      </c>
      <c r="E191" s="732" t="s">
        <v>66</v>
      </c>
      <c r="F191" s="734">
        <v>130.35</v>
      </c>
      <c r="G191" s="734">
        <v>0</v>
      </c>
      <c r="H191" s="734">
        <v>130.55699999999999</v>
      </c>
      <c r="I191" s="742">
        <v>44298.070694444446</v>
      </c>
      <c r="J191" s="734">
        <v>130.55699999999999</v>
      </c>
      <c r="K191" s="733">
        <v>0</v>
      </c>
      <c r="L191" s="733">
        <v>0</v>
      </c>
      <c r="M191" s="733">
        <v>-0.08</v>
      </c>
      <c r="N191" s="733">
        <v>3.69</v>
      </c>
      <c r="O191" s="577"/>
      <c r="P191" s="577"/>
      <c r="Q191" s="577">
        <v>68</v>
      </c>
      <c r="R191" s="577" t="s">
        <v>96</v>
      </c>
    </row>
    <row r="192" spans="1:18">
      <c r="A192" s="735">
        <v>117331514</v>
      </c>
      <c r="B192" s="740">
        <v>44298.081956018519</v>
      </c>
      <c r="C192" s="735" t="s">
        <v>96</v>
      </c>
      <c r="D192" s="736">
        <v>0.02</v>
      </c>
      <c r="E192" s="735" t="s">
        <v>66</v>
      </c>
      <c r="F192" s="737">
        <v>130.59800000000001</v>
      </c>
      <c r="G192" s="737">
        <v>0</v>
      </c>
      <c r="H192" s="737">
        <v>130.41</v>
      </c>
      <c r="I192" s="743">
        <v>44299.168900462966</v>
      </c>
      <c r="J192" s="737">
        <v>130.41</v>
      </c>
      <c r="K192" s="736">
        <v>0</v>
      </c>
      <c r="L192" s="736">
        <v>0</v>
      </c>
      <c r="M192" s="736">
        <v>-0.08</v>
      </c>
      <c r="N192" s="736">
        <v>-3.52</v>
      </c>
      <c r="O192" s="577"/>
      <c r="P192" s="577"/>
      <c r="Q192" s="577">
        <v>69</v>
      </c>
      <c r="R192" s="577" t="s">
        <v>96</v>
      </c>
    </row>
    <row r="193" spans="1:18">
      <c r="A193" s="732">
        <v>117335662</v>
      </c>
      <c r="B193" s="739">
        <v>44298.189930555556</v>
      </c>
      <c r="C193" s="732" t="s">
        <v>96</v>
      </c>
      <c r="D193" s="733">
        <v>0.02</v>
      </c>
      <c r="E193" s="732" t="s">
        <v>66</v>
      </c>
      <c r="F193" s="734">
        <v>130.47499999999999</v>
      </c>
      <c r="G193" s="734">
        <v>0</v>
      </c>
      <c r="H193" s="734">
        <v>130.41</v>
      </c>
      <c r="I193" s="742">
        <v>44299.168900462966</v>
      </c>
      <c r="J193" s="734">
        <v>130.41</v>
      </c>
      <c r="K193" s="733">
        <v>0</v>
      </c>
      <c r="L193" s="733">
        <v>0</v>
      </c>
      <c r="M193" s="733">
        <v>-0.08</v>
      </c>
      <c r="N193" s="733">
        <v>-1.27</v>
      </c>
      <c r="O193" s="577"/>
      <c r="P193" s="577"/>
      <c r="Q193" s="577">
        <v>69</v>
      </c>
      <c r="R193" s="577" t="s">
        <v>96</v>
      </c>
    </row>
    <row r="194" spans="1:18">
      <c r="A194" s="735">
        <v>117336209</v>
      </c>
      <c r="B194" s="740">
        <v>44298.197743055556</v>
      </c>
      <c r="C194" s="735" t="s">
        <v>96</v>
      </c>
      <c r="D194" s="736">
        <v>0.02</v>
      </c>
      <c r="E194" s="735" t="s">
        <v>66</v>
      </c>
      <c r="F194" s="737">
        <v>130.334</v>
      </c>
      <c r="G194" s="737">
        <v>0</v>
      </c>
      <c r="H194" s="737">
        <v>130.41</v>
      </c>
      <c r="I194" s="743">
        <v>44299.168900462966</v>
      </c>
      <c r="J194" s="737">
        <v>130.41</v>
      </c>
      <c r="K194" s="736">
        <v>0</v>
      </c>
      <c r="L194" s="736">
        <v>0</v>
      </c>
      <c r="M194" s="736">
        <v>-0.08</v>
      </c>
      <c r="N194" s="736">
        <v>1.2999999999999998</v>
      </c>
      <c r="O194" s="577"/>
      <c r="P194" s="577"/>
      <c r="Q194" s="577">
        <v>69</v>
      </c>
      <c r="R194" s="577" t="s">
        <v>96</v>
      </c>
    </row>
    <row r="195" spans="1:18">
      <c r="A195" s="732">
        <v>117337883</v>
      </c>
      <c r="B195" s="739">
        <v>44298.218530092592</v>
      </c>
      <c r="C195" s="732" t="s">
        <v>96</v>
      </c>
      <c r="D195" s="733">
        <v>0.03</v>
      </c>
      <c r="E195" s="732" t="s">
        <v>66</v>
      </c>
      <c r="F195" s="734">
        <v>130.17400000000001</v>
      </c>
      <c r="G195" s="734">
        <v>0</v>
      </c>
      <c r="H195" s="734">
        <v>130.41</v>
      </c>
      <c r="I195" s="742">
        <v>44299.168900462966</v>
      </c>
      <c r="J195" s="734">
        <v>130.41</v>
      </c>
      <c r="K195" s="733">
        <v>0</v>
      </c>
      <c r="L195" s="733">
        <v>0</v>
      </c>
      <c r="M195" s="733">
        <v>-0.12</v>
      </c>
      <c r="N195" s="733">
        <v>6.34</v>
      </c>
      <c r="O195" s="577"/>
      <c r="P195" s="577"/>
      <c r="Q195" s="577">
        <v>69</v>
      </c>
      <c r="R195" s="577" t="s">
        <v>96</v>
      </c>
    </row>
    <row r="196" spans="1:18">
      <c r="A196" s="735">
        <v>117351329</v>
      </c>
      <c r="B196" s="740">
        <v>44298.442847222221</v>
      </c>
      <c r="C196" s="735" t="s">
        <v>96</v>
      </c>
      <c r="D196" s="736">
        <v>0.05</v>
      </c>
      <c r="E196" s="735" t="s">
        <v>66</v>
      </c>
      <c r="F196" s="737">
        <v>129.99199999999999</v>
      </c>
      <c r="G196" s="737">
        <v>0</v>
      </c>
      <c r="H196" s="737">
        <v>130.41</v>
      </c>
      <c r="I196" s="743">
        <v>44299.168900462966</v>
      </c>
      <c r="J196" s="737">
        <v>130.41</v>
      </c>
      <c r="K196" s="736">
        <v>0</v>
      </c>
      <c r="L196" s="736">
        <v>0</v>
      </c>
      <c r="M196" s="736">
        <v>-0.19</v>
      </c>
      <c r="N196" s="736">
        <v>18.889999999999997</v>
      </c>
      <c r="O196" s="577"/>
      <c r="P196" s="577"/>
      <c r="Q196" s="577">
        <v>69</v>
      </c>
      <c r="R196" s="577" t="s">
        <v>96</v>
      </c>
    </row>
    <row r="197" spans="1:18">
      <c r="A197" s="735">
        <v>117351718</v>
      </c>
      <c r="B197" s="740">
        <v>44298.447233796294</v>
      </c>
      <c r="C197" s="735" t="s">
        <v>97</v>
      </c>
      <c r="D197" s="736">
        <v>0.02</v>
      </c>
      <c r="E197" s="735" t="s">
        <v>66</v>
      </c>
      <c r="F197" s="737">
        <v>130.054</v>
      </c>
      <c r="G197" s="737">
        <v>0</v>
      </c>
      <c r="H197" s="737">
        <v>129.91399999999999</v>
      </c>
      <c r="I197" s="743">
        <v>44298.463113425925</v>
      </c>
      <c r="J197" s="737">
        <v>129.91399999999999</v>
      </c>
      <c r="K197" s="736">
        <v>0</v>
      </c>
      <c r="L197" s="736">
        <v>0</v>
      </c>
      <c r="M197" s="736">
        <v>0</v>
      </c>
      <c r="N197" s="736">
        <v>2.56</v>
      </c>
      <c r="O197" s="577"/>
      <c r="P197" s="577"/>
      <c r="Q197" s="577">
        <v>70</v>
      </c>
      <c r="R197" s="577" t="s">
        <v>97</v>
      </c>
    </row>
    <row r="198" spans="1:18">
      <c r="A198" s="735">
        <v>117353517</v>
      </c>
      <c r="B198" s="740">
        <v>44298.465277777781</v>
      </c>
      <c r="C198" s="735" t="s">
        <v>97</v>
      </c>
      <c r="D198" s="736">
        <v>0.02</v>
      </c>
      <c r="E198" s="735" t="s">
        <v>66</v>
      </c>
      <c r="F198" s="737">
        <v>129.92400000000001</v>
      </c>
      <c r="G198" s="737">
        <v>0</v>
      </c>
      <c r="H198" s="737">
        <v>129.98699999999999</v>
      </c>
      <c r="I198" s="743">
        <v>44299.584131944444</v>
      </c>
      <c r="J198" s="737">
        <v>129.98699999999999</v>
      </c>
      <c r="K198" s="736">
        <v>0</v>
      </c>
      <c r="L198" s="736">
        <v>0</v>
      </c>
      <c r="M198" s="736">
        <v>-0.04</v>
      </c>
      <c r="N198" s="736">
        <v>-1.2</v>
      </c>
      <c r="O198" s="577"/>
      <c r="P198" s="577"/>
      <c r="Q198" s="577">
        <v>71</v>
      </c>
      <c r="R198" s="577" t="s">
        <v>97</v>
      </c>
    </row>
    <row r="199" spans="1:18">
      <c r="A199" s="732">
        <v>117355080</v>
      </c>
      <c r="B199" s="739">
        <v>44298.490613425929</v>
      </c>
      <c r="C199" s="732" t="s">
        <v>97</v>
      </c>
      <c r="D199" s="733">
        <v>0.02</v>
      </c>
      <c r="E199" s="732" t="s">
        <v>66</v>
      </c>
      <c r="F199" s="734">
        <v>130.04499999999999</v>
      </c>
      <c r="G199" s="734">
        <v>0</v>
      </c>
      <c r="H199" s="734">
        <v>129.98699999999999</v>
      </c>
      <c r="I199" s="742">
        <v>44299.584131944444</v>
      </c>
      <c r="J199" s="734">
        <v>129.98699999999999</v>
      </c>
      <c r="K199" s="733">
        <v>0</v>
      </c>
      <c r="L199" s="733">
        <v>0</v>
      </c>
      <c r="M199" s="733">
        <v>-0.04</v>
      </c>
      <c r="N199" s="733">
        <v>1.02</v>
      </c>
      <c r="O199" s="577"/>
      <c r="P199" s="577"/>
      <c r="Q199" s="577">
        <v>71</v>
      </c>
      <c r="R199" s="577" t="s">
        <v>97</v>
      </c>
    </row>
    <row r="200" spans="1:18">
      <c r="A200" s="735">
        <v>117358814</v>
      </c>
      <c r="B200" s="740">
        <v>44298.529120370367</v>
      </c>
      <c r="C200" s="735" t="s">
        <v>97</v>
      </c>
      <c r="D200" s="736">
        <v>0.02</v>
      </c>
      <c r="E200" s="735" t="s">
        <v>66</v>
      </c>
      <c r="F200" s="737">
        <v>130.18299999999999</v>
      </c>
      <c r="G200" s="737">
        <v>0</v>
      </c>
      <c r="H200" s="737">
        <v>129.98699999999999</v>
      </c>
      <c r="I200" s="743">
        <v>44299.584131944444</v>
      </c>
      <c r="J200" s="737">
        <v>129.98699999999999</v>
      </c>
      <c r="K200" s="736">
        <v>0</v>
      </c>
      <c r="L200" s="736">
        <v>0</v>
      </c>
      <c r="M200" s="736">
        <v>-0.04</v>
      </c>
      <c r="N200" s="736">
        <v>3.54</v>
      </c>
      <c r="O200" s="577"/>
      <c r="P200" s="577"/>
      <c r="Q200" s="577">
        <v>71</v>
      </c>
      <c r="R200" s="577" t="s">
        <v>97</v>
      </c>
    </row>
    <row r="201" spans="1:18">
      <c r="A201" s="732">
        <v>117373245</v>
      </c>
      <c r="B201" s="739">
        <v>44298.722870370373</v>
      </c>
      <c r="C201" s="732" t="s">
        <v>97</v>
      </c>
      <c r="D201" s="733">
        <v>0.03</v>
      </c>
      <c r="E201" s="732" t="s">
        <v>66</v>
      </c>
      <c r="F201" s="734">
        <v>130.345</v>
      </c>
      <c r="G201" s="734">
        <v>0</v>
      </c>
      <c r="H201" s="734">
        <v>129.98699999999999</v>
      </c>
      <c r="I201" s="742">
        <v>44299.584131944444</v>
      </c>
      <c r="J201" s="734">
        <v>129.98699999999999</v>
      </c>
      <c r="K201" s="733">
        <v>0</v>
      </c>
      <c r="L201" s="733">
        <v>0</v>
      </c>
      <c r="M201" s="733">
        <v>-0.06</v>
      </c>
      <c r="N201" s="733">
        <v>9.76</v>
      </c>
      <c r="O201" s="577"/>
      <c r="P201" s="577"/>
      <c r="Q201" s="577">
        <v>71</v>
      </c>
      <c r="R201" s="577" t="s">
        <v>97</v>
      </c>
    </row>
    <row r="202" spans="1:18">
      <c r="A202" s="732">
        <v>117387250</v>
      </c>
      <c r="B202" s="739">
        <v>44299.176435185182</v>
      </c>
      <c r="C202" s="732" t="s">
        <v>96</v>
      </c>
      <c r="D202" s="733">
        <v>0.02</v>
      </c>
      <c r="E202" s="732" t="s">
        <v>66</v>
      </c>
      <c r="F202" s="734">
        <v>130.43899999999999</v>
      </c>
      <c r="G202" s="734">
        <v>0</v>
      </c>
      <c r="H202" s="734">
        <v>130.24</v>
      </c>
      <c r="I202" s="742">
        <v>44299.64603009259</v>
      </c>
      <c r="J202" s="734">
        <v>130.24</v>
      </c>
      <c r="K202" s="733">
        <v>0</v>
      </c>
      <c r="L202" s="733">
        <v>0</v>
      </c>
      <c r="M202" s="733">
        <v>0</v>
      </c>
      <c r="N202" s="733">
        <v>-3.63</v>
      </c>
      <c r="O202" s="577"/>
      <c r="P202" s="577"/>
      <c r="Q202" s="577">
        <v>72</v>
      </c>
      <c r="R202" s="577" t="s">
        <v>96</v>
      </c>
    </row>
    <row r="203" spans="1:18">
      <c r="A203" s="735">
        <v>117402256</v>
      </c>
      <c r="B203" s="740">
        <v>44299.435590277775</v>
      </c>
      <c r="C203" s="735" t="s">
        <v>96</v>
      </c>
      <c r="D203" s="736">
        <v>0.02</v>
      </c>
      <c r="E203" s="735" t="s">
        <v>66</v>
      </c>
      <c r="F203" s="737">
        <v>130.322</v>
      </c>
      <c r="G203" s="737">
        <v>0</v>
      </c>
      <c r="H203" s="737">
        <v>130.24</v>
      </c>
      <c r="I203" s="743">
        <v>44299.64603009259</v>
      </c>
      <c r="J203" s="737">
        <v>130.24</v>
      </c>
      <c r="K203" s="736">
        <v>0</v>
      </c>
      <c r="L203" s="736">
        <v>0</v>
      </c>
      <c r="M203" s="736">
        <v>0</v>
      </c>
      <c r="N203" s="736">
        <v>-1.49</v>
      </c>
      <c r="O203" s="577"/>
      <c r="P203" s="577"/>
      <c r="Q203" s="577">
        <v>72</v>
      </c>
      <c r="R203" s="577" t="s">
        <v>96</v>
      </c>
    </row>
    <row r="204" spans="1:18">
      <c r="A204" s="732">
        <v>117403667</v>
      </c>
      <c r="B204" s="739">
        <v>44299.446168981478</v>
      </c>
      <c r="C204" s="732" t="s">
        <v>96</v>
      </c>
      <c r="D204" s="733">
        <v>0.02</v>
      </c>
      <c r="E204" s="732" t="s">
        <v>66</v>
      </c>
      <c r="F204" s="734">
        <v>130.16900000000001</v>
      </c>
      <c r="G204" s="734">
        <v>0</v>
      </c>
      <c r="H204" s="734">
        <v>130.24</v>
      </c>
      <c r="I204" s="742">
        <v>44299.64603009259</v>
      </c>
      <c r="J204" s="734">
        <v>130.24</v>
      </c>
      <c r="K204" s="733">
        <v>0</v>
      </c>
      <c r="L204" s="733">
        <v>0</v>
      </c>
      <c r="M204" s="733">
        <v>0</v>
      </c>
      <c r="N204" s="733">
        <v>1.3</v>
      </c>
      <c r="O204" s="577"/>
      <c r="P204" s="577"/>
      <c r="Q204" s="577">
        <v>72</v>
      </c>
      <c r="R204" s="577" t="s">
        <v>96</v>
      </c>
    </row>
    <row r="205" spans="1:18">
      <c r="A205" s="735">
        <v>117413304</v>
      </c>
      <c r="B205" s="740">
        <v>44299.584074074075</v>
      </c>
      <c r="C205" s="735" t="s">
        <v>96</v>
      </c>
      <c r="D205" s="736">
        <v>0.03</v>
      </c>
      <c r="E205" s="735" t="s">
        <v>66</v>
      </c>
      <c r="F205" s="737">
        <v>130.00700000000001</v>
      </c>
      <c r="G205" s="737">
        <v>0</v>
      </c>
      <c r="H205" s="737">
        <v>130.24</v>
      </c>
      <c r="I205" s="743">
        <v>44299.64603009259</v>
      </c>
      <c r="J205" s="737">
        <v>130.24</v>
      </c>
      <c r="K205" s="736">
        <v>0</v>
      </c>
      <c r="L205" s="736">
        <v>0</v>
      </c>
      <c r="M205" s="736">
        <v>0</v>
      </c>
      <c r="N205" s="736">
        <v>6.38</v>
      </c>
      <c r="O205" s="577"/>
      <c r="P205" s="577"/>
      <c r="Q205" s="577">
        <v>72</v>
      </c>
      <c r="R205" s="577" t="s">
        <v>96</v>
      </c>
    </row>
    <row r="206" spans="1:18">
      <c r="A206" s="732">
        <v>117413648</v>
      </c>
      <c r="B206" s="739">
        <v>44299.585196759261</v>
      </c>
      <c r="C206" s="732" t="s">
        <v>96</v>
      </c>
      <c r="D206" s="733">
        <v>0.05</v>
      </c>
      <c r="E206" s="732" t="s">
        <v>66</v>
      </c>
      <c r="F206" s="734">
        <v>129.81899999999999</v>
      </c>
      <c r="G206" s="734">
        <v>0</v>
      </c>
      <c r="H206" s="734">
        <v>130.24</v>
      </c>
      <c r="I206" s="742">
        <v>44299.64603009259</v>
      </c>
      <c r="J206" s="734">
        <v>130.24</v>
      </c>
      <c r="K206" s="733">
        <v>0</v>
      </c>
      <c r="L206" s="733">
        <v>0</v>
      </c>
      <c r="M206" s="733">
        <v>0</v>
      </c>
      <c r="N206" s="733">
        <v>19.2</v>
      </c>
      <c r="O206" s="577"/>
      <c r="P206" s="577"/>
      <c r="Q206" s="577">
        <v>72</v>
      </c>
      <c r="R206" s="577" t="s">
        <v>96</v>
      </c>
    </row>
    <row r="207" spans="1:18">
      <c r="A207" s="735">
        <v>117414305</v>
      </c>
      <c r="B207" s="740">
        <v>44299.588900462964</v>
      </c>
      <c r="C207" s="735" t="s">
        <v>97</v>
      </c>
      <c r="D207" s="736">
        <v>0.02</v>
      </c>
      <c r="E207" s="735" t="s">
        <v>66</v>
      </c>
      <c r="F207" s="737">
        <v>129.90199999999999</v>
      </c>
      <c r="G207" s="737">
        <v>0</v>
      </c>
      <c r="H207" s="737">
        <v>130.08799999999999</v>
      </c>
      <c r="I207" s="743">
        <v>44301.668287037035</v>
      </c>
      <c r="J207" s="737">
        <v>130.08799999999999</v>
      </c>
      <c r="K207" s="736">
        <v>0</v>
      </c>
      <c r="L207" s="736">
        <v>0</v>
      </c>
      <c r="M207" s="736">
        <v>-0.16</v>
      </c>
      <c r="N207" s="736">
        <v>-3.58</v>
      </c>
      <c r="O207" s="577"/>
      <c r="P207" s="577"/>
      <c r="Q207" s="577">
        <v>73</v>
      </c>
      <c r="R207" s="577" t="s">
        <v>97</v>
      </c>
    </row>
    <row r="208" spans="1:18">
      <c r="A208" s="732">
        <v>117415971</v>
      </c>
      <c r="B208" s="739">
        <v>44299.608425925922</v>
      </c>
      <c r="C208" s="732" t="s">
        <v>97</v>
      </c>
      <c r="D208" s="733">
        <v>0.02</v>
      </c>
      <c r="E208" s="732" t="s">
        <v>66</v>
      </c>
      <c r="F208" s="734">
        <v>130.02600000000001</v>
      </c>
      <c r="G208" s="734">
        <v>0</v>
      </c>
      <c r="H208" s="734">
        <v>130.08799999999999</v>
      </c>
      <c r="I208" s="742">
        <v>44301.668287037035</v>
      </c>
      <c r="J208" s="734">
        <v>130.08799999999999</v>
      </c>
      <c r="K208" s="733">
        <v>0</v>
      </c>
      <c r="L208" s="733">
        <v>0</v>
      </c>
      <c r="M208" s="733">
        <v>-0.16</v>
      </c>
      <c r="N208" s="733">
        <v>-1.2999999999999998</v>
      </c>
      <c r="O208" s="577"/>
      <c r="P208" s="577"/>
      <c r="Q208" s="577">
        <v>73</v>
      </c>
      <c r="R208" s="577" t="s">
        <v>97</v>
      </c>
    </row>
    <row r="209" spans="1:18">
      <c r="A209" s="735">
        <v>117417397</v>
      </c>
      <c r="B209" s="740">
        <v>44299.625810185185</v>
      </c>
      <c r="C209" s="735" t="s">
        <v>97</v>
      </c>
      <c r="D209" s="736">
        <v>0.02</v>
      </c>
      <c r="E209" s="735" t="s">
        <v>66</v>
      </c>
      <c r="F209" s="737">
        <v>130.16800000000001</v>
      </c>
      <c r="G209" s="737">
        <v>0</v>
      </c>
      <c r="H209" s="737">
        <v>130.08799999999999</v>
      </c>
      <c r="I209" s="743">
        <v>44301.668287037035</v>
      </c>
      <c r="J209" s="737">
        <v>130.08799999999999</v>
      </c>
      <c r="K209" s="736">
        <v>0</v>
      </c>
      <c r="L209" s="736">
        <v>0</v>
      </c>
      <c r="M209" s="736">
        <v>-0.16</v>
      </c>
      <c r="N209" s="736">
        <v>1.31</v>
      </c>
      <c r="O209" s="577"/>
      <c r="P209" s="577"/>
      <c r="Q209" s="577">
        <v>73</v>
      </c>
      <c r="R209" s="577" t="s">
        <v>97</v>
      </c>
    </row>
    <row r="210" spans="1:18">
      <c r="A210" s="732">
        <v>117423592</v>
      </c>
      <c r="B210" s="739">
        <v>44299.658321759256</v>
      </c>
      <c r="C210" s="732" t="s">
        <v>97</v>
      </c>
      <c r="D210" s="733">
        <v>0.03</v>
      </c>
      <c r="E210" s="732" t="s">
        <v>66</v>
      </c>
      <c r="F210" s="734">
        <v>130.32900000000001</v>
      </c>
      <c r="G210" s="734">
        <v>0</v>
      </c>
      <c r="H210" s="734">
        <v>130.08799999999999</v>
      </c>
      <c r="I210" s="742">
        <v>44301.668287037035</v>
      </c>
      <c r="J210" s="734">
        <v>130.08799999999999</v>
      </c>
      <c r="K210" s="733">
        <v>0</v>
      </c>
      <c r="L210" s="733">
        <v>0</v>
      </c>
      <c r="M210" s="733">
        <v>-0.24</v>
      </c>
      <c r="N210" s="733">
        <v>6.41</v>
      </c>
      <c r="O210" s="577"/>
      <c r="P210" s="577"/>
      <c r="Q210" s="577">
        <v>73</v>
      </c>
      <c r="R210" s="577" t="s">
        <v>97</v>
      </c>
    </row>
    <row r="211" spans="1:18">
      <c r="A211" s="735">
        <v>117498721</v>
      </c>
      <c r="B211" s="740">
        <v>44300.809965277775</v>
      </c>
      <c r="C211" s="735" t="s">
        <v>97</v>
      </c>
      <c r="D211" s="736">
        <v>0.05</v>
      </c>
      <c r="E211" s="735" t="s">
        <v>66</v>
      </c>
      <c r="F211" s="737">
        <v>130.50899999999999</v>
      </c>
      <c r="G211" s="737">
        <v>0</v>
      </c>
      <c r="H211" s="737">
        <v>130.08799999999999</v>
      </c>
      <c r="I211" s="743">
        <v>44301.668287037035</v>
      </c>
      <c r="J211" s="737">
        <v>130.08799999999999</v>
      </c>
      <c r="K211" s="736">
        <v>0</v>
      </c>
      <c r="L211" s="736">
        <v>0</v>
      </c>
      <c r="M211" s="736">
        <v>-0.3</v>
      </c>
      <c r="N211" s="736">
        <v>19.05</v>
      </c>
      <c r="O211" s="577"/>
      <c r="P211" s="577"/>
      <c r="Q211" s="577">
        <v>73</v>
      </c>
      <c r="R211" s="577" t="s">
        <v>97</v>
      </c>
    </row>
    <row r="212" spans="1:18">
      <c r="A212" s="735">
        <v>117424012</v>
      </c>
      <c r="B212" s="740">
        <v>44299.660428240742</v>
      </c>
      <c r="C212" s="735" t="s">
        <v>96</v>
      </c>
      <c r="D212" s="736">
        <v>0.02</v>
      </c>
      <c r="E212" s="735" t="s">
        <v>66</v>
      </c>
      <c r="F212" s="737">
        <v>130.30000000000001</v>
      </c>
      <c r="G212" s="737">
        <v>0</v>
      </c>
      <c r="H212" s="737">
        <v>130.38</v>
      </c>
      <c r="I212" s="743">
        <v>44300.435231481482</v>
      </c>
      <c r="J212" s="737">
        <v>130.38</v>
      </c>
      <c r="K212" s="736">
        <v>0</v>
      </c>
      <c r="L212" s="736">
        <v>0</v>
      </c>
      <c r="M212" s="736">
        <v>-0.08</v>
      </c>
      <c r="N212" s="736">
        <v>1.39</v>
      </c>
      <c r="O212" s="577"/>
      <c r="P212" s="577"/>
      <c r="Q212" s="577">
        <v>74</v>
      </c>
      <c r="R212" s="577" t="s">
        <v>96</v>
      </c>
    </row>
    <row r="213" spans="1:18">
      <c r="A213" s="732">
        <v>117447989</v>
      </c>
      <c r="B213" s="739">
        <v>44300.126643518517</v>
      </c>
      <c r="C213" s="732" t="s">
        <v>96</v>
      </c>
      <c r="D213" s="733">
        <v>0.02</v>
      </c>
      <c r="E213" s="732" t="s">
        <v>66</v>
      </c>
      <c r="F213" s="734">
        <v>130.17599999999999</v>
      </c>
      <c r="G213" s="734">
        <v>0</v>
      </c>
      <c r="H213" s="734">
        <v>130.38</v>
      </c>
      <c r="I213" s="742">
        <v>44300.435231481482</v>
      </c>
      <c r="J213" s="734">
        <v>130.38</v>
      </c>
      <c r="K213" s="733">
        <v>0</v>
      </c>
      <c r="L213" s="733">
        <v>0</v>
      </c>
      <c r="M213" s="733">
        <v>0</v>
      </c>
      <c r="N213" s="733">
        <v>3.74</v>
      </c>
      <c r="O213" s="577"/>
      <c r="P213" s="577"/>
      <c r="Q213" s="577">
        <v>74</v>
      </c>
      <c r="R213" s="577" t="s">
        <v>96</v>
      </c>
    </row>
    <row r="214" spans="1:18">
      <c r="A214" s="735">
        <v>117468420</v>
      </c>
      <c r="B214" s="740">
        <v>44300.447916666664</v>
      </c>
      <c r="C214" s="735" t="s">
        <v>96</v>
      </c>
      <c r="D214" s="736">
        <v>0.02</v>
      </c>
      <c r="E214" s="735" t="s">
        <v>66</v>
      </c>
      <c r="F214" s="737">
        <v>130.39099999999999</v>
      </c>
      <c r="G214" s="737">
        <v>0</v>
      </c>
      <c r="H214" s="737">
        <v>130.47200000000001</v>
      </c>
      <c r="I214" s="743">
        <v>44300.689212962963</v>
      </c>
      <c r="J214" s="737">
        <v>130.47200000000001</v>
      </c>
      <c r="K214" s="736">
        <v>0</v>
      </c>
      <c r="L214" s="736">
        <v>0</v>
      </c>
      <c r="M214" s="736">
        <v>0</v>
      </c>
      <c r="N214" s="736">
        <v>1.49</v>
      </c>
      <c r="O214" s="577"/>
      <c r="P214" s="577"/>
      <c r="Q214" s="577">
        <v>75</v>
      </c>
      <c r="R214" s="577" t="s">
        <v>96</v>
      </c>
    </row>
    <row r="215" spans="1:18">
      <c r="A215" s="732">
        <v>117477629</v>
      </c>
      <c r="B215" s="739">
        <v>44300.576493055552</v>
      </c>
      <c r="C215" s="732" t="s">
        <v>96</v>
      </c>
      <c r="D215" s="733">
        <v>0.02</v>
      </c>
      <c r="E215" s="732" t="s">
        <v>66</v>
      </c>
      <c r="F215" s="734">
        <v>130.27199999999999</v>
      </c>
      <c r="G215" s="734">
        <v>0</v>
      </c>
      <c r="H215" s="734">
        <v>130.47200000000001</v>
      </c>
      <c r="I215" s="742">
        <v>44300.689212962963</v>
      </c>
      <c r="J215" s="734">
        <v>130.47200000000001</v>
      </c>
      <c r="K215" s="733">
        <v>0</v>
      </c>
      <c r="L215" s="733">
        <v>0</v>
      </c>
      <c r="M215" s="733">
        <v>0</v>
      </c>
      <c r="N215" s="733">
        <v>3.67</v>
      </c>
      <c r="O215" s="577"/>
      <c r="P215" s="577"/>
      <c r="Q215" s="577">
        <v>75</v>
      </c>
      <c r="R215" s="577" t="s">
        <v>96</v>
      </c>
    </row>
    <row r="216" spans="1:18">
      <c r="A216" s="732">
        <v>117487141</v>
      </c>
      <c r="B216" s="739">
        <v>44300.693761574075</v>
      </c>
      <c r="C216" s="732" t="s">
        <v>96</v>
      </c>
      <c r="D216" s="733">
        <v>0.02</v>
      </c>
      <c r="E216" s="732" t="s">
        <v>66</v>
      </c>
      <c r="F216" s="734">
        <v>130.48400000000001</v>
      </c>
      <c r="G216" s="734">
        <v>0</v>
      </c>
      <c r="H216" s="734">
        <v>130.56299999999999</v>
      </c>
      <c r="I216" s="742">
        <v>44300.811307870368</v>
      </c>
      <c r="J216" s="734">
        <v>130.56299999999999</v>
      </c>
      <c r="K216" s="733">
        <v>0</v>
      </c>
      <c r="L216" s="733">
        <v>0</v>
      </c>
      <c r="M216" s="733">
        <v>0</v>
      </c>
      <c r="N216" s="733">
        <v>1.45</v>
      </c>
      <c r="O216" s="577"/>
      <c r="P216" s="577"/>
      <c r="Q216" s="577">
        <v>76</v>
      </c>
      <c r="R216" s="577" t="s">
        <v>96</v>
      </c>
    </row>
    <row r="217" spans="1:18">
      <c r="A217" s="735">
        <v>117489507</v>
      </c>
      <c r="B217" s="740">
        <v>44300.713229166664</v>
      </c>
      <c r="C217" s="735" t="s">
        <v>96</v>
      </c>
      <c r="D217" s="736">
        <v>0.02</v>
      </c>
      <c r="E217" s="735" t="s">
        <v>66</v>
      </c>
      <c r="F217" s="737">
        <v>130.36099999999999</v>
      </c>
      <c r="G217" s="737">
        <v>0</v>
      </c>
      <c r="H217" s="737">
        <v>130.56299999999999</v>
      </c>
      <c r="I217" s="743">
        <v>44300.811307870368</v>
      </c>
      <c r="J217" s="737">
        <v>130.56299999999999</v>
      </c>
      <c r="K217" s="736">
        <v>0</v>
      </c>
      <c r="L217" s="736">
        <v>0</v>
      </c>
      <c r="M217" s="736">
        <v>0</v>
      </c>
      <c r="N217" s="736">
        <v>3.71</v>
      </c>
      <c r="O217" s="577"/>
      <c r="P217" s="577"/>
      <c r="Q217" s="577">
        <v>76</v>
      </c>
      <c r="R217" s="577" t="s">
        <v>96</v>
      </c>
    </row>
    <row r="218" spans="1:18">
      <c r="A218" s="735">
        <v>117499110</v>
      </c>
      <c r="B218" s="740">
        <v>44300.813888888886</v>
      </c>
      <c r="C218" s="735" t="s">
        <v>96</v>
      </c>
      <c r="D218" s="736">
        <v>0.02</v>
      </c>
      <c r="E218" s="735" t="s">
        <v>66</v>
      </c>
      <c r="F218" s="737">
        <v>130.57300000000001</v>
      </c>
      <c r="G218" s="737">
        <v>0</v>
      </c>
      <c r="H218" s="737">
        <v>130.51599999999999</v>
      </c>
      <c r="I218" s="743">
        <v>44302.457453703704</v>
      </c>
      <c r="J218" s="737">
        <v>130.51599999999999</v>
      </c>
      <c r="K218" s="736">
        <v>0</v>
      </c>
      <c r="L218" s="736">
        <v>0</v>
      </c>
      <c r="M218" s="736">
        <v>-0.31</v>
      </c>
      <c r="N218" s="736">
        <v>-1.35</v>
      </c>
      <c r="O218" s="577"/>
      <c r="P218" s="577"/>
      <c r="Q218" s="577">
        <v>77</v>
      </c>
      <c r="R218" s="577" t="s">
        <v>96</v>
      </c>
    </row>
    <row r="219" spans="1:18">
      <c r="A219" s="732">
        <v>117502616</v>
      </c>
      <c r="B219" s="739">
        <v>44300.909803240742</v>
      </c>
      <c r="C219" s="732" t="s">
        <v>96</v>
      </c>
      <c r="D219" s="733">
        <v>0.02</v>
      </c>
      <c r="E219" s="732" t="s">
        <v>66</v>
      </c>
      <c r="F219" s="734">
        <v>130.453</v>
      </c>
      <c r="G219" s="734">
        <v>0</v>
      </c>
      <c r="H219" s="734">
        <v>130.51599999999999</v>
      </c>
      <c r="I219" s="742">
        <v>44302.457453703704</v>
      </c>
      <c r="J219" s="734">
        <v>130.51599999999999</v>
      </c>
      <c r="K219" s="733">
        <v>0</v>
      </c>
      <c r="L219" s="733">
        <v>0</v>
      </c>
      <c r="M219" s="733">
        <v>-0.31</v>
      </c>
      <c r="N219" s="733">
        <v>0.84999999999999987</v>
      </c>
      <c r="O219" s="577"/>
      <c r="P219" s="577"/>
      <c r="Q219" s="577">
        <v>77</v>
      </c>
      <c r="R219" s="577" t="s">
        <v>96</v>
      </c>
    </row>
    <row r="220" spans="1:18">
      <c r="A220" s="735">
        <v>117525013</v>
      </c>
      <c r="B220" s="740">
        <v>44301.484259259261</v>
      </c>
      <c r="C220" s="735" t="s">
        <v>96</v>
      </c>
      <c r="D220" s="736">
        <v>0.02</v>
      </c>
      <c r="E220" s="735" t="s">
        <v>66</v>
      </c>
      <c r="F220" s="737">
        <v>130.31</v>
      </c>
      <c r="G220" s="737">
        <v>0</v>
      </c>
      <c r="H220" s="737">
        <v>130.51599999999999</v>
      </c>
      <c r="I220" s="743">
        <v>44302.457453703704</v>
      </c>
      <c r="J220" s="737">
        <v>130.51599999999999</v>
      </c>
      <c r="K220" s="736">
        <v>0</v>
      </c>
      <c r="L220" s="736">
        <v>0</v>
      </c>
      <c r="M220" s="736">
        <v>-0.08</v>
      </c>
      <c r="N220" s="736">
        <v>3.71</v>
      </c>
      <c r="O220" s="577"/>
      <c r="P220" s="577"/>
      <c r="Q220" s="577">
        <v>77</v>
      </c>
      <c r="R220" s="577" t="s">
        <v>96</v>
      </c>
    </row>
    <row r="221" spans="1:18">
      <c r="A221" s="732">
        <v>117534831</v>
      </c>
      <c r="B221" s="739">
        <v>44301.627199074072</v>
      </c>
      <c r="C221" s="732" t="s">
        <v>96</v>
      </c>
      <c r="D221" s="733">
        <v>0.03</v>
      </c>
      <c r="E221" s="732" t="s">
        <v>66</v>
      </c>
      <c r="F221" s="734">
        <v>130.149</v>
      </c>
      <c r="G221" s="734">
        <v>0</v>
      </c>
      <c r="H221" s="734">
        <v>130.51599999999999</v>
      </c>
      <c r="I221" s="742">
        <v>44302.457453703704</v>
      </c>
      <c r="J221" s="734">
        <v>130.51599999999999</v>
      </c>
      <c r="K221" s="733">
        <v>0</v>
      </c>
      <c r="L221" s="733">
        <v>0</v>
      </c>
      <c r="M221" s="733">
        <v>-0.12</v>
      </c>
      <c r="N221" s="733">
        <v>9.99</v>
      </c>
      <c r="O221" s="577"/>
      <c r="P221" s="577"/>
      <c r="Q221" s="577">
        <v>77</v>
      </c>
      <c r="R221" s="577" t="s">
        <v>96</v>
      </c>
    </row>
    <row r="222" spans="1:18">
      <c r="A222" s="732">
        <v>117540448</v>
      </c>
      <c r="B222" s="739">
        <v>44301.670844907407</v>
      </c>
      <c r="C222" s="732" t="s">
        <v>97</v>
      </c>
      <c r="D222" s="733">
        <v>0.02</v>
      </c>
      <c r="E222" s="732" t="s">
        <v>66</v>
      </c>
      <c r="F222" s="734">
        <v>130.1</v>
      </c>
      <c r="G222" s="734">
        <v>0</v>
      </c>
      <c r="H222" s="734">
        <v>130.02000000000001</v>
      </c>
      <c r="I222" s="742">
        <v>44302.143888888888</v>
      </c>
      <c r="J222" s="734">
        <v>130.02000000000001</v>
      </c>
      <c r="K222" s="733">
        <v>0</v>
      </c>
      <c r="L222" s="733">
        <v>0</v>
      </c>
      <c r="M222" s="733">
        <v>-0.04</v>
      </c>
      <c r="N222" s="733">
        <v>1.43</v>
      </c>
      <c r="O222" s="577"/>
      <c r="P222" s="577"/>
      <c r="Q222" s="577">
        <v>78</v>
      </c>
      <c r="R222" s="577" t="s">
        <v>97</v>
      </c>
    </row>
    <row r="223" spans="1:18">
      <c r="A223" s="735">
        <v>117543393</v>
      </c>
      <c r="B223" s="740">
        <v>44301.696053240739</v>
      </c>
      <c r="C223" s="735" t="s">
        <v>97</v>
      </c>
      <c r="D223" s="736">
        <v>0.02</v>
      </c>
      <c r="E223" s="735" t="s">
        <v>66</v>
      </c>
      <c r="F223" s="737">
        <v>130.22399999999999</v>
      </c>
      <c r="G223" s="737">
        <v>0</v>
      </c>
      <c r="H223" s="737">
        <v>130.02000000000001</v>
      </c>
      <c r="I223" s="743">
        <v>44302.143888888888</v>
      </c>
      <c r="J223" s="737">
        <v>130.02000000000001</v>
      </c>
      <c r="K223" s="736">
        <v>0</v>
      </c>
      <c r="L223" s="736">
        <v>0</v>
      </c>
      <c r="M223" s="736">
        <v>-0.04</v>
      </c>
      <c r="N223" s="736">
        <v>3.7199999999999998</v>
      </c>
      <c r="O223" s="577"/>
      <c r="P223" s="577"/>
      <c r="Q223" s="577">
        <v>78</v>
      </c>
      <c r="R223" s="577" t="s">
        <v>97</v>
      </c>
    </row>
    <row r="224" spans="1:18">
      <c r="A224" s="735">
        <v>117561324</v>
      </c>
      <c r="B224" s="740">
        <v>44302.149328703701</v>
      </c>
      <c r="C224" s="735" t="s">
        <v>97</v>
      </c>
      <c r="D224" s="736">
        <v>0.02</v>
      </c>
      <c r="E224" s="735" t="s">
        <v>66</v>
      </c>
      <c r="F224" s="737">
        <v>130.02500000000001</v>
      </c>
      <c r="G224" s="737">
        <v>0</v>
      </c>
      <c r="H224" s="737">
        <v>130.096</v>
      </c>
      <c r="I224" s="743">
        <v>44305.125694444447</v>
      </c>
      <c r="J224" s="737">
        <v>130.096</v>
      </c>
      <c r="K224" s="736">
        <v>0</v>
      </c>
      <c r="L224" s="736">
        <v>0</v>
      </c>
      <c r="M224" s="736">
        <v>-0.04</v>
      </c>
      <c r="N224" s="736">
        <v>-1.34</v>
      </c>
      <c r="O224" s="577"/>
      <c r="P224" s="577"/>
      <c r="Q224" s="577">
        <v>79</v>
      </c>
      <c r="R224" s="577" t="s">
        <v>97</v>
      </c>
    </row>
    <row r="225" spans="1:18">
      <c r="A225" s="732">
        <v>117562295</v>
      </c>
      <c r="B225" s="739">
        <v>44302.169479166667</v>
      </c>
      <c r="C225" s="732" t="s">
        <v>97</v>
      </c>
      <c r="D225" s="733">
        <v>0.02</v>
      </c>
      <c r="E225" s="732" t="s">
        <v>66</v>
      </c>
      <c r="F225" s="734">
        <v>130.15199999999999</v>
      </c>
      <c r="G225" s="734">
        <v>0</v>
      </c>
      <c r="H225" s="734">
        <v>130.096</v>
      </c>
      <c r="I225" s="742">
        <v>44305.125694444447</v>
      </c>
      <c r="J225" s="734">
        <v>130.096</v>
      </c>
      <c r="K225" s="733">
        <v>0</v>
      </c>
      <c r="L225" s="733">
        <v>0</v>
      </c>
      <c r="M225" s="733">
        <v>-0.04</v>
      </c>
      <c r="N225" s="733">
        <v>0.99</v>
      </c>
      <c r="O225" s="577"/>
      <c r="P225" s="577"/>
      <c r="Q225" s="577">
        <v>79</v>
      </c>
      <c r="R225" s="577" t="s">
        <v>97</v>
      </c>
    </row>
    <row r="226" spans="1:18">
      <c r="A226" s="735">
        <v>117574771</v>
      </c>
      <c r="B226" s="740">
        <v>44302.420219907406</v>
      </c>
      <c r="C226" s="735" t="s">
        <v>97</v>
      </c>
      <c r="D226" s="736">
        <v>0.02</v>
      </c>
      <c r="E226" s="735" t="s">
        <v>66</v>
      </c>
      <c r="F226" s="737">
        <v>130.29599999999999</v>
      </c>
      <c r="G226" s="737">
        <v>0</v>
      </c>
      <c r="H226" s="737">
        <v>130.096</v>
      </c>
      <c r="I226" s="743">
        <v>44305.125694444447</v>
      </c>
      <c r="J226" s="737">
        <v>130.096</v>
      </c>
      <c r="K226" s="736">
        <v>0</v>
      </c>
      <c r="L226" s="736">
        <v>0</v>
      </c>
      <c r="M226" s="736">
        <v>-0.04</v>
      </c>
      <c r="N226" s="736">
        <v>3.64</v>
      </c>
      <c r="O226" s="577"/>
      <c r="P226" s="577"/>
      <c r="Q226" s="577">
        <v>79</v>
      </c>
      <c r="R226" s="577" t="s">
        <v>97</v>
      </c>
    </row>
    <row r="227" spans="1:18">
      <c r="A227" s="732">
        <v>117577365</v>
      </c>
      <c r="B227" s="739">
        <v>44302.452638888892</v>
      </c>
      <c r="C227" s="732" t="s">
        <v>97</v>
      </c>
      <c r="D227" s="733">
        <v>0.03</v>
      </c>
      <c r="E227" s="732" t="s">
        <v>66</v>
      </c>
      <c r="F227" s="734">
        <v>130.459</v>
      </c>
      <c r="G227" s="734">
        <v>0</v>
      </c>
      <c r="H227" s="734">
        <v>130.096</v>
      </c>
      <c r="I227" s="742">
        <v>44305.125694444447</v>
      </c>
      <c r="J227" s="734">
        <v>130.096</v>
      </c>
      <c r="K227" s="733">
        <v>0</v>
      </c>
      <c r="L227" s="733">
        <v>0</v>
      </c>
      <c r="M227" s="733">
        <v>-0.06</v>
      </c>
      <c r="N227" s="733">
        <v>9.9599999999999991</v>
      </c>
      <c r="O227" s="577"/>
      <c r="P227" s="577"/>
      <c r="Q227" s="577">
        <v>79</v>
      </c>
      <c r="R227" s="577" t="s">
        <v>97</v>
      </c>
    </row>
    <row r="228" spans="1:18">
      <c r="A228" s="732">
        <v>117579699</v>
      </c>
      <c r="B228" s="739">
        <v>44302.472222222219</v>
      </c>
      <c r="C228" s="732" t="s">
        <v>96</v>
      </c>
      <c r="D228" s="733">
        <v>0.02</v>
      </c>
      <c r="E228" s="732" t="s">
        <v>66</v>
      </c>
      <c r="F228" s="734">
        <v>130.47999999999999</v>
      </c>
      <c r="G228" s="734">
        <v>0</v>
      </c>
      <c r="H228" s="734">
        <v>130.298</v>
      </c>
      <c r="I228" s="742">
        <v>44306.182870370372</v>
      </c>
      <c r="J228" s="734">
        <v>130.298</v>
      </c>
      <c r="K228" s="733">
        <v>0</v>
      </c>
      <c r="L228" s="733">
        <v>0</v>
      </c>
      <c r="M228" s="733">
        <v>-0.16</v>
      </c>
      <c r="N228" s="733">
        <v>-3.52</v>
      </c>
      <c r="O228" s="577"/>
      <c r="P228" s="577"/>
      <c r="Q228" s="577">
        <v>80</v>
      </c>
      <c r="R228" s="577" t="s">
        <v>96</v>
      </c>
    </row>
    <row r="229" spans="1:18">
      <c r="A229" s="735">
        <v>117582673</v>
      </c>
      <c r="B229" s="740">
        <v>44302.521412037036</v>
      </c>
      <c r="C229" s="735" t="s">
        <v>96</v>
      </c>
      <c r="D229" s="736">
        <v>0.02</v>
      </c>
      <c r="E229" s="735" t="s">
        <v>66</v>
      </c>
      <c r="F229" s="737">
        <v>130.35900000000001</v>
      </c>
      <c r="G229" s="737">
        <v>0</v>
      </c>
      <c r="H229" s="737">
        <v>130.298</v>
      </c>
      <c r="I229" s="743">
        <v>44306.182870370372</v>
      </c>
      <c r="J229" s="737">
        <v>130.298</v>
      </c>
      <c r="K229" s="736">
        <v>0</v>
      </c>
      <c r="L229" s="736">
        <v>0</v>
      </c>
      <c r="M229" s="736">
        <v>-0.16</v>
      </c>
      <c r="N229" s="736">
        <v>-1.28</v>
      </c>
      <c r="O229" s="577"/>
      <c r="P229" s="577"/>
      <c r="Q229" s="577">
        <v>80</v>
      </c>
      <c r="R229" s="577" t="s">
        <v>96</v>
      </c>
    </row>
    <row r="230" spans="1:18">
      <c r="A230" s="732">
        <v>117622039</v>
      </c>
      <c r="B230" s="739">
        <v>44305.075856481482</v>
      </c>
      <c r="C230" s="732" t="s">
        <v>96</v>
      </c>
      <c r="D230" s="733">
        <v>0.02</v>
      </c>
      <c r="E230" s="732" t="s">
        <v>66</v>
      </c>
      <c r="F230" s="734">
        <v>130.21899999999999</v>
      </c>
      <c r="G230" s="734">
        <v>0</v>
      </c>
      <c r="H230" s="734">
        <v>130.298</v>
      </c>
      <c r="I230" s="742">
        <v>44306.182870370372</v>
      </c>
      <c r="J230" s="734">
        <v>130.298</v>
      </c>
      <c r="K230" s="733">
        <v>0</v>
      </c>
      <c r="L230" s="733">
        <v>0</v>
      </c>
      <c r="M230" s="733">
        <v>-0.08</v>
      </c>
      <c r="N230" s="733">
        <v>1.38</v>
      </c>
      <c r="O230" s="577"/>
      <c r="P230" s="577"/>
      <c r="Q230" s="577">
        <v>80</v>
      </c>
      <c r="R230" s="577" t="s">
        <v>96</v>
      </c>
    </row>
    <row r="231" spans="1:18">
      <c r="A231" s="735">
        <v>117623366</v>
      </c>
      <c r="B231" s="740">
        <v>44305.126446759263</v>
      </c>
      <c r="C231" s="735" t="s">
        <v>96</v>
      </c>
      <c r="D231" s="736">
        <v>0.03</v>
      </c>
      <c r="E231" s="735" t="s">
        <v>66</v>
      </c>
      <c r="F231" s="737">
        <v>130.059</v>
      </c>
      <c r="G231" s="737">
        <v>0</v>
      </c>
      <c r="H231" s="737">
        <v>130.298</v>
      </c>
      <c r="I231" s="743">
        <v>44306.182870370372</v>
      </c>
      <c r="J231" s="737">
        <v>130.298</v>
      </c>
      <c r="K231" s="736">
        <v>0</v>
      </c>
      <c r="L231" s="736">
        <v>0</v>
      </c>
      <c r="M231" s="736">
        <v>-0.12</v>
      </c>
      <c r="N231" s="736">
        <v>6.5</v>
      </c>
      <c r="O231" s="577"/>
      <c r="P231" s="577"/>
      <c r="Q231" s="577">
        <v>80</v>
      </c>
      <c r="R231" s="577" t="s">
        <v>96</v>
      </c>
    </row>
    <row r="232" spans="1:18">
      <c r="A232" s="732">
        <v>117627470</v>
      </c>
      <c r="B232" s="739">
        <v>44305.189050925925</v>
      </c>
      <c r="C232" s="732" t="s">
        <v>96</v>
      </c>
      <c r="D232" s="733">
        <v>0.05</v>
      </c>
      <c r="E232" s="732" t="s">
        <v>66</v>
      </c>
      <c r="F232" s="734">
        <v>129.88399999999999</v>
      </c>
      <c r="G232" s="734">
        <v>0</v>
      </c>
      <c r="H232" s="734">
        <v>130.298</v>
      </c>
      <c r="I232" s="742">
        <v>44306.182870370372</v>
      </c>
      <c r="J232" s="734">
        <v>130.298</v>
      </c>
      <c r="K232" s="733">
        <v>0</v>
      </c>
      <c r="L232" s="733">
        <v>0</v>
      </c>
      <c r="M232" s="733">
        <v>-0.19</v>
      </c>
      <c r="N232" s="733">
        <v>18.939999999999998</v>
      </c>
      <c r="O232" s="577"/>
      <c r="P232" s="577"/>
      <c r="Q232" s="577">
        <v>80</v>
      </c>
      <c r="R232" s="577" t="s">
        <v>96</v>
      </c>
    </row>
    <row r="233" spans="1:18">
      <c r="A233" s="735">
        <v>117623442</v>
      </c>
      <c r="B233" s="740">
        <v>44305.128483796296</v>
      </c>
      <c r="C233" s="735" t="s">
        <v>97</v>
      </c>
      <c r="D233" s="736">
        <v>0.02</v>
      </c>
      <c r="E233" s="735" t="s">
        <v>66</v>
      </c>
      <c r="F233" s="737">
        <v>130.08199999999999</v>
      </c>
      <c r="G233" s="737">
        <v>0</v>
      </c>
      <c r="H233" s="737">
        <v>129.94200000000001</v>
      </c>
      <c r="I233" s="743">
        <v>44305.184374999997</v>
      </c>
      <c r="J233" s="737">
        <v>129.94200000000001</v>
      </c>
      <c r="K233" s="736">
        <v>0</v>
      </c>
      <c r="L233" s="736">
        <v>0</v>
      </c>
      <c r="M233" s="736">
        <v>0</v>
      </c>
      <c r="N233" s="736">
        <v>2.57</v>
      </c>
      <c r="O233" s="577"/>
      <c r="P233" s="577"/>
      <c r="Q233" s="577">
        <v>81</v>
      </c>
      <c r="R233" s="577" t="s">
        <v>97</v>
      </c>
    </row>
    <row r="234" spans="1:18">
      <c r="A234" s="732">
        <v>117628248</v>
      </c>
      <c r="B234" s="739">
        <v>44305.195150462961</v>
      </c>
      <c r="C234" s="732" t="s">
        <v>97</v>
      </c>
      <c r="D234" s="733">
        <v>0.02</v>
      </c>
      <c r="E234" s="732" t="s">
        <v>66</v>
      </c>
      <c r="F234" s="734">
        <v>129.82900000000001</v>
      </c>
      <c r="G234" s="734">
        <v>0</v>
      </c>
      <c r="H234" s="734">
        <v>129.9</v>
      </c>
      <c r="I234" s="742">
        <v>44305.747881944444</v>
      </c>
      <c r="J234" s="734">
        <v>129.9</v>
      </c>
      <c r="K234" s="733">
        <v>0</v>
      </c>
      <c r="L234" s="733">
        <v>0</v>
      </c>
      <c r="M234" s="733">
        <v>0</v>
      </c>
      <c r="N234" s="733">
        <v>-1.32</v>
      </c>
      <c r="O234" s="577"/>
      <c r="P234" s="577"/>
      <c r="Q234" s="577">
        <v>82</v>
      </c>
      <c r="R234" s="577" t="s">
        <v>97</v>
      </c>
    </row>
    <row r="235" spans="1:18">
      <c r="A235" s="735">
        <v>117635340</v>
      </c>
      <c r="B235" s="740">
        <v>44305.344212962962</v>
      </c>
      <c r="C235" s="735" t="s">
        <v>97</v>
      </c>
      <c r="D235" s="736">
        <v>0.02</v>
      </c>
      <c r="E235" s="735" t="s">
        <v>66</v>
      </c>
      <c r="F235" s="737">
        <v>129.94900000000001</v>
      </c>
      <c r="G235" s="737">
        <v>0</v>
      </c>
      <c r="H235" s="737">
        <v>129.9</v>
      </c>
      <c r="I235" s="743">
        <v>44305.747881944444</v>
      </c>
      <c r="J235" s="737">
        <v>129.9</v>
      </c>
      <c r="K235" s="736">
        <v>0</v>
      </c>
      <c r="L235" s="736">
        <v>0</v>
      </c>
      <c r="M235" s="736">
        <v>0</v>
      </c>
      <c r="N235" s="736">
        <v>0.9</v>
      </c>
      <c r="O235" s="577"/>
      <c r="P235" s="577"/>
      <c r="Q235" s="577">
        <v>82</v>
      </c>
      <c r="R235" s="577" t="s">
        <v>97</v>
      </c>
    </row>
    <row r="236" spans="1:18">
      <c r="A236" s="732">
        <v>117655481</v>
      </c>
      <c r="B236" s="739">
        <v>44305.545567129629</v>
      </c>
      <c r="C236" s="732" t="s">
        <v>97</v>
      </c>
      <c r="D236" s="733">
        <v>0.02</v>
      </c>
      <c r="E236" s="732" t="s">
        <v>66</v>
      </c>
      <c r="F236" s="734">
        <v>130.09700000000001</v>
      </c>
      <c r="G236" s="734">
        <v>0</v>
      </c>
      <c r="H236" s="734">
        <v>129.9</v>
      </c>
      <c r="I236" s="742">
        <v>44305.747881944444</v>
      </c>
      <c r="J236" s="734">
        <v>129.9</v>
      </c>
      <c r="K236" s="733">
        <v>0</v>
      </c>
      <c r="L236" s="733">
        <v>0</v>
      </c>
      <c r="M236" s="733">
        <v>0</v>
      </c>
      <c r="N236" s="733">
        <v>3.64</v>
      </c>
      <c r="O236" s="577"/>
      <c r="P236" s="577"/>
      <c r="Q236" s="577">
        <v>82</v>
      </c>
      <c r="R236" s="577" t="s">
        <v>97</v>
      </c>
    </row>
    <row r="237" spans="1:18">
      <c r="A237" s="735">
        <v>117658730</v>
      </c>
      <c r="B237" s="740">
        <v>44305.585439814815</v>
      </c>
      <c r="C237" s="735" t="s">
        <v>97</v>
      </c>
      <c r="D237" s="736">
        <v>0.03</v>
      </c>
      <c r="E237" s="735" t="s">
        <v>66</v>
      </c>
      <c r="F237" s="737">
        <v>130.26400000000001</v>
      </c>
      <c r="G237" s="737">
        <v>0</v>
      </c>
      <c r="H237" s="737">
        <v>129.9</v>
      </c>
      <c r="I237" s="743">
        <v>44305.747881944444</v>
      </c>
      <c r="J237" s="737">
        <v>129.9</v>
      </c>
      <c r="K237" s="736">
        <v>0</v>
      </c>
      <c r="L237" s="736">
        <v>0</v>
      </c>
      <c r="M237" s="736">
        <v>0</v>
      </c>
      <c r="N237" s="736">
        <v>10.1</v>
      </c>
      <c r="O237" s="577"/>
      <c r="P237" s="577"/>
      <c r="Q237" s="577">
        <v>82</v>
      </c>
      <c r="R237" s="577" t="s">
        <v>97</v>
      </c>
    </row>
    <row r="238" spans="1:18">
      <c r="A238" s="735">
        <v>117677472</v>
      </c>
      <c r="B238" s="740">
        <v>44305.753472222219</v>
      </c>
      <c r="C238" s="735" t="s">
        <v>97</v>
      </c>
      <c r="D238" s="736">
        <v>0.02</v>
      </c>
      <c r="E238" s="735" t="s">
        <v>66</v>
      </c>
      <c r="F238" s="737">
        <v>129.85</v>
      </c>
      <c r="G238" s="737">
        <v>0</v>
      </c>
      <c r="H238" s="737">
        <v>130.35400000000001</v>
      </c>
      <c r="I238" s="743">
        <v>44306.74013888889</v>
      </c>
      <c r="J238" s="737">
        <v>130.35400000000001</v>
      </c>
      <c r="K238" s="736">
        <v>0</v>
      </c>
      <c r="L238" s="736">
        <v>0</v>
      </c>
      <c r="M238" s="736">
        <v>-0.04</v>
      </c>
      <c r="N238" s="736">
        <v>-9.36</v>
      </c>
      <c r="O238" s="577"/>
      <c r="P238" s="577"/>
      <c r="Q238" s="577">
        <v>83</v>
      </c>
      <c r="R238" s="577" t="s">
        <v>97</v>
      </c>
    </row>
    <row r="239" spans="1:18">
      <c r="A239" s="732">
        <v>117678608</v>
      </c>
      <c r="B239" s="739">
        <v>44305.767754629633</v>
      </c>
      <c r="C239" s="732" t="s">
        <v>97</v>
      </c>
      <c r="D239" s="733">
        <v>0.02</v>
      </c>
      <c r="E239" s="732" t="s">
        <v>66</v>
      </c>
      <c r="F239" s="734">
        <v>129.97</v>
      </c>
      <c r="G239" s="734">
        <v>0</v>
      </c>
      <c r="H239" s="734">
        <v>130.35400000000001</v>
      </c>
      <c r="I239" s="742">
        <v>44306.74013888889</v>
      </c>
      <c r="J239" s="734">
        <v>130.35400000000001</v>
      </c>
      <c r="K239" s="733">
        <v>0</v>
      </c>
      <c r="L239" s="733">
        <v>0</v>
      </c>
      <c r="M239" s="733">
        <v>-0.04</v>
      </c>
      <c r="N239" s="733">
        <v>-7.14</v>
      </c>
      <c r="O239" s="577"/>
      <c r="P239" s="577"/>
      <c r="Q239" s="577">
        <v>83</v>
      </c>
      <c r="R239" s="577" t="s">
        <v>97</v>
      </c>
    </row>
    <row r="240" spans="1:18">
      <c r="A240" s="735">
        <v>117683010</v>
      </c>
      <c r="B240" s="740">
        <v>44305.843287037038</v>
      </c>
      <c r="C240" s="735" t="s">
        <v>97</v>
      </c>
      <c r="D240" s="736">
        <v>0.02</v>
      </c>
      <c r="E240" s="735" t="s">
        <v>66</v>
      </c>
      <c r="F240" s="737">
        <v>130.11000000000001</v>
      </c>
      <c r="G240" s="737">
        <v>0</v>
      </c>
      <c r="H240" s="737">
        <v>130.35400000000001</v>
      </c>
      <c r="I240" s="743">
        <v>44306.74013888889</v>
      </c>
      <c r="J240" s="737">
        <v>130.35400000000001</v>
      </c>
      <c r="K240" s="736">
        <v>0</v>
      </c>
      <c r="L240" s="736">
        <v>0</v>
      </c>
      <c r="M240" s="736">
        <v>-0.04</v>
      </c>
      <c r="N240" s="736">
        <v>-4.55</v>
      </c>
      <c r="O240" s="577"/>
      <c r="P240" s="577"/>
      <c r="Q240" s="577">
        <v>83</v>
      </c>
      <c r="R240" s="577" t="s">
        <v>97</v>
      </c>
    </row>
    <row r="241" spans="1:18">
      <c r="A241" s="732">
        <v>117689387</v>
      </c>
      <c r="B241" s="739">
        <v>44306.169120370374</v>
      </c>
      <c r="C241" s="732" t="s">
        <v>97</v>
      </c>
      <c r="D241" s="733">
        <v>0.03</v>
      </c>
      <c r="E241" s="732" t="s">
        <v>66</v>
      </c>
      <c r="F241" s="734">
        <v>130.274</v>
      </c>
      <c r="G241" s="734">
        <v>0</v>
      </c>
      <c r="H241" s="734">
        <v>130.35400000000001</v>
      </c>
      <c r="I241" s="742">
        <v>44306.74013888889</v>
      </c>
      <c r="J241" s="734">
        <v>130.35400000000001</v>
      </c>
      <c r="K241" s="733">
        <v>0</v>
      </c>
      <c r="L241" s="733">
        <v>0</v>
      </c>
      <c r="M241" s="733">
        <v>0</v>
      </c>
      <c r="N241" s="733">
        <v>-2.2200000000000002</v>
      </c>
      <c r="O241" s="577"/>
      <c r="P241" s="577"/>
      <c r="Q241" s="577">
        <v>83</v>
      </c>
      <c r="R241" s="577" t="s">
        <v>97</v>
      </c>
    </row>
    <row r="242" spans="1:18">
      <c r="A242" s="735">
        <v>117691047</v>
      </c>
      <c r="B242" s="740">
        <v>44306.20416666667</v>
      </c>
      <c r="C242" s="735" t="s">
        <v>97</v>
      </c>
      <c r="D242" s="736">
        <v>0.05</v>
      </c>
      <c r="E242" s="735" t="s">
        <v>66</v>
      </c>
      <c r="F242" s="737">
        <v>130.452</v>
      </c>
      <c r="G242" s="737">
        <v>0</v>
      </c>
      <c r="H242" s="737">
        <v>130.35400000000001</v>
      </c>
      <c r="I242" s="743">
        <v>44306.74013888889</v>
      </c>
      <c r="J242" s="737">
        <v>130.35400000000001</v>
      </c>
      <c r="K242" s="736">
        <v>0</v>
      </c>
      <c r="L242" s="736">
        <v>0</v>
      </c>
      <c r="M242" s="736">
        <v>0</v>
      </c>
      <c r="N242" s="736">
        <v>4.5199999999999996</v>
      </c>
      <c r="O242" s="577"/>
      <c r="P242" s="577"/>
      <c r="Q242" s="577">
        <v>83</v>
      </c>
      <c r="R242" s="577" t="s">
        <v>97</v>
      </c>
    </row>
    <row r="243" spans="1:18">
      <c r="A243" s="732">
        <v>117703557</v>
      </c>
      <c r="B243" s="739">
        <v>44306.405266203707</v>
      </c>
      <c r="C243" s="732" t="s">
        <v>97</v>
      </c>
      <c r="D243" s="733">
        <v>7.0000000000000007E-2</v>
      </c>
      <c r="E243" s="732" t="s">
        <v>66</v>
      </c>
      <c r="F243" s="734">
        <v>130.65799999999999</v>
      </c>
      <c r="G243" s="734">
        <v>0</v>
      </c>
      <c r="H243" s="734">
        <v>130.35400000000001</v>
      </c>
      <c r="I243" s="742">
        <v>44306.74013888889</v>
      </c>
      <c r="J243" s="734">
        <v>130.35400000000001</v>
      </c>
      <c r="K243" s="733">
        <v>0</v>
      </c>
      <c r="L243" s="733">
        <v>0</v>
      </c>
      <c r="M243" s="733">
        <v>0</v>
      </c>
      <c r="N243" s="733">
        <v>19.670000000000002</v>
      </c>
      <c r="O243" s="577"/>
      <c r="P243" s="577"/>
      <c r="Q243" s="577">
        <v>83</v>
      </c>
      <c r="R243" s="577" t="s">
        <v>97</v>
      </c>
    </row>
    <row r="244" spans="1:18">
      <c r="A244" s="735">
        <v>117705122</v>
      </c>
      <c r="B244" s="740">
        <v>44306.416192129633</v>
      </c>
      <c r="C244" s="735" t="s">
        <v>97</v>
      </c>
      <c r="D244" s="736">
        <v>0.11</v>
      </c>
      <c r="E244" s="735" t="s">
        <v>66</v>
      </c>
      <c r="F244" s="737">
        <v>130.899</v>
      </c>
      <c r="G244" s="737">
        <v>0</v>
      </c>
      <c r="H244" s="737">
        <v>130.35400000000001</v>
      </c>
      <c r="I244" s="743">
        <v>44306.74013888889</v>
      </c>
      <c r="J244" s="737">
        <v>130.35400000000001</v>
      </c>
      <c r="K244" s="736">
        <v>0</v>
      </c>
      <c r="L244" s="736">
        <v>0</v>
      </c>
      <c r="M244" s="736">
        <v>0</v>
      </c>
      <c r="N244" s="736">
        <v>55.4</v>
      </c>
      <c r="O244" s="577"/>
      <c r="P244" s="577"/>
      <c r="Q244" s="577">
        <v>83</v>
      </c>
      <c r="R244" s="577" t="s">
        <v>97</v>
      </c>
    </row>
    <row r="245" spans="1:18">
      <c r="A245" s="735">
        <v>117690496</v>
      </c>
      <c r="B245" s="740">
        <v>44306.191689814812</v>
      </c>
      <c r="C245" s="735" t="s">
        <v>96</v>
      </c>
      <c r="D245" s="736">
        <v>0.02</v>
      </c>
      <c r="E245" s="735" t="s">
        <v>66</v>
      </c>
      <c r="F245" s="737">
        <v>130.386</v>
      </c>
      <c r="G245" s="737">
        <v>0</v>
      </c>
      <c r="H245" s="737">
        <v>130.52600000000001</v>
      </c>
      <c r="I245" s="743">
        <v>44306.262152777781</v>
      </c>
      <c r="J245" s="737">
        <v>130.52600000000001</v>
      </c>
      <c r="K245" s="736">
        <v>0</v>
      </c>
      <c r="L245" s="736">
        <v>0</v>
      </c>
      <c r="M245" s="736">
        <v>0</v>
      </c>
      <c r="N245" s="736">
        <v>2.59</v>
      </c>
      <c r="O245" s="577"/>
      <c r="P245" s="577"/>
      <c r="Q245" s="577">
        <v>84</v>
      </c>
      <c r="R245" s="577" t="s">
        <v>96</v>
      </c>
    </row>
    <row r="246" spans="1:18">
      <c r="A246" s="732">
        <v>117695962</v>
      </c>
      <c r="B246" s="739">
        <v>44306.265300925923</v>
      </c>
      <c r="C246" s="732" t="s">
        <v>96</v>
      </c>
      <c r="D246" s="733">
        <v>0.02</v>
      </c>
      <c r="E246" s="732" t="s">
        <v>66</v>
      </c>
      <c r="F246" s="734">
        <v>130.548</v>
      </c>
      <c r="G246" s="734">
        <v>0</v>
      </c>
      <c r="H246" s="734">
        <v>130.62799999999999</v>
      </c>
      <c r="I246" s="742">
        <v>44306.404965277776</v>
      </c>
      <c r="J246" s="734">
        <v>130.62799999999999</v>
      </c>
      <c r="K246" s="733">
        <v>0</v>
      </c>
      <c r="L246" s="733">
        <v>0</v>
      </c>
      <c r="M246" s="733">
        <v>0</v>
      </c>
      <c r="N246" s="733">
        <v>1.48</v>
      </c>
      <c r="O246" s="577"/>
      <c r="P246" s="577"/>
      <c r="Q246" s="577">
        <v>85</v>
      </c>
      <c r="R246" s="577" t="s">
        <v>96</v>
      </c>
    </row>
    <row r="247" spans="1:18">
      <c r="A247" s="735">
        <v>117698012</v>
      </c>
      <c r="B247" s="740">
        <v>44306.302094907405</v>
      </c>
      <c r="C247" s="735" t="s">
        <v>96</v>
      </c>
      <c r="D247" s="736">
        <v>0.02</v>
      </c>
      <c r="E247" s="735" t="s">
        <v>66</v>
      </c>
      <c r="F247" s="737">
        <v>130.42699999999999</v>
      </c>
      <c r="G247" s="737">
        <v>0</v>
      </c>
      <c r="H247" s="737">
        <v>130.62799999999999</v>
      </c>
      <c r="I247" s="743">
        <v>44306.404965277776</v>
      </c>
      <c r="J247" s="737">
        <v>130.62799999999999</v>
      </c>
      <c r="K247" s="736">
        <v>0</v>
      </c>
      <c r="L247" s="736">
        <v>0</v>
      </c>
      <c r="M247" s="736">
        <v>0</v>
      </c>
      <c r="N247" s="736">
        <v>3.71</v>
      </c>
      <c r="O247" s="577"/>
      <c r="P247" s="577"/>
      <c r="Q247" s="577">
        <v>85</v>
      </c>
      <c r="R247" s="577" t="s">
        <v>96</v>
      </c>
    </row>
    <row r="248" spans="1:18">
      <c r="A248" s="732">
        <v>117707464</v>
      </c>
      <c r="B248" s="739">
        <v>44306.438900462963</v>
      </c>
      <c r="C248" s="732" t="s">
        <v>96</v>
      </c>
      <c r="D248" s="733">
        <v>0.02</v>
      </c>
      <c r="E248" s="732" t="s">
        <v>66</v>
      </c>
      <c r="F248" s="734">
        <v>130.88399999999999</v>
      </c>
      <c r="G248" s="734">
        <v>0</v>
      </c>
      <c r="H248" s="734">
        <v>130.38800000000001</v>
      </c>
      <c r="I248" s="742">
        <v>44308.665682870371</v>
      </c>
      <c r="J248" s="734">
        <v>130.38800000000001</v>
      </c>
      <c r="K248" s="733">
        <v>0</v>
      </c>
      <c r="L248" s="733">
        <v>0</v>
      </c>
      <c r="M248" s="733">
        <v>-0.31</v>
      </c>
      <c r="N248" s="733">
        <v>-9.48</v>
      </c>
      <c r="O248" s="577"/>
      <c r="P248" s="577"/>
      <c r="Q248" s="577">
        <v>86</v>
      </c>
      <c r="R248" s="577" t="s">
        <v>96</v>
      </c>
    </row>
    <row r="249" spans="1:18">
      <c r="A249" s="735">
        <v>117714254</v>
      </c>
      <c r="B249" s="740">
        <v>44306.521874999999</v>
      </c>
      <c r="C249" s="735" t="s">
        <v>96</v>
      </c>
      <c r="D249" s="736">
        <v>0.02</v>
      </c>
      <c r="E249" s="735" t="s">
        <v>66</v>
      </c>
      <c r="F249" s="737">
        <v>130.76400000000001</v>
      </c>
      <c r="G249" s="737">
        <v>0</v>
      </c>
      <c r="H249" s="737">
        <v>130.38800000000001</v>
      </c>
      <c r="I249" s="743">
        <v>44308.665682870371</v>
      </c>
      <c r="J249" s="737">
        <v>130.38800000000001</v>
      </c>
      <c r="K249" s="736">
        <v>0</v>
      </c>
      <c r="L249" s="736">
        <v>0</v>
      </c>
      <c r="M249" s="736">
        <v>-0.31</v>
      </c>
      <c r="N249" s="736">
        <v>-7.26</v>
      </c>
      <c r="O249" s="577"/>
      <c r="P249" s="577"/>
      <c r="Q249" s="577">
        <v>86</v>
      </c>
      <c r="R249" s="577" t="s">
        <v>96</v>
      </c>
    </row>
    <row r="250" spans="1:18">
      <c r="A250" s="732">
        <v>117717056</v>
      </c>
      <c r="B250" s="739">
        <v>44306.556111111109</v>
      </c>
      <c r="C250" s="732" t="s">
        <v>96</v>
      </c>
      <c r="D250" s="733">
        <v>0.02</v>
      </c>
      <c r="E250" s="732" t="s">
        <v>66</v>
      </c>
      <c r="F250" s="734">
        <v>130.625</v>
      </c>
      <c r="G250" s="734">
        <v>0</v>
      </c>
      <c r="H250" s="734">
        <v>130.38800000000001</v>
      </c>
      <c r="I250" s="742">
        <v>44308.665682870371</v>
      </c>
      <c r="J250" s="734">
        <v>130.38800000000001</v>
      </c>
      <c r="K250" s="733">
        <v>0</v>
      </c>
      <c r="L250" s="733">
        <v>0</v>
      </c>
      <c r="M250" s="733">
        <v>-0.31</v>
      </c>
      <c r="N250" s="733">
        <v>-4.6899999999999995</v>
      </c>
      <c r="O250" s="577"/>
      <c r="P250" s="577"/>
      <c r="Q250" s="577">
        <v>86</v>
      </c>
      <c r="R250" s="577" t="s">
        <v>96</v>
      </c>
    </row>
    <row r="251" spans="1:18">
      <c r="A251" s="735">
        <v>117728913</v>
      </c>
      <c r="B251" s="740">
        <v>44306.700046296297</v>
      </c>
      <c r="C251" s="735" t="s">
        <v>96</v>
      </c>
      <c r="D251" s="736">
        <v>0.03</v>
      </c>
      <c r="E251" s="735" t="s">
        <v>66</v>
      </c>
      <c r="F251" s="737">
        <v>130.458</v>
      </c>
      <c r="G251" s="737">
        <v>0</v>
      </c>
      <c r="H251" s="737">
        <v>130.38800000000001</v>
      </c>
      <c r="I251" s="743">
        <v>44308.665682870371</v>
      </c>
      <c r="J251" s="737">
        <v>130.38800000000001</v>
      </c>
      <c r="K251" s="736">
        <v>0</v>
      </c>
      <c r="L251" s="736">
        <v>0</v>
      </c>
      <c r="M251" s="736">
        <v>-0.47</v>
      </c>
      <c r="N251" s="736">
        <v>-2.41</v>
      </c>
      <c r="O251" s="577"/>
      <c r="P251" s="577"/>
      <c r="Q251" s="577">
        <v>86</v>
      </c>
      <c r="R251" s="577" t="s">
        <v>96</v>
      </c>
    </row>
    <row r="252" spans="1:18">
      <c r="A252" s="732">
        <v>117734223</v>
      </c>
      <c r="B252" s="739">
        <v>44306.746157407404</v>
      </c>
      <c r="C252" s="732" t="s">
        <v>96</v>
      </c>
      <c r="D252" s="733">
        <v>0.05</v>
      </c>
      <c r="E252" s="732" t="s">
        <v>66</v>
      </c>
      <c r="F252" s="734">
        <v>130.27500000000001</v>
      </c>
      <c r="G252" s="734">
        <v>0</v>
      </c>
      <c r="H252" s="734">
        <v>130.38800000000001</v>
      </c>
      <c r="I252" s="742">
        <v>44308.665682870371</v>
      </c>
      <c r="J252" s="734">
        <v>130.38800000000001</v>
      </c>
      <c r="K252" s="733">
        <v>0</v>
      </c>
      <c r="L252" s="733">
        <v>0</v>
      </c>
      <c r="M252" s="733">
        <v>-0.77</v>
      </c>
      <c r="N252" s="733">
        <v>4.4600000000000009</v>
      </c>
      <c r="O252" s="577"/>
      <c r="P252" s="577"/>
      <c r="Q252" s="577">
        <v>86</v>
      </c>
      <c r="R252" s="577" t="s">
        <v>96</v>
      </c>
    </row>
    <row r="253" spans="1:18">
      <c r="A253" s="735">
        <v>117737382</v>
      </c>
      <c r="B253" s="740">
        <v>44306.773368055554</v>
      </c>
      <c r="C253" s="735" t="s">
        <v>96</v>
      </c>
      <c r="D253" s="736">
        <v>7.0000000000000007E-2</v>
      </c>
      <c r="E253" s="735" t="s">
        <v>66</v>
      </c>
      <c r="F253" s="737">
        <v>130.066</v>
      </c>
      <c r="G253" s="737">
        <v>0</v>
      </c>
      <c r="H253" s="737">
        <v>130.38800000000001</v>
      </c>
      <c r="I253" s="743">
        <v>44308.665682870371</v>
      </c>
      <c r="J253" s="737">
        <v>130.38800000000001</v>
      </c>
      <c r="K253" s="736">
        <v>0</v>
      </c>
      <c r="L253" s="736">
        <v>0</v>
      </c>
      <c r="M253" s="736">
        <v>-1.0900000000000001</v>
      </c>
      <c r="N253" s="736">
        <v>19.75</v>
      </c>
      <c r="O253" s="577"/>
      <c r="P253" s="577"/>
      <c r="Q253" s="577">
        <v>86</v>
      </c>
      <c r="R253" s="577" t="s">
        <v>96</v>
      </c>
    </row>
    <row r="254" spans="1:18">
      <c r="A254" s="732">
        <v>117765122</v>
      </c>
      <c r="B254" s="739">
        <v>44307.442303240743</v>
      </c>
      <c r="C254" s="732" t="s">
        <v>96</v>
      </c>
      <c r="D254" s="733">
        <v>0.11</v>
      </c>
      <c r="E254" s="732" t="s">
        <v>66</v>
      </c>
      <c r="F254" s="734">
        <v>129.82599999999999</v>
      </c>
      <c r="G254" s="734">
        <v>0</v>
      </c>
      <c r="H254" s="734">
        <v>130.38800000000001</v>
      </c>
      <c r="I254" s="742">
        <v>44308.665682870371</v>
      </c>
      <c r="J254" s="734">
        <v>130.38800000000001</v>
      </c>
      <c r="K254" s="733">
        <v>0</v>
      </c>
      <c r="L254" s="733">
        <v>0</v>
      </c>
      <c r="M254" s="733">
        <v>-1.28</v>
      </c>
      <c r="N254" s="733">
        <v>55.89</v>
      </c>
      <c r="O254" s="577"/>
      <c r="P254" s="577"/>
      <c r="Q254" s="577">
        <v>86</v>
      </c>
      <c r="R254" s="577" t="s">
        <v>96</v>
      </c>
    </row>
    <row r="255" spans="1:18">
      <c r="A255" s="732">
        <v>117733807</v>
      </c>
      <c r="B255" s="739">
        <v>44306.742361111108</v>
      </c>
      <c r="C255" s="732" t="s">
        <v>97</v>
      </c>
      <c r="D255" s="733">
        <v>0.02</v>
      </c>
      <c r="E255" s="732" t="s">
        <v>66</v>
      </c>
      <c r="F255" s="734">
        <v>130.35499999999999</v>
      </c>
      <c r="G255" s="734">
        <v>0</v>
      </c>
      <c r="H255" s="734">
        <v>130.215</v>
      </c>
      <c r="I255" s="742">
        <v>44306.76458333333</v>
      </c>
      <c r="J255" s="734">
        <v>130.215</v>
      </c>
      <c r="K255" s="733">
        <v>0</v>
      </c>
      <c r="L255" s="733">
        <v>0</v>
      </c>
      <c r="M255" s="733">
        <v>0</v>
      </c>
      <c r="N255" s="733">
        <v>2.59</v>
      </c>
      <c r="O255" s="577"/>
      <c r="P255" s="577"/>
      <c r="Q255" s="577">
        <v>87</v>
      </c>
      <c r="R255" s="577" t="s">
        <v>97</v>
      </c>
    </row>
    <row r="256" spans="1:18">
      <c r="A256" s="735">
        <v>117738064</v>
      </c>
      <c r="B256" s="740">
        <v>44306.779166666667</v>
      </c>
      <c r="C256" s="735" t="s">
        <v>97</v>
      </c>
      <c r="D256" s="736">
        <v>0.02</v>
      </c>
      <c r="E256" s="735" t="s">
        <v>66</v>
      </c>
      <c r="F256" s="737">
        <v>130.05600000000001</v>
      </c>
      <c r="G256" s="737">
        <v>0</v>
      </c>
      <c r="H256" s="737">
        <v>129.91399999999999</v>
      </c>
      <c r="I256" s="743">
        <v>44307.138553240744</v>
      </c>
      <c r="J256" s="737">
        <v>129.91399999999999</v>
      </c>
      <c r="K256" s="736">
        <v>0</v>
      </c>
      <c r="L256" s="736">
        <v>0</v>
      </c>
      <c r="M256" s="736">
        <v>-0.04</v>
      </c>
      <c r="N256" s="736">
        <v>2.6</v>
      </c>
      <c r="O256" s="577"/>
      <c r="P256" s="577"/>
      <c r="Q256" s="577">
        <v>88</v>
      </c>
      <c r="R256" s="577" t="s">
        <v>97</v>
      </c>
    </row>
    <row r="257" spans="1:18">
      <c r="A257" s="735">
        <v>117749394</v>
      </c>
      <c r="B257" s="740">
        <v>44307.140972222223</v>
      </c>
      <c r="C257" s="735" t="s">
        <v>97</v>
      </c>
      <c r="D257" s="736">
        <v>0.02</v>
      </c>
      <c r="E257" s="735" t="s">
        <v>66</v>
      </c>
      <c r="F257" s="737">
        <v>129.91300000000001</v>
      </c>
      <c r="G257" s="737">
        <v>0</v>
      </c>
      <c r="H257" s="737">
        <v>129.83600000000001</v>
      </c>
      <c r="I257" s="743">
        <v>44307.442141203705</v>
      </c>
      <c r="J257" s="737">
        <v>129.83600000000001</v>
      </c>
      <c r="K257" s="736">
        <v>0</v>
      </c>
      <c r="L257" s="736">
        <v>0</v>
      </c>
      <c r="M257" s="736">
        <v>0</v>
      </c>
      <c r="N257" s="736">
        <v>1.43</v>
      </c>
      <c r="O257" s="577"/>
      <c r="P257" s="577"/>
      <c r="Q257" s="577">
        <v>89</v>
      </c>
      <c r="R257" s="577" t="s">
        <v>97</v>
      </c>
    </row>
    <row r="258" spans="1:18">
      <c r="A258" s="732">
        <v>117750153</v>
      </c>
      <c r="B258" s="739">
        <v>44307.159803240742</v>
      </c>
      <c r="C258" s="732" t="s">
        <v>97</v>
      </c>
      <c r="D258" s="733">
        <v>0.02</v>
      </c>
      <c r="E258" s="732" t="s">
        <v>66</v>
      </c>
      <c r="F258" s="734">
        <v>130.03899999999999</v>
      </c>
      <c r="G258" s="734">
        <v>0</v>
      </c>
      <c r="H258" s="734">
        <v>129.83600000000001</v>
      </c>
      <c r="I258" s="742">
        <v>44307.442141203705</v>
      </c>
      <c r="J258" s="734">
        <v>129.83600000000001</v>
      </c>
      <c r="K258" s="733">
        <v>0</v>
      </c>
      <c r="L258" s="733">
        <v>0</v>
      </c>
      <c r="M258" s="733">
        <v>0</v>
      </c>
      <c r="N258" s="733">
        <v>3.76</v>
      </c>
      <c r="O258" s="577"/>
      <c r="P258" s="577"/>
      <c r="Q258" s="577">
        <v>89</v>
      </c>
      <c r="R258" s="577" t="s">
        <v>97</v>
      </c>
    </row>
    <row r="259" spans="1:18">
      <c r="A259" s="735">
        <v>117765620</v>
      </c>
      <c r="B259" s="740">
        <v>44307.444444444445</v>
      </c>
      <c r="C259" s="735" t="s">
        <v>97</v>
      </c>
      <c r="D259" s="736">
        <v>0.02</v>
      </c>
      <c r="E259" s="735" t="s">
        <v>66</v>
      </c>
      <c r="F259" s="737">
        <v>129.82900000000001</v>
      </c>
      <c r="G259" s="737">
        <v>0</v>
      </c>
      <c r="H259" s="737">
        <v>129.749</v>
      </c>
      <c r="I259" s="743">
        <v>44307.545451388891</v>
      </c>
      <c r="J259" s="737">
        <v>129.749</v>
      </c>
      <c r="K259" s="736">
        <v>0</v>
      </c>
      <c r="L259" s="736">
        <v>0</v>
      </c>
      <c r="M259" s="736">
        <v>0</v>
      </c>
      <c r="N259" s="736">
        <v>1.48</v>
      </c>
      <c r="O259" s="577"/>
      <c r="P259" s="577"/>
      <c r="Q259" s="577">
        <v>90</v>
      </c>
      <c r="R259" s="577" t="s">
        <v>97</v>
      </c>
    </row>
    <row r="260" spans="1:18">
      <c r="A260" s="732">
        <v>117766626</v>
      </c>
      <c r="B260" s="739">
        <v>44307.450324074074</v>
      </c>
      <c r="C260" s="732" t="s">
        <v>97</v>
      </c>
      <c r="D260" s="733">
        <v>0.02</v>
      </c>
      <c r="E260" s="732" t="s">
        <v>66</v>
      </c>
      <c r="F260" s="734">
        <v>129.94900000000001</v>
      </c>
      <c r="G260" s="734">
        <v>0</v>
      </c>
      <c r="H260" s="734">
        <v>129.749</v>
      </c>
      <c r="I260" s="742">
        <v>44307.545451388891</v>
      </c>
      <c r="J260" s="734">
        <v>129.749</v>
      </c>
      <c r="K260" s="733">
        <v>0</v>
      </c>
      <c r="L260" s="733">
        <v>0</v>
      </c>
      <c r="M260" s="733">
        <v>0</v>
      </c>
      <c r="N260" s="733">
        <v>3.7</v>
      </c>
      <c r="O260" s="577"/>
      <c r="P260" s="577"/>
      <c r="Q260" s="577">
        <v>90</v>
      </c>
      <c r="R260" s="577" t="s">
        <v>97</v>
      </c>
    </row>
    <row r="261" spans="1:18">
      <c r="A261" s="732">
        <v>117773650</v>
      </c>
      <c r="B261" s="739">
        <v>44307.555555555555</v>
      </c>
      <c r="C261" s="732" t="s">
        <v>97</v>
      </c>
      <c r="D261" s="733">
        <v>0.02</v>
      </c>
      <c r="E261" s="732" t="s">
        <v>66</v>
      </c>
      <c r="F261" s="734">
        <v>129.78200000000001</v>
      </c>
      <c r="G261" s="734">
        <v>0</v>
      </c>
      <c r="H261" s="734">
        <v>129.96700000000001</v>
      </c>
      <c r="I261" s="742">
        <v>44308.688796296294</v>
      </c>
      <c r="J261" s="734">
        <v>129.96700000000001</v>
      </c>
      <c r="K261" s="733">
        <v>0</v>
      </c>
      <c r="L261" s="733">
        <v>0</v>
      </c>
      <c r="M261" s="733">
        <v>-0.12</v>
      </c>
      <c r="N261" s="733">
        <v>-3.5500000000000003</v>
      </c>
      <c r="O261" s="577"/>
      <c r="P261" s="577"/>
      <c r="Q261" s="577">
        <v>91</v>
      </c>
      <c r="R261" s="577" t="s">
        <v>97</v>
      </c>
    </row>
    <row r="262" spans="1:18">
      <c r="A262" s="735">
        <v>117789041</v>
      </c>
      <c r="B262" s="740">
        <v>44307.725590277776</v>
      </c>
      <c r="C262" s="735" t="s">
        <v>97</v>
      </c>
      <c r="D262" s="736">
        <v>0.02</v>
      </c>
      <c r="E262" s="735" t="s">
        <v>66</v>
      </c>
      <c r="F262" s="737">
        <v>129.904</v>
      </c>
      <c r="G262" s="737">
        <v>0</v>
      </c>
      <c r="H262" s="737">
        <v>129.96700000000001</v>
      </c>
      <c r="I262" s="743">
        <v>44308.688796296294</v>
      </c>
      <c r="J262" s="737">
        <v>129.96700000000001</v>
      </c>
      <c r="K262" s="736">
        <v>0</v>
      </c>
      <c r="L262" s="736">
        <v>0</v>
      </c>
      <c r="M262" s="736">
        <v>-0.12</v>
      </c>
      <c r="N262" s="736">
        <v>-1.29</v>
      </c>
      <c r="O262" s="577"/>
      <c r="P262" s="577"/>
      <c r="Q262" s="577">
        <v>91</v>
      </c>
      <c r="R262" s="577" t="s">
        <v>97</v>
      </c>
    </row>
    <row r="263" spans="1:18">
      <c r="A263" s="732">
        <v>117791612</v>
      </c>
      <c r="B263" s="739">
        <v>44307.742326388892</v>
      </c>
      <c r="C263" s="732" t="s">
        <v>97</v>
      </c>
      <c r="D263" s="733">
        <v>0.02</v>
      </c>
      <c r="E263" s="732" t="s">
        <v>66</v>
      </c>
      <c r="F263" s="734">
        <v>130.04300000000001</v>
      </c>
      <c r="G263" s="734">
        <v>0</v>
      </c>
      <c r="H263" s="734">
        <v>129.96700000000001</v>
      </c>
      <c r="I263" s="742">
        <v>44308.688796296294</v>
      </c>
      <c r="J263" s="734">
        <v>129.96700000000001</v>
      </c>
      <c r="K263" s="733">
        <v>0</v>
      </c>
      <c r="L263" s="733">
        <v>0</v>
      </c>
      <c r="M263" s="733">
        <v>-0.12</v>
      </c>
      <c r="N263" s="733">
        <v>1.2799999999999998</v>
      </c>
      <c r="O263" s="577"/>
      <c r="P263" s="577"/>
      <c r="Q263" s="577">
        <v>91</v>
      </c>
      <c r="R263" s="577" t="s">
        <v>97</v>
      </c>
    </row>
    <row r="264" spans="1:18">
      <c r="A264" s="735">
        <v>117826668</v>
      </c>
      <c r="B264" s="740">
        <v>44308.551296296297</v>
      </c>
      <c r="C264" s="735" t="s">
        <v>97</v>
      </c>
      <c r="D264" s="736">
        <v>0.03</v>
      </c>
      <c r="E264" s="735" t="s">
        <v>66</v>
      </c>
      <c r="F264" s="737">
        <v>130.20099999999999</v>
      </c>
      <c r="G264" s="737">
        <v>0</v>
      </c>
      <c r="H264" s="737">
        <v>129.96700000000001</v>
      </c>
      <c r="I264" s="743">
        <v>44308.688796296294</v>
      </c>
      <c r="J264" s="737">
        <v>129.96700000000001</v>
      </c>
      <c r="K264" s="736">
        <v>0</v>
      </c>
      <c r="L264" s="736">
        <v>0</v>
      </c>
      <c r="M264" s="736">
        <v>0</v>
      </c>
      <c r="N264" s="736">
        <v>6.5</v>
      </c>
      <c r="O264" s="577"/>
      <c r="P264" s="577"/>
      <c r="Q264" s="577">
        <v>91</v>
      </c>
      <c r="R264" s="577" t="s">
        <v>97</v>
      </c>
    </row>
    <row r="265" spans="1:18">
      <c r="A265" s="732">
        <v>117836992</v>
      </c>
      <c r="B265" s="739">
        <v>44308.665659722225</v>
      </c>
      <c r="C265" s="732" t="s">
        <v>97</v>
      </c>
      <c r="D265" s="733">
        <v>0.05</v>
      </c>
      <c r="E265" s="732" t="s">
        <v>66</v>
      </c>
      <c r="F265" s="734">
        <v>130.37899999999999</v>
      </c>
      <c r="G265" s="734">
        <v>0</v>
      </c>
      <c r="H265" s="734">
        <v>129.96700000000001</v>
      </c>
      <c r="I265" s="742">
        <v>44308.688796296294</v>
      </c>
      <c r="J265" s="734">
        <v>129.96700000000001</v>
      </c>
      <c r="K265" s="733">
        <v>0</v>
      </c>
      <c r="L265" s="733">
        <v>0</v>
      </c>
      <c r="M265" s="733">
        <v>0</v>
      </c>
      <c r="N265" s="733">
        <v>19.059999999999999</v>
      </c>
      <c r="O265" s="577"/>
      <c r="P265" s="577"/>
      <c r="Q265" s="577">
        <v>91</v>
      </c>
      <c r="R265" s="577" t="s">
        <v>97</v>
      </c>
    </row>
    <row r="266" spans="1:18">
      <c r="A266" s="732">
        <v>117838194</v>
      </c>
      <c r="B266" s="739">
        <v>44308.669444444444</v>
      </c>
      <c r="C266" s="732" t="s">
        <v>96</v>
      </c>
      <c r="D266" s="733">
        <v>0.02</v>
      </c>
      <c r="E266" s="732" t="s">
        <v>66</v>
      </c>
      <c r="F266" s="734">
        <v>130.42099999999999</v>
      </c>
      <c r="G266" s="734">
        <v>0</v>
      </c>
      <c r="H266" s="734">
        <v>130.09399999999999</v>
      </c>
      <c r="I266" s="742">
        <v>44309.458437499998</v>
      </c>
      <c r="J266" s="734">
        <v>130.09399999999999</v>
      </c>
      <c r="K266" s="733">
        <v>0</v>
      </c>
      <c r="L266" s="733">
        <v>0</v>
      </c>
      <c r="M266" s="733">
        <v>-0.08</v>
      </c>
      <c r="N266" s="733">
        <v>-6.14</v>
      </c>
      <c r="O266" s="577"/>
      <c r="P266" s="577"/>
      <c r="Q266" s="577">
        <v>92</v>
      </c>
      <c r="R266" s="577" t="s">
        <v>96</v>
      </c>
    </row>
    <row r="267" spans="1:18">
      <c r="A267" s="735">
        <v>117839602</v>
      </c>
      <c r="B267" s="740">
        <v>44308.679386574076</v>
      </c>
      <c r="C267" s="735" t="s">
        <v>96</v>
      </c>
      <c r="D267" s="736">
        <v>0.02</v>
      </c>
      <c r="E267" s="735" t="s">
        <v>66</v>
      </c>
      <c r="F267" s="737">
        <v>130.30099999999999</v>
      </c>
      <c r="G267" s="737">
        <v>0</v>
      </c>
      <c r="H267" s="737">
        <v>130.09399999999999</v>
      </c>
      <c r="I267" s="743">
        <v>44309.458437499998</v>
      </c>
      <c r="J267" s="737">
        <v>130.09399999999999</v>
      </c>
      <c r="K267" s="736">
        <v>0</v>
      </c>
      <c r="L267" s="736">
        <v>0</v>
      </c>
      <c r="M267" s="736">
        <v>-0.08</v>
      </c>
      <c r="N267" s="736">
        <v>-3.91</v>
      </c>
      <c r="O267" s="577"/>
      <c r="P267" s="577"/>
      <c r="Q267" s="577">
        <v>92</v>
      </c>
      <c r="R267" s="577" t="s">
        <v>96</v>
      </c>
    </row>
    <row r="268" spans="1:18">
      <c r="A268" s="732">
        <v>117839770</v>
      </c>
      <c r="B268" s="739">
        <v>44308.680451388886</v>
      </c>
      <c r="C268" s="732" t="s">
        <v>96</v>
      </c>
      <c r="D268" s="733">
        <v>0.02</v>
      </c>
      <c r="E268" s="732" t="s">
        <v>66</v>
      </c>
      <c r="F268" s="734">
        <v>130.15799999999999</v>
      </c>
      <c r="G268" s="734">
        <v>0</v>
      </c>
      <c r="H268" s="734">
        <v>130.09399999999999</v>
      </c>
      <c r="I268" s="742">
        <v>44309.458437499998</v>
      </c>
      <c r="J268" s="734">
        <v>130.09399999999999</v>
      </c>
      <c r="K268" s="733">
        <v>0</v>
      </c>
      <c r="L268" s="733">
        <v>0</v>
      </c>
      <c r="M268" s="733">
        <v>-0.08</v>
      </c>
      <c r="N268" s="733">
        <v>-1.26</v>
      </c>
      <c r="O268" s="577"/>
      <c r="P268" s="577"/>
      <c r="Q268" s="577">
        <v>92</v>
      </c>
      <c r="R268" s="577" t="s">
        <v>96</v>
      </c>
    </row>
    <row r="269" spans="1:18">
      <c r="A269" s="735">
        <v>117842106</v>
      </c>
      <c r="B269" s="740">
        <v>44308.688715277778</v>
      </c>
      <c r="C269" s="735" t="s">
        <v>96</v>
      </c>
      <c r="D269" s="736">
        <v>0.03</v>
      </c>
      <c r="E269" s="735" t="s">
        <v>66</v>
      </c>
      <c r="F269" s="737">
        <v>129.99299999999999</v>
      </c>
      <c r="G269" s="737">
        <v>0</v>
      </c>
      <c r="H269" s="737">
        <v>130.09399999999999</v>
      </c>
      <c r="I269" s="743">
        <v>44309.458437499998</v>
      </c>
      <c r="J269" s="737">
        <v>130.09399999999999</v>
      </c>
      <c r="K269" s="736">
        <v>0</v>
      </c>
      <c r="L269" s="736">
        <v>0</v>
      </c>
      <c r="M269" s="736">
        <v>-0.12</v>
      </c>
      <c r="N269" s="736">
        <v>2.69</v>
      </c>
      <c r="O269" s="577"/>
      <c r="P269" s="577"/>
      <c r="Q269" s="577">
        <v>92</v>
      </c>
      <c r="R269" s="577" t="s">
        <v>96</v>
      </c>
    </row>
    <row r="270" spans="1:18">
      <c r="A270" s="732">
        <v>117846101</v>
      </c>
      <c r="B270" s="739">
        <v>44308.718634259261</v>
      </c>
      <c r="C270" s="732" t="s">
        <v>96</v>
      </c>
      <c r="D270" s="733">
        <v>0.05</v>
      </c>
      <c r="E270" s="732" t="s">
        <v>66</v>
      </c>
      <c r="F270" s="734">
        <v>129.81200000000001</v>
      </c>
      <c r="G270" s="734">
        <v>0</v>
      </c>
      <c r="H270" s="734">
        <v>130.09399999999999</v>
      </c>
      <c r="I270" s="742">
        <v>44309.458437499998</v>
      </c>
      <c r="J270" s="734">
        <v>130.09399999999999</v>
      </c>
      <c r="K270" s="733">
        <v>0</v>
      </c>
      <c r="L270" s="733">
        <v>0</v>
      </c>
      <c r="M270" s="733">
        <v>-0.19</v>
      </c>
      <c r="N270" s="733">
        <v>12.870000000000001</v>
      </c>
      <c r="O270" s="577"/>
      <c r="P270" s="577"/>
      <c r="Q270" s="577">
        <v>92</v>
      </c>
      <c r="R270" s="577" t="s">
        <v>96</v>
      </c>
    </row>
    <row r="271" spans="1:18">
      <c r="A271" s="735">
        <v>117865318</v>
      </c>
      <c r="B271" s="740">
        <v>44309.170185185183</v>
      </c>
      <c r="C271" s="735" t="s">
        <v>96</v>
      </c>
      <c r="D271" s="736">
        <v>7.0000000000000007E-2</v>
      </c>
      <c r="E271" s="735" t="s">
        <v>66</v>
      </c>
      <c r="F271" s="737">
        <v>129.61799999999999</v>
      </c>
      <c r="G271" s="737">
        <v>0</v>
      </c>
      <c r="H271" s="737">
        <v>130.09399999999999</v>
      </c>
      <c r="I271" s="743">
        <v>44309.458437499998</v>
      </c>
      <c r="J271" s="737">
        <v>130.09399999999999</v>
      </c>
      <c r="K271" s="736">
        <v>0</v>
      </c>
      <c r="L271" s="736">
        <v>0</v>
      </c>
      <c r="M271" s="736">
        <v>0</v>
      </c>
      <c r="N271" s="736">
        <v>30.88</v>
      </c>
      <c r="O271" s="577"/>
      <c r="P271" s="577"/>
      <c r="Q271" s="577">
        <v>92</v>
      </c>
      <c r="R271" s="577" t="s">
        <v>96</v>
      </c>
    </row>
    <row r="272" spans="1:18">
      <c r="A272" s="732">
        <v>117843290</v>
      </c>
      <c r="B272" s="739">
        <v>44308.697245370371</v>
      </c>
      <c r="C272" s="732" t="s">
        <v>97</v>
      </c>
      <c r="D272" s="733">
        <v>0.02</v>
      </c>
      <c r="E272" s="732" t="s">
        <v>66</v>
      </c>
      <c r="F272" s="734">
        <v>129.994</v>
      </c>
      <c r="G272" s="734">
        <v>0</v>
      </c>
      <c r="H272" s="734">
        <v>129.85400000000001</v>
      </c>
      <c r="I272" s="742">
        <v>44308.71130787037</v>
      </c>
      <c r="J272" s="734">
        <v>129.85400000000001</v>
      </c>
      <c r="K272" s="733">
        <v>0</v>
      </c>
      <c r="L272" s="733">
        <v>0</v>
      </c>
      <c r="M272" s="733">
        <v>0</v>
      </c>
      <c r="N272" s="733">
        <v>2.59</v>
      </c>
      <c r="O272" s="577"/>
      <c r="P272" s="577"/>
      <c r="Q272" s="577">
        <v>93</v>
      </c>
      <c r="R272" s="577" t="s">
        <v>97</v>
      </c>
    </row>
    <row r="273" spans="1:18">
      <c r="A273" s="732">
        <v>117845538</v>
      </c>
      <c r="B273" s="739">
        <v>44308.713888888888</v>
      </c>
      <c r="C273" s="732" t="s">
        <v>97</v>
      </c>
      <c r="D273" s="733">
        <v>0.02</v>
      </c>
      <c r="E273" s="732" t="s">
        <v>66</v>
      </c>
      <c r="F273" s="734">
        <v>129.852</v>
      </c>
      <c r="G273" s="734">
        <v>0</v>
      </c>
      <c r="H273" s="734">
        <v>129.71199999999999</v>
      </c>
      <c r="I273" s="742">
        <v>44308.722719907404</v>
      </c>
      <c r="J273" s="734">
        <v>129.71199999999999</v>
      </c>
      <c r="K273" s="733">
        <v>0</v>
      </c>
      <c r="L273" s="733">
        <v>0</v>
      </c>
      <c r="M273" s="733">
        <v>0</v>
      </c>
      <c r="N273" s="733">
        <v>2.6</v>
      </c>
      <c r="O273" s="577"/>
      <c r="P273" s="577"/>
      <c r="Q273" s="577">
        <v>94</v>
      </c>
      <c r="R273" s="577" t="s">
        <v>97</v>
      </c>
    </row>
    <row r="274" spans="1:18">
      <c r="A274" s="732">
        <v>117847545</v>
      </c>
      <c r="B274" s="739">
        <v>44308.725011574075</v>
      </c>
      <c r="C274" s="732" t="s">
        <v>97</v>
      </c>
      <c r="D274" s="733">
        <v>0.02</v>
      </c>
      <c r="E274" s="732" t="s">
        <v>66</v>
      </c>
      <c r="F274" s="734">
        <v>129.72</v>
      </c>
      <c r="G274" s="734">
        <v>0</v>
      </c>
      <c r="H274" s="734">
        <v>129.642</v>
      </c>
      <c r="I274" s="742">
        <v>44309.127500000002</v>
      </c>
      <c r="J274" s="734">
        <v>129.642</v>
      </c>
      <c r="K274" s="733">
        <v>0</v>
      </c>
      <c r="L274" s="733">
        <v>0</v>
      </c>
      <c r="M274" s="733">
        <v>-0.04</v>
      </c>
      <c r="N274" s="733">
        <v>1.4</v>
      </c>
      <c r="O274" s="577"/>
      <c r="P274" s="577"/>
      <c r="Q274" s="577">
        <v>95</v>
      </c>
      <c r="R274" s="577" t="s">
        <v>97</v>
      </c>
    </row>
    <row r="275" spans="1:18">
      <c r="A275" s="735">
        <v>117849330</v>
      </c>
      <c r="B275" s="740">
        <v>44308.743194444447</v>
      </c>
      <c r="C275" s="735" t="s">
        <v>97</v>
      </c>
      <c r="D275" s="736">
        <v>0.02</v>
      </c>
      <c r="E275" s="735" t="s">
        <v>66</v>
      </c>
      <c r="F275" s="737">
        <v>129.84800000000001</v>
      </c>
      <c r="G275" s="737">
        <v>0</v>
      </c>
      <c r="H275" s="737">
        <v>129.642</v>
      </c>
      <c r="I275" s="743">
        <v>44309.127500000002</v>
      </c>
      <c r="J275" s="737">
        <v>129.642</v>
      </c>
      <c r="K275" s="736">
        <v>0</v>
      </c>
      <c r="L275" s="736">
        <v>0</v>
      </c>
      <c r="M275" s="736">
        <v>-0.04</v>
      </c>
      <c r="N275" s="736">
        <v>3.78</v>
      </c>
      <c r="O275" s="577"/>
      <c r="P275" s="577"/>
      <c r="Q275" s="577">
        <v>95</v>
      </c>
      <c r="R275" s="577" t="s">
        <v>97</v>
      </c>
    </row>
    <row r="276" spans="1:18">
      <c r="A276" s="732">
        <v>117864204</v>
      </c>
      <c r="B276" s="739">
        <v>44309.131956018522</v>
      </c>
      <c r="C276" s="732" t="s">
        <v>97</v>
      </c>
      <c r="D276" s="733">
        <v>0.02</v>
      </c>
      <c r="E276" s="732" t="s">
        <v>66</v>
      </c>
      <c r="F276" s="734">
        <v>129.66800000000001</v>
      </c>
      <c r="G276" s="734">
        <v>0</v>
      </c>
      <c r="H276" s="734">
        <v>131.31700000000001</v>
      </c>
      <c r="I276" s="742">
        <v>44320.497581018521</v>
      </c>
      <c r="J276" s="734">
        <v>131.31700000000001</v>
      </c>
      <c r="K276" s="733">
        <v>0</v>
      </c>
      <c r="L276" s="733">
        <v>0</v>
      </c>
      <c r="M276" s="733">
        <v>-0.36</v>
      </c>
      <c r="N276" s="733">
        <v>-30.5</v>
      </c>
      <c r="O276" s="577"/>
      <c r="P276" s="577"/>
      <c r="Q276" s="577">
        <v>96</v>
      </c>
      <c r="R276" s="577" t="s">
        <v>97</v>
      </c>
    </row>
    <row r="277" spans="1:18">
      <c r="A277" s="735">
        <v>117866684</v>
      </c>
      <c r="B277" s="740">
        <v>44309.193761574075</v>
      </c>
      <c r="C277" s="735" t="s">
        <v>97</v>
      </c>
      <c r="D277" s="736">
        <v>0.02</v>
      </c>
      <c r="E277" s="735" t="s">
        <v>66</v>
      </c>
      <c r="F277" s="737">
        <v>129.78800000000001</v>
      </c>
      <c r="G277" s="737">
        <v>0</v>
      </c>
      <c r="H277" s="737">
        <v>131.31700000000001</v>
      </c>
      <c r="I277" s="743">
        <v>44320.497581018521</v>
      </c>
      <c r="J277" s="737">
        <v>131.31700000000001</v>
      </c>
      <c r="K277" s="736">
        <v>0</v>
      </c>
      <c r="L277" s="736">
        <v>0</v>
      </c>
      <c r="M277" s="736">
        <v>-0.36</v>
      </c>
      <c r="N277" s="736">
        <v>-28.31</v>
      </c>
      <c r="O277" s="577"/>
      <c r="P277" s="577"/>
      <c r="Q277" s="577">
        <v>96</v>
      </c>
      <c r="R277" s="577" t="s">
        <v>97</v>
      </c>
    </row>
    <row r="278" spans="1:18">
      <c r="A278" s="732">
        <v>117878303</v>
      </c>
      <c r="B278" s="739">
        <v>44309.427083333336</v>
      </c>
      <c r="C278" s="732" t="s">
        <v>97</v>
      </c>
      <c r="D278" s="733">
        <v>0.02</v>
      </c>
      <c r="E278" s="732" t="s">
        <v>66</v>
      </c>
      <c r="F278" s="734">
        <v>129.96299999999999</v>
      </c>
      <c r="G278" s="734">
        <v>0</v>
      </c>
      <c r="H278" s="734">
        <v>131.31700000000001</v>
      </c>
      <c r="I278" s="742">
        <v>44320.497581018521</v>
      </c>
      <c r="J278" s="734">
        <v>131.31700000000001</v>
      </c>
      <c r="K278" s="733">
        <v>0</v>
      </c>
      <c r="L278" s="733">
        <v>0</v>
      </c>
      <c r="M278" s="733">
        <v>-0.36</v>
      </c>
      <c r="N278" s="733">
        <v>-25.11</v>
      </c>
      <c r="O278" s="577"/>
      <c r="P278" s="577"/>
      <c r="Q278" s="577">
        <v>96</v>
      </c>
      <c r="R278" s="577" t="s">
        <v>97</v>
      </c>
    </row>
    <row r="279" spans="1:18">
      <c r="A279" s="735">
        <v>117882733</v>
      </c>
      <c r="B279" s="740">
        <v>44309.460405092592</v>
      </c>
      <c r="C279" s="735" t="s">
        <v>97</v>
      </c>
      <c r="D279" s="736">
        <v>0.03</v>
      </c>
      <c r="E279" s="735" t="s">
        <v>66</v>
      </c>
      <c r="F279" s="737">
        <v>130.124</v>
      </c>
      <c r="G279" s="737">
        <v>0</v>
      </c>
      <c r="H279" s="737">
        <v>131.31700000000001</v>
      </c>
      <c r="I279" s="743">
        <v>44320.497581018521</v>
      </c>
      <c r="J279" s="737">
        <v>131.31700000000001</v>
      </c>
      <c r="K279" s="736">
        <v>0</v>
      </c>
      <c r="L279" s="736">
        <v>0</v>
      </c>
      <c r="M279" s="736">
        <v>-0.54</v>
      </c>
      <c r="N279" s="736">
        <v>-33.25</v>
      </c>
      <c r="O279" s="577"/>
      <c r="P279" s="577"/>
      <c r="Q279" s="577">
        <v>96</v>
      </c>
      <c r="R279" s="577" t="s">
        <v>97</v>
      </c>
    </row>
    <row r="280" spans="1:18">
      <c r="A280" s="732">
        <v>117911818</v>
      </c>
      <c r="B280" s="739">
        <v>44309.803680555553</v>
      </c>
      <c r="C280" s="732" t="s">
        <v>97</v>
      </c>
      <c r="D280" s="733">
        <v>0.05</v>
      </c>
      <c r="E280" s="732" t="s">
        <v>66</v>
      </c>
      <c r="F280" s="734">
        <v>130.30500000000001</v>
      </c>
      <c r="G280" s="734">
        <v>0</v>
      </c>
      <c r="H280" s="734">
        <v>131.31700000000001</v>
      </c>
      <c r="I280" s="742">
        <v>44320.497581018521</v>
      </c>
      <c r="J280" s="734">
        <v>131.31700000000001</v>
      </c>
      <c r="K280" s="733">
        <v>0</v>
      </c>
      <c r="L280" s="733">
        <v>0</v>
      </c>
      <c r="M280" s="733">
        <v>-0.9</v>
      </c>
      <c r="N280" s="733">
        <v>-47.16</v>
      </c>
      <c r="O280" s="577"/>
      <c r="P280" s="577"/>
      <c r="Q280" s="577">
        <v>96</v>
      </c>
      <c r="R280" s="577" t="s">
        <v>97</v>
      </c>
    </row>
    <row r="281" spans="1:18">
      <c r="A281" s="735">
        <v>117916264</v>
      </c>
      <c r="B281" s="740">
        <v>44309.913807870369</v>
      </c>
      <c r="C281" s="735" t="s">
        <v>97</v>
      </c>
      <c r="D281" s="736">
        <v>7.0000000000000007E-2</v>
      </c>
      <c r="E281" s="735" t="s">
        <v>66</v>
      </c>
      <c r="F281" s="737">
        <v>130.506</v>
      </c>
      <c r="G281" s="737">
        <v>0</v>
      </c>
      <c r="H281" s="737">
        <v>131.31700000000001</v>
      </c>
      <c r="I281" s="743">
        <v>44320.497581018521</v>
      </c>
      <c r="J281" s="737">
        <v>131.31700000000001</v>
      </c>
      <c r="K281" s="736">
        <v>0</v>
      </c>
      <c r="L281" s="736">
        <v>0</v>
      </c>
      <c r="M281" s="736">
        <v>-1.27</v>
      </c>
      <c r="N281" s="736">
        <v>-53.17</v>
      </c>
      <c r="O281" s="577"/>
      <c r="P281" s="577"/>
      <c r="Q281" s="577">
        <v>96</v>
      </c>
      <c r="R281" s="577" t="s">
        <v>97</v>
      </c>
    </row>
    <row r="282" spans="1:18">
      <c r="A282" s="732">
        <v>117980907</v>
      </c>
      <c r="B282" s="739">
        <v>44312.915775462963</v>
      </c>
      <c r="C282" s="732" t="s">
        <v>97</v>
      </c>
      <c r="D282" s="733">
        <v>0.11</v>
      </c>
      <c r="E282" s="732" t="s">
        <v>66</v>
      </c>
      <c r="F282" s="734">
        <v>130.74600000000001</v>
      </c>
      <c r="G282" s="734">
        <v>0</v>
      </c>
      <c r="H282" s="734">
        <v>131.31700000000001</v>
      </c>
      <c r="I282" s="742">
        <v>44320.497581018521</v>
      </c>
      <c r="J282" s="734">
        <v>131.31700000000001</v>
      </c>
      <c r="K282" s="733">
        <v>0</v>
      </c>
      <c r="L282" s="733">
        <v>0</v>
      </c>
      <c r="M282" s="733">
        <v>-1.77</v>
      </c>
      <c r="N282" s="733">
        <v>-59.18</v>
      </c>
      <c r="O282" s="577"/>
      <c r="P282" s="577"/>
      <c r="Q282" s="577">
        <v>96</v>
      </c>
      <c r="R282" s="577" t="s">
        <v>97</v>
      </c>
    </row>
    <row r="283" spans="1:18">
      <c r="A283" s="735">
        <v>118018815</v>
      </c>
      <c r="B283" s="740">
        <v>44313.702060185184</v>
      </c>
      <c r="C283" s="735" t="s">
        <v>97</v>
      </c>
      <c r="D283" s="736">
        <v>0.17</v>
      </c>
      <c r="E283" s="735" t="s">
        <v>66</v>
      </c>
      <c r="F283" s="737">
        <v>131.03200000000001</v>
      </c>
      <c r="G283" s="737">
        <v>0</v>
      </c>
      <c r="H283" s="737">
        <v>131.31700000000001</v>
      </c>
      <c r="I283" s="743">
        <v>44320.497581018521</v>
      </c>
      <c r="J283" s="737">
        <v>131.31700000000001</v>
      </c>
      <c r="K283" s="736">
        <v>0</v>
      </c>
      <c r="L283" s="736">
        <v>0</v>
      </c>
      <c r="M283" s="736">
        <v>-2.39</v>
      </c>
      <c r="N283" s="736">
        <v>-46.68</v>
      </c>
      <c r="O283" s="577"/>
      <c r="P283" s="577"/>
      <c r="Q283" s="577">
        <v>96</v>
      </c>
      <c r="R283" s="577" t="s">
        <v>97</v>
      </c>
    </row>
    <row r="284" spans="1:18">
      <c r="A284" s="732">
        <v>118029299</v>
      </c>
      <c r="B284" s="739">
        <v>44313.888738425929</v>
      </c>
      <c r="C284" s="732" t="s">
        <v>97</v>
      </c>
      <c r="D284" s="733">
        <v>0.26</v>
      </c>
      <c r="E284" s="732" t="s">
        <v>66</v>
      </c>
      <c r="F284" s="734">
        <v>131.351</v>
      </c>
      <c r="G284" s="734">
        <v>0</v>
      </c>
      <c r="H284" s="734">
        <v>131.31700000000001</v>
      </c>
      <c r="I284" s="742">
        <v>44320.497581018521</v>
      </c>
      <c r="J284" s="734">
        <v>131.31700000000001</v>
      </c>
      <c r="K284" s="733">
        <v>0</v>
      </c>
      <c r="L284" s="733">
        <v>0</v>
      </c>
      <c r="M284" s="733">
        <v>-3.68</v>
      </c>
      <c r="N284" s="733">
        <v>4.4000000000000004</v>
      </c>
      <c r="O284" s="577"/>
      <c r="P284" s="577"/>
      <c r="Q284" s="577">
        <v>96</v>
      </c>
      <c r="R284" s="577" t="s">
        <v>97</v>
      </c>
    </row>
    <row r="285" spans="1:18">
      <c r="A285" s="735">
        <v>118080731</v>
      </c>
      <c r="B285" s="740">
        <v>44314.899456018517</v>
      </c>
      <c r="C285" s="735" t="s">
        <v>97</v>
      </c>
      <c r="D285" s="736">
        <v>0.42</v>
      </c>
      <c r="E285" s="735" t="s">
        <v>66</v>
      </c>
      <c r="F285" s="737">
        <v>131.739</v>
      </c>
      <c r="G285" s="737">
        <v>0</v>
      </c>
      <c r="H285" s="737">
        <v>131.31700000000001</v>
      </c>
      <c r="I285" s="743">
        <v>44320.497581018521</v>
      </c>
      <c r="J285" s="737">
        <v>131.31700000000001</v>
      </c>
      <c r="K285" s="736">
        <v>0</v>
      </c>
      <c r="L285" s="736">
        <v>0</v>
      </c>
      <c r="M285" s="736">
        <v>-5.0999999999999996</v>
      </c>
      <c r="N285" s="736">
        <v>156.91</v>
      </c>
      <c r="O285" s="577"/>
      <c r="P285" s="577"/>
      <c r="Q285" s="577">
        <v>96</v>
      </c>
      <c r="R285" s="577" t="s">
        <v>97</v>
      </c>
    </row>
    <row r="286" spans="1:18">
      <c r="A286" s="732">
        <v>118117604</v>
      </c>
      <c r="B286" s="739">
        <v>44315.615844907406</v>
      </c>
      <c r="C286" s="732" t="s">
        <v>97</v>
      </c>
      <c r="D286" s="733">
        <v>0.69</v>
      </c>
      <c r="E286" s="732" t="s">
        <v>66</v>
      </c>
      <c r="F286" s="734">
        <v>132.19900000000001</v>
      </c>
      <c r="G286" s="734">
        <v>0</v>
      </c>
      <c r="H286" s="734">
        <v>131.31700000000001</v>
      </c>
      <c r="I286" s="742">
        <v>44320.497581018521</v>
      </c>
      <c r="J286" s="734">
        <v>131.31700000000001</v>
      </c>
      <c r="K286" s="733">
        <v>0</v>
      </c>
      <c r="L286" s="733">
        <v>0</v>
      </c>
      <c r="M286" s="733">
        <v>-4.17</v>
      </c>
      <c r="N286" s="733">
        <v>552.13</v>
      </c>
      <c r="O286" s="577"/>
      <c r="P286" s="577"/>
      <c r="Q286" s="577">
        <v>96</v>
      </c>
      <c r="R286" s="577" t="s">
        <v>97</v>
      </c>
    </row>
    <row r="287" spans="1:18">
      <c r="A287" s="732">
        <v>117884938</v>
      </c>
      <c r="B287" s="739">
        <v>44309.488194444442</v>
      </c>
      <c r="C287" s="732" t="s">
        <v>96</v>
      </c>
      <c r="D287" s="733">
        <v>0.02</v>
      </c>
      <c r="E287" s="732" t="s">
        <v>66</v>
      </c>
      <c r="F287" s="734">
        <v>130.13800000000001</v>
      </c>
      <c r="G287" s="734">
        <v>0</v>
      </c>
      <c r="H287" s="734">
        <v>130.154</v>
      </c>
      <c r="I287" s="742">
        <v>44309.722222222219</v>
      </c>
      <c r="J287" s="734">
        <v>130.154</v>
      </c>
      <c r="K287" s="733">
        <v>0</v>
      </c>
      <c r="L287" s="733">
        <v>0</v>
      </c>
      <c r="M287" s="733">
        <v>0</v>
      </c>
      <c r="N287" s="733">
        <v>0.28999999999999998</v>
      </c>
      <c r="O287" s="577"/>
      <c r="P287" s="577"/>
      <c r="Q287" s="577">
        <v>97</v>
      </c>
      <c r="R287" s="577" t="s">
        <v>96</v>
      </c>
    </row>
    <row r="288" spans="1:18">
      <c r="A288" s="735">
        <v>117889048</v>
      </c>
      <c r="B288" s="740">
        <v>44309.565879629627</v>
      </c>
      <c r="C288" s="735" t="s">
        <v>96</v>
      </c>
      <c r="D288" s="736">
        <v>0.02</v>
      </c>
      <c r="E288" s="735" t="s">
        <v>66</v>
      </c>
      <c r="F288" s="737">
        <v>130.01</v>
      </c>
      <c r="G288" s="737">
        <v>0</v>
      </c>
      <c r="H288" s="737">
        <v>130.154</v>
      </c>
      <c r="I288" s="743">
        <v>44309.722222222219</v>
      </c>
      <c r="J288" s="737">
        <v>130.154</v>
      </c>
      <c r="K288" s="736">
        <v>0</v>
      </c>
      <c r="L288" s="736">
        <v>0</v>
      </c>
      <c r="M288" s="736">
        <v>0</v>
      </c>
      <c r="N288" s="736">
        <v>2.67</v>
      </c>
      <c r="O288" s="577"/>
      <c r="P288" s="577"/>
      <c r="Q288" s="577">
        <v>97</v>
      </c>
      <c r="R288" s="577" t="s">
        <v>96</v>
      </c>
    </row>
    <row r="289" spans="1:18">
      <c r="A289" s="732">
        <v>117894380</v>
      </c>
      <c r="B289" s="739">
        <v>44309.640902777777</v>
      </c>
      <c r="C289" s="732" t="s">
        <v>96</v>
      </c>
      <c r="D289" s="733">
        <v>0.02</v>
      </c>
      <c r="E289" s="732" t="s">
        <v>66</v>
      </c>
      <c r="F289" s="734">
        <v>129.86500000000001</v>
      </c>
      <c r="G289" s="734">
        <v>0</v>
      </c>
      <c r="H289" s="734">
        <v>130.154</v>
      </c>
      <c r="I289" s="742">
        <v>44309.722222222219</v>
      </c>
      <c r="J289" s="734">
        <v>130.154</v>
      </c>
      <c r="K289" s="733">
        <v>0</v>
      </c>
      <c r="L289" s="733">
        <v>0</v>
      </c>
      <c r="M289" s="733">
        <v>0</v>
      </c>
      <c r="N289" s="733">
        <v>5.35</v>
      </c>
      <c r="O289" s="577"/>
      <c r="P289" s="577"/>
      <c r="Q289" s="577">
        <v>97</v>
      </c>
      <c r="R289" s="577" t="s">
        <v>96</v>
      </c>
    </row>
    <row r="290" spans="1:18">
      <c r="A290" s="735">
        <v>117906605</v>
      </c>
      <c r="B290" s="740">
        <v>44309.73333333333</v>
      </c>
      <c r="C290" s="735" t="s">
        <v>96</v>
      </c>
      <c r="D290" s="736">
        <v>0.02</v>
      </c>
      <c r="E290" s="735" t="s">
        <v>66</v>
      </c>
      <c r="F290" s="737">
        <v>130.24</v>
      </c>
      <c r="G290" s="737">
        <v>0</v>
      </c>
      <c r="H290" s="737">
        <v>130.38</v>
      </c>
      <c r="I290" s="743">
        <v>44309.830613425926</v>
      </c>
      <c r="J290" s="737">
        <v>130.38</v>
      </c>
      <c r="K290" s="736">
        <v>0</v>
      </c>
      <c r="L290" s="736">
        <v>0</v>
      </c>
      <c r="M290" s="736">
        <v>0</v>
      </c>
      <c r="N290" s="736">
        <v>2.59</v>
      </c>
      <c r="O290" s="577"/>
      <c r="P290" s="577"/>
      <c r="Q290" s="577">
        <v>98</v>
      </c>
      <c r="R290" s="577" t="s">
        <v>96</v>
      </c>
    </row>
    <row r="291" spans="1:18">
      <c r="A291" s="732">
        <v>117913350</v>
      </c>
      <c r="B291" s="739">
        <v>44309.836122685185</v>
      </c>
      <c r="C291" s="732" t="s">
        <v>96</v>
      </c>
      <c r="D291" s="733">
        <v>0.02</v>
      </c>
      <c r="E291" s="732" t="s">
        <v>66</v>
      </c>
      <c r="F291" s="734">
        <v>130.375</v>
      </c>
      <c r="G291" s="734">
        <v>0</v>
      </c>
      <c r="H291" s="734">
        <v>130.51499999999999</v>
      </c>
      <c r="I291" s="742">
        <v>44309.920671296299</v>
      </c>
      <c r="J291" s="734">
        <v>130.51499999999999</v>
      </c>
      <c r="K291" s="733">
        <v>0</v>
      </c>
      <c r="L291" s="733">
        <v>0</v>
      </c>
      <c r="M291" s="733">
        <v>0</v>
      </c>
      <c r="N291" s="733">
        <v>2.59</v>
      </c>
      <c r="O291" s="577"/>
      <c r="P291" s="577"/>
      <c r="Q291" s="577">
        <v>99</v>
      </c>
      <c r="R291" s="577" t="s">
        <v>96</v>
      </c>
    </row>
    <row r="292" spans="1:18">
      <c r="A292" s="735">
        <v>117917329</v>
      </c>
      <c r="B292" s="740">
        <v>44309.938206018516</v>
      </c>
      <c r="C292" s="735" t="s">
        <v>96</v>
      </c>
      <c r="D292" s="736">
        <v>0.02</v>
      </c>
      <c r="E292" s="735" t="s">
        <v>66</v>
      </c>
      <c r="F292" s="737">
        <v>130.55000000000001</v>
      </c>
      <c r="G292" s="737">
        <v>0</v>
      </c>
      <c r="H292" s="737">
        <v>130.57499999999999</v>
      </c>
      <c r="I292" s="743">
        <v>44312.637499999997</v>
      </c>
      <c r="J292" s="737">
        <v>130.57499999999999</v>
      </c>
      <c r="K292" s="736">
        <v>0</v>
      </c>
      <c r="L292" s="736">
        <v>0</v>
      </c>
      <c r="M292" s="736">
        <v>-0.08</v>
      </c>
      <c r="N292" s="736">
        <v>0.38</v>
      </c>
      <c r="O292" s="577"/>
      <c r="P292" s="577"/>
      <c r="Q292" s="577">
        <v>100</v>
      </c>
      <c r="R292" s="577" t="s">
        <v>96</v>
      </c>
    </row>
    <row r="293" spans="1:18">
      <c r="A293" s="732">
        <v>117931592</v>
      </c>
      <c r="B293" s="739">
        <v>44312.125937500001</v>
      </c>
      <c r="C293" s="732" t="s">
        <v>96</v>
      </c>
      <c r="D293" s="733">
        <v>0.02</v>
      </c>
      <c r="E293" s="732" t="s">
        <v>66</v>
      </c>
      <c r="F293" s="734">
        <v>130.43</v>
      </c>
      <c r="G293" s="734">
        <v>0</v>
      </c>
      <c r="H293" s="734">
        <v>130.57499999999999</v>
      </c>
      <c r="I293" s="742">
        <v>44312.637499999997</v>
      </c>
      <c r="J293" s="734">
        <v>130.57499999999999</v>
      </c>
      <c r="K293" s="733">
        <v>0</v>
      </c>
      <c r="L293" s="733">
        <v>0</v>
      </c>
      <c r="M293" s="733">
        <v>0</v>
      </c>
      <c r="N293" s="733">
        <v>2.68</v>
      </c>
      <c r="O293" s="577"/>
      <c r="P293" s="577"/>
      <c r="Q293" s="577">
        <v>100</v>
      </c>
      <c r="R293" s="577" t="s">
        <v>96</v>
      </c>
    </row>
    <row r="294" spans="1:18">
      <c r="A294" s="735">
        <v>117948544</v>
      </c>
      <c r="B294" s="740">
        <v>44312.451261574075</v>
      </c>
      <c r="C294" s="735" t="s">
        <v>96</v>
      </c>
      <c r="D294" s="736">
        <v>0.02</v>
      </c>
      <c r="E294" s="735" t="s">
        <v>66</v>
      </c>
      <c r="F294" s="737">
        <v>130.29</v>
      </c>
      <c r="G294" s="737">
        <v>0</v>
      </c>
      <c r="H294" s="737">
        <v>130.57499999999999</v>
      </c>
      <c r="I294" s="743">
        <v>44312.637499999997</v>
      </c>
      <c r="J294" s="737">
        <v>130.57499999999999</v>
      </c>
      <c r="K294" s="736">
        <v>0</v>
      </c>
      <c r="L294" s="736">
        <v>0</v>
      </c>
      <c r="M294" s="736">
        <v>0</v>
      </c>
      <c r="N294" s="736">
        <v>5.28</v>
      </c>
      <c r="O294" s="577"/>
      <c r="P294" s="577"/>
      <c r="Q294" s="577">
        <v>100</v>
      </c>
      <c r="R294" s="577" t="s">
        <v>96</v>
      </c>
    </row>
    <row r="295" spans="1:18">
      <c r="A295" s="732">
        <v>117962276</v>
      </c>
      <c r="B295" s="739">
        <v>44312.64167824074</v>
      </c>
      <c r="C295" s="732" t="s">
        <v>96</v>
      </c>
      <c r="D295" s="733">
        <v>0.02</v>
      </c>
      <c r="E295" s="732" t="s">
        <v>66</v>
      </c>
      <c r="F295" s="734">
        <v>130.596</v>
      </c>
      <c r="G295" s="734">
        <v>0</v>
      </c>
      <c r="H295" s="734">
        <v>130.62100000000001</v>
      </c>
      <c r="I295" s="742">
        <v>44312.750787037039</v>
      </c>
      <c r="J295" s="734">
        <v>130.62100000000001</v>
      </c>
      <c r="K295" s="733">
        <v>0</v>
      </c>
      <c r="L295" s="733">
        <v>0</v>
      </c>
      <c r="M295" s="733">
        <v>0</v>
      </c>
      <c r="N295" s="733">
        <v>0.47</v>
      </c>
      <c r="O295" s="577"/>
      <c r="P295" s="577"/>
      <c r="Q295" s="577">
        <v>101</v>
      </c>
      <c r="R295" s="577" t="s">
        <v>96</v>
      </c>
    </row>
    <row r="296" spans="1:18">
      <c r="A296" s="735">
        <v>117966713</v>
      </c>
      <c r="B296" s="740">
        <v>44312.681273148148</v>
      </c>
      <c r="C296" s="735" t="s">
        <v>96</v>
      </c>
      <c r="D296" s="736">
        <v>0.02</v>
      </c>
      <c r="E296" s="735" t="s">
        <v>66</v>
      </c>
      <c r="F296" s="737">
        <v>130.47999999999999</v>
      </c>
      <c r="G296" s="737">
        <v>0</v>
      </c>
      <c r="H296" s="737">
        <v>130.62100000000001</v>
      </c>
      <c r="I296" s="743">
        <v>44312.750787037039</v>
      </c>
      <c r="J296" s="737">
        <v>130.62100000000001</v>
      </c>
      <c r="K296" s="736">
        <v>0</v>
      </c>
      <c r="L296" s="736">
        <v>0</v>
      </c>
      <c r="M296" s="736">
        <v>0</v>
      </c>
      <c r="N296" s="736">
        <v>2.61</v>
      </c>
      <c r="O296" s="577"/>
      <c r="P296" s="577"/>
      <c r="Q296" s="577">
        <v>101</v>
      </c>
      <c r="R296" s="577" t="s">
        <v>96</v>
      </c>
    </row>
    <row r="297" spans="1:18">
      <c r="A297" s="732">
        <v>117969458</v>
      </c>
      <c r="B297" s="739">
        <v>44312.70275462963</v>
      </c>
      <c r="C297" s="732" t="s">
        <v>96</v>
      </c>
      <c r="D297" s="733">
        <v>0.02</v>
      </c>
      <c r="E297" s="732" t="s">
        <v>66</v>
      </c>
      <c r="F297" s="734">
        <v>130.33799999999999</v>
      </c>
      <c r="G297" s="734">
        <v>0</v>
      </c>
      <c r="H297" s="734">
        <v>130.62100000000001</v>
      </c>
      <c r="I297" s="742">
        <v>44312.750787037039</v>
      </c>
      <c r="J297" s="734">
        <v>130.62100000000001</v>
      </c>
      <c r="K297" s="733">
        <v>0</v>
      </c>
      <c r="L297" s="733">
        <v>0</v>
      </c>
      <c r="M297" s="733">
        <v>0</v>
      </c>
      <c r="N297" s="733">
        <v>5.24</v>
      </c>
      <c r="O297" s="577"/>
      <c r="P297" s="577"/>
      <c r="Q297" s="577">
        <v>101</v>
      </c>
      <c r="R297" s="577" t="s">
        <v>96</v>
      </c>
    </row>
    <row r="298" spans="1:18">
      <c r="A298" s="735">
        <v>117975164</v>
      </c>
      <c r="B298" s="740">
        <v>44312.753483796296</v>
      </c>
      <c r="C298" s="735" t="s">
        <v>96</v>
      </c>
      <c r="D298" s="736">
        <v>0.02</v>
      </c>
      <c r="E298" s="735" t="s">
        <v>66</v>
      </c>
      <c r="F298" s="737">
        <v>130.6</v>
      </c>
      <c r="G298" s="737">
        <v>0</v>
      </c>
      <c r="H298" s="737">
        <v>130.74</v>
      </c>
      <c r="I298" s="743">
        <v>44312.915486111109</v>
      </c>
      <c r="J298" s="737">
        <v>130.74</v>
      </c>
      <c r="K298" s="736">
        <v>0</v>
      </c>
      <c r="L298" s="736">
        <v>0</v>
      </c>
      <c r="M298" s="736">
        <v>0</v>
      </c>
      <c r="N298" s="736">
        <v>2.59</v>
      </c>
      <c r="O298" s="577"/>
      <c r="P298" s="577"/>
      <c r="Q298" s="577">
        <v>102</v>
      </c>
      <c r="R298" s="577" t="s">
        <v>96</v>
      </c>
    </row>
    <row r="299" spans="1:18">
      <c r="A299" s="732">
        <v>117981085</v>
      </c>
      <c r="B299" s="739">
        <v>44312.918055555558</v>
      </c>
      <c r="C299" s="732" t="s">
        <v>96</v>
      </c>
      <c r="D299" s="733">
        <v>0.02</v>
      </c>
      <c r="E299" s="732" t="s">
        <v>66</v>
      </c>
      <c r="F299" s="734">
        <v>130.738</v>
      </c>
      <c r="G299" s="734">
        <v>0</v>
      </c>
      <c r="H299" s="734">
        <v>130.821</v>
      </c>
      <c r="I299" s="742">
        <v>44313.218958333331</v>
      </c>
      <c r="J299" s="734">
        <v>130.821</v>
      </c>
      <c r="K299" s="733">
        <v>0</v>
      </c>
      <c r="L299" s="733">
        <v>0</v>
      </c>
      <c r="M299" s="733">
        <v>-0.08</v>
      </c>
      <c r="N299" s="733">
        <v>1.46</v>
      </c>
      <c r="O299" s="577"/>
      <c r="P299" s="577"/>
      <c r="Q299" s="577">
        <v>103</v>
      </c>
      <c r="R299" s="577" t="s">
        <v>96</v>
      </c>
    </row>
    <row r="300" spans="1:18">
      <c r="A300" s="735">
        <v>117986044</v>
      </c>
      <c r="B300" s="740">
        <v>44313.163032407407</v>
      </c>
      <c r="C300" s="735" t="s">
        <v>96</v>
      </c>
      <c r="D300" s="736">
        <v>0.02</v>
      </c>
      <c r="E300" s="735" t="s">
        <v>66</v>
      </c>
      <c r="F300" s="737">
        <v>130.619</v>
      </c>
      <c r="G300" s="737">
        <v>0</v>
      </c>
      <c r="H300" s="737">
        <v>130.821</v>
      </c>
      <c r="I300" s="743">
        <v>44313.218958333331</v>
      </c>
      <c r="J300" s="737">
        <v>130.821</v>
      </c>
      <c r="K300" s="736">
        <v>0</v>
      </c>
      <c r="L300" s="736">
        <v>0</v>
      </c>
      <c r="M300" s="736">
        <v>0</v>
      </c>
      <c r="N300" s="736">
        <v>3.73</v>
      </c>
      <c r="O300" s="577"/>
      <c r="P300" s="577"/>
      <c r="Q300" s="577">
        <v>103</v>
      </c>
      <c r="R300" s="577" t="s">
        <v>96</v>
      </c>
    </row>
    <row r="301" spans="1:18">
      <c r="A301" s="735">
        <v>117989509</v>
      </c>
      <c r="B301" s="740">
        <v>44313.226388888892</v>
      </c>
      <c r="C301" s="735" t="s">
        <v>96</v>
      </c>
      <c r="D301" s="736">
        <v>0.02</v>
      </c>
      <c r="E301" s="735" t="s">
        <v>66</v>
      </c>
      <c r="F301" s="737">
        <v>130.785</v>
      </c>
      <c r="G301" s="737">
        <v>0</v>
      </c>
      <c r="H301" s="737">
        <v>130.86500000000001</v>
      </c>
      <c r="I301" s="743">
        <v>44313.634351851855</v>
      </c>
      <c r="J301" s="737">
        <v>130.86500000000001</v>
      </c>
      <c r="K301" s="736">
        <v>0</v>
      </c>
      <c r="L301" s="736">
        <v>0</v>
      </c>
      <c r="M301" s="736">
        <v>0</v>
      </c>
      <c r="N301" s="736">
        <v>1.48</v>
      </c>
      <c r="O301" s="577"/>
      <c r="P301" s="577"/>
      <c r="Q301" s="577">
        <v>104</v>
      </c>
      <c r="R301" s="577" t="s">
        <v>96</v>
      </c>
    </row>
    <row r="302" spans="1:18">
      <c r="A302" s="732">
        <v>117991912</v>
      </c>
      <c r="B302" s="739">
        <v>44313.287766203706</v>
      </c>
      <c r="C302" s="732" t="s">
        <v>96</v>
      </c>
      <c r="D302" s="733">
        <v>0.02</v>
      </c>
      <c r="E302" s="732" t="s">
        <v>66</v>
      </c>
      <c r="F302" s="734">
        <v>130.66499999999999</v>
      </c>
      <c r="G302" s="734">
        <v>0</v>
      </c>
      <c r="H302" s="734">
        <v>130.86500000000001</v>
      </c>
      <c r="I302" s="742">
        <v>44313.634351851855</v>
      </c>
      <c r="J302" s="734">
        <v>130.86500000000001</v>
      </c>
      <c r="K302" s="733">
        <v>0</v>
      </c>
      <c r="L302" s="733">
        <v>0</v>
      </c>
      <c r="M302" s="733">
        <v>0</v>
      </c>
      <c r="N302" s="733">
        <v>3.69</v>
      </c>
      <c r="O302" s="577"/>
      <c r="P302" s="577"/>
      <c r="Q302" s="577">
        <v>104</v>
      </c>
      <c r="R302" s="577" t="s">
        <v>96</v>
      </c>
    </row>
    <row r="303" spans="1:18">
      <c r="A303" s="732">
        <v>118013023</v>
      </c>
      <c r="B303" s="739">
        <v>44313.63958333333</v>
      </c>
      <c r="C303" s="732" t="s">
        <v>96</v>
      </c>
      <c r="D303" s="733">
        <v>0.02</v>
      </c>
      <c r="E303" s="732" t="s">
        <v>66</v>
      </c>
      <c r="F303" s="734">
        <v>130.85900000000001</v>
      </c>
      <c r="G303" s="734">
        <v>0</v>
      </c>
      <c r="H303" s="734">
        <v>130.999</v>
      </c>
      <c r="I303" s="742">
        <v>44313.701979166668</v>
      </c>
      <c r="J303" s="734">
        <v>130.999</v>
      </c>
      <c r="K303" s="733">
        <v>0</v>
      </c>
      <c r="L303" s="733">
        <v>0</v>
      </c>
      <c r="M303" s="733">
        <v>0</v>
      </c>
      <c r="N303" s="733">
        <v>2.58</v>
      </c>
      <c r="O303" s="577"/>
      <c r="P303" s="577"/>
      <c r="Q303" s="577">
        <v>105</v>
      </c>
      <c r="R303" s="577" t="s">
        <v>96</v>
      </c>
    </row>
    <row r="304" spans="1:18">
      <c r="A304" s="735">
        <v>118020223</v>
      </c>
      <c r="B304" s="740">
        <v>44313.716678240744</v>
      </c>
      <c r="C304" s="735" t="s">
        <v>96</v>
      </c>
      <c r="D304" s="736">
        <v>0.02</v>
      </c>
      <c r="E304" s="735" t="s">
        <v>66</v>
      </c>
      <c r="F304" s="737">
        <v>131.03100000000001</v>
      </c>
      <c r="G304" s="737">
        <v>0</v>
      </c>
      <c r="H304" s="737">
        <v>131.17099999999999</v>
      </c>
      <c r="I304" s="743">
        <v>44313.836145833331</v>
      </c>
      <c r="J304" s="737">
        <v>131.17099999999999</v>
      </c>
      <c r="K304" s="736">
        <v>0</v>
      </c>
      <c r="L304" s="736">
        <v>0</v>
      </c>
      <c r="M304" s="736">
        <v>0</v>
      </c>
      <c r="N304" s="736">
        <v>2.57</v>
      </c>
      <c r="O304" s="577"/>
      <c r="P304" s="577"/>
      <c r="Q304" s="577">
        <v>106</v>
      </c>
      <c r="R304" s="577" t="s">
        <v>96</v>
      </c>
    </row>
    <row r="305" spans="1:18">
      <c r="A305" s="732">
        <v>118027818</v>
      </c>
      <c r="B305" s="739">
        <v>44313.843055555553</v>
      </c>
      <c r="C305" s="732" t="s">
        <v>96</v>
      </c>
      <c r="D305" s="733">
        <v>0.02</v>
      </c>
      <c r="E305" s="732" t="s">
        <v>66</v>
      </c>
      <c r="F305" s="734">
        <v>131.221</v>
      </c>
      <c r="G305" s="734">
        <v>0</v>
      </c>
      <c r="H305" s="734">
        <v>131.36099999999999</v>
      </c>
      <c r="I305" s="742">
        <v>44313.888842592591</v>
      </c>
      <c r="J305" s="734">
        <v>131.36099999999999</v>
      </c>
      <c r="K305" s="733">
        <v>0</v>
      </c>
      <c r="L305" s="733">
        <v>0</v>
      </c>
      <c r="M305" s="733">
        <v>0</v>
      </c>
      <c r="N305" s="733">
        <v>2.57</v>
      </c>
      <c r="O305" s="577"/>
      <c r="P305" s="577"/>
      <c r="Q305" s="577">
        <v>107</v>
      </c>
      <c r="R305" s="577" t="s">
        <v>96</v>
      </c>
    </row>
    <row r="306" spans="1:18">
      <c r="A306" s="735">
        <v>118029726</v>
      </c>
      <c r="B306" s="740">
        <v>44313.897916666669</v>
      </c>
      <c r="C306" s="735" t="s">
        <v>96</v>
      </c>
      <c r="D306" s="736">
        <v>0.02</v>
      </c>
      <c r="E306" s="735" t="s">
        <v>66</v>
      </c>
      <c r="F306" s="737">
        <v>131.42400000000001</v>
      </c>
      <c r="G306" s="737">
        <v>0</v>
      </c>
      <c r="H306" s="737">
        <v>131.56800000000001</v>
      </c>
      <c r="I306" s="743">
        <v>44314.151863425926</v>
      </c>
      <c r="J306" s="737">
        <v>131.56800000000001</v>
      </c>
      <c r="K306" s="736">
        <v>0</v>
      </c>
      <c r="L306" s="736">
        <v>0</v>
      </c>
      <c r="M306" s="736">
        <v>-0.08</v>
      </c>
      <c r="N306" s="736">
        <v>2.56</v>
      </c>
      <c r="O306" s="577"/>
      <c r="P306" s="577"/>
      <c r="Q306" s="577">
        <v>108</v>
      </c>
      <c r="R306" s="577" t="s">
        <v>96</v>
      </c>
    </row>
    <row r="307" spans="1:18">
      <c r="A307" s="735">
        <v>118035079</v>
      </c>
      <c r="B307" s="740">
        <v>44314.161817129629</v>
      </c>
      <c r="C307" s="735" t="s">
        <v>96</v>
      </c>
      <c r="D307" s="736">
        <v>0.02</v>
      </c>
      <c r="E307" s="735" t="s">
        <v>66</v>
      </c>
      <c r="F307" s="737">
        <v>131.53800000000001</v>
      </c>
      <c r="G307" s="737">
        <v>0</v>
      </c>
      <c r="H307" s="737">
        <v>131.61699999999999</v>
      </c>
      <c r="I307" s="743">
        <v>44314.455671296295</v>
      </c>
      <c r="J307" s="737">
        <v>131.61699999999999</v>
      </c>
      <c r="K307" s="736">
        <v>0</v>
      </c>
      <c r="L307" s="736">
        <v>0</v>
      </c>
      <c r="M307" s="736">
        <v>0</v>
      </c>
      <c r="N307" s="736">
        <v>1.45</v>
      </c>
      <c r="O307" s="577"/>
      <c r="P307" s="577"/>
      <c r="Q307" s="577">
        <v>109</v>
      </c>
      <c r="R307" s="577" t="s">
        <v>96</v>
      </c>
    </row>
    <row r="308" spans="1:18">
      <c r="A308" s="732">
        <v>118041907</v>
      </c>
      <c r="B308" s="739">
        <v>44314.339803240742</v>
      </c>
      <c r="C308" s="732" t="s">
        <v>96</v>
      </c>
      <c r="D308" s="733">
        <v>0.02</v>
      </c>
      <c r="E308" s="732" t="s">
        <v>66</v>
      </c>
      <c r="F308" s="734">
        <v>131.416</v>
      </c>
      <c r="G308" s="734">
        <v>0</v>
      </c>
      <c r="H308" s="734">
        <v>131.61699999999999</v>
      </c>
      <c r="I308" s="742">
        <v>44314.455671296295</v>
      </c>
      <c r="J308" s="734">
        <v>131.61699999999999</v>
      </c>
      <c r="K308" s="733">
        <v>0</v>
      </c>
      <c r="L308" s="733">
        <v>0</v>
      </c>
      <c r="M308" s="733">
        <v>0</v>
      </c>
      <c r="N308" s="733">
        <v>3.69</v>
      </c>
      <c r="O308" s="577"/>
      <c r="P308" s="577"/>
      <c r="Q308" s="577">
        <v>109</v>
      </c>
      <c r="R308" s="577" t="s">
        <v>96</v>
      </c>
    </row>
    <row r="309" spans="1:18">
      <c r="A309" s="732">
        <v>118050410</v>
      </c>
      <c r="B309" s="739">
        <v>44314.462511574071</v>
      </c>
      <c r="C309" s="732" t="s">
        <v>96</v>
      </c>
      <c r="D309" s="733">
        <v>0.02</v>
      </c>
      <c r="E309" s="732" t="s">
        <v>66</v>
      </c>
      <c r="F309" s="734">
        <v>131.631</v>
      </c>
      <c r="G309" s="734">
        <v>0</v>
      </c>
      <c r="H309" s="734">
        <v>131.71199999999999</v>
      </c>
      <c r="I309" s="742">
        <v>44314.888726851852</v>
      </c>
      <c r="J309" s="734">
        <v>131.71199999999999</v>
      </c>
      <c r="K309" s="733">
        <v>0</v>
      </c>
      <c r="L309" s="733">
        <v>0</v>
      </c>
      <c r="M309" s="733">
        <v>0</v>
      </c>
      <c r="N309" s="733">
        <v>1.49</v>
      </c>
      <c r="O309" s="577"/>
      <c r="P309" s="577"/>
      <c r="Q309" s="577">
        <v>110</v>
      </c>
      <c r="R309" s="577" t="s">
        <v>96</v>
      </c>
    </row>
    <row r="310" spans="1:18">
      <c r="A310" s="735">
        <v>118051224</v>
      </c>
      <c r="B310" s="740">
        <v>44314.477743055555</v>
      </c>
      <c r="C310" s="735" t="s">
        <v>96</v>
      </c>
      <c r="D310" s="736">
        <v>0.02</v>
      </c>
      <c r="E310" s="735" t="s">
        <v>66</v>
      </c>
      <c r="F310" s="737">
        <v>131.512</v>
      </c>
      <c r="G310" s="737">
        <v>0</v>
      </c>
      <c r="H310" s="737">
        <v>131.71199999999999</v>
      </c>
      <c r="I310" s="743">
        <v>44314.888726851852</v>
      </c>
      <c r="J310" s="737">
        <v>131.71199999999999</v>
      </c>
      <c r="K310" s="736">
        <v>0</v>
      </c>
      <c r="L310" s="736">
        <v>0</v>
      </c>
      <c r="M310" s="736">
        <v>0</v>
      </c>
      <c r="N310" s="736">
        <v>3.67</v>
      </c>
      <c r="O310" s="577"/>
      <c r="P310" s="577"/>
      <c r="Q310" s="577">
        <v>110</v>
      </c>
      <c r="R310" s="577" t="s">
        <v>96</v>
      </c>
    </row>
    <row r="311" spans="1:18">
      <c r="A311" s="732">
        <v>118080703</v>
      </c>
      <c r="B311" s="739">
        <v>44314.899305555555</v>
      </c>
      <c r="C311" s="732" t="s">
        <v>96</v>
      </c>
      <c r="D311" s="733">
        <v>0.02</v>
      </c>
      <c r="E311" s="732" t="s">
        <v>66</v>
      </c>
      <c r="F311" s="734">
        <v>131.74600000000001</v>
      </c>
      <c r="G311" s="734">
        <v>0</v>
      </c>
      <c r="H311" s="734">
        <v>131.839</v>
      </c>
      <c r="I311" s="742">
        <v>44315.375115740739</v>
      </c>
      <c r="J311" s="734">
        <v>131.839</v>
      </c>
      <c r="K311" s="733">
        <v>0</v>
      </c>
      <c r="L311" s="733">
        <v>0</v>
      </c>
      <c r="M311" s="733">
        <v>-0.23</v>
      </c>
      <c r="N311" s="733">
        <v>1.48</v>
      </c>
      <c r="O311" s="577"/>
      <c r="P311" s="577"/>
      <c r="Q311" s="577">
        <v>111</v>
      </c>
      <c r="R311" s="577" t="s">
        <v>96</v>
      </c>
    </row>
    <row r="312" spans="1:18">
      <c r="A312" s="735">
        <v>118085174</v>
      </c>
      <c r="B312" s="740">
        <v>44314.926388888889</v>
      </c>
      <c r="C312" s="735" t="s">
        <v>96</v>
      </c>
      <c r="D312" s="736">
        <v>0.02</v>
      </c>
      <c r="E312" s="735" t="s">
        <v>66</v>
      </c>
      <c r="F312" s="737">
        <v>131.62700000000001</v>
      </c>
      <c r="G312" s="737">
        <v>0</v>
      </c>
      <c r="H312" s="737">
        <v>131.839</v>
      </c>
      <c r="I312" s="743">
        <v>44315.375115740739</v>
      </c>
      <c r="J312" s="737">
        <v>131.839</v>
      </c>
      <c r="K312" s="736">
        <v>0</v>
      </c>
      <c r="L312" s="736">
        <v>0</v>
      </c>
      <c r="M312" s="736">
        <v>-0.23</v>
      </c>
      <c r="N312" s="736">
        <v>3.67</v>
      </c>
      <c r="O312" s="577"/>
      <c r="P312" s="577"/>
      <c r="Q312" s="577">
        <v>111</v>
      </c>
      <c r="R312" s="577" t="s">
        <v>96</v>
      </c>
    </row>
    <row r="313" spans="1:18">
      <c r="A313" s="732">
        <v>118101898</v>
      </c>
      <c r="B313" s="739">
        <v>44315.380555555559</v>
      </c>
      <c r="C313" s="732" t="s">
        <v>96</v>
      </c>
      <c r="D313" s="733">
        <v>0.02</v>
      </c>
      <c r="E313" s="732" t="s">
        <v>66</v>
      </c>
      <c r="F313" s="734">
        <v>131.828</v>
      </c>
      <c r="G313" s="734">
        <v>0</v>
      </c>
      <c r="H313" s="734">
        <v>131.96799999999999</v>
      </c>
      <c r="I313" s="742">
        <v>44315.448159722226</v>
      </c>
      <c r="J313" s="734">
        <v>131.96799999999999</v>
      </c>
      <c r="K313" s="733">
        <v>0</v>
      </c>
      <c r="L313" s="733">
        <v>0</v>
      </c>
      <c r="M313" s="733">
        <v>0</v>
      </c>
      <c r="N313" s="733">
        <v>2.58</v>
      </c>
      <c r="O313" s="577"/>
      <c r="P313" s="577"/>
      <c r="Q313" s="577">
        <v>112</v>
      </c>
      <c r="R313" s="577" t="s">
        <v>96</v>
      </c>
    </row>
    <row r="314" spans="1:18">
      <c r="A314" s="735">
        <v>118107628</v>
      </c>
      <c r="B314" s="740">
        <v>44315.452777777777</v>
      </c>
      <c r="C314" s="735" t="s">
        <v>96</v>
      </c>
      <c r="D314" s="736">
        <v>0.02</v>
      </c>
      <c r="E314" s="735" t="s">
        <v>66</v>
      </c>
      <c r="F314" s="737">
        <v>131.96</v>
      </c>
      <c r="G314" s="737">
        <v>0</v>
      </c>
      <c r="H314" s="737">
        <v>132.1</v>
      </c>
      <c r="I314" s="743">
        <v>44315.511597222219</v>
      </c>
      <c r="J314" s="737">
        <v>132.1</v>
      </c>
      <c r="K314" s="736">
        <v>0</v>
      </c>
      <c r="L314" s="736">
        <v>0</v>
      </c>
      <c r="M314" s="736">
        <v>0</v>
      </c>
      <c r="N314" s="736">
        <v>2.57</v>
      </c>
      <c r="O314" s="577"/>
      <c r="P314" s="577"/>
      <c r="Q314" s="577">
        <v>113</v>
      </c>
      <c r="R314" s="577" t="s">
        <v>96</v>
      </c>
    </row>
    <row r="315" spans="1:18">
      <c r="A315" s="732">
        <v>118112808</v>
      </c>
      <c r="B315" s="739">
        <v>44315.529953703706</v>
      </c>
      <c r="C315" s="732" t="s">
        <v>96</v>
      </c>
      <c r="D315" s="733">
        <v>0.02</v>
      </c>
      <c r="E315" s="732" t="s">
        <v>66</v>
      </c>
      <c r="F315" s="734">
        <v>132.13800000000001</v>
      </c>
      <c r="G315" s="734">
        <v>0</v>
      </c>
      <c r="H315" s="734">
        <v>132.21899999999999</v>
      </c>
      <c r="I315" s="742">
        <v>44315.616469907407</v>
      </c>
      <c r="J315" s="734">
        <v>132.21899999999999</v>
      </c>
      <c r="K315" s="733">
        <v>0</v>
      </c>
      <c r="L315" s="733">
        <v>0</v>
      </c>
      <c r="M315" s="733">
        <v>0</v>
      </c>
      <c r="N315" s="733">
        <v>1.49</v>
      </c>
      <c r="O315" s="577"/>
      <c r="P315" s="577"/>
      <c r="Q315" s="577">
        <v>114</v>
      </c>
      <c r="R315" s="577" t="s">
        <v>96</v>
      </c>
    </row>
    <row r="316" spans="1:18">
      <c r="A316" s="735">
        <v>118116210</v>
      </c>
      <c r="B316" s="740">
        <v>44315.591365740744</v>
      </c>
      <c r="C316" s="735" t="s">
        <v>96</v>
      </c>
      <c r="D316" s="736">
        <v>0.02</v>
      </c>
      <c r="E316" s="735" t="s">
        <v>66</v>
      </c>
      <c r="F316" s="737">
        <v>132.01900000000001</v>
      </c>
      <c r="G316" s="737">
        <v>0</v>
      </c>
      <c r="H316" s="737">
        <v>132.21899999999999</v>
      </c>
      <c r="I316" s="743">
        <v>44315.616469907407</v>
      </c>
      <c r="J316" s="737">
        <v>132.21899999999999</v>
      </c>
      <c r="K316" s="736">
        <v>0</v>
      </c>
      <c r="L316" s="736">
        <v>0</v>
      </c>
      <c r="M316" s="736">
        <v>0</v>
      </c>
      <c r="N316" s="736">
        <v>3.67</v>
      </c>
      <c r="O316" s="577"/>
      <c r="P316" s="577"/>
      <c r="Q316" s="577">
        <v>114</v>
      </c>
      <c r="R316" s="577" t="s">
        <v>96</v>
      </c>
    </row>
    <row r="317" spans="1:18">
      <c r="A317" s="735">
        <v>118117897</v>
      </c>
      <c r="B317" s="740">
        <v>44315.621527777781</v>
      </c>
      <c r="C317" s="735" t="s">
        <v>96</v>
      </c>
      <c r="D317" s="736">
        <v>0.02</v>
      </c>
      <c r="E317" s="735" t="s">
        <v>66</v>
      </c>
      <c r="F317" s="737">
        <v>132.22399999999999</v>
      </c>
      <c r="G317" s="737">
        <v>0</v>
      </c>
      <c r="H317" s="737">
        <v>132.303</v>
      </c>
      <c r="I317" s="743">
        <v>44315.677997685183</v>
      </c>
      <c r="J317" s="737">
        <v>132.303</v>
      </c>
      <c r="K317" s="736">
        <v>0</v>
      </c>
      <c r="L317" s="736">
        <v>0</v>
      </c>
      <c r="M317" s="736">
        <v>0</v>
      </c>
      <c r="N317" s="736">
        <v>1.45</v>
      </c>
      <c r="O317" s="577"/>
      <c r="P317" s="577"/>
      <c r="Q317" s="577">
        <v>115</v>
      </c>
      <c r="R317" s="577" t="s">
        <v>96</v>
      </c>
    </row>
    <row r="318" spans="1:18">
      <c r="A318" s="732">
        <v>118121019</v>
      </c>
      <c r="B318" s="739">
        <v>44315.660937499997</v>
      </c>
      <c r="C318" s="732" t="s">
        <v>96</v>
      </c>
      <c r="D318" s="733">
        <v>0.02</v>
      </c>
      <c r="E318" s="732" t="s">
        <v>66</v>
      </c>
      <c r="F318" s="734">
        <v>132.101</v>
      </c>
      <c r="G318" s="734">
        <v>0</v>
      </c>
      <c r="H318" s="734">
        <v>132.303</v>
      </c>
      <c r="I318" s="742">
        <v>44315.677997685183</v>
      </c>
      <c r="J318" s="734">
        <v>132.303</v>
      </c>
      <c r="K318" s="733">
        <v>0</v>
      </c>
      <c r="L318" s="733">
        <v>0</v>
      </c>
      <c r="M318" s="733">
        <v>0</v>
      </c>
      <c r="N318" s="733">
        <v>3.7</v>
      </c>
      <c r="O318" s="577"/>
      <c r="P318" s="577"/>
      <c r="Q318" s="577">
        <v>115</v>
      </c>
      <c r="R318" s="577" t="s">
        <v>96</v>
      </c>
    </row>
    <row r="319" spans="1:18">
      <c r="A319" s="732">
        <v>118126406</v>
      </c>
      <c r="B319" s="739">
        <v>44315.697233796294</v>
      </c>
      <c r="C319" s="732" t="s">
        <v>96</v>
      </c>
      <c r="D319" s="733">
        <v>0.02</v>
      </c>
      <c r="E319" s="732" t="s">
        <v>66</v>
      </c>
      <c r="F319" s="734">
        <v>132.352</v>
      </c>
      <c r="G319" s="734">
        <v>0</v>
      </c>
      <c r="H319" s="734">
        <v>132.02699999999999</v>
      </c>
      <c r="I319" s="742">
        <v>44319.45621527778</v>
      </c>
      <c r="J319" s="734">
        <v>132.02699999999999</v>
      </c>
      <c r="K319" s="733">
        <v>0</v>
      </c>
      <c r="L319" s="733">
        <v>0</v>
      </c>
      <c r="M319" s="733">
        <v>-0.16</v>
      </c>
      <c r="N319" s="733">
        <v>-6.09</v>
      </c>
      <c r="O319" s="577"/>
      <c r="P319" s="577"/>
      <c r="Q319" s="577">
        <v>116</v>
      </c>
      <c r="R319" s="577" t="s">
        <v>96</v>
      </c>
    </row>
    <row r="320" spans="1:18">
      <c r="A320" s="735">
        <v>118127229</v>
      </c>
      <c r="B320" s="740">
        <v>44315.702152777776</v>
      </c>
      <c r="C320" s="735" t="s">
        <v>96</v>
      </c>
      <c r="D320" s="736">
        <v>0.02</v>
      </c>
      <c r="E320" s="735" t="s">
        <v>66</v>
      </c>
      <c r="F320" s="737">
        <v>132.227</v>
      </c>
      <c r="G320" s="737">
        <v>0</v>
      </c>
      <c r="H320" s="737">
        <v>132.02699999999999</v>
      </c>
      <c r="I320" s="743">
        <v>44319.45621527778</v>
      </c>
      <c r="J320" s="737">
        <v>132.02699999999999</v>
      </c>
      <c r="K320" s="736">
        <v>0</v>
      </c>
      <c r="L320" s="736">
        <v>0</v>
      </c>
      <c r="M320" s="736">
        <v>-0.16</v>
      </c>
      <c r="N320" s="736">
        <v>-3.81</v>
      </c>
      <c r="O320" s="577"/>
      <c r="P320" s="577"/>
      <c r="Q320" s="577">
        <v>116</v>
      </c>
      <c r="R320" s="577" t="s">
        <v>96</v>
      </c>
    </row>
    <row r="321" spans="1:18">
      <c r="A321" s="732">
        <v>118130934</v>
      </c>
      <c r="B321" s="739">
        <v>44315.721539351849</v>
      </c>
      <c r="C321" s="732" t="s">
        <v>96</v>
      </c>
      <c r="D321" s="733">
        <v>0.02</v>
      </c>
      <c r="E321" s="732" t="s">
        <v>66</v>
      </c>
      <c r="F321" s="734">
        <v>132.08799999999999</v>
      </c>
      <c r="G321" s="734">
        <v>0</v>
      </c>
      <c r="H321" s="734">
        <v>132.02699999999999</v>
      </c>
      <c r="I321" s="742">
        <v>44319.45621527778</v>
      </c>
      <c r="J321" s="734">
        <v>132.02699999999999</v>
      </c>
      <c r="K321" s="733">
        <v>0</v>
      </c>
      <c r="L321" s="733">
        <v>0</v>
      </c>
      <c r="M321" s="733">
        <v>-0.16</v>
      </c>
      <c r="N321" s="733">
        <v>-1.28</v>
      </c>
      <c r="O321" s="577"/>
      <c r="P321" s="577"/>
      <c r="Q321" s="577">
        <v>116</v>
      </c>
      <c r="R321" s="577" t="s">
        <v>96</v>
      </c>
    </row>
    <row r="322" spans="1:18">
      <c r="A322" s="735">
        <v>118135500</v>
      </c>
      <c r="B322" s="740">
        <v>44315.78020833333</v>
      </c>
      <c r="C322" s="735" t="s">
        <v>96</v>
      </c>
      <c r="D322" s="736">
        <v>0.03</v>
      </c>
      <c r="E322" s="735" t="s">
        <v>66</v>
      </c>
      <c r="F322" s="737">
        <v>131.92599999999999</v>
      </c>
      <c r="G322" s="737">
        <v>0</v>
      </c>
      <c r="H322" s="737">
        <v>132.02699999999999</v>
      </c>
      <c r="I322" s="743">
        <v>44319.45621527778</v>
      </c>
      <c r="J322" s="737">
        <v>132.02699999999999</v>
      </c>
      <c r="K322" s="736">
        <v>0</v>
      </c>
      <c r="L322" s="736">
        <v>0</v>
      </c>
      <c r="M322" s="736">
        <v>-0.24</v>
      </c>
      <c r="N322" s="736">
        <v>2.5300000000000002</v>
      </c>
      <c r="O322" s="577"/>
      <c r="P322" s="577"/>
      <c r="Q322" s="577">
        <v>116</v>
      </c>
      <c r="R322" s="577" t="s">
        <v>96</v>
      </c>
    </row>
    <row r="323" spans="1:18">
      <c r="A323" s="732">
        <v>118151766</v>
      </c>
      <c r="B323" s="739">
        <v>44316.397048611114</v>
      </c>
      <c r="C323" s="732" t="s">
        <v>96</v>
      </c>
      <c r="D323" s="733">
        <v>0.05</v>
      </c>
      <c r="E323" s="732" t="s">
        <v>66</v>
      </c>
      <c r="F323" s="734">
        <v>131.745</v>
      </c>
      <c r="G323" s="734">
        <v>0</v>
      </c>
      <c r="H323" s="734">
        <v>132.02699999999999</v>
      </c>
      <c r="I323" s="742">
        <v>44319.45621527778</v>
      </c>
      <c r="J323" s="734">
        <v>132.02699999999999</v>
      </c>
      <c r="K323" s="733">
        <v>0</v>
      </c>
      <c r="L323" s="733">
        <v>0</v>
      </c>
      <c r="M323" s="733">
        <v>-0.19</v>
      </c>
      <c r="N323" s="733">
        <v>12.67</v>
      </c>
      <c r="O323" s="577"/>
      <c r="P323" s="577"/>
      <c r="Q323" s="577">
        <v>116</v>
      </c>
      <c r="R323" s="577" t="s">
        <v>96</v>
      </c>
    </row>
    <row r="324" spans="1:18">
      <c r="A324" s="735">
        <v>118163568</v>
      </c>
      <c r="B324" s="740">
        <v>44316.581099537034</v>
      </c>
      <c r="C324" s="735" t="s">
        <v>96</v>
      </c>
      <c r="D324" s="736">
        <v>7.0000000000000007E-2</v>
      </c>
      <c r="E324" s="735" t="s">
        <v>66</v>
      </c>
      <c r="F324" s="737">
        <v>131.54499999999999</v>
      </c>
      <c r="G324" s="737">
        <v>0</v>
      </c>
      <c r="H324" s="737">
        <v>132.02699999999999</v>
      </c>
      <c r="I324" s="743">
        <v>44319.45621527778</v>
      </c>
      <c r="J324" s="737">
        <v>132.02699999999999</v>
      </c>
      <c r="K324" s="736">
        <v>0</v>
      </c>
      <c r="L324" s="736">
        <v>0</v>
      </c>
      <c r="M324" s="736">
        <v>-0.27</v>
      </c>
      <c r="N324" s="736">
        <v>30.51</v>
      </c>
      <c r="O324" s="577"/>
      <c r="P324" s="577"/>
      <c r="Q324" s="577">
        <v>116</v>
      </c>
      <c r="R324" s="577" t="s">
        <v>96</v>
      </c>
    </row>
    <row r="325" spans="1:18">
      <c r="A325" s="732">
        <v>118223425</v>
      </c>
      <c r="B325" s="739">
        <v>44319.458344907405</v>
      </c>
      <c r="C325" s="732" t="s">
        <v>96</v>
      </c>
      <c r="D325" s="733">
        <v>0.02</v>
      </c>
      <c r="E325" s="732" t="s">
        <v>66</v>
      </c>
      <c r="F325" s="734">
        <v>131.994</v>
      </c>
      <c r="G325" s="734">
        <v>0</v>
      </c>
      <c r="H325" s="734">
        <v>132.13399999999999</v>
      </c>
      <c r="I325" s="742">
        <v>44319.506192129629</v>
      </c>
      <c r="J325" s="734">
        <v>132.13399999999999</v>
      </c>
      <c r="K325" s="733">
        <v>0</v>
      </c>
      <c r="L325" s="733">
        <v>0</v>
      </c>
      <c r="M325" s="733">
        <v>0</v>
      </c>
      <c r="N325" s="733">
        <v>2.5499999999999998</v>
      </c>
      <c r="O325" s="577"/>
      <c r="P325" s="577"/>
      <c r="Q325" s="577">
        <v>117</v>
      </c>
      <c r="R325" s="577" t="s">
        <v>96</v>
      </c>
    </row>
    <row r="326" spans="1:18">
      <c r="A326" s="735">
        <v>118227866</v>
      </c>
      <c r="B326" s="740">
        <v>44319.508356481485</v>
      </c>
      <c r="C326" s="735" t="s">
        <v>96</v>
      </c>
      <c r="D326" s="736">
        <v>0.02</v>
      </c>
      <c r="E326" s="735" t="s">
        <v>66</v>
      </c>
      <c r="F326" s="737">
        <v>132.13800000000001</v>
      </c>
      <c r="G326" s="737">
        <v>0</v>
      </c>
      <c r="H326" s="737">
        <v>131.648</v>
      </c>
      <c r="I326" s="743">
        <v>44322.63244212963</v>
      </c>
      <c r="J326" s="737">
        <v>131.648</v>
      </c>
      <c r="K326" s="736">
        <v>0</v>
      </c>
      <c r="L326" s="736">
        <v>0</v>
      </c>
      <c r="M326" s="736">
        <v>-0.39</v>
      </c>
      <c r="N326" s="736">
        <v>-9.370000000000001</v>
      </c>
      <c r="O326" s="577"/>
      <c r="P326" s="577"/>
      <c r="Q326" s="577">
        <v>118</v>
      </c>
      <c r="R326" s="577" t="s">
        <v>96</v>
      </c>
    </row>
    <row r="327" spans="1:18">
      <c r="A327" s="732">
        <v>118228915</v>
      </c>
      <c r="B327" s="739">
        <v>44319.52270833333</v>
      </c>
      <c r="C327" s="732" t="s">
        <v>96</v>
      </c>
      <c r="D327" s="733">
        <v>0.02</v>
      </c>
      <c r="E327" s="732" t="s">
        <v>66</v>
      </c>
      <c r="F327" s="734">
        <v>132.01400000000001</v>
      </c>
      <c r="G327" s="734">
        <v>0</v>
      </c>
      <c r="H327" s="734">
        <v>131.648</v>
      </c>
      <c r="I327" s="742">
        <v>44322.63244212963</v>
      </c>
      <c r="J327" s="734">
        <v>131.648</v>
      </c>
      <c r="K327" s="733">
        <v>0</v>
      </c>
      <c r="L327" s="733">
        <v>0</v>
      </c>
      <c r="M327" s="733">
        <v>-0.39</v>
      </c>
      <c r="N327" s="733">
        <v>-7.1</v>
      </c>
      <c r="O327" s="577"/>
      <c r="P327" s="577"/>
      <c r="Q327" s="577">
        <v>118</v>
      </c>
      <c r="R327" s="577" t="s">
        <v>96</v>
      </c>
    </row>
    <row r="328" spans="1:18">
      <c r="A328" s="735">
        <v>118235515</v>
      </c>
      <c r="B328" s="740">
        <v>44319.625520833331</v>
      </c>
      <c r="C328" s="735" t="s">
        <v>96</v>
      </c>
      <c r="D328" s="736">
        <v>0.02</v>
      </c>
      <c r="E328" s="735" t="s">
        <v>66</v>
      </c>
      <c r="F328" s="737">
        <v>131.875</v>
      </c>
      <c r="G328" s="737">
        <v>0</v>
      </c>
      <c r="H328" s="737">
        <v>131.648</v>
      </c>
      <c r="I328" s="743">
        <v>44322.63244212963</v>
      </c>
      <c r="J328" s="737">
        <v>131.648</v>
      </c>
      <c r="K328" s="736">
        <v>0</v>
      </c>
      <c r="L328" s="736">
        <v>0</v>
      </c>
      <c r="M328" s="736">
        <v>-0.39</v>
      </c>
      <c r="N328" s="736">
        <v>-4.55</v>
      </c>
      <c r="O328" s="577"/>
      <c r="P328" s="577"/>
      <c r="Q328" s="577">
        <v>118</v>
      </c>
      <c r="R328" s="577" t="s">
        <v>96</v>
      </c>
    </row>
    <row r="329" spans="1:18">
      <c r="A329" s="732">
        <v>118238201</v>
      </c>
      <c r="B329" s="739">
        <v>44319.651944444442</v>
      </c>
      <c r="C329" s="732" t="s">
        <v>96</v>
      </c>
      <c r="D329" s="733">
        <v>0.03</v>
      </c>
      <c r="E329" s="732" t="s">
        <v>66</v>
      </c>
      <c r="F329" s="734">
        <v>131.71600000000001</v>
      </c>
      <c r="G329" s="734">
        <v>0</v>
      </c>
      <c r="H329" s="734">
        <v>131.648</v>
      </c>
      <c r="I329" s="742">
        <v>44322.63244212963</v>
      </c>
      <c r="J329" s="734">
        <v>131.648</v>
      </c>
      <c r="K329" s="733">
        <v>0</v>
      </c>
      <c r="L329" s="733">
        <v>0</v>
      </c>
      <c r="M329" s="733">
        <v>-0.59</v>
      </c>
      <c r="N329" s="733">
        <v>-2.46</v>
      </c>
      <c r="O329" s="577"/>
      <c r="P329" s="577"/>
      <c r="Q329" s="577">
        <v>118</v>
      </c>
      <c r="R329" s="577" t="s">
        <v>96</v>
      </c>
    </row>
    <row r="330" spans="1:18">
      <c r="A330" s="735">
        <v>118244439</v>
      </c>
      <c r="B330" s="740">
        <v>44319.70884259259</v>
      </c>
      <c r="C330" s="735" t="s">
        <v>96</v>
      </c>
      <c r="D330" s="736">
        <v>0.05</v>
      </c>
      <c r="E330" s="735" t="s">
        <v>66</v>
      </c>
      <c r="F330" s="737">
        <v>131.535</v>
      </c>
      <c r="G330" s="737">
        <v>0</v>
      </c>
      <c r="H330" s="737">
        <v>131.648</v>
      </c>
      <c r="I330" s="743">
        <v>44322.63244212963</v>
      </c>
      <c r="J330" s="737">
        <v>131.648</v>
      </c>
      <c r="K330" s="736">
        <v>0</v>
      </c>
      <c r="L330" s="736">
        <v>0</v>
      </c>
      <c r="M330" s="736">
        <v>-0.96</v>
      </c>
      <c r="N330" s="736">
        <v>4.21</v>
      </c>
      <c r="O330" s="577"/>
      <c r="P330" s="577"/>
      <c r="Q330" s="577">
        <v>118</v>
      </c>
      <c r="R330" s="577" t="s">
        <v>96</v>
      </c>
    </row>
    <row r="331" spans="1:18">
      <c r="A331" s="732">
        <v>118277004</v>
      </c>
      <c r="B331" s="739">
        <v>44320.496296296296</v>
      </c>
      <c r="C331" s="732" t="s">
        <v>96</v>
      </c>
      <c r="D331" s="733">
        <v>7.0000000000000007E-2</v>
      </c>
      <c r="E331" s="732" t="s">
        <v>66</v>
      </c>
      <c r="F331" s="734">
        <v>131.33099999999999</v>
      </c>
      <c r="G331" s="734">
        <v>0</v>
      </c>
      <c r="H331" s="734">
        <v>131.648</v>
      </c>
      <c r="I331" s="742">
        <v>44322.63244212963</v>
      </c>
      <c r="J331" s="734">
        <v>131.648</v>
      </c>
      <c r="K331" s="733">
        <v>0</v>
      </c>
      <c r="L331" s="733">
        <v>0</v>
      </c>
      <c r="M331" s="733">
        <v>-1.08</v>
      </c>
      <c r="N331" s="733">
        <v>19.25</v>
      </c>
      <c r="O331" s="577"/>
      <c r="P331" s="577"/>
      <c r="Q331" s="577">
        <v>118</v>
      </c>
      <c r="R331" s="577" t="s">
        <v>96</v>
      </c>
    </row>
    <row r="332" spans="1:18">
      <c r="A332" s="735">
        <v>118331289</v>
      </c>
      <c r="B332" s="740">
        <v>44321.467233796298</v>
      </c>
      <c r="C332" s="735" t="s">
        <v>96</v>
      </c>
      <c r="D332" s="736">
        <v>0.11</v>
      </c>
      <c r="E332" s="735" t="s">
        <v>66</v>
      </c>
      <c r="F332" s="737">
        <v>131.083</v>
      </c>
      <c r="G332" s="737">
        <v>0</v>
      </c>
      <c r="H332" s="737">
        <v>131.648</v>
      </c>
      <c r="I332" s="743">
        <v>44322.63244212963</v>
      </c>
      <c r="J332" s="737">
        <v>131.648</v>
      </c>
      <c r="K332" s="736">
        <v>0</v>
      </c>
      <c r="L332" s="736">
        <v>0</v>
      </c>
      <c r="M332" s="736">
        <v>-1.27</v>
      </c>
      <c r="N332" s="736">
        <v>55.66</v>
      </c>
      <c r="O332" s="577"/>
      <c r="P332" s="577"/>
      <c r="Q332" s="577">
        <v>118</v>
      </c>
      <c r="R332" s="577" t="s">
        <v>96</v>
      </c>
    </row>
    <row r="333" spans="1:18">
      <c r="A333" s="732">
        <v>118277554</v>
      </c>
      <c r="B333" s="739">
        <v>44320.500011574077</v>
      </c>
      <c r="C333" s="732" t="s">
        <v>97</v>
      </c>
      <c r="D333" s="733">
        <v>0.02</v>
      </c>
      <c r="E333" s="732" t="s">
        <v>66</v>
      </c>
      <c r="F333" s="734">
        <v>131.32900000000001</v>
      </c>
      <c r="G333" s="734">
        <v>0</v>
      </c>
      <c r="H333" s="734">
        <v>131.25</v>
      </c>
      <c r="I333" s="742">
        <v>44320.612650462965</v>
      </c>
      <c r="J333" s="734">
        <v>131.25</v>
      </c>
      <c r="K333" s="733">
        <v>0</v>
      </c>
      <c r="L333" s="733">
        <v>0</v>
      </c>
      <c r="M333" s="733">
        <v>0</v>
      </c>
      <c r="N333" s="733">
        <v>1.45</v>
      </c>
      <c r="O333" s="577"/>
      <c r="P333" s="577"/>
      <c r="Q333" s="577">
        <v>119</v>
      </c>
      <c r="R333" s="577" t="s">
        <v>97</v>
      </c>
    </row>
    <row r="334" spans="1:18">
      <c r="A334" s="735">
        <v>118282736</v>
      </c>
      <c r="B334" s="740">
        <v>44320.561006944445</v>
      </c>
      <c r="C334" s="735" t="s">
        <v>97</v>
      </c>
      <c r="D334" s="736">
        <v>0.02</v>
      </c>
      <c r="E334" s="735" t="s">
        <v>66</v>
      </c>
      <c r="F334" s="737">
        <v>131.44999999999999</v>
      </c>
      <c r="G334" s="737">
        <v>0</v>
      </c>
      <c r="H334" s="737">
        <v>131.25</v>
      </c>
      <c r="I334" s="743">
        <v>44320.612650462965</v>
      </c>
      <c r="J334" s="737">
        <v>131.25</v>
      </c>
      <c r="K334" s="736">
        <v>0</v>
      </c>
      <c r="L334" s="736">
        <v>0</v>
      </c>
      <c r="M334" s="736">
        <v>0</v>
      </c>
      <c r="N334" s="736">
        <v>3.66</v>
      </c>
      <c r="O334" s="577"/>
      <c r="P334" s="577"/>
      <c r="Q334" s="577">
        <v>119</v>
      </c>
      <c r="R334" s="577" t="s">
        <v>97</v>
      </c>
    </row>
    <row r="335" spans="1:18">
      <c r="A335" s="732">
        <v>118286454</v>
      </c>
      <c r="B335" s="739">
        <v>44320.618055555555</v>
      </c>
      <c r="C335" s="732" t="s">
        <v>97</v>
      </c>
      <c r="D335" s="733">
        <v>0.02</v>
      </c>
      <c r="E335" s="732" t="s">
        <v>66</v>
      </c>
      <c r="F335" s="734">
        <v>131.26499999999999</v>
      </c>
      <c r="G335" s="734">
        <v>0</v>
      </c>
      <c r="H335" s="734">
        <v>131.18299999999999</v>
      </c>
      <c r="I335" s="742">
        <v>44321.422511574077</v>
      </c>
      <c r="J335" s="734">
        <v>131.18299999999999</v>
      </c>
      <c r="K335" s="733">
        <v>0</v>
      </c>
      <c r="L335" s="733">
        <v>0</v>
      </c>
      <c r="M335" s="733">
        <v>-0.04</v>
      </c>
      <c r="N335" s="733">
        <v>1.46</v>
      </c>
      <c r="O335" s="577"/>
      <c r="P335" s="577"/>
      <c r="Q335" s="577">
        <v>120</v>
      </c>
      <c r="R335" s="577" t="s">
        <v>97</v>
      </c>
    </row>
    <row r="336" spans="1:18">
      <c r="A336" s="735">
        <v>118300034</v>
      </c>
      <c r="B336" s="740">
        <v>44320.746562499997</v>
      </c>
      <c r="C336" s="735" t="s">
        <v>97</v>
      </c>
      <c r="D336" s="736">
        <v>0.02</v>
      </c>
      <c r="E336" s="735" t="s">
        <v>66</v>
      </c>
      <c r="F336" s="737">
        <v>131.386</v>
      </c>
      <c r="G336" s="737">
        <v>0</v>
      </c>
      <c r="H336" s="737">
        <v>131.18299999999999</v>
      </c>
      <c r="I336" s="743">
        <v>44321.422511574077</v>
      </c>
      <c r="J336" s="737">
        <v>131.18299999999999</v>
      </c>
      <c r="K336" s="736">
        <v>0</v>
      </c>
      <c r="L336" s="736">
        <v>0</v>
      </c>
      <c r="M336" s="736">
        <v>-0.04</v>
      </c>
      <c r="N336" s="736">
        <v>3.67</v>
      </c>
      <c r="O336" s="577"/>
      <c r="P336" s="577"/>
      <c r="Q336" s="577">
        <v>120</v>
      </c>
      <c r="R336" s="577" t="s">
        <v>97</v>
      </c>
    </row>
    <row r="337" spans="1:18">
      <c r="A337" s="732">
        <v>118328946</v>
      </c>
      <c r="B337" s="739">
        <v>44321.432650462964</v>
      </c>
      <c r="C337" s="732" t="s">
        <v>97</v>
      </c>
      <c r="D337" s="733">
        <v>0.02</v>
      </c>
      <c r="E337" s="732" t="s">
        <v>66</v>
      </c>
      <c r="F337" s="734">
        <v>131.185</v>
      </c>
      <c r="G337" s="734">
        <v>0</v>
      </c>
      <c r="H337" s="734">
        <v>131.04499999999999</v>
      </c>
      <c r="I337" s="742">
        <v>44321.482418981483</v>
      </c>
      <c r="J337" s="734">
        <v>131.04499999999999</v>
      </c>
      <c r="K337" s="733">
        <v>0</v>
      </c>
      <c r="L337" s="733">
        <v>0</v>
      </c>
      <c r="M337" s="733">
        <v>0</v>
      </c>
      <c r="N337" s="733">
        <v>2.56</v>
      </c>
      <c r="O337" s="577"/>
      <c r="P337" s="577"/>
      <c r="Q337" s="577">
        <v>121</v>
      </c>
      <c r="R337" s="577" t="s">
        <v>97</v>
      </c>
    </row>
    <row r="338" spans="1:18">
      <c r="A338" s="732">
        <v>118332350</v>
      </c>
      <c r="B338" s="739">
        <v>44321.486111111109</v>
      </c>
      <c r="C338" s="732" t="s">
        <v>97</v>
      </c>
      <c r="D338" s="733">
        <v>0.02</v>
      </c>
      <c r="E338" s="732" t="s">
        <v>66</v>
      </c>
      <c r="F338" s="734">
        <v>131.029</v>
      </c>
      <c r="G338" s="734">
        <v>0</v>
      </c>
      <c r="H338" s="734">
        <v>131.738</v>
      </c>
      <c r="I338" s="742">
        <v>44328.645972222221</v>
      </c>
      <c r="J338" s="734">
        <v>131.738</v>
      </c>
      <c r="K338" s="733">
        <v>0</v>
      </c>
      <c r="L338" s="733">
        <v>0</v>
      </c>
      <c r="M338" s="733">
        <v>-0.28000000000000003</v>
      </c>
      <c r="N338" s="733">
        <v>-13.28</v>
      </c>
      <c r="O338" s="577"/>
      <c r="P338" s="577"/>
      <c r="Q338" s="577">
        <v>122</v>
      </c>
      <c r="R338" s="577" t="s">
        <v>97</v>
      </c>
    </row>
    <row r="339" spans="1:18">
      <c r="A339" s="735">
        <v>118333018</v>
      </c>
      <c r="B339" s="740">
        <v>44321.493715277778</v>
      </c>
      <c r="C339" s="735" t="s">
        <v>97</v>
      </c>
      <c r="D339" s="736">
        <v>0.02</v>
      </c>
      <c r="E339" s="735" t="s">
        <v>66</v>
      </c>
      <c r="F339" s="737">
        <v>131.15</v>
      </c>
      <c r="G339" s="737">
        <v>0</v>
      </c>
      <c r="H339" s="737">
        <v>131.738</v>
      </c>
      <c r="I339" s="743">
        <v>44328.645972222221</v>
      </c>
      <c r="J339" s="737">
        <v>131.738</v>
      </c>
      <c r="K339" s="736">
        <v>0</v>
      </c>
      <c r="L339" s="736">
        <v>0</v>
      </c>
      <c r="M339" s="736">
        <v>-0.28000000000000003</v>
      </c>
      <c r="N339" s="736">
        <v>-11.059999999999999</v>
      </c>
      <c r="O339" s="577"/>
      <c r="P339" s="577"/>
      <c r="Q339" s="577">
        <v>122</v>
      </c>
      <c r="R339" s="577" t="s">
        <v>97</v>
      </c>
    </row>
    <row r="340" spans="1:18">
      <c r="A340" s="732">
        <v>118335859</v>
      </c>
      <c r="B340" s="739">
        <v>44321.547696759262</v>
      </c>
      <c r="C340" s="732" t="s">
        <v>97</v>
      </c>
      <c r="D340" s="733">
        <v>0.02</v>
      </c>
      <c r="E340" s="732" t="s">
        <v>66</v>
      </c>
      <c r="F340" s="734">
        <v>131.297</v>
      </c>
      <c r="G340" s="734">
        <v>0</v>
      </c>
      <c r="H340" s="734">
        <v>131.738</v>
      </c>
      <c r="I340" s="742">
        <v>44328.645972222221</v>
      </c>
      <c r="J340" s="734">
        <v>131.738</v>
      </c>
      <c r="K340" s="733">
        <v>0</v>
      </c>
      <c r="L340" s="733">
        <v>0</v>
      </c>
      <c r="M340" s="733">
        <v>-0.28000000000000003</v>
      </c>
      <c r="N340" s="733">
        <v>-8.3699999999999992</v>
      </c>
      <c r="O340" s="577"/>
      <c r="P340" s="577"/>
      <c r="Q340" s="577">
        <v>122</v>
      </c>
      <c r="R340" s="577" t="s">
        <v>97</v>
      </c>
    </row>
    <row r="341" spans="1:18">
      <c r="A341" s="735">
        <v>118378844</v>
      </c>
      <c r="B341" s="740">
        <v>44322.447060185186</v>
      </c>
      <c r="C341" s="735" t="s">
        <v>97</v>
      </c>
      <c r="D341" s="736">
        <v>0.03</v>
      </c>
      <c r="E341" s="735" t="s">
        <v>66</v>
      </c>
      <c r="F341" s="737">
        <v>131.45699999999999</v>
      </c>
      <c r="G341" s="737">
        <v>0</v>
      </c>
      <c r="H341" s="737">
        <v>131.738</v>
      </c>
      <c r="I341" s="743">
        <v>44328.645972222221</v>
      </c>
      <c r="J341" s="737">
        <v>131.738</v>
      </c>
      <c r="K341" s="736">
        <v>0</v>
      </c>
      <c r="L341" s="736">
        <v>0</v>
      </c>
      <c r="M341" s="736">
        <v>-0.24</v>
      </c>
      <c r="N341" s="736">
        <v>-7.9700000000000006</v>
      </c>
      <c r="O341" s="577"/>
      <c r="P341" s="577"/>
      <c r="Q341" s="577">
        <v>122</v>
      </c>
      <c r="R341" s="577" t="s">
        <v>97</v>
      </c>
    </row>
    <row r="342" spans="1:18">
      <c r="A342" s="732">
        <v>118393717</v>
      </c>
      <c r="B342" s="739">
        <v>44322.632037037038</v>
      </c>
      <c r="C342" s="732" t="s">
        <v>97</v>
      </c>
      <c r="D342" s="733">
        <v>0.05</v>
      </c>
      <c r="E342" s="732" t="s">
        <v>66</v>
      </c>
      <c r="F342" s="734">
        <v>131.636</v>
      </c>
      <c r="G342" s="734">
        <v>0</v>
      </c>
      <c r="H342" s="734">
        <v>131.738</v>
      </c>
      <c r="I342" s="742">
        <v>44328.645972222221</v>
      </c>
      <c r="J342" s="734">
        <v>131.738</v>
      </c>
      <c r="K342" s="733">
        <v>0</v>
      </c>
      <c r="L342" s="733">
        <v>0</v>
      </c>
      <c r="M342" s="733">
        <v>-0.4</v>
      </c>
      <c r="N342" s="733">
        <v>-5.08</v>
      </c>
      <c r="O342" s="577"/>
      <c r="P342" s="577"/>
      <c r="Q342" s="577">
        <v>122</v>
      </c>
      <c r="R342" s="577" t="s">
        <v>97</v>
      </c>
    </row>
    <row r="343" spans="1:18">
      <c r="A343" s="735">
        <v>118402402</v>
      </c>
      <c r="B343" s="740">
        <v>44322.700208333335</v>
      </c>
      <c r="C343" s="735" t="s">
        <v>97</v>
      </c>
      <c r="D343" s="736">
        <v>7.0000000000000007E-2</v>
      </c>
      <c r="E343" s="735" t="s">
        <v>66</v>
      </c>
      <c r="F343" s="737">
        <v>131.83699999999999</v>
      </c>
      <c r="G343" s="737">
        <v>0</v>
      </c>
      <c r="H343" s="737">
        <v>131.738</v>
      </c>
      <c r="I343" s="743">
        <v>44328.645972222221</v>
      </c>
      <c r="J343" s="737">
        <v>131.738</v>
      </c>
      <c r="K343" s="736">
        <v>0</v>
      </c>
      <c r="L343" s="736">
        <v>0</v>
      </c>
      <c r="M343" s="736">
        <v>-0.56000000000000005</v>
      </c>
      <c r="N343" s="736">
        <v>5.8000000000000007</v>
      </c>
      <c r="O343" s="577"/>
      <c r="P343" s="577"/>
      <c r="Q343" s="577">
        <v>122</v>
      </c>
      <c r="R343" s="577" t="s">
        <v>97</v>
      </c>
    </row>
    <row r="344" spans="1:18">
      <c r="A344" s="732">
        <v>118478665</v>
      </c>
      <c r="B344" s="739">
        <v>44323.838599537034</v>
      </c>
      <c r="C344" s="732" t="s">
        <v>97</v>
      </c>
      <c r="D344" s="733">
        <v>0.11</v>
      </c>
      <c r="E344" s="732" t="s">
        <v>66</v>
      </c>
      <c r="F344" s="734">
        <v>132.077</v>
      </c>
      <c r="G344" s="734">
        <v>0</v>
      </c>
      <c r="H344" s="734">
        <v>131.738</v>
      </c>
      <c r="I344" s="742">
        <v>44328.645972222221</v>
      </c>
      <c r="J344" s="734">
        <v>131.738</v>
      </c>
      <c r="K344" s="733">
        <v>0</v>
      </c>
      <c r="L344" s="733">
        <v>0</v>
      </c>
      <c r="M344" s="733">
        <v>-0.66</v>
      </c>
      <c r="N344" s="733">
        <v>33.540000000000006</v>
      </c>
      <c r="O344" s="577"/>
      <c r="P344" s="577"/>
      <c r="Q344" s="577">
        <v>122</v>
      </c>
      <c r="R344" s="577" t="s">
        <v>97</v>
      </c>
    </row>
    <row r="345" spans="1:18">
      <c r="A345" s="735">
        <v>118498558</v>
      </c>
      <c r="B345" s="740">
        <v>44326.20952546296</v>
      </c>
      <c r="C345" s="735" t="s">
        <v>97</v>
      </c>
      <c r="D345" s="736">
        <v>0.17</v>
      </c>
      <c r="E345" s="735" t="s">
        <v>66</v>
      </c>
      <c r="F345" s="737">
        <v>132.35900000000001</v>
      </c>
      <c r="G345" s="737">
        <v>0</v>
      </c>
      <c r="H345" s="737">
        <v>131.738</v>
      </c>
      <c r="I345" s="743">
        <v>44328.645972222221</v>
      </c>
      <c r="J345" s="737">
        <v>131.738</v>
      </c>
      <c r="K345" s="736">
        <v>0</v>
      </c>
      <c r="L345" s="736">
        <v>0</v>
      </c>
      <c r="M345" s="736">
        <v>-0.68</v>
      </c>
      <c r="N345" s="736">
        <v>96.139999999999986</v>
      </c>
      <c r="O345" s="577"/>
      <c r="P345" s="577"/>
      <c r="Q345" s="577">
        <v>122</v>
      </c>
      <c r="R345" s="577" t="s">
        <v>97</v>
      </c>
    </row>
    <row r="346" spans="1:18">
      <c r="A346" s="732">
        <v>118394692</v>
      </c>
      <c r="B346" s="739">
        <v>44322.639594907407</v>
      </c>
      <c r="C346" s="732" t="s">
        <v>96</v>
      </c>
      <c r="D346" s="733">
        <v>0.02</v>
      </c>
      <c r="E346" s="732" t="s">
        <v>66</v>
      </c>
      <c r="F346" s="734">
        <v>131.67400000000001</v>
      </c>
      <c r="G346" s="734">
        <v>0</v>
      </c>
      <c r="H346" s="734">
        <v>131.81399999999999</v>
      </c>
      <c r="I346" s="742">
        <v>44322.668842592589</v>
      </c>
      <c r="J346" s="734">
        <v>131.81399999999999</v>
      </c>
      <c r="K346" s="733">
        <v>0</v>
      </c>
      <c r="L346" s="733">
        <v>0</v>
      </c>
      <c r="M346" s="733">
        <v>0</v>
      </c>
      <c r="N346" s="733">
        <v>2.56</v>
      </c>
      <c r="O346" s="577"/>
      <c r="P346" s="577"/>
      <c r="Q346" s="577">
        <v>123</v>
      </c>
      <c r="R346" s="577" t="s">
        <v>96</v>
      </c>
    </row>
    <row r="347" spans="1:18">
      <c r="A347" s="732">
        <v>118398426</v>
      </c>
      <c r="B347" s="739">
        <v>44322.67292824074</v>
      </c>
      <c r="C347" s="732" t="s">
        <v>96</v>
      </c>
      <c r="D347" s="733">
        <v>0.02</v>
      </c>
      <c r="E347" s="732" t="s">
        <v>66</v>
      </c>
      <c r="F347" s="734">
        <v>131.78899999999999</v>
      </c>
      <c r="G347" s="734">
        <v>0</v>
      </c>
      <c r="H347" s="734">
        <v>131.815</v>
      </c>
      <c r="I347" s="742">
        <v>44323.427731481483</v>
      </c>
      <c r="J347" s="734">
        <v>131.815</v>
      </c>
      <c r="K347" s="733">
        <v>0</v>
      </c>
      <c r="L347" s="733">
        <v>0</v>
      </c>
      <c r="M347" s="733">
        <v>-0.08</v>
      </c>
      <c r="N347" s="733">
        <v>0.38999999999999996</v>
      </c>
      <c r="O347" s="577"/>
      <c r="P347" s="577"/>
      <c r="Q347" s="577">
        <v>124</v>
      </c>
      <c r="R347" s="577" t="s">
        <v>96</v>
      </c>
    </row>
    <row r="348" spans="1:18">
      <c r="A348" s="735">
        <v>118404222</v>
      </c>
      <c r="B348" s="740">
        <v>44322.709236111114</v>
      </c>
      <c r="C348" s="735" t="s">
        <v>96</v>
      </c>
      <c r="D348" s="736">
        <v>0.02</v>
      </c>
      <c r="E348" s="735" t="s">
        <v>66</v>
      </c>
      <c r="F348" s="737">
        <v>131.666</v>
      </c>
      <c r="G348" s="737">
        <v>0</v>
      </c>
      <c r="H348" s="737">
        <v>131.815</v>
      </c>
      <c r="I348" s="743">
        <v>44323.427731481483</v>
      </c>
      <c r="J348" s="737">
        <v>131.815</v>
      </c>
      <c r="K348" s="736">
        <v>0</v>
      </c>
      <c r="L348" s="736">
        <v>0</v>
      </c>
      <c r="M348" s="736">
        <v>-0.08</v>
      </c>
      <c r="N348" s="736">
        <v>2.65</v>
      </c>
      <c r="O348" s="577"/>
      <c r="P348" s="577"/>
      <c r="Q348" s="577">
        <v>124</v>
      </c>
      <c r="R348" s="577" t="s">
        <v>96</v>
      </c>
    </row>
    <row r="349" spans="1:18">
      <c r="A349" s="732">
        <v>118409212</v>
      </c>
      <c r="B349" s="739">
        <v>44322.750636574077</v>
      </c>
      <c r="C349" s="732" t="s">
        <v>96</v>
      </c>
      <c r="D349" s="733">
        <v>0.02</v>
      </c>
      <c r="E349" s="732" t="s">
        <v>66</v>
      </c>
      <c r="F349" s="734">
        <v>131.52699999999999</v>
      </c>
      <c r="G349" s="734">
        <v>0</v>
      </c>
      <c r="H349" s="734">
        <v>131.815</v>
      </c>
      <c r="I349" s="742">
        <v>44323.427731481483</v>
      </c>
      <c r="J349" s="734">
        <v>131.815</v>
      </c>
      <c r="K349" s="733">
        <v>0</v>
      </c>
      <c r="L349" s="733">
        <v>0</v>
      </c>
      <c r="M349" s="733">
        <v>-0.08</v>
      </c>
      <c r="N349" s="733">
        <v>5.2</v>
      </c>
      <c r="O349" s="577"/>
      <c r="P349" s="577"/>
      <c r="Q349" s="577">
        <v>124</v>
      </c>
      <c r="R349" s="577" t="s">
        <v>96</v>
      </c>
    </row>
    <row r="350" spans="1:18">
      <c r="A350" s="735">
        <v>118440056</v>
      </c>
      <c r="B350" s="740">
        <v>44323.462500000001</v>
      </c>
      <c r="C350" s="735" t="s">
        <v>96</v>
      </c>
      <c r="D350" s="736">
        <v>0.02</v>
      </c>
      <c r="E350" s="735" t="s">
        <v>66</v>
      </c>
      <c r="F350" s="737">
        <v>131.834</v>
      </c>
      <c r="G350" s="737">
        <v>0</v>
      </c>
      <c r="H350" s="737">
        <v>131.91200000000001</v>
      </c>
      <c r="I350" s="743">
        <v>44323.737488425926</v>
      </c>
      <c r="J350" s="737">
        <v>131.91200000000001</v>
      </c>
      <c r="K350" s="736">
        <v>0</v>
      </c>
      <c r="L350" s="736">
        <v>0</v>
      </c>
      <c r="M350" s="736">
        <v>0</v>
      </c>
      <c r="N350" s="736">
        <v>1.43</v>
      </c>
      <c r="O350" s="577"/>
      <c r="P350" s="577"/>
      <c r="Q350" s="577">
        <v>125</v>
      </c>
      <c r="R350" s="577" t="s">
        <v>96</v>
      </c>
    </row>
    <row r="351" spans="1:18">
      <c r="A351" s="732">
        <v>118452806</v>
      </c>
      <c r="B351" s="739">
        <v>44323.649328703701</v>
      </c>
      <c r="C351" s="732" t="s">
        <v>96</v>
      </c>
      <c r="D351" s="733">
        <v>0.02</v>
      </c>
      <c r="E351" s="732" t="s">
        <v>66</v>
      </c>
      <c r="F351" s="734">
        <v>131.709</v>
      </c>
      <c r="G351" s="734">
        <v>0</v>
      </c>
      <c r="H351" s="734">
        <v>131.91200000000001</v>
      </c>
      <c r="I351" s="742">
        <v>44323.737488425926</v>
      </c>
      <c r="J351" s="734">
        <v>131.91200000000001</v>
      </c>
      <c r="K351" s="733">
        <v>0</v>
      </c>
      <c r="L351" s="733">
        <v>0</v>
      </c>
      <c r="M351" s="733">
        <v>0</v>
      </c>
      <c r="N351" s="733">
        <v>3.73</v>
      </c>
      <c r="O351" s="577"/>
      <c r="P351" s="577"/>
      <c r="Q351" s="577">
        <v>125</v>
      </c>
      <c r="R351" s="577" t="s">
        <v>96</v>
      </c>
    </row>
    <row r="352" spans="1:18">
      <c r="A352" s="732">
        <v>118471356</v>
      </c>
      <c r="B352" s="739">
        <v>44323.745138888888</v>
      </c>
      <c r="C352" s="732" t="s">
        <v>96</v>
      </c>
      <c r="D352" s="733">
        <v>0.02</v>
      </c>
      <c r="E352" s="732" t="s">
        <v>66</v>
      </c>
      <c r="F352" s="734">
        <v>131.87200000000001</v>
      </c>
      <c r="G352" s="734">
        <v>0</v>
      </c>
      <c r="H352" s="734">
        <v>132.012</v>
      </c>
      <c r="I352" s="742">
        <v>44323.793194444443</v>
      </c>
      <c r="J352" s="734">
        <v>132.012</v>
      </c>
      <c r="K352" s="733">
        <v>0</v>
      </c>
      <c r="L352" s="733">
        <v>0</v>
      </c>
      <c r="M352" s="733">
        <v>0</v>
      </c>
      <c r="N352" s="733">
        <v>2.58</v>
      </c>
      <c r="O352" s="577"/>
      <c r="P352" s="577"/>
      <c r="Q352" s="577">
        <v>126</v>
      </c>
      <c r="R352" s="577" t="s">
        <v>96</v>
      </c>
    </row>
    <row r="353" spans="1:18">
      <c r="A353" s="732">
        <v>118476277</v>
      </c>
      <c r="B353" s="739">
        <v>44323.797222222223</v>
      </c>
      <c r="C353" s="732" t="s">
        <v>96</v>
      </c>
      <c r="D353" s="733">
        <v>0.02</v>
      </c>
      <c r="E353" s="732" t="s">
        <v>66</v>
      </c>
      <c r="F353" s="734">
        <v>132.02799999999999</v>
      </c>
      <c r="G353" s="734">
        <v>0</v>
      </c>
      <c r="H353" s="734">
        <v>132.172</v>
      </c>
      <c r="I353" s="742">
        <v>44326.127349537041</v>
      </c>
      <c r="J353" s="734">
        <v>132.172</v>
      </c>
      <c r="K353" s="733">
        <v>0</v>
      </c>
      <c r="L353" s="733">
        <v>0</v>
      </c>
      <c r="M353" s="733">
        <v>-0.08</v>
      </c>
      <c r="N353" s="733">
        <v>2.57</v>
      </c>
      <c r="O353" s="577"/>
      <c r="P353" s="577"/>
      <c r="Q353" s="577">
        <v>127</v>
      </c>
      <c r="R353" s="577" t="s">
        <v>96</v>
      </c>
    </row>
    <row r="354" spans="1:18">
      <c r="A354" s="735">
        <v>118495495</v>
      </c>
      <c r="B354" s="740">
        <v>44326.138923611114</v>
      </c>
      <c r="C354" s="735" t="s">
        <v>96</v>
      </c>
      <c r="D354" s="736">
        <v>0.02</v>
      </c>
      <c r="E354" s="735" t="s">
        <v>66</v>
      </c>
      <c r="F354" s="737">
        <v>132.28100000000001</v>
      </c>
      <c r="G354" s="737">
        <v>0</v>
      </c>
      <c r="H354" s="737">
        <v>132.42099999999999</v>
      </c>
      <c r="I354" s="743">
        <v>44326.401331018518</v>
      </c>
      <c r="J354" s="737">
        <v>132.42099999999999</v>
      </c>
      <c r="K354" s="736">
        <v>0</v>
      </c>
      <c r="L354" s="736">
        <v>0</v>
      </c>
      <c r="M354" s="736">
        <v>0</v>
      </c>
      <c r="N354" s="736">
        <v>2.57</v>
      </c>
      <c r="O354" s="577"/>
      <c r="P354" s="577"/>
      <c r="Q354" s="577">
        <v>128</v>
      </c>
      <c r="R354" s="577" t="s">
        <v>96</v>
      </c>
    </row>
    <row r="355" spans="1:18">
      <c r="A355" s="732">
        <v>118508329</v>
      </c>
      <c r="B355" s="739">
        <v>44326.418055555558</v>
      </c>
      <c r="C355" s="732" t="s">
        <v>96</v>
      </c>
      <c r="D355" s="733">
        <v>0.02</v>
      </c>
      <c r="E355" s="732" t="s">
        <v>66</v>
      </c>
      <c r="F355" s="734">
        <v>132.5</v>
      </c>
      <c r="G355" s="734">
        <v>0</v>
      </c>
      <c r="H355" s="734">
        <v>132.43700000000001</v>
      </c>
      <c r="I355" s="742">
        <v>44327.505868055552</v>
      </c>
      <c r="J355" s="734">
        <v>132.43700000000001</v>
      </c>
      <c r="K355" s="733">
        <v>0</v>
      </c>
      <c r="L355" s="733">
        <v>0</v>
      </c>
      <c r="M355" s="733">
        <v>-0.08</v>
      </c>
      <c r="N355" s="733">
        <v>-1.24</v>
      </c>
      <c r="O355" s="577"/>
      <c r="P355" s="577"/>
      <c r="Q355" s="577">
        <v>129</v>
      </c>
      <c r="R355" s="577" t="s">
        <v>96</v>
      </c>
    </row>
    <row r="356" spans="1:18">
      <c r="A356" s="735">
        <v>118509455</v>
      </c>
      <c r="B356" s="740">
        <v>44326.429768518516</v>
      </c>
      <c r="C356" s="735" t="s">
        <v>96</v>
      </c>
      <c r="D356" s="736">
        <v>0.02</v>
      </c>
      <c r="E356" s="735" t="s">
        <v>66</v>
      </c>
      <c r="F356" s="737">
        <v>132.38</v>
      </c>
      <c r="G356" s="737">
        <v>0</v>
      </c>
      <c r="H356" s="737">
        <v>132.43700000000001</v>
      </c>
      <c r="I356" s="743">
        <v>44327.505868055552</v>
      </c>
      <c r="J356" s="737">
        <v>132.43700000000001</v>
      </c>
      <c r="K356" s="736">
        <v>0</v>
      </c>
      <c r="L356" s="736">
        <v>0</v>
      </c>
      <c r="M356" s="736">
        <v>-0.08</v>
      </c>
      <c r="N356" s="736">
        <v>0.96000000000000008</v>
      </c>
      <c r="O356" s="577"/>
      <c r="P356" s="577"/>
      <c r="Q356" s="577">
        <v>129</v>
      </c>
      <c r="R356" s="577" t="s">
        <v>96</v>
      </c>
    </row>
    <row r="357" spans="1:18">
      <c r="A357" s="732">
        <v>118516920</v>
      </c>
      <c r="B357" s="739">
        <v>44326.521331018521</v>
      </c>
      <c r="C357" s="732" t="s">
        <v>96</v>
      </c>
      <c r="D357" s="733">
        <v>0.02</v>
      </c>
      <c r="E357" s="732" t="s">
        <v>66</v>
      </c>
      <c r="F357" s="734">
        <v>132.23599999999999</v>
      </c>
      <c r="G357" s="734">
        <v>0</v>
      </c>
      <c r="H357" s="734">
        <v>132.43700000000001</v>
      </c>
      <c r="I357" s="742">
        <v>44327.505868055552</v>
      </c>
      <c r="J357" s="734">
        <v>132.43700000000001</v>
      </c>
      <c r="K357" s="733">
        <v>0</v>
      </c>
      <c r="L357" s="733">
        <v>0</v>
      </c>
      <c r="M357" s="733">
        <v>-0.08</v>
      </c>
      <c r="N357" s="733">
        <v>3.61</v>
      </c>
      <c r="O357" s="577"/>
      <c r="P357" s="577"/>
      <c r="Q357" s="577">
        <v>129</v>
      </c>
      <c r="R357" s="577" t="s">
        <v>96</v>
      </c>
    </row>
    <row r="358" spans="1:18">
      <c r="A358" s="735">
        <v>118544684</v>
      </c>
      <c r="B358" s="740">
        <v>44326.950960648152</v>
      </c>
      <c r="C358" s="735" t="s">
        <v>96</v>
      </c>
      <c r="D358" s="736">
        <v>0.03</v>
      </c>
      <c r="E358" s="735" t="s">
        <v>66</v>
      </c>
      <c r="F358" s="737">
        <v>132.07400000000001</v>
      </c>
      <c r="G358" s="737">
        <v>0</v>
      </c>
      <c r="H358" s="737">
        <v>132.43700000000001</v>
      </c>
      <c r="I358" s="743">
        <v>44327.505868055552</v>
      </c>
      <c r="J358" s="737">
        <v>132.43700000000001</v>
      </c>
      <c r="K358" s="736">
        <v>0</v>
      </c>
      <c r="L358" s="736">
        <v>0</v>
      </c>
      <c r="M358" s="736">
        <v>-0.12</v>
      </c>
      <c r="N358" s="736">
        <v>9.8800000000000008</v>
      </c>
      <c r="O358" s="577"/>
      <c r="P358" s="577"/>
      <c r="Q358" s="577">
        <v>129</v>
      </c>
      <c r="R358" s="577" t="s">
        <v>96</v>
      </c>
    </row>
    <row r="359" spans="1:18">
      <c r="A359" s="732">
        <v>118567949</v>
      </c>
      <c r="B359" s="739">
        <v>44327.520833333336</v>
      </c>
      <c r="C359" s="732" t="s">
        <v>96</v>
      </c>
      <c r="D359" s="733">
        <v>0.02</v>
      </c>
      <c r="E359" s="732" t="s">
        <v>66</v>
      </c>
      <c r="F359" s="734">
        <v>132.41999999999999</v>
      </c>
      <c r="G359" s="734">
        <v>0</v>
      </c>
      <c r="H359" s="734">
        <v>132.238</v>
      </c>
      <c r="I359" s="742">
        <v>44328.661863425928</v>
      </c>
      <c r="J359" s="734">
        <v>132.238</v>
      </c>
      <c r="K359" s="733">
        <v>0</v>
      </c>
      <c r="L359" s="733">
        <v>0</v>
      </c>
      <c r="M359" s="733">
        <v>-0.08</v>
      </c>
      <c r="N359" s="733">
        <v>-3.42</v>
      </c>
      <c r="O359" s="577"/>
      <c r="P359" s="577"/>
      <c r="Q359" s="577">
        <v>130</v>
      </c>
      <c r="R359" s="577" t="s">
        <v>96</v>
      </c>
    </row>
    <row r="360" spans="1:18">
      <c r="A360" s="735">
        <v>118569855</v>
      </c>
      <c r="B360" s="740">
        <v>44327.557789351849</v>
      </c>
      <c r="C360" s="735" t="s">
        <v>96</v>
      </c>
      <c r="D360" s="736">
        <v>0.02</v>
      </c>
      <c r="E360" s="735" t="s">
        <v>66</v>
      </c>
      <c r="F360" s="737">
        <v>132.29499999999999</v>
      </c>
      <c r="G360" s="737">
        <v>0</v>
      </c>
      <c r="H360" s="737">
        <v>132.238</v>
      </c>
      <c r="I360" s="743">
        <v>44328.661863425928</v>
      </c>
      <c r="J360" s="737">
        <v>132.238</v>
      </c>
      <c r="K360" s="736">
        <v>0</v>
      </c>
      <c r="L360" s="736">
        <v>0</v>
      </c>
      <c r="M360" s="736">
        <v>-0.08</v>
      </c>
      <c r="N360" s="736">
        <v>-1.1200000000000001</v>
      </c>
      <c r="O360" s="577"/>
      <c r="P360" s="577"/>
      <c r="Q360" s="577">
        <v>130</v>
      </c>
      <c r="R360" s="577" t="s">
        <v>96</v>
      </c>
    </row>
    <row r="361" spans="1:18">
      <c r="A361" s="732">
        <v>118570609</v>
      </c>
      <c r="B361" s="739">
        <v>44327.568888888891</v>
      </c>
      <c r="C361" s="732" t="s">
        <v>96</v>
      </c>
      <c r="D361" s="733">
        <v>0.02</v>
      </c>
      <c r="E361" s="732" t="s">
        <v>66</v>
      </c>
      <c r="F361" s="734">
        <v>132.15600000000001</v>
      </c>
      <c r="G361" s="734">
        <v>0</v>
      </c>
      <c r="H361" s="734">
        <v>132.238</v>
      </c>
      <c r="I361" s="742">
        <v>44328.661863425928</v>
      </c>
      <c r="J361" s="734">
        <v>132.238</v>
      </c>
      <c r="K361" s="733">
        <v>0</v>
      </c>
      <c r="L361" s="733">
        <v>0</v>
      </c>
      <c r="M361" s="733">
        <v>-0.08</v>
      </c>
      <c r="N361" s="733">
        <v>1.43</v>
      </c>
      <c r="O361" s="577"/>
      <c r="P361" s="577"/>
      <c r="Q361" s="577">
        <v>130</v>
      </c>
      <c r="R361" s="577" t="s">
        <v>96</v>
      </c>
    </row>
    <row r="362" spans="1:18">
      <c r="A362" s="735">
        <v>118578328</v>
      </c>
      <c r="B362" s="740">
        <v>44327.668530092589</v>
      </c>
      <c r="C362" s="735" t="s">
        <v>96</v>
      </c>
      <c r="D362" s="736">
        <v>0.03</v>
      </c>
      <c r="E362" s="735" t="s">
        <v>66</v>
      </c>
      <c r="F362" s="737">
        <v>132.00899999999999</v>
      </c>
      <c r="G362" s="737">
        <v>0</v>
      </c>
      <c r="H362" s="737">
        <v>132.238</v>
      </c>
      <c r="I362" s="743">
        <v>44328.661863425928</v>
      </c>
      <c r="J362" s="737">
        <v>132.238</v>
      </c>
      <c r="K362" s="736">
        <v>0</v>
      </c>
      <c r="L362" s="736">
        <v>0</v>
      </c>
      <c r="M362" s="736">
        <v>-0.12</v>
      </c>
      <c r="N362" s="736">
        <v>6.18</v>
      </c>
      <c r="O362" s="577"/>
      <c r="P362" s="577"/>
      <c r="Q362" s="577">
        <v>130</v>
      </c>
      <c r="R362" s="577" t="s">
        <v>96</v>
      </c>
    </row>
    <row r="363" spans="1:18">
      <c r="A363" s="732">
        <v>118580570</v>
      </c>
      <c r="B363" s="739">
        <v>44327.676111111112</v>
      </c>
      <c r="C363" s="732" t="s">
        <v>96</v>
      </c>
      <c r="D363" s="733">
        <v>0.05</v>
      </c>
      <c r="E363" s="732" t="s">
        <v>66</v>
      </c>
      <c r="F363" s="734">
        <v>131.82499999999999</v>
      </c>
      <c r="G363" s="734">
        <v>0</v>
      </c>
      <c r="H363" s="734">
        <v>132.238</v>
      </c>
      <c r="I363" s="742">
        <v>44328.661863425928</v>
      </c>
      <c r="J363" s="734">
        <v>132.238</v>
      </c>
      <c r="K363" s="733">
        <v>0</v>
      </c>
      <c r="L363" s="733">
        <v>0</v>
      </c>
      <c r="M363" s="733">
        <v>-0.19</v>
      </c>
      <c r="N363" s="733">
        <v>18.739999999999998</v>
      </c>
      <c r="O363" s="577"/>
      <c r="P363" s="577"/>
      <c r="Q363" s="577">
        <v>130</v>
      </c>
      <c r="R363" s="577" t="s">
        <v>96</v>
      </c>
    </row>
    <row r="364" spans="1:18">
      <c r="A364" s="732">
        <v>118628336</v>
      </c>
      <c r="B364" s="739">
        <v>44328.650694444441</v>
      </c>
      <c r="C364" s="732" t="s">
        <v>97</v>
      </c>
      <c r="D364" s="733">
        <v>0.02</v>
      </c>
      <c r="E364" s="732" t="s">
        <v>66</v>
      </c>
      <c r="F364" s="734">
        <v>131.98599999999999</v>
      </c>
      <c r="G364" s="734">
        <v>0</v>
      </c>
      <c r="H364" s="734">
        <v>132.04900000000001</v>
      </c>
      <c r="I364" s="742">
        <v>44328.686898148146</v>
      </c>
      <c r="J364" s="734">
        <v>132.04900000000001</v>
      </c>
      <c r="K364" s="733">
        <v>0</v>
      </c>
      <c r="L364" s="733">
        <v>0</v>
      </c>
      <c r="M364" s="733">
        <v>0</v>
      </c>
      <c r="N364" s="733">
        <v>-1.1599999999999999</v>
      </c>
      <c r="O364" s="577"/>
      <c r="P364" s="577"/>
      <c r="Q364" s="577">
        <v>131</v>
      </c>
      <c r="R364" s="577" t="s">
        <v>97</v>
      </c>
    </row>
    <row r="365" spans="1:18">
      <c r="A365" s="735">
        <v>118629161</v>
      </c>
      <c r="B365" s="740">
        <v>44328.65320601852</v>
      </c>
      <c r="C365" s="735" t="s">
        <v>97</v>
      </c>
      <c r="D365" s="736">
        <v>0.02</v>
      </c>
      <c r="E365" s="735" t="s">
        <v>66</v>
      </c>
      <c r="F365" s="737">
        <v>132.10300000000001</v>
      </c>
      <c r="G365" s="737">
        <v>0</v>
      </c>
      <c r="H365" s="737">
        <v>132.04900000000001</v>
      </c>
      <c r="I365" s="743">
        <v>44328.686898148146</v>
      </c>
      <c r="J365" s="737">
        <v>132.04900000000001</v>
      </c>
      <c r="K365" s="736">
        <v>0</v>
      </c>
      <c r="L365" s="736">
        <v>0</v>
      </c>
      <c r="M365" s="736">
        <v>0</v>
      </c>
      <c r="N365" s="736">
        <v>0.99</v>
      </c>
      <c r="O365" s="577"/>
      <c r="P365" s="577"/>
      <c r="Q365" s="577">
        <v>131</v>
      </c>
      <c r="R365" s="577" t="s">
        <v>97</v>
      </c>
    </row>
    <row r="366" spans="1:18">
      <c r="A366" s="732">
        <v>118631885</v>
      </c>
      <c r="B366" s="739">
        <v>44328.661874999998</v>
      </c>
      <c r="C366" s="732" t="s">
        <v>97</v>
      </c>
      <c r="D366" s="733">
        <v>0.02</v>
      </c>
      <c r="E366" s="732" t="s">
        <v>66</v>
      </c>
      <c r="F366" s="734">
        <v>132.24799999999999</v>
      </c>
      <c r="G366" s="734">
        <v>0</v>
      </c>
      <c r="H366" s="734">
        <v>132.04900000000001</v>
      </c>
      <c r="I366" s="742">
        <v>44328.686898148146</v>
      </c>
      <c r="J366" s="734">
        <v>132.04900000000001</v>
      </c>
      <c r="K366" s="733">
        <v>0</v>
      </c>
      <c r="L366" s="733">
        <v>0</v>
      </c>
      <c r="M366" s="733">
        <v>0</v>
      </c>
      <c r="N366" s="733">
        <v>3.64</v>
      </c>
      <c r="O366" s="577"/>
      <c r="P366" s="577"/>
      <c r="Q366" s="577">
        <v>131</v>
      </c>
      <c r="R366" s="577" t="s">
        <v>97</v>
      </c>
    </row>
    <row r="367" spans="1:18">
      <c r="A367" s="735">
        <v>118632585</v>
      </c>
      <c r="B367" s="740">
        <v>44328.663101851853</v>
      </c>
      <c r="C367" s="735" t="s">
        <v>97</v>
      </c>
      <c r="D367" s="736">
        <v>0.03</v>
      </c>
      <c r="E367" s="735" t="s">
        <v>66</v>
      </c>
      <c r="F367" s="737">
        <v>132.40100000000001</v>
      </c>
      <c r="G367" s="737">
        <v>0</v>
      </c>
      <c r="H367" s="737">
        <v>132.04900000000001</v>
      </c>
      <c r="I367" s="743">
        <v>44328.686898148146</v>
      </c>
      <c r="J367" s="737">
        <v>132.04900000000001</v>
      </c>
      <c r="K367" s="736">
        <v>0</v>
      </c>
      <c r="L367" s="736">
        <v>0</v>
      </c>
      <c r="M367" s="736">
        <v>0</v>
      </c>
      <c r="N367" s="736">
        <v>9.68</v>
      </c>
      <c r="O367" s="577"/>
      <c r="P367" s="577"/>
      <c r="Q367" s="577">
        <v>131</v>
      </c>
      <c r="R367" s="577" t="s">
        <v>97</v>
      </c>
    </row>
    <row r="368" spans="1:18">
      <c r="A368" s="735">
        <v>118633340</v>
      </c>
      <c r="B368" s="740">
        <v>44328.665277777778</v>
      </c>
      <c r="C368" s="735" t="s">
        <v>96</v>
      </c>
      <c r="D368" s="736">
        <v>0.02</v>
      </c>
      <c r="E368" s="735" t="s">
        <v>66</v>
      </c>
      <c r="F368" s="737">
        <v>132.268</v>
      </c>
      <c r="G368" s="737">
        <v>0</v>
      </c>
      <c r="H368" s="737">
        <v>132.28800000000001</v>
      </c>
      <c r="I368" s="743">
        <v>44328.782731481479</v>
      </c>
      <c r="J368" s="737">
        <v>132.28800000000001</v>
      </c>
      <c r="K368" s="736">
        <v>0</v>
      </c>
      <c r="L368" s="736">
        <v>0</v>
      </c>
      <c r="M368" s="736">
        <v>0</v>
      </c>
      <c r="N368" s="736">
        <v>0.37</v>
      </c>
      <c r="O368" s="577"/>
      <c r="P368" s="577"/>
      <c r="Q368" s="577">
        <v>132</v>
      </c>
      <c r="R368" s="577" t="s">
        <v>96</v>
      </c>
    </row>
    <row r="369" spans="1:18">
      <c r="A369" s="732">
        <v>118637060</v>
      </c>
      <c r="B369" s="739">
        <v>44328.680439814816</v>
      </c>
      <c r="C369" s="732" t="s">
        <v>96</v>
      </c>
      <c r="D369" s="733">
        <v>0.02</v>
      </c>
      <c r="E369" s="732" t="s">
        <v>66</v>
      </c>
      <c r="F369" s="734">
        <v>132.143</v>
      </c>
      <c r="G369" s="734">
        <v>0</v>
      </c>
      <c r="H369" s="734">
        <v>132.28800000000001</v>
      </c>
      <c r="I369" s="742">
        <v>44328.782731481479</v>
      </c>
      <c r="J369" s="734">
        <v>132.28800000000001</v>
      </c>
      <c r="K369" s="733">
        <v>0</v>
      </c>
      <c r="L369" s="733">
        <v>0</v>
      </c>
      <c r="M369" s="733">
        <v>0</v>
      </c>
      <c r="N369" s="733">
        <v>2.65</v>
      </c>
      <c r="O369" s="577"/>
      <c r="P369" s="577"/>
      <c r="Q369" s="577">
        <v>132</v>
      </c>
      <c r="R369" s="577" t="s">
        <v>96</v>
      </c>
    </row>
    <row r="370" spans="1:18">
      <c r="A370" s="735">
        <v>118638971</v>
      </c>
      <c r="B370" s="740">
        <v>44328.687430555554</v>
      </c>
      <c r="C370" s="735" t="s">
        <v>96</v>
      </c>
      <c r="D370" s="736">
        <v>0.02</v>
      </c>
      <c r="E370" s="735" t="s">
        <v>66</v>
      </c>
      <c r="F370" s="737">
        <v>132.00200000000001</v>
      </c>
      <c r="G370" s="737">
        <v>0</v>
      </c>
      <c r="H370" s="737">
        <v>132.28800000000001</v>
      </c>
      <c r="I370" s="743">
        <v>44328.782731481479</v>
      </c>
      <c r="J370" s="737">
        <v>132.28800000000001</v>
      </c>
      <c r="K370" s="736">
        <v>0</v>
      </c>
      <c r="L370" s="736">
        <v>0</v>
      </c>
      <c r="M370" s="736">
        <v>0</v>
      </c>
      <c r="N370" s="736">
        <v>5.23</v>
      </c>
      <c r="O370" s="577"/>
      <c r="P370" s="577"/>
      <c r="Q370" s="577">
        <v>132</v>
      </c>
      <c r="R370" s="577" t="s">
        <v>96</v>
      </c>
    </row>
    <row r="371" spans="1:18">
      <c r="A371" s="735">
        <v>118639700</v>
      </c>
      <c r="B371" s="740">
        <v>44328.689583333333</v>
      </c>
      <c r="C371" s="735" t="s">
        <v>97</v>
      </c>
      <c r="D371" s="736">
        <v>0.02</v>
      </c>
      <c r="E371" s="735" t="s">
        <v>66</v>
      </c>
      <c r="F371" s="737">
        <v>132.06100000000001</v>
      </c>
      <c r="G371" s="737">
        <v>0</v>
      </c>
      <c r="H371" s="737">
        <v>132.24799999999999</v>
      </c>
      <c r="I371" s="743">
        <v>44329.488958333335</v>
      </c>
      <c r="J371" s="737">
        <v>132.24799999999999</v>
      </c>
      <c r="K371" s="736">
        <v>0</v>
      </c>
      <c r="L371" s="736">
        <v>0</v>
      </c>
      <c r="M371" s="736">
        <v>-0.12</v>
      </c>
      <c r="N371" s="736">
        <v>-3.5300000000000002</v>
      </c>
      <c r="O371" s="577"/>
      <c r="P371" s="577"/>
      <c r="Q371" s="577">
        <v>133</v>
      </c>
      <c r="R371" s="577" t="s">
        <v>97</v>
      </c>
    </row>
    <row r="372" spans="1:18">
      <c r="A372" s="732">
        <v>118640803</v>
      </c>
      <c r="B372" s="739">
        <v>44328.698865740742</v>
      </c>
      <c r="C372" s="732" t="s">
        <v>97</v>
      </c>
      <c r="D372" s="733">
        <v>0.02</v>
      </c>
      <c r="E372" s="732" t="s">
        <v>66</v>
      </c>
      <c r="F372" s="734">
        <v>132.18299999999999</v>
      </c>
      <c r="G372" s="734">
        <v>0</v>
      </c>
      <c r="H372" s="734">
        <v>132.24799999999999</v>
      </c>
      <c r="I372" s="742">
        <v>44329.488958333335</v>
      </c>
      <c r="J372" s="734">
        <v>132.24799999999999</v>
      </c>
      <c r="K372" s="733">
        <v>0</v>
      </c>
      <c r="L372" s="733">
        <v>0</v>
      </c>
      <c r="M372" s="733">
        <v>-0.12</v>
      </c>
      <c r="N372" s="733">
        <v>-1.2999999999999998</v>
      </c>
      <c r="O372" s="577"/>
      <c r="P372" s="577"/>
      <c r="Q372" s="577">
        <v>133</v>
      </c>
      <c r="R372" s="577" t="s">
        <v>97</v>
      </c>
    </row>
    <row r="373" spans="1:18">
      <c r="A373" s="735">
        <v>118657905</v>
      </c>
      <c r="B373" s="740">
        <v>44328.877187500002</v>
      </c>
      <c r="C373" s="735" t="s">
        <v>97</v>
      </c>
      <c r="D373" s="736">
        <v>0.02</v>
      </c>
      <c r="E373" s="735" t="s">
        <v>66</v>
      </c>
      <c r="F373" s="737">
        <v>132.32300000000001</v>
      </c>
      <c r="G373" s="737">
        <v>0</v>
      </c>
      <c r="H373" s="737">
        <v>132.24799999999999</v>
      </c>
      <c r="I373" s="743">
        <v>44329.488958333335</v>
      </c>
      <c r="J373" s="737">
        <v>132.24799999999999</v>
      </c>
      <c r="K373" s="736">
        <v>0</v>
      </c>
      <c r="L373" s="736">
        <v>0</v>
      </c>
      <c r="M373" s="736">
        <v>-0.12</v>
      </c>
      <c r="N373" s="736">
        <v>1.25</v>
      </c>
      <c r="O373" s="577"/>
      <c r="P373" s="577"/>
      <c r="Q373" s="577">
        <v>133</v>
      </c>
      <c r="R373" s="577" t="s">
        <v>97</v>
      </c>
    </row>
    <row r="374" spans="1:18">
      <c r="A374" s="732">
        <v>118663321</v>
      </c>
      <c r="B374" s="739">
        <v>44329.125497685185</v>
      </c>
      <c r="C374" s="732" t="s">
        <v>97</v>
      </c>
      <c r="D374" s="733">
        <v>0.03</v>
      </c>
      <c r="E374" s="732" t="s">
        <v>66</v>
      </c>
      <c r="F374" s="734">
        <v>132.483</v>
      </c>
      <c r="G374" s="734">
        <v>0</v>
      </c>
      <c r="H374" s="734">
        <v>132.24799999999999</v>
      </c>
      <c r="I374" s="742">
        <v>44329.488958333335</v>
      </c>
      <c r="J374" s="734">
        <v>132.24799999999999</v>
      </c>
      <c r="K374" s="733">
        <v>0</v>
      </c>
      <c r="L374" s="733">
        <v>0</v>
      </c>
      <c r="M374" s="733">
        <v>0</v>
      </c>
      <c r="N374" s="733">
        <v>6.43</v>
      </c>
      <c r="O374" s="577"/>
      <c r="P374" s="577"/>
      <c r="Q374" s="577">
        <v>133</v>
      </c>
      <c r="R374" s="577" t="s">
        <v>97</v>
      </c>
    </row>
    <row r="375" spans="1:18">
      <c r="A375" s="735">
        <v>118677519</v>
      </c>
      <c r="B375" s="740">
        <v>44329.431956018518</v>
      </c>
      <c r="C375" s="735" t="s">
        <v>97</v>
      </c>
      <c r="D375" s="736">
        <v>0.05</v>
      </c>
      <c r="E375" s="735" t="s">
        <v>66</v>
      </c>
      <c r="F375" s="737">
        <v>132.66300000000001</v>
      </c>
      <c r="G375" s="737">
        <v>0</v>
      </c>
      <c r="H375" s="737">
        <v>132.24799999999999</v>
      </c>
      <c r="I375" s="743">
        <v>44329.488958333335</v>
      </c>
      <c r="J375" s="737">
        <v>132.24799999999999</v>
      </c>
      <c r="K375" s="736">
        <v>0</v>
      </c>
      <c r="L375" s="736">
        <v>0</v>
      </c>
      <c r="M375" s="736">
        <v>0</v>
      </c>
      <c r="N375" s="736">
        <v>18.940000000000001</v>
      </c>
      <c r="O375" s="577"/>
      <c r="P375" s="577"/>
      <c r="Q375" s="577">
        <v>133</v>
      </c>
      <c r="R375" s="577" t="s">
        <v>97</v>
      </c>
    </row>
    <row r="376" spans="1:18">
      <c r="A376" s="732">
        <v>118651903</v>
      </c>
      <c r="B376" s="739">
        <v>44328.786111111112</v>
      </c>
      <c r="C376" s="732" t="s">
        <v>96</v>
      </c>
      <c r="D376" s="733">
        <v>0.02</v>
      </c>
      <c r="E376" s="732" t="s">
        <v>66</v>
      </c>
      <c r="F376" s="734">
        <v>132.26499999999999</v>
      </c>
      <c r="G376" s="734">
        <v>0</v>
      </c>
      <c r="H376" s="734">
        <v>132.405</v>
      </c>
      <c r="I376" s="742">
        <v>44328.995046296295</v>
      </c>
      <c r="J376" s="734">
        <v>132.405</v>
      </c>
      <c r="K376" s="733">
        <v>0</v>
      </c>
      <c r="L376" s="733">
        <v>0</v>
      </c>
      <c r="M376" s="733">
        <v>0</v>
      </c>
      <c r="N376" s="733">
        <v>2.56</v>
      </c>
      <c r="O376" s="577"/>
      <c r="P376" s="577"/>
      <c r="Q376" s="577">
        <v>134</v>
      </c>
      <c r="R376" s="577" t="s">
        <v>96</v>
      </c>
    </row>
    <row r="377" spans="1:18">
      <c r="A377" s="732">
        <v>118661837</v>
      </c>
      <c r="B377" s="739">
        <v>44329.056250000001</v>
      </c>
      <c r="C377" s="732" t="s">
        <v>96</v>
      </c>
      <c r="D377" s="733">
        <v>0.02</v>
      </c>
      <c r="E377" s="732" t="s">
        <v>66</v>
      </c>
      <c r="F377" s="734">
        <v>132.446</v>
      </c>
      <c r="G377" s="734">
        <v>0</v>
      </c>
      <c r="H377" s="734">
        <v>132.58600000000001</v>
      </c>
      <c r="I377" s="742">
        <v>44329.431319444448</v>
      </c>
      <c r="J377" s="734">
        <v>132.58600000000001</v>
      </c>
      <c r="K377" s="733">
        <v>0</v>
      </c>
      <c r="L377" s="733">
        <v>0</v>
      </c>
      <c r="M377" s="733">
        <v>0</v>
      </c>
      <c r="N377" s="733">
        <v>2.56</v>
      </c>
      <c r="O377" s="577"/>
      <c r="P377" s="577"/>
      <c r="Q377" s="577">
        <v>135</v>
      </c>
      <c r="R377" s="577" t="s">
        <v>96</v>
      </c>
    </row>
    <row r="378" spans="1:18">
      <c r="A378" s="735">
        <v>118677857</v>
      </c>
      <c r="B378" s="740">
        <v>44329.436111111114</v>
      </c>
      <c r="C378" s="735" t="s">
        <v>96</v>
      </c>
      <c r="D378" s="736">
        <v>0.02</v>
      </c>
      <c r="E378" s="735" t="s">
        <v>66</v>
      </c>
      <c r="F378" s="737">
        <v>132.67099999999999</v>
      </c>
      <c r="G378" s="737">
        <v>0</v>
      </c>
      <c r="H378" s="737">
        <v>132.47900000000001</v>
      </c>
      <c r="I378" s="743">
        <v>44329.691053240742</v>
      </c>
      <c r="J378" s="737">
        <v>132.47900000000001</v>
      </c>
      <c r="K378" s="736">
        <v>0</v>
      </c>
      <c r="L378" s="736">
        <v>0</v>
      </c>
      <c r="M378" s="736">
        <v>0</v>
      </c>
      <c r="N378" s="736">
        <v>-3.5</v>
      </c>
      <c r="O378" s="577"/>
      <c r="P378" s="577"/>
      <c r="Q378" s="577">
        <v>136</v>
      </c>
      <c r="R378" s="577" t="s">
        <v>96</v>
      </c>
    </row>
    <row r="379" spans="1:18">
      <c r="A379" s="732">
        <v>118679281</v>
      </c>
      <c r="B379" s="739">
        <v>44329.452372685184</v>
      </c>
      <c r="C379" s="732" t="s">
        <v>96</v>
      </c>
      <c r="D379" s="733">
        <v>0.02</v>
      </c>
      <c r="E379" s="732" t="s">
        <v>66</v>
      </c>
      <c r="F379" s="734">
        <v>132.55099999999999</v>
      </c>
      <c r="G379" s="734">
        <v>0</v>
      </c>
      <c r="H379" s="734">
        <v>132.47900000000001</v>
      </c>
      <c r="I379" s="742">
        <v>44329.691053240742</v>
      </c>
      <c r="J379" s="734">
        <v>132.47900000000001</v>
      </c>
      <c r="K379" s="733">
        <v>0</v>
      </c>
      <c r="L379" s="733">
        <v>0</v>
      </c>
      <c r="M379" s="733">
        <v>0</v>
      </c>
      <c r="N379" s="733">
        <v>-1.31</v>
      </c>
      <c r="O379" s="577"/>
      <c r="P379" s="577"/>
      <c r="Q379" s="577">
        <v>136</v>
      </c>
      <c r="R379" s="577" t="s">
        <v>96</v>
      </c>
    </row>
    <row r="380" spans="1:18">
      <c r="A380" s="735">
        <v>118681902</v>
      </c>
      <c r="B380" s="740">
        <v>44329.481145833335</v>
      </c>
      <c r="C380" s="735" t="s">
        <v>96</v>
      </c>
      <c r="D380" s="736">
        <v>0.02</v>
      </c>
      <c r="E380" s="735" t="s">
        <v>66</v>
      </c>
      <c r="F380" s="737">
        <v>132.411</v>
      </c>
      <c r="G380" s="737">
        <v>0</v>
      </c>
      <c r="H380" s="737">
        <v>132.47900000000001</v>
      </c>
      <c r="I380" s="743">
        <v>44329.691053240742</v>
      </c>
      <c r="J380" s="737">
        <v>132.47900000000001</v>
      </c>
      <c r="K380" s="736">
        <v>0</v>
      </c>
      <c r="L380" s="736">
        <v>0</v>
      </c>
      <c r="M380" s="736">
        <v>0</v>
      </c>
      <c r="N380" s="736">
        <v>1.24</v>
      </c>
      <c r="O380" s="577"/>
      <c r="P380" s="577"/>
      <c r="Q380" s="577">
        <v>136</v>
      </c>
      <c r="R380" s="577" t="s">
        <v>96</v>
      </c>
    </row>
    <row r="381" spans="1:18">
      <c r="A381" s="732">
        <v>118682603</v>
      </c>
      <c r="B381" s="739">
        <v>44329.488935185182</v>
      </c>
      <c r="C381" s="732" t="s">
        <v>96</v>
      </c>
      <c r="D381" s="733">
        <v>0.03</v>
      </c>
      <c r="E381" s="732" t="s">
        <v>66</v>
      </c>
      <c r="F381" s="734">
        <v>132.249</v>
      </c>
      <c r="G381" s="734">
        <v>0</v>
      </c>
      <c r="H381" s="734">
        <v>132.47900000000001</v>
      </c>
      <c r="I381" s="742">
        <v>44329.691053240742</v>
      </c>
      <c r="J381" s="734">
        <v>132.47900000000001</v>
      </c>
      <c r="K381" s="733">
        <v>0</v>
      </c>
      <c r="L381" s="733">
        <v>0</v>
      </c>
      <c r="M381" s="733">
        <v>0</v>
      </c>
      <c r="N381" s="733">
        <v>6.29</v>
      </c>
      <c r="O381" s="577"/>
      <c r="P381" s="577"/>
      <c r="Q381" s="577">
        <v>136</v>
      </c>
      <c r="R381" s="577" t="s">
        <v>96</v>
      </c>
    </row>
    <row r="382" spans="1:18">
      <c r="A382" s="735">
        <v>118683872</v>
      </c>
      <c r="B382" s="740">
        <v>44329.493506944447</v>
      </c>
      <c r="C382" s="735" t="s">
        <v>96</v>
      </c>
      <c r="D382" s="736">
        <v>0.05</v>
      </c>
      <c r="E382" s="735" t="s">
        <v>66</v>
      </c>
      <c r="F382" s="737">
        <v>132.06299999999999</v>
      </c>
      <c r="G382" s="737">
        <v>0</v>
      </c>
      <c r="H382" s="737">
        <v>132.47900000000001</v>
      </c>
      <c r="I382" s="743">
        <v>44329.691053240742</v>
      </c>
      <c r="J382" s="737">
        <v>132.47900000000001</v>
      </c>
      <c r="K382" s="736">
        <v>0</v>
      </c>
      <c r="L382" s="736">
        <v>0</v>
      </c>
      <c r="M382" s="736">
        <v>0</v>
      </c>
      <c r="N382" s="736">
        <v>18.98</v>
      </c>
      <c r="O382" s="577"/>
      <c r="P382" s="577"/>
      <c r="Q382" s="577">
        <v>136</v>
      </c>
      <c r="R382" s="577" t="s">
        <v>96</v>
      </c>
    </row>
    <row r="383" spans="1:18">
      <c r="A383" s="735">
        <v>118684256</v>
      </c>
      <c r="B383" s="740">
        <v>44329.495833333334</v>
      </c>
      <c r="C383" s="735" t="s">
        <v>97</v>
      </c>
      <c r="D383" s="736">
        <v>0.02</v>
      </c>
      <c r="E383" s="735" t="s">
        <v>66</v>
      </c>
      <c r="F383" s="737">
        <v>132.066</v>
      </c>
      <c r="G383" s="737">
        <v>0</v>
      </c>
      <c r="H383" s="737">
        <v>132.131</v>
      </c>
      <c r="I383" s="743">
        <v>44329.855451388888</v>
      </c>
      <c r="J383" s="737">
        <v>132.131</v>
      </c>
      <c r="K383" s="736">
        <v>0</v>
      </c>
      <c r="L383" s="736">
        <v>0</v>
      </c>
      <c r="M383" s="736">
        <v>0</v>
      </c>
      <c r="N383" s="736">
        <v>-1.18</v>
      </c>
      <c r="O383" s="577"/>
      <c r="P383" s="577"/>
      <c r="Q383" s="577">
        <v>137</v>
      </c>
      <c r="R383" s="577" t="s">
        <v>97</v>
      </c>
    </row>
    <row r="384" spans="1:18">
      <c r="A384" s="732">
        <v>118685172</v>
      </c>
      <c r="B384" s="739">
        <v>44329.501006944447</v>
      </c>
      <c r="C384" s="732" t="s">
        <v>97</v>
      </c>
      <c r="D384" s="733">
        <v>0.02</v>
      </c>
      <c r="E384" s="732" t="s">
        <v>66</v>
      </c>
      <c r="F384" s="734">
        <v>132.18600000000001</v>
      </c>
      <c r="G384" s="734">
        <v>0</v>
      </c>
      <c r="H384" s="734">
        <v>132.131</v>
      </c>
      <c r="I384" s="742">
        <v>44329.855451388888</v>
      </c>
      <c r="J384" s="734">
        <v>132.131</v>
      </c>
      <c r="K384" s="733">
        <v>0</v>
      </c>
      <c r="L384" s="733">
        <v>0</v>
      </c>
      <c r="M384" s="733">
        <v>0</v>
      </c>
      <c r="N384" s="733">
        <v>1.01</v>
      </c>
      <c r="O384" s="577"/>
      <c r="P384" s="577"/>
      <c r="Q384" s="577">
        <v>137</v>
      </c>
      <c r="R384" s="577" t="s">
        <v>97</v>
      </c>
    </row>
    <row r="385" spans="1:18">
      <c r="A385" s="735">
        <v>118689804</v>
      </c>
      <c r="B385" s="740">
        <v>44329.569305555553</v>
      </c>
      <c r="C385" s="735" t="s">
        <v>97</v>
      </c>
      <c r="D385" s="736">
        <v>0.02</v>
      </c>
      <c r="E385" s="735" t="s">
        <v>66</v>
      </c>
      <c r="F385" s="737">
        <v>132.32599999999999</v>
      </c>
      <c r="G385" s="737">
        <v>0</v>
      </c>
      <c r="H385" s="737">
        <v>132.131</v>
      </c>
      <c r="I385" s="743">
        <v>44329.855451388888</v>
      </c>
      <c r="J385" s="737">
        <v>132.131</v>
      </c>
      <c r="K385" s="736">
        <v>0</v>
      </c>
      <c r="L385" s="736">
        <v>0</v>
      </c>
      <c r="M385" s="736">
        <v>0</v>
      </c>
      <c r="N385" s="736">
        <v>3.56</v>
      </c>
      <c r="O385" s="577"/>
      <c r="P385" s="577"/>
      <c r="Q385" s="577">
        <v>137</v>
      </c>
      <c r="R385" s="577" t="s">
        <v>97</v>
      </c>
    </row>
    <row r="386" spans="1:18">
      <c r="A386" s="732">
        <v>118699571</v>
      </c>
      <c r="B386" s="739">
        <v>44329.691076388888</v>
      </c>
      <c r="C386" s="732" t="s">
        <v>97</v>
      </c>
      <c r="D386" s="733">
        <v>0.03</v>
      </c>
      <c r="E386" s="732" t="s">
        <v>66</v>
      </c>
      <c r="F386" s="734">
        <v>132.48699999999999</v>
      </c>
      <c r="G386" s="734">
        <v>0</v>
      </c>
      <c r="H386" s="734">
        <v>132.131</v>
      </c>
      <c r="I386" s="742">
        <v>44329.855451388888</v>
      </c>
      <c r="J386" s="734">
        <v>132.131</v>
      </c>
      <c r="K386" s="733">
        <v>0</v>
      </c>
      <c r="L386" s="733">
        <v>0</v>
      </c>
      <c r="M386" s="733">
        <v>0</v>
      </c>
      <c r="N386" s="733">
        <v>9.75</v>
      </c>
      <c r="O386" s="577"/>
      <c r="P386" s="577"/>
      <c r="Q386" s="577">
        <v>137</v>
      </c>
      <c r="R386" s="577" t="s">
        <v>97</v>
      </c>
    </row>
    <row r="387" spans="1:18">
      <c r="A387" s="735">
        <v>118700318</v>
      </c>
      <c r="B387" s="740">
        <v>44329.697928240741</v>
      </c>
      <c r="C387" s="735" t="s">
        <v>96</v>
      </c>
      <c r="D387" s="736">
        <v>0.02</v>
      </c>
      <c r="E387" s="735" t="s">
        <v>66</v>
      </c>
      <c r="F387" s="737">
        <v>132.441</v>
      </c>
      <c r="G387" s="737">
        <v>0</v>
      </c>
      <c r="H387" s="737">
        <v>132.471</v>
      </c>
      <c r="I387" s="743">
        <v>44330.390370370369</v>
      </c>
      <c r="J387" s="737">
        <v>132.471</v>
      </c>
      <c r="K387" s="736">
        <v>0</v>
      </c>
      <c r="L387" s="736">
        <v>0</v>
      </c>
      <c r="M387" s="736">
        <v>-0.08</v>
      </c>
      <c r="N387" s="736">
        <v>0.46</v>
      </c>
      <c r="O387" s="577"/>
      <c r="P387" s="577"/>
      <c r="Q387" s="577">
        <v>138</v>
      </c>
      <c r="R387" s="577" t="s">
        <v>96</v>
      </c>
    </row>
    <row r="388" spans="1:18">
      <c r="A388" s="732">
        <v>118705874</v>
      </c>
      <c r="B388" s="739">
        <v>44329.748576388891</v>
      </c>
      <c r="C388" s="732" t="s">
        <v>96</v>
      </c>
      <c r="D388" s="733">
        <v>0.02</v>
      </c>
      <c r="E388" s="732" t="s">
        <v>66</v>
      </c>
      <c r="F388" s="734">
        <v>132.32499999999999</v>
      </c>
      <c r="G388" s="734">
        <v>0</v>
      </c>
      <c r="H388" s="734">
        <v>132.471</v>
      </c>
      <c r="I388" s="742">
        <v>44330.390370370369</v>
      </c>
      <c r="J388" s="734">
        <v>132.471</v>
      </c>
      <c r="K388" s="733">
        <v>0</v>
      </c>
      <c r="L388" s="733">
        <v>0</v>
      </c>
      <c r="M388" s="733">
        <v>-0.08</v>
      </c>
      <c r="N388" s="733">
        <v>2.58</v>
      </c>
      <c r="O388" s="577"/>
      <c r="P388" s="577"/>
      <c r="Q388" s="577">
        <v>138</v>
      </c>
      <c r="R388" s="577" t="s">
        <v>96</v>
      </c>
    </row>
    <row r="389" spans="1:18">
      <c r="A389" s="735">
        <v>118712004</v>
      </c>
      <c r="B389" s="740">
        <v>44329.842604166668</v>
      </c>
      <c r="C389" s="735" t="s">
        <v>96</v>
      </c>
      <c r="D389" s="736">
        <v>0.02</v>
      </c>
      <c r="E389" s="735" t="s">
        <v>66</v>
      </c>
      <c r="F389" s="737">
        <v>132.184</v>
      </c>
      <c r="G389" s="737">
        <v>0</v>
      </c>
      <c r="H389" s="737">
        <v>132.471</v>
      </c>
      <c r="I389" s="743">
        <v>44330.390370370369</v>
      </c>
      <c r="J389" s="737">
        <v>132.471</v>
      </c>
      <c r="K389" s="736">
        <v>0</v>
      </c>
      <c r="L389" s="736">
        <v>0</v>
      </c>
      <c r="M389" s="736">
        <v>-0.08</v>
      </c>
      <c r="N389" s="736">
        <v>5.16</v>
      </c>
      <c r="O389" s="577"/>
      <c r="P389" s="577"/>
      <c r="Q389" s="577">
        <v>138</v>
      </c>
      <c r="R389" s="577" t="s">
        <v>96</v>
      </c>
    </row>
    <row r="390" spans="1:18">
      <c r="A390" s="735">
        <v>118714201</v>
      </c>
      <c r="B390" s="740">
        <v>44329.876423611109</v>
      </c>
      <c r="C390" s="735" t="s">
        <v>97</v>
      </c>
      <c r="D390" s="736">
        <v>0.02</v>
      </c>
      <c r="E390" s="735" t="s">
        <v>66</v>
      </c>
      <c r="F390" s="737">
        <v>132.11099999999999</v>
      </c>
      <c r="G390" s="737">
        <v>0</v>
      </c>
      <c r="H390" s="737">
        <v>132.59800000000001</v>
      </c>
      <c r="I390" s="743">
        <v>44337.630682870367</v>
      </c>
      <c r="J390" s="737">
        <v>132.59800000000001</v>
      </c>
      <c r="K390" s="736">
        <v>0</v>
      </c>
      <c r="L390" s="736">
        <v>0</v>
      </c>
      <c r="M390" s="736">
        <v>-0.32</v>
      </c>
      <c r="N390" s="736">
        <v>-9.27</v>
      </c>
      <c r="O390" s="577"/>
      <c r="P390" s="577"/>
      <c r="Q390" s="577">
        <v>139</v>
      </c>
      <c r="R390" s="577" t="s">
        <v>97</v>
      </c>
    </row>
    <row r="391" spans="1:18">
      <c r="A391" s="732">
        <v>118716520</v>
      </c>
      <c r="B391" s="739">
        <v>44329.94604166667</v>
      </c>
      <c r="C391" s="732" t="s">
        <v>97</v>
      </c>
      <c r="D391" s="733">
        <v>0.02</v>
      </c>
      <c r="E391" s="732" t="s">
        <v>66</v>
      </c>
      <c r="F391" s="734">
        <v>132.23099999999999</v>
      </c>
      <c r="G391" s="734">
        <v>0</v>
      </c>
      <c r="H391" s="734">
        <v>132.59800000000001</v>
      </c>
      <c r="I391" s="742">
        <v>44337.630682870367</v>
      </c>
      <c r="J391" s="734">
        <v>132.59800000000001</v>
      </c>
      <c r="K391" s="733">
        <v>0</v>
      </c>
      <c r="L391" s="733">
        <v>0</v>
      </c>
      <c r="M391" s="733">
        <v>-0.32</v>
      </c>
      <c r="N391" s="733">
        <v>-7.07</v>
      </c>
      <c r="O391" s="577"/>
      <c r="P391" s="577"/>
      <c r="Q391" s="577">
        <v>139</v>
      </c>
      <c r="R391" s="577" t="s">
        <v>97</v>
      </c>
    </row>
    <row r="392" spans="1:18">
      <c r="A392" s="735">
        <v>118720553</v>
      </c>
      <c r="B392" s="740">
        <v>44330.171574074076</v>
      </c>
      <c r="C392" s="735" t="s">
        <v>97</v>
      </c>
      <c r="D392" s="736">
        <v>0.02</v>
      </c>
      <c r="E392" s="735" t="s">
        <v>66</v>
      </c>
      <c r="F392" s="737">
        <v>132.37200000000001</v>
      </c>
      <c r="G392" s="737">
        <v>0</v>
      </c>
      <c r="H392" s="737">
        <v>132.59800000000001</v>
      </c>
      <c r="I392" s="743">
        <v>44337.630682870367</v>
      </c>
      <c r="J392" s="737">
        <v>132.59800000000001</v>
      </c>
      <c r="K392" s="736">
        <v>0</v>
      </c>
      <c r="L392" s="736">
        <v>0</v>
      </c>
      <c r="M392" s="736">
        <v>-0.28000000000000003</v>
      </c>
      <c r="N392" s="736">
        <v>-4.4400000000000004</v>
      </c>
      <c r="O392" s="577"/>
      <c r="P392" s="577"/>
      <c r="Q392" s="577">
        <v>139</v>
      </c>
      <c r="R392" s="577" t="s">
        <v>97</v>
      </c>
    </row>
    <row r="393" spans="1:18">
      <c r="A393" s="732">
        <v>118734753</v>
      </c>
      <c r="B393" s="739">
        <v>44330.448680555557</v>
      </c>
      <c r="C393" s="732" t="s">
        <v>97</v>
      </c>
      <c r="D393" s="733">
        <v>0.03</v>
      </c>
      <c r="E393" s="732" t="s">
        <v>66</v>
      </c>
      <c r="F393" s="734">
        <v>132.536</v>
      </c>
      <c r="G393" s="734">
        <v>0</v>
      </c>
      <c r="H393" s="734">
        <v>132.59800000000001</v>
      </c>
      <c r="I393" s="742">
        <v>44337.630682870367</v>
      </c>
      <c r="J393" s="734">
        <v>132.59800000000001</v>
      </c>
      <c r="K393" s="733">
        <v>0</v>
      </c>
      <c r="L393" s="733">
        <v>0</v>
      </c>
      <c r="M393" s="733">
        <v>-0.42</v>
      </c>
      <c r="N393" s="733">
        <v>-2.13</v>
      </c>
      <c r="O393" s="577"/>
      <c r="P393" s="577"/>
      <c r="Q393" s="577">
        <v>139</v>
      </c>
      <c r="R393" s="577" t="s">
        <v>97</v>
      </c>
    </row>
    <row r="394" spans="1:18">
      <c r="A394" s="735">
        <v>118755005</v>
      </c>
      <c r="B394" s="740">
        <v>44330.687835648147</v>
      </c>
      <c r="C394" s="735" t="s">
        <v>97</v>
      </c>
      <c r="D394" s="736">
        <v>0.05</v>
      </c>
      <c r="E394" s="735" t="s">
        <v>66</v>
      </c>
      <c r="F394" s="737">
        <v>132.714</v>
      </c>
      <c r="G394" s="737">
        <v>0</v>
      </c>
      <c r="H394" s="737">
        <v>132.59800000000001</v>
      </c>
      <c r="I394" s="743">
        <v>44337.630682870367</v>
      </c>
      <c r="J394" s="737">
        <v>132.59800000000001</v>
      </c>
      <c r="K394" s="736">
        <v>0</v>
      </c>
      <c r="L394" s="736">
        <v>0</v>
      </c>
      <c r="M394" s="736">
        <v>-0.7</v>
      </c>
      <c r="N394" s="736">
        <v>4.63</v>
      </c>
      <c r="O394" s="577"/>
      <c r="P394" s="577"/>
      <c r="Q394" s="577">
        <v>139</v>
      </c>
      <c r="R394" s="577" t="s">
        <v>97</v>
      </c>
    </row>
    <row r="395" spans="1:18">
      <c r="A395" s="732">
        <v>118780344</v>
      </c>
      <c r="B395" s="739">
        <v>44333.12295138889</v>
      </c>
      <c r="C395" s="732" t="s">
        <v>97</v>
      </c>
      <c r="D395" s="733">
        <v>7.0000000000000007E-2</v>
      </c>
      <c r="E395" s="732" t="s">
        <v>66</v>
      </c>
      <c r="F395" s="734">
        <v>132.91399999999999</v>
      </c>
      <c r="G395" s="734">
        <v>0</v>
      </c>
      <c r="H395" s="734">
        <v>132.59800000000001</v>
      </c>
      <c r="I395" s="742">
        <v>44337.630682870367</v>
      </c>
      <c r="J395" s="734">
        <v>132.59800000000001</v>
      </c>
      <c r="K395" s="733">
        <v>0</v>
      </c>
      <c r="L395" s="733">
        <v>0</v>
      </c>
      <c r="M395" s="733">
        <v>-0.84</v>
      </c>
      <c r="N395" s="733">
        <v>19.48</v>
      </c>
      <c r="O395" s="577"/>
      <c r="P395" s="577"/>
      <c r="Q395" s="577">
        <v>139</v>
      </c>
      <c r="R395" s="577" t="s">
        <v>97</v>
      </c>
    </row>
    <row r="396" spans="1:18">
      <c r="A396" s="735">
        <v>118882501</v>
      </c>
      <c r="B396" s="740">
        <v>44334.653020833335</v>
      </c>
      <c r="C396" s="735" t="s">
        <v>97</v>
      </c>
      <c r="D396" s="736">
        <v>0.11</v>
      </c>
      <c r="E396" s="735" t="s">
        <v>66</v>
      </c>
      <c r="F396" s="737">
        <v>133.15</v>
      </c>
      <c r="G396" s="737">
        <v>0</v>
      </c>
      <c r="H396" s="737">
        <v>132.59800000000001</v>
      </c>
      <c r="I396" s="743">
        <v>44337.630682870367</v>
      </c>
      <c r="J396" s="737">
        <v>132.59800000000001</v>
      </c>
      <c r="K396" s="736">
        <v>0</v>
      </c>
      <c r="L396" s="736">
        <v>0</v>
      </c>
      <c r="M396" s="736">
        <v>-1.1000000000000001</v>
      </c>
      <c r="N396" s="736">
        <v>54.699999999999996</v>
      </c>
      <c r="O396" s="577"/>
      <c r="P396" s="577"/>
      <c r="Q396" s="577">
        <v>139</v>
      </c>
      <c r="R396" s="577" t="s">
        <v>97</v>
      </c>
    </row>
    <row r="397" spans="1:18">
      <c r="A397" s="735">
        <v>118729314</v>
      </c>
      <c r="B397" s="740">
        <v>44330.393784722219</v>
      </c>
      <c r="C397" s="735" t="s">
        <v>96</v>
      </c>
      <c r="D397" s="736">
        <v>0.02</v>
      </c>
      <c r="E397" s="735" t="s">
        <v>66</v>
      </c>
      <c r="F397" s="737">
        <v>132.45400000000001</v>
      </c>
      <c r="G397" s="737">
        <v>0</v>
      </c>
      <c r="H397" s="737">
        <v>132.59399999999999</v>
      </c>
      <c r="I397" s="743">
        <v>44330.652303240742</v>
      </c>
      <c r="J397" s="737">
        <v>132.59399999999999</v>
      </c>
      <c r="K397" s="736">
        <v>0</v>
      </c>
      <c r="L397" s="736">
        <v>0</v>
      </c>
      <c r="M397" s="736">
        <v>0</v>
      </c>
      <c r="N397" s="736">
        <v>2.56</v>
      </c>
      <c r="O397" s="577"/>
      <c r="P397" s="577"/>
      <c r="Q397" s="577">
        <v>140</v>
      </c>
      <c r="R397" s="577" t="s">
        <v>96</v>
      </c>
    </row>
    <row r="398" spans="1:18">
      <c r="A398" s="735">
        <v>118751196</v>
      </c>
      <c r="B398" s="740">
        <v>44330.660416666666</v>
      </c>
      <c r="C398" s="735" t="s">
        <v>96</v>
      </c>
      <c r="D398" s="736">
        <v>0.02</v>
      </c>
      <c r="E398" s="735" t="s">
        <v>66</v>
      </c>
      <c r="F398" s="737">
        <v>132.65199999999999</v>
      </c>
      <c r="G398" s="737">
        <v>0</v>
      </c>
      <c r="H398" s="737">
        <v>132.792</v>
      </c>
      <c r="I398" s="743">
        <v>44330.711921296293</v>
      </c>
      <c r="J398" s="737">
        <v>132.792</v>
      </c>
      <c r="K398" s="736">
        <v>0</v>
      </c>
      <c r="L398" s="736">
        <v>0</v>
      </c>
      <c r="M398" s="736">
        <v>0</v>
      </c>
      <c r="N398" s="736">
        <v>2.56</v>
      </c>
      <c r="O398" s="577"/>
      <c r="P398" s="577"/>
      <c r="Q398" s="577">
        <v>141</v>
      </c>
      <c r="R398" s="577" t="s">
        <v>96</v>
      </c>
    </row>
    <row r="399" spans="1:18">
      <c r="A399" s="735">
        <v>118761113</v>
      </c>
      <c r="B399" s="740">
        <v>44330.734733796293</v>
      </c>
      <c r="C399" s="735" t="s">
        <v>96</v>
      </c>
      <c r="D399" s="736">
        <v>0.02</v>
      </c>
      <c r="E399" s="735" t="s">
        <v>66</v>
      </c>
      <c r="F399" s="737">
        <v>132.77600000000001</v>
      </c>
      <c r="G399" s="737">
        <v>0</v>
      </c>
      <c r="H399" s="737">
        <v>132.91999999999999</v>
      </c>
      <c r="I399" s="743">
        <v>44333.123067129629</v>
      </c>
      <c r="J399" s="737">
        <v>132.91999999999999</v>
      </c>
      <c r="K399" s="736">
        <v>0</v>
      </c>
      <c r="L399" s="736">
        <v>0</v>
      </c>
      <c r="M399" s="736">
        <v>-0.08</v>
      </c>
      <c r="N399" s="736">
        <v>2.56</v>
      </c>
      <c r="O399" s="577"/>
      <c r="P399" s="577"/>
      <c r="Q399" s="577">
        <v>142</v>
      </c>
      <c r="R399" s="577" t="s">
        <v>96</v>
      </c>
    </row>
    <row r="400" spans="1:18">
      <c r="A400" s="735">
        <v>118780656</v>
      </c>
      <c r="B400" s="740">
        <v>44333.128472222219</v>
      </c>
      <c r="C400" s="735" t="s">
        <v>96</v>
      </c>
      <c r="D400" s="736">
        <v>0.02</v>
      </c>
      <c r="E400" s="735" t="s">
        <v>66</v>
      </c>
      <c r="F400" s="737">
        <v>132.92500000000001</v>
      </c>
      <c r="G400" s="737">
        <v>0</v>
      </c>
      <c r="H400" s="737">
        <v>132.94300000000001</v>
      </c>
      <c r="I400" s="743">
        <v>44334.420844907407</v>
      </c>
      <c r="J400" s="737">
        <v>132.94300000000001</v>
      </c>
      <c r="K400" s="736">
        <v>0</v>
      </c>
      <c r="L400" s="736">
        <v>0</v>
      </c>
      <c r="M400" s="736">
        <v>-0.08</v>
      </c>
      <c r="N400" s="736">
        <v>0.25</v>
      </c>
      <c r="O400" s="577"/>
      <c r="P400" s="577"/>
      <c r="Q400" s="577">
        <v>143</v>
      </c>
      <c r="R400" s="577" t="s">
        <v>96</v>
      </c>
    </row>
    <row r="401" spans="1:18">
      <c r="A401" s="732">
        <v>118781855</v>
      </c>
      <c r="B401" s="739">
        <v>44333.162673611114</v>
      </c>
      <c r="C401" s="732" t="s">
        <v>96</v>
      </c>
      <c r="D401" s="733">
        <v>0.02</v>
      </c>
      <c r="E401" s="732" t="s">
        <v>66</v>
      </c>
      <c r="F401" s="734">
        <v>132.79300000000001</v>
      </c>
      <c r="G401" s="734">
        <v>0</v>
      </c>
      <c r="H401" s="734">
        <v>132.94300000000001</v>
      </c>
      <c r="I401" s="742">
        <v>44334.420844907407</v>
      </c>
      <c r="J401" s="734">
        <v>132.94300000000001</v>
      </c>
      <c r="K401" s="733">
        <v>0</v>
      </c>
      <c r="L401" s="733">
        <v>0</v>
      </c>
      <c r="M401" s="733">
        <v>-0.08</v>
      </c>
      <c r="N401" s="733">
        <v>2.67</v>
      </c>
      <c r="O401" s="577"/>
      <c r="P401" s="577"/>
      <c r="Q401" s="577">
        <v>143</v>
      </c>
      <c r="R401" s="577" t="s">
        <v>96</v>
      </c>
    </row>
    <row r="402" spans="1:18">
      <c r="A402" s="735">
        <v>118784434</v>
      </c>
      <c r="B402" s="740">
        <v>44333.208402777775</v>
      </c>
      <c r="C402" s="735" t="s">
        <v>96</v>
      </c>
      <c r="D402" s="736">
        <v>0.02</v>
      </c>
      <c r="E402" s="735" t="s">
        <v>66</v>
      </c>
      <c r="F402" s="737">
        <v>132.648</v>
      </c>
      <c r="G402" s="737">
        <v>0</v>
      </c>
      <c r="H402" s="737">
        <v>132.94300000000001</v>
      </c>
      <c r="I402" s="743">
        <v>44334.420844907407</v>
      </c>
      <c r="J402" s="737">
        <v>132.94300000000001</v>
      </c>
      <c r="K402" s="736">
        <v>0</v>
      </c>
      <c r="L402" s="736">
        <v>0</v>
      </c>
      <c r="M402" s="736">
        <v>-0.08</v>
      </c>
      <c r="N402" s="736">
        <v>5.33</v>
      </c>
      <c r="O402" s="577"/>
      <c r="P402" s="577"/>
      <c r="Q402" s="577">
        <v>143</v>
      </c>
      <c r="R402" s="577" t="s">
        <v>96</v>
      </c>
    </row>
    <row r="403" spans="1:18">
      <c r="A403" s="735">
        <v>118867292</v>
      </c>
      <c r="B403" s="740">
        <v>44334.426388888889</v>
      </c>
      <c r="C403" s="735" t="s">
        <v>96</v>
      </c>
      <c r="D403" s="736">
        <v>0.02</v>
      </c>
      <c r="E403" s="735" t="s">
        <v>66</v>
      </c>
      <c r="F403" s="737">
        <v>132.94999999999999</v>
      </c>
      <c r="G403" s="737">
        <v>0</v>
      </c>
      <c r="H403" s="737">
        <v>133.09</v>
      </c>
      <c r="I403" s="743">
        <v>44334.488530092596</v>
      </c>
      <c r="J403" s="737">
        <v>133.09</v>
      </c>
      <c r="K403" s="736">
        <v>0</v>
      </c>
      <c r="L403" s="736">
        <v>0</v>
      </c>
      <c r="M403" s="736">
        <v>0</v>
      </c>
      <c r="N403" s="736">
        <v>2.57</v>
      </c>
      <c r="O403" s="577"/>
      <c r="P403" s="577"/>
      <c r="Q403" s="577">
        <v>144</v>
      </c>
      <c r="R403" s="577" t="s">
        <v>96</v>
      </c>
    </row>
    <row r="404" spans="1:18">
      <c r="A404" s="735">
        <v>118872777</v>
      </c>
      <c r="B404" s="740">
        <v>44334.490972222222</v>
      </c>
      <c r="C404" s="735" t="s">
        <v>96</v>
      </c>
      <c r="D404" s="736">
        <v>0.02</v>
      </c>
      <c r="E404" s="735" t="s">
        <v>66</v>
      </c>
      <c r="F404" s="737">
        <v>133.08699999999999</v>
      </c>
      <c r="G404" s="737">
        <v>0</v>
      </c>
      <c r="H404" s="737">
        <v>133.167</v>
      </c>
      <c r="I404" s="743">
        <v>44334.944571759261</v>
      </c>
      <c r="J404" s="737">
        <v>133.167</v>
      </c>
      <c r="K404" s="736">
        <v>0</v>
      </c>
      <c r="L404" s="736">
        <v>0</v>
      </c>
      <c r="M404" s="736">
        <v>0</v>
      </c>
      <c r="N404" s="736">
        <v>1.47</v>
      </c>
      <c r="O404" s="577"/>
      <c r="P404" s="577"/>
      <c r="Q404" s="577">
        <v>145</v>
      </c>
      <c r="R404" s="577" t="s">
        <v>96</v>
      </c>
    </row>
    <row r="405" spans="1:18">
      <c r="A405" s="732">
        <v>118890332</v>
      </c>
      <c r="B405" s="739">
        <v>44334.722002314818</v>
      </c>
      <c r="C405" s="732" t="s">
        <v>96</v>
      </c>
      <c r="D405" s="733">
        <v>0.02</v>
      </c>
      <c r="E405" s="732" t="s">
        <v>66</v>
      </c>
      <c r="F405" s="734">
        <v>132.96600000000001</v>
      </c>
      <c r="G405" s="734">
        <v>0</v>
      </c>
      <c r="H405" s="734">
        <v>133.167</v>
      </c>
      <c r="I405" s="742">
        <v>44334.944571759261</v>
      </c>
      <c r="J405" s="734">
        <v>133.167</v>
      </c>
      <c r="K405" s="733">
        <v>0</v>
      </c>
      <c r="L405" s="733">
        <v>0</v>
      </c>
      <c r="M405" s="733">
        <v>0</v>
      </c>
      <c r="N405" s="733">
        <v>3.69</v>
      </c>
      <c r="O405" s="577"/>
      <c r="P405" s="577"/>
      <c r="Q405" s="577">
        <v>145</v>
      </c>
      <c r="R405" s="577" t="s">
        <v>96</v>
      </c>
    </row>
    <row r="406" spans="1:18">
      <c r="A406" s="732">
        <v>118898981</v>
      </c>
      <c r="B406" s="739">
        <v>44334.95140046296</v>
      </c>
      <c r="C406" s="732" t="s">
        <v>96</v>
      </c>
      <c r="D406" s="733">
        <v>0.02</v>
      </c>
      <c r="E406" s="732" t="s">
        <v>66</v>
      </c>
      <c r="F406" s="734">
        <v>133.179</v>
      </c>
      <c r="G406" s="734">
        <v>0</v>
      </c>
      <c r="H406" s="734">
        <v>133.32300000000001</v>
      </c>
      <c r="I406" s="742">
        <v>44335.371932870374</v>
      </c>
      <c r="J406" s="734">
        <v>133.32300000000001</v>
      </c>
      <c r="K406" s="733">
        <v>0</v>
      </c>
      <c r="L406" s="733">
        <v>0</v>
      </c>
      <c r="M406" s="733">
        <v>-0.08</v>
      </c>
      <c r="N406" s="733">
        <v>2.57</v>
      </c>
      <c r="O406" s="577"/>
      <c r="P406" s="577"/>
      <c r="Q406" s="577">
        <v>146</v>
      </c>
      <c r="R406" s="577" t="s">
        <v>96</v>
      </c>
    </row>
    <row r="407" spans="1:18">
      <c r="A407" s="735">
        <v>118911857</v>
      </c>
      <c r="B407" s="740">
        <v>44335.380578703705</v>
      </c>
      <c r="C407" s="735" t="s">
        <v>96</v>
      </c>
      <c r="D407" s="736">
        <v>0.02</v>
      </c>
      <c r="E407" s="735" t="s">
        <v>66</v>
      </c>
      <c r="F407" s="737">
        <v>133.33000000000001</v>
      </c>
      <c r="G407" s="737">
        <v>0</v>
      </c>
      <c r="H407" s="737">
        <v>133.143</v>
      </c>
      <c r="I407" s="743">
        <v>44335.891585648147</v>
      </c>
      <c r="J407" s="737">
        <v>133.143</v>
      </c>
      <c r="K407" s="736">
        <v>0</v>
      </c>
      <c r="L407" s="736">
        <v>0</v>
      </c>
      <c r="M407" s="736">
        <v>0</v>
      </c>
      <c r="N407" s="736">
        <v>-3.43</v>
      </c>
      <c r="O407" s="577"/>
      <c r="P407" s="577"/>
      <c r="Q407" s="577">
        <v>147</v>
      </c>
      <c r="R407" s="577" t="s">
        <v>96</v>
      </c>
    </row>
    <row r="408" spans="1:18">
      <c r="A408" s="732">
        <v>118920613</v>
      </c>
      <c r="B408" s="739">
        <v>44335.485185185185</v>
      </c>
      <c r="C408" s="732" t="s">
        <v>96</v>
      </c>
      <c r="D408" s="733">
        <v>0.02</v>
      </c>
      <c r="E408" s="732" t="s">
        <v>66</v>
      </c>
      <c r="F408" s="734">
        <v>133.21</v>
      </c>
      <c r="G408" s="734">
        <v>0</v>
      </c>
      <c r="H408" s="734">
        <v>133.143</v>
      </c>
      <c r="I408" s="742">
        <v>44335.891585648147</v>
      </c>
      <c r="J408" s="734">
        <v>133.143</v>
      </c>
      <c r="K408" s="733">
        <v>0</v>
      </c>
      <c r="L408" s="733">
        <v>0</v>
      </c>
      <c r="M408" s="733">
        <v>0</v>
      </c>
      <c r="N408" s="733">
        <v>-1.23</v>
      </c>
      <c r="O408" s="577"/>
      <c r="P408" s="577"/>
      <c r="Q408" s="577">
        <v>147</v>
      </c>
      <c r="R408" s="577" t="s">
        <v>96</v>
      </c>
    </row>
    <row r="409" spans="1:18">
      <c r="A409" s="735">
        <v>118939914</v>
      </c>
      <c r="B409" s="740">
        <v>44335.666909722226</v>
      </c>
      <c r="C409" s="735" t="s">
        <v>96</v>
      </c>
      <c r="D409" s="736">
        <v>0.02</v>
      </c>
      <c r="E409" s="735" t="s">
        <v>66</v>
      </c>
      <c r="F409" s="737">
        <v>133.07300000000001</v>
      </c>
      <c r="G409" s="737">
        <v>0</v>
      </c>
      <c r="H409" s="737">
        <v>133.143</v>
      </c>
      <c r="I409" s="743">
        <v>44335.891585648147</v>
      </c>
      <c r="J409" s="737">
        <v>133.143</v>
      </c>
      <c r="K409" s="736">
        <v>0</v>
      </c>
      <c r="L409" s="736">
        <v>0</v>
      </c>
      <c r="M409" s="736">
        <v>0</v>
      </c>
      <c r="N409" s="736">
        <v>1.28</v>
      </c>
      <c r="O409" s="577"/>
      <c r="P409" s="577"/>
      <c r="Q409" s="577">
        <v>147</v>
      </c>
      <c r="R409" s="577" t="s">
        <v>96</v>
      </c>
    </row>
    <row r="410" spans="1:18">
      <c r="A410" s="732">
        <v>118941664</v>
      </c>
      <c r="B410" s="739">
        <v>44335.673564814817</v>
      </c>
      <c r="C410" s="732" t="s">
        <v>96</v>
      </c>
      <c r="D410" s="733">
        <v>0.03</v>
      </c>
      <c r="E410" s="732" t="s">
        <v>66</v>
      </c>
      <c r="F410" s="734">
        <v>132.91399999999999</v>
      </c>
      <c r="G410" s="734">
        <v>0</v>
      </c>
      <c r="H410" s="734">
        <v>133.143</v>
      </c>
      <c r="I410" s="742">
        <v>44335.891585648147</v>
      </c>
      <c r="J410" s="734">
        <v>133.143</v>
      </c>
      <c r="K410" s="733">
        <v>0</v>
      </c>
      <c r="L410" s="733">
        <v>0</v>
      </c>
      <c r="M410" s="733">
        <v>0</v>
      </c>
      <c r="N410" s="733">
        <v>6.29</v>
      </c>
      <c r="O410" s="577"/>
      <c r="P410" s="577"/>
      <c r="Q410" s="577">
        <v>147</v>
      </c>
      <c r="R410" s="577" t="s">
        <v>96</v>
      </c>
    </row>
    <row r="411" spans="1:18">
      <c r="A411" s="735">
        <v>118952227</v>
      </c>
      <c r="B411" s="740">
        <v>44335.739050925928</v>
      </c>
      <c r="C411" s="735" t="s">
        <v>96</v>
      </c>
      <c r="D411" s="736">
        <v>0.05</v>
      </c>
      <c r="E411" s="735" t="s">
        <v>66</v>
      </c>
      <c r="F411" s="737">
        <v>132.73099999999999</v>
      </c>
      <c r="G411" s="737">
        <v>0</v>
      </c>
      <c r="H411" s="737">
        <v>133.143</v>
      </c>
      <c r="I411" s="743">
        <v>44335.891585648147</v>
      </c>
      <c r="J411" s="737">
        <v>133.143</v>
      </c>
      <c r="K411" s="736">
        <v>0</v>
      </c>
      <c r="L411" s="736">
        <v>0</v>
      </c>
      <c r="M411" s="736">
        <v>0</v>
      </c>
      <c r="N411" s="736">
        <v>18.87</v>
      </c>
      <c r="O411" s="577"/>
      <c r="P411" s="577"/>
      <c r="Q411" s="577">
        <v>147</v>
      </c>
      <c r="R411" s="577" t="s">
        <v>96</v>
      </c>
    </row>
    <row r="412" spans="1:18">
      <c r="A412" s="735">
        <v>118964336</v>
      </c>
      <c r="B412" s="740">
        <v>44335.893761574072</v>
      </c>
      <c r="C412" s="735" t="s">
        <v>96</v>
      </c>
      <c r="D412" s="736">
        <v>0.02</v>
      </c>
      <c r="E412" s="735" t="s">
        <v>66</v>
      </c>
      <c r="F412" s="737">
        <v>133.107</v>
      </c>
      <c r="G412" s="737">
        <v>0</v>
      </c>
      <c r="H412" s="737">
        <v>133.14500000000001</v>
      </c>
      <c r="I412" s="743">
        <v>44337.132916666669</v>
      </c>
      <c r="J412" s="737">
        <v>133.14500000000001</v>
      </c>
      <c r="K412" s="736">
        <v>0</v>
      </c>
      <c r="L412" s="736">
        <v>0</v>
      </c>
      <c r="M412" s="736">
        <v>-0.31</v>
      </c>
      <c r="N412" s="736">
        <v>0.37999999999999995</v>
      </c>
      <c r="O412" s="577"/>
      <c r="P412" s="577"/>
      <c r="Q412" s="577">
        <v>148</v>
      </c>
      <c r="R412" s="577" t="s">
        <v>96</v>
      </c>
    </row>
    <row r="413" spans="1:18">
      <c r="A413" s="732">
        <v>118965856</v>
      </c>
      <c r="B413" s="739">
        <v>44335.912129629629</v>
      </c>
      <c r="C413" s="732" t="s">
        <v>96</v>
      </c>
      <c r="D413" s="733">
        <v>0.02</v>
      </c>
      <c r="E413" s="732" t="s">
        <v>66</v>
      </c>
      <c r="F413" s="734">
        <v>132.99</v>
      </c>
      <c r="G413" s="734">
        <v>0</v>
      </c>
      <c r="H413" s="734">
        <v>133.14500000000001</v>
      </c>
      <c r="I413" s="742">
        <v>44337.132916666669</v>
      </c>
      <c r="J413" s="734">
        <v>133.14500000000001</v>
      </c>
      <c r="K413" s="733">
        <v>0</v>
      </c>
      <c r="L413" s="733">
        <v>0</v>
      </c>
      <c r="M413" s="733">
        <v>-0.31</v>
      </c>
      <c r="N413" s="733">
        <v>2.5299999999999998</v>
      </c>
      <c r="O413" s="577"/>
      <c r="P413" s="577"/>
      <c r="Q413" s="577">
        <v>148</v>
      </c>
      <c r="R413" s="577" t="s">
        <v>96</v>
      </c>
    </row>
    <row r="414" spans="1:18">
      <c r="A414" s="735">
        <v>118991363</v>
      </c>
      <c r="B414" s="740">
        <v>44336.489803240744</v>
      </c>
      <c r="C414" s="735" t="s">
        <v>96</v>
      </c>
      <c r="D414" s="736">
        <v>0.02</v>
      </c>
      <c r="E414" s="735" t="s">
        <v>66</v>
      </c>
      <c r="F414" s="737">
        <v>132.85</v>
      </c>
      <c r="G414" s="737">
        <v>0</v>
      </c>
      <c r="H414" s="737">
        <v>133.14500000000001</v>
      </c>
      <c r="I414" s="743">
        <v>44337.132916666669</v>
      </c>
      <c r="J414" s="737">
        <v>133.14500000000001</v>
      </c>
      <c r="K414" s="736">
        <v>0</v>
      </c>
      <c r="L414" s="736">
        <v>0</v>
      </c>
      <c r="M414" s="736">
        <v>-0.08</v>
      </c>
      <c r="N414" s="736">
        <v>5.33</v>
      </c>
      <c r="O414" s="577"/>
      <c r="P414" s="577"/>
      <c r="Q414" s="577">
        <v>148</v>
      </c>
      <c r="R414" s="577" t="s">
        <v>96</v>
      </c>
    </row>
    <row r="415" spans="1:18">
      <c r="A415" s="732">
        <v>119022513</v>
      </c>
      <c r="B415" s="739">
        <v>44337.138194444444</v>
      </c>
      <c r="C415" s="732" t="s">
        <v>96</v>
      </c>
      <c r="D415" s="733">
        <v>0.02</v>
      </c>
      <c r="E415" s="732" t="s">
        <v>66</v>
      </c>
      <c r="F415" s="734">
        <v>133.12700000000001</v>
      </c>
      <c r="G415" s="734">
        <v>0</v>
      </c>
      <c r="H415" s="734">
        <v>133.053</v>
      </c>
      <c r="I415" s="742">
        <v>44341.405104166668</v>
      </c>
      <c r="J415" s="734">
        <v>133.053</v>
      </c>
      <c r="K415" s="733">
        <v>0</v>
      </c>
      <c r="L415" s="733">
        <v>0</v>
      </c>
      <c r="M415" s="733">
        <v>-0.16</v>
      </c>
      <c r="N415" s="733">
        <v>-1.52</v>
      </c>
      <c r="O415" s="577"/>
      <c r="P415" s="577"/>
      <c r="Q415" s="577">
        <v>149</v>
      </c>
      <c r="R415" s="577" t="s">
        <v>96</v>
      </c>
    </row>
    <row r="416" spans="1:18">
      <c r="A416" s="735">
        <v>119030942</v>
      </c>
      <c r="B416" s="740">
        <v>44337.383125</v>
      </c>
      <c r="C416" s="735" t="s">
        <v>96</v>
      </c>
      <c r="D416" s="736">
        <v>0.02</v>
      </c>
      <c r="E416" s="735" t="s">
        <v>66</v>
      </c>
      <c r="F416" s="737">
        <v>133.00800000000001</v>
      </c>
      <c r="G416" s="737">
        <v>0</v>
      </c>
      <c r="H416" s="737">
        <v>133.053</v>
      </c>
      <c r="I416" s="743">
        <v>44341.405104166668</v>
      </c>
      <c r="J416" s="737">
        <v>133.053</v>
      </c>
      <c r="K416" s="736">
        <v>0</v>
      </c>
      <c r="L416" s="736">
        <v>0</v>
      </c>
      <c r="M416" s="736">
        <v>-0.16</v>
      </c>
      <c r="N416" s="736">
        <v>0.66999999999999993</v>
      </c>
      <c r="O416" s="577"/>
      <c r="P416" s="577"/>
      <c r="Q416" s="577">
        <v>149</v>
      </c>
      <c r="R416" s="577" t="s">
        <v>96</v>
      </c>
    </row>
    <row r="417" spans="1:18">
      <c r="A417" s="732">
        <v>119034720</v>
      </c>
      <c r="B417" s="739">
        <v>44337.439247685186</v>
      </c>
      <c r="C417" s="732" t="s">
        <v>96</v>
      </c>
      <c r="D417" s="733">
        <v>0.02</v>
      </c>
      <c r="E417" s="732" t="s">
        <v>66</v>
      </c>
      <c r="F417" s="734">
        <v>132.851</v>
      </c>
      <c r="G417" s="734">
        <v>0</v>
      </c>
      <c r="H417" s="734">
        <v>133.053</v>
      </c>
      <c r="I417" s="742">
        <v>44341.405104166668</v>
      </c>
      <c r="J417" s="734">
        <v>133.053</v>
      </c>
      <c r="K417" s="733">
        <v>0</v>
      </c>
      <c r="L417" s="733">
        <v>0</v>
      </c>
      <c r="M417" s="733">
        <v>-0.16</v>
      </c>
      <c r="N417" s="733">
        <v>3.56</v>
      </c>
      <c r="O417" s="577"/>
      <c r="P417" s="577"/>
      <c r="Q417" s="577">
        <v>149</v>
      </c>
      <c r="R417" s="577" t="s">
        <v>96</v>
      </c>
    </row>
    <row r="418" spans="1:18">
      <c r="A418" s="735">
        <v>119048123</v>
      </c>
      <c r="B418" s="740">
        <v>44337.624016203707</v>
      </c>
      <c r="C418" s="735" t="s">
        <v>96</v>
      </c>
      <c r="D418" s="736">
        <v>0.03</v>
      </c>
      <c r="E418" s="735" t="s">
        <v>66</v>
      </c>
      <c r="F418" s="737">
        <v>132.66300000000001</v>
      </c>
      <c r="G418" s="737">
        <v>0</v>
      </c>
      <c r="H418" s="737">
        <v>133.053</v>
      </c>
      <c r="I418" s="743">
        <v>44341.405104166668</v>
      </c>
      <c r="J418" s="737">
        <v>133.053</v>
      </c>
      <c r="K418" s="736">
        <v>0</v>
      </c>
      <c r="L418" s="736">
        <v>0</v>
      </c>
      <c r="M418" s="736">
        <v>-0.24</v>
      </c>
      <c r="N418" s="736">
        <v>10.53</v>
      </c>
      <c r="O418" s="577"/>
      <c r="P418" s="577"/>
      <c r="Q418" s="577">
        <v>149</v>
      </c>
      <c r="R418" s="577" t="s">
        <v>96</v>
      </c>
    </row>
    <row r="419" spans="1:18">
      <c r="A419" s="735">
        <v>119050595</v>
      </c>
      <c r="B419" s="740">
        <v>44337.636111111111</v>
      </c>
      <c r="C419" s="735" t="s">
        <v>97</v>
      </c>
      <c r="D419" s="736">
        <v>0.02</v>
      </c>
      <c r="E419" s="735" t="s">
        <v>66</v>
      </c>
      <c r="F419" s="737">
        <v>132.613</v>
      </c>
      <c r="G419" s="737">
        <v>0</v>
      </c>
      <c r="H419" s="737">
        <v>133.29900000000001</v>
      </c>
      <c r="I419" s="743">
        <v>44351.719386574077</v>
      </c>
      <c r="J419" s="737">
        <v>133.29900000000001</v>
      </c>
      <c r="K419" s="736">
        <v>0</v>
      </c>
      <c r="L419" s="736">
        <v>0</v>
      </c>
      <c r="M419" s="736">
        <v>-0.56000000000000005</v>
      </c>
      <c r="N419" s="736">
        <v>-13.09</v>
      </c>
      <c r="O419" s="577"/>
      <c r="P419" s="577"/>
      <c r="Q419" s="577">
        <v>150</v>
      </c>
      <c r="R419" s="577" t="s">
        <v>97</v>
      </c>
    </row>
    <row r="420" spans="1:18">
      <c r="A420" s="732">
        <v>119064637</v>
      </c>
      <c r="B420" s="739">
        <v>44337.746874999997</v>
      </c>
      <c r="C420" s="732" t="s">
        <v>97</v>
      </c>
      <c r="D420" s="733">
        <v>0.02</v>
      </c>
      <c r="E420" s="732" t="s">
        <v>66</v>
      </c>
      <c r="F420" s="734">
        <v>132.73699999999999</v>
      </c>
      <c r="G420" s="734">
        <v>0</v>
      </c>
      <c r="H420" s="734">
        <v>133.29900000000001</v>
      </c>
      <c r="I420" s="742">
        <v>44351.719386574077</v>
      </c>
      <c r="J420" s="734">
        <v>133.29900000000001</v>
      </c>
      <c r="K420" s="733">
        <v>0</v>
      </c>
      <c r="L420" s="733">
        <v>0</v>
      </c>
      <c r="M420" s="733">
        <v>-0.56000000000000005</v>
      </c>
      <c r="N420" s="733">
        <v>-10.83</v>
      </c>
      <c r="O420" s="577"/>
      <c r="P420" s="577"/>
      <c r="Q420" s="577">
        <v>150</v>
      </c>
      <c r="R420" s="577" t="s">
        <v>97</v>
      </c>
    </row>
    <row r="421" spans="1:18">
      <c r="A421" s="735">
        <v>119110707</v>
      </c>
      <c r="B421" s="740">
        <v>44340.503194444442</v>
      </c>
      <c r="C421" s="735" t="s">
        <v>97</v>
      </c>
      <c r="D421" s="736">
        <v>0.02</v>
      </c>
      <c r="E421" s="735" t="s">
        <v>66</v>
      </c>
      <c r="F421" s="737">
        <v>132.875</v>
      </c>
      <c r="G421" s="737">
        <v>0</v>
      </c>
      <c r="H421" s="737">
        <v>133.29900000000001</v>
      </c>
      <c r="I421" s="743">
        <v>44351.719386574077</v>
      </c>
      <c r="J421" s="737">
        <v>133.29900000000001</v>
      </c>
      <c r="K421" s="736">
        <v>0</v>
      </c>
      <c r="L421" s="736">
        <v>0</v>
      </c>
      <c r="M421" s="736">
        <v>-0.52</v>
      </c>
      <c r="N421" s="736">
        <v>-8.27</v>
      </c>
      <c r="O421" s="577"/>
      <c r="P421" s="577"/>
      <c r="Q421" s="577">
        <v>150</v>
      </c>
      <c r="R421" s="577" t="s">
        <v>97</v>
      </c>
    </row>
    <row r="422" spans="1:18">
      <c r="A422" s="732">
        <v>119150525</v>
      </c>
      <c r="B422" s="739">
        <v>44341.391631944447</v>
      </c>
      <c r="C422" s="732" t="s">
        <v>97</v>
      </c>
      <c r="D422" s="733">
        <v>0.03</v>
      </c>
      <c r="E422" s="732" t="s">
        <v>66</v>
      </c>
      <c r="F422" s="734">
        <v>133.035</v>
      </c>
      <c r="G422" s="734">
        <v>0</v>
      </c>
      <c r="H422" s="734">
        <v>133.29900000000001</v>
      </c>
      <c r="I422" s="742">
        <v>44351.719386574077</v>
      </c>
      <c r="J422" s="734">
        <v>133.29900000000001</v>
      </c>
      <c r="K422" s="733">
        <v>0</v>
      </c>
      <c r="L422" s="733">
        <v>0</v>
      </c>
      <c r="M422" s="733">
        <v>-0.72</v>
      </c>
      <c r="N422" s="733">
        <v>-7.95</v>
      </c>
      <c r="O422" s="577"/>
      <c r="P422" s="577"/>
      <c r="Q422" s="577">
        <v>150</v>
      </c>
      <c r="R422" s="577" t="s">
        <v>97</v>
      </c>
    </row>
    <row r="423" spans="1:18">
      <c r="A423" s="735">
        <v>119158817</v>
      </c>
      <c r="B423" s="740">
        <v>44341.456099537034</v>
      </c>
      <c r="C423" s="735" t="s">
        <v>97</v>
      </c>
      <c r="D423" s="736">
        <v>0.05</v>
      </c>
      <c r="E423" s="735" t="s">
        <v>66</v>
      </c>
      <c r="F423" s="737">
        <v>133.214</v>
      </c>
      <c r="G423" s="737">
        <v>0</v>
      </c>
      <c r="H423" s="737">
        <v>133.29900000000001</v>
      </c>
      <c r="I423" s="743">
        <v>44351.719386574077</v>
      </c>
      <c r="J423" s="737">
        <v>133.29900000000001</v>
      </c>
      <c r="K423" s="736">
        <v>0</v>
      </c>
      <c r="L423" s="736">
        <v>0</v>
      </c>
      <c r="M423" s="736">
        <v>-1.2</v>
      </c>
      <c r="N423" s="736">
        <v>-5.08</v>
      </c>
      <c r="O423" s="577"/>
      <c r="P423" s="577"/>
      <c r="Q423" s="577">
        <v>150</v>
      </c>
      <c r="R423" s="577" t="s">
        <v>97</v>
      </c>
    </row>
    <row r="424" spans="1:18">
      <c r="A424" s="732">
        <v>119165321</v>
      </c>
      <c r="B424" s="739">
        <v>44341.551851851851</v>
      </c>
      <c r="C424" s="732" t="s">
        <v>97</v>
      </c>
      <c r="D424" s="733">
        <v>7.0000000000000007E-2</v>
      </c>
      <c r="E424" s="732" t="s">
        <v>66</v>
      </c>
      <c r="F424" s="734">
        <v>133.41499999999999</v>
      </c>
      <c r="G424" s="734">
        <v>0</v>
      </c>
      <c r="H424" s="734">
        <v>133.29900000000001</v>
      </c>
      <c r="I424" s="742">
        <v>44351.719386574077</v>
      </c>
      <c r="J424" s="734">
        <v>133.29900000000001</v>
      </c>
      <c r="K424" s="733">
        <v>0</v>
      </c>
      <c r="L424" s="733">
        <v>0</v>
      </c>
      <c r="M424" s="733">
        <v>-1.68</v>
      </c>
      <c r="N424" s="733">
        <v>5.74</v>
      </c>
      <c r="O424" s="577"/>
      <c r="P424" s="577"/>
      <c r="Q424" s="577">
        <v>150</v>
      </c>
      <c r="R424" s="577" t="s">
        <v>97</v>
      </c>
    </row>
    <row r="425" spans="1:18">
      <c r="A425" s="735">
        <v>119292215</v>
      </c>
      <c r="B425" s="740">
        <v>44343.720509259256</v>
      </c>
      <c r="C425" s="735" t="s">
        <v>97</v>
      </c>
      <c r="D425" s="736">
        <v>0.11</v>
      </c>
      <c r="E425" s="735" t="s">
        <v>66</v>
      </c>
      <c r="F425" s="737">
        <v>133.65199999999999</v>
      </c>
      <c r="G425" s="737">
        <v>0</v>
      </c>
      <c r="H425" s="737">
        <v>133.29900000000001</v>
      </c>
      <c r="I425" s="743">
        <v>44351.719386574077</v>
      </c>
      <c r="J425" s="737">
        <v>133.29900000000001</v>
      </c>
      <c r="K425" s="736">
        <v>0</v>
      </c>
      <c r="L425" s="736">
        <v>0</v>
      </c>
      <c r="M425" s="736">
        <v>-1.76</v>
      </c>
      <c r="N425" s="736">
        <v>33.700000000000003</v>
      </c>
      <c r="O425" s="577"/>
      <c r="P425" s="577"/>
      <c r="Q425" s="577">
        <v>150</v>
      </c>
      <c r="R425" s="577" t="s">
        <v>97</v>
      </c>
    </row>
    <row r="426" spans="1:18">
      <c r="A426" s="732">
        <v>119299068</v>
      </c>
      <c r="B426" s="739">
        <v>44343.79278935185</v>
      </c>
      <c r="C426" s="732" t="s">
        <v>97</v>
      </c>
      <c r="D426" s="733">
        <v>0.17</v>
      </c>
      <c r="E426" s="732" t="s">
        <v>66</v>
      </c>
      <c r="F426" s="734">
        <v>133.93100000000001</v>
      </c>
      <c r="G426" s="734">
        <v>0</v>
      </c>
      <c r="H426" s="734">
        <v>133.29900000000001</v>
      </c>
      <c r="I426" s="742">
        <v>44351.719386574077</v>
      </c>
      <c r="J426" s="734">
        <v>133.29900000000001</v>
      </c>
      <c r="K426" s="733">
        <v>0</v>
      </c>
      <c r="L426" s="733">
        <v>0</v>
      </c>
      <c r="M426" s="733">
        <v>-2.72</v>
      </c>
      <c r="N426" s="733">
        <v>95.4</v>
      </c>
      <c r="O426" s="577"/>
      <c r="P426" s="577"/>
      <c r="Q426" s="577">
        <v>150</v>
      </c>
      <c r="R426" s="577" t="s">
        <v>97</v>
      </c>
    </row>
    <row r="427" spans="1:18">
      <c r="A427" s="732">
        <v>119153773</v>
      </c>
      <c r="B427" s="739">
        <v>44341.411111111112</v>
      </c>
      <c r="C427" s="732" t="s">
        <v>96</v>
      </c>
      <c r="D427" s="733">
        <v>0.02</v>
      </c>
      <c r="E427" s="732" t="s">
        <v>66</v>
      </c>
      <c r="F427" s="734">
        <v>133.09100000000001</v>
      </c>
      <c r="G427" s="734">
        <v>0</v>
      </c>
      <c r="H427" s="734">
        <v>133.23099999999999</v>
      </c>
      <c r="I427" s="742">
        <v>44341.457743055558</v>
      </c>
      <c r="J427" s="734">
        <v>133.23099999999999</v>
      </c>
      <c r="K427" s="733">
        <v>0</v>
      </c>
      <c r="L427" s="733">
        <v>0</v>
      </c>
      <c r="M427" s="733">
        <v>0</v>
      </c>
      <c r="N427" s="733">
        <v>2.58</v>
      </c>
      <c r="O427" s="577"/>
      <c r="P427" s="577"/>
      <c r="Q427" s="577">
        <v>151</v>
      </c>
      <c r="R427" s="577" t="s">
        <v>96</v>
      </c>
    </row>
    <row r="428" spans="1:18">
      <c r="A428" s="735">
        <v>119159735</v>
      </c>
      <c r="B428" s="740">
        <v>44341.465277777781</v>
      </c>
      <c r="C428" s="735" t="s">
        <v>96</v>
      </c>
      <c r="D428" s="736">
        <v>0.02</v>
      </c>
      <c r="E428" s="735" t="s">
        <v>66</v>
      </c>
      <c r="F428" s="737">
        <v>133.28700000000001</v>
      </c>
      <c r="G428" s="737">
        <v>0</v>
      </c>
      <c r="H428" s="737">
        <v>133.42699999999999</v>
      </c>
      <c r="I428" s="743">
        <v>44341.554594907408</v>
      </c>
      <c r="J428" s="737">
        <v>133.42699999999999</v>
      </c>
      <c r="K428" s="736">
        <v>0</v>
      </c>
      <c r="L428" s="736">
        <v>0</v>
      </c>
      <c r="M428" s="736">
        <v>0</v>
      </c>
      <c r="N428" s="736">
        <v>2.57</v>
      </c>
      <c r="O428" s="577"/>
      <c r="P428" s="577"/>
      <c r="Q428" s="577">
        <v>152</v>
      </c>
      <c r="R428" s="577" t="s">
        <v>96</v>
      </c>
    </row>
    <row r="429" spans="1:18">
      <c r="A429" s="732">
        <v>119167211</v>
      </c>
      <c r="B429" s="739">
        <v>44341.581261574072</v>
      </c>
      <c r="C429" s="732" t="s">
        <v>96</v>
      </c>
      <c r="D429" s="733">
        <v>0.02</v>
      </c>
      <c r="E429" s="732" t="s">
        <v>66</v>
      </c>
      <c r="F429" s="734">
        <v>133.47200000000001</v>
      </c>
      <c r="G429" s="734">
        <v>0</v>
      </c>
      <c r="H429" s="734">
        <v>133.416</v>
      </c>
      <c r="I429" s="742">
        <v>44343.694340277776</v>
      </c>
      <c r="J429" s="734">
        <v>133.416</v>
      </c>
      <c r="K429" s="733">
        <v>0</v>
      </c>
      <c r="L429" s="733">
        <v>0</v>
      </c>
      <c r="M429" s="733">
        <v>-0.31</v>
      </c>
      <c r="N429" s="733">
        <v>-1.33</v>
      </c>
      <c r="O429" s="577"/>
      <c r="P429" s="577"/>
      <c r="Q429" s="577">
        <v>153</v>
      </c>
      <c r="R429" s="577" t="s">
        <v>96</v>
      </c>
    </row>
    <row r="430" spans="1:18">
      <c r="A430" s="735">
        <v>119185735</v>
      </c>
      <c r="B430" s="740">
        <v>44341.766585648147</v>
      </c>
      <c r="C430" s="735" t="s">
        <v>96</v>
      </c>
      <c r="D430" s="736">
        <v>0.02</v>
      </c>
      <c r="E430" s="735" t="s">
        <v>66</v>
      </c>
      <c r="F430" s="737">
        <v>133.35499999999999</v>
      </c>
      <c r="G430" s="737">
        <v>0</v>
      </c>
      <c r="H430" s="737">
        <v>133.416</v>
      </c>
      <c r="I430" s="743">
        <v>44343.694340277776</v>
      </c>
      <c r="J430" s="737">
        <v>133.416</v>
      </c>
      <c r="K430" s="736">
        <v>0</v>
      </c>
      <c r="L430" s="736">
        <v>0</v>
      </c>
      <c r="M430" s="736">
        <v>-0.31</v>
      </c>
      <c r="N430" s="736">
        <v>0.81</v>
      </c>
      <c r="O430" s="577"/>
      <c r="P430" s="577"/>
      <c r="Q430" s="577">
        <v>153</v>
      </c>
      <c r="R430" s="577" t="s">
        <v>96</v>
      </c>
    </row>
    <row r="431" spans="1:18">
      <c r="A431" s="732">
        <v>119192356</v>
      </c>
      <c r="B431" s="739">
        <v>44341.881932870368</v>
      </c>
      <c r="C431" s="732" t="s">
        <v>96</v>
      </c>
      <c r="D431" s="733">
        <v>0.02</v>
      </c>
      <c r="E431" s="732" t="s">
        <v>66</v>
      </c>
      <c r="F431" s="734">
        <v>133.21299999999999</v>
      </c>
      <c r="G431" s="734">
        <v>0</v>
      </c>
      <c r="H431" s="734">
        <v>133.416</v>
      </c>
      <c r="I431" s="742">
        <v>44343.694340277776</v>
      </c>
      <c r="J431" s="734">
        <v>133.416</v>
      </c>
      <c r="K431" s="733">
        <v>0</v>
      </c>
      <c r="L431" s="733">
        <v>0</v>
      </c>
      <c r="M431" s="733">
        <v>-0.31</v>
      </c>
      <c r="N431" s="733">
        <v>3.4</v>
      </c>
      <c r="O431" s="577"/>
      <c r="P431" s="577"/>
      <c r="Q431" s="577">
        <v>153</v>
      </c>
      <c r="R431" s="577" t="s">
        <v>96</v>
      </c>
    </row>
    <row r="432" spans="1:18">
      <c r="A432" s="735">
        <v>119245289</v>
      </c>
      <c r="B432" s="740">
        <v>44342.83971064815</v>
      </c>
      <c r="C432" s="735" t="s">
        <v>96</v>
      </c>
      <c r="D432" s="736">
        <v>0.03</v>
      </c>
      <c r="E432" s="735" t="s">
        <v>66</v>
      </c>
      <c r="F432" s="737">
        <v>133.029</v>
      </c>
      <c r="G432" s="737">
        <v>0</v>
      </c>
      <c r="H432" s="737">
        <v>133.416</v>
      </c>
      <c r="I432" s="743">
        <v>44343.694340277776</v>
      </c>
      <c r="J432" s="737">
        <v>133.416</v>
      </c>
      <c r="K432" s="736">
        <v>0</v>
      </c>
      <c r="L432" s="736">
        <v>0</v>
      </c>
      <c r="M432" s="736">
        <v>-0.35</v>
      </c>
      <c r="N432" s="736">
        <v>10.26</v>
      </c>
      <c r="O432" s="577"/>
      <c r="P432" s="577"/>
      <c r="Q432" s="577">
        <v>153</v>
      </c>
      <c r="R432" s="577" t="s">
        <v>96</v>
      </c>
    </row>
    <row r="433" spans="1:18">
      <c r="A433" s="732">
        <v>119293063</v>
      </c>
      <c r="B433" s="739">
        <v>44343.727094907408</v>
      </c>
      <c r="C433" s="732" t="s">
        <v>96</v>
      </c>
      <c r="D433" s="733">
        <v>0.02</v>
      </c>
      <c r="E433" s="732" t="s">
        <v>66</v>
      </c>
      <c r="F433" s="734">
        <v>133.62</v>
      </c>
      <c r="G433" s="734">
        <v>0</v>
      </c>
      <c r="H433" s="734">
        <v>133.76</v>
      </c>
      <c r="I433" s="742">
        <v>44343.747361111113</v>
      </c>
      <c r="J433" s="734">
        <v>133.76</v>
      </c>
      <c r="K433" s="733">
        <v>0</v>
      </c>
      <c r="L433" s="733">
        <v>0</v>
      </c>
      <c r="M433" s="733">
        <v>0</v>
      </c>
      <c r="N433" s="733">
        <v>2.5499999999999998</v>
      </c>
      <c r="O433" s="577"/>
      <c r="P433" s="577"/>
      <c r="Q433" s="577">
        <v>154</v>
      </c>
      <c r="R433" s="577" t="s">
        <v>96</v>
      </c>
    </row>
    <row r="434" spans="1:18">
      <c r="A434" s="735">
        <v>119296451</v>
      </c>
      <c r="B434" s="740">
        <v>44343.755555555559</v>
      </c>
      <c r="C434" s="735" t="s">
        <v>96</v>
      </c>
      <c r="D434" s="736">
        <v>0.02</v>
      </c>
      <c r="E434" s="735" t="s">
        <v>66</v>
      </c>
      <c r="F434" s="737">
        <v>133.83699999999999</v>
      </c>
      <c r="G434" s="737">
        <v>0</v>
      </c>
      <c r="H434" s="737">
        <v>133.917</v>
      </c>
      <c r="I434" s="743">
        <v>44343.785752314812</v>
      </c>
      <c r="J434" s="737">
        <v>133.917</v>
      </c>
      <c r="K434" s="736">
        <v>0</v>
      </c>
      <c r="L434" s="736">
        <v>0</v>
      </c>
      <c r="M434" s="736">
        <v>0</v>
      </c>
      <c r="N434" s="736">
        <v>1.46</v>
      </c>
      <c r="O434" s="577"/>
      <c r="P434" s="577"/>
      <c r="Q434" s="577">
        <v>155</v>
      </c>
      <c r="R434" s="577" t="s">
        <v>96</v>
      </c>
    </row>
    <row r="435" spans="1:18">
      <c r="A435" s="732">
        <v>119297660</v>
      </c>
      <c r="B435" s="739">
        <v>44343.771689814814</v>
      </c>
      <c r="C435" s="732" t="s">
        <v>96</v>
      </c>
      <c r="D435" s="733">
        <v>0.02</v>
      </c>
      <c r="E435" s="732" t="s">
        <v>66</v>
      </c>
      <c r="F435" s="734">
        <v>133.71700000000001</v>
      </c>
      <c r="G435" s="734">
        <v>0</v>
      </c>
      <c r="H435" s="734">
        <v>133.917</v>
      </c>
      <c r="I435" s="742">
        <v>44343.785752314812</v>
      </c>
      <c r="J435" s="734">
        <v>133.917</v>
      </c>
      <c r="K435" s="733">
        <v>0</v>
      </c>
      <c r="L435" s="733">
        <v>0</v>
      </c>
      <c r="M435" s="733">
        <v>0</v>
      </c>
      <c r="N435" s="733">
        <v>3.64</v>
      </c>
      <c r="O435" s="577"/>
      <c r="P435" s="577"/>
      <c r="Q435" s="577">
        <v>155</v>
      </c>
      <c r="R435" s="577" t="s">
        <v>96</v>
      </c>
    </row>
    <row r="436" spans="1:18">
      <c r="A436" s="732">
        <v>119298770</v>
      </c>
      <c r="B436" s="739">
        <v>44343.789594907408</v>
      </c>
      <c r="C436" s="732" t="s">
        <v>96</v>
      </c>
      <c r="D436" s="733">
        <v>0.02</v>
      </c>
      <c r="E436" s="732" t="s">
        <v>66</v>
      </c>
      <c r="F436" s="734">
        <v>133.923</v>
      </c>
      <c r="G436" s="734">
        <v>0</v>
      </c>
      <c r="H436" s="734">
        <v>133.94800000000001</v>
      </c>
      <c r="I436" s="742">
        <v>44344.737303240741</v>
      </c>
      <c r="J436" s="734">
        <v>133.94800000000001</v>
      </c>
      <c r="K436" s="733">
        <v>0</v>
      </c>
      <c r="L436" s="733">
        <v>0</v>
      </c>
      <c r="M436" s="733">
        <v>-0.08</v>
      </c>
      <c r="N436" s="733">
        <v>0.38</v>
      </c>
      <c r="O436" s="577"/>
      <c r="P436" s="577"/>
      <c r="Q436" s="577">
        <v>156</v>
      </c>
      <c r="R436" s="577" t="s">
        <v>96</v>
      </c>
    </row>
    <row r="437" spans="1:18">
      <c r="A437" s="735">
        <v>119315364</v>
      </c>
      <c r="B437" s="740">
        <v>44344.377824074072</v>
      </c>
      <c r="C437" s="735" t="s">
        <v>96</v>
      </c>
      <c r="D437" s="736">
        <v>0.02</v>
      </c>
      <c r="E437" s="735" t="s">
        <v>66</v>
      </c>
      <c r="F437" s="737">
        <v>133.80500000000001</v>
      </c>
      <c r="G437" s="737">
        <v>0</v>
      </c>
      <c r="H437" s="737">
        <v>133.94800000000001</v>
      </c>
      <c r="I437" s="743">
        <v>44344.737303240741</v>
      </c>
      <c r="J437" s="737">
        <v>133.94800000000001</v>
      </c>
      <c r="K437" s="736">
        <v>0</v>
      </c>
      <c r="L437" s="736">
        <v>0</v>
      </c>
      <c r="M437" s="736">
        <v>0</v>
      </c>
      <c r="N437" s="736">
        <v>2.6</v>
      </c>
      <c r="O437" s="577"/>
      <c r="P437" s="577"/>
      <c r="Q437" s="577">
        <v>156</v>
      </c>
      <c r="R437" s="577" t="s">
        <v>96</v>
      </c>
    </row>
    <row r="438" spans="1:18">
      <c r="A438" s="732">
        <v>119334789</v>
      </c>
      <c r="B438" s="739">
        <v>44344.632071759261</v>
      </c>
      <c r="C438" s="732" t="s">
        <v>96</v>
      </c>
      <c r="D438" s="733">
        <v>0.02</v>
      </c>
      <c r="E438" s="732" t="s">
        <v>66</v>
      </c>
      <c r="F438" s="734">
        <v>133.66200000000001</v>
      </c>
      <c r="G438" s="734">
        <v>0</v>
      </c>
      <c r="H438" s="734">
        <v>133.94800000000001</v>
      </c>
      <c r="I438" s="742">
        <v>44344.737303240741</v>
      </c>
      <c r="J438" s="734">
        <v>133.94800000000001</v>
      </c>
      <c r="K438" s="733">
        <v>0</v>
      </c>
      <c r="L438" s="733">
        <v>0</v>
      </c>
      <c r="M438" s="733">
        <v>0</v>
      </c>
      <c r="N438" s="733">
        <v>5.2</v>
      </c>
      <c r="O438" s="577"/>
      <c r="P438" s="577"/>
      <c r="Q438" s="577">
        <v>156</v>
      </c>
      <c r="R438" s="577" t="s">
        <v>96</v>
      </c>
    </row>
    <row r="439" spans="1:18">
      <c r="A439" s="735">
        <v>119349301</v>
      </c>
      <c r="B439" s="740">
        <v>44344.739583333336</v>
      </c>
      <c r="C439" s="735" t="s">
        <v>96</v>
      </c>
      <c r="D439" s="736">
        <v>0.02</v>
      </c>
      <c r="E439" s="735" t="s">
        <v>66</v>
      </c>
      <c r="F439" s="737">
        <v>133.97</v>
      </c>
      <c r="G439" s="737">
        <v>0</v>
      </c>
      <c r="H439" s="737">
        <v>133.994</v>
      </c>
      <c r="I439" s="743">
        <v>44348.457870370374</v>
      </c>
      <c r="J439" s="737">
        <v>133.994</v>
      </c>
      <c r="K439" s="736">
        <v>0</v>
      </c>
      <c r="L439" s="736">
        <v>0</v>
      </c>
      <c r="M439" s="736">
        <v>-0.16</v>
      </c>
      <c r="N439" s="736">
        <v>0.28000000000000003</v>
      </c>
      <c r="O439" s="577"/>
      <c r="P439" s="577"/>
      <c r="Q439" s="577">
        <v>157</v>
      </c>
      <c r="R439" s="577" t="s">
        <v>96</v>
      </c>
    </row>
    <row r="440" spans="1:18">
      <c r="A440" s="732">
        <v>119371579</v>
      </c>
      <c r="B440" s="739">
        <v>44347.162592592591</v>
      </c>
      <c r="C440" s="732" t="s">
        <v>96</v>
      </c>
      <c r="D440" s="733">
        <v>0.02</v>
      </c>
      <c r="E440" s="732" t="s">
        <v>66</v>
      </c>
      <c r="F440" s="734">
        <v>133.845</v>
      </c>
      <c r="G440" s="734">
        <v>0</v>
      </c>
      <c r="H440" s="734">
        <v>133.994</v>
      </c>
      <c r="I440" s="742">
        <v>44348.457870370374</v>
      </c>
      <c r="J440" s="734">
        <v>133.994</v>
      </c>
      <c r="K440" s="733">
        <v>0</v>
      </c>
      <c r="L440" s="733">
        <v>0</v>
      </c>
      <c r="M440" s="733">
        <v>-0.08</v>
      </c>
      <c r="N440" s="733">
        <v>2.64</v>
      </c>
      <c r="O440" s="577"/>
      <c r="P440" s="577"/>
      <c r="Q440" s="577">
        <v>157</v>
      </c>
      <c r="R440" s="577" t="s">
        <v>96</v>
      </c>
    </row>
    <row r="441" spans="1:18">
      <c r="A441" s="735">
        <v>119388821</v>
      </c>
      <c r="B441" s="740">
        <v>44347.524085648147</v>
      </c>
      <c r="C441" s="735" t="s">
        <v>96</v>
      </c>
      <c r="D441" s="736">
        <v>0.02</v>
      </c>
      <c r="E441" s="735" t="s">
        <v>66</v>
      </c>
      <c r="F441" s="737">
        <v>133.69999999999999</v>
      </c>
      <c r="G441" s="737">
        <v>0</v>
      </c>
      <c r="H441" s="737">
        <v>133.994</v>
      </c>
      <c r="I441" s="743">
        <v>44348.457870370374</v>
      </c>
      <c r="J441" s="737">
        <v>133.994</v>
      </c>
      <c r="K441" s="736">
        <v>0</v>
      </c>
      <c r="L441" s="736">
        <v>0</v>
      </c>
      <c r="M441" s="736">
        <v>-0.08</v>
      </c>
      <c r="N441" s="736">
        <v>5.29</v>
      </c>
      <c r="O441" s="577"/>
      <c r="P441" s="577"/>
      <c r="Q441" s="577">
        <v>157</v>
      </c>
      <c r="R441" s="577" t="s">
        <v>96</v>
      </c>
    </row>
    <row r="442" spans="1:18">
      <c r="A442" s="735">
        <v>119430677</v>
      </c>
      <c r="B442" s="740">
        <v>44348.461122685185</v>
      </c>
      <c r="C442" s="735" t="s">
        <v>96</v>
      </c>
      <c r="D442" s="736">
        <v>0.02</v>
      </c>
      <c r="E442" s="735" t="s">
        <v>66</v>
      </c>
      <c r="F442" s="737">
        <v>134.00700000000001</v>
      </c>
      <c r="G442" s="737">
        <v>0</v>
      </c>
      <c r="H442" s="737">
        <v>134.035</v>
      </c>
      <c r="I442" s="743">
        <v>44349.351851851854</v>
      </c>
      <c r="J442" s="737">
        <v>134.035</v>
      </c>
      <c r="K442" s="736">
        <v>0</v>
      </c>
      <c r="L442" s="736">
        <v>0</v>
      </c>
      <c r="M442" s="736">
        <v>-0.08</v>
      </c>
      <c r="N442" s="736">
        <v>0.44</v>
      </c>
      <c r="O442" s="577"/>
      <c r="P442" s="577"/>
      <c r="Q442" s="577">
        <v>158</v>
      </c>
      <c r="R442" s="577" t="s">
        <v>96</v>
      </c>
    </row>
    <row r="443" spans="1:18">
      <c r="A443" s="732">
        <v>119467318</v>
      </c>
      <c r="B443" s="739">
        <v>44348.832928240743</v>
      </c>
      <c r="C443" s="732" t="s">
        <v>96</v>
      </c>
      <c r="D443" s="733">
        <v>0.02</v>
      </c>
      <c r="E443" s="732" t="s">
        <v>66</v>
      </c>
      <c r="F443" s="734">
        <v>133.887</v>
      </c>
      <c r="G443" s="734">
        <v>0</v>
      </c>
      <c r="H443" s="734">
        <v>134.035</v>
      </c>
      <c r="I443" s="742">
        <v>44349.351851851854</v>
      </c>
      <c r="J443" s="734">
        <v>134.035</v>
      </c>
      <c r="K443" s="733">
        <v>0</v>
      </c>
      <c r="L443" s="733">
        <v>0</v>
      </c>
      <c r="M443" s="733">
        <v>-0.08</v>
      </c>
      <c r="N443" s="733">
        <v>2.62</v>
      </c>
      <c r="O443" s="577"/>
      <c r="P443" s="577"/>
      <c r="Q443" s="577">
        <v>158</v>
      </c>
      <c r="R443" s="577" t="s">
        <v>96</v>
      </c>
    </row>
    <row r="444" spans="1:18">
      <c r="A444" s="735">
        <v>119471472</v>
      </c>
      <c r="B444" s="740">
        <v>44348.988032407404</v>
      </c>
      <c r="C444" s="735" t="s">
        <v>96</v>
      </c>
      <c r="D444" s="736">
        <v>0.02</v>
      </c>
      <c r="E444" s="735" t="s">
        <v>66</v>
      </c>
      <c r="F444" s="737">
        <v>133.74799999999999</v>
      </c>
      <c r="G444" s="737">
        <v>0</v>
      </c>
      <c r="H444" s="737">
        <v>134.035</v>
      </c>
      <c r="I444" s="743">
        <v>44349.351851851854</v>
      </c>
      <c r="J444" s="737">
        <v>134.035</v>
      </c>
      <c r="K444" s="736">
        <v>0</v>
      </c>
      <c r="L444" s="736">
        <v>0</v>
      </c>
      <c r="M444" s="736">
        <v>-0.08</v>
      </c>
      <c r="N444" s="736">
        <v>5.16</v>
      </c>
      <c r="O444" s="577"/>
      <c r="P444" s="577"/>
      <c r="Q444" s="577">
        <v>158</v>
      </c>
      <c r="R444" s="577" t="s">
        <v>96</v>
      </c>
    </row>
    <row r="445" spans="1:18">
      <c r="A445" s="732">
        <v>119481675</v>
      </c>
      <c r="B445" s="739">
        <v>44349.361863425926</v>
      </c>
      <c r="C445" s="732" t="s">
        <v>96</v>
      </c>
      <c r="D445" s="733">
        <v>0.02</v>
      </c>
      <c r="E445" s="732" t="s">
        <v>66</v>
      </c>
      <c r="F445" s="734">
        <v>134.04300000000001</v>
      </c>
      <c r="G445" s="734">
        <v>0</v>
      </c>
      <c r="H445" s="734">
        <v>133.554</v>
      </c>
      <c r="I445" s="742">
        <v>44356.718124999999</v>
      </c>
      <c r="J445" s="734">
        <v>133.554</v>
      </c>
      <c r="K445" s="733">
        <v>0</v>
      </c>
      <c r="L445" s="733">
        <v>0</v>
      </c>
      <c r="M445" s="733">
        <v>-0.55000000000000004</v>
      </c>
      <c r="N445" s="733">
        <v>-9.48</v>
      </c>
      <c r="O445" s="577"/>
      <c r="P445" s="577"/>
      <c r="Q445" s="577">
        <v>159</v>
      </c>
      <c r="R445" s="577" t="s">
        <v>96</v>
      </c>
    </row>
    <row r="446" spans="1:18">
      <c r="A446" s="735">
        <v>119488856</v>
      </c>
      <c r="B446" s="740">
        <v>44349.452418981484</v>
      </c>
      <c r="C446" s="735" t="s">
        <v>96</v>
      </c>
      <c r="D446" s="736">
        <v>0.02</v>
      </c>
      <c r="E446" s="735" t="s">
        <v>66</v>
      </c>
      <c r="F446" s="737">
        <v>133.92099999999999</v>
      </c>
      <c r="G446" s="737">
        <v>0</v>
      </c>
      <c r="H446" s="737">
        <v>133.554</v>
      </c>
      <c r="I446" s="743">
        <v>44356.718124999999</v>
      </c>
      <c r="J446" s="737">
        <v>133.554</v>
      </c>
      <c r="K446" s="736">
        <v>0</v>
      </c>
      <c r="L446" s="736">
        <v>0</v>
      </c>
      <c r="M446" s="736">
        <v>-0.55000000000000004</v>
      </c>
      <c r="N446" s="736">
        <v>-7.25</v>
      </c>
      <c r="O446" s="577"/>
      <c r="P446" s="577"/>
      <c r="Q446" s="577">
        <v>159</v>
      </c>
      <c r="R446" s="577" t="s">
        <v>96</v>
      </c>
    </row>
    <row r="447" spans="1:18">
      <c r="A447" s="732">
        <v>119495713</v>
      </c>
      <c r="B447" s="739">
        <v>44349.52238425926</v>
      </c>
      <c r="C447" s="732" t="s">
        <v>96</v>
      </c>
      <c r="D447" s="733">
        <v>0.02</v>
      </c>
      <c r="E447" s="732" t="s">
        <v>66</v>
      </c>
      <c r="F447" s="734">
        <v>133.78299999999999</v>
      </c>
      <c r="G447" s="734">
        <v>0</v>
      </c>
      <c r="H447" s="734">
        <v>133.554</v>
      </c>
      <c r="I447" s="742">
        <v>44356.718124999999</v>
      </c>
      <c r="J447" s="734">
        <v>133.554</v>
      </c>
      <c r="K447" s="733">
        <v>0</v>
      </c>
      <c r="L447" s="733">
        <v>0</v>
      </c>
      <c r="M447" s="733">
        <v>-0.55000000000000004</v>
      </c>
      <c r="N447" s="733">
        <v>-4.7299999999999995</v>
      </c>
      <c r="O447" s="577"/>
      <c r="P447" s="577"/>
      <c r="Q447" s="577">
        <v>159</v>
      </c>
      <c r="R447" s="577" t="s">
        <v>96</v>
      </c>
    </row>
    <row r="448" spans="1:18">
      <c r="A448" s="735">
        <v>119589977</v>
      </c>
      <c r="B448" s="740">
        <v>44351.179108796299</v>
      </c>
      <c r="C448" s="735" t="s">
        <v>96</v>
      </c>
      <c r="D448" s="736">
        <v>0.03</v>
      </c>
      <c r="E448" s="735" t="s">
        <v>66</v>
      </c>
      <c r="F448" s="737">
        <v>133.62</v>
      </c>
      <c r="G448" s="737">
        <v>0</v>
      </c>
      <c r="H448" s="737">
        <v>133.554</v>
      </c>
      <c r="I448" s="743">
        <v>44356.718124999999</v>
      </c>
      <c r="J448" s="737">
        <v>133.554</v>
      </c>
      <c r="K448" s="736">
        <v>0</v>
      </c>
      <c r="L448" s="736">
        <v>0</v>
      </c>
      <c r="M448" s="736">
        <v>-0.36</v>
      </c>
      <c r="N448" s="736">
        <v>-2.17</v>
      </c>
      <c r="O448" s="577"/>
      <c r="P448" s="577"/>
      <c r="Q448" s="577">
        <v>159</v>
      </c>
      <c r="R448" s="577" t="s">
        <v>96</v>
      </c>
    </row>
    <row r="449" spans="1:18">
      <c r="A449" s="732">
        <v>119601555</v>
      </c>
      <c r="B449" s="739">
        <v>44351.434641203705</v>
      </c>
      <c r="C449" s="732" t="s">
        <v>96</v>
      </c>
      <c r="D449" s="733">
        <v>0.05</v>
      </c>
      <c r="E449" s="732" t="s">
        <v>66</v>
      </c>
      <c r="F449" s="734">
        <v>133.44</v>
      </c>
      <c r="G449" s="734">
        <v>0</v>
      </c>
      <c r="H449" s="734">
        <v>133.554</v>
      </c>
      <c r="I449" s="742">
        <v>44356.718124999999</v>
      </c>
      <c r="J449" s="734">
        <v>133.554</v>
      </c>
      <c r="K449" s="733">
        <v>0</v>
      </c>
      <c r="L449" s="733">
        <v>0</v>
      </c>
      <c r="M449" s="733">
        <v>-0.56999999999999995</v>
      </c>
      <c r="N449" s="733">
        <v>4.6399999999999997</v>
      </c>
      <c r="O449" s="577"/>
      <c r="P449" s="577"/>
      <c r="Q449" s="577">
        <v>159</v>
      </c>
      <c r="R449" s="577" t="s">
        <v>96</v>
      </c>
    </row>
    <row r="450" spans="1:18">
      <c r="A450" s="735">
        <v>119625948</v>
      </c>
      <c r="B450" s="740">
        <v>44351.721539351849</v>
      </c>
      <c r="C450" s="735" t="s">
        <v>96</v>
      </c>
      <c r="D450" s="736">
        <v>7.0000000000000007E-2</v>
      </c>
      <c r="E450" s="735" t="s">
        <v>66</v>
      </c>
      <c r="F450" s="737">
        <v>133.239</v>
      </c>
      <c r="G450" s="737">
        <v>0</v>
      </c>
      <c r="H450" s="737">
        <v>133.554</v>
      </c>
      <c r="I450" s="743">
        <v>44356.718124999999</v>
      </c>
      <c r="J450" s="737">
        <v>133.554</v>
      </c>
      <c r="K450" s="736">
        <v>0</v>
      </c>
      <c r="L450" s="736">
        <v>0</v>
      </c>
      <c r="M450" s="736">
        <v>-0.81</v>
      </c>
      <c r="N450" s="736">
        <v>19.34</v>
      </c>
      <c r="O450" s="577"/>
      <c r="P450" s="577"/>
      <c r="Q450" s="577">
        <v>159</v>
      </c>
      <c r="R450" s="577" t="s">
        <v>96</v>
      </c>
    </row>
    <row r="451" spans="1:18">
      <c r="A451" s="732">
        <v>119668535</v>
      </c>
      <c r="B451" s="739">
        <v>44354.604525462964</v>
      </c>
      <c r="C451" s="732" t="s">
        <v>96</v>
      </c>
      <c r="D451" s="733">
        <v>0.11</v>
      </c>
      <c r="E451" s="732" t="s">
        <v>66</v>
      </c>
      <c r="F451" s="734">
        <v>132.995</v>
      </c>
      <c r="G451" s="734">
        <v>0</v>
      </c>
      <c r="H451" s="734">
        <v>133.554</v>
      </c>
      <c r="I451" s="742">
        <v>44356.718124999999</v>
      </c>
      <c r="J451" s="734">
        <v>133.554</v>
      </c>
      <c r="K451" s="733">
        <v>0</v>
      </c>
      <c r="L451" s="733">
        <v>0</v>
      </c>
      <c r="M451" s="733">
        <v>-0.84</v>
      </c>
      <c r="N451" s="733">
        <v>55.349999999999994</v>
      </c>
      <c r="O451" s="577"/>
      <c r="P451" s="577"/>
      <c r="Q451" s="577">
        <v>159</v>
      </c>
      <c r="R451" s="577" t="s">
        <v>96</v>
      </c>
    </row>
    <row r="452" spans="1:18">
      <c r="A452" s="732">
        <v>119627116</v>
      </c>
      <c r="B452" s="739">
        <v>44351.729861111111</v>
      </c>
      <c r="C452" s="732" t="s">
        <v>97</v>
      </c>
      <c r="D452" s="733">
        <v>0.02</v>
      </c>
      <c r="E452" s="732" t="s">
        <v>66</v>
      </c>
      <c r="F452" s="734">
        <v>133.185</v>
      </c>
      <c r="G452" s="734">
        <v>0</v>
      </c>
      <c r="H452" s="734">
        <v>133.10400000000001</v>
      </c>
      <c r="I452" s="742">
        <v>44354.390173611115</v>
      </c>
      <c r="J452" s="734">
        <v>133.10400000000001</v>
      </c>
      <c r="K452" s="733">
        <v>0</v>
      </c>
      <c r="L452" s="733">
        <v>0</v>
      </c>
      <c r="M452" s="733">
        <v>-0.04</v>
      </c>
      <c r="N452" s="733">
        <v>1.44</v>
      </c>
      <c r="O452" s="577"/>
      <c r="P452" s="577"/>
      <c r="Q452" s="577">
        <v>160</v>
      </c>
      <c r="R452" s="577" t="s">
        <v>97</v>
      </c>
    </row>
    <row r="453" spans="1:18">
      <c r="A453" s="735">
        <v>119642813</v>
      </c>
      <c r="B453" s="740">
        <v>44354.103229166663</v>
      </c>
      <c r="C453" s="735" t="s">
        <v>97</v>
      </c>
      <c r="D453" s="736">
        <v>0.02</v>
      </c>
      <c r="E453" s="735" t="s">
        <v>66</v>
      </c>
      <c r="F453" s="737">
        <v>133.30600000000001</v>
      </c>
      <c r="G453" s="737">
        <v>0</v>
      </c>
      <c r="H453" s="737">
        <v>133.10400000000001</v>
      </c>
      <c r="I453" s="743">
        <v>44354.390173611115</v>
      </c>
      <c r="J453" s="737">
        <v>133.10400000000001</v>
      </c>
      <c r="K453" s="736">
        <v>0</v>
      </c>
      <c r="L453" s="736">
        <v>0</v>
      </c>
      <c r="M453" s="736">
        <v>0</v>
      </c>
      <c r="N453" s="736">
        <v>3.69</v>
      </c>
      <c r="O453" s="577"/>
      <c r="P453" s="577"/>
      <c r="Q453" s="577">
        <v>160</v>
      </c>
      <c r="R453" s="577" t="s">
        <v>97</v>
      </c>
    </row>
    <row r="454" spans="1:18">
      <c r="A454" s="732">
        <v>119655142</v>
      </c>
      <c r="B454" s="739">
        <v>44354.402777777781</v>
      </c>
      <c r="C454" s="732" t="s">
        <v>97</v>
      </c>
      <c r="D454" s="733">
        <v>0.02</v>
      </c>
      <c r="E454" s="732" t="s">
        <v>66</v>
      </c>
      <c r="F454" s="734">
        <v>133.09700000000001</v>
      </c>
      <c r="G454" s="734">
        <v>0</v>
      </c>
      <c r="H454" s="734">
        <v>132.95699999999999</v>
      </c>
      <c r="I454" s="742">
        <v>44354.608067129629</v>
      </c>
      <c r="J454" s="734">
        <v>132.95699999999999</v>
      </c>
      <c r="K454" s="733">
        <v>0</v>
      </c>
      <c r="L454" s="733">
        <v>0</v>
      </c>
      <c r="M454" s="733">
        <v>0</v>
      </c>
      <c r="N454" s="733">
        <v>2.56</v>
      </c>
      <c r="O454" s="577"/>
      <c r="P454" s="577"/>
      <c r="Q454" s="577">
        <v>161</v>
      </c>
      <c r="R454" s="577" t="s">
        <v>97</v>
      </c>
    </row>
    <row r="455" spans="1:18">
      <c r="A455" s="735">
        <v>119669800</v>
      </c>
      <c r="B455" s="740">
        <v>44354.613206018519</v>
      </c>
      <c r="C455" s="735" t="s">
        <v>97</v>
      </c>
      <c r="D455" s="736">
        <v>0.02</v>
      </c>
      <c r="E455" s="735" t="s">
        <v>66</v>
      </c>
      <c r="F455" s="737">
        <v>132.98500000000001</v>
      </c>
      <c r="G455" s="737">
        <v>0</v>
      </c>
      <c r="H455" s="737">
        <v>133.166</v>
      </c>
      <c r="I455" s="743">
        <v>44357.442141203705</v>
      </c>
      <c r="J455" s="737">
        <v>133.166</v>
      </c>
      <c r="K455" s="736">
        <v>0</v>
      </c>
      <c r="L455" s="736">
        <v>0</v>
      </c>
      <c r="M455" s="736">
        <v>-0.2</v>
      </c>
      <c r="N455" s="736">
        <v>-3.5</v>
      </c>
      <c r="O455" s="577"/>
      <c r="P455" s="577"/>
      <c r="Q455" s="577">
        <v>162</v>
      </c>
      <c r="R455" s="577" t="s">
        <v>97</v>
      </c>
    </row>
    <row r="456" spans="1:18">
      <c r="A456" s="732">
        <v>119680466</v>
      </c>
      <c r="B456" s="739">
        <v>44354.739328703705</v>
      </c>
      <c r="C456" s="732" t="s">
        <v>97</v>
      </c>
      <c r="D456" s="733">
        <v>0.02</v>
      </c>
      <c r="E456" s="732" t="s">
        <v>66</v>
      </c>
      <c r="F456" s="734">
        <v>133.10599999999999</v>
      </c>
      <c r="G456" s="734">
        <v>0</v>
      </c>
      <c r="H456" s="734">
        <v>133.166</v>
      </c>
      <c r="I456" s="742">
        <v>44357.442141203705</v>
      </c>
      <c r="J456" s="734">
        <v>133.166</v>
      </c>
      <c r="K456" s="733">
        <v>0</v>
      </c>
      <c r="L456" s="733">
        <v>0</v>
      </c>
      <c r="M456" s="733">
        <v>-0.2</v>
      </c>
      <c r="N456" s="733">
        <v>-1.29</v>
      </c>
      <c r="O456" s="577"/>
      <c r="P456" s="577"/>
      <c r="Q456" s="577">
        <v>162</v>
      </c>
      <c r="R456" s="577" t="s">
        <v>97</v>
      </c>
    </row>
    <row r="457" spans="1:18">
      <c r="A457" s="735">
        <v>119682212</v>
      </c>
      <c r="B457" s="740">
        <v>44354.755787037036</v>
      </c>
      <c r="C457" s="735" t="s">
        <v>97</v>
      </c>
      <c r="D457" s="736">
        <v>0.02</v>
      </c>
      <c r="E457" s="735" t="s">
        <v>66</v>
      </c>
      <c r="F457" s="737">
        <v>133.244</v>
      </c>
      <c r="G457" s="737">
        <v>0</v>
      </c>
      <c r="H457" s="737">
        <v>133.166</v>
      </c>
      <c r="I457" s="743">
        <v>44357.442141203705</v>
      </c>
      <c r="J457" s="737">
        <v>133.166</v>
      </c>
      <c r="K457" s="736">
        <v>0</v>
      </c>
      <c r="L457" s="736">
        <v>0</v>
      </c>
      <c r="M457" s="736">
        <v>-0.2</v>
      </c>
      <c r="N457" s="736">
        <v>1.23</v>
      </c>
      <c r="O457" s="577"/>
      <c r="P457" s="577"/>
      <c r="Q457" s="577">
        <v>162</v>
      </c>
      <c r="R457" s="577" t="s">
        <v>97</v>
      </c>
    </row>
    <row r="458" spans="1:18">
      <c r="A458" s="732">
        <v>119728162</v>
      </c>
      <c r="B458" s="739">
        <v>44355.732361111113</v>
      </c>
      <c r="C458" s="732" t="s">
        <v>97</v>
      </c>
      <c r="D458" s="733">
        <v>0.03</v>
      </c>
      <c r="E458" s="732" t="s">
        <v>66</v>
      </c>
      <c r="F458" s="734">
        <v>133.40899999999999</v>
      </c>
      <c r="G458" s="734">
        <v>0</v>
      </c>
      <c r="H458" s="734">
        <v>133.166</v>
      </c>
      <c r="I458" s="742">
        <v>44357.442141203705</v>
      </c>
      <c r="J458" s="734">
        <v>133.166</v>
      </c>
      <c r="K458" s="733">
        <v>0</v>
      </c>
      <c r="L458" s="733">
        <v>0</v>
      </c>
      <c r="M458" s="733">
        <v>-0.24</v>
      </c>
      <c r="N458" s="733">
        <v>6.42</v>
      </c>
      <c r="O458" s="577"/>
      <c r="P458" s="577"/>
      <c r="Q458" s="577">
        <v>162</v>
      </c>
      <c r="R458" s="577" t="s">
        <v>97</v>
      </c>
    </row>
    <row r="459" spans="1:18">
      <c r="A459" s="735">
        <v>119772847</v>
      </c>
      <c r="B459" s="740">
        <v>44356.73159722222</v>
      </c>
      <c r="C459" s="735" t="s">
        <v>97</v>
      </c>
      <c r="D459" s="736">
        <v>0.05</v>
      </c>
      <c r="E459" s="735" t="s">
        <v>66</v>
      </c>
      <c r="F459" s="737">
        <v>133.58699999999999</v>
      </c>
      <c r="G459" s="737">
        <v>0</v>
      </c>
      <c r="H459" s="737">
        <v>133.166</v>
      </c>
      <c r="I459" s="743">
        <v>44357.442141203705</v>
      </c>
      <c r="J459" s="737">
        <v>133.166</v>
      </c>
      <c r="K459" s="736">
        <v>0</v>
      </c>
      <c r="L459" s="736">
        <v>0</v>
      </c>
      <c r="M459" s="736">
        <v>-0.3</v>
      </c>
      <c r="N459" s="736">
        <v>18.919999999999998</v>
      </c>
      <c r="O459" s="577"/>
      <c r="P459" s="577"/>
      <c r="Q459" s="577">
        <v>162</v>
      </c>
      <c r="R459" s="577" t="s">
        <v>97</v>
      </c>
    </row>
    <row r="460" spans="1:18">
      <c r="A460" s="735">
        <v>119772313</v>
      </c>
      <c r="B460" s="740">
        <v>44356.727789351855</v>
      </c>
      <c r="C460" s="735" t="s">
        <v>96</v>
      </c>
      <c r="D460" s="736">
        <v>0.02</v>
      </c>
      <c r="E460" s="735" t="s">
        <v>66</v>
      </c>
      <c r="F460" s="737">
        <v>133.55699999999999</v>
      </c>
      <c r="G460" s="737">
        <v>0</v>
      </c>
      <c r="H460" s="737">
        <v>133.49199999999999</v>
      </c>
      <c r="I460" s="743">
        <v>44357.652986111112</v>
      </c>
      <c r="J460" s="737">
        <v>133.49199999999999</v>
      </c>
      <c r="K460" s="736">
        <v>0</v>
      </c>
      <c r="L460" s="736">
        <v>0</v>
      </c>
      <c r="M460" s="736">
        <v>-0.23</v>
      </c>
      <c r="N460" s="736">
        <v>-1.41</v>
      </c>
      <c r="O460" s="577"/>
      <c r="P460" s="577"/>
      <c r="Q460" s="577">
        <v>163</v>
      </c>
      <c r="R460" s="577" t="s">
        <v>96</v>
      </c>
    </row>
    <row r="461" spans="1:18">
      <c r="A461" s="732">
        <v>119785006</v>
      </c>
      <c r="B461" s="739">
        <v>44357.160856481481</v>
      </c>
      <c r="C461" s="732" t="s">
        <v>96</v>
      </c>
      <c r="D461" s="733">
        <v>0.02</v>
      </c>
      <c r="E461" s="732" t="s">
        <v>66</v>
      </c>
      <c r="F461" s="734">
        <v>133.43600000000001</v>
      </c>
      <c r="G461" s="734">
        <v>0</v>
      </c>
      <c r="H461" s="734">
        <v>133.49199999999999</v>
      </c>
      <c r="I461" s="742">
        <v>44357.652986111112</v>
      </c>
      <c r="J461" s="734">
        <v>133.49199999999999</v>
      </c>
      <c r="K461" s="733">
        <v>0</v>
      </c>
      <c r="L461" s="733">
        <v>0</v>
      </c>
      <c r="M461" s="733">
        <v>0</v>
      </c>
      <c r="N461" s="733">
        <v>1.03</v>
      </c>
      <c r="O461" s="577"/>
      <c r="P461" s="577"/>
      <c r="Q461" s="577">
        <v>163</v>
      </c>
      <c r="R461" s="577" t="s">
        <v>96</v>
      </c>
    </row>
    <row r="462" spans="1:18">
      <c r="A462" s="735">
        <v>119786930</v>
      </c>
      <c r="B462" s="740">
        <v>44357.203599537039</v>
      </c>
      <c r="C462" s="735" t="s">
        <v>96</v>
      </c>
      <c r="D462" s="736">
        <v>0.02</v>
      </c>
      <c r="E462" s="735" t="s">
        <v>66</v>
      </c>
      <c r="F462" s="737">
        <v>133.292</v>
      </c>
      <c r="G462" s="737">
        <v>0</v>
      </c>
      <c r="H462" s="737">
        <v>133.49199999999999</v>
      </c>
      <c r="I462" s="743">
        <v>44357.652986111112</v>
      </c>
      <c r="J462" s="737">
        <v>133.49199999999999</v>
      </c>
      <c r="K462" s="736">
        <v>0</v>
      </c>
      <c r="L462" s="736">
        <v>0</v>
      </c>
      <c r="M462" s="736">
        <v>0</v>
      </c>
      <c r="N462" s="736">
        <v>3.65</v>
      </c>
      <c r="O462" s="577"/>
      <c r="P462" s="577"/>
      <c r="Q462" s="577">
        <v>163</v>
      </c>
      <c r="R462" s="577" t="s">
        <v>96</v>
      </c>
    </row>
    <row r="463" spans="1:18">
      <c r="A463" s="732">
        <v>119799262</v>
      </c>
      <c r="B463" s="739">
        <v>44357.442754629628</v>
      </c>
      <c r="C463" s="732" t="s">
        <v>96</v>
      </c>
      <c r="D463" s="733">
        <v>0.03</v>
      </c>
      <c r="E463" s="732" t="s">
        <v>66</v>
      </c>
      <c r="F463" s="734">
        <v>133.131</v>
      </c>
      <c r="G463" s="734">
        <v>0</v>
      </c>
      <c r="H463" s="734">
        <v>133.49199999999999</v>
      </c>
      <c r="I463" s="742">
        <v>44357.652986111112</v>
      </c>
      <c r="J463" s="734">
        <v>133.49199999999999</v>
      </c>
      <c r="K463" s="733">
        <v>0</v>
      </c>
      <c r="L463" s="733">
        <v>0</v>
      </c>
      <c r="M463" s="733">
        <v>0</v>
      </c>
      <c r="N463" s="733">
        <v>9.8800000000000008</v>
      </c>
      <c r="O463" s="577"/>
      <c r="P463" s="577"/>
      <c r="Q463" s="577">
        <v>163</v>
      </c>
      <c r="R463" s="577" t="s">
        <v>96</v>
      </c>
    </row>
    <row r="464" spans="1:18">
      <c r="A464" s="732">
        <v>119799675</v>
      </c>
      <c r="B464" s="739">
        <v>44357.445138888892</v>
      </c>
      <c r="C464" s="732" t="s">
        <v>97</v>
      </c>
      <c r="D464" s="733">
        <v>0.02</v>
      </c>
      <c r="E464" s="732" t="s">
        <v>66</v>
      </c>
      <c r="F464" s="734">
        <v>133.136</v>
      </c>
      <c r="G464" s="734">
        <v>0</v>
      </c>
      <c r="H464" s="734">
        <v>133.315</v>
      </c>
      <c r="I464" s="742">
        <v>44357.686493055553</v>
      </c>
      <c r="J464" s="734">
        <v>133.315</v>
      </c>
      <c r="K464" s="733">
        <v>0</v>
      </c>
      <c r="L464" s="733">
        <v>0</v>
      </c>
      <c r="M464" s="733">
        <v>0</v>
      </c>
      <c r="N464" s="733">
        <v>-3.26</v>
      </c>
      <c r="O464" s="577"/>
      <c r="P464" s="577"/>
      <c r="Q464" s="577">
        <v>164</v>
      </c>
      <c r="R464" s="577" t="s">
        <v>97</v>
      </c>
    </row>
    <row r="465" spans="1:18">
      <c r="A465" s="735">
        <v>119807807</v>
      </c>
      <c r="B465" s="740">
        <v>44357.586180555554</v>
      </c>
      <c r="C465" s="735" t="s">
        <v>97</v>
      </c>
      <c r="D465" s="736">
        <v>0.02</v>
      </c>
      <c r="E465" s="735" t="s">
        <v>66</v>
      </c>
      <c r="F465" s="737">
        <v>133.25399999999999</v>
      </c>
      <c r="G465" s="737">
        <v>0</v>
      </c>
      <c r="H465" s="737">
        <v>133.315</v>
      </c>
      <c r="I465" s="743">
        <v>44357.686493055553</v>
      </c>
      <c r="J465" s="737">
        <v>133.315</v>
      </c>
      <c r="K465" s="736">
        <v>0</v>
      </c>
      <c r="L465" s="736">
        <v>0</v>
      </c>
      <c r="M465" s="736">
        <v>0</v>
      </c>
      <c r="N465" s="736">
        <v>-1.1100000000000001</v>
      </c>
      <c r="O465" s="577"/>
      <c r="P465" s="577"/>
      <c r="Q465" s="577">
        <v>164</v>
      </c>
      <c r="R465" s="577" t="s">
        <v>97</v>
      </c>
    </row>
    <row r="466" spans="1:18">
      <c r="A466" s="732">
        <v>119809497</v>
      </c>
      <c r="B466" s="739">
        <v>44357.614710648151</v>
      </c>
      <c r="C466" s="732" t="s">
        <v>97</v>
      </c>
      <c r="D466" s="733">
        <v>0.02</v>
      </c>
      <c r="E466" s="732" t="s">
        <v>66</v>
      </c>
      <c r="F466" s="734">
        <v>133.381</v>
      </c>
      <c r="G466" s="734">
        <v>0</v>
      </c>
      <c r="H466" s="734">
        <v>133.315</v>
      </c>
      <c r="I466" s="742">
        <v>44357.686493055553</v>
      </c>
      <c r="J466" s="734">
        <v>133.315</v>
      </c>
      <c r="K466" s="733">
        <v>0</v>
      </c>
      <c r="L466" s="733">
        <v>0</v>
      </c>
      <c r="M466" s="733">
        <v>0</v>
      </c>
      <c r="N466" s="733">
        <v>1.2</v>
      </c>
      <c r="O466" s="577"/>
      <c r="P466" s="577"/>
      <c r="Q466" s="577">
        <v>164</v>
      </c>
      <c r="R466" s="577" t="s">
        <v>97</v>
      </c>
    </row>
    <row r="467" spans="1:18">
      <c r="A467" s="735">
        <v>119817096</v>
      </c>
      <c r="B467" s="740">
        <v>44357.653946759259</v>
      </c>
      <c r="C467" s="735" t="s">
        <v>97</v>
      </c>
      <c r="D467" s="736">
        <v>0.03</v>
      </c>
      <c r="E467" s="735" t="s">
        <v>66</v>
      </c>
      <c r="F467" s="737">
        <v>133.54499999999999</v>
      </c>
      <c r="G467" s="737">
        <v>0</v>
      </c>
      <c r="H467" s="737">
        <v>133.315</v>
      </c>
      <c r="I467" s="743">
        <v>44357.686493055553</v>
      </c>
      <c r="J467" s="737">
        <v>133.315</v>
      </c>
      <c r="K467" s="736">
        <v>0</v>
      </c>
      <c r="L467" s="736">
        <v>0</v>
      </c>
      <c r="M467" s="736">
        <v>0</v>
      </c>
      <c r="N467" s="736">
        <v>6.29</v>
      </c>
      <c r="O467" s="577"/>
      <c r="P467" s="577"/>
      <c r="Q467" s="577">
        <v>164</v>
      </c>
      <c r="R467" s="577" t="s">
        <v>97</v>
      </c>
    </row>
    <row r="468" spans="1:18">
      <c r="A468" s="732">
        <v>119819587</v>
      </c>
      <c r="B468" s="739">
        <v>44357.662627314814</v>
      </c>
      <c r="C468" s="732" t="s">
        <v>97</v>
      </c>
      <c r="D468" s="733">
        <v>0.05</v>
      </c>
      <c r="E468" s="732" t="s">
        <v>66</v>
      </c>
      <c r="F468" s="734">
        <v>133.72200000000001</v>
      </c>
      <c r="G468" s="734">
        <v>0</v>
      </c>
      <c r="H468" s="734">
        <v>133.315</v>
      </c>
      <c r="I468" s="742">
        <v>44357.686493055553</v>
      </c>
      <c r="J468" s="734">
        <v>133.315</v>
      </c>
      <c r="K468" s="733">
        <v>0</v>
      </c>
      <c r="L468" s="733">
        <v>0</v>
      </c>
      <c r="M468" s="733">
        <v>0</v>
      </c>
      <c r="N468" s="733">
        <v>18.54</v>
      </c>
      <c r="O468" s="577"/>
      <c r="P468" s="577"/>
      <c r="Q468" s="577">
        <v>164</v>
      </c>
      <c r="R468" s="577" t="s">
        <v>97</v>
      </c>
    </row>
    <row r="469" spans="1:18">
      <c r="A469" s="735">
        <v>119820268</v>
      </c>
      <c r="B469" s="740">
        <v>44357.665277777778</v>
      </c>
      <c r="C469" s="735" t="s">
        <v>96</v>
      </c>
      <c r="D469" s="736">
        <v>0.02</v>
      </c>
      <c r="E469" s="735" t="s">
        <v>66</v>
      </c>
      <c r="F469" s="737">
        <v>133.65899999999999</v>
      </c>
      <c r="G469" s="737">
        <v>0</v>
      </c>
      <c r="H469" s="737">
        <v>133.339</v>
      </c>
      <c r="I469" s="743">
        <v>44361.735451388886</v>
      </c>
      <c r="J469" s="737">
        <v>133.339</v>
      </c>
      <c r="K469" s="736">
        <v>0</v>
      </c>
      <c r="L469" s="736">
        <v>0</v>
      </c>
      <c r="M469" s="736">
        <v>-0.16</v>
      </c>
      <c r="N469" s="736">
        <v>-5.98</v>
      </c>
      <c r="O469" s="577"/>
      <c r="P469" s="577"/>
      <c r="Q469" s="577">
        <v>165</v>
      </c>
      <c r="R469" s="577" t="s">
        <v>96</v>
      </c>
    </row>
    <row r="470" spans="1:18">
      <c r="A470" s="732">
        <v>119823085</v>
      </c>
      <c r="B470" s="739">
        <v>44357.677199074074</v>
      </c>
      <c r="C470" s="732" t="s">
        <v>96</v>
      </c>
      <c r="D470" s="733">
        <v>0.02</v>
      </c>
      <c r="E470" s="732" t="s">
        <v>66</v>
      </c>
      <c r="F470" s="734">
        <v>133.54</v>
      </c>
      <c r="G470" s="734">
        <v>0</v>
      </c>
      <c r="H470" s="734">
        <v>133.339</v>
      </c>
      <c r="I470" s="742">
        <v>44361.735451388886</v>
      </c>
      <c r="J470" s="734">
        <v>133.339</v>
      </c>
      <c r="K470" s="733">
        <v>0</v>
      </c>
      <c r="L470" s="733">
        <v>0</v>
      </c>
      <c r="M470" s="733">
        <v>-0.16</v>
      </c>
      <c r="N470" s="733">
        <v>-3.8200000000000003</v>
      </c>
      <c r="O470" s="577"/>
      <c r="P470" s="577"/>
      <c r="Q470" s="577">
        <v>165</v>
      </c>
      <c r="R470" s="577" t="s">
        <v>96</v>
      </c>
    </row>
    <row r="471" spans="1:18">
      <c r="A471" s="735">
        <v>119824609</v>
      </c>
      <c r="B471" s="740">
        <v>44357.685891203706</v>
      </c>
      <c r="C471" s="735" t="s">
        <v>96</v>
      </c>
      <c r="D471" s="736">
        <v>0.02</v>
      </c>
      <c r="E471" s="735" t="s">
        <v>66</v>
      </c>
      <c r="F471" s="737">
        <v>133.4</v>
      </c>
      <c r="G471" s="737">
        <v>0</v>
      </c>
      <c r="H471" s="737">
        <v>133.339</v>
      </c>
      <c r="I471" s="743">
        <v>44361.735451388886</v>
      </c>
      <c r="J471" s="737">
        <v>133.339</v>
      </c>
      <c r="K471" s="736">
        <v>0</v>
      </c>
      <c r="L471" s="736">
        <v>0</v>
      </c>
      <c r="M471" s="736">
        <v>-0.16</v>
      </c>
      <c r="N471" s="736">
        <v>-1.27</v>
      </c>
      <c r="O471" s="577"/>
      <c r="P471" s="577"/>
      <c r="Q471" s="577">
        <v>165</v>
      </c>
      <c r="R471" s="577" t="s">
        <v>96</v>
      </c>
    </row>
    <row r="472" spans="1:18">
      <c r="A472" s="732">
        <v>119839025</v>
      </c>
      <c r="B472" s="739">
        <v>44357.797951388886</v>
      </c>
      <c r="C472" s="732" t="s">
        <v>96</v>
      </c>
      <c r="D472" s="733">
        <v>0.03</v>
      </c>
      <c r="E472" s="732" t="s">
        <v>66</v>
      </c>
      <c r="F472" s="734">
        <v>133.239</v>
      </c>
      <c r="G472" s="734">
        <v>0</v>
      </c>
      <c r="H472" s="734">
        <v>133.339</v>
      </c>
      <c r="I472" s="742">
        <v>44361.735451388886</v>
      </c>
      <c r="J472" s="734">
        <v>133.339</v>
      </c>
      <c r="K472" s="733">
        <v>0</v>
      </c>
      <c r="L472" s="733">
        <v>0</v>
      </c>
      <c r="M472" s="733">
        <v>-0.23</v>
      </c>
      <c r="N472" s="733">
        <v>2.5</v>
      </c>
      <c r="O472" s="577"/>
      <c r="P472" s="577"/>
      <c r="Q472" s="577">
        <v>165</v>
      </c>
      <c r="R472" s="577" t="s">
        <v>96</v>
      </c>
    </row>
    <row r="473" spans="1:18">
      <c r="A473" s="735">
        <v>119843887</v>
      </c>
      <c r="B473" s="740">
        <v>44357.95815972222</v>
      </c>
      <c r="C473" s="735" t="s">
        <v>96</v>
      </c>
      <c r="D473" s="736">
        <v>0.05</v>
      </c>
      <c r="E473" s="735" t="s">
        <v>66</v>
      </c>
      <c r="F473" s="737">
        <v>133.05799999999999</v>
      </c>
      <c r="G473" s="737">
        <v>0</v>
      </c>
      <c r="H473" s="737">
        <v>133.339</v>
      </c>
      <c r="I473" s="743">
        <v>44361.735451388886</v>
      </c>
      <c r="J473" s="737">
        <v>133.339</v>
      </c>
      <c r="K473" s="736">
        <v>0</v>
      </c>
      <c r="L473" s="736">
        <v>0</v>
      </c>
      <c r="M473" s="736">
        <v>-0.38</v>
      </c>
      <c r="N473" s="736">
        <v>12.399999999999999</v>
      </c>
      <c r="O473" s="577"/>
      <c r="P473" s="577"/>
      <c r="Q473" s="577">
        <v>165</v>
      </c>
      <c r="R473" s="577" t="s">
        <v>96</v>
      </c>
    </row>
    <row r="474" spans="1:18">
      <c r="A474" s="732">
        <v>119891602</v>
      </c>
      <c r="B474" s="739">
        <v>44358.762592592589</v>
      </c>
      <c r="C474" s="732" t="s">
        <v>96</v>
      </c>
      <c r="D474" s="733">
        <v>7.0000000000000007E-2</v>
      </c>
      <c r="E474" s="732" t="s">
        <v>66</v>
      </c>
      <c r="F474" s="734">
        <v>132.85499999999999</v>
      </c>
      <c r="G474" s="734">
        <v>0</v>
      </c>
      <c r="H474" s="734">
        <v>133.339</v>
      </c>
      <c r="I474" s="742">
        <v>44361.735451388886</v>
      </c>
      <c r="J474" s="734">
        <v>133.339</v>
      </c>
      <c r="K474" s="733">
        <v>0</v>
      </c>
      <c r="L474" s="733">
        <v>0</v>
      </c>
      <c r="M474" s="733">
        <v>-0.27</v>
      </c>
      <c r="N474" s="733">
        <v>30.54</v>
      </c>
      <c r="O474" s="577"/>
      <c r="P474" s="577"/>
      <c r="Q474" s="577">
        <v>165</v>
      </c>
      <c r="R474" s="577" t="s">
        <v>96</v>
      </c>
    </row>
    <row r="475" spans="1:18">
      <c r="A475" s="735">
        <v>119826121</v>
      </c>
      <c r="B475" s="740">
        <v>44357.688900462963</v>
      </c>
      <c r="C475" s="735" t="s">
        <v>97</v>
      </c>
      <c r="D475" s="736">
        <v>0.02</v>
      </c>
      <c r="E475" s="735" t="s">
        <v>66</v>
      </c>
      <c r="F475" s="737">
        <v>133.33799999999999</v>
      </c>
      <c r="G475" s="737">
        <v>0</v>
      </c>
      <c r="H475" s="737">
        <v>133.262</v>
      </c>
      <c r="I475" s="743">
        <v>44357.780972222223</v>
      </c>
      <c r="J475" s="737">
        <v>133.262</v>
      </c>
      <c r="K475" s="736">
        <v>0</v>
      </c>
      <c r="L475" s="736">
        <v>0</v>
      </c>
      <c r="M475" s="736">
        <v>0</v>
      </c>
      <c r="N475" s="736">
        <v>1.38</v>
      </c>
      <c r="O475" s="577"/>
      <c r="P475" s="577"/>
      <c r="Q475" s="577">
        <v>166</v>
      </c>
      <c r="R475" s="577" t="s">
        <v>97</v>
      </c>
    </row>
    <row r="476" spans="1:18">
      <c r="A476" s="732">
        <v>119828158</v>
      </c>
      <c r="B476" s="739">
        <v>44357.698622685188</v>
      </c>
      <c r="C476" s="732" t="s">
        <v>97</v>
      </c>
      <c r="D476" s="733">
        <v>0.02</v>
      </c>
      <c r="E476" s="732" t="s">
        <v>66</v>
      </c>
      <c r="F476" s="734">
        <v>133.465</v>
      </c>
      <c r="G476" s="734">
        <v>0</v>
      </c>
      <c r="H476" s="734">
        <v>133.262</v>
      </c>
      <c r="I476" s="742">
        <v>44357.780972222223</v>
      </c>
      <c r="J476" s="734">
        <v>133.262</v>
      </c>
      <c r="K476" s="733">
        <v>0</v>
      </c>
      <c r="L476" s="733">
        <v>0</v>
      </c>
      <c r="M476" s="733">
        <v>0</v>
      </c>
      <c r="N476" s="733">
        <v>3.7</v>
      </c>
      <c r="O476" s="577"/>
      <c r="P476" s="577"/>
      <c r="Q476" s="577">
        <v>166</v>
      </c>
      <c r="R476" s="577" t="s">
        <v>97</v>
      </c>
    </row>
    <row r="477" spans="1:18">
      <c r="A477" s="735">
        <v>119837762</v>
      </c>
      <c r="B477" s="740">
        <v>44357.783333333333</v>
      </c>
      <c r="C477" s="735" t="s">
        <v>97</v>
      </c>
      <c r="D477" s="736">
        <v>0.02</v>
      </c>
      <c r="E477" s="735" t="s">
        <v>66</v>
      </c>
      <c r="F477" s="737">
        <v>133.25899999999999</v>
      </c>
      <c r="G477" s="737">
        <v>0</v>
      </c>
      <c r="H477" s="737">
        <v>133.119</v>
      </c>
      <c r="I477" s="743">
        <v>44357.942280092589</v>
      </c>
      <c r="J477" s="737">
        <v>133.119</v>
      </c>
      <c r="K477" s="736">
        <v>0</v>
      </c>
      <c r="L477" s="736">
        <v>0</v>
      </c>
      <c r="M477" s="736">
        <v>0</v>
      </c>
      <c r="N477" s="736">
        <v>2.56</v>
      </c>
      <c r="O477" s="577"/>
      <c r="P477" s="577"/>
      <c r="Q477" s="577">
        <v>167</v>
      </c>
      <c r="R477" s="577" t="s">
        <v>97</v>
      </c>
    </row>
    <row r="478" spans="1:18">
      <c r="A478" s="735">
        <v>119843669</v>
      </c>
      <c r="B478" s="740">
        <v>44357.946539351855</v>
      </c>
      <c r="C478" s="735" t="s">
        <v>97</v>
      </c>
      <c r="D478" s="736">
        <v>0.02</v>
      </c>
      <c r="E478" s="735" t="s">
        <v>66</v>
      </c>
      <c r="F478" s="737">
        <v>133.11799999999999</v>
      </c>
      <c r="G478" s="737">
        <v>0</v>
      </c>
      <c r="H478" s="737">
        <v>133.09299999999999</v>
      </c>
      <c r="I478" s="743">
        <v>44358.54828703704</v>
      </c>
      <c r="J478" s="737">
        <v>133.09299999999999</v>
      </c>
      <c r="K478" s="736">
        <v>0</v>
      </c>
      <c r="L478" s="736">
        <v>0</v>
      </c>
      <c r="M478" s="736">
        <v>-0.04</v>
      </c>
      <c r="N478" s="736">
        <v>0.42000000000000004</v>
      </c>
      <c r="O478" s="577"/>
      <c r="P478" s="577"/>
      <c r="Q478" s="577">
        <v>168</v>
      </c>
      <c r="R478" s="577" t="s">
        <v>97</v>
      </c>
    </row>
    <row r="479" spans="1:18">
      <c r="A479" s="732">
        <v>119846992</v>
      </c>
      <c r="B479" s="739">
        <v>44358.157025462962</v>
      </c>
      <c r="C479" s="732" t="s">
        <v>97</v>
      </c>
      <c r="D479" s="733">
        <v>0.02</v>
      </c>
      <c r="E479" s="732" t="s">
        <v>66</v>
      </c>
      <c r="F479" s="734">
        <v>133.23599999999999</v>
      </c>
      <c r="G479" s="734">
        <v>0</v>
      </c>
      <c r="H479" s="734">
        <v>133.09299999999999</v>
      </c>
      <c r="I479" s="742">
        <v>44358.54828703704</v>
      </c>
      <c r="J479" s="734">
        <v>133.09299999999999</v>
      </c>
      <c r="K479" s="733">
        <v>0</v>
      </c>
      <c r="L479" s="733">
        <v>0</v>
      </c>
      <c r="M479" s="733">
        <v>0</v>
      </c>
      <c r="N479" s="733">
        <v>2.61</v>
      </c>
      <c r="O479" s="577"/>
      <c r="P479" s="577"/>
      <c r="Q479" s="577">
        <v>168</v>
      </c>
      <c r="R479" s="577" t="s">
        <v>97</v>
      </c>
    </row>
    <row r="480" spans="1:18">
      <c r="A480" s="735">
        <v>119854060</v>
      </c>
      <c r="B480" s="740">
        <v>44358.381168981483</v>
      </c>
      <c r="C480" s="735" t="s">
        <v>97</v>
      </c>
      <c r="D480" s="736">
        <v>0.02</v>
      </c>
      <c r="E480" s="735" t="s">
        <v>66</v>
      </c>
      <c r="F480" s="737">
        <v>133.376</v>
      </c>
      <c r="G480" s="737">
        <v>0</v>
      </c>
      <c r="H480" s="737">
        <v>133.09299999999999</v>
      </c>
      <c r="I480" s="743">
        <v>44358.54828703704</v>
      </c>
      <c r="J480" s="737">
        <v>133.09299999999999</v>
      </c>
      <c r="K480" s="736">
        <v>0</v>
      </c>
      <c r="L480" s="736">
        <v>0</v>
      </c>
      <c r="M480" s="736">
        <v>0</v>
      </c>
      <c r="N480" s="736">
        <v>5.17</v>
      </c>
      <c r="O480" s="577"/>
      <c r="P480" s="577"/>
      <c r="Q480" s="577">
        <v>168</v>
      </c>
      <c r="R480" s="577" t="s">
        <v>97</v>
      </c>
    </row>
    <row r="481" spans="1:18">
      <c r="A481" s="732">
        <v>119867547</v>
      </c>
      <c r="B481" s="739">
        <v>44358.550694444442</v>
      </c>
      <c r="C481" s="732" t="s">
        <v>97</v>
      </c>
      <c r="D481" s="733">
        <v>0.02</v>
      </c>
      <c r="E481" s="732" t="s">
        <v>66</v>
      </c>
      <c r="F481" s="734">
        <v>133.09399999999999</v>
      </c>
      <c r="G481" s="734">
        <v>0</v>
      </c>
      <c r="H481" s="734">
        <v>132.95400000000001</v>
      </c>
      <c r="I481" s="742">
        <v>44358.590219907404</v>
      </c>
      <c r="J481" s="734">
        <v>132.95400000000001</v>
      </c>
      <c r="K481" s="733">
        <v>0</v>
      </c>
      <c r="L481" s="733">
        <v>0</v>
      </c>
      <c r="M481" s="733">
        <v>0</v>
      </c>
      <c r="N481" s="733">
        <v>2.56</v>
      </c>
      <c r="O481" s="577"/>
      <c r="P481" s="577"/>
      <c r="Q481" s="577">
        <v>169</v>
      </c>
      <c r="R481" s="577" t="s">
        <v>97</v>
      </c>
    </row>
    <row r="482" spans="1:18">
      <c r="A482" s="735">
        <v>119871824</v>
      </c>
      <c r="B482" s="740">
        <v>44358.598611111112</v>
      </c>
      <c r="C482" s="735" t="s">
        <v>97</v>
      </c>
      <c r="D482" s="736">
        <v>0.02</v>
      </c>
      <c r="E482" s="735" t="s">
        <v>66</v>
      </c>
      <c r="F482" s="737">
        <v>132.96799999999999</v>
      </c>
      <c r="G482" s="737">
        <v>0</v>
      </c>
      <c r="H482" s="737">
        <v>132.828</v>
      </c>
      <c r="I482" s="743">
        <v>44358.762986111113</v>
      </c>
      <c r="J482" s="737">
        <v>132.828</v>
      </c>
      <c r="K482" s="736">
        <v>0</v>
      </c>
      <c r="L482" s="736">
        <v>0</v>
      </c>
      <c r="M482" s="736">
        <v>0</v>
      </c>
      <c r="N482" s="736">
        <v>2.5499999999999998</v>
      </c>
      <c r="O482" s="577"/>
      <c r="P482" s="577"/>
      <c r="Q482" s="577">
        <v>170</v>
      </c>
      <c r="R482" s="577" t="s">
        <v>97</v>
      </c>
    </row>
    <row r="483" spans="1:18">
      <c r="A483" s="732">
        <v>119892849</v>
      </c>
      <c r="B483" s="739">
        <v>44358.769444444442</v>
      </c>
      <c r="C483" s="732" t="s">
        <v>97</v>
      </c>
      <c r="D483" s="733">
        <v>0.02</v>
      </c>
      <c r="E483" s="732" t="s">
        <v>66</v>
      </c>
      <c r="F483" s="734">
        <v>132.81899999999999</v>
      </c>
      <c r="G483" s="734">
        <v>0</v>
      </c>
      <c r="H483" s="734">
        <v>132.679</v>
      </c>
      <c r="I483" s="742">
        <v>44358.833993055552</v>
      </c>
      <c r="J483" s="734">
        <v>132.679</v>
      </c>
      <c r="K483" s="733">
        <v>0</v>
      </c>
      <c r="L483" s="733">
        <v>0</v>
      </c>
      <c r="M483" s="733">
        <v>0</v>
      </c>
      <c r="N483" s="733">
        <v>2.5499999999999998</v>
      </c>
      <c r="O483" s="577"/>
      <c r="P483" s="577"/>
      <c r="Q483" s="577">
        <v>171</v>
      </c>
      <c r="R483" s="577" t="s">
        <v>97</v>
      </c>
    </row>
    <row r="484" spans="1:18">
      <c r="A484" s="735">
        <v>119896666</v>
      </c>
      <c r="B484" s="740">
        <v>44358.838252314818</v>
      </c>
      <c r="C484" s="735" t="s">
        <v>97</v>
      </c>
      <c r="D484" s="736">
        <v>0.02</v>
      </c>
      <c r="E484" s="735" t="s">
        <v>66</v>
      </c>
      <c r="F484" s="737">
        <v>132.67599999999999</v>
      </c>
      <c r="G484" s="737">
        <v>0</v>
      </c>
      <c r="H484" s="737">
        <v>132.99299999999999</v>
      </c>
      <c r="I484" s="743">
        <v>44363.875069444446</v>
      </c>
      <c r="J484" s="737">
        <v>132.99299999999999</v>
      </c>
      <c r="K484" s="736">
        <v>0</v>
      </c>
      <c r="L484" s="736">
        <v>0</v>
      </c>
      <c r="M484" s="736">
        <v>-0.12</v>
      </c>
      <c r="N484" s="736">
        <v>-5.88</v>
      </c>
      <c r="O484" s="577"/>
      <c r="P484" s="577"/>
      <c r="Q484" s="577">
        <v>172</v>
      </c>
      <c r="R484" s="577" t="s">
        <v>97</v>
      </c>
    </row>
    <row r="485" spans="1:18">
      <c r="A485" s="732">
        <v>119899127</v>
      </c>
      <c r="B485" s="739">
        <v>44358.932615740741</v>
      </c>
      <c r="C485" s="732" t="s">
        <v>97</v>
      </c>
      <c r="D485" s="733">
        <v>0.02</v>
      </c>
      <c r="E485" s="732" t="s">
        <v>66</v>
      </c>
      <c r="F485" s="734">
        <v>132.79599999999999</v>
      </c>
      <c r="G485" s="734">
        <v>0</v>
      </c>
      <c r="H485" s="734">
        <v>132.99299999999999</v>
      </c>
      <c r="I485" s="742">
        <v>44363.875069444446</v>
      </c>
      <c r="J485" s="734">
        <v>132.99299999999999</v>
      </c>
      <c r="K485" s="733">
        <v>0</v>
      </c>
      <c r="L485" s="733">
        <v>0</v>
      </c>
      <c r="M485" s="733">
        <v>-0.12</v>
      </c>
      <c r="N485" s="733">
        <v>-3.7</v>
      </c>
      <c r="O485" s="577"/>
      <c r="P485" s="577"/>
      <c r="Q485" s="577">
        <v>172</v>
      </c>
      <c r="R485" s="577" t="s">
        <v>97</v>
      </c>
    </row>
    <row r="486" spans="1:18">
      <c r="A486" s="735">
        <v>119925411</v>
      </c>
      <c r="B486" s="740">
        <v>44361.447488425925</v>
      </c>
      <c r="C486" s="735" t="s">
        <v>97</v>
      </c>
      <c r="D486" s="736">
        <v>0.02</v>
      </c>
      <c r="E486" s="735" t="s">
        <v>66</v>
      </c>
      <c r="F486" s="737">
        <v>132.93100000000001</v>
      </c>
      <c r="G486" s="737">
        <v>0</v>
      </c>
      <c r="H486" s="737">
        <v>132.99299999999999</v>
      </c>
      <c r="I486" s="743">
        <v>44363.875069444446</v>
      </c>
      <c r="J486" s="737">
        <v>132.99299999999999</v>
      </c>
      <c r="K486" s="736">
        <v>0</v>
      </c>
      <c r="L486" s="736">
        <v>0</v>
      </c>
      <c r="M486" s="736">
        <v>-0.08</v>
      </c>
      <c r="N486" s="736">
        <v>-1.21</v>
      </c>
      <c r="O486" s="577"/>
      <c r="P486" s="577"/>
      <c r="Q486" s="577">
        <v>172</v>
      </c>
      <c r="R486" s="577" t="s">
        <v>97</v>
      </c>
    </row>
    <row r="487" spans="1:18">
      <c r="A487" s="732">
        <v>119943836</v>
      </c>
      <c r="B487" s="739">
        <v>44361.669768518521</v>
      </c>
      <c r="C487" s="732" t="s">
        <v>97</v>
      </c>
      <c r="D487" s="733">
        <v>0.03</v>
      </c>
      <c r="E487" s="732" t="s">
        <v>66</v>
      </c>
      <c r="F487" s="734">
        <v>133.09</v>
      </c>
      <c r="G487" s="734">
        <v>0</v>
      </c>
      <c r="H487" s="734">
        <v>132.99299999999999</v>
      </c>
      <c r="I487" s="742">
        <v>44363.875069444446</v>
      </c>
      <c r="J487" s="734">
        <v>132.99299999999999</v>
      </c>
      <c r="K487" s="733">
        <v>0</v>
      </c>
      <c r="L487" s="733">
        <v>0</v>
      </c>
      <c r="M487" s="733">
        <v>-0.12</v>
      </c>
      <c r="N487" s="733">
        <v>2.52</v>
      </c>
      <c r="O487" s="577"/>
      <c r="P487" s="577"/>
      <c r="Q487" s="577">
        <v>172</v>
      </c>
      <c r="R487" s="577" t="s">
        <v>97</v>
      </c>
    </row>
    <row r="488" spans="1:18">
      <c r="A488" s="735">
        <v>119950639</v>
      </c>
      <c r="B488" s="740">
        <v>44361.723090277781</v>
      </c>
      <c r="C488" s="735" t="s">
        <v>97</v>
      </c>
      <c r="D488" s="736">
        <v>0.05</v>
      </c>
      <c r="E488" s="735" t="s">
        <v>66</v>
      </c>
      <c r="F488" s="737">
        <v>133.27099999999999</v>
      </c>
      <c r="G488" s="737">
        <v>0</v>
      </c>
      <c r="H488" s="737">
        <v>132.99299999999999</v>
      </c>
      <c r="I488" s="743">
        <v>44363.875069444446</v>
      </c>
      <c r="J488" s="737">
        <v>132.99299999999999</v>
      </c>
      <c r="K488" s="736">
        <v>0</v>
      </c>
      <c r="L488" s="736">
        <v>0</v>
      </c>
      <c r="M488" s="736">
        <v>-0.2</v>
      </c>
      <c r="N488" s="736">
        <v>12.440000000000001</v>
      </c>
      <c r="O488" s="577"/>
      <c r="P488" s="577"/>
      <c r="Q488" s="577">
        <v>172</v>
      </c>
      <c r="R488" s="577" t="s">
        <v>97</v>
      </c>
    </row>
    <row r="489" spans="1:18">
      <c r="A489" s="732">
        <v>119963398</v>
      </c>
      <c r="B489" s="739">
        <v>44362.222418981481</v>
      </c>
      <c r="C489" s="732" t="s">
        <v>97</v>
      </c>
      <c r="D489" s="733">
        <v>7.0000000000000007E-2</v>
      </c>
      <c r="E489" s="732" t="s">
        <v>66</v>
      </c>
      <c r="F489" s="734">
        <v>133.471</v>
      </c>
      <c r="G489" s="734">
        <v>0</v>
      </c>
      <c r="H489" s="734">
        <v>132.99299999999999</v>
      </c>
      <c r="I489" s="742">
        <v>44363.875069444446</v>
      </c>
      <c r="J489" s="734">
        <v>132.99299999999999</v>
      </c>
      <c r="K489" s="733">
        <v>0</v>
      </c>
      <c r="L489" s="733">
        <v>0</v>
      </c>
      <c r="M489" s="733">
        <v>-0.14000000000000001</v>
      </c>
      <c r="N489" s="733">
        <v>30.27</v>
      </c>
      <c r="O489" s="577"/>
      <c r="P489" s="577"/>
      <c r="Q489" s="577">
        <v>172</v>
      </c>
      <c r="R489" s="577" t="s">
        <v>97</v>
      </c>
    </row>
    <row r="490" spans="1:18">
      <c r="A490" s="735">
        <v>119952280</v>
      </c>
      <c r="B490" s="740">
        <v>44361.739583333336</v>
      </c>
      <c r="C490" s="735" t="s">
        <v>96</v>
      </c>
      <c r="D490" s="736">
        <v>0.02</v>
      </c>
      <c r="E490" s="735" t="s">
        <v>66</v>
      </c>
      <c r="F490" s="737">
        <v>133.37100000000001</v>
      </c>
      <c r="G490" s="737">
        <v>0</v>
      </c>
      <c r="H490" s="737">
        <v>133.51499999999999</v>
      </c>
      <c r="I490" s="743">
        <v>44362.392372685186</v>
      </c>
      <c r="J490" s="737">
        <v>133.51499999999999</v>
      </c>
      <c r="K490" s="736">
        <v>0</v>
      </c>
      <c r="L490" s="736">
        <v>0</v>
      </c>
      <c r="M490" s="736">
        <v>-0.08</v>
      </c>
      <c r="N490" s="736">
        <v>2.54</v>
      </c>
      <c r="O490" s="577"/>
      <c r="P490" s="577"/>
      <c r="Q490" s="577">
        <v>173</v>
      </c>
      <c r="R490" s="577" t="s">
        <v>96</v>
      </c>
    </row>
    <row r="491" spans="1:18">
      <c r="A491" s="735">
        <v>119971809</v>
      </c>
      <c r="B491" s="740">
        <v>44362.416666666664</v>
      </c>
      <c r="C491" s="735" t="s">
        <v>96</v>
      </c>
      <c r="D491" s="736">
        <v>0.02</v>
      </c>
      <c r="E491" s="735" t="s">
        <v>66</v>
      </c>
      <c r="F491" s="737">
        <v>133.56</v>
      </c>
      <c r="G491" s="737">
        <v>0</v>
      </c>
      <c r="H491" s="737">
        <v>131.48099999999999</v>
      </c>
      <c r="I491" s="743">
        <v>44368.982939814814</v>
      </c>
      <c r="J491" s="737">
        <v>131.48099999999999</v>
      </c>
      <c r="K491" s="736">
        <v>0</v>
      </c>
      <c r="L491" s="736">
        <v>0</v>
      </c>
      <c r="M491" s="736">
        <v>-0.47</v>
      </c>
      <c r="N491" s="736">
        <v>-38.15</v>
      </c>
      <c r="O491" s="577"/>
      <c r="P491" s="577"/>
      <c r="Q491" s="577">
        <v>174</v>
      </c>
      <c r="R491" s="577" t="s">
        <v>96</v>
      </c>
    </row>
    <row r="492" spans="1:18">
      <c r="A492" s="732">
        <v>119982385</v>
      </c>
      <c r="B492" s="739">
        <v>44362.549641203703</v>
      </c>
      <c r="C492" s="732" t="s">
        <v>96</v>
      </c>
      <c r="D492" s="733">
        <v>0.02</v>
      </c>
      <c r="E492" s="732" t="s">
        <v>66</v>
      </c>
      <c r="F492" s="734">
        <v>133.43899999999999</v>
      </c>
      <c r="G492" s="734">
        <v>0</v>
      </c>
      <c r="H492" s="734">
        <v>131.48099999999999</v>
      </c>
      <c r="I492" s="742">
        <v>44368.982939814814</v>
      </c>
      <c r="J492" s="734">
        <v>131.48099999999999</v>
      </c>
      <c r="K492" s="733">
        <v>0</v>
      </c>
      <c r="L492" s="733">
        <v>0</v>
      </c>
      <c r="M492" s="733">
        <v>-0.47</v>
      </c>
      <c r="N492" s="733">
        <v>-35.96</v>
      </c>
      <c r="O492" s="577"/>
      <c r="P492" s="577"/>
      <c r="Q492" s="577">
        <v>174</v>
      </c>
      <c r="R492" s="577" t="s">
        <v>96</v>
      </c>
    </row>
    <row r="493" spans="1:18">
      <c r="A493" s="735">
        <v>119989156</v>
      </c>
      <c r="B493" s="740">
        <v>44362.63349537037</v>
      </c>
      <c r="C493" s="735" t="s">
        <v>96</v>
      </c>
      <c r="D493" s="736">
        <v>0.02</v>
      </c>
      <c r="E493" s="735" t="s">
        <v>66</v>
      </c>
      <c r="F493" s="737">
        <v>133.29900000000001</v>
      </c>
      <c r="G493" s="737">
        <v>0</v>
      </c>
      <c r="H493" s="737">
        <v>131.48099999999999</v>
      </c>
      <c r="I493" s="743">
        <v>44368.982939814814</v>
      </c>
      <c r="J493" s="737">
        <v>131.48099999999999</v>
      </c>
      <c r="K493" s="736">
        <v>0</v>
      </c>
      <c r="L493" s="736">
        <v>0</v>
      </c>
      <c r="M493" s="736">
        <v>-0.47</v>
      </c>
      <c r="N493" s="736">
        <v>-33.42</v>
      </c>
      <c r="O493" s="577"/>
      <c r="P493" s="577"/>
      <c r="Q493" s="577">
        <v>174</v>
      </c>
      <c r="R493" s="577" t="s">
        <v>96</v>
      </c>
    </row>
    <row r="494" spans="1:18">
      <c r="A494" s="732">
        <v>120034595</v>
      </c>
      <c r="B494" s="739">
        <v>44363.663483796299</v>
      </c>
      <c r="C494" s="732" t="s">
        <v>96</v>
      </c>
      <c r="D494" s="733">
        <v>0.03</v>
      </c>
      <c r="E494" s="732" t="s">
        <v>66</v>
      </c>
      <c r="F494" s="734">
        <v>133.13800000000001</v>
      </c>
      <c r="G494" s="734">
        <v>0</v>
      </c>
      <c r="H494" s="734">
        <v>131.48099999999999</v>
      </c>
      <c r="I494" s="742">
        <v>44368.982939814814</v>
      </c>
      <c r="J494" s="734">
        <v>131.48099999999999</v>
      </c>
      <c r="K494" s="733">
        <v>0</v>
      </c>
      <c r="L494" s="733">
        <v>0</v>
      </c>
      <c r="M494" s="733">
        <v>-0.56000000000000005</v>
      </c>
      <c r="N494" s="733">
        <v>-45.61</v>
      </c>
      <c r="O494" s="577"/>
      <c r="P494" s="577"/>
      <c r="Q494" s="577">
        <v>174</v>
      </c>
      <c r="R494" s="577" t="s">
        <v>96</v>
      </c>
    </row>
    <row r="495" spans="1:18">
      <c r="A495" s="735">
        <v>120050093</v>
      </c>
      <c r="B495" s="740">
        <v>44363.880416666667</v>
      </c>
      <c r="C495" s="735" t="s">
        <v>96</v>
      </c>
      <c r="D495" s="736">
        <v>0.05</v>
      </c>
      <c r="E495" s="735" t="s">
        <v>66</v>
      </c>
      <c r="F495" s="737">
        <v>132.95400000000001</v>
      </c>
      <c r="G495" s="737">
        <v>0</v>
      </c>
      <c r="H495" s="737">
        <v>131.48099999999999</v>
      </c>
      <c r="I495" s="743">
        <v>44368.982939814814</v>
      </c>
      <c r="J495" s="737">
        <v>131.48099999999999</v>
      </c>
      <c r="K495" s="736">
        <v>0</v>
      </c>
      <c r="L495" s="736">
        <v>0</v>
      </c>
      <c r="M495" s="736">
        <v>-0.95</v>
      </c>
      <c r="N495" s="736">
        <v>-67.7</v>
      </c>
      <c r="O495" s="577"/>
      <c r="P495" s="577"/>
      <c r="Q495" s="577">
        <v>174</v>
      </c>
      <c r="R495" s="577" t="s">
        <v>96</v>
      </c>
    </row>
    <row r="496" spans="1:18">
      <c r="A496" s="732">
        <v>120056899</v>
      </c>
      <c r="B496" s="739">
        <v>44363.906458333331</v>
      </c>
      <c r="C496" s="732" t="s">
        <v>96</v>
      </c>
      <c r="D496" s="733">
        <v>7.0000000000000007E-2</v>
      </c>
      <c r="E496" s="732" t="s">
        <v>66</v>
      </c>
      <c r="F496" s="734">
        <v>132.755</v>
      </c>
      <c r="G496" s="734">
        <v>0</v>
      </c>
      <c r="H496" s="734">
        <v>131.48099999999999</v>
      </c>
      <c r="I496" s="742">
        <v>44368.982939814814</v>
      </c>
      <c r="J496" s="734">
        <v>131.48099999999999</v>
      </c>
      <c r="K496" s="733">
        <v>0</v>
      </c>
      <c r="L496" s="733">
        <v>0</v>
      </c>
      <c r="M496" s="733">
        <v>-1.34</v>
      </c>
      <c r="N496" s="733">
        <v>-82.16</v>
      </c>
      <c r="O496" s="577"/>
      <c r="P496" s="577"/>
      <c r="Q496" s="577">
        <v>174</v>
      </c>
      <c r="R496" s="577" t="s">
        <v>96</v>
      </c>
    </row>
    <row r="497" spans="1:18">
      <c r="A497" s="735">
        <v>120084522</v>
      </c>
      <c r="B497" s="740">
        <v>44364.423726851855</v>
      </c>
      <c r="C497" s="735" t="s">
        <v>96</v>
      </c>
      <c r="D497" s="736">
        <v>0.11</v>
      </c>
      <c r="E497" s="735" t="s">
        <v>66</v>
      </c>
      <c r="F497" s="737">
        <v>132.51499999999999</v>
      </c>
      <c r="G497" s="737">
        <v>0</v>
      </c>
      <c r="H497" s="737">
        <v>131.48099999999999</v>
      </c>
      <c r="I497" s="743">
        <v>44368.982939814814</v>
      </c>
      <c r="J497" s="737">
        <v>131.48099999999999</v>
      </c>
      <c r="K497" s="736">
        <v>0</v>
      </c>
      <c r="L497" s="736">
        <v>0</v>
      </c>
      <c r="M497" s="736">
        <v>-0.84</v>
      </c>
      <c r="N497" s="736">
        <v>-103.93</v>
      </c>
      <c r="O497" s="577"/>
      <c r="P497" s="577"/>
      <c r="Q497" s="577">
        <v>174</v>
      </c>
      <c r="R497" s="577" t="s">
        <v>96</v>
      </c>
    </row>
    <row r="498" spans="1:18">
      <c r="A498" s="732">
        <v>120087372</v>
      </c>
      <c r="B498" s="739">
        <v>44364.438506944447</v>
      </c>
      <c r="C498" s="732" t="s">
        <v>96</v>
      </c>
      <c r="D498" s="733">
        <v>0.17</v>
      </c>
      <c r="E498" s="732" t="s">
        <v>66</v>
      </c>
      <c r="F498" s="734">
        <v>132.23500000000001</v>
      </c>
      <c r="G498" s="734">
        <v>0</v>
      </c>
      <c r="H498" s="734">
        <v>131.48099999999999</v>
      </c>
      <c r="I498" s="742">
        <v>44368.982939814814</v>
      </c>
      <c r="J498" s="734">
        <v>131.48099999999999</v>
      </c>
      <c r="K498" s="733">
        <v>0</v>
      </c>
      <c r="L498" s="733">
        <v>0</v>
      </c>
      <c r="M498" s="733">
        <v>-1.3</v>
      </c>
      <c r="N498" s="733">
        <v>-117.47</v>
      </c>
      <c r="O498" s="577"/>
      <c r="P498" s="577"/>
      <c r="Q498" s="577">
        <v>174</v>
      </c>
      <c r="R498" s="577" t="s">
        <v>96</v>
      </c>
    </row>
    <row r="499" spans="1:18">
      <c r="A499" s="735">
        <v>120109074</v>
      </c>
      <c r="B499" s="740">
        <v>44364.659872685188</v>
      </c>
      <c r="C499" s="735" t="s">
        <v>96</v>
      </c>
      <c r="D499" s="736">
        <v>0.26</v>
      </c>
      <c r="E499" s="735" t="s">
        <v>66</v>
      </c>
      <c r="F499" s="737">
        <v>131.916</v>
      </c>
      <c r="G499" s="737">
        <v>0</v>
      </c>
      <c r="H499" s="737">
        <v>131.48099999999999</v>
      </c>
      <c r="I499" s="743">
        <v>44368.982939814814</v>
      </c>
      <c r="J499" s="737">
        <v>131.48099999999999</v>
      </c>
      <c r="K499" s="736">
        <v>0</v>
      </c>
      <c r="L499" s="736">
        <v>0</v>
      </c>
      <c r="M499" s="736">
        <v>-1.98</v>
      </c>
      <c r="N499" s="736">
        <v>-104.48</v>
      </c>
      <c r="O499" s="577"/>
      <c r="P499" s="577"/>
      <c r="Q499" s="577">
        <v>174</v>
      </c>
      <c r="R499" s="577" t="s">
        <v>96</v>
      </c>
    </row>
    <row r="500" spans="1:18">
      <c r="A500" s="732">
        <v>120121673</v>
      </c>
      <c r="B500" s="739">
        <v>44364.766238425924</v>
      </c>
      <c r="C500" s="732" t="s">
        <v>96</v>
      </c>
      <c r="D500" s="733">
        <v>0.42</v>
      </c>
      <c r="E500" s="732" t="s">
        <v>66</v>
      </c>
      <c r="F500" s="734">
        <v>131.52199999999999</v>
      </c>
      <c r="G500" s="734">
        <v>0</v>
      </c>
      <c r="H500" s="734">
        <v>131.48099999999999</v>
      </c>
      <c r="I500" s="742">
        <v>44368.982939814814</v>
      </c>
      <c r="J500" s="734">
        <v>131.48099999999999</v>
      </c>
      <c r="K500" s="733">
        <v>0</v>
      </c>
      <c r="L500" s="733">
        <v>0</v>
      </c>
      <c r="M500" s="733">
        <v>-3.2</v>
      </c>
      <c r="N500" s="733">
        <v>-18.809999999999999</v>
      </c>
      <c r="O500" s="577"/>
      <c r="P500" s="577"/>
      <c r="Q500" s="577">
        <v>174</v>
      </c>
      <c r="R500" s="577" t="s">
        <v>96</v>
      </c>
    </row>
    <row r="501" spans="1:18">
      <c r="A501" s="735">
        <v>120126981</v>
      </c>
      <c r="B501" s="740">
        <v>44364.812407407408</v>
      </c>
      <c r="C501" s="735" t="s">
        <v>96</v>
      </c>
      <c r="D501" s="736">
        <v>0.69</v>
      </c>
      <c r="E501" s="735" t="s">
        <v>66</v>
      </c>
      <c r="F501" s="737">
        <v>131.06299999999999</v>
      </c>
      <c r="G501" s="737">
        <v>0</v>
      </c>
      <c r="H501" s="737">
        <v>131.48099999999999</v>
      </c>
      <c r="I501" s="743">
        <v>44368.982939814814</v>
      </c>
      <c r="J501" s="737">
        <v>131.48099999999999</v>
      </c>
      <c r="K501" s="736">
        <v>0</v>
      </c>
      <c r="L501" s="736">
        <v>0</v>
      </c>
      <c r="M501" s="736">
        <v>-5.26</v>
      </c>
      <c r="N501" s="736">
        <v>256.14</v>
      </c>
      <c r="O501" s="577"/>
      <c r="P501" s="577"/>
      <c r="Q501" s="577">
        <v>174</v>
      </c>
      <c r="R501" s="577" t="s">
        <v>96</v>
      </c>
    </row>
    <row r="502" spans="1:18">
      <c r="A502" s="732">
        <v>120201308</v>
      </c>
      <c r="B502" s="739">
        <v>44368.254016203704</v>
      </c>
      <c r="C502" s="732" t="s">
        <v>96</v>
      </c>
      <c r="D502" s="733">
        <v>1.1499999999999999</v>
      </c>
      <c r="E502" s="732" t="s">
        <v>66</v>
      </c>
      <c r="F502" s="734">
        <v>130.53100000000001</v>
      </c>
      <c r="G502" s="734">
        <v>0</v>
      </c>
      <c r="H502" s="734">
        <v>131.48099999999999</v>
      </c>
      <c r="I502" s="742">
        <v>44368.982939814814</v>
      </c>
      <c r="J502" s="734">
        <v>131.48099999999999</v>
      </c>
      <c r="K502" s="733">
        <v>0</v>
      </c>
      <c r="L502" s="733">
        <v>0</v>
      </c>
      <c r="M502" s="733">
        <v>0</v>
      </c>
      <c r="N502" s="733">
        <v>990.13</v>
      </c>
      <c r="O502" s="577"/>
      <c r="P502" s="577"/>
      <c r="Q502" s="577">
        <v>174</v>
      </c>
      <c r="R502" s="577" t="s">
        <v>96</v>
      </c>
    </row>
    <row r="503" spans="1:18">
      <c r="A503" s="732">
        <v>120051056</v>
      </c>
      <c r="B503" s="739">
        <v>44363.884027777778</v>
      </c>
      <c r="C503" s="732" t="s">
        <v>97</v>
      </c>
      <c r="D503" s="733">
        <v>0.02</v>
      </c>
      <c r="E503" s="732" t="s">
        <v>66</v>
      </c>
      <c r="F503" s="734">
        <v>132.952</v>
      </c>
      <c r="G503" s="734">
        <v>0</v>
      </c>
      <c r="H503" s="734">
        <v>132.81200000000001</v>
      </c>
      <c r="I503" s="742">
        <v>44363.903773148151</v>
      </c>
      <c r="J503" s="734">
        <v>132.81200000000001</v>
      </c>
      <c r="K503" s="733">
        <v>0</v>
      </c>
      <c r="L503" s="733">
        <v>0</v>
      </c>
      <c r="M503" s="733">
        <v>0</v>
      </c>
      <c r="N503" s="733">
        <v>2.54</v>
      </c>
      <c r="O503" s="577"/>
      <c r="P503" s="577"/>
      <c r="Q503" s="577">
        <v>175</v>
      </c>
      <c r="R503" s="577" t="s">
        <v>97</v>
      </c>
    </row>
    <row r="504" spans="1:18">
      <c r="A504" s="735">
        <v>120057765</v>
      </c>
      <c r="B504" s="740">
        <v>44363.909722222219</v>
      </c>
      <c r="C504" s="735" t="s">
        <v>97</v>
      </c>
      <c r="D504" s="736">
        <v>0.02</v>
      </c>
      <c r="E504" s="735" t="s">
        <v>66</v>
      </c>
      <c r="F504" s="737">
        <v>132.73500000000001</v>
      </c>
      <c r="G504" s="737">
        <v>0</v>
      </c>
      <c r="H504" s="737">
        <v>132.65</v>
      </c>
      <c r="I504" s="743">
        <v>44364.383252314816</v>
      </c>
      <c r="J504" s="737">
        <v>132.65</v>
      </c>
      <c r="K504" s="736">
        <v>0</v>
      </c>
      <c r="L504" s="736">
        <v>0</v>
      </c>
      <c r="M504" s="736">
        <v>-0.12</v>
      </c>
      <c r="N504" s="736">
        <v>1.4100000000000001</v>
      </c>
      <c r="O504" s="577"/>
      <c r="P504" s="577"/>
      <c r="Q504" s="577">
        <v>176</v>
      </c>
      <c r="R504" s="577" t="s">
        <v>97</v>
      </c>
    </row>
    <row r="505" spans="1:18">
      <c r="A505" s="732">
        <v>120059670</v>
      </c>
      <c r="B505" s="739">
        <v>44363.923460648148</v>
      </c>
      <c r="C505" s="732" t="s">
        <v>97</v>
      </c>
      <c r="D505" s="733">
        <v>0.02</v>
      </c>
      <c r="E505" s="732" t="s">
        <v>66</v>
      </c>
      <c r="F505" s="734">
        <v>132.858</v>
      </c>
      <c r="G505" s="734">
        <v>0</v>
      </c>
      <c r="H505" s="734">
        <v>132.65</v>
      </c>
      <c r="I505" s="742">
        <v>44364.383252314816</v>
      </c>
      <c r="J505" s="734">
        <v>132.65</v>
      </c>
      <c r="K505" s="733">
        <v>0</v>
      </c>
      <c r="L505" s="733">
        <v>0</v>
      </c>
      <c r="M505" s="733">
        <v>-0.12</v>
      </c>
      <c r="N505" s="733">
        <v>3.63</v>
      </c>
      <c r="O505" s="577"/>
      <c r="P505" s="577"/>
      <c r="Q505" s="577">
        <v>176</v>
      </c>
      <c r="R505" s="577" t="s">
        <v>97</v>
      </c>
    </row>
    <row r="506" spans="1:18">
      <c r="A506" s="735">
        <v>120081126</v>
      </c>
      <c r="B506" s="740">
        <v>44364.385416666664</v>
      </c>
      <c r="C506" s="735" t="s">
        <v>97</v>
      </c>
      <c r="D506" s="736">
        <v>0.02</v>
      </c>
      <c r="E506" s="735" t="s">
        <v>66</v>
      </c>
      <c r="F506" s="737">
        <v>132.678</v>
      </c>
      <c r="G506" s="737">
        <v>0</v>
      </c>
      <c r="H506" s="737">
        <v>132.53800000000001</v>
      </c>
      <c r="I506" s="743">
        <v>44364.422418981485</v>
      </c>
      <c r="J506" s="737">
        <v>132.53800000000001</v>
      </c>
      <c r="K506" s="736">
        <v>0</v>
      </c>
      <c r="L506" s="736">
        <v>0</v>
      </c>
      <c r="M506" s="736">
        <v>0</v>
      </c>
      <c r="N506" s="736">
        <v>2.5299999999999998</v>
      </c>
      <c r="O506" s="577"/>
      <c r="P506" s="577"/>
      <c r="Q506" s="577">
        <v>177</v>
      </c>
      <c r="R506" s="577" t="s">
        <v>97</v>
      </c>
    </row>
    <row r="507" spans="1:18">
      <c r="A507" s="732">
        <v>120088087</v>
      </c>
      <c r="B507" s="739">
        <v>44364.443055555559</v>
      </c>
      <c r="C507" s="732" t="s">
        <v>97</v>
      </c>
      <c r="D507" s="733">
        <v>0.02</v>
      </c>
      <c r="E507" s="732" t="s">
        <v>66</v>
      </c>
      <c r="F507" s="734">
        <v>132.19800000000001</v>
      </c>
      <c r="G507" s="734">
        <v>0</v>
      </c>
      <c r="H507" s="734">
        <v>132.05799999999999</v>
      </c>
      <c r="I507" s="742">
        <v>44364.579594907409</v>
      </c>
      <c r="J507" s="734">
        <v>132.05799999999999</v>
      </c>
      <c r="K507" s="733">
        <v>0</v>
      </c>
      <c r="L507" s="733">
        <v>0</v>
      </c>
      <c r="M507" s="733">
        <v>0</v>
      </c>
      <c r="N507" s="733">
        <v>2.5299999999999998</v>
      </c>
      <c r="O507" s="577"/>
      <c r="P507" s="577"/>
      <c r="Q507" s="577">
        <v>178</v>
      </c>
      <c r="R507" s="577" t="s">
        <v>97</v>
      </c>
    </row>
    <row r="508" spans="1:18">
      <c r="A508" s="735">
        <v>120102259</v>
      </c>
      <c r="B508" s="740">
        <v>44364.589606481481</v>
      </c>
      <c r="C508" s="735" t="s">
        <v>97</v>
      </c>
      <c r="D508" s="736">
        <v>0.02</v>
      </c>
      <c r="E508" s="735" t="s">
        <v>66</v>
      </c>
      <c r="F508" s="737">
        <v>132.08799999999999</v>
      </c>
      <c r="G508" s="737">
        <v>0</v>
      </c>
      <c r="H508" s="737">
        <v>131.94800000000001</v>
      </c>
      <c r="I508" s="743">
        <v>44364.658877314818</v>
      </c>
      <c r="J508" s="737">
        <v>131.94800000000001</v>
      </c>
      <c r="K508" s="736">
        <v>0</v>
      </c>
      <c r="L508" s="736">
        <v>0</v>
      </c>
      <c r="M508" s="736">
        <v>0</v>
      </c>
      <c r="N508" s="736">
        <v>2.5299999999999998</v>
      </c>
      <c r="O508" s="577"/>
      <c r="P508" s="577"/>
      <c r="Q508" s="577">
        <v>179</v>
      </c>
      <c r="R508" s="577" t="s">
        <v>97</v>
      </c>
    </row>
    <row r="509" spans="1:18">
      <c r="A509" s="732">
        <v>120111236</v>
      </c>
      <c r="B509" s="739">
        <v>44364.675706018519</v>
      </c>
      <c r="C509" s="732" t="s">
        <v>97</v>
      </c>
      <c r="D509" s="733">
        <v>0.02</v>
      </c>
      <c r="E509" s="732" t="s">
        <v>66</v>
      </c>
      <c r="F509" s="734">
        <v>131.80699999999999</v>
      </c>
      <c r="G509" s="734">
        <v>0</v>
      </c>
      <c r="H509" s="734">
        <v>131.72900000000001</v>
      </c>
      <c r="I509" s="742">
        <v>44364.717013888891</v>
      </c>
      <c r="J509" s="734">
        <v>131.72900000000001</v>
      </c>
      <c r="K509" s="733">
        <v>0</v>
      </c>
      <c r="L509" s="733">
        <v>0</v>
      </c>
      <c r="M509" s="733">
        <v>0</v>
      </c>
      <c r="N509" s="733">
        <v>1.41</v>
      </c>
      <c r="O509" s="577"/>
      <c r="P509" s="577"/>
      <c r="Q509" s="577">
        <v>180</v>
      </c>
      <c r="R509" s="577" t="s">
        <v>97</v>
      </c>
    </row>
    <row r="510" spans="1:18">
      <c r="A510" s="735">
        <v>120113328</v>
      </c>
      <c r="B510" s="740">
        <v>44364.693923611114</v>
      </c>
      <c r="C510" s="735" t="s">
        <v>97</v>
      </c>
      <c r="D510" s="736">
        <v>0.02</v>
      </c>
      <c r="E510" s="735" t="s">
        <v>66</v>
      </c>
      <c r="F510" s="737">
        <v>131.93</v>
      </c>
      <c r="G510" s="737">
        <v>0</v>
      </c>
      <c r="H510" s="737">
        <v>131.72900000000001</v>
      </c>
      <c r="I510" s="743">
        <v>44364.717013888891</v>
      </c>
      <c r="J510" s="737">
        <v>131.72900000000001</v>
      </c>
      <c r="K510" s="736">
        <v>0</v>
      </c>
      <c r="L510" s="736">
        <v>0</v>
      </c>
      <c r="M510" s="736">
        <v>0</v>
      </c>
      <c r="N510" s="736">
        <v>3.64</v>
      </c>
      <c r="O510" s="577"/>
      <c r="P510" s="577"/>
      <c r="Q510" s="577">
        <v>180</v>
      </c>
      <c r="R510" s="577" t="s">
        <v>97</v>
      </c>
    </row>
    <row r="511" spans="1:18">
      <c r="A511" s="732">
        <v>120117245</v>
      </c>
      <c r="B511" s="739">
        <v>44364.724999999999</v>
      </c>
      <c r="C511" s="732" t="s">
        <v>97</v>
      </c>
      <c r="D511" s="733">
        <v>0.02</v>
      </c>
      <c r="E511" s="732" t="s">
        <v>66</v>
      </c>
      <c r="F511" s="734">
        <v>131.66399999999999</v>
      </c>
      <c r="G511" s="734">
        <v>0</v>
      </c>
      <c r="H511" s="734">
        <v>131.524</v>
      </c>
      <c r="I511" s="742">
        <v>44364.766226851854</v>
      </c>
      <c r="J511" s="734">
        <v>131.524</v>
      </c>
      <c r="K511" s="733">
        <v>0</v>
      </c>
      <c r="L511" s="733">
        <v>0</v>
      </c>
      <c r="M511" s="733">
        <v>0</v>
      </c>
      <c r="N511" s="733">
        <v>2.5299999999999998</v>
      </c>
      <c r="O511" s="577"/>
      <c r="P511" s="577"/>
      <c r="Q511" s="577">
        <v>181</v>
      </c>
      <c r="R511" s="577" t="s">
        <v>97</v>
      </c>
    </row>
    <row r="512" spans="1:18">
      <c r="A512" s="735">
        <v>120127621</v>
      </c>
      <c r="B512" s="740">
        <v>44364.816666666666</v>
      </c>
      <c r="C512" s="735" t="s">
        <v>97</v>
      </c>
      <c r="D512" s="736">
        <v>0.02</v>
      </c>
      <c r="E512" s="735" t="s">
        <v>66</v>
      </c>
      <c r="F512" s="737">
        <v>131.13999999999999</v>
      </c>
      <c r="G512" s="737">
        <v>0</v>
      </c>
      <c r="H512" s="737">
        <v>131.11500000000001</v>
      </c>
      <c r="I512" s="743">
        <v>44365.354432870372</v>
      </c>
      <c r="J512" s="737">
        <v>131.11500000000001</v>
      </c>
      <c r="K512" s="736">
        <v>0</v>
      </c>
      <c r="L512" s="736">
        <v>0</v>
      </c>
      <c r="M512" s="736">
        <v>-0.04</v>
      </c>
      <c r="N512" s="736">
        <v>0.41000000000000003</v>
      </c>
      <c r="O512" s="577"/>
      <c r="P512" s="577"/>
      <c r="Q512" s="577">
        <v>182</v>
      </c>
      <c r="R512" s="577" t="s">
        <v>97</v>
      </c>
    </row>
    <row r="513" spans="1:18">
      <c r="A513" s="732">
        <v>120128709</v>
      </c>
      <c r="B513" s="739">
        <v>44364.836284722223</v>
      </c>
      <c r="C513" s="732" t="s">
        <v>97</v>
      </c>
      <c r="D513" s="733">
        <v>0.02</v>
      </c>
      <c r="E513" s="732" t="s">
        <v>66</v>
      </c>
      <c r="F513" s="734">
        <v>131.25899999999999</v>
      </c>
      <c r="G513" s="734">
        <v>0</v>
      </c>
      <c r="H513" s="734">
        <v>131.11500000000001</v>
      </c>
      <c r="I513" s="742">
        <v>44365.354432870372</v>
      </c>
      <c r="J513" s="734">
        <v>131.11500000000001</v>
      </c>
      <c r="K513" s="733">
        <v>0</v>
      </c>
      <c r="L513" s="733">
        <v>0</v>
      </c>
      <c r="M513" s="733">
        <v>-0.04</v>
      </c>
      <c r="N513" s="733">
        <v>2.57</v>
      </c>
      <c r="O513" s="577"/>
      <c r="P513" s="577"/>
      <c r="Q513" s="577">
        <v>182</v>
      </c>
      <c r="R513" s="577" t="s">
        <v>97</v>
      </c>
    </row>
    <row r="514" spans="1:18">
      <c r="A514" s="735">
        <v>120134894</v>
      </c>
      <c r="B514" s="740">
        <v>44365.12023148148</v>
      </c>
      <c r="C514" s="735" t="s">
        <v>97</v>
      </c>
      <c r="D514" s="736">
        <v>0.02</v>
      </c>
      <c r="E514" s="735" t="s">
        <v>66</v>
      </c>
      <c r="F514" s="737">
        <v>131.399</v>
      </c>
      <c r="G514" s="737">
        <v>0</v>
      </c>
      <c r="H514" s="737">
        <v>131.11500000000001</v>
      </c>
      <c r="I514" s="743">
        <v>44365.354432870372</v>
      </c>
      <c r="J514" s="737">
        <v>131.11500000000001</v>
      </c>
      <c r="K514" s="736">
        <v>0</v>
      </c>
      <c r="L514" s="736">
        <v>0</v>
      </c>
      <c r="M514" s="736">
        <v>0</v>
      </c>
      <c r="N514" s="736">
        <v>5.15</v>
      </c>
      <c r="O514" s="577"/>
      <c r="P514" s="577"/>
      <c r="Q514" s="577">
        <v>182</v>
      </c>
      <c r="R514" s="577" t="s">
        <v>97</v>
      </c>
    </row>
    <row r="515" spans="1:18">
      <c r="A515" s="732">
        <v>120143622</v>
      </c>
      <c r="B515" s="739">
        <v>44365.355567129627</v>
      </c>
      <c r="C515" s="732" t="s">
        <v>97</v>
      </c>
      <c r="D515" s="733">
        <v>0.02</v>
      </c>
      <c r="E515" s="732" t="s">
        <v>66</v>
      </c>
      <c r="F515" s="734">
        <v>131.12</v>
      </c>
      <c r="G515" s="734">
        <v>0</v>
      </c>
      <c r="H515" s="734">
        <v>130.97999999999999</v>
      </c>
      <c r="I515" s="742">
        <v>44365.369421296295</v>
      </c>
      <c r="J515" s="734">
        <v>130.97999999999999</v>
      </c>
      <c r="K515" s="733">
        <v>0</v>
      </c>
      <c r="L515" s="733">
        <v>0</v>
      </c>
      <c r="M515" s="733">
        <v>0</v>
      </c>
      <c r="N515" s="733">
        <v>2.54</v>
      </c>
      <c r="O515" s="577"/>
      <c r="P515" s="577"/>
      <c r="Q515" s="577">
        <v>183</v>
      </c>
      <c r="R515" s="577" t="s">
        <v>97</v>
      </c>
    </row>
    <row r="516" spans="1:18">
      <c r="A516" s="732">
        <v>120144823</v>
      </c>
      <c r="B516" s="739">
        <v>44365.37431712963</v>
      </c>
      <c r="C516" s="732" t="s">
        <v>97</v>
      </c>
      <c r="D516" s="733">
        <v>0.02</v>
      </c>
      <c r="E516" s="732" t="s">
        <v>66</v>
      </c>
      <c r="F516" s="734">
        <v>131.018</v>
      </c>
      <c r="G516" s="734">
        <v>0</v>
      </c>
      <c r="H516" s="734">
        <v>130.87799999999999</v>
      </c>
      <c r="I516" s="742">
        <v>44365.412523148145</v>
      </c>
      <c r="J516" s="734">
        <v>130.87799999999999</v>
      </c>
      <c r="K516" s="733">
        <v>0</v>
      </c>
      <c r="L516" s="733">
        <v>0</v>
      </c>
      <c r="M516" s="733">
        <v>0</v>
      </c>
      <c r="N516" s="733">
        <v>2.54</v>
      </c>
      <c r="O516" s="577"/>
      <c r="P516" s="577"/>
      <c r="Q516" s="577">
        <v>184</v>
      </c>
      <c r="R516" s="577" t="s">
        <v>97</v>
      </c>
    </row>
    <row r="517" spans="1:18">
      <c r="A517" s="735">
        <v>120148559</v>
      </c>
      <c r="B517" s="740">
        <v>44365.417361111111</v>
      </c>
      <c r="C517" s="735" t="s">
        <v>97</v>
      </c>
      <c r="D517" s="736">
        <v>0.02</v>
      </c>
      <c r="E517" s="735" t="s">
        <v>66</v>
      </c>
      <c r="F517" s="737">
        <v>130.88</v>
      </c>
      <c r="G517" s="737">
        <v>0</v>
      </c>
      <c r="H517" s="737">
        <v>130.947</v>
      </c>
      <c r="I517" s="743">
        <v>44365.642557870371</v>
      </c>
      <c r="J517" s="737">
        <v>130.947</v>
      </c>
      <c r="K517" s="736">
        <v>0</v>
      </c>
      <c r="L517" s="736">
        <v>0</v>
      </c>
      <c r="M517" s="736">
        <v>0</v>
      </c>
      <c r="N517" s="736">
        <v>-1.21</v>
      </c>
      <c r="O517" s="577"/>
      <c r="P517" s="577"/>
      <c r="Q517" s="577">
        <v>185</v>
      </c>
      <c r="R517" s="577" t="s">
        <v>97</v>
      </c>
    </row>
    <row r="518" spans="1:18">
      <c r="A518" s="732">
        <v>120148908</v>
      </c>
      <c r="B518" s="739">
        <v>44365.420185185183</v>
      </c>
      <c r="C518" s="732" t="s">
        <v>97</v>
      </c>
      <c r="D518" s="733">
        <v>0.02</v>
      </c>
      <c r="E518" s="732" t="s">
        <v>66</v>
      </c>
      <c r="F518" s="734">
        <v>130.999</v>
      </c>
      <c r="G518" s="734">
        <v>0</v>
      </c>
      <c r="H518" s="734">
        <v>130.947</v>
      </c>
      <c r="I518" s="742">
        <v>44365.642557870371</v>
      </c>
      <c r="J518" s="734">
        <v>130.947</v>
      </c>
      <c r="K518" s="733">
        <v>0</v>
      </c>
      <c r="L518" s="733">
        <v>0</v>
      </c>
      <c r="M518" s="733">
        <v>0</v>
      </c>
      <c r="N518" s="733">
        <v>0.95</v>
      </c>
      <c r="O518" s="577"/>
      <c r="P518" s="577"/>
      <c r="Q518" s="577">
        <v>185</v>
      </c>
      <c r="R518" s="577" t="s">
        <v>97</v>
      </c>
    </row>
    <row r="519" spans="1:18">
      <c r="A519" s="735">
        <v>120153091</v>
      </c>
      <c r="B519" s="740">
        <v>44365.470902777779</v>
      </c>
      <c r="C519" s="735" t="s">
        <v>97</v>
      </c>
      <c r="D519" s="736">
        <v>0.02</v>
      </c>
      <c r="E519" s="735" t="s">
        <v>66</v>
      </c>
      <c r="F519" s="737">
        <v>131.14400000000001</v>
      </c>
      <c r="G519" s="737">
        <v>0</v>
      </c>
      <c r="H519" s="737">
        <v>130.947</v>
      </c>
      <c r="I519" s="743">
        <v>44365.642557870371</v>
      </c>
      <c r="J519" s="737">
        <v>130.947</v>
      </c>
      <c r="K519" s="736">
        <v>0</v>
      </c>
      <c r="L519" s="736">
        <v>0</v>
      </c>
      <c r="M519" s="736">
        <v>0</v>
      </c>
      <c r="N519" s="736">
        <v>3.58</v>
      </c>
      <c r="O519" s="577"/>
      <c r="P519" s="577"/>
      <c r="Q519" s="577">
        <v>185</v>
      </c>
      <c r="R519" s="577" t="s">
        <v>97</v>
      </c>
    </row>
    <row r="520" spans="1:18">
      <c r="A520" s="732">
        <v>120155886</v>
      </c>
      <c r="B520" s="739">
        <v>44365.517777777779</v>
      </c>
      <c r="C520" s="732" t="s">
        <v>97</v>
      </c>
      <c r="D520" s="733">
        <v>0.03</v>
      </c>
      <c r="E520" s="732" t="s">
        <v>66</v>
      </c>
      <c r="F520" s="734">
        <v>131.30699999999999</v>
      </c>
      <c r="G520" s="734">
        <v>0</v>
      </c>
      <c r="H520" s="734">
        <v>130.947</v>
      </c>
      <c r="I520" s="742">
        <v>44365.642557870371</v>
      </c>
      <c r="J520" s="734">
        <v>130.947</v>
      </c>
      <c r="K520" s="733">
        <v>0</v>
      </c>
      <c r="L520" s="733">
        <v>0</v>
      </c>
      <c r="M520" s="733">
        <v>0</v>
      </c>
      <c r="N520" s="733">
        <v>9.8000000000000007</v>
      </c>
      <c r="O520" s="577"/>
      <c r="P520" s="577"/>
      <c r="Q520" s="577">
        <v>185</v>
      </c>
      <c r="R520" s="577" t="s">
        <v>97</v>
      </c>
    </row>
    <row r="521" spans="1:18">
      <c r="A521" s="735">
        <v>120165231</v>
      </c>
      <c r="B521" s="740">
        <v>44365.647222222222</v>
      </c>
      <c r="C521" s="735" t="s">
        <v>97</v>
      </c>
      <c r="D521" s="736">
        <v>0.02</v>
      </c>
      <c r="E521" s="735" t="s">
        <v>66</v>
      </c>
      <c r="F521" s="737">
        <v>130.93799999999999</v>
      </c>
      <c r="G521" s="737">
        <v>0</v>
      </c>
      <c r="H521" s="737">
        <v>130.85599999999999</v>
      </c>
      <c r="I521" s="743">
        <v>44365.731053240743</v>
      </c>
      <c r="J521" s="737">
        <v>130.85599999999999</v>
      </c>
      <c r="K521" s="736">
        <v>0</v>
      </c>
      <c r="L521" s="736">
        <v>0</v>
      </c>
      <c r="M521" s="736">
        <v>0</v>
      </c>
      <c r="N521" s="736">
        <v>1.49</v>
      </c>
      <c r="O521" s="577"/>
      <c r="P521" s="577"/>
      <c r="Q521" s="577">
        <v>186</v>
      </c>
      <c r="R521" s="577" t="s">
        <v>97</v>
      </c>
    </row>
    <row r="522" spans="1:18">
      <c r="A522" s="732">
        <v>120165633</v>
      </c>
      <c r="B522" s="739">
        <v>44365.650081018517</v>
      </c>
      <c r="C522" s="732" t="s">
        <v>97</v>
      </c>
      <c r="D522" s="733">
        <v>0.02</v>
      </c>
      <c r="E522" s="732" t="s">
        <v>66</v>
      </c>
      <c r="F522" s="734">
        <v>131.054</v>
      </c>
      <c r="G522" s="734">
        <v>0</v>
      </c>
      <c r="H522" s="734">
        <v>130.85599999999999</v>
      </c>
      <c r="I522" s="742">
        <v>44365.731053240743</v>
      </c>
      <c r="J522" s="734">
        <v>130.85599999999999</v>
      </c>
      <c r="K522" s="733">
        <v>0</v>
      </c>
      <c r="L522" s="733">
        <v>0</v>
      </c>
      <c r="M522" s="733">
        <v>0</v>
      </c>
      <c r="N522" s="733">
        <v>3.59</v>
      </c>
      <c r="O522" s="577"/>
      <c r="P522" s="577"/>
      <c r="Q522" s="577">
        <v>186</v>
      </c>
      <c r="R522" s="577" t="s">
        <v>97</v>
      </c>
    </row>
    <row r="523" spans="1:18">
      <c r="A523" s="735">
        <v>120176472</v>
      </c>
      <c r="B523" s="740">
        <v>44365.739583333336</v>
      </c>
      <c r="C523" s="735" t="s">
        <v>97</v>
      </c>
      <c r="D523" s="736">
        <v>0.02</v>
      </c>
      <c r="E523" s="735" t="s">
        <v>66</v>
      </c>
      <c r="F523" s="737">
        <v>130.74600000000001</v>
      </c>
      <c r="G523" s="737">
        <v>0</v>
      </c>
      <c r="H523" s="737">
        <v>130.66399999999999</v>
      </c>
      <c r="I523" s="743">
        <v>44368.206145833334</v>
      </c>
      <c r="J523" s="737">
        <v>130.66399999999999</v>
      </c>
      <c r="K523" s="736">
        <v>0</v>
      </c>
      <c r="L523" s="736">
        <v>0</v>
      </c>
      <c r="M523" s="736">
        <v>-0.04</v>
      </c>
      <c r="N523" s="736">
        <v>1.45</v>
      </c>
      <c r="O523" s="577"/>
      <c r="P523" s="577"/>
      <c r="Q523" s="577">
        <v>187</v>
      </c>
      <c r="R523" s="577" t="s">
        <v>97</v>
      </c>
    </row>
    <row r="524" spans="1:18">
      <c r="A524" s="732">
        <v>120181369</v>
      </c>
      <c r="B524" s="739">
        <v>44365.796423611115</v>
      </c>
      <c r="C524" s="732" t="s">
        <v>97</v>
      </c>
      <c r="D524" s="733">
        <v>0.02</v>
      </c>
      <c r="E524" s="732" t="s">
        <v>66</v>
      </c>
      <c r="F524" s="734">
        <v>130.86600000000001</v>
      </c>
      <c r="G524" s="734">
        <v>0</v>
      </c>
      <c r="H524" s="734">
        <v>130.66399999999999</v>
      </c>
      <c r="I524" s="742">
        <v>44368.206145833334</v>
      </c>
      <c r="J524" s="734">
        <v>130.66399999999999</v>
      </c>
      <c r="K524" s="733">
        <v>0</v>
      </c>
      <c r="L524" s="733">
        <v>0</v>
      </c>
      <c r="M524" s="733">
        <v>-0.04</v>
      </c>
      <c r="N524" s="733">
        <v>3.63</v>
      </c>
      <c r="O524" s="577"/>
      <c r="P524" s="577"/>
      <c r="Q524" s="577">
        <v>187</v>
      </c>
      <c r="R524" s="577" t="s">
        <v>97</v>
      </c>
    </row>
    <row r="525" spans="1:18">
      <c r="A525" s="735">
        <v>120199505</v>
      </c>
      <c r="B525" s="740">
        <v>44368.214583333334</v>
      </c>
      <c r="C525" s="735" t="s">
        <v>97</v>
      </c>
      <c r="D525" s="736">
        <v>0.02</v>
      </c>
      <c r="E525" s="735" t="s">
        <v>66</v>
      </c>
      <c r="F525" s="737">
        <v>130.60300000000001</v>
      </c>
      <c r="G525" s="737">
        <v>0</v>
      </c>
      <c r="H525" s="737">
        <v>130.46299999999999</v>
      </c>
      <c r="I525" s="743">
        <v>44368.255682870367</v>
      </c>
      <c r="J525" s="737">
        <v>130.46299999999999</v>
      </c>
      <c r="K525" s="736">
        <v>0</v>
      </c>
      <c r="L525" s="736">
        <v>0</v>
      </c>
      <c r="M525" s="736">
        <v>0</v>
      </c>
      <c r="N525" s="736">
        <v>2.5499999999999998</v>
      </c>
      <c r="O525" s="577"/>
      <c r="P525" s="577"/>
      <c r="Q525" s="577">
        <v>188</v>
      </c>
      <c r="R525" s="577" t="s">
        <v>97</v>
      </c>
    </row>
    <row r="526" spans="1:18">
      <c r="A526" s="732">
        <v>120201976</v>
      </c>
      <c r="B526" s="739">
        <v>44368.26458333333</v>
      </c>
      <c r="C526" s="732" t="s">
        <v>97</v>
      </c>
      <c r="D526" s="733">
        <v>0.02</v>
      </c>
      <c r="E526" s="732" t="s">
        <v>66</v>
      </c>
      <c r="F526" s="734">
        <v>130.34700000000001</v>
      </c>
      <c r="G526" s="734">
        <v>0</v>
      </c>
      <c r="H526" s="734">
        <v>130.20699999999999</v>
      </c>
      <c r="I526" s="742">
        <v>44368.273043981484</v>
      </c>
      <c r="J526" s="734">
        <v>130.20699999999999</v>
      </c>
      <c r="K526" s="733">
        <v>0</v>
      </c>
      <c r="L526" s="733">
        <v>0</v>
      </c>
      <c r="M526" s="733">
        <v>0</v>
      </c>
      <c r="N526" s="733">
        <v>2.5499999999999998</v>
      </c>
      <c r="O526" s="577"/>
      <c r="P526" s="577"/>
      <c r="Q526" s="577">
        <v>189</v>
      </c>
      <c r="R526" s="577" t="s">
        <v>97</v>
      </c>
    </row>
    <row r="527" spans="1:18">
      <c r="A527" s="735">
        <v>120203583</v>
      </c>
      <c r="B527" s="740">
        <v>44368.285428240742</v>
      </c>
      <c r="C527" s="735" t="s">
        <v>97</v>
      </c>
      <c r="D527" s="736">
        <v>0.02</v>
      </c>
      <c r="E527" s="735" t="s">
        <v>66</v>
      </c>
      <c r="F527" s="737">
        <v>130.09299999999999</v>
      </c>
      <c r="G527" s="737">
        <v>0</v>
      </c>
      <c r="H527" s="737">
        <v>131.71100000000001</v>
      </c>
      <c r="I527" s="743">
        <v>44376.173657407409</v>
      </c>
      <c r="J527" s="737">
        <v>131.71100000000001</v>
      </c>
      <c r="K527" s="736">
        <v>0</v>
      </c>
      <c r="L527" s="736">
        <v>0</v>
      </c>
      <c r="M527" s="736">
        <v>-0.32</v>
      </c>
      <c r="N527" s="736">
        <v>-29.61</v>
      </c>
      <c r="O527" s="577"/>
      <c r="P527" s="577"/>
      <c r="Q527" s="577">
        <v>190</v>
      </c>
      <c r="R527" s="577" t="s">
        <v>97</v>
      </c>
    </row>
    <row r="528" spans="1:18">
      <c r="A528" s="732">
        <v>120203743</v>
      </c>
      <c r="B528" s="739">
        <v>44368.2890625</v>
      </c>
      <c r="C528" s="732" t="s">
        <v>97</v>
      </c>
      <c r="D528" s="733">
        <v>0.02</v>
      </c>
      <c r="E528" s="732" t="s">
        <v>66</v>
      </c>
      <c r="F528" s="734">
        <v>130.214</v>
      </c>
      <c r="G528" s="734">
        <v>0</v>
      </c>
      <c r="H528" s="734">
        <v>131.71100000000001</v>
      </c>
      <c r="I528" s="742">
        <v>44376.173657407409</v>
      </c>
      <c r="J528" s="734">
        <v>131.71100000000001</v>
      </c>
      <c r="K528" s="733">
        <v>0</v>
      </c>
      <c r="L528" s="733">
        <v>0</v>
      </c>
      <c r="M528" s="733">
        <v>-0.32</v>
      </c>
      <c r="N528" s="733">
        <v>-27.42</v>
      </c>
      <c r="O528" s="577"/>
      <c r="P528" s="577"/>
      <c r="Q528" s="577">
        <v>190</v>
      </c>
      <c r="R528" s="577" t="s">
        <v>97</v>
      </c>
    </row>
    <row r="529" spans="1:18">
      <c r="A529" s="735">
        <v>120208256</v>
      </c>
      <c r="B529" s="740">
        <v>44368.370856481481</v>
      </c>
      <c r="C529" s="735" t="s">
        <v>97</v>
      </c>
      <c r="D529" s="736">
        <v>0.02</v>
      </c>
      <c r="E529" s="735" t="s">
        <v>66</v>
      </c>
      <c r="F529" s="737">
        <v>130.35300000000001</v>
      </c>
      <c r="G529" s="737">
        <v>0</v>
      </c>
      <c r="H529" s="737">
        <v>131.71100000000001</v>
      </c>
      <c r="I529" s="743">
        <v>44376.173657407409</v>
      </c>
      <c r="J529" s="737">
        <v>131.71100000000001</v>
      </c>
      <c r="K529" s="736">
        <v>0</v>
      </c>
      <c r="L529" s="736">
        <v>0</v>
      </c>
      <c r="M529" s="736">
        <v>-0.32</v>
      </c>
      <c r="N529" s="736">
        <v>-24.9</v>
      </c>
      <c r="O529" s="577"/>
      <c r="P529" s="577"/>
      <c r="Q529" s="577">
        <v>190</v>
      </c>
      <c r="R529" s="577" t="s">
        <v>97</v>
      </c>
    </row>
    <row r="530" spans="1:18">
      <c r="A530" s="732">
        <v>120210117</v>
      </c>
      <c r="B530" s="739">
        <v>44368.38795138889</v>
      </c>
      <c r="C530" s="732" t="s">
        <v>97</v>
      </c>
      <c r="D530" s="733">
        <v>0.03</v>
      </c>
      <c r="E530" s="732" t="s">
        <v>66</v>
      </c>
      <c r="F530" s="734">
        <v>130.511</v>
      </c>
      <c r="G530" s="734">
        <v>0</v>
      </c>
      <c r="H530" s="734">
        <v>131.71100000000001</v>
      </c>
      <c r="I530" s="742">
        <v>44376.173657407409</v>
      </c>
      <c r="J530" s="734">
        <v>131.71100000000001</v>
      </c>
      <c r="K530" s="733">
        <v>0</v>
      </c>
      <c r="L530" s="733">
        <v>0</v>
      </c>
      <c r="M530" s="733">
        <v>-0.48</v>
      </c>
      <c r="N530" s="733">
        <v>-33.07</v>
      </c>
      <c r="O530" s="577"/>
      <c r="P530" s="577"/>
      <c r="Q530" s="577">
        <v>190</v>
      </c>
      <c r="R530" s="577" t="s">
        <v>97</v>
      </c>
    </row>
    <row r="531" spans="1:18">
      <c r="A531" s="735">
        <v>120215899</v>
      </c>
      <c r="B531" s="740">
        <v>44368.449664351851</v>
      </c>
      <c r="C531" s="735" t="s">
        <v>97</v>
      </c>
      <c r="D531" s="736">
        <v>0.05</v>
      </c>
      <c r="E531" s="735" t="s">
        <v>66</v>
      </c>
      <c r="F531" s="737">
        <v>130.69399999999999</v>
      </c>
      <c r="G531" s="737">
        <v>0</v>
      </c>
      <c r="H531" s="737">
        <v>131.71100000000001</v>
      </c>
      <c r="I531" s="743">
        <v>44376.173657407409</v>
      </c>
      <c r="J531" s="737">
        <v>131.71100000000001</v>
      </c>
      <c r="K531" s="736">
        <v>0</v>
      </c>
      <c r="L531" s="736">
        <v>0</v>
      </c>
      <c r="M531" s="736">
        <v>-0.8</v>
      </c>
      <c r="N531" s="736">
        <v>-46.83</v>
      </c>
      <c r="O531" s="577"/>
      <c r="P531" s="577"/>
      <c r="Q531" s="577">
        <v>190</v>
      </c>
      <c r="R531" s="577" t="s">
        <v>97</v>
      </c>
    </row>
    <row r="532" spans="1:18">
      <c r="A532" s="732">
        <v>120221476</v>
      </c>
      <c r="B532" s="739">
        <v>44368.51599537037</v>
      </c>
      <c r="C532" s="732" t="s">
        <v>97</v>
      </c>
      <c r="D532" s="733">
        <v>7.0000000000000007E-2</v>
      </c>
      <c r="E532" s="732" t="s">
        <v>66</v>
      </c>
      <c r="F532" s="734">
        <v>130.898</v>
      </c>
      <c r="G532" s="734">
        <v>0</v>
      </c>
      <c r="H532" s="734">
        <v>131.71100000000001</v>
      </c>
      <c r="I532" s="742">
        <v>44376.173657407409</v>
      </c>
      <c r="J532" s="734">
        <v>131.71100000000001</v>
      </c>
      <c r="K532" s="733">
        <v>0</v>
      </c>
      <c r="L532" s="733">
        <v>0</v>
      </c>
      <c r="M532" s="733">
        <v>-1.1200000000000001</v>
      </c>
      <c r="N532" s="733">
        <v>-52.64</v>
      </c>
      <c r="O532" s="577"/>
      <c r="P532" s="577"/>
      <c r="Q532" s="577">
        <v>190</v>
      </c>
      <c r="R532" s="577" t="s">
        <v>97</v>
      </c>
    </row>
    <row r="533" spans="1:18">
      <c r="A533" s="735">
        <v>120232363</v>
      </c>
      <c r="B533" s="740">
        <v>44368.681203703702</v>
      </c>
      <c r="C533" s="735" t="s">
        <v>97</v>
      </c>
      <c r="D533" s="736">
        <v>0.11</v>
      </c>
      <c r="E533" s="735" t="s">
        <v>66</v>
      </c>
      <c r="F533" s="737">
        <v>131.136</v>
      </c>
      <c r="G533" s="737">
        <v>0</v>
      </c>
      <c r="H533" s="737">
        <v>131.71100000000001</v>
      </c>
      <c r="I533" s="743">
        <v>44376.173657407409</v>
      </c>
      <c r="J533" s="737">
        <v>131.71100000000001</v>
      </c>
      <c r="K533" s="736">
        <v>0</v>
      </c>
      <c r="L533" s="736">
        <v>0</v>
      </c>
      <c r="M533" s="736">
        <v>-1.75</v>
      </c>
      <c r="N533" s="736">
        <v>-59.01</v>
      </c>
      <c r="O533" s="577"/>
      <c r="P533" s="577"/>
      <c r="Q533" s="577">
        <v>190</v>
      </c>
      <c r="R533" s="577" t="s">
        <v>97</v>
      </c>
    </row>
    <row r="534" spans="1:18">
      <c r="A534" s="732">
        <v>120246966</v>
      </c>
      <c r="B534" s="739">
        <v>44368.927824074075</v>
      </c>
      <c r="C534" s="732" t="s">
        <v>97</v>
      </c>
      <c r="D534" s="733">
        <v>0.17</v>
      </c>
      <c r="E534" s="732" t="s">
        <v>66</v>
      </c>
      <c r="F534" s="734">
        <v>131.41499999999999</v>
      </c>
      <c r="G534" s="734">
        <v>0</v>
      </c>
      <c r="H534" s="734">
        <v>131.71100000000001</v>
      </c>
      <c r="I534" s="742">
        <v>44376.173657407409</v>
      </c>
      <c r="J534" s="734">
        <v>131.71100000000001</v>
      </c>
      <c r="K534" s="733">
        <v>0</v>
      </c>
      <c r="L534" s="733">
        <v>0</v>
      </c>
      <c r="M534" s="733">
        <v>-2.71</v>
      </c>
      <c r="N534" s="733">
        <v>-48.26</v>
      </c>
      <c r="O534" s="577"/>
      <c r="P534" s="577"/>
      <c r="Q534" s="577">
        <v>190</v>
      </c>
      <c r="R534" s="577" t="s">
        <v>97</v>
      </c>
    </row>
    <row r="535" spans="1:18">
      <c r="A535" s="735">
        <v>120282096</v>
      </c>
      <c r="B535" s="740">
        <v>44369.673055555555</v>
      </c>
      <c r="C535" s="735" t="s">
        <v>97</v>
      </c>
      <c r="D535" s="736">
        <v>0.26</v>
      </c>
      <c r="E535" s="735" t="s">
        <v>66</v>
      </c>
      <c r="F535" s="737">
        <v>131.73500000000001</v>
      </c>
      <c r="G535" s="737">
        <v>0</v>
      </c>
      <c r="H535" s="737">
        <v>131.71100000000001</v>
      </c>
      <c r="I535" s="743">
        <v>44376.173657407409</v>
      </c>
      <c r="J535" s="737">
        <v>131.71100000000001</v>
      </c>
      <c r="K535" s="736">
        <v>0</v>
      </c>
      <c r="L535" s="736">
        <v>0</v>
      </c>
      <c r="M535" s="736">
        <v>-3.63</v>
      </c>
      <c r="N535" s="736">
        <v>2.0200000000000005</v>
      </c>
      <c r="O535" s="577"/>
      <c r="P535" s="577"/>
      <c r="Q535" s="577">
        <v>190</v>
      </c>
      <c r="R535" s="577" t="s">
        <v>97</v>
      </c>
    </row>
    <row r="536" spans="1:18">
      <c r="A536" s="732">
        <v>120292959</v>
      </c>
      <c r="B536" s="739">
        <v>44369.818518518521</v>
      </c>
      <c r="C536" s="732" t="s">
        <v>97</v>
      </c>
      <c r="D536" s="733">
        <v>0.42</v>
      </c>
      <c r="E536" s="732" t="s">
        <v>66</v>
      </c>
      <c r="F536" s="734">
        <v>132.142</v>
      </c>
      <c r="G536" s="734">
        <v>0</v>
      </c>
      <c r="H536" s="734">
        <v>131.71100000000001</v>
      </c>
      <c r="I536" s="742">
        <v>44376.173657407409</v>
      </c>
      <c r="J536" s="734">
        <v>131.71100000000001</v>
      </c>
      <c r="K536" s="733">
        <v>0</v>
      </c>
      <c r="L536" s="733">
        <v>0</v>
      </c>
      <c r="M536" s="733">
        <v>-5.84</v>
      </c>
      <c r="N536" s="733">
        <v>158.02000000000001</v>
      </c>
      <c r="O536" s="577"/>
      <c r="P536" s="577"/>
      <c r="Q536" s="577">
        <v>190</v>
      </c>
      <c r="R536" s="577" t="s">
        <v>97</v>
      </c>
    </row>
    <row r="537" spans="1:18">
      <c r="A537" s="735">
        <v>120322143</v>
      </c>
      <c r="B537" s="740">
        <v>44370.551377314812</v>
      </c>
      <c r="C537" s="735" t="s">
        <v>97</v>
      </c>
      <c r="D537" s="736">
        <v>0.69</v>
      </c>
      <c r="E537" s="735" t="s">
        <v>66</v>
      </c>
      <c r="F537" s="737">
        <v>132.60300000000001</v>
      </c>
      <c r="G537" s="737">
        <v>0</v>
      </c>
      <c r="H537" s="737">
        <v>131.71100000000001</v>
      </c>
      <c r="I537" s="743">
        <v>44376.173657407409</v>
      </c>
      <c r="J537" s="737">
        <v>131.71100000000001</v>
      </c>
      <c r="K537" s="736">
        <v>0</v>
      </c>
      <c r="L537" s="736">
        <v>0</v>
      </c>
      <c r="M537" s="736">
        <v>-8.2100000000000009</v>
      </c>
      <c r="N537" s="736">
        <v>548.92999999999995</v>
      </c>
      <c r="O537" s="577"/>
      <c r="P537" s="577"/>
      <c r="Q537" s="577">
        <v>190</v>
      </c>
      <c r="R537" s="577" t="s">
        <v>97</v>
      </c>
    </row>
    <row r="538" spans="1:18">
      <c r="A538" s="735">
        <v>120247752</v>
      </c>
      <c r="B538" s="740">
        <v>44368.984965277778</v>
      </c>
      <c r="C538" s="735" t="s">
        <v>96</v>
      </c>
      <c r="D538" s="736">
        <v>0.02</v>
      </c>
      <c r="E538" s="735" t="s">
        <v>66</v>
      </c>
      <c r="F538" s="737">
        <v>131.482</v>
      </c>
      <c r="G538" s="737">
        <v>0</v>
      </c>
      <c r="H538" s="737">
        <v>131.56100000000001</v>
      </c>
      <c r="I538" s="743">
        <v>44369.448067129626</v>
      </c>
      <c r="J538" s="737">
        <v>131.56100000000001</v>
      </c>
      <c r="K538" s="736">
        <v>0</v>
      </c>
      <c r="L538" s="736">
        <v>0</v>
      </c>
      <c r="M538" s="736">
        <v>-0.08</v>
      </c>
      <c r="N538" s="736">
        <v>1.3499999999999999</v>
      </c>
      <c r="O538" s="577"/>
      <c r="P538" s="577"/>
      <c r="Q538" s="577">
        <v>191</v>
      </c>
      <c r="R538" s="577" t="s">
        <v>96</v>
      </c>
    </row>
    <row r="539" spans="1:18">
      <c r="A539" s="732">
        <v>120250462</v>
      </c>
      <c r="B539" s="739">
        <v>44369.143310185187</v>
      </c>
      <c r="C539" s="732" t="s">
        <v>96</v>
      </c>
      <c r="D539" s="733">
        <v>0.02</v>
      </c>
      <c r="E539" s="732" t="s">
        <v>66</v>
      </c>
      <c r="F539" s="734">
        <v>131.35499999999999</v>
      </c>
      <c r="G539" s="734">
        <v>0</v>
      </c>
      <c r="H539" s="734">
        <v>131.56100000000001</v>
      </c>
      <c r="I539" s="742">
        <v>44369.448067129626</v>
      </c>
      <c r="J539" s="734">
        <v>131.56100000000001</v>
      </c>
      <c r="K539" s="733">
        <v>0</v>
      </c>
      <c r="L539" s="733">
        <v>0</v>
      </c>
      <c r="M539" s="733">
        <v>0</v>
      </c>
      <c r="N539" s="733">
        <v>3.73</v>
      </c>
      <c r="O539" s="577"/>
      <c r="P539" s="577"/>
      <c r="Q539" s="577">
        <v>191</v>
      </c>
      <c r="R539" s="577" t="s">
        <v>96</v>
      </c>
    </row>
    <row r="540" spans="1:18">
      <c r="A540" s="735">
        <v>120264609</v>
      </c>
      <c r="B540" s="740">
        <v>44369.450694444444</v>
      </c>
      <c r="C540" s="735" t="s">
        <v>96</v>
      </c>
      <c r="D540" s="736">
        <v>0.02</v>
      </c>
      <c r="E540" s="735" t="s">
        <v>66</v>
      </c>
      <c r="F540" s="737">
        <v>131.55500000000001</v>
      </c>
      <c r="G540" s="737">
        <v>0</v>
      </c>
      <c r="H540" s="737">
        <v>131.577</v>
      </c>
      <c r="I540" s="743">
        <v>44369.663657407407</v>
      </c>
      <c r="J540" s="737">
        <v>131.577</v>
      </c>
      <c r="K540" s="736">
        <v>0</v>
      </c>
      <c r="L540" s="736">
        <v>0</v>
      </c>
      <c r="M540" s="736">
        <v>0</v>
      </c>
      <c r="N540" s="736">
        <v>0.4</v>
      </c>
      <c r="O540" s="577"/>
      <c r="P540" s="577"/>
      <c r="Q540" s="577">
        <v>192</v>
      </c>
      <c r="R540" s="577" t="s">
        <v>96</v>
      </c>
    </row>
    <row r="541" spans="1:18">
      <c r="A541" s="732">
        <v>120266198</v>
      </c>
      <c r="B541" s="739">
        <v>44369.467106481483</v>
      </c>
      <c r="C541" s="732" t="s">
        <v>96</v>
      </c>
      <c r="D541" s="733">
        <v>0.02</v>
      </c>
      <c r="E541" s="732" t="s">
        <v>66</v>
      </c>
      <c r="F541" s="734">
        <v>131.434</v>
      </c>
      <c r="G541" s="734">
        <v>0</v>
      </c>
      <c r="H541" s="734">
        <v>131.577</v>
      </c>
      <c r="I541" s="742">
        <v>44369.663657407407</v>
      </c>
      <c r="J541" s="734">
        <v>131.577</v>
      </c>
      <c r="K541" s="733">
        <v>0</v>
      </c>
      <c r="L541" s="733">
        <v>0</v>
      </c>
      <c r="M541" s="733">
        <v>0</v>
      </c>
      <c r="N541" s="733">
        <v>2.58</v>
      </c>
      <c r="O541" s="577"/>
      <c r="P541" s="577"/>
      <c r="Q541" s="577">
        <v>192</v>
      </c>
      <c r="R541" s="577" t="s">
        <v>96</v>
      </c>
    </row>
    <row r="542" spans="1:18">
      <c r="A542" s="735">
        <v>120270076</v>
      </c>
      <c r="B542" s="740">
        <v>44369.524953703702</v>
      </c>
      <c r="C542" s="735" t="s">
        <v>96</v>
      </c>
      <c r="D542" s="736">
        <v>0.02</v>
      </c>
      <c r="E542" s="735" t="s">
        <v>66</v>
      </c>
      <c r="F542" s="737">
        <v>131.291</v>
      </c>
      <c r="G542" s="737">
        <v>0</v>
      </c>
      <c r="H542" s="737">
        <v>131.577</v>
      </c>
      <c r="I542" s="743">
        <v>44369.663657407407</v>
      </c>
      <c r="J542" s="737">
        <v>131.577</v>
      </c>
      <c r="K542" s="736">
        <v>0</v>
      </c>
      <c r="L542" s="736">
        <v>0</v>
      </c>
      <c r="M542" s="736">
        <v>0</v>
      </c>
      <c r="N542" s="736">
        <v>5.17</v>
      </c>
      <c r="O542" s="577"/>
      <c r="P542" s="577"/>
      <c r="Q542" s="577">
        <v>192</v>
      </c>
      <c r="R542" s="577" t="s">
        <v>96</v>
      </c>
    </row>
    <row r="543" spans="1:18">
      <c r="A543" s="732">
        <v>120281350</v>
      </c>
      <c r="B543" s="739">
        <v>44369.668055555558</v>
      </c>
      <c r="C543" s="732" t="s">
        <v>96</v>
      </c>
      <c r="D543" s="733">
        <v>0.02</v>
      </c>
      <c r="E543" s="732" t="s">
        <v>66</v>
      </c>
      <c r="F543" s="734">
        <v>131.63999999999999</v>
      </c>
      <c r="G543" s="734">
        <v>0</v>
      </c>
      <c r="H543" s="734">
        <v>131.78</v>
      </c>
      <c r="I543" s="742">
        <v>44369.67591435185</v>
      </c>
      <c r="J543" s="734">
        <v>131.78</v>
      </c>
      <c r="K543" s="733">
        <v>0</v>
      </c>
      <c r="L543" s="733">
        <v>0</v>
      </c>
      <c r="M543" s="733">
        <v>0</v>
      </c>
      <c r="N543" s="733">
        <v>2.5299999999999998</v>
      </c>
      <c r="O543" s="577"/>
      <c r="P543" s="577"/>
      <c r="Q543" s="577">
        <v>193</v>
      </c>
      <c r="R543" s="577" t="s">
        <v>96</v>
      </c>
    </row>
    <row r="544" spans="1:18">
      <c r="A544" s="735">
        <v>120283020</v>
      </c>
      <c r="B544" s="740">
        <v>44369.679861111108</v>
      </c>
      <c r="C544" s="735" t="s">
        <v>96</v>
      </c>
      <c r="D544" s="736">
        <v>0.02</v>
      </c>
      <c r="E544" s="735" t="s">
        <v>66</v>
      </c>
      <c r="F544" s="737">
        <v>131.785</v>
      </c>
      <c r="G544" s="737">
        <v>0</v>
      </c>
      <c r="H544" s="737">
        <v>131.92500000000001</v>
      </c>
      <c r="I544" s="743">
        <v>44369.787175925929</v>
      </c>
      <c r="J544" s="737">
        <v>131.92500000000001</v>
      </c>
      <c r="K544" s="736">
        <v>0</v>
      </c>
      <c r="L544" s="736">
        <v>0</v>
      </c>
      <c r="M544" s="736">
        <v>0</v>
      </c>
      <c r="N544" s="736">
        <v>2.5299999999999998</v>
      </c>
      <c r="O544" s="577"/>
      <c r="P544" s="577"/>
      <c r="Q544" s="577">
        <v>194</v>
      </c>
      <c r="R544" s="577" t="s">
        <v>96</v>
      </c>
    </row>
    <row r="545" spans="1:18">
      <c r="A545" s="732">
        <v>120291201</v>
      </c>
      <c r="B545" s="739">
        <v>44369.792361111111</v>
      </c>
      <c r="C545" s="732" t="s">
        <v>96</v>
      </c>
      <c r="D545" s="733">
        <v>0.02</v>
      </c>
      <c r="E545" s="732" t="s">
        <v>66</v>
      </c>
      <c r="F545" s="734">
        <v>131.91399999999999</v>
      </c>
      <c r="G545" s="734">
        <v>0</v>
      </c>
      <c r="H545" s="734">
        <v>132.054</v>
      </c>
      <c r="I545" s="742">
        <v>44369.810162037036</v>
      </c>
      <c r="J545" s="734">
        <v>132.054</v>
      </c>
      <c r="K545" s="733">
        <v>0</v>
      </c>
      <c r="L545" s="733">
        <v>0</v>
      </c>
      <c r="M545" s="733">
        <v>0</v>
      </c>
      <c r="N545" s="733">
        <v>2.5299999999999998</v>
      </c>
      <c r="O545" s="577"/>
      <c r="P545" s="577"/>
      <c r="Q545" s="577">
        <v>195</v>
      </c>
      <c r="R545" s="577" t="s">
        <v>96</v>
      </c>
    </row>
    <row r="546" spans="1:18">
      <c r="A546" s="732">
        <v>120292437</v>
      </c>
      <c r="B546" s="739">
        <v>44369.8125</v>
      </c>
      <c r="C546" s="732" t="s">
        <v>96</v>
      </c>
      <c r="D546" s="733">
        <v>0.02</v>
      </c>
      <c r="E546" s="732" t="s">
        <v>66</v>
      </c>
      <c r="F546" s="734">
        <v>132.06899999999999</v>
      </c>
      <c r="G546" s="734">
        <v>0</v>
      </c>
      <c r="H546" s="734">
        <v>132.21299999999999</v>
      </c>
      <c r="I546" s="742">
        <v>44370.172268518516</v>
      </c>
      <c r="J546" s="734">
        <v>132.21299999999999</v>
      </c>
      <c r="K546" s="733">
        <v>0</v>
      </c>
      <c r="L546" s="733">
        <v>0</v>
      </c>
      <c r="M546" s="733">
        <v>-0.08</v>
      </c>
      <c r="N546" s="733">
        <v>2.52</v>
      </c>
      <c r="O546" s="577"/>
      <c r="P546" s="577"/>
      <c r="Q546" s="577">
        <v>196</v>
      </c>
      <c r="R546" s="577" t="s">
        <v>96</v>
      </c>
    </row>
    <row r="547" spans="1:18">
      <c r="A547" s="735">
        <v>120301648</v>
      </c>
      <c r="B547" s="740">
        <v>44370.175717592596</v>
      </c>
      <c r="C547" s="735" t="s">
        <v>96</v>
      </c>
      <c r="D547" s="736">
        <v>0.02</v>
      </c>
      <c r="E547" s="735" t="s">
        <v>66</v>
      </c>
      <c r="F547" s="737">
        <v>132.197</v>
      </c>
      <c r="G547" s="737">
        <v>0</v>
      </c>
      <c r="H547" s="737">
        <v>132.27699999999999</v>
      </c>
      <c r="I547" s="743">
        <v>44370.401608796295</v>
      </c>
      <c r="J547" s="737">
        <v>132.27699999999999</v>
      </c>
      <c r="K547" s="736">
        <v>0</v>
      </c>
      <c r="L547" s="736">
        <v>0</v>
      </c>
      <c r="M547" s="736">
        <v>0</v>
      </c>
      <c r="N547" s="736">
        <v>1.44</v>
      </c>
      <c r="O547" s="577"/>
      <c r="P547" s="577"/>
      <c r="Q547" s="577">
        <v>197</v>
      </c>
      <c r="R547" s="577" t="s">
        <v>96</v>
      </c>
    </row>
    <row r="548" spans="1:18">
      <c r="A548" s="732">
        <v>120303983</v>
      </c>
      <c r="B548" s="739">
        <v>44370.239907407406</v>
      </c>
      <c r="C548" s="732" t="s">
        <v>96</v>
      </c>
      <c r="D548" s="733">
        <v>0.02</v>
      </c>
      <c r="E548" s="732" t="s">
        <v>66</v>
      </c>
      <c r="F548" s="734">
        <v>132.077</v>
      </c>
      <c r="G548" s="734">
        <v>0</v>
      </c>
      <c r="H548" s="734">
        <v>132.27699999999999</v>
      </c>
      <c r="I548" s="742">
        <v>44370.401608796295</v>
      </c>
      <c r="J548" s="734">
        <v>132.27699999999999</v>
      </c>
      <c r="K548" s="733">
        <v>0</v>
      </c>
      <c r="L548" s="733">
        <v>0</v>
      </c>
      <c r="M548" s="733">
        <v>0</v>
      </c>
      <c r="N548" s="733">
        <v>3.61</v>
      </c>
      <c r="O548" s="577"/>
      <c r="P548" s="577"/>
      <c r="Q548" s="577">
        <v>197</v>
      </c>
      <c r="R548" s="577" t="s">
        <v>96</v>
      </c>
    </row>
    <row r="549" spans="1:18">
      <c r="A549" s="735">
        <v>120311449</v>
      </c>
      <c r="B549" s="740">
        <v>44370.410416666666</v>
      </c>
      <c r="C549" s="735" t="s">
        <v>96</v>
      </c>
      <c r="D549" s="736">
        <v>0.02</v>
      </c>
      <c r="E549" s="735" t="s">
        <v>66</v>
      </c>
      <c r="F549" s="737">
        <v>132.28200000000001</v>
      </c>
      <c r="G549" s="737">
        <v>0</v>
      </c>
      <c r="H549" s="737">
        <v>132.351</v>
      </c>
      <c r="I549" s="743">
        <v>44370.438819444447</v>
      </c>
      <c r="J549" s="737">
        <v>132.351</v>
      </c>
      <c r="K549" s="736">
        <v>0</v>
      </c>
      <c r="L549" s="736">
        <v>0</v>
      </c>
      <c r="M549" s="736">
        <v>0</v>
      </c>
      <c r="N549" s="736">
        <v>1.25</v>
      </c>
      <c r="O549" s="577"/>
      <c r="P549" s="577"/>
      <c r="Q549" s="577">
        <v>198</v>
      </c>
      <c r="R549" s="577" t="s">
        <v>96</v>
      </c>
    </row>
    <row r="550" spans="1:18">
      <c r="A550" s="732">
        <v>120313180</v>
      </c>
      <c r="B550" s="739">
        <v>44370.427083333336</v>
      </c>
      <c r="C550" s="732" t="s">
        <v>96</v>
      </c>
      <c r="D550" s="733">
        <v>0.02</v>
      </c>
      <c r="E550" s="732" t="s">
        <v>66</v>
      </c>
      <c r="F550" s="734">
        <v>132.13900000000001</v>
      </c>
      <c r="G550" s="734">
        <v>0</v>
      </c>
      <c r="H550" s="734">
        <v>132.351</v>
      </c>
      <c r="I550" s="742">
        <v>44370.438819444447</v>
      </c>
      <c r="J550" s="734">
        <v>132.351</v>
      </c>
      <c r="K550" s="733">
        <v>0</v>
      </c>
      <c r="L550" s="733">
        <v>0</v>
      </c>
      <c r="M550" s="733">
        <v>0</v>
      </c>
      <c r="N550" s="733">
        <v>3.83</v>
      </c>
      <c r="O550" s="577"/>
      <c r="P550" s="577"/>
      <c r="Q550" s="577">
        <v>198</v>
      </c>
      <c r="R550" s="577" t="s">
        <v>96</v>
      </c>
    </row>
    <row r="551" spans="1:18">
      <c r="A551" s="732">
        <v>120316910</v>
      </c>
      <c r="B551" s="739">
        <v>44370.461805555555</v>
      </c>
      <c r="C551" s="732" t="s">
        <v>96</v>
      </c>
      <c r="D551" s="733">
        <v>0.02</v>
      </c>
      <c r="E551" s="732" t="s">
        <v>66</v>
      </c>
      <c r="F551" s="734">
        <v>132.399</v>
      </c>
      <c r="G551" s="734">
        <v>0</v>
      </c>
      <c r="H551" s="734">
        <v>132.53899999999999</v>
      </c>
      <c r="I551" s="742">
        <v>44370.544236111113</v>
      </c>
      <c r="J551" s="734">
        <v>132.53899999999999</v>
      </c>
      <c r="K551" s="733">
        <v>0</v>
      </c>
      <c r="L551" s="733">
        <v>0</v>
      </c>
      <c r="M551" s="733">
        <v>0</v>
      </c>
      <c r="N551" s="733">
        <v>2.52</v>
      </c>
      <c r="O551" s="577"/>
      <c r="P551" s="577"/>
      <c r="Q551" s="577">
        <v>199</v>
      </c>
      <c r="R551" s="577" t="s">
        <v>96</v>
      </c>
    </row>
    <row r="552" spans="1:18">
      <c r="A552" s="735">
        <v>120322760</v>
      </c>
      <c r="B552" s="740">
        <v>44370.561805555553</v>
      </c>
      <c r="C552" s="735" t="s">
        <v>96</v>
      </c>
      <c r="D552" s="736">
        <v>0.02</v>
      </c>
      <c r="E552" s="735" t="s">
        <v>66</v>
      </c>
      <c r="F552" s="737">
        <v>132.61099999999999</v>
      </c>
      <c r="G552" s="737">
        <v>0</v>
      </c>
      <c r="H552" s="737">
        <v>132.12100000000001</v>
      </c>
      <c r="I552" s="743">
        <v>44378.517442129632</v>
      </c>
      <c r="J552" s="737">
        <v>132.12100000000001</v>
      </c>
      <c r="K552" s="736">
        <v>0</v>
      </c>
      <c r="L552" s="736">
        <v>0</v>
      </c>
      <c r="M552" s="736">
        <v>-0.78</v>
      </c>
      <c r="N552" s="736">
        <v>-9.5699999999999985</v>
      </c>
      <c r="O552" s="577"/>
      <c r="P552" s="577"/>
      <c r="Q552" s="577">
        <v>200</v>
      </c>
      <c r="R552" s="577" t="s">
        <v>96</v>
      </c>
    </row>
    <row r="553" spans="1:18">
      <c r="A553" s="732">
        <v>120325107</v>
      </c>
      <c r="B553" s="739">
        <v>44370.604328703703</v>
      </c>
      <c r="C553" s="732" t="s">
        <v>96</v>
      </c>
      <c r="D553" s="733">
        <v>0.02</v>
      </c>
      <c r="E553" s="732" t="s">
        <v>66</v>
      </c>
      <c r="F553" s="734">
        <v>132.489</v>
      </c>
      <c r="G553" s="734">
        <v>0</v>
      </c>
      <c r="H553" s="734">
        <v>132.12100000000001</v>
      </c>
      <c r="I553" s="742">
        <v>44378.517442129632</v>
      </c>
      <c r="J553" s="734">
        <v>132.12100000000001</v>
      </c>
      <c r="K553" s="733">
        <v>0</v>
      </c>
      <c r="L553" s="733">
        <v>0</v>
      </c>
      <c r="M553" s="733">
        <v>-0.78</v>
      </c>
      <c r="N553" s="733">
        <v>-7.3900000000000006</v>
      </c>
      <c r="O553" s="577"/>
      <c r="P553" s="577"/>
      <c r="Q553" s="577">
        <v>200</v>
      </c>
      <c r="R553" s="577" t="s">
        <v>96</v>
      </c>
    </row>
    <row r="554" spans="1:18">
      <c r="A554" s="735">
        <v>120325521</v>
      </c>
      <c r="B554" s="740">
        <v>44370.608530092592</v>
      </c>
      <c r="C554" s="735" t="s">
        <v>96</v>
      </c>
      <c r="D554" s="736">
        <v>0.02</v>
      </c>
      <c r="E554" s="735" t="s">
        <v>66</v>
      </c>
      <c r="F554" s="737">
        <v>132.34200000000001</v>
      </c>
      <c r="G554" s="737">
        <v>0</v>
      </c>
      <c r="H554" s="737">
        <v>132.12100000000001</v>
      </c>
      <c r="I554" s="743">
        <v>44378.517442129632</v>
      </c>
      <c r="J554" s="737">
        <v>132.12100000000001</v>
      </c>
      <c r="K554" s="736">
        <v>0</v>
      </c>
      <c r="L554" s="736">
        <v>0</v>
      </c>
      <c r="M554" s="736">
        <v>-0.78</v>
      </c>
      <c r="N554" s="736">
        <v>-4.75</v>
      </c>
      <c r="O554" s="577"/>
      <c r="P554" s="577"/>
      <c r="Q554" s="577">
        <v>200</v>
      </c>
      <c r="R554" s="577" t="s">
        <v>96</v>
      </c>
    </row>
    <row r="555" spans="1:18">
      <c r="A555" s="732">
        <v>120358136</v>
      </c>
      <c r="B555" s="739">
        <v>44371.355150462965</v>
      </c>
      <c r="C555" s="732" t="s">
        <v>96</v>
      </c>
      <c r="D555" s="733">
        <v>0.03</v>
      </c>
      <c r="E555" s="732" t="s">
        <v>66</v>
      </c>
      <c r="F555" s="734">
        <v>132.17599999999999</v>
      </c>
      <c r="G555" s="734">
        <v>0</v>
      </c>
      <c r="H555" s="734">
        <v>132.12100000000001</v>
      </c>
      <c r="I555" s="742">
        <v>44378.517442129632</v>
      </c>
      <c r="J555" s="734">
        <v>132.12100000000001</v>
      </c>
      <c r="K555" s="733">
        <v>0</v>
      </c>
      <c r="L555" s="733">
        <v>0</v>
      </c>
      <c r="M555" s="733">
        <v>-0.78</v>
      </c>
      <c r="N555" s="733">
        <v>-2.2599999999999998</v>
      </c>
      <c r="O555" s="577"/>
      <c r="P555" s="577"/>
      <c r="Q555" s="577">
        <v>200</v>
      </c>
      <c r="R555" s="577" t="s">
        <v>96</v>
      </c>
    </row>
    <row r="556" spans="1:18">
      <c r="A556" s="735">
        <v>120447372</v>
      </c>
      <c r="B556" s="740">
        <v>44375.193969907406</v>
      </c>
      <c r="C556" s="735" t="s">
        <v>96</v>
      </c>
      <c r="D556" s="736">
        <v>0.05</v>
      </c>
      <c r="E556" s="735" t="s">
        <v>66</v>
      </c>
      <c r="F556" s="737">
        <v>131.994</v>
      </c>
      <c r="G556" s="737">
        <v>0</v>
      </c>
      <c r="H556" s="737">
        <v>132.12100000000001</v>
      </c>
      <c r="I556" s="743">
        <v>44378.517442129632</v>
      </c>
      <c r="J556" s="737">
        <v>132.12100000000001</v>
      </c>
      <c r="K556" s="736">
        <v>0</v>
      </c>
      <c r="L556" s="736">
        <v>0</v>
      </c>
      <c r="M556" s="736">
        <v>-0.95</v>
      </c>
      <c r="N556" s="736">
        <v>4.75</v>
      </c>
      <c r="O556" s="577"/>
      <c r="P556" s="577"/>
      <c r="Q556" s="577">
        <v>200</v>
      </c>
      <c r="R556" s="577" t="s">
        <v>96</v>
      </c>
    </row>
    <row r="557" spans="1:18">
      <c r="A557" s="732">
        <v>120491933</v>
      </c>
      <c r="B557" s="739">
        <v>44375.875</v>
      </c>
      <c r="C557" s="732" t="s">
        <v>96</v>
      </c>
      <c r="D557" s="733">
        <v>7.0000000000000007E-2</v>
      </c>
      <c r="E557" s="732" t="s">
        <v>66</v>
      </c>
      <c r="F557" s="734">
        <v>131.792</v>
      </c>
      <c r="G557" s="734">
        <v>0</v>
      </c>
      <c r="H557" s="734">
        <v>132.12100000000001</v>
      </c>
      <c r="I557" s="742">
        <v>44378.517442129632</v>
      </c>
      <c r="J557" s="734">
        <v>132.12100000000001</v>
      </c>
      <c r="K557" s="733">
        <v>0</v>
      </c>
      <c r="L557" s="733">
        <v>0</v>
      </c>
      <c r="M557" s="733">
        <v>-1.33</v>
      </c>
      <c r="N557" s="733">
        <v>19.329999999999998</v>
      </c>
      <c r="O557" s="577"/>
      <c r="P557" s="577"/>
      <c r="Q557" s="577">
        <v>200</v>
      </c>
      <c r="R557" s="577" t="s">
        <v>96</v>
      </c>
    </row>
    <row r="558" spans="1:18">
      <c r="A558" s="735">
        <v>120525950</v>
      </c>
      <c r="B558" s="740">
        <v>44376.617303240739</v>
      </c>
      <c r="C558" s="735" t="s">
        <v>96</v>
      </c>
      <c r="D558" s="736">
        <v>0.11</v>
      </c>
      <c r="E558" s="735" t="s">
        <v>66</v>
      </c>
      <c r="F558" s="737">
        <v>131.55500000000001</v>
      </c>
      <c r="G558" s="737">
        <v>0</v>
      </c>
      <c r="H558" s="737">
        <v>132.12100000000001</v>
      </c>
      <c r="I558" s="743">
        <v>44378.517442129632</v>
      </c>
      <c r="J558" s="737">
        <v>132.12100000000001</v>
      </c>
      <c r="K558" s="736">
        <v>0</v>
      </c>
      <c r="L558" s="736">
        <v>0</v>
      </c>
      <c r="M558" s="736">
        <v>-1.67</v>
      </c>
      <c r="N558" s="736">
        <v>54.18</v>
      </c>
      <c r="O558" s="577"/>
      <c r="P558" s="577"/>
      <c r="Q558" s="577">
        <v>200</v>
      </c>
      <c r="R558" s="577" t="s">
        <v>96</v>
      </c>
    </row>
    <row r="559" spans="1:18">
      <c r="A559" s="732">
        <v>120498030</v>
      </c>
      <c r="B559" s="739">
        <v>44376.177083333336</v>
      </c>
      <c r="C559" s="732" t="s">
        <v>97</v>
      </c>
      <c r="D559" s="733">
        <v>0.02</v>
      </c>
      <c r="E559" s="732" t="s">
        <v>66</v>
      </c>
      <c r="F559" s="734">
        <v>131.68100000000001</v>
      </c>
      <c r="G559" s="734">
        <v>0</v>
      </c>
      <c r="H559" s="734">
        <v>131.6</v>
      </c>
      <c r="I559" s="742">
        <v>44376.573368055557</v>
      </c>
      <c r="J559" s="734">
        <v>131.6</v>
      </c>
      <c r="K559" s="733">
        <v>0</v>
      </c>
      <c r="L559" s="733">
        <v>0</v>
      </c>
      <c r="M559" s="733">
        <v>0</v>
      </c>
      <c r="N559" s="733">
        <v>1.47</v>
      </c>
      <c r="O559" s="577"/>
      <c r="P559" s="577"/>
      <c r="Q559" s="577">
        <v>201</v>
      </c>
      <c r="R559" s="577" t="s">
        <v>97</v>
      </c>
    </row>
    <row r="560" spans="1:18">
      <c r="A560" s="735">
        <v>120506485</v>
      </c>
      <c r="B560" s="740">
        <v>44376.37872685185</v>
      </c>
      <c r="C560" s="735" t="s">
        <v>97</v>
      </c>
      <c r="D560" s="736">
        <v>0.02</v>
      </c>
      <c r="E560" s="735" t="s">
        <v>66</v>
      </c>
      <c r="F560" s="737">
        <v>131.79900000000001</v>
      </c>
      <c r="G560" s="737">
        <v>0</v>
      </c>
      <c r="H560" s="737">
        <v>131.6</v>
      </c>
      <c r="I560" s="743">
        <v>44376.573368055557</v>
      </c>
      <c r="J560" s="737">
        <v>131.6</v>
      </c>
      <c r="K560" s="736">
        <v>0</v>
      </c>
      <c r="L560" s="736">
        <v>0</v>
      </c>
      <c r="M560" s="736">
        <v>0</v>
      </c>
      <c r="N560" s="736">
        <v>3.6</v>
      </c>
      <c r="O560" s="577"/>
      <c r="P560" s="577"/>
      <c r="Q560" s="577">
        <v>201</v>
      </c>
      <c r="R560" s="577" t="s">
        <v>97</v>
      </c>
    </row>
    <row r="561" spans="1:18">
      <c r="A561" s="735">
        <v>120522145</v>
      </c>
      <c r="B561" s="740">
        <v>44376.578483796293</v>
      </c>
      <c r="C561" s="735" t="s">
        <v>97</v>
      </c>
      <c r="D561" s="736">
        <v>0.02</v>
      </c>
      <c r="E561" s="735" t="s">
        <v>66</v>
      </c>
      <c r="F561" s="737">
        <v>131.601</v>
      </c>
      <c r="G561" s="737">
        <v>0</v>
      </c>
      <c r="H561" s="737">
        <v>131.46100000000001</v>
      </c>
      <c r="I561" s="743">
        <v>44376.675833333335</v>
      </c>
      <c r="J561" s="737">
        <v>131.46100000000001</v>
      </c>
      <c r="K561" s="736">
        <v>0</v>
      </c>
      <c r="L561" s="736">
        <v>0</v>
      </c>
      <c r="M561" s="736">
        <v>0</v>
      </c>
      <c r="N561" s="736">
        <v>2.5299999999999998</v>
      </c>
      <c r="O561" s="577"/>
      <c r="P561" s="577"/>
      <c r="Q561" s="577">
        <v>202</v>
      </c>
      <c r="R561" s="577" t="s">
        <v>97</v>
      </c>
    </row>
    <row r="562" spans="1:18">
      <c r="A562" s="735">
        <v>120534801</v>
      </c>
      <c r="B562" s="740">
        <v>44376.677789351852</v>
      </c>
      <c r="C562" s="735" t="s">
        <v>97</v>
      </c>
      <c r="D562" s="736">
        <v>0.02</v>
      </c>
      <c r="E562" s="735" t="s">
        <v>66</v>
      </c>
      <c r="F562" s="737">
        <v>131.49100000000001</v>
      </c>
      <c r="G562" s="737">
        <v>0</v>
      </c>
      <c r="H562" s="737">
        <v>131.351</v>
      </c>
      <c r="I562" s="743">
        <v>44376.719525462962</v>
      </c>
      <c r="J562" s="737">
        <v>131.351</v>
      </c>
      <c r="K562" s="736">
        <v>0</v>
      </c>
      <c r="L562" s="736">
        <v>0</v>
      </c>
      <c r="M562" s="736">
        <v>0</v>
      </c>
      <c r="N562" s="736">
        <v>2.54</v>
      </c>
      <c r="O562" s="577"/>
      <c r="P562" s="577"/>
      <c r="Q562" s="577">
        <v>203</v>
      </c>
      <c r="R562" s="577" t="s">
        <v>97</v>
      </c>
    </row>
    <row r="563" spans="1:18">
      <c r="A563" s="732">
        <v>120539761</v>
      </c>
      <c r="B563" s="739">
        <v>44376.724305555559</v>
      </c>
      <c r="C563" s="732" t="s">
        <v>97</v>
      </c>
      <c r="D563" s="733">
        <v>0.02</v>
      </c>
      <c r="E563" s="732" t="s">
        <v>66</v>
      </c>
      <c r="F563" s="734">
        <v>131.316</v>
      </c>
      <c r="G563" s="734">
        <v>0</v>
      </c>
      <c r="H563" s="734">
        <v>131.815</v>
      </c>
      <c r="I563" s="742">
        <v>44379.504976851851</v>
      </c>
      <c r="J563" s="734">
        <v>131.815</v>
      </c>
      <c r="K563" s="733">
        <v>0</v>
      </c>
      <c r="L563" s="733">
        <v>0</v>
      </c>
      <c r="M563" s="733">
        <v>-0.2</v>
      </c>
      <c r="N563" s="733">
        <v>-9.16</v>
      </c>
      <c r="O563" s="577"/>
      <c r="P563" s="577"/>
      <c r="Q563" s="577">
        <v>204</v>
      </c>
      <c r="R563" s="577" t="s">
        <v>97</v>
      </c>
    </row>
    <row r="564" spans="1:18">
      <c r="A564" s="735">
        <v>120540755</v>
      </c>
      <c r="B564" s="740">
        <v>44376.736759259256</v>
      </c>
      <c r="C564" s="735" t="s">
        <v>97</v>
      </c>
      <c r="D564" s="736">
        <v>0.02</v>
      </c>
      <c r="E564" s="735" t="s">
        <v>66</v>
      </c>
      <c r="F564" s="737">
        <v>131.43600000000001</v>
      </c>
      <c r="G564" s="737">
        <v>0</v>
      </c>
      <c r="H564" s="737">
        <v>131.815</v>
      </c>
      <c r="I564" s="743">
        <v>44379.504976851851</v>
      </c>
      <c r="J564" s="737">
        <v>131.815</v>
      </c>
      <c r="K564" s="736">
        <v>0</v>
      </c>
      <c r="L564" s="736">
        <v>0</v>
      </c>
      <c r="M564" s="736">
        <v>-0.2</v>
      </c>
      <c r="N564" s="736">
        <v>-7</v>
      </c>
      <c r="O564" s="577"/>
      <c r="P564" s="577"/>
      <c r="Q564" s="577">
        <v>204</v>
      </c>
      <c r="R564" s="577" t="s">
        <v>97</v>
      </c>
    </row>
    <row r="565" spans="1:18">
      <c r="A565" s="732">
        <v>120543739</v>
      </c>
      <c r="B565" s="739">
        <v>44376.775740740741</v>
      </c>
      <c r="C565" s="732" t="s">
        <v>97</v>
      </c>
      <c r="D565" s="733">
        <v>0.02</v>
      </c>
      <c r="E565" s="732" t="s">
        <v>66</v>
      </c>
      <c r="F565" s="734">
        <v>131.577</v>
      </c>
      <c r="G565" s="734">
        <v>0</v>
      </c>
      <c r="H565" s="734">
        <v>131.815</v>
      </c>
      <c r="I565" s="742">
        <v>44379.504976851851</v>
      </c>
      <c r="J565" s="734">
        <v>131.815</v>
      </c>
      <c r="K565" s="733">
        <v>0</v>
      </c>
      <c r="L565" s="733">
        <v>0</v>
      </c>
      <c r="M565" s="733">
        <v>-0.2</v>
      </c>
      <c r="N565" s="733">
        <v>-4.47</v>
      </c>
      <c r="O565" s="577"/>
      <c r="P565" s="577"/>
      <c r="Q565" s="577">
        <v>204</v>
      </c>
      <c r="R565" s="577" t="s">
        <v>97</v>
      </c>
    </row>
    <row r="566" spans="1:18">
      <c r="A566" s="735">
        <v>120598953</v>
      </c>
      <c r="B566" s="740">
        <v>44377.97252314815</v>
      </c>
      <c r="C566" s="735" t="s">
        <v>97</v>
      </c>
      <c r="D566" s="736">
        <v>0.03</v>
      </c>
      <c r="E566" s="735" t="s">
        <v>66</v>
      </c>
      <c r="F566" s="737">
        <v>131.738</v>
      </c>
      <c r="G566" s="737">
        <v>0</v>
      </c>
      <c r="H566" s="737">
        <v>131.815</v>
      </c>
      <c r="I566" s="743">
        <v>44379.504976851851</v>
      </c>
      <c r="J566" s="737">
        <v>131.815</v>
      </c>
      <c r="K566" s="736">
        <v>0</v>
      </c>
      <c r="L566" s="736">
        <v>0</v>
      </c>
      <c r="M566" s="736">
        <v>-0.24</v>
      </c>
      <c r="N566" s="736">
        <v>-2.3099999999999996</v>
      </c>
      <c r="O566" s="577"/>
      <c r="P566" s="577"/>
      <c r="Q566" s="577">
        <v>204</v>
      </c>
      <c r="R566" s="577" t="s">
        <v>97</v>
      </c>
    </row>
    <row r="567" spans="1:18">
      <c r="A567" s="732">
        <v>120620702</v>
      </c>
      <c r="B567" s="739">
        <v>44378.472800925927</v>
      </c>
      <c r="C567" s="732" t="s">
        <v>97</v>
      </c>
      <c r="D567" s="733">
        <v>0.05</v>
      </c>
      <c r="E567" s="732" t="s">
        <v>66</v>
      </c>
      <c r="F567" s="734">
        <v>131.922</v>
      </c>
      <c r="G567" s="734">
        <v>0</v>
      </c>
      <c r="H567" s="734">
        <v>131.815</v>
      </c>
      <c r="I567" s="742">
        <v>44379.504976851851</v>
      </c>
      <c r="J567" s="734">
        <v>131.815</v>
      </c>
      <c r="K567" s="733">
        <v>0</v>
      </c>
      <c r="L567" s="733">
        <v>0</v>
      </c>
      <c r="M567" s="733">
        <v>-0.1</v>
      </c>
      <c r="N567" s="733">
        <v>4.7</v>
      </c>
      <c r="O567" s="577"/>
      <c r="P567" s="577"/>
      <c r="Q567" s="577">
        <v>204</v>
      </c>
      <c r="R567" s="577" t="s">
        <v>97</v>
      </c>
    </row>
    <row r="568" spans="1:18">
      <c r="A568" s="735">
        <v>120624031</v>
      </c>
      <c r="B568" s="740">
        <v>44378.517453703702</v>
      </c>
      <c r="C568" s="735" t="s">
        <v>97</v>
      </c>
      <c r="D568" s="736">
        <v>7.0000000000000007E-2</v>
      </c>
      <c r="E568" s="735" t="s">
        <v>66</v>
      </c>
      <c r="F568" s="737">
        <v>132.12</v>
      </c>
      <c r="G568" s="737">
        <v>0</v>
      </c>
      <c r="H568" s="737">
        <v>131.815</v>
      </c>
      <c r="I568" s="743">
        <v>44379.504976851851</v>
      </c>
      <c r="J568" s="737">
        <v>131.815</v>
      </c>
      <c r="K568" s="736">
        <v>0</v>
      </c>
      <c r="L568" s="736">
        <v>0</v>
      </c>
      <c r="M568" s="736">
        <v>-0.14000000000000001</v>
      </c>
      <c r="N568" s="736">
        <v>19.02</v>
      </c>
      <c r="O568" s="577"/>
      <c r="P568" s="577"/>
      <c r="Q568" s="577">
        <v>204</v>
      </c>
      <c r="R568" s="577" t="s">
        <v>97</v>
      </c>
    </row>
    <row r="569" spans="1:18">
      <c r="A569" s="732">
        <v>120631569</v>
      </c>
      <c r="B569" s="739">
        <v>44378.621782407405</v>
      </c>
      <c r="C569" s="732" t="s">
        <v>97</v>
      </c>
      <c r="D569" s="733">
        <v>0.11</v>
      </c>
      <c r="E569" s="732" t="s">
        <v>66</v>
      </c>
      <c r="F569" s="734">
        <v>132.36199999999999</v>
      </c>
      <c r="G569" s="734">
        <v>0</v>
      </c>
      <c r="H569" s="734">
        <v>131.815</v>
      </c>
      <c r="I569" s="742">
        <v>44379.504976851851</v>
      </c>
      <c r="J569" s="734">
        <v>131.815</v>
      </c>
      <c r="K569" s="733">
        <v>0</v>
      </c>
      <c r="L569" s="733">
        <v>0</v>
      </c>
      <c r="M569" s="733">
        <v>-0.22</v>
      </c>
      <c r="N569" s="733">
        <v>53.77</v>
      </c>
      <c r="O569" s="577"/>
      <c r="P569" s="577"/>
      <c r="Q569" s="577">
        <v>204</v>
      </c>
      <c r="R569" s="577" t="s">
        <v>97</v>
      </c>
    </row>
    <row r="570" spans="1:18">
      <c r="A570" s="732">
        <v>120624262</v>
      </c>
      <c r="B570" s="739">
        <v>44378.520138888889</v>
      </c>
      <c r="C570" s="732" t="s">
        <v>96</v>
      </c>
      <c r="D570" s="733">
        <v>0.02</v>
      </c>
      <c r="E570" s="732" t="s">
        <v>66</v>
      </c>
      <c r="F570" s="734">
        <v>132.136</v>
      </c>
      <c r="G570" s="734">
        <v>0</v>
      </c>
      <c r="H570" s="734">
        <v>132.27600000000001</v>
      </c>
      <c r="I570" s="742">
        <v>44378.552002314813</v>
      </c>
      <c r="J570" s="734">
        <v>132.27600000000001</v>
      </c>
      <c r="K570" s="733">
        <v>0</v>
      </c>
      <c r="L570" s="733">
        <v>0</v>
      </c>
      <c r="M570" s="733">
        <v>0</v>
      </c>
      <c r="N570" s="733">
        <v>2.5099999999999998</v>
      </c>
      <c r="O570" s="577"/>
      <c r="P570" s="577"/>
      <c r="Q570" s="577">
        <v>205</v>
      </c>
      <c r="R570" s="577" t="s">
        <v>96</v>
      </c>
    </row>
    <row r="571" spans="1:18">
      <c r="A571" s="735">
        <v>120626662</v>
      </c>
      <c r="B571" s="740">
        <v>44378.556261574071</v>
      </c>
      <c r="C571" s="735" t="s">
        <v>96</v>
      </c>
      <c r="D571" s="736">
        <v>0.02</v>
      </c>
      <c r="E571" s="735" t="s">
        <v>66</v>
      </c>
      <c r="F571" s="737">
        <v>132.28100000000001</v>
      </c>
      <c r="G571" s="737">
        <v>0</v>
      </c>
      <c r="H571" s="737">
        <v>130.648</v>
      </c>
      <c r="I571" s="743">
        <v>44386.704340277778</v>
      </c>
      <c r="J571" s="737">
        <v>130.648</v>
      </c>
      <c r="K571" s="736">
        <v>0</v>
      </c>
      <c r="L571" s="736">
        <v>0</v>
      </c>
      <c r="M571" s="736">
        <v>-0.63</v>
      </c>
      <c r="N571" s="736">
        <v>-30.29</v>
      </c>
      <c r="O571" s="577"/>
      <c r="P571" s="577"/>
      <c r="Q571" s="577">
        <v>206</v>
      </c>
      <c r="R571" s="577" t="s">
        <v>96</v>
      </c>
    </row>
    <row r="572" spans="1:18">
      <c r="A572" s="732">
        <v>120652750</v>
      </c>
      <c r="B572" s="739">
        <v>44378.925844907404</v>
      </c>
      <c r="C572" s="732" t="s">
        <v>96</v>
      </c>
      <c r="D572" s="733">
        <v>0.02</v>
      </c>
      <c r="E572" s="732" t="s">
        <v>66</v>
      </c>
      <c r="F572" s="734">
        <v>132.161</v>
      </c>
      <c r="G572" s="734">
        <v>0</v>
      </c>
      <c r="H572" s="734">
        <v>130.648</v>
      </c>
      <c r="I572" s="742">
        <v>44386.704340277778</v>
      </c>
      <c r="J572" s="734">
        <v>130.648</v>
      </c>
      <c r="K572" s="733">
        <v>0</v>
      </c>
      <c r="L572" s="733">
        <v>0</v>
      </c>
      <c r="M572" s="733">
        <v>-0.63</v>
      </c>
      <c r="N572" s="733">
        <v>-28.11</v>
      </c>
      <c r="O572" s="577"/>
      <c r="P572" s="577"/>
      <c r="Q572" s="577">
        <v>206</v>
      </c>
      <c r="R572" s="577" t="s">
        <v>96</v>
      </c>
    </row>
    <row r="573" spans="1:18">
      <c r="A573" s="735">
        <v>120663686</v>
      </c>
      <c r="B573" s="740">
        <v>44379.42597222222</v>
      </c>
      <c r="C573" s="735" t="s">
        <v>96</v>
      </c>
      <c r="D573" s="736">
        <v>0.02</v>
      </c>
      <c r="E573" s="735" t="s">
        <v>66</v>
      </c>
      <c r="F573" s="737">
        <v>132.02000000000001</v>
      </c>
      <c r="G573" s="737">
        <v>0</v>
      </c>
      <c r="H573" s="737">
        <v>130.648</v>
      </c>
      <c r="I573" s="743">
        <v>44386.704340277778</v>
      </c>
      <c r="J573" s="737">
        <v>130.648</v>
      </c>
      <c r="K573" s="736">
        <v>0</v>
      </c>
      <c r="L573" s="736">
        <v>0</v>
      </c>
      <c r="M573" s="736">
        <v>-0.55000000000000004</v>
      </c>
      <c r="N573" s="736">
        <v>-25.470000000000002</v>
      </c>
      <c r="O573" s="577"/>
      <c r="P573" s="577"/>
      <c r="Q573" s="577">
        <v>206</v>
      </c>
      <c r="R573" s="577" t="s">
        <v>96</v>
      </c>
    </row>
    <row r="574" spans="1:18">
      <c r="A574" s="732">
        <v>120667312</v>
      </c>
      <c r="B574" s="739">
        <v>44379.470405092594</v>
      </c>
      <c r="C574" s="732" t="s">
        <v>96</v>
      </c>
      <c r="D574" s="733">
        <v>0.03</v>
      </c>
      <c r="E574" s="732" t="s">
        <v>66</v>
      </c>
      <c r="F574" s="734">
        <v>131.85599999999999</v>
      </c>
      <c r="G574" s="734">
        <v>0</v>
      </c>
      <c r="H574" s="734">
        <v>130.648</v>
      </c>
      <c r="I574" s="742">
        <v>44386.704340277778</v>
      </c>
      <c r="J574" s="734">
        <v>130.648</v>
      </c>
      <c r="K574" s="733">
        <v>0</v>
      </c>
      <c r="L574" s="733">
        <v>0</v>
      </c>
      <c r="M574" s="733">
        <v>-0.78</v>
      </c>
      <c r="N574" s="733">
        <v>-33.69</v>
      </c>
      <c r="O574" s="577"/>
      <c r="P574" s="577"/>
      <c r="Q574" s="577">
        <v>206</v>
      </c>
      <c r="R574" s="577" t="s">
        <v>96</v>
      </c>
    </row>
    <row r="575" spans="1:18">
      <c r="A575" s="735">
        <v>120719559</v>
      </c>
      <c r="B575" s="740">
        <v>44382.414166666669</v>
      </c>
      <c r="C575" s="735" t="s">
        <v>96</v>
      </c>
      <c r="D575" s="736">
        <v>0.05</v>
      </c>
      <c r="E575" s="735" t="s">
        <v>66</v>
      </c>
      <c r="F575" s="737">
        <v>131.672</v>
      </c>
      <c r="G575" s="737">
        <v>0</v>
      </c>
      <c r="H575" s="737">
        <v>130.648</v>
      </c>
      <c r="I575" s="743">
        <v>44386.704340277778</v>
      </c>
      <c r="J575" s="737">
        <v>130.648</v>
      </c>
      <c r="K575" s="736">
        <v>0</v>
      </c>
      <c r="L575" s="736">
        <v>0</v>
      </c>
      <c r="M575" s="736">
        <v>-1.1399999999999999</v>
      </c>
      <c r="N575" s="736">
        <v>-47.63</v>
      </c>
      <c r="O575" s="577"/>
      <c r="P575" s="577"/>
      <c r="Q575" s="577">
        <v>206</v>
      </c>
      <c r="R575" s="577" t="s">
        <v>96</v>
      </c>
    </row>
    <row r="576" spans="1:18">
      <c r="A576" s="732">
        <v>120743238</v>
      </c>
      <c r="B576" s="739">
        <v>44383.185949074075</v>
      </c>
      <c r="C576" s="732" t="s">
        <v>96</v>
      </c>
      <c r="D576" s="733">
        <v>7.0000000000000007E-2</v>
      </c>
      <c r="E576" s="732" t="s">
        <v>66</v>
      </c>
      <c r="F576" s="734">
        <v>131.47200000000001</v>
      </c>
      <c r="G576" s="734">
        <v>0</v>
      </c>
      <c r="H576" s="734">
        <v>130.648</v>
      </c>
      <c r="I576" s="742">
        <v>44386.704340277778</v>
      </c>
      <c r="J576" s="734">
        <v>130.648</v>
      </c>
      <c r="K576" s="733">
        <v>0</v>
      </c>
      <c r="L576" s="733">
        <v>0</v>
      </c>
      <c r="M576" s="733">
        <v>-1.34</v>
      </c>
      <c r="N576" s="733">
        <v>-53.720000000000006</v>
      </c>
      <c r="O576" s="577"/>
      <c r="P576" s="577"/>
      <c r="Q576" s="577">
        <v>206</v>
      </c>
      <c r="R576" s="577" t="s">
        <v>96</v>
      </c>
    </row>
    <row r="577" spans="1:18">
      <c r="A577" s="735">
        <v>120763674</v>
      </c>
      <c r="B577" s="740">
        <v>44383.47483796296</v>
      </c>
      <c r="C577" s="735" t="s">
        <v>96</v>
      </c>
      <c r="D577" s="736">
        <v>0.11</v>
      </c>
      <c r="E577" s="735" t="s">
        <v>66</v>
      </c>
      <c r="F577" s="737">
        <v>131.23099999999999</v>
      </c>
      <c r="G577" s="737">
        <v>0</v>
      </c>
      <c r="H577" s="737">
        <v>130.648</v>
      </c>
      <c r="I577" s="743">
        <v>44386.704340277778</v>
      </c>
      <c r="J577" s="737">
        <v>130.648</v>
      </c>
      <c r="K577" s="736">
        <v>0</v>
      </c>
      <c r="L577" s="736">
        <v>0</v>
      </c>
      <c r="M577" s="736">
        <v>-2.09</v>
      </c>
      <c r="N577" s="736">
        <v>-60.33</v>
      </c>
      <c r="O577" s="577"/>
      <c r="P577" s="577"/>
      <c r="Q577" s="577">
        <v>206</v>
      </c>
      <c r="R577" s="577" t="s">
        <v>96</v>
      </c>
    </row>
    <row r="578" spans="1:18">
      <c r="A578" s="732">
        <v>120780179</v>
      </c>
      <c r="B578" s="739">
        <v>44383.674409722225</v>
      </c>
      <c r="C578" s="732" t="s">
        <v>96</v>
      </c>
      <c r="D578" s="733">
        <v>0.17</v>
      </c>
      <c r="E578" s="732" t="s">
        <v>66</v>
      </c>
      <c r="F578" s="734">
        <v>130.941</v>
      </c>
      <c r="G578" s="734">
        <v>0</v>
      </c>
      <c r="H578" s="734">
        <v>130.648</v>
      </c>
      <c r="I578" s="742">
        <v>44386.704340277778</v>
      </c>
      <c r="J578" s="734">
        <v>130.648</v>
      </c>
      <c r="K578" s="733">
        <v>0</v>
      </c>
      <c r="L578" s="733">
        <v>0</v>
      </c>
      <c r="M578" s="733">
        <v>-3.24</v>
      </c>
      <c r="N578" s="733">
        <v>-48.480000000000004</v>
      </c>
      <c r="O578" s="577"/>
      <c r="P578" s="577"/>
      <c r="Q578" s="577">
        <v>206</v>
      </c>
      <c r="R578" s="577" t="s">
        <v>96</v>
      </c>
    </row>
    <row r="579" spans="1:18">
      <c r="A579" s="735">
        <v>120802743</v>
      </c>
      <c r="B579" s="740">
        <v>44384.130925925929</v>
      </c>
      <c r="C579" s="735" t="s">
        <v>96</v>
      </c>
      <c r="D579" s="736">
        <v>0.26</v>
      </c>
      <c r="E579" s="735" t="s">
        <v>66</v>
      </c>
      <c r="F579" s="737">
        <v>130.61699999999999</v>
      </c>
      <c r="G579" s="737">
        <v>0</v>
      </c>
      <c r="H579" s="737">
        <v>130.648</v>
      </c>
      <c r="I579" s="743">
        <v>44386.704340277778</v>
      </c>
      <c r="J579" s="737">
        <v>130.648</v>
      </c>
      <c r="K579" s="736">
        <v>0</v>
      </c>
      <c r="L579" s="736">
        <v>0</v>
      </c>
      <c r="M579" s="736">
        <v>-3.96</v>
      </c>
      <c r="N579" s="736">
        <v>3.3600000000000003</v>
      </c>
      <c r="O579" s="577"/>
      <c r="P579" s="577"/>
      <c r="Q579" s="577">
        <v>206</v>
      </c>
      <c r="R579" s="577" t="s">
        <v>96</v>
      </c>
    </row>
    <row r="580" spans="1:18">
      <c r="A580" s="732">
        <v>120855064</v>
      </c>
      <c r="B580" s="739">
        <v>44385.205833333333</v>
      </c>
      <c r="C580" s="732" t="s">
        <v>96</v>
      </c>
      <c r="D580" s="733">
        <v>0.42</v>
      </c>
      <c r="E580" s="732" t="s">
        <v>66</v>
      </c>
      <c r="F580" s="734">
        <v>130.226</v>
      </c>
      <c r="G580" s="734">
        <v>0</v>
      </c>
      <c r="H580" s="734">
        <v>130.648</v>
      </c>
      <c r="I580" s="742">
        <v>44386.704340277778</v>
      </c>
      <c r="J580" s="734">
        <v>130.648</v>
      </c>
      <c r="K580" s="733">
        <v>0</v>
      </c>
      <c r="L580" s="733">
        <v>0</v>
      </c>
      <c r="M580" s="733">
        <v>-1.61</v>
      </c>
      <c r="N580" s="733">
        <v>159.35</v>
      </c>
      <c r="O580" s="577"/>
      <c r="P580" s="577"/>
      <c r="Q580" s="577">
        <v>206</v>
      </c>
      <c r="R580" s="577" t="s">
        <v>96</v>
      </c>
    </row>
    <row r="581" spans="1:18">
      <c r="A581" s="735">
        <v>120868179</v>
      </c>
      <c r="B581" s="740">
        <v>44385.431921296295</v>
      </c>
      <c r="C581" s="735" t="s">
        <v>96</v>
      </c>
      <c r="D581" s="736">
        <v>0.69</v>
      </c>
      <c r="E581" s="735" t="s">
        <v>66</v>
      </c>
      <c r="F581" s="737">
        <v>129.762</v>
      </c>
      <c r="G581" s="737">
        <v>0</v>
      </c>
      <c r="H581" s="737">
        <v>130.648</v>
      </c>
      <c r="I581" s="743">
        <v>44386.704340277778</v>
      </c>
      <c r="J581" s="737">
        <v>130.648</v>
      </c>
      <c r="K581" s="736">
        <v>0</v>
      </c>
      <c r="L581" s="736">
        <v>0</v>
      </c>
      <c r="M581" s="736">
        <v>-2.64</v>
      </c>
      <c r="N581" s="736">
        <v>552.55000000000007</v>
      </c>
      <c r="O581" s="577"/>
      <c r="P581" s="577"/>
      <c r="Q581" s="577">
        <v>206</v>
      </c>
      <c r="R581" s="577" t="s">
        <v>96</v>
      </c>
    </row>
    <row r="582" spans="1:18">
      <c r="A582" s="735">
        <v>120669843</v>
      </c>
      <c r="B582" s="740">
        <v>44379.513194444444</v>
      </c>
      <c r="C582" s="735" t="s">
        <v>97</v>
      </c>
      <c r="D582" s="736">
        <v>0.02</v>
      </c>
      <c r="E582" s="735" t="s">
        <v>66</v>
      </c>
      <c r="F582" s="737">
        <v>131.84299999999999</v>
      </c>
      <c r="G582" s="737">
        <v>0</v>
      </c>
      <c r="H582" s="737">
        <v>131.76300000000001</v>
      </c>
      <c r="I582" s="743">
        <v>44379.692175925928</v>
      </c>
      <c r="J582" s="737">
        <v>131.76300000000001</v>
      </c>
      <c r="K582" s="736">
        <v>0</v>
      </c>
      <c r="L582" s="736">
        <v>0</v>
      </c>
      <c r="M582" s="736">
        <v>0</v>
      </c>
      <c r="N582" s="736">
        <v>1.44</v>
      </c>
      <c r="O582" s="577"/>
      <c r="P582" s="577"/>
      <c r="Q582" s="577">
        <v>207</v>
      </c>
      <c r="R582" s="577" t="s">
        <v>97</v>
      </c>
    </row>
    <row r="583" spans="1:18">
      <c r="A583" s="732">
        <v>120679472</v>
      </c>
      <c r="B583" s="739">
        <v>44379.649398148147</v>
      </c>
      <c r="C583" s="732" t="s">
        <v>97</v>
      </c>
      <c r="D583" s="733">
        <v>0.02</v>
      </c>
      <c r="E583" s="732" t="s">
        <v>66</v>
      </c>
      <c r="F583" s="734">
        <v>131.96199999999999</v>
      </c>
      <c r="G583" s="734">
        <v>0</v>
      </c>
      <c r="H583" s="734">
        <v>131.76300000000001</v>
      </c>
      <c r="I583" s="742">
        <v>44379.692175925928</v>
      </c>
      <c r="J583" s="734">
        <v>131.76300000000001</v>
      </c>
      <c r="K583" s="733">
        <v>0</v>
      </c>
      <c r="L583" s="733">
        <v>0</v>
      </c>
      <c r="M583" s="733">
        <v>0</v>
      </c>
      <c r="N583" s="733">
        <v>3.57</v>
      </c>
      <c r="O583" s="577"/>
      <c r="P583" s="577"/>
      <c r="Q583" s="577">
        <v>207</v>
      </c>
      <c r="R583" s="577" t="s">
        <v>97</v>
      </c>
    </row>
    <row r="584" spans="1:18">
      <c r="A584" s="735">
        <v>120691802</v>
      </c>
      <c r="B584" s="740">
        <v>44379.71875</v>
      </c>
      <c r="C584" s="735" t="s">
        <v>97</v>
      </c>
      <c r="D584" s="736">
        <v>0.02</v>
      </c>
      <c r="E584" s="735" t="s">
        <v>66</v>
      </c>
      <c r="F584" s="737">
        <v>131.72499999999999</v>
      </c>
      <c r="G584" s="737">
        <v>0</v>
      </c>
      <c r="H584" s="737">
        <v>131.643</v>
      </c>
      <c r="I584" s="743">
        <v>44382.428587962961</v>
      </c>
      <c r="J584" s="737">
        <v>131.643</v>
      </c>
      <c r="K584" s="736">
        <v>0</v>
      </c>
      <c r="L584" s="736">
        <v>0</v>
      </c>
      <c r="M584" s="736">
        <v>-0.04</v>
      </c>
      <c r="N584" s="736">
        <v>1.43</v>
      </c>
      <c r="O584" s="577"/>
      <c r="P584" s="577"/>
      <c r="Q584" s="577">
        <v>208</v>
      </c>
      <c r="R584" s="577" t="s">
        <v>97</v>
      </c>
    </row>
    <row r="585" spans="1:18">
      <c r="A585" s="732">
        <v>120694730</v>
      </c>
      <c r="B585" s="739">
        <v>44379.76221064815</v>
      </c>
      <c r="C585" s="732" t="s">
        <v>97</v>
      </c>
      <c r="D585" s="733">
        <v>0.02</v>
      </c>
      <c r="E585" s="732" t="s">
        <v>66</v>
      </c>
      <c r="F585" s="734">
        <v>131.846</v>
      </c>
      <c r="G585" s="734">
        <v>0</v>
      </c>
      <c r="H585" s="734">
        <v>131.643</v>
      </c>
      <c r="I585" s="742">
        <v>44382.428587962961</v>
      </c>
      <c r="J585" s="734">
        <v>131.643</v>
      </c>
      <c r="K585" s="733">
        <v>0</v>
      </c>
      <c r="L585" s="733">
        <v>0</v>
      </c>
      <c r="M585" s="733">
        <v>-0.04</v>
      </c>
      <c r="N585" s="733">
        <v>3.61</v>
      </c>
      <c r="O585" s="577"/>
      <c r="P585" s="577"/>
      <c r="Q585" s="577">
        <v>208</v>
      </c>
      <c r="R585" s="577" t="s">
        <v>97</v>
      </c>
    </row>
    <row r="586" spans="1:18">
      <c r="A586" s="735">
        <v>120720870</v>
      </c>
      <c r="B586" s="740">
        <v>44382.431250000001</v>
      </c>
      <c r="C586" s="735" t="s">
        <v>97</v>
      </c>
      <c r="D586" s="736">
        <v>0.02</v>
      </c>
      <c r="E586" s="735" t="s">
        <v>66</v>
      </c>
      <c r="F586" s="737">
        <v>131.63399999999999</v>
      </c>
      <c r="G586" s="737">
        <v>0</v>
      </c>
      <c r="H586" s="737">
        <v>131.49199999999999</v>
      </c>
      <c r="I586" s="743">
        <v>44383.149988425925</v>
      </c>
      <c r="J586" s="737">
        <v>131.49199999999999</v>
      </c>
      <c r="K586" s="736">
        <v>0</v>
      </c>
      <c r="L586" s="736">
        <v>0</v>
      </c>
      <c r="M586" s="736">
        <v>-0.04</v>
      </c>
      <c r="N586" s="736">
        <v>2.52</v>
      </c>
      <c r="O586" s="577"/>
      <c r="P586" s="577"/>
      <c r="Q586" s="577">
        <v>209</v>
      </c>
      <c r="R586" s="577" t="s">
        <v>97</v>
      </c>
    </row>
    <row r="587" spans="1:18">
      <c r="A587" s="735">
        <v>120742353</v>
      </c>
      <c r="B587" s="740">
        <v>44383.158333333333</v>
      </c>
      <c r="C587" s="735" t="s">
        <v>97</v>
      </c>
      <c r="D587" s="736">
        <v>0.02</v>
      </c>
      <c r="E587" s="735" t="s">
        <v>66</v>
      </c>
      <c r="F587" s="737">
        <v>131.48500000000001</v>
      </c>
      <c r="G587" s="737">
        <v>0</v>
      </c>
      <c r="H587" s="737">
        <v>131.46600000000001</v>
      </c>
      <c r="I587" s="743">
        <v>44383.458912037036</v>
      </c>
      <c r="J587" s="737">
        <v>131.46600000000001</v>
      </c>
      <c r="K587" s="736">
        <v>0</v>
      </c>
      <c r="L587" s="736">
        <v>0</v>
      </c>
      <c r="M587" s="736">
        <v>0</v>
      </c>
      <c r="N587" s="736">
        <v>0.35</v>
      </c>
      <c r="O587" s="577"/>
      <c r="P587" s="577"/>
      <c r="Q587" s="577">
        <v>210</v>
      </c>
      <c r="R587" s="577" t="s">
        <v>97</v>
      </c>
    </row>
    <row r="588" spans="1:18">
      <c r="A588" s="732">
        <v>120747480</v>
      </c>
      <c r="B588" s="739">
        <v>44383.251851851855</v>
      </c>
      <c r="C588" s="732" t="s">
        <v>97</v>
      </c>
      <c r="D588" s="733">
        <v>0.02</v>
      </c>
      <c r="E588" s="732" t="s">
        <v>66</v>
      </c>
      <c r="F588" s="734">
        <v>131.61000000000001</v>
      </c>
      <c r="G588" s="734">
        <v>0</v>
      </c>
      <c r="H588" s="734">
        <v>131.46600000000001</v>
      </c>
      <c r="I588" s="742">
        <v>44383.458912037036</v>
      </c>
      <c r="J588" s="734">
        <v>131.46600000000001</v>
      </c>
      <c r="K588" s="733">
        <v>0</v>
      </c>
      <c r="L588" s="733">
        <v>0</v>
      </c>
      <c r="M588" s="733">
        <v>0</v>
      </c>
      <c r="N588" s="733">
        <v>2.6</v>
      </c>
      <c r="O588" s="577"/>
      <c r="P588" s="577"/>
      <c r="Q588" s="577">
        <v>210</v>
      </c>
      <c r="R588" s="577" t="s">
        <v>97</v>
      </c>
    </row>
    <row r="589" spans="1:18">
      <c r="A589" s="735">
        <v>120755807</v>
      </c>
      <c r="B589" s="740">
        <v>44383.384872685187</v>
      </c>
      <c r="C589" s="735" t="s">
        <v>97</v>
      </c>
      <c r="D589" s="736">
        <v>0.02</v>
      </c>
      <c r="E589" s="735" t="s">
        <v>66</v>
      </c>
      <c r="F589" s="737">
        <v>131.75299999999999</v>
      </c>
      <c r="G589" s="737">
        <v>0</v>
      </c>
      <c r="H589" s="737">
        <v>131.46600000000001</v>
      </c>
      <c r="I589" s="743">
        <v>44383.458912037036</v>
      </c>
      <c r="J589" s="737">
        <v>131.46600000000001</v>
      </c>
      <c r="K589" s="736">
        <v>0</v>
      </c>
      <c r="L589" s="736">
        <v>0</v>
      </c>
      <c r="M589" s="736">
        <v>0</v>
      </c>
      <c r="N589" s="736">
        <v>5.18</v>
      </c>
      <c r="O589" s="577"/>
      <c r="P589" s="577"/>
      <c r="Q589" s="577">
        <v>210</v>
      </c>
      <c r="R589" s="577" t="s">
        <v>97</v>
      </c>
    </row>
    <row r="590" spans="1:18">
      <c r="A590" s="732">
        <v>120761709</v>
      </c>
      <c r="B590" s="739">
        <v>44383.461111111108</v>
      </c>
      <c r="C590" s="732" t="s">
        <v>97</v>
      </c>
      <c r="D590" s="733">
        <v>0.02</v>
      </c>
      <c r="E590" s="732" t="s">
        <v>66</v>
      </c>
      <c r="F590" s="734">
        <v>131.47200000000001</v>
      </c>
      <c r="G590" s="734">
        <v>0</v>
      </c>
      <c r="H590" s="734">
        <v>131.33199999999999</v>
      </c>
      <c r="I590" s="742">
        <v>44383.470266203702</v>
      </c>
      <c r="J590" s="734">
        <v>131.33199999999999</v>
      </c>
      <c r="K590" s="733">
        <v>0</v>
      </c>
      <c r="L590" s="733">
        <v>0</v>
      </c>
      <c r="M590" s="733">
        <v>0</v>
      </c>
      <c r="N590" s="733">
        <v>2.5299999999999998</v>
      </c>
      <c r="O590" s="577"/>
      <c r="P590" s="577"/>
      <c r="Q590" s="577">
        <v>211</v>
      </c>
      <c r="R590" s="577" t="s">
        <v>97</v>
      </c>
    </row>
    <row r="591" spans="1:18">
      <c r="A591" s="732">
        <v>120764727</v>
      </c>
      <c r="B591" s="739">
        <v>44383.481944444444</v>
      </c>
      <c r="C591" s="732" t="s">
        <v>97</v>
      </c>
      <c r="D591" s="733">
        <v>0.02</v>
      </c>
      <c r="E591" s="732" t="s">
        <v>66</v>
      </c>
      <c r="F591" s="734">
        <v>131.27799999999999</v>
      </c>
      <c r="G591" s="734">
        <v>0</v>
      </c>
      <c r="H591" s="734">
        <v>131.13800000000001</v>
      </c>
      <c r="I591" s="742">
        <v>44383.512627314813</v>
      </c>
      <c r="J591" s="734">
        <v>131.13800000000001</v>
      </c>
      <c r="K591" s="733">
        <v>0</v>
      </c>
      <c r="L591" s="733">
        <v>0</v>
      </c>
      <c r="M591" s="733">
        <v>0</v>
      </c>
      <c r="N591" s="733">
        <v>2.5299999999999998</v>
      </c>
      <c r="O591" s="577"/>
      <c r="P591" s="577"/>
      <c r="Q591" s="577">
        <v>212</v>
      </c>
      <c r="R591" s="577" t="s">
        <v>97</v>
      </c>
    </row>
    <row r="592" spans="1:18">
      <c r="A592" s="735">
        <v>120767908</v>
      </c>
      <c r="B592" s="740">
        <v>44383.518055555556</v>
      </c>
      <c r="C592" s="735" t="s">
        <v>97</v>
      </c>
      <c r="D592" s="736">
        <v>0.02</v>
      </c>
      <c r="E592" s="735" t="s">
        <v>66</v>
      </c>
      <c r="F592" s="737">
        <v>131.148</v>
      </c>
      <c r="G592" s="737">
        <v>0</v>
      </c>
      <c r="H592" s="737">
        <v>131.00800000000001</v>
      </c>
      <c r="I592" s="743">
        <v>44383.614050925928</v>
      </c>
      <c r="J592" s="737">
        <v>131.00800000000001</v>
      </c>
      <c r="K592" s="736">
        <v>0</v>
      </c>
      <c r="L592" s="736">
        <v>0</v>
      </c>
      <c r="M592" s="736">
        <v>0</v>
      </c>
      <c r="N592" s="736">
        <v>2.5299999999999998</v>
      </c>
      <c r="O592" s="577"/>
      <c r="P592" s="577"/>
      <c r="Q592" s="577">
        <v>213</v>
      </c>
      <c r="R592" s="577" t="s">
        <v>97</v>
      </c>
    </row>
    <row r="593" spans="1:18">
      <c r="A593" s="735">
        <v>120775598</v>
      </c>
      <c r="B593" s="740">
        <v>44383.636122685188</v>
      </c>
      <c r="C593" s="735" t="s">
        <v>97</v>
      </c>
      <c r="D593" s="736">
        <v>0.02</v>
      </c>
      <c r="E593" s="735" t="s">
        <v>66</v>
      </c>
      <c r="F593" s="737">
        <v>130.999</v>
      </c>
      <c r="G593" s="737">
        <v>0</v>
      </c>
      <c r="H593" s="737">
        <v>130.85900000000001</v>
      </c>
      <c r="I593" s="743">
        <v>44383.720729166664</v>
      </c>
      <c r="J593" s="737">
        <v>130.85900000000001</v>
      </c>
      <c r="K593" s="736">
        <v>0</v>
      </c>
      <c r="L593" s="736">
        <v>0</v>
      </c>
      <c r="M593" s="736">
        <v>0</v>
      </c>
      <c r="N593" s="736">
        <v>2.54</v>
      </c>
      <c r="O593" s="577"/>
      <c r="P593" s="577"/>
      <c r="Q593" s="577">
        <v>214</v>
      </c>
      <c r="R593" s="577" t="s">
        <v>97</v>
      </c>
    </row>
    <row r="594" spans="1:18">
      <c r="A594" s="732">
        <v>120786387</v>
      </c>
      <c r="B594" s="739">
        <v>44383.724305555559</v>
      </c>
      <c r="C594" s="732" t="s">
        <v>97</v>
      </c>
      <c r="D594" s="733">
        <v>0.02</v>
      </c>
      <c r="E594" s="732" t="s">
        <v>66</v>
      </c>
      <c r="F594" s="734">
        <v>130.83699999999999</v>
      </c>
      <c r="G594" s="734">
        <v>0</v>
      </c>
      <c r="H594" s="734">
        <v>130.697</v>
      </c>
      <c r="I594" s="742">
        <v>44383.806168981479</v>
      </c>
      <c r="J594" s="734">
        <v>130.697</v>
      </c>
      <c r="K594" s="733">
        <v>0</v>
      </c>
      <c r="L594" s="733">
        <v>0</v>
      </c>
      <c r="M594" s="733">
        <v>0</v>
      </c>
      <c r="N594" s="733">
        <v>2.5299999999999998</v>
      </c>
      <c r="O594" s="577"/>
      <c r="P594" s="577"/>
      <c r="Q594" s="577">
        <v>215</v>
      </c>
      <c r="R594" s="577" t="s">
        <v>97</v>
      </c>
    </row>
    <row r="595" spans="1:18">
      <c r="A595" s="732">
        <v>120796482</v>
      </c>
      <c r="B595" s="739">
        <v>44383.808344907404</v>
      </c>
      <c r="C595" s="732" t="s">
        <v>97</v>
      </c>
      <c r="D595" s="733">
        <v>0.02</v>
      </c>
      <c r="E595" s="732" t="s">
        <v>66</v>
      </c>
      <c r="F595" s="734">
        <v>130.69800000000001</v>
      </c>
      <c r="G595" s="734">
        <v>0</v>
      </c>
      <c r="H595" s="734">
        <v>130.61500000000001</v>
      </c>
      <c r="I595" s="742">
        <v>44384.130937499998</v>
      </c>
      <c r="J595" s="734">
        <v>130.61500000000001</v>
      </c>
      <c r="K595" s="733">
        <v>0</v>
      </c>
      <c r="L595" s="733">
        <v>0</v>
      </c>
      <c r="M595" s="733">
        <v>-0.04</v>
      </c>
      <c r="N595" s="733">
        <v>1.46</v>
      </c>
      <c r="O595" s="577"/>
      <c r="P595" s="577"/>
      <c r="Q595" s="577">
        <v>216</v>
      </c>
      <c r="R595" s="577" t="s">
        <v>97</v>
      </c>
    </row>
    <row r="596" spans="1:18">
      <c r="A596" s="735">
        <v>120799327</v>
      </c>
      <c r="B596" s="740">
        <v>44383.87427083333</v>
      </c>
      <c r="C596" s="735" t="s">
        <v>97</v>
      </c>
      <c r="D596" s="736">
        <v>0.02</v>
      </c>
      <c r="E596" s="735" t="s">
        <v>66</v>
      </c>
      <c r="F596" s="737">
        <v>130.816</v>
      </c>
      <c r="G596" s="737">
        <v>0</v>
      </c>
      <c r="H596" s="737">
        <v>130.61500000000001</v>
      </c>
      <c r="I596" s="743">
        <v>44384.130937499998</v>
      </c>
      <c r="J596" s="737">
        <v>130.61500000000001</v>
      </c>
      <c r="K596" s="736">
        <v>0</v>
      </c>
      <c r="L596" s="736">
        <v>0</v>
      </c>
      <c r="M596" s="736">
        <v>-0.04</v>
      </c>
      <c r="N596" s="736">
        <v>3.6</v>
      </c>
      <c r="O596" s="577"/>
      <c r="P596" s="577"/>
      <c r="Q596" s="577">
        <v>216</v>
      </c>
      <c r="R596" s="577" t="s">
        <v>97</v>
      </c>
    </row>
    <row r="597" spans="1:18">
      <c r="A597" s="732">
        <v>120803155</v>
      </c>
      <c r="B597" s="739">
        <v>44384.142372685186</v>
      </c>
      <c r="C597" s="732" t="s">
        <v>97</v>
      </c>
      <c r="D597" s="733">
        <v>0.02</v>
      </c>
      <c r="E597" s="732" t="s">
        <v>66</v>
      </c>
      <c r="F597" s="734">
        <v>130.59899999999999</v>
      </c>
      <c r="G597" s="734">
        <v>0</v>
      </c>
      <c r="H597" s="734">
        <v>130.666</v>
      </c>
      <c r="I597" s="742">
        <v>44384.650300925925</v>
      </c>
      <c r="J597" s="734">
        <v>130.666</v>
      </c>
      <c r="K597" s="733">
        <v>0</v>
      </c>
      <c r="L597" s="733">
        <v>0</v>
      </c>
      <c r="M597" s="733">
        <v>0</v>
      </c>
      <c r="N597" s="733">
        <v>-1.21</v>
      </c>
      <c r="O597" s="577"/>
      <c r="P597" s="577"/>
      <c r="Q597" s="577">
        <v>217</v>
      </c>
      <c r="R597" s="577" t="s">
        <v>97</v>
      </c>
    </row>
    <row r="598" spans="1:18">
      <c r="A598" s="735">
        <v>120807102</v>
      </c>
      <c r="B598" s="740">
        <v>44384.274293981478</v>
      </c>
      <c r="C598" s="735" t="s">
        <v>97</v>
      </c>
      <c r="D598" s="736">
        <v>0.02</v>
      </c>
      <c r="E598" s="735" t="s">
        <v>66</v>
      </c>
      <c r="F598" s="737">
        <v>130.72</v>
      </c>
      <c r="G598" s="737">
        <v>0</v>
      </c>
      <c r="H598" s="737">
        <v>130.666</v>
      </c>
      <c r="I598" s="743">
        <v>44384.650300925925</v>
      </c>
      <c r="J598" s="737">
        <v>130.666</v>
      </c>
      <c r="K598" s="736">
        <v>0</v>
      </c>
      <c r="L598" s="736">
        <v>0</v>
      </c>
      <c r="M598" s="736">
        <v>0</v>
      </c>
      <c r="N598" s="736">
        <v>0.98</v>
      </c>
      <c r="O598" s="577"/>
      <c r="P598" s="577"/>
      <c r="Q598" s="577">
        <v>217</v>
      </c>
      <c r="R598" s="577" t="s">
        <v>97</v>
      </c>
    </row>
    <row r="599" spans="1:18">
      <c r="A599" s="732">
        <v>120811499</v>
      </c>
      <c r="B599" s="739">
        <v>44384.386412037034</v>
      </c>
      <c r="C599" s="732" t="s">
        <v>97</v>
      </c>
      <c r="D599" s="733">
        <v>0.02</v>
      </c>
      <c r="E599" s="732" t="s">
        <v>66</v>
      </c>
      <c r="F599" s="734">
        <v>130.86000000000001</v>
      </c>
      <c r="G599" s="734">
        <v>0</v>
      </c>
      <c r="H599" s="734">
        <v>130.666</v>
      </c>
      <c r="I599" s="742">
        <v>44384.650300925925</v>
      </c>
      <c r="J599" s="734">
        <v>130.666</v>
      </c>
      <c r="K599" s="733">
        <v>0</v>
      </c>
      <c r="L599" s="733">
        <v>0</v>
      </c>
      <c r="M599" s="733">
        <v>0</v>
      </c>
      <c r="N599" s="733">
        <v>3.51</v>
      </c>
      <c r="O599" s="577"/>
      <c r="P599" s="577"/>
      <c r="Q599" s="577">
        <v>217</v>
      </c>
      <c r="R599" s="577" t="s">
        <v>97</v>
      </c>
    </row>
    <row r="600" spans="1:18">
      <c r="A600" s="735">
        <v>120821855</v>
      </c>
      <c r="B600" s="740">
        <v>44384.548125000001</v>
      </c>
      <c r="C600" s="735" t="s">
        <v>97</v>
      </c>
      <c r="D600" s="736">
        <v>0.03</v>
      </c>
      <c r="E600" s="735" t="s">
        <v>66</v>
      </c>
      <c r="F600" s="737">
        <v>131.02500000000001</v>
      </c>
      <c r="G600" s="737">
        <v>0</v>
      </c>
      <c r="H600" s="737">
        <v>130.666</v>
      </c>
      <c r="I600" s="743">
        <v>44384.650300925925</v>
      </c>
      <c r="J600" s="737">
        <v>130.666</v>
      </c>
      <c r="K600" s="736">
        <v>0</v>
      </c>
      <c r="L600" s="736">
        <v>0</v>
      </c>
      <c r="M600" s="736">
        <v>0</v>
      </c>
      <c r="N600" s="736">
        <v>9.74</v>
      </c>
      <c r="O600" s="577"/>
      <c r="P600" s="577"/>
      <c r="Q600" s="577">
        <v>217</v>
      </c>
      <c r="R600" s="577" t="s">
        <v>97</v>
      </c>
    </row>
    <row r="601" spans="1:18">
      <c r="A601" s="732">
        <v>120829414</v>
      </c>
      <c r="B601" s="739">
        <v>44384.652083333334</v>
      </c>
      <c r="C601" s="732" t="s">
        <v>97</v>
      </c>
      <c r="D601" s="733">
        <v>0.02</v>
      </c>
      <c r="E601" s="732" t="s">
        <v>66</v>
      </c>
      <c r="F601" s="734">
        <v>130.71899999999999</v>
      </c>
      <c r="G601" s="734">
        <v>0</v>
      </c>
      <c r="H601" s="734">
        <v>130.64099999999999</v>
      </c>
      <c r="I601" s="742">
        <v>44384.709513888891</v>
      </c>
      <c r="J601" s="734">
        <v>130.64099999999999</v>
      </c>
      <c r="K601" s="733">
        <v>0</v>
      </c>
      <c r="L601" s="733">
        <v>0</v>
      </c>
      <c r="M601" s="733">
        <v>0</v>
      </c>
      <c r="N601" s="733">
        <v>1.41</v>
      </c>
      <c r="O601" s="577"/>
      <c r="P601" s="577"/>
      <c r="Q601" s="577">
        <v>218</v>
      </c>
      <c r="R601" s="577" t="s">
        <v>97</v>
      </c>
    </row>
    <row r="602" spans="1:18">
      <c r="A602" s="735">
        <v>120833084</v>
      </c>
      <c r="B602" s="740">
        <v>44384.68959490741</v>
      </c>
      <c r="C602" s="735" t="s">
        <v>97</v>
      </c>
      <c r="D602" s="736">
        <v>0.02</v>
      </c>
      <c r="E602" s="735" t="s">
        <v>66</v>
      </c>
      <c r="F602" s="737">
        <v>130.84200000000001</v>
      </c>
      <c r="G602" s="737">
        <v>0</v>
      </c>
      <c r="H602" s="737">
        <v>130.64099999999999</v>
      </c>
      <c r="I602" s="743">
        <v>44384.709513888891</v>
      </c>
      <c r="J602" s="737">
        <v>130.64099999999999</v>
      </c>
      <c r="K602" s="736">
        <v>0</v>
      </c>
      <c r="L602" s="736">
        <v>0</v>
      </c>
      <c r="M602" s="736">
        <v>0</v>
      </c>
      <c r="N602" s="736">
        <v>3.63</v>
      </c>
      <c r="O602" s="577"/>
      <c r="P602" s="577"/>
      <c r="Q602" s="577">
        <v>218</v>
      </c>
      <c r="R602" s="577" t="s">
        <v>97</v>
      </c>
    </row>
    <row r="603" spans="1:18">
      <c r="A603" s="735">
        <v>120840039</v>
      </c>
      <c r="B603" s="740">
        <v>44384.734722222223</v>
      </c>
      <c r="C603" s="735" t="s">
        <v>97</v>
      </c>
      <c r="D603" s="736">
        <v>0.02</v>
      </c>
      <c r="E603" s="735" t="s">
        <v>66</v>
      </c>
      <c r="F603" s="737">
        <v>130.52799999999999</v>
      </c>
      <c r="G603" s="737">
        <v>0</v>
      </c>
      <c r="H603" s="737">
        <v>130.44399999999999</v>
      </c>
      <c r="I603" s="743">
        <v>44384.959548611114</v>
      </c>
      <c r="J603" s="737">
        <v>130.44399999999999</v>
      </c>
      <c r="K603" s="736">
        <v>0</v>
      </c>
      <c r="L603" s="736">
        <v>0</v>
      </c>
      <c r="M603" s="736">
        <v>0</v>
      </c>
      <c r="N603" s="736">
        <v>1.51</v>
      </c>
      <c r="O603" s="577"/>
      <c r="P603" s="577"/>
      <c r="Q603" s="577">
        <v>219</v>
      </c>
      <c r="R603" s="577" t="s">
        <v>97</v>
      </c>
    </row>
    <row r="604" spans="1:18">
      <c r="A604" s="732">
        <v>120846088</v>
      </c>
      <c r="B604" s="739">
        <v>44384.85497685185</v>
      </c>
      <c r="C604" s="732" t="s">
        <v>97</v>
      </c>
      <c r="D604" s="733">
        <v>0.02</v>
      </c>
      <c r="E604" s="732" t="s">
        <v>66</v>
      </c>
      <c r="F604" s="734">
        <v>130.63900000000001</v>
      </c>
      <c r="G604" s="734">
        <v>0</v>
      </c>
      <c r="H604" s="734">
        <v>130.44399999999999</v>
      </c>
      <c r="I604" s="742">
        <v>44384.959548611114</v>
      </c>
      <c r="J604" s="734">
        <v>130.44399999999999</v>
      </c>
      <c r="K604" s="733">
        <v>0</v>
      </c>
      <c r="L604" s="733">
        <v>0</v>
      </c>
      <c r="M604" s="733">
        <v>0</v>
      </c>
      <c r="N604" s="733">
        <v>3.52</v>
      </c>
      <c r="O604" s="577"/>
      <c r="P604" s="577"/>
      <c r="Q604" s="577">
        <v>219</v>
      </c>
      <c r="R604" s="577" t="s">
        <v>97</v>
      </c>
    </row>
    <row r="605" spans="1:18">
      <c r="A605" s="735">
        <v>120850022</v>
      </c>
      <c r="B605" s="740">
        <v>44384.961817129632</v>
      </c>
      <c r="C605" s="735" t="s">
        <v>97</v>
      </c>
      <c r="D605" s="736">
        <v>0.02</v>
      </c>
      <c r="E605" s="735" t="s">
        <v>66</v>
      </c>
      <c r="F605" s="737">
        <v>130.46100000000001</v>
      </c>
      <c r="G605" s="737">
        <v>0</v>
      </c>
      <c r="H605" s="737">
        <v>130.31399999999999</v>
      </c>
      <c r="I605" s="743">
        <v>44385.167395833334</v>
      </c>
      <c r="J605" s="737">
        <v>130.31399999999999</v>
      </c>
      <c r="K605" s="736">
        <v>0</v>
      </c>
      <c r="L605" s="736">
        <v>0</v>
      </c>
      <c r="M605" s="736">
        <v>-0.12</v>
      </c>
      <c r="N605" s="736">
        <v>2.54</v>
      </c>
      <c r="O605" s="577"/>
      <c r="P605" s="577"/>
      <c r="Q605" s="577">
        <v>220</v>
      </c>
      <c r="R605" s="577" t="s">
        <v>97</v>
      </c>
    </row>
    <row r="606" spans="1:18">
      <c r="A606" s="732">
        <v>120853842</v>
      </c>
      <c r="B606" s="739">
        <v>44385.184027777781</v>
      </c>
      <c r="C606" s="732" t="s">
        <v>97</v>
      </c>
      <c r="D606" s="733">
        <v>0.02</v>
      </c>
      <c r="E606" s="732" t="s">
        <v>66</v>
      </c>
      <c r="F606" s="734">
        <v>130.25800000000001</v>
      </c>
      <c r="G606" s="734">
        <v>0</v>
      </c>
      <c r="H606" s="734">
        <v>130.179</v>
      </c>
      <c r="I606" s="742">
        <v>44385.34710648148</v>
      </c>
      <c r="J606" s="734">
        <v>130.179</v>
      </c>
      <c r="K606" s="733">
        <v>0</v>
      </c>
      <c r="L606" s="733">
        <v>0</v>
      </c>
      <c r="M606" s="733">
        <v>0</v>
      </c>
      <c r="N606" s="733">
        <v>1.43</v>
      </c>
      <c r="O606" s="577"/>
      <c r="P606" s="577"/>
      <c r="Q606" s="577">
        <v>221</v>
      </c>
      <c r="R606" s="577" t="s">
        <v>97</v>
      </c>
    </row>
    <row r="607" spans="1:18">
      <c r="A607" s="735">
        <v>120857579</v>
      </c>
      <c r="B607" s="740">
        <v>44385.257916666669</v>
      </c>
      <c r="C607" s="735" t="s">
        <v>97</v>
      </c>
      <c r="D607" s="736">
        <v>0.02</v>
      </c>
      <c r="E607" s="735" t="s">
        <v>66</v>
      </c>
      <c r="F607" s="737">
        <v>130.37899999999999</v>
      </c>
      <c r="G607" s="737">
        <v>0</v>
      </c>
      <c r="H607" s="737">
        <v>130.179</v>
      </c>
      <c r="I607" s="743">
        <v>44385.34710648148</v>
      </c>
      <c r="J607" s="737">
        <v>130.179</v>
      </c>
      <c r="K607" s="736">
        <v>0</v>
      </c>
      <c r="L607" s="736">
        <v>0</v>
      </c>
      <c r="M607" s="736">
        <v>0</v>
      </c>
      <c r="N607" s="736">
        <v>3.62</v>
      </c>
      <c r="O607" s="577"/>
      <c r="P607" s="577"/>
      <c r="Q607" s="577">
        <v>221</v>
      </c>
      <c r="R607" s="577" t="s">
        <v>97</v>
      </c>
    </row>
    <row r="608" spans="1:18">
      <c r="A608" s="732">
        <v>120861313</v>
      </c>
      <c r="B608" s="739">
        <v>44385.361122685186</v>
      </c>
      <c r="C608" s="732" t="s">
        <v>97</v>
      </c>
      <c r="D608" s="733">
        <v>0.02</v>
      </c>
      <c r="E608" s="732" t="s">
        <v>66</v>
      </c>
      <c r="F608" s="734">
        <v>130.13</v>
      </c>
      <c r="G608" s="734">
        <v>0</v>
      </c>
      <c r="H608" s="734">
        <v>129.99</v>
      </c>
      <c r="I608" s="742">
        <v>44385.410844907405</v>
      </c>
      <c r="J608" s="734">
        <v>129.99</v>
      </c>
      <c r="K608" s="733">
        <v>0</v>
      </c>
      <c r="L608" s="733">
        <v>0</v>
      </c>
      <c r="M608" s="733">
        <v>0</v>
      </c>
      <c r="N608" s="733">
        <v>2.54</v>
      </c>
      <c r="O608" s="577"/>
      <c r="P608" s="577"/>
      <c r="Q608" s="577">
        <v>222</v>
      </c>
      <c r="R608" s="577" t="s">
        <v>97</v>
      </c>
    </row>
    <row r="609" spans="1:18">
      <c r="A609" s="735">
        <v>120866485</v>
      </c>
      <c r="B609" s="740">
        <v>44385.418055555558</v>
      </c>
      <c r="C609" s="735" t="s">
        <v>97</v>
      </c>
      <c r="D609" s="736">
        <v>0.02</v>
      </c>
      <c r="E609" s="735" t="s">
        <v>66</v>
      </c>
      <c r="F609" s="737">
        <v>129.98099999999999</v>
      </c>
      <c r="G609" s="737">
        <v>0</v>
      </c>
      <c r="H609" s="737">
        <v>129.84100000000001</v>
      </c>
      <c r="I609" s="743">
        <v>44385.421597222223</v>
      </c>
      <c r="J609" s="737">
        <v>129.84100000000001</v>
      </c>
      <c r="K609" s="736">
        <v>0</v>
      </c>
      <c r="L609" s="736">
        <v>0</v>
      </c>
      <c r="M609" s="736">
        <v>0</v>
      </c>
      <c r="N609" s="736">
        <v>2.54</v>
      </c>
      <c r="O609" s="577"/>
      <c r="P609" s="577"/>
      <c r="Q609" s="577">
        <v>223</v>
      </c>
      <c r="R609" s="577" t="s">
        <v>97</v>
      </c>
    </row>
    <row r="610" spans="1:18">
      <c r="A610" s="732">
        <v>120868469</v>
      </c>
      <c r="B610" s="739">
        <v>44385.434027777781</v>
      </c>
      <c r="C610" s="732" t="s">
        <v>97</v>
      </c>
      <c r="D610" s="733">
        <v>0.02</v>
      </c>
      <c r="E610" s="732" t="s">
        <v>66</v>
      </c>
      <c r="F610" s="734">
        <v>129.79900000000001</v>
      </c>
      <c r="G610" s="734">
        <v>0</v>
      </c>
      <c r="H610" s="734">
        <v>129.65899999999999</v>
      </c>
      <c r="I610" s="742">
        <v>44385.453263888892</v>
      </c>
      <c r="J610" s="734">
        <v>129.65899999999999</v>
      </c>
      <c r="K610" s="733">
        <v>0</v>
      </c>
      <c r="L610" s="733">
        <v>0</v>
      </c>
      <c r="M610" s="733">
        <v>0</v>
      </c>
      <c r="N610" s="733">
        <v>2.54</v>
      </c>
      <c r="O610" s="577"/>
      <c r="P610" s="577"/>
      <c r="Q610" s="577">
        <v>224</v>
      </c>
      <c r="R610" s="577" t="s">
        <v>97</v>
      </c>
    </row>
    <row r="611" spans="1:18">
      <c r="A611" s="735">
        <v>120873084</v>
      </c>
      <c r="B611" s="740">
        <v>44385.463206018518</v>
      </c>
      <c r="C611" s="735" t="s">
        <v>97</v>
      </c>
      <c r="D611" s="736">
        <v>0.02</v>
      </c>
      <c r="E611" s="735" t="s">
        <v>66</v>
      </c>
      <c r="F611" s="737">
        <v>129.721</v>
      </c>
      <c r="G611" s="737">
        <v>0</v>
      </c>
      <c r="H611" s="737">
        <v>130.43799999999999</v>
      </c>
      <c r="I611" s="743">
        <v>44390.647002314814</v>
      </c>
      <c r="J611" s="737">
        <v>130.43799999999999</v>
      </c>
      <c r="K611" s="736">
        <v>0</v>
      </c>
      <c r="L611" s="736">
        <v>0</v>
      </c>
      <c r="M611" s="736">
        <v>-0.12</v>
      </c>
      <c r="N611" s="736">
        <v>-13.1</v>
      </c>
      <c r="O611" s="577"/>
      <c r="P611" s="577"/>
      <c r="Q611" s="577">
        <v>225</v>
      </c>
      <c r="R611" s="577" t="s">
        <v>97</v>
      </c>
    </row>
    <row r="612" spans="1:18">
      <c r="A612" s="732">
        <v>120876654</v>
      </c>
      <c r="B612" s="739">
        <v>44385.498310185183</v>
      </c>
      <c r="C612" s="732" t="s">
        <v>97</v>
      </c>
      <c r="D612" s="733">
        <v>0.02</v>
      </c>
      <c r="E612" s="732" t="s">
        <v>66</v>
      </c>
      <c r="F612" s="734">
        <v>129.845</v>
      </c>
      <c r="G612" s="734">
        <v>0</v>
      </c>
      <c r="H612" s="734">
        <v>130.43799999999999</v>
      </c>
      <c r="I612" s="742">
        <v>44390.647002314814</v>
      </c>
      <c r="J612" s="734">
        <v>130.43799999999999</v>
      </c>
      <c r="K612" s="733">
        <v>0</v>
      </c>
      <c r="L612" s="733">
        <v>0</v>
      </c>
      <c r="M612" s="733">
        <v>-0.12</v>
      </c>
      <c r="N612" s="733">
        <v>-10.86</v>
      </c>
      <c r="O612" s="577"/>
      <c r="P612" s="577"/>
      <c r="Q612" s="577">
        <v>225</v>
      </c>
      <c r="R612" s="577" t="s">
        <v>97</v>
      </c>
    </row>
    <row r="613" spans="1:18">
      <c r="A613" s="735">
        <v>120878720</v>
      </c>
      <c r="B613" s="740">
        <v>44385.521886574075</v>
      </c>
      <c r="C613" s="735" t="s">
        <v>97</v>
      </c>
      <c r="D613" s="736">
        <v>0.02</v>
      </c>
      <c r="E613" s="735" t="s">
        <v>66</v>
      </c>
      <c r="F613" s="737">
        <v>129.98500000000001</v>
      </c>
      <c r="G613" s="737">
        <v>0</v>
      </c>
      <c r="H613" s="737">
        <v>130.43799999999999</v>
      </c>
      <c r="I613" s="743">
        <v>44390.647002314814</v>
      </c>
      <c r="J613" s="737">
        <v>130.43799999999999</v>
      </c>
      <c r="K613" s="736">
        <v>0</v>
      </c>
      <c r="L613" s="736">
        <v>0</v>
      </c>
      <c r="M613" s="736">
        <v>-0.12</v>
      </c>
      <c r="N613" s="736">
        <v>-8.3199999999999985</v>
      </c>
      <c r="O613" s="577"/>
      <c r="P613" s="577"/>
      <c r="Q613" s="577">
        <v>225</v>
      </c>
      <c r="R613" s="577" t="s">
        <v>97</v>
      </c>
    </row>
    <row r="614" spans="1:18">
      <c r="A614" s="732">
        <v>120894554</v>
      </c>
      <c r="B614" s="739">
        <v>44385.690937500003</v>
      </c>
      <c r="C614" s="732" t="s">
        <v>97</v>
      </c>
      <c r="D614" s="733">
        <v>0.03</v>
      </c>
      <c r="E614" s="732" t="s">
        <v>66</v>
      </c>
      <c r="F614" s="734">
        <v>130.14699999999999</v>
      </c>
      <c r="G614" s="734">
        <v>0</v>
      </c>
      <c r="H614" s="734">
        <v>130.43799999999999</v>
      </c>
      <c r="I614" s="742">
        <v>44390.647002314814</v>
      </c>
      <c r="J614" s="734">
        <v>130.43799999999999</v>
      </c>
      <c r="K614" s="733">
        <v>0</v>
      </c>
      <c r="L614" s="733">
        <v>0</v>
      </c>
      <c r="M614" s="733">
        <v>-0.18</v>
      </c>
      <c r="N614" s="733">
        <v>-8.09</v>
      </c>
      <c r="O614" s="577"/>
      <c r="P614" s="577"/>
      <c r="Q614" s="577">
        <v>225</v>
      </c>
      <c r="R614" s="577" t="s">
        <v>97</v>
      </c>
    </row>
    <row r="615" spans="1:18">
      <c r="A615" s="735">
        <v>120925929</v>
      </c>
      <c r="B615" s="740">
        <v>44386.462418981479</v>
      </c>
      <c r="C615" s="735" t="s">
        <v>97</v>
      </c>
      <c r="D615" s="736">
        <v>0.05</v>
      </c>
      <c r="E615" s="735" t="s">
        <v>66</v>
      </c>
      <c r="F615" s="737">
        <v>130.33000000000001</v>
      </c>
      <c r="G615" s="737">
        <v>0</v>
      </c>
      <c r="H615" s="737">
        <v>130.43799999999999</v>
      </c>
      <c r="I615" s="743">
        <v>44390.647002314814</v>
      </c>
      <c r="J615" s="737">
        <v>130.43799999999999</v>
      </c>
      <c r="K615" s="736">
        <v>0</v>
      </c>
      <c r="L615" s="736">
        <v>0</v>
      </c>
      <c r="M615" s="736">
        <v>-0.2</v>
      </c>
      <c r="N615" s="736">
        <v>-5.09</v>
      </c>
      <c r="O615" s="577"/>
      <c r="P615" s="577"/>
      <c r="Q615" s="577">
        <v>225</v>
      </c>
      <c r="R615" s="577" t="s">
        <v>97</v>
      </c>
    </row>
    <row r="616" spans="1:18">
      <c r="A616" s="732">
        <v>120934672</v>
      </c>
      <c r="B616" s="739">
        <v>44386.613425925927</v>
      </c>
      <c r="C616" s="732" t="s">
        <v>97</v>
      </c>
      <c r="D616" s="733">
        <v>7.0000000000000007E-2</v>
      </c>
      <c r="E616" s="732" t="s">
        <v>66</v>
      </c>
      <c r="F616" s="734">
        <v>130.535</v>
      </c>
      <c r="G616" s="734">
        <v>0</v>
      </c>
      <c r="H616" s="734">
        <v>130.43799999999999</v>
      </c>
      <c r="I616" s="742">
        <v>44390.647002314814</v>
      </c>
      <c r="J616" s="734">
        <v>130.43799999999999</v>
      </c>
      <c r="K616" s="733">
        <v>0</v>
      </c>
      <c r="L616" s="733">
        <v>0</v>
      </c>
      <c r="M616" s="733">
        <v>-0.28000000000000003</v>
      </c>
      <c r="N616" s="733">
        <v>5.87</v>
      </c>
      <c r="O616" s="577"/>
      <c r="P616" s="577"/>
      <c r="Q616" s="577">
        <v>225</v>
      </c>
      <c r="R616" s="577" t="s">
        <v>97</v>
      </c>
    </row>
    <row r="617" spans="1:18">
      <c r="A617" s="735">
        <v>120942508</v>
      </c>
      <c r="B617" s="740">
        <v>44386.713206018518</v>
      </c>
      <c r="C617" s="735" t="s">
        <v>97</v>
      </c>
      <c r="D617" s="736">
        <v>0.11</v>
      </c>
      <c r="E617" s="735" t="s">
        <v>66</v>
      </c>
      <c r="F617" s="737">
        <v>130.77600000000001</v>
      </c>
      <c r="G617" s="737">
        <v>0</v>
      </c>
      <c r="H617" s="737">
        <v>130.43799999999999</v>
      </c>
      <c r="I617" s="743">
        <v>44390.647002314814</v>
      </c>
      <c r="J617" s="737">
        <v>130.43799999999999</v>
      </c>
      <c r="K617" s="736">
        <v>0</v>
      </c>
      <c r="L617" s="736">
        <v>0</v>
      </c>
      <c r="M617" s="736">
        <v>-0.44</v>
      </c>
      <c r="N617" s="736">
        <v>33.230000000000004</v>
      </c>
      <c r="O617" s="577"/>
      <c r="P617" s="577"/>
      <c r="Q617" s="577">
        <v>225</v>
      </c>
      <c r="R617" s="577" t="s">
        <v>97</v>
      </c>
    </row>
    <row r="618" spans="1:18">
      <c r="A618" s="732">
        <v>121009674</v>
      </c>
      <c r="B618" s="739">
        <v>44390.264988425923</v>
      </c>
      <c r="C618" s="732" t="s">
        <v>97</v>
      </c>
      <c r="D618" s="733">
        <v>0.17</v>
      </c>
      <c r="E618" s="732" t="s">
        <v>66</v>
      </c>
      <c r="F618" s="734">
        <v>131.05600000000001</v>
      </c>
      <c r="G618" s="734">
        <v>0</v>
      </c>
      <c r="H618" s="734">
        <v>130.43799999999999</v>
      </c>
      <c r="I618" s="742">
        <v>44390.647002314814</v>
      </c>
      <c r="J618" s="734">
        <v>130.43799999999999</v>
      </c>
      <c r="K618" s="733">
        <v>0</v>
      </c>
      <c r="L618" s="733">
        <v>0</v>
      </c>
      <c r="M618" s="733">
        <v>0</v>
      </c>
      <c r="N618" s="733">
        <v>95.15</v>
      </c>
      <c r="O618" s="577"/>
      <c r="P618" s="577"/>
      <c r="Q618" s="577">
        <v>225</v>
      </c>
      <c r="R618" s="577" t="s">
        <v>97</v>
      </c>
    </row>
    <row r="619" spans="1:18">
      <c r="A619" s="735">
        <v>120941974</v>
      </c>
      <c r="B619" s="740">
        <v>44386.709027777775</v>
      </c>
      <c r="C619" s="735" t="s">
        <v>96</v>
      </c>
      <c r="D619" s="736">
        <v>0.02</v>
      </c>
      <c r="E619" s="735" t="s">
        <v>66</v>
      </c>
      <c r="F619" s="737">
        <v>130.709</v>
      </c>
      <c r="G619" s="737">
        <v>0</v>
      </c>
      <c r="H619" s="737">
        <v>130.84899999999999</v>
      </c>
      <c r="I619" s="743">
        <v>44386.927557870367</v>
      </c>
      <c r="J619" s="737">
        <v>130.84899999999999</v>
      </c>
      <c r="K619" s="736">
        <v>0</v>
      </c>
      <c r="L619" s="736">
        <v>0</v>
      </c>
      <c r="M619" s="736">
        <v>0</v>
      </c>
      <c r="N619" s="736">
        <v>2.54</v>
      </c>
      <c r="O619" s="577"/>
      <c r="P619" s="577"/>
      <c r="Q619" s="577">
        <v>226</v>
      </c>
      <c r="R619" s="577" t="s">
        <v>96</v>
      </c>
    </row>
    <row r="620" spans="1:18">
      <c r="A620" s="732">
        <v>120952134</v>
      </c>
      <c r="B620" s="739">
        <v>44386.93822916667</v>
      </c>
      <c r="C620" s="732" t="s">
        <v>96</v>
      </c>
      <c r="D620" s="733">
        <v>0.02</v>
      </c>
      <c r="E620" s="732" t="s">
        <v>66</v>
      </c>
      <c r="F620" s="734">
        <v>130.857</v>
      </c>
      <c r="G620" s="734">
        <v>0</v>
      </c>
      <c r="H620" s="734">
        <v>130.88200000000001</v>
      </c>
      <c r="I620" s="742">
        <v>44389.698321759257</v>
      </c>
      <c r="J620" s="734">
        <v>130.88200000000001</v>
      </c>
      <c r="K620" s="733">
        <v>0</v>
      </c>
      <c r="L620" s="733">
        <v>0</v>
      </c>
      <c r="M620" s="733">
        <v>-0.08</v>
      </c>
      <c r="N620" s="733">
        <v>0.38</v>
      </c>
      <c r="O620" s="577"/>
      <c r="P620" s="577"/>
      <c r="Q620" s="577">
        <v>227</v>
      </c>
      <c r="R620" s="577" t="s">
        <v>96</v>
      </c>
    </row>
    <row r="621" spans="1:18">
      <c r="A621" s="735">
        <v>120961226</v>
      </c>
      <c r="B621" s="740">
        <v>44389.18340277778</v>
      </c>
      <c r="C621" s="735" t="s">
        <v>96</v>
      </c>
      <c r="D621" s="736">
        <v>0.02</v>
      </c>
      <c r="E621" s="735" t="s">
        <v>66</v>
      </c>
      <c r="F621" s="737">
        <v>130.73699999999999</v>
      </c>
      <c r="G621" s="737">
        <v>0</v>
      </c>
      <c r="H621" s="737">
        <v>130.88200000000001</v>
      </c>
      <c r="I621" s="743">
        <v>44389.698321759257</v>
      </c>
      <c r="J621" s="737">
        <v>130.88200000000001</v>
      </c>
      <c r="K621" s="736">
        <v>0</v>
      </c>
      <c r="L621" s="736">
        <v>0</v>
      </c>
      <c r="M621" s="736">
        <v>0</v>
      </c>
      <c r="N621" s="736">
        <v>2.63</v>
      </c>
      <c r="O621" s="577"/>
      <c r="P621" s="577"/>
      <c r="Q621" s="577">
        <v>227</v>
      </c>
      <c r="R621" s="577" t="s">
        <v>96</v>
      </c>
    </row>
    <row r="622" spans="1:18">
      <c r="A622" s="732">
        <v>120977684</v>
      </c>
      <c r="B622" s="739">
        <v>44389.535428240742</v>
      </c>
      <c r="C622" s="732" t="s">
        <v>96</v>
      </c>
      <c r="D622" s="733">
        <v>0.02</v>
      </c>
      <c r="E622" s="732" t="s">
        <v>66</v>
      </c>
      <c r="F622" s="734">
        <v>130.59800000000001</v>
      </c>
      <c r="G622" s="734">
        <v>0</v>
      </c>
      <c r="H622" s="734">
        <v>130.88200000000001</v>
      </c>
      <c r="I622" s="742">
        <v>44389.698321759257</v>
      </c>
      <c r="J622" s="734">
        <v>130.88200000000001</v>
      </c>
      <c r="K622" s="733">
        <v>0</v>
      </c>
      <c r="L622" s="733">
        <v>0</v>
      </c>
      <c r="M622" s="733">
        <v>0</v>
      </c>
      <c r="N622" s="733">
        <v>5.15</v>
      </c>
      <c r="O622" s="577"/>
      <c r="P622" s="577"/>
      <c r="Q622" s="577">
        <v>227</v>
      </c>
      <c r="R622" s="577" t="s">
        <v>96</v>
      </c>
    </row>
    <row r="623" spans="1:18">
      <c r="A623" s="735">
        <v>120991668</v>
      </c>
      <c r="B623" s="740">
        <v>44389.706944444442</v>
      </c>
      <c r="C623" s="735" t="s">
        <v>96</v>
      </c>
      <c r="D623" s="736">
        <v>0.02</v>
      </c>
      <c r="E623" s="735" t="s">
        <v>66</v>
      </c>
      <c r="F623" s="737">
        <v>130.91</v>
      </c>
      <c r="G623" s="737">
        <v>0</v>
      </c>
      <c r="H623" s="737">
        <v>131.054</v>
      </c>
      <c r="I623" s="743">
        <v>44390.264872685184</v>
      </c>
      <c r="J623" s="737">
        <v>131.054</v>
      </c>
      <c r="K623" s="736">
        <v>0</v>
      </c>
      <c r="L623" s="736">
        <v>0</v>
      </c>
      <c r="M623" s="736">
        <v>-0.08</v>
      </c>
      <c r="N623" s="736">
        <v>2.5299999999999998</v>
      </c>
      <c r="O623" s="577"/>
      <c r="P623" s="577"/>
      <c r="Q623" s="577">
        <v>228</v>
      </c>
      <c r="R623" s="577" t="s">
        <v>96</v>
      </c>
    </row>
    <row r="624" spans="1:18">
      <c r="A624" s="735">
        <v>121009782</v>
      </c>
      <c r="B624" s="740">
        <v>44390.270162037035</v>
      </c>
      <c r="C624" s="735" t="s">
        <v>96</v>
      </c>
      <c r="D624" s="736">
        <v>0.02</v>
      </c>
      <c r="E624" s="735" t="s">
        <v>66</v>
      </c>
      <c r="F624" s="737">
        <v>131.08600000000001</v>
      </c>
      <c r="G624" s="737">
        <v>0</v>
      </c>
      <c r="H624" s="737">
        <v>129.845</v>
      </c>
      <c r="I624" s="743">
        <v>44398.690567129626</v>
      </c>
      <c r="J624" s="737">
        <v>129.845</v>
      </c>
      <c r="K624" s="736">
        <v>0</v>
      </c>
      <c r="L624" s="736">
        <v>0</v>
      </c>
      <c r="M624" s="736">
        <v>-0.63</v>
      </c>
      <c r="N624" s="736">
        <v>-23.119999999999997</v>
      </c>
      <c r="O624" s="577"/>
      <c r="P624" s="577"/>
      <c r="Q624" s="577">
        <v>229</v>
      </c>
      <c r="R624" s="577" t="s">
        <v>96</v>
      </c>
    </row>
    <row r="625" spans="1:18">
      <c r="A625" s="732">
        <v>121013050</v>
      </c>
      <c r="B625" s="739">
        <v>44390.372025462966</v>
      </c>
      <c r="C625" s="732" t="s">
        <v>96</v>
      </c>
      <c r="D625" s="733">
        <v>0.02</v>
      </c>
      <c r="E625" s="732" t="s">
        <v>66</v>
      </c>
      <c r="F625" s="734">
        <v>130.96700000000001</v>
      </c>
      <c r="G625" s="734">
        <v>0</v>
      </c>
      <c r="H625" s="734">
        <v>129.845</v>
      </c>
      <c r="I625" s="742">
        <v>44398.690567129626</v>
      </c>
      <c r="J625" s="734">
        <v>129.845</v>
      </c>
      <c r="K625" s="733">
        <v>0</v>
      </c>
      <c r="L625" s="733">
        <v>0</v>
      </c>
      <c r="M625" s="733">
        <v>-0.63</v>
      </c>
      <c r="N625" s="733">
        <v>-20.97</v>
      </c>
      <c r="O625" s="577"/>
      <c r="P625" s="577"/>
      <c r="Q625" s="577">
        <v>229</v>
      </c>
      <c r="R625" s="577" t="s">
        <v>96</v>
      </c>
    </row>
    <row r="626" spans="1:18">
      <c r="A626" s="735">
        <v>121016361</v>
      </c>
      <c r="B626" s="740">
        <v>44390.420613425929</v>
      </c>
      <c r="C626" s="735" t="s">
        <v>96</v>
      </c>
      <c r="D626" s="736">
        <v>0.02</v>
      </c>
      <c r="E626" s="735" t="s">
        <v>66</v>
      </c>
      <c r="F626" s="737">
        <v>130.82300000000001</v>
      </c>
      <c r="G626" s="737">
        <v>0</v>
      </c>
      <c r="H626" s="737">
        <v>129.845</v>
      </c>
      <c r="I626" s="743">
        <v>44398.690567129626</v>
      </c>
      <c r="J626" s="737">
        <v>129.845</v>
      </c>
      <c r="K626" s="736">
        <v>0</v>
      </c>
      <c r="L626" s="736">
        <v>0</v>
      </c>
      <c r="M626" s="736">
        <v>-0.63</v>
      </c>
      <c r="N626" s="736">
        <v>-18.36</v>
      </c>
      <c r="O626" s="577"/>
      <c r="P626" s="577"/>
      <c r="Q626" s="577">
        <v>229</v>
      </c>
      <c r="R626" s="577" t="s">
        <v>96</v>
      </c>
    </row>
    <row r="627" spans="1:18">
      <c r="A627" s="732">
        <v>121022358</v>
      </c>
      <c r="B627" s="739">
        <v>44390.510671296295</v>
      </c>
      <c r="C627" s="732" t="s">
        <v>96</v>
      </c>
      <c r="D627" s="733">
        <v>0.03</v>
      </c>
      <c r="E627" s="732" t="s">
        <v>66</v>
      </c>
      <c r="F627" s="734">
        <v>130.66200000000001</v>
      </c>
      <c r="G627" s="734">
        <v>0</v>
      </c>
      <c r="H627" s="734">
        <v>129.845</v>
      </c>
      <c r="I627" s="742">
        <v>44398.690567129626</v>
      </c>
      <c r="J627" s="734">
        <v>129.845</v>
      </c>
      <c r="K627" s="733">
        <v>0</v>
      </c>
      <c r="L627" s="733">
        <v>0</v>
      </c>
      <c r="M627" s="733">
        <v>-0.9</v>
      </c>
      <c r="N627" s="733">
        <v>-23.11</v>
      </c>
      <c r="O627" s="577"/>
      <c r="P627" s="577"/>
      <c r="Q627" s="577">
        <v>229</v>
      </c>
      <c r="R627" s="577" t="s">
        <v>96</v>
      </c>
    </row>
    <row r="628" spans="1:18">
      <c r="A628" s="735">
        <v>121027867</v>
      </c>
      <c r="B628" s="740">
        <v>44390.623263888891</v>
      </c>
      <c r="C628" s="735" t="s">
        <v>96</v>
      </c>
      <c r="D628" s="736">
        <v>0.05</v>
      </c>
      <c r="E628" s="735" t="s">
        <v>66</v>
      </c>
      <c r="F628" s="737">
        <v>130.47900000000001</v>
      </c>
      <c r="G628" s="737">
        <v>0</v>
      </c>
      <c r="H628" s="737">
        <v>129.845</v>
      </c>
      <c r="I628" s="743">
        <v>44398.690567129626</v>
      </c>
      <c r="J628" s="737">
        <v>129.845</v>
      </c>
      <c r="K628" s="736">
        <v>0</v>
      </c>
      <c r="L628" s="736">
        <v>0</v>
      </c>
      <c r="M628" s="736">
        <v>-1.52</v>
      </c>
      <c r="N628" s="736">
        <v>-30.25</v>
      </c>
      <c r="O628" s="577"/>
      <c r="P628" s="577"/>
      <c r="Q628" s="577">
        <v>229</v>
      </c>
      <c r="R628" s="577" t="s">
        <v>96</v>
      </c>
    </row>
    <row r="629" spans="1:18">
      <c r="A629" s="732">
        <v>121058105</v>
      </c>
      <c r="B629" s="739">
        <v>44390.94835648148</v>
      </c>
      <c r="C629" s="732" t="s">
        <v>96</v>
      </c>
      <c r="D629" s="733">
        <v>7.0000000000000007E-2</v>
      </c>
      <c r="E629" s="732" t="s">
        <v>66</v>
      </c>
      <c r="F629" s="734">
        <v>130.279</v>
      </c>
      <c r="G629" s="734">
        <v>0</v>
      </c>
      <c r="H629" s="734">
        <v>129.845</v>
      </c>
      <c r="I629" s="742">
        <v>44398.690567129626</v>
      </c>
      <c r="J629" s="734">
        <v>129.845</v>
      </c>
      <c r="K629" s="733">
        <v>0</v>
      </c>
      <c r="L629" s="733">
        <v>0</v>
      </c>
      <c r="M629" s="733">
        <v>-2.15</v>
      </c>
      <c r="N629" s="733">
        <v>-29.68</v>
      </c>
      <c r="O629" s="577"/>
      <c r="P629" s="577"/>
      <c r="Q629" s="577">
        <v>229</v>
      </c>
      <c r="R629" s="577" t="s">
        <v>96</v>
      </c>
    </row>
    <row r="630" spans="1:18">
      <c r="A630" s="735">
        <v>121099056</v>
      </c>
      <c r="B630" s="740">
        <v>44391.713993055557</v>
      </c>
      <c r="C630" s="735" t="s">
        <v>96</v>
      </c>
      <c r="D630" s="736">
        <v>0.11</v>
      </c>
      <c r="E630" s="735" t="s">
        <v>66</v>
      </c>
      <c r="F630" s="737">
        <v>130.04599999999999</v>
      </c>
      <c r="G630" s="737">
        <v>0</v>
      </c>
      <c r="H630" s="737">
        <v>129.845</v>
      </c>
      <c r="I630" s="743">
        <v>44398.690567129626</v>
      </c>
      <c r="J630" s="737">
        <v>129.845</v>
      </c>
      <c r="K630" s="736">
        <v>0</v>
      </c>
      <c r="L630" s="736">
        <v>0</v>
      </c>
      <c r="M630" s="736">
        <v>-2.94</v>
      </c>
      <c r="N630" s="736">
        <v>-22.970000000000002</v>
      </c>
      <c r="O630" s="577"/>
      <c r="P630" s="577"/>
      <c r="Q630" s="577">
        <v>229</v>
      </c>
      <c r="R630" s="577" t="s">
        <v>96</v>
      </c>
    </row>
    <row r="631" spans="1:18">
      <c r="A631" s="732">
        <v>121157209</v>
      </c>
      <c r="B631" s="739">
        <v>44392.857835648145</v>
      </c>
      <c r="C631" s="732" t="s">
        <v>96</v>
      </c>
      <c r="D631" s="733">
        <v>0.17</v>
      </c>
      <c r="E631" s="732" t="s">
        <v>66</v>
      </c>
      <c r="F631" s="734">
        <v>129.768</v>
      </c>
      <c r="G631" s="734">
        <v>0</v>
      </c>
      <c r="H631" s="734">
        <v>129.845</v>
      </c>
      <c r="I631" s="742">
        <v>44398.690567129626</v>
      </c>
      <c r="J631" s="734">
        <v>129.845</v>
      </c>
      <c r="K631" s="733">
        <v>0</v>
      </c>
      <c r="L631" s="733">
        <v>0</v>
      </c>
      <c r="M631" s="733">
        <v>-2.6</v>
      </c>
      <c r="N631" s="733">
        <v>9.26</v>
      </c>
      <c r="O631" s="577"/>
      <c r="P631" s="577"/>
      <c r="Q631" s="577">
        <v>229</v>
      </c>
      <c r="R631" s="577" t="s">
        <v>96</v>
      </c>
    </row>
    <row r="632" spans="1:18">
      <c r="A632" s="735">
        <v>121232764</v>
      </c>
      <c r="B632" s="740">
        <v>44396.44226851852</v>
      </c>
      <c r="C632" s="735" t="s">
        <v>96</v>
      </c>
      <c r="D632" s="736">
        <v>0.26</v>
      </c>
      <c r="E632" s="735" t="s">
        <v>66</v>
      </c>
      <c r="F632" s="737">
        <v>129.44300000000001</v>
      </c>
      <c r="G632" s="737">
        <v>0</v>
      </c>
      <c r="H632" s="737">
        <v>129.845</v>
      </c>
      <c r="I632" s="743">
        <v>44398.690567129626</v>
      </c>
      <c r="J632" s="737">
        <v>129.845</v>
      </c>
      <c r="K632" s="736">
        <v>0</v>
      </c>
      <c r="L632" s="736">
        <v>0</v>
      </c>
      <c r="M632" s="736">
        <v>-1.99</v>
      </c>
      <c r="N632" s="736">
        <v>92.72</v>
      </c>
      <c r="O632" s="577"/>
      <c r="P632" s="577"/>
      <c r="Q632" s="577">
        <v>229</v>
      </c>
      <c r="R632" s="577" t="s">
        <v>96</v>
      </c>
    </row>
    <row r="633" spans="1:18">
      <c r="A633" s="732">
        <v>121246063</v>
      </c>
      <c r="B633" s="739">
        <v>44396.614768518521</v>
      </c>
      <c r="C633" s="732" t="s">
        <v>96</v>
      </c>
      <c r="D633" s="733">
        <v>0.42</v>
      </c>
      <c r="E633" s="732" t="s">
        <v>66</v>
      </c>
      <c r="F633" s="734">
        <v>129.05000000000001</v>
      </c>
      <c r="G633" s="734">
        <v>0</v>
      </c>
      <c r="H633" s="734">
        <v>129.845</v>
      </c>
      <c r="I633" s="742">
        <v>44398.690567129626</v>
      </c>
      <c r="J633" s="734">
        <v>129.845</v>
      </c>
      <c r="K633" s="733">
        <v>0</v>
      </c>
      <c r="L633" s="733">
        <v>0</v>
      </c>
      <c r="M633" s="733">
        <v>-3.22</v>
      </c>
      <c r="N633" s="733">
        <v>299.33999999999997</v>
      </c>
      <c r="O633" s="577"/>
      <c r="P633" s="577"/>
      <c r="Q633" s="577">
        <v>229</v>
      </c>
      <c r="R633" s="577" t="s">
        <v>96</v>
      </c>
    </row>
    <row r="634" spans="1:18">
      <c r="A634" s="735">
        <v>121032176</v>
      </c>
      <c r="B634" s="740">
        <v>44390.649305555555</v>
      </c>
      <c r="C634" s="735" t="s">
        <v>97</v>
      </c>
      <c r="D634" s="736">
        <v>0.02</v>
      </c>
      <c r="E634" s="735" t="s">
        <v>66</v>
      </c>
      <c r="F634" s="737">
        <v>130.54599999999999</v>
      </c>
      <c r="G634" s="737">
        <v>0</v>
      </c>
      <c r="H634" s="737">
        <v>130.40600000000001</v>
      </c>
      <c r="I634" s="743">
        <v>44390.652824074074</v>
      </c>
      <c r="J634" s="737">
        <v>130.40600000000001</v>
      </c>
      <c r="K634" s="736">
        <v>0</v>
      </c>
      <c r="L634" s="736">
        <v>0</v>
      </c>
      <c r="M634" s="736">
        <v>0</v>
      </c>
      <c r="N634" s="736">
        <v>2.5299999999999998</v>
      </c>
      <c r="O634" s="577"/>
      <c r="P634" s="577"/>
      <c r="Q634" s="577">
        <v>230</v>
      </c>
      <c r="R634" s="577" t="s">
        <v>97</v>
      </c>
    </row>
    <row r="635" spans="1:18">
      <c r="A635" s="732">
        <v>121038858</v>
      </c>
      <c r="B635" s="739">
        <v>44390.670138888891</v>
      </c>
      <c r="C635" s="732" t="s">
        <v>97</v>
      </c>
      <c r="D635" s="733">
        <v>0.02</v>
      </c>
      <c r="E635" s="732" t="s">
        <v>66</v>
      </c>
      <c r="F635" s="734">
        <v>130.423</v>
      </c>
      <c r="G635" s="734">
        <v>0</v>
      </c>
      <c r="H635" s="734">
        <v>130.34700000000001</v>
      </c>
      <c r="I635" s="742">
        <v>44390.761145833334</v>
      </c>
      <c r="J635" s="734">
        <v>130.34700000000001</v>
      </c>
      <c r="K635" s="733">
        <v>0</v>
      </c>
      <c r="L635" s="733">
        <v>0</v>
      </c>
      <c r="M635" s="733">
        <v>0</v>
      </c>
      <c r="N635" s="733">
        <v>1.38</v>
      </c>
      <c r="O635" s="577"/>
      <c r="P635" s="577"/>
      <c r="Q635" s="577">
        <v>231</v>
      </c>
      <c r="R635" s="577" t="s">
        <v>97</v>
      </c>
    </row>
    <row r="636" spans="1:18">
      <c r="A636" s="735">
        <v>121046479</v>
      </c>
      <c r="B636" s="740">
        <v>44390.720208333332</v>
      </c>
      <c r="C636" s="735" t="s">
        <v>97</v>
      </c>
      <c r="D636" s="736">
        <v>0.02</v>
      </c>
      <c r="E636" s="735" t="s">
        <v>66</v>
      </c>
      <c r="F636" s="737">
        <v>130.55099999999999</v>
      </c>
      <c r="G636" s="737">
        <v>0</v>
      </c>
      <c r="H636" s="737">
        <v>130.34700000000001</v>
      </c>
      <c r="I636" s="743">
        <v>44390.761145833334</v>
      </c>
      <c r="J636" s="737">
        <v>130.34700000000001</v>
      </c>
      <c r="K636" s="736">
        <v>0</v>
      </c>
      <c r="L636" s="736">
        <v>0</v>
      </c>
      <c r="M636" s="736">
        <v>0</v>
      </c>
      <c r="N636" s="736">
        <v>3.7</v>
      </c>
      <c r="O636" s="577"/>
      <c r="P636" s="577"/>
      <c r="Q636" s="577">
        <v>231</v>
      </c>
      <c r="R636" s="577" t="s">
        <v>97</v>
      </c>
    </row>
    <row r="637" spans="1:18">
      <c r="A637" s="732">
        <v>121050153</v>
      </c>
      <c r="B637" s="739">
        <v>44390.768055555556</v>
      </c>
      <c r="C637" s="732" t="s">
        <v>97</v>
      </c>
      <c r="D637" s="733">
        <v>0.02</v>
      </c>
      <c r="E637" s="732" t="s">
        <v>66</v>
      </c>
      <c r="F637" s="734">
        <v>130.34200000000001</v>
      </c>
      <c r="G637" s="734">
        <v>0</v>
      </c>
      <c r="H637" s="734">
        <v>130.19999999999999</v>
      </c>
      <c r="I637" s="742">
        <v>44391.177928240744</v>
      </c>
      <c r="J637" s="734">
        <v>130.19999999999999</v>
      </c>
      <c r="K637" s="733">
        <v>0</v>
      </c>
      <c r="L637" s="733">
        <v>0</v>
      </c>
      <c r="M637" s="733">
        <v>-0.04</v>
      </c>
      <c r="N637" s="733">
        <v>2.5299999999999998</v>
      </c>
      <c r="O637" s="577"/>
      <c r="P637" s="577"/>
      <c r="Q637" s="577">
        <v>232</v>
      </c>
      <c r="R637" s="577" t="s">
        <v>97</v>
      </c>
    </row>
    <row r="638" spans="1:18">
      <c r="A638" s="732">
        <v>121063324</v>
      </c>
      <c r="B638" s="739">
        <v>44391.188194444447</v>
      </c>
      <c r="C638" s="732" t="s">
        <v>97</v>
      </c>
      <c r="D638" s="733">
        <v>0.02</v>
      </c>
      <c r="E638" s="732" t="s">
        <v>66</v>
      </c>
      <c r="F638" s="734">
        <v>130.148</v>
      </c>
      <c r="G638" s="734">
        <v>0</v>
      </c>
      <c r="H638" s="734">
        <v>130.125</v>
      </c>
      <c r="I638" s="742">
        <v>44391.684571759259</v>
      </c>
      <c r="J638" s="734">
        <v>130.125</v>
      </c>
      <c r="K638" s="733">
        <v>0</v>
      </c>
      <c r="L638" s="733">
        <v>0</v>
      </c>
      <c r="M638" s="733">
        <v>0</v>
      </c>
      <c r="N638" s="733">
        <v>0.42</v>
      </c>
      <c r="O638" s="577"/>
      <c r="P638" s="577"/>
      <c r="Q638" s="577">
        <v>233</v>
      </c>
      <c r="R638" s="577" t="s">
        <v>97</v>
      </c>
    </row>
    <row r="639" spans="1:18">
      <c r="A639" s="735">
        <v>121070122</v>
      </c>
      <c r="B639" s="740">
        <v>44391.373067129629</v>
      </c>
      <c r="C639" s="735" t="s">
        <v>97</v>
      </c>
      <c r="D639" s="736">
        <v>0.02</v>
      </c>
      <c r="E639" s="735" t="s">
        <v>66</v>
      </c>
      <c r="F639" s="737">
        <v>130.268</v>
      </c>
      <c r="G639" s="737">
        <v>0</v>
      </c>
      <c r="H639" s="737">
        <v>130.125</v>
      </c>
      <c r="I639" s="743">
        <v>44391.684571759259</v>
      </c>
      <c r="J639" s="737">
        <v>130.125</v>
      </c>
      <c r="K639" s="736">
        <v>0</v>
      </c>
      <c r="L639" s="736">
        <v>0</v>
      </c>
      <c r="M639" s="736">
        <v>0</v>
      </c>
      <c r="N639" s="736">
        <v>2.6</v>
      </c>
      <c r="O639" s="577"/>
      <c r="P639" s="577"/>
      <c r="Q639" s="577">
        <v>233</v>
      </c>
      <c r="R639" s="577" t="s">
        <v>97</v>
      </c>
    </row>
    <row r="640" spans="1:18">
      <c r="A640" s="732">
        <v>121084801</v>
      </c>
      <c r="B640" s="739">
        <v>44391.585532407407</v>
      </c>
      <c r="C640" s="732" t="s">
        <v>97</v>
      </c>
      <c r="D640" s="733">
        <v>0.02</v>
      </c>
      <c r="E640" s="732" t="s">
        <v>66</v>
      </c>
      <c r="F640" s="734">
        <v>130.41</v>
      </c>
      <c r="G640" s="734">
        <v>0</v>
      </c>
      <c r="H640" s="734">
        <v>130.125</v>
      </c>
      <c r="I640" s="742">
        <v>44391.684571759259</v>
      </c>
      <c r="J640" s="734">
        <v>130.125</v>
      </c>
      <c r="K640" s="733">
        <v>0</v>
      </c>
      <c r="L640" s="733">
        <v>0</v>
      </c>
      <c r="M640" s="733">
        <v>0</v>
      </c>
      <c r="N640" s="733">
        <v>5.18</v>
      </c>
      <c r="O640" s="577"/>
      <c r="P640" s="577"/>
      <c r="Q640" s="577">
        <v>233</v>
      </c>
      <c r="R640" s="577" t="s">
        <v>97</v>
      </c>
    </row>
    <row r="641" spans="1:18">
      <c r="A641" s="732">
        <v>121096269</v>
      </c>
      <c r="B641" s="739">
        <v>44391.6875</v>
      </c>
      <c r="C641" s="732" t="s">
        <v>97</v>
      </c>
      <c r="D641" s="733">
        <v>0.02</v>
      </c>
      <c r="E641" s="732" t="s">
        <v>66</v>
      </c>
      <c r="F641" s="734">
        <v>130.13499999999999</v>
      </c>
      <c r="G641" s="734">
        <v>0</v>
      </c>
      <c r="H641" s="734">
        <v>129.988</v>
      </c>
      <c r="I641" s="742">
        <v>44392.148622685185</v>
      </c>
      <c r="J641" s="734">
        <v>129.988</v>
      </c>
      <c r="K641" s="733">
        <v>0</v>
      </c>
      <c r="L641" s="733">
        <v>0</v>
      </c>
      <c r="M641" s="733">
        <v>-0.12</v>
      </c>
      <c r="N641" s="733">
        <v>2.56</v>
      </c>
      <c r="O641" s="577"/>
      <c r="P641" s="577"/>
      <c r="Q641" s="577">
        <v>234</v>
      </c>
      <c r="R641" s="577" t="s">
        <v>97</v>
      </c>
    </row>
    <row r="642" spans="1:18">
      <c r="A642" s="735">
        <v>121112010</v>
      </c>
      <c r="B642" s="740">
        <v>44392.150694444441</v>
      </c>
      <c r="C642" s="735" t="s">
        <v>97</v>
      </c>
      <c r="D642" s="736">
        <v>0.02</v>
      </c>
      <c r="E642" s="735" t="s">
        <v>66</v>
      </c>
      <c r="F642" s="737">
        <v>129.97499999999999</v>
      </c>
      <c r="G642" s="737">
        <v>0</v>
      </c>
      <c r="H642" s="737">
        <v>129.89599999999999</v>
      </c>
      <c r="I642" s="743">
        <v>44392.679699074077</v>
      </c>
      <c r="J642" s="737">
        <v>129.89599999999999</v>
      </c>
      <c r="K642" s="736">
        <v>0</v>
      </c>
      <c r="L642" s="736">
        <v>0</v>
      </c>
      <c r="M642" s="736">
        <v>0</v>
      </c>
      <c r="N642" s="736">
        <v>1.44</v>
      </c>
      <c r="O642" s="577"/>
      <c r="P642" s="577"/>
      <c r="Q642" s="577">
        <v>235</v>
      </c>
      <c r="R642" s="577" t="s">
        <v>97</v>
      </c>
    </row>
    <row r="643" spans="1:18">
      <c r="A643" s="732">
        <v>121133110</v>
      </c>
      <c r="B643" s="739">
        <v>44392.543124999997</v>
      </c>
      <c r="C643" s="732" t="s">
        <v>97</v>
      </c>
      <c r="D643" s="733">
        <v>0.02</v>
      </c>
      <c r="E643" s="732" t="s">
        <v>66</v>
      </c>
      <c r="F643" s="734">
        <v>130.096</v>
      </c>
      <c r="G643" s="734">
        <v>0</v>
      </c>
      <c r="H643" s="734">
        <v>129.89599999999999</v>
      </c>
      <c r="I643" s="742">
        <v>44392.679699074077</v>
      </c>
      <c r="J643" s="734">
        <v>129.89599999999999</v>
      </c>
      <c r="K643" s="733">
        <v>0</v>
      </c>
      <c r="L643" s="733">
        <v>0</v>
      </c>
      <c r="M643" s="733">
        <v>0</v>
      </c>
      <c r="N643" s="733">
        <v>3.64</v>
      </c>
      <c r="O643" s="577"/>
      <c r="P643" s="577"/>
      <c r="Q643" s="577">
        <v>235</v>
      </c>
      <c r="R643" s="577" t="s">
        <v>97</v>
      </c>
    </row>
    <row r="644" spans="1:18">
      <c r="A644" s="735">
        <v>121147312</v>
      </c>
      <c r="B644" s="740">
        <v>44392.688888888886</v>
      </c>
      <c r="C644" s="735" t="s">
        <v>97</v>
      </c>
      <c r="D644" s="736">
        <v>0.02</v>
      </c>
      <c r="E644" s="735" t="s">
        <v>66</v>
      </c>
      <c r="F644" s="737">
        <v>129.898</v>
      </c>
      <c r="G644" s="737">
        <v>0</v>
      </c>
      <c r="H644" s="737">
        <v>129.816</v>
      </c>
      <c r="I644" s="743">
        <v>44392.843831018516</v>
      </c>
      <c r="J644" s="737">
        <v>129.816</v>
      </c>
      <c r="K644" s="736">
        <v>0</v>
      </c>
      <c r="L644" s="736">
        <v>0</v>
      </c>
      <c r="M644" s="736">
        <v>0</v>
      </c>
      <c r="N644" s="736">
        <v>1.49</v>
      </c>
      <c r="O644" s="577"/>
      <c r="P644" s="577"/>
      <c r="Q644" s="577">
        <v>236</v>
      </c>
      <c r="R644" s="577" t="s">
        <v>97</v>
      </c>
    </row>
    <row r="645" spans="1:18">
      <c r="A645" s="732">
        <v>121151663</v>
      </c>
      <c r="B645" s="739">
        <v>44392.748298611114</v>
      </c>
      <c r="C645" s="732" t="s">
        <v>97</v>
      </c>
      <c r="D645" s="733">
        <v>0.02</v>
      </c>
      <c r="E645" s="732" t="s">
        <v>66</v>
      </c>
      <c r="F645" s="734">
        <v>130.01400000000001</v>
      </c>
      <c r="G645" s="734">
        <v>0</v>
      </c>
      <c r="H645" s="734">
        <v>129.816</v>
      </c>
      <c r="I645" s="742">
        <v>44392.843831018516</v>
      </c>
      <c r="J645" s="734">
        <v>129.816</v>
      </c>
      <c r="K645" s="733">
        <v>0</v>
      </c>
      <c r="L645" s="733">
        <v>0</v>
      </c>
      <c r="M645" s="733">
        <v>0</v>
      </c>
      <c r="N645" s="733">
        <v>3.6</v>
      </c>
      <c r="O645" s="577"/>
      <c r="P645" s="577"/>
      <c r="Q645" s="577">
        <v>236</v>
      </c>
      <c r="R645" s="577" t="s">
        <v>97</v>
      </c>
    </row>
    <row r="646" spans="1:18">
      <c r="A646" s="735">
        <v>121156827</v>
      </c>
      <c r="B646" s="740">
        <v>44392.851400462961</v>
      </c>
      <c r="C646" s="735" t="s">
        <v>97</v>
      </c>
      <c r="D646" s="736">
        <v>0.02</v>
      </c>
      <c r="E646" s="735" t="s">
        <v>66</v>
      </c>
      <c r="F646" s="737">
        <v>129.76599999999999</v>
      </c>
      <c r="G646" s="737">
        <v>0</v>
      </c>
      <c r="H646" s="737">
        <v>129.626</v>
      </c>
      <c r="I646" s="743">
        <v>44392.893553240741</v>
      </c>
      <c r="J646" s="737">
        <v>129.626</v>
      </c>
      <c r="K646" s="736">
        <v>0</v>
      </c>
      <c r="L646" s="736">
        <v>0</v>
      </c>
      <c r="M646" s="736">
        <v>0</v>
      </c>
      <c r="N646" s="736">
        <v>2.5499999999999998</v>
      </c>
      <c r="O646" s="577"/>
      <c r="P646" s="577"/>
      <c r="Q646" s="577">
        <v>237</v>
      </c>
      <c r="R646" s="577" t="s">
        <v>97</v>
      </c>
    </row>
    <row r="647" spans="1:18">
      <c r="A647" s="735">
        <v>121158948</v>
      </c>
      <c r="B647" s="740">
        <v>44392.898634259262</v>
      </c>
      <c r="C647" s="735" t="s">
        <v>97</v>
      </c>
      <c r="D647" s="736">
        <v>0.02</v>
      </c>
      <c r="E647" s="735" t="s">
        <v>66</v>
      </c>
      <c r="F647" s="737">
        <v>129.66</v>
      </c>
      <c r="G647" s="737">
        <v>0</v>
      </c>
      <c r="H647" s="737">
        <v>129.84700000000001</v>
      </c>
      <c r="I647" s="743">
        <v>44396.099351851852</v>
      </c>
      <c r="J647" s="737">
        <v>129.84700000000001</v>
      </c>
      <c r="K647" s="736">
        <v>0</v>
      </c>
      <c r="L647" s="736">
        <v>0</v>
      </c>
      <c r="M647" s="736">
        <v>-0.08</v>
      </c>
      <c r="N647" s="736">
        <v>-3.48</v>
      </c>
      <c r="O647" s="577"/>
      <c r="P647" s="577"/>
      <c r="Q647" s="577">
        <v>238</v>
      </c>
      <c r="R647" s="577" t="s">
        <v>97</v>
      </c>
    </row>
    <row r="648" spans="1:18">
      <c r="A648" s="732">
        <v>121163154</v>
      </c>
      <c r="B648" s="739">
        <v>44393.16269675926</v>
      </c>
      <c r="C648" s="732" t="s">
        <v>97</v>
      </c>
      <c r="D648" s="733">
        <v>0.02</v>
      </c>
      <c r="E648" s="732" t="s">
        <v>66</v>
      </c>
      <c r="F648" s="734">
        <v>129.779</v>
      </c>
      <c r="G648" s="734">
        <v>0</v>
      </c>
      <c r="H648" s="734">
        <v>129.84700000000001</v>
      </c>
      <c r="I648" s="742">
        <v>44396.099351851852</v>
      </c>
      <c r="J648" s="734">
        <v>129.84700000000001</v>
      </c>
      <c r="K648" s="733">
        <v>0</v>
      </c>
      <c r="L648" s="733">
        <v>0</v>
      </c>
      <c r="M648" s="733">
        <v>-0.04</v>
      </c>
      <c r="N648" s="733">
        <v>-1.28</v>
      </c>
      <c r="O648" s="577"/>
      <c r="P648" s="577"/>
      <c r="Q648" s="577">
        <v>238</v>
      </c>
      <c r="R648" s="577" t="s">
        <v>97</v>
      </c>
    </row>
    <row r="649" spans="1:18">
      <c r="A649" s="735">
        <v>121165946</v>
      </c>
      <c r="B649" s="740">
        <v>44393.238136574073</v>
      </c>
      <c r="C649" s="735" t="s">
        <v>97</v>
      </c>
      <c r="D649" s="736">
        <v>0.02</v>
      </c>
      <c r="E649" s="735" t="s">
        <v>66</v>
      </c>
      <c r="F649" s="737">
        <v>129.91999999999999</v>
      </c>
      <c r="G649" s="737">
        <v>0</v>
      </c>
      <c r="H649" s="737">
        <v>129.84700000000001</v>
      </c>
      <c r="I649" s="743">
        <v>44396.099351851852</v>
      </c>
      <c r="J649" s="737">
        <v>129.84700000000001</v>
      </c>
      <c r="K649" s="736">
        <v>0</v>
      </c>
      <c r="L649" s="736">
        <v>0</v>
      </c>
      <c r="M649" s="736">
        <v>-0.04</v>
      </c>
      <c r="N649" s="736">
        <v>1.29</v>
      </c>
      <c r="O649" s="577"/>
      <c r="P649" s="577"/>
      <c r="Q649" s="577">
        <v>238</v>
      </c>
      <c r="R649" s="577" t="s">
        <v>97</v>
      </c>
    </row>
    <row r="650" spans="1:18">
      <c r="A650" s="732">
        <v>121175236</v>
      </c>
      <c r="B650" s="739">
        <v>44393.451168981483</v>
      </c>
      <c r="C650" s="732" t="s">
        <v>97</v>
      </c>
      <c r="D650" s="733">
        <v>0.03</v>
      </c>
      <c r="E650" s="732" t="s">
        <v>66</v>
      </c>
      <c r="F650" s="734">
        <v>130.08199999999999</v>
      </c>
      <c r="G650" s="734">
        <v>0</v>
      </c>
      <c r="H650" s="734">
        <v>129.84700000000001</v>
      </c>
      <c r="I650" s="742">
        <v>44396.099351851852</v>
      </c>
      <c r="J650" s="734">
        <v>129.84700000000001</v>
      </c>
      <c r="K650" s="733">
        <v>0</v>
      </c>
      <c r="L650" s="733">
        <v>0</v>
      </c>
      <c r="M650" s="733">
        <v>-0.06</v>
      </c>
      <c r="N650" s="733">
        <v>6.3500000000000005</v>
      </c>
      <c r="O650" s="577"/>
      <c r="P650" s="577"/>
      <c r="Q650" s="577">
        <v>238</v>
      </c>
      <c r="R650" s="577" t="s">
        <v>97</v>
      </c>
    </row>
    <row r="651" spans="1:18">
      <c r="A651" s="735">
        <v>121193144</v>
      </c>
      <c r="B651" s="740">
        <v>44393.681527777779</v>
      </c>
      <c r="C651" s="735" t="s">
        <v>97</v>
      </c>
      <c r="D651" s="736">
        <v>0.05</v>
      </c>
      <c r="E651" s="735" t="s">
        <v>66</v>
      </c>
      <c r="F651" s="737">
        <v>130.261</v>
      </c>
      <c r="G651" s="737">
        <v>0</v>
      </c>
      <c r="H651" s="737">
        <v>129.84700000000001</v>
      </c>
      <c r="I651" s="743">
        <v>44396.099351851852</v>
      </c>
      <c r="J651" s="737">
        <v>129.84700000000001</v>
      </c>
      <c r="K651" s="736">
        <v>0</v>
      </c>
      <c r="L651" s="736">
        <v>0</v>
      </c>
      <c r="M651" s="736">
        <v>-0.1</v>
      </c>
      <c r="N651" s="736">
        <v>18.729999999999997</v>
      </c>
      <c r="O651" s="577"/>
      <c r="P651" s="577"/>
      <c r="Q651" s="577">
        <v>238</v>
      </c>
      <c r="R651" s="577" t="s">
        <v>97</v>
      </c>
    </row>
    <row r="652" spans="1:18">
      <c r="A652" s="732">
        <v>121216342</v>
      </c>
      <c r="B652" s="739">
        <v>44396.124328703707</v>
      </c>
      <c r="C652" s="732" t="s">
        <v>97</v>
      </c>
      <c r="D652" s="733">
        <v>0.02</v>
      </c>
      <c r="E652" s="732" t="s">
        <v>66</v>
      </c>
      <c r="F652" s="734">
        <v>129.78800000000001</v>
      </c>
      <c r="G652" s="734">
        <v>0</v>
      </c>
      <c r="H652" s="734">
        <v>129.648</v>
      </c>
      <c r="I652" s="742">
        <v>44396.422303240739</v>
      </c>
      <c r="J652" s="734">
        <v>129.648</v>
      </c>
      <c r="K652" s="733">
        <v>0</v>
      </c>
      <c r="L652" s="733">
        <v>0</v>
      </c>
      <c r="M652" s="733">
        <v>0</v>
      </c>
      <c r="N652" s="733">
        <v>2.54</v>
      </c>
      <c r="O652" s="577"/>
      <c r="P652" s="577"/>
      <c r="Q652" s="577">
        <v>239</v>
      </c>
      <c r="R652" s="577" t="s">
        <v>97</v>
      </c>
    </row>
    <row r="653" spans="1:18">
      <c r="A653" s="735">
        <v>121230491</v>
      </c>
      <c r="B653" s="740">
        <v>44396.426400462966</v>
      </c>
      <c r="C653" s="735" t="s">
        <v>97</v>
      </c>
      <c r="D653" s="736">
        <v>0.02</v>
      </c>
      <c r="E653" s="735" t="s">
        <v>66</v>
      </c>
      <c r="F653" s="737">
        <v>129.672</v>
      </c>
      <c r="G653" s="737">
        <v>0</v>
      </c>
      <c r="H653" s="737">
        <v>129.53200000000001</v>
      </c>
      <c r="I653" s="743">
        <v>44396.434594907405</v>
      </c>
      <c r="J653" s="737">
        <v>129.53200000000001</v>
      </c>
      <c r="K653" s="736">
        <v>0</v>
      </c>
      <c r="L653" s="736">
        <v>0</v>
      </c>
      <c r="M653" s="736">
        <v>0</v>
      </c>
      <c r="N653" s="736">
        <v>2.54</v>
      </c>
      <c r="O653" s="577"/>
      <c r="P653" s="577"/>
      <c r="Q653" s="577">
        <v>240</v>
      </c>
      <c r="R653" s="577" t="s">
        <v>97</v>
      </c>
    </row>
    <row r="654" spans="1:18">
      <c r="A654" s="732">
        <v>121233714</v>
      </c>
      <c r="B654" s="739">
        <v>44396.45416666667</v>
      </c>
      <c r="C654" s="732" t="s">
        <v>97</v>
      </c>
      <c r="D654" s="733">
        <v>0.02</v>
      </c>
      <c r="E654" s="732" t="s">
        <v>66</v>
      </c>
      <c r="F654" s="734">
        <v>129.42099999999999</v>
      </c>
      <c r="G654" s="734">
        <v>0</v>
      </c>
      <c r="H654" s="734">
        <v>129.28100000000001</v>
      </c>
      <c r="I654" s="742">
        <v>44396.483807870369</v>
      </c>
      <c r="J654" s="734">
        <v>129.28100000000001</v>
      </c>
      <c r="K654" s="733">
        <v>0</v>
      </c>
      <c r="L654" s="733">
        <v>0</v>
      </c>
      <c r="M654" s="733">
        <v>0</v>
      </c>
      <c r="N654" s="733">
        <v>2.5499999999999998</v>
      </c>
      <c r="O654" s="577"/>
      <c r="P654" s="577"/>
      <c r="Q654" s="577">
        <v>241</v>
      </c>
      <c r="R654" s="577" t="s">
        <v>97</v>
      </c>
    </row>
    <row r="655" spans="1:18">
      <c r="A655" s="735">
        <v>121238615</v>
      </c>
      <c r="B655" s="740">
        <v>44396.503472222219</v>
      </c>
      <c r="C655" s="735" t="s">
        <v>97</v>
      </c>
      <c r="D655" s="736">
        <v>0.02</v>
      </c>
      <c r="E655" s="735" t="s">
        <v>66</v>
      </c>
      <c r="F655" s="737">
        <v>129.15100000000001</v>
      </c>
      <c r="G655" s="737">
        <v>0</v>
      </c>
      <c r="H655" s="737">
        <v>129.07400000000001</v>
      </c>
      <c r="I655" s="743">
        <v>44396.614583333336</v>
      </c>
      <c r="J655" s="737">
        <v>129.07400000000001</v>
      </c>
      <c r="K655" s="736">
        <v>0</v>
      </c>
      <c r="L655" s="736">
        <v>0</v>
      </c>
      <c r="M655" s="736">
        <v>0</v>
      </c>
      <c r="N655" s="736">
        <v>1.4</v>
      </c>
      <c r="O655" s="577"/>
      <c r="P655" s="577"/>
      <c r="Q655" s="577">
        <v>242</v>
      </c>
      <c r="R655" s="577" t="s">
        <v>97</v>
      </c>
    </row>
    <row r="656" spans="1:18">
      <c r="A656" s="732">
        <v>121240522</v>
      </c>
      <c r="B656" s="739">
        <v>44396.528969907406</v>
      </c>
      <c r="C656" s="732" t="s">
        <v>97</v>
      </c>
      <c r="D656" s="733">
        <v>0.02</v>
      </c>
      <c r="E656" s="732" t="s">
        <v>66</v>
      </c>
      <c r="F656" s="734">
        <v>129.27699999999999</v>
      </c>
      <c r="G656" s="734">
        <v>0</v>
      </c>
      <c r="H656" s="734">
        <v>129.07400000000001</v>
      </c>
      <c r="I656" s="742">
        <v>44396.614583333336</v>
      </c>
      <c r="J656" s="734">
        <v>129.07400000000001</v>
      </c>
      <c r="K656" s="733">
        <v>0</v>
      </c>
      <c r="L656" s="733">
        <v>0</v>
      </c>
      <c r="M656" s="733">
        <v>0</v>
      </c>
      <c r="N656" s="733">
        <v>3.7</v>
      </c>
      <c r="O656" s="577"/>
      <c r="P656" s="577"/>
      <c r="Q656" s="577">
        <v>242</v>
      </c>
      <c r="R656" s="577" t="s">
        <v>97</v>
      </c>
    </row>
    <row r="657" spans="1:18">
      <c r="A657" s="732">
        <v>121246272</v>
      </c>
      <c r="B657" s="739">
        <v>44396.617361111108</v>
      </c>
      <c r="C657" s="732" t="s">
        <v>97</v>
      </c>
      <c r="D657" s="733">
        <v>0.02</v>
      </c>
      <c r="E657" s="732" t="s">
        <v>66</v>
      </c>
      <c r="F657" s="734">
        <v>129.078</v>
      </c>
      <c r="G657" s="734">
        <v>0</v>
      </c>
      <c r="H657" s="734">
        <v>128.93799999999999</v>
      </c>
      <c r="I657" s="742">
        <v>44396.636111111111</v>
      </c>
      <c r="J657" s="734">
        <v>128.93799999999999</v>
      </c>
      <c r="K657" s="733">
        <v>0</v>
      </c>
      <c r="L657" s="733">
        <v>0</v>
      </c>
      <c r="M657" s="733">
        <v>0</v>
      </c>
      <c r="N657" s="733">
        <v>2.5499999999999998</v>
      </c>
      <c r="O657" s="577"/>
      <c r="P657" s="577"/>
      <c r="Q657" s="577">
        <v>243</v>
      </c>
      <c r="R657" s="577" t="s">
        <v>97</v>
      </c>
    </row>
    <row r="658" spans="1:18">
      <c r="A658" s="735">
        <v>121250579</v>
      </c>
      <c r="B658" s="740">
        <v>44396.648611111108</v>
      </c>
      <c r="C658" s="735" t="s">
        <v>97</v>
      </c>
      <c r="D658" s="736">
        <v>0.02</v>
      </c>
      <c r="E658" s="735" t="s">
        <v>66</v>
      </c>
      <c r="F658" s="737">
        <v>128.92400000000001</v>
      </c>
      <c r="G658" s="737">
        <v>0</v>
      </c>
      <c r="H658" s="737">
        <v>128.98599999999999</v>
      </c>
      <c r="I658" s="743">
        <v>44397.558969907404</v>
      </c>
      <c r="J658" s="737">
        <v>128.98599999999999</v>
      </c>
      <c r="K658" s="736">
        <v>0</v>
      </c>
      <c r="L658" s="736">
        <v>0</v>
      </c>
      <c r="M658" s="736">
        <v>-0.04</v>
      </c>
      <c r="N658" s="736">
        <v>-1.18</v>
      </c>
      <c r="O658" s="577"/>
      <c r="P658" s="577"/>
      <c r="Q658" s="577">
        <v>244</v>
      </c>
      <c r="R658" s="577" t="s">
        <v>97</v>
      </c>
    </row>
    <row r="659" spans="1:18">
      <c r="A659" s="732">
        <v>121252224</v>
      </c>
      <c r="B659" s="739">
        <v>44396.661643518521</v>
      </c>
      <c r="C659" s="732" t="s">
        <v>97</v>
      </c>
      <c r="D659" s="733">
        <v>0.02</v>
      </c>
      <c r="E659" s="732" t="s">
        <v>66</v>
      </c>
      <c r="F659" s="734">
        <v>129.042</v>
      </c>
      <c r="G659" s="734">
        <v>0</v>
      </c>
      <c r="H659" s="734">
        <v>128.98599999999999</v>
      </c>
      <c r="I659" s="742">
        <v>44397.558969907404</v>
      </c>
      <c r="J659" s="734">
        <v>128.98599999999999</v>
      </c>
      <c r="K659" s="733">
        <v>0</v>
      </c>
      <c r="L659" s="733">
        <v>0</v>
      </c>
      <c r="M659" s="733">
        <v>-0.04</v>
      </c>
      <c r="N659" s="733">
        <v>0.98</v>
      </c>
      <c r="O659" s="577"/>
      <c r="P659" s="577"/>
      <c r="Q659" s="577">
        <v>244</v>
      </c>
      <c r="R659" s="577" t="s">
        <v>97</v>
      </c>
    </row>
    <row r="660" spans="1:18">
      <c r="A660" s="735">
        <v>121263553</v>
      </c>
      <c r="B660" s="740">
        <v>44396.738842592589</v>
      </c>
      <c r="C660" s="735" t="s">
        <v>97</v>
      </c>
      <c r="D660" s="736">
        <v>0.02</v>
      </c>
      <c r="E660" s="735" t="s">
        <v>66</v>
      </c>
      <c r="F660" s="737">
        <v>129.18100000000001</v>
      </c>
      <c r="G660" s="737">
        <v>0</v>
      </c>
      <c r="H660" s="737">
        <v>128.98599999999999</v>
      </c>
      <c r="I660" s="743">
        <v>44397.558981481481</v>
      </c>
      <c r="J660" s="737">
        <v>128.98599999999999</v>
      </c>
      <c r="K660" s="736">
        <v>0</v>
      </c>
      <c r="L660" s="736">
        <v>0</v>
      </c>
      <c r="M660" s="736">
        <v>-0.04</v>
      </c>
      <c r="N660" s="736">
        <v>3.52</v>
      </c>
      <c r="O660" s="577"/>
      <c r="P660" s="577"/>
      <c r="Q660" s="577">
        <v>244</v>
      </c>
      <c r="R660" s="577" t="s">
        <v>97</v>
      </c>
    </row>
    <row r="661" spans="1:18">
      <c r="A661" s="732">
        <v>121289428</v>
      </c>
      <c r="B661" s="739">
        <v>44397.477465277778</v>
      </c>
      <c r="C661" s="732" t="s">
        <v>97</v>
      </c>
      <c r="D661" s="733">
        <v>0.03</v>
      </c>
      <c r="E661" s="732" t="s">
        <v>66</v>
      </c>
      <c r="F661" s="734">
        <v>129.345</v>
      </c>
      <c r="G661" s="734">
        <v>0</v>
      </c>
      <c r="H661" s="734">
        <v>128.98599999999999</v>
      </c>
      <c r="I661" s="742">
        <v>44397.558981481481</v>
      </c>
      <c r="J661" s="734">
        <v>128.98599999999999</v>
      </c>
      <c r="K661" s="733">
        <v>0</v>
      </c>
      <c r="L661" s="733">
        <v>0</v>
      </c>
      <c r="M661" s="733">
        <v>0</v>
      </c>
      <c r="N661" s="733">
        <v>9.85</v>
      </c>
      <c r="O661" s="577"/>
      <c r="P661" s="577"/>
      <c r="Q661" s="577">
        <v>244</v>
      </c>
      <c r="R661" s="577" t="s">
        <v>97</v>
      </c>
    </row>
    <row r="662" spans="1:18">
      <c r="A662" s="732">
        <v>121294993</v>
      </c>
      <c r="B662" s="739">
        <v>44397.56181712963</v>
      </c>
      <c r="C662" s="732" t="s">
        <v>97</v>
      </c>
      <c r="D662" s="733">
        <v>0.02</v>
      </c>
      <c r="E662" s="732" t="s">
        <v>66</v>
      </c>
      <c r="F662" s="734">
        <v>128.958</v>
      </c>
      <c r="G662" s="734">
        <v>0</v>
      </c>
      <c r="H662" s="734">
        <v>128.93600000000001</v>
      </c>
      <c r="I662" s="742">
        <v>44397.64638888889</v>
      </c>
      <c r="J662" s="734">
        <v>128.93600000000001</v>
      </c>
      <c r="K662" s="733">
        <v>0</v>
      </c>
      <c r="L662" s="733">
        <v>0</v>
      </c>
      <c r="M662" s="733">
        <v>0</v>
      </c>
      <c r="N662" s="733">
        <v>0.4</v>
      </c>
      <c r="O662" s="577"/>
      <c r="P662" s="577"/>
      <c r="Q662" s="577">
        <v>245</v>
      </c>
      <c r="R662" s="577" t="s">
        <v>97</v>
      </c>
    </row>
    <row r="663" spans="1:18">
      <c r="A663" s="735">
        <v>121298265</v>
      </c>
      <c r="B663" s="740">
        <v>44397.60423611111</v>
      </c>
      <c r="C663" s="735" t="s">
        <v>97</v>
      </c>
      <c r="D663" s="736">
        <v>0.02</v>
      </c>
      <c r="E663" s="735" t="s">
        <v>66</v>
      </c>
      <c r="F663" s="737">
        <v>129.07900000000001</v>
      </c>
      <c r="G663" s="737">
        <v>0</v>
      </c>
      <c r="H663" s="737">
        <v>128.93600000000001</v>
      </c>
      <c r="I663" s="743">
        <v>44397.64638888889</v>
      </c>
      <c r="J663" s="737">
        <v>128.93600000000001</v>
      </c>
      <c r="K663" s="736">
        <v>0</v>
      </c>
      <c r="L663" s="736">
        <v>0</v>
      </c>
      <c r="M663" s="736">
        <v>0</v>
      </c>
      <c r="N663" s="736">
        <v>2.61</v>
      </c>
      <c r="O663" s="577"/>
      <c r="P663" s="577"/>
      <c r="Q663" s="577">
        <v>245</v>
      </c>
      <c r="R663" s="577" t="s">
        <v>97</v>
      </c>
    </row>
    <row r="664" spans="1:18">
      <c r="A664" s="732">
        <v>121299457</v>
      </c>
      <c r="B664" s="739">
        <v>44397.624178240738</v>
      </c>
      <c r="C664" s="732" t="s">
        <v>97</v>
      </c>
      <c r="D664" s="733">
        <v>0.02</v>
      </c>
      <c r="E664" s="732" t="s">
        <v>66</v>
      </c>
      <c r="F664" s="734">
        <v>129.22</v>
      </c>
      <c r="G664" s="734">
        <v>0</v>
      </c>
      <c r="H664" s="734">
        <v>128.93600000000001</v>
      </c>
      <c r="I664" s="742">
        <v>44397.64638888889</v>
      </c>
      <c r="J664" s="734">
        <v>128.93600000000001</v>
      </c>
      <c r="K664" s="733">
        <v>0</v>
      </c>
      <c r="L664" s="733">
        <v>0</v>
      </c>
      <c r="M664" s="733">
        <v>0</v>
      </c>
      <c r="N664" s="733">
        <v>5.18</v>
      </c>
      <c r="O664" s="577"/>
      <c r="P664" s="577"/>
      <c r="Q664" s="577">
        <v>245</v>
      </c>
      <c r="R664" s="577" t="s">
        <v>97</v>
      </c>
    </row>
    <row r="665" spans="1:18">
      <c r="A665" s="732">
        <v>121303048</v>
      </c>
      <c r="B665" s="739">
        <v>44397.65625</v>
      </c>
      <c r="C665" s="732" t="s">
        <v>97</v>
      </c>
      <c r="D665" s="733">
        <v>0.02</v>
      </c>
      <c r="E665" s="732" t="s">
        <v>66</v>
      </c>
      <c r="F665" s="734">
        <v>128.84800000000001</v>
      </c>
      <c r="G665" s="734">
        <v>0</v>
      </c>
      <c r="H665" s="734">
        <v>128.708</v>
      </c>
      <c r="I665" s="742">
        <v>44397.685231481482</v>
      </c>
      <c r="J665" s="734">
        <v>128.708</v>
      </c>
      <c r="K665" s="733">
        <v>0</v>
      </c>
      <c r="L665" s="733">
        <v>0</v>
      </c>
      <c r="M665" s="733">
        <v>0</v>
      </c>
      <c r="N665" s="733">
        <v>2.56</v>
      </c>
      <c r="O665" s="577"/>
      <c r="P665" s="577"/>
      <c r="Q665" s="577">
        <v>246</v>
      </c>
      <c r="R665" s="577" t="s">
        <v>97</v>
      </c>
    </row>
    <row r="666" spans="1:18">
      <c r="A666" s="735">
        <v>121357629</v>
      </c>
      <c r="B666" s="740">
        <v>44398.706250000003</v>
      </c>
      <c r="C666" s="735" t="s">
        <v>96</v>
      </c>
      <c r="D666" s="736">
        <v>0.02</v>
      </c>
      <c r="E666" s="735" t="s">
        <v>66</v>
      </c>
      <c r="F666" s="737">
        <v>129.95099999999999</v>
      </c>
      <c r="G666" s="737">
        <v>0</v>
      </c>
      <c r="H666" s="737">
        <v>130.09100000000001</v>
      </c>
      <c r="I666" s="743">
        <v>44398.731030092589</v>
      </c>
      <c r="J666" s="737">
        <v>130.09100000000001</v>
      </c>
      <c r="K666" s="736">
        <v>0</v>
      </c>
      <c r="L666" s="736">
        <v>0</v>
      </c>
      <c r="M666" s="736">
        <v>0</v>
      </c>
      <c r="N666" s="736">
        <v>2.5299999999999998</v>
      </c>
      <c r="O666" s="577"/>
      <c r="P666" s="577"/>
      <c r="Q666" s="577">
        <v>247</v>
      </c>
      <c r="R666" s="577" t="s">
        <v>96</v>
      </c>
    </row>
    <row r="667" spans="1:18">
      <c r="A667" s="735">
        <v>121363667</v>
      </c>
      <c r="B667" s="740">
        <v>44398.76390046296</v>
      </c>
      <c r="C667" s="735" t="s">
        <v>96</v>
      </c>
      <c r="D667" s="736">
        <v>0.02</v>
      </c>
      <c r="E667" s="735" t="s">
        <v>66</v>
      </c>
      <c r="F667" s="737">
        <v>130.114</v>
      </c>
      <c r="G667" s="737">
        <v>0</v>
      </c>
      <c r="H667" s="737">
        <v>130.13999999999999</v>
      </c>
      <c r="I667" s="743">
        <v>44399.616377314815</v>
      </c>
      <c r="J667" s="737">
        <v>130.13999999999999</v>
      </c>
      <c r="K667" s="736">
        <v>0</v>
      </c>
      <c r="L667" s="736">
        <v>0</v>
      </c>
      <c r="M667" s="736">
        <v>-0.23</v>
      </c>
      <c r="N667" s="736">
        <v>0.24999999999999997</v>
      </c>
      <c r="O667" s="577"/>
      <c r="P667" s="577"/>
      <c r="Q667" s="577">
        <v>248</v>
      </c>
      <c r="R667" s="577" t="s">
        <v>96</v>
      </c>
    </row>
    <row r="668" spans="1:18">
      <c r="A668" s="732">
        <v>121372433</v>
      </c>
      <c r="B668" s="739">
        <v>44399.129259259258</v>
      </c>
      <c r="C668" s="732" t="s">
        <v>96</v>
      </c>
      <c r="D668" s="733">
        <v>0.02</v>
      </c>
      <c r="E668" s="732" t="s">
        <v>66</v>
      </c>
      <c r="F668" s="734">
        <v>129.994</v>
      </c>
      <c r="G668" s="734">
        <v>0</v>
      </c>
      <c r="H668" s="734">
        <v>130.13999999999999</v>
      </c>
      <c r="I668" s="742">
        <v>44399.616377314815</v>
      </c>
      <c r="J668" s="734">
        <v>130.13999999999999</v>
      </c>
      <c r="K668" s="733">
        <v>0</v>
      </c>
      <c r="L668" s="733">
        <v>0</v>
      </c>
      <c r="M668" s="733">
        <v>0</v>
      </c>
      <c r="N668" s="733">
        <v>2.65</v>
      </c>
      <c r="O668" s="577"/>
      <c r="P668" s="577"/>
      <c r="Q668" s="577">
        <v>248</v>
      </c>
      <c r="R668" s="577" t="s">
        <v>96</v>
      </c>
    </row>
    <row r="669" spans="1:18">
      <c r="A669" s="735">
        <v>121373817</v>
      </c>
      <c r="B669" s="740">
        <v>44399.175312500003</v>
      </c>
      <c r="C669" s="735" t="s">
        <v>96</v>
      </c>
      <c r="D669" s="736">
        <v>0.02</v>
      </c>
      <c r="E669" s="735" t="s">
        <v>66</v>
      </c>
      <c r="F669" s="737">
        <v>129.84899999999999</v>
      </c>
      <c r="G669" s="737">
        <v>0</v>
      </c>
      <c r="H669" s="737">
        <v>130.13999999999999</v>
      </c>
      <c r="I669" s="743">
        <v>44399.616377314815</v>
      </c>
      <c r="J669" s="737">
        <v>130.13999999999999</v>
      </c>
      <c r="K669" s="736">
        <v>0</v>
      </c>
      <c r="L669" s="736">
        <v>0</v>
      </c>
      <c r="M669" s="736">
        <v>0</v>
      </c>
      <c r="N669" s="736">
        <v>5.28</v>
      </c>
      <c r="O669" s="577"/>
      <c r="P669" s="577"/>
      <c r="Q669" s="577">
        <v>248</v>
      </c>
      <c r="R669" s="577" t="s">
        <v>96</v>
      </c>
    </row>
    <row r="670" spans="1:18">
      <c r="A670" s="735">
        <v>121395044</v>
      </c>
      <c r="B670" s="740">
        <v>44399.619444444441</v>
      </c>
      <c r="C670" s="735" t="s">
        <v>96</v>
      </c>
      <c r="D670" s="736">
        <v>0.02</v>
      </c>
      <c r="E670" s="735" t="s">
        <v>66</v>
      </c>
      <c r="F670" s="737">
        <v>130.18899999999999</v>
      </c>
      <c r="G670" s="737">
        <v>0</v>
      </c>
      <c r="H670" s="737">
        <v>130.114</v>
      </c>
      <c r="I670" s="743">
        <v>44399.67465277778</v>
      </c>
      <c r="J670" s="737">
        <v>130.114</v>
      </c>
      <c r="K670" s="736">
        <v>0</v>
      </c>
      <c r="L670" s="736">
        <v>0</v>
      </c>
      <c r="M670" s="736">
        <v>0</v>
      </c>
      <c r="N670" s="736">
        <v>-1.36</v>
      </c>
      <c r="O670" s="577"/>
      <c r="P670" s="577"/>
      <c r="Q670" s="577">
        <v>249</v>
      </c>
      <c r="R670" s="577" t="s">
        <v>96</v>
      </c>
    </row>
    <row r="671" spans="1:18">
      <c r="A671" s="732">
        <v>121395200</v>
      </c>
      <c r="B671" s="739">
        <v>44399.621168981481</v>
      </c>
      <c r="C671" s="732" t="s">
        <v>96</v>
      </c>
      <c r="D671" s="733">
        <v>0.02</v>
      </c>
      <c r="E671" s="732" t="s">
        <v>66</v>
      </c>
      <c r="F671" s="734">
        <v>130.06100000000001</v>
      </c>
      <c r="G671" s="734">
        <v>0</v>
      </c>
      <c r="H671" s="734">
        <v>130.114</v>
      </c>
      <c r="I671" s="742">
        <v>44399.67465277778</v>
      </c>
      <c r="J671" s="734">
        <v>130.114</v>
      </c>
      <c r="K671" s="733">
        <v>0</v>
      </c>
      <c r="L671" s="733">
        <v>0</v>
      </c>
      <c r="M671" s="733">
        <v>0</v>
      </c>
      <c r="N671" s="733">
        <v>0.96</v>
      </c>
      <c r="O671" s="577"/>
      <c r="P671" s="577"/>
      <c r="Q671" s="577">
        <v>249</v>
      </c>
      <c r="R671" s="577" t="s">
        <v>96</v>
      </c>
    </row>
    <row r="672" spans="1:18">
      <c r="A672" s="735">
        <v>121396252</v>
      </c>
      <c r="B672" s="740">
        <v>44399.627291666664</v>
      </c>
      <c r="C672" s="735" t="s">
        <v>96</v>
      </c>
      <c r="D672" s="736">
        <v>0.02</v>
      </c>
      <c r="E672" s="735" t="s">
        <v>66</v>
      </c>
      <c r="F672" s="737">
        <v>129.91499999999999</v>
      </c>
      <c r="G672" s="737">
        <v>0</v>
      </c>
      <c r="H672" s="737">
        <v>130.114</v>
      </c>
      <c r="I672" s="743">
        <v>44399.67465277778</v>
      </c>
      <c r="J672" s="737">
        <v>130.114</v>
      </c>
      <c r="K672" s="736">
        <v>0</v>
      </c>
      <c r="L672" s="736">
        <v>0</v>
      </c>
      <c r="M672" s="736">
        <v>0</v>
      </c>
      <c r="N672" s="736">
        <v>3.62</v>
      </c>
      <c r="O672" s="577"/>
      <c r="P672" s="577"/>
      <c r="Q672" s="577">
        <v>249</v>
      </c>
      <c r="R672" s="577" t="s">
        <v>96</v>
      </c>
    </row>
    <row r="673" spans="1:18">
      <c r="A673" s="732">
        <v>121399323</v>
      </c>
      <c r="B673" s="739">
        <v>44399.652650462966</v>
      </c>
      <c r="C673" s="732" t="s">
        <v>96</v>
      </c>
      <c r="D673" s="733">
        <v>0.03</v>
      </c>
      <c r="E673" s="732" t="s">
        <v>66</v>
      </c>
      <c r="F673" s="734">
        <v>129.75200000000001</v>
      </c>
      <c r="G673" s="734">
        <v>0</v>
      </c>
      <c r="H673" s="734">
        <v>130.114</v>
      </c>
      <c r="I673" s="742">
        <v>44399.67465277778</v>
      </c>
      <c r="J673" s="734">
        <v>130.114</v>
      </c>
      <c r="K673" s="733">
        <v>0</v>
      </c>
      <c r="L673" s="733">
        <v>0</v>
      </c>
      <c r="M673" s="733">
        <v>0</v>
      </c>
      <c r="N673" s="733">
        <v>9.86</v>
      </c>
      <c r="O673" s="577"/>
      <c r="P673" s="577"/>
      <c r="Q673" s="577">
        <v>249</v>
      </c>
      <c r="R673" s="577" t="s">
        <v>96</v>
      </c>
    </row>
    <row r="674" spans="1:18">
      <c r="A674" s="735">
        <v>121404358</v>
      </c>
      <c r="B674" s="740">
        <v>44399.688888888886</v>
      </c>
      <c r="C674" s="735" t="s">
        <v>96</v>
      </c>
      <c r="D674" s="736">
        <v>0.02</v>
      </c>
      <c r="E674" s="735" t="s">
        <v>66</v>
      </c>
      <c r="F674" s="737">
        <v>130.20099999999999</v>
      </c>
      <c r="G674" s="737">
        <v>0</v>
      </c>
      <c r="H674" s="737">
        <v>130.005</v>
      </c>
      <c r="I674" s="743">
        <v>44400.469074074077</v>
      </c>
      <c r="J674" s="737">
        <v>130.005</v>
      </c>
      <c r="K674" s="736">
        <v>0</v>
      </c>
      <c r="L674" s="736">
        <v>0</v>
      </c>
      <c r="M674" s="736">
        <v>-0.08</v>
      </c>
      <c r="N674" s="736">
        <v>-3.63</v>
      </c>
      <c r="O674" s="577"/>
      <c r="P674" s="577"/>
      <c r="Q674" s="577">
        <v>250</v>
      </c>
      <c r="R674" s="577" t="s">
        <v>96</v>
      </c>
    </row>
    <row r="675" spans="1:18">
      <c r="A675" s="732">
        <v>121406932</v>
      </c>
      <c r="B675" s="739">
        <v>44399.71334490741</v>
      </c>
      <c r="C675" s="732" t="s">
        <v>96</v>
      </c>
      <c r="D675" s="733">
        <v>0.02</v>
      </c>
      <c r="E675" s="732" t="s">
        <v>66</v>
      </c>
      <c r="F675" s="734">
        <v>130.07</v>
      </c>
      <c r="G675" s="734">
        <v>0</v>
      </c>
      <c r="H675" s="734">
        <v>130.005</v>
      </c>
      <c r="I675" s="742">
        <v>44400.469074074077</v>
      </c>
      <c r="J675" s="734">
        <v>130.005</v>
      </c>
      <c r="K675" s="733">
        <v>0</v>
      </c>
      <c r="L675" s="733">
        <v>0</v>
      </c>
      <c r="M675" s="733">
        <v>-0.08</v>
      </c>
      <c r="N675" s="733">
        <v>-1.26</v>
      </c>
      <c r="O675" s="577"/>
      <c r="P675" s="577"/>
      <c r="Q675" s="577">
        <v>250</v>
      </c>
      <c r="R675" s="577" t="s">
        <v>96</v>
      </c>
    </row>
    <row r="676" spans="1:18">
      <c r="A676" s="735">
        <v>121407601</v>
      </c>
      <c r="B676" s="740">
        <v>44399.716851851852</v>
      </c>
      <c r="C676" s="735" t="s">
        <v>96</v>
      </c>
      <c r="D676" s="736">
        <v>0.02</v>
      </c>
      <c r="E676" s="735" t="s">
        <v>66</v>
      </c>
      <c r="F676" s="737">
        <v>129.92699999999999</v>
      </c>
      <c r="G676" s="737">
        <v>0</v>
      </c>
      <c r="H676" s="737">
        <v>130.005</v>
      </c>
      <c r="I676" s="743">
        <v>44400.469074074077</v>
      </c>
      <c r="J676" s="737">
        <v>130.005</v>
      </c>
      <c r="K676" s="736">
        <v>0</v>
      </c>
      <c r="L676" s="736">
        <v>0</v>
      </c>
      <c r="M676" s="736">
        <v>-0.08</v>
      </c>
      <c r="N676" s="736">
        <v>1.3399999999999999</v>
      </c>
      <c r="O676" s="577"/>
      <c r="P676" s="577"/>
      <c r="Q676" s="577">
        <v>250</v>
      </c>
      <c r="R676" s="577" t="s">
        <v>96</v>
      </c>
    </row>
    <row r="677" spans="1:18">
      <c r="A677" s="732">
        <v>121411118</v>
      </c>
      <c r="B677" s="739">
        <v>44399.759479166663</v>
      </c>
      <c r="C677" s="732" t="s">
        <v>96</v>
      </c>
      <c r="D677" s="733">
        <v>0.03</v>
      </c>
      <c r="E677" s="732" t="s">
        <v>66</v>
      </c>
      <c r="F677" s="734">
        <v>129.76900000000001</v>
      </c>
      <c r="G677" s="734">
        <v>0</v>
      </c>
      <c r="H677" s="734">
        <v>130.005</v>
      </c>
      <c r="I677" s="742">
        <v>44400.469074074077</v>
      </c>
      <c r="J677" s="734">
        <v>130.005</v>
      </c>
      <c r="K677" s="733">
        <v>0</v>
      </c>
      <c r="L677" s="733">
        <v>0</v>
      </c>
      <c r="M677" s="733">
        <v>-0.11</v>
      </c>
      <c r="N677" s="733">
        <v>6.31</v>
      </c>
      <c r="O677" s="577"/>
      <c r="P677" s="577"/>
      <c r="Q677" s="577">
        <v>250</v>
      </c>
      <c r="R677" s="577" t="s">
        <v>96</v>
      </c>
    </row>
    <row r="678" spans="1:18">
      <c r="A678" s="735">
        <v>121413050</v>
      </c>
      <c r="B678" s="740">
        <v>44399.77753472222</v>
      </c>
      <c r="C678" s="735" t="s">
        <v>96</v>
      </c>
      <c r="D678" s="736">
        <v>0.05</v>
      </c>
      <c r="E678" s="735" t="s">
        <v>66</v>
      </c>
      <c r="F678" s="737">
        <v>129.58699999999999</v>
      </c>
      <c r="G678" s="737">
        <v>0</v>
      </c>
      <c r="H678" s="737">
        <v>130.005</v>
      </c>
      <c r="I678" s="743">
        <v>44400.469074074077</v>
      </c>
      <c r="J678" s="737">
        <v>130.005</v>
      </c>
      <c r="K678" s="736">
        <v>0</v>
      </c>
      <c r="L678" s="736">
        <v>0</v>
      </c>
      <c r="M678" s="736">
        <v>-0.19</v>
      </c>
      <c r="N678" s="736">
        <v>18.759999999999998</v>
      </c>
      <c r="O678" s="577"/>
      <c r="P678" s="577"/>
      <c r="Q678" s="577">
        <v>250</v>
      </c>
      <c r="R678" s="577" t="s">
        <v>96</v>
      </c>
    </row>
    <row r="679" spans="1:18">
      <c r="A679" s="732">
        <v>121433829</v>
      </c>
      <c r="B679" s="739">
        <v>44400.477777777778</v>
      </c>
      <c r="C679" s="732" t="s">
        <v>96</v>
      </c>
      <c r="D679" s="733">
        <v>0.02</v>
      </c>
      <c r="E679" s="732" t="s">
        <v>66</v>
      </c>
      <c r="F679" s="734">
        <v>130.107</v>
      </c>
      <c r="G679" s="734">
        <v>0</v>
      </c>
      <c r="H679" s="734">
        <v>130.13300000000001</v>
      </c>
      <c r="I679" s="742">
        <v>44403.539583333331</v>
      </c>
      <c r="J679" s="734">
        <v>130.13300000000001</v>
      </c>
      <c r="K679" s="733">
        <v>0</v>
      </c>
      <c r="L679" s="733">
        <v>0</v>
      </c>
      <c r="M679" s="733">
        <v>-0.08</v>
      </c>
      <c r="N679" s="733">
        <v>0.38999999999999996</v>
      </c>
      <c r="O679" s="577"/>
      <c r="P679" s="577"/>
      <c r="Q679" s="577">
        <v>251</v>
      </c>
      <c r="R679" s="577" t="s">
        <v>96</v>
      </c>
    </row>
    <row r="680" spans="1:18">
      <c r="A680" s="735">
        <v>121437014</v>
      </c>
      <c r="B680" s="740">
        <v>44400.520601851851</v>
      </c>
      <c r="C680" s="735" t="s">
        <v>96</v>
      </c>
      <c r="D680" s="736">
        <v>0.02</v>
      </c>
      <c r="E680" s="735" t="s">
        <v>66</v>
      </c>
      <c r="F680" s="737">
        <v>129.98699999999999</v>
      </c>
      <c r="G680" s="737">
        <v>0</v>
      </c>
      <c r="H680" s="737">
        <v>130.13300000000001</v>
      </c>
      <c r="I680" s="743">
        <v>44403.539583333331</v>
      </c>
      <c r="J680" s="737">
        <v>130.13300000000001</v>
      </c>
      <c r="K680" s="736">
        <v>0</v>
      </c>
      <c r="L680" s="736">
        <v>0</v>
      </c>
      <c r="M680" s="736">
        <v>-0.08</v>
      </c>
      <c r="N680" s="736">
        <v>2.56</v>
      </c>
      <c r="O680" s="577"/>
      <c r="P680" s="577"/>
      <c r="Q680" s="577">
        <v>251</v>
      </c>
      <c r="R680" s="577" t="s">
        <v>96</v>
      </c>
    </row>
    <row r="681" spans="1:18">
      <c r="A681" s="732">
        <v>121475090</v>
      </c>
      <c r="B681" s="739">
        <v>44403.407210648147</v>
      </c>
      <c r="C681" s="732" t="s">
        <v>96</v>
      </c>
      <c r="D681" s="733">
        <v>0.02</v>
      </c>
      <c r="E681" s="732" t="s">
        <v>66</v>
      </c>
      <c r="F681" s="734">
        <v>129.845</v>
      </c>
      <c r="G681" s="734">
        <v>0</v>
      </c>
      <c r="H681" s="734">
        <v>130.13300000000001</v>
      </c>
      <c r="I681" s="742">
        <v>44403.539583333331</v>
      </c>
      <c r="J681" s="734">
        <v>130.13300000000001</v>
      </c>
      <c r="K681" s="733">
        <v>0</v>
      </c>
      <c r="L681" s="733">
        <v>0</v>
      </c>
      <c r="M681" s="733">
        <v>0</v>
      </c>
      <c r="N681" s="733">
        <v>5.22</v>
      </c>
      <c r="O681" s="577"/>
      <c r="P681" s="577"/>
      <c r="Q681" s="577">
        <v>251</v>
      </c>
      <c r="R681" s="577" t="s">
        <v>96</v>
      </c>
    </row>
    <row r="682" spans="1:18">
      <c r="A682" s="735">
        <v>121487627</v>
      </c>
      <c r="B682" s="740">
        <v>44403.541666666664</v>
      </c>
      <c r="C682" s="735" t="s">
        <v>96</v>
      </c>
      <c r="D682" s="736">
        <v>0.02</v>
      </c>
      <c r="E682" s="735" t="s">
        <v>66</v>
      </c>
      <c r="F682" s="737">
        <v>130.13300000000001</v>
      </c>
      <c r="G682" s="737">
        <v>0</v>
      </c>
      <c r="H682" s="737">
        <v>130.214</v>
      </c>
      <c r="I682" s="743">
        <v>44403.691481481481</v>
      </c>
      <c r="J682" s="737">
        <v>130.214</v>
      </c>
      <c r="K682" s="736">
        <v>0</v>
      </c>
      <c r="L682" s="736">
        <v>0</v>
      </c>
      <c r="M682" s="736">
        <v>0</v>
      </c>
      <c r="N682" s="736">
        <v>1.47</v>
      </c>
      <c r="O682" s="577"/>
      <c r="P682" s="577"/>
      <c r="Q682" s="577">
        <v>252</v>
      </c>
      <c r="R682" s="577" t="s">
        <v>96</v>
      </c>
    </row>
    <row r="683" spans="1:18">
      <c r="A683" s="732">
        <v>121490250</v>
      </c>
      <c r="B683" s="739">
        <v>44403.598333333335</v>
      </c>
      <c r="C683" s="732" t="s">
        <v>96</v>
      </c>
      <c r="D683" s="733">
        <v>0.02</v>
      </c>
      <c r="E683" s="732" t="s">
        <v>66</v>
      </c>
      <c r="F683" s="734">
        <v>130.01400000000001</v>
      </c>
      <c r="G683" s="734">
        <v>0</v>
      </c>
      <c r="H683" s="734">
        <v>130.214</v>
      </c>
      <c r="I683" s="742">
        <v>44403.691481481481</v>
      </c>
      <c r="J683" s="734">
        <v>130.214</v>
      </c>
      <c r="K683" s="733">
        <v>0</v>
      </c>
      <c r="L683" s="733">
        <v>0</v>
      </c>
      <c r="M683" s="733">
        <v>0</v>
      </c>
      <c r="N683" s="733">
        <v>3.62</v>
      </c>
      <c r="O683" s="577"/>
      <c r="P683" s="577"/>
      <c r="Q683" s="577">
        <v>252</v>
      </c>
      <c r="R683" s="577" t="s">
        <v>96</v>
      </c>
    </row>
    <row r="684" spans="1:18">
      <c r="A684" s="735">
        <v>121498840</v>
      </c>
      <c r="B684" s="740">
        <v>44403.697222222225</v>
      </c>
      <c r="C684" s="735" t="s">
        <v>96</v>
      </c>
      <c r="D684" s="736">
        <v>0.02</v>
      </c>
      <c r="E684" s="735" t="s">
        <v>66</v>
      </c>
      <c r="F684" s="737">
        <v>130.24600000000001</v>
      </c>
      <c r="G684" s="737">
        <v>0</v>
      </c>
      <c r="H684" s="737">
        <v>130.05500000000001</v>
      </c>
      <c r="I684" s="743">
        <v>44405.895069444443</v>
      </c>
      <c r="J684" s="737">
        <v>130.05500000000001</v>
      </c>
      <c r="K684" s="736">
        <v>0</v>
      </c>
      <c r="L684" s="736">
        <v>0</v>
      </c>
      <c r="M684" s="736">
        <v>-0.16</v>
      </c>
      <c r="N684" s="736">
        <v>-3.6300000000000003</v>
      </c>
      <c r="O684" s="577"/>
      <c r="P684" s="577"/>
      <c r="Q684" s="577">
        <v>253</v>
      </c>
      <c r="R684" s="577" t="s">
        <v>96</v>
      </c>
    </row>
    <row r="685" spans="1:18">
      <c r="A685" s="732">
        <v>121513812</v>
      </c>
      <c r="B685" s="739">
        <v>44404.214930555558</v>
      </c>
      <c r="C685" s="732" t="s">
        <v>96</v>
      </c>
      <c r="D685" s="733">
        <v>0.02</v>
      </c>
      <c r="E685" s="732" t="s">
        <v>66</v>
      </c>
      <c r="F685" s="734">
        <v>130.124</v>
      </c>
      <c r="G685" s="734">
        <v>0</v>
      </c>
      <c r="H685" s="734">
        <v>130.05500000000001</v>
      </c>
      <c r="I685" s="742">
        <v>44405.895069444443</v>
      </c>
      <c r="J685" s="734">
        <v>130.05500000000001</v>
      </c>
      <c r="K685" s="733">
        <v>0</v>
      </c>
      <c r="L685" s="733">
        <v>0</v>
      </c>
      <c r="M685" s="733">
        <v>-0.08</v>
      </c>
      <c r="N685" s="733">
        <v>-1.33</v>
      </c>
      <c r="O685" s="577"/>
      <c r="P685" s="577"/>
      <c r="Q685" s="577">
        <v>253</v>
      </c>
      <c r="R685" s="577" t="s">
        <v>96</v>
      </c>
    </row>
    <row r="686" spans="1:18">
      <c r="A686" s="735">
        <v>121518999</v>
      </c>
      <c r="B686" s="740">
        <v>44404.380439814813</v>
      </c>
      <c r="C686" s="735" t="s">
        <v>96</v>
      </c>
      <c r="D686" s="736">
        <v>0.02</v>
      </c>
      <c r="E686" s="735" t="s">
        <v>66</v>
      </c>
      <c r="F686" s="737">
        <v>129.98099999999999</v>
      </c>
      <c r="G686" s="737">
        <v>0</v>
      </c>
      <c r="H686" s="737">
        <v>130.05500000000001</v>
      </c>
      <c r="I686" s="743">
        <v>44405.895069444443</v>
      </c>
      <c r="J686" s="737">
        <v>130.05500000000001</v>
      </c>
      <c r="K686" s="736">
        <v>0</v>
      </c>
      <c r="L686" s="736">
        <v>0</v>
      </c>
      <c r="M686" s="736">
        <v>-0.08</v>
      </c>
      <c r="N686" s="736">
        <v>1.27</v>
      </c>
      <c r="O686" s="577"/>
      <c r="P686" s="577"/>
      <c r="Q686" s="577">
        <v>253</v>
      </c>
      <c r="R686" s="577" t="s">
        <v>96</v>
      </c>
    </row>
    <row r="687" spans="1:18">
      <c r="A687" s="732">
        <v>121521721</v>
      </c>
      <c r="B687" s="739">
        <v>44404.417511574073</v>
      </c>
      <c r="C687" s="732" t="s">
        <v>96</v>
      </c>
      <c r="D687" s="733">
        <v>0.03</v>
      </c>
      <c r="E687" s="732" t="s">
        <v>66</v>
      </c>
      <c r="F687" s="734">
        <v>129.82</v>
      </c>
      <c r="G687" s="734">
        <v>0</v>
      </c>
      <c r="H687" s="734">
        <v>130.05500000000001</v>
      </c>
      <c r="I687" s="742">
        <v>44405.895069444443</v>
      </c>
      <c r="J687" s="734">
        <v>130.05500000000001</v>
      </c>
      <c r="K687" s="733">
        <v>0</v>
      </c>
      <c r="L687" s="733">
        <v>0</v>
      </c>
      <c r="M687" s="733">
        <v>-0.11</v>
      </c>
      <c r="N687" s="733">
        <v>6.3</v>
      </c>
      <c r="O687" s="577"/>
      <c r="P687" s="577"/>
      <c r="Q687" s="577">
        <v>253</v>
      </c>
      <c r="R687" s="577" t="s">
        <v>96</v>
      </c>
    </row>
    <row r="688" spans="1:18">
      <c r="A688" s="735">
        <v>121524893</v>
      </c>
      <c r="B688" s="740">
        <v>44404.442060185182</v>
      </c>
      <c r="C688" s="735" t="s">
        <v>96</v>
      </c>
      <c r="D688" s="736">
        <v>0.05</v>
      </c>
      <c r="E688" s="735" t="s">
        <v>66</v>
      </c>
      <c r="F688" s="737">
        <v>129.63300000000001</v>
      </c>
      <c r="G688" s="737">
        <v>0</v>
      </c>
      <c r="H688" s="737">
        <v>130.05500000000001</v>
      </c>
      <c r="I688" s="743">
        <v>44405.895069444443</v>
      </c>
      <c r="J688" s="737">
        <v>130.05500000000001</v>
      </c>
      <c r="K688" s="736">
        <v>0</v>
      </c>
      <c r="L688" s="736">
        <v>0</v>
      </c>
      <c r="M688" s="736">
        <v>-0.19</v>
      </c>
      <c r="N688" s="736">
        <v>18.98</v>
      </c>
      <c r="O688" s="577"/>
      <c r="P688" s="577"/>
      <c r="Q688" s="577">
        <v>253</v>
      </c>
      <c r="R688" s="577" t="s">
        <v>96</v>
      </c>
    </row>
  </sheetData>
  <autoFilter ref="A1:R1">
    <sortState ref="A2:R688">
      <sortCondition ref="Q2:Q688"/>
      <sortCondition ref="A2:A688"/>
    </sortState>
  </autoFilter>
  <sortState ref="A2:R688">
    <sortCondition ref="B2:B688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20"/>
  <dimension ref="A1:O25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259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03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578" bestFit="1" customWidth="1"/>
  </cols>
  <sheetData>
    <row r="1" spans="1:15" s="404" customFormat="1" ht="25.5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588" t="s">
        <v>95</v>
      </c>
    </row>
    <row r="2" spans="1:15">
      <c r="A2" s="542">
        <v>1</v>
      </c>
      <c r="B2" s="542" t="s">
        <v>96</v>
      </c>
      <c r="C2" s="542">
        <v>4</v>
      </c>
      <c r="D2">
        <v>0.03</v>
      </c>
      <c r="E2">
        <v>0.09</v>
      </c>
      <c r="F2" s="410">
        <v>44259.825011574074</v>
      </c>
      <c r="G2">
        <v>129.392</v>
      </c>
      <c r="H2" s="410">
        <v>44260.13921296296</v>
      </c>
      <c r="I2">
        <v>128.97</v>
      </c>
      <c r="J2" s="403">
        <v>44260.33971064815</v>
      </c>
      <c r="K2">
        <v>129.32900000000001</v>
      </c>
      <c r="L2">
        <v>42.199999999998909</v>
      </c>
      <c r="M2">
        <v>35.900000000001455</v>
      </c>
      <c r="N2">
        <v>13.34</v>
      </c>
      <c r="O2" s="578">
        <v>0.51469907407590654</v>
      </c>
    </row>
    <row r="3" spans="1:15">
      <c r="A3" s="542">
        <v>2</v>
      </c>
      <c r="B3" s="577" t="s">
        <v>97</v>
      </c>
      <c r="C3" s="577">
        <v>1</v>
      </c>
      <c r="D3">
        <v>0.02</v>
      </c>
      <c r="E3">
        <v>0.02</v>
      </c>
      <c r="F3" s="410">
        <v>44259.843055555553</v>
      </c>
      <c r="G3">
        <v>129.17400000000001</v>
      </c>
      <c r="H3" s="410">
        <v>44259.843055555553</v>
      </c>
      <c r="I3">
        <v>129.17400000000001</v>
      </c>
      <c r="J3" s="403">
        <v>44260.107789351852</v>
      </c>
      <c r="K3">
        <v>129.03200000000001</v>
      </c>
      <c r="L3">
        <v>0</v>
      </c>
      <c r="M3">
        <v>14.200000000000728</v>
      </c>
      <c r="N3">
        <v>2.59</v>
      </c>
      <c r="O3" s="578">
        <v>0.26473379629896954</v>
      </c>
    </row>
    <row r="4" spans="1:15">
      <c r="A4" s="577">
        <v>3</v>
      </c>
      <c r="B4" s="577" t="s">
        <v>97</v>
      </c>
      <c r="C4" s="577">
        <v>4</v>
      </c>
      <c r="D4">
        <v>0.03</v>
      </c>
      <c r="E4">
        <v>0.09</v>
      </c>
      <c r="F4" s="410">
        <v>44260.111122685186</v>
      </c>
      <c r="G4">
        <v>129.03800000000001</v>
      </c>
      <c r="H4" s="410">
        <v>44260.376377314817</v>
      </c>
      <c r="I4">
        <v>129.47200000000001</v>
      </c>
      <c r="J4" s="403">
        <v>44260.706435185188</v>
      </c>
      <c r="K4">
        <v>129.113</v>
      </c>
      <c r="L4">
        <v>43.399999999999636</v>
      </c>
      <c r="M4">
        <v>35.900000000001455</v>
      </c>
      <c r="N4">
        <v>13.27</v>
      </c>
      <c r="O4" s="578">
        <v>0.59531250000145519</v>
      </c>
    </row>
    <row r="5" spans="1:15">
      <c r="A5" s="577">
        <v>4</v>
      </c>
      <c r="B5" s="577" t="s">
        <v>96</v>
      </c>
      <c r="C5" s="577">
        <v>1</v>
      </c>
      <c r="D5">
        <v>0.02</v>
      </c>
      <c r="E5">
        <v>0.02</v>
      </c>
      <c r="F5" s="410">
        <v>44260.344467592593</v>
      </c>
      <c r="G5">
        <v>129.36199999999999</v>
      </c>
      <c r="H5" s="410">
        <v>44260.344467592593</v>
      </c>
      <c r="I5">
        <v>129.36199999999999</v>
      </c>
      <c r="J5" s="403">
        <v>44260.376828703702</v>
      </c>
      <c r="K5">
        <v>129.50200000000001</v>
      </c>
      <c r="L5">
        <v>0</v>
      </c>
      <c r="M5">
        <v>14.000000000001819</v>
      </c>
      <c r="N5">
        <v>2.59</v>
      </c>
      <c r="O5" s="578">
        <v>3.2361111108912155E-2</v>
      </c>
    </row>
    <row r="6" spans="1:15">
      <c r="A6" s="577">
        <v>5</v>
      </c>
      <c r="B6" s="577" t="s">
        <v>96</v>
      </c>
      <c r="C6" s="577">
        <v>2</v>
      </c>
      <c r="D6">
        <v>0.02</v>
      </c>
      <c r="E6">
        <v>0.04</v>
      </c>
      <c r="F6" s="410">
        <v>44260.379861111112</v>
      </c>
      <c r="G6">
        <v>129.46700000000001</v>
      </c>
      <c r="H6" s="410">
        <v>44260.420624999999</v>
      </c>
      <c r="I6">
        <v>129.34899999999999</v>
      </c>
      <c r="J6" s="403">
        <v>44260.529930555553</v>
      </c>
      <c r="K6">
        <v>129.548</v>
      </c>
      <c r="L6">
        <v>11.800000000001091</v>
      </c>
      <c r="M6">
        <v>19.899999999999636</v>
      </c>
      <c r="N6">
        <v>5.17</v>
      </c>
      <c r="O6" s="578">
        <v>0.15006944444030523</v>
      </c>
    </row>
    <row r="7" spans="1:15">
      <c r="A7" s="577">
        <v>6</v>
      </c>
      <c r="B7" s="577" t="s">
        <v>96</v>
      </c>
      <c r="C7" s="577">
        <v>5</v>
      </c>
      <c r="D7">
        <v>0.05</v>
      </c>
      <c r="E7">
        <v>0.14000000000000001</v>
      </c>
      <c r="F7" s="410">
        <v>44260.535428240742</v>
      </c>
      <c r="G7">
        <v>129.517</v>
      </c>
      <c r="H7" s="410">
        <v>44260.727847222224</v>
      </c>
      <c r="I7">
        <v>128.90199999999999</v>
      </c>
      <c r="J7" s="403">
        <v>44263.053043981483</v>
      </c>
      <c r="K7">
        <v>129.32300000000001</v>
      </c>
      <c r="L7">
        <v>61.5</v>
      </c>
      <c r="M7">
        <v>42.100000000002183</v>
      </c>
      <c r="N7">
        <v>21.88</v>
      </c>
      <c r="O7" s="578">
        <v>0.51761574074043892</v>
      </c>
    </row>
    <row r="8" spans="1:15">
      <c r="A8" s="577">
        <v>7</v>
      </c>
      <c r="B8" s="577" t="s">
        <v>97</v>
      </c>
      <c r="C8" s="577">
        <v>3</v>
      </c>
      <c r="D8">
        <v>0.02</v>
      </c>
      <c r="E8">
        <v>0.06</v>
      </c>
      <c r="F8" s="410">
        <v>44260.719444444447</v>
      </c>
      <c r="G8">
        <v>128.97399999999999</v>
      </c>
      <c r="H8" s="410">
        <v>44263.044363425928</v>
      </c>
      <c r="I8">
        <v>129.22800000000001</v>
      </c>
      <c r="J8" s="403">
        <v>44263.373391203706</v>
      </c>
      <c r="K8">
        <v>128.947</v>
      </c>
      <c r="L8">
        <v>25.400000000001455</v>
      </c>
      <c r="M8">
        <v>28.100000000000364</v>
      </c>
      <c r="N8">
        <v>8.2900000000000009</v>
      </c>
      <c r="O8" s="578">
        <v>0.65394675925927004</v>
      </c>
    </row>
    <row r="9" spans="1:15">
      <c r="A9" s="577">
        <v>8</v>
      </c>
      <c r="B9" s="577" t="s">
        <v>96</v>
      </c>
      <c r="C9" s="577">
        <v>4</v>
      </c>
      <c r="D9">
        <v>0.03</v>
      </c>
      <c r="E9">
        <v>0.09</v>
      </c>
      <c r="F9" s="410">
        <v>44263.06527777778</v>
      </c>
      <c r="G9">
        <v>129.35599999999999</v>
      </c>
      <c r="H9" s="410">
        <v>44263.374652777777</v>
      </c>
      <c r="I9">
        <v>128.922</v>
      </c>
      <c r="J9" s="403">
        <v>44263.710081018522</v>
      </c>
      <c r="K9">
        <v>129.28399999999999</v>
      </c>
      <c r="L9">
        <v>43.399999999999636</v>
      </c>
      <c r="M9">
        <v>36.200000000000728</v>
      </c>
      <c r="N9">
        <v>13.23</v>
      </c>
      <c r="O9" s="578">
        <v>0.64480324074247619</v>
      </c>
    </row>
    <row r="10" spans="1:15">
      <c r="A10" s="577">
        <v>9</v>
      </c>
      <c r="B10" s="577" t="s">
        <v>97</v>
      </c>
      <c r="C10" s="577">
        <v>1</v>
      </c>
      <c r="D10">
        <v>0.02</v>
      </c>
      <c r="E10">
        <v>0.02</v>
      </c>
      <c r="F10" s="410">
        <v>44263.376388888886</v>
      </c>
      <c r="G10">
        <v>128.96799999999999</v>
      </c>
      <c r="H10" s="410">
        <v>44263.376388888886</v>
      </c>
      <c r="I10">
        <v>128.96799999999999</v>
      </c>
      <c r="J10" s="403">
        <v>44263.469687500001</v>
      </c>
      <c r="K10">
        <v>128.828</v>
      </c>
      <c r="L10">
        <v>0</v>
      </c>
      <c r="M10">
        <v>13.999999999998181</v>
      </c>
      <c r="N10">
        <v>2.58</v>
      </c>
      <c r="O10" s="578">
        <v>9.3298611114732921E-2</v>
      </c>
    </row>
    <row r="11" spans="1:15">
      <c r="A11" s="577">
        <v>10</v>
      </c>
      <c r="B11" s="577" t="s">
        <v>97</v>
      </c>
      <c r="C11" s="577">
        <v>5</v>
      </c>
      <c r="D11">
        <v>0.05</v>
      </c>
      <c r="E11">
        <v>0.14000000000000001</v>
      </c>
      <c r="F11" s="410">
        <v>44263.478483796294</v>
      </c>
      <c r="G11">
        <v>128.833</v>
      </c>
      <c r="H11" s="410">
        <v>44264.198831018519</v>
      </c>
      <c r="I11">
        <v>129.44499999999999</v>
      </c>
      <c r="J11" s="403">
        <v>44264.815671296295</v>
      </c>
      <c r="K11">
        <v>129.02799999999999</v>
      </c>
      <c r="L11">
        <v>61.200000000000728</v>
      </c>
      <c r="M11">
        <v>41.700000000000728</v>
      </c>
      <c r="N11">
        <v>21.93</v>
      </c>
      <c r="O11" s="578">
        <v>1.3371875000011642</v>
      </c>
    </row>
    <row r="12" spans="1:15">
      <c r="A12" s="577">
        <v>11</v>
      </c>
      <c r="B12" s="577" t="s">
        <v>96</v>
      </c>
      <c r="C12" s="577">
        <v>2</v>
      </c>
      <c r="D12">
        <v>0.02</v>
      </c>
      <c r="E12">
        <v>0.04</v>
      </c>
      <c r="F12" s="410">
        <v>44263.711805555555</v>
      </c>
      <c r="G12">
        <v>129.24600000000001</v>
      </c>
      <c r="H12" s="410">
        <v>44263.741678240738</v>
      </c>
      <c r="I12">
        <v>129.12200000000001</v>
      </c>
      <c r="J12" s="403">
        <v>44264.171296296299</v>
      </c>
      <c r="K12">
        <v>129.328</v>
      </c>
      <c r="L12">
        <v>12.399999999999636</v>
      </c>
      <c r="M12">
        <v>20.600000000000364</v>
      </c>
      <c r="N12">
        <v>5.13</v>
      </c>
      <c r="O12" s="578">
        <v>0.45949074074451346</v>
      </c>
    </row>
    <row r="13" spans="1:15">
      <c r="A13" s="577">
        <v>12</v>
      </c>
      <c r="B13" s="577" t="s">
        <v>96</v>
      </c>
      <c r="C13" s="577">
        <v>1</v>
      </c>
      <c r="D13">
        <v>0.02</v>
      </c>
      <c r="E13">
        <v>0.02</v>
      </c>
      <c r="F13" s="410">
        <v>44264.175000000003</v>
      </c>
      <c r="G13">
        <v>129.35499999999999</v>
      </c>
      <c r="H13" s="410">
        <v>44264.175000000003</v>
      </c>
      <c r="I13">
        <v>129.35499999999999</v>
      </c>
      <c r="J13" s="403">
        <v>44264.218009259261</v>
      </c>
      <c r="K13">
        <v>129.495</v>
      </c>
      <c r="L13">
        <v>0</v>
      </c>
      <c r="M13">
        <v>14.000000000001819</v>
      </c>
      <c r="N13">
        <v>2.57</v>
      </c>
      <c r="O13" s="578">
        <v>4.3009259257814847E-2</v>
      </c>
    </row>
    <row r="14" spans="1:15">
      <c r="A14" s="577">
        <v>13</v>
      </c>
      <c r="B14" s="577" t="s">
        <v>96</v>
      </c>
      <c r="C14" s="577">
        <v>3</v>
      </c>
      <c r="D14">
        <v>0.02</v>
      </c>
      <c r="E14">
        <v>0.06</v>
      </c>
      <c r="F14" s="410">
        <v>44264.231307870374</v>
      </c>
      <c r="G14">
        <v>129.47200000000001</v>
      </c>
      <c r="H14" s="410">
        <v>44264.443391203706</v>
      </c>
      <c r="I14">
        <v>129.21299999999999</v>
      </c>
      <c r="J14" s="403">
        <v>44264.522175925929</v>
      </c>
      <c r="K14">
        <v>129.49799999999999</v>
      </c>
      <c r="L14">
        <v>25.900000000001455</v>
      </c>
      <c r="M14">
        <v>28.5</v>
      </c>
      <c r="N14">
        <v>8.26</v>
      </c>
      <c r="O14" s="578">
        <v>0.29086805555562023</v>
      </c>
    </row>
    <row r="15" spans="1:15">
      <c r="A15" s="577">
        <v>14</v>
      </c>
      <c r="B15" s="577" t="s">
        <v>96</v>
      </c>
      <c r="C15" s="577">
        <v>4</v>
      </c>
      <c r="D15">
        <v>0.03</v>
      </c>
      <c r="E15">
        <v>0.09</v>
      </c>
      <c r="F15" s="410">
        <v>44264.525000000001</v>
      </c>
      <c r="G15">
        <v>129.51</v>
      </c>
      <c r="H15" s="410">
        <v>44264.802511574075</v>
      </c>
      <c r="I15">
        <v>129.089</v>
      </c>
      <c r="J15" s="403">
        <v>44266.18074074074</v>
      </c>
      <c r="K15">
        <v>129.46199999999999</v>
      </c>
      <c r="L15">
        <v>42.100000000000364</v>
      </c>
      <c r="M15">
        <v>37.299999999999272</v>
      </c>
      <c r="N15">
        <v>13.29</v>
      </c>
      <c r="O15" s="578">
        <v>1.6557407407381106</v>
      </c>
    </row>
    <row r="16" spans="1:15">
      <c r="A16" s="577">
        <v>15</v>
      </c>
      <c r="B16" s="577" t="s">
        <v>97</v>
      </c>
      <c r="C16" s="577">
        <v>8</v>
      </c>
      <c r="D16">
        <v>0.17</v>
      </c>
      <c r="E16">
        <v>0.49</v>
      </c>
      <c r="F16" s="410">
        <v>44264.834039351852</v>
      </c>
      <c r="G16">
        <v>129</v>
      </c>
      <c r="H16" s="410">
        <v>44267.434699074074</v>
      </c>
      <c r="I16">
        <v>130.327</v>
      </c>
      <c r="J16" s="403">
        <v>44271.651296296295</v>
      </c>
      <c r="K16">
        <v>129.70699999999999</v>
      </c>
      <c r="L16">
        <v>132.70000000000073</v>
      </c>
      <c r="M16">
        <v>62.000000000001819</v>
      </c>
      <c r="N16">
        <v>90.13</v>
      </c>
      <c r="O16" s="578">
        <v>4.8172569444432156</v>
      </c>
    </row>
    <row r="17" spans="1:15">
      <c r="A17" s="577">
        <v>16</v>
      </c>
      <c r="B17" s="577" t="s">
        <v>96</v>
      </c>
      <c r="C17" s="577">
        <v>1</v>
      </c>
      <c r="D17">
        <v>0.02</v>
      </c>
      <c r="E17">
        <v>0.02</v>
      </c>
      <c r="F17" s="410">
        <v>44266.191666666666</v>
      </c>
      <c r="G17">
        <v>129.50800000000001</v>
      </c>
      <c r="H17" s="410">
        <v>44266.191666666666</v>
      </c>
      <c r="I17">
        <v>129.50800000000001</v>
      </c>
      <c r="J17" s="403">
        <v>44266.328796296293</v>
      </c>
      <c r="K17">
        <v>129.648</v>
      </c>
      <c r="L17">
        <v>0</v>
      </c>
      <c r="M17">
        <v>13.999999999998181</v>
      </c>
      <c r="N17">
        <v>2.58</v>
      </c>
      <c r="O17" s="578">
        <v>0.13712962962745223</v>
      </c>
    </row>
    <row r="18" spans="1:15">
      <c r="A18" s="577">
        <v>17</v>
      </c>
      <c r="B18" s="577" t="s">
        <v>96</v>
      </c>
      <c r="C18" s="577">
        <v>1</v>
      </c>
      <c r="D18">
        <v>0.02</v>
      </c>
      <c r="E18">
        <v>0.02</v>
      </c>
      <c r="F18" s="410">
        <v>44266.344456018516</v>
      </c>
      <c r="G18">
        <v>129.66800000000001</v>
      </c>
      <c r="H18" s="410">
        <v>44266.344456018516</v>
      </c>
      <c r="I18">
        <v>129.66800000000001</v>
      </c>
      <c r="J18" s="403">
        <v>44266.422974537039</v>
      </c>
      <c r="K18">
        <v>129.80799999999999</v>
      </c>
      <c r="L18">
        <v>0</v>
      </c>
      <c r="M18">
        <v>13.999999999998181</v>
      </c>
      <c r="N18">
        <v>2.58</v>
      </c>
      <c r="O18" s="578">
        <v>7.851851852319669E-2</v>
      </c>
    </row>
    <row r="19" spans="1:15">
      <c r="A19" s="577">
        <v>18</v>
      </c>
      <c r="B19" s="577" t="s">
        <v>96</v>
      </c>
      <c r="C19" s="577">
        <v>2</v>
      </c>
      <c r="D19">
        <v>0.02</v>
      </c>
      <c r="E19">
        <v>0.04</v>
      </c>
      <c r="F19" s="410">
        <v>44266.425034722219</v>
      </c>
      <c r="G19">
        <v>129.79400000000001</v>
      </c>
      <c r="H19" s="410">
        <v>44266.615439814814</v>
      </c>
      <c r="I19">
        <v>129.67699999999999</v>
      </c>
      <c r="J19" s="403">
        <v>44266.790277777778</v>
      </c>
      <c r="K19">
        <v>129.876</v>
      </c>
      <c r="L19">
        <v>11.700000000002547</v>
      </c>
      <c r="M19">
        <v>19.900000000001455</v>
      </c>
      <c r="N19">
        <v>5.18</v>
      </c>
      <c r="O19" s="578">
        <v>0.36524305555940373</v>
      </c>
    </row>
    <row r="20" spans="1:15">
      <c r="A20" s="577">
        <v>19</v>
      </c>
      <c r="B20" s="577" t="s">
        <v>96</v>
      </c>
      <c r="C20" s="577">
        <v>1</v>
      </c>
      <c r="D20">
        <v>0.02</v>
      </c>
      <c r="E20">
        <v>0.02</v>
      </c>
      <c r="F20" s="410">
        <v>44266.793067129627</v>
      </c>
      <c r="G20">
        <v>129.88999999999999</v>
      </c>
      <c r="H20" s="410">
        <v>44266.793067129627</v>
      </c>
      <c r="I20">
        <v>129.88999999999999</v>
      </c>
      <c r="J20" s="403">
        <v>44266.993738425925</v>
      </c>
      <c r="K20">
        <v>130.03</v>
      </c>
      <c r="L20">
        <v>0</v>
      </c>
      <c r="M20">
        <v>14.000000000001819</v>
      </c>
      <c r="N20">
        <v>2.58</v>
      </c>
      <c r="O20" s="578">
        <v>0.20067129629751435</v>
      </c>
    </row>
    <row r="21" spans="1:15">
      <c r="A21" s="577">
        <v>20</v>
      </c>
      <c r="B21" s="577" t="s">
        <v>96</v>
      </c>
      <c r="C21" s="577">
        <v>1</v>
      </c>
      <c r="D21">
        <v>0.02</v>
      </c>
      <c r="E21">
        <v>0.02</v>
      </c>
      <c r="F21" s="410">
        <v>44266.997256944444</v>
      </c>
      <c r="G21">
        <v>130.048</v>
      </c>
      <c r="H21" s="410">
        <v>44266.997256944444</v>
      </c>
      <c r="I21">
        <v>130.048</v>
      </c>
      <c r="J21" s="403">
        <v>44267.126215277778</v>
      </c>
      <c r="K21">
        <v>130.19200000000001</v>
      </c>
      <c r="L21">
        <v>0</v>
      </c>
      <c r="M21">
        <v>14.400000000001455</v>
      </c>
      <c r="N21">
        <v>2.58</v>
      </c>
      <c r="O21" s="578">
        <v>0.1289583333345945</v>
      </c>
    </row>
    <row r="22" spans="1:15">
      <c r="A22" s="577">
        <v>21</v>
      </c>
      <c r="B22" s="577" t="s">
        <v>96</v>
      </c>
      <c r="C22" s="577">
        <v>4</v>
      </c>
      <c r="D22">
        <v>0.03</v>
      </c>
      <c r="E22">
        <v>0.09</v>
      </c>
      <c r="F22" s="410">
        <v>44267.139606481483</v>
      </c>
      <c r="G22">
        <v>130.25700000000001</v>
      </c>
      <c r="H22" s="410">
        <v>44267.575798611113</v>
      </c>
      <c r="I22">
        <v>129.84299999999999</v>
      </c>
      <c r="J22" s="403">
        <v>44267.761793981481</v>
      </c>
      <c r="K22">
        <v>130.19499999999999</v>
      </c>
      <c r="L22">
        <v>41.400000000001455</v>
      </c>
      <c r="M22">
        <v>35.200000000000728</v>
      </c>
      <c r="N22">
        <v>13.2</v>
      </c>
      <c r="O22" s="578">
        <v>0.62218749999738066</v>
      </c>
    </row>
    <row r="23" spans="1:15">
      <c r="A23" s="577">
        <v>22</v>
      </c>
      <c r="B23" s="577" t="s">
        <v>96</v>
      </c>
      <c r="C23" s="577">
        <v>1</v>
      </c>
      <c r="D23">
        <v>0.02</v>
      </c>
      <c r="E23">
        <v>0.02</v>
      </c>
      <c r="F23" s="410">
        <v>44267.763888888891</v>
      </c>
      <c r="G23">
        <v>130.18600000000001</v>
      </c>
      <c r="H23" s="410">
        <v>44267.763888888891</v>
      </c>
      <c r="I23">
        <v>130.18600000000001</v>
      </c>
      <c r="J23" s="403">
        <v>44267.854270833333</v>
      </c>
      <c r="K23">
        <v>130.32599999999999</v>
      </c>
      <c r="L23">
        <v>0</v>
      </c>
      <c r="M23">
        <v>13.999999999998181</v>
      </c>
      <c r="N23">
        <v>2.57</v>
      </c>
      <c r="O23" s="578">
        <v>9.0381944442924578E-2</v>
      </c>
    </row>
    <row r="24" spans="1:15">
      <c r="A24" s="577">
        <v>23</v>
      </c>
      <c r="B24" s="577" t="s">
        <v>96</v>
      </c>
      <c r="C24" s="577">
        <v>6</v>
      </c>
      <c r="D24">
        <v>7.0000000000000007E-2</v>
      </c>
      <c r="E24">
        <v>0.21000000000000002</v>
      </c>
      <c r="F24" s="410">
        <v>44267.86041666667</v>
      </c>
      <c r="G24">
        <v>130.36500000000001</v>
      </c>
      <c r="H24" s="410">
        <v>44271.657939814817</v>
      </c>
      <c r="I24">
        <v>129.55500000000001</v>
      </c>
      <c r="J24" s="403">
        <v>44272.625763888886</v>
      </c>
      <c r="K24">
        <v>130.042</v>
      </c>
      <c r="L24">
        <v>81</v>
      </c>
      <c r="M24">
        <v>48.700000000000728</v>
      </c>
      <c r="N24">
        <v>34.67</v>
      </c>
      <c r="O24" s="578">
        <v>2.765347222215496</v>
      </c>
    </row>
    <row r="25" spans="1:15">
      <c r="A25" s="577">
        <v>24</v>
      </c>
      <c r="B25" s="577" t="s">
        <v>97</v>
      </c>
      <c r="C25" s="577">
        <v>7</v>
      </c>
      <c r="D25">
        <v>0.11</v>
      </c>
      <c r="E25">
        <v>0.32</v>
      </c>
      <c r="F25" s="410">
        <v>44271.665289351855</v>
      </c>
      <c r="G25">
        <v>129.53800000000001</v>
      </c>
      <c r="H25" s="410">
        <v>44273.1252662037</v>
      </c>
      <c r="I25">
        <v>130.60499999999999</v>
      </c>
      <c r="J25" s="403">
        <v>44273.66715277778</v>
      </c>
      <c r="K25">
        <v>130.054</v>
      </c>
      <c r="L25">
        <v>106.69999999999709</v>
      </c>
      <c r="M25">
        <v>55.099999999998545</v>
      </c>
      <c r="N25">
        <v>55.769999999999996</v>
      </c>
      <c r="O25" s="578">
        <v>2.0018634259249666</v>
      </c>
    </row>
    <row r="26" spans="1:15">
      <c r="A26" s="577">
        <v>25</v>
      </c>
      <c r="B26" s="577" t="s">
        <v>96</v>
      </c>
      <c r="C26" s="577">
        <v>1</v>
      </c>
      <c r="D26">
        <v>0.02</v>
      </c>
      <c r="E26">
        <v>0.02</v>
      </c>
      <c r="F26" s="410">
        <v>44272.627812500003</v>
      </c>
      <c r="G26">
        <v>130.03899999999999</v>
      </c>
      <c r="H26" s="410">
        <v>44272.627812500003</v>
      </c>
      <c r="I26">
        <v>130.03899999999999</v>
      </c>
      <c r="J26" s="403">
        <v>44272.833379629628</v>
      </c>
      <c r="K26">
        <v>130.179</v>
      </c>
      <c r="L26">
        <v>0</v>
      </c>
      <c r="M26">
        <v>14.000000000001819</v>
      </c>
      <c r="N26">
        <v>2.56</v>
      </c>
      <c r="O26" s="578">
        <v>0.205567129625706</v>
      </c>
    </row>
    <row r="27" spans="1:15">
      <c r="A27" s="577">
        <v>26</v>
      </c>
      <c r="B27" s="577" t="s">
        <v>96</v>
      </c>
      <c r="C27" s="577">
        <v>1</v>
      </c>
      <c r="D27">
        <v>0.02</v>
      </c>
      <c r="E27">
        <v>0.02</v>
      </c>
      <c r="F27" s="410">
        <v>44272.84652777778</v>
      </c>
      <c r="G27">
        <v>130.32400000000001</v>
      </c>
      <c r="H27" s="410">
        <v>44272.84652777778</v>
      </c>
      <c r="I27">
        <v>130.32400000000001</v>
      </c>
      <c r="J27" s="403">
        <v>44273.078472222223</v>
      </c>
      <c r="K27">
        <v>130.476</v>
      </c>
      <c r="L27">
        <v>0</v>
      </c>
      <c r="M27">
        <v>15.199999999998909</v>
      </c>
      <c r="N27">
        <v>2.56</v>
      </c>
      <c r="O27" s="578">
        <v>0.23194444444379769</v>
      </c>
    </row>
    <row r="28" spans="1:15">
      <c r="A28" s="577">
        <v>27</v>
      </c>
      <c r="B28" s="577" t="s">
        <v>96</v>
      </c>
      <c r="C28" s="577">
        <v>4</v>
      </c>
      <c r="D28">
        <v>0.03</v>
      </c>
      <c r="E28">
        <v>0.09</v>
      </c>
      <c r="F28" s="410">
        <v>44273.102106481485</v>
      </c>
      <c r="G28">
        <v>130.55099999999999</v>
      </c>
      <c r="H28" s="410">
        <v>44273.212222222224</v>
      </c>
      <c r="I28">
        <v>130.096</v>
      </c>
      <c r="J28" s="403">
        <v>44273.382361111115</v>
      </c>
      <c r="K28">
        <v>130.46700000000001</v>
      </c>
      <c r="L28">
        <v>45.499999999998181</v>
      </c>
      <c r="M28">
        <v>37.100000000000364</v>
      </c>
      <c r="N28">
        <v>13.24</v>
      </c>
      <c r="O28" s="578">
        <v>0.28025462962978054</v>
      </c>
    </row>
    <row r="29" spans="1:15">
      <c r="A29" s="577">
        <v>28</v>
      </c>
      <c r="B29" s="577" t="s">
        <v>96</v>
      </c>
      <c r="C29" s="577">
        <v>8</v>
      </c>
      <c r="D29">
        <v>0.17</v>
      </c>
      <c r="E29">
        <v>0.49</v>
      </c>
      <c r="F29" s="410">
        <v>44273.39166666667</v>
      </c>
      <c r="G29">
        <v>130.53800000000001</v>
      </c>
      <c r="H29" s="410">
        <v>44277.37773148148</v>
      </c>
      <c r="I29">
        <v>129.21299999999999</v>
      </c>
      <c r="J29" s="403">
        <v>44277.804386574076</v>
      </c>
      <c r="K29">
        <v>129.83000000000001</v>
      </c>
      <c r="L29">
        <v>132.50000000000182</v>
      </c>
      <c r="M29">
        <v>61.700000000002547</v>
      </c>
      <c r="N29">
        <v>90.300000000000011</v>
      </c>
      <c r="O29" s="578">
        <v>2.4127199074064265</v>
      </c>
    </row>
    <row r="30" spans="1:15">
      <c r="A30" s="577">
        <v>29</v>
      </c>
      <c r="B30" s="577" t="s">
        <v>97</v>
      </c>
      <c r="C30" s="577">
        <v>1</v>
      </c>
      <c r="D30">
        <v>0.02</v>
      </c>
      <c r="E30">
        <v>0.02</v>
      </c>
      <c r="F30" s="410">
        <v>44273.669444444444</v>
      </c>
      <c r="G30">
        <v>130.05199999999999</v>
      </c>
      <c r="H30" s="410">
        <v>44273.669444444444</v>
      </c>
      <c r="I30">
        <v>130.05199999999999</v>
      </c>
      <c r="J30" s="403">
        <v>44273.857673611114</v>
      </c>
      <c r="K30">
        <v>129.91200000000001</v>
      </c>
      <c r="L30">
        <v>0</v>
      </c>
      <c r="M30">
        <v>13.999999999998181</v>
      </c>
      <c r="N30">
        <v>2.57</v>
      </c>
      <c r="O30" s="578">
        <v>0.18822916666977108</v>
      </c>
    </row>
    <row r="31" spans="1:15">
      <c r="A31" s="577">
        <v>30</v>
      </c>
      <c r="B31" s="577" t="s">
        <v>97</v>
      </c>
      <c r="C31" s="577">
        <v>1</v>
      </c>
      <c r="D31">
        <v>0.02</v>
      </c>
      <c r="E31">
        <v>0.02</v>
      </c>
      <c r="F31" s="410">
        <v>44273.861111111109</v>
      </c>
      <c r="G31">
        <v>129.91200000000001</v>
      </c>
      <c r="H31" s="410">
        <v>44273.861111111109</v>
      </c>
      <c r="I31">
        <v>129.91200000000001</v>
      </c>
      <c r="J31" s="403">
        <v>44273.887372685182</v>
      </c>
      <c r="K31">
        <v>129.77199999999999</v>
      </c>
      <c r="L31">
        <v>0</v>
      </c>
      <c r="M31">
        <v>14.000000000001819</v>
      </c>
      <c r="N31">
        <v>2.57</v>
      </c>
      <c r="O31" s="578">
        <v>2.626157407212304E-2</v>
      </c>
    </row>
    <row r="32" spans="1:15">
      <c r="A32" s="577">
        <v>31</v>
      </c>
      <c r="B32" s="577" t="s">
        <v>97</v>
      </c>
      <c r="C32" s="577">
        <v>3</v>
      </c>
      <c r="D32">
        <v>0.02</v>
      </c>
      <c r="E32">
        <v>0.06</v>
      </c>
      <c r="F32" s="410">
        <v>44273.901388888888</v>
      </c>
      <c r="G32">
        <v>129.654</v>
      </c>
      <c r="H32" s="410">
        <v>44274.236284722225</v>
      </c>
      <c r="I32">
        <v>129.91999999999999</v>
      </c>
      <c r="J32" s="403">
        <v>44274.429791666669</v>
      </c>
      <c r="K32">
        <v>129.63300000000001</v>
      </c>
      <c r="L32">
        <v>26.599999999998545</v>
      </c>
      <c r="M32">
        <v>28.69999999999709</v>
      </c>
      <c r="N32">
        <v>8.25</v>
      </c>
      <c r="O32" s="578">
        <v>0.52840277778159361</v>
      </c>
    </row>
    <row r="33" spans="1:15">
      <c r="A33" s="577">
        <v>32</v>
      </c>
      <c r="B33" s="577" t="s">
        <v>97</v>
      </c>
      <c r="C33" s="577">
        <v>1</v>
      </c>
      <c r="D33">
        <v>0.02</v>
      </c>
      <c r="E33">
        <v>0.02</v>
      </c>
      <c r="F33" s="410">
        <v>44274.443773148145</v>
      </c>
      <c r="G33">
        <v>129.59700000000001</v>
      </c>
      <c r="H33" s="410">
        <v>44274.443773148145</v>
      </c>
      <c r="I33">
        <v>129.59700000000001</v>
      </c>
      <c r="J33" s="403">
        <v>44274.495162037034</v>
      </c>
      <c r="K33">
        <v>129.45699999999999</v>
      </c>
      <c r="L33">
        <v>0</v>
      </c>
      <c r="M33">
        <v>14.000000000001819</v>
      </c>
      <c r="N33">
        <v>2.57</v>
      </c>
      <c r="O33" s="578">
        <v>5.1388888889050577E-2</v>
      </c>
    </row>
    <row r="34" spans="1:15">
      <c r="A34" s="577">
        <v>33</v>
      </c>
      <c r="B34" s="577" t="s">
        <v>97</v>
      </c>
      <c r="C34" s="577">
        <v>2</v>
      </c>
      <c r="D34">
        <v>0.02</v>
      </c>
      <c r="E34">
        <v>0.04</v>
      </c>
      <c r="F34" s="410">
        <v>44274.500740740739</v>
      </c>
      <c r="G34">
        <v>129.45599999999999</v>
      </c>
      <c r="H34" s="410">
        <v>44274.626157407409</v>
      </c>
      <c r="I34">
        <v>129.58099999999999</v>
      </c>
      <c r="J34" s="403">
        <v>44274.675879629627</v>
      </c>
      <c r="K34">
        <v>129.37899999999999</v>
      </c>
      <c r="L34">
        <v>12.5</v>
      </c>
      <c r="M34">
        <v>20.199999999998909</v>
      </c>
      <c r="N34">
        <v>5.13</v>
      </c>
      <c r="O34" s="578">
        <v>0.17513888888788642</v>
      </c>
    </row>
    <row r="35" spans="1:15">
      <c r="A35" s="577">
        <v>34</v>
      </c>
      <c r="B35" s="577" t="s">
        <v>97</v>
      </c>
      <c r="C35" s="577">
        <v>3</v>
      </c>
      <c r="D35">
        <v>0.02</v>
      </c>
      <c r="E35">
        <v>0.06</v>
      </c>
      <c r="F35" s="410">
        <v>44274.68959490741</v>
      </c>
      <c r="G35">
        <v>129.35599999999999</v>
      </c>
      <c r="H35" s="410">
        <v>44274.746840277781</v>
      </c>
      <c r="I35">
        <v>129.61799999999999</v>
      </c>
      <c r="J35" s="403">
        <v>44277.000011574077</v>
      </c>
      <c r="K35">
        <v>129.333</v>
      </c>
      <c r="L35">
        <v>26.200000000000728</v>
      </c>
      <c r="M35">
        <v>28.5</v>
      </c>
      <c r="N35">
        <v>8.17</v>
      </c>
      <c r="O35" s="578">
        <v>0.31041666666715173</v>
      </c>
    </row>
    <row r="36" spans="1:15">
      <c r="A36" s="577">
        <v>35</v>
      </c>
      <c r="B36" s="577" t="s">
        <v>97</v>
      </c>
      <c r="C36" s="577">
        <v>1</v>
      </c>
      <c r="D36">
        <v>0.02</v>
      </c>
      <c r="E36">
        <v>0.02</v>
      </c>
      <c r="F36" s="410">
        <v>44277.019479166665</v>
      </c>
      <c r="G36">
        <v>129.38800000000001</v>
      </c>
      <c r="H36" s="410">
        <v>44277.019479166665</v>
      </c>
      <c r="I36">
        <v>129.38800000000001</v>
      </c>
      <c r="J36" s="403">
        <v>44277.373391203706</v>
      </c>
      <c r="K36">
        <v>129.24799999999999</v>
      </c>
      <c r="L36">
        <v>0</v>
      </c>
      <c r="M36">
        <v>14.000000000001819</v>
      </c>
      <c r="N36">
        <v>2.58</v>
      </c>
      <c r="O36" s="578">
        <v>0.35391203704057261</v>
      </c>
    </row>
    <row r="37" spans="1:15">
      <c r="A37" s="577">
        <v>36</v>
      </c>
      <c r="B37" s="577" t="s">
        <v>97</v>
      </c>
      <c r="C37" s="577">
        <v>5</v>
      </c>
      <c r="D37">
        <v>0.05</v>
      </c>
      <c r="E37">
        <v>0.14000000000000001</v>
      </c>
      <c r="F37" s="410">
        <v>44277.388206018521</v>
      </c>
      <c r="G37">
        <v>129.16</v>
      </c>
      <c r="H37" s="410">
        <v>44277.594629629632</v>
      </c>
      <c r="I37">
        <v>129.767</v>
      </c>
      <c r="J37" s="403">
        <v>44278.436944444446</v>
      </c>
      <c r="K37">
        <v>129.352</v>
      </c>
      <c r="L37">
        <v>60.699999999998909</v>
      </c>
      <c r="M37">
        <v>41.499999999998181</v>
      </c>
      <c r="N37">
        <v>21.939999999999998</v>
      </c>
      <c r="O37" s="578">
        <v>1.0487384259249666</v>
      </c>
    </row>
    <row r="38" spans="1:15">
      <c r="A38" s="577">
        <v>37</v>
      </c>
      <c r="B38" s="577" t="s">
        <v>96</v>
      </c>
      <c r="C38" s="577">
        <v>8</v>
      </c>
      <c r="D38">
        <v>0.17</v>
      </c>
      <c r="E38">
        <v>0.49</v>
      </c>
      <c r="F38" s="410">
        <v>44277.807650462964</v>
      </c>
      <c r="G38">
        <v>129.86500000000001</v>
      </c>
      <c r="H38" s="410">
        <v>44279.073564814818</v>
      </c>
      <c r="I38">
        <v>128.518</v>
      </c>
      <c r="J38" s="403">
        <v>44281.512141203704</v>
      </c>
      <c r="K38">
        <v>129.15100000000001</v>
      </c>
      <c r="L38">
        <v>134.70000000000073</v>
      </c>
      <c r="M38">
        <v>63.300000000001091</v>
      </c>
      <c r="N38">
        <v>89.449999999999989</v>
      </c>
      <c r="O38" s="578">
        <v>3.7044907407398568</v>
      </c>
    </row>
    <row r="39" spans="1:15">
      <c r="A39" s="577">
        <v>38</v>
      </c>
      <c r="B39" s="577" t="s">
        <v>97</v>
      </c>
      <c r="C39" s="577">
        <v>1</v>
      </c>
      <c r="D39">
        <v>0.02</v>
      </c>
      <c r="E39">
        <v>0.02</v>
      </c>
      <c r="F39" s="410">
        <v>44278.443761574075</v>
      </c>
      <c r="G39">
        <v>129.33699999999999</v>
      </c>
      <c r="H39" s="410">
        <v>44278.443761574075</v>
      </c>
      <c r="I39">
        <v>129.33699999999999</v>
      </c>
      <c r="J39" s="403">
        <v>44278.500578703701</v>
      </c>
      <c r="K39">
        <v>129.197</v>
      </c>
      <c r="L39">
        <v>0</v>
      </c>
      <c r="M39">
        <v>13.999999999998181</v>
      </c>
      <c r="N39">
        <v>2.57</v>
      </c>
      <c r="O39" s="578">
        <v>5.6817129625414964E-2</v>
      </c>
    </row>
    <row r="40" spans="1:15">
      <c r="A40" s="577">
        <v>39</v>
      </c>
      <c r="B40" s="577" t="s">
        <v>97</v>
      </c>
      <c r="C40" s="577">
        <v>1</v>
      </c>
      <c r="D40">
        <v>0.02</v>
      </c>
      <c r="E40">
        <v>0.02</v>
      </c>
      <c r="F40" s="410">
        <v>44278.505567129629</v>
      </c>
      <c r="G40">
        <v>129.095</v>
      </c>
      <c r="H40" s="410">
        <v>44278.505567129629</v>
      </c>
      <c r="I40">
        <v>129.095</v>
      </c>
      <c r="J40" s="403">
        <v>44278.517152777778</v>
      </c>
      <c r="K40">
        <v>128.95500000000001</v>
      </c>
      <c r="L40">
        <v>0</v>
      </c>
      <c r="M40">
        <v>13.999999999998181</v>
      </c>
      <c r="N40">
        <v>2.58</v>
      </c>
      <c r="O40" s="578">
        <v>1.1585648149775807E-2</v>
      </c>
    </row>
    <row r="41" spans="1:15">
      <c r="A41" s="577">
        <v>40</v>
      </c>
      <c r="B41" s="577" t="s">
        <v>97</v>
      </c>
      <c r="C41" s="577">
        <v>2</v>
      </c>
      <c r="D41">
        <v>0.02</v>
      </c>
      <c r="E41">
        <v>0.04</v>
      </c>
      <c r="F41" s="410">
        <v>44278.520844907405</v>
      </c>
      <c r="G41">
        <v>128.965</v>
      </c>
      <c r="H41" s="410">
        <v>44278.613344907404</v>
      </c>
      <c r="I41">
        <v>129.09</v>
      </c>
      <c r="J41" s="403">
        <v>44278.852384259262</v>
      </c>
      <c r="K41">
        <v>128.88800000000001</v>
      </c>
      <c r="L41">
        <v>12.5</v>
      </c>
      <c r="M41">
        <v>20.199999999998909</v>
      </c>
      <c r="N41">
        <v>5.1400000000000006</v>
      </c>
      <c r="O41" s="578">
        <v>0.33153935185691807</v>
      </c>
    </row>
    <row r="42" spans="1:15">
      <c r="A42" s="577">
        <v>41</v>
      </c>
      <c r="B42" s="577" t="s">
        <v>97</v>
      </c>
      <c r="C42" s="577">
        <v>1</v>
      </c>
      <c r="D42">
        <v>0.02</v>
      </c>
      <c r="E42">
        <v>0.02</v>
      </c>
      <c r="F42" s="410">
        <v>44278.860439814816</v>
      </c>
      <c r="G42">
        <v>128.84</v>
      </c>
      <c r="H42" s="410">
        <v>44278.860439814816</v>
      </c>
      <c r="I42">
        <v>128.84</v>
      </c>
      <c r="J42" s="403">
        <v>44278.913599537038</v>
      </c>
      <c r="K42">
        <v>128.69999999999999</v>
      </c>
      <c r="L42">
        <v>0</v>
      </c>
      <c r="M42">
        <v>14.000000000001819</v>
      </c>
      <c r="N42">
        <v>2.58</v>
      </c>
      <c r="O42" s="578">
        <v>5.3159722221607808E-2</v>
      </c>
    </row>
    <row r="43" spans="1:15">
      <c r="A43" s="577">
        <v>42</v>
      </c>
      <c r="B43" s="577" t="s">
        <v>97</v>
      </c>
      <c r="C43" s="577">
        <v>1</v>
      </c>
      <c r="D43">
        <v>0.02</v>
      </c>
      <c r="E43">
        <v>0.02</v>
      </c>
      <c r="F43" s="410">
        <v>44278.919456018521</v>
      </c>
      <c r="G43">
        <v>128.626</v>
      </c>
      <c r="H43" s="410">
        <v>44278.919456018521</v>
      </c>
      <c r="I43">
        <v>128.626</v>
      </c>
      <c r="J43" s="403">
        <v>44279.077696759261</v>
      </c>
      <c r="K43">
        <v>128.48400000000001</v>
      </c>
      <c r="L43">
        <v>0</v>
      </c>
      <c r="M43">
        <v>14.199999999998909</v>
      </c>
      <c r="N43">
        <v>2.57</v>
      </c>
      <c r="O43" s="578">
        <v>0.15824074074043892</v>
      </c>
    </row>
    <row r="44" spans="1:15">
      <c r="A44" s="577">
        <v>43</v>
      </c>
      <c r="B44" s="577" t="s">
        <v>97</v>
      </c>
      <c r="C44" s="577">
        <v>2</v>
      </c>
      <c r="D44">
        <v>0.02</v>
      </c>
      <c r="E44">
        <v>0.04</v>
      </c>
      <c r="F44" s="410">
        <v>44279.09097222222</v>
      </c>
      <c r="G44">
        <v>128.54300000000001</v>
      </c>
      <c r="H44" s="410">
        <v>44279.11041666667</v>
      </c>
      <c r="I44">
        <v>128.66399999999999</v>
      </c>
      <c r="J44" s="403">
        <v>44279.344259259262</v>
      </c>
      <c r="K44">
        <v>128.464</v>
      </c>
      <c r="L44">
        <v>12.099999999996726</v>
      </c>
      <c r="M44">
        <v>19.999999999998181</v>
      </c>
      <c r="N44">
        <v>5.15</v>
      </c>
      <c r="O44" s="578">
        <v>0.25328703704144573</v>
      </c>
    </row>
    <row r="45" spans="1:15">
      <c r="A45" s="577">
        <v>44</v>
      </c>
      <c r="B45" s="577" t="s">
        <v>97</v>
      </c>
      <c r="C45" s="577">
        <v>2</v>
      </c>
      <c r="D45">
        <v>0.02</v>
      </c>
      <c r="E45">
        <v>0.04</v>
      </c>
      <c r="F45" s="410">
        <v>44279.347222222219</v>
      </c>
      <c r="G45">
        <v>128.43600000000001</v>
      </c>
      <c r="H45" s="410">
        <v>44279.367430555554</v>
      </c>
      <c r="I45">
        <v>128.55600000000001</v>
      </c>
      <c r="J45" s="403">
        <v>44279.417349537034</v>
      </c>
      <c r="K45">
        <v>128.35599999999999</v>
      </c>
      <c r="L45">
        <v>12</v>
      </c>
      <c r="M45">
        <v>20.000000000001819</v>
      </c>
      <c r="N45">
        <v>5.15</v>
      </c>
      <c r="O45" s="578">
        <v>7.0127314815181307E-2</v>
      </c>
    </row>
    <row r="46" spans="1:15">
      <c r="A46" s="577">
        <v>45</v>
      </c>
      <c r="B46" s="577" t="s">
        <v>97</v>
      </c>
      <c r="C46" s="577">
        <v>4</v>
      </c>
      <c r="D46">
        <v>0.03</v>
      </c>
      <c r="E46">
        <v>0.09</v>
      </c>
      <c r="F46" s="410">
        <v>44279.42083333333</v>
      </c>
      <c r="G46">
        <v>128.31800000000001</v>
      </c>
      <c r="H46" s="410">
        <v>44279.702337962961</v>
      </c>
      <c r="I46">
        <v>128.78299999999999</v>
      </c>
      <c r="J46" s="403">
        <v>44279.914699074077</v>
      </c>
      <c r="K46">
        <v>128.417</v>
      </c>
      <c r="L46">
        <v>46.499999999998181</v>
      </c>
      <c r="M46">
        <v>36.599999999998545</v>
      </c>
      <c r="N46">
        <v>13.2</v>
      </c>
      <c r="O46" s="578">
        <v>0.49386574074742384</v>
      </c>
    </row>
    <row r="47" spans="1:15">
      <c r="A47" s="577">
        <v>46</v>
      </c>
      <c r="B47" s="577" t="s">
        <v>97</v>
      </c>
      <c r="C47" s="577">
        <v>4</v>
      </c>
      <c r="D47">
        <v>0.03</v>
      </c>
      <c r="E47">
        <v>0.09</v>
      </c>
      <c r="F47" s="410">
        <v>44279.920844907407</v>
      </c>
      <c r="G47">
        <v>128.399</v>
      </c>
      <c r="H47" s="410">
        <v>44280.260972222219</v>
      </c>
      <c r="I47">
        <v>128.827</v>
      </c>
      <c r="J47" s="403">
        <v>44280.782581018517</v>
      </c>
      <c r="K47">
        <v>128.46799999999999</v>
      </c>
      <c r="L47">
        <v>42.800000000001091</v>
      </c>
      <c r="M47">
        <v>35.900000000001455</v>
      </c>
      <c r="N47">
        <v>13.16</v>
      </c>
      <c r="O47" s="578">
        <v>0.86173611111007631</v>
      </c>
    </row>
    <row r="48" spans="1:15">
      <c r="A48" s="577">
        <v>47</v>
      </c>
      <c r="B48" s="577" t="s">
        <v>97</v>
      </c>
      <c r="C48" s="577">
        <v>10</v>
      </c>
      <c r="D48">
        <v>0.42</v>
      </c>
      <c r="E48">
        <v>1.17</v>
      </c>
      <c r="F48" s="410">
        <v>44280.788888888892</v>
      </c>
      <c r="G48">
        <v>128.44300000000001</v>
      </c>
      <c r="H48" s="410">
        <v>44292.508275462962</v>
      </c>
      <c r="I48">
        <v>130.49100000000001</v>
      </c>
      <c r="J48" s="403">
        <v>44294.631064814814</v>
      </c>
      <c r="K48">
        <v>129.69300000000001</v>
      </c>
      <c r="L48">
        <v>204.80000000000109</v>
      </c>
      <c r="M48">
        <v>79.800000000001091</v>
      </c>
      <c r="N48">
        <v>236.26999999999992</v>
      </c>
      <c r="O48" s="578">
        <v>9.8421759259217652</v>
      </c>
    </row>
    <row r="49" spans="1:15">
      <c r="A49" s="577">
        <v>48</v>
      </c>
      <c r="B49" s="577" t="s">
        <v>96</v>
      </c>
      <c r="C49" s="577">
        <v>1</v>
      </c>
      <c r="D49">
        <v>0.02</v>
      </c>
      <c r="E49">
        <v>0.02</v>
      </c>
      <c r="F49" s="410">
        <v>44281.51667824074</v>
      </c>
      <c r="G49">
        <v>129.08600000000001</v>
      </c>
      <c r="H49" s="410">
        <v>44281.51667824074</v>
      </c>
      <c r="I49">
        <v>129.08600000000001</v>
      </c>
      <c r="J49" s="403">
        <v>44281.583449074074</v>
      </c>
      <c r="K49">
        <v>129.226</v>
      </c>
      <c r="L49">
        <v>0</v>
      </c>
      <c r="M49">
        <v>13.999999999998181</v>
      </c>
      <c r="N49">
        <v>2.5499999999999998</v>
      </c>
      <c r="O49" s="578">
        <v>6.6770833334885538E-2</v>
      </c>
    </row>
    <row r="50" spans="1:15">
      <c r="A50" s="577">
        <v>49</v>
      </c>
      <c r="B50" s="577" t="s">
        <v>96</v>
      </c>
      <c r="C50" s="577">
        <v>1</v>
      </c>
      <c r="D50">
        <v>0.02</v>
      </c>
      <c r="E50">
        <v>0.02</v>
      </c>
      <c r="F50" s="410">
        <v>44281.586805555555</v>
      </c>
      <c r="G50">
        <v>129.26900000000001</v>
      </c>
      <c r="H50" s="410">
        <v>44281.586805555555</v>
      </c>
      <c r="I50">
        <v>129.26900000000001</v>
      </c>
      <c r="J50" s="403">
        <v>44281.661840277775</v>
      </c>
      <c r="K50">
        <v>129.40899999999999</v>
      </c>
      <c r="L50">
        <v>0</v>
      </c>
      <c r="M50">
        <v>13.999999999998181</v>
      </c>
      <c r="N50">
        <v>2.5499999999999998</v>
      </c>
      <c r="O50" s="578">
        <v>7.5034722220152617E-2</v>
      </c>
    </row>
    <row r="51" spans="1:15">
      <c r="A51" s="577">
        <v>50</v>
      </c>
      <c r="B51" s="577" t="s">
        <v>96</v>
      </c>
      <c r="C51" s="577">
        <v>4</v>
      </c>
      <c r="D51">
        <v>0.03</v>
      </c>
      <c r="E51">
        <v>0.09</v>
      </c>
      <c r="F51" s="410">
        <v>44281.665277777778</v>
      </c>
      <c r="G51">
        <v>129.41300000000001</v>
      </c>
      <c r="H51" s="410">
        <v>44284.341932870368</v>
      </c>
      <c r="I51">
        <v>128.97999999999999</v>
      </c>
      <c r="J51" s="403">
        <v>44285.186840277776</v>
      </c>
      <c r="K51">
        <v>129.34800000000001</v>
      </c>
      <c r="L51">
        <v>43.30000000000291</v>
      </c>
      <c r="M51">
        <v>36.80000000000291</v>
      </c>
      <c r="N51">
        <v>13.08</v>
      </c>
      <c r="O51" s="578">
        <v>1.5215624999982538</v>
      </c>
    </row>
    <row r="52" spans="1:15">
      <c r="A52" s="577">
        <v>51</v>
      </c>
      <c r="B52" s="577" t="s">
        <v>96</v>
      </c>
      <c r="C52" s="577">
        <v>1</v>
      </c>
      <c r="D52">
        <v>0.02</v>
      </c>
      <c r="E52">
        <v>0.02</v>
      </c>
      <c r="F52" s="410">
        <v>44285.193749999999</v>
      </c>
      <c r="G52">
        <v>129.35900000000001</v>
      </c>
      <c r="H52" s="410">
        <v>44285.193749999999</v>
      </c>
      <c r="I52">
        <v>129.35900000000001</v>
      </c>
      <c r="J52" s="403">
        <v>44285.490925925929</v>
      </c>
      <c r="K52">
        <v>129.499</v>
      </c>
      <c r="L52">
        <v>0</v>
      </c>
      <c r="M52">
        <v>13.999999999998181</v>
      </c>
      <c r="N52">
        <v>2.54</v>
      </c>
      <c r="O52" s="578">
        <v>0.29717592593078734</v>
      </c>
    </row>
    <row r="53" spans="1:15">
      <c r="A53" s="577">
        <v>52</v>
      </c>
      <c r="B53" s="577" t="s">
        <v>96</v>
      </c>
      <c r="C53" s="577">
        <v>3</v>
      </c>
      <c r="D53">
        <v>0.02</v>
      </c>
      <c r="E53">
        <v>0.06</v>
      </c>
      <c r="F53" s="410">
        <v>44285.493055555555</v>
      </c>
      <c r="G53">
        <v>129.50200000000001</v>
      </c>
      <c r="H53" s="410">
        <v>44285.784004629626</v>
      </c>
      <c r="I53">
        <v>129.23400000000001</v>
      </c>
      <c r="J53" s="403">
        <v>44286.146145833336</v>
      </c>
      <c r="K53">
        <v>129.523</v>
      </c>
      <c r="L53">
        <v>26.799999999999272</v>
      </c>
      <c r="M53">
        <v>28.899999999997817</v>
      </c>
      <c r="N53">
        <v>8.120000000000001</v>
      </c>
      <c r="O53" s="578">
        <v>0.65309027778130258</v>
      </c>
    </row>
    <row r="54" spans="1:15">
      <c r="A54" s="577">
        <v>53</v>
      </c>
      <c r="B54" s="577" t="s">
        <v>96</v>
      </c>
      <c r="C54" s="577">
        <v>2</v>
      </c>
      <c r="D54">
        <v>0.02</v>
      </c>
      <c r="E54">
        <v>0.04</v>
      </c>
      <c r="F54" s="410">
        <v>44286.164583333331</v>
      </c>
      <c r="G54">
        <v>129.726</v>
      </c>
      <c r="H54" s="410">
        <v>44286.178460648145</v>
      </c>
      <c r="I54">
        <v>129.60599999999999</v>
      </c>
      <c r="J54" s="403">
        <v>44286.254120370373</v>
      </c>
      <c r="K54">
        <v>129.80600000000001</v>
      </c>
      <c r="L54">
        <v>12.000000000001819</v>
      </c>
      <c r="M54">
        <v>20.000000000001819</v>
      </c>
      <c r="N54">
        <v>5.05</v>
      </c>
      <c r="O54" s="578">
        <v>8.9537037041736767E-2</v>
      </c>
    </row>
    <row r="55" spans="1:15">
      <c r="A55" s="577">
        <v>54</v>
      </c>
      <c r="B55" s="577" t="s">
        <v>96</v>
      </c>
      <c r="C55" s="577">
        <v>1</v>
      </c>
      <c r="D55">
        <v>0.02</v>
      </c>
      <c r="E55">
        <v>0.02</v>
      </c>
      <c r="F55" s="410">
        <v>44286.262523148151</v>
      </c>
      <c r="G55">
        <v>129.79900000000001</v>
      </c>
      <c r="H55" s="410">
        <v>44286.262523148151</v>
      </c>
      <c r="I55">
        <v>129.79900000000001</v>
      </c>
      <c r="J55" s="403">
        <v>44286.485983796294</v>
      </c>
      <c r="K55">
        <v>129.93899999999999</v>
      </c>
      <c r="L55">
        <v>0</v>
      </c>
      <c r="M55">
        <v>13.999999999998181</v>
      </c>
      <c r="N55">
        <v>2.5299999999999998</v>
      </c>
      <c r="O55" s="578">
        <v>0.22346064814337296</v>
      </c>
    </row>
    <row r="56" spans="1:15">
      <c r="A56" s="577">
        <v>55</v>
      </c>
      <c r="B56" s="577" t="s">
        <v>96</v>
      </c>
      <c r="C56" s="577">
        <v>2</v>
      </c>
      <c r="D56">
        <v>0.02</v>
      </c>
      <c r="E56">
        <v>0.04</v>
      </c>
      <c r="F56" s="410">
        <v>44286.488206018519</v>
      </c>
      <c r="G56">
        <v>129.90799999999999</v>
      </c>
      <c r="H56" s="410">
        <v>44286.500740740739</v>
      </c>
      <c r="I56">
        <v>129.786</v>
      </c>
      <c r="J56" s="403">
        <v>44286.710474537038</v>
      </c>
      <c r="K56">
        <v>129.98699999999999</v>
      </c>
      <c r="L56">
        <v>12.199999999998909</v>
      </c>
      <c r="M56">
        <v>20.099999999998545</v>
      </c>
      <c r="N56">
        <v>5.0599999999999996</v>
      </c>
      <c r="O56" s="578">
        <v>0.22226851851883112</v>
      </c>
    </row>
    <row r="57" spans="1:15">
      <c r="A57" s="577">
        <v>56</v>
      </c>
      <c r="B57" s="577" t="s">
        <v>96</v>
      </c>
      <c r="C57" s="577">
        <v>3</v>
      </c>
      <c r="D57">
        <v>0.02</v>
      </c>
      <c r="E57">
        <v>0.06</v>
      </c>
      <c r="F57" s="410">
        <v>44286.713900462964</v>
      </c>
      <c r="G57">
        <v>130.02000000000001</v>
      </c>
      <c r="H57" s="410">
        <v>44286.756331018521</v>
      </c>
      <c r="I57">
        <v>129.755</v>
      </c>
      <c r="J57" s="403">
        <v>44287.510138888887</v>
      </c>
      <c r="K57">
        <v>130.054</v>
      </c>
      <c r="L57">
        <v>26.500000000001819</v>
      </c>
      <c r="M57">
        <v>29.899999999999636</v>
      </c>
      <c r="N57">
        <v>8.14</v>
      </c>
      <c r="O57" s="578">
        <v>0.79623842592263827</v>
      </c>
    </row>
    <row r="58" spans="1:15">
      <c r="A58" s="577">
        <v>57</v>
      </c>
      <c r="B58" s="577" t="s">
        <v>96</v>
      </c>
      <c r="C58" s="577">
        <v>1</v>
      </c>
      <c r="D58">
        <v>0.02</v>
      </c>
      <c r="E58">
        <v>0.02</v>
      </c>
      <c r="F58" s="410">
        <v>44287.530578703707</v>
      </c>
      <c r="G58">
        <v>130.03700000000001</v>
      </c>
      <c r="H58" s="410">
        <v>44287.530578703707</v>
      </c>
      <c r="I58">
        <v>130.03700000000001</v>
      </c>
      <c r="J58" s="403">
        <v>44287.779618055552</v>
      </c>
      <c r="K58">
        <v>130.17699999999999</v>
      </c>
      <c r="L58">
        <v>0</v>
      </c>
      <c r="M58">
        <v>13.999999999998181</v>
      </c>
      <c r="N58">
        <v>2.5299999999999998</v>
      </c>
      <c r="O58" s="578">
        <v>0.24903935184556758</v>
      </c>
    </row>
    <row r="59" spans="1:15">
      <c r="A59" s="577">
        <v>58</v>
      </c>
      <c r="B59" s="577" t="s">
        <v>96</v>
      </c>
      <c r="C59" s="577">
        <v>2</v>
      </c>
      <c r="D59">
        <v>0.02</v>
      </c>
      <c r="E59">
        <v>0.04</v>
      </c>
      <c r="F59" s="410">
        <v>44287.785451388889</v>
      </c>
      <c r="G59">
        <v>130.19800000000001</v>
      </c>
      <c r="H59" s="410">
        <v>44288.497731481482</v>
      </c>
      <c r="I59">
        <v>130.078</v>
      </c>
      <c r="J59" s="403">
        <v>44288.650752314818</v>
      </c>
      <c r="K59">
        <v>130.28</v>
      </c>
      <c r="L59">
        <v>12</v>
      </c>
      <c r="M59">
        <v>20.199999999998909</v>
      </c>
      <c r="N59">
        <v>5.05</v>
      </c>
      <c r="O59" s="578">
        <v>0.86530092592875008</v>
      </c>
    </row>
    <row r="60" spans="1:15">
      <c r="A60" s="577">
        <v>59</v>
      </c>
      <c r="B60" s="577" t="s">
        <v>96</v>
      </c>
      <c r="C60" s="577">
        <v>3</v>
      </c>
      <c r="D60">
        <v>0.02</v>
      </c>
      <c r="E60">
        <v>0.06</v>
      </c>
      <c r="F60" s="410">
        <v>44288.65625</v>
      </c>
      <c r="G60">
        <v>130.19499999999999</v>
      </c>
      <c r="H60" s="410">
        <v>44291.457731481481</v>
      </c>
      <c r="I60">
        <v>129.93199999999999</v>
      </c>
      <c r="J60" s="403">
        <v>44292.125590277778</v>
      </c>
      <c r="K60">
        <v>130.22200000000001</v>
      </c>
      <c r="L60">
        <v>26.300000000001091</v>
      </c>
      <c r="M60">
        <v>29.000000000001819</v>
      </c>
      <c r="N60">
        <v>8.15</v>
      </c>
      <c r="O60" s="578">
        <v>1.4693402777775191</v>
      </c>
    </row>
    <row r="61" spans="1:15">
      <c r="A61" s="577">
        <v>60</v>
      </c>
      <c r="B61" s="577" t="s">
        <v>96</v>
      </c>
      <c r="C61" s="577">
        <v>2</v>
      </c>
      <c r="D61">
        <v>0.02</v>
      </c>
      <c r="E61">
        <v>0.04</v>
      </c>
      <c r="F61" s="410">
        <v>44292.12777777778</v>
      </c>
      <c r="G61">
        <v>130.208</v>
      </c>
      <c r="H61" s="410">
        <v>44292.346400462964</v>
      </c>
      <c r="I61">
        <v>130.08699999999999</v>
      </c>
      <c r="J61" s="403">
        <v>44292.433668981481</v>
      </c>
      <c r="K61">
        <v>130.28800000000001</v>
      </c>
      <c r="L61">
        <v>12.100000000000364</v>
      </c>
      <c r="M61">
        <v>20.100000000002183</v>
      </c>
      <c r="N61">
        <v>5.0999999999999996</v>
      </c>
      <c r="O61" s="578">
        <v>0.3058912037013215</v>
      </c>
    </row>
    <row r="62" spans="1:15">
      <c r="A62" s="577">
        <v>61</v>
      </c>
      <c r="B62" s="577" t="s">
        <v>96</v>
      </c>
      <c r="C62" s="577">
        <v>1</v>
      </c>
      <c r="D62">
        <v>0.02</v>
      </c>
      <c r="E62">
        <v>0.02</v>
      </c>
      <c r="F62" s="410">
        <v>44292.438206018516</v>
      </c>
      <c r="G62">
        <v>130.34</v>
      </c>
      <c r="H62" s="410">
        <v>44292.438206018516</v>
      </c>
      <c r="I62">
        <v>130.34</v>
      </c>
      <c r="J62" s="403">
        <v>44292.501793981479</v>
      </c>
      <c r="K62">
        <v>130.47999999999999</v>
      </c>
      <c r="L62">
        <v>0</v>
      </c>
      <c r="M62">
        <v>13.999999999998181</v>
      </c>
      <c r="N62">
        <v>2.54</v>
      </c>
      <c r="O62" s="578">
        <v>6.3587962962628808E-2</v>
      </c>
    </row>
    <row r="63" spans="1:15">
      <c r="A63" s="577">
        <v>62</v>
      </c>
      <c r="B63" s="577" t="s">
        <v>96</v>
      </c>
      <c r="C63" s="577">
        <v>5</v>
      </c>
      <c r="D63">
        <v>0.05</v>
      </c>
      <c r="E63">
        <v>0.14000000000000001</v>
      </c>
      <c r="F63" s="410">
        <v>44292.51666666667</v>
      </c>
      <c r="G63">
        <v>130.511</v>
      </c>
      <c r="H63" s="410">
        <v>44292.678935185184</v>
      </c>
      <c r="I63">
        <v>129.893</v>
      </c>
      <c r="J63" s="403">
        <v>44292.882789351854</v>
      </c>
      <c r="K63">
        <v>130.31</v>
      </c>
      <c r="L63">
        <v>61.800000000001091</v>
      </c>
      <c r="M63">
        <v>41.700000000000728</v>
      </c>
      <c r="N63">
        <v>21.599999999999998</v>
      </c>
      <c r="O63" s="578">
        <v>0.36612268518365454</v>
      </c>
    </row>
    <row r="64" spans="1:15">
      <c r="A64" s="577">
        <v>63</v>
      </c>
      <c r="B64" s="577" t="s">
        <v>96</v>
      </c>
      <c r="C64" s="577">
        <v>2</v>
      </c>
      <c r="D64">
        <v>0.02</v>
      </c>
      <c r="E64">
        <v>0.04</v>
      </c>
      <c r="F64" s="410">
        <v>44292.918113425927</v>
      </c>
      <c r="G64">
        <v>130.41200000000001</v>
      </c>
      <c r="H64" s="410">
        <v>44293.169618055559</v>
      </c>
      <c r="I64">
        <v>130.292</v>
      </c>
      <c r="J64" s="403">
        <v>44293.489988425928</v>
      </c>
      <c r="K64">
        <v>130.494</v>
      </c>
      <c r="L64">
        <v>12</v>
      </c>
      <c r="M64">
        <v>20.199999999998909</v>
      </c>
      <c r="N64">
        <v>5.09</v>
      </c>
      <c r="O64" s="578">
        <v>0.57187500000145519</v>
      </c>
    </row>
    <row r="65" spans="1:15">
      <c r="A65" s="577">
        <v>64</v>
      </c>
      <c r="B65" s="577" t="s">
        <v>96</v>
      </c>
      <c r="C65" s="577">
        <v>6</v>
      </c>
      <c r="D65">
        <v>7.0000000000000007E-2</v>
      </c>
      <c r="E65">
        <v>0.21000000000000002</v>
      </c>
      <c r="F65" s="410">
        <v>44293.50209490741</v>
      </c>
      <c r="G65">
        <v>130.547</v>
      </c>
      <c r="H65" s="410">
        <v>44294.624814814815</v>
      </c>
      <c r="I65">
        <v>129.745</v>
      </c>
      <c r="J65" s="403">
        <v>44294.816863425927</v>
      </c>
      <c r="K65">
        <v>130.22200000000001</v>
      </c>
      <c r="L65">
        <v>80.199999999998909</v>
      </c>
      <c r="M65">
        <v>47.700000000000728</v>
      </c>
      <c r="N65">
        <v>34.61</v>
      </c>
      <c r="O65" s="578">
        <v>1.314768518517667</v>
      </c>
    </row>
    <row r="66" spans="1:15">
      <c r="A66" s="577">
        <v>65</v>
      </c>
      <c r="B66" s="577" t="s">
        <v>97</v>
      </c>
      <c r="C66" s="577">
        <v>6</v>
      </c>
      <c r="D66">
        <v>7.0000000000000007E-2</v>
      </c>
      <c r="E66">
        <v>0.21000000000000002</v>
      </c>
      <c r="F66" s="410">
        <v>44294.634722222225</v>
      </c>
      <c r="G66">
        <v>129.696</v>
      </c>
      <c r="H66" s="410">
        <v>44295.621030092596</v>
      </c>
      <c r="I66">
        <v>130.50700000000001</v>
      </c>
      <c r="J66" s="403">
        <v>44298.440740740742</v>
      </c>
      <c r="K66">
        <v>130.03</v>
      </c>
      <c r="L66">
        <v>81.100000000000364</v>
      </c>
      <c r="M66">
        <v>47.700000000000728</v>
      </c>
      <c r="N66">
        <v>34.5</v>
      </c>
      <c r="O66" s="578">
        <v>1.8060185185167938</v>
      </c>
    </row>
    <row r="67" spans="1:15">
      <c r="A67" s="577">
        <v>66</v>
      </c>
      <c r="B67" s="577" t="s">
        <v>96</v>
      </c>
      <c r="C67" s="577">
        <v>2</v>
      </c>
      <c r="D67">
        <v>0.02</v>
      </c>
      <c r="E67">
        <v>0.04</v>
      </c>
      <c r="F67" s="410">
        <v>44294.822222222225</v>
      </c>
      <c r="G67">
        <v>130.24700000000001</v>
      </c>
      <c r="H67" s="410">
        <v>44295.200821759259</v>
      </c>
      <c r="I67">
        <v>130.12700000000001</v>
      </c>
      <c r="J67" s="403">
        <v>44295.495081018518</v>
      </c>
      <c r="K67">
        <v>130.32900000000001</v>
      </c>
      <c r="L67">
        <v>12</v>
      </c>
      <c r="M67">
        <v>20.200000000000728</v>
      </c>
      <c r="N67">
        <v>5.1099999999999994</v>
      </c>
      <c r="O67" s="578">
        <v>0.67285879629343981</v>
      </c>
    </row>
    <row r="68" spans="1:15">
      <c r="A68" s="577">
        <v>67</v>
      </c>
      <c r="B68" s="577" t="s">
        <v>96</v>
      </c>
      <c r="C68" s="577">
        <v>1</v>
      </c>
      <c r="D68">
        <v>0.02</v>
      </c>
      <c r="E68">
        <v>0.02</v>
      </c>
      <c r="F68" s="410">
        <v>44295.49722222222</v>
      </c>
      <c r="G68">
        <v>130.328</v>
      </c>
      <c r="H68" s="410">
        <v>44295.49722222222</v>
      </c>
      <c r="I68">
        <v>130.328</v>
      </c>
      <c r="J68" s="403">
        <v>44295.561921296299</v>
      </c>
      <c r="K68">
        <v>130.46799999999999</v>
      </c>
      <c r="L68">
        <v>0</v>
      </c>
      <c r="M68">
        <v>13.999999999998181</v>
      </c>
      <c r="N68">
        <v>2.56</v>
      </c>
      <c r="O68" s="578">
        <v>6.4699074078816921E-2</v>
      </c>
    </row>
    <row r="69" spans="1:15">
      <c r="A69" s="577">
        <v>68</v>
      </c>
      <c r="B69" s="577" t="s">
        <v>96</v>
      </c>
      <c r="C69" s="577">
        <v>2</v>
      </c>
      <c r="D69">
        <v>0.02</v>
      </c>
      <c r="E69">
        <v>0.04</v>
      </c>
      <c r="F69" s="410">
        <v>44295.572928240741</v>
      </c>
      <c r="G69">
        <v>130.47499999999999</v>
      </c>
      <c r="H69" s="410">
        <v>44295.593842592592</v>
      </c>
      <c r="I69">
        <v>130.35</v>
      </c>
      <c r="J69" s="403">
        <v>44298.070694444446</v>
      </c>
      <c r="K69">
        <v>130.55699999999999</v>
      </c>
      <c r="L69">
        <v>12.5</v>
      </c>
      <c r="M69">
        <v>20.699999999998909</v>
      </c>
      <c r="N69">
        <v>5.1099999999999994</v>
      </c>
      <c r="O69" s="578">
        <v>0.49776620370539604</v>
      </c>
    </row>
    <row r="70" spans="1:15">
      <c r="A70" s="577">
        <v>69</v>
      </c>
      <c r="B70" s="577" t="s">
        <v>96</v>
      </c>
      <c r="C70" s="577">
        <v>5</v>
      </c>
      <c r="D70">
        <v>0.05</v>
      </c>
      <c r="E70">
        <v>0.14000000000000001</v>
      </c>
      <c r="F70" s="410">
        <v>44298.081956018519</v>
      </c>
      <c r="G70">
        <v>130.59800000000001</v>
      </c>
      <c r="H70" s="410">
        <v>44298.442847222221</v>
      </c>
      <c r="I70">
        <v>129.99199999999999</v>
      </c>
      <c r="J70" s="403">
        <v>44299.168900462966</v>
      </c>
      <c r="K70">
        <v>130.41</v>
      </c>
      <c r="L70">
        <v>60.600000000002183</v>
      </c>
      <c r="M70">
        <v>41.800000000001091</v>
      </c>
      <c r="N70">
        <v>21.739999999999995</v>
      </c>
      <c r="O70" s="578">
        <v>1.0869444444469991</v>
      </c>
    </row>
    <row r="71" spans="1:15">
      <c r="A71" s="577">
        <v>70</v>
      </c>
      <c r="B71" s="577" t="s">
        <v>97</v>
      </c>
      <c r="C71" s="577">
        <v>1</v>
      </c>
      <c r="D71">
        <v>0.02</v>
      </c>
      <c r="E71">
        <v>0.02</v>
      </c>
      <c r="F71" s="410">
        <v>44298.447233796294</v>
      </c>
      <c r="G71">
        <v>130.054</v>
      </c>
      <c r="H71" s="410">
        <v>44298.447233796294</v>
      </c>
      <c r="I71">
        <v>130.054</v>
      </c>
      <c r="J71" s="403">
        <v>44298.463113425925</v>
      </c>
      <c r="K71">
        <v>129.91399999999999</v>
      </c>
      <c r="L71">
        <v>0</v>
      </c>
      <c r="M71">
        <v>14.000000000001819</v>
      </c>
      <c r="N71">
        <v>2.56</v>
      </c>
      <c r="O71" s="578">
        <v>1.5879629630944692E-2</v>
      </c>
    </row>
    <row r="72" spans="1:15">
      <c r="A72" s="577">
        <v>71</v>
      </c>
      <c r="B72" s="577" t="s">
        <v>97</v>
      </c>
      <c r="C72" s="577">
        <v>4</v>
      </c>
      <c r="D72">
        <v>0.03</v>
      </c>
      <c r="E72">
        <v>0.09</v>
      </c>
      <c r="F72" s="410">
        <v>44298.465277777781</v>
      </c>
      <c r="G72">
        <v>129.92400000000001</v>
      </c>
      <c r="H72" s="410">
        <v>44298.722870370373</v>
      </c>
      <c r="I72">
        <v>130.345</v>
      </c>
      <c r="J72" s="403">
        <v>44299.584131944444</v>
      </c>
      <c r="K72">
        <v>129.98699999999999</v>
      </c>
      <c r="L72">
        <v>42.099999999998545</v>
      </c>
      <c r="M72">
        <v>35.800000000001091</v>
      </c>
      <c r="N72">
        <v>13.120000000000001</v>
      </c>
      <c r="O72" s="578">
        <v>1.1188541666633682</v>
      </c>
    </row>
    <row r="73" spans="1:15">
      <c r="A73" s="577">
        <v>72</v>
      </c>
      <c r="B73" s="577" t="s">
        <v>96</v>
      </c>
      <c r="C73" s="577">
        <v>5</v>
      </c>
      <c r="D73">
        <v>0.05</v>
      </c>
      <c r="E73">
        <v>0.14000000000000001</v>
      </c>
      <c r="F73" s="410">
        <v>44299.176435185182</v>
      </c>
      <c r="G73">
        <v>130.43899999999999</v>
      </c>
      <c r="H73" s="410">
        <v>44299.585196759261</v>
      </c>
      <c r="I73">
        <v>129.81899999999999</v>
      </c>
      <c r="J73" s="403">
        <v>44299.64603009259</v>
      </c>
      <c r="K73">
        <v>130.24</v>
      </c>
      <c r="L73">
        <v>62</v>
      </c>
      <c r="M73">
        <v>42.100000000000364</v>
      </c>
      <c r="N73">
        <v>21.759999999999998</v>
      </c>
      <c r="O73" s="578">
        <v>0.46959490740846377</v>
      </c>
    </row>
    <row r="74" spans="1:15">
      <c r="A74" s="577">
        <v>73</v>
      </c>
      <c r="B74" s="577" t="s">
        <v>97</v>
      </c>
      <c r="C74" s="577">
        <v>5</v>
      </c>
      <c r="D74">
        <v>0.05</v>
      </c>
      <c r="E74">
        <v>0.14000000000000001</v>
      </c>
      <c r="F74" s="410">
        <v>44299.588900462964</v>
      </c>
      <c r="G74">
        <v>129.90199999999999</v>
      </c>
      <c r="H74" s="410">
        <v>44300.809965277775</v>
      </c>
      <c r="I74">
        <v>130.50899999999999</v>
      </c>
      <c r="J74" s="403">
        <v>44301.668287037035</v>
      </c>
      <c r="K74">
        <v>130.08799999999999</v>
      </c>
      <c r="L74">
        <v>60.699999999998909</v>
      </c>
      <c r="M74">
        <v>42.099999999998545</v>
      </c>
      <c r="N74">
        <v>21.89</v>
      </c>
      <c r="O74" s="578">
        <v>2.0793865740706678</v>
      </c>
    </row>
    <row r="75" spans="1:15">
      <c r="A75" s="577">
        <v>74</v>
      </c>
      <c r="B75" s="577" t="s">
        <v>96</v>
      </c>
      <c r="C75" s="577">
        <v>2</v>
      </c>
      <c r="D75">
        <v>0.02</v>
      </c>
      <c r="E75">
        <v>0.04</v>
      </c>
      <c r="F75" s="410">
        <v>44299.660428240742</v>
      </c>
      <c r="G75">
        <v>130.30000000000001</v>
      </c>
      <c r="H75" s="410">
        <v>44300.126643518517</v>
      </c>
      <c r="I75">
        <v>130.17599999999999</v>
      </c>
      <c r="J75" s="403">
        <v>44300.435231481482</v>
      </c>
      <c r="K75">
        <v>130.38</v>
      </c>
      <c r="L75">
        <v>12.400000000003274</v>
      </c>
      <c r="M75">
        <v>20.400000000001455</v>
      </c>
      <c r="N75">
        <v>5.13</v>
      </c>
      <c r="O75" s="578">
        <v>0.77480324073985685</v>
      </c>
    </row>
    <row r="76" spans="1:15">
      <c r="A76" s="577">
        <v>75</v>
      </c>
      <c r="B76" s="577" t="s">
        <v>96</v>
      </c>
      <c r="C76" s="577">
        <v>2</v>
      </c>
      <c r="D76">
        <v>0.02</v>
      </c>
      <c r="E76">
        <v>0.04</v>
      </c>
      <c r="F76" s="410">
        <v>44300.447916666664</v>
      </c>
      <c r="G76">
        <v>130.39099999999999</v>
      </c>
      <c r="H76" s="410">
        <v>44300.576493055552</v>
      </c>
      <c r="I76">
        <v>130.27199999999999</v>
      </c>
      <c r="J76" s="403">
        <v>44300.689212962963</v>
      </c>
      <c r="K76">
        <v>130.47200000000001</v>
      </c>
      <c r="L76">
        <v>11.899999999999636</v>
      </c>
      <c r="M76">
        <v>20.000000000001819</v>
      </c>
      <c r="N76">
        <v>5.16</v>
      </c>
      <c r="O76" s="578">
        <v>0.24129629629896954</v>
      </c>
    </row>
    <row r="77" spans="1:15">
      <c r="A77" s="577">
        <v>76</v>
      </c>
      <c r="B77" s="577" t="s">
        <v>96</v>
      </c>
      <c r="C77" s="577">
        <v>2</v>
      </c>
      <c r="D77">
        <v>0.02</v>
      </c>
      <c r="E77">
        <v>0.04</v>
      </c>
      <c r="F77" s="410">
        <v>44300.693761574075</v>
      </c>
      <c r="G77">
        <v>130.48400000000001</v>
      </c>
      <c r="H77" s="410">
        <v>44300.713229166664</v>
      </c>
      <c r="I77">
        <v>130.36099999999999</v>
      </c>
      <c r="J77" s="403">
        <v>44300.811307870368</v>
      </c>
      <c r="K77">
        <v>130.56299999999999</v>
      </c>
      <c r="L77">
        <v>12.30000000000291</v>
      </c>
      <c r="M77">
        <v>20.200000000000728</v>
      </c>
      <c r="N77">
        <v>5.16</v>
      </c>
      <c r="O77" s="578">
        <v>0.11754629629285773</v>
      </c>
    </row>
    <row r="78" spans="1:15">
      <c r="A78" s="577">
        <v>77</v>
      </c>
      <c r="B78" s="577" t="s">
        <v>96</v>
      </c>
      <c r="C78" s="577">
        <v>4</v>
      </c>
      <c r="D78">
        <v>0.03</v>
      </c>
      <c r="E78">
        <v>0.09</v>
      </c>
      <c r="F78" s="410">
        <v>44300.813888888886</v>
      </c>
      <c r="G78">
        <v>130.57300000000001</v>
      </c>
      <c r="H78" s="410">
        <v>44301.627199074072</v>
      </c>
      <c r="I78">
        <v>130.149</v>
      </c>
      <c r="J78" s="403">
        <v>44302.457453703704</v>
      </c>
      <c r="K78">
        <v>130.51599999999999</v>
      </c>
      <c r="L78">
        <v>42.400000000001455</v>
      </c>
      <c r="M78">
        <v>36.699999999998909</v>
      </c>
      <c r="N78">
        <v>13.2</v>
      </c>
      <c r="O78" s="578">
        <v>1.6435648148180917</v>
      </c>
    </row>
    <row r="79" spans="1:15">
      <c r="A79" s="577">
        <v>78</v>
      </c>
      <c r="B79" s="577" t="s">
        <v>97</v>
      </c>
      <c r="C79" s="577">
        <v>2</v>
      </c>
      <c r="D79">
        <v>0.02</v>
      </c>
      <c r="E79">
        <v>0.04</v>
      </c>
      <c r="F79" s="410">
        <v>44301.670844907407</v>
      </c>
      <c r="G79">
        <v>130.1</v>
      </c>
      <c r="H79" s="410">
        <v>44301.696053240739</v>
      </c>
      <c r="I79">
        <v>130.22399999999999</v>
      </c>
      <c r="J79" s="403">
        <v>44302.143888888888</v>
      </c>
      <c r="K79">
        <v>130.02000000000001</v>
      </c>
      <c r="L79">
        <v>12.399999999999636</v>
      </c>
      <c r="M79">
        <v>20.399999999997817</v>
      </c>
      <c r="N79">
        <v>5.1499999999999995</v>
      </c>
      <c r="O79" s="578">
        <v>0.47304398148116888</v>
      </c>
    </row>
    <row r="80" spans="1:15">
      <c r="A80" s="577">
        <v>79</v>
      </c>
      <c r="B80" s="577" t="s">
        <v>97</v>
      </c>
      <c r="C80" s="577">
        <v>4</v>
      </c>
      <c r="D80">
        <v>0.03</v>
      </c>
      <c r="E80">
        <v>0.09</v>
      </c>
      <c r="F80" s="410">
        <v>44302.149328703701</v>
      </c>
      <c r="G80">
        <v>130.02500000000001</v>
      </c>
      <c r="H80" s="410">
        <v>44302.452638888892</v>
      </c>
      <c r="I80">
        <v>130.459</v>
      </c>
      <c r="J80" s="403">
        <v>44305.125694444447</v>
      </c>
      <c r="K80">
        <v>130.096</v>
      </c>
      <c r="L80">
        <v>43.399999999999636</v>
      </c>
      <c r="M80">
        <v>36.299999999999272</v>
      </c>
      <c r="N80">
        <v>13.25</v>
      </c>
      <c r="O80" s="578">
        <v>0.97636574074567761</v>
      </c>
    </row>
    <row r="81" spans="1:15">
      <c r="A81" s="577">
        <v>80</v>
      </c>
      <c r="B81" s="577" t="s">
        <v>96</v>
      </c>
      <c r="C81" s="577">
        <v>5</v>
      </c>
      <c r="D81">
        <v>0.05</v>
      </c>
      <c r="E81">
        <v>0.14000000000000001</v>
      </c>
      <c r="F81" s="410">
        <v>44302.472222222219</v>
      </c>
      <c r="G81">
        <v>130.47999999999999</v>
      </c>
      <c r="H81" s="410">
        <v>44305.189050925925</v>
      </c>
      <c r="I81">
        <v>129.88399999999999</v>
      </c>
      <c r="J81" s="403">
        <v>44306.182870370372</v>
      </c>
      <c r="K81">
        <v>130.298</v>
      </c>
      <c r="L81">
        <v>59.600000000000364</v>
      </c>
      <c r="M81">
        <v>41.400000000001455</v>
      </c>
      <c r="N81">
        <v>22.019999999999996</v>
      </c>
      <c r="O81" s="578">
        <v>1.7106481481532683</v>
      </c>
    </row>
    <row r="82" spans="1:15">
      <c r="A82" s="577">
        <v>81</v>
      </c>
      <c r="B82" s="577" t="s">
        <v>97</v>
      </c>
      <c r="C82" s="577">
        <v>1</v>
      </c>
      <c r="D82">
        <v>0.02</v>
      </c>
      <c r="E82">
        <v>0.02</v>
      </c>
      <c r="F82" s="410">
        <v>44305.128483796296</v>
      </c>
      <c r="G82">
        <v>130.08199999999999</v>
      </c>
      <c r="H82" s="410">
        <v>44305.128483796296</v>
      </c>
      <c r="I82">
        <v>130.08199999999999</v>
      </c>
      <c r="J82" s="403">
        <v>44305.184374999997</v>
      </c>
      <c r="K82">
        <v>129.94200000000001</v>
      </c>
      <c r="L82">
        <v>0</v>
      </c>
      <c r="M82">
        <v>13.999999999998181</v>
      </c>
      <c r="N82">
        <v>2.57</v>
      </c>
      <c r="O82" s="578">
        <v>5.5891203701321501E-2</v>
      </c>
    </row>
    <row r="83" spans="1:15">
      <c r="A83" s="577">
        <v>82</v>
      </c>
      <c r="B83" s="577" t="s">
        <v>97</v>
      </c>
      <c r="C83" s="577">
        <v>4</v>
      </c>
      <c r="D83">
        <v>0.03</v>
      </c>
      <c r="E83">
        <v>0.09</v>
      </c>
      <c r="F83" s="410">
        <v>44305.195150462961</v>
      </c>
      <c r="G83">
        <v>129.82900000000001</v>
      </c>
      <c r="H83" s="410">
        <v>44305.585439814815</v>
      </c>
      <c r="I83">
        <v>130.26400000000001</v>
      </c>
      <c r="J83" s="403">
        <v>44305.747881944444</v>
      </c>
      <c r="K83">
        <v>129.9</v>
      </c>
      <c r="L83">
        <v>43.5</v>
      </c>
      <c r="M83">
        <v>36.400000000001455</v>
      </c>
      <c r="N83">
        <v>13.32</v>
      </c>
      <c r="O83" s="578">
        <v>0.55273148148262408</v>
      </c>
    </row>
    <row r="84" spans="1:15">
      <c r="A84" s="577">
        <v>83</v>
      </c>
      <c r="B84" s="577" t="s">
        <v>97</v>
      </c>
      <c r="C84" s="577">
        <v>7</v>
      </c>
      <c r="D84">
        <v>0.11</v>
      </c>
      <c r="E84">
        <v>0.32</v>
      </c>
      <c r="F84" s="410">
        <v>44305.753472222219</v>
      </c>
      <c r="G84">
        <v>129.85</v>
      </c>
      <c r="H84" s="410">
        <v>44306.416192129633</v>
      </c>
      <c r="I84">
        <v>130.899</v>
      </c>
      <c r="J84" s="403">
        <v>44306.74013888889</v>
      </c>
      <c r="K84">
        <v>130.35400000000001</v>
      </c>
      <c r="L84">
        <v>104.89999999999964</v>
      </c>
      <c r="M84">
        <v>54.499999999998181</v>
      </c>
      <c r="N84">
        <v>56.32</v>
      </c>
      <c r="O84" s="578">
        <v>0.98666666667122627</v>
      </c>
    </row>
    <row r="85" spans="1:15">
      <c r="A85" s="577">
        <v>84</v>
      </c>
      <c r="B85" s="577" t="s">
        <v>96</v>
      </c>
      <c r="C85" s="577">
        <v>1</v>
      </c>
      <c r="D85">
        <v>0.02</v>
      </c>
      <c r="E85">
        <v>0.02</v>
      </c>
      <c r="F85" s="410">
        <v>44306.191689814812</v>
      </c>
      <c r="G85">
        <v>130.386</v>
      </c>
      <c r="H85" s="410">
        <v>44306.191689814812</v>
      </c>
      <c r="I85">
        <v>130.386</v>
      </c>
      <c r="J85" s="403">
        <v>44306.262152777781</v>
      </c>
      <c r="K85">
        <v>130.52600000000001</v>
      </c>
      <c r="L85">
        <v>0</v>
      </c>
      <c r="M85">
        <v>14</v>
      </c>
      <c r="N85">
        <v>2.59</v>
      </c>
      <c r="O85" s="578">
        <v>7.0462962969031651E-2</v>
      </c>
    </row>
    <row r="86" spans="1:15">
      <c r="A86" s="577">
        <v>85</v>
      </c>
      <c r="B86" s="577" t="s">
        <v>96</v>
      </c>
      <c r="C86" s="577">
        <v>2</v>
      </c>
      <c r="D86">
        <v>0.02</v>
      </c>
      <c r="E86">
        <v>0.04</v>
      </c>
      <c r="F86" s="410">
        <v>44306.265300925923</v>
      </c>
      <c r="G86">
        <v>130.548</v>
      </c>
      <c r="H86" s="410">
        <v>44306.302094907405</v>
      </c>
      <c r="I86">
        <v>130.42699999999999</v>
      </c>
      <c r="J86" s="403">
        <v>44306.404965277776</v>
      </c>
      <c r="K86">
        <v>130.62799999999999</v>
      </c>
      <c r="L86">
        <v>12.100000000000364</v>
      </c>
      <c r="M86">
        <v>20.100000000000364</v>
      </c>
      <c r="N86">
        <v>5.1899999999999995</v>
      </c>
      <c r="O86" s="578">
        <v>0.13966435185284354</v>
      </c>
    </row>
    <row r="87" spans="1:15">
      <c r="A87" s="577">
        <v>86</v>
      </c>
      <c r="B87" s="577" t="s">
        <v>96</v>
      </c>
      <c r="C87" s="577">
        <v>7</v>
      </c>
      <c r="D87">
        <v>0.11</v>
      </c>
      <c r="E87">
        <v>0.32</v>
      </c>
      <c r="F87" s="410">
        <v>44306.438900462963</v>
      </c>
      <c r="G87">
        <v>130.88399999999999</v>
      </c>
      <c r="H87" s="410">
        <v>44307.442303240743</v>
      </c>
      <c r="I87">
        <v>129.82599999999999</v>
      </c>
      <c r="J87" s="403">
        <v>44308.665682870371</v>
      </c>
      <c r="K87">
        <v>130.38800000000001</v>
      </c>
      <c r="L87">
        <v>105.79999999999927</v>
      </c>
      <c r="M87">
        <v>56.200000000002547</v>
      </c>
      <c r="N87">
        <v>56.260000000000005</v>
      </c>
      <c r="O87" s="578">
        <v>2.2267824074078817</v>
      </c>
    </row>
    <row r="88" spans="1:15">
      <c r="A88" s="577">
        <v>87</v>
      </c>
      <c r="B88" s="577" t="s">
        <v>97</v>
      </c>
      <c r="C88" s="577">
        <v>1</v>
      </c>
      <c r="D88">
        <v>0.02</v>
      </c>
      <c r="E88">
        <v>0.02</v>
      </c>
      <c r="F88" s="410">
        <v>44306.742361111108</v>
      </c>
      <c r="G88">
        <v>130.35499999999999</v>
      </c>
      <c r="H88" s="410">
        <v>44306.742361111108</v>
      </c>
      <c r="I88">
        <v>130.35499999999999</v>
      </c>
      <c r="J88" s="403">
        <v>44306.76458333333</v>
      </c>
      <c r="K88">
        <v>130.215</v>
      </c>
      <c r="L88">
        <v>0</v>
      </c>
      <c r="M88">
        <v>13.999999999998181</v>
      </c>
      <c r="N88">
        <v>2.59</v>
      </c>
      <c r="O88" s="578">
        <v>2.2222222221898846E-2</v>
      </c>
    </row>
    <row r="89" spans="1:15">
      <c r="A89" s="577">
        <v>88</v>
      </c>
      <c r="B89" s="577" t="s">
        <v>97</v>
      </c>
      <c r="C89" s="577">
        <v>1</v>
      </c>
      <c r="D89">
        <v>0.02</v>
      </c>
      <c r="E89">
        <v>0.02</v>
      </c>
      <c r="F89" s="410">
        <v>44306.779166666667</v>
      </c>
      <c r="G89">
        <v>130.05600000000001</v>
      </c>
      <c r="H89" s="410">
        <v>44306.779166666667</v>
      </c>
      <c r="I89">
        <v>130.05600000000001</v>
      </c>
      <c r="J89" s="403">
        <v>44307.138553240744</v>
      </c>
      <c r="K89">
        <v>129.91399999999999</v>
      </c>
      <c r="L89">
        <v>0</v>
      </c>
      <c r="M89">
        <v>14.200000000002547</v>
      </c>
      <c r="N89">
        <v>2.6</v>
      </c>
      <c r="O89" s="578">
        <v>0.35938657407677965</v>
      </c>
    </row>
    <row r="90" spans="1:15">
      <c r="A90" s="577">
        <v>89</v>
      </c>
      <c r="B90" s="577" t="s">
        <v>97</v>
      </c>
      <c r="C90" s="577">
        <v>2</v>
      </c>
      <c r="D90">
        <v>0.02</v>
      </c>
      <c r="E90">
        <v>0.04</v>
      </c>
      <c r="F90" s="410">
        <v>44307.140972222223</v>
      </c>
      <c r="G90">
        <v>129.91300000000001</v>
      </c>
      <c r="H90" s="410">
        <v>44307.159803240742</v>
      </c>
      <c r="I90">
        <v>130.03899999999999</v>
      </c>
      <c r="J90" s="403">
        <v>44307.442141203705</v>
      </c>
      <c r="K90">
        <v>129.83600000000001</v>
      </c>
      <c r="L90">
        <v>12.599999999996726</v>
      </c>
      <c r="M90">
        <v>20.299999999995634</v>
      </c>
      <c r="N90">
        <v>5.1899999999999995</v>
      </c>
      <c r="O90" s="578">
        <v>0.30116898148116888</v>
      </c>
    </row>
    <row r="91" spans="1:15">
      <c r="A91" s="577">
        <v>90</v>
      </c>
      <c r="B91" s="577" t="s">
        <v>97</v>
      </c>
      <c r="C91" s="577">
        <v>2</v>
      </c>
      <c r="D91">
        <v>0.02</v>
      </c>
      <c r="E91">
        <v>0.04</v>
      </c>
      <c r="F91" s="410">
        <v>44307.444444444445</v>
      </c>
      <c r="G91">
        <v>129.82900000000001</v>
      </c>
      <c r="H91" s="410">
        <v>44307.450324074074</v>
      </c>
      <c r="I91">
        <v>129.94900000000001</v>
      </c>
      <c r="J91" s="403">
        <v>44307.545451388891</v>
      </c>
      <c r="K91">
        <v>129.749</v>
      </c>
      <c r="L91">
        <v>12</v>
      </c>
      <c r="M91">
        <v>20.000000000001819</v>
      </c>
      <c r="N91">
        <v>5.18</v>
      </c>
      <c r="O91" s="578">
        <v>0.10100694444554392</v>
      </c>
    </row>
    <row r="92" spans="1:15">
      <c r="A92" s="577">
        <v>91</v>
      </c>
      <c r="B92" s="577" t="s">
        <v>97</v>
      </c>
      <c r="C92" s="577">
        <v>5</v>
      </c>
      <c r="D92">
        <v>0.05</v>
      </c>
      <c r="E92">
        <v>0.14000000000000001</v>
      </c>
      <c r="F92" s="410">
        <v>44307.555555555555</v>
      </c>
      <c r="G92">
        <v>129.78200000000001</v>
      </c>
      <c r="H92" s="410">
        <v>44308.665659722225</v>
      </c>
      <c r="I92">
        <v>130.37899999999999</v>
      </c>
      <c r="J92" s="403">
        <v>44308.688796296294</v>
      </c>
      <c r="K92">
        <v>129.96700000000001</v>
      </c>
      <c r="L92">
        <v>59.699999999998909</v>
      </c>
      <c r="M92">
        <v>41.199999999998909</v>
      </c>
      <c r="N92">
        <v>22</v>
      </c>
      <c r="O92" s="578">
        <v>1.1332407407389837</v>
      </c>
    </row>
    <row r="93" spans="1:15">
      <c r="A93" s="577">
        <v>92</v>
      </c>
      <c r="B93" s="577" t="s">
        <v>96</v>
      </c>
      <c r="C93" s="577">
        <v>6</v>
      </c>
      <c r="D93">
        <v>7.0000000000000007E-2</v>
      </c>
      <c r="E93">
        <v>0.21000000000000002</v>
      </c>
      <c r="F93" s="410">
        <v>44308.669444444444</v>
      </c>
      <c r="G93">
        <v>130.42099999999999</v>
      </c>
      <c r="H93" s="410">
        <v>44309.170185185183</v>
      </c>
      <c r="I93">
        <v>129.61799999999999</v>
      </c>
      <c r="J93" s="403">
        <v>44309.458437499998</v>
      </c>
      <c r="K93">
        <v>130.09399999999999</v>
      </c>
      <c r="L93">
        <v>80.299999999999272</v>
      </c>
      <c r="M93">
        <v>47.600000000000364</v>
      </c>
      <c r="N93">
        <v>35.129999999999995</v>
      </c>
      <c r="O93" s="578">
        <v>0.788993055553874</v>
      </c>
    </row>
    <row r="94" spans="1:15">
      <c r="A94" s="577">
        <v>93</v>
      </c>
      <c r="B94" s="577" t="s">
        <v>97</v>
      </c>
      <c r="C94" s="577">
        <v>1</v>
      </c>
      <c r="D94">
        <v>0.02</v>
      </c>
      <c r="E94">
        <v>0.02</v>
      </c>
      <c r="F94" s="410">
        <v>44308.697245370371</v>
      </c>
      <c r="G94">
        <v>129.994</v>
      </c>
      <c r="H94" s="410">
        <v>44308.697245370371</v>
      </c>
      <c r="I94">
        <v>129.994</v>
      </c>
      <c r="J94" s="403">
        <v>44308.71130787037</v>
      </c>
      <c r="K94">
        <v>129.85400000000001</v>
      </c>
      <c r="L94">
        <v>0</v>
      </c>
      <c r="M94">
        <v>13.999999999998181</v>
      </c>
      <c r="N94">
        <v>2.59</v>
      </c>
      <c r="O94" s="578">
        <v>1.4062499998544808E-2</v>
      </c>
    </row>
    <row r="95" spans="1:15">
      <c r="A95" s="577">
        <v>94</v>
      </c>
      <c r="B95" s="577" t="s">
        <v>97</v>
      </c>
      <c r="C95" s="577">
        <v>1</v>
      </c>
      <c r="D95">
        <v>0.02</v>
      </c>
      <c r="E95">
        <v>0.02</v>
      </c>
      <c r="F95" s="410">
        <v>44308.713888888888</v>
      </c>
      <c r="G95">
        <v>129.852</v>
      </c>
      <c r="H95" s="410">
        <v>44308.713888888888</v>
      </c>
      <c r="I95">
        <v>129.852</v>
      </c>
      <c r="J95" s="403">
        <v>44308.722719907404</v>
      </c>
      <c r="K95">
        <v>129.71199999999999</v>
      </c>
      <c r="L95">
        <v>0</v>
      </c>
      <c r="M95">
        <v>14.000000000001819</v>
      </c>
      <c r="N95">
        <v>2.6</v>
      </c>
      <c r="O95" s="578">
        <v>8.8310185165028088E-3</v>
      </c>
    </row>
    <row r="96" spans="1:15">
      <c r="A96" s="577">
        <v>95</v>
      </c>
      <c r="B96" s="577" t="s">
        <v>97</v>
      </c>
      <c r="C96" s="577">
        <v>2</v>
      </c>
      <c r="D96">
        <v>0.02</v>
      </c>
      <c r="E96">
        <v>0.04</v>
      </c>
      <c r="F96" s="410">
        <v>44308.725011574075</v>
      </c>
      <c r="G96">
        <v>129.72</v>
      </c>
      <c r="H96" s="410">
        <v>44308.743194444447</v>
      </c>
      <c r="I96">
        <v>129.84800000000001</v>
      </c>
      <c r="J96" s="403">
        <v>44309.127500000002</v>
      </c>
      <c r="K96">
        <v>129.642</v>
      </c>
      <c r="L96">
        <v>12.800000000001091</v>
      </c>
      <c r="M96">
        <v>20.600000000002183</v>
      </c>
      <c r="N96">
        <v>5.18</v>
      </c>
      <c r="O96" s="578">
        <v>0.40248842592700385</v>
      </c>
    </row>
    <row r="97" spans="1:15">
      <c r="A97" s="577">
        <v>96</v>
      </c>
      <c r="B97" s="577" t="s">
        <v>97</v>
      </c>
      <c r="C97" s="577">
        <v>11</v>
      </c>
      <c r="D97">
        <v>0.69</v>
      </c>
      <c r="E97">
        <v>1.8599999999999999</v>
      </c>
      <c r="F97" s="410">
        <v>44309.131956018522</v>
      </c>
      <c r="G97">
        <v>129.66800000000001</v>
      </c>
      <c r="H97" s="410">
        <v>44315.615844907406</v>
      </c>
      <c r="I97">
        <v>132.19900000000001</v>
      </c>
      <c r="J97" s="403">
        <v>44320.497581018521</v>
      </c>
      <c r="K97">
        <v>131.31700000000001</v>
      </c>
      <c r="L97">
        <v>253.10000000000036</v>
      </c>
      <c r="M97">
        <v>88.200000000000728</v>
      </c>
      <c r="N97">
        <v>390.07999999999993</v>
      </c>
      <c r="O97" s="578">
        <v>7.3656249999985448</v>
      </c>
    </row>
    <row r="98" spans="1:15">
      <c r="A98" s="577">
        <v>97</v>
      </c>
      <c r="B98" s="577" t="s">
        <v>96</v>
      </c>
      <c r="C98" s="577">
        <v>3</v>
      </c>
      <c r="D98">
        <v>0.02</v>
      </c>
      <c r="E98">
        <v>0.06</v>
      </c>
      <c r="F98" s="410">
        <v>44309.488194444442</v>
      </c>
      <c r="G98">
        <v>130.13800000000001</v>
      </c>
      <c r="H98" s="410">
        <v>44309.640902777777</v>
      </c>
      <c r="I98">
        <v>129.86500000000001</v>
      </c>
      <c r="J98" s="403">
        <v>44309.722222222219</v>
      </c>
      <c r="K98">
        <v>130.154</v>
      </c>
      <c r="L98">
        <v>27.300000000001091</v>
      </c>
      <c r="M98">
        <v>28.899999999999636</v>
      </c>
      <c r="N98">
        <v>8.3099999999999987</v>
      </c>
      <c r="O98" s="578">
        <v>0.23402777777664596</v>
      </c>
    </row>
    <row r="99" spans="1:15">
      <c r="A99" s="577">
        <v>98</v>
      </c>
      <c r="B99" s="577" t="s">
        <v>96</v>
      </c>
      <c r="C99" s="577">
        <v>1</v>
      </c>
      <c r="D99">
        <v>0.02</v>
      </c>
      <c r="E99">
        <v>0.02</v>
      </c>
      <c r="F99" s="410">
        <v>44309.73333333333</v>
      </c>
      <c r="G99">
        <v>130.24</v>
      </c>
      <c r="H99" s="410">
        <v>44309.73333333333</v>
      </c>
      <c r="I99">
        <v>130.24</v>
      </c>
      <c r="J99" s="403">
        <v>44309.830613425926</v>
      </c>
      <c r="K99">
        <v>130.38</v>
      </c>
      <c r="L99">
        <v>0</v>
      </c>
      <c r="M99">
        <v>14</v>
      </c>
      <c r="N99">
        <v>2.59</v>
      </c>
      <c r="O99" s="578">
        <v>9.7280092595610768E-2</v>
      </c>
    </row>
    <row r="100" spans="1:15">
      <c r="A100" s="577">
        <v>99</v>
      </c>
      <c r="B100" s="577" t="s">
        <v>96</v>
      </c>
      <c r="C100" s="577">
        <v>1</v>
      </c>
      <c r="D100">
        <v>0.02</v>
      </c>
      <c r="E100">
        <v>0.02</v>
      </c>
      <c r="F100" s="410">
        <v>44309.836122685185</v>
      </c>
      <c r="G100">
        <v>130.375</v>
      </c>
      <c r="H100" s="410">
        <v>44309.836122685185</v>
      </c>
      <c r="I100">
        <v>130.375</v>
      </c>
      <c r="J100" s="403">
        <v>44309.920671296299</v>
      </c>
      <c r="K100">
        <v>130.51499999999999</v>
      </c>
      <c r="L100">
        <v>0</v>
      </c>
      <c r="M100">
        <v>13.999999999998181</v>
      </c>
      <c r="N100">
        <v>2.59</v>
      </c>
      <c r="O100" s="578">
        <v>8.4548611113859806E-2</v>
      </c>
    </row>
    <row r="101" spans="1:15">
      <c r="A101" s="577">
        <v>100</v>
      </c>
      <c r="B101" s="577" t="s">
        <v>96</v>
      </c>
      <c r="C101" s="577">
        <v>3</v>
      </c>
      <c r="D101">
        <v>0.02</v>
      </c>
      <c r="E101">
        <v>0.06</v>
      </c>
      <c r="F101" s="410">
        <v>44309.938206018516</v>
      </c>
      <c r="G101">
        <v>130.55000000000001</v>
      </c>
      <c r="H101" s="410">
        <v>44312.451261574075</v>
      </c>
      <c r="I101">
        <v>130.29</v>
      </c>
      <c r="J101" s="403">
        <v>44312.637499999997</v>
      </c>
      <c r="K101">
        <v>130.57499999999999</v>
      </c>
      <c r="L101">
        <v>26.000000000001819</v>
      </c>
      <c r="M101">
        <v>28.499999999998181</v>
      </c>
      <c r="N101">
        <v>8.34</v>
      </c>
      <c r="O101" s="578">
        <v>0.69929398148087785</v>
      </c>
    </row>
    <row r="102" spans="1:15">
      <c r="A102" s="577">
        <v>101</v>
      </c>
      <c r="B102" s="577" t="s">
        <v>96</v>
      </c>
      <c r="C102" s="577">
        <v>3</v>
      </c>
      <c r="D102">
        <v>0.02</v>
      </c>
      <c r="E102">
        <v>0.06</v>
      </c>
      <c r="F102" s="410">
        <v>44312.64167824074</v>
      </c>
      <c r="G102">
        <v>130.596</v>
      </c>
      <c r="H102" s="410">
        <v>44312.70275462963</v>
      </c>
      <c r="I102">
        <v>130.33799999999999</v>
      </c>
      <c r="J102" s="403">
        <v>44312.750787037039</v>
      </c>
      <c r="K102">
        <v>130.62100000000001</v>
      </c>
      <c r="L102">
        <v>25.800000000001091</v>
      </c>
      <c r="M102">
        <v>28.300000000001091</v>
      </c>
      <c r="N102">
        <v>8.32</v>
      </c>
      <c r="O102" s="578">
        <v>0.10910879629955161</v>
      </c>
    </row>
    <row r="103" spans="1:15">
      <c r="A103" s="577">
        <v>102</v>
      </c>
      <c r="B103" s="577" t="s">
        <v>96</v>
      </c>
      <c r="C103" s="577">
        <v>1</v>
      </c>
      <c r="D103">
        <v>0.02</v>
      </c>
      <c r="E103">
        <v>0.02</v>
      </c>
      <c r="F103" s="410">
        <v>44312.753483796296</v>
      </c>
      <c r="G103">
        <v>130.6</v>
      </c>
      <c r="H103" s="410">
        <v>44312.753483796296</v>
      </c>
      <c r="I103">
        <v>130.6</v>
      </c>
      <c r="J103" s="403">
        <v>44312.915486111109</v>
      </c>
      <c r="K103">
        <v>130.74</v>
      </c>
      <c r="L103">
        <v>0</v>
      </c>
      <c r="M103">
        <v>14</v>
      </c>
      <c r="N103">
        <v>2.59</v>
      </c>
      <c r="O103" s="578">
        <v>0.16200231481343508</v>
      </c>
    </row>
    <row r="104" spans="1:15">
      <c r="A104" s="577">
        <v>103</v>
      </c>
      <c r="B104" s="577" t="s">
        <v>96</v>
      </c>
      <c r="C104" s="577">
        <v>2</v>
      </c>
      <c r="D104">
        <v>0.02</v>
      </c>
      <c r="E104">
        <v>0.04</v>
      </c>
      <c r="F104" s="410">
        <v>44312.918055555558</v>
      </c>
      <c r="G104">
        <v>130.738</v>
      </c>
      <c r="H104" s="410">
        <v>44313.163032407407</v>
      </c>
      <c r="I104">
        <v>130.619</v>
      </c>
      <c r="J104" s="403">
        <v>44313.218958333331</v>
      </c>
      <c r="K104">
        <v>130.821</v>
      </c>
      <c r="L104">
        <v>11.899999999999636</v>
      </c>
      <c r="M104">
        <v>20.200000000000728</v>
      </c>
      <c r="N104">
        <v>5.1899999999999995</v>
      </c>
      <c r="O104" s="578">
        <v>0.30090277777344454</v>
      </c>
    </row>
    <row r="105" spans="1:15">
      <c r="A105" s="577">
        <v>104</v>
      </c>
      <c r="B105" s="577" t="s">
        <v>96</v>
      </c>
      <c r="C105" s="577">
        <v>2</v>
      </c>
      <c r="D105">
        <v>0.02</v>
      </c>
      <c r="E105">
        <v>0.04</v>
      </c>
      <c r="F105" s="410">
        <v>44313.226388888892</v>
      </c>
      <c r="G105">
        <v>130.785</v>
      </c>
      <c r="H105" s="410">
        <v>44313.287766203706</v>
      </c>
      <c r="I105">
        <v>130.66499999999999</v>
      </c>
      <c r="J105" s="403">
        <v>44313.634351851855</v>
      </c>
      <c r="K105">
        <v>130.86500000000001</v>
      </c>
      <c r="L105">
        <v>12</v>
      </c>
      <c r="M105">
        <v>20</v>
      </c>
      <c r="N105">
        <v>5.17</v>
      </c>
      <c r="O105" s="578">
        <v>0.40796296296321088</v>
      </c>
    </row>
    <row r="106" spans="1:15">
      <c r="A106" s="577">
        <v>105</v>
      </c>
      <c r="B106" s="577" t="s">
        <v>96</v>
      </c>
      <c r="C106" s="577">
        <v>1</v>
      </c>
      <c r="D106">
        <v>0.02</v>
      </c>
      <c r="E106">
        <v>0.02</v>
      </c>
      <c r="F106" s="410">
        <v>44313.63958333333</v>
      </c>
      <c r="G106">
        <v>130.85900000000001</v>
      </c>
      <c r="H106" s="410">
        <v>44313.63958333333</v>
      </c>
      <c r="I106">
        <v>130.85900000000001</v>
      </c>
      <c r="J106" s="403">
        <v>44313.701979166668</v>
      </c>
      <c r="K106">
        <v>130.999</v>
      </c>
      <c r="L106">
        <v>0</v>
      </c>
      <c r="M106">
        <v>13.999999999998181</v>
      </c>
      <c r="N106">
        <v>2.58</v>
      </c>
      <c r="O106" s="578">
        <v>6.2395833338086959E-2</v>
      </c>
    </row>
    <row r="107" spans="1:15">
      <c r="A107" s="577">
        <v>106</v>
      </c>
      <c r="B107" s="577" t="s">
        <v>96</v>
      </c>
      <c r="C107" s="577">
        <v>1</v>
      </c>
      <c r="D107">
        <v>0.02</v>
      </c>
      <c r="E107">
        <v>0.02</v>
      </c>
      <c r="F107" s="410">
        <v>44313.716678240744</v>
      </c>
      <c r="G107">
        <v>131.03100000000001</v>
      </c>
      <c r="H107" s="410">
        <v>44313.716678240744</v>
      </c>
      <c r="I107">
        <v>131.03100000000001</v>
      </c>
      <c r="J107" s="403">
        <v>44313.836145833331</v>
      </c>
      <c r="K107">
        <v>131.17099999999999</v>
      </c>
      <c r="L107">
        <v>0</v>
      </c>
      <c r="M107">
        <v>13.999999999998181</v>
      </c>
      <c r="N107">
        <v>2.57</v>
      </c>
      <c r="O107" s="578">
        <v>0.11946759258717066</v>
      </c>
    </row>
    <row r="108" spans="1:15">
      <c r="A108" s="577">
        <v>107</v>
      </c>
      <c r="B108" s="577" t="s">
        <v>96</v>
      </c>
      <c r="C108" s="577">
        <v>1</v>
      </c>
      <c r="D108">
        <v>0.02</v>
      </c>
      <c r="E108">
        <v>0.02</v>
      </c>
      <c r="F108" s="410">
        <v>44313.843055555553</v>
      </c>
      <c r="G108">
        <v>131.221</v>
      </c>
      <c r="H108" s="410">
        <v>44313.843055555553</v>
      </c>
      <c r="I108">
        <v>131.221</v>
      </c>
      <c r="J108" s="403">
        <v>44313.888842592591</v>
      </c>
      <c r="K108">
        <v>131.36099999999999</v>
      </c>
      <c r="L108">
        <v>0</v>
      </c>
      <c r="M108">
        <v>13.999999999998181</v>
      </c>
      <c r="N108">
        <v>2.57</v>
      </c>
      <c r="O108" s="578">
        <v>4.5787037037371192E-2</v>
      </c>
    </row>
    <row r="109" spans="1:15">
      <c r="A109" s="577">
        <v>108</v>
      </c>
      <c r="B109" s="577" t="s">
        <v>96</v>
      </c>
      <c r="C109" s="577">
        <v>1</v>
      </c>
      <c r="D109">
        <v>0.02</v>
      </c>
      <c r="E109">
        <v>0.02</v>
      </c>
      <c r="F109" s="410">
        <v>44313.897916666669</v>
      </c>
      <c r="G109">
        <v>131.42400000000001</v>
      </c>
      <c r="H109" s="410">
        <v>44313.897916666669</v>
      </c>
      <c r="I109">
        <v>131.42400000000001</v>
      </c>
      <c r="J109" s="403">
        <v>44314.151863425926</v>
      </c>
      <c r="K109">
        <v>131.56800000000001</v>
      </c>
      <c r="L109">
        <v>0</v>
      </c>
      <c r="M109">
        <v>14.399999999999636</v>
      </c>
      <c r="N109">
        <v>2.56</v>
      </c>
      <c r="O109" s="578">
        <v>0.25394675925781485</v>
      </c>
    </row>
    <row r="110" spans="1:15">
      <c r="A110" s="577">
        <v>109</v>
      </c>
      <c r="B110" s="577" t="s">
        <v>96</v>
      </c>
      <c r="C110" s="577">
        <v>2</v>
      </c>
      <c r="D110">
        <v>0.02</v>
      </c>
      <c r="E110">
        <v>0.04</v>
      </c>
      <c r="F110" s="410">
        <v>44314.161817129629</v>
      </c>
      <c r="G110">
        <v>131.53800000000001</v>
      </c>
      <c r="H110" s="410">
        <v>44314.339803240742</v>
      </c>
      <c r="I110">
        <v>131.416</v>
      </c>
      <c r="J110" s="403">
        <v>44314.455671296295</v>
      </c>
      <c r="K110">
        <v>131.61699999999999</v>
      </c>
      <c r="L110">
        <v>12.200000000000728</v>
      </c>
      <c r="M110">
        <v>20.099999999998545</v>
      </c>
      <c r="N110">
        <v>5.14</v>
      </c>
      <c r="O110" s="578">
        <v>0.29385416666627862</v>
      </c>
    </row>
    <row r="111" spans="1:15">
      <c r="A111" s="577">
        <v>110</v>
      </c>
      <c r="B111" s="577" t="s">
        <v>96</v>
      </c>
      <c r="C111" s="577">
        <v>2</v>
      </c>
      <c r="D111">
        <v>0.02</v>
      </c>
      <c r="E111">
        <v>0.04</v>
      </c>
      <c r="F111" s="410">
        <v>44314.462511574071</v>
      </c>
      <c r="G111">
        <v>131.631</v>
      </c>
      <c r="H111" s="410">
        <v>44314.477743055555</v>
      </c>
      <c r="I111">
        <v>131.512</v>
      </c>
      <c r="J111" s="403">
        <v>44314.888726851852</v>
      </c>
      <c r="K111">
        <v>131.71199999999999</v>
      </c>
      <c r="L111">
        <v>11.899999999999636</v>
      </c>
      <c r="M111">
        <v>19.999999999998181</v>
      </c>
      <c r="N111">
        <v>5.16</v>
      </c>
      <c r="O111" s="578">
        <v>0.42621527778101154</v>
      </c>
    </row>
    <row r="112" spans="1:15">
      <c r="A112" s="577">
        <v>111</v>
      </c>
      <c r="B112" s="577" t="s">
        <v>96</v>
      </c>
      <c r="C112" s="577">
        <v>2</v>
      </c>
      <c r="D112">
        <v>0.02</v>
      </c>
      <c r="E112">
        <v>0.04</v>
      </c>
      <c r="F112" s="410">
        <v>44314.899305555555</v>
      </c>
      <c r="G112">
        <v>131.74600000000001</v>
      </c>
      <c r="H112" s="410">
        <v>44314.926388888889</v>
      </c>
      <c r="I112">
        <v>131.62700000000001</v>
      </c>
      <c r="J112" s="403">
        <v>44315.375115740739</v>
      </c>
      <c r="K112">
        <v>131.839</v>
      </c>
      <c r="L112">
        <v>11.899999999999636</v>
      </c>
      <c r="M112">
        <v>21.199999999998909</v>
      </c>
      <c r="N112">
        <v>5.15</v>
      </c>
      <c r="O112" s="578">
        <v>0.47581018518394558</v>
      </c>
    </row>
    <row r="113" spans="1:15">
      <c r="A113" s="577">
        <v>112</v>
      </c>
      <c r="B113" s="577" t="s">
        <v>96</v>
      </c>
      <c r="C113" s="577">
        <v>1</v>
      </c>
      <c r="D113">
        <v>0.02</v>
      </c>
      <c r="E113">
        <v>0.02</v>
      </c>
      <c r="F113" s="410">
        <v>44315.380555555559</v>
      </c>
      <c r="G113">
        <v>131.828</v>
      </c>
      <c r="H113" s="410">
        <v>44315.380555555559</v>
      </c>
      <c r="I113">
        <v>131.828</v>
      </c>
      <c r="J113" s="403">
        <v>44315.448159722226</v>
      </c>
      <c r="K113">
        <v>131.96799999999999</v>
      </c>
      <c r="L113">
        <v>0</v>
      </c>
      <c r="M113">
        <v>13.999999999998181</v>
      </c>
      <c r="N113">
        <v>2.58</v>
      </c>
      <c r="O113" s="578">
        <v>6.7604166666569654E-2</v>
      </c>
    </row>
    <row r="114" spans="1:15">
      <c r="A114" s="577">
        <v>113</v>
      </c>
      <c r="B114" s="577" t="s">
        <v>96</v>
      </c>
      <c r="C114" s="577">
        <v>1</v>
      </c>
      <c r="D114">
        <v>0.02</v>
      </c>
      <c r="E114">
        <v>0.02</v>
      </c>
      <c r="F114" s="410">
        <v>44315.452777777777</v>
      </c>
      <c r="G114">
        <v>131.96</v>
      </c>
      <c r="H114" s="410">
        <v>44315.452777777777</v>
      </c>
      <c r="I114">
        <v>131.96</v>
      </c>
      <c r="J114" s="403">
        <v>44315.511597222219</v>
      </c>
      <c r="K114">
        <v>132.1</v>
      </c>
      <c r="L114">
        <v>0</v>
      </c>
      <c r="M114">
        <v>14</v>
      </c>
      <c r="N114">
        <v>2.57</v>
      </c>
      <c r="O114" s="578">
        <v>5.8819444442633539E-2</v>
      </c>
    </row>
    <row r="115" spans="1:15">
      <c r="A115" s="577">
        <v>114</v>
      </c>
      <c r="B115" s="577" t="s">
        <v>96</v>
      </c>
      <c r="C115" s="577">
        <v>2</v>
      </c>
      <c r="D115">
        <v>0.02</v>
      </c>
      <c r="E115">
        <v>0.04</v>
      </c>
      <c r="F115" s="410">
        <v>44315.529953703706</v>
      </c>
      <c r="G115">
        <v>132.13800000000001</v>
      </c>
      <c r="H115" s="410">
        <v>44315.591365740744</v>
      </c>
      <c r="I115">
        <v>132.01900000000001</v>
      </c>
      <c r="J115" s="403">
        <v>44315.616469907407</v>
      </c>
      <c r="K115">
        <v>132.21899999999999</v>
      </c>
      <c r="L115">
        <v>11.899999999999636</v>
      </c>
      <c r="M115">
        <v>19.999999999998181</v>
      </c>
      <c r="N115">
        <v>5.16</v>
      </c>
      <c r="O115" s="578">
        <v>8.6516203700739425E-2</v>
      </c>
    </row>
    <row r="116" spans="1:15">
      <c r="A116" s="577">
        <v>115</v>
      </c>
      <c r="B116" s="577" t="s">
        <v>96</v>
      </c>
      <c r="C116" s="577">
        <v>2</v>
      </c>
      <c r="D116">
        <v>0.02</v>
      </c>
      <c r="E116">
        <v>0.04</v>
      </c>
      <c r="F116" s="410">
        <v>44315.621527777781</v>
      </c>
      <c r="G116">
        <v>132.22399999999999</v>
      </c>
      <c r="H116" s="410">
        <v>44315.660937499997</v>
      </c>
      <c r="I116">
        <v>132.101</v>
      </c>
      <c r="J116" s="403">
        <v>44315.677997685183</v>
      </c>
      <c r="K116">
        <v>132.303</v>
      </c>
      <c r="L116">
        <v>12.299999999999272</v>
      </c>
      <c r="M116">
        <v>20.199999999998909</v>
      </c>
      <c r="N116">
        <v>5.15</v>
      </c>
      <c r="O116" s="578">
        <v>5.6469907402060926E-2</v>
      </c>
    </row>
    <row r="117" spans="1:15">
      <c r="A117" s="577">
        <v>116</v>
      </c>
      <c r="B117" s="577" t="s">
        <v>96</v>
      </c>
      <c r="C117" s="577">
        <v>6</v>
      </c>
      <c r="D117">
        <v>7.0000000000000007E-2</v>
      </c>
      <c r="E117">
        <v>0.21000000000000002</v>
      </c>
      <c r="F117" s="410">
        <v>44315.697233796294</v>
      </c>
      <c r="G117">
        <v>132.352</v>
      </c>
      <c r="H117" s="410">
        <v>44316.581099537034</v>
      </c>
      <c r="I117">
        <v>131.54499999999999</v>
      </c>
      <c r="J117" s="403">
        <v>44319.45621527778</v>
      </c>
      <c r="K117">
        <v>132.02699999999999</v>
      </c>
      <c r="L117">
        <v>80.700000000002547</v>
      </c>
      <c r="M117">
        <v>48.200000000000728</v>
      </c>
      <c r="N117">
        <v>34.53</v>
      </c>
      <c r="O117" s="578">
        <v>1.7589814814855345</v>
      </c>
    </row>
    <row r="118" spans="1:15">
      <c r="A118" s="577">
        <v>117</v>
      </c>
      <c r="B118" s="577" t="s">
        <v>96</v>
      </c>
      <c r="C118" s="577">
        <v>1</v>
      </c>
      <c r="D118">
        <v>0.02</v>
      </c>
      <c r="E118">
        <v>0.02</v>
      </c>
      <c r="F118" s="410">
        <v>44319.458344907405</v>
      </c>
      <c r="G118">
        <v>131.994</v>
      </c>
      <c r="H118" s="410">
        <v>44319.458344907405</v>
      </c>
      <c r="I118">
        <v>131.994</v>
      </c>
      <c r="J118" s="403">
        <v>44319.506192129629</v>
      </c>
      <c r="K118">
        <v>132.13399999999999</v>
      </c>
      <c r="L118">
        <v>0</v>
      </c>
      <c r="M118">
        <v>13.999999999998181</v>
      </c>
      <c r="N118">
        <v>2.5499999999999998</v>
      </c>
      <c r="O118" s="578">
        <v>4.7847222223936114E-2</v>
      </c>
    </row>
    <row r="119" spans="1:15">
      <c r="A119" s="577">
        <v>118</v>
      </c>
      <c r="B119" s="577" t="s">
        <v>96</v>
      </c>
      <c r="C119" s="577">
        <v>7</v>
      </c>
      <c r="D119">
        <v>0.11</v>
      </c>
      <c r="E119">
        <v>0.32</v>
      </c>
      <c r="F119" s="410">
        <v>44319.508356481485</v>
      </c>
      <c r="G119">
        <v>132.13800000000001</v>
      </c>
      <c r="H119" s="410">
        <v>44321.467233796298</v>
      </c>
      <c r="I119">
        <v>131.083</v>
      </c>
      <c r="J119" s="403">
        <v>44322.63244212963</v>
      </c>
      <c r="K119">
        <v>131.648</v>
      </c>
      <c r="L119">
        <v>105.50000000000182</v>
      </c>
      <c r="M119">
        <v>56.5</v>
      </c>
      <c r="N119">
        <v>55.64</v>
      </c>
      <c r="O119" s="578">
        <v>3.1240856481454102</v>
      </c>
    </row>
    <row r="120" spans="1:15">
      <c r="A120" s="577">
        <v>119</v>
      </c>
      <c r="B120" s="577" t="s">
        <v>97</v>
      </c>
      <c r="C120" s="577">
        <v>2</v>
      </c>
      <c r="D120">
        <v>0.02</v>
      </c>
      <c r="E120">
        <v>0.04</v>
      </c>
      <c r="F120" s="410">
        <v>44320.500011574077</v>
      </c>
      <c r="G120">
        <v>131.32900000000001</v>
      </c>
      <c r="H120" s="410">
        <v>44320.561006944445</v>
      </c>
      <c r="I120">
        <v>131.44999999999999</v>
      </c>
      <c r="J120" s="403">
        <v>44320.612650462965</v>
      </c>
      <c r="K120">
        <v>131.25</v>
      </c>
      <c r="L120">
        <v>12.099999999996726</v>
      </c>
      <c r="M120">
        <v>19.999999999998181</v>
      </c>
      <c r="N120">
        <v>5.1100000000000003</v>
      </c>
      <c r="O120" s="578">
        <v>0.11263888888788642</v>
      </c>
    </row>
    <row r="121" spans="1:15">
      <c r="A121" s="577">
        <v>120</v>
      </c>
      <c r="B121" s="577" t="s">
        <v>97</v>
      </c>
      <c r="C121" s="577">
        <v>2</v>
      </c>
      <c r="D121">
        <v>0.02</v>
      </c>
      <c r="E121">
        <v>0.04</v>
      </c>
      <c r="F121" s="410">
        <v>44320.618055555555</v>
      </c>
      <c r="G121">
        <v>131.26499999999999</v>
      </c>
      <c r="H121" s="410">
        <v>44320.746562499997</v>
      </c>
      <c r="I121">
        <v>131.386</v>
      </c>
      <c r="J121" s="403">
        <v>44321.422511574077</v>
      </c>
      <c r="K121">
        <v>131.18299999999999</v>
      </c>
      <c r="L121">
        <v>12.100000000002183</v>
      </c>
      <c r="M121">
        <v>20.300000000001091</v>
      </c>
      <c r="N121">
        <v>5.13</v>
      </c>
      <c r="O121" s="578">
        <v>0.80445601852261461</v>
      </c>
    </row>
    <row r="122" spans="1:15">
      <c r="A122" s="577">
        <v>121</v>
      </c>
      <c r="B122" s="577" t="s">
        <v>97</v>
      </c>
      <c r="C122" s="577">
        <v>1</v>
      </c>
      <c r="D122">
        <v>0.02</v>
      </c>
      <c r="E122">
        <v>0.02</v>
      </c>
      <c r="F122" s="410">
        <v>44321.432650462964</v>
      </c>
      <c r="G122">
        <v>131.185</v>
      </c>
      <c r="H122" s="410">
        <v>44321.432650462964</v>
      </c>
      <c r="I122">
        <v>131.185</v>
      </c>
      <c r="J122" s="403">
        <v>44321.482418981483</v>
      </c>
      <c r="K122">
        <v>131.04499999999999</v>
      </c>
      <c r="L122">
        <v>0</v>
      </c>
      <c r="M122">
        <v>14.000000000001819</v>
      </c>
      <c r="N122">
        <v>2.56</v>
      </c>
      <c r="O122" s="578">
        <v>4.9768518518249039E-2</v>
      </c>
    </row>
    <row r="123" spans="1:15">
      <c r="A123" s="577">
        <v>122</v>
      </c>
      <c r="B123" s="577" t="s">
        <v>97</v>
      </c>
      <c r="C123" s="577">
        <v>8</v>
      </c>
      <c r="D123">
        <v>0.17</v>
      </c>
      <c r="E123">
        <v>0.49</v>
      </c>
      <c r="F123" s="410">
        <v>44321.486111111109</v>
      </c>
      <c r="G123">
        <v>131.029</v>
      </c>
      <c r="H123" s="410">
        <v>44326.20952546296</v>
      </c>
      <c r="I123">
        <v>132.35900000000001</v>
      </c>
      <c r="J123" s="403">
        <v>44328.645972222221</v>
      </c>
      <c r="K123">
        <v>131.738</v>
      </c>
      <c r="L123">
        <v>133.00000000000182</v>
      </c>
      <c r="M123">
        <v>62.100000000002183</v>
      </c>
      <c r="N123">
        <v>89.72</v>
      </c>
      <c r="O123" s="578">
        <v>5.1598611111112405</v>
      </c>
    </row>
    <row r="124" spans="1:15">
      <c r="A124" s="577">
        <v>123</v>
      </c>
      <c r="B124" s="577" t="s">
        <v>96</v>
      </c>
      <c r="C124" s="577">
        <v>1</v>
      </c>
      <c r="D124">
        <v>0.02</v>
      </c>
      <c r="E124">
        <v>0.02</v>
      </c>
      <c r="F124" s="410">
        <v>44322.639594907407</v>
      </c>
      <c r="G124">
        <v>131.67400000000001</v>
      </c>
      <c r="H124" s="410">
        <v>44322.639594907407</v>
      </c>
      <c r="I124">
        <v>131.67400000000001</v>
      </c>
      <c r="J124" s="403">
        <v>44322.668842592589</v>
      </c>
      <c r="K124">
        <v>131.81399999999999</v>
      </c>
      <c r="L124">
        <v>0</v>
      </c>
      <c r="M124">
        <v>13.999999999998181</v>
      </c>
      <c r="N124">
        <v>2.56</v>
      </c>
      <c r="O124" s="578">
        <v>2.9247685182781424E-2</v>
      </c>
    </row>
    <row r="125" spans="1:15">
      <c r="A125" s="577">
        <v>124</v>
      </c>
      <c r="B125" s="577" t="s">
        <v>96</v>
      </c>
      <c r="C125" s="577">
        <v>3</v>
      </c>
      <c r="D125">
        <v>0.02</v>
      </c>
      <c r="E125">
        <v>0.06</v>
      </c>
      <c r="F125" s="410">
        <v>44322.67292824074</v>
      </c>
      <c r="G125">
        <v>131.78899999999999</v>
      </c>
      <c r="H125" s="410">
        <v>44322.750636574077</v>
      </c>
      <c r="I125">
        <v>131.52699999999999</v>
      </c>
      <c r="J125" s="403">
        <v>44323.427731481483</v>
      </c>
      <c r="K125">
        <v>131.815</v>
      </c>
      <c r="L125">
        <v>26.199999999998909</v>
      </c>
      <c r="M125">
        <v>28.800000000001091</v>
      </c>
      <c r="N125">
        <v>8.24</v>
      </c>
      <c r="O125" s="578">
        <v>0.75480324074305827</v>
      </c>
    </row>
    <row r="126" spans="1:15">
      <c r="A126" s="577">
        <v>125</v>
      </c>
      <c r="B126" s="577" t="s">
        <v>96</v>
      </c>
      <c r="C126" s="577">
        <v>2</v>
      </c>
      <c r="D126">
        <v>0.02</v>
      </c>
      <c r="E126">
        <v>0.04</v>
      </c>
      <c r="F126" s="410">
        <v>44323.462500000001</v>
      </c>
      <c r="G126">
        <v>131.834</v>
      </c>
      <c r="H126" s="410">
        <v>44323.649328703701</v>
      </c>
      <c r="I126">
        <v>131.709</v>
      </c>
      <c r="J126" s="403">
        <v>44323.737488425926</v>
      </c>
      <c r="K126">
        <v>131.91200000000001</v>
      </c>
      <c r="L126">
        <v>12.5</v>
      </c>
      <c r="M126">
        <v>20.300000000001091</v>
      </c>
      <c r="N126">
        <v>5.16</v>
      </c>
      <c r="O126" s="578">
        <v>0.27498842592467554</v>
      </c>
    </row>
    <row r="127" spans="1:15">
      <c r="A127" s="577">
        <v>126</v>
      </c>
      <c r="B127" s="577" t="s">
        <v>96</v>
      </c>
      <c r="C127" s="577">
        <v>1</v>
      </c>
      <c r="D127">
        <v>0.02</v>
      </c>
      <c r="E127">
        <v>0.02</v>
      </c>
      <c r="F127" s="410">
        <v>44323.745138888888</v>
      </c>
      <c r="G127">
        <v>131.87200000000001</v>
      </c>
      <c r="H127" s="410">
        <v>44323.745138888888</v>
      </c>
      <c r="I127">
        <v>131.87200000000001</v>
      </c>
      <c r="J127" s="403">
        <v>44323.793194444443</v>
      </c>
      <c r="K127">
        <v>132.012</v>
      </c>
      <c r="L127">
        <v>0</v>
      </c>
      <c r="M127">
        <v>14</v>
      </c>
      <c r="N127">
        <v>2.58</v>
      </c>
      <c r="O127" s="578">
        <v>4.8055555555038154E-2</v>
      </c>
    </row>
    <row r="128" spans="1:15">
      <c r="A128" s="577">
        <v>127</v>
      </c>
      <c r="B128" s="577" t="s">
        <v>96</v>
      </c>
      <c r="C128" s="577">
        <v>1</v>
      </c>
      <c r="D128">
        <v>0.02</v>
      </c>
      <c r="E128">
        <v>0.02</v>
      </c>
      <c r="F128" s="410">
        <v>44323.797222222223</v>
      </c>
      <c r="G128">
        <v>132.02799999999999</v>
      </c>
      <c r="H128" s="410">
        <v>44323.797222222223</v>
      </c>
      <c r="I128">
        <v>132.02799999999999</v>
      </c>
      <c r="J128" s="403">
        <v>44326.127349537041</v>
      </c>
      <c r="K128">
        <v>132.172</v>
      </c>
      <c r="L128">
        <v>0</v>
      </c>
      <c r="M128">
        <v>14.399999999999636</v>
      </c>
      <c r="N128">
        <v>2.57</v>
      </c>
      <c r="O128" s="578">
        <v>0.33012731481721858</v>
      </c>
    </row>
    <row r="129" spans="1:15">
      <c r="A129" s="577">
        <v>128</v>
      </c>
      <c r="B129" s="577" t="s">
        <v>96</v>
      </c>
      <c r="C129" s="577">
        <v>1</v>
      </c>
      <c r="D129">
        <v>0.02</v>
      </c>
      <c r="E129">
        <v>0.02</v>
      </c>
      <c r="F129" s="410">
        <v>44326.138923611114</v>
      </c>
      <c r="G129">
        <v>132.28100000000001</v>
      </c>
      <c r="H129" s="410">
        <v>44326.138923611114</v>
      </c>
      <c r="I129">
        <v>132.28100000000001</v>
      </c>
      <c r="J129" s="403">
        <v>44326.401331018518</v>
      </c>
      <c r="K129">
        <v>132.42099999999999</v>
      </c>
      <c r="L129">
        <v>0</v>
      </c>
      <c r="M129">
        <v>13.999999999998181</v>
      </c>
      <c r="N129">
        <v>2.57</v>
      </c>
      <c r="O129" s="578">
        <v>0.26240740740468027</v>
      </c>
    </row>
    <row r="130" spans="1:15">
      <c r="A130" s="577">
        <v>129</v>
      </c>
      <c r="B130" s="577" t="s">
        <v>96</v>
      </c>
      <c r="C130" s="577">
        <v>4</v>
      </c>
      <c r="D130">
        <v>0.03</v>
      </c>
      <c r="E130">
        <v>0.09</v>
      </c>
      <c r="F130" s="410">
        <v>44326.418055555558</v>
      </c>
      <c r="G130">
        <v>132.5</v>
      </c>
      <c r="H130" s="410">
        <v>44326.950960648152</v>
      </c>
      <c r="I130">
        <v>132.07400000000001</v>
      </c>
      <c r="J130" s="403">
        <v>44327.505868055552</v>
      </c>
      <c r="K130">
        <v>132.43700000000001</v>
      </c>
      <c r="L130">
        <v>42.599999999998545</v>
      </c>
      <c r="M130">
        <v>36.299999999999272</v>
      </c>
      <c r="N130">
        <v>13.21</v>
      </c>
      <c r="O130" s="578">
        <v>1.0878124999944703</v>
      </c>
    </row>
    <row r="131" spans="1:15">
      <c r="A131" s="577">
        <v>130</v>
      </c>
      <c r="B131" s="577" t="s">
        <v>96</v>
      </c>
      <c r="C131" s="577">
        <v>5</v>
      </c>
      <c r="D131">
        <v>0.05</v>
      </c>
      <c r="E131">
        <v>0.14000000000000001</v>
      </c>
      <c r="F131" s="410">
        <v>44327.520833333336</v>
      </c>
      <c r="G131">
        <v>132.41999999999999</v>
      </c>
      <c r="H131" s="410">
        <v>44327.676111111112</v>
      </c>
      <c r="I131">
        <v>131.82499999999999</v>
      </c>
      <c r="J131" s="403">
        <v>44328.661863425928</v>
      </c>
      <c r="K131">
        <v>132.238</v>
      </c>
      <c r="L131">
        <v>59.5</v>
      </c>
      <c r="M131">
        <v>41.300000000001091</v>
      </c>
      <c r="N131">
        <v>21.81</v>
      </c>
      <c r="O131" s="578">
        <v>1.1410300925927004</v>
      </c>
    </row>
    <row r="132" spans="1:15">
      <c r="A132" s="577">
        <v>131</v>
      </c>
      <c r="B132" s="577" t="s">
        <v>97</v>
      </c>
      <c r="C132" s="577">
        <v>4</v>
      </c>
      <c r="D132">
        <v>0.03</v>
      </c>
      <c r="E132">
        <v>0.09</v>
      </c>
      <c r="F132" s="410">
        <v>44328.650694444441</v>
      </c>
      <c r="G132">
        <v>131.98599999999999</v>
      </c>
      <c r="H132" s="410">
        <v>44328.663101851853</v>
      </c>
      <c r="I132">
        <v>132.40100000000001</v>
      </c>
      <c r="J132" s="403">
        <v>44328.686898148146</v>
      </c>
      <c r="K132">
        <v>132.04900000000001</v>
      </c>
      <c r="L132">
        <v>41.500000000001819</v>
      </c>
      <c r="M132">
        <v>35.199999999998909</v>
      </c>
      <c r="N132">
        <v>13.15</v>
      </c>
      <c r="O132" s="578">
        <v>3.6203703704813961E-2</v>
      </c>
    </row>
    <row r="133" spans="1:15">
      <c r="A133" s="577">
        <v>132</v>
      </c>
      <c r="B133" s="577" t="s">
        <v>96</v>
      </c>
      <c r="C133" s="577">
        <v>3</v>
      </c>
      <c r="D133">
        <v>0.02</v>
      </c>
      <c r="E133">
        <v>0.06</v>
      </c>
      <c r="F133" s="410">
        <v>44328.665277777778</v>
      </c>
      <c r="G133">
        <v>132.268</v>
      </c>
      <c r="H133" s="410">
        <v>44328.687430555554</v>
      </c>
      <c r="I133">
        <v>132.00200000000001</v>
      </c>
      <c r="J133" s="403">
        <v>44328.782731481479</v>
      </c>
      <c r="K133">
        <v>132.28800000000001</v>
      </c>
      <c r="L133">
        <v>26.599999999998545</v>
      </c>
      <c r="M133">
        <v>28.600000000000364</v>
      </c>
      <c r="N133">
        <v>8.25</v>
      </c>
      <c r="O133" s="578">
        <v>0.11745370370044839</v>
      </c>
    </row>
    <row r="134" spans="1:15">
      <c r="A134" s="577">
        <v>133</v>
      </c>
      <c r="B134" s="577" t="s">
        <v>97</v>
      </c>
      <c r="C134" s="577">
        <v>5</v>
      </c>
      <c r="D134">
        <v>0.05</v>
      </c>
      <c r="E134">
        <v>0.14000000000000001</v>
      </c>
      <c r="F134" s="410">
        <v>44328.689583333333</v>
      </c>
      <c r="G134">
        <v>132.06100000000001</v>
      </c>
      <c r="H134" s="410">
        <v>44329.431956018518</v>
      </c>
      <c r="I134">
        <v>132.66300000000001</v>
      </c>
      <c r="J134" s="403">
        <v>44329.488958333335</v>
      </c>
      <c r="K134">
        <v>132.24799999999999</v>
      </c>
      <c r="L134">
        <v>60.200000000000728</v>
      </c>
      <c r="M134">
        <v>41.500000000001819</v>
      </c>
      <c r="N134">
        <v>21.79</v>
      </c>
      <c r="O134" s="578">
        <v>0.79937500000232831</v>
      </c>
    </row>
    <row r="135" spans="1:15">
      <c r="A135" s="577">
        <v>134</v>
      </c>
      <c r="B135" s="577" t="s">
        <v>96</v>
      </c>
      <c r="C135" s="577">
        <v>1</v>
      </c>
      <c r="D135">
        <v>0.02</v>
      </c>
      <c r="E135">
        <v>0.02</v>
      </c>
      <c r="F135" s="410">
        <v>44328.786111111112</v>
      </c>
      <c r="G135">
        <v>132.26499999999999</v>
      </c>
      <c r="H135" s="410">
        <v>44328.786111111112</v>
      </c>
      <c r="I135">
        <v>132.26499999999999</v>
      </c>
      <c r="J135" s="403">
        <v>44328.995046296295</v>
      </c>
      <c r="K135">
        <v>132.405</v>
      </c>
      <c r="L135">
        <v>0</v>
      </c>
      <c r="M135">
        <v>14.000000000001819</v>
      </c>
      <c r="N135">
        <v>2.56</v>
      </c>
      <c r="O135" s="578">
        <v>0.20893518518278142</v>
      </c>
    </row>
    <row r="136" spans="1:15">
      <c r="A136" s="577">
        <v>135</v>
      </c>
      <c r="B136" s="577" t="s">
        <v>96</v>
      </c>
      <c r="C136" s="577">
        <v>1</v>
      </c>
      <c r="D136">
        <v>0.02</v>
      </c>
      <c r="E136">
        <v>0.02</v>
      </c>
      <c r="F136" s="410">
        <v>44329.056250000001</v>
      </c>
      <c r="G136">
        <v>132.446</v>
      </c>
      <c r="H136" s="410">
        <v>44329.056250000001</v>
      </c>
      <c r="I136">
        <v>132.446</v>
      </c>
      <c r="J136" s="403">
        <v>44329.431319444448</v>
      </c>
      <c r="K136">
        <v>132.58600000000001</v>
      </c>
      <c r="L136">
        <v>0</v>
      </c>
      <c r="M136">
        <v>14.000000000001819</v>
      </c>
      <c r="N136">
        <v>2.56</v>
      </c>
      <c r="O136" s="578">
        <v>0.375069444446126</v>
      </c>
    </row>
    <row r="137" spans="1:15">
      <c r="A137" s="577">
        <v>136</v>
      </c>
      <c r="B137" s="577" t="s">
        <v>96</v>
      </c>
      <c r="C137" s="577">
        <v>5</v>
      </c>
      <c r="D137">
        <v>0.05</v>
      </c>
      <c r="E137">
        <v>0.14000000000000001</v>
      </c>
      <c r="F137" s="410">
        <v>44329.436111111114</v>
      </c>
      <c r="G137">
        <v>132.67099999999999</v>
      </c>
      <c r="H137" s="410">
        <v>44329.493506944447</v>
      </c>
      <c r="I137">
        <v>132.06299999999999</v>
      </c>
      <c r="J137" s="403">
        <v>44329.691053240742</v>
      </c>
      <c r="K137">
        <v>132.47900000000001</v>
      </c>
      <c r="L137">
        <v>60.799999999999272</v>
      </c>
      <c r="M137">
        <v>41.600000000002183</v>
      </c>
      <c r="N137">
        <v>21.7</v>
      </c>
      <c r="O137" s="578">
        <v>0.25494212962803431</v>
      </c>
    </row>
    <row r="138" spans="1:15">
      <c r="A138" s="577">
        <v>137</v>
      </c>
      <c r="B138" s="577" t="s">
        <v>97</v>
      </c>
      <c r="C138" s="577">
        <v>4</v>
      </c>
      <c r="D138">
        <v>0.03</v>
      </c>
      <c r="E138">
        <v>0.09</v>
      </c>
      <c r="F138" s="410">
        <v>44329.495833333334</v>
      </c>
      <c r="G138">
        <v>132.066</v>
      </c>
      <c r="H138" s="410">
        <v>44329.691076388888</v>
      </c>
      <c r="I138">
        <v>132.48699999999999</v>
      </c>
      <c r="J138" s="403">
        <v>44329.855451388888</v>
      </c>
      <c r="K138">
        <v>132.131</v>
      </c>
      <c r="L138">
        <v>42.099999999998545</v>
      </c>
      <c r="M138">
        <v>35.599999999998545</v>
      </c>
      <c r="N138">
        <v>13.14</v>
      </c>
      <c r="O138" s="578">
        <v>0.35961805555416504</v>
      </c>
    </row>
    <row r="139" spans="1:15">
      <c r="A139" s="577">
        <v>138</v>
      </c>
      <c r="B139" s="577" t="s">
        <v>96</v>
      </c>
      <c r="C139" s="577">
        <v>3</v>
      </c>
      <c r="D139">
        <v>0.02</v>
      </c>
      <c r="E139">
        <v>0.06</v>
      </c>
      <c r="F139" s="410">
        <v>44329.697928240741</v>
      </c>
      <c r="G139">
        <v>132.441</v>
      </c>
      <c r="H139" s="410">
        <v>44329.842604166668</v>
      </c>
      <c r="I139">
        <v>132.184</v>
      </c>
      <c r="J139" s="403">
        <v>44330.390370370369</v>
      </c>
      <c r="K139">
        <v>132.471</v>
      </c>
      <c r="L139">
        <v>25.700000000000728</v>
      </c>
      <c r="M139">
        <v>28.700000000000728</v>
      </c>
      <c r="N139">
        <v>8.1999999999999993</v>
      </c>
      <c r="O139" s="578">
        <v>0.69244212962803431</v>
      </c>
    </row>
    <row r="140" spans="1:15">
      <c r="A140" s="577">
        <v>139</v>
      </c>
      <c r="B140" s="577" t="s">
        <v>97</v>
      </c>
      <c r="C140" s="577">
        <v>7</v>
      </c>
      <c r="D140">
        <v>0.11</v>
      </c>
      <c r="E140">
        <v>0.32</v>
      </c>
      <c r="F140" s="410">
        <v>44329.876423611109</v>
      </c>
      <c r="G140">
        <v>132.11099999999999</v>
      </c>
      <c r="H140" s="410">
        <v>44334.653020833335</v>
      </c>
      <c r="I140">
        <v>133.15</v>
      </c>
      <c r="J140" s="403">
        <v>44337.630682870367</v>
      </c>
      <c r="K140">
        <v>132.59800000000001</v>
      </c>
      <c r="L140">
        <v>103.90000000000146</v>
      </c>
      <c r="M140">
        <v>55.199999999998909</v>
      </c>
      <c r="N140">
        <v>55.899999999999991</v>
      </c>
      <c r="O140" s="578">
        <v>5.7542592592581059</v>
      </c>
    </row>
    <row r="141" spans="1:15">
      <c r="A141" s="577">
        <v>140</v>
      </c>
      <c r="B141" s="577" t="s">
        <v>96</v>
      </c>
      <c r="C141" s="577">
        <v>1</v>
      </c>
      <c r="D141">
        <v>0.02</v>
      </c>
      <c r="E141">
        <v>0.02</v>
      </c>
      <c r="F141" s="410">
        <v>44330.393784722219</v>
      </c>
      <c r="G141">
        <v>132.45400000000001</v>
      </c>
      <c r="H141" s="410">
        <v>44330.393784722219</v>
      </c>
      <c r="I141">
        <v>132.45400000000001</v>
      </c>
      <c r="J141" s="403">
        <v>44330.652303240742</v>
      </c>
      <c r="K141">
        <v>132.59399999999999</v>
      </c>
      <c r="L141">
        <v>0</v>
      </c>
      <c r="M141">
        <v>13.999999999998181</v>
      </c>
      <c r="N141">
        <v>2.56</v>
      </c>
      <c r="O141" s="578">
        <v>0.25851851852348773</v>
      </c>
    </row>
    <row r="142" spans="1:15">
      <c r="A142" s="577">
        <v>141</v>
      </c>
      <c r="B142" s="577" t="s">
        <v>96</v>
      </c>
      <c r="C142" s="577">
        <v>1</v>
      </c>
      <c r="D142">
        <v>0.02</v>
      </c>
      <c r="E142">
        <v>0.02</v>
      </c>
      <c r="F142" s="410">
        <v>44330.660416666666</v>
      </c>
      <c r="G142">
        <v>132.65199999999999</v>
      </c>
      <c r="H142" s="410">
        <v>44330.660416666666</v>
      </c>
      <c r="I142">
        <v>132.65199999999999</v>
      </c>
      <c r="J142" s="403">
        <v>44330.711921296293</v>
      </c>
      <c r="K142">
        <v>132.792</v>
      </c>
      <c r="L142">
        <v>0</v>
      </c>
      <c r="M142">
        <v>14.000000000001819</v>
      </c>
      <c r="N142">
        <v>2.56</v>
      </c>
      <c r="O142" s="578">
        <v>5.150462962774327E-2</v>
      </c>
    </row>
    <row r="143" spans="1:15">
      <c r="A143" s="577">
        <v>142</v>
      </c>
      <c r="B143" s="577" t="s">
        <v>96</v>
      </c>
      <c r="C143" s="577">
        <v>1</v>
      </c>
      <c r="D143">
        <v>0.02</v>
      </c>
      <c r="E143">
        <v>0.02</v>
      </c>
      <c r="F143" s="410">
        <v>44330.734733796293</v>
      </c>
      <c r="G143">
        <v>132.77600000000001</v>
      </c>
      <c r="H143" s="410">
        <v>44330.734733796293</v>
      </c>
      <c r="I143">
        <v>132.77600000000001</v>
      </c>
      <c r="J143" s="403">
        <v>44333.123067129629</v>
      </c>
      <c r="K143">
        <v>132.91999999999999</v>
      </c>
      <c r="L143">
        <v>0</v>
      </c>
      <c r="M143">
        <v>14.399999999997817</v>
      </c>
      <c r="N143">
        <v>2.56</v>
      </c>
      <c r="O143" s="578">
        <v>0.38833333333604969</v>
      </c>
    </row>
    <row r="144" spans="1:15">
      <c r="A144" s="577">
        <v>143</v>
      </c>
      <c r="B144" s="577" t="s">
        <v>96</v>
      </c>
      <c r="C144" s="577">
        <v>3</v>
      </c>
      <c r="D144">
        <v>0.02</v>
      </c>
      <c r="E144">
        <v>0.06</v>
      </c>
      <c r="F144" s="410">
        <v>44333.128472222219</v>
      </c>
      <c r="G144">
        <v>132.92500000000001</v>
      </c>
      <c r="H144" s="410">
        <v>44333.208402777775</v>
      </c>
      <c r="I144">
        <v>132.648</v>
      </c>
      <c r="J144" s="403">
        <v>44334.420844907407</v>
      </c>
      <c r="K144">
        <v>132.94300000000001</v>
      </c>
      <c r="L144">
        <v>27.700000000002547</v>
      </c>
      <c r="M144">
        <v>29.500000000001819</v>
      </c>
      <c r="N144">
        <v>8.25</v>
      </c>
      <c r="O144" s="578">
        <v>1.2923726851877291</v>
      </c>
    </row>
    <row r="145" spans="1:15">
      <c r="A145" s="577">
        <v>144</v>
      </c>
      <c r="B145" s="577" t="s">
        <v>96</v>
      </c>
      <c r="C145" s="577">
        <v>1</v>
      </c>
      <c r="D145">
        <v>0.02</v>
      </c>
      <c r="E145">
        <v>0.02</v>
      </c>
      <c r="F145" s="410">
        <v>44334.426388888889</v>
      </c>
      <c r="G145">
        <v>132.94999999999999</v>
      </c>
      <c r="H145" s="410">
        <v>44334.426388888889</v>
      </c>
      <c r="I145">
        <v>132.94999999999999</v>
      </c>
      <c r="J145" s="403">
        <v>44334.488530092596</v>
      </c>
      <c r="K145">
        <v>133.09</v>
      </c>
      <c r="L145">
        <v>0</v>
      </c>
      <c r="M145">
        <v>14.000000000001819</v>
      </c>
      <c r="N145">
        <v>2.57</v>
      </c>
      <c r="O145" s="578">
        <v>6.2141203707142267E-2</v>
      </c>
    </row>
    <row r="146" spans="1:15">
      <c r="A146" s="577">
        <v>145</v>
      </c>
      <c r="B146" s="577" t="s">
        <v>96</v>
      </c>
      <c r="C146" s="577">
        <v>2</v>
      </c>
      <c r="D146">
        <v>0.02</v>
      </c>
      <c r="E146">
        <v>0.04</v>
      </c>
      <c r="F146" s="410">
        <v>44334.490972222222</v>
      </c>
      <c r="G146">
        <v>133.08699999999999</v>
      </c>
      <c r="H146" s="410">
        <v>44334.722002314818</v>
      </c>
      <c r="I146">
        <v>132.96600000000001</v>
      </c>
      <c r="J146" s="403">
        <v>44334.944571759261</v>
      </c>
      <c r="K146">
        <v>133.167</v>
      </c>
      <c r="L146">
        <v>12.099999999998545</v>
      </c>
      <c r="M146">
        <v>20.100000000000364</v>
      </c>
      <c r="N146">
        <v>5.16</v>
      </c>
      <c r="O146" s="578">
        <v>0.45359953703882638</v>
      </c>
    </row>
    <row r="147" spans="1:15">
      <c r="A147" s="577">
        <v>146</v>
      </c>
      <c r="B147" s="577" t="s">
        <v>96</v>
      </c>
      <c r="C147" s="577">
        <v>1</v>
      </c>
      <c r="D147">
        <v>0.02</v>
      </c>
      <c r="E147">
        <v>0.02</v>
      </c>
      <c r="F147" s="410">
        <v>44334.95140046296</v>
      </c>
      <c r="G147">
        <v>133.179</v>
      </c>
      <c r="H147" s="410">
        <v>44334.95140046296</v>
      </c>
      <c r="I147">
        <v>133.179</v>
      </c>
      <c r="J147" s="403">
        <v>44335.371932870374</v>
      </c>
      <c r="K147">
        <v>133.32300000000001</v>
      </c>
      <c r="L147">
        <v>0</v>
      </c>
      <c r="M147">
        <v>14.400000000001455</v>
      </c>
      <c r="N147">
        <v>2.57</v>
      </c>
      <c r="O147" s="578">
        <v>0.42053240741370246</v>
      </c>
    </row>
    <row r="148" spans="1:15">
      <c r="A148" s="577">
        <v>147</v>
      </c>
      <c r="B148" s="577" t="s">
        <v>96</v>
      </c>
      <c r="C148" s="577">
        <v>5</v>
      </c>
      <c r="D148">
        <v>0.05</v>
      </c>
      <c r="E148">
        <v>0.14000000000000001</v>
      </c>
      <c r="F148" s="410">
        <v>44335.380578703705</v>
      </c>
      <c r="G148">
        <v>133.33000000000001</v>
      </c>
      <c r="H148" s="410">
        <v>44335.739050925928</v>
      </c>
      <c r="I148">
        <v>132.73099999999999</v>
      </c>
      <c r="J148" s="403">
        <v>44335.891585648147</v>
      </c>
      <c r="K148">
        <v>133.143</v>
      </c>
      <c r="L148">
        <v>59.900000000003274</v>
      </c>
      <c r="M148">
        <v>41.200000000000728</v>
      </c>
      <c r="N148">
        <v>21.78</v>
      </c>
      <c r="O148" s="578">
        <v>0.51100694444176042</v>
      </c>
    </row>
    <row r="149" spans="1:15">
      <c r="A149" s="577">
        <v>148</v>
      </c>
      <c r="B149" s="577" t="s">
        <v>96</v>
      </c>
      <c r="C149" s="577">
        <v>3</v>
      </c>
      <c r="D149">
        <v>0.02</v>
      </c>
      <c r="E149">
        <v>0.06</v>
      </c>
      <c r="F149" s="410">
        <v>44335.893761574072</v>
      </c>
      <c r="G149">
        <v>133.107</v>
      </c>
      <c r="H149" s="410">
        <v>44336.489803240744</v>
      </c>
      <c r="I149">
        <v>132.85</v>
      </c>
      <c r="J149" s="403">
        <v>44337.132916666669</v>
      </c>
      <c r="K149">
        <v>133.14500000000001</v>
      </c>
      <c r="L149">
        <v>25.700000000000728</v>
      </c>
      <c r="M149">
        <v>29.500000000001819</v>
      </c>
      <c r="N149">
        <v>8.24</v>
      </c>
      <c r="O149" s="578">
        <v>1.2391550925967749</v>
      </c>
    </row>
    <row r="150" spans="1:15">
      <c r="A150" s="577">
        <v>149</v>
      </c>
      <c r="B150" s="577" t="s">
        <v>96</v>
      </c>
      <c r="C150" s="577">
        <v>4</v>
      </c>
      <c r="D150">
        <v>0.03</v>
      </c>
      <c r="E150">
        <v>0.09</v>
      </c>
      <c r="F150" s="410">
        <v>44337.138194444444</v>
      </c>
      <c r="G150">
        <v>133.12700000000001</v>
      </c>
      <c r="H150" s="410">
        <v>44337.624016203707</v>
      </c>
      <c r="I150">
        <v>132.66300000000001</v>
      </c>
      <c r="J150" s="403">
        <v>44341.405104166668</v>
      </c>
      <c r="K150">
        <v>133.053</v>
      </c>
      <c r="L150">
        <v>46.399999999999636</v>
      </c>
      <c r="M150">
        <v>38.999999999998181</v>
      </c>
      <c r="N150">
        <v>13.239999999999998</v>
      </c>
      <c r="O150" s="578">
        <v>2.2669097222242272</v>
      </c>
    </row>
    <row r="151" spans="1:15">
      <c r="A151" s="577">
        <v>150</v>
      </c>
      <c r="B151" s="577" t="s">
        <v>97</v>
      </c>
      <c r="C151" s="577">
        <v>8</v>
      </c>
      <c r="D151">
        <v>0.17</v>
      </c>
      <c r="E151">
        <v>0.49</v>
      </c>
      <c r="F151" s="410">
        <v>44337.636111111111</v>
      </c>
      <c r="G151">
        <v>132.613</v>
      </c>
      <c r="H151" s="410">
        <v>44343.79278935185</v>
      </c>
      <c r="I151">
        <v>133.93100000000001</v>
      </c>
      <c r="J151" s="403">
        <v>44351.719386574077</v>
      </c>
      <c r="K151">
        <v>133.29900000000001</v>
      </c>
      <c r="L151">
        <v>131.80000000000109</v>
      </c>
      <c r="M151">
        <v>63.199999999998909</v>
      </c>
      <c r="N151">
        <v>89.62</v>
      </c>
      <c r="O151" s="578">
        <v>10.083275462966412</v>
      </c>
    </row>
    <row r="152" spans="1:15">
      <c r="A152" s="577">
        <v>151</v>
      </c>
      <c r="B152" s="577" t="s">
        <v>96</v>
      </c>
      <c r="C152" s="577">
        <v>1</v>
      </c>
      <c r="D152">
        <v>0.02</v>
      </c>
      <c r="E152">
        <v>0.02</v>
      </c>
      <c r="F152" s="410">
        <v>44341.411111111112</v>
      </c>
      <c r="G152">
        <v>133.09100000000001</v>
      </c>
      <c r="H152" s="410">
        <v>44341.411111111112</v>
      </c>
      <c r="I152">
        <v>133.09100000000001</v>
      </c>
      <c r="J152" s="403">
        <v>44341.457743055558</v>
      </c>
      <c r="K152">
        <v>133.23099999999999</v>
      </c>
      <c r="L152">
        <v>0</v>
      </c>
      <c r="M152">
        <v>13.999999999998181</v>
      </c>
      <c r="N152">
        <v>2.58</v>
      </c>
      <c r="O152" s="578">
        <v>4.6631944445834961E-2</v>
      </c>
    </row>
    <row r="153" spans="1:15">
      <c r="A153" s="577">
        <v>152</v>
      </c>
      <c r="B153" s="577" t="s">
        <v>96</v>
      </c>
      <c r="C153" s="577">
        <v>1</v>
      </c>
      <c r="D153">
        <v>0.02</v>
      </c>
      <c r="E153">
        <v>0.02</v>
      </c>
      <c r="F153" s="410">
        <v>44341.465277777781</v>
      </c>
      <c r="G153">
        <v>133.28700000000001</v>
      </c>
      <c r="H153" s="410">
        <v>44341.465277777781</v>
      </c>
      <c r="I153">
        <v>133.28700000000001</v>
      </c>
      <c r="J153" s="403">
        <v>44341.554594907408</v>
      </c>
      <c r="K153">
        <v>133.42699999999999</v>
      </c>
      <c r="L153">
        <v>0</v>
      </c>
      <c r="M153">
        <v>13.999999999998181</v>
      </c>
      <c r="N153">
        <v>2.57</v>
      </c>
      <c r="O153" s="578">
        <v>8.9317129626579117E-2</v>
      </c>
    </row>
    <row r="154" spans="1:15">
      <c r="A154" s="577">
        <v>153</v>
      </c>
      <c r="B154" s="577" t="s">
        <v>96</v>
      </c>
      <c r="C154" s="577">
        <v>4</v>
      </c>
      <c r="D154">
        <v>0.03</v>
      </c>
      <c r="E154">
        <v>0.09</v>
      </c>
      <c r="F154" s="410">
        <v>44341.581261574072</v>
      </c>
      <c r="G154">
        <v>133.47200000000001</v>
      </c>
      <c r="H154" s="410">
        <v>44342.83971064815</v>
      </c>
      <c r="I154">
        <v>133.029</v>
      </c>
      <c r="J154" s="403">
        <v>44343.694340277776</v>
      </c>
      <c r="K154">
        <v>133.416</v>
      </c>
      <c r="L154">
        <v>44.300000000001091</v>
      </c>
      <c r="M154">
        <v>38.700000000000728</v>
      </c>
      <c r="N154">
        <v>13.14</v>
      </c>
      <c r="O154" s="578">
        <v>2.1130787037036498</v>
      </c>
    </row>
    <row r="155" spans="1:15">
      <c r="A155" s="577">
        <v>154</v>
      </c>
      <c r="B155" s="577" t="s">
        <v>96</v>
      </c>
      <c r="C155" s="577">
        <v>1</v>
      </c>
      <c r="D155">
        <v>0.02</v>
      </c>
      <c r="E155">
        <v>0.02</v>
      </c>
      <c r="F155" s="410">
        <v>44343.727094907408</v>
      </c>
      <c r="G155">
        <v>133.62</v>
      </c>
      <c r="H155" s="410">
        <v>44343.727094907408</v>
      </c>
      <c r="I155">
        <v>133.62</v>
      </c>
      <c r="J155" s="403">
        <v>44343.747361111113</v>
      </c>
      <c r="K155">
        <v>133.76</v>
      </c>
      <c r="L155">
        <v>0</v>
      </c>
      <c r="M155">
        <v>14</v>
      </c>
      <c r="N155">
        <v>2.5499999999999998</v>
      </c>
      <c r="O155" s="578">
        <v>2.0266203704522923E-2</v>
      </c>
    </row>
    <row r="156" spans="1:15">
      <c r="A156" s="577">
        <v>155</v>
      </c>
      <c r="B156" s="577" t="s">
        <v>96</v>
      </c>
      <c r="C156" s="577">
        <v>2</v>
      </c>
      <c r="D156">
        <v>0.02</v>
      </c>
      <c r="E156">
        <v>0.04</v>
      </c>
      <c r="F156" s="410">
        <v>44343.755555555559</v>
      </c>
      <c r="G156">
        <v>133.83699999999999</v>
      </c>
      <c r="H156" s="410">
        <v>44343.771689814814</v>
      </c>
      <c r="I156">
        <v>133.71700000000001</v>
      </c>
      <c r="J156" s="403">
        <v>44343.785752314812</v>
      </c>
      <c r="K156">
        <v>133.917</v>
      </c>
      <c r="L156">
        <v>11.999999999998181</v>
      </c>
      <c r="M156">
        <v>20</v>
      </c>
      <c r="N156">
        <v>5.0999999999999996</v>
      </c>
      <c r="O156" s="578">
        <v>3.0196759253158234E-2</v>
      </c>
    </row>
    <row r="157" spans="1:15">
      <c r="A157" s="577">
        <v>156</v>
      </c>
      <c r="B157" s="577" t="s">
        <v>96</v>
      </c>
      <c r="C157" s="577">
        <v>3</v>
      </c>
      <c r="D157">
        <v>0.02</v>
      </c>
      <c r="E157">
        <v>0.06</v>
      </c>
      <c r="F157" s="410">
        <v>44343.789594907408</v>
      </c>
      <c r="G157">
        <v>133.923</v>
      </c>
      <c r="H157" s="410">
        <v>44344.632071759261</v>
      </c>
      <c r="I157">
        <v>133.66200000000001</v>
      </c>
      <c r="J157" s="403">
        <v>44344.737303240741</v>
      </c>
      <c r="K157">
        <v>133.94800000000001</v>
      </c>
      <c r="L157">
        <v>26.099999999998545</v>
      </c>
      <c r="M157">
        <v>28.600000000000364</v>
      </c>
      <c r="N157">
        <v>8.18</v>
      </c>
      <c r="O157" s="578">
        <v>0.94770833333313931</v>
      </c>
    </row>
    <row r="158" spans="1:15">
      <c r="A158" s="577">
        <v>157</v>
      </c>
      <c r="B158" s="577" t="s">
        <v>96</v>
      </c>
      <c r="C158" s="577">
        <v>3</v>
      </c>
      <c r="D158">
        <v>0.02</v>
      </c>
      <c r="E158">
        <v>0.06</v>
      </c>
      <c r="F158" s="410">
        <v>44344.739583333336</v>
      </c>
      <c r="G158">
        <v>133.97</v>
      </c>
      <c r="H158" s="410">
        <v>44347.524085648147</v>
      </c>
      <c r="I158">
        <v>133.69999999999999</v>
      </c>
      <c r="J158" s="403">
        <v>44348.457870370374</v>
      </c>
      <c r="K158">
        <v>133.994</v>
      </c>
      <c r="L158">
        <v>27.000000000001819</v>
      </c>
      <c r="M158">
        <v>29.400000000001455</v>
      </c>
      <c r="N158">
        <v>8.2100000000000009</v>
      </c>
      <c r="O158" s="578">
        <v>1.7182870370379533</v>
      </c>
    </row>
    <row r="159" spans="1:15">
      <c r="A159" s="577">
        <v>158</v>
      </c>
      <c r="B159" s="577" t="s">
        <v>96</v>
      </c>
      <c r="C159" s="577">
        <v>3</v>
      </c>
      <c r="D159">
        <v>0.02</v>
      </c>
      <c r="E159">
        <v>0.06</v>
      </c>
      <c r="F159" s="410">
        <v>44348.461122685185</v>
      </c>
      <c r="G159">
        <v>134.00700000000001</v>
      </c>
      <c r="H159" s="410">
        <v>44348.988032407404</v>
      </c>
      <c r="I159">
        <v>133.74799999999999</v>
      </c>
      <c r="J159" s="403">
        <v>44349.351851851854</v>
      </c>
      <c r="K159">
        <v>134.035</v>
      </c>
      <c r="L159">
        <v>25.900000000001455</v>
      </c>
      <c r="M159">
        <v>28.700000000000728</v>
      </c>
      <c r="N159">
        <v>8.2200000000000006</v>
      </c>
      <c r="O159" s="578">
        <v>0.890729166669189</v>
      </c>
    </row>
    <row r="160" spans="1:15">
      <c r="A160" s="577">
        <v>159</v>
      </c>
      <c r="B160" s="577" t="s">
        <v>96</v>
      </c>
      <c r="C160" s="577">
        <v>7</v>
      </c>
      <c r="D160">
        <v>0.11</v>
      </c>
      <c r="E160">
        <v>0.32</v>
      </c>
      <c r="F160" s="410">
        <v>44349.361863425926</v>
      </c>
      <c r="G160">
        <v>134.04300000000001</v>
      </c>
      <c r="H160" s="410">
        <v>44354.604525462964</v>
      </c>
      <c r="I160">
        <v>132.995</v>
      </c>
      <c r="J160" s="403">
        <v>44356.718124999999</v>
      </c>
      <c r="K160">
        <v>133.554</v>
      </c>
      <c r="L160">
        <v>104.80000000000109</v>
      </c>
      <c r="M160">
        <v>55.899999999999636</v>
      </c>
      <c r="N160">
        <v>55.699999999999989</v>
      </c>
      <c r="O160" s="578">
        <v>5.3562615740738693</v>
      </c>
    </row>
    <row r="161" spans="1:15">
      <c r="A161" s="577">
        <v>160</v>
      </c>
      <c r="B161" s="577" t="s">
        <v>97</v>
      </c>
      <c r="C161" s="577">
        <v>2</v>
      </c>
      <c r="D161">
        <v>0.02</v>
      </c>
      <c r="E161">
        <v>0.04</v>
      </c>
      <c r="F161" s="410">
        <v>44351.729861111111</v>
      </c>
      <c r="G161">
        <v>133.185</v>
      </c>
      <c r="H161" s="410">
        <v>44354.103229166663</v>
      </c>
      <c r="I161">
        <v>133.30600000000001</v>
      </c>
      <c r="J161" s="403">
        <v>44354.390173611115</v>
      </c>
      <c r="K161">
        <v>133.10400000000001</v>
      </c>
      <c r="L161">
        <v>12.100000000000364</v>
      </c>
      <c r="M161">
        <v>20.199999999998909</v>
      </c>
      <c r="N161">
        <v>5.13</v>
      </c>
      <c r="O161" s="578">
        <v>0.6603125000037835</v>
      </c>
    </row>
    <row r="162" spans="1:15">
      <c r="A162" s="577">
        <v>161</v>
      </c>
      <c r="B162" s="577" t="s">
        <v>97</v>
      </c>
      <c r="C162" s="577">
        <v>1</v>
      </c>
      <c r="D162">
        <v>0.02</v>
      </c>
      <c r="E162">
        <v>0.02</v>
      </c>
      <c r="F162" s="410">
        <v>44354.402777777781</v>
      </c>
      <c r="G162">
        <v>133.09700000000001</v>
      </c>
      <c r="H162" s="410">
        <v>44354.402777777781</v>
      </c>
      <c r="I162">
        <v>133.09700000000001</v>
      </c>
      <c r="J162" s="403">
        <v>44354.608067129629</v>
      </c>
      <c r="K162">
        <v>132.95699999999999</v>
      </c>
      <c r="L162">
        <v>0</v>
      </c>
      <c r="M162">
        <v>14.000000000001819</v>
      </c>
      <c r="N162">
        <v>2.56</v>
      </c>
      <c r="O162" s="578">
        <v>0.20528935184847796</v>
      </c>
    </row>
    <row r="163" spans="1:15">
      <c r="A163" s="577">
        <v>162</v>
      </c>
      <c r="B163" s="577" t="s">
        <v>97</v>
      </c>
      <c r="C163" s="577">
        <v>5</v>
      </c>
      <c r="D163">
        <v>0.05</v>
      </c>
      <c r="E163">
        <v>0.14000000000000001</v>
      </c>
      <c r="F163" s="410">
        <v>44354.613206018519</v>
      </c>
      <c r="G163">
        <v>132.98500000000001</v>
      </c>
      <c r="H163" s="410">
        <v>44356.73159722222</v>
      </c>
      <c r="I163">
        <v>133.58699999999999</v>
      </c>
      <c r="J163" s="403">
        <v>44357.442141203705</v>
      </c>
      <c r="K163">
        <v>133.166</v>
      </c>
      <c r="L163">
        <v>60.19999999999709</v>
      </c>
      <c r="M163">
        <v>42.099999999998545</v>
      </c>
      <c r="N163">
        <v>21.779999999999998</v>
      </c>
      <c r="O163" s="578">
        <v>2.8289351851854008</v>
      </c>
    </row>
    <row r="164" spans="1:15">
      <c r="A164" s="577">
        <v>163</v>
      </c>
      <c r="B164" s="577" t="s">
        <v>96</v>
      </c>
      <c r="C164" s="577">
        <v>4</v>
      </c>
      <c r="D164">
        <v>0.03</v>
      </c>
      <c r="E164">
        <v>0.09</v>
      </c>
      <c r="F164" s="410">
        <v>44356.727789351855</v>
      </c>
      <c r="G164">
        <v>133.55699999999999</v>
      </c>
      <c r="H164" s="410">
        <v>44357.442754629628</v>
      </c>
      <c r="I164">
        <v>133.131</v>
      </c>
      <c r="J164" s="403">
        <v>44357.652986111112</v>
      </c>
      <c r="K164">
        <v>133.49199999999999</v>
      </c>
      <c r="L164">
        <v>42.599999999998545</v>
      </c>
      <c r="M164">
        <v>36.099999999998545</v>
      </c>
      <c r="N164">
        <v>13.15</v>
      </c>
      <c r="O164" s="578">
        <v>0.92519675925723277</v>
      </c>
    </row>
    <row r="165" spans="1:15">
      <c r="A165" s="577">
        <v>164</v>
      </c>
      <c r="B165" s="577" t="s">
        <v>97</v>
      </c>
      <c r="C165" s="577">
        <v>5</v>
      </c>
      <c r="D165">
        <v>0.05</v>
      </c>
      <c r="E165">
        <v>0.14000000000000001</v>
      </c>
      <c r="F165" s="410">
        <v>44357.445138888892</v>
      </c>
      <c r="G165">
        <v>133.136</v>
      </c>
      <c r="H165" s="410">
        <v>44357.662627314814</v>
      </c>
      <c r="I165">
        <v>133.72200000000001</v>
      </c>
      <c r="J165" s="403">
        <v>44357.686493055553</v>
      </c>
      <c r="K165">
        <v>133.315</v>
      </c>
      <c r="L165">
        <v>58.600000000000364</v>
      </c>
      <c r="M165">
        <v>40.700000000000728</v>
      </c>
      <c r="N165">
        <v>21.66</v>
      </c>
      <c r="O165" s="578">
        <v>0.24135416666103993</v>
      </c>
    </row>
    <row r="166" spans="1:15">
      <c r="A166" s="577">
        <v>165</v>
      </c>
      <c r="B166" s="577" t="s">
        <v>96</v>
      </c>
      <c r="C166" s="577">
        <v>6</v>
      </c>
      <c r="D166">
        <v>7.0000000000000007E-2</v>
      </c>
      <c r="E166">
        <v>0.21000000000000002</v>
      </c>
      <c r="F166" s="410">
        <v>44357.665277777778</v>
      </c>
      <c r="G166">
        <v>133.65899999999999</v>
      </c>
      <c r="H166" s="410">
        <v>44358.762592592589</v>
      </c>
      <c r="I166">
        <v>132.85499999999999</v>
      </c>
      <c r="J166" s="403">
        <v>44361.735451388886</v>
      </c>
      <c r="K166">
        <v>133.339</v>
      </c>
      <c r="L166">
        <v>80.400000000001455</v>
      </c>
      <c r="M166">
        <v>48.400000000001455</v>
      </c>
      <c r="N166">
        <v>34.369999999999997</v>
      </c>
      <c r="O166" s="578">
        <v>2.070173611107748</v>
      </c>
    </row>
    <row r="167" spans="1:15">
      <c r="A167" s="577">
        <v>166</v>
      </c>
      <c r="B167" s="577" t="s">
        <v>97</v>
      </c>
      <c r="C167" s="577">
        <v>2</v>
      </c>
      <c r="D167">
        <v>0.02</v>
      </c>
      <c r="E167">
        <v>0.04</v>
      </c>
      <c r="F167" s="410">
        <v>44357.688900462963</v>
      </c>
      <c r="G167">
        <v>133.33799999999999</v>
      </c>
      <c r="H167" s="410">
        <v>44357.698622685188</v>
      </c>
      <c r="I167">
        <v>133.465</v>
      </c>
      <c r="J167" s="403">
        <v>44357.780972222223</v>
      </c>
      <c r="K167">
        <v>133.262</v>
      </c>
      <c r="L167">
        <v>12.700000000000728</v>
      </c>
      <c r="M167">
        <v>20.299999999999272</v>
      </c>
      <c r="N167">
        <v>5.08</v>
      </c>
      <c r="O167" s="578">
        <v>9.2071759259852115E-2</v>
      </c>
    </row>
    <row r="168" spans="1:15">
      <c r="A168" s="577">
        <v>167</v>
      </c>
      <c r="B168" s="577" t="s">
        <v>97</v>
      </c>
      <c r="C168" s="577">
        <v>1</v>
      </c>
      <c r="D168">
        <v>0.02</v>
      </c>
      <c r="E168">
        <v>0.02</v>
      </c>
      <c r="F168" s="410">
        <v>44357.783333333333</v>
      </c>
      <c r="G168">
        <v>133.25899999999999</v>
      </c>
      <c r="H168" s="410">
        <v>44357.783333333333</v>
      </c>
      <c r="I168">
        <v>133.25899999999999</v>
      </c>
      <c r="J168" s="403">
        <v>44357.942280092589</v>
      </c>
      <c r="K168">
        <v>133.119</v>
      </c>
      <c r="L168">
        <v>0</v>
      </c>
      <c r="M168">
        <v>13.999999999998181</v>
      </c>
      <c r="N168">
        <v>2.56</v>
      </c>
      <c r="O168" s="578">
        <v>0.15894675925665069</v>
      </c>
    </row>
    <row r="169" spans="1:15">
      <c r="A169" s="577">
        <v>168</v>
      </c>
      <c r="B169" s="577" t="s">
        <v>97</v>
      </c>
      <c r="C169" s="577">
        <v>3</v>
      </c>
      <c r="D169">
        <v>0.02</v>
      </c>
      <c r="E169">
        <v>0.06</v>
      </c>
      <c r="F169" s="410">
        <v>44357.946539351855</v>
      </c>
      <c r="G169">
        <v>133.11799999999999</v>
      </c>
      <c r="H169" s="410">
        <v>44358.381168981483</v>
      </c>
      <c r="I169">
        <v>133.376</v>
      </c>
      <c r="J169" s="403">
        <v>44358.54828703704</v>
      </c>
      <c r="K169">
        <v>133.09299999999999</v>
      </c>
      <c r="L169">
        <v>25.800000000001091</v>
      </c>
      <c r="M169">
        <v>28.300000000001091</v>
      </c>
      <c r="N169">
        <v>8.1999999999999993</v>
      </c>
      <c r="O169" s="578">
        <v>0.60174768518481869</v>
      </c>
    </row>
    <row r="170" spans="1:15">
      <c r="A170" s="577">
        <v>169</v>
      </c>
      <c r="B170" s="577" t="s">
        <v>97</v>
      </c>
      <c r="C170" s="577">
        <v>1</v>
      </c>
      <c r="D170">
        <v>0.02</v>
      </c>
      <c r="E170">
        <v>0.02</v>
      </c>
      <c r="F170" s="410">
        <v>44358.550694444442</v>
      </c>
      <c r="G170">
        <v>133.09399999999999</v>
      </c>
      <c r="H170" s="410">
        <v>44358.550694444442</v>
      </c>
      <c r="I170">
        <v>133.09399999999999</v>
      </c>
      <c r="J170" s="403">
        <v>44358.590219907404</v>
      </c>
      <c r="K170">
        <v>132.95400000000001</v>
      </c>
      <c r="L170">
        <v>0</v>
      </c>
      <c r="M170">
        <v>13.999999999998181</v>
      </c>
      <c r="N170">
        <v>2.56</v>
      </c>
      <c r="O170" s="578">
        <v>3.9525462962046731E-2</v>
      </c>
    </row>
    <row r="171" spans="1:15">
      <c r="A171" s="577">
        <v>170</v>
      </c>
      <c r="B171" s="577" t="s">
        <v>97</v>
      </c>
      <c r="C171" s="577">
        <v>1</v>
      </c>
      <c r="D171">
        <v>0.02</v>
      </c>
      <c r="E171">
        <v>0.02</v>
      </c>
      <c r="F171" s="410">
        <v>44358.598611111112</v>
      </c>
      <c r="G171">
        <v>132.96799999999999</v>
      </c>
      <c r="H171" s="410">
        <v>44358.598611111112</v>
      </c>
      <c r="I171">
        <v>132.96799999999999</v>
      </c>
      <c r="J171" s="403">
        <v>44358.762986111113</v>
      </c>
      <c r="K171">
        <v>132.828</v>
      </c>
      <c r="L171">
        <v>0</v>
      </c>
      <c r="M171">
        <v>13.999999999998181</v>
      </c>
      <c r="N171">
        <v>2.5499999999999998</v>
      </c>
      <c r="O171" s="578">
        <v>0.16437500000029104</v>
      </c>
    </row>
    <row r="172" spans="1:15">
      <c r="A172" s="577">
        <v>171</v>
      </c>
      <c r="B172" s="577" t="s">
        <v>97</v>
      </c>
      <c r="C172" s="577">
        <v>1</v>
      </c>
      <c r="D172">
        <v>0.02</v>
      </c>
      <c r="E172">
        <v>0.02</v>
      </c>
      <c r="F172" s="410">
        <v>44358.769444444442</v>
      </c>
      <c r="G172">
        <v>132.81899999999999</v>
      </c>
      <c r="H172" s="410">
        <v>44358.769444444442</v>
      </c>
      <c r="I172">
        <v>132.81899999999999</v>
      </c>
      <c r="J172" s="403">
        <v>44358.833993055552</v>
      </c>
      <c r="K172">
        <v>132.679</v>
      </c>
      <c r="L172">
        <v>0</v>
      </c>
      <c r="M172">
        <v>14</v>
      </c>
      <c r="N172">
        <v>2.5499999999999998</v>
      </c>
      <c r="O172" s="578">
        <v>6.454861110978527E-2</v>
      </c>
    </row>
    <row r="173" spans="1:15">
      <c r="A173" s="577">
        <v>172</v>
      </c>
      <c r="B173" s="577" t="s">
        <v>97</v>
      </c>
      <c r="C173" s="577">
        <v>6</v>
      </c>
      <c r="D173">
        <v>7.0000000000000007E-2</v>
      </c>
      <c r="E173">
        <v>0.21000000000000002</v>
      </c>
      <c r="F173" s="410">
        <v>44358.838252314818</v>
      </c>
      <c r="G173">
        <v>132.67599999999999</v>
      </c>
      <c r="H173" s="410">
        <v>44362.222418981481</v>
      </c>
      <c r="I173">
        <v>133.471</v>
      </c>
      <c r="J173" s="403">
        <v>44363.875069444446</v>
      </c>
      <c r="K173">
        <v>132.99299999999999</v>
      </c>
      <c r="L173">
        <v>79.500000000001819</v>
      </c>
      <c r="M173">
        <v>47.800000000001091</v>
      </c>
      <c r="N173">
        <v>34.44</v>
      </c>
      <c r="O173" s="578">
        <v>3.0368171296286164</v>
      </c>
    </row>
    <row r="174" spans="1:15">
      <c r="A174" s="577">
        <v>173</v>
      </c>
      <c r="B174" s="577" t="s">
        <v>96</v>
      </c>
      <c r="C174" s="577">
        <v>1</v>
      </c>
      <c r="D174">
        <v>0.02</v>
      </c>
      <c r="E174">
        <v>0.02</v>
      </c>
      <c r="F174" s="410">
        <v>44361.739583333336</v>
      </c>
      <c r="G174">
        <v>133.37100000000001</v>
      </c>
      <c r="H174" s="410">
        <v>44361.739583333336</v>
      </c>
      <c r="I174">
        <v>133.37100000000001</v>
      </c>
      <c r="J174" s="403">
        <v>44362.392372685186</v>
      </c>
      <c r="K174">
        <v>133.51499999999999</v>
      </c>
      <c r="L174">
        <v>0</v>
      </c>
      <c r="M174">
        <v>14.399999999997817</v>
      </c>
      <c r="N174">
        <v>2.54</v>
      </c>
      <c r="O174" s="578">
        <v>0.65278935185051523</v>
      </c>
    </row>
    <row r="175" spans="1:15">
      <c r="A175" s="577">
        <v>174</v>
      </c>
      <c r="B175" s="577" t="s">
        <v>96</v>
      </c>
      <c r="C175" s="577">
        <v>12</v>
      </c>
      <c r="D175">
        <v>1.1499999999999999</v>
      </c>
      <c r="E175">
        <v>3.01</v>
      </c>
      <c r="F175" s="410">
        <v>44362.416666666664</v>
      </c>
      <c r="G175">
        <v>133.56</v>
      </c>
      <c r="H175" s="410">
        <v>44368.254016203704</v>
      </c>
      <c r="I175">
        <v>130.53100000000001</v>
      </c>
      <c r="J175" s="403">
        <v>44368.982939814814</v>
      </c>
      <c r="K175">
        <v>131.48099999999999</v>
      </c>
      <c r="L175">
        <v>302.89999999999964</v>
      </c>
      <c r="M175">
        <v>94.999999999998181</v>
      </c>
      <c r="N175">
        <v>598.58000000000004</v>
      </c>
      <c r="O175" s="578">
        <v>4.5662731481497758</v>
      </c>
    </row>
    <row r="176" spans="1:15">
      <c r="A176" s="577">
        <v>175</v>
      </c>
      <c r="B176" s="577" t="s">
        <v>97</v>
      </c>
      <c r="C176" s="577">
        <v>1</v>
      </c>
      <c r="D176">
        <v>0.02</v>
      </c>
      <c r="E176">
        <v>0.02</v>
      </c>
      <c r="F176" s="410">
        <v>44363.884027777778</v>
      </c>
      <c r="G176">
        <v>132.952</v>
      </c>
      <c r="H176" s="410">
        <v>44363.884027777778</v>
      </c>
      <c r="I176">
        <v>132.952</v>
      </c>
      <c r="J176" s="403">
        <v>44363.903773148151</v>
      </c>
      <c r="K176">
        <v>132.81200000000001</v>
      </c>
      <c r="L176">
        <v>0</v>
      </c>
      <c r="M176">
        <v>14</v>
      </c>
      <c r="N176">
        <v>2.54</v>
      </c>
      <c r="O176" s="578">
        <v>1.9745370373129845E-2</v>
      </c>
    </row>
    <row r="177" spans="1:15">
      <c r="A177" s="577">
        <v>176</v>
      </c>
      <c r="B177" s="577" t="s">
        <v>97</v>
      </c>
      <c r="C177" s="577">
        <v>2</v>
      </c>
      <c r="D177">
        <v>0.02</v>
      </c>
      <c r="E177">
        <v>0.04</v>
      </c>
      <c r="F177" s="410">
        <v>44363.909722222219</v>
      </c>
      <c r="G177">
        <v>132.73500000000001</v>
      </c>
      <c r="H177" s="410">
        <v>44363.923460648148</v>
      </c>
      <c r="I177">
        <v>132.858</v>
      </c>
      <c r="J177" s="403">
        <v>44364.383252314816</v>
      </c>
      <c r="K177">
        <v>132.65</v>
      </c>
      <c r="L177">
        <v>12.299999999999272</v>
      </c>
      <c r="M177">
        <v>20.800000000001091</v>
      </c>
      <c r="N177">
        <v>5.04</v>
      </c>
      <c r="O177" s="578">
        <v>0.47353009259677492</v>
      </c>
    </row>
    <row r="178" spans="1:15">
      <c r="A178" s="577">
        <v>177</v>
      </c>
      <c r="B178" s="577" t="s">
        <v>97</v>
      </c>
      <c r="C178" s="577">
        <v>1</v>
      </c>
      <c r="D178">
        <v>0.02</v>
      </c>
      <c r="E178">
        <v>0.02</v>
      </c>
      <c r="F178" s="410">
        <v>44364.385416666664</v>
      </c>
      <c r="G178">
        <v>132.678</v>
      </c>
      <c r="H178" s="410">
        <v>44364.385416666664</v>
      </c>
      <c r="I178">
        <v>132.678</v>
      </c>
      <c r="J178" s="403">
        <v>44364.422418981485</v>
      </c>
      <c r="K178">
        <v>132.53800000000001</v>
      </c>
      <c r="L178">
        <v>0</v>
      </c>
      <c r="M178">
        <v>13.999999999998181</v>
      </c>
      <c r="N178">
        <v>2.5299999999999998</v>
      </c>
      <c r="O178" s="578">
        <v>3.7002314820711035E-2</v>
      </c>
    </row>
    <row r="179" spans="1:15">
      <c r="A179" s="577">
        <v>178</v>
      </c>
      <c r="B179" s="577" t="s">
        <v>97</v>
      </c>
      <c r="C179" s="577">
        <v>1</v>
      </c>
      <c r="D179">
        <v>0.02</v>
      </c>
      <c r="E179">
        <v>0.02</v>
      </c>
      <c r="F179" s="410">
        <v>44364.443055555559</v>
      </c>
      <c r="G179">
        <v>132.19800000000001</v>
      </c>
      <c r="H179" s="410">
        <v>44364.443055555559</v>
      </c>
      <c r="I179">
        <v>132.19800000000001</v>
      </c>
      <c r="J179" s="403">
        <v>44364.579594907409</v>
      </c>
      <c r="K179">
        <v>132.05799999999999</v>
      </c>
      <c r="L179">
        <v>0</v>
      </c>
      <c r="M179">
        <v>14.000000000001819</v>
      </c>
      <c r="N179">
        <v>2.5299999999999998</v>
      </c>
      <c r="O179" s="578">
        <v>0.13653935184993315</v>
      </c>
    </row>
    <row r="180" spans="1:15">
      <c r="A180" s="577">
        <v>179</v>
      </c>
      <c r="B180" s="577" t="s">
        <v>97</v>
      </c>
      <c r="C180" s="577">
        <v>1</v>
      </c>
      <c r="D180">
        <v>0.02</v>
      </c>
      <c r="E180">
        <v>0.02</v>
      </c>
      <c r="F180" s="410">
        <v>44364.589606481481</v>
      </c>
      <c r="G180">
        <v>132.08799999999999</v>
      </c>
      <c r="H180" s="410">
        <v>44364.589606481481</v>
      </c>
      <c r="I180">
        <v>132.08799999999999</v>
      </c>
      <c r="J180" s="403">
        <v>44364.658877314818</v>
      </c>
      <c r="K180">
        <v>131.94800000000001</v>
      </c>
      <c r="L180">
        <v>0</v>
      </c>
      <c r="M180">
        <v>13.999999999998181</v>
      </c>
      <c r="N180">
        <v>2.5299999999999998</v>
      </c>
      <c r="O180" s="578">
        <v>6.9270833337213844E-2</v>
      </c>
    </row>
    <row r="181" spans="1:15">
      <c r="A181" s="577">
        <v>180</v>
      </c>
      <c r="B181" s="577" t="s">
        <v>97</v>
      </c>
      <c r="C181" s="577">
        <v>2</v>
      </c>
      <c r="D181">
        <v>0.02</v>
      </c>
      <c r="E181">
        <v>0.04</v>
      </c>
      <c r="F181" s="410">
        <v>44364.675706018519</v>
      </c>
      <c r="G181">
        <v>131.80699999999999</v>
      </c>
      <c r="H181" s="410">
        <v>44364.693923611114</v>
      </c>
      <c r="I181">
        <v>131.93</v>
      </c>
      <c r="J181" s="403">
        <v>44364.717013888891</v>
      </c>
      <c r="K181">
        <v>131.72900000000001</v>
      </c>
      <c r="L181">
        <v>12.300000000001091</v>
      </c>
      <c r="M181">
        <v>20.099999999998545</v>
      </c>
      <c r="N181">
        <v>5.05</v>
      </c>
      <c r="O181" s="578">
        <v>4.1307870371383615E-2</v>
      </c>
    </row>
    <row r="182" spans="1:15">
      <c r="A182" s="577">
        <v>181</v>
      </c>
      <c r="B182" s="577" t="s">
        <v>97</v>
      </c>
      <c r="C182" s="577">
        <v>1</v>
      </c>
      <c r="D182">
        <v>0.02</v>
      </c>
      <c r="E182">
        <v>0.02</v>
      </c>
      <c r="F182" s="410">
        <v>44364.724999999999</v>
      </c>
      <c r="G182">
        <v>131.66399999999999</v>
      </c>
      <c r="H182" s="410">
        <v>44364.724999999999</v>
      </c>
      <c r="I182">
        <v>131.66399999999999</v>
      </c>
      <c r="J182" s="403">
        <v>44364.766226851854</v>
      </c>
      <c r="K182">
        <v>131.524</v>
      </c>
      <c r="L182">
        <v>0</v>
      </c>
      <c r="M182">
        <v>13.999999999998181</v>
      </c>
      <c r="N182">
        <v>2.5299999999999998</v>
      </c>
      <c r="O182" s="578">
        <v>4.1226851855753921E-2</v>
      </c>
    </row>
    <row r="183" spans="1:15">
      <c r="A183" s="577">
        <v>182</v>
      </c>
      <c r="B183" s="577" t="s">
        <v>97</v>
      </c>
      <c r="C183" s="577">
        <v>3</v>
      </c>
      <c r="D183">
        <v>0.02</v>
      </c>
      <c r="E183">
        <v>0.06</v>
      </c>
      <c r="F183" s="410">
        <v>44364.816666666666</v>
      </c>
      <c r="G183">
        <v>131.13999999999999</v>
      </c>
      <c r="H183" s="410">
        <v>44365.12023148148</v>
      </c>
      <c r="I183">
        <v>131.399</v>
      </c>
      <c r="J183" s="403">
        <v>44365.354432870372</v>
      </c>
      <c r="K183">
        <v>131.11500000000001</v>
      </c>
      <c r="L183">
        <v>25.900000000001455</v>
      </c>
      <c r="M183">
        <v>28.399999999999636</v>
      </c>
      <c r="N183">
        <v>8.1300000000000008</v>
      </c>
      <c r="O183" s="578">
        <v>0.53776620370626915</v>
      </c>
    </row>
    <row r="184" spans="1:15">
      <c r="A184" s="577">
        <v>183</v>
      </c>
      <c r="B184" s="577" t="s">
        <v>97</v>
      </c>
      <c r="C184" s="577">
        <v>1</v>
      </c>
      <c r="D184">
        <v>0.02</v>
      </c>
      <c r="E184">
        <v>0.02</v>
      </c>
      <c r="F184" s="410">
        <v>44365.355567129627</v>
      </c>
      <c r="G184">
        <v>131.12</v>
      </c>
      <c r="H184" s="410">
        <v>44365.355567129627</v>
      </c>
      <c r="I184">
        <v>131.12</v>
      </c>
      <c r="J184" s="403">
        <v>44365.369421296295</v>
      </c>
      <c r="K184">
        <v>130.97999999999999</v>
      </c>
      <c r="L184">
        <v>0</v>
      </c>
      <c r="M184">
        <v>14.000000000001819</v>
      </c>
      <c r="N184">
        <v>2.54</v>
      </c>
      <c r="O184" s="578">
        <v>1.3854166667442769E-2</v>
      </c>
    </row>
    <row r="185" spans="1:15">
      <c r="A185" s="577">
        <v>184</v>
      </c>
      <c r="B185" s="577" t="s">
        <v>97</v>
      </c>
      <c r="C185" s="577">
        <v>1</v>
      </c>
      <c r="D185">
        <v>0.02</v>
      </c>
      <c r="E185">
        <v>0.02</v>
      </c>
      <c r="F185" s="410">
        <v>44365.37431712963</v>
      </c>
      <c r="G185">
        <v>131.018</v>
      </c>
      <c r="H185" s="410">
        <v>44365.37431712963</v>
      </c>
      <c r="I185">
        <v>131.018</v>
      </c>
      <c r="J185" s="403">
        <v>44365.412523148145</v>
      </c>
      <c r="K185">
        <v>130.87799999999999</v>
      </c>
      <c r="L185">
        <v>0</v>
      </c>
      <c r="M185">
        <v>14</v>
      </c>
      <c r="N185">
        <v>2.54</v>
      </c>
      <c r="O185" s="578">
        <v>3.8206018514756579E-2</v>
      </c>
    </row>
    <row r="186" spans="1:15">
      <c r="A186" s="577">
        <v>185</v>
      </c>
      <c r="B186" s="577" t="s">
        <v>97</v>
      </c>
      <c r="C186" s="577">
        <v>4</v>
      </c>
      <c r="D186">
        <v>0.03</v>
      </c>
      <c r="E186">
        <v>0.09</v>
      </c>
      <c r="F186" s="410">
        <v>44365.417361111111</v>
      </c>
      <c r="G186">
        <v>130.88</v>
      </c>
      <c r="H186" s="410">
        <v>44365.517777777779</v>
      </c>
      <c r="I186">
        <v>131.30699999999999</v>
      </c>
      <c r="J186" s="403">
        <v>44365.642557870371</v>
      </c>
      <c r="K186">
        <v>130.947</v>
      </c>
      <c r="L186">
        <v>42.699999999998909</v>
      </c>
      <c r="M186">
        <v>35.999999999998181</v>
      </c>
      <c r="N186">
        <v>13.120000000000001</v>
      </c>
      <c r="O186" s="578">
        <v>0.22519675926014315</v>
      </c>
    </row>
    <row r="187" spans="1:15">
      <c r="A187" s="577">
        <v>186</v>
      </c>
      <c r="B187" s="577" t="s">
        <v>97</v>
      </c>
      <c r="C187" s="577">
        <v>2</v>
      </c>
      <c r="D187">
        <v>0.02</v>
      </c>
      <c r="E187">
        <v>0.04</v>
      </c>
      <c r="F187" s="410">
        <v>44365.647222222222</v>
      </c>
      <c r="G187">
        <v>130.93799999999999</v>
      </c>
      <c r="H187" s="410">
        <v>44365.650081018517</v>
      </c>
      <c r="I187">
        <v>131.054</v>
      </c>
      <c r="J187" s="403">
        <v>44365.731053240743</v>
      </c>
      <c r="K187">
        <v>130.85599999999999</v>
      </c>
      <c r="L187">
        <v>11.600000000000364</v>
      </c>
      <c r="M187">
        <v>19.800000000001091</v>
      </c>
      <c r="N187">
        <v>5.08</v>
      </c>
      <c r="O187" s="578">
        <v>8.3831018520868383E-2</v>
      </c>
    </row>
    <row r="188" spans="1:15">
      <c r="A188" s="577">
        <v>187</v>
      </c>
      <c r="B188" s="577" t="s">
        <v>97</v>
      </c>
      <c r="C188" s="577">
        <v>2</v>
      </c>
      <c r="D188">
        <v>0.02</v>
      </c>
      <c r="E188">
        <v>0.04</v>
      </c>
      <c r="F188" s="410">
        <v>44365.739583333336</v>
      </c>
      <c r="G188">
        <v>130.74600000000001</v>
      </c>
      <c r="H188" s="410">
        <v>44365.796423611115</v>
      </c>
      <c r="I188">
        <v>130.86600000000001</v>
      </c>
      <c r="J188" s="403">
        <v>44368.206145833334</v>
      </c>
      <c r="K188">
        <v>130.66399999999999</v>
      </c>
      <c r="L188">
        <v>12.000000000001819</v>
      </c>
      <c r="M188">
        <v>20.200000000004366</v>
      </c>
      <c r="N188">
        <v>5.08</v>
      </c>
      <c r="O188" s="578">
        <v>0.46656249999796273</v>
      </c>
    </row>
    <row r="189" spans="1:15">
      <c r="A189" s="577">
        <v>188</v>
      </c>
      <c r="B189" s="577" t="s">
        <v>97</v>
      </c>
      <c r="C189" s="577">
        <v>1</v>
      </c>
      <c r="D189">
        <v>0.02</v>
      </c>
      <c r="E189">
        <v>0.02</v>
      </c>
      <c r="F189" s="410">
        <v>44368.214583333334</v>
      </c>
      <c r="G189">
        <v>130.60300000000001</v>
      </c>
      <c r="H189" s="410">
        <v>44368.214583333334</v>
      </c>
      <c r="I189">
        <v>130.60300000000001</v>
      </c>
      <c r="J189" s="403">
        <v>44368.255682870367</v>
      </c>
      <c r="K189">
        <v>130.46299999999999</v>
      </c>
      <c r="L189">
        <v>0</v>
      </c>
      <c r="M189">
        <v>14.000000000001819</v>
      </c>
      <c r="N189">
        <v>2.5499999999999998</v>
      </c>
      <c r="O189" s="578">
        <v>4.1099537033005618E-2</v>
      </c>
    </row>
    <row r="190" spans="1:15">
      <c r="A190" s="577">
        <v>189</v>
      </c>
      <c r="B190" s="577" t="s">
        <v>97</v>
      </c>
      <c r="C190" s="577">
        <v>1</v>
      </c>
      <c r="D190">
        <v>0.02</v>
      </c>
      <c r="E190">
        <v>0.02</v>
      </c>
      <c r="F190" s="410">
        <v>44368.26458333333</v>
      </c>
      <c r="G190">
        <v>130.34700000000001</v>
      </c>
      <c r="H190" s="410">
        <v>44368.26458333333</v>
      </c>
      <c r="I190">
        <v>130.34700000000001</v>
      </c>
      <c r="J190" s="403">
        <v>44368.273043981484</v>
      </c>
      <c r="K190">
        <v>130.20699999999999</v>
      </c>
      <c r="L190">
        <v>0</v>
      </c>
      <c r="M190">
        <v>14.000000000001819</v>
      </c>
      <c r="N190">
        <v>2.5499999999999998</v>
      </c>
      <c r="O190" s="578">
        <v>8.4606481541413814E-3</v>
      </c>
    </row>
    <row r="191" spans="1:15">
      <c r="A191" s="577">
        <v>190</v>
      </c>
      <c r="B191" s="577" t="s">
        <v>97</v>
      </c>
      <c r="C191" s="577">
        <v>11</v>
      </c>
      <c r="D191">
        <v>0.69</v>
      </c>
      <c r="E191">
        <v>1.8599999999999999</v>
      </c>
      <c r="F191" s="410">
        <v>44368.285428240742</v>
      </c>
      <c r="G191">
        <v>130.09299999999999</v>
      </c>
      <c r="H191" s="410">
        <v>44370.551377314812</v>
      </c>
      <c r="I191">
        <v>132.60300000000001</v>
      </c>
      <c r="J191" s="403">
        <v>44376.173657407409</v>
      </c>
      <c r="K191">
        <v>131.71100000000001</v>
      </c>
      <c r="L191">
        <v>251.00000000000182</v>
      </c>
      <c r="M191">
        <v>89.199999999998909</v>
      </c>
      <c r="N191">
        <v>387.23</v>
      </c>
      <c r="O191" s="578">
        <v>5.8882291666668607</v>
      </c>
    </row>
    <row r="192" spans="1:15">
      <c r="A192" s="577">
        <v>191</v>
      </c>
      <c r="B192" s="577" t="s">
        <v>96</v>
      </c>
      <c r="C192" s="577">
        <v>2</v>
      </c>
      <c r="D192">
        <v>0.02</v>
      </c>
      <c r="E192">
        <v>0.04</v>
      </c>
      <c r="F192" s="410">
        <v>44368.984965277778</v>
      </c>
      <c r="G192">
        <v>131.482</v>
      </c>
      <c r="H192" s="410">
        <v>44369.143310185187</v>
      </c>
      <c r="I192">
        <v>131.35499999999999</v>
      </c>
      <c r="J192" s="403">
        <v>44369.448067129626</v>
      </c>
      <c r="K192">
        <v>131.56100000000001</v>
      </c>
      <c r="L192">
        <v>12.700000000002547</v>
      </c>
      <c r="M192">
        <v>20.600000000002183</v>
      </c>
      <c r="N192">
        <v>5.08</v>
      </c>
      <c r="O192" s="578">
        <v>0.46310185184847796</v>
      </c>
    </row>
    <row r="193" spans="1:15">
      <c r="A193" s="577">
        <v>192</v>
      </c>
      <c r="B193" s="577" t="s">
        <v>96</v>
      </c>
      <c r="C193" s="577">
        <v>3</v>
      </c>
      <c r="D193">
        <v>0.02</v>
      </c>
      <c r="E193">
        <v>0.06</v>
      </c>
      <c r="F193" s="410">
        <v>44369.450694444444</v>
      </c>
      <c r="G193">
        <v>131.55500000000001</v>
      </c>
      <c r="H193" s="410">
        <v>44369.524953703702</v>
      </c>
      <c r="I193">
        <v>131.291</v>
      </c>
      <c r="J193" s="403">
        <v>44369.663657407407</v>
      </c>
      <c r="K193">
        <v>131.577</v>
      </c>
      <c r="L193">
        <v>26.399999999999636</v>
      </c>
      <c r="M193">
        <v>28.600000000000364</v>
      </c>
      <c r="N193">
        <v>8.15</v>
      </c>
      <c r="O193" s="578">
        <v>0.21296296296350192</v>
      </c>
    </row>
    <row r="194" spans="1:15">
      <c r="A194" s="577">
        <v>193</v>
      </c>
      <c r="B194" s="577" t="s">
        <v>96</v>
      </c>
      <c r="C194" s="577">
        <v>1</v>
      </c>
      <c r="D194">
        <v>0.02</v>
      </c>
      <c r="E194">
        <v>0.02</v>
      </c>
      <c r="F194" s="410">
        <v>44369.668055555558</v>
      </c>
      <c r="G194">
        <v>131.63999999999999</v>
      </c>
      <c r="H194" s="410">
        <v>44369.668055555558</v>
      </c>
      <c r="I194">
        <v>131.63999999999999</v>
      </c>
      <c r="J194" s="403">
        <v>44369.67591435185</v>
      </c>
      <c r="K194">
        <v>131.78</v>
      </c>
      <c r="L194">
        <v>0</v>
      </c>
      <c r="M194">
        <v>14.000000000001819</v>
      </c>
      <c r="N194">
        <v>2.5299999999999998</v>
      </c>
      <c r="O194" s="578">
        <v>7.8587962925666943E-3</v>
      </c>
    </row>
    <row r="195" spans="1:15">
      <c r="A195" s="577">
        <v>194</v>
      </c>
      <c r="B195" s="577" t="s">
        <v>96</v>
      </c>
      <c r="C195" s="577">
        <v>1</v>
      </c>
      <c r="D195">
        <v>0.02</v>
      </c>
      <c r="E195">
        <v>0.02</v>
      </c>
      <c r="F195" s="410">
        <v>44369.679861111108</v>
      </c>
      <c r="G195">
        <v>131.785</v>
      </c>
      <c r="H195" s="410">
        <v>44369.679861111108</v>
      </c>
      <c r="I195">
        <v>131.785</v>
      </c>
      <c r="J195" s="403">
        <v>44369.787175925929</v>
      </c>
      <c r="K195">
        <v>131.92500000000001</v>
      </c>
      <c r="L195">
        <v>0</v>
      </c>
      <c r="M195">
        <v>14.000000000001819</v>
      </c>
      <c r="N195">
        <v>2.5299999999999998</v>
      </c>
      <c r="O195" s="578">
        <v>0.10731481482071104</v>
      </c>
    </row>
    <row r="196" spans="1:15">
      <c r="A196" s="577">
        <v>195</v>
      </c>
      <c r="B196" s="577" t="s">
        <v>96</v>
      </c>
      <c r="C196" s="577">
        <v>1</v>
      </c>
      <c r="D196">
        <v>0.02</v>
      </c>
      <c r="E196">
        <v>0.02</v>
      </c>
      <c r="F196" s="410">
        <v>44369.792361111111</v>
      </c>
      <c r="G196">
        <v>131.91399999999999</v>
      </c>
      <c r="H196" s="410">
        <v>44369.792361111111</v>
      </c>
      <c r="I196">
        <v>131.91399999999999</v>
      </c>
      <c r="J196" s="403">
        <v>44369.810162037036</v>
      </c>
      <c r="K196">
        <v>132.054</v>
      </c>
      <c r="L196">
        <v>0</v>
      </c>
      <c r="M196">
        <v>14.000000000001819</v>
      </c>
      <c r="N196">
        <v>2.5299999999999998</v>
      </c>
      <c r="O196" s="578">
        <v>1.7800925925257616E-2</v>
      </c>
    </row>
    <row r="197" spans="1:15">
      <c r="A197" s="577">
        <v>196</v>
      </c>
      <c r="B197" s="577" t="s">
        <v>96</v>
      </c>
      <c r="C197" s="577">
        <v>1</v>
      </c>
      <c r="D197">
        <v>0.02</v>
      </c>
      <c r="E197">
        <v>0.02</v>
      </c>
      <c r="F197" s="410">
        <v>44369.8125</v>
      </c>
      <c r="G197">
        <v>132.06899999999999</v>
      </c>
      <c r="H197" s="410">
        <v>44369.8125</v>
      </c>
      <c r="I197">
        <v>132.06899999999999</v>
      </c>
      <c r="J197" s="403">
        <v>44370.172268518516</v>
      </c>
      <c r="K197">
        <v>132.21299999999999</v>
      </c>
      <c r="L197">
        <v>0</v>
      </c>
      <c r="M197">
        <v>14.399999999999636</v>
      </c>
      <c r="N197">
        <v>2.52</v>
      </c>
      <c r="O197" s="578">
        <v>0.35976851851592073</v>
      </c>
    </row>
    <row r="198" spans="1:15">
      <c r="A198" s="577">
        <v>197</v>
      </c>
      <c r="B198" s="577" t="s">
        <v>96</v>
      </c>
      <c r="C198" s="577">
        <v>2</v>
      </c>
      <c r="D198">
        <v>0.02</v>
      </c>
      <c r="E198">
        <v>0.04</v>
      </c>
      <c r="F198" s="410">
        <v>44370.175717592596</v>
      </c>
      <c r="G198">
        <v>132.197</v>
      </c>
      <c r="H198" s="410">
        <v>44370.239907407406</v>
      </c>
      <c r="I198">
        <v>132.077</v>
      </c>
      <c r="J198" s="403">
        <v>44370.401608796295</v>
      </c>
      <c r="K198">
        <v>132.27699999999999</v>
      </c>
      <c r="L198">
        <v>12</v>
      </c>
      <c r="M198">
        <v>19.999999999998181</v>
      </c>
      <c r="N198">
        <v>5.05</v>
      </c>
      <c r="O198" s="578">
        <v>0.22589120369957527</v>
      </c>
    </row>
    <row r="199" spans="1:15">
      <c r="A199" s="577">
        <v>198</v>
      </c>
      <c r="B199" s="577" t="s">
        <v>96</v>
      </c>
      <c r="C199" s="577">
        <v>2</v>
      </c>
      <c r="D199">
        <v>0.02</v>
      </c>
      <c r="E199">
        <v>0.04</v>
      </c>
      <c r="F199" s="410">
        <v>44370.410416666666</v>
      </c>
      <c r="G199">
        <v>132.28200000000001</v>
      </c>
      <c r="H199" s="410">
        <v>44370.427083333336</v>
      </c>
      <c r="I199">
        <v>132.13900000000001</v>
      </c>
      <c r="J199" s="403">
        <v>44370.438819444447</v>
      </c>
      <c r="K199">
        <v>132.351</v>
      </c>
      <c r="L199">
        <v>14.299999999999272</v>
      </c>
      <c r="M199">
        <v>21.199999999998909</v>
      </c>
      <c r="N199">
        <v>5.08</v>
      </c>
      <c r="O199" s="578">
        <v>2.8402777781593613E-2</v>
      </c>
    </row>
    <row r="200" spans="1:15">
      <c r="A200" s="577">
        <v>199</v>
      </c>
      <c r="B200" s="577" t="s">
        <v>96</v>
      </c>
      <c r="C200" s="577">
        <v>1</v>
      </c>
      <c r="D200">
        <v>0.02</v>
      </c>
      <c r="E200">
        <v>0.02</v>
      </c>
      <c r="F200" s="410">
        <v>44370.461805555555</v>
      </c>
      <c r="G200">
        <v>132.399</v>
      </c>
      <c r="H200" s="410">
        <v>44370.461805555555</v>
      </c>
      <c r="I200">
        <v>132.399</v>
      </c>
      <c r="J200" s="403">
        <v>44370.544236111113</v>
      </c>
      <c r="K200">
        <v>132.53899999999999</v>
      </c>
      <c r="L200">
        <v>0</v>
      </c>
      <c r="M200">
        <v>13.999999999998181</v>
      </c>
      <c r="N200">
        <v>2.52</v>
      </c>
      <c r="O200" s="578">
        <v>8.2430555557948537E-2</v>
      </c>
    </row>
    <row r="201" spans="1:15">
      <c r="A201" s="577">
        <v>200</v>
      </c>
      <c r="B201" s="577" t="s">
        <v>96</v>
      </c>
      <c r="C201" s="577">
        <v>7</v>
      </c>
      <c r="D201">
        <v>0.11</v>
      </c>
      <c r="E201">
        <v>0.32</v>
      </c>
      <c r="F201" s="410">
        <v>44370.561805555553</v>
      </c>
      <c r="G201">
        <v>132.61099999999999</v>
      </c>
      <c r="H201" s="410">
        <v>44376.617303240739</v>
      </c>
      <c r="I201">
        <v>131.55500000000001</v>
      </c>
      <c r="J201" s="403">
        <v>44378.517442129632</v>
      </c>
      <c r="K201">
        <v>132.12100000000001</v>
      </c>
      <c r="L201">
        <v>105.59999999999854</v>
      </c>
      <c r="M201">
        <v>56.600000000000364</v>
      </c>
      <c r="N201">
        <v>54.29</v>
      </c>
      <c r="O201" s="578">
        <v>5.955636574079108</v>
      </c>
    </row>
    <row r="202" spans="1:15">
      <c r="A202" s="577">
        <v>201</v>
      </c>
      <c r="B202" s="577" t="s">
        <v>97</v>
      </c>
      <c r="C202" s="577">
        <v>2</v>
      </c>
      <c r="D202">
        <v>0.02</v>
      </c>
      <c r="E202">
        <v>0.04</v>
      </c>
      <c r="F202" s="410">
        <v>44376.177083333336</v>
      </c>
      <c r="G202">
        <v>131.68100000000001</v>
      </c>
      <c r="H202" s="410">
        <v>44376.37872685185</v>
      </c>
      <c r="I202">
        <v>131.79900000000001</v>
      </c>
      <c r="J202" s="403">
        <v>44376.573368055557</v>
      </c>
      <c r="K202">
        <v>131.6</v>
      </c>
      <c r="L202">
        <v>11.800000000001091</v>
      </c>
      <c r="M202">
        <v>19.900000000001455</v>
      </c>
      <c r="N202">
        <v>5.07</v>
      </c>
      <c r="O202" s="578">
        <v>0.39628472222102573</v>
      </c>
    </row>
    <row r="203" spans="1:15">
      <c r="A203" s="577">
        <v>202</v>
      </c>
      <c r="B203" s="577" t="s">
        <v>97</v>
      </c>
      <c r="C203" s="577">
        <v>1</v>
      </c>
      <c r="D203">
        <v>0.02</v>
      </c>
      <c r="E203">
        <v>0.02</v>
      </c>
      <c r="F203" s="410">
        <v>44376.578483796293</v>
      </c>
      <c r="G203">
        <v>131.601</v>
      </c>
      <c r="H203" s="410">
        <v>44376.578483796293</v>
      </c>
      <c r="I203">
        <v>131.601</v>
      </c>
      <c r="J203" s="403">
        <v>44376.675833333335</v>
      </c>
      <c r="K203">
        <v>131.46100000000001</v>
      </c>
      <c r="L203">
        <v>0</v>
      </c>
      <c r="M203">
        <v>13.999999999998181</v>
      </c>
      <c r="N203">
        <v>2.5299999999999998</v>
      </c>
      <c r="O203" s="578">
        <v>9.7349537041736767E-2</v>
      </c>
    </row>
    <row r="204" spans="1:15">
      <c r="A204" s="577">
        <v>203</v>
      </c>
      <c r="B204" s="577" t="s">
        <v>97</v>
      </c>
      <c r="C204" s="577">
        <v>1</v>
      </c>
      <c r="D204">
        <v>0.02</v>
      </c>
      <c r="E204">
        <v>0.02</v>
      </c>
      <c r="F204" s="410">
        <v>44376.677789351852</v>
      </c>
      <c r="G204">
        <v>131.49100000000001</v>
      </c>
      <c r="H204" s="410">
        <v>44376.677789351852</v>
      </c>
      <c r="I204">
        <v>131.49100000000001</v>
      </c>
      <c r="J204" s="403">
        <v>44376.719525462962</v>
      </c>
      <c r="K204">
        <v>131.351</v>
      </c>
      <c r="L204">
        <v>0</v>
      </c>
      <c r="M204">
        <v>14.000000000001819</v>
      </c>
      <c r="N204">
        <v>2.54</v>
      </c>
      <c r="O204" s="578">
        <v>4.1736111110367347E-2</v>
      </c>
    </row>
    <row r="205" spans="1:15">
      <c r="A205" s="577">
        <v>204</v>
      </c>
      <c r="B205" s="577" t="s">
        <v>97</v>
      </c>
      <c r="C205" s="577">
        <v>7</v>
      </c>
      <c r="D205">
        <v>0.11</v>
      </c>
      <c r="E205">
        <v>0.32</v>
      </c>
      <c r="F205" s="410">
        <v>44376.724305555559</v>
      </c>
      <c r="G205">
        <v>131.316</v>
      </c>
      <c r="H205" s="410">
        <v>44378.621782407405</v>
      </c>
      <c r="I205">
        <v>132.36199999999999</v>
      </c>
      <c r="J205" s="403">
        <v>44379.504976851851</v>
      </c>
      <c r="K205">
        <v>131.815</v>
      </c>
      <c r="L205">
        <v>104.59999999999854</v>
      </c>
      <c r="M205">
        <v>54.699999999998909</v>
      </c>
      <c r="N205">
        <v>54.550000000000004</v>
      </c>
      <c r="O205" s="578">
        <v>2.7806712962919846</v>
      </c>
    </row>
    <row r="206" spans="1:15">
      <c r="A206" s="577">
        <v>205</v>
      </c>
      <c r="B206" s="577" t="s">
        <v>96</v>
      </c>
      <c r="C206" s="577">
        <v>1</v>
      </c>
      <c r="D206">
        <v>0.02</v>
      </c>
      <c r="E206">
        <v>0.02</v>
      </c>
      <c r="F206" s="410">
        <v>44378.520138888889</v>
      </c>
      <c r="G206">
        <v>132.136</v>
      </c>
      <c r="H206" s="410">
        <v>44378.520138888889</v>
      </c>
      <c r="I206">
        <v>132.136</v>
      </c>
      <c r="J206" s="403">
        <v>44378.552002314813</v>
      </c>
      <c r="K206">
        <v>132.27600000000001</v>
      </c>
      <c r="L206">
        <v>0</v>
      </c>
      <c r="M206">
        <v>14</v>
      </c>
      <c r="N206">
        <v>2.5099999999999998</v>
      </c>
      <c r="O206" s="578">
        <v>3.1863425923802424E-2</v>
      </c>
    </row>
    <row r="207" spans="1:15">
      <c r="A207" s="577">
        <v>206</v>
      </c>
      <c r="B207" s="577" t="s">
        <v>96</v>
      </c>
      <c r="C207" s="577">
        <v>11</v>
      </c>
      <c r="D207">
        <v>0.69</v>
      </c>
      <c r="E207">
        <v>1.8599999999999999</v>
      </c>
      <c r="F207" s="410">
        <v>44378.556261574071</v>
      </c>
      <c r="G207">
        <v>132.28100000000001</v>
      </c>
      <c r="H207" s="410">
        <v>44385.431921296295</v>
      </c>
      <c r="I207">
        <v>129.762</v>
      </c>
      <c r="J207" s="403">
        <v>44386.704340277778</v>
      </c>
      <c r="K207">
        <v>130.648</v>
      </c>
      <c r="L207">
        <v>251.89999999999964</v>
      </c>
      <c r="M207">
        <v>88.599999999998545</v>
      </c>
      <c r="N207">
        <v>387.54000000000008</v>
      </c>
      <c r="O207" s="578">
        <v>6.1480787037071423</v>
      </c>
    </row>
    <row r="208" spans="1:15">
      <c r="A208" s="577">
        <v>207</v>
      </c>
      <c r="B208" s="577" t="s">
        <v>97</v>
      </c>
      <c r="C208" s="577">
        <v>2</v>
      </c>
      <c r="D208">
        <v>0.02</v>
      </c>
      <c r="E208">
        <v>0.04</v>
      </c>
      <c r="F208" s="410">
        <v>44379.513194444444</v>
      </c>
      <c r="G208">
        <v>131.84299999999999</v>
      </c>
      <c r="H208" s="410">
        <v>44379.649398148147</v>
      </c>
      <c r="I208">
        <v>131.96199999999999</v>
      </c>
      <c r="J208" s="403">
        <v>44379.692175925928</v>
      </c>
      <c r="K208">
        <v>131.76300000000001</v>
      </c>
      <c r="L208">
        <v>11.899999999999636</v>
      </c>
      <c r="M208">
        <v>19.899999999997817</v>
      </c>
      <c r="N208">
        <v>5.01</v>
      </c>
      <c r="O208" s="578">
        <v>0.17898148148378823</v>
      </c>
    </row>
    <row r="209" spans="1:15">
      <c r="A209" s="577">
        <v>208</v>
      </c>
      <c r="B209" s="577" t="s">
        <v>97</v>
      </c>
      <c r="C209" s="577">
        <v>2</v>
      </c>
      <c r="D209">
        <v>0.02</v>
      </c>
      <c r="E209">
        <v>0.04</v>
      </c>
      <c r="F209" s="410">
        <v>44379.71875</v>
      </c>
      <c r="G209">
        <v>131.72499999999999</v>
      </c>
      <c r="H209" s="410">
        <v>44379.76221064815</v>
      </c>
      <c r="I209">
        <v>131.846</v>
      </c>
      <c r="J209" s="403">
        <v>44382.428587962961</v>
      </c>
      <c r="K209">
        <v>131.643</v>
      </c>
      <c r="L209">
        <v>12.100000000000364</v>
      </c>
      <c r="M209">
        <v>20.300000000001091</v>
      </c>
      <c r="N209">
        <v>5.04</v>
      </c>
      <c r="O209" s="578">
        <v>0.70983796296059154</v>
      </c>
    </row>
    <row r="210" spans="1:15">
      <c r="A210" s="577">
        <v>209</v>
      </c>
      <c r="B210" s="577" t="s">
        <v>97</v>
      </c>
      <c r="C210" s="577">
        <v>1</v>
      </c>
      <c r="D210">
        <v>0.02</v>
      </c>
      <c r="E210">
        <v>0.02</v>
      </c>
      <c r="F210" s="410">
        <v>44382.431250000001</v>
      </c>
      <c r="G210">
        <v>131.63399999999999</v>
      </c>
      <c r="H210" s="410">
        <v>44382.431250000001</v>
      </c>
      <c r="I210">
        <v>131.63399999999999</v>
      </c>
      <c r="J210" s="403">
        <v>44383.149988425925</v>
      </c>
      <c r="K210">
        <v>131.49199999999999</v>
      </c>
      <c r="L210">
        <v>0</v>
      </c>
      <c r="M210">
        <v>14.199999999998909</v>
      </c>
      <c r="N210">
        <v>2.52</v>
      </c>
      <c r="O210" s="578">
        <v>0.71873842592322035</v>
      </c>
    </row>
    <row r="211" spans="1:15">
      <c r="A211" s="577">
        <v>210</v>
      </c>
      <c r="B211" s="577" t="s">
        <v>97</v>
      </c>
      <c r="C211" s="577">
        <v>3</v>
      </c>
      <c r="D211">
        <v>0.02</v>
      </c>
      <c r="E211">
        <v>0.06</v>
      </c>
      <c r="F211" s="410">
        <v>44383.158333333333</v>
      </c>
      <c r="G211">
        <v>131.48500000000001</v>
      </c>
      <c r="H211" s="410">
        <v>44383.384872685187</v>
      </c>
      <c r="I211">
        <v>131.75299999999999</v>
      </c>
      <c r="J211" s="403">
        <v>44383.458912037036</v>
      </c>
      <c r="K211">
        <v>131.46600000000001</v>
      </c>
      <c r="L211">
        <v>26.799999999997453</v>
      </c>
      <c r="M211">
        <v>28.699999999998909</v>
      </c>
      <c r="N211">
        <v>8.129999999999999</v>
      </c>
      <c r="O211" s="578">
        <v>0.30057870370364981</v>
      </c>
    </row>
    <row r="212" spans="1:15">
      <c r="A212" s="577">
        <v>211</v>
      </c>
      <c r="B212" s="577" t="s">
        <v>97</v>
      </c>
      <c r="C212" s="577">
        <v>1</v>
      </c>
      <c r="D212">
        <v>0.02</v>
      </c>
      <c r="E212">
        <v>0.02</v>
      </c>
      <c r="F212" s="410">
        <v>44383.461111111108</v>
      </c>
      <c r="G212">
        <v>131.47200000000001</v>
      </c>
      <c r="H212" s="410">
        <v>44383.461111111108</v>
      </c>
      <c r="I212">
        <v>131.47200000000001</v>
      </c>
      <c r="J212" s="403">
        <v>44383.470266203702</v>
      </c>
      <c r="K212">
        <v>131.33199999999999</v>
      </c>
      <c r="L212">
        <v>0</v>
      </c>
      <c r="M212">
        <v>14.000000000001819</v>
      </c>
      <c r="N212">
        <v>2.5299999999999998</v>
      </c>
      <c r="O212" s="578">
        <v>9.1550925935734995E-3</v>
      </c>
    </row>
    <row r="213" spans="1:15">
      <c r="A213" s="577">
        <v>212</v>
      </c>
      <c r="B213" s="577" t="s">
        <v>97</v>
      </c>
      <c r="C213" s="577">
        <v>1</v>
      </c>
      <c r="D213">
        <v>0.02</v>
      </c>
      <c r="E213">
        <v>0.02</v>
      </c>
      <c r="F213" s="410">
        <v>44383.481944444444</v>
      </c>
      <c r="G213">
        <v>131.27799999999999</v>
      </c>
      <c r="H213" s="410">
        <v>44383.481944444444</v>
      </c>
      <c r="I213">
        <v>131.27799999999999</v>
      </c>
      <c r="J213" s="403">
        <v>44383.512627314813</v>
      </c>
      <c r="K213">
        <v>131.13800000000001</v>
      </c>
      <c r="L213">
        <v>0</v>
      </c>
      <c r="M213">
        <v>13.999999999998181</v>
      </c>
      <c r="N213">
        <v>2.5299999999999998</v>
      </c>
      <c r="O213" s="578">
        <v>3.068287036876427E-2</v>
      </c>
    </row>
    <row r="214" spans="1:15">
      <c r="A214" s="577">
        <v>213</v>
      </c>
      <c r="B214" s="577" t="s">
        <v>97</v>
      </c>
      <c r="C214" s="577">
        <v>1</v>
      </c>
      <c r="D214">
        <v>0.02</v>
      </c>
      <c r="E214">
        <v>0.02</v>
      </c>
      <c r="F214" s="410">
        <v>44383.518055555556</v>
      </c>
      <c r="G214">
        <v>131.148</v>
      </c>
      <c r="H214" s="410">
        <v>44383.518055555556</v>
      </c>
      <c r="I214">
        <v>131.148</v>
      </c>
      <c r="J214" s="403">
        <v>44383.614050925928</v>
      </c>
      <c r="K214">
        <v>131.00800000000001</v>
      </c>
      <c r="L214">
        <v>0</v>
      </c>
      <c r="M214">
        <v>13.999999999998181</v>
      </c>
      <c r="N214">
        <v>2.5299999999999998</v>
      </c>
      <c r="O214" s="578">
        <v>9.5995370371383615E-2</v>
      </c>
    </row>
    <row r="215" spans="1:15">
      <c r="A215" s="577">
        <v>214</v>
      </c>
      <c r="B215" s="577" t="s">
        <v>97</v>
      </c>
      <c r="C215" s="577">
        <v>1</v>
      </c>
      <c r="D215">
        <v>0.02</v>
      </c>
      <c r="E215">
        <v>0.02</v>
      </c>
      <c r="F215" s="410">
        <v>44383.636122685188</v>
      </c>
      <c r="G215">
        <v>130.999</v>
      </c>
      <c r="H215" s="410">
        <v>44383.636122685188</v>
      </c>
      <c r="I215">
        <v>130.999</v>
      </c>
      <c r="J215" s="403">
        <v>44383.720729166664</v>
      </c>
      <c r="K215">
        <v>130.85900000000001</v>
      </c>
      <c r="L215">
        <v>0</v>
      </c>
      <c r="M215">
        <v>13.999999999998181</v>
      </c>
      <c r="N215">
        <v>2.54</v>
      </c>
      <c r="O215" s="578">
        <v>8.4606481475930195E-2</v>
      </c>
    </row>
    <row r="216" spans="1:15">
      <c r="A216" s="577">
        <v>215</v>
      </c>
      <c r="B216" s="577" t="s">
        <v>97</v>
      </c>
      <c r="C216" s="577">
        <v>1</v>
      </c>
      <c r="D216">
        <v>0.02</v>
      </c>
      <c r="E216">
        <v>0.02</v>
      </c>
      <c r="F216" s="410">
        <v>44383.724305555559</v>
      </c>
      <c r="G216">
        <v>130.83699999999999</v>
      </c>
      <c r="H216" s="410">
        <v>44383.724305555559</v>
      </c>
      <c r="I216">
        <v>130.83699999999999</v>
      </c>
      <c r="J216" s="403">
        <v>44383.806168981479</v>
      </c>
      <c r="K216">
        <v>130.697</v>
      </c>
      <c r="L216">
        <v>0</v>
      </c>
      <c r="M216">
        <v>13.999999999998181</v>
      </c>
      <c r="N216">
        <v>2.5299999999999998</v>
      </c>
      <c r="O216" s="578">
        <v>8.186342591943685E-2</v>
      </c>
    </row>
    <row r="217" spans="1:15">
      <c r="A217" s="577">
        <v>216</v>
      </c>
      <c r="B217" s="577" t="s">
        <v>97</v>
      </c>
      <c r="C217" s="577">
        <v>2</v>
      </c>
      <c r="D217">
        <v>0.02</v>
      </c>
      <c r="E217">
        <v>0.04</v>
      </c>
      <c r="F217" s="410">
        <v>44383.808344907404</v>
      </c>
      <c r="G217">
        <v>130.69800000000001</v>
      </c>
      <c r="H217" s="410">
        <v>44383.87427083333</v>
      </c>
      <c r="I217">
        <v>130.816</v>
      </c>
      <c r="J217" s="403">
        <v>44384.130937499998</v>
      </c>
      <c r="K217">
        <v>130.61500000000001</v>
      </c>
      <c r="L217">
        <v>11.799999999999272</v>
      </c>
      <c r="M217">
        <v>20.100000000000364</v>
      </c>
      <c r="N217">
        <v>5.0600000000000005</v>
      </c>
      <c r="O217" s="578">
        <v>0.32259259259444661</v>
      </c>
    </row>
    <row r="218" spans="1:15">
      <c r="A218" s="577">
        <v>217</v>
      </c>
      <c r="B218" s="577" t="s">
        <v>97</v>
      </c>
      <c r="C218" s="577">
        <v>4</v>
      </c>
      <c r="D218">
        <v>0.03</v>
      </c>
      <c r="E218">
        <v>0.09</v>
      </c>
      <c r="F218" s="410">
        <v>44384.142372685186</v>
      </c>
      <c r="G218">
        <v>130.59899999999999</v>
      </c>
      <c r="H218" s="410">
        <v>44384.548125000001</v>
      </c>
      <c r="I218">
        <v>131.02500000000001</v>
      </c>
      <c r="J218" s="403">
        <v>44384.650300925925</v>
      </c>
      <c r="K218">
        <v>130.666</v>
      </c>
      <c r="L218">
        <v>42.600000000000364</v>
      </c>
      <c r="M218">
        <v>35.899999999999636</v>
      </c>
      <c r="N218">
        <v>13.02</v>
      </c>
      <c r="O218" s="578">
        <v>0.50792824073869269</v>
      </c>
    </row>
    <row r="219" spans="1:15">
      <c r="A219" s="577">
        <v>218</v>
      </c>
      <c r="B219" s="577" t="s">
        <v>97</v>
      </c>
      <c r="C219" s="577">
        <v>2</v>
      </c>
      <c r="D219">
        <v>0.02</v>
      </c>
      <c r="E219">
        <v>0.04</v>
      </c>
      <c r="F219" s="410">
        <v>44384.652083333334</v>
      </c>
      <c r="G219">
        <v>130.71899999999999</v>
      </c>
      <c r="H219" s="410">
        <v>44384.68959490741</v>
      </c>
      <c r="I219">
        <v>130.84200000000001</v>
      </c>
      <c r="J219" s="403">
        <v>44384.709513888891</v>
      </c>
      <c r="K219">
        <v>130.64099999999999</v>
      </c>
      <c r="L219">
        <v>12.300000000001091</v>
      </c>
      <c r="M219">
        <v>20.100000000002183</v>
      </c>
      <c r="N219">
        <v>5.04</v>
      </c>
      <c r="O219" s="578">
        <v>5.7430555556493346E-2</v>
      </c>
    </row>
    <row r="220" spans="1:15">
      <c r="A220" s="577">
        <v>219</v>
      </c>
      <c r="B220" s="577" t="s">
        <v>97</v>
      </c>
      <c r="C220" s="577">
        <v>2</v>
      </c>
      <c r="D220">
        <v>0.02</v>
      </c>
      <c r="E220">
        <v>0.04</v>
      </c>
      <c r="F220" s="410">
        <v>44384.734722222223</v>
      </c>
      <c r="G220">
        <v>130.52799999999999</v>
      </c>
      <c r="H220" s="410">
        <v>44384.85497685185</v>
      </c>
      <c r="I220">
        <v>130.63900000000001</v>
      </c>
      <c r="J220" s="403">
        <v>44384.959548611114</v>
      </c>
      <c r="K220">
        <v>130.44399999999999</v>
      </c>
      <c r="L220">
        <v>11.100000000002183</v>
      </c>
      <c r="M220">
        <v>19.500000000001819</v>
      </c>
      <c r="N220">
        <v>5.03</v>
      </c>
      <c r="O220" s="578">
        <v>0.22482638889050577</v>
      </c>
    </row>
    <row r="221" spans="1:15">
      <c r="A221" s="577">
        <v>220</v>
      </c>
      <c r="B221" s="577" t="s">
        <v>97</v>
      </c>
      <c r="C221" s="577">
        <v>1</v>
      </c>
      <c r="D221">
        <v>0.02</v>
      </c>
      <c r="E221">
        <v>0.02</v>
      </c>
      <c r="F221" s="410">
        <v>44384.961817129632</v>
      </c>
      <c r="G221">
        <v>130.46100000000001</v>
      </c>
      <c r="H221" s="410">
        <v>44384.961817129632</v>
      </c>
      <c r="I221">
        <v>130.46100000000001</v>
      </c>
      <c r="J221" s="403">
        <v>44385.167395833334</v>
      </c>
      <c r="K221">
        <v>130.31399999999999</v>
      </c>
      <c r="L221">
        <v>0</v>
      </c>
      <c r="M221">
        <v>14.700000000002547</v>
      </c>
      <c r="N221">
        <v>2.54</v>
      </c>
      <c r="O221" s="578">
        <v>0.20557870370248565</v>
      </c>
    </row>
    <row r="222" spans="1:15">
      <c r="A222" s="577">
        <v>221</v>
      </c>
      <c r="B222" s="577" t="s">
        <v>97</v>
      </c>
      <c r="C222" s="577">
        <v>2</v>
      </c>
      <c r="D222">
        <v>0.02</v>
      </c>
      <c r="E222">
        <v>0.04</v>
      </c>
      <c r="F222" s="410">
        <v>44385.184027777781</v>
      </c>
      <c r="G222">
        <v>130.25800000000001</v>
      </c>
      <c r="H222" s="410">
        <v>44385.257916666669</v>
      </c>
      <c r="I222">
        <v>130.37899999999999</v>
      </c>
      <c r="J222" s="403">
        <v>44385.34710648148</v>
      </c>
      <c r="K222">
        <v>130.179</v>
      </c>
      <c r="L222">
        <v>12.099999999998545</v>
      </c>
      <c r="M222">
        <v>20</v>
      </c>
      <c r="N222">
        <v>5.05</v>
      </c>
      <c r="O222" s="578">
        <v>0.16307870369928423</v>
      </c>
    </row>
    <row r="223" spans="1:15">
      <c r="A223" s="577">
        <v>222</v>
      </c>
      <c r="B223" s="577" t="s">
        <v>97</v>
      </c>
      <c r="C223" s="577">
        <v>1</v>
      </c>
      <c r="D223">
        <v>0.02</v>
      </c>
      <c r="E223">
        <v>0.02</v>
      </c>
      <c r="F223" s="410">
        <v>44385.361122685186</v>
      </c>
      <c r="G223">
        <v>130.13</v>
      </c>
      <c r="H223" s="410">
        <v>44385.361122685186</v>
      </c>
      <c r="I223">
        <v>130.13</v>
      </c>
      <c r="J223" s="403">
        <v>44385.410844907405</v>
      </c>
      <c r="K223">
        <v>129.99</v>
      </c>
      <c r="L223">
        <v>0</v>
      </c>
      <c r="M223">
        <v>14</v>
      </c>
      <c r="N223">
        <v>2.54</v>
      </c>
      <c r="O223" s="578">
        <v>4.9722222218406387E-2</v>
      </c>
    </row>
    <row r="224" spans="1:15">
      <c r="A224" s="577">
        <v>223</v>
      </c>
      <c r="B224" s="577" t="s">
        <v>97</v>
      </c>
      <c r="C224" s="577">
        <v>1</v>
      </c>
      <c r="D224">
        <v>0.02</v>
      </c>
      <c r="E224">
        <v>0.02</v>
      </c>
      <c r="F224" s="410">
        <v>44385.418055555558</v>
      </c>
      <c r="G224">
        <v>129.98099999999999</v>
      </c>
      <c r="H224" s="410">
        <v>44385.418055555558</v>
      </c>
      <c r="I224">
        <v>129.98099999999999</v>
      </c>
      <c r="J224" s="403">
        <v>44385.421597222223</v>
      </c>
      <c r="K224">
        <v>129.84100000000001</v>
      </c>
      <c r="L224">
        <v>0</v>
      </c>
      <c r="M224">
        <v>13.999999999998181</v>
      </c>
      <c r="N224">
        <v>2.54</v>
      </c>
      <c r="O224" s="578">
        <v>3.5416666651144624E-3</v>
      </c>
    </row>
    <row r="225" spans="1:15">
      <c r="A225" s="577">
        <v>224</v>
      </c>
      <c r="B225" s="577" t="s">
        <v>97</v>
      </c>
      <c r="C225" s="577">
        <v>1</v>
      </c>
      <c r="D225">
        <v>0.02</v>
      </c>
      <c r="E225">
        <v>0.02</v>
      </c>
      <c r="F225" s="410">
        <v>44385.434027777781</v>
      </c>
      <c r="G225">
        <v>129.79900000000001</v>
      </c>
      <c r="H225" s="410">
        <v>44385.434027777781</v>
      </c>
      <c r="I225">
        <v>129.79900000000001</v>
      </c>
      <c r="J225" s="403">
        <v>44385.453263888892</v>
      </c>
      <c r="K225">
        <v>129.65899999999999</v>
      </c>
      <c r="L225">
        <v>0</v>
      </c>
      <c r="M225">
        <v>14.000000000001819</v>
      </c>
      <c r="N225">
        <v>2.54</v>
      </c>
      <c r="O225" s="578">
        <v>1.9236111111240461E-2</v>
      </c>
    </row>
    <row r="226" spans="1:15">
      <c r="A226" s="577">
        <v>225</v>
      </c>
      <c r="B226" s="577" t="s">
        <v>97</v>
      </c>
      <c r="C226" s="577">
        <v>8</v>
      </c>
      <c r="D226">
        <v>0.17</v>
      </c>
      <c r="E226">
        <v>0.49</v>
      </c>
      <c r="F226" s="410">
        <v>44385.463206018518</v>
      </c>
      <c r="G226">
        <v>129.721</v>
      </c>
      <c r="H226" s="410">
        <v>44390.264988425923</v>
      </c>
      <c r="I226">
        <v>131.05600000000001</v>
      </c>
      <c r="J226" s="403">
        <v>44390.647002314814</v>
      </c>
      <c r="K226">
        <v>130.43799999999999</v>
      </c>
      <c r="L226">
        <v>133.5</v>
      </c>
      <c r="M226">
        <v>61.800000000001091</v>
      </c>
      <c r="N226">
        <v>88.789999999999992</v>
      </c>
      <c r="O226" s="578">
        <v>3.1837962962963502</v>
      </c>
    </row>
    <row r="227" spans="1:15">
      <c r="A227" s="577">
        <v>226</v>
      </c>
      <c r="B227" s="577" t="s">
        <v>96</v>
      </c>
      <c r="C227" s="577">
        <v>1</v>
      </c>
      <c r="D227">
        <v>0.02</v>
      </c>
      <c r="E227">
        <v>0.02</v>
      </c>
      <c r="F227" s="410">
        <v>44386.709027777775</v>
      </c>
      <c r="G227">
        <v>130.709</v>
      </c>
      <c r="H227" s="410">
        <v>44386.709027777775</v>
      </c>
      <c r="I227">
        <v>130.709</v>
      </c>
      <c r="J227" s="403">
        <v>44386.927557870367</v>
      </c>
      <c r="K227">
        <v>130.84899999999999</v>
      </c>
      <c r="L227">
        <v>0</v>
      </c>
      <c r="M227">
        <v>14</v>
      </c>
      <c r="N227">
        <v>2.54</v>
      </c>
      <c r="O227" s="578">
        <v>0.21853009259211831</v>
      </c>
    </row>
    <row r="228" spans="1:15">
      <c r="A228" s="577">
        <v>227</v>
      </c>
      <c r="B228" s="577" t="s">
        <v>96</v>
      </c>
      <c r="C228" s="577">
        <v>3</v>
      </c>
      <c r="D228">
        <v>0.02</v>
      </c>
      <c r="E228">
        <v>0.06</v>
      </c>
      <c r="F228" s="410">
        <v>44386.93822916667</v>
      </c>
      <c r="G228">
        <v>130.857</v>
      </c>
      <c r="H228" s="410">
        <v>44389.535428240742</v>
      </c>
      <c r="I228">
        <v>130.59800000000001</v>
      </c>
      <c r="J228" s="403">
        <v>44389.698321759257</v>
      </c>
      <c r="K228">
        <v>130.88200000000001</v>
      </c>
      <c r="L228">
        <v>25.899999999999636</v>
      </c>
      <c r="M228">
        <v>28.399999999999636</v>
      </c>
      <c r="N228">
        <v>8.16</v>
      </c>
      <c r="O228" s="578">
        <v>0.76009259258717066</v>
      </c>
    </row>
    <row r="229" spans="1:15">
      <c r="A229" s="577">
        <v>228</v>
      </c>
      <c r="B229" s="577" t="s">
        <v>96</v>
      </c>
      <c r="C229" s="577">
        <v>1</v>
      </c>
      <c r="D229">
        <v>0.02</v>
      </c>
      <c r="E229">
        <v>0.02</v>
      </c>
      <c r="F229" s="410">
        <v>44389.706944444442</v>
      </c>
      <c r="G229">
        <v>130.91</v>
      </c>
      <c r="H229" s="410">
        <v>44389.706944444442</v>
      </c>
      <c r="I229">
        <v>130.91</v>
      </c>
      <c r="J229" s="403">
        <v>44390.264872685184</v>
      </c>
      <c r="K229">
        <v>131.054</v>
      </c>
      <c r="L229">
        <v>0</v>
      </c>
      <c r="M229">
        <v>14.399999999999636</v>
      </c>
      <c r="N229">
        <v>2.5299999999999998</v>
      </c>
      <c r="O229" s="578">
        <v>0.55792824074160308</v>
      </c>
    </row>
    <row r="230" spans="1:15">
      <c r="A230" s="577">
        <v>229</v>
      </c>
      <c r="B230" s="577" t="s">
        <v>96</v>
      </c>
      <c r="C230" s="577">
        <v>10</v>
      </c>
      <c r="D230">
        <v>0.42</v>
      </c>
      <c r="E230">
        <v>1.17</v>
      </c>
      <c r="F230" s="410">
        <v>44390.270162037035</v>
      </c>
      <c r="G230">
        <v>131.08600000000001</v>
      </c>
      <c r="H230" s="410">
        <v>44396.614768518521</v>
      </c>
      <c r="I230">
        <v>129.05000000000001</v>
      </c>
      <c r="J230" s="403">
        <v>44398.690567129626</v>
      </c>
      <c r="K230">
        <v>129.845</v>
      </c>
      <c r="L230">
        <v>203.60000000000036</v>
      </c>
      <c r="M230">
        <v>79.499999999998181</v>
      </c>
      <c r="N230">
        <v>232.85999999999996</v>
      </c>
      <c r="O230" s="578">
        <v>6.4204050925909542</v>
      </c>
    </row>
    <row r="231" spans="1:15">
      <c r="A231" s="577">
        <v>230</v>
      </c>
      <c r="B231" s="577" t="s">
        <v>97</v>
      </c>
      <c r="C231" s="577">
        <v>1</v>
      </c>
      <c r="D231">
        <v>0.02</v>
      </c>
      <c r="E231">
        <v>0.02</v>
      </c>
      <c r="F231" s="410">
        <v>44390.649305555555</v>
      </c>
      <c r="G231">
        <v>130.54599999999999</v>
      </c>
      <c r="H231" s="410">
        <v>44390.649305555555</v>
      </c>
      <c r="I231">
        <v>130.54599999999999</v>
      </c>
      <c r="J231" s="403">
        <v>44390.652824074074</v>
      </c>
      <c r="K231">
        <v>130.40600000000001</v>
      </c>
      <c r="L231">
        <v>0</v>
      </c>
      <c r="M231">
        <v>13.999999999998181</v>
      </c>
      <c r="N231">
        <v>2.5299999999999998</v>
      </c>
      <c r="O231" s="578">
        <v>3.5185185188311152E-3</v>
      </c>
    </row>
    <row r="232" spans="1:15">
      <c r="A232" s="577">
        <v>231</v>
      </c>
      <c r="B232" s="577" t="s">
        <v>97</v>
      </c>
      <c r="C232" s="577">
        <v>2</v>
      </c>
      <c r="D232">
        <v>0.02</v>
      </c>
      <c r="E232">
        <v>0.04</v>
      </c>
      <c r="F232" s="410">
        <v>44390.670138888891</v>
      </c>
      <c r="G232">
        <v>130.423</v>
      </c>
      <c r="H232" s="410">
        <v>44390.720208333332</v>
      </c>
      <c r="I232">
        <v>130.55099999999999</v>
      </c>
      <c r="J232" s="403">
        <v>44390.761145833334</v>
      </c>
      <c r="K232">
        <v>130.34700000000001</v>
      </c>
      <c r="L232">
        <v>12.799999999999272</v>
      </c>
      <c r="M232">
        <v>20.399999999997817</v>
      </c>
      <c r="N232">
        <v>5.08</v>
      </c>
      <c r="O232" s="578">
        <v>9.1006944443506654E-2</v>
      </c>
    </row>
    <row r="233" spans="1:15">
      <c r="A233" s="577">
        <v>232</v>
      </c>
      <c r="B233" s="577" t="s">
        <v>97</v>
      </c>
      <c r="C233" s="577">
        <v>1</v>
      </c>
      <c r="D233">
        <v>0.02</v>
      </c>
      <c r="E233">
        <v>0.02</v>
      </c>
      <c r="F233" s="410">
        <v>44390.768055555556</v>
      </c>
      <c r="G233">
        <v>130.34200000000001</v>
      </c>
      <c r="H233" s="410">
        <v>44390.768055555556</v>
      </c>
      <c r="I233">
        <v>130.34200000000001</v>
      </c>
      <c r="J233" s="403">
        <v>44391.177928240744</v>
      </c>
      <c r="K233">
        <v>130.19999999999999</v>
      </c>
      <c r="L233">
        <v>0</v>
      </c>
      <c r="M233">
        <v>14.200000000002547</v>
      </c>
      <c r="N233">
        <v>2.5299999999999998</v>
      </c>
      <c r="O233" s="578">
        <v>0.40987268518802011</v>
      </c>
    </row>
    <row r="234" spans="1:15">
      <c r="A234" s="577">
        <v>233</v>
      </c>
      <c r="B234" s="577" t="s">
        <v>97</v>
      </c>
      <c r="C234" s="577">
        <v>3</v>
      </c>
      <c r="D234">
        <v>0.02</v>
      </c>
      <c r="E234">
        <v>0.06</v>
      </c>
      <c r="F234" s="410">
        <v>44391.188194444447</v>
      </c>
      <c r="G234">
        <v>130.148</v>
      </c>
      <c r="H234" s="410">
        <v>44391.585532407407</v>
      </c>
      <c r="I234">
        <v>130.41</v>
      </c>
      <c r="J234" s="403">
        <v>44391.684571759259</v>
      </c>
      <c r="K234">
        <v>130.125</v>
      </c>
      <c r="L234">
        <v>26.200000000000728</v>
      </c>
      <c r="M234">
        <v>28.5</v>
      </c>
      <c r="N234">
        <v>8.1999999999999993</v>
      </c>
      <c r="O234" s="578">
        <v>0.49637731481197989</v>
      </c>
    </row>
    <row r="235" spans="1:15">
      <c r="A235" s="577">
        <v>234</v>
      </c>
      <c r="B235" s="577" t="s">
        <v>97</v>
      </c>
      <c r="C235" s="577">
        <v>1</v>
      </c>
      <c r="D235">
        <v>0.02</v>
      </c>
      <c r="E235">
        <v>0.02</v>
      </c>
      <c r="F235" s="410">
        <v>44391.6875</v>
      </c>
      <c r="G235">
        <v>130.13499999999999</v>
      </c>
      <c r="H235" s="410">
        <v>44391.6875</v>
      </c>
      <c r="I235">
        <v>130.13499999999999</v>
      </c>
      <c r="J235" s="403">
        <v>44392.148622685185</v>
      </c>
      <c r="K235">
        <v>129.988</v>
      </c>
      <c r="L235">
        <v>0</v>
      </c>
      <c r="M235">
        <v>14.700000000000728</v>
      </c>
      <c r="N235">
        <v>2.56</v>
      </c>
      <c r="O235" s="578">
        <v>0.46112268518481869</v>
      </c>
    </row>
    <row r="236" spans="1:15">
      <c r="A236" s="577">
        <v>235</v>
      </c>
      <c r="B236" s="577" t="s">
        <v>97</v>
      </c>
      <c r="C236" s="577">
        <v>2</v>
      </c>
      <c r="D236">
        <v>0.02</v>
      </c>
      <c r="E236">
        <v>0.04</v>
      </c>
      <c r="F236" s="410">
        <v>44392.150694444441</v>
      </c>
      <c r="G236">
        <v>129.97499999999999</v>
      </c>
      <c r="H236" s="410">
        <v>44392.543124999997</v>
      </c>
      <c r="I236">
        <v>130.096</v>
      </c>
      <c r="J236" s="403">
        <v>44392.679699074077</v>
      </c>
      <c r="K236">
        <v>129.89599999999999</v>
      </c>
      <c r="L236">
        <v>12.100000000000364</v>
      </c>
      <c r="M236">
        <v>20.000000000001819</v>
      </c>
      <c r="N236">
        <v>5.08</v>
      </c>
      <c r="O236" s="578">
        <v>0.52900462963589234</v>
      </c>
    </row>
    <row r="237" spans="1:15">
      <c r="A237" s="577">
        <v>236</v>
      </c>
      <c r="B237" s="577" t="s">
        <v>97</v>
      </c>
      <c r="C237" s="577">
        <v>2</v>
      </c>
      <c r="D237">
        <v>0.02</v>
      </c>
      <c r="E237">
        <v>0.04</v>
      </c>
      <c r="F237" s="410">
        <v>44392.688888888886</v>
      </c>
      <c r="G237">
        <v>129.898</v>
      </c>
      <c r="H237" s="410">
        <v>44392.748298611114</v>
      </c>
      <c r="I237">
        <v>130.01400000000001</v>
      </c>
      <c r="J237" s="403">
        <v>44392.843831018516</v>
      </c>
      <c r="K237">
        <v>129.816</v>
      </c>
      <c r="L237">
        <v>11.600000000002183</v>
      </c>
      <c r="M237">
        <v>19.800000000001091</v>
      </c>
      <c r="N237">
        <v>5.09</v>
      </c>
      <c r="O237" s="578">
        <v>0.1549421296294895</v>
      </c>
    </row>
    <row r="238" spans="1:15">
      <c r="A238" s="577">
        <v>237</v>
      </c>
      <c r="B238" s="577" t="s">
        <v>97</v>
      </c>
      <c r="C238" s="577">
        <v>1</v>
      </c>
      <c r="D238">
        <v>0.02</v>
      </c>
      <c r="E238">
        <v>0.02</v>
      </c>
      <c r="F238" s="410">
        <v>44392.851400462961</v>
      </c>
      <c r="G238">
        <v>129.76599999999999</v>
      </c>
      <c r="H238" s="410">
        <v>44392.851400462961</v>
      </c>
      <c r="I238">
        <v>129.76599999999999</v>
      </c>
      <c r="J238" s="403">
        <v>44392.893553240741</v>
      </c>
      <c r="K238">
        <v>129.626</v>
      </c>
      <c r="L238">
        <v>0</v>
      </c>
      <c r="M238">
        <v>13.999999999998181</v>
      </c>
      <c r="N238">
        <v>2.5499999999999998</v>
      </c>
      <c r="O238" s="578">
        <v>4.2152777779847383E-2</v>
      </c>
    </row>
    <row r="239" spans="1:15">
      <c r="A239" s="577">
        <v>238</v>
      </c>
      <c r="B239" s="577" t="s">
        <v>97</v>
      </c>
      <c r="C239" s="577">
        <v>5</v>
      </c>
      <c r="D239">
        <v>0.05</v>
      </c>
      <c r="E239">
        <v>0.14000000000000001</v>
      </c>
      <c r="F239" s="410">
        <v>44392.898634259262</v>
      </c>
      <c r="G239">
        <v>129.66</v>
      </c>
      <c r="H239" s="410">
        <v>44393.681527777779</v>
      </c>
      <c r="I239">
        <v>130.261</v>
      </c>
      <c r="J239" s="403">
        <v>44396.099351851852</v>
      </c>
      <c r="K239">
        <v>129.84700000000001</v>
      </c>
      <c r="L239">
        <v>60.100000000000364</v>
      </c>
      <c r="M239">
        <v>41.399999999999636</v>
      </c>
      <c r="N239">
        <v>21.61</v>
      </c>
      <c r="O239" s="578">
        <v>1.200717592590081</v>
      </c>
    </row>
    <row r="240" spans="1:15">
      <c r="A240" s="577">
        <v>239</v>
      </c>
      <c r="B240" s="577" t="s">
        <v>97</v>
      </c>
      <c r="C240" s="577">
        <v>1</v>
      </c>
      <c r="D240">
        <v>0.02</v>
      </c>
      <c r="E240">
        <v>0.02</v>
      </c>
      <c r="F240" s="410">
        <v>44396.124328703707</v>
      </c>
      <c r="G240">
        <v>129.78800000000001</v>
      </c>
      <c r="H240" s="410">
        <v>44396.124328703707</v>
      </c>
      <c r="I240">
        <v>129.78800000000001</v>
      </c>
      <c r="J240" s="403">
        <v>44396.422303240739</v>
      </c>
      <c r="K240">
        <v>129.648</v>
      </c>
      <c r="L240">
        <v>0</v>
      </c>
      <c r="M240">
        <v>14.000000000001819</v>
      </c>
      <c r="N240">
        <v>2.54</v>
      </c>
      <c r="O240" s="578">
        <v>0.2979745370321325</v>
      </c>
    </row>
    <row r="241" spans="1:15">
      <c r="A241" s="577">
        <v>240</v>
      </c>
      <c r="B241" s="577" t="s">
        <v>97</v>
      </c>
      <c r="C241" s="577">
        <v>1</v>
      </c>
      <c r="D241">
        <v>0.02</v>
      </c>
      <c r="E241">
        <v>0.02</v>
      </c>
      <c r="F241" s="410">
        <v>44396.426400462966</v>
      </c>
      <c r="G241">
        <v>129.672</v>
      </c>
      <c r="H241" s="410">
        <v>44396.426400462966</v>
      </c>
      <c r="I241">
        <v>129.672</v>
      </c>
      <c r="J241" s="403">
        <v>44396.434594907405</v>
      </c>
      <c r="K241">
        <v>129.53200000000001</v>
      </c>
      <c r="L241">
        <v>0</v>
      </c>
      <c r="M241">
        <v>13.999999999998181</v>
      </c>
      <c r="N241">
        <v>2.54</v>
      </c>
      <c r="O241" s="578">
        <v>8.1944444391410798E-3</v>
      </c>
    </row>
    <row r="242" spans="1:15">
      <c r="A242" s="577">
        <v>241</v>
      </c>
      <c r="B242" s="577" t="s">
        <v>97</v>
      </c>
      <c r="C242" s="577">
        <v>1</v>
      </c>
      <c r="D242">
        <v>0.02</v>
      </c>
      <c r="E242">
        <v>0.02</v>
      </c>
      <c r="F242" s="410">
        <v>44396.45416666667</v>
      </c>
      <c r="G242">
        <v>129.42099999999999</v>
      </c>
      <c r="H242" s="410">
        <v>44396.45416666667</v>
      </c>
      <c r="I242">
        <v>129.42099999999999</v>
      </c>
      <c r="J242" s="403">
        <v>44396.483807870369</v>
      </c>
      <c r="K242">
        <v>129.28100000000001</v>
      </c>
      <c r="L242">
        <v>0</v>
      </c>
      <c r="M242">
        <v>13.999999999998181</v>
      </c>
      <c r="N242">
        <v>2.5499999999999998</v>
      </c>
      <c r="O242" s="578">
        <v>2.9641203698702157E-2</v>
      </c>
    </row>
    <row r="243" spans="1:15">
      <c r="A243" s="577">
        <v>242</v>
      </c>
      <c r="B243" s="577" t="s">
        <v>97</v>
      </c>
      <c r="C243" s="577">
        <v>2</v>
      </c>
      <c r="D243">
        <v>0.02</v>
      </c>
      <c r="E243">
        <v>0.04</v>
      </c>
      <c r="F243" s="410">
        <v>44396.503472222219</v>
      </c>
      <c r="G243">
        <v>129.15100000000001</v>
      </c>
      <c r="H243" s="410">
        <v>44396.528969907406</v>
      </c>
      <c r="I243">
        <v>129.27699999999999</v>
      </c>
      <c r="J243" s="403">
        <v>44396.614583333336</v>
      </c>
      <c r="K243">
        <v>129.07400000000001</v>
      </c>
      <c r="L243">
        <v>12.599999999998545</v>
      </c>
      <c r="M243">
        <v>20.299999999997453</v>
      </c>
      <c r="N243">
        <v>5.0999999999999996</v>
      </c>
      <c r="O243" s="578">
        <v>0.11111111111677019</v>
      </c>
    </row>
    <row r="244" spans="1:15">
      <c r="A244" s="577">
        <v>243</v>
      </c>
      <c r="B244" s="577" t="s">
        <v>97</v>
      </c>
      <c r="C244" s="577">
        <v>1</v>
      </c>
      <c r="D244">
        <v>0.02</v>
      </c>
      <c r="E244">
        <v>0.02</v>
      </c>
      <c r="F244" s="410">
        <v>44396.617361111108</v>
      </c>
      <c r="G244">
        <v>129.078</v>
      </c>
      <c r="H244" s="410">
        <v>44396.617361111108</v>
      </c>
      <c r="I244">
        <v>129.078</v>
      </c>
      <c r="J244" s="403">
        <v>44396.636111111111</v>
      </c>
      <c r="K244">
        <v>128.93799999999999</v>
      </c>
      <c r="L244">
        <v>0</v>
      </c>
      <c r="M244">
        <v>14.000000000001819</v>
      </c>
      <c r="N244">
        <v>2.5499999999999998</v>
      </c>
      <c r="O244" s="578">
        <v>1.8750000002910383E-2</v>
      </c>
    </row>
    <row r="245" spans="1:15">
      <c r="A245" s="577">
        <v>244</v>
      </c>
      <c r="B245" s="577" t="s">
        <v>97</v>
      </c>
      <c r="C245" s="577">
        <v>4</v>
      </c>
      <c r="D245">
        <v>0.03</v>
      </c>
      <c r="E245">
        <v>0.09</v>
      </c>
      <c r="F245" s="410">
        <v>44396.648611111108</v>
      </c>
      <c r="G245">
        <v>128.92400000000001</v>
      </c>
      <c r="H245" s="410">
        <v>44397.477465277778</v>
      </c>
      <c r="I245">
        <v>129.345</v>
      </c>
      <c r="J245" s="403">
        <v>44397.558981481481</v>
      </c>
      <c r="K245">
        <v>128.98599999999999</v>
      </c>
      <c r="L245">
        <v>42.099999999998545</v>
      </c>
      <c r="M245">
        <v>35.900000000001455</v>
      </c>
      <c r="N245">
        <v>13.17</v>
      </c>
      <c r="O245" s="578">
        <v>0.91037037037312984</v>
      </c>
    </row>
    <row r="246" spans="1:15">
      <c r="A246" s="577">
        <v>245</v>
      </c>
      <c r="B246" s="577" t="s">
        <v>97</v>
      </c>
      <c r="C246" s="577">
        <v>3</v>
      </c>
      <c r="D246">
        <v>0.02</v>
      </c>
      <c r="E246">
        <v>0.06</v>
      </c>
      <c r="F246" s="410">
        <v>44397.56181712963</v>
      </c>
      <c r="G246">
        <v>128.958</v>
      </c>
      <c r="H246" s="410">
        <v>44397.624178240738</v>
      </c>
      <c r="I246">
        <v>129.22</v>
      </c>
      <c r="J246" s="403">
        <v>44397.64638888889</v>
      </c>
      <c r="K246">
        <v>128.93600000000001</v>
      </c>
      <c r="L246">
        <v>26.200000000000728</v>
      </c>
      <c r="M246">
        <v>28.399999999999636</v>
      </c>
      <c r="N246">
        <v>8.19</v>
      </c>
      <c r="O246" s="578">
        <v>8.4571759260143153E-2</v>
      </c>
    </row>
    <row r="247" spans="1:15">
      <c r="A247" s="577">
        <v>246</v>
      </c>
      <c r="B247" s="577" t="s">
        <v>97</v>
      </c>
      <c r="C247" s="577">
        <v>1</v>
      </c>
      <c r="D247">
        <v>0.02</v>
      </c>
      <c r="E247">
        <v>0.02</v>
      </c>
      <c r="F247" s="410">
        <v>44397.65625</v>
      </c>
      <c r="G247">
        <v>128.84800000000001</v>
      </c>
      <c r="H247" s="410">
        <v>44397.65625</v>
      </c>
      <c r="I247">
        <v>128.84800000000001</v>
      </c>
      <c r="J247" s="403">
        <v>44397.685231481482</v>
      </c>
      <c r="K247">
        <v>128.708</v>
      </c>
      <c r="L247">
        <v>0</v>
      </c>
      <c r="M247">
        <v>14.000000000001819</v>
      </c>
      <c r="N247">
        <v>2.56</v>
      </c>
      <c r="O247" s="578">
        <v>2.8981481482333038E-2</v>
      </c>
    </row>
    <row r="248" spans="1:15">
      <c r="A248" s="577">
        <v>247</v>
      </c>
      <c r="B248" s="577" t="s">
        <v>96</v>
      </c>
      <c r="C248" s="577">
        <v>1</v>
      </c>
      <c r="D248">
        <v>0.02</v>
      </c>
      <c r="E248">
        <v>0.02</v>
      </c>
      <c r="F248" s="410">
        <v>44398.706250000003</v>
      </c>
      <c r="G248">
        <v>129.95099999999999</v>
      </c>
      <c r="H248" s="410">
        <v>44398.706250000003</v>
      </c>
      <c r="I248">
        <v>129.95099999999999</v>
      </c>
      <c r="J248" s="403">
        <v>44398.731030092589</v>
      </c>
      <c r="K248">
        <v>130.09100000000001</v>
      </c>
      <c r="L248">
        <v>0</v>
      </c>
      <c r="M248">
        <v>14.000000000001819</v>
      </c>
      <c r="N248">
        <v>2.5299999999999998</v>
      </c>
      <c r="O248" s="578">
        <v>2.4780092586297542E-2</v>
      </c>
    </row>
    <row r="249" spans="1:15">
      <c r="A249" s="577">
        <v>248</v>
      </c>
      <c r="B249" s="577" t="s">
        <v>96</v>
      </c>
      <c r="C249" s="577">
        <v>3</v>
      </c>
      <c r="D249">
        <v>0.02</v>
      </c>
      <c r="E249">
        <v>0.06</v>
      </c>
      <c r="F249" s="410">
        <v>44398.76390046296</v>
      </c>
      <c r="G249">
        <v>130.114</v>
      </c>
      <c r="H249" s="410">
        <v>44399.175312500003</v>
      </c>
      <c r="I249">
        <v>129.84899999999999</v>
      </c>
      <c r="J249" s="403">
        <v>44399.616377314815</v>
      </c>
      <c r="K249">
        <v>130.13999999999999</v>
      </c>
      <c r="L249">
        <v>26.5</v>
      </c>
      <c r="M249">
        <v>29.099999999998545</v>
      </c>
      <c r="N249">
        <v>8.18</v>
      </c>
      <c r="O249" s="578">
        <v>0.85247685185458977</v>
      </c>
    </row>
    <row r="250" spans="1:15">
      <c r="A250" s="577">
        <v>249</v>
      </c>
      <c r="B250" s="577" t="s">
        <v>96</v>
      </c>
      <c r="C250" s="577">
        <v>4</v>
      </c>
      <c r="D250">
        <v>0.03</v>
      </c>
      <c r="E250">
        <v>0.09</v>
      </c>
      <c r="F250" s="410">
        <v>44399.619444444441</v>
      </c>
      <c r="G250">
        <v>130.18899999999999</v>
      </c>
      <c r="H250" s="410">
        <v>44399.652650462966</v>
      </c>
      <c r="I250">
        <v>129.75200000000001</v>
      </c>
      <c r="J250" s="403">
        <v>44399.67465277778</v>
      </c>
      <c r="K250">
        <v>130.114</v>
      </c>
      <c r="L250">
        <v>43.699999999998909</v>
      </c>
      <c r="M250">
        <v>36.199999999998909</v>
      </c>
      <c r="N250">
        <v>13.079999999999998</v>
      </c>
      <c r="O250" s="578">
        <v>5.5208333338669036E-2</v>
      </c>
    </row>
    <row r="251" spans="1:15">
      <c r="A251" s="577">
        <v>250</v>
      </c>
      <c r="B251" s="577" t="s">
        <v>96</v>
      </c>
      <c r="C251" s="577">
        <v>5</v>
      </c>
      <c r="D251">
        <v>0.05</v>
      </c>
      <c r="E251">
        <v>0.14000000000000001</v>
      </c>
      <c r="F251" s="410">
        <v>44399.688888888886</v>
      </c>
      <c r="G251">
        <v>130.20099999999999</v>
      </c>
      <c r="H251" s="410">
        <v>44399.77753472222</v>
      </c>
      <c r="I251">
        <v>129.58699999999999</v>
      </c>
      <c r="J251" s="403">
        <v>44400.469074074077</v>
      </c>
      <c r="K251">
        <v>130.005</v>
      </c>
      <c r="L251">
        <v>61.399999999999636</v>
      </c>
      <c r="M251">
        <v>41.800000000001091</v>
      </c>
      <c r="N251">
        <v>21.519999999999996</v>
      </c>
      <c r="O251" s="578">
        <v>0.7801851851909305</v>
      </c>
    </row>
    <row r="252" spans="1:15">
      <c r="A252" s="577">
        <v>251</v>
      </c>
      <c r="B252" s="577" t="s">
        <v>96</v>
      </c>
      <c r="C252" s="577">
        <v>3</v>
      </c>
      <c r="D252">
        <v>0.02</v>
      </c>
      <c r="E252">
        <v>0.06</v>
      </c>
      <c r="F252" s="410">
        <v>44400.477777777778</v>
      </c>
      <c r="G252">
        <v>130.107</v>
      </c>
      <c r="H252" s="410">
        <v>44403.407210648147</v>
      </c>
      <c r="I252">
        <v>129.845</v>
      </c>
      <c r="J252" s="403">
        <v>44403.539583333331</v>
      </c>
      <c r="K252">
        <v>130.13300000000001</v>
      </c>
      <c r="L252">
        <v>26.200000000000728</v>
      </c>
      <c r="M252">
        <v>28.800000000001091</v>
      </c>
      <c r="N252">
        <v>8.17</v>
      </c>
      <c r="O252" s="578">
        <v>1.0618055555532919</v>
      </c>
    </row>
    <row r="253" spans="1:15">
      <c r="A253" s="577">
        <v>252</v>
      </c>
      <c r="B253" s="577" t="s">
        <v>96</v>
      </c>
      <c r="C253" s="577">
        <v>2</v>
      </c>
      <c r="D253">
        <v>0.02</v>
      </c>
      <c r="E253">
        <v>0.04</v>
      </c>
      <c r="F253" s="410">
        <v>44403.541666666664</v>
      </c>
      <c r="G253">
        <v>130.13300000000001</v>
      </c>
      <c r="H253" s="410">
        <v>44403.598333333335</v>
      </c>
      <c r="I253">
        <v>130.01400000000001</v>
      </c>
      <c r="J253" s="403">
        <v>44403.691481481481</v>
      </c>
      <c r="K253">
        <v>130.214</v>
      </c>
      <c r="L253">
        <v>11.899999999999636</v>
      </c>
      <c r="M253">
        <v>19.999999999998181</v>
      </c>
      <c r="N253">
        <v>5.09</v>
      </c>
      <c r="O253" s="578">
        <v>0.1498148148166365</v>
      </c>
    </row>
    <row r="254" spans="1:15">
      <c r="A254" s="577">
        <v>253</v>
      </c>
      <c r="B254" s="577" t="s">
        <v>96</v>
      </c>
      <c r="C254" s="577">
        <v>5</v>
      </c>
      <c r="D254">
        <v>0.05</v>
      </c>
      <c r="E254">
        <v>0.14000000000000001</v>
      </c>
      <c r="F254" s="410">
        <v>44403.697222222225</v>
      </c>
      <c r="G254">
        <v>130.24600000000001</v>
      </c>
      <c r="H254" s="410">
        <v>44404.442060185182</v>
      </c>
      <c r="I254">
        <v>129.63300000000001</v>
      </c>
      <c r="J254" s="403">
        <v>44405.895069444443</v>
      </c>
      <c r="K254">
        <v>130.05500000000001</v>
      </c>
      <c r="L254">
        <v>61.299999999999272</v>
      </c>
      <c r="M254">
        <v>42.199999999998909</v>
      </c>
      <c r="N254">
        <v>21.59</v>
      </c>
      <c r="O254" s="578">
        <v>2.1978472222181153</v>
      </c>
    </row>
  </sheetData>
  <autoFilter ref="A1:O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18"/>
  <dimension ref="A1:S22291"/>
  <sheetViews>
    <sheetView workbookViewId="0">
      <pane ySplit="1" topLeftCell="A2" activePane="bottomLeft" state="frozen"/>
      <selection pane="bottomLeft" activeCell="S2" sqref="S2:S3981"/>
    </sheetView>
  </sheetViews>
  <sheetFormatPr defaultRowHeight="12.75"/>
  <cols>
    <col min="2" max="2" width="16.5703125" style="400" customWidth="1"/>
    <col min="9" max="9" width="15.42578125" style="400" customWidth="1"/>
    <col min="11" max="11" width="15" bestFit="1" customWidth="1"/>
    <col min="16" max="16" width="19.42578125" customWidth="1"/>
  </cols>
  <sheetData>
    <row r="1" spans="1:19" ht="25.5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  <c r="S1" s="584" t="s">
        <v>231</v>
      </c>
    </row>
    <row r="2" spans="1:19">
      <c r="A2">
        <v>1</v>
      </c>
      <c r="B2" s="400">
        <v>43831.960416666669</v>
      </c>
      <c r="C2" s="577" t="s">
        <v>97</v>
      </c>
      <c r="D2">
        <v>0.02</v>
      </c>
      <c r="F2">
        <v>1.1219300000000001</v>
      </c>
      <c r="I2" s="400">
        <v>43832.20208333333</v>
      </c>
      <c r="J2">
        <v>1.12093</v>
      </c>
      <c r="N2">
        <v>2.0699999999999998</v>
      </c>
      <c r="Q2">
        <v>1</v>
      </c>
      <c r="R2" s="577" t="s">
        <v>97</v>
      </c>
      <c r="S2" s="577">
        <v>1</v>
      </c>
    </row>
    <row r="3" spans="1:19">
      <c r="A3">
        <v>2</v>
      </c>
      <c r="B3" s="400">
        <v>43832.338888888888</v>
      </c>
      <c r="C3" s="577" t="s">
        <v>96</v>
      </c>
      <c r="D3">
        <v>0.02</v>
      </c>
      <c r="F3">
        <v>1.1210599999999999</v>
      </c>
      <c r="I3" s="400">
        <v>43832.665972222225</v>
      </c>
      <c r="J3">
        <v>1.1202300000000001</v>
      </c>
      <c r="N3">
        <v>-1.66</v>
      </c>
      <c r="Q3">
        <v>2</v>
      </c>
      <c r="R3" s="577" t="s">
        <v>96</v>
      </c>
      <c r="S3" s="577">
        <v>3</v>
      </c>
    </row>
    <row r="4" spans="1:19">
      <c r="A4">
        <v>4</v>
      </c>
      <c r="B4" s="400">
        <v>43832.479861111111</v>
      </c>
      <c r="C4" s="577" t="s">
        <v>96</v>
      </c>
      <c r="D4">
        <v>0.02</v>
      </c>
      <c r="F4">
        <v>1.1194599999999999</v>
      </c>
      <c r="I4" s="400">
        <v>43832.665972222225</v>
      </c>
      <c r="J4">
        <v>1.1202300000000001</v>
      </c>
      <c r="N4">
        <v>1.54</v>
      </c>
      <c r="Q4">
        <v>2</v>
      </c>
      <c r="R4" s="577" t="s">
        <v>96</v>
      </c>
      <c r="S4" s="577">
        <v>3</v>
      </c>
    </row>
    <row r="5" spans="1:19">
      <c r="A5">
        <v>5</v>
      </c>
      <c r="B5" s="400">
        <v>43832.604166666664</v>
      </c>
      <c r="C5" s="577" t="s">
        <v>96</v>
      </c>
      <c r="D5">
        <v>0.03</v>
      </c>
      <c r="F5">
        <v>1.11785</v>
      </c>
      <c r="I5" s="400">
        <v>43832.665972222225</v>
      </c>
      <c r="J5">
        <v>1.1202300000000001</v>
      </c>
      <c r="N5">
        <v>7.14</v>
      </c>
      <c r="Q5">
        <v>2</v>
      </c>
      <c r="R5" s="577" t="s">
        <v>96</v>
      </c>
      <c r="S5" s="577">
        <v>3</v>
      </c>
    </row>
    <row r="6" spans="1:19">
      <c r="A6">
        <v>3</v>
      </c>
      <c r="B6" s="400">
        <v>43832.461111111108</v>
      </c>
      <c r="C6" s="577" t="s">
        <v>97</v>
      </c>
      <c r="D6">
        <v>0.02</v>
      </c>
      <c r="F6">
        <v>1.1201000000000001</v>
      </c>
      <c r="I6" s="400">
        <v>43832.481249999997</v>
      </c>
      <c r="J6">
        <v>1.1191</v>
      </c>
      <c r="N6">
        <v>2</v>
      </c>
      <c r="Q6">
        <v>3</v>
      </c>
      <c r="R6" s="577" t="s">
        <v>97</v>
      </c>
      <c r="S6" s="577">
        <v>1</v>
      </c>
    </row>
    <row r="7" spans="1:19">
      <c r="A7">
        <v>6</v>
      </c>
      <c r="B7" s="400">
        <v>43832.650694444441</v>
      </c>
      <c r="C7" s="577" t="s">
        <v>97</v>
      </c>
      <c r="D7">
        <v>0.02</v>
      </c>
      <c r="F7">
        <v>1.11791</v>
      </c>
      <c r="I7" s="400">
        <v>43832.697222222225</v>
      </c>
      <c r="J7">
        <v>1.1177299999999999</v>
      </c>
      <c r="N7">
        <v>0.36</v>
      </c>
      <c r="Q7">
        <v>4</v>
      </c>
      <c r="R7" s="577" t="s">
        <v>97</v>
      </c>
      <c r="S7" s="577">
        <v>2</v>
      </c>
    </row>
    <row r="8" spans="1:19">
      <c r="A8">
        <v>7</v>
      </c>
      <c r="B8" s="400">
        <v>43832.665277777778</v>
      </c>
      <c r="C8" s="577" t="s">
        <v>97</v>
      </c>
      <c r="D8">
        <v>0.02</v>
      </c>
      <c r="F8">
        <v>1.11954</v>
      </c>
      <c r="I8" s="400">
        <v>43832.697222222225</v>
      </c>
      <c r="J8">
        <v>1.1177299999999999</v>
      </c>
      <c r="N8">
        <v>3.62</v>
      </c>
      <c r="Q8">
        <v>4</v>
      </c>
      <c r="R8" s="577" t="s">
        <v>97</v>
      </c>
      <c r="S8" s="577">
        <v>2</v>
      </c>
    </row>
    <row r="9" spans="1:19">
      <c r="A9">
        <v>8</v>
      </c>
      <c r="B9" s="400">
        <v>43832.670138888891</v>
      </c>
      <c r="C9" s="577" t="s">
        <v>96</v>
      </c>
      <c r="D9">
        <v>0.02</v>
      </c>
      <c r="F9">
        <v>1.1199399999999999</v>
      </c>
      <c r="I9" s="400">
        <v>43833.625</v>
      </c>
      <c r="J9">
        <v>1.11649</v>
      </c>
      <c r="N9">
        <v>-6.98</v>
      </c>
      <c r="Q9">
        <v>5</v>
      </c>
      <c r="R9" s="577" t="s">
        <v>96</v>
      </c>
      <c r="S9" s="577">
        <v>5</v>
      </c>
    </row>
    <row r="10" spans="1:19">
      <c r="A10">
        <v>9</v>
      </c>
      <c r="B10" s="400">
        <v>43832.694444444445</v>
      </c>
      <c r="C10" s="577" t="s">
        <v>96</v>
      </c>
      <c r="D10">
        <v>0.02</v>
      </c>
      <c r="F10">
        <v>1.1183399999999999</v>
      </c>
      <c r="I10" s="400">
        <v>43833.625</v>
      </c>
      <c r="J10">
        <v>1.11649</v>
      </c>
      <c r="N10">
        <v>-3.78</v>
      </c>
      <c r="Q10">
        <v>5</v>
      </c>
      <c r="R10" s="577" t="s">
        <v>96</v>
      </c>
      <c r="S10" s="577">
        <v>5</v>
      </c>
    </row>
    <row r="11" spans="1:19">
      <c r="A11">
        <v>10</v>
      </c>
      <c r="B11" s="400">
        <v>43832.704861111109</v>
      </c>
      <c r="C11" s="577" t="s">
        <v>96</v>
      </c>
      <c r="D11">
        <v>0.03</v>
      </c>
      <c r="F11">
        <v>1.11673</v>
      </c>
      <c r="I11" s="400">
        <v>43833.625</v>
      </c>
      <c r="J11">
        <v>1.11649</v>
      </c>
      <c r="N11">
        <v>-0.84</v>
      </c>
      <c r="Q11">
        <v>5</v>
      </c>
      <c r="R11" s="577" t="s">
        <v>96</v>
      </c>
      <c r="S11" s="577">
        <v>5</v>
      </c>
    </row>
    <row r="12" spans="1:19">
      <c r="A12">
        <v>11</v>
      </c>
      <c r="B12" s="400">
        <v>43833.383333333331</v>
      </c>
      <c r="C12" s="577" t="s">
        <v>96</v>
      </c>
      <c r="D12">
        <v>0.05</v>
      </c>
      <c r="F12">
        <v>1.11503</v>
      </c>
      <c r="I12" s="400">
        <v>43833.625</v>
      </c>
      <c r="J12">
        <v>1.11649</v>
      </c>
      <c r="N12">
        <v>7.3</v>
      </c>
      <c r="Q12">
        <v>5</v>
      </c>
      <c r="R12" s="577" t="s">
        <v>96</v>
      </c>
      <c r="S12" s="577">
        <v>5</v>
      </c>
    </row>
    <row r="13" spans="1:19">
      <c r="A13">
        <v>12</v>
      </c>
      <c r="B13" s="400">
        <v>43833.462500000001</v>
      </c>
      <c r="C13" s="577" t="s">
        <v>96</v>
      </c>
      <c r="D13">
        <v>0.08</v>
      </c>
      <c r="F13">
        <v>1.1132299999999999</v>
      </c>
      <c r="I13" s="400">
        <v>43833.625</v>
      </c>
      <c r="J13">
        <v>1.11649</v>
      </c>
      <c r="N13">
        <v>26.08</v>
      </c>
      <c r="Q13">
        <v>5</v>
      </c>
      <c r="R13" s="577" t="s">
        <v>96</v>
      </c>
      <c r="S13" s="577">
        <v>5</v>
      </c>
    </row>
    <row r="14" spans="1:19">
      <c r="A14">
        <v>13</v>
      </c>
      <c r="B14" s="400">
        <v>43833.46875</v>
      </c>
      <c r="C14" s="577" t="s">
        <v>97</v>
      </c>
      <c r="D14">
        <v>0.02</v>
      </c>
      <c r="F14">
        <v>1.11314</v>
      </c>
      <c r="I14" s="400">
        <v>43837.577777777777</v>
      </c>
      <c r="J14">
        <v>1.11659</v>
      </c>
      <c r="N14">
        <v>-6.86</v>
      </c>
      <c r="Q14">
        <v>6</v>
      </c>
      <c r="R14" s="577" t="s">
        <v>97</v>
      </c>
      <c r="S14" s="577">
        <v>5</v>
      </c>
    </row>
    <row r="15" spans="1:19">
      <c r="A15">
        <v>14</v>
      </c>
      <c r="B15" s="400">
        <v>43833.550694444442</v>
      </c>
      <c r="C15" s="577" t="s">
        <v>97</v>
      </c>
      <c r="D15">
        <v>0.02</v>
      </c>
      <c r="F15">
        <v>1.1147499999999999</v>
      </c>
      <c r="I15" s="400">
        <v>43837.577777777777</v>
      </c>
      <c r="J15">
        <v>1.11659</v>
      </c>
      <c r="N15">
        <v>-3.64</v>
      </c>
      <c r="Q15">
        <v>6</v>
      </c>
      <c r="R15" s="577" t="s">
        <v>97</v>
      </c>
      <c r="S15" s="577">
        <v>5</v>
      </c>
    </row>
    <row r="16" spans="1:19">
      <c r="A16">
        <v>15</v>
      </c>
      <c r="B16" s="400">
        <v>43833.636805555558</v>
      </c>
      <c r="C16" s="577" t="s">
        <v>97</v>
      </c>
      <c r="D16">
        <v>0.03</v>
      </c>
      <c r="F16">
        <v>1.11635</v>
      </c>
      <c r="I16" s="400">
        <v>43837.577777777777</v>
      </c>
      <c r="J16">
        <v>1.11659</v>
      </c>
      <c r="N16">
        <v>-0.65</v>
      </c>
      <c r="Q16">
        <v>6</v>
      </c>
      <c r="R16" s="577" t="s">
        <v>97</v>
      </c>
      <c r="S16" s="577">
        <v>5</v>
      </c>
    </row>
    <row r="17" spans="1:19">
      <c r="A17">
        <v>18</v>
      </c>
      <c r="B17" s="400">
        <v>43836.375694444447</v>
      </c>
      <c r="C17" s="577" t="s">
        <v>97</v>
      </c>
      <c r="D17">
        <v>0.05</v>
      </c>
      <c r="F17">
        <v>1.11805</v>
      </c>
      <c r="I17" s="400">
        <v>43837.577777777777</v>
      </c>
      <c r="J17">
        <v>1.11659</v>
      </c>
      <c r="N17">
        <v>7.36</v>
      </c>
      <c r="Q17">
        <v>6</v>
      </c>
      <c r="R17" s="577" t="s">
        <v>97</v>
      </c>
      <c r="S17" s="577">
        <v>5</v>
      </c>
    </row>
    <row r="18" spans="1:19">
      <c r="A18">
        <v>19</v>
      </c>
      <c r="B18" s="400">
        <v>43836.433333333334</v>
      </c>
      <c r="C18" s="577" t="s">
        <v>97</v>
      </c>
      <c r="D18">
        <v>0.08</v>
      </c>
      <c r="F18">
        <v>1.11985</v>
      </c>
      <c r="I18" s="400">
        <v>43837.577777777777</v>
      </c>
      <c r="J18">
        <v>1.11659</v>
      </c>
      <c r="N18">
        <v>26.17</v>
      </c>
      <c r="Q18">
        <v>6</v>
      </c>
      <c r="R18" s="577" t="s">
        <v>97</v>
      </c>
      <c r="S18" s="577">
        <v>5</v>
      </c>
    </row>
    <row r="19" spans="1:19">
      <c r="A19">
        <v>16</v>
      </c>
      <c r="B19" s="400">
        <v>43833.696527777778</v>
      </c>
      <c r="C19" s="577" t="s">
        <v>96</v>
      </c>
      <c r="D19">
        <v>0.02</v>
      </c>
      <c r="F19">
        <v>1.1175999999999999</v>
      </c>
      <c r="I19" s="400">
        <v>43836.37222222222</v>
      </c>
      <c r="J19">
        <v>1.1177999999999999</v>
      </c>
      <c r="N19">
        <v>0.32</v>
      </c>
      <c r="Q19">
        <v>7</v>
      </c>
      <c r="R19" s="577" t="s">
        <v>96</v>
      </c>
      <c r="S19" s="577">
        <v>2</v>
      </c>
    </row>
    <row r="20" spans="1:19">
      <c r="A20">
        <v>17</v>
      </c>
      <c r="B20" s="400">
        <v>43833.884027777778</v>
      </c>
      <c r="C20" s="577" t="s">
        <v>96</v>
      </c>
      <c r="D20">
        <v>0.02</v>
      </c>
      <c r="F20">
        <v>1.1160000000000001</v>
      </c>
      <c r="I20" s="400">
        <v>43836.37222222222</v>
      </c>
      <c r="J20">
        <v>1.1177999999999999</v>
      </c>
      <c r="N20">
        <v>3.52</v>
      </c>
      <c r="Q20">
        <v>7</v>
      </c>
      <c r="R20" s="577" t="s">
        <v>96</v>
      </c>
      <c r="S20" s="577">
        <v>2</v>
      </c>
    </row>
    <row r="21" spans="1:19">
      <c r="A21">
        <v>20</v>
      </c>
      <c r="B21" s="400">
        <v>43836.472222222219</v>
      </c>
      <c r="C21" s="577" t="s">
        <v>96</v>
      </c>
      <c r="D21">
        <v>0.02</v>
      </c>
      <c r="F21">
        <v>1.12012</v>
      </c>
      <c r="I21" s="400">
        <v>43843.376388888886</v>
      </c>
      <c r="J21">
        <v>1.1133999999999999</v>
      </c>
      <c r="N21">
        <v>-14</v>
      </c>
      <c r="Q21">
        <v>8</v>
      </c>
      <c r="R21" s="577" t="s">
        <v>96</v>
      </c>
      <c r="S21" s="577">
        <v>7</v>
      </c>
    </row>
    <row r="22" spans="1:19">
      <c r="A22">
        <v>21</v>
      </c>
      <c r="B22" s="400">
        <v>43836.623611111114</v>
      </c>
      <c r="C22" s="577" t="s">
        <v>96</v>
      </c>
      <c r="D22">
        <v>0.02</v>
      </c>
      <c r="F22">
        <v>1.11852</v>
      </c>
      <c r="I22" s="400">
        <v>43843.376388888886</v>
      </c>
      <c r="J22">
        <v>1.1133999999999999</v>
      </c>
      <c r="N22">
        <v>-10.8</v>
      </c>
      <c r="Q22">
        <v>8</v>
      </c>
      <c r="R22" s="577" t="s">
        <v>96</v>
      </c>
      <c r="S22" s="577">
        <v>7</v>
      </c>
    </row>
    <row r="23" spans="1:19">
      <c r="A23">
        <v>22</v>
      </c>
      <c r="B23" s="400">
        <v>43837.434027777781</v>
      </c>
      <c r="C23" s="577" t="s">
        <v>96</v>
      </c>
      <c r="D23">
        <v>0.03</v>
      </c>
      <c r="F23">
        <v>1.1169199999999999</v>
      </c>
      <c r="I23" s="400">
        <v>43843.376388888886</v>
      </c>
      <c r="J23">
        <v>1.1133999999999999</v>
      </c>
      <c r="N23">
        <v>-11.28</v>
      </c>
      <c r="Q23">
        <v>8</v>
      </c>
      <c r="R23" s="577" t="s">
        <v>96</v>
      </c>
      <c r="S23" s="577">
        <v>7</v>
      </c>
    </row>
    <row r="24" spans="1:19">
      <c r="A24">
        <v>23</v>
      </c>
      <c r="B24" s="400">
        <v>43837.60833333333</v>
      </c>
      <c r="C24" s="577" t="s">
        <v>96</v>
      </c>
      <c r="D24">
        <v>0.05</v>
      </c>
      <c r="F24">
        <v>1.11521</v>
      </c>
      <c r="I24" s="400">
        <v>43843.376388888886</v>
      </c>
      <c r="J24">
        <v>1.1133999999999999</v>
      </c>
      <c r="N24">
        <v>-10.26</v>
      </c>
      <c r="Q24">
        <v>8</v>
      </c>
      <c r="R24" s="577" t="s">
        <v>96</v>
      </c>
      <c r="S24" s="577">
        <v>7</v>
      </c>
    </row>
    <row r="25" spans="1:19">
      <c r="A25">
        <v>25</v>
      </c>
      <c r="B25" s="400">
        <v>43838.345833333333</v>
      </c>
      <c r="C25" s="577" t="s">
        <v>96</v>
      </c>
      <c r="D25">
        <v>0.08</v>
      </c>
      <c r="F25">
        <v>1.11341</v>
      </c>
      <c r="I25" s="400">
        <v>43843.376388888886</v>
      </c>
      <c r="J25">
        <v>1.1133999999999999</v>
      </c>
      <c r="N25">
        <v>-1.69</v>
      </c>
      <c r="Q25">
        <v>8</v>
      </c>
      <c r="R25" s="577" t="s">
        <v>96</v>
      </c>
      <c r="S25" s="577">
        <v>7</v>
      </c>
    </row>
    <row r="26" spans="1:19">
      <c r="A26">
        <v>28</v>
      </c>
      <c r="B26" s="400">
        <v>43838.55</v>
      </c>
      <c r="C26" s="577" t="s">
        <v>96</v>
      </c>
      <c r="D26">
        <v>0.14000000000000001</v>
      </c>
      <c r="F26">
        <v>1.11151</v>
      </c>
      <c r="I26" s="400">
        <v>43843.376388888886</v>
      </c>
      <c r="J26">
        <v>1.1133999999999999</v>
      </c>
      <c r="N26">
        <v>23.65</v>
      </c>
      <c r="Q26">
        <v>8</v>
      </c>
      <c r="R26" s="577" t="s">
        <v>96</v>
      </c>
      <c r="S26" s="577">
        <v>7</v>
      </c>
    </row>
    <row r="27" spans="1:19">
      <c r="A27">
        <v>32</v>
      </c>
      <c r="B27" s="400">
        <v>43839.652777777781</v>
      </c>
      <c r="C27" s="577" t="s">
        <v>96</v>
      </c>
      <c r="D27">
        <v>0.23</v>
      </c>
      <c r="F27">
        <v>1.10944</v>
      </c>
      <c r="I27" s="400">
        <v>43843.376388888886</v>
      </c>
      <c r="J27">
        <v>1.1133999999999999</v>
      </c>
      <c r="N27">
        <v>89.23</v>
      </c>
      <c r="Q27">
        <v>8</v>
      </c>
      <c r="R27" s="577" t="s">
        <v>96</v>
      </c>
      <c r="S27" s="577">
        <v>7</v>
      </c>
    </row>
    <row r="28" spans="1:19">
      <c r="A28">
        <v>24</v>
      </c>
      <c r="B28" s="400">
        <v>43837.974999999999</v>
      </c>
      <c r="C28" s="577" t="s">
        <v>97</v>
      </c>
      <c r="D28">
        <v>0.02</v>
      </c>
      <c r="F28">
        <v>1.1153</v>
      </c>
      <c r="I28" s="400">
        <v>43838.342361111114</v>
      </c>
      <c r="J28">
        <v>1.1143000000000001</v>
      </c>
      <c r="N28">
        <v>2.02</v>
      </c>
      <c r="Q28">
        <v>9</v>
      </c>
      <c r="R28" s="577" t="s">
        <v>97</v>
      </c>
      <c r="S28" s="577">
        <v>1</v>
      </c>
    </row>
    <row r="29" spans="1:19">
      <c r="A29">
        <v>26</v>
      </c>
      <c r="B29" s="400">
        <v>43838.397222222222</v>
      </c>
      <c r="C29" s="577" t="s">
        <v>97</v>
      </c>
      <c r="D29">
        <v>0.02</v>
      </c>
      <c r="F29">
        <v>1.1136999999999999</v>
      </c>
      <c r="I29" s="400">
        <v>43838.472916666666</v>
      </c>
      <c r="J29">
        <v>1.1127</v>
      </c>
      <c r="N29">
        <v>2</v>
      </c>
      <c r="Q29">
        <v>10</v>
      </c>
      <c r="R29" s="577" t="s">
        <v>97</v>
      </c>
      <c r="S29" s="577">
        <v>1</v>
      </c>
    </row>
    <row r="30" spans="1:19">
      <c r="A30">
        <v>27</v>
      </c>
      <c r="B30" s="400">
        <v>43838.477777777778</v>
      </c>
      <c r="C30" s="577" t="s">
        <v>97</v>
      </c>
      <c r="D30">
        <v>0.02</v>
      </c>
      <c r="F30">
        <v>1.1127199999999999</v>
      </c>
      <c r="I30" s="400">
        <v>43838.539583333331</v>
      </c>
      <c r="J30">
        <v>1.11172</v>
      </c>
      <c r="N30">
        <v>2</v>
      </c>
      <c r="Q30">
        <v>11</v>
      </c>
      <c r="R30" s="577" t="s">
        <v>97</v>
      </c>
      <c r="S30" s="577">
        <v>1</v>
      </c>
    </row>
    <row r="31" spans="1:19">
      <c r="A31">
        <v>29</v>
      </c>
      <c r="B31" s="400">
        <v>43838.619444444441</v>
      </c>
      <c r="C31" s="577" t="s">
        <v>97</v>
      </c>
      <c r="D31">
        <v>0.02</v>
      </c>
      <c r="F31">
        <v>1.1124799999999999</v>
      </c>
      <c r="I31" s="400">
        <v>43838.67291666667</v>
      </c>
      <c r="J31">
        <v>1.11148</v>
      </c>
      <c r="N31">
        <v>2</v>
      </c>
      <c r="Q31">
        <v>12</v>
      </c>
      <c r="R31" s="577" t="s">
        <v>97</v>
      </c>
      <c r="S31" s="577">
        <v>1</v>
      </c>
    </row>
    <row r="32" spans="1:19">
      <c r="A32">
        <v>30</v>
      </c>
      <c r="B32" s="400">
        <v>43838.696527777778</v>
      </c>
      <c r="C32" s="577" t="s">
        <v>97</v>
      </c>
      <c r="D32">
        <v>0.02</v>
      </c>
      <c r="F32">
        <v>1.1115299999999999</v>
      </c>
      <c r="I32" s="400">
        <v>43838.914583333331</v>
      </c>
      <c r="J32">
        <v>1.11053</v>
      </c>
      <c r="N32">
        <v>2</v>
      </c>
      <c r="Q32">
        <v>13</v>
      </c>
      <c r="R32" s="577" t="s">
        <v>97</v>
      </c>
      <c r="S32" s="577">
        <v>1</v>
      </c>
    </row>
    <row r="33" spans="1:19">
      <c r="A33">
        <v>31</v>
      </c>
      <c r="B33" s="400">
        <v>43839.505555555559</v>
      </c>
      <c r="C33" s="577" t="s">
        <v>97</v>
      </c>
      <c r="D33">
        <v>0.02</v>
      </c>
      <c r="F33">
        <v>1.11121</v>
      </c>
      <c r="I33" s="400">
        <v>43839.647916666669</v>
      </c>
      <c r="J33">
        <v>1.1102099999999999</v>
      </c>
      <c r="N33">
        <v>2</v>
      </c>
      <c r="Q33">
        <v>14</v>
      </c>
      <c r="R33" s="577" t="s">
        <v>97</v>
      </c>
      <c r="S33" s="577">
        <v>1</v>
      </c>
    </row>
    <row r="34" spans="1:19">
      <c r="A34">
        <v>33</v>
      </c>
      <c r="B34" s="400">
        <v>43839.655555555553</v>
      </c>
      <c r="C34" s="577" t="s">
        <v>97</v>
      </c>
      <c r="D34">
        <v>0.02</v>
      </c>
      <c r="F34">
        <v>1.1099000000000001</v>
      </c>
      <c r="I34" s="400">
        <v>43840.459027777775</v>
      </c>
      <c r="J34">
        <v>1.1089</v>
      </c>
      <c r="N34">
        <v>2.02</v>
      </c>
      <c r="Q34">
        <v>15</v>
      </c>
      <c r="R34" s="577" t="s">
        <v>97</v>
      </c>
      <c r="S34" s="577">
        <v>1</v>
      </c>
    </row>
    <row r="35" spans="1:19">
      <c r="A35">
        <v>34</v>
      </c>
      <c r="B35" s="400">
        <v>43840.563888888886</v>
      </c>
      <c r="C35" s="577" t="s">
        <v>97</v>
      </c>
      <c r="D35">
        <v>0.02</v>
      </c>
      <c r="F35">
        <v>1.11107</v>
      </c>
      <c r="I35" s="400">
        <v>43840.581944444442</v>
      </c>
      <c r="J35">
        <v>1.1100699999999999</v>
      </c>
      <c r="N35">
        <v>2</v>
      </c>
      <c r="Q35">
        <v>16</v>
      </c>
      <c r="R35" s="577" t="s">
        <v>97</v>
      </c>
      <c r="S35" s="577">
        <v>1</v>
      </c>
    </row>
    <row r="36" spans="1:19">
      <c r="A36">
        <v>35</v>
      </c>
      <c r="B36" s="400">
        <v>43840.598611111112</v>
      </c>
      <c r="C36" s="577" t="s">
        <v>97</v>
      </c>
      <c r="D36">
        <v>0.02</v>
      </c>
      <c r="F36">
        <v>1.10921</v>
      </c>
      <c r="I36" s="400">
        <v>43844.552083333336</v>
      </c>
      <c r="J36">
        <v>1.1113299999999999</v>
      </c>
      <c r="N36">
        <v>-4.2</v>
      </c>
      <c r="Q36">
        <v>17</v>
      </c>
      <c r="R36" s="577" t="s">
        <v>97</v>
      </c>
      <c r="S36" s="577">
        <v>4</v>
      </c>
    </row>
    <row r="37" spans="1:19">
      <c r="A37">
        <v>36</v>
      </c>
      <c r="B37" s="400">
        <v>43840.631944444445</v>
      </c>
      <c r="C37" s="577" t="s">
        <v>97</v>
      </c>
      <c r="D37">
        <v>0.02</v>
      </c>
      <c r="F37">
        <v>1.1108100000000001</v>
      </c>
      <c r="I37" s="400">
        <v>43844.552083333336</v>
      </c>
      <c r="J37">
        <v>1.1113299999999999</v>
      </c>
      <c r="N37">
        <v>-1</v>
      </c>
      <c r="Q37">
        <v>17</v>
      </c>
      <c r="R37" s="577" t="s">
        <v>97</v>
      </c>
      <c r="S37" s="577">
        <v>4</v>
      </c>
    </row>
    <row r="38" spans="1:19">
      <c r="A38">
        <v>37</v>
      </c>
      <c r="B38" s="400">
        <v>43840.718055555553</v>
      </c>
      <c r="C38" s="577" t="s">
        <v>97</v>
      </c>
      <c r="D38">
        <v>0.03</v>
      </c>
      <c r="F38">
        <v>1.11242</v>
      </c>
      <c r="I38" s="400">
        <v>43844.552083333336</v>
      </c>
      <c r="J38">
        <v>1.1113299999999999</v>
      </c>
      <c r="N38">
        <v>3.34</v>
      </c>
      <c r="Q38">
        <v>17</v>
      </c>
      <c r="R38" s="577" t="s">
        <v>97</v>
      </c>
      <c r="S38" s="577">
        <v>4</v>
      </c>
    </row>
    <row r="39" spans="1:19">
      <c r="A39">
        <v>40</v>
      </c>
      <c r="B39" s="400">
        <v>43843.686805555553</v>
      </c>
      <c r="C39" s="577" t="s">
        <v>97</v>
      </c>
      <c r="D39">
        <v>0.05</v>
      </c>
      <c r="F39">
        <v>1.1141300000000001</v>
      </c>
      <c r="I39" s="400">
        <v>43844.552083333336</v>
      </c>
      <c r="J39">
        <v>1.1113299999999999</v>
      </c>
      <c r="N39">
        <v>14.06</v>
      </c>
      <c r="Q39">
        <v>17</v>
      </c>
      <c r="R39" s="577" t="s">
        <v>97</v>
      </c>
      <c r="S39" s="577">
        <v>4</v>
      </c>
    </row>
    <row r="40" spans="1:19">
      <c r="A40">
        <v>38</v>
      </c>
      <c r="B40" s="400">
        <v>43843.379861111112</v>
      </c>
      <c r="C40" s="577" t="s">
        <v>96</v>
      </c>
      <c r="D40">
        <v>0.02</v>
      </c>
      <c r="F40">
        <v>1.1130599999999999</v>
      </c>
      <c r="I40" s="400">
        <v>43843.649305555555</v>
      </c>
      <c r="J40">
        <v>1.1132599999999999</v>
      </c>
      <c r="N40">
        <v>0.4</v>
      </c>
      <c r="Q40">
        <v>18</v>
      </c>
      <c r="R40" s="577" t="s">
        <v>96</v>
      </c>
      <c r="S40" s="577">
        <v>2</v>
      </c>
    </row>
    <row r="41" spans="1:19">
      <c r="A41">
        <v>39</v>
      </c>
      <c r="B41" s="400">
        <v>43843.416666666664</v>
      </c>
      <c r="C41" s="577" t="s">
        <v>96</v>
      </c>
      <c r="D41">
        <v>0.02</v>
      </c>
      <c r="F41">
        <v>1.11145</v>
      </c>
      <c r="I41" s="400">
        <v>43843.649305555555</v>
      </c>
      <c r="J41">
        <v>1.1132599999999999</v>
      </c>
      <c r="N41">
        <v>3.62</v>
      </c>
      <c r="Q41">
        <v>18</v>
      </c>
      <c r="R41" s="577" t="s">
        <v>96</v>
      </c>
      <c r="S41" s="577">
        <v>2</v>
      </c>
    </row>
    <row r="42" spans="1:19">
      <c r="A42">
        <v>41</v>
      </c>
      <c r="B42" s="400">
        <v>43844.344444444447</v>
      </c>
      <c r="C42" s="577" t="s">
        <v>96</v>
      </c>
      <c r="D42">
        <v>0.02</v>
      </c>
      <c r="F42">
        <v>1.1137300000000001</v>
      </c>
      <c r="I42" s="400">
        <v>43845.457638888889</v>
      </c>
      <c r="J42">
        <v>1.1139300000000001</v>
      </c>
      <c r="N42">
        <v>0.32</v>
      </c>
      <c r="Q42">
        <v>19</v>
      </c>
      <c r="R42" s="577" t="s">
        <v>96</v>
      </c>
      <c r="S42" s="577">
        <v>2</v>
      </c>
    </row>
    <row r="43" spans="1:19">
      <c r="A43">
        <v>42</v>
      </c>
      <c r="B43" s="400">
        <v>43844.541666666664</v>
      </c>
      <c r="C43" s="577" t="s">
        <v>96</v>
      </c>
      <c r="D43">
        <v>0.02</v>
      </c>
      <c r="F43">
        <v>1.11212</v>
      </c>
      <c r="I43" s="400">
        <v>43845.457638888889</v>
      </c>
      <c r="J43">
        <v>1.1139300000000001</v>
      </c>
      <c r="N43">
        <v>3.54</v>
      </c>
      <c r="Q43">
        <v>19</v>
      </c>
      <c r="R43" s="577" t="s">
        <v>96</v>
      </c>
      <c r="S43" s="577">
        <v>2</v>
      </c>
    </row>
    <row r="44" spans="1:19">
      <c r="A44">
        <v>43</v>
      </c>
      <c r="B44" s="400">
        <v>43844.563888888886</v>
      </c>
      <c r="C44" s="577" t="s">
        <v>97</v>
      </c>
      <c r="D44">
        <v>0.02</v>
      </c>
      <c r="F44">
        <v>1.1113900000000001</v>
      </c>
      <c r="I44" s="400">
        <v>43846.637499999997</v>
      </c>
      <c r="J44">
        <v>1.11354</v>
      </c>
      <c r="N44">
        <v>-4.21</v>
      </c>
      <c r="Q44">
        <v>20</v>
      </c>
      <c r="R44" s="577" t="s">
        <v>97</v>
      </c>
      <c r="S44" s="577">
        <v>4</v>
      </c>
    </row>
    <row r="45" spans="1:19">
      <c r="A45">
        <v>44</v>
      </c>
      <c r="B45" s="400">
        <v>43844.706944444442</v>
      </c>
      <c r="C45" s="577" t="s">
        <v>97</v>
      </c>
      <c r="D45">
        <v>0.02</v>
      </c>
      <c r="F45">
        <v>1.11303</v>
      </c>
      <c r="I45" s="400">
        <v>43846.637499999997</v>
      </c>
      <c r="J45">
        <v>1.11354</v>
      </c>
      <c r="N45">
        <v>-0.93</v>
      </c>
      <c r="Q45">
        <v>20</v>
      </c>
      <c r="R45" s="577" t="s">
        <v>97</v>
      </c>
      <c r="S45" s="577">
        <v>4</v>
      </c>
    </row>
    <row r="46" spans="1:19">
      <c r="A46">
        <v>45</v>
      </c>
      <c r="B46" s="400">
        <v>43845.464583333334</v>
      </c>
      <c r="C46" s="577" t="s">
        <v>97</v>
      </c>
      <c r="D46">
        <v>0.03</v>
      </c>
      <c r="F46">
        <v>1.11463</v>
      </c>
      <c r="I46" s="400">
        <v>43846.637499999997</v>
      </c>
      <c r="J46">
        <v>1.11354</v>
      </c>
      <c r="N46">
        <v>3.37</v>
      </c>
      <c r="Q46">
        <v>20</v>
      </c>
      <c r="R46" s="577" t="s">
        <v>97</v>
      </c>
      <c r="S46" s="577">
        <v>4</v>
      </c>
    </row>
    <row r="47" spans="1:19">
      <c r="A47">
        <v>47</v>
      </c>
      <c r="B47" s="400">
        <v>43845.606249999997</v>
      </c>
      <c r="C47" s="577" t="s">
        <v>97</v>
      </c>
      <c r="D47">
        <v>0.05</v>
      </c>
      <c r="F47">
        <v>1.1163400000000001</v>
      </c>
      <c r="I47" s="400">
        <v>43846.637499999997</v>
      </c>
      <c r="J47">
        <v>1.11354</v>
      </c>
      <c r="N47">
        <v>14.17</v>
      </c>
      <c r="Q47">
        <v>20</v>
      </c>
      <c r="R47" s="577" t="s">
        <v>97</v>
      </c>
      <c r="S47" s="577">
        <v>4</v>
      </c>
    </row>
    <row r="48" spans="1:19">
      <c r="A48">
        <v>46</v>
      </c>
      <c r="B48" s="400">
        <v>43845.46875</v>
      </c>
      <c r="C48" s="577" t="s">
        <v>96</v>
      </c>
      <c r="D48">
        <v>0.02</v>
      </c>
      <c r="F48">
        <v>1.11521</v>
      </c>
      <c r="I48" s="400">
        <v>43845.606249999997</v>
      </c>
      <c r="J48">
        <v>1.1162099999999999</v>
      </c>
      <c r="N48">
        <v>2</v>
      </c>
      <c r="Q48">
        <v>21</v>
      </c>
      <c r="R48" s="577" t="s">
        <v>96</v>
      </c>
      <c r="S48" s="577">
        <v>1</v>
      </c>
    </row>
    <row r="49" spans="1:19">
      <c r="A49">
        <v>48</v>
      </c>
      <c r="B49" s="400">
        <v>43845.611805555556</v>
      </c>
      <c r="C49" s="577" t="s">
        <v>96</v>
      </c>
      <c r="D49">
        <v>0.02</v>
      </c>
      <c r="F49">
        <v>1.1157900000000001</v>
      </c>
      <c r="I49" s="400">
        <v>43846.522222222222</v>
      </c>
      <c r="J49">
        <v>1.1167899999999999</v>
      </c>
      <c r="N49">
        <v>1.76</v>
      </c>
      <c r="Q49">
        <v>22</v>
      </c>
      <c r="R49" s="577" t="s">
        <v>96</v>
      </c>
      <c r="S49" s="577">
        <v>1</v>
      </c>
    </row>
    <row r="50" spans="1:19">
      <c r="A50">
        <v>49</v>
      </c>
      <c r="B50" s="400">
        <v>43846.563888888886</v>
      </c>
      <c r="C50" s="577" t="s">
        <v>96</v>
      </c>
      <c r="D50">
        <v>0.02</v>
      </c>
      <c r="F50">
        <v>1.1162099999999999</v>
      </c>
      <c r="I50" s="400">
        <v>43861.583333333336</v>
      </c>
      <c r="J50">
        <v>1.10558</v>
      </c>
      <c r="N50">
        <v>-22.47</v>
      </c>
      <c r="Q50">
        <v>23</v>
      </c>
      <c r="R50" s="577" t="s">
        <v>96</v>
      </c>
      <c r="S50" s="577">
        <v>9</v>
      </c>
    </row>
    <row r="51" spans="1:19">
      <c r="A51">
        <v>50</v>
      </c>
      <c r="B51" s="400">
        <v>43846.619444444441</v>
      </c>
      <c r="C51" s="577" t="s">
        <v>96</v>
      </c>
      <c r="D51">
        <v>0.02</v>
      </c>
      <c r="F51">
        <v>1.1146100000000001</v>
      </c>
      <c r="I51" s="400">
        <v>43861.583333333336</v>
      </c>
      <c r="J51">
        <v>1.10558</v>
      </c>
      <c r="N51">
        <v>-19.27</v>
      </c>
      <c r="Q51">
        <v>23</v>
      </c>
      <c r="R51" s="577" t="s">
        <v>96</v>
      </c>
      <c r="S51" s="577">
        <v>9</v>
      </c>
    </row>
    <row r="52" spans="1:19">
      <c r="A52">
        <v>52</v>
      </c>
      <c r="B52" s="400">
        <v>43846.701388888891</v>
      </c>
      <c r="C52" s="577" t="s">
        <v>96</v>
      </c>
      <c r="D52">
        <v>0.03</v>
      </c>
      <c r="F52">
        <v>1.1129899999999999</v>
      </c>
      <c r="I52" s="400">
        <v>43861.583333333336</v>
      </c>
      <c r="J52">
        <v>1.10558</v>
      </c>
      <c r="N52">
        <v>-24.04</v>
      </c>
      <c r="Q52">
        <v>23</v>
      </c>
      <c r="R52" s="577" t="s">
        <v>96</v>
      </c>
      <c r="S52" s="577">
        <v>9</v>
      </c>
    </row>
    <row r="53" spans="1:19">
      <c r="A53">
        <v>53</v>
      </c>
      <c r="B53" s="400">
        <v>43847.461111111108</v>
      </c>
      <c r="C53" s="577" t="s">
        <v>96</v>
      </c>
      <c r="D53">
        <v>0.05</v>
      </c>
      <c r="F53">
        <v>1.1112899999999999</v>
      </c>
      <c r="I53" s="400">
        <v>43861.583333333336</v>
      </c>
      <c r="J53">
        <v>1.10558</v>
      </c>
      <c r="N53">
        <v>-31.36</v>
      </c>
      <c r="Q53">
        <v>23</v>
      </c>
      <c r="R53" s="577" t="s">
        <v>96</v>
      </c>
      <c r="S53" s="577">
        <v>9</v>
      </c>
    </row>
    <row r="54" spans="1:19">
      <c r="A54">
        <v>55</v>
      </c>
      <c r="B54" s="400">
        <v>43847.649305555555</v>
      </c>
      <c r="C54" s="577" t="s">
        <v>96</v>
      </c>
      <c r="D54">
        <v>0.08</v>
      </c>
      <c r="F54">
        <v>1.10948</v>
      </c>
      <c r="I54" s="400">
        <v>43861.583333333336</v>
      </c>
      <c r="J54">
        <v>1.10558</v>
      </c>
      <c r="N54">
        <v>-35.700000000000003</v>
      </c>
      <c r="Q54">
        <v>23</v>
      </c>
      <c r="R54" s="577" t="s">
        <v>96</v>
      </c>
      <c r="S54" s="577">
        <v>9</v>
      </c>
    </row>
    <row r="55" spans="1:19">
      <c r="A55">
        <v>60</v>
      </c>
      <c r="B55" s="400">
        <v>43852.624305555553</v>
      </c>
      <c r="C55" s="577" t="s">
        <v>96</v>
      </c>
      <c r="D55">
        <v>0.14000000000000001</v>
      </c>
      <c r="F55">
        <v>1.10758</v>
      </c>
      <c r="I55" s="400">
        <v>43861.583333333336</v>
      </c>
      <c r="J55">
        <v>1.10558</v>
      </c>
      <c r="N55">
        <v>-34.19</v>
      </c>
      <c r="Q55">
        <v>23</v>
      </c>
      <c r="R55" s="577" t="s">
        <v>96</v>
      </c>
      <c r="S55" s="577">
        <v>9</v>
      </c>
    </row>
    <row r="56" spans="1:19">
      <c r="A56">
        <v>64</v>
      </c>
      <c r="B56" s="400">
        <v>43853.638888888891</v>
      </c>
      <c r="C56" s="577" t="s">
        <v>96</v>
      </c>
      <c r="D56">
        <v>0.23</v>
      </c>
      <c r="F56">
        <v>1.10558</v>
      </c>
      <c r="I56" s="400">
        <v>43861.583333333336</v>
      </c>
      <c r="J56">
        <v>1.10558</v>
      </c>
      <c r="N56">
        <v>-7.39</v>
      </c>
      <c r="Q56">
        <v>23</v>
      </c>
      <c r="R56" s="577" t="s">
        <v>96</v>
      </c>
      <c r="S56" s="577">
        <v>9</v>
      </c>
    </row>
    <row r="57" spans="1:19">
      <c r="A57">
        <v>67</v>
      </c>
      <c r="B57" s="400">
        <v>43854.418055555558</v>
      </c>
      <c r="C57" s="577" t="s">
        <v>96</v>
      </c>
      <c r="D57">
        <v>0.38</v>
      </c>
      <c r="F57">
        <v>1.10347</v>
      </c>
      <c r="I57" s="400">
        <v>43861.583333333336</v>
      </c>
      <c r="J57">
        <v>1.10558</v>
      </c>
      <c r="N57">
        <v>69.489999999999995</v>
      </c>
      <c r="Q57">
        <v>23</v>
      </c>
      <c r="R57" s="577" t="s">
        <v>96</v>
      </c>
      <c r="S57" s="577">
        <v>9</v>
      </c>
    </row>
    <row r="58" spans="1:19">
      <c r="A58">
        <v>70</v>
      </c>
      <c r="B58" s="400">
        <v>43857.667361111111</v>
      </c>
      <c r="C58" s="577" t="s">
        <v>96</v>
      </c>
      <c r="D58">
        <v>0.64</v>
      </c>
      <c r="F58">
        <v>1.1012599999999999</v>
      </c>
      <c r="I58" s="400">
        <v>43861.583333333336</v>
      </c>
      <c r="J58">
        <v>1.10558</v>
      </c>
      <c r="N58">
        <v>261.05</v>
      </c>
      <c r="Q58">
        <v>23</v>
      </c>
      <c r="R58" s="577" t="s">
        <v>96</v>
      </c>
      <c r="S58" s="577">
        <v>9</v>
      </c>
    </row>
    <row r="59" spans="1:19">
      <c r="A59">
        <v>51</v>
      </c>
      <c r="B59" s="400">
        <v>43846.645138888889</v>
      </c>
      <c r="C59" s="577" t="s">
        <v>97</v>
      </c>
      <c r="D59">
        <v>0.02</v>
      </c>
      <c r="F59">
        <v>1.11385</v>
      </c>
      <c r="I59" s="400">
        <v>43847.395833333336</v>
      </c>
      <c r="J59">
        <v>1.1128499999999999</v>
      </c>
      <c r="N59">
        <v>2.02</v>
      </c>
      <c r="Q59">
        <v>24</v>
      </c>
      <c r="R59" s="577" t="s">
        <v>97</v>
      </c>
      <c r="S59" s="577">
        <v>1</v>
      </c>
    </row>
    <row r="60" spans="1:19">
      <c r="A60">
        <v>54</v>
      </c>
      <c r="B60" s="400">
        <v>43847.59097222222</v>
      </c>
      <c r="C60" s="577" t="s">
        <v>97</v>
      </c>
      <c r="D60">
        <v>0.02</v>
      </c>
      <c r="F60">
        <v>1.1102099999999999</v>
      </c>
      <c r="I60" s="400">
        <v>43847.651388888888</v>
      </c>
      <c r="J60">
        <v>1.10921</v>
      </c>
      <c r="N60">
        <v>2</v>
      </c>
      <c r="Q60">
        <v>25</v>
      </c>
      <c r="R60" s="577" t="s">
        <v>97</v>
      </c>
      <c r="S60" s="577">
        <v>1</v>
      </c>
    </row>
    <row r="61" spans="1:19">
      <c r="A61">
        <v>56</v>
      </c>
      <c r="B61" s="400">
        <v>43850.665972222225</v>
      </c>
      <c r="C61" s="577" t="s">
        <v>97</v>
      </c>
      <c r="D61">
        <v>0.02</v>
      </c>
      <c r="F61">
        <v>1.10819</v>
      </c>
      <c r="I61" s="400">
        <v>43851.87222222222</v>
      </c>
      <c r="J61">
        <v>1.1090199999999999</v>
      </c>
      <c r="N61">
        <v>-1.64</v>
      </c>
      <c r="Q61">
        <v>26</v>
      </c>
      <c r="R61" s="577" t="s">
        <v>97</v>
      </c>
      <c r="S61" s="577">
        <v>3</v>
      </c>
    </row>
    <row r="62" spans="1:19">
      <c r="A62">
        <v>57</v>
      </c>
      <c r="B62" s="400">
        <v>43850.867361111108</v>
      </c>
      <c r="C62" s="577" t="s">
        <v>97</v>
      </c>
      <c r="D62">
        <v>0.02</v>
      </c>
      <c r="F62">
        <v>1.1097900000000001</v>
      </c>
      <c r="I62" s="400">
        <v>43851.87222222222</v>
      </c>
      <c r="J62">
        <v>1.1090199999999999</v>
      </c>
      <c r="N62">
        <v>1.56</v>
      </c>
      <c r="Q62">
        <v>26</v>
      </c>
      <c r="R62" s="577" t="s">
        <v>97</v>
      </c>
      <c r="S62" s="577">
        <v>3</v>
      </c>
    </row>
    <row r="63" spans="1:19">
      <c r="A63">
        <v>58</v>
      </c>
      <c r="B63" s="400">
        <v>43851.549305555556</v>
      </c>
      <c r="C63" s="577" t="s">
        <v>97</v>
      </c>
      <c r="D63">
        <v>0.03</v>
      </c>
      <c r="F63">
        <v>1.1113900000000001</v>
      </c>
      <c r="I63" s="400">
        <v>43851.87222222222</v>
      </c>
      <c r="J63">
        <v>1.1090199999999999</v>
      </c>
      <c r="N63">
        <v>7.11</v>
      </c>
      <c r="Q63">
        <v>26</v>
      </c>
      <c r="R63" s="577" t="s">
        <v>97</v>
      </c>
      <c r="S63" s="577">
        <v>3</v>
      </c>
    </row>
    <row r="64" spans="1:19">
      <c r="A64">
        <v>59</v>
      </c>
      <c r="B64" s="400">
        <v>43852.398611111108</v>
      </c>
      <c r="C64" s="577" t="s">
        <v>97</v>
      </c>
      <c r="D64">
        <v>0.02</v>
      </c>
      <c r="F64">
        <v>1.1091299999999999</v>
      </c>
      <c r="I64" s="400">
        <v>43852.490277777775</v>
      </c>
      <c r="J64">
        <v>1.1081300000000001</v>
      </c>
      <c r="N64">
        <v>2</v>
      </c>
      <c r="Q64">
        <v>27</v>
      </c>
      <c r="R64" s="577" t="s">
        <v>97</v>
      </c>
      <c r="S64" s="577">
        <v>1</v>
      </c>
    </row>
    <row r="65" spans="1:19">
      <c r="A65">
        <v>61</v>
      </c>
      <c r="B65" s="400">
        <v>43852.628472222219</v>
      </c>
      <c r="C65" s="577" t="s">
        <v>97</v>
      </c>
      <c r="D65">
        <v>0.02</v>
      </c>
      <c r="F65">
        <v>1.10762</v>
      </c>
      <c r="I65" s="400">
        <v>43853.594444444447</v>
      </c>
      <c r="J65">
        <v>1.1074200000000001</v>
      </c>
      <c r="N65">
        <v>0.47</v>
      </c>
      <c r="Q65">
        <v>28</v>
      </c>
      <c r="R65" s="577" t="s">
        <v>97</v>
      </c>
      <c r="S65" s="577">
        <v>2</v>
      </c>
    </row>
    <row r="66" spans="1:19">
      <c r="A66">
        <v>62</v>
      </c>
      <c r="B66" s="400">
        <v>43852.824999999997</v>
      </c>
      <c r="C66" s="577" t="s">
        <v>97</v>
      </c>
      <c r="D66">
        <v>0.02</v>
      </c>
      <c r="F66">
        <v>1.1092200000000001</v>
      </c>
      <c r="I66" s="400">
        <v>43853.594444444447</v>
      </c>
      <c r="J66">
        <v>1.1074200000000001</v>
      </c>
      <c r="N66">
        <v>3.67</v>
      </c>
      <c r="Q66">
        <v>28</v>
      </c>
      <c r="R66" s="577" t="s">
        <v>97</v>
      </c>
      <c r="S66" s="577">
        <v>2</v>
      </c>
    </row>
    <row r="67" spans="1:19">
      <c r="A67">
        <v>63</v>
      </c>
      <c r="B67" s="400">
        <v>43853.600694444445</v>
      </c>
      <c r="C67" s="577" t="s">
        <v>97</v>
      </c>
      <c r="D67">
        <v>0.02</v>
      </c>
      <c r="F67">
        <v>1.10701</v>
      </c>
      <c r="I67" s="400">
        <v>43853.636805555558</v>
      </c>
      <c r="J67">
        <v>1.1060099999999999</v>
      </c>
      <c r="N67">
        <v>2</v>
      </c>
      <c r="Q67">
        <v>29</v>
      </c>
      <c r="R67" s="577" t="s">
        <v>97</v>
      </c>
      <c r="S67" s="577">
        <v>1</v>
      </c>
    </row>
    <row r="68" spans="1:19">
      <c r="A68">
        <v>65</v>
      </c>
      <c r="B68" s="400">
        <v>43853.654861111114</v>
      </c>
      <c r="C68" s="577" t="s">
        <v>97</v>
      </c>
      <c r="D68">
        <v>0.02</v>
      </c>
      <c r="F68">
        <v>1.1049</v>
      </c>
      <c r="I68" s="400">
        <v>43853.674305555556</v>
      </c>
      <c r="J68">
        <v>1.1039000000000001</v>
      </c>
      <c r="N68">
        <v>2</v>
      </c>
      <c r="Q68">
        <v>30</v>
      </c>
      <c r="R68" s="577" t="s">
        <v>97</v>
      </c>
      <c r="S68" s="577">
        <v>1</v>
      </c>
    </row>
    <row r="69" spans="1:19">
      <c r="A69">
        <v>66</v>
      </c>
      <c r="B69" s="400">
        <v>43854.355555555558</v>
      </c>
      <c r="C69" s="577" t="s">
        <v>97</v>
      </c>
      <c r="D69">
        <v>0.02</v>
      </c>
      <c r="F69">
        <v>1.1057600000000001</v>
      </c>
      <c r="I69" s="400">
        <v>43854.365972222222</v>
      </c>
      <c r="J69">
        <v>1.10476</v>
      </c>
      <c r="N69">
        <v>2</v>
      </c>
      <c r="Q69">
        <v>31</v>
      </c>
      <c r="R69" s="577" t="s">
        <v>97</v>
      </c>
      <c r="S69" s="577">
        <v>1</v>
      </c>
    </row>
    <row r="70" spans="1:19">
      <c r="A70">
        <v>68</v>
      </c>
      <c r="B70" s="400">
        <v>43854.547222222223</v>
      </c>
      <c r="C70" s="577" t="s">
        <v>97</v>
      </c>
      <c r="D70">
        <v>0.02</v>
      </c>
      <c r="F70">
        <v>1.1034999999999999</v>
      </c>
      <c r="I70" s="400">
        <v>43854.648611111108</v>
      </c>
      <c r="J70">
        <v>1.1025</v>
      </c>
      <c r="N70">
        <v>2</v>
      </c>
      <c r="Q70">
        <v>32</v>
      </c>
      <c r="R70" s="577" t="s">
        <v>97</v>
      </c>
      <c r="S70" s="577">
        <v>1</v>
      </c>
    </row>
    <row r="71" spans="1:19">
      <c r="A71">
        <v>69</v>
      </c>
      <c r="B71" s="400">
        <v>43854.654166666667</v>
      </c>
      <c r="C71" s="577" t="s">
        <v>97</v>
      </c>
      <c r="D71">
        <v>0.02</v>
      </c>
      <c r="F71">
        <v>1.1029199999999999</v>
      </c>
      <c r="I71" s="400">
        <v>43857.377083333333</v>
      </c>
      <c r="J71">
        <v>1.10192</v>
      </c>
      <c r="N71">
        <v>2.02</v>
      </c>
      <c r="Q71">
        <v>33</v>
      </c>
      <c r="R71" s="577" t="s">
        <v>97</v>
      </c>
      <c r="S71" s="577">
        <v>1</v>
      </c>
    </row>
    <row r="72" spans="1:19">
      <c r="A72">
        <v>71</v>
      </c>
      <c r="B72" s="400">
        <v>43857.683333333334</v>
      </c>
      <c r="C72" s="577" t="s">
        <v>97</v>
      </c>
      <c r="D72">
        <v>0.02</v>
      </c>
      <c r="F72">
        <v>1.10172</v>
      </c>
      <c r="I72" s="400">
        <v>43858.510416666664</v>
      </c>
      <c r="J72">
        <v>1.1007199999999999</v>
      </c>
      <c r="N72">
        <v>2.02</v>
      </c>
      <c r="Q72">
        <v>34</v>
      </c>
      <c r="R72" s="577" t="s">
        <v>97</v>
      </c>
      <c r="S72" s="577">
        <v>1</v>
      </c>
    </row>
    <row r="73" spans="1:19">
      <c r="A73">
        <v>72</v>
      </c>
      <c r="B73" s="400">
        <v>43859.354861111111</v>
      </c>
      <c r="C73" s="577" t="s">
        <v>97</v>
      </c>
      <c r="D73">
        <v>0.02</v>
      </c>
      <c r="F73">
        <v>1.1007100000000001</v>
      </c>
      <c r="I73" s="400">
        <v>43859.379166666666</v>
      </c>
      <c r="J73">
        <v>1.09971</v>
      </c>
      <c r="N73">
        <v>2</v>
      </c>
      <c r="Q73">
        <v>35</v>
      </c>
      <c r="R73" s="577" t="s">
        <v>97</v>
      </c>
      <c r="S73" s="577">
        <v>1</v>
      </c>
    </row>
    <row r="74" spans="1:19">
      <c r="A74">
        <v>73</v>
      </c>
      <c r="B74" s="400">
        <v>43859.382638888892</v>
      </c>
      <c r="C74" s="577" t="s">
        <v>97</v>
      </c>
      <c r="D74">
        <v>0.02</v>
      </c>
      <c r="F74">
        <v>1.1000000000000001</v>
      </c>
      <c r="I74" s="400">
        <v>43864.614583333336</v>
      </c>
      <c r="J74">
        <v>1.1050800000000001</v>
      </c>
      <c r="N74">
        <v>-10.050000000000001</v>
      </c>
      <c r="Q74">
        <v>36</v>
      </c>
      <c r="R74" s="577" t="s">
        <v>97</v>
      </c>
      <c r="S74" s="577">
        <v>6</v>
      </c>
    </row>
    <row r="75" spans="1:19">
      <c r="A75">
        <v>74</v>
      </c>
      <c r="B75" s="400">
        <v>43859.825694444444</v>
      </c>
      <c r="C75" s="577" t="s">
        <v>97</v>
      </c>
      <c r="D75">
        <v>0.02</v>
      </c>
      <c r="F75">
        <v>1.10164</v>
      </c>
      <c r="I75" s="400">
        <v>43864.614583333336</v>
      </c>
      <c r="J75">
        <v>1.1050800000000001</v>
      </c>
      <c r="N75">
        <v>-6.77</v>
      </c>
      <c r="Q75">
        <v>36</v>
      </c>
      <c r="R75" s="577" t="s">
        <v>97</v>
      </c>
      <c r="S75" s="577">
        <v>6</v>
      </c>
    </row>
    <row r="76" spans="1:19">
      <c r="A76">
        <v>75</v>
      </c>
      <c r="B76" s="400">
        <v>43860.65</v>
      </c>
      <c r="C76" s="577" t="s">
        <v>97</v>
      </c>
      <c r="D76">
        <v>0.03</v>
      </c>
      <c r="F76">
        <v>1.1032500000000001</v>
      </c>
      <c r="I76" s="400">
        <v>43864.614583333336</v>
      </c>
      <c r="J76">
        <v>1.1050800000000001</v>
      </c>
      <c r="N76">
        <v>-5.42</v>
      </c>
      <c r="Q76">
        <v>36</v>
      </c>
      <c r="R76" s="577" t="s">
        <v>97</v>
      </c>
      <c r="S76" s="577">
        <v>6</v>
      </c>
    </row>
    <row r="77" spans="1:19">
      <c r="A77">
        <v>76</v>
      </c>
      <c r="B77" s="400">
        <v>43861.549305555556</v>
      </c>
      <c r="C77" s="577" t="s">
        <v>97</v>
      </c>
      <c r="D77">
        <v>0.05</v>
      </c>
      <c r="F77">
        <v>1.1049500000000001</v>
      </c>
      <c r="I77" s="400">
        <v>43864.614583333336</v>
      </c>
      <c r="J77">
        <v>1.1050800000000001</v>
      </c>
      <c r="N77">
        <v>-0.59</v>
      </c>
      <c r="Q77">
        <v>36</v>
      </c>
      <c r="R77" s="577" t="s">
        <v>97</v>
      </c>
      <c r="S77" s="577">
        <v>6</v>
      </c>
    </row>
    <row r="78" spans="1:19">
      <c r="A78">
        <v>77</v>
      </c>
      <c r="B78" s="400">
        <v>43861.662499999999</v>
      </c>
      <c r="C78" s="577" t="s">
        <v>97</v>
      </c>
      <c r="D78">
        <v>0.08</v>
      </c>
      <c r="F78">
        <v>1.1067800000000001</v>
      </c>
      <c r="I78" s="400">
        <v>43864.614583333336</v>
      </c>
      <c r="J78">
        <v>1.1050800000000001</v>
      </c>
      <c r="N78">
        <v>13.69</v>
      </c>
      <c r="Q78">
        <v>36</v>
      </c>
      <c r="R78" s="577" t="s">
        <v>97</v>
      </c>
      <c r="S78" s="577">
        <v>6</v>
      </c>
    </row>
    <row r="79" spans="1:19">
      <c r="A79">
        <v>78</v>
      </c>
      <c r="B79" s="400">
        <v>43861.667361111111</v>
      </c>
      <c r="C79" s="577" t="s">
        <v>97</v>
      </c>
      <c r="D79">
        <v>0.14000000000000001</v>
      </c>
      <c r="F79">
        <v>1.1086800000000001</v>
      </c>
      <c r="I79" s="400">
        <v>43864.614583333336</v>
      </c>
      <c r="J79">
        <v>1.1050800000000001</v>
      </c>
      <c r="N79">
        <v>50.56</v>
      </c>
      <c r="Q79">
        <v>36</v>
      </c>
      <c r="R79" s="577" t="s">
        <v>97</v>
      </c>
      <c r="S79" s="577">
        <v>6</v>
      </c>
    </row>
    <row r="80" spans="1:19">
      <c r="A80">
        <v>79</v>
      </c>
      <c r="B80" s="400">
        <v>43861.670138888891</v>
      </c>
      <c r="C80" s="577" t="s">
        <v>96</v>
      </c>
      <c r="D80">
        <v>0.02</v>
      </c>
      <c r="F80">
        <v>1.1084099999999999</v>
      </c>
      <c r="I80" s="400">
        <v>43861.899305555555</v>
      </c>
      <c r="J80">
        <v>1.10941</v>
      </c>
      <c r="N80">
        <v>2</v>
      </c>
      <c r="Q80">
        <v>37</v>
      </c>
      <c r="R80" s="577" t="s">
        <v>96</v>
      </c>
      <c r="S80" s="577">
        <v>1</v>
      </c>
    </row>
    <row r="81" spans="1:19">
      <c r="A81">
        <v>80</v>
      </c>
      <c r="B81" s="400">
        <v>43864.38958333333</v>
      </c>
      <c r="C81" s="577" t="s">
        <v>96</v>
      </c>
      <c r="D81">
        <v>0.02</v>
      </c>
      <c r="F81">
        <v>1.10616</v>
      </c>
      <c r="I81" s="400">
        <v>43864.414583333331</v>
      </c>
      <c r="J81">
        <v>1.1071599999999999</v>
      </c>
      <c r="N81">
        <v>2</v>
      </c>
      <c r="Q81">
        <v>38</v>
      </c>
      <c r="R81" s="577" t="s">
        <v>96</v>
      </c>
      <c r="S81" s="577">
        <v>1</v>
      </c>
    </row>
    <row r="82" spans="1:19">
      <c r="A82">
        <v>81</v>
      </c>
      <c r="B82" s="400">
        <v>43864.629861111112</v>
      </c>
      <c r="C82" s="577" t="s">
        <v>97</v>
      </c>
      <c r="D82">
        <v>0.02</v>
      </c>
      <c r="F82">
        <v>1.10476</v>
      </c>
      <c r="I82" s="400">
        <v>43865.529166666667</v>
      </c>
      <c r="J82">
        <v>1.10456</v>
      </c>
      <c r="N82">
        <v>0.42</v>
      </c>
      <c r="Q82">
        <v>39</v>
      </c>
      <c r="R82" s="577" t="s">
        <v>97</v>
      </c>
      <c r="S82" s="577">
        <v>2</v>
      </c>
    </row>
    <row r="83" spans="1:19">
      <c r="A83">
        <v>82</v>
      </c>
      <c r="B83" s="400">
        <v>43864.7</v>
      </c>
      <c r="C83" s="577" t="s">
        <v>97</v>
      </c>
      <c r="D83">
        <v>0.02</v>
      </c>
      <c r="F83">
        <v>1.10636</v>
      </c>
      <c r="I83" s="400">
        <v>43865.529166666667</v>
      </c>
      <c r="J83">
        <v>1.10456</v>
      </c>
      <c r="N83">
        <v>3.62</v>
      </c>
      <c r="Q83">
        <v>39</v>
      </c>
      <c r="R83" s="577" t="s">
        <v>97</v>
      </c>
      <c r="S83" s="577">
        <v>2</v>
      </c>
    </row>
    <row r="84" spans="1:19">
      <c r="A84">
        <v>83</v>
      </c>
      <c r="B84" s="400">
        <v>43865.644444444442</v>
      </c>
      <c r="C84" s="577" t="s">
        <v>96</v>
      </c>
      <c r="D84">
        <v>0.02</v>
      </c>
      <c r="F84">
        <v>1.10425</v>
      </c>
      <c r="I84" s="400">
        <v>43882.616666666669</v>
      </c>
      <c r="J84">
        <v>1.0836600000000001</v>
      </c>
      <c r="N84">
        <v>-42.71</v>
      </c>
      <c r="Q84">
        <v>40</v>
      </c>
      <c r="R84" s="577" t="s">
        <v>96</v>
      </c>
      <c r="S84" s="577">
        <v>13</v>
      </c>
    </row>
    <row r="85" spans="1:19">
      <c r="A85">
        <v>85</v>
      </c>
      <c r="B85" s="400">
        <v>43866.404166666667</v>
      </c>
      <c r="C85" s="577" t="s">
        <v>96</v>
      </c>
      <c r="D85">
        <v>0.02</v>
      </c>
      <c r="F85">
        <v>1.1026499999999999</v>
      </c>
      <c r="I85" s="400">
        <v>43882.616666666669</v>
      </c>
      <c r="J85">
        <v>1.0836600000000001</v>
      </c>
      <c r="N85">
        <v>-39.43</v>
      </c>
      <c r="Q85">
        <v>40</v>
      </c>
      <c r="R85" s="577" t="s">
        <v>96</v>
      </c>
      <c r="S85" s="577">
        <v>13</v>
      </c>
    </row>
    <row r="86" spans="1:19">
      <c r="A86">
        <v>86</v>
      </c>
      <c r="B86" s="400">
        <v>43866.572222222225</v>
      </c>
      <c r="C86" s="577" t="s">
        <v>96</v>
      </c>
      <c r="D86">
        <v>0.03</v>
      </c>
      <c r="F86">
        <v>1.10101</v>
      </c>
      <c r="I86" s="400">
        <v>43882.616666666669</v>
      </c>
      <c r="J86">
        <v>1.0836600000000001</v>
      </c>
      <c r="N86">
        <v>-54.22</v>
      </c>
      <c r="Q86">
        <v>40</v>
      </c>
      <c r="R86" s="577" t="s">
        <v>96</v>
      </c>
      <c r="S86" s="577">
        <v>13</v>
      </c>
    </row>
    <row r="87" spans="1:19">
      <c r="A87">
        <v>88</v>
      </c>
      <c r="B87" s="400">
        <v>43867.624305555553</v>
      </c>
      <c r="C87" s="577" t="s">
        <v>96</v>
      </c>
      <c r="D87">
        <v>0.05</v>
      </c>
      <c r="F87">
        <v>1.0992999999999999</v>
      </c>
      <c r="I87" s="400">
        <v>43882.616666666669</v>
      </c>
      <c r="J87">
        <v>1.0836600000000001</v>
      </c>
      <c r="N87">
        <v>-81.209999999999994</v>
      </c>
      <c r="Q87">
        <v>40</v>
      </c>
      <c r="R87" s="577" t="s">
        <v>96</v>
      </c>
      <c r="S87" s="577">
        <v>13</v>
      </c>
    </row>
    <row r="88" spans="1:19">
      <c r="A88">
        <v>89</v>
      </c>
      <c r="B88" s="400">
        <v>43867.646527777775</v>
      </c>
      <c r="C88" s="577" t="s">
        <v>96</v>
      </c>
      <c r="D88">
        <v>0.08</v>
      </c>
      <c r="F88">
        <v>1.09748</v>
      </c>
      <c r="I88" s="400">
        <v>43882.616666666669</v>
      </c>
      <c r="J88">
        <v>1.0836600000000001</v>
      </c>
      <c r="N88">
        <v>-115.38</v>
      </c>
      <c r="Q88">
        <v>40</v>
      </c>
      <c r="R88" s="577" t="s">
        <v>96</v>
      </c>
      <c r="S88" s="577">
        <v>13</v>
      </c>
    </row>
    <row r="89" spans="1:19">
      <c r="A89">
        <v>93</v>
      </c>
      <c r="B89" s="400">
        <v>43868.415972222225</v>
      </c>
      <c r="C89" s="577" t="s">
        <v>96</v>
      </c>
      <c r="D89">
        <v>0.14000000000000001</v>
      </c>
      <c r="F89">
        <v>1.0955600000000001</v>
      </c>
      <c r="I89" s="400">
        <v>43882.616666666669</v>
      </c>
      <c r="J89">
        <v>1.0836600000000001</v>
      </c>
      <c r="N89">
        <v>-174.47</v>
      </c>
      <c r="Q89">
        <v>40</v>
      </c>
      <c r="R89" s="577" t="s">
        <v>96</v>
      </c>
      <c r="S89" s="577">
        <v>13</v>
      </c>
    </row>
    <row r="90" spans="1:19">
      <c r="A90">
        <v>96</v>
      </c>
      <c r="B90" s="400">
        <v>43871.580555555556</v>
      </c>
      <c r="C90" s="577" t="s">
        <v>96</v>
      </c>
      <c r="D90">
        <v>0.23</v>
      </c>
      <c r="F90">
        <v>1.09355</v>
      </c>
      <c r="I90" s="400">
        <v>43882.616666666669</v>
      </c>
      <c r="J90">
        <v>1.0836600000000001</v>
      </c>
      <c r="N90">
        <v>-239.48</v>
      </c>
      <c r="Q90">
        <v>40</v>
      </c>
      <c r="R90" s="577" t="s">
        <v>96</v>
      </c>
      <c r="S90" s="577">
        <v>13</v>
      </c>
    </row>
    <row r="91" spans="1:19">
      <c r="A91">
        <v>97</v>
      </c>
      <c r="B91" s="400">
        <v>43871.688194444447</v>
      </c>
      <c r="C91" s="577" t="s">
        <v>96</v>
      </c>
      <c r="D91">
        <v>0.38</v>
      </c>
      <c r="F91">
        <v>1.09144</v>
      </c>
      <c r="I91" s="400">
        <v>43882.616666666669</v>
      </c>
      <c r="J91">
        <v>1.0836600000000001</v>
      </c>
      <c r="N91">
        <v>-315.48</v>
      </c>
      <c r="Q91">
        <v>40</v>
      </c>
      <c r="R91" s="577" t="s">
        <v>96</v>
      </c>
      <c r="S91" s="577">
        <v>13</v>
      </c>
    </row>
    <row r="92" spans="1:19">
      <c r="A92">
        <v>101</v>
      </c>
      <c r="B92" s="400">
        <v>43873.637499999997</v>
      </c>
      <c r="C92" s="577" t="s">
        <v>96</v>
      </c>
      <c r="D92">
        <v>0.64</v>
      </c>
      <c r="F92">
        <v>1.0892299999999999</v>
      </c>
      <c r="I92" s="400">
        <v>43882.616666666669</v>
      </c>
      <c r="J92">
        <v>1.0836600000000001</v>
      </c>
      <c r="N92">
        <v>-384.76</v>
      </c>
      <c r="Q92">
        <v>40</v>
      </c>
      <c r="R92" s="577" t="s">
        <v>96</v>
      </c>
      <c r="S92" s="577">
        <v>13</v>
      </c>
    </row>
    <row r="93" spans="1:19">
      <c r="A93">
        <v>103</v>
      </c>
      <c r="B93" s="400">
        <v>43873.806944444441</v>
      </c>
      <c r="C93" s="577" t="s">
        <v>96</v>
      </c>
      <c r="D93">
        <v>1.1100000000000001</v>
      </c>
      <c r="F93">
        <v>1.08691</v>
      </c>
      <c r="I93" s="400">
        <v>43882.616666666669</v>
      </c>
      <c r="J93">
        <v>1.0836600000000001</v>
      </c>
      <c r="N93">
        <v>-409.8</v>
      </c>
      <c r="Q93">
        <v>40</v>
      </c>
      <c r="R93" s="577" t="s">
        <v>96</v>
      </c>
      <c r="S93" s="577">
        <v>13</v>
      </c>
    </row>
    <row r="94" spans="1:19">
      <c r="A94">
        <v>105</v>
      </c>
      <c r="B94" s="400">
        <v>43874.638194444444</v>
      </c>
      <c r="C94" s="577" t="s">
        <v>96</v>
      </c>
      <c r="D94">
        <v>1.93</v>
      </c>
      <c r="F94">
        <v>1.0845</v>
      </c>
      <c r="I94" s="400">
        <v>43882.616666666669</v>
      </c>
      <c r="J94">
        <v>1.0836600000000001</v>
      </c>
      <c r="N94">
        <v>-224.14</v>
      </c>
      <c r="Q94">
        <v>40</v>
      </c>
      <c r="R94" s="577" t="s">
        <v>96</v>
      </c>
      <c r="S94" s="577">
        <v>13</v>
      </c>
    </row>
    <row r="95" spans="1:19">
      <c r="A95">
        <v>111</v>
      </c>
      <c r="B95" s="400">
        <v>43879.51666666667</v>
      </c>
      <c r="C95" s="577" t="s">
        <v>96</v>
      </c>
      <c r="D95">
        <v>3.4</v>
      </c>
      <c r="F95">
        <v>1.08199</v>
      </c>
      <c r="I95" s="400">
        <v>43882.616666666669</v>
      </c>
      <c r="J95">
        <v>1.0836600000000001</v>
      </c>
      <c r="N95">
        <v>499.51</v>
      </c>
      <c r="Q95">
        <v>40</v>
      </c>
      <c r="R95" s="577" t="s">
        <v>96</v>
      </c>
      <c r="S95" s="577">
        <v>13</v>
      </c>
    </row>
    <row r="96" spans="1:19">
      <c r="A96">
        <v>112</v>
      </c>
      <c r="B96" s="400">
        <v>43879.592361111114</v>
      </c>
      <c r="C96" s="577" t="s">
        <v>96</v>
      </c>
      <c r="D96">
        <v>6.05</v>
      </c>
      <c r="F96">
        <v>1.07938</v>
      </c>
      <c r="I96" s="400">
        <v>43882.616666666669</v>
      </c>
      <c r="J96">
        <v>1.0836600000000001</v>
      </c>
      <c r="N96">
        <v>2467.89</v>
      </c>
      <c r="Q96">
        <v>40</v>
      </c>
      <c r="R96" s="577" t="s">
        <v>96</v>
      </c>
      <c r="S96" s="577">
        <v>13</v>
      </c>
    </row>
    <row r="97" spans="1:19">
      <c r="A97">
        <v>84</v>
      </c>
      <c r="B97" s="400">
        <v>43865.663194444445</v>
      </c>
      <c r="C97" s="577" t="s">
        <v>97</v>
      </c>
      <c r="D97">
        <v>0.02</v>
      </c>
      <c r="F97">
        <v>1.1041000000000001</v>
      </c>
      <c r="I97" s="400">
        <v>43866.399305555555</v>
      </c>
      <c r="J97">
        <v>1.1031</v>
      </c>
      <c r="N97">
        <v>2.02</v>
      </c>
      <c r="Q97">
        <v>41</v>
      </c>
      <c r="R97" s="577" t="s">
        <v>97</v>
      </c>
      <c r="S97" s="577">
        <v>1</v>
      </c>
    </row>
    <row r="98" spans="1:19">
      <c r="A98">
        <v>87</v>
      </c>
      <c r="B98" s="400">
        <v>43866.629166666666</v>
      </c>
      <c r="C98" s="577" t="s">
        <v>97</v>
      </c>
      <c r="D98">
        <v>0.02</v>
      </c>
      <c r="F98">
        <v>1.1003099999999999</v>
      </c>
      <c r="I98" s="400">
        <v>43867.624305555553</v>
      </c>
      <c r="J98">
        <v>1.09931</v>
      </c>
      <c r="N98">
        <v>2.0699999999999998</v>
      </c>
      <c r="Q98">
        <v>42</v>
      </c>
      <c r="R98" s="577" t="s">
        <v>97</v>
      </c>
      <c r="S98" s="577">
        <v>1</v>
      </c>
    </row>
    <row r="99" spans="1:19">
      <c r="A99">
        <v>90</v>
      </c>
      <c r="B99" s="400">
        <v>43867.652777777781</v>
      </c>
      <c r="C99" s="577" t="s">
        <v>97</v>
      </c>
      <c r="D99">
        <v>0.02</v>
      </c>
      <c r="F99">
        <v>1.09782</v>
      </c>
      <c r="I99" s="400">
        <v>43867.661111111112</v>
      </c>
      <c r="J99">
        <v>1.0968199999999999</v>
      </c>
      <c r="N99">
        <v>2</v>
      </c>
      <c r="Q99">
        <v>43</v>
      </c>
      <c r="R99" s="577" t="s">
        <v>97</v>
      </c>
      <c r="S99" s="577">
        <v>1</v>
      </c>
    </row>
    <row r="100" spans="1:19">
      <c r="A100">
        <v>91</v>
      </c>
      <c r="B100" s="400">
        <v>43867.670138888891</v>
      </c>
      <c r="C100" s="577" t="s">
        <v>97</v>
      </c>
      <c r="D100">
        <v>0.02</v>
      </c>
      <c r="F100">
        <v>1.09822</v>
      </c>
      <c r="I100" s="400">
        <v>43868.306944444441</v>
      </c>
      <c r="J100">
        <v>1.0972200000000001</v>
      </c>
      <c r="N100">
        <v>2.02</v>
      </c>
      <c r="Q100">
        <v>44</v>
      </c>
      <c r="R100" s="577" t="s">
        <v>97</v>
      </c>
      <c r="S100" s="577">
        <v>1</v>
      </c>
    </row>
    <row r="101" spans="1:19">
      <c r="A101">
        <v>92</v>
      </c>
      <c r="B101" s="400">
        <v>43868.343055555553</v>
      </c>
      <c r="C101" s="577" t="s">
        <v>97</v>
      </c>
      <c r="D101">
        <v>0.02</v>
      </c>
      <c r="F101">
        <v>1.0967199999999999</v>
      </c>
      <c r="I101" s="400">
        <v>43868.413888888892</v>
      </c>
      <c r="J101">
        <v>1.09572</v>
      </c>
      <c r="N101">
        <v>2</v>
      </c>
      <c r="Q101">
        <v>45</v>
      </c>
      <c r="R101" s="577" t="s">
        <v>97</v>
      </c>
      <c r="S101" s="577">
        <v>1</v>
      </c>
    </row>
    <row r="102" spans="1:19">
      <c r="A102">
        <v>94</v>
      </c>
      <c r="B102" s="400">
        <v>43868.56527777778</v>
      </c>
      <c r="C102" s="577" t="s">
        <v>97</v>
      </c>
      <c r="D102">
        <v>0.02</v>
      </c>
      <c r="F102">
        <v>1.0964499999999999</v>
      </c>
      <c r="I102" s="400">
        <v>43868.586805555555</v>
      </c>
      <c r="J102">
        <v>1.09545</v>
      </c>
      <c r="N102">
        <v>2</v>
      </c>
      <c r="Q102">
        <v>46</v>
      </c>
      <c r="R102" s="577" t="s">
        <v>97</v>
      </c>
      <c r="S102" s="577">
        <v>1</v>
      </c>
    </row>
    <row r="103" spans="1:19">
      <c r="A103">
        <v>95</v>
      </c>
      <c r="B103" s="400">
        <v>43868.607638888891</v>
      </c>
      <c r="C103" s="577" t="s">
        <v>97</v>
      </c>
      <c r="D103">
        <v>0.02</v>
      </c>
      <c r="F103">
        <v>1.0966199999999999</v>
      </c>
      <c r="I103" s="400">
        <v>43868.678472222222</v>
      </c>
      <c r="J103">
        <v>1.09562</v>
      </c>
      <c r="N103">
        <v>2</v>
      </c>
      <c r="Q103">
        <v>47</v>
      </c>
      <c r="R103" s="577" t="s">
        <v>97</v>
      </c>
      <c r="S103" s="577">
        <v>1</v>
      </c>
    </row>
    <row r="104" spans="1:19">
      <c r="A104">
        <v>98</v>
      </c>
      <c r="B104" s="400">
        <v>43872.570138888892</v>
      </c>
      <c r="C104" s="577" t="s">
        <v>97</v>
      </c>
      <c r="D104">
        <v>0.02</v>
      </c>
      <c r="F104">
        <v>1.0902400000000001</v>
      </c>
      <c r="I104" s="400">
        <v>43873.293055555558</v>
      </c>
      <c r="J104">
        <v>1.09005</v>
      </c>
      <c r="N104">
        <v>0.4</v>
      </c>
      <c r="Q104">
        <v>48</v>
      </c>
      <c r="R104" s="577" t="s">
        <v>97</v>
      </c>
      <c r="S104" s="577">
        <v>2</v>
      </c>
    </row>
    <row r="105" spans="1:19">
      <c r="A105">
        <v>99</v>
      </c>
      <c r="B105" s="400">
        <v>43872.620138888888</v>
      </c>
      <c r="C105" s="577" t="s">
        <v>97</v>
      </c>
      <c r="D105">
        <v>0.02</v>
      </c>
      <c r="F105">
        <v>1.0918600000000001</v>
      </c>
      <c r="I105" s="400">
        <v>43873.293055555558</v>
      </c>
      <c r="J105">
        <v>1.09005</v>
      </c>
      <c r="N105">
        <v>3.64</v>
      </c>
      <c r="Q105">
        <v>48</v>
      </c>
      <c r="R105" s="577" t="s">
        <v>97</v>
      </c>
      <c r="S105" s="577">
        <v>2</v>
      </c>
    </row>
    <row r="106" spans="1:19">
      <c r="A106">
        <v>100</v>
      </c>
      <c r="B106" s="400">
        <v>43873.314583333333</v>
      </c>
      <c r="C106" s="577" t="s">
        <v>97</v>
      </c>
      <c r="D106">
        <v>0.02</v>
      </c>
      <c r="F106">
        <v>1.0909800000000001</v>
      </c>
      <c r="I106" s="400">
        <v>43873.62777777778</v>
      </c>
      <c r="J106">
        <v>1.0899799999999999</v>
      </c>
      <c r="N106">
        <v>2</v>
      </c>
      <c r="Q106">
        <v>49</v>
      </c>
      <c r="R106" s="577" t="s">
        <v>97</v>
      </c>
      <c r="S106" s="577">
        <v>1</v>
      </c>
    </row>
    <row r="107" spans="1:19">
      <c r="A107">
        <v>102</v>
      </c>
      <c r="B107" s="400">
        <v>43873.648611111108</v>
      </c>
      <c r="C107" s="577" t="s">
        <v>97</v>
      </c>
      <c r="D107">
        <v>0.02</v>
      </c>
      <c r="F107">
        <v>1.0893699999999999</v>
      </c>
      <c r="I107" s="400">
        <v>43873.718055555553</v>
      </c>
      <c r="J107">
        <v>1.0883700000000001</v>
      </c>
      <c r="N107">
        <v>2</v>
      </c>
      <c r="Q107">
        <v>50</v>
      </c>
      <c r="R107" s="577" t="s">
        <v>97</v>
      </c>
      <c r="S107" s="577">
        <v>1</v>
      </c>
    </row>
    <row r="108" spans="1:19">
      <c r="A108">
        <v>104</v>
      </c>
      <c r="B108" s="400">
        <v>43874.626388888886</v>
      </c>
      <c r="C108" s="577" t="s">
        <v>97</v>
      </c>
      <c r="D108">
        <v>0.02</v>
      </c>
      <c r="F108">
        <v>1.08575</v>
      </c>
      <c r="I108" s="400">
        <v>43874.631249999999</v>
      </c>
      <c r="J108">
        <v>1.0847500000000001</v>
      </c>
      <c r="N108">
        <v>2</v>
      </c>
      <c r="Q108">
        <v>51</v>
      </c>
      <c r="R108" s="577" t="s">
        <v>97</v>
      </c>
      <c r="S108" s="577">
        <v>1</v>
      </c>
    </row>
    <row r="109" spans="1:19">
      <c r="A109">
        <v>106</v>
      </c>
      <c r="B109" s="400">
        <v>43874.665972222225</v>
      </c>
      <c r="C109" s="577" t="s">
        <v>97</v>
      </c>
      <c r="D109">
        <v>0.02</v>
      </c>
      <c r="F109">
        <v>1.0846899999999999</v>
      </c>
      <c r="I109" s="400">
        <v>43875.007638888892</v>
      </c>
      <c r="J109">
        <v>1.08369</v>
      </c>
      <c r="N109">
        <v>2.02</v>
      </c>
      <c r="Q109">
        <v>52</v>
      </c>
      <c r="R109" s="577" t="s">
        <v>97</v>
      </c>
      <c r="S109" s="577">
        <v>1</v>
      </c>
    </row>
    <row r="110" spans="1:19">
      <c r="A110">
        <v>107</v>
      </c>
      <c r="B110" s="400">
        <v>43875.011805555558</v>
      </c>
      <c r="C110" s="577" t="s">
        <v>97</v>
      </c>
      <c r="D110">
        <v>0.02</v>
      </c>
      <c r="F110">
        <v>1.0834600000000001</v>
      </c>
      <c r="I110" s="400">
        <v>43875.908333333333</v>
      </c>
      <c r="J110">
        <v>1.08328</v>
      </c>
      <c r="N110">
        <v>0.36</v>
      </c>
      <c r="Q110">
        <v>53</v>
      </c>
      <c r="R110" s="577" t="s">
        <v>97</v>
      </c>
      <c r="S110" s="577">
        <v>2</v>
      </c>
    </row>
    <row r="111" spans="1:19">
      <c r="A111">
        <v>108</v>
      </c>
      <c r="B111" s="400">
        <v>43875.570833333331</v>
      </c>
      <c r="C111" s="577" t="s">
        <v>97</v>
      </c>
      <c r="D111">
        <v>0.02</v>
      </c>
      <c r="F111">
        <v>1.0850900000000001</v>
      </c>
      <c r="I111" s="400">
        <v>43875.908333333333</v>
      </c>
      <c r="J111">
        <v>1.08328</v>
      </c>
      <c r="N111">
        <v>3.62</v>
      </c>
      <c r="Q111">
        <v>53</v>
      </c>
      <c r="R111" s="577" t="s">
        <v>97</v>
      </c>
      <c r="S111" s="577">
        <v>2</v>
      </c>
    </row>
    <row r="112" spans="1:19">
      <c r="A112">
        <v>109</v>
      </c>
      <c r="B112" s="400">
        <v>43879.340277777781</v>
      </c>
      <c r="C112" s="577" t="s">
        <v>97</v>
      </c>
      <c r="D112">
        <v>0.02</v>
      </c>
      <c r="F112">
        <v>1.08348</v>
      </c>
      <c r="I112" s="400">
        <v>43879.416666666664</v>
      </c>
      <c r="J112">
        <v>1.0824800000000001</v>
      </c>
      <c r="N112">
        <v>2</v>
      </c>
      <c r="Q112">
        <v>54</v>
      </c>
      <c r="R112" s="577" t="s">
        <v>97</v>
      </c>
      <c r="S112" s="577">
        <v>1</v>
      </c>
    </row>
    <row r="113" spans="1:19">
      <c r="A113">
        <v>110</v>
      </c>
      <c r="B113" s="400">
        <v>43879.44027777778</v>
      </c>
      <c r="C113" s="577" t="s">
        <v>97</v>
      </c>
      <c r="D113">
        <v>0.02</v>
      </c>
      <c r="F113">
        <v>1.08283</v>
      </c>
      <c r="I113" s="400">
        <v>43879.521527777775</v>
      </c>
      <c r="J113">
        <v>1.0818300000000001</v>
      </c>
      <c r="N113">
        <v>2</v>
      </c>
      <c r="Q113">
        <v>55</v>
      </c>
      <c r="R113" s="577" t="s">
        <v>97</v>
      </c>
      <c r="S113" s="577">
        <v>1</v>
      </c>
    </row>
    <row r="114" spans="1:19">
      <c r="A114">
        <v>113</v>
      </c>
      <c r="B114" s="400">
        <v>43879.607638888891</v>
      </c>
      <c r="C114" s="577" t="s">
        <v>97</v>
      </c>
      <c r="D114">
        <v>0.02</v>
      </c>
      <c r="F114">
        <v>1.07968</v>
      </c>
      <c r="I114" s="400">
        <v>43879.820833333331</v>
      </c>
      <c r="J114">
        <v>1.0794900000000001</v>
      </c>
      <c r="N114">
        <v>0.38</v>
      </c>
      <c r="Q114">
        <v>56</v>
      </c>
      <c r="R114" s="577" t="s">
        <v>97</v>
      </c>
      <c r="S114" s="577">
        <v>2</v>
      </c>
    </row>
    <row r="115" spans="1:19">
      <c r="A115">
        <v>114</v>
      </c>
      <c r="B115" s="400">
        <v>43879.627083333333</v>
      </c>
      <c r="C115" s="577" t="s">
        <v>97</v>
      </c>
      <c r="D115">
        <v>0.02</v>
      </c>
      <c r="F115">
        <v>1.0812900000000001</v>
      </c>
      <c r="I115" s="400">
        <v>43879.820833333331</v>
      </c>
      <c r="J115">
        <v>1.0794900000000001</v>
      </c>
      <c r="N115">
        <v>3.6</v>
      </c>
      <c r="Q115">
        <v>56</v>
      </c>
      <c r="R115" s="577" t="s">
        <v>97</v>
      </c>
      <c r="S115" s="577">
        <v>2</v>
      </c>
    </row>
    <row r="116" spans="1:19">
      <c r="A116">
        <v>115</v>
      </c>
      <c r="B116" s="400">
        <v>43880.535416666666</v>
      </c>
      <c r="C116" s="577" t="s">
        <v>97</v>
      </c>
      <c r="D116">
        <v>0.02</v>
      </c>
      <c r="F116">
        <v>1.0801099999999999</v>
      </c>
      <c r="I116" s="400">
        <v>43880.584722222222</v>
      </c>
      <c r="J116">
        <v>1.07911</v>
      </c>
      <c r="N116">
        <v>2</v>
      </c>
      <c r="Q116">
        <v>57</v>
      </c>
      <c r="R116" s="577" t="s">
        <v>97</v>
      </c>
      <c r="S116" s="577">
        <v>1</v>
      </c>
    </row>
    <row r="117" spans="1:19">
      <c r="A117">
        <v>116</v>
      </c>
      <c r="B117" s="400">
        <v>43880.627083333333</v>
      </c>
      <c r="C117" s="577" t="s">
        <v>97</v>
      </c>
      <c r="D117">
        <v>0.02</v>
      </c>
      <c r="F117">
        <v>1.0792999999999999</v>
      </c>
      <c r="I117" s="400">
        <v>43881.284722222219</v>
      </c>
      <c r="J117">
        <v>1.07911</v>
      </c>
      <c r="N117">
        <v>0.45</v>
      </c>
      <c r="Q117">
        <v>58</v>
      </c>
      <c r="R117" s="577" t="s">
        <v>97</v>
      </c>
      <c r="S117" s="577">
        <v>2</v>
      </c>
    </row>
    <row r="118" spans="1:19">
      <c r="A118">
        <v>117</v>
      </c>
      <c r="B118" s="400">
        <v>43880.87222222222</v>
      </c>
      <c r="C118" s="577" t="s">
        <v>97</v>
      </c>
      <c r="D118">
        <v>0.02</v>
      </c>
      <c r="F118">
        <v>1.08091</v>
      </c>
      <c r="I118" s="400">
        <v>43881.284722222219</v>
      </c>
      <c r="J118">
        <v>1.07911</v>
      </c>
      <c r="N118">
        <v>3.67</v>
      </c>
      <c r="Q118">
        <v>58</v>
      </c>
      <c r="R118" s="577" t="s">
        <v>97</v>
      </c>
      <c r="S118" s="577">
        <v>2</v>
      </c>
    </row>
    <row r="119" spans="1:19">
      <c r="A119">
        <v>118</v>
      </c>
      <c r="B119" s="400">
        <v>43881.375694444447</v>
      </c>
      <c r="C119" s="577" t="s">
        <v>97</v>
      </c>
      <c r="D119">
        <v>0.02</v>
      </c>
      <c r="F119">
        <v>1.0798000000000001</v>
      </c>
      <c r="I119" s="400">
        <v>43881.523611111108</v>
      </c>
      <c r="J119">
        <v>1.0788</v>
      </c>
      <c r="N119">
        <v>2</v>
      </c>
      <c r="Q119">
        <v>59</v>
      </c>
      <c r="R119" s="577" t="s">
        <v>97</v>
      </c>
      <c r="S119" s="577">
        <v>1</v>
      </c>
    </row>
    <row r="120" spans="1:19">
      <c r="A120">
        <v>119</v>
      </c>
      <c r="B120" s="400">
        <v>43881.568749999999</v>
      </c>
      <c r="C120" s="577" t="s">
        <v>97</v>
      </c>
      <c r="D120">
        <v>0.02</v>
      </c>
      <c r="F120">
        <v>1.07989</v>
      </c>
      <c r="I120" s="400">
        <v>43881.682638888888</v>
      </c>
      <c r="J120">
        <v>1.07972</v>
      </c>
      <c r="N120">
        <v>0.34</v>
      </c>
      <c r="Q120">
        <v>60</v>
      </c>
      <c r="R120" s="577" t="s">
        <v>97</v>
      </c>
      <c r="S120" s="577">
        <v>2</v>
      </c>
    </row>
    <row r="121" spans="1:19">
      <c r="A121">
        <v>120</v>
      </c>
      <c r="B121" s="400">
        <v>43881.586805555555</v>
      </c>
      <c r="C121" s="577" t="s">
        <v>97</v>
      </c>
      <c r="D121">
        <v>0.02</v>
      </c>
      <c r="F121">
        <v>1.0815399999999999</v>
      </c>
      <c r="I121" s="400">
        <v>43881.682638888888</v>
      </c>
      <c r="J121">
        <v>1.07972</v>
      </c>
      <c r="N121">
        <v>3.64</v>
      </c>
      <c r="Q121">
        <v>60</v>
      </c>
      <c r="R121" s="577" t="s">
        <v>97</v>
      </c>
      <c r="S121" s="577">
        <v>2</v>
      </c>
    </row>
    <row r="122" spans="1:19">
      <c r="A122">
        <v>121</v>
      </c>
      <c r="B122" s="400">
        <v>43881.690972222219</v>
      </c>
      <c r="C122" s="577" t="s">
        <v>97</v>
      </c>
      <c r="D122">
        <v>0.02</v>
      </c>
      <c r="F122">
        <v>1.0790500000000001</v>
      </c>
      <c r="I122" s="400">
        <v>43884.916666666664</v>
      </c>
      <c r="J122">
        <v>1.08274</v>
      </c>
      <c r="N122">
        <v>-7.36</v>
      </c>
      <c r="Q122">
        <v>61</v>
      </c>
      <c r="R122" s="577" t="s">
        <v>97</v>
      </c>
      <c r="S122" s="577">
        <v>5</v>
      </c>
    </row>
    <row r="123" spans="1:19">
      <c r="A123">
        <v>122</v>
      </c>
      <c r="B123" s="400">
        <v>43882.354166666664</v>
      </c>
      <c r="C123" s="577" t="s">
        <v>97</v>
      </c>
      <c r="D123">
        <v>0.02</v>
      </c>
      <c r="F123">
        <v>1.08073</v>
      </c>
      <c r="I123" s="400">
        <v>43884.916666666664</v>
      </c>
      <c r="J123">
        <v>1.08274</v>
      </c>
      <c r="N123">
        <v>-4.0199999999999996</v>
      </c>
      <c r="Q123">
        <v>61</v>
      </c>
      <c r="R123" s="577" t="s">
        <v>97</v>
      </c>
      <c r="S123" s="577">
        <v>5</v>
      </c>
    </row>
    <row r="124" spans="1:19">
      <c r="A124">
        <v>123</v>
      </c>
      <c r="B124" s="400">
        <v>43882.615277777775</v>
      </c>
      <c r="C124" s="577" t="s">
        <v>97</v>
      </c>
      <c r="D124">
        <v>0.03</v>
      </c>
      <c r="F124">
        <v>1.0825499999999999</v>
      </c>
      <c r="I124" s="400">
        <v>43884.916666666664</v>
      </c>
      <c r="J124">
        <v>1.08274</v>
      </c>
      <c r="N124">
        <v>-0.56999999999999995</v>
      </c>
      <c r="Q124">
        <v>61</v>
      </c>
      <c r="R124" s="577" t="s">
        <v>97</v>
      </c>
      <c r="S124" s="577">
        <v>5</v>
      </c>
    </row>
    <row r="125" spans="1:19">
      <c r="A125">
        <v>124</v>
      </c>
      <c r="B125" s="400">
        <v>43882.617361111108</v>
      </c>
      <c r="C125" s="577" t="s">
        <v>97</v>
      </c>
      <c r="D125">
        <v>0.05</v>
      </c>
      <c r="F125">
        <v>1.0842499999999999</v>
      </c>
      <c r="I125" s="400">
        <v>43884.916666666664</v>
      </c>
      <c r="J125">
        <v>1.08274</v>
      </c>
      <c r="N125">
        <v>7.55</v>
      </c>
      <c r="Q125">
        <v>61</v>
      </c>
      <c r="R125" s="577" t="s">
        <v>97</v>
      </c>
      <c r="S125" s="577">
        <v>5</v>
      </c>
    </row>
    <row r="126" spans="1:19">
      <c r="A126">
        <v>125</v>
      </c>
      <c r="B126" s="400">
        <v>43882.652777777781</v>
      </c>
      <c r="C126" s="577" t="s">
        <v>97</v>
      </c>
      <c r="D126">
        <v>0.08</v>
      </c>
      <c r="F126">
        <v>1.08605</v>
      </c>
      <c r="I126" s="400">
        <v>43884.916666666664</v>
      </c>
      <c r="J126">
        <v>1.08274</v>
      </c>
      <c r="N126">
        <v>26.48</v>
      </c>
      <c r="Q126">
        <v>61</v>
      </c>
      <c r="R126" s="577" t="s">
        <v>97</v>
      </c>
      <c r="S126" s="577">
        <v>5</v>
      </c>
    </row>
    <row r="127" spans="1:19">
      <c r="A127">
        <v>126</v>
      </c>
      <c r="B127" s="400">
        <v>43882.662499999999</v>
      </c>
      <c r="C127" s="577" t="s">
        <v>96</v>
      </c>
      <c r="D127">
        <v>0.02</v>
      </c>
      <c r="F127">
        <v>1.08568</v>
      </c>
      <c r="I127" s="400">
        <v>43885.620138888888</v>
      </c>
      <c r="J127">
        <v>1.0847</v>
      </c>
      <c r="N127">
        <v>-2.04</v>
      </c>
      <c r="Q127">
        <v>62</v>
      </c>
      <c r="R127" s="577" t="s">
        <v>96</v>
      </c>
      <c r="S127" s="577">
        <v>3</v>
      </c>
    </row>
    <row r="128" spans="1:19">
      <c r="A128">
        <v>127</v>
      </c>
      <c r="B128" s="400">
        <v>43884.958333333336</v>
      </c>
      <c r="C128" s="577" t="s">
        <v>96</v>
      </c>
      <c r="D128">
        <v>0.02</v>
      </c>
      <c r="F128">
        <v>1.0838699999999999</v>
      </c>
      <c r="I128" s="400">
        <v>43885.620138888888</v>
      </c>
      <c r="J128">
        <v>1.0847</v>
      </c>
      <c r="N128">
        <v>1.58</v>
      </c>
      <c r="Q128">
        <v>62</v>
      </c>
      <c r="R128" s="577" t="s">
        <v>96</v>
      </c>
      <c r="S128" s="577">
        <v>3</v>
      </c>
    </row>
    <row r="129" spans="1:19">
      <c r="A129">
        <v>128</v>
      </c>
      <c r="B129" s="400">
        <v>43884.916666666664</v>
      </c>
      <c r="C129" s="577" t="s">
        <v>96</v>
      </c>
      <c r="D129">
        <v>0.03</v>
      </c>
      <c r="F129">
        <v>1.0822700000000001</v>
      </c>
      <c r="I129" s="400">
        <v>43885.620138888888</v>
      </c>
      <c r="J129">
        <v>1.0847</v>
      </c>
      <c r="N129">
        <v>7.17</v>
      </c>
      <c r="Q129">
        <v>62</v>
      </c>
      <c r="R129" s="577" t="s">
        <v>96</v>
      </c>
      <c r="S129" s="577">
        <v>3</v>
      </c>
    </row>
    <row r="130" spans="1:19">
      <c r="A130">
        <v>129</v>
      </c>
      <c r="B130" s="400">
        <v>43884.92083333333</v>
      </c>
      <c r="C130" s="577" t="s">
        <v>97</v>
      </c>
      <c r="D130">
        <v>0.02</v>
      </c>
      <c r="F130">
        <v>1.0827599999999999</v>
      </c>
      <c r="I130" s="400">
        <v>43885.248611111114</v>
      </c>
      <c r="J130">
        <v>1.0817600000000001</v>
      </c>
      <c r="N130">
        <v>2.02</v>
      </c>
      <c r="Q130">
        <v>63</v>
      </c>
      <c r="R130" s="577" t="s">
        <v>97</v>
      </c>
      <c r="S130" s="577">
        <v>1</v>
      </c>
    </row>
    <row r="131" spans="1:19">
      <c r="A131">
        <v>130</v>
      </c>
      <c r="B131" s="400">
        <v>43885.252083333333</v>
      </c>
      <c r="C131" s="577" t="s">
        <v>97</v>
      </c>
      <c r="D131">
        <v>0.02</v>
      </c>
      <c r="F131">
        <v>1.0819300000000001</v>
      </c>
      <c r="I131" s="400">
        <v>43885.297222222223</v>
      </c>
      <c r="J131">
        <v>1.0809299999999999</v>
      </c>
      <c r="N131">
        <v>2</v>
      </c>
      <c r="Q131">
        <v>64</v>
      </c>
      <c r="R131" s="577" t="s">
        <v>97</v>
      </c>
      <c r="S131" s="577">
        <v>1</v>
      </c>
    </row>
    <row r="132" spans="1:19">
      <c r="A132">
        <v>131</v>
      </c>
      <c r="B132" s="400">
        <v>43885.338888888888</v>
      </c>
      <c r="C132" s="577" t="s">
        <v>97</v>
      </c>
      <c r="D132">
        <v>0.02</v>
      </c>
      <c r="F132">
        <v>1.0824800000000001</v>
      </c>
      <c r="I132" s="400">
        <v>43885.390277777777</v>
      </c>
      <c r="J132">
        <v>1.0823</v>
      </c>
      <c r="N132">
        <v>0.36</v>
      </c>
      <c r="Q132">
        <v>65</v>
      </c>
      <c r="R132" s="577" t="s">
        <v>97</v>
      </c>
      <c r="S132" s="577">
        <v>2</v>
      </c>
    </row>
    <row r="133" spans="1:19">
      <c r="A133">
        <v>132</v>
      </c>
      <c r="B133" s="400">
        <v>43885.37777777778</v>
      </c>
      <c r="C133" s="577" t="s">
        <v>97</v>
      </c>
      <c r="D133">
        <v>0.02</v>
      </c>
      <c r="F133">
        <v>1.0841099999999999</v>
      </c>
      <c r="I133" s="400">
        <v>43885.390277777777</v>
      </c>
      <c r="J133">
        <v>1.0823</v>
      </c>
      <c r="N133">
        <v>3.62</v>
      </c>
      <c r="Q133">
        <v>65</v>
      </c>
      <c r="R133" s="577" t="s">
        <v>97</v>
      </c>
      <c r="S133" s="577">
        <v>2</v>
      </c>
    </row>
    <row r="134" spans="1:19">
      <c r="A134">
        <v>133</v>
      </c>
      <c r="B134" s="400">
        <v>43885.42291666667</v>
      </c>
      <c r="C134" s="577" t="s">
        <v>97</v>
      </c>
      <c r="D134">
        <v>0.02</v>
      </c>
      <c r="F134">
        <v>1.0822400000000001</v>
      </c>
      <c r="I134" s="400">
        <v>43885.824305555558</v>
      </c>
      <c r="J134">
        <v>1.08436</v>
      </c>
      <c r="N134">
        <v>-4.24</v>
      </c>
      <c r="Q134">
        <v>66</v>
      </c>
      <c r="R134" s="577" t="s">
        <v>97</v>
      </c>
      <c r="S134" s="577">
        <v>4</v>
      </c>
    </row>
    <row r="135" spans="1:19">
      <c r="A135">
        <v>134</v>
      </c>
      <c r="B135" s="400">
        <v>43885.617361111108</v>
      </c>
      <c r="C135" s="577" t="s">
        <v>97</v>
      </c>
      <c r="D135">
        <v>0.02</v>
      </c>
      <c r="F135">
        <v>1.08385</v>
      </c>
      <c r="I135" s="400">
        <v>43885.824305555558</v>
      </c>
      <c r="J135">
        <v>1.08436</v>
      </c>
      <c r="N135">
        <v>-1.02</v>
      </c>
      <c r="Q135">
        <v>66</v>
      </c>
      <c r="R135" s="577" t="s">
        <v>97</v>
      </c>
      <c r="S135" s="577">
        <v>4</v>
      </c>
    </row>
    <row r="136" spans="1:19">
      <c r="A136">
        <v>135</v>
      </c>
      <c r="B136" s="400">
        <v>43885.628472222219</v>
      </c>
      <c r="C136" s="577" t="s">
        <v>97</v>
      </c>
      <c r="D136">
        <v>0.03</v>
      </c>
      <c r="F136">
        <v>1.08545</v>
      </c>
      <c r="I136" s="400">
        <v>43885.824305555558</v>
      </c>
      <c r="J136">
        <v>1.08436</v>
      </c>
      <c r="N136">
        <v>3.27</v>
      </c>
      <c r="Q136">
        <v>66</v>
      </c>
      <c r="R136" s="577" t="s">
        <v>97</v>
      </c>
      <c r="S136" s="577">
        <v>4</v>
      </c>
    </row>
    <row r="137" spans="1:19">
      <c r="A137">
        <v>137</v>
      </c>
      <c r="B137" s="400">
        <v>43885.743750000001</v>
      </c>
      <c r="C137" s="577" t="s">
        <v>97</v>
      </c>
      <c r="D137">
        <v>0.05</v>
      </c>
      <c r="F137">
        <v>1.0871500000000001</v>
      </c>
      <c r="I137" s="400">
        <v>43885.824305555558</v>
      </c>
      <c r="J137">
        <v>1.08436</v>
      </c>
      <c r="N137">
        <v>13.95</v>
      </c>
      <c r="Q137">
        <v>66</v>
      </c>
      <c r="R137" s="577" t="s">
        <v>97</v>
      </c>
      <c r="S137" s="577">
        <v>4</v>
      </c>
    </row>
    <row r="138" spans="1:19">
      <c r="A138">
        <v>136</v>
      </c>
      <c r="B138" s="400">
        <v>43885.635416666664</v>
      </c>
      <c r="C138" s="577" t="s">
        <v>96</v>
      </c>
      <c r="D138">
        <v>0.02</v>
      </c>
      <c r="F138">
        <v>1.08548</v>
      </c>
      <c r="I138" s="400">
        <v>43885.725694444445</v>
      </c>
      <c r="J138">
        <v>1.0864799999999999</v>
      </c>
      <c r="N138">
        <v>2</v>
      </c>
      <c r="Q138">
        <v>67</v>
      </c>
      <c r="R138" s="577" t="s">
        <v>96</v>
      </c>
      <c r="S138" s="577">
        <v>1</v>
      </c>
    </row>
    <row r="139" spans="1:19">
      <c r="A139">
        <v>138</v>
      </c>
      <c r="B139" s="400">
        <v>43886.05</v>
      </c>
      <c r="C139" s="577" t="s">
        <v>96</v>
      </c>
      <c r="D139">
        <v>0.02</v>
      </c>
      <c r="F139">
        <v>1.0847199999999999</v>
      </c>
      <c r="I139" s="400">
        <v>43886.05972222222</v>
      </c>
      <c r="J139">
        <v>1.08572</v>
      </c>
      <c r="N139">
        <v>2</v>
      </c>
      <c r="Q139">
        <v>68</v>
      </c>
      <c r="R139" s="577" t="s">
        <v>96</v>
      </c>
      <c r="S139" s="577">
        <v>1</v>
      </c>
    </row>
    <row r="140" spans="1:19">
      <c r="A140">
        <v>139</v>
      </c>
      <c r="B140" s="400">
        <v>43886.058333333334</v>
      </c>
      <c r="C140" s="577" t="s">
        <v>97</v>
      </c>
      <c r="D140">
        <v>0.02</v>
      </c>
      <c r="F140">
        <v>1.0855399999999999</v>
      </c>
      <c r="I140" s="400">
        <v>43886.418749999997</v>
      </c>
      <c r="J140">
        <v>1.0845400000000001</v>
      </c>
      <c r="N140">
        <v>2</v>
      </c>
      <c r="Q140">
        <v>69</v>
      </c>
      <c r="R140" s="577" t="s">
        <v>97</v>
      </c>
      <c r="S140" s="577">
        <v>1</v>
      </c>
    </row>
    <row r="141" spans="1:19">
      <c r="A141">
        <v>140</v>
      </c>
      <c r="B141" s="400">
        <v>43886.289583333331</v>
      </c>
      <c r="C141" s="577" t="s">
        <v>96</v>
      </c>
      <c r="D141">
        <v>0.02</v>
      </c>
      <c r="F141">
        <v>1.08525</v>
      </c>
      <c r="I141" s="400">
        <v>43886.351388888892</v>
      </c>
      <c r="J141">
        <v>1.0862499999999999</v>
      </c>
      <c r="N141">
        <v>2</v>
      </c>
      <c r="Q141">
        <v>70</v>
      </c>
      <c r="R141" s="577" t="s">
        <v>96</v>
      </c>
      <c r="S141" s="577">
        <v>1</v>
      </c>
    </row>
    <row r="142" spans="1:19">
      <c r="A142">
        <v>141</v>
      </c>
      <c r="B142" s="400">
        <v>43886.386111111111</v>
      </c>
      <c r="C142" s="577" t="s">
        <v>96</v>
      </c>
      <c r="D142">
        <v>0.02</v>
      </c>
      <c r="F142">
        <v>1.0861000000000001</v>
      </c>
      <c r="I142" s="400">
        <v>43886.660416666666</v>
      </c>
      <c r="J142">
        <v>1.0863</v>
      </c>
      <c r="N142">
        <v>0.4</v>
      </c>
      <c r="Q142">
        <v>71</v>
      </c>
      <c r="R142" s="577" t="s">
        <v>96</v>
      </c>
      <c r="S142" s="577">
        <v>2</v>
      </c>
    </row>
    <row r="143" spans="1:19">
      <c r="A143">
        <v>142</v>
      </c>
      <c r="B143" s="400">
        <v>43886.418749999997</v>
      </c>
      <c r="C143" s="577" t="s">
        <v>96</v>
      </c>
      <c r="D143">
        <v>0.02</v>
      </c>
      <c r="F143">
        <v>1.08449</v>
      </c>
      <c r="I143" s="400">
        <v>43886.660416666666</v>
      </c>
      <c r="J143">
        <v>1.0863</v>
      </c>
      <c r="N143">
        <v>3.62</v>
      </c>
      <c r="Q143">
        <v>71</v>
      </c>
      <c r="R143" s="577" t="s">
        <v>96</v>
      </c>
      <c r="S143" s="577">
        <v>2</v>
      </c>
    </row>
    <row r="144" spans="1:19">
      <c r="A144">
        <v>143</v>
      </c>
      <c r="B144" s="400">
        <v>43886.491666666669</v>
      </c>
      <c r="C144" s="577" t="s">
        <v>97</v>
      </c>
      <c r="D144">
        <v>0.02</v>
      </c>
      <c r="F144">
        <v>1.08382</v>
      </c>
      <c r="I144" s="400">
        <v>43887.538888888892</v>
      </c>
      <c r="J144">
        <v>1.08728</v>
      </c>
      <c r="N144">
        <v>-6.9</v>
      </c>
      <c r="Q144">
        <v>72</v>
      </c>
      <c r="R144" s="577" t="s">
        <v>97</v>
      </c>
      <c r="S144" s="577">
        <v>5</v>
      </c>
    </row>
    <row r="145" spans="1:19">
      <c r="A145">
        <v>144</v>
      </c>
      <c r="B145" s="400">
        <v>43886.647916666669</v>
      </c>
      <c r="C145" s="577" t="s">
        <v>97</v>
      </c>
      <c r="D145">
        <v>0.02</v>
      </c>
      <c r="F145">
        <v>1.0854200000000001</v>
      </c>
      <c r="I145" s="400">
        <v>43887.538888888892</v>
      </c>
      <c r="J145">
        <v>1.08728</v>
      </c>
      <c r="N145">
        <v>-3.7</v>
      </c>
      <c r="Q145">
        <v>72</v>
      </c>
      <c r="R145" s="577" t="s">
        <v>97</v>
      </c>
      <c r="S145" s="577">
        <v>5</v>
      </c>
    </row>
    <row r="146" spans="1:19">
      <c r="A146">
        <v>146</v>
      </c>
      <c r="B146" s="400">
        <v>43886.673611111109</v>
      </c>
      <c r="C146" s="577" t="s">
        <v>97</v>
      </c>
      <c r="D146">
        <v>0.03</v>
      </c>
      <c r="F146">
        <v>1.0870200000000001</v>
      </c>
      <c r="I146" s="400">
        <v>43887.538888888892</v>
      </c>
      <c r="J146">
        <v>1.08728</v>
      </c>
      <c r="N146">
        <v>-0.75</v>
      </c>
      <c r="Q146">
        <v>72</v>
      </c>
      <c r="R146" s="577" t="s">
        <v>97</v>
      </c>
      <c r="S146" s="577">
        <v>5</v>
      </c>
    </row>
    <row r="147" spans="1:19">
      <c r="A147">
        <v>148</v>
      </c>
      <c r="B147" s="400">
        <v>43886.816666666666</v>
      </c>
      <c r="C147" s="577" t="s">
        <v>97</v>
      </c>
      <c r="D147">
        <v>0.05</v>
      </c>
      <c r="F147">
        <v>1.08873</v>
      </c>
      <c r="I147" s="400">
        <v>43887.538888888892</v>
      </c>
      <c r="J147">
        <v>1.08728</v>
      </c>
      <c r="N147">
        <v>7.31</v>
      </c>
      <c r="Q147">
        <v>72</v>
      </c>
      <c r="R147" s="577" t="s">
        <v>97</v>
      </c>
      <c r="S147" s="577">
        <v>5</v>
      </c>
    </row>
    <row r="148" spans="1:19">
      <c r="A148">
        <v>152</v>
      </c>
      <c r="B148" s="400">
        <v>43887.508333333331</v>
      </c>
      <c r="C148" s="577" t="s">
        <v>97</v>
      </c>
      <c r="D148">
        <v>0.08</v>
      </c>
      <c r="F148">
        <v>1.0905400000000001</v>
      </c>
      <c r="I148" s="400">
        <v>43887.538888888892</v>
      </c>
      <c r="J148">
        <v>1.08728</v>
      </c>
      <c r="N148">
        <v>26.08</v>
      </c>
      <c r="Q148">
        <v>72</v>
      </c>
      <c r="R148" s="577" t="s">
        <v>97</v>
      </c>
      <c r="S148" s="577">
        <v>5</v>
      </c>
    </row>
    <row r="149" spans="1:19">
      <c r="A149">
        <v>145</v>
      </c>
      <c r="B149" s="400">
        <v>43886.664583333331</v>
      </c>
      <c r="C149" s="577" t="s">
        <v>96</v>
      </c>
      <c r="D149">
        <v>0.02</v>
      </c>
      <c r="F149">
        <v>1.0861499999999999</v>
      </c>
      <c r="I149" s="400">
        <v>43886.676388888889</v>
      </c>
      <c r="J149">
        <v>1.0871500000000001</v>
      </c>
      <c r="N149">
        <v>2</v>
      </c>
      <c r="Q149">
        <v>73</v>
      </c>
      <c r="R149" s="577" t="s">
        <v>96</v>
      </c>
      <c r="S149" s="577">
        <v>1</v>
      </c>
    </row>
    <row r="150" spans="1:19">
      <c r="A150">
        <v>147</v>
      </c>
      <c r="B150" s="400">
        <v>43886.7</v>
      </c>
      <c r="C150" s="577" t="s">
        <v>96</v>
      </c>
      <c r="D150">
        <v>0.02</v>
      </c>
      <c r="F150">
        <v>1.0875699999999999</v>
      </c>
      <c r="I150" s="400">
        <v>43886.816666666666</v>
      </c>
      <c r="J150">
        <v>1.08857</v>
      </c>
      <c r="N150">
        <v>2</v>
      </c>
      <c r="Q150">
        <v>74</v>
      </c>
      <c r="R150" s="577" t="s">
        <v>96</v>
      </c>
      <c r="S150" s="577">
        <v>1</v>
      </c>
    </row>
    <row r="151" spans="1:19">
      <c r="A151">
        <v>149</v>
      </c>
      <c r="B151" s="400">
        <v>43886.834722222222</v>
      </c>
      <c r="C151" s="577" t="s">
        <v>96</v>
      </c>
      <c r="D151">
        <v>0.02</v>
      </c>
      <c r="F151">
        <v>1.0879099999999999</v>
      </c>
      <c r="I151" s="400">
        <v>43887.367361111108</v>
      </c>
      <c r="J151">
        <v>1.08891</v>
      </c>
      <c r="N151">
        <v>1.92</v>
      </c>
      <c r="Q151">
        <v>75</v>
      </c>
      <c r="R151" s="577" t="s">
        <v>96</v>
      </c>
      <c r="S151" s="577">
        <v>1</v>
      </c>
    </row>
    <row r="152" spans="1:19">
      <c r="A152">
        <v>150</v>
      </c>
      <c r="B152" s="400">
        <v>43887.373611111114</v>
      </c>
      <c r="C152" s="577" t="s">
        <v>96</v>
      </c>
      <c r="D152">
        <v>0.02</v>
      </c>
      <c r="F152">
        <v>1.0894999999999999</v>
      </c>
      <c r="I152" s="400">
        <v>43887.506944444445</v>
      </c>
      <c r="J152">
        <v>1.0896999999999999</v>
      </c>
      <c r="N152">
        <v>0.4</v>
      </c>
      <c r="Q152">
        <v>76</v>
      </c>
      <c r="R152" s="577" t="s">
        <v>96</v>
      </c>
      <c r="S152" s="577">
        <v>2</v>
      </c>
    </row>
    <row r="153" spans="1:19">
      <c r="A153">
        <v>151</v>
      </c>
      <c r="B153" s="400">
        <v>43887.428472222222</v>
      </c>
      <c r="C153" s="577" t="s">
        <v>96</v>
      </c>
      <c r="D153">
        <v>0.02</v>
      </c>
      <c r="F153">
        <v>1.0879000000000001</v>
      </c>
      <c r="I153" s="400">
        <v>43887.506944444445</v>
      </c>
      <c r="J153">
        <v>1.0896999999999999</v>
      </c>
      <c r="N153">
        <v>3.6</v>
      </c>
      <c r="Q153">
        <v>76</v>
      </c>
      <c r="R153" s="577" t="s">
        <v>96</v>
      </c>
      <c r="S153" s="577">
        <v>2</v>
      </c>
    </row>
    <row r="154" spans="1:19">
      <c r="A154">
        <v>153</v>
      </c>
      <c r="B154" s="400">
        <v>43887.510416666664</v>
      </c>
      <c r="C154" s="577" t="s">
        <v>96</v>
      </c>
      <c r="D154">
        <v>0.02</v>
      </c>
      <c r="F154">
        <v>1.0896399999999999</v>
      </c>
      <c r="I154" s="400">
        <v>43887.685416666667</v>
      </c>
      <c r="J154">
        <v>1.0888100000000001</v>
      </c>
      <c r="N154">
        <v>-1.66</v>
      </c>
      <c r="Q154">
        <v>77</v>
      </c>
      <c r="R154" s="577" t="s">
        <v>96</v>
      </c>
      <c r="S154" s="577">
        <v>3</v>
      </c>
    </row>
    <row r="155" spans="1:19">
      <c r="A155">
        <v>154</v>
      </c>
      <c r="B155" s="400">
        <v>43887.530555555553</v>
      </c>
      <c r="C155" s="577" t="s">
        <v>96</v>
      </c>
      <c r="D155">
        <v>0.02</v>
      </c>
      <c r="F155">
        <v>1.0880399999999999</v>
      </c>
      <c r="I155" s="400">
        <v>43887.685416666667</v>
      </c>
      <c r="J155">
        <v>1.0888100000000001</v>
      </c>
      <c r="N155">
        <v>1.54</v>
      </c>
      <c r="Q155">
        <v>77</v>
      </c>
      <c r="R155" s="577" t="s">
        <v>96</v>
      </c>
      <c r="S155" s="577">
        <v>3</v>
      </c>
    </row>
    <row r="156" spans="1:19">
      <c r="A156">
        <v>156</v>
      </c>
      <c r="B156" s="400">
        <v>43887.574305555558</v>
      </c>
      <c r="C156" s="577" t="s">
        <v>96</v>
      </c>
      <c r="D156">
        <v>0.03</v>
      </c>
      <c r="F156">
        <v>1.08643</v>
      </c>
      <c r="I156" s="400">
        <v>43887.685416666667</v>
      </c>
      <c r="J156">
        <v>1.0888100000000001</v>
      </c>
      <c r="N156">
        <v>7.14</v>
      </c>
      <c r="Q156">
        <v>77</v>
      </c>
      <c r="R156" s="577" t="s">
        <v>96</v>
      </c>
      <c r="S156" s="577">
        <v>3</v>
      </c>
    </row>
    <row r="157" spans="1:19">
      <c r="A157">
        <v>155</v>
      </c>
      <c r="B157" s="400">
        <v>43887.550694444442</v>
      </c>
      <c r="C157" s="577" t="s">
        <v>97</v>
      </c>
      <c r="D157">
        <v>0.02</v>
      </c>
      <c r="F157">
        <v>1.0873999999999999</v>
      </c>
      <c r="I157" s="400">
        <v>43887.574305555558</v>
      </c>
      <c r="J157">
        <v>1.0864</v>
      </c>
      <c r="N157">
        <v>2</v>
      </c>
      <c r="Q157">
        <v>78</v>
      </c>
      <c r="R157" s="577" t="s">
        <v>97</v>
      </c>
      <c r="S157" s="577">
        <v>1</v>
      </c>
    </row>
    <row r="158" spans="1:19">
      <c r="A158">
        <v>157</v>
      </c>
      <c r="B158" s="400">
        <v>43887.57916666667</v>
      </c>
      <c r="C158" s="577" t="s">
        <v>97</v>
      </c>
      <c r="D158">
        <v>0.02</v>
      </c>
      <c r="F158">
        <v>1.08657</v>
      </c>
      <c r="I158" s="400">
        <v>43889.495833333334</v>
      </c>
      <c r="J158">
        <v>1.0995200000000001</v>
      </c>
      <c r="N158">
        <v>-25.81</v>
      </c>
      <c r="Q158">
        <v>79</v>
      </c>
      <c r="R158" s="577" t="s">
        <v>97</v>
      </c>
      <c r="S158" s="577">
        <v>10</v>
      </c>
    </row>
    <row r="159" spans="1:19">
      <c r="A159">
        <v>158</v>
      </c>
      <c r="B159" s="400">
        <v>43887.681250000001</v>
      </c>
      <c r="C159" s="577" t="s">
        <v>97</v>
      </c>
      <c r="D159">
        <v>0.02</v>
      </c>
      <c r="F159">
        <v>1.0881700000000001</v>
      </c>
      <c r="I159" s="400">
        <v>43889.495833333334</v>
      </c>
      <c r="J159">
        <v>1.0995200000000001</v>
      </c>
      <c r="N159">
        <v>-22.61</v>
      </c>
      <c r="Q159">
        <v>79</v>
      </c>
      <c r="R159" s="577" t="s">
        <v>97</v>
      </c>
      <c r="S159" s="577">
        <v>10</v>
      </c>
    </row>
    <row r="160" spans="1:19">
      <c r="A160">
        <v>160</v>
      </c>
      <c r="B160" s="400">
        <v>43887.819444444445</v>
      </c>
      <c r="C160" s="577" t="s">
        <v>97</v>
      </c>
      <c r="D160">
        <v>0.03</v>
      </c>
      <c r="F160">
        <v>1.08978</v>
      </c>
      <c r="I160" s="400">
        <v>43889.495833333334</v>
      </c>
      <c r="J160">
        <v>1.0995200000000001</v>
      </c>
      <c r="N160">
        <v>-29.09</v>
      </c>
      <c r="Q160">
        <v>79</v>
      </c>
      <c r="R160" s="577" t="s">
        <v>97</v>
      </c>
      <c r="S160" s="577">
        <v>10</v>
      </c>
    </row>
    <row r="161" spans="1:19">
      <c r="A161">
        <v>162</v>
      </c>
      <c r="B161" s="400">
        <v>43888.275000000001</v>
      </c>
      <c r="C161" s="577" t="s">
        <v>97</v>
      </c>
      <c r="D161">
        <v>0.05</v>
      </c>
      <c r="F161">
        <v>1.09148</v>
      </c>
      <c r="I161" s="400">
        <v>43889.495833333334</v>
      </c>
      <c r="J161">
        <v>1.0995200000000001</v>
      </c>
      <c r="N161">
        <v>-40.14</v>
      </c>
      <c r="Q161">
        <v>79</v>
      </c>
      <c r="R161" s="577" t="s">
        <v>97</v>
      </c>
      <c r="S161" s="577">
        <v>10</v>
      </c>
    </row>
    <row r="162" spans="1:19">
      <c r="A162">
        <v>163</v>
      </c>
      <c r="B162" s="400">
        <v>43888.339583333334</v>
      </c>
      <c r="C162" s="577" t="s">
        <v>97</v>
      </c>
      <c r="D162">
        <v>0.08</v>
      </c>
      <c r="F162">
        <v>1.09328</v>
      </c>
      <c r="I162" s="400">
        <v>43889.495833333334</v>
      </c>
      <c r="J162">
        <v>1.0995200000000001</v>
      </c>
      <c r="N162">
        <v>-49.83</v>
      </c>
      <c r="Q162">
        <v>79</v>
      </c>
      <c r="R162" s="577" t="s">
        <v>97</v>
      </c>
      <c r="S162" s="577">
        <v>10</v>
      </c>
    </row>
    <row r="163" spans="1:19">
      <c r="A163">
        <v>166</v>
      </c>
      <c r="B163" s="400">
        <v>43888.522916666669</v>
      </c>
      <c r="C163" s="577" t="s">
        <v>97</v>
      </c>
      <c r="D163">
        <v>0.14000000000000001</v>
      </c>
      <c r="F163">
        <v>1.09521</v>
      </c>
      <c r="I163" s="400">
        <v>43889.495833333334</v>
      </c>
      <c r="J163">
        <v>1.0995200000000001</v>
      </c>
      <c r="N163">
        <v>-60.18</v>
      </c>
      <c r="Q163">
        <v>79</v>
      </c>
      <c r="R163" s="577" t="s">
        <v>97</v>
      </c>
      <c r="S163" s="577">
        <v>10</v>
      </c>
    </row>
    <row r="164" spans="1:19">
      <c r="A164">
        <v>168</v>
      </c>
      <c r="B164" s="400">
        <v>43888.574305555558</v>
      </c>
      <c r="C164" s="577" t="s">
        <v>97</v>
      </c>
      <c r="D164">
        <v>0.23</v>
      </c>
      <c r="F164">
        <v>1.0972200000000001</v>
      </c>
      <c r="I164" s="400">
        <v>43889.495833333334</v>
      </c>
      <c r="J164">
        <v>1.0995200000000001</v>
      </c>
      <c r="N164">
        <v>-52.64</v>
      </c>
      <c r="Q164">
        <v>79</v>
      </c>
      <c r="R164" s="577" t="s">
        <v>97</v>
      </c>
      <c r="S164" s="577">
        <v>10</v>
      </c>
    </row>
    <row r="165" spans="1:19">
      <c r="A165">
        <v>172</v>
      </c>
      <c r="B165" s="400">
        <v>43888.632638888892</v>
      </c>
      <c r="C165" s="577" t="s">
        <v>97</v>
      </c>
      <c r="D165">
        <v>0.38</v>
      </c>
      <c r="F165">
        <v>1.09934</v>
      </c>
      <c r="I165" s="400">
        <v>43889.495833333334</v>
      </c>
      <c r="J165">
        <v>1.0995200000000001</v>
      </c>
      <c r="N165">
        <v>-6.42</v>
      </c>
      <c r="Q165">
        <v>79</v>
      </c>
      <c r="R165" s="577" t="s">
        <v>97</v>
      </c>
      <c r="S165" s="577">
        <v>10</v>
      </c>
    </row>
    <row r="166" spans="1:19">
      <c r="A166">
        <v>177</v>
      </c>
      <c r="B166" s="400">
        <v>43889.340277777781</v>
      </c>
      <c r="C166" s="577" t="s">
        <v>97</v>
      </c>
      <c r="D166">
        <v>0.64</v>
      </c>
      <c r="F166">
        <v>1.10155</v>
      </c>
      <c r="I166" s="400">
        <v>43889.495833333334</v>
      </c>
      <c r="J166">
        <v>1.0995200000000001</v>
      </c>
      <c r="N166">
        <v>129.91999999999999</v>
      </c>
      <c r="Q166">
        <v>79</v>
      </c>
      <c r="R166" s="577" t="s">
        <v>97</v>
      </c>
      <c r="S166" s="577">
        <v>10</v>
      </c>
    </row>
    <row r="167" spans="1:19">
      <c r="A167">
        <v>179</v>
      </c>
      <c r="B167" s="400">
        <v>43889.380555555559</v>
      </c>
      <c r="C167" s="577" t="s">
        <v>97</v>
      </c>
      <c r="D167">
        <v>1.1100000000000001</v>
      </c>
      <c r="F167">
        <v>1.1038600000000001</v>
      </c>
      <c r="I167" s="400">
        <v>43889.495833333334</v>
      </c>
      <c r="J167">
        <v>1.0995200000000001</v>
      </c>
      <c r="N167">
        <v>481.74</v>
      </c>
      <c r="Q167">
        <v>79</v>
      </c>
      <c r="R167" s="577" t="s">
        <v>97</v>
      </c>
      <c r="S167" s="577">
        <v>10</v>
      </c>
    </row>
    <row r="168" spans="1:19">
      <c r="A168">
        <v>159</v>
      </c>
      <c r="B168" s="400">
        <v>43887.783333333333</v>
      </c>
      <c r="C168" s="577" t="s">
        <v>96</v>
      </c>
      <c r="D168">
        <v>0.02</v>
      </c>
      <c r="F168">
        <v>1.08849</v>
      </c>
      <c r="I168" s="400">
        <v>43887.815972222219</v>
      </c>
      <c r="J168">
        <v>1.0894900000000001</v>
      </c>
      <c r="N168">
        <v>2</v>
      </c>
      <c r="Q168">
        <v>80</v>
      </c>
      <c r="R168" s="577" t="s">
        <v>96</v>
      </c>
      <c r="S168" s="577">
        <v>1</v>
      </c>
    </row>
    <row r="169" spans="1:19">
      <c r="A169">
        <v>161</v>
      </c>
      <c r="B169" s="400">
        <v>43888.009722222225</v>
      </c>
      <c r="C169" s="577" t="s">
        <v>96</v>
      </c>
      <c r="D169">
        <v>0.02</v>
      </c>
      <c r="F169">
        <v>1.0904799999999999</v>
      </c>
      <c r="I169" s="400">
        <v>43888.275000000001</v>
      </c>
      <c r="J169">
        <v>1.09148</v>
      </c>
      <c r="N169">
        <v>2</v>
      </c>
      <c r="Q169">
        <v>81</v>
      </c>
      <c r="R169" s="577" t="s">
        <v>96</v>
      </c>
      <c r="S169" s="577">
        <v>1</v>
      </c>
    </row>
    <row r="170" spans="1:19">
      <c r="A170">
        <v>164</v>
      </c>
      <c r="B170" s="400">
        <v>43888.34375</v>
      </c>
      <c r="C170" s="577" t="s">
        <v>96</v>
      </c>
      <c r="D170">
        <v>0.02</v>
      </c>
      <c r="F170">
        <v>1.0931299999999999</v>
      </c>
      <c r="I170" s="400">
        <v>43888.355555555558</v>
      </c>
      <c r="J170">
        <v>1.09413</v>
      </c>
      <c r="N170">
        <v>2</v>
      </c>
      <c r="Q170">
        <v>82</v>
      </c>
      <c r="R170" s="577" t="s">
        <v>96</v>
      </c>
      <c r="S170" s="577">
        <v>1</v>
      </c>
    </row>
    <row r="171" spans="1:19">
      <c r="A171">
        <v>165</v>
      </c>
      <c r="B171" s="400">
        <v>43888.379166666666</v>
      </c>
      <c r="C171" s="577" t="s">
        <v>96</v>
      </c>
      <c r="D171">
        <v>0.02</v>
      </c>
      <c r="F171">
        <v>1.09422</v>
      </c>
      <c r="I171" s="400">
        <v>43888.522916666669</v>
      </c>
      <c r="J171">
        <v>1.0952200000000001</v>
      </c>
      <c r="N171">
        <v>2</v>
      </c>
      <c r="Q171">
        <v>83</v>
      </c>
      <c r="R171" s="577" t="s">
        <v>96</v>
      </c>
      <c r="S171" s="577">
        <v>1</v>
      </c>
    </row>
    <row r="172" spans="1:19">
      <c r="A172">
        <v>167</v>
      </c>
      <c r="B172" s="400">
        <v>43888.535416666666</v>
      </c>
      <c r="C172" s="577" t="s">
        <v>96</v>
      </c>
      <c r="D172">
        <v>0.02</v>
      </c>
      <c r="F172">
        <v>1.0961700000000001</v>
      </c>
      <c r="I172" s="400">
        <v>43888.574305555558</v>
      </c>
      <c r="J172">
        <v>1.09717</v>
      </c>
      <c r="N172">
        <v>2</v>
      </c>
      <c r="Q172">
        <v>84</v>
      </c>
      <c r="R172" s="577" t="s">
        <v>96</v>
      </c>
      <c r="S172" s="577">
        <v>1</v>
      </c>
    </row>
    <row r="173" spans="1:19">
      <c r="A173">
        <v>169</v>
      </c>
      <c r="B173" s="400">
        <v>43888.593055555553</v>
      </c>
      <c r="C173" s="577" t="s">
        <v>96</v>
      </c>
      <c r="D173">
        <v>0.02</v>
      </c>
      <c r="F173">
        <v>1.0969500000000001</v>
      </c>
      <c r="I173" s="400">
        <v>43888.613194444442</v>
      </c>
      <c r="J173">
        <v>1.09795</v>
      </c>
      <c r="N173">
        <v>2</v>
      </c>
      <c r="Q173">
        <v>85</v>
      </c>
      <c r="R173" s="577" t="s">
        <v>96</v>
      </c>
      <c r="S173" s="577">
        <v>1</v>
      </c>
    </row>
    <row r="174" spans="1:19">
      <c r="A174">
        <v>170</v>
      </c>
      <c r="B174" s="400">
        <v>43888.618055555555</v>
      </c>
      <c r="C174" s="577" t="s">
        <v>96</v>
      </c>
      <c r="D174">
        <v>0.02</v>
      </c>
      <c r="F174">
        <v>1.09815</v>
      </c>
      <c r="I174" s="400">
        <v>43888.628472222219</v>
      </c>
      <c r="J174">
        <v>1.0991500000000001</v>
      </c>
      <c r="N174">
        <v>2</v>
      </c>
      <c r="Q174">
        <v>86</v>
      </c>
      <c r="R174" s="577" t="s">
        <v>96</v>
      </c>
      <c r="S174" s="577">
        <v>1</v>
      </c>
    </row>
    <row r="175" spans="1:19">
      <c r="A175">
        <v>171</v>
      </c>
      <c r="B175" s="400">
        <v>43888.631249999999</v>
      </c>
      <c r="C175" s="577" t="s">
        <v>96</v>
      </c>
      <c r="D175">
        <v>0.02</v>
      </c>
      <c r="F175">
        <v>1.0989599999999999</v>
      </c>
      <c r="I175" s="400">
        <v>43888.647222222222</v>
      </c>
      <c r="J175">
        <v>1.09996</v>
      </c>
      <c r="N175">
        <v>2</v>
      </c>
      <c r="Q175">
        <v>87</v>
      </c>
      <c r="R175" s="577" t="s">
        <v>96</v>
      </c>
      <c r="S175" s="577">
        <v>1</v>
      </c>
    </row>
    <row r="176" spans="1:19">
      <c r="A176">
        <v>173</v>
      </c>
      <c r="B176" s="400">
        <v>43888.651388888888</v>
      </c>
      <c r="C176" s="577" t="s">
        <v>96</v>
      </c>
      <c r="D176">
        <v>0.02</v>
      </c>
      <c r="F176">
        <v>1.09971</v>
      </c>
      <c r="I176" s="400">
        <v>43888.911805555559</v>
      </c>
      <c r="J176">
        <v>1.0999099999999999</v>
      </c>
      <c r="N176">
        <v>0.4</v>
      </c>
      <c r="Q176">
        <v>88</v>
      </c>
      <c r="R176" s="577" t="s">
        <v>96</v>
      </c>
      <c r="S176" s="577">
        <v>2</v>
      </c>
    </row>
    <row r="177" spans="1:19">
      <c r="A177">
        <v>174</v>
      </c>
      <c r="B177" s="400">
        <v>43888.67083333333</v>
      </c>
      <c r="C177" s="577" t="s">
        <v>96</v>
      </c>
      <c r="D177">
        <v>0.02</v>
      </c>
      <c r="F177">
        <v>1.0981099999999999</v>
      </c>
      <c r="I177" s="400">
        <v>43888.911805555559</v>
      </c>
      <c r="J177">
        <v>1.0999099999999999</v>
      </c>
      <c r="N177">
        <v>3.6</v>
      </c>
      <c r="Q177">
        <v>88</v>
      </c>
      <c r="R177" s="577" t="s">
        <v>96</v>
      </c>
      <c r="S177" s="577">
        <v>2</v>
      </c>
    </row>
    <row r="178" spans="1:19">
      <c r="A178">
        <v>175</v>
      </c>
      <c r="B178" s="400">
        <v>43889.085416666669</v>
      </c>
      <c r="C178" s="577" t="s">
        <v>96</v>
      </c>
      <c r="D178">
        <v>0.02</v>
      </c>
      <c r="F178">
        <v>1.0984700000000001</v>
      </c>
      <c r="I178" s="400">
        <v>43889.195138888892</v>
      </c>
      <c r="J178">
        <v>1.0994699999999999</v>
      </c>
      <c r="N178">
        <v>2</v>
      </c>
      <c r="Q178">
        <v>89</v>
      </c>
      <c r="R178" s="577" t="s">
        <v>96</v>
      </c>
      <c r="S178" s="577">
        <v>1</v>
      </c>
    </row>
    <row r="179" spans="1:19">
      <c r="A179">
        <v>176</v>
      </c>
      <c r="B179" s="400">
        <v>43889.230555555558</v>
      </c>
      <c r="C179" s="577" t="s">
        <v>96</v>
      </c>
      <c r="D179">
        <v>0.02</v>
      </c>
      <c r="F179">
        <v>1.0999699999999999</v>
      </c>
      <c r="I179" s="400">
        <v>43889.339583333334</v>
      </c>
      <c r="J179">
        <v>1.10097</v>
      </c>
      <c r="N179">
        <v>2</v>
      </c>
      <c r="Q179">
        <v>90</v>
      </c>
      <c r="R179" s="577" t="s">
        <v>96</v>
      </c>
      <c r="S179" s="577">
        <v>1</v>
      </c>
    </row>
    <row r="180" spans="1:19">
      <c r="A180">
        <v>178</v>
      </c>
      <c r="B180" s="400">
        <v>43889.354861111111</v>
      </c>
      <c r="C180" s="577" t="s">
        <v>96</v>
      </c>
      <c r="D180">
        <v>0.02</v>
      </c>
      <c r="F180">
        <v>1.1024400000000001</v>
      </c>
      <c r="I180" s="400">
        <v>43889.378472222219</v>
      </c>
      <c r="J180">
        <v>1.10344</v>
      </c>
      <c r="N180">
        <v>2</v>
      </c>
      <c r="Q180">
        <v>91</v>
      </c>
      <c r="R180" s="577" t="s">
        <v>96</v>
      </c>
      <c r="S180" s="577">
        <v>1</v>
      </c>
    </row>
    <row r="181" spans="1:19">
      <c r="A181">
        <v>180</v>
      </c>
      <c r="B181" s="400">
        <v>43889.388194444444</v>
      </c>
      <c r="C181" s="577" t="s">
        <v>96</v>
      </c>
      <c r="D181">
        <v>0.02</v>
      </c>
      <c r="F181">
        <v>1.10456</v>
      </c>
      <c r="I181" s="400">
        <v>43889.67083333333</v>
      </c>
      <c r="J181">
        <v>1.0991</v>
      </c>
      <c r="N181">
        <v>-10.92</v>
      </c>
      <c r="Q181">
        <v>92</v>
      </c>
      <c r="R181" s="577" t="s">
        <v>96</v>
      </c>
      <c r="S181" s="577">
        <v>6</v>
      </c>
    </row>
    <row r="182" spans="1:19">
      <c r="A182">
        <v>181</v>
      </c>
      <c r="B182" s="400">
        <v>43889.434027777781</v>
      </c>
      <c r="C182" s="577" t="s">
        <v>96</v>
      </c>
      <c r="D182">
        <v>0.02</v>
      </c>
      <c r="F182">
        <v>1.1029500000000001</v>
      </c>
      <c r="I182" s="400">
        <v>43889.67083333333</v>
      </c>
      <c r="J182">
        <v>1.0991</v>
      </c>
      <c r="N182">
        <v>-7.7</v>
      </c>
      <c r="Q182">
        <v>92</v>
      </c>
      <c r="R182" s="577" t="s">
        <v>96</v>
      </c>
      <c r="S182" s="577">
        <v>6</v>
      </c>
    </row>
    <row r="183" spans="1:19">
      <c r="A183">
        <v>182</v>
      </c>
      <c r="B183" s="400">
        <v>43889.479166666664</v>
      </c>
      <c r="C183" s="577" t="s">
        <v>96</v>
      </c>
      <c r="D183">
        <v>0.03</v>
      </c>
      <c r="F183">
        <v>1.1013299999999999</v>
      </c>
      <c r="I183" s="400">
        <v>43889.67083333333</v>
      </c>
      <c r="J183">
        <v>1.0991</v>
      </c>
      <c r="N183">
        <v>-6.69</v>
      </c>
      <c r="Q183">
        <v>92</v>
      </c>
      <c r="R183" s="577" t="s">
        <v>96</v>
      </c>
      <c r="S183" s="577">
        <v>6</v>
      </c>
    </row>
    <row r="184" spans="1:19">
      <c r="A184">
        <v>183</v>
      </c>
      <c r="B184" s="400">
        <v>43889.495833333334</v>
      </c>
      <c r="C184" s="577" t="s">
        <v>96</v>
      </c>
      <c r="D184">
        <v>0.05</v>
      </c>
      <c r="F184">
        <v>1.0991299999999999</v>
      </c>
      <c r="I184" s="400">
        <v>43889.67083333333</v>
      </c>
      <c r="J184">
        <v>1.0991</v>
      </c>
      <c r="N184">
        <v>-0.15</v>
      </c>
      <c r="Q184">
        <v>92</v>
      </c>
      <c r="R184" s="577" t="s">
        <v>96</v>
      </c>
      <c r="S184" s="577">
        <v>6</v>
      </c>
    </row>
    <row r="185" spans="1:19">
      <c r="A185">
        <v>186</v>
      </c>
      <c r="B185" s="400">
        <v>43889.556944444441</v>
      </c>
      <c r="C185" s="577" t="s">
        <v>96</v>
      </c>
      <c r="D185">
        <v>0.08</v>
      </c>
      <c r="F185">
        <v>1.0973299999999999</v>
      </c>
      <c r="I185" s="400">
        <v>43889.67083333333</v>
      </c>
      <c r="J185">
        <v>1.0991</v>
      </c>
      <c r="N185">
        <v>14.16</v>
      </c>
      <c r="Q185">
        <v>92</v>
      </c>
      <c r="R185" s="577" t="s">
        <v>96</v>
      </c>
      <c r="S185" s="577">
        <v>6</v>
      </c>
    </row>
    <row r="186" spans="1:19">
      <c r="A186">
        <v>189</v>
      </c>
      <c r="B186" s="400">
        <v>43889.613888888889</v>
      </c>
      <c r="C186" s="577" t="s">
        <v>96</v>
      </c>
      <c r="D186">
        <v>0.14000000000000001</v>
      </c>
      <c r="F186">
        <v>1.0953900000000001</v>
      </c>
      <c r="I186" s="400">
        <v>43889.67083333333</v>
      </c>
      <c r="J186">
        <v>1.0991</v>
      </c>
      <c r="N186">
        <v>51.94</v>
      </c>
      <c r="Q186">
        <v>92</v>
      </c>
      <c r="R186" s="577" t="s">
        <v>96</v>
      </c>
      <c r="S186" s="577">
        <v>6</v>
      </c>
    </row>
    <row r="187" spans="1:19">
      <c r="A187">
        <v>184</v>
      </c>
      <c r="B187" s="400">
        <v>43889.506944444445</v>
      </c>
      <c r="C187" s="577" t="s">
        <v>97</v>
      </c>
      <c r="D187">
        <v>0.02</v>
      </c>
      <c r="F187">
        <v>1.09988</v>
      </c>
      <c r="I187" s="400">
        <v>43889.520138888889</v>
      </c>
      <c r="J187">
        <v>1.0988800000000001</v>
      </c>
      <c r="N187">
        <v>2</v>
      </c>
      <c r="Q187">
        <v>93</v>
      </c>
      <c r="R187" s="577" t="s">
        <v>97</v>
      </c>
      <c r="S187" s="577">
        <v>1</v>
      </c>
    </row>
    <row r="188" spans="1:19">
      <c r="A188">
        <v>185</v>
      </c>
      <c r="B188" s="400">
        <v>43889.536111111112</v>
      </c>
      <c r="C188" s="577" t="s">
        <v>97</v>
      </c>
      <c r="D188">
        <v>0.02</v>
      </c>
      <c r="F188">
        <v>1.09928</v>
      </c>
      <c r="I188" s="400">
        <v>43889.551388888889</v>
      </c>
      <c r="J188">
        <v>1.0982799999999999</v>
      </c>
      <c r="N188">
        <v>2</v>
      </c>
      <c r="Q188">
        <v>94</v>
      </c>
      <c r="R188" s="577" t="s">
        <v>97</v>
      </c>
      <c r="S188" s="577">
        <v>1</v>
      </c>
    </row>
    <row r="189" spans="1:19">
      <c r="A189">
        <v>187</v>
      </c>
      <c r="B189" s="400">
        <v>43889.56527777778</v>
      </c>
      <c r="C189" s="577" t="s">
        <v>97</v>
      </c>
      <c r="D189">
        <v>0.02</v>
      </c>
      <c r="F189">
        <v>1.09744</v>
      </c>
      <c r="I189" s="400">
        <v>43889.604166666664</v>
      </c>
      <c r="J189">
        <v>1.09724</v>
      </c>
      <c r="N189">
        <v>0.4</v>
      </c>
      <c r="Q189">
        <v>95</v>
      </c>
      <c r="R189" s="577" t="s">
        <v>97</v>
      </c>
      <c r="S189" s="577">
        <v>2</v>
      </c>
    </row>
    <row r="190" spans="1:19">
      <c r="A190">
        <v>188</v>
      </c>
      <c r="B190" s="400">
        <v>43889.57916666667</v>
      </c>
      <c r="C190" s="577" t="s">
        <v>97</v>
      </c>
      <c r="D190">
        <v>0.02</v>
      </c>
      <c r="F190">
        <v>1.09904</v>
      </c>
      <c r="I190" s="400">
        <v>43889.604166666664</v>
      </c>
      <c r="J190">
        <v>1.09724</v>
      </c>
      <c r="N190">
        <v>3.6</v>
      </c>
      <c r="Q190">
        <v>95</v>
      </c>
      <c r="R190" s="577" t="s">
        <v>97</v>
      </c>
      <c r="S190" s="577">
        <v>2</v>
      </c>
    </row>
    <row r="191" spans="1:19">
      <c r="A191">
        <v>190</v>
      </c>
      <c r="B191" s="400">
        <v>43889.616666666669</v>
      </c>
      <c r="C191" s="577" t="s">
        <v>97</v>
      </c>
      <c r="D191">
        <v>0.02</v>
      </c>
      <c r="F191">
        <v>1.0960700000000001</v>
      </c>
      <c r="I191" s="400">
        <v>43893.362500000003</v>
      </c>
      <c r="J191">
        <v>1.1114999999999999</v>
      </c>
      <c r="N191">
        <v>-30.82</v>
      </c>
      <c r="Q191">
        <v>96</v>
      </c>
      <c r="R191" s="577" t="s">
        <v>97</v>
      </c>
      <c r="S191" s="577">
        <v>11</v>
      </c>
    </row>
    <row r="192" spans="1:19">
      <c r="A192">
        <v>191</v>
      </c>
      <c r="B192" s="400">
        <v>43889.656944444447</v>
      </c>
      <c r="C192" s="577" t="s">
        <v>97</v>
      </c>
      <c r="D192">
        <v>0.02</v>
      </c>
      <c r="F192">
        <v>1.0976900000000001</v>
      </c>
      <c r="I192" s="400">
        <v>43893.362500000003</v>
      </c>
      <c r="J192">
        <v>1.1114999999999999</v>
      </c>
      <c r="N192">
        <v>-27.58</v>
      </c>
      <c r="Q192">
        <v>96</v>
      </c>
      <c r="R192" s="577" t="s">
        <v>97</v>
      </c>
      <c r="S192" s="577">
        <v>11</v>
      </c>
    </row>
    <row r="193" spans="1:19">
      <c r="A193">
        <v>192</v>
      </c>
      <c r="B193" s="400">
        <v>43889.671527777777</v>
      </c>
      <c r="C193" s="577" t="s">
        <v>97</v>
      </c>
      <c r="D193">
        <v>0.03</v>
      </c>
      <c r="F193">
        <v>1.0992900000000001</v>
      </c>
      <c r="I193" s="400">
        <v>43893.362500000003</v>
      </c>
      <c r="J193">
        <v>1.1114999999999999</v>
      </c>
      <c r="N193">
        <v>-36.56</v>
      </c>
      <c r="Q193">
        <v>96</v>
      </c>
      <c r="R193" s="577" t="s">
        <v>97</v>
      </c>
      <c r="S193" s="577">
        <v>11</v>
      </c>
    </row>
    <row r="194" spans="1:19">
      <c r="A194">
        <v>195</v>
      </c>
      <c r="B194" s="400">
        <v>43889.813194444447</v>
      </c>
      <c r="C194" s="577" t="s">
        <v>97</v>
      </c>
      <c r="D194">
        <v>0.05</v>
      </c>
      <c r="F194">
        <v>1.101</v>
      </c>
      <c r="I194" s="400">
        <v>43893.362500000003</v>
      </c>
      <c r="J194">
        <v>1.1114999999999999</v>
      </c>
      <c r="N194">
        <v>-52.39</v>
      </c>
      <c r="Q194">
        <v>96</v>
      </c>
      <c r="R194" s="577" t="s">
        <v>97</v>
      </c>
      <c r="S194" s="577">
        <v>11</v>
      </c>
    </row>
    <row r="195" spans="1:19">
      <c r="A195">
        <v>196</v>
      </c>
      <c r="B195" s="400">
        <v>43889.815972222219</v>
      </c>
      <c r="C195" s="577" t="s">
        <v>97</v>
      </c>
      <c r="D195">
        <v>0.08</v>
      </c>
      <c r="F195">
        <v>1.1028</v>
      </c>
      <c r="I195" s="400">
        <v>43893.362500000003</v>
      </c>
      <c r="J195">
        <v>1.1114999999999999</v>
      </c>
      <c r="N195">
        <v>-69.42</v>
      </c>
      <c r="Q195">
        <v>96</v>
      </c>
      <c r="R195" s="577" t="s">
        <v>97</v>
      </c>
      <c r="S195" s="577">
        <v>11</v>
      </c>
    </row>
    <row r="196" spans="1:19">
      <c r="A196">
        <v>200</v>
      </c>
      <c r="B196" s="400">
        <v>43891.946527777778</v>
      </c>
      <c r="C196" s="577" t="s">
        <v>97</v>
      </c>
      <c r="D196">
        <v>0.14000000000000001</v>
      </c>
      <c r="F196">
        <v>1.1047</v>
      </c>
      <c r="I196" s="400">
        <v>43893.362500000003</v>
      </c>
      <c r="J196">
        <v>1.1114999999999999</v>
      </c>
      <c r="N196">
        <v>-94.89</v>
      </c>
      <c r="Q196">
        <v>96</v>
      </c>
      <c r="R196" s="577" t="s">
        <v>97</v>
      </c>
      <c r="S196" s="577">
        <v>11</v>
      </c>
    </row>
    <row r="197" spans="1:19">
      <c r="A197">
        <v>201</v>
      </c>
      <c r="B197" s="400">
        <v>43891.964583333334</v>
      </c>
      <c r="C197" s="577" t="s">
        <v>97</v>
      </c>
      <c r="D197">
        <v>0.23</v>
      </c>
      <c r="F197">
        <v>1.1067400000000001</v>
      </c>
      <c r="I197" s="400">
        <v>43893.362500000003</v>
      </c>
      <c r="J197">
        <v>1.1114999999999999</v>
      </c>
      <c r="N197">
        <v>-108.97</v>
      </c>
      <c r="Q197">
        <v>96</v>
      </c>
      <c r="R197" s="577" t="s">
        <v>97</v>
      </c>
      <c r="S197" s="577">
        <v>11</v>
      </c>
    </row>
    <row r="198" spans="1:19">
      <c r="A198">
        <v>205</v>
      </c>
      <c r="B198" s="400">
        <v>43892.347916666666</v>
      </c>
      <c r="C198" s="577" t="s">
        <v>97</v>
      </c>
      <c r="D198">
        <v>0.38</v>
      </c>
      <c r="F198">
        <v>1.1088499999999999</v>
      </c>
      <c r="I198" s="400">
        <v>43893.362500000003</v>
      </c>
      <c r="J198">
        <v>1.1114999999999999</v>
      </c>
      <c r="N198">
        <v>-100.28</v>
      </c>
      <c r="Q198">
        <v>96</v>
      </c>
      <c r="R198" s="577" t="s">
        <v>97</v>
      </c>
      <c r="S198" s="577">
        <v>11</v>
      </c>
    </row>
    <row r="199" spans="1:19">
      <c r="A199">
        <v>208</v>
      </c>
      <c r="B199" s="400">
        <v>43892.493750000001</v>
      </c>
      <c r="C199" s="577" t="s">
        <v>97</v>
      </c>
      <c r="D199">
        <v>0.64</v>
      </c>
      <c r="F199">
        <v>1.11107</v>
      </c>
      <c r="I199" s="400">
        <v>43893.362500000003</v>
      </c>
      <c r="J199">
        <v>1.1114999999999999</v>
      </c>
      <c r="N199">
        <v>-26.81</v>
      </c>
      <c r="Q199">
        <v>96</v>
      </c>
      <c r="R199" s="577" t="s">
        <v>97</v>
      </c>
      <c r="S199" s="577">
        <v>11</v>
      </c>
    </row>
    <row r="200" spans="1:19">
      <c r="A200">
        <v>210</v>
      </c>
      <c r="B200" s="400">
        <v>43892.563194444447</v>
      </c>
      <c r="C200" s="577" t="s">
        <v>97</v>
      </c>
      <c r="D200">
        <v>1.1100000000000001</v>
      </c>
      <c r="F200">
        <v>1.11338</v>
      </c>
      <c r="I200" s="400">
        <v>43893.362500000003</v>
      </c>
      <c r="J200">
        <v>1.1114999999999999</v>
      </c>
      <c r="N200">
        <v>209.92</v>
      </c>
      <c r="Q200">
        <v>96</v>
      </c>
      <c r="R200" s="577" t="s">
        <v>97</v>
      </c>
      <c r="S200" s="577">
        <v>11</v>
      </c>
    </row>
    <row r="201" spans="1:19">
      <c r="A201">
        <v>215</v>
      </c>
      <c r="B201" s="400">
        <v>43892.69027777778</v>
      </c>
      <c r="C201" s="577" t="s">
        <v>97</v>
      </c>
      <c r="D201">
        <v>1.93</v>
      </c>
      <c r="F201">
        <v>1.1158999999999999</v>
      </c>
      <c r="I201" s="400">
        <v>43893.362500000003</v>
      </c>
      <c r="J201">
        <v>1.1114999999999999</v>
      </c>
      <c r="N201">
        <v>851.35</v>
      </c>
      <c r="Q201">
        <v>96</v>
      </c>
      <c r="R201" s="577" t="s">
        <v>97</v>
      </c>
      <c r="S201" s="577">
        <v>11</v>
      </c>
    </row>
    <row r="202" spans="1:19">
      <c r="A202">
        <v>193</v>
      </c>
      <c r="B202" s="400">
        <v>43889.675694444442</v>
      </c>
      <c r="C202" s="577" t="s">
        <v>96</v>
      </c>
      <c r="D202">
        <v>0.02</v>
      </c>
      <c r="F202">
        <v>1.09938</v>
      </c>
      <c r="I202" s="400">
        <v>43889.688194444447</v>
      </c>
      <c r="J202">
        <v>1.1003799999999999</v>
      </c>
      <c r="N202">
        <v>2</v>
      </c>
      <c r="Q202">
        <v>97</v>
      </c>
      <c r="R202" s="577" t="s">
        <v>96</v>
      </c>
      <c r="S202" s="577">
        <v>1</v>
      </c>
    </row>
    <row r="203" spans="1:19">
      <c r="A203">
        <v>194</v>
      </c>
      <c r="B203" s="400">
        <v>43889.708333333336</v>
      </c>
      <c r="C203" s="577" t="s">
        <v>96</v>
      </c>
      <c r="D203">
        <v>0.02</v>
      </c>
      <c r="F203">
        <v>1.1002099999999999</v>
      </c>
      <c r="I203" s="400">
        <v>43889.813888888886</v>
      </c>
      <c r="J203">
        <v>1.10121</v>
      </c>
      <c r="N203">
        <v>2</v>
      </c>
      <c r="Q203">
        <v>98</v>
      </c>
      <c r="R203" s="577" t="s">
        <v>96</v>
      </c>
      <c r="S203" s="577">
        <v>1</v>
      </c>
    </row>
    <row r="204" spans="1:19">
      <c r="A204">
        <v>197</v>
      </c>
      <c r="B204" s="400">
        <v>43889.827777777777</v>
      </c>
      <c r="C204" s="577" t="s">
        <v>96</v>
      </c>
      <c r="D204">
        <v>0.02</v>
      </c>
      <c r="F204">
        <v>1.1025100000000001</v>
      </c>
      <c r="I204" s="400">
        <v>43889.839583333334</v>
      </c>
      <c r="J204">
        <v>1.10351</v>
      </c>
      <c r="N204">
        <v>2</v>
      </c>
      <c r="Q204">
        <v>99</v>
      </c>
      <c r="R204" s="577" t="s">
        <v>96</v>
      </c>
      <c r="S204" s="577">
        <v>1</v>
      </c>
    </row>
    <row r="205" spans="1:19">
      <c r="A205">
        <v>198</v>
      </c>
      <c r="B205" s="400">
        <v>43889.84375</v>
      </c>
      <c r="C205" s="577" t="s">
        <v>96</v>
      </c>
      <c r="D205">
        <v>0.02</v>
      </c>
      <c r="F205">
        <v>1.10318</v>
      </c>
      <c r="I205" s="400">
        <v>43889.854166666664</v>
      </c>
      <c r="J205">
        <v>1.1041799999999999</v>
      </c>
      <c r="N205">
        <v>2</v>
      </c>
      <c r="Q205">
        <v>100</v>
      </c>
      <c r="R205" s="577" t="s">
        <v>96</v>
      </c>
      <c r="S205" s="577">
        <v>1</v>
      </c>
    </row>
    <row r="206" spans="1:19">
      <c r="A206">
        <v>199</v>
      </c>
      <c r="B206" s="400">
        <v>43889.869444444441</v>
      </c>
      <c r="C206" s="577" t="s">
        <v>96</v>
      </c>
      <c r="D206">
        <v>0.02</v>
      </c>
      <c r="F206">
        <v>1.1037699999999999</v>
      </c>
      <c r="I206" s="400">
        <v>43891.946527777778</v>
      </c>
      <c r="J206">
        <v>1.10477</v>
      </c>
      <c r="N206">
        <v>2</v>
      </c>
      <c r="Q206">
        <v>101</v>
      </c>
      <c r="R206" s="577" t="s">
        <v>96</v>
      </c>
      <c r="S206" s="577">
        <v>1</v>
      </c>
    </row>
    <row r="207" spans="1:19">
      <c r="A207">
        <v>202</v>
      </c>
      <c r="B207" s="400">
        <v>43891.976388888892</v>
      </c>
      <c r="C207" s="577" t="s">
        <v>96</v>
      </c>
      <c r="D207">
        <v>0.02</v>
      </c>
      <c r="F207">
        <v>1.10676</v>
      </c>
      <c r="I207" s="400">
        <v>43892.316666666666</v>
      </c>
      <c r="J207">
        <v>1.1069500000000001</v>
      </c>
      <c r="N207">
        <v>0.3</v>
      </c>
      <c r="Q207">
        <v>102</v>
      </c>
      <c r="R207" s="577" t="s">
        <v>96</v>
      </c>
      <c r="S207" s="577">
        <v>2</v>
      </c>
    </row>
    <row r="208" spans="1:19">
      <c r="A208">
        <v>203</v>
      </c>
      <c r="B208" s="400">
        <v>43891.990972222222</v>
      </c>
      <c r="C208" s="577" t="s">
        <v>96</v>
      </c>
      <c r="D208">
        <v>0.02</v>
      </c>
      <c r="F208">
        <v>1.1051299999999999</v>
      </c>
      <c r="I208" s="400">
        <v>43892.316666666666</v>
      </c>
      <c r="J208">
        <v>1.1069500000000001</v>
      </c>
      <c r="N208">
        <v>3.56</v>
      </c>
      <c r="Q208">
        <v>102</v>
      </c>
      <c r="R208" s="577" t="s">
        <v>96</v>
      </c>
      <c r="S208" s="577">
        <v>2</v>
      </c>
    </row>
    <row r="209" spans="1:19">
      <c r="A209">
        <v>204</v>
      </c>
      <c r="B209" s="400">
        <v>43892.331944444442</v>
      </c>
      <c r="C209" s="577" t="s">
        <v>96</v>
      </c>
      <c r="D209">
        <v>0.02</v>
      </c>
      <c r="F209">
        <v>1.1064799999999999</v>
      </c>
      <c r="I209" s="400">
        <v>43892.336805555555</v>
      </c>
      <c r="J209">
        <v>1.10748</v>
      </c>
      <c r="N209">
        <v>2</v>
      </c>
      <c r="Q209">
        <v>103</v>
      </c>
      <c r="R209" s="577" t="s">
        <v>96</v>
      </c>
      <c r="S209" s="577">
        <v>1</v>
      </c>
    </row>
    <row r="210" spans="1:19">
      <c r="A210">
        <v>206</v>
      </c>
      <c r="B210" s="400">
        <v>43892.350694444445</v>
      </c>
      <c r="C210" s="577" t="s">
        <v>96</v>
      </c>
      <c r="D210">
        <v>0.02</v>
      </c>
      <c r="F210">
        <v>1.1086199999999999</v>
      </c>
      <c r="I210" s="400">
        <v>43892.425000000003</v>
      </c>
      <c r="J210">
        <v>1.1088199999999999</v>
      </c>
      <c r="N210">
        <v>0.4</v>
      </c>
      <c r="Q210">
        <v>104</v>
      </c>
      <c r="R210" s="577" t="s">
        <v>96</v>
      </c>
      <c r="S210" s="577">
        <v>2</v>
      </c>
    </row>
    <row r="211" spans="1:19">
      <c r="A211">
        <v>207</v>
      </c>
      <c r="B211" s="400">
        <v>43892.381249999999</v>
      </c>
      <c r="C211" s="577" t="s">
        <v>96</v>
      </c>
      <c r="D211">
        <v>0.02</v>
      </c>
      <c r="F211">
        <v>1.10701</v>
      </c>
      <c r="I211" s="400">
        <v>43892.425000000003</v>
      </c>
      <c r="J211">
        <v>1.1088199999999999</v>
      </c>
      <c r="N211">
        <v>3.62</v>
      </c>
      <c r="Q211">
        <v>104</v>
      </c>
      <c r="R211" s="577" t="s">
        <v>96</v>
      </c>
      <c r="S211" s="577">
        <v>2</v>
      </c>
    </row>
    <row r="212" spans="1:19">
      <c r="A212">
        <v>209</v>
      </c>
      <c r="B212" s="400">
        <v>43892.509722222225</v>
      </c>
      <c r="C212" s="577" t="s">
        <v>96</v>
      </c>
      <c r="D212">
        <v>0.02</v>
      </c>
      <c r="F212">
        <v>1.1117600000000001</v>
      </c>
      <c r="I212" s="400">
        <v>43892.554861111108</v>
      </c>
      <c r="J212">
        <v>1.11276</v>
      </c>
      <c r="N212">
        <v>2</v>
      </c>
      <c r="Q212">
        <v>105</v>
      </c>
      <c r="R212" s="577" t="s">
        <v>96</v>
      </c>
      <c r="S212" s="577">
        <v>1</v>
      </c>
    </row>
    <row r="213" spans="1:19">
      <c r="A213">
        <v>211</v>
      </c>
      <c r="B213" s="400">
        <v>43892.572222222225</v>
      </c>
      <c r="C213" s="577" t="s">
        <v>96</v>
      </c>
      <c r="D213">
        <v>0.02</v>
      </c>
      <c r="F213">
        <v>1.11419</v>
      </c>
      <c r="I213" s="400">
        <v>43892.629166666666</v>
      </c>
      <c r="J213">
        <v>1.1143799999999999</v>
      </c>
      <c r="N213">
        <v>0.38</v>
      </c>
      <c r="Q213">
        <v>106</v>
      </c>
      <c r="R213" s="577" t="s">
        <v>96</v>
      </c>
      <c r="S213" s="577">
        <v>2</v>
      </c>
    </row>
    <row r="214" spans="1:19">
      <c r="A214">
        <v>212</v>
      </c>
      <c r="B214" s="400">
        <v>43892.581944444442</v>
      </c>
      <c r="C214" s="577" t="s">
        <v>96</v>
      </c>
      <c r="D214">
        <v>0.02</v>
      </c>
      <c r="F214">
        <v>1.1125700000000001</v>
      </c>
      <c r="I214" s="400">
        <v>43892.629166666666</v>
      </c>
      <c r="J214">
        <v>1.1143799999999999</v>
      </c>
      <c r="N214">
        <v>3.62</v>
      </c>
      <c r="Q214">
        <v>106</v>
      </c>
      <c r="R214" s="577" t="s">
        <v>96</v>
      </c>
      <c r="S214" s="577">
        <v>2</v>
      </c>
    </row>
    <row r="215" spans="1:19">
      <c r="A215">
        <v>213</v>
      </c>
      <c r="B215" s="400">
        <v>43892.634722222225</v>
      </c>
      <c r="C215" s="577" t="s">
        <v>96</v>
      </c>
      <c r="D215">
        <v>0.02</v>
      </c>
      <c r="F215">
        <v>1.11364</v>
      </c>
      <c r="I215" s="400">
        <v>43892.664583333331</v>
      </c>
      <c r="J215">
        <v>1.1138399999999999</v>
      </c>
      <c r="N215">
        <v>0.4</v>
      </c>
      <c r="Q215">
        <v>107</v>
      </c>
      <c r="R215" s="577" t="s">
        <v>96</v>
      </c>
      <c r="S215" s="577">
        <v>2</v>
      </c>
    </row>
    <row r="216" spans="1:19">
      <c r="A216">
        <v>214</v>
      </c>
      <c r="B216" s="400">
        <v>43892.658333333333</v>
      </c>
      <c r="C216" s="577" t="s">
        <v>96</v>
      </c>
      <c r="D216">
        <v>0.02</v>
      </c>
      <c r="F216">
        <v>1.1120399999999999</v>
      </c>
      <c r="I216" s="400">
        <v>43892.664583333331</v>
      </c>
      <c r="J216">
        <v>1.1138399999999999</v>
      </c>
      <c r="N216">
        <v>3.6</v>
      </c>
      <c r="Q216">
        <v>107</v>
      </c>
      <c r="R216" s="577" t="s">
        <v>96</v>
      </c>
      <c r="S216" s="577">
        <v>2</v>
      </c>
    </row>
    <row r="217" spans="1:19">
      <c r="A217">
        <v>216</v>
      </c>
      <c r="B217" s="400">
        <v>43892.694444444445</v>
      </c>
      <c r="C217" s="577" t="s">
        <v>96</v>
      </c>
      <c r="D217">
        <v>0.02</v>
      </c>
      <c r="F217">
        <v>1.1148100000000001</v>
      </c>
      <c r="I217" s="400">
        <v>43892.704861111109</v>
      </c>
      <c r="J217">
        <v>1.11581</v>
      </c>
      <c r="N217">
        <v>2</v>
      </c>
      <c r="Q217">
        <v>108</v>
      </c>
      <c r="R217" s="577" t="s">
        <v>96</v>
      </c>
      <c r="S217" s="577">
        <v>1</v>
      </c>
    </row>
    <row r="218" spans="1:19">
      <c r="A218">
        <v>217</v>
      </c>
      <c r="B218" s="400">
        <v>43892.722916666666</v>
      </c>
      <c r="C218" s="577" t="s">
        <v>96</v>
      </c>
      <c r="D218">
        <v>0.02</v>
      </c>
      <c r="F218">
        <v>1.11741</v>
      </c>
      <c r="I218" s="400">
        <v>43893.190972222219</v>
      </c>
      <c r="J218">
        <v>1.1153</v>
      </c>
      <c r="N218">
        <v>-4.3</v>
      </c>
      <c r="Q218">
        <v>109</v>
      </c>
      <c r="R218" s="577" t="s">
        <v>96</v>
      </c>
      <c r="S218" s="577">
        <v>4</v>
      </c>
    </row>
    <row r="219" spans="1:19">
      <c r="A219">
        <v>218</v>
      </c>
      <c r="B219" s="400">
        <v>43892.837500000001</v>
      </c>
      <c r="C219" s="577" t="s">
        <v>96</v>
      </c>
      <c r="D219">
        <v>0.02</v>
      </c>
      <c r="F219">
        <v>1.11581</v>
      </c>
      <c r="I219" s="400">
        <v>43893.190972222219</v>
      </c>
      <c r="J219">
        <v>1.1153</v>
      </c>
      <c r="N219">
        <v>-1.1000000000000001</v>
      </c>
      <c r="Q219">
        <v>109</v>
      </c>
      <c r="R219" s="577" t="s">
        <v>96</v>
      </c>
      <c r="S219" s="577">
        <v>4</v>
      </c>
    </row>
    <row r="220" spans="1:19">
      <c r="A220">
        <v>219</v>
      </c>
      <c r="B220" s="400">
        <v>43892.868055555555</v>
      </c>
      <c r="C220" s="577" t="s">
        <v>96</v>
      </c>
      <c r="D220">
        <v>0.03</v>
      </c>
      <c r="F220">
        <v>1.1142099999999999</v>
      </c>
      <c r="I220" s="400">
        <v>43893.190972222219</v>
      </c>
      <c r="J220">
        <v>1.1153</v>
      </c>
      <c r="N220">
        <v>3.15</v>
      </c>
      <c r="Q220">
        <v>109</v>
      </c>
      <c r="R220" s="577" t="s">
        <v>96</v>
      </c>
      <c r="S220" s="577">
        <v>4</v>
      </c>
    </row>
    <row r="221" spans="1:19">
      <c r="A221">
        <v>220</v>
      </c>
      <c r="B221" s="400">
        <v>43893.052083333336</v>
      </c>
      <c r="C221" s="577" t="s">
        <v>96</v>
      </c>
      <c r="D221">
        <v>0.05</v>
      </c>
      <c r="F221">
        <v>1.1125100000000001</v>
      </c>
      <c r="I221" s="400">
        <v>43893.190972222219</v>
      </c>
      <c r="J221">
        <v>1.1153</v>
      </c>
      <c r="N221">
        <v>13.95</v>
      </c>
      <c r="Q221">
        <v>109</v>
      </c>
      <c r="R221" s="577" t="s">
        <v>96</v>
      </c>
      <c r="S221" s="577">
        <v>4</v>
      </c>
    </row>
    <row r="222" spans="1:19">
      <c r="A222">
        <v>221</v>
      </c>
      <c r="B222" s="400">
        <v>43893.208333333336</v>
      </c>
      <c r="C222" s="577" t="s">
        <v>96</v>
      </c>
      <c r="D222">
        <v>0.02</v>
      </c>
      <c r="F222">
        <v>1.1146400000000001</v>
      </c>
      <c r="I222" s="400">
        <v>43893.427777777775</v>
      </c>
      <c r="J222">
        <v>1.11381</v>
      </c>
      <c r="N222">
        <v>-1.66</v>
      </c>
      <c r="Q222">
        <v>110</v>
      </c>
      <c r="R222" s="577" t="s">
        <v>96</v>
      </c>
      <c r="S222" s="577">
        <v>3</v>
      </c>
    </row>
    <row r="223" spans="1:19">
      <c r="A223">
        <v>222</v>
      </c>
      <c r="B223" s="400">
        <v>43893.300694444442</v>
      </c>
      <c r="C223" s="577" t="s">
        <v>96</v>
      </c>
      <c r="D223">
        <v>0.02</v>
      </c>
      <c r="F223">
        <v>1.11304</v>
      </c>
      <c r="I223" s="400">
        <v>43893.427777777775</v>
      </c>
      <c r="J223">
        <v>1.11381</v>
      </c>
      <c r="N223">
        <v>1.54</v>
      </c>
      <c r="Q223">
        <v>110</v>
      </c>
      <c r="R223" s="577" t="s">
        <v>96</v>
      </c>
      <c r="S223" s="577">
        <v>3</v>
      </c>
    </row>
    <row r="224" spans="1:19">
      <c r="A224">
        <v>223</v>
      </c>
      <c r="B224" s="400">
        <v>43893.362500000003</v>
      </c>
      <c r="C224" s="577" t="s">
        <v>96</v>
      </c>
      <c r="D224">
        <v>0.03</v>
      </c>
      <c r="F224">
        <v>1.1114299999999999</v>
      </c>
      <c r="I224" s="400">
        <v>43893.427777777775</v>
      </c>
      <c r="J224">
        <v>1.11381</v>
      </c>
      <c r="N224">
        <v>7.14</v>
      </c>
      <c r="Q224">
        <v>110</v>
      </c>
      <c r="R224" s="577" t="s">
        <v>96</v>
      </c>
      <c r="S224" s="577">
        <v>3</v>
      </c>
    </row>
    <row r="225" spans="1:19">
      <c r="A225">
        <v>224</v>
      </c>
      <c r="B225" s="400">
        <v>43893.378472222219</v>
      </c>
      <c r="C225" s="577" t="s">
        <v>97</v>
      </c>
      <c r="D225">
        <v>0.02</v>
      </c>
      <c r="F225">
        <v>1.1116699999999999</v>
      </c>
      <c r="I225" s="400">
        <v>43893.382638888892</v>
      </c>
      <c r="J225">
        <v>1.11067</v>
      </c>
      <c r="N225">
        <v>2</v>
      </c>
      <c r="Q225">
        <v>111</v>
      </c>
      <c r="R225" s="577" t="s">
        <v>97</v>
      </c>
      <c r="S225" s="577">
        <v>1</v>
      </c>
    </row>
    <row r="226" spans="1:19">
      <c r="A226">
        <v>225</v>
      </c>
      <c r="B226" s="400">
        <v>43893.394444444442</v>
      </c>
      <c r="C226" s="577" t="s">
        <v>97</v>
      </c>
      <c r="D226">
        <v>0.02</v>
      </c>
      <c r="F226">
        <v>1.11121</v>
      </c>
      <c r="I226" s="400">
        <v>43893.463888888888</v>
      </c>
      <c r="J226">
        <v>1.1110100000000001</v>
      </c>
      <c r="N226">
        <v>0.4</v>
      </c>
      <c r="Q226">
        <v>112</v>
      </c>
      <c r="R226" s="577" t="s">
        <v>97</v>
      </c>
      <c r="S226" s="577">
        <v>2</v>
      </c>
    </row>
    <row r="227" spans="1:19">
      <c r="A227">
        <v>226</v>
      </c>
      <c r="B227" s="400">
        <v>43893.417361111111</v>
      </c>
      <c r="C227" s="577" t="s">
        <v>97</v>
      </c>
      <c r="D227">
        <v>0.02</v>
      </c>
      <c r="F227">
        <v>1.1128100000000001</v>
      </c>
      <c r="I227" s="400">
        <v>43893.463888888888</v>
      </c>
      <c r="J227">
        <v>1.1110100000000001</v>
      </c>
      <c r="N227">
        <v>3.6</v>
      </c>
      <c r="Q227">
        <v>112</v>
      </c>
      <c r="R227" s="577" t="s">
        <v>97</v>
      </c>
      <c r="S227" s="577">
        <v>2</v>
      </c>
    </row>
    <row r="228" spans="1:19">
      <c r="A228">
        <v>227</v>
      </c>
      <c r="B228" s="400">
        <v>43893.436805555553</v>
      </c>
      <c r="C228" s="577" t="s">
        <v>96</v>
      </c>
      <c r="D228">
        <v>0.02</v>
      </c>
      <c r="F228">
        <v>1.1122099999999999</v>
      </c>
      <c r="I228" s="400">
        <v>43893.526388888888</v>
      </c>
      <c r="J228">
        <v>1.11321</v>
      </c>
      <c r="N228">
        <v>2</v>
      </c>
      <c r="Q228">
        <v>113</v>
      </c>
      <c r="R228" s="577" t="s">
        <v>96</v>
      </c>
      <c r="S228" s="577">
        <v>1</v>
      </c>
    </row>
    <row r="229" spans="1:19">
      <c r="A229">
        <v>228</v>
      </c>
      <c r="B229" s="400">
        <v>43893.466666666667</v>
      </c>
      <c r="C229" s="577" t="s">
        <v>97</v>
      </c>
      <c r="D229">
        <v>0.02</v>
      </c>
      <c r="F229">
        <v>1.11137</v>
      </c>
      <c r="I229" s="400">
        <v>43893.548611111109</v>
      </c>
      <c r="J229">
        <v>1.11117</v>
      </c>
      <c r="N229">
        <v>0.4</v>
      </c>
      <c r="Q229">
        <v>114</v>
      </c>
      <c r="R229" s="577" t="s">
        <v>97</v>
      </c>
      <c r="S229" s="577">
        <v>2</v>
      </c>
    </row>
    <row r="230" spans="1:19">
      <c r="A230">
        <v>229</v>
      </c>
      <c r="B230" s="400">
        <v>43893.526388888888</v>
      </c>
      <c r="C230" s="577" t="s">
        <v>97</v>
      </c>
      <c r="D230">
        <v>0.02</v>
      </c>
      <c r="F230">
        <v>1.11297</v>
      </c>
      <c r="I230" s="400">
        <v>43893.548611111109</v>
      </c>
      <c r="J230">
        <v>1.11117</v>
      </c>
      <c r="N230">
        <v>3.6</v>
      </c>
      <c r="Q230">
        <v>114</v>
      </c>
      <c r="R230" s="577" t="s">
        <v>97</v>
      </c>
      <c r="S230" s="577">
        <v>2</v>
      </c>
    </row>
    <row r="231" spans="1:19">
      <c r="A231">
        <v>230</v>
      </c>
      <c r="B231" s="400">
        <v>43893.52847222222</v>
      </c>
      <c r="C231" s="577" t="s">
        <v>96</v>
      </c>
      <c r="D231">
        <v>0.02</v>
      </c>
      <c r="F231">
        <v>1.1121000000000001</v>
      </c>
      <c r="I231" s="400">
        <v>43893.531944444447</v>
      </c>
      <c r="J231">
        <v>1.1131</v>
      </c>
      <c r="N231">
        <v>2</v>
      </c>
      <c r="Q231">
        <v>115</v>
      </c>
      <c r="R231" s="577" t="s">
        <v>96</v>
      </c>
      <c r="S231" s="577">
        <v>1</v>
      </c>
    </row>
    <row r="232" spans="1:19">
      <c r="A232">
        <v>231</v>
      </c>
      <c r="B232" s="400">
        <v>43893.534722222219</v>
      </c>
      <c r="C232" s="577" t="s">
        <v>96</v>
      </c>
      <c r="D232">
        <v>0.02</v>
      </c>
      <c r="F232">
        <v>1.1121000000000001</v>
      </c>
      <c r="I232" s="400">
        <v>43893.586805555555</v>
      </c>
      <c r="J232">
        <v>1.1123000000000001</v>
      </c>
      <c r="N232">
        <v>0.4</v>
      </c>
      <c r="Q232">
        <v>116</v>
      </c>
      <c r="R232" s="577" t="s">
        <v>96</v>
      </c>
      <c r="S232" s="577">
        <v>2</v>
      </c>
    </row>
    <row r="233" spans="1:19">
      <c r="A233">
        <v>232</v>
      </c>
      <c r="B233" s="400">
        <v>43893.554861111108</v>
      </c>
      <c r="C233" s="577" t="s">
        <v>96</v>
      </c>
      <c r="D233">
        <v>0.02</v>
      </c>
      <c r="F233">
        <v>1.11049</v>
      </c>
      <c r="I233" s="400">
        <v>43893.586805555555</v>
      </c>
      <c r="J233">
        <v>1.1123000000000001</v>
      </c>
      <c r="N233">
        <v>3.62</v>
      </c>
      <c r="Q233">
        <v>116</v>
      </c>
      <c r="R233" s="577" t="s">
        <v>96</v>
      </c>
      <c r="S233" s="577">
        <v>2</v>
      </c>
    </row>
    <row r="234" spans="1:19">
      <c r="A234">
        <v>233</v>
      </c>
      <c r="B234" s="400">
        <v>43893.57916666667</v>
      </c>
      <c r="C234" s="577" t="s">
        <v>97</v>
      </c>
      <c r="D234">
        <v>0.02</v>
      </c>
      <c r="F234">
        <v>1.11164</v>
      </c>
      <c r="I234" s="400">
        <v>43893.674305555556</v>
      </c>
      <c r="J234">
        <v>1.11616</v>
      </c>
      <c r="N234">
        <v>-9.0399999999999991</v>
      </c>
      <c r="Q234">
        <v>117</v>
      </c>
      <c r="R234" s="577" t="s">
        <v>97</v>
      </c>
      <c r="S234" s="577">
        <v>5</v>
      </c>
    </row>
    <row r="235" spans="1:19">
      <c r="A235">
        <v>235</v>
      </c>
      <c r="B235" s="400">
        <v>43893.625</v>
      </c>
      <c r="C235" s="577" t="s">
        <v>97</v>
      </c>
      <c r="D235">
        <v>0.02</v>
      </c>
      <c r="F235">
        <v>1.1133599999999999</v>
      </c>
      <c r="I235" s="400">
        <v>43893.674305555556</v>
      </c>
      <c r="J235">
        <v>1.11616</v>
      </c>
      <c r="N235">
        <v>-5.6</v>
      </c>
      <c r="Q235">
        <v>117</v>
      </c>
      <c r="R235" s="577" t="s">
        <v>97</v>
      </c>
      <c r="S235" s="577">
        <v>5</v>
      </c>
    </row>
    <row r="236" spans="1:19">
      <c r="A236">
        <v>236</v>
      </c>
      <c r="B236" s="400">
        <v>43893.625694444447</v>
      </c>
      <c r="C236" s="577" t="s">
        <v>97</v>
      </c>
      <c r="D236">
        <v>0.03</v>
      </c>
      <c r="F236">
        <v>1.1157900000000001</v>
      </c>
      <c r="I236" s="400">
        <v>43893.674305555556</v>
      </c>
      <c r="J236">
        <v>1.11616</v>
      </c>
      <c r="N236">
        <v>-1.1100000000000001</v>
      </c>
      <c r="Q236">
        <v>117</v>
      </c>
      <c r="R236" s="577" t="s">
        <v>97</v>
      </c>
      <c r="S236" s="577">
        <v>5</v>
      </c>
    </row>
    <row r="237" spans="1:19">
      <c r="A237">
        <v>237</v>
      </c>
      <c r="B237" s="400">
        <v>43893.625694444447</v>
      </c>
      <c r="C237" s="577" t="s">
        <v>97</v>
      </c>
      <c r="D237">
        <v>0.05</v>
      </c>
      <c r="F237">
        <v>1.1174900000000001</v>
      </c>
      <c r="I237" s="400">
        <v>43893.674305555556</v>
      </c>
      <c r="J237">
        <v>1.11616</v>
      </c>
      <c r="N237">
        <v>6.65</v>
      </c>
      <c r="Q237">
        <v>117</v>
      </c>
      <c r="R237" s="577" t="s">
        <v>97</v>
      </c>
      <c r="S237" s="577">
        <v>5</v>
      </c>
    </row>
    <row r="238" spans="1:19">
      <c r="A238">
        <v>238</v>
      </c>
      <c r="B238" s="400">
        <v>43893.637499999997</v>
      </c>
      <c r="C238" s="577" t="s">
        <v>97</v>
      </c>
      <c r="D238">
        <v>0.08</v>
      </c>
      <c r="F238">
        <v>1.12005</v>
      </c>
      <c r="I238" s="400">
        <v>43893.674305555556</v>
      </c>
      <c r="J238">
        <v>1.11616</v>
      </c>
      <c r="N238">
        <v>31.12</v>
      </c>
      <c r="Q238">
        <v>117</v>
      </c>
      <c r="R238" s="577" t="s">
        <v>97</v>
      </c>
      <c r="S238" s="577">
        <v>5</v>
      </c>
    </row>
    <row r="239" spans="1:19">
      <c r="A239">
        <v>234</v>
      </c>
      <c r="B239" s="400">
        <v>43893.605555555558</v>
      </c>
      <c r="C239" s="577" t="s">
        <v>96</v>
      </c>
      <c r="D239">
        <v>0.02</v>
      </c>
      <c r="F239">
        <v>1.11226</v>
      </c>
      <c r="I239" s="400">
        <v>43893.625</v>
      </c>
      <c r="J239">
        <v>1.1132599999999999</v>
      </c>
      <c r="N239">
        <v>2</v>
      </c>
      <c r="Q239">
        <v>118</v>
      </c>
      <c r="R239" s="577" t="s">
        <v>96</v>
      </c>
      <c r="S239" s="577">
        <v>1</v>
      </c>
    </row>
    <row r="240" spans="1:19">
      <c r="A240">
        <v>239</v>
      </c>
      <c r="B240" s="400">
        <v>43893.646527777775</v>
      </c>
      <c r="C240" s="577" t="s">
        <v>96</v>
      </c>
      <c r="D240">
        <v>0.02</v>
      </c>
      <c r="F240">
        <v>1.11887</v>
      </c>
      <c r="I240" s="400">
        <v>43893.785416666666</v>
      </c>
      <c r="J240">
        <v>1.1180399999999999</v>
      </c>
      <c r="N240">
        <v>-1.66</v>
      </c>
      <c r="Q240">
        <v>119</v>
      </c>
      <c r="R240" s="577" t="s">
        <v>96</v>
      </c>
      <c r="S240" s="577">
        <v>3</v>
      </c>
    </row>
    <row r="241" spans="1:19">
      <c r="A241">
        <v>240</v>
      </c>
      <c r="B241" s="400">
        <v>43893.674305555556</v>
      </c>
      <c r="C241" s="577" t="s">
        <v>96</v>
      </c>
      <c r="D241">
        <v>0.02</v>
      </c>
      <c r="F241">
        <v>1.11727</v>
      </c>
      <c r="I241" s="400">
        <v>43893.785416666666</v>
      </c>
      <c r="J241">
        <v>1.1180399999999999</v>
      </c>
      <c r="N241">
        <v>1.54</v>
      </c>
      <c r="Q241">
        <v>119</v>
      </c>
      <c r="R241" s="577" t="s">
        <v>96</v>
      </c>
      <c r="S241" s="577">
        <v>3</v>
      </c>
    </row>
    <row r="242" spans="1:19">
      <c r="A242">
        <v>241</v>
      </c>
      <c r="B242" s="400">
        <v>43893.677083333336</v>
      </c>
      <c r="C242" s="577" t="s">
        <v>96</v>
      </c>
      <c r="D242">
        <v>0.03</v>
      </c>
      <c r="F242">
        <v>1.1156699999999999</v>
      </c>
      <c r="I242" s="400">
        <v>43893.785416666666</v>
      </c>
      <c r="J242">
        <v>1.1180399999999999</v>
      </c>
      <c r="N242">
        <v>7.11</v>
      </c>
      <c r="Q242">
        <v>119</v>
      </c>
      <c r="R242" s="577" t="s">
        <v>96</v>
      </c>
      <c r="S242" s="577">
        <v>3</v>
      </c>
    </row>
    <row r="243" spans="1:19">
      <c r="A243">
        <v>242</v>
      </c>
      <c r="B243" s="400">
        <v>43893.691666666666</v>
      </c>
      <c r="C243" s="577" t="s">
        <v>97</v>
      </c>
      <c r="D243">
        <v>0.02</v>
      </c>
      <c r="F243">
        <v>1.1163799999999999</v>
      </c>
      <c r="I243" s="400">
        <v>43893.737500000003</v>
      </c>
      <c r="J243">
        <v>1.11538</v>
      </c>
      <c r="N243">
        <v>2</v>
      </c>
      <c r="Q243">
        <v>120</v>
      </c>
      <c r="R243" s="577" t="s">
        <v>97</v>
      </c>
      <c r="S243" s="577">
        <v>1</v>
      </c>
    </row>
    <row r="244" spans="1:19">
      <c r="A244">
        <v>243</v>
      </c>
      <c r="B244" s="400">
        <v>43893.743750000001</v>
      </c>
      <c r="C244" s="577" t="s">
        <v>97</v>
      </c>
      <c r="D244">
        <v>0.02</v>
      </c>
      <c r="F244">
        <v>1.11541</v>
      </c>
      <c r="I244" s="400">
        <v>43894.138194444444</v>
      </c>
      <c r="J244">
        <v>1.1162399999999999</v>
      </c>
      <c r="N244">
        <v>-1.64</v>
      </c>
      <c r="Q244">
        <v>121</v>
      </c>
      <c r="R244" s="577" t="s">
        <v>97</v>
      </c>
      <c r="S244" s="577">
        <v>3</v>
      </c>
    </row>
    <row r="245" spans="1:19">
      <c r="A245">
        <v>244</v>
      </c>
      <c r="B245" s="400">
        <v>43893.768055555556</v>
      </c>
      <c r="C245" s="577" t="s">
        <v>97</v>
      </c>
      <c r="D245">
        <v>0.02</v>
      </c>
      <c r="F245">
        <v>1.1170100000000001</v>
      </c>
      <c r="I245" s="400">
        <v>43894.138194444444</v>
      </c>
      <c r="J245">
        <v>1.1162399999999999</v>
      </c>
      <c r="N245">
        <v>1.56</v>
      </c>
      <c r="Q245">
        <v>121</v>
      </c>
      <c r="R245" s="577" t="s">
        <v>97</v>
      </c>
      <c r="S245" s="577">
        <v>3</v>
      </c>
    </row>
    <row r="246" spans="1:19">
      <c r="A246">
        <v>245</v>
      </c>
      <c r="B246" s="400">
        <v>43893.790972222225</v>
      </c>
      <c r="C246" s="577" t="s">
        <v>97</v>
      </c>
      <c r="D246">
        <v>0.03</v>
      </c>
      <c r="F246">
        <v>1.1186100000000001</v>
      </c>
      <c r="I246" s="400">
        <v>43894.138194444444</v>
      </c>
      <c r="J246">
        <v>1.1162399999999999</v>
      </c>
      <c r="N246">
        <v>7.14</v>
      </c>
      <c r="Q246">
        <v>121</v>
      </c>
      <c r="R246" s="577" t="s">
        <v>97</v>
      </c>
      <c r="S246" s="577">
        <v>3</v>
      </c>
    </row>
    <row r="247" spans="1:19">
      <c r="A247">
        <v>246</v>
      </c>
      <c r="B247" s="400">
        <v>43893.800694444442</v>
      </c>
      <c r="C247" s="577" t="s">
        <v>96</v>
      </c>
      <c r="D247">
        <v>0.02</v>
      </c>
      <c r="F247">
        <v>1.11859</v>
      </c>
      <c r="I247" s="400">
        <v>43894.352777777778</v>
      </c>
      <c r="J247">
        <v>1.11775</v>
      </c>
      <c r="N247">
        <v>-1.76</v>
      </c>
      <c r="Q247">
        <v>122</v>
      </c>
      <c r="R247" s="577" t="s">
        <v>96</v>
      </c>
      <c r="S247" s="577">
        <v>3</v>
      </c>
    </row>
    <row r="248" spans="1:19">
      <c r="A248">
        <v>247</v>
      </c>
      <c r="B248" s="400">
        <v>43893.915277777778</v>
      </c>
      <c r="C248" s="577" t="s">
        <v>96</v>
      </c>
      <c r="D248">
        <v>0.02</v>
      </c>
      <c r="F248">
        <v>1.1169800000000001</v>
      </c>
      <c r="I248" s="400">
        <v>43894.352777777778</v>
      </c>
      <c r="J248">
        <v>1.11775</v>
      </c>
      <c r="N248">
        <v>1.46</v>
      </c>
      <c r="Q248">
        <v>122</v>
      </c>
      <c r="R248" s="577" t="s">
        <v>96</v>
      </c>
      <c r="S248" s="577">
        <v>3</v>
      </c>
    </row>
    <row r="249" spans="1:19">
      <c r="A249">
        <v>248</v>
      </c>
      <c r="B249" s="400">
        <v>43894.261111111111</v>
      </c>
      <c r="C249" s="577" t="s">
        <v>96</v>
      </c>
      <c r="D249">
        <v>0.03</v>
      </c>
      <c r="F249">
        <v>1.11537</v>
      </c>
      <c r="I249" s="400">
        <v>43894.352777777778</v>
      </c>
      <c r="J249">
        <v>1.11775</v>
      </c>
      <c r="N249">
        <v>7.14</v>
      </c>
      <c r="Q249">
        <v>122</v>
      </c>
      <c r="R249" s="577" t="s">
        <v>96</v>
      </c>
      <c r="S249" s="577">
        <v>3</v>
      </c>
    </row>
    <row r="250" spans="1:19">
      <c r="A250">
        <v>249</v>
      </c>
      <c r="B250" s="400">
        <v>43894.293749999997</v>
      </c>
      <c r="C250" s="577" t="s">
        <v>97</v>
      </c>
      <c r="D250">
        <v>0.02</v>
      </c>
      <c r="F250">
        <v>1.11575</v>
      </c>
      <c r="I250" s="400">
        <v>43894.322222222225</v>
      </c>
      <c r="J250">
        <v>1.1147499999999999</v>
      </c>
      <c r="N250">
        <v>2</v>
      </c>
      <c r="Q250">
        <v>123</v>
      </c>
      <c r="R250" s="577" t="s">
        <v>97</v>
      </c>
      <c r="S250" s="577">
        <v>1</v>
      </c>
    </row>
    <row r="251" spans="1:19">
      <c r="A251">
        <v>250</v>
      </c>
      <c r="B251" s="400">
        <v>43894.332638888889</v>
      </c>
      <c r="C251" s="577" t="s">
        <v>97</v>
      </c>
      <c r="D251">
        <v>0.02</v>
      </c>
      <c r="F251">
        <v>1.1156900000000001</v>
      </c>
      <c r="I251" s="400">
        <v>43894.411805555559</v>
      </c>
      <c r="J251">
        <v>1.11551</v>
      </c>
      <c r="N251">
        <v>0.36</v>
      </c>
      <c r="Q251">
        <v>124</v>
      </c>
      <c r="R251" s="577" t="s">
        <v>97</v>
      </c>
      <c r="S251" s="577">
        <v>2</v>
      </c>
    </row>
    <row r="252" spans="1:19">
      <c r="A252">
        <v>251</v>
      </c>
      <c r="B252" s="400">
        <v>43894.351388888892</v>
      </c>
      <c r="C252" s="577" t="s">
        <v>97</v>
      </c>
      <c r="D252">
        <v>0.02</v>
      </c>
      <c r="F252">
        <v>1.1173200000000001</v>
      </c>
      <c r="I252" s="400">
        <v>43894.411805555559</v>
      </c>
      <c r="J252">
        <v>1.11551</v>
      </c>
      <c r="N252">
        <v>3.62</v>
      </c>
      <c r="Q252">
        <v>124</v>
      </c>
      <c r="R252" s="577" t="s">
        <v>97</v>
      </c>
      <c r="S252" s="577">
        <v>2</v>
      </c>
    </row>
    <row r="253" spans="1:19">
      <c r="A253">
        <v>252</v>
      </c>
      <c r="B253" s="400">
        <v>43894.355555555558</v>
      </c>
      <c r="C253" s="577" t="s">
        <v>96</v>
      </c>
      <c r="D253">
        <v>0.02</v>
      </c>
      <c r="F253">
        <v>1.11741</v>
      </c>
      <c r="I253" s="400">
        <v>43894.362500000003</v>
      </c>
      <c r="J253">
        <v>1.1184099999999999</v>
      </c>
      <c r="N253">
        <v>2</v>
      </c>
      <c r="Q253">
        <v>125</v>
      </c>
      <c r="R253" s="577" t="s">
        <v>96</v>
      </c>
      <c r="S253" s="577">
        <v>1</v>
      </c>
    </row>
    <row r="254" spans="1:19">
      <c r="A254">
        <v>253</v>
      </c>
      <c r="B254" s="400">
        <v>43894.365277777775</v>
      </c>
      <c r="C254" s="577" t="s">
        <v>96</v>
      </c>
      <c r="D254">
        <v>0.02</v>
      </c>
      <c r="F254">
        <v>1.11792</v>
      </c>
      <c r="I254" s="400">
        <v>43894.667361111111</v>
      </c>
      <c r="J254">
        <v>1.1144700000000001</v>
      </c>
      <c r="N254">
        <v>-6.9</v>
      </c>
      <c r="Q254">
        <v>126</v>
      </c>
      <c r="R254" s="577" t="s">
        <v>96</v>
      </c>
      <c r="S254" s="577">
        <v>5</v>
      </c>
    </row>
    <row r="255" spans="1:19">
      <c r="A255">
        <v>254</v>
      </c>
      <c r="B255" s="400">
        <v>43894.37777777778</v>
      </c>
      <c r="C255" s="577" t="s">
        <v>96</v>
      </c>
      <c r="D255">
        <v>0.02</v>
      </c>
      <c r="F255">
        <v>1.11632</v>
      </c>
      <c r="I255" s="400">
        <v>43894.667361111111</v>
      </c>
      <c r="J255">
        <v>1.1144700000000001</v>
      </c>
      <c r="N255">
        <v>-3.7</v>
      </c>
      <c r="Q255">
        <v>126</v>
      </c>
      <c r="R255" s="577" t="s">
        <v>96</v>
      </c>
      <c r="S255" s="577">
        <v>5</v>
      </c>
    </row>
    <row r="256" spans="1:19">
      <c r="A256">
        <v>256</v>
      </c>
      <c r="B256" s="400">
        <v>43894.450694444444</v>
      </c>
      <c r="C256" s="577" t="s">
        <v>96</v>
      </c>
      <c r="D256">
        <v>0.03</v>
      </c>
      <c r="F256">
        <v>1.1147199999999999</v>
      </c>
      <c r="I256" s="400">
        <v>43894.667361111111</v>
      </c>
      <c r="J256">
        <v>1.1144700000000001</v>
      </c>
      <c r="N256">
        <v>-0.75</v>
      </c>
      <c r="Q256">
        <v>126</v>
      </c>
      <c r="R256" s="577" t="s">
        <v>96</v>
      </c>
      <c r="S256" s="577">
        <v>5</v>
      </c>
    </row>
    <row r="257" spans="1:19">
      <c r="A257">
        <v>258</v>
      </c>
      <c r="B257" s="400">
        <v>43894.522222222222</v>
      </c>
      <c r="C257" s="577" t="s">
        <v>96</v>
      </c>
      <c r="D257">
        <v>0.05</v>
      </c>
      <c r="F257">
        <v>1.1130100000000001</v>
      </c>
      <c r="I257" s="400">
        <v>43894.667361111111</v>
      </c>
      <c r="J257">
        <v>1.1144700000000001</v>
      </c>
      <c r="N257">
        <v>7.3</v>
      </c>
      <c r="Q257">
        <v>126</v>
      </c>
      <c r="R257" s="577" t="s">
        <v>96</v>
      </c>
      <c r="S257" s="577">
        <v>5</v>
      </c>
    </row>
    <row r="258" spans="1:19">
      <c r="A258">
        <v>259</v>
      </c>
      <c r="B258" s="400">
        <v>43894.540277777778</v>
      </c>
      <c r="C258" s="577" t="s">
        <v>96</v>
      </c>
      <c r="D258">
        <v>0.08</v>
      </c>
      <c r="F258">
        <v>1.11121</v>
      </c>
      <c r="I258" s="400">
        <v>43894.667361111111</v>
      </c>
      <c r="J258">
        <v>1.1144700000000001</v>
      </c>
      <c r="N258">
        <v>26.08</v>
      </c>
      <c r="Q258">
        <v>126</v>
      </c>
      <c r="R258" s="577" t="s">
        <v>96</v>
      </c>
      <c r="S258" s="577">
        <v>5</v>
      </c>
    </row>
    <row r="259" spans="1:19">
      <c r="A259">
        <v>255</v>
      </c>
      <c r="B259" s="400">
        <v>43894.420138888891</v>
      </c>
      <c r="C259" s="577" t="s">
        <v>97</v>
      </c>
      <c r="D259">
        <v>0.02</v>
      </c>
      <c r="F259">
        <v>1.11616</v>
      </c>
      <c r="I259" s="400">
        <v>43894.44027777778</v>
      </c>
      <c r="J259">
        <v>1.1151599999999999</v>
      </c>
      <c r="N259">
        <v>2</v>
      </c>
      <c r="Q259">
        <v>127</v>
      </c>
      <c r="R259" s="577" t="s">
        <v>97</v>
      </c>
      <c r="S259" s="577">
        <v>1</v>
      </c>
    </row>
    <row r="260" spans="1:19">
      <c r="A260">
        <v>257</v>
      </c>
      <c r="B260" s="400">
        <v>43894.467361111114</v>
      </c>
      <c r="C260" s="577" t="s">
        <v>97</v>
      </c>
      <c r="D260">
        <v>0.02</v>
      </c>
      <c r="F260">
        <v>1.1144400000000001</v>
      </c>
      <c r="I260" s="400">
        <v>43894.518750000003</v>
      </c>
      <c r="J260">
        <v>1.11344</v>
      </c>
      <c r="N260">
        <v>2</v>
      </c>
      <c r="Q260">
        <v>128</v>
      </c>
      <c r="R260" s="577" t="s">
        <v>97</v>
      </c>
      <c r="S260" s="577">
        <v>1</v>
      </c>
    </row>
    <row r="261" spans="1:19">
      <c r="A261">
        <v>260</v>
      </c>
      <c r="B261" s="400">
        <v>43894.545138888891</v>
      </c>
      <c r="C261" s="577" t="s">
        <v>97</v>
      </c>
      <c r="D261">
        <v>0.02</v>
      </c>
      <c r="F261">
        <v>1.1122099999999999</v>
      </c>
      <c r="I261" s="400">
        <v>43894.589583333334</v>
      </c>
      <c r="J261">
        <v>1.11121</v>
      </c>
      <c r="N261">
        <v>2</v>
      </c>
      <c r="Q261">
        <v>129</v>
      </c>
      <c r="R261" s="577" t="s">
        <v>97</v>
      </c>
      <c r="S261" s="577">
        <v>1</v>
      </c>
    </row>
    <row r="262" spans="1:19">
      <c r="A262">
        <v>261</v>
      </c>
      <c r="B262" s="400">
        <v>43894.609722222223</v>
      </c>
      <c r="C262" s="577" t="s">
        <v>97</v>
      </c>
      <c r="D262">
        <v>0.02</v>
      </c>
      <c r="F262">
        <v>1.1106199999999999</v>
      </c>
      <c r="I262" s="400">
        <v>43894.625</v>
      </c>
      <c r="J262">
        <v>1.11042</v>
      </c>
      <c r="N262">
        <v>0.4</v>
      </c>
      <c r="Q262">
        <v>130</v>
      </c>
      <c r="R262" s="577" t="s">
        <v>97</v>
      </c>
      <c r="S262" s="577">
        <v>2</v>
      </c>
    </row>
    <row r="263" spans="1:19">
      <c r="A263">
        <v>262</v>
      </c>
      <c r="B263" s="400">
        <v>43894.621527777781</v>
      </c>
      <c r="C263" s="577" t="s">
        <v>97</v>
      </c>
      <c r="D263">
        <v>0.02</v>
      </c>
      <c r="F263">
        <v>1.11222</v>
      </c>
      <c r="I263" s="400">
        <v>43894.625</v>
      </c>
      <c r="J263">
        <v>1.11042</v>
      </c>
      <c r="N263">
        <v>3.6</v>
      </c>
      <c r="Q263">
        <v>130</v>
      </c>
      <c r="R263" s="577" t="s">
        <v>97</v>
      </c>
      <c r="S263" s="577">
        <v>2</v>
      </c>
    </row>
    <row r="264" spans="1:19">
      <c r="A264">
        <v>263</v>
      </c>
      <c r="B264" s="400">
        <v>43894.636805555558</v>
      </c>
      <c r="C264" s="577" t="s">
        <v>97</v>
      </c>
      <c r="D264">
        <v>0.02</v>
      </c>
      <c r="F264">
        <v>1.1121300000000001</v>
      </c>
      <c r="I264" s="400">
        <v>43896.643750000003</v>
      </c>
      <c r="J264">
        <v>1.1300399999999999</v>
      </c>
      <c r="N264">
        <v>-35.729999999999997</v>
      </c>
      <c r="Q264">
        <v>131</v>
      </c>
      <c r="R264" s="577" t="s">
        <v>97</v>
      </c>
      <c r="S264" s="577">
        <v>12</v>
      </c>
    </row>
    <row r="265" spans="1:19">
      <c r="A265">
        <v>264</v>
      </c>
      <c r="B265" s="400">
        <v>43894.663888888892</v>
      </c>
      <c r="C265" s="577" t="s">
        <v>97</v>
      </c>
      <c r="D265">
        <v>0.02</v>
      </c>
      <c r="F265">
        <v>1.1137300000000001</v>
      </c>
      <c r="I265" s="400">
        <v>43896.643750000003</v>
      </c>
      <c r="J265">
        <v>1.1300399999999999</v>
      </c>
      <c r="N265">
        <v>-32.53</v>
      </c>
      <c r="Q265">
        <v>131</v>
      </c>
      <c r="R265" s="577" t="s">
        <v>97</v>
      </c>
      <c r="S265" s="577">
        <v>12</v>
      </c>
    </row>
    <row r="266" spans="1:19">
      <c r="A266">
        <v>266</v>
      </c>
      <c r="B266" s="400">
        <v>43895.392361111109</v>
      </c>
      <c r="C266" s="577" t="s">
        <v>97</v>
      </c>
      <c r="D266">
        <v>0.03</v>
      </c>
      <c r="F266">
        <v>1.1153500000000001</v>
      </c>
      <c r="I266" s="400">
        <v>43896.643750000003</v>
      </c>
      <c r="J266">
        <v>1.1300399999999999</v>
      </c>
      <c r="N266">
        <v>-44.04</v>
      </c>
      <c r="Q266">
        <v>131</v>
      </c>
      <c r="R266" s="577" t="s">
        <v>97</v>
      </c>
      <c r="S266" s="577">
        <v>12</v>
      </c>
    </row>
    <row r="267" spans="1:19">
      <c r="A267">
        <v>267</v>
      </c>
      <c r="B267" s="400">
        <v>43895.40625</v>
      </c>
      <c r="C267" s="577" t="s">
        <v>97</v>
      </c>
      <c r="D267">
        <v>0.05</v>
      </c>
      <c r="F267">
        <v>1.1170599999999999</v>
      </c>
      <c r="I267" s="400">
        <v>43896.643750000003</v>
      </c>
      <c r="J267">
        <v>1.1300399999999999</v>
      </c>
      <c r="N267">
        <v>-64.84</v>
      </c>
      <c r="Q267">
        <v>131</v>
      </c>
      <c r="R267" s="577" t="s">
        <v>97</v>
      </c>
      <c r="S267" s="577">
        <v>12</v>
      </c>
    </row>
    <row r="268" spans="1:19">
      <c r="A268">
        <v>270</v>
      </c>
      <c r="B268" s="400">
        <v>43895.504861111112</v>
      </c>
      <c r="C268" s="577" t="s">
        <v>97</v>
      </c>
      <c r="D268">
        <v>0.08</v>
      </c>
      <c r="F268">
        <v>1.11886</v>
      </c>
      <c r="I268" s="400">
        <v>43896.643750000003</v>
      </c>
      <c r="J268">
        <v>1.1300399999999999</v>
      </c>
      <c r="N268">
        <v>-89.35</v>
      </c>
      <c r="Q268">
        <v>131</v>
      </c>
      <c r="R268" s="577" t="s">
        <v>97</v>
      </c>
      <c r="S268" s="577">
        <v>12</v>
      </c>
    </row>
    <row r="269" spans="1:19">
      <c r="A269">
        <v>274</v>
      </c>
      <c r="B269" s="400">
        <v>43895.739583333336</v>
      </c>
      <c r="C269" s="577" t="s">
        <v>97</v>
      </c>
      <c r="D269">
        <v>0.14000000000000001</v>
      </c>
      <c r="F269">
        <v>1.12076</v>
      </c>
      <c r="I269" s="400">
        <v>43896.643750000003</v>
      </c>
      <c r="J269">
        <v>1.1300399999999999</v>
      </c>
      <c r="N269">
        <v>-129.76</v>
      </c>
      <c r="Q269">
        <v>131</v>
      </c>
      <c r="R269" s="577" t="s">
        <v>97</v>
      </c>
      <c r="S269" s="577">
        <v>12</v>
      </c>
    </row>
    <row r="270" spans="1:19">
      <c r="A270">
        <v>277</v>
      </c>
      <c r="B270" s="400">
        <v>43895.86041666667</v>
      </c>
      <c r="C270" s="577" t="s">
        <v>97</v>
      </c>
      <c r="D270">
        <v>0.23</v>
      </c>
      <c r="F270">
        <v>1.12277</v>
      </c>
      <c r="I270" s="400">
        <v>43896.643750000003</v>
      </c>
      <c r="J270">
        <v>1.1300399999999999</v>
      </c>
      <c r="N270">
        <v>-166.95</v>
      </c>
      <c r="Q270">
        <v>131</v>
      </c>
      <c r="R270" s="577" t="s">
        <v>97</v>
      </c>
      <c r="S270" s="577">
        <v>12</v>
      </c>
    </row>
    <row r="271" spans="1:19">
      <c r="A271">
        <v>283</v>
      </c>
      <c r="B271" s="400">
        <v>43896.352777777778</v>
      </c>
      <c r="C271" s="577" t="s">
        <v>97</v>
      </c>
      <c r="D271">
        <v>0.38</v>
      </c>
      <c r="F271">
        <v>1.1248800000000001</v>
      </c>
      <c r="I271" s="400">
        <v>43896.643750000003</v>
      </c>
      <c r="J271">
        <v>1.1300399999999999</v>
      </c>
      <c r="N271">
        <v>-196.08</v>
      </c>
      <c r="Q271">
        <v>131</v>
      </c>
      <c r="R271" s="577" t="s">
        <v>97</v>
      </c>
      <c r="S271" s="577">
        <v>12</v>
      </c>
    </row>
    <row r="272" spans="1:19">
      <c r="A272">
        <v>284</v>
      </c>
      <c r="B272" s="400">
        <v>43896.357638888891</v>
      </c>
      <c r="C272" s="577" t="s">
        <v>97</v>
      </c>
      <c r="D272">
        <v>0.64</v>
      </c>
      <c r="F272">
        <v>1.1270899999999999</v>
      </c>
      <c r="I272" s="400">
        <v>43896.643750000003</v>
      </c>
      <c r="J272">
        <v>1.1300399999999999</v>
      </c>
      <c r="N272">
        <v>-188.8</v>
      </c>
      <c r="Q272">
        <v>131</v>
      </c>
      <c r="R272" s="577" t="s">
        <v>97</v>
      </c>
      <c r="S272" s="577">
        <v>12</v>
      </c>
    </row>
    <row r="273" spans="1:19">
      <c r="A273">
        <v>286</v>
      </c>
      <c r="B273" s="400">
        <v>43896.414583333331</v>
      </c>
      <c r="C273" s="577" t="s">
        <v>97</v>
      </c>
      <c r="D273">
        <v>1.1100000000000001</v>
      </c>
      <c r="F273">
        <v>1.1294</v>
      </c>
      <c r="I273" s="400">
        <v>43896.643750000003</v>
      </c>
      <c r="J273">
        <v>1.1300399999999999</v>
      </c>
      <c r="N273">
        <v>-71.040000000000006</v>
      </c>
      <c r="Q273">
        <v>131</v>
      </c>
      <c r="R273" s="577" t="s">
        <v>97</v>
      </c>
      <c r="S273" s="577">
        <v>12</v>
      </c>
    </row>
    <row r="274" spans="1:19">
      <c r="A274">
        <v>288</v>
      </c>
      <c r="B274" s="400">
        <v>43896.431944444441</v>
      </c>
      <c r="C274" s="577" t="s">
        <v>97</v>
      </c>
      <c r="D274">
        <v>1.93</v>
      </c>
      <c r="F274">
        <v>1.13181</v>
      </c>
      <c r="I274" s="400">
        <v>43896.643750000003</v>
      </c>
      <c r="J274">
        <v>1.1300399999999999</v>
      </c>
      <c r="N274">
        <v>341.61</v>
      </c>
      <c r="Q274">
        <v>131</v>
      </c>
      <c r="R274" s="577" t="s">
        <v>97</v>
      </c>
      <c r="S274" s="577">
        <v>12</v>
      </c>
    </row>
    <row r="275" spans="1:19">
      <c r="A275">
        <v>294</v>
      </c>
      <c r="B275" s="400">
        <v>43896.595138888886</v>
      </c>
      <c r="C275" s="577" t="s">
        <v>97</v>
      </c>
      <c r="D275">
        <v>3.4</v>
      </c>
      <c r="F275">
        <v>1.13439</v>
      </c>
      <c r="I275" s="400">
        <v>43896.643750000003</v>
      </c>
      <c r="J275">
        <v>1.1300399999999999</v>
      </c>
      <c r="N275">
        <v>1479</v>
      </c>
      <c r="Q275">
        <v>131</v>
      </c>
      <c r="R275" s="577" t="s">
        <v>97</v>
      </c>
      <c r="S275" s="577">
        <v>12</v>
      </c>
    </row>
    <row r="276" spans="1:19">
      <c r="A276">
        <v>265</v>
      </c>
      <c r="B276" s="400">
        <v>43894.686111111114</v>
      </c>
      <c r="C276" s="577" t="s">
        <v>96</v>
      </c>
      <c r="D276">
        <v>0.02</v>
      </c>
      <c r="F276">
        <v>1.11348</v>
      </c>
      <c r="I276" s="400">
        <v>43895.388888888891</v>
      </c>
      <c r="J276">
        <v>1.1144799999999999</v>
      </c>
      <c r="N276">
        <v>1.76</v>
      </c>
      <c r="Q276">
        <v>132</v>
      </c>
      <c r="R276" s="577" t="s">
        <v>96</v>
      </c>
      <c r="S276" s="577">
        <v>1</v>
      </c>
    </row>
    <row r="277" spans="1:19">
      <c r="A277">
        <v>268</v>
      </c>
      <c r="B277" s="400">
        <v>43895.40902777778</v>
      </c>
      <c r="C277" s="577" t="s">
        <v>96</v>
      </c>
      <c r="D277">
        <v>0.02</v>
      </c>
      <c r="F277">
        <v>1.1166499999999999</v>
      </c>
      <c r="I277" s="400">
        <v>43895.417361111111</v>
      </c>
      <c r="J277">
        <v>1.11765</v>
      </c>
      <c r="N277">
        <v>2</v>
      </c>
      <c r="Q277">
        <v>133</v>
      </c>
      <c r="R277" s="577" t="s">
        <v>96</v>
      </c>
      <c r="S277" s="577">
        <v>1</v>
      </c>
    </row>
    <row r="278" spans="1:19">
      <c r="A278">
        <v>269</v>
      </c>
      <c r="B278" s="400">
        <v>43895.420138888891</v>
      </c>
      <c r="C278" s="577" t="s">
        <v>96</v>
      </c>
      <c r="D278">
        <v>0.02</v>
      </c>
      <c r="F278">
        <v>1.11704</v>
      </c>
      <c r="I278" s="400">
        <v>43895.487500000003</v>
      </c>
      <c r="J278">
        <v>1.1180399999999999</v>
      </c>
      <c r="K278" s="577"/>
      <c r="N278">
        <v>2</v>
      </c>
      <c r="Q278">
        <v>134</v>
      </c>
      <c r="R278" s="577" t="s">
        <v>96</v>
      </c>
      <c r="S278" s="577">
        <v>1</v>
      </c>
    </row>
    <row r="279" spans="1:19">
      <c r="A279">
        <v>271</v>
      </c>
      <c r="B279" s="400">
        <v>43895.51666666667</v>
      </c>
      <c r="C279" s="577" t="s">
        <v>96</v>
      </c>
      <c r="D279">
        <v>0.02</v>
      </c>
      <c r="F279">
        <v>1.1195900000000001</v>
      </c>
      <c r="I279" s="400">
        <v>43895.695833333331</v>
      </c>
      <c r="J279">
        <v>1.1197900000000001</v>
      </c>
      <c r="N279">
        <v>0.4</v>
      </c>
      <c r="Q279">
        <v>135</v>
      </c>
      <c r="R279" s="577" t="s">
        <v>96</v>
      </c>
      <c r="S279" s="577">
        <v>2</v>
      </c>
    </row>
    <row r="280" spans="1:19">
      <c r="A280">
        <v>272</v>
      </c>
      <c r="B280" s="400">
        <v>43895.615277777775</v>
      </c>
      <c r="C280" s="577" t="s">
        <v>96</v>
      </c>
      <c r="D280">
        <v>0.02</v>
      </c>
      <c r="F280">
        <v>1.11799</v>
      </c>
      <c r="I280" s="400">
        <v>43895.695833333331</v>
      </c>
      <c r="J280">
        <v>1.1197900000000001</v>
      </c>
      <c r="N280">
        <v>3.6</v>
      </c>
      <c r="Q280">
        <v>135</v>
      </c>
      <c r="R280" s="577" t="s">
        <v>96</v>
      </c>
      <c r="S280" s="577">
        <v>2</v>
      </c>
    </row>
    <row r="281" spans="1:19">
      <c r="A281">
        <v>273</v>
      </c>
      <c r="B281" s="400">
        <v>43895.712500000001</v>
      </c>
      <c r="C281" s="577" t="s">
        <v>96</v>
      </c>
      <c r="D281">
        <v>0.02</v>
      </c>
      <c r="F281">
        <v>1.1196999999999999</v>
      </c>
      <c r="I281" s="400">
        <v>43895.736805555556</v>
      </c>
      <c r="J281">
        <v>1.1207</v>
      </c>
      <c r="N281">
        <v>2</v>
      </c>
      <c r="Q281">
        <v>136</v>
      </c>
      <c r="R281" s="577" t="s">
        <v>96</v>
      </c>
      <c r="S281" s="577">
        <v>1</v>
      </c>
    </row>
    <row r="282" spans="1:19">
      <c r="A282">
        <v>275</v>
      </c>
      <c r="B282" s="400">
        <v>43895.74722222222</v>
      </c>
      <c r="C282" s="577" t="s">
        <v>96</v>
      </c>
      <c r="D282">
        <v>0.02</v>
      </c>
      <c r="F282">
        <v>1.12127</v>
      </c>
      <c r="I282" s="400">
        <v>43895.851388888892</v>
      </c>
      <c r="J282">
        <v>1.1214500000000001</v>
      </c>
      <c r="K282" s="577"/>
      <c r="N282">
        <v>0.36</v>
      </c>
      <c r="Q282">
        <v>137</v>
      </c>
      <c r="R282" s="577" t="s">
        <v>96</v>
      </c>
      <c r="S282" s="577">
        <v>2</v>
      </c>
    </row>
    <row r="283" spans="1:19">
      <c r="A283">
        <v>276</v>
      </c>
      <c r="B283" s="400">
        <v>43895.815972222219</v>
      </c>
      <c r="C283" s="577" t="s">
        <v>96</v>
      </c>
      <c r="D283">
        <v>0.02</v>
      </c>
      <c r="F283">
        <v>1.1196299999999999</v>
      </c>
      <c r="I283" s="400">
        <v>43895.851388888892</v>
      </c>
      <c r="J283">
        <v>1.1214500000000001</v>
      </c>
      <c r="N283">
        <v>3.64</v>
      </c>
      <c r="Q283">
        <v>137</v>
      </c>
      <c r="R283" s="577" t="s">
        <v>96</v>
      </c>
      <c r="S283" s="577">
        <v>2</v>
      </c>
    </row>
    <row r="284" spans="1:19">
      <c r="A284">
        <v>278</v>
      </c>
      <c r="B284" s="400">
        <v>43895.909722222219</v>
      </c>
      <c r="C284" s="577" t="s">
        <v>96</v>
      </c>
      <c r="D284">
        <v>0.02</v>
      </c>
      <c r="F284">
        <v>1.1240000000000001</v>
      </c>
      <c r="I284" s="400">
        <v>43896.080555555556</v>
      </c>
      <c r="J284">
        <v>1.12419</v>
      </c>
      <c r="K284" s="577"/>
      <c r="N284">
        <v>0.3</v>
      </c>
      <c r="Q284">
        <v>138</v>
      </c>
      <c r="R284" s="577" t="s">
        <v>96</v>
      </c>
      <c r="S284" s="577">
        <v>2</v>
      </c>
    </row>
    <row r="285" spans="1:19">
      <c r="A285">
        <v>279</v>
      </c>
      <c r="B285" s="400">
        <v>43896.000694444447</v>
      </c>
      <c r="C285" s="577" t="s">
        <v>96</v>
      </c>
      <c r="D285">
        <v>0.02</v>
      </c>
      <c r="F285">
        <v>1.1223700000000001</v>
      </c>
      <c r="I285" s="400">
        <v>43896.080555555556</v>
      </c>
      <c r="J285">
        <v>1.12419</v>
      </c>
      <c r="N285">
        <v>3.64</v>
      </c>
      <c r="Q285">
        <v>138</v>
      </c>
      <c r="R285" s="577" t="s">
        <v>96</v>
      </c>
      <c r="S285" s="577">
        <v>2</v>
      </c>
    </row>
    <row r="286" spans="1:19">
      <c r="A286">
        <v>280</v>
      </c>
      <c r="B286" s="400">
        <v>43896.086805555555</v>
      </c>
      <c r="C286" s="577" t="s">
        <v>96</v>
      </c>
      <c r="D286">
        <v>0.02</v>
      </c>
      <c r="F286">
        <v>1.1243700000000001</v>
      </c>
      <c r="I286" s="400">
        <v>43896.334722222222</v>
      </c>
      <c r="J286">
        <v>1.1245700000000001</v>
      </c>
      <c r="N286">
        <v>0.4</v>
      </c>
      <c r="Q286">
        <v>139</v>
      </c>
      <c r="R286" s="577" t="s">
        <v>96</v>
      </c>
      <c r="S286" s="577">
        <v>2</v>
      </c>
    </row>
    <row r="287" spans="1:19">
      <c r="A287">
        <v>281</v>
      </c>
      <c r="B287" s="400">
        <v>43896.263194444444</v>
      </c>
      <c r="C287" s="577" t="s">
        <v>96</v>
      </c>
      <c r="D287">
        <v>0.02</v>
      </c>
      <c r="F287">
        <v>1.12276</v>
      </c>
      <c r="I287" s="400">
        <v>43896.334722222222</v>
      </c>
      <c r="J287">
        <v>1.1245700000000001</v>
      </c>
      <c r="N287">
        <v>3.62</v>
      </c>
      <c r="Q287">
        <v>139</v>
      </c>
      <c r="R287" s="577" t="s">
        <v>96</v>
      </c>
      <c r="S287" s="577">
        <v>2</v>
      </c>
    </row>
    <row r="288" spans="1:19">
      <c r="A288">
        <v>282</v>
      </c>
      <c r="B288" s="400">
        <v>43896.348611111112</v>
      </c>
      <c r="C288" s="577" t="s">
        <v>96</v>
      </c>
      <c r="D288">
        <v>0.02</v>
      </c>
      <c r="F288">
        <v>1.12378</v>
      </c>
      <c r="I288" s="400">
        <v>43896.352777777778</v>
      </c>
      <c r="J288">
        <v>1.1247799999999999</v>
      </c>
      <c r="K288" s="577"/>
      <c r="N288">
        <v>2</v>
      </c>
      <c r="Q288">
        <v>140</v>
      </c>
      <c r="R288" s="577" t="s">
        <v>96</v>
      </c>
      <c r="S288" s="577">
        <v>1</v>
      </c>
    </row>
    <row r="289" spans="1:19">
      <c r="A289">
        <v>285</v>
      </c>
      <c r="B289" s="400">
        <v>43896.374305555553</v>
      </c>
      <c r="C289" s="577" t="s">
        <v>96</v>
      </c>
      <c r="D289">
        <v>0.02</v>
      </c>
      <c r="F289">
        <v>1.1273500000000001</v>
      </c>
      <c r="I289" s="400">
        <v>43896.402777777781</v>
      </c>
      <c r="J289">
        <v>1.12835</v>
      </c>
      <c r="N289">
        <v>2</v>
      </c>
      <c r="Q289">
        <v>141</v>
      </c>
      <c r="R289" s="577" t="s">
        <v>96</v>
      </c>
      <c r="S289" s="577">
        <v>1</v>
      </c>
    </row>
    <row r="290" spans="1:19">
      <c r="A290">
        <v>287</v>
      </c>
      <c r="B290" s="400">
        <v>43896.424305555556</v>
      </c>
      <c r="C290" s="577" t="s">
        <v>96</v>
      </c>
      <c r="D290">
        <v>0.02</v>
      </c>
      <c r="F290">
        <v>1.13005</v>
      </c>
      <c r="I290" s="400">
        <v>43896.431250000001</v>
      </c>
      <c r="J290">
        <v>1.1310500000000001</v>
      </c>
      <c r="N290">
        <v>2</v>
      </c>
      <c r="Q290">
        <v>142</v>
      </c>
      <c r="R290" s="577" t="s">
        <v>96</v>
      </c>
      <c r="S290" s="577">
        <v>1</v>
      </c>
    </row>
    <row r="291" spans="1:19">
      <c r="A291">
        <v>289</v>
      </c>
      <c r="B291" s="400">
        <v>43896.438888888886</v>
      </c>
      <c r="C291" s="577" t="s">
        <v>96</v>
      </c>
      <c r="D291">
        <v>0.02</v>
      </c>
      <c r="F291">
        <v>1.13182</v>
      </c>
      <c r="I291" s="400">
        <v>43896.459027777775</v>
      </c>
      <c r="J291">
        <v>1.13202</v>
      </c>
      <c r="N291">
        <v>0.4</v>
      </c>
      <c r="Q291">
        <v>143</v>
      </c>
      <c r="R291" s="577" t="s">
        <v>96</v>
      </c>
      <c r="S291" s="577">
        <v>2</v>
      </c>
    </row>
    <row r="292" spans="1:19">
      <c r="A292">
        <v>290</v>
      </c>
      <c r="B292" s="400">
        <v>43896.449305555558</v>
      </c>
      <c r="C292" s="577" t="s">
        <v>96</v>
      </c>
      <c r="D292">
        <v>0.02</v>
      </c>
      <c r="F292">
        <v>1.1302099999999999</v>
      </c>
      <c r="I292" s="400">
        <v>43896.459027777775</v>
      </c>
      <c r="J292">
        <v>1.13202</v>
      </c>
      <c r="N292">
        <v>3.62</v>
      </c>
      <c r="Q292">
        <v>143</v>
      </c>
      <c r="R292" s="577" t="s">
        <v>96</v>
      </c>
      <c r="S292" s="577">
        <v>2</v>
      </c>
    </row>
    <row r="293" spans="1:19">
      <c r="A293">
        <v>291</v>
      </c>
      <c r="B293" s="400">
        <v>43896.472916666666</v>
      </c>
      <c r="C293" s="577" t="s">
        <v>96</v>
      </c>
      <c r="D293">
        <v>0.02</v>
      </c>
      <c r="F293">
        <v>1.1320399999999999</v>
      </c>
      <c r="I293" s="400">
        <v>43896.479166666664</v>
      </c>
      <c r="J293">
        <v>1.13304</v>
      </c>
      <c r="N293">
        <v>2</v>
      </c>
      <c r="Q293">
        <v>144</v>
      </c>
      <c r="R293" s="577" t="s">
        <v>96</v>
      </c>
      <c r="S293" s="577">
        <v>1</v>
      </c>
    </row>
    <row r="294" spans="1:19">
      <c r="A294">
        <v>292</v>
      </c>
      <c r="B294" s="400">
        <v>43896.48541666667</v>
      </c>
      <c r="C294" s="577" t="s">
        <v>96</v>
      </c>
      <c r="D294">
        <v>0.02</v>
      </c>
      <c r="F294">
        <v>1.13361</v>
      </c>
      <c r="I294" s="400">
        <v>43896.594444444447</v>
      </c>
      <c r="J294">
        <v>1.13381</v>
      </c>
      <c r="N294">
        <v>0.4</v>
      </c>
      <c r="Q294">
        <v>145</v>
      </c>
      <c r="R294" s="577" t="s">
        <v>96</v>
      </c>
      <c r="S294" s="577">
        <v>2</v>
      </c>
    </row>
    <row r="295" spans="1:19">
      <c r="A295">
        <v>293</v>
      </c>
      <c r="B295" s="400">
        <v>43896.507638888892</v>
      </c>
      <c r="C295" s="577" t="s">
        <v>96</v>
      </c>
      <c r="D295">
        <v>0.02</v>
      </c>
      <c r="F295">
        <v>1.13201</v>
      </c>
      <c r="I295" s="400">
        <v>43896.594444444447</v>
      </c>
      <c r="J295">
        <v>1.13381</v>
      </c>
      <c r="N295">
        <v>3.6</v>
      </c>
      <c r="Q295">
        <v>145</v>
      </c>
      <c r="R295" s="577" t="s">
        <v>96</v>
      </c>
      <c r="S295" s="577">
        <v>2</v>
      </c>
    </row>
    <row r="296" spans="1:19">
      <c r="A296">
        <v>295</v>
      </c>
      <c r="B296" s="400">
        <v>43896.604861111111</v>
      </c>
      <c r="C296" s="577" t="s">
        <v>96</v>
      </c>
      <c r="D296">
        <v>0.02</v>
      </c>
      <c r="F296">
        <v>1.1342000000000001</v>
      </c>
      <c r="I296" s="400">
        <v>43896.620138888888</v>
      </c>
      <c r="J296">
        <v>1.1352</v>
      </c>
      <c r="N296">
        <v>2</v>
      </c>
      <c r="Q296">
        <v>146</v>
      </c>
      <c r="R296" s="577" t="s">
        <v>96</v>
      </c>
      <c r="S296" s="577">
        <v>1</v>
      </c>
    </row>
    <row r="297" spans="1:19">
      <c r="A297">
        <v>296</v>
      </c>
      <c r="B297" s="400">
        <v>43896.622916666667</v>
      </c>
      <c r="C297" s="577" t="s">
        <v>96</v>
      </c>
      <c r="D297">
        <v>0.02</v>
      </c>
      <c r="F297">
        <v>1.1347700000000001</v>
      </c>
      <c r="I297" s="400">
        <v>43898.875</v>
      </c>
      <c r="J297">
        <v>1.1326499999999999</v>
      </c>
      <c r="N297">
        <v>-4.24</v>
      </c>
      <c r="Q297">
        <v>147</v>
      </c>
      <c r="R297" s="577" t="s">
        <v>96</v>
      </c>
      <c r="S297" s="577">
        <v>4</v>
      </c>
    </row>
    <row r="298" spans="1:19">
      <c r="A298">
        <v>297</v>
      </c>
      <c r="B298" s="400">
        <v>43896.636805555558</v>
      </c>
      <c r="C298" s="577" t="s">
        <v>96</v>
      </c>
      <c r="D298">
        <v>0.02</v>
      </c>
      <c r="F298">
        <v>1.1331599999999999</v>
      </c>
      <c r="I298" s="400">
        <v>43898.875</v>
      </c>
      <c r="J298">
        <v>1.1326499999999999</v>
      </c>
      <c r="N298">
        <v>-1.02</v>
      </c>
      <c r="Q298">
        <v>147</v>
      </c>
      <c r="R298" s="577" t="s">
        <v>96</v>
      </c>
      <c r="S298" s="577">
        <v>4</v>
      </c>
    </row>
    <row r="299" spans="1:19">
      <c r="A299">
        <v>298</v>
      </c>
      <c r="B299" s="400">
        <v>43896.643055555556</v>
      </c>
      <c r="C299" s="577" t="s">
        <v>96</v>
      </c>
      <c r="D299">
        <v>0.03</v>
      </c>
      <c r="F299">
        <v>1.1315599999999999</v>
      </c>
      <c r="I299" s="400">
        <v>43898.875</v>
      </c>
      <c r="J299">
        <v>1.1326499999999999</v>
      </c>
      <c r="N299">
        <v>3.27</v>
      </c>
      <c r="Q299">
        <v>147</v>
      </c>
      <c r="R299" s="577" t="s">
        <v>96</v>
      </c>
      <c r="S299" s="577">
        <v>4</v>
      </c>
    </row>
    <row r="300" spans="1:19">
      <c r="A300">
        <v>302</v>
      </c>
      <c r="B300" s="400">
        <v>43896.738194444442</v>
      </c>
      <c r="C300" s="577" t="s">
        <v>96</v>
      </c>
      <c r="D300">
        <v>0.05</v>
      </c>
      <c r="F300">
        <v>1.12985</v>
      </c>
      <c r="I300" s="400">
        <v>43898.875</v>
      </c>
      <c r="J300">
        <v>1.1326499999999999</v>
      </c>
      <c r="N300">
        <v>14</v>
      </c>
      <c r="Q300">
        <v>147</v>
      </c>
      <c r="R300" s="577" t="s">
        <v>96</v>
      </c>
      <c r="S300" s="577">
        <v>4</v>
      </c>
    </row>
    <row r="301" spans="1:19">
      <c r="A301">
        <v>299</v>
      </c>
      <c r="B301" s="400">
        <v>43896.65</v>
      </c>
      <c r="C301" s="577" t="s">
        <v>97</v>
      </c>
      <c r="D301">
        <v>0.02</v>
      </c>
      <c r="F301">
        <v>1.13121</v>
      </c>
      <c r="I301" s="400">
        <v>43896.654166666667</v>
      </c>
      <c r="J301">
        <v>1.1302099999999999</v>
      </c>
      <c r="N301">
        <v>2</v>
      </c>
      <c r="Q301">
        <v>148</v>
      </c>
      <c r="R301" s="577" t="s">
        <v>97</v>
      </c>
      <c r="S301" s="577">
        <v>1</v>
      </c>
    </row>
    <row r="302" spans="1:19">
      <c r="A302">
        <v>300</v>
      </c>
      <c r="B302" s="400">
        <v>43896.657638888886</v>
      </c>
      <c r="C302" s="577" t="s">
        <v>97</v>
      </c>
      <c r="D302">
        <v>0.02</v>
      </c>
      <c r="F302">
        <v>1.13073</v>
      </c>
      <c r="I302" s="400">
        <v>43896.731944444444</v>
      </c>
      <c r="J302">
        <v>1.1305400000000001</v>
      </c>
      <c r="N302">
        <v>0.38</v>
      </c>
      <c r="Q302">
        <v>149</v>
      </c>
      <c r="R302" s="577" t="s">
        <v>97</v>
      </c>
      <c r="S302" s="577">
        <v>2</v>
      </c>
    </row>
    <row r="303" spans="1:19">
      <c r="A303">
        <v>301</v>
      </c>
      <c r="B303" s="400">
        <v>43896.672222222223</v>
      </c>
      <c r="C303" s="577" t="s">
        <v>97</v>
      </c>
      <c r="D303">
        <v>0.02</v>
      </c>
      <c r="F303">
        <v>1.1323399999999999</v>
      </c>
      <c r="I303" s="400">
        <v>43896.731944444444</v>
      </c>
      <c r="J303">
        <v>1.1305400000000001</v>
      </c>
      <c r="N303">
        <v>3.6</v>
      </c>
      <c r="Q303">
        <v>149</v>
      </c>
      <c r="R303" s="577" t="s">
        <v>97</v>
      </c>
      <c r="S303" s="577">
        <v>2</v>
      </c>
    </row>
    <row r="304" spans="1:19">
      <c r="A304">
        <v>303</v>
      </c>
      <c r="B304" s="400">
        <v>43896.743055555555</v>
      </c>
      <c r="C304" s="577" t="s">
        <v>97</v>
      </c>
      <c r="D304">
        <v>0.02</v>
      </c>
      <c r="F304">
        <v>1.1297699999999999</v>
      </c>
      <c r="I304" s="400">
        <v>43896.905555555553</v>
      </c>
      <c r="J304">
        <v>1.12957</v>
      </c>
      <c r="N304">
        <v>0.4</v>
      </c>
      <c r="Q304">
        <v>150</v>
      </c>
      <c r="R304" s="577" t="s">
        <v>97</v>
      </c>
      <c r="S304" s="577">
        <v>2</v>
      </c>
    </row>
    <row r="305" spans="1:19">
      <c r="A305">
        <v>304</v>
      </c>
      <c r="B305" s="400">
        <v>43896.820833333331</v>
      </c>
      <c r="C305" s="577" t="s">
        <v>97</v>
      </c>
      <c r="D305">
        <v>0.02</v>
      </c>
      <c r="F305">
        <v>1.13137</v>
      </c>
      <c r="I305" s="400">
        <v>43896.905555555553</v>
      </c>
      <c r="J305">
        <v>1.12957</v>
      </c>
      <c r="N305">
        <v>3.6</v>
      </c>
      <c r="Q305">
        <v>150</v>
      </c>
      <c r="R305" s="577" t="s">
        <v>97</v>
      </c>
      <c r="S305" s="577">
        <v>2</v>
      </c>
    </row>
    <row r="306" spans="1:19">
      <c r="A306">
        <v>305</v>
      </c>
      <c r="B306" s="400">
        <v>43898.878472222219</v>
      </c>
      <c r="C306" s="577" t="s">
        <v>97</v>
      </c>
      <c r="D306">
        <v>0.02</v>
      </c>
      <c r="F306">
        <v>1.13449</v>
      </c>
      <c r="I306" s="400">
        <v>43899.021527777775</v>
      </c>
      <c r="J306">
        <v>1.1366700000000001</v>
      </c>
      <c r="N306">
        <v>-4.34</v>
      </c>
      <c r="Q306">
        <v>151</v>
      </c>
      <c r="R306" s="577" t="s">
        <v>97</v>
      </c>
      <c r="S306" s="577">
        <v>4</v>
      </c>
    </row>
    <row r="307" spans="1:19">
      <c r="A307">
        <v>307</v>
      </c>
      <c r="B307" s="400">
        <v>43898.943055555559</v>
      </c>
      <c r="C307" s="577" t="s">
        <v>97</v>
      </c>
      <c r="D307">
        <v>0.02</v>
      </c>
      <c r="F307">
        <v>1.1361699999999999</v>
      </c>
      <c r="I307" s="400">
        <v>43899.021527777775</v>
      </c>
      <c r="J307">
        <v>1.1366700000000001</v>
      </c>
      <c r="N307">
        <v>-0.98</v>
      </c>
      <c r="Q307">
        <v>151</v>
      </c>
      <c r="R307" s="577" t="s">
        <v>97</v>
      </c>
      <c r="S307" s="577">
        <v>4</v>
      </c>
    </row>
    <row r="308" spans="1:19">
      <c r="A308">
        <v>308</v>
      </c>
      <c r="B308" s="400">
        <v>43898.947222222225</v>
      </c>
      <c r="C308" s="577" t="s">
        <v>97</v>
      </c>
      <c r="D308">
        <v>0.03</v>
      </c>
      <c r="F308">
        <v>1.1377699999999999</v>
      </c>
      <c r="I308" s="400">
        <v>43899.021527777775</v>
      </c>
      <c r="J308">
        <v>1.1366700000000001</v>
      </c>
      <c r="N308">
        <v>3.33</v>
      </c>
      <c r="Q308">
        <v>151</v>
      </c>
      <c r="R308" s="577" t="s">
        <v>97</v>
      </c>
      <c r="S308" s="577">
        <v>4</v>
      </c>
    </row>
    <row r="309" spans="1:19">
      <c r="A309">
        <v>309</v>
      </c>
      <c r="B309" s="400">
        <v>43898.951388888891</v>
      </c>
      <c r="C309" s="577" t="s">
        <v>97</v>
      </c>
      <c r="D309">
        <v>0.05</v>
      </c>
      <c r="F309">
        <v>1.13947</v>
      </c>
      <c r="I309" s="400">
        <v>43899.021527777775</v>
      </c>
      <c r="J309">
        <v>1.1366700000000001</v>
      </c>
      <c r="N309">
        <v>14.06</v>
      </c>
      <c r="Q309">
        <v>151</v>
      </c>
      <c r="R309" s="577" t="s">
        <v>97</v>
      </c>
      <c r="S309" s="577">
        <v>4</v>
      </c>
    </row>
    <row r="310" spans="1:19">
      <c r="A310">
        <v>306</v>
      </c>
      <c r="B310" s="400">
        <v>43898.929166666669</v>
      </c>
      <c r="C310" s="577" t="s">
        <v>96</v>
      </c>
      <c r="D310">
        <v>0.02</v>
      </c>
      <c r="F310">
        <v>1.1348800000000001</v>
      </c>
      <c r="I310" s="400">
        <v>43898.94027777778</v>
      </c>
      <c r="J310">
        <v>1.13588</v>
      </c>
      <c r="N310">
        <v>2</v>
      </c>
      <c r="Q310">
        <v>152</v>
      </c>
      <c r="R310" s="577" t="s">
        <v>96</v>
      </c>
      <c r="S310" s="577">
        <v>1</v>
      </c>
    </row>
    <row r="311" spans="1:19">
      <c r="A311">
        <v>310</v>
      </c>
      <c r="B311" s="400">
        <v>43898.960416666669</v>
      </c>
      <c r="C311" s="577" t="s">
        <v>96</v>
      </c>
      <c r="D311">
        <v>0.02</v>
      </c>
      <c r="F311">
        <v>1.13832</v>
      </c>
      <c r="I311" s="400">
        <v>43898.982638888891</v>
      </c>
      <c r="J311">
        <v>1.1393200000000001</v>
      </c>
      <c r="N311">
        <v>2</v>
      </c>
      <c r="Q311">
        <v>153</v>
      </c>
      <c r="R311" s="577" t="s">
        <v>96</v>
      </c>
      <c r="S311" s="577">
        <v>1</v>
      </c>
    </row>
    <row r="312" spans="1:19">
      <c r="A312">
        <v>311</v>
      </c>
      <c r="B312" s="400">
        <v>43898.987500000003</v>
      </c>
      <c r="C312" s="577" t="s">
        <v>96</v>
      </c>
      <c r="D312">
        <v>0.02</v>
      </c>
      <c r="F312">
        <v>1.13853</v>
      </c>
      <c r="I312" s="400">
        <v>43899.069444444445</v>
      </c>
      <c r="J312">
        <v>1.13873</v>
      </c>
      <c r="N312">
        <v>0.32</v>
      </c>
      <c r="Q312">
        <v>154</v>
      </c>
      <c r="R312" s="577" t="s">
        <v>96</v>
      </c>
      <c r="S312" s="577">
        <v>2</v>
      </c>
    </row>
    <row r="313" spans="1:19">
      <c r="A313">
        <v>312</v>
      </c>
      <c r="B313" s="400">
        <v>43899.020833333336</v>
      </c>
      <c r="C313" s="577" t="s">
        <v>96</v>
      </c>
      <c r="D313">
        <v>0.02</v>
      </c>
      <c r="F313">
        <v>1.13693</v>
      </c>
      <c r="I313" s="400">
        <v>43899.069444444445</v>
      </c>
      <c r="J313">
        <v>1.13873</v>
      </c>
      <c r="N313">
        <v>3.6</v>
      </c>
      <c r="Q313">
        <v>154</v>
      </c>
      <c r="R313" s="577" t="s">
        <v>96</v>
      </c>
      <c r="S313" s="577">
        <v>2</v>
      </c>
    </row>
    <row r="314" spans="1:19">
      <c r="A314">
        <v>313</v>
      </c>
      <c r="B314" s="400">
        <v>43899.049305555556</v>
      </c>
      <c r="C314" s="577" t="s">
        <v>97</v>
      </c>
      <c r="D314">
        <v>0.02</v>
      </c>
      <c r="F314">
        <v>1.1369499999999999</v>
      </c>
      <c r="I314" s="400">
        <v>43899.116666666669</v>
      </c>
      <c r="J314">
        <v>1.1411899999999999</v>
      </c>
      <c r="N314">
        <v>-8.48</v>
      </c>
      <c r="Q314">
        <v>155</v>
      </c>
      <c r="R314" s="577" t="s">
        <v>97</v>
      </c>
      <c r="S314" s="577">
        <v>5</v>
      </c>
    </row>
    <row r="315" spans="1:19">
      <c r="A315">
        <v>314</v>
      </c>
      <c r="B315" s="400">
        <v>43899.060416666667</v>
      </c>
      <c r="C315" s="577" t="s">
        <v>97</v>
      </c>
      <c r="D315">
        <v>0.02</v>
      </c>
      <c r="F315">
        <v>1.13855</v>
      </c>
      <c r="I315" s="400">
        <v>43899.116666666669</v>
      </c>
      <c r="J315">
        <v>1.1411899999999999</v>
      </c>
      <c r="N315">
        <v>-5.28</v>
      </c>
      <c r="Q315">
        <v>155</v>
      </c>
      <c r="R315" s="577" t="s">
        <v>97</v>
      </c>
      <c r="S315" s="577">
        <v>5</v>
      </c>
    </row>
    <row r="316" spans="1:19">
      <c r="A316">
        <v>315</v>
      </c>
      <c r="B316" s="400">
        <v>43899.075694444444</v>
      </c>
      <c r="C316" s="577" t="s">
        <v>97</v>
      </c>
      <c r="D316">
        <v>0.03</v>
      </c>
      <c r="F316">
        <v>1.14015</v>
      </c>
      <c r="I316" s="400">
        <v>43899.116666666669</v>
      </c>
      <c r="J316">
        <v>1.1411899999999999</v>
      </c>
      <c r="N316">
        <v>-3.12</v>
      </c>
      <c r="Q316">
        <v>155</v>
      </c>
      <c r="R316" s="577" t="s">
        <v>97</v>
      </c>
      <c r="S316" s="577">
        <v>5</v>
      </c>
    </row>
    <row r="317" spans="1:19">
      <c r="A317">
        <v>316</v>
      </c>
      <c r="B317" s="400">
        <v>43899.081944444442</v>
      </c>
      <c r="C317" s="577" t="s">
        <v>97</v>
      </c>
      <c r="D317">
        <v>0.05</v>
      </c>
      <c r="F317">
        <v>1.14303</v>
      </c>
      <c r="I317" s="400">
        <v>43899.116666666669</v>
      </c>
      <c r="J317">
        <v>1.1411899999999999</v>
      </c>
      <c r="N317">
        <v>9.1999999999999993</v>
      </c>
      <c r="Q317">
        <v>155</v>
      </c>
      <c r="R317" s="577" t="s">
        <v>97</v>
      </c>
      <c r="S317" s="577">
        <v>5</v>
      </c>
    </row>
    <row r="318" spans="1:19">
      <c r="A318">
        <v>317</v>
      </c>
      <c r="B318" s="400">
        <v>43899.093055555553</v>
      </c>
      <c r="C318" s="577" t="s">
        <v>97</v>
      </c>
      <c r="D318">
        <v>0.08</v>
      </c>
      <c r="F318">
        <v>1.14489</v>
      </c>
      <c r="I318" s="400">
        <v>43899.116666666669</v>
      </c>
      <c r="J318">
        <v>1.1411899999999999</v>
      </c>
      <c r="N318">
        <v>29.6</v>
      </c>
      <c r="Q318">
        <v>155</v>
      </c>
      <c r="R318" s="577" t="s">
        <v>97</v>
      </c>
      <c r="S318" s="577">
        <v>5</v>
      </c>
    </row>
    <row r="319" spans="1:19">
      <c r="A319">
        <v>318</v>
      </c>
      <c r="B319" s="400">
        <v>43899.115277777775</v>
      </c>
      <c r="C319" s="577" t="s">
        <v>96</v>
      </c>
      <c r="D319">
        <v>0.02</v>
      </c>
      <c r="F319">
        <v>1.14175</v>
      </c>
      <c r="I319" s="400">
        <v>43899.154166666667</v>
      </c>
      <c r="J319">
        <v>1.14083</v>
      </c>
      <c r="N319">
        <v>-1.84</v>
      </c>
      <c r="Q319">
        <v>156</v>
      </c>
      <c r="R319" s="577" t="s">
        <v>96</v>
      </c>
      <c r="S319" s="577">
        <v>3</v>
      </c>
    </row>
    <row r="320" spans="1:19">
      <c r="A320">
        <v>319</v>
      </c>
      <c r="B320" s="400">
        <v>43899.119444444441</v>
      </c>
      <c r="C320" s="577" t="s">
        <v>96</v>
      </c>
      <c r="D320">
        <v>0.02</v>
      </c>
      <c r="F320">
        <v>1.1400399999999999</v>
      </c>
      <c r="I320" s="400">
        <v>43899.154166666667</v>
      </c>
      <c r="J320">
        <v>1.14083</v>
      </c>
      <c r="N320">
        <v>1.58</v>
      </c>
      <c r="Q320">
        <v>156</v>
      </c>
      <c r="R320" s="577" t="s">
        <v>96</v>
      </c>
      <c r="S320" s="577">
        <v>3</v>
      </c>
    </row>
    <row r="321" spans="1:19">
      <c r="A321">
        <v>320</v>
      </c>
      <c r="B321" s="400">
        <v>43899.138194444444</v>
      </c>
      <c r="C321" s="577" t="s">
        <v>96</v>
      </c>
      <c r="D321">
        <v>0.03</v>
      </c>
      <c r="F321">
        <v>1.1384099999999999</v>
      </c>
      <c r="I321" s="400">
        <v>43899.154166666667</v>
      </c>
      <c r="J321">
        <v>1.14083</v>
      </c>
      <c r="N321">
        <v>7.26</v>
      </c>
      <c r="Q321">
        <v>156</v>
      </c>
      <c r="R321" s="577" t="s">
        <v>96</v>
      </c>
      <c r="S321" s="577">
        <v>3</v>
      </c>
    </row>
    <row r="322" spans="1:19">
      <c r="A322">
        <v>321</v>
      </c>
      <c r="B322" s="400">
        <v>43899.15347222222</v>
      </c>
      <c r="C322" s="577" t="s">
        <v>97</v>
      </c>
      <c r="D322">
        <v>0.02</v>
      </c>
      <c r="F322">
        <v>1.14019</v>
      </c>
      <c r="I322" s="400">
        <v>43899.195138888892</v>
      </c>
      <c r="J322">
        <v>1.1399999999999999</v>
      </c>
      <c r="N322">
        <v>0.38</v>
      </c>
      <c r="Q322">
        <v>157</v>
      </c>
      <c r="R322" s="577" t="s">
        <v>97</v>
      </c>
      <c r="S322" s="577">
        <v>2</v>
      </c>
    </row>
    <row r="323" spans="1:19">
      <c r="A323">
        <v>322</v>
      </c>
      <c r="B323" s="400">
        <v>43899.156944444447</v>
      </c>
      <c r="C323" s="577" t="s">
        <v>97</v>
      </c>
      <c r="D323">
        <v>0.02</v>
      </c>
      <c r="F323">
        <v>1.1417999999999999</v>
      </c>
      <c r="I323" s="400">
        <v>43899.195138888892</v>
      </c>
      <c r="J323">
        <v>1.1399999999999999</v>
      </c>
      <c r="N323">
        <v>3.6</v>
      </c>
      <c r="Q323">
        <v>157</v>
      </c>
      <c r="R323" s="577" t="s">
        <v>97</v>
      </c>
      <c r="S323" s="577">
        <v>2</v>
      </c>
    </row>
    <row r="324" spans="1:19">
      <c r="A324">
        <v>323</v>
      </c>
      <c r="B324" s="400">
        <v>43899.161805555559</v>
      </c>
      <c r="C324" s="577" t="s">
        <v>96</v>
      </c>
      <c r="D324">
        <v>0.02</v>
      </c>
      <c r="F324">
        <v>1.1413</v>
      </c>
      <c r="I324" s="400">
        <v>43899.171527777777</v>
      </c>
      <c r="J324">
        <v>1.1423000000000001</v>
      </c>
      <c r="N324">
        <v>2</v>
      </c>
      <c r="Q324">
        <v>158</v>
      </c>
      <c r="R324" s="577" t="s">
        <v>96</v>
      </c>
      <c r="S324" s="577">
        <v>1</v>
      </c>
    </row>
    <row r="325" spans="1:19">
      <c r="A325">
        <v>324</v>
      </c>
      <c r="B325" s="400">
        <v>43899.174305555556</v>
      </c>
      <c r="C325" s="577" t="s">
        <v>96</v>
      </c>
      <c r="D325">
        <v>0.02</v>
      </c>
      <c r="F325">
        <v>1.1414</v>
      </c>
      <c r="I325" s="400">
        <v>43899.222222222219</v>
      </c>
      <c r="J325">
        <v>1.1424000000000001</v>
      </c>
      <c r="N325">
        <v>2</v>
      </c>
      <c r="Q325">
        <v>159</v>
      </c>
      <c r="R325" s="577" t="s">
        <v>96</v>
      </c>
      <c r="S325" s="577">
        <v>1</v>
      </c>
    </row>
    <row r="326" spans="1:19">
      <c r="A326">
        <v>325</v>
      </c>
      <c r="B326" s="400">
        <v>43899.197916666664</v>
      </c>
      <c r="C326" s="577" t="s">
        <v>97</v>
      </c>
      <c r="D326">
        <v>0.02</v>
      </c>
      <c r="F326">
        <v>1.1403799999999999</v>
      </c>
      <c r="I326" s="400">
        <v>43899.234027777777</v>
      </c>
      <c r="J326">
        <v>1.14019</v>
      </c>
      <c r="N326">
        <v>0.38</v>
      </c>
      <c r="Q326">
        <v>160</v>
      </c>
      <c r="R326" s="577" t="s">
        <v>97</v>
      </c>
      <c r="S326" s="577">
        <v>2</v>
      </c>
    </row>
    <row r="327" spans="1:19">
      <c r="A327">
        <v>326</v>
      </c>
      <c r="B327" s="400">
        <v>43899.215277777781</v>
      </c>
      <c r="C327" s="577" t="s">
        <v>97</v>
      </c>
      <c r="D327">
        <v>0.02</v>
      </c>
      <c r="F327">
        <v>1.1419900000000001</v>
      </c>
      <c r="I327" s="400">
        <v>43899.234027777777</v>
      </c>
      <c r="J327">
        <v>1.14019</v>
      </c>
      <c r="N327">
        <v>3.6</v>
      </c>
      <c r="Q327">
        <v>160</v>
      </c>
      <c r="R327" s="577" t="s">
        <v>97</v>
      </c>
      <c r="S327" s="577">
        <v>2</v>
      </c>
    </row>
    <row r="328" spans="1:19">
      <c r="A328">
        <v>327</v>
      </c>
      <c r="B328" s="400">
        <v>43899.228472222225</v>
      </c>
      <c r="C328" s="577" t="s">
        <v>96</v>
      </c>
      <c r="D328">
        <v>0.02</v>
      </c>
      <c r="F328">
        <v>1.1420399999999999</v>
      </c>
      <c r="I328" s="400">
        <v>43899.295138888891</v>
      </c>
      <c r="J328">
        <v>1.1412</v>
      </c>
      <c r="N328">
        <v>-1.68</v>
      </c>
      <c r="Q328">
        <v>161</v>
      </c>
      <c r="R328" s="577" t="s">
        <v>96</v>
      </c>
      <c r="S328" s="577">
        <v>3</v>
      </c>
    </row>
    <row r="329" spans="1:19">
      <c r="A329">
        <v>328</v>
      </c>
      <c r="B329" s="400">
        <v>43899.234027777777</v>
      </c>
      <c r="C329" s="577" t="s">
        <v>96</v>
      </c>
      <c r="D329">
        <v>0.02</v>
      </c>
      <c r="F329">
        <v>1.1404300000000001</v>
      </c>
      <c r="I329" s="400">
        <v>43899.295138888891</v>
      </c>
      <c r="J329">
        <v>1.1412</v>
      </c>
      <c r="N329">
        <v>1.54</v>
      </c>
      <c r="Q329">
        <v>161</v>
      </c>
      <c r="R329" s="577" t="s">
        <v>96</v>
      </c>
      <c r="S329" s="577">
        <v>3</v>
      </c>
    </row>
    <row r="330" spans="1:19">
      <c r="A330">
        <v>329</v>
      </c>
      <c r="B330" s="400">
        <v>43899.248611111114</v>
      </c>
      <c r="C330" s="577" t="s">
        <v>96</v>
      </c>
      <c r="D330">
        <v>0.03</v>
      </c>
      <c r="F330">
        <v>1.13883</v>
      </c>
      <c r="I330" s="400">
        <v>43899.295138888891</v>
      </c>
      <c r="J330">
        <v>1.1412</v>
      </c>
      <c r="N330">
        <v>7.11</v>
      </c>
      <c r="Q330">
        <v>161</v>
      </c>
      <c r="R330" s="577" t="s">
        <v>96</v>
      </c>
      <c r="S330" s="577">
        <v>3</v>
      </c>
    </row>
    <row r="331" spans="1:19">
      <c r="A331">
        <v>330</v>
      </c>
      <c r="B331" s="400">
        <v>43899.256944444445</v>
      </c>
      <c r="C331" s="577" t="s">
        <v>97</v>
      </c>
      <c r="D331">
        <v>0.02</v>
      </c>
      <c r="F331">
        <v>1.1399600000000001</v>
      </c>
      <c r="I331" s="400">
        <v>43899.330555555556</v>
      </c>
      <c r="J331">
        <v>1.1438999999999999</v>
      </c>
      <c r="N331">
        <v>-7.88</v>
      </c>
      <c r="Q331">
        <v>162</v>
      </c>
      <c r="R331" s="577" t="s">
        <v>97</v>
      </c>
      <c r="S331" s="577">
        <v>5</v>
      </c>
    </row>
    <row r="332" spans="1:19">
      <c r="A332">
        <v>331</v>
      </c>
      <c r="B332" s="400">
        <v>43899.296527777777</v>
      </c>
      <c r="C332" s="577" t="s">
        <v>97</v>
      </c>
      <c r="D332">
        <v>0.02</v>
      </c>
      <c r="F332">
        <v>1.1420999999999999</v>
      </c>
      <c r="I332" s="400">
        <v>43899.330555555556</v>
      </c>
      <c r="J332">
        <v>1.1438999999999999</v>
      </c>
      <c r="N332">
        <v>-3.6</v>
      </c>
      <c r="Q332">
        <v>162</v>
      </c>
      <c r="R332" s="577" t="s">
        <v>97</v>
      </c>
      <c r="S332" s="577">
        <v>5</v>
      </c>
    </row>
    <row r="333" spans="1:19">
      <c r="A333">
        <v>332</v>
      </c>
      <c r="B333" s="400">
        <v>43899.29791666667</v>
      </c>
      <c r="C333" s="577" t="s">
        <v>97</v>
      </c>
      <c r="D333">
        <v>0.03</v>
      </c>
      <c r="F333">
        <v>1.1436999999999999</v>
      </c>
      <c r="I333" s="400">
        <v>43899.330555555556</v>
      </c>
      <c r="J333">
        <v>1.1438999999999999</v>
      </c>
      <c r="N333">
        <v>-0.6</v>
      </c>
      <c r="Q333">
        <v>162</v>
      </c>
      <c r="R333" s="577" t="s">
        <v>97</v>
      </c>
      <c r="S333" s="577">
        <v>5</v>
      </c>
    </row>
    <row r="334" spans="1:19">
      <c r="A334">
        <v>334</v>
      </c>
      <c r="B334" s="400">
        <v>43899.308333333334</v>
      </c>
      <c r="C334" s="577" t="s">
        <v>97</v>
      </c>
      <c r="D334">
        <v>0.05</v>
      </c>
      <c r="F334">
        <v>1.14541</v>
      </c>
      <c r="I334" s="400">
        <v>43899.330555555556</v>
      </c>
      <c r="J334">
        <v>1.1438999999999999</v>
      </c>
      <c r="N334">
        <v>7.55</v>
      </c>
      <c r="Q334">
        <v>162</v>
      </c>
      <c r="R334" s="577" t="s">
        <v>97</v>
      </c>
      <c r="S334" s="577">
        <v>5</v>
      </c>
    </row>
    <row r="335" spans="1:19">
      <c r="A335">
        <v>335</v>
      </c>
      <c r="B335" s="400">
        <v>43899.318749999999</v>
      </c>
      <c r="C335" s="577" t="s">
        <v>97</v>
      </c>
      <c r="D335">
        <v>0.08</v>
      </c>
      <c r="F335">
        <v>1.1472199999999999</v>
      </c>
      <c r="I335" s="400">
        <v>43899.330555555556</v>
      </c>
      <c r="J335">
        <v>1.1438999999999999</v>
      </c>
      <c r="N335">
        <v>26.56</v>
      </c>
      <c r="Q335">
        <v>162</v>
      </c>
      <c r="R335" s="577" t="s">
        <v>97</v>
      </c>
      <c r="S335" s="577">
        <v>5</v>
      </c>
    </row>
    <row r="336" spans="1:19">
      <c r="A336">
        <v>333</v>
      </c>
      <c r="B336" s="400">
        <v>43899.302777777775</v>
      </c>
      <c r="C336" s="577" t="s">
        <v>96</v>
      </c>
      <c r="D336">
        <v>0.02</v>
      </c>
      <c r="F336">
        <v>1.1433599999999999</v>
      </c>
      <c r="I336" s="400">
        <v>43899.304861111108</v>
      </c>
      <c r="J336">
        <v>1.14436</v>
      </c>
      <c r="N336">
        <v>2</v>
      </c>
      <c r="Q336">
        <v>163</v>
      </c>
      <c r="R336" s="577" t="s">
        <v>96</v>
      </c>
      <c r="S336" s="577">
        <v>1</v>
      </c>
    </row>
    <row r="337" spans="1:19">
      <c r="A337">
        <v>336</v>
      </c>
      <c r="B337" s="400">
        <v>43899.321527777778</v>
      </c>
      <c r="C337" s="577" t="s">
        <v>96</v>
      </c>
      <c r="D337">
        <v>0.02</v>
      </c>
      <c r="F337">
        <v>1.14673</v>
      </c>
      <c r="I337" s="400">
        <v>43899.420138888891</v>
      </c>
      <c r="J337">
        <v>1.1413800000000001</v>
      </c>
      <c r="N337">
        <v>-10.7</v>
      </c>
      <c r="Q337">
        <v>164</v>
      </c>
      <c r="R337" s="577" t="s">
        <v>96</v>
      </c>
      <c r="S337" s="577">
        <v>6</v>
      </c>
    </row>
    <row r="338" spans="1:19">
      <c r="A338">
        <v>337</v>
      </c>
      <c r="B338" s="400">
        <v>43899.323611111111</v>
      </c>
      <c r="C338" s="577" t="s">
        <v>96</v>
      </c>
      <c r="D338">
        <v>0.02</v>
      </c>
      <c r="F338">
        <v>1.1448700000000001</v>
      </c>
      <c r="I338" s="400">
        <v>43899.420138888891</v>
      </c>
      <c r="J338">
        <v>1.1413800000000001</v>
      </c>
      <c r="N338">
        <v>-6.98</v>
      </c>
      <c r="Q338">
        <v>164</v>
      </c>
      <c r="R338" s="577" t="s">
        <v>96</v>
      </c>
      <c r="S338" s="577">
        <v>6</v>
      </c>
    </row>
    <row r="339" spans="1:19">
      <c r="A339">
        <v>338</v>
      </c>
      <c r="B339" s="400">
        <v>43899.334722222222</v>
      </c>
      <c r="C339" s="577" t="s">
        <v>96</v>
      </c>
      <c r="D339">
        <v>0.03</v>
      </c>
      <c r="F339">
        <v>1.14327</v>
      </c>
      <c r="I339" s="400">
        <v>43899.420138888891</v>
      </c>
      <c r="J339">
        <v>1.1413800000000001</v>
      </c>
      <c r="N339">
        <v>-5.67</v>
      </c>
      <c r="Q339">
        <v>164</v>
      </c>
      <c r="R339" s="577" t="s">
        <v>96</v>
      </c>
      <c r="S339" s="577">
        <v>6</v>
      </c>
    </row>
    <row r="340" spans="1:19">
      <c r="A340">
        <v>340</v>
      </c>
      <c r="B340" s="400">
        <v>43899.347916666666</v>
      </c>
      <c r="C340" s="577" t="s">
        <v>96</v>
      </c>
      <c r="D340">
        <v>0.05</v>
      </c>
      <c r="F340">
        <v>1.1415599999999999</v>
      </c>
      <c r="I340" s="400">
        <v>43899.420138888891</v>
      </c>
      <c r="J340">
        <v>1.1413800000000001</v>
      </c>
      <c r="N340">
        <v>-0.9</v>
      </c>
      <c r="Q340">
        <v>164</v>
      </c>
      <c r="R340" s="577" t="s">
        <v>96</v>
      </c>
      <c r="S340" s="577">
        <v>6</v>
      </c>
    </row>
    <row r="341" spans="1:19">
      <c r="A341">
        <v>341</v>
      </c>
      <c r="B341" s="400">
        <v>43899.359722222223</v>
      </c>
      <c r="C341" s="577" t="s">
        <v>96</v>
      </c>
      <c r="D341">
        <v>0.08</v>
      </c>
      <c r="F341">
        <v>1.13964</v>
      </c>
      <c r="I341" s="400">
        <v>43899.420138888891</v>
      </c>
      <c r="J341">
        <v>1.1413800000000001</v>
      </c>
      <c r="N341">
        <v>13.92</v>
      </c>
      <c r="Q341">
        <v>164</v>
      </c>
      <c r="R341" s="577" t="s">
        <v>96</v>
      </c>
      <c r="S341" s="577">
        <v>6</v>
      </c>
    </row>
    <row r="342" spans="1:19">
      <c r="A342">
        <v>342</v>
      </c>
      <c r="B342" s="400">
        <v>43899.385416666664</v>
      </c>
      <c r="C342" s="577" t="s">
        <v>96</v>
      </c>
      <c r="D342">
        <v>0.14000000000000001</v>
      </c>
      <c r="F342">
        <v>1.1377200000000001</v>
      </c>
      <c r="I342" s="400">
        <v>43899.420138888891</v>
      </c>
      <c r="J342">
        <v>1.1413800000000001</v>
      </c>
      <c r="N342">
        <v>51.24</v>
      </c>
      <c r="Q342">
        <v>164</v>
      </c>
      <c r="R342" s="577" t="s">
        <v>96</v>
      </c>
      <c r="S342" s="577">
        <v>6</v>
      </c>
    </row>
    <row r="343" spans="1:19">
      <c r="A343">
        <v>339</v>
      </c>
      <c r="B343" s="400">
        <v>43899.345138888886</v>
      </c>
      <c r="C343" s="577" t="s">
        <v>97</v>
      </c>
      <c r="D343">
        <v>0.02</v>
      </c>
      <c r="F343">
        <v>1.1421600000000001</v>
      </c>
      <c r="I343" s="400">
        <v>43899.357638888891</v>
      </c>
      <c r="J343">
        <v>1.14116</v>
      </c>
      <c r="N343">
        <v>2</v>
      </c>
      <c r="Q343">
        <v>165</v>
      </c>
      <c r="R343" s="577" t="s">
        <v>97</v>
      </c>
      <c r="S343" s="577">
        <v>1</v>
      </c>
    </row>
    <row r="344" spans="1:19">
      <c r="A344">
        <v>343</v>
      </c>
      <c r="B344" s="400">
        <v>43899.387499999997</v>
      </c>
      <c r="C344" s="577" t="s">
        <v>97</v>
      </c>
      <c r="D344">
        <v>0.02</v>
      </c>
      <c r="F344">
        <v>1.1383700000000001</v>
      </c>
      <c r="I344" s="400">
        <v>43899.388888888891</v>
      </c>
      <c r="J344">
        <v>1.13737</v>
      </c>
      <c r="N344">
        <v>2</v>
      </c>
      <c r="Q344">
        <v>166</v>
      </c>
      <c r="R344" s="577" t="s">
        <v>97</v>
      </c>
      <c r="S344" s="577">
        <v>1</v>
      </c>
    </row>
    <row r="345" spans="1:19">
      <c r="A345">
        <v>344</v>
      </c>
      <c r="B345" s="400">
        <v>43899.39166666667</v>
      </c>
      <c r="C345" s="577" t="s">
        <v>97</v>
      </c>
      <c r="D345">
        <v>0.02</v>
      </c>
      <c r="F345">
        <v>1.13802</v>
      </c>
      <c r="I345" s="400">
        <v>43899.393055555556</v>
      </c>
      <c r="J345">
        <v>1.1370199999999999</v>
      </c>
      <c r="N345">
        <v>2</v>
      </c>
      <c r="Q345">
        <v>167</v>
      </c>
      <c r="R345" s="577" t="s">
        <v>97</v>
      </c>
      <c r="S345" s="577">
        <v>1</v>
      </c>
    </row>
    <row r="346" spans="1:19">
      <c r="A346">
        <v>345</v>
      </c>
      <c r="B346" s="400">
        <v>43899.397222222222</v>
      </c>
      <c r="C346" s="577" t="s">
        <v>97</v>
      </c>
      <c r="D346">
        <v>0.02</v>
      </c>
      <c r="F346">
        <v>1.1373800000000001</v>
      </c>
      <c r="I346" s="400">
        <v>43899.573611111111</v>
      </c>
      <c r="J346">
        <v>1.14411</v>
      </c>
      <c r="N346">
        <v>-13.46</v>
      </c>
      <c r="Q346">
        <v>168</v>
      </c>
      <c r="R346" s="577" t="s">
        <v>97</v>
      </c>
      <c r="S346" s="577">
        <v>7</v>
      </c>
    </row>
    <row r="347" spans="1:19">
      <c r="A347">
        <v>346</v>
      </c>
      <c r="B347" s="400">
        <v>43899.404861111114</v>
      </c>
      <c r="C347" s="577" t="s">
        <v>97</v>
      </c>
      <c r="D347">
        <v>0.02</v>
      </c>
      <c r="F347">
        <v>1.1389800000000001</v>
      </c>
      <c r="I347" s="400">
        <v>43899.573611111111</v>
      </c>
      <c r="J347">
        <v>1.14411</v>
      </c>
      <c r="N347">
        <v>-10.26</v>
      </c>
      <c r="Q347">
        <v>168</v>
      </c>
      <c r="R347" s="577" t="s">
        <v>97</v>
      </c>
      <c r="S347" s="577">
        <v>7</v>
      </c>
    </row>
    <row r="348" spans="1:19">
      <c r="A348">
        <v>347</v>
      </c>
      <c r="B348" s="400">
        <v>43899.418749999997</v>
      </c>
      <c r="C348" s="577" t="s">
        <v>97</v>
      </c>
      <c r="D348">
        <v>0.03</v>
      </c>
      <c r="F348">
        <v>1.1406099999999999</v>
      </c>
      <c r="I348" s="400">
        <v>43899.573611111111</v>
      </c>
      <c r="J348">
        <v>1.14411</v>
      </c>
      <c r="N348">
        <v>-10.5</v>
      </c>
      <c r="Q348">
        <v>168</v>
      </c>
      <c r="R348" s="577" t="s">
        <v>97</v>
      </c>
      <c r="S348" s="577">
        <v>7</v>
      </c>
    </row>
    <row r="349" spans="1:19">
      <c r="A349">
        <v>348</v>
      </c>
      <c r="B349" s="400">
        <v>43899.425000000003</v>
      </c>
      <c r="C349" s="577" t="s">
        <v>97</v>
      </c>
      <c r="D349">
        <v>0.05</v>
      </c>
      <c r="F349">
        <v>1.1423099999999999</v>
      </c>
      <c r="I349" s="400">
        <v>43899.573611111111</v>
      </c>
      <c r="J349">
        <v>1.14411</v>
      </c>
      <c r="N349">
        <v>-9</v>
      </c>
      <c r="Q349">
        <v>168</v>
      </c>
      <c r="R349" s="577" t="s">
        <v>97</v>
      </c>
      <c r="S349" s="577">
        <v>7</v>
      </c>
    </row>
    <row r="350" spans="1:19">
      <c r="A350">
        <v>353</v>
      </c>
      <c r="B350" s="400">
        <v>43899.543055555558</v>
      </c>
      <c r="C350" s="577" t="s">
        <v>97</v>
      </c>
      <c r="D350">
        <v>0.08</v>
      </c>
      <c r="F350">
        <v>1.14411</v>
      </c>
      <c r="I350" s="400">
        <v>43899.573611111111</v>
      </c>
      <c r="J350">
        <v>1.14411</v>
      </c>
      <c r="N350">
        <v>0</v>
      </c>
      <c r="Q350">
        <v>168</v>
      </c>
      <c r="R350" s="577" t="s">
        <v>97</v>
      </c>
      <c r="S350" s="577">
        <v>7</v>
      </c>
    </row>
    <row r="351" spans="1:19">
      <c r="A351">
        <v>354</v>
      </c>
      <c r="B351" s="400">
        <v>43899.554861111108</v>
      </c>
      <c r="C351" s="577" t="s">
        <v>97</v>
      </c>
      <c r="D351">
        <v>0.14000000000000001</v>
      </c>
      <c r="F351">
        <v>1.1460300000000001</v>
      </c>
      <c r="I351" s="400">
        <v>43899.573611111111</v>
      </c>
      <c r="J351">
        <v>1.14411</v>
      </c>
      <c r="N351">
        <v>26.88</v>
      </c>
      <c r="Q351">
        <v>168</v>
      </c>
      <c r="R351" s="577" t="s">
        <v>97</v>
      </c>
      <c r="S351" s="577">
        <v>7</v>
      </c>
    </row>
    <row r="352" spans="1:19">
      <c r="A352">
        <v>356</v>
      </c>
      <c r="B352" s="400">
        <v>43899.568055555559</v>
      </c>
      <c r="C352" s="577" t="s">
        <v>97</v>
      </c>
      <c r="D352">
        <v>0.23</v>
      </c>
      <c r="F352">
        <v>1.1480300000000001</v>
      </c>
      <c r="I352" s="400">
        <v>43899.573611111111</v>
      </c>
      <c r="J352">
        <v>1.14411</v>
      </c>
      <c r="N352">
        <v>90.16</v>
      </c>
      <c r="Q352">
        <v>168</v>
      </c>
      <c r="R352" s="577" t="s">
        <v>97</v>
      </c>
      <c r="S352" s="577">
        <v>7</v>
      </c>
    </row>
    <row r="353" spans="1:19">
      <c r="A353">
        <v>349</v>
      </c>
      <c r="B353" s="400">
        <v>43899.433333333334</v>
      </c>
      <c r="C353" s="577" t="s">
        <v>96</v>
      </c>
      <c r="D353">
        <v>0.02</v>
      </c>
      <c r="F353">
        <v>1.14283</v>
      </c>
      <c r="I353" s="400">
        <v>43899.503472222219</v>
      </c>
      <c r="J353">
        <v>1.14303</v>
      </c>
      <c r="N353">
        <v>0.4</v>
      </c>
      <c r="Q353">
        <v>169</v>
      </c>
      <c r="R353" s="577" t="s">
        <v>96</v>
      </c>
      <c r="S353" s="577">
        <v>2</v>
      </c>
    </row>
    <row r="354" spans="1:19">
      <c r="A354">
        <v>350</v>
      </c>
      <c r="B354" s="400">
        <v>43899.438194444447</v>
      </c>
      <c r="C354" s="577" t="s">
        <v>96</v>
      </c>
      <c r="D354">
        <v>0.02</v>
      </c>
      <c r="F354">
        <v>1.14123</v>
      </c>
      <c r="I354" s="400">
        <v>43899.503472222219</v>
      </c>
      <c r="J354">
        <v>1.14303</v>
      </c>
      <c r="N354">
        <v>3.6</v>
      </c>
      <c r="Q354">
        <v>169</v>
      </c>
      <c r="R354" s="577" t="s">
        <v>96</v>
      </c>
      <c r="S354" s="577">
        <v>2</v>
      </c>
    </row>
    <row r="355" spans="1:19">
      <c r="A355">
        <v>351</v>
      </c>
      <c r="B355" s="400">
        <v>43899.512499999997</v>
      </c>
      <c r="C355" s="577" t="s">
        <v>96</v>
      </c>
      <c r="D355">
        <v>0.02</v>
      </c>
      <c r="F355">
        <v>1.1418200000000001</v>
      </c>
      <c r="I355" s="400">
        <v>43899.529861111114</v>
      </c>
      <c r="J355">
        <v>1.1428199999999999</v>
      </c>
      <c r="N355">
        <v>2</v>
      </c>
      <c r="Q355">
        <v>170</v>
      </c>
      <c r="R355" s="577" t="s">
        <v>96</v>
      </c>
      <c r="S355" s="577">
        <v>1</v>
      </c>
    </row>
    <row r="356" spans="1:19">
      <c r="A356">
        <v>352</v>
      </c>
      <c r="B356" s="400">
        <v>43899.533333333333</v>
      </c>
      <c r="C356" s="577" t="s">
        <v>96</v>
      </c>
      <c r="D356">
        <v>0.02</v>
      </c>
      <c r="F356">
        <v>1.14211</v>
      </c>
      <c r="I356" s="400">
        <v>43899.538194444445</v>
      </c>
      <c r="J356">
        <v>1.1431100000000001</v>
      </c>
      <c r="N356">
        <v>2</v>
      </c>
      <c r="Q356">
        <v>171</v>
      </c>
      <c r="R356" s="577" t="s">
        <v>96</v>
      </c>
      <c r="S356" s="577">
        <v>1</v>
      </c>
    </row>
    <row r="357" spans="1:19">
      <c r="A357">
        <v>355</v>
      </c>
      <c r="B357" s="400">
        <v>43899.5625</v>
      </c>
      <c r="C357" s="577" t="s">
        <v>96</v>
      </c>
      <c r="D357">
        <v>0.02</v>
      </c>
      <c r="F357">
        <v>1.1459699999999999</v>
      </c>
      <c r="I357" s="400">
        <v>43899.56527777778</v>
      </c>
      <c r="J357">
        <v>1.14697</v>
      </c>
      <c r="N357">
        <v>2</v>
      </c>
      <c r="Q357">
        <v>172</v>
      </c>
      <c r="R357" s="577" t="s">
        <v>96</v>
      </c>
      <c r="S357" s="577">
        <v>1</v>
      </c>
    </row>
    <row r="358" spans="1:19">
      <c r="A358">
        <v>357</v>
      </c>
      <c r="B358" s="400">
        <v>43899.584722222222</v>
      </c>
      <c r="C358" s="577" t="s">
        <v>97</v>
      </c>
      <c r="D358">
        <v>0.02</v>
      </c>
      <c r="F358">
        <v>1.1412</v>
      </c>
      <c r="I358" s="400">
        <v>43899.588194444441</v>
      </c>
      <c r="J358">
        <v>1.1410100000000001</v>
      </c>
      <c r="N358">
        <v>0.38</v>
      </c>
      <c r="Q358">
        <v>173</v>
      </c>
      <c r="R358" s="577" t="s">
        <v>97</v>
      </c>
      <c r="S358" s="577">
        <v>2</v>
      </c>
    </row>
    <row r="359" spans="1:19">
      <c r="A359">
        <v>358</v>
      </c>
      <c r="B359" s="400">
        <v>43899.586111111108</v>
      </c>
      <c r="C359" s="577" t="s">
        <v>97</v>
      </c>
      <c r="D359">
        <v>0.02</v>
      </c>
      <c r="F359">
        <v>1.1428100000000001</v>
      </c>
      <c r="I359" s="400">
        <v>43899.588194444441</v>
      </c>
      <c r="J359">
        <v>1.1410100000000001</v>
      </c>
      <c r="N359">
        <v>3.6</v>
      </c>
      <c r="Q359">
        <v>173</v>
      </c>
      <c r="R359" s="577" t="s">
        <v>97</v>
      </c>
      <c r="S359" s="577">
        <v>2</v>
      </c>
    </row>
    <row r="360" spans="1:19">
      <c r="A360">
        <v>359</v>
      </c>
      <c r="B360" s="400">
        <v>43899.594444444447</v>
      </c>
      <c r="C360" s="577" t="s">
        <v>96</v>
      </c>
      <c r="D360">
        <v>0.02</v>
      </c>
      <c r="F360">
        <v>1.1419699999999999</v>
      </c>
      <c r="I360" s="400">
        <v>43899.597222222219</v>
      </c>
      <c r="J360">
        <v>1.14297</v>
      </c>
      <c r="K360" s="577"/>
      <c r="N360">
        <v>2</v>
      </c>
      <c r="Q360">
        <v>174</v>
      </c>
      <c r="R360" s="577" t="s">
        <v>96</v>
      </c>
      <c r="S360" s="577">
        <v>1</v>
      </c>
    </row>
    <row r="361" spans="1:19">
      <c r="A361">
        <v>360</v>
      </c>
      <c r="B361" s="400">
        <v>43899.599305555559</v>
      </c>
      <c r="C361" s="577" t="s">
        <v>97</v>
      </c>
      <c r="D361">
        <v>0.02</v>
      </c>
      <c r="F361">
        <v>1.1438200000000001</v>
      </c>
      <c r="I361" s="400">
        <v>43899.599305555559</v>
      </c>
      <c r="J361">
        <v>1.1428199999999999</v>
      </c>
      <c r="N361">
        <v>2</v>
      </c>
      <c r="Q361">
        <v>175</v>
      </c>
      <c r="R361" s="577" t="s">
        <v>97</v>
      </c>
      <c r="S361" s="577">
        <v>1</v>
      </c>
    </row>
    <row r="362" spans="1:19">
      <c r="A362">
        <v>361</v>
      </c>
      <c r="B362" s="400">
        <v>43899.601388888892</v>
      </c>
      <c r="C362" s="577" t="s">
        <v>96</v>
      </c>
      <c r="D362">
        <v>0.02</v>
      </c>
      <c r="F362">
        <v>1.14249</v>
      </c>
      <c r="I362" s="400">
        <v>43899.622916666667</v>
      </c>
      <c r="J362">
        <v>1.1434899999999999</v>
      </c>
      <c r="N362">
        <v>2</v>
      </c>
      <c r="Q362">
        <v>176</v>
      </c>
      <c r="R362" s="577" t="s">
        <v>96</v>
      </c>
      <c r="S362" s="577">
        <v>1</v>
      </c>
    </row>
    <row r="363" spans="1:19">
      <c r="A363">
        <v>362</v>
      </c>
      <c r="B363" s="400">
        <v>43899.617361111108</v>
      </c>
      <c r="C363" s="577" t="s">
        <v>97</v>
      </c>
      <c r="D363">
        <v>0.02</v>
      </c>
      <c r="F363">
        <v>1.14229</v>
      </c>
      <c r="I363" s="400">
        <v>43899.646527777775</v>
      </c>
      <c r="J363">
        <v>1.14211</v>
      </c>
      <c r="K363" s="577"/>
      <c r="N363">
        <v>0.36</v>
      </c>
      <c r="Q363">
        <v>177</v>
      </c>
      <c r="R363" s="577" t="s">
        <v>97</v>
      </c>
      <c r="S363" s="577">
        <v>2</v>
      </c>
    </row>
    <row r="364" spans="1:19">
      <c r="A364">
        <v>363</v>
      </c>
      <c r="B364" s="400">
        <v>43899.625</v>
      </c>
      <c r="C364" s="577" t="s">
        <v>97</v>
      </c>
      <c r="D364">
        <v>0.02</v>
      </c>
      <c r="F364">
        <v>1.14392</v>
      </c>
      <c r="I364" s="400">
        <v>43899.646527777775</v>
      </c>
      <c r="J364">
        <v>1.14211</v>
      </c>
      <c r="N364">
        <v>3.62</v>
      </c>
      <c r="Q364">
        <v>177</v>
      </c>
      <c r="R364" s="577" t="s">
        <v>97</v>
      </c>
      <c r="S364" s="577">
        <v>2</v>
      </c>
    </row>
    <row r="365" spans="1:19">
      <c r="A365">
        <v>364</v>
      </c>
      <c r="B365" s="400">
        <v>43899.632638888892</v>
      </c>
      <c r="C365" s="577" t="s">
        <v>96</v>
      </c>
      <c r="D365">
        <v>0.02</v>
      </c>
      <c r="F365">
        <v>1.14361</v>
      </c>
      <c r="I365" s="400">
        <v>43899.675694444442</v>
      </c>
      <c r="J365">
        <v>1.1437900000000001</v>
      </c>
      <c r="N365">
        <v>0.36</v>
      </c>
      <c r="Q365">
        <v>178</v>
      </c>
      <c r="R365" s="577" t="s">
        <v>96</v>
      </c>
      <c r="S365" s="577">
        <v>2</v>
      </c>
    </row>
    <row r="366" spans="1:19">
      <c r="A366">
        <v>365</v>
      </c>
      <c r="B366" s="400">
        <v>43899.646527777775</v>
      </c>
      <c r="C366" s="577" t="s">
        <v>96</v>
      </c>
      <c r="D366">
        <v>0.02</v>
      </c>
      <c r="F366">
        <v>1.1419699999999999</v>
      </c>
      <c r="I366" s="400">
        <v>43899.675694444442</v>
      </c>
      <c r="J366">
        <v>1.1437900000000001</v>
      </c>
      <c r="N366">
        <v>3.64</v>
      </c>
      <c r="Q366">
        <v>178</v>
      </c>
      <c r="R366" s="577" t="s">
        <v>96</v>
      </c>
      <c r="S366" s="577">
        <v>2</v>
      </c>
    </row>
    <row r="367" spans="1:19">
      <c r="A367">
        <v>366</v>
      </c>
      <c r="B367" s="400">
        <v>43899.649305555555</v>
      </c>
      <c r="C367" s="577" t="s">
        <v>97</v>
      </c>
      <c r="D367">
        <v>0.02</v>
      </c>
      <c r="F367">
        <v>1.14253</v>
      </c>
      <c r="I367" s="400">
        <v>43899.658333333333</v>
      </c>
      <c r="J367">
        <v>1.1415299999999999</v>
      </c>
      <c r="N367">
        <v>2</v>
      </c>
      <c r="Q367">
        <v>179</v>
      </c>
      <c r="R367" s="577" t="s">
        <v>97</v>
      </c>
      <c r="S367" s="577">
        <v>1</v>
      </c>
    </row>
    <row r="368" spans="1:19">
      <c r="A368">
        <v>367</v>
      </c>
      <c r="B368" s="400">
        <v>43899.671527777777</v>
      </c>
      <c r="C368" s="577" t="s">
        <v>97</v>
      </c>
      <c r="D368">
        <v>0.02</v>
      </c>
      <c r="F368">
        <v>1.14256</v>
      </c>
      <c r="I368" s="400">
        <v>43899.759027777778</v>
      </c>
      <c r="J368">
        <v>1.1446799999999999</v>
      </c>
      <c r="K368" s="577"/>
      <c r="N368">
        <v>-4.24</v>
      </c>
      <c r="Q368">
        <v>180</v>
      </c>
      <c r="R368" s="577" t="s">
        <v>97</v>
      </c>
      <c r="S368" s="577">
        <v>4</v>
      </c>
    </row>
    <row r="369" spans="1:19">
      <c r="A369">
        <v>368</v>
      </c>
      <c r="B369" s="400">
        <v>43899.677777777775</v>
      </c>
      <c r="C369" s="577" t="s">
        <v>97</v>
      </c>
      <c r="D369">
        <v>0.02</v>
      </c>
      <c r="F369">
        <v>1.1441699999999999</v>
      </c>
      <c r="I369" s="400">
        <v>43899.759027777778</v>
      </c>
      <c r="J369">
        <v>1.1446799999999999</v>
      </c>
      <c r="N369">
        <v>-1.02</v>
      </c>
      <c r="Q369">
        <v>180</v>
      </c>
      <c r="R369" s="577" t="s">
        <v>97</v>
      </c>
      <c r="S369" s="577">
        <v>4</v>
      </c>
    </row>
    <row r="370" spans="1:19">
      <c r="A370">
        <v>370</v>
      </c>
      <c r="B370" s="400">
        <v>43899.688888888886</v>
      </c>
      <c r="C370" s="577" t="s">
        <v>97</v>
      </c>
      <c r="D370">
        <v>0.03</v>
      </c>
      <c r="F370">
        <v>1.14577</v>
      </c>
      <c r="I370" s="400">
        <v>43899.759027777778</v>
      </c>
      <c r="J370">
        <v>1.1446799999999999</v>
      </c>
      <c r="N370">
        <v>3.27</v>
      </c>
      <c r="Q370">
        <v>180</v>
      </c>
      <c r="R370" s="577" t="s">
        <v>97</v>
      </c>
      <c r="S370" s="577">
        <v>4</v>
      </c>
    </row>
    <row r="371" spans="1:19">
      <c r="A371">
        <v>373</v>
      </c>
      <c r="B371" s="400">
        <v>43899.74722222222</v>
      </c>
      <c r="C371" s="577" t="s">
        <v>97</v>
      </c>
      <c r="D371">
        <v>0.05</v>
      </c>
      <c r="F371">
        <v>1.14747</v>
      </c>
      <c r="I371" s="400">
        <v>43899.759027777778</v>
      </c>
      <c r="J371">
        <v>1.1446799999999999</v>
      </c>
      <c r="N371">
        <v>13.95</v>
      </c>
      <c r="Q371">
        <v>180</v>
      </c>
      <c r="R371" s="577" t="s">
        <v>97</v>
      </c>
      <c r="S371" s="577">
        <v>4</v>
      </c>
    </row>
    <row r="372" spans="1:19">
      <c r="A372">
        <v>369</v>
      </c>
      <c r="B372" s="400">
        <v>43899.681944444441</v>
      </c>
      <c r="C372" s="577" t="s">
        <v>96</v>
      </c>
      <c r="D372">
        <v>0.02</v>
      </c>
      <c r="F372">
        <v>1.1432800000000001</v>
      </c>
      <c r="I372" s="400">
        <v>43899.686111111114</v>
      </c>
      <c r="J372">
        <v>1.14428</v>
      </c>
      <c r="N372">
        <v>2</v>
      </c>
      <c r="Q372">
        <v>181</v>
      </c>
      <c r="R372" s="577" t="s">
        <v>96</v>
      </c>
      <c r="S372" s="577">
        <v>1</v>
      </c>
    </row>
    <row r="373" spans="1:19">
      <c r="A373">
        <v>371</v>
      </c>
      <c r="B373" s="400">
        <v>43899.710416666669</v>
      </c>
      <c r="C373" s="577" t="s">
        <v>96</v>
      </c>
      <c r="D373">
        <v>0.02</v>
      </c>
      <c r="F373">
        <v>1.1454899999999999</v>
      </c>
      <c r="I373" s="400">
        <v>43899.725694444445</v>
      </c>
      <c r="J373">
        <v>1.14649</v>
      </c>
      <c r="N373">
        <v>2</v>
      </c>
      <c r="Q373">
        <v>182</v>
      </c>
      <c r="R373" s="577" t="s">
        <v>96</v>
      </c>
      <c r="S373" s="577">
        <v>1</v>
      </c>
    </row>
    <row r="374" spans="1:19">
      <c r="A374">
        <v>372</v>
      </c>
      <c r="B374" s="400">
        <v>43899.740972222222</v>
      </c>
      <c r="C374" s="577" t="s">
        <v>96</v>
      </c>
      <c r="D374">
        <v>0.02</v>
      </c>
      <c r="F374">
        <v>1.14642</v>
      </c>
      <c r="I374" s="400">
        <v>43899.746527777781</v>
      </c>
      <c r="J374">
        <v>1.1474200000000001</v>
      </c>
      <c r="N374">
        <v>2</v>
      </c>
      <c r="Q374">
        <v>183</v>
      </c>
      <c r="R374" s="577" t="s">
        <v>96</v>
      </c>
      <c r="S374" s="577">
        <v>1</v>
      </c>
    </row>
    <row r="375" spans="1:19">
      <c r="A375">
        <v>374</v>
      </c>
      <c r="B375" s="400">
        <v>43899.75</v>
      </c>
      <c r="C375" s="577" t="s">
        <v>96</v>
      </c>
      <c r="D375">
        <v>0.02</v>
      </c>
      <c r="F375">
        <v>1.1465099999999999</v>
      </c>
      <c r="I375" s="400">
        <v>43899.772222222222</v>
      </c>
      <c r="J375">
        <v>1.1456299999999999</v>
      </c>
      <c r="N375">
        <v>-1.76</v>
      </c>
      <c r="Q375">
        <v>184</v>
      </c>
      <c r="R375" s="577" t="s">
        <v>96</v>
      </c>
      <c r="S375" s="577">
        <v>3</v>
      </c>
    </row>
    <row r="376" spans="1:19">
      <c r="A376">
        <v>375</v>
      </c>
      <c r="B376" s="400">
        <v>43899.759027777778</v>
      </c>
      <c r="C376" s="577" t="s">
        <v>96</v>
      </c>
      <c r="D376">
        <v>0.02</v>
      </c>
      <c r="F376">
        <v>1.1448499999999999</v>
      </c>
      <c r="I376" s="400">
        <v>43899.772222222222</v>
      </c>
      <c r="J376">
        <v>1.1456299999999999</v>
      </c>
      <c r="N376">
        <v>1.56</v>
      </c>
      <c r="Q376">
        <v>184</v>
      </c>
      <c r="R376" s="577" t="s">
        <v>96</v>
      </c>
      <c r="S376" s="577">
        <v>3</v>
      </c>
    </row>
    <row r="377" spans="1:19">
      <c r="A377">
        <v>376</v>
      </c>
      <c r="B377" s="400">
        <v>43899.76458333333</v>
      </c>
      <c r="C377" s="577" t="s">
        <v>96</v>
      </c>
      <c r="D377">
        <v>0.03</v>
      </c>
      <c r="F377">
        <v>1.14324</v>
      </c>
      <c r="I377" s="400">
        <v>43899.772222222222</v>
      </c>
      <c r="J377">
        <v>1.1456299999999999</v>
      </c>
      <c r="N377">
        <v>7.17</v>
      </c>
      <c r="Q377">
        <v>184</v>
      </c>
      <c r="R377" s="577" t="s">
        <v>96</v>
      </c>
      <c r="S377" s="577">
        <v>3</v>
      </c>
    </row>
    <row r="378" spans="1:19">
      <c r="A378">
        <v>377</v>
      </c>
      <c r="B378" s="400">
        <v>43899.767361111109</v>
      </c>
      <c r="C378" s="577" t="s">
        <v>97</v>
      </c>
      <c r="D378">
        <v>0.02</v>
      </c>
      <c r="F378">
        <v>1.1435599999999999</v>
      </c>
      <c r="I378" s="400">
        <v>43899.816666666666</v>
      </c>
      <c r="J378">
        <v>1.14439</v>
      </c>
      <c r="N378">
        <v>-1.66</v>
      </c>
      <c r="Q378">
        <v>185</v>
      </c>
      <c r="R378" s="577" t="s">
        <v>97</v>
      </c>
      <c r="S378" s="577">
        <v>3</v>
      </c>
    </row>
    <row r="379" spans="1:19">
      <c r="A379">
        <v>378</v>
      </c>
      <c r="B379" s="400">
        <v>43899.772222222222</v>
      </c>
      <c r="C379" s="577" t="s">
        <v>97</v>
      </c>
      <c r="D379">
        <v>0.02</v>
      </c>
      <c r="F379">
        <v>1.14516</v>
      </c>
      <c r="I379" s="400">
        <v>43899.816666666666</v>
      </c>
      <c r="J379">
        <v>1.14439</v>
      </c>
      <c r="N379">
        <v>1.54</v>
      </c>
      <c r="Q379">
        <v>185</v>
      </c>
      <c r="R379" s="577" t="s">
        <v>97</v>
      </c>
      <c r="S379" s="577">
        <v>3</v>
      </c>
    </row>
    <row r="380" spans="1:19">
      <c r="A380">
        <v>379</v>
      </c>
      <c r="B380" s="400">
        <v>43899.779166666667</v>
      </c>
      <c r="C380" s="577" t="s">
        <v>97</v>
      </c>
      <c r="D380">
        <v>0.03</v>
      </c>
      <c r="F380">
        <v>1.14676</v>
      </c>
      <c r="I380" s="400">
        <v>43899.816666666666</v>
      </c>
      <c r="J380">
        <v>1.14439</v>
      </c>
      <c r="N380">
        <v>7.11</v>
      </c>
      <c r="Q380">
        <v>185</v>
      </c>
      <c r="R380" s="577" t="s">
        <v>97</v>
      </c>
      <c r="S380" s="577">
        <v>3</v>
      </c>
    </row>
    <row r="381" spans="1:19">
      <c r="A381">
        <v>380</v>
      </c>
      <c r="B381" s="400">
        <v>43899.782638888886</v>
      </c>
      <c r="C381" s="577" t="s">
        <v>96</v>
      </c>
      <c r="D381">
        <v>0.02</v>
      </c>
      <c r="F381">
        <v>1.14639</v>
      </c>
      <c r="I381" s="400">
        <v>43899.895138888889</v>
      </c>
      <c r="J381">
        <v>1.1455</v>
      </c>
      <c r="N381">
        <v>-1.78</v>
      </c>
      <c r="Q381">
        <v>186</v>
      </c>
      <c r="R381" s="577" t="s">
        <v>96</v>
      </c>
      <c r="S381" s="577">
        <v>3</v>
      </c>
    </row>
    <row r="382" spans="1:19">
      <c r="A382">
        <v>381</v>
      </c>
      <c r="B382" s="400">
        <v>43899.809027777781</v>
      </c>
      <c r="C382" s="577" t="s">
        <v>96</v>
      </c>
      <c r="D382">
        <v>0.02</v>
      </c>
      <c r="F382">
        <v>1.14479</v>
      </c>
      <c r="I382" s="400">
        <v>43899.895138888889</v>
      </c>
      <c r="J382">
        <v>1.1455</v>
      </c>
      <c r="N382">
        <v>1.42</v>
      </c>
      <c r="Q382">
        <v>186</v>
      </c>
      <c r="R382" s="577" t="s">
        <v>96</v>
      </c>
      <c r="S382" s="577">
        <v>3</v>
      </c>
    </row>
    <row r="383" spans="1:19">
      <c r="A383">
        <v>384</v>
      </c>
      <c r="B383" s="400">
        <v>43899.875</v>
      </c>
      <c r="C383" s="577" t="s">
        <v>96</v>
      </c>
      <c r="D383">
        <v>0.03</v>
      </c>
      <c r="F383">
        <v>1.1430499999999999</v>
      </c>
      <c r="I383" s="400">
        <v>43899.895138888889</v>
      </c>
      <c r="J383">
        <v>1.1455</v>
      </c>
      <c r="N383">
        <v>7.35</v>
      </c>
      <c r="Q383">
        <v>186</v>
      </c>
      <c r="R383" s="577" t="s">
        <v>96</v>
      </c>
      <c r="S383" s="577">
        <v>3</v>
      </c>
    </row>
    <row r="384" spans="1:19">
      <c r="A384">
        <v>382</v>
      </c>
      <c r="B384" s="400">
        <v>43899.821527777778</v>
      </c>
      <c r="C384" s="577" t="s">
        <v>97</v>
      </c>
      <c r="D384">
        <v>0.02</v>
      </c>
      <c r="F384">
        <v>1.14419</v>
      </c>
      <c r="I384" s="400">
        <v>43899.872916666667</v>
      </c>
      <c r="J384">
        <v>1.1439999999999999</v>
      </c>
      <c r="N384">
        <v>0.38</v>
      </c>
      <c r="Q384">
        <v>187</v>
      </c>
      <c r="R384" s="577" t="s">
        <v>97</v>
      </c>
      <c r="S384" s="577">
        <v>2</v>
      </c>
    </row>
    <row r="385" spans="1:19">
      <c r="A385">
        <v>383</v>
      </c>
      <c r="B385" s="400">
        <v>43899.827777777777</v>
      </c>
      <c r="C385" s="577" t="s">
        <v>97</v>
      </c>
      <c r="D385">
        <v>0.02</v>
      </c>
      <c r="F385">
        <v>1.1457999999999999</v>
      </c>
      <c r="I385" s="400">
        <v>43899.872916666667</v>
      </c>
      <c r="J385">
        <v>1.1439999999999999</v>
      </c>
      <c r="N385">
        <v>3.6</v>
      </c>
      <c r="Q385">
        <v>187</v>
      </c>
      <c r="R385" s="577" t="s">
        <v>97</v>
      </c>
      <c r="S385" s="577">
        <v>2</v>
      </c>
    </row>
    <row r="386" spans="1:19">
      <c r="A386">
        <v>385</v>
      </c>
      <c r="B386" s="400">
        <v>43899.888888888891</v>
      </c>
      <c r="C386" s="577" t="s">
        <v>97</v>
      </c>
      <c r="D386">
        <v>0.02</v>
      </c>
      <c r="F386">
        <v>1.14419</v>
      </c>
      <c r="I386" s="400">
        <v>43899.959722222222</v>
      </c>
      <c r="J386">
        <v>1.1431899999999999</v>
      </c>
      <c r="N386">
        <v>2</v>
      </c>
      <c r="Q386">
        <v>188</v>
      </c>
      <c r="R386" s="577" t="s">
        <v>97</v>
      </c>
      <c r="S386" s="577">
        <v>1</v>
      </c>
    </row>
    <row r="387" spans="1:19">
      <c r="A387">
        <v>386</v>
      </c>
      <c r="B387" s="400">
        <v>43899.911805555559</v>
      </c>
      <c r="C387" s="577" t="s">
        <v>96</v>
      </c>
      <c r="D387">
        <v>0.02</v>
      </c>
      <c r="F387">
        <v>1.14442</v>
      </c>
      <c r="I387" s="400">
        <v>43899.923611111109</v>
      </c>
      <c r="J387">
        <v>1.1454200000000001</v>
      </c>
      <c r="N387">
        <v>2</v>
      </c>
      <c r="Q387">
        <v>189</v>
      </c>
      <c r="R387" s="577" t="s">
        <v>96</v>
      </c>
      <c r="S387" s="577">
        <v>1</v>
      </c>
    </row>
    <row r="388" spans="1:19">
      <c r="A388">
        <v>387</v>
      </c>
      <c r="B388" s="400">
        <v>43899.942361111112</v>
      </c>
      <c r="C388" s="577" t="s">
        <v>96</v>
      </c>
      <c r="D388">
        <v>0.02</v>
      </c>
      <c r="F388">
        <v>1.1448199999999999</v>
      </c>
      <c r="I388" s="400">
        <v>43900.080555555556</v>
      </c>
      <c r="J388">
        <v>1.14133</v>
      </c>
      <c r="N388">
        <v>-7.06</v>
      </c>
      <c r="Q388">
        <v>190</v>
      </c>
      <c r="R388" s="577" t="s">
        <v>96</v>
      </c>
      <c r="S388" s="577">
        <v>5</v>
      </c>
    </row>
    <row r="389" spans="1:19">
      <c r="A389">
        <v>388</v>
      </c>
      <c r="B389" s="400">
        <v>43899.959722222222</v>
      </c>
      <c r="C389" s="577" t="s">
        <v>96</v>
      </c>
      <c r="D389">
        <v>0.02</v>
      </c>
      <c r="F389">
        <v>1.1432100000000001</v>
      </c>
      <c r="I389" s="400">
        <v>43900.080555555556</v>
      </c>
      <c r="J389">
        <v>1.14133</v>
      </c>
      <c r="N389">
        <v>-3.84</v>
      </c>
      <c r="Q389">
        <v>190</v>
      </c>
      <c r="R389" s="577" t="s">
        <v>96</v>
      </c>
      <c r="S389" s="577">
        <v>5</v>
      </c>
    </row>
    <row r="390" spans="1:19">
      <c r="A390">
        <v>389</v>
      </c>
      <c r="B390" s="400">
        <v>43899.986111111109</v>
      </c>
      <c r="C390" s="577" t="s">
        <v>96</v>
      </c>
      <c r="D390">
        <v>0.03</v>
      </c>
      <c r="F390">
        <v>1.14161</v>
      </c>
      <c r="I390" s="400">
        <v>43900.080555555556</v>
      </c>
      <c r="J390">
        <v>1.14133</v>
      </c>
      <c r="N390">
        <v>-0.96</v>
      </c>
      <c r="Q390">
        <v>190</v>
      </c>
      <c r="R390" s="577" t="s">
        <v>96</v>
      </c>
      <c r="S390" s="577">
        <v>5</v>
      </c>
    </row>
    <row r="391" spans="1:19">
      <c r="A391">
        <v>390</v>
      </c>
      <c r="B391" s="400">
        <v>43899.995833333334</v>
      </c>
      <c r="C391" s="577" t="s">
        <v>96</v>
      </c>
      <c r="D391">
        <v>0.05</v>
      </c>
      <c r="F391">
        <v>1.13991</v>
      </c>
      <c r="I391" s="400">
        <v>43900.080555555556</v>
      </c>
      <c r="J391">
        <v>1.14133</v>
      </c>
      <c r="N391">
        <v>6.9</v>
      </c>
      <c r="Q391">
        <v>190</v>
      </c>
      <c r="R391" s="577" t="s">
        <v>96</v>
      </c>
      <c r="S391" s="577">
        <v>5</v>
      </c>
    </row>
    <row r="392" spans="1:19">
      <c r="A392">
        <v>392</v>
      </c>
      <c r="B392" s="400">
        <v>43900.036805555559</v>
      </c>
      <c r="C392" s="577" t="s">
        <v>96</v>
      </c>
      <c r="D392">
        <v>0.08</v>
      </c>
      <c r="F392">
        <v>1.13801</v>
      </c>
      <c r="I392" s="400">
        <v>43900.080555555556</v>
      </c>
      <c r="J392">
        <v>1.14133</v>
      </c>
      <c r="N392">
        <v>26.56</v>
      </c>
      <c r="Q392">
        <v>190</v>
      </c>
      <c r="R392" s="577" t="s">
        <v>96</v>
      </c>
      <c r="S392" s="577">
        <v>5</v>
      </c>
    </row>
    <row r="393" spans="1:19">
      <c r="A393">
        <v>391</v>
      </c>
      <c r="B393" s="400">
        <v>43900.007638888892</v>
      </c>
      <c r="C393" s="577" t="s">
        <v>97</v>
      </c>
      <c r="D393">
        <v>0.02</v>
      </c>
      <c r="F393">
        <v>1.1416299999999999</v>
      </c>
      <c r="I393" s="400">
        <v>43900.010416666664</v>
      </c>
      <c r="J393">
        <v>1.14063</v>
      </c>
      <c r="N393">
        <v>2</v>
      </c>
      <c r="Q393">
        <v>191</v>
      </c>
      <c r="R393" s="577" t="s">
        <v>97</v>
      </c>
      <c r="S393" s="577">
        <v>1</v>
      </c>
    </row>
    <row r="394" spans="1:19">
      <c r="A394">
        <v>393</v>
      </c>
      <c r="B394" s="400">
        <v>43900.040972222225</v>
      </c>
      <c r="C394" s="577" t="s">
        <v>97</v>
      </c>
      <c r="D394">
        <v>0.02</v>
      </c>
      <c r="F394">
        <v>1.13862</v>
      </c>
      <c r="I394" s="400">
        <v>43900.044444444444</v>
      </c>
      <c r="J394">
        <v>1.1376200000000001</v>
      </c>
      <c r="N394">
        <v>2</v>
      </c>
      <c r="Q394">
        <v>192</v>
      </c>
      <c r="R394" s="577" t="s">
        <v>97</v>
      </c>
      <c r="S394" s="577">
        <v>1</v>
      </c>
    </row>
    <row r="395" spans="1:19">
      <c r="A395">
        <v>394</v>
      </c>
      <c r="B395" s="400">
        <v>43900.047222222223</v>
      </c>
      <c r="C395" s="577" t="s">
        <v>97</v>
      </c>
      <c r="D395">
        <v>0.02</v>
      </c>
      <c r="F395">
        <v>1.1384700000000001</v>
      </c>
      <c r="I395" s="400">
        <v>43900.188888888886</v>
      </c>
      <c r="J395">
        <v>1.13828</v>
      </c>
      <c r="N395">
        <v>0.38</v>
      </c>
      <c r="Q395">
        <v>193</v>
      </c>
      <c r="R395" s="577" t="s">
        <v>97</v>
      </c>
      <c r="S395" s="577">
        <v>2</v>
      </c>
    </row>
    <row r="396" spans="1:19">
      <c r="A396">
        <v>395</v>
      </c>
      <c r="B396" s="400">
        <v>43900.070833333331</v>
      </c>
      <c r="C396" s="577" t="s">
        <v>97</v>
      </c>
      <c r="D396">
        <v>0.02</v>
      </c>
      <c r="F396">
        <v>1.14008</v>
      </c>
      <c r="I396" s="400">
        <v>43900.188888888886</v>
      </c>
      <c r="J396">
        <v>1.13828</v>
      </c>
      <c r="N396">
        <v>3.6</v>
      </c>
      <c r="Q396">
        <v>193</v>
      </c>
      <c r="R396" s="577" t="s">
        <v>97</v>
      </c>
      <c r="S396" s="577">
        <v>2</v>
      </c>
    </row>
    <row r="397" spans="1:19">
      <c r="A397">
        <v>396</v>
      </c>
      <c r="B397" s="400">
        <v>43900.083333333336</v>
      </c>
      <c r="C397" s="577" t="s">
        <v>96</v>
      </c>
      <c r="D397">
        <v>0.02</v>
      </c>
      <c r="F397">
        <v>1.1408799999999999</v>
      </c>
      <c r="I397" s="400">
        <v>43900.32708333333</v>
      </c>
      <c r="J397">
        <v>1.13741</v>
      </c>
      <c r="N397">
        <v>-6.94</v>
      </c>
      <c r="Q397">
        <v>194</v>
      </c>
      <c r="R397" s="577" t="s">
        <v>96</v>
      </c>
      <c r="S397" s="577">
        <v>5</v>
      </c>
    </row>
    <row r="398" spans="1:19">
      <c r="A398">
        <v>397</v>
      </c>
      <c r="B398" s="400">
        <v>43900.15902777778</v>
      </c>
      <c r="C398" s="577" t="s">
        <v>96</v>
      </c>
      <c r="D398">
        <v>0.02</v>
      </c>
      <c r="F398">
        <v>1.1392599999999999</v>
      </c>
      <c r="I398" s="400">
        <v>43900.32708333333</v>
      </c>
      <c r="J398">
        <v>1.13741</v>
      </c>
      <c r="N398">
        <v>-3.7</v>
      </c>
      <c r="Q398">
        <v>194</v>
      </c>
      <c r="R398" s="577" t="s">
        <v>96</v>
      </c>
      <c r="S398" s="577">
        <v>5</v>
      </c>
    </row>
    <row r="399" spans="1:19">
      <c r="A399">
        <v>399</v>
      </c>
      <c r="B399" s="400">
        <v>43900.207638888889</v>
      </c>
      <c r="C399" s="577" t="s">
        <v>96</v>
      </c>
      <c r="D399">
        <v>0.03</v>
      </c>
      <c r="F399">
        <v>1.1376599999999999</v>
      </c>
      <c r="I399" s="400">
        <v>43900.32708333333</v>
      </c>
      <c r="J399">
        <v>1.13741</v>
      </c>
      <c r="N399">
        <v>-0.75</v>
      </c>
      <c r="Q399">
        <v>194</v>
      </c>
      <c r="R399" s="577" t="s">
        <v>96</v>
      </c>
      <c r="S399" s="577">
        <v>5</v>
      </c>
    </row>
    <row r="400" spans="1:19">
      <c r="A400">
        <v>400</v>
      </c>
      <c r="B400" s="400">
        <v>43900.213888888888</v>
      </c>
      <c r="C400" s="577" t="s">
        <v>96</v>
      </c>
      <c r="D400">
        <v>0.05</v>
      </c>
      <c r="F400">
        <v>1.13595</v>
      </c>
      <c r="I400" s="400">
        <v>43900.32708333333</v>
      </c>
      <c r="J400">
        <v>1.13741</v>
      </c>
      <c r="N400">
        <v>7.3</v>
      </c>
      <c r="Q400">
        <v>194</v>
      </c>
      <c r="R400" s="577" t="s">
        <v>96</v>
      </c>
      <c r="S400" s="577">
        <v>5</v>
      </c>
    </row>
    <row r="401" spans="1:19">
      <c r="A401">
        <v>402</v>
      </c>
      <c r="B401" s="400">
        <v>43900.229861111111</v>
      </c>
      <c r="C401" s="577" t="s">
        <v>96</v>
      </c>
      <c r="D401">
        <v>0.08</v>
      </c>
      <c r="F401">
        <v>1.13415</v>
      </c>
      <c r="I401" s="400">
        <v>43900.32708333333</v>
      </c>
      <c r="J401">
        <v>1.13741</v>
      </c>
      <c r="N401">
        <v>26.08</v>
      </c>
      <c r="Q401">
        <v>194</v>
      </c>
      <c r="R401" s="577" t="s">
        <v>96</v>
      </c>
      <c r="S401" s="577">
        <v>5</v>
      </c>
    </row>
    <row r="402" spans="1:19">
      <c r="A402">
        <v>398</v>
      </c>
      <c r="B402" s="400">
        <v>43900.188888888886</v>
      </c>
      <c r="C402" s="577" t="s">
        <v>97</v>
      </c>
      <c r="D402">
        <v>0.02</v>
      </c>
      <c r="F402">
        <v>1.13808</v>
      </c>
      <c r="I402" s="400">
        <v>43900.210416666669</v>
      </c>
      <c r="J402">
        <v>1.1370800000000001</v>
      </c>
      <c r="N402">
        <v>2</v>
      </c>
      <c r="Q402">
        <v>195</v>
      </c>
      <c r="R402" s="577" t="s">
        <v>97</v>
      </c>
      <c r="S402" s="577">
        <v>1</v>
      </c>
    </row>
    <row r="403" spans="1:19">
      <c r="A403">
        <v>401</v>
      </c>
      <c r="B403" s="400">
        <v>43900.218055555553</v>
      </c>
      <c r="C403" s="577" t="s">
        <v>97</v>
      </c>
      <c r="D403">
        <v>0.02</v>
      </c>
      <c r="F403">
        <v>1.13608</v>
      </c>
      <c r="I403" s="400">
        <v>43900.229166666664</v>
      </c>
      <c r="J403">
        <v>1.1350800000000001</v>
      </c>
      <c r="N403">
        <v>2</v>
      </c>
      <c r="Q403">
        <v>196</v>
      </c>
      <c r="R403" s="577" t="s">
        <v>97</v>
      </c>
      <c r="S403" s="577">
        <v>1</v>
      </c>
    </row>
    <row r="404" spans="1:19">
      <c r="A404">
        <v>403</v>
      </c>
      <c r="B404" s="400">
        <v>43900.234027777777</v>
      </c>
      <c r="C404" s="577" t="s">
        <v>97</v>
      </c>
      <c r="D404">
        <v>0.02</v>
      </c>
      <c r="F404">
        <v>1.13531</v>
      </c>
      <c r="I404" s="400">
        <v>43900.24722222222</v>
      </c>
      <c r="J404">
        <v>1.1343099999999999</v>
      </c>
      <c r="N404">
        <v>2</v>
      </c>
      <c r="Q404">
        <v>197</v>
      </c>
      <c r="R404" s="577" t="s">
        <v>97</v>
      </c>
      <c r="S404" s="577">
        <v>1</v>
      </c>
    </row>
    <row r="405" spans="1:19">
      <c r="A405">
        <v>404</v>
      </c>
      <c r="B405" s="400">
        <v>43900.251388888886</v>
      </c>
      <c r="C405" s="577" t="s">
        <v>97</v>
      </c>
      <c r="D405">
        <v>0.02</v>
      </c>
      <c r="F405">
        <v>1.1351800000000001</v>
      </c>
      <c r="I405" s="400">
        <v>43900.27847222222</v>
      </c>
      <c r="J405">
        <v>1.1349899999999999</v>
      </c>
      <c r="N405">
        <v>0.38</v>
      </c>
      <c r="Q405">
        <v>198</v>
      </c>
      <c r="R405" s="577" t="s">
        <v>97</v>
      </c>
      <c r="S405" s="577">
        <v>2</v>
      </c>
    </row>
    <row r="406" spans="1:19">
      <c r="A406">
        <v>405</v>
      </c>
      <c r="B406" s="400">
        <v>43900.256249999999</v>
      </c>
      <c r="C406" s="577" t="s">
        <v>97</v>
      </c>
      <c r="D406">
        <v>0.02</v>
      </c>
      <c r="F406">
        <v>1.13679</v>
      </c>
      <c r="I406" s="400">
        <v>43900.27847222222</v>
      </c>
      <c r="J406">
        <v>1.1349899999999999</v>
      </c>
      <c r="N406">
        <v>3.6</v>
      </c>
      <c r="Q406">
        <v>198</v>
      </c>
      <c r="R406" s="577" t="s">
        <v>97</v>
      </c>
      <c r="S406" s="577">
        <v>2</v>
      </c>
    </row>
    <row r="407" spans="1:19">
      <c r="A407">
        <v>406</v>
      </c>
      <c r="B407" s="400">
        <v>43900.284722222219</v>
      </c>
      <c r="C407" s="577" t="s">
        <v>97</v>
      </c>
      <c r="D407">
        <v>0.02</v>
      </c>
      <c r="F407">
        <v>1.1358999999999999</v>
      </c>
      <c r="I407" s="400">
        <v>43900.290277777778</v>
      </c>
      <c r="J407">
        <v>1.1349</v>
      </c>
      <c r="N407">
        <v>2</v>
      </c>
      <c r="Q407">
        <v>199</v>
      </c>
      <c r="R407" s="577" t="s">
        <v>97</v>
      </c>
      <c r="S407" s="577">
        <v>1</v>
      </c>
    </row>
    <row r="408" spans="1:19">
      <c r="A408">
        <v>407</v>
      </c>
      <c r="B408" s="400">
        <v>43900.294444444444</v>
      </c>
      <c r="C408" s="577" t="s">
        <v>97</v>
      </c>
      <c r="D408">
        <v>0.02</v>
      </c>
      <c r="F408">
        <v>1.1349199999999999</v>
      </c>
      <c r="I408" s="400">
        <v>43900.317361111112</v>
      </c>
      <c r="J408">
        <v>1.1347400000000001</v>
      </c>
      <c r="N408">
        <v>0.36</v>
      </c>
      <c r="Q408">
        <v>200</v>
      </c>
      <c r="R408" s="577" t="s">
        <v>97</v>
      </c>
      <c r="S408" s="577">
        <v>2</v>
      </c>
    </row>
    <row r="409" spans="1:19">
      <c r="A409">
        <v>408</v>
      </c>
      <c r="B409" s="400">
        <v>43900.310416666667</v>
      </c>
      <c r="C409" s="577" t="s">
        <v>97</v>
      </c>
      <c r="D409">
        <v>0.02</v>
      </c>
      <c r="F409">
        <v>1.1365499999999999</v>
      </c>
      <c r="I409" s="400">
        <v>43900.317361111112</v>
      </c>
      <c r="J409">
        <v>1.1347400000000001</v>
      </c>
      <c r="N409">
        <v>3.62</v>
      </c>
      <c r="Q409">
        <v>200</v>
      </c>
      <c r="R409" s="577" t="s">
        <v>97</v>
      </c>
      <c r="S409" s="577">
        <v>2</v>
      </c>
    </row>
    <row r="410" spans="1:19">
      <c r="A410">
        <v>409</v>
      </c>
      <c r="B410" s="400">
        <v>43900.320138888892</v>
      </c>
      <c r="C410" s="577" t="s">
        <v>97</v>
      </c>
      <c r="D410">
        <v>0.02</v>
      </c>
      <c r="F410">
        <v>1.1362300000000001</v>
      </c>
      <c r="I410" s="400">
        <v>43900.368750000001</v>
      </c>
      <c r="J410">
        <v>1.1370800000000001</v>
      </c>
      <c r="K410" s="577"/>
      <c r="N410">
        <v>-1.7</v>
      </c>
      <c r="Q410">
        <v>201</v>
      </c>
      <c r="R410" s="577" t="s">
        <v>97</v>
      </c>
      <c r="S410" s="577">
        <v>3</v>
      </c>
    </row>
    <row r="411" spans="1:19">
      <c r="A411">
        <v>410</v>
      </c>
      <c r="B411" s="400">
        <v>43900.327777777777</v>
      </c>
      <c r="C411" s="577" t="s">
        <v>97</v>
      </c>
      <c r="D411">
        <v>0.02</v>
      </c>
      <c r="F411">
        <v>1.1378600000000001</v>
      </c>
      <c r="I411" s="400">
        <v>43900.368750000001</v>
      </c>
      <c r="J411">
        <v>1.1370800000000001</v>
      </c>
      <c r="N411">
        <v>1.56</v>
      </c>
      <c r="Q411">
        <v>201</v>
      </c>
      <c r="R411" s="577" t="s">
        <v>97</v>
      </c>
      <c r="S411" s="577">
        <v>3</v>
      </c>
    </row>
    <row r="412" spans="1:19">
      <c r="A412">
        <v>411</v>
      </c>
      <c r="B412" s="400">
        <v>43900.334722222222</v>
      </c>
      <c r="C412" s="577" t="s">
        <v>97</v>
      </c>
      <c r="D412">
        <v>0.03</v>
      </c>
      <c r="F412">
        <v>1.13947</v>
      </c>
      <c r="I412" s="400">
        <v>43900.368750000001</v>
      </c>
      <c r="J412">
        <v>1.1370800000000001</v>
      </c>
      <c r="N412">
        <v>7.17</v>
      </c>
      <c r="Q412">
        <v>201</v>
      </c>
      <c r="R412" s="577" t="s">
        <v>97</v>
      </c>
      <c r="S412" s="577">
        <v>3</v>
      </c>
    </row>
    <row r="413" spans="1:19">
      <c r="A413">
        <v>412</v>
      </c>
      <c r="B413" s="400">
        <v>43900.347222222219</v>
      </c>
      <c r="C413" s="577" t="s">
        <v>96</v>
      </c>
      <c r="D413">
        <v>0.02</v>
      </c>
      <c r="F413">
        <v>1.1387499999999999</v>
      </c>
      <c r="I413" s="400">
        <v>43900.504861111112</v>
      </c>
      <c r="J413">
        <v>1.13663</v>
      </c>
      <c r="K413" s="577"/>
      <c r="N413">
        <v>-4.24</v>
      </c>
      <c r="Q413">
        <v>202</v>
      </c>
      <c r="R413" s="577" t="s">
        <v>96</v>
      </c>
      <c r="S413" s="577">
        <v>4</v>
      </c>
    </row>
    <row r="414" spans="1:19">
      <c r="A414">
        <v>413</v>
      </c>
      <c r="B414" s="400">
        <v>43900.368750000001</v>
      </c>
      <c r="C414" s="577" t="s">
        <v>96</v>
      </c>
      <c r="D414">
        <v>0.02</v>
      </c>
      <c r="F414">
        <v>1.13714</v>
      </c>
      <c r="I414" s="400">
        <v>43900.504861111112</v>
      </c>
      <c r="J414">
        <v>1.13663</v>
      </c>
      <c r="N414">
        <v>-1.02</v>
      </c>
      <c r="Q414">
        <v>202</v>
      </c>
      <c r="R414" s="577" t="s">
        <v>96</v>
      </c>
      <c r="S414" s="577">
        <v>4</v>
      </c>
    </row>
    <row r="415" spans="1:19">
      <c r="A415">
        <v>414</v>
      </c>
      <c r="B415" s="400">
        <v>43900.37777777778</v>
      </c>
      <c r="C415" s="577" t="s">
        <v>96</v>
      </c>
      <c r="D415">
        <v>0.03</v>
      </c>
      <c r="F415">
        <v>1.1355299999999999</v>
      </c>
      <c r="I415" s="400">
        <v>43900.504861111112</v>
      </c>
      <c r="J415">
        <v>1.13663</v>
      </c>
      <c r="N415">
        <v>3.3</v>
      </c>
      <c r="Q415">
        <v>202</v>
      </c>
      <c r="R415" s="577" t="s">
        <v>96</v>
      </c>
      <c r="S415" s="577">
        <v>4</v>
      </c>
    </row>
    <row r="416" spans="1:19">
      <c r="A416">
        <v>417</v>
      </c>
      <c r="B416" s="400">
        <v>43900.449305555558</v>
      </c>
      <c r="C416" s="577" t="s">
        <v>96</v>
      </c>
      <c r="D416">
        <v>0.05</v>
      </c>
      <c r="F416">
        <v>1.1338299999999999</v>
      </c>
      <c r="I416" s="400">
        <v>43900.504861111112</v>
      </c>
      <c r="J416">
        <v>1.13663</v>
      </c>
      <c r="N416">
        <v>14</v>
      </c>
      <c r="Q416">
        <v>202</v>
      </c>
      <c r="R416" s="577" t="s">
        <v>96</v>
      </c>
      <c r="S416" s="577">
        <v>4</v>
      </c>
    </row>
    <row r="417" spans="1:19">
      <c r="A417">
        <v>415</v>
      </c>
      <c r="B417" s="400">
        <v>43900.380555555559</v>
      </c>
      <c r="C417" s="577" t="s">
        <v>97</v>
      </c>
      <c r="D417">
        <v>0.02</v>
      </c>
      <c r="F417">
        <v>1.13588</v>
      </c>
      <c r="I417" s="400">
        <v>43900.404861111114</v>
      </c>
      <c r="J417">
        <v>1.1348800000000001</v>
      </c>
      <c r="N417">
        <v>2</v>
      </c>
      <c r="Q417">
        <v>203</v>
      </c>
      <c r="R417" s="577" t="s">
        <v>97</v>
      </c>
      <c r="S417" s="577">
        <v>1</v>
      </c>
    </row>
    <row r="418" spans="1:19">
      <c r="A418">
        <v>416</v>
      </c>
      <c r="B418" s="400">
        <v>43900.413194444445</v>
      </c>
      <c r="C418" s="577" t="s">
        <v>97</v>
      </c>
      <c r="D418">
        <v>0.02</v>
      </c>
      <c r="F418">
        <v>1.1355500000000001</v>
      </c>
      <c r="I418" s="400">
        <v>43900.44027777778</v>
      </c>
      <c r="J418">
        <v>1.1345499999999999</v>
      </c>
      <c r="K418" s="577"/>
      <c r="N418">
        <v>2</v>
      </c>
      <c r="Q418">
        <v>204</v>
      </c>
      <c r="R418" s="577" t="s">
        <v>97</v>
      </c>
      <c r="S418" s="577">
        <v>1</v>
      </c>
    </row>
    <row r="419" spans="1:19">
      <c r="A419">
        <v>418</v>
      </c>
      <c r="B419" s="400">
        <v>43900.452777777777</v>
      </c>
      <c r="C419" s="577" t="s">
        <v>97</v>
      </c>
      <c r="D419">
        <v>0.02</v>
      </c>
      <c r="F419">
        <v>1.1343399999999999</v>
      </c>
      <c r="I419" s="400">
        <v>43900.589583333334</v>
      </c>
      <c r="J419">
        <v>1.1365400000000001</v>
      </c>
      <c r="N419">
        <v>-4.4000000000000004</v>
      </c>
      <c r="Q419">
        <v>205</v>
      </c>
      <c r="R419" s="577" t="s">
        <v>97</v>
      </c>
      <c r="S419" s="577">
        <v>4</v>
      </c>
    </row>
    <row r="420" spans="1:19">
      <c r="A420">
        <v>419</v>
      </c>
      <c r="B420" s="400">
        <v>43900.474999999999</v>
      </c>
      <c r="C420" s="577" t="s">
        <v>97</v>
      </c>
      <c r="D420">
        <v>0.02</v>
      </c>
      <c r="F420">
        <v>1.13595</v>
      </c>
      <c r="I420" s="400">
        <v>43900.589583333334</v>
      </c>
      <c r="J420">
        <v>1.1365400000000001</v>
      </c>
      <c r="N420">
        <v>-1.18</v>
      </c>
      <c r="Q420">
        <v>205</v>
      </c>
      <c r="R420" s="577" t="s">
        <v>97</v>
      </c>
      <c r="S420" s="577">
        <v>4</v>
      </c>
    </row>
    <row r="421" spans="1:19">
      <c r="A421">
        <v>420</v>
      </c>
      <c r="B421" s="400">
        <v>43900.506249999999</v>
      </c>
      <c r="C421" s="577" t="s">
        <v>97</v>
      </c>
      <c r="D421">
        <v>0.03</v>
      </c>
      <c r="F421">
        <v>1.13768</v>
      </c>
      <c r="I421" s="400">
        <v>43900.589583333334</v>
      </c>
      <c r="J421">
        <v>1.1365400000000001</v>
      </c>
      <c r="N421">
        <v>3.42</v>
      </c>
      <c r="Q421">
        <v>205</v>
      </c>
      <c r="R421" s="577" t="s">
        <v>97</v>
      </c>
      <c r="S421" s="577">
        <v>4</v>
      </c>
    </row>
    <row r="422" spans="1:19">
      <c r="A422">
        <v>422</v>
      </c>
      <c r="B422" s="400">
        <v>43900.552083333336</v>
      </c>
      <c r="C422" s="577" t="s">
        <v>97</v>
      </c>
      <c r="D422">
        <v>0.05</v>
      </c>
      <c r="F422">
        <v>1.1393800000000001</v>
      </c>
      <c r="I422" s="400">
        <v>43900.589583333334</v>
      </c>
      <c r="J422">
        <v>1.1365400000000001</v>
      </c>
      <c r="N422">
        <v>14.2</v>
      </c>
      <c r="Q422">
        <v>205</v>
      </c>
      <c r="R422" s="577" t="s">
        <v>97</v>
      </c>
      <c r="S422" s="577">
        <v>4</v>
      </c>
    </row>
    <row r="423" spans="1:19">
      <c r="A423">
        <v>421</v>
      </c>
      <c r="B423" s="400">
        <v>43900.527083333334</v>
      </c>
      <c r="C423" s="577" t="s">
        <v>96</v>
      </c>
      <c r="D423">
        <v>0.02</v>
      </c>
      <c r="F423">
        <v>1.1384700000000001</v>
      </c>
      <c r="I423" s="400">
        <v>43900.626388888886</v>
      </c>
      <c r="J423">
        <v>1.1376200000000001</v>
      </c>
      <c r="N423">
        <v>-1.7</v>
      </c>
      <c r="Q423">
        <v>206</v>
      </c>
      <c r="R423" s="577" t="s">
        <v>96</v>
      </c>
      <c r="S423" s="577">
        <v>3</v>
      </c>
    </row>
    <row r="424" spans="1:19">
      <c r="A424">
        <v>423</v>
      </c>
      <c r="B424" s="400">
        <v>43900.581944444442</v>
      </c>
      <c r="C424" s="577" t="s">
        <v>96</v>
      </c>
      <c r="D424">
        <v>0.02</v>
      </c>
      <c r="F424">
        <v>1.1368499999999999</v>
      </c>
      <c r="I424" s="400">
        <v>43900.626388888886</v>
      </c>
      <c r="J424">
        <v>1.1376200000000001</v>
      </c>
      <c r="N424">
        <v>1.54</v>
      </c>
      <c r="Q424">
        <v>206</v>
      </c>
      <c r="R424" s="577" t="s">
        <v>96</v>
      </c>
      <c r="S424" s="577">
        <v>3</v>
      </c>
    </row>
    <row r="425" spans="1:19">
      <c r="A425">
        <v>424</v>
      </c>
      <c r="B425" s="400">
        <v>43900.597222222219</v>
      </c>
      <c r="C425" s="577" t="s">
        <v>96</v>
      </c>
      <c r="D425">
        <v>0.03</v>
      </c>
      <c r="F425">
        <v>1.13524</v>
      </c>
      <c r="I425" s="400">
        <v>43900.626388888886</v>
      </c>
      <c r="J425">
        <v>1.1376200000000001</v>
      </c>
      <c r="N425">
        <v>7.14</v>
      </c>
      <c r="Q425">
        <v>206</v>
      </c>
      <c r="R425" s="577" t="s">
        <v>96</v>
      </c>
      <c r="S425" s="577">
        <v>3</v>
      </c>
    </row>
    <row r="426" spans="1:19">
      <c r="A426">
        <v>425</v>
      </c>
      <c r="B426" s="400">
        <v>43900.6</v>
      </c>
      <c r="C426" s="577" t="s">
        <v>97</v>
      </c>
      <c r="D426">
        <v>0.02</v>
      </c>
      <c r="F426">
        <v>1.1361600000000001</v>
      </c>
      <c r="I426" s="400">
        <v>43900.663888888892</v>
      </c>
      <c r="J426">
        <v>1.1359600000000001</v>
      </c>
      <c r="N426">
        <v>0.4</v>
      </c>
      <c r="Q426">
        <v>207</v>
      </c>
      <c r="R426" s="577" t="s">
        <v>97</v>
      </c>
      <c r="S426" s="577">
        <v>2</v>
      </c>
    </row>
    <row r="427" spans="1:19">
      <c r="A427">
        <v>427</v>
      </c>
      <c r="B427" s="400">
        <v>43900.640277777777</v>
      </c>
      <c r="C427" s="577" t="s">
        <v>97</v>
      </c>
      <c r="D427">
        <v>0.02</v>
      </c>
      <c r="F427">
        <v>1.1377600000000001</v>
      </c>
      <c r="I427" s="400">
        <v>43900.663888888892</v>
      </c>
      <c r="J427">
        <v>1.1359600000000001</v>
      </c>
      <c r="N427">
        <v>3.6</v>
      </c>
      <c r="Q427">
        <v>207</v>
      </c>
      <c r="R427" s="577" t="s">
        <v>97</v>
      </c>
      <c r="S427" s="577">
        <v>2</v>
      </c>
    </row>
    <row r="428" spans="1:19">
      <c r="A428">
        <v>426</v>
      </c>
      <c r="B428" s="400">
        <v>43900.631249999999</v>
      </c>
      <c r="C428" s="577" t="s">
        <v>96</v>
      </c>
      <c r="D428">
        <v>0.02</v>
      </c>
      <c r="F428">
        <v>1.13687</v>
      </c>
      <c r="I428" s="400">
        <v>43900.640972222223</v>
      </c>
      <c r="J428">
        <v>1.1378699999999999</v>
      </c>
      <c r="N428">
        <v>2</v>
      </c>
      <c r="Q428">
        <v>208</v>
      </c>
      <c r="R428" s="577" t="s">
        <v>96</v>
      </c>
      <c r="S428" s="577">
        <v>1</v>
      </c>
    </row>
    <row r="429" spans="1:19">
      <c r="A429">
        <v>428</v>
      </c>
      <c r="B429" s="400">
        <v>43900.654166666667</v>
      </c>
      <c r="C429" s="577" t="s">
        <v>96</v>
      </c>
      <c r="D429">
        <v>0.02</v>
      </c>
      <c r="F429">
        <v>1.13768</v>
      </c>
      <c r="I429" s="400">
        <v>43901.034722222219</v>
      </c>
      <c r="J429">
        <v>1.13245</v>
      </c>
      <c r="N429">
        <v>-10.54</v>
      </c>
      <c r="Q429">
        <v>209</v>
      </c>
      <c r="R429" s="577" t="s">
        <v>96</v>
      </c>
      <c r="S429" s="577">
        <v>6</v>
      </c>
    </row>
    <row r="430" spans="1:19">
      <c r="A430">
        <v>429</v>
      </c>
      <c r="B430" s="400">
        <v>43900.663194444445</v>
      </c>
      <c r="C430" s="577" t="s">
        <v>96</v>
      </c>
      <c r="D430">
        <v>0.02</v>
      </c>
      <c r="F430">
        <v>1.1360699999999999</v>
      </c>
      <c r="I430" s="400">
        <v>43901.034722222219</v>
      </c>
      <c r="J430">
        <v>1.13245</v>
      </c>
      <c r="N430">
        <v>-7.32</v>
      </c>
      <c r="Q430">
        <v>209</v>
      </c>
      <c r="R430" s="577" t="s">
        <v>96</v>
      </c>
      <c r="S430" s="577">
        <v>6</v>
      </c>
    </row>
    <row r="431" spans="1:19">
      <c r="A431">
        <v>430</v>
      </c>
      <c r="B431" s="400">
        <v>43900.665972222225</v>
      </c>
      <c r="C431" s="577" t="s">
        <v>96</v>
      </c>
      <c r="D431">
        <v>0.03</v>
      </c>
      <c r="F431">
        <v>1.1343099999999999</v>
      </c>
      <c r="I431" s="400">
        <v>43901.034722222219</v>
      </c>
      <c r="J431">
        <v>1.13245</v>
      </c>
      <c r="N431">
        <v>-5.7</v>
      </c>
      <c r="Q431">
        <v>209</v>
      </c>
      <c r="R431" s="577" t="s">
        <v>96</v>
      </c>
      <c r="S431" s="577">
        <v>6</v>
      </c>
    </row>
    <row r="432" spans="1:19">
      <c r="A432">
        <v>432</v>
      </c>
      <c r="B432" s="400">
        <v>43900.677777777775</v>
      </c>
      <c r="C432" s="577" t="s">
        <v>96</v>
      </c>
      <c r="D432">
        <v>0.05</v>
      </c>
      <c r="F432">
        <v>1.13253</v>
      </c>
      <c r="I432" s="400">
        <v>43901.034722222219</v>
      </c>
      <c r="J432">
        <v>1.13245</v>
      </c>
      <c r="N432">
        <v>-0.6</v>
      </c>
      <c r="Q432">
        <v>209</v>
      </c>
      <c r="R432" s="577" t="s">
        <v>96</v>
      </c>
      <c r="S432" s="577">
        <v>6</v>
      </c>
    </row>
    <row r="433" spans="1:19">
      <c r="A433">
        <v>435</v>
      </c>
      <c r="B433" s="400">
        <v>43900.70208333333</v>
      </c>
      <c r="C433" s="577" t="s">
        <v>96</v>
      </c>
      <c r="D433">
        <v>0.08</v>
      </c>
      <c r="F433">
        <v>1.13073</v>
      </c>
      <c r="I433" s="400">
        <v>43901.034722222219</v>
      </c>
      <c r="J433">
        <v>1.13245</v>
      </c>
      <c r="N433">
        <v>13.44</v>
      </c>
      <c r="Q433">
        <v>209</v>
      </c>
      <c r="R433" s="577" t="s">
        <v>96</v>
      </c>
      <c r="S433" s="577">
        <v>6</v>
      </c>
    </row>
    <row r="434" spans="1:19">
      <c r="A434">
        <v>438</v>
      </c>
      <c r="B434" s="400">
        <v>43900.785416666666</v>
      </c>
      <c r="C434" s="577" t="s">
        <v>96</v>
      </c>
      <c r="D434">
        <v>0.14000000000000001</v>
      </c>
      <c r="F434">
        <v>1.12883</v>
      </c>
      <c r="I434" s="400">
        <v>43901.034722222219</v>
      </c>
      <c r="J434">
        <v>1.13245</v>
      </c>
      <c r="N434">
        <v>50.12</v>
      </c>
      <c r="Q434">
        <v>209</v>
      </c>
      <c r="R434" s="577" t="s">
        <v>96</v>
      </c>
      <c r="S434" s="577">
        <v>6</v>
      </c>
    </row>
    <row r="435" spans="1:19">
      <c r="A435">
        <v>431</v>
      </c>
      <c r="B435" s="400">
        <v>43900.668055555558</v>
      </c>
      <c r="C435" s="577" t="s">
        <v>97</v>
      </c>
      <c r="D435">
        <v>0.02</v>
      </c>
      <c r="F435">
        <v>1.1349800000000001</v>
      </c>
      <c r="I435" s="400">
        <v>43900.677083333336</v>
      </c>
      <c r="J435">
        <v>1.13398</v>
      </c>
      <c r="N435">
        <v>2</v>
      </c>
      <c r="Q435">
        <v>210</v>
      </c>
      <c r="R435" s="577" t="s">
        <v>97</v>
      </c>
      <c r="S435" s="577">
        <v>1</v>
      </c>
    </row>
    <row r="436" spans="1:19">
      <c r="A436">
        <v>433</v>
      </c>
      <c r="B436" s="400">
        <v>43900.679861111108</v>
      </c>
      <c r="C436" s="577" t="s">
        <v>97</v>
      </c>
      <c r="D436">
        <v>0.02</v>
      </c>
      <c r="F436">
        <v>1.1340399999999999</v>
      </c>
      <c r="I436" s="400">
        <v>43900.680555555555</v>
      </c>
      <c r="J436">
        <v>1.13304</v>
      </c>
      <c r="N436">
        <v>2</v>
      </c>
      <c r="Q436">
        <v>211</v>
      </c>
      <c r="R436" s="577" t="s">
        <v>97</v>
      </c>
      <c r="S436" s="577">
        <v>1</v>
      </c>
    </row>
    <row r="437" spans="1:19">
      <c r="A437">
        <v>434</v>
      </c>
      <c r="B437" s="400">
        <v>43900.686805555553</v>
      </c>
      <c r="C437" s="577" t="s">
        <v>97</v>
      </c>
      <c r="D437">
        <v>0.02</v>
      </c>
      <c r="F437">
        <v>1.1337299999999999</v>
      </c>
      <c r="I437" s="400">
        <v>43900.693055555559</v>
      </c>
      <c r="J437">
        <v>1.13273</v>
      </c>
      <c r="N437">
        <v>2</v>
      </c>
      <c r="Q437">
        <v>212</v>
      </c>
      <c r="R437" s="577" t="s">
        <v>97</v>
      </c>
      <c r="S437" s="577">
        <v>1</v>
      </c>
    </row>
    <row r="438" spans="1:19">
      <c r="A438">
        <v>436</v>
      </c>
      <c r="B438" s="400">
        <v>43900.709722222222</v>
      </c>
      <c r="C438" s="577" t="s">
        <v>97</v>
      </c>
      <c r="D438">
        <v>0.02</v>
      </c>
      <c r="F438">
        <v>1.1311100000000001</v>
      </c>
      <c r="I438" s="400">
        <v>43900.760416666664</v>
      </c>
      <c r="J438">
        <v>1.1309199999999999</v>
      </c>
      <c r="N438">
        <v>0.38</v>
      </c>
      <c r="Q438">
        <v>213</v>
      </c>
      <c r="R438" s="577" t="s">
        <v>97</v>
      </c>
      <c r="S438" s="577">
        <v>2</v>
      </c>
    </row>
    <row r="439" spans="1:19">
      <c r="A439">
        <v>437</v>
      </c>
      <c r="B439" s="400">
        <v>43900.74722222222</v>
      </c>
      <c r="C439" s="577" t="s">
        <v>97</v>
      </c>
      <c r="D439">
        <v>0.02</v>
      </c>
      <c r="F439">
        <v>1.1327199999999999</v>
      </c>
      <c r="I439" s="400">
        <v>43900.760416666664</v>
      </c>
      <c r="J439">
        <v>1.1309199999999999</v>
      </c>
      <c r="N439">
        <v>3.6</v>
      </c>
      <c r="Q439">
        <v>213</v>
      </c>
      <c r="R439" s="577" t="s">
        <v>97</v>
      </c>
      <c r="S439" s="577">
        <v>2</v>
      </c>
    </row>
    <row r="440" spans="1:19">
      <c r="A440">
        <v>439</v>
      </c>
      <c r="B440" s="400">
        <v>43900.788888888892</v>
      </c>
      <c r="C440" s="577" t="s">
        <v>97</v>
      </c>
      <c r="D440">
        <v>0.02</v>
      </c>
      <c r="F440">
        <v>1.1291500000000001</v>
      </c>
      <c r="I440" s="400">
        <v>43900.801388888889</v>
      </c>
      <c r="J440">
        <v>1.12815</v>
      </c>
      <c r="N440">
        <v>2</v>
      </c>
      <c r="Q440">
        <v>214</v>
      </c>
      <c r="R440" s="577" t="s">
        <v>97</v>
      </c>
      <c r="S440" s="577">
        <v>1</v>
      </c>
    </row>
    <row r="441" spans="1:19">
      <c r="A441">
        <v>440</v>
      </c>
      <c r="B441" s="400">
        <v>43900.811805555553</v>
      </c>
      <c r="C441" s="577" t="s">
        <v>97</v>
      </c>
      <c r="D441">
        <v>0.02</v>
      </c>
      <c r="F441">
        <v>1.12914</v>
      </c>
      <c r="I441" s="400">
        <v>43900.874305555553</v>
      </c>
      <c r="J441">
        <v>1.1281399999999999</v>
      </c>
      <c r="N441">
        <v>2</v>
      </c>
      <c r="Q441">
        <v>215</v>
      </c>
      <c r="R441" s="577" t="s">
        <v>97</v>
      </c>
      <c r="S441" s="577">
        <v>1</v>
      </c>
    </row>
    <row r="442" spans="1:19">
      <c r="A442">
        <v>441</v>
      </c>
      <c r="B442" s="400">
        <v>43900.88958333333</v>
      </c>
      <c r="C442" s="577" t="s">
        <v>97</v>
      </c>
      <c r="D442">
        <v>0.02</v>
      </c>
      <c r="F442">
        <v>1.1288499999999999</v>
      </c>
      <c r="I442" s="400">
        <v>43901.337500000001</v>
      </c>
      <c r="J442">
        <v>1.1323099999999999</v>
      </c>
      <c r="N442">
        <v>-6.9</v>
      </c>
      <c r="Q442">
        <v>216</v>
      </c>
      <c r="R442" s="577" t="s">
        <v>97</v>
      </c>
      <c r="S442" s="577">
        <v>5</v>
      </c>
    </row>
    <row r="443" spans="1:19">
      <c r="A443">
        <v>442</v>
      </c>
      <c r="B443" s="400">
        <v>43900.948611111111</v>
      </c>
      <c r="C443" s="577" t="s">
        <v>97</v>
      </c>
      <c r="D443">
        <v>0.02</v>
      </c>
      <c r="F443">
        <v>1.13045</v>
      </c>
      <c r="I443" s="400">
        <v>43901.337500000001</v>
      </c>
      <c r="J443">
        <v>1.1323099999999999</v>
      </c>
      <c r="N443">
        <v>-3.7</v>
      </c>
      <c r="Q443">
        <v>216</v>
      </c>
      <c r="R443" s="577" t="s">
        <v>97</v>
      </c>
      <c r="S443" s="577">
        <v>5</v>
      </c>
    </row>
    <row r="444" spans="1:19">
      <c r="A444">
        <v>443</v>
      </c>
      <c r="B444" s="400">
        <v>43900.992361111108</v>
      </c>
      <c r="C444" s="577" t="s">
        <v>97</v>
      </c>
      <c r="D444">
        <v>0.03</v>
      </c>
      <c r="F444">
        <v>1.1320699999999999</v>
      </c>
      <c r="I444" s="400">
        <v>43901.337500000001</v>
      </c>
      <c r="J444">
        <v>1.1323099999999999</v>
      </c>
      <c r="N444">
        <v>-0.69</v>
      </c>
      <c r="Q444">
        <v>216</v>
      </c>
      <c r="R444" s="577" t="s">
        <v>97</v>
      </c>
      <c r="S444" s="577">
        <v>5</v>
      </c>
    </row>
    <row r="445" spans="1:19">
      <c r="A445">
        <v>446</v>
      </c>
      <c r="B445" s="400">
        <v>43901.15347222222</v>
      </c>
      <c r="C445" s="577" t="s">
        <v>97</v>
      </c>
      <c r="D445">
        <v>0.05</v>
      </c>
      <c r="F445">
        <v>1.1337699999999999</v>
      </c>
      <c r="I445" s="400">
        <v>43901.337500000001</v>
      </c>
      <c r="J445">
        <v>1.1323099999999999</v>
      </c>
      <c r="N445">
        <v>7.3</v>
      </c>
      <c r="Q445">
        <v>216</v>
      </c>
      <c r="R445" s="577" t="s">
        <v>97</v>
      </c>
      <c r="S445" s="577">
        <v>5</v>
      </c>
    </row>
    <row r="446" spans="1:19">
      <c r="A446">
        <v>449</v>
      </c>
      <c r="B446" s="400">
        <v>43901.263194444444</v>
      </c>
      <c r="C446" s="577" t="s">
        <v>97</v>
      </c>
      <c r="D446">
        <v>0.08</v>
      </c>
      <c r="F446">
        <v>1.13557</v>
      </c>
      <c r="I446" s="400">
        <v>43901.337500000001</v>
      </c>
      <c r="J446">
        <v>1.1323099999999999</v>
      </c>
      <c r="N446">
        <v>26.08</v>
      </c>
      <c r="Q446">
        <v>216</v>
      </c>
      <c r="R446" s="577" t="s">
        <v>97</v>
      </c>
      <c r="S446" s="577">
        <v>5</v>
      </c>
    </row>
    <row r="447" spans="1:19">
      <c r="A447">
        <v>444</v>
      </c>
      <c r="B447" s="400">
        <v>43901.043055555558</v>
      </c>
      <c r="C447" s="577" t="s">
        <v>96</v>
      </c>
      <c r="D447">
        <v>0.02</v>
      </c>
      <c r="F447">
        <v>1.1313899999999999</v>
      </c>
      <c r="I447" s="400">
        <v>43901.068749999999</v>
      </c>
      <c r="J447">
        <v>1.13239</v>
      </c>
      <c r="N447">
        <v>2</v>
      </c>
      <c r="Q447">
        <v>217</v>
      </c>
      <c r="R447" s="577" t="s">
        <v>96</v>
      </c>
      <c r="S447" s="577">
        <v>1</v>
      </c>
    </row>
    <row r="448" spans="1:19">
      <c r="A448">
        <v>445</v>
      </c>
      <c r="B448" s="400">
        <v>43901.109722222223</v>
      </c>
      <c r="C448" s="577" t="s">
        <v>96</v>
      </c>
      <c r="D448">
        <v>0.02</v>
      </c>
      <c r="F448">
        <v>1.13219</v>
      </c>
      <c r="I448" s="400">
        <v>43901.147222222222</v>
      </c>
      <c r="J448">
        <v>1.1331899999999999</v>
      </c>
      <c r="N448">
        <v>2</v>
      </c>
      <c r="Q448">
        <v>218</v>
      </c>
      <c r="R448" s="577" t="s">
        <v>96</v>
      </c>
      <c r="S448" s="577">
        <v>1</v>
      </c>
    </row>
    <row r="449" spans="1:19">
      <c r="A449">
        <v>447</v>
      </c>
      <c r="B449" s="400">
        <v>43901.164583333331</v>
      </c>
      <c r="C449" s="577" t="s">
        <v>96</v>
      </c>
      <c r="D449">
        <v>0.02</v>
      </c>
      <c r="F449">
        <v>1.13304</v>
      </c>
      <c r="I449" s="400">
        <v>43901.209027777775</v>
      </c>
      <c r="J449">
        <v>1.1340399999999999</v>
      </c>
      <c r="N449">
        <v>2</v>
      </c>
      <c r="Q449">
        <v>219</v>
      </c>
      <c r="R449" s="577" t="s">
        <v>96</v>
      </c>
      <c r="S449" s="577">
        <v>1</v>
      </c>
    </row>
    <row r="450" spans="1:19">
      <c r="A450">
        <v>448</v>
      </c>
      <c r="B450" s="400">
        <v>43901.252083333333</v>
      </c>
      <c r="C450" s="577" t="s">
        <v>96</v>
      </c>
      <c r="D450">
        <v>0.02</v>
      </c>
      <c r="F450">
        <v>1.13469</v>
      </c>
      <c r="I450" s="400">
        <v>43901.263194444444</v>
      </c>
      <c r="J450">
        <v>1.1356900000000001</v>
      </c>
      <c r="N450">
        <v>2</v>
      </c>
      <c r="Q450">
        <v>220</v>
      </c>
      <c r="R450" s="577" t="s">
        <v>96</v>
      </c>
      <c r="S450" s="577">
        <v>1</v>
      </c>
    </row>
    <row r="451" spans="1:19">
      <c r="A451">
        <v>450</v>
      </c>
      <c r="B451" s="400">
        <v>43901.285416666666</v>
      </c>
      <c r="C451" s="577" t="s">
        <v>96</v>
      </c>
      <c r="D451">
        <v>0.02</v>
      </c>
      <c r="F451">
        <v>1.13592</v>
      </c>
      <c r="I451" s="400">
        <v>43901.475694444445</v>
      </c>
      <c r="J451">
        <v>1.13381</v>
      </c>
      <c r="N451">
        <v>-4.22</v>
      </c>
      <c r="Q451">
        <v>221</v>
      </c>
      <c r="R451" s="577" t="s">
        <v>96</v>
      </c>
      <c r="S451" s="577">
        <v>4</v>
      </c>
    </row>
    <row r="452" spans="1:19">
      <c r="A452">
        <v>451</v>
      </c>
      <c r="B452" s="400">
        <v>43901.301388888889</v>
      </c>
      <c r="C452" s="577" t="s">
        <v>96</v>
      </c>
      <c r="D452">
        <v>0.02</v>
      </c>
      <c r="F452">
        <v>1.13432</v>
      </c>
      <c r="I452" s="400">
        <v>43901.475694444445</v>
      </c>
      <c r="J452">
        <v>1.13381</v>
      </c>
      <c r="N452">
        <v>-1.02</v>
      </c>
      <c r="Q452">
        <v>221</v>
      </c>
      <c r="R452" s="577" t="s">
        <v>96</v>
      </c>
      <c r="S452" s="577">
        <v>4</v>
      </c>
    </row>
    <row r="453" spans="1:19">
      <c r="A453">
        <v>452</v>
      </c>
      <c r="B453" s="400">
        <v>43901.334027777775</v>
      </c>
      <c r="C453" s="577" t="s">
        <v>96</v>
      </c>
      <c r="D453">
        <v>0.03</v>
      </c>
      <c r="F453">
        <v>1.1327199999999999</v>
      </c>
      <c r="I453" s="400">
        <v>43901.475694444445</v>
      </c>
      <c r="J453">
        <v>1.13381</v>
      </c>
      <c r="N453">
        <v>3.27</v>
      </c>
      <c r="Q453">
        <v>221</v>
      </c>
      <c r="R453" s="577" t="s">
        <v>96</v>
      </c>
      <c r="S453" s="577">
        <v>4</v>
      </c>
    </row>
    <row r="454" spans="1:19">
      <c r="A454">
        <v>454</v>
      </c>
      <c r="B454" s="400">
        <v>43901.405555555553</v>
      </c>
      <c r="C454" s="577" t="s">
        <v>96</v>
      </c>
      <c r="D454">
        <v>0.05</v>
      </c>
      <c r="F454">
        <v>1.1310100000000001</v>
      </c>
      <c r="I454" s="400">
        <v>43901.475694444445</v>
      </c>
      <c r="J454">
        <v>1.13381</v>
      </c>
      <c r="N454">
        <v>14</v>
      </c>
      <c r="Q454">
        <v>221</v>
      </c>
      <c r="R454" s="577" t="s">
        <v>96</v>
      </c>
      <c r="S454" s="577">
        <v>4</v>
      </c>
    </row>
    <row r="455" spans="1:19">
      <c r="A455">
        <v>453</v>
      </c>
      <c r="B455" s="400">
        <v>43901.34652777778</v>
      </c>
      <c r="C455" s="577" t="s">
        <v>97</v>
      </c>
      <c r="D455">
        <v>0.02</v>
      </c>
      <c r="F455">
        <v>1.13178</v>
      </c>
      <c r="I455" s="400">
        <v>43901.40625</v>
      </c>
      <c r="J455">
        <v>1.1307799999999999</v>
      </c>
      <c r="N455">
        <v>2</v>
      </c>
      <c r="Q455">
        <v>222</v>
      </c>
      <c r="R455" s="577" t="s">
        <v>97</v>
      </c>
      <c r="S455" s="577">
        <v>1</v>
      </c>
    </row>
    <row r="456" spans="1:19">
      <c r="A456">
        <v>455</v>
      </c>
      <c r="B456" s="400">
        <v>43901.418749999997</v>
      </c>
      <c r="C456" s="577" t="s">
        <v>97</v>
      </c>
      <c r="D456">
        <v>0.02</v>
      </c>
      <c r="F456">
        <v>1.1310199999999999</v>
      </c>
      <c r="I456" s="400">
        <v>43901.59652777778</v>
      </c>
      <c r="J456">
        <v>1.13185</v>
      </c>
      <c r="N456">
        <v>-1.66</v>
      </c>
      <c r="Q456">
        <v>223</v>
      </c>
      <c r="R456" s="577" t="s">
        <v>97</v>
      </c>
      <c r="S456" s="577">
        <v>3</v>
      </c>
    </row>
    <row r="457" spans="1:19">
      <c r="A457">
        <v>456</v>
      </c>
      <c r="B457" s="400">
        <v>43901.445833333331</v>
      </c>
      <c r="C457" s="577" t="s">
        <v>97</v>
      </c>
      <c r="D457">
        <v>0.02</v>
      </c>
      <c r="F457">
        <v>1.13262</v>
      </c>
      <c r="I457" s="400">
        <v>43901.59652777778</v>
      </c>
      <c r="J457">
        <v>1.13185</v>
      </c>
      <c r="N457">
        <v>1.54</v>
      </c>
      <c r="Q457">
        <v>223</v>
      </c>
      <c r="R457" s="577" t="s">
        <v>97</v>
      </c>
      <c r="S457" s="577">
        <v>3</v>
      </c>
    </row>
    <row r="458" spans="1:19">
      <c r="A458">
        <v>458</v>
      </c>
      <c r="B458" s="400">
        <v>43901.506944444445</v>
      </c>
      <c r="C458" s="577" t="s">
        <v>97</v>
      </c>
      <c r="D458">
        <v>0.03</v>
      </c>
      <c r="F458">
        <v>1.13422</v>
      </c>
      <c r="I458" s="400">
        <v>43901.59652777778</v>
      </c>
      <c r="J458">
        <v>1.13185</v>
      </c>
      <c r="N458">
        <v>7.11</v>
      </c>
      <c r="Q458">
        <v>223</v>
      </c>
      <c r="R458" s="577" t="s">
        <v>97</v>
      </c>
      <c r="S458" s="577">
        <v>3</v>
      </c>
    </row>
    <row r="459" spans="1:19">
      <c r="A459">
        <v>457</v>
      </c>
      <c r="B459" s="400">
        <v>43901.495138888888</v>
      </c>
      <c r="C459" s="577" t="s">
        <v>96</v>
      </c>
      <c r="D459">
        <v>0.02</v>
      </c>
      <c r="F459">
        <v>1.13304</v>
      </c>
      <c r="I459" s="400">
        <v>43901.506944444445</v>
      </c>
      <c r="J459">
        <v>1.1340399999999999</v>
      </c>
      <c r="N459">
        <v>2</v>
      </c>
      <c r="Q459">
        <v>224</v>
      </c>
      <c r="R459" s="577" t="s">
        <v>96</v>
      </c>
      <c r="S459" s="577">
        <v>1</v>
      </c>
    </row>
    <row r="460" spans="1:19">
      <c r="A460">
        <v>459</v>
      </c>
      <c r="B460" s="400">
        <v>43901.510416666664</v>
      </c>
      <c r="C460" s="577" t="s">
        <v>96</v>
      </c>
      <c r="D460">
        <v>0.02</v>
      </c>
      <c r="F460">
        <v>1.13442</v>
      </c>
      <c r="I460" s="400">
        <v>43902.052083333336</v>
      </c>
      <c r="J460">
        <v>1.1293</v>
      </c>
      <c r="N460">
        <v>-10.48</v>
      </c>
      <c r="Q460">
        <v>225</v>
      </c>
      <c r="R460" s="577" t="s">
        <v>96</v>
      </c>
      <c r="S460" s="577">
        <v>6</v>
      </c>
    </row>
    <row r="461" spans="1:19">
      <c r="A461">
        <v>460</v>
      </c>
      <c r="B461" s="400">
        <v>43901.588888888888</v>
      </c>
      <c r="C461" s="577" t="s">
        <v>96</v>
      </c>
      <c r="D461">
        <v>0.02</v>
      </c>
      <c r="F461">
        <v>1.1327199999999999</v>
      </c>
      <c r="I461" s="400">
        <v>43902.052083333336</v>
      </c>
      <c r="J461">
        <v>1.1293</v>
      </c>
      <c r="N461">
        <v>-7.08</v>
      </c>
      <c r="Q461">
        <v>225</v>
      </c>
      <c r="R461" s="577" t="s">
        <v>96</v>
      </c>
      <c r="S461" s="577">
        <v>6</v>
      </c>
    </row>
    <row r="462" spans="1:19">
      <c r="A462">
        <v>461</v>
      </c>
      <c r="B462" s="400">
        <v>43901.619444444441</v>
      </c>
      <c r="C462" s="577" t="s">
        <v>96</v>
      </c>
      <c r="D462">
        <v>0.03</v>
      </c>
      <c r="F462">
        <v>1.1311199999999999</v>
      </c>
      <c r="I462" s="400">
        <v>43902.052083333336</v>
      </c>
      <c r="J462">
        <v>1.1293</v>
      </c>
      <c r="N462">
        <v>-5.82</v>
      </c>
      <c r="Q462">
        <v>225</v>
      </c>
      <c r="R462" s="577" t="s">
        <v>96</v>
      </c>
      <c r="S462" s="577">
        <v>6</v>
      </c>
    </row>
    <row r="463" spans="1:19">
      <c r="A463">
        <v>462</v>
      </c>
      <c r="B463" s="400">
        <v>43901.631249999999</v>
      </c>
      <c r="C463" s="577" t="s">
        <v>96</v>
      </c>
      <c r="D463">
        <v>0.05</v>
      </c>
      <c r="F463">
        <v>1.12941</v>
      </c>
      <c r="I463" s="400">
        <v>43902.052083333336</v>
      </c>
      <c r="J463">
        <v>1.1293</v>
      </c>
      <c r="K463" s="577"/>
      <c r="N463">
        <v>-1.1499999999999999</v>
      </c>
      <c r="Q463">
        <v>225</v>
      </c>
      <c r="R463" s="577" t="s">
        <v>96</v>
      </c>
      <c r="S463" s="577">
        <v>6</v>
      </c>
    </row>
    <row r="464" spans="1:19">
      <c r="A464">
        <v>464</v>
      </c>
      <c r="B464" s="400">
        <v>43901.651388888888</v>
      </c>
      <c r="C464" s="577" t="s">
        <v>96</v>
      </c>
      <c r="D464">
        <v>0.08</v>
      </c>
      <c r="F464">
        <v>1.1275999999999999</v>
      </c>
      <c r="I464" s="400">
        <v>43902.052083333336</v>
      </c>
      <c r="J464">
        <v>1.1293</v>
      </c>
      <c r="N464">
        <v>12.64</v>
      </c>
      <c r="Q464">
        <v>225</v>
      </c>
      <c r="R464" s="577" t="s">
        <v>96</v>
      </c>
      <c r="S464" s="577">
        <v>6</v>
      </c>
    </row>
    <row r="465" spans="1:19">
      <c r="A465">
        <v>468</v>
      </c>
      <c r="B465" s="400">
        <v>43901.888888888891</v>
      </c>
      <c r="C465" s="577" t="s">
        <v>96</v>
      </c>
      <c r="D465">
        <v>0.14000000000000001</v>
      </c>
      <c r="F465">
        <v>1.1256999999999999</v>
      </c>
      <c r="I465" s="400">
        <v>43902.052083333336</v>
      </c>
      <c r="J465">
        <v>1.1293</v>
      </c>
      <c r="N465">
        <v>48.71</v>
      </c>
      <c r="Q465">
        <v>225</v>
      </c>
      <c r="R465" s="577" t="s">
        <v>96</v>
      </c>
      <c r="S465" s="577">
        <v>6</v>
      </c>
    </row>
    <row r="466" spans="1:19">
      <c r="A466">
        <v>463</v>
      </c>
      <c r="B466" s="400">
        <v>43901.63958333333</v>
      </c>
      <c r="C466" s="577" t="s">
        <v>97</v>
      </c>
      <c r="D466">
        <v>0.02</v>
      </c>
      <c r="F466">
        <v>1.1287100000000001</v>
      </c>
      <c r="I466" s="400">
        <v>43901.650694444441</v>
      </c>
      <c r="J466">
        <v>1.12771</v>
      </c>
      <c r="N466">
        <v>2</v>
      </c>
      <c r="Q466">
        <v>226</v>
      </c>
      <c r="R466" s="577" t="s">
        <v>97</v>
      </c>
      <c r="S466" s="577">
        <v>1</v>
      </c>
    </row>
    <row r="467" spans="1:19">
      <c r="A467">
        <v>465</v>
      </c>
      <c r="B467" s="400">
        <v>43901.654861111114</v>
      </c>
      <c r="C467" s="577" t="s">
        <v>97</v>
      </c>
      <c r="D467">
        <v>0.02</v>
      </c>
      <c r="F467">
        <v>1.1270100000000001</v>
      </c>
      <c r="I467" s="400">
        <v>43901.662499999999</v>
      </c>
      <c r="J467">
        <v>1.12601</v>
      </c>
      <c r="K467" s="577"/>
      <c r="N467">
        <v>2</v>
      </c>
      <c r="Q467">
        <v>227</v>
      </c>
      <c r="R467" s="577" t="s">
        <v>97</v>
      </c>
      <c r="S467" s="577">
        <v>1</v>
      </c>
    </row>
    <row r="468" spans="1:19">
      <c r="A468">
        <v>466</v>
      </c>
      <c r="B468" s="400">
        <v>43901.665277777778</v>
      </c>
      <c r="C468" s="577" t="s">
        <v>97</v>
      </c>
      <c r="D468">
        <v>0.02</v>
      </c>
      <c r="F468">
        <v>1.1275500000000001</v>
      </c>
      <c r="I468" s="400">
        <v>43901.671527777777</v>
      </c>
      <c r="J468">
        <v>1.1265499999999999</v>
      </c>
      <c r="N468">
        <v>2</v>
      </c>
      <c r="Q468">
        <v>228</v>
      </c>
      <c r="R468" s="577" t="s">
        <v>97</v>
      </c>
      <c r="S468" s="577">
        <v>1</v>
      </c>
    </row>
    <row r="469" spans="1:19">
      <c r="A469">
        <v>467</v>
      </c>
      <c r="B469" s="400">
        <v>43901.68472222222</v>
      </c>
      <c r="C469" s="577" t="s">
        <v>97</v>
      </c>
      <c r="D469">
        <v>0.02</v>
      </c>
      <c r="F469">
        <v>1.1273200000000001</v>
      </c>
      <c r="I469" s="400">
        <v>43901.882638888892</v>
      </c>
      <c r="J469">
        <v>1.12632</v>
      </c>
      <c r="N469">
        <v>2</v>
      </c>
      <c r="Q469">
        <v>229</v>
      </c>
      <c r="R469" s="577" t="s">
        <v>97</v>
      </c>
      <c r="S469" s="577">
        <v>1</v>
      </c>
    </row>
    <row r="470" spans="1:19">
      <c r="A470">
        <v>469</v>
      </c>
      <c r="B470" s="400">
        <v>43901.90347222222</v>
      </c>
      <c r="C470" s="577" t="s">
        <v>97</v>
      </c>
      <c r="D470">
        <v>0.02</v>
      </c>
      <c r="F470">
        <v>1.1256600000000001</v>
      </c>
      <c r="I470" s="400">
        <v>43902.190972222219</v>
      </c>
      <c r="J470">
        <v>1.12914</v>
      </c>
      <c r="N470">
        <v>-6.89</v>
      </c>
      <c r="Q470">
        <v>230</v>
      </c>
      <c r="R470" s="577" t="s">
        <v>97</v>
      </c>
      <c r="S470" s="577">
        <v>5</v>
      </c>
    </row>
    <row r="471" spans="1:19">
      <c r="A471">
        <v>470</v>
      </c>
      <c r="B471" s="400">
        <v>43902.018750000003</v>
      </c>
      <c r="C471" s="577" t="s">
        <v>97</v>
      </c>
      <c r="D471">
        <v>0.02</v>
      </c>
      <c r="F471">
        <v>1.1273</v>
      </c>
      <c r="I471" s="400">
        <v>43902.190972222219</v>
      </c>
      <c r="J471">
        <v>1.12914</v>
      </c>
      <c r="N471">
        <v>-3.68</v>
      </c>
      <c r="Q471">
        <v>230</v>
      </c>
      <c r="R471" s="577" t="s">
        <v>97</v>
      </c>
      <c r="S471" s="577">
        <v>5</v>
      </c>
    </row>
    <row r="472" spans="1:19">
      <c r="A472">
        <v>471</v>
      </c>
      <c r="B472" s="400">
        <v>43902.052083333336</v>
      </c>
      <c r="C472" s="577" t="s">
        <v>97</v>
      </c>
      <c r="D472">
        <v>0.03</v>
      </c>
      <c r="F472">
        <v>1.1289</v>
      </c>
      <c r="I472" s="400">
        <v>43902.190972222219</v>
      </c>
      <c r="J472">
        <v>1.12914</v>
      </c>
      <c r="N472">
        <v>-0.72</v>
      </c>
      <c r="Q472">
        <v>230</v>
      </c>
      <c r="R472" s="577" t="s">
        <v>97</v>
      </c>
      <c r="S472" s="577">
        <v>5</v>
      </c>
    </row>
    <row r="473" spans="1:19">
      <c r="A473">
        <v>472</v>
      </c>
      <c r="B473" s="400">
        <v>43902.060416666667</v>
      </c>
      <c r="C473" s="577" t="s">
        <v>97</v>
      </c>
      <c r="D473">
        <v>0.05</v>
      </c>
      <c r="F473">
        <v>1.1306</v>
      </c>
      <c r="I473" s="400">
        <v>43902.190972222219</v>
      </c>
      <c r="J473">
        <v>1.12914</v>
      </c>
      <c r="N473">
        <v>7.3</v>
      </c>
      <c r="Q473">
        <v>230</v>
      </c>
      <c r="R473" s="577" t="s">
        <v>97</v>
      </c>
      <c r="S473" s="577">
        <v>5</v>
      </c>
    </row>
    <row r="474" spans="1:19">
      <c r="A474">
        <v>473</v>
      </c>
      <c r="B474" s="400">
        <v>43902.0625</v>
      </c>
      <c r="C474" s="577" t="s">
        <v>97</v>
      </c>
      <c r="D474">
        <v>0.08</v>
      </c>
      <c r="F474">
        <v>1.1324000000000001</v>
      </c>
      <c r="I474" s="400">
        <v>43902.190972222219</v>
      </c>
      <c r="J474">
        <v>1.12914</v>
      </c>
      <c r="N474">
        <v>26.08</v>
      </c>
      <c r="Q474">
        <v>230</v>
      </c>
      <c r="R474" s="577" t="s">
        <v>97</v>
      </c>
      <c r="S474" s="577">
        <v>5</v>
      </c>
    </row>
    <row r="475" spans="1:19">
      <c r="A475">
        <v>474</v>
      </c>
      <c r="B475" s="400">
        <v>43902.07708333333</v>
      </c>
      <c r="C475" s="577" t="s">
        <v>96</v>
      </c>
      <c r="D475">
        <v>0.02</v>
      </c>
      <c r="F475">
        <v>1.1320300000000001</v>
      </c>
      <c r="I475" s="400">
        <v>43902.086805555555</v>
      </c>
      <c r="J475">
        <v>1.13303</v>
      </c>
      <c r="N475">
        <v>2</v>
      </c>
      <c r="Q475">
        <v>231</v>
      </c>
      <c r="R475" s="577" t="s">
        <v>96</v>
      </c>
      <c r="S475" s="577">
        <v>1</v>
      </c>
    </row>
    <row r="476" spans="1:19">
      <c r="A476">
        <v>475</v>
      </c>
      <c r="B476" s="400">
        <v>43902.093055555553</v>
      </c>
      <c r="C476" s="577" t="s">
        <v>96</v>
      </c>
      <c r="D476">
        <v>0.02</v>
      </c>
      <c r="F476">
        <v>1.1317699999999999</v>
      </c>
      <c r="I476" s="400">
        <v>43902.53125</v>
      </c>
      <c r="J476">
        <v>1.1250599999999999</v>
      </c>
      <c r="N476">
        <v>-13.42</v>
      </c>
      <c r="Q476">
        <v>232</v>
      </c>
      <c r="R476" s="577" t="s">
        <v>96</v>
      </c>
      <c r="S476" s="577">
        <v>7</v>
      </c>
    </row>
    <row r="477" spans="1:19">
      <c r="A477">
        <v>476</v>
      </c>
      <c r="B477" s="400">
        <v>43902.181944444441</v>
      </c>
      <c r="C477" s="577" t="s">
        <v>96</v>
      </c>
      <c r="D477">
        <v>0.02</v>
      </c>
      <c r="F477">
        <v>1.1301600000000001</v>
      </c>
      <c r="I477" s="400">
        <v>43902.53125</v>
      </c>
      <c r="J477">
        <v>1.1250599999999999</v>
      </c>
      <c r="N477">
        <v>-10.199999999999999</v>
      </c>
      <c r="Q477">
        <v>232</v>
      </c>
      <c r="R477" s="577" t="s">
        <v>96</v>
      </c>
      <c r="S477" s="577">
        <v>7</v>
      </c>
    </row>
    <row r="478" spans="1:19">
      <c r="A478">
        <v>479</v>
      </c>
      <c r="B478" s="400">
        <v>43902.349305555559</v>
      </c>
      <c r="C478" s="577" t="s">
        <v>96</v>
      </c>
      <c r="D478">
        <v>0.03</v>
      </c>
      <c r="F478">
        <v>1.1285499999999999</v>
      </c>
      <c r="I478" s="400">
        <v>43902.53125</v>
      </c>
      <c r="J478">
        <v>1.1250599999999999</v>
      </c>
      <c r="N478">
        <v>-10.47</v>
      </c>
      <c r="Q478">
        <v>232</v>
      </c>
      <c r="R478" s="577" t="s">
        <v>96</v>
      </c>
      <c r="S478" s="577">
        <v>7</v>
      </c>
    </row>
    <row r="479" spans="1:19">
      <c r="A479">
        <v>480</v>
      </c>
      <c r="B479" s="400">
        <v>43902.350694444445</v>
      </c>
      <c r="C479" s="577" t="s">
        <v>96</v>
      </c>
      <c r="D479">
        <v>0.05</v>
      </c>
      <c r="F479">
        <v>1.1268499999999999</v>
      </c>
      <c r="I479" s="400">
        <v>43902.53125</v>
      </c>
      <c r="J479">
        <v>1.1250599999999999</v>
      </c>
      <c r="N479">
        <v>-8.9499999999999993</v>
      </c>
      <c r="Q479">
        <v>232</v>
      </c>
      <c r="R479" s="577" t="s">
        <v>96</v>
      </c>
      <c r="S479" s="577">
        <v>7</v>
      </c>
    </row>
    <row r="480" spans="1:19">
      <c r="A480">
        <v>482</v>
      </c>
      <c r="B480" s="400">
        <v>43902.40902777778</v>
      </c>
      <c r="C480" s="577" t="s">
        <v>96</v>
      </c>
      <c r="D480">
        <v>0.08</v>
      </c>
      <c r="F480">
        <v>1.1250500000000001</v>
      </c>
      <c r="I480" s="400">
        <v>43902.53125</v>
      </c>
      <c r="J480">
        <v>1.1250599999999999</v>
      </c>
      <c r="N480">
        <v>0.08</v>
      </c>
      <c r="Q480">
        <v>232</v>
      </c>
      <c r="R480" s="577" t="s">
        <v>96</v>
      </c>
      <c r="S480" s="577">
        <v>7</v>
      </c>
    </row>
    <row r="481" spans="1:19">
      <c r="A481">
        <v>484</v>
      </c>
      <c r="B481" s="400">
        <v>43902.425000000003</v>
      </c>
      <c r="C481" s="577" t="s">
        <v>96</v>
      </c>
      <c r="D481">
        <v>0.14000000000000001</v>
      </c>
      <c r="F481">
        <v>1.1231500000000001</v>
      </c>
      <c r="I481" s="400">
        <v>43902.53125</v>
      </c>
      <c r="J481">
        <v>1.1250599999999999</v>
      </c>
      <c r="K481" s="577"/>
      <c r="N481">
        <v>26.74</v>
      </c>
      <c r="Q481">
        <v>232</v>
      </c>
      <c r="R481" s="577" t="s">
        <v>96</v>
      </c>
      <c r="S481" s="577">
        <v>7</v>
      </c>
    </row>
    <row r="482" spans="1:19">
      <c r="A482">
        <v>489</v>
      </c>
      <c r="B482" s="400">
        <v>43902.519444444442</v>
      </c>
      <c r="C482" s="577" t="s">
        <v>96</v>
      </c>
      <c r="D482">
        <v>0.23</v>
      </c>
      <c r="F482">
        <v>1.12113</v>
      </c>
      <c r="I482" s="400">
        <v>43902.53125</v>
      </c>
      <c r="J482">
        <v>1.1250599999999999</v>
      </c>
      <c r="K482" s="577"/>
      <c r="N482">
        <v>90.39</v>
      </c>
      <c r="Q482">
        <v>232</v>
      </c>
      <c r="R482" s="577" t="s">
        <v>96</v>
      </c>
      <c r="S482" s="577">
        <v>7</v>
      </c>
    </row>
    <row r="483" spans="1:19">
      <c r="A483">
        <v>477</v>
      </c>
      <c r="B483" s="400">
        <v>43902.194444444445</v>
      </c>
      <c r="C483" s="577" t="s">
        <v>97</v>
      </c>
      <c r="D483">
        <v>0.02</v>
      </c>
      <c r="F483">
        <v>1.1292199999999999</v>
      </c>
      <c r="I483" s="400">
        <v>43902.348611111112</v>
      </c>
      <c r="J483">
        <v>1.1290199999999999</v>
      </c>
      <c r="N483">
        <v>0.4</v>
      </c>
      <c r="Q483">
        <v>233</v>
      </c>
      <c r="R483" s="577" t="s">
        <v>97</v>
      </c>
      <c r="S483" s="577">
        <v>2</v>
      </c>
    </row>
    <row r="484" spans="1:19">
      <c r="A484">
        <v>478</v>
      </c>
      <c r="B484" s="400">
        <v>43902.318055555559</v>
      </c>
      <c r="C484" s="577" t="s">
        <v>97</v>
      </c>
      <c r="D484">
        <v>0.02</v>
      </c>
      <c r="F484">
        <v>1.1308199999999999</v>
      </c>
      <c r="I484" s="400">
        <v>43902.348611111112</v>
      </c>
      <c r="J484">
        <v>1.1290199999999999</v>
      </c>
      <c r="N484">
        <v>3.6</v>
      </c>
      <c r="Q484">
        <v>233</v>
      </c>
      <c r="R484" s="577" t="s">
        <v>97</v>
      </c>
      <c r="S484" s="577">
        <v>2</v>
      </c>
    </row>
    <row r="485" spans="1:19">
      <c r="A485">
        <v>481</v>
      </c>
      <c r="B485" s="400">
        <v>43902.361111111109</v>
      </c>
      <c r="C485" s="577" t="s">
        <v>97</v>
      </c>
      <c r="D485">
        <v>0.02</v>
      </c>
      <c r="F485">
        <v>1.1263099999999999</v>
      </c>
      <c r="I485" s="400">
        <v>43902.408333333333</v>
      </c>
      <c r="J485">
        <v>1.12531</v>
      </c>
      <c r="N485">
        <v>2</v>
      </c>
      <c r="Q485">
        <v>234</v>
      </c>
      <c r="R485" s="577" t="s">
        <v>97</v>
      </c>
      <c r="S485" s="577">
        <v>1</v>
      </c>
    </row>
    <row r="486" spans="1:19">
      <c r="A486">
        <v>483</v>
      </c>
      <c r="B486" s="400">
        <v>43902.415277777778</v>
      </c>
      <c r="C486" s="577" t="s">
        <v>97</v>
      </c>
      <c r="D486">
        <v>0.02</v>
      </c>
      <c r="F486">
        <v>1.1246100000000001</v>
      </c>
      <c r="I486" s="400">
        <v>43902.42291666667</v>
      </c>
      <c r="J486">
        <v>1.12361</v>
      </c>
      <c r="N486">
        <v>2</v>
      </c>
      <c r="Q486">
        <v>235</v>
      </c>
      <c r="R486" s="577" t="s">
        <v>97</v>
      </c>
      <c r="S486" s="577">
        <v>1</v>
      </c>
    </row>
    <row r="487" spans="1:19">
      <c r="A487">
        <v>485</v>
      </c>
      <c r="B487" s="400">
        <v>43902.44027777778</v>
      </c>
      <c r="C487" s="577" t="s">
        <v>97</v>
      </c>
      <c r="D487">
        <v>0.02</v>
      </c>
      <c r="F487">
        <v>1.12357</v>
      </c>
      <c r="I487" s="400">
        <v>43902.474999999999</v>
      </c>
      <c r="J487">
        <v>1.1225700000000001</v>
      </c>
      <c r="N487">
        <v>2</v>
      </c>
      <c r="Q487">
        <v>236</v>
      </c>
      <c r="R487" s="577" t="s">
        <v>97</v>
      </c>
      <c r="S487" s="577">
        <v>1</v>
      </c>
    </row>
    <row r="488" spans="1:19">
      <c r="A488">
        <v>486</v>
      </c>
      <c r="B488" s="400">
        <v>43902.482638888891</v>
      </c>
      <c r="C488" s="577" t="s">
        <v>97</v>
      </c>
      <c r="D488">
        <v>0.02</v>
      </c>
      <c r="F488">
        <v>1.1220600000000001</v>
      </c>
      <c r="I488" s="400">
        <v>43902.511805555558</v>
      </c>
      <c r="J488">
        <v>1.1229</v>
      </c>
      <c r="N488">
        <v>-1.68</v>
      </c>
      <c r="Q488">
        <v>237</v>
      </c>
      <c r="R488" s="577" t="s">
        <v>97</v>
      </c>
      <c r="S488" s="577">
        <v>3</v>
      </c>
    </row>
    <row r="489" spans="1:19">
      <c r="A489">
        <v>487</v>
      </c>
      <c r="B489" s="400">
        <v>43902.499305555553</v>
      </c>
      <c r="C489" s="577" t="s">
        <v>97</v>
      </c>
      <c r="D489">
        <v>0.02</v>
      </c>
      <c r="F489">
        <v>1.1236600000000001</v>
      </c>
      <c r="I489" s="400">
        <v>43902.511805555558</v>
      </c>
      <c r="J489">
        <v>1.1229</v>
      </c>
      <c r="N489">
        <v>1.52</v>
      </c>
      <c r="Q489">
        <v>237</v>
      </c>
      <c r="R489" s="577" t="s">
        <v>97</v>
      </c>
      <c r="S489" s="577">
        <v>3</v>
      </c>
    </row>
    <row r="490" spans="1:19">
      <c r="A490">
        <v>488</v>
      </c>
      <c r="B490" s="400">
        <v>43902.504166666666</v>
      </c>
      <c r="C490" s="577" t="s">
        <v>97</v>
      </c>
      <c r="D490">
        <v>0.03</v>
      </c>
      <c r="F490">
        <v>1.1252800000000001</v>
      </c>
      <c r="I490" s="400">
        <v>43902.511805555558</v>
      </c>
      <c r="J490">
        <v>1.1229</v>
      </c>
      <c r="N490">
        <v>7.14</v>
      </c>
      <c r="Q490">
        <v>237</v>
      </c>
      <c r="R490" s="577" t="s">
        <v>97</v>
      </c>
      <c r="S490" s="577">
        <v>3</v>
      </c>
    </row>
    <row r="491" spans="1:19">
      <c r="A491">
        <v>490</v>
      </c>
      <c r="B491" s="400">
        <v>43902.541666666664</v>
      </c>
      <c r="C491" s="577" t="s">
        <v>96</v>
      </c>
      <c r="D491">
        <v>0.02</v>
      </c>
      <c r="F491">
        <v>1.1216699999999999</v>
      </c>
      <c r="I491" s="400">
        <v>43902.542361111111</v>
      </c>
      <c r="J491">
        <v>1.1226700000000001</v>
      </c>
      <c r="N491">
        <v>2</v>
      </c>
      <c r="Q491">
        <v>238</v>
      </c>
      <c r="R491" s="577" t="s">
        <v>96</v>
      </c>
      <c r="S491" s="577">
        <v>1</v>
      </c>
    </row>
    <row r="492" spans="1:19">
      <c r="A492">
        <v>491</v>
      </c>
      <c r="B492" s="400">
        <v>43902.543749999997</v>
      </c>
      <c r="C492" s="577" t="s">
        <v>97</v>
      </c>
      <c r="D492">
        <v>0.02</v>
      </c>
      <c r="F492">
        <v>1.12276</v>
      </c>
      <c r="I492" s="400">
        <v>43902.553472222222</v>
      </c>
      <c r="J492">
        <v>1.12256</v>
      </c>
      <c r="N492">
        <v>0.4</v>
      </c>
      <c r="Q492">
        <v>239</v>
      </c>
      <c r="R492" s="577" t="s">
        <v>97</v>
      </c>
      <c r="S492" s="577">
        <v>2</v>
      </c>
    </row>
    <row r="493" spans="1:19">
      <c r="A493">
        <v>492</v>
      </c>
      <c r="B493" s="400">
        <v>43902.547222222223</v>
      </c>
      <c r="C493" s="577" t="s">
        <v>97</v>
      </c>
      <c r="D493">
        <v>0.02</v>
      </c>
      <c r="F493">
        <v>1.12436</v>
      </c>
      <c r="I493" s="400">
        <v>43902.553472222222</v>
      </c>
      <c r="J493">
        <v>1.12256</v>
      </c>
      <c r="N493">
        <v>3.6</v>
      </c>
      <c r="Q493">
        <v>239</v>
      </c>
      <c r="R493" s="577" t="s">
        <v>97</v>
      </c>
      <c r="S493" s="577">
        <v>2</v>
      </c>
    </row>
    <row r="494" spans="1:19">
      <c r="A494">
        <v>493</v>
      </c>
      <c r="B494" s="400">
        <v>43902.556944444441</v>
      </c>
      <c r="C494" s="577" t="s">
        <v>97</v>
      </c>
      <c r="D494">
        <v>0.02</v>
      </c>
      <c r="F494">
        <v>1.1233900000000001</v>
      </c>
      <c r="I494" s="400">
        <v>43902.564583333333</v>
      </c>
      <c r="J494">
        <v>1.12239</v>
      </c>
      <c r="N494">
        <v>2</v>
      </c>
      <c r="Q494">
        <v>240</v>
      </c>
      <c r="R494" s="577" t="s">
        <v>97</v>
      </c>
      <c r="S494" s="577">
        <v>1</v>
      </c>
    </row>
    <row r="495" spans="1:19">
      <c r="A495">
        <v>494</v>
      </c>
      <c r="B495" s="400">
        <v>43902.561805555553</v>
      </c>
      <c r="C495" s="577" t="s">
        <v>96</v>
      </c>
      <c r="D495">
        <v>0.02</v>
      </c>
      <c r="F495">
        <v>1.1235900000000001</v>
      </c>
      <c r="I495" s="400">
        <v>43902.572222222225</v>
      </c>
      <c r="J495">
        <v>1.1237900000000001</v>
      </c>
      <c r="N495">
        <v>0.4</v>
      </c>
      <c r="Q495">
        <v>241</v>
      </c>
      <c r="R495" s="577" t="s">
        <v>96</v>
      </c>
      <c r="S495" s="577">
        <v>2</v>
      </c>
    </row>
    <row r="496" spans="1:19">
      <c r="A496">
        <v>496</v>
      </c>
      <c r="B496" s="400">
        <v>43902.570138888892</v>
      </c>
      <c r="C496" s="577" t="s">
        <v>96</v>
      </c>
      <c r="D496">
        <v>0.02</v>
      </c>
      <c r="F496">
        <v>1.12199</v>
      </c>
      <c r="I496" s="400">
        <v>43902.572222222225</v>
      </c>
      <c r="J496">
        <v>1.1237900000000001</v>
      </c>
      <c r="N496">
        <v>3.6</v>
      </c>
      <c r="Q496">
        <v>241</v>
      </c>
      <c r="R496" s="577" t="s">
        <v>96</v>
      </c>
      <c r="S496" s="577">
        <v>2</v>
      </c>
    </row>
    <row r="497" spans="1:19">
      <c r="A497">
        <v>495</v>
      </c>
      <c r="B497" s="400">
        <v>43902.567361111112</v>
      </c>
      <c r="C497" s="577" t="s">
        <v>97</v>
      </c>
      <c r="D497">
        <v>0.02</v>
      </c>
      <c r="F497">
        <v>1.12357</v>
      </c>
      <c r="I497" s="400">
        <v>43902.568749999999</v>
      </c>
      <c r="J497">
        <v>1.1225700000000001</v>
      </c>
      <c r="N497">
        <v>2</v>
      </c>
      <c r="Q497">
        <v>242</v>
      </c>
      <c r="R497" s="577" t="s">
        <v>97</v>
      </c>
      <c r="S497" s="577">
        <v>1</v>
      </c>
    </row>
    <row r="498" spans="1:19">
      <c r="A498">
        <v>497</v>
      </c>
      <c r="B498" s="400">
        <v>43902.574999999997</v>
      </c>
      <c r="C498" s="577" t="s">
        <v>96</v>
      </c>
      <c r="D498">
        <v>0.02</v>
      </c>
      <c r="F498">
        <v>1.12279</v>
      </c>
      <c r="I498" s="400">
        <v>43902.580555555556</v>
      </c>
      <c r="J498">
        <v>1.1237900000000001</v>
      </c>
      <c r="N498">
        <v>2</v>
      </c>
      <c r="Q498">
        <v>243</v>
      </c>
      <c r="R498" s="577" t="s">
        <v>96</v>
      </c>
      <c r="S498" s="577">
        <v>1</v>
      </c>
    </row>
    <row r="499" spans="1:19">
      <c r="A499">
        <v>498</v>
      </c>
      <c r="B499" s="400">
        <v>43902.589583333334</v>
      </c>
      <c r="C499" s="577" t="s">
        <v>96</v>
      </c>
      <c r="D499">
        <v>0.02</v>
      </c>
      <c r="F499">
        <v>1.1176200000000001</v>
      </c>
      <c r="I499" s="400">
        <v>43902.6</v>
      </c>
      <c r="J499">
        <v>1.1166700000000001</v>
      </c>
      <c r="N499">
        <v>-1.9</v>
      </c>
      <c r="Q499">
        <v>244</v>
      </c>
      <c r="R499" s="577" t="s">
        <v>96</v>
      </c>
      <c r="S499" s="577">
        <v>3</v>
      </c>
    </row>
    <row r="500" spans="1:19">
      <c r="A500">
        <v>499</v>
      </c>
      <c r="B500" s="400">
        <v>43902.591666666667</v>
      </c>
      <c r="C500" s="577" t="s">
        <v>96</v>
      </c>
      <c r="D500">
        <v>0.02</v>
      </c>
      <c r="F500">
        <v>1.1158600000000001</v>
      </c>
      <c r="I500" s="400">
        <v>43902.6</v>
      </c>
      <c r="J500">
        <v>1.1166700000000001</v>
      </c>
      <c r="N500">
        <v>1.62</v>
      </c>
      <c r="Q500">
        <v>244</v>
      </c>
      <c r="R500" s="577" t="s">
        <v>96</v>
      </c>
      <c r="S500" s="577">
        <v>3</v>
      </c>
    </row>
    <row r="501" spans="1:19">
      <c r="A501">
        <v>500</v>
      </c>
      <c r="B501" s="400">
        <v>43902.598611111112</v>
      </c>
      <c r="C501" s="577" t="s">
        <v>96</v>
      </c>
      <c r="D501">
        <v>0.03</v>
      </c>
      <c r="F501">
        <v>1.1142399999999999</v>
      </c>
      <c r="I501" s="400">
        <v>43902.6</v>
      </c>
      <c r="J501">
        <v>1.1166700000000001</v>
      </c>
      <c r="N501">
        <v>7.29</v>
      </c>
      <c r="Q501">
        <v>244</v>
      </c>
      <c r="R501" s="577" t="s">
        <v>96</v>
      </c>
      <c r="S501" s="577">
        <v>3</v>
      </c>
    </row>
    <row r="502" spans="1:19">
      <c r="A502">
        <v>501</v>
      </c>
      <c r="B502" s="400">
        <v>43902.602083333331</v>
      </c>
      <c r="C502" s="577" t="s">
        <v>97</v>
      </c>
      <c r="D502">
        <v>0.02</v>
      </c>
      <c r="F502">
        <v>1.1175600000000001</v>
      </c>
      <c r="I502" s="400">
        <v>43902.604861111111</v>
      </c>
      <c r="J502">
        <v>1.11656</v>
      </c>
      <c r="N502">
        <v>2</v>
      </c>
      <c r="Q502">
        <v>245</v>
      </c>
      <c r="R502" s="577" t="s">
        <v>97</v>
      </c>
      <c r="S502" s="577">
        <v>1</v>
      </c>
    </row>
    <row r="503" spans="1:19">
      <c r="A503">
        <v>502</v>
      </c>
      <c r="B503" s="400">
        <v>43902.604861111111</v>
      </c>
      <c r="C503" s="577" t="s">
        <v>96</v>
      </c>
      <c r="D503">
        <v>0.02</v>
      </c>
      <c r="F503">
        <v>1.1172200000000001</v>
      </c>
      <c r="I503" s="400">
        <v>43902.688888888886</v>
      </c>
      <c r="J503">
        <v>1.11002</v>
      </c>
      <c r="N503">
        <v>-14.4</v>
      </c>
      <c r="Q503">
        <v>246</v>
      </c>
      <c r="R503" s="577" t="s">
        <v>96</v>
      </c>
      <c r="S503" s="577">
        <v>7</v>
      </c>
    </row>
    <row r="504" spans="1:19">
      <c r="A504">
        <v>503</v>
      </c>
      <c r="B504" s="400">
        <v>43902.606944444444</v>
      </c>
      <c r="C504" s="577" t="s">
        <v>96</v>
      </c>
      <c r="D504">
        <v>0.02</v>
      </c>
      <c r="F504">
        <v>1.1155299999999999</v>
      </c>
      <c r="I504" s="400">
        <v>43902.688888888886</v>
      </c>
      <c r="J504">
        <v>1.11002</v>
      </c>
      <c r="N504">
        <v>-11.02</v>
      </c>
      <c r="Q504">
        <v>246</v>
      </c>
      <c r="R504" s="577" t="s">
        <v>96</v>
      </c>
      <c r="S504" s="577">
        <v>7</v>
      </c>
    </row>
    <row r="505" spans="1:19">
      <c r="A505">
        <v>505</v>
      </c>
      <c r="B505" s="400">
        <v>43902.629166666666</v>
      </c>
      <c r="C505" s="577" t="s">
        <v>96</v>
      </c>
      <c r="D505">
        <v>0.03</v>
      </c>
      <c r="F505">
        <v>1.11381</v>
      </c>
      <c r="I505" s="400">
        <v>43902.688888888886</v>
      </c>
      <c r="J505">
        <v>1.11002</v>
      </c>
      <c r="N505">
        <v>-11.37</v>
      </c>
      <c r="Q505">
        <v>246</v>
      </c>
      <c r="R505" s="577" t="s">
        <v>96</v>
      </c>
      <c r="S505" s="577">
        <v>7</v>
      </c>
    </row>
    <row r="506" spans="1:19">
      <c r="A506">
        <v>506</v>
      </c>
      <c r="B506" s="400">
        <v>43902.631944444445</v>
      </c>
      <c r="C506" s="577" t="s">
        <v>96</v>
      </c>
      <c r="D506">
        <v>0.05</v>
      </c>
      <c r="F506">
        <v>1.11192</v>
      </c>
      <c r="I506" s="400">
        <v>43902.688888888886</v>
      </c>
      <c r="J506">
        <v>1.11002</v>
      </c>
      <c r="N506">
        <v>-9.5</v>
      </c>
      <c r="Q506">
        <v>246</v>
      </c>
      <c r="R506" s="577" t="s">
        <v>96</v>
      </c>
      <c r="S506" s="577">
        <v>7</v>
      </c>
    </row>
    <row r="507" spans="1:19">
      <c r="A507">
        <v>509</v>
      </c>
      <c r="B507" s="400">
        <v>43902.65347222222</v>
      </c>
      <c r="C507" s="577" t="s">
        <v>96</v>
      </c>
      <c r="D507">
        <v>0.08</v>
      </c>
      <c r="F507">
        <v>1.1099399999999999</v>
      </c>
      <c r="I507" s="400">
        <v>43902.688888888886</v>
      </c>
      <c r="J507">
        <v>1.11002</v>
      </c>
      <c r="N507">
        <v>0.64</v>
      </c>
      <c r="Q507">
        <v>246</v>
      </c>
      <c r="R507" s="577" t="s">
        <v>96</v>
      </c>
      <c r="S507" s="577">
        <v>7</v>
      </c>
    </row>
    <row r="508" spans="1:19">
      <c r="A508">
        <v>511</v>
      </c>
      <c r="B508" s="400">
        <v>43902.666666666664</v>
      </c>
      <c r="C508" s="577" t="s">
        <v>96</v>
      </c>
      <c r="D508">
        <v>0.14000000000000001</v>
      </c>
      <c r="F508">
        <v>1.1080399999999999</v>
      </c>
      <c r="I508" s="400">
        <v>43902.688888888886</v>
      </c>
      <c r="J508">
        <v>1.11002</v>
      </c>
      <c r="N508">
        <v>27.72</v>
      </c>
      <c r="Q508">
        <v>246</v>
      </c>
      <c r="R508" s="577" t="s">
        <v>96</v>
      </c>
      <c r="S508" s="577">
        <v>7</v>
      </c>
    </row>
    <row r="509" spans="1:19">
      <c r="A509">
        <v>512</v>
      </c>
      <c r="B509" s="400">
        <v>43902.669444444444</v>
      </c>
      <c r="C509" s="577" t="s">
        <v>96</v>
      </c>
      <c r="D509">
        <v>0.23</v>
      </c>
      <c r="F509">
        <v>1.10602</v>
      </c>
      <c r="I509" s="400">
        <v>43902.688888888886</v>
      </c>
      <c r="J509">
        <v>1.11002</v>
      </c>
      <c r="N509">
        <v>92</v>
      </c>
      <c r="Q509">
        <v>246</v>
      </c>
      <c r="R509" s="577" t="s">
        <v>96</v>
      </c>
      <c r="S509" s="577">
        <v>7</v>
      </c>
    </row>
    <row r="510" spans="1:19">
      <c r="A510">
        <v>504</v>
      </c>
      <c r="B510" s="400">
        <v>43902.62777777778</v>
      </c>
      <c r="C510" s="577" t="s">
        <v>97</v>
      </c>
      <c r="D510">
        <v>0.02</v>
      </c>
      <c r="F510">
        <v>1.1147800000000001</v>
      </c>
      <c r="I510" s="400">
        <v>43902.629166666666</v>
      </c>
      <c r="J510">
        <v>1.11378</v>
      </c>
      <c r="N510">
        <v>2</v>
      </c>
      <c r="Q510">
        <v>247</v>
      </c>
      <c r="R510" s="577" t="s">
        <v>97</v>
      </c>
      <c r="S510" s="577">
        <v>1</v>
      </c>
    </row>
    <row r="511" spans="1:19">
      <c r="A511">
        <v>507</v>
      </c>
      <c r="B511" s="400">
        <v>43902.637499999997</v>
      </c>
      <c r="C511" s="577" t="s">
        <v>97</v>
      </c>
      <c r="D511">
        <v>0.02</v>
      </c>
      <c r="F511">
        <v>1.11232</v>
      </c>
      <c r="I511" s="400">
        <v>43902.648611111108</v>
      </c>
      <c r="J511">
        <v>1.11212</v>
      </c>
      <c r="N511">
        <v>0.4</v>
      </c>
      <c r="Q511">
        <v>248</v>
      </c>
      <c r="R511" s="577" t="s">
        <v>97</v>
      </c>
      <c r="S511" s="577">
        <v>2</v>
      </c>
    </row>
    <row r="512" spans="1:19">
      <c r="A512">
        <v>508</v>
      </c>
      <c r="B512" s="400">
        <v>43902.644444444442</v>
      </c>
      <c r="C512" s="577" t="s">
        <v>97</v>
      </c>
      <c r="D512">
        <v>0.02</v>
      </c>
      <c r="F512">
        <v>1.11392</v>
      </c>
      <c r="I512" s="400">
        <v>43902.648611111108</v>
      </c>
      <c r="J512">
        <v>1.11212</v>
      </c>
      <c r="N512">
        <v>3.6</v>
      </c>
      <c r="Q512">
        <v>248</v>
      </c>
      <c r="R512" s="577" t="s">
        <v>97</v>
      </c>
      <c r="S512" s="577">
        <v>2</v>
      </c>
    </row>
    <row r="513" spans="1:19">
      <c r="A513">
        <v>510</v>
      </c>
      <c r="B513" s="400">
        <v>43902.65902777778</v>
      </c>
      <c r="C513" s="577" t="s">
        <v>97</v>
      </c>
      <c r="D513">
        <v>0.02</v>
      </c>
      <c r="F513">
        <v>1.11043</v>
      </c>
      <c r="I513" s="400">
        <v>43902.664583333331</v>
      </c>
      <c r="J513">
        <v>1.1094299999999999</v>
      </c>
      <c r="N513">
        <v>2</v>
      </c>
      <c r="Q513">
        <v>249</v>
      </c>
      <c r="R513" s="577" t="s">
        <v>97</v>
      </c>
      <c r="S513" s="577">
        <v>1</v>
      </c>
    </row>
    <row r="514" spans="1:19">
      <c r="A514">
        <v>513</v>
      </c>
      <c r="B514" s="400">
        <v>43902.682638888888</v>
      </c>
      <c r="C514" s="577" t="s">
        <v>97</v>
      </c>
      <c r="D514">
        <v>0.02</v>
      </c>
      <c r="F514">
        <v>1.1073999999999999</v>
      </c>
      <c r="I514" s="400">
        <v>43902.870138888888</v>
      </c>
      <c r="J514">
        <v>1.1164499999999999</v>
      </c>
      <c r="N514">
        <v>-18.100000000000001</v>
      </c>
      <c r="Q514">
        <v>250</v>
      </c>
      <c r="R514" s="577" t="s">
        <v>97</v>
      </c>
      <c r="S514" s="577">
        <v>7</v>
      </c>
    </row>
    <row r="515" spans="1:19">
      <c r="A515">
        <v>514</v>
      </c>
      <c r="B515" s="400">
        <v>43902.6875</v>
      </c>
      <c r="C515" s="577" t="s">
        <v>97</v>
      </c>
      <c r="D515">
        <v>0.02</v>
      </c>
      <c r="F515">
        <v>1.109</v>
      </c>
      <c r="I515" s="400">
        <v>43902.870138888888</v>
      </c>
      <c r="J515">
        <v>1.1164499999999999</v>
      </c>
      <c r="N515">
        <v>-14.9</v>
      </c>
      <c r="Q515">
        <v>250</v>
      </c>
      <c r="R515" s="577" t="s">
        <v>97</v>
      </c>
      <c r="S515" s="577">
        <v>7</v>
      </c>
    </row>
    <row r="516" spans="1:19">
      <c r="A516">
        <v>516</v>
      </c>
      <c r="B516" s="400">
        <v>43902.705555555556</v>
      </c>
      <c r="C516" s="577" t="s">
        <v>97</v>
      </c>
      <c r="D516">
        <v>0.03</v>
      </c>
      <c r="F516">
        <v>1.11164</v>
      </c>
      <c r="I516" s="400">
        <v>43902.870138888888</v>
      </c>
      <c r="J516">
        <v>1.1164499999999999</v>
      </c>
      <c r="N516">
        <v>-14.43</v>
      </c>
      <c r="Q516">
        <v>250</v>
      </c>
      <c r="R516" s="577" t="s">
        <v>97</v>
      </c>
      <c r="S516" s="577">
        <v>7</v>
      </c>
    </row>
    <row r="517" spans="1:19">
      <c r="A517">
        <v>517</v>
      </c>
      <c r="B517" s="400">
        <v>43902.710416666669</v>
      </c>
      <c r="C517" s="577" t="s">
        <v>97</v>
      </c>
      <c r="D517">
        <v>0.05</v>
      </c>
      <c r="F517">
        <v>1.1149100000000001</v>
      </c>
      <c r="I517" s="400">
        <v>43902.870138888888</v>
      </c>
      <c r="J517">
        <v>1.1164499999999999</v>
      </c>
      <c r="N517">
        <v>-7.7</v>
      </c>
      <c r="Q517">
        <v>250</v>
      </c>
      <c r="R517" s="577" t="s">
        <v>97</v>
      </c>
      <c r="S517" s="577">
        <v>7</v>
      </c>
    </row>
    <row r="518" spans="1:19">
      <c r="A518">
        <v>518</v>
      </c>
      <c r="B518" s="400">
        <v>43902.71597222222</v>
      </c>
      <c r="C518" s="577" t="s">
        <v>97</v>
      </c>
      <c r="D518">
        <v>0.08</v>
      </c>
      <c r="F518">
        <v>1.11673</v>
      </c>
      <c r="I518" s="400">
        <v>43902.870138888888</v>
      </c>
      <c r="J518">
        <v>1.1164499999999999</v>
      </c>
      <c r="N518">
        <v>2.2400000000000002</v>
      </c>
      <c r="Q518">
        <v>250</v>
      </c>
      <c r="R518" s="577" t="s">
        <v>97</v>
      </c>
      <c r="S518" s="577">
        <v>7</v>
      </c>
    </row>
    <row r="519" spans="1:19">
      <c r="A519">
        <v>520</v>
      </c>
      <c r="B519" s="400">
        <v>43902.728472222225</v>
      </c>
      <c r="C519" s="577" t="s">
        <v>97</v>
      </c>
      <c r="D519">
        <v>0.14000000000000001</v>
      </c>
      <c r="F519">
        <v>1.11863</v>
      </c>
      <c r="I519" s="400">
        <v>43902.870138888888</v>
      </c>
      <c r="J519">
        <v>1.1164499999999999</v>
      </c>
      <c r="N519">
        <v>30.52</v>
      </c>
      <c r="Q519">
        <v>250</v>
      </c>
      <c r="R519" s="577" t="s">
        <v>97</v>
      </c>
      <c r="S519" s="577">
        <v>7</v>
      </c>
    </row>
    <row r="520" spans="1:19">
      <c r="A520">
        <v>524</v>
      </c>
      <c r="B520" s="400">
        <v>43902.755555555559</v>
      </c>
      <c r="C520" s="577" t="s">
        <v>97</v>
      </c>
      <c r="D520">
        <v>0.23</v>
      </c>
      <c r="F520">
        <v>1.1206400000000001</v>
      </c>
      <c r="I520" s="400">
        <v>43902.870138888888</v>
      </c>
      <c r="J520">
        <v>1.1164499999999999</v>
      </c>
      <c r="N520">
        <v>96.37</v>
      </c>
      <c r="Q520">
        <v>250</v>
      </c>
      <c r="R520" s="577" t="s">
        <v>97</v>
      </c>
      <c r="S520" s="577">
        <v>7</v>
      </c>
    </row>
    <row r="521" spans="1:19">
      <c r="A521">
        <v>515</v>
      </c>
      <c r="B521" s="400">
        <v>43902.695138888892</v>
      </c>
      <c r="C521" s="577" t="s">
        <v>96</v>
      </c>
      <c r="D521">
        <v>0.02</v>
      </c>
      <c r="F521">
        <v>1.10971</v>
      </c>
      <c r="I521" s="400">
        <v>43902.701388888891</v>
      </c>
      <c r="J521">
        <v>1.1107100000000001</v>
      </c>
      <c r="N521">
        <v>2</v>
      </c>
      <c r="Q521">
        <v>251</v>
      </c>
      <c r="R521" s="577" t="s">
        <v>96</v>
      </c>
      <c r="S521" s="577">
        <v>1</v>
      </c>
    </row>
    <row r="522" spans="1:19">
      <c r="A522">
        <v>519</v>
      </c>
      <c r="B522" s="400">
        <v>43902.71875</v>
      </c>
      <c r="C522" s="577" t="s">
        <v>96</v>
      </c>
      <c r="D522">
        <v>0.02</v>
      </c>
      <c r="F522">
        <v>1.1161399999999999</v>
      </c>
      <c r="I522" s="400">
        <v>43902.724305555559</v>
      </c>
      <c r="J522">
        <v>1.11714</v>
      </c>
      <c r="N522">
        <v>2</v>
      </c>
      <c r="Q522">
        <v>252</v>
      </c>
      <c r="R522" s="577" t="s">
        <v>96</v>
      </c>
      <c r="S522" s="577">
        <v>1</v>
      </c>
    </row>
    <row r="523" spans="1:19">
      <c r="A523">
        <v>521</v>
      </c>
      <c r="B523" s="400">
        <v>43902.734722222223</v>
      </c>
      <c r="C523" s="577" t="s">
        <v>96</v>
      </c>
      <c r="D523">
        <v>0.02</v>
      </c>
      <c r="F523">
        <v>1.11887</v>
      </c>
      <c r="I523" s="400">
        <v>43902.742361111108</v>
      </c>
      <c r="J523">
        <v>1.11904</v>
      </c>
      <c r="N523">
        <v>0.34</v>
      </c>
      <c r="Q523">
        <v>253</v>
      </c>
      <c r="R523" s="577" t="s">
        <v>96</v>
      </c>
      <c r="S523" s="577">
        <v>2</v>
      </c>
    </row>
    <row r="524" spans="1:19">
      <c r="A524">
        <v>522</v>
      </c>
      <c r="B524" s="400">
        <v>43902.740972222222</v>
      </c>
      <c r="C524" s="577" t="s">
        <v>96</v>
      </c>
      <c r="D524">
        <v>0.02</v>
      </c>
      <c r="F524">
        <v>1.1172</v>
      </c>
      <c r="I524" s="400">
        <v>43902.742361111108</v>
      </c>
      <c r="J524">
        <v>1.11904</v>
      </c>
      <c r="N524">
        <v>3.68</v>
      </c>
      <c r="Q524">
        <v>253</v>
      </c>
      <c r="R524" s="577" t="s">
        <v>96</v>
      </c>
      <c r="S524" s="577">
        <v>2</v>
      </c>
    </row>
    <row r="525" spans="1:19">
      <c r="A525">
        <v>523</v>
      </c>
      <c r="B525" s="400">
        <v>43902.746527777781</v>
      </c>
      <c r="C525" s="577" t="s">
        <v>96</v>
      </c>
      <c r="D525">
        <v>0.02</v>
      </c>
      <c r="F525">
        <v>1.11782</v>
      </c>
      <c r="I525" s="400">
        <v>43902.748611111114</v>
      </c>
      <c r="J525">
        <v>1.1188199999999999</v>
      </c>
      <c r="N525">
        <v>2</v>
      </c>
      <c r="Q525">
        <v>254</v>
      </c>
      <c r="R525" s="577" t="s">
        <v>96</v>
      </c>
      <c r="S525" s="577">
        <v>1</v>
      </c>
    </row>
    <row r="526" spans="1:19">
      <c r="A526">
        <v>525</v>
      </c>
      <c r="B526" s="400">
        <v>43902.761111111111</v>
      </c>
      <c r="C526" s="577" t="s">
        <v>96</v>
      </c>
      <c r="D526">
        <v>0.02</v>
      </c>
      <c r="F526">
        <v>1.11937</v>
      </c>
      <c r="I526" s="400">
        <v>43902.765277777777</v>
      </c>
      <c r="J526">
        <v>1.1203700000000001</v>
      </c>
      <c r="N526">
        <v>2</v>
      </c>
      <c r="Q526">
        <v>255</v>
      </c>
      <c r="R526" s="577" t="s">
        <v>96</v>
      </c>
      <c r="S526" s="577">
        <v>1</v>
      </c>
    </row>
    <row r="527" spans="1:19">
      <c r="A527">
        <v>526</v>
      </c>
      <c r="B527" s="400">
        <v>43902.768750000003</v>
      </c>
      <c r="C527" s="577" t="s">
        <v>96</v>
      </c>
      <c r="D527">
        <v>0.02</v>
      </c>
      <c r="F527">
        <v>1.11951</v>
      </c>
      <c r="I527" s="400">
        <v>43902.77847222222</v>
      </c>
      <c r="J527">
        <v>1.1191599999999999</v>
      </c>
      <c r="N527">
        <v>-0.7</v>
      </c>
      <c r="Q527">
        <v>256</v>
      </c>
      <c r="R527" s="577" t="s">
        <v>96</v>
      </c>
      <c r="S527" s="577">
        <v>2</v>
      </c>
    </row>
    <row r="528" spans="1:19">
      <c r="A528">
        <v>527</v>
      </c>
      <c r="B528" s="400">
        <v>43902.770833333336</v>
      </c>
      <c r="C528" s="577" t="s">
        <v>96</v>
      </c>
      <c r="D528">
        <v>0.02</v>
      </c>
      <c r="F528">
        <v>1.1168</v>
      </c>
      <c r="I528" s="400">
        <v>43902.77847222222</v>
      </c>
      <c r="J528">
        <v>1.1191599999999999</v>
      </c>
      <c r="N528">
        <v>4.72</v>
      </c>
      <c r="Q528">
        <v>256</v>
      </c>
      <c r="R528" s="577" t="s">
        <v>96</v>
      </c>
      <c r="S528" s="577">
        <v>2</v>
      </c>
    </row>
    <row r="529" spans="1:19">
      <c r="A529">
        <v>528</v>
      </c>
      <c r="B529" s="400">
        <v>43902.785416666666</v>
      </c>
      <c r="C529" s="577" t="s">
        <v>96</v>
      </c>
      <c r="D529">
        <v>0.02</v>
      </c>
      <c r="F529">
        <v>1.1182799999999999</v>
      </c>
      <c r="I529" s="400">
        <v>43902.8125</v>
      </c>
      <c r="J529">
        <v>1.1192800000000001</v>
      </c>
      <c r="N529">
        <v>2</v>
      </c>
      <c r="Q529">
        <v>257</v>
      </c>
      <c r="R529" s="577" t="s">
        <v>96</v>
      </c>
      <c r="S529" s="577">
        <v>1</v>
      </c>
    </row>
    <row r="530" spans="1:19">
      <c r="A530">
        <v>529</v>
      </c>
      <c r="B530" s="400">
        <v>43902.818055555559</v>
      </c>
      <c r="C530" s="577" t="s">
        <v>96</v>
      </c>
      <c r="D530">
        <v>0.02</v>
      </c>
      <c r="F530">
        <v>1.1193500000000001</v>
      </c>
      <c r="I530" s="400">
        <v>43902.838194444441</v>
      </c>
      <c r="J530">
        <v>1.12035</v>
      </c>
      <c r="N530">
        <v>2</v>
      </c>
      <c r="Q530">
        <v>258</v>
      </c>
      <c r="R530" s="577" t="s">
        <v>96</v>
      </c>
      <c r="S530" s="577">
        <v>1</v>
      </c>
    </row>
    <row r="531" spans="1:19">
      <c r="A531">
        <v>530</v>
      </c>
      <c r="B531" s="400">
        <v>43902.847222222219</v>
      </c>
      <c r="C531" s="577" t="s">
        <v>96</v>
      </c>
      <c r="D531">
        <v>0.02</v>
      </c>
      <c r="F531">
        <v>1.12212</v>
      </c>
      <c r="I531" s="400">
        <v>43903.117361111108</v>
      </c>
      <c r="J531">
        <v>1.1189899999999999</v>
      </c>
      <c r="N531">
        <v>-6.34</v>
      </c>
      <c r="Q531">
        <v>259</v>
      </c>
      <c r="R531" s="577" t="s">
        <v>96</v>
      </c>
      <c r="S531" s="577">
        <v>4</v>
      </c>
    </row>
    <row r="532" spans="1:19">
      <c r="A532">
        <v>531</v>
      </c>
      <c r="B532" s="400">
        <v>43902.85</v>
      </c>
      <c r="C532" s="577" t="s">
        <v>96</v>
      </c>
      <c r="D532">
        <v>0.02</v>
      </c>
      <c r="F532">
        <v>1.12049</v>
      </c>
      <c r="I532" s="400">
        <v>43903.117361111108</v>
      </c>
      <c r="J532">
        <v>1.1189899999999999</v>
      </c>
      <c r="N532">
        <v>-3.08</v>
      </c>
      <c r="Q532">
        <v>259</v>
      </c>
      <c r="R532" s="577" t="s">
        <v>96</v>
      </c>
      <c r="S532" s="577">
        <v>4</v>
      </c>
    </row>
    <row r="533" spans="1:19">
      <c r="A533">
        <v>532</v>
      </c>
      <c r="B533" s="400">
        <v>43902.853472222225</v>
      </c>
      <c r="C533" s="577" t="s">
        <v>96</v>
      </c>
      <c r="D533">
        <v>0.03</v>
      </c>
      <c r="F533">
        <v>1.1173999999999999</v>
      </c>
      <c r="I533" s="400">
        <v>43903.117361111108</v>
      </c>
      <c r="J533">
        <v>1.1189899999999999</v>
      </c>
      <c r="N533">
        <v>4.6500000000000004</v>
      </c>
      <c r="Q533">
        <v>259</v>
      </c>
      <c r="R533" s="577" t="s">
        <v>96</v>
      </c>
      <c r="S533" s="577">
        <v>4</v>
      </c>
    </row>
    <row r="534" spans="1:19">
      <c r="A534">
        <v>537</v>
      </c>
      <c r="B534" s="400">
        <v>43903.015972222223</v>
      </c>
      <c r="C534" s="577" t="s">
        <v>96</v>
      </c>
      <c r="D534">
        <v>0.05</v>
      </c>
      <c r="F534">
        <v>1.1156999999999999</v>
      </c>
      <c r="I534" s="400">
        <v>43903.117361111108</v>
      </c>
      <c r="J534">
        <v>1.1189899999999999</v>
      </c>
      <c r="N534">
        <v>16.45</v>
      </c>
      <c r="Q534">
        <v>259</v>
      </c>
      <c r="R534" s="577" t="s">
        <v>96</v>
      </c>
      <c r="S534" s="577">
        <v>4</v>
      </c>
    </row>
    <row r="535" spans="1:19">
      <c r="A535">
        <v>533</v>
      </c>
      <c r="B535" s="400">
        <v>43902.87222222222</v>
      </c>
      <c r="C535" s="577" t="s">
        <v>97</v>
      </c>
      <c r="D535">
        <v>0.02</v>
      </c>
      <c r="F535">
        <v>1.11781</v>
      </c>
      <c r="I535" s="400">
        <v>43902.894444444442</v>
      </c>
      <c r="J535">
        <v>1.1176999999999999</v>
      </c>
      <c r="N535">
        <v>0.22</v>
      </c>
      <c r="Q535">
        <v>260</v>
      </c>
      <c r="R535" s="577" t="s">
        <v>97</v>
      </c>
      <c r="S535" s="577">
        <v>2</v>
      </c>
    </row>
    <row r="536" spans="1:19">
      <c r="A536">
        <v>534</v>
      </c>
      <c r="B536" s="400">
        <v>43902.880555555559</v>
      </c>
      <c r="C536" s="577" t="s">
        <v>97</v>
      </c>
      <c r="D536">
        <v>0.02</v>
      </c>
      <c r="F536">
        <v>1.1195900000000001</v>
      </c>
      <c r="I536" s="400">
        <v>43902.894444444442</v>
      </c>
      <c r="J536">
        <v>1.1176999999999999</v>
      </c>
      <c r="N536">
        <v>3.78</v>
      </c>
      <c r="Q536">
        <v>260</v>
      </c>
      <c r="R536" s="577" t="s">
        <v>97</v>
      </c>
      <c r="S536" s="577">
        <v>2</v>
      </c>
    </row>
    <row r="537" spans="1:19">
      <c r="A537">
        <v>535</v>
      </c>
      <c r="B537" s="400">
        <v>43902.902777777781</v>
      </c>
      <c r="C537" s="577" t="s">
        <v>97</v>
      </c>
      <c r="D537">
        <v>0.02</v>
      </c>
      <c r="F537">
        <v>1.1173999999999999</v>
      </c>
      <c r="I537" s="400">
        <v>43902.911111111112</v>
      </c>
      <c r="J537">
        <v>1.1164000000000001</v>
      </c>
      <c r="N537">
        <v>2</v>
      </c>
      <c r="Q537">
        <v>261</v>
      </c>
      <c r="R537" s="577" t="s">
        <v>97</v>
      </c>
      <c r="S537" s="577">
        <v>1</v>
      </c>
    </row>
    <row r="538" spans="1:19">
      <c r="A538">
        <v>536</v>
      </c>
      <c r="B538" s="400">
        <v>43902.918055555558</v>
      </c>
      <c r="C538" s="577" t="s">
        <v>97</v>
      </c>
      <c r="D538">
        <v>0.02</v>
      </c>
      <c r="F538">
        <v>1.11758</v>
      </c>
      <c r="I538" s="400">
        <v>43903.00277777778</v>
      </c>
      <c r="J538">
        <v>1.1165799999999999</v>
      </c>
      <c r="N538">
        <v>2.02</v>
      </c>
      <c r="Q538">
        <v>262</v>
      </c>
      <c r="R538" s="577" t="s">
        <v>97</v>
      </c>
      <c r="S538" s="577">
        <v>1</v>
      </c>
    </row>
    <row r="539" spans="1:19">
      <c r="A539">
        <v>538</v>
      </c>
      <c r="B539" s="400">
        <v>43903.018750000003</v>
      </c>
      <c r="C539" s="577" t="s">
        <v>97</v>
      </c>
      <c r="D539">
        <v>0.02</v>
      </c>
      <c r="F539">
        <v>1.1162000000000001</v>
      </c>
      <c r="I539" s="400">
        <v>43903.306944444441</v>
      </c>
      <c r="J539">
        <v>1.1183399999999999</v>
      </c>
      <c r="N539">
        <v>-4.28</v>
      </c>
      <c r="Q539">
        <v>263</v>
      </c>
      <c r="R539" s="577" t="s">
        <v>97</v>
      </c>
      <c r="S539" s="577">
        <v>4</v>
      </c>
    </row>
    <row r="540" spans="1:19">
      <c r="A540">
        <v>539</v>
      </c>
      <c r="B540" s="400">
        <v>43903.054861111108</v>
      </c>
      <c r="C540" s="577" t="s">
        <v>97</v>
      </c>
      <c r="D540">
        <v>0.02</v>
      </c>
      <c r="F540">
        <v>1.11781</v>
      </c>
      <c r="I540" s="400">
        <v>43903.306944444441</v>
      </c>
      <c r="J540">
        <v>1.1183399999999999</v>
      </c>
      <c r="N540">
        <v>-1.06</v>
      </c>
      <c r="Q540">
        <v>263</v>
      </c>
      <c r="R540" s="577" t="s">
        <v>97</v>
      </c>
      <c r="S540" s="577">
        <v>4</v>
      </c>
    </row>
    <row r="541" spans="1:19">
      <c r="A541">
        <v>540</v>
      </c>
      <c r="B541" s="400">
        <v>43903.12222222222</v>
      </c>
      <c r="C541" s="577" t="s">
        <v>97</v>
      </c>
      <c r="D541">
        <v>0.03</v>
      </c>
      <c r="F541">
        <v>1.11944</v>
      </c>
      <c r="I541" s="400">
        <v>43903.306944444441</v>
      </c>
      <c r="J541">
        <v>1.1183399999999999</v>
      </c>
      <c r="N541">
        <v>3.3</v>
      </c>
      <c r="Q541">
        <v>263</v>
      </c>
      <c r="R541" s="577" t="s">
        <v>97</v>
      </c>
      <c r="S541" s="577">
        <v>4</v>
      </c>
    </row>
    <row r="542" spans="1:19">
      <c r="A542">
        <v>542</v>
      </c>
      <c r="B542" s="400">
        <v>43903.160416666666</v>
      </c>
      <c r="C542" s="577" t="s">
        <v>97</v>
      </c>
      <c r="D542">
        <v>0.05</v>
      </c>
      <c r="F542">
        <v>1.1211500000000001</v>
      </c>
      <c r="I542" s="400">
        <v>43903.306944444441</v>
      </c>
      <c r="J542">
        <v>1.1183399999999999</v>
      </c>
      <c r="N542">
        <v>14.05</v>
      </c>
      <c r="Q542">
        <v>263</v>
      </c>
      <c r="R542" s="577" t="s">
        <v>97</v>
      </c>
      <c r="S542" s="577">
        <v>4</v>
      </c>
    </row>
    <row r="543" spans="1:19">
      <c r="A543">
        <v>541</v>
      </c>
      <c r="B543" s="400">
        <v>43903.128472222219</v>
      </c>
      <c r="C543" s="577" t="s">
        <v>96</v>
      </c>
      <c r="D543">
        <v>0.02</v>
      </c>
      <c r="F543">
        <v>1.12002</v>
      </c>
      <c r="I543" s="400">
        <v>43903.160416666666</v>
      </c>
      <c r="J543">
        <v>1.1210199999999999</v>
      </c>
      <c r="N543">
        <v>2</v>
      </c>
      <c r="Q543">
        <v>264</v>
      </c>
      <c r="R543" s="577" t="s">
        <v>96</v>
      </c>
      <c r="S543" s="577">
        <v>1</v>
      </c>
    </row>
    <row r="544" spans="1:19">
      <c r="A544">
        <v>543</v>
      </c>
      <c r="B544" s="400">
        <v>43903.165972222225</v>
      </c>
      <c r="C544" s="577" t="s">
        <v>96</v>
      </c>
      <c r="D544">
        <v>0.02</v>
      </c>
      <c r="F544">
        <v>1.1214299999999999</v>
      </c>
      <c r="I544" s="400">
        <v>43903.343055555553</v>
      </c>
      <c r="J544">
        <v>1.1192899999999999</v>
      </c>
      <c r="N544">
        <v>-4.28</v>
      </c>
      <c r="Q544">
        <v>265</v>
      </c>
      <c r="R544" s="577" t="s">
        <v>96</v>
      </c>
      <c r="S544" s="577">
        <v>4</v>
      </c>
    </row>
    <row r="545" spans="1:19">
      <c r="A545">
        <v>544</v>
      </c>
      <c r="B545" s="400">
        <v>43903.231249999997</v>
      </c>
      <c r="C545" s="577" t="s">
        <v>96</v>
      </c>
      <c r="D545">
        <v>0.02</v>
      </c>
      <c r="F545">
        <v>1.11982</v>
      </c>
      <c r="I545" s="400">
        <v>43903.343055555553</v>
      </c>
      <c r="J545">
        <v>1.1192899999999999</v>
      </c>
      <c r="N545">
        <v>-1.06</v>
      </c>
      <c r="Q545">
        <v>265</v>
      </c>
      <c r="R545" s="577" t="s">
        <v>96</v>
      </c>
      <c r="S545" s="577">
        <v>4</v>
      </c>
    </row>
    <row r="546" spans="1:19">
      <c r="A546">
        <v>545</v>
      </c>
      <c r="B546" s="400">
        <v>43903.306944444441</v>
      </c>
      <c r="C546" s="577" t="s">
        <v>96</v>
      </c>
      <c r="D546">
        <v>0.03</v>
      </c>
      <c r="F546">
        <v>1.1182099999999999</v>
      </c>
      <c r="I546" s="400">
        <v>43903.343055555553</v>
      </c>
      <c r="J546">
        <v>1.1192899999999999</v>
      </c>
      <c r="N546">
        <v>3.24</v>
      </c>
      <c r="Q546">
        <v>265</v>
      </c>
      <c r="R546" s="577" t="s">
        <v>96</v>
      </c>
      <c r="S546" s="577">
        <v>4</v>
      </c>
    </row>
    <row r="547" spans="1:19">
      <c r="A547">
        <v>546</v>
      </c>
      <c r="B547" s="400">
        <v>43903.32708333333</v>
      </c>
      <c r="C547" s="577" t="s">
        <v>96</v>
      </c>
      <c r="D547">
        <v>0.05</v>
      </c>
      <c r="F547">
        <v>1.1164799999999999</v>
      </c>
      <c r="I547" s="400">
        <v>43903.343055555553</v>
      </c>
      <c r="J547">
        <v>1.1192899999999999</v>
      </c>
      <c r="N547">
        <v>14.05</v>
      </c>
      <c r="Q547">
        <v>265</v>
      </c>
      <c r="R547" s="577" t="s">
        <v>96</v>
      </c>
      <c r="S547" s="577">
        <v>4</v>
      </c>
    </row>
    <row r="548" spans="1:19">
      <c r="A548">
        <v>547</v>
      </c>
      <c r="B548" s="400">
        <v>43903.331944444442</v>
      </c>
      <c r="C548" s="577" t="s">
        <v>97</v>
      </c>
      <c r="D548">
        <v>0.02</v>
      </c>
      <c r="F548">
        <v>1.11816</v>
      </c>
      <c r="I548" s="400">
        <v>43903.38958333333</v>
      </c>
      <c r="J548">
        <v>1.1190100000000001</v>
      </c>
      <c r="N548">
        <v>-1.7</v>
      </c>
      <c r="Q548">
        <v>266</v>
      </c>
      <c r="R548" s="577" t="s">
        <v>97</v>
      </c>
      <c r="S548" s="577">
        <v>3</v>
      </c>
    </row>
    <row r="549" spans="1:19">
      <c r="A549">
        <v>548</v>
      </c>
      <c r="B549" s="400">
        <v>43903.34375</v>
      </c>
      <c r="C549" s="577" t="s">
        <v>97</v>
      </c>
      <c r="D549">
        <v>0.02</v>
      </c>
      <c r="F549">
        <v>1.11978</v>
      </c>
      <c r="I549" s="400">
        <v>43903.38958333333</v>
      </c>
      <c r="J549">
        <v>1.1190100000000001</v>
      </c>
      <c r="N549">
        <v>1.54</v>
      </c>
      <c r="Q549">
        <v>266</v>
      </c>
      <c r="R549" s="577" t="s">
        <v>97</v>
      </c>
      <c r="S549" s="577">
        <v>3</v>
      </c>
    </row>
    <row r="550" spans="1:19">
      <c r="A550">
        <v>550</v>
      </c>
      <c r="B550" s="400">
        <v>43903.370138888888</v>
      </c>
      <c r="C550" s="577" t="s">
        <v>97</v>
      </c>
      <c r="D550">
        <v>0.03</v>
      </c>
      <c r="F550">
        <v>1.1214</v>
      </c>
      <c r="I550" s="400">
        <v>43903.38958333333</v>
      </c>
      <c r="J550">
        <v>1.1190100000000001</v>
      </c>
      <c r="N550">
        <v>7.17</v>
      </c>
      <c r="Q550">
        <v>266</v>
      </c>
      <c r="R550" s="577" t="s">
        <v>97</v>
      </c>
      <c r="S550" s="577">
        <v>3</v>
      </c>
    </row>
    <row r="551" spans="1:19">
      <c r="A551">
        <v>549</v>
      </c>
      <c r="B551" s="400">
        <v>43903.348611111112</v>
      </c>
      <c r="C551" s="577" t="s">
        <v>96</v>
      </c>
      <c r="D551">
        <v>0.02</v>
      </c>
      <c r="F551">
        <v>1.1189100000000001</v>
      </c>
      <c r="I551" s="400">
        <v>43903.36041666667</v>
      </c>
      <c r="J551">
        <v>1.11991</v>
      </c>
      <c r="N551">
        <v>2</v>
      </c>
      <c r="Q551">
        <v>267</v>
      </c>
      <c r="R551" s="577" t="s">
        <v>96</v>
      </c>
      <c r="S551" s="577">
        <v>1</v>
      </c>
    </row>
    <row r="552" spans="1:19">
      <c r="A552">
        <v>551</v>
      </c>
      <c r="B552" s="400">
        <v>43903.377083333333</v>
      </c>
      <c r="C552" s="577" t="s">
        <v>96</v>
      </c>
      <c r="D552">
        <v>0.02</v>
      </c>
      <c r="F552">
        <v>1.1199399999999999</v>
      </c>
      <c r="I552" s="400">
        <v>43903.50277777778</v>
      </c>
      <c r="J552">
        <v>1.1178300000000001</v>
      </c>
      <c r="N552">
        <v>-4.22</v>
      </c>
      <c r="Q552">
        <v>268</v>
      </c>
      <c r="R552" s="577" t="s">
        <v>96</v>
      </c>
      <c r="S552" s="577">
        <v>4</v>
      </c>
    </row>
    <row r="553" spans="1:19">
      <c r="A553">
        <v>552</v>
      </c>
      <c r="B553" s="400">
        <v>43903.394444444442</v>
      </c>
      <c r="C553" s="577" t="s">
        <v>96</v>
      </c>
      <c r="D553">
        <v>0.02</v>
      </c>
      <c r="F553">
        <v>1.1183399999999999</v>
      </c>
      <c r="I553" s="400">
        <v>43903.50277777778</v>
      </c>
      <c r="J553">
        <v>1.1178300000000001</v>
      </c>
      <c r="N553">
        <v>-1.02</v>
      </c>
      <c r="Q553">
        <v>268</v>
      </c>
      <c r="R553" s="577" t="s">
        <v>96</v>
      </c>
      <c r="S553" s="577">
        <v>4</v>
      </c>
    </row>
    <row r="554" spans="1:19">
      <c r="A554">
        <v>553</v>
      </c>
      <c r="B554" s="400">
        <v>43903.409722222219</v>
      </c>
      <c r="C554" s="577" t="s">
        <v>96</v>
      </c>
      <c r="D554">
        <v>0.03</v>
      </c>
      <c r="F554">
        <v>1.11673</v>
      </c>
      <c r="I554" s="400">
        <v>43903.50277777778</v>
      </c>
      <c r="J554">
        <v>1.1178300000000001</v>
      </c>
      <c r="N554">
        <v>3.3</v>
      </c>
      <c r="Q554">
        <v>268</v>
      </c>
      <c r="R554" s="577" t="s">
        <v>96</v>
      </c>
      <c r="S554" s="577">
        <v>4</v>
      </c>
    </row>
    <row r="555" spans="1:19">
      <c r="A555">
        <v>555</v>
      </c>
      <c r="B555" s="400">
        <v>43903.467361111114</v>
      </c>
      <c r="C555" s="577" t="s">
        <v>96</v>
      </c>
      <c r="D555">
        <v>0.05</v>
      </c>
      <c r="F555">
        <v>1.11503</v>
      </c>
      <c r="I555" s="400">
        <v>43903.50277777778</v>
      </c>
      <c r="J555">
        <v>1.1178300000000001</v>
      </c>
      <c r="N555">
        <v>14</v>
      </c>
      <c r="Q555">
        <v>268</v>
      </c>
      <c r="R555" s="577" t="s">
        <v>96</v>
      </c>
      <c r="S555" s="577">
        <v>4</v>
      </c>
    </row>
    <row r="556" spans="1:19">
      <c r="A556">
        <v>554</v>
      </c>
      <c r="B556" s="400">
        <v>43903.419444444444</v>
      </c>
      <c r="C556" s="577" t="s">
        <v>97</v>
      </c>
      <c r="D556">
        <v>0.02</v>
      </c>
      <c r="F556">
        <v>1.1167199999999999</v>
      </c>
      <c r="I556" s="400">
        <v>43903.445138888892</v>
      </c>
      <c r="J556">
        <v>1.11572</v>
      </c>
      <c r="N556">
        <v>2</v>
      </c>
      <c r="Q556">
        <v>269</v>
      </c>
      <c r="R556" s="577" t="s">
        <v>97</v>
      </c>
      <c r="S556" s="577">
        <v>1</v>
      </c>
    </row>
    <row r="557" spans="1:19">
      <c r="A557">
        <v>556</v>
      </c>
      <c r="B557" s="400">
        <v>43903.473611111112</v>
      </c>
      <c r="C557" s="577" t="s">
        <v>97</v>
      </c>
      <c r="D557">
        <v>0.02</v>
      </c>
      <c r="F557">
        <v>1.11605</v>
      </c>
      <c r="I557" s="400">
        <v>43903.488888888889</v>
      </c>
      <c r="J557">
        <v>1.1150500000000001</v>
      </c>
      <c r="N557">
        <v>2</v>
      </c>
      <c r="Q557">
        <v>270</v>
      </c>
      <c r="R557" s="577" t="s">
        <v>97</v>
      </c>
      <c r="S557" s="577">
        <v>1</v>
      </c>
    </row>
    <row r="558" spans="1:19">
      <c r="A558">
        <v>557</v>
      </c>
      <c r="B558" s="400">
        <v>43903.49722222222</v>
      </c>
      <c r="C558" s="577" t="s">
        <v>97</v>
      </c>
      <c r="D558">
        <v>0.02</v>
      </c>
      <c r="F558">
        <v>1.1146</v>
      </c>
      <c r="I558" s="400">
        <v>43903.509027777778</v>
      </c>
      <c r="J558">
        <v>1.1154299999999999</v>
      </c>
      <c r="N558">
        <v>-1.66</v>
      </c>
      <c r="Q558">
        <v>271</v>
      </c>
      <c r="R558" s="577" t="s">
        <v>97</v>
      </c>
      <c r="S558" s="577">
        <v>3</v>
      </c>
    </row>
    <row r="559" spans="1:19">
      <c r="A559">
        <v>558</v>
      </c>
      <c r="B559" s="400">
        <v>43903.501388888886</v>
      </c>
      <c r="C559" s="577" t="s">
        <v>97</v>
      </c>
      <c r="D559">
        <v>0.02</v>
      </c>
      <c r="F559">
        <v>1.1162000000000001</v>
      </c>
      <c r="I559" s="400">
        <v>43903.509027777778</v>
      </c>
      <c r="J559">
        <v>1.1154299999999999</v>
      </c>
      <c r="N559">
        <v>1.54</v>
      </c>
      <c r="Q559">
        <v>271</v>
      </c>
      <c r="R559" s="577" t="s">
        <v>97</v>
      </c>
      <c r="S559" s="577">
        <v>3</v>
      </c>
    </row>
    <row r="560" spans="1:19">
      <c r="A560">
        <v>559</v>
      </c>
      <c r="B560" s="400">
        <v>43903.50277777778</v>
      </c>
      <c r="C560" s="577" t="s">
        <v>97</v>
      </c>
      <c r="D560">
        <v>0.03</v>
      </c>
      <c r="F560">
        <v>1.11781</v>
      </c>
      <c r="I560" s="400">
        <v>43903.509027777778</v>
      </c>
      <c r="J560">
        <v>1.1154299999999999</v>
      </c>
      <c r="N560">
        <v>7.14</v>
      </c>
      <c r="Q560">
        <v>271</v>
      </c>
      <c r="R560" s="577" t="s">
        <v>97</v>
      </c>
      <c r="S560" s="577">
        <v>3</v>
      </c>
    </row>
    <row r="561" spans="1:19">
      <c r="A561">
        <v>560</v>
      </c>
      <c r="B561" s="400">
        <v>43903.507638888892</v>
      </c>
      <c r="C561" s="577" t="s">
        <v>96</v>
      </c>
      <c r="D561">
        <v>0.02</v>
      </c>
      <c r="F561">
        <v>1.1159600000000001</v>
      </c>
      <c r="I561" s="400">
        <v>43903.714583333334</v>
      </c>
      <c r="J561">
        <v>1.1104799999999999</v>
      </c>
      <c r="N561">
        <v>-10.96</v>
      </c>
      <c r="Q561">
        <v>272</v>
      </c>
      <c r="R561" s="577" t="s">
        <v>96</v>
      </c>
      <c r="S561" s="577">
        <v>6</v>
      </c>
    </row>
    <row r="562" spans="1:19">
      <c r="A562">
        <v>562</v>
      </c>
      <c r="B562" s="400">
        <v>43903.522222222222</v>
      </c>
      <c r="C562" s="577" t="s">
        <v>96</v>
      </c>
      <c r="D562">
        <v>0.02</v>
      </c>
      <c r="F562">
        <v>1.11389</v>
      </c>
      <c r="I562" s="400">
        <v>43903.714583333334</v>
      </c>
      <c r="J562">
        <v>1.1104799999999999</v>
      </c>
      <c r="N562">
        <v>-6.82</v>
      </c>
      <c r="Q562">
        <v>272</v>
      </c>
      <c r="R562" s="577" t="s">
        <v>96</v>
      </c>
      <c r="S562" s="577">
        <v>6</v>
      </c>
    </row>
    <row r="563" spans="1:19">
      <c r="A563">
        <v>564</v>
      </c>
      <c r="B563" s="400">
        <v>43903.538194444445</v>
      </c>
      <c r="C563" s="577" t="s">
        <v>96</v>
      </c>
      <c r="D563">
        <v>0.03</v>
      </c>
      <c r="F563">
        <v>1.11229</v>
      </c>
      <c r="I563" s="400">
        <v>43903.714583333334</v>
      </c>
      <c r="J563">
        <v>1.1104799999999999</v>
      </c>
      <c r="N563">
        <v>-5.43</v>
      </c>
      <c r="Q563">
        <v>272</v>
      </c>
      <c r="R563" s="577" t="s">
        <v>96</v>
      </c>
      <c r="S563" s="577">
        <v>6</v>
      </c>
    </row>
    <row r="564" spans="1:19">
      <c r="A564">
        <v>566</v>
      </c>
      <c r="B564" s="400">
        <v>43903.55</v>
      </c>
      <c r="C564" s="577" t="s">
        <v>96</v>
      </c>
      <c r="D564">
        <v>0.05</v>
      </c>
      <c r="F564">
        <v>1.1105799999999999</v>
      </c>
      <c r="I564" s="400">
        <v>43903.714583333334</v>
      </c>
      <c r="J564">
        <v>1.1104799999999999</v>
      </c>
      <c r="N564">
        <v>-0.5</v>
      </c>
      <c r="Q564">
        <v>272</v>
      </c>
      <c r="R564" s="577" t="s">
        <v>96</v>
      </c>
      <c r="S564" s="577">
        <v>6</v>
      </c>
    </row>
    <row r="565" spans="1:19">
      <c r="A565">
        <v>571</v>
      </c>
      <c r="B565" s="400">
        <v>43903.664583333331</v>
      </c>
      <c r="C565" s="577" t="s">
        <v>96</v>
      </c>
      <c r="D565">
        <v>0.08</v>
      </c>
      <c r="F565">
        <v>1.10877</v>
      </c>
      <c r="I565" s="400">
        <v>43903.714583333334</v>
      </c>
      <c r="J565">
        <v>1.1104799999999999</v>
      </c>
      <c r="N565">
        <v>13.68</v>
      </c>
      <c r="Q565">
        <v>272</v>
      </c>
      <c r="R565" s="577" t="s">
        <v>96</v>
      </c>
      <c r="S565" s="577">
        <v>6</v>
      </c>
    </row>
    <row r="566" spans="1:19">
      <c r="A566">
        <v>572</v>
      </c>
      <c r="B566" s="400">
        <v>43903.665972222225</v>
      </c>
      <c r="C566" s="577" t="s">
        <v>96</v>
      </c>
      <c r="D566">
        <v>0.14000000000000001</v>
      </c>
      <c r="F566">
        <v>1.10686</v>
      </c>
      <c r="I566" s="400">
        <v>43903.714583333334</v>
      </c>
      <c r="J566">
        <v>1.1104799999999999</v>
      </c>
      <c r="N566">
        <v>50.68</v>
      </c>
      <c r="Q566">
        <v>272</v>
      </c>
      <c r="R566" s="577" t="s">
        <v>96</v>
      </c>
      <c r="S566" s="577">
        <v>6</v>
      </c>
    </row>
    <row r="567" spans="1:19">
      <c r="A567">
        <v>561</v>
      </c>
      <c r="B567" s="400">
        <v>43903.511805555558</v>
      </c>
      <c r="C567" s="577" t="s">
        <v>97</v>
      </c>
      <c r="D567">
        <v>0.02</v>
      </c>
      <c r="F567">
        <v>1.11669</v>
      </c>
      <c r="I567" s="400">
        <v>43903.517361111109</v>
      </c>
      <c r="J567">
        <v>1.1156900000000001</v>
      </c>
      <c r="N567">
        <v>2</v>
      </c>
      <c r="Q567">
        <v>273</v>
      </c>
      <c r="R567" s="577" t="s">
        <v>97</v>
      </c>
      <c r="S567" s="577">
        <v>1</v>
      </c>
    </row>
    <row r="568" spans="1:19">
      <c r="A568">
        <v>563</v>
      </c>
      <c r="B568" s="400">
        <v>43903.530555555553</v>
      </c>
      <c r="C568" s="577" t="s">
        <v>97</v>
      </c>
      <c r="D568">
        <v>0.02</v>
      </c>
      <c r="F568">
        <v>1.1145400000000001</v>
      </c>
      <c r="I568" s="400">
        <v>43903.534722222219</v>
      </c>
      <c r="J568">
        <v>1.11354</v>
      </c>
      <c r="N568">
        <v>2</v>
      </c>
      <c r="Q568">
        <v>274</v>
      </c>
      <c r="R568" s="577" t="s">
        <v>97</v>
      </c>
      <c r="S568" s="577">
        <v>1</v>
      </c>
    </row>
    <row r="569" spans="1:19">
      <c r="A569">
        <v>565</v>
      </c>
      <c r="B569" s="400">
        <v>43903.543749999997</v>
      </c>
      <c r="C569" s="577" t="s">
        <v>97</v>
      </c>
      <c r="D569">
        <v>0.02</v>
      </c>
      <c r="F569">
        <v>1.1115699999999999</v>
      </c>
      <c r="I569" s="400">
        <v>43903.55</v>
      </c>
      <c r="J569">
        <v>1.1105700000000001</v>
      </c>
      <c r="N569">
        <v>2</v>
      </c>
      <c r="Q569">
        <v>275</v>
      </c>
      <c r="R569" s="577" t="s">
        <v>97</v>
      </c>
      <c r="S569" s="577">
        <v>1</v>
      </c>
    </row>
    <row r="570" spans="1:19">
      <c r="A570">
        <v>567</v>
      </c>
      <c r="B570" s="400">
        <v>43903.554166666669</v>
      </c>
      <c r="C570" s="577" t="s">
        <v>97</v>
      </c>
      <c r="D570">
        <v>0.02</v>
      </c>
      <c r="F570">
        <v>1.1115299999999999</v>
      </c>
      <c r="I570" s="400">
        <v>43903.592361111114</v>
      </c>
      <c r="J570">
        <v>1.1113299999999999</v>
      </c>
      <c r="N570">
        <v>0.4</v>
      </c>
      <c r="Q570">
        <v>276</v>
      </c>
      <c r="R570" s="577" t="s">
        <v>97</v>
      </c>
      <c r="S570" s="577">
        <v>2</v>
      </c>
    </row>
    <row r="571" spans="1:19">
      <c r="A571">
        <v>568</v>
      </c>
      <c r="B571" s="400">
        <v>43903.588194444441</v>
      </c>
      <c r="C571" s="577" t="s">
        <v>97</v>
      </c>
      <c r="D571">
        <v>0.02</v>
      </c>
      <c r="F571">
        <v>1.11313</v>
      </c>
      <c r="I571" s="400">
        <v>43903.592361111114</v>
      </c>
      <c r="J571">
        <v>1.1113299999999999</v>
      </c>
      <c r="N571">
        <v>3.6</v>
      </c>
      <c r="Q571">
        <v>276</v>
      </c>
      <c r="R571" s="577" t="s">
        <v>97</v>
      </c>
      <c r="S571" s="577">
        <v>2</v>
      </c>
    </row>
    <row r="572" spans="1:19">
      <c r="A572">
        <v>569</v>
      </c>
      <c r="B572" s="400">
        <v>43903.604166666664</v>
      </c>
      <c r="C572" s="577" t="s">
        <v>97</v>
      </c>
      <c r="D572">
        <v>0.02</v>
      </c>
      <c r="F572">
        <v>1.1109500000000001</v>
      </c>
      <c r="I572" s="400">
        <v>43903.654861111114</v>
      </c>
      <c r="J572">
        <v>1.10995</v>
      </c>
      <c r="N572">
        <v>2</v>
      </c>
      <c r="Q572">
        <v>277</v>
      </c>
      <c r="R572" s="577" t="s">
        <v>97</v>
      </c>
      <c r="S572" s="577">
        <v>1</v>
      </c>
    </row>
    <row r="573" spans="1:19">
      <c r="A573">
        <v>570</v>
      </c>
      <c r="B573" s="400">
        <v>43903.662499999999</v>
      </c>
      <c r="C573" s="577" t="s">
        <v>97</v>
      </c>
      <c r="D573">
        <v>0.02</v>
      </c>
      <c r="F573">
        <v>1.11052</v>
      </c>
      <c r="I573" s="400">
        <v>43903.663888888892</v>
      </c>
      <c r="J573">
        <v>1.1095200000000001</v>
      </c>
      <c r="N573">
        <v>2</v>
      </c>
      <c r="Q573">
        <v>278</v>
      </c>
      <c r="R573" s="577" t="s">
        <v>97</v>
      </c>
      <c r="S573" s="577">
        <v>1</v>
      </c>
    </row>
    <row r="574" spans="1:19">
      <c r="A574">
        <v>573</v>
      </c>
      <c r="B574" s="400">
        <v>43903.688194444447</v>
      </c>
      <c r="C574" s="577" t="s">
        <v>97</v>
      </c>
      <c r="D574">
        <v>0.02</v>
      </c>
      <c r="F574">
        <v>1.1082399999999999</v>
      </c>
      <c r="I574" s="400">
        <v>43903.688888888886</v>
      </c>
      <c r="J574">
        <v>1.10724</v>
      </c>
      <c r="N574">
        <v>2</v>
      </c>
      <c r="Q574">
        <v>279</v>
      </c>
      <c r="R574" s="577" t="s">
        <v>97</v>
      </c>
      <c r="S574" s="577">
        <v>1</v>
      </c>
    </row>
    <row r="575" spans="1:19">
      <c r="A575">
        <v>574</v>
      </c>
      <c r="B575" s="400">
        <v>43903.7</v>
      </c>
      <c r="C575" s="577" t="s">
        <v>97</v>
      </c>
      <c r="D575">
        <v>0.02</v>
      </c>
      <c r="F575">
        <v>1.1067199999999999</v>
      </c>
      <c r="I575" s="400">
        <v>43903.73541666667</v>
      </c>
      <c r="J575">
        <v>1.1075600000000001</v>
      </c>
      <c r="N575">
        <v>-1.68</v>
      </c>
      <c r="Q575">
        <v>280</v>
      </c>
      <c r="R575" s="577" t="s">
        <v>97</v>
      </c>
      <c r="S575" s="577">
        <v>3</v>
      </c>
    </row>
    <row r="576" spans="1:19">
      <c r="A576">
        <v>575</v>
      </c>
      <c r="B576" s="400">
        <v>43903.708333333336</v>
      </c>
      <c r="C576" s="577" t="s">
        <v>97</v>
      </c>
      <c r="D576">
        <v>0.02</v>
      </c>
      <c r="F576">
        <v>1.10833</v>
      </c>
      <c r="I576" s="400">
        <v>43903.73541666667</v>
      </c>
      <c r="J576">
        <v>1.1075600000000001</v>
      </c>
      <c r="N576">
        <v>1.54</v>
      </c>
      <c r="Q576">
        <v>280</v>
      </c>
      <c r="R576" s="577" t="s">
        <v>97</v>
      </c>
      <c r="S576" s="577">
        <v>3</v>
      </c>
    </row>
    <row r="577" spans="1:19">
      <c r="A577">
        <v>576</v>
      </c>
      <c r="B577" s="400">
        <v>43903.713888888888</v>
      </c>
      <c r="C577" s="577" t="s">
        <v>97</v>
      </c>
      <c r="D577">
        <v>0.03</v>
      </c>
      <c r="F577">
        <v>1.1099300000000001</v>
      </c>
      <c r="I577" s="400">
        <v>43903.73541666667</v>
      </c>
      <c r="J577">
        <v>1.1075600000000001</v>
      </c>
      <c r="N577">
        <v>7.11</v>
      </c>
      <c r="Q577">
        <v>280</v>
      </c>
      <c r="R577" s="577" t="s">
        <v>97</v>
      </c>
      <c r="S577" s="577">
        <v>3</v>
      </c>
    </row>
    <row r="578" spans="1:19">
      <c r="A578">
        <v>577</v>
      </c>
      <c r="B578" s="400">
        <v>43903.724999999999</v>
      </c>
      <c r="C578" s="577" t="s">
        <v>96</v>
      </c>
      <c r="D578">
        <v>0.02</v>
      </c>
      <c r="F578">
        <v>1.10999</v>
      </c>
      <c r="I578" s="400">
        <v>43903.753472222219</v>
      </c>
      <c r="J578">
        <v>1.1091599999999999</v>
      </c>
      <c r="N578">
        <v>-1.66</v>
      </c>
      <c r="Q578">
        <v>281</v>
      </c>
      <c r="R578" s="577" t="s">
        <v>96</v>
      </c>
      <c r="S578" s="577">
        <v>3</v>
      </c>
    </row>
    <row r="579" spans="1:19">
      <c r="A579">
        <v>578</v>
      </c>
      <c r="B579" s="400">
        <v>43903.734722222223</v>
      </c>
      <c r="C579" s="577" t="s">
        <v>96</v>
      </c>
      <c r="D579">
        <v>0.02</v>
      </c>
      <c r="F579">
        <v>1.10839</v>
      </c>
      <c r="I579" s="400">
        <v>43903.753472222219</v>
      </c>
      <c r="J579">
        <v>1.1091599999999999</v>
      </c>
      <c r="N579">
        <v>1.54</v>
      </c>
      <c r="Q579">
        <v>281</v>
      </c>
      <c r="R579" s="577" t="s">
        <v>96</v>
      </c>
      <c r="S579" s="577">
        <v>3</v>
      </c>
    </row>
    <row r="580" spans="1:19">
      <c r="A580">
        <v>579</v>
      </c>
      <c r="B580" s="400">
        <v>43903.743055555555</v>
      </c>
      <c r="C580" s="577" t="s">
        <v>96</v>
      </c>
      <c r="D580">
        <v>0.03</v>
      </c>
      <c r="F580">
        <v>1.1067800000000001</v>
      </c>
      <c r="I580" s="400">
        <v>43903.753472222219</v>
      </c>
      <c r="J580">
        <v>1.1091599999999999</v>
      </c>
      <c r="N580">
        <v>7.14</v>
      </c>
      <c r="Q580">
        <v>281</v>
      </c>
      <c r="R580" s="577" t="s">
        <v>96</v>
      </c>
      <c r="S580" s="577">
        <v>3</v>
      </c>
    </row>
    <row r="581" spans="1:19">
      <c r="A581">
        <v>580</v>
      </c>
      <c r="B581" s="400">
        <v>43903.748611111114</v>
      </c>
      <c r="C581" s="577" t="s">
        <v>97</v>
      </c>
      <c r="D581">
        <v>0.02</v>
      </c>
      <c r="F581">
        <v>1.1070500000000001</v>
      </c>
      <c r="I581" s="400">
        <v>43903.787499999999</v>
      </c>
      <c r="J581">
        <v>1.10686</v>
      </c>
      <c r="N581">
        <v>0.38</v>
      </c>
      <c r="Q581">
        <v>282</v>
      </c>
      <c r="R581" s="577" t="s">
        <v>97</v>
      </c>
      <c r="S581" s="577">
        <v>2</v>
      </c>
    </row>
    <row r="582" spans="1:19">
      <c r="A582">
        <v>581</v>
      </c>
      <c r="B582" s="400">
        <v>43903.752083333333</v>
      </c>
      <c r="C582" s="577" t="s">
        <v>97</v>
      </c>
      <c r="D582">
        <v>0.02</v>
      </c>
      <c r="F582">
        <v>1.10867</v>
      </c>
      <c r="I582" s="400">
        <v>43903.787499999999</v>
      </c>
      <c r="J582">
        <v>1.10686</v>
      </c>
      <c r="N582">
        <v>3.62</v>
      </c>
      <c r="Q582">
        <v>282</v>
      </c>
      <c r="R582" s="577" t="s">
        <v>97</v>
      </c>
      <c r="S582" s="577">
        <v>2</v>
      </c>
    </row>
    <row r="583" spans="1:19">
      <c r="A583">
        <v>582</v>
      </c>
      <c r="B583" s="400">
        <v>43903.761111111111</v>
      </c>
      <c r="C583" s="577" t="s">
        <v>96</v>
      </c>
      <c r="D583">
        <v>0.02</v>
      </c>
      <c r="F583">
        <v>1.10907</v>
      </c>
      <c r="I583" s="400">
        <v>43903.831944444442</v>
      </c>
      <c r="J583">
        <v>1.1092599999999999</v>
      </c>
      <c r="N583">
        <v>0.38</v>
      </c>
      <c r="Q583">
        <v>283</v>
      </c>
      <c r="R583" s="577" t="s">
        <v>96</v>
      </c>
      <c r="S583" s="577">
        <v>2</v>
      </c>
    </row>
    <row r="584" spans="1:19">
      <c r="A584">
        <v>583</v>
      </c>
      <c r="B584" s="400">
        <v>43903.770138888889</v>
      </c>
      <c r="C584" s="577" t="s">
        <v>96</v>
      </c>
      <c r="D584">
        <v>0.02</v>
      </c>
      <c r="F584">
        <v>1.10745</v>
      </c>
      <c r="I584" s="400">
        <v>43903.831944444442</v>
      </c>
      <c r="J584">
        <v>1.1092599999999999</v>
      </c>
      <c r="N584">
        <v>3.62</v>
      </c>
      <c r="Q584">
        <v>283</v>
      </c>
      <c r="R584" s="577" t="s">
        <v>96</v>
      </c>
      <c r="S584" s="577">
        <v>2</v>
      </c>
    </row>
    <row r="585" spans="1:19">
      <c r="A585">
        <v>584</v>
      </c>
      <c r="B585" s="400">
        <v>43903.826388888891</v>
      </c>
      <c r="C585" s="577" t="s">
        <v>97</v>
      </c>
      <c r="D585">
        <v>0.02</v>
      </c>
      <c r="F585">
        <v>1.10721</v>
      </c>
      <c r="I585" s="400">
        <v>43905.875</v>
      </c>
      <c r="J585">
        <v>1.1080700000000001</v>
      </c>
      <c r="N585">
        <v>-1.72</v>
      </c>
      <c r="Q585">
        <v>284</v>
      </c>
      <c r="R585" s="577" t="s">
        <v>97</v>
      </c>
      <c r="S585" s="577">
        <v>3</v>
      </c>
    </row>
    <row r="586" spans="1:19">
      <c r="A586">
        <v>585</v>
      </c>
      <c r="B586" s="400">
        <v>43903.831250000003</v>
      </c>
      <c r="C586" s="577" t="s">
        <v>97</v>
      </c>
      <c r="D586">
        <v>0.02</v>
      </c>
      <c r="F586">
        <v>1.1088499999999999</v>
      </c>
      <c r="I586" s="400">
        <v>43905.875</v>
      </c>
      <c r="J586">
        <v>1.1080700000000001</v>
      </c>
      <c r="N586">
        <v>1.56</v>
      </c>
      <c r="Q586">
        <v>284</v>
      </c>
      <c r="R586" s="577" t="s">
        <v>97</v>
      </c>
      <c r="S586" s="577">
        <v>3</v>
      </c>
    </row>
    <row r="587" spans="1:19">
      <c r="A587">
        <v>586</v>
      </c>
      <c r="B587" s="400">
        <v>43903.832638888889</v>
      </c>
      <c r="C587" s="577" t="s">
        <v>97</v>
      </c>
      <c r="D587">
        <v>0.03</v>
      </c>
      <c r="F587">
        <v>1.11046</v>
      </c>
      <c r="I587" s="400">
        <v>43905.875</v>
      </c>
      <c r="J587">
        <v>1.1080700000000001</v>
      </c>
      <c r="N587">
        <v>7.17</v>
      </c>
      <c r="Q587">
        <v>284</v>
      </c>
      <c r="R587" s="577" t="s">
        <v>97</v>
      </c>
      <c r="S587" s="577">
        <v>3</v>
      </c>
    </row>
    <row r="588" spans="1:19">
      <c r="A588">
        <v>587</v>
      </c>
      <c r="B588" s="400">
        <v>43903.836111111108</v>
      </c>
      <c r="C588" s="577" t="s">
        <v>96</v>
      </c>
      <c r="D588">
        <v>0.02</v>
      </c>
      <c r="F588">
        <v>1.10985</v>
      </c>
      <c r="I588" s="400">
        <v>43903.854166666664</v>
      </c>
      <c r="J588">
        <v>1.11005</v>
      </c>
      <c r="N588">
        <v>0.4</v>
      </c>
      <c r="Q588">
        <v>285</v>
      </c>
      <c r="R588" s="577" t="s">
        <v>96</v>
      </c>
      <c r="S588" s="577">
        <v>2</v>
      </c>
    </row>
    <row r="589" spans="1:19">
      <c r="A589">
        <v>588</v>
      </c>
      <c r="B589" s="400">
        <v>43903.84375</v>
      </c>
      <c r="C589" s="577" t="s">
        <v>96</v>
      </c>
      <c r="D589">
        <v>0.02</v>
      </c>
      <c r="F589">
        <v>1.10825</v>
      </c>
      <c r="I589" s="400">
        <v>43903.854166666664</v>
      </c>
      <c r="J589">
        <v>1.11005</v>
      </c>
      <c r="N589">
        <v>3.6</v>
      </c>
      <c r="Q589">
        <v>285</v>
      </c>
      <c r="R589" s="577" t="s">
        <v>96</v>
      </c>
      <c r="S589" s="577">
        <v>2</v>
      </c>
    </row>
    <row r="590" spans="1:19">
      <c r="A590">
        <v>589</v>
      </c>
      <c r="B590" s="400">
        <v>43903.861111111109</v>
      </c>
      <c r="C590" s="577" t="s">
        <v>96</v>
      </c>
      <c r="D590">
        <v>0.02</v>
      </c>
      <c r="F590">
        <v>1.1107400000000001</v>
      </c>
      <c r="I590" s="400">
        <v>43905.875694444447</v>
      </c>
      <c r="J590">
        <v>1.1103099999999999</v>
      </c>
      <c r="N590">
        <v>-0.86</v>
      </c>
      <c r="Q590">
        <v>286</v>
      </c>
      <c r="R590" s="577" t="s">
        <v>96</v>
      </c>
      <c r="S590" s="577">
        <v>2</v>
      </c>
    </row>
    <row r="591" spans="1:19">
      <c r="A591">
        <v>590</v>
      </c>
      <c r="B591" s="400">
        <v>43905.875</v>
      </c>
      <c r="C591" s="577" t="s">
        <v>96</v>
      </c>
      <c r="D591">
        <v>0.02</v>
      </c>
      <c r="F591">
        <v>1.1078699999999999</v>
      </c>
      <c r="I591" s="400">
        <v>43905.875694444447</v>
      </c>
      <c r="J591">
        <v>1.1103099999999999</v>
      </c>
      <c r="N591">
        <v>4.88</v>
      </c>
      <c r="Q591">
        <v>286</v>
      </c>
      <c r="R591" s="577" t="s">
        <v>96</v>
      </c>
      <c r="S591" s="577">
        <v>2</v>
      </c>
    </row>
    <row r="592" spans="1:19">
      <c r="A592">
        <v>591</v>
      </c>
      <c r="B592" s="400">
        <v>43905.884027777778</v>
      </c>
      <c r="C592" s="577" t="s">
        <v>96</v>
      </c>
      <c r="D592">
        <v>0.02</v>
      </c>
      <c r="F592">
        <v>1.11571</v>
      </c>
      <c r="I592" s="400">
        <v>43905.888888888891</v>
      </c>
      <c r="J592">
        <v>1.11585</v>
      </c>
      <c r="N592">
        <v>0.28000000000000003</v>
      </c>
      <c r="Q592">
        <v>287</v>
      </c>
      <c r="R592" s="577" t="s">
        <v>96</v>
      </c>
      <c r="S592" s="577">
        <v>2</v>
      </c>
    </row>
    <row r="593" spans="1:19">
      <c r="A593">
        <v>592</v>
      </c>
      <c r="B593" s="400">
        <v>43905.885416666664</v>
      </c>
      <c r="C593" s="577" t="s">
        <v>96</v>
      </c>
      <c r="D593">
        <v>0.02</v>
      </c>
      <c r="F593">
        <v>1.11399</v>
      </c>
      <c r="I593" s="400">
        <v>43905.888888888891</v>
      </c>
      <c r="J593">
        <v>1.11585</v>
      </c>
      <c r="N593">
        <v>3.72</v>
      </c>
      <c r="Q593">
        <v>287</v>
      </c>
      <c r="R593" s="577" t="s">
        <v>96</v>
      </c>
      <c r="S593" s="577">
        <v>2</v>
      </c>
    </row>
    <row r="594" spans="1:19">
      <c r="A594">
        <v>593</v>
      </c>
      <c r="B594" s="400">
        <v>43905.89166666667</v>
      </c>
      <c r="C594" s="577" t="s">
        <v>97</v>
      </c>
      <c r="D594">
        <v>0.02</v>
      </c>
      <c r="F594">
        <v>1.11816</v>
      </c>
      <c r="I594" s="400">
        <v>43905.893055555556</v>
      </c>
      <c r="J594">
        <v>1.1171599999999999</v>
      </c>
      <c r="N594">
        <v>2</v>
      </c>
      <c r="Q594">
        <v>288</v>
      </c>
      <c r="R594" s="577" t="s">
        <v>97</v>
      </c>
      <c r="S594" s="577">
        <v>1</v>
      </c>
    </row>
    <row r="595" spans="1:19">
      <c r="A595">
        <v>594</v>
      </c>
      <c r="B595" s="400">
        <v>43905.894444444442</v>
      </c>
      <c r="C595" s="577" t="s">
        <v>97</v>
      </c>
      <c r="D595">
        <v>0.02</v>
      </c>
      <c r="F595">
        <v>1.1185400000000001</v>
      </c>
      <c r="I595" s="400">
        <v>43905.897222222222</v>
      </c>
      <c r="J595">
        <v>1.11754</v>
      </c>
      <c r="N595">
        <v>2</v>
      </c>
      <c r="Q595">
        <v>289</v>
      </c>
      <c r="R595" s="577" t="s">
        <v>97</v>
      </c>
      <c r="S595" s="577">
        <v>1</v>
      </c>
    </row>
    <row r="596" spans="1:19">
      <c r="A596">
        <v>595</v>
      </c>
      <c r="B596" s="400">
        <v>43905.901388888888</v>
      </c>
      <c r="C596" s="577" t="s">
        <v>97</v>
      </c>
      <c r="D596">
        <v>0.02</v>
      </c>
      <c r="F596">
        <v>1.1185799999999999</v>
      </c>
      <c r="I596" s="400">
        <v>43905.92083333333</v>
      </c>
      <c r="J596">
        <v>1.11758</v>
      </c>
      <c r="N596">
        <v>2</v>
      </c>
      <c r="Q596">
        <v>290</v>
      </c>
      <c r="R596" s="577" t="s">
        <v>97</v>
      </c>
      <c r="S596" s="577">
        <v>1</v>
      </c>
    </row>
    <row r="597" spans="1:19">
      <c r="A597">
        <v>596</v>
      </c>
      <c r="B597" s="400">
        <v>43905.906944444447</v>
      </c>
      <c r="C597" s="577" t="s">
        <v>96</v>
      </c>
      <c r="D597">
        <v>0.02</v>
      </c>
      <c r="F597">
        <v>1.1185700000000001</v>
      </c>
      <c r="I597" s="400">
        <v>43905.914583333331</v>
      </c>
      <c r="J597">
        <v>1.11957</v>
      </c>
      <c r="N597">
        <v>2</v>
      </c>
      <c r="Q597">
        <v>291</v>
      </c>
      <c r="R597" s="577" t="s">
        <v>96</v>
      </c>
      <c r="S597" s="577">
        <v>1</v>
      </c>
    </row>
    <row r="598" spans="1:19">
      <c r="A598">
        <v>597</v>
      </c>
      <c r="B598" s="400">
        <v>43905.921527777777</v>
      </c>
      <c r="C598" s="577" t="s">
        <v>96</v>
      </c>
      <c r="D598">
        <v>0.02</v>
      </c>
      <c r="F598">
        <v>1.1177999999999999</v>
      </c>
      <c r="I598" s="400">
        <v>43905.924305555556</v>
      </c>
      <c r="J598">
        <v>1.1188</v>
      </c>
      <c r="N598">
        <v>2</v>
      </c>
      <c r="Q598">
        <v>292</v>
      </c>
      <c r="R598" s="577" t="s">
        <v>96</v>
      </c>
      <c r="S598" s="577">
        <v>1</v>
      </c>
    </row>
    <row r="599" spans="1:19">
      <c r="A599">
        <v>598</v>
      </c>
      <c r="B599" s="400">
        <v>43905.925000000003</v>
      </c>
      <c r="C599" s="577" t="s">
        <v>97</v>
      </c>
      <c r="D599">
        <v>0.02</v>
      </c>
      <c r="F599">
        <v>1.1186</v>
      </c>
      <c r="I599" s="400">
        <v>43905.927083333336</v>
      </c>
      <c r="J599">
        <v>1.1175999999999999</v>
      </c>
      <c r="N599">
        <v>2</v>
      </c>
      <c r="Q599">
        <v>293</v>
      </c>
      <c r="R599" s="577" t="s">
        <v>97</v>
      </c>
      <c r="S599" s="577">
        <v>1</v>
      </c>
    </row>
    <row r="600" spans="1:19">
      <c r="A600">
        <v>599</v>
      </c>
      <c r="B600" s="400">
        <v>43905.931944444441</v>
      </c>
      <c r="C600" s="577" t="s">
        <v>97</v>
      </c>
      <c r="D600">
        <v>0.02</v>
      </c>
      <c r="F600">
        <v>1.11602</v>
      </c>
      <c r="I600" s="400">
        <v>43905.948611111111</v>
      </c>
      <c r="J600">
        <v>1.11588</v>
      </c>
      <c r="N600">
        <v>0.28000000000000003</v>
      </c>
      <c r="Q600">
        <v>294</v>
      </c>
      <c r="R600" s="577" t="s">
        <v>97</v>
      </c>
      <c r="S600" s="577">
        <v>2</v>
      </c>
    </row>
    <row r="601" spans="1:19">
      <c r="A601">
        <v>600</v>
      </c>
      <c r="B601" s="400">
        <v>43905.941666666666</v>
      </c>
      <c r="C601" s="577" t="s">
        <v>97</v>
      </c>
      <c r="D601">
        <v>0.02</v>
      </c>
      <c r="F601">
        <v>1.11774</v>
      </c>
      <c r="I601" s="400">
        <v>43905.948611111111</v>
      </c>
      <c r="J601">
        <v>1.11588</v>
      </c>
      <c r="N601">
        <v>3.72</v>
      </c>
      <c r="Q601">
        <v>294</v>
      </c>
      <c r="R601" s="577" t="s">
        <v>97</v>
      </c>
      <c r="S601" s="577">
        <v>2</v>
      </c>
    </row>
    <row r="602" spans="1:19">
      <c r="A602">
        <v>601</v>
      </c>
      <c r="B602" s="400">
        <v>43905.945833333331</v>
      </c>
      <c r="C602" s="577" t="s">
        <v>96</v>
      </c>
      <c r="D602">
        <v>0.02</v>
      </c>
      <c r="F602">
        <v>1.11713</v>
      </c>
      <c r="I602" s="400">
        <v>43905.96597222222</v>
      </c>
      <c r="J602">
        <v>1.1167400000000001</v>
      </c>
      <c r="N602">
        <v>-0.78</v>
      </c>
      <c r="Q602">
        <v>295</v>
      </c>
      <c r="R602" s="577" t="s">
        <v>96</v>
      </c>
      <c r="S602" s="577">
        <v>2</v>
      </c>
    </row>
    <row r="603" spans="1:19">
      <c r="A603">
        <v>602</v>
      </c>
      <c r="B603" s="400">
        <v>43905.951388888891</v>
      </c>
      <c r="C603" s="577" t="s">
        <v>96</v>
      </c>
      <c r="D603">
        <v>0.02</v>
      </c>
      <c r="F603">
        <v>1.1143400000000001</v>
      </c>
      <c r="I603" s="400">
        <v>43905.96597222222</v>
      </c>
      <c r="J603">
        <v>1.1167400000000001</v>
      </c>
      <c r="N603">
        <v>4.8</v>
      </c>
      <c r="Q603">
        <v>295</v>
      </c>
      <c r="R603" s="577" t="s">
        <v>96</v>
      </c>
      <c r="S603" s="577">
        <v>2</v>
      </c>
    </row>
    <row r="604" spans="1:19">
      <c r="A604">
        <v>603</v>
      </c>
      <c r="B604" s="400">
        <v>43905.957638888889</v>
      </c>
      <c r="C604" s="577" t="s">
        <v>97</v>
      </c>
      <c r="D604">
        <v>0.02</v>
      </c>
      <c r="F604">
        <v>1.11595</v>
      </c>
      <c r="I604" s="400">
        <v>43905.994444444441</v>
      </c>
      <c r="J604">
        <v>1.1169</v>
      </c>
      <c r="N604">
        <v>-1.9</v>
      </c>
      <c r="Q604">
        <v>296</v>
      </c>
      <c r="R604" s="577" t="s">
        <v>97</v>
      </c>
      <c r="S604" s="577">
        <v>3</v>
      </c>
    </row>
    <row r="605" spans="1:19">
      <c r="A605">
        <v>604</v>
      </c>
      <c r="B605" s="400">
        <v>43905.974999999999</v>
      </c>
      <c r="C605" s="577" t="s">
        <v>97</v>
      </c>
      <c r="D605">
        <v>0.02</v>
      </c>
      <c r="F605">
        <v>1.11772</v>
      </c>
      <c r="I605" s="400">
        <v>43905.994444444441</v>
      </c>
      <c r="J605">
        <v>1.1169</v>
      </c>
      <c r="N605">
        <v>1.64</v>
      </c>
      <c r="Q605">
        <v>296</v>
      </c>
      <c r="R605" s="577" t="s">
        <v>97</v>
      </c>
      <c r="S605" s="577">
        <v>3</v>
      </c>
    </row>
    <row r="606" spans="1:19">
      <c r="A606">
        <v>605</v>
      </c>
      <c r="B606" s="400">
        <v>43905.988194444442</v>
      </c>
      <c r="C606" s="577" t="s">
        <v>97</v>
      </c>
      <c r="D606">
        <v>0.03</v>
      </c>
      <c r="F606">
        <v>1.1193299999999999</v>
      </c>
      <c r="I606" s="400">
        <v>43905.994444444441</v>
      </c>
      <c r="J606">
        <v>1.1169</v>
      </c>
      <c r="N606">
        <v>7.29</v>
      </c>
      <c r="Q606">
        <v>296</v>
      </c>
      <c r="R606" s="577" t="s">
        <v>97</v>
      </c>
      <c r="S606" s="577">
        <v>3</v>
      </c>
    </row>
    <row r="607" spans="1:19">
      <c r="A607">
        <v>606</v>
      </c>
      <c r="B607" s="400">
        <v>43905.994444444441</v>
      </c>
      <c r="C607" s="577" t="s">
        <v>96</v>
      </c>
      <c r="D607">
        <v>0.02</v>
      </c>
      <c r="F607">
        <v>1.1174999999999999</v>
      </c>
      <c r="I607" s="400">
        <v>43906.01666666667</v>
      </c>
      <c r="J607">
        <v>1.1166499999999999</v>
      </c>
      <c r="N607">
        <v>-1.78</v>
      </c>
      <c r="Q607">
        <v>297</v>
      </c>
      <c r="R607" s="577" t="s">
        <v>96</v>
      </c>
      <c r="S607" s="577">
        <v>3</v>
      </c>
    </row>
    <row r="608" spans="1:19">
      <c r="A608">
        <v>607</v>
      </c>
      <c r="B608" s="400">
        <v>43905.99722222222</v>
      </c>
      <c r="C608" s="577" t="s">
        <v>96</v>
      </c>
      <c r="D608">
        <v>0.02</v>
      </c>
      <c r="F608">
        <v>1.1158999999999999</v>
      </c>
      <c r="I608" s="400">
        <v>43906.01666666667</v>
      </c>
      <c r="J608">
        <v>1.1166499999999999</v>
      </c>
      <c r="N608">
        <v>1.42</v>
      </c>
      <c r="Q608">
        <v>297</v>
      </c>
      <c r="R608" s="577" t="s">
        <v>96</v>
      </c>
      <c r="S608" s="577">
        <v>3</v>
      </c>
    </row>
    <row r="609" spans="1:19">
      <c r="A609">
        <v>609</v>
      </c>
      <c r="B609" s="400">
        <v>43906.00277777778</v>
      </c>
      <c r="C609" s="577" t="s">
        <v>96</v>
      </c>
      <c r="D609">
        <v>0.03</v>
      </c>
      <c r="F609">
        <v>1.11425</v>
      </c>
      <c r="I609" s="400">
        <v>43906.01666666667</v>
      </c>
      <c r="J609">
        <v>1.1166499999999999</v>
      </c>
      <c r="N609">
        <v>7.2</v>
      </c>
      <c r="Q609">
        <v>297</v>
      </c>
      <c r="R609" s="577" t="s">
        <v>96</v>
      </c>
      <c r="S609" s="577">
        <v>3</v>
      </c>
    </row>
    <row r="610" spans="1:19">
      <c r="A610">
        <v>608</v>
      </c>
      <c r="B610" s="400">
        <v>43906.000694444447</v>
      </c>
      <c r="C610" s="577" t="s">
        <v>97</v>
      </c>
      <c r="D610">
        <v>0.02</v>
      </c>
      <c r="F610">
        <v>1.1161000000000001</v>
      </c>
      <c r="I610" s="400">
        <v>43906.002083333333</v>
      </c>
      <c r="J610">
        <v>1.1151</v>
      </c>
      <c r="N610">
        <v>2</v>
      </c>
      <c r="Q610">
        <v>298</v>
      </c>
      <c r="R610" s="577" t="s">
        <v>97</v>
      </c>
      <c r="S610" s="577">
        <v>1</v>
      </c>
    </row>
    <row r="611" spans="1:19">
      <c r="A611">
        <v>610</v>
      </c>
      <c r="B611" s="400">
        <v>43906.008333333331</v>
      </c>
      <c r="C611" s="577" t="s">
        <v>97</v>
      </c>
      <c r="D611">
        <v>0.02</v>
      </c>
      <c r="F611">
        <v>1.1150100000000001</v>
      </c>
      <c r="I611" s="400">
        <v>43906.022916666669</v>
      </c>
      <c r="J611">
        <v>1.1148199999999999</v>
      </c>
      <c r="N611">
        <v>0.38</v>
      </c>
      <c r="Q611">
        <v>299</v>
      </c>
      <c r="R611" s="577" t="s">
        <v>97</v>
      </c>
      <c r="S611" s="577">
        <v>2</v>
      </c>
    </row>
    <row r="612" spans="1:19">
      <c r="A612">
        <v>611</v>
      </c>
      <c r="B612" s="400">
        <v>43906.015972222223</v>
      </c>
      <c r="C612" s="577" t="s">
        <v>97</v>
      </c>
      <c r="D612">
        <v>0.02</v>
      </c>
      <c r="F612">
        <v>1.1166199999999999</v>
      </c>
      <c r="I612" s="400">
        <v>43906.022916666669</v>
      </c>
      <c r="J612">
        <v>1.1148199999999999</v>
      </c>
      <c r="N612">
        <v>3.6</v>
      </c>
      <c r="Q612">
        <v>299</v>
      </c>
      <c r="R612" s="577" t="s">
        <v>97</v>
      </c>
      <c r="S612" s="577">
        <v>2</v>
      </c>
    </row>
    <row r="613" spans="1:19">
      <c r="A613">
        <v>612</v>
      </c>
      <c r="B613" s="400">
        <v>43906.020833333336</v>
      </c>
      <c r="C613" s="577" t="s">
        <v>96</v>
      </c>
      <c r="D613">
        <v>0.02</v>
      </c>
      <c r="F613">
        <v>1.1162300000000001</v>
      </c>
      <c r="I613" s="400">
        <v>43906.15902777778</v>
      </c>
      <c r="J613">
        <v>1.1124700000000001</v>
      </c>
      <c r="N613">
        <v>-7.52</v>
      </c>
      <c r="Q613">
        <v>300</v>
      </c>
      <c r="R613" s="577" t="s">
        <v>96</v>
      </c>
      <c r="S613" s="577">
        <v>5</v>
      </c>
    </row>
    <row r="614" spans="1:19">
      <c r="A614">
        <v>613</v>
      </c>
      <c r="B614" s="400">
        <v>43906.023611111108</v>
      </c>
      <c r="C614" s="577" t="s">
        <v>96</v>
      </c>
      <c r="D614">
        <v>0.02</v>
      </c>
      <c r="F614">
        <v>1.1144400000000001</v>
      </c>
      <c r="I614" s="400">
        <v>43906.15902777778</v>
      </c>
      <c r="J614">
        <v>1.1124700000000001</v>
      </c>
      <c r="N614">
        <v>-3.94</v>
      </c>
      <c r="Q614">
        <v>300</v>
      </c>
      <c r="R614" s="577" t="s">
        <v>96</v>
      </c>
      <c r="S614" s="577">
        <v>5</v>
      </c>
    </row>
    <row r="615" spans="1:19">
      <c r="A615">
        <v>614</v>
      </c>
      <c r="B615" s="400">
        <v>43906.029166666667</v>
      </c>
      <c r="C615" s="577" t="s">
        <v>96</v>
      </c>
      <c r="D615">
        <v>0.03</v>
      </c>
      <c r="F615">
        <v>1.11283</v>
      </c>
      <c r="I615" s="400">
        <v>43906.15902777778</v>
      </c>
      <c r="J615">
        <v>1.1124700000000001</v>
      </c>
      <c r="N615">
        <v>-1.08</v>
      </c>
      <c r="Q615">
        <v>300</v>
      </c>
      <c r="R615" s="577" t="s">
        <v>96</v>
      </c>
      <c r="S615" s="577">
        <v>5</v>
      </c>
    </row>
    <row r="616" spans="1:19">
      <c r="A616">
        <v>616</v>
      </c>
      <c r="B616" s="400">
        <v>43906.047222222223</v>
      </c>
      <c r="C616" s="577" t="s">
        <v>96</v>
      </c>
      <c r="D616">
        <v>0.05</v>
      </c>
      <c r="F616">
        <v>1.11113</v>
      </c>
      <c r="I616" s="400">
        <v>43906.15902777778</v>
      </c>
      <c r="J616">
        <v>1.1124700000000001</v>
      </c>
      <c r="N616">
        <v>6.7</v>
      </c>
      <c r="Q616">
        <v>300</v>
      </c>
      <c r="R616" s="577" t="s">
        <v>96</v>
      </c>
      <c r="S616" s="577">
        <v>5</v>
      </c>
    </row>
    <row r="617" spans="1:19">
      <c r="A617">
        <v>618</v>
      </c>
      <c r="B617" s="400">
        <v>43906.058333333334</v>
      </c>
      <c r="C617" s="577" t="s">
        <v>96</v>
      </c>
      <c r="D617">
        <v>0.08</v>
      </c>
      <c r="F617">
        <v>1.1089899999999999</v>
      </c>
      <c r="I617" s="400">
        <v>43906.15902777778</v>
      </c>
      <c r="J617">
        <v>1.1124700000000001</v>
      </c>
      <c r="N617">
        <v>27.84</v>
      </c>
      <c r="Q617">
        <v>300</v>
      </c>
      <c r="R617" s="577" t="s">
        <v>96</v>
      </c>
      <c r="S617" s="577">
        <v>5</v>
      </c>
    </row>
    <row r="618" spans="1:19">
      <c r="A618">
        <v>615</v>
      </c>
      <c r="B618" s="400">
        <v>43906.034722222219</v>
      </c>
      <c r="C618" s="577" t="s">
        <v>97</v>
      </c>
      <c r="D618">
        <v>0.02</v>
      </c>
      <c r="F618">
        <v>1.1131200000000001</v>
      </c>
      <c r="I618" s="400">
        <v>43906.036805555559</v>
      </c>
      <c r="J618">
        <v>1.11212</v>
      </c>
      <c r="N618">
        <v>2</v>
      </c>
      <c r="Q618">
        <v>301</v>
      </c>
      <c r="R618" s="577" t="s">
        <v>97</v>
      </c>
      <c r="S618" s="577">
        <v>1</v>
      </c>
    </row>
    <row r="619" spans="1:19">
      <c r="A619">
        <v>617</v>
      </c>
      <c r="B619" s="400">
        <v>43906.050694444442</v>
      </c>
      <c r="C619" s="577" t="s">
        <v>97</v>
      </c>
      <c r="D619">
        <v>0.02</v>
      </c>
      <c r="F619">
        <v>1.1116600000000001</v>
      </c>
      <c r="I619" s="400">
        <v>43906.052777777775</v>
      </c>
      <c r="J619">
        <v>1.11066</v>
      </c>
      <c r="N619">
        <v>2</v>
      </c>
      <c r="Q619">
        <v>302</v>
      </c>
      <c r="R619" s="577" t="s">
        <v>97</v>
      </c>
      <c r="S619" s="577">
        <v>1</v>
      </c>
    </row>
    <row r="620" spans="1:19">
      <c r="A620">
        <v>619</v>
      </c>
      <c r="B620" s="400">
        <v>43906.064583333333</v>
      </c>
      <c r="C620" s="577" t="s">
        <v>97</v>
      </c>
      <c r="D620">
        <v>0.02</v>
      </c>
      <c r="F620">
        <v>1.1106199999999999</v>
      </c>
      <c r="I620" s="400">
        <v>43906.115277777775</v>
      </c>
      <c r="J620">
        <v>1.1096200000000001</v>
      </c>
      <c r="N620">
        <v>2</v>
      </c>
      <c r="Q620">
        <v>303</v>
      </c>
      <c r="R620" s="577" t="s">
        <v>97</v>
      </c>
      <c r="S620" s="577">
        <v>1</v>
      </c>
    </row>
    <row r="621" spans="1:19">
      <c r="A621">
        <v>620</v>
      </c>
      <c r="B621" s="400">
        <v>43906.121527777781</v>
      </c>
      <c r="C621" s="577" t="s">
        <v>97</v>
      </c>
      <c r="D621">
        <v>0.02</v>
      </c>
      <c r="F621">
        <v>1.1098699999999999</v>
      </c>
      <c r="I621" s="400">
        <v>43906.428472222222</v>
      </c>
      <c r="J621">
        <v>1.1185099999999999</v>
      </c>
      <c r="N621">
        <v>-17.28</v>
      </c>
      <c r="Q621">
        <v>304</v>
      </c>
      <c r="R621" s="577" t="s">
        <v>97</v>
      </c>
      <c r="S621" s="577">
        <v>8</v>
      </c>
    </row>
    <row r="622" spans="1:19">
      <c r="A622">
        <v>621</v>
      </c>
      <c r="B622" s="400">
        <v>43906.13958333333</v>
      </c>
      <c r="C622" s="577" t="s">
        <v>97</v>
      </c>
      <c r="D622">
        <v>0.02</v>
      </c>
      <c r="F622">
        <v>1.11148</v>
      </c>
      <c r="I622" s="400">
        <v>43906.428472222222</v>
      </c>
      <c r="J622">
        <v>1.1185099999999999</v>
      </c>
      <c r="N622">
        <v>-14.06</v>
      </c>
      <c r="Q622">
        <v>304</v>
      </c>
      <c r="R622" s="577" t="s">
        <v>97</v>
      </c>
      <c r="S622" s="577">
        <v>8</v>
      </c>
    </row>
    <row r="623" spans="1:19">
      <c r="A623">
        <v>622</v>
      </c>
      <c r="B623" s="400">
        <v>43906.206944444442</v>
      </c>
      <c r="C623" s="577" t="s">
        <v>97</v>
      </c>
      <c r="D623">
        <v>0.03</v>
      </c>
      <c r="F623">
        <v>1.1130899999999999</v>
      </c>
      <c r="I623" s="400">
        <v>43906.428472222222</v>
      </c>
      <c r="J623">
        <v>1.1185099999999999</v>
      </c>
      <c r="N623">
        <v>-16.260000000000002</v>
      </c>
      <c r="Q623">
        <v>304</v>
      </c>
      <c r="R623" s="577" t="s">
        <v>97</v>
      </c>
      <c r="S623" s="577">
        <v>8</v>
      </c>
    </row>
    <row r="624" spans="1:19">
      <c r="A624">
        <v>625</v>
      </c>
      <c r="B624" s="400">
        <v>43906.275694444441</v>
      </c>
      <c r="C624" s="577" t="s">
        <v>97</v>
      </c>
      <c r="D624">
        <v>0.05</v>
      </c>
      <c r="F624">
        <v>1.1147899999999999</v>
      </c>
      <c r="I624" s="400">
        <v>43906.428472222222</v>
      </c>
      <c r="J624">
        <v>1.1185099999999999</v>
      </c>
      <c r="N624">
        <v>-18.600000000000001</v>
      </c>
      <c r="Q624">
        <v>304</v>
      </c>
      <c r="R624" s="577" t="s">
        <v>97</v>
      </c>
      <c r="S624" s="577">
        <v>8</v>
      </c>
    </row>
    <row r="625" spans="1:19">
      <c r="A625">
        <v>628</v>
      </c>
      <c r="B625" s="400">
        <v>43906.318055555559</v>
      </c>
      <c r="C625" s="577" t="s">
        <v>97</v>
      </c>
      <c r="D625">
        <v>0.08</v>
      </c>
      <c r="F625">
        <v>1.1166799999999999</v>
      </c>
      <c r="I625" s="400">
        <v>43906.428472222222</v>
      </c>
      <c r="J625">
        <v>1.1185099999999999</v>
      </c>
      <c r="N625">
        <v>-14.64</v>
      </c>
      <c r="Q625">
        <v>304</v>
      </c>
      <c r="R625" s="577" t="s">
        <v>97</v>
      </c>
      <c r="S625" s="577">
        <v>8</v>
      </c>
    </row>
    <row r="626" spans="1:19">
      <c r="A626">
        <v>629</v>
      </c>
      <c r="B626" s="400">
        <v>43906.336805555555</v>
      </c>
      <c r="C626" s="577" t="s">
        <v>97</v>
      </c>
      <c r="D626">
        <v>0.14000000000000001</v>
      </c>
      <c r="F626">
        <v>1.1186400000000001</v>
      </c>
      <c r="I626" s="400">
        <v>43906.428472222222</v>
      </c>
      <c r="J626">
        <v>1.1185099999999999</v>
      </c>
      <c r="N626">
        <v>1.82</v>
      </c>
      <c r="Q626">
        <v>304</v>
      </c>
      <c r="R626" s="577" t="s">
        <v>97</v>
      </c>
      <c r="S626" s="577">
        <v>8</v>
      </c>
    </row>
    <row r="627" spans="1:19">
      <c r="A627">
        <v>630</v>
      </c>
      <c r="B627" s="400">
        <v>43906.352777777778</v>
      </c>
      <c r="C627" s="577" t="s">
        <v>97</v>
      </c>
      <c r="D627">
        <v>0.23</v>
      </c>
      <c r="F627">
        <v>1.1206400000000001</v>
      </c>
      <c r="I627" s="400">
        <v>43906.428472222222</v>
      </c>
      <c r="J627">
        <v>1.1185099999999999</v>
      </c>
      <c r="N627">
        <v>48.99</v>
      </c>
      <c r="Q627">
        <v>304</v>
      </c>
      <c r="R627" s="577" t="s">
        <v>97</v>
      </c>
      <c r="S627" s="577">
        <v>8</v>
      </c>
    </row>
    <row r="628" spans="1:19">
      <c r="A628">
        <v>633</v>
      </c>
      <c r="B628" s="400">
        <v>43906.373611111114</v>
      </c>
      <c r="C628" s="577" t="s">
        <v>97</v>
      </c>
      <c r="D628">
        <v>0.38</v>
      </c>
      <c r="F628">
        <v>1.12279</v>
      </c>
      <c r="I628" s="400">
        <v>43906.428472222222</v>
      </c>
      <c r="J628">
        <v>1.1185099999999999</v>
      </c>
      <c r="N628">
        <v>162.63999999999999</v>
      </c>
      <c r="Q628">
        <v>304</v>
      </c>
      <c r="R628" s="577" t="s">
        <v>97</v>
      </c>
      <c r="S628" s="577">
        <v>8</v>
      </c>
    </row>
    <row r="629" spans="1:19">
      <c r="A629">
        <v>623</v>
      </c>
      <c r="B629" s="400">
        <v>43906.211111111108</v>
      </c>
      <c r="C629" s="577" t="s">
        <v>96</v>
      </c>
      <c r="D629">
        <v>0.02</v>
      </c>
      <c r="F629">
        <v>1.11277</v>
      </c>
      <c r="I629" s="400">
        <v>43906.260416666664</v>
      </c>
      <c r="J629">
        <v>1.1137699999999999</v>
      </c>
      <c r="N629">
        <v>2</v>
      </c>
      <c r="Q629">
        <v>305</v>
      </c>
      <c r="R629" s="577" t="s">
        <v>96</v>
      </c>
      <c r="S629" s="577">
        <v>1</v>
      </c>
    </row>
    <row r="630" spans="1:19">
      <c r="A630">
        <v>624</v>
      </c>
      <c r="B630" s="400">
        <v>43906.268055555556</v>
      </c>
      <c r="C630" s="577" t="s">
        <v>96</v>
      </c>
      <c r="D630">
        <v>0.02</v>
      </c>
      <c r="F630">
        <v>1.1134200000000001</v>
      </c>
      <c r="I630" s="400">
        <v>43906.273611111108</v>
      </c>
      <c r="J630">
        <v>1.11442</v>
      </c>
      <c r="N630">
        <v>2</v>
      </c>
      <c r="Q630">
        <v>306</v>
      </c>
      <c r="R630" s="577" t="s">
        <v>96</v>
      </c>
      <c r="S630" s="577">
        <v>1</v>
      </c>
    </row>
    <row r="631" spans="1:19">
      <c r="A631">
        <v>626</v>
      </c>
      <c r="B631" s="400">
        <v>43906.285416666666</v>
      </c>
      <c r="C631" s="577" t="s">
        <v>96</v>
      </c>
      <c r="D631">
        <v>0.02</v>
      </c>
      <c r="F631">
        <v>1.1141300000000001</v>
      </c>
      <c r="I631" s="400">
        <v>43906.3</v>
      </c>
      <c r="J631">
        <v>1.11513</v>
      </c>
      <c r="N631">
        <v>2</v>
      </c>
      <c r="Q631">
        <v>307</v>
      </c>
      <c r="R631" s="577" t="s">
        <v>96</v>
      </c>
      <c r="S631" s="577">
        <v>1</v>
      </c>
    </row>
    <row r="632" spans="1:19">
      <c r="A632">
        <v>627</v>
      </c>
      <c r="B632" s="400">
        <v>43906.311111111114</v>
      </c>
      <c r="C632" s="577" t="s">
        <v>96</v>
      </c>
      <c r="D632">
        <v>0.02</v>
      </c>
      <c r="F632">
        <v>1.11375</v>
      </c>
      <c r="I632" s="400">
        <v>43906.31527777778</v>
      </c>
      <c r="J632">
        <v>1.1147499999999999</v>
      </c>
      <c r="N632">
        <v>2</v>
      </c>
      <c r="Q632">
        <v>308</v>
      </c>
      <c r="R632" s="577" t="s">
        <v>96</v>
      </c>
      <c r="S632" s="577">
        <v>1</v>
      </c>
    </row>
    <row r="633" spans="1:19">
      <c r="A633">
        <v>631</v>
      </c>
      <c r="B633" s="400">
        <v>43906.356249999997</v>
      </c>
      <c r="C633" s="577" t="s">
        <v>96</v>
      </c>
      <c r="D633">
        <v>0.02</v>
      </c>
      <c r="F633">
        <v>1.1203700000000001</v>
      </c>
      <c r="I633" s="400">
        <v>43906.357638888891</v>
      </c>
      <c r="J633">
        <v>1.12137</v>
      </c>
      <c r="N633">
        <v>2</v>
      </c>
      <c r="Q633">
        <v>309</v>
      </c>
      <c r="R633" s="577" t="s">
        <v>96</v>
      </c>
      <c r="S633" s="577">
        <v>1</v>
      </c>
    </row>
    <row r="634" spans="1:19">
      <c r="A634">
        <v>632</v>
      </c>
      <c r="B634" s="400">
        <v>43906.361111111109</v>
      </c>
      <c r="C634" s="577" t="s">
        <v>96</v>
      </c>
      <c r="D634">
        <v>0.02</v>
      </c>
      <c r="F634">
        <v>1.12144</v>
      </c>
      <c r="I634" s="400">
        <v>43906.373611111114</v>
      </c>
      <c r="J634">
        <v>1.1224400000000001</v>
      </c>
      <c r="N634">
        <v>2</v>
      </c>
      <c r="Q634">
        <v>310</v>
      </c>
      <c r="R634" s="577" t="s">
        <v>96</v>
      </c>
      <c r="S634" s="577">
        <v>1</v>
      </c>
    </row>
    <row r="635" spans="1:19">
      <c r="A635">
        <v>634</v>
      </c>
      <c r="B635" s="400">
        <v>43906.381944444445</v>
      </c>
      <c r="C635" s="577" t="s">
        <v>96</v>
      </c>
      <c r="D635">
        <v>0.02</v>
      </c>
      <c r="F635">
        <v>1.1226799999999999</v>
      </c>
      <c r="I635" s="400">
        <v>43906.445138888892</v>
      </c>
      <c r="J635">
        <v>1.1191899999999999</v>
      </c>
      <c r="N635">
        <v>-6.98</v>
      </c>
      <c r="Q635">
        <v>311</v>
      </c>
      <c r="R635" s="577" t="s">
        <v>96</v>
      </c>
      <c r="S635" s="577">
        <v>5</v>
      </c>
    </row>
    <row r="636" spans="1:19">
      <c r="A636">
        <v>635</v>
      </c>
      <c r="B636" s="400">
        <v>43906.395833333336</v>
      </c>
      <c r="C636" s="577" t="s">
        <v>96</v>
      </c>
      <c r="D636">
        <v>0.02</v>
      </c>
      <c r="F636">
        <v>1.12107</v>
      </c>
      <c r="I636" s="400">
        <v>43906.445138888892</v>
      </c>
      <c r="J636">
        <v>1.1191899999999999</v>
      </c>
      <c r="N636">
        <v>-3.76</v>
      </c>
      <c r="Q636">
        <v>311</v>
      </c>
      <c r="R636" s="577" t="s">
        <v>96</v>
      </c>
      <c r="S636" s="577">
        <v>5</v>
      </c>
    </row>
    <row r="637" spans="1:19">
      <c r="A637">
        <v>636</v>
      </c>
      <c r="B637" s="400">
        <v>43906.407638888886</v>
      </c>
      <c r="C637" s="577" t="s">
        <v>96</v>
      </c>
      <c r="D637">
        <v>0.03</v>
      </c>
      <c r="F637">
        <v>1.1194500000000001</v>
      </c>
      <c r="I637" s="400">
        <v>43906.445138888892</v>
      </c>
      <c r="J637">
        <v>1.1191899999999999</v>
      </c>
      <c r="N637">
        <v>-0.78</v>
      </c>
      <c r="Q637">
        <v>311</v>
      </c>
      <c r="R637" s="577" t="s">
        <v>96</v>
      </c>
      <c r="S637" s="577">
        <v>5</v>
      </c>
    </row>
    <row r="638" spans="1:19">
      <c r="A638">
        <v>637</v>
      </c>
      <c r="B638" s="400">
        <v>43906.430555555555</v>
      </c>
      <c r="C638" s="577" t="s">
        <v>96</v>
      </c>
      <c r="D638">
        <v>0.05</v>
      </c>
      <c r="F638">
        <v>1.11775</v>
      </c>
      <c r="I638" s="400">
        <v>43906.445138888892</v>
      </c>
      <c r="J638">
        <v>1.1191899999999999</v>
      </c>
      <c r="N638">
        <v>7.2</v>
      </c>
      <c r="Q638">
        <v>311</v>
      </c>
      <c r="R638" s="577" t="s">
        <v>96</v>
      </c>
      <c r="S638" s="577">
        <v>5</v>
      </c>
    </row>
    <row r="639" spans="1:19">
      <c r="A639">
        <v>638</v>
      </c>
      <c r="B639" s="400">
        <v>43906.433333333334</v>
      </c>
      <c r="C639" s="577" t="s">
        <v>96</v>
      </c>
      <c r="D639">
        <v>0.08</v>
      </c>
      <c r="F639">
        <v>1.11589</v>
      </c>
      <c r="I639" s="400">
        <v>43906.445138888892</v>
      </c>
      <c r="J639">
        <v>1.1191899999999999</v>
      </c>
      <c r="N639">
        <v>26.4</v>
      </c>
      <c r="Q639">
        <v>311</v>
      </c>
      <c r="R639" s="577" t="s">
        <v>96</v>
      </c>
      <c r="S639" s="577">
        <v>5</v>
      </c>
    </row>
    <row r="640" spans="1:19">
      <c r="A640">
        <v>639</v>
      </c>
      <c r="B640" s="400">
        <v>43906.4375</v>
      </c>
      <c r="C640" s="577" t="s">
        <v>97</v>
      </c>
      <c r="D640">
        <v>0.02</v>
      </c>
      <c r="F640">
        <v>1.1169800000000001</v>
      </c>
      <c r="I640" s="400">
        <v>43906.450694444444</v>
      </c>
      <c r="J640">
        <v>1.11683</v>
      </c>
      <c r="N640">
        <v>0.3</v>
      </c>
      <c r="Q640">
        <v>312</v>
      </c>
      <c r="R640" s="577" t="s">
        <v>97</v>
      </c>
      <c r="S640" s="577">
        <v>2</v>
      </c>
    </row>
    <row r="641" spans="1:19">
      <c r="A641">
        <v>640</v>
      </c>
      <c r="B641" s="400">
        <v>43906.442361111112</v>
      </c>
      <c r="C641" s="577" t="s">
        <v>97</v>
      </c>
      <c r="D641">
        <v>0.02</v>
      </c>
      <c r="F641">
        <v>1.1186700000000001</v>
      </c>
      <c r="I641" s="400">
        <v>43906.450694444444</v>
      </c>
      <c r="J641">
        <v>1.11683</v>
      </c>
      <c r="N641">
        <v>3.68</v>
      </c>
      <c r="Q641">
        <v>312</v>
      </c>
      <c r="R641" s="577" t="s">
        <v>97</v>
      </c>
      <c r="S641" s="577">
        <v>2</v>
      </c>
    </row>
    <row r="642" spans="1:19">
      <c r="A642">
        <v>641</v>
      </c>
      <c r="B642" s="400">
        <v>43906.450694444444</v>
      </c>
      <c r="C642" s="577" t="s">
        <v>96</v>
      </c>
      <c r="D642">
        <v>0.02</v>
      </c>
      <c r="F642">
        <v>1.11727</v>
      </c>
      <c r="I642" s="400">
        <v>43906.490972222222</v>
      </c>
      <c r="J642">
        <v>1.11747</v>
      </c>
      <c r="N642">
        <v>0.4</v>
      </c>
      <c r="Q642">
        <v>313</v>
      </c>
      <c r="R642" s="577" t="s">
        <v>96</v>
      </c>
      <c r="S642" s="577">
        <v>2</v>
      </c>
    </row>
    <row r="643" spans="1:19">
      <c r="A643">
        <v>643</v>
      </c>
      <c r="B643" s="400">
        <v>43906.474999999999</v>
      </c>
      <c r="C643" s="577" t="s">
        <v>96</v>
      </c>
      <c r="D643">
        <v>0.02</v>
      </c>
      <c r="F643">
        <v>1.1156600000000001</v>
      </c>
      <c r="I643" s="400">
        <v>43906.490972222222</v>
      </c>
      <c r="J643">
        <v>1.11747</v>
      </c>
      <c r="N643">
        <v>3.62</v>
      </c>
      <c r="Q643">
        <v>313</v>
      </c>
      <c r="R643" s="577" t="s">
        <v>96</v>
      </c>
      <c r="S643" s="577">
        <v>2</v>
      </c>
    </row>
    <row r="644" spans="1:19">
      <c r="A644">
        <v>642</v>
      </c>
      <c r="B644" s="400">
        <v>43906.467361111114</v>
      </c>
      <c r="C644" s="577" t="s">
        <v>97</v>
      </c>
      <c r="D644">
        <v>0.02</v>
      </c>
      <c r="F644">
        <v>1.1165400000000001</v>
      </c>
      <c r="I644" s="400">
        <v>43906.476388888892</v>
      </c>
      <c r="J644">
        <v>1.11554</v>
      </c>
      <c r="N644">
        <v>2</v>
      </c>
      <c r="Q644">
        <v>314</v>
      </c>
      <c r="R644" s="577" t="s">
        <v>97</v>
      </c>
      <c r="S644" s="577">
        <v>1</v>
      </c>
    </row>
    <row r="645" spans="1:19">
      <c r="A645">
        <v>644</v>
      </c>
      <c r="B645" s="400">
        <v>43906.481249999997</v>
      </c>
      <c r="C645" s="577" t="s">
        <v>97</v>
      </c>
      <c r="D645">
        <v>0.02</v>
      </c>
      <c r="F645">
        <v>1.1169</v>
      </c>
      <c r="I645" s="400">
        <v>43906.484722222223</v>
      </c>
      <c r="J645">
        <v>1.1158999999999999</v>
      </c>
      <c r="N645">
        <v>2</v>
      </c>
      <c r="Q645">
        <v>315</v>
      </c>
      <c r="R645" s="577" t="s">
        <v>97</v>
      </c>
      <c r="S645" s="577">
        <v>1</v>
      </c>
    </row>
    <row r="646" spans="1:19">
      <c r="A646">
        <v>645</v>
      </c>
      <c r="B646" s="400">
        <v>43906.487500000003</v>
      </c>
      <c r="C646" s="577" t="s">
        <v>97</v>
      </c>
      <c r="D646">
        <v>0.02</v>
      </c>
      <c r="F646">
        <v>1.1162700000000001</v>
      </c>
      <c r="I646" s="400">
        <v>43906.527083333334</v>
      </c>
      <c r="J646">
        <v>1.11711</v>
      </c>
      <c r="N646">
        <v>-1.68</v>
      </c>
      <c r="Q646">
        <v>316</v>
      </c>
      <c r="R646" s="577" t="s">
        <v>97</v>
      </c>
      <c r="S646" s="577">
        <v>3</v>
      </c>
    </row>
    <row r="647" spans="1:19">
      <c r="A647">
        <v>646</v>
      </c>
      <c r="B647" s="400">
        <v>43906.491666666669</v>
      </c>
      <c r="C647" s="577" t="s">
        <v>97</v>
      </c>
      <c r="D647">
        <v>0.02</v>
      </c>
      <c r="F647">
        <v>1.11788</v>
      </c>
      <c r="I647" s="400">
        <v>43906.527083333334</v>
      </c>
      <c r="J647">
        <v>1.11711</v>
      </c>
      <c r="N647">
        <v>1.54</v>
      </c>
      <c r="Q647">
        <v>316</v>
      </c>
      <c r="R647" s="577" t="s">
        <v>97</v>
      </c>
      <c r="S647" s="577">
        <v>3</v>
      </c>
    </row>
    <row r="648" spans="1:19">
      <c r="A648">
        <v>648</v>
      </c>
      <c r="B648" s="400">
        <v>43906.500694444447</v>
      </c>
      <c r="C648" s="577" t="s">
        <v>97</v>
      </c>
      <c r="D648">
        <v>0.03</v>
      </c>
      <c r="F648">
        <v>1.11948</v>
      </c>
      <c r="I648" s="400">
        <v>43906.527083333334</v>
      </c>
      <c r="J648">
        <v>1.11711</v>
      </c>
      <c r="N648">
        <v>7.11</v>
      </c>
      <c r="Q648">
        <v>316</v>
      </c>
      <c r="R648" s="577" t="s">
        <v>97</v>
      </c>
      <c r="S648" s="577">
        <v>3</v>
      </c>
    </row>
    <row r="649" spans="1:19">
      <c r="A649">
        <v>647</v>
      </c>
      <c r="B649" s="400">
        <v>43906.496527777781</v>
      </c>
      <c r="C649" s="577" t="s">
        <v>96</v>
      </c>
      <c r="D649">
        <v>0.02</v>
      </c>
      <c r="F649">
        <v>1.11673</v>
      </c>
      <c r="I649" s="400">
        <v>43906.497916666667</v>
      </c>
      <c r="J649">
        <v>1.1177299999999999</v>
      </c>
      <c r="N649">
        <v>2</v>
      </c>
      <c r="Q649">
        <v>317</v>
      </c>
      <c r="R649" s="577" t="s">
        <v>96</v>
      </c>
      <c r="S649" s="577">
        <v>1</v>
      </c>
    </row>
    <row r="650" spans="1:19">
      <c r="A650">
        <v>649</v>
      </c>
      <c r="B650" s="400">
        <v>43906.511805555558</v>
      </c>
      <c r="C650" s="577" t="s">
        <v>96</v>
      </c>
      <c r="D650">
        <v>0.02</v>
      </c>
      <c r="F650">
        <v>1.11924</v>
      </c>
      <c r="I650" s="400">
        <v>43906.57708333333</v>
      </c>
      <c r="J650">
        <v>1.11554</v>
      </c>
      <c r="N650">
        <v>-7.4</v>
      </c>
      <c r="Q650">
        <v>318</v>
      </c>
      <c r="R650" s="577" t="s">
        <v>96</v>
      </c>
      <c r="S650" s="577">
        <v>5</v>
      </c>
    </row>
    <row r="651" spans="1:19">
      <c r="A651">
        <v>650</v>
      </c>
      <c r="B651" s="400">
        <v>43906.526388888888</v>
      </c>
      <c r="C651" s="577" t="s">
        <v>96</v>
      </c>
      <c r="D651">
        <v>0.02</v>
      </c>
      <c r="F651">
        <v>1.11764</v>
      </c>
      <c r="I651" s="400">
        <v>43906.57708333333</v>
      </c>
      <c r="J651">
        <v>1.11554</v>
      </c>
      <c r="N651">
        <v>-4.2</v>
      </c>
      <c r="Q651">
        <v>318</v>
      </c>
      <c r="R651" s="577" t="s">
        <v>96</v>
      </c>
      <c r="S651" s="577">
        <v>5</v>
      </c>
    </row>
    <row r="652" spans="1:19">
      <c r="A652">
        <v>652</v>
      </c>
      <c r="B652" s="400">
        <v>43906.535416666666</v>
      </c>
      <c r="C652" s="577" t="s">
        <v>96</v>
      </c>
      <c r="D652">
        <v>0.03</v>
      </c>
      <c r="F652">
        <v>1.1157300000000001</v>
      </c>
      <c r="I652" s="400">
        <v>43906.57708333333</v>
      </c>
      <c r="J652">
        <v>1.11554</v>
      </c>
      <c r="N652">
        <v>-0.56999999999999995</v>
      </c>
      <c r="Q652">
        <v>318</v>
      </c>
      <c r="R652" s="577" t="s">
        <v>96</v>
      </c>
      <c r="S652" s="577">
        <v>5</v>
      </c>
    </row>
    <row r="653" spans="1:19">
      <c r="A653">
        <v>653</v>
      </c>
      <c r="B653" s="400">
        <v>43906.556944444441</v>
      </c>
      <c r="C653" s="577" t="s">
        <v>96</v>
      </c>
      <c r="D653">
        <v>0.05</v>
      </c>
      <c r="F653">
        <v>1.11402</v>
      </c>
      <c r="I653" s="400">
        <v>43906.57708333333</v>
      </c>
      <c r="J653">
        <v>1.11554</v>
      </c>
      <c r="N653">
        <v>7.6</v>
      </c>
      <c r="Q653">
        <v>318</v>
      </c>
      <c r="R653" s="577" t="s">
        <v>96</v>
      </c>
      <c r="S653" s="577">
        <v>5</v>
      </c>
    </row>
    <row r="654" spans="1:19">
      <c r="A654">
        <v>654</v>
      </c>
      <c r="B654" s="400">
        <v>43906.5625</v>
      </c>
      <c r="C654" s="577" t="s">
        <v>96</v>
      </c>
      <c r="D654">
        <v>0.08</v>
      </c>
      <c r="F654">
        <v>1.11222</v>
      </c>
      <c r="I654" s="400">
        <v>43906.57708333333</v>
      </c>
      <c r="J654">
        <v>1.11554</v>
      </c>
      <c r="N654">
        <v>26.56</v>
      </c>
      <c r="Q654">
        <v>318</v>
      </c>
      <c r="R654" s="577" t="s">
        <v>96</v>
      </c>
      <c r="S654" s="577">
        <v>5</v>
      </c>
    </row>
    <row r="655" spans="1:19">
      <c r="A655">
        <v>651</v>
      </c>
      <c r="B655" s="400">
        <v>43906.529861111114</v>
      </c>
      <c r="C655" s="577" t="s">
        <v>97</v>
      </c>
      <c r="D655">
        <v>0.02</v>
      </c>
      <c r="F655">
        <v>1.1176600000000001</v>
      </c>
      <c r="I655" s="400">
        <v>43906.53125</v>
      </c>
      <c r="J655">
        <v>1.11666</v>
      </c>
      <c r="N655">
        <v>2</v>
      </c>
      <c r="Q655">
        <v>319</v>
      </c>
      <c r="R655" s="577" t="s">
        <v>97</v>
      </c>
      <c r="S655" s="577">
        <v>1</v>
      </c>
    </row>
    <row r="656" spans="1:19">
      <c r="A656">
        <v>655</v>
      </c>
      <c r="B656" s="400">
        <v>43906.572222222225</v>
      </c>
      <c r="C656" s="577" t="s">
        <v>97</v>
      </c>
      <c r="D656">
        <v>0.02</v>
      </c>
      <c r="F656">
        <v>1.1149500000000001</v>
      </c>
      <c r="I656" s="400">
        <v>43906.573611111111</v>
      </c>
      <c r="J656">
        <v>1.11395</v>
      </c>
      <c r="N656">
        <v>2</v>
      </c>
      <c r="Q656">
        <v>320</v>
      </c>
      <c r="R656" s="577" t="s">
        <v>97</v>
      </c>
      <c r="S656" s="577">
        <v>1</v>
      </c>
    </row>
    <row r="657" spans="1:19">
      <c r="A657">
        <v>656</v>
      </c>
      <c r="B657" s="400">
        <v>43906.57708333333</v>
      </c>
      <c r="C657" s="577" t="s">
        <v>97</v>
      </c>
      <c r="D657">
        <v>0.02</v>
      </c>
      <c r="F657">
        <v>1.1150899999999999</v>
      </c>
      <c r="I657" s="400">
        <v>43906.578472222223</v>
      </c>
      <c r="J657">
        <v>1.11409</v>
      </c>
      <c r="K657" s="577"/>
      <c r="N657">
        <v>2</v>
      </c>
      <c r="Q657">
        <v>321</v>
      </c>
      <c r="R657" s="577" t="s">
        <v>97</v>
      </c>
      <c r="S657" s="577">
        <v>1</v>
      </c>
    </row>
    <row r="658" spans="1:19">
      <c r="A658">
        <v>657</v>
      </c>
      <c r="B658" s="400">
        <v>43906.581250000003</v>
      </c>
      <c r="C658" s="577" t="s">
        <v>97</v>
      </c>
      <c r="D658">
        <v>0.02</v>
      </c>
      <c r="F658">
        <v>1.1147899999999999</v>
      </c>
      <c r="I658" s="400">
        <v>43906.591666666667</v>
      </c>
      <c r="J658">
        <v>1.1137900000000001</v>
      </c>
      <c r="N658">
        <v>2</v>
      </c>
      <c r="Q658">
        <v>322</v>
      </c>
      <c r="R658" s="577" t="s">
        <v>97</v>
      </c>
      <c r="S658" s="577">
        <v>1</v>
      </c>
    </row>
    <row r="659" spans="1:19">
      <c r="A659">
        <v>658</v>
      </c>
      <c r="B659" s="400">
        <v>43906.587500000001</v>
      </c>
      <c r="C659" s="577" t="s">
        <v>96</v>
      </c>
      <c r="D659">
        <v>0.02</v>
      </c>
      <c r="F659">
        <v>1.11517</v>
      </c>
      <c r="I659" s="400">
        <v>43906.643055555556</v>
      </c>
      <c r="J659">
        <v>1.1130599999999999</v>
      </c>
      <c r="N659">
        <v>-4.22</v>
      </c>
      <c r="Q659">
        <v>323</v>
      </c>
      <c r="R659" s="577" t="s">
        <v>96</v>
      </c>
      <c r="S659" s="577">
        <v>4</v>
      </c>
    </row>
    <row r="660" spans="1:19">
      <c r="A660">
        <v>659</v>
      </c>
      <c r="B660" s="400">
        <v>43906.592361111114</v>
      </c>
      <c r="C660" s="577" t="s">
        <v>96</v>
      </c>
      <c r="D660">
        <v>0.02</v>
      </c>
      <c r="F660">
        <v>1.1135699999999999</v>
      </c>
      <c r="I660" s="400">
        <v>43906.643055555556</v>
      </c>
      <c r="J660">
        <v>1.1130599999999999</v>
      </c>
      <c r="K660" s="577"/>
      <c r="N660">
        <v>-1.02</v>
      </c>
      <c r="Q660">
        <v>323</v>
      </c>
      <c r="R660" s="577" t="s">
        <v>96</v>
      </c>
      <c r="S660" s="577">
        <v>4</v>
      </c>
    </row>
    <row r="661" spans="1:19">
      <c r="A661">
        <v>660</v>
      </c>
      <c r="B661" s="400">
        <v>43906.600694444445</v>
      </c>
      <c r="C661" s="577" t="s">
        <v>96</v>
      </c>
      <c r="D661">
        <v>0.03</v>
      </c>
      <c r="F661">
        <v>1.1119699999999999</v>
      </c>
      <c r="I661" s="400">
        <v>43906.643055555556</v>
      </c>
      <c r="J661">
        <v>1.1130599999999999</v>
      </c>
      <c r="N661">
        <v>3.27</v>
      </c>
      <c r="Q661">
        <v>323</v>
      </c>
      <c r="R661" s="577" t="s">
        <v>96</v>
      </c>
      <c r="S661" s="577">
        <v>4</v>
      </c>
    </row>
    <row r="662" spans="1:19">
      <c r="A662">
        <v>662</v>
      </c>
      <c r="B662" s="400">
        <v>43906.625</v>
      </c>
      <c r="C662" s="577" t="s">
        <v>96</v>
      </c>
      <c r="D662">
        <v>0.05</v>
      </c>
      <c r="F662">
        <v>1.1102700000000001</v>
      </c>
      <c r="I662" s="400">
        <v>43906.643055555556</v>
      </c>
      <c r="J662">
        <v>1.1130599999999999</v>
      </c>
      <c r="N662">
        <v>13.95</v>
      </c>
      <c r="Q662">
        <v>323</v>
      </c>
      <c r="R662" s="577" t="s">
        <v>96</v>
      </c>
      <c r="S662" s="577">
        <v>4</v>
      </c>
    </row>
    <row r="663" spans="1:19">
      <c r="A663">
        <v>661</v>
      </c>
      <c r="B663" s="400">
        <v>43906.603472222225</v>
      </c>
      <c r="C663" s="577" t="s">
        <v>97</v>
      </c>
      <c r="D663">
        <v>0.02</v>
      </c>
      <c r="F663">
        <v>1.11347</v>
      </c>
      <c r="I663" s="400">
        <v>43906.613888888889</v>
      </c>
      <c r="J663">
        <v>1.1124700000000001</v>
      </c>
      <c r="N663">
        <v>2</v>
      </c>
      <c r="Q663">
        <v>324</v>
      </c>
      <c r="R663" s="577" t="s">
        <v>97</v>
      </c>
      <c r="S663" s="577">
        <v>1</v>
      </c>
    </row>
    <row r="664" spans="1:19">
      <c r="A664">
        <v>663</v>
      </c>
      <c r="B664" s="400">
        <v>43906.632638888892</v>
      </c>
      <c r="C664" s="577" t="s">
        <v>97</v>
      </c>
      <c r="D664">
        <v>0.02</v>
      </c>
      <c r="F664">
        <v>1.11154</v>
      </c>
      <c r="I664" s="400">
        <v>43907.29583333333</v>
      </c>
      <c r="J664">
        <v>1.1149899999999999</v>
      </c>
      <c r="N664">
        <v>-6.88</v>
      </c>
      <c r="Q664">
        <v>325</v>
      </c>
      <c r="R664" s="577" t="s">
        <v>97</v>
      </c>
      <c r="S664" s="577">
        <v>5</v>
      </c>
    </row>
    <row r="665" spans="1:19">
      <c r="A665">
        <v>664</v>
      </c>
      <c r="B665" s="400">
        <v>43906.643055555556</v>
      </c>
      <c r="C665" s="577" t="s">
        <v>97</v>
      </c>
      <c r="D665">
        <v>0.02</v>
      </c>
      <c r="F665">
        <v>1.11314</v>
      </c>
      <c r="I665" s="400">
        <v>43907.29583333333</v>
      </c>
      <c r="J665">
        <v>1.1149899999999999</v>
      </c>
      <c r="K665" s="577"/>
      <c r="N665">
        <v>-3.68</v>
      </c>
      <c r="Q665">
        <v>325</v>
      </c>
      <c r="R665" s="577" t="s">
        <v>97</v>
      </c>
      <c r="S665" s="577">
        <v>5</v>
      </c>
    </row>
    <row r="666" spans="1:19">
      <c r="A666">
        <v>667</v>
      </c>
      <c r="B666" s="400">
        <v>43906.668749999997</v>
      </c>
      <c r="C666" s="577" t="s">
        <v>97</v>
      </c>
      <c r="D666">
        <v>0.03</v>
      </c>
      <c r="F666">
        <v>1.1147499999999999</v>
      </c>
      <c r="I666" s="400">
        <v>43907.29583333333</v>
      </c>
      <c r="J666">
        <v>1.1149899999999999</v>
      </c>
      <c r="N666">
        <v>-0.69</v>
      </c>
      <c r="Q666">
        <v>325</v>
      </c>
      <c r="R666" s="577" t="s">
        <v>97</v>
      </c>
      <c r="S666" s="577">
        <v>5</v>
      </c>
    </row>
    <row r="667" spans="1:19">
      <c r="A667">
        <v>670</v>
      </c>
      <c r="B667" s="400">
        <v>43906.708333333336</v>
      </c>
      <c r="C667" s="577" t="s">
        <v>97</v>
      </c>
      <c r="D667">
        <v>0.05</v>
      </c>
      <c r="F667">
        <v>1.1164499999999999</v>
      </c>
      <c r="I667" s="400">
        <v>43907.29583333333</v>
      </c>
      <c r="J667">
        <v>1.1149899999999999</v>
      </c>
      <c r="N667">
        <v>7.36</v>
      </c>
      <c r="Q667">
        <v>325</v>
      </c>
      <c r="R667" s="577" t="s">
        <v>97</v>
      </c>
      <c r="S667" s="577">
        <v>5</v>
      </c>
    </row>
    <row r="668" spans="1:19">
      <c r="A668">
        <v>673</v>
      </c>
      <c r="B668" s="400">
        <v>43906.848611111112</v>
      </c>
      <c r="C668" s="577" t="s">
        <v>97</v>
      </c>
      <c r="D668">
        <v>0.08</v>
      </c>
      <c r="F668">
        <v>1.11825</v>
      </c>
      <c r="I668" s="400">
        <v>43907.29583333333</v>
      </c>
      <c r="J668">
        <v>1.1149899999999999</v>
      </c>
      <c r="N668">
        <v>26.17</v>
      </c>
      <c r="Q668">
        <v>325</v>
      </c>
      <c r="R668" s="577" t="s">
        <v>97</v>
      </c>
      <c r="S668" s="577">
        <v>5</v>
      </c>
    </row>
    <row r="669" spans="1:19">
      <c r="A669">
        <v>665</v>
      </c>
      <c r="B669" s="400">
        <v>43906.647222222222</v>
      </c>
      <c r="C669" s="577" t="s">
        <v>96</v>
      </c>
      <c r="D669">
        <v>0.02</v>
      </c>
      <c r="F669">
        <v>1.11328</v>
      </c>
      <c r="I669" s="400">
        <v>43906.654861111114</v>
      </c>
      <c r="J669">
        <v>1.1142799999999999</v>
      </c>
      <c r="N669">
        <v>2</v>
      </c>
      <c r="Q669">
        <v>326</v>
      </c>
      <c r="R669" s="577" t="s">
        <v>96</v>
      </c>
      <c r="S669" s="577">
        <v>1</v>
      </c>
    </row>
    <row r="670" spans="1:19">
      <c r="A670">
        <v>666</v>
      </c>
      <c r="B670" s="400">
        <v>43906.659722222219</v>
      </c>
      <c r="C670" s="577" t="s">
        <v>96</v>
      </c>
      <c r="D670">
        <v>0.02</v>
      </c>
      <c r="F670">
        <v>1.11385</v>
      </c>
      <c r="I670" s="400">
        <v>43906.668749999997</v>
      </c>
      <c r="J670">
        <v>1.1148499999999999</v>
      </c>
      <c r="N670">
        <v>2</v>
      </c>
      <c r="Q670">
        <v>327</v>
      </c>
      <c r="R670" s="577" t="s">
        <v>96</v>
      </c>
      <c r="S670" s="577">
        <v>1</v>
      </c>
    </row>
    <row r="671" spans="1:19">
      <c r="A671">
        <v>668</v>
      </c>
      <c r="B671" s="400">
        <v>43906.68472222222</v>
      </c>
      <c r="C671" s="577" t="s">
        <v>96</v>
      </c>
      <c r="D671">
        <v>0.02</v>
      </c>
      <c r="F671">
        <v>1.11572</v>
      </c>
      <c r="I671" s="400">
        <v>43906.704861111109</v>
      </c>
      <c r="J671">
        <v>1.11592</v>
      </c>
      <c r="N671">
        <v>0.4</v>
      </c>
      <c r="Q671">
        <v>328</v>
      </c>
      <c r="R671" s="577" t="s">
        <v>96</v>
      </c>
      <c r="S671" s="577">
        <v>2</v>
      </c>
    </row>
    <row r="672" spans="1:19">
      <c r="A672">
        <v>669</v>
      </c>
      <c r="B672" s="400">
        <v>43906.701388888891</v>
      </c>
      <c r="C672" s="577" t="s">
        <v>96</v>
      </c>
      <c r="D672">
        <v>0.02</v>
      </c>
      <c r="F672">
        <v>1.1141099999999999</v>
      </c>
      <c r="I672" s="400">
        <v>43906.704861111109</v>
      </c>
      <c r="J672">
        <v>1.11592</v>
      </c>
      <c r="N672">
        <v>3.62</v>
      </c>
      <c r="Q672">
        <v>328</v>
      </c>
      <c r="R672" s="577" t="s">
        <v>96</v>
      </c>
      <c r="S672" s="577">
        <v>2</v>
      </c>
    </row>
    <row r="673" spans="1:19">
      <c r="A673">
        <v>671</v>
      </c>
      <c r="B673" s="400">
        <v>43906.723611111112</v>
      </c>
      <c r="C673" s="577" t="s">
        <v>96</v>
      </c>
      <c r="D673">
        <v>0.02</v>
      </c>
      <c r="F673">
        <v>1.11493</v>
      </c>
      <c r="I673" s="400">
        <v>43906.730555555558</v>
      </c>
      <c r="J673">
        <v>1.1159300000000001</v>
      </c>
      <c r="N673">
        <v>2</v>
      </c>
      <c r="Q673">
        <v>329</v>
      </c>
      <c r="R673" s="577" t="s">
        <v>96</v>
      </c>
      <c r="S673" s="577">
        <v>1</v>
      </c>
    </row>
    <row r="674" spans="1:19">
      <c r="A674">
        <v>672</v>
      </c>
      <c r="B674" s="400">
        <v>43906.742361111108</v>
      </c>
      <c r="C674" s="577" t="s">
        <v>96</v>
      </c>
      <c r="D674">
        <v>0.02</v>
      </c>
      <c r="F674">
        <v>1.11683</v>
      </c>
      <c r="I674" s="400">
        <v>43906.848611111112</v>
      </c>
      <c r="J674">
        <v>1.1178300000000001</v>
      </c>
      <c r="N674">
        <v>2</v>
      </c>
      <c r="Q674">
        <v>330</v>
      </c>
      <c r="R674" s="577" t="s">
        <v>96</v>
      </c>
      <c r="S674" s="577">
        <v>1</v>
      </c>
    </row>
    <row r="675" spans="1:19">
      <c r="A675">
        <v>674</v>
      </c>
      <c r="B675" s="400">
        <v>43906.855555555558</v>
      </c>
      <c r="C675" s="577" t="s">
        <v>96</v>
      </c>
      <c r="D675">
        <v>0.02</v>
      </c>
      <c r="F675">
        <v>1.11795</v>
      </c>
      <c r="I675" s="400">
        <v>43906.904166666667</v>
      </c>
      <c r="J675">
        <v>1.11812</v>
      </c>
      <c r="N675">
        <v>0.34</v>
      </c>
      <c r="Q675">
        <v>331</v>
      </c>
      <c r="R675" s="577" t="s">
        <v>96</v>
      </c>
      <c r="S675" s="577">
        <v>2</v>
      </c>
    </row>
    <row r="676" spans="1:19">
      <c r="A676">
        <v>675</v>
      </c>
      <c r="B676" s="400">
        <v>43906.886805555558</v>
      </c>
      <c r="C676" s="577" t="s">
        <v>96</v>
      </c>
      <c r="D676">
        <v>0.02</v>
      </c>
      <c r="F676">
        <v>1.11629</v>
      </c>
      <c r="I676" s="400">
        <v>43906.904166666667</v>
      </c>
      <c r="J676">
        <v>1.11812</v>
      </c>
      <c r="N676">
        <v>3.66</v>
      </c>
      <c r="Q676">
        <v>331</v>
      </c>
      <c r="R676" s="577" t="s">
        <v>96</v>
      </c>
      <c r="S676" s="577">
        <v>2</v>
      </c>
    </row>
    <row r="677" spans="1:19">
      <c r="A677">
        <v>676</v>
      </c>
      <c r="B677" s="400">
        <v>43906.947916666664</v>
      </c>
      <c r="C677" s="577" t="s">
        <v>96</v>
      </c>
      <c r="D677">
        <v>0.02</v>
      </c>
      <c r="F677">
        <v>1.1169899999999999</v>
      </c>
      <c r="I677" s="400">
        <v>43907.100694444445</v>
      </c>
      <c r="J677">
        <v>1.11799</v>
      </c>
      <c r="N677">
        <v>1.92</v>
      </c>
      <c r="Q677">
        <v>332</v>
      </c>
      <c r="R677" s="577" t="s">
        <v>96</v>
      </c>
      <c r="S677" s="577">
        <v>1</v>
      </c>
    </row>
    <row r="678" spans="1:19">
      <c r="A678">
        <v>677</v>
      </c>
      <c r="B678" s="400">
        <v>43907.123611111114</v>
      </c>
      <c r="C678" s="577" t="s">
        <v>96</v>
      </c>
      <c r="D678">
        <v>0.02</v>
      </c>
      <c r="F678">
        <v>1.1181399999999999</v>
      </c>
      <c r="I678" s="400">
        <v>43907.763194444444</v>
      </c>
      <c r="J678">
        <v>1.1002400000000001</v>
      </c>
      <c r="N678">
        <v>-35.799999999999997</v>
      </c>
      <c r="Q678">
        <v>333</v>
      </c>
      <c r="R678" s="577" t="s">
        <v>96</v>
      </c>
      <c r="S678" s="577">
        <v>12</v>
      </c>
    </row>
    <row r="679" spans="1:19">
      <c r="A679">
        <v>678</v>
      </c>
      <c r="B679" s="400">
        <v>43907.280555555553</v>
      </c>
      <c r="C679" s="577" t="s">
        <v>96</v>
      </c>
      <c r="D679">
        <v>0.02</v>
      </c>
      <c r="F679">
        <v>1.11653</v>
      </c>
      <c r="I679" s="400">
        <v>43907.763194444444</v>
      </c>
      <c r="J679">
        <v>1.1002400000000001</v>
      </c>
      <c r="N679">
        <v>-32.58</v>
      </c>
      <c r="Q679">
        <v>333</v>
      </c>
      <c r="R679" s="577" t="s">
        <v>96</v>
      </c>
      <c r="S679" s="577">
        <v>12</v>
      </c>
    </row>
    <row r="680" spans="1:19">
      <c r="A680">
        <v>679</v>
      </c>
      <c r="B680" s="400">
        <v>43907.296527777777</v>
      </c>
      <c r="C680" s="577" t="s">
        <v>96</v>
      </c>
      <c r="D680">
        <v>0.03</v>
      </c>
      <c r="F680">
        <v>1.1149199999999999</v>
      </c>
      <c r="I680" s="400">
        <v>43907.763194444444</v>
      </c>
      <c r="J680">
        <v>1.1002400000000001</v>
      </c>
      <c r="N680">
        <v>-44.04</v>
      </c>
      <c r="Q680">
        <v>333</v>
      </c>
      <c r="R680" s="577" t="s">
        <v>96</v>
      </c>
      <c r="S680" s="577">
        <v>12</v>
      </c>
    </row>
    <row r="681" spans="1:19">
      <c r="A681">
        <v>681</v>
      </c>
      <c r="B681" s="400">
        <v>43907.322222222225</v>
      </c>
      <c r="C681" s="577" t="s">
        <v>96</v>
      </c>
      <c r="D681">
        <v>0.05</v>
      </c>
      <c r="F681">
        <v>1.1132200000000001</v>
      </c>
      <c r="I681" s="400">
        <v>43907.763194444444</v>
      </c>
      <c r="J681">
        <v>1.1002400000000001</v>
      </c>
      <c r="N681">
        <v>-64.900000000000006</v>
      </c>
      <c r="Q681">
        <v>333</v>
      </c>
      <c r="R681" s="577" t="s">
        <v>96</v>
      </c>
      <c r="S681" s="577">
        <v>12</v>
      </c>
    </row>
    <row r="682" spans="1:19">
      <c r="A682">
        <v>683</v>
      </c>
      <c r="B682" s="400">
        <v>43907.366666666669</v>
      </c>
      <c r="C682" s="577" t="s">
        <v>96</v>
      </c>
      <c r="D682">
        <v>0.08</v>
      </c>
      <c r="F682">
        <v>1.11141</v>
      </c>
      <c r="I682" s="400">
        <v>43907.763194444444</v>
      </c>
      <c r="J682">
        <v>1.1002400000000001</v>
      </c>
      <c r="N682">
        <v>-89.36</v>
      </c>
      <c r="Q682">
        <v>333</v>
      </c>
      <c r="R682" s="577" t="s">
        <v>96</v>
      </c>
      <c r="S682" s="577">
        <v>12</v>
      </c>
    </row>
    <row r="683" spans="1:19">
      <c r="A683">
        <v>686</v>
      </c>
      <c r="B683" s="400">
        <v>43907.415972222225</v>
      </c>
      <c r="C683" s="577" t="s">
        <v>96</v>
      </c>
      <c r="D683">
        <v>0.14000000000000001</v>
      </c>
      <c r="F683">
        <v>1.10951</v>
      </c>
      <c r="I683" s="400">
        <v>43907.763194444444</v>
      </c>
      <c r="J683">
        <v>1.1002400000000001</v>
      </c>
      <c r="N683">
        <v>-129.78</v>
      </c>
      <c r="Q683">
        <v>333</v>
      </c>
      <c r="R683" s="577" t="s">
        <v>96</v>
      </c>
      <c r="S683" s="577">
        <v>12</v>
      </c>
    </row>
    <row r="684" spans="1:19">
      <c r="A684">
        <v>688</v>
      </c>
      <c r="B684" s="400">
        <v>43907.431250000001</v>
      </c>
      <c r="C684" s="577" t="s">
        <v>96</v>
      </c>
      <c r="D684">
        <v>0.23</v>
      </c>
      <c r="F684">
        <v>1.10751</v>
      </c>
      <c r="I684" s="400">
        <v>43907.763194444444</v>
      </c>
      <c r="J684">
        <v>1.1002400000000001</v>
      </c>
      <c r="N684">
        <v>-167.21</v>
      </c>
      <c r="Q684">
        <v>333</v>
      </c>
      <c r="R684" s="577" t="s">
        <v>96</v>
      </c>
      <c r="S684" s="577">
        <v>12</v>
      </c>
    </row>
    <row r="685" spans="1:19">
      <c r="A685">
        <v>689</v>
      </c>
      <c r="B685" s="400">
        <v>43907.443055555559</v>
      </c>
      <c r="C685" s="577" t="s">
        <v>96</v>
      </c>
      <c r="D685">
        <v>0.38</v>
      </c>
      <c r="F685">
        <v>1.1053999999999999</v>
      </c>
      <c r="I685" s="400">
        <v>43907.763194444444</v>
      </c>
      <c r="J685">
        <v>1.1002400000000001</v>
      </c>
      <c r="N685">
        <v>-196.08</v>
      </c>
      <c r="Q685">
        <v>333</v>
      </c>
      <c r="R685" s="577" t="s">
        <v>96</v>
      </c>
      <c r="S685" s="577">
        <v>12</v>
      </c>
    </row>
    <row r="686" spans="1:19">
      <c r="A686">
        <v>690</v>
      </c>
      <c r="B686" s="400">
        <v>43907.45</v>
      </c>
      <c r="C686" s="577" t="s">
        <v>96</v>
      </c>
      <c r="D686">
        <v>0.64</v>
      </c>
      <c r="F686">
        <v>1.1031500000000001</v>
      </c>
      <c r="I686" s="400">
        <v>43907.763194444444</v>
      </c>
      <c r="J686">
        <v>1.1002400000000001</v>
      </c>
      <c r="N686">
        <v>-186.24</v>
      </c>
      <c r="Q686">
        <v>333</v>
      </c>
      <c r="R686" s="577" t="s">
        <v>96</v>
      </c>
      <c r="S686" s="577">
        <v>12</v>
      </c>
    </row>
    <row r="687" spans="1:19">
      <c r="A687">
        <v>691</v>
      </c>
      <c r="B687" s="400">
        <v>43907.467361111114</v>
      </c>
      <c r="C687" s="577" t="s">
        <v>96</v>
      </c>
      <c r="D687">
        <v>1.1100000000000001</v>
      </c>
      <c r="F687">
        <v>1.10084</v>
      </c>
      <c r="I687" s="400">
        <v>43907.763194444444</v>
      </c>
      <c r="J687">
        <v>1.1002400000000001</v>
      </c>
      <c r="N687">
        <v>-66.599999999999994</v>
      </c>
      <c r="Q687">
        <v>333</v>
      </c>
      <c r="R687" s="577" t="s">
        <v>96</v>
      </c>
      <c r="S687" s="577">
        <v>12</v>
      </c>
    </row>
    <row r="688" spans="1:19">
      <c r="A688">
        <v>695</v>
      </c>
      <c r="B688" s="400">
        <v>43907.522222222222</v>
      </c>
      <c r="C688" s="577" t="s">
        <v>96</v>
      </c>
      <c r="D688">
        <v>1.93</v>
      </c>
      <c r="F688">
        <v>1.09843</v>
      </c>
      <c r="I688" s="400">
        <v>43907.763194444444</v>
      </c>
      <c r="J688">
        <v>1.1002400000000001</v>
      </c>
      <c r="N688">
        <v>349.33</v>
      </c>
      <c r="Q688">
        <v>333</v>
      </c>
      <c r="R688" s="577" t="s">
        <v>96</v>
      </c>
      <c r="S688" s="577">
        <v>12</v>
      </c>
    </row>
    <row r="689" spans="1:19">
      <c r="A689">
        <v>699</v>
      </c>
      <c r="B689" s="400">
        <v>43907.621527777781</v>
      </c>
      <c r="C689" s="577" t="s">
        <v>96</v>
      </c>
      <c r="D689">
        <v>3.4</v>
      </c>
      <c r="F689">
        <v>1.09592</v>
      </c>
      <c r="I689" s="400">
        <v>43907.763194444444</v>
      </c>
      <c r="J689">
        <v>1.1002400000000001</v>
      </c>
      <c r="N689">
        <v>1468.8</v>
      </c>
      <c r="Q689">
        <v>333</v>
      </c>
      <c r="R689" s="577" t="s">
        <v>96</v>
      </c>
      <c r="S689" s="577">
        <v>12</v>
      </c>
    </row>
    <row r="690" spans="1:19">
      <c r="A690">
        <v>680</v>
      </c>
      <c r="B690" s="400">
        <v>43907.316666666666</v>
      </c>
      <c r="C690" s="577" t="s">
        <v>97</v>
      </c>
      <c r="D690">
        <v>0.02</v>
      </c>
      <c r="F690">
        <v>1.11389</v>
      </c>
      <c r="I690" s="400">
        <v>43907.347222222219</v>
      </c>
      <c r="J690">
        <v>1.1128899999999999</v>
      </c>
      <c r="N690">
        <v>2</v>
      </c>
      <c r="Q690">
        <v>334</v>
      </c>
      <c r="R690" s="577" t="s">
        <v>97</v>
      </c>
      <c r="S690" s="577">
        <v>1</v>
      </c>
    </row>
    <row r="691" spans="1:19">
      <c r="A691">
        <v>682</v>
      </c>
      <c r="B691" s="400">
        <v>43907.356944444444</v>
      </c>
      <c r="C691" s="577" t="s">
        <v>97</v>
      </c>
      <c r="D691">
        <v>0.02</v>
      </c>
      <c r="F691">
        <v>1.1130199999999999</v>
      </c>
      <c r="I691" s="400">
        <v>43907.364583333336</v>
      </c>
      <c r="J691">
        <v>1.11202</v>
      </c>
      <c r="N691">
        <v>2</v>
      </c>
      <c r="Q691">
        <v>335</v>
      </c>
      <c r="R691" s="577" t="s">
        <v>97</v>
      </c>
      <c r="S691" s="577">
        <v>1</v>
      </c>
    </row>
    <row r="692" spans="1:19">
      <c r="A692">
        <v>684</v>
      </c>
      <c r="B692" s="400">
        <v>43907.369444444441</v>
      </c>
      <c r="C692" s="577" t="s">
        <v>97</v>
      </c>
      <c r="D692">
        <v>0.02</v>
      </c>
      <c r="F692">
        <v>1.1121399999999999</v>
      </c>
      <c r="I692" s="400">
        <v>43907.375</v>
      </c>
      <c r="J692">
        <v>1.11114</v>
      </c>
      <c r="N692">
        <v>2</v>
      </c>
      <c r="Q692">
        <v>336</v>
      </c>
      <c r="R692" s="577" t="s">
        <v>97</v>
      </c>
      <c r="S692" s="577">
        <v>1</v>
      </c>
    </row>
    <row r="693" spans="1:19">
      <c r="A693">
        <v>685</v>
      </c>
      <c r="B693" s="400">
        <v>43907.393750000003</v>
      </c>
      <c r="C693" s="577" t="s">
        <v>97</v>
      </c>
      <c r="D693">
        <v>0.02</v>
      </c>
      <c r="F693">
        <v>1.1105400000000001</v>
      </c>
      <c r="I693" s="400">
        <v>43907.415972222225</v>
      </c>
      <c r="J693">
        <v>1.10954</v>
      </c>
      <c r="N693">
        <v>2</v>
      </c>
      <c r="Q693">
        <v>337</v>
      </c>
      <c r="R693" s="577" t="s">
        <v>97</v>
      </c>
      <c r="S693" s="577">
        <v>1</v>
      </c>
    </row>
    <row r="694" spans="1:19">
      <c r="A694">
        <v>687</v>
      </c>
      <c r="B694" s="400">
        <v>43907.425000000003</v>
      </c>
      <c r="C694" s="577" t="s">
        <v>97</v>
      </c>
      <c r="D694">
        <v>0.02</v>
      </c>
      <c r="F694">
        <v>1.1088800000000001</v>
      </c>
      <c r="I694" s="400">
        <v>43907.430555555555</v>
      </c>
      <c r="J694">
        <v>1.10788</v>
      </c>
      <c r="N694">
        <v>2</v>
      </c>
      <c r="Q694">
        <v>338</v>
      </c>
      <c r="R694" s="577" t="s">
        <v>97</v>
      </c>
      <c r="S694" s="577">
        <v>1</v>
      </c>
    </row>
    <row r="695" spans="1:19">
      <c r="A695">
        <v>692</v>
      </c>
      <c r="B695" s="400">
        <v>43907.47152777778</v>
      </c>
      <c r="C695" s="577" t="s">
        <v>97</v>
      </c>
      <c r="D695">
        <v>0.02</v>
      </c>
      <c r="F695">
        <v>1.1013999999999999</v>
      </c>
      <c r="I695" s="400">
        <v>43907.490972222222</v>
      </c>
      <c r="J695">
        <v>1.1012</v>
      </c>
      <c r="N695">
        <v>0.4</v>
      </c>
      <c r="Q695">
        <v>339</v>
      </c>
      <c r="R695" s="577" t="s">
        <v>97</v>
      </c>
      <c r="S695" s="577">
        <v>2</v>
      </c>
    </row>
    <row r="696" spans="1:19">
      <c r="A696">
        <v>693</v>
      </c>
      <c r="B696" s="400">
        <v>43907.481944444444</v>
      </c>
      <c r="C696" s="577" t="s">
        <v>97</v>
      </c>
      <c r="D696">
        <v>0.02</v>
      </c>
      <c r="F696">
        <v>1.103</v>
      </c>
      <c r="I696" s="400">
        <v>43907.490972222222</v>
      </c>
      <c r="J696">
        <v>1.1012</v>
      </c>
      <c r="N696">
        <v>3.6</v>
      </c>
      <c r="Q696">
        <v>339</v>
      </c>
      <c r="R696" s="577" t="s">
        <v>97</v>
      </c>
      <c r="S696" s="577">
        <v>2</v>
      </c>
    </row>
    <row r="697" spans="1:19">
      <c r="A697">
        <v>694</v>
      </c>
      <c r="B697" s="400">
        <v>43907.499305555553</v>
      </c>
      <c r="C697" s="577" t="s">
        <v>97</v>
      </c>
      <c r="D697">
        <v>0.02</v>
      </c>
      <c r="F697">
        <v>1.10148</v>
      </c>
      <c r="I697" s="400">
        <v>43907.502083333333</v>
      </c>
      <c r="J697">
        <v>1.1004799999999999</v>
      </c>
      <c r="N697">
        <v>2</v>
      </c>
      <c r="Q697">
        <v>340</v>
      </c>
      <c r="R697" s="577" t="s">
        <v>97</v>
      </c>
      <c r="S697" s="577">
        <v>1</v>
      </c>
    </row>
    <row r="698" spans="1:19">
      <c r="A698">
        <v>696</v>
      </c>
      <c r="B698" s="400">
        <v>43907.533333333333</v>
      </c>
      <c r="C698" s="577" t="s">
        <v>97</v>
      </c>
      <c r="D698">
        <v>0.02</v>
      </c>
      <c r="F698">
        <v>1.0985499999999999</v>
      </c>
      <c r="I698" s="400">
        <v>43907.602083333331</v>
      </c>
      <c r="J698">
        <v>1.0983499999999999</v>
      </c>
      <c r="N698">
        <v>0.4</v>
      </c>
      <c r="Q698">
        <v>341</v>
      </c>
      <c r="R698" s="577" t="s">
        <v>97</v>
      </c>
      <c r="S698" s="577">
        <v>2</v>
      </c>
    </row>
    <row r="699" spans="1:19">
      <c r="A699">
        <v>697</v>
      </c>
      <c r="B699" s="400">
        <v>43907.56527777778</v>
      </c>
      <c r="C699" s="577" t="s">
        <v>97</v>
      </c>
      <c r="D699">
        <v>0.02</v>
      </c>
      <c r="F699">
        <v>1.10015</v>
      </c>
      <c r="I699" s="400">
        <v>43907.602083333331</v>
      </c>
      <c r="J699">
        <v>1.0983499999999999</v>
      </c>
      <c r="N699">
        <v>3.6</v>
      </c>
      <c r="Q699">
        <v>341</v>
      </c>
      <c r="R699" s="577" t="s">
        <v>97</v>
      </c>
      <c r="S699" s="577">
        <v>2</v>
      </c>
    </row>
    <row r="700" spans="1:19">
      <c r="A700">
        <v>698</v>
      </c>
      <c r="B700" s="400">
        <v>43907.612500000003</v>
      </c>
      <c r="C700" s="577" t="s">
        <v>97</v>
      </c>
      <c r="D700">
        <v>0.02</v>
      </c>
      <c r="F700">
        <v>1.0968800000000001</v>
      </c>
      <c r="I700" s="400">
        <v>43907.618750000001</v>
      </c>
      <c r="J700">
        <v>1.09588</v>
      </c>
      <c r="N700">
        <v>2</v>
      </c>
      <c r="Q700">
        <v>342</v>
      </c>
      <c r="R700" s="577" t="s">
        <v>97</v>
      </c>
      <c r="S700" s="577">
        <v>1</v>
      </c>
    </row>
    <row r="701" spans="1:19">
      <c r="A701">
        <v>700</v>
      </c>
      <c r="B701" s="400">
        <v>43907.624305555553</v>
      </c>
      <c r="C701" s="577" t="s">
        <v>97</v>
      </c>
      <c r="D701">
        <v>0.02</v>
      </c>
      <c r="F701">
        <v>1.0970200000000001</v>
      </c>
      <c r="I701" s="400">
        <v>43907.62777777778</v>
      </c>
      <c r="J701">
        <v>1.09602</v>
      </c>
      <c r="N701">
        <v>2</v>
      </c>
      <c r="Q701">
        <v>343</v>
      </c>
      <c r="R701" s="577" t="s">
        <v>97</v>
      </c>
      <c r="S701" s="577">
        <v>1</v>
      </c>
    </row>
    <row r="702" spans="1:19">
      <c r="A702">
        <v>701</v>
      </c>
      <c r="B702" s="400">
        <v>43907.634722222225</v>
      </c>
      <c r="C702" s="577" t="s">
        <v>97</v>
      </c>
      <c r="D702">
        <v>0.02</v>
      </c>
      <c r="F702">
        <v>1.09802</v>
      </c>
      <c r="I702" s="400">
        <v>43907.640277777777</v>
      </c>
      <c r="J702">
        <v>1.0970200000000001</v>
      </c>
      <c r="N702">
        <v>2</v>
      </c>
      <c r="Q702">
        <v>344</v>
      </c>
      <c r="R702" s="577" t="s">
        <v>97</v>
      </c>
      <c r="S702" s="577">
        <v>1</v>
      </c>
    </row>
    <row r="703" spans="1:19">
      <c r="A703">
        <v>702</v>
      </c>
      <c r="B703" s="400">
        <v>43907.643750000003</v>
      </c>
      <c r="C703" s="577" t="s">
        <v>97</v>
      </c>
      <c r="D703">
        <v>0.02</v>
      </c>
      <c r="F703">
        <v>1.0973900000000001</v>
      </c>
      <c r="I703" s="400">
        <v>43907.664583333331</v>
      </c>
      <c r="J703">
        <v>1.09721</v>
      </c>
      <c r="N703">
        <v>0.36</v>
      </c>
      <c r="Q703">
        <v>345</v>
      </c>
      <c r="R703" s="577" t="s">
        <v>97</v>
      </c>
      <c r="S703" s="577">
        <v>2</v>
      </c>
    </row>
    <row r="704" spans="1:19">
      <c r="A704">
        <v>703</v>
      </c>
      <c r="B704" s="400">
        <v>43907.656944444447</v>
      </c>
      <c r="C704" s="577" t="s">
        <v>97</v>
      </c>
      <c r="D704">
        <v>0.02</v>
      </c>
      <c r="F704">
        <v>1.09903</v>
      </c>
      <c r="I704" s="400">
        <v>43907.664583333331</v>
      </c>
      <c r="J704">
        <v>1.09721</v>
      </c>
      <c r="N704">
        <v>3.64</v>
      </c>
      <c r="Q704">
        <v>345</v>
      </c>
      <c r="R704" s="577" t="s">
        <v>97</v>
      </c>
      <c r="S704" s="577">
        <v>2</v>
      </c>
    </row>
    <row r="705" spans="1:19">
      <c r="A705">
        <v>704</v>
      </c>
      <c r="B705" s="400">
        <v>43907.673611111109</v>
      </c>
      <c r="C705" s="577" t="s">
        <v>97</v>
      </c>
      <c r="D705">
        <v>0.02</v>
      </c>
      <c r="F705">
        <v>1.0974900000000001</v>
      </c>
      <c r="I705" s="400">
        <v>43907.697222222225</v>
      </c>
      <c r="J705">
        <v>1.0972999999999999</v>
      </c>
      <c r="N705">
        <v>0.38</v>
      </c>
      <c r="Q705">
        <v>346</v>
      </c>
      <c r="R705" s="577" t="s">
        <v>97</v>
      </c>
      <c r="S705" s="577">
        <v>2</v>
      </c>
    </row>
    <row r="706" spans="1:19">
      <c r="A706">
        <v>705</v>
      </c>
      <c r="B706" s="400">
        <v>43907.68472222222</v>
      </c>
      <c r="C706" s="577" t="s">
        <v>97</v>
      </c>
      <c r="D706">
        <v>0.02</v>
      </c>
      <c r="F706">
        <v>1.0991</v>
      </c>
      <c r="I706" s="400">
        <v>43907.697222222225</v>
      </c>
      <c r="J706">
        <v>1.0972999999999999</v>
      </c>
      <c r="N706">
        <v>3.6</v>
      </c>
      <c r="Q706">
        <v>346</v>
      </c>
      <c r="R706" s="577" t="s">
        <v>97</v>
      </c>
      <c r="S706" s="577">
        <v>2</v>
      </c>
    </row>
    <row r="707" spans="1:19">
      <c r="A707">
        <v>706</v>
      </c>
      <c r="B707" s="400">
        <v>43907.7</v>
      </c>
      <c r="C707" s="577" t="s">
        <v>97</v>
      </c>
      <c r="D707">
        <v>0.02</v>
      </c>
      <c r="F707">
        <v>1.09819</v>
      </c>
      <c r="I707" s="400">
        <v>43907.702777777777</v>
      </c>
      <c r="J707">
        <v>1.0971900000000001</v>
      </c>
      <c r="N707">
        <v>2</v>
      </c>
      <c r="Q707">
        <v>347</v>
      </c>
      <c r="R707" s="577" t="s">
        <v>97</v>
      </c>
      <c r="S707" s="577">
        <v>1</v>
      </c>
    </row>
    <row r="708" spans="1:19">
      <c r="A708">
        <v>707</v>
      </c>
      <c r="B708" s="400">
        <v>43907.704861111109</v>
      </c>
      <c r="C708" s="577" t="s">
        <v>97</v>
      </c>
      <c r="D708">
        <v>0.02</v>
      </c>
      <c r="F708">
        <v>1.0975600000000001</v>
      </c>
      <c r="I708" s="400">
        <v>43907.708333333336</v>
      </c>
      <c r="J708">
        <v>1.09656</v>
      </c>
      <c r="N708">
        <v>2</v>
      </c>
      <c r="Q708">
        <v>348</v>
      </c>
      <c r="R708" s="577" t="s">
        <v>97</v>
      </c>
      <c r="S708" s="577">
        <v>1</v>
      </c>
    </row>
    <row r="709" spans="1:19">
      <c r="A709">
        <v>708</v>
      </c>
      <c r="B709" s="400">
        <v>43907.713194444441</v>
      </c>
      <c r="C709" s="577" t="s">
        <v>97</v>
      </c>
      <c r="D709">
        <v>0.02</v>
      </c>
      <c r="F709">
        <v>1.09775</v>
      </c>
      <c r="I709" s="400">
        <v>43907.723611111112</v>
      </c>
      <c r="J709">
        <v>1.0967499999999999</v>
      </c>
      <c r="N709">
        <v>2</v>
      </c>
      <c r="Q709">
        <v>349</v>
      </c>
      <c r="R709" s="577" t="s">
        <v>97</v>
      </c>
      <c r="S709" s="577">
        <v>1</v>
      </c>
    </row>
    <row r="710" spans="1:19">
      <c r="A710">
        <v>709</v>
      </c>
      <c r="B710" s="400">
        <v>43907.726388888892</v>
      </c>
      <c r="C710" s="577" t="s">
        <v>97</v>
      </c>
      <c r="D710">
        <v>0.02</v>
      </c>
      <c r="F710">
        <v>1.09738</v>
      </c>
      <c r="I710" s="400">
        <v>43908.285416666666</v>
      </c>
      <c r="J710">
        <v>1.1008500000000001</v>
      </c>
      <c r="N710">
        <v>-6.92</v>
      </c>
      <c r="Q710">
        <v>350</v>
      </c>
      <c r="R710" s="577" t="s">
        <v>97</v>
      </c>
      <c r="S710" s="577">
        <v>5</v>
      </c>
    </row>
    <row r="711" spans="1:19">
      <c r="A711">
        <v>710</v>
      </c>
      <c r="B711" s="400">
        <v>43907.75277777778</v>
      </c>
      <c r="C711" s="577" t="s">
        <v>97</v>
      </c>
      <c r="D711">
        <v>0.02</v>
      </c>
      <c r="F711">
        <v>1.0989800000000001</v>
      </c>
      <c r="I711" s="400">
        <v>43908.285416666666</v>
      </c>
      <c r="J711">
        <v>1.1008500000000001</v>
      </c>
      <c r="N711">
        <v>-3.72</v>
      </c>
      <c r="Q711">
        <v>350</v>
      </c>
      <c r="R711" s="577" t="s">
        <v>97</v>
      </c>
      <c r="S711" s="577">
        <v>5</v>
      </c>
    </row>
    <row r="712" spans="1:19">
      <c r="A712">
        <v>711</v>
      </c>
      <c r="B712" s="400">
        <v>43907.763888888891</v>
      </c>
      <c r="C712" s="577" t="s">
        <v>97</v>
      </c>
      <c r="D712">
        <v>0.03</v>
      </c>
      <c r="F712">
        <v>1.1006</v>
      </c>
      <c r="I712" s="400">
        <v>43908.285416666666</v>
      </c>
      <c r="J712">
        <v>1.1008500000000001</v>
      </c>
      <c r="N712">
        <v>-0.72</v>
      </c>
      <c r="Q712">
        <v>350</v>
      </c>
      <c r="R712" s="577" t="s">
        <v>97</v>
      </c>
      <c r="S712" s="577">
        <v>5</v>
      </c>
    </row>
    <row r="713" spans="1:19">
      <c r="A713">
        <v>718</v>
      </c>
      <c r="B713" s="400">
        <v>43908.140972222223</v>
      </c>
      <c r="C713" s="577" t="s">
        <v>97</v>
      </c>
      <c r="D713">
        <v>0.05</v>
      </c>
      <c r="F713">
        <v>1.1023099999999999</v>
      </c>
      <c r="I713" s="400">
        <v>43908.285416666666</v>
      </c>
      <c r="J713">
        <v>1.1008500000000001</v>
      </c>
      <c r="N713">
        <v>7.3</v>
      </c>
      <c r="Q713">
        <v>350</v>
      </c>
      <c r="R713" s="577" t="s">
        <v>97</v>
      </c>
      <c r="S713" s="577">
        <v>5</v>
      </c>
    </row>
    <row r="714" spans="1:19">
      <c r="A714">
        <v>720</v>
      </c>
      <c r="B714" s="400">
        <v>43908.230555555558</v>
      </c>
      <c r="C714" s="577" t="s">
        <v>97</v>
      </c>
      <c r="D714">
        <v>0.08</v>
      </c>
      <c r="F714">
        <v>1.10412</v>
      </c>
      <c r="I714" s="400">
        <v>43908.285416666666</v>
      </c>
      <c r="J714">
        <v>1.1008500000000001</v>
      </c>
      <c r="N714">
        <v>26.16</v>
      </c>
      <c r="Q714">
        <v>350</v>
      </c>
      <c r="R714" s="577" t="s">
        <v>97</v>
      </c>
      <c r="S714" s="577">
        <v>5</v>
      </c>
    </row>
    <row r="715" spans="1:19">
      <c r="A715">
        <v>712</v>
      </c>
      <c r="B715" s="400">
        <v>43907.77847222222</v>
      </c>
      <c r="C715" s="577" t="s">
        <v>96</v>
      </c>
      <c r="D715">
        <v>0.02</v>
      </c>
      <c r="F715">
        <v>1.1002000000000001</v>
      </c>
      <c r="I715" s="400">
        <v>43907.816666666666</v>
      </c>
      <c r="J715">
        <v>1.1004</v>
      </c>
      <c r="N715">
        <v>0.4</v>
      </c>
      <c r="Q715">
        <v>351</v>
      </c>
      <c r="R715" s="577" t="s">
        <v>96</v>
      </c>
      <c r="S715" s="577">
        <v>2</v>
      </c>
    </row>
    <row r="716" spans="1:19">
      <c r="A716">
        <v>713</v>
      </c>
      <c r="B716" s="400">
        <v>43907.808333333334</v>
      </c>
      <c r="C716" s="577" t="s">
        <v>96</v>
      </c>
      <c r="D716">
        <v>0.02</v>
      </c>
      <c r="F716">
        <v>1.09859</v>
      </c>
      <c r="I716" s="400">
        <v>43907.816666666666</v>
      </c>
      <c r="J716">
        <v>1.1004</v>
      </c>
      <c r="N716">
        <v>3.62</v>
      </c>
      <c r="Q716">
        <v>351</v>
      </c>
      <c r="R716" s="577" t="s">
        <v>96</v>
      </c>
      <c r="S716" s="577">
        <v>2</v>
      </c>
    </row>
    <row r="717" spans="1:19">
      <c r="A717">
        <v>714</v>
      </c>
      <c r="B717" s="400">
        <v>43907.829861111109</v>
      </c>
      <c r="C717" s="577" t="s">
        <v>96</v>
      </c>
      <c r="D717">
        <v>0.02</v>
      </c>
      <c r="F717">
        <v>1.1004799999999999</v>
      </c>
      <c r="I717" s="400">
        <v>43907.925694444442</v>
      </c>
      <c r="J717">
        <v>1.10148</v>
      </c>
      <c r="N717">
        <v>2</v>
      </c>
      <c r="Q717">
        <v>352</v>
      </c>
      <c r="R717" s="577" t="s">
        <v>96</v>
      </c>
      <c r="S717" s="577">
        <v>1</v>
      </c>
    </row>
    <row r="718" spans="1:19">
      <c r="A718">
        <v>715</v>
      </c>
      <c r="B718" s="400">
        <v>43907.975694444445</v>
      </c>
      <c r="C718" s="577" t="s">
        <v>96</v>
      </c>
      <c r="D718">
        <v>0.02</v>
      </c>
      <c r="F718">
        <v>1.10164</v>
      </c>
      <c r="I718" s="400">
        <v>43908.118750000001</v>
      </c>
      <c r="J718">
        <v>1.1018399999999999</v>
      </c>
      <c r="N718">
        <v>0.32</v>
      </c>
      <c r="Q718">
        <v>353</v>
      </c>
      <c r="R718" s="577" t="s">
        <v>96</v>
      </c>
      <c r="S718" s="577">
        <v>2</v>
      </c>
    </row>
    <row r="719" spans="1:19">
      <c r="A719">
        <v>716</v>
      </c>
      <c r="B719" s="400">
        <v>43908.015972222223</v>
      </c>
      <c r="C719" s="577" t="s">
        <v>96</v>
      </c>
      <c r="D719">
        <v>0.02</v>
      </c>
      <c r="F719">
        <v>1.1000399999999999</v>
      </c>
      <c r="I719" s="400">
        <v>43908.118750000001</v>
      </c>
      <c r="J719">
        <v>1.1018399999999999</v>
      </c>
      <c r="N719">
        <v>3.6</v>
      </c>
      <c r="Q719">
        <v>353</v>
      </c>
      <c r="R719" s="577" t="s">
        <v>96</v>
      </c>
      <c r="S719" s="577">
        <v>2</v>
      </c>
    </row>
    <row r="720" spans="1:19">
      <c r="A720">
        <v>717</v>
      </c>
      <c r="B720" s="400">
        <v>43908.122916666667</v>
      </c>
      <c r="C720" s="577" t="s">
        <v>96</v>
      </c>
      <c r="D720">
        <v>0.02</v>
      </c>
      <c r="F720">
        <v>1.1015699999999999</v>
      </c>
      <c r="I720" s="400">
        <v>43908.165277777778</v>
      </c>
      <c r="J720">
        <v>1.1025700000000001</v>
      </c>
      <c r="N720">
        <v>2</v>
      </c>
      <c r="Q720">
        <v>354</v>
      </c>
      <c r="R720" s="577" t="s">
        <v>96</v>
      </c>
      <c r="S720" s="577">
        <v>1</v>
      </c>
    </row>
    <row r="721" spans="1:19">
      <c r="A721">
        <v>719</v>
      </c>
      <c r="B721" s="400">
        <v>43908.198611111111</v>
      </c>
      <c r="C721" s="577" t="s">
        <v>96</v>
      </c>
      <c r="D721">
        <v>0.02</v>
      </c>
      <c r="F721">
        <v>1.10267</v>
      </c>
      <c r="I721" s="400">
        <v>43908.229166666664</v>
      </c>
      <c r="J721">
        <v>1.1036699999999999</v>
      </c>
      <c r="N721">
        <v>2</v>
      </c>
      <c r="Q721">
        <v>355</v>
      </c>
      <c r="R721" s="577" t="s">
        <v>96</v>
      </c>
      <c r="S721" s="577">
        <v>1</v>
      </c>
    </row>
    <row r="722" spans="1:19">
      <c r="A722">
        <v>721</v>
      </c>
      <c r="B722" s="400">
        <v>43908.250694444447</v>
      </c>
      <c r="C722" s="577" t="s">
        <v>96</v>
      </c>
      <c r="D722">
        <v>0.02</v>
      </c>
      <c r="F722">
        <v>1.1034600000000001</v>
      </c>
      <c r="I722" s="400">
        <v>43908.4</v>
      </c>
      <c r="J722">
        <v>1.09998</v>
      </c>
      <c r="N722">
        <v>-6.96</v>
      </c>
      <c r="Q722">
        <v>356</v>
      </c>
      <c r="R722" s="577" t="s">
        <v>96</v>
      </c>
      <c r="S722" s="577">
        <v>5</v>
      </c>
    </row>
    <row r="723" spans="1:19">
      <c r="A723">
        <v>722</v>
      </c>
      <c r="B723" s="400">
        <v>43908.256249999999</v>
      </c>
      <c r="C723" s="577" t="s">
        <v>96</v>
      </c>
      <c r="D723">
        <v>0.02</v>
      </c>
      <c r="F723">
        <v>1.1018399999999999</v>
      </c>
      <c r="I723" s="400">
        <v>43908.4</v>
      </c>
      <c r="J723">
        <v>1.09998</v>
      </c>
      <c r="N723">
        <v>-3.72</v>
      </c>
      <c r="Q723">
        <v>356</v>
      </c>
      <c r="R723" s="577" t="s">
        <v>96</v>
      </c>
      <c r="S723" s="577">
        <v>5</v>
      </c>
    </row>
    <row r="724" spans="1:19">
      <c r="A724">
        <v>724</v>
      </c>
      <c r="B724" s="400">
        <v>43908.320833333331</v>
      </c>
      <c r="C724" s="577" t="s">
        <v>96</v>
      </c>
      <c r="D724">
        <v>0.03</v>
      </c>
      <c r="F724">
        <v>1.10022</v>
      </c>
      <c r="I724" s="400">
        <v>43908.4</v>
      </c>
      <c r="J724">
        <v>1.09998</v>
      </c>
      <c r="N724">
        <v>-0.72</v>
      </c>
      <c r="Q724">
        <v>356</v>
      </c>
      <c r="R724" s="577" t="s">
        <v>96</v>
      </c>
      <c r="S724" s="577">
        <v>5</v>
      </c>
    </row>
    <row r="725" spans="1:19">
      <c r="A725">
        <v>725</v>
      </c>
      <c r="B725" s="400">
        <v>43908.324305555558</v>
      </c>
      <c r="C725" s="577" t="s">
        <v>96</v>
      </c>
      <c r="D725">
        <v>0.05</v>
      </c>
      <c r="F725">
        <v>1.0985199999999999</v>
      </c>
      <c r="I725" s="400">
        <v>43908.4</v>
      </c>
      <c r="J725">
        <v>1.09998</v>
      </c>
      <c r="N725">
        <v>7.3</v>
      </c>
      <c r="Q725">
        <v>356</v>
      </c>
      <c r="R725" s="577" t="s">
        <v>96</v>
      </c>
      <c r="S725" s="577">
        <v>5</v>
      </c>
    </row>
    <row r="726" spans="1:19">
      <c r="A726">
        <v>729</v>
      </c>
      <c r="B726" s="400">
        <v>43908.354861111111</v>
      </c>
      <c r="C726" s="577" t="s">
        <v>96</v>
      </c>
      <c r="D726">
        <v>0.08</v>
      </c>
      <c r="F726">
        <v>1.0967100000000001</v>
      </c>
      <c r="I726" s="400">
        <v>43908.4</v>
      </c>
      <c r="J726">
        <v>1.09998</v>
      </c>
      <c r="N726">
        <v>26.16</v>
      </c>
      <c r="Q726">
        <v>356</v>
      </c>
      <c r="R726" s="577" t="s">
        <v>96</v>
      </c>
      <c r="S726" s="577">
        <v>5</v>
      </c>
    </row>
    <row r="727" spans="1:19">
      <c r="A727">
        <v>723</v>
      </c>
      <c r="B727" s="400">
        <v>43908.295138888891</v>
      </c>
      <c r="C727" s="577" t="s">
        <v>97</v>
      </c>
      <c r="D727">
        <v>0.02</v>
      </c>
      <c r="F727">
        <v>1.10077</v>
      </c>
      <c r="I727" s="400">
        <v>43908.320833333331</v>
      </c>
      <c r="J727">
        <v>1.0997699999999999</v>
      </c>
      <c r="N727">
        <v>2</v>
      </c>
      <c r="Q727">
        <v>357</v>
      </c>
      <c r="R727" s="577" t="s">
        <v>97</v>
      </c>
      <c r="S727" s="577">
        <v>1</v>
      </c>
    </row>
    <row r="728" spans="1:19">
      <c r="A728">
        <v>726</v>
      </c>
      <c r="B728" s="400">
        <v>43908.32916666667</v>
      </c>
      <c r="C728" s="577" t="s">
        <v>97</v>
      </c>
      <c r="D728">
        <v>0.02</v>
      </c>
      <c r="F728">
        <v>1.0988599999999999</v>
      </c>
      <c r="I728" s="400">
        <v>43908.329861111109</v>
      </c>
      <c r="J728">
        <v>1.0978600000000001</v>
      </c>
      <c r="N728">
        <v>2</v>
      </c>
      <c r="Q728">
        <v>358</v>
      </c>
      <c r="R728" s="577" t="s">
        <v>97</v>
      </c>
      <c r="S728" s="577">
        <v>1</v>
      </c>
    </row>
    <row r="729" spans="1:19">
      <c r="A729">
        <v>727</v>
      </c>
      <c r="B729" s="400">
        <v>43908.336111111108</v>
      </c>
      <c r="C729" s="577" t="s">
        <v>97</v>
      </c>
      <c r="D729">
        <v>0.02</v>
      </c>
      <c r="F729">
        <v>1.09775</v>
      </c>
      <c r="I729" s="400">
        <v>43908.338194444441</v>
      </c>
      <c r="J729">
        <v>1.0967499999999999</v>
      </c>
      <c r="N729">
        <v>2</v>
      </c>
      <c r="Q729">
        <v>359</v>
      </c>
      <c r="R729" s="577" t="s">
        <v>97</v>
      </c>
      <c r="S729" s="577">
        <v>1</v>
      </c>
    </row>
    <row r="730" spans="1:19">
      <c r="A730">
        <v>728</v>
      </c>
      <c r="B730" s="400">
        <v>43908.340277777781</v>
      </c>
      <c r="C730" s="577" t="s">
        <v>97</v>
      </c>
      <c r="D730">
        <v>0.02</v>
      </c>
      <c r="F730">
        <v>1.0979399999999999</v>
      </c>
      <c r="I730" s="400">
        <v>43908.354166666664</v>
      </c>
      <c r="J730">
        <v>1.09694</v>
      </c>
      <c r="N730">
        <v>2</v>
      </c>
      <c r="Q730">
        <v>360</v>
      </c>
      <c r="R730" s="577" t="s">
        <v>97</v>
      </c>
      <c r="S730" s="577">
        <v>1</v>
      </c>
    </row>
    <row r="731" spans="1:19">
      <c r="A731">
        <v>730</v>
      </c>
      <c r="B731" s="400">
        <v>43908.356944444444</v>
      </c>
      <c r="C731" s="577" t="s">
        <v>97</v>
      </c>
      <c r="D731">
        <v>0.02</v>
      </c>
      <c r="F731">
        <v>1.0977699999999999</v>
      </c>
      <c r="I731" s="400">
        <v>43908.369444444441</v>
      </c>
      <c r="J731">
        <v>1.09677</v>
      </c>
      <c r="N731">
        <v>2</v>
      </c>
      <c r="Q731">
        <v>361</v>
      </c>
      <c r="R731" s="577" t="s">
        <v>97</v>
      </c>
      <c r="S731" s="577">
        <v>1</v>
      </c>
    </row>
    <row r="732" spans="1:19">
      <c r="A732">
        <v>731</v>
      </c>
      <c r="B732" s="400">
        <v>43908.373611111114</v>
      </c>
      <c r="C732" s="577" t="s">
        <v>97</v>
      </c>
      <c r="D732">
        <v>0.02</v>
      </c>
      <c r="F732">
        <v>1.0968</v>
      </c>
      <c r="I732" s="400">
        <v>43908.46597222222</v>
      </c>
      <c r="J732">
        <v>1.0989199999999999</v>
      </c>
      <c r="N732">
        <v>-4.24</v>
      </c>
      <c r="Q732">
        <v>362</v>
      </c>
      <c r="R732" s="577" t="s">
        <v>97</v>
      </c>
      <c r="S732" s="577">
        <v>4</v>
      </c>
    </row>
    <row r="733" spans="1:19">
      <c r="A733">
        <v>732</v>
      </c>
      <c r="B733" s="400">
        <v>43908.377083333333</v>
      </c>
      <c r="C733" s="577" t="s">
        <v>97</v>
      </c>
      <c r="D733">
        <v>0.02</v>
      </c>
      <c r="F733">
        <v>1.0984</v>
      </c>
      <c r="I733" s="400">
        <v>43908.46597222222</v>
      </c>
      <c r="J733">
        <v>1.0989199999999999</v>
      </c>
      <c r="N733">
        <v>-1.04</v>
      </c>
      <c r="Q733">
        <v>362</v>
      </c>
      <c r="R733" s="577" t="s">
        <v>97</v>
      </c>
      <c r="S733" s="577">
        <v>4</v>
      </c>
    </row>
    <row r="734" spans="1:19">
      <c r="A734">
        <v>733</v>
      </c>
      <c r="B734" s="400">
        <v>43908.4</v>
      </c>
      <c r="C734" s="577" t="s">
        <v>97</v>
      </c>
      <c r="D734">
        <v>0.03</v>
      </c>
      <c r="F734">
        <v>1.1000099999999999</v>
      </c>
      <c r="I734" s="400">
        <v>43908.46597222222</v>
      </c>
      <c r="J734">
        <v>1.0989199999999999</v>
      </c>
      <c r="N734">
        <v>3.27</v>
      </c>
      <c r="Q734">
        <v>362</v>
      </c>
      <c r="R734" s="577" t="s">
        <v>97</v>
      </c>
      <c r="S734" s="577">
        <v>4</v>
      </c>
    </row>
    <row r="735" spans="1:19">
      <c r="A735">
        <v>736</v>
      </c>
      <c r="B735" s="400">
        <v>43908.433333333334</v>
      </c>
      <c r="C735" s="577" t="s">
        <v>97</v>
      </c>
      <c r="D735">
        <v>0.05</v>
      </c>
      <c r="F735">
        <v>1.10171</v>
      </c>
      <c r="I735" s="400">
        <v>43908.46597222222</v>
      </c>
      <c r="J735">
        <v>1.0989199999999999</v>
      </c>
      <c r="N735">
        <v>13.95</v>
      </c>
      <c r="Q735">
        <v>362</v>
      </c>
      <c r="R735" s="577" t="s">
        <v>97</v>
      </c>
      <c r="S735" s="577">
        <v>4</v>
      </c>
    </row>
    <row r="736" spans="1:19">
      <c r="A736">
        <v>734</v>
      </c>
      <c r="B736" s="400">
        <v>43908.40902777778</v>
      </c>
      <c r="C736" s="577" t="s">
        <v>96</v>
      </c>
      <c r="D736">
        <v>0.02</v>
      </c>
      <c r="F736">
        <v>1.1000099999999999</v>
      </c>
      <c r="I736" s="400">
        <v>43908.42083333333</v>
      </c>
      <c r="J736">
        <v>1.10101</v>
      </c>
      <c r="N736">
        <v>2</v>
      </c>
      <c r="Q736">
        <v>363</v>
      </c>
      <c r="R736" s="577" t="s">
        <v>96</v>
      </c>
      <c r="S736" s="577">
        <v>1</v>
      </c>
    </row>
    <row r="737" spans="1:19">
      <c r="A737">
        <v>735</v>
      </c>
      <c r="B737" s="400">
        <v>43908.424305555556</v>
      </c>
      <c r="C737" s="577" t="s">
        <v>96</v>
      </c>
      <c r="D737">
        <v>0.02</v>
      </c>
      <c r="F737">
        <v>1.10083</v>
      </c>
      <c r="I737" s="400">
        <v>43908.765277777777</v>
      </c>
      <c r="J737">
        <v>1.0860700000000001</v>
      </c>
      <c r="N737">
        <v>-29.52</v>
      </c>
      <c r="Q737">
        <v>364</v>
      </c>
      <c r="R737" s="577" t="s">
        <v>96</v>
      </c>
      <c r="S737" s="577">
        <v>10</v>
      </c>
    </row>
    <row r="738" spans="1:19">
      <c r="A738">
        <v>737</v>
      </c>
      <c r="B738" s="400">
        <v>43908.465277777781</v>
      </c>
      <c r="C738" s="577" t="s">
        <v>96</v>
      </c>
      <c r="D738">
        <v>0.02</v>
      </c>
      <c r="F738">
        <v>1.0992200000000001</v>
      </c>
      <c r="I738" s="400">
        <v>43908.765277777777</v>
      </c>
      <c r="J738">
        <v>1.0860700000000001</v>
      </c>
      <c r="N738">
        <v>-26.3</v>
      </c>
      <c r="Q738">
        <v>364</v>
      </c>
      <c r="R738" s="577" t="s">
        <v>96</v>
      </c>
      <c r="S738" s="577">
        <v>10</v>
      </c>
    </row>
    <row r="739" spans="1:19">
      <c r="A739">
        <v>738</v>
      </c>
      <c r="B739" s="400">
        <v>43908.469444444447</v>
      </c>
      <c r="C739" s="577" t="s">
        <v>96</v>
      </c>
      <c r="D739">
        <v>0.03</v>
      </c>
      <c r="F739">
        <v>1.0975999999999999</v>
      </c>
      <c r="I739" s="400">
        <v>43908.765277777777</v>
      </c>
      <c r="J739">
        <v>1.0860700000000001</v>
      </c>
      <c r="N739">
        <v>-34.590000000000003</v>
      </c>
      <c r="Q739">
        <v>364</v>
      </c>
      <c r="R739" s="577" t="s">
        <v>96</v>
      </c>
      <c r="S739" s="577">
        <v>10</v>
      </c>
    </row>
    <row r="740" spans="1:19">
      <c r="A740">
        <v>742</v>
      </c>
      <c r="B740" s="400">
        <v>43908.515277777777</v>
      </c>
      <c r="C740" s="577" t="s">
        <v>96</v>
      </c>
      <c r="D740">
        <v>0.05</v>
      </c>
      <c r="F740">
        <v>1.0959000000000001</v>
      </c>
      <c r="I740" s="400">
        <v>43908.765277777777</v>
      </c>
      <c r="J740">
        <v>1.0860700000000001</v>
      </c>
      <c r="N740">
        <v>-49.15</v>
      </c>
      <c r="Q740">
        <v>364</v>
      </c>
      <c r="R740" s="577" t="s">
        <v>96</v>
      </c>
      <c r="S740" s="577">
        <v>10</v>
      </c>
    </row>
    <row r="741" spans="1:19">
      <c r="A741">
        <v>744</v>
      </c>
      <c r="B741" s="400">
        <v>43908.541666666664</v>
      </c>
      <c r="C741" s="577" t="s">
        <v>96</v>
      </c>
      <c r="D741">
        <v>0.08</v>
      </c>
      <c r="F741">
        <v>1.09301</v>
      </c>
      <c r="I741" s="400">
        <v>43908.765277777777</v>
      </c>
      <c r="J741">
        <v>1.0860700000000001</v>
      </c>
      <c r="N741">
        <v>-55.52</v>
      </c>
      <c r="Q741">
        <v>364</v>
      </c>
      <c r="R741" s="577" t="s">
        <v>96</v>
      </c>
      <c r="S741" s="577">
        <v>10</v>
      </c>
    </row>
    <row r="742" spans="1:19">
      <c r="A742">
        <v>746</v>
      </c>
      <c r="B742" s="400">
        <v>43908.570833333331</v>
      </c>
      <c r="C742" s="577" t="s">
        <v>96</v>
      </c>
      <c r="D742">
        <v>0.14000000000000001</v>
      </c>
      <c r="F742">
        <v>1.09111</v>
      </c>
      <c r="I742" s="400">
        <v>43908.765277777777</v>
      </c>
      <c r="J742">
        <v>1.0860700000000001</v>
      </c>
      <c r="N742">
        <v>-70.56</v>
      </c>
      <c r="Q742">
        <v>364</v>
      </c>
      <c r="R742" s="577" t="s">
        <v>96</v>
      </c>
      <c r="S742" s="577">
        <v>10</v>
      </c>
    </row>
    <row r="743" spans="1:19">
      <c r="A743">
        <v>750</v>
      </c>
      <c r="B743" s="400">
        <v>43908.607638888891</v>
      </c>
      <c r="C743" s="577" t="s">
        <v>96</v>
      </c>
      <c r="D743">
        <v>0.23</v>
      </c>
      <c r="F743">
        <v>1.0890899999999999</v>
      </c>
      <c r="I743" s="400">
        <v>43908.765277777777</v>
      </c>
      <c r="J743">
        <v>1.0860700000000001</v>
      </c>
      <c r="N743">
        <v>-69.459999999999994</v>
      </c>
      <c r="Q743">
        <v>364</v>
      </c>
      <c r="R743" s="577" t="s">
        <v>96</v>
      </c>
      <c r="S743" s="577">
        <v>10</v>
      </c>
    </row>
    <row r="744" spans="1:19">
      <c r="A744">
        <v>752</v>
      </c>
      <c r="B744" s="400">
        <v>43908.624305555553</v>
      </c>
      <c r="C744" s="577" t="s">
        <v>96</v>
      </c>
      <c r="D744">
        <v>0.38</v>
      </c>
      <c r="F744">
        <v>1.0869599999999999</v>
      </c>
      <c r="I744" s="400">
        <v>43908.765277777777</v>
      </c>
      <c r="J744">
        <v>1.0860700000000001</v>
      </c>
      <c r="N744">
        <v>-33.82</v>
      </c>
      <c r="Q744">
        <v>364</v>
      </c>
      <c r="R744" s="577" t="s">
        <v>96</v>
      </c>
      <c r="S744" s="577">
        <v>10</v>
      </c>
    </row>
    <row r="745" spans="1:19">
      <c r="A745">
        <v>756</v>
      </c>
      <c r="B745" s="400">
        <v>43908.664583333331</v>
      </c>
      <c r="C745" s="577" t="s">
        <v>96</v>
      </c>
      <c r="D745">
        <v>0.64</v>
      </c>
      <c r="F745">
        <v>1.0835699999999999</v>
      </c>
      <c r="I745" s="400">
        <v>43908.765277777777</v>
      </c>
      <c r="J745">
        <v>1.0860700000000001</v>
      </c>
      <c r="N745">
        <v>160</v>
      </c>
      <c r="Q745">
        <v>364</v>
      </c>
      <c r="R745" s="577" t="s">
        <v>96</v>
      </c>
      <c r="S745" s="577">
        <v>10</v>
      </c>
    </row>
    <row r="746" spans="1:19">
      <c r="A746">
        <v>758</v>
      </c>
      <c r="B746" s="400">
        <v>43908.703472222223</v>
      </c>
      <c r="C746" s="577" t="s">
        <v>96</v>
      </c>
      <c r="D746">
        <v>1.1100000000000001</v>
      </c>
      <c r="F746">
        <v>1.0812600000000001</v>
      </c>
      <c r="I746" s="400">
        <v>43908.765277777777</v>
      </c>
      <c r="J746">
        <v>1.0860700000000001</v>
      </c>
      <c r="N746">
        <v>533.91</v>
      </c>
      <c r="Q746">
        <v>364</v>
      </c>
      <c r="R746" s="577" t="s">
        <v>96</v>
      </c>
      <c r="S746" s="577">
        <v>10</v>
      </c>
    </row>
    <row r="747" spans="1:19">
      <c r="A747">
        <v>739</v>
      </c>
      <c r="B747" s="400">
        <v>43908.473611111112</v>
      </c>
      <c r="C747" s="577" t="s">
        <v>97</v>
      </c>
      <c r="D747">
        <v>0.02</v>
      </c>
      <c r="F747">
        <v>1.0982799999999999</v>
      </c>
      <c r="I747" s="400">
        <v>43908.48333333333</v>
      </c>
      <c r="J747">
        <v>1.09728</v>
      </c>
      <c r="N747">
        <v>2</v>
      </c>
      <c r="Q747">
        <v>365</v>
      </c>
      <c r="R747" s="577" t="s">
        <v>97</v>
      </c>
      <c r="S747" s="577">
        <v>1</v>
      </c>
    </row>
    <row r="748" spans="1:19">
      <c r="A748">
        <v>740</v>
      </c>
      <c r="B748" s="400">
        <v>43908.490972222222</v>
      </c>
      <c r="C748" s="577" t="s">
        <v>97</v>
      </c>
      <c r="D748">
        <v>0.02</v>
      </c>
      <c r="F748">
        <v>1.0983099999999999</v>
      </c>
      <c r="I748" s="400">
        <v>43908.506944444445</v>
      </c>
      <c r="J748">
        <v>1.09731</v>
      </c>
      <c r="N748">
        <v>2</v>
      </c>
      <c r="Q748">
        <v>366</v>
      </c>
      <c r="R748" s="577" t="s">
        <v>97</v>
      </c>
      <c r="S748" s="577">
        <v>1</v>
      </c>
    </row>
    <row r="749" spans="1:19">
      <c r="A749">
        <v>741</v>
      </c>
      <c r="B749" s="400">
        <v>43908.511805555558</v>
      </c>
      <c r="C749" s="577" t="s">
        <v>97</v>
      </c>
      <c r="D749">
        <v>0.02</v>
      </c>
      <c r="F749">
        <v>1.0982400000000001</v>
      </c>
      <c r="I749" s="400">
        <v>43908.513888888891</v>
      </c>
      <c r="J749">
        <v>1.09724</v>
      </c>
      <c r="N749">
        <v>2</v>
      </c>
      <c r="Q749">
        <v>367</v>
      </c>
      <c r="R749" s="577" t="s">
        <v>97</v>
      </c>
      <c r="S749" s="577">
        <v>1</v>
      </c>
    </row>
    <row r="750" spans="1:19">
      <c r="A750">
        <v>743</v>
      </c>
      <c r="B750" s="400">
        <v>43908.522916666669</v>
      </c>
      <c r="C750" s="577" t="s">
        <v>97</v>
      </c>
      <c r="D750">
        <v>0.02</v>
      </c>
      <c r="F750">
        <v>1.0969599999999999</v>
      </c>
      <c r="I750" s="400">
        <v>43908.538194444445</v>
      </c>
      <c r="J750">
        <v>1.09596</v>
      </c>
      <c r="N750">
        <v>2</v>
      </c>
      <c r="Q750">
        <v>368</v>
      </c>
      <c r="R750" s="577" t="s">
        <v>97</v>
      </c>
      <c r="S750" s="577">
        <v>1</v>
      </c>
    </row>
    <row r="751" spans="1:19">
      <c r="A751">
        <v>745</v>
      </c>
      <c r="B751" s="400">
        <v>43908.560416666667</v>
      </c>
      <c r="C751" s="577" t="s">
        <v>97</v>
      </c>
      <c r="D751">
        <v>0.02</v>
      </c>
      <c r="F751">
        <v>1.0929599999999999</v>
      </c>
      <c r="I751" s="400">
        <v>43908.563194444447</v>
      </c>
      <c r="J751">
        <v>1.09196</v>
      </c>
      <c r="N751">
        <v>2</v>
      </c>
      <c r="Q751">
        <v>369</v>
      </c>
      <c r="R751" s="577" t="s">
        <v>97</v>
      </c>
      <c r="S751" s="577">
        <v>1</v>
      </c>
    </row>
    <row r="752" spans="1:19">
      <c r="A752">
        <v>747</v>
      </c>
      <c r="B752" s="400">
        <v>43908.580555555556</v>
      </c>
      <c r="C752" s="577" t="s">
        <v>97</v>
      </c>
      <c r="D752">
        <v>0.02</v>
      </c>
      <c r="F752">
        <v>1.0915600000000001</v>
      </c>
      <c r="I752" s="400">
        <v>43908.581944444442</v>
      </c>
      <c r="J752">
        <v>1.09056</v>
      </c>
      <c r="N752">
        <v>2</v>
      </c>
      <c r="Q752">
        <v>370</v>
      </c>
      <c r="R752" s="577" t="s">
        <v>97</v>
      </c>
      <c r="S752" s="577">
        <v>1</v>
      </c>
    </row>
    <row r="753" spans="1:19">
      <c r="A753">
        <v>748</v>
      </c>
      <c r="B753" s="400">
        <v>43908.588888888888</v>
      </c>
      <c r="C753" s="577" t="s">
        <v>97</v>
      </c>
      <c r="D753">
        <v>0.02</v>
      </c>
      <c r="F753">
        <v>1.0926899999999999</v>
      </c>
      <c r="I753" s="400">
        <v>43908.589583333334</v>
      </c>
      <c r="J753">
        <v>1.09169</v>
      </c>
      <c r="N753">
        <v>2</v>
      </c>
      <c r="Q753">
        <v>371</v>
      </c>
      <c r="R753" s="577" t="s">
        <v>97</v>
      </c>
      <c r="S753" s="577">
        <v>1</v>
      </c>
    </row>
    <row r="754" spans="1:19">
      <c r="A754">
        <v>749</v>
      </c>
      <c r="B754" s="400">
        <v>43908.600694444445</v>
      </c>
      <c r="C754" s="577" t="s">
        <v>97</v>
      </c>
      <c r="D754">
        <v>0.02</v>
      </c>
      <c r="F754">
        <v>1.09039</v>
      </c>
      <c r="I754" s="400">
        <v>43908.606944444444</v>
      </c>
      <c r="J754">
        <v>1.0893900000000001</v>
      </c>
      <c r="N754">
        <v>2</v>
      </c>
      <c r="Q754">
        <v>372</v>
      </c>
      <c r="R754" s="577" t="s">
        <v>97</v>
      </c>
      <c r="S754" s="577">
        <v>1</v>
      </c>
    </row>
    <row r="755" spans="1:19">
      <c r="A755">
        <v>751</v>
      </c>
      <c r="B755" s="400">
        <v>43908.615277777775</v>
      </c>
      <c r="C755" s="577" t="s">
        <v>97</v>
      </c>
      <c r="D755">
        <v>0.02</v>
      </c>
      <c r="F755">
        <v>1.0890500000000001</v>
      </c>
      <c r="I755" s="400">
        <v>43908.621527777781</v>
      </c>
      <c r="J755">
        <v>1.08805</v>
      </c>
      <c r="N755">
        <v>2</v>
      </c>
      <c r="Q755">
        <v>373</v>
      </c>
      <c r="R755" s="577" t="s">
        <v>97</v>
      </c>
      <c r="S755" s="577">
        <v>1</v>
      </c>
    </row>
    <row r="756" spans="1:19">
      <c r="A756">
        <v>753</v>
      </c>
      <c r="B756" s="400">
        <v>43908.634722222225</v>
      </c>
      <c r="C756" s="577" t="s">
        <v>97</v>
      </c>
      <c r="D756">
        <v>0.02</v>
      </c>
      <c r="F756">
        <v>1.08666</v>
      </c>
      <c r="I756" s="400">
        <v>43908.637499999997</v>
      </c>
      <c r="J756">
        <v>1.0856600000000001</v>
      </c>
      <c r="N756">
        <v>2</v>
      </c>
      <c r="Q756">
        <v>374</v>
      </c>
      <c r="R756" s="577" t="s">
        <v>97</v>
      </c>
      <c r="S756" s="577">
        <v>1</v>
      </c>
    </row>
    <row r="757" spans="1:19">
      <c r="A757">
        <v>754</v>
      </c>
      <c r="B757" s="400">
        <v>43908.646527777775</v>
      </c>
      <c r="C757" s="577" t="s">
        <v>97</v>
      </c>
      <c r="D757">
        <v>0.02</v>
      </c>
      <c r="F757">
        <v>1.0867</v>
      </c>
      <c r="I757" s="400">
        <v>43908.652777777781</v>
      </c>
      <c r="J757">
        <v>1.0857000000000001</v>
      </c>
      <c r="N757">
        <v>2</v>
      </c>
      <c r="Q757">
        <v>375</v>
      </c>
      <c r="R757" s="577" t="s">
        <v>97</v>
      </c>
      <c r="S757" s="577">
        <v>1</v>
      </c>
    </row>
    <row r="758" spans="1:19">
      <c r="A758">
        <v>755</v>
      </c>
      <c r="B758" s="400">
        <v>43908.661805555559</v>
      </c>
      <c r="C758" s="577" t="s">
        <v>97</v>
      </c>
      <c r="D758">
        <v>0.02</v>
      </c>
      <c r="F758">
        <v>1.0864799999999999</v>
      </c>
      <c r="I758" s="400">
        <v>43908.663194444445</v>
      </c>
      <c r="J758">
        <v>1.08548</v>
      </c>
      <c r="N758">
        <v>2</v>
      </c>
      <c r="Q758">
        <v>376</v>
      </c>
      <c r="R758" s="577" t="s">
        <v>97</v>
      </c>
      <c r="S758" s="577">
        <v>1</v>
      </c>
    </row>
    <row r="759" spans="1:19">
      <c r="A759">
        <v>757</v>
      </c>
      <c r="B759" s="400">
        <v>43908.681250000001</v>
      </c>
      <c r="C759" s="577" t="s">
        <v>97</v>
      </c>
      <c r="D759">
        <v>0.02</v>
      </c>
      <c r="F759">
        <v>1.08362</v>
      </c>
      <c r="I759" s="400">
        <v>43908.702777777777</v>
      </c>
      <c r="J759">
        <v>1.0826199999999999</v>
      </c>
      <c r="N759">
        <v>2</v>
      </c>
      <c r="Q759">
        <v>377</v>
      </c>
      <c r="R759" s="577" t="s">
        <v>97</v>
      </c>
      <c r="S759" s="577">
        <v>1</v>
      </c>
    </row>
    <row r="760" spans="1:19">
      <c r="A760">
        <v>759</v>
      </c>
      <c r="B760" s="400">
        <v>43908.711111111108</v>
      </c>
      <c r="C760" s="577" t="s">
        <v>97</v>
      </c>
      <c r="D760">
        <v>0.02</v>
      </c>
      <c r="F760">
        <v>1.08125</v>
      </c>
      <c r="I760" s="400">
        <v>43909.022916666669</v>
      </c>
      <c r="J760">
        <v>1.0927</v>
      </c>
      <c r="N760">
        <v>-22.83</v>
      </c>
      <c r="Q760">
        <v>378</v>
      </c>
      <c r="R760" s="577" t="s">
        <v>97</v>
      </c>
      <c r="S760" s="577">
        <v>9</v>
      </c>
    </row>
    <row r="761" spans="1:19">
      <c r="A761">
        <v>760</v>
      </c>
      <c r="B761" s="400">
        <v>43908.725694444445</v>
      </c>
      <c r="C761" s="577" t="s">
        <v>97</v>
      </c>
      <c r="D761">
        <v>0.02</v>
      </c>
      <c r="F761">
        <v>1.08287</v>
      </c>
      <c r="I761" s="400">
        <v>43909.022916666669</v>
      </c>
      <c r="J761">
        <v>1.0927</v>
      </c>
      <c r="N761">
        <v>-19.59</v>
      </c>
      <c r="Q761">
        <v>378</v>
      </c>
      <c r="R761" s="577" t="s">
        <v>97</v>
      </c>
      <c r="S761" s="577">
        <v>9</v>
      </c>
    </row>
    <row r="762" spans="1:19">
      <c r="A762">
        <v>761</v>
      </c>
      <c r="B762" s="400">
        <v>43908.740972222222</v>
      </c>
      <c r="C762" s="577" t="s">
        <v>97</v>
      </c>
      <c r="D762">
        <v>0.03</v>
      </c>
      <c r="F762">
        <v>1.08447</v>
      </c>
      <c r="I762" s="400">
        <v>43909.022916666669</v>
      </c>
      <c r="J762">
        <v>1.0927</v>
      </c>
      <c r="N762">
        <v>-24.59</v>
      </c>
      <c r="Q762">
        <v>378</v>
      </c>
      <c r="R762" s="577" t="s">
        <v>97</v>
      </c>
      <c r="S762" s="577">
        <v>9</v>
      </c>
    </row>
    <row r="763" spans="1:19">
      <c r="A763">
        <v>762</v>
      </c>
      <c r="B763" s="400">
        <v>43908.765972222223</v>
      </c>
      <c r="C763" s="577" t="s">
        <v>97</v>
      </c>
      <c r="D763">
        <v>0.05</v>
      </c>
      <c r="F763">
        <v>1.08667</v>
      </c>
      <c r="I763" s="400">
        <v>43909.022916666669</v>
      </c>
      <c r="J763">
        <v>1.0927</v>
      </c>
      <c r="N763">
        <v>-29.98</v>
      </c>
      <c r="Q763">
        <v>378</v>
      </c>
      <c r="R763" s="577" t="s">
        <v>97</v>
      </c>
      <c r="S763" s="577">
        <v>9</v>
      </c>
    </row>
    <row r="764" spans="1:19">
      <c r="A764">
        <v>764</v>
      </c>
      <c r="B764" s="400">
        <v>43908.784722222219</v>
      </c>
      <c r="C764" s="577" t="s">
        <v>97</v>
      </c>
      <c r="D764">
        <v>0.08</v>
      </c>
      <c r="F764">
        <v>1.0884799999999999</v>
      </c>
      <c r="I764" s="400">
        <v>43909.022916666669</v>
      </c>
      <c r="J764">
        <v>1.0927</v>
      </c>
      <c r="K764" s="577"/>
      <c r="N764">
        <v>-33.49</v>
      </c>
      <c r="Q764">
        <v>378</v>
      </c>
      <c r="R764" s="577" t="s">
        <v>97</v>
      </c>
      <c r="S764" s="577">
        <v>9</v>
      </c>
    </row>
    <row r="765" spans="1:19">
      <c r="A765">
        <v>767</v>
      </c>
      <c r="B765" s="400">
        <v>43908.834722222222</v>
      </c>
      <c r="C765" s="577" t="s">
        <v>97</v>
      </c>
      <c r="D765">
        <v>0.14000000000000001</v>
      </c>
      <c r="F765">
        <v>1.09039</v>
      </c>
      <c r="I765" s="400">
        <v>43909.022916666669</v>
      </c>
      <c r="J765">
        <v>1.0927</v>
      </c>
      <c r="N765">
        <v>-31.87</v>
      </c>
      <c r="Q765">
        <v>378</v>
      </c>
      <c r="R765" s="577" t="s">
        <v>97</v>
      </c>
      <c r="S765" s="577">
        <v>9</v>
      </c>
    </row>
    <row r="766" spans="1:19">
      <c r="A766">
        <v>769</v>
      </c>
      <c r="B766" s="400">
        <v>43908.95416666667</v>
      </c>
      <c r="C766" s="577" t="s">
        <v>97</v>
      </c>
      <c r="D766">
        <v>0.23</v>
      </c>
      <c r="F766">
        <v>1.0924100000000001</v>
      </c>
      <c r="I766" s="400">
        <v>43909.022916666669</v>
      </c>
      <c r="J766">
        <v>1.0927</v>
      </c>
      <c r="N766">
        <v>-5.9</v>
      </c>
      <c r="Q766">
        <v>378</v>
      </c>
      <c r="R766" s="577" t="s">
        <v>97</v>
      </c>
      <c r="S766" s="577">
        <v>9</v>
      </c>
    </row>
    <row r="767" spans="1:19">
      <c r="A767">
        <v>770</v>
      </c>
      <c r="B767" s="400">
        <v>43908.959722222222</v>
      </c>
      <c r="C767" s="577" t="s">
        <v>97</v>
      </c>
      <c r="D767">
        <v>0.38</v>
      </c>
      <c r="F767">
        <v>1.09453</v>
      </c>
      <c r="I767" s="400">
        <v>43909.022916666669</v>
      </c>
      <c r="J767">
        <v>1.0927</v>
      </c>
      <c r="N767">
        <v>70.81</v>
      </c>
      <c r="Q767">
        <v>378</v>
      </c>
      <c r="R767" s="577" t="s">
        <v>97</v>
      </c>
      <c r="S767" s="577">
        <v>9</v>
      </c>
    </row>
    <row r="768" spans="1:19">
      <c r="A768">
        <v>771</v>
      </c>
      <c r="B768" s="400">
        <v>43908.961805555555</v>
      </c>
      <c r="C768" s="577" t="s">
        <v>97</v>
      </c>
      <c r="D768">
        <v>0.64</v>
      </c>
      <c r="F768">
        <v>1.0974999999999999</v>
      </c>
      <c r="I768" s="400">
        <v>43909.022916666669</v>
      </c>
      <c r="J768">
        <v>1.0927</v>
      </c>
      <c r="N768">
        <v>309.33999999999997</v>
      </c>
      <c r="Q768">
        <v>378</v>
      </c>
      <c r="R768" s="577" t="s">
        <v>97</v>
      </c>
      <c r="S768" s="577">
        <v>9</v>
      </c>
    </row>
    <row r="769" spans="1:19">
      <c r="A769">
        <v>763</v>
      </c>
      <c r="B769" s="400">
        <v>43908.772222222222</v>
      </c>
      <c r="C769" s="577" t="s">
        <v>96</v>
      </c>
      <c r="D769">
        <v>0.02</v>
      </c>
      <c r="F769">
        <v>1.0863100000000001</v>
      </c>
      <c r="I769" s="400">
        <v>43908.775000000001</v>
      </c>
      <c r="J769">
        <v>1.08731</v>
      </c>
      <c r="N769">
        <v>2</v>
      </c>
      <c r="Q769">
        <v>379</v>
      </c>
      <c r="R769" s="577" t="s">
        <v>96</v>
      </c>
      <c r="S769" s="577">
        <v>1</v>
      </c>
    </row>
    <row r="770" spans="1:19">
      <c r="A770">
        <v>765</v>
      </c>
      <c r="B770" s="400">
        <v>43908.79583333333</v>
      </c>
      <c r="C770" s="577" t="s">
        <v>96</v>
      </c>
      <c r="D770">
        <v>0.02</v>
      </c>
      <c r="F770">
        <v>1.0860399999999999</v>
      </c>
      <c r="I770" s="400">
        <v>43908.800694444442</v>
      </c>
      <c r="J770">
        <v>1.08704</v>
      </c>
      <c r="N770">
        <v>2</v>
      </c>
      <c r="Q770">
        <v>380</v>
      </c>
      <c r="R770" s="577" t="s">
        <v>96</v>
      </c>
      <c r="S770" s="577">
        <v>1</v>
      </c>
    </row>
    <row r="771" spans="1:19">
      <c r="A771">
        <v>766</v>
      </c>
      <c r="B771" s="400">
        <v>43908.818055555559</v>
      </c>
      <c r="C771" s="577" t="s">
        <v>96</v>
      </c>
      <c r="D771">
        <v>0.02</v>
      </c>
      <c r="F771">
        <v>1.08904</v>
      </c>
      <c r="I771" s="400">
        <v>43908.834722222222</v>
      </c>
      <c r="J771">
        <v>1.0900399999999999</v>
      </c>
      <c r="N771">
        <v>2</v>
      </c>
      <c r="Q771">
        <v>381</v>
      </c>
      <c r="R771" s="577" t="s">
        <v>96</v>
      </c>
      <c r="S771" s="577">
        <v>1</v>
      </c>
    </row>
    <row r="772" spans="1:19">
      <c r="A772">
        <v>768</v>
      </c>
      <c r="B772" s="400">
        <v>43908.859722222223</v>
      </c>
      <c r="C772" s="577" t="s">
        <v>96</v>
      </c>
      <c r="D772">
        <v>0.02</v>
      </c>
      <c r="F772">
        <v>1.0909199999999999</v>
      </c>
      <c r="I772" s="400">
        <v>43908.952777777777</v>
      </c>
      <c r="J772">
        <v>1.09192</v>
      </c>
      <c r="N772">
        <v>2</v>
      </c>
      <c r="Q772">
        <v>382</v>
      </c>
      <c r="R772" s="577" t="s">
        <v>96</v>
      </c>
      <c r="S772" s="577">
        <v>1</v>
      </c>
    </row>
    <row r="773" spans="1:19">
      <c r="A773">
        <v>772</v>
      </c>
      <c r="B773" s="400">
        <v>43908.968055555553</v>
      </c>
      <c r="C773" s="577" t="s">
        <v>96</v>
      </c>
      <c r="D773">
        <v>0.02</v>
      </c>
      <c r="F773">
        <v>1.0943099999999999</v>
      </c>
      <c r="I773" s="400">
        <v>43908.97152777778</v>
      </c>
      <c r="J773">
        <v>1.09531</v>
      </c>
      <c r="N773">
        <v>2</v>
      </c>
      <c r="Q773">
        <v>383</v>
      </c>
      <c r="R773" s="577" t="s">
        <v>96</v>
      </c>
      <c r="S773" s="577">
        <v>1</v>
      </c>
    </row>
    <row r="774" spans="1:19">
      <c r="A774">
        <v>773</v>
      </c>
      <c r="B774" s="400">
        <v>43908.988194444442</v>
      </c>
      <c r="C774" s="577" t="s">
        <v>96</v>
      </c>
      <c r="D774">
        <v>0.02</v>
      </c>
      <c r="F774">
        <v>1.09599</v>
      </c>
      <c r="I774" s="400">
        <v>43908.997916666667</v>
      </c>
      <c r="J774">
        <v>1.0969899999999999</v>
      </c>
      <c r="N774">
        <v>2</v>
      </c>
      <c r="Q774">
        <v>384</v>
      </c>
      <c r="R774" s="577" t="s">
        <v>96</v>
      </c>
      <c r="S774" s="577">
        <v>1</v>
      </c>
    </row>
    <row r="775" spans="1:19">
      <c r="A775">
        <v>774</v>
      </c>
      <c r="B775" s="400">
        <v>43909.002083333333</v>
      </c>
      <c r="C775" s="577" t="s">
        <v>96</v>
      </c>
      <c r="D775">
        <v>0.02</v>
      </c>
      <c r="F775">
        <v>1.09294</v>
      </c>
      <c r="I775" s="400">
        <v>43909.003472222219</v>
      </c>
      <c r="J775">
        <v>1.0939399999999999</v>
      </c>
      <c r="N775">
        <v>2</v>
      </c>
      <c r="Q775">
        <v>385</v>
      </c>
      <c r="R775" s="577" t="s">
        <v>96</v>
      </c>
      <c r="S775" s="577">
        <v>1</v>
      </c>
    </row>
    <row r="776" spans="1:19">
      <c r="A776">
        <v>775</v>
      </c>
      <c r="B776" s="400">
        <v>43909.011111111111</v>
      </c>
      <c r="C776" s="577" t="s">
        <v>96</v>
      </c>
      <c r="D776">
        <v>0.02</v>
      </c>
      <c r="F776">
        <v>1.0937699999999999</v>
      </c>
      <c r="I776" s="400">
        <v>43909.147222222222</v>
      </c>
      <c r="J776">
        <v>1.0912299999999999</v>
      </c>
      <c r="N776">
        <v>-5.08</v>
      </c>
      <c r="Q776">
        <v>386</v>
      </c>
      <c r="R776" s="577" t="s">
        <v>96</v>
      </c>
      <c r="S776" s="577">
        <v>4</v>
      </c>
    </row>
    <row r="777" spans="1:19">
      <c r="A777">
        <v>776</v>
      </c>
      <c r="B777" s="400">
        <v>43909.024305555555</v>
      </c>
      <c r="C777" s="577" t="s">
        <v>96</v>
      </c>
      <c r="D777">
        <v>0.02</v>
      </c>
      <c r="F777">
        <v>1.09179</v>
      </c>
      <c r="I777" s="400">
        <v>43909.147222222222</v>
      </c>
      <c r="J777">
        <v>1.0912299999999999</v>
      </c>
      <c r="N777">
        <v>-1.1200000000000001</v>
      </c>
      <c r="Q777">
        <v>386</v>
      </c>
      <c r="R777" s="577" t="s">
        <v>96</v>
      </c>
      <c r="S777" s="577">
        <v>4</v>
      </c>
    </row>
    <row r="778" spans="1:19">
      <c r="A778">
        <v>778</v>
      </c>
      <c r="B778" s="400">
        <v>43909.040972222225</v>
      </c>
      <c r="C778" s="577" t="s">
        <v>96</v>
      </c>
      <c r="D778">
        <v>0.03</v>
      </c>
      <c r="F778">
        <v>1.0901700000000001</v>
      </c>
      <c r="I778" s="400">
        <v>43909.147222222222</v>
      </c>
      <c r="J778">
        <v>1.0912299999999999</v>
      </c>
      <c r="N778">
        <v>3.18</v>
      </c>
      <c r="Q778">
        <v>386</v>
      </c>
      <c r="R778" s="577" t="s">
        <v>96</v>
      </c>
      <c r="S778" s="577">
        <v>4</v>
      </c>
    </row>
    <row r="779" spans="1:19">
      <c r="A779">
        <v>785</v>
      </c>
      <c r="B779" s="400">
        <v>43909.124305555553</v>
      </c>
      <c r="C779" s="577" t="s">
        <v>96</v>
      </c>
      <c r="D779">
        <v>0.05</v>
      </c>
      <c r="F779">
        <v>1.08823</v>
      </c>
      <c r="I779" s="400">
        <v>43909.147222222222</v>
      </c>
      <c r="J779">
        <v>1.0912299999999999</v>
      </c>
      <c r="N779">
        <v>15</v>
      </c>
      <c r="Q779">
        <v>386</v>
      </c>
      <c r="R779" s="577" t="s">
        <v>96</v>
      </c>
      <c r="S779" s="577">
        <v>4</v>
      </c>
    </row>
    <row r="780" spans="1:19">
      <c r="A780">
        <v>777</v>
      </c>
      <c r="B780" s="400">
        <v>43909.026388888888</v>
      </c>
      <c r="C780" s="577" t="s">
        <v>97</v>
      </c>
      <c r="D780">
        <v>0.02</v>
      </c>
      <c r="F780">
        <v>1.09155</v>
      </c>
      <c r="I780" s="400">
        <v>43909.038888888892</v>
      </c>
      <c r="J780">
        <v>1.0905499999999999</v>
      </c>
      <c r="N780">
        <v>2</v>
      </c>
      <c r="Q780">
        <v>387</v>
      </c>
      <c r="R780" s="577" t="s">
        <v>97</v>
      </c>
      <c r="S780" s="577">
        <v>1</v>
      </c>
    </row>
    <row r="781" spans="1:19">
      <c r="A781">
        <v>779</v>
      </c>
      <c r="B781" s="400">
        <v>43909.043749999997</v>
      </c>
      <c r="C781" s="577" t="s">
        <v>97</v>
      </c>
      <c r="D781">
        <v>0.02</v>
      </c>
      <c r="F781">
        <v>1.0911</v>
      </c>
      <c r="I781" s="400">
        <v>43909.04791666667</v>
      </c>
      <c r="J781">
        <v>1.0901000000000001</v>
      </c>
      <c r="N781">
        <v>2</v>
      </c>
      <c r="Q781">
        <v>388</v>
      </c>
      <c r="R781" s="577" t="s">
        <v>97</v>
      </c>
      <c r="S781" s="577">
        <v>1</v>
      </c>
    </row>
    <row r="782" spans="1:19">
      <c r="A782">
        <v>780</v>
      </c>
      <c r="B782" s="400">
        <v>43909.055555555555</v>
      </c>
      <c r="C782" s="577" t="s">
        <v>97</v>
      </c>
      <c r="D782">
        <v>0.02</v>
      </c>
      <c r="F782">
        <v>1.0901000000000001</v>
      </c>
      <c r="I782" s="400">
        <v>43909.071527777778</v>
      </c>
      <c r="J782">
        <v>1.0899099999999999</v>
      </c>
      <c r="N782">
        <v>0.38</v>
      </c>
      <c r="Q782">
        <v>389</v>
      </c>
      <c r="R782" s="577" t="s">
        <v>97</v>
      </c>
      <c r="S782" s="577">
        <v>2</v>
      </c>
    </row>
    <row r="783" spans="1:19">
      <c r="A783">
        <v>781</v>
      </c>
      <c r="B783" s="400">
        <v>43909.063194444447</v>
      </c>
      <c r="C783" s="577" t="s">
        <v>97</v>
      </c>
      <c r="D783">
        <v>0.02</v>
      </c>
      <c r="F783">
        <v>1.09171</v>
      </c>
      <c r="I783" s="400">
        <v>43909.071527777778</v>
      </c>
      <c r="J783">
        <v>1.0899099999999999</v>
      </c>
      <c r="N783">
        <v>3.6</v>
      </c>
      <c r="Q783">
        <v>389</v>
      </c>
      <c r="R783" s="577" t="s">
        <v>97</v>
      </c>
      <c r="S783" s="577">
        <v>2</v>
      </c>
    </row>
    <row r="784" spans="1:19">
      <c r="A784">
        <v>782</v>
      </c>
      <c r="B784" s="400">
        <v>43909.078472222223</v>
      </c>
      <c r="C784" s="577" t="s">
        <v>97</v>
      </c>
      <c r="D784">
        <v>0.02</v>
      </c>
      <c r="F784">
        <v>1.0911999999999999</v>
      </c>
      <c r="I784" s="400">
        <v>43909.092361111114</v>
      </c>
      <c r="J784">
        <v>1.0902000000000001</v>
      </c>
      <c r="N784">
        <v>2</v>
      </c>
      <c r="Q784">
        <v>390</v>
      </c>
      <c r="R784" s="577" t="s">
        <v>97</v>
      </c>
      <c r="S784" s="577">
        <v>1</v>
      </c>
    </row>
    <row r="785" spans="1:19">
      <c r="A785">
        <v>783</v>
      </c>
      <c r="B785" s="400">
        <v>43909.095833333333</v>
      </c>
      <c r="C785" s="577" t="s">
        <v>97</v>
      </c>
      <c r="D785">
        <v>0.02</v>
      </c>
      <c r="F785">
        <v>1.0907500000000001</v>
      </c>
      <c r="I785" s="400">
        <v>43909.112500000003</v>
      </c>
      <c r="J785">
        <v>1.08975</v>
      </c>
      <c r="N785">
        <v>2</v>
      </c>
      <c r="Q785">
        <v>391</v>
      </c>
      <c r="R785" s="577" t="s">
        <v>97</v>
      </c>
      <c r="S785" s="577">
        <v>1</v>
      </c>
    </row>
    <row r="786" spans="1:19">
      <c r="A786">
        <v>784</v>
      </c>
      <c r="B786" s="400">
        <v>43909.115972222222</v>
      </c>
      <c r="C786" s="577" t="s">
        <v>97</v>
      </c>
      <c r="D786">
        <v>0.02</v>
      </c>
      <c r="F786">
        <v>1.0900799999999999</v>
      </c>
      <c r="I786" s="400">
        <v>43909.123611111114</v>
      </c>
      <c r="J786">
        <v>1.08908</v>
      </c>
      <c r="N786">
        <v>2</v>
      </c>
      <c r="Q786">
        <v>392</v>
      </c>
      <c r="R786" s="577" t="s">
        <v>97</v>
      </c>
      <c r="S786" s="577">
        <v>1</v>
      </c>
    </row>
    <row r="787" spans="1:19">
      <c r="A787">
        <v>786</v>
      </c>
      <c r="B787" s="400">
        <v>43909.126388888886</v>
      </c>
      <c r="C787" s="577" t="s">
        <v>97</v>
      </c>
      <c r="D787">
        <v>0.02</v>
      </c>
      <c r="F787">
        <v>1.08822</v>
      </c>
      <c r="I787" s="400">
        <v>43909.310416666667</v>
      </c>
      <c r="J787">
        <v>1.0903400000000001</v>
      </c>
      <c r="N787">
        <v>-4.24</v>
      </c>
      <c r="Q787">
        <v>393</v>
      </c>
      <c r="R787" s="577" t="s">
        <v>97</v>
      </c>
      <c r="S787" s="577">
        <v>4</v>
      </c>
    </row>
    <row r="788" spans="1:19">
      <c r="A788">
        <v>787</v>
      </c>
      <c r="B788" s="400">
        <v>43909.129166666666</v>
      </c>
      <c r="C788" s="577" t="s">
        <v>97</v>
      </c>
      <c r="D788">
        <v>0.02</v>
      </c>
      <c r="F788">
        <v>1.08982</v>
      </c>
      <c r="I788" s="400">
        <v>43909.310416666667</v>
      </c>
      <c r="J788">
        <v>1.0903400000000001</v>
      </c>
      <c r="N788">
        <v>-1.04</v>
      </c>
      <c r="Q788">
        <v>393</v>
      </c>
      <c r="R788" s="577" t="s">
        <v>97</v>
      </c>
      <c r="S788" s="577">
        <v>4</v>
      </c>
    </row>
    <row r="789" spans="1:19">
      <c r="A789">
        <v>790</v>
      </c>
      <c r="B789" s="400">
        <v>43909.260416666664</v>
      </c>
      <c r="C789" s="577" t="s">
        <v>97</v>
      </c>
      <c r="D789">
        <v>0.03</v>
      </c>
      <c r="F789">
        <v>1.0914200000000001</v>
      </c>
      <c r="I789" s="400">
        <v>43909.310416666667</v>
      </c>
      <c r="J789">
        <v>1.0903400000000001</v>
      </c>
      <c r="N789">
        <v>3.24</v>
      </c>
      <c r="Q789">
        <v>393</v>
      </c>
      <c r="R789" s="577" t="s">
        <v>97</v>
      </c>
      <c r="S789" s="577">
        <v>4</v>
      </c>
    </row>
    <row r="790" spans="1:19">
      <c r="A790">
        <v>791</v>
      </c>
      <c r="B790" s="400">
        <v>43909.262499999997</v>
      </c>
      <c r="C790" s="577" t="s">
        <v>97</v>
      </c>
      <c r="D790">
        <v>0.05</v>
      </c>
      <c r="F790">
        <v>1.09314</v>
      </c>
      <c r="I790" s="400">
        <v>43909.310416666667</v>
      </c>
      <c r="J790">
        <v>1.0903400000000001</v>
      </c>
      <c r="N790">
        <v>14</v>
      </c>
      <c r="Q790">
        <v>393</v>
      </c>
      <c r="R790" s="577" t="s">
        <v>97</v>
      </c>
      <c r="S790" s="577">
        <v>4</v>
      </c>
    </row>
    <row r="791" spans="1:19">
      <c r="A791">
        <v>788</v>
      </c>
      <c r="B791" s="400">
        <v>43909.15</v>
      </c>
      <c r="C791" s="577" t="s">
        <v>96</v>
      </c>
      <c r="D791">
        <v>0.02</v>
      </c>
      <c r="F791">
        <v>1.0896699999999999</v>
      </c>
      <c r="I791" s="400">
        <v>43909.154861111114</v>
      </c>
      <c r="J791">
        <v>1.09067</v>
      </c>
      <c r="N791">
        <v>2</v>
      </c>
      <c r="Q791">
        <v>394</v>
      </c>
      <c r="R791" s="577" t="s">
        <v>96</v>
      </c>
      <c r="S791" s="577">
        <v>1</v>
      </c>
    </row>
    <row r="792" spans="1:19">
      <c r="A792">
        <v>789</v>
      </c>
      <c r="B792" s="400">
        <v>43909.161111111112</v>
      </c>
      <c r="C792" s="577" t="s">
        <v>96</v>
      </c>
      <c r="D792">
        <v>0.02</v>
      </c>
      <c r="F792">
        <v>1.0900399999999999</v>
      </c>
      <c r="I792" s="400">
        <v>43909.260416666664</v>
      </c>
      <c r="J792">
        <v>1.09104</v>
      </c>
      <c r="N792">
        <v>2</v>
      </c>
      <c r="Q792">
        <v>395</v>
      </c>
      <c r="R792" s="577" t="s">
        <v>96</v>
      </c>
      <c r="S792" s="577">
        <v>1</v>
      </c>
    </row>
    <row r="793" spans="1:19">
      <c r="A793">
        <v>792</v>
      </c>
      <c r="B793" s="400">
        <v>43909.265972222223</v>
      </c>
      <c r="C793" s="577" t="s">
        <v>96</v>
      </c>
      <c r="D793">
        <v>0.02</v>
      </c>
      <c r="F793">
        <v>1.09314</v>
      </c>
      <c r="I793" s="400">
        <v>43909.275000000001</v>
      </c>
      <c r="J793">
        <v>1.0941399999999999</v>
      </c>
      <c r="N793">
        <v>2</v>
      </c>
      <c r="Q793">
        <v>396</v>
      </c>
      <c r="R793" s="577" t="s">
        <v>96</v>
      </c>
      <c r="S793" s="577">
        <v>1</v>
      </c>
    </row>
    <row r="794" spans="1:19">
      <c r="A794">
        <v>793</v>
      </c>
      <c r="B794" s="400">
        <v>43909.277777777781</v>
      </c>
      <c r="C794" s="577" t="s">
        <v>96</v>
      </c>
      <c r="D794">
        <v>0.02</v>
      </c>
      <c r="F794">
        <v>1.0934699999999999</v>
      </c>
      <c r="I794" s="400">
        <v>43909.283333333333</v>
      </c>
      <c r="J794">
        <v>1.0944700000000001</v>
      </c>
      <c r="N794">
        <v>2</v>
      </c>
      <c r="Q794">
        <v>397</v>
      </c>
      <c r="R794" s="577" t="s">
        <v>96</v>
      </c>
      <c r="S794" s="577">
        <v>1</v>
      </c>
    </row>
    <row r="795" spans="1:19">
      <c r="A795">
        <v>794</v>
      </c>
      <c r="B795" s="400">
        <v>43909.287499999999</v>
      </c>
      <c r="C795" s="577" t="s">
        <v>96</v>
      </c>
      <c r="D795">
        <v>0.02</v>
      </c>
      <c r="F795">
        <v>1.0926199999999999</v>
      </c>
      <c r="I795" s="400">
        <v>43909.297222222223</v>
      </c>
      <c r="J795">
        <v>1.09362</v>
      </c>
      <c r="N795">
        <v>2</v>
      </c>
      <c r="Q795">
        <v>398</v>
      </c>
      <c r="R795" s="577" t="s">
        <v>96</v>
      </c>
      <c r="S795" s="577">
        <v>1</v>
      </c>
    </row>
    <row r="796" spans="1:19">
      <c r="A796">
        <v>795</v>
      </c>
      <c r="B796" s="400">
        <v>43909.304166666669</v>
      </c>
      <c r="C796" s="577" t="s">
        <v>96</v>
      </c>
      <c r="D796">
        <v>0.02</v>
      </c>
      <c r="F796">
        <v>1.0914900000000001</v>
      </c>
      <c r="I796" s="400">
        <v>43909.35</v>
      </c>
      <c r="J796">
        <v>1.0871299999999999</v>
      </c>
      <c r="N796">
        <v>-8.7200000000000006</v>
      </c>
      <c r="Q796">
        <v>399</v>
      </c>
      <c r="R796" s="577" t="s">
        <v>96</v>
      </c>
      <c r="S796" s="577">
        <v>5</v>
      </c>
    </row>
    <row r="797" spans="1:19">
      <c r="A797">
        <v>796</v>
      </c>
      <c r="B797" s="400">
        <v>43909.311111111114</v>
      </c>
      <c r="C797" s="577" t="s">
        <v>96</v>
      </c>
      <c r="D797">
        <v>0.02</v>
      </c>
      <c r="F797">
        <v>1.08988</v>
      </c>
      <c r="I797" s="400">
        <v>43909.35</v>
      </c>
      <c r="J797">
        <v>1.0871299999999999</v>
      </c>
      <c r="N797">
        <v>-5.5</v>
      </c>
      <c r="Q797">
        <v>399</v>
      </c>
      <c r="R797" s="577" t="s">
        <v>96</v>
      </c>
      <c r="S797" s="577">
        <v>5</v>
      </c>
    </row>
    <row r="798" spans="1:19">
      <c r="A798">
        <v>797</v>
      </c>
      <c r="B798" s="400">
        <v>43909.313888888886</v>
      </c>
      <c r="C798" s="577" t="s">
        <v>96</v>
      </c>
      <c r="D798">
        <v>0.03</v>
      </c>
      <c r="F798">
        <v>1.08826</v>
      </c>
      <c r="I798" s="400">
        <v>43909.35</v>
      </c>
      <c r="J798">
        <v>1.0871299999999999</v>
      </c>
      <c r="N798">
        <v>-3.39</v>
      </c>
      <c r="Q798">
        <v>399</v>
      </c>
      <c r="R798" s="577" t="s">
        <v>96</v>
      </c>
      <c r="S798" s="577">
        <v>5</v>
      </c>
    </row>
    <row r="799" spans="1:19">
      <c r="A799">
        <v>798</v>
      </c>
      <c r="B799" s="400">
        <v>43909.318749999999</v>
      </c>
      <c r="C799" s="577" t="s">
        <v>96</v>
      </c>
      <c r="D799">
        <v>0.05</v>
      </c>
      <c r="F799">
        <v>1.08612</v>
      </c>
      <c r="I799" s="400">
        <v>43909.35</v>
      </c>
      <c r="J799">
        <v>1.0871299999999999</v>
      </c>
      <c r="N799">
        <v>5.05</v>
      </c>
      <c r="Q799">
        <v>399</v>
      </c>
      <c r="R799" s="577" t="s">
        <v>96</v>
      </c>
      <c r="S799" s="577">
        <v>5</v>
      </c>
    </row>
    <row r="800" spans="1:19">
      <c r="A800">
        <v>801</v>
      </c>
      <c r="B800" s="400">
        <v>43909.339583333334</v>
      </c>
      <c r="C800" s="577" t="s">
        <v>96</v>
      </c>
      <c r="D800">
        <v>0.08</v>
      </c>
      <c r="F800">
        <v>1.0828</v>
      </c>
      <c r="I800" s="400">
        <v>43909.35</v>
      </c>
      <c r="J800">
        <v>1.0871299999999999</v>
      </c>
      <c r="N800">
        <v>34.64</v>
      </c>
      <c r="Q800">
        <v>399</v>
      </c>
      <c r="R800" s="577" t="s">
        <v>96</v>
      </c>
      <c r="S800" s="577">
        <v>5</v>
      </c>
    </row>
    <row r="801" spans="1:19">
      <c r="A801">
        <v>799</v>
      </c>
      <c r="B801" s="400">
        <v>43909.321527777778</v>
      </c>
      <c r="C801" s="577" t="s">
        <v>97</v>
      </c>
      <c r="D801">
        <v>0.02</v>
      </c>
      <c r="F801">
        <v>1.08778</v>
      </c>
      <c r="I801" s="400">
        <v>43909.322222222225</v>
      </c>
      <c r="J801">
        <v>1.0867800000000001</v>
      </c>
      <c r="N801">
        <v>2</v>
      </c>
      <c r="Q801">
        <v>400</v>
      </c>
      <c r="R801" s="577" t="s">
        <v>97</v>
      </c>
      <c r="S801" s="577">
        <v>1</v>
      </c>
    </row>
    <row r="802" spans="1:19">
      <c r="A802">
        <v>800</v>
      </c>
      <c r="B802" s="400">
        <v>43909.335416666669</v>
      </c>
      <c r="C802" s="577" t="s">
        <v>97</v>
      </c>
      <c r="D802">
        <v>0.02</v>
      </c>
      <c r="F802">
        <v>1.08569</v>
      </c>
      <c r="I802" s="400">
        <v>43909.338888888888</v>
      </c>
      <c r="J802">
        <v>1.0846899999999999</v>
      </c>
      <c r="N802">
        <v>2</v>
      </c>
      <c r="Q802">
        <v>401</v>
      </c>
      <c r="R802" s="577" t="s">
        <v>97</v>
      </c>
      <c r="S802" s="577">
        <v>1</v>
      </c>
    </row>
    <row r="803" spans="1:19">
      <c r="A803">
        <v>802</v>
      </c>
      <c r="B803" s="400">
        <v>43909.355555555558</v>
      </c>
      <c r="C803" s="577" t="s">
        <v>97</v>
      </c>
      <c r="D803">
        <v>0.02</v>
      </c>
      <c r="F803">
        <v>1.0875999999999999</v>
      </c>
      <c r="I803" s="400">
        <v>43909.368750000001</v>
      </c>
      <c r="J803">
        <v>1.0866</v>
      </c>
      <c r="N803">
        <v>2</v>
      </c>
      <c r="Q803">
        <v>402</v>
      </c>
      <c r="R803" s="577" t="s">
        <v>97</v>
      </c>
      <c r="S803" s="577">
        <v>1</v>
      </c>
    </row>
    <row r="804" spans="1:19">
      <c r="A804">
        <v>803</v>
      </c>
      <c r="B804" s="400">
        <v>43909.365972222222</v>
      </c>
      <c r="C804" s="577" t="s">
        <v>96</v>
      </c>
      <c r="D804">
        <v>0.02</v>
      </c>
      <c r="F804">
        <v>1.0880099999999999</v>
      </c>
      <c r="I804" s="400">
        <v>43909.536111111112</v>
      </c>
      <c r="J804">
        <v>1.0772999999999999</v>
      </c>
      <c r="N804">
        <v>-21.42</v>
      </c>
      <c r="Q804">
        <v>403</v>
      </c>
      <c r="R804" s="577" t="s">
        <v>96</v>
      </c>
      <c r="S804" s="577">
        <v>9</v>
      </c>
    </row>
    <row r="805" spans="1:19">
      <c r="A805">
        <v>804</v>
      </c>
      <c r="B805" s="400">
        <v>43909.369444444441</v>
      </c>
      <c r="C805" s="577" t="s">
        <v>96</v>
      </c>
      <c r="D805">
        <v>0.02</v>
      </c>
      <c r="F805">
        <v>1.0864</v>
      </c>
      <c r="I805" s="400">
        <v>43909.536111111112</v>
      </c>
      <c r="J805">
        <v>1.0772999999999999</v>
      </c>
      <c r="N805">
        <v>-18.2</v>
      </c>
      <c r="Q805">
        <v>403</v>
      </c>
      <c r="R805" s="577" t="s">
        <v>96</v>
      </c>
      <c r="S805" s="577">
        <v>9</v>
      </c>
    </row>
    <row r="806" spans="1:19">
      <c r="A806">
        <v>805</v>
      </c>
      <c r="B806" s="400">
        <v>43909.374305555553</v>
      </c>
      <c r="C806" s="577" t="s">
        <v>96</v>
      </c>
      <c r="D806">
        <v>0.03</v>
      </c>
      <c r="F806">
        <v>1.0848</v>
      </c>
      <c r="I806" s="400">
        <v>43909.536111111112</v>
      </c>
      <c r="J806">
        <v>1.0772999999999999</v>
      </c>
      <c r="N806">
        <v>-22.5</v>
      </c>
      <c r="Q806">
        <v>403</v>
      </c>
      <c r="R806" s="577" t="s">
        <v>96</v>
      </c>
      <c r="S806" s="577">
        <v>9</v>
      </c>
    </row>
    <row r="807" spans="1:19">
      <c r="A807">
        <v>808</v>
      </c>
      <c r="B807" s="400">
        <v>43909.40902777778</v>
      </c>
      <c r="C807" s="577" t="s">
        <v>96</v>
      </c>
      <c r="D807">
        <v>0.05</v>
      </c>
      <c r="F807">
        <v>1.0830900000000001</v>
      </c>
      <c r="I807" s="400">
        <v>43909.536111111112</v>
      </c>
      <c r="J807">
        <v>1.0772999999999999</v>
      </c>
      <c r="N807">
        <v>-28.95</v>
      </c>
      <c r="Q807">
        <v>403</v>
      </c>
      <c r="R807" s="577" t="s">
        <v>96</v>
      </c>
      <c r="S807" s="577">
        <v>9</v>
      </c>
    </row>
    <row r="808" spans="1:19">
      <c r="A808">
        <v>809</v>
      </c>
      <c r="B808" s="400">
        <v>43909.417361111111</v>
      </c>
      <c r="C808" s="577" t="s">
        <v>96</v>
      </c>
      <c r="D808">
        <v>0.08</v>
      </c>
      <c r="F808">
        <v>1.08125</v>
      </c>
      <c r="I808" s="400">
        <v>43909.536111111112</v>
      </c>
      <c r="J808">
        <v>1.0772999999999999</v>
      </c>
      <c r="N808">
        <v>-31.6</v>
      </c>
      <c r="Q808">
        <v>403</v>
      </c>
      <c r="R808" s="577" t="s">
        <v>96</v>
      </c>
      <c r="S808" s="577">
        <v>9</v>
      </c>
    </row>
    <row r="809" spans="1:19">
      <c r="A809">
        <v>812</v>
      </c>
      <c r="B809" s="400">
        <v>43909.456250000003</v>
      </c>
      <c r="C809" s="577" t="s">
        <v>96</v>
      </c>
      <c r="D809">
        <v>0.14000000000000001</v>
      </c>
      <c r="F809">
        <v>1.07935</v>
      </c>
      <c r="I809" s="400">
        <v>43909.536111111112</v>
      </c>
      <c r="J809">
        <v>1.0772999999999999</v>
      </c>
      <c r="N809">
        <v>-28.7</v>
      </c>
      <c r="Q809">
        <v>403</v>
      </c>
      <c r="R809" s="577" t="s">
        <v>96</v>
      </c>
      <c r="S809" s="577">
        <v>9</v>
      </c>
    </row>
    <row r="810" spans="1:19">
      <c r="A810">
        <v>814</v>
      </c>
      <c r="B810" s="400">
        <v>43909.474305555559</v>
      </c>
      <c r="C810" s="577" t="s">
        <v>96</v>
      </c>
      <c r="D810">
        <v>0.23</v>
      </c>
      <c r="F810">
        <v>1.0773200000000001</v>
      </c>
      <c r="I810" s="400">
        <v>43909.536111111112</v>
      </c>
      <c r="J810">
        <v>1.0772999999999999</v>
      </c>
      <c r="N810">
        <v>-0.46</v>
      </c>
      <c r="Q810">
        <v>403</v>
      </c>
      <c r="R810" s="577" t="s">
        <v>96</v>
      </c>
      <c r="S810" s="577">
        <v>9</v>
      </c>
    </row>
    <row r="811" spans="1:19">
      <c r="A811">
        <v>815</v>
      </c>
      <c r="B811" s="400">
        <v>43909.479861111111</v>
      </c>
      <c r="C811" s="577" t="s">
        <v>96</v>
      </c>
      <c r="D811">
        <v>0.38</v>
      </c>
      <c r="F811">
        <v>1.0751900000000001</v>
      </c>
      <c r="I811" s="400">
        <v>43909.536111111112</v>
      </c>
      <c r="J811">
        <v>1.0772999999999999</v>
      </c>
      <c r="N811">
        <v>80.180000000000007</v>
      </c>
      <c r="Q811">
        <v>403</v>
      </c>
      <c r="R811" s="577" t="s">
        <v>96</v>
      </c>
      <c r="S811" s="577">
        <v>9</v>
      </c>
    </row>
    <row r="812" spans="1:19">
      <c r="A812">
        <v>817</v>
      </c>
      <c r="B812" s="400">
        <v>43909.519444444442</v>
      </c>
      <c r="C812" s="577" t="s">
        <v>96</v>
      </c>
      <c r="D812">
        <v>0.64</v>
      </c>
      <c r="F812">
        <v>1.0729500000000001</v>
      </c>
      <c r="I812" s="400">
        <v>43909.536111111112</v>
      </c>
      <c r="J812">
        <v>1.0772999999999999</v>
      </c>
      <c r="N812">
        <v>278.39999999999998</v>
      </c>
      <c r="Q812">
        <v>403</v>
      </c>
      <c r="R812" s="577" t="s">
        <v>96</v>
      </c>
      <c r="S812" s="577">
        <v>9</v>
      </c>
    </row>
    <row r="813" spans="1:19">
      <c r="A813">
        <v>806</v>
      </c>
      <c r="B813" s="400">
        <v>43909.382638888892</v>
      </c>
      <c r="C813" s="577" t="s">
        <v>97</v>
      </c>
      <c r="D813">
        <v>0.02</v>
      </c>
      <c r="F813">
        <v>1.08491</v>
      </c>
      <c r="I813" s="400">
        <v>43909.401388888888</v>
      </c>
      <c r="J813">
        <v>1.0847199999999999</v>
      </c>
      <c r="N813">
        <v>0.38</v>
      </c>
      <c r="Q813">
        <v>404</v>
      </c>
      <c r="R813" s="577" t="s">
        <v>97</v>
      </c>
      <c r="S813" s="577">
        <v>2</v>
      </c>
    </row>
    <row r="814" spans="1:19">
      <c r="A814">
        <v>807</v>
      </c>
      <c r="B814" s="400">
        <v>43909.397916666669</v>
      </c>
      <c r="C814" s="577" t="s">
        <v>97</v>
      </c>
      <c r="D814">
        <v>0.02</v>
      </c>
      <c r="F814">
        <v>1.08653</v>
      </c>
      <c r="I814" s="400">
        <v>43909.401388888888</v>
      </c>
      <c r="J814">
        <v>1.0847199999999999</v>
      </c>
      <c r="N814">
        <v>3.62</v>
      </c>
      <c r="Q814">
        <v>404</v>
      </c>
      <c r="R814" s="577" t="s">
        <v>97</v>
      </c>
      <c r="S814" s="577">
        <v>2</v>
      </c>
    </row>
    <row r="815" spans="1:19">
      <c r="A815">
        <v>810</v>
      </c>
      <c r="B815" s="400">
        <v>43909.42291666667</v>
      </c>
      <c r="C815" s="577" t="s">
        <v>97</v>
      </c>
      <c r="D815">
        <v>0.02</v>
      </c>
      <c r="F815">
        <v>1.08223</v>
      </c>
      <c r="I815" s="400">
        <v>43909.428472222222</v>
      </c>
      <c r="J815">
        <v>1.0812299999999999</v>
      </c>
      <c r="N815">
        <v>2</v>
      </c>
      <c r="Q815">
        <v>405</v>
      </c>
      <c r="R815" s="577" t="s">
        <v>97</v>
      </c>
      <c r="S815" s="577">
        <v>1</v>
      </c>
    </row>
    <row r="816" spans="1:19">
      <c r="A816">
        <v>811</v>
      </c>
      <c r="B816" s="400">
        <v>43909.438888888886</v>
      </c>
      <c r="C816" s="577" t="s">
        <v>97</v>
      </c>
      <c r="D816">
        <v>0.02</v>
      </c>
      <c r="F816">
        <v>1.0808</v>
      </c>
      <c r="I816" s="400">
        <v>43909.452777777777</v>
      </c>
      <c r="J816">
        <v>1.0798000000000001</v>
      </c>
      <c r="N816">
        <v>2</v>
      </c>
      <c r="Q816">
        <v>406</v>
      </c>
      <c r="R816" s="577" t="s">
        <v>97</v>
      </c>
      <c r="S816" s="577">
        <v>1</v>
      </c>
    </row>
    <row r="817" spans="1:19">
      <c r="A817">
        <v>813</v>
      </c>
      <c r="B817" s="400">
        <v>43909.463194444441</v>
      </c>
      <c r="C817" s="577" t="s">
        <v>97</v>
      </c>
      <c r="D817">
        <v>0.02</v>
      </c>
      <c r="F817">
        <v>1.0804199999999999</v>
      </c>
      <c r="I817" s="400">
        <v>43909.467361111114</v>
      </c>
      <c r="J817">
        <v>1.07942</v>
      </c>
      <c r="N817">
        <v>2</v>
      </c>
      <c r="Q817">
        <v>407</v>
      </c>
      <c r="R817" s="577" t="s">
        <v>97</v>
      </c>
      <c r="S817" s="577">
        <v>1</v>
      </c>
    </row>
    <row r="818" spans="1:19">
      <c r="A818">
        <v>816</v>
      </c>
      <c r="B818" s="400">
        <v>43909.503472222219</v>
      </c>
      <c r="C818" s="577" t="s">
        <v>97</v>
      </c>
      <c r="D818">
        <v>0.02</v>
      </c>
      <c r="F818">
        <v>1.07534</v>
      </c>
      <c r="I818" s="400">
        <v>43909.507638888892</v>
      </c>
      <c r="J818">
        <v>1.0743400000000001</v>
      </c>
      <c r="N818">
        <v>2</v>
      </c>
      <c r="Q818">
        <v>408</v>
      </c>
      <c r="R818" s="577" t="s">
        <v>97</v>
      </c>
      <c r="S818" s="577">
        <v>1</v>
      </c>
    </row>
    <row r="819" spans="1:19">
      <c r="A819">
        <v>818</v>
      </c>
      <c r="B819" s="400">
        <v>43909.522222222222</v>
      </c>
      <c r="C819" s="577" t="s">
        <v>97</v>
      </c>
      <c r="D819">
        <v>0.02</v>
      </c>
      <c r="F819">
        <v>1.0736600000000001</v>
      </c>
      <c r="I819" s="400">
        <v>43909.594444444447</v>
      </c>
      <c r="J819">
        <v>1.0787899999999999</v>
      </c>
      <c r="N819">
        <v>-10.26</v>
      </c>
      <c r="Q819">
        <v>409</v>
      </c>
      <c r="R819" s="577" t="s">
        <v>97</v>
      </c>
      <c r="S819" s="577">
        <v>6</v>
      </c>
    </row>
    <row r="820" spans="1:19">
      <c r="A820">
        <v>819</v>
      </c>
      <c r="B820" s="400">
        <v>43909.527083333334</v>
      </c>
      <c r="C820" s="577" t="s">
        <v>97</v>
      </c>
      <c r="D820">
        <v>0.02</v>
      </c>
      <c r="F820">
        <v>1.07531</v>
      </c>
      <c r="I820" s="400">
        <v>43909.594444444447</v>
      </c>
      <c r="J820">
        <v>1.0787899999999999</v>
      </c>
      <c r="N820">
        <v>-6.96</v>
      </c>
      <c r="Q820">
        <v>409</v>
      </c>
      <c r="R820" s="577" t="s">
        <v>97</v>
      </c>
      <c r="S820" s="577">
        <v>6</v>
      </c>
    </row>
    <row r="821" spans="1:19">
      <c r="A821">
        <v>820</v>
      </c>
      <c r="B821" s="400">
        <v>43909.536111111112</v>
      </c>
      <c r="C821" s="577" t="s">
        <v>97</v>
      </c>
      <c r="D821">
        <v>0.03</v>
      </c>
      <c r="F821">
        <v>1.07694</v>
      </c>
      <c r="I821" s="400">
        <v>43909.594444444447</v>
      </c>
      <c r="J821">
        <v>1.0787899999999999</v>
      </c>
      <c r="N821">
        <v>-5.55</v>
      </c>
      <c r="Q821">
        <v>409</v>
      </c>
      <c r="R821" s="577" t="s">
        <v>97</v>
      </c>
      <c r="S821" s="577">
        <v>6</v>
      </c>
    </row>
    <row r="822" spans="1:19">
      <c r="A822">
        <v>821</v>
      </c>
      <c r="B822" s="400">
        <v>43909.537499999999</v>
      </c>
      <c r="C822" s="577" t="s">
        <v>97</v>
      </c>
      <c r="D822">
        <v>0.05</v>
      </c>
      <c r="F822">
        <v>1.07867</v>
      </c>
      <c r="I822" s="400">
        <v>43909.594444444447</v>
      </c>
      <c r="J822">
        <v>1.0787899999999999</v>
      </c>
      <c r="N822">
        <v>-0.6</v>
      </c>
      <c r="Q822">
        <v>409</v>
      </c>
      <c r="R822" s="577" t="s">
        <v>97</v>
      </c>
      <c r="S822" s="577">
        <v>6</v>
      </c>
    </row>
    <row r="823" spans="1:19">
      <c r="A823">
        <v>822</v>
      </c>
      <c r="B823" s="400">
        <v>43909.541666666664</v>
      </c>
      <c r="C823" s="577" t="s">
        <v>97</v>
      </c>
      <c r="D823">
        <v>0.08</v>
      </c>
      <c r="F823">
        <v>1.08049</v>
      </c>
      <c r="I823" s="400">
        <v>43909.594444444447</v>
      </c>
      <c r="J823">
        <v>1.0787899999999999</v>
      </c>
      <c r="N823">
        <v>13.6</v>
      </c>
      <c r="Q823">
        <v>409</v>
      </c>
      <c r="R823" s="577" t="s">
        <v>97</v>
      </c>
      <c r="S823" s="577">
        <v>6</v>
      </c>
    </row>
    <row r="824" spans="1:19">
      <c r="A824">
        <v>825</v>
      </c>
      <c r="B824" s="400">
        <v>43909.559027777781</v>
      </c>
      <c r="C824" s="577" t="s">
        <v>97</v>
      </c>
      <c r="D824">
        <v>0.14000000000000001</v>
      </c>
      <c r="F824">
        <v>1.0824100000000001</v>
      </c>
      <c r="I824" s="400">
        <v>43909.594444444447</v>
      </c>
      <c r="J824">
        <v>1.0787899999999999</v>
      </c>
      <c r="N824">
        <v>50.68</v>
      </c>
      <c r="Q824">
        <v>409</v>
      </c>
      <c r="R824" s="577" t="s">
        <v>97</v>
      </c>
      <c r="S824" s="577">
        <v>6</v>
      </c>
    </row>
    <row r="825" spans="1:19">
      <c r="A825">
        <v>823</v>
      </c>
      <c r="B825" s="400">
        <v>43909.54791666667</v>
      </c>
      <c r="C825" s="577" t="s">
        <v>96</v>
      </c>
      <c r="D825">
        <v>0.02</v>
      </c>
      <c r="F825">
        <v>1.07921</v>
      </c>
      <c r="I825" s="400">
        <v>43909.549305555556</v>
      </c>
      <c r="J825">
        <v>1.0802099999999999</v>
      </c>
      <c r="N825">
        <v>2</v>
      </c>
      <c r="Q825">
        <v>410</v>
      </c>
      <c r="R825" s="577" t="s">
        <v>96</v>
      </c>
      <c r="S825" s="577">
        <v>1</v>
      </c>
    </row>
    <row r="826" spans="1:19">
      <c r="A826">
        <v>824</v>
      </c>
      <c r="B826" s="400">
        <v>43909.553472222222</v>
      </c>
      <c r="C826" s="577" t="s">
        <v>96</v>
      </c>
      <c r="D826">
        <v>0.02</v>
      </c>
      <c r="F826">
        <v>1.0791200000000001</v>
      </c>
      <c r="I826" s="400">
        <v>43909.556944444441</v>
      </c>
      <c r="J826">
        <v>1.08012</v>
      </c>
      <c r="N826">
        <v>2</v>
      </c>
      <c r="Q826">
        <v>411</v>
      </c>
      <c r="R826" s="577" t="s">
        <v>96</v>
      </c>
      <c r="S826" s="577">
        <v>1</v>
      </c>
    </row>
    <row r="827" spans="1:19">
      <c r="A827">
        <v>826</v>
      </c>
      <c r="B827" s="400">
        <v>43909.563888888886</v>
      </c>
      <c r="C827" s="577" t="s">
        <v>96</v>
      </c>
      <c r="D827">
        <v>0.02</v>
      </c>
      <c r="F827">
        <v>1.0809899999999999</v>
      </c>
      <c r="I827" s="400">
        <v>43909.582638888889</v>
      </c>
      <c r="J827">
        <v>1.08117</v>
      </c>
      <c r="N827">
        <v>0.36</v>
      </c>
      <c r="Q827">
        <v>412</v>
      </c>
      <c r="R827" s="577" t="s">
        <v>96</v>
      </c>
      <c r="S827" s="577">
        <v>2</v>
      </c>
    </row>
    <row r="828" spans="1:19">
      <c r="A828">
        <v>827</v>
      </c>
      <c r="B828" s="400">
        <v>43909.57708333333</v>
      </c>
      <c r="C828" s="577" t="s">
        <v>96</v>
      </c>
      <c r="D828">
        <v>0.02</v>
      </c>
      <c r="F828">
        <v>1.07935</v>
      </c>
      <c r="I828" s="400">
        <v>43909.582638888889</v>
      </c>
      <c r="J828">
        <v>1.08117</v>
      </c>
      <c r="N828">
        <v>3.64</v>
      </c>
      <c r="Q828">
        <v>412</v>
      </c>
      <c r="R828" s="577" t="s">
        <v>96</v>
      </c>
      <c r="S828" s="577">
        <v>2</v>
      </c>
    </row>
    <row r="829" spans="1:19">
      <c r="A829">
        <v>828</v>
      </c>
      <c r="B829" s="400">
        <v>43909.59097222222</v>
      </c>
      <c r="C829" s="577" t="s">
        <v>96</v>
      </c>
      <c r="D829">
        <v>0.02</v>
      </c>
      <c r="F829">
        <v>1.08047</v>
      </c>
      <c r="I829" s="400">
        <v>43909.599999999999</v>
      </c>
      <c r="J829">
        <v>1.08067</v>
      </c>
      <c r="N829">
        <v>0.4</v>
      </c>
      <c r="Q829">
        <v>413</v>
      </c>
      <c r="R829" s="577" t="s">
        <v>96</v>
      </c>
      <c r="S829" s="577">
        <v>2</v>
      </c>
    </row>
    <row r="830" spans="1:19">
      <c r="A830">
        <v>829</v>
      </c>
      <c r="B830" s="400">
        <v>43909.594444444447</v>
      </c>
      <c r="C830" s="577" t="s">
        <v>96</v>
      </c>
      <c r="D830">
        <v>0.02</v>
      </c>
      <c r="F830">
        <v>1.07887</v>
      </c>
      <c r="I830" s="400">
        <v>43909.599999999999</v>
      </c>
      <c r="J830">
        <v>1.08067</v>
      </c>
      <c r="N830">
        <v>3.6</v>
      </c>
      <c r="Q830">
        <v>413</v>
      </c>
      <c r="R830" s="577" t="s">
        <v>96</v>
      </c>
      <c r="S830" s="577">
        <v>2</v>
      </c>
    </row>
    <row r="831" spans="1:19">
      <c r="A831">
        <v>830</v>
      </c>
      <c r="B831" s="400">
        <v>43909.598611111112</v>
      </c>
      <c r="C831" s="577" t="s">
        <v>97</v>
      </c>
      <c r="D831">
        <v>0.02</v>
      </c>
      <c r="F831">
        <v>1.07982</v>
      </c>
      <c r="I831" s="400">
        <v>43909.603472222225</v>
      </c>
      <c r="J831">
        <v>1.0796300000000001</v>
      </c>
      <c r="N831">
        <v>0.38</v>
      </c>
      <c r="Q831">
        <v>414</v>
      </c>
      <c r="R831" s="577" t="s">
        <v>97</v>
      </c>
      <c r="S831" s="577">
        <v>2</v>
      </c>
    </row>
    <row r="832" spans="1:19">
      <c r="A832">
        <v>831</v>
      </c>
      <c r="B832" s="400">
        <v>43909.600694444445</v>
      </c>
      <c r="C832" s="577" t="s">
        <v>97</v>
      </c>
      <c r="D832">
        <v>0.02</v>
      </c>
      <c r="F832">
        <v>1.08144</v>
      </c>
      <c r="I832" s="400">
        <v>43909.603472222225</v>
      </c>
      <c r="J832">
        <v>1.0796300000000001</v>
      </c>
      <c r="N832">
        <v>3.62</v>
      </c>
      <c r="Q832">
        <v>414</v>
      </c>
      <c r="R832" s="577" t="s">
        <v>97</v>
      </c>
      <c r="S832" s="577">
        <v>2</v>
      </c>
    </row>
    <row r="833" spans="1:19">
      <c r="A833">
        <v>832</v>
      </c>
      <c r="B833" s="400">
        <v>43909.603472222225</v>
      </c>
      <c r="C833" s="577" t="s">
        <v>96</v>
      </c>
      <c r="D833">
        <v>0.02</v>
      </c>
      <c r="F833">
        <v>1.08026</v>
      </c>
      <c r="I833" s="400">
        <v>43909.621527777781</v>
      </c>
      <c r="J833">
        <v>1.08046</v>
      </c>
      <c r="N833">
        <v>0.4</v>
      </c>
      <c r="Q833">
        <v>415</v>
      </c>
      <c r="R833" s="577" t="s">
        <v>96</v>
      </c>
      <c r="S833" s="577">
        <v>2</v>
      </c>
    </row>
    <row r="834" spans="1:19">
      <c r="A834">
        <v>833</v>
      </c>
      <c r="B834" s="400">
        <v>43909.609027777777</v>
      </c>
      <c r="C834" s="577" t="s">
        <v>96</v>
      </c>
      <c r="D834">
        <v>0.02</v>
      </c>
      <c r="F834">
        <v>1.0786500000000001</v>
      </c>
      <c r="I834" s="400">
        <v>43909.621527777781</v>
      </c>
      <c r="J834">
        <v>1.08046</v>
      </c>
      <c r="N834">
        <v>3.62</v>
      </c>
      <c r="Q834">
        <v>415</v>
      </c>
      <c r="R834" s="577" t="s">
        <v>96</v>
      </c>
      <c r="S834" s="577">
        <v>2</v>
      </c>
    </row>
    <row r="835" spans="1:19">
      <c r="A835">
        <v>834</v>
      </c>
      <c r="B835" s="400">
        <v>43909.617361111108</v>
      </c>
      <c r="C835" s="577" t="s">
        <v>97</v>
      </c>
      <c r="D835">
        <v>0.02</v>
      </c>
      <c r="F835">
        <v>1.0795999999999999</v>
      </c>
      <c r="I835" s="400">
        <v>43909.62777777778</v>
      </c>
      <c r="J835">
        <v>1.0786</v>
      </c>
      <c r="N835">
        <v>2</v>
      </c>
      <c r="Q835">
        <v>416</v>
      </c>
      <c r="R835" s="577" t="s">
        <v>97</v>
      </c>
      <c r="S835" s="577">
        <v>1</v>
      </c>
    </row>
    <row r="836" spans="1:19">
      <c r="A836">
        <v>835</v>
      </c>
      <c r="B836" s="400">
        <v>43909.628472222219</v>
      </c>
      <c r="C836" s="577" t="s">
        <v>96</v>
      </c>
      <c r="D836">
        <v>0.02</v>
      </c>
      <c r="F836">
        <v>1.07805</v>
      </c>
      <c r="I836" s="400">
        <v>43909.645138888889</v>
      </c>
      <c r="J836">
        <v>1.0782499999999999</v>
      </c>
      <c r="N836">
        <v>0.4</v>
      </c>
      <c r="Q836">
        <v>417</v>
      </c>
      <c r="R836" s="577" t="s">
        <v>96</v>
      </c>
      <c r="S836" s="577">
        <v>2</v>
      </c>
    </row>
    <row r="837" spans="1:19">
      <c r="A837">
        <v>836</v>
      </c>
      <c r="B837" s="400">
        <v>43909.633333333331</v>
      </c>
      <c r="C837" s="577" t="s">
        <v>96</v>
      </c>
      <c r="D837">
        <v>0.02</v>
      </c>
      <c r="F837">
        <v>1.0764499999999999</v>
      </c>
      <c r="I837" s="400">
        <v>43909.645138888889</v>
      </c>
      <c r="J837">
        <v>1.0782499999999999</v>
      </c>
      <c r="N837">
        <v>3.6</v>
      </c>
      <c r="Q837">
        <v>417</v>
      </c>
      <c r="R837" s="577" t="s">
        <v>96</v>
      </c>
      <c r="S837" s="577">
        <v>2</v>
      </c>
    </row>
    <row r="838" spans="1:19">
      <c r="A838">
        <v>837</v>
      </c>
      <c r="B838" s="400">
        <v>43909.63958333333</v>
      </c>
      <c r="C838" s="577" t="s">
        <v>97</v>
      </c>
      <c r="D838">
        <v>0.02</v>
      </c>
      <c r="F838">
        <v>1.0771299999999999</v>
      </c>
      <c r="I838" s="400">
        <v>43909.650694444441</v>
      </c>
      <c r="J838">
        <v>1.0769299999999999</v>
      </c>
      <c r="N838">
        <v>0.4</v>
      </c>
      <c r="Q838">
        <v>418</v>
      </c>
      <c r="R838" s="577" t="s">
        <v>97</v>
      </c>
      <c r="S838" s="577">
        <v>2</v>
      </c>
    </row>
    <row r="839" spans="1:19">
      <c r="A839">
        <v>838</v>
      </c>
      <c r="B839" s="400">
        <v>43909.645833333336</v>
      </c>
      <c r="C839" s="577" t="s">
        <v>97</v>
      </c>
      <c r="D839">
        <v>0.02</v>
      </c>
      <c r="F839">
        <v>1.07873</v>
      </c>
      <c r="I839" s="400">
        <v>43909.650694444441</v>
      </c>
      <c r="J839">
        <v>1.0769299999999999</v>
      </c>
      <c r="N839">
        <v>3.6</v>
      </c>
      <c r="Q839">
        <v>418</v>
      </c>
      <c r="R839" s="577" t="s">
        <v>97</v>
      </c>
      <c r="S839" s="577">
        <v>2</v>
      </c>
    </row>
    <row r="840" spans="1:19">
      <c r="A840">
        <v>839</v>
      </c>
      <c r="B840" s="400">
        <v>43909.648611111108</v>
      </c>
      <c r="C840" s="577" t="s">
        <v>96</v>
      </c>
      <c r="D840">
        <v>0.02</v>
      </c>
      <c r="F840">
        <v>1.0784400000000001</v>
      </c>
      <c r="I840" s="400">
        <v>43909.728472222225</v>
      </c>
      <c r="J840">
        <v>1.07016</v>
      </c>
      <c r="N840">
        <v>-16.559999999999999</v>
      </c>
      <c r="Q840">
        <v>419</v>
      </c>
      <c r="R840" s="577" t="s">
        <v>96</v>
      </c>
      <c r="S840" s="577">
        <v>7</v>
      </c>
    </row>
    <row r="841" spans="1:19">
      <c r="A841">
        <v>840</v>
      </c>
      <c r="B841" s="400">
        <v>43909.651388888888</v>
      </c>
      <c r="C841" s="577" t="s">
        <v>96</v>
      </c>
      <c r="D841">
        <v>0.02</v>
      </c>
      <c r="F841">
        <v>1.0764800000000001</v>
      </c>
      <c r="I841" s="400">
        <v>43909.728472222225</v>
      </c>
      <c r="J841">
        <v>1.07016</v>
      </c>
      <c r="N841">
        <v>-12.64</v>
      </c>
      <c r="Q841">
        <v>419</v>
      </c>
      <c r="R841" s="577" t="s">
        <v>96</v>
      </c>
      <c r="S841" s="577">
        <v>7</v>
      </c>
    </row>
    <row r="842" spans="1:19">
      <c r="A842">
        <v>841</v>
      </c>
      <c r="B842" s="400">
        <v>43909.657638888886</v>
      </c>
      <c r="C842" s="577" t="s">
        <v>96</v>
      </c>
      <c r="D842">
        <v>0.03</v>
      </c>
      <c r="F842">
        <v>1.0748500000000001</v>
      </c>
      <c r="I842" s="400">
        <v>43909.728472222225</v>
      </c>
      <c r="J842">
        <v>1.07016</v>
      </c>
      <c r="N842">
        <v>-14.07</v>
      </c>
      <c r="Q842">
        <v>419</v>
      </c>
      <c r="R842" s="577" t="s">
        <v>96</v>
      </c>
      <c r="S842" s="577">
        <v>7</v>
      </c>
    </row>
    <row r="843" spans="1:19">
      <c r="A843">
        <v>842</v>
      </c>
      <c r="B843" s="400">
        <v>43909.664583333331</v>
      </c>
      <c r="C843" s="577" t="s">
        <v>96</v>
      </c>
      <c r="D843">
        <v>0.05</v>
      </c>
      <c r="F843">
        <v>1.07315</v>
      </c>
      <c r="I843" s="400">
        <v>43909.728472222225</v>
      </c>
      <c r="J843">
        <v>1.07016</v>
      </c>
      <c r="N843">
        <v>-14.95</v>
      </c>
      <c r="Q843">
        <v>419</v>
      </c>
      <c r="R843" s="577" t="s">
        <v>96</v>
      </c>
      <c r="S843" s="577">
        <v>7</v>
      </c>
    </row>
    <row r="844" spans="1:19">
      <c r="A844">
        <v>843</v>
      </c>
      <c r="B844" s="400">
        <v>43909.666666666664</v>
      </c>
      <c r="C844" s="577" t="s">
        <v>96</v>
      </c>
      <c r="D844">
        <v>0.08</v>
      </c>
      <c r="F844">
        <v>1.0698399999999999</v>
      </c>
      <c r="I844" s="400">
        <v>43909.728472222225</v>
      </c>
      <c r="J844">
        <v>1.07016</v>
      </c>
      <c r="N844">
        <v>2.56</v>
      </c>
      <c r="Q844">
        <v>419</v>
      </c>
      <c r="R844" s="577" t="s">
        <v>96</v>
      </c>
      <c r="S844" s="577">
        <v>7</v>
      </c>
    </row>
    <row r="845" spans="1:19">
      <c r="A845">
        <v>846</v>
      </c>
      <c r="B845" s="400">
        <v>43909.691666666666</v>
      </c>
      <c r="C845" s="577" t="s">
        <v>96</v>
      </c>
      <c r="D845">
        <v>0.14000000000000001</v>
      </c>
      <c r="F845">
        <v>1.06792</v>
      </c>
      <c r="I845" s="400">
        <v>43909.728472222225</v>
      </c>
      <c r="J845">
        <v>1.07016</v>
      </c>
      <c r="N845">
        <v>31.36</v>
      </c>
      <c r="Q845">
        <v>419</v>
      </c>
      <c r="R845" s="577" t="s">
        <v>96</v>
      </c>
      <c r="S845" s="577">
        <v>7</v>
      </c>
    </row>
    <row r="846" spans="1:19">
      <c r="A846">
        <v>848</v>
      </c>
      <c r="B846" s="400">
        <v>43909.708333333336</v>
      </c>
      <c r="C846" s="577" t="s">
        <v>96</v>
      </c>
      <c r="D846">
        <v>0.23</v>
      </c>
      <c r="F846">
        <v>1.0658799999999999</v>
      </c>
      <c r="I846" s="400">
        <v>43909.728472222225</v>
      </c>
      <c r="J846">
        <v>1.07016</v>
      </c>
      <c r="N846">
        <v>98.44</v>
      </c>
      <c r="Q846">
        <v>419</v>
      </c>
      <c r="R846" s="577" t="s">
        <v>96</v>
      </c>
      <c r="S846" s="577">
        <v>7</v>
      </c>
    </row>
    <row r="847" spans="1:19">
      <c r="A847">
        <v>844</v>
      </c>
      <c r="B847" s="400">
        <v>43909.677083333336</v>
      </c>
      <c r="C847" s="577" t="s">
        <v>97</v>
      </c>
      <c r="D847">
        <v>0.02</v>
      </c>
      <c r="F847">
        <v>1.07135</v>
      </c>
      <c r="I847" s="400">
        <v>43909.678472222222</v>
      </c>
      <c r="J847">
        <v>1.0703499999999999</v>
      </c>
      <c r="N847">
        <v>2</v>
      </c>
      <c r="Q847">
        <v>420</v>
      </c>
      <c r="R847" s="577" t="s">
        <v>97</v>
      </c>
      <c r="S847" s="577">
        <v>1</v>
      </c>
    </row>
    <row r="848" spans="1:19">
      <c r="A848">
        <v>845</v>
      </c>
      <c r="B848" s="400">
        <v>43909.681944444441</v>
      </c>
      <c r="C848" s="577" t="s">
        <v>97</v>
      </c>
      <c r="D848">
        <v>0.02</v>
      </c>
      <c r="F848">
        <v>1.0704499999999999</v>
      </c>
      <c r="I848" s="400">
        <v>43909.685416666667</v>
      </c>
      <c r="J848">
        <v>1.06945</v>
      </c>
      <c r="N848">
        <v>2</v>
      </c>
      <c r="Q848">
        <v>421</v>
      </c>
      <c r="R848" s="577" t="s">
        <v>97</v>
      </c>
      <c r="S848" s="577">
        <v>1</v>
      </c>
    </row>
    <row r="849" spans="1:19">
      <c r="A849">
        <v>847</v>
      </c>
      <c r="B849" s="400">
        <v>43909.696527777778</v>
      </c>
      <c r="C849" s="577" t="s">
        <v>97</v>
      </c>
      <c r="D849">
        <v>0.02</v>
      </c>
      <c r="F849">
        <v>1.06904</v>
      </c>
      <c r="I849" s="400">
        <v>43909.70208333333</v>
      </c>
      <c r="J849">
        <v>1.0680400000000001</v>
      </c>
      <c r="N849">
        <v>2</v>
      </c>
      <c r="Q849">
        <v>422</v>
      </c>
      <c r="R849" s="577" t="s">
        <v>97</v>
      </c>
      <c r="S849" s="577">
        <v>1</v>
      </c>
    </row>
    <row r="850" spans="1:19">
      <c r="A850">
        <v>849</v>
      </c>
      <c r="B850" s="400">
        <v>43909.722916666666</v>
      </c>
      <c r="C850" s="577" t="s">
        <v>97</v>
      </c>
      <c r="D850">
        <v>0.02</v>
      </c>
      <c r="F850">
        <v>1.0689</v>
      </c>
      <c r="I850" s="400">
        <v>43909.744444444441</v>
      </c>
      <c r="J850">
        <v>1.0679000000000001</v>
      </c>
      <c r="N850">
        <v>2</v>
      </c>
      <c r="Q850">
        <v>423</v>
      </c>
      <c r="R850" s="577" t="s">
        <v>97</v>
      </c>
      <c r="S850" s="577">
        <v>1</v>
      </c>
    </row>
    <row r="851" spans="1:19">
      <c r="A851">
        <v>850</v>
      </c>
      <c r="B851" s="400">
        <v>43909.734027777777</v>
      </c>
      <c r="C851" s="577" t="s">
        <v>96</v>
      </c>
      <c r="D851">
        <v>0.02</v>
      </c>
      <c r="F851">
        <v>1.0693900000000001</v>
      </c>
      <c r="I851" s="400">
        <v>43909.755555555559</v>
      </c>
      <c r="J851">
        <v>1.06958</v>
      </c>
      <c r="N851">
        <v>0.38</v>
      </c>
      <c r="Q851">
        <v>424</v>
      </c>
      <c r="R851" s="577" t="s">
        <v>96</v>
      </c>
      <c r="S851" s="577">
        <v>2</v>
      </c>
    </row>
    <row r="852" spans="1:19">
      <c r="A852">
        <v>851</v>
      </c>
      <c r="B852" s="400">
        <v>43909.744444444441</v>
      </c>
      <c r="C852" s="577" t="s">
        <v>96</v>
      </c>
      <c r="D852">
        <v>0.02</v>
      </c>
      <c r="F852">
        <v>1.0677700000000001</v>
      </c>
      <c r="I852" s="400">
        <v>43909.755555555559</v>
      </c>
      <c r="J852">
        <v>1.06958</v>
      </c>
      <c r="N852">
        <v>3.62</v>
      </c>
      <c r="Q852">
        <v>424</v>
      </c>
      <c r="R852" s="577" t="s">
        <v>96</v>
      </c>
      <c r="S852" s="577">
        <v>2</v>
      </c>
    </row>
    <row r="853" spans="1:19">
      <c r="A853">
        <v>852</v>
      </c>
      <c r="B853" s="400">
        <v>43909.748611111114</v>
      </c>
      <c r="C853" s="577" t="s">
        <v>97</v>
      </c>
      <c r="D853">
        <v>0.02</v>
      </c>
      <c r="F853">
        <v>1.06711</v>
      </c>
      <c r="I853" s="400">
        <v>43909.770833333336</v>
      </c>
      <c r="J853">
        <v>1.0669200000000001</v>
      </c>
      <c r="N853">
        <v>0.38</v>
      </c>
      <c r="Q853">
        <v>425</v>
      </c>
      <c r="R853" s="577" t="s">
        <v>97</v>
      </c>
      <c r="S853" s="577">
        <v>2</v>
      </c>
    </row>
    <row r="854" spans="1:19">
      <c r="A854">
        <v>853</v>
      </c>
      <c r="B854" s="400">
        <v>43909.75277777778</v>
      </c>
      <c r="C854" s="577" t="s">
        <v>97</v>
      </c>
      <c r="D854">
        <v>0.02</v>
      </c>
      <c r="F854">
        <v>1.0687199999999999</v>
      </c>
      <c r="I854" s="400">
        <v>43909.770833333336</v>
      </c>
      <c r="J854">
        <v>1.0669200000000001</v>
      </c>
      <c r="N854">
        <v>3.6</v>
      </c>
      <c r="Q854">
        <v>425</v>
      </c>
      <c r="R854" s="577" t="s">
        <v>97</v>
      </c>
      <c r="S854" s="577">
        <v>2</v>
      </c>
    </row>
    <row r="855" spans="1:19">
      <c r="A855">
        <v>854</v>
      </c>
      <c r="B855" s="400">
        <v>43909.759722222225</v>
      </c>
      <c r="C855" s="577" t="s">
        <v>96</v>
      </c>
      <c r="D855">
        <v>0.02</v>
      </c>
      <c r="F855">
        <v>1.06785</v>
      </c>
      <c r="I855" s="400">
        <v>43909.762499999997</v>
      </c>
      <c r="J855">
        <v>1.0688500000000001</v>
      </c>
      <c r="N855">
        <v>2</v>
      </c>
      <c r="Q855">
        <v>426</v>
      </c>
      <c r="R855" s="577" t="s">
        <v>96</v>
      </c>
      <c r="S855" s="577">
        <v>1</v>
      </c>
    </row>
    <row r="856" spans="1:19">
      <c r="A856">
        <v>855</v>
      </c>
      <c r="B856" s="400">
        <v>43909.765277777777</v>
      </c>
      <c r="C856" s="577" t="s">
        <v>96</v>
      </c>
      <c r="D856">
        <v>0.02</v>
      </c>
      <c r="F856">
        <v>1.0678399999999999</v>
      </c>
      <c r="I856" s="400">
        <v>43909.782638888886</v>
      </c>
      <c r="J856">
        <v>1.0680400000000001</v>
      </c>
      <c r="N856">
        <v>0.4</v>
      </c>
      <c r="Q856">
        <v>427</v>
      </c>
      <c r="R856" s="577" t="s">
        <v>96</v>
      </c>
      <c r="S856" s="577">
        <v>2</v>
      </c>
    </row>
    <row r="857" spans="1:19">
      <c r="A857">
        <v>856</v>
      </c>
      <c r="B857" s="400">
        <v>43909.774305555555</v>
      </c>
      <c r="C857" s="577" t="s">
        <v>96</v>
      </c>
      <c r="D857">
        <v>0.02</v>
      </c>
      <c r="F857">
        <v>1.06623</v>
      </c>
      <c r="I857" s="400">
        <v>43909.782638888886</v>
      </c>
      <c r="J857">
        <v>1.0680400000000001</v>
      </c>
      <c r="N857">
        <v>3.62</v>
      </c>
      <c r="Q857">
        <v>427</v>
      </c>
      <c r="R857" s="577" t="s">
        <v>96</v>
      </c>
      <c r="S857" s="577">
        <v>2</v>
      </c>
    </row>
    <row r="858" spans="1:19">
      <c r="A858">
        <v>857</v>
      </c>
      <c r="B858" s="400">
        <v>43909.779166666667</v>
      </c>
      <c r="C858" s="577" t="s">
        <v>97</v>
      </c>
      <c r="D858">
        <v>0.02</v>
      </c>
      <c r="F858">
        <v>1.0670299999999999</v>
      </c>
      <c r="I858" s="400">
        <v>43909.827777777777</v>
      </c>
      <c r="J858">
        <v>1.06684</v>
      </c>
      <c r="N858">
        <v>0.38</v>
      </c>
      <c r="Q858">
        <v>428</v>
      </c>
      <c r="R858" s="577" t="s">
        <v>97</v>
      </c>
      <c r="S858" s="577">
        <v>2</v>
      </c>
    </row>
    <row r="859" spans="1:19">
      <c r="A859">
        <v>859</v>
      </c>
      <c r="B859" s="400">
        <v>43909.800694444442</v>
      </c>
      <c r="C859" s="577" t="s">
        <v>97</v>
      </c>
      <c r="D859">
        <v>0.02</v>
      </c>
      <c r="F859">
        <v>1.06864</v>
      </c>
      <c r="I859" s="400">
        <v>43909.827777777777</v>
      </c>
      <c r="J859">
        <v>1.06684</v>
      </c>
      <c r="N859">
        <v>3.6</v>
      </c>
      <c r="Q859">
        <v>428</v>
      </c>
      <c r="R859" s="577" t="s">
        <v>97</v>
      </c>
      <c r="S859" s="577">
        <v>2</v>
      </c>
    </row>
    <row r="860" spans="1:19">
      <c r="A860">
        <v>858</v>
      </c>
      <c r="B860" s="400">
        <v>43909.786805555559</v>
      </c>
      <c r="C860" s="577" t="s">
        <v>96</v>
      </c>
      <c r="D860">
        <v>0.02</v>
      </c>
      <c r="F860">
        <v>1.06694</v>
      </c>
      <c r="I860" s="400">
        <v>43909.791666666664</v>
      </c>
      <c r="J860">
        <v>1.0679399999999999</v>
      </c>
      <c r="N860">
        <v>2</v>
      </c>
      <c r="Q860">
        <v>429</v>
      </c>
      <c r="R860" s="577" t="s">
        <v>96</v>
      </c>
      <c r="S860" s="577">
        <v>1</v>
      </c>
    </row>
    <row r="861" spans="1:19">
      <c r="A861">
        <v>860</v>
      </c>
      <c r="B861" s="400">
        <v>43909.804861111108</v>
      </c>
      <c r="C861" s="577" t="s">
        <v>96</v>
      </c>
      <c r="D861">
        <v>0.02</v>
      </c>
      <c r="F861">
        <v>1.0685899999999999</v>
      </c>
      <c r="I861" s="400">
        <v>43909.834722222222</v>
      </c>
      <c r="J861">
        <v>1.0687899999999999</v>
      </c>
      <c r="N861">
        <v>0.4</v>
      </c>
      <c r="Q861">
        <v>430</v>
      </c>
      <c r="R861" s="577" t="s">
        <v>96</v>
      </c>
      <c r="S861" s="577">
        <v>2</v>
      </c>
    </row>
    <row r="862" spans="1:19">
      <c r="A862">
        <v>861</v>
      </c>
      <c r="B862" s="400">
        <v>43909.816666666666</v>
      </c>
      <c r="C862" s="577" t="s">
        <v>96</v>
      </c>
      <c r="D862">
        <v>0.02</v>
      </c>
      <c r="F862">
        <v>1.06698</v>
      </c>
      <c r="I862" s="400">
        <v>43909.834722222222</v>
      </c>
      <c r="J862">
        <v>1.0687899999999999</v>
      </c>
      <c r="N862">
        <v>3.62</v>
      </c>
      <c r="Q862">
        <v>430</v>
      </c>
      <c r="R862" s="577" t="s">
        <v>96</v>
      </c>
      <c r="S862" s="577">
        <v>2</v>
      </c>
    </row>
    <row r="863" spans="1:19">
      <c r="A863">
        <v>862</v>
      </c>
      <c r="B863" s="400">
        <v>43909.831250000003</v>
      </c>
      <c r="C863" s="577" t="s">
        <v>97</v>
      </c>
      <c r="D863">
        <v>0.02</v>
      </c>
      <c r="F863">
        <v>1.06749</v>
      </c>
      <c r="I863" s="400">
        <v>43909.885416666664</v>
      </c>
      <c r="J863">
        <v>1.0672900000000001</v>
      </c>
      <c r="N863">
        <v>0.4</v>
      </c>
      <c r="Q863">
        <v>431</v>
      </c>
      <c r="R863" s="577" t="s">
        <v>97</v>
      </c>
      <c r="S863" s="577">
        <v>2</v>
      </c>
    </row>
    <row r="864" spans="1:19">
      <c r="A864">
        <v>863</v>
      </c>
      <c r="B864" s="400">
        <v>43909.838194444441</v>
      </c>
      <c r="C864" s="577" t="s">
        <v>97</v>
      </c>
      <c r="D864">
        <v>0.02</v>
      </c>
      <c r="F864">
        <v>1.0690900000000001</v>
      </c>
      <c r="I864" s="400">
        <v>43909.885416666664</v>
      </c>
      <c r="J864">
        <v>1.0672900000000001</v>
      </c>
      <c r="N864">
        <v>3.6</v>
      </c>
      <c r="Q864">
        <v>431</v>
      </c>
      <c r="R864" s="577" t="s">
        <v>97</v>
      </c>
      <c r="S864" s="577">
        <v>2</v>
      </c>
    </row>
    <row r="865" spans="1:19">
      <c r="A865">
        <v>864</v>
      </c>
      <c r="B865" s="400">
        <v>43909.843055555553</v>
      </c>
      <c r="C865" s="577" t="s">
        <v>96</v>
      </c>
      <c r="D865">
        <v>0.02</v>
      </c>
      <c r="F865">
        <v>1.0694600000000001</v>
      </c>
      <c r="I865" s="400">
        <v>43909.863888888889</v>
      </c>
      <c r="J865">
        <v>1.07046</v>
      </c>
      <c r="N865">
        <v>2</v>
      </c>
      <c r="Q865">
        <v>432</v>
      </c>
      <c r="R865" s="577" t="s">
        <v>96</v>
      </c>
      <c r="S865" s="577">
        <v>1</v>
      </c>
    </row>
    <row r="866" spans="1:19">
      <c r="A866">
        <v>865</v>
      </c>
      <c r="B866" s="400">
        <v>43909.879166666666</v>
      </c>
      <c r="C866" s="577" t="s">
        <v>96</v>
      </c>
      <c r="D866">
        <v>0.02</v>
      </c>
      <c r="F866">
        <v>1.06867</v>
      </c>
      <c r="I866" s="400">
        <v>43910.057638888888</v>
      </c>
      <c r="J866">
        <v>1.06884</v>
      </c>
      <c r="N866">
        <v>0.26</v>
      </c>
      <c r="Q866">
        <v>433</v>
      </c>
      <c r="R866" s="577" t="s">
        <v>96</v>
      </c>
      <c r="S866" s="577">
        <v>2</v>
      </c>
    </row>
    <row r="867" spans="1:19">
      <c r="A867">
        <v>866</v>
      </c>
      <c r="B867" s="400">
        <v>43909.885416666664</v>
      </c>
      <c r="C867" s="577" t="s">
        <v>96</v>
      </c>
      <c r="D867">
        <v>0.02</v>
      </c>
      <c r="F867">
        <v>1.06701</v>
      </c>
      <c r="I867" s="400">
        <v>43910.057638888888</v>
      </c>
      <c r="J867">
        <v>1.06884</v>
      </c>
      <c r="N867">
        <v>3.58</v>
      </c>
      <c r="Q867">
        <v>433</v>
      </c>
      <c r="R867" s="577" t="s">
        <v>96</v>
      </c>
      <c r="S867" s="577">
        <v>2</v>
      </c>
    </row>
    <row r="868" spans="1:19">
      <c r="A868">
        <v>867</v>
      </c>
      <c r="B868" s="400">
        <v>43909.913194444445</v>
      </c>
      <c r="C868" s="577" t="s">
        <v>97</v>
      </c>
      <c r="D868">
        <v>0.02</v>
      </c>
      <c r="F868">
        <v>1.0663499999999999</v>
      </c>
      <c r="I868" s="400">
        <v>43910.38958333333</v>
      </c>
      <c r="J868">
        <v>1.0770200000000001</v>
      </c>
      <c r="N868">
        <v>-21.32</v>
      </c>
      <c r="Q868">
        <v>434</v>
      </c>
      <c r="R868" s="577" t="s">
        <v>97</v>
      </c>
      <c r="S868" s="577">
        <v>9</v>
      </c>
    </row>
    <row r="869" spans="1:19">
      <c r="A869">
        <v>868</v>
      </c>
      <c r="B869" s="400">
        <v>43910.054861111108</v>
      </c>
      <c r="C869" s="577" t="s">
        <v>97</v>
      </c>
      <c r="D869">
        <v>0.02</v>
      </c>
      <c r="F869">
        <v>1.06795</v>
      </c>
      <c r="I869" s="400">
        <v>43910.38958333333</v>
      </c>
      <c r="J869">
        <v>1.0770200000000001</v>
      </c>
      <c r="N869">
        <v>-18.14</v>
      </c>
      <c r="Q869">
        <v>434</v>
      </c>
      <c r="R869" s="577" t="s">
        <v>97</v>
      </c>
      <c r="S869" s="577">
        <v>9</v>
      </c>
    </row>
    <row r="870" spans="1:19">
      <c r="A870">
        <v>869</v>
      </c>
      <c r="B870" s="400">
        <v>43910.05972222222</v>
      </c>
      <c r="C870" s="577" t="s">
        <v>97</v>
      </c>
      <c r="D870">
        <v>0.03</v>
      </c>
      <c r="F870">
        <v>1.0696000000000001</v>
      </c>
      <c r="I870" s="400">
        <v>43910.38958333333</v>
      </c>
      <c r="J870">
        <v>1.0770200000000001</v>
      </c>
      <c r="N870">
        <v>-22.26</v>
      </c>
      <c r="Q870">
        <v>434</v>
      </c>
      <c r="R870" s="577" t="s">
        <v>97</v>
      </c>
      <c r="S870" s="577">
        <v>9</v>
      </c>
    </row>
    <row r="871" spans="1:19">
      <c r="A871">
        <v>871</v>
      </c>
      <c r="B871" s="400">
        <v>43910.070833333331</v>
      </c>
      <c r="C871" s="577" t="s">
        <v>97</v>
      </c>
      <c r="D871">
        <v>0.05</v>
      </c>
      <c r="F871">
        <v>1.07131</v>
      </c>
      <c r="I871" s="400">
        <v>43910.38958333333</v>
      </c>
      <c r="J871">
        <v>1.0770200000000001</v>
      </c>
      <c r="N871">
        <v>-28.55</v>
      </c>
      <c r="Q871">
        <v>434</v>
      </c>
      <c r="R871" s="577" t="s">
        <v>97</v>
      </c>
      <c r="S871" s="577">
        <v>9</v>
      </c>
    </row>
    <row r="872" spans="1:19">
      <c r="A872">
        <v>872</v>
      </c>
      <c r="B872" s="400">
        <v>43910.076388888891</v>
      </c>
      <c r="C872" s="577" t="s">
        <v>97</v>
      </c>
      <c r="D872">
        <v>0.08</v>
      </c>
      <c r="F872">
        <v>1.07311</v>
      </c>
      <c r="I872" s="400">
        <v>43910.38958333333</v>
      </c>
      <c r="J872">
        <v>1.0770200000000001</v>
      </c>
      <c r="N872">
        <v>-31.28</v>
      </c>
      <c r="Q872">
        <v>434</v>
      </c>
      <c r="R872" s="577" t="s">
        <v>97</v>
      </c>
      <c r="S872" s="577">
        <v>9</v>
      </c>
    </row>
    <row r="873" spans="1:19">
      <c r="A873">
        <v>877</v>
      </c>
      <c r="B873" s="400">
        <v>43910.195833333331</v>
      </c>
      <c r="C873" s="577" t="s">
        <v>97</v>
      </c>
      <c r="D873">
        <v>0.14000000000000001</v>
      </c>
      <c r="F873">
        <v>1.07501</v>
      </c>
      <c r="I873" s="400">
        <v>43910.38958333333</v>
      </c>
      <c r="J873">
        <v>1.0770200000000001</v>
      </c>
      <c r="N873">
        <v>-28.14</v>
      </c>
      <c r="Q873">
        <v>434</v>
      </c>
      <c r="R873" s="577" t="s">
        <v>97</v>
      </c>
      <c r="S873" s="577">
        <v>9</v>
      </c>
    </row>
    <row r="874" spans="1:19">
      <c r="A874">
        <v>881</v>
      </c>
      <c r="B874" s="400">
        <v>43910.27847222222</v>
      </c>
      <c r="C874" s="577" t="s">
        <v>97</v>
      </c>
      <c r="D874">
        <v>0.23</v>
      </c>
      <c r="F874">
        <v>1.07701</v>
      </c>
      <c r="I874" s="400">
        <v>43910.38958333333</v>
      </c>
      <c r="J874">
        <v>1.0770200000000001</v>
      </c>
      <c r="N874">
        <v>-0.23</v>
      </c>
      <c r="Q874">
        <v>434</v>
      </c>
      <c r="R874" s="577" t="s">
        <v>97</v>
      </c>
      <c r="S874" s="577">
        <v>9</v>
      </c>
    </row>
    <row r="875" spans="1:19">
      <c r="A875">
        <v>884</v>
      </c>
      <c r="B875" s="400">
        <v>43910.31527777778</v>
      </c>
      <c r="C875" s="577" t="s">
        <v>97</v>
      </c>
      <c r="D875">
        <v>0.38</v>
      </c>
      <c r="F875">
        <v>1.0791299999999999</v>
      </c>
      <c r="I875" s="400">
        <v>43910.38958333333</v>
      </c>
      <c r="J875">
        <v>1.0770200000000001</v>
      </c>
      <c r="N875">
        <v>80.180000000000007</v>
      </c>
      <c r="Q875">
        <v>434</v>
      </c>
      <c r="R875" s="577" t="s">
        <v>97</v>
      </c>
      <c r="S875" s="577">
        <v>9</v>
      </c>
    </row>
    <row r="876" spans="1:19">
      <c r="A876">
        <v>885</v>
      </c>
      <c r="B876" s="400">
        <v>43910.323611111111</v>
      </c>
      <c r="C876" s="577" t="s">
        <v>97</v>
      </c>
      <c r="D876">
        <v>0.64</v>
      </c>
      <c r="F876">
        <v>1.08134</v>
      </c>
      <c r="I876" s="400">
        <v>43910.38958333333</v>
      </c>
      <c r="J876">
        <v>1.0770200000000001</v>
      </c>
      <c r="N876">
        <v>276.48</v>
      </c>
      <c r="Q876">
        <v>434</v>
      </c>
      <c r="R876" s="577" t="s">
        <v>97</v>
      </c>
      <c r="S876" s="577">
        <v>9</v>
      </c>
    </row>
    <row r="877" spans="1:19">
      <c r="A877">
        <v>870</v>
      </c>
      <c r="B877" s="400">
        <v>43910.064583333333</v>
      </c>
      <c r="C877" s="577" t="s">
        <v>96</v>
      </c>
      <c r="D877">
        <v>0.02</v>
      </c>
      <c r="F877">
        <v>1.0696000000000001</v>
      </c>
      <c r="I877" s="400">
        <v>43910.070138888892</v>
      </c>
      <c r="J877">
        <v>1.0706</v>
      </c>
      <c r="N877">
        <v>2</v>
      </c>
      <c r="Q877">
        <v>435</v>
      </c>
      <c r="R877" s="577" t="s">
        <v>96</v>
      </c>
      <c r="S877" s="577">
        <v>1</v>
      </c>
    </row>
    <row r="878" spans="1:19">
      <c r="A878">
        <v>873</v>
      </c>
      <c r="B878" s="400">
        <v>43910.082638888889</v>
      </c>
      <c r="C878" s="577" t="s">
        <v>96</v>
      </c>
      <c r="D878">
        <v>0.02</v>
      </c>
      <c r="F878">
        <v>1.0708500000000001</v>
      </c>
      <c r="I878" s="400">
        <v>43910.082638888889</v>
      </c>
      <c r="J878">
        <v>1.07185</v>
      </c>
      <c r="N878">
        <v>2</v>
      </c>
      <c r="Q878">
        <v>436</v>
      </c>
      <c r="R878" s="577" t="s">
        <v>96</v>
      </c>
      <c r="S878" s="577">
        <v>1</v>
      </c>
    </row>
    <row r="879" spans="1:19">
      <c r="A879">
        <v>874</v>
      </c>
      <c r="B879" s="400">
        <v>43910.123611111114</v>
      </c>
      <c r="C879" s="577" t="s">
        <v>96</v>
      </c>
      <c r="D879">
        <v>0.02</v>
      </c>
      <c r="F879">
        <v>1.0736600000000001</v>
      </c>
      <c r="I879" s="400">
        <v>43910.146527777775</v>
      </c>
      <c r="J879">
        <v>1.07386</v>
      </c>
      <c r="N879">
        <v>0.4</v>
      </c>
      <c r="Q879">
        <v>437</v>
      </c>
      <c r="R879" s="577" t="s">
        <v>96</v>
      </c>
      <c r="S879" s="577">
        <v>2</v>
      </c>
    </row>
    <row r="880" spans="1:19">
      <c r="A880">
        <v>875</v>
      </c>
      <c r="B880" s="400">
        <v>43910.130555555559</v>
      </c>
      <c r="C880" s="577" t="s">
        <v>96</v>
      </c>
      <c r="D880">
        <v>0.02</v>
      </c>
      <c r="F880">
        <v>1.07206</v>
      </c>
      <c r="I880" s="400">
        <v>43910.146527777775</v>
      </c>
      <c r="J880">
        <v>1.07386</v>
      </c>
      <c r="N880">
        <v>3.6</v>
      </c>
      <c r="Q880">
        <v>437</v>
      </c>
      <c r="R880" s="577" t="s">
        <v>96</v>
      </c>
      <c r="S880" s="577">
        <v>2</v>
      </c>
    </row>
    <row r="881" spans="1:19">
      <c r="A881">
        <v>876</v>
      </c>
      <c r="B881" s="400">
        <v>43910.186111111114</v>
      </c>
      <c r="C881" s="577" t="s">
        <v>96</v>
      </c>
      <c r="D881">
        <v>0.02</v>
      </c>
      <c r="F881">
        <v>1.07315</v>
      </c>
      <c r="I881" s="400">
        <v>43910.192361111112</v>
      </c>
      <c r="J881">
        <v>1.0741499999999999</v>
      </c>
      <c r="N881">
        <v>2</v>
      </c>
      <c r="Q881">
        <v>438</v>
      </c>
      <c r="R881" s="577" t="s">
        <v>96</v>
      </c>
      <c r="S881" s="577">
        <v>1</v>
      </c>
    </row>
    <row r="882" spans="1:19">
      <c r="A882">
        <v>878</v>
      </c>
      <c r="B882" s="400">
        <v>43910.20416666667</v>
      </c>
      <c r="C882" s="577" t="s">
        <v>96</v>
      </c>
      <c r="D882">
        <v>0.02</v>
      </c>
      <c r="F882">
        <v>1.07565</v>
      </c>
      <c r="I882" s="400">
        <v>43910.209027777775</v>
      </c>
      <c r="J882">
        <v>1.0766500000000001</v>
      </c>
      <c r="N882">
        <v>2</v>
      </c>
      <c r="Q882">
        <v>439</v>
      </c>
      <c r="R882" s="577" t="s">
        <v>96</v>
      </c>
      <c r="S882" s="577">
        <v>1</v>
      </c>
    </row>
    <row r="883" spans="1:19">
      <c r="A883">
        <v>879</v>
      </c>
      <c r="B883" s="400">
        <v>43910.222916666666</v>
      </c>
      <c r="C883" s="577" t="s">
        <v>96</v>
      </c>
      <c r="D883">
        <v>0.02</v>
      </c>
      <c r="F883">
        <v>1.0750299999999999</v>
      </c>
      <c r="I883" s="400">
        <v>43910.230555555558</v>
      </c>
      <c r="J883">
        <v>1.07603</v>
      </c>
      <c r="N883">
        <v>2</v>
      </c>
      <c r="Q883">
        <v>440</v>
      </c>
      <c r="R883" s="577" t="s">
        <v>96</v>
      </c>
      <c r="S883" s="577">
        <v>1</v>
      </c>
    </row>
    <row r="884" spans="1:19">
      <c r="A884">
        <v>880</v>
      </c>
      <c r="B884" s="400">
        <v>43910.234027777777</v>
      </c>
      <c r="C884" s="577" t="s">
        <v>96</v>
      </c>
      <c r="D884">
        <v>0.02</v>
      </c>
      <c r="F884">
        <v>1.07582</v>
      </c>
      <c r="I884" s="400">
        <v>43910.270138888889</v>
      </c>
      <c r="J884">
        <v>1.0768200000000001</v>
      </c>
      <c r="N884">
        <v>2</v>
      </c>
      <c r="Q884">
        <v>441</v>
      </c>
      <c r="R884" s="577" t="s">
        <v>96</v>
      </c>
      <c r="S884" s="577">
        <v>1</v>
      </c>
    </row>
    <row r="885" spans="1:19">
      <c r="A885">
        <v>882</v>
      </c>
      <c r="B885" s="400">
        <v>43910.282638888886</v>
      </c>
      <c r="C885" s="577" t="s">
        <v>96</v>
      </c>
      <c r="D885">
        <v>0.02</v>
      </c>
      <c r="F885">
        <v>1.07725</v>
      </c>
      <c r="I885" s="400">
        <v>43910.309027777781</v>
      </c>
      <c r="J885">
        <v>1.07745</v>
      </c>
      <c r="N885">
        <v>0.4</v>
      </c>
      <c r="Q885">
        <v>442</v>
      </c>
      <c r="R885" s="577" t="s">
        <v>96</v>
      </c>
      <c r="S885" s="577">
        <v>2</v>
      </c>
    </row>
    <row r="886" spans="1:19">
      <c r="A886">
        <v>883</v>
      </c>
      <c r="B886" s="400">
        <v>43910.291666666664</v>
      </c>
      <c r="C886" s="577" t="s">
        <v>96</v>
      </c>
      <c r="D886">
        <v>0.02</v>
      </c>
      <c r="F886">
        <v>1.0756399999999999</v>
      </c>
      <c r="I886" s="400">
        <v>43910.309027777781</v>
      </c>
      <c r="J886">
        <v>1.07745</v>
      </c>
      <c r="N886">
        <v>3.62</v>
      </c>
      <c r="Q886">
        <v>442</v>
      </c>
      <c r="R886" s="577" t="s">
        <v>96</v>
      </c>
      <c r="S886" s="577">
        <v>2</v>
      </c>
    </row>
    <row r="887" spans="1:19">
      <c r="A887">
        <v>886</v>
      </c>
      <c r="B887" s="400">
        <v>43910.334722222222</v>
      </c>
      <c r="C887" s="577" t="s">
        <v>96</v>
      </c>
      <c r="D887">
        <v>0.02</v>
      </c>
      <c r="F887">
        <v>1.08016</v>
      </c>
      <c r="I887" s="400">
        <v>43910.43472222222</v>
      </c>
      <c r="J887">
        <v>1.0746899999999999</v>
      </c>
      <c r="N887">
        <v>-10.94</v>
      </c>
      <c r="Q887">
        <v>443</v>
      </c>
      <c r="R887" s="577" t="s">
        <v>96</v>
      </c>
      <c r="S887" s="577">
        <v>6</v>
      </c>
    </row>
    <row r="888" spans="1:19">
      <c r="A888">
        <v>887</v>
      </c>
      <c r="B888" s="400">
        <v>43910.340277777781</v>
      </c>
      <c r="C888" s="577" t="s">
        <v>96</v>
      </c>
      <c r="D888">
        <v>0.02</v>
      </c>
      <c r="F888">
        <v>1.07823</v>
      </c>
      <c r="I888" s="400">
        <v>43910.43472222222</v>
      </c>
      <c r="J888">
        <v>1.0746899999999999</v>
      </c>
      <c r="N888">
        <v>-7.08</v>
      </c>
      <c r="Q888">
        <v>443</v>
      </c>
      <c r="R888" s="577" t="s">
        <v>96</v>
      </c>
      <c r="S888" s="577">
        <v>6</v>
      </c>
    </row>
    <row r="889" spans="1:19">
      <c r="A889">
        <v>888</v>
      </c>
      <c r="B889" s="400">
        <v>43910.393055555556</v>
      </c>
      <c r="C889" s="577" t="s">
        <v>96</v>
      </c>
      <c r="D889">
        <v>0.03</v>
      </c>
      <c r="F889">
        <v>1.0766100000000001</v>
      </c>
      <c r="I889" s="400">
        <v>43910.43472222222</v>
      </c>
      <c r="J889">
        <v>1.0746899999999999</v>
      </c>
      <c r="N889">
        <v>-5.76</v>
      </c>
      <c r="Q889">
        <v>443</v>
      </c>
      <c r="R889" s="577" t="s">
        <v>96</v>
      </c>
      <c r="S889" s="577">
        <v>6</v>
      </c>
    </row>
    <row r="890" spans="1:19">
      <c r="A890">
        <v>889</v>
      </c>
      <c r="B890" s="400">
        <v>43910.404166666667</v>
      </c>
      <c r="C890" s="577" t="s">
        <v>96</v>
      </c>
      <c r="D890">
        <v>0.05</v>
      </c>
      <c r="F890">
        <v>1.0749</v>
      </c>
      <c r="I890" s="400">
        <v>43910.43472222222</v>
      </c>
      <c r="J890">
        <v>1.0746899999999999</v>
      </c>
      <c r="N890">
        <v>-1.05</v>
      </c>
      <c r="Q890">
        <v>443</v>
      </c>
      <c r="R890" s="577" t="s">
        <v>96</v>
      </c>
      <c r="S890" s="577">
        <v>6</v>
      </c>
    </row>
    <row r="891" spans="1:19">
      <c r="A891">
        <v>890</v>
      </c>
      <c r="B891" s="400">
        <v>43910.407638888886</v>
      </c>
      <c r="C891" s="577" t="s">
        <v>96</v>
      </c>
      <c r="D891">
        <v>0.08</v>
      </c>
      <c r="F891">
        <v>1.0730999999999999</v>
      </c>
      <c r="I891" s="400">
        <v>43910.43472222222</v>
      </c>
      <c r="J891">
        <v>1.0746899999999999</v>
      </c>
      <c r="N891">
        <v>12.72</v>
      </c>
      <c r="Q891">
        <v>443</v>
      </c>
      <c r="R891" s="577" t="s">
        <v>96</v>
      </c>
      <c r="S891" s="577">
        <v>6</v>
      </c>
    </row>
    <row r="892" spans="1:19">
      <c r="A892">
        <v>892</v>
      </c>
      <c r="B892" s="400">
        <v>43910.42083333333</v>
      </c>
      <c r="C892" s="577" t="s">
        <v>96</v>
      </c>
      <c r="D892">
        <v>0.14000000000000001</v>
      </c>
      <c r="F892">
        <v>1.0709200000000001</v>
      </c>
      <c r="I892" s="400">
        <v>43910.43472222222</v>
      </c>
      <c r="J892">
        <v>1.0746899999999999</v>
      </c>
      <c r="N892">
        <v>52.78</v>
      </c>
      <c r="Q892">
        <v>443</v>
      </c>
      <c r="R892" s="577" t="s">
        <v>96</v>
      </c>
      <c r="S892" s="577">
        <v>6</v>
      </c>
    </row>
    <row r="893" spans="1:19">
      <c r="A893">
        <v>891</v>
      </c>
      <c r="B893" s="400">
        <v>43910.411805555559</v>
      </c>
      <c r="C893" s="577" t="s">
        <v>97</v>
      </c>
      <c r="D893">
        <v>0.02</v>
      </c>
      <c r="F893">
        <v>1.0729200000000001</v>
      </c>
      <c r="I893" s="400">
        <v>43910.414583333331</v>
      </c>
      <c r="J893">
        <v>1.07192</v>
      </c>
      <c r="N893">
        <v>2</v>
      </c>
      <c r="Q893">
        <v>444</v>
      </c>
      <c r="R893" s="577" t="s">
        <v>97</v>
      </c>
      <c r="S893" s="577">
        <v>1</v>
      </c>
    </row>
    <row r="894" spans="1:19">
      <c r="A894">
        <v>893</v>
      </c>
      <c r="B894" s="400">
        <v>43910.423611111109</v>
      </c>
      <c r="C894" s="577" t="s">
        <v>97</v>
      </c>
      <c r="D894">
        <v>0.02</v>
      </c>
      <c r="F894">
        <v>1.07213</v>
      </c>
      <c r="I894" s="400">
        <v>43910.466666666667</v>
      </c>
      <c r="J894">
        <v>1.0722400000000001</v>
      </c>
      <c r="K894" s="577"/>
      <c r="N894">
        <v>-0.22</v>
      </c>
      <c r="Q894">
        <v>445</v>
      </c>
      <c r="R894" s="577" t="s">
        <v>97</v>
      </c>
      <c r="S894" s="577">
        <v>2</v>
      </c>
    </row>
    <row r="895" spans="1:19">
      <c r="A895">
        <v>894</v>
      </c>
      <c r="B895" s="400">
        <v>43910.433333333334</v>
      </c>
      <c r="C895" s="577" t="s">
        <v>97</v>
      </c>
      <c r="D895">
        <v>0.02</v>
      </c>
      <c r="F895">
        <v>1.0743499999999999</v>
      </c>
      <c r="I895" s="400">
        <v>43910.466666666667</v>
      </c>
      <c r="J895">
        <v>1.0722400000000001</v>
      </c>
      <c r="N895">
        <v>4.22</v>
      </c>
      <c r="Q895">
        <v>445</v>
      </c>
      <c r="R895" s="577" t="s">
        <v>97</v>
      </c>
      <c r="S895" s="577">
        <v>2</v>
      </c>
    </row>
    <row r="896" spans="1:19">
      <c r="A896">
        <v>895</v>
      </c>
      <c r="B896" s="400">
        <v>43910.438888888886</v>
      </c>
      <c r="C896" s="577" t="s">
        <v>96</v>
      </c>
      <c r="D896">
        <v>0.02</v>
      </c>
      <c r="F896">
        <v>1.075</v>
      </c>
      <c r="I896" s="400">
        <v>43910.487500000003</v>
      </c>
      <c r="J896">
        <v>1.0728599999999999</v>
      </c>
      <c r="N896">
        <v>-4.28</v>
      </c>
      <c r="Q896">
        <v>446</v>
      </c>
      <c r="R896" s="577" t="s">
        <v>96</v>
      </c>
      <c r="S896" s="577">
        <v>4</v>
      </c>
    </row>
    <row r="897" spans="1:19">
      <c r="A897">
        <v>896</v>
      </c>
      <c r="B897" s="400">
        <v>43910.446527777778</v>
      </c>
      <c r="C897" s="577" t="s">
        <v>96</v>
      </c>
      <c r="D897">
        <v>0.02</v>
      </c>
      <c r="F897">
        <v>1.0733900000000001</v>
      </c>
      <c r="I897" s="400">
        <v>43910.487500000003</v>
      </c>
      <c r="J897">
        <v>1.0728599999999999</v>
      </c>
      <c r="N897">
        <v>-1.06</v>
      </c>
      <c r="Q897">
        <v>446</v>
      </c>
      <c r="R897" s="577" t="s">
        <v>96</v>
      </c>
      <c r="S897" s="577">
        <v>4</v>
      </c>
    </row>
    <row r="898" spans="1:19">
      <c r="A898">
        <v>897</v>
      </c>
      <c r="B898" s="400">
        <v>43910.46875</v>
      </c>
      <c r="C898" s="577" t="s">
        <v>96</v>
      </c>
      <c r="D898">
        <v>0.03</v>
      </c>
      <c r="F898">
        <v>1.07176</v>
      </c>
      <c r="I898" s="400">
        <v>43910.487500000003</v>
      </c>
      <c r="J898">
        <v>1.0728599999999999</v>
      </c>
      <c r="K898" s="577"/>
      <c r="N898">
        <v>3.3</v>
      </c>
      <c r="Q898">
        <v>446</v>
      </c>
      <c r="R898" s="577" t="s">
        <v>96</v>
      </c>
      <c r="S898" s="577">
        <v>4</v>
      </c>
    </row>
    <row r="899" spans="1:19">
      <c r="A899">
        <v>898</v>
      </c>
      <c r="B899" s="400">
        <v>43910.475694444445</v>
      </c>
      <c r="C899" s="577" t="s">
        <v>96</v>
      </c>
      <c r="D899">
        <v>0.05</v>
      </c>
      <c r="F899">
        <v>1.07006</v>
      </c>
      <c r="I899" s="400">
        <v>43910.487500000003</v>
      </c>
      <c r="J899">
        <v>1.0728599999999999</v>
      </c>
      <c r="N899">
        <v>14</v>
      </c>
      <c r="Q899">
        <v>446</v>
      </c>
      <c r="R899" s="577" t="s">
        <v>96</v>
      </c>
      <c r="S899" s="577">
        <v>4</v>
      </c>
    </row>
    <row r="900" spans="1:19">
      <c r="A900">
        <v>899</v>
      </c>
      <c r="B900" s="400">
        <v>43910.488194444442</v>
      </c>
      <c r="C900" s="577" t="s">
        <v>97</v>
      </c>
      <c r="D900">
        <v>0.02</v>
      </c>
      <c r="F900">
        <v>1.0727100000000001</v>
      </c>
      <c r="I900" s="400">
        <v>43910.494444444441</v>
      </c>
      <c r="J900">
        <v>1.0717099999999999</v>
      </c>
      <c r="N900">
        <v>2</v>
      </c>
      <c r="Q900">
        <v>447</v>
      </c>
      <c r="R900" s="577" t="s">
        <v>97</v>
      </c>
      <c r="S900" s="577">
        <v>1</v>
      </c>
    </row>
    <row r="901" spans="1:19">
      <c r="A901">
        <v>900</v>
      </c>
      <c r="B901" s="400">
        <v>43910.492361111108</v>
      </c>
      <c r="C901" s="577" t="s">
        <v>96</v>
      </c>
      <c r="D901">
        <v>0.02</v>
      </c>
      <c r="F901">
        <v>1.0728599999999999</v>
      </c>
      <c r="I901" s="400">
        <v>43910.506249999999</v>
      </c>
      <c r="J901">
        <v>1.0730500000000001</v>
      </c>
      <c r="N901">
        <v>0.38</v>
      </c>
      <c r="Q901">
        <v>448</v>
      </c>
      <c r="R901" s="577" t="s">
        <v>96</v>
      </c>
      <c r="S901" s="577">
        <v>2</v>
      </c>
    </row>
    <row r="902" spans="1:19">
      <c r="A902">
        <v>901</v>
      </c>
      <c r="B902" s="400">
        <v>43910.498611111114</v>
      </c>
      <c r="C902" s="577" t="s">
        <v>96</v>
      </c>
      <c r="D902">
        <v>0.02</v>
      </c>
      <c r="F902">
        <v>1.07124</v>
      </c>
      <c r="I902" s="400">
        <v>43910.506249999999</v>
      </c>
      <c r="J902">
        <v>1.0730500000000001</v>
      </c>
      <c r="K902" s="577"/>
      <c r="N902">
        <v>3.62</v>
      </c>
      <c r="Q902">
        <v>448</v>
      </c>
      <c r="R902" s="577" t="s">
        <v>96</v>
      </c>
      <c r="S902" s="577">
        <v>2</v>
      </c>
    </row>
    <row r="903" spans="1:19">
      <c r="A903">
        <v>902</v>
      </c>
      <c r="B903" s="400">
        <v>43910.504861111112</v>
      </c>
      <c r="C903" s="577" t="s">
        <v>97</v>
      </c>
      <c r="D903">
        <v>0.02</v>
      </c>
      <c r="F903">
        <v>1.07253</v>
      </c>
      <c r="I903" s="400">
        <v>43910.534722222219</v>
      </c>
      <c r="J903">
        <v>1.0733600000000001</v>
      </c>
      <c r="N903">
        <v>-1.66</v>
      </c>
      <c r="Q903">
        <v>449</v>
      </c>
      <c r="R903" s="577" t="s">
        <v>97</v>
      </c>
      <c r="S903" s="577">
        <v>3</v>
      </c>
    </row>
    <row r="904" spans="1:19">
      <c r="A904">
        <v>904</v>
      </c>
      <c r="B904" s="400">
        <v>43910.526388888888</v>
      </c>
      <c r="C904" s="577" t="s">
        <v>97</v>
      </c>
      <c r="D904">
        <v>0.02</v>
      </c>
      <c r="F904">
        <v>1.07413</v>
      </c>
      <c r="I904" s="400">
        <v>43910.534722222219</v>
      </c>
      <c r="J904">
        <v>1.0733600000000001</v>
      </c>
      <c r="N904">
        <v>1.54</v>
      </c>
      <c r="Q904">
        <v>449</v>
      </c>
      <c r="R904" s="577" t="s">
        <v>97</v>
      </c>
      <c r="S904" s="577">
        <v>3</v>
      </c>
    </row>
    <row r="905" spans="1:19">
      <c r="A905">
        <v>905</v>
      </c>
      <c r="B905" s="400">
        <v>43910.529861111114</v>
      </c>
      <c r="C905" s="577" t="s">
        <v>97</v>
      </c>
      <c r="D905">
        <v>0.03</v>
      </c>
      <c r="F905">
        <v>1.0757300000000001</v>
      </c>
      <c r="I905" s="400">
        <v>43910.534722222219</v>
      </c>
      <c r="J905">
        <v>1.0733600000000001</v>
      </c>
      <c r="N905">
        <v>7.11</v>
      </c>
      <c r="Q905">
        <v>449</v>
      </c>
      <c r="R905" s="577" t="s">
        <v>97</v>
      </c>
      <c r="S905" s="577">
        <v>3</v>
      </c>
    </row>
    <row r="906" spans="1:19">
      <c r="A906">
        <v>903</v>
      </c>
      <c r="B906" s="400">
        <v>43910.520833333336</v>
      </c>
      <c r="C906" s="577" t="s">
        <v>96</v>
      </c>
      <c r="D906">
        <v>0.02</v>
      </c>
      <c r="F906">
        <v>1.0727800000000001</v>
      </c>
      <c r="I906" s="400">
        <v>43910.525694444441</v>
      </c>
      <c r="J906">
        <v>1.07378</v>
      </c>
      <c r="K906" s="577"/>
      <c r="N906">
        <v>2</v>
      </c>
      <c r="Q906">
        <v>450</v>
      </c>
      <c r="R906" s="577" t="s">
        <v>96</v>
      </c>
      <c r="S906" s="577">
        <v>1</v>
      </c>
    </row>
    <row r="907" spans="1:19">
      <c r="A907">
        <v>906</v>
      </c>
      <c r="B907" s="400">
        <v>43910.534722222219</v>
      </c>
      <c r="C907" s="577" t="s">
        <v>96</v>
      </c>
      <c r="D907">
        <v>0.02</v>
      </c>
      <c r="F907">
        <v>1.0745199999999999</v>
      </c>
      <c r="I907" s="400">
        <v>43910.583333333336</v>
      </c>
      <c r="J907">
        <v>1.0721799999999999</v>
      </c>
      <c r="N907">
        <v>-4.68</v>
      </c>
      <c r="Q907">
        <v>451</v>
      </c>
      <c r="R907" s="577" t="s">
        <v>96</v>
      </c>
      <c r="S907" s="577">
        <v>4</v>
      </c>
    </row>
    <row r="908" spans="1:19">
      <c r="A908">
        <v>907</v>
      </c>
      <c r="B908" s="400">
        <v>43910.536111111112</v>
      </c>
      <c r="C908" s="577" t="s">
        <v>96</v>
      </c>
      <c r="D908">
        <v>0.02</v>
      </c>
      <c r="F908">
        <v>1.07291</v>
      </c>
      <c r="I908" s="400">
        <v>43910.583333333336</v>
      </c>
      <c r="J908">
        <v>1.0721799999999999</v>
      </c>
      <c r="N908">
        <v>-1.46</v>
      </c>
      <c r="Q908">
        <v>451</v>
      </c>
      <c r="R908" s="577" t="s">
        <v>96</v>
      </c>
      <c r="S908" s="577">
        <v>4</v>
      </c>
    </row>
    <row r="909" spans="1:19">
      <c r="A909">
        <v>908</v>
      </c>
      <c r="B909" s="400">
        <v>43910.540277777778</v>
      </c>
      <c r="C909" s="577" t="s">
        <v>96</v>
      </c>
      <c r="D909">
        <v>0.03</v>
      </c>
      <c r="F909">
        <v>1.07098</v>
      </c>
      <c r="I909" s="400">
        <v>43910.583333333336</v>
      </c>
      <c r="J909">
        <v>1.0721799999999999</v>
      </c>
      <c r="N909">
        <v>3.6</v>
      </c>
      <c r="Q909">
        <v>451</v>
      </c>
      <c r="R909" s="577" t="s">
        <v>96</v>
      </c>
      <c r="S909" s="577">
        <v>4</v>
      </c>
    </row>
    <row r="910" spans="1:19">
      <c r="A910">
        <v>909</v>
      </c>
      <c r="B910" s="400">
        <v>43910.557638888888</v>
      </c>
      <c r="C910" s="577" t="s">
        <v>96</v>
      </c>
      <c r="D910">
        <v>0.05</v>
      </c>
      <c r="F910">
        <v>1.06928</v>
      </c>
      <c r="I910" s="400">
        <v>43910.583333333336</v>
      </c>
      <c r="J910">
        <v>1.0721799999999999</v>
      </c>
      <c r="N910">
        <v>14.5</v>
      </c>
      <c r="Q910">
        <v>451</v>
      </c>
      <c r="R910" s="577" t="s">
        <v>96</v>
      </c>
      <c r="S910" s="577">
        <v>4</v>
      </c>
    </row>
    <row r="911" spans="1:19">
      <c r="A911">
        <v>910</v>
      </c>
      <c r="B911" s="400">
        <v>43910.563888888886</v>
      </c>
      <c r="C911" s="577" t="s">
        <v>97</v>
      </c>
      <c r="D911">
        <v>0.02</v>
      </c>
      <c r="F911">
        <v>1.0697700000000001</v>
      </c>
      <c r="I911" s="400">
        <v>43910.660416666666</v>
      </c>
      <c r="J911">
        <v>1.0710900000000001</v>
      </c>
      <c r="N911">
        <v>-2.64</v>
      </c>
      <c r="Q911">
        <v>452</v>
      </c>
      <c r="R911" s="577" t="s">
        <v>97</v>
      </c>
      <c r="S911" s="577">
        <v>3</v>
      </c>
    </row>
    <row r="912" spans="1:19">
      <c r="A912">
        <v>911</v>
      </c>
      <c r="B912" s="400">
        <v>43910.586111111108</v>
      </c>
      <c r="C912" s="577" t="s">
        <v>97</v>
      </c>
      <c r="D912">
        <v>0.02</v>
      </c>
      <c r="F912">
        <v>1.0714600000000001</v>
      </c>
      <c r="I912" s="400">
        <v>43910.660416666666</v>
      </c>
      <c r="J912">
        <v>1.0710900000000001</v>
      </c>
      <c r="N912">
        <v>0.74</v>
      </c>
      <c r="Q912">
        <v>452</v>
      </c>
      <c r="R912" s="577" t="s">
        <v>97</v>
      </c>
      <c r="S912" s="577">
        <v>3</v>
      </c>
    </row>
    <row r="913" spans="1:19">
      <c r="A913">
        <v>913</v>
      </c>
      <c r="B913" s="400">
        <v>43910.595833333333</v>
      </c>
      <c r="C913" s="577" t="s">
        <v>97</v>
      </c>
      <c r="D913">
        <v>0.03</v>
      </c>
      <c r="F913">
        <v>1.07406</v>
      </c>
      <c r="I913" s="400">
        <v>43910.660416666666</v>
      </c>
      <c r="J913">
        <v>1.0710900000000001</v>
      </c>
      <c r="N913">
        <v>8.91</v>
      </c>
      <c r="Q913">
        <v>452</v>
      </c>
      <c r="R913" s="577" t="s">
        <v>97</v>
      </c>
      <c r="S913" s="577">
        <v>3</v>
      </c>
    </row>
    <row r="914" spans="1:19">
      <c r="A914">
        <v>912</v>
      </c>
      <c r="B914" s="400">
        <v>43910.592361111114</v>
      </c>
      <c r="C914" s="577" t="s">
        <v>96</v>
      </c>
      <c r="D914">
        <v>0.02</v>
      </c>
      <c r="F914">
        <v>1.07176</v>
      </c>
      <c r="I914" s="400">
        <v>43910.594444444447</v>
      </c>
      <c r="J914">
        <v>1.0727599999999999</v>
      </c>
      <c r="N914">
        <v>2</v>
      </c>
      <c r="Q914">
        <v>453</v>
      </c>
      <c r="R914" s="577" t="s">
        <v>96</v>
      </c>
      <c r="S914" s="577">
        <v>1</v>
      </c>
    </row>
    <row r="915" spans="1:19">
      <c r="A915">
        <v>914</v>
      </c>
      <c r="B915" s="400">
        <v>43910.609722222223</v>
      </c>
      <c r="C915" s="577" t="s">
        <v>96</v>
      </c>
      <c r="D915">
        <v>0.02</v>
      </c>
      <c r="F915">
        <v>1.073</v>
      </c>
      <c r="I915" s="400">
        <v>43910.618750000001</v>
      </c>
      <c r="J915">
        <v>1.0740000000000001</v>
      </c>
      <c r="N915">
        <v>2</v>
      </c>
      <c r="Q915">
        <v>454</v>
      </c>
      <c r="R915" s="577" t="s">
        <v>96</v>
      </c>
      <c r="S915" s="577">
        <v>1</v>
      </c>
    </row>
    <row r="916" spans="1:19">
      <c r="A916">
        <v>915</v>
      </c>
      <c r="B916" s="400">
        <v>43910.634722222225</v>
      </c>
      <c r="C916" s="577" t="s">
        <v>96</v>
      </c>
      <c r="D916">
        <v>0.02</v>
      </c>
      <c r="F916">
        <v>1.0741799999999999</v>
      </c>
      <c r="I916" s="400">
        <v>43910.667361111111</v>
      </c>
      <c r="J916">
        <v>1.07053</v>
      </c>
      <c r="N916">
        <v>-7.3</v>
      </c>
      <c r="Q916">
        <v>455</v>
      </c>
      <c r="R916" s="577" t="s">
        <v>96</v>
      </c>
      <c r="S916" s="577">
        <v>5</v>
      </c>
    </row>
    <row r="917" spans="1:19">
      <c r="A917">
        <v>916</v>
      </c>
      <c r="B917" s="400">
        <v>43910.64166666667</v>
      </c>
      <c r="C917" s="577" t="s">
        <v>96</v>
      </c>
      <c r="D917">
        <v>0.02</v>
      </c>
      <c r="F917">
        <v>1.07257</v>
      </c>
      <c r="I917" s="400">
        <v>43910.667361111111</v>
      </c>
      <c r="J917">
        <v>1.07053</v>
      </c>
      <c r="N917">
        <v>-4.08</v>
      </c>
      <c r="Q917">
        <v>455</v>
      </c>
      <c r="R917" s="577" t="s">
        <v>96</v>
      </c>
      <c r="S917" s="577">
        <v>5</v>
      </c>
    </row>
    <row r="918" spans="1:19">
      <c r="A918">
        <v>917</v>
      </c>
      <c r="B918" s="400">
        <v>43910.660416666666</v>
      </c>
      <c r="C918" s="577" t="s">
        <v>96</v>
      </c>
      <c r="D918">
        <v>0.03</v>
      </c>
      <c r="F918">
        <v>1.07097</v>
      </c>
      <c r="I918" s="400">
        <v>43910.667361111111</v>
      </c>
      <c r="J918">
        <v>1.07053</v>
      </c>
      <c r="N918">
        <v>-1.32</v>
      </c>
      <c r="Q918">
        <v>455</v>
      </c>
      <c r="R918" s="577" t="s">
        <v>96</v>
      </c>
      <c r="S918" s="577">
        <v>5</v>
      </c>
    </row>
    <row r="919" spans="1:19">
      <c r="A919">
        <v>918</v>
      </c>
      <c r="B919" s="400">
        <v>43910.663194444445</v>
      </c>
      <c r="C919" s="577" t="s">
        <v>96</v>
      </c>
      <c r="D919">
        <v>0.05</v>
      </c>
      <c r="F919">
        <v>1.0692699999999999</v>
      </c>
      <c r="I919" s="400">
        <v>43910.667361111111</v>
      </c>
      <c r="J919">
        <v>1.07053</v>
      </c>
      <c r="N919">
        <v>6.3</v>
      </c>
      <c r="Q919">
        <v>455</v>
      </c>
      <c r="R919" s="577" t="s">
        <v>96</v>
      </c>
      <c r="S919" s="577">
        <v>5</v>
      </c>
    </row>
    <row r="920" spans="1:19">
      <c r="A920">
        <v>919</v>
      </c>
      <c r="B920" s="400">
        <v>43910.664583333331</v>
      </c>
      <c r="C920" s="577" t="s">
        <v>96</v>
      </c>
      <c r="D920">
        <v>0.08</v>
      </c>
      <c r="F920">
        <v>1.06697</v>
      </c>
      <c r="I920" s="400">
        <v>43910.667361111111</v>
      </c>
      <c r="J920">
        <v>1.07053</v>
      </c>
      <c r="N920">
        <v>28.48</v>
      </c>
      <c r="Q920">
        <v>455</v>
      </c>
      <c r="R920" s="577" t="s">
        <v>96</v>
      </c>
      <c r="S920" s="577">
        <v>5</v>
      </c>
    </row>
    <row r="921" spans="1:19">
      <c r="A921">
        <v>920</v>
      </c>
      <c r="B921" s="400">
        <v>43910.676388888889</v>
      </c>
      <c r="C921" s="577" t="s">
        <v>96</v>
      </c>
      <c r="D921">
        <v>0.02</v>
      </c>
      <c r="F921">
        <v>1.06996</v>
      </c>
      <c r="I921" s="400">
        <v>43910.720833333333</v>
      </c>
      <c r="J921">
        <v>1.0689</v>
      </c>
      <c r="N921">
        <v>-2.12</v>
      </c>
      <c r="Q921">
        <v>456</v>
      </c>
      <c r="R921" s="577" t="s">
        <v>96</v>
      </c>
      <c r="S921" s="577">
        <v>3</v>
      </c>
    </row>
    <row r="922" spans="1:19">
      <c r="A922">
        <v>922</v>
      </c>
      <c r="B922" s="400">
        <v>43910.690972222219</v>
      </c>
      <c r="C922" s="577" t="s">
        <v>96</v>
      </c>
      <c r="D922">
        <v>0.02</v>
      </c>
      <c r="F922">
        <v>1.0680700000000001</v>
      </c>
      <c r="I922" s="400">
        <v>43910.720833333333</v>
      </c>
      <c r="J922">
        <v>1.0689</v>
      </c>
      <c r="N922">
        <v>1.66</v>
      </c>
      <c r="Q922">
        <v>456</v>
      </c>
      <c r="R922" s="577" t="s">
        <v>96</v>
      </c>
      <c r="S922" s="577">
        <v>3</v>
      </c>
    </row>
    <row r="923" spans="1:19">
      <c r="A923">
        <v>923</v>
      </c>
      <c r="B923" s="400">
        <v>43910.698611111111</v>
      </c>
      <c r="C923" s="577" t="s">
        <v>96</v>
      </c>
      <c r="D923">
        <v>0.03</v>
      </c>
      <c r="F923">
        <v>1.0664199999999999</v>
      </c>
      <c r="I923" s="400">
        <v>43910.720833333333</v>
      </c>
      <c r="J923">
        <v>1.0689</v>
      </c>
      <c r="N923">
        <v>7.44</v>
      </c>
      <c r="Q923">
        <v>456</v>
      </c>
      <c r="R923" s="577" t="s">
        <v>96</v>
      </c>
      <c r="S923" s="577">
        <v>3</v>
      </c>
    </row>
    <row r="924" spans="1:19">
      <c r="A924">
        <v>921</v>
      </c>
      <c r="B924" s="400">
        <v>43910.69027777778</v>
      </c>
      <c r="C924" s="577" t="s">
        <v>97</v>
      </c>
      <c r="D924">
        <v>0.02</v>
      </c>
      <c r="F924">
        <v>1.0692699999999999</v>
      </c>
      <c r="I924" s="400">
        <v>43910.69027777778</v>
      </c>
      <c r="J924">
        <v>1.0682700000000001</v>
      </c>
      <c r="N924">
        <v>2</v>
      </c>
      <c r="Q924">
        <v>457</v>
      </c>
      <c r="R924" s="577" t="s">
        <v>97</v>
      </c>
      <c r="S924" s="577">
        <v>1</v>
      </c>
    </row>
    <row r="925" spans="1:19">
      <c r="A925">
        <v>924</v>
      </c>
      <c r="B925" s="400">
        <v>43910.701388888891</v>
      </c>
      <c r="C925" s="577" t="s">
        <v>97</v>
      </c>
      <c r="D925">
        <v>0.02</v>
      </c>
      <c r="F925">
        <v>1.06711</v>
      </c>
      <c r="I925" s="400">
        <v>43910.703472222223</v>
      </c>
      <c r="J925">
        <v>1.0661099999999999</v>
      </c>
      <c r="N925">
        <v>2</v>
      </c>
      <c r="Q925">
        <v>458</v>
      </c>
      <c r="R925" s="577" t="s">
        <v>97</v>
      </c>
      <c r="S925" s="577">
        <v>1</v>
      </c>
    </row>
    <row r="926" spans="1:19">
      <c r="A926">
        <v>925</v>
      </c>
      <c r="B926" s="400">
        <v>43910.71597222222</v>
      </c>
      <c r="C926" s="577" t="s">
        <v>97</v>
      </c>
      <c r="D926">
        <v>0.02</v>
      </c>
      <c r="F926">
        <v>1.0669900000000001</v>
      </c>
      <c r="I926" s="400">
        <v>43910.745138888888</v>
      </c>
      <c r="J926">
        <v>1.06681</v>
      </c>
      <c r="K926" s="577"/>
      <c r="N926">
        <v>0.36</v>
      </c>
      <c r="Q926">
        <v>459</v>
      </c>
      <c r="R926" s="577" t="s">
        <v>97</v>
      </c>
      <c r="S926" s="577">
        <v>2</v>
      </c>
    </row>
    <row r="927" spans="1:19">
      <c r="A927">
        <v>926</v>
      </c>
      <c r="B927" s="400">
        <v>43910.720833333333</v>
      </c>
      <c r="C927" s="577" t="s">
        <v>97</v>
      </c>
      <c r="D927">
        <v>0.02</v>
      </c>
      <c r="F927">
        <v>1.06863</v>
      </c>
      <c r="I927" s="400">
        <v>43910.745138888888</v>
      </c>
      <c r="J927">
        <v>1.06681</v>
      </c>
      <c r="N927">
        <v>3.64</v>
      </c>
      <c r="Q927">
        <v>459</v>
      </c>
      <c r="R927" s="577" t="s">
        <v>97</v>
      </c>
      <c r="S927" s="577">
        <v>2</v>
      </c>
    </row>
    <row r="928" spans="1:19">
      <c r="A928">
        <v>927</v>
      </c>
      <c r="B928" s="400">
        <v>43910.731944444444</v>
      </c>
      <c r="C928" s="577" t="s">
        <v>96</v>
      </c>
      <c r="D928">
        <v>0.02</v>
      </c>
      <c r="F928">
        <v>1.0679799999999999</v>
      </c>
      <c r="I928" s="400">
        <v>43910.82916666667</v>
      </c>
      <c r="J928">
        <v>1.06714</v>
      </c>
      <c r="N928">
        <v>-1.68</v>
      </c>
      <c r="Q928">
        <v>460</v>
      </c>
      <c r="R928" s="577" t="s">
        <v>96</v>
      </c>
      <c r="S928" s="577">
        <v>3</v>
      </c>
    </row>
    <row r="929" spans="1:19">
      <c r="A929">
        <v>929</v>
      </c>
      <c r="B929" s="400">
        <v>43910.75</v>
      </c>
      <c r="C929" s="577" t="s">
        <v>96</v>
      </c>
      <c r="D929">
        <v>0.02</v>
      </c>
      <c r="F929">
        <v>1.06637</v>
      </c>
      <c r="I929" s="400">
        <v>43910.82916666667</v>
      </c>
      <c r="J929">
        <v>1.06714</v>
      </c>
      <c r="N929">
        <v>1.54</v>
      </c>
      <c r="Q929">
        <v>460</v>
      </c>
      <c r="R929" s="577" t="s">
        <v>96</v>
      </c>
      <c r="S929" s="577">
        <v>3</v>
      </c>
    </row>
    <row r="930" spans="1:19">
      <c r="A930">
        <v>931</v>
      </c>
      <c r="B930" s="400">
        <v>43910.771527777775</v>
      </c>
      <c r="C930" s="577" t="s">
        <v>96</v>
      </c>
      <c r="D930">
        <v>0.03</v>
      </c>
      <c r="F930">
        <v>1.0647599999999999</v>
      </c>
      <c r="I930" s="400">
        <v>43910.82916666667</v>
      </c>
      <c r="J930">
        <v>1.06714</v>
      </c>
      <c r="N930">
        <v>7.14</v>
      </c>
      <c r="Q930">
        <v>460</v>
      </c>
      <c r="R930" s="577" t="s">
        <v>96</v>
      </c>
      <c r="S930" s="577">
        <v>3</v>
      </c>
    </row>
    <row r="931" spans="1:19">
      <c r="A931">
        <v>928</v>
      </c>
      <c r="B931" s="400">
        <v>43910.747916666667</v>
      </c>
      <c r="C931" s="577" t="s">
        <v>97</v>
      </c>
      <c r="D931">
        <v>0.02</v>
      </c>
      <c r="F931">
        <v>1.06724</v>
      </c>
      <c r="I931" s="400">
        <v>43910.75</v>
      </c>
      <c r="J931">
        <v>1.0662400000000001</v>
      </c>
      <c r="N931">
        <v>2</v>
      </c>
      <c r="Q931">
        <v>461</v>
      </c>
      <c r="R931" s="577" t="s">
        <v>97</v>
      </c>
      <c r="S931" s="577">
        <v>1</v>
      </c>
    </row>
    <row r="932" spans="1:19">
      <c r="A932">
        <v>930</v>
      </c>
      <c r="B932" s="400">
        <v>43910.763194444444</v>
      </c>
      <c r="C932" s="577" t="s">
        <v>97</v>
      </c>
      <c r="D932">
        <v>0.02</v>
      </c>
      <c r="F932">
        <v>1.0658700000000001</v>
      </c>
      <c r="I932" s="400">
        <v>43910.771527777775</v>
      </c>
      <c r="J932">
        <v>1.06487</v>
      </c>
      <c r="N932">
        <v>2</v>
      </c>
      <c r="Q932">
        <v>462</v>
      </c>
      <c r="R932" s="577" t="s">
        <v>97</v>
      </c>
      <c r="S932" s="577">
        <v>1</v>
      </c>
    </row>
    <row r="933" spans="1:19">
      <c r="A933">
        <v>932</v>
      </c>
      <c r="B933" s="400">
        <v>43910.78402777778</v>
      </c>
      <c r="C933" s="577" t="s">
        <v>97</v>
      </c>
      <c r="D933">
        <v>0.02</v>
      </c>
      <c r="F933">
        <v>1.06589</v>
      </c>
      <c r="I933" s="400">
        <v>43910.795138888891</v>
      </c>
      <c r="J933">
        <v>1.0648899999999999</v>
      </c>
      <c r="N933">
        <v>2</v>
      </c>
      <c r="Q933">
        <v>463</v>
      </c>
      <c r="R933" s="577" t="s">
        <v>97</v>
      </c>
      <c r="S933" s="577">
        <v>1</v>
      </c>
    </row>
    <row r="934" spans="1:19">
      <c r="A934">
        <v>933</v>
      </c>
      <c r="B934" s="400">
        <v>43910.822222222225</v>
      </c>
      <c r="C934" s="577" t="s">
        <v>97</v>
      </c>
      <c r="D934">
        <v>0.02</v>
      </c>
      <c r="F934">
        <v>1.06569</v>
      </c>
      <c r="I934" s="400">
        <v>43912.930555555555</v>
      </c>
      <c r="J934">
        <v>1.06654</v>
      </c>
      <c r="N934">
        <v>-1.7</v>
      </c>
      <c r="Q934">
        <v>464</v>
      </c>
      <c r="R934" s="577" t="s">
        <v>97</v>
      </c>
      <c r="S934" s="577">
        <v>3</v>
      </c>
    </row>
    <row r="935" spans="1:19">
      <c r="A935">
        <v>934</v>
      </c>
      <c r="B935" s="400">
        <v>43910.834027777775</v>
      </c>
      <c r="C935" s="577" t="s">
        <v>97</v>
      </c>
      <c r="D935">
        <v>0.02</v>
      </c>
      <c r="F935">
        <v>1.0672900000000001</v>
      </c>
      <c r="I935" s="400">
        <v>43912.930555555555</v>
      </c>
      <c r="J935">
        <v>1.06654</v>
      </c>
      <c r="N935">
        <v>1.5</v>
      </c>
      <c r="Q935">
        <v>464</v>
      </c>
      <c r="R935" s="577" t="s">
        <v>97</v>
      </c>
      <c r="S935" s="577">
        <v>3</v>
      </c>
    </row>
    <row r="936" spans="1:19">
      <c r="A936">
        <v>937</v>
      </c>
      <c r="B936" s="400">
        <v>43910.85833333333</v>
      </c>
      <c r="C936" s="577" t="s">
        <v>97</v>
      </c>
      <c r="D936">
        <v>0.03</v>
      </c>
      <c r="F936">
        <v>1.0689299999999999</v>
      </c>
      <c r="I936" s="400">
        <v>43912.930555555555</v>
      </c>
      <c r="J936">
        <v>1.06654</v>
      </c>
      <c r="N936">
        <v>7.17</v>
      </c>
      <c r="Q936">
        <v>464</v>
      </c>
      <c r="R936" s="577" t="s">
        <v>97</v>
      </c>
      <c r="S936" s="577">
        <v>3</v>
      </c>
    </row>
    <row r="937" spans="1:19">
      <c r="A937">
        <v>935</v>
      </c>
      <c r="B937" s="400">
        <v>43910.836805555555</v>
      </c>
      <c r="C937" s="577" t="s">
        <v>96</v>
      </c>
      <c r="D937">
        <v>0.02</v>
      </c>
      <c r="F937">
        <v>1.06664</v>
      </c>
      <c r="I937" s="400">
        <v>43910.842361111114</v>
      </c>
      <c r="J937">
        <v>1.0676399999999999</v>
      </c>
      <c r="N937">
        <v>2</v>
      </c>
      <c r="Q937">
        <v>465</v>
      </c>
      <c r="R937" s="577" t="s">
        <v>96</v>
      </c>
      <c r="S937" s="577">
        <v>1</v>
      </c>
    </row>
    <row r="938" spans="1:19">
      <c r="A938">
        <v>936</v>
      </c>
      <c r="B938" s="400">
        <v>43910.847916666666</v>
      </c>
      <c r="C938" s="577" t="s">
        <v>96</v>
      </c>
      <c r="D938">
        <v>0.02</v>
      </c>
      <c r="F938">
        <v>1.06735</v>
      </c>
      <c r="I938" s="400">
        <v>43910.856249999997</v>
      </c>
      <c r="J938">
        <v>1.0683499999999999</v>
      </c>
      <c r="N938">
        <v>2</v>
      </c>
      <c r="Q938">
        <v>466</v>
      </c>
      <c r="R938" s="577" t="s">
        <v>96</v>
      </c>
      <c r="S938" s="577">
        <v>1</v>
      </c>
    </row>
    <row r="939" spans="1:19">
      <c r="A939">
        <v>938</v>
      </c>
      <c r="B939" s="400">
        <v>43912.923611111109</v>
      </c>
      <c r="C939" s="577" t="s">
        <v>96</v>
      </c>
      <c r="D939">
        <v>0.02</v>
      </c>
      <c r="F939">
        <v>1.06904</v>
      </c>
      <c r="I939" s="400">
        <v>43912.959722222222</v>
      </c>
      <c r="J939">
        <v>1.06684</v>
      </c>
      <c r="N939">
        <v>-4.4000000000000004</v>
      </c>
      <c r="Q939">
        <v>467</v>
      </c>
      <c r="R939" s="577" t="s">
        <v>96</v>
      </c>
      <c r="S939" s="577">
        <v>4</v>
      </c>
    </row>
    <row r="940" spans="1:19">
      <c r="A940">
        <v>939</v>
      </c>
      <c r="B940" s="400">
        <v>43912.929861111108</v>
      </c>
      <c r="C940" s="577" t="s">
        <v>96</v>
      </c>
      <c r="D940">
        <v>0.02</v>
      </c>
      <c r="F940">
        <v>1.0673999999999999</v>
      </c>
      <c r="I940" s="400">
        <v>43912.959722222222</v>
      </c>
      <c r="J940">
        <v>1.06684</v>
      </c>
      <c r="N940">
        <v>-1.1200000000000001</v>
      </c>
      <c r="Q940">
        <v>467</v>
      </c>
      <c r="R940" s="577" t="s">
        <v>96</v>
      </c>
      <c r="S940" s="577">
        <v>4</v>
      </c>
    </row>
    <row r="941" spans="1:19">
      <c r="A941">
        <v>940</v>
      </c>
      <c r="B941" s="400">
        <v>43912.933333333334</v>
      </c>
      <c r="C941" s="577" t="s">
        <v>96</v>
      </c>
      <c r="D941">
        <v>0.03</v>
      </c>
      <c r="F941">
        <v>1.06572</v>
      </c>
      <c r="I941" s="400">
        <v>43912.959722222222</v>
      </c>
      <c r="J941">
        <v>1.06684</v>
      </c>
      <c r="N941">
        <v>3.36</v>
      </c>
      <c r="Q941">
        <v>467</v>
      </c>
      <c r="R941" s="577" t="s">
        <v>96</v>
      </c>
      <c r="S941" s="577">
        <v>4</v>
      </c>
    </row>
    <row r="942" spans="1:19">
      <c r="A942">
        <v>941</v>
      </c>
      <c r="B942" s="400">
        <v>43912.941666666666</v>
      </c>
      <c r="C942" s="577" t="s">
        <v>96</v>
      </c>
      <c r="D942">
        <v>0.05</v>
      </c>
      <c r="F942">
        <v>1.0640000000000001</v>
      </c>
      <c r="I942" s="400">
        <v>43912.959722222222</v>
      </c>
      <c r="J942">
        <v>1.06684</v>
      </c>
      <c r="N942">
        <v>14.2</v>
      </c>
      <c r="Q942">
        <v>467</v>
      </c>
      <c r="R942" s="577" t="s">
        <v>96</v>
      </c>
      <c r="S942" s="577">
        <v>4</v>
      </c>
    </row>
    <row r="943" spans="1:19">
      <c r="A943">
        <v>942</v>
      </c>
      <c r="B943" s="400">
        <v>43912.95</v>
      </c>
      <c r="C943" s="577" t="s">
        <v>97</v>
      </c>
      <c r="D943">
        <v>0.02</v>
      </c>
      <c r="F943">
        <v>1.0660099999999999</v>
      </c>
      <c r="I943" s="400">
        <v>43913.02847222222</v>
      </c>
      <c r="J943">
        <v>1.06684</v>
      </c>
      <c r="N943">
        <v>-1.64</v>
      </c>
      <c r="Q943">
        <v>468</v>
      </c>
      <c r="R943" s="577" t="s">
        <v>97</v>
      </c>
      <c r="S943" s="577">
        <v>3</v>
      </c>
    </row>
    <row r="944" spans="1:19">
      <c r="A944">
        <v>944</v>
      </c>
      <c r="B944" s="400">
        <v>43912.977777777778</v>
      </c>
      <c r="C944" s="577" t="s">
        <v>97</v>
      </c>
      <c r="D944">
        <v>0.02</v>
      </c>
      <c r="F944">
        <v>1.0676099999999999</v>
      </c>
      <c r="I944" s="400">
        <v>43913.02847222222</v>
      </c>
      <c r="J944">
        <v>1.06684</v>
      </c>
      <c r="N944">
        <v>1.56</v>
      </c>
      <c r="Q944">
        <v>468</v>
      </c>
      <c r="R944" s="577" t="s">
        <v>97</v>
      </c>
      <c r="S944" s="577">
        <v>3</v>
      </c>
    </row>
    <row r="945" spans="1:19">
      <c r="A945">
        <v>945</v>
      </c>
      <c r="B945" s="400">
        <v>43912.990972222222</v>
      </c>
      <c r="C945" s="577" t="s">
        <v>97</v>
      </c>
      <c r="D945">
        <v>0.03</v>
      </c>
      <c r="F945">
        <v>1.06921</v>
      </c>
      <c r="I945" s="400">
        <v>43913.02847222222</v>
      </c>
      <c r="J945">
        <v>1.06684</v>
      </c>
      <c r="N945">
        <v>7.14</v>
      </c>
      <c r="Q945">
        <v>468</v>
      </c>
      <c r="R945" s="577" t="s">
        <v>97</v>
      </c>
      <c r="S945" s="577">
        <v>3</v>
      </c>
    </row>
    <row r="946" spans="1:19">
      <c r="A946">
        <v>943</v>
      </c>
      <c r="B946" s="400">
        <v>43912.96875</v>
      </c>
      <c r="C946" s="577" t="s">
        <v>96</v>
      </c>
      <c r="D946">
        <v>0.02</v>
      </c>
      <c r="F946">
        <v>1.0668</v>
      </c>
      <c r="I946" s="400">
        <v>43912.978472222225</v>
      </c>
      <c r="J946">
        <v>1.0678000000000001</v>
      </c>
      <c r="N946">
        <v>2</v>
      </c>
      <c r="Q946">
        <v>469</v>
      </c>
      <c r="R946" s="577" t="s">
        <v>96</v>
      </c>
      <c r="S946" s="577">
        <v>1</v>
      </c>
    </row>
    <row r="947" spans="1:19">
      <c r="A947">
        <v>946</v>
      </c>
      <c r="B947" s="400">
        <v>43913.00277777778</v>
      </c>
      <c r="C947" s="577" t="s">
        <v>96</v>
      </c>
      <c r="D947">
        <v>0.02</v>
      </c>
      <c r="F947">
        <v>1.06877</v>
      </c>
      <c r="I947" s="400">
        <v>43913.010416666664</v>
      </c>
      <c r="J947">
        <v>1.0697700000000001</v>
      </c>
      <c r="N947">
        <v>2</v>
      </c>
      <c r="Q947">
        <v>470</v>
      </c>
      <c r="R947" s="577" t="s">
        <v>96</v>
      </c>
      <c r="S947" s="577">
        <v>1</v>
      </c>
    </row>
    <row r="948" spans="1:19">
      <c r="A948">
        <v>947</v>
      </c>
      <c r="B948" s="400">
        <v>43913.018055555556</v>
      </c>
      <c r="C948" s="577" t="s">
        <v>96</v>
      </c>
      <c r="D948">
        <v>0.02</v>
      </c>
      <c r="F948">
        <v>1.0699099999999999</v>
      </c>
      <c r="I948" s="400">
        <v>43913.037499999999</v>
      </c>
      <c r="J948">
        <v>1.06908</v>
      </c>
      <c r="N948">
        <v>-1.66</v>
      </c>
      <c r="Q948">
        <v>471</v>
      </c>
      <c r="R948" s="577" t="s">
        <v>96</v>
      </c>
      <c r="S948" s="577">
        <v>3</v>
      </c>
    </row>
    <row r="949" spans="1:19">
      <c r="A949">
        <v>948</v>
      </c>
      <c r="B949" s="400">
        <v>43913.019444444442</v>
      </c>
      <c r="C949" s="577" t="s">
        <v>96</v>
      </c>
      <c r="D949">
        <v>0.02</v>
      </c>
      <c r="F949">
        <v>1.0683100000000001</v>
      </c>
      <c r="I949" s="400">
        <v>43913.037499999999</v>
      </c>
      <c r="J949">
        <v>1.06908</v>
      </c>
      <c r="N949">
        <v>1.54</v>
      </c>
      <c r="Q949">
        <v>471</v>
      </c>
      <c r="R949" s="577" t="s">
        <v>96</v>
      </c>
      <c r="S949" s="577">
        <v>3</v>
      </c>
    </row>
    <row r="950" spans="1:19">
      <c r="A950">
        <v>949</v>
      </c>
      <c r="B950" s="400">
        <v>43913.029166666667</v>
      </c>
      <c r="C950" s="577" t="s">
        <v>96</v>
      </c>
      <c r="D950">
        <v>0.03</v>
      </c>
      <c r="F950">
        <v>1.0667</v>
      </c>
      <c r="I950" s="400">
        <v>43913.037499999999</v>
      </c>
      <c r="J950">
        <v>1.06908</v>
      </c>
      <c r="N950">
        <v>7.14</v>
      </c>
      <c r="Q950">
        <v>471</v>
      </c>
      <c r="R950" s="577" t="s">
        <v>96</v>
      </c>
      <c r="S950" s="577">
        <v>3</v>
      </c>
    </row>
    <row r="951" spans="1:19">
      <c r="A951">
        <v>950</v>
      </c>
      <c r="B951" s="400">
        <v>43913.035416666666</v>
      </c>
      <c r="C951" s="577" t="s">
        <v>97</v>
      </c>
      <c r="D951">
        <v>0.02</v>
      </c>
      <c r="F951">
        <v>1.0670200000000001</v>
      </c>
      <c r="I951" s="400">
        <v>43913.287499999999</v>
      </c>
      <c r="J951">
        <v>1.0720799999999999</v>
      </c>
      <c r="N951">
        <v>-10.119999999999999</v>
      </c>
      <c r="Q951">
        <v>472</v>
      </c>
      <c r="R951" s="577" t="s">
        <v>97</v>
      </c>
      <c r="S951" s="577">
        <v>6</v>
      </c>
    </row>
    <row r="952" spans="1:19">
      <c r="A952">
        <v>952</v>
      </c>
      <c r="B952" s="400">
        <v>43913.054861111108</v>
      </c>
      <c r="C952" s="577" t="s">
        <v>97</v>
      </c>
      <c r="D952">
        <v>0.02</v>
      </c>
      <c r="F952">
        <v>1.06864</v>
      </c>
      <c r="I952" s="400">
        <v>43913.287499999999</v>
      </c>
      <c r="J952">
        <v>1.0720799999999999</v>
      </c>
      <c r="N952">
        <v>-6.88</v>
      </c>
      <c r="Q952">
        <v>472</v>
      </c>
      <c r="R952" s="577" t="s">
        <v>97</v>
      </c>
      <c r="S952" s="577">
        <v>6</v>
      </c>
    </row>
    <row r="953" spans="1:19">
      <c r="A953">
        <v>954</v>
      </c>
      <c r="B953" s="400">
        <v>43913.068749999999</v>
      </c>
      <c r="C953" s="577" t="s">
        <v>97</v>
      </c>
      <c r="D953">
        <v>0.03</v>
      </c>
      <c r="F953">
        <v>1.0702400000000001</v>
      </c>
      <c r="I953" s="400">
        <v>43913.287499999999</v>
      </c>
      <c r="J953">
        <v>1.0720799999999999</v>
      </c>
      <c r="N953">
        <v>-5.52</v>
      </c>
      <c r="Q953">
        <v>472</v>
      </c>
      <c r="R953" s="577" t="s">
        <v>97</v>
      </c>
      <c r="S953" s="577">
        <v>6</v>
      </c>
    </row>
    <row r="954" spans="1:19">
      <c r="A954">
        <v>956</v>
      </c>
      <c r="B954" s="400">
        <v>43913.081250000003</v>
      </c>
      <c r="C954" s="577" t="s">
        <v>97</v>
      </c>
      <c r="D954">
        <v>0.05</v>
      </c>
      <c r="F954">
        <v>1.07196</v>
      </c>
      <c r="I954" s="400">
        <v>43913.287499999999</v>
      </c>
      <c r="J954">
        <v>1.0720799999999999</v>
      </c>
      <c r="N954">
        <v>-0.6</v>
      </c>
      <c r="Q954">
        <v>472</v>
      </c>
      <c r="R954" s="577" t="s">
        <v>97</v>
      </c>
      <c r="S954" s="577">
        <v>6</v>
      </c>
    </row>
    <row r="955" spans="1:19">
      <c r="A955">
        <v>960</v>
      </c>
      <c r="B955" s="400">
        <v>43913.21875</v>
      </c>
      <c r="C955" s="577" t="s">
        <v>97</v>
      </c>
      <c r="D955">
        <v>0.08</v>
      </c>
      <c r="F955">
        <v>1.0737699999999999</v>
      </c>
      <c r="I955" s="400">
        <v>43913.287499999999</v>
      </c>
      <c r="J955">
        <v>1.0720799999999999</v>
      </c>
      <c r="N955">
        <v>13.52</v>
      </c>
      <c r="Q955">
        <v>472</v>
      </c>
      <c r="R955" s="577" t="s">
        <v>97</v>
      </c>
      <c r="S955" s="577">
        <v>6</v>
      </c>
    </row>
    <row r="956" spans="1:19">
      <c r="A956">
        <v>962</v>
      </c>
      <c r="B956" s="400">
        <v>43913.251388888886</v>
      </c>
      <c r="C956" s="577" t="s">
        <v>97</v>
      </c>
      <c r="D956">
        <v>0.14000000000000001</v>
      </c>
      <c r="F956">
        <v>1.07568</v>
      </c>
      <c r="I956" s="400">
        <v>43913.287499999999</v>
      </c>
      <c r="J956">
        <v>1.0720799999999999</v>
      </c>
      <c r="N956">
        <v>50.4</v>
      </c>
      <c r="Q956">
        <v>472</v>
      </c>
      <c r="R956" s="577" t="s">
        <v>97</v>
      </c>
      <c r="S956" s="577">
        <v>6</v>
      </c>
    </row>
    <row r="957" spans="1:19">
      <c r="A957">
        <v>951</v>
      </c>
      <c r="B957" s="400">
        <v>43913.042361111111</v>
      </c>
      <c r="C957" s="577" t="s">
        <v>96</v>
      </c>
      <c r="D957">
        <v>0.02</v>
      </c>
      <c r="F957">
        <v>1.06799</v>
      </c>
      <c r="I957" s="400">
        <v>43913.056250000001</v>
      </c>
      <c r="J957">
        <v>1.0689900000000001</v>
      </c>
      <c r="N957">
        <v>2</v>
      </c>
      <c r="Q957">
        <v>473</v>
      </c>
      <c r="R957" s="577" t="s">
        <v>96</v>
      </c>
      <c r="S957" s="577">
        <v>1</v>
      </c>
    </row>
    <row r="958" spans="1:19">
      <c r="A958">
        <v>953</v>
      </c>
      <c r="B958" s="400">
        <v>43913.061111111114</v>
      </c>
      <c r="C958" s="577" t="s">
        <v>96</v>
      </c>
      <c r="D958">
        <v>0.02</v>
      </c>
      <c r="F958">
        <v>1.0689500000000001</v>
      </c>
      <c r="I958" s="400">
        <v>43913.068749999999</v>
      </c>
      <c r="J958">
        <v>1.06995</v>
      </c>
      <c r="N958">
        <v>2</v>
      </c>
      <c r="Q958">
        <v>474</v>
      </c>
      <c r="R958" s="577" t="s">
        <v>96</v>
      </c>
      <c r="S958" s="577">
        <v>1</v>
      </c>
    </row>
    <row r="959" spans="1:19">
      <c r="A959">
        <v>955</v>
      </c>
      <c r="B959" s="400">
        <v>43913.079861111109</v>
      </c>
      <c r="C959" s="577" t="s">
        <v>96</v>
      </c>
      <c r="D959">
        <v>0.02</v>
      </c>
      <c r="F959">
        <v>1.07046</v>
      </c>
      <c r="I959" s="400">
        <v>43913.080555555556</v>
      </c>
      <c r="J959">
        <v>1.0714600000000001</v>
      </c>
      <c r="N959">
        <v>2</v>
      </c>
      <c r="Q959">
        <v>475</v>
      </c>
      <c r="R959" s="577" t="s">
        <v>96</v>
      </c>
      <c r="S959" s="577">
        <v>1</v>
      </c>
    </row>
    <row r="960" spans="1:19">
      <c r="A960">
        <v>957</v>
      </c>
      <c r="B960" s="400">
        <v>43913.099305555559</v>
      </c>
      <c r="C960" s="577" t="s">
        <v>96</v>
      </c>
      <c r="D960">
        <v>0.02</v>
      </c>
      <c r="F960">
        <v>1.0719700000000001</v>
      </c>
      <c r="I960" s="400">
        <v>43913.125694444447</v>
      </c>
      <c r="J960">
        <v>1.07297</v>
      </c>
      <c r="N960">
        <v>2</v>
      </c>
      <c r="Q960">
        <v>476</v>
      </c>
      <c r="R960" s="577" t="s">
        <v>96</v>
      </c>
      <c r="S960" s="577">
        <v>1</v>
      </c>
    </row>
    <row r="961" spans="1:19">
      <c r="A961">
        <v>958</v>
      </c>
      <c r="B961" s="400">
        <v>43913.128472222219</v>
      </c>
      <c r="C961" s="577" t="s">
        <v>96</v>
      </c>
      <c r="D961">
        <v>0.02</v>
      </c>
      <c r="F961">
        <v>1.07239</v>
      </c>
      <c r="I961" s="400">
        <v>43913.176388888889</v>
      </c>
      <c r="J961">
        <v>1.0733900000000001</v>
      </c>
      <c r="N961">
        <v>2</v>
      </c>
      <c r="Q961">
        <v>477</v>
      </c>
      <c r="R961" s="577" t="s">
        <v>96</v>
      </c>
      <c r="S961" s="577">
        <v>1</v>
      </c>
    </row>
    <row r="962" spans="1:19">
      <c r="A962">
        <v>959</v>
      </c>
      <c r="B962" s="400">
        <v>43913.190972222219</v>
      </c>
      <c r="C962" s="577" t="s">
        <v>96</v>
      </c>
      <c r="D962">
        <v>0.02</v>
      </c>
      <c r="F962">
        <v>1.0730299999999999</v>
      </c>
      <c r="I962" s="400">
        <v>43913.22152777778</v>
      </c>
      <c r="J962">
        <v>1.07403</v>
      </c>
      <c r="N962">
        <v>2</v>
      </c>
      <c r="Q962">
        <v>478</v>
      </c>
      <c r="R962" s="577" t="s">
        <v>96</v>
      </c>
      <c r="S962" s="577">
        <v>1</v>
      </c>
    </row>
    <row r="963" spans="1:19">
      <c r="A963">
        <v>961</v>
      </c>
      <c r="B963" s="400">
        <v>43913.240277777775</v>
      </c>
      <c r="C963" s="577" t="s">
        <v>96</v>
      </c>
      <c r="D963">
        <v>0.02</v>
      </c>
      <c r="F963">
        <v>1.0748</v>
      </c>
      <c r="I963" s="400">
        <v>43913.252083333333</v>
      </c>
      <c r="J963">
        <v>1.0758000000000001</v>
      </c>
      <c r="N963">
        <v>2</v>
      </c>
      <c r="Q963">
        <v>479</v>
      </c>
      <c r="R963" s="577" t="s">
        <v>96</v>
      </c>
      <c r="S963" s="577">
        <v>1</v>
      </c>
    </row>
    <row r="964" spans="1:19">
      <c r="A964">
        <v>963</v>
      </c>
      <c r="B964" s="400">
        <v>43913.254861111112</v>
      </c>
      <c r="C964" s="577" t="s">
        <v>96</v>
      </c>
      <c r="D964">
        <v>0.02</v>
      </c>
      <c r="F964">
        <v>1.07521</v>
      </c>
      <c r="I964" s="400">
        <v>43913.268055555556</v>
      </c>
      <c r="J964">
        <v>1.0762100000000001</v>
      </c>
      <c r="N964">
        <v>2</v>
      </c>
      <c r="Q964">
        <v>480</v>
      </c>
      <c r="R964" s="577" t="s">
        <v>96</v>
      </c>
      <c r="S964" s="577">
        <v>1</v>
      </c>
    </row>
    <row r="965" spans="1:19">
      <c r="A965">
        <v>964</v>
      </c>
      <c r="B965" s="400">
        <v>43913.271527777775</v>
      </c>
      <c r="C965" s="577" t="s">
        <v>96</v>
      </c>
      <c r="D965">
        <v>0.02</v>
      </c>
      <c r="F965">
        <v>1.07576</v>
      </c>
      <c r="I965" s="400">
        <v>43913.292361111111</v>
      </c>
      <c r="J965">
        <v>1.0749299999999999</v>
      </c>
      <c r="N965">
        <v>-1.66</v>
      </c>
      <c r="Q965">
        <v>481</v>
      </c>
      <c r="R965" s="577" t="s">
        <v>96</v>
      </c>
      <c r="S965" s="577">
        <v>3</v>
      </c>
    </row>
    <row r="966" spans="1:19">
      <c r="A966">
        <v>965</v>
      </c>
      <c r="B966" s="400">
        <v>43913.28402777778</v>
      </c>
      <c r="C966" s="577" t="s">
        <v>96</v>
      </c>
      <c r="D966">
        <v>0.02</v>
      </c>
      <c r="F966">
        <v>1.07416</v>
      </c>
      <c r="I966" s="400">
        <v>43913.292361111111</v>
      </c>
      <c r="J966">
        <v>1.0749299999999999</v>
      </c>
      <c r="N966">
        <v>1.54</v>
      </c>
      <c r="Q966">
        <v>481</v>
      </c>
      <c r="R966" s="577" t="s">
        <v>96</v>
      </c>
      <c r="S966" s="577">
        <v>3</v>
      </c>
    </row>
    <row r="967" spans="1:19">
      <c r="A967">
        <v>966</v>
      </c>
      <c r="B967" s="400">
        <v>43913.286111111112</v>
      </c>
      <c r="C967" s="577" t="s">
        <v>96</v>
      </c>
      <c r="D967">
        <v>0.03</v>
      </c>
      <c r="F967">
        <v>1.0725499999999999</v>
      </c>
      <c r="I967" s="400">
        <v>43913.292361111111</v>
      </c>
      <c r="J967">
        <v>1.0749299999999999</v>
      </c>
      <c r="N967">
        <v>7.14</v>
      </c>
      <c r="Q967">
        <v>481</v>
      </c>
      <c r="R967" s="577" t="s">
        <v>96</v>
      </c>
      <c r="S967" s="577">
        <v>3</v>
      </c>
    </row>
    <row r="968" spans="1:19">
      <c r="A968">
        <v>967</v>
      </c>
      <c r="B968" s="400">
        <v>43913.290277777778</v>
      </c>
      <c r="C968" s="577" t="s">
        <v>97</v>
      </c>
      <c r="D968">
        <v>0.02</v>
      </c>
      <c r="F968">
        <v>1.0727800000000001</v>
      </c>
      <c r="I968" s="400">
        <v>43913.3125</v>
      </c>
      <c r="J968">
        <v>1.0727500000000001</v>
      </c>
      <c r="N968">
        <v>0.06</v>
      </c>
      <c r="Q968">
        <v>482</v>
      </c>
      <c r="R968" s="577" t="s">
        <v>97</v>
      </c>
      <c r="S968" s="577">
        <v>2</v>
      </c>
    </row>
    <row r="969" spans="1:19">
      <c r="A969">
        <v>968</v>
      </c>
      <c r="B969" s="400">
        <v>43913.293749999997</v>
      </c>
      <c r="C969" s="577" t="s">
        <v>97</v>
      </c>
      <c r="D969">
        <v>0.02</v>
      </c>
      <c r="F969">
        <v>1.0747100000000001</v>
      </c>
      <c r="I969" s="400">
        <v>43913.3125</v>
      </c>
      <c r="J969">
        <v>1.0727500000000001</v>
      </c>
      <c r="N969">
        <v>3.92</v>
      </c>
      <c r="Q969">
        <v>482</v>
      </c>
      <c r="R969" s="577" t="s">
        <v>97</v>
      </c>
      <c r="S969" s="577">
        <v>2</v>
      </c>
    </row>
    <row r="970" spans="1:19">
      <c r="A970">
        <v>969</v>
      </c>
      <c r="B970" s="400">
        <v>43913.296527777777</v>
      </c>
      <c r="C970" s="577" t="s">
        <v>96</v>
      </c>
      <c r="D970">
        <v>0.02</v>
      </c>
      <c r="F970">
        <v>1.0741700000000001</v>
      </c>
      <c r="I970" s="400">
        <v>43913.5</v>
      </c>
      <c r="J970">
        <v>1.0707199999999999</v>
      </c>
      <c r="N970">
        <v>-6.9</v>
      </c>
      <c r="Q970">
        <v>483</v>
      </c>
      <c r="R970" s="577" t="s">
        <v>96</v>
      </c>
      <c r="S970" s="577">
        <v>5</v>
      </c>
    </row>
    <row r="971" spans="1:19">
      <c r="A971">
        <v>970</v>
      </c>
      <c r="B971" s="400">
        <v>43913.3125</v>
      </c>
      <c r="C971" s="577" t="s">
        <v>96</v>
      </c>
      <c r="D971">
        <v>0.02</v>
      </c>
      <c r="F971">
        <v>1.07257</v>
      </c>
      <c r="I971" s="400">
        <v>43913.5</v>
      </c>
      <c r="J971">
        <v>1.0707199999999999</v>
      </c>
      <c r="N971">
        <v>-3.7</v>
      </c>
      <c r="Q971">
        <v>483</v>
      </c>
      <c r="R971" s="577" t="s">
        <v>96</v>
      </c>
      <c r="S971" s="577">
        <v>5</v>
      </c>
    </row>
    <row r="972" spans="1:19">
      <c r="A972">
        <v>972</v>
      </c>
      <c r="B972" s="400">
        <v>43913.322916666664</v>
      </c>
      <c r="C972" s="577" t="s">
        <v>96</v>
      </c>
      <c r="D972">
        <v>0.03</v>
      </c>
      <c r="F972">
        <v>1.07097</v>
      </c>
      <c r="I972" s="400">
        <v>43913.5</v>
      </c>
      <c r="J972">
        <v>1.0707199999999999</v>
      </c>
      <c r="N972">
        <v>-0.75</v>
      </c>
      <c r="Q972">
        <v>483</v>
      </c>
      <c r="R972" s="577" t="s">
        <v>96</v>
      </c>
      <c r="S972" s="577">
        <v>5</v>
      </c>
    </row>
    <row r="973" spans="1:19">
      <c r="A973">
        <v>973</v>
      </c>
      <c r="B973" s="400">
        <v>43913.333333333336</v>
      </c>
      <c r="C973" s="577" t="s">
        <v>96</v>
      </c>
      <c r="D973">
        <v>0.05</v>
      </c>
      <c r="F973">
        <v>1.0692699999999999</v>
      </c>
      <c r="I973" s="400">
        <v>43913.5</v>
      </c>
      <c r="J973">
        <v>1.0707199999999999</v>
      </c>
      <c r="N973">
        <v>7.25</v>
      </c>
      <c r="Q973">
        <v>483</v>
      </c>
      <c r="R973" s="577" t="s">
        <v>96</v>
      </c>
      <c r="S973" s="577">
        <v>5</v>
      </c>
    </row>
    <row r="974" spans="1:19">
      <c r="A974">
        <v>976</v>
      </c>
      <c r="B974" s="400">
        <v>43913.420138888891</v>
      </c>
      <c r="C974" s="577" t="s">
        <v>96</v>
      </c>
      <c r="D974">
        <v>0.08</v>
      </c>
      <c r="F974">
        <v>1.0674600000000001</v>
      </c>
      <c r="I974" s="400">
        <v>43913.5</v>
      </c>
      <c r="J974">
        <v>1.0707199999999999</v>
      </c>
      <c r="N974">
        <v>26.08</v>
      </c>
      <c r="Q974">
        <v>483</v>
      </c>
      <c r="R974" s="577" t="s">
        <v>96</v>
      </c>
      <c r="S974" s="577">
        <v>5</v>
      </c>
    </row>
    <row r="975" spans="1:19">
      <c r="A975">
        <v>971</v>
      </c>
      <c r="B975" s="400">
        <v>43913.31527777778</v>
      </c>
      <c r="C975" s="577" t="s">
        <v>97</v>
      </c>
      <c r="D975">
        <v>0.02</v>
      </c>
      <c r="F975">
        <v>1.0729</v>
      </c>
      <c r="I975" s="400">
        <v>43913.321527777778</v>
      </c>
      <c r="J975">
        <v>1.0719000000000001</v>
      </c>
      <c r="N975">
        <v>2</v>
      </c>
      <c r="Q975">
        <v>484</v>
      </c>
      <c r="R975" s="577" t="s">
        <v>97</v>
      </c>
      <c r="S975" s="577">
        <v>1</v>
      </c>
    </row>
    <row r="976" spans="1:19">
      <c r="A976">
        <v>974</v>
      </c>
      <c r="B976" s="400">
        <v>43913.336111111108</v>
      </c>
      <c r="C976" s="577" t="s">
        <v>97</v>
      </c>
      <c r="D976">
        <v>0.02</v>
      </c>
      <c r="F976">
        <v>1.0694600000000001</v>
      </c>
      <c r="I976" s="400">
        <v>43913.397916666669</v>
      </c>
      <c r="J976">
        <v>1.06846</v>
      </c>
      <c r="N976">
        <v>2</v>
      </c>
      <c r="Q976">
        <v>485</v>
      </c>
      <c r="R976" s="577" t="s">
        <v>97</v>
      </c>
      <c r="S976" s="577">
        <v>1</v>
      </c>
    </row>
    <row r="977" spans="1:19">
      <c r="A977">
        <v>975</v>
      </c>
      <c r="B977" s="400">
        <v>43913.415277777778</v>
      </c>
      <c r="C977" s="577" t="s">
        <v>97</v>
      </c>
      <c r="D977">
        <v>0.02</v>
      </c>
      <c r="F977">
        <v>1.0684899999999999</v>
      </c>
      <c r="I977" s="400">
        <v>43913.420138888891</v>
      </c>
      <c r="J977">
        <v>1.06749</v>
      </c>
      <c r="N977">
        <v>2</v>
      </c>
      <c r="Q977">
        <v>486</v>
      </c>
      <c r="R977" s="577" t="s">
        <v>97</v>
      </c>
      <c r="S977" s="577">
        <v>1</v>
      </c>
    </row>
    <row r="978" spans="1:19">
      <c r="A978">
        <v>977</v>
      </c>
      <c r="B978" s="400">
        <v>43913.42291666667</v>
      </c>
      <c r="C978" s="577" t="s">
        <v>97</v>
      </c>
      <c r="D978">
        <v>0.02</v>
      </c>
      <c r="F978">
        <v>1.06786</v>
      </c>
      <c r="I978" s="400">
        <v>43913.469444444447</v>
      </c>
      <c r="J978">
        <v>1.0676600000000001</v>
      </c>
      <c r="N978">
        <v>0.4</v>
      </c>
      <c r="Q978">
        <v>487</v>
      </c>
      <c r="R978" s="577" t="s">
        <v>97</v>
      </c>
      <c r="S978" s="577">
        <v>2</v>
      </c>
    </row>
    <row r="979" spans="1:19">
      <c r="A979">
        <v>978</v>
      </c>
      <c r="B979" s="400">
        <v>43913.455555555556</v>
      </c>
      <c r="C979" s="577" t="s">
        <v>97</v>
      </c>
      <c r="D979">
        <v>0.02</v>
      </c>
      <c r="F979">
        <v>1.0694600000000001</v>
      </c>
      <c r="I979" s="400">
        <v>43913.469444444447</v>
      </c>
      <c r="J979">
        <v>1.0676600000000001</v>
      </c>
      <c r="N979">
        <v>3.6</v>
      </c>
      <c r="Q979">
        <v>487</v>
      </c>
      <c r="R979" s="577" t="s">
        <v>97</v>
      </c>
      <c r="S979" s="577">
        <v>2</v>
      </c>
    </row>
    <row r="980" spans="1:19">
      <c r="A980">
        <v>979</v>
      </c>
      <c r="B980" s="400">
        <v>43913.472222222219</v>
      </c>
      <c r="C980" s="577" t="s">
        <v>97</v>
      </c>
      <c r="D980">
        <v>0.02</v>
      </c>
      <c r="F980">
        <v>1.06853</v>
      </c>
      <c r="I980" s="400">
        <v>43913.477083333331</v>
      </c>
      <c r="J980">
        <v>1.0675300000000001</v>
      </c>
      <c r="N980">
        <v>2</v>
      </c>
      <c r="Q980">
        <v>488</v>
      </c>
      <c r="R980" s="577" t="s">
        <v>97</v>
      </c>
      <c r="S980" s="577">
        <v>1</v>
      </c>
    </row>
    <row r="981" spans="1:19">
      <c r="A981">
        <v>980</v>
      </c>
      <c r="B981" s="400">
        <v>43913.48541666667</v>
      </c>
      <c r="C981" s="577" t="s">
        <v>97</v>
      </c>
      <c r="D981">
        <v>0.02</v>
      </c>
      <c r="F981">
        <v>1.06799</v>
      </c>
      <c r="I981" s="400">
        <v>43913.492361111108</v>
      </c>
      <c r="J981">
        <v>1.0669900000000001</v>
      </c>
      <c r="N981">
        <v>2</v>
      </c>
      <c r="Q981">
        <v>489</v>
      </c>
      <c r="R981" s="577" t="s">
        <v>97</v>
      </c>
      <c r="S981" s="577">
        <v>1</v>
      </c>
    </row>
    <row r="982" spans="1:19">
      <c r="A982">
        <v>981</v>
      </c>
      <c r="B982" s="400">
        <v>43913.495138888888</v>
      </c>
      <c r="C982" s="577" t="s">
        <v>97</v>
      </c>
      <c r="D982">
        <v>0.02</v>
      </c>
      <c r="F982">
        <v>1.0676000000000001</v>
      </c>
      <c r="I982" s="400">
        <v>43913.561805555553</v>
      </c>
      <c r="J982">
        <v>1.07551</v>
      </c>
      <c r="N982">
        <v>-15.82</v>
      </c>
      <c r="Q982">
        <v>490</v>
      </c>
      <c r="R982" s="577" t="s">
        <v>97</v>
      </c>
      <c r="S982" s="577">
        <v>7</v>
      </c>
    </row>
    <row r="983" spans="1:19">
      <c r="A983">
        <v>982</v>
      </c>
      <c r="B983" s="400">
        <v>43913.500694444447</v>
      </c>
      <c r="C983" s="577" t="s">
        <v>2135</v>
      </c>
      <c r="D983">
        <v>0.02</v>
      </c>
      <c r="F983">
        <v>1.06932</v>
      </c>
      <c r="I983" s="400">
        <v>43913.561805555553</v>
      </c>
      <c r="J983">
        <v>1.06932</v>
      </c>
      <c r="K983" s="577" t="s">
        <v>2138</v>
      </c>
      <c r="Q983">
        <v>490</v>
      </c>
      <c r="R983" s="577" t="s">
        <v>97</v>
      </c>
      <c r="S983" s="577">
        <v>7</v>
      </c>
    </row>
    <row r="984" spans="1:19">
      <c r="A984">
        <v>983</v>
      </c>
      <c r="B984" s="400">
        <v>43913.500694444447</v>
      </c>
      <c r="C984" s="577" t="s">
        <v>97</v>
      </c>
      <c r="D984">
        <v>0.03</v>
      </c>
      <c r="F984">
        <v>1.0709200000000001</v>
      </c>
      <c r="I984" s="400">
        <v>43913.561805555553</v>
      </c>
      <c r="J984">
        <v>1.07551</v>
      </c>
      <c r="N984">
        <v>-13.77</v>
      </c>
      <c r="Q984">
        <v>490</v>
      </c>
      <c r="R984" s="577" t="s">
        <v>97</v>
      </c>
      <c r="S984" s="577">
        <v>7</v>
      </c>
    </row>
    <row r="985" spans="1:19">
      <c r="A985">
        <v>984</v>
      </c>
      <c r="B985" s="400">
        <v>43913.504861111112</v>
      </c>
      <c r="C985" s="577" t="s">
        <v>97</v>
      </c>
      <c r="D985">
        <v>0.05</v>
      </c>
      <c r="F985">
        <v>1.07355</v>
      </c>
      <c r="I985" s="400">
        <v>43913.561805555553</v>
      </c>
      <c r="J985">
        <v>1.07551</v>
      </c>
      <c r="N985">
        <v>-9.8000000000000007</v>
      </c>
      <c r="Q985">
        <v>490</v>
      </c>
      <c r="R985" s="577" t="s">
        <v>97</v>
      </c>
      <c r="S985" s="577">
        <v>7</v>
      </c>
    </row>
    <row r="986" spans="1:19">
      <c r="A986">
        <v>985</v>
      </c>
      <c r="B986" s="400">
        <v>43913.511111111111</v>
      </c>
      <c r="C986" s="577" t="s">
        <v>97</v>
      </c>
      <c r="D986">
        <v>0.08</v>
      </c>
      <c r="F986">
        <v>1.0753699999999999</v>
      </c>
      <c r="I986" s="400">
        <v>43913.561805555553</v>
      </c>
      <c r="J986">
        <v>1.07551</v>
      </c>
      <c r="N986">
        <v>-1.1200000000000001</v>
      </c>
      <c r="Q986">
        <v>490</v>
      </c>
      <c r="R986" s="577" t="s">
        <v>97</v>
      </c>
      <c r="S986" s="577">
        <v>7</v>
      </c>
    </row>
    <row r="987" spans="1:19">
      <c r="A987">
        <v>986</v>
      </c>
      <c r="B987" s="400">
        <v>43913.512499999997</v>
      </c>
      <c r="C987" s="577" t="s">
        <v>97</v>
      </c>
      <c r="D987">
        <v>0.14000000000000001</v>
      </c>
      <c r="F987">
        <v>1.0772900000000001</v>
      </c>
      <c r="I987" s="400">
        <v>43913.561805555553</v>
      </c>
      <c r="J987">
        <v>1.07551</v>
      </c>
      <c r="N987">
        <v>24.92</v>
      </c>
      <c r="Q987">
        <v>490</v>
      </c>
      <c r="R987" s="577" t="s">
        <v>97</v>
      </c>
      <c r="S987" s="577">
        <v>7</v>
      </c>
    </row>
    <row r="988" spans="1:19">
      <c r="A988">
        <v>988</v>
      </c>
      <c r="B988" s="400">
        <v>43913.543055555558</v>
      </c>
      <c r="C988" s="577" t="s">
        <v>97</v>
      </c>
      <c r="D988">
        <v>0.23</v>
      </c>
      <c r="F988">
        <v>1.0792999999999999</v>
      </c>
      <c r="I988" s="400">
        <v>43913.561805555553</v>
      </c>
      <c r="J988">
        <v>1.07551</v>
      </c>
      <c r="N988">
        <v>87.17</v>
      </c>
      <c r="Q988">
        <v>490</v>
      </c>
      <c r="R988" s="577" t="s">
        <v>97</v>
      </c>
      <c r="S988" s="577">
        <v>7</v>
      </c>
    </row>
    <row r="989" spans="1:19">
      <c r="A989">
        <v>987</v>
      </c>
      <c r="B989" s="400">
        <v>43913.541666666664</v>
      </c>
      <c r="C989" s="577" t="s">
        <v>96</v>
      </c>
      <c r="D989">
        <v>0.02</v>
      </c>
      <c r="F989">
        <v>1.07806</v>
      </c>
      <c r="I989" s="400">
        <v>43913.543055555558</v>
      </c>
      <c r="J989">
        <v>1.0790599999999999</v>
      </c>
      <c r="N989">
        <v>2</v>
      </c>
      <c r="Q989">
        <v>491</v>
      </c>
      <c r="R989" s="577" t="s">
        <v>96</v>
      </c>
      <c r="S989" s="577">
        <v>1</v>
      </c>
    </row>
    <row r="990" spans="1:19">
      <c r="A990">
        <v>989</v>
      </c>
      <c r="B990" s="400">
        <v>43913.546527777777</v>
      </c>
      <c r="C990" s="577" t="s">
        <v>96</v>
      </c>
      <c r="D990">
        <v>0.02</v>
      </c>
      <c r="F990">
        <v>1.0781499999999999</v>
      </c>
      <c r="I990" s="400">
        <v>43913.572916666664</v>
      </c>
      <c r="J990">
        <v>1.0773200000000001</v>
      </c>
      <c r="N990">
        <v>-1.66</v>
      </c>
      <c r="Q990">
        <v>492</v>
      </c>
      <c r="R990" s="577" t="s">
        <v>96</v>
      </c>
      <c r="S990" s="577">
        <v>3</v>
      </c>
    </row>
    <row r="991" spans="1:19">
      <c r="A991">
        <v>990</v>
      </c>
      <c r="B991" s="400">
        <v>43913.556944444441</v>
      </c>
      <c r="C991" s="577" t="s">
        <v>96</v>
      </c>
      <c r="D991">
        <v>0.02</v>
      </c>
      <c r="F991">
        <v>1.0765499999999999</v>
      </c>
      <c r="I991" s="400">
        <v>43913.572916666664</v>
      </c>
      <c r="J991">
        <v>1.0773200000000001</v>
      </c>
      <c r="N991">
        <v>1.54</v>
      </c>
      <c r="Q991">
        <v>492</v>
      </c>
      <c r="R991" s="577" t="s">
        <v>96</v>
      </c>
      <c r="S991" s="577">
        <v>3</v>
      </c>
    </row>
    <row r="992" spans="1:19">
      <c r="A992">
        <v>991</v>
      </c>
      <c r="B992" s="400">
        <v>43913.568749999999</v>
      </c>
      <c r="C992" s="577" t="s">
        <v>96</v>
      </c>
      <c r="D992">
        <v>0.03</v>
      </c>
      <c r="F992">
        <v>1.07494</v>
      </c>
      <c r="I992" s="400">
        <v>43913.572916666664</v>
      </c>
      <c r="J992">
        <v>1.0773200000000001</v>
      </c>
      <c r="N992">
        <v>7.14</v>
      </c>
      <c r="Q992">
        <v>492</v>
      </c>
      <c r="R992" s="577" t="s">
        <v>96</v>
      </c>
      <c r="S992" s="577">
        <v>3</v>
      </c>
    </row>
    <row r="993" spans="1:19">
      <c r="A993">
        <v>992</v>
      </c>
      <c r="B993" s="400">
        <v>43913.581250000003</v>
      </c>
      <c r="C993" s="577" t="s">
        <v>97</v>
      </c>
      <c r="D993">
        <v>0.02</v>
      </c>
      <c r="F993">
        <v>1.0787599999999999</v>
      </c>
      <c r="I993" s="400">
        <v>43913.590277777781</v>
      </c>
      <c r="J993">
        <v>1.0777600000000001</v>
      </c>
      <c r="N993">
        <v>2</v>
      </c>
      <c r="Q993">
        <v>493</v>
      </c>
      <c r="R993" s="577" t="s">
        <v>97</v>
      </c>
      <c r="S993" s="577">
        <v>1</v>
      </c>
    </row>
    <row r="994" spans="1:19">
      <c r="A994">
        <v>993</v>
      </c>
      <c r="B994" s="400">
        <v>43913.59097222222</v>
      </c>
      <c r="C994" s="577" t="s">
        <v>96</v>
      </c>
      <c r="D994">
        <v>0.02</v>
      </c>
      <c r="F994">
        <v>1.07786</v>
      </c>
      <c r="I994" s="400">
        <v>43913.604166666664</v>
      </c>
      <c r="J994">
        <v>1.0788599999999999</v>
      </c>
      <c r="N994">
        <v>2</v>
      </c>
      <c r="Q994">
        <v>494</v>
      </c>
      <c r="R994" s="577" t="s">
        <v>96</v>
      </c>
      <c r="S994" s="577">
        <v>1</v>
      </c>
    </row>
    <row r="995" spans="1:19">
      <c r="A995">
        <v>994</v>
      </c>
      <c r="B995" s="400">
        <v>43913.599999999999</v>
      </c>
      <c r="C995" s="577" t="s">
        <v>97</v>
      </c>
      <c r="D995">
        <v>0.02</v>
      </c>
      <c r="F995">
        <v>1.0783100000000001</v>
      </c>
      <c r="I995" s="400">
        <v>43913.643750000003</v>
      </c>
      <c r="J995">
        <v>1.0791500000000001</v>
      </c>
      <c r="N995">
        <v>-1.68</v>
      </c>
      <c r="Q995">
        <v>495</v>
      </c>
      <c r="R995" s="577" t="s">
        <v>97</v>
      </c>
      <c r="S995" s="577">
        <v>3</v>
      </c>
    </row>
    <row r="996" spans="1:19">
      <c r="A996">
        <v>995</v>
      </c>
      <c r="B996" s="400">
        <v>43913.605555555558</v>
      </c>
      <c r="C996" s="577" t="s">
        <v>97</v>
      </c>
      <c r="D996">
        <v>0.02</v>
      </c>
      <c r="F996">
        <v>1.0799300000000001</v>
      </c>
      <c r="I996" s="400">
        <v>43913.643750000003</v>
      </c>
      <c r="J996">
        <v>1.0791500000000001</v>
      </c>
      <c r="N996">
        <v>1.56</v>
      </c>
      <c r="Q996">
        <v>495</v>
      </c>
      <c r="R996" s="577" t="s">
        <v>97</v>
      </c>
      <c r="S996" s="577">
        <v>3</v>
      </c>
    </row>
    <row r="997" spans="1:19">
      <c r="A997">
        <v>996</v>
      </c>
      <c r="B997" s="400">
        <v>43913.617361111108</v>
      </c>
      <c r="C997" s="577" t="s">
        <v>97</v>
      </c>
      <c r="D997">
        <v>0.03</v>
      </c>
      <c r="F997">
        <v>1.0815300000000001</v>
      </c>
      <c r="I997" s="400">
        <v>43913.643750000003</v>
      </c>
      <c r="J997">
        <v>1.0791500000000001</v>
      </c>
      <c r="N997">
        <v>7.14</v>
      </c>
      <c r="Q997">
        <v>495</v>
      </c>
      <c r="R997" s="577" t="s">
        <v>97</v>
      </c>
      <c r="S997" s="577">
        <v>3</v>
      </c>
    </row>
    <row r="998" spans="1:19">
      <c r="A998">
        <v>997</v>
      </c>
      <c r="B998" s="400">
        <v>43913.620833333334</v>
      </c>
      <c r="C998" s="577" t="s">
        <v>96</v>
      </c>
      <c r="D998">
        <v>0.02</v>
      </c>
      <c r="F998">
        <v>1.0812299999999999</v>
      </c>
      <c r="I998" s="400">
        <v>43913.711111111108</v>
      </c>
      <c r="J998">
        <v>1.07619</v>
      </c>
      <c r="N998">
        <v>-10.08</v>
      </c>
      <c r="Q998">
        <v>496</v>
      </c>
      <c r="R998" s="577" t="s">
        <v>96</v>
      </c>
      <c r="S998" s="577">
        <v>6</v>
      </c>
    </row>
    <row r="999" spans="1:19">
      <c r="A999">
        <v>998</v>
      </c>
      <c r="B999" s="400">
        <v>43913.623611111114</v>
      </c>
      <c r="C999" s="577" t="s">
        <v>96</v>
      </c>
      <c r="D999">
        <v>0.02</v>
      </c>
      <c r="F999">
        <v>1.0796300000000001</v>
      </c>
      <c r="I999" s="400">
        <v>43913.711111111108</v>
      </c>
      <c r="J999">
        <v>1.07619</v>
      </c>
      <c r="N999">
        <v>-6.88</v>
      </c>
      <c r="Q999">
        <v>496</v>
      </c>
      <c r="R999" s="577" t="s">
        <v>96</v>
      </c>
      <c r="S999" s="577">
        <v>6</v>
      </c>
    </row>
    <row r="1000" spans="1:19">
      <c r="A1000">
        <v>999</v>
      </c>
      <c r="B1000" s="400">
        <v>43913.646527777775</v>
      </c>
      <c r="C1000" s="577" t="s">
        <v>96</v>
      </c>
      <c r="D1000">
        <v>0.03</v>
      </c>
      <c r="F1000">
        <v>1.07802</v>
      </c>
      <c r="I1000" s="400">
        <v>43913.711111111108</v>
      </c>
      <c r="J1000">
        <v>1.07619</v>
      </c>
      <c r="N1000">
        <v>-5.49</v>
      </c>
      <c r="Q1000">
        <v>496</v>
      </c>
      <c r="R1000" s="577" t="s">
        <v>96</v>
      </c>
      <c r="S1000" s="577">
        <v>6</v>
      </c>
    </row>
    <row r="1001" spans="1:19">
      <c r="A1001">
        <v>1000</v>
      </c>
      <c r="B1001" s="400">
        <v>43913.652777777781</v>
      </c>
      <c r="C1001" s="577" t="s">
        <v>96</v>
      </c>
      <c r="D1001">
        <v>0.05</v>
      </c>
      <c r="F1001">
        <v>1.0763100000000001</v>
      </c>
      <c r="I1001" s="400">
        <v>43913.711111111108</v>
      </c>
      <c r="J1001">
        <v>1.07619</v>
      </c>
      <c r="N1001">
        <v>-0.6</v>
      </c>
      <c r="Q1001">
        <v>496</v>
      </c>
      <c r="R1001" s="577" t="s">
        <v>96</v>
      </c>
      <c r="S1001" s="577">
        <v>6</v>
      </c>
    </row>
    <row r="1002" spans="1:19">
      <c r="A1002">
        <v>1002</v>
      </c>
      <c r="B1002" s="400">
        <v>43913.676388888889</v>
      </c>
      <c r="C1002" s="577" t="s">
        <v>96</v>
      </c>
      <c r="D1002">
        <v>0.08</v>
      </c>
      <c r="F1002">
        <v>1.0745</v>
      </c>
      <c r="I1002" s="400">
        <v>43913.711111111108</v>
      </c>
      <c r="J1002">
        <v>1.07619</v>
      </c>
      <c r="N1002">
        <v>13.52</v>
      </c>
      <c r="Q1002">
        <v>496</v>
      </c>
      <c r="R1002" s="577" t="s">
        <v>96</v>
      </c>
      <c r="S1002" s="577">
        <v>6</v>
      </c>
    </row>
    <row r="1003" spans="1:19">
      <c r="A1003">
        <v>1004</v>
      </c>
      <c r="B1003" s="400">
        <v>43913.698611111111</v>
      </c>
      <c r="C1003" s="577" t="s">
        <v>96</v>
      </c>
      <c r="D1003">
        <v>0.14000000000000001</v>
      </c>
      <c r="F1003">
        <v>1.0726</v>
      </c>
      <c r="I1003" s="400">
        <v>43913.711111111108</v>
      </c>
      <c r="J1003">
        <v>1.07619</v>
      </c>
      <c r="N1003">
        <v>50.26</v>
      </c>
      <c r="Q1003">
        <v>496</v>
      </c>
      <c r="R1003" s="577" t="s">
        <v>96</v>
      </c>
      <c r="S1003" s="577">
        <v>6</v>
      </c>
    </row>
    <row r="1004" spans="1:19">
      <c r="A1004">
        <v>1001</v>
      </c>
      <c r="B1004" s="400">
        <v>43913.669444444444</v>
      </c>
      <c r="C1004" s="577" t="s">
        <v>97</v>
      </c>
      <c r="D1004">
        <v>0.02</v>
      </c>
      <c r="F1004">
        <v>1.07657</v>
      </c>
      <c r="I1004" s="400">
        <v>43913.67291666667</v>
      </c>
      <c r="J1004">
        <v>1.0755699999999999</v>
      </c>
      <c r="N1004">
        <v>2</v>
      </c>
      <c r="Q1004">
        <v>497</v>
      </c>
      <c r="R1004" s="577" t="s">
        <v>97</v>
      </c>
      <c r="S1004" s="577">
        <v>1</v>
      </c>
    </row>
    <row r="1005" spans="1:19">
      <c r="A1005">
        <v>1003</v>
      </c>
      <c r="B1005" s="400">
        <v>43913.689583333333</v>
      </c>
      <c r="C1005" s="577" t="s">
        <v>97</v>
      </c>
      <c r="D1005">
        <v>0.02</v>
      </c>
      <c r="F1005">
        <v>1.0739399999999999</v>
      </c>
      <c r="I1005" s="400">
        <v>43913.691666666666</v>
      </c>
      <c r="J1005">
        <v>1.07294</v>
      </c>
      <c r="N1005">
        <v>2</v>
      </c>
      <c r="Q1005">
        <v>498</v>
      </c>
      <c r="R1005" s="577" t="s">
        <v>97</v>
      </c>
      <c r="S1005" s="577">
        <v>1</v>
      </c>
    </row>
    <row r="1006" spans="1:19">
      <c r="A1006">
        <v>1005</v>
      </c>
      <c r="B1006" s="400">
        <v>43913.706250000003</v>
      </c>
      <c r="C1006" s="577" t="s">
        <v>97</v>
      </c>
      <c r="D1006">
        <v>0.02</v>
      </c>
      <c r="F1006">
        <v>1.0753999999999999</v>
      </c>
      <c r="I1006" s="400">
        <v>43913.746527777781</v>
      </c>
      <c r="J1006">
        <v>1.07521</v>
      </c>
      <c r="N1006">
        <v>0.38</v>
      </c>
      <c r="Q1006">
        <v>499</v>
      </c>
      <c r="R1006" s="577" t="s">
        <v>97</v>
      </c>
      <c r="S1006" s="577">
        <v>2</v>
      </c>
    </row>
    <row r="1007" spans="1:19">
      <c r="A1007">
        <v>1006</v>
      </c>
      <c r="B1007" s="400">
        <v>43913.724999999999</v>
      </c>
      <c r="C1007" s="577" t="s">
        <v>97</v>
      </c>
      <c r="D1007">
        <v>0.02</v>
      </c>
      <c r="F1007">
        <v>1.07701</v>
      </c>
      <c r="I1007" s="400">
        <v>43913.746527777781</v>
      </c>
      <c r="J1007">
        <v>1.07521</v>
      </c>
      <c r="N1007">
        <v>3.6</v>
      </c>
      <c r="Q1007">
        <v>499</v>
      </c>
      <c r="R1007" s="577" t="s">
        <v>97</v>
      </c>
      <c r="S1007" s="577">
        <v>2</v>
      </c>
    </row>
    <row r="1008" spans="1:19">
      <c r="A1008">
        <v>1007</v>
      </c>
      <c r="B1008" s="400">
        <v>43913.745138888888</v>
      </c>
      <c r="C1008" s="577" t="s">
        <v>96</v>
      </c>
      <c r="D1008">
        <v>0.02</v>
      </c>
      <c r="F1008">
        <v>1.0770900000000001</v>
      </c>
      <c r="I1008" s="400">
        <v>43913.979861111111</v>
      </c>
      <c r="J1008">
        <v>1.0762400000000001</v>
      </c>
      <c r="N1008">
        <v>-1.7</v>
      </c>
      <c r="Q1008">
        <v>500</v>
      </c>
      <c r="R1008" s="577" t="s">
        <v>96</v>
      </c>
      <c r="S1008" s="577">
        <v>3</v>
      </c>
    </row>
    <row r="1009" spans="1:19">
      <c r="A1009">
        <v>1008</v>
      </c>
      <c r="B1009" s="400">
        <v>43913.746527777781</v>
      </c>
      <c r="C1009" s="577" t="s">
        <v>96</v>
      </c>
      <c r="D1009">
        <v>0.02</v>
      </c>
      <c r="F1009">
        <v>1.0754699999999999</v>
      </c>
      <c r="I1009" s="400">
        <v>43913.979861111111</v>
      </c>
      <c r="J1009">
        <v>1.0762400000000001</v>
      </c>
      <c r="N1009">
        <v>1.54</v>
      </c>
      <c r="Q1009">
        <v>500</v>
      </c>
      <c r="R1009" s="577" t="s">
        <v>96</v>
      </c>
      <c r="S1009" s="577">
        <v>3</v>
      </c>
    </row>
    <row r="1010" spans="1:19">
      <c r="A1010">
        <v>1010</v>
      </c>
      <c r="B1010" s="400">
        <v>43913.775694444441</v>
      </c>
      <c r="C1010" s="577" t="s">
        <v>96</v>
      </c>
      <c r="D1010">
        <v>0.03</v>
      </c>
      <c r="F1010">
        <v>1.07385</v>
      </c>
      <c r="I1010" s="400">
        <v>43913.979861111111</v>
      </c>
      <c r="J1010">
        <v>1.0762400000000001</v>
      </c>
      <c r="N1010">
        <v>7.17</v>
      </c>
      <c r="Q1010">
        <v>500</v>
      </c>
      <c r="R1010" s="577" t="s">
        <v>96</v>
      </c>
      <c r="S1010" s="577">
        <v>3</v>
      </c>
    </row>
    <row r="1011" spans="1:19">
      <c r="A1011">
        <v>1009</v>
      </c>
      <c r="B1011" s="400">
        <v>43913.765972222223</v>
      </c>
      <c r="C1011" s="577" t="s">
        <v>97</v>
      </c>
      <c r="D1011">
        <v>0.02</v>
      </c>
      <c r="F1011">
        <v>1.07473</v>
      </c>
      <c r="I1011" s="400">
        <v>43913.775694444441</v>
      </c>
      <c r="J1011">
        <v>1.0737300000000001</v>
      </c>
      <c r="N1011">
        <v>2</v>
      </c>
      <c r="Q1011">
        <v>501</v>
      </c>
      <c r="R1011" s="577" t="s">
        <v>97</v>
      </c>
      <c r="S1011" s="577">
        <v>1</v>
      </c>
    </row>
    <row r="1012" spans="1:19">
      <c r="A1012">
        <v>1011</v>
      </c>
      <c r="B1012" s="400">
        <v>43913.803472222222</v>
      </c>
      <c r="C1012" s="577" t="s">
        <v>97</v>
      </c>
      <c r="D1012">
        <v>0.02</v>
      </c>
      <c r="F1012">
        <v>1.0743100000000001</v>
      </c>
      <c r="I1012" s="400">
        <v>43913.827777777777</v>
      </c>
      <c r="J1012">
        <v>1.07331</v>
      </c>
      <c r="N1012">
        <v>2</v>
      </c>
      <c r="Q1012">
        <v>502</v>
      </c>
      <c r="R1012" s="577" t="s">
        <v>97</v>
      </c>
      <c r="S1012" s="577">
        <v>1</v>
      </c>
    </row>
    <row r="1013" spans="1:19">
      <c r="A1013">
        <v>1012</v>
      </c>
      <c r="B1013" s="400">
        <v>43913.836805555555</v>
      </c>
      <c r="C1013" s="577" t="s">
        <v>97</v>
      </c>
      <c r="D1013">
        <v>0.02</v>
      </c>
      <c r="F1013">
        <v>1.0735699999999999</v>
      </c>
      <c r="I1013" s="400">
        <v>43913.843055555553</v>
      </c>
      <c r="J1013">
        <v>1.07257</v>
      </c>
      <c r="N1013">
        <v>2</v>
      </c>
      <c r="Q1013">
        <v>503</v>
      </c>
      <c r="R1013" s="577" t="s">
        <v>97</v>
      </c>
      <c r="S1013" s="577">
        <v>1</v>
      </c>
    </row>
    <row r="1014" spans="1:19">
      <c r="A1014">
        <v>1013</v>
      </c>
      <c r="B1014" s="400">
        <v>43913.918749999997</v>
      </c>
      <c r="C1014" s="577" t="s">
        <v>97</v>
      </c>
      <c r="D1014">
        <v>0.02</v>
      </c>
      <c r="F1014">
        <v>1.0728200000000001</v>
      </c>
      <c r="I1014" s="400">
        <v>43914.231249999997</v>
      </c>
      <c r="J1014">
        <v>1.07799</v>
      </c>
      <c r="N1014">
        <v>-10.32</v>
      </c>
      <c r="Q1014">
        <v>504</v>
      </c>
      <c r="R1014" s="577" t="s">
        <v>97</v>
      </c>
      <c r="S1014" s="577">
        <v>6</v>
      </c>
    </row>
    <row r="1015" spans="1:19">
      <c r="A1015">
        <v>1014</v>
      </c>
      <c r="B1015" s="400">
        <v>43913.924305555556</v>
      </c>
      <c r="C1015" s="577" t="s">
        <v>97</v>
      </c>
      <c r="D1015">
        <v>0.02</v>
      </c>
      <c r="F1015">
        <v>1.07447</v>
      </c>
      <c r="I1015" s="400">
        <v>43914.231249999997</v>
      </c>
      <c r="J1015">
        <v>1.07799</v>
      </c>
      <c r="N1015">
        <v>-7.02</v>
      </c>
      <c r="Q1015">
        <v>504</v>
      </c>
      <c r="R1015" s="577" t="s">
        <v>97</v>
      </c>
      <c r="S1015" s="577">
        <v>6</v>
      </c>
    </row>
    <row r="1016" spans="1:19">
      <c r="A1016">
        <v>1015</v>
      </c>
      <c r="B1016" s="400">
        <v>43913.979861111111</v>
      </c>
      <c r="C1016" s="577" t="s">
        <v>97</v>
      </c>
      <c r="D1016">
        <v>0.03</v>
      </c>
      <c r="F1016">
        <v>1.07612</v>
      </c>
      <c r="I1016" s="400">
        <v>43914.231249999997</v>
      </c>
      <c r="J1016">
        <v>1.07799</v>
      </c>
      <c r="N1016">
        <v>-5.58</v>
      </c>
      <c r="Q1016">
        <v>504</v>
      </c>
      <c r="R1016" s="577" t="s">
        <v>97</v>
      </c>
      <c r="S1016" s="577">
        <v>6</v>
      </c>
    </row>
    <row r="1017" spans="1:19">
      <c r="A1017">
        <v>1017</v>
      </c>
      <c r="B1017" s="400">
        <v>43914.03402777778</v>
      </c>
      <c r="C1017" s="577" t="s">
        <v>97</v>
      </c>
      <c r="D1017">
        <v>0.05</v>
      </c>
      <c r="F1017">
        <v>1.0778700000000001</v>
      </c>
      <c r="I1017" s="400">
        <v>43914.231249999997</v>
      </c>
      <c r="J1017">
        <v>1.07799</v>
      </c>
      <c r="N1017">
        <v>-0.6</v>
      </c>
      <c r="Q1017">
        <v>504</v>
      </c>
      <c r="R1017" s="577" t="s">
        <v>97</v>
      </c>
      <c r="S1017" s="577">
        <v>6</v>
      </c>
    </row>
    <row r="1018" spans="1:19">
      <c r="A1018">
        <v>1018</v>
      </c>
      <c r="B1018" s="400">
        <v>43914.037499999999</v>
      </c>
      <c r="C1018" s="577" t="s">
        <v>97</v>
      </c>
      <c r="D1018">
        <v>0.08</v>
      </c>
      <c r="F1018">
        <v>1.0797099999999999</v>
      </c>
      <c r="I1018" s="400">
        <v>43914.231249999997</v>
      </c>
      <c r="J1018">
        <v>1.07799</v>
      </c>
      <c r="N1018">
        <v>13.76</v>
      </c>
      <c r="Q1018">
        <v>504</v>
      </c>
      <c r="R1018" s="577" t="s">
        <v>97</v>
      </c>
      <c r="S1018" s="577">
        <v>6</v>
      </c>
    </row>
    <row r="1019" spans="1:19">
      <c r="A1019">
        <v>1020</v>
      </c>
      <c r="B1019" s="400">
        <v>43914.046527777777</v>
      </c>
      <c r="C1019" s="577" t="s">
        <v>97</v>
      </c>
      <c r="D1019">
        <v>0.14000000000000001</v>
      </c>
      <c r="F1019">
        <v>1.08161</v>
      </c>
      <c r="I1019" s="400">
        <v>43914.231249999997</v>
      </c>
      <c r="J1019">
        <v>1.07799</v>
      </c>
      <c r="N1019">
        <v>50.68</v>
      </c>
      <c r="Q1019">
        <v>504</v>
      </c>
      <c r="R1019" s="577" t="s">
        <v>97</v>
      </c>
      <c r="S1019" s="577">
        <v>6</v>
      </c>
    </row>
    <row r="1020" spans="1:19">
      <c r="A1020">
        <v>1016</v>
      </c>
      <c r="B1020" s="400">
        <v>43914.009722222225</v>
      </c>
      <c r="C1020" s="577" t="s">
        <v>96</v>
      </c>
      <c r="D1020">
        <v>0.02</v>
      </c>
      <c r="F1020">
        <v>1.0765800000000001</v>
      </c>
      <c r="I1020" s="400">
        <v>43914.025694444441</v>
      </c>
      <c r="J1020">
        <v>1.07758</v>
      </c>
      <c r="N1020">
        <v>2</v>
      </c>
      <c r="Q1020">
        <v>505</v>
      </c>
      <c r="R1020" s="577" t="s">
        <v>96</v>
      </c>
      <c r="S1020" s="577">
        <v>1</v>
      </c>
    </row>
    <row r="1021" spans="1:19">
      <c r="A1021">
        <v>1019</v>
      </c>
      <c r="B1021" s="400">
        <v>43914.040277777778</v>
      </c>
      <c r="C1021" s="577" t="s">
        <v>96</v>
      </c>
      <c r="D1021">
        <v>0.02</v>
      </c>
      <c r="F1021">
        <v>1.08012</v>
      </c>
      <c r="I1021" s="400">
        <v>43914.045138888891</v>
      </c>
      <c r="J1021">
        <v>1.0811200000000001</v>
      </c>
      <c r="N1021">
        <v>2</v>
      </c>
      <c r="Q1021">
        <v>506</v>
      </c>
      <c r="R1021" s="577" t="s">
        <v>96</v>
      </c>
      <c r="S1021" s="577">
        <v>1</v>
      </c>
    </row>
    <row r="1022" spans="1:19">
      <c r="A1022">
        <v>1021</v>
      </c>
      <c r="B1022" s="400">
        <v>43914.051388888889</v>
      </c>
      <c r="C1022" s="577" t="s">
        <v>96</v>
      </c>
      <c r="D1022">
        <v>0.02</v>
      </c>
      <c r="F1022">
        <v>1.0815900000000001</v>
      </c>
      <c r="I1022" s="400">
        <v>43914.274305555555</v>
      </c>
      <c r="J1022">
        <v>1.0807500000000001</v>
      </c>
      <c r="N1022">
        <v>-1.68</v>
      </c>
      <c r="Q1022">
        <v>507</v>
      </c>
      <c r="R1022" s="577" t="s">
        <v>96</v>
      </c>
      <c r="S1022" s="577">
        <v>3</v>
      </c>
    </row>
    <row r="1023" spans="1:19">
      <c r="A1023">
        <v>1022</v>
      </c>
      <c r="B1023" s="400">
        <v>43914.070138888892</v>
      </c>
      <c r="C1023" s="577" t="s">
        <v>96</v>
      </c>
      <c r="D1023">
        <v>0.02</v>
      </c>
      <c r="F1023">
        <v>1.0799799999999999</v>
      </c>
      <c r="I1023" s="400">
        <v>43914.274305555555</v>
      </c>
      <c r="J1023">
        <v>1.0807500000000001</v>
      </c>
      <c r="N1023">
        <v>1.54</v>
      </c>
      <c r="Q1023">
        <v>507</v>
      </c>
      <c r="R1023" s="577" t="s">
        <v>96</v>
      </c>
      <c r="S1023" s="577">
        <v>3</v>
      </c>
    </row>
    <row r="1024" spans="1:19">
      <c r="A1024">
        <v>1023</v>
      </c>
      <c r="B1024" s="400">
        <v>43914.230555555558</v>
      </c>
      <c r="C1024" s="577" t="s">
        <v>96</v>
      </c>
      <c r="D1024">
        <v>0.03</v>
      </c>
      <c r="F1024">
        <v>1.0783799999999999</v>
      </c>
      <c r="I1024" s="400">
        <v>43914.274305555555</v>
      </c>
      <c r="J1024">
        <v>1.0807500000000001</v>
      </c>
      <c r="N1024">
        <v>7.11</v>
      </c>
      <c r="Q1024">
        <v>507</v>
      </c>
      <c r="R1024" s="577" t="s">
        <v>96</v>
      </c>
      <c r="S1024" s="577">
        <v>3</v>
      </c>
    </row>
    <row r="1025" spans="1:19">
      <c r="A1025">
        <v>1024</v>
      </c>
      <c r="B1025" s="400">
        <v>43914.268055555556</v>
      </c>
      <c r="C1025" s="577" t="s">
        <v>97</v>
      </c>
      <c r="D1025">
        <v>0.02</v>
      </c>
      <c r="F1025">
        <v>1.0791999999999999</v>
      </c>
      <c r="I1025" s="400">
        <v>43914.364583333336</v>
      </c>
      <c r="J1025">
        <v>1.0817399999999999</v>
      </c>
      <c r="N1025">
        <v>-5.08</v>
      </c>
      <c r="Q1025">
        <v>508</v>
      </c>
      <c r="R1025" s="577" t="s">
        <v>97</v>
      </c>
      <c r="S1025" s="577">
        <v>4</v>
      </c>
    </row>
    <row r="1026" spans="1:19">
      <c r="A1026">
        <v>1025</v>
      </c>
      <c r="B1026" s="400">
        <v>43914.275000000001</v>
      </c>
      <c r="C1026" s="577" t="s">
        <v>97</v>
      </c>
      <c r="D1026">
        <v>0.02</v>
      </c>
      <c r="F1026">
        <v>1.0808</v>
      </c>
      <c r="I1026" s="400">
        <v>43914.364583333336</v>
      </c>
      <c r="J1026">
        <v>1.0817399999999999</v>
      </c>
      <c r="N1026">
        <v>-1.88</v>
      </c>
      <c r="Q1026">
        <v>508</v>
      </c>
      <c r="R1026" s="577" t="s">
        <v>97</v>
      </c>
      <c r="S1026" s="577">
        <v>4</v>
      </c>
    </row>
    <row r="1027" spans="1:19">
      <c r="A1027">
        <v>1026</v>
      </c>
      <c r="B1027" s="400">
        <v>43914.282638888886</v>
      </c>
      <c r="C1027" s="577" t="s">
        <v>97</v>
      </c>
      <c r="D1027">
        <v>0.03</v>
      </c>
      <c r="F1027">
        <v>1.0824</v>
      </c>
      <c r="I1027" s="400">
        <v>43914.364583333336</v>
      </c>
      <c r="J1027">
        <v>1.0817399999999999</v>
      </c>
      <c r="N1027">
        <v>1.98</v>
      </c>
      <c r="Q1027">
        <v>508</v>
      </c>
      <c r="R1027" s="577" t="s">
        <v>97</v>
      </c>
      <c r="S1027" s="577">
        <v>4</v>
      </c>
    </row>
    <row r="1028" spans="1:19">
      <c r="A1028">
        <v>1027</v>
      </c>
      <c r="B1028" s="400">
        <v>43914.28402777778</v>
      </c>
      <c r="C1028" s="577" t="s">
        <v>97</v>
      </c>
      <c r="D1028">
        <v>0.05</v>
      </c>
      <c r="F1028">
        <v>1.0851299999999999</v>
      </c>
      <c r="I1028" s="400">
        <v>43914.364583333336</v>
      </c>
      <c r="J1028">
        <v>1.0817399999999999</v>
      </c>
      <c r="N1028">
        <v>16.95</v>
      </c>
      <c r="Q1028">
        <v>508</v>
      </c>
      <c r="R1028" s="577" t="s">
        <v>97</v>
      </c>
      <c r="S1028" s="577">
        <v>4</v>
      </c>
    </row>
    <row r="1029" spans="1:19">
      <c r="A1029">
        <v>1028</v>
      </c>
      <c r="B1029" s="400">
        <v>43914.293749999997</v>
      </c>
      <c r="C1029" s="577" t="s">
        <v>96</v>
      </c>
      <c r="D1029">
        <v>0.02</v>
      </c>
      <c r="F1029">
        <v>1.0830599999999999</v>
      </c>
      <c r="I1029" s="400">
        <v>43914.309027777781</v>
      </c>
      <c r="J1029">
        <v>1.08406</v>
      </c>
      <c r="N1029">
        <v>2</v>
      </c>
      <c r="Q1029">
        <v>509</v>
      </c>
      <c r="R1029" s="577" t="s">
        <v>96</v>
      </c>
      <c r="S1029" s="577">
        <v>1</v>
      </c>
    </row>
    <row r="1030" spans="1:19">
      <c r="A1030">
        <v>1029</v>
      </c>
      <c r="B1030" s="400">
        <v>43914.314583333333</v>
      </c>
      <c r="C1030" s="577" t="s">
        <v>96</v>
      </c>
      <c r="D1030">
        <v>0.02</v>
      </c>
      <c r="F1030">
        <v>1.0839700000000001</v>
      </c>
      <c r="I1030" s="400">
        <v>43914.357638888891</v>
      </c>
      <c r="J1030">
        <v>1.0841499999999999</v>
      </c>
      <c r="N1030">
        <v>0.36</v>
      </c>
      <c r="Q1030">
        <v>510</v>
      </c>
      <c r="R1030" s="577" t="s">
        <v>96</v>
      </c>
      <c r="S1030" s="577">
        <v>2</v>
      </c>
    </row>
    <row r="1031" spans="1:19">
      <c r="A1031">
        <v>1030</v>
      </c>
      <c r="B1031" s="400">
        <v>43914.352777777778</v>
      </c>
      <c r="C1031" s="577" t="s">
        <v>96</v>
      </c>
      <c r="D1031">
        <v>0.02</v>
      </c>
      <c r="F1031">
        <v>1.0823199999999999</v>
      </c>
      <c r="I1031" s="400">
        <v>43914.357638888891</v>
      </c>
      <c r="J1031">
        <v>1.0841499999999999</v>
      </c>
      <c r="N1031">
        <v>3.66</v>
      </c>
      <c r="Q1031">
        <v>510</v>
      </c>
      <c r="R1031" s="577" t="s">
        <v>96</v>
      </c>
      <c r="S1031" s="577">
        <v>2</v>
      </c>
    </row>
    <row r="1032" spans="1:19">
      <c r="A1032">
        <v>1031</v>
      </c>
      <c r="B1032" s="400">
        <v>43914.368750000001</v>
      </c>
      <c r="C1032" s="577" t="s">
        <v>96</v>
      </c>
      <c r="D1032">
        <v>0.02</v>
      </c>
      <c r="F1032">
        <v>1.08151</v>
      </c>
      <c r="I1032" s="400">
        <v>43914.37222222222</v>
      </c>
      <c r="J1032">
        <v>1.0825100000000001</v>
      </c>
      <c r="N1032">
        <v>2</v>
      </c>
      <c r="Q1032">
        <v>511</v>
      </c>
      <c r="R1032" s="577" t="s">
        <v>96</v>
      </c>
      <c r="S1032" s="577">
        <v>1</v>
      </c>
    </row>
    <row r="1033" spans="1:19">
      <c r="A1033">
        <v>1032</v>
      </c>
      <c r="B1033" s="400">
        <v>43914.375694444447</v>
      </c>
      <c r="C1033" s="577" t="s">
        <v>97</v>
      </c>
      <c r="D1033">
        <v>0.02</v>
      </c>
      <c r="F1033">
        <v>1.0826</v>
      </c>
      <c r="I1033" s="400">
        <v>43914.37777777778</v>
      </c>
      <c r="J1033">
        <v>1.0815999999999999</v>
      </c>
      <c r="N1033">
        <v>2</v>
      </c>
      <c r="Q1033">
        <v>512</v>
      </c>
      <c r="R1033" s="577" t="s">
        <v>97</v>
      </c>
      <c r="S1033" s="577">
        <v>1</v>
      </c>
    </row>
    <row r="1034" spans="1:19">
      <c r="A1034">
        <v>1033</v>
      </c>
      <c r="B1034" s="400">
        <v>43914.387499999997</v>
      </c>
      <c r="C1034" s="577" t="s">
        <v>96</v>
      </c>
      <c r="D1034">
        <v>0.02</v>
      </c>
      <c r="F1034">
        <v>1.0820000000000001</v>
      </c>
      <c r="I1034" s="400">
        <v>43914.393055555556</v>
      </c>
      <c r="J1034">
        <v>1.083</v>
      </c>
      <c r="N1034">
        <v>2</v>
      </c>
      <c r="Q1034">
        <v>513</v>
      </c>
      <c r="R1034" s="577" t="s">
        <v>96</v>
      </c>
      <c r="S1034" s="577">
        <v>1</v>
      </c>
    </row>
    <row r="1035" spans="1:19">
      <c r="A1035">
        <v>1034</v>
      </c>
      <c r="B1035" s="400">
        <v>43914.390972222223</v>
      </c>
      <c r="C1035" s="577" t="s">
        <v>97</v>
      </c>
      <c r="D1035">
        <v>0.02</v>
      </c>
      <c r="F1035">
        <v>1.0825</v>
      </c>
      <c r="I1035" s="400">
        <v>43914.504861111112</v>
      </c>
      <c r="J1035">
        <v>1.08464</v>
      </c>
      <c r="N1035">
        <v>-4.28</v>
      </c>
      <c r="Q1035">
        <v>514</v>
      </c>
      <c r="R1035" s="577" t="s">
        <v>97</v>
      </c>
      <c r="S1035" s="577">
        <v>4</v>
      </c>
    </row>
    <row r="1036" spans="1:19">
      <c r="A1036">
        <v>1035</v>
      </c>
      <c r="B1036" s="400">
        <v>43914.407638888886</v>
      </c>
      <c r="C1036" s="577" t="s">
        <v>97</v>
      </c>
      <c r="D1036">
        <v>0.02</v>
      </c>
      <c r="F1036">
        <v>1.08412</v>
      </c>
      <c r="I1036" s="400">
        <v>43914.504861111112</v>
      </c>
      <c r="J1036">
        <v>1.08464</v>
      </c>
      <c r="N1036">
        <v>-1.04</v>
      </c>
      <c r="Q1036">
        <v>514</v>
      </c>
      <c r="R1036" s="577" t="s">
        <v>97</v>
      </c>
      <c r="S1036" s="577">
        <v>4</v>
      </c>
    </row>
    <row r="1037" spans="1:19">
      <c r="A1037">
        <v>1036</v>
      </c>
      <c r="B1037" s="400">
        <v>43914.414583333331</v>
      </c>
      <c r="C1037" s="577" t="s">
        <v>97</v>
      </c>
      <c r="D1037">
        <v>0.03</v>
      </c>
      <c r="F1037">
        <v>1.0857300000000001</v>
      </c>
      <c r="I1037" s="400">
        <v>43914.504861111112</v>
      </c>
      <c r="J1037">
        <v>1.08464</v>
      </c>
      <c r="N1037">
        <v>3.27</v>
      </c>
      <c r="Q1037">
        <v>514</v>
      </c>
      <c r="R1037" s="577" t="s">
        <v>97</v>
      </c>
      <c r="S1037" s="577">
        <v>4</v>
      </c>
    </row>
    <row r="1038" spans="1:19">
      <c r="A1038">
        <v>1038</v>
      </c>
      <c r="B1038" s="400">
        <v>43914.425694444442</v>
      </c>
      <c r="C1038" s="577" t="s">
        <v>97</v>
      </c>
      <c r="D1038">
        <v>0.05</v>
      </c>
      <c r="F1038">
        <v>1.08744</v>
      </c>
      <c r="I1038" s="400">
        <v>43914.504861111112</v>
      </c>
      <c r="J1038">
        <v>1.08464</v>
      </c>
      <c r="N1038">
        <v>14</v>
      </c>
      <c r="Q1038">
        <v>514</v>
      </c>
      <c r="R1038" s="577" t="s">
        <v>97</v>
      </c>
      <c r="S1038" s="577">
        <v>4</v>
      </c>
    </row>
    <row r="1039" spans="1:19">
      <c r="A1039">
        <v>1037</v>
      </c>
      <c r="B1039" s="400">
        <v>43914.42291666667</v>
      </c>
      <c r="C1039" s="577" t="s">
        <v>96</v>
      </c>
      <c r="D1039">
        <v>0.02</v>
      </c>
      <c r="F1039">
        <v>1.08545</v>
      </c>
      <c r="I1039" s="400">
        <v>43914.423611111109</v>
      </c>
      <c r="J1039">
        <v>1.0864499999999999</v>
      </c>
      <c r="N1039">
        <v>2</v>
      </c>
      <c r="Q1039">
        <v>515</v>
      </c>
      <c r="R1039" s="577" t="s">
        <v>96</v>
      </c>
      <c r="S1039" s="577">
        <v>1</v>
      </c>
    </row>
    <row r="1040" spans="1:19">
      <c r="A1040">
        <v>1039</v>
      </c>
      <c r="B1040" s="400">
        <v>43914.446527777778</v>
      </c>
      <c r="C1040" s="577" t="s">
        <v>96</v>
      </c>
      <c r="D1040">
        <v>0.02</v>
      </c>
      <c r="F1040">
        <v>1.0852900000000001</v>
      </c>
      <c r="I1040" s="400">
        <v>43914.449305555558</v>
      </c>
      <c r="J1040">
        <v>1.08629</v>
      </c>
      <c r="N1040">
        <v>2</v>
      </c>
      <c r="Q1040">
        <v>516</v>
      </c>
      <c r="R1040" s="577" t="s">
        <v>96</v>
      </c>
      <c r="S1040" s="577">
        <v>1</v>
      </c>
    </row>
    <row r="1041" spans="1:19">
      <c r="A1041">
        <v>1040</v>
      </c>
      <c r="B1041" s="400">
        <v>43914.46597222222</v>
      </c>
      <c r="C1041" s="577" t="s">
        <v>96</v>
      </c>
      <c r="D1041">
        <v>0.02</v>
      </c>
      <c r="F1041">
        <v>1.0877699999999999</v>
      </c>
      <c r="I1041" s="400">
        <v>43914.554166666669</v>
      </c>
      <c r="J1041">
        <v>1.0853699999999999</v>
      </c>
      <c r="N1041">
        <v>-4.8</v>
      </c>
      <c r="Q1041">
        <v>517</v>
      </c>
      <c r="R1041" s="577" t="s">
        <v>96</v>
      </c>
      <c r="S1041" s="577">
        <v>4</v>
      </c>
    </row>
    <row r="1042" spans="1:19">
      <c r="A1042">
        <v>1041</v>
      </c>
      <c r="B1042" s="400">
        <v>43914.472916666666</v>
      </c>
      <c r="C1042" s="577" t="s">
        <v>96</v>
      </c>
      <c r="D1042">
        <v>0.02</v>
      </c>
      <c r="F1042">
        <v>1.08616</v>
      </c>
      <c r="I1042" s="400">
        <v>43914.554166666669</v>
      </c>
      <c r="J1042">
        <v>1.0853699999999999</v>
      </c>
      <c r="N1042">
        <v>-1.58</v>
      </c>
      <c r="Q1042">
        <v>517</v>
      </c>
      <c r="R1042" s="577" t="s">
        <v>96</v>
      </c>
      <c r="S1042" s="577">
        <v>4</v>
      </c>
    </row>
    <row r="1043" spans="1:19">
      <c r="A1043">
        <v>1042</v>
      </c>
      <c r="B1043" s="400">
        <v>43914.506249999999</v>
      </c>
      <c r="C1043" s="577" t="s">
        <v>96</v>
      </c>
      <c r="D1043">
        <v>0.03</v>
      </c>
      <c r="F1043">
        <v>1.0841400000000001</v>
      </c>
      <c r="I1043" s="400">
        <v>43914.554166666669</v>
      </c>
      <c r="J1043">
        <v>1.0853699999999999</v>
      </c>
      <c r="N1043">
        <v>3.69</v>
      </c>
      <c r="Q1043">
        <v>517</v>
      </c>
      <c r="R1043" s="577" t="s">
        <v>96</v>
      </c>
      <c r="S1043" s="577">
        <v>4</v>
      </c>
    </row>
    <row r="1044" spans="1:19">
      <c r="A1044">
        <v>1043</v>
      </c>
      <c r="B1044" s="400">
        <v>43914.512499999997</v>
      </c>
      <c r="C1044" s="577" t="s">
        <v>96</v>
      </c>
      <c r="D1044">
        <v>0.05</v>
      </c>
      <c r="F1044">
        <v>1.08243</v>
      </c>
      <c r="I1044" s="400">
        <v>43914.554166666669</v>
      </c>
      <c r="J1044">
        <v>1.0853699999999999</v>
      </c>
      <c r="N1044">
        <v>14.7</v>
      </c>
      <c r="Q1044">
        <v>517</v>
      </c>
      <c r="R1044" s="577" t="s">
        <v>96</v>
      </c>
      <c r="S1044" s="577">
        <v>4</v>
      </c>
    </row>
    <row r="1045" spans="1:19">
      <c r="A1045">
        <v>1044</v>
      </c>
      <c r="B1045" s="400">
        <v>43914.527777777781</v>
      </c>
      <c r="C1045" s="577" t="s">
        <v>97</v>
      </c>
      <c r="D1045">
        <v>0.02</v>
      </c>
      <c r="F1045">
        <v>1.08314</v>
      </c>
      <c r="I1045" s="400">
        <v>43914.536805555559</v>
      </c>
      <c r="J1045">
        <v>1.0821400000000001</v>
      </c>
      <c r="N1045">
        <v>2</v>
      </c>
      <c r="Q1045">
        <v>518</v>
      </c>
      <c r="R1045" s="577" t="s">
        <v>97</v>
      </c>
      <c r="S1045" s="577">
        <v>1</v>
      </c>
    </row>
    <row r="1046" spans="1:19">
      <c r="A1046">
        <v>1045</v>
      </c>
      <c r="B1046" s="400">
        <v>43914.542361111111</v>
      </c>
      <c r="C1046" s="577" t="s">
        <v>97</v>
      </c>
      <c r="D1046">
        <v>0.02</v>
      </c>
      <c r="F1046">
        <v>1.08267</v>
      </c>
      <c r="I1046" s="400">
        <v>43914.543749999997</v>
      </c>
      <c r="J1046">
        <v>1.0816699999999999</v>
      </c>
      <c r="N1046">
        <v>2</v>
      </c>
      <c r="Q1046">
        <v>519</v>
      </c>
      <c r="R1046" s="577" t="s">
        <v>97</v>
      </c>
      <c r="S1046" s="577">
        <v>1</v>
      </c>
    </row>
    <row r="1047" spans="1:19">
      <c r="A1047">
        <v>1046</v>
      </c>
      <c r="B1047" s="400">
        <v>43914.556944444441</v>
      </c>
      <c r="C1047" s="577" t="s">
        <v>96</v>
      </c>
      <c r="D1047">
        <v>0.02</v>
      </c>
      <c r="F1047">
        <v>1.0844400000000001</v>
      </c>
      <c r="I1047" s="400">
        <v>43914.668749999997</v>
      </c>
      <c r="J1047">
        <v>1.0808</v>
      </c>
      <c r="N1047">
        <v>-7.28</v>
      </c>
      <c r="Q1047">
        <v>520</v>
      </c>
      <c r="R1047" s="577" t="s">
        <v>96</v>
      </c>
      <c r="S1047" s="577">
        <v>5</v>
      </c>
    </row>
    <row r="1048" spans="1:19">
      <c r="A1048">
        <v>1047</v>
      </c>
      <c r="B1048" s="400">
        <v>43914.566666666666</v>
      </c>
      <c r="C1048" s="577" t="s">
        <v>96</v>
      </c>
      <c r="D1048">
        <v>0.02</v>
      </c>
      <c r="F1048">
        <v>1.0828100000000001</v>
      </c>
      <c r="I1048" s="400">
        <v>43914.668749999997</v>
      </c>
      <c r="J1048">
        <v>1.0808</v>
      </c>
      <c r="N1048">
        <v>-4.0199999999999996</v>
      </c>
      <c r="Q1048">
        <v>520</v>
      </c>
      <c r="R1048" s="577" t="s">
        <v>96</v>
      </c>
      <c r="S1048" s="577">
        <v>5</v>
      </c>
    </row>
    <row r="1049" spans="1:19">
      <c r="A1049">
        <v>1048</v>
      </c>
      <c r="B1049" s="400">
        <v>43914.568749999999</v>
      </c>
      <c r="C1049" s="577" t="s">
        <v>96</v>
      </c>
      <c r="D1049">
        <v>0.03</v>
      </c>
      <c r="F1049">
        <v>1.0811999999999999</v>
      </c>
      <c r="I1049" s="400">
        <v>43914.668749999997</v>
      </c>
      <c r="J1049">
        <v>1.0808</v>
      </c>
      <c r="N1049">
        <v>-1.2</v>
      </c>
      <c r="Q1049">
        <v>520</v>
      </c>
      <c r="R1049" s="577" t="s">
        <v>96</v>
      </c>
      <c r="S1049" s="577">
        <v>5</v>
      </c>
    </row>
    <row r="1050" spans="1:19">
      <c r="A1050">
        <v>1050</v>
      </c>
      <c r="B1050" s="400">
        <v>43914.601388888892</v>
      </c>
      <c r="C1050" s="577" t="s">
        <v>96</v>
      </c>
      <c r="D1050">
        <v>0.05</v>
      </c>
      <c r="F1050">
        <v>1.0794999999999999</v>
      </c>
      <c r="I1050" s="400">
        <v>43914.668749999997</v>
      </c>
      <c r="J1050">
        <v>1.0808</v>
      </c>
      <c r="N1050">
        <v>6.5</v>
      </c>
      <c r="Q1050">
        <v>520</v>
      </c>
      <c r="R1050" s="577" t="s">
        <v>96</v>
      </c>
      <c r="S1050" s="577">
        <v>5</v>
      </c>
    </row>
    <row r="1051" spans="1:19">
      <c r="A1051">
        <v>1051</v>
      </c>
      <c r="B1051" s="400">
        <v>43914.606249999997</v>
      </c>
      <c r="C1051" s="577" t="s">
        <v>96</v>
      </c>
      <c r="D1051">
        <v>0.08</v>
      </c>
      <c r="F1051">
        <v>1.0772999999999999</v>
      </c>
      <c r="I1051" s="400">
        <v>43914.668749999997</v>
      </c>
      <c r="J1051">
        <v>1.0808</v>
      </c>
      <c r="N1051">
        <v>28</v>
      </c>
      <c r="Q1051">
        <v>520</v>
      </c>
      <c r="R1051" s="577" t="s">
        <v>96</v>
      </c>
      <c r="S1051" s="577">
        <v>5</v>
      </c>
    </row>
    <row r="1052" spans="1:19">
      <c r="A1052">
        <v>1049</v>
      </c>
      <c r="B1052" s="400">
        <v>43914.574999999997</v>
      </c>
      <c r="C1052" s="577" t="s">
        <v>97</v>
      </c>
      <c r="D1052">
        <v>0.02</v>
      </c>
      <c r="F1052">
        <v>1.0810999999999999</v>
      </c>
      <c r="I1052" s="400">
        <v>43914.581944444442</v>
      </c>
      <c r="J1052">
        <v>1.0801000000000001</v>
      </c>
      <c r="N1052">
        <v>2</v>
      </c>
      <c r="Q1052">
        <v>521</v>
      </c>
      <c r="R1052" s="577" t="s">
        <v>97</v>
      </c>
      <c r="S1052" s="577">
        <v>1</v>
      </c>
    </row>
    <row r="1053" spans="1:19">
      <c r="A1053">
        <v>1052</v>
      </c>
      <c r="B1053" s="400">
        <v>43914.634027777778</v>
      </c>
      <c r="C1053" s="577" t="s">
        <v>97</v>
      </c>
      <c r="D1053">
        <v>0.02</v>
      </c>
      <c r="F1053">
        <v>1.0777300000000001</v>
      </c>
      <c r="I1053" s="400">
        <v>43914.652083333334</v>
      </c>
      <c r="J1053">
        <v>1.0775399999999999</v>
      </c>
      <c r="N1053">
        <v>0.38</v>
      </c>
      <c r="Q1053">
        <v>522</v>
      </c>
      <c r="R1053" s="577" t="s">
        <v>97</v>
      </c>
      <c r="S1053" s="577">
        <v>2</v>
      </c>
    </row>
    <row r="1054" spans="1:19">
      <c r="A1054">
        <v>1053</v>
      </c>
      <c r="B1054" s="400">
        <v>43914.640277777777</v>
      </c>
      <c r="C1054" s="577" t="s">
        <v>97</v>
      </c>
      <c r="D1054">
        <v>0.02</v>
      </c>
      <c r="F1054">
        <v>1.07935</v>
      </c>
      <c r="I1054" s="400">
        <v>43914.652083333334</v>
      </c>
      <c r="J1054">
        <v>1.0775399999999999</v>
      </c>
      <c r="N1054">
        <v>3.62</v>
      </c>
      <c r="Q1054">
        <v>522</v>
      </c>
      <c r="R1054" s="577" t="s">
        <v>97</v>
      </c>
      <c r="S1054" s="577">
        <v>2</v>
      </c>
    </row>
    <row r="1055" spans="1:19">
      <c r="A1055">
        <v>1054</v>
      </c>
      <c r="B1055" s="400">
        <v>43914.656944444447</v>
      </c>
      <c r="C1055" s="577" t="s">
        <v>97</v>
      </c>
      <c r="D1055">
        <v>0.02</v>
      </c>
      <c r="F1055">
        <v>1.07826</v>
      </c>
      <c r="I1055" s="400">
        <v>43914.684027777781</v>
      </c>
      <c r="J1055">
        <v>1.0792600000000001</v>
      </c>
      <c r="N1055">
        <v>-2</v>
      </c>
      <c r="Q1055">
        <v>523</v>
      </c>
      <c r="R1055" s="577" t="s">
        <v>97</v>
      </c>
      <c r="S1055" s="577">
        <v>3</v>
      </c>
    </row>
    <row r="1056" spans="1:19">
      <c r="A1056">
        <v>1055</v>
      </c>
      <c r="B1056" s="400">
        <v>43914.665277777778</v>
      </c>
      <c r="C1056" s="577" t="s">
        <v>97</v>
      </c>
      <c r="D1056">
        <v>0.02</v>
      </c>
      <c r="F1056">
        <v>1.0798700000000001</v>
      </c>
      <c r="I1056" s="400">
        <v>43914.684027777781</v>
      </c>
      <c r="J1056">
        <v>1.0792600000000001</v>
      </c>
      <c r="N1056">
        <v>1.22</v>
      </c>
      <c r="Q1056">
        <v>523</v>
      </c>
      <c r="R1056" s="577" t="s">
        <v>97</v>
      </c>
      <c r="S1056" s="577">
        <v>3</v>
      </c>
    </row>
    <row r="1057" spans="1:19">
      <c r="A1057">
        <v>1056</v>
      </c>
      <c r="B1057" s="400">
        <v>43914.671527777777</v>
      </c>
      <c r="C1057" s="577" t="s">
        <v>97</v>
      </c>
      <c r="D1057">
        <v>0.03</v>
      </c>
      <c r="F1057">
        <v>1.08185</v>
      </c>
      <c r="I1057" s="400">
        <v>43914.684027777781</v>
      </c>
      <c r="J1057">
        <v>1.0792600000000001</v>
      </c>
      <c r="N1057">
        <v>7.77</v>
      </c>
      <c r="Q1057">
        <v>523</v>
      </c>
      <c r="R1057" s="577" t="s">
        <v>97</v>
      </c>
      <c r="S1057" s="577">
        <v>3</v>
      </c>
    </row>
    <row r="1058" spans="1:19">
      <c r="A1058">
        <v>1057</v>
      </c>
      <c r="B1058" s="400">
        <v>43914.676388888889</v>
      </c>
      <c r="C1058" s="577" t="s">
        <v>96</v>
      </c>
      <c r="D1058">
        <v>0.02</v>
      </c>
      <c r="F1058">
        <v>1.0808599999999999</v>
      </c>
      <c r="I1058" s="400">
        <v>43914.855555555558</v>
      </c>
      <c r="J1058">
        <v>1.0787199999999999</v>
      </c>
      <c r="N1058">
        <v>-4.28</v>
      </c>
      <c r="Q1058">
        <v>524</v>
      </c>
      <c r="R1058" s="577" t="s">
        <v>96</v>
      </c>
      <c r="S1058" s="577">
        <v>4</v>
      </c>
    </row>
    <row r="1059" spans="1:19">
      <c r="A1059">
        <v>1058</v>
      </c>
      <c r="B1059" s="400">
        <v>43914.684027777781</v>
      </c>
      <c r="C1059" s="577" t="s">
        <v>96</v>
      </c>
      <c r="D1059">
        <v>0.02</v>
      </c>
      <c r="F1059">
        <v>1.07925</v>
      </c>
      <c r="I1059" s="400">
        <v>43914.855555555558</v>
      </c>
      <c r="J1059">
        <v>1.0787199999999999</v>
      </c>
      <c r="N1059">
        <v>-1.06</v>
      </c>
      <c r="Q1059">
        <v>524</v>
      </c>
      <c r="R1059" s="577" t="s">
        <v>96</v>
      </c>
      <c r="S1059" s="577">
        <v>4</v>
      </c>
    </row>
    <row r="1060" spans="1:19">
      <c r="A1060">
        <v>1060</v>
      </c>
      <c r="B1060" s="400">
        <v>43914.726388888892</v>
      </c>
      <c r="C1060" s="577" t="s">
        <v>96</v>
      </c>
      <c r="D1060">
        <v>0.03</v>
      </c>
      <c r="F1060">
        <v>1.07765</v>
      </c>
      <c r="I1060" s="400">
        <v>43914.855555555558</v>
      </c>
      <c r="J1060">
        <v>1.0787199999999999</v>
      </c>
      <c r="N1060">
        <v>3.21</v>
      </c>
      <c r="Q1060">
        <v>524</v>
      </c>
      <c r="R1060" s="577" t="s">
        <v>96</v>
      </c>
      <c r="S1060" s="577">
        <v>4</v>
      </c>
    </row>
    <row r="1061" spans="1:19">
      <c r="A1061">
        <v>1062</v>
      </c>
      <c r="B1061" s="400">
        <v>43914.738888888889</v>
      </c>
      <c r="C1061" s="577" t="s">
        <v>96</v>
      </c>
      <c r="D1061">
        <v>0.05</v>
      </c>
      <c r="F1061">
        <v>1.0759000000000001</v>
      </c>
      <c r="I1061" s="400">
        <v>43914.855555555558</v>
      </c>
      <c r="J1061">
        <v>1.0787199999999999</v>
      </c>
      <c r="N1061">
        <v>14.1</v>
      </c>
      <c r="Q1061">
        <v>524</v>
      </c>
      <c r="R1061" s="577" t="s">
        <v>96</v>
      </c>
      <c r="S1061" s="577">
        <v>4</v>
      </c>
    </row>
    <row r="1062" spans="1:19">
      <c r="A1062">
        <v>1059</v>
      </c>
      <c r="B1062" s="400">
        <v>43914.7</v>
      </c>
      <c r="C1062" s="577" t="s">
        <v>97</v>
      </c>
      <c r="D1062">
        <v>0.02</v>
      </c>
      <c r="F1062">
        <v>1.07853</v>
      </c>
      <c r="I1062" s="400">
        <v>43914.726388888892</v>
      </c>
      <c r="J1062">
        <v>1.0775300000000001</v>
      </c>
      <c r="N1062">
        <v>2</v>
      </c>
      <c r="Q1062">
        <v>525</v>
      </c>
      <c r="R1062" s="577" t="s">
        <v>97</v>
      </c>
      <c r="S1062" s="577">
        <v>1</v>
      </c>
    </row>
    <row r="1063" spans="1:19">
      <c r="A1063">
        <v>1061</v>
      </c>
      <c r="B1063" s="400">
        <v>43914.732638888891</v>
      </c>
      <c r="C1063" s="577" t="s">
        <v>97</v>
      </c>
      <c r="D1063">
        <v>0.02</v>
      </c>
      <c r="F1063">
        <v>1.07751</v>
      </c>
      <c r="I1063" s="400">
        <v>43914.736111111109</v>
      </c>
      <c r="J1063">
        <v>1.0765100000000001</v>
      </c>
      <c r="N1063">
        <v>2</v>
      </c>
      <c r="Q1063">
        <v>526</v>
      </c>
      <c r="R1063" s="577" t="s">
        <v>97</v>
      </c>
      <c r="S1063" s="577">
        <v>1</v>
      </c>
    </row>
    <row r="1064" spans="1:19">
      <c r="A1064">
        <v>1063</v>
      </c>
      <c r="B1064" s="400">
        <v>43914.741666666669</v>
      </c>
      <c r="C1064" s="577" t="s">
        <v>97</v>
      </c>
      <c r="D1064">
        <v>0.02</v>
      </c>
      <c r="F1064">
        <v>1.0763100000000001</v>
      </c>
      <c r="I1064" s="400">
        <v>43914.783333333333</v>
      </c>
      <c r="J1064">
        <v>1.07531</v>
      </c>
      <c r="N1064">
        <v>2</v>
      </c>
      <c r="Q1064">
        <v>527</v>
      </c>
      <c r="R1064" s="577" t="s">
        <v>97</v>
      </c>
      <c r="S1064" s="577">
        <v>1</v>
      </c>
    </row>
    <row r="1065" spans="1:19">
      <c r="A1065">
        <v>1064</v>
      </c>
      <c r="B1065" s="400">
        <v>43914.818749999999</v>
      </c>
      <c r="C1065" s="577" t="s">
        <v>97</v>
      </c>
      <c r="D1065">
        <v>0.02</v>
      </c>
      <c r="F1065">
        <v>1.0756600000000001</v>
      </c>
      <c r="I1065" s="400">
        <v>43915.035416666666</v>
      </c>
      <c r="J1065">
        <v>1.0778000000000001</v>
      </c>
      <c r="N1065">
        <v>-4.26</v>
      </c>
      <c r="Q1065">
        <v>528</v>
      </c>
      <c r="R1065" s="577" t="s">
        <v>97</v>
      </c>
      <c r="S1065" s="577">
        <v>4</v>
      </c>
    </row>
    <row r="1066" spans="1:19">
      <c r="A1066">
        <v>1065</v>
      </c>
      <c r="B1066" s="400">
        <v>43914.832638888889</v>
      </c>
      <c r="C1066" s="577" t="s">
        <v>97</v>
      </c>
      <c r="D1066">
        <v>0.02</v>
      </c>
      <c r="F1066">
        <v>1.07728</v>
      </c>
      <c r="I1066" s="400">
        <v>43915.035416666666</v>
      </c>
      <c r="J1066">
        <v>1.0778000000000001</v>
      </c>
      <c r="N1066">
        <v>-1.02</v>
      </c>
      <c r="Q1066">
        <v>528</v>
      </c>
      <c r="R1066" s="577" t="s">
        <v>97</v>
      </c>
      <c r="S1066" s="577">
        <v>4</v>
      </c>
    </row>
    <row r="1067" spans="1:19">
      <c r="A1067">
        <v>1066</v>
      </c>
      <c r="B1067" s="400">
        <v>43914.855555555558</v>
      </c>
      <c r="C1067" s="577" t="s">
        <v>97</v>
      </c>
      <c r="D1067">
        <v>0.03</v>
      </c>
      <c r="F1067">
        <v>1.0788800000000001</v>
      </c>
      <c r="I1067" s="400">
        <v>43915.035416666666</v>
      </c>
      <c r="J1067">
        <v>1.0778000000000001</v>
      </c>
      <c r="N1067">
        <v>3.27</v>
      </c>
      <c r="Q1067">
        <v>528</v>
      </c>
      <c r="R1067" s="577" t="s">
        <v>97</v>
      </c>
      <c r="S1067" s="577">
        <v>4</v>
      </c>
    </row>
    <row r="1068" spans="1:19">
      <c r="A1068">
        <v>1069</v>
      </c>
      <c r="B1068" s="400">
        <v>43914.935416666667</v>
      </c>
      <c r="C1068" s="577" t="s">
        <v>97</v>
      </c>
      <c r="D1068">
        <v>0.05</v>
      </c>
      <c r="F1068">
        <v>1.0806100000000001</v>
      </c>
      <c r="I1068" s="400">
        <v>43915.035416666666</v>
      </c>
      <c r="J1068">
        <v>1.0778000000000001</v>
      </c>
      <c r="N1068">
        <v>14.11</v>
      </c>
      <c r="Q1068">
        <v>528</v>
      </c>
      <c r="R1068" s="577" t="s">
        <v>97</v>
      </c>
      <c r="S1068" s="577">
        <v>4</v>
      </c>
    </row>
    <row r="1069" spans="1:19">
      <c r="A1069">
        <v>1067</v>
      </c>
      <c r="B1069" s="400">
        <v>43914.875</v>
      </c>
      <c r="C1069" s="577" t="s">
        <v>96</v>
      </c>
      <c r="D1069">
        <v>0.02</v>
      </c>
      <c r="F1069">
        <v>1.07881</v>
      </c>
      <c r="I1069" s="400">
        <v>43914.918749999997</v>
      </c>
      <c r="J1069">
        <v>1.07897</v>
      </c>
      <c r="N1069">
        <v>0.32</v>
      </c>
      <c r="Q1069">
        <v>529</v>
      </c>
      <c r="R1069" s="577" t="s">
        <v>96</v>
      </c>
      <c r="S1069" s="577">
        <v>2</v>
      </c>
    </row>
    <row r="1070" spans="1:19">
      <c r="A1070">
        <v>1068</v>
      </c>
      <c r="B1070" s="400">
        <v>43914.881249999999</v>
      </c>
      <c r="C1070" s="577" t="s">
        <v>96</v>
      </c>
      <c r="D1070">
        <v>0.02</v>
      </c>
      <c r="F1070">
        <v>1.0771299999999999</v>
      </c>
      <c r="I1070" s="400">
        <v>43914.918749999997</v>
      </c>
      <c r="J1070">
        <v>1.07897</v>
      </c>
      <c r="N1070">
        <v>3.68</v>
      </c>
      <c r="Q1070">
        <v>529</v>
      </c>
      <c r="R1070" s="577" t="s">
        <v>96</v>
      </c>
      <c r="S1070" s="577">
        <v>2</v>
      </c>
    </row>
    <row r="1071" spans="1:19">
      <c r="A1071">
        <v>1070</v>
      </c>
      <c r="B1071" s="400">
        <v>43914.947222222225</v>
      </c>
      <c r="C1071" s="577" t="s">
        <v>96</v>
      </c>
      <c r="D1071">
        <v>0.02</v>
      </c>
      <c r="F1071">
        <v>1.0805499999999999</v>
      </c>
      <c r="I1071" s="400">
        <v>43915.045138888891</v>
      </c>
      <c r="J1071">
        <v>1.07969</v>
      </c>
      <c r="N1071">
        <v>-1.8</v>
      </c>
      <c r="Q1071">
        <v>530</v>
      </c>
      <c r="R1071" s="577" t="s">
        <v>96</v>
      </c>
      <c r="S1071" s="577">
        <v>3</v>
      </c>
    </row>
    <row r="1072" spans="1:19">
      <c r="A1072">
        <v>1071</v>
      </c>
      <c r="B1072" s="400">
        <v>43915.022916666669</v>
      </c>
      <c r="C1072" s="577" t="s">
        <v>96</v>
      </c>
      <c r="D1072">
        <v>0.02</v>
      </c>
      <c r="F1072">
        <v>1.0789</v>
      </c>
      <c r="I1072" s="400">
        <v>43915.045138888891</v>
      </c>
      <c r="J1072">
        <v>1.07969</v>
      </c>
      <c r="N1072">
        <v>1.58</v>
      </c>
      <c r="Q1072">
        <v>530</v>
      </c>
      <c r="R1072" s="577" t="s">
        <v>96</v>
      </c>
      <c r="S1072" s="577">
        <v>3</v>
      </c>
    </row>
    <row r="1073" spans="1:19">
      <c r="A1073">
        <v>1072</v>
      </c>
      <c r="B1073" s="400">
        <v>43915.036111111112</v>
      </c>
      <c r="C1073" s="577" t="s">
        <v>96</v>
      </c>
      <c r="D1073">
        <v>0.03</v>
      </c>
      <c r="F1073">
        <v>1.0772999999999999</v>
      </c>
      <c r="I1073" s="400">
        <v>43915.045138888891</v>
      </c>
      <c r="J1073">
        <v>1.07969</v>
      </c>
      <c r="N1073">
        <v>7.17</v>
      </c>
      <c r="Q1073">
        <v>530</v>
      </c>
      <c r="R1073" s="577" t="s">
        <v>96</v>
      </c>
      <c r="S1073" s="577">
        <v>3</v>
      </c>
    </row>
    <row r="1074" spans="1:19">
      <c r="A1074">
        <v>1073</v>
      </c>
      <c r="B1074" s="400">
        <v>43915.053472222222</v>
      </c>
      <c r="C1074" s="577" t="s">
        <v>96</v>
      </c>
      <c r="D1074">
        <v>0.02</v>
      </c>
      <c r="F1074">
        <v>1.0793600000000001</v>
      </c>
      <c r="I1074" s="400">
        <v>43915.075694444444</v>
      </c>
      <c r="J1074">
        <v>1.08036</v>
      </c>
      <c r="N1074">
        <v>2</v>
      </c>
      <c r="Q1074">
        <v>531</v>
      </c>
      <c r="R1074" s="577" t="s">
        <v>96</v>
      </c>
      <c r="S1074" s="577">
        <v>1</v>
      </c>
    </row>
    <row r="1075" spans="1:19">
      <c r="A1075">
        <v>1074</v>
      </c>
      <c r="B1075" s="400">
        <v>43915.061111111114</v>
      </c>
      <c r="C1075" s="577" t="s">
        <v>97</v>
      </c>
      <c r="D1075">
        <v>0.02</v>
      </c>
      <c r="F1075">
        <v>1.0798300000000001</v>
      </c>
      <c r="I1075" s="400">
        <v>43915.222916666666</v>
      </c>
      <c r="J1075">
        <v>1.0796399999999999</v>
      </c>
      <c r="N1075">
        <v>0.38</v>
      </c>
      <c r="Q1075">
        <v>532</v>
      </c>
      <c r="R1075" s="577" t="s">
        <v>97</v>
      </c>
      <c r="S1075" s="577">
        <v>2</v>
      </c>
    </row>
    <row r="1076" spans="1:19">
      <c r="A1076">
        <v>1076</v>
      </c>
      <c r="B1076" s="400">
        <v>43915.120138888888</v>
      </c>
      <c r="C1076" s="577" t="s">
        <v>97</v>
      </c>
      <c r="D1076">
        <v>0.02</v>
      </c>
      <c r="F1076">
        <v>1.08144</v>
      </c>
      <c r="I1076" s="400">
        <v>43915.222916666666</v>
      </c>
      <c r="J1076">
        <v>1.0796399999999999</v>
      </c>
      <c r="N1076">
        <v>3.6</v>
      </c>
      <c r="Q1076">
        <v>532</v>
      </c>
      <c r="R1076" s="577" t="s">
        <v>97</v>
      </c>
      <c r="S1076" s="577">
        <v>2</v>
      </c>
    </row>
    <row r="1077" spans="1:19">
      <c r="A1077">
        <v>1075</v>
      </c>
      <c r="B1077" s="400">
        <v>43915.085416666669</v>
      </c>
      <c r="C1077" s="577" t="s">
        <v>96</v>
      </c>
      <c r="D1077">
        <v>0.02</v>
      </c>
      <c r="F1077">
        <v>1.08043</v>
      </c>
      <c r="I1077" s="400">
        <v>43915.120138888888</v>
      </c>
      <c r="J1077">
        <v>1.0814299999999999</v>
      </c>
      <c r="N1077">
        <v>2</v>
      </c>
      <c r="Q1077">
        <v>533</v>
      </c>
      <c r="R1077" s="577" t="s">
        <v>96</v>
      </c>
      <c r="S1077" s="577">
        <v>1</v>
      </c>
    </row>
    <row r="1078" spans="1:19">
      <c r="A1078">
        <v>1077</v>
      </c>
      <c r="B1078" s="400">
        <v>43915.135416666664</v>
      </c>
      <c r="C1078" s="577" t="s">
        <v>96</v>
      </c>
      <c r="D1078">
        <v>0.02</v>
      </c>
      <c r="F1078">
        <v>1.0811900000000001</v>
      </c>
      <c r="I1078" s="400">
        <v>43915.248611111114</v>
      </c>
      <c r="J1078">
        <v>1.08138</v>
      </c>
      <c r="N1078">
        <v>0.38</v>
      </c>
      <c r="Q1078">
        <v>534</v>
      </c>
      <c r="R1078" s="577" t="s">
        <v>96</v>
      </c>
      <c r="S1078" s="577">
        <v>2</v>
      </c>
    </row>
    <row r="1079" spans="1:19">
      <c r="A1079">
        <v>1078</v>
      </c>
      <c r="B1079" s="400">
        <v>43915.222916666666</v>
      </c>
      <c r="C1079" s="577" t="s">
        <v>96</v>
      </c>
      <c r="D1079">
        <v>0.02</v>
      </c>
      <c r="F1079">
        <v>1.0795699999999999</v>
      </c>
      <c r="I1079" s="400">
        <v>43915.248611111114</v>
      </c>
      <c r="J1079">
        <v>1.08138</v>
      </c>
      <c r="N1079">
        <v>3.62</v>
      </c>
      <c r="Q1079">
        <v>534</v>
      </c>
      <c r="R1079" s="577" t="s">
        <v>96</v>
      </c>
      <c r="S1079" s="577">
        <v>2</v>
      </c>
    </row>
    <row r="1080" spans="1:19">
      <c r="A1080">
        <v>1079</v>
      </c>
      <c r="B1080" s="400">
        <v>43915.241666666669</v>
      </c>
      <c r="C1080" s="577" t="s">
        <v>97</v>
      </c>
      <c r="D1080">
        <v>0.02</v>
      </c>
      <c r="F1080">
        <v>1.08111</v>
      </c>
      <c r="I1080" s="400">
        <v>43915.332638888889</v>
      </c>
      <c r="J1080">
        <v>1.0809200000000001</v>
      </c>
      <c r="N1080">
        <v>0.38</v>
      </c>
      <c r="Q1080">
        <v>535</v>
      </c>
      <c r="R1080" s="577" t="s">
        <v>97</v>
      </c>
      <c r="S1080" s="577">
        <v>2</v>
      </c>
    </row>
    <row r="1081" spans="1:19">
      <c r="A1081">
        <v>1081</v>
      </c>
      <c r="B1081" s="400">
        <v>43915.315972222219</v>
      </c>
      <c r="C1081" s="577" t="s">
        <v>97</v>
      </c>
      <c r="D1081">
        <v>0.02</v>
      </c>
      <c r="F1081">
        <v>1.08273</v>
      </c>
      <c r="I1081" s="400">
        <v>43915.332638888889</v>
      </c>
      <c r="J1081">
        <v>1.0809200000000001</v>
      </c>
      <c r="N1081">
        <v>3.62</v>
      </c>
      <c r="Q1081">
        <v>535</v>
      </c>
      <c r="R1081" s="577" t="s">
        <v>97</v>
      </c>
      <c r="S1081" s="577">
        <v>2</v>
      </c>
    </row>
    <row r="1082" spans="1:19">
      <c r="A1082">
        <v>1080</v>
      </c>
      <c r="B1082" s="400">
        <v>43915.256249999999</v>
      </c>
      <c r="C1082" s="577" t="s">
        <v>96</v>
      </c>
      <c r="D1082">
        <v>0.02</v>
      </c>
      <c r="F1082">
        <v>1.08196</v>
      </c>
      <c r="I1082" s="400">
        <v>43915.315972222219</v>
      </c>
      <c r="J1082">
        <v>1.0829599999999999</v>
      </c>
      <c r="N1082">
        <v>2</v>
      </c>
      <c r="Q1082">
        <v>536</v>
      </c>
      <c r="R1082" s="577" t="s">
        <v>96</v>
      </c>
      <c r="S1082" s="577">
        <v>1</v>
      </c>
    </row>
    <row r="1083" spans="1:19">
      <c r="A1083">
        <v>1082</v>
      </c>
      <c r="B1083" s="400">
        <v>43915.319444444445</v>
      </c>
      <c r="C1083" s="577" t="s">
        <v>96</v>
      </c>
      <c r="D1083">
        <v>0.02</v>
      </c>
      <c r="F1083">
        <v>1.0827800000000001</v>
      </c>
      <c r="I1083" s="400">
        <v>43915.347222222219</v>
      </c>
      <c r="J1083">
        <v>1.0819399999999999</v>
      </c>
      <c r="N1083">
        <v>-1.68</v>
      </c>
      <c r="Q1083">
        <v>537</v>
      </c>
      <c r="R1083" s="577" t="s">
        <v>96</v>
      </c>
      <c r="S1083" s="577">
        <v>3</v>
      </c>
    </row>
    <row r="1084" spans="1:19">
      <c r="A1084">
        <v>1083</v>
      </c>
      <c r="B1084" s="400">
        <v>43915.331944444442</v>
      </c>
      <c r="C1084" s="577" t="s">
        <v>96</v>
      </c>
      <c r="D1084">
        <v>0.02</v>
      </c>
      <c r="F1084">
        <v>1.08117</v>
      </c>
      <c r="I1084" s="400">
        <v>43915.347222222219</v>
      </c>
      <c r="J1084">
        <v>1.0819399999999999</v>
      </c>
      <c r="N1084">
        <v>1.54</v>
      </c>
      <c r="Q1084">
        <v>537</v>
      </c>
      <c r="R1084" s="577" t="s">
        <v>96</v>
      </c>
      <c r="S1084" s="577">
        <v>3</v>
      </c>
    </row>
    <row r="1085" spans="1:19">
      <c r="A1085">
        <v>1084</v>
      </c>
      <c r="B1085" s="400">
        <v>43915.336111111108</v>
      </c>
      <c r="C1085" s="577" t="s">
        <v>96</v>
      </c>
      <c r="D1085">
        <v>0.03</v>
      </c>
      <c r="F1085">
        <v>1.07955</v>
      </c>
      <c r="I1085" s="400">
        <v>43915.347222222219</v>
      </c>
      <c r="J1085">
        <v>1.0819399999999999</v>
      </c>
      <c r="N1085">
        <v>7.17</v>
      </c>
      <c r="Q1085">
        <v>537</v>
      </c>
      <c r="R1085" s="577" t="s">
        <v>96</v>
      </c>
      <c r="S1085" s="577">
        <v>3</v>
      </c>
    </row>
    <row r="1086" spans="1:19">
      <c r="A1086">
        <v>1085</v>
      </c>
      <c r="B1086" s="400">
        <v>43915.344444444447</v>
      </c>
      <c r="C1086" s="577" t="s">
        <v>97</v>
      </c>
      <c r="D1086">
        <v>0.02</v>
      </c>
      <c r="F1086">
        <v>1.08097</v>
      </c>
      <c r="I1086" s="400">
        <v>43915.443055555559</v>
      </c>
      <c r="J1086">
        <v>1.0818099999999999</v>
      </c>
      <c r="N1086">
        <v>-1.68</v>
      </c>
      <c r="Q1086">
        <v>538</v>
      </c>
      <c r="R1086" s="577" t="s">
        <v>97</v>
      </c>
      <c r="S1086" s="577">
        <v>3</v>
      </c>
    </row>
    <row r="1087" spans="1:19">
      <c r="A1087">
        <v>1086</v>
      </c>
      <c r="B1087" s="400">
        <v>43915.357638888891</v>
      </c>
      <c r="C1087" s="577" t="s">
        <v>97</v>
      </c>
      <c r="D1087">
        <v>0.02</v>
      </c>
      <c r="F1087">
        <v>1.0825800000000001</v>
      </c>
      <c r="I1087" s="400">
        <v>43915.443055555559</v>
      </c>
      <c r="J1087">
        <v>1.0818099999999999</v>
      </c>
      <c r="N1087">
        <v>1.54</v>
      </c>
      <c r="Q1087">
        <v>538</v>
      </c>
      <c r="R1087" s="577" t="s">
        <v>97</v>
      </c>
      <c r="S1087" s="577">
        <v>3</v>
      </c>
    </row>
    <row r="1088" spans="1:19">
      <c r="A1088">
        <v>1088</v>
      </c>
      <c r="B1088" s="400">
        <v>43915.369444444441</v>
      </c>
      <c r="C1088" s="577" t="s">
        <v>97</v>
      </c>
      <c r="D1088">
        <v>0.03</v>
      </c>
      <c r="F1088">
        <v>1.08419</v>
      </c>
      <c r="I1088" s="400">
        <v>43915.443055555559</v>
      </c>
      <c r="J1088">
        <v>1.0818099999999999</v>
      </c>
      <c r="N1088">
        <v>7.14</v>
      </c>
      <c r="Q1088">
        <v>538</v>
      </c>
      <c r="R1088" s="577" t="s">
        <v>97</v>
      </c>
      <c r="S1088" s="577">
        <v>3</v>
      </c>
    </row>
    <row r="1089" spans="1:19">
      <c r="A1089">
        <v>1087</v>
      </c>
      <c r="B1089" s="400">
        <v>43915.36041666667</v>
      </c>
      <c r="C1089" s="577" t="s">
        <v>96</v>
      </c>
      <c r="D1089">
        <v>0.02</v>
      </c>
      <c r="F1089">
        <v>1.0824100000000001</v>
      </c>
      <c r="I1089" s="400">
        <v>43915.368055555555</v>
      </c>
      <c r="J1089">
        <v>1.08341</v>
      </c>
      <c r="N1089">
        <v>2</v>
      </c>
      <c r="Q1089">
        <v>539</v>
      </c>
      <c r="R1089" s="577" t="s">
        <v>96</v>
      </c>
      <c r="S1089" s="577">
        <v>1</v>
      </c>
    </row>
    <row r="1090" spans="1:19">
      <c r="A1090">
        <v>1089</v>
      </c>
      <c r="B1090" s="400">
        <v>43915.374305555553</v>
      </c>
      <c r="C1090" s="577" t="s">
        <v>96</v>
      </c>
      <c r="D1090">
        <v>0.02</v>
      </c>
      <c r="F1090">
        <v>1.08324</v>
      </c>
      <c r="I1090" s="400">
        <v>43915.381249999999</v>
      </c>
      <c r="J1090">
        <v>1.0842400000000001</v>
      </c>
      <c r="N1090">
        <v>2</v>
      </c>
      <c r="Q1090">
        <v>540</v>
      </c>
      <c r="R1090" s="577" t="s">
        <v>96</v>
      </c>
      <c r="S1090" s="577">
        <v>1</v>
      </c>
    </row>
    <row r="1091" spans="1:19">
      <c r="A1091">
        <v>1090</v>
      </c>
      <c r="B1091" s="400">
        <v>43915.390972222223</v>
      </c>
      <c r="C1091" s="577" t="s">
        <v>96</v>
      </c>
      <c r="D1091">
        <v>0.02</v>
      </c>
      <c r="F1091">
        <v>1.08378</v>
      </c>
      <c r="I1091" s="400">
        <v>43915.40625</v>
      </c>
      <c r="J1091">
        <v>1.0847800000000001</v>
      </c>
      <c r="N1091">
        <v>2</v>
      </c>
      <c r="Q1091">
        <v>541</v>
      </c>
      <c r="R1091" s="577" t="s">
        <v>96</v>
      </c>
      <c r="S1091" s="577">
        <v>1</v>
      </c>
    </row>
    <row r="1092" spans="1:19">
      <c r="A1092">
        <v>1091</v>
      </c>
      <c r="B1092" s="400">
        <v>43915.42083333333</v>
      </c>
      <c r="C1092" s="577" t="s">
        <v>96</v>
      </c>
      <c r="D1092">
        <v>0.02</v>
      </c>
      <c r="F1092">
        <v>1.0840799999999999</v>
      </c>
      <c r="I1092" s="400">
        <v>43915.664583333331</v>
      </c>
      <c r="J1092">
        <v>1.08196</v>
      </c>
      <c r="N1092">
        <v>-4.24</v>
      </c>
      <c r="Q1092">
        <v>542</v>
      </c>
      <c r="R1092" s="577" t="s">
        <v>96</v>
      </c>
      <c r="S1092" s="577">
        <v>4</v>
      </c>
    </row>
    <row r="1093" spans="1:19">
      <c r="A1093">
        <v>1092</v>
      </c>
      <c r="B1093" s="400">
        <v>43915.442361111112</v>
      </c>
      <c r="C1093" s="577" t="s">
        <v>96</v>
      </c>
      <c r="D1093">
        <v>0.02</v>
      </c>
      <c r="F1093">
        <v>1.0824800000000001</v>
      </c>
      <c r="I1093" s="400">
        <v>43915.664583333331</v>
      </c>
      <c r="J1093">
        <v>1.08196</v>
      </c>
      <c r="N1093">
        <v>-1.04</v>
      </c>
      <c r="Q1093">
        <v>542</v>
      </c>
      <c r="R1093" s="577" t="s">
        <v>96</v>
      </c>
      <c r="S1093" s="577">
        <v>4</v>
      </c>
    </row>
    <row r="1094" spans="1:19">
      <c r="A1094">
        <v>1095</v>
      </c>
      <c r="B1094" s="400">
        <v>43915.453472222223</v>
      </c>
      <c r="C1094" s="577" t="s">
        <v>96</v>
      </c>
      <c r="D1094">
        <v>0.03</v>
      </c>
      <c r="F1094">
        <v>1.0808599999999999</v>
      </c>
      <c r="I1094" s="400">
        <v>43915.664583333331</v>
      </c>
      <c r="J1094">
        <v>1.08196</v>
      </c>
      <c r="N1094">
        <v>3.3</v>
      </c>
      <c r="Q1094">
        <v>542</v>
      </c>
      <c r="R1094" s="577" t="s">
        <v>96</v>
      </c>
      <c r="S1094" s="577">
        <v>4</v>
      </c>
    </row>
    <row r="1095" spans="1:19">
      <c r="A1095">
        <v>1100</v>
      </c>
      <c r="B1095" s="400">
        <v>43915.643055555556</v>
      </c>
      <c r="C1095" s="577" t="s">
        <v>96</v>
      </c>
      <c r="D1095">
        <v>0.05</v>
      </c>
      <c r="F1095">
        <v>1.0791599999999999</v>
      </c>
      <c r="I1095" s="400">
        <v>43915.664583333331</v>
      </c>
      <c r="J1095">
        <v>1.08196</v>
      </c>
      <c r="N1095">
        <v>14</v>
      </c>
      <c r="Q1095">
        <v>542</v>
      </c>
      <c r="R1095" s="577" t="s">
        <v>96</v>
      </c>
      <c r="S1095" s="577">
        <v>4</v>
      </c>
    </row>
    <row r="1096" spans="1:19">
      <c r="A1096">
        <v>1093</v>
      </c>
      <c r="B1096" s="400">
        <v>43915.446527777778</v>
      </c>
      <c r="C1096" s="577" t="s">
        <v>97</v>
      </c>
      <c r="D1096">
        <v>0.02</v>
      </c>
      <c r="F1096">
        <v>1.08263</v>
      </c>
      <c r="I1096" s="400">
        <v>43915.45</v>
      </c>
      <c r="J1096">
        <v>1.0816300000000001</v>
      </c>
      <c r="N1096">
        <v>2</v>
      </c>
      <c r="Q1096">
        <v>543</v>
      </c>
      <c r="R1096" s="577" t="s">
        <v>97</v>
      </c>
      <c r="S1096" s="577">
        <v>1</v>
      </c>
    </row>
    <row r="1097" spans="1:19">
      <c r="A1097">
        <v>1094</v>
      </c>
      <c r="B1097" s="400">
        <v>43915.453472222223</v>
      </c>
      <c r="C1097" s="577" t="s">
        <v>97</v>
      </c>
      <c r="D1097">
        <v>0.02</v>
      </c>
      <c r="F1097">
        <v>1.08134</v>
      </c>
      <c r="I1097" s="400">
        <v>43915.458333333336</v>
      </c>
      <c r="J1097">
        <v>1.0803400000000001</v>
      </c>
      <c r="N1097">
        <v>2</v>
      </c>
      <c r="Q1097">
        <v>544</v>
      </c>
      <c r="R1097" s="577" t="s">
        <v>97</v>
      </c>
      <c r="S1097" s="577">
        <v>1</v>
      </c>
    </row>
    <row r="1098" spans="1:19">
      <c r="A1098">
        <v>1096</v>
      </c>
      <c r="B1098" s="400">
        <v>43915.461111111108</v>
      </c>
      <c r="C1098" s="577" t="s">
        <v>97</v>
      </c>
      <c r="D1098">
        <v>0.02</v>
      </c>
      <c r="F1098">
        <v>1.0813699999999999</v>
      </c>
      <c r="I1098" s="400">
        <v>43915.526388888888</v>
      </c>
      <c r="J1098">
        <v>1.0803700000000001</v>
      </c>
      <c r="N1098">
        <v>2</v>
      </c>
      <c r="Q1098">
        <v>545</v>
      </c>
      <c r="R1098" s="577" t="s">
        <v>97</v>
      </c>
      <c r="S1098" s="577">
        <v>1</v>
      </c>
    </row>
    <row r="1099" spans="1:19">
      <c r="A1099">
        <v>1097</v>
      </c>
      <c r="B1099" s="400">
        <v>43915.529166666667</v>
      </c>
      <c r="C1099" s="577" t="s">
        <v>97</v>
      </c>
      <c r="D1099">
        <v>0.02</v>
      </c>
      <c r="F1099">
        <v>1.08081</v>
      </c>
      <c r="I1099" s="400">
        <v>43915.575694444444</v>
      </c>
      <c r="J1099">
        <v>1.0806100000000001</v>
      </c>
      <c r="N1099">
        <v>0.4</v>
      </c>
      <c r="Q1099">
        <v>546</v>
      </c>
      <c r="R1099" s="577" t="s">
        <v>97</v>
      </c>
      <c r="S1099" s="577">
        <v>2</v>
      </c>
    </row>
    <row r="1100" spans="1:19">
      <c r="A1100">
        <v>1098</v>
      </c>
      <c r="B1100" s="400">
        <v>43915.539583333331</v>
      </c>
      <c r="C1100" s="577" t="s">
        <v>97</v>
      </c>
      <c r="D1100">
        <v>0.02</v>
      </c>
      <c r="F1100">
        <v>1.0824100000000001</v>
      </c>
      <c r="I1100" s="400">
        <v>43915.575694444444</v>
      </c>
      <c r="J1100">
        <v>1.0806100000000001</v>
      </c>
      <c r="N1100">
        <v>3.6</v>
      </c>
      <c r="Q1100">
        <v>546</v>
      </c>
      <c r="R1100" s="577" t="s">
        <v>97</v>
      </c>
      <c r="S1100" s="577">
        <v>2</v>
      </c>
    </row>
    <row r="1101" spans="1:19">
      <c r="A1101">
        <v>1099</v>
      </c>
      <c r="B1101" s="400">
        <v>43915.586805555555</v>
      </c>
      <c r="C1101" s="577" t="s">
        <v>97</v>
      </c>
      <c r="D1101">
        <v>0.02</v>
      </c>
      <c r="F1101">
        <v>1.0804499999999999</v>
      </c>
      <c r="I1101" s="400">
        <v>43915.642361111109</v>
      </c>
      <c r="J1101">
        <v>1.07945</v>
      </c>
      <c r="N1101">
        <v>2</v>
      </c>
      <c r="Q1101">
        <v>547</v>
      </c>
      <c r="R1101" s="577" t="s">
        <v>97</v>
      </c>
      <c r="S1101" s="577">
        <v>1</v>
      </c>
    </row>
    <row r="1102" spans="1:19">
      <c r="A1102">
        <v>1101</v>
      </c>
      <c r="B1102" s="400">
        <v>43915.648611111108</v>
      </c>
      <c r="C1102" s="577" t="s">
        <v>97</v>
      </c>
      <c r="D1102">
        <v>0.02</v>
      </c>
      <c r="F1102">
        <v>1.08002</v>
      </c>
      <c r="I1102" s="400">
        <v>43917.313888888886</v>
      </c>
      <c r="J1102">
        <v>1.10188</v>
      </c>
      <c r="N1102">
        <v>-43.63</v>
      </c>
      <c r="Q1102">
        <v>548</v>
      </c>
      <c r="R1102" s="577" t="s">
        <v>97</v>
      </c>
      <c r="S1102" s="577">
        <v>13</v>
      </c>
    </row>
    <row r="1103" spans="1:19">
      <c r="A1103">
        <v>1102</v>
      </c>
      <c r="B1103" s="400">
        <v>43915.665277777778</v>
      </c>
      <c r="C1103" s="577" t="s">
        <v>97</v>
      </c>
      <c r="D1103">
        <v>0.02</v>
      </c>
      <c r="F1103">
        <v>1.0826199999999999</v>
      </c>
      <c r="I1103" s="400">
        <v>43917.313888888886</v>
      </c>
      <c r="J1103">
        <v>1.10188</v>
      </c>
      <c r="N1103">
        <v>-38.43</v>
      </c>
      <c r="Q1103">
        <v>548</v>
      </c>
      <c r="R1103" s="577" t="s">
        <v>97</v>
      </c>
      <c r="S1103" s="577">
        <v>13</v>
      </c>
    </row>
    <row r="1104" spans="1:19">
      <c r="A1104">
        <v>1103</v>
      </c>
      <c r="B1104" s="400">
        <v>43915.670138888891</v>
      </c>
      <c r="C1104" s="577" t="s">
        <v>97</v>
      </c>
      <c r="D1104">
        <v>0.03</v>
      </c>
      <c r="F1104">
        <v>1.0842400000000001</v>
      </c>
      <c r="I1104" s="400">
        <v>43917.313888888886</v>
      </c>
      <c r="J1104">
        <v>1.10188</v>
      </c>
      <c r="N1104">
        <v>-52.79</v>
      </c>
      <c r="Q1104">
        <v>548</v>
      </c>
      <c r="R1104" s="577" t="s">
        <v>97</v>
      </c>
      <c r="S1104" s="577">
        <v>13</v>
      </c>
    </row>
    <row r="1105" spans="1:19">
      <c r="A1105">
        <v>1107</v>
      </c>
      <c r="B1105" s="400">
        <v>43915.722222222219</v>
      </c>
      <c r="C1105" s="577" t="s">
        <v>97</v>
      </c>
      <c r="D1105">
        <v>0.05</v>
      </c>
      <c r="F1105">
        <v>1.08595</v>
      </c>
      <c r="I1105" s="400">
        <v>43917.313888888886</v>
      </c>
      <c r="J1105">
        <v>1.10188</v>
      </c>
      <c r="N1105">
        <v>-79.430000000000007</v>
      </c>
      <c r="Q1105">
        <v>548</v>
      </c>
      <c r="R1105" s="577" t="s">
        <v>97</v>
      </c>
      <c r="S1105" s="577">
        <v>13</v>
      </c>
    </row>
    <row r="1106" spans="1:19">
      <c r="A1106">
        <v>1109</v>
      </c>
      <c r="B1106" s="400">
        <v>43915.762499999997</v>
      </c>
      <c r="C1106" s="577" t="s">
        <v>97</v>
      </c>
      <c r="D1106">
        <v>0.08</v>
      </c>
      <c r="F1106">
        <v>1.08775</v>
      </c>
      <c r="I1106" s="400">
        <v>43917.313888888886</v>
      </c>
      <c r="J1106">
        <v>1.10188</v>
      </c>
      <c r="N1106">
        <v>-112.68</v>
      </c>
      <c r="Q1106">
        <v>548</v>
      </c>
      <c r="R1106" s="577" t="s">
        <v>97</v>
      </c>
      <c r="S1106" s="577">
        <v>13</v>
      </c>
    </row>
    <row r="1107" spans="1:19">
      <c r="A1107">
        <v>1114</v>
      </c>
      <c r="B1107" s="400">
        <v>43916.023611111108</v>
      </c>
      <c r="C1107" s="577" t="s">
        <v>97</v>
      </c>
      <c r="D1107">
        <v>0.14000000000000001</v>
      </c>
      <c r="F1107">
        <v>1.08968</v>
      </c>
      <c r="I1107" s="400">
        <v>43917.313888888886</v>
      </c>
      <c r="J1107">
        <v>1.10188</v>
      </c>
      <c r="N1107">
        <v>-170.64</v>
      </c>
      <c r="Q1107">
        <v>548</v>
      </c>
      <c r="R1107" s="577" t="s">
        <v>97</v>
      </c>
      <c r="S1107" s="577">
        <v>13</v>
      </c>
    </row>
    <row r="1108" spans="1:19">
      <c r="A1108">
        <v>1115</v>
      </c>
      <c r="B1108" s="400">
        <v>43916.029861111114</v>
      </c>
      <c r="C1108" s="577" t="s">
        <v>97</v>
      </c>
      <c r="D1108">
        <v>0.23</v>
      </c>
      <c r="F1108">
        <v>1.09179</v>
      </c>
      <c r="I1108" s="400">
        <v>43917.313888888886</v>
      </c>
      <c r="J1108">
        <v>1.10188</v>
      </c>
      <c r="N1108">
        <v>-231.81</v>
      </c>
      <c r="Q1108">
        <v>548</v>
      </c>
      <c r="R1108" s="577" t="s">
        <v>97</v>
      </c>
      <c r="S1108" s="577">
        <v>13</v>
      </c>
    </row>
    <row r="1109" spans="1:19">
      <c r="A1109">
        <v>1121</v>
      </c>
      <c r="B1109" s="400">
        <v>43916.339583333334</v>
      </c>
      <c r="C1109" s="577" t="s">
        <v>97</v>
      </c>
      <c r="D1109">
        <v>0.38</v>
      </c>
      <c r="F1109">
        <v>1.0939099999999999</v>
      </c>
      <c r="I1109" s="400">
        <v>43917.313888888886</v>
      </c>
      <c r="J1109">
        <v>1.10188</v>
      </c>
      <c r="N1109">
        <v>-302.44</v>
      </c>
      <c r="Q1109">
        <v>548</v>
      </c>
      <c r="R1109" s="577" t="s">
        <v>97</v>
      </c>
      <c r="S1109" s="577">
        <v>13</v>
      </c>
    </row>
    <row r="1110" spans="1:19">
      <c r="A1110">
        <v>1125</v>
      </c>
      <c r="B1110" s="400">
        <v>43916.459722222222</v>
      </c>
      <c r="C1110" s="577" t="s">
        <v>97</v>
      </c>
      <c r="D1110">
        <v>0.64</v>
      </c>
      <c r="F1110">
        <v>1.09613</v>
      </c>
      <c r="I1110" s="400">
        <v>43917.313888888886</v>
      </c>
      <c r="J1110">
        <v>1.10188</v>
      </c>
      <c r="N1110">
        <v>-367.29</v>
      </c>
      <c r="Q1110">
        <v>548</v>
      </c>
      <c r="R1110" s="577" t="s">
        <v>97</v>
      </c>
      <c r="S1110" s="577">
        <v>13</v>
      </c>
    </row>
    <row r="1111" spans="1:19">
      <c r="A1111">
        <v>1130</v>
      </c>
      <c r="B1111" s="400">
        <v>43916.547222222223</v>
      </c>
      <c r="C1111" s="577" t="s">
        <v>97</v>
      </c>
      <c r="D1111">
        <v>1.1100000000000001</v>
      </c>
      <c r="F1111">
        <v>1.0986400000000001</v>
      </c>
      <c r="I1111" s="400">
        <v>43917.313888888886</v>
      </c>
      <c r="J1111">
        <v>1.10188</v>
      </c>
      <c r="N1111">
        <v>-358.4</v>
      </c>
      <c r="Q1111">
        <v>548</v>
      </c>
      <c r="R1111" s="577" t="s">
        <v>97</v>
      </c>
      <c r="S1111" s="577">
        <v>13</v>
      </c>
    </row>
    <row r="1112" spans="1:19">
      <c r="A1112">
        <v>1133</v>
      </c>
      <c r="B1112" s="400">
        <v>43916.642361111109</v>
      </c>
      <c r="C1112" s="577" t="s">
        <v>97</v>
      </c>
      <c r="D1112">
        <v>1.93</v>
      </c>
      <c r="F1112">
        <v>1.1010500000000001</v>
      </c>
      <c r="I1112" s="400">
        <v>43917.313888888886</v>
      </c>
      <c r="J1112">
        <v>1.10188</v>
      </c>
      <c r="N1112">
        <v>-158.04</v>
      </c>
      <c r="Q1112">
        <v>548</v>
      </c>
      <c r="R1112" s="577" t="s">
        <v>97</v>
      </c>
      <c r="S1112" s="577">
        <v>13</v>
      </c>
    </row>
    <row r="1113" spans="1:19">
      <c r="A1113">
        <v>1138</v>
      </c>
      <c r="B1113" s="400">
        <v>43916.70416666667</v>
      </c>
      <c r="C1113" s="577" t="s">
        <v>97</v>
      </c>
      <c r="D1113">
        <v>3.4</v>
      </c>
      <c r="F1113">
        <v>1.1035900000000001</v>
      </c>
      <c r="I1113" s="400">
        <v>43917.313888888886</v>
      </c>
      <c r="J1113">
        <v>1.10188</v>
      </c>
      <c r="N1113">
        <v>585.19000000000005</v>
      </c>
      <c r="Q1113">
        <v>548</v>
      </c>
      <c r="R1113" s="577" t="s">
        <v>97</v>
      </c>
      <c r="S1113" s="577">
        <v>13</v>
      </c>
    </row>
    <row r="1114" spans="1:19">
      <c r="A1114">
        <v>1145</v>
      </c>
      <c r="B1114" s="400">
        <v>43917.120138888888</v>
      </c>
      <c r="C1114" s="577" t="s">
        <v>97</v>
      </c>
      <c r="D1114">
        <v>6.05</v>
      </c>
      <c r="F1114">
        <v>1.1062000000000001</v>
      </c>
      <c r="I1114" s="400">
        <v>43917.313888888886</v>
      </c>
      <c r="J1114">
        <v>1.10188</v>
      </c>
      <c r="N1114">
        <v>2613.6</v>
      </c>
      <c r="Q1114">
        <v>548</v>
      </c>
      <c r="R1114" s="577" t="s">
        <v>97</v>
      </c>
      <c r="S1114" s="577">
        <v>13</v>
      </c>
    </row>
    <row r="1115" spans="1:19">
      <c r="A1115">
        <v>1104</v>
      </c>
      <c r="B1115" s="400">
        <v>43915.679166666669</v>
      </c>
      <c r="C1115" s="577" t="s">
        <v>96</v>
      </c>
      <c r="D1115">
        <v>0.02</v>
      </c>
      <c r="F1115">
        <v>1.0830900000000001</v>
      </c>
      <c r="I1115" s="400">
        <v>43915.680555555555</v>
      </c>
      <c r="J1115">
        <v>1.08409</v>
      </c>
      <c r="N1115">
        <v>2</v>
      </c>
      <c r="Q1115">
        <v>549</v>
      </c>
      <c r="R1115" s="577" t="s">
        <v>96</v>
      </c>
      <c r="S1115" s="577">
        <v>1</v>
      </c>
    </row>
    <row r="1116" spans="1:19">
      <c r="A1116">
        <v>1105</v>
      </c>
      <c r="B1116" s="400">
        <v>43915.68472222222</v>
      </c>
      <c r="C1116" s="577" t="s">
        <v>96</v>
      </c>
      <c r="D1116">
        <v>0.02</v>
      </c>
      <c r="F1116">
        <v>1.08355</v>
      </c>
      <c r="I1116" s="400">
        <v>43915.697916666664</v>
      </c>
      <c r="J1116">
        <v>1.0845499999999999</v>
      </c>
      <c r="N1116">
        <v>2</v>
      </c>
      <c r="Q1116">
        <v>550</v>
      </c>
      <c r="R1116" s="577" t="s">
        <v>96</v>
      </c>
      <c r="S1116" s="577">
        <v>1</v>
      </c>
    </row>
    <row r="1117" spans="1:19">
      <c r="A1117">
        <v>1106</v>
      </c>
      <c r="B1117" s="400">
        <v>43915.709027777775</v>
      </c>
      <c r="C1117" s="577" t="s">
        <v>96</v>
      </c>
      <c r="D1117">
        <v>0.02</v>
      </c>
      <c r="F1117">
        <v>1.0850200000000001</v>
      </c>
      <c r="I1117" s="400">
        <v>43915.722222222219</v>
      </c>
      <c r="J1117">
        <v>1.08602</v>
      </c>
      <c r="N1117">
        <v>2</v>
      </c>
      <c r="Q1117">
        <v>551</v>
      </c>
      <c r="R1117" s="577" t="s">
        <v>96</v>
      </c>
      <c r="S1117" s="577">
        <v>1</v>
      </c>
    </row>
    <row r="1118" spans="1:19">
      <c r="A1118">
        <v>1108</v>
      </c>
      <c r="B1118" s="400">
        <v>43915.73333333333</v>
      </c>
      <c r="C1118" s="577" t="s">
        <v>96</v>
      </c>
      <c r="D1118">
        <v>0.02</v>
      </c>
      <c r="F1118">
        <v>1.0860399999999999</v>
      </c>
      <c r="I1118" s="400">
        <v>43915.758333333331</v>
      </c>
      <c r="J1118">
        <v>1.08704</v>
      </c>
      <c r="N1118">
        <v>2</v>
      </c>
      <c r="Q1118">
        <v>552</v>
      </c>
      <c r="R1118" s="577" t="s">
        <v>96</v>
      </c>
      <c r="S1118" s="577">
        <v>1</v>
      </c>
    </row>
    <row r="1119" spans="1:19">
      <c r="A1119">
        <v>1110</v>
      </c>
      <c r="B1119" s="400">
        <v>43915.772916666669</v>
      </c>
      <c r="C1119" s="577" t="s">
        <v>96</v>
      </c>
      <c r="D1119">
        <v>0.02</v>
      </c>
      <c r="F1119">
        <v>1.08754</v>
      </c>
      <c r="I1119" s="400">
        <v>43915.814583333333</v>
      </c>
      <c r="J1119">
        <v>1.0885400000000001</v>
      </c>
      <c r="N1119">
        <v>2</v>
      </c>
      <c r="Q1119">
        <v>553</v>
      </c>
      <c r="R1119" s="577" t="s">
        <v>96</v>
      </c>
      <c r="S1119" s="577">
        <v>1</v>
      </c>
    </row>
    <row r="1120" spans="1:19">
      <c r="A1120">
        <v>1111</v>
      </c>
      <c r="B1120" s="400">
        <v>43915.822222222225</v>
      </c>
      <c r="C1120" s="577" t="s">
        <v>96</v>
      </c>
      <c r="D1120">
        <v>0.02</v>
      </c>
      <c r="F1120">
        <v>1.0878099999999999</v>
      </c>
      <c r="I1120" s="400">
        <v>43915.833333333336</v>
      </c>
      <c r="J1120">
        <v>1.0888100000000001</v>
      </c>
      <c r="N1120">
        <v>2</v>
      </c>
      <c r="Q1120">
        <v>554</v>
      </c>
      <c r="R1120" s="577" t="s">
        <v>96</v>
      </c>
      <c r="S1120" s="577">
        <v>1</v>
      </c>
    </row>
    <row r="1121" spans="1:19">
      <c r="A1121">
        <v>1112</v>
      </c>
      <c r="B1121" s="400">
        <v>43915.845833333333</v>
      </c>
      <c r="C1121" s="577" t="s">
        <v>96</v>
      </c>
      <c r="D1121">
        <v>0.02</v>
      </c>
      <c r="F1121">
        <v>1.0888199999999999</v>
      </c>
      <c r="I1121" s="400">
        <v>43916.015277777777</v>
      </c>
      <c r="J1121">
        <v>1.08901</v>
      </c>
      <c r="N1121">
        <v>0.14000000000000001</v>
      </c>
      <c r="Q1121">
        <v>555</v>
      </c>
      <c r="R1121" s="577" t="s">
        <v>96</v>
      </c>
      <c r="S1121" s="577">
        <v>2</v>
      </c>
    </row>
    <row r="1122" spans="1:19">
      <c r="A1122">
        <v>1113</v>
      </c>
      <c r="B1122" s="400">
        <v>43915.938888888886</v>
      </c>
      <c r="C1122" s="577" t="s">
        <v>96</v>
      </c>
      <c r="D1122">
        <v>0.02</v>
      </c>
      <c r="F1122">
        <v>1.0871900000000001</v>
      </c>
      <c r="I1122" s="400">
        <v>43916.015277777777</v>
      </c>
      <c r="J1122">
        <v>1.08901</v>
      </c>
      <c r="N1122">
        <v>3.4</v>
      </c>
      <c r="Q1122">
        <v>555</v>
      </c>
      <c r="R1122" s="577" t="s">
        <v>96</v>
      </c>
      <c r="S1122" s="577">
        <v>2</v>
      </c>
    </row>
    <row r="1123" spans="1:19">
      <c r="A1123">
        <v>1116</v>
      </c>
      <c r="B1123" s="400">
        <v>43916.03125</v>
      </c>
      <c r="C1123" s="577" t="s">
        <v>96</v>
      </c>
      <c r="D1123">
        <v>0.02</v>
      </c>
      <c r="F1123">
        <v>1.0914999999999999</v>
      </c>
      <c r="I1123" s="400">
        <v>43916.037499999999</v>
      </c>
      <c r="J1123">
        <v>1.0925</v>
      </c>
      <c r="N1123">
        <v>2</v>
      </c>
      <c r="Q1123">
        <v>556</v>
      </c>
      <c r="R1123" s="577" t="s">
        <v>96</v>
      </c>
      <c r="S1123" s="577">
        <v>1</v>
      </c>
    </row>
    <row r="1124" spans="1:19">
      <c r="A1124">
        <v>1117</v>
      </c>
      <c r="B1124" s="400">
        <v>43916.041666666664</v>
      </c>
      <c r="C1124" s="577" t="s">
        <v>96</v>
      </c>
      <c r="D1124">
        <v>0.02</v>
      </c>
      <c r="F1124">
        <v>1.09236</v>
      </c>
      <c r="I1124" s="400">
        <v>43916.299305555556</v>
      </c>
      <c r="J1124">
        <v>1.09256</v>
      </c>
      <c r="N1124">
        <v>0.4</v>
      </c>
      <c r="Q1124">
        <v>557</v>
      </c>
      <c r="R1124" s="577" t="s">
        <v>96</v>
      </c>
      <c r="S1124" s="577">
        <v>2</v>
      </c>
    </row>
    <row r="1125" spans="1:19">
      <c r="A1125">
        <v>1118</v>
      </c>
      <c r="B1125" s="400">
        <v>43916.05972222222</v>
      </c>
      <c r="C1125" s="577" t="s">
        <v>96</v>
      </c>
      <c r="D1125">
        <v>0.02</v>
      </c>
      <c r="F1125">
        <v>1.09076</v>
      </c>
      <c r="I1125" s="400">
        <v>43916.299305555556</v>
      </c>
      <c r="J1125">
        <v>1.09256</v>
      </c>
      <c r="N1125">
        <v>3.6</v>
      </c>
      <c r="Q1125">
        <v>557</v>
      </c>
      <c r="R1125" s="577" t="s">
        <v>96</v>
      </c>
      <c r="S1125" s="577">
        <v>2</v>
      </c>
    </row>
    <row r="1126" spans="1:19">
      <c r="A1126">
        <v>1119</v>
      </c>
      <c r="B1126" s="400">
        <v>43916.302777777775</v>
      </c>
      <c r="C1126" s="577" t="s">
        <v>96</v>
      </c>
      <c r="D1126">
        <v>0.02</v>
      </c>
      <c r="F1126">
        <v>1.09162</v>
      </c>
      <c r="I1126" s="400">
        <v>43916.330555555556</v>
      </c>
      <c r="J1126">
        <v>1.0918099999999999</v>
      </c>
      <c r="N1126">
        <v>0.38</v>
      </c>
      <c r="Q1126">
        <v>558</v>
      </c>
      <c r="R1126" s="577" t="s">
        <v>96</v>
      </c>
      <c r="S1126" s="577">
        <v>2</v>
      </c>
    </row>
    <row r="1127" spans="1:19">
      <c r="A1127">
        <v>1120</v>
      </c>
      <c r="B1127" s="400">
        <v>43916.308333333334</v>
      </c>
      <c r="C1127" s="577" t="s">
        <v>96</v>
      </c>
      <c r="D1127">
        <v>0.02</v>
      </c>
      <c r="F1127">
        <v>1.0900000000000001</v>
      </c>
      <c r="I1127" s="400">
        <v>43916.330555555556</v>
      </c>
      <c r="J1127">
        <v>1.0918099999999999</v>
      </c>
      <c r="N1127">
        <v>3.62</v>
      </c>
      <c r="Q1127">
        <v>558</v>
      </c>
      <c r="R1127" s="577" t="s">
        <v>96</v>
      </c>
      <c r="S1127" s="577">
        <v>2</v>
      </c>
    </row>
    <row r="1128" spans="1:19">
      <c r="A1128">
        <v>1122</v>
      </c>
      <c r="B1128" s="400">
        <v>43916.342361111114</v>
      </c>
      <c r="C1128" s="577" t="s">
        <v>96</v>
      </c>
      <c r="D1128">
        <v>0.02</v>
      </c>
      <c r="F1128">
        <v>1.09351</v>
      </c>
      <c r="I1128" s="400">
        <v>43916.380555555559</v>
      </c>
      <c r="J1128">
        <v>1.0945100000000001</v>
      </c>
      <c r="N1128">
        <v>2</v>
      </c>
      <c r="Q1128">
        <v>559</v>
      </c>
      <c r="R1128" s="577" t="s">
        <v>96</v>
      </c>
      <c r="S1128" s="577">
        <v>1</v>
      </c>
    </row>
    <row r="1129" spans="1:19">
      <c r="A1129">
        <v>1123</v>
      </c>
      <c r="B1129" s="400">
        <v>43916.390972222223</v>
      </c>
      <c r="C1129" s="577" t="s">
        <v>96</v>
      </c>
      <c r="D1129">
        <v>0.02</v>
      </c>
      <c r="F1129">
        <v>1.09398</v>
      </c>
      <c r="I1129" s="400">
        <v>43916.404166666667</v>
      </c>
      <c r="J1129">
        <v>1.0949800000000001</v>
      </c>
      <c r="N1129">
        <v>2</v>
      </c>
      <c r="Q1129">
        <v>560</v>
      </c>
      <c r="R1129" s="577" t="s">
        <v>96</v>
      </c>
      <c r="S1129" s="577">
        <v>1</v>
      </c>
    </row>
    <row r="1130" spans="1:19">
      <c r="A1130">
        <v>1124</v>
      </c>
      <c r="B1130" s="400">
        <v>43916.408333333333</v>
      </c>
      <c r="C1130" s="577" t="s">
        <v>96</v>
      </c>
      <c r="D1130">
        <v>0.02</v>
      </c>
      <c r="F1130">
        <v>1.09423</v>
      </c>
      <c r="I1130" s="400">
        <v>43916.445833333331</v>
      </c>
      <c r="J1130">
        <v>1.0952299999999999</v>
      </c>
      <c r="N1130">
        <v>2</v>
      </c>
      <c r="Q1130">
        <v>561</v>
      </c>
      <c r="R1130" s="577" t="s">
        <v>96</v>
      </c>
      <c r="S1130" s="577">
        <v>1</v>
      </c>
    </row>
    <row r="1131" spans="1:19">
      <c r="A1131">
        <v>1126</v>
      </c>
      <c r="B1131" s="400">
        <v>43916.464583333334</v>
      </c>
      <c r="C1131" s="577" t="s">
        <v>96</v>
      </c>
      <c r="D1131">
        <v>0.02</v>
      </c>
      <c r="F1131">
        <v>1.09585</v>
      </c>
      <c r="I1131" s="400">
        <v>43916.470138888886</v>
      </c>
      <c r="J1131">
        <v>1.0968500000000001</v>
      </c>
      <c r="N1131">
        <v>2</v>
      </c>
      <c r="Q1131">
        <v>562</v>
      </c>
      <c r="R1131" s="577" t="s">
        <v>96</v>
      </c>
      <c r="S1131" s="577">
        <v>1</v>
      </c>
    </row>
    <row r="1132" spans="1:19">
      <c r="A1132">
        <v>1127</v>
      </c>
      <c r="B1132" s="400">
        <v>43916.473611111112</v>
      </c>
      <c r="C1132" s="577" t="s">
        <v>96</v>
      </c>
      <c r="D1132">
        <v>0.02</v>
      </c>
      <c r="F1132">
        <v>1.0969</v>
      </c>
      <c r="I1132" s="400">
        <v>43916.538194444445</v>
      </c>
      <c r="J1132">
        <v>1.0960700000000001</v>
      </c>
      <c r="N1132">
        <v>-1.66</v>
      </c>
      <c r="Q1132">
        <v>563</v>
      </c>
      <c r="R1132" s="577" t="s">
        <v>96</v>
      </c>
      <c r="S1132" s="577">
        <v>3</v>
      </c>
    </row>
    <row r="1133" spans="1:19">
      <c r="A1133">
        <v>1128</v>
      </c>
      <c r="B1133" s="400">
        <v>43916.502083333333</v>
      </c>
      <c r="C1133" s="577" t="s">
        <v>96</v>
      </c>
      <c r="D1133">
        <v>0.02</v>
      </c>
      <c r="F1133">
        <v>1.0952999999999999</v>
      </c>
      <c r="I1133" s="400">
        <v>43916.538194444445</v>
      </c>
      <c r="J1133">
        <v>1.0960700000000001</v>
      </c>
      <c r="N1133">
        <v>1.54</v>
      </c>
      <c r="Q1133">
        <v>563</v>
      </c>
      <c r="R1133" s="577" t="s">
        <v>96</v>
      </c>
      <c r="S1133" s="577">
        <v>3</v>
      </c>
    </row>
    <row r="1134" spans="1:19">
      <c r="A1134">
        <v>1129</v>
      </c>
      <c r="B1134" s="400">
        <v>43916.509027777778</v>
      </c>
      <c r="C1134" s="577" t="s">
        <v>96</v>
      </c>
      <c r="D1134">
        <v>0.03</v>
      </c>
      <c r="F1134">
        <v>1.0936999999999999</v>
      </c>
      <c r="I1134" s="400">
        <v>43916.538194444445</v>
      </c>
      <c r="J1134">
        <v>1.0960700000000001</v>
      </c>
      <c r="N1134">
        <v>7.11</v>
      </c>
      <c r="Q1134">
        <v>563</v>
      </c>
      <c r="R1134" s="577" t="s">
        <v>96</v>
      </c>
      <c r="S1134" s="577">
        <v>3</v>
      </c>
    </row>
    <row r="1135" spans="1:19">
      <c r="A1135">
        <v>1131</v>
      </c>
      <c r="B1135" s="400">
        <v>43916.550694444442</v>
      </c>
      <c r="C1135" s="577" t="s">
        <v>96</v>
      </c>
      <c r="D1135">
        <v>0.02</v>
      </c>
      <c r="F1135">
        <v>1.09785</v>
      </c>
      <c r="I1135" s="400">
        <v>43916.623611111114</v>
      </c>
      <c r="J1135">
        <v>1.09805</v>
      </c>
      <c r="N1135">
        <v>0.4</v>
      </c>
      <c r="Q1135">
        <v>564</v>
      </c>
      <c r="R1135" s="577" t="s">
        <v>96</v>
      </c>
      <c r="S1135" s="577">
        <v>2</v>
      </c>
    </row>
    <row r="1136" spans="1:19">
      <c r="A1136">
        <v>1132</v>
      </c>
      <c r="B1136" s="400">
        <v>43916.563888888886</v>
      </c>
      <c r="C1136" s="577" t="s">
        <v>96</v>
      </c>
      <c r="D1136">
        <v>0.02</v>
      </c>
      <c r="F1136">
        <v>1.0962400000000001</v>
      </c>
      <c r="I1136" s="400">
        <v>43916.623611111114</v>
      </c>
      <c r="J1136">
        <v>1.09805</v>
      </c>
      <c r="N1136">
        <v>3.62</v>
      </c>
      <c r="Q1136">
        <v>564</v>
      </c>
      <c r="R1136" s="577" t="s">
        <v>96</v>
      </c>
      <c r="S1136" s="577">
        <v>2</v>
      </c>
    </row>
    <row r="1137" spans="1:19">
      <c r="A1137">
        <v>1134</v>
      </c>
      <c r="B1137" s="400">
        <v>43916.648611111108</v>
      </c>
      <c r="C1137" s="577" t="s">
        <v>96</v>
      </c>
      <c r="D1137">
        <v>0.02</v>
      </c>
      <c r="F1137">
        <v>1.1011500000000001</v>
      </c>
      <c r="I1137" s="400">
        <v>43916.663888888892</v>
      </c>
      <c r="J1137">
        <v>1.1013500000000001</v>
      </c>
      <c r="N1137">
        <v>0.4</v>
      </c>
      <c r="Q1137">
        <v>565</v>
      </c>
      <c r="R1137" s="577" t="s">
        <v>96</v>
      </c>
      <c r="S1137" s="577">
        <v>2</v>
      </c>
    </row>
    <row r="1138" spans="1:19">
      <c r="A1138">
        <v>1135</v>
      </c>
      <c r="B1138" s="400">
        <v>43916.654861111114</v>
      </c>
      <c r="C1138" s="577" t="s">
        <v>96</v>
      </c>
      <c r="D1138">
        <v>0.02</v>
      </c>
      <c r="F1138">
        <v>1.09955</v>
      </c>
      <c r="I1138" s="400">
        <v>43916.663888888892</v>
      </c>
      <c r="J1138">
        <v>1.1013500000000001</v>
      </c>
      <c r="N1138">
        <v>3.6</v>
      </c>
      <c r="Q1138">
        <v>565</v>
      </c>
      <c r="R1138" s="577" t="s">
        <v>96</v>
      </c>
      <c r="S1138" s="577">
        <v>2</v>
      </c>
    </row>
    <row r="1139" spans="1:19">
      <c r="A1139">
        <v>1136</v>
      </c>
      <c r="B1139" s="400">
        <v>43916.670138888891</v>
      </c>
      <c r="C1139" s="577" t="s">
        <v>96</v>
      </c>
      <c r="D1139">
        <v>0.02</v>
      </c>
      <c r="F1139">
        <v>1.10145</v>
      </c>
      <c r="I1139" s="400">
        <v>43916.688194444447</v>
      </c>
      <c r="J1139">
        <v>1.1024499999999999</v>
      </c>
      <c r="N1139">
        <v>2</v>
      </c>
      <c r="Q1139">
        <v>566</v>
      </c>
      <c r="R1139" s="577" t="s">
        <v>96</v>
      </c>
      <c r="S1139" s="577">
        <v>1</v>
      </c>
    </row>
    <row r="1140" spans="1:19">
      <c r="A1140">
        <v>1137</v>
      </c>
      <c r="B1140" s="400">
        <v>43916.695833333331</v>
      </c>
      <c r="C1140" s="577" t="s">
        <v>96</v>
      </c>
      <c r="D1140">
        <v>0.02</v>
      </c>
      <c r="F1140">
        <v>1.10242</v>
      </c>
      <c r="I1140" s="400">
        <v>43916.702777777777</v>
      </c>
      <c r="J1140">
        <v>1.1034200000000001</v>
      </c>
      <c r="N1140">
        <v>2</v>
      </c>
      <c r="Q1140">
        <v>567</v>
      </c>
      <c r="R1140" s="577" t="s">
        <v>96</v>
      </c>
      <c r="S1140" s="577">
        <v>1</v>
      </c>
    </row>
    <row r="1141" spans="1:19">
      <c r="A1141">
        <v>1139</v>
      </c>
      <c r="B1141" s="400">
        <v>43916.713194444441</v>
      </c>
      <c r="C1141" s="577" t="s">
        <v>96</v>
      </c>
      <c r="D1141">
        <v>0.02</v>
      </c>
      <c r="F1141">
        <v>1.1034299999999999</v>
      </c>
      <c r="I1141" s="400">
        <v>43916.793055555558</v>
      </c>
      <c r="J1141">
        <v>1.10443</v>
      </c>
      <c r="N1141">
        <v>2</v>
      </c>
      <c r="Q1141">
        <v>568</v>
      </c>
      <c r="R1141" s="577" t="s">
        <v>96</v>
      </c>
      <c r="S1141" s="577">
        <v>1</v>
      </c>
    </row>
    <row r="1142" spans="1:19">
      <c r="A1142">
        <v>1140</v>
      </c>
      <c r="B1142" s="400">
        <v>43916.79583333333</v>
      </c>
      <c r="C1142" s="577" t="s">
        <v>96</v>
      </c>
      <c r="D1142">
        <v>0.02</v>
      </c>
      <c r="F1142">
        <v>1.10399</v>
      </c>
      <c r="I1142" s="400">
        <v>43916.831944444442</v>
      </c>
      <c r="J1142">
        <v>1.1049899999999999</v>
      </c>
      <c r="N1142">
        <v>2</v>
      </c>
      <c r="Q1142">
        <v>569</v>
      </c>
      <c r="R1142" s="577" t="s">
        <v>96</v>
      </c>
      <c r="S1142" s="577">
        <v>1</v>
      </c>
    </row>
    <row r="1143" spans="1:19">
      <c r="A1143">
        <v>1141</v>
      </c>
      <c r="B1143" s="400">
        <v>43916.837500000001</v>
      </c>
      <c r="C1143" s="577" t="s">
        <v>96</v>
      </c>
      <c r="D1143">
        <v>0.02</v>
      </c>
      <c r="F1143">
        <v>1.1054900000000001</v>
      </c>
      <c r="I1143" s="400">
        <v>43916.989583333336</v>
      </c>
      <c r="J1143">
        <v>1.1056900000000001</v>
      </c>
      <c r="N1143">
        <v>0.4</v>
      </c>
      <c r="Q1143">
        <v>570</v>
      </c>
      <c r="R1143" s="577" t="s">
        <v>96</v>
      </c>
      <c r="S1143" s="577">
        <v>2</v>
      </c>
    </row>
    <row r="1144" spans="1:19">
      <c r="A1144">
        <v>1142</v>
      </c>
      <c r="B1144" s="400">
        <v>43916.859722222223</v>
      </c>
      <c r="C1144" s="577" t="s">
        <v>96</v>
      </c>
      <c r="D1144">
        <v>0.02</v>
      </c>
      <c r="F1144">
        <v>1.10388</v>
      </c>
      <c r="I1144" s="400">
        <v>43916.989583333336</v>
      </c>
      <c r="J1144">
        <v>1.1056900000000001</v>
      </c>
      <c r="N1144">
        <v>3.62</v>
      </c>
      <c r="Q1144">
        <v>570</v>
      </c>
      <c r="R1144" s="577" t="s">
        <v>96</v>
      </c>
      <c r="S1144" s="577">
        <v>2</v>
      </c>
    </row>
    <row r="1145" spans="1:19">
      <c r="A1145">
        <v>1143</v>
      </c>
      <c r="B1145" s="400">
        <v>43916.991666666669</v>
      </c>
      <c r="C1145" s="577" t="s">
        <v>96</v>
      </c>
      <c r="D1145">
        <v>0.02</v>
      </c>
      <c r="F1145">
        <v>1.10494</v>
      </c>
      <c r="I1145" s="400">
        <v>43917.118750000001</v>
      </c>
      <c r="J1145">
        <v>1.10514</v>
      </c>
      <c r="N1145">
        <v>0.32</v>
      </c>
      <c r="Q1145">
        <v>571</v>
      </c>
      <c r="R1145" s="577" t="s">
        <v>96</v>
      </c>
      <c r="S1145" s="577">
        <v>2</v>
      </c>
    </row>
    <row r="1146" spans="1:19">
      <c r="A1146">
        <v>1144</v>
      </c>
      <c r="B1146" s="400">
        <v>43917.037499999999</v>
      </c>
      <c r="C1146" s="577" t="s">
        <v>96</v>
      </c>
      <c r="D1146">
        <v>0.02</v>
      </c>
      <c r="F1146">
        <v>1.10334</v>
      </c>
      <c r="I1146" s="400">
        <v>43917.118750000001</v>
      </c>
      <c r="J1146">
        <v>1.10514</v>
      </c>
      <c r="N1146">
        <v>3.6</v>
      </c>
      <c r="Q1146">
        <v>571</v>
      </c>
      <c r="R1146" s="577" t="s">
        <v>96</v>
      </c>
      <c r="S1146" s="577">
        <v>2</v>
      </c>
    </row>
    <row r="1147" spans="1:19">
      <c r="A1147">
        <v>1146</v>
      </c>
      <c r="B1147" s="400">
        <v>43917.129166666666</v>
      </c>
      <c r="C1147" s="577" t="s">
        <v>96</v>
      </c>
      <c r="D1147">
        <v>0.02</v>
      </c>
      <c r="F1147">
        <v>1.10666</v>
      </c>
      <c r="I1147" s="400">
        <v>43917.152083333334</v>
      </c>
      <c r="J1147">
        <v>1.1076600000000001</v>
      </c>
      <c r="N1147">
        <v>2</v>
      </c>
      <c r="Q1147">
        <v>572</v>
      </c>
      <c r="R1147" s="577" t="s">
        <v>96</v>
      </c>
      <c r="S1147" s="577">
        <v>1</v>
      </c>
    </row>
    <row r="1148" spans="1:19">
      <c r="A1148">
        <v>1147</v>
      </c>
      <c r="B1148" s="400">
        <v>43917.155555555553</v>
      </c>
      <c r="C1148" s="577" t="s">
        <v>96</v>
      </c>
      <c r="D1148">
        <v>0.02</v>
      </c>
      <c r="F1148">
        <v>1.10799</v>
      </c>
      <c r="I1148" s="400">
        <v>43917.468055555553</v>
      </c>
      <c r="J1148">
        <v>1.1029500000000001</v>
      </c>
      <c r="N1148">
        <v>-10.08</v>
      </c>
      <c r="Q1148">
        <v>573</v>
      </c>
      <c r="R1148" s="577" t="s">
        <v>96</v>
      </c>
      <c r="S1148" s="577">
        <v>6</v>
      </c>
    </row>
    <row r="1149" spans="1:19">
      <c r="A1149">
        <v>1148</v>
      </c>
      <c r="B1149" s="400">
        <v>43917.177083333336</v>
      </c>
      <c r="C1149" s="577" t="s">
        <v>96</v>
      </c>
      <c r="D1149">
        <v>0.02</v>
      </c>
      <c r="F1149">
        <v>1.10639</v>
      </c>
      <c r="I1149" s="400">
        <v>43917.468055555553</v>
      </c>
      <c r="J1149">
        <v>1.1029500000000001</v>
      </c>
      <c r="N1149">
        <v>-6.88</v>
      </c>
      <c r="Q1149">
        <v>573</v>
      </c>
      <c r="R1149" s="577" t="s">
        <v>96</v>
      </c>
      <c r="S1149" s="577">
        <v>6</v>
      </c>
    </row>
    <row r="1150" spans="1:19">
      <c r="A1150">
        <v>1149</v>
      </c>
      <c r="B1150" s="400">
        <v>43917.272916666669</v>
      </c>
      <c r="C1150" s="577" t="s">
        <v>96</v>
      </c>
      <c r="D1150">
        <v>0.03</v>
      </c>
      <c r="F1150">
        <v>1.10477</v>
      </c>
      <c r="I1150" s="400">
        <v>43917.468055555553</v>
      </c>
      <c r="J1150">
        <v>1.1029500000000001</v>
      </c>
      <c r="N1150">
        <v>-5.46</v>
      </c>
      <c r="Q1150">
        <v>573</v>
      </c>
      <c r="R1150" s="577" t="s">
        <v>96</v>
      </c>
      <c r="S1150" s="577">
        <v>6</v>
      </c>
    </row>
    <row r="1151" spans="1:19">
      <c r="A1151">
        <v>1150</v>
      </c>
      <c r="B1151" s="400">
        <v>43917.304166666669</v>
      </c>
      <c r="C1151" s="577" t="s">
        <v>96</v>
      </c>
      <c r="D1151">
        <v>0.05</v>
      </c>
      <c r="F1151">
        <v>1.10307</v>
      </c>
      <c r="I1151" s="400">
        <v>43917.468055555553</v>
      </c>
      <c r="J1151">
        <v>1.1029500000000001</v>
      </c>
      <c r="N1151">
        <v>-0.6</v>
      </c>
      <c r="Q1151">
        <v>573</v>
      </c>
      <c r="R1151" s="577" t="s">
        <v>96</v>
      </c>
      <c r="S1151" s="577">
        <v>6</v>
      </c>
    </row>
    <row r="1152" spans="1:19">
      <c r="A1152">
        <v>1151</v>
      </c>
      <c r="B1152" s="400">
        <v>43917.314583333333</v>
      </c>
      <c r="C1152" s="577" t="s">
        <v>96</v>
      </c>
      <c r="D1152">
        <v>0.08</v>
      </c>
      <c r="F1152">
        <v>1.10127</v>
      </c>
      <c r="I1152" s="400">
        <v>43917.468055555553</v>
      </c>
      <c r="J1152">
        <v>1.1029500000000001</v>
      </c>
      <c r="N1152">
        <v>13.44</v>
      </c>
      <c r="Q1152">
        <v>573</v>
      </c>
      <c r="R1152" s="577" t="s">
        <v>96</v>
      </c>
      <c r="S1152" s="577">
        <v>6</v>
      </c>
    </row>
    <row r="1153" spans="1:19">
      <c r="A1153">
        <v>1156</v>
      </c>
      <c r="B1153" s="400">
        <v>43917.429166666669</v>
      </c>
      <c r="C1153" s="577" t="s">
        <v>96</v>
      </c>
      <c r="D1153">
        <v>0.14000000000000001</v>
      </c>
      <c r="F1153">
        <v>1.09934</v>
      </c>
      <c r="I1153" s="400">
        <v>43917.468055555553</v>
      </c>
      <c r="J1153">
        <v>1.1029500000000001</v>
      </c>
      <c r="N1153">
        <v>50.54</v>
      </c>
      <c r="Q1153">
        <v>573</v>
      </c>
      <c r="R1153" s="577" t="s">
        <v>96</v>
      </c>
      <c r="S1153" s="577">
        <v>6</v>
      </c>
    </row>
    <row r="1154" spans="1:19">
      <c r="A1154">
        <v>1152</v>
      </c>
      <c r="B1154" s="400">
        <v>43917.325694444444</v>
      </c>
      <c r="C1154" s="577" t="s">
        <v>97</v>
      </c>
      <c r="D1154">
        <v>0.02</v>
      </c>
      <c r="F1154">
        <v>1.10225</v>
      </c>
      <c r="I1154" s="400">
        <v>43917.363888888889</v>
      </c>
      <c r="J1154">
        <v>1.10205</v>
      </c>
      <c r="N1154">
        <v>0.4</v>
      </c>
      <c r="Q1154">
        <v>574</v>
      </c>
      <c r="R1154" s="577" t="s">
        <v>97</v>
      </c>
      <c r="S1154" s="577">
        <v>2</v>
      </c>
    </row>
    <row r="1155" spans="1:19">
      <c r="A1155">
        <v>1153</v>
      </c>
      <c r="B1155" s="400">
        <v>43917.339583333334</v>
      </c>
      <c r="C1155" s="577" t="s">
        <v>97</v>
      </c>
      <c r="D1155">
        <v>0.02</v>
      </c>
      <c r="F1155">
        <v>1.10385</v>
      </c>
      <c r="I1155" s="400">
        <v>43917.363888888889</v>
      </c>
      <c r="J1155">
        <v>1.10205</v>
      </c>
      <c r="N1155">
        <v>3.6</v>
      </c>
      <c r="Q1155">
        <v>574</v>
      </c>
      <c r="R1155" s="577" t="s">
        <v>97</v>
      </c>
      <c r="S1155" s="577">
        <v>2</v>
      </c>
    </row>
    <row r="1156" spans="1:19">
      <c r="A1156">
        <v>1154</v>
      </c>
      <c r="B1156" s="400">
        <v>43917.375694444447</v>
      </c>
      <c r="C1156" s="577" t="s">
        <v>97</v>
      </c>
      <c r="D1156">
        <v>0.02</v>
      </c>
      <c r="F1156">
        <v>1.1015999999999999</v>
      </c>
      <c r="I1156" s="400">
        <v>43917.390277777777</v>
      </c>
      <c r="J1156">
        <v>1.1006</v>
      </c>
      <c r="N1156">
        <v>2</v>
      </c>
      <c r="Q1156">
        <v>575</v>
      </c>
      <c r="R1156" s="577" t="s">
        <v>97</v>
      </c>
      <c r="S1156" s="577">
        <v>1</v>
      </c>
    </row>
    <row r="1157" spans="1:19">
      <c r="A1157">
        <v>1155</v>
      </c>
      <c r="B1157" s="400">
        <v>43917.40902777778</v>
      </c>
      <c r="C1157" s="577" t="s">
        <v>97</v>
      </c>
      <c r="D1157">
        <v>0.02</v>
      </c>
      <c r="F1157">
        <v>1.101</v>
      </c>
      <c r="I1157" s="400">
        <v>43917.417361111111</v>
      </c>
      <c r="J1157">
        <v>1.1000000000000001</v>
      </c>
      <c r="N1157">
        <v>2</v>
      </c>
      <c r="Q1157">
        <v>576</v>
      </c>
      <c r="R1157" s="577" t="s">
        <v>97</v>
      </c>
      <c r="S1157" s="577">
        <v>1</v>
      </c>
    </row>
    <row r="1158" spans="1:19">
      <c r="A1158">
        <v>1157</v>
      </c>
      <c r="B1158" s="400">
        <v>43917.431944444441</v>
      </c>
      <c r="C1158" s="577" t="s">
        <v>97</v>
      </c>
      <c r="D1158">
        <v>0.02</v>
      </c>
      <c r="F1158">
        <v>1.09981</v>
      </c>
      <c r="I1158" s="400">
        <v>43917.5</v>
      </c>
      <c r="J1158">
        <v>1.1006499999999999</v>
      </c>
      <c r="N1158">
        <v>-1.68</v>
      </c>
      <c r="Q1158">
        <v>577</v>
      </c>
      <c r="R1158" s="577" t="s">
        <v>97</v>
      </c>
      <c r="S1158" s="577">
        <v>3</v>
      </c>
    </row>
    <row r="1159" spans="1:19">
      <c r="A1159">
        <v>1158</v>
      </c>
      <c r="B1159" s="400">
        <v>43917.449305555558</v>
      </c>
      <c r="C1159" s="577" t="s">
        <v>97</v>
      </c>
      <c r="D1159">
        <v>0.02</v>
      </c>
      <c r="F1159">
        <v>1.1014200000000001</v>
      </c>
      <c r="I1159" s="400">
        <v>43917.5</v>
      </c>
      <c r="J1159">
        <v>1.1006499999999999</v>
      </c>
      <c r="N1159">
        <v>1.54</v>
      </c>
      <c r="Q1159">
        <v>577</v>
      </c>
      <c r="R1159" s="577" t="s">
        <v>97</v>
      </c>
      <c r="S1159" s="577">
        <v>3</v>
      </c>
    </row>
    <row r="1160" spans="1:19">
      <c r="A1160">
        <v>1159</v>
      </c>
      <c r="B1160" s="400">
        <v>43917.468055555553</v>
      </c>
      <c r="C1160" s="577" t="s">
        <v>97</v>
      </c>
      <c r="D1160">
        <v>0.03</v>
      </c>
      <c r="F1160">
        <v>1.10304</v>
      </c>
      <c r="I1160" s="400">
        <v>43917.5</v>
      </c>
      <c r="J1160">
        <v>1.1006499999999999</v>
      </c>
      <c r="N1160">
        <v>7.17</v>
      </c>
      <c r="Q1160">
        <v>577</v>
      </c>
      <c r="R1160" s="577" t="s">
        <v>97</v>
      </c>
      <c r="S1160" s="577">
        <v>3</v>
      </c>
    </row>
    <row r="1161" spans="1:19">
      <c r="A1161">
        <v>1160</v>
      </c>
      <c r="B1161" s="400">
        <v>43917.474999999999</v>
      </c>
      <c r="C1161" s="577" t="s">
        <v>96</v>
      </c>
      <c r="D1161">
        <v>0.02</v>
      </c>
      <c r="F1161">
        <v>1.10185</v>
      </c>
      <c r="I1161" s="400">
        <v>43917.481944444444</v>
      </c>
      <c r="J1161">
        <v>1.1028500000000001</v>
      </c>
      <c r="N1161">
        <v>2</v>
      </c>
      <c r="Q1161">
        <v>578</v>
      </c>
      <c r="R1161" s="577" t="s">
        <v>96</v>
      </c>
      <c r="S1161" s="577">
        <v>1</v>
      </c>
    </row>
    <row r="1162" spans="1:19">
      <c r="A1162">
        <v>1161</v>
      </c>
      <c r="B1162" s="400">
        <v>43917.486111111109</v>
      </c>
      <c r="C1162" s="577" t="s">
        <v>96</v>
      </c>
      <c r="D1162">
        <v>0.02</v>
      </c>
      <c r="F1162">
        <v>1.10223</v>
      </c>
      <c r="I1162" s="400">
        <v>43917.586805555555</v>
      </c>
      <c r="J1162">
        <v>1.1001099999999999</v>
      </c>
      <c r="N1162">
        <v>-4.24</v>
      </c>
      <c r="Q1162">
        <v>579</v>
      </c>
      <c r="R1162" s="577" t="s">
        <v>96</v>
      </c>
      <c r="S1162" s="577">
        <v>4</v>
      </c>
    </row>
    <row r="1163" spans="1:19">
      <c r="A1163">
        <v>1162</v>
      </c>
      <c r="B1163" s="400">
        <v>43917.50277777778</v>
      </c>
      <c r="C1163" s="577" t="s">
        <v>96</v>
      </c>
      <c r="D1163">
        <v>0.02</v>
      </c>
      <c r="F1163">
        <v>1.10063</v>
      </c>
      <c r="I1163" s="400">
        <v>43917.586805555555</v>
      </c>
      <c r="J1163">
        <v>1.1001099999999999</v>
      </c>
      <c r="N1163">
        <v>-1.04</v>
      </c>
      <c r="Q1163">
        <v>579</v>
      </c>
      <c r="R1163" s="577" t="s">
        <v>96</v>
      </c>
      <c r="S1163" s="577">
        <v>4</v>
      </c>
    </row>
    <row r="1164" spans="1:19">
      <c r="A1164">
        <v>1164</v>
      </c>
      <c r="B1164" s="400">
        <v>43917.525694444441</v>
      </c>
      <c r="C1164" s="577" t="s">
        <v>96</v>
      </c>
      <c r="D1164">
        <v>0.03</v>
      </c>
      <c r="F1164">
        <v>1.09901</v>
      </c>
      <c r="I1164" s="400">
        <v>43917.586805555555</v>
      </c>
      <c r="J1164">
        <v>1.1001099999999999</v>
      </c>
      <c r="N1164">
        <v>3.3</v>
      </c>
      <c r="Q1164">
        <v>579</v>
      </c>
      <c r="R1164" s="577" t="s">
        <v>96</v>
      </c>
      <c r="S1164" s="577">
        <v>4</v>
      </c>
    </row>
    <row r="1165" spans="1:19">
      <c r="A1165">
        <v>1166</v>
      </c>
      <c r="B1165" s="400">
        <v>43917.54583333333</v>
      </c>
      <c r="C1165" s="577" t="s">
        <v>96</v>
      </c>
      <c r="D1165">
        <v>0.05</v>
      </c>
      <c r="F1165">
        <v>1.09731</v>
      </c>
      <c r="I1165" s="400">
        <v>43917.586805555555</v>
      </c>
      <c r="J1165">
        <v>1.1001099999999999</v>
      </c>
      <c r="N1165">
        <v>14</v>
      </c>
      <c r="Q1165">
        <v>579</v>
      </c>
      <c r="R1165" s="577" t="s">
        <v>96</v>
      </c>
      <c r="S1165" s="577">
        <v>4</v>
      </c>
    </row>
    <row r="1166" spans="1:19">
      <c r="A1166">
        <v>1163</v>
      </c>
      <c r="B1166" s="400">
        <v>43917.51458333333</v>
      </c>
      <c r="C1166" s="577" t="s">
        <v>97</v>
      </c>
      <c r="D1166">
        <v>0.02</v>
      </c>
      <c r="F1166">
        <v>1.1010800000000001</v>
      </c>
      <c r="I1166" s="400">
        <v>43917.522916666669</v>
      </c>
      <c r="J1166">
        <v>1.1000799999999999</v>
      </c>
      <c r="N1166">
        <v>2</v>
      </c>
      <c r="Q1166">
        <v>580</v>
      </c>
      <c r="R1166" s="577" t="s">
        <v>97</v>
      </c>
      <c r="S1166" s="577">
        <v>1</v>
      </c>
    </row>
    <row r="1167" spans="1:19">
      <c r="A1167">
        <v>1165</v>
      </c>
      <c r="B1167" s="400">
        <v>43917.539583333331</v>
      </c>
      <c r="C1167" s="577" t="s">
        <v>97</v>
      </c>
      <c r="D1167">
        <v>0.02</v>
      </c>
      <c r="F1167">
        <v>1.09809</v>
      </c>
      <c r="I1167" s="400">
        <v>43917.554861111108</v>
      </c>
      <c r="J1167">
        <v>1.0970899999999999</v>
      </c>
      <c r="N1167">
        <v>2</v>
      </c>
      <c r="Q1167">
        <v>581</v>
      </c>
      <c r="R1167" s="577" t="s">
        <v>97</v>
      </c>
      <c r="S1167" s="577">
        <v>1</v>
      </c>
    </row>
    <row r="1168" spans="1:19">
      <c r="A1168">
        <v>1167</v>
      </c>
      <c r="B1168" s="400">
        <v>43917.581944444442</v>
      </c>
      <c r="C1168" s="577" t="s">
        <v>97</v>
      </c>
      <c r="D1168">
        <v>0.02</v>
      </c>
      <c r="F1168">
        <v>1.09798</v>
      </c>
      <c r="I1168" s="400">
        <v>43920.134027777778</v>
      </c>
      <c r="J1168">
        <v>1.1087</v>
      </c>
      <c r="N1168">
        <v>-21.42</v>
      </c>
      <c r="Q1168">
        <v>582</v>
      </c>
      <c r="R1168" s="577" t="s">
        <v>97</v>
      </c>
      <c r="S1168" s="577">
        <v>9</v>
      </c>
    </row>
    <row r="1169" spans="1:19">
      <c r="A1169">
        <v>1168</v>
      </c>
      <c r="B1169" s="400">
        <v>43917.586111111108</v>
      </c>
      <c r="C1169" s="577" t="s">
        <v>97</v>
      </c>
      <c r="D1169">
        <v>0.02</v>
      </c>
      <c r="F1169">
        <v>1.0996300000000001</v>
      </c>
      <c r="I1169" s="400">
        <v>43920.134027777778</v>
      </c>
      <c r="J1169">
        <v>1.1087</v>
      </c>
      <c r="N1169">
        <v>-18.12</v>
      </c>
      <c r="Q1169">
        <v>582</v>
      </c>
      <c r="R1169" s="577" t="s">
        <v>97</v>
      </c>
      <c r="S1169" s="577">
        <v>9</v>
      </c>
    </row>
    <row r="1170" spans="1:19">
      <c r="A1170">
        <v>1170</v>
      </c>
      <c r="B1170" s="400">
        <v>43917.625</v>
      </c>
      <c r="C1170" s="577" t="s">
        <v>97</v>
      </c>
      <c r="D1170">
        <v>0.03</v>
      </c>
      <c r="F1170">
        <v>1.10124</v>
      </c>
      <c r="I1170" s="400">
        <v>43920.134027777778</v>
      </c>
      <c r="J1170">
        <v>1.1087</v>
      </c>
      <c r="N1170">
        <v>-22.35</v>
      </c>
      <c r="Q1170">
        <v>582</v>
      </c>
      <c r="R1170" s="577" t="s">
        <v>97</v>
      </c>
      <c r="S1170" s="577">
        <v>9</v>
      </c>
    </row>
    <row r="1171" spans="1:19">
      <c r="A1171">
        <v>1171</v>
      </c>
      <c r="B1171" s="400">
        <v>43917.638888888891</v>
      </c>
      <c r="C1171" s="577" t="s">
        <v>97</v>
      </c>
      <c r="D1171">
        <v>0.05</v>
      </c>
      <c r="F1171">
        <v>1.1029500000000001</v>
      </c>
      <c r="I1171" s="400">
        <v>43920.134027777778</v>
      </c>
      <c r="J1171">
        <v>1.1087</v>
      </c>
      <c r="N1171">
        <v>-28.69</v>
      </c>
      <c r="Q1171">
        <v>582</v>
      </c>
      <c r="R1171" s="577" t="s">
        <v>97</v>
      </c>
      <c r="S1171" s="577">
        <v>9</v>
      </c>
    </row>
    <row r="1172" spans="1:19">
      <c r="A1172">
        <v>1172</v>
      </c>
      <c r="B1172" s="400">
        <v>43917.65902777778</v>
      </c>
      <c r="C1172" s="577" t="s">
        <v>97</v>
      </c>
      <c r="D1172">
        <v>0.08</v>
      </c>
      <c r="F1172">
        <v>1.10476</v>
      </c>
      <c r="I1172" s="400">
        <v>43920.134027777778</v>
      </c>
      <c r="J1172">
        <v>1.1087</v>
      </c>
      <c r="N1172">
        <v>-31.43</v>
      </c>
      <c r="Q1172">
        <v>582</v>
      </c>
      <c r="R1172" s="577" t="s">
        <v>97</v>
      </c>
      <c r="S1172" s="577">
        <v>9</v>
      </c>
    </row>
    <row r="1173" spans="1:19">
      <c r="A1173">
        <v>1173</v>
      </c>
      <c r="B1173" s="400">
        <v>43917.669444444444</v>
      </c>
      <c r="C1173" s="577" t="s">
        <v>97</v>
      </c>
      <c r="D1173">
        <v>0.14000000000000001</v>
      </c>
      <c r="F1173">
        <v>1.10666</v>
      </c>
      <c r="I1173" s="400">
        <v>43920.134027777778</v>
      </c>
      <c r="J1173">
        <v>1.1087</v>
      </c>
      <c r="N1173">
        <v>-28.4</v>
      </c>
      <c r="Q1173">
        <v>582</v>
      </c>
      <c r="R1173" s="577" t="s">
        <v>97</v>
      </c>
      <c r="S1173" s="577">
        <v>9</v>
      </c>
    </row>
    <row r="1174" spans="1:19">
      <c r="A1174">
        <v>1174</v>
      </c>
      <c r="B1174" s="400">
        <v>43917.680555555555</v>
      </c>
      <c r="C1174" s="577" t="s">
        <v>97</v>
      </c>
      <c r="D1174">
        <v>0.23</v>
      </c>
      <c r="F1174">
        <v>1.1086800000000001</v>
      </c>
      <c r="I1174" s="400">
        <v>43920.134027777778</v>
      </c>
      <c r="J1174">
        <v>1.1087</v>
      </c>
      <c r="N1174">
        <v>-0.2</v>
      </c>
      <c r="Q1174">
        <v>582</v>
      </c>
      <c r="R1174" s="577" t="s">
        <v>97</v>
      </c>
      <c r="S1174" s="577">
        <v>9</v>
      </c>
    </row>
    <row r="1175" spans="1:19">
      <c r="A1175">
        <v>1178</v>
      </c>
      <c r="B1175" s="400">
        <v>43917.750694444447</v>
      </c>
      <c r="C1175" s="577" t="s">
        <v>97</v>
      </c>
      <c r="D1175">
        <v>0.38</v>
      </c>
      <c r="F1175">
        <v>1.1108199999999999</v>
      </c>
      <c r="I1175" s="400">
        <v>43920.134027777778</v>
      </c>
      <c r="J1175">
        <v>1.1087</v>
      </c>
      <c r="N1175">
        <v>80.98</v>
      </c>
      <c r="Q1175">
        <v>582</v>
      </c>
      <c r="R1175" s="577" t="s">
        <v>97</v>
      </c>
      <c r="S1175" s="577">
        <v>9</v>
      </c>
    </row>
    <row r="1176" spans="1:19">
      <c r="A1176">
        <v>1182</v>
      </c>
      <c r="B1176" s="400">
        <v>43917.835416666669</v>
      </c>
      <c r="C1176" s="577" t="s">
        <v>97</v>
      </c>
      <c r="D1176">
        <v>0.64</v>
      </c>
      <c r="F1176">
        <v>1.11303</v>
      </c>
      <c r="I1176" s="400">
        <v>43920.134027777778</v>
      </c>
      <c r="J1176">
        <v>1.1087</v>
      </c>
      <c r="N1176">
        <v>277.83</v>
      </c>
      <c r="Q1176">
        <v>582</v>
      </c>
      <c r="R1176" s="577" t="s">
        <v>97</v>
      </c>
      <c r="S1176" s="577">
        <v>9</v>
      </c>
    </row>
    <row r="1177" spans="1:19">
      <c r="A1177">
        <v>1169</v>
      </c>
      <c r="B1177" s="400">
        <v>43917.595833333333</v>
      </c>
      <c r="C1177" s="577" t="s">
        <v>96</v>
      </c>
      <c r="D1177">
        <v>0.02</v>
      </c>
      <c r="F1177">
        <v>1.0994900000000001</v>
      </c>
      <c r="I1177" s="400">
        <v>43917.620833333334</v>
      </c>
      <c r="J1177">
        <v>1.10049</v>
      </c>
      <c r="N1177">
        <v>2</v>
      </c>
      <c r="Q1177">
        <v>583</v>
      </c>
      <c r="R1177" s="577" t="s">
        <v>96</v>
      </c>
      <c r="S1177" s="577">
        <v>1</v>
      </c>
    </row>
    <row r="1178" spans="1:19">
      <c r="A1178">
        <v>1175</v>
      </c>
      <c r="B1178" s="400">
        <v>43917.682638888888</v>
      </c>
      <c r="C1178" s="577" t="s">
        <v>96</v>
      </c>
      <c r="D1178">
        <v>0.02</v>
      </c>
      <c r="F1178">
        <v>1.1084700000000001</v>
      </c>
      <c r="I1178" s="400">
        <v>43917.709722222222</v>
      </c>
      <c r="J1178">
        <v>1.10867</v>
      </c>
      <c r="N1178">
        <v>0.4</v>
      </c>
      <c r="Q1178">
        <v>584</v>
      </c>
      <c r="R1178" s="577" t="s">
        <v>96</v>
      </c>
      <c r="S1178" s="577">
        <v>2</v>
      </c>
    </row>
    <row r="1179" spans="1:19">
      <c r="A1179">
        <v>1176</v>
      </c>
      <c r="B1179" s="400">
        <v>43917.696527777778</v>
      </c>
      <c r="C1179" s="577" t="s">
        <v>96</v>
      </c>
      <c r="D1179">
        <v>0.02</v>
      </c>
      <c r="F1179">
        <v>1.10687</v>
      </c>
      <c r="I1179" s="400">
        <v>43917.709722222222</v>
      </c>
      <c r="J1179">
        <v>1.10867</v>
      </c>
      <c r="N1179">
        <v>3.6</v>
      </c>
      <c r="Q1179">
        <v>584</v>
      </c>
      <c r="R1179" s="577" t="s">
        <v>96</v>
      </c>
      <c r="S1179" s="577">
        <v>2</v>
      </c>
    </row>
    <row r="1180" spans="1:19">
      <c r="A1180">
        <v>1177</v>
      </c>
      <c r="B1180" s="400">
        <v>43917.713888888888</v>
      </c>
      <c r="C1180" s="577" t="s">
        <v>96</v>
      </c>
      <c r="D1180">
        <v>0.02</v>
      </c>
      <c r="F1180">
        <v>1.10815</v>
      </c>
      <c r="I1180" s="400">
        <v>43917.744444444441</v>
      </c>
      <c r="J1180">
        <v>1.1091500000000001</v>
      </c>
      <c r="N1180">
        <v>2</v>
      </c>
      <c r="Q1180">
        <v>585</v>
      </c>
      <c r="R1180" s="577" t="s">
        <v>96</v>
      </c>
      <c r="S1180" s="577">
        <v>1</v>
      </c>
    </row>
    <row r="1181" spans="1:19">
      <c r="A1181">
        <v>1179</v>
      </c>
      <c r="B1181" s="400">
        <v>43917.761111111111</v>
      </c>
      <c r="C1181" s="577" t="s">
        <v>96</v>
      </c>
      <c r="D1181">
        <v>0.02</v>
      </c>
      <c r="F1181">
        <v>1.11005</v>
      </c>
      <c r="I1181" s="400">
        <v>43917.789583333331</v>
      </c>
      <c r="J1181">
        <v>1.1110500000000001</v>
      </c>
      <c r="N1181">
        <v>2</v>
      </c>
      <c r="Q1181">
        <v>586</v>
      </c>
      <c r="R1181" s="577" t="s">
        <v>96</v>
      </c>
      <c r="S1181" s="577">
        <v>1</v>
      </c>
    </row>
    <row r="1182" spans="1:19">
      <c r="A1182">
        <v>1180</v>
      </c>
      <c r="B1182" s="400">
        <v>43917.797222222223</v>
      </c>
      <c r="C1182" s="577" t="s">
        <v>96</v>
      </c>
      <c r="D1182">
        <v>0.02</v>
      </c>
      <c r="F1182">
        <v>1.1116600000000001</v>
      </c>
      <c r="I1182" s="400">
        <v>43917.800694444442</v>
      </c>
      <c r="J1182">
        <v>1.11266</v>
      </c>
      <c r="N1182">
        <v>2</v>
      </c>
      <c r="Q1182">
        <v>587</v>
      </c>
      <c r="R1182" s="577" t="s">
        <v>96</v>
      </c>
      <c r="S1182" s="577">
        <v>1</v>
      </c>
    </row>
    <row r="1183" spans="1:19">
      <c r="A1183">
        <v>1181</v>
      </c>
      <c r="B1183" s="400">
        <v>43917.820833333331</v>
      </c>
      <c r="C1183" s="577" t="s">
        <v>96</v>
      </c>
      <c r="D1183">
        <v>0.02</v>
      </c>
      <c r="F1183">
        <v>1.11219</v>
      </c>
      <c r="I1183" s="400">
        <v>43917.835416666669</v>
      </c>
      <c r="J1183">
        <v>1.1131899999999999</v>
      </c>
      <c r="N1183">
        <v>2</v>
      </c>
      <c r="Q1183">
        <v>588</v>
      </c>
      <c r="R1183" s="577" t="s">
        <v>96</v>
      </c>
      <c r="S1183" s="577">
        <v>1</v>
      </c>
    </row>
    <row r="1184" spans="1:19">
      <c r="A1184">
        <v>1183</v>
      </c>
      <c r="B1184" s="400">
        <v>43917.849305555559</v>
      </c>
      <c r="C1184" s="577" t="s">
        <v>96</v>
      </c>
      <c r="D1184">
        <v>0.02</v>
      </c>
      <c r="F1184">
        <v>1.1140600000000001</v>
      </c>
      <c r="I1184" s="400">
        <v>43919.994444444441</v>
      </c>
      <c r="J1184">
        <v>1.11399</v>
      </c>
      <c r="N1184">
        <v>-0.14000000000000001</v>
      </c>
      <c r="Q1184">
        <v>589</v>
      </c>
      <c r="R1184" s="577" t="s">
        <v>96</v>
      </c>
      <c r="S1184" s="577">
        <v>2</v>
      </c>
    </row>
    <row r="1185" spans="1:19">
      <c r="A1185">
        <v>1184</v>
      </c>
      <c r="B1185" s="400">
        <v>43919.875694444447</v>
      </c>
      <c r="C1185" s="577" t="s">
        <v>96</v>
      </c>
      <c r="D1185">
        <v>0.02</v>
      </c>
      <c r="F1185">
        <v>1.11192</v>
      </c>
      <c r="I1185" s="400">
        <v>43919.994444444441</v>
      </c>
      <c r="J1185">
        <v>1.11399</v>
      </c>
      <c r="N1185">
        <v>4.1399999999999997</v>
      </c>
      <c r="Q1185">
        <v>589</v>
      </c>
      <c r="R1185" s="577" t="s">
        <v>96</v>
      </c>
      <c r="S1185" s="577">
        <v>2</v>
      </c>
    </row>
    <row r="1186" spans="1:19">
      <c r="A1186">
        <v>1185</v>
      </c>
      <c r="B1186" s="400">
        <v>43920.000694444447</v>
      </c>
      <c r="C1186" s="577" t="s">
        <v>96</v>
      </c>
      <c r="D1186">
        <v>0.02</v>
      </c>
      <c r="F1186">
        <v>1.1134900000000001</v>
      </c>
      <c r="I1186" s="400">
        <v>43921.606249999997</v>
      </c>
      <c r="J1186">
        <v>1.0981300000000001</v>
      </c>
      <c r="N1186">
        <v>-30.8</v>
      </c>
      <c r="Q1186">
        <v>590</v>
      </c>
      <c r="R1186" s="577" t="s">
        <v>96</v>
      </c>
      <c r="S1186" s="577">
        <v>11</v>
      </c>
    </row>
    <row r="1187" spans="1:19">
      <c r="A1187">
        <v>1186</v>
      </c>
      <c r="B1187" s="400">
        <v>43920.022222222222</v>
      </c>
      <c r="C1187" s="577" t="s">
        <v>96</v>
      </c>
      <c r="D1187">
        <v>0.02</v>
      </c>
      <c r="F1187">
        <v>1.11188</v>
      </c>
      <c r="I1187" s="400">
        <v>43921.606249999997</v>
      </c>
      <c r="J1187">
        <v>1.0981300000000001</v>
      </c>
      <c r="N1187">
        <v>-27.58</v>
      </c>
      <c r="Q1187">
        <v>590</v>
      </c>
      <c r="R1187" s="577" t="s">
        <v>96</v>
      </c>
      <c r="S1187" s="577">
        <v>11</v>
      </c>
    </row>
    <row r="1188" spans="1:19">
      <c r="A1188">
        <v>1187</v>
      </c>
      <c r="B1188" s="400">
        <v>43920.034722222219</v>
      </c>
      <c r="C1188" s="577" t="s">
        <v>96</v>
      </c>
      <c r="D1188">
        <v>0.03</v>
      </c>
      <c r="F1188">
        <v>1.1102799999999999</v>
      </c>
      <c r="I1188" s="400">
        <v>43921.606249999997</v>
      </c>
      <c r="J1188">
        <v>1.0981300000000001</v>
      </c>
      <c r="N1188">
        <v>-36.57</v>
      </c>
      <c r="Q1188">
        <v>590</v>
      </c>
      <c r="R1188" s="577" t="s">
        <v>96</v>
      </c>
      <c r="S1188" s="577">
        <v>11</v>
      </c>
    </row>
    <row r="1189" spans="1:19">
      <c r="A1189">
        <v>1188</v>
      </c>
      <c r="B1189" s="400">
        <v>43920.136805555558</v>
      </c>
      <c r="C1189" s="577" t="s">
        <v>96</v>
      </c>
      <c r="D1189">
        <v>0.05</v>
      </c>
      <c r="F1189">
        <v>1.1085700000000001</v>
      </c>
      <c r="I1189" s="400">
        <v>43921.606249999997</v>
      </c>
      <c r="J1189">
        <v>1.0981300000000001</v>
      </c>
      <c r="N1189">
        <v>-52.4</v>
      </c>
      <c r="Q1189">
        <v>590</v>
      </c>
      <c r="R1189" s="577" t="s">
        <v>96</v>
      </c>
      <c r="S1189" s="577">
        <v>11</v>
      </c>
    </row>
    <row r="1190" spans="1:19">
      <c r="A1190">
        <v>1193</v>
      </c>
      <c r="B1190" s="400">
        <v>43920.290972222225</v>
      </c>
      <c r="C1190" s="577" t="s">
        <v>96</v>
      </c>
      <c r="D1190">
        <v>0.08</v>
      </c>
      <c r="F1190">
        <v>1.10676</v>
      </c>
      <c r="I1190" s="400">
        <v>43921.606249999997</v>
      </c>
      <c r="J1190">
        <v>1.0981300000000001</v>
      </c>
      <c r="N1190">
        <v>-69.36</v>
      </c>
      <c r="Q1190">
        <v>590</v>
      </c>
      <c r="R1190" s="577" t="s">
        <v>96</v>
      </c>
      <c r="S1190" s="577">
        <v>11</v>
      </c>
    </row>
    <row r="1191" spans="1:19">
      <c r="A1191">
        <v>1199</v>
      </c>
      <c r="B1191" s="400">
        <v>43920.475694444445</v>
      </c>
      <c r="C1191" s="577" t="s">
        <v>96</v>
      </c>
      <c r="D1191">
        <v>0.14000000000000001</v>
      </c>
      <c r="F1191">
        <v>1.1048500000000001</v>
      </c>
      <c r="I1191" s="400">
        <v>43921.606249999997</v>
      </c>
      <c r="J1191">
        <v>1.0981300000000001</v>
      </c>
      <c r="N1191">
        <v>-94.64</v>
      </c>
      <c r="Q1191">
        <v>590</v>
      </c>
      <c r="R1191" s="577" t="s">
        <v>96</v>
      </c>
      <c r="S1191" s="577">
        <v>11</v>
      </c>
    </row>
    <row r="1192" spans="1:19">
      <c r="A1192">
        <v>1202</v>
      </c>
      <c r="B1192" s="400">
        <v>43920.536805555559</v>
      </c>
      <c r="C1192" s="577" t="s">
        <v>96</v>
      </c>
      <c r="D1192">
        <v>0.23</v>
      </c>
      <c r="F1192">
        <v>1.1028500000000001</v>
      </c>
      <c r="I1192" s="400">
        <v>43921.606249999997</v>
      </c>
      <c r="J1192">
        <v>1.0981300000000001</v>
      </c>
      <c r="N1192">
        <v>-109.48</v>
      </c>
      <c r="Q1192">
        <v>590</v>
      </c>
      <c r="R1192" s="577" t="s">
        <v>96</v>
      </c>
      <c r="S1192" s="577">
        <v>11</v>
      </c>
    </row>
    <row r="1193" spans="1:19">
      <c r="A1193">
        <v>1209</v>
      </c>
      <c r="B1193" s="400">
        <v>43921.036805555559</v>
      </c>
      <c r="C1193" s="577" t="s">
        <v>96</v>
      </c>
      <c r="D1193">
        <v>0.38</v>
      </c>
      <c r="F1193">
        <v>1.1007400000000001</v>
      </c>
      <c r="I1193" s="400">
        <v>43921.606249999997</v>
      </c>
      <c r="J1193">
        <v>1.0981300000000001</v>
      </c>
      <c r="N1193">
        <v>-99.18</v>
      </c>
      <c r="Q1193">
        <v>590</v>
      </c>
      <c r="R1193" s="577" t="s">
        <v>96</v>
      </c>
      <c r="S1193" s="577">
        <v>11</v>
      </c>
    </row>
    <row r="1194" spans="1:19">
      <c r="A1194">
        <v>1216</v>
      </c>
      <c r="B1194" s="400">
        <v>43921.373611111114</v>
      </c>
      <c r="C1194" s="577" t="s">
        <v>96</v>
      </c>
      <c r="D1194">
        <v>0.64</v>
      </c>
      <c r="F1194">
        <v>1.0985100000000001</v>
      </c>
      <c r="I1194" s="400">
        <v>43921.606249999997</v>
      </c>
      <c r="J1194">
        <v>1.0981300000000001</v>
      </c>
      <c r="N1194">
        <v>-24.32</v>
      </c>
      <c r="Q1194">
        <v>590</v>
      </c>
      <c r="R1194" s="577" t="s">
        <v>96</v>
      </c>
      <c r="S1194" s="577">
        <v>11</v>
      </c>
    </row>
    <row r="1195" spans="1:19">
      <c r="A1195">
        <v>1220</v>
      </c>
      <c r="B1195" s="400">
        <v>43921.442361111112</v>
      </c>
      <c r="C1195" s="577" t="s">
        <v>96</v>
      </c>
      <c r="D1195">
        <v>1.1100000000000001</v>
      </c>
      <c r="F1195">
        <v>1.0962000000000001</v>
      </c>
      <c r="I1195" s="400">
        <v>43921.606249999997</v>
      </c>
      <c r="J1195">
        <v>1.0981300000000001</v>
      </c>
      <c r="N1195">
        <v>214.23</v>
      </c>
      <c r="Q1195">
        <v>590</v>
      </c>
      <c r="R1195" s="577" t="s">
        <v>96</v>
      </c>
      <c r="S1195" s="577">
        <v>11</v>
      </c>
    </row>
    <row r="1196" spans="1:19">
      <c r="A1196">
        <v>1221</v>
      </c>
      <c r="B1196" s="400">
        <v>43921.463194444441</v>
      </c>
      <c r="C1196" s="577" t="s">
        <v>96</v>
      </c>
      <c r="D1196">
        <v>1.93</v>
      </c>
      <c r="F1196">
        <v>1.0938000000000001</v>
      </c>
      <c r="I1196" s="400">
        <v>43921.606249999997</v>
      </c>
      <c r="J1196">
        <v>1.0981300000000001</v>
      </c>
      <c r="N1196">
        <v>835.69</v>
      </c>
      <c r="Q1196">
        <v>590</v>
      </c>
      <c r="R1196" s="577" t="s">
        <v>96</v>
      </c>
      <c r="S1196" s="577">
        <v>11</v>
      </c>
    </row>
    <row r="1197" spans="1:19">
      <c r="A1197">
        <v>1189</v>
      </c>
      <c r="B1197" s="400">
        <v>43920.14166666667</v>
      </c>
      <c r="C1197" s="577" t="s">
        <v>97</v>
      </c>
      <c r="D1197">
        <v>0.02</v>
      </c>
      <c r="F1197">
        <v>1.1085400000000001</v>
      </c>
      <c r="I1197" s="400">
        <v>43920.17291666667</v>
      </c>
      <c r="J1197">
        <v>1.10754</v>
      </c>
      <c r="N1197">
        <v>2</v>
      </c>
      <c r="Q1197">
        <v>591</v>
      </c>
      <c r="R1197" s="577" t="s">
        <v>97</v>
      </c>
      <c r="S1197" s="577">
        <v>1</v>
      </c>
    </row>
    <row r="1198" spans="1:19">
      <c r="A1198">
        <v>1190</v>
      </c>
      <c r="B1198" s="400">
        <v>43920.178472222222</v>
      </c>
      <c r="C1198" s="577" t="s">
        <v>97</v>
      </c>
      <c r="D1198">
        <v>0.02</v>
      </c>
      <c r="F1198">
        <v>1.10744</v>
      </c>
      <c r="I1198" s="400">
        <v>43920.277083333334</v>
      </c>
      <c r="J1198">
        <v>1.1075600000000001</v>
      </c>
      <c r="N1198">
        <v>-0.24</v>
      </c>
      <c r="Q1198">
        <v>592</v>
      </c>
      <c r="R1198" s="577" t="s">
        <v>97</v>
      </c>
      <c r="S1198" s="577">
        <v>2</v>
      </c>
    </row>
    <row r="1199" spans="1:19">
      <c r="A1199">
        <v>1191</v>
      </c>
      <c r="B1199" s="400">
        <v>43920.24722222222</v>
      </c>
      <c r="C1199" s="577" t="s">
        <v>97</v>
      </c>
      <c r="D1199">
        <v>0.02</v>
      </c>
      <c r="F1199">
        <v>1.1096699999999999</v>
      </c>
      <c r="I1199" s="400">
        <v>43920.277083333334</v>
      </c>
      <c r="J1199">
        <v>1.1075600000000001</v>
      </c>
      <c r="N1199">
        <v>4.22</v>
      </c>
      <c r="Q1199">
        <v>592</v>
      </c>
      <c r="R1199" s="577" t="s">
        <v>97</v>
      </c>
      <c r="S1199" s="577">
        <v>2</v>
      </c>
    </row>
    <row r="1200" spans="1:19">
      <c r="A1200">
        <v>1192</v>
      </c>
      <c r="B1200" s="400">
        <v>43920.283333333333</v>
      </c>
      <c r="C1200" s="577" t="s">
        <v>97</v>
      </c>
      <c r="D1200">
        <v>0.02</v>
      </c>
      <c r="F1200">
        <v>1.10792</v>
      </c>
      <c r="I1200" s="400">
        <v>43920.290972222225</v>
      </c>
      <c r="J1200">
        <v>1.1069199999999999</v>
      </c>
      <c r="N1200">
        <v>2</v>
      </c>
      <c r="Q1200">
        <v>593</v>
      </c>
      <c r="R1200" s="577" t="s">
        <v>97</v>
      </c>
      <c r="S1200" s="577">
        <v>1</v>
      </c>
    </row>
    <row r="1201" spans="1:19">
      <c r="A1201">
        <v>1194</v>
      </c>
      <c r="B1201" s="400">
        <v>43920.293749999997</v>
      </c>
      <c r="C1201" s="577" t="s">
        <v>97</v>
      </c>
      <c r="D1201">
        <v>0.02</v>
      </c>
      <c r="F1201">
        <v>1.10755</v>
      </c>
      <c r="I1201" s="400">
        <v>43920.318055555559</v>
      </c>
      <c r="J1201">
        <v>1.1065499999999999</v>
      </c>
      <c r="N1201">
        <v>2</v>
      </c>
      <c r="Q1201">
        <v>594</v>
      </c>
      <c r="R1201" s="577" t="s">
        <v>97</v>
      </c>
      <c r="S1201" s="577">
        <v>1</v>
      </c>
    </row>
    <row r="1202" spans="1:19">
      <c r="A1202">
        <v>1195</v>
      </c>
      <c r="B1202" s="400">
        <v>43920.320138888892</v>
      </c>
      <c r="C1202" s="577" t="s">
        <v>97</v>
      </c>
      <c r="D1202">
        <v>0.02</v>
      </c>
      <c r="F1202">
        <v>1.10721</v>
      </c>
      <c r="I1202" s="400">
        <v>43920.399305555555</v>
      </c>
      <c r="J1202">
        <v>1.10701</v>
      </c>
      <c r="N1202">
        <v>0.4</v>
      </c>
      <c r="Q1202">
        <v>595</v>
      </c>
      <c r="R1202" s="577" t="s">
        <v>97</v>
      </c>
      <c r="S1202" s="577">
        <v>2</v>
      </c>
    </row>
    <row r="1203" spans="1:19">
      <c r="A1203">
        <v>1196</v>
      </c>
      <c r="B1203" s="400">
        <v>43920.365972222222</v>
      </c>
      <c r="C1203" s="577" t="s">
        <v>97</v>
      </c>
      <c r="D1203">
        <v>0.02</v>
      </c>
      <c r="F1203">
        <v>1.1088100000000001</v>
      </c>
      <c r="I1203" s="400">
        <v>43920.399305555555</v>
      </c>
      <c r="J1203">
        <v>1.10701</v>
      </c>
      <c r="N1203">
        <v>3.6</v>
      </c>
      <c r="Q1203">
        <v>595</v>
      </c>
      <c r="R1203" s="577" t="s">
        <v>97</v>
      </c>
      <c r="S1203" s="577">
        <v>2</v>
      </c>
    </row>
    <row r="1204" spans="1:19">
      <c r="A1204">
        <v>1197</v>
      </c>
      <c r="B1204" s="400">
        <v>43920.404166666667</v>
      </c>
      <c r="C1204" s="577" t="s">
        <v>97</v>
      </c>
      <c r="D1204">
        <v>0.02</v>
      </c>
      <c r="F1204">
        <v>1.10728</v>
      </c>
      <c r="I1204" s="400">
        <v>43920.422222222223</v>
      </c>
      <c r="J1204">
        <v>1.1062799999999999</v>
      </c>
      <c r="N1204">
        <v>2</v>
      </c>
      <c r="Q1204">
        <v>596</v>
      </c>
      <c r="R1204" s="577" t="s">
        <v>97</v>
      </c>
      <c r="S1204" s="577">
        <v>1</v>
      </c>
    </row>
    <row r="1205" spans="1:19">
      <c r="A1205">
        <v>1198</v>
      </c>
      <c r="B1205" s="400">
        <v>43920.444444444445</v>
      </c>
      <c r="C1205" s="577" t="s">
        <v>97</v>
      </c>
      <c r="D1205">
        <v>0.02</v>
      </c>
      <c r="F1205">
        <v>1.1064799999999999</v>
      </c>
      <c r="I1205" s="400">
        <v>43920.474305555559</v>
      </c>
      <c r="J1205">
        <v>1.10548</v>
      </c>
      <c r="N1205">
        <v>2</v>
      </c>
      <c r="Q1205">
        <v>597</v>
      </c>
      <c r="R1205" s="577" t="s">
        <v>97</v>
      </c>
      <c r="S1205" s="577">
        <v>1</v>
      </c>
    </row>
    <row r="1206" spans="1:19">
      <c r="A1206">
        <v>1200</v>
      </c>
      <c r="B1206" s="400">
        <v>43920.479861111111</v>
      </c>
      <c r="C1206" s="577" t="s">
        <v>97</v>
      </c>
      <c r="D1206">
        <v>0.02</v>
      </c>
      <c r="F1206">
        <v>1.10527</v>
      </c>
      <c r="I1206" s="400">
        <v>43920.506944444445</v>
      </c>
      <c r="J1206">
        <v>1.1042700000000001</v>
      </c>
      <c r="N1206">
        <v>2</v>
      </c>
      <c r="Q1206">
        <v>598</v>
      </c>
      <c r="R1206" s="577" t="s">
        <v>97</v>
      </c>
      <c r="S1206" s="577">
        <v>1</v>
      </c>
    </row>
    <row r="1207" spans="1:19">
      <c r="A1207">
        <v>1201</v>
      </c>
      <c r="B1207" s="400">
        <v>43920.529166666667</v>
      </c>
      <c r="C1207" s="577" t="s">
        <v>97</v>
      </c>
      <c r="D1207">
        <v>0.02</v>
      </c>
      <c r="F1207">
        <v>1.10338</v>
      </c>
      <c r="I1207" s="400">
        <v>43920.538194444445</v>
      </c>
      <c r="J1207">
        <v>1.1023799999999999</v>
      </c>
      <c r="N1207">
        <v>2</v>
      </c>
      <c r="Q1207">
        <v>599</v>
      </c>
      <c r="R1207" s="577" t="s">
        <v>97</v>
      </c>
      <c r="S1207" s="577">
        <v>1</v>
      </c>
    </row>
    <row r="1208" spans="1:19">
      <c r="A1208">
        <v>1203</v>
      </c>
      <c r="B1208" s="400">
        <v>43920.546527777777</v>
      </c>
      <c r="C1208" s="577" t="s">
        <v>97</v>
      </c>
      <c r="D1208">
        <v>0.02</v>
      </c>
      <c r="F1208">
        <v>1.10198</v>
      </c>
      <c r="I1208" s="400">
        <v>43920.661111111112</v>
      </c>
      <c r="J1208">
        <v>1.10178</v>
      </c>
      <c r="N1208">
        <v>0.4</v>
      </c>
      <c r="Q1208">
        <v>600</v>
      </c>
      <c r="R1208" s="577" t="s">
        <v>97</v>
      </c>
      <c r="S1208" s="577">
        <v>2</v>
      </c>
    </row>
    <row r="1209" spans="1:19">
      <c r="A1209">
        <v>1204</v>
      </c>
      <c r="B1209" s="400">
        <v>43920.581944444442</v>
      </c>
      <c r="C1209" s="577" t="s">
        <v>97</v>
      </c>
      <c r="D1209">
        <v>0.02</v>
      </c>
      <c r="F1209">
        <v>1.10358</v>
      </c>
      <c r="I1209" s="400">
        <v>43920.661111111112</v>
      </c>
      <c r="J1209">
        <v>1.10178</v>
      </c>
      <c r="N1209">
        <v>3.6</v>
      </c>
      <c r="Q1209">
        <v>600</v>
      </c>
      <c r="R1209" s="577" t="s">
        <v>97</v>
      </c>
      <c r="S1209" s="577">
        <v>2</v>
      </c>
    </row>
    <row r="1210" spans="1:19">
      <c r="A1210">
        <v>1205</v>
      </c>
      <c r="B1210" s="400">
        <v>43920.671527777777</v>
      </c>
      <c r="C1210" s="577" t="s">
        <v>97</v>
      </c>
      <c r="D1210">
        <v>0.02</v>
      </c>
      <c r="F1210">
        <v>1.10209</v>
      </c>
      <c r="I1210" s="400">
        <v>43920.894444444442</v>
      </c>
      <c r="J1210">
        <v>1.10293</v>
      </c>
      <c r="N1210">
        <v>-1.68</v>
      </c>
      <c r="Q1210">
        <v>601</v>
      </c>
      <c r="R1210" s="577" t="s">
        <v>97</v>
      </c>
      <c r="S1210" s="577">
        <v>3</v>
      </c>
    </row>
    <row r="1211" spans="1:19">
      <c r="A1211">
        <v>1206</v>
      </c>
      <c r="B1211" s="400">
        <v>43920.765277777777</v>
      </c>
      <c r="C1211" s="577" t="s">
        <v>97</v>
      </c>
      <c r="D1211">
        <v>0.02</v>
      </c>
      <c r="F1211">
        <v>1.10371</v>
      </c>
      <c r="I1211" s="400">
        <v>43920.894444444442</v>
      </c>
      <c r="J1211">
        <v>1.10293</v>
      </c>
      <c r="N1211">
        <v>1.56</v>
      </c>
      <c r="Q1211">
        <v>601</v>
      </c>
      <c r="R1211" s="577" t="s">
        <v>97</v>
      </c>
      <c r="S1211" s="577">
        <v>3</v>
      </c>
    </row>
    <row r="1212" spans="1:19">
      <c r="A1212">
        <v>1207</v>
      </c>
      <c r="B1212" s="400">
        <v>43920.832638888889</v>
      </c>
      <c r="C1212" s="577" t="s">
        <v>97</v>
      </c>
      <c r="D1212">
        <v>0.03</v>
      </c>
      <c r="F1212">
        <v>1.10531</v>
      </c>
      <c r="I1212" s="400">
        <v>43920.894444444442</v>
      </c>
      <c r="J1212">
        <v>1.10293</v>
      </c>
      <c r="N1212">
        <v>7.14</v>
      </c>
      <c r="Q1212">
        <v>601</v>
      </c>
      <c r="R1212" s="577" t="s">
        <v>97</v>
      </c>
      <c r="S1212" s="577">
        <v>3</v>
      </c>
    </row>
    <row r="1213" spans="1:19">
      <c r="A1213">
        <v>1208</v>
      </c>
      <c r="B1213" s="400">
        <v>43920.972916666666</v>
      </c>
      <c r="C1213" s="577" t="s">
        <v>97</v>
      </c>
      <c r="D1213">
        <v>0.02</v>
      </c>
      <c r="F1213">
        <v>1.1031299999999999</v>
      </c>
      <c r="I1213" s="400">
        <v>43921.036111111112</v>
      </c>
      <c r="J1213">
        <v>1.1021300000000001</v>
      </c>
      <c r="N1213">
        <v>2.02</v>
      </c>
      <c r="Q1213">
        <v>602</v>
      </c>
      <c r="R1213" s="577" t="s">
        <v>97</v>
      </c>
      <c r="S1213" s="577">
        <v>1</v>
      </c>
    </row>
    <row r="1214" spans="1:19">
      <c r="A1214">
        <v>1210</v>
      </c>
      <c r="B1214" s="400">
        <v>43921.055555555555</v>
      </c>
      <c r="C1214" s="577" t="s">
        <v>97</v>
      </c>
      <c r="D1214">
        <v>0.02</v>
      </c>
      <c r="F1214">
        <v>1.1019000000000001</v>
      </c>
      <c r="I1214" s="400">
        <v>43921.0625</v>
      </c>
      <c r="J1214">
        <v>1.1009</v>
      </c>
      <c r="N1214">
        <v>2</v>
      </c>
      <c r="Q1214">
        <v>603</v>
      </c>
      <c r="R1214" s="577" t="s">
        <v>97</v>
      </c>
      <c r="S1214" s="577">
        <v>1</v>
      </c>
    </row>
    <row r="1215" spans="1:19">
      <c r="A1215">
        <v>1211</v>
      </c>
      <c r="B1215" s="400">
        <v>43921.065972222219</v>
      </c>
      <c r="C1215" s="577" t="s">
        <v>97</v>
      </c>
      <c r="D1215">
        <v>0.02</v>
      </c>
      <c r="F1215">
        <v>1.1010800000000001</v>
      </c>
      <c r="I1215" s="400">
        <v>43921.268750000003</v>
      </c>
      <c r="J1215">
        <v>1.1008899999999999</v>
      </c>
      <c r="N1215">
        <v>0.38</v>
      </c>
      <c r="Q1215">
        <v>604</v>
      </c>
      <c r="R1215" s="577" t="s">
        <v>97</v>
      </c>
      <c r="S1215" s="577">
        <v>2</v>
      </c>
    </row>
    <row r="1216" spans="1:19">
      <c r="A1216">
        <v>1212</v>
      </c>
      <c r="B1216" s="400">
        <v>43921.107638888891</v>
      </c>
      <c r="C1216" s="577" t="s">
        <v>97</v>
      </c>
      <c r="D1216">
        <v>0.02</v>
      </c>
      <c r="F1216">
        <v>1.1027</v>
      </c>
      <c r="I1216" s="400">
        <v>43921.268750000003</v>
      </c>
      <c r="J1216">
        <v>1.1008899999999999</v>
      </c>
      <c r="N1216">
        <v>3.62</v>
      </c>
      <c r="Q1216">
        <v>604</v>
      </c>
      <c r="R1216" s="577" t="s">
        <v>97</v>
      </c>
      <c r="S1216" s="577">
        <v>2</v>
      </c>
    </row>
    <row r="1217" spans="1:19">
      <c r="A1217">
        <v>1213</v>
      </c>
      <c r="B1217" s="400">
        <v>43921.273611111108</v>
      </c>
      <c r="C1217" s="577" t="s">
        <v>97</v>
      </c>
      <c r="D1217">
        <v>0.02</v>
      </c>
      <c r="F1217">
        <v>1.1012500000000001</v>
      </c>
      <c r="I1217" s="400">
        <v>43921.277083333334</v>
      </c>
      <c r="J1217">
        <v>1.10025</v>
      </c>
      <c r="N1217">
        <v>2</v>
      </c>
      <c r="Q1217">
        <v>605</v>
      </c>
      <c r="R1217" s="577" t="s">
        <v>97</v>
      </c>
      <c r="S1217" s="577">
        <v>1</v>
      </c>
    </row>
    <row r="1218" spans="1:19">
      <c r="A1218">
        <v>1214</v>
      </c>
      <c r="B1218" s="400">
        <v>43921.302083333336</v>
      </c>
      <c r="C1218" s="577" t="s">
        <v>97</v>
      </c>
      <c r="D1218">
        <v>0.02</v>
      </c>
      <c r="F1218">
        <v>1.1005</v>
      </c>
      <c r="I1218" s="400">
        <v>43921.304166666669</v>
      </c>
      <c r="J1218">
        <v>1.0994999999999999</v>
      </c>
      <c r="N1218">
        <v>2</v>
      </c>
      <c r="Q1218">
        <v>606</v>
      </c>
      <c r="R1218" s="577" t="s">
        <v>97</v>
      </c>
      <c r="S1218" s="577">
        <v>1</v>
      </c>
    </row>
    <row r="1219" spans="1:19">
      <c r="A1219">
        <v>1215</v>
      </c>
      <c r="B1219" s="400">
        <v>43921.317361111112</v>
      </c>
      <c r="C1219" s="577" t="s">
        <v>97</v>
      </c>
      <c r="D1219">
        <v>0.02</v>
      </c>
      <c r="F1219">
        <v>1.10032</v>
      </c>
      <c r="I1219" s="400">
        <v>43921.365277777775</v>
      </c>
      <c r="J1219">
        <v>1.0993200000000001</v>
      </c>
      <c r="N1219">
        <v>2</v>
      </c>
      <c r="Q1219">
        <v>607</v>
      </c>
      <c r="R1219" s="577" t="s">
        <v>97</v>
      </c>
      <c r="S1219" s="577">
        <v>1</v>
      </c>
    </row>
    <row r="1220" spans="1:19">
      <c r="A1220">
        <v>1217</v>
      </c>
      <c r="B1220" s="400">
        <v>43921.390277777777</v>
      </c>
      <c r="C1220" s="577" t="s">
        <v>97</v>
      </c>
      <c r="D1220">
        <v>0.02</v>
      </c>
      <c r="F1220">
        <v>1.0983700000000001</v>
      </c>
      <c r="I1220" s="400">
        <v>43921.402777777781</v>
      </c>
      <c r="J1220">
        <v>1.09737</v>
      </c>
      <c r="N1220">
        <v>2</v>
      </c>
      <c r="Q1220">
        <v>608</v>
      </c>
      <c r="R1220" s="577" t="s">
        <v>97</v>
      </c>
      <c r="S1220" s="577">
        <v>1</v>
      </c>
    </row>
    <row r="1221" spans="1:19">
      <c r="A1221">
        <v>1218</v>
      </c>
      <c r="B1221" s="400">
        <v>43921.413194444445</v>
      </c>
      <c r="C1221" s="577" t="s">
        <v>97</v>
      </c>
      <c r="D1221">
        <v>0.02</v>
      </c>
      <c r="F1221">
        <v>1.09751</v>
      </c>
      <c r="I1221" s="400">
        <v>43921.433333333334</v>
      </c>
      <c r="J1221">
        <v>1.0965100000000001</v>
      </c>
      <c r="N1221">
        <v>2</v>
      </c>
      <c r="Q1221">
        <v>609</v>
      </c>
      <c r="R1221" s="577" t="s">
        <v>97</v>
      </c>
      <c r="S1221" s="577">
        <v>1</v>
      </c>
    </row>
    <row r="1222" spans="1:19">
      <c r="A1222">
        <v>1219</v>
      </c>
      <c r="B1222" s="400">
        <v>43921.436805555553</v>
      </c>
      <c r="C1222" s="577" t="s">
        <v>97</v>
      </c>
      <c r="D1222">
        <v>0.02</v>
      </c>
      <c r="F1222">
        <v>1.0967499999999999</v>
      </c>
      <c r="I1222" s="400">
        <v>43921.45416666667</v>
      </c>
      <c r="J1222">
        <v>1.09575</v>
      </c>
      <c r="N1222">
        <v>2</v>
      </c>
      <c r="Q1222">
        <v>610</v>
      </c>
      <c r="R1222" s="577" t="s">
        <v>97</v>
      </c>
      <c r="S1222" s="577">
        <v>1</v>
      </c>
    </row>
    <row r="1223" spans="1:19">
      <c r="A1223">
        <v>1222</v>
      </c>
      <c r="B1223" s="400">
        <v>43921.477083333331</v>
      </c>
      <c r="C1223" s="577" t="s">
        <v>97</v>
      </c>
      <c r="D1223">
        <v>0.02</v>
      </c>
      <c r="F1223">
        <v>1.09405</v>
      </c>
      <c r="I1223" s="400">
        <v>43921.584027777775</v>
      </c>
      <c r="J1223">
        <v>1.0948899999999999</v>
      </c>
      <c r="N1223">
        <v>-1.68</v>
      </c>
      <c r="Q1223">
        <v>611</v>
      </c>
      <c r="R1223" s="577" t="s">
        <v>97</v>
      </c>
      <c r="S1223" s="577">
        <v>3</v>
      </c>
    </row>
    <row r="1224" spans="1:19">
      <c r="A1224">
        <v>1223</v>
      </c>
      <c r="B1224" s="400">
        <v>43921.49722222222</v>
      </c>
      <c r="C1224" s="577" t="s">
        <v>97</v>
      </c>
      <c r="D1224">
        <v>0.02</v>
      </c>
      <c r="F1224">
        <v>1.0956699999999999</v>
      </c>
      <c r="I1224" s="400">
        <v>43921.584027777775</v>
      </c>
      <c r="J1224">
        <v>1.0948899999999999</v>
      </c>
      <c r="N1224">
        <v>1.56</v>
      </c>
      <c r="Q1224">
        <v>611</v>
      </c>
      <c r="R1224" s="577" t="s">
        <v>97</v>
      </c>
      <c r="S1224" s="577">
        <v>3</v>
      </c>
    </row>
    <row r="1225" spans="1:19">
      <c r="A1225">
        <v>1224</v>
      </c>
      <c r="B1225" s="400">
        <v>43921.531944444447</v>
      </c>
      <c r="C1225" s="577" t="s">
        <v>97</v>
      </c>
      <c r="D1225">
        <v>0.03</v>
      </c>
      <c r="F1225">
        <v>1.09727</v>
      </c>
      <c r="I1225" s="400">
        <v>43921.584027777775</v>
      </c>
      <c r="J1225">
        <v>1.0948899999999999</v>
      </c>
      <c r="N1225">
        <v>7.14</v>
      </c>
      <c r="Q1225">
        <v>611</v>
      </c>
      <c r="R1225" s="577" t="s">
        <v>97</v>
      </c>
      <c r="S1225" s="577">
        <v>3</v>
      </c>
    </row>
    <row r="1226" spans="1:19">
      <c r="A1226">
        <v>1225</v>
      </c>
      <c r="B1226" s="400">
        <v>43921.592361111114</v>
      </c>
      <c r="C1226" s="577" t="s">
        <v>97</v>
      </c>
      <c r="D1226">
        <v>0.02</v>
      </c>
      <c r="F1226">
        <v>1.0960700000000001</v>
      </c>
      <c r="I1226" s="400">
        <v>43921.615277777775</v>
      </c>
      <c r="J1226">
        <v>1.09694</v>
      </c>
      <c r="N1226">
        <v>-1.74</v>
      </c>
      <c r="Q1226">
        <v>612</v>
      </c>
      <c r="R1226" s="577" t="s">
        <v>97</v>
      </c>
      <c r="S1226" s="577">
        <v>3</v>
      </c>
    </row>
    <row r="1227" spans="1:19">
      <c r="A1227">
        <v>1226</v>
      </c>
      <c r="B1227" s="400">
        <v>43921.606249999997</v>
      </c>
      <c r="C1227" s="577" t="s">
        <v>97</v>
      </c>
      <c r="D1227">
        <v>0.02</v>
      </c>
      <c r="F1227">
        <v>1.09768</v>
      </c>
      <c r="I1227" s="400">
        <v>43921.615277777775</v>
      </c>
      <c r="J1227">
        <v>1.09694</v>
      </c>
      <c r="N1227">
        <v>1.48</v>
      </c>
      <c r="Q1227">
        <v>612</v>
      </c>
      <c r="R1227" s="577" t="s">
        <v>97</v>
      </c>
      <c r="S1227" s="577">
        <v>3</v>
      </c>
    </row>
    <row r="1228" spans="1:19">
      <c r="A1228">
        <v>1227</v>
      </c>
      <c r="B1228" s="400">
        <v>43921.609027777777</v>
      </c>
      <c r="C1228" s="577" t="s">
        <v>97</v>
      </c>
      <c r="D1228">
        <v>0.03</v>
      </c>
      <c r="F1228">
        <v>1.09937</v>
      </c>
      <c r="I1228" s="400">
        <v>43921.615277777775</v>
      </c>
      <c r="J1228">
        <v>1.09694</v>
      </c>
      <c r="N1228">
        <v>7.29</v>
      </c>
      <c r="Q1228">
        <v>612</v>
      </c>
      <c r="R1228" s="577" t="s">
        <v>97</v>
      </c>
      <c r="S1228" s="577">
        <v>3</v>
      </c>
    </row>
    <row r="1229" spans="1:19">
      <c r="A1229">
        <v>1228</v>
      </c>
      <c r="B1229" s="400">
        <v>43921.617361111108</v>
      </c>
      <c r="C1229" s="577" t="s">
        <v>96</v>
      </c>
      <c r="D1229">
        <v>0.02</v>
      </c>
      <c r="F1229">
        <v>1.0961099999999999</v>
      </c>
      <c r="I1229" s="400">
        <v>43921.621527777781</v>
      </c>
      <c r="J1229">
        <v>1.09711</v>
      </c>
      <c r="N1229">
        <v>2</v>
      </c>
      <c r="Q1229">
        <v>613</v>
      </c>
      <c r="R1229" s="577" t="s">
        <v>96</v>
      </c>
      <c r="S1229" s="577">
        <v>1</v>
      </c>
    </row>
    <row r="1230" spans="1:19">
      <c r="A1230">
        <v>1229</v>
      </c>
      <c r="B1230" s="400">
        <v>43921.62777777778</v>
      </c>
      <c r="C1230" s="577" t="s">
        <v>96</v>
      </c>
      <c r="D1230">
        <v>0.02</v>
      </c>
      <c r="F1230">
        <v>1.09711</v>
      </c>
      <c r="I1230" s="400">
        <v>43921.628472222219</v>
      </c>
      <c r="J1230">
        <v>1.0981099999999999</v>
      </c>
      <c r="N1230">
        <v>2</v>
      </c>
      <c r="Q1230">
        <v>614</v>
      </c>
      <c r="R1230" s="577" t="s">
        <v>96</v>
      </c>
      <c r="S1230" s="577">
        <v>1</v>
      </c>
    </row>
    <row r="1231" spans="1:19">
      <c r="A1231">
        <v>1230</v>
      </c>
      <c r="B1231" s="400">
        <v>43921.629861111112</v>
      </c>
      <c r="C1231" s="577" t="s">
        <v>97</v>
      </c>
      <c r="D1231">
        <v>0.02</v>
      </c>
      <c r="F1231">
        <v>1.09866</v>
      </c>
      <c r="I1231" s="400">
        <v>43921.675000000003</v>
      </c>
      <c r="J1231">
        <v>1.0994900000000001</v>
      </c>
      <c r="N1231">
        <v>-1.66</v>
      </c>
      <c r="Q1231">
        <v>615</v>
      </c>
      <c r="R1231" s="577" t="s">
        <v>97</v>
      </c>
      <c r="S1231" s="577">
        <v>3</v>
      </c>
    </row>
    <row r="1232" spans="1:19">
      <c r="A1232">
        <v>1231</v>
      </c>
      <c r="B1232" s="400">
        <v>43921.644444444442</v>
      </c>
      <c r="C1232" s="577" t="s">
        <v>97</v>
      </c>
      <c r="D1232">
        <v>0.02</v>
      </c>
      <c r="F1232">
        <v>1.10026</v>
      </c>
      <c r="I1232" s="400">
        <v>43921.675000000003</v>
      </c>
      <c r="J1232">
        <v>1.0994900000000001</v>
      </c>
      <c r="N1232">
        <v>1.54</v>
      </c>
      <c r="Q1232">
        <v>615</v>
      </c>
      <c r="R1232" s="577" t="s">
        <v>97</v>
      </c>
      <c r="S1232" s="577">
        <v>3</v>
      </c>
    </row>
    <row r="1233" spans="1:19">
      <c r="A1233">
        <v>1233</v>
      </c>
      <c r="B1233" s="400">
        <v>43921.662499999999</v>
      </c>
      <c r="C1233" s="577" t="s">
        <v>97</v>
      </c>
      <c r="D1233">
        <v>0.03</v>
      </c>
      <c r="F1233">
        <v>1.1018699999999999</v>
      </c>
      <c r="I1233" s="400">
        <v>43921.675000000003</v>
      </c>
      <c r="J1233">
        <v>1.0994900000000001</v>
      </c>
      <c r="N1233">
        <v>7.14</v>
      </c>
      <c r="Q1233">
        <v>615</v>
      </c>
      <c r="R1233" s="577" t="s">
        <v>97</v>
      </c>
      <c r="S1233" s="577">
        <v>3</v>
      </c>
    </row>
    <row r="1234" spans="1:19">
      <c r="A1234">
        <v>1232</v>
      </c>
      <c r="B1234" s="400">
        <v>43921.647222222222</v>
      </c>
      <c r="C1234" s="577" t="s">
        <v>96</v>
      </c>
      <c r="D1234">
        <v>0.02</v>
      </c>
      <c r="F1234">
        <v>1.1001300000000001</v>
      </c>
      <c r="I1234" s="400">
        <v>43921.660416666666</v>
      </c>
      <c r="J1234">
        <v>1.1011299999999999</v>
      </c>
      <c r="N1234">
        <v>2</v>
      </c>
      <c r="Q1234">
        <v>616</v>
      </c>
      <c r="R1234" s="577" t="s">
        <v>96</v>
      </c>
      <c r="S1234" s="577">
        <v>1</v>
      </c>
    </row>
    <row r="1235" spans="1:19">
      <c r="A1235">
        <v>1234</v>
      </c>
      <c r="B1235" s="400">
        <v>43921.667361111111</v>
      </c>
      <c r="C1235" s="577" t="s">
        <v>96</v>
      </c>
      <c r="D1235">
        <v>0.02</v>
      </c>
      <c r="F1235">
        <v>1.1014699999999999</v>
      </c>
      <c r="I1235" s="400">
        <v>43921.748611111114</v>
      </c>
      <c r="J1235">
        <v>1.1006400000000001</v>
      </c>
      <c r="N1235">
        <v>-1.66</v>
      </c>
      <c r="Q1235">
        <v>617</v>
      </c>
      <c r="R1235" s="577" t="s">
        <v>96</v>
      </c>
      <c r="S1235" s="577">
        <v>3</v>
      </c>
    </row>
    <row r="1236" spans="1:19">
      <c r="A1236">
        <v>1235</v>
      </c>
      <c r="B1236" s="400">
        <v>43921.674305555556</v>
      </c>
      <c r="C1236" s="577" t="s">
        <v>96</v>
      </c>
      <c r="D1236">
        <v>0.02</v>
      </c>
      <c r="F1236">
        <v>1.0998699999999999</v>
      </c>
      <c r="I1236" s="400">
        <v>43921.748611111114</v>
      </c>
      <c r="J1236">
        <v>1.1006400000000001</v>
      </c>
      <c r="N1236">
        <v>1.54</v>
      </c>
      <c r="Q1236">
        <v>617</v>
      </c>
      <c r="R1236" s="577" t="s">
        <v>96</v>
      </c>
      <c r="S1236" s="577">
        <v>3</v>
      </c>
    </row>
    <row r="1237" spans="1:19">
      <c r="A1237">
        <v>1237</v>
      </c>
      <c r="B1237" s="400">
        <v>43921.697916666664</v>
      </c>
      <c r="C1237" s="577" t="s">
        <v>96</v>
      </c>
      <c r="D1237">
        <v>0.03</v>
      </c>
      <c r="F1237">
        <v>1.09826</v>
      </c>
      <c r="I1237" s="400">
        <v>43921.748611111114</v>
      </c>
      <c r="J1237">
        <v>1.1006400000000001</v>
      </c>
      <c r="N1237">
        <v>7.14</v>
      </c>
      <c r="Q1237">
        <v>617</v>
      </c>
      <c r="R1237" s="577" t="s">
        <v>96</v>
      </c>
      <c r="S1237" s="577">
        <v>3</v>
      </c>
    </row>
    <row r="1238" spans="1:19">
      <c r="A1238">
        <v>1236</v>
      </c>
      <c r="B1238" s="400">
        <v>43921.678472222222</v>
      </c>
      <c r="C1238" s="577" t="s">
        <v>97</v>
      </c>
      <c r="D1238">
        <v>0.02</v>
      </c>
      <c r="F1238">
        <v>1.09962</v>
      </c>
      <c r="I1238" s="400">
        <v>43921.697222222225</v>
      </c>
      <c r="J1238">
        <v>1.0986199999999999</v>
      </c>
      <c r="N1238">
        <v>2</v>
      </c>
      <c r="Q1238">
        <v>618</v>
      </c>
      <c r="R1238" s="577" t="s">
        <v>97</v>
      </c>
      <c r="S1238" s="577">
        <v>1</v>
      </c>
    </row>
    <row r="1239" spans="1:19">
      <c r="A1239">
        <v>1238</v>
      </c>
      <c r="B1239" s="400">
        <v>43921.710416666669</v>
      </c>
      <c r="C1239" s="577" t="s">
        <v>97</v>
      </c>
      <c r="D1239">
        <v>0.02</v>
      </c>
      <c r="F1239">
        <v>1.0976399999999999</v>
      </c>
      <c r="I1239" s="400">
        <v>43922.26458333333</v>
      </c>
      <c r="J1239">
        <v>1.10029</v>
      </c>
      <c r="N1239">
        <v>-5.28</v>
      </c>
      <c r="Q1239">
        <v>619</v>
      </c>
      <c r="R1239" s="577" t="s">
        <v>97</v>
      </c>
      <c r="S1239" s="577">
        <v>4</v>
      </c>
    </row>
    <row r="1240" spans="1:19">
      <c r="A1240">
        <v>1239</v>
      </c>
      <c r="B1240" s="400">
        <v>43921.747916666667</v>
      </c>
      <c r="C1240" s="577" t="s">
        <v>97</v>
      </c>
      <c r="D1240">
        <v>0.02</v>
      </c>
      <c r="F1240">
        <v>1.09989</v>
      </c>
      <c r="I1240" s="400">
        <v>43922.26458333333</v>
      </c>
      <c r="J1240">
        <v>1.10029</v>
      </c>
      <c r="N1240">
        <v>-0.78</v>
      </c>
      <c r="Q1240">
        <v>619</v>
      </c>
      <c r="R1240" s="577" t="s">
        <v>97</v>
      </c>
      <c r="S1240" s="577">
        <v>4</v>
      </c>
    </row>
    <row r="1241" spans="1:19">
      <c r="A1241">
        <v>1240</v>
      </c>
      <c r="B1241" s="400">
        <v>43921.750694444447</v>
      </c>
      <c r="C1241" s="577" t="s">
        <v>97</v>
      </c>
      <c r="D1241">
        <v>0.03</v>
      </c>
      <c r="F1241">
        <v>1.1014900000000001</v>
      </c>
      <c r="I1241" s="400">
        <v>43922.26458333333</v>
      </c>
      <c r="J1241">
        <v>1.10029</v>
      </c>
      <c r="N1241">
        <v>3.63</v>
      </c>
      <c r="Q1241">
        <v>619</v>
      </c>
      <c r="R1241" s="577" t="s">
        <v>97</v>
      </c>
      <c r="S1241" s="577">
        <v>4</v>
      </c>
    </row>
    <row r="1242" spans="1:19">
      <c r="A1242">
        <v>1245</v>
      </c>
      <c r="B1242" s="400">
        <v>43921.864583333336</v>
      </c>
      <c r="C1242" s="577" t="s">
        <v>97</v>
      </c>
      <c r="D1242">
        <v>0.05</v>
      </c>
      <c r="F1242">
        <v>1.1032</v>
      </c>
      <c r="I1242" s="400">
        <v>43922.26458333333</v>
      </c>
      <c r="J1242">
        <v>1.10029</v>
      </c>
      <c r="N1242">
        <v>14.61</v>
      </c>
      <c r="Q1242">
        <v>619</v>
      </c>
      <c r="R1242" s="577" t="s">
        <v>97</v>
      </c>
      <c r="S1242" s="577">
        <v>4</v>
      </c>
    </row>
    <row r="1243" spans="1:19">
      <c r="A1243">
        <v>1241</v>
      </c>
      <c r="B1243" s="400">
        <v>43921.765277777777</v>
      </c>
      <c r="C1243" s="577" t="s">
        <v>96</v>
      </c>
      <c r="D1243">
        <v>0.02</v>
      </c>
      <c r="F1243">
        <v>1.10033</v>
      </c>
      <c r="I1243" s="400">
        <v>43921.788888888892</v>
      </c>
      <c r="J1243">
        <v>1.1013299999999999</v>
      </c>
      <c r="N1243">
        <v>2</v>
      </c>
      <c r="Q1243">
        <v>620</v>
      </c>
      <c r="R1243" s="577" t="s">
        <v>96</v>
      </c>
      <c r="S1243" s="577">
        <v>1</v>
      </c>
    </row>
    <row r="1244" spans="1:19">
      <c r="A1244">
        <v>1242</v>
      </c>
      <c r="B1244" s="400">
        <v>43921.793749999997</v>
      </c>
      <c r="C1244" s="577" t="s">
        <v>96</v>
      </c>
      <c r="D1244">
        <v>0.02</v>
      </c>
      <c r="F1244">
        <v>1.1012500000000001</v>
      </c>
      <c r="I1244" s="400">
        <v>43921.824305555558</v>
      </c>
      <c r="J1244">
        <v>1.10225</v>
      </c>
      <c r="N1244">
        <v>2</v>
      </c>
      <c r="Q1244">
        <v>621</v>
      </c>
      <c r="R1244" s="577" t="s">
        <v>96</v>
      </c>
      <c r="S1244" s="577">
        <v>1</v>
      </c>
    </row>
    <row r="1245" spans="1:19">
      <c r="A1245">
        <v>1243</v>
      </c>
      <c r="B1245" s="400">
        <v>43921.827777777777</v>
      </c>
      <c r="C1245" s="577" t="s">
        <v>96</v>
      </c>
      <c r="D1245">
        <v>0.02</v>
      </c>
      <c r="F1245">
        <v>1.10182</v>
      </c>
      <c r="I1245" s="400">
        <v>43921.831944444442</v>
      </c>
      <c r="J1245">
        <v>1.1028199999999999</v>
      </c>
      <c r="N1245">
        <v>2</v>
      </c>
      <c r="Q1245">
        <v>622</v>
      </c>
      <c r="R1245" s="577" t="s">
        <v>96</v>
      </c>
      <c r="S1245" s="577">
        <v>1</v>
      </c>
    </row>
    <row r="1246" spans="1:19">
      <c r="A1246">
        <v>1244</v>
      </c>
      <c r="B1246" s="400">
        <v>43921.837500000001</v>
      </c>
      <c r="C1246" s="577" t="s">
        <v>96</v>
      </c>
      <c r="D1246">
        <v>0.02</v>
      </c>
      <c r="F1246">
        <v>1.1024799999999999</v>
      </c>
      <c r="I1246" s="400">
        <v>43921.864583333336</v>
      </c>
      <c r="J1246">
        <v>1.10348</v>
      </c>
      <c r="N1246">
        <v>2</v>
      </c>
      <c r="Q1246">
        <v>623</v>
      </c>
      <c r="R1246" s="577" t="s">
        <v>96</v>
      </c>
      <c r="S1246" s="577">
        <v>1</v>
      </c>
    </row>
    <row r="1247" spans="1:19">
      <c r="A1247">
        <v>1246</v>
      </c>
      <c r="B1247" s="400">
        <v>43921.868750000001</v>
      </c>
      <c r="C1247" s="577" t="s">
        <v>96</v>
      </c>
      <c r="D1247">
        <v>0.02</v>
      </c>
      <c r="F1247">
        <v>1.1032</v>
      </c>
      <c r="I1247" s="400">
        <v>43922.852083333331</v>
      </c>
      <c r="J1247">
        <v>1.09643</v>
      </c>
      <c r="N1247">
        <v>-13.62</v>
      </c>
      <c r="Q1247">
        <v>624</v>
      </c>
      <c r="R1247" s="577" t="s">
        <v>96</v>
      </c>
      <c r="S1247" s="577">
        <v>7</v>
      </c>
    </row>
    <row r="1248" spans="1:19">
      <c r="A1248">
        <v>1247</v>
      </c>
      <c r="B1248" s="400">
        <v>43922.063194444447</v>
      </c>
      <c r="C1248" s="577" t="s">
        <v>96</v>
      </c>
      <c r="D1248">
        <v>0.02</v>
      </c>
      <c r="F1248">
        <v>1.10158</v>
      </c>
      <c r="I1248" s="400">
        <v>43922.852083333331</v>
      </c>
      <c r="J1248">
        <v>1.09643</v>
      </c>
      <c r="N1248">
        <v>-10.3</v>
      </c>
      <c r="Q1248">
        <v>624</v>
      </c>
      <c r="R1248" s="577" t="s">
        <v>96</v>
      </c>
      <c r="S1248" s="577">
        <v>7</v>
      </c>
    </row>
    <row r="1249" spans="1:19">
      <c r="A1249">
        <v>1249</v>
      </c>
      <c r="B1249" s="400">
        <v>43922.277083333334</v>
      </c>
      <c r="C1249" s="577" t="s">
        <v>96</v>
      </c>
      <c r="D1249">
        <v>0.03</v>
      </c>
      <c r="F1249">
        <v>1.0999699999999999</v>
      </c>
      <c r="I1249" s="400">
        <v>43922.852083333331</v>
      </c>
      <c r="J1249">
        <v>1.09643</v>
      </c>
      <c r="N1249">
        <v>-10.62</v>
      </c>
      <c r="Q1249">
        <v>624</v>
      </c>
      <c r="R1249" s="577" t="s">
        <v>96</v>
      </c>
      <c r="S1249" s="577">
        <v>7</v>
      </c>
    </row>
    <row r="1250" spans="1:19">
      <c r="A1250">
        <v>1250</v>
      </c>
      <c r="B1250" s="400">
        <v>43922.295138888891</v>
      </c>
      <c r="C1250" s="577" t="s">
        <v>96</v>
      </c>
      <c r="D1250">
        <v>0.05</v>
      </c>
      <c r="F1250">
        <v>1.0982400000000001</v>
      </c>
      <c r="I1250" s="400">
        <v>43922.852083333331</v>
      </c>
      <c r="J1250">
        <v>1.09643</v>
      </c>
      <c r="N1250">
        <v>-9.0500000000000007</v>
      </c>
      <c r="Q1250">
        <v>624</v>
      </c>
      <c r="R1250" s="577" t="s">
        <v>96</v>
      </c>
      <c r="S1250" s="577">
        <v>7</v>
      </c>
    </row>
    <row r="1251" spans="1:19">
      <c r="A1251">
        <v>1252</v>
      </c>
      <c r="B1251" s="400">
        <v>43922.332638888889</v>
      </c>
      <c r="C1251" s="577" t="s">
        <v>96</v>
      </c>
      <c r="D1251">
        <v>0.08</v>
      </c>
      <c r="F1251">
        <v>1.09643</v>
      </c>
      <c r="I1251" s="400">
        <v>43922.852083333331</v>
      </c>
      <c r="J1251">
        <v>1.09643</v>
      </c>
      <c r="N1251">
        <v>0</v>
      </c>
      <c r="Q1251">
        <v>624</v>
      </c>
      <c r="R1251" s="577" t="s">
        <v>96</v>
      </c>
      <c r="S1251" s="577">
        <v>7</v>
      </c>
    </row>
    <row r="1252" spans="1:19">
      <c r="A1252">
        <v>1253</v>
      </c>
      <c r="B1252" s="400">
        <v>43922.347222222219</v>
      </c>
      <c r="C1252" s="577" t="s">
        <v>96</v>
      </c>
      <c r="D1252">
        <v>0.14000000000000001</v>
      </c>
      <c r="F1252">
        <v>1.0945100000000001</v>
      </c>
      <c r="I1252" s="400">
        <v>43922.852083333331</v>
      </c>
      <c r="J1252">
        <v>1.09643</v>
      </c>
      <c r="N1252">
        <v>26.88</v>
      </c>
      <c r="Q1252">
        <v>624</v>
      </c>
      <c r="R1252" s="577" t="s">
        <v>96</v>
      </c>
      <c r="S1252" s="577">
        <v>7</v>
      </c>
    </row>
    <row r="1253" spans="1:19">
      <c r="A1253">
        <v>1256</v>
      </c>
      <c r="B1253" s="400">
        <v>43922.38958333333</v>
      </c>
      <c r="C1253" s="577" t="s">
        <v>96</v>
      </c>
      <c r="D1253">
        <v>0.23</v>
      </c>
      <c r="F1253">
        <v>1.09249</v>
      </c>
      <c r="I1253" s="400">
        <v>43922.852083333331</v>
      </c>
      <c r="J1253">
        <v>1.09643</v>
      </c>
      <c r="N1253">
        <v>90.62</v>
      </c>
      <c r="Q1253">
        <v>624</v>
      </c>
      <c r="R1253" s="577" t="s">
        <v>96</v>
      </c>
      <c r="S1253" s="577">
        <v>7</v>
      </c>
    </row>
    <row r="1254" spans="1:19">
      <c r="A1254">
        <v>1248</v>
      </c>
      <c r="B1254" s="400">
        <v>43922.270138888889</v>
      </c>
      <c r="C1254" s="577" t="s">
        <v>97</v>
      </c>
      <c r="D1254">
        <v>0.02</v>
      </c>
      <c r="F1254">
        <v>1.1009100000000001</v>
      </c>
      <c r="I1254" s="400">
        <v>43922.277083333334</v>
      </c>
      <c r="J1254">
        <v>1.0999099999999999</v>
      </c>
      <c r="N1254">
        <v>2</v>
      </c>
      <c r="Q1254">
        <v>625</v>
      </c>
      <c r="R1254" s="577" t="s">
        <v>97</v>
      </c>
      <c r="S1254" s="577">
        <v>1</v>
      </c>
    </row>
    <row r="1255" spans="1:19">
      <c r="A1255">
        <v>1251</v>
      </c>
      <c r="B1255" s="400">
        <v>43922.314583333333</v>
      </c>
      <c r="C1255" s="577" t="s">
        <v>97</v>
      </c>
      <c r="D1255">
        <v>0.02</v>
      </c>
      <c r="F1255">
        <v>1.0982799999999999</v>
      </c>
      <c r="I1255" s="400">
        <v>43922.320833333331</v>
      </c>
      <c r="J1255">
        <v>1.09728</v>
      </c>
      <c r="N1255">
        <v>2</v>
      </c>
      <c r="Q1255">
        <v>626</v>
      </c>
      <c r="R1255" s="577" t="s">
        <v>97</v>
      </c>
      <c r="S1255" s="577">
        <v>1</v>
      </c>
    </row>
    <row r="1256" spans="1:19">
      <c r="A1256">
        <v>1254</v>
      </c>
      <c r="B1256" s="400">
        <v>43922.355555555558</v>
      </c>
      <c r="C1256" s="577" t="s">
        <v>97</v>
      </c>
      <c r="D1256">
        <v>0.02</v>
      </c>
      <c r="F1256">
        <v>1.09396</v>
      </c>
      <c r="I1256" s="400">
        <v>43922.384722222225</v>
      </c>
      <c r="J1256">
        <v>1.0937600000000001</v>
      </c>
      <c r="N1256">
        <v>0.4</v>
      </c>
      <c r="Q1256">
        <v>627</v>
      </c>
      <c r="R1256" s="577" t="s">
        <v>97</v>
      </c>
      <c r="S1256" s="577">
        <v>2</v>
      </c>
    </row>
    <row r="1257" spans="1:19">
      <c r="A1257">
        <v>1255</v>
      </c>
      <c r="B1257" s="400">
        <v>43922.372916666667</v>
      </c>
      <c r="C1257" s="577" t="s">
        <v>97</v>
      </c>
      <c r="D1257">
        <v>0.02</v>
      </c>
      <c r="F1257">
        <v>1.0955600000000001</v>
      </c>
      <c r="I1257" s="400">
        <v>43922.384722222225</v>
      </c>
      <c r="J1257">
        <v>1.0937600000000001</v>
      </c>
      <c r="N1257">
        <v>3.6</v>
      </c>
      <c r="Q1257">
        <v>627</v>
      </c>
      <c r="R1257" s="577" t="s">
        <v>97</v>
      </c>
      <c r="S1257" s="577">
        <v>2</v>
      </c>
    </row>
    <row r="1258" spans="1:19">
      <c r="A1258">
        <v>1257</v>
      </c>
      <c r="B1258" s="400">
        <v>43922.396527777775</v>
      </c>
      <c r="C1258" s="577" t="s">
        <v>97</v>
      </c>
      <c r="D1258">
        <v>0.02</v>
      </c>
      <c r="F1258">
        <v>1.0931500000000001</v>
      </c>
      <c r="I1258" s="400">
        <v>43922.493750000001</v>
      </c>
      <c r="J1258">
        <v>1.0929599999999999</v>
      </c>
      <c r="N1258">
        <v>0.38</v>
      </c>
      <c r="Q1258">
        <v>628</v>
      </c>
      <c r="R1258" s="577" t="s">
        <v>97</v>
      </c>
      <c r="S1258" s="577">
        <v>2</v>
      </c>
    </row>
    <row r="1259" spans="1:19">
      <c r="A1259">
        <v>1258</v>
      </c>
      <c r="B1259" s="400">
        <v>43922.47152777778</v>
      </c>
      <c r="C1259" s="577" t="s">
        <v>97</v>
      </c>
      <c r="D1259">
        <v>0.02</v>
      </c>
      <c r="F1259">
        <v>1.09476</v>
      </c>
      <c r="I1259" s="400">
        <v>43922.493750000001</v>
      </c>
      <c r="J1259">
        <v>1.0929599999999999</v>
      </c>
      <c r="N1259">
        <v>3.6</v>
      </c>
      <c r="Q1259">
        <v>628</v>
      </c>
      <c r="R1259" s="577" t="s">
        <v>97</v>
      </c>
      <c r="S1259" s="577">
        <v>2</v>
      </c>
    </row>
    <row r="1260" spans="1:19">
      <c r="A1260">
        <v>1259</v>
      </c>
      <c r="B1260" s="400">
        <v>43922.499305555553</v>
      </c>
      <c r="C1260" s="577" t="s">
        <v>97</v>
      </c>
      <c r="D1260">
        <v>0.02</v>
      </c>
      <c r="F1260">
        <v>1.0937399999999999</v>
      </c>
      <c r="I1260" s="400">
        <v>43922.51458333333</v>
      </c>
      <c r="J1260">
        <v>1.09274</v>
      </c>
      <c r="N1260">
        <v>2</v>
      </c>
      <c r="Q1260">
        <v>629</v>
      </c>
      <c r="R1260" s="577" t="s">
        <v>97</v>
      </c>
      <c r="S1260" s="577">
        <v>1</v>
      </c>
    </row>
    <row r="1261" spans="1:19">
      <c r="A1261">
        <v>1260</v>
      </c>
      <c r="B1261" s="400">
        <v>43922.524305555555</v>
      </c>
      <c r="C1261" s="577" t="s">
        <v>97</v>
      </c>
      <c r="D1261">
        <v>0.02</v>
      </c>
      <c r="F1261">
        <v>1.0928199999999999</v>
      </c>
      <c r="I1261" s="400">
        <v>43922.712500000001</v>
      </c>
      <c r="J1261">
        <v>1.09182</v>
      </c>
      <c r="N1261">
        <v>2</v>
      </c>
      <c r="Q1261">
        <v>630</v>
      </c>
      <c r="R1261" s="577" t="s">
        <v>97</v>
      </c>
      <c r="S1261" s="577">
        <v>1</v>
      </c>
    </row>
    <row r="1262" spans="1:19">
      <c r="A1262">
        <v>1261</v>
      </c>
      <c r="B1262" s="400">
        <v>43922.74722222222</v>
      </c>
      <c r="C1262" s="577" t="s">
        <v>97</v>
      </c>
      <c r="D1262">
        <v>0.02</v>
      </c>
      <c r="F1262">
        <v>1.0911</v>
      </c>
      <c r="I1262" s="400">
        <v>43923.127083333333</v>
      </c>
      <c r="J1262">
        <v>1.0932599999999999</v>
      </c>
      <c r="N1262">
        <v>-4.25</v>
      </c>
      <c r="Q1262">
        <v>631</v>
      </c>
      <c r="R1262" s="577" t="s">
        <v>97</v>
      </c>
      <c r="S1262" s="577">
        <v>4</v>
      </c>
    </row>
    <row r="1263" spans="1:19">
      <c r="A1263">
        <v>1262</v>
      </c>
      <c r="B1263" s="400">
        <v>43922.75</v>
      </c>
      <c r="C1263" s="577" t="s">
        <v>97</v>
      </c>
      <c r="D1263">
        <v>0.02</v>
      </c>
      <c r="F1263">
        <v>1.0927100000000001</v>
      </c>
      <c r="I1263" s="400">
        <v>43923.127083333333</v>
      </c>
      <c r="J1263">
        <v>1.0932599999999999</v>
      </c>
      <c r="N1263">
        <v>-1.03</v>
      </c>
      <c r="Q1263">
        <v>631</v>
      </c>
      <c r="R1263" s="577" t="s">
        <v>97</v>
      </c>
      <c r="S1263" s="577">
        <v>4</v>
      </c>
    </row>
    <row r="1264" spans="1:19">
      <c r="A1264">
        <v>1263</v>
      </c>
      <c r="B1264" s="400">
        <v>43922.810416666667</v>
      </c>
      <c r="C1264" s="577" t="s">
        <v>97</v>
      </c>
      <c r="D1264">
        <v>0.03</v>
      </c>
      <c r="F1264">
        <v>1.0943700000000001</v>
      </c>
      <c r="I1264" s="400">
        <v>43923.127083333333</v>
      </c>
      <c r="J1264">
        <v>1.0932599999999999</v>
      </c>
      <c r="N1264">
        <v>3.43</v>
      </c>
      <c r="Q1264">
        <v>631</v>
      </c>
      <c r="R1264" s="577" t="s">
        <v>97</v>
      </c>
      <c r="S1264" s="577">
        <v>4</v>
      </c>
    </row>
    <row r="1265" spans="1:19">
      <c r="A1265">
        <v>1264</v>
      </c>
      <c r="B1265" s="400">
        <v>43922.838888888888</v>
      </c>
      <c r="C1265" s="577" t="s">
        <v>97</v>
      </c>
      <c r="D1265">
        <v>0.05</v>
      </c>
      <c r="F1265">
        <v>1.0960700000000001</v>
      </c>
      <c r="I1265" s="400">
        <v>43923.127083333333</v>
      </c>
      <c r="J1265">
        <v>1.0932599999999999</v>
      </c>
      <c r="N1265">
        <v>14.22</v>
      </c>
      <c r="Q1265">
        <v>631</v>
      </c>
      <c r="R1265" s="577" t="s">
        <v>97</v>
      </c>
      <c r="S1265" s="577">
        <v>4</v>
      </c>
    </row>
    <row r="1266" spans="1:19">
      <c r="A1266">
        <v>1265</v>
      </c>
      <c r="B1266" s="400">
        <v>43922.854861111111</v>
      </c>
      <c r="C1266" s="577" t="s">
        <v>96</v>
      </c>
      <c r="D1266">
        <v>0.02</v>
      </c>
      <c r="F1266">
        <v>1.0961099999999999</v>
      </c>
      <c r="I1266" s="400">
        <v>43923.259027777778</v>
      </c>
      <c r="J1266">
        <v>1.0963099999999999</v>
      </c>
      <c r="N1266">
        <v>0.16</v>
      </c>
      <c r="Q1266">
        <v>632</v>
      </c>
      <c r="R1266" s="577" t="s">
        <v>96</v>
      </c>
      <c r="S1266" s="577">
        <v>2</v>
      </c>
    </row>
    <row r="1267" spans="1:19">
      <c r="A1267">
        <v>1266</v>
      </c>
      <c r="B1267" s="400">
        <v>43922.907638888886</v>
      </c>
      <c r="C1267" s="577" t="s">
        <v>96</v>
      </c>
      <c r="D1267">
        <v>0.02</v>
      </c>
      <c r="F1267">
        <v>1.0945100000000001</v>
      </c>
      <c r="I1267" s="400">
        <v>43923.259027777778</v>
      </c>
      <c r="J1267">
        <v>1.0963099999999999</v>
      </c>
      <c r="N1267">
        <v>3.36</v>
      </c>
      <c r="Q1267">
        <v>632</v>
      </c>
      <c r="R1267" s="577" t="s">
        <v>96</v>
      </c>
      <c r="S1267" s="577">
        <v>2</v>
      </c>
    </row>
    <row r="1268" spans="1:19">
      <c r="A1268">
        <v>1267</v>
      </c>
      <c r="B1268" s="400">
        <v>43923.206944444442</v>
      </c>
      <c r="C1268" s="577" t="s">
        <v>97</v>
      </c>
      <c r="D1268">
        <v>0.02</v>
      </c>
      <c r="F1268">
        <v>1.0943099999999999</v>
      </c>
      <c r="I1268" s="400">
        <v>43923.288888888892</v>
      </c>
      <c r="J1268">
        <v>1.0941099999999999</v>
      </c>
      <c r="N1268">
        <v>0.4</v>
      </c>
      <c r="Q1268">
        <v>633</v>
      </c>
      <c r="R1268" s="577" t="s">
        <v>97</v>
      </c>
      <c r="S1268" s="577">
        <v>2</v>
      </c>
    </row>
    <row r="1269" spans="1:19">
      <c r="A1269">
        <v>1268</v>
      </c>
      <c r="B1269" s="400">
        <v>43923.254861111112</v>
      </c>
      <c r="C1269" s="577" t="s">
        <v>97</v>
      </c>
      <c r="D1269">
        <v>0.02</v>
      </c>
      <c r="F1269">
        <v>1.0959099999999999</v>
      </c>
      <c r="I1269" s="400">
        <v>43923.288888888892</v>
      </c>
      <c r="J1269">
        <v>1.0941099999999999</v>
      </c>
      <c r="N1269">
        <v>3.6</v>
      </c>
      <c r="Q1269">
        <v>633</v>
      </c>
      <c r="R1269" s="577" t="s">
        <v>97</v>
      </c>
      <c r="S1269" s="577">
        <v>2</v>
      </c>
    </row>
    <row r="1270" spans="1:19">
      <c r="A1270">
        <v>1269</v>
      </c>
      <c r="B1270" s="400">
        <v>43923.261805555558</v>
      </c>
      <c r="C1270" s="577" t="s">
        <v>96</v>
      </c>
      <c r="D1270">
        <v>0.02</v>
      </c>
      <c r="F1270">
        <v>1.0961000000000001</v>
      </c>
      <c r="I1270" s="400">
        <v>43923.609722222223</v>
      </c>
      <c r="J1270">
        <v>1.0893999999999999</v>
      </c>
      <c r="N1270">
        <v>-13.4</v>
      </c>
      <c r="Q1270">
        <v>634</v>
      </c>
      <c r="R1270" s="577" t="s">
        <v>96</v>
      </c>
      <c r="S1270" s="577">
        <v>7</v>
      </c>
    </row>
    <row r="1271" spans="1:19">
      <c r="A1271">
        <v>1270</v>
      </c>
      <c r="B1271" s="400">
        <v>43923.288888888892</v>
      </c>
      <c r="C1271" s="577" t="s">
        <v>96</v>
      </c>
      <c r="D1271">
        <v>0.02</v>
      </c>
      <c r="F1271">
        <v>1.0945</v>
      </c>
      <c r="I1271" s="400">
        <v>43923.609722222223</v>
      </c>
      <c r="J1271">
        <v>1.0893999999999999</v>
      </c>
      <c r="N1271">
        <v>-10.199999999999999</v>
      </c>
      <c r="Q1271">
        <v>634</v>
      </c>
      <c r="R1271" s="577" t="s">
        <v>96</v>
      </c>
      <c r="S1271" s="577">
        <v>7</v>
      </c>
    </row>
    <row r="1272" spans="1:19">
      <c r="A1272">
        <v>1272</v>
      </c>
      <c r="B1272" s="400">
        <v>43923.340277777781</v>
      </c>
      <c r="C1272" s="577" t="s">
        <v>96</v>
      </c>
      <c r="D1272">
        <v>0.03</v>
      </c>
      <c r="F1272">
        <v>1.0929</v>
      </c>
      <c r="I1272" s="400">
        <v>43923.609722222223</v>
      </c>
      <c r="J1272">
        <v>1.0893999999999999</v>
      </c>
      <c r="N1272">
        <v>-10.5</v>
      </c>
      <c r="Q1272">
        <v>634</v>
      </c>
      <c r="R1272" s="577" t="s">
        <v>96</v>
      </c>
      <c r="S1272" s="577">
        <v>7</v>
      </c>
    </row>
    <row r="1273" spans="1:19">
      <c r="A1273">
        <v>1276</v>
      </c>
      <c r="B1273" s="400">
        <v>43923.492361111108</v>
      </c>
      <c r="C1273" s="577" t="s">
        <v>96</v>
      </c>
      <c r="D1273">
        <v>0.05</v>
      </c>
      <c r="F1273">
        <v>1.0911999999999999</v>
      </c>
      <c r="I1273" s="400">
        <v>43923.609722222223</v>
      </c>
      <c r="J1273">
        <v>1.0893999999999999</v>
      </c>
      <c r="K1273" s="577"/>
      <c r="N1273">
        <v>-9</v>
      </c>
      <c r="Q1273">
        <v>634</v>
      </c>
      <c r="R1273" s="577" t="s">
        <v>96</v>
      </c>
      <c r="S1273" s="577">
        <v>7</v>
      </c>
    </row>
    <row r="1274" spans="1:19">
      <c r="A1274">
        <v>1279</v>
      </c>
      <c r="B1274" s="400">
        <v>43923.536111111112</v>
      </c>
      <c r="C1274" s="577" t="s">
        <v>96</v>
      </c>
      <c r="D1274">
        <v>0.08</v>
      </c>
      <c r="F1274">
        <v>1.08938</v>
      </c>
      <c r="I1274" s="400">
        <v>43923.609722222223</v>
      </c>
      <c r="J1274">
        <v>1.0893999999999999</v>
      </c>
      <c r="N1274">
        <v>0.16</v>
      </c>
      <c r="Q1274">
        <v>634</v>
      </c>
      <c r="R1274" s="577" t="s">
        <v>96</v>
      </c>
      <c r="S1274" s="577">
        <v>7</v>
      </c>
    </row>
    <row r="1275" spans="1:19">
      <c r="A1275">
        <v>1280</v>
      </c>
      <c r="B1275" s="400">
        <v>43923.543055555558</v>
      </c>
      <c r="C1275" s="577" t="s">
        <v>96</v>
      </c>
      <c r="D1275">
        <v>0.14000000000000001</v>
      </c>
      <c r="F1275">
        <v>1.08748</v>
      </c>
      <c r="I1275" s="400">
        <v>43923.609722222223</v>
      </c>
      <c r="J1275">
        <v>1.0893999999999999</v>
      </c>
      <c r="N1275">
        <v>26.88</v>
      </c>
      <c r="Q1275">
        <v>634</v>
      </c>
      <c r="R1275" s="577" t="s">
        <v>96</v>
      </c>
      <c r="S1275" s="577">
        <v>7</v>
      </c>
    </row>
    <row r="1276" spans="1:19">
      <c r="A1276">
        <v>1281</v>
      </c>
      <c r="B1276" s="400">
        <v>43923.552083333336</v>
      </c>
      <c r="C1276" s="577" t="s">
        <v>96</v>
      </c>
      <c r="D1276">
        <v>0.23</v>
      </c>
      <c r="F1276">
        <v>1.08548</v>
      </c>
      <c r="I1276" s="400">
        <v>43923.609722222223</v>
      </c>
      <c r="J1276">
        <v>1.0893999999999999</v>
      </c>
      <c r="N1276">
        <v>90.16</v>
      </c>
      <c r="Q1276">
        <v>634</v>
      </c>
      <c r="R1276" s="577" t="s">
        <v>96</v>
      </c>
      <c r="S1276" s="577">
        <v>7</v>
      </c>
    </row>
    <row r="1277" spans="1:19">
      <c r="A1277">
        <v>1271</v>
      </c>
      <c r="B1277" s="400">
        <v>43923.309027777781</v>
      </c>
      <c r="C1277" s="577" t="s">
        <v>97</v>
      </c>
      <c r="D1277">
        <v>0.02</v>
      </c>
      <c r="F1277">
        <v>1.0948</v>
      </c>
      <c r="I1277" s="400">
        <v>43923.323611111111</v>
      </c>
      <c r="J1277">
        <v>1.0938000000000001</v>
      </c>
      <c r="N1277">
        <v>2</v>
      </c>
      <c r="Q1277">
        <v>635</v>
      </c>
      <c r="R1277" s="577" t="s">
        <v>97</v>
      </c>
      <c r="S1277" s="577">
        <v>1</v>
      </c>
    </row>
    <row r="1278" spans="1:19">
      <c r="A1278">
        <v>1273</v>
      </c>
      <c r="B1278" s="400">
        <v>43923.368750000001</v>
      </c>
      <c r="C1278" s="577" t="s">
        <v>97</v>
      </c>
      <c r="D1278">
        <v>0.02</v>
      </c>
      <c r="F1278">
        <v>1.09229</v>
      </c>
      <c r="I1278" s="400">
        <v>43923.456250000003</v>
      </c>
      <c r="J1278">
        <v>1.0921000000000001</v>
      </c>
      <c r="K1278" s="577"/>
      <c r="N1278">
        <v>0.38</v>
      </c>
      <c r="Q1278">
        <v>636</v>
      </c>
      <c r="R1278" s="577" t="s">
        <v>97</v>
      </c>
      <c r="S1278" s="577">
        <v>2</v>
      </c>
    </row>
    <row r="1279" spans="1:19">
      <c r="A1279">
        <v>1274</v>
      </c>
      <c r="B1279" s="400">
        <v>43923.395138888889</v>
      </c>
      <c r="C1279" s="577" t="s">
        <v>97</v>
      </c>
      <c r="D1279">
        <v>0.02</v>
      </c>
      <c r="F1279">
        <v>1.0939099999999999</v>
      </c>
      <c r="I1279" s="400">
        <v>43923.456250000003</v>
      </c>
      <c r="J1279">
        <v>1.0921000000000001</v>
      </c>
      <c r="N1279">
        <v>3.62</v>
      </c>
      <c r="Q1279">
        <v>636</v>
      </c>
      <c r="R1279" s="577" t="s">
        <v>97</v>
      </c>
      <c r="S1279" s="577">
        <v>2</v>
      </c>
    </row>
    <row r="1280" spans="1:19">
      <c r="A1280">
        <v>1275</v>
      </c>
      <c r="B1280" s="400">
        <v>43923.475694444445</v>
      </c>
      <c r="C1280" s="577" t="s">
        <v>97</v>
      </c>
      <c r="D1280">
        <v>0.02</v>
      </c>
      <c r="F1280">
        <v>1.0922700000000001</v>
      </c>
      <c r="I1280" s="400">
        <v>43923.492361111108</v>
      </c>
      <c r="J1280">
        <v>1.09127</v>
      </c>
      <c r="N1280">
        <v>2</v>
      </c>
      <c r="Q1280">
        <v>637</v>
      </c>
      <c r="R1280" s="577" t="s">
        <v>97</v>
      </c>
      <c r="S1280" s="577">
        <v>1</v>
      </c>
    </row>
    <row r="1281" spans="1:19">
      <c r="A1281">
        <v>1277</v>
      </c>
      <c r="B1281" s="400">
        <v>43923.510416666664</v>
      </c>
      <c r="C1281" s="577" t="s">
        <v>97</v>
      </c>
      <c r="D1281">
        <v>0.02</v>
      </c>
      <c r="F1281">
        <v>1.0906199999999999</v>
      </c>
      <c r="I1281" s="400">
        <v>43923.515277777777</v>
      </c>
      <c r="J1281">
        <v>1.08962</v>
      </c>
      <c r="N1281">
        <v>2</v>
      </c>
      <c r="Q1281">
        <v>638</v>
      </c>
      <c r="R1281" s="577" t="s">
        <v>97</v>
      </c>
      <c r="S1281" s="577">
        <v>1</v>
      </c>
    </row>
    <row r="1282" spans="1:19">
      <c r="A1282">
        <v>1278</v>
      </c>
      <c r="B1282" s="400">
        <v>43923.520833333336</v>
      </c>
      <c r="C1282" s="577" t="s">
        <v>97</v>
      </c>
      <c r="D1282">
        <v>0.02</v>
      </c>
      <c r="F1282">
        <v>1.0903099999999999</v>
      </c>
      <c r="I1282" s="400">
        <v>43923.536111111112</v>
      </c>
      <c r="J1282">
        <v>1.08931</v>
      </c>
      <c r="N1282">
        <v>2</v>
      </c>
      <c r="Q1282">
        <v>639</v>
      </c>
      <c r="R1282" s="577" t="s">
        <v>97</v>
      </c>
      <c r="S1282" s="577">
        <v>1</v>
      </c>
    </row>
    <row r="1283" spans="1:19">
      <c r="A1283">
        <v>1282</v>
      </c>
      <c r="B1283" s="400">
        <v>43923.557638888888</v>
      </c>
      <c r="C1283" s="577" t="s">
        <v>97</v>
      </c>
      <c r="D1283">
        <v>0.02</v>
      </c>
      <c r="F1283">
        <v>1.0862000000000001</v>
      </c>
      <c r="I1283" s="400">
        <v>43923.57916666667</v>
      </c>
      <c r="J1283">
        <v>1.0851999999999999</v>
      </c>
      <c r="N1283">
        <v>2</v>
      </c>
      <c r="Q1283">
        <v>640</v>
      </c>
      <c r="R1283" s="577" t="s">
        <v>97</v>
      </c>
      <c r="S1283" s="577">
        <v>1</v>
      </c>
    </row>
    <row r="1284" spans="1:19">
      <c r="A1284">
        <v>1283</v>
      </c>
      <c r="B1284" s="400">
        <v>43923.581944444442</v>
      </c>
      <c r="C1284" s="577" t="s">
        <v>97</v>
      </c>
      <c r="D1284">
        <v>0.02</v>
      </c>
      <c r="F1284">
        <v>1.0850299999999999</v>
      </c>
      <c r="I1284" s="400">
        <v>43923.618055555555</v>
      </c>
      <c r="J1284">
        <v>1.08629</v>
      </c>
      <c r="N1284">
        <v>-2.52</v>
      </c>
      <c r="Q1284">
        <v>641</v>
      </c>
      <c r="R1284" s="577" t="s">
        <v>97</v>
      </c>
      <c r="S1284" s="577">
        <v>3</v>
      </c>
    </row>
    <row r="1285" spans="1:19">
      <c r="A1285">
        <v>1284</v>
      </c>
      <c r="B1285" s="400">
        <v>43923.589583333334</v>
      </c>
      <c r="C1285" s="577" t="s">
        <v>97</v>
      </c>
      <c r="D1285">
        <v>0.02</v>
      </c>
      <c r="F1285">
        <v>1.0866499999999999</v>
      </c>
      <c r="I1285" s="400">
        <v>43923.618055555555</v>
      </c>
      <c r="J1285">
        <v>1.08629</v>
      </c>
      <c r="N1285">
        <v>0.72</v>
      </c>
      <c r="Q1285">
        <v>641</v>
      </c>
      <c r="R1285" s="577" t="s">
        <v>97</v>
      </c>
      <c r="S1285" s="577">
        <v>3</v>
      </c>
    </row>
    <row r="1286" spans="1:19">
      <c r="A1286">
        <v>1285</v>
      </c>
      <c r="B1286" s="400">
        <v>43923.61041666667</v>
      </c>
      <c r="C1286" s="577" t="s">
        <v>97</v>
      </c>
      <c r="D1286">
        <v>0.03</v>
      </c>
      <c r="F1286">
        <v>1.0892200000000001</v>
      </c>
      <c r="I1286" s="400">
        <v>43923.618055555555</v>
      </c>
      <c r="J1286">
        <v>1.08629</v>
      </c>
      <c r="N1286">
        <v>8.7899999999999991</v>
      </c>
      <c r="Q1286">
        <v>641</v>
      </c>
      <c r="R1286" s="577" t="s">
        <v>97</v>
      </c>
      <c r="S1286" s="577">
        <v>3</v>
      </c>
    </row>
    <row r="1287" spans="1:19">
      <c r="A1287">
        <v>1286</v>
      </c>
      <c r="B1287" s="400">
        <v>43923.613194444442</v>
      </c>
      <c r="C1287" s="577" t="s">
        <v>96</v>
      </c>
      <c r="D1287">
        <v>0.02</v>
      </c>
      <c r="F1287">
        <v>1.0879399999999999</v>
      </c>
      <c r="I1287" s="400">
        <v>43923.621527777781</v>
      </c>
      <c r="J1287">
        <v>1.0870899999999999</v>
      </c>
      <c r="N1287">
        <v>-1.7</v>
      </c>
      <c r="Q1287">
        <v>642</v>
      </c>
      <c r="R1287" s="577" t="s">
        <v>96</v>
      </c>
      <c r="S1287" s="577">
        <v>3</v>
      </c>
    </row>
    <row r="1288" spans="1:19">
      <c r="A1288">
        <v>1287</v>
      </c>
      <c r="B1288" s="400">
        <v>43923.618055555555</v>
      </c>
      <c r="C1288" s="577" t="s">
        <v>96</v>
      </c>
      <c r="D1288">
        <v>0.02</v>
      </c>
      <c r="F1288">
        <v>1.08632</v>
      </c>
      <c r="I1288" s="400">
        <v>43923.621527777781</v>
      </c>
      <c r="J1288">
        <v>1.0870899999999999</v>
      </c>
      <c r="N1288">
        <v>1.54</v>
      </c>
      <c r="Q1288">
        <v>642</v>
      </c>
      <c r="R1288" s="577" t="s">
        <v>96</v>
      </c>
      <c r="S1288" s="577">
        <v>3</v>
      </c>
    </row>
    <row r="1289" spans="1:19">
      <c r="A1289">
        <v>1288</v>
      </c>
      <c r="B1289" s="400">
        <v>43923.619444444441</v>
      </c>
      <c r="C1289" s="577" t="s">
        <v>96</v>
      </c>
      <c r="D1289">
        <v>0.03</v>
      </c>
      <c r="F1289">
        <v>1.0847100000000001</v>
      </c>
      <c r="I1289" s="400">
        <v>43923.621527777781</v>
      </c>
      <c r="J1289">
        <v>1.0870899999999999</v>
      </c>
      <c r="N1289">
        <v>7.14</v>
      </c>
      <c r="Q1289">
        <v>642</v>
      </c>
      <c r="R1289" s="577" t="s">
        <v>96</v>
      </c>
      <c r="S1289" s="577">
        <v>3</v>
      </c>
    </row>
    <row r="1290" spans="1:19">
      <c r="A1290">
        <v>1289</v>
      </c>
      <c r="B1290" s="400">
        <v>43923.62777777778</v>
      </c>
      <c r="C1290" s="577" t="s">
        <v>96</v>
      </c>
      <c r="D1290">
        <v>0.02</v>
      </c>
      <c r="F1290">
        <v>1.08578</v>
      </c>
      <c r="I1290" s="400">
        <v>43923.634722222225</v>
      </c>
      <c r="J1290">
        <v>1.0867800000000001</v>
      </c>
      <c r="N1290">
        <v>2</v>
      </c>
      <c r="Q1290">
        <v>643</v>
      </c>
      <c r="R1290" s="577" t="s">
        <v>96</v>
      </c>
      <c r="S1290" s="577">
        <v>1</v>
      </c>
    </row>
    <row r="1291" spans="1:19">
      <c r="A1291">
        <v>1290</v>
      </c>
      <c r="B1291" s="400">
        <v>43923.631944444445</v>
      </c>
      <c r="C1291" s="577" t="s">
        <v>97</v>
      </c>
      <c r="D1291">
        <v>0.02</v>
      </c>
      <c r="F1291">
        <v>1.0862499999999999</v>
      </c>
      <c r="I1291" s="400">
        <v>43923.648611111108</v>
      </c>
      <c r="J1291">
        <v>1.08605</v>
      </c>
      <c r="N1291">
        <v>0.4</v>
      </c>
      <c r="Q1291">
        <v>644</v>
      </c>
      <c r="R1291" s="577" t="s">
        <v>97</v>
      </c>
      <c r="S1291" s="577">
        <v>2</v>
      </c>
    </row>
    <row r="1292" spans="1:19">
      <c r="A1292">
        <v>1291</v>
      </c>
      <c r="B1292" s="400">
        <v>43923.640972222223</v>
      </c>
      <c r="C1292" s="577" t="s">
        <v>97</v>
      </c>
      <c r="D1292">
        <v>0.02</v>
      </c>
      <c r="F1292">
        <v>1.08785</v>
      </c>
      <c r="I1292" s="400">
        <v>43923.648611111108</v>
      </c>
      <c r="J1292">
        <v>1.08605</v>
      </c>
      <c r="N1292">
        <v>3.6</v>
      </c>
      <c r="Q1292">
        <v>644</v>
      </c>
      <c r="R1292" s="577" t="s">
        <v>97</v>
      </c>
      <c r="S1292" s="577">
        <v>2</v>
      </c>
    </row>
    <row r="1293" spans="1:19">
      <c r="A1293">
        <v>1292</v>
      </c>
      <c r="B1293" s="400">
        <v>43923.646527777775</v>
      </c>
      <c r="C1293" s="577" t="s">
        <v>96</v>
      </c>
      <c r="D1293">
        <v>0.02</v>
      </c>
      <c r="F1293">
        <v>1.08708</v>
      </c>
      <c r="I1293" s="400">
        <v>43923.668055555558</v>
      </c>
      <c r="J1293">
        <v>1.08725</v>
      </c>
      <c r="N1293">
        <v>0.34</v>
      </c>
      <c r="Q1293">
        <v>645</v>
      </c>
      <c r="R1293" s="577" t="s">
        <v>96</v>
      </c>
      <c r="S1293" s="577">
        <v>2</v>
      </c>
    </row>
    <row r="1294" spans="1:19">
      <c r="A1294">
        <v>1293</v>
      </c>
      <c r="B1294" s="400">
        <v>43923.65</v>
      </c>
      <c r="C1294" s="577" t="s">
        <v>96</v>
      </c>
      <c r="D1294">
        <v>0.02</v>
      </c>
      <c r="F1294">
        <v>1.08541</v>
      </c>
      <c r="I1294" s="400">
        <v>43923.668055555558</v>
      </c>
      <c r="J1294">
        <v>1.08725</v>
      </c>
      <c r="N1294">
        <v>3.68</v>
      </c>
      <c r="Q1294">
        <v>645</v>
      </c>
      <c r="R1294" s="577" t="s">
        <v>96</v>
      </c>
      <c r="S1294" s="577">
        <v>2</v>
      </c>
    </row>
    <row r="1295" spans="1:19">
      <c r="A1295">
        <v>1294</v>
      </c>
      <c r="B1295" s="400">
        <v>43923.664583333331</v>
      </c>
      <c r="C1295" s="577" t="s">
        <v>97</v>
      </c>
      <c r="D1295">
        <v>0.02</v>
      </c>
      <c r="F1295">
        <v>1.0866899999999999</v>
      </c>
      <c r="I1295" s="400">
        <v>43923.680555555555</v>
      </c>
      <c r="J1295">
        <v>1.08569</v>
      </c>
      <c r="N1295">
        <v>2</v>
      </c>
      <c r="Q1295">
        <v>646</v>
      </c>
      <c r="R1295" s="577" t="s">
        <v>97</v>
      </c>
      <c r="S1295" s="577">
        <v>1</v>
      </c>
    </row>
    <row r="1296" spans="1:19">
      <c r="A1296">
        <v>1295</v>
      </c>
      <c r="B1296" s="400">
        <v>43923.67083333333</v>
      </c>
      <c r="C1296" s="577" t="s">
        <v>96</v>
      </c>
      <c r="D1296">
        <v>0.02</v>
      </c>
      <c r="F1296">
        <v>1.0867800000000001</v>
      </c>
      <c r="I1296" s="400">
        <v>43923.84652777778</v>
      </c>
      <c r="J1296">
        <v>1.0859000000000001</v>
      </c>
      <c r="N1296">
        <v>-1.76</v>
      </c>
      <c r="Q1296">
        <v>647</v>
      </c>
      <c r="R1296" s="577" t="s">
        <v>96</v>
      </c>
      <c r="S1296" s="577">
        <v>3</v>
      </c>
    </row>
    <row r="1297" spans="1:19">
      <c r="A1297">
        <v>1296</v>
      </c>
      <c r="B1297" s="400">
        <v>43923.685416666667</v>
      </c>
      <c r="C1297" s="577" t="s">
        <v>96</v>
      </c>
      <c r="D1297">
        <v>0.02</v>
      </c>
      <c r="F1297">
        <v>1.0851200000000001</v>
      </c>
      <c r="I1297" s="400">
        <v>43923.84652777778</v>
      </c>
      <c r="J1297">
        <v>1.0859000000000001</v>
      </c>
      <c r="N1297">
        <v>1.56</v>
      </c>
      <c r="Q1297">
        <v>647</v>
      </c>
      <c r="R1297" s="577" t="s">
        <v>96</v>
      </c>
      <c r="S1297" s="577">
        <v>3</v>
      </c>
    </row>
    <row r="1298" spans="1:19">
      <c r="A1298">
        <v>1299</v>
      </c>
      <c r="B1298" s="400">
        <v>43923.734722222223</v>
      </c>
      <c r="C1298" s="577" t="s">
        <v>96</v>
      </c>
      <c r="D1298">
        <v>0.03</v>
      </c>
      <c r="F1298">
        <v>1.08351</v>
      </c>
      <c r="I1298" s="400">
        <v>43923.84652777778</v>
      </c>
      <c r="J1298">
        <v>1.0859000000000001</v>
      </c>
      <c r="N1298">
        <v>7.17</v>
      </c>
      <c r="Q1298">
        <v>647</v>
      </c>
      <c r="R1298" s="577" t="s">
        <v>96</v>
      </c>
      <c r="S1298" s="577">
        <v>3</v>
      </c>
    </row>
    <row r="1299" spans="1:19">
      <c r="A1299">
        <v>1297</v>
      </c>
      <c r="B1299" s="400">
        <v>43923.704861111109</v>
      </c>
      <c r="C1299" s="577" t="s">
        <v>97</v>
      </c>
      <c r="D1299">
        <v>0.02</v>
      </c>
      <c r="F1299">
        <v>1.0853200000000001</v>
      </c>
      <c r="I1299" s="400">
        <v>43923.705555555556</v>
      </c>
      <c r="J1299">
        <v>1.08432</v>
      </c>
      <c r="N1299">
        <v>2</v>
      </c>
      <c r="Q1299">
        <v>648</v>
      </c>
      <c r="R1299" s="577" t="s">
        <v>97</v>
      </c>
      <c r="S1299" s="577">
        <v>1</v>
      </c>
    </row>
    <row r="1300" spans="1:19">
      <c r="A1300">
        <v>1298</v>
      </c>
      <c r="B1300" s="400">
        <v>43923.71875</v>
      </c>
      <c r="C1300" s="577" t="s">
        <v>97</v>
      </c>
      <c r="D1300">
        <v>0.02</v>
      </c>
      <c r="F1300">
        <v>1.08473</v>
      </c>
      <c r="I1300" s="400">
        <v>43923.730555555558</v>
      </c>
      <c r="J1300">
        <v>1.0837300000000001</v>
      </c>
      <c r="N1300">
        <v>2</v>
      </c>
      <c r="Q1300">
        <v>649</v>
      </c>
      <c r="R1300" s="577" t="s">
        <v>97</v>
      </c>
      <c r="S1300" s="577">
        <v>1</v>
      </c>
    </row>
    <row r="1301" spans="1:19">
      <c r="A1301">
        <v>1300</v>
      </c>
      <c r="B1301" s="400">
        <v>43923.768750000003</v>
      </c>
      <c r="C1301" s="577" t="s">
        <v>97</v>
      </c>
      <c r="D1301">
        <v>0.02</v>
      </c>
      <c r="F1301">
        <v>1.0825899999999999</v>
      </c>
      <c r="I1301" s="400">
        <v>43924.263888888891</v>
      </c>
      <c r="J1301">
        <v>1.08344</v>
      </c>
      <c r="N1301">
        <v>-1.68</v>
      </c>
      <c r="Q1301">
        <v>650</v>
      </c>
      <c r="R1301" s="577" t="s">
        <v>97</v>
      </c>
      <c r="S1301" s="577">
        <v>3</v>
      </c>
    </row>
    <row r="1302" spans="1:19">
      <c r="A1302">
        <v>1301</v>
      </c>
      <c r="B1302" s="400">
        <v>43923.789583333331</v>
      </c>
      <c r="C1302" s="577" t="s">
        <v>97</v>
      </c>
      <c r="D1302">
        <v>0.02</v>
      </c>
      <c r="F1302">
        <v>1.08422</v>
      </c>
      <c r="I1302" s="400">
        <v>43924.263888888891</v>
      </c>
      <c r="J1302">
        <v>1.08344</v>
      </c>
      <c r="N1302">
        <v>1.58</v>
      </c>
      <c r="Q1302">
        <v>650</v>
      </c>
      <c r="R1302" s="577" t="s">
        <v>97</v>
      </c>
      <c r="S1302" s="577">
        <v>3</v>
      </c>
    </row>
    <row r="1303" spans="1:19">
      <c r="A1303">
        <v>1302</v>
      </c>
      <c r="B1303" s="400">
        <v>43923.845833333333</v>
      </c>
      <c r="C1303" s="577" t="s">
        <v>97</v>
      </c>
      <c r="D1303">
        <v>0.03</v>
      </c>
      <c r="F1303">
        <v>1.08582</v>
      </c>
      <c r="I1303" s="400">
        <v>43924.263888888891</v>
      </c>
      <c r="J1303">
        <v>1.08344</v>
      </c>
      <c r="N1303">
        <v>7.17</v>
      </c>
      <c r="Q1303">
        <v>650</v>
      </c>
      <c r="R1303" s="577" t="s">
        <v>97</v>
      </c>
      <c r="S1303" s="577">
        <v>3</v>
      </c>
    </row>
    <row r="1304" spans="1:19">
      <c r="A1304">
        <v>1303</v>
      </c>
      <c r="B1304" s="400">
        <v>43923.859722222223</v>
      </c>
      <c r="C1304" s="577" t="s">
        <v>96</v>
      </c>
      <c r="D1304">
        <v>0.02</v>
      </c>
      <c r="F1304">
        <v>1.0861499999999999</v>
      </c>
      <c r="I1304" s="400">
        <v>43924.765972222223</v>
      </c>
      <c r="J1304">
        <v>1.08108</v>
      </c>
      <c r="N1304">
        <v>-10.220000000000001</v>
      </c>
      <c r="Q1304">
        <v>651</v>
      </c>
      <c r="R1304" s="577" t="s">
        <v>96</v>
      </c>
      <c r="S1304" s="577">
        <v>6</v>
      </c>
    </row>
    <row r="1305" spans="1:19">
      <c r="A1305">
        <v>1304</v>
      </c>
      <c r="B1305" s="400">
        <v>43923.977083333331</v>
      </c>
      <c r="C1305" s="577" t="s">
        <v>96</v>
      </c>
      <c r="D1305">
        <v>0.02</v>
      </c>
      <c r="F1305">
        <v>1.0845199999999999</v>
      </c>
      <c r="I1305" s="400">
        <v>43924.765972222223</v>
      </c>
      <c r="J1305">
        <v>1.08108</v>
      </c>
      <c r="N1305">
        <v>-6.96</v>
      </c>
      <c r="Q1305">
        <v>651</v>
      </c>
      <c r="R1305" s="577" t="s">
        <v>96</v>
      </c>
      <c r="S1305" s="577">
        <v>6</v>
      </c>
    </row>
    <row r="1306" spans="1:19">
      <c r="A1306">
        <v>1305</v>
      </c>
      <c r="B1306" s="400">
        <v>43924.271527777775</v>
      </c>
      <c r="C1306" s="577" t="s">
        <v>96</v>
      </c>
      <c r="D1306">
        <v>0.03</v>
      </c>
      <c r="F1306">
        <v>1.08291</v>
      </c>
      <c r="I1306" s="400">
        <v>43924.765972222223</v>
      </c>
      <c r="J1306">
        <v>1.08108</v>
      </c>
      <c r="N1306">
        <v>-5.49</v>
      </c>
      <c r="Q1306">
        <v>651</v>
      </c>
      <c r="R1306" s="577" t="s">
        <v>96</v>
      </c>
      <c r="S1306" s="577">
        <v>6</v>
      </c>
    </row>
    <row r="1307" spans="1:19">
      <c r="A1307">
        <v>1306</v>
      </c>
      <c r="B1307" s="400">
        <v>43924.301388888889</v>
      </c>
      <c r="C1307" s="577" t="s">
        <v>96</v>
      </c>
      <c r="D1307">
        <v>0.05</v>
      </c>
      <c r="F1307">
        <v>1.0811999999999999</v>
      </c>
      <c r="I1307" s="400">
        <v>43924.765972222223</v>
      </c>
      <c r="J1307">
        <v>1.08108</v>
      </c>
      <c r="N1307">
        <v>-0.6</v>
      </c>
      <c r="Q1307">
        <v>651</v>
      </c>
      <c r="R1307" s="577" t="s">
        <v>96</v>
      </c>
      <c r="S1307" s="577">
        <v>6</v>
      </c>
    </row>
    <row r="1308" spans="1:19">
      <c r="A1308">
        <v>1308</v>
      </c>
      <c r="B1308" s="400">
        <v>43924.330555555556</v>
      </c>
      <c r="C1308" s="577" t="s">
        <v>96</v>
      </c>
      <c r="D1308">
        <v>0.08</v>
      </c>
      <c r="F1308">
        <v>1.0793900000000001</v>
      </c>
      <c r="I1308" s="400">
        <v>43924.765972222223</v>
      </c>
      <c r="J1308">
        <v>1.08108</v>
      </c>
      <c r="N1308">
        <v>13.52</v>
      </c>
      <c r="Q1308">
        <v>651</v>
      </c>
      <c r="R1308" s="577" t="s">
        <v>96</v>
      </c>
      <c r="S1308" s="577">
        <v>6</v>
      </c>
    </row>
    <row r="1309" spans="1:19">
      <c r="A1309">
        <v>1315</v>
      </c>
      <c r="B1309" s="400">
        <v>43924.618750000001</v>
      </c>
      <c r="C1309" s="577" t="s">
        <v>96</v>
      </c>
      <c r="D1309">
        <v>0.14000000000000001</v>
      </c>
      <c r="F1309">
        <v>1.0774900000000001</v>
      </c>
      <c r="I1309" s="400">
        <v>43924.765972222223</v>
      </c>
      <c r="J1309">
        <v>1.08108</v>
      </c>
      <c r="N1309">
        <v>50.26</v>
      </c>
      <c r="Q1309">
        <v>651</v>
      </c>
      <c r="R1309" s="577" t="s">
        <v>96</v>
      </c>
      <c r="S1309" s="577">
        <v>6</v>
      </c>
    </row>
    <row r="1310" spans="1:19">
      <c r="A1310">
        <v>1307</v>
      </c>
      <c r="B1310" s="400">
        <v>43924.320833333331</v>
      </c>
      <c r="C1310" s="577" t="s">
        <v>97</v>
      </c>
      <c r="D1310">
        <v>0.02</v>
      </c>
      <c r="F1310">
        <v>1.0806</v>
      </c>
      <c r="I1310" s="400">
        <v>43924.32916666667</v>
      </c>
      <c r="J1310">
        <v>1.0795999999999999</v>
      </c>
      <c r="N1310">
        <v>2</v>
      </c>
      <c r="Q1310">
        <v>652</v>
      </c>
      <c r="R1310" s="577" t="s">
        <v>97</v>
      </c>
      <c r="S1310" s="577">
        <v>1</v>
      </c>
    </row>
    <row r="1311" spans="1:19">
      <c r="A1311">
        <v>1309</v>
      </c>
      <c r="B1311" s="400">
        <v>43924.337500000001</v>
      </c>
      <c r="C1311" s="577" t="s">
        <v>97</v>
      </c>
      <c r="D1311">
        <v>0.02</v>
      </c>
      <c r="F1311">
        <v>1.0793600000000001</v>
      </c>
      <c r="I1311" s="400">
        <v>43924.465277777781</v>
      </c>
      <c r="J1311">
        <v>1.07917</v>
      </c>
      <c r="N1311">
        <v>0.38</v>
      </c>
      <c r="Q1311">
        <v>653</v>
      </c>
      <c r="R1311" s="577" t="s">
        <v>97</v>
      </c>
      <c r="S1311" s="577">
        <v>2</v>
      </c>
    </row>
    <row r="1312" spans="1:19">
      <c r="A1312">
        <v>1310</v>
      </c>
      <c r="B1312" s="400">
        <v>43924.413888888892</v>
      </c>
      <c r="C1312" s="577" t="s">
        <v>97</v>
      </c>
      <c r="D1312">
        <v>0.02</v>
      </c>
      <c r="F1312">
        <v>1.08097</v>
      </c>
      <c r="I1312" s="400">
        <v>43924.465277777781</v>
      </c>
      <c r="J1312">
        <v>1.07917</v>
      </c>
      <c r="N1312">
        <v>3.6</v>
      </c>
      <c r="Q1312">
        <v>653</v>
      </c>
      <c r="R1312" s="577" t="s">
        <v>97</v>
      </c>
      <c r="S1312" s="577">
        <v>2</v>
      </c>
    </row>
    <row r="1313" spans="1:19">
      <c r="A1313">
        <v>1311</v>
      </c>
      <c r="B1313" s="400">
        <v>43924.468055555553</v>
      </c>
      <c r="C1313" s="577" t="s">
        <v>97</v>
      </c>
      <c r="D1313">
        <v>0.02</v>
      </c>
      <c r="F1313">
        <v>1.0792900000000001</v>
      </c>
      <c r="I1313" s="400">
        <v>43924.521527777775</v>
      </c>
      <c r="J1313">
        <v>1.07829</v>
      </c>
      <c r="N1313">
        <v>2</v>
      </c>
      <c r="Q1313">
        <v>654</v>
      </c>
      <c r="R1313" s="577" t="s">
        <v>97</v>
      </c>
      <c r="S1313" s="577">
        <v>1</v>
      </c>
    </row>
    <row r="1314" spans="1:19">
      <c r="A1314">
        <v>1312</v>
      </c>
      <c r="B1314" s="400">
        <v>43924.537499999999</v>
      </c>
      <c r="C1314" s="577" t="s">
        <v>97</v>
      </c>
      <c r="D1314">
        <v>0.02</v>
      </c>
      <c r="F1314">
        <v>1.0789800000000001</v>
      </c>
      <c r="I1314" s="400">
        <v>43924.540972222225</v>
      </c>
      <c r="J1314">
        <v>1.0779799999999999</v>
      </c>
      <c r="N1314">
        <v>2</v>
      </c>
      <c r="Q1314">
        <v>655</v>
      </c>
      <c r="R1314" s="577" t="s">
        <v>97</v>
      </c>
      <c r="S1314" s="577">
        <v>1</v>
      </c>
    </row>
    <row r="1315" spans="1:19">
      <c r="A1315">
        <v>1313</v>
      </c>
      <c r="B1315" s="400">
        <v>43924.554861111108</v>
      </c>
      <c r="C1315" s="577" t="s">
        <v>97</v>
      </c>
      <c r="D1315">
        <v>0.02</v>
      </c>
      <c r="F1315">
        <v>1.07935</v>
      </c>
      <c r="I1315" s="400">
        <v>43924.573611111111</v>
      </c>
      <c r="J1315">
        <v>1.0783499999999999</v>
      </c>
      <c r="N1315">
        <v>2</v>
      </c>
      <c r="Q1315">
        <v>656</v>
      </c>
      <c r="R1315" s="577" t="s">
        <v>97</v>
      </c>
      <c r="S1315" s="577">
        <v>1</v>
      </c>
    </row>
    <row r="1316" spans="1:19">
      <c r="A1316">
        <v>1314</v>
      </c>
      <c r="B1316" s="400">
        <v>43924.576388888891</v>
      </c>
      <c r="C1316" s="577" t="s">
        <v>97</v>
      </c>
      <c r="D1316">
        <v>0.02</v>
      </c>
      <c r="F1316">
        <v>1.0783</v>
      </c>
      <c r="I1316" s="400">
        <v>43924.676388888889</v>
      </c>
      <c r="J1316">
        <v>1.0781099999999999</v>
      </c>
      <c r="N1316">
        <v>0.38</v>
      </c>
      <c r="Q1316">
        <v>657</v>
      </c>
      <c r="R1316" s="577" t="s">
        <v>97</v>
      </c>
      <c r="S1316" s="577">
        <v>2</v>
      </c>
    </row>
    <row r="1317" spans="1:19">
      <c r="A1317">
        <v>1316</v>
      </c>
      <c r="B1317" s="400">
        <v>43924.622916666667</v>
      </c>
      <c r="C1317" s="577" t="s">
        <v>97</v>
      </c>
      <c r="D1317">
        <v>0.02</v>
      </c>
      <c r="F1317">
        <v>1.0799099999999999</v>
      </c>
      <c r="I1317" s="400">
        <v>43924.676388888889</v>
      </c>
      <c r="J1317">
        <v>1.0781099999999999</v>
      </c>
      <c r="N1317">
        <v>3.6</v>
      </c>
      <c r="Q1317">
        <v>657</v>
      </c>
      <c r="R1317" s="577" t="s">
        <v>97</v>
      </c>
      <c r="S1317" s="577">
        <v>2</v>
      </c>
    </row>
    <row r="1318" spans="1:19">
      <c r="A1318">
        <v>1317</v>
      </c>
      <c r="B1318" s="400">
        <v>43924.707638888889</v>
      </c>
      <c r="C1318" s="577" t="s">
        <v>97</v>
      </c>
      <c r="D1318">
        <v>0.02</v>
      </c>
      <c r="F1318">
        <v>1.07863</v>
      </c>
      <c r="I1318" s="400">
        <v>43927.340277777781</v>
      </c>
      <c r="J1318">
        <v>1.0807500000000001</v>
      </c>
      <c r="N1318">
        <v>-4.22</v>
      </c>
      <c r="Q1318">
        <v>658</v>
      </c>
      <c r="R1318" s="577" t="s">
        <v>97</v>
      </c>
      <c r="S1318" s="577">
        <v>4</v>
      </c>
    </row>
    <row r="1319" spans="1:19">
      <c r="A1319">
        <v>1318</v>
      </c>
      <c r="B1319" s="400">
        <v>43924.758333333331</v>
      </c>
      <c r="C1319" s="577" t="s">
        <v>97</v>
      </c>
      <c r="D1319">
        <v>0.02</v>
      </c>
      <c r="F1319">
        <v>1.08023</v>
      </c>
      <c r="I1319" s="400">
        <v>43927.340277777781</v>
      </c>
      <c r="J1319">
        <v>1.0807500000000001</v>
      </c>
      <c r="N1319">
        <v>-1.02</v>
      </c>
      <c r="Q1319">
        <v>658</v>
      </c>
      <c r="R1319" s="577" t="s">
        <v>97</v>
      </c>
      <c r="S1319" s="577">
        <v>4</v>
      </c>
    </row>
    <row r="1320" spans="1:19">
      <c r="A1320">
        <v>1319</v>
      </c>
      <c r="B1320" s="400">
        <v>43924.799305555556</v>
      </c>
      <c r="C1320" s="577" t="s">
        <v>97</v>
      </c>
      <c r="D1320">
        <v>0.03</v>
      </c>
      <c r="F1320">
        <v>1.0818399999999999</v>
      </c>
      <c r="I1320" s="400">
        <v>43927.340277777781</v>
      </c>
      <c r="J1320">
        <v>1.0807500000000001</v>
      </c>
      <c r="N1320">
        <v>3.3</v>
      </c>
      <c r="Q1320">
        <v>658</v>
      </c>
      <c r="R1320" s="577" t="s">
        <v>97</v>
      </c>
      <c r="S1320" s="577">
        <v>4</v>
      </c>
    </row>
    <row r="1321" spans="1:19">
      <c r="A1321">
        <v>1322</v>
      </c>
      <c r="B1321" s="400">
        <v>43927.239583333336</v>
      </c>
      <c r="C1321" s="577" t="s">
        <v>97</v>
      </c>
      <c r="D1321">
        <v>0.05</v>
      </c>
      <c r="F1321">
        <v>1.0835399999999999</v>
      </c>
      <c r="I1321" s="400">
        <v>43927.340277777781</v>
      </c>
      <c r="J1321">
        <v>1.0807500000000001</v>
      </c>
      <c r="N1321">
        <v>13.95</v>
      </c>
      <c r="Q1321">
        <v>658</v>
      </c>
      <c r="R1321" s="577" t="s">
        <v>97</v>
      </c>
      <c r="S1321" s="577">
        <v>4</v>
      </c>
    </row>
    <row r="1322" spans="1:19">
      <c r="A1322">
        <v>1320</v>
      </c>
      <c r="B1322" s="400">
        <v>43924.815972222219</v>
      </c>
      <c r="C1322" s="577" t="s">
        <v>96</v>
      </c>
      <c r="D1322">
        <v>0.02</v>
      </c>
      <c r="F1322">
        <v>1.0824199999999999</v>
      </c>
      <c r="I1322" s="400">
        <v>43927.223611111112</v>
      </c>
      <c r="J1322">
        <v>1.0826199999999999</v>
      </c>
      <c r="N1322">
        <v>0.32</v>
      </c>
      <c r="Q1322">
        <v>659</v>
      </c>
      <c r="R1322" s="577" t="s">
        <v>96</v>
      </c>
      <c r="S1322" s="577">
        <v>2</v>
      </c>
    </row>
    <row r="1323" spans="1:19">
      <c r="A1323">
        <v>1321</v>
      </c>
      <c r="B1323" s="400">
        <v>43924.85</v>
      </c>
      <c r="C1323" s="577" t="s">
        <v>96</v>
      </c>
      <c r="D1323">
        <v>0.02</v>
      </c>
      <c r="F1323">
        <v>1.0808199999999999</v>
      </c>
      <c r="I1323" s="400">
        <v>43927.223611111112</v>
      </c>
      <c r="J1323">
        <v>1.0826199999999999</v>
      </c>
      <c r="N1323">
        <v>3.52</v>
      </c>
      <c r="Q1323">
        <v>659</v>
      </c>
      <c r="R1323" s="577" t="s">
        <v>96</v>
      </c>
      <c r="S1323" s="577">
        <v>2</v>
      </c>
    </row>
    <row r="1324" spans="1:19">
      <c r="A1324">
        <v>1323</v>
      </c>
      <c r="B1324" s="400">
        <v>43927.244444444441</v>
      </c>
      <c r="C1324" s="577" t="s">
        <v>96</v>
      </c>
      <c r="D1324">
        <v>0.02</v>
      </c>
      <c r="F1324">
        <v>1.08287</v>
      </c>
      <c r="I1324" s="400">
        <v>43927.32708333333</v>
      </c>
      <c r="J1324">
        <v>1.08307</v>
      </c>
      <c r="N1324">
        <v>0.4</v>
      </c>
      <c r="Q1324">
        <v>660</v>
      </c>
      <c r="R1324" s="577" t="s">
        <v>96</v>
      </c>
      <c r="S1324" s="577">
        <v>2</v>
      </c>
    </row>
    <row r="1325" spans="1:19">
      <c r="A1325">
        <v>1324</v>
      </c>
      <c r="B1325" s="400">
        <v>43927.286111111112</v>
      </c>
      <c r="C1325" s="577" t="s">
        <v>96</v>
      </c>
      <c r="D1325">
        <v>0.02</v>
      </c>
      <c r="F1325">
        <v>1.08127</v>
      </c>
      <c r="I1325" s="400">
        <v>43927.32708333333</v>
      </c>
      <c r="J1325">
        <v>1.08307</v>
      </c>
      <c r="N1325">
        <v>3.6</v>
      </c>
      <c r="Q1325">
        <v>660</v>
      </c>
      <c r="R1325" s="577" t="s">
        <v>96</v>
      </c>
      <c r="S1325" s="577">
        <v>2</v>
      </c>
    </row>
    <row r="1326" spans="1:19">
      <c r="A1326">
        <v>1325</v>
      </c>
      <c r="B1326" s="400">
        <v>43927.334027777775</v>
      </c>
      <c r="C1326" s="577" t="s">
        <v>96</v>
      </c>
      <c r="D1326">
        <v>0.02</v>
      </c>
      <c r="F1326">
        <v>1.0815300000000001</v>
      </c>
      <c r="I1326" s="400">
        <v>43927.418749999997</v>
      </c>
      <c r="J1326">
        <v>1.0817300000000001</v>
      </c>
      <c r="N1326">
        <v>0.4</v>
      </c>
      <c r="Q1326">
        <v>661</v>
      </c>
      <c r="R1326" s="577" t="s">
        <v>96</v>
      </c>
      <c r="S1326" s="577">
        <v>2</v>
      </c>
    </row>
    <row r="1327" spans="1:19">
      <c r="A1327">
        <v>1327</v>
      </c>
      <c r="B1327" s="400">
        <v>43927.355555555558</v>
      </c>
      <c r="C1327" s="577" t="s">
        <v>96</v>
      </c>
      <c r="D1327">
        <v>0.02</v>
      </c>
      <c r="F1327">
        <v>1.07992</v>
      </c>
      <c r="I1327" s="400">
        <v>43927.418749999997</v>
      </c>
      <c r="J1327">
        <v>1.0817300000000001</v>
      </c>
      <c r="N1327">
        <v>3.62</v>
      </c>
      <c r="Q1327">
        <v>661</v>
      </c>
      <c r="R1327" s="577" t="s">
        <v>96</v>
      </c>
      <c r="S1327" s="577">
        <v>2</v>
      </c>
    </row>
    <row r="1328" spans="1:19">
      <c r="A1328">
        <v>1326</v>
      </c>
      <c r="B1328" s="400">
        <v>43927.34375</v>
      </c>
      <c r="C1328" s="577" t="s">
        <v>97</v>
      </c>
      <c r="D1328">
        <v>0.02</v>
      </c>
      <c r="F1328">
        <v>1.08104</v>
      </c>
      <c r="I1328" s="400">
        <v>43927.355555555558</v>
      </c>
      <c r="J1328">
        <v>1.0800399999999999</v>
      </c>
      <c r="N1328">
        <v>2</v>
      </c>
      <c r="Q1328">
        <v>662</v>
      </c>
      <c r="R1328" s="577" t="s">
        <v>97</v>
      </c>
      <c r="S1328" s="577">
        <v>1</v>
      </c>
    </row>
    <row r="1329" spans="1:19">
      <c r="A1329">
        <v>1328</v>
      </c>
      <c r="B1329" s="400">
        <v>43927.368055555555</v>
      </c>
      <c r="C1329" s="577" t="s">
        <v>97</v>
      </c>
      <c r="D1329">
        <v>0.02</v>
      </c>
      <c r="F1329">
        <v>1.07884</v>
      </c>
      <c r="I1329" s="400">
        <v>43927.522916666669</v>
      </c>
      <c r="J1329">
        <v>1.0786500000000001</v>
      </c>
      <c r="N1329">
        <v>0.38</v>
      </c>
      <c r="Q1329">
        <v>663</v>
      </c>
      <c r="R1329" s="577" t="s">
        <v>97</v>
      </c>
      <c r="S1329" s="577">
        <v>2</v>
      </c>
    </row>
    <row r="1330" spans="1:19">
      <c r="A1330">
        <v>1329</v>
      </c>
      <c r="B1330" s="400">
        <v>43927.402083333334</v>
      </c>
      <c r="C1330" s="577" t="s">
        <v>97</v>
      </c>
      <c r="D1330">
        <v>0.02</v>
      </c>
      <c r="F1330">
        <v>1.08046</v>
      </c>
      <c r="I1330" s="400">
        <v>43927.522916666669</v>
      </c>
      <c r="J1330">
        <v>1.0786500000000001</v>
      </c>
      <c r="N1330">
        <v>3.62</v>
      </c>
      <c r="Q1330">
        <v>663</v>
      </c>
      <c r="R1330" s="577" t="s">
        <v>97</v>
      </c>
      <c r="S1330" s="577">
        <v>2</v>
      </c>
    </row>
    <row r="1331" spans="1:19">
      <c r="A1331">
        <v>1330</v>
      </c>
      <c r="B1331" s="400">
        <v>43927.429166666669</v>
      </c>
      <c r="C1331" s="577" t="s">
        <v>96</v>
      </c>
      <c r="D1331">
        <v>0.02</v>
      </c>
      <c r="F1331">
        <v>1.08108</v>
      </c>
      <c r="I1331" s="400">
        <v>43927.582638888889</v>
      </c>
      <c r="J1331">
        <v>1.0802400000000001</v>
      </c>
      <c r="N1331">
        <v>-1.68</v>
      </c>
      <c r="Q1331">
        <v>664</v>
      </c>
      <c r="R1331" s="577" t="s">
        <v>96</v>
      </c>
      <c r="S1331" s="577">
        <v>3</v>
      </c>
    </row>
    <row r="1332" spans="1:19">
      <c r="A1332">
        <v>1331</v>
      </c>
      <c r="B1332" s="400">
        <v>43927.481249999997</v>
      </c>
      <c r="C1332" s="577" t="s">
        <v>96</v>
      </c>
      <c r="D1332">
        <v>0.02</v>
      </c>
      <c r="F1332">
        <v>1.0794699999999999</v>
      </c>
      <c r="I1332" s="400">
        <v>43927.582638888889</v>
      </c>
      <c r="J1332">
        <v>1.0802400000000001</v>
      </c>
      <c r="N1332">
        <v>1.54</v>
      </c>
      <c r="Q1332">
        <v>664</v>
      </c>
      <c r="R1332" s="577" t="s">
        <v>96</v>
      </c>
      <c r="S1332" s="577">
        <v>3</v>
      </c>
    </row>
    <row r="1333" spans="1:19">
      <c r="A1333">
        <v>1333</v>
      </c>
      <c r="B1333" s="400">
        <v>43927.565972222219</v>
      </c>
      <c r="C1333" s="577" t="s">
        <v>96</v>
      </c>
      <c r="D1333">
        <v>0.03</v>
      </c>
      <c r="F1333">
        <v>1.0778700000000001</v>
      </c>
      <c r="I1333" s="400">
        <v>43927.582638888889</v>
      </c>
      <c r="J1333">
        <v>1.0802400000000001</v>
      </c>
      <c r="N1333">
        <v>7.11</v>
      </c>
      <c r="Q1333">
        <v>664</v>
      </c>
      <c r="R1333" s="577" t="s">
        <v>96</v>
      </c>
      <c r="S1333" s="577">
        <v>3</v>
      </c>
    </row>
    <row r="1334" spans="1:19">
      <c r="A1334">
        <v>1332</v>
      </c>
      <c r="B1334" s="400">
        <v>43927.53402777778</v>
      </c>
      <c r="C1334" s="577" t="s">
        <v>97</v>
      </c>
      <c r="D1334">
        <v>0.02</v>
      </c>
      <c r="F1334">
        <v>1.0789200000000001</v>
      </c>
      <c r="I1334" s="400">
        <v>43927.565972222219</v>
      </c>
      <c r="J1334">
        <v>1.07792</v>
      </c>
      <c r="N1334">
        <v>2</v>
      </c>
      <c r="Q1334">
        <v>665</v>
      </c>
      <c r="R1334" s="577" t="s">
        <v>97</v>
      </c>
      <c r="S1334" s="577">
        <v>1</v>
      </c>
    </row>
    <row r="1335" spans="1:19">
      <c r="A1335">
        <v>1334</v>
      </c>
      <c r="B1335" s="400">
        <v>43927.569444444445</v>
      </c>
      <c r="C1335" s="577" t="s">
        <v>97</v>
      </c>
      <c r="D1335">
        <v>0.02</v>
      </c>
      <c r="F1335">
        <v>1.0776600000000001</v>
      </c>
      <c r="I1335" s="400">
        <v>43927.8</v>
      </c>
      <c r="J1335">
        <v>1.07856</v>
      </c>
      <c r="N1335">
        <v>-1.8</v>
      </c>
      <c r="Q1335">
        <v>666</v>
      </c>
      <c r="R1335" s="577" t="s">
        <v>97</v>
      </c>
      <c r="S1335" s="577">
        <v>3</v>
      </c>
    </row>
    <row r="1336" spans="1:19">
      <c r="A1336">
        <v>1335</v>
      </c>
      <c r="B1336" s="400">
        <v>43927.574305555558</v>
      </c>
      <c r="C1336" s="577" t="s">
        <v>97</v>
      </c>
      <c r="D1336">
        <v>0.02</v>
      </c>
      <c r="F1336">
        <v>1.07934</v>
      </c>
      <c r="I1336" s="400">
        <v>43927.8</v>
      </c>
      <c r="J1336">
        <v>1.07856</v>
      </c>
      <c r="N1336">
        <v>1.56</v>
      </c>
      <c r="Q1336">
        <v>666</v>
      </c>
      <c r="R1336" s="577" t="s">
        <v>97</v>
      </c>
      <c r="S1336" s="577">
        <v>3</v>
      </c>
    </row>
    <row r="1337" spans="1:19">
      <c r="A1337">
        <v>1339</v>
      </c>
      <c r="B1337" s="400">
        <v>43927.640277777777</v>
      </c>
      <c r="C1337" s="577" t="s">
        <v>97</v>
      </c>
      <c r="D1337">
        <v>0.03</v>
      </c>
      <c r="F1337">
        <v>1.08097</v>
      </c>
      <c r="I1337" s="400">
        <v>43927.8</v>
      </c>
      <c r="J1337">
        <v>1.07856</v>
      </c>
      <c r="N1337">
        <v>7.23</v>
      </c>
      <c r="Q1337">
        <v>666</v>
      </c>
      <c r="R1337" s="577" t="s">
        <v>97</v>
      </c>
      <c r="S1337" s="577">
        <v>3</v>
      </c>
    </row>
    <row r="1338" spans="1:19">
      <c r="A1338">
        <v>1336</v>
      </c>
      <c r="B1338" s="400">
        <v>43927.589583333334</v>
      </c>
      <c r="C1338" s="577" t="s">
        <v>96</v>
      </c>
      <c r="D1338">
        <v>0.02</v>
      </c>
      <c r="F1338">
        <v>1.0792299999999999</v>
      </c>
      <c r="I1338" s="400">
        <v>43927.591666666667</v>
      </c>
      <c r="J1338">
        <v>1.08023</v>
      </c>
      <c r="N1338">
        <v>2</v>
      </c>
      <c r="Q1338">
        <v>667</v>
      </c>
      <c r="R1338" s="577" t="s">
        <v>96</v>
      </c>
      <c r="S1338" s="577">
        <v>1</v>
      </c>
    </row>
    <row r="1339" spans="1:19">
      <c r="A1339">
        <v>1337</v>
      </c>
      <c r="B1339" s="400">
        <v>43927.6</v>
      </c>
      <c r="C1339" s="577" t="s">
        <v>96</v>
      </c>
      <c r="D1339">
        <v>0.02</v>
      </c>
      <c r="F1339">
        <v>1.0802799999999999</v>
      </c>
      <c r="I1339" s="400">
        <v>43927.633333333331</v>
      </c>
      <c r="J1339">
        <v>1.0804800000000001</v>
      </c>
      <c r="N1339">
        <v>0.4</v>
      </c>
      <c r="Q1339">
        <v>668</v>
      </c>
      <c r="R1339" s="577" t="s">
        <v>96</v>
      </c>
      <c r="S1339" s="577">
        <v>2</v>
      </c>
    </row>
    <row r="1340" spans="1:19">
      <c r="A1340">
        <v>1338</v>
      </c>
      <c r="B1340" s="400">
        <v>43927.615972222222</v>
      </c>
      <c r="C1340" s="577" t="s">
        <v>96</v>
      </c>
      <c r="D1340">
        <v>0.02</v>
      </c>
      <c r="F1340">
        <v>1.07867</v>
      </c>
      <c r="I1340" s="400">
        <v>43927.633333333331</v>
      </c>
      <c r="J1340">
        <v>1.0804800000000001</v>
      </c>
      <c r="N1340">
        <v>3.62</v>
      </c>
      <c r="Q1340">
        <v>668</v>
      </c>
      <c r="R1340" s="577" t="s">
        <v>96</v>
      </c>
      <c r="S1340" s="577">
        <v>2</v>
      </c>
    </row>
    <row r="1341" spans="1:19">
      <c r="A1341">
        <v>1340</v>
      </c>
      <c r="B1341" s="400">
        <v>43927.666666666664</v>
      </c>
      <c r="C1341" s="577" t="s">
        <v>96</v>
      </c>
      <c r="D1341">
        <v>0.02</v>
      </c>
      <c r="F1341">
        <v>1.0808800000000001</v>
      </c>
      <c r="I1341" s="400">
        <v>43928.138888888891</v>
      </c>
      <c r="J1341">
        <v>1.08108</v>
      </c>
      <c r="N1341">
        <v>0.32</v>
      </c>
      <c r="Q1341">
        <v>669</v>
      </c>
      <c r="R1341" s="577" t="s">
        <v>96</v>
      </c>
      <c r="S1341" s="577">
        <v>2</v>
      </c>
    </row>
    <row r="1342" spans="1:19">
      <c r="A1342">
        <v>1341</v>
      </c>
      <c r="B1342" s="400">
        <v>43927.730555555558</v>
      </c>
      <c r="C1342" s="577" t="s">
        <v>96</v>
      </c>
      <c r="D1342">
        <v>0.02</v>
      </c>
      <c r="F1342">
        <v>1.07928</v>
      </c>
      <c r="I1342" s="400">
        <v>43928.138888888891</v>
      </c>
      <c r="J1342">
        <v>1.08108</v>
      </c>
      <c r="N1342">
        <v>3.52</v>
      </c>
      <c r="Q1342">
        <v>669</v>
      </c>
      <c r="R1342" s="577" t="s">
        <v>96</v>
      </c>
      <c r="S1342" s="577">
        <v>2</v>
      </c>
    </row>
    <row r="1343" spans="1:19">
      <c r="A1343">
        <v>1342</v>
      </c>
      <c r="B1343" s="400">
        <v>43927.806250000001</v>
      </c>
      <c r="C1343" s="577" t="s">
        <v>97</v>
      </c>
      <c r="D1343">
        <v>0.02</v>
      </c>
      <c r="F1343">
        <v>1.07881</v>
      </c>
      <c r="I1343" s="400">
        <v>43929.027083333334</v>
      </c>
      <c r="J1343">
        <v>1.0875600000000001</v>
      </c>
      <c r="N1343">
        <v>-17.46</v>
      </c>
      <c r="Q1343">
        <v>670</v>
      </c>
      <c r="R1343" s="577" t="s">
        <v>97</v>
      </c>
      <c r="S1343" s="577">
        <v>8</v>
      </c>
    </row>
    <row r="1344" spans="1:19">
      <c r="A1344">
        <v>1343</v>
      </c>
      <c r="B1344" s="400">
        <v>43928.066666666666</v>
      </c>
      <c r="C1344" s="577" t="s">
        <v>97</v>
      </c>
      <c r="D1344">
        <v>0.02</v>
      </c>
      <c r="F1344">
        <v>1.0804100000000001</v>
      </c>
      <c r="I1344" s="400">
        <v>43929.027083333334</v>
      </c>
      <c r="J1344">
        <v>1.0875600000000001</v>
      </c>
      <c r="N1344">
        <v>-14.28</v>
      </c>
      <c r="Q1344">
        <v>670</v>
      </c>
      <c r="R1344" s="577" t="s">
        <v>97</v>
      </c>
      <c r="S1344" s="577">
        <v>8</v>
      </c>
    </row>
    <row r="1345" spans="1:19">
      <c r="A1345">
        <v>1344</v>
      </c>
      <c r="B1345" s="400">
        <v>43928.193055555559</v>
      </c>
      <c r="C1345" s="577" t="s">
        <v>97</v>
      </c>
      <c r="D1345">
        <v>0.03</v>
      </c>
      <c r="F1345">
        <v>1.0820399999999999</v>
      </c>
      <c r="I1345" s="400">
        <v>43929.027083333334</v>
      </c>
      <c r="J1345">
        <v>1.0875600000000001</v>
      </c>
      <c r="N1345">
        <v>-16.53</v>
      </c>
      <c r="Q1345">
        <v>670</v>
      </c>
      <c r="R1345" s="577" t="s">
        <v>97</v>
      </c>
      <c r="S1345" s="577">
        <v>8</v>
      </c>
    </row>
    <row r="1346" spans="1:19">
      <c r="A1346">
        <v>1346</v>
      </c>
      <c r="B1346" s="400">
        <v>43928.238194444442</v>
      </c>
      <c r="C1346" s="577" t="s">
        <v>97</v>
      </c>
      <c r="D1346">
        <v>0.05</v>
      </c>
      <c r="F1346">
        <v>1.0837399999999999</v>
      </c>
      <c r="I1346" s="400">
        <v>43929.027083333334</v>
      </c>
      <c r="J1346">
        <v>1.0875600000000001</v>
      </c>
      <c r="N1346">
        <v>-19.04</v>
      </c>
      <c r="Q1346">
        <v>670</v>
      </c>
      <c r="R1346" s="577" t="s">
        <v>97</v>
      </c>
      <c r="S1346" s="577">
        <v>8</v>
      </c>
    </row>
    <row r="1347" spans="1:19">
      <c r="A1347">
        <v>1348</v>
      </c>
      <c r="B1347" s="400">
        <v>43928.290277777778</v>
      </c>
      <c r="C1347" s="577" t="s">
        <v>97</v>
      </c>
      <c r="D1347">
        <v>0.08</v>
      </c>
      <c r="F1347">
        <v>1.08575</v>
      </c>
      <c r="I1347" s="400">
        <v>43929.027083333334</v>
      </c>
      <c r="J1347">
        <v>1.0875600000000001</v>
      </c>
      <c r="N1347">
        <v>-14.39</v>
      </c>
      <c r="Q1347">
        <v>670</v>
      </c>
      <c r="R1347" s="577" t="s">
        <v>97</v>
      </c>
      <c r="S1347" s="577">
        <v>8</v>
      </c>
    </row>
    <row r="1348" spans="1:19">
      <c r="A1348">
        <v>1349</v>
      </c>
      <c r="B1348" s="400">
        <v>43928.311805555553</v>
      </c>
      <c r="C1348" s="577" t="s">
        <v>97</v>
      </c>
      <c r="D1348">
        <v>0.14000000000000001</v>
      </c>
      <c r="F1348">
        <v>1.08765</v>
      </c>
      <c r="I1348" s="400">
        <v>43929.027083333334</v>
      </c>
      <c r="J1348">
        <v>1.0875600000000001</v>
      </c>
      <c r="N1348">
        <v>1.42</v>
      </c>
      <c r="Q1348">
        <v>670</v>
      </c>
      <c r="R1348" s="577" t="s">
        <v>97</v>
      </c>
      <c r="S1348" s="577">
        <v>8</v>
      </c>
    </row>
    <row r="1349" spans="1:19">
      <c r="A1349">
        <v>1355</v>
      </c>
      <c r="B1349" s="400">
        <v>43928.513194444444</v>
      </c>
      <c r="C1349" s="577" t="s">
        <v>97</v>
      </c>
      <c r="D1349">
        <v>0.23</v>
      </c>
      <c r="F1349">
        <v>1.08965</v>
      </c>
      <c r="I1349" s="400">
        <v>43929.027083333334</v>
      </c>
      <c r="J1349">
        <v>1.0875600000000001</v>
      </c>
      <c r="N1349">
        <v>48.33</v>
      </c>
      <c r="Q1349">
        <v>670</v>
      </c>
      <c r="R1349" s="577" t="s">
        <v>97</v>
      </c>
      <c r="S1349" s="577">
        <v>8</v>
      </c>
    </row>
    <row r="1350" spans="1:19">
      <c r="A1350">
        <v>1357</v>
      </c>
      <c r="B1350" s="400">
        <v>43928.594444444447</v>
      </c>
      <c r="C1350" s="577" t="s">
        <v>97</v>
      </c>
      <c r="D1350">
        <v>0.38</v>
      </c>
      <c r="F1350">
        <v>1.0919099999999999</v>
      </c>
      <c r="I1350" s="400">
        <v>43929.027083333334</v>
      </c>
      <c r="J1350">
        <v>1.0875600000000001</v>
      </c>
      <c r="N1350">
        <v>165.72</v>
      </c>
      <c r="Q1350">
        <v>670</v>
      </c>
      <c r="R1350" s="577" t="s">
        <v>97</v>
      </c>
      <c r="S1350" s="577">
        <v>8</v>
      </c>
    </row>
    <row r="1351" spans="1:19">
      <c r="A1351">
        <v>1345</v>
      </c>
      <c r="B1351" s="400">
        <v>43928.209722222222</v>
      </c>
      <c r="C1351" s="577" t="s">
        <v>96</v>
      </c>
      <c r="D1351">
        <v>0.02</v>
      </c>
      <c r="F1351">
        <v>1.0825</v>
      </c>
      <c r="I1351" s="400">
        <v>43928.238194444442</v>
      </c>
      <c r="J1351">
        <v>1.0834999999999999</v>
      </c>
      <c r="N1351">
        <v>2</v>
      </c>
      <c r="Q1351">
        <v>671</v>
      </c>
      <c r="R1351" s="577" t="s">
        <v>96</v>
      </c>
      <c r="S1351" s="577">
        <v>1</v>
      </c>
    </row>
    <row r="1352" spans="1:19">
      <c r="A1352">
        <v>1347</v>
      </c>
      <c r="B1352" s="400">
        <v>43928.242361111108</v>
      </c>
      <c r="C1352" s="577" t="s">
        <v>96</v>
      </c>
      <c r="D1352">
        <v>0.02</v>
      </c>
      <c r="F1352">
        <v>1.0836399999999999</v>
      </c>
      <c r="I1352" s="400">
        <v>43928.287499999999</v>
      </c>
      <c r="J1352">
        <v>1.08464</v>
      </c>
      <c r="N1352">
        <v>2</v>
      </c>
      <c r="Q1352">
        <v>672</v>
      </c>
      <c r="R1352" s="577" t="s">
        <v>96</v>
      </c>
      <c r="S1352" s="577">
        <v>1</v>
      </c>
    </row>
    <row r="1353" spans="1:19">
      <c r="A1353">
        <v>1350</v>
      </c>
      <c r="B1353" s="400">
        <v>43928.314583333333</v>
      </c>
      <c r="C1353" s="577" t="s">
        <v>96</v>
      </c>
      <c r="D1353">
        <v>0.02</v>
      </c>
      <c r="F1353">
        <v>1.0871900000000001</v>
      </c>
      <c r="I1353" s="400">
        <v>43928.38958333333</v>
      </c>
      <c r="J1353">
        <v>1.0873900000000001</v>
      </c>
      <c r="N1353">
        <v>0.4</v>
      </c>
      <c r="Q1353">
        <v>673</v>
      </c>
      <c r="R1353" s="577" t="s">
        <v>96</v>
      </c>
      <c r="S1353" s="577">
        <v>2</v>
      </c>
    </row>
    <row r="1354" spans="1:19">
      <c r="A1354">
        <v>1351</v>
      </c>
      <c r="B1354" s="400">
        <v>43928.361805555556</v>
      </c>
      <c r="C1354" s="577" t="s">
        <v>96</v>
      </c>
      <c r="D1354">
        <v>0.02</v>
      </c>
      <c r="F1354">
        <v>1.08558</v>
      </c>
      <c r="I1354" s="400">
        <v>43928.38958333333</v>
      </c>
      <c r="J1354">
        <v>1.0873900000000001</v>
      </c>
      <c r="N1354">
        <v>3.62</v>
      </c>
      <c r="Q1354">
        <v>673</v>
      </c>
      <c r="R1354" s="577" t="s">
        <v>96</v>
      </c>
      <c r="S1354" s="577">
        <v>2</v>
      </c>
    </row>
    <row r="1355" spans="1:19">
      <c r="A1355">
        <v>1352</v>
      </c>
      <c r="B1355" s="400">
        <v>43928.395833333336</v>
      </c>
      <c r="C1355" s="577" t="s">
        <v>96</v>
      </c>
      <c r="D1355">
        <v>0.02</v>
      </c>
      <c r="F1355">
        <v>1.0874600000000001</v>
      </c>
      <c r="I1355" s="400">
        <v>43928.418749999997</v>
      </c>
      <c r="J1355">
        <v>1.08846</v>
      </c>
      <c r="N1355">
        <v>2</v>
      </c>
      <c r="Q1355">
        <v>674</v>
      </c>
      <c r="R1355" s="577" t="s">
        <v>96</v>
      </c>
      <c r="S1355" s="577">
        <v>1</v>
      </c>
    </row>
    <row r="1356" spans="1:19">
      <c r="A1356">
        <v>1353</v>
      </c>
      <c r="B1356" s="400">
        <v>43928.429861111108</v>
      </c>
      <c r="C1356" s="577" t="s">
        <v>96</v>
      </c>
      <c r="D1356">
        <v>0.02</v>
      </c>
      <c r="F1356">
        <v>1.08856</v>
      </c>
      <c r="I1356" s="400">
        <v>43928.510416666664</v>
      </c>
      <c r="J1356">
        <v>1.08876</v>
      </c>
      <c r="N1356">
        <v>0.4</v>
      </c>
      <c r="Q1356">
        <v>675</v>
      </c>
      <c r="R1356" s="577" t="s">
        <v>96</v>
      </c>
      <c r="S1356" s="577">
        <v>2</v>
      </c>
    </row>
    <row r="1357" spans="1:19">
      <c r="A1357">
        <v>1354</v>
      </c>
      <c r="B1357" s="400">
        <v>43928.472916666666</v>
      </c>
      <c r="C1357" s="577" t="s">
        <v>96</v>
      </c>
      <c r="D1357">
        <v>0.02</v>
      </c>
      <c r="F1357">
        <v>1.0869599999999999</v>
      </c>
      <c r="I1357" s="400">
        <v>43928.510416666664</v>
      </c>
      <c r="J1357">
        <v>1.08876</v>
      </c>
      <c r="N1357">
        <v>3.6</v>
      </c>
      <c r="Q1357">
        <v>675</v>
      </c>
      <c r="R1357" s="577" t="s">
        <v>96</v>
      </c>
      <c r="S1357" s="577">
        <v>2</v>
      </c>
    </row>
    <row r="1358" spans="1:19">
      <c r="A1358">
        <v>1356</v>
      </c>
      <c r="B1358" s="400">
        <v>43928.521527777775</v>
      </c>
      <c r="C1358" s="577" t="s">
        <v>96</v>
      </c>
      <c r="D1358">
        <v>0.02</v>
      </c>
      <c r="F1358">
        <v>1.0908500000000001</v>
      </c>
      <c r="I1358" s="400">
        <v>43928.594444444447</v>
      </c>
      <c r="J1358">
        <v>1.09185</v>
      </c>
      <c r="N1358">
        <v>2</v>
      </c>
      <c r="Q1358">
        <v>676</v>
      </c>
      <c r="R1358" s="577" t="s">
        <v>96</v>
      </c>
      <c r="S1358" s="577">
        <v>1</v>
      </c>
    </row>
    <row r="1359" spans="1:19">
      <c r="A1359">
        <v>1358</v>
      </c>
      <c r="B1359" s="400">
        <v>43928.597222222219</v>
      </c>
      <c r="C1359" s="577" t="s">
        <v>96</v>
      </c>
      <c r="D1359">
        <v>0.02</v>
      </c>
      <c r="F1359">
        <v>1.09192</v>
      </c>
      <c r="I1359" s="400">
        <v>43929.379166666666</v>
      </c>
      <c r="J1359">
        <v>1.0868899999999999</v>
      </c>
      <c r="N1359">
        <v>-10.14</v>
      </c>
      <c r="Q1359">
        <v>677</v>
      </c>
      <c r="R1359" s="577" t="s">
        <v>96</v>
      </c>
      <c r="S1359" s="577">
        <v>6</v>
      </c>
    </row>
    <row r="1360" spans="1:19">
      <c r="A1360">
        <v>1359</v>
      </c>
      <c r="B1360" s="400">
        <v>43928.618055555555</v>
      </c>
      <c r="C1360" s="577" t="s">
        <v>96</v>
      </c>
      <c r="D1360">
        <v>0.02</v>
      </c>
      <c r="F1360">
        <v>1.09032</v>
      </c>
      <c r="I1360" s="400">
        <v>43929.379166666666</v>
      </c>
      <c r="J1360">
        <v>1.0868899999999999</v>
      </c>
      <c r="N1360">
        <v>-6.94</v>
      </c>
      <c r="Q1360">
        <v>677</v>
      </c>
      <c r="R1360" s="577" t="s">
        <v>96</v>
      </c>
      <c r="S1360" s="577">
        <v>6</v>
      </c>
    </row>
    <row r="1361" spans="1:19">
      <c r="A1361">
        <v>1360</v>
      </c>
      <c r="B1361" s="400">
        <v>43928.622916666667</v>
      </c>
      <c r="C1361" s="577" t="s">
        <v>96</v>
      </c>
      <c r="D1361">
        <v>0.03</v>
      </c>
      <c r="F1361">
        <v>1.0887199999999999</v>
      </c>
      <c r="I1361" s="400">
        <v>43929.379166666666</v>
      </c>
      <c r="J1361">
        <v>1.0868899999999999</v>
      </c>
      <c r="N1361">
        <v>-5.61</v>
      </c>
      <c r="Q1361">
        <v>677</v>
      </c>
      <c r="R1361" s="577" t="s">
        <v>96</v>
      </c>
      <c r="S1361" s="577">
        <v>6</v>
      </c>
    </row>
    <row r="1362" spans="1:19">
      <c r="A1362">
        <v>1362</v>
      </c>
      <c r="B1362" s="400">
        <v>43929.037499999999</v>
      </c>
      <c r="C1362" s="577" t="s">
        <v>96</v>
      </c>
      <c r="D1362">
        <v>0.05</v>
      </c>
      <c r="F1362">
        <v>1.08701</v>
      </c>
      <c r="I1362" s="400">
        <v>43929.379166666666</v>
      </c>
      <c r="J1362">
        <v>1.0868899999999999</v>
      </c>
      <c r="N1362">
        <v>-0.6</v>
      </c>
      <c r="Q1362">
        <v>677</v>
      </c>
      <c r="R1362" s="577" t="s">
        <v>96</v>
      </c>
      <c r="S1362" s="577">
        <v>6</v>
      </c>
    </row>
    <row r="1363" spans="1:19">
      <c r="A1363">
        <v>1364</v>
      </c>
      <c r="B1363" s="400">
        <v>43929.252083333333</v>
      </c>
      <c r="C1363" s="577" t="s">
        <v>96</v>
      </c>
      <c r="D1363">
        <v>0.08</v>
      </c>
      <c r="F1363">
        <v>1.08521</v>
      </c>
      <c r="I1363" s="400">
        <v>43929.379166666666</v>
      </c>
      <c r="J1363">
        <v>1.0868899999999999</v>
      </c>
      <c r="N1363">
        <v>13.44</v>
      </c>
      <c r="Q1363">
        <v>677</v>
      </c>
      <c r="R1363" s="577" t="s">
        <v>96</v>
      </c>
      <c r="S1363" s="577">
        <v>6</v>
      </c>
    </row>
    <row r="1364" spans="1:19">
      <c r="A1364">
        <v>1365</v>
      </c>
      <c r="B1364" s="400">
        <v>43929.265277777777</v>
      </c>
      <c r="C1364" s="577" t="s">
        <v>96</v>
      </c>
      <c r="D1364">
        <v>0.14000000000000001</v>
      </c>
      <c r="F1364">
        <v>1.0832999999999999</v>
      </c>
      <c r="I1364" s="400">
        <v>43929.379166666666</v>
      </c>
      <c r="J1364">
        <v>1.0868899999999999</v>
      </c>
      <c r="N1364">
        <v>50.26</v>
      </c>
      <c r="Q1364">
        <v>677</v>
      </c>
      <c r="R1364" s="577" t="s">
        <v>96</v>
      </c>
      <c r="S1364" s="577">
        <v>6</v>
      </c>
    </row>
    <row r="1365" spans="1:19">
      <c r="A1365">
        <v>1361</v>
      </c>
      <c r="B1365" s="400">
        <v>43929.031944444447</v>
      </c>
      <c r="C1365" s="577" t="s">
        <v>97</v>
      </c>
      <c r="D1365">
        <v>0.02</v>
      </c>
      <c r="F1365">
        <v>1.0876699999999999</v>
      </c>
      <c r="I1365" s="400">
        <v>43929.124305555553</v>
      </c>
      <c r="J1365">
        <v>1.08667</v>
      </c>
      <c r="N1365">
        <v>2</v>
      </c>
      <c r="Q1365">
        <v>678</v>
      </c>
      <c r="R1365" s="577" t="s">
        <v>97</v>
      </c>
      <c r="S1365" s="577">
        <v>1</v>
      </c>
    </row>
    <row r="1366" spans="1:19">
      <c r="A1366">
        <v>1363</v>
      </c>
      <c r="B1366" s="400">
        <v>43929.222916666666</v>
      </c>
      <c r="C1366" s="577" t="s">
        <v>97</v>
      </c>
      <c r="D1366">
        <v>0.02</v>
      </c>
      <c r="F1366">
        <v>1.0873600000000001</v>
      </c>
      <c r="I1366" s="400">
        <v>43929.251388888886</v>
      </c>
      <c r="J1366">
        <v>1.08636</v>
      </c>
      <c r="N1366">
        <v>2</v>
      </c>
      <c r="Q1366">
        <v>679</v>
      </c>
      <c r="R1366" s="577" t="s">
        <v>97</v>
      </c>
      <c r="S1366" s="577">
        <v>1</v>
      </c>
    </row>
    <row r="1367" spans="1:19">
      <c r="A1367">
        <v>1366</v>
      </c>
      <c r="B1367" s="400">
        <v>43929.268750000003</v>
      </c>
      <c r="C1367" s="577" t="s">
        <v>97</v>
      </c>
      <c r="D1367">
        <v>0.02</v>
      </c>
      <c r="F1367">
        <v>1.08362</v>
      </c>
      <c r="I1367" s="400">
        <v>43929.622916666667</v>
      </c>
      <c r="J1367">
        <v>1.0857399999999999</v>
      </c>
      <c r="N1367">
        <v>-4.24</v>
      </c>
      <c r="Q1367">
        <v>680</v>
      </c>
      <c r="R1367" s="577" t="s">
        <v>97</v>
      </c>
      <c r="S1367" s="577">
        <v>4</v>
      </c>
    </row>
    <row r="1368" spans="1:19">
      <c r="A1368">
        <v>1367</v>
      </c>
      <c r="B1368" s="400">
        <v>43929.283333333333</v>
      </c>
      <c r="C1368" s="577" t="s">
        <v>97</v>
      </c>
      <c r="D1368">
        <v>0.02</v>
      </c>
      <c r="F1368">
        <v>1.0852200000000001</v>
      </c>
      <c r="I1368" s="400">
        <v>43929.622916666667</v>
      </c>
      <c r="J1368">
        <v>1.0857399999999999</v>
      </c>
      <c r="N1368">
        <v>-1.04</v>
      </c>
      <c r="Q1368">
        <v>680</v>
      </c>
      <c r="R1368" s="577" t="s">
        <v>97</v>
      </c>
      <c r="S1368" s="577">
        <v>4</v>
      </c>
    </row>
    <row r="1369" spans="1:19">
      <c r="A1369">
        <v>1368</v>
      </c>
      <c r="B1369" s="400">
        <v>43929.378472222219</v>
      </c>
      <c r="C1369" s="577" t="s">
        <v>97</v>
      </c>
      <c r="D1369">
        <v>0.03</v>
      </c>
      <c r="F1369">
        <v>1.08683</v>
      </c>
      <c r="I1369" s="400">
        <v>43929.622916666667</v>
      </c>
      <c r="J1369">
        <v>1.0857399999999999</v>
      </c>
      <c r="N1369">
        <v>3.27</v>
      </c>
      <c r="Q1369">
        <v>680</v>
      </c>
      <c r="R1369" s="577" t="s">
        <v>97</v>
      </c>
      <c r="S1369" s="577">
        <v>4</v>
      </c>
    </row>
    <row r="1370" spans="1:19">
      <c r="A1370">
        <v>1371</v>
      </c>
      <c r="B1370" s="400">
        <v>43929.557638888888</v>
      </c>
      <c r="C1370" s="577" t="s">
        <v>97</v>
      </c>
      <c r="D1370">
        <v>0.05</v>
      </c>
      <c r="F1370">
        <v>1.08853</v>
      </c>
      <c r="I1370" s="400">
        <v>43929.622916666667</v>
      </c>
      <c r="J1370">
        <v>1.0857399999999999</v>
      </c>
      <c r="N1370">
        <v>13.95</v>
      </c>
      <c r="Q1370">
        <v>680</v>
      </c>
      <c r="R1370" s="577" t="s">
        <v>97</v>
      </c>
      <c r="S1370" s="577">
        <v>4</v>
      </c>
    </row>
    <row r="1371" spans="1:19">
      <c r="A1371">
        <v>1369</v>
      </c>
      <c r="B1371" s="400">
        <v>43929.398611111108</v>
      </c>
      <c r="C1371" s="577" t="s">
        <v>96</v>
      </c>
      <c r="D1371">
        <v>0.02</v>
      </c>
      <c r="F1371">
        <v>1.08687</v>
      </c>
      <c r="I1371" s="400">
        <v>43929.452777777777</v>
      </c>
      <c r="J1371">
        <v>1.0878699999999999</v>
      </c>
      <c r="N1371">
        <v>2</v>
      </c>
      <c r="Q1371">
        <v>681</v>
      </c>
      <c r="R1371" s="577" t="s">
        <v>96</v>
      </c>
      <c r="S1371" s="577">
        <v>1</v>
      </c>
    </row>
    <row r="1372" spans="1:19">
      <c r="A1372">
        <v>1370</v>
      </c>
      <c r="B1372" s="400">
        <v>43929.455555555556</v>
      </c>
      <c r="C1372" s="577" t="s">
        <v>96</v>
      </c>
      <c r="D1372">
        <v>0.02</v>
      </c>
      <c r="F1372">
        <v>1.0874600000000001</v>
      </c>
      <c r="I1372" s="400">
        <v>43929.557638888888</v>
      </c>
      <c r="J1372">
        <v>1.08846</v>
      </c>
      <c r="N1372">
        <v>2</v>
      </c>
      <c r="Q1372">
        <v>682</v>
      </c>
      <c r="R1372" s="577" t="s">
        <v>96</v>
      </c>
      <c r="S1372" s="577">
        <v>1</v>
      </c>
    </row>
    <row r="1373" spans="1:19">
      <c r="A1373">
        <v>1372</v>
      </c>
      <c r="B1373" s="400">
        <v>43929.577777777777</v>
      </c>
      <c r="C1373" s="577" t="s">
        <v>96</v>
      </c>
      <c r="D1373">
        <v>0.02</v>
      </c>
      <c r="F1373">
        <v>1.0880700000000001</v>
      </c>
      <c r="I1373" s="400">
        <v>43929.643055555556</v>
      </c>
      <c r="J1373">
        <v>1.0882700000000001</v>
      </c>
      <c r="N1373">
        <v>0.4</v>
      </c>
      <c r="Q1373">
        <v>683</v>
      </c>
      <c r="R1373" s="577" t="s">
        <v>96</v>
      </c>
      <c r="S1373" s="577">
        <v>2</v>
      </c>
    </row>
    <row r="1374" spans="1:19">
      <c r="A1374">
        <v>1373</v>
      </c>
      <c r="B1374" s="400">
        <v>43929.62222222222</v>
      </c>
      <c r="C1374" s="577" t="s">
        <v>96</v>
      </c>
      <c r="D1374">
        <v>0.02</v>
      </c>
      <c r="F1374">
        <v>1.08646</v>
      </c>
      <c r="I1374" s="400">
        <v>43929.643055555556</v>
      </c>
      <c r="J1374">
        <v>1.0882700000000001</v>
      </c>
      <c r="N1374">
        <v>3.62</v>
      </c>
      <c r="Q1374">
        <v>683</v>
      </c>
      <c r="R1374" s="577" t="s">
        <v>96</v>
      </c>
      <c r="S1374" s="577">
        <v>2</v>
      </c>
    </row>
    <row r="1375" spans="1:19">
      <c r="A1375">
        <v>1374</v>
      </c>
      <c r="B1375" s="400">
        <v>43929.665277777778</v>
      </c>
      <c r="C1375" s="577" t="s">
        <v>96</v>
      </c>
      <c r="D1375">
        <v>0.02</v>
      </c>
      <c r="F1375">
        <v>1.08647</v>
      </c>
      <c r="I1375" s="400">
        <v>43930.034722222219</v>
      </c>
      <c r="J1375">
        <v>1.0874699999999999</v>
      </c>
      <c r="N1375">
        <v>1.76</v>
      </c>
      <c r="Q1375">
        <v>684</v>
      </c>
      <c r="R1375" s="577" t="s">
        <v>96</v>
      </c>
      <c r="S1375" s="577">
        <v>1</v>
      </c>
    </row>
    <row r="1376" spans="1:19">
      <c r="A1376">
        <v>1375</v>
      </c>
      <c r="B1376" s="400">
        <v>43929.676388888889</v>
      </c>
      <c r="C1376" s="577" t="s">
        <v>97</v>
      </c>
      <c r="D1376">
        <v>0.02</v>
      </c>
      <c r="F1376">
        <v>1.0860099999999999</v>
      </c>
      <c r="I1376" s="400">
        <v>43930.075694444444</v>
      </c>
      <c r="J1376">
        <v>1.08582</v>
      </c>
      <c r="N1376">
        <v>0.45</v>
      </c>
      <c r="Q1376">
        <v>685</v>
      </c>
      <c r="R1376" s="577" t="s">
        <v>97</v>
      </c>
      <c r="S1376" s="577">
        <v>2</v>
      </c>
    </row>
    <row r="1377" spans="1:19">
      <c r="A1377">
        <v>1376</v>
      </c>
      <c r="B1377" s="400">
        <v>43930.035416666666</v>
      </c>
      <c r="C1377" s="577" t="s">
        <v>97</v>
      </c>
      <c r="D1377">
        <v>0.02</v>
      </c>
      <c r="F1377">
        <v>1.08762</v>
      </c>
      <c r="I1377" s="400">
        <v>43930.075694444444</v>
      </c>
      <c r="J1377">
        <v>1.08582</v>
      </c>
      <c r="N1377">
        <v>3.6</v>
      </c>
      <c r="Q1377">
        <v>685</v>
      </c>
      <c r="R1377" s="577" t="s">
        <v>97</v>
      </c>
      <c r="S1377" s="577">
        <v>2</v>
      </c>
    </row>
    <row r="1378" spans="1:19">
      <c r="A1378">
        <v>1377</v>
      </c>
      <c r="B1378" s="400">
        <v>43930.048611111109</v>
      </c>
      <c r="C1378" s="577" t="s">
        <v>96</v>
      </c>
      <c r="D1378">
        <v>0.02</v>
      </c>
      <c r="F1378">
        <v>1.08687</v>
      </c>
      <c r="I1378" s="400">
        <v>43930.311805555553</v>
      </c>
      <c r="J1378">
        <v>1.08707</v>
      </c>
      <c r="N1378">
        <v>0.4</v>
      </c>
      <c r="Q1378">
        <v>686</v>
      </c>
      <c r="R1378" s="577" t="s">
        <v>96</v>
      </c>
      <c r="S1378" s="577">
        <v>2</v>
      </c>
    </row>
    <row r="1379" spans="1:19">
      <c r="A1379">
        <v>1378</v>
      </c>
      <c r="B1379" s="400">
        <v>43930.254166666666</v>
      </c>
      <c r="C1379" s="577" t="s">
        <v>96</v>
      </c>
      <c r="D1379">
        <v>0.02</v>
      </c>
      <c r="F1379">
        <v>1.08527</v>
      </c>
      <c r="I1379" s="400">
        <v>43930.311805555553</v>
      </c>
      <c r="J1379">
        <v>1.08707</v>
      </c>
      <c r="N1379">
        <v>3.6</v>
      </c>
      <c r="Q1379">
        <v>686</v>
      </c>
      <c r="R1379" s="577" t="s">
        <v>96</v>
      </c>
      <c r="S1379" s="577">
        <v>2</v>
      </c>
    </row>
    <row r="1380" spans="1:19">
      <c r="A1380">
        <v>1379</v>
      </c>
      <c r="B1380" s="400">
        <v>43930.268055555556</v>
      </c>
      <c r="C1380" s="577" t="s">
        <v>97</v>
      </c>
      <c r="D1380">
        <v>0.02</v>
      </c>
      <c r="F1380">
        <v>1.08466</v>
      </c>
      <c r="I1380" s="400">
        <v>43930.478472222225</v>
      </c>
      <c r="J1380">
        <v>1.08551</v>
      </c>
      <c r="N1380">
        <v>-1.7</v>
      </c>
      <c r="Q1380">
        <v>687</v>
      </c>
      <c r="R1380" s="577" t="s">
        <v>97</v>
      </c>
      <c r="S1380" s="577">
        <v>3</v>
      </c>
    </row>
    <row r="1381" spans="1:19">
      <c r="A1381">
        <v>1380</v>
      </c>
      <c r="B1381" s="400">
        <v>43930.291666666664</v>
      </c>
      <c r="C1381" s="577" t="s">
        <v>97</v>
      </c>
      <c r="D1381">
        <v>0.02</v>
      </c>
      <c r="F1381">
        <v>1.08629</v>
      </c>
      <c r="I1381" s="400">
        <v>43930.478472222225</v>
      </c>
      <c r="J1381">
        <v>1.08551</v>
      </c>
      <c r="N1381">
        <v>1.56</v>
      </c>
      <c r="Q1381">
        <v>687</v>
      </c>
      <c r="R1381" s="577" t="s">
        <v>97</v>
      </c>
      <c r="S1381" s="577">
        <v>3</v>
      </c>
    </row>
    <row r="1382" spans="1:19">
      <c r="A1382">
        <v>1382</v>
      </c>
      <c r="B1382" s="400">
        <v>43930.32708333333</v>
      </c>
      <c r="C1382" s="577" t="s">
        <v>97</v>
      </c>
      <c r="D1382">
        <v>0.03</v>
      </c>
      <c r="F1382">
        <v>1.08789</v>
      </c>
      <c r="I1382" s="400">
        <v>43930.478472222225</v>
      </c>
      <c r="J1382">
        <v>1.08551</v>
      </c>
      <c r="N1382">
        <v>7.14</v>
      </c>
      <c r="Q1382">
        <v>687</v>
      </c>
      <c r="R1382" s="577" t="s">
        <v>97</v>
      </c>
      <c r="S1382" s="577">
        <v>3</v>
      </c>
    </row>
    <row r="1383" spans="1:19">
      <c r="A1383">
        <v>1381</v>
      </c>
      <c r="B1383" s="400">
        <v>43930.318749999999</v>
      </c>
      <c r="C1383" s="577" t="s">
        <v>96</v>
      </c>
      <c r="D1383">
        <v>0.02</v>
      </c>
      <c r="F1383">
        <v>1.0867199999999999</v>
      </c>
      <c r="I1383" s="400">
        <v>43930.32708333333</v>
      </c>
      <c r="J1383">
        <v>1.08772</v>
      </c>
      <c r="N1383">
        <v>2</v>
      </c>
      <c r="Q1383">
        <v>688</v>
      </c>
      <c r="R1383" s="577" t="s">
        <v>96</v>
      </c>
      <c r="S1383" s="577">
        <v>1</v>
      </c>
    </row>
    <row r="1384" spans="1:19">
      <c r="A1384">
        <v>1383</v>
      </c>
      <c r="B1384" s="400">
        <v>43930.331944444442</v>
      </c>
      <c r="C1384" s="577" t="s">
        <v>96</v>
      </c>
      <c r="D1384">
        <v>0.02</v>
      </c>
      <c r="F1384">
        <v>1.08769</v>
      </c>
      <c r="I1384" s="400">
        <v>43930.415277777778</v>
      </c>
      <c r="J1384">
        <v>1.0886899999999999</v>
      </c>
      <c r="N1384">
        <v>2</v>
      </c>
      <c r="Q1384">
        <v>689</v>
      </c>
      <c r="R1384" s="577" t="s">
        <v>96</v>
      </c>
      <c r="S1384" s="577">
        <v>1</v>
      </c>
    </row>
    <row r="1385" spans="1:19">
      <c r="A1385">
        <v>1384</v>
      </c>
      <c r="B1385" s="400">
        <v>43930.443749999999</v>
      </c>
      <c r="C1385" s="577" t="s">
        <v>96</v>
      </c>
      <c r="D1385">
        <v>0.02</v>
      </c>
      <c r="F1385">
        <v>1.08752</v>
      </c>
      <c r="I1385" s="400">
        <v>43930.521527777775</v>
      </c>
      <c r="J1385">
        <v>1.08772</v>
      </c>
      <c r="N1385">
        <v>0.4</v>
      </c>
      <c r="Q1385">
        <v>690</v>
      </c>
      <c r="R1385" s="577" t="s">
        <v>96</v>
      </c>
      <c r="S1385" s="577">
        <v>2</v>
      </c>
    </row>
    <row r="1386" spans="1:19">
      <c r="A1386">
        <v>1385</v>
      </c>
      <c r="B1386" s="400">
        <v>43930.456250000003</v>
      </c>
      <c r="C1386" s="577" t="s">
        <v>96</v>
      </c>
      <c r="D1386">
        <v>0.02</v>
      </c>
      <c r="F1386">
        <v>1.08592</v>
      </c>
      <c r="I1386" s="400">
        <v>43930.521527777775</v>
      </c>
      <c r="J1386">
        <v>1.08772</v>
      </c>
      <c r="N1386">
        <v>3.6</v>
      </c>
      <c r="Q1386">
        <v>690</v>
      </c>
      <c r="R1386" s="577" t="s">
        <v>96</v>
      </c>
      <c r="S1386" s="577">
        <v>2</v>
      </c>
    </row>
    <row r="1387" spans="1:19">
      <c r="A1387">
        <v>1386</v>
      </c>
      <c r="B1387" s="400">
        <v>43930.492361111108</v>
      </c>
      <c r="C1387" s="577" t="s">
        <v>97</v>
      </c>
      <c r="D1387">
        <v>0.02</v>
      </c>
      <c r="F1387">
        <v>1.08552</v>
      </c>
      <c r="I1387" s="400">
        <v>43934.425694444442</v>
      </c>
      <c r="J1387">
        <v>1.0925199999999999</v>
      </c>
      <c r="N1387">
        <v>-13.96</v>
      </c>
      <c r="Q1387">
        <v>691</v>
      </c>
      <c r="R1387" s="577" t="s">
        <v>97</v>
      </c>
      <c r="S1387" s="577">
        <v>7</v>
      </c>
    </row>
    <row r="1388" spans="1:19">
      <c r="A1388">
        <v>1387</v>
      </c>
      <c r="B1388" s="400">
        <v>43930.511111111111</v>
      </c>
      <c r="C1388" s="577" t="s">
        <v>97</v>
      </c>
      <c r="D1388">
        <v>0.02</v>
      </c>
      <c r="F1388">
        <v>1.0871200000000001</v>
      </c>
      <c r="I1388" s="400">
        <v>43934.425694444442</v>
      </c>
      <c r="J1388">
        <v>1.0925199999999999</v>
      </c>
      <c r="N1388">
        <v>-10.76</v>
      </c>
      <c r="Q1388">
        <v>691</v>
      </c>
      <c r="R1388" s="577" t="s">
        <v>97</v>
      </c>
      <c r="S1388" s="577">
        <v>7</v>
      </c>
    </row>
    <row r="1389" spans="1:19">
      <c r="A1389">
        <v>1388</v>
      </c>
      <c r="B1389" s="400">
        <v>43930.53402777778</v>
      </c>
      <c r="C1389" s="577" t="s">
        <v>97</v>
      </c>
      <c r="D1389">
        <v>0.03</v>
      </c>
      <c r="F1389">
        <v>1.08873</v>
      </c>
      <c r="I1389" s="400">
        <v>43934.425694444442</v>
      </c>
      <c r="J1389">
        <v>1.0925199999999999</v>
      </c>
      <c r="N1389">
        <v>-11.3</v>
      </c>
      <c r="Q1389">
        <v>691</v>
      </c>
      <c r="R1389" s="577" t="s">
        <v>97</v>
      </c>
      <c r="S1389" s="577">
        <v>7</v>
      </c>
    </row>
    <row r="1390" spans="1:19">
      <c r="A1390">
        <v>1389</v>
      </c>
      <c r="B1390" s="400">
        <v>43930.539583333331</v>
      </c>
      <c r="C1390" s="577" t="s">
        <v>97</v>
      </c>
      <c r="D1390">
        <v>0.05</v>
      </c>
      <c r="F1390">
        <v>1.09074</v>
      </c>
      <c r="I1390" s="400">
        <v>43934.425694444442</v>
      </c>
      <c r="J1390">
        <v>1.0925199999999999</v>
      </c>
      <c r="N1390">
        <v>-8.7899999999999991</v>
      </c>
      <c r="Q1390">
        <v>691</v>
      </c>
      <c r="R1390" s="577" t="s">
        <v>97</v>
      </c>
      <c r="S1390" s="577">
        <v>7</v>
      </c>
    </row>
    <row r="1391" spans="1:19">
      <c r="A1391">
        <v>1391</v>
      </c>
      <c r="B1391" s="400">
        <v>43930.556250000001</v>
      </c>
      <c r="C1391" s="577" t="s">
        <v>97</v>
      </c>
      <c r="D1391">
        <v>0.08</v>
      </c>
      <c r="F1391">
        <v>1.09256</v>
      </c>
      <c r="I1391" s="400">
        <v>43934.425694444442</v>
      </c>
      <c r="J1391">
        <v>1.0925199999999999</v>
      </c>
      <c r="N1391">
        <v>0.5</v>
      </c>
      <c r="Q1391">
        <v>691</v>
      </c>
      <c r="R1391" s="577" t="s">
        <v>97</v>
      </c>
      <c r="S1391" s="577">
        <v>7</v>
      </c>
    </row>
    <row r="1392" spans="1:19">
      <c r="A1392">
        <v>1393</v>
      </c>
      <c r="B1392" s="400">
        <v>43930.623611111114</v>
      </c>
      <c r="C1392" s="577" t="s">
        <v>97</v>
      </c>
      <c r="D1392">
        <v>0.14000000000000001</v>
      </c>
      <c r="F1392">
        <v>1.09449</v>
      </c>
      <c r="I1392" s="400">
        <v>43934.425694444442</v>
      </c>
      <c r="J1392">
        <v>1.0925199999999999</v>
      </c>
      <c r="N1392">
        <v>27.89</v>
      </c>
      <c r="Q1392">
        <v>691</v>
      </c>
      <c r="R1392" s="577" t="s">
        <v>97</v>
      </c>
      <c r="S1392" s="577">
        <v>7</v>
      </c>
    </row>
    <row r="1393" spans="1:19">
      <c r="A1393">
        <v>1401</v>
      </c>
      <c r="B1393" s="400">
        <v>43934.284722222219</v>
      </c>
      <c r="C1393" s="577" t="s">
        <v>97</v>
      </c>
      <c r="D1393">
        <v>0.23</v>
      </c>
      <c r="F1393">
        <v>1.0965</v>
      </c>
      <c r="I1393" s="400">
        <v>43934.425694444442</v>
      </c>
      <c r="J1393">
        <v>1.0925199999999999</v>
      </c>
      <c r="N1393">
        <v>91.54</v>
      </c>
      <c r="Q1393">
        <v>691</v>
      </c>
      <c r="R1393" s="577" t="s">
        <v>97</v>
      </c>
      <c r="S1393" s="577">
        <v>7</v>
      </c>
    </row>
    <row r="1394" spans="1:19">
      <c r="A1394">
        <v>1390</v>
      </c>
      <c r="B1394" s="400">
        <v>43930.545138888891</v>
      </c>
      <c r="C1394" s="577" t="s">
        <v>96</v>
      </c>
      <c r="D1394">
        <v>0.02</v>
      </c>
      <c r="F1394">
        <v>1.0899399999999999</v>
      </c>
      <c r="I1394" s="400">
        <v>43930.548611111109</v>
      </c>
      <c r="J1394">
        <v>1.09094</v>
      </c>
      <c r="N1394">
        <v>2</v>
      </c>
      <c r="Q1394">
        <v>692</v>
      </c>
      <c r="R1394" s="577" t="s">
        <v>96</v>
      </c>
      <c r="S1394" s="577">
        <v>1</v>
      </c>
    </row>
    <row r="1395" spans="1:19">
      <c r="A1395">
        <v>1392</v>
      </c>
      <c r="B1395" s="400">
        <v>43930.57708333333</v>
      </c>
      <c r="C1395" s="577" t="s">
        <v>96</v>
      </c>
      <c r="D1395">
        <v>0.02</v>
      </c>
      <c r="F1395">
        <v>1.0929800000000001</v>
      </c>
      <c r="I1395" s="400">
        <v>43930.62222222222</v>
      </c>
      <c r="J1395">
        <v>1.09398</v>
      </c>
      <c r="N1395">
        <v>2</v>
      </c>
      <c r="Q1395">
        <v>693</v>
      </c>
      <c r="R1395" s="577" t="s">
        <v>96</v>
      </c>
      <c r="S1395" s="577">
        <v>1</v>
      </c>
    </row>
    <row r="1396" spans="1:19">
      <c r="A1396">
        <v>1394</v>
      </c>
      <c r="B1396" s="400">
        <v>43930.625694444447</v>
      </c>
      <c r="C1396" s="577" t="s">
        <v>96</v>
      </c>
      <c r="D1396">
        <v>0.02</v>
      </c>
      <c r="F1396">
        <v>1.09351</v>
      </c>
      <c r="I1396" s="400">
        <v>43930.637499999997</v>
      </c>
      <c r="J1396">
        <v>1.0945100000000001</v>
      </c>
      <c r="N1396">
        <v>2</v>
      </c>
      <c r="Q1396">
        <v>694</v>
      </c>
      <c r="R1396" s="577" t="s">
        <v>96</v>
      </c>
      <c r="S1396" s="577">
        <v>1</v>
      </c>
    </row>
    <row r="1397" spans="1:19">
      <c r="A1397">
        <v>1395</v>
      </c>
      <c r="B1397" s="400">
        <v>43930.642361111109</v>
      </c>
      <c r="C1397" s="577" t="s">
        <v>96</v>
      </c>
      <c r="D1397">
        <v>0.02</v>
      </c>
      <c r="F1397">
        <v>1.09362</v>
      </c>
      <c r="I1397" s="400">
        <v>43930.729166666664</v>
      </c>
      <c r="J1397">
        <v>1.0946199999999999</v>
      </c>
      <c r="N1397">
        <v>2</v>
      </c>
      <c r="Q1397">
        <v>695</v>
      </c>
      <c r="R1397" s="577" t="s">
        <v>96</v>
      </c>
      <c r="S1397" s="577">
        <v>1</v>
      </c>
    </row>
    <row r="1398" spans="1:19">
      <c r="A1398">
        <v>1396</v>
      </c>
      <c r="B1398" s="400">
        <v>43930.737500000003</v>
      </c>
      <c r="C1398" s="577" t="s">
        <v>96</v>
      </c>
      <c r="D1398">
        <v>0.02</v>
      </c>
      <c r="F1398">
        <v>1.09484</v>
      </c>
      <c r="I1398" s="400">
        <v>43931.29791666667</v>
      </c>
      <c r="J1398">
        <v>1.09504</v>
      </c>
      <c r="N1398">
        <v>0.32</v>
      </c>
      <c r="Q1398">
        <v>696</v>
      </c>
      <c r="R1398" s="577" t="s">
        <v>96</v>
      </c>
      <c r="S1398" s="577">
        <v>2</v>
      </c>
    </row>
    <row r="1399" spans="1:19">
      <c r="A1399">
        <v>1397</v>
      </c>
      <c r="B1399" s="400">
        <v>43930.755555555559</v>
      </c>
      <c r="C1399" s="577" t="s">
        <v>96</v>
      </c>
      <c r="D1399">
        <v>0.02</v>
      </c>
      <c r="F1399">
        <v>1.09324</v>
      </c>
      <c r="I1399" s="400">
        <v>43931.29791666667</v>
      </c>
      <c r="J1399">
        <v>1.09504</v>
      </c>
      <c r="N1399">
        <v>3.52</v>
      </c>
      <c r="Q1399">
        <v>696</v>
      </c>
      <c r="R1399" s="577" t="s">
        <v>96</v>
      </c>
      <c r="S1399" s="577">
        <v>2</v>
      </c>
    </row>
    <row r="1400" spans="1:19">
      <c r="A1400">
        <v>1398</v>
      </c>
      <c r="B1400" s="400">
        <v>43931.332638888889</v>
      </c>
      <c r="C1400" s="577" t="s">
        <v>96</v>
      </c>
      <c r="D1400">
        <v>0.02</v>
      </c>
      <c r="F1400">
        <v>1.09371</v>
      </c>
      <c r="I1400" s="400">
        <v>43931.337500000001</v>
      </c>
      <c r="J1400">
        <v>1.0947100000000001</v>
      </c>
      <c r="N1400">
        <v>2</v>
      </c>
      <c r="Q1400">
        <v>697</v>
      </c>
      <c r="R1400" s="577" t="s">
        <v>96</v>
      </c>
      <c r="S1400" s="577">
        <v>1</v>
      </c>
    </row>
    <row r="1401" spans="1:19">
      <c r="A1401">
        <v>1399</v>
      </c>
      <c r="B1401" s="400">
        <v>43931.634027777778</v>
      </c>
      <c r="C1401" s="577" t="s">
        <v>96</v>
      </c>
      <c r="D1401">
        <v>0.02</v>
      </c>
      <c r="F1401">
        <v>1.09459</v>
      </c>
      <c r="I1401" s="400">
        <v>43934.26666666667</v>
      </c>
      <c r="J1401">
        <v>1.0947899999999999</v>
      </c>
      <c r="N1401">
        <v>0.32</v>
      </c>
      <c r="Q1401">
        <v>698</v>
      </c>
      <c r="R1401" s="577" t="s">
        <v>96</v>
      </c>
      <c r="S1401" s="577">
        <v>2</v>
      </c>
    </row>
    <row r="1402" spans="1:19">
      <c r="A1402">
        <v>1400</v>
      </c>
      <c r="B1402" s="400">
        <v>43934.043055555558</v>
      </c>
      <c r="C1402" s="577" t="s">
        <v>96</v>
      </c>
      <c r="D1402">
        <v>0.02</v>
      </c>
      <c r="F1402">
        <v>1.0929899999999999</v>
      </c>
      <c r="I1402" s="400">
        <v>43934.26666666667</v>
      </c>
      <c r="J1402">
        <v>1.0947899999999999</v>
      </c>
      <c r="N1402">
        <v>3.6</v>
      </c>
      <c r="Q1402">
        <v>698</v>
      </c>
      <c r="R1402" s="577" t="s">
        <v>96</v>
      </c>
      <c r="S1402" s="577">
        <v>2</v>
      </c>
    </row>
    <row r="1403" spans="1:19">
      <c r="A1403">
        <v>1402</v>
      </c>
      <c r="B1403" s="400">
        <v>43934.292361111111</v>
      </c>
      <c r="C1403" s="577" t="s">
        <v>96</v>
      </c>
      <c r="D1403">
        <v>0.02</v>
      </c>
      <c r="F1403">
        <v>1.0960700000000001</v>
      </c>
      <c r="I1403" s="400">
        <v>43935.083333333336</v>
      </c>
      <c r="J1403">
        <v>1.09395</v>
      </c>
      <c r="N1403">
        <v>-4.32</v>
      </c>
      <c r="Q1403">
        <v>699</v>
      </c>
      <c r="R1403" s="577" t="s">
        <v>96</v>
      </c>
      <c r="S1403" s="577">
        <v>4</v>
      </c>
    </row>
    <row r="1404" spans="1:19">
      <c r="A1404">
        <v>1403</v>
      </c>
      <c r="B1404" s="400">
        <v>43934.334027777775</v>
      </c>
      <c r="C1404" s="577" t="s">
        <v>96</v>
      </c>
      <c r="D1404">
        <v>0.02</v>
      </c>
      <c r="F1404">
        <v>1.09446</v>
      </c>
      <c r="I1404" s="400">
        <v>43935.083333333336</v>
      </c>
      <c r="J1404">
        <v>1.09395</v>
      </c>
      <c r="N1404">
        <v>-1.1000000000000001</v>
      </c>
      <c r="Q1404">
        <v>699</v>
      </c>
      <c r="R1404" s="577" t="s">
        <v>96</v>
      </c>
      <c r="S1404" s="577">
        <v>4</v>
      </c>
    </row>
    <row r="1405" spans="1:19">
      <c r="A1405">
        <v>1404</v>
      </c>
      <c r="B1405" s="400">
        <v>43934.425694444442</v>
      </c>
      <c r="C1405" s="577" t="s">
        <v>96</v>
      </c>
      <c r="D1405">
        <v>0.03</v>
      </c>
      <c r="F1405">
        <v>1.0928599999999999</v>
      </c>
      <c r="I1405" s="400">
        <v>43935.083333333336</v>
      </c>
      <c r="J1405">
        <v>1.09395</v>
      </c>
      <c r="N1405">
        <v>3.15</v>
      </c>
      <c r="Q1405">
        <v>699</v>
      </c>
      <c r="R1405" s="577" t="s">
        <v>96</v>
      </c>
      <c r="S1405" s="577">
        <v>4</v>
      </c>
    </row>
    <row r="1406" spans="1:19">
      <c r="A1406">
        <v>1405</v>
      </c>
      <c r="B1406" s="400">
        <v>43934.426388888889</v>
      </c>
      <c r="C1406" s="577" t="s">
        <v>96</v>
      </c>
      <c r="D1406">
        <v>0.05</v>
      </c>
      <c r="F1406">
        <v>1.09114</v>
      </c>
      <c r="I1406" s="400">
        <v>43935.083333333336</v>
      </c>
      <c r="J1406">
        <v>1.09395</v>
      </c>
      <c r="N1406">
        <v>13.85</v>
      </c>
      <c r="Q1406">
        <v>699</v>
      </c>
      <c r="R1406" s="577" t="s">
        <v>96</v>
      </c>
      <c r="S1406" s="577">
        <v>4</v>
      </c>
    </row>
    <row r="1407" spans="1:19">
      <c r="A1407">
        <v>1406</v>
      </c>
      <c r="B1407" s="400">
        <v>43934.44027777778</v>
      </c>
      <c r="C1407" s="577" t="s">
        <v>97</v>
      </c>
      <c r="D1407">
        <v>0.02</v>
      </c>
      <c r="F1407">
        <v>1.09145</v>
      </c>
      <c r="I1407" s="400">
        <v>43934.560416666667</v>
      </c>
      <c r="J1407">
        <v>1.0912599999999999</v>
      </c>
      <c r="N1407">
        <v>0.38</v>
      </c>
      <c r="Q1407">
        <v>700</v>
      </c>
      <c r="R1407" s="577" t="s">
        <v>97</v>
      </c>
      <c r="S1407" s="577">
        <v>2</v>
      </c>
    </row>
    <row r="1408" spans="1:19">
      <c r="A1408">
        <v>1407</v>
      </c>
      <c r="B1408" s="400">
        <v>43934.499305555553</v>
      </c>
      <c r="C1408" s="577" t="s">
        <v>97</v>
      </c>
      <c r="D1408">
        <v>0.02</v>
      </c>
      <c r="F1408">
        <v>1.0930599999999999</v>
      </c>
      <c r="I1408" s="400">
        <v>43934.560416666667</v>
      </c>
      <c r="J1408">
        <v>1.0912599999999999</v>
      </c>
      <c r="N1408">
        <v>3.6</v>
      </c>
      <c r="Q1408">
        <v>700</v>
      </c>
      <c r="R1408" s="577" t="s">
        <v>97</v>
      </c>
      <c r="S1408" s="577">
        <v>2</v>
      </c>
    </row>
    <row r="1409" spans="1:19">
      <c r="A1409">
        <v>1408</v>
      </c>
      <c r="B1409" s="400">
        <v>43934.59375</v>
      </c>
      <c r="C1409" s="577" t="s">
        <v>97</v>
      </c>
      <c r="D1409">
        <v>0.02</v>
      </c>
      <c r="F1409">
        <v>1.0914699999999999</v>
      </c>
      <c r="I1409" s="400">
        <v>43934.620833333334</v>
      </c>
      <c r="J1409">
        <v>1.0904700000000001</v>
      </c>
      <c r="N1409">
        <v>2</v>
      </c>
      <c r="Q1409">
        <v>701</v>
      </c>
      <c r="R1409" s="577" t="s">
        <v>97</v>
      </c>
      <c r="S1409" s="577">
        <v>1</v>
      </c>
    </row>
    <row r="1410" spans="1:19">
      <c r="A1410">
        <v>1409</v>
      </c>
      <c r="B1410" s="400">
        <v>43934.637499999997</v>
      </c>
      <c r="C1410" s="577" t="s">
        <v>97</v>
      </c>
      <c r="D1410">
        <v>0.02</v>
      </c>
      <c r="F1410">
        <v>1.0899099999999999</v>
      </c>
      <c r="I1410" s="400">
        <v>43935.34375</v>
      </c>
      <c r="J1410">
        <v>1.09202</v>
      </c>
      <c r="N1410">
        <v>-4.2</v>
      </c>
      <c r="Q1410">
        <v>702</v>
      </c>
      <c r="R1410" s="577" t="s">
        <v>97</v>
      </c>
      <c r="S1410" s="577">
        <v>4</v>
      </c>
    </row>
    <row r="1411" spans="1:19">
      <c r="A1411">
        <v>1410</v>
      </c>
      <c r="B1411" s="400">
        <v>43934.705555555556</v>
      </c>
      <c r="C1411" s="577" t="s">
        <v>97</v>
      </c>
      <c r="D1411">
        <v>0.02</v>
      </c>
      <c r="F1411">
        <v>1.09151</v>
      </c>
      <c r="I1411" s="400">
        <v>43935.34375</v>
      </c>
      <c r="J1411">
        <v>1.09202</v>
      </c>
      <c r="N1411">
        <v>-1</v>
      </c>
      <c r="Q1411">
        <v>702</v>
      </c>
      <c r="R1411" s="577" t="s">
        <v>97</v>
      </c>
      <c r="S1411" s="577">
        <v>4</v>
      </c>
    </row>
    <row r="1412" spans="1:19">
      <c r="A1412">
        <v>1411</v>
      </c>
      <c r="B1412" s="400">
        <v>43935.074305555558</v>
      </c>
      <c r="C1412" s="577" t="s">
        <v>97</v>
      </c>
      <c r="D1412">
        <v>0.03</v>
      </c>
      <c r="F1412">
        <v>1.09311</v>
      </c>
      <c r="I1412" s="400">
        <v>43935.34375</v>
      </c>
      <c r="J1412">
        <v>1.09202</v>
      </c>
      <c r="N1412">
        <v>3.27</v>
      </c>
      <c r="Q1412">
        <v>702</v>
      </c>
      <c r="R1412" s="577" t="s">
        <v>97</v>
      </c>
      <c r="S1412" s="577">
        <v>4</v>
      </c>
    </row>
    <row r="1413" spans="1:19">
      <c r="A1413">
        <v>1413</v>
      </c>
      <c r="B1413" s="400">
        <v>43935.125694444447</v>
      </c>
      <c r="C1413" s="577" t="s">
        <v>97</v>
      </c>
      <c r="D1413">
        <v>0.05</v>
      </c>
      <c r="F1413">
        <v>1.0948199999999999</v>
      </c>
      <c r="I1413" s="400">
        <v>43935.34375</v>
      </c>
      <c r="J1413">
        <v>1.09202</v>
      </c>
      <c r="N1413">
        <v>14</v>
      </c>
      <c r="Q1413">
        <v>702</v>
      </c>
      <c r="R1413" s="577" t="s">
        <v>97</v>
      </c>
      <c r="S1413" s="577">
        <v>4</v>
      </c>
    </row>
    <row r="1414" spans="1:19">
      <c r="A1414">
        <v>1412</v>
      </c>
      <c r="B1414" s="400">
        <v>43935.087500000001</v>
      </c>
      <c r="C1414" s="577" t="s">
        <v>96</v>
      </c>
      <c r="D1414">
        <v>0.02</v>
      </c>
      <c r="F1414">
        <v>1.09399</v>
      </c>
      <c r="I1414" s="400">
        <v>43935.395833333336</v>
      </c>
      <c r="J1414">
        <v>1.0941799999999999</v>
      </c>
      <c r="N1414">
        <v>0.38</v>
      </c>
      <c r="Q1414">
        <v>703</v>
      </c>
      <c r="R1414" s="577" t="s">
        <v>96</v>
      </c>
      <c r="S1414" s="577">
        <v>2</v>
      </c>
    </row>
    <row r="1415" spans="1:19">
      <c r="A1415">
        <v>1414</v>
      </c>
      <c r="B1415" s="400">
        <v>43935.341666666667</v>
      </c>
      <c r="C1415" s="577" t="s">
        <v>96</v>
      </c>
      <c r="D1415">
        <v>0.02</v>
      </c>
      <c r="F1415">
        <v>1.09236</v>
      </c>
      <c r="I1415" s="400">
        <v>43935.395833333336</v>
      </c>
      <c r="J1415">
        <v>1.0941799999999999</v>
      </c>
      <c r="N1415">
        <v>3.64</v>
      </c>
      <c r="Q1415">
        <v>703</v>
      </c>
      <c r="R1415" s="577" t="s">
        <v>96</v>
      </c>
      <c r="S1415" s="577">
        <v>2</v>
      </c>
    </row>
    <row r="1416" spans="1:19">
      <c r="A1416">
        <v>1415</v>
      </c>
      <c r="B1416" s="400">
        <v>43935.361111111109</v>
      </c>
      <c r="C1416" s="577" t="s">
        <v>97</v>
      </c>
      <c r="D1416">
        <v>0.02</v>
      </c>
      <c r="F1416">
        <v>1.0919700000000001</v>
      </c>
      <c r="I1416" s="400">
        <v>43936.306944444441</v>
      </c>
      <c r="J1416">
        <v>1.0954900000000001</v>
      </c>
      <c r="N1416">
        <v>-7.02</v>
      </c>
      <c r="Q1416">
        <v>704</v>
      </c>
      <c r="R1416" s="577" t="s">
        <v>97</v>
      </c>
      <c r="S1416" s="577">
        <v>5</v>
      </c>
    </row>
    <row r="1417" spans="1:19">
      <c r="A1417">
        <v>1416</v>
      </c>
      <c r="B1417" s="400">
        <v>43935.392361111109</v>
      </c>
      <c r="C1417" s="577" t="s">
        <v>97</v>
      </c>
      <c r="D1417">
        <v>0.02</v>
      </c>
      <c r="F1417">
        <v>1.09358</v>
      </c>
      <c r="I1417" s="400">
        <v>43936.306944444441</v>
      </c>
      <c r="J1417">
        <v>1.0954900000000001</v>
      </c>
      <c r="N1417">
        <v>-3.8</v>
      </c>
      <c r="Q1417">
        <v>704</v>
      </c>
      <c r="R1417" s="577" t="s">
        <v>97</v>
      </c>
      <c r="S1417" s="577">
        <v>5</v>
      </c>
    </row>
    <row r="1418" spans="1:19">
      <c r="A1418">
        <v>1417</v>
      </c>
      <c r="B1418" s="400">
        <v>43935.405555555553</v>
      </c>
      <c r="C1418" s="577" t="s">
        <v>97</v>
      </c>
      <c r="D1418">
        <v>0.03</v>
      </c>
      <c r="F1418">
        <v>1.09521</v>
      </c>
      <c r="I1418" s="400">
        <v>43936.306944444441</v>
      </c>
      <c r="J1418">
        <v>1.0954900000000001</v>
      </c>
      <c r="N1418">
        <v>-0.81</v>
      </c>
      <c r="Q1418">
        <v>704</v>
      </c>
      <c r="R1418" s="577" t="s">
        <v>97</v>
      </c>
      <c r="S1418" s="577">
        <v>5</v>
      </c>
    </row>
    <row r="1419" spans="1:19">
      <c r="A1419">
        <v>1420</v>
      </c>
      <c r="B1419" s="400">
        <v>43935.520138888889</v>
      </c>
      <c r="C1419" s="577" t="s">
        <v>97</v>
      </c>
      <c r="D1419">
        <v>0.05</v>
      </c>
      <c r="F1419">
        <v>1.0969199999999999</v>
      </c>
      <c r="I1419" s="400">
        <v>43936.306944444441</v>
      </c>
      <c r="J1419">
        <v>1.0954900000000001</v>
      </c>
      <c r="N1419">
        <v>7.21</v>
      </c>
      <c r="Q1419">
        <v>704</v>
      </c>
      <c r="R1419" s="577" t="s">
        <v>97</v>
      </c>
      <c r="S1419" s="577">
        <v>5</v>
      </c>
    </row>
    <row r="1420" spans="1:19">
      <c r="A1420">
        <v>1425</v>
      </c>
      <c r="B1420" s="400">
        <v>43935.886805555558</v>
      </c>
      <c r="C1420" s="577" t="s">
        <v>97</v>
      </c>
      <c r="D1420">
        <v>0.08</v>
      </c>
      <c r="F1420">
        <v>1.0988199999999999</v>
      </c>
      <c r="I1420" s="400">
        <v>43936.306944444441</v>
      </c>
      <c r="J1420">
        <v>1.0954900000000001</v>
      </c>
      <c r="N1420">
        <v>26.73</v>
      </c>
      <c r="Q1420">
        <v>704</v>
      </c>
      <c r="R1420" s="577" t="s">
        <v>97</v>
      </c>
      <c r="S1420" s="577">
        <v>5</v>
      </c>
    </row>
    <row r="1421" spans="1:19">
      <c r="A1421">
        <v>1418</v>
      </c>
      <c r="B1421" s="400">
        <v>43935.40902777778</v>
      </c>
      <c r="C1421" s="577" t="s">
        <v>96</v>
      </c>
      <c r="D1421">
        <v>0.02</v>
      </c>
      <c r="F1421">
        <v>1.09531</v>
      </c>
      <c r="I1421" s="400">
        <v>43935.499305555553</v>
      </c>
      <c r="J1421">
        <v>1.0963099999999999</v>
      </c>
      <c r="N1421">
        <v>2</v>
      </c>
      <c r="Q1421">
        <v>705</v>
      </c>
      <c r="R1421" s="577" t="s">
        <v>96</v>
      </c>
      <c r="S1421" s="577">
        <v>1</v>
      </c>
    </row>
    <row r="1422" spans="1:19">
      <c r="A1422">
        <v>1419</v>
      </c>
      <c r="B1422" s="400">
        <v>43935.503472222219</v>
      </c>
      <c r="C1422" s="577" t="s">
        <v>96</v>
      </c>
      <c r="D1422">
        <v>0.02</v>
      </c>
      <c r="F1422">
        <v>1.09622</v>
      </c>
      <c r="I1422" s="400">
        <v>43935.520833333336</v>
      </c>
      <c r="J1422">
        <v>1.0972200000000001</v>
      </c>
      <c r="N1422">
        <v>2</v>
      </c>
      <c r="Q1422">
        <v>706</v>
      </c>
      <c r="R1422" s="577" t="s">
        <v>96</v>
      </c>
      <c r="S1422" s="577">
        <v>1</v>
      </c>
    </row>
    <row r="1423" spans="1:19">
      <c r="A1423">
        <v>1421</v>
      </c>
      <c r="B1423" s="400">
        <v>43935.525000000001</v>
      </c>
      <c r="C1423" s="577" t="s">
        <v>96</v>
      </c>
      <c r="D1423">
        <v>0.02</v>
      </c>
      <c r="F1423">
        <v>1.0966100000000001</v>
      </c>
      <c r="I1423" s="400">
        <v>43935.595138888886</v>
      </c>
      <c r="J1423">
        <v>1.09761</v>
      </c>
      <c r="N1423">
        <v>2</v>
      </c>
      <c r="Q1423">
        <v>707</v>
      </c>
      <c r="R1423" s="577" t="s">
        <v>96</v>
      </c>
      <c r="S1423" s="577">
        <v>1</v>
      </c>
    </row>
    <row r="1424" spans="1:19">
      <c r="A1424">
        <v>1422</v>
      </c>
      <c r="B1424" s="400">
        <v>43935.603472222225</v>
      </c>
      <c r="C1424" s="577" t="s">
        <v>96</v>
      </c>
      <c r="D1424">
        <v>0.02</v>
      </c>
      <c r="F1424">
        <v>1.0968199999999999</v>
      </c>
      <c r="I1424" s="400">
        <v>43935.618055555555</v>
      </c>
      <c r="J1424">
        <v>1.09782</v>
      </c>
      <c r="N1424">
        <v>2</v>
      </c>
      <c r="Q1424">
        <v>708</v>
      </c>
      <c r="R1424" s="577" t="s">
        <v>96</v>
      </c>
      <c r="S1424" s="577">
        <v>1</v>
      </c>
    </row>
    <row r="1425" spans="1:19">
      <c r="A1425">
        <v>1423</v>
      </c>
      <c r="B1425" s="400">
        <v>43935.62222222222</v>
      </c>
      <c r="C1425" s="577" t="s">
        <v>96</v>
      </c>
      <c r="D1425">
        <v>0.02</v>
      </c>
      <c r="F1425">
        <v>1.0970500000000001</v>
      </c>
      <c r="I1425" s="400">
        <v>43935.747916666667</v>
      </c>
      <c r="J1425">
        <v>1.09805</v>
      </c>
      <c r="N1425">
        <v>2</v>
      </c>
      <c r="Q1425">
        <v>709</v>
      </c>
      <c r="R1425" s="577" t="s">
        <v>96</v>
      </c>
      <c r="S1425" s="577">
        <v>1</v>
      </c>
    </row>
    <row r="1426" spans="1:19">
      <c r="A1426">
        <v>1424</v>
      </c>
      <c r="B1426" s="400">
        <v>43935.753472222219</v>
      </c>
      <c r="C1426" s="577" t="s">
        <v>96</v>
      </c>
      <c r="D1426">
        <v>0.02</v>
      </c>
      <c r="F1426">
        <v>1.0977600000000001</v>
      </c>
      <c r="I1426" s="400">
        <v>43935.886805555558</v>
      </c>
      <c r="J1426">
        <v>1.09876</v>
      </c>
      <c r="N1426">
        <v>2</v>
      </c>
      <c r="Q1426">
        <v>710</v>
      </c>
      <c r="R1426" s="577" t="s">
        <v>96</v>
      </c>
      <c r="S1426" s="577">
        <v>1</v>
      </c>
    </row>
    <row r="1427" spans="1:19">
      <c r="A1427">
        <v>1426</v>
      </c>
      <c r="B1427" s="400">
        <v>43935.916666666664</v>
      </c>
      <c r="C1427" s="577" t="s">
        <v>96</v>
      </c>
      <c r="D1427">
        <v>0.02</v>
      </c>
      <c r="F1427">
        <v>1.09842</v>
      </c>
      <c r="I1427" s="400">
        <v>43936.645833333336</v>
      </c>
      <c r="J1427">
        <v>1.0916699999999999</v>
      </c>
      <c r="N1427">
        <v>-13.58</v>
      </c>
      <c r="Q1427">
        <v>711</v>
      </c>
      <c r="R1427" s="577" t="s">
        <v>96</v>
      </c>
      <c r="S1427" s="577">
        <v>7</v>
      </c>
    </row>
    <row r="1428" spans="1:19">
      <c r="A1428">
        <v>1427</v>
      </c>
      <c r="B1428" s="400">
        <v>43936.246527777781</v>
      </c>
      <c r="C1428" s="577" t="s">
        <v>96</v>
      </c>
      <c r="D1428">
        <v>0.02</v>
      </c>
      <c r="F1428">
        <v>1.0968199999999999</v>
      </c>
      <c r="I1428" s="400">
        <v>43936.645833333336</v>
      </c>
      <c r="J1428">
        <v>1.0916699999999999</v>
      </c>
      <c r="N1428">
        <v>-10.3</v>
      </c>
      <c r="Q1428">
        <v>711</v>
      </c>
      <c r="R1428" s="577" t="s">
        <v>96</v>
      </c>
      <c r="S1428" s="577">
        <v>7</v>
      </c>
    </row>
    <row r="1429" spans="1:19">
      <c r="A1429">
        <v>1428</v>
      </c>
      <c r="B1429" s="400">
        <v>43936.310416666667</v>
      </c>
      <c r="C1429" s="577" t="s">
        <v>96</v>
      </c>
      <c r="D1429">
        <v>0.03</v>
      </c>
      <c r="F1429">
        <v>1.09518</v>
      </c>
      <c r="I1429" s="400">
        <v>43936.645833333336</v>
      </c>
      <c r="J1429">
        <v>1.0916699999999999</v>
      </c>
      <c r="N1429">
        <v>-10.53</v>
      </c>
      <c r="Q1429">
        <v>711</v>
      </c>
      <c r="R1429" s="577" t="s">
        <v>96</v>
      </c>
      <c r="S1429" s="577">
        <v>7</v>
      </c>
    </row>
    <row r="1430" spans="1:19">
      <c r="A1430">
        <v>1429</v>
      </c>
      <c r="B1430" s="400">
        <v>43936.32708333333</v>
      </c>
      <c r="C1430" s="577" t="s">
        <v>96</v>
      </c>
      <c r="D1430">
        <v>0.05</v>
      </c>
      <c r="F1430">
        <v>1.09348</v>
      </c>
      <c r="I1430" s="400">
        <v>43936.645833333336</v>
      </c>
      <c r="J1430">
        <v>1.0916699999999999</v>
      </c>
      <c r="N1430">
        <v>-9.0500000000000007</v>
      </c>
      <c r="Q1430">
        <v>711</v>
      </c>
      <c r="R1430" s="577" t="s">
        <v>96</v>
      </c>
      <c r="S1430" s="577">
        <v>7</v>
      </c>
    </row>
    <row r="1431" spans="1:19">
      <c r="A1431">
        <v>1431</v>
      </c>
      <c r="B1431" s="400">
        <v>43936.438888888886</v>
      </c>
      <c r="C1431" s="577" t="s">
        <v>96</v>
      </c>
      <c r="D1431">
        <v>0.08</v>
      </c>
      <c r="F1431">
        <v>1.09165</v>
      </c>
      <c r="I1431" s="400">
        <v>43936.645833333336</v>
      </c>
      <c r="J1431">
        <v>1.0916699999999999</v>
      </c>
      <c r="N1431">
        <v>0.16</v>
      </c>
      <c r="Q1431">
        <v>711</v>
      </c>
      <c r="R1431" s="577" t="s">
        <v>96</v>
      </c>
      <c r="S1431" s="577">
        <v>7</v>
      </c>
    </row>
    <row r="1432" spans="1:19">
      <c r="A1432">
        <v>1433</v>
      </c>
      <c r="B1432" s="400">
        <v>43936.513194444444</v>
      </c>
      <c r="C1432" s="577" t="s">
        <v>96</v>
      </c>
      <c r="D1432">
        <v>0.14000000000000001</v>
      </c>
      <c r="F1432">
        <v>1.0897399999999999</v>
      </c>
      <c r="I1432" s="400">
        <v>43936.645833333336</v>
      </c>
      <c r="J1432">
        <v>1.0916699999999999</v>
      </c>
      <c r="N1432">
        <v>27.02</v>
      </c>
      <c r="Q1432">
        <v>711</v>
      </c>
      <c r="R1432" s="577" t="s">
        <v>96</v>
      </c>
      <c r="S1432" s="577">
        <v>7</v>
      </c>
    </row>
    <row r="1433" spans="1:19">
      <c r="A1433">
        <v>1434</v>
      </c>
      <c r="B1433" s="400">
        <v>43936.522222222222</v>
      </c>
      <c r="C1433" s="577" t="s">
        <v>96</v>
      </c>
      <c r="D1433">
        <v>0.23</v>
      </c>
      <c r="F1433">
        <v>1.0877399999999999</v>
      </c>
      <c r="I1433" s="400">
        <v>43936.645833333336</v>
      </c>
      <c r="J1433">
        <v>1.0916699999999999</v>
      </c>
      <c r="N1433">
        <v>90.39</v>
      </c>
      <c r="Q1433">
        <v>711</v>
      </c>
      <c r="R1433" s="577" t="s">
        <v>96</v>
      </c>
      <c r="S1433" s="577">
        <v>7</v>
      </c>
    </row>
    <row r="1434" spans="1:19">
      <c r="A1434">
        <v>1430</v>
      </c>
      <c r="B1434" s="400">
        <v>43936.339583333334</v>
      </c>
      <c r="C1434" s="577" t="s">
        <v>97</v>
      </c>
      <c r="D1434">
        <v>0.02</v>
      </c>
      <c r="F1434">
        <v>1.0931999999999999</v>
      </c>
      <c r="I1434" s="400">
        <v>43936.438194444447</v>
      </c>
      <c r="J1434">
        <v>1.0922000000000001</v>
      </c>
      <c r="N1434">
        <v>2</v>
      </c>
      <c r="Q1434">
        <v>712</v>
      </c>
      <c r="R1434" s="577" t="s">
        <v>97</v>
      </c>
      <c r="S1434" s="577">
        <v>1</v>
      </c>
    </row>
    <row r="1435" spans="1:19">
      <c r="A1435">
        <v>1432</v>
      </c>
      <c r="B1435" s="400">
        <v>43936.45416666667</v>
      </c>
      <c r="C1435" s="577" t="s">
        <v>97</v>
      </c>
      <c r="D1435">
        <v>0.02</v>
      </c>
      <c r="F1435">
        <v>1.09077</v>
      </c>
      <c r="I1435" s="400">
        <v>43936.513194444444</v>
      </c>
      <c r="J1435">
        <v>1.0897699999999999</v>
      </c>
      <c r="N1435">
        <v>2</v>
      </c>
      <c r="Q1435">
        <v>713</v>
      </c>
      <c r="R1435" s="577" t="s">
        <v>97</v>
      </c>
      <c r="S1435" s="577">
        <v>1</v>
      </c>
    </row>
    <row r="1436" spans="1:19">
      <c r="A1436">
        <v>1435</v>
      </c>
      <c r="B1436" s="400">
        <v>43936.54583333333</v>
      </c>
      <c r="C1436" s="577" t="s">
        <v>97</v>
      </c>
      <c r="D1436">
        <v>0.02</v>
      </c>
      <c r="F1436">
        <v>1.08717</v>
      </c>
      <c r="I1436" s="400">
        <v>43936.948611111111</v>
      </c>
      <c r="J1436">
        <v>1.0906199999999999</v>
      </c>
      <c r="N1436">
        <v>-6.9</v>
      </c>
      <c r="Q1436">
        <v>714</v>
      </c>
      <c r="R1436" s="577" t="s">
        <v>97</v>
      </c>
      <c r="S1436" s="577">
        <v>5</v>
      </c>
    </row>
    <row r="1437" spans="1:19">
      <c r="A1437">
        <v>1436</v>
      </c>
      <c r="B1437" s="400">
        <v>43936.6</v>
      </c>
      <c r="C1437" s="577" t="s">
        <v>97</v>
      </c>
      <c r="D1437">
        <v>0.02</v>
      </c>
      <c r="F1437">
        <v>1.08877</v>
      </c>
      <c r="I1437" s="400">
        <v>43936.948611111111</v>
      </c>
      <c r="J1437">
        <v>1.0906199999999999</v>
      </c>
      <c r="N1437">
        <v>-3.7</v>
      </c>
      <c r="Q1437">
        <v>714</v>
      </c>
      <c r="R1437" s="577" t="s">
        <v>97</v>
      </c>
      <c r="S1437" s="577">
        <v>5</v>
      </c>
    </row>
    <row r="1438" spans="1:19">
      <c r="A1438">
        <v>1437</v>
      </c>
      <c r="B1438" s="400">
        <v>43936.616666666669</v>
      </c>
      <c r="C1438" s="577" t="s">
        <v>97</v>
      </c>
      <c r="D1438">
        <v>0.03</v>
      </c>
      <c r="F1438">
        <v>1.0903799999999999</v>
      </c>
      <c r="I1438" s="400">
        <v>43936.948611111111</v>
      </c>
      <c r="J1438">
        <v>1.0906199999999999</v>
      </c>
      <c r="N1438">
        <v>-0.72</v>
      </c>
      <c r="Q1438">
        <v>714</v>
      </c>
      <c r="R1438" s="577" t="s">
        <v>97</v>
      </c>
      <c r="S1438" s="577">
        <v>5</v>
      </c>
    </row>
    <row r="1439" spans="1:19">
      <c r="A1439">
        <v>1439</v>
      </c>
      <c r="B1439" s="400">
        <v>43936.695138888892</v>
      </c>
      <c r="C1439" s="577" t="s">
        <v>97</v>
      </c>
      <c r="D1439">
        <v>0.05</v>
      </c>
      <c r="F1439">
        <v>1.0920799999999999</v>
      </c>
      <c r="I1439" s="400">
        <v>43936.948611111111</v>
      </c>
      <c r="J1439">
        <v>1.0906199999999999</v>
      </c>
      <c r="N1439">
        <v>7.3</v>
      </c>
      <c r="Q1439">
        <v>714</v>
      </c>
      <c r="R1439" s="577" t="s">
        <v>97</v>
      </c>
      <c r="S1439" s="577">
        <v>5</v>
      </c>
    </row>
    <row r="1440" spans="1:19">
      <c r="A1440">
        <v>1441</v>
      </c>
      <c r="B1440" s="400">
        <v>43936.769444444442</v>
      </c>
      <c r="C1440" s="577" t="s">
        <v>97</v>
      </c>
      <c r="D1440">
        <v>0.08</v>
      </c>
      <c r="F1440">
        <v>1.09388</v>
      </c>
      <c r="I1440" s="400">
        <v>43936.948611111111</v>
      </c>
      <c r="J1440">
        <v>1.0906199999999999</v>
      </c>
      <c r="N1440">
        <v>26.08</v>
      </c>
      <c r="Q1440">
        <v>714</v>
      </c>
      <c r="R1440" s="577" t="s">
        <v>97</v>
      </c>
      <c r="S1440" s="577">
        <v>5</v>
      </c>
    </row>
    <row r="1441" spans="1:19">
      <c r="A1441">
        <v>1438</v>
      </c>
      <c r="B1441" s="400">
        <v>43936.659722222219</v>
      </c>
      <c r="C1441" s="577" t="s">
        <v>96</v>
      </c>
      <c r="D1441">
        <v>0.02</v>
      </c>
      <c r="F1441">
        <v>1.0914900000000001</v>
      </c>
      <c r="I1441" s="400">
        <v>43936.701388888891</v>
      </c>
      <c r="J1441">
        <v>1.09249</v>
      </c>
      <c r="N1441">
        <v>2</v>
      </c>
      <c r="Q1441">
        <v>715</v>
      </c>
      <c r="R1441" s="577" t="s">
        <v>96</v>
      </c>
      <c r="S1441" s="577">
        <v>1</v>
      </c>
    </row>
    <row r="1442" spans="1:19">
      <c r="A1442">
        <v>1440</v>
      </c>
      <c r="B1442" s="400">
        <v>43936.70416666667</v>
      </c>
      <c r="C1442" s="577" t="s">
        <v>96</v>
      </c>
      <c r="D1442">
        <v>0.02</v>
      </c>
      <c r="F1442">
        <v>1.0923400000000001</v>
      </c>
      <c r="I1442" s="400">
        <v>43936.761805555558</v>
      </c>
      <c r="J1442">
        <v>1.09334</v>
      </c>
      <c r="N1442">
        <v>2</v>
      </c>
      <c r="Q1442">
        <v>716</v>
      </c>
      <c r="R1442" s="577" t="s">
        <v>96</v>
      </c>
      <c r="S1442" s="577">
        <v>1</v>
      </c>
    </row>
    <row r="1443" spans="1:19">
      <c r="A1443">
        <v>1442</v>
      </c>
      <c r="B1443" s="400">
        <v>43936.771527777775</v>
      </c>
      <c r="C1443" s="577" t="s">
        <v>96</v>
      </c>
      <c r="D1443">
        <v>0.02</v>
      </c>
      <c r="F1443">
        <v>1.0934299999999999</v>
      </c>
      <c r="I1443" s="400">
        <v>43937.277777777781</v>
      </c>
      <c r="J1443">
        <v>1.08996</v>
      </c>
      <c r="N1443">
        <v>-7.18</v>
      </c>
      <c r="Q1443">
        <v>717</v>
      </c>
      <c r="R1443" s="577" t="s">
        <v>96</v>
      </c>
      <c r="S1443" s="577">
        <v>5</v>
      </c>
    </row>
    <row r="1444" spans="1:19">
      <c r="A1444">
        <v>1443</v>
      </c>
      <c r="B1444" s="400">
        <v>43936.811111111114</v>
      </c>
      <c r="C1444" s="577" t="s">
        <v>96</v>
      </c>
      <c r="D1444">
        <v>0.02</v>
      </c>
      <c r="F1444">
        <v>1.0918099999999999</v>
      </c>
      <c r="I1444" s="400">
        <v>43937.277777777781</v>
      </c>
      <c r="J1444">
        <v>1.08996</v>
      </c>
      <c r="N1444">
        <v>-3.94</v>
      </c>
      <c r="Q1444">
        <v>717</v>
      </c>
      <c r="R1444" s="577" t="s">
        <v>96</v>
      </c>
      <c r="S1444" s="577">
        <v>5</v>
      </c>
    </row>
    <row r="1445" spans="1:19">
      <c r="A1445">
        <v>1444</v>
      </c>
      <c r="B1445" s="400">
        <v>43936.970138888886</v>
      </c>
      <c r="C1445" s="577" t="s">
        <v>96</v>
      </c>
      <c r="D1445">
        <v>0.03</v>
      </c>
      <c r="F1445">
        <v>1.0902000000000001</v>
      </c>
      <c r="I1445" s="400">
        <v>43937.277777777781</v>
      </c>
      <c r="J1445">
        <v>1.08996</v>
      </c>
      <c r="N1445">
        <v>-1.08</v>
      </c>
      <c r="Q1445">
        <v>717</v>
      </c>
      <c r="R1445" s="577" t="s">
        <v>96</v>
      </c>
      <c r="S1445" s="577">
        <v>5</v>
      </c>
    </row>
    <row r="1446" spans="1:19">
      <c r="A1446">
        <v>1445</v>
      </c>
      <c r="B1446" s="400">
        <v>43937.026388888888</v>
      </c>
      <c r="C1446" s="577" t="s">
        <v>96</v>
      </c>
      <c r="D1446">
        <v>0.05</v>
      </c>
      <c r="F1446">
        <v>1.0885</v>
      </c>
      <c r="I1446" s="400">
        <v>43937.277777777781</v>
      </c>
      <c r="J1446">
        <v>1.08996</v>
      </c>
      <c r="N1446">
        <v>7.3</v>
      </c>
      <c r="Q1446">
        <v>717</v>
      </c>
      <c r="R1446" s="577" t="s">
        <v>96</v>
      </c>
      <c r="S1446" s="577">
        <v>5</v>
      </c>
    </row>
    <row r="1447" spans="1:19">
      <c r="A1447">
        <v>1448</v>
      </c>
      <c r="B1447" s="400">
        <v>43937.186805555553</v>
      </c>
      <c r="C1447" s="577" t="s">
        <v>96</v>
      </c>
      <c r="D1447">
        <v>0.08</v>
      </c>
      <c r="F1447">
        <v>1.0867</v>
      </c>
      <c r="I1447" s="400">
        <v>43937.277777777781</v>
      </c>
      <c r="J1447">
        <v>1.08996</v>
      </c>
      <c r="N1447">
        <v>26.08</v>
      </c>
      <c r="Q1447">
        <v>717</v>
      </c>
      <c r="R1447" s="577" t="s">
        <v>96</v>
      </c>
      <c r="S1447" s="577">
        <v>5</v>
      </c>
    </row>
    <row r="1448" spans="1:19">
      <c r="A1448">
        <v>1446</v>
      </c>
      <c r="B1448" s="400">
        <v>43937.068749999999</v>
      </c>
      <c r="C1448" s="577" t="s">
        <v>97</v>
      </c>
      <c r="D1448">
        <v>0.02</v>
      </c>
      <c r="F1448">
        <v>1.0891900000000001</v>
      </c>
      <c r="I1448" s="400">
        <v>43937.074305555558</v>
      </c>
      <c r="J1448">
        <v>1.08819</v>
      </c>
      <c r="N1448">
        <v>2</v>
      </c>
      <c r="Q1448">
        <v>718</v>
      </c>
      <c r="R1448" s="577" t="s">
        <v>97</v>
      </c>
      <c r="S1448" s="577">
        <v>1</v>
      </c>
    </row>
    <row r="1449" spans="1:19">
      <c r="A1449">
        <v>1447</v>
      </c>
      <c r="B1449" s="400">
        <v>43937.148611111108</v>
      </c>
      <c r="C1449" s="577" t="s">
        <v>97</v>
      </c>
      <c r="D1449">
        <v>0.02</v>
      </c>
      <c r="F1449">
        <v>1.0882700000000001</v>
      </c>
      <c r="I1449" s="400">
        <v>43937.169444444444</v>
      </c>
      <c r="J1449">
        <v>1.08727</v>
      </c>
      <c r="N1449">
        <v>2</v>
      </c>
      <c r="Q1449">
        <v>719</v>
      </c>
      <c r="R1449" s="577" t="s">
        <v>97</v>
      </c>
      <c r="S1449" s="577">
        <v>1</v>
      </c>
    </row>
    <row r="1450" spans="1:19">
      <c r="A1450">
        <v>1449</v>
      </c>
      <c r="B1450" s="400">
        <v>43937.192361111112</v>
      </c>
      <c r="C1450" s="577" t="s">
        <v>97</v>
      </c>
      <c r="D1450">
        <v>0.02</v>
      </c>
      <c r="F1450">
        <v>1.08707</v>
      </c>
      <c r="I1450" s="400">
        <v>43937.299305555556</v>
      </c>
      <c r="J1450">
        <v>1.0879000000000001</v>
      </c>
      <c r="N1450">
        <v>-1.66</v>
      </c>
      <c r="Q1450">
        <v>720</v>
      </c>
      <c r="R1450" s="577" t="s">
        <v>97</v>
      </c>
      <c r="S1450" s="577">
        <v>3</v>
      </c>
    </row>
    <row r="1451" spans="1:19">
      <c r="A1451">
        <v>1450</v>
      </c>
      <c r="B1451" s="400">
        <v>43937.239583333336</v>
      </c>
      <c r="C1451" s="577" t="s">
        <v>97</v>
      </c>
      <c r="D1451">
        <v>0.02</v>
      </c>
      <c r="F1451">
        <v>1.08867</v>
      </c>
      <c r="I1451" s="400">
        <v>43937.299305555556</v>
      </c>
      <c r="J1451">
        <v>1.0879000000000001</v>
      </c>
      <c r="N1451">
        <v>1.54</v>
      </c>
      <c r="Q1451">
        <v>720</v>
      </c>
      <c r="R1451" s="577" t="s">
        <v>97</v>
      </c>
      <c r="S1451" s="577">
        <v>3</v>
      </c>
    </row>
    <row r="1452" spans="1:19">
      <c r="A1452">
        <v>1451</v>
      </c>
      <c r="B1452" s="400">
        <v>43937.27847222222</v>
      </c>
      <c r="C1452" s="577" t="s">
        <v>97</v>
      </c>
      <c r="D1452">
        <v>0.03</v>
      </c>
      <c r="F1452">
        <v>1.0902700000000001</v>
      </c>
      <c r="I1452" s="400">
        <v>43937.299305555556</v>
      </c>
      <c r="J1452">
        <v>1.0879000000000001</v>
      </c>
      <c r="N1452">
        <v>7.11</v>
      </c>
      <c r="Q1452">
        <v>720</v>
      </c>
      <c r="R1452" s="577" t="s">
        <v>97</v>
      </c>
      <c r="S1452" s="577">
        <v>3</v>
      </c>
    </row>
    <row r="1453" spans="1:19">
      <c r="A1453">
        <v>1452</v>
      </c>
      <c r="B1453" s="400">
        <v>43937.290277777778</v>
      </c>
      <c r="C1453" s="577" t="s">
        <v>96</v>
      </c>
      <c r="D1453">
        <v>0.02</v>
      </c>
      <c r="F1453">
        <v>1.08917</v>
      </c>
      <c r="I1453" s="400">
        <v>43937.434027777781</v>
      </c>
      <c r="J1453">
        <v>1.08833</v>
      </c>
      <c r="N1453">
        <v>-1.68</v>
      </c>
      <c r="Q1453">
        <v>721</v>
      </c>
      <c r="R1453" s="577" t="s">
        <v>96</v>
      </c>
      <c r="S1453" s="577">
        <v>3</v>
      </c>
    </row>
    <row r="1454" spans="1:19">
      <c r="A1454">
        <v>1453</v>
      </c>
      <c r="B1454" s="400">
        <v>43937.300694444442</v>
      </c>
      <c r="C1454" s="577" t="s">
        <v>96</v>
      </c>
      <c r="D1454">
        <v>0.02</v>
      </c>
      <c r="F1454">
        <v>1.0875699999999999</v>
      </c>
      <c r="I1454" s="400">
        <v>43937.434027777781</v>
      </c>
      <c r="J1454">
        <v>1.08833</v>
      </c>
      <c r="N1454">
        <v>1.52</v>
      </c>
      <c r="Q1454">
        <v>721</v>
      </c>
      <c r="R1454" s="577" t="s">
        <v>96</v>
      </c>
      <c r="S1454" s="577">
        <v>3</v>
      </c>
    </row>
    <row r="1455" spans="1:19">
      <c r="A1455">
        <v>1458</v>
      </c>
      <c r="B1455" s="400">
        <v>43937.421527777777</v>
      </c>
      <c r="C1455" s="577" t="s">
        <v>96</v>
      </c>
      <c r="D1455">
        <v>0.03</v>
      </c>
      <c r="F1455">
        <v>1.08595</v>
      </c>
      <c r="I1455" s="400">
        <v>43937.434027777781</v>
      </c>
      <c r="J1455">
        <v>1.08833</v>
      </c>
      <c r="N1455">
        <v>7.14</v>
      </c>
      <c r="Q1455">
        <v>721</v>
      </c>
      <c r="R1455" s="577" t="s">
        <v>96</v>
      </c>
      <c r="S1455" s="577">
        <v>3</v>
      </c>
    </row>
    <row r="1456" spans="1:19">
      <c r="A1456">
        <v>1454</v>
      </c>
      <c r="B1456" s="400">
        <v>43937.305555555555</v>
      </c>
      <c r="C1456" s="577" t="s">
        <v>97</v>
      </c>
      <c r="D1456">
        <v>0.02</v>
      </c>
      <c r="F1456">
        <v>1.08769</v>
      </c>
      <c r="I1456" s="400">
        <v>43937.324305555558</v>
      </c>
      <c r="J1456">
        <v>1.0866899999999999</v>
      </c>
      <c r="N1456">
        <v>2</v>
      </c>
      <c r="Q1456">
        <v>722</v>
      </c>
      <c r="R1456" s="577" t="s">
        <v>97</v>
      </c>
      <c r="S1456" s="577">
        <v>1</v>
      </c>
    </row>
    <row r="1457" spans="1:19">
      <c r="A1457">
        <v>1455</v>
      </c>
      <c r="B1457" s="400">
        <v>43937.328472222223</v>
      </c>
      <c r="C1457" s="577" t="s">
        <v>97</v>
      </c>
      <c r="D1457">
        <v>0.02</v>
      </c>
      <c r="F1457">
        <v>1.08718</v>
      </c>
      <c r="I1457" s="400">
        <v>43937.393750000003</v>
      </c>
      <c r="J1457">
        <v>1.0869800000000001</v>
      </c>
      <c r="N1457">
        <v>0.4</v>
      </c>
      <c r="Q1457">
        <v>723</v>
      </c>
      <c r="R1457" s="577" t="s">
        <v>97</v>
      </c>
      <c r="S1457" s="577">
        <v>2</v>
      </c>
    </row>
    <row r="1458" spans="1:19">
      <c r="A1458">
        <v>1456</v>
      </c>
      <c r="B1458" s="400">
        <v>43937.356249999997</v>
      </c>
      <c r="C1458" s="577" t="s">
        <v>97</v>
      </c>
      <c r="D1458">
        <v>0.02</v>
      </c>
      <c r="F1458">
        <v>1.0887800000000001</v>
      </c>
      <c r="I1458" s="400">
        <v>43937.393750000003</v>
      </c>
      <c r="J1458">
        <v>1.0869800000000001</v>
      </c>
      <c r="N1458">
        <v>3.6</v>
      </c>
      <c r="Q1458">
        <v>723</v>
      </c>
      <c r="R1458" s="577" t="s">
        <v>97</v>
      </c>
      <c r="S1458" s="577">
        <v>2</v>
      </c>
    </row>
    <row r="1459" spans="1:19">
      <c r="A1459">
        <v>1457</v>
      </c>
      <c r="B1459" s="400">
        <v>43937.398611111108</v>
      </c>
      <c r="C1459" s="577" t="s">
        <v>97</v>
      </c>
      <c r="D1459">
        <v>0.02</v>
      </c>
      <c r="F1459">
        <v>1.08674</v>
      </c>
      <c r="I1459" s="400">
        <v>43937.421527777777</v>
      </c>
      <c r="J1459">
        <v>1.0857399999999999</v>
      </c>
      <c r="N1459">
        <v>2</v>
      </c>
      <c r="Q1459">
        <v>724</v>
      </c>
      <c r="R1459" s="577" t="s">
        <v>97</v>
      </c>
      <c r="S1459" s="577">
        <v>1</v>
      </c>
    </row>
    <row r="1460" spans="1:19">
      <c r="A1460">
        <v>1459</v>
      </c>
      <c r="B1460" s="400">
        <v>43937.424305555556</v>
      </c>
      <c r="C1460" s="577" t="s">
        <v>97</v>
      </c>
      <c r="D1460">
        <v>0.02</v>
      </c>
      <c r="F1460">
        <v>1.08653</v>
      </c>
      <c r="I1460" s="400">
        <v>43937.611111111109</v>
      </c>
      <c r="J1460">
        <v>1.0873699999999999</v>
      </c>
      <c r="N1460">
        <v>-1.68</v>
      </c>
      <c r="Q1460">
        <v>725</v>
      </c>
      <c r="R1460" s="577" t="s">
        <v>97</v>
      </c>
      <c r="S1460" s="577">
        <v>3</v>
      </c>
    </row>
    <row r="1461" spans="1:19">
      <c r="A1461">
        <v>1460</v>
      </c>
      <c r="B1461" s="400">
        <v>43937.433333333334</v>
      </c>
      <c r="C1461" s="577" t="s">
        <v>97</v>
      </c>
      <c r="D1461">
        <v>0.02</v>
      </c>
      <c r="F1461">
        <v>1.0881400000000001</v>
      </c>
      <c r="I1461" s="400">
        <v>43937.611111111109</v>
      </c>
      <c r="J1461">
        <v>1.0873699999999999</v>
      </c>
      <c r="N1461">
        <v>1.54</v>
      </c>
      <c r="Q1461">
        <v>725</v>
      </c>
      <c r="R1461" s="577" t="s">
        <v>97</v>
      </c>
      <c r="S1461" s="577">
        <v>3</v>
      </c>
    </row>
    <row r="1462" spans="1:19">
      <c r="A1462">
        <v>1462</v>
      </c>
      <c r="B1462" s="400">
        <v>43937.51666666667</v>
      </c>
      <c r="C1462" s="577" t="s">
        <v>97</v>
      </c>
      <c r="D1462">
        <v>0.03</v>
      </c>
      <c r="F1462">
        <v>1.0897600000000001</v>
      </c>
      <c r="I1462" s="400">
        <v>43937.611111111109</v>
      </c>
      <c r="J1462">
        <v>1.0873699999999999</v>
      </c>
      <c r="N1462">
        <v>7.17</v>
      </c>
      <c r="Q1462">
        <v>725</v>
      </c>
      <c r="R1462" s="577" t="s">
        <v>97</v>
      </c>
      <c r="S1462" s="577">
        <v>3</v>
      </c>
    </row>
    <row r="1463" spans="1:19">
      <c r="A1463">
        <v>1461</v>
      </c>
      <c r="B1463" s="400">
        <v>43937.449305555558</v>
      </c>
      <c r="C1463" s="577" t="s">
        <v>96</v>
      </c>
      <c r="D1463">
        <v>0.02</v>
      </c>
      <c r="F1463">
        <v>1.0876999999999999</v>
      </c>
      <c r="I1463" s="400">
        <v>43937.504166666666</v>
      </c>
      <c r="J1463">
        <v>1.0887</v>
      </c>
      <c r="N1463">
        <v>2</v>
      </c>
      <c r="Q1463">
        <v>726</v>
      </c>
      <c r="R1463" s="577" t="s">
        <v>96</v>
      </c>
      <c r="S1463" s="577">
        <v>1</v>
      </c>
    </row>
    <row r="1464" spans="1:19">
      <c r="A1464">
        <v>1463</v>
      </c>
      <c r="B1464" s="400">
        <v>43937.519444444442</v>
      </c>
      <c r="C1464" s="577" t="s">
        <v>96</v>
      </c>
      <c r="D1464">
        <v>0.02</v>
      </c>
      <c r="F1464">
        <v>1.0894699999999999</v>
      </c>
      <c r="I1464" s="400">
        <v>43937.912499999999</v>
      </c>
      <c r="J1464">
        <v>1.08602</v>
      </c>
      <c r="N1464">
        <v>-6.9</v>
      </c>
      <c r="Q1464">
        <v>727</v>
      </c>
      <c r="R1464" s="577" t="s">
        <v>96</v>
      </c>
      <c r="S1464" s="577">
        <v>5</v>
      </c>
    </row>
    <row r="1465" spans="1:19">
      <c r="A1465">
        <v>1464</v>
      </c>
      <c r="B1465" s="400">
        <v>43937.553472222222</v>
      </c>
      <c r="C1465" s="577" t="s">
        <v>96</v>
      </c>
      <c r="D1465">
        <v>0.02</v>
      </c>
      <c r="F1465">
        <v>1.0878699999999999</v>
      </c>
      <c r="I1465" s="400">
        <v>43937.912499999999</v>
      </c>
      <c r="J1465">
        <v>1.08602</v>
      </c>
      <c r="N1465">
        <v>-3.7</v>
      </c>
      <c r="Q1465">
        <v>727</v>
      </c>
      <c r="R1465" s="577" t="s">
        <v>96</v>
      </c>
      <c r="S1465" s="577">
        <v>5</v>
      </c>
    </row>
    <row r="1466" spans="1:19">
      <c r="A1466">
        <v>1466</v>
      </c>
      <c r="B1466" s="400">
        <v>43937.620138888888</v>
      </c>
      <c r="C1466" s="577" t="s">
        <v>96</v>
      </c>
      <c r="D1466">
        <v>0.03</v>
      </c>
      <c r="F1466">
        <v>1.08626</v>
      </c>
      <c r="I1466" s="400">
        <v>43937.912499999999</v>
      </c>
      <c r="J1466">
        <v>1.08602</v>
      </c>
      <c r="N1466">
        <v>-0.72</v>
      </c>
      <c r="Q1466">
        <v>727</v>
      </c>
      <c r="R1466" s="577" t="s">
        <v>96</v>
      </c>
      <c r="S1466" s="577">
        <v>5</v>
      </c>
    </row>
    <row r="1467" spans="1:19">
      <c r="A1467">
        <v>1467</v>
      </c>
      <c r="B1467" s="400">
        <v>43937.627083333333</v>
      </c>
      <c r="C1467" s="577" t="s">
        <v>96</v>
      </c>
      <c r="D1467">
        <v>0.05</v>
      </c>
      <c r="F1467">
        <v>1.08456</v>
      </c>
      <c r="I1467" s="400">
        <v>43937.912499999999</v>
      </c>
      <c r="J1467">
        <v>1.08602</v>
      </c>
      <c r="N1467">
        <v>7.3</v>
      </c>
      <c r="Q1467">
        <v>727</v>
      </c>
      <c r="R1467" s="577" t="s">
        <v>96</v>
      </c>
      <c r="S1467" s="577">
        <v>5</v>
      </c>
    </row>
    <row r="1468" spans="1:19">
      <c r="A1468">
        <v>1469</v>
      </c>
      <c r="B1468" s="400">
        <v>43937.6875</v>
      </c>
      <c r="C1468" s="577" t="s">
        <v>96</v>
      </c>
      <c r="D1468">
        <v>0.08</v>
      </c>
      <c r="F1468">
        <v>1.0827599999999999</v>
      </c>
      <c r="I1468" s="400">
        <v>43937.912499999999</v>
      </c>
      <c r="J1468">
        <v>1.08602</v>
      </c>
      <c r="N1468">
        <v>26.08</v>
      </c>
      <c r="Q1468">
        <v>727</v>
      </c>
      <c r="R1468" s="577" t="s">
        <v>96</v>
      </c>
      <c r="S1468" s="577">
        <v>5</v>
      </c>
    </row>
    <row r="1469" spans="1:19">
      <c r="A1469">
        <v>1465</v>
      </c>
      <c r="B1469" s="400">
        <v>43937.618750000001</v>
      </c>
      <c r="C1469" s="577" t="s">
        <v>97</v>
      </c>
      <c r="D1469">
        <v>0.02</v>
      </c>
      <c r="F1469">
        <v>1.0869200000000001</v>
      </c>
      <c r="I1469" s="400">
        <v>43937.620833333334</v>
      </c>
      <c r="J1469">
        <v>1.08592</v>
      </c>
      <c r="N1469">
        <v>2</v>
      </c>
      <c r="Q1469">
        <v>728</v>
      </c>
      <c r="R1469" s="577" t="s">
        <v>97</v>
      </c>
      <c r="S1469" s="577">
        <v>1</v>
      </c>
    </row>
    <row r="1470" spans="1:19">
      <c r="A1470">
        <v>1468</v>
      </c>
      <c r="B1470" s="400">
        <v>43937.646527777775</v>
      </c>
      <c r="C1470" s="577" t="s">
        <v>97</v>
      </c>
      <c r="D1470">
        <v>0.02</v>
      </c>
      <c r="F1470">
        <v>1.0836399999999999</v>
      </c>
      <c r="I1470" s="400">
        <v>43937.689583333333</v>
      </c>
      <c r="J1470">
        <v>1.08264</v>
      </c>
      <c r="N1470">
        <v>2</v>
      </c>
      <c r="Q1470">
        <v>729</v>
      </c>
      <c r="R1470" s="577" t="s">
        <v>97</v>
      </c>
      <c r="S1470" s="577">
        <v>1</v>
      </c>
    </row>
    <row r="1471" spans="1:19">
      <c r="A1471">
        <v>1470</v>
      </c>
      <c r="B1471" s="400">
        <v>43937.695138888892</v>
      </c>
      <c r="C1471" s="577" t="s">
        <v>97</v>
      </c>
      <c r="D1471">
        <v>0.02</v>
      </c>
      <c r="F1471">
        <v>1.0825100000000001</v>
      </c>
      <c r="I1471" s="400">
        <v>43938.29583333333</v>
      </c>
      <c r="J1471">
        <v>1.08464</v>
      </c>
      <c r="N1471">
        <v>-4.24</v>
      </c>
      <c r="Q1471">
        <v>730</v>
      </c>
      <c r="R1471" s="577" t="s">
        <v>97</v>
      </c>
      <c r="S1471" s="577">
        <v>4</v>
      </c>
    </row>
    <row r="1472" spans="1:19">
      <c r="A1472">
        <v>1471</v>
      </c>
      <c r="B1472" s="400">
        <v>43937.713194444441</v>
      </c>
      <c r="C1472" s="577" t="s">
        <v>97</v>
      </c>
      <c r="D1472">
        <v>0.02</v>
      </c>
      <c r="F1472">
        <v>1.08412</v>
      </c>
      <c r="I1472" s="400">
        <v>43938.29583333333</v>
      </c>
      <c r="J1472">
        <v>1.08464</v>
      </c>
      <c r="N1472">
        <v>-1.02</v>
      </c>
      <c r="Q1472">
        <v>730</v>
      </c>
      <c r="R1472" s="577" t="s">
        <v>97</v>
      </c>
      <c r="S1472" s="577">
        <v>4</v>
      </c>
    </row>
    <row r="1473" spans="1:19">
      <c r="A1473">
        <v>1472</v>
      </c>
      <c r="B1473" s="400">
        <v>43937.907638888886</v>
      </c>
      <c r="C1473" s="577" t="s">
        <v>97</v>
      </c>
      <c r="D1473">
        <v>0.03</v>
      </c>
      <c r="F1473">
        <v>1.0857300000000001</v>
      </c>
      <c r="I1473" s="400">
        <v>43938.29583333333</v>
      </c>
      <c r="J1473">
        <v>1.08464</v>
      </c>
      <c r="N1473">
        <v>3.3</v>
      </c>
      <c r="Q1473">
        <v>730</v>
      </c>
      <c r="R1473" s="577" t="s">
        <v>97</v>
      </c>
      <c r="S1473" s="577">
        <v>4</v>
      </c>
    </row>
    <row r="1474" spans="1:19">
      <c r="A1474">
        <v>1474</v>
      </c>
      <c r="B1474" s="400">
        <v>43938.050694444442</v>
      </c>
      <c r="C1474" s="577" t="s">
        <v>97</v>
      </c>
      <c r="D1474">
        <v>0.05</v>
      </c>
      <c r="F1474">
        <v>1.08744</v>
      </c>
      <c r="I1474" s="400">
        <v>43938.29583333333</v>
      </c>
      <c r="J1474">
        <v>1.08464</v>
      </c>
      <c r="N1474">
        <v>14</v>
      </c>
      <c r="Q1474">
        <v>730</v>
      </c>
      <c r="R1474" s="577" t="s">
        <v>97</v>
      </c>
      <c r="S1474" s="577">
        <v>4</v>
      </c>
    </row>
    <row r="1475" spans="1:19">
      <c r="A1475">
        <v>1473</v>
      </c>
      <c r="B1475" s="400">
        <v>43937.917361111111</v>
      </c>
      <c r="C1475" s="577" t="s">
        <v>96</v>
      </c>
      <c r="D1475">
        <v>0.02</v>
      </c>
      <c r="F1475">
        <v>1.08562</v>
      </c>
      <c r="I1475" s="400">
        <v>43937.980555555558</v>
      </c>
      <c r="J1475">
        <v>1.0866199999999999</v>
      </c>
      <c r="N1475">
        <v>2</v>
      </c>
      <c r="Q1475">
        <v>731</v>
      </c>
      <c r="R1475" s="577" t="s">
        <v>96</v>
      </c>
      <c r="S1475" s="577">
        <v>1</v>
      </c>
    </row>
    <row r="1476" spans="1:19">
      <c r="A1476">
        <v>1475</v>
      </c>
      <c r="B1476" s="400">
        <v>43938.081250000003</v>
      </c>
      <c r="C1476" s="577" t="s">
        <v>96</v>
      </c>
      <c r="D1476">
        <v>0.02</v>
      </c>
      <c r="F1476">
        <v>1.08728</v>
      </c>
      <c r="I1476" s="400">
        <v>43938.501388888886</v>
      </c>
      <c r="J1476">
        <v>1.08517</v>
      </c>
      <c r="N1476">
        <v>-4.22</v>
      </c>
      <c r="Q1476">
        <v>732</v>
      </c>
      <c r="R1476" s="577" t="s">
        <v>96</v>
      </c>
      <c r="S1476" s="577">
        <v>4</v>
      </c>
    </row>
    <row r="1477" spans="1:19">
      <c r="A1477">
        <v>1476</v>
      </c>
      <c r="B1477" s="400">
        <v>43938.255555555559</v>
      </c>
      <c r="C1477" s="577" t="s">
        <v>96</v>
      </c>
      <c r="D1477">
        <v>0.02</v>
      </c>
      <c r="F1477">
        <v>1.08568</v>
      </c>
      <c r="I1477" s="400">
        <v>43938.501388888886</v>
      </c>
      <c r="J1477">
        <v>1.08517</v>
      </c>
      <c r="N1477">
        <v>-1.02</v>
      </c>
      <c r="Q1477">
        <v>732</v>
      </c>
      <c r="R1477" s="577" t="s">
        <v>96</v>
      </c>
      <c r="S1477" s="577">
        <v>4</v>
      </c>
    </row>
    <row r="1478" spans="1:19">
      <c r="A1478">
        <v>1477</v>
      </c>
      <c r="B1478" s="400">
        <v>43938.3</v>
      </c>
      <c r="C1478" s="577" t="s">
        <v>96</v>
      </c>
      <c r="D1478">
        <v>0.03</v>
      </c>
      <c r="F1478">
        <v>1.0840799999999999</v>
      </c>
      <c r="I1478" s="400">
        <v>43938.501388888886</v>
      </c>
      <c r="J1478">
        <v>1.08517</v>
      </c>
      <c r="N1478">
        <v>3.27</v>
      </c>
      <c r="Q1478">
        <v>732</v>
      </c>
      <c r="R1478" s="577" t="s">
        <v>96</v>
      </c>
      <c r="S1478" s="577">
        <v>4</v>
      </c>
    </row>
    <row r="1479" spans="1:19">
      <c r="A1479">
        <v>1478</v>
      </c>
      <c r="B1479" s="400">
        <v>43938.320138888892</v>
      </c>
      <c r="C1479" s="577" t="s">
        <v>96</v>
      </c>
      <c r="D1479">
        <v>0.05</v>
      </c>
      <c r="F1479">
        <v>1.0823799999999999</v>
      </c>
      <c r="I1479" s="400">
        <v>43938.501388888886</v>
      </c>
      <c r="J1479">
        <v>1.08517</v>
      </c>
      <c r="N1479">
        <v>13.95</v>
      </c>
      <c r="Q1479">
        <v>732</v>
      </c>
      <c r="R1479" s="577" t="s">
        <v>96</v>
      </c>
      <c r="S1479" s="577">
        <v>4</v>
      </c>
    </row>
    <row r="1480" spans="1:19">
      <c r="A1480">
        <v>1479</v>
      </c>
      <c r="B1480" s="400">
        <v>43938.32708333333</v>
      </c>
      <c r="C1480" s="577" t="s">
        <v>97</v>
      </c>
      <c r="D1480">
        <v>0.02</v>
      </c>
      <c r="F1480">
        <v>1.0827899999999999</v>
      </c>
      <c r="I1480" s="400">
        <v>43938.415277777778</v>
      </c>
      <c r="J1480">
        <v>1.08179</v>
      </c>
      <c r="N1480">
        <v>2</v>
      </c>
      <c r="Q1480">
        <v>733</v>
      </c>
      <c r="R1480" s="577" t="s">
        <v>97</v>
      </c>
      <c r="S1480" s="577">
        <v>1</v>
      </c>
    </row>
    <row r="1481" spans="1:19">
      <c r="A1481">
        <v>1480</v>
      </c>
      <c r="B1481" s="400">
        <v>43938.424305555556</v>
      </c>
      <c r="C1481" s="577" t="s">
        <v>97</v>
      </c>
      <c r="D1481">
        <v>0.02</v>
      </c>
      <c r="F1481">
        <v>1.0822099999999999</v>
      </c>
      <c r="I1481" s="400">
        <v>43941.23541666667</v>
      </c>
      <c r="J1481">
        <v>1.0856600000000001</v>
      </c>
      <c r="N1481">
        <v>-6.88</v>
      </c>
      <c r="Q1481">
        <v>734</v>
      </c>
      <c r="R1481" s="577" t="s">
        <v>97</v>
      </c>
      <c r="S1481" s="577">
        <v>5</v>
      </c>
    </row>
    <row r="1482" spans="1:19">
      <c r="A1482">
        <v>1481</v>
      </c>
      <c r="B1482" s="400">
        <v>43938.459027777775</v>
      </c>
      <c r="C1482" s="577" t="s">
        <v>97</v>
      </c>
      <c r="D1482">
        <v>0.02</v>
      </c>
      <c r="F1482">
        <v>1.0838099999999999</v>
      </c>
      <c r="I1482" s="400">
        <v>43941.23541666667</v>
      </c>
      <c r="J1482">
        <v>1.0856600000000001</v>
      </c>
      <c r="N1482">
        <v>-3.68</v>
      </c>
      <c r="Q1482">
        <v>734</v>
      </c>
      <c r="R1482" s="577" t="s">
        <v>97</v>
      </c>
      <c r="S1482" s="577">
        <v>5</v>
      </c>
    </row>
    <row r="1483" spans="1:19">
      <c r="A1483">
        <v>1482</v>
      </c>
      <c r="B1483" s="400">
        <v>43938.506944444445</v>
      </c>
      <c r="C1483" s="577" t="s">
        <v>97</v>
      </c>
      <c r="D1483">
        <v>0.03</v>
      </c>
      <c r="F1483">
        <v>1.08541</v>
      </c>
      <c r="I1483" s="400">
        <v>43941.23541666667</v>
      </c>
      <c r="J1483">
        <v>1.0856600000000001</v>
      </c>
      <c r="N1483">
        <v>-0.72</v>
      </c>
      <c r="Q1483">
        <v>734</v>
      </c>
      <c r="R1483" s="577" t="s">
        <v>97</v>
      </c>
      <c r="S1483" s="577">
        <v>5</v>
      </c>
    </row>
    <row r="1484" spans="1:19">
      <c r="A1484">
        <v>1483</v>
      </c>
      <c r="B1484" s="400">
        <v>43938.511805555558</v>
      </c>
      <c r="C1484" s="577" t="s">
        <v>97</v>
      </c>
      <c r="D1484">
        <v>0.05</v>
      </c>
      <c r="F1484">
        <v>1.08711</v>
      </c>
      <c r="I1484" s="400">
        <v>43941.23541666667</v>
      </c>
      <c r="J1484">
        <v>1.0856600000000001</v>
      </c>
      <c r="N1484">
        <v>7.31</v>
      </c>
      <c r="Q1484">
        <v>734</v>
      </c>
      <c r="R1484" s="577" t="s">
        <v>97</v>
      </c>
      <c r="S1484" s="577">
        <v>5</v>
      </c>
    </row>
    <row r="1485" spans="1:19">
      <c r="A1485">
        <v>1487</v>
      </c>
      <c r="B1485" s="400">
        <v>43938.620833333334</v>
      </c>
      <c r="C1485" s="577" t="s">
        <v>97</v>
      </c>
      <c r="D1485">
        <v>0.08</v>
      </c>
      <c r="F1485">
        <v>1.08891</v>
      </c>
      <c r="I1485" s="400">
        <v>43941.23541666667</v>
      </c>
      <c r="J1485">
        <v>1.0856600000000001</v>
      </c>
      <c r="N1485">
        <v>26.09</v>
      </c>
      <c r="Q1485">
        <v>734</v>
      </c>
      <c r="R1485" s="577" t="s">
        <v>97</v>
      </c>
      <c r="S1485" s="577">
        <v>5</v>
      </c>
    </row>
    <row r="1486" spans="1:19">
      <c r="A1486">
        <v>1484</v>
      </c>
      <c r="B1486" s="400">
        <v>43938.515972222223</v>
      </c>
      <c r="C1486" s="577" t="s">
        <v>96</v>
      </c>
      <c r="D1486">
        <v>0.02</v>
      </c>
      <c r="F1486">
        <v>1.0867899999999999</v>
      </c>
      <c r="I1486" s="400">
        <v>43938.55972222222</v>
      </c>
      <c r="J1486">
        <v>1.08779</v>
      </c>
      <c r="N1486">
        <v>2</v>
      </c>
      <c r="Q1486">
        <v>735</v>
      </c>
      <c r="R1486" s="577" t="s">
        <v>96</v>
      </c>
      <c r="S1486" s="577">
        <v>1</v>
      </c>
    </row>
    <row r="1487" spans="1:19">
      <c r="A1487">
        <v>1485</v>
      </c>
      <c r="B1487" s="400">
        <v>43938.5625</v>
      </c>
      <c r="C1487" s="577" t="s">
        <v>96</v>
      </c>
      <c r="D1487">
        <v>0.02</v>
      </c>
      <c r="F1487">
        <v>1.08755</v>
      </c>
      <c r="I1487" s="400">
        <v>43938.57708333333</v>
      </c>
      <c r="J1487">
        <v>1.0885499999999999</v>
      </c>
      <c r="N1487">
        <v>2</v>
      </c>
      <c r="Q1487">
        <v>736</v>
      </c>
      <c r="R1487" s="577" t="s">
        <v>96</v>
      </c>
      <c r="S1487" s="577">
        <v>1</v>
      </c>
    </row>
    <row r="1488" spans="1:19">
      <c r="A1488">
        <v>1486</v>
      </c>
      <c r="B1488" s="400">
        <v>43938.584722222222</v>
      </c>
      <c r="C1488" s="577" t="s">
        <v>96</v>
      </c>
      <c r="D1488">
        <v>0.02</v>
      </c>
      <c r="F1488">
        <v>1.08815</v>
      </c>
      <c r="I1488" s="400">
        <v>43938.620833333334</v>
      </c>
      <c r="J1488">
        <v>1.0891500000000001</v>
      </c>
      <c r="N1488">
        <v>2</v>
      </c>
      <c r="Q1488">
        <v>737</v>
      </c>
      <c r="R1488" s="577" t="s">
        <v>96</v>
      </c>
      <c r="S1488" s="577">
        <v>1</v>
      </c>
    </row>
    <row r="1489" spans="1:19">
      <c r="A1489">
        <v>1488</v>
      </c>
      <c r="B1489" s="400">
        <v>43938.634027777778</v>
      </c>
      <c r="C1489" s="577" t="s">
        <v>96</v>
      </c>
      <c r="D1489">
        <v>0.02</v>
      </c>
      <c r="F1489">
        <v>1.0879700000000001</v>
      </c>
      <c r="I1489" s="400">
        <v>43938.73541666667</v>
      </c>
      <c r="J1489">
        <v>1.0881700000000001</v>
      </c>
      <c r="N1489">
        <v>0.4</v>
      </c>
      <c r="Q1489">
        <v>738</v>
      </c>
      <c r="R1489" s="577" t="s">
        <v>96</v>
      </c>
      <c r="S1489" s="577">
        <v>2</v>
      </c>
    </row>
    <row r="1490" spans="1:19">
      <c r="A1490">
        <v>1489</v>
      </c>
      <c r="B1490" s="400">
        <v>43938.688888888886</v>
      </c>
      <c r="C1490" s="577" t="s">
        <v>96</v>
      </c>
      <c r="D1490">
        <v>0.02</v>
      </c>
      <c r="F1490">
        <v>1.08636</v>
      </c>
      <c r="I1490" s="400">
        <v>43938.73541666667</v>
      </c>
      <c r="J1490">
        <v>1.0881700000000001</v>
      </c>
      <c r="N1490">
        <v>3.62</v>
      </c>
      <c r="Q1490">
        <v>738</v>
      </c>
      <c r="R1490" s="577" t="s">
        <v>96</v>
      </c>
      <c r="S1490" s="577">
        <v>2</v>
      </c>
    </row>
    <row r="1491" spans="1:19">
      <c r="A1491">
        <v>1490</v>
      </c>
      <c r="B1491" s="400">
        <v>43938.795138888891</v>
      </c>
      <c r="C1491" s="577" t="s">
        <v>96</v>
      </c>
      <c r="D1491">
        <v>0.02</v>
      </c>
      <c r="F1491">
        <v>1.08693</v>
      </c>
      <c r="I1491" s="400">
        <v>43941.365277777775</v>
      </c>
      <c r="J1491">
        <v>1.0871299999999999</v>
      </c>
      <c r="N1491">
        <v>0.32</v>
      </c>
      <c r="Q1491">
        <v>739</v>
      </c>
      <c r="R1491" s="577" t="s">
        <v>96</v>
      </c>
      <c r="S1491" s="577">
        <v>2</v>
      </c>
    </row>
    <row r="1492" spans="1:19">
      <c r="A1492">
        <v>1491</v>
      </c>
      <c r="B1492" s="400">
        <v>43941.25</v>
      </c>
      <c r="C1492" s="577" t="s">
        <v>96</v>
      </c>
      <c r="D1492">
        <v>0.02</v>
      </c>
      <c r="F1492">
        <v>1.0853299999999999</v>
      </c>
      <c r="I1492" s="400">
        <v>43941.365277777775</v>
      </c>
      <c r="J1492">
        <v>1.0871299999999999</v>
      </c>
      <c r="N1492">
        <v>3.6</v>
      </c>
      <c r="Q1492">
        <v>739</v>
      </c>
      <c r="R1492" s="577" t="s">
        <v>96</v>
      </c>
      <c r="S1492" s="577">
        <v>2</v>
      </c>
    </row>
    <row r="1493" spans="1:19">
      <c r="A1493">
        <v>1492</v>
      </c>
      <c r="B1493" s="400">
        <v>43941.29583333333</v>
      </c>
      <c r="C1493" s="577" t="s">
        <v>97</v>
      </c>
      <c r="D1493">
        <v>0.02</v>
      </c>
      <c r="F1493">
        <v>1.0860399999999999</v>
      </c>
      <c r="I1493" s="400">
        <v>43941.431944444441</v>
      </c>
      <c r="J1493">
        <v>1.0869</v>
      </c>
      <c r="N1493">
        <v>-1.72</v>
      </c>
      <c r="Q1493">
        <v>740</v>
      </c>
      <c r="R1493" s="577" t="s">
        <v>97</v>
      </c>
      <c r="S1493" s="577">
        <v>3</v>
      </c>
    </row>
    <row r="1494" spans="1:19">
      <c r="A1494">
        <v>1493</v>
      </c>
      <c r="B1494" s="400">
        <v>43941.365972222222</v>
      </c>
      <c r="C1494" s="577" t="s">
        <v>97</v>
      </c>
      <c r="D1494">
        <v>0.02</v>
      </c>
      <c r="F1494">
        <v>1.0876399999999999</v>
      </c>
      <c r="I1494" s="400">
        <v>43941.431944444441</v>
      </c>
      <c r="J1494">
        <v>1.0869</v>
      </c>
      <c r="N1494">
        <v>1.48</v>
      </c>
      <c r="Q1494">
        <v>740</v>
      </c>
      <c r="R1494" s="577" t="s">
        <v>97</v>
      </c>
      <c r="S1494" s="577">
        <v>3</v>
      </c>
    </row>
    <row r="1495" spans="1:19">
      <c r="A1495">
        <v>1494</v>
      </c>
      <c r="B1495" s="400">
        <v>43941.381944444445</v>
      </c>
      <c r="C1495" s="577" t="s">
        <v>97</v>
      </c>
      <c r="D1495">
        <v>0.03</v>
      </c>
      <c r="F1495">
        <v>1.08931</v>
      </c>
      <c r="I1495" s="400">
        <v>43941.431944444441</v>
      </c>
      <c r="J1495">
        <v>1.0869</v>
      </c>
      <c r="N1495">
        <v>7.23</v>
      </c>
      <c r="Q1495">
        <v>740</v>
      </c>
      <c r="R1495" s="577" t="s">
        <v>97</v>
      </c>
      <c r="S1495" s="577">
        <v>3</v>
      </c>
    </row>
    <row r="1496" spans="1:19">
      <c r="A1496">
        <v>1495</v>
      </c>
      <c r="B1496" s="400">
        <v>43941.384722222225</v>
      </c>
      <c r="C1496" s="577" t="s">
        <v>96</v>
      </c>
      <c r="D1496">
        <v>0.02</v>
      </c>
      <c r="F1496">
        <v>1.08931</v>
      </c>
      <c r="I1496" s="400">
        <v>43941.615972222222</v>
      </c>
      <c r="J1496">
        <v>1.0884799999999999</v>
      </c>
      <c r="N1496">
        <v>-1.66</v>
      </c>
      <c r="Q1496">
        <v>741</v>
      </c>
      <c r="R1496" s="577" t="s">
        <v>96</v>
      </c>
      <c r="S1496" s="577">
        <v>3</v>
      </c>
    </row>
    <row r="1497" spans="1:19">
      <c r="A1497">
        <v>1496</v>
      </c>
      <c r="B1497" s="400">
        <v>43941.42083333333</v>
      </c>
      <c r="C1497" s="577" t="s">
        <v>96</v>
      </c>
      <c r="D1497">
        <v>0.02</v>
      </c>
      <c r="F1497">
        <v>1.08771</v>
      </c>
      <c r="I1497" s="400">
        <v>43941.615972222222</v>
      </c>
      <c r="J1497">
        <v>1.0884799999999999</v>
      </c>
      <c r="N1497">
        <v>1.54</v>
      </c>
      <c r="Q1497">
        <v>741</v>
      </c>
      <c r="R1497" s="577" t="s">
        <v>96</v>
      </c>
      <c r="S1497" s="577">
        <v>3</v>
      </c>
    </row>
    <row r="1498" spans="1:19">
      <c r="A1498">
        <v>1497</v>
      </c>
      <c r="B1498" s="400">
        <v>43941.450694444444</v>
      </c>
      <c r="C1498" s="577" t="s">
        <v>96</v>
      </c>
      <c r="D1498">
        <v>0.03</v>
      </c>
      <c r="F1498">
        <v>1.0861099999999999</v>
      </c>
      <c r="I1498" s="400">
        <v>43941.615972222222</v>
      </c>
      <c r="J1498">
        <v>1.0884799999999999</v>
      </c>
      <c r="N1498">
        <v>7.11</v>
      </c>
      <c r="Q1498">
        <v>741</v>
      </c>
      <c r="R1498" s="577" t="s">
        <v>96</v>
      </c>
      <c r="S1498" s="577">
        <v>3</v>
      </c>
    </row>
    <row r="1499" spans="1:19">
      <c r="A1499">
        <v>1498</v>
      </c>
      <c r="B1499" s="400">
        <v>43941.493750000001</v>
      </c>
      <c r="C1499" s="577" t="s">
        <v>97</v>
      </c>
      <c r="D1499">
        <v>0.02</v>
      </c>
      <c r="F1499">
        <v>1.08585</v>
      </c>
      <c r="I1499" s="400">
        <v>43942.013888888891</v>
      </c>
      <c r="J1499">
        <v>1.08565</v>
      </c>
      <c r="N1499">
        <v>0.42</v>
      </c>
      <c r="Q1499">
        <v>742</v>
      </c>
      <c r="R1499" s="577" t="s">
        <v>97</v>
      </c>
      <c r="S1499" s="577">
        <v>2</v>
      </c>
    </row>
    <row r="1500" spans="1:19">
      <c r="A1500">
        <v>1499</v>
      </c>
      <c r="B1500" s="400">
        <v>43941.588888888888</v>
      </c>
      <c r="C1500" s="577" t="s">
        <v>97</v>
      </c>
      <c r="D1500">
        <v>0.02</v>
      </c>
      <c r="F1500">
        <v>1.08745</v>
      </c>
      <c r="I1500" s="400">
        <v>43942.013888888891</v>
      </c>
      <c r="J1500">
        <v>1.08565</v>
      </c>
      <c r="N1500">
        <v>3.62</v>
      </c>
      <c r="Q1500">
        <v>742</v>
      </c>
      <c r="R1500" s="577" t="s">
        <v>97</v>
      </c>
      <c r="S1500" s="577">
        <v>2</v>
      </c>
    </row>
    <row r="1501" spans="1:19">
      <c r="A1501">
        <v>1500</v>
      </c>
      <c r="B1501" s="400">
        <v>43941.634722222225</v>
      </c>
      <c r="C1501" s="577" t="s">
        <v>96</v>
      </c>
      <c r="D1501">
        <v>0.02</v>
      </c>
      <c r="F1501">
        <v>1.08788</v>
      </c>
      <c r="I1501" s="400">
        <v>43942.575694444444</v>
      </c>
      <c r="J1501">
        <v>1.0857600000000001</v>
      </c>
      <c r="N1501">
        <v>-4.32</v>
      </c>
      <c r="Q1501">
        <v>743</v>
      </c>
      <c r="R1501" s="577" t="s">
        <v>96</v>
      </c>
      <c r="S1501" s="577">
        <v>4</v>
      </c>
    </row>
    <row r="1502" spans="1:19">
      <c r="A1502">
        <v>1501</v>
      </c>
      <c r="B1502" s="400">
        <v>43941.761805555558</v>
      </c>
      <c r="C1502" s="577" t="s">
        <v>96</v>
      </c>
      <c r="D1502">
        <v>0.02</v>
      </c>
      <c r="F1502">
        <v>1.0862700000000001</v>
      </c>
      <c r="I1502" s="400">
        <v>43942.575694444444</v>
      </c>
      <c r="J1502">
        <v>1.0857600000000001</v>
      </c>
      <c r="N1502">
        <v>-1.1000000000000001</v>
      </c>
      <c r="Q1502">
        <v>743</v>
      </c>
      <c r="R1502" s="577" t="s">
        <v>96</v>
      </c>
      <c r="S1502" s="577">
        <v>4</v>
      </c>
    </row>
    <row r="1503" spans="1:19">
      <c r="A1503">
        <v>1502</v>
      </c>
      <c r="B1503" s="400">
        <v>43942.086805555555</v>
      </c>
      <c r="C1503" s="577" t="s">
        <v>96</v>
      </c>
      <c r="D1503">
        <v>0.03</v>
      </c>
      <c r="F1503">
        <v>1.08467</v>
      </c>
      <c r="I1503" s="400">
        <v>43942.575694444444</v>
      </c>
      <c r="J1503">
        <v>1.0857600000000001</v>
      </c>
      <c r="N1503">
        <v>3.27</v>
      </c>
      <c r="Q1503">
        <v>743</v>
      </c>
      <c r="R1503" s="577" t="s">
        <v>96</v>
      </c>
      <c r="S1503" s="577">
        <v>4</v>
      </c>
    </row>
    <row r="1504" spans="1:19">
      <c r="A1504">
        <v>1503</v>
      </c>
      <c r="B1504" s="400">
        <v>43942.097222222219</v>
      </c>
      <c r="C1504" s="577" t="s">
        <v>96</v>
      </c>
      <c r="D1504">
        <v>0.05</v>
      </c>
      <c r="F1504">
        <v>1.0829599999999999</v>
      </c>
      <c r="I1504" s="400">
        <v>43942.575694444444</v>
      </c>
      <c r="J1504">
        <v>1.0857600000000001</v>
      </c>
      <c r="N1504">
        <v>14</v>
      </c>
      <c r="Q1504">
        <v>743</v>
      </c>
      <c r="R1504" s="577" t="s">
        <v>96</v>
      </c>
      <c r="S1504" s="577">
        <v>4</v>
      </c>
    </row>
    <row r="1505" spans="1:19">
      <c r="A1505">
        <v>1504</v>
      </c>
      <c r="B1505" s="400">
        <v>43942.115277777775</v>
      </c>
      <c r="C1505" s="577" t="s">
        <v>97</v>
      </c>
      <c r="D1505">
        <v>0.02</v>
      </c>
      <c r="F1505">
        <v>1.08311</v>
      </c>
      <c r="I1505" s="400">
        <v>43942.427777777775</v>
      </c>
      <c r="J1505">
        <v>1.08291</v>
      </c>
      <c r="N1505">
        <v>0.4</v>
      </c>
      <c r="Q1505">
        <v>744</v>
      </c>
      <c r="R1505" s="577" t="s">
        <v>97</v>
      </c>
      <c r="S1505" s="577">
        <v>2</v>
      </c>
    </row>
    <row r="1506" spans="1:19">
      <c r="A1506">
        <v>1505</v>
      </c>
      <c r="B1506" s="400">
        <v>43942.367361111108</v>
      </c>
      <c r="C1506" s="577" t="s">
        <v>97</v>
      </c>
      <c r="D1506">
        <v>0.02</v>
      </c>
      <c r="F1506">
        <v>1.0847100000000001</v>
      </c>
      <c r="I1506" s="400">
        <v>43942.427777777775</v>
      </c>
      <c r="J1506">
        <v>1.08291</v>
      </c>
      <c r="N1506">
        <v>3.6</v>
      </c>
      <c r="Q1506">
        <v>744</v>
      </c>
      <c r="R1506" s="577" t="s">
        <v>97</v>
      </c>
      <c r="S1506" s="577">
        <v>2</v>
      </c>
    </row>
    <row r="1507" spans="1:19">
      <c r="A1507">
        <v>1506</v>
      </c>
      <c r="B1507" s="400">
        <v>43942.436111111114</v>
      </c>
      <c r="C1507" s="577" t="s">
        <v>97</v>
      </c>
      <c r="D1507">
        <v>0.02</v>
      </c>
      <c r="F1507">
        <v>1.0831999999999999</v>
      </c>
      <c r="I1507" s="400">
        <v>43942.543055555558</v>
      </c>
      <c r="J1507">
        <v>1.0822000000000001</v>
      </c>
      <c r="N1507">
        <v>2</v>
      </c>
      <c r="Q1507">
        <v>745</v>
      </c>
      <c r="R1507" s="577" t="s">
        <v>97</v>
      </c>
      <c r="S1507" s="577">
        <v>1</v>
      </c>
    </row>
    <row r="1508" spans="1:19">
      <c r="A1508">
        <v>1507</v>
      </c>
      <c r="B1508" s="400">
        <v>43942.54583333333</v>
      </c>
      <c r="C1508" s="577" t="s">
        <v>97</v>
      </c>
      <c r="D1508">
        <v>0.02</v>
      </c>
      <c r="F1508">
        <v>1.0824499999999999</v>
      </c>
      <c r="I1508" s="400">
        <v>43942.613888888889</v>
      </c>
      <c r="J1508">
        <v>1.0845899999999999</v>
      </c>
      <c r="N1508">
        <v>-4.28</v>
      </c>
      <c r="Q1508">
        <v>746</v>
      </c>
      <c r="R1508" s="577" t="s">
        <v>97</v>
      </c>
      <c r="S1508" s="577">
        <v>4</v>
      </c>
    </row>
    <row r="1509" spans="1:19">
      <c r="A1509">
        <v>1508</v>
      </c>
      <c r="B1509" s="400">
        <v>43942.570833333331</v>
      </c>
      <c r="C1509" s="577" t="s">
        <v>97</v>
      </c>
      <c r="D1509">
        <v>0.02</v>
      </c>
      <c r="F1509">
        <v>1.0840700000000001</v>
      </c>
      <c r="I1509" s="400">
        <v>43942.613888888889</v>
      </c>
      <c r="J1509">
        <v>1.0845899999999999</v>
      </c>
      <c r="N1509">
        <v>-1.04</v>
      </c>
      <c r="Q1509">
        <v>746</v>
      </c>
      <c r="R1509" s="577" t="s">
        <v>97</v>
      </c>
      <c r="S1509" s="577">
        <v>4</v>
      </c>
    </row>
    <row r="1510" spans="1:19">
      <c r="A1510">
        <v>1509</v>
      </c>
      <c r="B1510" s="400">
        <v>43942.575694444444</v>
      </c>
      <c r="C1510" s="577" t="s">
        <v>97</v>
      </c>
      <c r="D1510">
        <v>0.03</v>
      </c>
      <c r="F1510">
        <v>1.08569</v>
      </c>
      <c r="I1510" s="400">
        <v>43942.613888888889</v>
      </c>
      <c r="J1510">
        <v>1.0845899999999999</v>
      </c>
      <c r="N1510">
        <v>3.3</v>
      </c>
      <c r="Q1510">
        <v>746</v>
      </c>
      <c r="R1510" s="577" t="s">
        <v>97</v>
      </c>
      <c r="S1510" s="577">
        <v>4</v>
      </c>
    </row>
    <row r="1511" spans="1:19">
      <c r="A1511">
        <v>1511</v>
      </c>
      <c r="B1511" s="400">
        <v>43942.57916666667</v>
      </c>
      <c r="C1511" s="577" t="s">
        <v>97</v>
      </c>
      <c r="D1511">
        <v>0.05</v>
      </c>
      <c r="F1511">
        <v>1.0873900000000001</v>
      </c>
      <c r="I1511" s="400">
        <v>43942.613888888889</v>
      </c>
      <c r="J1511">
        <v>1.0845899999999999</v>
      </c>
      <c r="N1511">
        <v>14</v>
      </c>
      <c r="Q1511">
        <v>746</v>
      </c>
      <c r="R1511" s="577" t="s">
        <v>97</v>
      </c>
      <c r="S1511" s="577">
        <v>4</v>
      </c>
    </row>
    <row r="1512" spans="1:19">
      <c r="A1512">
        <v>1510</v>
      </c>
      <c r="B1512" s="400">
        <v>43942.578472222223</v>
      </c>
      <c r="C1512" s="577" t="s">
        <v>96</v>
      </c>
      <c r="D1512">
        <v>0.02</v>
      </c>
      <c r="F1512">
        <v>1.0867100000000001</v>
      </c>
      <c r="I1512" s="400">
        <v>43942.599305555559</v>
      </c>
      <c r="J1512">
        <v>1.08771</v>
      </c>
      <c r="N1512">
        <v>2</v>
      </c>
      <c r="Q1512">
        <v>747</v>
      </c>
      <c r="R1512" s="577" t="s">
        <v>96</v>
      </c>
      <c r="S1512" s="577">
        <v>1</v>
      </c>
    </row>
    <row r="1513" spans="1:19">
      <c r="A1513">
        <v>1512</v>
      </c>
      <c r="B1513" s="400">
        <v>43942.602083333331</v>
      </c>
      <c r="C1513" s="577" t="s">
        <v>96</v>
      </c>
      <c r="D1513">
        <v>0.02</v>
      </c>
      <c r="F1513">
        <v>1.0873699999999999</v>
      </c>
      <c r="I1513" s="400">
        <v>43943.460416666669</v>
      </c>
      <c r="J1513">
        <v>1.0875699999999999</v>
      </c>
      <c r="N1513">
        <v>0.32</v>
      </c>
      <c r="Q1513">
        <v>748</v>
      </c>
      <c r="R1513" s="577" t="s">
        <v>96</v>
      </c>
      <c r="S1513" s="577">
        <v>2</v>
      </c>
    </row>
    <row r="1514" spans="1:19">
      <c r="A1514">
        <v>1513</v>
      </c>
      <c r="B1514" s="400">
        <v>43942.613194444442</v>
      </c>
      <c r="C1514" s="577" t="s">
        <v>96</v>
      </c>
      <c r="D1514">
        <v>0.02</v>
      </c>
      <c r="F1514">
        <v>1.0857699999999999</v>
      </c>
      <c r="I1514" s="400">
        <v>43943.460416666669</v>
      </c>
      <c r="J1514">
        <v>1.0875699999999999</v>
      </c>
      <c r="N1514">
        <v>3.52</v>
      </c>
      <c r="Q1514">
        <v>748</v>
      </c>
      <c r="R1514" s="577" t="s">
        <v>96</v>
      </c>
      <c r="S1514" s="577">
        <v>2</v>
      </c>
    </row>
    <row r="1515" spans="1:19">
      <c r="A1515">
        <v>1514</v>
      </c>
      <c r="B1515" s="400">
        <v>43942.616666666669</v>
      </c>
      <c r="C1515" s="577" t="s">
        <v>97</v>
      </c>
      <c r="D1515">
        <v>0.02</v>
      </c>
      <c r="F1515">
        <v>1.0851999999999999</v>
      </c>
      <c r="I1515" s="400">
        <v>43942.685416666667</v>
      </c>
      <c r="J1515">
        <v>1.08501</v>
      </c>
      <c r="N1515">
        <v>0.38</v>
      </c>
      <c r="Q1515">
        <v>749</v>
      </c>
      <c r="R1515" s="577" t="s">
        <v>97</v>
      </c>
      <c r="S1515" s="577">
        <v>2</v>
      </c>
    </row>
    <row r="1516" spans="1:19">
      <c r="A1516">
        <v>1515</v>
      </c>
      <c r="B1516" s="400">
        <v>43942.636111111111</v>
      </c>
      <c r="C1516" s="577" t="s">
        <v>97</v>
      </c>
      <c r="D1516">
        <v>0.02</v>
      </c>
      <c r="F1516">
        <v>1.0868199999999999</v>
      </c>
      <c r="I1516" s="400">
        <v>43942.685416666667</v>
      </c>
      <c r="J1516">
        <v>1.08501</v>
      </c>
      <c r="N1516">
        <v>3.62</v>
      </c>
      <c r="Q1516">
        <v>749</v>
      </c>
      <c r="R1516" s="577" t="s">
        <v>97</v>
      </c>
      <c r="S1516" s="577">
        <v>2</v>
      </c>
    </row>
    <row r="1517" spans="1:19">
      <c r="A1517">
        <v>1516</v>
      </c>
      <c r="B1517" s="400">
        <v>43942.713194444441</v>
      </c>
      <c r="C1517" s="577" t="s">
        <v>97</v>
      </c>
      <c r="D1517">
        <v>0.02</v>
      </c>
      <c r="F1517">
        <v>1.0849299999999999</v>
      </c>
      <c r="I1517" s="400">
        <v>43943.18472222222</v>
      </c>
      <c r="J1517">
        <v>1.0847500000000001</v>
      </c>
      <c r="N1517">
        <v>0.38</v>
      </c>
      <c r="Q1517">
        <v>750</v>
      </c>
      <c r="R1517" s="577" t="s">
        <v>97</v>
      </c>
      <c r="S1517" s="577">
        <v>2</v>
      </c>
    </row>
    <row r="1518" spans="1:19">
      <c r="A1518">
        <v>1517</v>
      </c>
      <c r="B1518" s="400">
        <v>43942.818749999999</v>
      </c>
      <c r="C1518" s="577" t="s">
        <v>97</v>
      </c>
      <c r="D1518">
        <v>0.02</v>
      </c>
      <c r="F1518">
        <v>1.08656</v>
      </c>
      <c r="I1518" s="400">
        <v>43943.18472222222</v>
      </c>
      <c r="J1518">
        <v>1.0847500000000001</v>
      </c>
      <c r="N1518">
        <v>3.64</v>
      </c>
      <c r="Q1518">
        <v>750</v>
      </c>
      <c r="R1518" s="577" t="s">
        <v>97</v>
      </c>
      <c r="S1518" s="577">
        <v>2</v>
      </c>
    </row>
    <row r="1519" spans="1:19">
      <c r="A1519">
        <v>1518</v>
      </c>
      <c r="B1519" s="400">
        <v>43943.245138888888</v>
      </c>
      <c r="C1519" s="577" t="s">
        <v>97</v>
      </c>
      <c r="D1519">
        <v>0.02</v>
      </c>
      <c r="F1519">
        <v>1.0855900000000001</v>
      </c>
      <c r="I1519" s="400">
        <v>43943.353472222225</v>
      </c>
      <c r="J1519">
        <v>1.0853900000000001</v>
      </c>
      <c r="N1519">
        <v>0.4</v>
      </c>
      <c r="Q1519">
        <v>751</v>
      </c>
      <c r="R1519" s="577" t="s">
        <v>97</v>
      </c>
      <c r="S1519" s="577">
        <v>2</v>
      </c>
    </row>
    <row r="1520" spans="1:19">
      <c r="A1520">
        <v>1519</v>
      </c>
      <c r="B1520" s="400">
        <v>43943.305555555555</v>
      </c>
      <c r="C1520" s="577" t="s">
        <v>97</v>
      </c>
      <c r="D1520">
        <v>0.02</v>
      </c>
      <c r="F1520">
        <v>1.0871900000000001</v>
      </c>
      <c r="I1520" s="400">
        <v>43943.353472222225</v>
      </c>
      <c r="J1520">
        <v>1.0853900000000001</v>
      </c>
      <c r="N1520">
        <v>3.6</v>
      </c>
      <c r="Q1520">
        <v>751</v>
      </c>
      <c r="R1520" s="577" t="s">
        <v>97</v>
      </c>
      <c r="S1520" s="577">
        <v>2</v>
      </c>
    </row>
    <row r="1521" spans="1:19">
      <c r="A1521">
        <v>1520</v>
      </c>
      <c r="B1521" s="400">
        <v>43943.356249999997</v>
      </c>
      <c r="C1521" s="577" t="s">
        <v>97</v>
      </c>
      <c r="D1521">
        <v>0.02</v>
      </c>
      <c r="F1521">
        <v>1.08585</v>
      </c>
      <c r="I1521" s="400">
        <v>43943.57708333333</v>
      </c>
      <c r="J1521">
        <v>1.0856600000000001</v>
      </c>
      <c r="N1521">
        <v>0.38</v>
      </c>
      <c r="Q1521">
        <v>752</v>
      </c>
      <c r="R1521" s="577" t="s">
        <v>97</v>
      </c>
      <c r="S1521" s="577">
        <v>2</v>
      </c>
    </row>
    <row r="1522" spans="1:19">
      <c r="A1522">
        <v>1521</v>
      </c>
      <c r="B1522" s="400">
        <v>43943.460416666669</v>
      </c>
      <c r="C1522" s="577" t="s">
        <v>97</v>
      </c>
      <c r="D1522">
        <v>0.02</v>
      </c>
      <c r="F1522">
        <v>1.0874600000000001</v>
      </c>
      <c r="I1522" s="400">
        <v>43943.57708333333</v>
      </c>
      <c r="J1522">
        <v>1.0856600000000001</v>
      </c>
      <c r="N1522">
        <v>3.6</v>
      </c>
      <c r="Q1522">
        <v>752</v>
      </c>
      <c r="R1522" s="577" t="s">
        <v>97</v>
      </c>
      <c r="S1522" s="577">
        <v>2</v>
      </c>
    </row>
    <row r="1523" spans="1:19">
      <c r="A1523">
        <v>1522</v>
      </c>
      <c r="B1523" s="400">
        <v>43943.464583333334</v>
      </c>
      <c r="C1523" s="577" t="s">
        <v>96</v>
      </c>
      <c r="D1523">
        <v>0.02</v>
      </c>
      <c r="F1523">
        <v>1.0869899999999999</v>
      </c>
      <c r="I1523" s="400">
        <v>43943.469444444447</v>
      </c>
      <c r="J1523">
        <v>1.08799</v>
      </c>
      <c r="N1523">
        <v>2</v>
      </c>
      <c r="Q1523">
        <v>753</v>
      </c>
      <c r="R1523" s="577" t="s">
        <v>96</v>
      </c>
      <c r="S1523" s="577">
        <v>1</v>
      </c>
    </row>
    <row r="1524" spans="1:19">
      <c r="A1524">
        <v>1523</v>
      </c>
      <c r="B1524" s="400">
        <v>43943.472222222219</v>
      </c>
      <c r="C1524" s="577" t="s">
        <v>96</v>
      </c>
      <c r="D1524">
        <v>0.02</v>
      </c>
      <c r="F1524">
        <v>1.08815</v>
      </c>
      <c r="I1524" s="400">
        <v>43944.593055555553</v>
      </c>
      <c r="J1524">
        <v>1.08144</v>
      </c>
      <c r="N1524">
        <v>-13.66</v>
      </c>
      <c r="Q1524">
        <v>754</v>
      </c>
      <c r="R1524" s="577" t="s">
        <v>96</v>
      </c>
      <c r="S1524" s="577">
        <v>7</v>
      </c>
    </row>
    <row r="1525" spans="1:19">
      <c r="A1525">
        <v>1524</v>
      </c>
      <c r="B1525" s="400">
        <v>43943.506249999999</v>
      </c>
      <c r="C1525" s="577" t="s">
        <v>96</v>
      </c>
      <c r="D1525">
        <v>0.02</v>
      </c>
      <c r="F1525">
        <v>1.0865400000000001</v>
      </c>
      <c r="I1525" s="400">
        <v>43944.593055555553</v>
      </c>
      <c r="J1525">
        <v>1.08144</v>
      </c>
      <c r="N1525">
        <v>-10.44</v>
      </c>
      <c r="Q1525">
        <v>754</v>
      </c>
      <c r="R1525" s="577" t="s">
        <v>96</v>
      </c>
      <c r="S1525" s="577">
        <v>7</v>
      </c>
    </row>
    <row r="1526" spans="1:19">
      <c r="A1526">
        <v>1525</v>
      </c>
      <c r="B1526" s="400">
        <v>43943.595833333333</v>
      </c>
      <c r="C1526" s="577" t="s">
        <v>96</v>
      </c>
      <c r="D1526">
        <v>0.03</v>
      </c>
      <c r="F1526">
        <v>1.08494</v>
      </c>
      <c r="I1526" s="400">
        <v>43944.593055555553</v>
      </c>
      <c r="J1526">
        <v>1.08144</v>
      </c>
      <c r="N1526">
        <v>-10.86</v>
      </c>
      <c r="Q1526">
        <v>754</v>
      </c>
      <c r="R1526" s="577" t="s">
        <v>96</v>
      </c>
      <c r="S1526" s="577">
        <v>7</v>
      </c>
    </row>
    <row r="1527" spans="1:19">
      <c r="A1527">
        <v>1526</v>
      </c>
      <c r="B1527" s="400">
        <v>43943.609722222223</v>
      </c>
      <c r="C1527" s="577" t="s">
        <v>96</v>
      </c>
      <c r="D1527">
        <v>0.05</v>
      </c>
      <c r="F1527">
        <v>1.0832299999999999</v>
      </c>
      <c r="I1527" s="400">
        <v>43944.593055555553</v>
      </c>
      <c r="J1527">
        <v>1.08144</v>
      </c>
      <c r="N1527">
        <v>-9.5500000000000007</v>
      </c>
      <c r="Q1527">
        <v>754</v>
      </c>
      <c r="R1527" s="577" t="s">
        <v>96</v>
      </c>
      <c r="S1527" s="577">
        <v>7</v>
      </c>
    </row>
    <row r="1528" spans="1:19">
      <c r="A1528">
        <v>1529</v>
      </c>
      <c r="B1528" s="400">
        <v>43943.706250000003</v>
      </c>
      <c r="C1528" s="577" t="s">
        <v>96</v>
      </c>
      <c r="D1528">
        <v>0.08</v>
      </c>
      <c r="F1528">
        <v>1.08142</v>
      </c>
      <c r="I1528" s="400">
        <v>43944.593055555553</v>
      </c>
      <c r="J1528">
        <v>1.08144</v>
      </c>
      <c r="N1528">
        <v>-0.8</v>
      </c>
      <c r="Q1528">
        <v>754</v>
      </c>
      <c r="R1528" s="577" t="s">
        <v>96</v>
      </c>
      <c r="S1528" s="577">
        <v>7</v>
      </c>
    </row>
    <row r="1529" spans="1:19">
      <c r="A1529">
        <v>1533</v>
      </c>
      <c r="B1529" s="400">
        <v>43944.307638888888</v>
      </c>
      <c r="C1529" s="577" t="s">
        <v>96</v>
      </c>
      <c r="D1529">
        <v>0.14000000000000001</v>
      </c>
      <c r="F1529">
        <v>1.07952</v>
      </c>
      <c r="I1529" s="400">
        <v>43944.593055555553</v>
      </c>
      <c r="J1529">
        <v>1.08144</v>
      </c>
      <c r="N1529">
        <v>26.88</v>
      </c>
      <c r="Q1529">
        <v>754</v>
      </c>
      <c r="R1529" s="577" t="s">
        <v>96</v>
      </c>
      <c r="S1529" s="577">
        <v>7</v>
      </c>
    </row>
    <row r="1530" spans="1:19">
      <c r="A1530">
        <v>1535</v>
      </c>
      <c r="B1530" s="400">
        <v>43944.413888888892</v>
      </c>
      <c r="C1530" s="577" t="s">
        <v>96</v>
      </c>
      <c r="D1530">
        <v>0.23</v>
      </c>
      <c r="F1530">
        <v>1.07752</v>
      </c>
      <c r="I1530" s="400">
        <v>43944.593055555553</v>
      </c>
      <c r="J1530">
        <v>1.08144</v>
      </c>
      <c r="N1530">
        <v>90.16</v>
      </c>
      <c r="Q1530">
        <v>754</v>
      </c>
      <c r="R1530" s="577" t="s">
        <v>96</v>
      </c>
      <c r="S1530" s="577">
        <v>7</v>
      </c>
    </row>
    <row r="1531" spans="1:19">
      <c r="A1531">
        <v>1527</v>
      </c>
      <c r="B1531" s="400">
        <v>43943.612500000003</v>
      </c>
      <c r="C1531" s="577" t="s">
        <v>97</v>
      </c>
      <c r="D1531">
        <v>0.02</v>
      </c>
      <c r="F1531">
        <v>1.0838000000000001</v>
      </c>
      <c r="I1531" s="400">
        <v>43943.623611111114</v>
      </c>
      <c r="J1531">
        <v>1.0828</v>
      </c>
      <c r="N1531">
        <v>2</v>
      </c>
      <c r="Q1531">
        <v>755</v>
      </c>
      <c r="R1531" s="577" t="s">
        <v>97</v>
      </c>
      <c r="S1531" s="577">
        <v>1</v>
      </c>
    </row>
    <row r="1532" spans="1:19">
      <c r="A1532">
        <v>1528</v>
      </c>
      <c r="B1532" s="400">
        <v>43943.636805555558</v>
      </c>
      <c r="C1532" s="577" t="s">
        <v>97</v>
      </c>
      <c r="D1532">
        <v>0.02</v>
      </c>
      <c r="F1532">
        <v>1.0830200000000001</v>
      </c>
      <c r="I1532" s="400">
        <v>43943.68472222222</v>
      </c>
      <c r="J1532">
        <v>1.08202</v>
      </c>
      <c r="N1532">
        <v>2</v>
      </c>
      <c r="Q1532">
        <v>756</v>
      </c>
      <c r="R1532" s="577" t="s">
        <v>97</v>
      </c>
      <c r="S1532" s="577">
        <v>1</v>
      </c>
    </row>
    <row r="1533" spans="1:19">
      <c r="A1533">
        <v>1530</v>
      </c>
      <c r="B1533" s="400">
        <v>43943.784722222219</v>
      </c>
      <c r="C1533" s="577" t="s">
        <v>97</v>
      </c>
      <c r="D1533">
        <v>0.02</v>
      </c>
      <c r="F1533">
        <v>1.0823199999999999</v>
      </c>
      <c r="I1533" s="400">
        <v>43943.986111111109</v>
      </c>
      <c r="J1533">
        <v>1.0813200000000001</v>
      </c>
      <c r="N1533">
        <v>2</v>
      </c>
      <c r="Q1533">
        <v>757</v>
      </c>
      <c r="R1533" s="577" t="s">
        <v>97</v>
      </c>
      <c r="S1533" s="577">
        <v>1</v>
      </c>
    </row>
    <row r="1534" spans="1:19">
      <c r="A1534">
        <v>1531</v>
      </c>
      <c r="B1534" s="400">
        <v>43944.040277777778</v>
      </c>
      <c r="C1534" s="577" t="s">
        <v>97</v>
      </c>
      <c r="D1534">
        <v>0.02</v>
      </c>
      <c r="F1534">
        <v>1.0811200000000001</v>
      </c>
      <c r="I1534" s="400">
        <v>43944.302083333336</v>
      </c>
      <c r="J1534">
        <v>1.0809299999999999</v>
      </c>
      <c r="N1534">
        <v>0.38</v>
      </c>
      <c r="Q1534">
        <v>758</v>
      </c>
      <c r="R1534" s="577" t="s">
        <v>97</v>
      </c>
      <c r="S1534" s="577">
        <v>2</v>
      </c>
    </row>
    <row r="1535" spans="1:19">
      <c r="A1535">
        <v>1532</v>
      </c>
      <c r="B1535" s="400">
        <v>43944.217361111114</v>
      </c>
      <c r="C1535" s="577" t="s">
        <v>97</v>
      </c>
      <c r="D1535">
        <v>0.02</v>
      </c>
      <c r="F1535">
        <v>1.08273</v>
      </c>
      <c r="I1535" s="400">
        <v>43944.302083333336</v>
      </c>
      <c r="J1535">
        <v>1.0809299999999999</v>
      </c>
      <c r="N1535">
        <v>3.6</v>
      </c>
      <c r="Q1535">
        <v>758</v>
      </c>
      <c r="R1535" s="577" t="s">
        <v>97</v>
      </c>
      <c r="S1535" s="577">
        <v>2</v>
      </c>
    </row>
    <row r="1536" spans="1:19">
      <c r="A1536">
        <v>1534</v>
      </c>
      <c r="B1536" s="400">
        <v>43944.325694444444</v>
      </c>
      <c r="C1536" s="577" t="s">
        <v>97</v>
      </c>
      <c r="D1536">
        <v>0.02</v>
      </c>
      <c r="F1536">
        <v>1.07908</v>
      </c>
      <c r="I1536" s="400">
        <v>43944.409722222219</v>
      </c>
      <c r="J1536">
        <v>1.0780799999999999</v>
      </c>
      <c r="N1536">
        <v>2</v>
      </c>
      <c r="Q1536">
        <v>759</v>
      </c>
      <c r="R1536" s="577" t="s">
        <v>97</v>
      </c>
      <c r="S1536" s="577">
        <v>1</v>
      </c>
    </row>
    <row r="1537" spans="1:19">
      <c r="A1537">
        <v>1536</v>
      </c>
      <c r="B1537" s="400">
        <v>43944.422222222223</v>
      </c>
      <c r="C1537" s="577" t="s">
        <v>97</v>
      </c>
      <c r="D1537">
        <v>0.02</v>
      </c>
      <c r="F1537">
        <v>1.0777699999999999</v>
      </c>
      <c r="I1537" s="400">
        <v>43944.440972222219</v>
      </c>
      <c r="J1537">
        <v>1.07677</v>
      </c>
      <c r="N1537">
        <v>2</v>
      </c>
      <c r="Q1537">
        <v>760</v>
      </c>
      <c r="R1537" s="577" t="s">
        <v>97</v>
      </c>
      <c r="S1537" s="577">
        <v>1</v>
      </c>
    </row>
    <row r="1538" spans="1:19">
      <c r="A1538">
        <v>1537</v>
      </c>
      <c r="B1538" s="400">
        <v>43944.447222222225</v>
      </c>
      <c r="C1538" s="577" t="s">
        <v>97</v>
      </c>
      <c r="D1538">
        <v>0.02</v>
      </c>
      <c r="F1538">
        <v>1.0764400000000001</v>
      </c>
      <c r="I1538" s="400">
        <v>43944.713194444441</v>
      </c>
      <c r="J1538">
        <v>1.0801799999999999</v>
      </c>
      <c r="N1538">
        <v>-7.48</v>
      </c>
      <c r="Q1538">
        <v>761</v>
      </c>
      <c r="R1538" s="577" t="s">
        <v>97</v>
      </c>
      <c r="S1538" s="577">
        <v>5</v>
      </c>
    </row>
    <row r="1539" spans="1:19">
      <c r="A1539">
        <v>1538</v>
      </c>
      <c r="B1539" s="400">
        <v>43944.459027777775</v>
      </c>
      <c r="C1539" s="577" t="s">
        <v>97</v>
      </c>
      <c r="D1539">
        <v>0.02</v>
      </c>
      <c r="F1539">
        <v>1.0780400000000001</v>
      </c>
      <c r="I1539" s="400">
        <v>43944.713194444441</v>
      </c>
      <c r="J1539">
        <v>1.0801799999999999</v>
      </c>
      <c r="N1539">
        <v>-4.28</v>
      </c>
      <c r="Q1539">
        <v>761</v>
      </c>
      <c r="R1539" s="577" t="s">
        <v>97</v>
      </c>
      <c r="S1539" s="577">
        <v>5</v>
      </c>
    </row>
    <row r="1540" spans="1:19">
      <c r="A1540">
        <v>1539</v>
      </c>
      <c r="B1540" s="400">
        <v>43944.567361111112</v>
      </c>
      <c r="C1540" s="577" t="s">
        <v>97</v>
      </c>
      <c r="D1540">
        <v>0.03</v>
      </c>
      <c r="F1540">
        <v>1.07965</v>
      </c>
      <c r="I1540" s="400">
        <v>43944.713194444441</v>
      </c>
      <c r="J1540">
        <v>1.0801799999999999</v>
      </c>
      <c r="N1540">
        <v>-1.59</v>
      </c>
      <c r="Q1540">
        <v>761</v>
      </c>
      <c r="R1540" s="577" t="s">
        <v>97</v>
      </c>
      <c r="S1540" s="577">
        <v>5</v>
      </c>
    </row>
    <row r="1541" spans="1:19">
      <c r="A1541">
        <v>1540</v>
      </c>
      <c r="B1541" s="400">
        <v>43944.59375</v>
      </c>
      <c r="C1541" s="577" t="s">
        <v>97</v>
      </c>
      <c r="D1541">
        <v>0.05</v>
      </c>
      <c r="F1541">
        <v>1.08178</v>
      </c>
      <c r="I1541" s="400">
        <v>43944.713194444441</v>
      </c>
      <c r="J1541">
        <v>1.0801799999999999</v>
      </c>
      <c r="N1541">
        <v>8</v>
      </c>
      <c r="Q1541">
        <v>761</v>
      </c>
      <c r="R1541" s="577" t="s">
        <v>97</v>
      </c>
      <c r="S1541" s="577">
        <v>5</v>
      </c>
    </row>
    <row r="1542" spans="1:19">
      <c r="A1542">
        <v>1541</v>
      </c>
      <c r="B1542" s="400">
        <v>43944.601388888892</v>
      </c>
      <c r="C1542" s="577" t="s">
        <v>97</v>
      </c>
      <c r="D1542">
        <v>0.08</v>
      </c>
      <c r="F1542">
        <v>1.0835999999999999</v>
      </c>
      <c r="I1542" s="400">
        <v>43944.713194444441</v>
      </c>
      <c r="J1542">
        <v>1.0801799999999999</v>
      </c>
      <c r="N1542">
        <v>27.36</v>
      </c>
      <c r="Q1542">
        <v>761</v>
      </c>
      <c r="R1542" s="577" t="s">
        <v>97</v>
      </c>
      <c r="S1542" s="577">
        <v>5</v>
      </c>
    </row>
    <row r="1543" spans="1:19">
      <c r="A1543">
        <v>1542</v>
      </c>
      <c r="B1543" s="400">
        <v>43944.602777777778</v>
      </c>
      <c r="C1543" s="577" t="s">
        <v>96</v>
      </c>
      <c r="D1543">
        <v>0.02</v>
      </c>
      <c r="F1543">
        <v>1.0836600000000001</v>
      </c>
      <c r="I1543" s="400">
        <v>43945.443749999999</v>
      </c>
      <c r="J1543">
        <v>1.0769599999999999</v>
      </c>
      <c r="N1543">
        <v>-13.48</v>
      </c>
      <c r="Q1543">
        <v>762</v>
      </c>
      <c r="R1543" s="577" t="s">
        <v>96</v>
      </c>
      <c r="S1543" s="577">
        <v>7</v>
      </c>
    </row>
    <row r="1544" spans="1:19">
      <c r="A1544">
        <v>1543</v>
      </c>
      <c r="B1544" s="400">
        <v>43944.651388888888</v>
      </c>
      <c r="C1544" s="577" t="s">
        <v>96</v>
      </c>
      <c r="D1544">
        <v>0.02</v>
      </c>
      <c r="F1544">
        <v>1.08206</v>
      </c>
      <c r="I1544" s="400">
        <v>43945.443749999999</v>
      </c>
      <c r="J1544">
        <v>1.0769599999999999</v>
      </c>
      <c r="N1544">
        <v>-10.28</v>
      </c>
      <c r="Q1544">
        <v>762</v>
      </c>
      <c r="R1544" s="577" t="s">
        <v>96</v>
      </c>
      <c r="S1544" s="577">
        <v>7</v>
      </c>
    </row>
    <row r="1545" spans="1:19">
      <c r="A1545">
        <v>1544</v>
      </c>
      <c r="B1545" s="400">
        <v>43944.712500000001</v>
      </c>
      <c r="C1545" s="577" t="s">
        <v>96</v>
      </c>
      <c r="D1545">
        <v>0.03</v>
      </c>
      <c r="F1545">
        <v>1.08046</v>
      </c>
      <c r="I1545" s="400">
        <v>43945.443749999999</v>
      </c>
      <c r="J1545">
        <v>1.0769599999999999</v>
      </c>
      <c r="N1545">
        <v>-10.62</v>
      </c>
      <c r="Q1545">
        <v>762</v>
      </c>
      <c r="R1545" s="577" t="s">
        <v>96</v>
      </c>
      <c r="S1545" s="577">
        <v>7</v>
      </c>
    </row>
    <row r="1546" spans="1:19">
      <c r="A1546">
        <v>1546</v>
      </c>
      <c r="B1546" s="400">
        <v>43944.720833333333</v>
      </c>
      <c r="C1546" s="577" t="s">
        <v>96</v>
      </c>
      <c r="D1546">
        <v>0.05</v>
      </c>
      <c r="F1546">
        <v>1.0787599999999999</v>
      </c>
      <c r="I1546" s="400">
        <v>43945.443749999999</v>
      </c>
      <c r="J1546">
        <v>1.0769599999999999</v>
      </c>
      <c r="N1546">
        <v>-9.1999999999999993</v>
      </c>
      <c r="Q1546">
        <v>762</v>
      </c>
      <c r="R1546" s="577" t="s">
        <v>96</v>
      </c>
      <c r="S1546" s="577">
        <v>7</v>
      </c>
    </row>
    <row r="1547" spans="1:19">
      <c r="A1547">
        <v>1548</v>
      </c>
      <c r="B1547" s="400">
        <v>43944.744444444441</v>
      </c>
      <c r="C1547" s="577" t="s">
        <v>96</v>
      </c>
      <c r="D1547">
        <v>0.08</v>
      </c>
      <c r="F1547">
        <v>1.0769500000000001</v>
      </c>
      <c r="I1547" s="400">
        <v>43945.443749999999</v>
      </c>
      <c r="J1547">
        <v>1.0769599999999999</v>
      </c>
      <c r="N1547">
        <v>-0.24</v>
      </c>
      <c r="Q1547">
        <v>762</v>
      </c>
      <c r="R1547" s="577" t="s">
        <v>96</v>
      </c>
      <c r="S1547" s="577">
        <v>7</v>
      </c>
    </row>
    <row r="1548" spans="1:19">
      <c r="A1548">
        <v>1552</v>
      </c>
      <c r="B1548" s="400">
        <v>43945.288888888892</v>
      </c>
      <c r="C1548" s="577" t="s">
        <v>96</v>
      </c>
      <c r="D1548">
        <v>0.14000000000000001</v>
      </c>
      <c r="F1548">
        <v>1.07504</v>
      </c>
      <c r="I1548" s="400">
        <v>43945.443749999999</v>
      </c>
      <c r="J1548">
        <v>1.0769599999999999</v>
      </c>
      <c r="N1548">
        <v>26.88</v>
      </c>
      <c r="Q1548">
        <v>762</v>
      </c>
      <c r="R1548" s="577" t="s">
        <v>96</v>
      </c>
      <c r="S1548" s="577">
        <v>7</v>
      </c>
    </row>
    <row r="1549" spans="1:19">
      <c r="A1549">
        <v>1554</v>
      </c>
      <c r="B1549" s="400">
        <v>43945.3</v>
      </c>
      <c r="C1549" s="577" t="s">
        <v>96</v>
      </c>
      <c r="D1549">
        <v>0.23</v>
      </c>
      <c r="F1549">
        <v>1.0730299999999999</v>
      </c>
      <c r="I1549" s="400">
        <v>43945.443749999999</v>
      </c>
      <c r="J1549">
        <v>1.0769599999999999</v>
      </c>
      <c r="N1549">
        <v>90.39</v>
      </c>
      <c r="Q1549">
        <v>762</v>
      </c>
      <c r="R1549" s="577" t="s">
        <v>96</v>
      </c>
      <c r="S1549" s="577">
        <v>7</v>
      </c>
    </row>
    <row r="1550" spans="1:19">
      <c r="A1550">
        <v>1545</v>
      </c>
      <c r="B1550" s="400">
        <v>43944.71875</v>
      </c>
      <c r="C1550" s="577" t="s">
        <v>97</v>
      </c>
      <c r="D1550">
        <v>0.02</v>
      </c>
      <c r="F1550">
        <v>1.0799000000000001</v>
      </c>
      <c r="I1550" s="400">
        <v>43944.71875</v>
      </c>
      <c r="J1550">
        <v>1.0789</v>
      </c>
      <c r="N1550">
        <v>2</v>
      </c>
      <c r="Q1550">
        <v>763</v>
      </c>
      <c r="R1550" s="577" t="s">
        <v>97</v>
      </c>
      <c r="S1550" s="577">
        <v>1</v>
      </c>
    </row>
    <row r="1551" spans="1:19">
      <c r="A1551">
        <v>1547</v>
      </c>
      <c r="B1551" s="400">
        <v>43944.729861111111</v>
      </c>
      <c r="C1551" s="577" t="s">
        <v>97</v>
      </c>
      <c r="D1551">
        <v>0.02</v>
      </c>
      <c r="F1551">
        <v>1.07863</v>
      </c>
      <c r="I1551" s="400">
        <v>43944.742361111108</v>
      </c>
      <c r="J1551">
        <v>1.0776300000000001</v>
      </c>
      <c r="N1551">
        <v>2</v>
      </c>
      <c r="Q1551">
        <v>764</v>
      </c>
      <c r="R1551" s="577" t="s">
        <v>97</v>
      </c>
      <c r="S1551" s="577">
        <v>1</v>
      </c>
    </row>
    <row r="1552" spans="1:19">
      <c r="A1552">
        <v>1549</v>
      </c>
      <c r="B1552" s="400">
        <v>43944.770138888889</v>
      </c>
      <c r="C1552" s="577" t="s">
        <v>97</v>
      </c>
      <c r="D1552">
        <v>0.02</v>
      </c>
      <c r="F1552">
        <v>1.0777600000000001</v>
      </c>
      <c r="I1552" s="400">
        <v>43944.852777777778</v>
      </c>
      <c r="J1552">
        <v>1.0767599999999999</v>
      </c>
      <c r="N1552">
        <v>2</v>
      </c>
      <c r="Q1552">
        <v>765</v>
      </c>
      <c r="R1552" s="577" t="s">
        <v>97</v>
      </c>
      <c r="S1552" s="577">
        <v>1</v>
      </c>
    </row>
    <row r="1553" spans="1:19">
      <c r="A1553">
        <v>1550</v>
      </c>
      <c r="B1553" s="400">
        <v>43944.862500000003</v>
      </c>
      <c r="C1553" s="577" t="s">
        <v>97</v>
      </c>
      <c r="D1553">
        <v>0.02</v>
      </c>
      <c r="F1553">
        <v>1.0770200000000001</v>
      </c>
      <c r="I1553" s="400">
        <v>43945.256944444445</v>
      </c>
      <c r="J1553">
        <v>1.07602</v>
      </c>
      <c r="N1553">
        <v>2.02</v>
      </c>
      <c r="Q1553">
        <v>766</v>
      </c>
      <c r="R1553" s="577" t="s">
        <v>97</v>
      </c>
      <c r="S1553" s="577">
        <v>1</v>
      </c>
    </row>
    <row r="1554" spans="1:19">
      <c r="A1554">
        <v>1551</v>
      </c>
      <c r="B1554" s="400">
        <v>43945.271527777775</v>
      </c>
      <c r="C1554" s="577" t="s">
        <v>97</v>
      </c>
      <c r="D1554">
        <v>0.02</v>
      </c>
      <c r="F1554">
        <v>1.07612</v>
      </c>
      <c r="I1554" s="400">
        <v>43945.288888888892</v>
      </c>
      <c r="J1554">
        <v>1.0751200000000001</v>
      </c>
      <c r="N1554">
        <v>2</v>
      </c>
      <c r="Q1554">
        <v>767</v>
      </c>
      <c r="R1554" s="577" t="s">
        <v>97</v>
      </c>
      <c r="S1554" s="577">
        <v>1</v>
      </c>
    </row>
    <row r="1555" spans="1:19">
      <c r="A1555">
        <v>1553</v>
      </c>
      <c r="B1555" s="400">
        <v>43945.29583333333</v>
      </c>
      <c r="C1555" s="577" t="s">
        <v>97</v>
      </c>
      <c r="D1555">
        <v>0.02</v>
      </c>
      <c r="F1555">
        <v>1.0748</v>
      </c>
      <c r="I1555" s="400">
        <v>43945.297222222223</v>
      </c>
      <c r="J1555">
        <v>1.0738000000000001</v>
      </c>
      <c r="N1555">
        <v>2</v>
      </c>
      <c r="Q1555">
        <v>768</v>
      </c>
      <c r="R1555" s="577" t="s">
        <v>97</v>
      </c>
      <c r="S1555" s="577">
        <v>1</v>
      </c>
    </row>
    <row r="1556" spans="1:19">
      <c r="A1556">
        <v>1555</v>
      </c>
      <c r="B1556" s="400">
        <v>43945.304861111108</v>
      </c>
      <c r="C1556" s="577" t="s">
        <v>97</v>
      </c>
      <c r="D1556">
        <v>0.02</v>
      </c>
      <c r="F1556">
        <v>1.0735699999999999</v>
      </c>
      <c r="I1556" s="400">
        <v>43949.581944444442</v>
      </c>
      <c r="J1556">
        <v>1.08433</v>
      </c>
      <c r="N1556">
        <v>-21.48</v>
      </c>
      <c r="Q1556">
        <v>769</v>
      </c>
      <c r="R1556" s="577" t="s">
        <v>97</v>
      </c>
      <c r="S1556" s="577">
        <v>9</v>
      </c>
    </row>
    <row r="1557" spans="1:19">
      <c r="A1557">
        <v>1556</v>
      </c>
      <c r="B1557" s="400">
        <v>43945.345138888886</v>
      </c>
      <c r="C1557" s="577" t="s">
        <v>97</v>
      </c>
      <c r="D1557">
        <v>0.02</v>
      </c>
      <c r="F1557">
        <v>1.0751900000000001</v>
      </c>
      <c r="I1557" s="400">
        <v>43949.581944444442</v>
      </c>
      <c r="J1557">
        <v>1.08433</v>
      </c>
      <c r="N1557">
        <v>-18.239999999999998</v>
      </c>
      <c r="Q1557">
        <v>769</v>
      </c>
      <c r="R1557" s="577" t="s">
        <v>97</v>
      </c>
      <c r="S1557" s="577">
        <v>9</v>
      </c>
    </row>
    <row r="1558" spans="1:19">
      <c r="A1558">
        <v>1557</v>
      </c>
      <c r="B1558" s="400">
        <v>43945.415277777778</v>
      </c>
      <c r="C1558" s="577" t="s">
        <v>97</v>
      </c>
      <c r="D1558">
        <v>0.03</v>
      </c>
      <c r="F1558">
        <v>1.0768</v>
      </c>
      <c r="I1558" s="400">
        <v>43949.581944444442</v>
      </c>
      <c r="J1558">
        <v>1.08433</v>
      </c>
      <c r="N1558">
        <v>-22.52</v>
      </c>
      <c r="Q1558">
        <v>769</v>
      </c>
      <c r="R1558" s="577" t="s">
        <v>97</v>
      </c>
      <c r="S1558" s="577">
        <v>9</v>
      </c>
    </row>
    <row r="1559" spans="1:19">
      <c r="A1559">
        <v>1558</v>
      </c>
      <c r="B1559" s="400">
        <v>43945.444444444445</v>
      </c>
      <c r="C1559" s="577" t="s">
        <v>97</v>
      </c>
      <c r="D1559">
        <v>0.05</v>
      </c>
      <c r="F1559">
        <v>1.07856</v>
      </c>
      <c r="I1559" s="400">
        <v>43949.581944444442</v>
      </c>
      <c r="J1559">
        <v>1.08433</v>
      </c>
      <c r="N1559">
        <v>-28.74</v>
      </c>
      <c r="Q1559">
        <v>769</v>
      </c>
      <c r="R1559" s="577" t="s">
        <v>97</v>
      </c>
      <c r="S1559" s="577">
        <v>9</v>
      </c>
    </row>
    <row r="1560" spans="1:19">
      <c r="A1560">
        <v>1560</v>
      </c>
      <c r="B1560" s="400">
        <v>43945.470138888886</v>
      </c>
      <c r="C1560" s="577" t="s">
        <v>97</v>
      </c>
      <c r="D1560">
        <v>0.08</v>
      </c>
      <c r="F1560">
        <v>1.0803799999999999</v>
      </c>
      <c r="I1560" s="400">
        <v>43949.581944444442</v>
      </c>
      <c r="J1560">
        <v>1.08433</v>
      </c>
      <c r="N1560">
        <v>-31.42</v>
      </c>
      <c r="Q1560">
        <v>769</v>
      </c>
      <c r="R1560" s="577" t="s">
        <v>97</v>
      </c>
      <c r="S1560" s="577">
        <v>9</v>
      </c>
    </row>
    <row r="1561" spans="1:19">
      <c r="A1561">
        <v>1566</v>
      </c>
      <c r="B1561" s="400">
        <v>43945.867361111108</v>
      </c>
      <c r="C1561" s="577" t="s">
        <v>97</v>
      </c>
      <c r="D1561">
        <v>0.14000000000000001</v>
      </c>
      <c r="F1561">
        <v>1.0822799999999999</v>
      </c>
      <c r="I1561" s="400">
        <v>43949.581944444442</v>
      </c>
      <c r="J1561">
        <v>1.08433</v>
      </c>
      <c r="N1561">
        <v>-28.39</v>
      </c>
      <c r="Q1561">
        <v>769</v>
      </c>
      <c r="R1561" s="577" t="s">
        <v>97</v>
      </c>
      <c r="S1561" s="577">
        <v>9</v>
      </c>
    </row>
    <row r="1562" spans="1:19">
      <c r="A1562">
        <v>1568</v>
      </c>
      <c r="B1562" s="400">
        <v>43948.192361111112</v>
      </c>
      <c r="C1562" s="577" t="s">
        <v>97</v>
      </c>
      <c r="D1562">
        <v>0.23</v>
      </c>
      <c r="F1562">
        <v>1.08429</v>
      </c>
      <c r="I1562" s="400">
        <v>43949.581944444442</v>
      </c>
      <c r="J1562">
        <v>1.08433</v>
      </c>
      <c r="N1562">
        <v>-0.66</v>
      </c>
      <c r="Q1562">
        <v>769</v>
      </c>
      <c r="R1562" s="577" t="s">
        <v>97</v>
      </c>
      <c r="S1562" s="577">
        <v>9</v>
      </c>
    </row>
    <row r="1563" spans="1:19">
      <c r="A1563">
        <v>1575</v>
      </c>
      <c r="B1563" s="400">
        <v>43949.388888888891</v>
      </c>
      <c r="C1563" s="577" t="s">
        <v>97</v>
      </c>
      <c r="D1563">
        <v>0.38</v>
      </c>
      <c r="F1563">
        <v>1.08647</v>
      </c>
      <c r="I1563" s="400">
        <v>43949.581944444442</v>
      </c>
      <c r="J1563">
        <v>1.08433</v>
      </c>
      <c r="N1563">
        <v>81.319999999999993</v>
      </c>
      <c r="Q1563">
        <v>769</v>
      </c>
      <c r="R1563" s="577" t="s">
        <v>97</v>
      </c>
      <c r="S1563" s="577">
        <v>9</v>
      </c>
    </row>
    <row r="1564" spans="1:19">
      <c r="A1564">
        <v>1577</v>
      </c>
      <c r="B1564" s="400">
        <v>43949.470138888886</v>
      </c>
      <c r="C1564" s="577" t="s">
        <v>97</v>
      </c>
      <c r="D1564">
        <v>0.64</v>
      </c>
      <c r="F1564">
        <v>1.0886800000000001</v>
      </c>
      <c r="I1564" s="400">
        <v>43949.581944444442</v>
      </c>
      <c r="J1564">
        <v>1.08433</v>
      </c>
      <c r="N1564">
        <v>278.39999999999998</v>
      </c>
      <c r="Q1564">
        <v>769</v>
      </c>
      <c r="R1564" s="577" t="s">
        <v>97</v>
      </c>
      <c r="S1564" s="577">
        <v>9</v>
      </c>
    </row>
    <row r="1565" spans="1:19">
      <c r="A1565">
        <v>1559</v>
      </c>
      <c r="B1565" s="400">
        <v>43945.447222222225</v>
      </c>
      <c r="C1565" s="577" t="s">
        <v>96</v>
      </c>
      <c r="D1565">
        <v>0.02</v>
      </c>
      <c r="F1565">
        <v>1.0787</v>
      </c>
      <c r="I1565" s="400">
        <v>43945.469444444447</v>
      </c>
      <c r="J1565">
        <v>1.0797000000000001</v>
      </c>
      <c r="N1565">
        <v>2</v>
      </c>
      <c r="Q1565">
        <v>770</v>
      </c>
      <c r="R1565" s="577" t="s">
        <v>96</v>
      </c>
      <c r="S1565" s="577">
        <v>1</v>
      </c>
    </row>
    <row r="1566" spans="1:19">
      <c r="A1566">
        <v>1561</v>
      </c>
      <c r="B1566" s="400">
        <v>43945.479166666664</v>
      </c>
      <c r="C1566" s="577" t="s">
        <v>96</v>
      </c>
      <c r="D1566">
        <v>0.02</v>
      </c>
      <c r="F1566">
        <v>1.0791900000000001</v>
      </c>
      <c r="I1566" s="400">
        <v>43945.513888888891</v>
      </c>
      <c r="J1566">
        <v>1.08019</v>
      </c>
      <c r="N1566">
        <v>2</v>
      </c>
      <c r="Q1566">
        <v>771</v>
      </c>
      <c r="R1566" s="577" t="s">
        <v>96</v>
      </c>
      <c r="S1566" s="577">
        <v>1</v>
      </c>
    </row>
    <row r="1567" spans="1:19">
      <c r="A1567">
        <v>1562</v>
      </c>
      <c r="B1567" s="400">
        <v>43945.521527777775</v>
      </c>
      <c r="C1567" s="577" t="s">
        <v>96</v>
      </c>
      <c r="D1567">
        <v>0.02</v>
      </c>
      <c r="F1567">
        <v>1.08005</v>
      </c>
      <c r="I1567" s="400">
        <v>43945.59652777778</v>
      </c>
      <c r="J1567">
        <v>1.0810500000000001</v>
      </c>
      <c r="N1567">
        <v>2</v>
      </c>
      <c r="Q1567">
        <v>772</v>
      </c>
      <c r="R1567" s="577" t="s">
        <v>96</v>
      </c>
      <c r="S1567" s="577">
        <v>1</v>
      </c>
    </row>
    <row r="1568" spans="1:19">
      <c r="A1568">
        <v>1563</v>
      </c>
      <c r="B1568" s="400">
        <v>43945.612500000003</v>
      </c>
      <c r="C1568" s="577" t="s">
        <v>96</v>
      </c>
      <c r="D1568">
        <v>0.02</v>
      </c>
      <c r="F1568">
        <v>1.0800099999999999</v>
      </c>
      <c r="I1568" s="400">
        <v>43945.615972222222</v>
      </c>
      <c r="J1568">
        <v>1.08101</v>
      </c>
      <c r="N1568">
        <v>2</v>
      </c>
      <c r="Q1568">
        <v>773</v>
      </c>
      <c r="R1568" s="577" t="s">
        <v>96</v>
      </c>
      <c r="S1568" s="577">
        <v>1</v>
      </c>
    </row>
    <row r="1569" spans="1:19">
      <c r="A1569">
        <v>1564</v>
      </c>
      <c r="B1569" s="400">
        <v>43945.623611111114</v>
      </c>
      <c r="C1569" s="577" t="s">
        <v>96</v>
      </c>
      <c r="D1569">
        <v>0.02</v>
      </c>
      <c r="F1569">
        <v>1.0813699999999999</v>
      </c>
      <c r="I1569" s="400">
        <v>43945.836805555555</v>
      </c>
      <c r="J1569">
        <v>1.0815699999999999</v>
      </c>
      <c r="N1569">
        <v>0.4</v>
      </c>
      <c r="Q1569">
        <v>774</v>
      </c>
      <c r="R1569" s="577" t="s">
        <v>96</v>
      </c>
      <c r="S1569" s="577">
        <v>2</v>
      </c>
    </row>
    <row r="1570" spans="1:19">
      <c r="A1570">
        <v>1565</v>
      </c>
      <c r="B1570" s="400">
        <v>43945.65347222222</v>
      </c>
      <c r="C1570" s="577" t="s">
        <v>96</v>
      </c>
      <c r="D1570">
        <v>0.02</v>
      </c>
      <c r="F1570">
        <v>1.0797699999999999</v>
      </c>
      <c r="I1570" s="400">
        <v>43945.836805555555</v>
      </c>
      <c r="J1570">
        <v>1.0815699999999999</v>
      </c>
      <c r="N1570">
        <v>3.6</v>
      </c>
      <c r="Q1570">
        <v>774</v>
      </c>
      <c r="R1570" s="577" t="s">
        <v>96</v>
      </c>
      <c r="S1570" s="577">
        <v>2</v>
      </c>
    </row>
    <row r="1571" spans="1:19">
      <c r="A1571">
        <v>1567</v>
      </c>
      <c r="B1571" s="400">
        <v>43945.874305555553</v>
      </c>
      <c r="C1571" s="577" t="s">
        <v>96</v>
      </c>
      <c r="D1571">
        <v>0.02</v>
      </c>
      <c r="F1571">
        <v>1.0823700000000001</v>
      </c>
      <c r="I1571" s="400">
        <v>43948.189583333333</v>
      </c>
      <c r="J1571">
        <v>1.0833699999999999</v>
      </c>
      <c r="N1571">
        <v>1.92</v>
      </c>
      <c r="Q1571">
        <v>775</v>
      </c>
      <c r="R1571" s="577" t="s">
        <v>96</v>
      </c>
      <c r="S1571" s="577">
        <v>1</v>
      </c>
    </row>
    <row r="1572" spans="1:19">
      <c r="A1572">
        <v>1569</v>
      </c>
      <c r="B1572" s="400">
        <v>43948.239583333336</v>
      </c>
      <c r="C1572" s="577" t="s">
        <v>96</v>
      </c>
      <c r="D1572">
        <v>0.02</v>
      </c>
      <c r="F1572">
        <v>1.0842099999999999</v>
      </c>
      <c r="I1572" s="400">
        <v>43948.247916666667</v>
      </c>
      <c r="J1572">
        <v>1.08521</v>
      </c>
      <c r="N1572">
        <v>2</v>
      </c>
      <c r="Q1572">
        <v>776</v>
      </c>
      <c r="R1572" s="577" t="s">
        <v>96</v>
      </c>
      <c r="S1572" s="577">
        <v>1</v>
      </c>
    </row>
    <row r="1573" spans="1:19">
      <c r="A1573">
        <v>1570</v>
      </c>
      <c r="B1573" s="400">
        <v>43948.290972222225</v>
      </c>
      <c r="C1573" s="577" t="s">
        <v>96</v>
      </c>
      <c r="D1573">
        <v>0.02</v>
      </c>
      <c r="F1573">
        <v>1.0850200000000001</v>
      </c>
      <c r="I1573" s="400">
        <v>43948.445138888892</v>
      </c>
      <c r="J1573">
        <v>1.08602</v>
      </c>
      <c r="N1573">
        <v>2</v>
      </c>
      <c r="Q1573">
        <v>777</v>
      </c>
      <c r="R1573" s="577" t="s">
        <v>96</v>
      </c>
      <c r="S1573" s="577">
        <v>1</v>
      </c>
    </row>
    <row r="1574" spans="1:19">
      <c r="A1574">
        <v>1571</v>
      </c>
      <c r="B1574" s="400">
        <v>43948.454861111109</v>
      </c>
      <c r="C1574" s="577" t="s">
        <v>96</v>
      </c>
      <c r="D1574">
        <v>0.02</v>
      </c>
      <c r="F1574">
        <v>1.0857000000000001</v>
      </c>
      <c r="I1574" s="400">
        <v>43949.344444444447</v>
      </c>
      <c r="J1574">
        <v>1.0848599999999999</v>
      </c>
      <c r="N1574">
        <v>-1.76</v>
      </c>
      <c r="Q1574">
        <v>778</v>
      </c>
      <c r="R1574" s="577" t="s">
        <v>96</v>
      </c>
      <c r="S1574" s="577">
        <v>3</v>
      </c>
    </row>
    <row r="1575" spans="1:19">
      <c r="A1575">
        <v>1572</v>
      </c>
      <c r="B1575" s="400">
        <v>43948.46597222222</v>
      </c>
      <c r="C1575" s="577" t="s">
        <v>96</v>
      </c>
      <c r="D1575">
        <v>0.02</v>
      </c>
      <c r="F1575">
        <v>1.08409</v>
      </c>
      <c r="I1575" s="400">
        <v>43949.344444444447</v>
      </c>
      <c r="J1575">
        <v>1.0848599999999999</v>
      </c>
      <c r="N1575">
        <v>1.46</v>
      </c>
      <c r="Q1575">
        <v>778</v>
      </c>
      <c r="R1575" s="577" t="s">
        <v>96</v>
      </c>
      <c r="S1575" s="577">
        <v>3</v>
      </c>
    </row>
    <row r="1576" spans="1:19">
      <c r="A1576">
        <v>1573</v>
      </c>
      <c r="B1576" s="400">
        <v>43948.67083333333</v>
      </c>
      <c r="C1576" s="577" t="s">
        <v>96</v>
      </c>
      <c r="D1576">
        <v>0.03</v>
      </c>
      <c r="F1576">
        <v>1.08249</v>
      </c>
      <c r="I1576" s="400">
        <v>43949.344444444447</v>
      </c>
      <c r="J1576">
        <v>1.0848599999999999</v>
      </c>
      <c r="N1576">
        <v>6.99</v>
      </c>
      <c r="Q1576">
        <v>778</v>
      </c>
      <c r="R1576" s="577" t="s">
        <v>96</v>
      </c>
      <c r="S1576" s="577">
        <v>3</v>
      </c>
    </row>
    <row r="1577" spans="1:19">
      <c r="A1577">
        <v>1574</v>
      </c>
      <c r="B1577" s="400">
        <v>43949.347222222219</v>
      </c>
      <c r="C1577" s="577" t="s">
        <v>96</v>
      </c>
      <c r="D1577">
        <v>0.02</v>
      </c>
      <c r="F1577">
        <v>1.0848599999999999</v>
      </c>
      <c r="I1577" s="400">
        <v>43949.388888888891</v>
      </c>
      <c r="J1577">
        <v>1.08586</v>
      </c>
      <c r="N1577">
        <v>2</v>
      </c>
      <c r="Q1577">
        <v>779</v>
      </c>
      <c r="R1577" s="577" t="s">
        <v>96</v>
      </c>
      <c r="S1577" s="577">
        <v>1</v>
      </c>
    </row>
    <row r="1578" spans="1:19">
      <c r="A1578">
        <v>1576</v>
      </c>
      <c r="B1578" s="400">
        <v>43949.40625</v>
      </c>
      <c r="C1578" s="577" t="s">
        <v>96</v>
      </c>
      <c r="D1578">
        <v>0.02</v>
      </c>
      <c r="F1578">
        <v>1.0881700000000001</v>
      </c>
      <c r="I1578" s="400">
        <v>43950.294444444444</v>
      </c>
      <c r="J1578">
        <v>1.08606</v>
      </c>
      <c r="N1578">
        <v>-4.3</v>
      </c>
      <c r="Q1578">
        <v>780</v>
      </c>
      <c r="R1578" s="577" t="s">
        <v>96</v>
      </c>
      <c r="S1578" s="577">
        <v>4</v>
      </c>
    </row>
    <row r="1579" spans="1:19">
      <c r="A1579">
        <v>1578</v>
      </c>
      <c r="B1579" s="400">
        <v>43949.551388888889</v>
      </c>
      <c r="C1579" s="577" t="s">
        <v>96</v>
      </c>
      <c r="D1579">
        <v>0.02</v>
      </c>
      <c r="F1579">
        <v>1.08657</v>
      </c>
      <c r="I1579" s="400">
        <v>43950.294444444444</v>
      </c>
      <c r="J1579">
        <v>1.08606</v>
      </c>
      <c r="N1579">
        <v>-1.1000000000000001</v>
      </c>
      <c r="Q1579">
        <v>780</v>
      </c>
      <c r="R1579" s="577" t="s">
        <v>96</v>
      </c>
      <c r="S1579" s="577">
        <v>4</v>
      </c>
    </row>
    <row r="1580" spans="1:19">
      <c r="A1580">
        <v>1579</v>
      </c>
      <c r="B1580" s="400">
        <v>43949.57708333333</v>
      </c>
      <c r="C1580" s="577" t="s">
        <v>96</v>
      </c>
      <c r="D1580">
        <v>0.03</v>
      </c>
      <c r="F1580">
        <v>1.08497</v>
      </c>
      <c r="I1580" s="400">
        <v>43950.294444444444</v>
      </c>
      <c r="J1580">
        <v>1.08606</v>
      </c>
      <c r="N1580">
        <v>3.15</v>
      </c>
      <c r="Q1580">
        <v>780</v>
      </c>
      <c r="R1580" s="577" t="s">
        <v>96</v>
      </c>
      <c r="S1580" s="577">
        <v>4</v>
      </c>
    </row>
    <row r="1581" spans="1:19">
      <c r="A1581">
        <v>1581</v>
      </c>
      <c r="B1581" s="400">
        <v>43949.624305555553</v>
      </c>
      <c r="C1581" s="577" t="s">
        <v>96</v>
      </c>
      <c r="D1581">
        <v>0.05</v>
      </c>
      <c r="F1581">
        <v>1.08327</v>
      </c>
      <c r="I1581" s="400">
        <v>43950.294444444444</v>
      </c>
      <c r="J1581">
        <v>1.08606</v>
      </c>
      <c r="N1581">
        <v>13.75</v>
      </c>
      <c r="Q1581">
        <v>780</v>
      </c>
      <c r="R1581" s="577" t="s">
        <v>96</v>
      </c>
      <c r="S1581" s="577">
        <v>4</v>
      </c>
    </row>
    <row r="1582" spans="1:19">
      <c r="A1582">
        <v>1580</v>
      </c>
      <c r="B1582" s="400">
        <v>43949.584722222222</v>
      </c>
      <c r="C1582" s="577" t="s">
        <v>97</v>
      </c>
      <c r="D1582">
        <v>0.02</v>
      </c>
      <c r="F1582">
        <v>1.0845199999999999</v>
      </c>
      <c r="I1582" s="400">
        <v>43949.623611111114</v>
      </c>
      <c r="J1582">
        <v>1.08352</v>
      </c>
      <c r="N1582">
        <v>2</v>
      </c>
      <c r="Q1582">
        <v>781</v>
      </c>
      <c r="R1582" s="577" t="s">
        <v>97</v>
      </c>
      <c r="S1582" s="577">
        <v>1</v>
      </c>
    </row>
    <row r="1583" spans="1:19">
      <c r="A1583">
        <v>1582</v>
      </c>
      <c r="B1583" s="400">
        <v>43949.630555555559</v>
      </c>
      <c r="C1583" s="577" t="s">
        <v>97</v>
      </c>
      <c r="D1583">
        <v>0.02</v>
      </c>
      <c r="F1583">
        <v>1.0837000000000001</v>
      </c>
      <c r="I1583" s="400">
        <v>43949.84652777778</v>
      </c>
      <c r="J1583">
        <v>1.0827</v>
      </c>
      <c r="N1583">
        <v>2</v>
      </c>
      <c r="Q1583">
        <v>782</v>
      </c>
      <c r="R1583" s="577" t="s">
        <v>97</v>
      </c>
      <c r="S1583" s="577">
        <v>1</v>
      </c>
    </row>
    <row r="1584" spans="1:19">
      <c r="A1584">
        <v>1583</v>
      </c>
      <c r="B1584" s="400">
        <v>43949.913194444445</v>
      </c>
      <c r="C1584" s="577" t="s">
        <v>97</v>
      </c>
      <c r="D1584">
        <v>0.02</v>
      </c>
      <c r="F1584">
        <v>1.0823</v>
      </c>
      <c r="I1584" s="400">
        <v>43950.493750000001</v>
      </c>
      <c r="J1584">
        <v>1.08443</v>
      </c>
      <c r="N1584">
        <v>-4.24</v>
      </c>
      <c r="Q1584">
        <v>783</v>
      </c>
      <c r="R1584" s="577" t="s">
        <v>97</v>
      </c>
      <c r="S1584" s="577">
        <v>4</v>
      </c>
    </row>
    <row r="1585" spans="1:19">
      <c r="A1585">
        <v>1584</v>
      </c>
      <c r="B1585" s="400">
        <v>43950.025694444441</v>
      </c>
      <c r="C1585" s="577" t="s">
        <v>97</v>
      </c>
      <c r="D1585">
        <v>0.02</v>
      </c>
      <c r="F1585">
        <v>1.08392</v>
      </c>
      <c r="I1585" s="400">
        <v>43950.493750000001</v>
      </c>
      <c r="J1585">
        <v>1.08443</v>
      </c>
      <c r="N1585">
        <v>-1.02</v>
      </c>
      <c r="Q1585">
        <v>783</v>
      </c>
      <c r="R1585" s="577" t="s">
        <v>97</v>
      </c>
      <c r="S1585" s="577">
        <v>4</v>
      </c>
    </row>
    <row r="1586" spans="1:19">
      <c r="A1586">
        <v>1585</v>
      </c>
      <c r="B1586" s="400">
        <v>43950.225694444445</v>
      </c>
      <c r="C1586" s="577" t="s">
        <v>97</v>
      </c>
      <c r="D1586">
        <v>0.03</v>
      </c>
      <c r="F1586">
        <v>1.08552</v>
      </c>
      <c r="I1586" s="400">
        <v>43950.493750000001</v>
      </c>
      <c r="J1586">
        <v>1.08443</v>
      </c>
      <c r="N1586">
        <v>3.27</v>
      </c>
      <c r="Q1586">
        <v>783</v>
      </c>
      <c r="R1586" s="577" t="s">
        <v>97</v>
      </c>
      <c r="S1586" s="577">
        <v>4</v>
      </c>
    </row>
    <row r="1587" spans="1:19">
      <c r="A1587">
        <v>1587</v>
      </c>
      <c r="B1587" s="400">
        <v>43950.333333333336</v>
      </c>
      <c r="C1587" s="577" t="s">
        <v>97</v>
      </c>
      <c r="D1587">
        <v>0.05</v>
      </c>
      <c r="F1587">
        <v>1.0872299999999999</v>
      </c>
      <c r="I1587" s="400">
        <v>43950.493750000001</v>
      </c>
      <c r="J1587">
        <v>1.08443</v>
      </c>
      <c r="N1587">
        <v>14</v>
      </c>
      <c r="Q1587">
        <v>783</v>
      </c>
      <c r="R1587" s="577" t="s">
        <v>97</v>
      </c>
      <c r="S1587" s="577">
        <v>4</v>
      </c>
    </row>
    <row r="1588" spans="1:19">
      <c r="A1588">
        <v>1586</v>
      </c>
      <c r="B1588" s="400">
        <v>43950.302083333336</v>
      </c>
      <c r="C1588" s="577" t="s">
        <v>96</v>
      </c>
      <c r="D1588">
        <v>0.02</v>
      </c>
      <c r="F1588">
        <v>1.0861400000000001</v>
      </c>
      <c r="I1588" s="400">
        <v>43950.332638888889</v>
      </c>
      <c r="J1588">
        <v>1.08714</v>
      </c>
      <c r="N1588">
        <v>2</v>
      </c>
      <c r="Q1588">
        <v>784</v>
      </c>
      <c r="R1588" s="577" t="s">
        <v>96</v>
      </c>
      <c r="S1588" s="577">
        <v>1</v>
      </c>
    </row>
    <row r="1589" spans="1:19">
      <c r="A1589">
        <v>1588</v>
      </c>
      <c r="B1589" s="400">
        <v>43950.342361111114</v>
      </c>
      <c r="C1589" s="577" t="s">
        <v>96</v>
      </c>
      <c r="D1589">
        <v>0.02</v>
      </c>
      <c r="F1589">
        <v>1.0866100000000001</v>
      </c>
      <c r="I1589" s="400">
        <v>43950.56527777778</v>
      </c>
      <c r="J1589">
        <v>1.0868</v>
      </c>
      <c r="N1589">
        <v>0.38</v>
      </c>
      <c r="Q1589">
        <v>785</v>
      </c>
      <c r="R1589" s="577" t="s">
        <v>96</v>
      </c>
      <c r="S1589" s="577">
        <v>2</v>
      </c>
    </row>
    <row r="1590" spans="1:19">
      <c r="A1590">
        <v>1589</v>
      </c>
      <c r="B1590" s="400">
        <v>43950.445833333331</v>
      </c>
      <c r="C1590" s="577" t="s">
        <v>96</v>
      </c>
      <c r="D1590">
        <v>0.02</v>
      </c>
      <c r="F1590">
        <v>1.0849899999999999</v>
      </c>
      <c r="I1590" s="400">
        <v>43950.56527777778</v>
      </c>
      <c r="J1590">
        <v>1.0868</v>
      </c>
      <c r="N1590">
        <v>3.62</v>
      </c>
      <c r="Q1590">
        <v>785</v>
      </c>
      <c r="R1590" s="577" t="s">
        <v>96</v>
      </c>
      <c r="S1590" s="577">
        <v>2</v>
      </c>
    </row>
    <row r="1591" spans="1:19">
      <c r="A1591">
        <v>1590</v>
      </c>
      <c r="B1591" s="400">
        <v>43950.542361111111</v>
      </c>
      <c r="C1591" s="577" t="s">
        <v>97</v>
      </c>
      <c r="D1591">
        <v>0.02</v>
      </c>
      <c r="F1591">
        <v>1.08582</v>
      </c>
      <c r="I1591" s="400">
        <v>43950.595833333333</v>
      </c>
      <c r="J1591">
        <v>1.0848199999999999</v>
      </c>
      <c r="N1591">
        <v>2</v>
      </c>
      <c r="Q1591">
        <v>786</v>
      </c>
      <c r="R1591" s="577" t="s">
        <v>97</v>
      </c>
      <c r="S1591" s="577">
        <v>1</v>
      </c>
    </row>
    <row r="1592" spans="1:19">
      <c r="A1592">
        <v>1591</v>
      </c>
      <c r="B1592" s="400">
        <v>43950.586111111108</v>
      </c>
      <c r="C1592" s="577" t="s">
        <v>96</v>
      </c>
      <c r="D1592">
        <v>0.02</v>
      </c>
      <c r="F1592">
        <v>1.08599</v>
      </c>
      <c r="I1592" s="400">
        <v>43950.750694444447</v>
      </c>
      <c r="J1592">
        <v>1.0869899999999999</v>
      </c>
      <c r="N1592">
        <v>2</v>
      </c>
      <c r="Q1592">
        <v>787</v>
      </c>
      <c r="R1592" s="577" t="s">
        <v>96</v>
      </c>
      <c r="S1592" s="577">
        <v>1</v>
      </c>
    </row>
    <row r="1593" spans="1:19">
      <c r="A1593">
        <v>1592</v>
      </c>
      <c r="B1593" s="400">
        <v>43950.609027777777</v>
      </c>
      <c r="C1593" s="577" t="s">
        <v>97</v>
      </c>
      <c r="D1593">
        <v>0.02</v>
      </c>
      <c r="F1593">
        <v>1.08467</v>
      </c>
      <c r="I1593" s="400">
        <v>43951.033333333333</v>
      </c>
      <c r="J1593">
        <v>1.08551</v>
      </c>
      <c r="N1593">
        <v>-1.61</v>
      </c>
      <c r="Q1593">
        <v>788</v>
      </c>
      <c r="R1593" s="577" t="s">
        <v>97</v>
      </c>
      <c r="S1593" s="577">
        <v>3</v>
      </c>
    </row>
    <row r="1594" spans="1:19">
      <c r="A1594">
        <v>1593</v>
      </c>
      <c r="B1594" s="400">
        <v>43950.725694444445</v>
      </c>
      <c r="C1594" s="577" t="s">
        <v>97</v>
      </c>
      <c r="D1594">
        <v>0.02</v>
      </c>
      <c r="F1594">
        <v>1.0862700000000001</v>
      </c>
      <c r="I1594" s="400">
        <v>43951.033333333333</v>
      </c>
      <c r="J1594">
        <v>1.08551</v>
      </c>
      <c r="N1594">
        <v>1.59</v>
      </c>
      <c r="Q1594">
        <v>788</v>
      </c>
      <c r="R1594" s="577" t="s">
        <v>97</v>
      </c>
      <c r="S1594" s="577">
        <v>3</v>
      </c>
    </row>
    <row r="1595" spans="1:19">
      <c r="A1595">
        <v>1594</v>
      </c>
      <c r="B1595" s="400">
        <v>43950.760416666664</v>
      </c>
      <c r="C1595" s="577" t="s">
        <v>97</v>
      </c>
      <c r="D1595">
        <v>0.03</v>
      </c>
      <c r="F1595">
        <v>1.0879000000000001</v>
      </c>
      <c r="I1595" s="400">
        <v>43951.033333333333</v>
      </c>
      <c r="J1595">
        <v>1.08551</v>
      </c>
      <c r="N1595">
        <v>7.27</v>
      </c>
      <c r="Q1595">
        <v>788</v>
      </c>
      <c r="R1595" s="577" t="s">
        <v>97</v>
      </c>
      <c r="S1595" s="577">
        <v>3</v>
      </c>
    </row>
    <row r="1596" spans="1:19">
      <c r="A1596">
        <v>1595</v>
      </c>
      <c r="B1596" s="400">
        <v>43950.772916666669</v>
      </c>
      <c r="C1596" s="577" t="s">
        <v>96</v>
      </c>
      <c r="D1596">
        <v>0.02</v>
      </c>
      <c r="F1596">
        <v>1.0873699999999999</v>
      </c>
      <c r="I1596" s="400">
        <v>43950.777083333334</v>
      </c>
      <c r="J1596">
        <v>1.0883700000000001</v>
      </c>
      <c r="N1596">
        <v>2</v>
      </c>
      <c r="Q1596">
        <v>789</v>
      </c>
      <c r="R1596" s="577" t="s">
        <v>96</v>
      </c>
      <c r="S1596" s="577">
        <v>1</v>
      </c>
    </row>
    <row r="1597" spans="1:19">
      <c r="A1597">
        <v>1596</v>
      </c>
      <c r="B1597" s="400">
        <v>43950.779861111114</v>
      </c>
      <c r="C1597" s="577" t="s">
        <v>96</v>
      </c>
      <c r="D1597">
        <v>0.02</v>
      </c>
      <c r="F1597">
        <v>1.0878699999999999</v>
      </c>
      <c r="I1597" s="400">
        <v>43951.290277777778</v>
      </c>
      <c r="J1597">
        <v>1.0880700000000001</v>
      </c>
      <c r="N1597">
        <v>0.16</v>
      </c>
      <c r="Q1597">
        <v>790</v>
      </c>
      <c r="R1597" s="577" t="s">
        <v>96</v>
      </c>
      <c r="S1597" s="577">
        <v>2</v>
      </c>
    </row>
    <row r="1598" spans="1:19">
      <c r="A1598">
        <v>1597</v>
      </c>
      <c r="B1598" s="400">
        <v>43951.022916666669</v>
      </c>
      <c r="C1598" s="577" t="s">
        <v>96</v>
      </c>
      <c r="D1598">
        <v>0.02</v>
      </c>
      <c r="F1598">
        <v>1.08626</v>
      </c>
      <c r="I1598" s="400">
        <v>43951.290277777778</v>
      </c>
      <c r="J1598">
        <v>1.0880700000000001</v>
      </c>
      <c r="N1598">
        <v>3.62</v>
      </c>
      <c r="Q1598">
        <v>790</v>
      </c>
      <c r="R1598" s="577" t="s">
        <v>96</v>
      </c>
      <c r="S1598" s="577">
        <v>2</v>
      </c>
    </row>
    <row r="1599" spans="1:19">
      <c r="A1599">
        <v>1598</v>
      </c>
      <c r="B1599" s="400">
        <v>43951.259027777778</v>
      </c>
      <c r="C1599" s="577" t="s">
        <v>97</v>
      </c>
      <c r="D1599">
        <v>0.02</v>
      </c>
      <c r="F1599">
        <v>1.0860000000000001</v>
      </c>
      <c r="I1599" s="400">
        <v>43951.547222222223</v>
      </c>
      <c r="J1599">
        <v>1.0858099999999999</v>
      </c>
      <c r="N1599">
        <v>0.38</v>
      </c>
      <c r="Q1599">
        <v>791</v>
      </c>
      <c r="R1599" s="577" t="s">
        <v>97</v>
      </c>
      <c r="S1599" s="577">
        <v>2</v>
      </c>
    </row>
    <row r="1600" spans="1:19">
      <c r="A1600">
        <v>1599</v>
      </c>
      <c r="B1600" s="400">
        <v>43951.289583333331</v>
      </c>
      <c r="C1600" s="577" t="s">
        <v>97</v>
      </c>
      <c r="D1600">
        <v>0.02</v>
      </c>
      <c r="F1600">
        <v>1.08762</v>
      </c>
      <c r="I1600" s="400">
        <v>43951.547222222223</v>
      </c>
      <c r="J1600">
        <v>1.0858099999999999</v>
      </c>
      <c r="N1600">
        <v>3.62</v>
      </c>
      <c r="Q1600">
        <v>791</v>
      </c>
      <c r="R1600" s="577" t="s">
        <v>97</v>
      </c>
      <c r="S1600" s="577">
        <v>2</v>
      </c>
    </row>
    <row r="1601" spans="1:19">
      <c r="A1601">
        <v>1600</v>
      </c>
      <c r="B1601" s="400">
        <v>43951.299305555556</v>
      </c>
      <c r="C1601" s="577" t="s">
        <v>96</v>
      </c>
      <c r="D1601">
        <v>0.02</v>
      </c>
      <c r="F1601">
        <v>1.08877</v>
      </c>
      <c r="I1601" s="400">
        <v>43951.59097222222</v>
      </c>
      <c r="J1601">
        <v>1.08666</v>
      </c>
      <c r="N1601">
        <v>-4.22</v>
      </c>
      <c r="Q1601">
        <v>792</v>
      </c>
      <c r="R1601" s="577" t="s">
        <v>96</v>
      </c>
      <c r="S1601" s="577">
        <v>4</v>
      </c>
    </row>
    <row r="1602" spans="1:19">
      <c r="A1602">
        <v>1601</v>
      </c>
      <c r="B1602" s="400">
        <v>43951.311111111114</v>
      </c>
      <c r="C1602" s="577" t="s">
        <v>96</v>
      </c>
      <c r="D1602">
        <v>0.02</v>
      </c>
      <c r="F1602">
        <v>1.08717</v>
      </c>
      <c r="I1602" s="400">
        <v>43951.59097222222</v>
      </c>
      <c r="J1602">
        <v>1.08666</v>
      </c>
      <c r="N1602">
        <v>-1.02</v>
      </c>
      <c r="Q1602">
        <v>792</v>
      </c>
      <c r="R1602" s="577" t="s">
        <v>96</v>
      </c>
      <c r="S1602" s="577">
        <v>4</v>
      </c>
    </row>
    <row r="1603" spans="1:19">
      <c r="A1603">
        <v>1602</v>
      </c>
      <c r="B1603" s="400">
        <v>43951.54791666667</v>
      </c>
      <c r="C1603" s="577" t="s">
        <v>96</v>
      </c>
      <c r="D1603">
        <v>0.03</v>
      </c>
      <c r="F1603">
        <v>1.0855699999999999</v>
      </c>
      <c r="I1603" s="400">
        <v>43951.59097222222</v>
      </c>
      <c r="J1603">
        <v>1.08666</v>
      </c>
      <c r="N1603">
        <v>3.27</v>
      </c>
      <c r="Q1603">
        <v>792</v>
      </c>
      <c r="R1603" s="577" t="s">
        <v>96</v>
      </c>
      <c r="S1603" s="577">
        <v>4</v>
      </c>
    </row>
    <row r="1604" spans="1:19">
      <c r="A1604">
        <v>1603</v>
      </c>
      <c r="B1604" s="400">
        <v>43951.551388888889</v>
      </c>
      <c r="C1604" s="577" t="s">
        <v>96</v>
      </c>
      <c r="D1604">
        <v>0.05</v>
      </c>
      <c r="F1604">
        <v>1.0838699999999999</v>
      </c>
      <c r="I1604" s="400">
        <v>43951.59097222222</v>
      </c>
      <c r="J1604">
        <v>1.08666</v>
      </c>
      <c r="N1604">
        <v>13.95</v>
      </c>
      <c r="Q1604">
        <v>792</v>
      </c>
      <c r="R1604" s="577" t="s">
        <v>96</v>
      </c>
      <c r="S1604" s="577">
        <v>4</v>
      </c>
    </row>
    <row r="1605" spans="1:19">
      <c r="A1605">
        <v>1604</v>
      </c>
      <c r="B1605" s="400">
        <v>43951.576388888891</v>
      </c>
      <c r="C1605" s="577" t="s">
        <v>97</v>
      </c>
      <c r="D1605">
        <v>0.02</v>
      </c>
      <c r="F1605">
        <v>1.08508</v>
      </c>
      <c r="I1605" s="400">
        <v>43951.668749999997</v>
      </c>
      <c r="J1605">
        <v>1.0928899999999999</v>
      </c>
      <c r="N1605">
        <v>-15.62</v>
      </c>
      <c r="Q1605">
        <v>793</v>
      </c>
      <c r="R1605" s="577" t="s">
        <v>97</v>
      </c>
      <c r="S1605" s="577">
        <v>7</v>
      </c>
    </row>
    <row r="1606" spans="1:19">
      <c r="A1606">
        <v>1605</v>
      </c>
      <c r="B1606" s="400">
        <v>43951.59097222222</v>
      </c>
      <c r="C1606" s="577" t="s">
        <v>97</v>
      </c>
      <c r="D1606">
        <v>0.02</v>
      </c>
      <c r="F1606">
        <v>1.0866800000000001</v>
      </c>
      <c r="I1606" s="400">
        <v>43951.668749999997</v>
      </c>
      <c r="J1606">
        <v>1.0928899999999999</v>
      </c>
      <c r="N1606">
        <v>-12.42</v>
      </c>
      <c r="Q1606">
        <v>793</v>
      </c>
      <c r="R1606" s="577" t="s">
        <v>97</v>
      </c>
      <c r="S1606" s="577">
        <v>7</v>
      </c>
    </row>
    <row r="1607" spans="1:19">
      <c r="A1607">
        <v>1606</v>
      </c>
      <c r="B1607" s="400">
        <v>43951.597916666666</v>
      </c>
      <c r="C1607" s="577" t="s">
        <v>97</v>
      </c>
      <c r="D1607">
        <v>0.03</v>
      </c>
      <c r="F1607">
        <v>1.08829</v>
      </c>
      <c r="I1607" s="400">
        <v>43951.668749999997</v>
      </c>
      <c r="J1607">
        <v>1.0928899999999999</v>
      </c>
      <c r="N1607">
        <v>-13.8</v>
      </c>
      <c r="Q1607">
        <v>793</v>
      </c>
      <c r="R1607" s="577" t="s">
        <v>97</v>
      </c>
      <c r="S1607" s="577">
        <v>7</v>
      </c>
    </row>
    <row r="1608" spans="1:19">
      <c r="A1608">
        <v>1607</v>
      </c>
      <c r="B1608" s="400">
        <v>43951.604861111111</v>
      </c>
      <c r="C1608" s="577" t="s">
        <v>97</v>
      </c>
      <c r="D1608">
        <v>0.05</v>
      </c>
      <c r="F1608">
        <v>1.08999</v>
      </c>
      <c r="I1608" s="400">
        <v>43951.668749999997</v>
      </c>
      <c r="J1608">
        <v>1.0928899999999999</v>
      </c>
      <c r="N1608">
        <v>-14.5</v>
      </c>
      <c r="Q1608">
        <v>793</v>
      </c>
      <c r="R1608" s="577" t="s">
        <v>97</v>
      </c>
      <c r="S1608" s="577">
        <v>7</v>
      </c>
    </row>
    <row r="1609" spans="1:19">
      <c r="A1609">
        <v>1609</v>
      </c>
      <c r="B1609" s="400">
        <v>43951.65902777778</v>
      </c>
      <c r="C1609" s="577" t="s">
        <v>97</v>
      </c>
      <c r="D1609">
        <v>0.08</v>
      </c>
      <c r="F1609">
        <v>1.0931999999999999</v>
      </c>
      <c r="I1609" s="400">
        <v>43951.668749999997</v>
      </c>
      <c r="J1609">
        <v>1.0928899999999999</v>
      </c>
      <c r="N1609">
        <v>2.48</v>
      </c>
      <c r="Q1609">
        <v>793</v>
      </c>
      <c r="R1609" s="577" t="s">
        <v>97</v>
      </c>
      <c r="S1609" s="577">
        <v>7</v>
      </c>
    </row>
    <row r="1610" spans="1:19">
      <c r="A1610">
        <v>1610</v>
      </c>
      <c r="B1610" s="400">
        <v>43951.627083333333</v>
      </c>
      <c r="C1610" s="577" t="s">
        <v>97</v>
      </c>
      <c r="D1610">
        <v>0.14000000000000001</v>
      </c>
      <c r="F1610">
        <v>1.0951</v>
      </c>
      <c r="I1610" s="400">
        <v>43951.668749999997</v>
      </c>
      <c r="J1610">
        <v>1.0928899999999999</v>
      </c>
      <c r="N1610">
        <v>30.94</v>
      </c>
      <c r="Q1610">
        <v>793</v>
      </c>
      <c r="R1610" s="577" t="s">
        <v>97</v>
      </c>
      <c r="S1610" s="577">
        <v>7</v>
      </c>
    </row>
    <row r="1611" spans="1:19">
      <c r="A1611">
        <v>1611</v>
      </c>
      <c r="B1611" s="400">
        <v>43951.626388888886</v>
      </c>
      <c r="C1611" s="577" t="s">
        <v>97</v>
      </c>
      <c r="D1611">
        <v>0.23</v>
      </c>
      <c r="F1611">
        <v>1.0971</v>
      </c>
      <c r="I1611" s="400">
        <v>43951.668749999997</v>
      </c>
      <c r="J1611">
        <v>1.0928899999999999</v>
      </c>
      <c r="N1611">
        <v>96.83</v>
      </c>
      <c r="Q1611">
        <v>793</v>
      </c>
      <c r="R1611" s="577" t="s">
        <v>97</v>
      </c>
      <c r="S1611" s="577">
        <v>7</v>
      </c>
    </row>
    <row r="1612" spans="1:19">
      <c r="A1612">
        <v>1608</v>
      </c>
      <c r="B1612" s="400">
        <v>43951.609722222223</v>
      </c>
      <c r="C1612" s="577" t="s">
        <v>96</v>
      </c>
      <c r="D1612">
        <v>0.02</v>
      </c>
      <c r="F1612">
        <v>1.08935</v>
      </c>
      <c r="I1612" s="400">
        <v>43951.615277777775</v>
      </c>
      <c r="J1612">
        <v>1.0903499999999999</v>
      </c>
      <c r="N1612">
        <v>2</v>
      </c>
      <c r="Q1612">
        <v>794</v>
      </c>
      <c r="R1612" s="577" t="s">
        <v>96</v>
      </c>
      <c r="S1612" s="577">
        <v>1</v>
      </c>
    </row>
    <row r="1613" spans="1:19">
      <c r="A1613">
        <v>1612</v>
      </c>
      <c r="B1613" s="400">
        <v>43951.654861111114</v>
      </c>
      <c r="C1613" s="577" t="s">
        <v>96</v>
      </c>
      <c r="D1613">
        <v>0.02</v>
      </c>
      <c r="F1613">
        <v>1.09552</v>
      </c>
      <c r="I1613" s="400">
        <v>43951.713888888888</v>
      </c>
      <c r="J1613">
        <v>1.0946899999999999</v>
      </c>
      <c r="N1613">
        <v>-1.66</v>
      </c>
      <c r="Q1613">
        <v>795</v>
      </c>
      <c r="R1613" s="577" t="s">
        <v>96</v>
      </c>
      <c r="S1613" s="577">
        <v>3</v>
      </c>
    </row>
    <row r="1614" spans="1:19">
      <c r="A1614">
        <v>1613</v>
      </c>
      <c r="B1614" s="400">
        <v>43951.657638888886</v>
      </c>
      <c r="C1614" s="577" t="s">
        <v>96</v>
      </c>
      <c r="D1614">
        <v>0.02</v>
      </c>
      <c r="F1614">
        <v>1.09392</v>
      </c>
      <c r="I1614" s="400">
        <v>43951.713888888888</v>
      </c>
      <c r="J1614">
        <v>1.0946899999999999</v>
      </c>
      <c r="N1614">
        <v>1.54</v>
      </c>
      <c r="Q1614">
        <v>795</v>
      </c>
      <c r="R1614" s="577" t="s">
        <v>96</v>
      </c>
      <c r="S1614" s="577">
        <v>3</v>
      </c>
    </row>
    <row r="1615" spans="1:19">
      <c r="A1615">
        <v>1615</v>
      </c>
      <c r="B1615" s="400">
        <v>43951.693749999999</v>
      </c>
      <c r="C1615" s="577" t="s">
        <v>96</v>
      </c>
      <c r="D1615">
        <v>0.03</v>
      </c>
      <c r="F1615">
        <v>1.09232</v>
      </c>
      <c r="I1615" s="400">
        <v>43951.713888888888</v>
      </c>
      <c r="J1615">
        <v>1.0946899999999999</v>
      </c>
      <c r="N1615">
        <v>7.11</v>
      </c>
      <c r="Q1615">
        <v>795</v>
      </c>
      <c r="R1615" s="577" t="s">
        <v>96</v>
      </c>
      <c r="S1615" s="577">
        <v>3</v>
      </c>
    </row>
    <row r="1616" spans="1:19">
      <c r="A1616">
        <v>1614</v>
      </c>
      <c r="B1616" s="400">
        <v>43951.672222222223</v>
      </c>
      <c r="C1616" s="577" t="s">
        <v>97</v>
      </c>
      <c r="D1616">
        <v>0.02</v>
      </c>
      <c r="F1616">
        <v>1.09334</v>
      </c>
      <c r="I1616" s="400">
        <v>43951.693749999999</v>
      </c>
      <c r="J1616">
        <v>1.0923400000000001</v>
      </c>
      <c r="N1616">
        <v>2</v>
      </c>
      <c r="Q1616">
        <v>796</v>
      </c>
      <c r="R1616" s="577" t="s">
        <v>97</v>
      </c>
      <c r="S1616" s="577">
        <v>1</v>
      </c>
    </row>
    <row r="1617" spans="1:19">
      <c r="A1617">
        <v>1616</v>
      </c>
      <c r="B1617" s="400">
        <v>43951.697222222225</v>
      </c>
      <c r="C1617" s="577" t="s">
        <v>97</v>
      </c>
      <c r="D1617">
        <v>0.02</v>
      </c>
      <c r="F1617">
        <v>1.0926199999999999</v>
      </c>
      <c r="I1617" s="400">
        <v>43952.791666666664</v>
      </c>
      <c r="J1617">
        <v>1.09771</v>
      </c>
      <c r="N1617">
        <v>-10.16</v>
      </c>
      <c r="Q1617">
        <v>797</v>
      </c>
      <c r="R1617" s="577" t="s">
        <v>97</v>
      </c>
      <c r="S1617" s="577">
        <v>6</v>
      </c>
    </row>
    <row r="1618" spans="1:19">
      <c r="A1618">
        <v>1617</v>
      </c>
      <c r="B1618" s="400">
        <v>43951.711111111108</v>
      </c>
      <c r="C1618" s="577" t="s">
        <v>97</v>
      </c>
      <c r="D1618">
        <v>0.02</v>
      </c>
      <c r="F1618">
        <v>1.09422</v>
      </c>
      <c r="I1618" s="400">
        <v>43952.791666666664</v>
      </c>
      <c r="J1618">
        <v>1.09771</v>
      </c>
      <c r="N1618">
        <v>-6.96</v>
      </c>
      <c r="Q1618">
        <v>797</v>
      </c>
      <c r="R1618" s="577" t="s">
        <v>97</v>
      </c>
      <c r="S1618" s="577">
        <v>6</v>
      </c>
    </row>
    <row r="1619" spans="1:19">
      <c r="A1619">
        <v>1620</v>
      </c>
      <c r="B1619" s="400">
        <v>43951.795138888891</v>
      </c>
      <c r="C1619" s="577" t="s">
        <v>97</v>
      </c>
      <c r="D1619">
        <v>0.03</v>
      </c>
      <c r="F1619">
        <v>1.09582</v>
      </c>
      <c r="I1619" s="400">
        <v>43952.791666666664</v>
      </c>
      <c r="J1619">
        <v>1.09771</v>
      </c>
      <c r="N1619">
        <v>-5.64</v>
      </c>
      <c r="Q1619">
        <v>797</v>
      </c>
      <c r="R1619" s="577" t="s">
        <v>97</v>
      </c>
      <c r="S1619" s="577">
        <v>6</v>
      </c>
    </row>
    <row r="1620" spans="1:19">
      <c r="A1620">
        <v>1624</v>
      </c>
      <c r="B1620" s="400">
        <v>43952.349305555559</v>
      </c>
      <c r="C1620" s="577" t="s">
        <v>97</v>
      </c>
      <c r="D1620">
        <v>0.05</v>
      </c>
      <c r="F1620">
        <v>1.0975200000000001</v>
      </c>
      <c r="I1620" s="400">
        <v>43952.791666666664</v>
      </c>
      <c r="J1620">
        <v>1.09771</v>
      </c>
      <c r="N1620">
        <v>-0.95</v>
      </c>
      <c r="Q1620">
        <v>797</v>
      </c>
      <c r="R1620" s="577" t="s">
        <v>97</v>
      </c>
      <c r="S1620" s="577">
        <v>6</v>
      </c>
    </row>
    <row r="1621" spans="1:19">
      <c r="A1621">
        <v>1627</v>
      </c>
      <c r="B1621" s="400">
        <v>43952.595138888886</v>
      </c>
      <c r="C1621" s="577" t="s">
        <v>97</v>
      </c>
      <c r="D1621">
        <v>0.08</v>
      </c>
      <c r="F1621">
        <v>1.0993200000000001</v>
      </c>
      <c r="I1621" s="400">
        <v>43952.791666666664</v>
      </c>
      <c r="J1621">
        <v>1.09771</v>
      </c>
      <c r="N1621">
        <v>12.88</v>
      </c>
      <c r="Q1621">
        <v>797</v>
      </c>
      <c r="R1621" s="577" t="s">
        <v>97</v>
      </c>
      <c r="S1621" s="577">
        <v>6</v>
      </c>
    </row>
    <row r="1622" spans="1:19">
      <c r="A1622">
        <v>1629</v>
      </c>
      <c r="B1622" s="400">
        <v>43952.60833333333</v>
      </c>
      <c r="C1622" s="577" t="s">
        <v>97</v>
      </c>
      <c r="D1622">
        <v>0.14000000000000001</v>
      </c>
      <c r="F1622">
        <v>1.10141</v>
      </c>
      <c r="I1622" s="400">
        <v>43952.791666666664</v>
      </c>
      <c r="J1622">
        <v>1.09771</v>
      </c>
      <c r="N1622">
        <v>51.8</v>
      </c>
      <c r="Q1622">
        <v>797</v>
      </c>
      <c r="R1622" s="577" t="s">
        <v>97</v>
      </c>
      <c r="S1622" s="577">
        <v>6</v>
      </c>
    </row>
    <row r="1623" spans="1:19">
      <c r="A1623">
        <v>1618</v>
      </c>
      <c r="B1623" s="400">
        <v>43951.716666666667</v>
      </c>
      <c r="C1623" s="577" t="s">
        <v>96</v>
      </c>
      <c r="D1623">
        <v>0.02</v>
      </c>
      <c r="F1623">
        <v>1.09415</v>
      </c>
      <c r="I1623" s="400">
        <v>43951.738194444442</v>
      </c>
      <c r="J1623">
        <v>1.0951500000000001</v>
      </c>
      <c r="N1623">
        <v>2</v>
      </c>
      <c r="Q1623">
        <v>798</v>
      </c>
      <c r="R1623" s="577" t="s">
        <v>96</v>
      </c>
      <c r="S1623" s="577">
        <v>1</v>
      </c>
    </row>
    <row r="1624" spans="1:19">
      <c r="A1624">
        <v>1619</v>
      </c>
      <c r="B1624" s="400">
        <v>43951.740972222222</v>
      </c>
      <c r="C1624" s="577" t="s">
        <v>96</v>
      </c>
      <c r="D1624">
        <v>0.02</v>
      </c>
      <c r="F1624">
        <v>1.0949199999999999</v>
      </c>
      <c r="I1624" s="400">
        <v>43951.79583333333</v>
      </c>
      <c r="J1624">
        <v>1.09592</v>
      </c>
      <c r="N1624">
        <v>2</v>
      </c>
      <c r="Q1624">
        <v>799</v>
      </c>
      <c r="R1624" s="577" t="s">
        <v>96</v>
      </c>
      <c r="S1624" s="577">
        <v>1</v>
      </c>
    </row>
    <row r="1625" spans="1:19">
      <c r="A1625">
        <v>1621</v>
      </c>
      <c r="B1625" s="400">
        <v>43951.803472222222</v>
      </c>
      <c r="C1625" s="577" t="s">
        <v>96</v>
      </c>
      <c r="D1625">
        <v>0.02</v>
      </c>
      <c r="F1625">
        <v>1.0959000000000001</v>
      </c>
      <c r="I1625" s="400">
        <v>43952.255555555559</v>
      </c>
      <c r="J1625">
        <v>1.0961000000000001</v>
      </c>
      <c r="N1625">
        <v>0.32</v>
      </c>
      <c r="Q1625">
        <v>800</v>
      </c>
      <c r="R1625" s="577" t="s">
        <v>96</v>
      </c>
      <c r="S1625" s="577">
        <v>2</v>
      </c>
    </row>
    <row r="1626" spans="1:19">
      <c r="A1626">
        <v>1622</v>
      </c>
      <c r="B1626" s="400">
        <v>43951.979166666664</v>
      </c>
      <c r="C1626" s="577" t="s">
        <v>96</v>
      </c>
      <c r="D1626">
        <v>0.02</v>
      </c>
      <c r="F1626">
        <v>1.09429</v>
      </c>
      <c r="I1626" s="400">
        <v>43952.255555555559</v>
      </c>
      <c r="J1626">
        <v>1.0961000000000001</v>
      </c>
      <c r="N1626">
        <v>3.54</v>
      </c>
      <c r="Q1626">
        <v>800</v>
      </c>
      <c r="R1626" s="577" t="s">
        <v>96</v>
      </c>
      <c r="S1626" s="577">
        <v>2</v>
      </c>
    </row>
    <row r="1627" spans="1:19">
      <c r="A1627">
        <v>1623</v>
      </c>
      <c r="B1627" s="400">
        <v>43952.302083333336</v>
      </c>
      <c r="C1627" s="577" t="s">
        <v>96</v>
      </c>
      <c r="D1627">
        <v>0.02</v>
      </c>
      <c r="F1627">
        <v>1.09609</v>
      </c>
      <c r="I1627" s="400">
        <v>43952.348611111112</v>
      </c>
      <c r="J1627">
        <v>1.0970899999999999</v>
      </c>
      <c r="N1627">
        <v>2</v>
      </c>
      <c r="Q1627">
        <v>801</v>
      </c>
      <c r="R1627" s="577" t="s">
        <v>96</v>
      </c>
      <c r="S1627" s="577">
        <v>1</v>
      </c>
    </row>
    <row r="1628" spans="1:19">
      <c r="A1628">
        <v>1625</v>
      </c>
      <c r="B1628" s="400">
        <v>43952.353472222225</v>
      </c>
      <c r="C1628" s="577" t="s">
        <v>96</v>
      </c>
      <c r="D1628">
        <v>0.02</v>
      </c>
      <c r="F1628">
        <v>1.0969599999999999</v>
      </c>
      <c r="I1628" s="400">
        <v>43952.388888888891</v>
      </c>
      <c r="J1628">
        <v>1.09796</v>
      </c>
      <c r="N1628">
        <v>2</v>
      </c>
      <c r="Q1628">
        <v>802</v>
      </c>
      <c r="R1628" s="577" t="s">
        <v>96</v>
      </c>
      <c r="S1628" s="577">
        <v>1</v>
      </c>
    </row>
    <row r="1629" spans="1:19">
      <c r="A1629">
        <v>1626</v>
      </c>
      <c r="B1629" s="400">
        <v>43952.401388888888</v>
      </c>
      <c r="C1629" s="577" t="s">
        <v>96</v>
      </c>
      <c r="D1629">
        <v>0.02</v>
      </c>
      <c r="F1629">
        <v>1.0981099999999999</v>
      </c>
      <c r="I1629" s="400">
        <v>43952.594444444447</v>
      </c>
      <c r="J1629">
        <v>1.09911</v>
      </c>
      <c r="N1629">
        <v>2</v>
      </c>
      <c r="Q1629">
        <v>803</v>
      </c>
      <c r="R1629" s="577" t="s">
        <v>96</v>
      </c>
      <c r="S1629" s="577">
        <v>1</v>
      </c>
    </row>
    <row r="1630" spans="1:19">
      <c r="A1630">
        <v>1628</v>
      </c>
      <c r="B1630" s="400">
        <v>43952.606944444444</v>
      </c>
      <c r="C1630" s="577" t="s">
        <v>96</v>
      </c>
      <c r="D1630">
        <v>0.02</v>
      </c>
      <c r="F1630">
        <v>1.09975</v>
      </c>
      <c r="I1630" s="400">
        <v>43952.607638888891</v>
      </c>
      <c r="J1630">
        <v>1.1007499999999999</v>
      </c>
      <c r="N1630">
        <v>2</v>
      </c>
      <c r="Q1630">
        <v>804</v>
      </c>
      <c r="R1630" s="577" t="s">
        <v>96</v>
      </c>
      <c r="S1630" s="577">
        <v>1</v>
      </c>
    </row>
    <row r="1631" spans="1:19">
      <c r="A1631">
        <v>1630</v>
      </c>
      <c r="B1631" s="400">
        <v>43952.618750000001</v>
      </c>
      <c r="C1631" s="577" t="s">
        <v>96</v>
      </c>
      <c r="D1631">
        <v>0.02</v>
      </c>
      <c r="F1631">
        <v>1.1007199999999999</v>
      </c>
      <c r="I1631" s="400">
        <v>43958.732638888891</v>
      </c>
      <c r="J1631">
        <v>1.08213</v>
      </c>
      <c r="N1631">
        <v>-37.659999999999997</v>
      </c>
      <c r="Q1631">
        <v>805</v>
      </c>
      <c r="R1631" s="577" t="s">
        <v>96</v>
      </c>
      <c r="S1631" s="577">
        <v>12</v>
      </c>
    </row>
    <row r="1632" spans="1:19">
      <c r="A1632">
        <v>1631</v>
      </c>
      <c r="B1632" s="400">
        <v>43952.688194444447</v>
      </c>
      <c r="C1632" s="577" t="s">
        <v>96</v>
      </c>
      <c r="D1632">
        <v>0.02</v>
      </c>
      <c r="F1632">
        <v>1.0991200000000001</v>
      </c>
      <c r="I1632" s="400">
        <v>43958.732638888891</v>
      </c>
      <c r="J1632">
        <v>1.08213</v>
      </c>
      <c r="N1632">
        <v>-34.46</v>
      </c>
      <c r="Q1632">
        <v>805</v>
      </c>
      <c r="R1632" s="577" t="s">
        <v>96</v>
      </c>
      <c r="S1632" s="577">
        <v>12</v>
      </c>
    </row>
    <row r="1633" spans="1:19">
      <c r="A1633">
        <v>1632</v>
      </c>
      <c r="B1633" s="400">
        <v>43954.875</v>
      </c>
      <c r="C1633" s="577" t="s">
        <v>96</v>
      </c>
      <c r="D1633">
        <v>0.03</v>
      </c>
      <c r="F1633">
        <v>1.0969599999999999</v>
      </c>
      <c r="I1633" s="400">
        <v>43958.732638888891</v>
      </c>
      <c r="J1633">
        <v>1.08213</v>
      </c>
      <c r="N1633">
        <v>-45.21</v>
      </c>
      <c r="Q1633">
        <v>805</v>
      </c>
      <c r="R1633" s="577" t="s">
        <v>96</v>
      </c>
      <c r="S1633" s="577">
        <v>12</v>
      </c>
    </row>
    <row r="1634" spans="1:19">
      <c r="A1634">
        <v>1635</v>
      </c>
      <c r="B1634" s="400">
        <v>43955.033333333333</v>
      </c>
      <c r="C1634" s="577" t="s">
        <v>96</v>
      </c>
      <c r="D1634">
        <v>0.05</v>
      </c>
      <c r="F1634">
        <v>1.0952599999999999</v>
      </c>
      <c r="I1634" s="400">
        <v>43958.732638888891</v>
      </c>
      <c r="J1634">
        <v>1.08213</v>
      </c>
      <c r="N1634">
        <v>-66.650000000000006</v>
      </c>
      <c r="Q1634">
        <v>805</v>
      </c>
      <c r="R1634" s="577" t="s">
        <v>96</v>
      </c>
      <c r="S1634" s="577">
        <v>12</v>
      </c>
    </row>
    <row r="1635" spans="1:19">
      <c r="A1635">
        <v>1636</v>
      </c>
      <c r="B1635" s="400">
        <v>43955.230555555558</v>
      </c>
      <c r="C1635" s="577" t="s">
        <v>96</v>
      </c>
      <c r="D1635">
        <v>0.08</v>
      </c>
      <c r="F1635">
        <v>1.0934600000000001</v>
      </c>
      <c r="I1635" s="400">
        <v>43958.732638888891</v>
      </c>
      <c r="J1635">
        <v>1.08213</v>
      </c>
      <c r="N1635">
        <v>-92.25</v>
      </c>
      <c r="Q1635">
        <v>805</v>
      </c>
      <c r="R1635" s="577" t="s">
        <v>96</v>
      </c>
      <c r="S1635" s="577">
        <v>12</v>
      </c>
    </row>
    <row r="1636" spans="1:19">
      <c r="A1636">
        <v>1641</v>
      </c>
      <c r="B1636" s="400">
        <v>43955.593055555553</v>
      </c>
      <c r="C1636" s="577" t="s">
        <v>96</v>
      </c>
      <c r="D1636">
        <v>0.14000000000000001</v>
      </c>
      <c r="F1636">
        <v>1.09155</v>
      </c>
      <c r="I1636" s="400">
        <v>43958.732638888891</v>
      </c>
      <c r="J1636">
        <v>1.08213</v>
      </c>
      <c r="N1636">
        <v>-134.69</v>
      </c>
      <c r="Q1636">
        <v>805</v>
      </c>
      <c r="R1636" s="577" t="s">
        <v>96</v>
      </c>
      <c r="S1636" s="577">
        <v>12</v>
      </c>
    </row>
    <row r="1637" spans="1:19">
      <c r="A1637">
        <v>1646</v>
      </c>
      <c r="B1637" s="400">
        <v>43956.292361111111</v>
      </c>
      <c r="C1637" s="577" t="s">
        <v>96</v>
      </c>
      <c r="D1637">
        <v>0.23</v>
      </c>
      <c r="F1637">
        <v>1.08948</v>
      </c>
      <c r="I1637" s="400">
        <v>43958.732638888891</v>
      </c>
      <c r="J1637">
        <v>1.08213</v>
      </c>
      <c r="N1637">
        <v>-172.75</v>
      </c>
      <c r="Q1637">
        <v>805</v>
      </c>
      <c r="R1637" s="577" t="s">
        <v>96</v>
      </c>
      <c r="S1637" s="577">
        <v>12</v>
      </c>
    </row>
    <row r="1638" spans="1:19">
      <c r="A1638">
        <v>1649</v>
      </c>
      <c r="B1638" s="400">
        <v>43956.361111111109</v>
      </c>
      <c r="C1638" s="577" t="s">
        <v>96</v>
      </c>
      <c r="D1638">
        <v>0.38</v>
      </c>
      <c r="F1638">
        <v>1.08734</v>
      </c>
      <c r="I1638" s="400">
        <v>43958.732638888891</v>
      </c>
      <c r="J1638">
        <v>1.08213</v>
      </c>
      <c r="N1638">
        <v>-204.09</v>
      </c>
      <c r="Q1638">
        <v>805</v>
      </c>
      <c r="R1638" s="577" t="s">
        <v>96</v>
      </c>
      <c r="S1638" s="577">
        <v>12</v>
      </c>
    </row>
    <row r="1639" spans="1:19">
      <c r="A1639">
        <v>1650</v>
      </c>
      <c r="B1639" s="400">
        <v>43956.373611111114</v>
      </c>
      <c r="C1639" s="577" t="s">
        <v>96</v>
      </c>
      <c r="D1639">
        <v>0.64</v>
      </c>
      <c r="F1639">
        <v>1.08504</v>
      </c>
      <c r="I1639" s="400">
        <v>43958.732638888891</v>
      </c>
      <c r="J1639">
        <v>1.08213</v>
      </c>
      <c r="N1639">
        <v>-196.52</v>
      </c>
      <c r="Q1639">
        <v>805</v>
      </c>
      <c r="R1639" s="577" t="s">
        <v>96</v>
      </c>
      <c r="S1639" s="577">
        <v>12</v>
      </c>
    </row>
    <row r="1640" spans="1:19">
      <c r="A1640">
        <v>1657</v>
      </c>
      <c r="B1640" s="400">
        <v>43957.256249999999</v>
      </c>
      <c r="C1640" s="577" t="s">
        <v>96</v>
      </c>
      <c r="D1640">
        <v>1.1100000000000001</v>
      </c>
      <c r="F1640">
        <v>1.08273</v>
      </c>
      <c r="I1640" s="400">
        <v>43958.732638888891</v>
      </c>
      <c r="J1640">
        <v>1.08213</v>
      </c>
      <c r="N1640">
        <v>-79.98</v>
      </c>
      <c r="Q1640">
        <v>805</v>
      </c>
      <c r="R1640" s="577" t="s">
        <v>96</v>
      </c>
      <c r="S1640" s="577">
        <v>12</v>
      </c>
    </row>
    <row r="1641" spans="1:19">
      <c r="A1641">
        <v>1659</v>
      </c>
      <c r="B1641" s="400">
        <v>43957.349305555559</v>
      </c>
      <c r="C1641" s="577" t="s">
        <v>96</v>
      </c>
      <c r="D1641">
        <v>1.93</v>
      </c>
      <c r="F1641">
        <v>1.0803</v>
      </c>
      <c r="I1641" s="400">
        <v>43958.732638888891</v>
      </c>
      <c r="J1641">
        <v>1.08213</v>
      </c>
      <c r="N1641">
        <v>329.93</v>
      </c>
      <c r="Q1641">
        <v>805</v>
      </c>
      <c r="R1641" s="577" t="s">
        <v>96</v>
      </c>
      <c r="S1641" s="577">
        <v>12</v>
      </c>
    </row>
    <row r="1642" spans="1:19">
      <c r="A1642">
        <v>1671</v>
      </c>
      <c r="B1642" s="400">
        <v>43958.583333333336</v>
      </c>
      <c r="C1642" s="577" t="s">
        <v>96</v>
      </c>
      <c r="D1642">
        <v>3.4</v>
      </c>
      <c r="F1642">
        <v>1.0778000000000001</v>
      </c>
      <c r="I1642" s="400">
        <v>43958.732638888891</v>
      </c>
      <c r="J1642">
        <v>1.08213</v>
      </c>
      <c r="N1642">
        <v>1472.2</v>
      </c>
      <c r="Q1642">
        <v>805</v>
      </c>
      <c r="R1642" s="577" t="s">
        <v>96</v>
      </c>
      <c r="S1642" s="577">
        <v>12</v>
      </c>
    </row>
    <row r="1643" spans="1:19">
      <c r="A1643">
        <v>1633</v>
      </c>
      <c r="B1643" s="400">
        <v>43954.905555555553</v>
      </c>
      <c r="C1643" s="577" t="s">
        <v>97</v>
      </c>
      <c r="D1643">
        <v>0.02</v>
      </c>
      <c r="F1643">
        <v>1.0969599999999999</v>
      </c>
      <c r="I1643" s="400">
        <v>43954.938194444447</v>
      </c>
      <c r="J1643">
        <v>1.09596</v>
      </c>
      <c r="N1643">
        <v>2</v>
      </c>
      <c r="Q1643">
        <v>806</v>
      </c>
      <c r="R1643" s="577" t="s">
        <v>97</v>
      </c>
      <c r="S1643" s="577">
        <v>1</v>
      </c>
    </row>
    <row r="1644" spans="1:19">
      <c r="A1644">
        <v>1634</v>
      </c>
      <c r="B1644" s="400">
        <v>43954.961111111108</v>
      </c>
      <c r="C1644" s="577" t="s">
        <v>97</v>
      </c>
      <c r="D1644">
        <v>0.02</v>
      </c>
      <c r="F1644">
        <v>1.09592</v>
      </c>
      <c r="I1644" s="400">
        <v>43955.036111111112</v>
      </c>
      <c r="J1644">
        <v>1.0949199999999999</v>
      </c>
      <c r="N1644">
        <v>2.02</v>
      </c>
      <c r="Q1644">
        <v>807</v>
      </c>
      <c r="R1644" s="577" t="s">
        <v>97</v>
      </c>
      <c r="S1644" s="577">
        <v>1</v>
      </c>
    </row>
    <row r="1645" spans="1:19">
      <c r="A1645">
        <v>1637</v>
      </c>
      <c r="B1645" s="400">
        <v>43955.23541666667</v>
      </c>
      <c r="C1645" s="577" t="s">
        <v>97</v>
      </c>
      <c r="D1645">
        <v>0.02</v>
      </c>
      <c r="F1645">
        <v>1.0935900000000001</v>
      </c>
      <c r="I1645" s="400">
        <v>43955.338194444441</v>
      </c>
      <c r="J1645">
        <v>1.09259</v>
      </c>
      <c r="N1645">
        <v>2</v>
      </c>
      <c r="Q1645">
        <v>808</v>
      </c>
      <c r="R1645" s="577" t="s">
        <v>97</v>
      </c>
      <c r="S1645" s="577">
        <v>1</v>
      </c>
    </row>
    <row r="1646" spans="1:19">
      <c r="A1646">
        <v>1638</v>
      </c>
      <c r="B1646" s="400">
        <v>43955.348611111112</v>
      </c>
      <c r="C1646" s="577" t="s">
        <v>97</v>
      </c>
      <c r="D1646">
        <v>0.02</v>
      </c>
      <c r="F1646">
        <v>1.09311</v>
      </c>
      <c r="I1646" s="400">
        <v>43955.394444444442</v>
      </c>
      <c r="J1646">
        <v>1.09291</v>
      </c>
      <c r="N1646">
        <v>0.4</v>
      </c>
      <c r="Q1646">
        <v>809</v>
      </c>
      <c r="R1646" s="577" t="s">
        <v>97</v>
      </c>
      <c r="S1646" s="577">
        <v>2</v>
      </c>
    </row>
    <row r="1647" spans="1:19">
      <c r="A1647">
        <v>1639</v>
      </c>
      <c r="B1647" s="400">
        <v>43955.373611111114</v>
      </c>
      <c r="C1647" s="577" t="s">
        <v>97</v>
      </c>
      <c r="D1647">
        <v>0.02</v>
      </c>
      <c r="F1647">
        <v>1.0947100000000001</v>
      </c>
      <c r="I1647" s="400">
        <v>43955.394444444442</v>
      </c>
      <c r="J1647">
        <v>1.09291</v>
      </c>
      <c r="N1647">
        <v>3.6</v>
      </c>
      <c r="Q1647">
        <v>809</v>
      </c>
      <c r="R1647" s="577" t="s">
        <v>97</v>
      </c>
      <c r="S1647" s="577">
        <v>2</v>
      </c>
    </row>
    <row r="1648" spans="1:19">
      <c r="A1648">
        <v>1640</v>
      </c>
      <c r="B1648" s="400">
        <v>43955.404166666667</v>
      </c>
      <c r="C1648" s="577" t="s">
        <v>97</v>
      </c>
      <c r="D1648">
        <v>0.02</v>
      </c>
      <c r="F1648">
        <v>1.0935999999999999</v>
      </c>
      <c r="I1648" s="400">
        <v>43955.55972222222</v>
      </c>
      <c r="J1648">
        <v>1.0926</v>
      </c>
      <c r="N1648">
        <v>2</v>
      </c>
      <c r="Q1648">
        <v>810</v>
      </c>
      <c r="R1648" s="577" t="s">
        <v>97</v>
      </c>
      <c r="S1648" s="577">
        <v>1</v>
      </c>
    </row>
    <row r="1649" spans="1:19">
      <c r="A1649">
        <v>1642</v>
      </c>
      <c r="B1649" s="400">
        <v>43955.597222222219</v>
      </c>
      <c r="C1649" s="577" t="s">
        <v>97</v>
      </c>
      <c r="D1649">
        <v>0.02</v>
      </c>
      <c r="F1649">
        <v>1.0915999999999999</v>
      </c>
      <c r="I1649" s="400">
        <v>43955.615277777775</v>
      </c>
      <c r="J1649">
        <v>1.0906</v>
      </c>
      <c r="N1649">
        <v>2</v>
      </c>
      <c r="Q1649">
        <v>811</v>
      </c>
      <c r="R1649" s="577" t="s">
        <v>97</v>
      </c>
      <c r="S1649" s="577">
        <v>1</v>
      </c>
    </row>
    <row r="1650" spans="1:19">
      <c r="A1650">
        <v>1643</v>
      </c>
      <c r="B1650" s="400">
        <v>43955.625</v>
      </c>
      <c r="C1650" s="577" t="s">
        <v>97</v>
      </c>
      <c r="D1650">
        <v>0.02</v>
      </c>
      <c r="F1650">
        <v>1.0915900000000001</v>
      </c>
      <c r="I1650" s="400">
        <v>43955.633333333331</v>
      </c>
      <c r="J1650">
        <v>1.0905899999999999</v>
      </c>
      <c r="N1650">
        <v>2</v>
      </c>
      <c r="Q1650">
        <v>812</v>
      </c>
      <c r="R1650" s="577" t="s">
        <v>97</v>
      </c>
      <c r="S1650" s="577">
        <v>1</v>
      </c>
    </row>
    <row r="1651" spans="1:19">
      <c r="A1651">
        <v>1644</v>
      </c>
      <c r="B1651" s="400">
        <v>43955.643750000003</v>
      </c>
      <c r="C1651" s="577" t="s">
        <v>97</v>
      </c>
      <c r="D1651">
        <v>0.02</v>
      </c>
      <c r="F1651">
        <v>1.0911200000000001</v>
      </c>
      <c r="I1651" s="400">
        <v>43955.686111111114</v>
      </c>
      <c r="J1651">
        <v>1.09012</v>
      </c>
      <c r="N1651">
        <v>2</v>
      </c>
      <c r="Q1651">
        <v>813</v>
      </c>
      <c r="R1651" s="577" t="s">
        <v>97</v>
      </c>
      <c r="S1651" s="577">
        <v>1</v>
      </c>
    </row>
    <row r="1652" spans="1:19">
      <c r="A1652">
        <v>1645</v>
      </c>
      <c r="B1652" s="400">
        <v>43955.847222222219</v>
      </c>
      <c r="C1652" s="577" t="s">
        <v>97</v>
      </c>
      <c r="D1652">
        <v>0.02</v>
      </c>
      <c r="F1652">
        <v>1.0904199999999999</v>
      </c>
      <c r="I1652" s="400">
        <v>43956.292361111111</v>
      </c>
      <c r="J1652">
        <v>1.0894200000000001</v>
      </c>
      <c r="N1652">
        <v>2.02</v>
      </c>
      <c r="Q1652">
        <v>814</v>
      </c>
      <c r="R1652" s="577" t="s">
        <v>97</v>
      </c>
      <c r="S1652" s="577">
        <v>1</v>
      </c>
    </row>
    <row r="1653" spans="1:19">
      <c r="A1653">
        <v>1647</v>
      </c>
      <c r="B1653" s="400">
        <v>43956.329861111109</v>
      </c>
      <c r="C1653" s="577" t="s">
        <v>97</v>
      </c>
      <c r="D1653">
        <v>0.02</v>
      </c>
      <c r="F1653">
        <v>1.0896999999999999</v>
      </c>
      <c r="I1653" s="400">
        <v>43956.356249999997</v>
      </c>
      <c r="J1653">
        <v>1.0894999999999999</v>
      </c>
      <c r="N1653">
        <v>0.4</v>
      </c>
      <c r="Q1653">
        <v>815</v>
      </c>
      <c r="R1653" s="577" t="s">
        <v>97</v>
      </c>
      <c r="S1653" s="577">
        <v>2</v>
      </c>
    </row>
    <row r="1654" spans="1:19">
      <c r="A1654">
        <v>1648</v>
      </c>
      <c r="B1654" s="400">
        <v>43956.341666666667</v>
      </c>
      <c r="C1654" s="577" t="s">
        <v>97</v>
      </c>
      <c r="D1654">
        <v>0.02</v>
      </c>
      <c r="F1654">
        <v>1.0912999999999999</v>
      </c>
      <c r="I1654" s="400">
        <v>43956.356249999997</v>
      </c>
      <c r="J1654">
        <v>1.0894999999999999</v>
      </c>
      <c r="N1654">
        <v>3.6</v>
      </c>
      <c r="Q1654">
        <v>815</v>
      </c>
      <c r="R1654" s="577" t="s">
        <v>97</v>
      </c>
      <c r="S1654" s="577">
        <v>2</v>
      </c>
    </row>
    <row r="1655" spans="1:19">
      <c r="A1655">
        <v>1651</v>
      </c>
      <c r="B1655" s="400">
        <v>43956.386805555558</v>
      </c>
      <c r="C1655" s="577" t="s">
        <v>97</v>
      </c>
      <c r="D1655">
        <v>0.02</v>
      </c>
      <c r="F1655">
        <v>1.0832900000000001</v>
      </c>
      <c r="I1655" s="400">
        <v>43956.618055555555</v>
      </c>
      <c r="J1655">
        <v>1.08544</v>
      </c>
      <c r="N1655">
        <v>-4.3</v>
      </c>
      <c r="Q1655">
        <v>816</v>
      </c>
      <c r="R1655" s="577" t="s">
        <v>97</v>
      </c>
      <c r="S1655" s="577">
        <v>4</v>
      </c>
    </row>
    <row r="1656" spans="1:19">
      <c r="A1656">
        <v>1652</v>
      </c>
      <c r="B1656" s="400">
        <v>43956.413888888892</v>
      </c>
      <c r="C1656" s="577" t="s">
        <v>97</v>
      </c>
      <c r="D1656">
        <v>0.02</v>
      </c>
      <c r="F1656">
        <v>1.0849</v>
      </c>
      <c r="I1656" s="400">
        <v>43956.618055555555</v>
      </c>
      <c r="J1656">
        <v>1.08544</v>
      </c>
      <c r="N1656">
        <v>-1.08</v>
      </c>
      <c r="Q1656">
        <v>816</v>
      </c>
      <c r="R1656" s="577" t="s">
        <v>97</v>
      </c>
      <c r="S1656" s="577">
        <v>4</v>
      </c>
    </row>
    <row r="1657" spans="1:19">
      <c r="A1657">
        <v>1653</v>
      </c>
      <c r="B1657" s="400">
        <v>43956.554166666669</v>
      </c>
      <c r="C1657" s="577" t="s">
        <v>97</v>
      </c>
      <c r="D1657">
        <v>0.03</v>
      </c>
      <c r="F1657">
        <v>1.0865400000000001</v>
      </c>
      <c r="I1657" s="400">
        <v>43956.618055555555</v>
      </c>
      <c r="J1657">
        <v>1.08544</v>
      </c>
      <c r="N1657">
        <v>3.3</v>
      </c>
      <c r="Q1657">
        <v>816</v>
      </c>
      <c r="R1657" s="577" t="s">
        <v>97</v>
      </c>
      <c r="S1657" s="577">
        <v>4</v>
      </c>
    </row>
    <row r="1658" spans="1:19">
      <c r="A1658">
        <v>1654</v>
      </c>
      <c r="B1658" s="400">
        <v>43956.572916666664</v>
      </c>
      <c r="C1658" s="577" t="s">
        <v>97</v>
      </c>
      <c r="D1658">
        <v>0.05</v>
      </c>
      <c r="F1658">
        <v>1.08826</v>
      </c>
      <c r="I1658" s="400">
        <v>43956.618055555555</v>
      </c>
      <c r="J1658">
        <v>1.08544</v>
      </c>
      <c r="N1658">
        <v>14.1</v>
      </c>
      <c r="Q1658">
        <v>816</v>
      </c>
      <c r="R1658" s="577" t="s">
        <v>97</v>
      </c>
      <c r="S1658" s="577">
        <v>4</v>
      </c>
    </row>
    <row r="1659" spans="1:19">
      <c r="A1659">
        <v>1655</v>
      </c>
      <c r="B1659" s="400">
        <v>43956.627083333333</v>
      </c>
      <c r="C1659" s="577" t="s">
        <v>97</v>
      </c>
      <c r="D1659">
        <v>0.02</v>
      </c>
      <c r="F1659">
        <v>1.08443</v>
      </c>
      <c r="I1659" s="400">
        <v>43957.051388888889</v>
      </c>
      <c r="J1659">
        <v>1.0834299999999999</v>
      </c>
      <c r="N1659">
        <v>2.02</v>
      </c>
      <c r="Q1659">
        <v>817</v>
      </c>
      <c r="R1659" s="577" t="s">
        <v>97</v>
      </c>
      <c r="S1659" s="577">
        <v>1</v>
      </c>
    </row>
    <row r="1660" spans="1:19">
      <c r="A1660">
        <v>1656</v>
      </c>
      <c r="B1660" s="400">
        <v>43957.070833333331</v>
      </c>
      <c r="C1660" s="577" t="s">
        <v>97</v>
      </c>
      <c r="D1660">
        <v>0.02</v>
      </c>
      <c r="F1660">
        <v>1.0840700000000001</v>
      </c>
      <c r="I1660" s="400">
        <v>43957.254861111112</v>
      </c>
      <c r="J1660">
        <v>1.08307</v>
      </c>
      <c r="N1660">
        <v>2</v>
      </c>
      <c r="Q1660">
        <v>818</v>
      </c>
      <c r="R1660" s="577" t="s">
        <v>97</v>
      </c>
      <c r="S1660" s="577">
        <v>1</v>
      </c>
    </row>
    <row r="1661" spans="1:19">
      <c r="A1661">
        <v>1658</v>
      </c>
      <c r="B1661" s="400">
        <v>43957.272916666669</v>
      </c>
      <c r="C1661" s="577" t="s">
        <v>97</v>
      </c>
      <c r="D1661">
        <v>0.02</v>
      </c>
      <c r="F1661">
        <v>1.0825899999999999</v>
      </c>
      <c r="I1661" s="400">
        <v>43957.340277777781</v>
      </c>
      <c r="J1661">
        <v>1.0815900000000001</v>
      </c>
      <c r="N1661">
        <v>2</v>
      </c>
      <c r="Q1661">
        <v>819</v>
      </c>
      <c r="R1661" s="577" t="s">
        <v>97</v>
      </c>
      <c r="S1661" s="577">
        <v>1</v>
      </c>
    </row>
    <row r="1662" spans="1:19">
      <c r="A1662">
        <v>1660</v>
      </c>
      <c r="B1662" s="400">
        <v>43957.357638888891</v>
      </c>
      <c r="C1662" s="577" t="s">
        <v>97</v>
      </c>
      <c r="D1662">
        <v>0.02</v>
      </c>
      <c r="F1662">
        <v>1.07979</v>
      </c>
      <c r="I1662" s="400">
        <v>43957.40347222222</v>
      </c>
      <c r="J1662">
        <v>1.0787899999999999</v>
      </c>
      <c r="N1662">
        <v>2</v>
      </c>
      <c r="Q1662">
        <v>820</v>
      </c>
      <c r="R1662" s="577" t="s">
        <v>97</v>
      </c>
      <c r="S1662" s="577">
        <v>1</v>
      </c>
    </row>
    <row r="1663" spans="1:19">
      <c r="A1663">
        <v>1661</v>
      </c>
      <c r="B1663" s="400">
        <v>43957.40902777778</v>
      </c>
      <c r="C1663" s="577" t="s">
        <v>97</v>
      </c>
      <c r="D1663">
        <v>0.02</v>
      </c>
      <c r="F1663">
        <v>1.0790900000000001</v>
      </c>
      <c r="I1663" s="400">
        <v>43957.603472222225</v>
      </c>
      <c r="J1663">
        <v>1.0799300000000001</v>
      </c>
      <c r="N1663">
        <v>-1.68</v>
      </c>
      <c r="Q1663">
        <v>821</v>
      </c>
      <c r="R1663" s="577" t="s">
        <v>97</v>
      </c>
      <c r="S1663" s="577">
        <v>3</v>
      </c>
    </row>
    <row r="1664" spans="1:19">
      <c r="A1664">
        <v>1662</v>
      </c>
      <c r="B1664" s="400">
        <v>43957.466666666667</v>
      </c>
      <c r="C1664" s="577" t="s">
        <v>97</v>
      </c>
      <c r="D1664">
        <v>0.02</v>
      </c>
      <c r="F1664">
        <v>1.0807</v>
      </c>
      <c r="I1664" s="400">
        <v>43957.603472222225</v>
      </c>
      <c r="J1664">
        <v>1.0799300000000001</v>
      </c>
      <c r="N1664">
        <v>1.54</v>
      </c>
      <c r="Q1664">
        <v>821</v>
      </c>
      <c r="R1664" s="577" t="s">
        <v>97</v>
      </c>
      <c r="S1664" s="577">
        <v>3</v>
      </c>
    </row>
    <row r="1665" spans="1:19">
      <c r="A1665">
        <v>1663</v>
      </c>
      <c r="B1665" s="400">
        <v>43957.571527777778</v>
      </c>
      <c r="C1665" s="577" t="s">
        <v>97</v>
      </c>
      <c r="D1665">
        <v>0.03</v>
      </c>
      <c r="F1665">
        <v>1.0823</v>
      </c>
      <c r="I1665" s="400">
        <v>43957.603472222225</v>
      </c>
      <c r="J1665">
        <v>1.0799300000000001</v>
      </c>
      <c r="N1665">
        <v>7.11</v>
      </c>
      <c r="Q1665">
        <v>821</v>
      </c>
      <c r="R1665" s="577" t="s">
        <v>97</v>
      </c>
      <c r="S1665" s="577">
        <v>3</v>
      </c>
    </row>
    <row r="1666" spans="1:19">
      <c r="A1666">
        <v>1664</v>
      </c>
      <c r="B1666" s="400">
        <v>43957.626388888886</v>
      </c>
      <c r="C1666" s="577" t="s">
        <v>97</v>
      </c>
      <c r="D1666">
        <v>0.02</v>
      </c>
      <c r="F1666">
        <v>1.0800099999999999</v>
      </c>
      <c r="I1666" s="400">
        <v>43957.827777777777</v>
      </c>
      <c r="J1666">
        <v>1.0798099999999999</v>
      </c>
      <c r="N1666">
        <v>0.4</v>
      </c>
      <c r="Q1666">
        <v>822</v>
      </c>
      <c r="R1666" s="577" t="s">
        <v>97</v>
      </c>
      <c r="S1666" s="577">
        <v>2</v>
      </c>
    </row>
    <row r="1667" spans="1:19">
      <c r="A1667">
        <v>1665</v>
      </c>
      <c r="B1667" s="400">
        <v>43957.686805555553</v>
      </c>
      <c r="C1667" s="577" t="s">
        <v>97</v>
      </c>
      <c r="D1667">
        <v>0.02</v>
      </c>
      <c r="F1667">
        <v>1.08161</v>
      </c>
      <c r="I1667" s="400">
        <v>43957.827777777777</v>
      </c>
      <c r="J1667">
        <v>1.0798099999999999</v>
      </c>
      <c r="N1667">
        <v>3.6</v>
      </c>
      <c r="Q1667">
        <v>822</v>
      </c>
      <c r="R1667" s="577" t="s">
        <v>97</v>
      </c>
      <c r="S1667" s="577">
        <v>2</v>
      </c>
    </row>
    <row r="1668" spans="1:19">
      <c r="A1668">
        <v>1666</v>
      </c>
      <c r="B1668" s="400">
        <v>43957.882638888892</v>
      </c>
      <c r="C1668" s="577" t="s">
        <v>97</v>
      </c>
      <c r="D1668">
        <v>0.02</v>
      </c>
      <c r="F1668">
        <v>1.07968</v>
      </c>
      <c r="I1668" s="400">
        <v>43958.333333333336</v>
      </c>
      <c r="J1668">
        <v>1.07948</v>
      </c>
      <c r="N1668">
        <v>0.47</v>
      </c>
      <c r="Q1668">
        <v>823</v>
      </c>
      <c r="R1668" s="577" t="s">
        <v>97</v>
      </c>
      <c r="S1668" s="577">
        <v>2</v>
      </c>
    </row>
    <row r="1669" spans="1:19">
      <c r="A1669">
        <v>1667</v>
      </c>
      <c r="B1669" s="400">
        <v>43958.302777777775</v>
      </c>
      <c r="C1669" s="577" t="s">
        <v>97</v>
      </c>
      <c r="D1669">
        <v>0.02</v>
      </c>
      <c r="F1669">
        <v>1.08128</v>
      </c>
      <c r="I1669" s="400">
        <v>43958.333333333336</v>
      </c>
      <c r="J1669">
        <v>1.07948</v>
      </c>
      <c r="N1669">
        <v>3.6</v>
      </c>
      <c r="Q1669">
        <v>823</v>
      </c>
      <c r="R1669" s="577" t="s">
        <v>97</v>
      </c>
      <c r="S1669" s="577">
        <v>2</v>
      </c>
    </row>
    <row r="1670" spans="1:19">
      <c r="A1670">
        <v>1668</v>
      </c>
      <c r="B1670" s="400">
        <v>43958.354861111111</v>
      </c>
      <c r="C1670" s="577" t="s">
        <v>97</v>
      </c>
      <c r="D1670">
        <v>0.02</v>
      </c>
      <c r="F1670">
        <v>1.0802</v>
      </c>
      <c r="I1670" s="400">
        <v>43958.371527777781</v>
      </c>
      <c r="J1670">
        <v>1.0791999999999999</v>
      </c>
      <c r="N1670">
        <v>2</v>
      </c>
      <c r="Q1670">
        <v>824</v>
      </c>
      <c r="R1670" s="577" t="s">
        <v>97</v>
      </c>
      <c r="S1670" s="577">
        <v>1</v>
      </c>
    </row>
    <row r="1671" spans="1:19">
      <c r="A1671">
        <v>1669</v>
      </c>
      <c r="B1671" s="400">
        <v>43958.375694444447</v>
      </c>
      <c r="C1671" s="577" t="s">
        <v>97</v>
      </c>
      <c r="D1671">
        <v>0.02</v>
      </c>
      <c r="F1671">
        <v>1.07965</v>
      </c>
      <c r="I1671" s="400">
        <v>43958.380555555559</v>
      </c>
      <c r="J1671">
        <v>1.0786500000000001</v>
      </c>
      <c r="N1671">
        <v>2</v>
      </c>
      <c r="Q1671">
        <v>825</v>
      </c>
      <c r="R1671" s="577" t="s">
        <v>97</v>
      </c>
      <c r="S1671" s="577">
        <v>1</v>
      </c>
    </row>
    <row r="1672" spans="1:19">
      <c r="A1672">
        <v>1670</v>
      </c>
      <c r="B1672" s="400">
        <v>43958.386111111111</v>
      </c>
      <c r="C1672" s="577" t="s">
        <v>97</v>
      </c>
      <c r="D1672">
        <v>0.02</v>
      </c>
      <c r="F1672">
        <v>1.0787199999999999</v>
      </c>
      <c r="I1672" s="400">
        <v>43958.583333333336</v>
      </c>
      <c r="J1672">
        <v>1.07772</v>
      </c>
      <c r="N1672">
        <v>2</v>
      </c>
      <c r="Q1672">
        <v>826</v>
      </c>
      <c r="R1672" s="577" t="s">
        <v>97</v>
      </c>
      <c r="S1672" s="577">
        <v>1</v>
      </c>
    </row>
    <row r="1673" spans="1:19">
      <c r="A1673">
        <v>1672</v>
      </c>
      <c r="B1673" s="400">
        <v>43958.59097222222</v>
      </c>
      <c r="C1673" s="577" t="s">
        <v>97</v>
      </c>
      <c r="D1673">
        <v>0.02</v>
      </c>
      <c r="F1673">
        <v>1.0773600000000001</v>
      </c>
      <c r="I1673" s="400">
        <v>43962.349305555559</v>
      </c>
      <c r="J1673">
        <v>1.0824100000000001</v>
      </c>
      <c r="N1673">
        <v>-10.06</v>
      </c>
      <c r="Q1673">
        <v>827</v>
      </c>
      <c r="R1673" s="577" t="s">
        <v>97</v>
      </c>
      <c r="S1673" s="577">
        <v>6</v>
      </c>
    </row>
    <row r="1674" spans="1:19">
      <c r="A1674">
        <v>1673</v>
      </c>
      <c r="B1674" s="400">
        <v>43958.646527777775</v>
      </c>
      <c r="C1674" s="577" t="s">
        <v>97</v>
      </c>
      <c r="D1674">
        <v>0.02</v>
      </c>
      <c r="F1674">
        <v>1.07897</v>
      </c>
      <c r="I1674" s="400">
        <v>43962.349305555559</v>
      </c>
      <c r="J1674">
        <v>1.0824100000000001</v>
      </c>
      <c r="N1674">
        <v>-6.84</v>
      </c>
      <c r="Q1674">
        <v>827</v>
      </c>
      <c r="R1674" s="577" t="s">
        <v>97</v>
      </c>
      <c r="S1674" s="577">
        <v>6</v>
      </c>
    </row>
    <row r="1675" spans="1:19">
      <c r="A1675">
        <v>1674</v>
      </c>
      <c r="B1675" s="400">
        <v>43958.663194444445</v>
      </c>
      <c r="C1675" s="577" t="s">
        <v>97</v>
      </c>
      <c r="D1675">
        <v>0.03</v>
      </c>
      <c r="F1675">
        <v>1.08057</v>
      </c>
      <c r="I1675" s="400">
        <v>43962.349305555559</v>
      </c>
      <c r="J1675">
        <v>1.0824100000000001</v>
      </c>
      <c r="N1675">
        <v>-5.45</v>
      </c>
      <c r="Q1675">
        <v>827</v>
      </c>
      <c r="R1675" s="577" t="s">
        <v>97</v>
      </c>
      <c r="S1675" s="577">
        <v>6</v>
      </c>
    </row>
    <row r="1676" spans="1:19">
      <c r="A1676">
        <v>1675</v>
      </c>
      <c r="B1676" s="400">
        <v>43958.732638888891</v>
      </c>
      <c r="C1676" s="577" t="s">
        <v>97</v>
      </c>
      <c r="D1676">
        <v>0.05</v>
      </c>
      <c r="F1676">
        <v>1.08229</v>
      </c>
      <c r="I1676" s="400">
        <v>43962.349305555559</v>
      </c>
      <c r="J1676">
        <v>1.0824100000000001</v>
      </c>
      <c r="N1676">
        <v>-0.49</v>
      </c>
      <c r="Q1676">
        <v>827</v>
      </c>
      <c r="R1676" s="577" t="s">
        <v>97</v>
      </c>
      <c r="S1676" s="577">
        <v>6</v>
      </c>
    </row>
    <row r="1677" spans="1:19">
      <c r="A1677">
        <v>1677</v>
      </c>
      <c r="B1677" s="400">
        <v>43959.025694444441</v>
      </c>
      <c r="C1677" s="577" t="s">
        <v>97</v>
      </c>
      <c r="D1677">
        <v>0.08</v>
      </c>
      <c r="F1677">
        <v>1.0841099999999999</v>
      </c>
      <c r="I1677" s="400">
        <v>43962.349305555559</v>
      </c>
      <c r="J1677">
        <v>1.0824100000000001</v>
      </c>
      <c r="N1677">
        <v>13.69</v>
      </c>
      <c r="Q1677">
        <v>827</v>
      </c>
      <c r="R1677" s="577" t="s">
        <v>97</v>
      </c>
      <c r="S1677" s="577">
        <v>6</v>
      </c>
    </row>
    <row r="1678" spans="1:19">
      <c r="A1678">
        <v>1682</v>
      </c>
      <c r="B1678" s="400">
        <v>43959.616666666669</v>
      </c>
      <c r="C1678" s="577" t="s">
        <v>97</v>
      </c>
      <c r="D1678">
        <v>0.14000000000000001</v>
      </c>
      <c r="F1678">
        <v>1.0860099999999999</v>
      </c>
      <c r="I1678" s="400">
        <v>43962.349305555559</v>
      </c>
      <c r="J1678">
        <v>1.0824100000000001</v>
      </c>
      <c r="N1678">
        <v>50.56</v>
      </c>
      <c r="Q1678">
        <v>827</v>
      </c>
      <c r="R1678" s="577" t="s">
        <v>97</v>
      </c>
      <c r="S1678" s="577">
        <v>6</v>
      </c>
    </row>
    <row r="1679" spans="1:19">
      <c r="A1679">
        <v>1676</v>
      </c>
      <c r="B1679" s="400">
        <v>43958.75277777778</v>
      </c>
      <c r="C1679" s="577" t="s">
        <v>96</v>
      </c>
      <c r="D1679">
        <v>0.02</v>
      </c>
      <c r="F1679">
        <v>1.0831</v>
      </c>
      <c r="I1679" s="400">
        <v>43959.025694444441</v>
      </c>
      <c r="J1679">
        <v>1.0841000000000001</v>
      </c>
      <c r="N1679">
        <v>1.92</v>
      </c>
      <c r="Q1679">
        <v>828</v>
      </c>
      <c r="R1679" s="577" t="s">
        <v>96</v>
      </c>
      <c r="S1679" s="577">
        <v>1</v>
      </c>
    </row>
    <row r="1680" spans="1:19">
      <c r="A1680">
        <v>1678</v>
      </c>
      <c r="B1680" s="400">
        <v>43959.331944444442</v>
      </c>
      <c r="C1680" s="577" t="s">
        <v>96</v>
      </c>
      <c r="D1680">
        <v>0.02</v>
      </c>
      <c r="F1680">
        <v>1.08284</v>
      </c>
      <c r="I1680" s="400">
        <v>43959.381249999999</v>
      </c>
      <c r="J1680">
        <v>1.0838399999999999</v>
      </c>
      <c r="N1680">
        <v>2</v>
      </c>
      <c r="Q1680">
        <v>829</v>
      </c>
      <c r="R1680" s="577" t="s">
        <v>96</v>
      </c>
      <c r="S1680" s="577">
        <v>1</v>
      </c>
    </row>
    <row r="1681" spans="1:19">
      <c r="A1681">
        <v>1679</v>
      </c>
      <c r="B1681" s="400">
        <v>43959.436111111114</v>
      </c>
      <c r="C1681" s="577" t="s">
        <v>96</v>
      </c>
      <c r="D1681">
        <v>0.02</v>
      </c>
      <c r="F1681">
        <v>1.0841700000000001</v>
      </c>
      <c r="I1681" s="400">
        <v>43959.520138888889</v>
      </c>
      <c r="J1681">
        <v>1.08517</v>
      </c>
      <c r="N1681">
        <v>2</v>
      </c>
      <c r="Q1681">
        <v>830</v>
      </c>
      <c r="R1681" s="577" t="s">
        <v>96</v>
      </c>
      <c r="S1681" s="577">
        <v>1</v>
      </c>
    </row>
    <row r="1682" spans="1:19">
      <c r="A1682">
        <v>1680</v>
      </c>
      <c r="B1682" s="400">
        <v>43959.52847222222</v>
      </c>
      <c r="C1682" s="577" t="s">
        <v>96</v>
      </c>
      <c r="D1682">
        <v>0.02</v>
      </c>
      <c r="F1682">
        <v>1.08338</v>
      </c>
      <c r="I1682" s="400">
        <v>43959.59652777778</v>
      </c>
      <c r="J1682">
        <v>1.08358</v>
      </c>
      <c r="N1682">
        <v>0.4</v>
      </c>
      <c r="Q1682">
        <v>831</v>
      </c>
      <c r="R1682" s="577" t="s">
        <v>96</v>
      </c>
      <c r="S1682" s="577">
        <v>2</v>
      </c>
    </row>
    <row r="1683" spans="1:19">
      <c r="A1683">
        <v>1681</v>
      </c>
      <c r="B1683" s="400">
        <v>43959.587500000001</v>
      </c>
      <c r="C1683" s="577" t="s">
        <v>96</v>
      </c>
      <c r="D1683">
        <v>0.02</v>
      </c>
      <c r="F1683">
        <v>1.0817699999999999</v>
      </c>
      <c r="I1683" s="400">
        <v>43959.59652777778</v>
      </c>
      <c r="J1683">
        <v>1.08358</v>
      </c>
      <c r="N1683">
        <v>3.62</v>
      </c>
      <c r="Q1683">
        <v>831</v>
      </c>
      <c r="R1683" s="577" t="s">
        <v>96</v>
      </c>
      <c r="S1683" s="577">
        <v>2</v>
      </c>
    </row>
    <row r="1684" spans="1:19">
      <c r="A1684">
        <v>1683</v>
      </c>
      <c r="B1684" s="400">
        <v>43959.629861111112</v>
      </c>
      <c r="C1684" s="577" t="s">
        <v>96</v>
      </c>
      <c r="D1684">
        <v>0.02</v>
      </c>
      <c r="F1684">
        <v>1.0867100000000001</v>
      </c>
      <c r="I1684" s="400">
        <v>43963.434027777781</v>
      </c>
      <c r="J1684">
        <v>1.08324</v>
      </c>
      <c r="N1684">
        <v>-7.1</v>
      </c>
      <c r="Q1684">
        <v>832</v>
      </c>
      <c r="R1684" s="577" t="s">
        <v>96</v>
      </c>
      <c r="S1684" s="577">
        <v>5</v>
      </c>
    </row>
    <row r="1685" spans="1:19">
      <c r="A1685">
        <v>1684</v>
      </c>
      <c r="B1685" s="400">
        <v>43959.67083333333</v>
      </c>
      <c r="C1685" s="577" t="s">
        <v>96</v>
      </c>
      <c r="D1685">
        <v>0.02</v>
      </c>
      <c r="F1685">
        <v>1.0851</v>
      </c>
      <c r="I1685" s="400">
        <v>43963.434027777781</v>
      </c>
      <c r="J1685">
        <v>1.08324</v>
      </c>
      <c r="N1685">
        <v>-3.88</v>
      </c>
      <c r="Q1685">
        <v>832</v>
      </c>
      <c r="R1685" s="577" t="s">
        <v>96</v>
      </c>
      <c r="S1685" s="577">
        <v>5</v>
      </c>
    </row>
    <row r="1686" spans="1:19">
      <c r="A1686">
        <v>1685</v>
      </c>
      <c r="B1686" s="400">
        <v>43959.810416666667</v>
      </c>
      <c r="C1686" s="577" t="s">
        <v>96</v>
      </c>
      <c r="D1686">
        <v>0.03</v>
      </c>
      <c r="F1686">
        <v>1.0834999999999999</v>
      </c>
      <c r="I1686" s="400">
        <v>43963.434027777781</v>
      </c>
      <c r="J1686">
        <v>1.08324</v>
      </c>
      <c r="N1686">
        <v>-1.02</v>
      </c>
      <c r="Q1686">
        <v>832</v>
      </c>
      <c r="R1686" s="577" t="s">
        <v>96</v>
      </c>
      <c r="S1686" s="577">
        <v>5</v>
      </c>
    </row>
    <row r="1687" spans="1:19">
      <c r="A1687">
        <v>1686</v>
      </c>
      <c r="B1687" s="400">
        <v>43962.356944444444</v>
      </c>
      <c r="C1687" s="577" t="s">
        <v>96</v>
      </c>
      <c r="D1687">
        <v>0.05</v>
      </c>
      <c r="F1687">
        <v>1.0818000000000001</v>
      </c>
      <c r="I1687" s="400">
        <v>43963.434027777781</v>
      </c>
      <c r="J1687">
        <v>1.08324</v>
      </c>
      <c r="N1687">
        <v>7</v>
      </c>
      <c r="Q1687">
        <v>832</v>
      </c>
      <c r="R1687" s="577" t="s">
        <v>96</v>
      </c>
      <c r="S1687" s="577">
        <v>5</v>
      </c>
    </row>
    <row r="1688" spans="1:19">
      <c r="A1688">
        <v>1690</v>
      </c>
      <c r="B1688" s="400">
        <v>43963.010416666664</v>
      </c>
      <c r="C1688" s="577" t="s">
        <v>96</v>
      </c>
      <c r="D1688">
        <v>0.08</v>
      </c>
      <c r="F1688">
        <v>1.0799700000000001</v>
      </c>
      <c r="I1688" s="400">
        <v>43963.434027777781</v>
      </c>
      <c r="J1688">
        <v>1.08324</v>
      </c>
      <c r="N1688">
        <v>26.16</v>
      </c>
      <c r="Q1688">
        <v>832</v>
      </c>
      <c r="R1688" s="577" t="s">
        <v>96</v>
      </c>
      <c r="S1688" s="577">
        <v>5</v>
      </c>
    </row>
    <row r="1689" spans="1:19">
      <c r="A1689">
        <v>1687</v>
      </c>
      <c r="B1689" s="400">
        <v>43962.386805555558</v>
      </c>
      <c r="C1689" s="577" t="s">
        <v>97</v>
      </c>
      <c r="D1689">
        <v>0.02</v>
      </c>
      <c r="F1689">
        <v>1.0815900000000001</v>
      </c>
      <c r="I1689" s="400">
        <v>43962.631249999999</v>
      </c>
      <c r="J1689">
        <v>1.0813900000000001</v>
      </c>
      <c r="N1689">
        <v>0.4</v>
      </c>
      <c r="Q1689">
        <v>833</v>
      </c>
      <c r="R1689" s="577" t="s">
        <v>97</v>
      </c>
      <c r="S1689" s="577">
        <v>2</v>
      </c>
    </row>
    <row r="1690" spans="1:19">
      <c r="A1690">
        <v>1688</v>
      </c>
      <c r="B1690" s="400">
        <v>43962.556250000001</v>
      </c>
      <c r="C1690" s="577" t="s">
        <v>97</v>
      </c>
      <c r="D1690">
        <v>0.02</v>
      </c>
      <c r="F1690">
        <v>1.0831900000000001</v>
      </c>
      <c r="I1690" s="400">
        <v>43962.631249999999</v>
      </c>
      <c r="J1690">
        <v>1.0813900000000001</v>
      </c>
      <c r="N1690">
        <v>3.6</v>
      </c>
      <c r="Q1690">
        <v>833</v>
      </c>
      <c r="R1690" s="577" t="s">
        <v>97</v>
      </c>
      <c r="S1690" s="577">
        <v>2</v>
      </c>
    </row>
    <row r="1691" spans="1:19">
      <c r="A1691">
        <v>1689</v>
      </c>
      <c r="B1691" s="400">
        <v>43962.646527777775</v>
      </c>
      <c r="C1691" s="577" t="s">
        <v>97</v>
      </c>
      <c r="D1691">
        <v>0.02</v>
      </c>
      <c r="F1691">
        <v>1.0812299999999999</v>
      </c>
      <c r="I1691" s="400">
        <v>43963.009027777778</v>
      </c>
      <c r="J1691">
        <v>1.08023</v>
      </c>
      <c r="N1691">
        <v>2.02</v>
      </c>
      <c r="Q1691">
        <v>834</v>
      </c>
      <c r="R1691" s="577" t="s">
        <v>97</v>
      </c>
      <c r="S1691" s="577">
        <v>1</v>
      </c>
    </row>
    <row r="1692" spans="1:19">
      <c r="A1692">
        <v>1691</v>
      </c>
      <c r="B1692" s="400">
        <v>43963.224999999999</v>
      </c>
      <c r="C1692" s="577" t="s">
        <v>97</v>
      </c>
      <c r="D1692">
        <v>0.02</v>
      </c>
      <c r="F1692">
        <v>1.0816699999999999</v>
      </c>
      <c r="I1692" s="400">
        <v>43963.259027777778</v>
      </c>
      <c r="J1692">
        <v>1.08067</v>
      </c>
      <c r="N1692">
        <v>2</v>
      </c>
      <c r="Q1692">
        <v>835</v>
      </c>
      <c r="R1692" s="577" t="s">
        <v>97</v>
      </c>
      <c r="S1692" s="577">
        <v>1</v>
      </c>
    </row>
    <row r="1693" spans="1:19">
      <c r="A1693">
        <v>1692</v>
      </c>
      <c r="B1693" s="400">
        <v>43963.26458333333</v>
      </c>
      <c r="C1693" s="577" t="s">
        <v>97</v>
      </c>
      <c r="D1693">
        <v>0.02</v>
      </c>
      <c r="F1693">
        <v>1.0809899999999999</v>
      </c>
      <c r="I1693" s="400">
        <v>43964.291666666664</v>
      </c>
      <c r="J1693">
        <v>1.0844499999999999</v>
      </c>
      <c r="N1693">
        <v>-6.9</v>
      </c>
      <c r="Q1693">
        <v>836</v>
      </c>
      <c r="R1693" s="577" t="s">
        <v>97</v>
      </c>
      <c r="S1693" s="577">
        <v>5</v>
      </c>
    </row>
    <row r="1694" spans="1:19">
      <c r="A1694">
        <v>1693</v>
      </c>
      <c r="B1694" s="400">
        <v>43963.293749999997</v>
      </c>
      <c r="C1694" s="577" t="s">
        <v>97</v>
      </c>
      <c r="D1694">
        <v>0.02</v>
      </c>
      <c r="F1694">
        <v>1.0826</v>
      </c>
      <c r="I1694" s="400">
        <v>43964.291666666664</v>
      </c>
      <c r="J1694">
        <v>1.0844499999999999</v>
      </c>
      <c r="N1694">
        <v>-3.68</v>
      </c>
      <c r="Q1694">
        <v>836</v>
      </c>
      <c r="R1694" s="577" t="s">
        <v>97</v>
      </c>
      <c r="S1694" s="577">
        <v>5</v>
      </c>
    </row>
    <row r="1695" spans="1:19">
      <c r="A1695">
        <v>1695</v>
      </c>
      <c r="B1695" s="400">
        <v>43963.46875</v>
      </c>
      <c r="C1695" s="577" t="s">
        <v>97</v>
      </c>
      <c r="D1695">
        <v>0.03</v>
      </c>
      <c r="F1695">
        <v>1.0842099999999999</v>
      </c>
      <c r="I1695" s="400">
        <v>43964.291666666664</v>
      </c>
      <c r="J1695">
        <v>1.0844499999999999</v>
      </c>
      <c r="N1695">
        <v>-0.69</v>
      </c>
      <c r="Q1695">
        <v>836</v>
      </c>
      <c r="R1695" s="577" t="s">
        <v>97</v>
      </c>
      <c r="S1695" s="577">
        <v>5</v>
      </c>
    </row>
    <row r="1696" spans="1:19">
      <c r="A1696">
        <v>1697</v>
      </c>
      <c r="B1696" s="400">
        <v>43963.509027777778</v>
      </c>
      <c r="C1696" s="577" t="s">
        <v>97</v>
      </c>
      <c r="D1696">
        <v>0.05</v>
      </c>
      <c r="F1696">
        <v>1.0859099999999999</v>
      </c>
      <c r="I1696" s="400">
        <v>43964.291666666664</v>
      </c>
      <c r="J1696">
        <v>1.0844499999999999</v>
      </c>
      <c r="N1696">
        <v>7.36</v>
      </c>
      <c r="Q1696">
        <v>836</v>
      </c>
      <c r="R1696" s="577" t="s">
        <v>97</v>
      </c>
      <c r="S1696" s="577">
        <v>5</v>
      </c>
    </row>
    <row r="1697" spans="1:19">
      <c r="A1697">
        <v>1699</v>
      </c>
      <c r="B1697" s="400">
        <v>43963.55</v>
      </c>
      <c r="C1697" s="577" t="s">
        <v>97</v>
      </c>
      <c r="D1697">
        <v>0.08</v>
      </c>
      <c r="F1697">
        <v>1.08771</v>
      </c>
      <c r="I1697" s="400">
        <v>43964.291666666664</v>
      </c>
      <c r="J1697">
        <v>1.0844499999999999</v>
      </c>
      <c r="N1697">
        <v>26.17</v>
      </c>
      <c r="Q1697">
        <v>836</v>
      </c>
      <c r="R1697" s="577" t="s">
        <v>97</v>
      </c>
      <c r="S1697" s="577">
        <v>5</v>
      </c>
    </row>
    <row r="1698" spans="1:19">
      <c r="A1698">
        <v>1694</v>
      </c>
      <c r="B1698" s="400">
        <v>43963.445833333331</v>
      </c>
      <c r="C1698" s="577" t="s">
        <v>96</v>
      </c>
      <c r="D1698">
        <v>0.02</v>
      </c>
      <c r="F1698">
        <v>1.08273</v>
      </c>
      <c r="I1698" s="400">
        <v>43963.461111111108</v>
      </c>
      <c r="J1698">
        <v>1.0837300000000001</v>
      </c>
      <c r="N1698">
        <v>2</v>
      </c>
      <c r="Q1698">
        <v>837</v>
      </c>
      <c r="R1698" s="577" t="s">
        <v>96</v>
      </c>
      <c r="S1698" s="577">
        <v>1</v>
      </c>
    </row>
    <row r="1699" spans="1:19">
      <c r="A1699">
        <v>1696</v>
      </c>
      <c r="B1699" s="400">
        <v>43963.481249999997</v>
      </c>
      <c r="C1699" s="577" t="s">
        <v>96</v>
      </c>
      <c r="D1699">
        <v>0.02</v>
      </c>
      <c r="F1699">
        <v>1.0840799999999999</v>
      </c>
      <c r="I1699" s="400">
        <v>43963.508333333331</v>
      </c>
      <c r="J1699">
        <v>1.08508</v>
      </c>
      <c r="N1699">
        <v>2</v>
      </c>
      <c r="Q1699">
        <v>838</v>
      </c>
      <c r="R1699" s="577" t="s">
        <v>96</v>
      </c>
      <c r="S1699" s="577">
        <v>1</v>
      </c>
    </row>
    <row r="1700" spans="1:19">
      <c r="A1700">
        <v>1698</v>
      </c>
      <c r="B1700" s="400">
        <v>43963.527777777781</v>
      </c>
      <c r="C1700" s="577" t="s">
        <v>96</v>
      </c>
      <c r="D1700">
        <v>0.02</v>
      </c>
      <c r="F1700">
        <v>1.08571</v>
      </c>
      <c r="I1700" s="400">
        <v>43963.549305555556</v>
      </c>
      <c r="J1700">
        <v>1.0867100000000001</v>
      </c>
      <c r="N1700">
        <v>2</v>
      </c>
      <c r="Q1700">
        <v>839</v>
      </c>
      <c r="R1700" s="577" t="s">
        <v>96</v>
      </c>
      <c r="S1700" s="577">
        <v>1</v>
      </c>
    </row>
    <row r="1701" spans="1:19">
      <c r="A1701">
        <v>1700</v>
      </c>
      <c r="B1701" s="400">
        <v>43963.554166666669</v>
      </c>
      <c r="C1701" s="577" t="s">
        <v>96</v>
      </c>
      <c r="D1701">
        <v>0.02</v>
      </c>
      <c r="F1701">
        <v>1.08761</v>
      </c>
      <c r="I1701" s="400">
        <v>43964.472916666666</v>
      </c>
      <c r="J1701">
        <v>1.0867800000000001</v>
      </c>
      <c r="N1701">
        <v>-1.74</v>
      </c>
      <c r="Q1701">
        <v>840</v>
      </c>
      <c r="R1701" s="577" t="s">
        <v>96</v>
      </c>
      <c r="S1701" s="577">
        <v>3</v>
      </c>
    </row>
    <row r="1702" spans="1:19">
      <c r="A1702">
        <v>1701</v>
      </c>
      <c r="B1702" s="400">
        <v>43963.679861111108</v>
      </c>
      <c r="C1702" s="577" t="s">
        <v>96</v>
      </c>
      <c r="D1702">
        <v>0.02</v>
      </c>
      <c r="F1702">
        <v>1.0860099999999999</v>
      </c>
      <c r="I1702" s="400">
        <v>43964.472916666666</v>
      </c>
      <c r="J1702">
        <v>1.0867800000000001</v>
      </c>
      <c r="N1702">
        <v>1.46</v>
      </c>
      <c r="Q1702">
        <v>840</v>
      </c>
      <c r="R1702" s="577" t="s">
        <v>96</v>
      </c>
      <c r="S1702" s="577">
        <v>3</v>
      </c>
    </row>
    <row r="1703" spans="1:19">
      <c r="A1703">
        <v>1702</v>
      </c>
      <c r="B1703" s="400">
        <v>43964.291666666664</v>
      </c>
      <c r="C1703" s="577" t="s">
        <v>96</v>
      </c>
      <c r="D1703">
        <v>0.03</v>
      </c>
      <c r="F1703">
        <v>1.0844100000000001</v>
      </c>
      <c r="I1703" s="400">
        <v>43964.472916666666</v>
      </c>
      <c r="J1703">
        <v>1.0867800000000001</v>
      </c>
      <c r="N1703">
        <v>7.11</v>
      </c>
      <c r="Q1703">
        <v>840</v>
      </c>
      <c r="R1703" s="577" t="s">
        <v>96</v>
      </c>
      <c r="S1703" s="577">
        <v>3</v>
      </c>
    </row>
    <row r="1704" spans="1:19">
      <c r="A1704">
        <v>1703</v>
      </c>
      <c r="B1704" s="400">
        <v>43964.309027777781</v>
      </c>
      <c r="C1704" s="577" t="s">
        <v>97</v>
      </c>
      <c r="D1704">
        <v>0.02</v>
      </c>
      <c r="F1704">
        <v>1.08497</v>
      </c>
      <c r="I1704" s="400">
        <v>43964.318055555559</v>
      </c>
      <c r="J1704">
        <v>1.0839700000000001</v>
      </c>
      <c r="N1704">
        <v>2</v>
      </c>
      <c r="Q1704">
        <v>841</v>
      </c>
      <c r="R1704" s="577" t="s">
        <v>97</v>
      </c>
      <c r="S1704" s="577">
        <v>1</v>
      </c>
    </row>
    <row r="1705" spans="1:19">
      <c r="A1705">
        <v>1704</v>
      </c>
      <c r="B1705" s="400">
        <v>43964.329861111109</v>
      </c>
      <c r="C1705" s="577" t="s">
        <v>97</v>
      </c>
      <c r="D1705">
        <v>0.02</v>
      </c>
      <c r="F1705">
        <v>1.08361</v>
      </c>
      <c r="I1705" s="400">
        <v>43964.571527777778</v>
      </c>
      <c r="J1705">
        <v>1.08592</v>
      </c>
      <c r="N1705">
        <v>-4.62</v>
      </c>
      <c r="Q1705">
        <v>842</v>
      </c>
      <c r="R1705" s="577" t="s">
        <v>97</v>
      </c>
      <c r="S1705" s="577">
        <v>4</v>
      </c>
    </row>
    <row r="1706" spans="1:19">
      <c r="A1706">
        <v>1705</v>
      </c>
      <c r="B1706" s="400">
        <v>43964.425694444442</v>
      </c>
      <c r="C1706" s="577" t="s">
        <v>97</v>
      </c>
      <c r="D1706">
        <v>0.02</v>
      </c>
      <c r="F1706">
        <v>1.08521</v>
      </c>
      <c r="I1706" s="400">
        <v>43964.571527777778</v>
      </c>
      <c r="J1706">
        <v>1.08592</v>
      </c>
      <c r="N1706">
        <v>-1.42</v>
      </c>
      <c r="Q1706">
        <v>842</v>
      </c>
      <c r="R1706" s="577" t="s">
        <v>97</v>
      </c>
      <c r="S1706" s="577">
        <v>4</v>
      </c>
    </row>
    <row r="1707" spans="1:19">
      <c r="A1707">
        <v>1706</v>
      </c>
      <c r="B1707" s="400">
        <v>43964.472916666666</v>
      </c>
      <c r="C1707" s="577" t="s">
        <v>97</v>
      </c>
      <c r="D1707">
        <v>0.03</v>
      </c>
      <c r="F1707">
        <v>1.08684</v>
      </c>
      <c r="I1707" s="400">
        <v>43964.571527777778</v>
      </c>
      <c r="J1707">
        <v>1.08592</v>
      </c>
      <c r="N1707">
        <v>2.76</v>
      </c>
      <c r="Q1707">
        <v>842</v>
      </c>
      <c r="R1707" s="577" t="s">
        <v>97</v>
      </c>
      <c r="S1707" s="577">
        <v>4</v>
      </c>
    </row>
    <row r="1708" spans="1:19">
      <c r="A1708">
        <v>1708</v>
      </c>
      <c r="B1708" s="400">
        <v>43964.542361111111</v>
      </c>
      <c r="C1708" s="577" t="s">
        <v>97</v>
      </c>
      <c r="D1708">
        <v>0.05</v>
      </c>
      <c r="F1708">
        <v>1.0889800000000001</v>
      </c>
      <c r="I1708" s="400">
        <v>43964.571527777778</v>
      </c>
      <c r="J1708">
        <v>1.08592</v>
      </c>
      <c r="N1708">
        <v>15.3</v>
      </c>
      <c r="Q1708">
        <v>842</v>
      </c>
      <c r="R1708" s="577" t="s">
        <v>97</v>
      </c>
      <c r="S1708" s="577">
        <v>4</v>
      </c>
    </row>
    <row r="1709" spans="1:19">
      <c r="A1709">
        <v>1707</v>
      </c>
      <c r="B1709" s="400">
        <v>43964.51666666667</v>
      </c>
      <c r="C1709" s="577" t="s">
        <v>96</v>
      </c>
      <c r="D1709">
        <v>0.02</v>
      </c>
      <c r="F1709">
        <v>1.0877399999999999</v>
      </c>
      <c r="I1709" s="400">
        <v>43964.541666666664</v>
      </c>
      <c r="J1709">
        <v>1.08874</v>
      </c>
      <c r="N1709">
        <v>2</v>
      </c>
      <c r="Q1709">
        <v>843</v>
      </c>
      <c r="R1709" s="577" t="s">
        <v>96</v>
      </c>
      <c r="S1709" s="577">
        <v>1</v>
      </c>
    </row>
    <row r="1710" spans="1:19">
      <c r="A1710">
        <v>1709</v>
      </c>
      <c r="B1710" s="400">
        <v>43964.54583333333</v>
      </c>
      <c r="C1710" s="577" t="s">
        <v>96</v>
      </c>
      <c r="D1710">
        <v>0.02</v>
      </c>
      <c r="F1710">
        <v>1.08782</v>
      </c>
      <c r="I1710" s="400">
        <v>43964.553472222222</v>
      </c>
      <c r="J1710">
        <v>1.0888199999999999</v>
      </c>
      <c r="N1710">
        <v>2</v>
      </c>
      <c r="Q1710">
        <v>844</v>
      </c>
      <c r="R1710" s="577" t="s">
        <v>96</v>
      </c>
      <c r="S1710" s="577">
        <v>1</v>
      </c>
    </row>
    <row r="1711" spans="1:19">
      <c r="A1711">
        <v>1710</v>
      </c>
      <c r="B1711" s="400">
        <v>43964.556250000001</v>
      </c>
      <c r="C1711" s="577" t="s">
        <v>96</v>
      </c>
      <c r="D1711">
        <v>0.02</v>
      </c>
      <c r="F1711">
        <v>1.08724</v>
      </c>
      <c r="I1711" s="400">
        <v>43966.527083333334</v>
      </c>
      <c r="J1711">
        <v>1.0821400000000001</v>
      </c>
      <c r="N1711">
        <v>-10.52</v>
      </c>
      <c r="Q1711">
        <v>845</v>
      </c>
      <c r="R1711" s="577" t="s">
        <v>96</v>
      </c>
      <c r="S1711" s="577">
        <v>6</v>
      </c>
    </row>
    <row r="1712" spans="1:19">
      <c r="A1712">
        <v>1711</v>
      </c>
      <c r="B1712" s="400">
        <v>43964.572916666664</v>
      </c>
      <c r="C1712" s="577" t="s">
        <v>96</v>
      </c>
      <c r="D1712">
        <v>0.02</v>
      </c>
      <c r="F1712">
        <v>1.08562</v>
      </c>
      <c r="I1712" s="400">
        <v>43966.527083333334</v>
      </c>
      <c r="J1712">
        <v>1.0821400000000001</v>
      </c>
      <c r="N1712">
        <v>-7.28</v>
      </c>
      <c r="Q1712">
        <v>845</v>
      </c>
      <c r="R1712" s="577" t="s">
        <v>96</v>
      </c>
      <c r="S1712" s="577">
        <v>6</v>
      </c>
    </row>
    <row r="1713" spans="1:19">
      <c r="A1713">
        <v>1713</v>
      </c>
      <c r="B1713" s="400">
        <v>43964.623611111114</v>
      </c>
      <c r="C1713" s="577" t="s">
        <v>96</v>
      </c>
      <c r="D1713">
        <v>0.03</v>
      </c>
      <c r="F1713">
        <v>1.08396</v>
      </c>
      <c r="I1713" s="400">
        <v>43966.527083333334</v>
      </c>
      <c r="J1713">
        <v>1.0821400000000001</v>
      </c>
      <c r="N1713">
        <v>-5.94</v>
      </c>
      <c r="Q1713">
        <v>845</v>
      </c>
      <c r="R1713" s="577" t="s">
        <v>96</v>
      </c>
      <c r="S1713" s="577">
        <v>6</v>
      </c>
    </row>
    <row r="1714" spans="1:19">
      <c r="A1714">
        <v>1717</v>
      </c>
      <c r="B1714" s="400">
        <v>43964.706944444442</v>
      </c>
      <c r="C1714" s="577" t="s">
        <v>96</v>
      </c>
      <c r="D1714">
        <v>0.05</v>
      </c>
      <c r="F1714">
        <v>1.0822499999999999</v>
      </c>
      <c r="I1714" s="400">
        <v>43966.527083333334</v>
      </c>
      <c r="J1714">
        <v>1.0821400000000001</v>
      </c>
      <c r="N1714">
        <v>-1.35</v>
      </c>
      <c r="Q1714">
        <v>845</v>
      </c>
      <c r="R1714" s="577" t="s">
        <v>96</v>
      </c>
      <c r="S1714" s="577">
        <v>6</v>
      </c>
    </row>
    <row r="1715" spans="1:19">
      <c r="A1715">
        <v>1719</v>
      </c>
      <c r="B1715" s="400">
        <v>43965.25277777778</v>
      </c>
      <c r="C1715" s="577" t="s">
        <v>96</v>
      </c>
      <c r="D1715">
        <v>0.08</v>
      </c>
      <c r="F1715">
        <v>1.0804499999999999</v>
      </c>
      <c r="I1715" s="400">
        <v>43966.527083333334</v>
      </c>
      <c r="J1715">
        <v>1.0821400000000001</v>
      </c>
      <c r="N1715">
        <v>13.2</v>
      </c>
      <c r="Q1715">
        <v>845</v>
      </c>
      <c r="R1715" s="577" t="s">
        <v>96</v>
      </c>
      <c r="S1715" s="577">
        <v>6</v>
      </c>
    </row>
    <row r="1716" spans="1:19">
      <c r="A1716">
        <v>1721</v>
      </c>
      <c r="B1716" s="400">
        <v>43965.456250000003</v>
      </c>
      <c r="C1716" s="577" t="s">
        <v>96</v>
      </c>
      <c r="D1716">
        <v>0.14000000000000001</v>
      </c>
      <c r="F1716">
        <v>1.0785400000000001</v>
      </c>
      <c r="I1716" s="400">
        <v>43966.527083333334</v>
      </c>
      <c r="J1716">
        <v>1.0821400000000001</v>
      </c>
      <c r="N1716">
        <v>49.84</v>
      </c>
      <c r="Q1716">
        <v>845</v>
      </c>
      <c r="R1716" s="577" t="s">
        <v>96</v>
      </c>
      <c r="S1716" s="577">
        <v>6</v>
      </c>
    </row>
    <row r="1717" spans="1:19">
      <c r="A1717">
        <v>1712</v>
      </c>
      <c r="B1717" s="400">
        <v>43964.575694444444</v>
      </c>
      <c r="C1717" s="577" t="s">
        <v>97</v>
      </c>
      <c r="D1717">
        <v>0.02</v>
      </c>
      <c r="F1717">
        <v>1.0861700000000001</v>
      </c>
      <c r="I1717" s="400">
        <v>43964.618750000001</v>
      </c>
      <c r="J1717">
        <v>1.08517</v>
      </c>
      <c r="N1717">
        <v>2</v>
      </c>
      <c r="Q1717">
        <v>846</v>
      </c>
      <c r="R1717" s="577" t="s">
        <v>97</v>
      </c>
      <c r="S1717" s="577">
        <v>1</v>
      </c>
    </row>
    <row r="1718" spans="1:19">
      <c r="A1718">
        <v>1714</v>
      </c>
      <c r="B1718" s="400">
        <v>43964.62777777778</v>
      </c>
      <c r="C1718" s="577" t="s">
        <v>97</v>
      </c>
      <c r="D1718">
        <v>0.02</v>
      </c>
      <c r="F1718">
        <v>1.0843499999999999</v>
      </c>
      <c r="I1718" s="400">
        <v>43964.640277777777</v>
      </c>
      <c r="J1718">
        <v>1.08335</v>
      </c>
      <c r="N1718">
        <v>2</v>
      </c>
      <c r="Q1718">
        <v>847</v>
      </c>
      <c r="R1718" s="577" t="s">
        <v>97</v>
      </c>
      <c r="S1718" s="577">
        <v>1</v>
      </c>
    </row>
    <row r="1719" spans="1:19">
      <c r="A1719">
        <v>1715</v>
      </c>
      <c r="B1719" s="400">
        <v>43964.644444444442</v>
      </c>
      <c r="C1719" s="577" t="s">
        <v>97</v>
      </c>
      <c r="D1719">
        <v>0.02</v>
      </c>
      <c r="F1719">
        <v>1.0838300000000001</v>
      </c>
      <c r="I1719" s="400">
        <v>43964.680555555555</v>
      </c>
      <c r="J1719">
        <v>1.08283</v>
      </c>
      <c r="N1719">
        <v>2</v>
      </c>
      <c r="Q1719">
        <v>848</v>
      </c>
      <c r="R1719" s="577" t="s">
        <v>97</v>
      </c>
      <c r="S1719" s="577">
        <v>1</v>
      </c>
    </row>
    <row r="1720" spans="1:19">
      <c r="A1720">
        <v>1716</v>
      </c>
      <c r="B1720" s="400">
        <v>43964.693749999999</v>
      </c>
      <c r="C1720" s="577" t="s">
        <v>97</v>
      </c>
      <c r="D1720">
        <v>0.02</v>
      </c>
      <c r="F1720">
        <v>1.08297</v>
      </c>
      <c r="I1720" s="400">
        <v>43964.708333333336</v>
      </c>
      <c r="J1720">
        <v>1.0819700000000001</v>
      </c>
      <c r="N1720">
        <v>2</v>
      </c>
      <c r="Q1720">
        <v>849</v>
      </c>
      <c r="R1720" s="577" t="s">
        <v>97</v>
      </c>
      <c r="S1720" s="577">
        <v>1</v>
      </c>
    </row>
    <row r="1721" spans="1:19">
      <c r="A1721">
        <v>1718</v>
      </c>
      <c r="B1721" s="400">
        <v>43965.241666666669</v>
      </c>
      <c r="C1721" s="577" t="s">
        <v>97</v>
      </c>
      <c r="D1721">
        <v>0.02</v>
      </c>
      <c r="F1721">
        <v>1.0809200000000001</v>
      </c>
      <c r="I1721" s="400">
        <v>43965.291666666664</v>
      </c>
      <c r="J1721">
        <v>1.07992</v>
      </c>
      <c r="N1721">
        <v>2</v>
      </c>
      <c r="Q1721">
        <v>850</v>
      </c>
      <c r="R1721" s="577" t="s">
        <v>97</v>
      </c>
      <c r="S1721" s="577">
        <v>1</v>
      </c>
    </row>
    <row r="1722" spans="1:19">
      <c r="A1722">
        <v>1720</v>
      </c>
      <c r="B1722" s="400">
        <v>43965.29583333333</v>
      </c>
      <c r="C1722" s="577" t="s">
        <v>97</v>
      </c>
      <c r="D1722">
        <v>0.02</v>
      </c>
      <c r="F1722">
        <v>1.08074</v>
      </c>
      <c r="I1722" s="400">
        <v>43965.422222222223</v>
      </c>
      <c r="J1722">
        <v>1.0797399999999999</v>
      </c>
      <c r="N1722">
        <v>2</v>
      </c>
      <c r="Q1722">
        <v>851</v>
      </c>
      <c r="R1722" s="577" t="s">
        <v>97</v>
      </c>
      <c r="S1722" s="577">
        <v>1</v>
      </c>
    </row>
    <row r="1723" spans="1:19">
      <c r="A1723">
        <v>1722</v>
      </c>
      <c r="B1723" s="400">
        <v>43965.478472222225</v>
      </c>
      <c r="C1723" s="577" t="s">
        <v>97</v>
      </c>
      <c r="D1723">
        <v>0.02</v>
      </c>
      <c r="F1723">
        <v>1.0782499999999999</v>
      </c>
      <c r="I1723" s="400">
        <v>43965.648611111108</v>
      </c>
      <c r="J1723">
        <v>1.0791200000000001</v>
      </c>
      <c r="N1723">
        <v>-1.74</v>
      </c>
      <c r="Q1723">
        <v>852</v>
      </c>
      <c r="R1723" s="577" t="s">
        <v>97</v>
      </c>
      <c r="S1723" s="577">
        <v>3</v>
      </c>
    </row>
    <row r="1724" spans="1:19">
      <c r="A1724">
        <v>1723</v>
      </c>
      <c r="B1724" s="400">
        <v>43965.556944444441</v>
      </c>
      <c r="C1724" s="577" t="s">
        <v>97</v>
      </c>
      <c r="D1724">
        <v>0.02</v>
      </c>
      <c r="F1724">
        <v>1.07986</v>
      </c>
      <c r="I1724" s="400">
        <v>43965.648611111108</v>
      </c>
      <c r="J1724">
        <v>1.0791200000000001</v>
      </c>
      <c r="N1724">
        <v>1.48</v>
      </c>
      <c r="Q1724">
        <v>852</v>
      </c>
      <c r="R1724" s="577" t="s">
        <v>97</v>
      </c>
      <c r="S1724" s="577">
        <v>3</v>
      </c>
    </row>
    <row r="1725" spans="1:19">
      <c r="A1725">
        <v>1724</v>
      </c>
      <c r="B1725" s="400">
        <v>43965.592361111114</v>
      </c>
      <c r="C1725" s="577" t="s">
        <v>97</v>
      </c>
      <c r="D1725">
        <v>0.03</v>
      </c>
      <c r="F1725">
        <v>1.0815300000000001</v>
      </c>
      <c r="I1725" s="400">
        <v>43965.648611111108</v>
      </c>
      <c r="J1725">
        <v>1.0791200000000001</v>
      </c>
      <c r="N1725">
        <v>7.23</v>
      </c>
      <c r="Q1725">
        <v>852</v>
      </c>
      <c r="R1725" s="577" t="s">
        <v>97</v>
      </c>
      <c r="S1725" s="577">
        <v>3</v>
      </c>
    </row>
    <row r="1726" spans="1:19">
      <c r="A1726">
        <v>1725</v>
      </c>
      <c r="B1726" s="400">
        <v>43965.658333333333</v>
      </c>
      <c r="C1726" s="577" t="s">
        <v>97</v>
      </c>
      <c r="D1726">
        <v>0.02</v>
      </c>
      <c r="F1726">
        <v>1.07951</v>
      </c>
      <c r="I1726" s="400">
        <v>43965.699305555558</v>
      </c>
      <c r="J1726">
        <v>1.0785100000000001</v>
      </c>
      <c r="N1726">
        <v>2</v>
      </c>
      <c r="Q1726">
        <v>853</v>
      </c>
      <c r="R1726" s="577" t="s">
        <v>97</v>
      </c>
      <c r="S1726" s="577">
        <v>1</v>
      </c>
    </row>
    <row r="1727" spans="1:19">
      <c r="A1727">
        <v>1726</v>
      </c>
      <c r="B1727" s="400">
        <v>43965.723611111112</v>
      </c>
      <c r="C1727" s="577" t="s">
        <v>97</v>
      </c>
      <c r="D1727">
        <v>0.02</v>
      </c>
      <c r="F1727">
        <v>1.0788899999999999</v>
      </c>
      <c r="I1727" s="400">
        <v>43966.702777777777</v>
      </c>
      <c r="J1727">
        <v>1.0810200000000001</v>
      </c>
      <c r="N1727">
        <v>-4.24</v>
      </c>
      <c r="Q1727">
        <v>854</v>
      </c>
      <c r="R1727" s="577" t="s">
        <v>97</v>
      </c>
      <c r="S1727" s="577">
        <v>4</v>
      </c>
    </row>
    <row r="1728" spans="1:19">
      <c r="A1728">
        <v>1727</v>
      </c>
      <c r="B1728" s="400">
        <v>43965.874305555553</v>
      </c>
      <c r="C1728" s="577" t="s">
        <v>97</v>
      </c>
      <c r="D1728">
        <v>0.02</v>
      </c>
      <c r="F1728">
        <v>1.0805</v>
      </c>
      <c r="I1728" s="400">
        <v>43966.702777777777</v>
      </c>
      <c r="J1728">
        <v>1.0810200000000001</v>
      </c>
      <c r="N1728">
        <v>-1.02</v>
      </c>
      <c r="Q1728">
        <v>854</v>
      </c>
      <c r="R1728" s="577" t="s">
        <v>97</v>
      </c>
      <c r="S1728" s="577">
        <v>4</v>
      </c>
    </row>
    <row r="1729" spans="1:19">
      <c r="A1729">
        <v>1728</v>
      </c>
      <c r="B1729" s="400">
        <v>43966.52847222222</v>
      </c>
      <c r="C1729" s="577" t="s">
        <v>97</v>
      </c>
      <c r="D1729">
        <v>0.03</v>
      </c>
      <c r="F1729">
        <v>1.0821099999999999</v>
      </c>
      <c r="I1729" s="400">
        <v>43966.702777777777</v>
      </c>
      <c r="J1729">
        <v>1.0810200000000001</v>
      </c>
      <c r="N1729">
        <v>3.27</v>
      </c>
      <c r="Q1729">
        <v>854</v>
      </c>
      <c r="R1729" s="577" t="s">
        <v>97</v>
      </c>
      <c r="S1729" s="577">
        <v>4</v>
      </c>
    </row>
    <row r="1730" spans="1:19">
      <c r="A1730">
        <v>1729</v>
      </c>
      <c r="B1730" s="400">
        <v>43966.531944444447</v>
      </c>
      <c r="C1730" s="577" t="s">
        <v>97</v>
      </c>
      <c r="D1730">
        <v>0.05</v>
      </c>
      <c r="F1730">
        <v>1.0838300000000001</v>
      </c>
      <c r="I1730" s="400">
        <v>43966.702777777777</v>
      </c>
      <c r="J1730">
        <v>1.0810200000000001</v>
      </c>
      <c r="N1730">
        <v>14.05</v>
      </c>
      <c r="Q1730">
        <v>854</v>
      </c>
      <c r="R1730" s="577" t="s">
        <v>97</v>
      </c>
      <c r="S1730" s="577">
        <v>4</v>
      </c>
    </row>
    <row r="1731" spans="1:19">
      <c r="A1731">
        <v>1730</v>
      </c>
      <c r="B1731" s="400">
        <v>43966.571527777778</v>
      </c>
      <c r="C1731" s="577" t="s">
        <v>96</v>
      </c>
      <c r="D1731">
        <v>0.02</v>
      </c>
      <c r="F1731">
        <v>1.0843799999999999</v>
      </c>
      <c r="I1731" s="400">
        <v>43969.513194444444</v>
      </c>
      <c r="J1731">
        <v>1.0835300000000001</v>
      </c>
      <c r="N1731">
        <v>-1.78</v>
      </c>
      <c r="Q1731">
        <v>855</v>
      </c>
      <c r="R1731" s="577" t="s">
        <v>96</v>
      </c>
      <c r="S1731" s="577">
        <v>3</v>
      </c>
    </row>
    <row r="1732" spans="1:19">
      <c r="A1732">
        <v>1731</v>
      </c>
      <c r="B1732" s="400">
        <v>43966.615972222222</v>
      </c>
      <c r="C1732" s="577" t="s">
        <v>96</v>
      </c>
      <c r="D1732">
        <v>0.02</v>
      </c>
      <c r="F1732">
        <v>1.08277</v>
      </c>
      <c r="I1732" s="400">
        <v>43969.513194444444</v>
      </c>
      <c r="J1732">
        <v>1.0835300000000001</v>
      </c>
      <c r="N1732">
        <v>1.44</v>
      </c>
      <c r="Q1732">
        <v>855</v>
      </c>
      <c r="R1732" s="577" t="s">
        <v>96</v>
      </c>
      <c r="S1732" s="577">
        <v>3</v>
      </c>
    </row>
    <row r="1733" spans="1:19">
      <c r="A1733">
        <v>1732</v>
      </c>
      <c r="B1733" s="400">
        <v>43966.702777777777</v>
      </c>
      <c r="C1733" s="577" t="s">
        <v>96</v>
      </c>
      <c r="D1733">
        <v>0.03</v>
      </c>
      <c r="F1733">
        <v>1.0811299999999999</v>
      </c>
      <c r="I1733" s="400">
        <v>43969.513194444444</v>
      </c>
      <c r="J1733">
        <v>1.0835300000000001</v>
      </c>
      <c r="N1733">
        <v>7.08</v>
      </c>
      <c r="Q1733">
        <v>855</v>
      </c>
      <c r="R1733" s="577" t="s">
        <v>96</v>
      </c>
      <c r="S1733" s="577">
        <v>3</v>
      </c>
    </row>
    <row r="1734" spans="1:19">
      <c r="A1734">
        <v>1733</v>
      </c>
      <c r="B1734" s="400">
        <v>43968.878472222219</v>
      </c>
      <c r="C1734" s="577" t="s">
        <v>97</v>
      </c>
      <c r="D1734">
        <v>0.02</v>
      </c>
      <c r="F1734">
        <v>1.0811999999999999</v>
      </c>
      <c r="I1734" s="400">
        <v>43969.325694444444</v>
      </c>
      <c r="J1734">
        <v>1.08101</v>
      </c>
      <c r="N1734">
        <v>0.4</v>
      </c>
      <c r="Q1734">
        <v>856</v>
      </c>
      <c r="R1734" s="577" t="s">
        <v>97</v>
      </c>
      <c r="S1734" s="577">
        <v>2</v>
      </c>
    </row>
    <row r="1735" spans="1:19">
      <c r="A1735">
        <v>1734</v>
      </c>
      <c r="B1735" s="400">
        <v>43969.289583333331</v>
      </c>
      <c r="C1735" s="577" t="s">
        <v>97</v>
      </c>
      <c r="D1735">
        <v>0.02</v>
      </c>
      <c r="F1735">
        <v>1.0828100000000001</v>
      </c>
      <c r="I1735" s="400">
        <v>43969.325694444444</v>
      </c>
      <c r="J1735">
        <v>1.08101</v>
      </c>
      <c r="N1735">
        <v>3.6</v>
      </c>
      <c r="Q1735">
        <v>856</v>
      </c>
      <c r="R1735" s="577" t="s">
        <v>97</v>
      </c>
      <c r="S1735" s="577">
        <v>2</v>
      </c>
    </row>
    <row r="1736" spans="1:19">
      <c r="A1736">
        <v>1735</v>
      </c>
      <c r="B1736" s="400">
        <v>43969.32916666667</v>
      </c>
      <c r="C1736" s="577" t="s">
        <v>97</v>
      </c>
      <c r="D1736">
        <v>0.02</v>
      </c>
      <c r="F1736">
        <v>1.08121</v>
      </c>
      <c r="I1736" s="400">
        <v>43969.385416666664</v>
      </c>
      <c r="J1736">
        <v>1.0802099999999999</v>
      </c>
      <c r="N1736">
        <v>2</v>
      </c>
      <c r="Q1736">
        <v>857</v>
      </c>
      <c r="R1736" s="577" t="s">
        <v>97</v>
      </c>
      <c r="S1736" s="577">
        <v>1</v>
      </c>
    </row>
    <row r="1737" spans="1:19">
      <c r="A1737">
        <v>1736</v>
      </c>
      <c r="B1737" s="400">
        <v>43969.4375</v>
      </c>
      <c r="C1737" s="577" t="s">
        <v>97</v>
      </c>
      <c r="D1737">
        <v>0.02</v>
      </c>
      <c r="F1737">
        <v>1.08073</v>
      </c>
      <c r="I1737" s="400">
        <v>43972.611111111109</v>
      </c>
      <c r="J1737">
        <v>1.0961099999999999</v>
      </c>
      <c r="N1737">
        <v>-30.65</v>
      </c>
      <c r="Q1737">
        <v>858</v>
      </c>
      <c r="R1737" s="577" t="s">
        <v>97</v>
      </c>
      <c r="S1737" s="577">
        <v>11</v>
      </c>
    </row>
    <row r="1738" spans="1:19">
      <c r="A1738">
        <v>1737</v>
      </c>
      <c r="B1738" s="400">
        <v>43969.505555555559</v>
      </c>
      <c r="C1738" s="577" t="s">
        <v>97</v>
      </c>
      <c r="D1738">
        <v>0.02</v>
      </c>
      <c r="F1738">
        <v>1.0823499999999999</v>
      </c>
      <c r="I1738" s="400">
        <v>43972.611111111109</v>
      </c>
      <c r="J1738">
        <v>1.0961099999999999</v>
      </c>
      <c r="N1738">
        <v>-27.41</v>
      </c>
      <c r="Q1738">
        <v>858</v>
      </c>
      <c r="R1738" s="577" t="s">
        <v>97</v>
      </c>
      <c r="S1738" s="577">
        <v>11</v>
      </c>
    </row>
    <row r="1739" spans="1:19">
      <c r="A1739">
        <v>1738</v>
      </c>
      <c r="B1739" s="400">
        <v>43969.522222222222</v>
      </c>
      <c r="C1739" s="577" t="s">
        <v>97</v>
      </c>
      <c r="D1739">
        <v>0.03</v>
      </c>
      <c r="F1739">
        <v>1.08395</v>
      </c>
      <c r="I1739" s="400">
        <v>43972.611111111109</v>
      </c>
      <c r="J1739">
        <v>1.0961099999999999</v>
      </c>
      <c r="N1739">
        <v>-36.31</v>
      </c>
      <c r="Q1739">
        <v>858</v>
      </c>
      <c r="R1739" s="577" t="s">
        <v>97</v>
      </c>
      <c r="S1739" s="577">
        <v>11</v>
      </c>
    </row>
    <row r="1740" spans="1:19">
      <c r="A1740">
        <v>1741</v>
      </c>
      <c r="B1740" s="400">
        <v>43969.568749999999</v>
      </c>
      <c r="C1740" s="577" t="s">
        <v>97</v>
      </c>
      <c r="D1740">
        <v>0.05</v>
      </c>
      <c r="F1740">
        <v>1.08565</v>
      </c>
      <c r="I1740" s="400">
        <v>43972.611111111109</v>
      </c>
      <c r="J1740">
        <v>1.0961099999999999</v>
      </c>
      <c r="N1740">
        <v>-52.02</v>
      </c>
      <c r="Q1740">
        <v>858</v>
      </c>
      <c r="R1740" s="577" t="s">
        <v>97</v>
      </c>
      <c r="S1740" s="577">
        <v>11</v>
      </c>
    </row>
    <row r="1741" spans="1:19">
      <c r="A1741">
        <v>1743</v>
      </c>
      <c r="B1741" s="400">
        <v>43969.638194444444</v>
      </c>
      <c r="C1741" s="577" t="s">
        <v>97</v>
      </c>
      <c r="D1741">
        <v>0.08</v>
      </c>
      <c r="F1741">
        <v>1.0874600000000001</v>
      </c>
      <c r="I1741" s="400">
        <v>43972.611111111109</v>
      </c>
      <c r="J1741">
        <v>1.0961099999999999</v>
      </c>
      <c r="N1741">
        <v>-68.75</v>
      </c>
      <c r="Q1741">
        <v>858</v>
      </c>
      <c r="R1741" s="577" t="s">
        <v>97</v>
      </c>
      <c r="S1741" s="577">
        <v>11</v>
      </c>
    </row>
    <row r="1742" spans="1:19">
      <c r="A1742">
        <v>1744</v>
      </c>
      <c r="B1742" s="400">
        <v>43969.640972222223</v>
      </c>
      <c r="C1742" s="577" t="s">
        <v>97</v>
      </c>
      <c r="D1742">
        <v>0.14000000000000001</v>
      </c>
      <c r="F1742">
        <v>1.0893999999999999</v>
      </c>
      <c r="I1742" s="400">
        <v>43972.611111111109</v>
      </c>
      <c r="J1742">
        <v>1.0961099999999999</v>
      </c>
      <c r="N1742">
        <v>-93.16</v>
      </c>
      <c r="Q1742">
        <v>858</v>
      </c>
      <c r="R1742" s="577" t="s">
        <v>97</v>
      </c>
      <c r="S1742" s="577">
        <v>11</v>
      </c>
    </row>
    <row r="1743" spans="1:19">
      <c r="A1743">
        <v>1746</v>
      </c>
      <c r="B1743" s="400">
        <v>43969.671527777777</v>
      </c>
      <c r="C1743" s="577" t="s">
        <v>97</v>
      </c>
      <c r="D1743">
        <v>0.23</v>
      </c>
      <c r="F1743">
        <v>1.0913999999999999</v>
      </c>
      <c r="I1743" s="400">
        <v>43972.611111111109</v>
      </c>
      <c r="J1743">
        <v>1.0961099999999999</v>
      </c>
      <c r="N1743">
        <v>-107.05</v>
      </c>
      <c r="Q1743">
        <v>858</v>
      </c>
      <c r="R1743" s="577" t="s">
        <v>97</v>
      </c>
      <c r="S1743" s="577">
        <v>11</v>
      </c>
    </row>
    <row r="1744" spans="1:19">
      <c r="A1744">
        <v>1749</v>
      </c>
      <c r="B1744" s="400">
        <v>43970.269444444442</v>
      </c>
      <c r="C1744" s="577" t="s">
        <v>97</v>
      </c>
      <c r="D1744">
        <v>0.38</v>
      </c>
      <c r="F1744">
        <v>1.09351</v>
      </c>
      <c r="I1744" s="400">
        <v>43972.611111111109</v>
      </c>
      <c r="J1744">
        <v>1.0961099999999999</v>
      </c>
      <c r="N1744">
        <v>-97.1</v>
      </c>
      <c r="Q1744">
        <v>858</v>
      </c>
      <c r="R1744" s="577" t="s">
        <v>97</v>
      </c>
      <c r="S1744" s="577">
        <v>11</v>
      </c>
    </row>
    <row r="1745" spans="1:19">
      <c r="A1745">
        <v>1752</v>
      </c>
      <c r="B1745" s="400">
        <v>43970.434027777781</v>
      </c>
      <c r="C1745" s="577" t="s">
        <v>97</v>
      </c>
      <c r="D1745">
        <v>0.64</v>
      </c>
      <c r="F1745">
        <v>1.09572</v>
      </c>
      <c r="I1745" s="400">
        <v>43972.611111111109</v>
      </c>
      <c r="J1745">
        <v>1.0961099999999999</v>
      </c>
      <c r="N1745">
        <v>-22.1</v>
      </c>
      <c r="Q1745">
        <v>858</v>
      </c>
      <c r="R1745" s="577" t="s">
        <v>97</v>
      </c>
      <c r="S1745" s="577">
        <v>11</v>
      </c>
    </row>
    <row r="1746" spans="1:19">
      <c r="A1746">
        <v>1758</v>
      </c>
      <c r="B1746" s="400">
        <v>43971.552083333336</v>
      </c>
      <c r="C1746" s="577" t="s">
        <v>97</v>
      </c>
      <c r="D1746">
        <v>1.1100000000000001</v>
      </c>
      <c r="F1746">
        <v>1.0980399999999999</v>
      </c>
      <c r="I1746" s="400">
        <v>43972.611111111109</v>
      </c>
      <c r="J1746">
        <v>1.0961099999999999</v>
      </c>
      <c r="N1746">
        <v>217.95</v>
      </c>
      <c r="Q1746">
        <v>858</v>
      </c>
      <c r="R1746" s="577" t="s">
        <v>97</v>
      </c>
      <c r="S1746" s="577">
        <v>11</v>
      </c>
    </row>
    <row r="1747" spans="1:19">
      <c r="A1747">
        <v>1764</v>
      </c>
      <c r="B1747" s="400">
        <v>43972.512499999997</v>
      </c>
      <c r="C1747" s="577" t="s">
        <v>97</v>
      </c>
      <c r="D1747">
        <v>1.93</v>
      </c>
      <c r="F1747">
        <v>1.1004400000000001</v>
      </c>
      <c r="I1747" s="400">
        <v>43972.611111111109</v>
      </c>
      <c r="J1747">
        <v>1.0961099999999999</v>
      </c>
      <c r="N1747">
        <v>835.69</v>
      </c>
      <c r="Q1747">
        <v>858</v>
      </c>
      <c r="R1747" s="577" t="s">
        <v>97</v>
      </c>
      <c r="S1747" s="577">
        <v>11</v>
      </c>
    </row>
    <row r="1748" spans="1:19">
      <c r="A1748">
        <v>1739</v>
      </c>
      <c r="B1748" s="400">
        <v>43969.53125</v>
      </c>
      <c r="C1748" s="577" t="s">
        <v>96</v>
      </c>
      <c r="D1748">
        <v>0.02</v>
      </c>
      <c r="F1748">
        <v>1.0838399999999999</v>
      </c>
      <c r="I1748" s="400">
        <v>43969.558333333334</v>
      </c>
      <c r="J1748">
        <v>1.08484</v>
      </c>
      <c r="N1748">
        <v>2</v>
      </c>
      <c r="Q1748">
        <v>859</v>
      </c>
      <c r="R1748" s="577" t="s">
        <v>96</v>
      </c>
      <c r="S1748" s="577">
        <v>1</v>
      </c>
    </row>
    <row r="1749" spans="1:19">
      <c r="A1749">
        <v>1740</v>
      </c>
      <c r="B1749" s="400">
        <v>43969.561805555553</v>
      </c>
      <c r="C1749" s="577" t="s">
        <v>96</v>
      </c>
      <c r="D1749">
        <v>0.02</v>
      </c>
      <c r="F1749">
        <v>1.08473</v>
      </c>
      <c r="I1749" s="400">
        <v>43969.569444444445</v>
      </c>
      <c r="J1749">
        <v>1.0857300000000001</v>
      </c>
      <c r="N1749">
        <v>2</v>
      </c>
      <c r="Q1749">
        <v>860</v>
      </c>
      <c r="R1749" s="577" t="s">
        <v>96</v>
      </c>
      <c r="S1749" s="577">
        <v>1</v>
      </c>
    </row>
    <row r="1750" spans="1:19">
      <c r="A1750">
        <v>1742</v>
      </c>
      <c r="B1750" s="400">
        <v>43969.572916666664</v>
      </c>
      <c r="C1750" s="577" t="s">
        <v>96</v>
      </c>
      <c r="D1750">
        <v>0.02</v>
      </c>
      <c r="F1750">
        <v>1.08602</v>
      </c>
      <c r="I1750" s="400">
        <v>43969.636111111111</v>
      </c>
      <c r="J1750">
        <v>1.0870200000000001</v>
      </c>
      <c r="N1750">
        <v>2</v>
      </c>
      <c r="Q1750">
        <v>861</v>
      </c>
      <c r="R1750" s="577" t="s">
        <v>96</v>
      </c>
      <c r="S1750" s="577">
        <v>1</v>
      </c>
    </row>
    <row r="1751" spans="1:19">
      <c r="A1751">
        <v>1745</v>
      </c>
      <c r="B1751" s="400">
        <v>43969.644444444442</v>
      </c>
      <c r="C1751" s="577" t="s">
        <v>96</v>
      </c>
      <c r="D1751">
        <v>0.02</v>
      </c>
      <c r="F1751">
        <v>1.0885</v>
      </c>
      <c r="I1751" s="400">
        <v>43969.65625</v>
      </c>
      <c r="J1751">
        <v>1.0894999999999999</v>
      </c>
      <c r="N1751">
        <v>2</v>
      </c>
      <c r="Q1751">
        <v>862</v>
      </c>
      <c r="R1751" s="577" t="s">
        <v>96</v>
      </c>
      <c r="S1751" s="577">
        <v>1</v>
      </c>
    </row>
    <row r="1752" spans="1:19">
      <c r="A1752">
        <v>1747</v>
      </c>
      <c r="B1752" s="400">
        <v>43969.681944444441</v>
      </c>
      <c r="C1752" s="577" t="s">
        <v>96</v>
      </c>
      <c r="D1752">
        <v>0.02</v>
      </c>
      <c r="F1752">
        <v>1.09141</v>
      </c>
      <c r="I1752" s="400">
        <v>43969.717361111114</v>
      </c>
      <c r="J1752">
        <v>1.0924100000000001</v>
      </c>
      <c r="N1752">
        <v>2</v>
      </c>
      <c r="Q1752">
        <v>863</v>
      </c>
      <c r="R1752" s="577" t="s">
        <v>96</v>
      </c>
      <c r="S1752" s="577">
        <v>1</v>
      </c>
    </row>
    <row r="1753" spans="1:19">
      <c r="A1753">
        <v>1748</v>
      </c>
      <c r="B1753" s="400">
        <v>43969.731249999997</v>
      </c>
      <c r="C1753" s="577" t="s">
        <v>96</v>
      </c>
      <c r="D1753">
        <v>0.02</v>
      </c>
      <c r="F1753">
        <v>1.09188</v>
      </c>
      <c r="I1753" s="400">
        <v>43970.265972222223</v>
      </c>
      <c r="J1753">
        <v>1.0928800000000001</v>
      </c>
      <c r="N1753">
        <v>1.92</v>
      </c>
      <c r="Q1753">
        <v>864</v>
      </c>
      <c r="R1753" s="577" t="s">
        <v>96</v>
      </c>
      <c r="S1753" s="577">
        <v>1</v>
      </c>
    </row>
    <row r="1754" spans="1:19">
      <c r="A1754">
        <v>1750</v>
      </c>
      <c r="B1754" s="400">
        <v>43970.280555555553</v>
      </c>
      <c r="C1754" s="577" t="s">
        <v>96</v>
      </c>
      <c r="D1754">
        <v>0.02</v>
      </c>
      <c r="F1754">
        <v>1.0935999999999999</v>
      </c>
      <c r="I1754" s="400">
        <v>43970.368750000001</v>
      </c>
      <c r="J1754">
        <v>1.0946</v>
      </c>
      <c r="N1754">
        <v>2</v>
      </c>
      <c r="Q1754">
        <v>865</v>
      </c>
      <c r="R1754" s="577" t="s">
        <v>96</v>
      </c>
      <c r="S1754" s="577">
        <v>1</v>
      </c>
    </row>
    <row r="1755" spans="1:19">
      <c r="A1755">
        <v>1751</v>
      </c>
      <c r="B1755" s="400">
        <v>43970.415277777778</v>
      </c>
      <c r="C1755" s="577" t="s">
        <v>96</v>
      </c>
      <c r="D1755">
        <v>0.02</v>
      </c>
      <c r="F1755">
        <v>1.0949199999999999</v>
      </c>
      <c r="I1755" s="400">
        <v>43970.442361111112</v>
      </c>
      <c r="J1755">
        <v>1.09592</v>
      </c>
      <c r="N1755">
        <v>2</v>
      </c>
      <c r="Q1755">
        <v>866</v>
      </c>
      <c r="R1755" s="577" t="s">
        <v>96</v>
      </c>
      <c r="S1755" s="577">
        <v>1</v>
      </c>
    </row>
    <row r="1756" spans="1:19">
      <c r="A1756">
        <v>1753</v>
      </c>
      <c r="B1756" s="400">
        <v>43970.490277777775</v>
      </c>
      <c r="C1756" s="577" t="s">
        <v>96</v>
      </c>
      <c r="D1756">
        <v>0.02</v>
      </c>
      <c r="F1756">
        <v>1.09572</v>
      </c>
      <c r="I1756" s="400">
        <v>43971.250694444447</v>
      </c>
      <c r="J1756">
        <v>1.0948800000000001</v>
      </c>
      <c r="N1756">
        <v>-1.76</v>
      </c>
      <c r="Q1756">
        <v>867</v>
      </c>
      <c r="R1756" s="577" t="s">
        <v>96</v>
      </c>
      <c r="S1756" s="577">
        <v>3</v>
      </c>
    </row>
    <row r="1757" spans="1:19">
      <c r="A1757">
        <v>1754</v>
      </c>
      <c r="B1757" s="400">
        <v>43970.545138888891</v>
      </c>
      <c r="C1757" s="577" t="s">
        <v>96</v>
      </c>
      <c r="D1757">
        <v>0.02</v>
      </c>
      <c r="F1757">
        <v>1.0941099999999999</v>
      </c>
      <c r="I1757" s="400">
        <v>43971.250694444447</v>
      </c>
      <c r="J1757">
        <v>1.0948800000000001</v>
      </c>
      <c r="N1757">
        <v>1.46</v>
      </c>
      <c r="Q1757">
        <v>867</v>
      </c>
      <c r="R1757" s="577" t="s">
        <v>96</v>
      </c>
      <c r="S1757" s="577">
        <v>3</v>
      </c>
    </row>
    <row r="1758" spans="1:19">
      <c r="A1758">
        <v>1755</v>
      </c>
      <c r="B1758" s="400">
        <v>43970.834722222222</v>
      </c>
      <c r="C1758" s="577" t="s">
        <v>96</v>
      </c>
      <c r="D1758">
        <v>0.03</v>
      </c>
      <c r="F1758">
        <v>1.0925100000000001</v>
      </c>
      <c r="I1758" s="400">
        <v>43971.250694444447</v>
      </c>
      <c r="J1758">
        <v>1.0948800000000001</v>
      </c>
      <c r="N1758">
        <v>6.99</v>
      </c>
      <c r="Q1758">
        <v>867</v>
      </c>
      <c r="R1758" s="577" t="s">
        <v>96</v>
      </c>
      <c r="S1758" s="577">
        <v>3</v>
      </c>
    </row>
    <row r="1759" spans="1:19">
      <c r="A1759">
        <v>1756</v>
      </c>
      <c r="B1759" s="400">
        <v>43971.3</v>
      </c>
      <c r="C1759" s="577" t="s">
        <v>96</v>
      </c>
      <c r="D1759">
        <v>0.02</v>
      </c>
      <c r="F1759">
        <v>1.09554</v>
      </c>
      <c r="I1759" s="400">
        <v>43971.5</v>
      </c>
      <c r="J1759">
        <v>1.0965400000000001</v>
      </c>
      <c r="N1759">
        <v>2</v>
      </c>
      <c r="Q1759">
        <v>868</v>
      </c>
      <c r="R1759" s="577" t="s">
        <v>96</v>
      </c>
      <c r="S1759" s="577">
        <v>1</v>
      </c>
    </row>
    <row r="1760" spans="1:19">
      <c r="A1760">
        <v>1757</v>
      </c>
      <c r="B1760" s="400">
        <v>43971.505555555559</v>
      </c>
      <c r="C1760" s="577" t="s">
        <v>96</v>
      </c>
      <c r="D1760">
        <v>0.02</v>
      </c>
      <c r="F1760">
        <v>1.09626</v>
      </c>
      <c r="I1760" s="400">
        <v>43971.543055555558</v>
      </c>
      <c r="J1760">
        <v>1.0972599999999999</v>
      </c>
      <c r="N1760">
        <v>2</v>
      </c>
      <c r="Q1760">
        <v>869</v>
      </c>
      <c r="R1760" s="577" t="s">
        <v>96</v>
      </c>
      <c r="S1760" s="577">
        <v>1</v>
      </c>
    </row>
    <row r="1761" spans="1:19">
      <c r="A1761">
        <v>1759</v>
      </c>
      <c r="B1761" s="400">
        <v>43971.56527777778</v>
      </c>
      <c r="C1761" s="577" t="s">
        <v>96</v>
      </c>
      <c r="D1761">
        <v>0.02</v>
      </c>
      <c r="F1761">
        <v>1.09697</v>
      </c>
      <c r="I1761" s="400">
        <v>43971.581944444442</v>
      </c>
      <c r="J1761">
        <v>1.0979699999999999</v>
      </c>
      <c r="N1761">
        <v>2</v>
      </c>
      <c r="Q1761">
        <v>870</v>
      </c>
      <c r="R1761" s="577" t="s">
        <v>96</v>
      </c>
      <c r="S1761" s="577">
        <v>1</v>
      </c>
    </row>
    <row r="1762" spans="1:19">
      <c r="A1762">
        <v>1760</v>
      </c>
      <c r="B1762" s="400">
        <v>43971.601388888892</v>
      </c>
      <c r="C1762" s="577" t="s">
        <v>96</v>
      </c>
      <c r="D1762">
        <v>0.02</v>
      </c>
      <c r="F1762">
        <v>1.0993999999999999</v>
      </c>
      <c r="I1762" s="400">
        <v>43972.45</v>
      </c>
      <c r="J1762">
        <v>1.09857</v>
      </c>
      <c r="N1762">
        <v>-1.9</v>
      </c>
      <c r="Q1762">
        <v>871</v>
      </c>
      <c r="R1762" s="577" t="s">
        <v>96</v>
      </c>
      <c r="S1762" s="577">
        <v>3</v>
      </c>
    </row>
    <row r="1763" spans="1:19">
      <c r="A1763">
        <v>1761</v>
      </c>
      <c r="B1763" s="400">
        <v>43971.673611111109</v>
      </c>
      <c r="C1763" s="577" t="s">
        <v>96</v>
      </c>
      <c r="D1763">
        <v>0.02</v>
      </c>
      <c r="F1763">
        <v>1.0978000000000001</v>
      </c>
      <c r="I1763" s="400">
        <v>43972.45</v>
      </c>
      <c r="J1763">
        <v>1.09857</v>
      </c>
      <c r="N1763">
        <v>1.3</v>
      </c>
      <c r="Q1763">
        <v>871</v>
      </c>
      <c r="R1763" s="577" t="s">
        <v>96</v>
      </c>
      <c r="S1763" s="577">
        <v>3</v>
      </c>
    </row>
    <row r="1764" spans="1:19">
      <c r="A1764">
        <v>1762</v>
      </c>
      <c r="B1764" s="400">
        <v>43972.068749999999</v>
      </c>
      <c r="C1764" s="577" t="s">
        <v>96</v>
      </c>
      <c r="D1764">
        <v>0.03</v>
      </c>
      <c r="F1764">
        <v>1.09619</v>
      </c>
      <c r="I1764" s="400">
        <v>43972.45</v>
      </c>
      <c r="J1764">
        <v>1.09857</v>
      </c>
      <c r="N1764">
        <v>7.14</v>
      </c>
      <c r="Q1764">
        <v>871</v>
      </c>
      <c r="R1764" s="577" t="s">
        <v>96</v>
      </c>
      <c r="S1764" s="577">
        <v>3</v>
      </c>
    </row>
    <row r="1765" spans="1:19">
      <c r="A1765">
        <v>1763</v>
      </c>
      <c r="B1765" s="400">
        <v>43972.481249999997</v>
      </c>
      <c r="C1765" s="577" t="s">
        <v>96</v>
      </c>
      <c r="D1765">
        <v>0.02</v>
      </c>
      <c r="F1765">
        <v>1.09941</v>
      </c>
      <c r="I1765" s="400">
        <v>43972.512499999997</v>
      </c>
      <c r="J1765">
        <v>1.1004100000000001</v>
      </c>
      <c r="K1765" s="577"/>
      <c r="N1765">
        <v>2</v>
      </c>
      <c r="Q1765">
        <v>872</v>
      </c>
      <c r="R1765" s="577" t="s">
        <v>96</v>
      </c>
      <c r="S1765" s="577">
        <v>1</v>
      </c>
    </row>
    <row r="1766" spans="1:19">
      <c r="A1766">
        <v>1765</v>
      </c>
      <c r="B1766" s="400">
        <v>43972.524305555555</v>
      </c>
      <c r="C1766" s="577" t="s">
        <v>96</v>
      </c>
      <c r="D1766">
        <v>0.02</v>
      </c>
      <c r="F1766">
        <v>1.10056</v>
      </c>
      <c r="I1766" s="400">
        <v>43977.1875</v>
      </c>
      <c r="J1766">
        <v>1.09202</v>
      </c>
      <c r="K1766" s="577"/>
      <c r="N1766">
        <v>-17.32</v>
      </c>
      <c r="Q1766">
        <v>873</v>
      </c>
      <c r="R1766" s="577" t="s">
        <v>96</v>
      </c>
      <c r="S1766" s="577">
        <v>8</v>
      </c>
    </row>
    <row r="1767" spans="1:19">
      <c r="A1767">
        <v>1766</v>
      </c>
      <c r="B1767" s="400">
        <v>43972.538194444445</v>
      </c>
      <c r="C1767" s="577" t="s">
        <v>96</v>
      </c>
      <c r="D1767">
        <v>0.02</v>
      </c>
      <c r="F1767">
        <v>1.0989100000000001</v>
      </c>
      <c r="I1767" s="400">
        <v>43977.1875</v>
      </c>
      <c r="J1767">
        <v>1.09202</v>
      </c>
      <c r="N1767">
        <v>-14.02</v>
      </c>
      <c r="Q1767">
        <v>873</v>
      </c>
      <c r="R1767" s="577" t="s">
        <v>96</v>
      </c>
      <c r="S1767" s="577">
        <v>8</v>
      </c>
    </row>
    <row r="1768" spans="1:19">
      <c r="A1768">
        <v>1767</v>
      </c>
      <c r="B1768" s="400">
        <v>43972.553472222222</v>
      </c>
      <c r="C1768" s="577" t="s">
        <v>96</v>
      </c>
      <c r="D1768">
        <v>0.03</v>
      </c>
      <c r="F1768">
        <v>1.09731</v>
      </c>
      <c r="I1768" s="400">
        <v>43977.1875</v>
      </c>
      <c r="J1768">
        <v>1.09202</v>
      </c>
      <c r="N1768">
        <v>-16.23</v>
      </c>
      <c r="Q1768">
        <v>873</v>
      </c>
      <c r="R1768" s="577" t="s">
        <v>96</v>
      </c>
      <c r="S1768" s="577">
        <v>8</v>
      </c>
    </row>
    <row r="1769" spans="1:19">
      <c r="A1769">
        <v>1768</v>
      </c>
      <c r="B1769" s="400">
        <v>43972.614583333336</v>
      </c>
      <c r="C1769" s="577" t="s">
        <v>96</v>
      </c>
      <c r="D1769">
        <v>0.05</v>
      </c>
      <c r="F1769">
        <v>1.09561</v>
      </c>
      <c r="I1769" s="400">
        <v>43977.1875</v>
      </c>
      <c r="J1769">
        <v>1.09202</v>
      </c>
      <c r="N1769">
        <v>-18.55</v>
      </c>
      <c r="Q1769">
        <v>873</v>
      </c>
      <c r="R1769" s="577" t="s">
        <v>96</v>
      </c>
      <c r="S1769" s="577">
        <v>8</v>
      </c>
    </row>
    <row r="1770" spans="1:19">
      <c r="A1770">
        <v>1771</v>
      </c>
      <c r="B1770" s="400">
        <v>43973.143750000003</v>
      </c>
      <c r="C1770" s="577" t="s">
        <v>96</v>
      </c>
      <c r="D1770">
        <v>0.08</v>
      </c>
      <c r="F1770">
        <v>1.0938099999999999</v>
      </c>
      <c r="I1770" s="400">
        <v>43977.1875</v>
      </c>
      <c r="J1770">
        <v>1.09202</v>
      </c>
      <c r="N1770">
        <v>-14.96</v>
      </c>
      <c r="Q1770">
        <v>873</v>
      </c>
      <c r="R1770" s="577" t="s">
        <v>96</v>
      </c>
      <c r="S1770" s="577">
        <v>8</v>
      </c>
    </row>
    <row r="1771" spans="1:19">
      <c r="A1771">
        <v>1773</v>
      </c>
      <c r="B1771" s="400">
        <v>43973.296527777777</v>
      </c>
      <c r="C1771" s="577" t="s">
        <v>96</v>
      </c>
      <c r="D1771">
        <v>0.14000000000000001</v>
      </c>
      <c r="F1771">
        <v>1.0919000000000001</v>
      </c>
      <c r="I1771" s="400">
        <v>43977.1875</v>
      </c>
      <c r="J1771">
        <v>1.09202</v>
      </c>
      <c r="N1771">
        <v>0.56000000000000005</v>
      </c>
      <c r="Q1771">
        <v>873</v>
      </c>
      <c r="R1771" s="577" t="s">
        <v>96</v>
      </c>
      <c r="S1771" s="577">
        <v>8</v>
      </c>
    </row>
    <row r="1772" spans="1:19">
      <c r="A1772">
        <v>1775</v>
      </c>
      <c r="B1772" s="400">
        <v>43973.369444444441</v>
      </c>
      <c r="C1772" s="577" t="s">
        <v>96</v>
      </c>
      <c r="D1772">
        <v>0.23</v>
      </c>
      <c r="F1772">
        <v>1.0899000000000001</v>
      </c>
      <c r="I1772" s="400">
        <v>43977.1875</v>
      </c>
      <c r="J1772">
        <v>1.09202</v>
      </c>
      <c r="N1772">
        <v>46.91</v>
      </c>
      <c r="Q1772">
        <v>873</v>
      </c>
      <c r="R1772" s="577" t="s">
        <v>96</v>
      </c>
      <c r="S1772" s="577">
        <v>8</v>
      </c>
    </row>
    <row r="1773" spans="1:19">
      <c r="A1773">
        <v>1780</v>
      </c>
      <c r="B1773" s="400">
        <v>43976.263888888891</v>
      </c>
      <c r="C1773" s="577" t="s">
        <v>96</v>
      </c>
      <c r="D1773">
        <v>0.38</v>
      </c>
      <c r="F1773">
        <v>1.0877699999999999</v>
      </c>
      <c r="I1773" s="400">
        <v>43977.1875</v>
      </c>
      <c r="J1773">
        <v>1.09202</v>
      </c>
      <c r="N1773">
        <v>159.97</v>
      </c>
      <c r="Q1773">
        <v>873</v>
      </c>
      <c r="R1773" s="577" t="s">
        <v>96</v>
      </c>
      <c r="S1773" s="577">
        <v>8</v>
      </c>
    </row>
    <row r="1774" spans="1:19">
      <c r="A1774">
        <v>1769</v>
      </c>
      <c r="B1774" s="400">
        <v>43972.627083333333</v>
      </c>
      <c r="C1774" s="577" t="s">
        <v>97</v>
      </c>
      <c r="D1774">
        <v>0.02</v>
      </c>
      <c r="F1774">
        <v>1.0945100000000001</v>
      </c>
      <c r="I1774" s="400">
        <v>43973.09097222222</v>
      </c>
      <c r="J1774">
        <v>1.09432</v>
      </c>
      <c r="N1774">
        <v>0.4</v>
      </c>
      <c r="Q1774">
        <v>874</v>
      </c>
      <c r="R1774" s="577" t="s">
        <v>97</v>
      </c>
      <c r="S1774" s="577">
        <v>2</v>
      </c>
    </row>
    <row r="1775" spans="1:19">
      <c r="A1775">
        <v>1770</v>
      </c>
      <c r="B1775" s="400">
        <v>43972.711111111108</v>
      </c>
      <c r="C1775" s="577" t="s">
        <v>97</v>
      </c>
      <c r="D1775">
        <v>0.02</v>
      </c>
      <c r="F1775">
        <v>1.09612</v>
      </c>
      <c r="I1775" s="400">
        <v>43973.09097222222</v>
      </c>
      <c r="J1775">
        <v>1.09432</v>
      </c>
      <c r="N1775">
        <v>3.62</v>
      </c>
      <c r="Q1775">
        <v>874</v>
      </c>
      <c r="R1775" s="577" t="s">
        <v>97</v>
      </c>
      <c r="S1775" s="577">
        <v>2</v>
      </c>
    </row>
    <row r="1776" spans="1:19">
      <c r="A1776">
        <v>1772</v>
      </c>
      <c r="B1776" s="400">
        <v>43973.250694444447</v>
      </c>
      <c r="C1776" s="577" t="s">
        <v>97</v>
      </c>
      <c r="D1776">
        <v>0.02</v>
      </c>
      <c r="F1776">
        <v>1.09304</v>
      </c>
      <c r="I1776" s="400">
        <v>43973.296527777777</v>
      </c>
      <c r="J1776">
        <v>1.0920399999999999</v>
      </c>
      <c r="N1776">
        <v>2</v>
      </c>
      <c r="Q1776">
        <v>875</v>
      </c>
      <c r="R1776" s="577" t="s">
        <v>97</v>
      </c>
      <c r="S1776" s="577">
        <v>1</v>
      </c>
    </row>
    <row r="1777" spans="1:19">
      <c r="A1777">
        <v>1774</v>
      </c>
      <c r="B1777" s="400">
        <v>43973.343055555553</v>
      </c>
      <c r="C1777" s="577" t="s">
        <v>97</v>
      </c>
      <c r="D1777">
        <v>0.02</v>
      </c>
      <c r="F1777">
        <v>1.0907199999999999</v>
      </c>
      <c r="I1777" s="400">
        <v>43973.376388888886</v>
      </c>
      <c r="J1777">
        <v>1.08972</v>
      </c>
      <c r="N1777">
        <v>2</v>
      </c>
      <c r="Q1777">
        <v>876</v>
      </c>
      <c r="R1777" s="577" t="s">
        <v>97</v>
      </c>
      <c r="S1777" s="577">
        <v>1</v>
      </c>
    </row>
    <row r="1778" spans="1:19">
      <c r="A1778">
        <v>1776</v>
      </c>
      <c r="B1778" s="400">
        <v>43973.435416666667</v>
      </c>
      <c r="C1778" s="577" t="s">
        <v>97</v>
      </c>
      <c r="D1778">
        <v>0.02</v>
      </c>
      <c r="F1778">
        <v>1.0894299999999999</v>
      </c>
      <c r="I1778" s="400">
        <v>43973.621527777781</v>
      </c>
      <c r="J1778">
        <v>1.08924</v>
      </c>
      <c r="N1778">
        <v>0.38</v>
      </c>
      <c r="Q1778">
        <v>877</v>
      </c>
      <c r="R1778" s="577" t="s">
        <v>97</v>
      </c>
      <c r="S1778" s="577">
        <v>2</v>
      </c>
    </row>
    <row r="1779" spans="1:19">
      <c r="A1779">
        <v>1777</v>
      </c>
      <c r="B1779" s="400">
        <v>43973.465277777781</v>
      </c>
      <c r="C1779" s="577" t="s">
        <v>97</v>
      </c>
      <c r="D1779">
        <v>0.02</v>
      </c>
      <c r="F1779">
        <v>1.09104</v>
      </c>
      <c r="I1779" s="400">
        <v>43973.621527777781</v>
      </c>
      <c r="J1779">
        <v>1.08924</v>
      </c>
      <c r="N1779">
        <v>3.6</v>
      </c>
      <c r="Q1779">
        <v>877</v>
      </c>
      <c r="R1779" s="577" t="s">
        <v>97</v>
      </c>
      <c r="S1779" s="577">
        <v>2</v>
      </c>
    </row>
    <row r="1780" spans="1:19">
      <c r="A1780">
        <v>1778</v>
      </c>
      <c r="B1780" s="400">
        <v>43973.625694444447</v>
      </c>
      <c r="C1780" s="577" t="s">
        <v>97</v>
      </c>
      <c r="D1780">
        <v>0.02</v>
      </c>
      <c r="F1780">
        <v>1.08908</v>
      </c>
      <c r="I1780" s="400">
        <v>43976.240277777775</v>
      </c>
      <c r="J1780">
        <v>1.0889</v>
      </c>
      <c r="N1780">
        <v>0.38</v>
      </c>
      <c r="Q1780">
        <v>878</v>
      </c>
      <c r="R1780" s="577" t="s">
        <v>97</v>
      </c>
      <c r="S1780" s="577">
        <v>2</v>
      </c>
    </row>
    <row r="1781" spans="1:19">
      <c r="A1781">
        <v>1779</v>
      </c>
      <c r="B1781" s="400">
        <v>43975.977777777778</v>
      </c>
      <c r="C1781" s="577" t="s">
        <v>97</v>
      </c>
      <c r="D1781">
        <v>0.02</v>
      </c>
      <c r="F1781">
        <v>1.0907100000000001</v>
      </c>
      <c r="I1781" s="400">
        <v>43976.240277777775</v>
      </c>
      <c r="J1781">
        <v>1.0889</v>
      </c>
      <c r="N1781">
        <v>3.64</v>
      </c>
      <c r="Q1781">
        <v>878</v>
      </c>
      <c r="R1781" s="577" t="s">
        <v>97</v>
      </c>
      <c r="S1781" s="577">
        <v>2</v>
      </c>
    </row>
    <row r="1782" spans="1:19">
      <c r="A1782">
        <v>1781</v>
      </c>
      <c r="B1782" s="400">
        <v>43976.355555555558</v>
      </c>
      <c r="C1782" s="577" t="s">
        <v>97</v>
      </c>
      <c r="D1782">
        <v>0.02</v>
      </c>
      <c r="F1782">
        <v>1.0885199999999999</v>
      </c>
      <c r="I1782" s="400">
        <v>43978.377083333333</v>
      </c>
      <c r="J1782">
        <v>1.09524</v>
      </c>
      <c r="N1782">
        <v>-13.4</v>
      </c>
      <c r="Q1782">
        <v>879</v>
      </c>
      <c r="R1782" s="577" t="s">
        <v>97</v>
      </c>
      <c r="S1782" s="577">
        <v>7</v>
      </c>
    </row>
    <row r="1783" spans="1:19">
      <c r="A1783">
        <v>1782</v>
      </c>
      <c r="B1783" s="400">
        <v>43976.407638888886</v>
      </c>
      <c r="C1783" s="577" t="s">
        <v>97</v>
      </c>
      <c r="D1783">
        <v>0.02</v>
      </c>
      <c r="F1783">
        <v>1.09012</v>
      </c>
      <c r="I1783" s="400">
        <v>43978.377083333333</v>
      </c>
      <c r="J1783">
        <v>1.09524</v>
      </c>
      <c r="N1783">
        <v>-10.199999999999999</v>
      </c>
      <c r="Q1783">
        <v>879</v>
      </c>
      <c r="R1783" s="577" t="s">
        <v>97</v>
      </c>
      <c r="S1783" s="577">
        <v>7</v>
      </c>
    </row>
    <row r="1784" spans="1:19">
      <c r="A1784">
        <v>1783</v>
      </c>
      <c r="B1784" s="400">
        <v>43977.149305555555</v>
      </c>
      <c r="C1784" s="577" t="s">
        <v>97</v>
      </c>
      <c r="D1784">
        <v>0.03</v>
      </c>
      <c r="F1784">
        <v>1.0917300000000001</v>
      </c>
      <c r="I1784" s="400">
        <v>43978.377083333333</v>
      </c>
      <c r="J1784">
        <v>1.09524</v>
      </c>
      <c r="N1784">
        <v>-10.5</v>
      </c>
      <c r="Q1784">
        <v>879</v>
      </c>
      <c r="R1784" s="577" t="s">
        <v>97</v>
      </c>
      <c r="S1784" s="577">
        <v>7</v>
      </c>
    </row>
    <row r="1785" spans="1:19">
      <c r="A1785">
        <v>1785</v>
      </c>
      <c r="B1785" s="400">
        <v>43977.301388888889</v>
      </c>
      <c r="C1785" s="577" t="s">
        <v>97</v>
      </c>
      <c r="D1785">
        <v>0.05</v>
      </c>
      <c r="F1785">
        <v>1.09345</v>
      </c>
      <c r="I1785" s="400">
        <v>43978.377083333333</v>
      </c>
      <c r="J1785">
        <v>1.09524</v>
      </c>
      <c r="K1785" s="577"/>
      <c r="N1785">
        <v>-8.89</v>
      </c>
      <c r="Q1785">
        <v>879</v>
      </c>
      <c r="R1785" s="577" t="s">
        <v>97</v>
      </c>
      <c r="S1785" s="577">
        <v>7</v>
      </c>
    </row>
    <row r="1786" spans="1:19">
      <c r="A1786">
        <v>1787</v>
      </c>
      <c r="B1786" s="400">
        <v>43977.369444444441</v>
      </c>
      <c r="C1786" s="577" t="s">
        <v>97</v>
      </c>
      <c r="D1786">
        <v>0.08</v>
      </c>
      <c r="F1786">
        <v>1.0952500000000001</v>
      </c>
      <c r="I1786" s="400">
        <v>43978.377083333333</v>
      </c>
      <c r="J1786">
        <v>1.09524</v>
      </c>
      <c r="K1786" s="577"/>
      <c r="N1786">
        <v>0.17</v>
      </c>
      <c r="Q1786">
        <v>879</v>
      </c>
      <c r="R1786" s="577" t="s">
        <v>97</v>
      </c>
      <c r="S1786" s="577">
        <v>7</v>
      </c>
    </row>
    <row r="1787" spans="1:19">
      <c r="A1787">
        <v>1788</v>
      </c>
      <c r="B1787" s="400">
        <v>43977.381944444445</v>
      </c>
      <c r="C1787" s="577" t="s">
        <v>97</v>
      </c>
      <c r="D1787">
        <v>0.14000000000000001</v>
      </c>
      <c r="F1787">
        <v>1.0971500000000001</v>
      </c>
      <c r="I1787" s="400">
        <v>43978.377083333333</v>
      </c>
      <c r="J1787">
        <v>1.09524</v>
      </c>
      <c r="N1787">
        <v>26.9</v>
      </c>
      <c r="Q1787">
        <v>879</v>
      </c>
      <c r="R1787" s="577" t="s">
        <v>97</v>
      </c>
      <c r="S1787" s="577">
        <v>7</v>
      </c>
    </row>
    <row r="1788" spans="1:19">
      <c r="A1788">
        <v>1793</v>
      </c>
      <c r="B1788" s="400">
        <v>43977.633333333331</v>
      </c>
      <c r="C1788" s="577" t="s">
        <v>97</v>
      </c>
      <c r="D1788">
        <v>0.23</v>
      </c>
      <c r="F1788">
        <v>1.09917</v>
      </c>
      <c r="I1788" s="400">
        <v>43978.377083333333</v>
      </c>
      <c r="J1788">
        <v>1.09524</v>
      </c>
      <c r="N1788">
        <v>90.65</v>
      </c>
      <c r="Q1788">
        <v>879</v>
      </c>
      <c r="R1788" s="577" t="s">
        <v>97</v>
      </c>
      <c r="S1788" s="577">
        <v>7</v>
      </c>
    </row>
    <row r="1789" spans="1:19">
      <c r="A1789">
        <v>1784</v>
      </c>
      <c r="B1789" s="400">
        <v>43977.275000000001</v>
      </c>
      <c r="C1789" s="577" t="s">
        <v>96</v>
      </c>
      <c r="D1789">
        <v>0.02</v>
      </c>
      <c r="F1789">
        <v>1.0924100000000001</v>
      </c>
      <c r="I1789" s="400">
        <v>43977.301388888889</v>
      </c>
      <c r="J1789">
        <v>1.09341</v>
      </c>
      <c r="N1789">
        <v>2</v>
      </c>
      <c r="Q1789">
        <v>880</v>
      </c>
      <c r="R1789" s="577" t="s">
        <v>96</v>
      </c>
      <c r="S1789" s="577">
        <v>1</v>
      </c>
    </row>
    <row r="1790" spans="1:19">
      <c r="A1790">
        <v>1786</v>
      </c>
      <c r="B1790" s="400">
        <v>43977.322916666664</v>
      </c>
      <c r="C1790" s="577" t="s">
        <v>96</v>
      </c>
      <c r="D1790">
        <v>0.02</v>
      </c>
      <c r="F1790">
        <v>1.0935299999999999</v>
      </c>
      <c r="I1790" s="400">
        <v>43977.35833333333</v>
      </c>
      <c r="J1790">
        <v>1.09453</v>
      </c>
      <c r="N1790">
        <v>2</v>
      </c>
      <c r="Q1790">
        <v>881</v>
      </c>
      <c r="R1790" s="577" t="s">
        <v>96</v>
      </c>
      <c r="S1790" s="577">
        <v>1</v>
      </c>
    </row>
    <row r="1791" spans="1:19">
      <c r="A1791">
        <v>1789</v>
      </c>
      <c r="B1791" s="400">
        <v>43977.390972222223</v>
      </c>
      <c r="C1791" s="577" t="s">
        <v>96</v>
      </c>
      <c r="D1791">
        <v>0.02</v>
      </c>
      <c r="F1791">
        <v>1.097</v>
      </c>
      <c r="I1791" s="400">
        <v>43977.495138888888</v>
      </c>
      <c r="J1791">
        <v>1.0972</v>
      </c>
      <c r="N1791">
        <v>0.4</v>
      </c>
      <c r="Q1791">
        <v>882</v>
      </c>
      <c r="R1791" s="577" t="s">
        <v>96</v>
      </c>
      <c r="S1791" s="577">
        <v>2</v>
      </c>
    </row>
    <row r="1792" spans="1:19">
      <c r="A1792">
        <v>1790</v>
      </c>
      <c r="B1792" s="400">
        <v>43977.452777777777</v>
      </c>
      <c r="C1792" s="577" t="s">
        <v>96</v>
      </c>
      <c r="D1792">
        <v>0.02</v>
      </c>
      <c r="F1792">
        <v>1.0953999999999999</v>
      </c>
      <c r="I1792" s="400">
        <v>43977.495138888888</v>
      </c>
      <c r="J1792">
        <v>1.0972</v>
      </c>
      <c r="N1792">
        <v>3.6</v>
      </c>
      <c r="Q1792">
        <v>882</v>
      </c>
      <c r="R1792" s="577" t="s">
        <v>96</v>
      </c>
      <c r="S1792" s="577">
        <v>2</v>
      </c>
    </row>
    <row r="1793" spans="1:19">
      <c r="A1793">
        <v>1791</v>
      </c>
      <c r="B1793" s="400">
        <v>43977.501388888886</v>
      </c>
      <c r="C1793" s="577" t="s">
        <v>96</v>
      </c>
      <c r="D1793">
        <v>0.02</v>
      </c>
      <c r="F1793">
        <v>1.0976999999999999</v>
      </c>
      <c r="I1793" s="400">
        <v>43977.620833333334</v>
      </c>
      <c r="J1793">
        <v>1.0987</v>
      </c>
      <c r="N1793">
        <v>2</v>
      </c>
      <c r="Q1793">
        <v>883</v>
      </c>
      <c r="R1793" s="577" t="s">
        <v>96</v>
      </c>
      <c r="S1793" s="577">
        <v>1</v>
      </c>
    </row>
    <row r="1794" spans="1:19">
      <c r="A1794">
        <v>1792</v>
      </c>
      <c r="B1794" s="400">
        <v>43977.627083333333</v>
      </c>
      <c r="C1794" s="577" t="s">
        <v>96</v>
      </c>
      <c r="D1794">
        <v>0.02</v>
      </c>
      <c r="F1794">
        <v>1.0984700000000001</v>
      </c>
      <c r="I1794" s="400">
        <v>43977.791666666664</v>
      </c>
      <c r="J1794">
        <v>1.0994699999999999</v>
      </c>
      <c r="N1794">
        <v>2</v>
      </c>
      <c r="Q1794">
        <v>884</v>
      </c>
      <c r="R1794" s="577" t="s">
        <v>96</v>
      </c>
      <c r="S1794" s="577">
        <v>1</v>
      </c>
    </row>
    <row r="1795" spans="1:19">
      <c r="A1795">
        <v>1794</v>
      </c>
      <c r="B1795" s="400">
        <v>43977.821527777778</v>
      </c>
      <c r="C1795" s="577" t="s">
        <v>96</v>
      </c>
      <c r="D1795">
        <v>0.02</v>
      </c>
      <c r="F1795">
        <v>1.09863</v>
      </c>
      <c r="I1795" s="400">
        <v>43978.345138888886</v>
      </c>
      <c r="J1795">
        <v>1.0978000000000001</v>
      </c>
      <c r="N1795">
        <v>-1.74</v>
      </c>
      <c r="Q1795">
        <v>885</v>
      </c>
      <c r="R1795" s="577" t="s">
        <v>96</v>
      </c>
      <c r="S1795" s="577">
        <v>3</v>
      </c>
    </row>
    <row r="1796" spans="1:19">
      <c r="A1796">
        <v>1795</v>
      </c>
      <c r="B1796" s="400">
        <v>43978.037499999999</v>
      </c>
      <c r="C1796" s="577" t="s">
        <v>96</v>
      </c>
      <c r="D1796">
        <v>0.02</v>
      </c>
      <c r="F1796">
        <v>1.0970299999999999</v>
      </c>
      <c r="I1796" s="400">
        <v>43978.345138888886</v>
      </c>
      <c r="J1796">
        <v>1.0978000000000001</v>
      </c>
      <c r="K1796" s="577"/>
      <c r="N1796">
        <v>1.54</v>
      </c>
      <c r="Q1796">
        <v>885</v>
      </c>
      <c r="R1796" s="577" t="s">
        <v>96</v>
      </c>
      <c r="S1796" s="577">
        <v>3</v>
      </c>
    </row>
    <row r="1797" spans="1:19">
      <c r="A1797">
        <v>1796</v>
      </c>
      <c r="B1797" s="400">
        <v>43978.209722222222</v>
      </c>
      <c r="C1797" s="577" t="s">
        <v>96</v>
      </c>
      <c r="D1797">
        <v>0.03</v>
      </c>
      <c r="F1797">
        <v>1.0954200000000001</v>
      </c>
      <c r="I1797" s="400">
        <v>43978.345138888886</v>
      </c>
      <c r="J1797">
        <v>1.0978000000000001</v>
      </c>
      <c r="K1797" s="577"/>
      <c r="N1797">
        <v>7.14</v>
      </c>
      <c r="Q1797">
        <v>885</v>
      </c>
      <c r="R1797" s="577" t="s">
        <v>96</v>
      </c>
      <c r="S1797" s="577">
        <v>3</v>
      </c>
    </row>
    <row r="1798" spans="1:19">
      <c r="A1798">
        <v>1797</v>
      </c>
      <c r="B1798" s="400">
        <v>43978.351388888892</v>
      </c>
      <c r="C1798" s="577" t="s">
        <v>96</v>
      </c>
      <c r="D1798">
        <v>0.02</v>
      </c>
      <c r="F1798">
        <v>1.0970500000000001</v>
      </c>
      <c r="I1798" s="400">
        <v>43978.392361111109</v>
      </c>
      <c r="J1798">
        <v>1.0962099999999999</v>
      </c>
      <c r="N1798">
        <v>-1.68</v>
      </c>
      <c r="Q1798">
        <v>886</v>
      </c>
      <c r="R1798" s="577" t="s">
        <v>96</v>
      </c>
      <c r="S1798" s="577">
        <v>3</v>
      </c>
    </row>
    <row r="1799" spans="1:19">
      <c r="A1799">
        <v>1798</v>
      </c>
      <c r="B1799" s="400">
        <v>43978.377083333333</v>
      </c>
      <c r="C1799" s="577" t="s">
        <v>96</v>
      </c>
      <c r="D1799">
        <v>0.02</v>
      </c>
      <c r="F1799">
        <v>1.09544</v>
      </c>
      <c r="I1799" s="400">
        <v>43978.392361111109</v>
      </c>
      <c r="J1799">
        <v>1.0962099999999999</v>
      </c>
      <c r="N1799">
        <v>1.54</v>
      </c>
      <c r="Q1799">
        <v>886</v>
      </c>
      <c r="R1799" s="577" t="s">
        <v>96</v>
      </c>
      <c r="S1799" s="577">
        <v>3</v>
      </c>
    </row>
    <row r="1800" spans="1:19">
      <c r="A1800">
        <v>1799</v>
      </c>
      <c r="B1800" s="400">
        <v>43978.379166666666</v>
      </c>
      <c r="C1800" s="577" t="s">
        <v>96</v>
      </c>
      <c r="D1800">
        <v>0.03</v>
      </c>
      <c r="F1800">
        <v>1.0938399999999999</v>
      </c>
      <c r="I1800" s="400">
        <v>43978.392361111109</v>
      </c>
      <c r="J1800">
        <v>1.0962099999999999</v>
      </c>
      <c r="N1800">
        <v>7.11</v>
      </c>
      <c r="Q1800">
        <v>886</v>
      </c>
      <c r="R1800" s="577" t="s">
        <v>96</v>
      </c>
      <c r="S1800" s="577">
        <v>3</v>
      </c>
    </row>
    <row r="1801" spans="1:19">
      <c r="A1801">
        <v>1800</v>
      </c>
      <c r="B1801" s="400">
        <v>43978.383333333331</v>
      </c>
      <c r="C1801" s="577" t="s">
        <v>97</v>
      </c>
      <c r="D1801">
        <v>0.02</v>
      </c>
      <c r="F1801">
        <v>1.09436</v>
      </c>
      <c r="I1801" s="400">
        <v>43978.503472222219</v>
      </c>
      <c r="J1801">
        <v>1.0982799999999999</v>
      </c>
      <c r="N1801">
        <v>-7.84</v>
      </c>
      <c r="Q1801">
        <v>887</v>
      </c>
      <c r="R1801" s="577" t="s">
        <v>97</v>
      </c>
      <c r="S1801" s="577">
        <v>5</v>
      </c>
    </row>
    <row r="1802" spans="1:19">
      <c r="A1802">
        <v>1801</v>
      </c>
      <c r="B1802" s="400">
        <v>43978.392361111109</v>
      </c>
      <c r="C1802" s="577" t="s">
        <v>97</v>
      </c>
      <c r="D1802">
        <v>0.02</v>
      </c>
      <c r="F1802">
        <v>1.09605</v>
      </c>
      <c r="I1802" s="400">
        <v>43978.503472222219</v>
      </c>
      <c r="J1802">
        <v>1.0982799999999999</v>
      </c>
      <c r="N1802">
        <v>-4.46</v>
      </c>
      <c r="Q1802">
        <v>887</v>
      </c>
      <c r="R1802" s="577" t="s">
        <v>97</v>
      </c>
      <c r="S1802" s="577">
        <v>5</v>
      </c>
    </row>
    <row r="1803" spans="1:19">
      <c r="A1803">
        <v>1802</v>
      </c>
      <c r="B1803" s="400">
        <v>43978.393750000003</v>
      </c>
      <c r="C1803" s="577" t="s">
        <v>97</v>
      </c>
      <c r="D1803">
        <v>0.03</v>
      </c>
      <c r="F1803">
        <v>1.0976699999999999</v>
      </c>
      <c r="I1803" s="400">
        <v>43978.503472222219</v>
      </c>
      <c r="J1803">
        <v>1.0982799999999999</v>
      </c>
      <c r="N1803">
        <v>-1.83</v>
      </c>
      <c r="Q1803">
        <v>887</v>
      </c>
      <c r="R1803" s="577" t="s">
        <v>97</v>
      </c>
      <c r="S1803" s="577">
        <v>5</v>
      </c>
    </row>
    <row r="1804" spans="1:19">
      <c r="A1804">
        <v>1803</v>
      </c>
      <c r="B1804" s="400">
        <v>43978.40347222222</v>
      </c>
      <c r="C1804" s="577" t="s">
        <v>97</v>
      </c>
      <c r="D1804">
        <v>0.05</v>
      </c>
      <c r="F1804">
        <v>1.09992</v>
      </c>
      <c r="I1804" s="400">
        <v>43978.503472222219</v>
      </c>
      <c r="J1804">
        <v>1.0982799999999999</v>
      </c>
      <c r="N1804">
        <v>8.1999999999999993</v>
      </c>
      <c r="Q1804">
        <v>887</v>
      </c>
      <c r="R1804" s="577" t="s">
        <v>97</v>
      </c>
      <c r="S1804" s="577">
        <v>5</v>
      </c>
    </row>
    <row r="1805" spans="1:19">
      <c r="A1805">
        <v>1805</v>
      </c>
      <c r="B1805" s="400">
        <v>43978.413888888892</v>
      </c>
      <c r="C1805" s="577" t="s">
        <v>97</v>
      </c>
      <c r="D1805">
        <v>0.08</v>
      </c>
      <c r="F1805">
        <v>1.1017600000000001</v>
      </c>
      <c r="I1805" s="400">
        <v>43978.503472222219</v>
      </c>
      <c r="J1805">
        <v>1.0982799999999999</v>
      </c>
      <c r="N1805">
        <v>27.84</v>
      </c>
      <c r="Q1805">
        <v>887</v>
      </c>
      <c r="R1805" s="577" t="s">
        <v>97</v>
      </c>
      <c r="S1805" s="577">
        <v>5</v>
      </c>
    </row>
    <row r="1806" spans="1:19">
      <c r="A1806">
        <v>1804</v>
      </c>
      <c r="B1806" s="400">
        <v>43978.411805555559</v>
      </c>
      <c r="C1806" s="577" t="s">
        <v>96</v>
      </c>
      <c r="D1806">
        <v>0.02</v>
      </c>
      <c r="F1806">
        <v>1.09938</v>
      </c>
      <c r="I1806" s="400">
        <v>43978.413194444445</v>
      </c>
      <c r="J1806">
        <v>1.1003799999999999</v>
      </c>
      <c r="N1806">
        <v>2</v>
      </c>
      <c r="Q1806">
        <v>888</v>
      </c>
      <c r="R1806" s="577" t="s">
        <v>96</v>
      </c>
      <c r="S1806" s="577">
        <v>1</v>
      </c>
    </row>
    <row r="1807" spans="1:19">
      <c r="A1807">
        <v>1806</v>
      </c>
      <c r="B1807" s="400">
        <v>43978.420138888891</v>
      </c>
      <c r="C1807" s="577" t="s">
        <v>96</v>
      </c>
      <c r="D1807">
        <v>0.02</v>
      </c>
      <c r="F1807">
        <v>1.1023000000000001</v>
      </c>
      <c r="I1807" s="400">
        <v>43978.522222222222</v>
      </c>
      <c r="J1807">
        <v>1.1014699999999999</v>
      </c>
      <c r="N1807">
        <v>-1.66</v>
      </c>
      <c r="Q1807">
        <v>889</v>
      </c>
      <c r="R1807" s="577" t="s">
        <v>96</v>
      </c>
      <c r="S1807" s="577">
        <v>3</v>
      </c>
    </row>
    <row r="1808" spans="1:19">
      <c r="A1808">
        <v>1807</v>
      </c>
      <c r="B1808" s="400">
        <v>43978.503472222219</v>
      </c>
      <c r="C1808" s="577" t="s">
        <v>96</v>
      </c>
      <c r="D1808">
        <v>0.02</v>
      </c>
      <c r="F1808">
        <v>1.1007</v>
      </c>
      <c r="I1808" s="400">
        <v>43978.522222222222</v>
      </c>
      <c r="J1808">
        <v>1.1014699999999999</v>
      </c>
      <c r="N1808">
        <v>1.54</v>
      </c>
      <c r="Q1808">
        <v>889</v>
      </c>
      <c r="R1808" s="577" t="s">
        <v>96</v>
      </c>
      <c r="S1808" s="577">
        <v>3</v>
      </c>
    </row>
    <row r="1809" spans="1:19">
      <c r="A1809">
        <v>1808</v>
      </c>
      <c r="B1809" s="400">
        <v>43978.506249999999</v>
      </c>
      <c r="C1809" s="577" t="s">
        <v>96</v>
      </c>
      <c r="D1809">
        <v>0.03</v>
      </c>
      <c r="F1809">
        <v>1.0991</v>
      </c>
      <c r="I1809" s="400">
        <v>43978.522222222222</v>
      </c>
      <c r="J1809">
        <v>1.1014699999999999</v>
      </c>
      <c r="N1809">
        <v>7.11</v>
      </c>
      <c r="Q1809">
        <v>889</v>
      </c>
      <c r="R1809" s="577" t="s">
        <v>96</v>
      </c>
      <c r="S1809" s="577">
        <v>3</v>
      </c>
    </row>
    <row r="1810" spans="1:19">
      <c r="A1810">
        <v>1809</v>
      </c>
      <c r="B1810" s="400">
        <v>43978.510416666664</v>
      </c>
      <c r="C1810" s="577" t="s">
        <v>97</v>
      </c>
      <c r="D1810">
        <v>0.02</v>
      </c>
      <c r="F1810">
        <v>1.0991299999999999</v>
      </c>
      <c r="I1810" s="400">
        <v>43978.569444444445</v>
      </c>
      <c r="J1810">
        <v>1.09893</v>
      </c>
      <c r="N1810">
        <v>0.4</v>
      </c>
      <c r="Q1810">
        <v>890</v>
      </c>
      <c r="R1810" s="577" t="s">
        <v>97</v>
      </c>
      <c r="S1810" s="577">
        <v>2</v>
      </c>
    </row>
    <row r="1811" spans="1:19">
      <c r="A1811">
        <v>1810</v>
      </c>
      <c r="B1811" s="400">
        <v>43978.51458333333</v>
      </c>
      <c r="C1811" s="577" t="s">
        <v>97</v>
      </c>
      <c r="D1811">
        <v>0.02</v>
      </c>
      <c r="F1811">
        <v>1.10073</v>
      </c>
      <c r="I1811" s="400">
        <v>43978.569444444445</v>
      </c>
      <c r="J1811">
        <v>1.09893</v>
      </c>
      <c r="N1811">
        <v>3.6</v>
      </c>
      <c r="Q1811">
        <v>890</v>
      </c>
      <c r="R1811" s="577" t="s">
        <v>97</v>
      </c>
      <c r="S1811" s="577">
        <v>2</v>
      </c>
    </row>
    <row r="1812" spans="1:19">
      <c r="A1812">
        <v>1811</v>
      </c>
      <c r="B1812" s="400">
        <v>43978.533333333333</v>
      </c>
      <c r="C1812" s="577" t="s">
        <v>96</v>
      </c>
      <c r="D1812">
        <v>0.02</v>
      </c>
      <c r="F1812">
        <v>1.1015699999999999</v>
      </c>
      <c r="I1812" s="400">
        <v>43978.811805555553</v>
      </c>
      <c r="J1812">
        <v>1.09941</v>
      </c>
      <c r="N1812">
        <v>-4.32</v>
      </c>
      <c r="Q1812">
        <v>891</v>
      </c>
      <c r="R1812" s="577" t="s">
        <v>96</v>
      </c>
      <c r="S1812" s="577">
        <v>4</v>
      </c>
    </row>
    <row r="1813" spans="1:19">
      <c r="A1813">
        <v>1812</v>
      </c>
      <c r="B1813" s="400">
        <v>43978.537499999999</v>
      </c>
      <c r="C1813" s="577" t="s">
        <v>96</v>
      </c>
      <c r="D1813">
        <v>0.02</v>
      </c>
      <c r="F1813">
        <v>1.0999399999999999</v>
      </c>
      <c r="I1813" s="400">
        <v>43978.811805555553</v>
      </c>
      <c r="J1813">
        <v>1.09941</v>
      </c>
      <c r="N1813">
        <v>-1.06</v>
      </c>
      <c r="Q1813">
        <v>891</v>
      </c>
      <c r="R1813" s="577" t="s">
        <v>96</v>
      </c>
      <c r="S1813" s="577">
        <v>4</v>
      </c>
    </row>
    <row r="1814" spans="1:19">
      <c r="A1814">
        <v>1815</v>
      </c>
      <c r="B1814" s="400">
        <v>43978.622916666667</v>
      </c>
      <c r="C1814" s="577" t="s">
        <v>96</v>
      </c>
      <c r="D1814">
        <v>0.03</v>
      </c>
      <c r="F1814">
        <v>1.09833</v>
      </c>
      <c r="I1814" s="400">
        <v>43978.811805555553</v>
      </c>
      <c r="J1814">
        <v>1.09941</v>
      </c>
      <c r="N1814">
        <v>3.24</v>
      </c>
      <c r="Q1814">
        <v>891</v>
      </c>
      <c r="R1814" s="577" t="s">
        <v>96</v>
      </c>
      <c r="S1814" s="577">
        <v>4</v>
      </c>
    </row>
    <row r="1815" spans="1:19">
      <c r="A1815">
        <v>1817</v>
      </c>
      <c r="B1815" s="400">
        <v>43978.655555555553</v>
      </c>
      <c r="C1815" s="577" t="s">
        <v>96</v>
      </c>
      <c r="D1815">
        <v>0.05</v>
      </c>
      <c r="F1815">
        <v>1.0965800000000001</v>
      </c>
      <c r="I1815" s="400">
        <v>43978.811805555553</v>
      </c>
      <c r="J1815">
        <v>1.09941</v>
      </c>
      <c r="N1815">
        <v>14.15</v>
      </c>
      <c r="Q1815">
        <v>891</v>
      </c>
      <c r="R1815" s="577" t="s">
        <v>96</v>
      </c>
      <c r="S1815" s="577">
        <v>4</v>
      </c>
    </row>
    <row r="1816" spans="1:19">
      <c r="A1816">
        <v>1813</v>
      </c>
      <c r="B1816" s="400">
        <v>43978.589583333334</v>
      </c>
      <c r="C1816" s="577" t="s">
        <v>97</v>
      </c>
      <c r="D1816">
        <v>0.02</v>
      </c>
      <c r="F1816">
        <v>1.09948</v>
      </c>
      <c r="I1816" s="400">
        <v>43978.620833333334</v>
      </c>
      <c r="J1816">
        <v>1.09928</v>
      </c>
      <c r="K1816" s="577"/>
      <c r="N1816">
        <v>0.4</v>
      </c>
      <c r="Q1816">
        <v>892</v>
      </c>
      <c r="R1816" s="577" t="s">
        <v>97</v>
      </c>
      <c r="S1816" s="577">
        <v>2</v>
      </c>
    </row>
    <row r="1817" spans="1:19">
      <c r="A1817">
        <v>1814</v>
      </c>
      <c r="B1817" s="400">
        <v>43978.59375</v>
      </c>
      <c r="C1817" s="577" t="s">
        <v>97</v>
      </c>
      <c r="D1817">
        <v>0.02</v>
      </c>
      <c r="F1817">
        <v>1.1010800000000001</v>
      </c>
      <c r="I1817" s="400">
        <v>43978.620833333334</v>
      </c>
      <c r="J1817">
        <v>1.09928</v>
      </c>
      <c r="K1817" s="577"/>
      <c r="N1817">
        <v>3.6</v>
      </c>
      <c r="Q1817">
        <v>892</v>
      </c>
      <c r="R1817" s="577" t="s">
        <v>97</v>
      </c>
      <c r="S1817" s="577">
        <v>2</v>
      </c>
    </row>
    <row r="1818" spans="1:19">
      <c r="A1818">
        <v>1816</v>
      </c>
      <c r="B1818" s="400">
        <v>43978.630555555559</v>
      </c>
      <c r="C1818" s="577" t="s">
        <v>97</v>
      </c>
      <c r="D1818">
        <v>0.02</v>
      </c>
      <c r="F1818">
        <v>1.0975299999999999</v>
      </c>
      <c r="I1818" s="400">
        <v>43978.655555555553</v>
      </c>
      <c r="J1818">
        <v>1.09653</v>
      </c>
      <c r="N1818">
        <v>2</v>
      </c>
      <c r="Q1818">
        <v>893</v>
      </c>
      <c r="R1818" s="577" t="s">
        <v>97</v>
      </c>
      <c r="S1818" s="577">
        <v>1</v>
      </c>
    </row>
    <row r="1819" spans="1:19">
      <c r="A1819">
        <v>1818</v>
      </c>
      <c r="B1819" s="400">
        <v>43978.659722222219</v>
      </c>
      <c r="C1819" s="577" t="s">
        <v>97</v>
      </c>
      <c r="D1819">
        <v>0.02</v>
      </c>
      <c r="F1819">
        <v>1.0967</v>
      </c>
      <c r="I1819" s="400">
        <v>43979.328472222223</v>
      </c>
      <c r="J1819">
        <v>1.10015</v>
      </c>
      <c r="N1819">
        <v>-6.83</v>
      </c>
      <c r="Q1819">
        <v>894</v>
      </c>
      <c r="R1819" s="577" t="s">
        <v>97</v>
      </c>
      <c r="S1819" s="577">
        <v>5</v>
      </c>
    </row>
    <row r="1820" spans="1:19">
      <c r="A1820">
        <v>1819</v>
      </c>
      <c r="B1820" s="400">
        <v>43978.673611111109</v>
      </c>
      <c r="C1820" s="577" t="s">
        <v>97</v>
      </c>
      <c r="D1820">
        <v>0.02</v>
      </c>
      <c r="F1820">
        <v>1.0983000000000001</v>
      </c>
      <c r="I1820" s="400">
        <v>43979.328472222223</v>
      </c>
      <c r="J1820">
        <v>1.10015</v>
      </c>
      <c r="N1820">
        <v>-3.63</v>
      </c>
      <c r="Q1820">
        <v>894</v>
      </c>
      <c r="R1820" s="577" t="s">
        <v>97</v>
      </c>
      <c r="S1820" s="577">
        <v>5</v>
      </c>
    </row>
    <row r="1821" spans="1:19">
      <c r="A1821">
        <v>1820</v>
      </c>
      <c r="B1821" s="400">
        <v>43978.820138888892</v>
      </c>
      <c r="C1821" s="577" t="s">
        <v>97</v>
      </c>
      <c r="D1821">
        <v>0.03</v>
      </c>
      <c r="F1821">
        <v>1.0999000000000001</v>
      </c>
      <c r="I1821" s="400">
        <v>43979.328472222223</v>
      </c>
      <c r="J1821">
        <v>1.10015</v>
      </c>
      <c r="N1821">
        <v>-0.65</v>
      </c>
      <c r="Q1821">
        <v>894</v>
      </c>
      <c r="R1821" s="577" t="s">
        <v>97</v>
      </c>
      <c r="S1821" s="577">
        <v>5</v>
      </c>
    </row>
    <row r="1822" spans="1:19">
      <c r="A1822">
        <v>1822</v>
      </c>
      <c r="B1822" s="400">
        <v>43978.993750000001</v>
      </c>
      <c r="C1822" s="577" t="s">
        <v>97</v>
      </c>
      <c r="D1822">
        <v>0.05</v>
      </c>
      <c r="F1822">
        <v>1.10161</v>
      </c>
      <c r="I1822" s="400">
        <v>43979.328472222223</v>
      </c>
      <c r="J1822">
        <v>1.10015</v>
      </c>
      <c r="N1822">
        <v>7.47</v>
      </c>
      <c r="Q1822">
        <v>894</v>
      </c>
      <c r="R1822" s="577" t="s">
        <v>97</v>
      </c>
      <c r="S1822" s="577">
        <v>5</v>
      </c>
    </row>
    <row r="1823" spans="1:19">
      <c r="A1823">
        <v>1823</v>
      </c>
      <c r="B1823" s="400">
        <v>43979.078472222223</v>
      </c>
      <c r="C1823" s="577" t="s">
        <v>97</v>
      </c>
      <c r="D1823">
        <v>0.08</v>
      </c>
      <c r="F1823">
        <v>1.10341</v>
      </c>
      <c r="I1823" s="400">
        <v>43979.328472222223</v>
      </c>
      <c r="J1823">
        <v>1.10015</v>
      </c>
      <c r="N1823">
        <v>26.08</v>
      </c>
      <c r="Q1823">
        <v>894</v>
      </c>
      <c r="R1823" s="577" t="s">
        <v>97</v>
      </c>
      <c r="S1823" s="577">
        <v>5</v>
      </c>
    </row>
    <row r="1824" spans="1:19">
      <c r="A1824">
        <v>1821</v>
      </c>
      <c r="B1824" s="400">
        <v>43978.911111111112</v>
      </c>
      <c r="C1824" s="577" t="s">
        <v>96</v>
      </c>
      <c r="D1824">
        <v>0.02</v>
      </c>
      <c r="F1824">
        <v>1.1008500000000001</v>
      </c>
      <c r="I1824" s="400">
        <v>43979.036111111112</v>
      </c>
      <c r="J1824">
        <v>1.10185</v>
      </c>
      <c r="N1824">
        <v>1.76</v>
      </c>
      <c r="Q1824">
        <v>895</v>
      </c>
      <c r="R1824" s="577" t="s">
        <v>96</v>
      </c>
      <c r="S1824" s="577">
        <v>1</v>
      </c>
    </row>
    <row r="1825" spans="1:19">
      <c r="A1825">
        <v>1824</v>
      </c>
      <c r="B1825" s="400">
        <v>43979.244444444441</v>
      </c>
      <c r="C1825" s="577" t="s">
        <v>96</v>
      </c>
      <c r="D1825">
        <v>0.02</v>
      </c>
      <c r="F1825">
        <v>1.1012299999999999</v>
      </c>
      <c r="I1825" s="400">
        <v>43979.256944444445</v>
      </c>
      <c r="J1825">
        <v>1.10223</v>
      </c>
      <c r="N1825">
        <v>2</v>
      </c>
      <c r="Q1825">
        <v>896</v>
      </c>
      <c r="R1825" s="577" t="s">
        <v>96</v>
      </c>
      <c r="S1825" s="577">
        <v>1</v>
      </c>
    </row>
    <row r="1826" spans="1:19">
      <c r="A1826">
        <v>1825</v>
      </c>
      <c r="B1826" s="400">
        <v>43979.275694444441</v>
      </c>
      <c r="C1826" s="577" t="s">
        <v>96</v>
      </c>
      <c r="D1826">
        <v>0.02</v>
      </c>
      <c r="F1826">
        <v>1.10232</v>
      </c>
      <c r="I1826" s="400">
        <v>43979.534722222219</v>
      </c>
      <c r="J1826">
        <v>1.1025199999999999</v>
      </c>
      <c r="N1826">
        <v>0.4</v>
      </c>
      <c r="Q1826">
        <v>897</v>
      </c>
      <c r="R1826" s="577" t="s">
        <v>96</v>
      </c>
      <c r="S1826" s="577">
        <v>2</v>
      </c>
    </row>
    <row r="1827" spans="1:19">
      <c r="A1827">
        <v>1826</v>
      </c>
      <c r="B1827" s="400">
        <v>43979.298611111109</v>
      </c>
      <c r="C1827" s="577" t="s">
        <v>96</v>
      </c>
      <c r="D1827">
        <v>0.02</v>
      </c>
      <c r="F1827">
        <v>1.1007100000000001</v>
      </c>
      <c r="I1827" s="400">
        <v>43979.534722222219</v>
      </c>
      <c r="J1827">
        <v>1.1025199999999999</v>
      </c>
      <c r="N1827">
        <v>3.62</v>
      </c>
      <c r="Q1827">
        <v>897</v>
      </c>
      <c r="R1827" s="577" t="s">
        <v>96</v>
      </c>
      <c r="S1827" s="577">
        <v>2</v>
      </c>
    </row>
    <row r="1828" spans="1:19">
      <c r="A1828">
        <v>1827</v>
      </c>
      <c r="B1828" s="400">
        <v>43979.331944444442</v>
      </c>
      <c r="C1828" s="577" t="s">
        <v>97</v>
      </c>
      <c r="D1828">
        <v>0.02</v>
      </c>
      <c r="F1828">
        <v>1.10043</v>
      </c>
      <c r="I1828" s="400">
        <v>43979.347916666666</v>
      </c>
      <c r="J1828">
        <v>1.0994299999999999</v>
      </c>
      <c r="N1828">
        <v>2</v>
      </c>
      <c r="Q1828">
        <v>898</v>
      </c>
      <c r="R1828" s="577" t="s">
        <v>97</v>
      </c>
      <c r="S1828" s="577">
        <v>1</v>
      </c>
    </row>
    <row r="1829" spans="1:19">
      <c r="A1829">
        <v>1828</v>
      </c>
      <c r="B1829" s="400">
        <v>43979.384027777778</v>
      </c>
      <c r="C1829" s="577" t="s">
        <v>97</v>
      </c>
      <c r="D1829">
        <v>0.02</v>
      </c>
      <c r="F1829">
        <v>1.09998</v>
      </c>
      <c r="I1829" s="400">
        <v>43980.728472222225</v>
      </c>
      <c r="J1829">
        <v>1.1085199999999999</v>
      </c>
      <c r="N1829">
        <v>-17.059999999999999</v>
      </c>
      <c r="Q1829">
        <v>899</v>
      </c>
      <c r="R1829" s="577" t="s">
        <v>97</v>
      </c>
      <c r="S1829" s="577">
        <v>8</v>
      </c>
    </row>
    <row r="1830" spans="1:19">
      <c r="A1830">
        <v>1829</v>
      </c>
      <c r="B1830" s="400">
        <v>43979.484722222223</v>
      </c>
      <c r="C1830" s="577" t="s">
        <v>97</v>
      </c>
      <c r="D1830">
        <v>0.02</v>
      </c>
      <c r="F1830">
        <v>1.10158</v>
      </c>
      <c r="I1830" s="400">
        <v>43980.728472222225</v>
      </c>
      <c r="J1830">
        <v>1.1085199999999999</v>
      </c>
      <c r="N1830">
        <v>-13.86</v>
      </c>
      <c r="Q1830">
        <v>899</v>
      </c>
      <c r="R1830" s="577" t="s">
        <v>97</v>
      </c>
      <c r="S1830" s="577">
        <v>8</v>
      </c>
    </row>
    <row r="1831" spans="1:19">
      <c r="A1831">
        <v>1830</v>
      </c>
      <c r="B1831" s="400">
        <v>43979.55</v>
      </c>
      <c r="C1831" s="577" t="s">
        <v>97</v>
      </c>
      <c r="D1831">
        <v>0.03</v>
      </c>
      <c r="F1831">
        <v>1.10318</v>
      </c>
      <c r="I1831" s="400">
        <v>43980.728472222225</v>
      </c>
      <c r="J1831">
        <v>1.1085199999999999</v>
      </c>
      <c r="N1831">
        <v>-15.99</v>
      </c>
      <c r="Q1831">
        <v>899</v>
      </c>
      <c r="R1831" s="577" t="s">
        <v>97</v>
      </c>
      <c r="S1831" s="577">
        <v>8</v>
      </c>
    </row>
    <row r="1832" spans="1:19">
      <c r="A1832">
        <v>1832</v>
      </c>
      <c r="B1832" s="400">
        <v>43979.59375</v>
      </c>
      <c r="C1832" s="577" t="s">
        <v>97</v>
      </c>
      <c r="D1832">
        <v>0.05</v>
      </c>
      <c r="F1832">
        <v>1.10493</v>
      </c>
      <c r="I1832" s="400">
        <v>43980.728472222225</v>
      </c>
      <c r="J1832">
        <v>1.1085199999999999</v>
      </c>
      <c r="N1832">
        <v>-17.89</v>
      </c>
      <c r="Q1832">
        <v>899</v>
      </c>
      <c r="R1832" s="577" t="s">
        <v>97</v>
      </c>
      <c r="S1832" s="577">
        <v>8</v>
      </c>
    </row>
    <row r="1833" spans="1:19">
      <c r="A1833">
        <v>1837</v>
      </c>
      <c r="B1833" s="400">
        <v>43979.657638888886</v>
      </c>
      <c r="C1833" s="577" t="s">
        <v>97</v>
      </c>
      <c r="D1833">
        <v>0.08</v>
      </c>
      <c r="F1833">
        <v>1.10673</v>
      </c>
      <c r="I1833" s="400">
        <v>43980.728472222225</v>
      </c>
      <c r="J1833">
        <v>1.1085199999999999</v>
      </c>
      <c r="N1833">
        <v>-14.23</v>
      </c>
      <c r="Q1833">
        <v>899</v>
      </c>
      <c r="R1833" s="577" t="s">
        <v>97</v>
      </c>
      <c r="S1833" s="577">
        <v>8</v>
      </c>
    </row>
    <row r="1834" spans="1:19">
      <c r="A1834">
        <v>1838</v>
      </c>
      <c r="B1834" s="400">
        <v>43979.711111111108</v>
      </c>
      <c r="C1834" s="577" t="s">
        <v>97</v>
      </c>
      <c r="D1834">
        <v>0.14000000000000001</v>
      </c>
      <c r="F1834">
        <v>1.1086499999999999</v>
      </c>
      <c r="I1834" s="400">
        <v>43980.728472222225</v>
      </c>
      <c r="J1834">
        <v>1.1085199999999999</v>
      </c>
      <c r="N1834">
        <v>1.98</v>
      </c>
      <c r="Q1834">
        <v>899</v>
      </c>
      <c r="R1834" s="577" t="s">
        <v>97</v>
      </c>
      <c r="S1834" s="577">
        <v>8</v>
      </c>
    </row>
    <row r="1835" spans="1:19">
      <c r="A1835">
        <v>1840</v>
      </c>
      <c r="B1835" s="400">
        <v>43980.238194444442</v>
      </c>
      <c r="C1835" s="577" t="s">
        <v>97</v>
      </c>
      <c r="D1835">
        <v>0.23</v>
      </c>
      <c r="F1835">
        <v>1.1106499999999999</v>
      </c>
      <c r="I1835" s="400">
        <v>43980.728472222225</v>
      </c>
      <c r="J1835">
        <v>1.1085199999999999</v>
      </c>
      <c r="N1835">
        <v>48.99</v>
      </c>
      <c r="Q1835">
        <v>899</v>
      </c>
      <c r="R1835" s="577" t="s">
        <v>97</v>
      </c>
      <c r="S1835" s="577">
        <v>8</v>
      </c>
    </row>
    <row r="1836" spans="1:19">
      <c r="A1836">
        <v>1843</v>
      </c>
      <c r="B1836" s="400">
        <v>43980.379166666666</v>
      </c>
      <c r="C1836" s="577" t="s">
        <v>97</v>
      </c>
      <c r="D1836">
        <v>0.38</v>
      </c>
      <c r="F1836">
        <v>1.11277</v>
      </c>
      <c r="I1836" s="400">
        <v>43980.728472222225</v>
      </c>
      <c r="J1836">
        <v>1.1085199999999999</v>
      </c>
      <c r="N1836">
        <v>161.5</v>
      </c>
      <c r="Q1836">
        <v>899</v>
      </c>
      <c r="R1836" s="577" t="s">
        <v>97</v>
      </c>
      <c r="S1836" s="577">
        <v>8</v>
      </c>
    </row>
    <row r="1837" spans="1:19">
      <c r="A1837">
        <v>1831</v>
      </c>
      <c r="B1837" s="400">
        <v>43979.556250000001</v>
      </c>
      <c r="C1837" s="577" t="s">
        <v>96</v>
      </c>
      <c r="D1837">
        <v>0.02</v>
      </c>
      <c r="F1837">
        <v>1.10361</v>
      </c>
      <c r="I1837" s="400">
        <v>43979.592361111114</v>
      </c>
      <c r="J1837">
        <v>1.1046100000000001</v>
      </c>
      <c r="N1837">
        <v>2</v>
      </c>
      <c r="Q1837">
        <v>900</v>
      </c>
      <c r="R1837" s="577" t="s">
        <v>96</v>
      </c>
      <c r="S1837" s="577">
        <v>1</v>
      </c>
    </row>
    <row r="1838" spans="1:19">
      <c r="A1838">
        <v>1833</v>
      </c>
      <c r="B1838" s="400">
        <v>43979.597222222219</v>
      </c>
      <c r="C1838" s="577" t="s">
        <v>96</v>
      </c>
      <c r="D1838">
        <v>0.02</v>
      </c>
      <c r="F1838">
        <v>1.1046</v>
      </c>
      <c r="I1838" s="400">
        <v>43979.602083333331</v>
      </c>
      <c r="J1838">
        <v>1.1055999999999999</v>
      </c>
      <c r="N1838">
        <v>2</v>
      </c>
      <c r="Q1838">
        <v>901</v>
      </c>
      <c r="R1838" s="577" t="s">
        <v>96</v>
      </c>
      <c r="S1838" s="577">
        <v>1</v>
      </c>
    </row>
    <row r="1839" spans="1:19">
      <c r="A1839">
        <v>1834</v>
      </c>
      <c r="B1839" s="400">
        <v>43979.609722222223</v>
      </c>
      <c r="C1839" s="577" t="s">
        <v>96</v>
      </c>
      <c r="D1839">
        <v>0.02</v>
      </c>
      <c r="F1839">
        <v>1.1049599999999999</v>
      </c>
      <c r="I1839" s="400">
        <v>43979.621527777781</v>
      </c>
      <c r="J1839">
        <v>1.1059600000000001</v>
      </c>
      <c r="N1839">
        <v>2</v>
      </c>
      <c r="Q1839">
        <v>902</v>
      </c>
      <c r="R1839" s="577" t="s">
        <v>96</v>
      </c>
      <c r="S1839" s="577">
        <v>1</v>
      </c>
    </row>
    <row r="1840" spans="1:19">
      <c r="A1840">
        <v>1835</v>
      </c>
      <c r="B1840" s="400">
        <v>43979.62777777778</v>
      </c>
      <c r="C1840" s="577" t="s">
        <v>96</v>
      </c>
      <c r="D1840">
        <v>0.02</v>
      </c>
      <c r="F1840">
        <v>1.10527</v>
      </c>
      <c r="I1840" s="400">
        <v>43979.637499999997</v>
      </c>
      <c r="J1840">
        <v>1.1062700000000001</v>
      </c>
      <c r="N1840">
        <v>2</v>
      </c>
      <c r="Q1840">
        <v>903</v>
      </c>
      <c r="R1840" s="577" t="s">
        <v>96</v>
      </c>
      <c r="S1840" s="577">
        <v>1</v>
      </c>
    </row>
    <row r="1841" spans="1:19">
      <c r="A1841">
        <v>1836</v>
      </c>
      <c r="B1841" s="400">
        <v>43979.640972222223</v>
      </c>
      <c r="C1841" s="577" t="s">
        <v>96</v>
      </c>
      <c r="D1841">
        <v>0.02</v>
      </c>
      <c r="F1841">
        <v>1.1056900000000001</v>
      </c>
      <c r="I1841" s="400">
        <v>43979.657638888886</v>
      </c>
      <c r="J1841">
        <v>1.10669</v>
      </c>
      <c r="N1841">
        <v>2</v>
      </c>
      <c r="Q1841">
        <v>904</v>
      </c>
      <c r="R1841" s="577" t="s">
        <v>96</v>
      </c>
      <c r="S1841" s="577">
        <v>1</v>
      </c>
    </row>
    <row r="1842" spans="1:19">
      <c r="A1842">
        <v>1839</v>
      </c>
      <c r="B1842" s="400">
        <v>43979.724305555559</v>
      </c>
      <c r="C1842" s="577" t="s">
        <v>96</v>
      </c>
      <c r="D1842">
        <v>0.02</v>
      </c>
      <c r="F1842">
        <v>1.10842</v>
      </c>
      <c r="I1842" s="400">
        <v>43980.178472222222</v>
      </c>
      <c r="J1842">
        <v>1.1094200000000001</v>
      </c>
      <c r="N1842">
        <v>1.92</v>
      </c>
      <c r="Q1842">
        <v>905</v>
      </c>
      <c r="R1842" s="577" t="s">
        <v>96</v>
      </c>
      <c r="S1842" s="577">
        <v>1</v>
      </c>
    </row>
    <row r="1843" spans="1:19">
      <c r="A1843">
        <v>1841</v>
      </c>
      <c r="B1843" s="400">
        <v>43980.245833333334</v>
      </c>
      <c r="C1843" s="577" t="s">
        <v>96</v>
      </c>
      <c r="D1843">
        <v>0.02</v>
      </c>
      <c r="F1843">
        <v>1.1105</v>
      </c>
      <c r="I1843" s="400">
        <v>43980.365972222222</v>
      </c>
      <c r="J1843">
        <v>1.1114999999999999</v>
      </c>
      <c r="N1843">
        <v>2</v>
      </c>
      <c r="Q1843">
        <v>906</v>
      </c>
      <c r="R1843" s="577" t="s">
        <v>96</v>
      </c>
      <c r="S1843" s="577">
        <v>1</v>
      </c>
    </row>
    <row r="1844" spans="1:19">
      <c r="A1844">
        <v>1842</v>
      </c>
      <c r="B1844" s="400">
        <v>43980.368750000001</v>
      </c>
      <c r="C1844" s="577" t="s">
        <v>96</v>
      </c>
      <c r="D1844">
        <v>0.02</v>
      </c>
      <c r="F1844">
        <v>1.11114</v>
      </c>
      <c r="I1844" s="400">
        <v>43980.378472222219</v>
      </c>
      <c r="J1844">
        <v>1.1121399999999999</v>
      </c>
      <c r="N1844">
        <v>2</v>
      </c>
      <c r="Q1844">
        <v>907</v>
      </c>
      <c r="R1844" s="577" t="s">
        <v>96</v>
      </c>
      <c r="S1844" s="577">
        <v>1</v>
      </c>
    </row>
    <row r="1845" spans="1:19">
      <c r="A1845">
        <v>1844</v>
      </c>
      <c r="B1845" s="400">
        <v>43980.398611111108</v>
      </c>
      <c r="C1845" s="577" t="s">
        <v>96</v>
      </c>
      <c r="D1845">
        <v>0.02</v>
      </c>
      <c r="F1845">
        <v>1.11293</v>
      </c>
      <c r="I1845" s="400">
        <v>43980.421527777777</v>
      </c>
      <c r="J1845">
        <v>1.1139300000000001</v>
      </c>
      <c r="N1845">
        <v>2</v>
      </c>
      <c r="Q1845">
        <v>908</v>
      </c>
      <c r="R1845" s="577" t="s">
        <v>96</v>
      </c>
      <c r="S1845" s="577">
        <v>1</v>
      </c>
    </row>
    <row r="1846" spans="1:19">
      <c r="A1846">
        <v>1845</v>
      </c>
      <c r="B1846" s="400">
        <v>43980.427083333336</v>
      </c>
      <c r="C1846" s="577" t="s">
        <v>96</v>
      </c>
      <c r="D1846">
        <v>0.02</v>
      </c>
      <c r="F1846">
        <v>1.1133500000000001</v>
      </c>
      <c r="I1846" s="400">
        <v>43980.512499999997</v>
      </c>
      <c r="J1846">
        <v>1.11435</v>
      </c>
      <c r="N1846">
        <v>2</v>
      </c>
      <c r="Q1846">
        <v>909</v>
      </c>
      <c r="R1846" s="577" t="s">
        <v>96</v>
      </c>
      <c r="S1846" s="577">
        <v>1</v>
      </c>
    </row>
    <row r="1847" spans="1:19">
      <c r="A1847">
        <v>1846</v>
      </c>
      <c r="B1847" s="400">
        <v>43980.517361111109</v>
      </c>
      <c r="C1847" s="577" t="s">
        <v>96</v>
      </c>
      <c r="D1847">
        <v>0.02</v>
      </c>
      <c r="F1847">
        <v>1.1140000000000001</v>
      </c>
      <c r="I1847" s="400">
        <v>43980.59097222222</v>
      </c>
      <c r="J1847">
        <v>1.1131599999999999</v>
      </c>
      <c r="N1847">
        <v>-1.68</v>
      </c>
      <c r="Q1847">
        <v>910</v>
      </c>
      <c r="R1847" s="577" t="s">
        <v>96</v>
      </c>
      <c r="S1847" s="577">
        <v>3</v>
      </c>
    </row>
    <row r="1848" spans="1:19">
      <c r="A1848">
        <v>1847</v>
      </c>
      <c r="B1848" s="400">
        <v>43980.543055555558</v>
      </c>
      <c r="C1848" s="577" t="s">
        <v>96</v>
      </c>
      <c r="D1848">
        <v>0.02</v>
      </c>
      <c r="F1848">
        <v>1.1123799999999999</v>
      </c>
      <c r="I1848" s="400">
        <v>43980.59097222222</v>
      </c>
      <c r="J1848">
        <v>1.1131599999999999</v>
      </c>
      <c r="N1848">
        <v>1.56</v>
      </c>
      <c r="Q1848">
        <v>910</v>
      </c>
      <c r="R1848" s="577" t="s">
        <v>96</v>
      </c>
      <c r="S1848" s="577">
        <v>3</v>
      </c>
    </row>
    <row r="1849" spans="1:19">
      <c r="A1849">
        <v>1848</v>
      </c>
      <c r="B1849" s="400">
        <v>43980.549305555556</v>
      </c>
      <c r="C1849" s="577" t="s">
        <v>96</v>
      </c>
      <c r="D1849">
        <v>0.03</v>
      </c>
      <c r="F1849">
        <v>1.1107800000000001</v>
      </c>
      <c r="I1849" s="400">
        <v>43980.59097222222</v>
      </c>
      <c r="J1849">
        <v>1.1131599999999999</v>
      </c>
      <c r="N1849">
        <v>7.14</v>
      </c>
      <c r="Q1849">
        <v>910</v>
      </c>
      <c r="R1849" s="577" t="s">
        <v>96</v>
      </c>
      <c r="S1849" s="577">
        <v>3</v>
      </c>
    </row>
    <row r="1850" spans="1:19">
      <c r="A1850">
        <v>1849</v>
      </c>
      <c r="B1850" s="400">
        <v>43980.6</v>
      </c>
      <c r="C1850" s="577" t="s">
        <v>96</v>
      </c>
      <c r="D1850">
        <v>0.02</v>
      </c>
      <c r="F1850">
        <v>1.1124799999999999</v>
      </c>
      <c r="I1850" s="400">
        <v>43980.643750000003</v>
      </c>
      <c r="J1850">
        <v>1.1126799999999999</v>
      </c>
      <c r="N1850">
        <v>0.4</v>
      </c>
      <c r="Q1850">
        <v>911</v>
      </c>
      <c r="R1850" s="577" t="s">
        <v>96</v>
      </c>
      <c r="S1850" s="577">
        <v>2</v>
      </c>
    </row>
    <row r="1851" spans="1:19">
      <c r="A1851">
        <v>1850</v>
      </c>
      <c r="B1851" s="400">
        <v>43980.628472222219</v>
      </c>
      <c r="C1851" s="577" t="s">
        <v>96</v>
      </c>
      <c r="D1851">
        <v>0.02</v>
      </c>
      <c r="F1851">
        <v>1.11087</v>
      </c>
      <c r="I1851" s="400">
        <v>43980.643750000003</v>
      </c>
      <c r="J1851">
        <v>1.1126799999999999</v>
      </c>
      <c r="N1851">
        <v>3.62</v>
      </c>
      <c r="Q1851">
        <v>911</v>
      </c>
      <c r="R1851" s="577" t="s">
        <v>96</v>
      </c>
      <c r="S1851" s="577">
        <v>2</v>
      </c>
    </row>
    <row r="1852" spans="1:19">
      <c r="A1852">
        <v>1851</v>
      </c>
      <c r="B1852" s="400">
        <v>43980.658333333333</v>
      </c>
      <c r="C1852" s="577" t="s">
        <v>96</v>
      </c>
      <c r="D1852">
        <v>0.02</v>
      </c>
      <c r="F1852">
        <v>1.1115200000000001</v>
      </c>
      <c r="I1852" s="400">
        <v>43980.864583333336</v>
      </c>
      <c r="J1852">
        <v>1.1106799999999999</v>
      </c>
      <c r="N1852">
        <v>-1.68</v>
      </c>
      <c r="Q1852">
        <v>912</v>
      </c>
      <c r="R1852" s="577" t="s">
        <v>96</v>
      </c>
      <c r="S1852" s="577">
        <v>3</v>
      </c>
    </row>
    <row r="1853" spans="1:19">
      <c r="A1853">
        <v>1852</v>
      </c>
      <c r="B1853" s="400">
        <v>43980.67291666667</v>
      </c>
      <c r="C1853" s="577" t="s">
        <v>96</v>
      </c>
      <c r="D1853">
        <v>0.02</v>
      </c>
      <c r="F1853">
        <v>1.10992</v>
      </c>
      <c r="I1853" s="400">
        <v>43980.864583333336</v>
      </c>
      <c r="J1853">
        <v>1.1106799999999999</v>
      </c>
      <c r="N1853">
        <v>1.52</v>
      </c>
      <c r="Q1853">
        <v>912</v>
      </c>
      <c r="R1853" s="577" t="s">
        <v>96</v>
      </c>
      <c r="S1853" s="577">
        <v>3</v>
      </c>
    </row>
    <row r="1854" spans="1:19">
      <c r="A1854">
        <v>1853</v>
      </c>
      <c r="B1854" s="400">
        <v>43980.729166666664</v>
      </c>
      <c r="C1854" s="577" t="s">
        <v>96</v>
      </c>
      <c r="D1854">
        <v>0.03</v>
      </c>
      <c r="F1854">
        <v>1.1083000000000001</v>
      </c>
      <c r="I1854" s="400">
        <v>43980.864583333336</v>
      </c>
      <c r="J1854">
        <v>1.1106799999999999</v>
      </c>
      <c r="N1854">
        <v>7.14</v>
      </c>
      <c r="Q1854">
        <v>912</v>
      </c>
      <c r="R1854" s="577" t="s">
        <v>96</v>
      </c>
      <c r="S1854" s="577">
        <v>3</v>
      </c>
    </row>
    <row r="1855" spans="1:19">
      <c r="A1855">
        <v>1854</v>
      </c>
      <c r="B1855" s="400">
        <v>43980.731249999997</v>
      </c>
      <c r="C1855" s="577" t="s">
        <v>97</v>
      </c>
      <c r="D1855">
        <v>0.02</v>
      </c>
      <c r="F1855">
        <v>1.10867</v>
      </c>
      <c r="I1855" s="400">
        <v>43983.424305555556</v>
      </c>
      <c r="J1855">
        <v>1.11083</v>
      </c>
      <c r="N1855">
        <v>-4.3</v>
      </c>
      <c r="Q1855">
        <v>913</v>
      </c>
      <c r="R1855" s="577" t="s">
        <v>97</v>
      </c>
      <c r="S1855" s="577">
        <v>4</v>
      </c>
    </row>
    <row r="1856" spans="1:19">
      <c r="A1856">
        <v>1855</v>
      </c>
      <c r="B1856" s="400">
        <v>43980.791666666664</v>
      </c>
      <c r="C1856" s="577" t="s">
        <v>97</v>
      </c>
      <c r="D1856">
        <v>0.02</v>
      </c>
      <c r="F1856">
        <v>1.1102700000000001</v>
      </c>
      <c r="I1856" s="400">
        <v>43983.424305555556</v>
      </c>
      <c r="J1856">
        <v>1.11083</v>
      </c>
      <c r="N1856">
        <v>-1.1000000000000001</v>
      </c>
      <c r="Q1856">
        <v>913</v>
      </c>
      <c r="R1856" s="577" t="s">
        <v>97</v>
      </c>
      <c r="S1856" s="577">
        <v>4</v>
      </c>
    </row>
    <row r="1857" spans="1:19">
      <c r="A1857">
        <v>1856</v>
      </c>
      <c r="B1857" s="400">
        <v>43982.879861111112</v>
      </c>
      <c r="C1857" s="577" t="s">
        <v>97</v>
      </c>
      <c r="D1857">
        <v>0.03</v>
      </c>
      <c r="F1857">
        <v>1.1119399999999999</v>
      </c>
      <c r="I1857" s="400">
        <v>43983.424305555556</v>
      </c>
      <c r="J1857">
        <v>1.11083</v>
      </c>
      <c r="N1857">
        <v>3.36</v>
      </c>
      <c r="Q1857">
        <v>913</v>
      </c>
      <c r="R1857" s="577" t="s">
        <v>97</v>
      </c>
      <c r="S1857" s="577">
        <v>4</v>
      </c>
    </row>
    <row r="1858" spans="1:19">
      <c r="A1858">
        <v>1859</v>
      </c>
      <c r="B1858" s="400">
        <v>43983.061805555553</v>
      </c>
      <c r="C1858" s="577" t="s">
        <v>97</v>
      </c>
      <c r="D1858">
        <v>0.05</v>
      </c>
      <c r="F1858">
        <v>1.11364</v>
      </c>
      <c r="I1858" s="400">
        <v>43983.424305555556</v>
      </c>
      <c r="J1858">
        <v>1.11083</v>
      </c>
      <c r="N1858">
        <v>14.05</v>
      </c>
      <c r="Q1858">
        <v>913</v>
      </c>
      <c r="R1858" s="577" t="s">
        <v>97</v>
      </c>
      <c r="S1858" s="577">
        <v>4</v>
      </c>
    </row>
    <row r="1859" spans="1:19">
      <c r="A1859">
        <v>1857</v>
      </c>
      <c r="B1859" s="400">
        <v>43982.918055555558</v>
      </c>
      <c r="C1859" s="577" t="s">
        <v>96</v>
      </c>
      <c r="D1859">
        <v>0.02</v>
      </c>
      <c r="F1859">
        <v>1.1106799999999999</v>
      </c>
      <c r="I1859" s="400">
        <v>43982.973611111112</v>
      </c>
      <c r="J1859">
        <v>1.11168</v>
      </c>
      <c r="K1859" s="577"/>
      <c r="N1859">
        <v>2</v>
      </c>
      <c r="Q1859">
        <v>914</v>
      </c>
      <c r="R1859" s="577" t="s">
        <v>96</v>
      </c>
      <c r="S1859" s="577">
        <v>1</v>
      </c>
    </row>
    <row r="1860" spans="1:19">
      <c r="A1860">
        <v>1858</v>
      </c>
      <c r="B1860" s="400">
        <v>43983.043055555558</v>
      </c>
      <c r="C1860" s="577" t="s">
        <v>96</v>
      </c>
      <c r="D1860">
        <v>0.02</v>
      </c>
      <c r="F1860">
        <v>1.1120300000000001</v>
      </c>
      <c r="I1860" s="400">
        <v>43983.058333333334</v>
      </c>
      <c r="J1860">
        <v>1.11303</v>
      </c>
      <c r="N1860">
        <v>2</v>
      </c>
      <c r="Q1860">
        <v>915</v>
      </c>
      <c r="R1860" s="577" t="s">
        <v>96</v>
      </c>
      <c r="S1860" s="577">
        <v>1</v>
      </c>
    </row>
    <row r="1861" spans="1:19">
      <c r="A1861">
        <v>1860</v>
      </c>
      <c r="B1861" s="400">
        <v>43983.065972222219</v>
      </c>
      <c r="C1861" s="577" t="s">
        <v>96</v>
      </c>
      <c r="D1861">
        <v>0.02</v>
      </c>
      <c r="F1861">
        <v>1.1136600000000001</v>
      </c>
      <c r="I1861" s="400">
        <v>43983.258333333331</v>
      </c>
      <c r="J1861">
        <v>1.11466</v>
      </c>
      <c r="N1861">
        <v>2</v>
      </c>
      <c r="Q1861">
        <v>916</v>
      </c>
      <c r="R1861" s="577" t="s">
        <v>96</v>
      </c>
      <c r="S1861" s="577">
        <v>1</v>
      </c>
    </row>
    <row r="1862" spans="1:19">
      <c r="A1862">
        <v>1861</v>
      </c>
      <c r="B1862" s="400">
        <v>43983.292361111111</v>
      </c>
      <c r="C1862" s="577" t="s">
        <v>96</v>
      </c>
      <c r="D1862">
        <v>0.02</v>
      </c>
      <c r="F1862">
        <v>1.11378</v>
      </c>
      <c r="I1862" s="400">
        <v>43983.324305555558</v>
      </c>
      <c r="J1862">
        <v>1.1147800000000001</v>
      </c>
      <c r="N1862">
        <v>2</v>
      </c>
      <c r="Q1862">
        <v>917</v>
      </c>
      <c r="R1862" s="577" t="s">
        <v>96</v>
      </c>
      <c r="S1862" s="577">
        <v>1</v>
      </c>
    </row>
    <row r="1863" spans="1:19">
      <c r="A1863">
        <v>1862</v>
      </c>
      <c r="B1863" s="400">
        <v>43983.330555555556</v>
      </c>
      <c r="C1863" s="577" t="s">
        <v>96</v>
      </c>
      <c r="D1863">
        <v>0.02</v>
      </c>
      <c r="F1863">
        <v>1.1147899999999999</v>
      </c>
      <c r="I1863" s="400">
        <v>43983.626388888886</v>
      </c>
      <c r="J1863">
        <v>1.11395</v>
      </c>
      <c r="N1863">
        <v>-1.68</v>
      </c>
      <c r="Q1863">
        <v>918</v>
      </c>
      <c r="R1863" s="577" t="s">
        <v>96</v>
      </c>
      <c r="S1863" s="577">
        <v>3</v>
      </c>
    </row>
    <row r="1864" spans="1:19">
      <c r="A1864">
        <v>1863</v>
      </c>
      <c r="B1864" s="400">
        <v>43983.340277777781</v>
      </c>
      <c r="C1864" s="577" t="s">
        <v>96</v>
      </c>
      <c r="D1864">
        <v>0.02</v>
      </c>
      <c r="F1864">
        <v>1.1131800000000001</v>
      </c>
      <c r="I1864" s="400">
        <v>43983.626388888886</v>
      </c>
      <c r="J1864">
        <v>1.11395</v>
      </c>
      <c r="K1864" s="577"/>
      <c r="N1864">
        <v>1.54</v>
      </c>
      <c r="Q1864">
        <v>918</v>
      </c>
      <c r="R1864" s="577" t="s">
        <v>96</v>
      </c>
      <c r="S1864" s="577">
        <v>3</v>
      </c>
    </row>
    <row r="1865" spans="1:19">
      <c r="A1865">
        <v>1864</v>
      </c>
      <c r="B1865" s="400">
        <v>43983.40625</v>
      </c>
      <c r="C1865" s="577" t="s">
        <v>96</v>
      </c>
      <c r="D1865">
        <v>0.03</v>
      </c>
      <c r="F1865">
        <v>1.11158</v>
      </c>
      <c r="I1865" s="400">
        <v>43983.626388888886</v>
      </c>
      <c r="J1865">
        <v>1.11395</v>
      </c>
      <c r="N1865">
        <v>7.11</v>
      </c>
      <c r="Q1865">
        <v>918</v>
      </c>
      <c r="R1865" s="577" t="s">
        <v>96</v>
      </c>
      <c r="S1865" s="577">
        <v>3</v>
      </c>
    </row>
    <row r="1866" spans="1:19">
      <c r="A1866">
        <v>1865</v>
      </c>
      <c r="B1866" s="400">
        <v>43983.427777777775</v>
      </c>
      <c r="C1866" s="577" t="s">
        <v>97</v>
      </c>
      <c r="D1866">
        <v>0.02</v>
      </c>
      <c r="F1866">
        <v>1.1110500000000001</v>
      </c>
      <c r="I1866" s="400">
        <v>43986.643055555556</v>
      </c>
      <c r="J1866">
        <v>1.1315900000000001</v>
      </c>
      <c r="N1866">
        <v>-40.97</v>
      </c>
      <c r="Q1866">
        <v>919</v>
      </c>
      <c r="R1866" s="577" t="s">
        <v>97</v>
      </c>
      <c r="S1866" s="577">
        <v>13</v>
      </c>
    </row>
    <row r="1867" spans="1:19">
      <c r="A1867">
        <v>1866</v>
      </c>
      <c r="B1867" s="400">
        <v>43983.581944444442</v>
      </c>
      <c r="C1867" s="577" t="s">
        <v>97</v>
      </c>
      <c r="D1867">
        <v>0.02</v>
      </c>
      <c r="F1867">
        <v>1.11267</v>
      </c>
      <c r="I1867" s="400">
        <v>43986.643055555556</v>
      </c>
      <c r="J1867">
        <v>1.1315900000000001</v>
      </c>
      <c r="N1867">
        <v>-37.729999999999997</v>
      </c>
      <c r="Q1867">
        <v>919</v>
      </c>
      <c r="R1867" s="577" t="s">
        <v>97</v>
      </c>
      <c r="S1867" s="577">
        <v>13</v>
      </c>
    </row>
    <row r="1868" spans="1:19">
      <c r="A1868">
        <v>1870</v>
      </c>
      <c r="B1868" s="400">
        <v>43984.345833333333</v>
      </c>
      <c r="C1868" s="577" t="s">
        <v>97</v>
      </c>
      <c r="D1868">
        <v>0.03</v>
      </c>
      <c r="F1868">
        <v>1.1142700000000001</v>
      </c>
      <c r="I1868" s="400">
        <v>43986.643055555556</v>
      </c>
      <c r="J1868">
        <v>1.1315900000000001</v>
      </c>
      <c r="N1868">
        <v>-51.83</v>
      </c>
      <c r="Q1868">
        <v>919</v>
      </c>
      <c r="R1868" s="577" t="s">
        <v>97</v>
      </c>
      <c r="S1868" s="577">
        <v>13</v>
      </c>
    </row>
    <row r="1869" spans="1:19">
      <c r="A1869">
        <v>1871</v>
      </c>
      <c r="B1869" s="400">
        <v>43984.35</v>
      </c>
      <c r="C1869" s="577" t="s">
        <v>97</v>
      </c>
      <c r="D1869">
        <v>0.05</v>
      </c>
      <c r="F1869">
        <v>1.11598</v>
      </c>
      <c r="I1869" s="400">
        <v>43986.643055555556</v>
      </c>
      <c r="J1869">
        <v>1.1315900000000001</v>
      </c>
      <c r="N1869">
        <v>-77.83</v>
      </c>
      <c r="Q1869">
        <v>919</v>
      </c>
      <c r="R1869" s="577" t="s">
        <v>97</v>
      </c>
      <c r="S1869" s="577">
        <v>13</v>
      </c>
    </row>
    <row r="1870" spans="1:19">
      <c r="A1870">
        <v>1873</v>
      </c>
      <c r="B1870" s="400">
        <v>43984.376388888886</v>
      </c>
      <c r="C1870" s="577" t="s">
        <v>97</v>
      </c>
      <c r="D1870">
        <v>0.08</v>
      </c>
      <c r="F1870">
        <v>1.11778</v>
      </c>
      <c r="I1870" s="400">
        <v>43986.643055555556</v>
      </c>
      <c r="J1870">
        <v>1.1315900000000001</v>
      </c>
      <c r="N1870">
        <v>-110.12</v>
      </c>
      <c r="Q1870">
        <v>919</v>
      </c>
      <c r="R1870" s="577" t="s">
        <v>97</v>
      </c>
      <c r="S1870" s="577">
        <v>13</v>
      </c>
    </row>
    <row r="1871" spans="1:19">
      <c r="A1871">
        <v>1880</v>
      </c>
      <c r="B1871" s="400">
        <v>43985.029861111114</v>
      </c>
      <c r="C1871" s="577" t="s">
        <v>97</v>
      </c>
      <c r="D1871">
        <v>0.14000000000000001</v>
      </c>
      <c r="F1871">
        <v>1.1196900000000001</v>
      </c>
      <c r="I1871" s="400">
        <v>43986.643055555556</v>
      </c>
      <c r="J1871">
        <v>1.1315900000000001</v>
      </c>
      <c r="N1871">
        <v>-166.13</v>
      </c>
      <c r="Q1871">
        <v>919</v>
      </c>
      <c r="R1871" s="577" t="s">
        <v>97</v>
      </c>
      <c r="S1871" s="577">
        <v>13</v>
      </c>
    </row>
    <row r="1872" spans="1:19">
      <c r="A1872">
        <v>1883</v>
      </c>
      <c r="B1872" s="400">
        <v>43985.294444444444</v>
      </c>
      <c r="C1872" s="577" t="s">
        <v>97</v>
      </c>
      <c r="D1872">
        <v>0.23</v>
      </c>
      <c r="F1872">
        <v>1.1216900000000001</v>
      </c>
      <c r="I1872" s="400">
        <v>43986.643055555556</v>
      </c>
      <c r="J1872">
        <v>1.1315900000000001</v>
      </c>
      <c r="N1872">
        <v>-226.93</v>
      </c>
      <c r="Q1872">
        <v>919</v>
      </c>
      <c r="R1872" s="577" t="s">
        <v>97</v>
      </c>
      <c r="S1872" s="577">
        <v>13</v>
      </c>
    </row>
    <row r="1873" spans="1:19">
      <c r="A1873">
        <v>1893</v>
      </c>
      <c r="B1873" s="400">
        <v>43985.648611111108</v>
      </c>
      <c r="C1873" s="577" t="s">
        <v>97</v>
      </c>
      <c r="D1873">
        <v>0.38</v>
      </c>
      <c r="F1873">
        <v>1.1237999999999999</v>
      </c>
      <c r="I1873" s="400">
        <v>43986.643055555556</v>
      </c>
      <c r="J1873">
        <v>1.1315900000000001</v>
      </c>
      <c r="N1873">
        <v>-294.75</v>
      </c>
      <c r="Q1873">
        <v>919</v>
      </c>
      <c r="R1873" s="577" t="s">
        <v>97</v>
      </c>
      <c r="S1873" s="577">
        <v>13</v>
      </c>
    </row>
    <row r="1874" spans="1:19">
      <c r="A1874">
        <v>1899</v>
      </c>
      <c r="B1874" s="400">
        <v>43986.496527777781</v>
      </c>
      <c r="C1874" s="577" t="s">
        <v>97</v>
      </c>
      <c r="D1874">
        <v>0.64</v>
      </c>
      <c r="F1874">
        <v>1.12601</v>
      </c>
      <c r="I1874" s="400">
        <v>43986.643055555556</v>
      </c>
      <c r="J1874">
        <v>1.1315900000000001</v>
      </c>
      <c r="N1874">
        <v>-357.12</v>
      </c>
      <c r="Q1874">
        <v>919</v>
      </c>
      <c r="R1874" s="577" t="s">
        <v>97</v>
      </c>
      <c r="S1874" s="577">
        <v>13</v>
      </c>
    </row>
    <row r="1875" spans="1:19">
      <c r="A1875">
        <v>1907</v>
      </c>
      <c r="B1875" s="400">
        <v>43986.595138888886</v>
      </c>
      <c r="C1875" s="577" t="s">
        <v>97</v>
      </c>
      <c r="D1875">
        <v>1.1100000000000001</v>
      </c>
      <c r="F1875">
        <v>1.1283300000000001</v>
      </c>
      <c r="I1875" s="400">
        <v>43986.643055555556</v>
      </c>
      <c r="J1875">
        <v>1.1315900000000001</v>
      </c>
      <c r="N1875">
        <v>-361.86</v>
      </c>
      <c r="Q1875">
        <v>919</v>
      </c>
      <c r="R1875" s="577" t="s">
        <v>97</v>
      </c>
      <c r="S1875" s="577">
        <v>13</v>
      </c>
    </row>
    <row r="1876" spans="1:19">
      <c r="A1876">
        <v>1908</v>
      </c>
      <c r="B1876" s="400">
        <v>43986.605555555558</v>
      </c>
      <c r="C1876" s="577" t="s">
        <v>97</v>
      </c>
      <c r="D1876">
        <v>1.93</v>
      </c>
      <c r="F1876">
        <v>1.1307499999999999</v>
      </c>
      <c r="I1876" s="400">
        <v>43986.643055555556</v>
      </c>
      <c r="J1876">
        <v>1.1315900000000001</v>
      </c>
      <c r="N1876">
        <v>-162.12</v>
      </c>
      <c r="Q1876">
        <v>919</v>
      </c>
      <c r="R1876" s="577" t="s">
        <v>97</v>
      </c>
      <c r="S1876" s="577">
        <v>13</v>
      </c>
    </row>
    <row r="1877" spans="1:19">
      <c r="A1877">
        <v>1909</v>
      </c>
      <c r="B1877" s="400">
        <v>43986.615972222222</v>
      </c>
      <c r="C1877" s="577" t="s">
        <v>97</v>
      </c>
      <c r="D1877">
        <v>3.4</v>
      </c>
      <c r="F1877">
        <v>1.1332599999999999</v>
      </c>
      <c r="I1877" s="400">
        <v>43986.643055555556</v>
      </c>
      <c r="J1877">
        <v>1.1315900000000001</v>
      </c>
      <c r="N1877">
        <v>567.79999999999995</v>
      </c>
      <c r="Q1877">
        <v>919</v>
      </c>
      <c r="R1877" s="577" t="s">
        <v>97</v>
      </c>
      <c r="S1877" s="577">
        <v>13</v>
      </c>
    </row>
    <row r="1878" spans="1:19">
      <c r="A1878">
        <v>1911</v>
      </c>
      <c r="B1878" s="400">
        <v>43986.629166666666</v>
      </c>
      <c r="C1878" s="577" t="s">
        <v>97</v>
      </c>
      <c r="D1878">
        <v>6.05</v>
      </c>
      <c r="F1878">
        <v>1.1358699999999999</v>
      </c>
      <c r="I1878" s="400">
        <v>43986.643055555556</v>
      </c>
      <c r="J1878">
        <v>1.1315900000000001</v>
      </c>
      <c r="N1878">
        <v>2589.4</v>
      </c>
      <c r="Q1878">
        <v>919</v>
      </c>
      <c r="R1878" s="577" t="s">
        <v>97</v>
      </c>
      <c r="S1878" s="577">
        <v>13</v>
      </c>
    </row>
    <row r="1879" spans="1:19">
      <c r="A1879">
        <v>1867</v>
      </c>
      <c r="B1879" s="400">
        <v>43983.628472222219</v>
      </c>
      <c r="C1879" s="577" t="s">
        <v>96</v>
      </c>
      <c r="D1879">
        <v>0.02</v>
      </c>
      <c r="F1879">
        <v>1.1132</v>
      </c>
      <c r="I1879" s="400">
        <v>43983.792361111111</v>
      </c>
      <c r="J1879">
        <v>1.1133999999999999</v>
      </c>
      <c r="N1879">
        <v>0.4</v>
      </c>
      <c r="Q1879">
        <v>920</v>
      </c>
      <c r="R1879" s="577" t="s">
        <v>96</v>
      </c>
      <c r="S1879" s="577">
        <v>2</v>
      </c>
    </row>
    <row r="1880" spans="1:19">
      <c r="A1880">
        <v>1868</v>
      </c>
      <c r="B1880" s="400">
        <v>43983.648611111108</v>
      </c>
      <c r="C1880" s="577" t="s">
        <v>96</v>
      </c>
      <c r="D1880">
        <v>0.02</v>
      </c>
      <c r="F1880">
        <v>1.1115900000000001</v>
      </c>
      <c r="I1880" s="400">
        <v>43983.792361111111</v>
      </c>
      <c r="J1880">
        <v>1.1133999999999999</v>
      </c>
      <c r="K1880" s="577"/>
      <c r="N1880">
        <v>3.62</v>
      </c>
      <c r="Q1880">
        <v>920</v>
      </c>
      <c r="R1880" s="577" t="s">
        <v>96</v>
      </c>
      <c r="S1880" s="577">
        <v>2</v>
      </c>
    </row>
    <row r="1881" spans="1:19">
      <c r="A1881">
        <v>1869</v>
      </c>
      <c r="B1881" s="400">
        <v>43984.044444444444</v>
      </c>
      <c r="C1881" s="577" t="s">
        <v>96</v>
      </c>
      <c r="D1881">
        <v>0.02</v>
      </c>
      <c r="F1881">
        <v>1.1130199999999999</v>
      </c>
      <c r="I1881" s="400">
        <v>43984.345833333333</v>
      </c>
      <c r="J1881">
        <v>1.11402</v>
      </c>
      <c r="N1881">
        <v>2</v>
      </c>
      <c r="Q1881">
        <v>921</v>
      </c>
      <c r="R1881" s="577" t="s">
        <v>96</v>
      </c>
      <c r="S1881" s="577">
        <v>1</v>
      </c>
    </row>
    <row r="1882" spans="1:19">
      <c r="A1882">
        <v>1872</v>
      </c>
      <c r="B1882" s="400">
        <v>43984.359027777777</v>
      </c>
      <c r="C1882" s="577" t="s">
        <v>96</v>
      </c>
      <c r="D1882">
        <v>0.02</v>
      </c>
      <c r="F1882">
        <v>1.1165700000000001</v>
      </c>
      <c r="I1882" s="400">
        <v>43984.375</v>
      </c>
      <c r="J1882">
        <v>1.11757</v>
      </c>
      <c r="N1882">
        <v>2</v>
      </c>
      <c r="Q1882">
        <v>922</v>
      </c>
      <c r="R1882" s="577" t="s">
        <v>96</v>
      </c>
      <c r="S1882" s="577">
        <v>1</v>
      </c>
    </row>
    <row r="1883" spans="1:19">
      <c r="A1883">
        <v>1874</v>
      </c>
      <c r="B1883" s="400">
        <v>43984.397222222222</v>
      </c>
      <c r="C1883" s="577" t="s">
        <v>96</v>
      </c>
      <c r="D1883">
        <v>0.02</v>
      </c>
      <c r="F1883">
        <v>1.11761</v>
      </c>
      <c r="I1883" s="400">
        <v>43984.402777777781</v>
      </c>
      <c r="J1883">
        <v>1.1186100000000001</v>
      </c>
      <c r="N1883">
        <v>2</v>
      </c>
      <c r="Q1883">
        <v>923</v>
      </c>
      <c r="R1883" s="577" t="s">
        <v>96</v>
      </c>
      <c r="S1883" s="577">
        <v>1</v>
      </c>
    </row>
    <row r="1884" spans="1:19">
      <c r="A1884">
        <v>1875</v>
      </c>
      <c r="B1884" s="400">
        <v>43984.407638888886</v>
      </c>
      <c r="C1884" s="577" t="s">
        <v>96</v>
      </c>
      <c r="D1884">
        <v>0.02</v>
      </c>
      <c r="F1884">
        <v>1.11826</v>
      </c>
      <c r="I1884" s="400">
        <v>43984.57916666667</v>
      </c>
      <c r="J1884">
        <v>1.11846</v>
      </c>
      <c r="N1884">
        <v>0.4</v>
      </c>
      <c r="Q1884">
        <v>924</v>
      </c>
      <c r="R1884" s="577" t="s">
        <v>96</v>
      </c>
      <c r="S1884" s="577">
        <v>2</v>
      </c>
    </row>
    <row r="1885" spans="1:19">
      <c r="A1885">
        <v>1876</v>
      </c>
      <c r="B1885" s="400">
        <v>43984.451388888891</v>
      </c>
      <c r="C1885" s="577" t="s">
        <v>96</v>
      </c>
      <c r="D1885">
        <v>0.02</v>
      </c>
      <c r="F1885">
        <v>1.11666</v>
      </c>
      <c r="I1885" s="400">
        <v>43984.57916666667</v>
      </c>
      <c r="J1885">
        <v>1.11846</v>
      </c>
      <c r="K1885" s="577"/>
      <c r="N1885">
        <v>3.6</v>
      </c>
      <c r="Q1885">
        <v>924</v>
      </c>
      <c r="R1885" s="577" t="s">
        <v>96</v>
      </c>
      <c r="S1885" s="577">
        <v>2</v>
      </c>
    </row>
    <row r="1886" spans="1:19">
      <c r="A1886">
        <v>1877</v>
      </c>
      <c r="B1886" s="400">
        <v>43984.59097222222</v>
      </c>
      <c r="C1886" s="577" t="s">
        <v>96</v>
      </c>
      <c r="D1886">
        <v>0.02</v>
      </c>
      <c r="F1886">
        <v>1.1188499999999999</v>
      </c>
      <c r="I1886" s="400">
        <v>43985.013888888891</v>
      </c>
      <c r="J1886">
        <v>1.1190500000000001</v>
      </c>
      <c r="N1886">
        <v>0.32</v>
      </c>
      <c r="Q1886">
        <v>925</v>
      </c>
      <c r="R1886" s="577" t="s">
        <v>96</v>
      </c>
      <c r="S1886" s="577">
        <v>2</v>
      </c>
    </row>
    <row r="1887" spans="1:19">
      <c r="A1887">
        <v>1878</v>
      </c>
      <c r="B1887" s="400">
        <v>43984.660416666666</v>
      </c>
      <c r="C1887" s="577" t="s">
        <v>96</v>
      </c>
      <c r="D1887">
        <v>0.02</v>
      </c>
      <c r="F1887">
        <v>1.11724</v>
      </c>
      <c r="I1887" s="400">
        <v>43985.013888888891</v>
      </c>
      <c r="J1887">
        <v>1.1190500000000001</v>
      </c>
      <c r="N1887">
        <v>3.54</v>
      </c>
      <c r="Q1887">
        <v>925</v>
      </c>
      <c r="R1887" s="577" t="s">
        <v>96</v>
      </c>
      <c r="S1887" s="577">
        <v>2</v>
      </c>
    </row>
    <row r="1888" spans="1:19">
      <c r="A1888">
        <v>1879</v>
      </c>
      <c r="B1888" s="400">
        <v>43985.01666666667</v>
      </c>
      <c r="C1888" s="577" t="s">
        <v>96</v>
      </c>
      <c r="D1888">
        <v>0.02</v>
      </c>
      <c r="F1888">
        <v>1.1188499999999999</v>
      </c>
      <c r="I1888" s="400">
        <v>43985.029861111114</v>
      </c>
      <c r="J1888">
        <v>1.11985</v>
      </c>
      <c r="N1888">
        <v>2</v>
      </c>
      <c r="Q1888">
        <v>926</v>
      </c>
      <c r="R1888" s="577" t="s">
        <v>96</v>
      </c>
      <c r="S1888" s="577">
        <v>1</v>
      </c>
    </row>
    <row r="1889" spans="1:19">
      <c r="A1889">
        <v>1881</v>
      </c>
      <c r="B1889" s="400">
        <v>43985.061111111114</v>
      </c>
      <c r="C1889" s="577" t="s">
        <v>96</v>
      </c>
      <c r="D1889">
        <v>0.02</v>
      </c>
      <c r="F1889">
        <v>1.1194599999999999</v>
      </c>
      <c r="I1889" s="400">
        <v>43985.148611111108</v>
      </c>
      <c r="J1889">
        <v>1.12046</v>
      </c>
      <c r="N1889">
        <v>2</v>
      </c>
      <c r="Q1889">
        <v>927</v>
      </c>
      <c r="R1889" s="577" t="s">
        <v>96</v>
      </c>
      <c r="S1889" s="577">
        <v>1</v>
      </c>
    </row>
    <row r="1890" spans="1:19">
      <c r="A1890">
        <v>1882</v>
      </c>
      <c r="B1890" s="400">
        <v>43985.260416666664</v>
      </c>
      <c r="C1890" s="577" t="s">
        <v>96</v>
      </c>
      <c r="D1890">
        <v>0.02</v>
      </c>
      <c r="F1890">
        <v>1.12073</v>
      </c>
      <c r="I1890" s="400">
        <v>43985.294444444444</v>
      </c>
      <c r="J1890">
        <v>1.1217299999999999</v>
      </c>
      <c r="N1890">
        <v>2</v>
      </c>
      <c r="Q1890">
        <v>928</v>
      </c>
      <c r="R1890" s="577" t="s">
        <v>96</v>
      </c>
      <c r="S1890" s="577">
        <v>1</v>
      </c>
    </row>
    <row r="1891" spans="1:19">
      <c r="A1891">
        <v>1884</v>
      </c>
      <c r="B1891" s="400">
        <v>43985.29791666667</v>
      </c>
      <c r="C1891" s="577" t="s">
        <v>96</v>
      </c>
      <c r="D1891">
        <v>0.02</v>
      </c>
      <c r="F1891">
        <v>1.1216299999999999</v>
      </c>
      <c r="I1891" s="400">
        <v>43985.311111111114</v>
      </c>
      <c r="J1891">
        <v>1.12263</v>
      </c>
      <c r="N1891">
        <v>2</v>
      </c>
      <c r="Q1891">
        <v>929</v>
      </c>
      <c r="R1891" s="577" t="s">
        <v>96</v>
      </c>
      <c r="S1891" s="577">
        <v>1</v>
      </c>
    </row>
    <row r="1892" spans="1:19">
      <c r="A1892">
        <v>1885</v>
      </c>
      <c r="B1892" s="400">
        <v>43985.317361111112</v>
      </c>
      <c r="C1892" s="577" t="s">
        <v>96</v>
      </c>
      <c r="D1892">
        <v>0.02</v>
      </c>
      <c r="F1892">
        <v>1.1213599999999999</v>
      </c>
      <c r="I1892" s="400">
        <v>43985.356249999997</v>
      </c>
      <c r="J1892">
        <v>1.1215599999999999</v>
      </c>
      <c r="N1892">
        <v>0.4</v>
      </c>
      <c r="Q1892">
        <v>930</v>
      </c>
      <c r="R1892" s="577" t="s">
        <v>96</v>
      </c>
      <c r="S1892" s="577">
        <v>2</v>
      </c>
    </row>
    <row r="1893" spans="1:19">
      <c r="A1893">
        <v>1886</v>
      </c>
      <c r="B1893" s="400">
        <v>43985.343055555553</v>
      </c>
      <c r="C1893" s="577" t="s">
        <v>96</v>
      </c>
      <c r="D1893">
        <v>0.02</v>
      </c>
      <c r="F1893">
        <v>1.11975</v>
      </c>
      <c r="I1893" s="400">
        <v>43985.356249999997</v>
      </c>
      <c r="J1893">
        <v>1.1215599999999999</v>
      </c>
      <c r="N1893">
        <v>3.62</v>
      </c>
      <c r="Q1893">
        <v>930</v>
      </c>
      <c r="R1893" s="577" t="s">
        <v>96</v>
      </c>
      <c r="S1893" s="577">
        <v>2</v>
      </c>
    </row>
    <row r="1894" spans="1:19">
      <c r="A1894">
        <v>1887</v>
      </c>
      <c r="B1894" s="400">
        <v>43985.414583333331</v>
      </c>
      <c r="C1894" s="577" t="s">
        <v>96</v>
      </c>
      <c r="D1894">
        <v>0.02</v>
      </c>
      <c r="F1894">
        <v>1.1220600000000001</v>
      </c>
      <c r="I1894" s="400">
        <v>43985.576388888891</v>
      </c>
      <c r="J1894">
        <v>1.1211899999999999</v>
      </c>
      <c r="N1894">
        <v>-1.74</v>
      </c>
      <c r="Q1894">
        <v>931</v>
      </c>
      <c r="R1894" s="577" t="s">
        <v>96</v>
      </c>
      <c r="S1894" s="577">
        <v>3</v>
      </c>
    </row>
    <row r="1895" spans="1:19">
      <c r="A1895">
        <v>1888</v>
      </c>
      <c r="B1895" s="400">
        <v>43985.455555555556</v>
      </c>
      <c r="C1895" s="577" t="s">
        <v>96</v>
      </c>
      <c r="D1895">
        <v>0.02</v>
      </c>
      <c r="F1895">
        <v>1.12046</v>
      </c>
      <c r="I1895" s="400">
        <v>43985.576388888891</v>
      </c>
      <c r="J1895">
        <v>1.1211899999999999</v>
      </c>
      <c r="N1895">
        <v>1.46</v>
      </c>
      <c r="Q1895">
        <v>931</v>
      </c>
      <c r="R1895" s="577" t="s">
        <v>96</v>
      </c>
      <c r="S1895" s="577">
        <v>3</v>
      </c>
    </row>
    <row r="1896" spans="1:19">
      <c r="A1896">
        <v>1889</v>
      </c>
      <c r="B1896" s="400">
        <v>43985.479166666664</v>
      </c>
      <c r="C1896" s="577" t="s">
        <v>96</v>
      </c>
      <c r="D1896">
        <v>0.03</v>
      </c>
      <c r="F1896">
        <v>1.11877</v>
      </c>
      <c r="I1896" s="400">
        <v>43985.576388888891</v>
      </c>
      <c r="J1896">
        <v>1.1211899999999999</v>
      </c>
      <c r="N1896">
        <v>7.26</v>
      </c>
      <c r="Q1896">
        <v>931</v>
      </c>
      <c r="R1896" s="577" t="s">
        <v>96</v>
      </c>
      <c r="S1896" s="577">
        <v>3</v>
      </c>
    </row>
    <row r="1897" spans="1:19">
      <c r="A1897">
        <v>1890</v>
      </c>
      <c r="B1897" s="400">
        <v>43985.579861111109</v>
      </c>
      <c r="C1897" s="577" t="s">
        <v>96</v>
      </c>
      <c r="D1897">
        <v>0.02</v>
      </c>
      <c r="F1897">
        <v>1.1209899999999999</v>
      </c>
      <c r="I1897" s="400">
        <v>43985.583333333336</v>
      </c>
      <c r="J1897">
        <v>1.12199</v>
      </c>
      <c r="N1897">
        <v>2</v>
      </c>
      <c r="Q1897">
        <v>932</v>
      </c>
      <c r="R1897" s="577" t="s">
        <v>96</v>
      </c>
      <c r="S1897" s="577">
        <v>1</v>
      </c>
    </row>
    <row r="1898" spans="1:19">
      <c r="A1898">
        <v>1891</v>
      </c>
      <c r="B1898" s="400">
        <v>43985.599305555559</v>
      </c>
      <c r="C1898" s="577" t="s">
        <v>96</v>
      </c>
      <c r="D1898">
        <v>0.02</v>
      </c>
      <c r="F1898">
        <v>1.1222399999999999</v>
      </c>
      <c r="I1898" s="400">
        <v>43985.601388888892</v>
      </c>
      <c r="J1898">
        <v>1.12324</v>
      </c>
      <c r="N1898">
        <v>2</v>
      </c>
      <c r="Q1898">
        <v>933</v>
      </c>
      <c r="R1898" s="577" t="s">
        <v>96</v>
      </c>
      <c r="S1898" s="577">
        <v>1</v>
      </c>
    </row>
    <row r="1899" spans="1:19">
      <c r="A1899">
        <v>1892</v>
      </c>
      <c r="B1899" s="400">
        <v>43985.604166666664</v>
      </c>
      <c r="C1899" s="577" t="s">
        <v>96</v>
      </c>
      <c r="D1899">
        <v>0.02</v>
      </c>
      <c r="F1899">
        <v>1.12297</v>
      </c>
      <c r="I1899" s="400">
        <v>43985.65</v>
      </c>
      <c r="J1899">
        <v>1.1239699999999999</v>
      </c>
      <c r="N1899">
        <v>2</v>
      </c>
      <c r="Q1899">
        <v>934</v>
      </c>
      <c r="R1899" s="577" t="s">
        <v>96</v>
      </c>
      <c r="S1899" s="577">
        <v>1</v>
      </c>
    </row>
    <row r="1900" spans="1:19">
      <c r="A1900">
        <v>1894</v>
      </c>
      <c r="B1900" s="400">
        <v>43985.657638888886</v>
      </c>
      <c r="C1900" s="577" t="s">
        <v>96</v>
      </c>
      <c r="D1900">
        <v>0.02</v>
      </c>
      <c r="F1900">
        <v>1.1242000000000001</v>
      </c>
      <c r="I1900" s="400">
        <v>43985.825694444444</v>
      </c>
      <c r="J1900">
        <v>1.1252</v>
      </c>
      <c r="N1900">
        <v>2</v>
      </c>
      <c r="Q1900">
        <v>935</v>
      </c>
      <c r="R1900" s="577" t="s">
        <v>96</v>
      </c>
      <c r="S1900" s="577">
        <v>1</v>
      </c>
    </row>
    <row r="1901" spans="1:19">
      <c r="A1901">
        <v>1895</v>
      </c>
      <c r="B1901" s="400">
        <v>43985.828472222223</v>
      </c>
      <c r="C1901" s="577" t="s">
        <v>96</v>
      </c>
      <c r="D1901">
        <v>0.02</v>
      </c>
      <c r="F1901">
        <v>1.125</v>
      </c>
      <c r="I1901" s="400">
        <v>43986.489583333336</v>
      </c>
      <c r="J1901">
        <v>1.1228899999999999</v>
      </c>
      <c r="N1901">
        <v>-4.46</v>
      </c>
      <c r="Q1901">
        <v>936</v>
      </c>
      <c r="R1901" s="577" t="s">
        <v>96</v>
      </c>
      <c r="S1901" s="577">
        <v>4</v>
      </c>
    </row>
    <row r="1902" spans="1:19">
      <c r="A1902">
        <v>1896</v>
      </c>
      <c r="B1902" s="400">
        <v>43985.871527777781</v>
      </c>
      <c r="C1902" s="577" t="s">
        <v>96</v>
      </c>
      <c r="D1902">
        <v>0.02</v>
      </c>
      <c r="F1902">
        <v>1.1234</v>
      </c>
      <c r="I1902" s="400">
        <v>43986.489583333336</v>
      </c>
      <c r="J1902">
        <v>1.1228899999999999</v>
      </c>
      <c r="N1902">
        <v>-1.26</v>
      </c>
      <c r="Q1902">
        <v>936</v>
      </c>
      <c r="R1902" s="577" t="s">
        <v>96</v>
      </c>
      <c r="S1902" s="577">
        <v>4</v>
      </c>
    </row>
    <row r="1903" spans="1:19">
      <c r="A1903">
        <v>1897</v>
      </c>
      <c r="B1903" s="400">
        <v>43986.037499999999</v>
      </c>
      <c r="C1903" s="577" t="s">
        <v>96</v>
      </c>
      <c r="D1903">
        <v>0.03</v>
      </c>
      <c r="F1903">
        <v>1.1217999999999999</v>
      </c>
      <c r="I1903" s="400">
        <v>43986.489583333336</v>
      </c>
      <c r="J1903">
        <v>1.1228899999999999</v>
      </c>
      <c r="N1903">
        <v>3.27</v>
      </c>
      <c r="Q1903">
        <v>936</v>
      </c>
      <c r="R1903" s="577" t="s">
        <v>96</v>
      </c>
      <c r="S1903" s="577">
        <v>4</v>
      </c>
    </row>
    <row r="1904" spans="1:19">
      <c r="A1904">
        <v>1898</v>
      </c>
      <c r="B1904" s="400">
        <v>43986.307638888888</v>
      </c>
      <c r="C1904" s="577" t="s">
        <v>96</v>
      </c>
      <c r="D1904">
        <v>0.05</v>
      </c>
      <c r="F1904">
        <v>1.12009</v>
      </c>
      <c r="I1904" s="400">
        <v>43986.489583333336</v>
      </c>
      <c r="J1904">
        <v>1.1228899999999999</v>
      </c>
      <c r="N1904">
        <v>14</v>
      </c>
      <c r="Q1904">
        <v>936</v>
      </c>
      <c r="R1904" s="577" t="s">
        <v>96</v>
      </c>
      <c r="S1904" s="577">
        <v>4</v>
      </c>
    </row>
    <row r="1905" spans="1:19">
      <c r="A1905">
        <v>1900</v>
      </c>
      <c r="B1905" s="400">
        <v>43986.502083333333</v>
      </c>
      <c r="C1905" s="577" t="s">
        <v>96</v>
      </c>
      <c r="D1905">
        <v>0.02</v>
      </c>
      <c r="F1905">
        <v>1.12538</v>
      </c>
      <c r="I1905" s="400">
        <v>43986.504166666666</v>
      </c>
      <c r="J1905">
        <v>1.1263799999999999</v>
      </c>
      <c r="N1905">
        <v>2</v>
      </c>
      <c r="Q1905">
        <v>937</v>
      </c>
      <c r="R1905" s="577" t="s">
        <v>96</v>
      </c>
      <c r="S1905" s="577">
        <v>1</v>
      </c>
    </row>
    <row r="1906" spans="1:19">
      <c r="A1906">
        <v>1901</v>
      </c>
      <c r="B1906" s="400">
        <v>43986.506944444445</v>
      </c>
      <c r="C1906" s="577" t="s">
        <v>96</v>
      </c>
      <c r="D1906">
        <v>0.02</v>
      </c>
      <c r="F1906">
        <v>1.1261399999999999</v>
      </c>
      <c r="I1906" s="400">
        <v>43986.55</v>
      </c>
      <c r="J1906">
        <v>1.1252200000000001</v>
      </c>
      <c r="K1906" s="577"/>
      <c r="N1906">
        <v>-1.84</v>
      </c>
      <c r="Q1906">
        <v>938</v>
      </c>
      <c r="R1906" s="577" t="s">
        <v>96</v>
      </c>
      <c r="S1906" s="577">
        <v>3</v>
      </c>
    </row>
    <row r="1907" spans="1:19">
      <c r="A1907">
        <v>1902</v>
      </c>
      <c r="B1907" s="400">
        <v>43986.513194444444</v>
      </c>
      <c r="C1907" s="577" t="s">
        <v>96</v>
      </c>
      <c r="D1907">
        <v>0.02</v>
      </c>
      <c r="F1907">
        <v>1.1245400000000001</v>
      </c>
      <c r="I1907" s="400">
        <v>43986.55</v>
      </c>
      <c r="J1907">
        <v>1.1252200000000001</v>
      </c>
      <c r="K1907" s="577"/>
      <c r="N1907">
        <v>1.36</v>
      </c>
      <c r="Q1907">
        <v>938</v>
      </c>
      <c r="R1907" s="577" t="s">
        <v>96</v>
      </c>
      <c r="S1907" s="577">
        <v>3</v>
      </c>
    </row>
    <row r="1908" spans="1:19">
      <c r="A1908">
        <v>1903</v>
      </c>
      <c r="B1908" s="400">
        <v>43986.523611111108</v>
      </c>
      <c r="C1908" s="577" t="s">
        <v>96</v>
      </c>
      <c r="D1908">
        <v>0.03</v>
      </c>
      <c r="F1908">
        <v>1.1227199999999999</v>
      </c>
      <c r="I1908" s="400">
        <v>43986.55</v>
      </c>
      <c r="J1908">
        <v>1.1252200000000001</v>
      </c>
      <c r="N1908">
        <v>7.5</v>
      </c>
      <c r="Q1908">
        <v>938</v>
      </c>
      <c r="R1908" s="577" t="s">
        <v>96</v>
      </c>
      <c r="S1908" s="577">
        <v>3</v>
      </c>
    </row>
    <row r="1909" spans="1:19">
      <c r="A1909">
        <v>1904</v>
      </c>
      <c r="B1909" s="400">
        <v>43986.55972222222</v>
      </c>
      <c r="C1909" s="577" t="s">
        <v>96</v>
      </c>
      <c r="D1909">
        <v>0.02</v>
      </c>
      <c r="F1909">
        <v>1.12564</v>
      </c>
      <c r="I1909" s="400">
        <v>43986.56527777778</v>
      </c>
      <c r="J1909">
        <v>1.1266400000000001</v>
      </c>
      <c r="N1909">
        <v>2</v>
      </c>
      <c r="Q1909">
        <v>939</v>
      </c>
      <c r="R1909" s="577" t="s">
        <v>96</v>
      </c>
      <c r="S1909" s="577">
        <v>1</v>
      </c>
    </row>
    <row r="1910" spans="1:19">
      <c r="A1910">
        <v>1905</v>
      </c>
      <c r="B1910" s="400">
        <v>43986.568749999999</v>
      </c>
      <c r="C1910" s="577" t="s">
        <v>96</v>
      </c>
      <c r="D1910">
        <v>0.02</v>
      </c>
      <c r="F1910">
        <v>1.12608</v>
      </c>
      <c r="I1910" s="400">
        <v>43986.583333333336</v>
      </c>
      <c r="J1910">
        <v>1.1270800000000001</v>
      </c>
      <c r="N1910">
        <v>2</v>
      </c>
      <c r="Q1910">
        <v>940</v>
      </c>
      <c r="R1910" s="577" t="s">
        <v>96</v>
      </c>
      <c r="S1910" s="577">
        <v>1</v>
      </c>
    </row>
    <row r="1911" spans="1:19">
      <c r="A1911">
        <v>1906</v>
      </c>
      <c r="B1911" s="400">
        <v>43986.586805555555</v>
      </c>
      <c r="C1911" s="577" t="s">
        <v>96</v>
      </c>
      <c r="D1911">
        <v>0.02</v>
      </c>
      <c r="F1911">
        <v>1.12774</v>
      </c>
      <c r="I1911" s="400">
        <v>43986.595138888886</v>
      </c>
      <c r="J1911">
        <v>1.1287400000000001</v>
      </c>
      <c r="N1911">
        <v>2</v>
      </c>
      <c r="Q1911">
        <v>941</v>
      </c>
      <c r="R1911" s="577" t="s">
        <v>96</v>
      </c>
      <c r="S1911" s="577">
        <v>1</v>
      </c>
    </row>
    <row r="1912" spans="1:19">
      <c r="A1912">
        <v>1910</v>
      </c>
      <c r="B1912" s="400">
        <v>43986.625694444447</v>
      </c>
      <c r="C1912" s="577" t="s">
        <v>96</v>
      </c>
      <c r="D1912">
        <v>0.02</v>
      </c>
      <c r="F1912">
        <v>1.13432</v>
      </c>
      <c r="I1912" s="400">
        <v>43986.628472222219</v>
      </c>
      <c r="J1912">
        <v>1.1353200000000001</v>
      </c>
      <c r="N1912">
        <v>2</v>
      </c>
      <c r="Q1912">
        <v>942</v>
      </c>
      <c r="R1912" s="577" t="s">
        <v>96</v>
      </c>
      <c r="S1912" s="577">
        <v>1</v>
      </c>
    </row>
    <row r="1913" spans="1:19">
      <c r="A1913">
        <v>1912</v>
      </c>
      <c r="B1913" s="400">
        <v>43986.634027777778</v>
      </c>
      <c r="C1913" s="577" t="s">
        <v>96</v>
      </c>
      <c r="D1913">
        <v>0.02</v>
      </c>
      <c r="F1913">
        <v>1.1334900000000001</v>
      </c>
      <c r="I1913" s="400">
        <v>43986.71597222222</v>
      </c>
      <c r="J1913">
        <v>1.1336900000000001</v>
      </c>
      <c r="N1913">
        <v>0.4</v>
      </c>
      <c r="Q1913">
        <v>943</v>
      </c>
      <c r="R1913" s="577" t="s">
        <v>96</v>
      </c>
      <c r="S1913" s="577">
        <v>2</v>
      </c>
    </row>
    <row r="1914" spans="1:19">
      <c r="A1914">
        <v>1913</v>
      </c>
      <c r="B1914" s="400">
        <v>43986.643055555556</v>
      </c>
      <c r="C1914" s="577" t="s">
        <v>96</v>
      </c>
      <c r="D1914">
        <v>0.02</v>
      </c>
      <c r="F1914">
        <v>1.13188</v>
      </c>
      <c r="I1914" s="400">
        <v>43986.71597222222</v>
      </c>
      <c r="J1914">
        <v>1.1336900000000001</v>
      </c>
      <c r="N1914">
        <v>3.62</v>
      </c>
      <c r="Q1914">
        <v>943</v>
      </c>
      <c r="R1914" s="577" t="s">
        <v>96</v>
      </c>
      <c r="S1914" s="577">
        <v>2</v>
      </c>
    </row>
    <row r="1915" spans="1:19">
      <c r="A1915">
        <v>1914</v>
      </c>
      <c r="B1915" s="400">
        <v>43986.654166666667</v>
      </c>
      <c r="C1915" s="577" t="s">
        <v>97</v>
      </c>
      <c r="D1915">
        <v>0.02</v>
      </c>
      <c r="F1915">
        <v>1.1318600000000001</v>
      </c>
      <c r="I1915" s="400">
        <v>43987.369444444441</v>
      </c>
      <c r="J1915">
        <v>1.13402</v>
      </c>
      <c r="N1915">
        <v>-4.3</v>
      </c>
      <c r="Q1915">
        <v>944</v>
      </c>
      <c r="R1915" s="577" t="s">
        <v>97</v>
      </c>
      <c r="S1915" s="577">
        <v>4</v>
      </c>
    </row>
    <row r="1916" spans="1:19">
      <c r="A1916">
        <v>1915</v>
      </c>
      <c r="B1916" s="400">
        <v>43986.715277777781</v>
      </c>
      <c r="C1916" s="577" t="s">
        <v>97</v>
      </c>
      <c r="D1916">
        <v>0.02</v>
      </c>
      <c r="F1916">
        <v>1.1335</v>
      </c>
      <c r="I1916" s="400">
        <v>43987.369444444441</v>
      </c>
      <c r="J1916">
        <v>1.13402</v>
      </c>
      <c r="N1916">
        <v>-1.02</v>
      </c>
      <c r="Q1916">
        <v>944</v>
      </c>
      <c r="R1916" s="577" t="s">
        <v>97</v>
      </c>
      <c r="S1916" s="577">
        <v>4</v>
      </c>
    </row>
    <row r="1917" spans="1:19">
      <c r="A1917">
        <v>1917</v>
      </c>
      <c r="B1917" s="400">
        <v>43986.75277777778</v>
      </c>
      <c r="C1917" s="577" t="s">
        <v>97</v>
      </c>
      <c r="D1917">
        <v>0.03</v>
      </c>
      <c r="F1917">
        <v>1.1351</v>
      </c>
      <c r="I1917" s="400">
        <v>43987.369444444441</v>
      </c>
      <c r="J1917">
        <v>1.13402</v>
      </c>
      <c r="N1917">
        <v>3.27</v>
      </c>
      <c r="Q1917">
        <v>944</v>
      </c>
      <c r="R1917" s="577" t="s">
        <v>97</v>
      </c>
      <c r="S1917" s="577">
        <v>4</v>
      </c>
    </row>
    <row r="1918" spans="1:19">
      <c r="A1918">
        <v>1920</v>
      </c>
      <c r="B1918" s="400">
        <v>43987.24722222222</v>
      </c>
      <c r="C1918" s="577" t="s">
        <v>97</v>
      </c>
      <c r="D1918">
        <v>0.05</v>
      </c>
      <c r="F1918">
        <v>1.1368400000000001</v>
      </c>
      <c r="I1918" s="400">
        <v>43987.369444444441</v>
      </c>
      <c r="J1918">
        <v>1.13402</v>
      </c>
      <c r="N1918">
        <v>14.1</v>
      </c>
      <c r="Q1918">
        <v>944</v>
      </c>
      <c r="R1918" s="577" t="s">
        <v>97</v>
      </c>
      <c r="S1918" s="577">
        <v>4</v>
      </c>
    </row>
    <row r="1919" spans="1:19">
      <c r="A1919">
        <v>1916</v>
      </c>
      <c r="B1919" s="400">
        <v>43986.723611111112</v>
      </c>
      <c r="C1919" s="577" t="s">
        <v>96</v>
      </c>
      <c r="D1919">
        <v>0.02</v>
      </c>
      <c r="F1919">
        <v>1.1338299999999999</v>
      </c>
      <c r="I1919" s="400">
        <v>43986.752083333333</v>
      </c>
      <c r="J1919">
        <v>1.13483</v>
      </c>
      <c r="N1919">
        <v>2</v>
      </c>
      <c r="Q1919">
        <v>945</v>
      </c>
      <c r="R1919" s="577" t="s">
        <v>96</v>
      </c>
      <c r="S1919" s="577">
        <v>1</v>
      </c>
    </row>
    <row r="1920" spans="1:19">
      <c r="A1920">
        <v>1918</v>
      </c>
      <c r="B1920" s="400">
        <v>43986.775000000001</v>
      </c>
      <c r="C1920" s="577" t="s">
        <v>96</v>
      </c>
      <c r="D1920">
        <v>0.02</v>
      </c>
      <c r="F1920">
        <v>1.1357200000000001</v>
      </c>
      <c r="I1920" s="400">
        <v>43987.244444444441</v>
      </c>
      <c r="J1920">
        <v>1.13592</v>
      </c>
      <c r="N1920">
        <v>0.32</v>
      </c>
      <c r="Q1920">
        <v>946</v>
      </c>
      <c r="R1920" s="577" t="s">
        <v>96</v>
      </c>
      <c r="S1920" s="577">
        <v>2</v>
      </c>
    </row>
    <row r="1921" spans="1:19">
      <c r="A1921">
        <v>1919</v>
      </c>
      <c r="B1921" s="400">
        <v>43986.803472222222</v>
      </c>
      <c r="C1921" s="577" t="s">
        <v>96</v>
      </c>
      <c r="D1921">
        <v>0.02</v>
      </c>
      <c r="F1921">
        <v>1.13412</v>
      </c>
      <c r="I1921" s="400">
        <v>43987.244444444441</v>
      </c>
      <c r="J1921">
        <v>1.13592</v>
      </c>
      <c r="N1921">
        <v>3.52</v>
      </c>
      <c r="Q1921">
        <v>946</v>
      </c>
      <c r="R1921" s="577" t="s">
        <v>96</v>
      </c>
      <c r="S1921" s="577">
        <v>2</v>
      </c>
    </row>
    <row r="1922" spans="1:19">
      <c r="A1922">
        <v>1921</v>
      </c>
      <c r="B1922" s="400">
        <v>43987.255555555559</v>
      </c>
      <c r="C1922" s="577" t="s">
        <v>96</v>
      </c>
      <c r="D1922">
        <v>0.02</v>
      </c>
      <c r="F1922">
        <v>1.13693</v>
      </c>
      <c r="I1922" s="400">
        <v>43987.263194444444</v>
      </c>
      <c r="J1922">
        <v>1.1379300000000001</v>
      </c>
      <c r="N1922">
        <v>2</v>
      </c>
      <c r="Q1922">
        <v>947</v>
      </c>
      <c r="R1922" s="577" t="s">
        <v>96</v>
      </c>
      <c r="S1922" s="577">
        <v>1</v>
      </c>
    </row>
    <row r="1923" spans="1:19">
      <c r="A1923">
        <v>1922</v>
      </c>
      <c r="B1923" s="400">
        <v>43987.27847222222</v>
      </c>
      <c r="C1923" s="577" t="s">
        <v>96</v>
      </c>
      <c r="D1923">
        <v>0.02</v>
      </c>
      <c r="F1923">
        <v>1.1378200000000001</v>
      </c>
      <c r="I1923" s="400">
        <v>43991.507638888892</v>
      </c>
      <c r="J1923">
        <v>1.1288800000000001</v>
      </c>
      <c r="N1923">
        <v>-18.04</v>
      </c>
      <c r="Q1923">
        <v>948</v>
      </c>
      <c r="R1923" s="577" t="s">
        <v>96</v>
      </c>
      <c r="S1923" s="577">
        <v>8</v>
      </c>
    </row>
    <row r="1924" spans="1:19">
      <c r="A1924">
        <v>1923</v>
      </c>
      <c r="B1924" s="400">
        <v>43987.308333333334</v>
      </c>
      <c r="C1924" s="577" t="s">
        <v>96</v>
      </c>
      <c r="D1924">
        <v>0.02</v>
      </c>
      <c r="F1924">
        <v>1.1362099999999999</v>
      </c>
      <c r="I1924" s="400">
        <v>43991.507638888892</v>
      </c>
      <c r="J1924">
        <v>1.1288800000000001</v>
      </c>
      <c r="N1924">
        <v>-14.82</v>
      </c>
      <c r="Q1924">
        <v>948</v>
      </c>
      <c r="R1924" s="577" t="s">
        <v>96</v>
      </c>
      <c r="S1924" s="577">
        <v>8</v>
      </c>
    </row>
    <row r="1925" spans="1:19">
      <c r="A1925">
        <v>1924</v>
      </c>
      <c r="B1925" s="400">
        <v>43987.361111111109</v>
      </c>
      <c r="C1925" s="577" t="s">
        <v>96</v>
      </c>
      <c r="D1925">
        <v>0.03</v>
      </c>
      <c r="F1925">
        <v>1.1346099999999999</v>
      </c>
      <c r="I1925" s="400">
        <v>43991.507638888892</v>
      </c>
      <c r="J1925">
        <v>1.1288800000000001</v>
      </c>
      <c r="N1925">
        <v>-17.43</v>
      </c>
      <c r="Q1925">
        <v>948</v>
      </c>
      <c r="R1925" s="577" t="s">
        <v>96</v>
      </c>
      <c r="S1925" s="577">
        <v>8</v>
      </c>
    </row>
    <row r="1926" spans="1:19">
      <c r="A1926">
        <v>1925</v>
      </c>
      <c r="B1926" s="400">
        <v>43987.372916666667</v>
      </c>
      <c r="C1926" s="577" t="s">
        <v>96</v>
      </c>
      <c r="D1926">
        <v>0.05</v>
      </c>
      <c r="F1926">
        <v>1.1329</v>
      </c>
      <c r="I1926" s="400">
        <v>43991.507638888892</v>
      </c>
      <c r="J1926">
        <v>1.1288800000000001</v>
      </c>
      <c r="N1926">
        <v>-20.5</v>
      </c>
      <c r="Q1926">
        <v>948</v>
      </c>
      <c r="R1926" s="577" t="s">
        <v>96</v>
      </c>
      <c r="S1926" s="577">
        <v>8</v>
      </c>
    </row>
    <row r="1927" spans="1:19">
      <c r="A1927">
        <v>1928</v>
      </c>
      <c r="B1927" s="400">
        <v>43987.523611111108</v>
      </c>
      <c r="C1927" s="577" t="s">
        <v>96</v>
      </c>
      <c r="D1927">
        <v>0.08</v>
      </c>
      <c r="F1927">
        <v>1.13063</v>
      </c>
      <c r="I1927" s="400">
        <v>43991.507638888892</v>
      </c>
      <c r="J1927">
        <v>1.1288800000000001</v>
      </c>
      <c r="N1927">
        <v>-14.64</v>
      </c>
      <c r="Q1927">
        <v>948</v>
      </c>
      <c r="R1927" s="577" t="s">
        <v>96</v>
      </c>
      <c r="S1927" s="577">
        <v>8</v>
      </c>
    </row>
    <row r="1928" spans="1:19">
      <c r="A1928">
        <v>1930</v>
      </c>
      <c r="B1928" s="400">
        <v>43987.539583333331</v>
      </c>
      <c r="C1928" s="577" t="s">
        <v>96</v>
      </c>
      <c r="D1928">
        <v>0.14000000000000001</v>
      </c>
      <c r="F1928">
        <v>1.1287199999999999</v>
      </c>
      <c r="I1928" s="400">
        <v>43991.507638888892</v>
      </c>
      <c r="J1928">
        <v>1.1288800000000001</v>
      </c>
      <c r="N1928">
        <v>1.1200000000000001</v>
      </c>
      <c r="Q1928">
        <v>948</v>
      </c>
      <c r="R1928" s="577" t="s">
        <v>96</v>
      </c>
      <c r="S1928" s="577">
        <v>8</v>
      </c>
    </row>
    <row r="1929" spans="1:19">
      <c r="A1929">
        <v>1947</v>
      </c>
      <c r="B1929" s="400">
        <v>43991.297222222223</v>
      </c>
      <c r="C1929" s="577" t="s">
        <v>96</v>
      </c>
      <c r="D1929">
        <v>0.23</v>
      </c>
      <c r="F1929">
        <v>1.1267199999999999</v>
      </c>
      <c r="I1929" s="400">
        <v>43991.507638888892</v>
      </c>
      <c r="J1929">
        <v>1.1288800000000001</v>
      </c>
      <c r="N1929">
        <v>49.68</v>
      </c>
      <c r="Q1929">
        <v>948</v>
      </c>
      <c r="R1929" s="577" t="s">
        <v>96</v>
      </c>
      <c r="S1929" s="577">
        <v>8</v>
      </c>
    </row>
    <row r="1930" spans="1:19">
      <c r="A1930">
        <v>1949</v>
      </c>
      <c r="B1930" s="400">
        <v>43991.345833333333</v>
      </c>
      <c r="C1930" s="577" t="s">
        <v>96</v>
      </c>
      <c r="D1930">
        <v>0.38</v>
      </c>
      <c r="F1930">
        <v>1.1245499999999999</v>
      </c>
      <c r="I1930" s="400">
        <v>43991.507638888892</v>
      </c>
      <c r="J1930">
        <v>1.1288800000000001</v>
      </c>
      <c r="N1930">
        <v>164.54</v>
      </c>
      <c r="Q1930">
        <v>948</v>
      </c>
      <c r="R1930" s="577" t="s">
        <v>96</v>
      </c>
      <c r="S1930" s="577">
        <v>8</v>
      </c>
    </row>
    <row r="1931" spans="1:19">
      <c r="A1931">
        <v>1926</v>
      </c>
      <c r="B1931" s="400">
        <v>43987.396527777775</v>
      </c>
      <c r="C1931" s="577" t="s">
        <v>97</v>
      </c>
      <c r="D1931">
        <v>0.02</v>
      </c>
      <c r="F1931">
        <v>1.1321699999999999</v>
      </c>
      <c r="I1931" s="400">
        <v>43987.520833333336</v>
      </c>
      <c r="J1931">
        <v>1.1319699999999999</v>
      </c>
      <c r="N1931">
        <v>0.4</v>
      </c>
      <c r="Q1931">
        <v>949</v>
      </c>
      <c r="R1931" s="577" t="s">
        <v>97</v>
      </c>
      <c r="S1931" s="577">
        <v>2</v>
      </c>
    </row>
    <row r="1932" spans="1:19">
      <c r="A1932">
        <v>1927</v>
      </c>
      <c r="B1932" s="400">
        <v>43987.47152777778</v>
      </c>
      <c r="C1932" s="577" t="s">
        <v>97</v>
      </c>
      <c r="D1932">
        <v>0.02</v>
      </c>
      <c r="F1932">
        <v>1.1337699999999999</v>
      </c>
      <c r="I1932" s="400">
        <v>43987.520833333336</v>
      </c>
      <c r="J1932">
        <v>1.1319699999999999</v>
      </c>
      <c r="N1932">
        <v>3.6</v>
      </c>
      <c r="Q1932">
        <v>949</v>
      </c>
      <c r="R1932" s="577" t="s">
        <v>97</v>
      </c>
      <c r="S1932" s="577">
        <v>2</v>
      </c>
    </row>
    <row r="1933" spans="1:19">
      <c r="A1933">
        <v>1929</v>
      </c>
      <c r="B1933" s="400">
        <v>43987.526388888888</v>
      </c>
      <c r="C1933" s="577" t="s">
        <v>97</v>
      </c>
      <c r="D1933">
        <v>0.02</v>
      </c>
      <c r="F1933">
        <v>1.1320300000000001</v>
      </c>
      <c r="I1933" s="400">
        <v>43987.52847222222</v>
      </c>
      <c r="J1933">
        <v>1.13103</v>
      </c>
      <c r="N1933">
        <v>2</v>
      </c>
      <c r="Q1933">
        <v>950</v>
      </c>
      <c r="R1933" s="577" t="s">
        <v>97</v>
      </c>
      <c r="S1933" s="577">
        <v>1</v>
      </c>
    </row>
    <row r="1934" spans="1:19">
      <c r="A1934">
        <v>1931</v>
      </c>
      <c r="B1934" s="400">
        <v>43987.545138888891</v>
      </c>
      <c r="C1934" s="577" t="s">
        <v>97</v>
      </c>
      <c r="D1934">
        <v>0.02</v>
      </c>
      <c r="F1934">
        <v>1.1301099999999999</v>
      </c>
      <c r="I1934" s="400">
        <v>43987.579861111109</v>
      </c>
      <c r="J1934">
        <v>1.12992</v>
      </c>
      <c r="N1934">
        <v>0.38</v>
      </c>
      <c r="Q1934">
        <v>951</v>
      </c>
      <c r="R1934" s="577" t="s">
        <v>97</v>
      </c>
      <c r="S1934" s="577">
        <v>2</v>
      </c>
    </row>
    <row r="1935" spans="1:19">
      <c r="A1935">
        <v>1932</v>
      </c>
      <c r="B1935" s="400">
        <v>43987.561111111114</v>
      </c>
      <c r="C1935" s="577" t="s">
        <v>97</v>
      </c>
      <c r="D1935">
        <v>0.02</v>
      </c>
      <c r="F1935">
        <v>1.1317299999999999</v>
      </c>
      <c r="I1935" s="400">
        <v>43987.579861111109</v>
      </c>
      <c r="J1935">
        <v>1.12992</v>
      </c>
      <c r="N1935">
        <v>3.62</v>
      </c>
      <c r="Q1935">
        <v>951</v>
      </c>
      <c r="R1935" s="577" t="s">
        <v>97</v>
      </c>
      <c r="S1935" s="577">
        <v>2</v>
      </c>
    </row>
    <row r="1936" spans="1:19">
      <c r="A1936">
        <v>1933</v>
      </c>
      <c r="B1936" s="400">
        <v>43987.582638888889</v>
      </c>
      <c r="C1936" s="577" t="s">
        <v>97</v>
      </c>
      <c r="D1936">
        <v>0.02</v>
      </c>
      <c r="F1936">
        <v>1.1300699999999999</v>
      </c>
      <c r="I1936" s="400">
        <v>43987.585416666669</v>
      </c>
      <c r="J1936">
        <v>1.12907</v>
      </c>
      <c r="N1936">
        <v>2</v>
      </c>
      <c r="Q1936">
        <v>952</v>
      </c>
      <c r="R1936" s="577" t="s">
        <v>97</v>
      </c>
      <c r="S1936" s="577">
        <v>1</v>
      </c>
    </row>
    <row r="1937" spans="1:19">
      <c r="A1937">
        <v>1934</v>
      </c>
      <c r="B1937" s="400">
        <v>43987.597222222219</v>
      </c>
      <c r="C1937" s="577" t="s">
        <v>97</v>
      </c>
      <c r="D1937">
        <v>0.02</v>
      </c>
      <c r="F1937">
        <v>1.13018</v>
      </c>
      <c r="I1937" s="400">
        <v>43987.65902777778</v>
      </c>
      <c r="J1937">
        <v>1.1301399999999999</v>
      </c>
      <c r="N1937">
        <v>0.08</v>
      </c>
      <c r="Q1937">
        <v>953</v>
      </c>
      <c r="R1937" s="577" t="s">
        <v>97</v>
      </c>
      <c r="S1937" s="577">
        <v>2</v>
      </c>
    </row>
    <row r="1938" spans="1:19">
      <c r="A1938">
        <v>1935</v>
      </c>
      <c r="B1938" s="400">
        <v>43987.620138888888</v>
      </c>
      <c r="C1938" s="577" t="s">
        <v>97</v>
      </c>
      <c r="D1938">
        <v>0.02</v>
      </c>
      <c r="F1938">
        <v>1.13209</v>
      </c>
      <c r="I1938" s="400">
        <v>43987.65902777778</v>
      </c>
      <c r="J1938">
        <v>1.1301399999999999</v>
      </c>
      <c r="N1938">
        <v>3.9</v>
      </c>
      <c r="Q1938">
        <v>953</v>
      </c>
      <c r="R1938" s="577" t="s">
        <v>97</v>
      </c>
      <c r="S1938" s="577">
        <v>2</v>
      </c>
    </row>
    <row r="1939" spans="1:19">
      <c r="A1939">
        <v>1936</v>
      </c>
      <c r="B1939" s="400">
        <v>43987.688888888886</v>
      </c>
      <c r="C1939" s="577" t="s">
        <v>97</v>
      </c>
      <c r="D1939">
        <v>0.02</v>
      </c>
      <c r="F1939">
        <v>1.1290899999999999</v>
      </c>
      <c r="I1939" s="400">
        <v>43987.730555555558</v>
      </c>
      <c r="J1939">
        <v>1.12809</v>
      </c>
      <c r="N1939">
        <v>2</v>
      </c>
      <c r="Q1939">
        <v>954</v>
      </c>
      <c r="R1939" s="577" t="s">
        <v>97</v>
      </c>
      <c r="S1939" s="577">
        <v>1</v>
      </c>
    </row>
    <row r="1940" spans="1:19">
      <c r="A1940">
        <v>1937</v>
      </c>
      <c r="B1940" s="400">
        <v>43987.753472222219</v>
      </c>
      <c r="C1940" s="577" t="s">
        <v>97</v>
      </c>
      <c r="D1940">
        <v>0.02</v>
      </c>
      <c r="F1940">
        <v>1.1297699999999999</v>
      </c>
      <c r="I1940" s="400">
        <v>43987.84097222222</v>
      </c>
      <c r="J1940">
        <v>1.1287700000000001</v>
      </c>
      <c r="N1940">
        <v>2</v>
      </c>
      <c r="Q1940">
        <v>955</v>
      </c>
      <c r="R1940" s="577" t="s">
        <v>97</v>
      </c>
      <c r="S1940" s="577">
        <v>1</v>
      </c>
    </row>
    <row r="1941" spans="1:19">
      <c r="A1941">
        <v>1938</v>
      </c>
      <c r="B1941" s="400">
        <v>43989.879166666666</v>
      </c>
      <c r="C1941" s="577" t="s">
        <v>97</v>
      </c>
      <c r="D1941">
        <v>0.02</v>
      </c>
      <c r="F1941">
        <v>1.12998</v>
      </c>
      <c r="I1941" s="400">
        <v>43990.05</v>
      </c>
      <c r="J1941">
        <v>1.12978</v>
      </c>
      <c r="N1941">
        <v>0.42</v>
      </c>
      <c r="Q1941">
        <v>956</v>
      </c>
      <c r="R1941" s="577" t="s">
        <v>97</v>
      </c>
      <c r="S1941" s="577">
        <v>2</v>
      </c>
    </row>
    <row r="1942" spans="1:19">
      <c r="A1942">
        <v>1939</v>
      </c>
      <c r="B1942" s="400">
        <v>43989.988888888889</v>
      </c>
      <c r="C1942" s="577" t="s">
        <v>97</v>
      </c>
      <c r="D1942">
        <v>0.02</v>
      </c>
      <c r="F1942">
        <v>1.13158</v>
      </c>
      <c r="I1942" s="400">
        <v>43990.05</v>
      </c>
      <c r="J1942">
        <v>1.12978</v>
      </c>
      <c r="N1942">
        <v>3.62</v>
      </c>
      <c r="Q1942">
        <v>956</v>
      </c>
      <c r="R1942" s="577" t="s">
        <v>97</v>
      </c>
      <c r="S1942" s="577">
        <v>2</v>
      </c>
    </row>
    <row r="1943" spans="1:19">
      <c r="A1943">
        <v>1940</v>
      </c>
      <c r="B1943" s="400">
        <v>43990.28402777778</v>
      </c>
      <c r="C1943" s="577" t="s">
        <v>97</v>
      </c>
      <c r="D1943">
        <v>0.02</v>
      </c>
      <c r="F1943">
        <v>1.12937</v>
      </c>
      <c r="I1943" s="400">
        <v>43990.404166666667</v>
      </c>
      <c r="J1943">
        <v>1.1291800000000001</v>
      </c>
      <c r="N1943">
        <v>0.38</v>
      </c>
      <c r="Q1943">
        <v>957</v>
      </c>
      <c r="R1943" s="577" t="s">
        <v>97</v>
      </c>
      <c r="S1943" s="577">
        <v>2</v>
      </c>
    </row>
    <row r="1944" spans="1:19">
      <c r="A1944">
        <v>1941</v>
      </c>
      <c r="B1944" s="400">
        <v>43990.342361111114</v>
      </c>
      <c r="C1944" s="577" t="s">
        <v>97</v>
      </c>
      <c r="D1944">
        <v>0.02</v>
      </c>
      <c r="F1944">
        <v>1.1309800000000001</v>
      </c>
      <c r="I1944" s="400">
        <v>43990.404166666667</v>
      </c>
      <c r="J1944">
        <v>1.1291800000000001</v>
      </c>
      <c r="N1944">
        <v>3.6</v>
      </c>
      <c r="Q1944">
        <v>957</v>
      </c>
      <c r="R1944" s="577" t="s">
        <v>97</v>
      </c>
      <c r="S1944" s="577">
        <v>2</v>
      </c>
    </row>
    <row r="1945" spans="1:19">
      <c r="A1945">
        <v>1942</v>
      </c>
      <c r="B1945" s="400">
        <v>43990.407638888886</v>
      </c>
      <c r="C1945" s="577" t="s">
        <v>97</v>
      </c>
      <c r="D1945">
        <v>0.02</v>
      </c>
      <c r="F1945">
        <v>1.12967</v>
      </c>
      <c r="I1945" s="400">
        <v>43990.435416666667</v>
      </c>
      <c r="J1945">
        <v>1.1286700000000001</v>
      </c>
      <c r="N1945">
        <v>2</v>
      </c>
      <c r="Q1945">
        <v>958</v>
      </c>
      <c r="R1945" s="577" t="s">
        <v>97</v>
      </c>
      <c r="S1945" s="577">
        <v>1</v>
      </c>
    </row>
    <row r="1946" spans="1:19">
      <c r="A1946">
        <v>1943</v>
      </c>
      <c r="B1946" s="400">
        <v>43990.462500000001</v>
      </c>
      <c r="C1946" s="577" t="s">
        <v>97</v>
      </c>
      <c r="D1946">
        <v>0.02</v>
      </c>
      <c r="F1946">
        <v>1.12734</v>
      </c>
      <c r="I1946" s="400">
        <v>43991.275000000001</v>
      </c>
      <c r="J1946">
        <v>1.12819</v>
      </c>
      <c r="N1946">
        <v>-1.68</v>
      </c>
      <c r="Q1946">
        <v>959</v>
      </c>
      <c r="R1946" s="577" t="s">
        <v>97</v>
      </c>
      <c r="S1946" s="577">
        <v>3</v>
      </c>
    </row>
    <row r="1947" spans="1:19">
      <c r="A1947">
        <v>1944</v>
      </c>
      <c r="B1947" s="400">
        <v>43990.511111111111</v>
      </c>
      <c r="C1947" s="577" t="s">
        <v>97</v>
      </c>
      <c r="D1947">
        <v>0.02</v>
      </c>
      <c r="F1947">
        <v>1.1289499999999999</v>
      </c>
      <c r="I1947" s="400">
        <v>43991.275000000001</v>
      </c>
      <c r="J1947">
        <v>1.12819</v>
      </c>
      <c r="N1947">
        <v>1.54</v>
      </c>
      <c r="Q1947">
        <v>959</v>
      </c>
      <c r="R1947" s="577" t="s">
        <v>97</v>
      </c>
      <c r="S1947" s="577">
        <v>3</v>
      </c>
    </row>
    <row r="1948" spans="1:19">
      <c r="A1948">
        <v>1945</v>
      </c>
      <c r="B1948" s="400">
        <v>43990.547222222223</v>
      </c>
      <c r="C1948" s="577" t="s">
        <v>97</v>
      </c>
      <c r="D1948">
        <v>0.03</v>
      </c>
      <c r="F1948">
        <v>1.13059</v>
      </c>
      <c r="I1948" s="400">
        <v>43991.275000000001</v>
      </c>
      <c r="J1948">
        <v>1.12819</v>
      </c>
      <c r="N1948">
        <v>7.23</v>
      </c>
      <c r="Q1948">
        <v>959</v>
      </c>
      <c r="R1948" s="577" t="s">
        <v>97</v>
      </c>
      <c r="S1948" s="577">
        <v>3</v>
      </c>
    </row>
    <row r="1949" spans="1:19">
      <c r="A1949">
        <v>1946</v>
      </c>
      <c r="B1949" s="400">
        <v>43991.293749999997</v>
      </c>
      <c r="C1949" s="577" t="s">
        <v>97</v>
      </c>
      <c r="D1949">
        <v>0.02</v>
      </c>
      <c r="F1949">
        <v>1.1273899999999999</v>
      </c>
      <c r="I1949" s="400">
        <v>43991.297222222223</v>
      </c>
      <c r="J1949">
        <v>1.12639</v>
      </c>
      <c r="N1949">
        <v>2</v>
      </c>
      <c r="Q1949">
        <v>960</v>
      </c>
      <c r="R1949" s="577" t="s">
        <v>97</v>
      </c>
      <c r="S1949" s="577">
        <v>1</v>
      </c>
    </row>
    <row r="1950" spans="1:19">
      <c r="A1950">
        <v>1948</v>
      </c>
      <c r="B1950" s="400">
        <v>43991.323611111111</v>
      </c>
      <c r="C1950" s="577" t="s">
        <v>97</v>
      </c>
      <c r="D1950">
        <v>0.02</v>
      </c>
      <c r="F1950">
        <v>1.1263399999999999</v>
      </c>
      <c r="I1950" s="400">
        <v>43991.345138888886</v>
      </c>
      <c r="J1950">
        <v>1.12534</v>
      </c>
      <c r="N1950">
        <v>2</v>
      </c>
      <c r="Q1950">
        <v>961</v>
      </c>
      <c r="R1950" s="577" t="s">
        <v>97</v>
      </c>
      <c r="S1950" s="577">
        <v>1</v>
      </c>
    </row>
    <row r="1951" spans="1:19">
      <c r="A1951">
        <v>1950</v>
      </c>
      <c r="B1951" s="400">
        <v>43991.348611111112</v>
      </c>
      <c r="C1951" s="577" t="s">
        <v>97</v>
      </c>
      <c r="D1951">
        <v>0.02</v>
      </c>
      <c r="F1951">
        <v>1.1251500000000001</v>
      </c>
      <c r="I1951" s="400">
        <v>43992.750694444447</v>
      </c>
      <c r="J1951">
        <v>1.13371</v>
      </c>
      <c r="N1951">
        <v>-17.100000000000001</v>
      </c>
      <c r="Q1951">
        <v>962</v>
      </c>
      <c r="R1951" s="577" t="s">
        <v>97</v>
      </c>
      <c r="S1951" s="577">
        <v>8</v>
      </c>
    </row>
    <row r="1952" spans="1:19">
      <c r="A1952">
        <v>1951</v>
      </c>
      <c r="B1952" s="400">
        <v>43991.396527777775</v>
      </c>
      <c r="C1952" s="577" t="s">
        <v>97</v>
      </c>
      <c r="D1952">
        <v>0.02</v>
      </c>
      <c r="F1952">
        <v>1.12676</v>
      </c>
      <c r="I1952" s="400">
        <v>43992.750694444447</v>
      </c>
      <c r="J1952">
        <v>1.13371</v>
      </c>
      <c r="N1952">
        <v>-13.88</v>
      </c>
      <c r="Q1952">
        <v>962</v>
      </c>
      <c r="R1952" s="577" t="s">
        <v>97</v>
      </c>
      <c r="S1952" s="577">
        <v>8</v>
      </c>
    </row>
    <row r="1953" spans="1:19">
      <c r="A1953">
        <v>1952</v>
      </c>
      <c r="B1953" s="400">
        <v>43991.49722222222</v>
      </c>
      <c r="C1953" s="577" t="s">
        <v>97</v>
      </c>
      <c r="D1953">
        <v>0.03</v>
      </c>
      <c r="F1953">
        <v>1.1283700000000001</v>
      </c>
      <c r="I1953" s="400">
        <v>43992.750694444447</v>
      </c>
      <c r="J1953">
        <v>1.13371</v>
      </c>
      <c r="N1953">
        <v>-15.99</v>
      </c>
      <c r="Q1953">
        <v>962</v>
      </c>
      <c r="R1953" s="577" t="s">
        <v>97</v>
      </c>
      <c r="S1953" s="577">
        <v>8</v>
      </c>
    </row>
    <row r="1954" spans="1:19">
      <c r="A1954">
        <v>1953</v>
      </c>
      <c r="B1954" s="400">
        <v>43991.529166666667</v>
      </c>
      <c r="C1954" s="577" t="s">
        <v>97</v>
      </c>
      <c r="D1954">
        <v>0.05</v>
      </c>
      <c r="F1954">
        <v>1.13008</v>
      </c>
      <c r="I1954" s="400">
        <v>43992.750694444447</v>
      </c>
      <c r="J1954">
        <v>1.13371</v>
      </c>
      <c r="N1954">
        <v>-18.09</v>
      </c>
      <c r="Q1954">
        <v>962</v>
      </c>
      <c r="R1954" s="577" t="s">
        <v>97</v>
      </c>
      <c r="S1954" s="577">
        <v>8</v>
      </c>
    </row>
    <row r="1955" spans="1:19">
      <c r="A1955">
        <v>1955</v>
      </c>
      <c r="B1955" s="400">
        <v>43991.568055555559</v>
      </c>
      <c r="C1955" s="577" t="s">
        <v>97</v>
      </c>
      <c r="D1955">
        <v>0.08</v>
      </c>
      <c r="F1955">
        <v>1.1318900000000001</v>
      </c>
      <c r="I1955" s="400">
        <v>43992.750694444447</v>
      </c>
      <c r="J1955">
        <v>1.13371</v>
      </c>
      <c r="N1955">
        <v>-14.47</v>
      </c>
      <c r="Q1955">
        <v>962</v>
      </c>
      <c r="R1955" s="577" t="s">
        <v>97</v>
      </c>
      <c r="S1955" s="577">
        <v>8</v>
      </c>
    </row>
    <row r="1956" spans="1:19">
      <c r="A1956">
        <v>1956</v>
      </c>
      <c r="B1956" s="400">
        <v>43991.572916666664</v>
      </c>
      <c r="C1956" s="577" t="s">
        <v>97</v>
      </c>
      <c r="D1956">
        <v>0.14000000000000001</v>
      </c>
      <c r="F1956">
        <v>1.13385</v>
      </c>
      <c r="I1956" s="400">
        <v>43992.750694444447</v>
      </c>
      <c r="J1956">
        <v>1.13371</v>
      </c>
      <c r="N1956">
        <v>2.12</v>
      </c>
      <c r="Q1956">
        <v>962</v>
      </c>
      <c r="R1956" s="577" t="s">
        <v>97</v>
      </c>
      <c r="S1956" s="577">
        <v>8</v>
      </c>
    </row>
    <row r="1957" spans="1:19">
      <c r="A1957">
        <v>1960</v>
      </c>
      <c r="B1957" s="400">
        <v>43991.62777777778</v>
      </c>
      <c r="C1957" s="577" t="s">
        <v>97</v>
      </c>
      <c r="D1957">
        <v>0.23</v>
      </c>
      <c r="F1957">
        <v>1.13585</v>
      </c>
      <c r="I1957" s="400">
        <v>43992.750694444447</v>
      </c>
      <c r="J1957">
        <v>1.13371</v>
      </c>
      <c r="N1957">
        <v>49.48</v>
      </c>
      <c r="Q1957">
        <v>962</v>
      </c>
      <c r="R1957" s="577" t="s">
        <v>97</v>
      </c>
      <c r="S1957" s="577">
        <v>8</v>
      </c>
    </row>
    <row r="1958" spans="1:19">
      <c r="A1958">
        <v>1966</v>
      </c>
      <c r="B1958" s="400">
        <v>43992.47152777778</v>
      </c>
      <c r="C1958" s="577" t="s">
        <v>97</v>
      </c>
      <c r="D1958">
        <v>0.38</v>
      </c>
      <c r="F1958">
        <v>1.1379699999999999</v>
      </c>
      <c r="I1958" s="400">
        <v>43992.750694444447</v>
      </c>
      <c r="J1958">
        <v>1.13371</v>
      </c>
      <c r="N1958">
        <v>161.88</v>
      </c>
      <c r="Q1958">
        <v>962</v>
      </c>
      <c r="R1958" s="577" t="s">
        <v>97</v>
      </c>
      <c r="S1958" s="577">
        <v>8</v>
      </c>
    </row>
    <row r="1959" spans="1:19">
      <c r="A1959">
        <v>1954</v>
      </c>
      <c r="B1959" s="400">
        <v>43991.532638888886</v>
      </c>
      <c r="C1959" s="577" t="s">
        <v>96</v>
      </c>
      <c r="D1959">
        <v>0.02</v>
      </c>
      <c r="F1959">
        <v>1.12971</v>
      </c>
      <c r="I1959" s="400">
        <v>43991.551388888889</v>
      </c>
      <c r="J1959">
        <v>1.1307100000000001</v>
      </c>
      <c r="N1959">
        <v>2</v>
      </c>
      <c r="Q1959">
        <v>963</v>
      </c>
      <c r="R1959" s="577" t="s">
        <v>96</v>
      </c>
      <c r="S1959" s="577">
        <v>1</v>
      </c>
    </row>
    <row r="1960" spans="1:19">
      <c r="A1960">
        <v>1957</v>
      </c>
      <c r="B1960" s="400">
        <v>43991.57708333333</v>
      </c>
      <c r="C1960" s="577" t="s">
        <v>96</v>
      </c>
      <c r="D1960">
        <v>0.02</v>
      </c>
      <c r="F1960">
        <v>1.13398</v>
      </c>
      <c r="I1960" s="400">
        <v>43991.581250000003</v>
      </c>
      <c r="J1960">
        <v>1.1349800000000001</v>
      </c>
      <c r="N1960">
        <v>2</v>
      </c>
      <c r="Q1960">
        <v>964</v>
      </c>
      <c r="R1960" s="577" t="s">
        <v>96</v>
      </c>
      <c r="S1960" s="577">
        <v>1</v>
      </c>
    </row>
    <row r="1961" spans="1:19">
      <c r="A1961">
        <v>1958</v>
      </c>
      <c r="B1961" s="400">
        <v>43991.584722222222</v>
      </c>
      <c r="C1961" s="577" t="s">
        <v>96</v>
      </c>
      <c r="D1961">
        <v>0.02</v>
      </c>
      <c r="F1961">
        <v>1.13409</v>
      </c>
      <c r="I1961" s="400">
        <v>43991.614583333336</v>
      </c>
      <c r="J1961">
        <v>1.1350899999999999</v>
      </c>
      <c r="N1961">
        <v>2</v>
      </c>
      <c r="Q1961">
        <v>965</v>
      </c>
      <c r="R1961" s="577" t="s">
        <v>96</v>
      </c>
      <c r="S1961" s="577">
        <v>1</v>
      </c>
    </row>
    <row r="1962" spans="1:19">
      <c r="A1962">
        <v>1959</v>
      </c>
      <c r="B1962" s="400">
        <v>43991.62222222222</v>
      </c>
      <c r="C1962" s="577" t="s">
        <v>96</v>
      </c>
      <c r="D1962">
        <v>0.02</v>
      </c>
      <c r="F1962">
        <v>1.13531</v>
      </c>
      <c r="I1962" s="400">
        <v>43991.640277777777</v>
      </c>
      <c r="J1962">
        <v>1.1363099999999999</v>
      </c>
      <c r="N1962">
        <v>2</v>
      </c>
      <c r="Q1962">
        <v>966</v>
      </c>
      <c r="R1962" s="577" t="s">
        <v>96</v>
      </c>
      <c r="S1962" s="577">
        <v>1</v>
      </c>
    </row>
    <row r="1963" spans="1:19">
      <c r="A1963">
        <v>1961</v>
      </c>
      <c r="B1963" s="400">
        <v>43991.644444444442</v>
      </c>
      <c r="C1963" s="577" t="s">
        <v>96</v>
      </c>
      <c r="D1963">
        <v>0.02</v>
      </c>
      <c r="F1963">
        <v>1.13605</v>
      </c>
      <c r="I1963" s="400">
        <v>43992.232638888891</v>
      </c>
      <c r="J1963">
        <v>1.1362399999999999</v>
      </c>
      <c r="N1963">
        <v>0.3</v>
      </c>
      <c r="Q1963">
        <v>967</v>
      </c>
      <c r="R1963" s="577" t="s">
        <v>96</v>
      </c>
      <c r="S1963" s="577">
        <v>2</v>
      </c>
    </row>
    <row r="1964" spans="1:19">
      <c r="A1964">
        <v>1962</v>
      </c>
      <c r="B1964" s="400">
        <v>43991.656944444447</v>
      </c>
      <c r="C1964" s="577" t="s">
        <v>96</v>
      </c>
      <c r="D1964">
        <v>0.02</v>
      </c>
      <c r="F1964">
        <v>1.13443</v>
      </c>
      <c r="I1964" s="400">
        <v>43992.232638888891</v>
      </c>
      <c r="J1964">
        <v>1.1362399999999999</v>
      </c>
      <c r="N1964">
        <v>3.54</v>
      </c>
      <c r="Q1964">
        <v>967</v>
      </c>
      <c r="R1964" s="577" t="s">
        <v>96</v>
      </c>
      <c r="S1964" s="577">
        <v>2</v>
      </c>
    </row>
    <row r="1965" spans="1:19">
      <c r="A1965">
        <v>1963</v>
      </c>
      <c r="B1965" s="400">
        <v>43992.254166666666</v>
      </c>
      <c r="C1965" s="577" t="s">
        <v>96</v>
      </c>
      <c r="D1965">
        <v>0.02</v>
      </c>
      <c r="F1965">
        <v>1.13611</v>
      </c>
      <c r="I1965" s="400">
        <v>43992.349305555559</v>
      </c>
      <c r="J1965">
        <v>1.1371100000000001</v>
      </c>
      <c r="N1965">
        <v>2</v>
      </c>
      <c r="Q1965">
        <v>968</v>
      </c>
      <c r="R1965" s="577" t="s">
        <v>96</v>
      </c>
      <c r="S1965" s="577">
        <v>1</v>
      </c>
    </row>
    <row r="1966" spans="1:19">
      <c r="A1966">
        <v>1964</v>
      </c>
      <c r="B1966" s="400">
        <v>43992.365277777775</v>
      </c>
      <c r="C1966" s="577" t="s">
        <v>96</v>
      </c>
      <c r="D1966">
        <v>0.02</v>
      </c>
      <c r="F1966">
        <v>1.1371899999999999</v>
      </c>
      <c r="I1966" s="400">
        <v>43992.463194444441</v>
      </c>
      <c r="J1966">
        <v>1.1373899999999999</v>
      </c>
      <c r="N1966">
        <v>0.4</v>
      </c>
      <c r="Q1966">
        <v>969</v>
      </c>
      <c r="R1966" s="577" t="s">
        <v>96</v>
      </c>
      <c r="S1966" s="577">
        <v>2</v>
      </c>
    </row>
    <row r="1967" spans="1:19">
      <c r="A1967">
        <v>1965</v>
      </c>
      <c r="B1967" s="400">
        <v>43992.425694444442</v>
      </c>
      <c r="C1967" s="577" t="s">
        <v>96</v>
      </c>
      <c r="D1967">
        <v>0.02</v>
      </c>
      <c r="F1967">
        <v>1.1355900000000001</v>
      </c>
      <c r="I1967" s="400">
        <v>43992.463194444441</v>
      </c>
      <c r="J1967">
        <v>1.1373899999999999</v>
      </c>
      <c r="N1967">
        <v>3.6</v>
      </c>
      <c r="Q1967">
        <v>969</v>
      </c>
      <c r="R1967" s="577" t="s">
        <v>96</v>
      </c>
      <c r="S1967" s="577">
        <v>2</v>
      </c>
    </row>
    <row r="1968" spans="1:19">
      <c r="A1968">
        <v>1967</v>
      </c>
      <c r="B1968" s="400">
        <v>43992.504166666666</v>
      </c>
      <c r="C1968" s="577" t="s">
        <v>96</v>
      </c>
      <c r="D1968">
        <v>0.02</v>
      </c>
      <c r="F1968">
        <v>1.13845</v>
      </c>
      <c r="I1968" s="400">
        <v>43992.75</v>
      </c>
      <c r="J1968">
        <v>1.13761</v>
      </c>
      <c r="N1968">
        <v>-1.68</v>
      </c>
      <c r="Q1968">
        <v>970</v>
      </c>
      <c r="R1968" s="577" t="s">
        <v>96</v>
      </c>
      <c r="S1968" s="577">
        <v>3</v>
      </c>
    </row>
    <row r="1969" spans="1:19">
      <c r="A1969">
        <v>1968</v>
      </c>
      <c r="B1969" s="400">
        <v>43992.522916666669</v>
      </c>
      <c r="C1969" s="577" t="s">
        <v>96</v>
      </c>
      <c r="D1969">
        <v>0.02</v>
      </c>
      <c r="F1969">
        <v>1.1368499999999999</v>
      </c>
      <c r="I1969" s="400">
        <v>43992.75</v>
      </c>
      <c r="J1969">
        <v>1.13761</v>
      </c>
      <c r="N1969">
        <v>1.52</v>
      </c>
      <c r="Q1969">
        <v>970</v>
      </c>
      <c r="R1969" s="577" t="s">
        <v>96</v>
      </c>
      <c r="S1969" s="577">
        <v>3</v>
      </c>
    </row>
    <row r="1970" spans="1:19">
      <c r="A1970">
        <v>1969</v>
      </c>
      <c r="B1970" s="400">
        <v>43992.621527777781</v>
      </c>
      <c r="C1970" s="577" t="s">
        <v>96</v>
      </c>
      <c r="D1970">
        <v>0.03</v>
      </c>
      <c r="F1970">
        <v>1.1352199999999999</v>
      </c>
      <c r="I1970" s="400">
        <v>43992.75</v>
      </c>
      <c r="J1970">
        <v>1.13761</v>
      </c>
      <c r="N1970">
        <v>7.17</v>
      </c>
      <c r="Q1970">
        <v>970</v>
      </c>
      <c r="R1970" s="577" t="s">
        <v>96</v>
      </c>
      <c r="S1970" s="577">
        <v>3</v>
      </c>
    </row>
    <row r="1971" spans="1:19">
      <c r="A1971">
        <v>1970</v>
      </c>
      <c r="B1971" s="400">
        <v>43992.755555555559</v>
      </c>
      <c r="C1971" s="577" t="s">
        <v>97</v>
      </c>
      <c r="D1971">
        <v>0.02</v>
      </c>
      <c r="F1971">
        <v>1.13917</v>
      </c>
      <c r="I1971" s="400">
        <v>43992.777777777781</v>
      </c>
      <c r="J1971">
        <v>1.1389800000000001</v>
      </c>
      <c r="N1971">
        <v>0.38</v>
      </c>
      <c r="Q1971">
        <v>971</v>
      </c>
      <c r="R1971" s="577" t="s">
        <v>97</v>
      </c>
      <c r="S1971" s="577">
        <v>2</v>
      </c>
    </row>
    <row r="1972" spans="1:19">
      <c r="A1972">
        <v>1971</v>
      </c>
      <c r="B1972" s="400">
        <v>43992.760416666664</v>
      </c>
      <c r="C1972" s="577" t="s">
        <v>97</v>
      </c>
      <c r="D1972">
        <v>0.02</v>
      </c>
      <c r="F1972">
        <v>1.1407799999999999</v>
      </c>
      <c r="I1972" s="400">
        <v>43992.777777777781</v>
      </c>
      <c r="J1972">
        <v>1.1389800000000001</v>
      </c>
      <c r="N1972">
        <v>3.6</v>
      </c>
      <c r="Q1972">
        <v>971</v>
      </c>
      <c r="R1972" s="577" t="s">
        <v>97</v>
      </c>
      <c r="S1972" s="577">
        <v>2</v>
      </c>
    </row>
    <row r="1973" spans="1:19">
      <c r="A1973">
        <v>1972</v>
      </c>
      <c r="B1973" s="400">
        <v>43992.765972222223</v>
      </c>
      <c r="C1973" s="577" t="s">
        <v>96</v>
      </c>
      <c r="D1973">
        <v>0.02</v>
      </c>
      <c r="F1973">
        <v>1.1403099999999999</v>
      </c>
      <c r="I1973" s="400">
        <v>43992.767361111109</v>
      </c>
      <c r="J1973">
        <v>1.14131</v>
      </c>
      <c r="N1973">
        <v>2</v>
      </c>
      <c r="Q1973">
        <v>972</v>
      </c>
      <c r="R1973" s="577" t="s">
        <v>96</v>
      </c>
      <c r="S1973" s="577">
        <v>1</v>
      </c>
    </row>
    <row r="1974" spans="1:19">
      <c r="A1974">
        <v>1973</v>
      </c>
      <c r="B1974" s="400">
        <v>43992.777083333334</v>
      </c>
      <c r="C1974" s="577" t="s">
        <v>96</v>
      </c>
      <c r="D1974">
        <v>0.02</v>
      </c>
      <c r="F1974">
        <v>1.1408</v>
      </c>
      <c r="I1974" s="400">
        <v>43992.80972222222</v>
      </c>
      <c r="J1974">
        <v>1.13994</v>
      </c>
      <c r="N1974">
        <v>-1.72</v>
      </c>
      <c r="Q1974">
        <v>973</v>
      </c>
      <c r="R1974" s="577" t="s">
        <v>96</v>
      </c>
      <c r="S1974" s="577">
        <v>3</v>
      </c>
    </row>
    <row r="1975" spans="1:19">
      <c r="A1975">
        <v>1975</v>
      </c>
      <c r="B1975" s="400">
        <v>43992.786805555559</v>
      </c>
      <c r="C1975" s="577" t="s">
        <v>96</v>
      </c>
      <c r="D1975">
        <v>0.02</v>
      </c>
      <c r="F1975">
        <v>1.13916</v>
      </c>
      <c r="I1975" s="400">
        <v>43992.80972222222</v>
      </c>
      <c r="J1975">
        <v>1.13994</v>
      </c>
      <c r="N1975">
        <v>1.56</v>
      </c>
      <c r="Q1975">
        <v>973</v>
      </c>
      <c r="R1975" s="577" t="s">
        <v>96</v>
      </c>
      <c r="S1975" s="577">
        <v>3</v>
      </c>
    </row>
    <row r="1976" spans="1:19">
      <c r="A1976">
        <v>1976</v>
      </c>
      <c r="B1976" s="400">
        <v>43992.795138888891</v>
      </c>
      <c r="C1976" s="577" t="s">
        <v>96</v>
      </c>
      <c r="D1976">
        <v>0.03</v>
      </c>
      <c r="F1976">
        <v>1.1375500000000001</v>
      </c>
      <c r="I1976" s="400">
        <v>43992.80972222222</v>
      </c>
      <c r="J1976">
        <v>1.13994</v>
      </c>
      <c r="N1976">
        <v>7.17</v>
      </c>
      <c r="Q1976">
        <v>973</v>
      </c>
      <c r="R1976" s="577" t="s">
        <v>96</v>
      </c>
      <c r="S1976" s="577">
        <v>3</v>
      </c>
    </row>
    <row r="1977" spans="1:19">
      <c r="A1977">
        <v>1974</v>
      </c>
      <c r="B1977" s="400">
        <v>43992.780555555553</v>
      </c>
      <c r="C1977" s="577" t="s">
        <v>97</v>
      </c>
      <c r="D1977">
        <v>0.02</v>
      </c>
      <c r="F1977">
        <v>1.14055</v>
      </c>
      <c r="I1977" s="400">
        <v>43992.785416666666</v>
      </c>
      <c r="J1977">
        <v>1.1395500000000001</v>
      </c>
      <c r="N1977">
        <v>2</v>
      </c>
      <c r="Q1977">
        <v>974</v>
      </c>
      <c r="R1977" s="577" t="s">
        <v>97</v>
      </c>
      <c r="S1977" s="577">
        <v>1</v>
      </c>
    </row>
    <row r="1978" spans="1:19">
      <c r="A1978">
        <v>1977</v>
      </c>
      <c r="B1978" s="400">
        <v>43992.796527777777</v>
      </c>
      <c r="C1978" s="577" t="s">
        <v>97</v>
      </c>
      <c r="D1978">
        <v>0.02</v>
      </c>
      <c r="F1978">
        <v>1.1377699999999999</v>
      </c>
      <c r="I1978" s="400">
        <v>43992.836111111108</v>
      </c>
      <c r="J1978">
        <v>1.13862</v>
      </c>
      <c r="N1978">
        <v>-1.7</v>
      </c>
      <c r="Q1978">
        <v>975</v>
      </c>
      <c r="R1978" s="577" t="s">
        <v>97</v>
      </c>
      <c r="S1978" s="577">
        <v>3</v>
      </c>
    </row>
    <row r="1979" spans="1:19">
      <c r="A1979">
        <v>1978</v>
      </c>
      <c r="B1979" s="400">
        <v>43992.809027777781</v>
      </c>
      <c r="C1979" s="577" t="s">
        <v>97</v>
      </c>
      <c r="D1979">
        <v>0.02</v>
      </c>
      <c r="F1979">
        <v>1.1393899999999999</v>
      </c>
      <c r="I1979" s="400">
        <v>43992.836111111108</v>
      </c>
      <c r="J1979">
        <v>1.13862</v>
      </c>
      <c r="N1979">
        <v>1.54</v>
      </c>
      <c r="Q1979">
        <v>975</v>
      </c>
      <c r="R1979" s="577" t="s">
        <v>97</v>
      </c>
      <c r="S1979" s="577">
        <v>3</v>
      </c>
    </row>
    <row r="1980" spans="1:19">
      <c r="A1980">
        <v>1979</v>
      </c>
      <c r="B1980" s="400">
        <v>43992.8125</v>
      </c>
      <c r="C1980" s="577" t="s">
        <v>97</v>
      </c>
      <c r="D1980">
        <v>0.03</v>
      </c>
      <c r="F1980">
        <v>1.141</v>
      </c>
      <c r="I1980" s="400">
        <v>43992.836111111108</v>
      </c>
      <c r="J1980">
        <v>1.13862</v>
      </c>
      <c r="N1980">
        <v>7.14</v>
      </c>
      <c r="Q1980">
        <v>975</v>
      </c>
      <c r="R1980" s="577" t="s">
        <v>97</v>
      </c>
      <c r="S1980" s="577">
        <v>3</v>
      </c>
    </row>
    <row r="1981" spans="1:19">
      <c r="A1981">
        <v>1980</v>
      </c>
      <c r="B1981" s="400">
        <v>43992.816666666666</v>
      </c>
      <c r="C1981" s="577" t="s">
        <v>96</v>
      </c>
      <c r="D1981">
        <v>0.02</v>
      </c>
      <c r="F1981">
        <v>1.14039</v>
      </c>
      <c r="I1981" s="400">
        <v>43993.329861111109</v>
      </c>
      <c r="J1981">
        <v>1.1369400000000001</v>
      </c>
      <c r="N1981">
        <v>-7.14</v>
      </c>
      <c r="Q1981">
        <v>976</v>
      </c>
      <c r="R1981" s="577" t="s">
        <v>96</v>
      </c>
      <c r="S1981" s="577">
        <v>5</v>
      </c>
    </row>
    <row r="1982" spans="1:19">
      <c r="A1982">
        <v>1981</v>
      </c>
      <c r="B1982" s="400">
        <v>43992.834027777775</v>
      </c>
      <c r="C1982" s="577" t="s">
        <v>96</v>
      </c>
      <c r="D1982">
        <v>0.02</v>
      </c>
      <c r="F1982">
        <v>1.13879</v>
      </c>
      <c r="I1982" s="400">
        <v>43993.329861111109</v>
      </c>
      <c r="J1982">
        <v>1.1369400000000001</v>
      </c>
      <c r="N1982">
        <v>-3.94</v>
      </c>
      <c r="Q1982">
        <v>976</v>
      </c>
      <c r="R1982" s="577" t="s">
        <v>96</v>
      </c>
      <c r="S1982" s="577">
        <v>5</v>
      </c>
    </row>
    <row r="1983" spans="1:19">
      <c r="A1983">
        <v>1982</v>
      </c>
      <c r="B1983" s="400">
        <v>43992.849305555559</v>
      </c>
      <c r="C1983" s="577" t="s">
        <v>96</v>
      </c>
      <c r="D1983">
        <v>0.03</v>
      </c>
      <c r="F1983">
        <v>1.1371899999999999</v>
      </c>
      <c r="I1983" s="400">
        <v>43993.329861111109</v>
      </c>
      <c r="J1983">
        <v>1.1369400000000001</v>
      </c>
      <c r="N1983">
        <v>-1.1100000000000001</v>
      </c>
      <c r="Q1983">
        <v>976</v>
      </c>
      <c r="R1983" s="577" t="s">
        <v>96</v>
      </c>
      <c r="S1983" s="577">
        <v>5</v>
      </c>
    </row>
    <row r="1984" spans="1:19">
      <c r="A1984">
        <v>1985</v>
      </c>
      <c r="B1984" s="400">
        <v>43993.17291666667</v>
      </c>
      <c r="C1984" s="577" t="s">
        <v>96</v>
      </c>
      <c r="D1984">
        <v>0.05</v>
      </c>
      <c r="F1984">
        <v>1.1354900000000001</v>
      </c>
      <c r="I1984" s="400">
        <v>43993.329861111109</v>
      </c>
      <c r="J1984">
        <v>1.1369400000000001</v>
      </c>
      <c r="N1984">
        <v>7.25</v>
      </c>
      <c r="Q1984">
        <v>976</v>
      </c>
      <c r="R1984" s="577" t="s">
        <v>96</v>
      </c>
      <c r="S1984" s="577">
        <v>5</v>
      </c>
    </row>
    <row r="1985" spans="1:19">
      <c r="A1985">
        <v>1987</v>
      </c>
      <c r="B1985" s="400">
        <v>43993.216666666667</v>
      </c>
      <c r="C1985" s="577" t="s">
        <v>96</v>
      </c>
      <c r="D1985">
        <v>0.08</v>
      </c>
      <c r="F1985">
        <v>1.13368</v>
      </c>
      <c r="I1985" s="400">
        <v>43993.329861111109</v>
      </c>
      <c r="J1985">
        <v>1.1369400000000001</v>
      </c>
      <c r="N1985">
        <v>26.08</v>
      </c>
      <c r="Q1985">
        <v>976</v>
      </c>
      <c r="R1985" s="577" t="s">
        <v>96</v>
      </c>
      <c r="S1985" s="577">
        <v>5</v>
      </c>
    </row>
    <row r="1986" spans="1:19">
      <c r="A1986">
        <v>1983</v>
      </c>
      <c r="B1986" s="400">
        <v>43993.001388888886</v>
      </c>
      <c r="C1986" s="577" t="s">
        <v>97</v>
      </c>
      <c r="D1986">
        <v>0.02</v>
      </c>
      <c r="F1986">
        <v>1.13693</v>
      </c>
      <c r="I1986" s="400">
        <v>43993.156944444447</v>
      </c>
      <c r="J1986">
        <v>1.13673</v>
      </c>
      <c r="N1986">
        <v>0.4</v>
      </c>
      <c r="Q1986">
        <v>977</v>
      </c>
      <c r="R1986" s="577" t="s">
        <v>97</v>
      </c>
      <c r="S1986" s="577">
        <v>2</v>
      </c>
    </row>
    <row r="1987" spans="1:19">
      <c r="A1987">
        <v>1984</v>
      </c>
      <c r="B1987" s="400">
        <v>43993.036805555559</v>
      </c>
      <c r="C1987" s="577" t="s">
        <v>97</v>
      </c>
      <c r="D1987">
        <v>0.02</v>
      </c>
      <c r="F1987">
        <v>1.13853</v>
      </c>
      <c r="I1987" s="400">
        <v>43993.156944444447</v>
      </c>
      <c r="J1987">
        <v>1.13673</v>
      </c>
      <c r="N1987">
        <v>3.6</v>
      </c>
      <c r="Q1987">
        <v>977</v>
      </c>
      <c r="R1987" s="577" t="s">
        <v>97</v>
      </c>
      <c r="S1987" s="577">
        <v>2</v>
      </c>
    </row>
    <row r="1988" spans="1:19">
      <c r="A1988">
        <v>1986</v>
      </c>
      <c r="B1988" s="400">
        <v>43993.179861111108</v>
      </c>
      <c r="C1988" s="577" t="s">
        <v>97</v>
      </c>
      <c r="D1988">
        <v>0.02</v>
      </c>
      <c r="F1988">
        <v>1.1349100000000001</v>
      </c>
      <c r="I1988" s="400">
        <v>43993.216666666667</v>
      </c>
      <c r="J1988">
        <v>1.13391</v>
      </c>
      <c r="N1988">
        <v>2</v>
      </c>
      <c r="Q1988">
        <v>978</v>
      </c>
      <c r="R1988" s="577" t="s">
        <v>97</v>
      </c>
      <c r="S1988" s="577">
        <v>1</v>
      </c>
    </row>
    <row r="1989" spans="1:19">
      <c r="A1989">
        <v>1988</v>
      </c>
      <c r="B1989" s="400">
        <v>43993.227777777778</v>
      </c>
      <c r="C1989" s="577" t="s">
        <v>97</v>
      </c>
      <c r="D1989">
        <v>0.02</v>
      </c>
      <c r="F1989">
        <v>1.1333500000000001</v>
      </c>
      <c r="I1989" s="400">
        <v>43993.461805555555</v>
      </c>
      <c r="J1989">
        <v>1.1368199999999999</v>
      </c>
      <c r="N1989">
        <v>-6.94</v>
      </c>
      <c r="Q1989">
        <v>979</v>
      </c>
      <c r="R1989" s="577" t="s">
        <v>97</v>
      </c>
      <c r="S1989" s="577">
        <v>5</v>
      </c>
    </row>
    <row r="1990" spans="1:19">
      <c r="A1990">
        <v>1989</v>
      </c>
      <c r="B1990" s="400">
        <v>43993.261111111111</v>
      </c>
      <c r="C1990" s="577" t="s">
        <v>97</v>
      </c>
      <c r="D1990">
        <v>0.02</v>
      </c>
      <c r="F1990">
        <v>1.13496</v>
      </c>
      <c r="I1990" s="400">
        <v>43993.461805555555</v>
      </c>
      <c r="J1990">
        <v>1.1368199999999999</v>
      </c>
      <c r="N1990">
        <v>-3.72</v>
      </c>
      <c r="Q1990">
        <v>979</v>
      </c>
      <c r="R1990" s="577" t="s">
        <v>97</v>
      </c>
      <c r="S1990" s="577">
        <v>5</v>
      </c>
    </row>
    <row r="1991" spans="1:19">
      <c r="A1991">
        <v>1990</v>
      </c>
      <c r="B1991" s="400">
        <v>43993.291666666664</v>
      </c>
      <c r="C1991" s="577" t="s">
        <v>97</v>
      </c>
      <c r="D1991">
        <v>0.03</v>
      </c>
      <c r="F1991">
        <v>1.1365700000000001</v>
      </c>
      <c r="I1991" s="400">
        <v>43993.461805555555</v>
      </c>
      <c r="J1991">
        <v>1.1368199999999999</v>
      </c>
      <c r="N1991">
        <v>-0.75</v>
      </c>
      <c r="Q1991">
        <v>979</v>
      </c>
      <c r="R1991" s="577" t="s">
        <v>97</v>
      </c>
      <c r="S1991" s="577">
        <v>5</v>
      </c>
    </row>
    <row r="1992" spans="1:19">
      <c r="A1992">
        <v>1992</v>
      </c>
      <c r="B1992" s="400">
        <v>43993.357638888891</v>
      </c>
      <c r="C1992" s="577" t="s">
        <v>97</v>
      </c>
      <c r="D1992">
        <v>0.05</v>
      </c>
      <c r="F1992">
        <v>1.13828</v>
      </c>
      <c r="I1992" s="400">
        <v>43993.461805555555</v>
      </c>
      <c r="J1992">
        <v>1.1368199999999999</v>
      </c>
      <c r="N1992">
        <v>7.3</v>
      </c>
      <c r="Q1992">
        <v>979</v>
      </c>
      <c r="R1992" s="577" t="s">
        <v>97</v>
      </c>
      <c r="S1992" s="577">
        <v>5</v>
      </c>
    </row>
    <row r="1993" spans="1:19">
      <c r="A1993">
        <v>1995</v>
      </c>
      <c r="B1993" s="400">
        <v>43993.397222222222</v>
      </c>
      <c r="C1993" s="577" t="s">
        <v>97</v>
      </c>
      <c r="D1993">
        <v>0.08</v>
      </c>
      <c r="F1993">
        <v>1.14009</v>
      </c>
      <c r="I1993" s="400">
        <v>43993.461805555555</v>
      </c>
      <c r="J1993">
        <v>1.1368199999999999</v>
      </c>
      <c r="N1993">
        <v>26.16</v>
      </c>
      <c r="Q1993">
        <v>979</v>
      </c>
      <c r="R1993" s="577" t="s">
        <v>97</v>
      </c>
      <c r="S1993" s="577">
        <v>5</v>
      </c>
    </row>
    <row r="1994" spans="1:19">
      <c r="A1994">
        <v>1991</v>
      </c>
      <c r="B1994" s="400">
        <v>43993.331944444442</v>
      </c>
      <c r="C1994" s="577" t="s">
        <v>96</v>
      </c>
      <c r="D1994">
        <v>0.02</v>
      </c>
      <c r="F1994">
        <v>1.1366099999999999</v>
      </c>
      <c r="I1994" s="400">
        <v>43993.345138888886</v>
      </c>
      <c r="J1994">
        <v>1.13761</v>
      </c>
      <c r="N1994">
        <v>2</v>
      </c>
      <c r="Q1994">
        <v>980</v>
      </c>
      <c r="R1994" s="577" t="s">
        <v>96</v>
      </c>
      <c r="S1994" s="577">
        <v>1</v>
      </c>
    </row>
    <row r="1995" spans="1:19">
      <c r="A1995">
        <v>1993</v>
      </c>
      <c r="B1995" s="400">
        <v>43993.363194444442</v>
      </c>
      <c r="C1995" s="577" t="s">
        <v>96</v>
      </c>
      <c r="D1995">
        <v>0.02</v>
      </c>
      <c r="F1995">
        <v>1.1379999999999999</v>
      </c>
      <c r="I1995" s="400">
        <v>43993.372916666667</v>
      </c>
      <c r="J1995">
        <v>1.139</v>
      </c>
      <c r="N1995">
        <v>2</v>
      </c>
      <c r="Q1995">
        <v>981</v>
      </c>
      <c r="R1995" s="577" t="s">
        <v>96</v>
      </c>
      <c r="S1995" s="577">
        <v>1</v>
      </c>
    </row>
    <row r="1996" spans="1:19">
      <c r="A1996">
        <v>1994</v>
      </c>
      <c r="B1996" s="400">
        <v>43993.395833333336</v>
      </c>
      <c r="C1996" s="577" t="s">
        <v>96</v>
      </c>
      <c r="D1996">
        <v>0.02</v>
      </c>
      <c r="F1996">
        <v>1.13866</v>
      </c>
      <c r="I1996" s="400">
        <v>43993.397222222222</v>
      </c>
      <c r="J1996">
        <v>1.1396599999999999</v>
      </c>
      <c r="N1996">
        <v>2</v>
      </c>
      <c r="Q1996">
        <v>982</v>
      </c>
      <c r="R1996" s="577" t="s">
        <v>96</v>
      </c>
      <c r="S1996" s="577">
        <v>1</v>
      </c>
    </row>
    <row r="1997" spans="1:19">
      <c r="A1997">
        <v>1996</v>
      </c>
      <c r="B1997" s="400">
        <v>43993.417361111111</v>
      </c>
      <c r="C1997" s="577" t="s">
        <v>96</v>
      </c>
      <c r="D1997">
        <v>0.02</v>
      </c>
      <c r="F1997">
        <v>1.1384099999999999</v>
      </c>
      <c r="I1997" s="400">
        <v>43993.581250000003</v>
      </c>
      <c r="J1997">
        <v>1.13757</v>
      </c>
      <c r="N1997">
        <v>-1.68</v>
      </c>
      <c r="Q1997">
        <v>983</v>
      </c>
      <c r="R1997" s="577" t="s">
        <v>96</v>
      </c>
      <c r="S1997" s="577">
        <v>3</v>
      </c>
    </row>
    <row r="1998" spans="1:19">
      <c r="A1998">
        <v>1997</v>
      </c>
      <c r="B1998" s="400">
        <v>43993.461805555555</v>
      </c>
      <c r="C1998" s="577" t="s">
        <v>96</v>
      </c>
      <c r="D1998">
        <v>0.02</v>
      </c>
      <c r="F1998">
        <v>1.1368</v>
      </c>
      <c r="I1998" s="400">
        <v>43993.581250000003</v>
      </c>
      <c r="J1998">
        <v>1.13757</v>
      </c>
      <c r="N1998">
        <v>1.54</v>
      </c>
      <c r="Q1998">
        <v>983</v>
      </c>
      <c r="R1998" s="577" t="s">
        <v>96</v>
      </c>
      <c r="S1998" s="577">
        <v>3</v>
      </c>
    </row>
    <row r="1999" spans="1:19">
      <c r="A1999">
        <v>1999</v>
      </c>
      <c r="B1999" s="400">
        <v>43993.502083333333</v>
      </c>
      <c r="C1999" s="577" t="s">
        <v>96</v>
      </c>
      <c r="D1999">
        <v>0.03</v>
      </c>
      <c r="F1999">
        <v>1.1352</v>
      </c>
      <c r="I1999" s="400">
        <v>43993.581250000003</v>
      </c>
      <c r="J1999">
        <v>1.13757</v>
      </c>
      <c r="N1999">
        <v>7.11</v>
      </c>
      <c r="Q1999">
        <v>983</v>
      </c>
      <c r="R1999" s="577" t="s">
        <v>96</v>
      </c>
      <c r="S1999" s="577">
        <v>3</v>
      </c>
    </row>
    <row r="2000" spans="1:19">
      <c r="A2000">
        <v>1998</v>
      </c>
      <c r="B2000" s="400">
        <v>43993.490972222222</v>
      </c>
      <c r="C2000" s="577" t="s">
        <v>97</v>
      </c>
      <c r="D2000">
        <v>0.02</v>
      </c>
      <c r="F2000">
        <v>1.1363399999999999</v>
      </c>
      <c r="I2000" s="400">
        <v>43993.502083333333</v>
      </c>
      <c r="J2000">
        <v>1.13534</v>
      </c>
      <c r="N2000">
        <v>2</v>
      </c>
      <c r="Q2000">
        <v>984</v>
      </c>
      <c r="R2000" s="577" t="s">
        <v>97</v>
      </c>
      <c r="S2000" s="577">
        <v>1</v>
      </c>
    </row>
    <row r="2001" spans="1:19">
      <c r="A2001">
        <v>2000</v>
      </c>
      <c r="B2001" s="400">
        <v>43993.529861111114</v>
      </c>
      <c r="C2001" s="577" t="s">
        <v>97</v>
      </c>
      <c r="D2001">
        <v>0.02</v>
      </c>
      <c r="F2001">
        <v>1.1346499999999999</v>
      </c>
      <c r="I2001" s="400">
        <v>43993.654166666667</v>
      </c>
      <c r="J2001">
        <v>1.13683</v>
      </c>
      <c r="N2001">
        <v>-4.3600000000000003</v>
      </c>
      <c r="Q2001">
        <v>985</v>
      </c>
      <c r="R2001" s="577" t="s">
        <v>97</v>
      </c>
      <c r="S2001" s="577">
        <v>4</v>
      </c>
    </row>
    <row r="2002" spans="1:19">
      <c r="A2002">
        <v>2001</v>
      </c>
      <c r="B2002" s="400">
        <v>43993.547222222223</v>
      </c>
      <c r="C2002" s="577" t="s">
        <v>97</v>
      </c>
      <c r="D2002">
        <v>0.02</v>
      </c>
      <c r="F2002">
        <v>1.1363099999999999</v>
      </c>
      <c r="I2002" s="400">
        <v>43993.654166666667</v>
      </c>
      <c r="J2002">
        <v>1.13683</v>
      </c>
      <c r="N2002">
        <v>-1.04</v>
      </c>
      <c r="Q2002">
        <v>985</v>
      </c>
      <c r="R2002" s="577" t="s">
        <v>97</v>
      </c>
      <c r="S2002" s="577">
        <v>4</v>
      </c>
    </row>
    <row r="2003" spans="1:19">
      <c r="A2003">
        <v>2002</v>
      </c>
      <c r="B2003" s="400">
        <v>43993.587500000001</v>
      </c>
      <c r="C2003" s="577" t="s">
        <v>97</v>
      </c>
      <c r="D2003">
        <v>0.03</v>
      </c>
      <c r="F2003">
        <v>1.1379300000000001</v>
      </c>
      <c r="I2003" s="400">
        <v>43993.654166666667</v>
      </c>
      <c r="J2003">
        <v>1.13683</v>
      </c>
      <c r="N2003">
        <v>3.3</v>
      </c>
      <c r="Q2003">
        <v>985</v>
      </c>
      <c r="R2003" s="577" t="s">
        <v>97</v>
      </c>
      <c r="S2003" s="577">
        <v>4</v>
      </c>
    </row>
    <row r="2004" spans="1:19">
      <c r="A2004">
        <v>2003</v>
      </c>
      <c r="B2004" s="400">
        <v>43993.592361111114</v>
      </c>
      <c r="C2004" s="577" t="s">
        <v>97</v>
      </c>
      <c r="D2004">
        <v>0.05</v>
      </c>
      <c r="F2004">
        <v>1.13964</v>
      </c>
      <c r="I2004" s="400">
        <v>43993.654166666667</v>
      </c>
      <c r="J2004">
        <v>1.13683</v>
      </c>
      <c r="N2004">
        <v>14.05</v>
      </c>
      <c r="Q2004">
        <v>985</v>
      </c>
      <c r="R2004" s="577" t="s">
        <v>97</v>
      </c>
      <c r="S2004" s="577">
        <v>4</v>
      </c>
    </row>
    <row r="2005" spans="1:19">
      <c r="A2005">
        <v>2004</v>
      </c>
      <c r="B2005" s="400">
        <v>43993.595138888886</v>
      </c>
      <c r="C2005" s="577" t="s">
        <v>96</v>
      </c>
      <c r="D2005">
        <v>0.02</v>
      </c>
      <c r="F2005">
        <v>1.1388499999999999</v>
      </c>
      <c r="I2005" s="400">
        <v>43993.597916666666</v>
      </c>
      <c r="J2005">
        <v>1.13985</v>
      </c>
      <c r="N2005">
        <v>2</v>
      </c>
      <c r="Q2005">
        <v>986</v>
      </c>
      <c r="R2005" s="577" t="s">
        <v>96</v>
      </c>
      <c r="S2005" s="577">
        <v>1</v>
      </c>
    </row>
    <row r="2006" spans="1:19">
      <c r="A2006">
        <v>2005</v>
      </c>
      <c r="B2006" s="400">
        <v>43993.618750000001</v>
      </c>
      <c r="C2006" s="577" t="s">
        <v>96</v>
      </c>
      <c r="D2006">
        <v>0.02</v>
      </c>
      <c r="F2006">
        <v>1.1383700000000001</v>
      </c>
      <c r="I2006" s="400">
        <v>43993.637499999997</v>
      </c>
      <c r="J2006">
        <v>1.13937</v>
      </c>
      <c r="N2006">
        <v>2</v>
      </c>
      <c r="Q2006">
        <v>987</v>
      </c>
      <c r="R2006" s="577" t="s">
        <v>96</v>
      </c>
      <c r="S2006" s="577">
        <v>1</v>
      </c>
    </row>
    <row r="2007" spans="1:19">
      <c r="A2007">
        <v>2006</v>
      </c>
      <c r="B2007" s="400">
        <v>43993.640277777777</v>
      </c>
      <c r="C2007" s="577" t="s">
        <v>96</v>
      </c>
      <c r="D2007">
        <v>0.02</v>
      </c>
      <c r="F2007">
        <v>1.1392100000000001</v>
      </c>
      <c r="I2007" s="400">
        <v>43994.333333333336</v>
      </c>
      <c r="J2007">
        <v>1.13235</v>
      </c>
      <c r="N2007">
        <v>-13.8</v>
      </c>
      <c r="Q2007">
        <v>988</v>
      </c>
      <c r="R2007" s="577" t="s">
        <v>96</v>
      </c>
      <c r="S2007" s="577">
        <v>7</v>
      </c>
    </row>
    <row r="2008" spans="1:19">
      <c r="A2008">
        <v>2007</v>
      </c>
      <c r="B2008" s="400">
        <v>43993.651388888888</v>
      </c>
      <c r="C2008" s="577" t="s">
        <v>96</v>
      </c>
      <c r="D2008">
        <v>0.02</v>
      </c>
      <c r="F2008">
        <v>1.1375</v>
      </c>
      <c r="I2008" s="400">
        <v>43994.333333333336</v>
      </c>
      <c r="J2008">
        <v>1.13235</v>
      </c>
      <c r="N2008">
        <v>-10.38</v>
      </c>
      <c r="Q2008">
        <v>988</v>
      </c>
      <c r="R2008" s="577" t="s">
        <v>96</v>
      </c>
      <c r="S2008" s="577">
        <v>7</v>
      </c>
    </row>
    <row r="2009" spans="1:19">
      <c r="A2009">
        <v>2009</v>
      </c>
      <c r="B2009" s="400">
        <v>43993.708333333336</v>
      </c>
      <c r="C2009" s="577" t="s">
        <v>96</v>
      </c>
      <c r="D2009">
        <v>0.03</v>
      </c>
      <c r="F2009">
        <v>1.13588</v>
      </c>
      <c r="I2009" s="400">
        <v>43994.333333333336</v>
      </c>
      <c r="J2009">
        <v>1.13235</v>
      </c>
      <c r="N2009">
        <v>-10.71</v>
      </c>
      <c r="Q2009">
        <v>988</v>
      </c>
      <c r="R2009" s="577" t="s">
        <v>96</v>
      </c>
      <c r="S2009" s="577">
        <v>7</v>
      </c>
    </row>
    <row r="2010" spans="1:19">
      <c r="A2010">
        <v>2010</v>
      </c>
      <c r="B2010" s="400">
        <v>43993.718055555553</v>
      </c>
      <c r="C2010" s="577" t="s">
        <v>96</v>
      </c>
      <c r="D2010">
        <v>0.05</v>
      </c>
      <c r="F2010">
        <v>1.13412</v>
      </c>
      <c r="I2010" s="400">
        <v>43994.333333333336</v>
      </c>
      <c r="J2010">
        <v>1.13235</v>
      </c>
      <c r="N2010">
        <v>-9.0500000000000007</v>
      </c>
      <c r="Q2010">
        <v>988</v>
      </c>
      <c r="R2010" s="577" t="s">
        <v>96</v>
      </c>
      <c r="S2010" s="577">
        <v>7</v>
      </c>
    </row>
    <row r="2011" spans="1:19">
      <c r="A2011">
        <v>2012</v>
      </c>
      <c r="B2011" s="400">
        <v>43993.73541666667</v>
      </c>
      <c r="C2011" s="577" t="s">
        <v>96</v>
      </c>
      <c r="D2011">
        <v>0.08</v>
      </c>
      <c r="F2011">
        <v>1.13232</v>
      </c>
      <c r="I2011" s="400">
        <v>43994.333333333336</v>
      </c>
      <c r="J2011">
        <v>1.13235</v>
      </c>
      <c r="N2011">
        <v>-0.08</v>
      </c>
      <c r="Q2011">
        <v>988</v>
      </c>
      <c r="R2011" s="577" t="s">
        <v>96</v>
      </c>
      <c r="S2011" s="577">
        <v>7</v>
      </c>
    </row>
    <row r="2012" spans="1:19">
      <c r="A2012">
        <v>2014</v>
      </c>
      <c r="B2012" s="400">
        <v>43993.790277777778</v>
      </c>
      <c r="C2012" s="577" t="s">
        <v>96</v>
      </c>
      <c r="D2012">
        <v>0.14000000000000001</v>
      </c>
      <c r="F2012">
        <v>1.13042</v>
      </c>
      <c r="I2012" s="400">
        <v>43994.333333333336</v>
      </c>
      <c r="J2012">
        <v>1.13235</v>
      </c>
      <c r="N2012">
        <v>26.46</v>
      </c>
      <c r="Q2012">
        <v>988</v>
      </c>
      <c r="R2012" s="577" t="s">
        <v>96</v>
      </c>
      <c r="S2012" s="577">
        <v>7</v>
      </c>
    </row>
    <row r="2013" spans="1:19">
      <c r="A2013">
        <v>2018</v>
      </c>
      <c r="B2013" s="400">
        <v>43994.007638888892</v>
      </c>
      <c r="C2013" s="577" t="s">
        <v>96</v>
      </c>
      <c r="D2013">
        <v>0.23</v>
      </c>
      <c r="F2013">
        <v>1.12842</v>
      </c>
      <c r="I2013" s="400">
        <v>43994.333333333336</v>
      </c>
      <c r="J2013">
        <v>1.13235</v>
      </c>
      <c r="N2013">
        <v>90.39</v>
      </c>
      <c r="Q2013">
        <v>988</v>
      </c>
      <c r="R2013" s="577" t="s">
        <v>96</v>
      </c>
      <c r="S2013" s="577">
        <v>7</v>
      </c>
    </row>
    <row r="2014" spans="1:19">
      <c r="A2014">
        <v>2008</v>
      </c>
      <c r="B2014" s="400">
        <v>43993.663888888892</v>
      </c>
      <c r="C2014" s="577" t="s">
        <v>97</v>
      </c>
      <c r="D2014">
        <v>0.02</v>
      </c>
      <c r="F2014">
        <v>1.1373899999999999</v>
      </c>
      <c r="I2014" s="400">
        <v>43993.707638888889</v>
      </c>
      <c r="J2014">
        <v>1.13639</v>
      </c>
      <c r="N2014">
        <v>2</v>
      </c>
      <c r="Q2014">
        <v>989</v>
      </c>
      <c r="R2014" s="577" t="s">
        <v>97</v>
      </c>
      <c r="S2014" s="577">
        <v>1</v>
      </c>
    </row>
    <row r="2015" spans="1:19">
      <c r="A2015">
        <v>2011</v>
      </c>
      <c r="B2015" s="400">
        <v>43993.730555555558</v>
      </c>
      <c r="C2015" s="577" t="s">
        <v>97</v>
      </c>
      <c r="D2015">
        <v>0.02</v>
      </c>
      <c r="F2015">
        <v>1.13293</v>
      </c>
      <c r="I2015" s="400">
        <v>43993.736111111109</v>
      </c>
      <c r="J2015">
        <v>1.1319300000000001</v>
      </c>
      <c r="N2015">
        <v>2</v>
      </c>
      <c r="Q2015">
        <v>990</v>
      </c>
      <c r="R2015" s="577" t="s">
        <v>97</v>
      </c>
      <c r="S2015" s="577">
        <v>1</v>
      </c>
    </row>
    <row r="2016" spans="1:19">
      <c r="A2016">
        <v>2013</v>
      </c>
      <c r="B2016" s="400">
        <v>43993.738888888889</v>
      </c>
      <c r="C2016" s="577" t="s">
        <v>97</v>
      </c>
      <c r="D2016">
        <v>0.02</v>
      </c>
      <c r="F2016">
        <v>1.13182</v>
      </c>
      <c r="I2016" s="400">
        <v>43993.779861111114</v>
      </c>
      <c r="J2016">
        <v>1.1308199999999999</v>
      </c>
      <c r="N2016">
        <v>2</v>
      </c>
      <c r="Q2016">
        <v>991</v>
      </c>
      <c r="R2016" s="577" t="s">
        <v>97</v>
      </c>
      <c r="S2016" s="577">
        <v>1</v>
      </c>
    </row>
    <row r="2017" spans="1:19">
      <c r="A2017">
        <v>2015</v>
      </c>
      <c r="B2017" s="400">
        <v>43993.793055555558</v>
      </c>
      <c r="C2017" s="577" t="s">
        <v>97</v>
      </c>
      <c r="D2017">
        <v>0.02</v>
      </c>
      <c r="F2017">
        <v>1.1306099999999999</v>
      </c>
      <c r="I2017" s="400">
        <v>43993.807638888888</v>
      </c>
      <c r="J2017">
        <v>1.12961</v>
      </c>
      <c r="N2017">
        <v>2</v>
      </c>
      <c r="Q2017">
        <v>992</v>
      </c>
      <c r="R2017" s="577" t="s">
        <v>97</v>
      </c>
      <c r="S2017" s="577">
        <v>1</v>
      </c>
    </row>
    <row r="2018" spans="1:19">
      <c r="A2018">
        <v>2016</v>
      </c>
      <c r="B2018" s="400">
        <v>43993.811805555553</v>
      </c>
      <c r="C2018" s="577" t="s">
        <v>97</v>
      </c>
      <c r="D2018">
        <v>0.02</v>
      </c>
      <c r="F2018">
        <v>1.1299300000000001</v>
      </c>
      <c r="I2018" s="400">
        <v>43993.936111111114</v>
      </c>
      <c r="J2018">
        <v>1.12893</v>
      </c>
      <c r="N2018">
        <v>2</v>
      </c>
      <c r="Q2018">
        <v>993</v>
      </c>
      <c r="R2018" s="577" t="s">
        <v>97</v>
      </c>
      <c r="S2018" s="577">
        <v>1</v>
      </c>
    </row>
    <row r="2019" spans="1:19">
      <c r="A2019">
        <v>2017</v>
      </c>
      <c r="B2019" s="400">
        <v>43993.938888888886</v>
      </c>
      <c r="C2019" s="577" t="s">
        <v>97</v>
      </c>
      <c r="D2019">
        <v>0.02</v>
      </c>
      <c r="F2019">
        <v>1.12914</v>
      </c>
      <c r="I2019" s="400">
        <v>43994.041666666664</v>
      </c>
      <c r="J2019">
        <v>1.1281399999999999</v>
      </c>
      <c r="N2019">
        <v>2.02</v>
      </c>
      <c r="Q2019">
        <v>994</v>
      </c>
      <c r="R2019" s="577" t="s">
        <v>97</v>
      </c>
      <c r="S2019" s="577">
        <v>1</v>
      </c>
    </row>
    <row r="2020" spans="1:19">
      <c r="A2020">
        <v>2019</v>
      </c>
      <c r="B2020" s="400">
        <v>43994.236111111109</v>
      </c>
      <c r="C2020" s="577" t="s">
        <v>97</v>
      </c>
      <c r="D2020">
        <v>0.02</v>
      </c>
      <c r="F2020">
        <v>1.1304799999999999</v>
      </c>
      <c r="I2020" s="400">
        <v>43994.388194444444</v>
      </c>
      <c r="J2020">
        <v>1.1313200000000001</v>
      </c>
      <c r="N2020">
        <v>-1.68</v>
      </c>
      <c r="Q2020">
        <v>995</v>
      </c>
      <c r="R2020" s="577" t="s">
        <v>97</v>
      </c>
      <c r="S2020" s="577">
        <v>3</v>
      </c>
    </row>
    <row r="2021" spans="1:19">
      <c r="A2021">
        <v>2020</v>
      </c>
      <c r="B2021" s="400">
        <v>43994.332638888889</v>
      </c>
      <c r="C2021" s="577" t="s">
        <v>97</v>
      </c>
      <c r="D2021">
        <v>0.02</v>
      </c>
      <c r="F2021">
        <v>1.13209</v>
      </c>
      <c r="I2021" s="400">
        <v>43994.388194444444</v>
      </c>
      <c r="J2021">
        <v>1.1313200000000001</v>
      </c>
      <c r="N2021">
        <v>1.54</v>
      </c>
      <c r="Q2021">
        <v>995</v>
      </c>
      <c r="R2021" s="577" t="s">
        <v>97</v>
      </c>
      <c r="S2021" s="577">
        <v>3</v>
      </c>
    </row>
    <row r="2022" spans="1:19">
      <c r="A2022">
        <v>2021</v>
      </c>
      <c r="B2022" s="400">
        <v>43994.359722222223</v>
      </c>
      <c r="C2022" s="577" t="s">
        <v>97</v>
      </c>
      <c r="D2022">
        <v>0.03</v>
      </c>
      <c r="F2022">
        <v>1.1336900000000001</v>
      </c>
      <c r="I2022" s="400">
        <v>43994.388194444444</v>
      </c>
      <c r="J2022">
        <v>1.1313200000000001</v>
      </c>
      <c r="N2022">
        <v>7.11</v>
      </c>
      <c r="Q2022">
        <v>995</v>
      </c>
      <c r="R2022" s="577" t="s">
        <v>97</v>
      </c>
      <c r="S2022" s="577">
        <v>3</v>
      </c>
    </row>
    <row r="2023" spans="1:19">
      <c r="A2023">
        <v>2022</v>
      </c>
      <c r="B2023" s="400">
        <v>43994.372916666667</v>
      </c>
      <c r="C2023" s="577" t="s">
        <v>96</v>
      </c>
      <c r="D2023">
        <v>0.02</v>
      </c>
      <c r="F2023">
        <v>1.1328800000000001</v>
      </c>
      <c r="I2023" s="400">
        <v>43994.570833333331</v>
      </c>
      <c r="J2023">
        <v>1.1320399999999999</v>
      </c>
      <c r="N2023">
        <v>-1.68</v>
      </c>
      <c r="Q2023">
        <v>996</v>
      </c>
      <c r="R2023" s="577" t="s">
        <v>96</v>
      </c>
      <c r="S2023" s="577">
        <v>3</v>
      </c>
    </row>
    <row r="2024" spans="1:19">
      <c r="A2024">
        <v>2024</v>
      </c>
      <c r="B2024" s="400">
        <v>43994.401388888888</v>
      </c>
      <c r="C2024" s="577" t="s">
        <v>96</v>
      </c>
      <c r="D2024">
        <v>0.02</v>
      </c>
      <c r="F2024">
        <v>1.13127</v>
      </c>
      <c r="I2024" s="400">
        <v>43994.570833333331</v>
      </c>
      <c r="J2024">
        <v>1.1320399999999999</v>
      </c>
      <c r="N2024">
        <v>1.54</v>
      </c>
      <c r="Q2024">
        <v>996</v>
      </c>
      <c r="R2024" s="577" t="s">
        <v>96</v>
      </c>
      <c r="S2024" s="577">
        <v>3</v>
      </c>
    </row>
    <row r="2025" spans="1:19">
      <c r="A2025">
        <v>2025</v>
      </c>
      <c r="B2025" s="400">
        <v>43994.459722222222</v>
      </c>
      <c r="C2025" s="577" t="s">
        <v>96</v>
      </c>
      <c r="D2025">
        <v>0.03</v>
      </c>
      <c r="F2025">
        <v>1.1296600000000001</v>
      </c>
      <c r="I2025" s="400">
        <v>43994.570833333331</v>
      </c>
      <c r="J2025">
        <v>1.1320399999999999</v>
      </c>
      <c r="N2025">
        <v>7.14</v>
      </c>
      <c r="Q2025">
        <v>996</v>
      </c>
      <c r="R2025" s="577" t="s">
        <v>96</v>
      </c>
      <c r="S2025" s="577">
        <v>3</v>
      </c>
    </row>
    <row r="2026" spans="1:19">
      <c r="A2026">
        <v>2023</v>
      </c>
      <c r="B2026" s="400">
        <v>43994.390972222223</v>
      </c>
      <c r="C2026" s="577" t="s">
        <v>97</v>
      </c>
      <c r="D2026">
        <v>0.02</v>
      </c>
      <c r="F2026">
        <v>1.1316299999999999</v>
      </c>
      <c r="I2026" s="400">
        <v>43994.45</v>
      </c>
      <c r="J2026">
        <v>1.13063</v>
      </c>
      <c r="N2026">
        <v>2</v>
      </c>
      <c r="Q2026">
        <v>997</v>
      </c>
      <c r="R2026" s="577" t="s">
        <v>97</v>
      </c>
      <c r="S2026" s="577">
        <v>1</v>
      </c>
    </row>
    <row r="2027" spans="1:19">
      <c r="A2027">
        <v>2026</v>
      </c>
      <c r="B2027" s="400">
        <v>43994.470833333333</v>
      </c>
      <c r="C2027" s="577" t="s">
        <v>97</v>
      </c>
      <c r="D2027">
        <v>0.02</v>
      </c>
      <c r="F2027">
        <v>1.1301699999999999</v>
      </c>
      <c r="I2027" s="400">
        <v>43994.523611111108</v>
      </c>
      <c r="J2027">
        <v>1.1299699999999999</v>
      </c>
      <c r="N2027">
        <v>0.4</v>
      </c>
      <c r="Q2027">
        <v>998</v>
      </c>
      <c r="R2027" s="577" t="s">
        <v>97</v>
      </c>
      <c r="S2027" s="577">
        <v>2</v>
      </c>
    </row>
    <row r="2028" spans="1:19">
      <c r="A2028">
        <v>2027</v>
      </c>
      <c r="B2028" s="400">
        <v>43994.48541666667</v>
      </c>
      <c r="C2028" s="577" t="s">
        <v>97</v>
      </c>
      <c r="D2028">
        <v>0.02</v>
      </c>
      <c r="F2028">
        <v>1.1317699999999999</v>
      </c>
      <c r="I2028" s="400">
        <v>43994.523611111108</v>
      </c>
      <c r="J2028">
        <v>1.1299699999999999</v>
      </c>
      <c r="N2028">
        <v>3.6</v>
      </c>
      <c r="Q2028">
        <v>998</v>
      </c>
      <c r="R2028" s="577" t="s">
        <v>97</v>
      </c>
      <c r="S2028" s="577">
        <v>2</v>
      </c>
    </row>
    <row r="2029" spans="1:19">
      <c r="A2029">
        <v>2028</v>
      </c>
      <c r="B2029" s="400">
        <v>43994.527083333334</v>
      </c>
      <c r="C2029" s="577" t="s">
        <v>97</v>
      </c>
      <c r="D2029">
        <v>0.02</v>
      </c>
      <c r="F2029">
        <v>1.13053</v>
      </c>
      <c r="I2029" s="400">
        <v>43994.54583333333</v>
      </c>
      <c r="J2029">
        <v>1.1295299999999999</v>
      </c>
      <c r="N2029">
        <v>2</v>
      </c>
      <c r="Q2029">
        <v>999</v>
      </c>
      <c r="R2029" s="577" t="s">
        <v>97</v>
      </c>
      <c r="S2029" s="577">
        <v>1</v>
      </c>
    </row>
    <row r="2030" spans="1:19">
      <c r="A2030">
        <v>2029</v>
      </c>
      <c r="B2030" s="400">
        <v>43994.556250000001</v>
      </c>
      <c r="C2030" s="577" t="s">
        <v>97</v>
      </c>
      <c r="D2030">
        <v>0.02</v>
      </c>
      <c r="F2030">
        <v>1.1306799999999999</v>
      </c>
      <c r="I2030" s="400">
        <v>43994.581944444442</v>
      </c>
      <c r="J2030">
        <v>1.1304799999999999</v>
      </c>
      <c r="N2030">
        <v>0.4</v>
      </c>
      <c r="Q2030">
        <v>1000</v>
      </c>
      <c r="R2030" s="577" t="s">
        <v>97</v>
      </c>
      <c r="S2030" s="577">
        <v>2</v>
      </c>
    </row>
    <row r="2031" spans="1:19">
      <c r="A2031">
        <v>2030</v>
      </c>
      <c r="B2031" s="400">
        <v>43994.571527777778</v>
      </c>
      <c r="C2031" s="577" t="s">
        <v>97</v>
      </c>
      <c r="D2031">
        <v>0.02</v>
      </c>
      <c r="F2031">
        <v>1.13228</v>
      </c>
      <c r="I2031" s="400">
        <v>43994.581944444442</v>
      </c>
      <c r="J2031">
        <v>1.1304799999999999</v>
      </c>
      <c r="N2031">
        <v>3.6</v>
      </c>
      <c r="Q2031">
        <v>1000</v>
      </c>
      <c r="R2031" s="577" t="s">
        <v>97</v>
      </c>
      <c r="S2031" s="577">
        <v>2</v>
      </c>
    </row>
    <row r="2032" spans="1:19">
      <c r="A2032">
        <v>2031</v>
      </c>
      <c r="B2032" s="400">
        <v>43994.576388888891</v>
      </c>
      <c r="C2032" s="577" t="s">
        <v>96</v>
      </c>
      <c r="D2032">
        <v>0.02</v>
      </c>
      <c r="F2032">
        <v>1.13171</v>
      </c>
      <c r="I2032" s="400">
        <v>43997.186805555553</v>
      </c>
      <c r="J2032">
        <v>1.12669</v>
      </c>
      <c r="N2032">
        <v>-10.119999999999999</v>
      </c>
      <c r="Q2032">
        <v>1001</v>
      </c>
      <c r="R2032" s="577" t="s">
        <v>96</v>
      </c>
      <c r="S2032" s="577">
        <v>6</v>
      </c>
    </row>
    <row r="2033" spans="1:19">
      <c r="A2033">
        <v>2032</v>
      </c>
      <c r="B2033" s="400">
        <v>43994.582638888889</v>
      </c>
      <c r="C2033" s="577" t="s">
        <v>96</v>
      </c>
      <c r="D2033">
        <v>0.02</v>
      </c>
      <c r="F2033">
        <v>1.1301099999999999</v>
      </c>
      <c r="I2033" s="400">
        <v>43997.186805555553</v>
      </c>
      <c r="J2033">
        <v>1.12669</v>
      </c>
      <c r="N2033">
        <v>-6.92</v>
      </c>
      <c r="Q2033">
        <v>1001</v>
      </c>
      <c r="R2033" s="577" t="s">
        <v>96</v>
      </c>
      <c r="S2033" s="577">
        <v>6</v>
      </c>
    </row>
    <row r="2034" spans="1:19">
      <c r="A2034">
        <v>2033</v>
      </c>
      <c r="B2034" s="400">
        <v>43994.605555555558</v>
      </c>
      <c r="C2034" s="577" t="s">
        <v>96</v>
      </c>
      <c r="D2034">
        <v>0.03</v>
      </c>
      <c r="F2034">
        <v>1.1285099999999999</v>
      </c>
      <c r="I2034" s="400">
        <v>43997.186805555553</v>
      </c>
      <c r="J2034">
        <v>1.12669</v>
      </c>
      <c r="N2034">
        <v>-5.58</v>
      </c>
      <c r="Q2034">
        <v>1001</v>
      </c>
      <c r="R2034" s="577" t="s">
        <v>96</v>
      </c>
      <c r="S2034" s="577">
        <v>6</v>
      </c>
    </row>
    <row r="2035" spans="1:19">
      <c r="A2035">
        <v>2034</v>
      </c>
      <c r="B2035" s="400">
        <v>43994.612500000003</v>
      </c>
      <c r="C2035" s="577" t="s">
        <v>96</v>
      </c>
      <c r="D2035">
        <v>0.05</v>
      </c>
      <c r="F2035">
        <v>1.1268100000000001</v>
      </c>
      <c r="I2035" s="400">
        <v>43997.186805555553</v>
      </c>
      <c r="J2035">
        <v>1.12669</v>
      </c>
      <c r="N2035">
        <v>-0.8</v>
      </c>
      <c r="Q2035">
        <v>1001</v>
      </c>
      <c r="R2035" s="577" t="s">
        <v>96</v>
      </c>
      <c r="S2035" s="577">
        <v>6</v>
      </c>
    </row>
    <row r="2036" spans="1:19">
      <c r="A2036">
        <v>2035</v>
      </c>
      <c r="B2036" s="400">
        <v>43994.620833333334</v>
      </c>
      <c r="C2036" s="577" t="s">
        <v>96</v>
      </c>
      <c r="D2036">
        <v>0.08</v>
      </c>
      <c r="F2036">
        <v>1.125</v>
      </c>
      <c r="I2036" s="400">
        <v>43997.186805555553</v>
      </c>
      <c r="J2036">
        <v>1.12669</v>
      </c>
      <c r="N2036">
        <v>13.2</v>
      </c>
      <c r="Q2036">
        <v>1001</v>
      </c>
      <c r="R2036" s="577" t="s">
        <v>96</v>
      </c>
      <c r="S2036" s="577">
        <v>6</v>
      </c>
    </row>
    <row r="2037" spans="1:19">
      <c r="A2037">
        <v>2039</v>
      </c>
      <c r="B2037" s="400">
        <v>43994.72152777778</v>
      </c>
      <c r="C2037" s="577" t="s">
        <v>96</v>
      </c>
      <c r="D2037">
        <v>0.14000000000000001</v>
      </c>
      <c r="F2037">
        <v>1.1231</v>
      </c>
      <c r="I2037" s="400">
        <v>43997.186805555553</v>
      </c>
      <c r="J2037">
        <v>1.12669</v>
      </c>
      <c r="N2037">
        <v>49.7</v>
      </c>
      <c r="Q2037">
        <v>1001</v>
      </c>
      <c r="R2037" s="577" t="s">
        <v>96</v>
      </c>
      <c r="S2037" s="577">
        <v>6</v>
      </c>
    </row>
    <row r="2038" spans="1:19">
      <c r="A2038">
        <v>2036</v>
      </c>
      <c r="B2038" s="400">
        <v>43994.626388888886</v>
      </c>
      <c r="C2038" s="577" t="s">
        <v>97</v>
      </c>
      <c r="D2038">
        <v>0.02</v>
      </c>
      <c r="F2038">
        <v>1.1248899999999999</v>
      </c>
      <c r="I2038" s="400">
        <v>43994.626388888886</v>
      </c>
      <c r="J2038">
        <v>1.1238900000000001</v>
      </c>
      <c r="N2038">
        <v>2</v>
      </c>
      <c r="Q2038">
        <v>1002</v>
      </c>
      <c r="R2038" s="577" t="s">
        <v>97</v>
      </c>
      <c r="S2038" s="577">
        <v>1</v>
      </c>
    </row>
    <row r="2039" spans="1:19">
      <c r="A2039">
        <v>2037</v>
      </c>
      <c r="B2039" s="400">
        <v>43994.643750000003</v>
      </c>
      <c r="C2039" s="577" t="s">
        <v>97</v>
      </c>
      <c r="D2039">
        <v>0.02</v>
      </c>
      <c r="F2039">
        <v>1.12416</v>
      </c>
      <c r="I2039" s="400">
        <v>43994.706250000003</v>
      </c>
      <c r="J2039">
        <v>1.1239600000000001</v>
      </c>
      <c r="N2039">
        <v>0.4</v>
      </c>
      <c r="Q2039">
        <v>1003</v>
      </c>
      <c r="R2039" s="577" t="s">
        <v>97</v>
      </c>
      <c r="S2039" s="577">
        <v>2</v>
      </c>
    </row>
    <row r="2040" spans="1:19">
      <c r="A2040">
        <v>2038</v>
      </c>
      <c r="B2040" s="400">
        <v>43994.657638888886</v>
      </c>
      <c r="C2040" s="577" t="s">
        <v>97</v>
      </c>
      <c r="D2040">
        <v>0.02</v>
      </c>
      <c r="F2040">
        <v>1.1257600000000001</v>
      </c>
      <c r="I2040" s="400">
        <v>43994.706250000003</v>
      </c>
      <c r="J2040">
        <v>1.1239600000000001</v>
      </c>
      <c r="N2040">
        <v>3.6</v>
      </c>
      <c r="Q2040">
        <v>1003</v>
      </c>
      <c r="R2040" s="577" t="s">
        <v>97</v>
      </c>
      <c r="S2040" s="577">
        <v>2</v>
      </c>
    </row>
    <row r="2041" spans="1:19">
      <c r="A2041">
        <v>2040</v>
      </c>
      <c r="B2041" s="400">
        <v>43994.737500000003</v>
      </c>
      <c r="C2041" s="577" t="s">
        <v>97</v>
      </c>
      <c r="D2041">
        <v>0.02</v>
      </c>
      <c r="F2041">
        <v>1.1220600000000001</v>
      </c>
      <c r="I2041" s="400">
        <v>43996.92291666667</v>
      </c>
      <c r="J2041">
        <v>1.1229</v>
      </c>
      <c r="N2041">
        <v>-1.68</v>
      </c>
      <c r="Q2041">
        <v>1004</v>
      </c>
      <c r="R2041" s="577" t="s">
        <v>97</v>
      </c>
      <c r="S2041" s="577">
        <v>3</v>
      </c>
    </row>
    <row r="2042" spans="1:19">
      <c r="A2042">
        <v>2041</v>
      </c>
      <c r="B2042" s="400">
        <v>43994.793055555558</v>
      </c>
      <c r="C2042" s="577" t="s">
        <v>97</v>
      </c>
      <c r="D2042">
        <v>0.02</v>
      </c>
      <c r="F2042">
        <v>1.1236600000000001</v>
      </c>
      <c r="I2042" s="400">
        <v>43996.92291666667</v>
      </c>
      <c r="J2042">
        <v>1.1229</v>
      </c>
      <c r="N2042">
        <v>1.52</v>
      </c>
      <c r="Q2042">
        <v>1004</v>
      </c>
      <c r="R2042" s="577" t="s">
        <v>97</v>
      </c>
      <c r="S2042" s="577">
        <v>3</v>
      </c>
    </row>
    <row r="2043" spans="1:19">
      <c r="A2043">
        <v>2042</v>
      </c>
      <c r="B2043" s="400">
        <v>43994.831944444442</v>
      </c>
      <c r="C2043" s="577" t="s">
        <v>97</v>
      </c>
      <c r="D2043">
        <v>0.03</v>
      </c>
      <c r="F2043">
        <v>1.1252800000000001</v>
      </c>
      <c r="I2043" s="400">
        <v>43996.92291666667</v>
      </c>
      <c r="J2043">
        <v>1.1229</v>
      </c>
      <c r="N2043">
        <v>7.14</v>
      </c>
      <c r="Q2043">
        <v>1004</v>
      </c>
      <c r="R2043" s="577" t="s">
        <v>97</v>
      </c>
      <c r="S2043" s="577">
        <v>3</v>
      </c>
    </row>
    <row r="2044" spans="1:19">
      <c r="A2044">
        <v>2043</v>
      </c>
      <c r="B2044" s="400">
        <v>43996.936111111114</v>
      </c>
      <c r="C2044" s="577" t="s">
        <v>97</v>
      </c>
      <c r="D2044">
        <v>0.02</v>
      </c>
      <c r="F2044">
        <v>1.1241000000000001</v>
      </c>
      <c r="I2044" s="400">
        <v>43997.243750000001</v>
      </c>
      <c r="J2044">
        <v>1.12391</v>
      </c>
      <c r="N2044">
        <v>0.4</v>
      </c>
      <c r="Q2044">
        <v>1005</v>
      </c>
      <c r="R2044" s="577" t="s">
        <v>97</v>
      </c>
      <c r="S2044" s="577">
        <v>2</v>
      </c>
    </row>
    <row r="2045" spans="1:19">
      <c r="A2045">
        <v>2044</v>
      </c>
      <c r="B2045" s="400">
        <v>43996.991666666669</v>
      </c>
      <c r="C2045" s="577" t="s">
        <v>97</v>
      </c>
      <c r="D2045">
        <v>0.02</v>
      </c>
      <c r="F2045">
        <v>1.1257200000000001</v>
      </c>
      <c r="I2045" s="400">
        <v>43997.243750000001</v>
      </c>
      <c r="J2045">
        <v>1.12391</v>
      </c>
      <c r="N2045">
        <v>3.64</v>
      </c>
      <c r="Q2045">
        <v>1005</v>
      </c>
      <c r="R2045" s="577" t="s">
        <v>97</v>
      </c>
      <c r="S2045" s="577">
        <v>2</v>
      </c>
    </row>
    <row r="2046" spans="1:19">
      <c r="A2046">
        <v>2045</v>
      </c>
      <c r="B2046" s="400">
        <v>43997.214583333334</v>
      </c>
      <c r="C2046" s="577" t="s">
        <v>96</v>
      </c>
      <c r="D2046">
        <v>0.02</v>
      </c>
      <c r="F2046">
        <v>1.1255200000000001</v>
      </c>
      <c r="I2046" s="400">
        <v>43997.339583333334</v>
      </c>
      <c r="J2046">
        <v>1.1257200000000001</v>
      </c>
      <c r="N2046">
        <v>0.4</v>
      </c>
      <c r="Q2046">
        <v>1006</v>
      </c>
      <c r="R2046" s="577" t="s">
        <v>96</v>
      </c>
      <c r="S2046" s="577">
        <v>2</v>
      </c>
    </row>
    <row r="2047" spans="1:19">
      <c r="A2047">
        <v>2046</v>
      </c>
      <c r="B2047" s="400">
        <v>43997.243750000001</v>
      </c>
      <c r="C2047" s="577" t="s">
        <v>96</v>
      </c>
      <c r="D2047">
        <v>0.02</v>
      </c>
      <c r="F2047">
        <v>1.12392</v>
      </c>
      <c r="I2047" s="400">
        <v>43997.339583333334</v>
      </c>
      <c r="J2047">
        <v>1.1257200000000001</v>
      </c>
      <c r="N2047">
        <v>3.6</v>
      </c>
      <c r="Q2047">
        <v>1006</v>
      </c>
      <c r="R2047" s="577" t="s">
        <v>96</v>
      </c>
      <c r="S2047" s="577">
        <v>2</v>
      </c>
    </row>
    <row r="2048" spans="1:19">
      <c r="A2048">
        <v>2047</v>
      </c>
      <c r="B2048" s="400">
        <v>43997.262499999997</v>
      </c>
      <c r="C2048" s="577" t="s">
        <v>97</v>
      </c>
      <c r="D2048">
        <v>0.02</v>
      </c>
      <c r="F2048">
        <v>1.12358</v>
      </c>
      <c r="I2048" s="400">
        <v>43998.484722222223</v>
      </c>
      <c r="J2048">
        <v>1.1303300000000001</v>
      </c>
      <c r="N2048">
        <v>-13.48</v>
      </c>
      <c r="Q2048">
        <v>1007</v>
      </c>
      <c r="R2048" s="577" t="s">
        <v>97</v>
      </c>
      <c r="S2048" s="577">
        <v>7</v>
      </c>
    </row>
    <row r="2049" spans="1:19">
      <c r="A2049">
        <v>2048</v>
      </c>
      <c r="B2049" s="400">
        <v>43997.334722222222</v>
      </c>
      <c r="C2049" s="577" t="s">
        <v>97</v>
      </c>
      <c r="D2049">
        <v>0.02</v>
      </c>
      <c r="F2049">
        <v>1.1251899999999999</v>
      </c>
      <c r="I2049" s="400">
        <v>43998.484722222223</v>
      </c>
      <c r="J2049">
        <v>1.1303300000000001</v>
      </c>
      <c r="N2049">
        <v>-10.26</v>
      </c>
      <c r="Q2049">
        <v>1007</v>
      </c>
      <c r="R2049" s="577" t="s">
        <v>97</v>
      </c>
      <c r="S2049" s="577">
        <v>7</v>
      </c>
    </row>
    <row r="2050" spans="1:19">
      <c r="A2050">
        <v>2054</v>
      </c>
      <c r="B2050" s="400">
        <v>43997.577777777777</v>
      </c>
      <c r="C2050" s="577" t="s">
        <v>97</v>
      </c>
      <c r="D2050">
        <v>0.03</v>
      </c>
      <c r="F2050">
        <v>1.12683</v>
      </c>
      <c r="I2050" s="400">
        <v>43998.484722222223</v>
      </c>
      <c r="J2050">
        <v>1.1303300000000001</v>
      </c>
      <c r="N2050">
        <v>-10.47</v>
      </c>
      <c r="Q2050">
        <v>1007</v>
      </c>
      <c r="R2050" s="577" t="s">
        <v>97</v>
      </c>
      <c r="S2050" s="577">
        <v>7</v>
      </c>
    </row>
    <row r="2051" spans="1:19">
      <c r="A2051">
        <v>2056</v>
      </c>
      <c r="B2051" s="400">
        <v>43997.615277777775</v>
      </c>
      <c r="C2051" s="577" t="s">
        <v>97</v>
      </c>
      <c r="D2051">
        <v>0.05</v>
      </c>
      <c r="F2051">
        <v>1.12853</v>
      </c>
      <c r="I2051" s="400">
        <v>43998.484722222223</v>
      </c>
      <c r="J2051">
        <v>1.1303300000000001</v>
      </c>
      <c r="N2051">
        <v>-8.94</v>
      </c>
      <c r="Q2051">
        <v>1007</v>
      </c>
      <c r="R2051" s="577" t="s">
        <v>97</v>
      </c>
      <c r="S2051" s="577">
        <v>7</v>
      </c>
    </row>
    <row r="2052" spans="1:19">
      <c r="A2052">
        <v>2059</v>
      </c>
      <c r="B2052" s="400">
        <v>43997.75</v>
      </c>
      <c r="C2052" s="577" t="s">
        <v>97</v>
      </c>
      <c r="D2052">
        <v>0.08</v>
      </c>
      <c r="F2052">
        <v>1.1303300000000001</v>
      </c>
      <c r="I2052" s="400">
        <v>43998.484722222223</v>
      </c>
      <c r="J2052">
        <v>1.1303300000000001</v>
      </c>
      <c r="N2052">
        <v>0.09</v>
      </c>
      <c r="Q2052">
        <v>1007</v>
      </c>
      <c r="R2052" s="577" t="s">
        <v>97</v>
      </c>
      <c r="S2052" s="577">
        <v>7</v>
      </c>
    </row>
    <row r="2053" spans="1:19">
      <c r="A2053">
        <v>2060</v>
      </c>
      <c r="B2053" s="400">
        <v>43997.759027777778</v>
      </c>
      <c r="C2053" s="577" t="s">
        <v>97</v>
      </c>
      <c r="D2053">
        <v>0.14000000000000001</v>
      </c>
      <c r="F2053">
        <v>1.13226</v>
      </c>
      <c r="I2053" s="400">
        <v>43998.484722222223</v>
      </c>
      <c r="J2053">
        <v>1.1303300000000001</v>
      </c>
      <c r="N2053">
        <v>27.18</v>
      </c>
      <c r="Q2053">
        <v>1007</v>
      </c>
      <c r="R2053" s="577" t="s">
        <v>97</v>
      </c>
      <c r="S2053" s="577">
        <v>7</v>
      </c>
    </row>
    <row r="2054" spans="1:19">
      <c r="A2054">
        <v>2063</v>
      </c>
      <c r="B2054" s="400">
        <v>43998.104861111111</v>
      </c>
      <c r="C2054" s="577" t="s">
        <v>97</v>
      </c>
      <c r="D2054">
        <v>0.23</v>
      </c>
      <c r="F2054">
        <v>1.13426</v>
      </c>
      <c r="I2054" s="400">
        <v>43998.484722222223</v>
      </c>
      <c r="J2054">
        <v>1.1303300000000001</v>
      </c>
      <c r="N2054">
        <v>90.39</v>
      </c>
      <c r="Q2054">
        <v>1007</v>
      </c>
      <c r="R2054" s="577" t="s">
        <v>97</v>
      </c>
      <c r="S2054" s="577">
        <v>7</v>
      </c>
    </row>
    <row r="2055" spans="1:19">
      <c r="A2055">
        <v>2049</v>
      </c>
      <c r="B2055" s="400">
        <v>43997.348611111112</v>
      </c>
      <c r="C2055" s="577" t="s">
        <v>96</v>
      </c>
      <c r="D2055">
        <v>0.02</v>
      </c>
      <c r="F2055">
        <v>1.1248199999999999</v>
      </c>
      <c r="I2055" s="400">
        <v>43997.366666666669</v>
      </c>
      <c r="J2055">
        <v>1.12582</v>
      </c>
      <c r="N2055">
        <v>2</v>
      </c>
      <c r="Q2055">
        <v>1008</v>
      </c>
      <c r="R2055" s="577" t="s">
        <v>96</v>
      </c>
      <c r="S2055" s="577">
        <v>1</v>
      </c>
    </row>
    <row r="2056" spans="1:19">
      <c r="A2056">
        <v>2050</v>
      </c>
      <c r="B2056" s="400">
        <v>43997.377083333333</v>
      </c>
      <c r="C2056" s="577" t="s">
        <v>96</v>
      </c>
      <c r="D2056">
        <v>0.02</v>
      </c>
      <c r="F2056">
        <v>1.12642</v>
      </c>
      <c r="I2056" s="400">
        <v>43997.493055555555</v>
      </c>
      <c r="J2056">
        <v>1.1266099999999999</v>
      </c>
      <c r="N2056">
        <v>0.38</v>
      </c>
      <c r="Q2056">
        <v>1009</v>
      </c>
      <c r="R2056" s="577" t="s">
        <v>96</v>
      </c>
      <c r="S2056" s="577">
        <v>2</v>
      </c>
    </row>
    <row r="2057" spans="1:19">
      <c r="A2057">
        <v>2051</v>
      </c>
      <c r="B2057" s="400">
        <v>43997.397916666669</v>
      </c>
      <c r="C2057" s="577" t="s">
        <v>96</v>
      </c>
      <c r="D2057">
        <v>0.02</v>
      </c>
      <c r="F2057">
        <v>1.12479</v>
      </c>
      <c r="I2057" s="400">
        <v>43997.493055555555</v>
      </c>
      <c r="J2057">
        <v>1.1266099999999999</v>
      </c>
      <c r="N2057">
        <v>3.64</v>
      </c>
      <c r="Q2057">
        <v>1009</v>
      </c>
      <c r="R2057" s="577" t="s">
        <v>96</v>
      </c>
      <c r="S2057" s="577">
        <v>2</v>
      </c>
    </row>
    <row r="2058" spans="1:19">
      <c r="A2058">
        <v>2052</v>
      </c>
      <c r="B2058" s="400">
        <v>43997.496527777781</v>
      </c>
      <c r="C2058" s="577" t="s">
        <v>96</v>
      </c>
      <c r="D2058">
        <v>0.02</v>
      </c>
      <c r="F2058">
        <v>1.12639</v>
      </c>
      <c r="I2058" s="400">
        <v>43997.577777777777</v>
      </c>
      <c r="J2058">
        <v>1.12659</v>
      </c>
      <c r="N2058">
        <v>0.4</v>
      </c>
      <c r="Q2058">
        <v>1010</v>
      </c>
      <c r="R2058" s="577" t="s">
        <v>96</v>
      </c>
      <c r="S2058" s="577">
        <v>2</v>
      </c>
    </row>
    <row r="2059" spans="1:19">
      <c r="A2059">
        <v>2053</v>
      </c>
      <c r="B2059" s="400">
        <v>43997.54791666667</v>
      </c>
      <c r="C2059" s="577" t="s">
        <v>96</v>
      </c>
      <c r="D2059">
        <v>0.02</v>
      </c>
      <c r="F2059">
        <v>1.1247799999999999</v>
      </c>
      <c r="I2059" s="400">
        <v>43997.577777777777</v>
      </c>
      <c r="J2059">
        <v>1.12659</v>
      </c>
      <c r="N2059">
        <v>3.62</v>
      </c>
      <c r="Q2059">
        <v>1010</v>
      </c>
      <c r="R2059" s="577" t="s">
        <v>96</v>
      </c>
      <c r="S2059" s="577">
        <v>2</v>
      </c>
    </row>
    <row r="2060" spans="1:19">
      <c r="A2060">
        <v>2055</v>
      </c>
      <c r="B2060" s="400">
        <v>43997.588194444441</v>
      </c>
      <c r="C2060" s="577" t="s">
        <v>96</v>
      </c>
      <c r="D2060">
        <v>0.02</v>
      </c>
      <c r="F2060">
        <v>1.12818</v>
      </c>
      <c r="I2060" s="400">
        <v>43997.615972222222</v>
      </c>
      <c r="J2060">
        <v>1.1291800000000001</v>
      </c>
      <c r="N2060">
        <v>2</v>
      </c>
      <c r="Q2060">
        <v>1011</v>
      </c>
      <c r="R2060" s="577" t="s">
        <v>96</v>
      </c>
      <c r="S2060" s="577">
        <v>1</v>
      </c>
    </row>
    <row r="2061" spans="1:19">
      <c r="A2061">
        <v>2057</v>
      </c>
      <c r="B2061" s="400">
        <v>43997.618750000001</v>
      </c>
      <c r="C2061" s="577" t="s">
        <v>96</v>
      </c>
      <c r="D2061">
        <v>0.02</v>
      </c>
      <c r="F2061">
        <v>1.1284700000000001</v>
      </c>
      <c r="I2061" s="400">
        <v>43997.686805555553</v>
      </c>
      <c r="J2061">
        <v>1.1286700000000001</v>
      </c>
      <c r="N2061">
        <v>0.4</v>
      </c>
      <c r="Q2061">
        <v>1012</v>
      </c>
      <c r="R2061" s="577" t="s">
        <v>96</v>
      </c>
      <c r="S2061" s="577">
        <v>2</v>
      </c>
    </row>
    <row r="2062" spans="1:19">
      <c r="A2062">
        <v>2058</v>
      </c>
      <c r="B2062" s="400">
        <v>43997.632638888892</v>
      </c>
      <c r="C2062" s="577" t="s">
        <v>96</v>
      </c>
      <c r="D2062">
        <v>0.02</v>
      </c>
      <c r="F2062">
        <v>1.12686</v>
      </c>
      <c r="I2062" s="400">
        <v>43997.686805555553</v>
      </c>
      <c r="J2062">
        <v>1.1286700000000001</v>
      </c>
      <c r="N2062">
        <v>3.62</v>
      </c>
      <c r="Q2062">
        <v>1012</v>
      </c>
      <c r="R2062" s="577" t="s">
        <v>96</v>
      </c>
      <c r="S2062" s="577">
        <v>2</v>
      </c>
    </row>
    <row r="2063" spans="1:19">
      <c r="A2063">
        <v>2061</v>
      </c>
      <c r="B2063" s="400">
        <v>43997.782638888886</v>
      </c>
      <c r="C2063" s="577" t="s">
        <v>96</v>
      </c>
      <c r="D2063">
        <v>0.02</v>
      </c>
      <c r="F2063">
        <v>1.1318999999999999</v>
      </c>
      <c r="I2063" s="400">
        <v>43997.933333333334</v>
      </c>
      <c r="J2063">
        <v>1.1329</v>
      </c>
      <c r="N2063">
        <v>2</v>
      </c>
      <c r="Q2063">
        <v>1013</v>
      </c>
      <c r="R2063" s="577" t="s">
        <v>96</v>
      </c>
      <c r="S2063" s="577">
        <v>1</v>
      </c>
    </row>
    <row r="2064" spans="1:19">
      <c r="A2064">
        <v>2062</v>
      </c>
      <c r="B2064" s="400">
        <v>43998.006249999999</v>
      </c>
      <c r="C2064" s="577" t="s">
        <v>96</v>
      </c>
      <c r="D2064">
        <v>0.02</v>
      </c>
      <c r="F2064">
        <v>1.13358</v>
      </c>
      <c r="I2064" s="400">
        <v>43998.107638888891</v>
      </c>
      <c r="J2064">
        <v>1.1345799999999999</v>
      </c>
      <c r="N2064">
        <v>2</v>
      </c>
      <c r="Q2064">
        <v>1014</v>
      </c>
      <c r="R2064" s="577" t="s">
        <v>96</v>
      </c>
      <c r="S2064" s="577">
        <v>1</v>
      </c>
    </row>
    <row r="2065" spans="1:19">
      <c r="A2065">
        <v>2064</v>
      </c>
      <c r="B2065" s="400">
        <v>43998.113888888889</v>
      </c>
      <c r="C2065" s="577" t="s">
        <v>96</v>
      </c>
      <c r="D2065">
        <v>0.02</v>
      </c>
      <c r="F2065">
        <v>1.1342000000000001</v>
      </c>
      <c r="I2065" s="400">
        <v>43998.297222222223</v>
      </c>
      <c r="J2065">
        <v>1.1352</v>
      </c>
      <c r="N2065">
        <v>2</v>
      </c>
      <c r="Q2065">
        <v>1015</v>
      </c>
      <c r="R2065" s="577" t="s">
        <v>96</v>
      </c>
      <c r="S2065" s="577">
        <v>1</v>
      </c>
    </row>
    <row r="2066" spans="1:19">
      <c r="A2066">
        <v>2065</v>
      </c>
      <c r="B2066" s="400">
        <v>43998.30972222222</v>
      </c>
      <c r="C2066" s="577" t="s">
        <v>96</v>
      </c>
      <c r="D2066">
        <v>0.02</v>
      </c>
      <c r="F2066">
        <v>1.13344</v>
      </c>
      <c r="I2066" s="400">
        <v>43998.365972222222</v>
      </c>
      <c r="J2066">
        <v>1.13364</v>
      </c>
      <c r="N2066">
        <v>0.4</v>
      </c>
      <c r="Q2066">
        <v>1016</v>
      </c>
      <c r="R2066" s="577" t="s">
        <v>96</v>
      </c>
      <c r="S2066" s="577">
        <v>2</v>
      </c>
    </row>
    <row r="2067" spans="1:19">
      <c r="A2067">
        <v>2066</v>
      </c>
      <c r="B2067" s="400">
        <v>43998.334027777775</v>
      </c>
      <c r="C2067" s="577" t="s">
        <v>96</v>
      </c>
      <c r="D2067">
        <v>0.02</v>
      </c>
      <c r="F2067">
        <v>1.13184</v>
      </c>
      <c r="I2067" s="400">
        <v>43998.365972222222</v>
      </c>
      <c r="J2067">
        <v>1.13364</v>
      </c>
      <c r="N2067">
        <v>3.6</v>
      </c>
      <c r="Q2067">
        <v>1016</v>
      </c>
      <c r="R2067" s="577" t="s">
        <v>96</v>
      </c>
      <c r="S2067" s="577">
        <v>2</v>
      </c>
    </row>
    <row r="2068" spans="1:19">
      <c r="A2068">
        <v>2067</v>
      </c>
      <c r="B2068" s="400">
        <v>43998.374305555553</v>
      </c>
      <c r="C2068" s="577" t="s">
        <v>96</v>
      </c>
      <c r="D2068">
        <v>0.02</v>
      </c>
      <c r="F2068">
        <v>1.13391</v>
      </c>
      <c r="I2068" s="400">
        <v>43998.690972222219</v>
      </c>
      <c r="J2068">
        <v>1.12704</v>
      </c>
      <c r="N2068">
        <v>-13.74</v>
      </c>
      <c r="Q2068">
        <v>1017</v>
      </c>
      <c r="R2068" s="577" t="s">
        <v>96</v>
      </c>
      <c r="S2068" s="577">
        <v>7</v>
      </c>
    </row>
    <row r="2069" spans="1:19">
      <c r="A2069">
        <v>2068</v>
      </c>
      <c r="B2069" s="400">
        <v>43998.424305555556</v>
      </c>
      <c r="C2069" s="577" t="s">
        <v>96</v>
      </c>
      <c r="D2069">
        <v>0.02</v>
      </c>
      <c r="F2069">
        <v>1.1323099999999999</v>
      </c>
      <c r="I2069" s="400">
        <v>43998.690972222219</v>
      </c>
      <c r="J2069">
        <v>1.12704</v>
      </c>
      <c r="N2069">
        <v>-10.54</v>
      </c>
      <c r="Q2069">
        <v>1017</v>
      </c>
      <c r="R2069" s="577" t="s">
        <v>96</v>
      </c>
      <c r="S2069" s="577">
        <v>7</v>
      </c>
    </row>
    <row r="2070" spans="1:19">
      <c r="A2070">
        <v>2069</v>
      </c>
      <c r="B2070" s="400">
        <v>43998.482638888891</v>
      </c>
      <c r="C2070" s="577" t="s">
        <v>96</v>
      </c>
      <c r="D2070">
        <v>0.03</v>
      </c>
      <c r="F2070">
        <v>1.1307100000000001</v>
      </c>
      <c r="I2070" s="400">
        <v>43998.690972222219</v>
      </c>
      <c r="J2070">
        <v>1.12704</v>
      </c>
      <c r="N2070">
        <v>-11.01</v>
      </c>
      <c r="Q2070">
        <v>1017</v>
      </c>
      <c r="R2070" s="577" t="s">
        <v>96</v>
      </c>
      <c r="S2070" s="577">
        <v>7</v>
      </c>
    </row>
    <row r="2071" spans="1:19">
      <c r="A2071">
        <v>2071</v>
      </c>
      <c r="B2071" s="400">
        <v>43998.543749999997</v>
      </c>
      <c r="C2071" s="577" t="s">
        <v>96</v>
      </c>
      <c r="D2071">
        <v>0.05</v>
      </c>
      <c r="F2071">
        <v>1.129</v>
      </c>
      <c r="I2071" s="400">
        <v>43998.690972222219</v>
      </c>
      <c r="J2071">
        <v>1.12704</v>
      </c>
      <c r="N2071">
        <v>-9.8000000000000007</v>
      </c>
      <c r="Q2071">
        <v>1017</v>
      </c>
      <c r="R2071" s="577" t="s">
        <v>96</v>
      </c>
      <c r="S2071" s="577">
        <v>7</v>
      </c>
    </row>
    <row r="2072" spans="1:19">
      <c r="A2072">
        <v>2072</v>
      </c>
      <c r="B2072" s="400">
        <v>43998.552083333336</v>
      </c>
      <c r="C2072" s="577" t="s">
        <v>96</v>
      </c>
      <c r="D2072">
        <v>0.08</v>
      </c>
      <c r="F2072">
        <v>1.1272</v>
      </c>
      <c r="I2072" s="400">
        <v>43998.690972222219</v>
      </c>
      <c r="J2072">
        <v>1.12704</v>
      </c>
      <c r="N2072">
        <v>-1.28</v>
      </c>
      <c r="Q2072">
        <v>1017</v>
      </c>
      <c r="R2072" s="577" t="s">
        <v>96</v>
      </c>
      <c r="S2072" s="577">
        <v>7</v>
      </c>
    </row>
    <row r="2073" spans="1:19">
      <c r="A2073">
        <v>2075</v>
      </c>
      <c r="B2073" s="400">
        <v>43998.59652777778</v>
      </c>
      <c r="C2073" s="577" t="s">
        <v>96</v>
      </c>
      <c r="D2073">
        <v>0.14000000000000001</v>
      </c>
      <c r="F2073">
        <v>1.1250500000000001</v>
      </c>
      <c r="I2073" s="400">
        <v>43998.690972222219</v>
      </c>
      <c r="J2073">
        <v>1.12704</v>
      </c>
      <c r="N2073">
        <v>27.86</v>
      </c>
      <c r="Q2073">
        <v>1017</v>
      </c>
      <c r="R2073" s="577" t="s">
        <v>96</v>
      </c>
      <c r="S2073" s="577">
        <v>7</v>
      </c>
    </row>
    <row r="2074" spans="1:19">
      <c r="A2074">
        <v>2078</v>
      </c>
      <c r="B2074" s="400">
        <v>43998.625694444447</v>
      </c>
      <c r="C2074" s="577" t="s">
        <v>96</v>
      </c>
      <c r="D2074">
        <v>0.23</v>
      </c>
      <c r="F2074">
        <v>1.1230100000000001</v>
      </c>
      <c r="I2074" s="400">
        <v>43998.690972222219</v>
      </c>
      <c r="J2074">
        <v>1.12704</v>
      </c>
      <c r="N2074">
        <v>92.69</v>
      </c>
      <c r="Q2074">
        <v>1017</v>
      </c>
      <c r="R2074" s="577" t="s">
        <v>96</v>
      </c>
      <c r="S2074" s="577">
        <v>7</v>
      </c>
    </row>
    <row r="2075" spans="1:19">
      <c r="A2075">
        <v>2070</v>
      </c>
      <c r="B2075" s="400">
        <v>43998.49722222222</v>
      </c>
      <c r="C2075" s="577" t="s">
        <v>97</v>
      </c>
      <c r="D2075">
        <v>0.02</v>
      </c>
      <c r="F2075">
        <v>1.1303799999999999</v>
      </c>
      <c r="I2075" s="400">
        <v>43998.543055555558</v>
      </c>
      <c r="J2075">
        <v>1.1293800000000001</v>
      </c>
      <c r="N2075">
        <v>2</v>
      </c>
      <c r="Q2075">
        <v>1018</v>
      </c>
      <c r="R2075" s="577" t="s">
        <v>97</v>
      </c>
      <c r="S2075" s="577">
        <v>1</v>
      </c>
    </row>
    <row r="2076" spans="1:19">
      <c r="A2076">
        <v>2073</v>
      </c>
      <c r="B2076" s="400">
        <v>43998.558333333334</v>
      </c>
      <c r="C2076" s="577" t="s">
        <v>97</v>
      </c>
      <c r="D2076">
        <v>0.02</v>
      </c>
      <c r="F2076">
        <v>1.12849</v>
      </c>
      <c r="I2076" s="400">
        <v>43998.577777777777</v>
      </c>
      <c r="J2076">
        <v>1.1274900000000001</v>
      </c>
      <c r="N2076">
        <v>2</v>
      </c>
      <c r="Q2076">
        <v>1019</v>
      </c>
      <c r="R2076" s="577" t="s">
        <v>97</v>
      </c>
      <c r="S2076" s="577">
        <v>1</v>
      </c>
    </row>
    <row r="2077" spans="1:19">
      <c r="A2077">
        <v>2074</v>
      </c>
      <c r="B2077" s="400">
        <v>43998.587500000001</v>
      </c>
      <c r="C2077" s="577" t="s">
        <v>97</v>
      </c>
      <c r="D2077">
        <v>0.02</v>
      </c>
      <c r="F2077">
        <v>1.12727</v>
      </c>
      <c r="I2077" s="400">
        <v>43998.590277777781</v>
      </c>
      <c r="J2077">
        <v>1.1262700000000001</v>
      </c>
      <c r="N2077">
        <v>2</v>
      </c>
      <c r="Q2077">
        <v>1020</v>
      </c>
      <c r="R2077" s="577" t="s">
        <v>97</v>
      </c>
      <c r="S2077" s="577">
        <v>1</v>
      </c>
    </row>
    <row r="2078" spans="1:19">
      <c r="A2078">
        <v>2076</v>
      </c>
      <c r="B2078" s="400">
        <v>43998.600694444445</v>
      </c>
      <c r="C2078" s="577" t="s">
        <v>97</v>
      </c>
      <c r="D2078">
        <v>0.02</v>
      </c>
      <c r="F2078">
        <v>1.1255599999999999</v>
      </c>
      <c r="I2078" s="400">
        <v>43998.612500000003</v>
      </c>
      <c r="J2078">
        <v>1.12456</v>
      </c>
      <c r="N2078">
        <v>2</v>
      </c>
      <c r="Q2078">
        <v>1021</v>
      </c>
      <c r="R2078" s="577" t="s">
        <v>97</v>
      </c>
      <c r="S2078" s="577">
        <v>1</v>
      </c>
    </row>
    <row r="2079" spans="1:19">
      <c r="A2079">
        <v>2077</v>
      </c>
      <c r="B2079" s="400">
        <v>43998.618055555555</v>
      </c>
      <c r="C2079" s="577" t="s">
        <v>97</v>
      </c>
      <c r="D2079">
        <v>0.02</v>
      </c>
      <c r="F2079">
        <v>1.1245400000000001</v>
      </c>
      <c r="I2079" s="400">
        <v>43998.619444444441</v>
      </c>
      <c r="J2079">
        <v>1.12354</v>
      </c>
      <c r="N2079">
        <v>2</v>
      </c>
      <c r="Q2079">
        <v>1022</v>
      </c>
      <c r="R2079" s="577" t="s">
        <v>97</v>
      </c>
      <c r="S2079" s="577">
        <v>1</v>
      </c>
    </row>
    <row r="2080" spans="1:19">
      <c r="A2080">
        <v>2079</v>
      </c>
      <c r="B2080" s="400">
        <v>43998.636111111111</v>
      </c>
      <c r="C2080" s="577" t="s">
        <v>97</v>
      </c>
      <c r="D2080">
        <v>0.02</v>
      </c>
      <c r="F2080">
        <v>1.1253599999999999</v>
      </c>
      <c r="I2080" s="400">
        <v>43999.342361111114</v>
      </c>
      <c r="J2080">
        <v>1.12619</v>
      </c>
      <c r="N2080">
        <v>-1.64</v>
      </c>
      <c r="Q2080">
        <v>1023</v>
      </c>
      <c r="R2080" s="577" t="s">
        <v>97</v>
      </c>
      <c r="S2080" s="577">
        <v>3</v>
      </c>
    </row>
    <row r="2081" spans="1:19">
      <c r="A2081">
        <v>2080</v>
      </c>
      <c r="B2081" s="400">
        <v>43998.690972222219</v>
      </c>
      <c r="C2081" s="577" t="s">
        <v>97</v>
      </c>
      <c r="D2081">
        <v>0.02</v>
      </c>
      <c r="F2081">
        <v>1.12696</v>
      </c>
      <c r="I2081" s="400">
        <v>43999.342361111114</v>
      </c>
      <c r="J2081">
        <v>1.12619</v>
      </c>
      <c r="N2081">
        <v>1.56</v>
      </c>
      <c r="Q2081">
        <v>1023</v>
      </c>
      <c r="R2081" s="577" t="s">
        <v>97</v>
      </c>
      <c r="S2081" s="577">
        <v>3</v>
      </c>
    </row>
    <row r="2082" spans="1:19">
      <c r="A2082">
        <v>2083</v>
      </c>
      <c r="B2082" s="400">
        <v>43999.293055555558</v>
      </c>
      <c r="C2082" s="577" t="s">
        <v>97</v>
      </c>
      <c r="D2082">
        <v>0.03</v>
      </c>
      <c r="F2082">
        <v>1.1285700000000001</v>
      </c>
      <c r="I2082" s="400">
        <v>43999.342361111114</v>
      </c>
      <c r="J2082">
        <v>1.12619</v>
      </c>
      <c r="N2082">
        <v>7.14</v>
      </c>
      <c r="Q2082">
        <v>1023</v>
      </c>
      <c r="R2082" s="577" t="s">
        <v>97</v>
      </c>
      <c r="S2082" s="577">
        <v>3</v>
      </c>
    </row>
    <row r="2083" spans="1:19">
      <c r="A2083">
        <v>2081</v>
      </c>
      <c r="B2083" s="400">
        <v>43998.79791666667</v>
      </c>
      <c r="C2083" s="577" t="s">
        <v>96</v>
      </c>
      <c r="D2083">
        <v>0.02</v>
      </c>
      <c r="F2083">
        <v>1.1267799999999999</v>
      </c>
      <c r="I2083" s="400">
        <v>43999.211111111108</v>
      </c>
      <c r="J2083">
        <v>1.12778</v>
      </c>
      <c r="N2083">
        <v>1.92</v>
      </c>
      <c r="Q2083">
        <v>1024</v>
      </c>
      <c r="R2083" s="577" t="s">
        <v>96</v>
      </c>
      <c r="S2083" s="577">
        <v>1</v>
      </c>
    </row>
    <row r="2084" spans="1:19">
      <c r="A2084">
        <v>2082</v>
      </c>
      <c r="B2084" s="400">
        <v>43999.215277777781</v>
      </c>
      <c r="C2084" s="577" t="s">
        <v>96</v>
      </c>
      <c r="D2084">
        <v>0.02</v>
      </c>
      <c r="F2084">
        <v>1.1274599999999999</v>
      </c>
      <c r="I2084" s="400">
        <v>43999.282638888886</v>
      </c>
      <c r="J2084">
        <v>1.12846</v>
      </c>
      <c r="N2084">
        <v>2</v>
      </c>
      <c r="Q2084">
        <v>1025</v>
      </c>
      <c r="R2084" s="577" t="s">
        <v>96</v>
      </c>
      <c r="S2084" s="577">
        <v>1</v>
      </c>
    </row>
    <row r="2085" spans="1:19">
      <c r="A2085">
        <v>2084</v>
      </c>
      <c r="B2085" s="400">
        <v>43999.302083333336</v>
      </c>
      <c r="C2085" s="577" t="s">
        <v>96</v>
      </c>
      <c r="D2085">
        <v>0.02</v>
      </c>
      <c r="F2085">
        <v>1.12853</v>
      </c>
      <c r="I2085" s="400">
        <v>44000.15625</v>
      </c>
      <c r="J2085">
        <v>1.12504</v>
      </c>
      <c r="N2085">
        <v>-7.22</v>
      </c>
      <c r="Q2085">
        <v>1026</v>
      </c>
      <c r="R2085" s="577" t="s">
        <v>96</v>
      </c>
      <c r="S2085" s="577">
        <v>5</v>
      </c>
    </row>
    <row r="2086" spans="1:19">
      <c r="A2086">
        <v>2085</v>
      </c>
      <c r="B2086" s="400">
        <v>43999.332638888889</v>
      </c>
      <c r="C2086" s="577" t="s">
        <v>96</v>
      </c>
      <c r="D2086">
        <v>0.02</v>
      </c>
      <c r="F2086">
        <v>1.1269100000000001</v>
      </c>
      <c r="I2086" s="400">
        <v>44000.15625</v>
      </c>
      <c r="J2086">
        <v>1.12504</v>
      </c>
      <c r="N2086">
        <v>-3.98</v>
      </c>
      <c r="Q2086">
        <v>1026</v>
      </c>
      <c r="R2086" s="577" t="s">
        <v>96</v>
      </c>
      <c r="S2086" s="577">
        <v>5</v>
      </c>
    </row>
    <row r="2087" spans="1:19">
      <c r="A2087">
        <v>2087</v>
      </c>
      <c r="B2087" s="400">
        <v>43999.37222222222</v>
      </c>
      <c r="C2087" s="577" t="s">
        <v>96</v>
      </c>
      <c r="D2087">
        <v>0.03</v>
      </c>
      <c r="F2087">
        <v>1.1252899999999999</v>
      </c>
      <c r="I2087" s="400">
        <v>44000.15625</v>
      </c>
      <c r="J2087">
        <v>1.12504</v>
      </c>
      <c r="N2087">
        <v>-1.1100000000000001</v>
      </c>
      <c r="Q2087">
        <v>1026</v>
      </c>
      <c r="R2087" s="577" t="s">
        <v>96</v>
      </c>
      <c r="S2087" s="577">
        <v>5</v>
      </c>
    </row>
    <row r="2088" spans="1:19">
      <c r="A2088">
        <v>2089</v>
      </c>
      <c r="B2088" s="400">
        <v>43999.407638888886</v>
      </c>
      <c r="C2088" s="577" t="s">
        <v>96</v>
      </c>
      <c r="D2088">
        <v>0.05</v>
      </c>
      <c r="F2088">
        <v>1.12358</v>
      </c>
      <c r="I2088" s="400">
        <v>44000.15625</v>
      </c>
      <c r="J2088">
        <v>1.12504</v>
      </c>
      <c r="N2088">
        <v>6.7</v>
      </c>
      <c r="Q2088">
        <v>1026</v>
      </c>
      <c r="R2088" s="577" t="s">
        <v>96</v>
      </c>
      <c r="S2088" s="577">
        <v>5</v>
      </c>
    </row>
    <row r="2089" spans="1:19">
      <c r="A2089">
        <v>2093</v>
      </c>
      <c r="B2089" s="400">
        <v>43999.581944444442</v>
      </c>
      <c r="C2089" s="577" t="s">
        <v>96</v>
      </c>
      <c r="D2089">
        <v>0.08</v>
      </c>
      <c r="F2089">
        <v>1.12178</v>
      </c>
      <c r="I2089" s="400">
        <v>44000.15625</v>
      </c>
      <c r="J2089">
        <v>1.12504</v>
      </c>
      <c r="N2089">
        <v>25.12</v>
      </c>
      <c r="Q2089">
        <v>1026</v>
      </c>
      <c r="R2089" s="577" t="s">
        <v>96</v>
      </c>
      <c r="S2089" s="577">
        <v>5</v>
      </c>
    </row>
    <row r="2090" spans="1:19">
      <c r="A2090">
        <v>2086</v>
      </c>
      <c r="B2090" s="400">
        <v>43999.345138888886</v>
      </c>
      <c r="C2090" s="577" t="s">
        <v>97</v>
      </c>
      <c r="D2090">
        <v>0.02</v>
      </c>
      <c r="F2090">
        <v>1.1263799999999999</v>
      </c>
      <c r="I2090" s="400">
        <v>43999.37222222222</v>
      </c>
      <c r="J2090">
        <v>1.12538</v>
      </c>
      <c r="N2090">
        <v>2</v>
      </c>
      <c r="Q2090">
        <v>1027</v>
      </c>
      <c r="R2090" s="577" t="s">
        <v>97</v>
      </c>
      <c r="S2090" s="577">
        <v>1</v>
      </c>
    </row>
    <row r="2091" spans="1:19">
      <c r="A2091">
        <v>2088</v>
      </c>
      <c r="B2091" s="400">
        <v>43999.40347222222</v>
      </c>
      <c r="C2091" s="577" t="s">
        <v>97</v>
      </c>
      <c r="D2091">
        <v>0.02</v>
      </c>
      <c r="F2091">
        <v>1.1239600000000001</v>
      </c>
      <c r="I2091" s="400">
        <v>43999.408333333333</v>
      </c>
      <c r="J2091">
        <v>1.12296</v>
      </c>
      <c r="N2091">
        <v>2</v>
      </c>
      <c r="Q2091">
        <v>1028</v>
      </c>
      <c r="R2091" s="577" t="s">
        <v>97</v>
      </c>
      <c r="S2091" s="577">
        <v>1</v>
      </c>
    </row>
    <row r="2092" spans="1:19">
      <c r="A2092">
        <v>2090</v>
      </c>
      <c r="B2092" s="400">
        <v>43999.411805555559</v>
      </c>
      <c r="C2092" s="577" t="s">
        <v>97</v>
      </c>
      <c r="D2092">
        <v>0.02</v>
      </c>
      <c r="F2092">
        <v>1.1233900000000001</v>
      </c>
      <c r="I2092" s="400">
        <v>43999.499305555553</v>
      </c>
      <c r="J2092">
        <v>1.1232</v>
      </c>
      <c r="N2092">
        <v>0.38</v>
      </c>
      <c r="Q2092">
        <v>1029</v>
      </c>
      <c r="R2092" s="577" t="s">
        <v>97</v>
      </c>
      <c r="S2092" s="577">
        <v>2</v>
      </c>
    </row>
    <row r="2093" spans="1:19">
      <c r="A2093">
        <v>2091</v>
      </c>
      <c r="B2093" s="400">
        <v>43999.459722222222</v>
      </c>
      <c r="C2093" s="577" t="s">
        <v>97</v>
      </c>
      <c r="D2093">
        <v>0.02</v>
      </c>
      <c r="F2093">
        <v>1.125</v>
      </c>
      <c r="I2093" s="400">
        <v>43999.499305555553</v>
      </c>
      <c r="J2093">
        <v>1.1232</v>
      </c>
      <c r="N2093">
        <v>3.6</v>
      </c>
      <c r="Q2093">
        <v>1029</v>
      </c>
      <c r="R2093" s="577" t="s">
        <v>97</v>
      </c>
      <c r="S2093" s="577">
        <v>2</v>
      </c>
    </row>
    <row r="2094" spans="1:19">
      <c r="A2094">
        <v>2092</v>
      </c>
      <c r="B2094" s="400">
        <v>43999.522222222222</v>
      </c>
      <c r="C2094" s="577" t="s">
        <v>97</v>
      </c>
      <c r="D2094">
        <v>0.02</v>
      </c>
      <c r="F2094">
        <v>1.12338</v>
      </c>
      <c r="I2094" s="400">
        <v>43999.579861111109</v>
      </c>
      <c r="J2094">
        <v>1.1223799999999999</v>
      </c>
      <c r="N2094">
        <v>2</v>
      </c>
      <c r="Q2094">
        <v>1030</v>
      </c>
      <c r="R2094" s="577" t="s">
        <v>97</v>
      </c>
      <c r="S2094" s="577">
        <v>1</v>
      </c>
    </row>
    <row r="2095" spans="1:19">
      <c r="A2095">
        <v>2094</v>
      </c>
      <c r="B2095" s="400">
        <v>43999.589583333334</v>
      </c>
      <c r="C2095" s="577" t="s">
        <v>97</v>
      </c>
      <c r="D2095">
        <v>0.02</v>
      </c>
      <c r="F2095">
        <v>1.1223700000000001</v>
      </c>
      <c r="I2095" s="400">
        <v>43999.595833333333</v>
      </c>
      <c r="J2095">
        <v>1.12137</v>
      </c>
      <c r="N2095">
        <v>2</v>
      </c>
      <c r="Q2095">
        <v>1031</v>
      </c>
      <c r="R2095" s="577" t="s">
        <v>97</v>
      </c>
      <c r="S2095" s="577">
        <v>1</v>
      </c>
    </row>
    <row r="2096" spans="1:19">
      <c r="A2096">
        <v>2095</v>
      </c>
      <c r="B2096" s="400">
        <v>43999.598611111112</v>
      </c>
      <c r="C2096" s="577" t="s">
        <v>97</v>
      </c>
      <c r="D2096">
        <v>0.02</v>
      </c>
      <c r="F2096">
        <v>1.12175</v>
      </c>
      <c r="I2096" s="400">
        <v>43999.648611111108</v>
      </c>
      <c r="J2096">
        <v>1.12155</v>
      </c>
      <c r="N2096">
        <v>0.4</v>
      </c>
      <c r="Q2096">
        <v>1032</v>
      </c>
      <c r="R2096" s="577" t="s">
        <v>97</v>
      </c>
      <c r="S2096" s="577">
        <v>2</v>
      </c>
    </row>
    <row r="2097" spans="1:19">
      <c r="A2097">
        <v>2096</v>
      </c>
      <c r="B2097" s="400">
        <v>43999.618055555555</v>
      </c>
      <c r="C2097" s="577" t="s">
        <v>97</v>
      </c>
      <c r="D2097">
        <v>0.02</v>
      </c>
      <c r="F2097">
        <v>1.1233500000000001</v>
      </c>
      <c r="I2097" s="400">
        <v>43999.648611111108</v>
      </c>
      <c r="J2097">
        <v>1.12155</v>
      </c>
      <c r="N2097">
        <v>3.6</v>
      </c>
      <c r="Q2097">
        <v>1032</v>
      </c>
      <c r="R2097" s="577" t="s">
        <v>97</v>
      </c>
      <c r="S2097" s="577">
        <v>2</v>
      </c>
    </row>
    <row r="2098" spans="1:19">
      <c r="A2098">
        <v>2097</v>
      </c>
      <c r="B2098" s="400">
        <v>43999.659722222219</v>
      </c>
      <c r="C2098" s="577" t="s">
        <v>97</v>
      </c>
      <c r="D2098">
        <v>0.02</v>
      </c>
      <c r="F2098">
        <v>1.1215200000000001</v>
      </c>
      <c r="I2098" s="400">
        <v>44000.503472222219</v>
      </c>
      <c r="J2098">
        <v>1.12236</v>
      </c>
      <c r="N2098">
        <v>-1.61</v>
      </c>
      <c r="Q2098">
        <v>1033</v>
      </c>
      <c r="R2098" s="577" t="s">
        <v>97</v>
      </c>
      <c r="S2098" s="577">
        <v>3</v>
      </c>
    </row>
    <row r="2099" spans="1:19">
      <c r="A2099">
        <v>2098</v>
      </c>
      <c r="B2099" s="400">
        <v>43999.698611111111</v>
      </c>
      <c r="C2099" s="577" t="s">
        <v>97</v>
      </c>
      <c r="D2099">
        <v>0.02</v>
      </c>
      <c r="F2099">
        <v>1.12313</v>
      </c>
      <c r="I2099" s="400">
        <v>44000.503472222219</v>
      </c>
      <c r="J2099">
        <v>1.12236</v>
      </c>
      <c r="N2099">
        <v>1.61</v>
      </c>
      <c r="Q2099">
        <v>1033</v>
      </c>
      <c r="R2099" s="577" t="s">
        <v>97</v>
      </c>
      <c r="S2099" s="577">
        <v>3</v>
      </c>
    </row>
    <row r="2100" spans="1:19">
      <c r="A2100">
        <v>2099</v>
      </c>
      <c r="B2100" s="400">
        <v>43999.939583333333</v>
      </c>
      <c r="C2100" s="577" t="s">
        <v>97</v>
      </c>
      <c r="D2100">
        <v>0.03</v>
      </c>
      <c r="F2100">
        <v>1.1247400000000001</v>
      </c>
      <c r="I2100" s="400">
        <v>44000.503472222219</v>
      </c>
      <c r="J2100">
        <v>1.12236</v>
      </c>
      <c r="N2100">
        <v>7.24</v>
      </c>
      <c r="Q2100">
        <v>1033</v>
      </c>
      <c r="R2100" s="577" t="s">
        <v>97</v>
      </c>
      <c r="S2100" s="577">
        <v>3</v>
      </c>
    </row>
    <row r="2101" spans="1:19">
      <c r="A2101">
        <v>2100</v>
      </c>
      <c r="B2101" s="400">
        <v>44000.254166666666</v>
      </c>
      <c r="C2101" s="577" t="s">
        <v>96</v>
      </c>
      <c r="D2101">
        <v>0.02</v>
      </c>
      <c r="F2101">
        <v>1.1250199999999999</v>
      </c>
      <c r="I2101" s="400">
        <v>44000.357638888891</v>
      </c>
      <c r="J2101">
        <v>1.12521</v>
      </c>
      <c r="N2101">
        <v>0.38</v>
      </c>
      <c r="Q2101">
        <v>1034</v>
      </c>
      <c r="R2101" s="577" t="s">
        <v>96</v>
      </c>
      <c r="S2101" s="577">
        <v>2</v>
      </c>
    </row>
    <row r="2102" spans="1:19">
      <c r="A2102">
        <v>2101</v>
      </c>
      <c r="B2102" s="400">
        <v>44000.342361111114</v>
      </c>
      <c r="C2102" s="577" t="s">
        <v>96</v>
      </c>
      <c r="D2102">
        <v>0.02</v>
      </c>
      <c r="F2102">
        <v>1.1234</v>
      </c>
      <c r="I2102" s="400">
        <v>44000.357638888891</v>
      </c>
      <c r="J2102">
        <v>1.12521</v>
      </c>
      <c r="N2102">
        <v>3.62</v>
      </c>
      <c r="Q2102">
        <v>1034</v>
      </c>
      <c r="R2102" s="577" t="s">
        <v>96</v>
      </c>
      <c r="S2102" s="577">
        <v>2</v>
      </c>
    </row>
    <row r="2103" spans="1:19">
      <c r="A2103">
        <v>2102</v>
      </c>
      <c r="B2103" s="400">
        <v>44000.361805555556</v>
      </c>
      <c r="C2103" s="577" t="s">
        <v>96</v>
      </c>
      <c r="D2103">
        <v>0.02</v>
      </c>
      <c r="F2103">
        <v>1.1253599999999999</v>
      </c>
      <c r="I2103" s="400">
        <v>44001.520833333336</v>
      </c>
      <c r="J2103">
        <v>1.1232500000000001</v>
      </c>
      <c r="N2103">
        <v>-4.3</v>
      </c>
      <c r="Q2103">
        <v>1035</v>
      </c>
      <c r="R2103" s="577" t="s">
        <v>96</v>
      </c>
      <c r="S2103" s="577">
        <v>4</v>
      </c>
    </row>
    <row r="2104" spans="1:19">
      <c r="A2104">
        <v>2103</v>
      </c>
      <c r="B2104" s="400">
        <v>44000.490277777775</v>
      </c>
      <c r="C2104" s="577" t="s">
        <v>96</v>
      </c>
      <c r="D2104">
        <v>0.02</v>
      </c>
      <c r="F2104">
        <v>1.1237600000000001</v>
      </c>
      <c r="I2104" s="400">
        <v>44001.520833333336</v>
      </c>
      <c r="J2104">
        <v>1.1232500000000001</v>
      </c>
      <c r="N2104">
        <v>-1.1000000000000001</v>
      </c>
      <c r="Q2104">
        <v>1035</v>
      </c>
      <c r="R2104" s="577" t="s">
        <v>96</v>
      </c>
      <c r="S2104" s="577">
        <v>4</v>
      </c>
    </row>
    <row r="2105" spans="1:19">
      <c r="A2105">
        <v>2104</v>
      </c>
      <c r="B2105" s="400">
        <v>44000.503472222219</v>
      </c>
      <c r="C2105" s="577" t="s">
        <v>96</v>
      </c>
      <c r="D2105">
        <v>0.03</v>
      </c>
      <c r="F2105">
        <v>1.12215</v>
      </c>
      <c r="I2105" s="400">
        <v>44001.520833333336</v>
      </c>
      <c r="J2105">
        <v>1.1232500000000001</v>
      </c>
      <c r="N2105">
        <v>3.18</v>
      </c>
      <c r="Q2105">
        <v>1035</v>
      </c>
      <c r="R2105" s="577" t="s">
        <v>96</v>
      </c>
      <c r="S2105" s="577">
        <v>4</v>
      </c>
    </row>
    <row r="2106" spans="1:19">
      <c r="A2106">
        <v>2109</v>
      </c>
      <c r="B2106" s="400">
        <v>44000.692361111112</v>
      </c>
      <c r="C2106" s="577" t="s">
        <v>96</v>
      </c>
      <c r="D2106">
        <v>0.05</v>
      </c>
      <c r="F2106">
        <v>1.1204499999999999</v>
      </c>
      <c r="I2106" s="400">
        <v>44001.520833333336</v>
      </c>
      <c r="J2106">
        <v>1.1232500000000001</v>
      </c>
      <c r="N2106">
        <v>13.8</v>
      </c>
      <c r="Q2106">
        <v>1035</v>
      </c>
      <c r="R2106" s="577" t="s">
        <v>96</v>
      </c>
      <c r="S2106" s="577">
        <v>4</v>
      </c>
    </row>
    <row r="2107" spans="1:19">
      <c r="A2107">
        <v>2105</v>
      </c>
      <c r="B2107" s="400">
        <v>44000.564583333333</v>
      </c>
      <c r="C2107" s="577" t="s">
        <v>97</v>
      </c>
      <c r="D2107">
        <v>0.02</v>
      </c>
      <c r="F2107">
        <v>1.1229199999999999</v>
      </c>
      <c r="I2107" s="400">
        <v>44000.578472222223</v>
      </c>
      <c r="J2107">
        <v>1.12192</v>
      </c>
      <c r="N2107">
        <v>2</v>
      </c>
      <c r="Q2107">
        <v>1036</v>
      </c>
      <c r="R2107" s="577" t="s">
        <v>97</v>
      </c>
      <c r="S2107" s="577">
        <v>1</v>
      </c>
    </row>
    <row r="2108" spans="1:19">
      <c r="A2108">
        <v>2106</v>
      </c>
      <c r="B2108" s="400">
        <v>44000.59375</v>
      </c>
      <c r="C2108" s="577" t="s">
        <v>97</v>
      </c>
      <c r="D2108">
        <v>0.02</v>
      </c>
      <c r="F2108">
        <v>1.1225099999999999</v>
      </c>
      <c r="I2108" s="400">
        <v>44000.599305555559</v>
      </c>
      <c r="J2108">
        <v>1.12151</v>
      </c>
      <c r="N2108">
        <v>2</v>
      </c>
      <c r="Q2108">
        <v>1037</v>
      </c>
      <c r="R2108" s="577" t="s">
        <v>97</v>
      </c>
      <c r="S2108" s="577">
        <v>1</v>
      </c>
    </row>
    <row r="2109" spans="1:19">
      <c r="A2109">
        <v>2107</v>
      </c>
      <c r="B2109" s="400">
        <v>44000.609027777777</v>
      </c>
      <c r="C2109" s="577" t="s">
        <v>97</v>
      </c>
      <c r="D2109">
        <v>0.02</v>
      </c>
      <c r="F2109">
        <v>1.12141</v>
      </c>
      <c r="I2109" s="400">
        <v>44000.678472222222</v>
      </c>
      <c r="J2109">
        <v>1.12121</v>
      </c>
      <c r="N2109">
        <v>0.4</v>
      </c>
      <c r="Q2109">
        <v>1038</v>
      </c>
      <c r="R2109" s="577" t="s">
        <v>97</v>
      </c>
      <c r="S2109" s="577">
        <v>2</v>
      </c>
    </row>
    <row r="2110" spans="1:19">
      <c r="A2110">
        <v>2108</v>
      </c>
      <c r="B2110" s="400">
        <v>44000.634722222225</v>
      </c>
      <c r="C2110" s="577" t="s">
        <v>97</v>
      </c>
      <c r="D2110">
        <v>0.02</v>
      </c>
      <c r="F2110">
        <v>1.1230100000000001</v>
      </c>
      <c r="I2110" s="400">
        <v>44000.678472222222</v>
      </c>
      <c r="J2110">
        <v>1.12121</v>
      </c>
      <c r="N2110">
        <v>3.6</v>
      </c>
      <c r="Q2110">
        <v>1038</v>
      </c>
      <c r="R2110" s="577" t="s">
        <v>97</v>
      </c>
      <c r="S2110" s="577">
        <v>2</v>
      </c>
    </row>
    <row r="2111" spans="1:19">
      <c r="A2111">
        <v>2110</v>
      </c>
      <c r="B2111" s="400">
        <v>44000.711805555555</v>
      </c>
      <c r="C2111" s="577" t="s">
        <v>97</v>
      </c>
      <c r="D2111">
        <v>0.02</v>
      </c>
      <c r="F2111">
        <v>1.11934</v>
      </c>
      <c r="I2111" s="400">
        <v>44001.604166666664</v>
      </c>
      <c r="J2111">
        <v>1.1214599999999999</v>
      </c>
      <c r="N2111">
        <v>-4.22</v>
      </c>
      <c r="Q2111">
        <v>1039</v>
      </c>
      <c r="R2111" s="577" t="s">
        <v>97</v>
      </c>
      <c r="S2111" s="577">
        <v>4</v>
      </c>
    </row>
    <row r="2112" spans="1:19">
      <c r="A2112">
        <v>2111</v>
      </c>
      <c r="B2112" s="400">
        <v>44000.807638888888</v>
      </c>
      <c r="C2112" s="577" t="s">
        <v>97</v>
      </c>
      <c r="D2112">
        <v>0.02</v>
      </c>
      <c r="F2112">
        <v>1.1209499999999999</v>
      </c>
      <c r="I2112" s="400">
        <v>44001.604166666664</v>
      </c>
      <c r="J2112">
        <v>1.1214599999999999</v>
      </c>
      <c r="N2112">
        <v>-1</v>
      </c>
      <c r="Q2112">
        <v>1039</v>
      </c>
      <c r="R2112" s="577" t="s">
        <v>97</v>
      </c>
      <c r="S2112" s="577">
        <v>4</v>
      </c>
    </row>
    <row r="2113" spans="1:19">
      <c r="A2113">
        <v>2112</v>
      </c>
      <c r="B2113" s="400">
        <v>44001.515277777777</v>
      </c>
      <c r="C2113" s="577" t="s">
        <v>97</v>
      </c>
      <c r="D2113">
        <v>0.03</v>
      </c>
      <c r="F2113">
        <v>1.12256</v>
      </c>
      <c r="I2113" s="400">
        <v>44001.604166666664</v>
      </c>
      <c r="J2113">
        <v>1.1214599999999999</v>
      </c>
      <c r="N2113">
        <v>3.3</v>
      </c>
      <c r="Q2113">
        <v>1039</v>
      </c>
      <c r="R2113" s="577" t="s">
        <v>97</v>
      </c>
      <c r="S2113" s="577">
        <v>4</v>
      </c>
    </row>
    <row r="2114" spans="1:19">
      <c r="A2114">
        <v>2113</v>
      </c>
      <c r="B2114" s="400">
        <v>44001.522222222222</v>
      </c>
      <c r="C2114" s="577" t="s">
        <v>97</v>
      </c>
      <c r="D2114">
        <v>0.05</v>
      </c>
      <c r="F2114">
        <v>1.12426</v>
      </c>
      <c r="I2114" s="400">
        <v>44001.604166666664</v>
      </c>
      <c r="J2114">
        <v>1.1214599999999999</v>
      </c>
      <c r="N2114">
        <v>14</v>
      </c>
      <c r="Q2114">
        <v>1039</v>
      </c>
      <c r="R2114" s="577" t="s">
        <v>97</v>
      </c>
      <c r="S2114" s="577">
        <v>4</v>
      </c>
    </row>
    <row r="2115" spans="1:19">
      <c r="A2115">
        <v>2114</v>
      </c>
      <c r="B2115" s="400">
        <v>44001.530555555553</v>
      </c>
      <c r="C2115" s="577" t="s">
        <v>96</v>
      </c>
      <c r="D2115">
        <v>0.02</v>
      </c>
      <c r="F2115">
        <v>1.12479</v>
      </c>
      <c r="I2115" s="400">
        <v>44001.62777777778</v>
      </c>
      <c r="J2115">
        <v>1.1212899999999999</v>
      </c>
      <c r="N2115">
        <v>-7</v>
      </c>
      <c r="Q2115">
        <v>1040</v>
      </c>
      <c r="R2115" s="577" t="s">
        <v>96</v>
      </c>
      <c r="S2115" s="577">
        <v>5</v>
      </c>
    </row>
    <row r="2116" spans="1:19">
      <c r="A2116">
        <v>2115</v>
      </c>
      <c r="B2116" s="400">
        <v>44001.552083333336</v>
      </c>
      <c r="C2116" s="577" t="s">
        <v>96</v>
      </c>
      <c r="D2116">
        <v>0.02</v>
      </c>
      <c r="F2116">
        <v>1.1231899999999999</v>
      </c>
      <c r="I2116" s="400">
        <v>44001.62777777778</v>
      </c>
      <c r="J2116">
        <v>1.1212899999999999</v>
      </c>
      <c r="N2116">
        <v>-3.8</v>
      </c>
      <c r="Q2116">
        <v>1040</v>
      </c>
      <c r="R2116" s="577" t="s">
        <v>96</v>
      </c>
      <c r="S2116" s="577">
        <v>5</v>
      </c>
    </row>
    <row r="2117" spans="1:19">
      <c r="A2117">
        <v>2116</v>
      </c>
      <c r="B2117" s="400">
        <v>44001.604166666664</v>
      </c>
      <c r="C2117" s="577" t="s">
        <v>96</v>
      </c>
      <c r="D2117">
        <v>0.03</v>
      </c>
      <c r="F2117">
        <v>1.12154</v>
      </c>
      <c r="I2117" s="400">
        <v>44001.62777777778</v>
      </c>
      <c r="J2117">
        <v>1.1212899999999999</v>
      </c>
      <c r="N2117">
        <v>-0.75</v>
      </c>
      <c r="Q2117">
        <v>1040</v>
      </c>
      <c r="R2117" s="577" t="s">
        <v>96</v>
      </c>
      <c r="S2117" s="577">
        <v>5</v>
      </c>
    </row>
    <row r="2118" spans="1:19">
      <c r="A2118">
        <v>2117</v>
      </c>
      <c r="B2118" s="400">
        <v>44001.613888888889</v>
      </c>
      <c r="C2118" s="577" t="s">
        <v>96</v>
      </c>
      <c r="D2118">
        <v>0.05</v>
      </c>
      <c r="F2118">
        <v>1.1198300000000001</v>
      </c>
      <c r="I2118" s="400">
        <v>44001.62777777778</v>
      </c>
      <c r="J2118">
        <v>1.1212899999999999</v>
      </c>
      <c r="N2118">
        <v>7.3</v>
      </c>
      <c r="Q2118">
        <v>1040</v>
      </c>
      <c r="R2118" s="577" t="s">
        <v>96</v>
      </c>
      <c r="S2118" s="577">
        <v>5</v>
      </c>
    </row>
    <row r="2119" spans="1:19">
      <c r="A2119">
        <v>2118</v>
      </c>
      <c r="B2119" s="400">
        <v>44001.618055555555</v>
      </c>
      <c r="C2119" s="577" t="s">
        <v>96</v>
      </c>
      <c r="D2119">
        <v>0.08</v>
      </c>
      <c r="F2119">
        <v>1.11802</v>
      </c>
      <c r="I2119" s="400">
        <v>44001.62777777778</v>
      </c>
      <c r="J2119">
        <v>1.1212899999999999</v>
      </c>
      <c r="N2119">
        <v>26.16</v>
      </c>
      <c r="Q2119">
        <v>1040</v>
      </c>
      <c r="R2119" s="577" t="s">
        <v>96</v>
      </c>
      <c r="S2119" s="577">
        <v>5</v>
      </c>
    </row>
    <row r="2120" spans="1:19">
      <c r="A2120">
        <v>2119</v>
      </c>
      <c r="B2120" s="400">
        <v>44001.625694444447</v>
      </c>
      <c r="C2120" s="577" t="s">
        <v>97</v>
      </c>
      <c r="D2120">
        <v>0.02</v>
      </c>
      <c r="F2120">
        <v>1.1187800000000001</v>
      </c>
      <c r="I2120" s="400">
        <v>44001.654861111114</v>
      </c>
      <c r="J2120">
        <v>1.11859</v>
      </c>
      <c r="N2120">
        <v>0.38</v>
      </c>
      <c r="Q2120">
        <v>1041</v>
      </c>
      <c r="R2120" s="577" t="s">
        <v>97</v>
      </c>
      <c r="S2120" s="577">
        <v>2</v>
      </c>
    </row>
    <row r="2121" spans="1:19">
      <c r="A2121">
        <v>2120</v>
      </c>
      <c r="B2121" s="400">
        <v>44001.62777777778</v>
      </c>
      <c r="C2121" s="577" t="s">
        <v>97</v>
      </c>
      <c r="D2121">
        <v>0.02</v>
      </c>
      <c r="F2121">
        <v>1.12039</v>
      </c>
      <c r="I2121" s="400">
        <v>44001.654861111114</v>
      </c>
      <c r="J2121">
        <v>1.11859</v>
      </c>
      <c r="N2121">
        <v>3.6</v>
      </c>
      <c r="Q2121">
        <v>1041</v>
      </c>
      <c r="R2121" s="577" t="s">
        <v>97</v>
      </c>
      <c r="S2121" s="577">
        <v>2</v>
      </c>
    </row>
    <row r="2122" spans="1:19">
      <c r="A2122">
        <v>2121</v>
      </c>
      <c r="B2122" s="400">
        <v>44001.632638888892</v>
      </c>
      <c r="C2122" s="577" t="s">
        <v>96</v>
      </c>
      <c r="D2122">
        <v>0.02</v>
      </c>
      <c r="F2122">
        <v>1.1203399999999999</v>
      </c>
      <c r="I2122" s="400">
        <v>44004.107638888891</v>
      </c>
      <c r="J2122">
        <v>1.1194999999999999</v>
      </c>
      <c r="N2122">
        <v>-1.76</v>
      </c>
      <c r="Q2122">
        <v>1042</v>
      </c>
      <c r="R2122" s="577" t="s">
        <v>96</v>
      </c>
      <c r="S2122" s="577">
        <v>3</v>
      </c>
    </row>
    <row r="2123" spans="1:19">
      <c r="A2123">
        <v>2122</v>
      </c>
      <c r="B2123" s="400">
        <v>44001.654166666667</v>
      </c>
      <c r="C2123" s="577" t="s">
        <v>96</v>
      </c>
      <c r="D2123">
        <v>0.02</v>
      </c>
      <c r="F2123">
        <v>1.11873</v>
      </c>
      <c r="I2123" s="400">
        <v>44004.107638888891</v>
      </c>
      <c r="J2123">
        <v>1.1194999999999999</v>
      </c>
      <c r="N2123">
        <v>1.46</v>
      </c>
      <c r="Q2123">
        <v>1042</v>
      </c>
      <c r="R2123" s="577" t="s">
        <v>96</v>
      </c>
      <c r="S2123" s="577">
        <v>3</v>
      </c>
    </row>
    <row r="2124" spans="1:19">
      <c r="A2124">
        <v>2125</v>
      </c>
      <c r="B2124" s="400">
        <v>44003.972916666666</v>
      </c>
      <c r="C2124" s="577" t="s">
        <v>96</v>
      </c>
      <c r="D2124">
        <v>0.03</v>
      </c>
      <c r="F2124">
        <v>1.11711</v>
      </c>
      <c r="I2124" s="400">
        <v>44004.107638888891</v>
      </c>
      <c r="J2124">
        <v>1.1194999999999999</v>
      </c>
      <c r="N2124">
        <v>7.05</v>
      </c>
      <c r="Q2124">
        <v>1042</v>
      </c>
      <c r="R2124" s="577" t="s">
        <v>96</v>
      </c>
      <c r="S2124" s="577">
        <v>3</v>
      </c>
    </row>
    <row r="2125" spans="1:19">
      <c r="A2125">
        <v>2123</v>
      </c>
      <c r="B2125" s="400">
        <v>44001.657638888886</v>
      </c>
      <c r="C2125" s="577" t="s">
        <v>97</v>
      </c>
      <c r="D2125">
        <v>0.02</v>
      </c>
      <c r="F2125">
        <v>1.11927</v>
      </c>
      <c r="I2125" s="400">
        <v>44001.756944444445</v>
      </c>
      <c r="J2125">
        <v>1.1182700000000001</v>
      </c>
      <c r="N2125">
        <v>2</v>
      </c>
      <c r="Q2125">
        <v>1043</v>
      </c>
      <c r="R2125" s="577" t="s">
        <v>97</v>
      </c>
      <c r="S2125" s="577">
        <v>1</v>
      </c>
    </row>
    <row r="2126" spans="1:19">
      <c r="A2126">
        <v>2124</v>
      </c>
      <c r="B2126" s="400">
        <v>44001.765277777777</v>
      </c>
      <c r="C2126" s="577" t="s">
        <v>97</v>
      </c>
      <c r="D2126">
        <v>0.02</v>
      </c>
      <c r="F2126">
        <v>1.11809</v>
      </c>
      <c r="I2126" s="400">
        <v>44003.972916666666</v>
      </c>
      <c r="J2126">
        <v>1.1170899999999999</v>
      </c>
      <c r="N2126">
        <v>2</v>
      </c>
      <c r="Q2126">
        <v>1044</v>
      </c>
      <c r="R2126" s="577" t="s">
        <v>97</v>
      </c>
      <c r="S2126" s="577">
        <v>1</v>
      </c>
    </row>
    <row r="2127" spans="1:19">
      <c r="A2127">
        <v>2126</v>
      </c>
      <c r="B2127" s="400">
        <v>44004.257638888892</v>
      </c>
      <c r="C2127" s="577" t="s">
        <v>97</v>
      </c>
      <c r="D2127">
        <v>0.02</v>
      </c>
      <c r="F2127">
        <v>1.1196999999999999</v>
      </c>
      <c r="I2127" s="400">
        <v>44006.384027777778</v>
      </c>
      <c r="J2127">
        <v>1.12856</v>
      </c>
      <c r="N2127">
        <v>-17.68</v>
      </c>
      <c r="Q2127">
        <v>1045</v>
      </c>
      <c r="R2127" s="577" t="s">
        <v>97</v>
      </c>
      <c r="S2127" s="577">
        <v>8</v>
      </c>
    </row>
    <row r="2128" spans="1:19">
      <c r="A2128">
        <v>2129</v>
      </c>
      <c r="B2128" s="400">
        <v>44004.35833333333</v>
      </c>
      <c r="C2128" s="577" t="s">
        <v>97</v>
      </c>
      <c r="D2128">
        <v>0.02</v>
      </c>
      <c r="F2128">
        <v>1.12131</v>
      </c>
      <c r="I2128" s="400">
        <v>44006.384027777778</v>
      </c>
      <c r="J2128">
        <v>1.12856</v>
      </c>
      <c r="N2128">
        <v>-14.46</v>
      </c>
      <c r="Q2128">
        <v>1045</v>
      </c>
      <c r="R2128" s="577" t="s">
        <v>97</v>
      </c>
      <c r="S2128" s="577">
        <v>8</v>
      </c>
    </row>
    <row r="2129" spans="1:19">
      <c r="A2129">
        <v>2131</v>
      </c>
      <c r="B2129" s="400">
        <v>44004.548611111109</v>
      </c>
      <c r="C2129" s="577" t="s">
        <v>97</v>
      </c>
      <c r="D2129">
        <v>0.03</v>
      </c>
      <c r="F2129">
        <v>1.1229199999999999</v>
      </c>
      <c r="I2129" s="400">
        <v>44006.384027777778</v>
      </c>
      <c r="J2129">
        <v>1.12856</v>
      </c>
      <c r="N2129">
        <v>-16.850000000000001</v>
      </c>
      <c r="Q2129">
        <v>1045</v>
      </c>
      <c r="R2129" s="577" t="s">
        <v>97</v>
      </c>
      <c r="S2129" s="577">
        <v>8</v>
      </c>
    </row>
    <row r="2130" spans="1:19">
      <c r="A2130">
        <v>2132</v>
      </c>
      <c r="B2130" s="400">
        <v>44004.57916666667</v>
      </c>
      <c r="C2130" s="577" t="s">
        <v>97</v>
      </c>
      <c r="D2130">
        <v>0.05</v>
      </c>
      <c r="F2130">
        <v>1.12462</v>
      </c>
      <c r="I2130" s="400">
        <v>44006.384027777778</v>
      </c>
      <c r="J2130">
        <v>1.12856</v>
      </c>
      <c r="N2130">
        <v>-19.59</v>
      </c>
      <c r="Q2130">
        <v>1045</v>
      </c>
      <c r="R2130" s="577" t="s">
        <v>97</v>
      </c>
      <c r="S2130" s="577">
        <v>8</v>
      </c>
    </row>
    <row r="2131" spans="1:19">
      <c r="A2131">
        <v>2134</v>
      </c>
      <c r="B2131" s="400">
        <v>44004.614583333336</v>
      </c>
      <c r="C2131" s="577" t="s">
        <v>97</v>
      </c>
      <c r="D2131">
        <v>0.08</v>
      </c>
      <c r="F2131">
        <v>1.12642</v>
      </c>
      <c r="I2131" s="400">
        <v>44006.384027777778</v>
      </c>
      <c r="J2131">
        <v>1.12856</v>
      </c>
      <c r="N2131">
        <v>-16.940000000000001</v>
      </c>
      <c r="Q2131">
        <v>1045</v>
      </c>
      <c r="R2131" s="577" t="s">
        <v>97</v>
      </c>
      <c r="S2131" s="577">
        <v>8</v>
      </c>
    </row>
    <row r="2132" spans="1:19">
      <c r="A2132">
        <v>2141</v>
      </c>
      <c r="B2132" s="400">
        <v>44005.302777777775</v>
      </c>
      <c r="C2132" s="577" t="s">
        <v>97</v>
      </c>
      <c r="D2132">
        <v>0.14000000000000001</v>
      </c>
      <c r="F2132">
        <v>1.1287799999999999</v>
      </c>
      <c r="I2132" s="400">
        <v>44006.384027777778</v>
      </c>
      <c r="J2132">
        <v>1.12856</v>
      </c>
      <c r="N2132">
        <v>3.24</v>
      </c>
      <c r="Q2132">
        <v>1045</v>
      </c>
      <c r="R2132" s="577" t="s">
        <v>97</v>
      </c>
      <c r="S2132" s="577">
        <v>8</v>
      </c>
    </row>
    <row r="2133" spans="1:19">
      <c r="A2133">
        <v>2144</v>
      </c>
      <c r="B2133" s="400">
        <v>44005.5</v>
      </c>
      <c r="C2133" s="577" t="s">
        <v>97</v>
      </c>
      <c r="D2133">
        <v>0.23</v>
      </c>
      <c r="F2133">
        <v>1.1307799999999999</v>
      </c>
      <c r="I2133" s="400">
        <v>44006.384027777778</v>
      </c>
      <c r="J2133">
        <v>1.12856</v>
      </c>
      <c r="N2133">
        <v>51.32</v>
      </c>
      <c r="Q2133">
        <v>1045</v>
      </c>
      <c r="R2133" s="577" t="s">
        <v>97</v>
      </c>
      <c r="S2133" s="577">
        <v>8</v>
      </c>
    </row>
    <row r="2134" spans="1:19">
      <c r="A2134">
        <v>2146</v>
      </c>
      <c r="B2134" s="400">
        <v>44005.525000000001</v>
      </c>
      <c r="C2134" s="577" t="s">
        <v>97</v>
      </c>
      <c r="D2134">
        <v>0.38</v>
      </c>
      <c r="F2134">
        <v>1.13289</v>
      </c>
      <c r="I2134" s="400">
        <v>44006.384027777778</v>
      </c>
      <c r="J2134">
        <v>1.12856</v>
      </c>
      <c r="N2134">
        <v>164.96</v>
      </c>
      <c r="Q2134">
        <v>1045</v>
      </c>
      <c r="R2134" s="577" t="s">
        <v>97</v>
      </c>
      <c r="S2134" s="577">
        <v>8</v>
      </c>
    </row>
    <row r="2135" spans="1:19">
      <c r="A2135">
        <v>2127</v>
      </c>
      <c r="B2135" s="400">
        <v>44004.259722222225</v>
      </c>
      <c r="C2135" s="577" t="s">
        <v>96</v>
      </c>
      <c r="D2135">
        <v>0.02</v>
      </c>
      <c r="F2135">
        <v>1.1194999999999999</v>
      </c>
      <c r="I2135" s="400">
        <v>44004.288888888892</v>
      </c>
      <c r="J2135">
        <v>1.1205000000000001</v>
      </c>
      <c r="N2135">
        <v>2</v>
      </c>
      <c r="Q2135">
        <v>1046</v>
      </c>
      <c r="R2135" s="577" t="s">
        <v>96</v>
      </c>
      <c r="S2135" s="577">
        <v>1</v>
      </c>
    </row>
    <row r="2136" spans="1:19">
      <c r="A2136">
        <v>2128</v>
      </c>
      <c r="B2136" s="400">
        <v>44004.291666666664</v>
      </c>
      <c r="C2136" s="577" t="s">
        <v>96</v>
      </c>
      <c r="D2136">
        <v>0.02</v>
      </c>
      <c r="F2136">
        <v>1.1196299999999999</v>
      </c>
      <c r="I2136" s="400">
        <v>44004.323611111111</v>
      </c>
      <c r="J2136">
        <v>1.12063</v>
      </c>
      <c r="N2136">
        <v>2</v>
      </c>
      <c r="Q2136">
        <v>1047</v>
      </c>
      <c r="R2136" s="577" t="s">
        <v>96</v>
      </c>
      <c r="S2136" s="577">
        <v>1</v>
      </c>
    </row>
    <row r="2137" spans="1:19">
      <c r="A2137">
        <v>2130</v>
      </c>
      <c r="B2137" s="400">
        <v>44004.52847222222</v>
      </c>
      <c r="C2137" s="577" t="s">
        <v>96</v>
      </c>
      <c r="D2137">
        <v>0.02</v>
      </c>
      <c r="F2137">
        <v>1.12134</v>
      </c>
      <c r="I2137" s="400">
        <v>44004.542361111111</v>
      </c>
      <c r="J2137">
        <v>1.1223399999999999</v>
      </c>
      <c r="N2137">
        <v>2</v>
      </c>
      <c r="Q2137">
        <v>1048</v>
      </c>
      <c r="R2137" s="577" t="s">
        <v>96</v>
      </c>
      <c r="S2137" s="577">
        <v>1</v>
      </c>
    </row>
    <row r="2138" spans="1:19">
      <c r="A2138">
        <v>2133</v>
      </c>
      <c r="B2138" s="400">
        <v>44004.613194444442</v>
      </c>
      <c r="C2138" s="577" t="s">
        <v>96</v>
      </c>
      <c r="D2138">
        <v>0.02</v>
      </c>
      <c r="F2138">
        <v>1.1255599999999999</v>
      </c>
      <c r="I2138" s="400">
        <v>44004.614583333336</v>
      </c>
      <c r="J2138">
        <v>1.12656</v>
      </c>
      <c r="N2138">
        <v>2</v>
      </c>
      <c r="Q2138">
        <v>1049</v>
      </c>
      <c r="R2138" s="577" t="s">
        <v>96</v>
      </c>
      <c r="S2138" s="577">
        <v>1</v>
      </c>
    </row>
    <row r="2139" spans="1:19">
      <c r="A2139">
        <v>2135</v>
      </c>
      <c r="B2139" s="400">
        <v>44004.619444444441</v>
      </c>
      <c r="C2139" s="577" t="s">
        <v>96</v>
      </c>
      <c r="D2139">
        <v>0.02</v>
      </c>
      <c r="F2139">
        <v>1.12582</v>
      </c>
      <c r="I2139" s="400">
        <v>44004.949305555558</v>
      </c>
      <c r="J2139">
        <v>1.1268199999999999</v>
      </c>
      <c r="N2139">
        <v>2</v>
      </c>
      <c r="Q2139">
        <v>1050</v>
      </c>
      <c r="R2139" s="577" t="s">
        <v>96</v>
      </c>
      <c r="S2139" s="577">
        <v>1</v>
      </c>
    </row>
    <row r="2140" spans="1:19">
      <c r="A2140">
        <v>2136</v>
      </c>
      <c r="B2140" s="400">
        <v>44004.959722222222</v>
      </c>
      <c r="C2140" s="577" t="s">
        <v>96</v>
      </c>
      <c r="D2140">
        <v>0.02</v>
      </c>
      <c r="F2140">
        <v>1.12723</v>
      </c>
      <c r="I2140" s="400">
        <v>44005.083333333336</v>
      </c>
      <c r="J2140">
        <v>1.12639</v>
      </c>
      <c r="N2140">
        <v>-1.76</v>
      </c>
      <c r="Q2140">
        <v>1051</v>
      </c>
      <c r="R2140" s="577" t="s">
        <v>96</v>
      </c>
      <c r="S2140" s="577">
        <v>3</v>
      </c>
    </row>
    <row r="2141" spans="1:19">
      <c r="A2141">
        <v>2137</v>
      </c>
      <c r="B2141" s="400">
        <v>44005.050694444442</v>
      </c>
      <c r="C2141" s="577" t="s">
        <v>96</v>
      </c>
      <c r="D2141">
        <v>0.02</v>
      </c>
      <c r="F2141">
        <v>1.1256299999999999</v>
      </c>
      <c r="I2141" s="400">
        <v>44005.083333333336</v>
      </c>
      <c r="J2141">
        <v>1.12639</v>
      </c>
      <c r="N2141">
        <v>1.52</v>
      </c>
      <c r="Q2141">
        <v>1051</v>
      </c>
      <c r="R2141" s="577" t="s">
        <v>96</v>
      </c>
      <c r="S2141" s="577">
        <v>3</v>
      </c>
    </row>
    <row r="2142" spans="1:19">
      <c r="A2142">
        <v>2138</v>
      </c>
      <c r="B2142" s="400">
        <v>44005.061805555553</v>
      </c>
      <c r="C2142" s="577" t="s">
        <v>96</v>
      </c>
      <c r="D2142">
        <v>0.03</v>
      </c>
      <c r="F2142">
        <v>1.1240000000000001</v>
      </c>
      <c r="I2142" s="400">
        <v>44005.083333333336</v>
      </c>
      <c r="J2142">
        <v>1.12639</v>
      </c>
      <c r="N2142">
        <v>7.17</v>
      </c>
      <c r="Q2142">
        <v>1051</v>
      </c>
      <c r="R2142" s="577" t="s">
        <v>96</v>
      </c>
      <c r="S2142" s="577">
        <v>3</v>
      </c>
    </row>
    <row r="2143" spans="1:19">
      <c r="A2143">
        <v>2139</v>
      </c>
      <c r="B2143" s="400">
        <v>44005.087500000001</v>
      </c>
      <c r="C2143" s="577" t="s">
        <v>96</v>
      </c>
      <c r="D2143">
        <v>0.02</v>
      </c>
      <c r="F2143">
        <v>1.1259399999999999</v>
      </c>
      <c r="I2143" s="400">
        <v>44005.092361111114</v>
      </c>
      <c r="J2143">
        <v>1.1269400000000001</v>
      </c>
      <c r="N2143">
        <v>2</v>
      </c>
      <c r="Q2143">
        <v>1052</v>
      </c>
      <c r="R2143" s="577" t="s">
        <v>96</v>
      </c>
      <c r="S2143" s="577">
        <v>1</v>
      </c>
    </row>
    <row r="2144" spans="1:19">
      <c r="A2144">
        <v>2140</v>
      </c>
      <c r="B2144" s="400">
        <v>44005.102777777778</v>
      </c>
      <c r="C2144" s="577" t="s">
        <v>96</v>
      </c>
      <c r="D2144">
        <v>0.02</v>
      </c>
      <c r="F2144">
        <v>1.1266499999999999</v>
      </c>
      <c r="I2144" s="400">
        <v>44005.294444444444</v>
      </c>
      <c r="J2144">
        <v>1.12765</v>
      </c>
      <c r="N2144">
        <v>2</v>
      </c>
      <c r="Q2144">
        <v>1053</v>
      </c>
      <c r="R2144" s="577" t="s">
        <v>96</v>
      </c>
      <c r="S2144" s="577">
        <v>1</v>
      </c>
    </row>
    <row r="2145" spans="1:19">
      <c r="A2145">
        <v>2142</v>
      </c>
      <c r="B2145" s="400">
        <v>44005.308333333334</v>
      </c>
      <c r="C2145" s="577" t="s">
        <v>96</v>
      </c>
      <c r="D2145">
        <v>0.02</v>
      </c>
      <c r="F2145">
        <v>1.1293500000000001</v>
      </c>
      <c r="I2145" s="400">
        <v>44005.331944444442</v>
      </c>
      <c r="J2145">
        <v>1.13035</v>
      </c>
      <c r="N2145">
        <v>2</v>
      </c>
      <c r="Q2145">
        <v>1054</v>
      </c>
      <c r="R2145" s="577" t="s">
        <v>96</v>
      </c>
      <c r="S2145" s="577">
        <v>1</v>
      </c>
    </row>
    <row r="2146" spans="1:19">
      <c r="A2146">
        <v>2143</v>
      </c>
      <c r="B2146" s="400">
        <v>44005.341666666667</v>
      </c>
      <c r="C2146" s="577" t="s">
        <v>96</v>
      </c>
      <c r="D2146">
        <v>0.02</v>
      </c>
      <c r="F2146">
        <v>1.12954</v>
      </c>
      <c r="I2146" s="400">
        <v>44005.499305555553</v>
      </c>
      <c r="J2146">
        <v>1.1305400000000001</v>
      </c>
      <c r="N2146">
        <v>2</v>
      </c>
      <c r="Q2146">
        <v>1055</v>
      </c>
      <c r="R2146" s="577" t="s">
        <v>96</v>
      </c>
      <c r="S2146" s="577">
        <v>1</v>
      </c>
    </row>
    <row r="2147" spans="1:19">
      <c r="A2147">
        <v>2145</v>
      </c>
      <c r="B2147" s="400">
        <v>44005.515972222223</v>
      </c>
      <c r="C2147" s="577" t="s">
        <v>96</v>
      </c>
      <c r="D2147">
        <v>0.02</v>
      </c>
      <c r="F2147">
        <v>1.1321399999999999</v>
      </c>
      <c r="I2147" s="400">
        <v>44005.531944444447</v>
      </c>
      <c r="J2147">
        <v>1.13314</v>
      </c>
      <c r="N2147">
        <v>2</v>
      </c>
      <c r="Q2147">
        <v>1056</v>
      </c>
      <c r="R2147" s="577" t="s">
        <v>96</v>
      </c>
      <c r="S2147" s="577">
        <v>1</v>
      </c>
    </row>
    <row r="2148" spans="1:19">
      <c r="A2148">
        <v>2147</v>
      </c>
      <c r="B2148" s="400">
        <v>44005.54791666667</v>
      </c>
      <c r="C2148" s="577" t="s">
        <v>96</v>
      </c>
      <c r="D2148">
        <v>0.02</v>
      </c>
      <c r="F2148">
        <v>1.1332899999999999</v>
      </c>
      <c r="I2148" s="400">
        <v>44005.594444444447</v>
      </c>
      <c r="J2148">
        <v>1.13429</v>
      </c>
      <c r="N2148">
        <v>2</v>
      </c>
      <c r="Q2148">
        <v>1057</v>
      </c>
      <c r="R2148" s="577" t="s">
        <v>96</v>
      </c>
      <c r="S2148" s="577">
        <v>1</v>
      </c>
    </row>
    <row r="2149" spans="1:19">
      <c r="A2149">
        <v>2148</v>
      </c>
      <c r="B2149" s="400">
        <v>44005.604166666664</v>
      </c>
      <c r="C2149" s="577" t="s">
        <v>96</v>
      </c>
      <c r="D2149">
        <v>0.02</v>
      </c>
      <c r="F2149">
        <v>1.1342699999999999</v>
      </c>
      <c r="I2149" s="400">
        <v>44006.455555555556</v>
      </c>
      <c r="J2149">
        <v>1.1308199999999999</v>
      </c>
      <c r="N2149">
        <v>-6.98</v>
      </c>
      <c r="Q2149">
        <v>1058</v>
      </c>
      <c r="R2149" s="577" t="s">
        <v>96</v>
      </c>
      <c r="S2149" s="577">
        <v>5</v>
      </c>
    </row>
    <row r="2150" spans="1:19">
      <c r="A2150">
        <v>2149</v>
      </c>
      <c r="B2150" s="400">
        <v>44005.644444444442</v>
      </c>
      <c r="C2150" s="577" t="s">
        <v>96</v>
      </c>
      <c r="D2150">
        <v>0.02</v>
      </c>
      <c r="F2150">
        <v>1.13266</v>
      </c>
      <c r="I2150" s="400">
        <v>44006.455555555556</v>
      </c>
      <c r="J2150">
        <v>1.1308199999999999</v>
      </c>
      <c r="N2150">
        <v>-3.76</v>
      </c>
      <c r="Q2150">
        <v>1058</v>
      </c>
      <c r="R2150" s="577" t="s">
        <v>96</v>
      </c>
      <c r="S2150" s="577">
        <v>5</v>
      </c>
    </row>
    <row r="2151" spans="1:19">
      <c r="A2151">
        <v>2150</v>
      </c>
      <c r="B2151" s="400">
        <v>44005.706944444442</v>
      </c>
      <c r="C2151" s="577" t="s">
        <v>96</v>
      </c>
      <c r="D2151">
        <v>0.03</v>
      </c>
      <c r="F2151">
        <v>1.13106</v>
      </c>
      <c r="I2151" s="400">
        <v>44006.455555555556</v>
      </c>
      <c r="J2151">
        <v>1.1308199999999999</v>
      </c>
      <c r="N2151">
        <v>-0.84</v>
      </c>
      <c r="Q2151">
        <v>1058</v>
      </c>
      <c r="R2151" s="577" t="s">
        <v>96</v>
      </c>
      <c r="S2151" s="577">
        <v>5</v>
      </c>
    </row>
    <row r="2152" spans="1:19">
      <c r="A2152">
        <v>2151</v>
      </c>
      <c r="B2152" s="400">
        <v>44006.32708333333</v>
      </c>
      <c r="C2152" s="577" t="s">
        <v>96</v>
      </c>
      <c r="D2152">
        <v>0.05</v>
      </c>
      <c r="F2152">
        <v>1.1293599999999999</v>
      </c>
      <c r="I2152" s="400">
        <v>44006.455555555556</v>
      </c>
      <c r="J2152">
        <v>1.1308199999999999</v>
      </c>
      <c r="N2152">
        <v>7.3</v>
      </c>
      <c r="Q2152">
        <v>1058</v>
      </c>
      <c r="R2152" s="577" t="s">
        <v>96</v>
      </c>
      <c r="S2152" s="577">
        <v>5</v>
      </c>
    </row>
    <row r="2153" spans="1:19">
      <c r="A2153">
        <v>2152</v>
      </c>
      <c r="B2153" s="400">
        <v>44006.387499999997</v>
      </c>
      <c r="C2153" s="577" t="s">
        <v>96</v>
      </c>
      <c r="D2153">
        <v>0.08</v>
      </c>
      <c r="F2153">
        <v>1.1275599999999999</v>
      </c>
      <c r="I2153" s="400">
        <v>44006.455555555556</v>
      </c>
      <c r="J2153">
        <v>1.1308199999999999</v>
      </c>
      <c r="N2153">
        <v>26.08</v>
      </c>
      <c r="Q2153">
        <v>1058</v>
      </c>
      <c r="R2153" s="577" t="s">
        <v>96</v>
      </c>
      <c r="S2153" s="577">
        <v>5</v>
      </c>
    </row>
    <row r="2154" spans="1:19">
      <c r="A2154">
        <v>2153</v>
      </c>
      <c r="B2154" s="400">
        <v>44006.400000000001</v>
      </c>
      <c r="C2154" s="577" t="s">
        <v>97</v>
      </c>
      <c r="D2154">
        <v>0.02</v>
      </c>
      <c r="F2154">
        <v>1.12913</v>
      </c>
      <c r="I2154" s="400">
        <v>44006.497916666667</v>
      </c>
      <c r="J2154">
        <v>1.12893</v>
      </c>
      <c r="N2154">
        <v>0.4</v>
      </c>
      <c r="Q2154">
        <v>1059</v>
      </c>
      <c r="R2154" s="577" t="s">
        <v>97</v>
      </c>
      <c r="S2154" s="577">
        <v>2</v>
      </c>
    </row>
    <row r="2155" spans="1:19">
      <c r="A2155">
        <v>2154</v>
      </c>
      <c r="B2155" s="400">
        <v>44006.417361111111</v>
      </c>
      <c r="C2155" s="577" t="s">
        <v>97</v>
      </c>
      <c r="D2155">
        <v>0.02</v>
      </c>
      <c r="F2155">
        <v>1.13073</v>
      </c>
      <c r="I2155" s="400">
        <v>44006.497916666667</v>
      </c>
      <c r="J2155">
        <v>1.12893</v>
      </c>
      <c r="N2155">
        <v>3.6</v>
      </c>
      <c r="Q2155">
        <v>1059</v>
      </c>
      <c r="R2155" s="577" t="s">
        <v>97</v>
      </c>
      <c r="S2155" s="577">
        <v>2</v>
      </c>
    </row>
    <row r="2156" spans="1:19">
      <c r="A2156">
        <v>2155</v>
      </c>
      <c r="B2156" s="400">
        <v>44006.46597222222</v>
      </c>
      <c r="C2156" s="577" t="s">
        <v>96</v>
      </c>
      <c r="D2156">
        <v>0.02</v>
      </c>
      <c r="F2156">
        <v>1.1304000000000001</v>
      </c>
      <c r="I2156" s="400">
        <v>44008.364583333336</v>
      </c>
      <c r="J2156">
        <v>1.1237200000000001</v>
      </c>
      <c r="N2156">
        <v>-13.68</v>
      </c>
      <c r="Q2156">
        <v>1060</v>
      </c>
      <c r="R2156" s="577" t="s">
        <v>96</v>
      </c>
      <c r="S2156" s="577">
        <v>7</v>
      </c>
    </row>
    <row r="2157" spans="1:19">
      <c r="A2157">
        <v>2156</v>
      </c>
      <c r="B2157" s="400">
        <v>44006.499305555553</v>
      </c>
      <c r="C2157" s="577" t="s">
        <v>96</v>
      </c>
      <c r="D2157">
        <v>0.02</v>
      </c>
      <c r="F2157">
        <v>1.1288</v>
      </c>
      <c r="I2157" s="400">
        <v>44008.364583333336</v>
      </c>
      <c r="J2157">
        <v>1.1237200000000001</v>
      </c>
      <c r="N2157">
        <v>-10.48</v>
      </c>
      <c r="Q2157">
        <v>1060</v>
      </c>
      <c r="R2157" s="577" t="s">
        <v>96</v>
      </c>
      <c r="S2157" s="577">
        <v>7</v>
      </c>
    </row>
    <row r="2158" spans="1:19">
      <c r="A2158">
        <v>2158</v>
      </c>
      <c r="B2158" s="400">
        <v>44006.541666666664</v>
      </c>
      <c r="C2158" s="577" t="s">
        <v>96</v>
      </c>
      <c r="D2158">
        <v>0.03</v>
      </c>
      <c r="F2158">
        <v>1.1272</v>
      </c>
      <c r="I2158" s="400">
        <v>44008.364583333336</v>
      </c>
      <c r="J2158">
        <v>1.1237200000000001</v>
      </c>
      <c r="N2158">
        <v>-10.92</v>
      </c>
      <c r="Q2158">
        <v>1060</v>
      </c>
      <c r="R2158" s="577" t="s">
        <v>96</v>
      </c>
      <c r="S2158" s="577">
        <v>7</v>
      </c>
    </row>
    <row r="2159" spans="1:19">
      <c r="A2159">
        <v>2160</v>
      </c>
      <c r="B2159" s="400">
        <v>44006.831250000003</v>
      </c>
      <c r="C2159" s="577" t="s">
        <v>96</v>
      </c>
      <c r="D2159">
        <v>0.05</v>
      </c>
      <c r="F2159">
        <v>1.1254999999999999</v>
      </c>
      <c r="I2159" s="400">
        <v>44008.364583333336</v>
      </c>
      <c r="J2159">
        <v>1.1237200000000001</v>
      </c>
      <c r="N2159">
        <v>-9.6999999999999993</v>
      </c>
      <c r="Q2159">
        <v>1060</v>
      </c>
      <c r="R2159" s="577" t="s">
        <v>96</v>
      </c>
      <c r="S2159" s="577">
        <v>7</v>
      </c>
    </row>
    <row r="2160" spans="1:19">
      <c r="A2160">
        <v>2164</v>
      </c>
      <c r="B2160" s="400">
        <v>44007.290972222225</v>
      </c>
      <c r="C2160" s="577" t="s">
        <v>96</v>
      </c>
      <c r="D2160">
        <v>0.08</v>
      </c>
      <c r="F2160">
        <v>1.1236999999999999</v>
      </c>
      <c r="I2160" s="400">
        <v>44008.364583333336</v>
      </c>
      <c r="J2160">
        <v>1.1237200000000001</v>
      </c>
      <c r="N2160">
        <v>-0.16</v>
      </c>
      <c r="Q2160">
        <v>1060</v>
      </c>
      <c r="R2160" s="577" t="s">
        <v>96</v>
      </c>
      <c r="S2160" s="577">
        <v>7</v>
      </c>
    </row>
    <row r="2161" spans="1:19">
      <c r="A2161">
        <v>2169</v>
      </c>
      <c r="B2161" s="400">
        <v>44007.440972222219</v>
      </c>
      <c r="C2161" s="577" t="s">
        <v>96</v>
      </c>
      <c r="D2161">
        <v>0.14000000000000001</v>
      </c>
      <c r="F2161">
        <v>1.1217999999999999</v>
      </c>
      <c r="I2161" s="400">
        <v>44008.364583333336</v>
      </c>
      <c r="J2161">
        <v>1.1237200000000001</v>
      </c>
      <c r="N2161">
        <v>26.32</v>
      </c>
      <c r="Q2161">
        <v>1060</v>
      </c>
      <c r="R2161" s="577" t="s">
        <v>96</v>
      </c>
      <c r="S2161" s="577">
        <v>7</v>
      </c>
    </row>
    <row r="2162" spans="1:19">
      <c r="A2162">
        <v>2171</v>
      </c>
      <c r="B2162" s="400">
        <v>44007.490277777775</v>
      </c>
      <c r="C2162" s="577" t="s">
        <v>96</v>
      </c>
      <c r="D2162">
        <v>0.23</v>
      </c>
      <c r="F2162">
        <v>1.1197999999999999</v>
      </c>
      <c r="I2162" s="400">
        <v>44008.364583333336</v>
      </c>
      <c r="J2162">
        <v>1.1237200000000001</v>
      </c>
      <c r="N2162">
        <v>89.24</v>
      </c>
      <c r="Q2162">
        <v>1060</v>
      </c>
      <c r="R2162" s="577" t="s">
        <v>96</v>
      </c>
      <c r="S2162" s="577">
        <v>7</v>
      </c>
    </row>
    <row r="2163" spans="1:19">
      <c r="A2163">
        <v>2157</v>
      </c>
      <c r="B2163" s="400">
        <v>44006.527777777781</v>
      </c>
      <c r="C2163" s="577" t="s">
        <v>97</v>
      </c>
      <c r="D2163">
        <v>0.02</v>
      </c>
      <c r="F2163">
        <v>1.1277999999999999</v>
      </c>
      <c r="I2163" s="400">
        <v>44006.563194444447</v>
      </c>
      <c r="J2163">
        <v>1.1268</v>
      </c>
      <c r="N2163">
        <v>2</v>
      </c>
      <c r="Q2163">
        <v>1061</v>
      </c>
      <c r="R2163" s="577" t="s">
        <v>97</v>
      </c>
      <c r="S2163" s="577">
        <v>1</v>
      </c>
    </row>
    <row r="2164" spans="1:19">
      <c r="A2164">
        <v>2159</v>
      </c>
      <c r="B2164" s="400">
        <v>44006.591666666667</v>
      </c>
      <c r="C2164" s="577" t="s">
        <v>97</v>
      </c>
      <c r="D2164">
        <v>0.02</v>
      </c>
      <c r="F2164">
        <v>1.1269899999999999</v>
      </c>
      <c r="I2164" s="400">
        <v>44006.751388888886</v>
      </c>
      <c r="J2164">
        <v>1.12599</v>
      </c>
      <c r="N2164">
        <v>2</v>
      </c>
      <c r="Q2164">
        <v>1062</v>
      </c>
      <c r="R2164" s="577" t="s">
        <v>97</v>
      </c>
      <c r="S2164" s="577">
        <v>1</v>
      </c>
    </row>
    <row r="2165" spans="1:19">
      <c r="A2165">
        <v>2161</v>
      </c>
      <c r="B2165" s="400">
        <v>44007.038888888892</v>
      </c>
      <c r="C2165" s="577" t="s">
        <v>97</v>
      </c>
      <c r="D2165">
        <v>0.02</v>
      </c>
      <c r="F2165">
        <v>1.1257900000000001</v>
      </c>
      <c r="I2165" s="400">
        <v>44007.086111111108</v>
      </c>
      <c r="J2165">
        <v>1.12479</v>
      </c>
      <c r="N2165">
        <v>2</v>
      </c>
      <c r="Q2165">
        <v>1063</v>
      </c>
      <c r="R2165" s="577" t="s">
        <v>97</v>
      </c>
      <c r="S2165" s="577">
        <v>1</v>
      </c>
    </row>
    <row r="2166" spans="1:19">
      <c r="A2166">
        <v>2162</v>
      </c>
      <c r="B2166" s="400">
        <v>44007.251388888886</v>
      </c>
      <c r="C2166" s="577" t="s">
        <v>97</v>
      </c>
      <c r="D2166">
        <v>0.02</v>
      </c>
      <c r="F2166">
        <v>1.1253299999999999</v>
      </c>
      <c r="I2166" s="400">
        <v>44007.26666666667</v>
      </c>
      <c r="J2166">
        <v>1.1243300000000001</v>
      </c>
      <c r="N2166">
        <v>2</v>
      </c>
      <c r="Q2166">
        <v>1064</v>
      </c>
      <c r="R2166" s="577" t="s">
        <v>97</v>
      </c>
      <c r="S2166" s="577">
        <v>1</v>
      </c>
    </row>
    <row r="2167" spans="1:19">
      <c r="A2167">
        <v>2163</v>
      </c>
      <c r="B2167" s="400">
        <v>44007.275000000001</v>
      </c>
      <c r="C2167" s="577" t="s">
        <v>97</v>
      </c>
      <c r="D2167">
        <v>0.02</v>
      </c>
      <c r="F2167">
        <v>1.12418</v>
      </c>
      <c r="I2167" s="400">
        <v>44007.300694444442</v>
      </c>
      <c r="J2167">
        <v>1.1231800000000001</v>
      </c>
      <c r="N2167">
        <v>2</v>
      </c>
      <c r="Q2167">
        <v>1065</v>
      </c>
      <c r="R2167" s="577" t="s">
        <v>97</v>
      </c>
      <c r="S2167" s="577">
        <v>1</v>
      </c>
    </row>
    <row r="2168" spans="1:19">
      <c r="A2168">
        <v>2165</v>
      </c>
      <c r="B2168" s="400">
        <v>44007.3125</v>
      </c>
      <c r="C2168" s="577" t="s">
        <v>97</v>
      </c>
      <c r="D2168">
        <v>0.02</v>
      </c>
      <c r="F2168">
        <v>1.12378</v>
      </c>
      <c r="I2168" s="400">
        <v>44007.373611111114</v>
      </c>
      <c r="J2168">
        <v>1.1227799999999999</v>
      </c>
      <c r="N2168">
        <v>2</v>
      </c>
      <c r="Q2168">
        <v>1066</v>
      </c>
      <c r="R2168" s="577" t="s">
        <v>97</v>
      </c>
      <c r="S2168" s="577">
        <v>1</v>
      </c>
    </row>
    <row r="2169" spans="1:19">
      <c r="A2169">
        <v>2166</v>
      </c>
      <c r="B2169" s="400">
        <v>44007.396527777775</v>
      </c>
      <c r="C2169" s="577" t="s">
        <v>97</v>
      </c>
      <c r="D2169">
        <v>0.02</v>
      </c>
      <c r="F2169">
        <v>1.1233200000000001</v>
      </c>
      <c r="I2169" s="400">
        <v>44007.404166666667</v>
      </c>
      <c r="J2169">
        <v>1.12232</v>
      </c>
      <c r="N2169">
        <v>2</v>
      </c>
      <c r="Q2169">
        <v>1067</v>
      </c>
      <c r="R2169" s="577" t="s">
        <v>97</v>
      </c>
      <c r="S2169" s="577">
        <v>1</v>
      </c>
    </row>
    <row r="2170" spans="1:19">
      <c r="A2170">
        <v>2167</v>
      </c>
      <c r="B2170" s="400">
        <v>44007.414583333331</v>
      </c>
      <c r="C2170" s="577" t="s">
        <v>97</v>
      </c>
      <c r="D2170">
        <v>0.02</v>
      </c>
      <c r="F2170">
        <v>1.1229499999999999</v>
      </c>
      <c r="I2170" s="400">
        <v>44007.429861111108</v>
      </c>
      <c r="J2170">
        <v>1.12195</v>
      </c>
      <c r="N2170">
        <v>2</v>
      </c>
      <c r="Q2170">
        <v>1068</v>
      </c>
      <c r="R2170" s="577" t="s">
        <v>97</v>
      </c>
      <c r="S2170" s="577">
        <v>1</v>
      </c>
    </row>
    <row r="2171" spans="1:19">
      <c r="A2171">
        <v>2168</v>
      </c>
      <c r="B2171" s="400">
        <v>44007.432638888888</v>
      </c>
      <c r="C2171" s="577" t="s">
        <v>97</v>
      </c>
      <c r="D2171">
        <v>0.02</v>
      </c>
      <c r="F2171">
        <v>1.1222300000000001</v>
      </c>
      <c r="I2171" s="400">
        <v>44007.451388888891</v>
      </c>
      <c r="J2171">
        <v>1.1212299999999999</v>
      </c>
      <c r="N2171">
        <v>2</v>
      </c>
      <c r="Q2171">
        <v>1069</v>
      </c>
      <c r="R2171" s="577" t="s">
        <v>97</v>
      </c>
      <c r="S2171" s="577">
        <v>1</v>
      </c>
    </row>
    <row r="2172" spans="1:19">
      <c r="A2172">
        <v>2170</v>
      </c>
      <c r="B2172" s="400">
        <v>44007.477777777778</v>
      </c>
      <c r="C2172" s="577" t="s">
        <v>97</v>
      </c>
      <c r="D2172">
        <v>0.02</v>
      </c>
      <c r="F2172">
        <v>1.1206799999999999</v>
      </c>
      <c r="I2172" s="400">
        <v>44007.490972222222</v>
      </c>
      <c r="J2172">
        <v>1.11968</v>
      </c>
      <c r="N2172">
        <v>2</v>
      </c>
      <c r="Q2172">
        <v>1070</v>
      </c>
      <c r="R2172" s="577" t="s">
        <v>97</v>
      </c>
      <c r="S2172" s="577">
        <v>1</v>
      </c>
    </row>
    <row r="2173" spans="1:19">
      <c r="A2173">
        <v>2172</v>
      </c>
      <c r="B2173" s="400">
        <v>44007.498611111114</v>
      </c>
      <c r="C2173" s="577" t="s">
        <v>97</v>
      </c>
      <c r="D2173">
        <v>0.02</v>
      </c>
      <c r="F2173">
        <v>1.1199399999999999</v>
      </c>
      <c r="I2173" s="400">
        <v>44008.584722222222</v>
      </c>
      <c r="J2173">
        <v>1.1207800000000001</v>
      </c>
      <c r="N2173">
        <v>-1.66</v>
      </c>
      <c r="Q2173">
        <v>1071</v>
      </c>
      <c r="R2173" s="577" t="s">
        <v>97</v>
      </c>
      <c r="S2173" s="577">
        <v>3</v>
      </c>
    </row>
    <row r="2174" spans="1:19">
      <c r="A2174">
        <v>2173</v>
      </c>
      <c r="B2174" s="400">
        <v>44007.543749999997</v>
      </c>
      <c r="C2174" s="577" t="s">
        <v>97</v>
      </c>
      <c r="D2174">
        <v>0.02</v>
      </c>
      <c r="F2174">
        <v>1.12155</v>
      </c>
      <c r="I2174" s="400">
        <v>44008.584722222222</v>
      </c>
      <c r="J2174">
        <v>1.1207800000000001</v>
      </c>
      <c r="N2174">
        <v>1.56</v>
      </c>
      <c r="Q2174">
        <v>1071</v>
      </c>
      <c r="R2174" s="577" t="s">
        <v>97</v>
      </c>
      <c r="S2174" s="577">
        <v>3</v>
      </c>
    </row>
    <row r="2175" spans="1:19">
      <c r="A2175">
        <v>2174</v>
      </c>
      <c r="B2175" s="400">
        <v>44008.364583333336</v>
      </c>
      <c r="C2175" s="577" t="s">
        <v>97</v>
      </c>
      <c r="D2175">
        <v>0.03</v>
      </c>
      <c r="F2175">
        <v>1.1231500000000001</v>
      </c>
      <c r="I2175" s="400">
        <v>44008.584722222222</v>
      </c>
      <c r="J2175">
        <v>1.1207800000000001</v>
      </c>
      <c r="N2175">
        <v>7.11</v>
      </c>
      <c r="Q2175">
        <v>1071</v>
      </c>
      <c r="R2175" s="577" t="s">
        <v>97</v>
      </c>
      <c r="S2175" s="577">
        <v>3</v>
      </c>
    </row>
    <row r="2176" spans="1:19">
      <c r="A2176">
        <v>2175</v>
      </c>
      <c r="B2176" s="400">
        <v>44008.377083333333</v>
      </c>
      <c r="C2176" s="577" t="s">
        <v>96</v>
      </c>
      <c r="D2176">
        <v>0.02</v>
      </c>
      <c r="F2176">
        <v>1.1236699999999999</v>
      </c>
      <c r="I2176" s="400">
        <v>44008.703472222223</v>
      </c>
      <c r="J2176">
        <v>1.12283</v>
      </c>
      <c r="N2176">
        <v>-1.68</v>
      </c>
      <c r="Q2176">
        <v>1072</v>
      </c>
      <c r="R2176" s="577" t="s">
        <v>96</v>
      </c>
      <c r="S2176" s="577">
        <v>3</v>
      </c>
    </row>
    <row r="2177" spans="1:19">
      <c r="A2177">
        <v>2176</v>
      </c>
      <c r="B2177" s="400">
        <v>44008.412499999999</v>
      </c>
      <c r="C2177" s="577" t="s">
        <v>96</v>
      </c>
      <c r="D2177">
        <v>0.02</v>
      </c>
      <c r="F2177">
        <v>1.1220600000000001</v>
      </c>
      <c r="I2177" s="400">
        <v>44008.703472222223</v>
      </c>
      <c r="J2177">
        <v>1.12283</v>
      </c>
      <c r="N2177">
        <v>1.54</v>
      </c>
      <c r="Q2177">
        <v>1072</v>
      </c>
      <c r="R2177" s="577" t="s">
        <v>96</v>
      </c>
      <c r="S2177" s="577">
        <v>3</v>
      </c>
    </row>
    <row r="2178" spans="1:19">
      <c r="A2178">
        <v>2177</v>
      </c>
      <c r="B2178" s="400">
        <v>44008.584722222222</v>
      </c>
      <c r="C2178" s="577" t="s">
        <v>96</v>
      </c>
      <c r="D2178">
        <v>0.03</v>
      </c>
      <c r="F2178">
        <v>1.12046</v>
      </c>
      <c r="I2178" s="400">
        <v>44008.703472222223</v>
      </c>
      <c r="J2178">
        <v>1.12283</v>
      </c>
      <c r="N2178">
        <v>7.11</v>
      </c>
      <c r="Q2178">
        <v>1072</v>
      </c>
      <c r="R2178" s="577" t="s">
        <v>96</v>
      </c>
      <c r="S2178" s="577">
        <v>3</v>
      </c>
    </row>
    <row r="2179" spans="1:19">
      <c r="A2179">
        <v>2178</v>
      </c>
      <c r="B2179" s="400">
        <v>44008.590277777781</v>
      </c>
      <c r="C2179" s="577" t="s">
        <v>97</v>
      </c>
      <c r="D2179">
        <v>0.02</v>
      </c>
      <c r="F2179">
        <v>1.1205700000000001</v>
      </c>
      <c r="I2179" s="400">
        <v>44011.600694444445</v>
      </c>
      <c r="J2179">
        <v>1.1241300000000001</v>
      </c>
      <c r="N2179">
        <v>-7.1</v>
      </c>
      <c r="Q2179">
        <v>1073</v>
      </c>
      <c r="R2179" s="577" t="s">
        <v>97</v>
      </c>
      <c r="S2179" s="577">
        <v>5</v>
      </c>
    </row>
    <row r="2180" spans="1:19">
      <c r="A2180">
        <v>2179</v>
      </c>
      <c r="B2180" s="400">
        <v>44008.6875</v>
      </c>
      <c r="C2180" s="577" t="s">
        <v>97</v>
      </c>
      <c r="D2180">
        <v>0.02</v>
      </c>
      <c r="F2180">
        <v>1.1222799999999999</v>
      </c>
      <c r="I2180" s="400">
        <v>44011.600694444445</v>
      </c>
      <c r="J2180">
        <v>1.1241300000000001</v>
      </c>
      <c r="N2180">
        <v>-3.68</v>
      </c>
      <c r="Q2180">
        <v>1073</v>
      </c>
      <c r="R2180" s="577" t="s">
        <v>97</v>
      </c>
      <c r="S2180" s="577">
        <v>5</v>
      </c>
    </row>
    <row r="2181" spans="1:19">
      <c r="A2181">
        <v>2181</v>
      </c>
      <c r="B2181" s="400">
        <v>44011.101388888892</v>
      </c>
      <c r="C2181" s="577" t="s">
        <v>97</v>
      </c>
      <c r="D2181">
        <v>0.03</v>
      </c>
      <c r="F2181">
        <v>1.1238900000000001</v>
      </c>
      <c r="I2181" s="400">
        <v>44011.600694444445</v>
      </c>
      <c r="J2181">
        <v>1.1241300000000001</v>
      </c>
      <c r="N2181">
        <v>-0.72</v>
      </c>
      <c r="Q2181">
        <v>1073</v>
      </c>
      <c r="R2181" s="577" t="s">
        <v>97</v>
      </c>
      <c r="S2181" s="577">
        <v>5</v>
      </c>
    </row>
    <row r="2182" spans="1:19">
      <c r="A2182">
        <v>2182</v>
      </c>
      <c r="B2182" s="400">
        <v>44011.234722222223</v>
      </c>
      <c r="C2182" s="577" t="s">
        <v>97</v>
      </c>
      <c r="D2182">
        <v>0.05</v>
      </c>
      <c r="F2182">
        <v>1.1255999999999999</v>
      </c>
      <c r="I2182" s="400">
        <v>44011.600694444445</v>
      </c>
      <c r="J2182">
        <v>1.1241300000000001</v>
      </c>
      <c r="N2182">
        <v>7.35</v>
      </c>
      <c r="Q2182">
        <v>1073</v>
      </c>
      <c r="R2182" s="577" t="s">
        <v>97</v>
      </c>
      <c r="S2182" s="577">
        <v>5</v>
      </c>
    </row>
    <row r="2183" spans="1:19">
      <c r="A2183">
        <v>2185</v>
      </c>
      <c r="B2183" s="400">
        <v>44011.422222222223</v>
      </c>
      <c r="C2183" s="577" t="s">
        <v>97</v>
      </c>
      <c r="D2183">
        <v>0.08</v>
      </c>
      <c r="F2183">
        <v>1.1274</v>
      </c>
      <c r="I2183" s="400">
        <v>44011.600694444445</v>
      </c>
      <c r="J2183">
        <v>1.1241300000000001</v>
      </c>
      <c r="N2183">
        <v>26.16</v>
      </c>
      <c r="Q2183">
        <v>1073</v>
      </c>
      <c r="R2183" s="577" t="s">
        <v>97</v>
      </c>
      <c r="S2183" s="577">
        <v>5</v>
      </c>
    </row>
    <row r="2184" spans="1:19">
      <c r="A2184">
        <v>2180</v>
      </c>
      <c r="B2184" s="400">
        <v>44010.892361111109</v>
      </c>
      <c r="C2184" s="577" t="s">
        <v>96</v>
      </c>
      <c r="D2184">
        <v>0.02</v>
      </c>
      <c r="F2184">
        <v>1.1222000000000001</v>
      </c>
      <c r="I2184" s="400">
        <v>44011.047222222223</v>
      </c>
      <c r="J2184">
        <v>1.1232</v>
      </c>
      <c r="N2184">
        <v>1.92</v>
      </c>
      <c r="Q2184">
        <v>1074</v>
      </c>
      <c r="R2184" s="577" t="s">
        <v>96</v>
      </c>
      <c r="S2184" s="577">
        <v>1</v>
      </c>
    </row>
    <row r="2185" spans="1:19">
      <c r="A2185">
        <v>2183</v>
      </c>
      <c r="B2185" s="400">
        <v>44011.280555555553</v>
      </c>
      <c r="C2185" s="577" t="s">
        <v>96</v>
      </c>
      <c r="D2185">
        <v>0.02</v>
      </c>
      <c r="F2185">
        <v>1.12619</v>
      </c>
      <c r="I2185" s="400">
        <v>44011.40625</v>
      </c>
      <c r="J2185">
        <v>1.12639</v>
      </c>
      <c r="N2185">
        <v>0.4</v>
      </c>
      <c r="Q2185">
        <v>1075</v>
      </c>
      <c r="R2185" s="577" t="s">
        <v>96</v>
      </c>
      <c r="S2185" s="577">
        <v>2</v>
      </c>
    </row>
    <row r="2186" spans="1:19">
      <c r="A2186">
        <v>2184</v>
      </c>
      <c r="B2186" s="400">
        <v>44011.326388888891</v>
      </c>
      <c r="C2186" s="577" t="s">
        <v>96</v>
      </c>
      <c r="D2186">
        <v>0.02</v>
      </c>
      <c r="F2186">
        <v>1.12459</v>
      </c>
      <c r="I2186" s="400">
        <v>44011.40625</v>
      </c>
      <c r="J2186">
        <v>1.12639</v>
      </c>
      <c r="N2186">
        <v>3.6</v>
      </c>
      <c r="Q2186">
        <v>1075</v>
      </c>
      <c r="R2186" s="577" t="s">
        <v>96</v>
      </c>
      <c r="S2186" s="577">
        <v>2</v>
      </c>
    </row>
    <row r="2187" spans="1:19">
      <c r="A2187">
        <v>2186</v>
      </c>
      <c r="B2187" s="400">
        <v>44011.444444444445</v>
      </c>
      <c r="C2187" s="577" t="s">
        <v>96</v>
      </c>
      <c r="D2187">
        <v>0.02</v>
      </c>
      <c r="F2187">
        <v>1.1277600000000001</v>
      </c>
      <c r="I2187" s="400">
        <v>44011.455555555556</v>
      </c>
      <c r="J2187">
        <v>1.12876</v>
      </c>
      <c r="N2187">
        <v>2</v>
      </c>
      <c r="Q2187">
        <v>1076</v>
      </c>
      <c r="R2187" s="577" t="s">
        <v>96</v>
      </c>
      <c r="S2187" s="577">
        <v>1</v>
      </c>
    </row>
    <row r="2188" spans="1:19">
      <c r="A2188">
        <v>2187</v>
      </c>
      <c r="B2188" s="400">
        <v>44011.461111111108</v>
      </c>
      <c r="C2188" s="577" t="s">
        <v>96</v>
      </c>
      <c r="D2188">
        <v>0.02</v>
      </c>
      <c r="F2188">
        <v>1.12836</v>
      </c>
      <c r="I2188" s="400">
        <v>44012.624305555553</v>
      </c>
      <c r="J2188">
        <v>1.1233</v>
      </c>
      <c r="N2188">
        <v>-10.199999999999999</v>
      </c>
      <c r="Q2188">
        <v>1077</v>
      </c>
      <c r="R2188" s="577" t="s">
        <v>96</v>
      </c>
      <c r="S2188" s="577">
        <v>6</v>
      </c>
    </row>
    <row r="2189" spans="1:19">
      <c r="A2189">
        <v>2188</v>
      </c>
      <c r="B2189" s="400">
        <v>44011.572222222225</v>
      </c>
      <c r="C2189" s="577" t="s">
        <v>96</v>
      </c>
      <c r="D2189">
        <v>0.02</v>
      </c>
      <c r="F2189">
        <v>1.12676</v>
      </c>
      <c r="I2189" s="400">
        <v>44012.624305555553</v>
      </c>
      <c r="J2189">
        <v>1.1233</v>
      </c>
      <c r="N2189">
        <v>-7</v>
      </c>
      <c r="Q2189">
        <v>1077</v>
      </c>
      <c r="R2189" s="577" t="s">
        <v>96</v>
      </c>
      <c r="S2189" s="577">
        <v>6</v>
      </c>
    </row>
    <row r="2190" spans="1:19">
      <c r="A2190">
        <v>2189</v>
      </c>
      <c r="B2190" s="400">
        <v>44011.588888888888</v>
      </c>
      <c r="C2190" s="577" t="s">
        <v>96</v>
      </c>
      <c r="D2190">
        <v>0.03</v>
      </c>
      <c r="F2190">
        <v>1.1251500000000001</v>
      </c>
      <c r="I2190" s="400">
        <v>44012.624305555553</v>
      </c>
      <c r="J2190">
        <v>1.1233</v>
      </c>
      <c r="N2190">
        <v>-5.67</v>
      </c>
      <c r="Q2190">
        <v>1077</v>
      </c>
      <c r="R2190" s="577" t="s">
        <v>96</v>
      </c>
      <c r="S2190" s="577">
        <v>6</v>
      </c>
    </row>
    <row r="2191" spans="1:19">
      <c r="A2191">
        <v>2190</v>
      </c>
      <c r="B2191" s="400">
        <v>44011.609027777777</v>
      </c>
      <c r="C2191" s="577" t="s">
        <v>96</v>
      </c>
      <c r="D2191">
        <v>0.05</v>
      </c>
      <c r="F2191">
        <v>1.12341</v>
      </c>
      <c r="I2191" s="400">
        <v>44012.624305555553</v>
      </c>
      <c r="J2191">
        <v>1.1233</v>
      </c>
      <c r="N2191">
        <v>-0.75</v>
      </c>
      <c r="Q2191">
        <v>1077</v>
      </c>
      <c r="R2191" s="577" t="s">
        <v>96</v>
      </c>
      <c r="S2191" s="577">
        <v>6</v>
      </c>
    </row>
    <row r="2192" spans="1:19">
      <c r="A2192">
        <v>2194</v>
      </c>
      <c r="B2192" s="400">
        <v>44012.255555555559</v>
      </c>
      <c r="C2192" s="577" t="s">
        <v>96</v>
      </c>
      <c r="D2192">
        <v>0.08</v>
      </c>
      <c r="F2192">
        <v>1.12161</v>
      </c>
      <c r="I2192" s="400">
        <v>44012.624305555553</v>
      </c>
      <c r="J2192">
        <v>1.1233</v>
      </c>
      <c r="N2192">
        <v>13.52</v>
      </c>
      <c r="Q2192">
        <v>1077</v>
      </c>
      <c r="R2192" s="577" t="s">
        <v>96</v>
      </c>
      <c r="S2192" s="577">
        <v>6</v>
      </c>
    </row>
    <row r="2193" spans="1:19">
      <c r="A2193">
        <v>2197</v>
      </c>
      <c r="B2193" s="400">
        <v>44012.498611111114</v>
      </c>
      <c r="C2193" s="577" t="s">
        <v>96</v>
      </c>
      <c r="D2193">
        <v>0.14000000000000001</v>
      </c>
      <c r="F2193">
        <v>1.11971</v>
      </c>
      <c r="I2193" s="400">
        <v>44012.624305555553</v>
      </c>
      <c r="J2193">
        <v>1.1233</v>
      </c>
      <c r="N2193">
        <v>50.26</v>
      </c>
      <c r="Q2193">
        <v>1077</v>
      </c>
      <c r="R2193" s="577" t="s">
        <v>96</v>
      </c>
      <c r="S2193" s="577">
        <v>6</v>
      </c>
    </row>
    <row r="2194" spans="1:19">
      <c r="A2194">
        <v>2191</v>
      </c>
      <c r="B2194" s="400">
        <v>44011.611805555556</v>
      </c>
      <c r="C2194" s="577" t="s">
        <v>97</v>
      </c>
      <c r="D2194">
        <v>0.02</v>
      </c>
      <c r="F2194">
        <v>1.12443</v>
      </c>
      <c r="I2194" s="400">
        <v>44011.70416666667</v>
      </c>
      <c r="J2194">
        <v>1.1234299999999999</v>
      </c>
      <c r="N2194">
        <v>2</v>
      </c>
      <c r="Q2194">
        <v>1078</v>
      </c>
      <c r="R2194" s="577" t="s">
        <v>97</v>
      </c>
      <c r="S2194" s="577">
        <v>1</v>
      </c>
    </row>
    <row r="2195" spans="1:19">
      <c r="A2195">
        <v>2192</v>
      </c>
      <c r="B2195" s="400">
        <v>44011.718055555553</v>
      </c>
      <c r="C2195" s="577" t="s">
        <v>97</v>
      </c>
      <c r="D2195">
        <v>0.02</v>
      </c>
      <c r="F2195">
        <v>1.1225499999999999</v>
      </c>
      <c r="I2195" s="400">
        <v>44012.254861111112</v>
      </c>
      <c r="J2195">
        <v>1.12236</v>
      </c>
      <c r="N2195">
        <v>0.4</v>
      </c>
      <c r="Q2195">
        <v>1079</v>
      </c>
      <c r="R2195" s="577" t="s">
        <v>97</v>
      </c>
      <c r="S2195" s="577">
        <v>2</v>
      </c>
    </row>
    <row r="2196" spans="1:19">
      <c r="A2196">
        <v>2193</v>
      </c>
      <c r="B2196" s="400">
        <v>44011.861805555556</v>
      </c>
      <c r="C2196" s="577" t="s">
        <v>97</v>
      </c>
      <c r="D2196">
        <v>0.02</v>
      </c>
      <c r="F2196">
        <v>1.12416</v>
      </c>
      <c r="I2196" s="400">
        <v>44012.254861111112</v>
      </c>
      <c r="J2196">
        <v>1.12236</v>
      </c>
      <c r="N2196">
        <v>3.62</v>
      </c>
      <c r="Q2196">
        <v>1079</v>
      </c>
      <c r="R2196" s="577" t="s">
        <v>97</v>
      </c>
      <c r="S2196" s="577">
        <v>2</v>
      </c>
    </row>
    <row r="2197" spans="1:19">
      <c r="A2197">
        <v>2195</v>
      </c>
      <c r="B2197" s="400">
        <v>44012.287499999999</v>
      </c>
      <c r="C2197" s="577" t="s">
        <v>97</v>
      </c>
      <c r="D2197">
        <v>0.02</v>
      </c>
      <c r="F2197">
        <v>1.1213500000000001</v>
      </c>
      <c r="I2197" s="400">
        <v>44012.40902777778</v>
      </c>
      <c r="J2197">
        <v>1.12035</v>
      </c>
      <c r="N2197">
        <v>2</v>
      </c>
      <c r="Q2197">
        <v>1080</v>
      </c>
      <c r="R2197" s="577" t="s">
        <v>97</v>
      </c>
      <c r="S2197" s="577">
        <v>1</v>
      </c>
    </row>
    <row r="2198" spans="1:19">
      <c r="A2198">
        <v>2196</v>
      </c>
      <c r="B2198" s="400">
        <v>44012.436111111114</v>
      </c>
      <c r="C2198" s="577" t="s">
        <v>97</v>
      </c>
      <c r="D2198">
        <v>0.02</v>
      </c>
      <c r="F2198">
        <v>1.1206100000000001</v>
      </c>
      <c r="I2198" s="400">
        <v>44012.499305555553</v>
      </c>
      <c r="J2198">
        <v>1.11961</v>
      </c>
      <c r="N2198">
        <v>2</v>
      </c>
      <c r="Q2198">
        <v>1081</v>
      </c>
      <c r="R2198" s="577" t="s">
        <v>97</v>
      </c>
      <c r="S2198" s="577">
        <v>1</v>
      </c>
    </row>
    <row r="2199" spans="1:19">
      <c r="A2199">
        <v>2198</v>
      </c>
      <c r="B2199" s="400">
        <v>44012.510416666664</v>
      </c>
      <c r="C2199" s="577" t="s">
        <v>97</v>
      </c>
      <c r="D2199">
        <v>0.02</v>
      </c>
      <c r="F2199">
        <v>1.1197299999999999</v>
      </c>
      <c r="I2199" s="400">
        <v>44012.584027777775</v>
      </c>
      <c r="J2199">
        <v>1.12056</v>
      </c>
      <c r="N2199">
        <v>-1.66</v>
      </c>
      <c r="Q2199">
        <v>1082</v>
      </c>
      <c r="R2199" s="577" t="s">
        <v>97</v>
      </c>
      <c r="S2199" s="577">
        <v>3</v>
      </c>
    </row>
    <row r="2200" spans="1:19">
      <c r="A2200">
        <v>2199</v>
      </c>
      <c r="B2200" s="400">
        <v>44012.533333333333</v>
      </c>
      <c r="C2200" s="577" t="s">
        <v>97</v>
      </c>
      <c r="D2200">
        <v>0.02</v>
      </c>
      <c r="F2200">
        <v>1.1213299999999999</v>
      </c>
      <c r="I2200" s="400">
        <v>44012.584027777775</v>
      </c>
      <c r="J2200">
        <v>1.12056</v>
      </c>
      <c r="N2200">
        <v>1.54</v>
      </c>
      <c r="Q2200">
        <v>1082</v>
      </c>
      <c r="R2200" s="577" t="s">
        <v>97</v>
      </c>
      <c r="S2200" s="577">
        <v>3</v>
      </c>
    </row>
    <row r="2201" spans="1:19">
      <c r="A2201">
        <v>2200</v>
      </c>
      <c r="B2201" s="400">
        <v>44012.568055555559</v>
      </c>
      <c r="C2201" s="577" t="s">
        <v>97</v>
      </c>
      <c r="D2201">
        <v>0.03</v>
      </c>
      <c r="F2201">
        <v>1.12293</v>
      </c>
      <c r="I2201" s="400">
        <v>44012.584027777775</v>
      </c>
      <c r="J2201">
        <v>1.12056</v>
      </c>
      <c r="N2201">
        <v>7.11</v>
      </c>
      <c r="Q2201">
        <v>1082</v>
      </c>
      <c r="R2201" s="577" t="s">
        <v>97</v>
      </c>
      <c r="S2201" s="577">
        <v>3</v>
      </c>
    </row>
    <row r="2202" spans="1:19">
      <c r="A2202">
        <v>2201</v>
      </c>
      <c r="B2202" s="400">
        <v>44012.588194444441</v>
      </c>
      <c r="C2202" s="577" t="s">
        <v>97</v>
      </c>
      <c r="D2202">
        <v>0.02</v>
      </c>
      <c r="F2202">
        <v>1.1216600000000001</v>
      </c>
      <c r="I2202" s="400">
        <v>44012.793055555558</v>
      </c>
      <c r="J2202">
        <v>1.12283</v>
      </c>
      <c r="N2202">
        <v>-2.34</v>
      </c>
      <c r="Q2202">
        <v>1083</v>
      </c>
      <c r="R2202" s="577" t="s">
        <v>97</v>
      </c>
      <c r="S2202" s="577">
        <v>3</v>
      </c>
    </row>
    <row r="2203" spans="1:19">
      <c r="A2203">
        <v>2202</v>
      </c>
      <c r="B2203" s="400">
        <v>44012.624305555553</v>
      </c>
      <c r="C2203" s="577" t="s">
        <v>97</v>
      </c>
      <c r="D2203">
        <v>0.02</v>
      </c>
      <c r="F2203">
        <v>1.1233</v>
      </c>
      <c r="I2203" s="400">
        <v>44012.793055555558</v>
      </c>
      <c r="J2203">
        <v>1.12283</v>
      </c>
      <c r="N2203">
        <v>0.94</v>
      </c>
      <c r="Q2203">
        <v>1083</v>
      </c>
      <c r="R2203" s="577" t="s">
        <v>97</v>
      </c>
      <c r="S2203" s="577">
        <v>3</v>
      </c>
    </row>
    <row r="2204" spans="1:19">
      <c r="A2204">
        <v>2203</v>
      </c>
      <c r="B2204" s="400">
        <v>44012.635416666664</v>
      </c>
      <c r="C2204" s="577" t="s">
        <v>97</v>
      </c>
      <c r="D2204">
        <v>0.03</v>
      </c>
      <c r="F2204">
        <v>1.1256200000000001</v>
      </c>
      <c r="I2204" s="400">
        <v>44012.793055555558</v>
      </c>
      <c r="J2204">
        <v>1.12283</v>
      </c>
      <c r="N2204">
        <v>8.3699999999999992</v>
      </c>
      <c r="Q2204">
        <v>1083</v>
      </c>
      <c r="R2204" s="577" t="s">
        <v>97</v>
      </c>
      <c r="S2204" s="577">
        <v>3</v>
      </c>
    </row>
    <row r="2205" spans="1:19">
      <c r="A2205">
        <v>2204</v>
      </c>
      <c r="B2205" s="400">
        <v>44012.642361111109</v>
      </c>
      <c r="C2205" s="577" t="s">
        <v>96</v>
      </c>
      <c r="D2205">
        <v>0.02</v>
      </c>
      <c r="F2205">
        <v>1.1255299999999999</v>
      </c>
      <c r="I2205" s="400">
        <v>44013.576388888891</v>
      </c>
      <c r="J2205">
        <v>1.1234</v>
      </c>
      <c r="N2205">
        <v>-4.34</v>
      </c>
      <c r="Q2205">
        <v>1084</v>
      </c>
      <c r="R2205" s="577" t="s">
        <v>96</v>
      </c>
      <c r="S2205" s="577">
        <v>4</v>
      </c>
    </row>
    <row r="2206" spans="1:19">
      <c r="A2206">
        <v>2205</v>
      </c>
      <c r="B2206" s="400">
        <v>44012.663888888892</v>
      </c>
      <c r="C2206" s="577" t="s">
        <v>96</v>
      </c>
      <c r="D2206">
        <v>0.02</v>
      </c>
      <c r="F2206">
        <v>1.12392</v>
      </c>
      <c r="I2206" s="400">
        <v>44013.576388888891</v>
      </c>
      <c r="J2206">
        <v>1.1234</v>
      </c>
      <c r="N2206">
        <v>-1.1200000000000001</v>
      </c>
      <c r="Q2206">
        <v>1084</v>
      </c>
      <c r="R2206" s="577" t="s">
        <v>96</v>
      </c>
      <c r="S2206" s="577">
        <v>4</v>
      </c>
    </row>
    <row r="2207" spans="1:19">
      <c r="A2207">
        <v>2207</v>
      </c>
      <c r="B2207" s="400">
        <v>44013.199305555558</v>
      </c>
      <c r="C2207" s="577" t="s">
        <v>96</v>
      </c>
      <c r="D2207">
        <v>0.03</v>
      </c>
      <c r="F2207">
        <v>1.1223099999999999</v>
      </c>
      <c r="I2207" s="400">
        <v>44013.576388888891</v>
      </c>
      <c r="J2207">
        <v>1.1234</v>
      </c>
      <c r="N2207">
        <v>3.27</v>
      </c>
      <c r="Q2207">
        <v>1084</v>
      </c>
      <c r="R2207" s="577" t="s">
        <v>96</v>
      </c>
      <c r="S2207" s="577">
        <v>4</v>
      </c>
    </row>
    <row r="2208" spans="1:19">
      <c r="A2208">
        <v>2212</v>
      </c>
      <c r="B2208" s="400">
        <v>44013.431250000001</v>
      </c>
      <c r="C2208" s="577" t="s">
        <v>96</v>
      </c>
      <c r="D2208">
        <v>0.05</v>
      </c>
      <c r="F2208">
        <v>1.1206</v>
      </c>
      <c r="I2208" s="400">
        <v>44013.576388888891</v>
      </c>
      <c r="J2208">
        <v>1.1234</v>
      </c>
      <c r="N2208">
        <v>14</v>
      </c>
      <c r="Q2208">
        <v>1084</v>
      </c>
      <c r="R2208" s="577" t="s">
        <v>96</v>
      </c>
      <c r="S2208" s="577">
        <v>4</v>
      </c>
    </row>
    <row r="2209" spans="1:19">
      <c r="A2209">
        <v>2206</v>
      </c>
      <c r="B2209" s="400">
        <v>44012.875694444447</v>
      </c>
      <c r="C2209" s="577" t="s">
        <v>97</v>
      </c>
      <c r="D2209">
        <v>0.02</v>
      </c>
      <c r="F2209">
        <v>1.1236200000000001</v>
      </c>
      <c r="I2209" s="400">
        <v>44013.164583333331</v>
      </c>
      <c r="J2209">
        <v>1.12262</v>
      </c>
      <c r="N2209">
        <v>2.02</v>
      </c>
      <c r="Q2209">
        <v>1085</v>
      </c>
      <c r="R2209" s="577" t="s">
        <v>97</v>
      </c>
      <c r="S2209" s="577">
        <v>1</v>
      </c>
    </row>
    <row r="2210" spans="1:19">
      <c r="A2210">
        <v>2208</v>
      </c>
      <c r="B2210" s="400">
        <v>44013.315972222219</v>
      </c>
      <c r="C2210" s="577" t="s">
        <v>97</v>
      </c>
      <c r="D2210">
        <v>0.02</v>
      </c>
      <c r="F2210">
        <v>1.1228400000000001</v>
      </c>
      <c r="I2210" s="400">
        <v>44013.387499999997</v>
      </c>
      <c r="J2210">
        <v>1.1226499999999999</v>
      </c>
      <c r="N2210">
        <v>0.38</v>
      </c>
      <c r="Q2210">
        <v>1086</v>
      </c>
      <c r="R2210" s="577" t="s">
        <v>97</v>
      </c>
      <c r="S2210" s="577">
        <v>2</v>
      </c>
    </row>
    <row r="2211" spans="1:19">
      <c r="A2211">
        <v>2209</v>
      </c>
      <c r="B2211" s="400">
        <v>44013.343055555553</v>
      </c>
      <c r="C2211" s="577" t="s">
        <v>97</v>
      </c>
      <c r="D2211">
        <v>0.02</v>
      </c>
      <c r="F2211">
        <v>1.12446</v>
      </c>
      <c r="I2211" s="400">
        <v>44013.387499999997</v>
      </c>
      <c r="J2211">
        <v>1.1226499999999999</v>
      </c>
      <c r="N2211">
        <v>3.62</v>
      </c>
      <c r="Q2211">
        <v>1086</v>
      </c>
      <c r="R2211" s="577" t="s">
        <v>97</v>
      </c>
      <c r="S2211" s="577">
        <v>2</v>
      </c>
    </row>
    <row r="2212" spans="1:19">
      <c r="A2212">
        <v>2210</v>
      </c>
      <c r="B2212" s="400">
        <v>44013.409722222219</v>
      </c>
      <c r="C2212" s="577" t="s">
        <v>97</v>
      </c>
      <c r="D2212">
        <v>0.02</v>
      </c>
      <c r="F2212">
        <v>1.12232</v>
      </c>
      <c r="I2212" s="400">
        <v>44013.414583333331</v>
      </c>
      <c r="J2212">
        <v>1.1213200000000001</v>
      </c>
      <c r="N2212">
        <v>2</v>
      </c>
      <c r="Q2212">
        <v>1087</v>
      </c>
      <c r="R2212" s="577" t="s">
        <v>97</v>
      </c>
      <c r="S2212" s="577">
        <v>1</v>
      </c>
    </row>
    <row r="2213" spans="1:19">
      <c r="A2213">
        <v>2211</v>
      </c>
      <c r="B2213" s="400">
        <v>44013.42291666667</v>
      </c>
      <c r="C2213" s="577" t="s">
        <v>97</v>
      </c>
      <c r="D2213">
        <v>0.02</v>
      </c>
      <c r="F2213">
        <v>1.12104</v>
      </c>
      <c r="I2213" s="400">
        <v>44013.459722222222</v>
      </c>
      <c r="J2213">
        <v>1.1200399999999999</v>
      </c>
      <c r="N2213">
        <v>2</v>
      </c>
      <c r="Q2213">
        <v>1088</v>
      </c>
      <c r="R2213" s="577" t="s">
        <v>97</v>
      </c>
      <c r="S2213" s="577">
        <v>1</v>
      </c>
    </row>
    <row r="2214" spans="1:19">
      <c r="A2214">
        <v>2213</v>
      </c>
      <c r="B2214" s="400">
        <v>44013.469444444447</v>
      </c>
      <c r="C2214" s="577" t="s">
        <v>97</v>
      </c>
      <c r="D2214">
        <v>0.02</v>
      </c>
      <c r="F2214">
        <v>1.1202399999999999</v>
      </c>
      <c r="I2214" s="400">
        <v>44013.481944444444</v>
      </c>
      <c r="J2214">
        <v>1.11924</v>
      </c>
      <c r="N2214">
        <v>2</v>
      </c>
      <c r="Q2214">
        <v>1089</v>
      </c>
      <c r="R2214" s="577" t="s">
        <v>97</v>
      </c>
      <c r="S2214" s="577">
        <v>1</v>
      </c>
    </row>
    <row r="2215" spans="1:19">
      <c r="A2215">
        <v>2214</v>
      </c>
      <c r="B2215" s="400">
        <v>44013.495833333334</v>
      </c>
      <c r="C2215" s="577" t="s">
        <v>97</v>
      </c>
      <c r="D2215">
        <v>0.02</v>
      </c>
      <c r="F2215">
        <v>1.1206499999999999</v>
      </c>
      <c r="I2215" s="400">
        <v>44014.546527777777</v>
      </c>
      <c r="J2215">
        <v>1.1256600000000001</v>
      </c>
      <c r="N2215">
        <v>-9.9499999999999993</v>
      </c>
      <c r="Q2215">
        <v>1090</v>
      </c>
      <c r="R2215" s="577" t="s">
        <v>97</v>
      </c>
      <c r="S2215" s="577">
        <v>6</v>
      </c>
    </row>
    <row r="2216" spans="1:19">
      <c r="A2216">
        <v>2215</v>
      </c>
      <c r="B2216" s="400">
        <v>44013.544444444444</v>
      </c>
      <c r="C2216" s="577" t="s">
        <v>97</v>
      </c>
      <c r="D2216">
        <v>0.02</v>
      </c>
      <c r="F2216">
        <v>1.12225</v>
      </c>
      <c r="I2216" s="400">
        <v>44014.546527777777</v>
      </c>
      <c r="J2216">
        <v>1.1256600000000001</v>
      </c>
      <c r="N2216">
        <v>-6.75</v>
      </c>
      <c r="Q2216">
        <v>1090</v>
      </c>
      <c r="R2216" s="577" t="s">
        <v>97</v>
      </c>
      <c r="S2216" s="577">
        <v>6</v>
      </c>
    </row>
    <row r="2217" spans="1:19">
      <c r="A2217">
        <v>2216</v>
      </c>
      <c r="B2217" s="400">
        <v>44013.581250000003</v>
      </c>
      <c r="C2217" s="577" t="s">
        <v>97</v>
      </c>
      <c r="D2217">
        <v>0.03</v>
      </c>
      <c r="F2217">
        <v>1.12385</v>
      </c>
      <c r="I2217" s="400">
        <v>44014.546527777777</v>
      </c>
      <c r="J2217">
        <v>1.1256600000000001</v>
      </c>
      <c r="N2217">
        <v>-5.33</v>
      </c>
      <c r="Q2217">
        <v>1090</v>
      </c>
      <c r="R2217" s="577" t="s">
        <v>97</v>
      </c>
      <c r="S2217" s="577">
        <v>6</v>
      </c>
    </row>
    <row r="2218" spans="1:19">
      <c r="A2218">
        <v>2217</v>
      </c>
      <c r="B2218" s="400">
        <v>44013.588888888888</v>
      </c>
      <c r="C2218" s="577" t="s">
        <v>97</v>
      </c>
      <c r="D2218">
        <v>0.05</v>
      </c>
      <c r="F2218">
        <v>1.1255500000000001</v>
      </c>
      <c r="I2218" s="400">
        <v>44014.546527777777</v>
      </c>
      <c r="J2218">
        <v>1.1256600000000001</v>
      </c>
      <c r="N2218">
        <v>-0.38</v>
      </c>
      <c r="Q2218">
        <v>1090</v>
      </c>
      <c r="R2218" s="577" t="s">
        <v>97</v>
      </c>
      <c r="S2218" s="577">
        <v>6</v>
      </c>
    </row>
    <row r="2219" spans="1:19">
      <c r="A2219">
        <v>2218</v>
      </c>
      <c r="B2219" s="400">
        <v>44013.606249999997</v>
      </c>
      <c r="C2219" s="577" t="s">
        <v>97</v>
      </c>
      <c r="D2219">
        <v>0.08</v>
      </c>
      <c r="F2219">
        <v>1.1273500000000001</v>
      </c>
      <c r="I2219" s="400">
        <v>44014.546527777777</v>
      </c>
      <c r="J2219">
        <v>1.1256600000000001</v>
      </c>
      <c r="N2219">
        <v>13.79</v>
      </c>
      <c r="Q2219">
        <v>1090</v>
      </c>
      <c r="R2219" s="577" t="s">
        <v>97</v>
      </c>
      <c r="S2219" s="577">
        <v>6</v>
      </c>
    </row>
    <row r="2220" spans="1:19">
      <c r="A2220">
        <v>2223</v>
      </c>
      <c r="B2220" s="400">
        <v>44014.353472222225</v>
      </c>
      <c r="C2220" s="577" t="s">
        <v>97</v>
      </c>
      <c r="D2220">
        <v>0.14000000000000001</v>
      </c>
      <c r="F2220">
        <v>1.1292500000000001</v>
      </c>
      <c r="I2220" s="400">
        <v>44014.546527777777</v>
      </c>
      <c r="J2220">
        <v>1.1256600000000001</v>
      </c>
      <c r="N2220">
        <v>50.26</v>
      </c>
      <c r="Q2220">
        <v>1090</v>
      </c>
      <c r="R2220" s="577" t="s">
        <v>97</v>
      </c>
      <c r="S2220" s="577">
        <v>6</v>
      </c>
    </row>
    <row r="2221" spans="1:19">
      <c r="A2221">
        <v>2219</v>
      </c>
      <c r="B2221" s="400">
        <v>44013.609027777777</v>
      </c>
      <c r="C2221" s="577" t="s">
        <v>96</v>
      </c>
      <c r="D2221">
        <v>0.02</v>
      </c>
      <c r="F2221">
        <v>1.1268800000000001</v>
      </c>
      <c r="I2221" s="400">
        <v>44014.255555555559</v>
      </c>
      <c r="J2221">
        <v>1.1270800000000001</v>
      </c>
      <c r="N2221">
        <v>0.16</v>
      </c>
      <c r="Q2221">
        <v>1091</v>
      </c>
      <c r="R2221" s="577" t="s">
        <v>96</v>
      </c>
      <c r="S2221" s="577">
        <v>2</v>
      </c>
    </row>
    <row r="2222" spans="1:19">
      <c r="A2222">
        <v>2220</v>
      </c>
      <c r="B2222" s="400">
        <v>44013.779861111114</v>
      </c>
      <c r="C2222" s="577" t="s">
        <v>96</v>
      </c>
      <c r="D2222">
        <v>0.02</v>
      </c>
      <c r="F2222">
        <v>1.12527</v>
      </c>
      <c r="I2222" s="400">
        <v>44014.255555555559</v>
      </c>
      <c r="J2222">
        <v>1.1270800000000001</v>
      </c>
      <c r="N2222">
        <v>3.38</v>
      </c>
      <c r="Q2222">
        <v>1091</v>
      </c>
      <c r="R2222" s="577" t="s">
        <v>96</v>
      </c>
      <c r="S2222" s="577">
        <v>2</v>
      </c>
    </row>
    <row r="2223" spans="1:19">
      <c r="A2223">
        <v>2221</v>
      </c>
      <c r="B2223" s="400">
        <v>44014.302083333336</v>
      </c>
      <c r="C2223" s="577" t="s">
        <v>96</v>
      </c>
      <c r="D2223">
        <v>0.02</v>
      </c>
      <c r="F2223">
        <v>1.1265499999999999</v>
      </c>
      <c r="I2223" s="400">
        <v>44014.310416666667</v>
      </c>
      <c r="J2223">
        <v>1.1275500000000001</v>
      </c>
      <c r="N2223">
        <v>2</v>
      </c>
      <c r="Q2223">
        <v>1092</v>
      </c>
      <c r="R2223" s="577" t="s">
        <v>96</v>
      </c>
      <c r="S2223" s="577">
        <v>1</v>
      </c>
    </row>
    <row r="2224" spans="1:19">
      <c r="A2224">
        <v>2222</v>
      </c>
      <c r="B2224" s="400">
        <v>44014.319444444445</v>
      </c>
      <c r="C2224" s="577" t="s">
        <v>96</v>
      </c>
      <c r="D2224">
        <v>0.02</v>
      </c>
      <c r="F2224">
        <v>1.1281600000000001</v>
      </c>
      <c r="I2224" s="400">
        <v>44014.351388888892</v>
      </c>
      <c r="J2224">
        <v>1.1291599999999999</v>
      </c>
      <c r="N2224">
        <v>2</v>
      </c>
      <c r="Q2224">
        <v>1093</v>
      </c>
      <c r="R2224" s="577" t="s">
        <v>96</v>
      </c>
      <c r="S2224" s="577">
        <v>1</v>
      </c>
    </row>
    <row r="2225" spans="1:19">
      <c r="A2225">
        <v>2224</v>
      </c>
      <c r="B2225" s="400">
        <v>44014.361805555556</v>
      </c>
      <c r="C2225" s="577" t="s">
        <v>96</v>
      </c>
      <c r="D2225">
        <v>0.02</v>
      </c>
      <c r="F2225">
        <v>1.1293899999999999</v>
      </c>
      <c r="I2225" s="400">
        <v>44014.526388888888</v>
      </c>
      <c r="J2225">
        <v>1.1295900000000001</v>
      </c>
      <c r="N2225">
        <v>0.4</v>
      </c>
      <c r="Q2225">
        <v>1094</v>
      </c>
      <c r="R2225" s="577" t="s">
        <v>96</v>
      </c>
      <c r="S2225" s="577">
        <v>2</v>
      </c>
    </row>
    <row r="2226" spans="1:19">
      <c r="A2226">
        <v>2225</v>
      </c>
      <c r="B2226" s="400">
        <v>44014.463194444441</v>
      </c>
      <c r="C2226" s="577" t="s">
        <v>96</v>
      </c>
      <c r="D2226">
        <v>0.02</v>
      </c>
      <c r="F2226">
        <v>1.12778</v>
      </c>
      <c r="I2226" s="400">
        <v>44014.526388888888</v>
      </c>
      <c r="J2226">
        <v>1.1295900000000001</v>
      </c>
      <c r="N2226">
        <v>3.62</v>
      </c>
      <c r="Q2226">
        <v>1094</v>
      </c>
      <c r="R2226" s="577" t="s">
        <v>96</v>
      </c>
      <c r="S2226" s="577">
        <v>2</v>
      </c>
    </row>
    <row r="2227" spans="1:19">
      <c r="A2227">
        <v>2226</v>
      </c>
      <c r="B2227" s="400">
        <v>44014.529166666667</v>
      </c>
      <c r="C2227" s="577" t="s">
        <v>96</v>
      </c>
      <c r="D2227">
        <v>0.02</v>
      </c>
      <c r="F2227">
        <v>1.1292899999999999</v>
      </c>
      <c r="I2227" s="400">
        <v>44018.003472222219</v>
      </c>
      <c r="J2227">
        <v>1.1256200000000001</v>
      </c>
      <c r="N2227">
        <v>-7.5</v>
      </c>
      <c r="Q2227">
        <v>1095</v>
      </c>
      <c r="R2227" s="577" t="s">
        <v>96</v>
      </c>
      <c r="S2227" s="577">
        <v>5</v>
      </c>
    </row>
    <row r="2228" spans="1:19">
      <c r="A2228">
        <v>2227</v>
      </c>
      <c r="B2228" s="400">
        <v>44014.539583333331</v>
      </c>
      <c r="C2228" s="577" t="s">
        <v>96</v>
      </c>
      <c r="D2228">
        <v>0.02</v>
      </c>
      <c r="F2228">
        <v>1.12768</v>
      </c>
      <c r="I2228" s="400">
        <v>44018.003472222219</v>
      </c>
      <c r="J2228">
        <v>1.1256200000000001</v>
      </c>
      <c r="N2228">
        <v>-4.28</v>
      </c>
      <c r="Q2228">
        <v>1095</v>
      </c>
      <c r="R2228" s="577" t="s">
        <v>96</v>
      </c>
      <c r="S2228" s="577">
        <v>5</v>
      </c>
    </row>
    <row r="2229" spans="1:19">
      <c r="A2229">
        <v>2228</v>
      </c>
      <c r="B2229" s="400">
        <v>44014.546527777777</v>
      </c>
      <c r="C2229" s="577" t="s">
        <v>96</v>
      </c>
      <c r="D2229">
        <v>0.03</v>
      </c>
      <c r="F2229">
        <v>1.12608</v>
      </c>
      <c r="I2229" s="400">
        <v>44018.003472222219</v>
      </c>
      <c r="J2229">
        <v>1.1256200000000001</v>
      </c>
      <c r="N2229">
        <v>-1.62</v>
      </c>
      <c r="Q2229">
        <v>1095</v>
      </c>
      <c r="R2229" s="577" t="s">
        <v>96</v>
      </c>
      <c r="S2229" s="577">
        <v>5</v>
      </c>
    </row>
    <row r="2230" spans="1:19">
      <c r="A2230">
        <v>2231</v>
      </c>
      <c r="B2230" s="400">
        <v>44014.607638888891</v>
      </c>
      <c r="C2230" s="577" t="s">
        <v>96</v>
      </c>
      <c r="D2230">
        <v>0.05</v>
      </c>
      <c r="F2230">
        <v>1.12405</v>
      </c>
      <c r="I2230" s="400">
        <v>44018.003472222219</v>
      </c>
      <c r="J2230">
        <v>1.1256200000000001</v>
      </c>
      <c r="N2230">
        <v>7.45</v>
      </c>
      <c r="Q2230">
        <v>1095</v>
      </c>
      <c r="R2230" s="577" t="s">
        <v>96</v>
      </c>
      <c r="S2230" s="577">
        <v>5</v>
      </c>
    </row>
    <row r="2231" spans="1:19">
      <c r="A2231">
        <v>2237</v>
      </c>
      <c r="B2231" s="400">
        <v>44015.426388888889</v>
      </c>
      <c r="C2231" s="577" t="s">
        <v>96</v>
      </c>
      <c r="D2231">
        <v>0.08</v>
      </c>
      <c r="F2231">
        <v>1.12225</v>
      </c>
      <c r="I2231" s="400">
        <v>44018.003472222219</v>
      </c>
      <c r="J2231">
        <v>1.1256200000000001</v>
      </c>
      <c r="N2231">
        <v>26.64</v>
      </c>
      <c r="Q2231">
        <v>1095</v>
      </c>
      <c r="R2231" s="577" t="s">
        <v>96</v>
      </c>
      <c r="S2231" s="577">
        <v>5</v>
      </c>
    </row>
    <row r="2232" spans="1:19">
      <c r="A2232">
        <v>2229</v>
      </c>
      <c r="B2232" s="400">
        <v>44014.560416666667</v>
      </c>
      <c r="C2232" s="577" t="s">
        <v>97</v>
      </c>
      <c r="D2232">
        <v>0.02</v>
      </c>
      <c r="F2232">
        <v>1.12645</v>
      </c>
      <c r="I2232" s="400">
        <v>44014.598611111112</v>
      </c>
      <c r="J2232">
        <v>1.12625</v>
      </c>
      <c r="N2232">
        <v>0.4</v>
      </c>
      <c r="Q2232">
        <v>1096</v>
      </c>
      <c r="R2232" s="577" t="s">
        <v>97</v>
      </c>
      <c r="S2232" s="577">
        <v>2</v>
      </c>
    </row>
    <row r="2233" spans="1:19">
      <c r="A2233">
        <v>2230</v>
      </c>
      <c r="B2233" s="400">
        <v>44014.586805555555</v>
      </c>
      <c r="C2233" s="577" t="s">
        <v>97</v>
      </c>
      <c r="D2233">
        <v>0.02</v>
      </c>
      <c r="F2233">
        <v>1.12805</v>
      </c>
      <c r="I2233" s="400">
        <v>44014.598611111112</v>
      </c>
      <c r="J2233">
        <v>1.12625</v>
      </c>
      <c r="N2233">
        <v>3.6</v>
      </c>
      <c r="Q2233">
        <v>1096</v>
      </c>
      <c r="R2233" s="577" t="s">
        <v>97</v>
      </c>
      <c r="S2233" s="577">
        <v>2</v>
      </c>
    </row>
    <row r="2234" spans="1:19">
      <c r="A2234">
        <v>2232</v>
      </c>
      <c r="B2234" s="400">
        <v>44014.611805555556</v>
      </c>
      <c r="C2234" s="577" t="s">
        <v>97</v>
      </c>
      <c r="D2234">
        <v>0.02</v>
      </c>
      <c r="F2234">
        <v>1.1240300000000001</v>
      </c>
      <c r="I2234" s="400">
        <v>44014.619444444441</v>
      </c>
      <c r="J2234">
        <v>1.12303</v>
      </c>
      <c r="N2234">
        <v>2</v>
      </c>
      <c r="Q2234">
        <v>1097</v>
      </c>
      <c r="R2234" s="577" t="s">
        <v>97</v>
      </c>
      <c r="S2234" s="577">
        <v>1</v>
      </c>
    </row>
    <row r="2235" spans="1:19">
      <c r="A2235">
        <v>2233</v>
      </c>
      <c r="B2235" s="400">
        <v>44014.628472222219</v>
      </c>
      <c r="C2235" s="577" t="s">
        <v>97</v>
      </c>
      <c r="D2235">
        <v>0.02</v>
      </c>
      <c r="F2235">
        <v>1.1232800000000001</v>
      </c>
      <c r="I2235" s="400">
        <v>44015.205555555556</v>
      </c>
      <c r="J2235">
        <v>1.1230800000000001</v>
      </c>
      <c r="N2235">
        <v>0.42</v>
      </c>
      <c r="Q2235">
        <v>1098</v>
      </c>
      <c r="R2235" s="577" t="s">
        <v>97</v>
      </c>
      <c r="S2235" s="577">
        <v>2</v>
      </c>
    </row>
    <row r="2236" spans="1:19">
      <c r="A2236">
        <v>2234</v>
      </c>
      <c r="B2236" s="400">
        <v>44015.060416666667</v>
      </c>
      <c r="C2236" s="577" t="s">
        <v>97</v>
      </c>
      <c r="D2236">
        <v>0.02</v>
      </c>
      <c r="F2236">
        <v>1.1248800000000001</v>
      </c>
      <c r="I2236" s="400">
        <v>44015.205555555556</v>
      </c>
      <c r="J2236">
        <v>1.1230800000000001</v>
      </c>
      <c r="N2236">
        <v>3.6</v>
      </c>
      <c r="Q2236">
        <v>1098</v>
      </c>
      <c r="R2236" s="577" t="s">
        <v>97</v>
      </c>
      <c r="S2236" s="577">
        <v>2</v>
      </c>
    </row>
    <row r="2237" spans="1:19">
      <c r="A2237">
        <v>2235</v>
      </c>
      <c r="B2237" s="400">
        <v>44015.261805555558</v>
      </c>
      <c r="C2237" s="577" t="s">
        <v>97</v>
      </c>
      <c r="D2237">
        <v>0.02</v>
      </c>
      <c r="F2237">
        <v>1.1241099999999999</v>
      </c>
      <c r="I2237" s="400">
        <v>44015.313194444447</v>
      </c>
      <c r="J2237">
        <v>1.1231100000000001</v>
      </c>
      <c r="N2237">
        <v>2</v>
      </c>
      <c r="Q2237">
        <v>1099</v>
      </c>
      <c r="R2237" s="577" t="s">
        <v>97</v>
      </c>
      <c r="S2237" s="577">
        <v>1</v>
      </c>
    </row>
    <row r="2238" spans="1:19">
      <c r="A2238">
        <v>2236</v>
      </c>
      <c r="B2238" s="400">
        <v>44015.317361111112</v>
      </c>
      <c r="C2238" s="577" t="s">
        <v>97</v>
      </c>
      <c r="D2238">
        <v>0.02</v>
      </c>
      <c r="F2238">
        <v>1.1233</v>
      </c>
      <c r="I2238" s="400">
        <v>44015.426388888889</v>
      </c>
      <c r="J2238">
        <v>1.1223000000000001</v>
      </c>
      <c r="N2238">
        <v>2</v>
      </c>
      <c r="Q2238">
        <v>1100</v>
      </c>
      <c r="R2238" s="577" t="s">
        <v>97</v>
      </c>
      <c r="S2238" s="577">
        <v>1</v>
      </c>
    </row>
    <row r="2239" spans="1:19">
      <c r="A2239">
        <v>2238</v>
      </c>
      <c r="B2239" s="400">
        <v>44015.429166666669</v>
      </c>
      <c r="C2239" s="577" t="s">
        <v>97</v>
      </c>
      <c r="D2239">
        <v>0.02</v>
      </c>
      <c r="F2239">
        <v>1.1224799999999999</v>
      </c>
      <c r="I2239" s="400">
        <v>44019.292361111111</v>
      </c>
      <c r="J2239">
        <v>1.12927</v>
      </c>
      <c r="N2239">
        <v>-13.54</v>
      </c>
      <c r="Q2239">
        <v>1101</v>
      </c>
      <c r="R2239" s="577" t="s">
        <v>97</v>
      </c>
      <c r="S2239" s="577">
        <v>7</v>
      </c>
    </row>
    <row r="2240" spans="1:19">
      <c r="A2240">
        <v>2239</v>
      </c>
      <c r="B2240" s="400">
        <v>44015.586111111108</v>
      </c>
      <c r="C2240" s="577" t="s">
        <v>97</v>
      </c>
      <c r="D2240">
        <v>0.02</v>
      </c>
      <c r="F2240">
        <v>1.12408</v>
      </c>
      <c r="I2240" s="400">
        <v>44019.292361111111</v>
      </c>
      <c r="J2240">
        <v>1.12927</v>
      </c>
      <c r="N2240">
        <v>-10.34</v>
      </c>
      <c r="Q2240">
        <v>1101</v>
      </c>
      <c r="R2240" s="577" t="s">
        <v>97</v>
      </c>
      <c r="S2240" s="577">
        <v>7</v>
      </c>
    </row>
    <row r="2241" spans="1:19">
      <c r="A2241">
        <v>2240</v>
      </c>
      <c r="B2241" s="400">
        <v>44018.003472222219</v>
      </c>
      <c r="C2241" s="577" t="s">
        <v>97</v>
      </c>
      <c r="D2241">
        <v>0.03</v>
      </c>
      <c r="F2241">
        <v>1.1256900000000001</v>
      </c>
      <c r="I2241" s="400">
        <v>44019.292361111111</v>
      </c>
      <c r="J2241">
        <v>1.12927</v>
      </c>
      <c r="N2241">
        <v>-10.71</v>
      </c>
      <c r="Q2241">
        <v>1101</v>
      </c>
      <c r="R2241" s="577" t="s">
        <v>97</v>
      </c>
      <c r="S2241" s="577">
        <v>7</v>
      </c>
    </row>
    <row r="2242" spans="1:19">
      <c r="A2242">
        <v>2241</v>
      </c>
      <c r="B2242" s="400">
        <v>44018.112500000003</v>
      </c>
      <c r="C2242" s="577" t="s">
        <v>97</v>
      </c>
      <c r="D2242">
        <v>0.05</v>
      </c>
      <c r="F2242">
        <v>1.1274200000000001</v>
      </c>
      <c r="I2242" s="400">
        <v>44019.292361111111</v>
      </c>
      <c r="J2242">
        <v>1.12927</v>
      </c>
      <c r="N2242">
        <v>-9.19</v>
      </c>
      <c r="Q2242">
        <v>1101</v>
      </c>
      <c r="R2242" s="577" t="s">
        <v>97</v>
      </c>
      <c r="S2242" s="577">
        <v>7</v>
      </c>
    </row>
    <row r="2243" spans="1:19">
      <c r="A2243">
        <v>2242</v>
      </c>
      <c r="B2243" s="400">
        <v>44018.207638888889</v>
      </c>
      <c r="C2243" s="577" t="s">
        <v>97</v>
      </c>
      <c r="D2243">
        <v>0.08</v>
      </c>
      <c r="F2243">
        <v>1.12924</v>
      </c>
      <c r="I2243" s="400">
        <v>44019.292361111111</v>
      </c>
      <c r="J2243">
        <v>1.12927</v>
      </c>
      <c r="N2243">
        <v>-0.15</v>
      </c>
      <c r="Q2243">
        <v>1101</v>
      </c>
      <c r="R2243" s="577" t="s">
        <v>97</v>
      </c>
      <c r="S2243" s="577">
        <v>7</v>
      </c>
    </row>
    <row r="2244" spans="1:19">
      <c r="A2244">
        <v>2245</v>
      </c>
      <c r="B2244" s="400">
        <v>44018.46875</v>
      </c>
      <c r="C2244" s="577" t="s">
        <v>97</v>
      </c>
      <c r="D2244">
        <v>0.14000000000000001</v>
      </c>
      <c r="F2244">
        <v>1.1312199999999999</v>
      </c>
      <c r="I2244" s="400">
        <v>44019.292361111111</v>
      </c>
      <c r="J2244">
        <v>1.12927</v>
      </c>
      <c r="N2244">
        <v>27.46</v>
      </c>
      <c r="Q2244">
        <v>1101</v>
      </c>
      <c r="R2244" s="577" t="s">
        <v>97</v>
      </c>
      <c r="S2244" s="577">
        <v>7</v>
      </c>
    </row>
    <row r="2245" spans="1:19">
      <c r="A2245">
        <v>2246</v>
      </c>
      <c r="B2245" s="400">
        <v>44018.549305555556</v>
      </c>
      <c r="C2245" s="577" t="s">
        <v>97</v>
      </c>
      <c r="D2245">
        <v>0.23</v>
      </c>
      <c r="F2245">
        <v>1.1332199999999999</v>
      </c>
      <c r="I2245" s="400">
        <v>44019.292361111111</v>
      </c>
      <c r="J2245">
        <v>1.12927</v>
      </c>
      <c r="N2245">
        <v>91.11</v>
      </c>
      <c r="Q2245">
        <v>1101</v>
      </c>
      <c r="R2245" s="577" t="s">
        <v>97</v>
      </c>
      <c r="S2245" s="577">
        <v>7</v>
      </c>
    </row>
    <row r="2246" spans="1:19">
      <c r="A2246">
        <v>2243</v>
      </c>
      <c r="B2246" s="400">
        <v>44018.250694444447</v>
      </c>
      <c r="C2246" s="577" t="s">
        <v>96</v>
      </c>
      <c r="D2246">
        <v>0.02</v>
      </c>
      <c r="F2246">
        <v>1.1290800000000001</v>
      </c>
      <c r="I2246" s="400">
        <v>44018.282638888886</v>
      </c>
      <c r="J2246">
        <v>1.13008</v>
      </c>
      <c r="N2246">
        <v>2</v>
      </c>
      <c r="Q2246">
        <v>1102</v>
      </c>
      <c r="R2246" s="577" t="s">
        <v>96</v>
      </c>
      <c r="S2246" s="577">
        <v>1</v>
      </c>
    </row>
    <row r="2247" spans="1:19">
      <c r="A2247">
        <v>2244</v>
      </c>
      <c r="B2247" s="400">
        <v>44018.290972222225</v>
      </c>
      <c r="C2247" s="577" t="s">
        <v>96</v>
      </c>
      <c r="D2247">
        <v>0.02</v>
      </c>
      <c r="F2247">
        <v>1.1296600000000001</v>
      </c>
      <c r="I2247" s="400">
        <v>44018.468055555553</v>
      </c>
      <c r="J2247">
        <v>1.13066</v>
      </c>
      <c r="N2247">
        <v>2</v>
      </c>
      <c r="Q2247">
        <v>1103</v>
      </c>
      <c r="R2247" s="577" t="s">
        <v>96</v>
      </c>
      <c r="S2247" s="577">
        <v>1</v>
      </c>
    </row>
    <row r="2248" spans="1:19">
      <c r="A2248">
        <v>2247</v>
      </c>
      <c r="B2248" s="400">
        <v>44018.552083333336</v>
      </c>
      <c r="C2248" s="577" t="s">
        <v>96</v>
      </c>
      <c r="D2248">
        <v>0.02</v>
      </c>
      <c r="F2248">
        <v>1.13297</v>
      </c>
      <c r="I2248" s="400">
        <v>44018.566666666666</v>
      </c>
      <c r="J2248">
        <v>1.1339699999999999</v>
      </c>
      <c r="N2248">
        <v>2</v>
      </c>
      <c r="Q2248">
        <v>1104</v>
      </c>
      <c r="R2248" s="577" t="s">
        <v>96</v>
      </c>
      <c r="S2248" s="577">
        <v>1</v>
      </c>
    </row>
    <row r="2249" spans="1:19">
      <c r="A2249">
        <v>2248</v>
      </c>
      <c r="B2249" s="400">
        <v>44018.57916666667</v>
      </c>
      <c r="C2249" s="577" t="s">
        <v>96</v>
      </c>
      <c r="D2249">
        <v>0.02</v>
      </c>
      <c r="F2249">
        <v>1.13408</v>
      </c>
      <c r="I2249" s="400">
        <v>44019.029166666667</v>
      </c>
      <c r="J2249">
        <v>1.1332500000000001</v>
      </c>
      <c r="N2249">
        <v>-1.74</v>
      </c>
      <c r="Q2249">
        <v>1105</v>
      </c>
      <c r="R2249" s="577" t="s">
        <v>96</v>
      </c>
      <c r="S2249" s="577">
        <v>3</v>
      </c>
    </row>
    <row r="2250" spans="1:19">
      <c r="A2250">
        <v>2249</v>
      </c>
      <c r="B2250" s="400">
        <v>44018.585416666669</v>
      </c>
      <c r="C2250" s="577" t="s">
        <v>96</v>
      </c>
      <c r="D2250">
        <v>0.02</v>
      </c>
      <c r="F2250">
        <v>1.1324799999999999</v>
      </c>
      <c r="I2250" s="400">
        <v>44019.029166666667</v>
      </c>
      <c r="J2250">
        <v>1.1332500000000001</v>
      </c>
      <c r="N2250">
        <v>1.46</v>
      </c>
      <c r="Q2250">
        <v>1105</v>
      </c>
      <c r="R2250" s="577" t="s">
        <v>96</v>
      </c>
      <c r="S2250" s="577">
        <v>3</v>
      </c>
    </row>
    <row r="2251" spans="1:19">
      <c r="A2251">
        <v>2250</v>
      </c>
      <c r="B2251" s="400">
        <v>44018.634722222225</v>
      </c>
      <c r="C2251" s="577" t="s">
        <v>96</v>
      </c>
      <c r="D2251">
        <v>0.03</v>
      </c>
      <c r="F2251">
        <v>1.13087</v>
      </c>
      <c r="I2251" s="400">
        <v>44019.029166666667</v>
      </c>
      <c r="J2251">
        <v>1.1332500000000001</v>
      </c>
      <c r="N2251">
        <v>7.02</v>
      </c>
      <c r="Q2251">
        <v>1105</v>
      </c>
      <c r="R2251" s="577" t="s">
        <v>96</v>
      </c>
      <c r="S2251" s="577">
        <v>3</v>
      </c>
    </row>
    <row r="2252" spans="1:19">
      <c r="A2252">
        <v>2251</v>
      </c>
      <c r="B2252" s="400">
        <v>44019.072916666664</v>
      </c>
      <c r="C2252" s="577" t="s">
        <v>96</v>
      </c>
      <c r="D2252">
        <v>0.02</v>
      </c>
      <c r="F2252">
        <v>1.1317600000000001</v>
      </c>
      <c r="I2252" s="400">
        <v>44019.538194444445</v>
      </c>
      <c r="J2252">
        <v>1.12961</v>
      </c>
      <c r="N2252">
        <v>-4.3</v>
      </c>
      <c r="Q2252">
        <v>1106</v>
      </c>
      <c r="R2252" s="577" t="s">
        <v>96</v>
      </c>
      <c r="S2252" s="577">
        <v>4</v>
      </c>
    </row>
    <row r="2253" spans="1:19">
      <c r="A2253">
        <v>2252</v>
      </c>
      <c r="B2253" s="400">
        <v>44019.259027777778</v>
      </c>
      <c r="C2253" s="577" t="s">
        <v>96</v>
      </c>
      <c r="D2253">
        <v>0.02</v>
      </c>
      <c r="F2253">
        <v>1.1301300000000001</v>
      </c>
      <c r="I2253" s="400">
        <v>44019.538194444445</v>
      </c>
      <c r="J2253">
        <v>1.12961</v>
      </c>
      <c r="N2253">
        <v>-1.04</v>
      </c>
      <c r="Q2253">
        <v>1106</v>
      </c>
      <c r="R2253" s="577" t="s">
        <v>96</v>
      </c>
      <c r="S2253" s="577">
        <v>4</v>
      </c>
    </row>
    <row r="2254" spans="1:19">
      <c r="A2254">
        <v>2253</v>
      </c>
      <c r="B2254" s="400">
        <v>44019.309027777781</v>
      </c>
      <c r="C2254" s="577" t="s">
        <v>96</v>
      </c>
      <c r="D2254">
        <v>0.03</v>
      </c>
      <c r="F2254">
        <v>1.12852</v>
      </c>
      <c r="I2254" s="400">
        <v>44019.538194444445</v>
      </c>
      <c r="J2254">
        <v>1.12961</v>
      </c>
      <c r="N2254">
        <v>3.27</v>
      </c>
      <c r="Q2254">
        <v>1106</v>
      </c>
      <c r="R2254" s="577" t="s">
        <v>96</v>
      </c>
      <c r="S2254" s="577">
        <v>4</v>
      </c>
    </row>
    <row r="2255" spans="1:19">
      <c r="A2255">
        <v>2255</v>
      </c>
      <c r="B2255" s="400">
        <v>44019.373611111114</v>
      </c>
      <c r="C2255" s="577" t="s">
        <v>96</v>
      </c>
      <c r="D2255">
        <v>0.05</v>
      </c>
      <c r="F2255">
        <v>1.1268</v>
      </c>
      <c r="I2255" s="400">
        <v>44019.538194444445</v>
      </c>
      <c r="J2255">
        <v>1.12961</v>
      </c>
      <c r="N2255">
        <v>14.05</v>
      </c>
      <c r="Q2255">
        <v>1106</v>
      </c>
      <c r="R2255" s="577" t="s">
        <v>96</v>
      </c>
      <c r="S2255" s="577">
        <v>4</v>
      </c>
    </row>
    <row r="2256" spans="1:19">
      <c r="A2256">
        <v>2254</v>
      </c>
      <c r="B2256" s="400">
        <v>44019.326388888891</v>
      </c>
      <c r="C2256" s="577" t="s">
        <v>97</v>
      </c>
      <c r="D2256">
        <v>0.02</v>
      </c>
      <c r="F2256">
        <v>1.1288800000000001</v>
      </c>
      <c r="I2256" s="400">
        <v>44019.352777777778</v>
      </c>
      <c r="J2256">
        <v>1.12788</v>
      </c>
      <c r="N2256">
        <v>2</v>
      </c>
      <c r="Q2256">
        <v>1107</v>
      </c>
      <c r="R2256" s="577" t="s">
        <v>97</v>
      </c>
      <c r="S2256" s="577">
        <v>1</v>
      </c>
    </row>
    <row r="2257" spans="1:19">
      <c r="A2257">
        <v>2256</v>
      </c>
      <c r="B2257" s="400">
        <v>44019.380555555559</v>
      </c>
      <c r="C2257" s="577" t="s">
        <v>97</v>
      </c>
      <c r="D2257">
        <v>0.02</v>
      </c>
      <c r="F2257">
        <v>1.12649</v>
      </c>
      <c r="I2257" s="400">
        <v>44019.61041666667</v>
      </c>
      <c r="J2257">
        <v>1.12734</v>
      </c>
      <c r="N2257">
        <v>-1.7</v>
      </c>
      <c r="Q2257">
        <v>1108</v>
      </c>
      <c r="R2257" s="577" t="s">
        <v>97</v>
      </c>
      <c r="S2257" s="577">
        <v>3</v>
      </c>
    </row>
    <row r="2258" spans="1:19">
      <c r="A2258">
        <v>2257</v>
      </c>
      <c r="B2258" s="400">
        <v>44019.427083333336</v>
      </c>
      <c r="C2258" s="577" t="s">
        <v>97</v>
      </c>
      <c r="D2258">
        <v>0.02</v>
      </c>
      <c r="F2258">
        <v>1.1281000000000001</v>
      </c>
      <c r="I2258" s="400">
        <v>44019.61041666667</v>
      </c>
      <c r="J2258">
        <v>1.12734</v>
      </c>
      <c r="N2258">
        <v>1.52</v>
      </c>
      <c r="Q2258">
        <v>1108</v>
      </c>
      <c r="R2258" s="577" t="s">
        <v>97</v>
      </c>
      <c r="S2258" s="577">
        <v>3</v>
      </c>
    </row>
    <row r="2259" spans="1:19">
      <c r="A2259">
        <v>2258</v>
      </c>
      <c r="B2259" s="400">
        <v>44019.538888888892</v>
      </c>
      <c r="C2259" s="577" t="s">
        <v>97</v>
      </c>
      <c r="D2259">
        <v>0.03</v>
      </c>
      <c r="F2259">
        <v>1.1297299999999999</v>
      </c>
      <c r="I2259" s="400">
        <v>44019.61041666667</v>
      </c>
      <c r="J2259">
        <v>1.12734</v>
      </c>
      <c r="N2259">
        <v>7.17</v>
      </c>
      <c r="Q2259">
        <v>1108</v>
      </c>
      <c r="R2259" s="577" t="s">
        <v>97</v>
      </c>
      <c r="S2259" s="577">
        <v>3</v>
      </c>
    </row>
    <row r="2260" spans="1:19">
      <c r="A2260">
        <v>2259</v>
      </c>
      <c r="B2260" s="400">
        <v>44019.548611111109</v>
      </c>
      <c r="C2260" s="577" t="s">
        <v>96</v>
      </c>
      <c r="D2260">
        <v>0.02</v>
      </c>
      <c r="F2260">
        <v>1.1294</v>
      </c>
      <c r="I2260" s="400">
        <v>44019.556250000001</v>
      </c>
      <c r="J2260">
        <v>1.1304000000000001</v>
      </c>
      <c r="N2260">
        <v>2</v>
      </c>
      <c r="Q2260">
        <v>1109</v>
      </c>
      <c r="R2260" s="577" t="s">
        <v>96</v>
      </c>
      <c r="S2260" s="577">
        <v>1</v>
      </c>
    </row>
    <row r="2261" spans="1:19">
      <c r="A2261">
        <v>2260</v>
      </c>
      <c r="B2261" s="400">
        <v>44019.568055555559</v>
      </c>
      <c r="C2261" s="577" t="s">
        <v>96</v>
      </c>
      <c r="D2261">
        <v>0.02</v>
      </c>
      <c r="F2261">
        <v>1.13032</v>
      </c>
      <c r="I2261" s="400">
        <v>44020.495138888888</v>
      </c>
      <c r="J2261">
        <v>1.1294900000000001</v>
      </c>
      <c r="N2261">
        <v>-1.74</v>
      </c>
      <c r="Q2261">
        <v>1110</v>
      </c>
      <c r="R2261" s="577" t="s">
        <v>96</v>
      </c>
      <c r="S2261" s="577">
        <v>3</v>
      </c>
    </row>
    <row r="2262" spans="1:19">
      <c r="A2262">
        <v>2261</v>
      </c>
      <c r="B2262" s="400">
        <v>44019.581944444442</v>
      </c>
      <c r="C2262" s="577" t="s">
        <v>96</v>
      </c>
      <c r="D2262">
        <v>0.02</v>
      </c>
      <c r="F2262">
        <v>1.1287199999999999</v>
      </c>
      <c r="I2262" s="400">
        <v>44020.495138888888</v>
      </c>
      <c r="J2262">
        <v>1.1294900000000001</v>
      </c>
      <c r="N2262">
        <v>1.46</v>
      </c>
      <c r="Q2262">
        <v>1110</v>
      </c>
      <c r="R2262" s="577" t="s">
        <v>96</v>
      </c>
      <c r="S2262" s="577">
        <v>3</v>
      </c>
    </row>
    <row r="2263" spans="1:19">
      <c r="A2263">
        <v>2264</v>
      </c>
      <c r="B2263" s="400">
        <v>44019.845138888886</v>
      </c>
      <c r="C2263" s="577" t="s">
        <v>96</v>
      </c>
      <c r="D2263">
        <v>0.03</v>
      </c>
      <c r="F2263">
        <v>1.1271199999999999</v>
      </c>
      <c r="I2263" s="400">
        <v>44020.495138888888</v>
      </c>
      <c r="J2263">
        <v>1.1294900000000001</v>
      </c>
      <c r="N2263">
        <v>6.99</v>
      </c>
      <c r="Q2263">
        <v>1110</v>
      </c>
      <c r="R2263" s="577" t="s">
        <v>96</v>
      </c>
      <c r="S2263" s="577">
        <v>3</v>
      </c>
    </row>
    <row r="2264" spans="1:19">
      <c r="A2264">
        <v>2262</v>
      </c>
      <c r="B2264" s="400">
        <v>44019.612500000003</v>
      </c>
      <c r="C2264" s="577" t="s">
        <v>97</v>
      </c>
      <c r="D2264">
        <v>0.02</v>
      </c>
      <c r="F2264">
        <v>1.12768</v>
      </c>
      <c r="I2264" s="400">
        <v>44019.827777777777</v>
      </c>
      <c r="J2264">
        <v>1.1274900000000001</v>
      </c>
      <c r="N2264">
        <v>0.38</v>
      </c>
      <c r="Q2264">
        <v>1111</v>
      </c>
      <c r="R2264" s="577" t="s">
        <v>97</v>
      </c>
      <c r="S2264" s="577">
        <v>2</v>
      </c>
    </row>
    <row r="2265" spans="1:19">
      <c r="A2265">
        <v>2263</v>
      </c>
      <c r="B2265" s="400">
        <v>44019.633333333331</v>
      </c>
      <c r="C2265" s="577" t="s">
        <v>97</v>
      </c>
      <c r="D2265">
        <v>0.02</v>
      </c>
      <c r="F2265">
        <v>1.1292899999999999</v>
      </c>
      <c r="I2265" s="400">
        <v>44019.827777777777</v>
      </c>
      <c r="J2265">
        <v>1.1274900000000001</v>
      </c>
      <c r="N2265">
        <v>3.6</v>
      </c>
      <c r="Q2265">
        <v>1111</v>
      </c>
      <c r="R2265" s="577" t="s">
        <v>97</v>
      </c>
      <c r="S2265" s="577">
        <v>2</v>
      </c>
    </row>
    <row r="2266" spans="1:19">
      <c r="A2266">
        <v>2265</v>
      </c>
      <c r="B2266" s="400">
        <v>44019.879166666666</v>
      </c>
      <c r="C2266" s="577" t="s">
        <v>97</v>
      </c>
      <c r="D2266">
        <v>0.02</v>
      </c>
      <c r="F2266">
        <v>1.1274299999999999</v>
      </c>
      <c r="I2266" s="400">
        <v>44020.258333333331</v>
      </c>
      <c r="J2266">
        <v>1.12643</v>
      </c>
      <c r="N2266">
        <v>2.02</v>
      </c>
      <c r="Q2266">
        <v>1112</v>
      </c>
      <c r="R2266" s="577" t="s">
        <v>97</v>
      </c>
      <c r="S2266" s="577">
        <v>1</v>
      </c>
    </row>
    <row r="2267" spans="1:19">
      <c r="A2267">
        <v>2266</v>
      </c>
      <c r="B2267" s="400">
        <v>44020.267361111109</v>
      </c>
      <c r="C2267" s="577" t="s">
        <v>97</v>
      </c>
      <c r="D2267">
        <v>0.02</v>
      </c>
      <c r="F2267">
        <v>1.12737</v>
      </c>
      <c r="I2267" s="400">
        <v>44020.388194444444</v>
      </c>
      <c r="J2267">
        <v>1.1271800000000001</v>
      </c>
      <c r="N2267">
        <v>0.38</v>
      </c>
      <c r="Q2267">
        <v>1113</v>
      </c>
      <c r="R2267" s="577" t="s">
        <v>97</v>
      </c>
      <c r="S2267" s="577">
        <v>2</v>
      </c>
    </row>
    <row r="2268" spans="1:19">
      <c r="A2268">
        <v>2267</v>
      </c>
      <c r="B2268" s="400">
        <v>44020.304861111108</v>
      </c>
      <c r="C2268" s="577" t="s">
        <v>97</v>
      </c>
      <c r="D2268">
        <v>0.02</v>
      </c>
      <c r="F2268">
        <v>1.1289800000000001</v>
      </c>
      <c r="I2268" s="400">
        <v>44020.388194444444</v>
      </c>
      <c r="J2268">
        <v>1.1271800000000001</v>
      </c>
      <c r="N2268">
        <v>3.6</v>
      </c>
      <c r="Q2268">
        <v>1113</v>
      </c>
      <c r="R2268" s="577" t="s">
        <v>97</v>
      </c>
      <c r="S2268" s="577">
        <v>2</v>
      </c>
    </row>
    <row r="2269" spans="1:19">
      <c r="A2269">
        <v>2268</v>
      </c>
      <c r="B2269" s="400">
        <v>44020.435416666667</v>
      </c>
      <c r="C2269" s="577" t="s">
        <v>97</v>
      </c>
      <c r="D2269">
        <v>0.02</v>
      </c>
      <c r="F2269">
        <v>1.12723</v>
      </c>
      <c r="I2269" s="400">
        <v>44021.379861111112</v>
      </c>
      <c r="J2269">
        <v>1.1323000000000001</v>
      </c>
      <c r="N2269">
        <v>-10.07</v>
      </c>
      <c r="Q2269">
        <v>1114</v>
      </c>
      <c r="R2269" s="577" t="s">
        <v>97</v>
      </c>
      <c r="S2269" s="577">
        <v>6</v>
      </c>
    </row>
    <row r="2270" spans="1:19">
      <c r="A2270">
        <v>2269</v>
      </c>
      <c r="B2270" s="400">
        <v>44020.488194444442</v>
      </c>
      <c r="C2270" s="577" t="s">
        <v>97</v>
      </c>
      <c r="D2270">
        <v>0.02</v>
      </c>
      <c r="F2270">
        <v>1.12883</v>
      </c>
      <c r="I2270" s="400">
        <v>44021.379861111112</v>
      </c>
      <c r="J2270">
        <v>1.1323000000000001</v>
      </c>
      <c r="N2270">
        <v>-6.87</v>
      </c>
      <c r="Q2270">
        <v>1114</v>
      </c>
      <c r="R2270" s="577" t="s">
        <v>97</v>
      </c>
      <c r="S2270" s="577">
        <v>6</v>
      </c>
    </row>
    <row r="2271" spans="1:19">
      <c r="A2271">
        <v>2270</v>
      </c>
      <c r="B2271" s="400">
        <v>44020.559027777781</v>
      </c>
      <c r="C2271" s="577" t="s">
        <v>97</v>
      </c>
      <c r="D2271">
        <v>0.03</v>
      </c>
      <c r="F2271">
        <v>1.1304799999999999</v>
      </c>
      <c r="I2271" s="400">
        <v>44021.379861111112</v>
      </c>
      <c r="J2271">
        <v>1.1323000000000001</v>
      </c>
      <c r="N2271">
        <v>-5.36</v>
      </c>
      <c r="Q2271">
        <v>1114</v>
      </c>
      <c r="R2271" s="577" t="s">
        <v>97</v>
      </c>
      <c r="S2271" s="577">
        <v>6</v>
      </c>
    </row>
    <row r="2272" spans="1:19">
      <c r="A2272">
        <v>2271</v>
      </c>
      <c r="B2272" s="400">
        <v>44020.565972222219</v>
      </c>
      <c r="C2272" s="577" t="s">
        <v>97</v>
      </c>
      <c r="D2272">
        <v>0.05</v>
      </c>
      <c r="F2272">
        <v>1.13218</v>
      </c>
      <c r="I2272" s="400">
        <v>44021.379861111112</v>
      </c>
      <c r="J2272">
        <v>1.1323000000000001</v>
      </c>
      <c r="N2272">
        <v>-0.43</v>
      </c>
      <c r="Q2272">
        <v>1114</v>
      </c>
      <c r="R2272" s="577" t="s">
        <v>97</v>
      </c>
      <c r="S2272" s="577">
        <v>6</v>
      </c>
    </row>
    <row r="2273" spans="1:19">
      <c r="A2273">
        <v>2273</v>
      </c>
      <c r="B2273" s="400">
        <v>44020.588888888888</v>
      </c>
      <c r="C2273" s="577" t="s">
        <v>97</v>
      </c>
      <c r="D2273">
        <v>0.08</v>
      </c>
      <c r="F2273">
        <v>1.1339900000000001</v>
      </c>
      <c r="I2273" s="400">
        <v>44021.379861111112</v>
      </c>
      <c r="J2273">
        <v>1.1323000000000001</v>
      </c>
      <c r="N2273">
        <v>13.79</v>
      </c>
      <c r="Q2273">
        <v>1114</v>
      </c>
      <c r="R2273" s="577" t="s">
        <v>97</v>
      </c>
      <c r="S2273" s="577">
        <v>6</v>
      </c>
    </row>
    <row r="2274" spans="1:19">
      <c r="A2274">
        <v>2278</v>
      </c>
      <c r="B2274" s="400">
        <v>44021.157638888886</v>
      </c>
      <c r="C2274" s="577" t="s">
        <v>97</v>
      </c>
      <c r="D2274">
        <v>0.14000000000000001</v>
      </c>
      <c r="F2274">
        <v>1.1358999999999999</v>
      </c>
      <c r="I2274" s="400">
        <v>44021.379861111112</v>
      </c>
      <c r="J2274">
        <v>1.1323000000000001</v>
      </c>
      <c r="N2274">
        <v>50.4</v>
      </c>
      <c r="Q2274">
        <v>1114</v>
      </c>
      <c r="R2274" s="577" t="s">
        <v>97</v>
      </c>
      <c r="S2274" s="577">
        <v>6</v>
      </c>
    </row>
    <row r="2275" spans="1:19">
      <c r="A2275">
        <v>2272</v>
      </c>
      <c r="B2275" s="400">
        <v>44020.581250000003</v>
      </c>
      <c r="C2275" s="577" t="s">
        <v>96</v>
      </c>
      <c r="D2275">
        <v>0.02</v>
      </c>
      <c r="F2275">
        <v>1.1328800000000001</v>
      </c>
      <c r="I2275" s="400">
        <v>44020.588194444441</v>
      </c>
      <c r="J2275">
        <v>1.13388</v>
      </c>
      <c r="N2275">
        <v>2</v>
      </c>
      <c r="Q2275">
        <v>1115</v>
      </c>
      <c r="R2275" s="577" t="s">
        <v>96</v>
      </c>
      <c r="S2275" s="577">
        <v>1</v>
      </c>
    </row>
    <row r="2276" spans="1:19">
      <c r="A2276">
        <v>2274</v>
      </c>
      <c r="B2276" s="400">
        <v>44020.604166666664</v>
      </c>
      <c r="C2276" s="577" t="s">
        <v>96</v>
      </c>
      <c r="D2276">
        <v>0.02</v>
      </c>
      <c r="F2276">
        <v>1.13371</v>
      </c>
      <c r="I2276" s="400">
        <v>44020.675000000003</v>
      </c>
      <c r="J2276">
        <v>1.13391</v>
      </c>
      <c r="N2276">
        <v>0.4</v>
      </c>
      <c r="Q2276">
        <v>1116</v>
      </c>
      <c r="R2276" s="577" t="s">
        <v>96</v>
      </c>
      <c r="S2276" s="577">
        <v>2</v>
      </c>
    </row>
    <row r="2277" spans="1:19">
      <c r="A2277">
        <v>2275</v>
      </c>
      <c r="B2277" s="400">
        <v>44020.638888888891</v>
      </c>
      <c r="C2277" s="577" t="s">
        <v>96</v>
      </c>
      <c r="D2277">
        <v>0.02</v>
      </c>
      <c r="F2277">
        <v>1.1321099999999999</v>
      </c>
      <c r="I2277" s="400">
        <v>44020.675000000003</v>
      </c>
      <c r="J2277">
        <v>1.13391</v>
      </c>
      <c r="N2277">
        <v>3.6</v>
      </c>
      <c r="Q2277">
        <v>1116</v>
      </c>
      <c r="R2277" s="577" t="s">
        <v>96</v>
      </c>
      <c r="S2277" s="577">
        <v>2</v>
      </c>
    </row>
    <row r="2278" spans="1:19">
      <c r="A2278">
        <v>2276</v>
      </c>
      <c r="B2278" s="400">
        <v>44020.726388888892</v>
      </c>
      <c r="C2278" s="577" t="s">
        <v>96</v>
      </c>
      <c r="D2278">
        <v>0.02</v>
      </c>
      <c r="F2278">
        <v>1.1334599999999999</v>
      </c>
      <c r="I2278" s="400">
        <v>44021.008333333331</v>
      </c>
      <c r="J2278">
        <v>1.13446</v>
      </c>
      <c r="N2278">
        <v>1.76</v>
      </c>
      <c r="Q2278">
        <v>1117</v>
      </c>
      <c r="R2278" s="577" t="s">
        <v>96</v>
      </c>
      <c r="S2278" s="577">
        <v>1</v>
      </c>
    </row>
    <row r="2279" spans="1:19">
      <c r="A2279">
        <v>2277</v>
      </c>
      <c r="B2279" s="400">
        <v>44021.011805555558</v>
      </c>
      <c r="C2279" s="577" t="s">
        <v>96</v>
      </c>
      <c r="D2279">
        <v>0.02</v>
      </c>
      <c r="F2279">
        <v>1.1343399999999999</v>
      </c>
      <c r="I2279" s="400">
        <v>44021.156944444447</v>
      </c>
      <c r="J2279">
        <v>1.13534</v>
      </c>
      <c r="N2279">
        <v>2</v>
      </c>
      <c r="Q2279">
        <v>1118</v>
      </c>
      <c r="R2279" s="577" t="s">
        <v>96</v>
      </c>
      <c r="S2279" s="577">
        <v>1</v>
      </c>
    </row>
    <row r="2280" spans="1:19">
      <c r="A2280">
        <v>2279</v>
      </c>
      <c r="B2280" s="400">
        <v>44021.254861111112</v>
      </c>
      <c r="C2280" s="577" t="s">
        <v>96</v>
      </c>
      <c r="D2280">
        <v>0.02</v>
      </c>
      <c r="F2280">
        <v>1.1364700000000001</v>
      </c>
      <c r="I2280" s="400">
        <v>44022.463888888888</v>
      </c>
      <c r="J2280">
        <v>1.1297699999999999</v>
      </c>
      <c r="N2280">
        <v>-13.48</v>
      </c>
      <c r="Q2280">
        <v>1119</v>
      </c>
      <c r="R2280" s="577" t="s">
        <v>96</v>
      </c>
      <c r="S2280" s="577">
        <v>7</v>
      </c>
    </row>
    <row r="2281" spans="1:19">
      <c r="A2281">
        <v>2280</v>
      </c>
      <c r="B2281" s="400">
        <v>44021.311111111114</v>
      </c>
      <c r="C2281" s="577" t="s">
        <v>96</v>
      </c>
      <c r="D2281">
        <v>0.02</v>
      </c>
      <c r="F2281">
        <v>1.13486</v>
      </c>
      <c r="I2281" s="400">
        <v>44022.463888888888</v>
      </c>
      <c r="J2281">
        <v>1.1297699999999999</v>
      </c>
      <c r="N2281">
        <v>-10.26</v>
      </c>
      <c r="Q2281">
        <v>1119</v>
      </c>
      <c r="R2281" s="577" t="s">
        <v>96</v>
      </c>
      <c r="S2281" s="577">
        <v>7</v>
      </c>
    </row>
    <row r="2282" spans="1:19">
      <c r="A2282">
        <v>2281</v>
      </c>
      <c r="B2282" s="400">
        <v>44021.315972222219</v>
      </c>
      <c r="C2282" s="577" t="s">
        <v>96</v>
      </c>
      <c r="D2282">
        <v>0.03</v>
      </c>
      <c r="F2282">
        <v>1.1332599999999999</v>
      </c>
      <c r="I2282" s="400">
        <v>44022.463888888888</v>
      </c>
      <c r="J2282">
        <v>1.1297699999999999</v>
      </c>
      <c r="N2282">
        <v>-10.59</v>
      </c>
      <c r="Q2282">
        <v>1119</v>
      </c>
      <c r="R2282" s="577" t="s">
        <v>96</v>
      </c>
      <c r="S2282" s="577">
        <v>7</v>
      </c>
    </row>
    <row r="2283" spans="1:19">
      <c r="A2283">
        <v>2284</v>
      </c>
      <c r="B2283" s="400">
        <v>44021.59652777778</v>
      </c>
      <c r="C2283" s="577" t="s">
        <v>96</v>
      </c>
      <c r="D2283">
        <v>0.05</v>
      </c>
      <c r="F2283">
        <v>1.1315599999999999</v>
      </c>
      <c r="I2283" s="400">
        <v>44022.463888888888</v>
      </c>
      <c r="J2283">
        <v>1.1297699999999999</v>
      </c>
      <c r="N2283">
        <v>-9.15</v>
      </c>
      <c r="Q2283">
        <v>1119</v>
      </c>
      <c r="R2283" s="577" t="s">
        <v>96</v>
      </c>
      <c r="S2283" s="577">
        <v>7</v>
      </c>
    </row>
    <row r="2284" spans="1:19">
      <c r="A2284">
        <v>2286</v>
      </c>
      <c r="B2284" s="400">
        <v>44021.619444444441</v>
      </c>
      <c r="C2284" s="577" t="s">
        <v>96</v>
      </c>
      <c r="D2284">
        <v>0.08</v>
      </c>
      <c r="F2284">
        <v>1.1297600000000001</v>
      </c>
      <c r="I2284" s="400">
        <v>44022.463888888888</v>
      </c>
      <c r="J2284">
        <v>1.1297699999999999</v>
      </c>
      <c r="N2284">
        <v>-0.24</v>
      </c>
      <c r="Q2284">
        <v>1119</v>
      </c>
      <c r="R2284" s="577" t="s">
        <v>96</v>
      </c>
      <c r="S2284" s="577">
        <v>7</v>
      </c>
    </row>
    <row r="2285" spans="1:19">
      <c r="A2285">
        <v>2288</v>
      </c>
      <c r="B2285" s="400">
        <v>44022.033333333333</v>
      </c>
      <c r="C2285" s="577" t="s">
        <v>96</v>
      </c>
      <c r="D2285">
        <v>0.14000000000000001</v>
      </c>
      <c r="F2285">
        <v>1.12785</v>
      </c>
      <c r="I2285" s="400">
        <v>44022.463888888888</v>
      </c>
      <c r="J2285">
        <v>1.1297699999999999</v>
      </c>
      <c r="N2285">
        <v>26.88</v>
      </c>
      <c r="Q2285">
        <v>1119</v>
      </c>
      <c r="R2285" s="577" t="s">
        <v>96</v>
      </c>
      <c r="S2285" s="577">
        <v>7</v>
      </c>
    </row>
    <row r="2286" spans="1:19">
      <c r="A2286">
        <v>2289</v>
      </c>
      <c r="B2286" s="400">
        <v>44022.295138888891</v>
      </c>
      <c r="C2286" s="577" t="s">
        <v>96</v>
      </c>
      <c r="D2286">
        <v>0.23</v>
      </c>
      <c r="F2286">
        <v>1.12584</v>
      </c>
      <c r="I2286" s="400">
        <v>44022.463888888888</v>
      </c>
      <c r="J2286">
        <v>1.1297699999999999</v>
      </c>
      <c r="N2286">
        <v>90.39</v>
      </c>
      <c r="Q2286">
        <v>1119</v>
      </c>
      <c r="R2286" s="577" t="s">
        <v>96</v>
      </c>
      <c r="S2286" s="577">
        <v>7</v>
      </c>
    </row>
    <row r="2287" spans="1:19">
      <c r="A2287">
        <v>2282</v>
      </c>
      <c r="B2287" s="400">
        <v>44021.459722222222</v>
      </c>
      <c r="C2287" s="577" t="s">
        <v>97</v>
      </c>
      <c r="D2287">
        <v>0.02</v>
      </c>
      <c r="F2287">
        <v>1.13249</v>
      </c>
      <c r="I2287" s="400">
        <v>44021.594444444447</v>
      </c>
      <c r="J2287">
        <v>1.13229</v>
      </c>
      <c r="N2287">
        <v>0.4</v>
      </c>
      <c r="Q2287">
        <v>1120</v>
      </c>
      <c r="R2287" s="577" t="s">
        <v>97</v>
      </c>
      <c r="S2287" s="577">
        <v>2</v>
      </c>
    </row>
    <row r="2288" spans="1:19">
      <c r="A2288">
        <v>2283</v>
      </c>
      <c r="B2288" s="400">
        <v>44021.49722222222</v>
      </c>
      <c r="C2288" s="577" t="s">
        <v>97</v>
      </c>
      <c r="D2288">
        <v>0.02</v>
      </c>
      <c r="F2288">
        <v>1.13409</v>
      </c>
      <c r="I2288" s="400">
        <v>44021.594444444447</v>
      </c>
      <c r="J2288">
        <v>1.13229</v>
      </c>
      <c r="N2288">
        <v>3.6</v>
      </c>
      <c r="Q2288">
        <v>1120</v>
      </c>
      <c r="R2288" s="577" t="s">
        <v>97</v>
      </c>
      <c r="S2288" s="577">
        <v>2</v>
      </c>
    </row>
    <row r="2289" spans="1:19">
      <c r="A2289">
        <v>2285</v>
      </c>
      <c r="B2289" s="400">
        <v>44021.599999999999</v>
      </c>
      <c r="C2289" s="577" t="s">
        <v>97</v>
      </c>
      <c r="D2289">
        <v>0.02</v>
      </c>
      <c r="F2289">
        <v>1.1317299999999999</v>
      </c>
      <c r="I2289" s="400">
        <v>44021.613888888889</v>
      </c>
      <c r="J2289">
        <v>1.13073</v>
      </c>
      <c r="N2289">
        <v>2</v>
      </c>
      <c r="Q2289">
        <v>1121</v>
      </c>
      <c r="R2289" s="577" t="s">
        <v>97</v>
      </c>
      <c r="S2289" s="577">
        <v>1</v>
      </c>
    </row>
    <row r="2290" spans="1:19">
      <c r="A2290">
        <v>2287</v>
      </c>
      <c r="B2290" s="400">
        <v>44021.632638888892</v>
      </c>
      <c r="C2290" s="577" t="s">
        <v>97</v>
      </c>
      <c r="D2290">
        <v>0.02</v>
      </c>
      <c r="F2290">
        <v>1.12964</v>
      </c>
      <c r="I2290" s="400">
        <v>44021.820833333331</v>
      </c>
      <c r="J2290">
        <v>1.1286400000000001</v>
      </c>
      <c r="N2290">
        <v>2</v>
      </c>
      <c r="Q2290">
        <v>1122</v>
      </c>
      <c r="R2290" s="577" t="s">
        <v>97</v>
      </c>
      <c r="S2290" s="577">
        <v>1</v>
      </c>
    </row>
    <row r="2291" spans="1:19">
      <c r="A2291">
        <v>2290</v>
      </c>
      <c r="B2291" s="400">
        <v>44022.303472222222</v>
      </c>
      <c r="C2291" s="577" t="s">
        <v>97</v>
      </c>
      <c r="D2291">
        <v>0.02</v>
      </c>
      <c r="F2291">
        <v>1.1261699999999999</v>
      </c>
      <c r="I2291" s="400">
        <v>44026.320138888892</v>
      </c>
      <c r="J2291">
        <v>1.13287</v>
      </c>
      <c r="N2291">
        <v>-13.36</v>
      </c>
      <c r="Q2291">
        <v>1123</v>
      </c>
      <c r="R2291" s="577" t="s">
        <v>97</v>
      </c>
      <c r="S2291" s="577">
        <v>7</v>
      </c>
    </row>
    <row r="2292" spans="1:19">
      <c r="A2292">
        <v>2291</v>
      </c>
      <c r="B2292" s="400">
        <v>44022.318749999999</v>
      </c>
      <c r="C2292" s="577" t="s">
        <v>97</v>
      </c>
      <c r="D2292">
        <v>0.02</v>
      </c>
      <c r="F2292">
        <v>1.1277699999999999</v>
      </c>
      <c r="I2292" s="400">
        <v>44026.320138888892</v>
      </c>
      <c r="J2292">
        <v>1.13287</v>
      </c>
      <c r="N2292">
        <v>-10.16</v>
      </c>
      <c r="Q2292">
        <v>1123</v>
      </c>
      <c r="R2292" s="577" t="s">
        <v>97</v>
      </c>
      <c r="S2292" s="577">
        <v>7</v>
      </c>
    </row>
    <row r="2293" spans="1:19">
      <c r="A2293">
        <v>2292</v>
      </c>
      <c r="B2293" s="400">
        <v>44022.392361111109</v>
      </c>
      <c r="C2293" s="577" t="s">
        <v>97</v>
      </c>
      <c r="D2293">
        <v>0.03</v>
      </c>
      <c r="F2293">
        <v>1.12937</v>
      </c>
      <c r="I2293" s="400">
        <v>44026.320138888892</v>
      </c>
      <c r="J2293">
        <v>1.13287</v>
      </c>
      <c r="N2293">
        <v>-10.43</v>
      </c>
      <c r="Q2293">
        <v>1123</v>
      </c>
      <c r="R2293" s="577" t="s">
        <v>97</v>
      </c>
      <c r="S2293" s="577">
        <v>7</v>
      </c>
    </row>
    <row r="2294" spans="1:19">
      <c r="A2294">
        <v>2295</v>
      </c>
      <c r="B2294" s="400">
        <v>44022.545138888891</v>
      </c>
      <c r="C2294" s="577" t="s">
        <v>97</v>
      </c>
      <c r="D2294">
        <v>0.05</v>
      </c>
      <c r="F2294">
        <v>1.1310800000000001</v>
      </c>
      <c r="I2294" s="400">
        <v>44026.320138888892</v>
      </c>
      <c r="J2294">
        <v>1.13287</v>
      </c>
      <c r="N2294">
        <v>-8.84</v>
      </c>
      <c r="Q2294">
        <v>1123</v>
      </c>
      <c r="R2294" s="577" t="s">
        <v>97</v>
      </c>
      <c r="S2294" s="577">
        <v>7</v>
      </c>
    </row>
    <row r="2295" spans="1:19">
      <c r="A2295">
        <v>2299</v>
      </c>
      <c r="B2295" s="400">
        <v>44025.143055555556</v>
      </c>
      <c r="C2295" s="577" t="s">
        <v>97</v>
      </c>
      <c r="D2295">
        <v>0.08</v>
      </c>
      <c r="F2295">
        <v>1.1328800000000001</v>
      </c>
      <c r="I2295" s="400">
        <v>44026.320138888892</v>
      </c>
      <c r="J2295">
        <v>1.13287</v>
      </c>
      <c r="N2295">
        <v>0.17</v>
      </c>
      <c r="Q2295">
        <v>1123</v>
      </c>
      <c r="R2295" s="577" t="s">
        <v>97</v>
      </c>
      <c r="S2295" s="577">
        <v>7</v>
      </c>
    </row>
    <row r="2296" spans="1:19">
      <c r="A2296">
        <v>2303</v>
      </c>
      <c r="B2296" s="400">
        <v>44025.563888888886</v>
      </c>
      <c r="C2296" s="577" t="s">
        <v>97</v>
      </c>
      <c r="D2296">
        <v>0.14000000000000001</v>
      </c>
      <c r="F2296">
        <v>1.13479</v>
      </c>
      <c r="I2296" s="400">
        <v>44026.320138888892</v>
      </c>
      <c r="J2296">
        <v>1.13287</v>
      </c>
      <c r="N2296">
        <v>27.04</v>
      </c>
      <c r="Q2296">
        <v>1123</v>
      </c>
      <c r="R2296" s="577" t="s">
        <v>97</v>
      </c>
      <c r="S2296" s="577">
        <v>7</v>
      </c>
    </row>
    <row r="2297" spans="1:19">
      <c r="A2297">
        <v>2305</v>
      </c>
      <c r="B2297" s="400">
        <v>44025.606249999997</v>
      </c>
      <c r="C2297" s="577" t="s">
        <v>97</v>
      </c>
      <c r="D2297">
        <v>0.23</v>
      </c>
      <c r="F2297">
        <v>1.13679</v>
      </c>
      <c r="I2297" s="400">
        <v>44026.320138888892</v>
      </c>
      <c r="J2297">
        <v>1.13287</v>
      </c>
      <c r="N2297">
        <v>90.42</v>
      </c>
      <c r="Q2297">
        <v>1123</v>
      </c>
      <c r="R2297" s="577" t="s">
        <v>97</v>
      </c>
      <c r="S2297" s="577">
        <v>7</v>
      </c>
    </row>
    <row r="2298" spans="1:19">
      <c r="A2298">
        <v>2293</v>
      </c>
      <c r="B2298" s="400">
        <v>44022.490277777775</v>
      </c>
      <c r="C2298" s="577" t="s">
        <v>96</v>
      </c>
      <c r="D2298">
        <v>0.02</v>
      </c>
      <c r="F2298">
        <v>1.1295200000000001</v>
      </c>
      <c r="I2298" s="400">
        <v>44022.542361111111</v>
      </c>
      <c r="J2298">
        <v>1.1297200000000001</v>
      </c>
      <c r="N2298">
        <v>0.4</v>
      </c>
      <c r="Q2298">
        <v>1124</v>
      </c>
      <c r="R2298" s="577" t="s">
        <v>96</v>
      </c>
      <c r="S2298" s="577">
        <v>2</v>
      </c>
    </row>
    <row r="2299" spans="1:19">
      <c r="A2299">
        <v>2294</v>
      </c>
      <c r="B2299" s="400">
        <v>44022.506944444445</v>
      </c>
      <c r="C2299" s="577" t="s">
        <v>96</v>
      </c>
      <c r="D2299">
        <v>0.02</v>
      </c>
      <c r="F2299">
        <v>1.12792</v>
      </c>
      <c r="I2299" s="400">
        <v>44022.542361111111</v>
      </c>
      <c r="J2299">
        <v>1.1297200000000001</v>
      </c>
      <c r="N2299">
        <v>3.6</v>
      </c>
      <c r="Q2299">
        <v>1124</v>
      </c>
      <c r="R2299" s="577" t="s">
        <v>96</v>
      </c>
      <c r="S2299" s="577">
        <v>2</v>
      </c>
    </row>
    <row r="2300" spans="1:19">
      <c r="A2300">
        <v>2296</v>
      </c>
      <c r="B2300" s="400">
        <v>44022.565972222219</v>
      </c>
      <c r="C2300" s="577" t="s">
        <v>96</v>
      </c>
      <c r="D2300">
        <v>0.02</v>
      </c>
      <c r="F2300">
        <v>1.1309</v>
      </c>
      <c r="I2300" s="400">
        <v>44022.604861111111</v>
      </c>
      <c r="J2300">
        <v>1.1318999999999999</v>
      </c>
      <c r="N2300">
        <v>2</v>
      </c>
      <c r="Q2300">
        <v>1125</v>
      </c>
      <c r="R2300" s="577" t="s">
        <v>96</v>
      </c>
      <c r="S2300" s="577">
        <v>1</v>
      </c>
    </row>
    <row r="2301" spans="1:19">
      <c r="A2301">
        <v>2297</v>
      </c>
      <c r="B2301" s="400">
        <v>44022.607638888891</v>
      </c>
      <c r="C2301" s="577" t="s">
        <v>96</v>
      </c>
      <c r="D2301">
        <v>0.02</v>
      </c>
      <c r="F2301">
        <v>1.13161</v>
      </c>
      <c r="I2301" s="400">
        <v>44025.043749999997</v>
      </c>
      <c r="J2301">
        <v>1.13181</v>
      </c>
      <c r="N2301">
        <v>0.32</v>
      </c>
      <c r="Q2301">
        <v>1126</v>
      </c>
      <c r="R2301" s="577" t="s">
        <v>96</v>
      </c>
      <c r="S2301" s="577">
        <v>2</v>
      </c>
    </row>
    <row r="2302" spans="1:19">
      <c r="A2302">
        <v>2298</v>
      </c>
      <c r="B2302" s="400">
        <v>44022.694444444445</v>
      </c>
      <c r="C2302" s="577" t="s">
        <v>96</v>
      </c>
      <c r="D2302">
        <v>0.02</v>
      </c>
      <c r="F2302">
        <v>1.13001</v>
      </c>
      <c r="I2302" s="400">
        <v>44025.043749999997</v>
      </c>
      <c r="J2302">
        <v>1.13181</v>
      </c>
      <c r="N2302">
        <v>3.52</v>
      </c>
      <c r="Q2302">
        <v>1126</v>
      </c>
      <c r="R2302" s="577" t="s">
        <v>96</v>
      </c>
      <c r="S2302" s="577">
        <v>2</v>
      </c>
    </row>
    <row r="2303" spans="1:19">
      <c r="A2303">
        <v>2300</v>
      </c>
      <c r="B2303" s="400">
        <v>44025.257638888892</v>
      </c>
      <c r="C2303" s="577" t="s">
        <v>96</v>
      </c>
      <c r="D2303">
        <v>0.02</v>
      </c>
      <c r="F2303">
        <v>1.13276</v>
      </c>
      <c r="I2303" s="400">
        <v>44025.434027777781</v>
      </c>
      <c r="J2303">
        <v>1.13296</v>
      </c>
      <c r="N2303">
        <v>0.4</v>
      </c>
      <c r="Q2303">
        <v>1127</v>
      </c>
      <c r="R2303" s="577" t="s">
        <v>96</v>
      </c>
      <c r="S2303" s="577">
        <v>2</v>
      </c>
    </row>
    <row r="2304" spans="1:19">
      <c r="A2304">
        <v>2301</v>
      </c>
      <c r="B2304" s="400">
        <v>44025.348611111112</v>
      </c>
      <c r="C2304" s="577" t="s">
        <v>96</v>
      </c>
      <c r="D2304">
        <v>0.02</v>
      </c>
      <c r="F2304">
        <v>1.1311599999999999</v>
      </c>
      <c r="I2304" s="400">
        <v>44025.434027777781</v>
      </c>
      <c r="J2304">
        <v>1.13296</v>
      </c>
      <c r="N2304">
        <v>3.6</v>
      </c>
      <c r="Q2304">
        <v>1127</v>
      </c>
      <c r="R2304" s="577" t="s">
        <v>96</v>
      </c>
      <c r="S2304" s="577">
        <v>2</v>
      </c>
    </row>
    <row r="2305" spans="1:19">
      <c r="A2305">
        <v>2302</v>
      </c>
      <c r="B2305" s="400">
        <v>44025.540277777778</v>
      </c>
      <c r="C2305" s="577" t="s">
        <v>96</v>
      </c>
      <c r="D2305">
        <v>0.02</v>
      </c>
      <c r="F2305">
        <v>1.13286</v>
      </c>
      <c r="I2305" s="400">
        <v>44025.560416666667</v>
      </c>
      <c r="J2305">
        <v>1.1338600000000001</v>
      </c>
      <c r="N2305">
        <v>2</v>
      </c>
      <c r="Q2305">
        <v>1128</v>
      </c>
      <c r="R2305" s="577" t="s">
        <v>96</v>
      </c>
      <c r="S2305" s="577">
        <v>1</v>
      </c>
    </row>
    <row r="2306" spans="1:19">
      <c r="A2306">
        <v>2304</v>
      </c>
      <c r="B2306" s="400">
        <v>44025.572916666664</v>
      </c>
      <c r="C2306" s="577" t="s">
        <v>96</v>
      </c>
      <c r="D2306">
        <v>0.02</v>
      </c>
      <c r="F2306">
        <v>1.13541</v>
      </c>
      <c r="I2306" s="400">
        <v>44025.599999999999</v>
      </c>
      <c r="J2306">
        <v>1.1364099999999999</v>
      </c>
      <c r="N2306">
        <v>2</v>
      </c>
      <c r="Q2306">
        <v>1129</v>
      </c>
      <c r="R2306" s="577" t="s">
        <v>96</v>
      </c>
      <c r="S2306" s="577">
        <v>1</v>
      </c>
    </row>
    <row r="2307" spans="1:19">
      <c r="A2307">
        <v>2306</v>
      </c>
      <c r="B2307" s="400">
        <v>44025.609027777777</v>
      </c>
      <c r="C2307" s="577" t="s">
        <v>96</v>
      </c>
      <c r="D2307">
        <v>0.02</v>
      </c>
      <c r="F2307">
        <v>1.1362300000000001</v>
      </c>
      <c r="I2307" s="400">
        <v>44025.682638888888</v>
      </c>
      <c r="J2307">
        <v>1.13723</v>
      </c>
      <c r="N2307">
        <v>2</v>
      </c>
      <c r="Q2307">
        <v>1130</v>
      </c>
      <c r="R2307" s="577" t="s">
        <v>96</v>
      </c>
      <c r="S2307" s="577">
        <v>1</v>
      </c>
    </row>
    <row r="2308" spans="1:19">
      <c r="A2308">
        <v>2307</v>
      </c>
      <c r="B2308" s="400">
        <v>44025.70208333333</v>
      </c>
      <c r="C2308" s="577" t="s">
        <v>96</v>
      </c>
      <c r="D2308">
        <v>0.02</v>
      </c>
      <c r="F2308">
        <v>1.13714</v>
      </c>
      <c r="I2308" s="400">
        <v>44026.402083333334</v>
      </c>
      <c r="J2308">
        <v>1.13628</v>
      </c>
      <c r="N2308">
        <v>-1.8</v>
      </c>
      <c r="Q2308">
        <v>1131</v>
      </c>
      <c r="R2308" s="577" t="s">
        <v>96</v>
      </c>
      <c r="S2308" s="577">
        <v>3</v>
      </c>
    </row>
    <row r="2309" spans="1:19">
      <c r="A2309">
        <v>2308</v>
      </c>
      <c r="B2309" s="400">
        <v>44025.773611111108</v>
      </c>
      <c r="C2309" s="577" t="s">
        <v>96</v>
      </c>
      <c r="D2309">
        <v>0.02</v>
      </c>
      <c r="F2309">
        <v>1.1355</v>
      </c>
      <c r="I2309" s="400">
        <v>44026.402083333334</v>
      </c>
      <c r="J2309">
        <v>1.13628</v>
      </c>
      <c r="N2309">
        <v>1.48</v>
      </c>
      <c r="Q2309">
        <v>1131</v>
      </c>
      <c r="R2309" s="577" t="s">
        <v>96</v>
      </c>
      <c r="S2309" s="577">
        <v>3</v>
      </c>
    </row>
    <row r="2310" spans="1:19">
      <c r="A2310">
        <v>2309</v>
      </c>
      <c r="B2310" s="400">
        <v>44026.109027777777</v>
      </c>
      <c r="C2310" s="577" t="s">
        <v>96</v>
      </c>
      <c r="D2310">
        <v>0.03</v>
      </c>
      <c r="F2310">
        <v>1.1338999999999999</v>
      </c>
      <c r="I2310" s="400">
        <v>44026.402083333334</v>
      </c>
      <c r="J2310">
        <v>1.13628</v>
      </c>
      <c r="N2310">
        <v>7.14</v>
      </c>
      <c r="Q2310">
        <v>1131</v>
      </c>
      <c r="R2310" s="577" t="s">
        <v>96</v>
      </c>
      <c r="S2310" s="577">
        <v>3</v>
      </c>
    </row>
    <row r="2311" spans="1:19">
      <c r="A2311">
        <v>2310</v>
      </c>
      <c r="B2311" s="400">
        <v>44026.335416666669</v>
      </c>
      <c r="C2311" s="577" t="s">
        <v>97</v>
      </c>
      <c r="D2311">
        <v>0.02</v>
      </c>
      <c r="F2311">
        <v>1.13375</v>
      </c>
      <c r="I2311" s="400">
        <v>44027.668055555558</v>
      </c>
      <c r="J2311">
        <v>1.1404700000000001</v>
      </c>
      <c r="N2311">
        <v>-13.42</v>
      </c>
      <c r="Q2311">
        <v>1132</v>
      </c>
      <c r="R2311" s="577" t="s">
        <v>97</v>
      </c>
      <c r="S2311" s="577">
        <v>7</v>
      </c>
    </row>
    <row r="2312" spans="1:19">
      <c r="A2312">
        <v>2311</v>
      </c>
      <c r="B2312" s="400">
        <v>44026.365972222222</v>
      </c>
      <c r="C2312" s="577" t="s">
        <v>97</v>
      </c>
      <c r="D2312">
        <v>0.02</v>
      </c>
      <c r="F2312">
        <v>1.1353500000000001</v>
      </c>
      <c r="I2312" s="400">
        <v>44027.668055555558</v>
      </c>
      <c r="J2312">
        <v>1.1404700000000001</v>
      </c>
      <c r="N2312">
        <v>-10.220000000000001</v>
      </c>
      <c r="Q2312">
        <v>1132</v>
      </c>
      <c r="R2312" s="577" t="s">
        <v>97</v>
      </c>
      <c r="S2312" s="577">
        <v>7</v>
      </c>
    </row>
    <row r="2313" spans="1:19">
      <c r="A2313">
        <v>2313</v>
      </c>
      <c r="B2313" s="400">
        <v>44026.455555555556</v>
      </c>
      <c r="C2313" s="577" t="s">
        <v>97</v>
      </c>
      <c r="D2313">
        <v>0.03</v>
      </c>
      <c r="F2313">
        <v>1.13697</v>
      </c>
      <c r="I2313" s="400">
        <v>44027.668055555558</v>
      </c>
      <c r="J2313">
        <v>1.1404700000000001</v>
      </c>
      <c r="N2313">
        <v>-10.47</v>
      </c>
      <c r="Q2313">
        <v>1132</v>
      </c>
      <c r="R2313" s="577" t="s">
        <v>97</v>
      </c>
      <c r="S2313" s="577">
        <v>7</v>
      </c>
    </row>
    <row r="2314" spans="1:19">
      <c r="A2314">
        <v>2316</v>
      </c>
      <c r="B2314" s="400">
        <v>44026.572916666664</v>
      </c>
      <c r="C2314" s="577" t="s">
        <v>97</v>
      </c>
      <c r="D2314">
        <v>0.05</v>
      </c>
      <c r="F2314">
        <v>1.1386799999999999</v>
      </c>
      <c r="I2314" s="400">
        <v>44027.668055555558</v>
      </c>
      <c r="J2314">
        <v>1.1404700000000001</v>
      </c>
      <c r="N2314">
        <v>-8.89</v>
      </c>
      <c r="Q2314">
        <v>1132</v>
      </c>
      <c r="R2314" s="577" t="s">
        <v>97</v>
      </c>
      <c r="S2314" s="577">
        <v>7</v>
      </c>
    </row>
    <row r="2315" spans="1:19">
      <c r="A2315">
        <v>2318</v>
      </c>
      <c r="B2315" s="400">
        <v>44026.604166666664</v>
      </c>
      <c r="C2315" s="577" t="s">
        <v>97</v>
      </c>
      <c r="D2315">
        <v>0.08</v>
      </c>
      <c r="F2315">
        <v>1.14049</v>
      </c>
      <c r="I2315" s="400">
        <v>44027.668055555558</v>
      </c>
      <c r="J2315">
        <v>1.1404700000000001</v>
      </c>
      <c r="N2315">
        <v>0.25</v>
      </c>
      <c r="Q2315">
        <v>1132</v>
      </c>
      <c r="R2315" s="577" t="s">
        <v>97</v>
      </c>
      <c r="S2315" s="577">
        <v>7</v>
      </c>
    </row>
    <row r="2316" spans="1:19">
      <c r="A2316">
        <v>2322</v>
      </c>
      <c r="B2316" s="400">
        <v>44027.320833333331</v>
      </c>
      <c r="C2316" s="577" t="s">
        <v>97</v>
      </c>
      <c r="D2316">
        <v>0.14000000000000001</v>
      </c>
      <c r="F2316">
        <v>1.14239</v>
      </c>
      <c r="I2316" s="400">
        <v>44027.668055555558</v>
      </c>
      <c r="J2316">
        <v>1.1404700000000001</v>
      </c>
      <c r="N2316">
        <v>26.88</v>
      </c>
      <c r="Q2316">
        <v>1132</v>
      </c>
      <c r="R2316" s="577" t="s">
        <v>97</v>
      </c>
      <c r="S2316" s="577">
        <v>7</v>
      </c>
    </row>
    <row r="2317" spans="1:19">
      <c r="A2317">
        <v>2323</v>
      </c>
      <c r="B2317" s="400">
        <v>44027.336111111108</v>
      </c>
      <c r="C2317" s="577" t="s">
        <v>97</v>
      </c>
      <c r="D2317">
        <v>0.23</v>
      </c>
      <c r="F2317">
        <v>1.14439</v>
      </c>
      <c r="I2317" s="400">
        <v>44027.668055555558</v>
      </c>
      <c r="J2317">
        <v>1.1404700000000001</v>
      </c>
      <c r="N2317">
        <v>90.16</v>
      </c>
      <c r="Q2317">
        <v>1132</v>
      </c>
      <c r="R2317" s="577" t="s">
        <v>97</v>
      </c>
      <c r="S2317" s="577">
        <v>7</v>
      </c>
    </row>
    <row r="2318" spans="1:19">
      <c r="A2318">
        <v>2312</v>
      </c>
      <c r="B2318" s="400">
        <v>44026.415972222225</v>
      </c>
      <c r="C2318" s="577" t="s">
        <v>96</v>
      </c>
      <c r="D2318">
        <v>0.02</v>
      </c>
      <c r="F2318">
        <v>1.1359600000000001</v>
      </c>
      <c r="I2318" s="400">
        <v>44026.455555555556</v>
      </c>
      <c r="J2318">
        <v>1.13696</v>
      </c>
      <c r="N2318">
        <v>2</v>
      </c>
      <c r="Q2318">
        <v>1133</v>
      </c>
      <c r="R2318" s="577" t="s">
        <v>96</v>
      </c>
      <c r="S2318" s="577">
        <v>1</v>
      </c>
    </row>
    <row r="2319" spans="1:19">
      <c r="A2319">
        <v>2314</v>
      </c>
      <c r="B2319" s="400">
        <v>44026.46597222222</v>
      </c>
      <c r="C2319" s="577" t="s">
        <v>96</v>
      </c>
      <c r="D2319">
        <v>0.02</v>
      </c>
      <c r="F2319">
        <v>1.13672</v>
      </c>
      <c r="I2319" s="400">
        <v>44026.480555555558</v>
      </c>
      <c r="J2319">
        <v>1.1377200000000001</v>
      </c>
      <c r="N2319">
        <v>2</v>
      </c>
      <c r="Q2319">
        <v>1134</v>
      </c>
      <c r="R2319" s="577" t="s">
        <v>96</v>
      </c>
      <c r="S2319" s="577">
        <v>1</v>
      </c>
    </row>
    <row r="2320" spans="1:19">
      <c r="A2320">
        <v>2315</v>
      </c>
      <c r="B2320" s="400">
        <v>44026.494444444441</v>
      </c>
      <c r="C2320" s="577" t="s">
        <v>96</v>
      </c>
      <c r="D2320">
        <v>0.02</v>
      </c>
      <c r="F2320">
        <v>1.1376200000000001</v>
      </c>
      <c r="I2320" s="400">
        <v>44026.572916666664</v>
      </c>
      <c r="J2320">
        <v>1.13862</v>
      </c>
      <c r="N2320">
        <v>2</v>
      </c>
      <c r="Q2320">
        <v>1135</v>
      </c>
      <c r="R2320" s="577" t="s">
        <v>96</v>
      </c>
      <c r="S2320" s="577">
        <v>1</v>
      </c>
    </row>
    <row r="2321" spans="1:19">
      <c r="A2321">
        <v>2317</v>
      </c>
      <c r="B2321" s="400">
        <v>44026.576388888891</v>
      </c>
      <c r="C2321" s="577" t="s">
        <v>96</v>
      </c>
      <c r="D2321">
        <v>0.02</v>
      </c>
      <c r="F2321">
        <v>1.1385700000000001</v>
      </c>
      <c r="I2321" s="400">
        <v>44026.586805555555</v>
      </c>
      <c r="J2321">
        <v>1.13957</v>
      </c>
      <c r="N2321">
        <v>2</v>
      </c>
      <c r="Q2321">
        <v>1136</v>
      </c>
      <c r="R2321" s="577" t="s">
        <v>96</v>
      </c>
      <c r="S2321" s="577">
        <v>1</v>
      </c>
    </row>
    <row r="2322" spans="1:19">
      <c r="A2322">
        <v>2319</v>
      </c>
      <c r="B2322" s="400">
        <v>44026.609722222223</v>
      </c>
      <c r="C2322" s="577" t="s">
        <v>96</v>
      </c>
      <c r="D2322">
        <v>0.02</v>
      </c>
      <c r="F2322">
        <v>1.1396900000000001</v>
      </c>
      <c r="I2322" s="400">
        <v>44026.692361111112</v>
      </c>
      <c r="J2322">
        <v>1.14069</v>
      </c>
      <c r="N2322">
        <v>2</v>
      </c>
      <c r="Q2322">
        <v>1137</v>
      </c>
      <c r="R2322" s="577" t="s">
        <v>96</v>
      </c>
      <c r="S2322" s="577">
        <v>1</v>
      </c>
    </row>
    <row r="2323" spans="1:19">
      <c r="A2323">
        <v>2320</v>
      </c>
      <c r="B2323" s="400">
        <v>44026.792361111111</v>
      </c>
      <c r="C2323" s="577" t="s">
        <v>96</v>
      </c>
      <c r="D2323">
        <v>0.02</v>
      </c>
      <c r="F2323">
        <v>1.13951</v>
      </c>
      <c r="I2323" s="400">
        <v>44026.917361111111</v>
      </c>
      <c r="J2323">
        <v>1.1405099999999999</v>
      </c>
      <c r="N2323">
        <v>2</v>
      </c>
      <c r="Q2323">
        <v>1138</v>
      </c>
      <c r="R2323" s="577" t="s">
        <v>96</v>
      </c>
      <c r="S2323" s="577">
        <v>1</v>
      </c>
    </row>
    <row r="2324" spans="1:19">
      <c r="A2324">
        <v>2321</v>
      </c>
      <c r="B2324" s="400">
        <v>44027.29791666667</v>
      </c>
      <c r="C2324" s="577" t="s">
        <v>96</v>
      </c>
      <c r="D2324">
        <v>0.02</v>
      </c>
      <c r="F2324">
        <v>1.1407799999999999</v>
      </c>
      <c r="I2324" s="400">
        <v>44027.315972222219</v>
      </c>
      <c r="J2324">
        <v>1.14178</v>
      </c>
      <c r="N2324">
        <v>2</v>
      </c>
      <c r="Q2324">
        <v>1139</v>
      </c>
      <c r="R2324" s="577" t="s">
        <v>96</v>
      </c>
      <c r="S2324" s="577">
        <v>1</v>
      </c>
    </row>
    <row r="2325" spans="1:19">
      <c r="A2325">
        <v>2324</v>
      </c>
      <c r="B2325" s="400">
        <v>44027.351388888892</v>
      </c>
      <c r="C2325" s="577" t="s">
        <v>96</v>
      </c>
      <c r="D2325">
        <v>0.02</v>
      </c>
      <c r="F2325">
        <v>1.1439600000000001</v>
      </c>
      <c r="I2325" s="400">
        <v>44027.563888888886</v>
      </c>
      <c r="J2325">
        <v>1.14496</v>
      </c>
      <c r="N2325">
        <v>2</v>
      </c>
      <c r="Q2325">
        <v>1140</v>
      </c>
      <c r="R2325" s="577" t="s">
        <v>96</v>
      </c>
      <c r="S2325" s="577">
        <v>1</v>
      </c>
    </row>
    <row r="2326" spans="1:19">
      <c r="A2326">
        <v>2325</v>
      </c>
      <c r="B2326" s="400">
        <v>44027.568749999999</v>
      </c>
      <c r="C2326" s="577" t="s">
        <v>96</v>
      </c>
      <c r="D2326">
        <v>0.02</v>
      </c>
      <c r="F2326">
        <v>1.1437600000000001</v>
      </c>
      <c r="I2326" s="400">
        <v>44028.498611111114</v>
      </c>
      <c r="J2326">
        <v>1.1416200000000001</v>
      </c>
      <c r="N2326">
        <v>-4.5199999999999996</v>
      </c>
      <c r="Q2326">
        <v>1141</v>
      </c>
      <c r="R2326" s="577" t="s">
        <v>96</v>
      </c>
      <c r="S2326" s="577">
        <v>4</v>
      </c>
    </row>
    <row r="2327" spans="1:19">
      <c r="A2327">
        <v>2326</v>
      </c>
      <c r="B2327" s="400">
        <v>44027.595138888886</v>
      </c>
      <c r="C2327" s="577" t="s">
        <v>96</v>
      </c>
      <c r="D2327">
        <v>0.02</v>
      </c>
      <c r="F2327">
        <v>1.1421300000000001</v>
      </c>
      <c r="I2327" s="400">
        <v>44028.498611111114</v>
      </c>
      <c r="J2327">
        <v>1.1416200000000001</v>
      </c>
      <c r="N2327">
        <v>-1.26</v>
      </c>
      <c r="Q2327">
        <v>1141</v>
      </c>
      <c r="R2327" s="577" t="s">
        <v>96</v>
      </c>
      <c r="S2327" s="577">
        <v>4</v>
      </c>
    </row>
    <row r="2328" spans="1:19">
      <c r="A2328">
        <v>2327</v>
      </c>
      <c r="B2328" s="400">
        <v>44027.668055555558</v>
      </c>
      <c r="C2328" s="577" t="s">
        <v>96</v>
      </c>
      <c r="D2328">
        <v>0.03</v>
      </c>
      <c r="F2328">
        <v>1.14052</v>
      </c>
      <c r="I2328" s="400">
        <v>44028.498611111114</v>
      </c>
      <c r="J2328">
        <v>1.1416200000000001</v>
      </c>
      <c r="N2328">
        <v>2.94</v>
      </c>
      <c r="Q2328">
        <v>1141</v>
      </c>
      <c r="R2328" s="577" t="s">
        <v>96</v>
      </c>
      <c r="S2328" s="577">
        <v>4</v>
      </c>
    </row>
    <row r="2329" spans="1:19">
      <c r="A2329">
        <v>2329</v>
      </c>
      <c r="B2329" s="400">
        <v>44028.364583333336</v>
      </c>
      <c r="C2329" s="577" t="s">
        <v>96</v>
      </c>
      <c r="D2329">
        <v>0.05</v>
      </c>
      <c r="F2329">
        <v>1.1388199999999999</v>
      </c>
      <c r="I2329" s="400">
        <v>44028.498611111114</v>
      </c>
      <c r="J2329">
        <v>1.1416200000000001</v>
      </c>
      <c r="N2329">
        <v>14</v>
      </c>
      <c r="Q2329">
        <v>1141</v>
      </c>
      <c r="R2329" s="577" t="s">
        <v>96</v>
      </c>
      <c r="S2329" s="577">
        <v>4</v>
      </c>
    </row>
    <row r="2330" spans="1:19">
      <c r="A2330">
        <v>2328</v>
      </c>
      <c r="B2330" s="400">
        <v>44028.295138888891</v>
      </c>
      <c r="C2330" s="577" t="s">
        <v>97</v>
      </c>
      <c r="D2330">
        <v>0.02</v>
      </c>
      <c r="F2330">
        <v>1.1402600000000001</v>
      </c>
      <c r="I2330" s="400">
        <v>44028.361111111109</v>
      </c>
      <c r="J2330">
        <v>1.1392599999999999</v>
      </c>
      <c r="N2330">
        <v>2</v>
      </c>
      <c r="Q2330">
        <v>1142</v>
      </c>
      <c r="R2330" s="577" t="s">
        <v>97</v>
      </c>
      <c r="S2330" s="577">
        <v>1</v>
      </c>
    </row>
    <row r="2331" spans="1:19">
      <c r="A2331">
        <v>2330</v>
      </c>
      <c r="B2331" s="400">
        <v>44028.449305555558</v>
      </c>
      <c r="C2331" s="577" t="s">
        <v>97</v>
      </c>
      <c r="D2331">
        <v>0.02</v>
      </c>
      <c r="F2331">
        <v>1.13944</v>
      </c>
      <c r="I2331" s="400">
        <v>44028.713194444441</v>
      </c>
      <c r="J2331">
        <v>1.14029</v>
      </c>
      <c r="N2331">
        <v>-1.7</v>
      </c>
      <c r="Q2331">
        <v>1143</v>
      </c>
      <c r="R2331" s="577" t="s">
        <v>97</v>
      </c>
      <c r="S2331" s="577">
        <v>3</v>
      </c>
    </row>
    <row r="2332" spans="1:19">
      <c r="A2332">
        <v>2331</v>
      </c>
      <c r="B2332" s="400">
        <v>44028.491666666669</v>
      </c>
      <c r="C2332" s="577" t="s">
        <v>97</v>
      </c>
      <c r="D2332">
        <v>0.02</v>
      </c>
      <c r="F2332">
        <v>1.1410400000000001</v>
      </c>
      <c r="I2332" s="400">
        <v>44028.713194444441</v>
      </c>
      <c r="J2332">
        <v>1.14029</v>
      </c>
      <c r="N2332">
        <v>1.5</v>
      </c>
      <c r="Q2332">
        <v>1143</v>
      </c>
      <c r="R2332" s="577" t="s">
        <v>97</v>
      </c>
      <c r="S2332" s="577">
        <v>3</v>
      </c>
    </row>
    <row r="2333" spans="1:19">
      <c r="A2333">
        <v>2335</v>
      </c>
      <c r="B2333" s="400">
        <v>44028.572916666664</v>
      </c>
      <c r="C2333" s="577" t="s">
        <v>97</v>
      </c>
      <c r="D2333">
        <v>0.03</v>
      </c>
      <c r="F2333">
        <v>1.1426799999999999</v>
      </c>
      <c r="I2333" s="400">
        <v>44028.713194444441</v>
      </c>
      <c r="J2333">
        <v>1.14029</v>
      </c>
      <c r="N2333">
        <v>7.17</v>
      </c>
      <c r="Q2333">
        <v>1143</v>
      </c>
      <c r="R2333" s="577" t="s">
        <v>97</v>
      </c>
      <c r="S2333" s="577">
        <v>3</v>
      </c>
    </row>
    <row r="2334" spans="1:19">
      <c r="A2334">
        <v>2332</v>
      </c>
      <c r="B2334" s="400">
        <v>44028.527083333334</v>
      </c>
      <c r="C2334" s="577" t="s">
        <v>96</v>
      </c>
      <c r="D2334">
        <v>0.02</v>
      </c>
      <c r="F2334">
        <v>1.14106</v>
      </c>
      <c r="I2334" s="400">
        <v>44028.532638888886</v>
      </c>
      <c r="J2334">
        <v>1.1420600000000001</v>
      </c>
      <c r="N2334">
        <v>2</v>
      </c>
      <c r="Q2334">
        <v>1144</v>
      </c>
      <c r="R2334" s="577" t="s">
        <v>96</v>
      </c>
      <c r="S2334" s="577">
        <v>1</v>
      </c>
    </row>
    <row r="2335" spans="1:19">
      <c r="A2335">
        <v>2333</v>
      </c>
      <c r="B2335" s="400">
        <v>44028.535416666666</v>
      </c>
      <c r="C2335" s="577" t="s">
        <v>96</v>
      </c>
      <c r="D2335">
        <v>0.02</v>
      </c>
      <c r="F2335">
        <v>1.14175</v>
      </c>
      <c r="I2335" s="400">
        <v>44028.566666666666</v>
      </c>
      <c r="J2335">
        <v>1.14195</v>
      </c>
      <c r="N2335">
        <v>0.4</v>
      </c>
      <c r="Q2335">
        <v>1145</v>
      </c>
      <c r="R2335" s="577" t="s">
        <v>96</v>
      </c>
      <c r="S2335" s="577">
        <v>2</v>
      </c>
    </row>
    <row r="2336" spans="1:19">
      <c r="A2336">
        <v>2334</v>
      </c>
      <c r="B2336" s="400">
        <v>44028.555555555555</v>
      </c>
      <c r="C2336" s="577" t="s">
        <v>96</v>
      </c>
      <c r="D2336">
        <v>0.02</v>
      </c>
      <c r="F2336">
        <v>1.14015</v>
      </c>
      <c r="I2336" s="400">
        <v>44028.566666666666</v>
      </c>
      <c r="J2336">
        <v>1.14195</v>
      </c>
      <c r="N2336">
        <v>3.6</v>
      </c>
      <c r="Q2336">
        <v>1145</v>
      </c>
      <c r="R2336" s="577" t="s">
        <v>96</v>
      </c>
      <c r="S2336" s="577">
        <v>2</v>
      </c>
    </row>
    <row r="2337" spans="1:19">
      <c r="A2337">
        <v>2336</v>
      </c>
      <c r="B2337" s="400">
        <v>44028.614583333336</v>
      </c>
      <c r="C2337" s="577" t="s">
        <v>96</v>
      </c>
      <c r="D2337">
        <v>0.02</v>
      </c>
      <c r="F2337">
        <v>1.1437200000000001</v>
      </c>
      <c r="I2337" s="400">
        <v>44029.372916666667</v>
      </c>
      <c r="J2337">
        <v>1.14161</v>
      </c>
      <c r="N2337">
        <v>-4.3</v>
      </c>
      <c r="Q2337">
        <v>1146</v>
      </c>
      <c r="R2337" s="577" t="s">
        <v>96</v>
      </c>
      <c r="S2337" s="577">
        <v>4</v>
      </c>
    </row>
    <row r="2338" spans="1:19">
      <c r="A2338">
        <v>2337</v>
      </c>
      <c r="B2338" s="400">
        <v>44028.686111111114</v>
      </c>
      <c r="C2338" s="577" t="s">
        <v>96</v>
      </c>
      <c r="D2338">
        <v>0.02</v>
      </c>
      <c r="F2338">
        <v>1.14212</v>
      </c>
      <c r="I2338" s="400">
        <v>44029.372916666667</v>
      </c>
      <c r="J2338">
        <v>1.14161</v>
      </c>
      <c r="N2338">
        <v>-1.1000000000000001</v>
      </c>
      <c r="Q2338">
        <v>1146</v>
      </c>
      <c r="R2338" s="577" t="s">
        <v>96</v>
      </c>
      <c r="S2338" s="577">
        <v>4</v>
      </c>
    </row>
    <row r="2339" spans="1:19">
      <c r="A2339">
        <v>2338</v>
      </c>
      <c r="B2339" s="400">
        <v>44028.713194444441</v>
      </c>
      <c r="C2339" s="577" t="s">
        <v>96</v>
      </c>
      <c r="D2339">
        <v>0.03</v>
      </c>
      <c r="F2339">
        <v>1.1405099999999999</v>
      </c>
      <c r="I2339" s="400">
        <v>44029.372916666667</v>
      </c>
      <c r="J2339">
        <v>1.14161</v>
      </c>
      <c r="N2339">
        <v>3.18</v>
      </c>
      <c r="Q2339">
        <v>1146</v>
      </c>
      <c r="R2339" s="577" t="s">
        <v>96</v>
      </c>
      <c r="S2339" s="577">
        <v>4</v>
      </c>
    </row>
    <row r="2340" spans="1:19">
      <c r="A2340">
        <v>2339</v>
      </c>
      <c r="B2340" s="400">
        <v>44028.730555555558</v>
      </c>
      <c r="C2340" s="577" t="s">
        <v>96</v>
      </c>
      <c r="D2340">
        <v>0.05</v>
      </c>
      <c r="F2340">
        <v>1.1388100000000001</v>
      </c>
      <c r="I2340" s="400">
        <v>44029.372916666667</v>
      </c>
      <c r="J2340">
        <v>1.14161</v>
      </c>
      <c r="N2340">
        <v>13.8</v>
      </c>
      <c r="Q2340">
        <v>1146</v>
      </c>
      <c r="R2340" s="577" t="s">
        <v>96</v>
      </c>
      <c r="S2340" s="577">
        <v>4</v>
      </c>
    </row>
    <row r="2341" spans="1:19">
      <c r="A2341">
        <v>2340</v>
      </c>
      <c r="B2341" s="400">
        <v>44028.741666666669</v>
      </c>
      <c r="C2341" s="577" t="s">
        <v>97</v>
      </c>
      <c r="D2341">
        <v>0.02</v>
      </c>
      <c r="F2341">
        <v>1.1385400000000001</v>
      </c>
      <c r="I2341" s="400">
        <v>44028.795138888891</v>
      </c>
      <c r="J2341">
        <v>1.13754</v>
      </c>
      <c r="N2341">
        <v>2</v>
      </c>
      <c r="Q2341">
        <v>1147</v>
      </c>
      <c r="R2341" s="577" t="s">
        <v>97</v>
      </c>
      <c r="S2341" s="577">
        <v>1</v>
      </c>
    </row>
    <row r="2342" spans="1:19">
      <c r="A2342">
        <v>2341</v>
      </c>
      <c r="B2342" s="400">
        <v>44028.834027777775</v>
      </c>
      <c r="C2342" s="577" t="s">
        <v>97</v>
      </c>
      <c r="D2342">
        <v>0.02</v>
      </c>
      <c r="F2342">
        <v>1.1382399999999999</v>
      </c>
      <c r="I2342" s="400">
        <v>44032.570138888892</v>
      </c>
      <c r="J2342">
        <v>1.14171</v>
      </c>
      <c r="N2342">
        <v>-6.9</v>
      </c>
      <c r="Q2342">
        <v>1148</v>
      </c>
      <c r="R2342" s="577" t="s">
        <v>97</v>
      </c>
      <c r="S2342" s="577">
        <v>5</v>
      </c>
    </row>
    <row r="2343" spans="1:19">
      <c r="A2343">
        <v>2342</v>
      </c>
      <c r="B2343" s="400">
        <v>44029.34375</v>
      </c>
      <c r="C2343" s="577" t="s">
        <v>97</v>
      </c>
      <c r="D2343">
        <v>0.02</v>
      </c>
      <c r="F2343">
        <v>1.13985</v>
      </c>
      <c r="I2343" s="400">
        <v>44032.570138888892</v>
      </c>
      <c r="J2343">
        <v>1.14171</v>
      </c>
      <c r="N2343">
        <v>-3.7</v>
      </c>
      <c r="Q2343">
        <v>1148</v>
      </c>
      <c r="R2343" s="577" t="s">
        <v>97</v>
      </c>
      <c r="S2343" s="577">
        <v>5</v>
      </c>
    </row>
    <row r="2344" spans="1:19">
      <c r="A2344">
        <v>2343</v>
      </c>
      <c r="B2344" s="400">
        <v>44029.372916666667</v>
      </c>
      <c r="C2344" s="577" t="s">
        <v>97</v>
      </c>
      <c r="D2344">
        <v>0.03</v>
      </c>
      <c r="F2344">
        <v>1.1414599999999999</v>
      </c>
      <c r="I2344" s="400">
        <v>44032.570138888892</v>
      </c>
      <c r="J2344">
        <v>1.14171</v>
      </c>
      <c r="N2344">
        <v>-0.72</v>
      </c>
      <c r="Q2344">
        <v>1148</v>
      </c>
      <c r="R2344" s="577" t="s">
        <v>97</v>
      </c>
      <c r="S2344" s="577">
        <v>5</v>
      </c>
    </row>
    <row r="2345" spans="1:19">
      <c r="A2345">
        <v>2346</v>
      </c>
      <c r="B2345" s="400">
        <v>44029.576388888891</v>
      </c>
      <c r="C2345" s="577" t="s">
        <v>97</v>
      </c>
      <c r="D2345">
        <v>0.05</v>
      </c>
      <c r="F2345">
        <v>1.14316</v>
      </c>
      <c r="I2345" s="400">
        <v>44032.570138888892</v>
      </c>
      <c r="J2345">
        <v>1.14171</v>
      </c>
      <c r="N2345">
        <v>7.31</v>
      </c>
      <c r="Q2345">
        <v>1148</v>
      </c>
      <c r="R2345" s="577" t="s">
        <v>97</v>
      </c>
      <c r="S2345" s="577">
        <v>5</v>
      </c>
    </row>
    <row r="2346" spans="1:19">
      <c r="A2346">
        <v>2352</v>
      </c>
      <c r="B2346" s="400">
        <v>44032.231944444444</v>
      </c>
      <c r="C2346" s="577" t="s">
        <v>97</v>
      </c>
      <c r="D2346">
        <v>0.08</v>
      </c>
      <c r="F2346">
        <v>1.14497</v>
      </c>
      <c r="I2346" s="400">
        <v>44032.570138888892</v>
      </c>
      <c r="J2346">
        <v>1.14171</v>
      </c>
      <c r="N2346">
        <v>26.08</v>
      </c>
      <c r="Q2346">
        <v>1148</v>
      </c>
      <c r="R2346" s="577" t="s">
        <v>97</v>
      </c>
      <c r="S2346" s="577">
        <v>5</v>
      </c>
    </row>
    <row r="2347" spans="1:19">
      <c r="A2347">
        <v>2344</v>
      </c>
      <c r="B2347" s="400">
        <v>44029.381944444445</v>
      </c>
      <c r="C2347" s="577" t="s">
        <v>96</v>
      </c>
      <c r="D2347">
        <v>0.02</v>
      </c>
      <c r="F2347">
        <v>1.1414500000000001</v>
      </c>
      <c r="I2347" s="400">
        <v>44029.45416666667</v>
      </c>
      <c r="J2347">
        <v>1.14245</v>
      </c>
      <c r="N2347">
        <v>2</v>
      </c>
      <c r="Q2347">
        <v>1149</v>
      </c>
      <c r="R2347" s="577" t="s">
        <v>96</v>
      </c>
      <c r="S2347" s="577">
        <v>1</v>
      </c>
    </row>
    <row r="2348" spans="1:19">
      <c r="A2348">
        <v>2345</v>
      </c>
      <c r="B2348" s="400">
        <v>44029.515972222223</v>
      </c>
      <c r="C2348" s="577" t="s">
        <v>96</v>
      </c>
      <c r="D2348">
        <v>0.02</v>
      </c>
      <c r="F2348">
        <v>1.1426499999999999</v>
      </c>
      <c r="I2348" s="400">
        <v>44029.586805555555</v>
      </c>
      <c r="J2348">
        <v>1.1436500000000001</v>
      </c>
      <c r="N2348">
        <v>2</v>
      </c>
      <c r="Q2348">
        <v>1150</v>
      </c>
      <c r="R2348" s="577" t="s">
        <v>96</v>
      </c>
      <c r="S2348" s="577">
        <v>1</v>
      </c>
    </row>
    <row r="2349" spans="1:19">
      <c r="A2349">
        <v>2347</v>
      </c>
      <c r="B2349" s="400">
        <v>44029.62222222222</v>
      </c>
      <c r="C2349" s="577" t="s">
        <v>96</v>
      </c>
      <c r="D2349">
        <v>0.02</v>
      </c>
      <c r="F2349">
        <v>1.1430499999999999</v>
      </c>
      <c r="I2349" s="400">
        <v>44029.701388888891</v>
      </c>
      <c r="J2349">
        <v>1.14405</v>
      </c>
      <c r="K2349" s="577"/>
      <c r="N2349">
        <v>2</v>
      </c>
      <c r="Q2349">
        <v>1151</v>
      </c>
      <c r="R2349" s="577" t="s">
        <v>96</v>
      </c>
      <c r="S2349" s="577">
        <v>1</v>
      </c>
    </row>
    <row r="2350" spans="1:19">
      <c r="A2350">
        <v>2348</v>
      </c>
      <c r="B2350" s="400">
        <v>44029.870138888888</v>
      </c>
      <c r="C2350" s="577" t="s">
        <v>96</v>
      </c>
      <c r="D2350">
        <v>0.02</v>
      </c>
      <c r="F2350">
        <v>1.1430899999999999</v>
      </c>
      <c r="I2350" s="400">
        <v>44031.929861111108</v>
      </c>
      <c r="J2350">
        <v>1.14307</v>
      </c>
      <c r="N2350">
        <v>-0.04</v>
      </c>
      <c r="Q2350">
        <v>1152</v>
      </c>
      <c r="R2350" s="577" t="s">
        <v>96</v>
      </c>
      <c r="S2350" s="577">
        <v>2</v>
      </c>
    </row>
    <row r="2351" spans="1:19">
      <c r="A2351">
        <v>2349</v>
      </c>
      <c r="B2351" s="400">
        <v>44031.87777777778</v>
      </c>
      <c r="C2351" s="577" t="s">
        <v>96</v>
      </c>
      <c r="D2351">
        <v>0.02</v>
      </c>
      <c r="F2351">
        <v>1.1410400000000001</v>
      </c>
      <c r="I2351" s="400">
        <v>44031.929861111108</v>
      </c>
      <c r="J2351">
        <v>1.14307</v>
      </c>
      <c r="N2351">
        <v>4.0599999999999996</v>
      </c>
      <c r="Q2351">
        <v>1152</v>
      </c>
      <c r="R2351" s="577" t="s">
        <v>96</v>
      </c>
      <c r="S2351" s="577">
        <v>2</v>
      </c>
    </row>
    <row r="2352" spans="1:19">
      <c r="A2352">
        <v>2350</v>
      </c>
      <c r="B2352" s="400">
        <v>44032.000694444447</v>
      </c>
      <c r="C2352" s="577" t="s">
        <v>96</v>
      </c>
      <c r="D2352">
        <v>0.02</v>
      </c>
      <c r="F2352">
        <v>1.14405</v>
      </c>
      <c r="I2352" s="400">
        <v>44032.208333333336</v>
      </c>
      <c r="J2352">
        <v>1.14425</v>
      </c>
      <c r="N2352">
        <v>0.4</v>
      </c>
      <c r="Q2352">
        <v>1153</v>
      </c>
      <c r="R2352" s="577" t="s">
        <v>96</v>
      </c>
      <c r="S2352" s="577">
        <v>2</v>
      </c>
    </row>
    <row r="2353" spans="1:19">
      <c r="A2353">
        <v>2351</v>
      </c>
      <c r="B2353" s="400">
        <v>44032.032638888886</v>
      </c>
      <c r="C2353" s="577" t="s">
        <v>96</v>
      </c>
      <c r="D2353">
        <v>0.02</v>
      </c>
      <c r="F2353">
        <v>1.14245</v>
      </c>
      <c r="I2353" s="400">
        <v>44032.208333333336</v>
      </c>
      <c r="J2353">
        <v>1.14425</v>
      </c>
      <c r="N2353">
        <v>3.6</v>
      </c>
      <c r="Q2353">
        <v>1153</v>
      </c>
      <c r="R2353" s="577" t="s">
        <v>96</v>
      </c>
      <c r="S2353" s="577">
        <v>2</v>
      </c>
    </row>
    <row r="2354" spans="1:19">
      <c r="A2354">
        <v>2353</v>
      </c>
      <c r="B2354" s="400">
        <v>44032.240972222222</v>
      </c>
      <c r="C2354" s="577" t="s">
        <v>96</v>
      </c>
      <c r="D2354">
        <v>0.02</v>
      </c>
      <c r="F2354">
        <v>1.1450899999999999</v>
      </c>
      <c r="I2354" s="400">
        <v>44032.25277777778</v>
      </c>
      <c r="J2354">
        <v>1.1460900000000001</v>
      </c>
      <c r="N2354">
        <v>2</v>
      </c>
      <c r="Q2354">
        <v>1154</v>
      </c>
      <c r="R2354" s="577" t="s">
        <v>96</v>
      </c>
      <c r="S2354" s="577">
        <v>1</v>
      </c>
    </row>
    <row r="2355" spans="1:19">
      <c r="A2355">
        <v>2354</v>
      </c>
      <c r="B2355" s="400">
        <v>44032.290972222225</v>
      </c>
      <c r="C2355" s="577" t="s">
        <v>96</v>
      </c>
      <c r="D2355">
        <v>0.02</v>
      </c>
      <c r="F2355">
        <v>1.14581</v>
      </c>
      <c r="I2355" s="400">
        <v>44032.609722222223</v>
      </c>
      <c r="J2355">
        <v>1.1436599999999999</v>
      </c>
      <c r="N2355">
        <v>-4.3</v>
      </c>
      <c r="Q2355">
        <v>1155</v>
      </c>
      <c r="R2355" s="577" t="s">
        <v>96</v>
      </c>
      <c r="S2355" s="577">
        <v>4</v>
      </c>
    </row>
    <row r="2356" spans="1:19">
      <c r="A2356">
        <v>2355</v>
      </c>
      <c r="B2356" s="400">
        <v>44032.53125</v>
      </c>
      <c r="C2356" s="577" t="s">
        <v>96</v>
      </c>
      <c r="D2356">
        <v>0.02</v>
      </c>
      <c r="F2356">
        <v>1.1442000000000001</v>
      </c>
      <c r="I2356" s="400">
        <v>44032.609722222223</v>
      </c>
      <c r="J2356">
        <v>1.1436599999999999</v>
      </c>
      <c r="N2356">
        <v>-1.08</v>
      </c>
      <c r="Q2356">
        <v>1155</v>
      </c>
      <c r="R2356" s="577" t="s">
        <v>96</v>
      </c>
      <c r="S2356" s="577">
        <v>4</v>
      </c>
    </row>
    <row r="2357" spans="1:19">
      <c r="A2357">
        <v>2356</v>
      </c>
      <c r="B2357" s="400">
        <v>44032.539583333331</v>
      </c>
      <c r="C2357" s="577" t="s">
        <v>96</v>
      </c>
      <c r="D2357">
        <v>0.03</v>
      </c>
      <c r="F2357">
        <v>1.14259</v>
      </c>
      <c r="I2357" s="400">
        <v>44032.609722222223</v>
      </c>
      <c r="J2357">
        <v>1.1436599999999999</v>
      </c>
      <c r="N2357">
        <v>3.21</v>
      </c>
      <c r="Q2357">
        <v>1155</v>
      </c>
      <c r="R2357" s="577" t="s">
        <v>96</v>
      </c>
      <c r="S2357" s="577">
        <v>4</v>
      </c>
    </row>
    <row r="2358" spans="1:19">
      <c r="A2358">
        <v>2357</v>
      </c>
      <c r="B2358" s="400">
        <v>44032.572222222225</v>
      </c>
      <c r="C2358" s="577" t="s">
        <v>96</v>
      </c>
      <c r="D2358">
        <v>0.05</v>
      </c>
      <c r="F2358">
        <v>1.1408199999999999</v>
      </c>
      <c r="I2358" s="400">
        <v>44032.609722222223</v>
      </c>
      <c r="J2358">
        <v>1.1436599999999999</v>
      </c>
      <c r="K2358" s="577"/>
      <c r="N2358">
        <v>14.2</v>
      </c>
      <c r="Q2358">
        <v>1155</v>
      </c>
      <c r="R2358" s="577" t="s">
        <v>96</v>
      </c>
      <c r="S2358" s="577">
        <v>4</v>
      </c>
    </row>
    <row r="2359" spans="1:19">
      <c r="A2359">
        <v>2358</v>
      </c>
      <c r="B2359" s="400">
        <v>44032.574999999997</v>
      </c>
      <c r="C2359" s="577" t="s">
        <v>97</v>
      </c>
      <c r="D2359">
        <v>0.02</v>
      </c>
      <c r="F2359">
        <v>1.14114</v>
      </c>
      <c r="I2359" s="400">
        <v>44033.183333333334</v>
      </c>
      <c r="J2359">
        <v>1.14327</v>
      </c>
      <c r="N2359">
        <v>-4.24</v>
      </c>
      <c r="Q2359">
        <v>1156</v>
      </c>
      <c r="R2359" s="577" t="s">
        <v>97</v>
      </c>
      <c r="S2359" s="577">
        <v>4</v>
      </c>
    </row>
    <row r="2360" spans="1:19">
      <c r="A2360">
        <v>2359</v>
      </c>
      <c r="B2360" s="400">
        <v>44032.602777777778</v>
      </c>
      <c r="C2360" s="577" t="s">
        <v>97</v>
      </c>
      <c r="D2360">
        <v>0.02</v>
      </c>
      <c r="F2360">
        <v>1.1427400000000001</v>
      </c>
      <c r="I2360" s="400">
        <v>44033.183333333334</v>
      </c>
      <c r="J2360">
        <v>1.14327</v>
      </c>
      <c r="N2360">
        <v>-1.04</v>
      </c>
      <c r="Q2360">
        <v>1156</v>
      </c>
      <c r="R2360" s="577" t="s">
        <v>97</v>
      </c>
      <c r="S2360" s="577">
        <v>4</v>
      </c>
    </row>
    <row r="2361" spans="1:19">
      <c r="A2361">
        <v>2361</v>
      </c>
      <c r="B2361" s="400">
        <v>44032.621527777781</v>
      </c>
      <c r="C2361" s="577" t="s">
        <v>97</v>
      </c>
      <c r="D2361">
        <v>0.03</v>
      </c>
      <c r="F2361">
        <v>1.14436</v>
      </c>
      <c r="I2361" s="400">
        <v>44033.183333333334</v>
      </c>
      <c r="J2361">
        <v>1.14327</v>
      </c>
      <c r="N2361">
        <v>3.3</v>
      </c>
      <c r="Q2361">
        <v>1156</v>
      </c>
      <c r="R2361" s="577" t="s">
        <v>97</v>
      </c>
      <c r="S2361" s="577">
        <v>4</v>
      </c>
    </row>
    <row r="2362" spans="1:19">
      <c r="A2362">
        <v>2363</v>
      </c>
      <c r="B2362" s="400">
        <v>44033.021527777775</v>
      </c>
      <c r="C2362" s="577" t="s">
        <v>97</v>
      </c>
      <c r="D2362">
        <v>0.05</v>
      </c>
      <c r="F2362">
        <v>1.1460699999999999</v>
      </c>
      <c r="I2362" s="400">
        <v>44033.183333333334</v>
      </c>
      <c r="J2362">
        <v>1.14327</v>
      </c>
      <c r="N2362">
        <v>14</v>
      </c>
      <c r="Q2362">
        <v>1156</v>
      </c>
      <c r="R2362" s="577" t="s">
        <v>97</v>
      </c>
      <c r="S2362" s="577">
        <v>4</v>
      </c>
    </row>
    <row r="2363" spans="1:19">
      <c r="A2363">
        <v>2360</v>
      </c>
      <c r="B2363" s="400">
        <v>44032.615277777775</v>
      </c>
      <c r="C2363" s="577" t="s">
        <v>96</v>
      </c>
      <c r="D2363">
        <v>0.02</v>
      </c>
      <c r="F2363">
        <v>1.1434800000000001</v>
      </c>
      <c r="I2363" s="400">
        <v>44032.630555555559</v>
      </c>
      <c r="J2363">
        <v>1.1444799999999999</v>
      </c>
      <c r="N2363">
        <v>2</v>
      </c>
      <c r="Q2363">
        <v>1157</v>
      </c>
      <c r="R2363" s="577" t="s">
        <v>96</v>
      </c>
      <c r="S2363" s="577">
        <v>1</v>
      </c>
    </row>
    <row r="2364" spans="1:19">
      <c r="A2364">
        <v>2362</v>
      </c>
      <c r="B2364" s="400">
        <v>44032.645833333336</v>
      </c>
      <c r="C2364" s="577" t="s">
        <v>96</v>
      </c>
      <c r="D2364">
        <v>0.02</v>
      </c>
      <c r="F2364">
        <v>1.1441399999999999</v>
      </c>
      <c r="I2364" s="400">
        <v>44032.965277777781</v>
      </c>
      <c r="J2364">
        <v>1.14514</v>
      </c>
      <c r="N2364">
        <v>2</v>
      </c>
      <c r="Q2364">
        <v>1158</v>
      </c>
      <c r="R2364" s="577" t="s">
        <v>96</v>
      </c>
      <c r="S2364" s="577">
        <v>1</v>
      </c>
    </row>
    <row r="2365" spans="1:19">
      <c r="A2365">
        <v>2364</v>
      </c>
      <c r="B2365" s="400">
        <v>44033.072916666664</v>
      </c>
      <c r="C2365" s="577" t="s">
        <v>96</v>
      </c>
      <c r="D2365">
        <v>0.02</v>
      </c>
      <c r="F2365">
        <v>1.1458600000000001</v>
      </c>
      <c r="I2365" s="400">
        <v>44033.145138888889</v>
      </c>
      <c r="J2365">
        <v>1.14686</v>
      </c>
      <c r="N2365">
        <v>2</v>
      </c>
      <c r="Q2365">
        <v>1159</v>
      </c>
      <c r="R2365" s="577" t="s">
        <v>96</v>
      </c>
      <c r="S2365" s="577">
        <v>1</v>
      </c>
    </row>
    <row r="2366" spans="1:19">
      <c r="A2366">
        <v>2365</v>
      </c>
      <c r="B2366" s="400">
        <v>44033.161805555559</v>
      </c>
      <c r="C2366" s="577" t="s">
        <v>96</v>
      </c>
      <c r="D2366">
        <v>0.02</v>
      </c>
      <c r="F2366">
        <v>1.14453</v>
      </c>
      <c r="I2366" s="400">
        <v>44033.25</v>
      </c>
      <c r="J2366">
        <v>1.14473</v>
      </c>
      <c r="N2366">
        <v>0.4</v>
      </c>
      <c r="Q2366">
        <v>1160</v>
      </c>
      <c r="R2366" s="577" t="s">
        <v>96</v>
      </c>
      <c r="S2366" s="577">
        <v>2</v>
      </c>
    </row>
    <row r="2367" spans="1:19">
      <c r="A2367">
        <v>2367</v>
      </c>
      <c r="B2367" s="400">
        <v>44033.205555555556</v>
      </c>
      <c r="C2367" s="577" t="s">
        <v>96</v>
      </c>
      <c r="D2367">
        <v>0.02</v>
      </c>
      <c r="F2367">
        <v>1.14293</v>
      </c>
      <c r="I2367" s="400">
        <v>44033.25</v>
      </c>
      <c r="J2367">
        <v>1.14473</v>
      </c>
      <c r="N2367">
        <v>3.6</v>
      </c>
      <c r="Q2367">
        <v>1160</v>
      </c>
      <c r="R2367" s="577" t="s">
        <v>96</v>
      </c>
      <c r="S2367" s="577">
        <v>2</v>
      </c>
    </row>
    <row r="2368" spans="1:19">
      <c r="A2368">
        <v>2366</v>
      </c>
      <c r="B2368" s="400">
        <v>44033.189583333333</v>
      </c>
      <c r="C2368" s="577" t="s">
        <v>97</v>
      </c>
      <c r="D2368">
        <v>0.02</v>
      </c>
      <c r="F2368">
        <v>1.14344</v>
      </c>
      <c r="I2368" s="400">
        <v>44033.320833333331</v>
      </c>
      <c r="J2368">
        <v>1.14429</v>
      </c>
      <c r="N2368">
        <v>-1.7</v>
      </c>
      <c r="Q2368">
        <v>1161</v>
      </c>
      <c r="R2368" s="577" t="s">
        <v>97</v>
      </c>
      <c r="S2368" s="577">
        <v>3</v>
      </c>
    </row>
    <row r="2369" spans="1:19">
      <c r="A2369">
        <v>2369</v>
      </c>
      <c r="B2369" s="400">
        <v>44033.291666666664</v>
      </c>
      <c r="C2369" s="577" t="s">
        <v>97</v>
      </c>
      <c r="D2369">
        <v>0.02</v>
      </c>
      <c r="F2369">
        <v>1.14506</v>
      </c>
      <c r="I2369" s="400">
        <v>44033.320833333331</v>
      </c>
      <c r="J2369">
        <v>1.14429</v>
      </c>
      <c r="N2369">
        <v>1.54</v>
      </c>
      <c r="Q2369">
        <v>1161</v>
      </c>
      <c r="R2369" s="577" t="s">
        <v>97</v>
      </c>
      <c r="S2369" s="577">
        <v>3</v>
      </c>
    </row>
    <row r="2370" spans="1:19">
      <c r="A2370">
        <v>2370</v>
      </c>
      <c r="B2370" s="400">
        <v>44033.298611111109</v>
      </c>
      <c r="C2370" s="577" t="s">
        <v>97</v>
      </c>
      <c r="D2370">
        <v>0.03</v>
      </c>
      <c r="F2370">
        <v>1.1466700000000001</v>
      </c>
      <c r="I2370" s="400">
        <v>44033.320833333331</v>
      </c>
      <c r="J2370">
        <v>1.14429</v>
      </c>
      <c r="N2370">
        <v>7.14</v>
      </c>
      <c r="Q2370">
        <v>1161</v>
      </c>
      <c r="R2370" s="577" t="s">
        <v>97</v>
      </c>
      <c r="S2370" s="577">
        <v>3</v>
      </c>
    </row>
    <row r="2371" spans="1:19">
      <c r="A2371">
        <v>2368</v>
      </c>
      <c r="B2371" s="400">
        <v>44033.261111111111</v>
      </c>
      <c r="C2371" s="577" t="s">
        <v>96</v>
      </c>
      <c r="D2371">
        <v>0.02</v>
      </c>
      <c r="F2371">
        <v>1.14436</v>
      </c>
      <c r="I2371" s="400">
        <v>44033.292361111111</v>
      </c>
      <c r="J2371">
        <v>1.1453599999999999</v>
      </c>
      <c r="N2371">
        <v>2</v>
      </c>
      <c r="Q2371">
        <v>1162</v>
      </c>
      <c r="R2371" s="577" t="s">
        <v>96</v>
      </c>
      <c r="S2371" s="577">
        <v>1</v>
      </c>
    </row>
    <row r="2372" spans="1:19">
      <c r="A2372">
        <v>2371</v>
      </c>
      <c r="B2372" s="400">
        <v>44033.314583333333</v>
      </c>
      <c r="C2372" s="577" t="s">
        <v>96</v>
      </c>
      <c r="D2372">
        <v>0.02</v>
      </c>
      <c r="F2372">
        <v>1.14483</v>
      </c>
      <c r="I2372" s="400">
        <v>44033.426388888889</v>
      </c>
      <c r="J2372">
        <v>1.1450199999999999</v>
      </c>
      <c r="N2372">
        <v>0.38</v>
      </c>
      <c r="Q2372">
        <v>1163</v>
      </c>
      <c r="R2372" s="577" t="s">
        <v>96</v>
      </c>
      <c r="S2372" s="577">
        <v>2</v>
      </c>
    </row>
    <row r="2373" spans="1:19">
      <c r="A2373">
        <v>2372</v>
      </c>
      <c r="B2373" s="400">
        <v>44033.34652777778</v>
      </c>
      <c r="C2373" s="577" t="s">
        <v>96</v>
      </c>
      <c r="D2373">
        <v>0.02</v>
      </c>
      <c r="F2373">
        <v>1.1432100000000001</v>
      </c>
      <c r="I2373" s="400">
        <v>44033.426388888889</v>
      </c>
      <c r="J2373">
        <v>1.1450199999999999</v>
      </c>
      <c r="N2373">
        <v>3.62</v>
      </c>
      <c r="Q2373">
        <v>1163</v>
      </c>
      <c r="R2373" s="577" t="s">
        <v>96</v>
      </c>
      <c r="S2373" s="577">
        <v>2</v>
      </c>
    </row>
    <row r="2374" spans="1:19">
      <c r="A2374">
        <v>2373</v>
      </c>
      <c r="B2374" s="400">
        <v>44033.356944444444</v>
      </c>
      <c r="C2374" s="577" t="s">
        <v>97</v>
      </c>
      <c r="D2374">
        <v>0.02</v>
      </c>
      <c r="F2374">
        <v>1.1436900000000001</v>
      </c>
      <c r="I2374" s="400">
        <v>44033.469444444447</v>
      </c>
      <c r="J2374">
        <v>1.1435</v>
      </c>
      <c r="N2374">
        <v>0.38</v>
      </c>
      <c r="Q2374">
        <v>1164</v>
      </c>
      <c r="R2374" s="577" t="s">
        <v>97</v>
      </c>
      <c r="S2374" s="577">
        <v>2</v>
      </c>
    </row>
    <row r="2375" spans="1:19">
      <c r="A2375">
        <v>2374</v>
      </c>
      <c r="B2375" s="400">
        <v>44033.427083333336</v>
      </c>
      <c r="C2375" s="577" t="s">
        <v>97</v>
      </c>
      <c r="D2375">
        <v>0.02</v>
      </c>
      <c r="F2375">
        <v>1.1453</v>
      </c>
      <c r="I2375" s="400">
        <v>44033.469444444447</v>
      </c>
      <c r="J2375">
        <v>1.1435</v>
      </c>
      <c r="N2375">
        <v>3.6</v>
      </c>
      <c r="Q2375">
        <v>1164</v>
      </c>
      <c r="R2375" s="577" t="s">
        <v>97</v>
      </c>
      <c r="S2375" s="577">
        <v>2</v>
      </c>
    </row>
    <row r="2376" spans="1:19">
      <c r="A2376">
        <v>2375</v>
      </c>
      <c r="B2376" s="400">
        <v>44033.446527777778</v>
      </c>
      <c r="C2376" s="577" t="s">
        <v>96</v>
      </c>
      <c r="D2376">
        <v>0.02</v>
      </c>
      <c r="F2376">
        <v>1.14503</v>
      </c>
      <c r="I2376" s="400">
        <v>44033.520833333336</v>
      </c>
      <c r="J2376">
        <v>1.14523</v>
      </c>
      <c r="N2376">
        <v>0.4</v>
      </c>
      <c r="Q2376">
        <v>1165</v>
      </c>
      <c r="R2376" s="577" t="s">
        <v>96</v>
      </c>
      <c r="S2376" s="577">
        <v>2</v>
      </c>
    </row>
    <row r="2377" spans="1:19">
      <c r="A2377">
        <v>2376</v>
      </c>
      <c r="B2377" s="400">
        <v>44033.469444444447</v>
      </c>
      <c r="C2377" s="577" t="s">
        <v>96</v>
      </c>
      <c r="D2377">
        <v>0.02</v>
      </c>
      <c r="F2377">
        <v>1.1434299999999999</v>
      </c>
      <c r="I2377" s="400">
        <v>44033.520833333336</v>
      </c>
      <c r="J2377">
        <v>1.14523</v>
      </c>
      <c r="N2377">
        <v>3.6</v>
      </c>
      <c r="Q2377">
        <v>1165</v>
      </c>
      <c r="R2377" s="577" t="s">
        <v>96</v>
      </c>
      <c r="S2377" s="577">
        <v>2</v>
      </c>
    </row>
    <row r="2378" spans="1:19">
      <c r="A2378">
        <v>2377</v>
      </c>
      <c r="B2378" s="400">
        <v>44033.473611111112</v>
      </c>
      <c r="C2378" s="577" t="s">
        <v>97</v>
      </c>
      <c r="D2378">
        <v>0.02</v>
      </c>
      <c r="F2378">
        <v>1.14375</v>
      </c>
      <c r="I2378" s="400">
        <v>44033.549305555556</v>
      </c>
      <c r="J2378">
        <v>1.1427499999999999</v>
      </c>
      <c r="N2378">
        <v>2</v>
      </c>
      <c r="Q2378">
        <v>1166</v>
      </c>
      <c r="R2378" s="577" t="s">
        <v>97</v>
      </c>
      <c r="S2378" s="577">
        <v>1</v>
      </c>
    </row>
    <row r="2379" spans="1:19">
      <c r="A2379">
        <v>2378</v>
      </c>
      <c r="B2379" s="400">
        <v>44033.540277777778</v>
      </c>
      <c r="C2379" s="577" t="s">
        <v>96</v>
      </c>
      <c r="D2379">
        <v>0.02</v>
      </c>
      <c r="F2379">
        <v>1.14411</v>
      </c>
      <c r="I2379" s="400">
        <v>44033.57916666667</v>
      </c>
      <c r="J2379">
        <v>1.1451100000000001</v>
      </c>
      <c r="N2379">
        <v>2</v>
      </c>
      <c r="Q2379">
        <v>1167</v>
      </c>
      <c r="R2379" s="577" t="s">
        <v>96</v>
      </c>
      <c r="S2379" s="577">
        <v>1</v>
      </c>
    </row>
    <row r="2380" spans="1:19">
      <c r="A2380">
        <v>2379</v>
      </c>
      <c r="B2380" s="400">
        <v>44033.569444444445</v>
      </c>
      <c r="C2380" s="577" t="s">
        <v>97</v>
      </c>
      <c r="D2380">
        <v>0.02</v>
      </c>
      <c r="F2380">
        <v>1.1444000000000001</v>
      </c>
      <c r="I2380" s="400">
        <v>44035.540277777778</v>
      </c>
      <c r="J2380">
        <v>1.1551499999999999</v>
      </c>
      <c r="N2380">
        <v>-21.41</v>
      </c>
      <c r="Q2380">
        <v>1168</v>
      </c>
      <c r="R2380" s="577" t="s">
        <v>97</v>
      </c>
      <c r="S2380" s="577">
        <v>9</v>
      </c>
    </row>
    <row r="2381" spans="1:19">
      <c r="A2381">
        <v>2380</v>
      </c>
      <c r="B2381" s="400">
        <v>44033.579861111109</v>
      </c>
      <c r="C2381" s="577" t="s">
        <v>97</v>
      </c>
      <c r="D2381">
        <v>0.02</v>
      </c>
      <c r="F2381">
        <v>1.1460699999999999</v>
      </c>
      <c r="I2381" s="400">
        <v>44035.540277777778</v>
      </c>
      <c r="J2381">
        <v>1.1551499999999999</v>
      </c>
      <c r="N2381">
        <v>-18.07</v>
      </c>
      <c r="Q2381">
        <v>1168</v>
      </c>
      <c r="R2381" s="577" t="s">
        <v>97</v>
      </c>
      <c r="S2381" s="577">
        <v>9</v>
      </c>
    </row>
    <row r="2382" spans="1:19">
      <c r="A2382">
        <v>2381</v>
      </c>
      <c r="B2382" s="400">
        <v>44033.597222222219</v>
      </c>
      <c r="C2382" s="577" t="s">
        <v>97</v>
      </c>
      <c r="D2382">
        <v>0.03</v>
      </c>
      <c r="F2382">
        <v>1.1476900000000001</v>
      </c>
      <c r="I2382" s="400">
        <v>44035.540277777778</v>
      </c>
      <c r="J2382">
        <v>1.1551499999999999</v>
      </c>
      <c r="N2382">
        <v>-22.25</v>
      </c>
      <c r="Q2382">
        <v>1168</v>
      </c>
      <c r="R2382" s="577" t="s">
        <v>97</v>
      </c>
      <c r="S2382" s="577">
        <v>9</v>
      </c>
    </row>
    <row r="2383" spans="1:19">
      <c r="A2383">
        <v>2384</v>
      </c>
      <c r="B2383" s="400">
        <v>44033.638888888891</v>
      </c>
      <c r="C2383" s="577" t="s">
        <v>97</v>
      </c>
      <c r="D2383">
        <v>0.05</v>
      </c>
      <c r="F2383">
        <v>1.1494</v>
      </c>
      <c r="I2383" s="400">
        <v>44035.540277777778</v>
      </c>
      <c r="J2383">
        <v>1.1551499999999999</v>
      </c>
      <c r="N2383">
        <v>-28.53</v>
      </c>
      <c r="Q2383">
        <v>1168</v>
      </c>
      <c r="R2383" s="577" t="s">
        <v>97</v>
      </c>
      <c r="S2383" s="577">
        <v>9</v>
      </c>
    </row>
    <row r="2384" spans="1:19">
      <c r="A2384">
        <v>2386</v>
      </c>
      <c r="B2384" s="400">
        <v>44033.68472222222</v>
      </c>
      <c r="C2384" s="577" t="s">
        <v>97</v>
      </c>
      <c r="D2384">
        <v>0.08</v>
      </c>
      <c r="F2384">
        <v>1.1512199999999999</v>
      </c>
      <c r="I2384" s="400">
        <v>44035.540277777778</v>
      </c>
      <c r="J2384">
        <v>1.1551499999999999</v>
      </c>
      <c r="N2384">
        <v>-31.08</v>
      </c>
      <c r="Q2384">
        <v>1168</v>
      </c>
      <c r="R2384" s="577" t="s">
        <v>97</v>
      </c>
      <c r="S2384" s="577">
        <v>9</v>
      </c>
    </row>
    <row r="2385" spans="1:19">
      <c r="A2385">
        <v>2388</v>
      </c>
      <c r="B2385" s="400">
        <v>44033.73541666667</v>
      </c>
      <c r="C2385" s="577" t="s">
        <v>97</v>
      </c>
      <c r="D2385">
        <v>0.14000000000000001</v>
      </c>
      <c r="F2385">
        <v>1.1531199999999999</v>
      </c>
      <c r="I2385" s="400">
        <v>44035.540277777778</v>
      </c>
      <c r="J2385">
        <v>1.1551499999999999</v>
      </c>
      <c r="N2385">
        <v>-27.8</v>
      </c>
      <c r="Q2385">
        <v>1168</v>
      </c>
      <c r="R2385" s="577" t="s">
        <v>97</v>
      </c>
      <c r="S2385" s="577">
        <v>9</v>
      </c>
    </row>
    <row r="2386" spans="1:19">
      <c r="A2386">
        <v>2393</v>
      </c>
      <c r="B2386" s="400">
        <v>44034.422222222223</v>
      </c>
      <c r="C2386" s="577" t="s">
        <v>97</v>
      </c>
      <c r="D2386">
        <v>0.23</v>
      </c>
      <c r="F2386">
        <v>1.1551400000000001</v>
      </c>
      <c r="I2386" s="400">
        <v>44035.540277777778</v>
      </c>
      <c r="J2386">
        <v>1.1551499999999999</v>
      </c>
      <c r="N2386">
        <v>0.54</v>
      </c>
      <c r="Q2386">
        <v>1168</v>
      </c>
      <c r="R2386" s="577" t="s">
        <v>97</v>
      </c>
      <c r="S2386" s="577">
        <v>9</v>
      </c>
    </row>
    <row r="2387" spans="1:19">
      <c r="A2387">
        <v>2394</v>
      </c>
      <c r="B2387" s="400">
        <v>44034.428472222222</v>
      </c>
      <c r="C2387" s="577" t="s">
        <v>97</v>
      </c>
      <c r="D2387">
        <v>0.38</v>
      </c>
      <c r="F2387">
        <v>1.15727</v>
      </c>
      <c r="I2387" s="400">
        <v>44035.540277777778</v>
      </c>
      <c r="J2387">
        <v>1.1551499999999999</v>
      </c>
      <c r="N2387">
        <v>81.83</v>
      </c>
      <c r="Q2387">
        <v>1168</v>
      </c>
      <c r="R2387" s="577" t="s">
        <v>97</v>
      </c>
      <c r="S2387" s="577">
        <v>9</v>
      </c>
    </row>
    <row r="2388" spans="1:19">
      <c r="A2388">
        <v>2399</v>
      </c>
      <c r="B2388" s="400">
        <v>44034.527083333334</v>
      </c>
      <c r="C2388" s="577" t="s">
        <v>97</v>
      </c>
      <c r="D2388">
        <v>0.64</v>
      </c>
      <c r="F2388">
        <v>1.1594800000000001</v>
      </c>
      <c r="I2388" s="400">
        <v>44035.540277777778</v>
      </c>
      <c r="J2388">
        <v>1.1551499999999999</v>
      </c>
      <c r="N2388">
        <v>279.26</v>
      </c>
      <c r="Q2388">
        <v>1168</v>
      </c>
      <c r="R2388" s="577" t="s">
        <v>97</v>
      </c>
      <c r="S2388" s="577">
        <v>9</v>
      </c>
    </row>
    <row r="2389" spans="1:19">
      <c r="A2389">
        <v>2382</v>
      </c>
      <c r="B2389" s="400">
        <v>44033.603472222225</v>
      </c>
      <c r="C2389" s="577" t="s">
        <v>96</v>
      </c>
      <c r="D2389">
        <v>0.02</v>
      </c>
      <c r="F2389">
        <v>1.14724</v>
      </c>
      <c r="I2389" s="400">
        <v>44033.617361111108</v>
      </c>
      <c r="J2389">
        <v>1.1482399999999999</v>
      </c>
      <c r="N2389">
        <v>2</v>
      </c>
      <c r="Q2389">
        <v>1169</v>
      </c>
      <c r="R2389" s="577" t="s">
        <v>96</v>
      </c>
      <c r="S2389" s="577">
        <v>1</v>
      </c>
    </row>
    <row r="2390" spans="1:19">
      <c r="A2390">
        <v>2383</v>
      </c>
      <c r="B2390" s="400">
        <v>44033.631944444445</v>
      </c>
      <c r="C2390" s="577" t="s">
        <v>96</v>
      </c>
      <c r="D2390">
        <v>0.02</v>
      </c>
      <c r="F2390">
        <v>1.1486000000000001</v>
      </c>
      <c r="I2390" s="400">
        <v>44033.668055555558</v>
      </c>
      <c r="J2390">
        <v>1.1496</v>
      </c>
      <c r="N2390">
        <v>2</v>
      </c>
      <c r="Q2390">
        <v>1170</v>
      </c>
      <c r="R2390" s="577" t="s">
        <v>96</v>
      </c>
      <c r="S2390" s="577">
        <v>1</v>
      </c>
    </row>
    <row r="2391" spans="1:19">
      <c r="A2391">
        <v>2385</v>
      </c>
      <c r="B2391" s="400">
        <v>44033.675000000003</v>
      </c>
      <c r="C2391" s="577" t="s">
        <v>96</v>
      </c>
      <c r="D2391">
        <v>0.02</v>
      </c>
      <c r="F2391">
        <v>1.1495</v>
      </c>
      <c r="I2391" s="400">
        <v>44033.681944444441</v>
      </c>
      <c r="J2391">
        <v>1.1505000000000001</v>
      </c>
      <c r="N2391">
        <v>2</v>
      </c>
      <c r="Q2391">
        <v>1171</v>
      </c>
      <c r="R2391" s="577" t="s">
        <v>96</v>
      </c>
      <c r="S2391" s="577">
        <v>1</v>
      </c>
    </row>
    <row r="2392" spans="1:19">
      <c r="A2392">
        <v>2387</v>
      </c>
      <c r="B2392" s="400">
        <v>44033.691666666666</v>
      </c>
      <c r="C2392" s="577" t="s">
        <v>96</v>
      </c>
      <c r="D2392">
        <v>0.02</v>
      </c>
      <c r="F2392">
        <v>1.1510499999999999</v>
      </c>
      <c r="I2392" s="400">
        <v>44033.729861111111</v>
      </c>
      <c r="J2392">
        <v>1.15205</v>
      </c>
      <c r="N2392">
        <v>2</v>
      </c>
      <c r="Q2392">
        <v>1172</v>
      </c>
      <c r="R2392" s="577" t="s">
        <v>96</v>
      </c>
      <c r="S2392" s="577">
        <v>1</v>
      </c>
    </row>
    <row r="2393" spans="1:19">
      <c r="A2393">
        <v>2389</v>
      </c>
      <c r="B2393" s="400">
        <v>44033.763194444444</v>
      </c>
      <c r="C2393" s="577" t="s">
        <v>96</v>
      </c>
      <c r="D2393">
        <v>0.02</v>
      </c>
      <c r="F2393">
        <v>1.1535599999999999</v>
      </c>
      <c r="I2393" s="400">
        <v>44034.12222222222</v>
      </c>
      <c r="J2393">
        <v>1.15456</v>
      </c>
      <c r="N2393">
        <v>1.92</v>
      </c>
      <c r="Q2393">
        <v>1173</v>
      </c>
      <c r="R2393" s="577" t="s">
        <v>96</v>
      </c>
      <c r="S2393" s="577">
        <v>1</v>
      </c>
    </row>
    <row r="2394" spans="1:19">
      <c r="A2394">
        <v>2390</v>
      </c>
      <c r="B2394" s="400">
        <v>44034.25277777778</v>
      </c>
      <c r="C2394" s="577" t="s">
        <v>96</v>
      </c>
      <c r="D2394">
        <v>0.02</v>
      </c>
      <c r="F2394">
        <v>1.1535899999999999</v>
      </c>
      <c r="I2394" s="400">
        <v>44034.400694444441</v>
      </c>
      <c r="J2394">
        <v>1.1537900000000001</v>
      </c>
      <c r="N2394">
        <v>0.4</v>
      </c>
      <c r="Q2394">
        <v>1174</v>
      </c>
      <c r="R2394" s="577" t="s">
        <v>96</v>
      </c>
      <c r="S2394" s="577">
        <v>2</v>
      </c>
    </row>
    <row r="2395" spans="1:19">
      <c r="A2395">
        <v>2391</v>
      </c>
      <c r="B2395" s="400">
        <v>44034.31527777778</v>
      </c>
      <c r="C2395" s="577" t="s">
        <v>96</v>
      </c>
      <c r="D2395">
        <v>0.02</v>
      </c>
      <c r="F2395">
        <v>1.15198</v>
      </c>
      <c r="I2395" s="400">
        <v>44034.400694444441</v>
      </c>
      <c r="J2395">
        <v>1.1537900000000001</v>
      </c>
      <c r="N2395">
        <v>3.62</v>
      </c>
      <c r="Q2395">
        <v>1174</v>
      </c>
      <c r="R2395" s="577" t="s">
        <v>96</v>
      </c>
      <c r="S2395" s="577">
        <v>2</v>
      </c>
    </row>
    <row r="2396" spans="1:19">
      <c r="A2396">
        <v>2392</v>
      </c>
      <c r="B2396" s="400">
        <v>44034.408333333333</v>
      </c>
      <c r="C2396" s="577" t="s">
        <v>96</v>
      </c>
      <c r="D2396">
        <v>0.02</v>
      </c>
      <c r="F2396">
        <v>1.15384</v>
      </c>
      <c r="I2396" s="400">
        <v>44034.422222222223</v>
      </c>
      <c r="J2396">
        <v>1.1548400000000001</v>
      </c>
      <c r="N2396">
        <v>2</v>
      </c>
      <c r="Q2396">
        <v>1175</v>
      </c>
      <c r="R2396" s="577" t="s">
        <v>96</v>
      </c>
      <c r="S2396" s="577">
        <v>1</v>
      </c>
    </row>
    <row r="2397" spans="1:19">
      <c r="A2397">
        <v>2395</v>
      </c>
      <c r="B2397" s="400">
        <v>44034.438194444447</v>
      </c>
      <c r="C2397" s="577" t="s">
        <v>96</v>
      </c>
      <c r="D2397">
        <v>0.02</v>
      </c>
      <c r="F2397">
        <v>1.15747</v>
      </c>
      <c r="I2397" s="400">
        <v>44034.488194444442</v>
      </c>
      <c r="J2397">
        <v>1.15767</v>
      </c>
      <c r="N2397">
        <v>0.4</v>
      </c>
      <c r="Q2397">
        <v>1176</v>
      </c>
      <c r="R2397" s="577" t="s">
        <v>96</v>
      </c>
      <c r="S2397" s="577">
        <v>2</v>
      </c>
    </row>
    <row r="2398" spans="1:19">
      <c r="A2398">
        <v>2396</v>
      </c>
      <c r="B2398" s="400">
        <v>44034.474305555559</v>
      </c>
      <c r="C2398" s="577" t="s">
        <v>96</v>
      </c>
      <c r="D2398">
        <v>0.02</v>
      </c>
      <c r="F2398">
        <v>1.15587</v>
      </c>
      <c r="I2398" s="400">
        <v>44034.488194444442</v>
      </c>
      <c r="J2398">
        <v>1.15767</v>
      </c>
      <c r="N2398">
        <v>3.6</v>
      </c>
      <c r="Q2398">
        <v>1176</v>
      </c>
      <c r="R2398" s="577" t="s">
        <v>96</v>
      </c>
      <c r="S2398" s="577">
        <v>2</v>
      </c>
    </row>
    <row r="2399" spans="1:19">
      <c r="A2399">
        <v>2397</v>
      </c>
      <c r="B2399" s="400">
        <v>44034.49722222222</v>
      </c>
      <c r="C2399" s="577" t="s">
        <v>96</v>
      </c>
      <c r="D2399">
        <v>0.02</v>
      </c>
      <c r="F2399">
        <v>1.1575899999999999</v>
      </c>
      <c r="I2399" s="400">
        <v>44034.51458333333</v>
      </c>
      <c r="J2399">
        <v>1.15859</v>
      </c>
      <c r="N2399">
        <v>2</v>
      </c>
      <c r="Q2399">
        <v>1177</v>
      </c>
      <c r="R2399" s="577" t="s">
        <v>96</v>
      </c>
      <c r="S2399" s="577">
        <v>1</v>
      </c>
    </row>
    <row r="2400" spans="1:19">
      <c r="A2400">
        <v>2398</v>
      </c>
      <c r="B2400" s="400">
        <v>44034.522222222222</v>
      </c>
      <c r="C2400" s="577" t="s">
        <v>96</v>
      </c>
      <c r="D2400">
        <v>0.02</v>
      </c>
      <c r="F2400">
        <v>1.15846</v>
      </c>
      <c r="I2400" s="400">
        <v>44034.526388888888</v>
      </c>
      <c r="J2400">
        <v>1.1594599999999999</v>
      </c>
      <c r="N2400">
        <v>2</v>
      </c>
      <c r="Q2400">
        <v>1178</v>
      </c>
      <c r="R2400" s="577" t="s">
        <v>96</v>
      </c>
      <c r="S2400" s="577">
        <v>1</v>
      </c>
    </row>
    <row r="2401" spans="1:19">
      <c r="A2401">
        <v>2400</v>
      </c>
      <c r="B2401" s="400">
        <v>44034.529861111114</v>
      </c>
      <c r="C2401" s="577" t="s">
        <v>96</v>
      </c>
      <c r="D2401">
        <v>0.02</v>
      </c>
      <c r="F2401">
        <v>1.1592499999999999</v>
      </c>
      <c r="I2401" s="400">
        <v>44034.62222222222</v>
      </c>
      <c r="J2401">
        <v>1.1594199999999999</v>
      </c>
      <c r="N2401">
        <v>0.34</v>
      </c>
      <c r="Q2401">
        <v>1179</v>
      </c>
      <c r="R2401" s="577" t="s">
        <v>96</v>
      </c>
      <c r="S2401" s="577">
        <v>2</v>
      </c>
    </row>
    <row r="2402" spans="1:19">
      <c r="A2402">
        <v>2401</v>
      </c>
      <c r="B2402" s="400">
        <v>44034.588888888888</v>
      </c>
      <c r="C2402" s="577" t="s">
        <v>96</v>
      </c>
      <c r="D2402">
        <v>0.02</v>
      </c>
      <c r="F2402">
        <v>1.1575800000000001</v>
      </c>
      <c r="I2402" s="400">
        <v>44034.62222222222</v>
      </c>
      <c r="J2402">
        <v>1.1594199999999999</v>
      </c>
      <c r="N2402">
        <v>3.68</v>
      </c>
      <c r="Q2402">
        <v>1179</v>
      </c>
      <c r="R2402" s="577" t="s">
        <v>96</v>
      </c>
      <c r="S2402" s="577">
        <v>2</v>
      </c>
    </row>
    <row r="2403" spans="1:19">
      <c r="A2403">
        <v>2402</v>
      </c>
      <c r="B2403" s="400">
        <v>44034.627083333333</v>
      </c>
      <c r="C2403" s="577" t="s">
        <v>96</v>
      </c>
      <c r="D2403">
        <v>0.02</v>
      </c>
      <c r="F2403">
        <v>1.1588400000000001</v>
      </c>
      <c r="I2403" s="400">
        <v>44035.255555555559</v>
      </c>
      <c r="J2403">
        <v>1.1590400000000001</v>
      </c>
      <c r="N2403">
        <v>0.16</v>
      </c>
      <c r="Q2403">
        <v>1180</v>
      </c>
      <c r="R2403" s="577" t="s">
        <v>96</v>
      </c>
      <c r="S2403" s="577">
        <v>2</v>
      </c>
    </row>
    <row r="2404" spans="1:19">
      <c r="A2404">
        <v>2403</v>
      </c>
      <c r="B2404" s="400">
        <v>44034.73333333333</v>
      </c>
      <c r="C2404" s="577" t="s">
        <v>96</v>
      </c>
      <c r="D2404">
        <v>0.02</v>
      </c>
      <c r="F2404">
        <v>1.15723</v>
      </c>
      <c r="I2404" s="400">
        <v>44035.255555555559</v>
      </c>
      <c r="J2404">
        <v>1.1590400000000001</v>
      </c>
      <c r="N2404">
        <v>3.38</v>
      </c>
      <c r="Q2404">
        <v>1180</v>
      </c>
      <c r="R2404" s="577" t="s">
        <v>96</v>
      </c>
      <c r="S2404" s="577">
        <v>2</v>
      </c>
    </row>
    <row r="2405" spans="1:19">
      <c r="A2405">
        <v>2404</v>
      </c>
      <c r="B2405" s="400">
        <v>44035.26458333333</v>
      </c>
      <c r="C2405" s="577" t="s">
        <v>96</v>
      </c>
      <c r="D2405">
        <v>0.02</v>
      </c>
      <c r="F2405">
        <v>1.1586799999999999</v>
      </c>
      <c r="I2405" s="400">
        <v>44035.291666666664</v>
      </c>
      <c r="J2405">
        <v>1.15968</v>
      </c>
      <c r="N2405">
        <v>2</v>
      </c>
      <c r="Q2405">
        <v>1181</v>
      </c>
      <c r="R2405" s="577" t="s">
        <v>96</v>
      </c>
      <c r="S2405" s="577">
        <v>1</v>
      </c>
    </row>
    <row r="2406" spans="1:19">
      <c r="A2406">
        <v>2405</v>
      </c>
      <c r="B2406" s="400">
        <v>44035.296527777777</v>
      </c>
      <c r="C2406" s="577" t="s">
        <v>96</v>
      </c>
      <c r="D2406">
        <v>0.02</v>
      </c>
      <c r="F2406">
        <v>1.1591100000000001</v>
      </c>
      <c r="I2406" s="400">
        <v>44035.37777777778</v>
      </c>
      <c r="J2406">
        <v>1.1593100000000001</v>
      </c>
      <c r="N2406">
        <v>0.4</v>
      </c>
      <c r="Q2406">
        <v>1182</v>
      </c>
      <c r="R2406" s="577" t="s">
        <v>96</v>
      </c>
      <c r="S2406" s="577">
        <v>2</v>
      </c>
    </row>
    <row r="2407" spans="1:19">
      <c r="A2407">
        <v>2406</v>
      </c>
      <c r="B2407" s="400">
        <v>44035.314583333333</v>
      </c>
      <c r="C2407" s="577" t="s">
        <v>96</v>
      </c>
      <c r="D2407">
        <v>0.02</v>
      </c>
      <c r="F2407">
        <v>1.15751</v>
      </c>
      <c r="I2407" s="400">
        <v>44035.37777777778</v>
      </c>
      <c r="J2407">
        <v>1.1593100000000001</v>
      </c>
      <c r="N2407">
        <v>3.6</v>
      </c>
      <c r="Q2407">
        <v>1182</v>
      </c>
      <c r="R2407" s="577" t="s">
        <v>96</v>
      </c>
      <c r="S2407" s="577">
        <v>2</v>
      </c>
    </row>
    <row r="2408" spans="1:19">
      <c r="A2408">
        <v>2407</v>
      </c>
      <c r="B2408" s="400">
        <v>44035.433333333334</v>
      </c>
      <c r="C2408" s="577" t="s">
        <v>96</v>
      </c>
      <c r="D2408">
        <v>0.02</v>
      </c>
      <c r="F2408">
        <v>1.1586099999999999</v>
      </c>
      <c r="I2408" s="400">
        <v>44035.577777777777</v>
      </c>
      <c r="J2408">
        <v>1.15777</v>
      </c>
      <c r="N2408">
        <v>-1.68</v>
      </c>
      <c r="Q2408">
        <v>1183</v>
      </c>
      <c r="R2408" s="577" t="s">
        <v>96</v>
      </c>
      <c r="S2408" s="577">
        <v>3</v>
      </c>
    </row>
    <row r="2409" spans="1:19">
      <c r="A2409">
        <v>2408</v>
      </c>
      <c r="B2409" s="400">
        <v>44035.506249999999</v>
      </c>
      <c r="C2409" s="577" t="s">
        <v>96</v>
      </c>
      <c r="D2409">
        <v>0.02</v>
      </c>
      <c r="F2409">
        <v>1.157</v>
      </c>
      <c r="I2409" s="400">
        <v>44035.577777777777</v>
      </c>
      <c r="J2409">
        <v>1.15777</v>
      </c>
      <c r="N2409">
        <v>1.54</v>
      </c>
      <c r="Q2409">
        <v>1183</v>
      </c>
      <c r="R2409" s="577" t="s">
        <v>96</v>
      </c>
      <c r="S2409" s="577">
        <v>3</v>
      </c>
    </row>
    <row r="2410" spans="1:19">
      <c r="A2410">
        <v>2409</v>
      </c>
      <c r="B2410" s="400">
        <v>44035.535416666666</v>
      </c>
      <c r="C2410" s="577" t="s">
        <v>96</v>
      </c>
      <c r="D2410">
        <v>0.03</v>
      </c>
      <c r="F2410">
        <v>1.1554</v>
      </c>
      <c r="I2410" s="400">
        <v>44035.577777777777</v>
      </c>
      <c r="J2410">
        <v>1.15777</v>
      </c>
      <c r="N2410">
        <v>7.11</v>
      </c>
      <c r="Q2410">
        <v>1183</v>
      </c>
      <c r="R2410" s="577" t="s">
        <v>96</v>
      </c>
      <c r="S2410" s="577">
        <v>3</v>
      </c>
    </row>
    <row r="2411" spans="1:19">
      <c r="A2411">
        <v>2410</v>
      </c>
      <c r="B2411" s="400">
        <v>44035.544444444444</v>
      </c>
      <c r="C2411" s="577" t="s">
        <v>97</v>
      </c>
      <c r="D2411">
        <v>0.02</v>
      </c>
      <c r="F2411">
        <v>1.15479</v>
      </c>
      <c r="I2411" s="400">
        <v>44040.161111111112</v>
      </c>
      <c r="J2411">
        <v>1.17272</v>
      </c>
      <c r="N2411">
        <v>-35.79</v>
      </c>
      <c r="Q2411">
        <v>1184</v>
      </c>
      <c r="R2411" s="577" t="s">
        <v>97</v>
      </c>
      <c r="S2411" s="577">
        <v>12</v>
      </c>
    </row>
    <row r="2412" spans="1:19">
      <c r="A2412">
        <v>2411</v>
      </c>
      <c r="B2412" s="400">
        <v>44035.564583333333</v>
      </c>
      <c r="C2412" s="577" t="s">
        <v>97</v>
      </c>
      <c r="D2412">
        <v>0.02</v>
      </c>
      <c r="F2412">
        <v>1.1564000000000001</v>
      </c>
      <c r="I2412" s="400">
        <v>44040.161111111112</v>
      </c>
      <c r="J2412">
        <v>1.17272</v>
      </c>
      <c r="N2412">
        <v>-32.57</v>
      </c>
      <c r="Q2412">
        <v>1184</v>
      </c>
      <c r="R2412" s="577" t="s">
        <v>97</v>
      </c>
      <c r="S2412" s="577">
        <v>12</v>
      </c>
    </row>
    <row r="2413" spans="1:19">
      <c r="A2413">
        <v>2412</v>
      </c>
      <c r="B2413" s="400">
        <v>44035.578472222223</v>
      </c>
      <c r="C2413" s="577" t="s">
        <v>97</v>
      </c>
      <c r="D2413">
        <v>0.03</v>
      </c>
      <c r="F2413">
        <v>1.15801</v>
      </c>
      <c r="I2413" s="400">
        <v>44040.161111111112</v>
      </c>
      <c r="J2413">
        <v>1.17272</v>
      </c>
      <c r="N2413">
        <v>-44.03</v>
      </c>
      <c r="Q2413">
        <v>1184</v>
      </c>
      <c r="R2413" s="577" t="s">
        <v>97</v>
      </c>
      <c r="S2413" s="577">
        <v>12</v>
      </c>
    </row>
    <row r="2414" spans="1:19">
      <c r="A2414">
        <v>2414</v>
      </c>
      <c r="B2414" s="400">
        <v>44035.618055555555</v>
      </c>
      <c r="C2414" s="577" t="s">
        <v>97</v>
      </c>
      <c r="D2414">
        <v>0.05</v>
      </c>
      <c r="F2414">
        <v>1.15971</v>
      </c>
      <c r="I2414" s="400">
        <v>44040.161111111112</v>
      </c>
      <c r="J2414">
        <v>1.17272</v>
      </c>
      <c r="N2414">
        <v>-64.88</v>
      </c>
      <c r="Q2414">
        <v>1184</v>
      </c>
      <c r="R2414" s="577" t="s">
        <v>97</v>
      </c>
      <c r="S2414" s="577">
        <v>12</v>
      </c>
    </row>
    <row r="2415" spans="1:19">
      <c r="A2415">
        <v>2416</v>
      </c>
      <c r="B2415" s="400">
        <v>44035.654861111114</v>
      </c>
      <c r="C2415" s="577" t="s">
        <v>97</v>
      </c>
      <c r="D2415">
        <v>0.08</v>
      </c>
      <c r="F2415">
        <v>1.1615200000000001</v>
      </c>
      <c r="I2415" s="400">
        <v>44040.161111111112</v>
      </c>
      <c r="J2415">
        <v>1.17272</v>
      </c>
      <c r="N2415">
        <v>-89.33</v>
      </c>
      <c r="Q2415">
        <v>1184</v>
      </c>
      <c r="R2415" s="577" t="s">
        <v>97</v>
      </c>
      <c r="S2415" s="577">
        <v>12</v>
      </c>
    </row>
    <row r="2416" spans="1:19">
      <c r="A2416">
        <v>2426</v>
      </c>
      <c r="B2416" s="400">
        <v>44036.604861111111</v>
      </c>
      <c r="C2416" s="577" t="s">
        <v>97</v>
      </c>
      <c r="D2416">
        <v>0.14000000000000001</v>
      </c>
      <c r="F2416">
        <v>1.16343</v>
      </c>
      <c r="I2416" s="400">
        <v>44040.161111111112</v>
      </c>
      <c r="J2416">
        <v>1.17272</v>
      </c>
      <c r="N2416">
        <v>-129.75</v>
      </c>
      <c r="Q2416">
        <v>1184</v>
      </c>
      <c r="R2416" s="577" t="s">
        <v>97</v>
      </c>
      <c r="S2416" s="577">
        <v>12</v>
      </c>
    </row>
    <row r="2417" spans="1:19">
      <c r="A2417">
        <v>2429</v>
      </c>
      <c r="B2417" s="400">
        <v>44036.84652777778</v>
      </c>
      <c r="C2417" s="577" t="s">
        <v>97</v>
      </c>
      <c r="D2417">
        <v>0.23</v>
      </c>
      <c r="F2417">
        <v>1.16544</v>
      </c>
      <c r="I2417" s="400">
        <v>44040.161111111112</v>
      </c>
      <c r="J2417">
        <v>1.17272</v>
      </c>
      <c r="N2417">
        <v>-166.93</v>
      </c>
      <c r="Q2417">
        <v>1184</v>
      </c>
      <c r="R2417" s="577" t="s">
        <v>97</v>
      </c>
      <c r="S2417" s="577">
        <v>12</v>
      </c>
    </row>
    <row r="2418" spans="1:19">
      <c r="A2418">
        <v>2432</v>
      </c>
      <c r="B2418" s="400">
        <v>44039.026388888888</v>
      </c>
      <c r="C2418" s="577" t="s">
        <v>97</v>
      </c>
      <c r="D2418">
        <v>0.38</v>
      </c>
      <c r="F2418">
        <v>1.1675500000000001</v>
      </c>
      <c r="I2418" s="400">
        <v>44040.161111111112</v>
      </c>
      <c r="J2418">
        <v>1.17272</v>
      </c>
      <c r="N2418">
        <v>-196.04</v>
      </c>
      <c r="Q2418">
        <v>1184</v>
      </c>
      <c r="R2418" s="577" t="s">
        <v>97</v>
      </c>
      <c r="S2418" s="577">
        <v>12</v>
      </c>
    </row>
    <row r="2419" spans="1:19">
      <c r="A2419">
        <v>2434</v>
      </c>
      <c r="B2419" s="400">
        <v>44039.065972222219</v>
      </c>
      <c r="C2419" s="577" t="s">
        <v>97</v>
      </c>
      <c r="D2419">
        <v>0.64</v>
      </c>
      <c r="F2419">
        <v>1.1698</v>
      </c>
      <c r="I2419" s="400">
        <v>44040.161111111112</v>
      </c>
      <c r="J2419">
        <v>1.17272</v>
      </c>
      <c r="N2419">
        <v>-186.17</v>
      </c>
      <c r="Q2419">
        <v>1184</v>
      </c>
      <c r="R2419" s="577" t="s">
        <v>97</v>
      </c>
      <c r="S2419" s="577">
        <v>12</v>
      </c>
    </row>
    <row r="2420" spans="1:19">
      <c r="A2420">
        <v>2435</v>
      </c>
      <c r="B2420" s="400">
        <v>44039.135416666664</v>
      </c>
      <c r="C2420" s="577" t="s">
        <v>97</v>
      </c>
      <c r="D2420">
        <v>1.1100000000000001</v>
      </c>
      <c r="F2420">
        <v>1.1721200000000001</v>
      </c>
      <c r="I2420" s="400">
        <v>44040.161111111112</v>
      </c>
      <c r="J2420">
        <v>1.17272</v>
      </c>
      <c r="N2420">
        <v>-65.36</v>
      </c>
      <c r="Q2420">
        <v>1184</v>
      </c>
      <c r="R2420" s="577" t="s">
        <v>97</v>
      </c>
      <c r="S2420" s="577">
        <v>12</v>
      </c>
    </row>
    <row r="2421" spans="1:19">
      <c r="A2421">
        <v>2440</v>
      </c>
      <c r="B2421" s="400">
        <v>44039.504861111112</v>
      </c>
      <c r="C2421" s="577" t="s">
        <v>97</v>
      </c>
      <c r="D2421">
        <v>1.93</v>
      </c>
      <c r="F2421">
        <v>1.1745300000000001</v>
      </c>
      <c r="I2421" s="400">
        <v>44040.161111111112</v>
      </c>
      <c r="J2421">
        <v>1.17272</v>
      </c>
      <c r="N2421">
        <v>351.48</v>
      </c>
      <c r="Q2421">
        <v>1184</v>
      </c>
      <c r="R2421" s="577" t="s">
        <v>97</v>
      </c>
      <c r="S2421" s="577">
        <v>12</v>
      </c>
    </row>
    <row r="2422" spans="1:19">
      <c r="A2422">
        <v>2443</v>
      </c>
      <c r="B2422" s="400">
        <v>44039.60833333333</v>
      </c>
      <c r="C2422" s="577" t="s">
        <v>97</v>
      </c>
      <c r="D2422">
        <v>3.4</v>
      </c>
      <c r="F2422">
        <v>1.1770400000000001</v>
      </c>
      <c r="I2422" s="400">
        <v>44040.161111111112</v>
      </c>
      <c r="J2422">
        <v>1.17272</v>
      </c>
      <c r="N2422">
        <v>1472.59</v>
      </c>
      <c r="Q2422">
        <v>1184</v>
      </c>
      <c r="R2422" s="577" t="s">
        <v>97</v>
      </c>
      <c r="S2422" s="577">
        <v>12</v>
      </c>
    </row>
    <row r="2423" spans="1:19">
      <c r="A2423">
        <v>2413</v>
      </c>
      <c r="B2423" s="400">
        <v>44035.59375</v>
      </c>
      <c r="C2423" s="577" t="s">
        <v>96</v>
      </c>
      <c r="D2423">
        <v>0.02</v>
      </c>
      <c r="F2423">
        <v>1.1577599999999999</v>
      </c>
      <c r="I2423" s="400">
        <v>44035.603472222225</v>
      </c>
      <c r="J2423">
        <v>1.15876</v>
      </c>
      <c r="N2423">
        <v>2</v>
      </c>
      <c r="Q2423">
        <v>1185</v>
      </c>
      <c r="R2423" s="577" t="s">
        <v>96</v>
      </c>
      <c r="S2423" s="577">
        <v>1</v>
      </c>
    </row>
    <row r="2424" spans="1:19">
      <c r="A2424">
        <v>2415</v>
      </c>
      <c r="B2424" s="400">
        <v>44035.628472222219</v>
      </c>
      <c r="C2424" s="577" t="s">
        <v>96</v>
      </c>
      <c r="D2424">
        <v>0.02</v>
      </c>
      <c r="F2424">
        <v>1.1587000000000001</v>
      </c>
      <c r="I2424" s="400">
        <v>44035.648611111108</v>
      </c>
      <c r="J2424">
        <v>1.1597</v>
      </c>
      <c r="N2424">
        <v>2</v>
      </c>
      <c r="Q2424">
        <v>1186</v>
      </c>
      <c r="R2424" s="577" t="s">
        <v>96</v>
      </c>
      <c r="S2424" s="577">
        <v>1</v>
      </c>
    </row>
    <row r="2425" spans="1:19">
      <c r="A2425">
        <v>2417</v>
      </c>
      <c r="B2425" s="400">
        <v>44035.67291666667</v>
      </c>
      <c r="C2425" s="577" t="s">
        <v>96</v>
      </c>
      <c r="D2425">
        <v>0.02</v>
      </c>
      <c r="F2425">
        <v>1.1616299999999999</v>
      </c>
      <c r="I2425" s="400">
        <v>44036.053472222222</v>
      </c>
      <c r="J2425">
        <v>1.1618299999999999</v>
      </c>
      <c r="N2425">
        <v>0.32</v>
      </c>
      <c r="Q2425">
        <v>1187</v>
      </c>
      <c r="R2425" s="577" t="s">
        <v>96</v>
      </c>
      <c r="S2425" s="577">
        <v>2</v>
      </c>
    </row>
    <row r="2426" spans="1:19">
      <c r="A2426">
        <v>2418</v>
      </c>
      <c r="B2426" s="400">
        <v>44035.761805555558</v>
      </c>
      <c r="C2426" s="577" t="s">
        <v>96</v>
      </c>
      <c r="D2426">
        <v>0.02</v>
      </c>
      <c r="F2426">
        <v>1.1600299999999999</v>
      </c>
      <c r="I2426" s="400">
        <v>44036.053472222222</v>
      </c>
      <c r="J2426">
        <v>1.1618299999999999</v>
      </c>
      <c r="N2426">
        <v>3.52</v>
      </c>
      <c r="Q2426">
        <v>1187</v>
      </c>
      <c r="R2426" s="577" t="s">
        <v>96</v>
      </c>
      <c r="S2426" s="577">
        <v>2</v>
      </c>
    </row>
    <row r="2427" spans="1:19">
      <c r="A2427">
        <v>2419</v>
      </c>
      <c r="B2427" s="400">
        <v>44036.056944444441</v>
      </c>
      <c r="C2427" s="577" t="s">
        <v>96</v>
      </c>
      <c r="D2427">
        <v>0.02</v>
      </c>
      <c r="F2427">
        <v>1.1616299999999999</v>
      </c>
      <c r="I2427" s="400">
        <v>44036.324999999997</v>
      </c>
      <c r="J2427">
        <v>1.1618299999999999</v>
      </c>
      <c r="N2427">
        <v>0.4</v>
      </c>
      <c r="Q2427">
        <v>1188</v>
      </c>
      <c r="R2427" s="577" t="s">
        <v>96</v>
      </c>
      <c r="S2427" s="577">
        <v>2</v>
      </c>
    </row>
    <row r="2428" spans="1:19">
      <c r="A2428">
        <v>2420</v>
      </c>
      <c r="B2428" s="400">
        <v>44036.185416666667</v>
      </c>
      <c r="C2428" s="577" t="s">
        <v>96</v>
      </c>
      <c r="D2428">
        <v>0.02</v>
      </c>
      <c r="F2428">
        <v>1.1600299999999999</v>
      </c>
      <c r="I2428" s="400">
        <v>44036.324999999997</v>
      </c>
      <c r="J2428">
        <v>1.1618299999999999</v>
      </c>
      <c r="N2428">
        <v>3.6</v>
      </c>
      <c r="Q2428">
        <v>1188</v>
      </c>
      <c r="R2428" s="577" t="s">
        <v>96</v>
      </c>
      <c r="S2428" s="577">
        <v>2</v>
      </c>
    </row>
    <row r="2429" spans="1:19">
      <c r="A2429">
        <v>2421</v>
      </c>
      <c r="B2429" s="400">
        <v>44036.334027777775</v>
      </c>
      <c r="C2429" s="577" t="s">
        <v>96</v>
      </c>
      <c r="D2429">
        <v>0.02</v>
      </c>
      <c r="F2429">
        <v>1.1611100000000001</v>
      </c>
      <c r="I2429" s="400">
        <v>44036.503472222219</v>
      </c>
      <c r="J2429">
        <v>1.1613100000000001</v>
      </c>
      <c r="N2429">
        <v>0.4</v>
      </c>
      <c r="Q2429">
        <v>1189</v>
      </c>
      <c r="R2429" s="577" t="s">
        <v>96</v>
      </c>
      <c r="S2429" s="577">
        <v>2</v>
      </c>
    </row>
    <row r="2430" spans="1:19">
      <c r="A2430">
        <v>2422</v>
      </c>
      <c r="B2430" s="400">
        <v>44036.370138888888</v>
      </c>
      <c r="C2430" s="577" t="s">
        <v>96</v>
      </c>
      <c r="D2430">
        <v>0.02</v>
      </c>
      <c r="F2430">
        <v>1.1595</v>
      </c>
      <c r="I2430" s="400">
        <v>44036.503472222219</v>
      </c>
      <c r="J2430">
        <v>1.1613100000000001</v>
      </c>
      <c r="N2430">
        <v>3.62</v>
      </c>
      <c r="Q2430">
        <v>1189</v>
      </c>
      <c r="R2430" s="577" t="s">
        <v>96</v>
      </c>
      <c r="S2430" s="577">
        <v>2</v>
      </c>
    </row>
    <row r="2431" spans="1:19">
      <c r="A2431">
        <v>2423</v>
      </c>
      <c r="B2431" s="400">
        <v>44036.530555555553</v>
      </c>
      <c r="C2431" s="577" t="s">
        <v>96</v>
      </c>
      <c r="D2431">
        <v>0.02</v>
      </c>
      <c r="F2431">
        <v>1.16116</v>
      </c>
      <c r="I2431" s="400">
        <v>44036.543749999997</v>
      </c>
      <c r="J2431">
        <v>1.1621600000000001</v>
      </c>
      <c r="N2431">
        <v>2</v>
      </c>
      <c r="Q2431">
        <v>1190</v>
      </c>
      <c r="R2431" s="577" t="s">
        <v>96</v>
      </c>
      <c r="S2431" s="577">
        <v>1</v>
      </c>
    </row>
    <row r="2432" spans="1:19">
      <c r="A2432">
        <v>2424</v>
      </c>
      <c r="B2432" s="400">
        <v>44036.553472222222</v>
      </c>
      <c r="C2432" s="577" t="s">
        <v>96</v>
      </c>
      <c r="D2432">
        <v>0.02</v>
      </c>
      <c r="F2432">
        <v>1.1607799999999999</v>
      </c>
      <c r="I2432" s="400">
        <v>44036.579861111109</v>
      </c>
      <c r="J2432">
        <v>1.16178</v>
      </c>
      <c r="N2432">
        <v>2</v>
      </c>
      <c r="Q2432">
        <v>1191</v>
      </c>
      <c r="R2432" s="577" t="s">
        <v>96</v>
      </c>
      <c r="S2432" s="577">
        <v>1</v>
      </c>
    </row>
    <row r="2433" spans="1:19">
      <c r="A2433">
        <v>2425</v>
      </c>
      <c r="B2433" s="400">
        <v>44036.592361111114</v>
      </c>
      <c r="C2433" s="577" t="s">
        <v>96</v>
      </c>
      <c r="D2433">
        <v>0.02</v>
      </c>
      <c r="F2433">
        <v>1.1614800000000001</v>
      </c>
      <c r="I2433" s="400">
        <v>44036.595833333333</v>
      </c>
      <c r="J2433">
        <v>1.16248</v>
      </c>
      <c r="N2433">
        <v>2</v>
      </c>
      <c r="Q2433">
        <v>1192</v>
      </c>
      <c r="R2433" s="577" t="s">
        <v>96</v>
      </c>
      <c r="S2433" s="577">
        <v>1</v>
      </c>
    </row>
    <row r="2434" spans="1:19">
      <c r="A2434">
        <v>2427</v>
      </c>
      <c r="B2434" s="400">
        <v>44036.607638888891</v>
      </c>
      <c r="C2434" s="577" t="s">
        <v>96</v>
      </c>
      <c r="D2434">
        <v>0.02</v>
      </c>
      <c r="F2434">
        <v>1.1629799999999999</v>
      </c>
      <c r="I2434" s="400">
        <v>44036.72152777778</v>
      </c>
      <c r="J2434">
        <v>1.16398</v>
      </c>
      <c r="N2434">
        <v>2</v>
      </c>
      <c r="Q2434">
        <v>1193</v>
      </c>
      <c r="R2434" s="577" t="s">
        <v>96</v>
      </c>
      <c r="S2434" s="577">
        <v>1</v>
      </c>
    </row>
    <row r="2435" spans="1:19">
      <c r="A2435">
        <v>2428</v>
      </c>
      <c r="B2435" s="400">
        <v>44036.73541666667</v>
      </c>
      <c r="C2435" s="577" t="s">
        <v>96</v>
      </c>
      <c r="D2435">
        <v>0.02</v>
      </c>
      <c r="F2435">
        <v>1.1639600000000001</v>
      </c>
      <c r="I2435" s="400">
        <v>44036.84652777778</v>
      </c>
      <c r="J2435">
        <v>1.16496</v>
      </c>
      <c r="N2435">
        <v>2</v>
      </c>
      <c r="Q2435">
        <v>1194</v>
      </c>
      <c r="R2435" s="577" t="s">
        <v>96</v>
      </c>
      <c r="S2435" s="577">
        <v>1</v>
      </c>
    </row>
    <row r="2436" spans="1:19">
      <c r="A2436">
        <v>2430</v>
      </c>
      <c r="B2436" s="400">
        <v>44038.961805555555</v>
      </c>
      <c r="C2436" s="577" t="s">
        <v>96</v>
      </c>
      <c r="D2436">
        <v>0.02</v>
      </c>
      <c r="F2436">
        <v>1.1648799999999999</v>
      </c>
      <c r="I2436" s="400">
        <v>44039.006249999999</v>
      </c>
      <c r="J2436">
        <v>1.16588</v>
      </c>
      <c r="N2436">
        <v>1.92</v>
      </c>
      <c r="Q2436">
        <v>1195</v>
      </c>
      <c r="R2436" s="577" t="s">
        <v>96</v>
      </c>
      <c r="S2436" s="577">
        <v>1</v>
      </c>
    </row>
    <row r="2437" spans="1:19">
      <c r="A2437">
        <v>2431</v>
      </c>
      <c r="B2437" s="400">
        <v>44039.019444444442</v>
      </c>
      <c r="C2437" s="577" t="s">
        <v>96</v>
      </c>
      <c r="D2437">
        <v>0.02</v>
      </c>
      <c r="F2437">
        <v>1.16675</v>
      </c>
      <c r="I2437" s="400">
        <v>44039.026388888888</v>
      </c>
      <c r="J2437">
        <v>1.1677500000000001</v>
      </c>
      <c r="N2437">
        <v>2</v>
      </c>
      <c r="Q2437">
        <v>1196</v>
      </c>
      <c r="R2437" s="577" t="s">
        <v>96</v>
      </c>
      <c r="S2437" s="577">
        <v>1</v>
      </c>
    </row>
    <row r="2438" spans="1:19">
      <c r="A2438">
        <v>2433</v>
      </c>
      <c r="B2438" s="400">
        <v>44039.052777777775</v>
      </c>
      <c r="C2438" s="577" t="s">
        <v>96</v>
      </c>
      <c r="D2438">
        <v>0.02</v>
      </c>
      <c r="F2438">
        <v>1.1688000000000001</v>
      </c>
      <c r="I2438" s="400">
        <v>44039.065972222219</v>
      </c>
      <c r="J2438">
        <v>1.1698</v>
      </c>
      <c r="N2438">
        <v>2</v>
      </c>
      <c r="Q2438">
        <v>1197</v>
      </c>
      <c r="R2438" s="577" t="s">
        <v>96</v>
      </c>
      <c r="S2438" s="577">
        <v>1</v>
      </c>
    </row>
    <row r="2439" spans="1:19">
      <c r="A2439">
        <v>2436</v>
      </c>
      <c r="B2439" s="400">
        <v>44039.138194444444</v>
      </c>
      <c r="C2439" s="577" t="s">
        <v>96</v>
      </c>
      <c r="D2439">
        <v>0.02</v>
      </c>
      <c r="F2439">
        <v>1.1719599999999999</v>
      </c>
      <c r="I2439" s="400">
        <v>44039.426388888889</v>
      </c>
      <c r="J2439">
        <v>1.1711199999999999</v>
      </c>
      <c r="N2439">
        <v>-1.68</v>
      </c>
      <c r="Q2439">
        <v>1198</v>
      </c>
      <c r="R2439" s="577" t="s">
        <v>96</v>
      </c>
      <c r="S2439" s="577">
        <v>3</v>
      </c>
    </row>
    <row r="2440" spans="1:19">
      <c r="A2440">
        <v>2437</v>
      </c>
      <c r="B2440" s="400">
        <v>44039.172222222223</v>
      </c>
      <c r="C2440" s="577" t="s">
        <v>96</v>
      </c>
      <c r="D2440">
        <v>0.02</v>
      </c>
      <c r="F2440">
        <v>1.17035</v>
      </c>
      <c r="I2440" s="400">
        <v>44039.426388888889</v>
      </c>
      <c r="J2440">
        <v>1.1711199999999999</v>
      </c>
      <c r="N2440">
        <v>1.54</v>
      </c>
      <c r="Q2440">
        <v>1198</v>
      </c>
      <c r="R2440" s="577" t="s">
        <v>96</v>
      </c>
      <c r="S2440" s="577">
        <v>3</v>
      </c>
    </row>
    <row r="2441" spans="1:19">
      <c r="A2441">
        <v>2438</v>
      </c>
      <c r="B2441" s="400">
        <v>44039.384027777778</v>
      </c>
      <c r="C2441" s="577" t="s">
        <v>96</v>
      </c>
      <c r="D2441">
        <v>0.03</v>
      </c>
      <c r="F2441">
        <v>1.16875</v>
      </c>
      <c r="I2441" s="400">
        <v>44039.426388888889</v>
      </c>
      <c r="J2441">
        <v>1.1711199999999999</v>
      </c>
      <c r="N2441">
        <v>7.11</v>
      </c>
      <c r="Q2441">
        <v>1198</v>
      </c>
      <c r="R2441" s="577" t="s">
        <v>96</v>
      </c>
      <c r="S2441" s="577">
        <v>3</v>
      </c>
    </row>
    <row r="2442" spans="1:19">
      <c r="A2442">
        <v>2439</v>
      </c>
      <c r="B2442" s="400">
        <v>44039.445833333331</v>
      </c>
      <c r="C2442" s="577" t="s">
        <v>96</v>
      </c>
      <c r="D2442">
        <v>0.02</v>
      </c>
      <c r="F2442">
        <v>1.1724300000000001</v>
      </c>
      <c r="I2442" s="400">
        <v>44039.497916666667</v>
      </c>
      <c r="J2442">
        <v>1.17343</v>
      </c>
      <c r="N2442">
        <v>2</v>
      </c>
      <c r="Q2442">
        <v>1199</v>
      </c>
      <c r="R2442" s="577" t="s">
        <v>96</v>
      </c>
      <c r="S2442" s="577">
        <v>1</v>
      </c>
    </row>
    <row r="2443" spans="1:19">
      <c r="A2443">
        <v>2441</v>
      </c>
      <c r="B2443" s="400">
        <v>44039.512499999997</v>
      </c>
      <c r="C2443" s="577" t="s">
        <v>96</v>
      </c>
      <c r="D2443">
        <v>0.02</v>
      </c>
      <c r="F2443">
        <v>1.1754899999999999</v>
      </c>
      <c r="I2443" s="400">
        <v>44039.573611111111</v>
      </c>
      <c r="J2443">
        <v>1.1756899999999999</v>
      </c>
      <c r="N2443">
        <v>0.4</v>
      </c>
      <c r="Q2443">
        <v>1200</v>
      </c>
      <c r="R2443" s="577" t="s">
        <v>96</v>
      </c>
      <c r="S2443" s="577">
        <v>2</v>
      </c>
    </row>
    <row r="2444" spans="1:19">
      <c r="A2444">
        <v>2442</v>
      </c>
      <c r="B2444" s="400">
        <v>44039.536111111112</v>
      </c>
      <c r="C2444" s="577" t="s">
        <v>96</v>
      </c>
      <c r="D2444">
        <v>0.02</v>
      </c>
      <c r="F2444">
        <v>1.1738900000000001</v>
      </c>
      <c r="I2444" s="400">
        <v>44039.573611111111</v>
      </c>
      <c r="J2444">
        <v>1.1756899999999999</v>
      </c>
      <c r="N2444">
        <v>3.6</v>
      </c>
      <c r="Q2444">
        <v>1200</v>
      </c>
      <c r="R2444" s="577" t="s">
        <v>96</v>
      </c>
      <c r="S2444" s="577">
        <v>2</v>
      </c>
    </row>
    <row r="2445" spans="1:19">
      <c r="A2445">
        <v>2444</v>
      </c>
      <c r="B2445" s="400">
        <v>44039.629166666666</v>
      </c>
      <c r="C2445" s="577" t="s">
        <v>96</v>
      </c>
      <c r="D2445">
        <v>0.02</v>
      </c>
      <c r="F2445">
        <v>1.1777</v>
      </c>
      <c r="I2445" s="400">
        <v>44039.998611111114</v>
      </c>
      <c r="J2445">
        <v>1.1768700000000001</v>
      </c>
      <c r="N2445">
        <v>-1.66</v>
      </c>
      <c r="Q2445">
        <v>1201</v>
      </c>
      <c r="R2445" s="577" t="s">
        <v>96</v>
      </c>
      <c r="S2445" s="577">
        <v>3</v>
      </c>
    </row>
    <row r="2446" spans="1:19">
      <c r="A2446">
        <v>2445</v>
      </c>
      <c r="B2446" s="400">
        <v>44039.65</v>
      </c>
      <c r="C2446" s="577" t="s">
        <v>96</v>
      </c>
      <c r="D2446">
        <v>0.02</v>
      </c>
      <c r="F2446">
        <v>1.1760999999999999</v>
      </c>
      <c r="I2446" s="400">
        <v>44039.998611111114</v>
      </c>
      <c r="J2446">
        <v>1.1768700000000001</v>
      </c>
      <c r="N2446">
        <v>1.54</v>
      </c>
      <c r="Q2446">
        <v>1201</v>
      </c>
      <c r="R2446" s="577" t="s">
        <v>96</v>
      </c>
      <c r="S2446" s="577">
        <v>3</v>
      </c>
    </row>
    <row r="2447" spans="1:19">
      <c r="A2447">
        <v>2446</v>
      </c>
      <c r="B2447" s="400">
        <v>44039.802777777775</v>
      </c>
      <c r="C2447" s="577" t="s">
        <v>96</v>
      </c>
      <c r="D2447">
        <v>0.03</v>
      </c>
      <c r="F2447">
        <v>1.1745000000000001</v>
      </c>
      <c r="I2447" s="400">
        <v>44039.998611111114</v>
      </c>
      <c r="J2447">
        <v>1.1768700000000001</v>
      </c>
      <c r="N2447">
        <v>7.11</v>
      </c>
      <c r="Q2447">
        <v>1201</v>
      </c>
      <c r="R2447" s="577" t="s">
        <v>96</v>
      </c>
      <c r="S2447" s="577">
        <v>3</v>
      </c>
    </row>
    <row r="2448" spans="1:19">
      <c r="A2448">
        <v>2447</v>
      </c>
      <c r="B2448" s="400">
        <v>44040.001388888886</v>
      </c>
      <c r="C2448" s="577" t="s">
        <v>96</v>
      </c>
      <c r="D2448">
        <v>0.02</v>
      </c>
      <c r="F2448">
        <v>1.1765600000000001</v>
      </c>
      <c r="I2448" s="400">
        <v>44041.272222222222</v>
      </c>
      <c r="J2448">
        <v>1.1744300000000001</v>
      </c>
      <c r="N2448">
        <v>-4.34</v>
      </c>
      <c r="Q2448">
        <v>1202</v>
      </c>
      <c r="R2448" s="577" t="s">
        <v>96</v>
      </c>
      <c r="S2448" s="577">
        <v>4</v>
      </c>
    </row>
    <row r="2449" spans="1:19">
      <c r="A2449">
        <v>2448</v>
      </c>
      <c r="B2449" s="400">
        <v>44040.120138888888</v>
      </c>
      <c r="C2449" s="577" t="s">
        <v>96</v>
      </c>
      <c r="D2449">
        <v>0.02</v>
      </c>
      <c r="F2449">
        <v>1.17496</v>
      </c>
      <c r="I2449" s="400">
        <v>44041.272222222222</v>
      </c>
      <c r="J2449">
        <v>1.1744300000000001</v>
      </c>
      <c r="N2449">
        <v>-1.1399999999999999</v>
      </c>
      <c r="Q2449">
        <v>1202</v>
      </c>
      <c r="R2449" s="577" t="s">
        <v>96</v>
      </c>
      <c r="S2449" s="577">
        <v>4</v>
      </c>
    </row>
    <row r="2450" spans="1:19">
      <c r="A2450">
        <v>2449</v>
      </c>
      <c r="B2450" s="400">
        <v>44040.129861111112</v>
      </c>
      <c r="C2450" s="577" t="s">
        <v>96</v>
      </c>
      <c r="D2450">
        <v>0.03</v>
      </c>
      <c r="F2450">
        <v>1.17333</v>
      </c>
      <c r="I2450" s="400">
        <v>44041.272222222222</v>
      </c>
      <c r="J2450">
        <v>1.1744300000000001</v>
      </c>
      <c r="N2450">
        <v>3.18</v>
      </c>
      <c r="Q2450">
        <v>1202</v>
      </c>
      <c r="R2450" s="577" t="s">
        <v>96</v>
      </c>
      <c r="S2450" s="577">
        <v>4</v>
      </c>
    </row>
    <row r="2451" spans="1:19">
      <c r="A2451">
        <v>2450</v>
      </c>
      <c r="B2451" s="400">
        <v>44040.163194444445</v>
      </c>
      <c r="C2451" s="577" t="s">
        <v>96</v>
      </c>
      <c r="D2451">
        <v>0.05</v>
      </c>
      <c r="F2451">
        <v>1.1716299999999999</v>
      </c>
      <c r="I2451" s="400">
        <v>44041.272222222222</v>
      </c>
      <c r="J2451">
        <v>1.1744300000000001</v>
      </c>
      <c r="N2451">
        <v>13.8</v>
      </c>
      <c r="Q2451">
        <v>1202</v>
      </c>
      <c r="R2451" s="577" t="s">
        <v>96</v>
      </c>
      <c r="S2451" s="577">
        <v>4</v>
      </c>
    </row>
    <row r="2452" spans="1:19">
      <c r="A2452">
        <v>2451</v>
      </c>
      <c r="B2452" s="400">
        <v>44040.190972222219</v>
      </c>
      <c r="C2452" s="577" t="s">
        <v>97</v>
      </c>
      <c r="D2452">
        <v>0.02</v>
      </c>
      <c r="F2452">
        <v>1.1732400000000001</v>
      </c>
      <c r="I2452" s="400">
        <v>44040.31527777778</v>
      </c>
      <c r="J2452">
        <v>1.1722399999999999</v>
      </c>
      <c r="N2452">
        <v>2</v>
      </c>
      <c r="Q2452">
        <v>1203</v>
      </c>
      <c r="R2452" s="577" t="s">
        <v>97</v>
      </c>
      <c r="S2452" s="577">
        <v>1</v>
      </c>
    </row>
    <row r="2453" spans="1:19">
      <c r="A2453">
        <v>2452</v>
      </c>
      <c r="B2453" s="400">
        <v>44040.334027777775</v>
      </c>
      <c r="C2453" s="577" t="s">
        <v>97</v>
      </c>
      <c r="D2453">
        <v>0.02</v>
      </c>
      <c r="F2453">
        <v>1.1712199999999999</v>
      </c>
      <c r="I2453" s="400">
        <v>44040.338888888888</v>
      </c>
      <c r="J2453">
        <v>1.17022</v>
      </c>
      <c r="N2453">
        <v>2</v>
      </c>
      <c r="Q2453">
        <v>1204</v>
      </c>
      <c r="R2453" s="577" t="s">
        <v>97</v>
      </c>
      <c r="S2453" s="577">
        <v>1</v>
      </c>
    </row>
    <row r="2454" spans="1:19">
      <c r="A2454">
        <v>2453</v>
      </c>
      <c r="B2454" s="400">
        <v>44040.356249999997</v>
      </c>
      <c r="C2454" s="577" t="s">
        <v>97</v>
      </c>
      <c r="D2454">
        <v>0.02</v>
      </c>
      <c r="F2454">
        <v>1.1711199999999999</v>
      </c>
      <c r="I2454" s="400">
        <v>44040.492361111108</v>
      </c>
      <c r="J2454">
        <v>1.17092</v>
      </c>
      <c r="N2454">
        <v>0.4</v>
      </c>
      <c r="Q2454">
        <v>1205</v>
      </c>
      <c r="R2454" s="577" t="s">
        <v>97</v>
      </c>
      <c r="S2454" s="577">
        <v>2</v>
      </c>
    </row>
    <row r="2455" spans="1:19">
      <c r="A2455">
        <v>2454</v>
      </c>
      <c r="B2455" s="400">
        <v>44040.404166666667</v>
      </c>
      <c r="C2455" s="577" t="s">
        <v>97</v>
      </c>
      <c r="D2455">
        <v>0.02</v>
      </c>
      <c r="F2455">
        <v>1.17272</v>
      </c>
      <c r="I2455" s="400">
        <v>44040.492361111108</v>
      </c>
      <c r="J2455">
        <v>1.17092</v>
      </c>
      <c r="N2455">
        <v>3.6</v>
      </c>
      <c r="Q2455">
        <v>1205</v>
      </c>
      <c r="R2455" s="577" t="s">
        <v>97</v>
      </c>
      <c r="S2455" s="577">
        <v>2</v>
      </c>
    </row>
    <row r="2456" spans="1:19">
      <c r="A2456">
        <v>2455</v>
      </c>
      <c r="B2456" s="400">
        <v>44040.500694444447</v>
      </c>
      <c r="C2456" s="577" t="s">
        <v>97</v>
      </c>
      <c r="D2456">
        <v>0.02</v>
      </c>
      <c r="F2456">
        <v>1.17072</v>
      </c>
      <c r="I2456" s="400">
        <v>44040.604166666664</v>
      </c>
      <c r="J2456">
        <v>1.1715500000000001</v>
      </c>
      <c r="N2456">
        <v>-1.66</v>
      </c>
      <c r="Q2456">
        <v>1206</v>
      </c>
      <c r="R2456" s="577" t="s">
        <v>97</v>
      </c>
      <c r="S2456" s="577">
        <v>3</v>
      </c>
    </row>
    <row r="2457" spans="1:19">
      <c r="A2457">
        <v>2456</v>
      </c>
      <c r="B2457" s="400">
        <v>44040.51666666667</v>
      </c>
      <c r="C2457" s="577" t="s">
        <v>97</v>
      </c>
      <c r="D2457">
        <v>0.02</v>
      </c>
      <c r="F2457">
        <v>1.17232</v>
      </c>
      <c r="I2457" s="400">
        <v>44040.604166666664</v>
      </c>
      <c r="J2457">
        <v>1.1715500000000001</v>
      </c>
      <c r="N2457">
        <v>1.54</v>
      </c>
      <c r="Q2457">
        <v>1206</v>
      </c>
      <c r="R2457" s="577" t="s">
        <v>97</v>
      </c>
      <c r="S2457" s="577">
        <v>3</v>
      </c>
    </row>
    <row r="2458" spans="1:19">
      <c r="A2458">
        <v>2457</v>
      </c>
      <c r="B2458" s="400">
        <v>44040.574999999997</v>
      </c>
      <c r="C2458" s="577" t="s">
        <v>97</v>
      </c>
      <c r="D2458">
        <v>0.03</v>
      </c>
      <c r="F2458">
        <v>1.1739200000000001</v>
      </c>
      <c r="I2458" s="400">
        <v>44040.604166666664</v>
      </c>
      <c r="J2458">
        <v>1.1715500000000001</v>
      </c>
      <c r="N2458">
        <v>7.11</v>
      </c>
      <c r="Q2458">
        <v>1206</v>
      </c>
      <c r="R2458" s="577" t="s">
        <v>97</v>
      </c>
      <c r="S2458" s="577">
        <v>3</v>
      </c>
    </row>
    <row r="2459" spans="1:19">
      <c r="A2459">
        <v>2458</v>
      </c>
      <c r="B2459" s="400">
        <v>44040.613888888889</v>
      </c>
      <c r="C2459" s="577" t="s">
        <v>97</v>
      </c>
      <c r="D2459">
        <v>0.02</v>
      </c>
      <c r="F2459">
        <v>1.17161</v>
      </c>
      <c r="I2459" s="400">
        <v>44040.831944444442</v>
      </c>
      <c r="J2459">
        <v>1.1714199999999999</v>
      </c>
      <c r="N2459">
        <v>0.38</v>
      </c>
      <c r="Q2459">
        <v>1207</v>
      </c>
      <c r="R2459" s="577" t="s">
        <v>97</v>
      </c>
      <c r="S2459" s="577">
        <v>2</v>
      </c>
    </row>
    <row r="2460" spans="1:19">
      <c r="A2460">
        <v>2459</v>
      </c>
      <c r="B2460" s="400">
        <v>44040.663194444445</v>
      </c>
      <c r="C2460" s="577" t="s">
        <v>97</v>
      </c>
      <c r="D2460">
        <v>0.02</v>
      </c>
      <c r="F2460">
        <v>1.17323</v>
      </c>
      <c r="I2460" s="400">
        <v>44040.831944444442</v>
      </c>
      <c r="J2460">
        <v>1.1714199999999999</v>
      </c>
      <c r="N2460">
        <v>3.62</v>
      </c>
      <c r="Q2460">
        <v>1207</v>
      </c>
      <c r="R2460" s="577" t="s">
        <v>97</v>
      </c>
      <c r="S2460" s="577">
        <v>2</v>
      </c>
    </row>
    <row r="2461" spans="1:19">
      <c r="A2461">
        <v>2460</v>
      </c>
      <c r="B2461" s="400">
        <v>44041.011111111111</v>
      </c>
      <c r="C2461" s="577" t="s">
        <v>97</v>
      </c>
      <c r="D2461">
        <v>0.02</v>
      </c>
      <c r="F2461">
        <v>1.17218</v>
      </c>
      <c r="I2461" s="400">
        <v>44041.493055555555</v>
      </c>
      <c r="J2461">
        <v>1.1730100000000001</v>
      </c>
      <c r="N2461">
        <v>-1.66</v>
      </c>
      <c r="Q2461">
        <v>1208</v>
      </c>
      <c r="R2461" s="577" t="s">
        <v>97</v>
      </c>
      <c r="S2461" s="577">
        <v>3</v>
      </c>
    </row>
    <row r="2462" spans="1:19">
      <c r="A2462">
        <v>2461</v>
      </c>
      <c r="B2462" s="400">
        <v>44041.259027777778</v>
      </c>
      <c r="C2462" s="577" t="s">
        <v>97</v>
      </c>
      <c r="D2462">
        <v>0.02</v>
      </c>
      <c r="F2462">
        <v>1.17378</v>
      </c>
      <c r="I2462" s="400">
        <v>44041.493055555555</v>
      </c>
      <c r="J2462">
        <v>1.1730100000000001</v>
      </c>
      <c r="N2462">
        <v>1.54</v>
      </c>
      <c r="Q2462">
        <v>1208</v>
      </c>
      <c r="R2462" s="577" t="s">
        <v>97</v>
      </c>
      <c r="S2462" s="577">
        <v>3</v>
      </c>
    </row>
    <row r="2463" spans="1:19">
      <c r="A2463">
        <v>2463</v>
      </c>
      <c r="B2463" s="400">
        <v>44041.291666666664</v>
      </c>
      <c r="C2463" s="577" t="s">
        <v>97</v>
      </c>
      <c r="D2463">
        <v>0.03</v>
      </c>
      <c r="F2463">
        <v>1.1753800000000001</v>
      </c>
      <c r="I2463" s="400">
        <v>44041.493055555555</v>
      </c>
      <c r="J2463">
        <v>1.1730100000000001</v>
      </c>
      <c r="N2463">
        <v>7.11</v>
      </c>
      <c r="Q2463">
        <v>1208</v>
      </c>
      <c r="R2463" s="577" t="s">
        <v>97</v>
      </c>
      <c r="S2463" s="577">
        <v>3</v>
      </c>
    </row>
    <row r="2464" spans="1:19">
      <c r="A2464">
        <v>2462</v>
      </c>
      <c r="B2464" s="400">
        <v>44041.277083333334</v>
      </c>
      <c r="C2464" s="577" t="s">
        <v>96</v>
      </c>
      <c r="D2464">
        <v>0.02</v>
      </c>
      <c r="F2464">
        <v>1.17459</v>
      </c>
      <c r="I2464" s="400">
        <v>44041.3</v>
      </c>
      <c r="J2464">
        <v>1.1755899999999999</v>
      </c>
      <c r="N2464">
        <v>2</v>
      </c>
      <c r="Q2464">
        <v>1209</v>
      </c>
      <c r="R2464" s="577" t="s">
        <v>96</v>
      </c>
      <c r="S2464" s="577">
        <v>1</v>
      </c>
    </row>
    <row r="2465" spans="1:19">
      <c r="A2465">
        <v>2464</v>
      </c>
      <c r="B2465" s="400">
        <v>44041.304166666669</v>
      </c>
      <c r="C2465" s="577" t="s">
        <v>96</v>
      </c>
      <c r="D2465">
        <v>0.02</v>
      </c>
      <c r="F2465">
        <v>1.17465</v>
      </c>
      <c r="I2465" s="400">
        <v>44041.320138888892</v>
      </c>
      <c r="J2465">
        <v>1.1756500000000001</v>
      </c>
      <c r="N2465">
        <v>2</v>
      </c>
      <c r="Q2465">
        <v>1210</v>
      </c>
      <c r="R2465" s="577" t="s">
        <v>96</v>
      </c>
      <c r="S2465" s="577">
        <v>1</v>
      </c>
    </row>
    <row r="2466" spans="1:19">
      <c r="A2466">
        <v>2465</v>
      </c>
      <c r="B2466" s="400">
        <v>44041.336805555555</v>
      </c>
      <c r="C2466" s="577" t="s">
        <v>96</v>
      </c>
      <c r="D2466">
        <v>0.02</v>
      </c>
      <c r="F2466">
        <v>1.1756500000000001</v>
      </c>
      <c r="I2466" s="400">
        <v>44041.544444444444</v>
      </c>
      <c r="J2466">
        <v>1.17482</v>
      </c>
      <c r="N2466">
        <v>-1.66</v>
      </c>
      <c r="Q2466">
        <v>1211</v>
      </c>
      <c r="R2466" s="577" t="s">
        <v>96</v>
      </c>
      <c r="S2466" s="577">
        <v>3</v>
      </c>
    </row>
    <row r="2467" spans="1:19">
      <c r="A2467">
        <v>2466</v>
      </c>
      <c r="B2467" s="400">
        <v>44041.461805555555</v>
      </c>
      <c r="C2467" s="577" t="s">
        <v>96</v>
      </c>
      <c r="D2467">
        <v>0.02</v>
      </c>
      <c r="F2467">
        <v>1.17405</v>
      </c>
      <c r="I2467" s="400">
        <v>44041.544444444444</v>
      </c>
      <c r="J2467">
        <v>1.17482</v>
      </c>
      <c r="N2467">
        <v>1.54</v>
      </c>
      <c r="Q2467">
        <v>1211</v>
      </c>
      <c r="R2467" s="577" t="s">
        <v>96</v>
      </c>
      <c r="S2467" s="577">
        <v>3</v>
      </c>
    </row>
    <row r="2468" spans="1:19">
      <c r="A2468">
        <v>2467</v>
      </c>
      <c r="B2468" s="400">
        <v>44041.498611111114</v>
      </c>
      <c r="C2468" s="577" t="s">
        <v>96</v>
      </c>
      <c r="D2468">
        <v>0.03</v>
      </c>
      <c r="F2468">
        <v>1.17245</v>
      </c>
      <c r="I2468" s="400">
        <v>44041.544444444444</v>
      </c>
      <c r="J2468">
        <v>1.17482</v>
      </c>
      <c r="N2468">
        <v>7.11</v>
      </c>
      <c r="Q2468">
        <v>1211</v>
      </c>
      <c r="R2468" s="577" t="s">
        <v>96</v>
      </c>
      <c r="S2468" s="577">
        <v>3</v>
      </c>
    </row>
    <row r="2469" spans="1:19">
      <c r="A2469">
        <v>2468</v>
      </c>
      <c r="B2469" s="400">
        <v>44041.505555555559</v>
      </c>
      <c r="C2469" s="577" t="s">
        <v>97</v>
      </c>
      <c r="D2469">
        <v>0.02</v>
      </c>
      <c r="F2469">
        <v>1.1724600000000001</v>
      </c>
      <c r="I2469" s="400">
        <v>44041.793055555558</v>
      </c>
      <c r="J2469">
        <v>1.1759200000000001</v>
      </c>
      <c r="N2469">
        <v>-6.92</v>
      </c>
      <c r="Q2469">
        <v>1212</v>
      </c>
      <c r="R2469" s="577" t="s">
        <v>97</v>
      </c>
      <c r="S2469" s="577">
        <v>5</v>
      </c>
    </row>
    <row r="2470" spans="1:19">
      <c r="A2470">
        <v>2469</v>
      </c>
      <c r="B2470" s="400">
        <v>44041.536805555559</v>
      </c>
      <c r="C2470" s="577" t="s">
        <v>97</v>
      </c>
      <c r="D2470">
        <v>0.02</v>
      </c>
      <c r="F2470">
        <v>1.1740600000000001</v>
      </c>
      <c r="I2470" s="400">
        <v>44041.793055555558</v>
      </c>
      <c r="J2470">
        <v>1.1759200000000001</v>
      </c>
      <c r="N2470">
        <v>-3.72</v>
      </c>
      <c r="Q2470">
        <v>1212</v>
      </c>
      <c r="R2470" s="577" t="s">
        <v>97</v>
      </c>
      <c r="S2470" s="577">
        <v>5</v>
      </c>
    </row>
    <row r="2471" spans="1:19">
      <c r="A2471">
        <v>2470</v>
      </c>
      <c r="B2471" s="400">
        <v>44041.551388888889</v>
      </c>
      <c r="C2471" s="577" t="s">
        <v>97</v>
      </c>
      <c r="D2471">
        <v>0.03</v>
      </c>
      <c r="F2471">
        <v>1.17567</v>
      </c>
      <c r="I2471" s="400">
        <v>44041.793055555558</v>
      </c>
      <c r="J2471">
        <v>1.1759200000000001</v>
      </c>
      <c r="N2471">
        <v>-0.75</v>
      </c>
      <c r="Q2471">
        <v>1212</v>
      </c>
      <c r="R2471" s="577" t="s">
        <v>97</v>
      </c>
      <c r="S2471" s="577">
        <v>5</v>
      </c>
    </row>
    <row r="2472" spans="1:19">
      <c r="A2472">
        <v>2472</v>
      </c>
      <c r="B2472" s="400">
        <v>44041.613888888889</v>
      </c>
      <c r="C2472" s="577" t="s">
        <v>97</v>
      </c>
      <c r="D2472">
        <v>0.05</v>
      </c>
      <c r="F2472">
        <v>1.1773800000000001</v>
      </c>
      <c r="I2472" s="400">
        <v>44041.793055555558</v>
      </c>
      <c r="J2472">
        <v>1.1759200000000001</v>
      </c>
      <c r="N2472">
        <v>7.3</v>
      </c>
      <c r="Q2472">
        <v>1212</v>
      </c>
      <c r="R2472" s="577" t="s">
        <v>97</v>
      </c>
      <c r="S2472" s="577">
        <v>5</v>
      </c>
    </row>
    <row r="2473" spans="1:19">
      <c r="A2473">
        <v>2474</v>
      </c>
      <c r="B2473" s="400">
        <v>44041.75</v>
      </c>
      <c r="C2473" s="577" t="s">
        <v>97</v>
      </c>
      <c r="D2473">
        <v>0.08</v>
      </c>
      <c r="F2473">
        <v>1.17919</v>
      </c>
      <c r="I2473" s="400">
        <v>44041.793055555558</v>
      </c>
      <c r="J2473">
        <v>1.1759200000000001</v>
      </c>
      <c r="N2473">
        <v>26.16</v>
      </c>
      <c r="Q2473">
        <v>1212</v>
      </c>
      <c r="R2473" s="577" t="s">
        <v>97</v>
      </c>
      <c r="S2473" s="577">
        <v>5</v>
      </c>
    </row>
    <row r="2474" spans="1:19">
      <c r="A2474">
        <v>2471</v>
      </c>
      <c r="B2474" s="400">
        <v>44041.567361111112</v>
      </c>
      <c r="C2474" s="577" t="s">
        <v>96</v>
      </c>
      <c r="D2474">
        <v>0.02</v>
      </c>
      <c r="F2474">
        <v>1.1757299999999999</v>
      </c>
      <c r="I2474" s="400">
        <v>44041.612500000003</v>
      </c>
      <c r="J2474">
        <v>1.1767300000000001</v>
      </c>
      <c r="N2474">
        <v>2</v>
      </c>
      <c r="Q2474">
        <v>1213</v>
      </c>
      <c r="R2474" s="577" t="s">
        <v>96</v>
      </c>
      <c r="S2474" s="577">
        <v>1</v>
      </c>
    </row>
    <row r="2475" spans="1:19">
      <c r="A2475">
        <v>2473</v>
      </c>
      <c r="B2475" s="400">
        <v>44041.625694444447</v>
      </c>
      <c r="C2475" s="577" t="s">
        <v>96</v>
      </c>
      <c r="D2475">
        <v>0.02</v>
      </c>
      <c r="F2475">
        <v>1.1774199999999999</v>
      </c>
      <c r="I2475" s="400">
        <v>44041.736805555556</v>
      </c>
      <c r="J2475">
        <v>1.17842</v>
      </c>
      <c r="N2475">
        <v>2</v>
      </c>
      <c r="Q2475">
        <v>1214</v>
      </c>
      <c r="R2475" s="577" t="s">
        <v>96</v>
      </c>
      <c r="S2475" s="577">
        <v>1</v>
      </c>
    </row>
    <row r="2476" spans="1:19">
      <c r="A2476">
        <v>2475</v>
      </c>
      <c r="B2476" s="400">
        <v>44041.769444444442</v>
      </c>
      <c r="C2476" s="577" t="s">
        <v>96</v>
      </c>
      <c r="D2476">
        <v>0.02</v>
      </c>
      <c r="F2476">
        <v>1.1786099999999999</v>
      </c>
      <c r="I2476" s="400">
        <v>44041.777777777781</v>
      </c>
      <c r="J2476">
        <v>1.17961</v>
      </c>
      <c r="N2476">
        <v>2</v>
      </c>
      <c r="Q2476">
        <v>1215</v>
      </c>
      <c r="R2476" s="577" t="s">
        <v>96</v>
      </c>
      <c r="S2476" s="577">
        <v>1</v>
      </c>
    </row>
    <row r="2477" spans="1:19">
      <c r="A2477">
        <v>2476</v>
      </c>
      <c r="B2477" s="400">
        <v>44041.781944444447</v>
      </c>
      <c r="C2477" s="577" t="s">
        <v>96</v>
      </c>
      <c r="D2477">
        <v>0.02</v>
      </c>
      <c r="F2477">
        <v>1.1795</v>
      </c>
      <c r="I2477" s="400">
        <v>44041.807638888888</v>
      </c>
      <c r="J2477">
        <v>1.1789499999999999</v>
      </c>
      <c r="N2477">
        <v>-1.1000000000000001</v>
      </c>
      <c r="Q2477">
        <v>1216</v>
      </c>
      <c r="R2477" s="577" t="s">
        <v>96</v>
      </c>
      <c r="S2477" s="577">
        <v>2</v>
      </c>
    </row>
    <row r="2478" spans="1:19">
      <c r="A2478">
        <v>2477</v>
      </c>
      <c r="B2478" s="400">
        <v>44041.791666666664</v>
      </c>
      <c r="C2478" s="577" t="s">
        <v>96</v>
      </c>
      <c r="D2478">
        <v>0.02</v>
      </c>
      <c r="F2478">
        <v>1.17639</v>
      </c>
      <c r="I2478" s="400">
        <v>44041.807638888888</v>
      </c>
      <c r="J2478">
        <v>1.1789499999999999</v>
      </c>
      <c r="N2478">
        <v>5.12</v>
      </c>
      <c r="Q2478">
        <v>1216</v>
      </c>
      <c r="R2478" s="577" t="s">
        <v>96</v>
      </c>
      <c r="S2478" s="577">
        <v>2</v>
      </c>
    </row>
    <row r="2479" spans="1:19">
      <c r="A2479">
        <v>2478</v>
      </c>
      <c r="B2479" s="400">
        <v>44041.801388888889</v>
      </c>
      <c r="C2479" s="577" t="s">
        <v>97</v>
      </c>
      <c r="D2479">
        <v>0.02</v>
      </c>
      <c r="F2479">
        <v>1.1774</v>
      </c>
      <c r="I2479" s="400">
        <v>44042.052777777775</v>
      </c>
      <c r="J2479">
        <v>1.1772100000000001</v>
      </c>
      <c r="N2479">
        <v>0.45</v>
      </c>
      <c r="Q2479">
        <v>1217</v>
      </c>
      <c r="R2479" s="577" t="s">
        <v>97</v>
      </c>
      <c r="S2479" s="577">
        <v>2</v>
      </c>
    </row>
    <row r="2480" spans="1:19">
      <c r="A2480">
        <v>2479</v>
      </c>
      <c r="B2480" s="400">
        <v>44041.807638888888</v>
      </c>
      <c r="C2480" s="577" t="s">
        <v>97</v>
      </c>
      <c r="D2480">
        <v>0.02</v>
      </c>
      <c r="F2480">
        <v>1.1790099999999999</v>
      </c>
      <c r="I2480" s="400">
        <v>44042.052777777775</v>
      </c>
      <c r="J2480">
        <v>1.1772100000000001</v>
      </c>
      <c r="N2480">
        <v>3.67</v>
      </c>
      <c r="Q2480">
        <v>1217</v>
      </c>
      <c r="R2480" s="577" t="s">
        <v>97</v>
      </c>
      <c r="S2480" s="577">
        <v>2</v>
      </c>
    </row>
    <row r="2481" spans="1:19">
      <c r="A2481">
        <v>2480</v>
      </c>
      <c r="B2481" s="400">
        <v>44041.810416666667</v>
      </c>
      <c r="C2481" s="577" t="s">
        <v>96</v>
      </c>
      <c r="D2481">
        <v>0.02</v>
      </c>
      <c r="F2481">
        <v>1.17879</v>
      </c>
      <c r="I2481" s="400">
        <v>44042.540277777778</v>
      </c>
      <c r="J2481">
        <v>1.1766700000000001</v>
      </c>
      <c r="N2481">
        <v>-4.4800000000000004</v>
      </c>
      <c r="Q2481">
        <v>1218</v>
      </c>
      <c r="R2481" s="577" t="s">
        <v>96</v>
      </c>
      <c r="S2481" s="577">
        <v>4</v>
      </c>
    </row>
    <row r="2482" spans="1:19">
      <c r="A2482">
        <v>2481</v>
      </c>
      <c r="B2482" s="400">
        <v>44042.052777777775</v>
      </c>
      <c r="C2482" s="577" t="s">
        <v>96</v>
      </c>
      <c r="D2482">
        <v>0.02</v>
      </c>
      <c r="F2482">
        <v>1.1771799999999999</v>
      </c>
      <c r="I2482" s="400">
        <v>44042.540277777778</v>
      </c>
      <c r="J2482">
        <v>1.1766700000000001</v>
      </c>
      <c r="N2482">
        <v>-1.02</v>
      </c>
      <c r="Q2482">
        <v>1218</v>
      </c>
      <c r="R2482" s="577" t="s">
        <v>96</v>
      </c>
      <c r="S2482" s="577">
        <v>4</v>
      </c>
    </row>
    <row r="2483" spans="1:19">
      <c r="A2483">
        <v>2482</v>
      </c>
      <c r="B2483" s="400">
        <v>44042.268055555556</v>
      </c>
      <c r="C2483" s="577" t="s">
        <v>96</v>
      </c>
      <c r="D2483">
        <v>0.03</v>
      </c>
      <c r="F2483">
        <v>1.17557</v>
      </c>
      <c r="I2483" s="400">
        <v>44042.540277777778</v>
      </c>
      <c r="J2483">
        <v>1.1766700000000001</v>
      </c>
      <c r="N2483">
        <v>3.3</v>
      </c>
      <c r="Q2483">
        <v>1218</v>
      </c>
      <c r="R2483" s="577" t="s">
        <v>96</v>
      </c>
      <c r="S2483" s="577">
        <v>4</v>
      </c>
    </row>
    <row r="2484" spans="1:19">
      <c r="A2484">
        <v>2484</v>
      </c>
      <c r="B2484" s="400">
        <v>44042.37777777778</v>
      </c>
      <c r="C2484" s="577" t="s">
        <v>96</v>
      </c>
      <c r="D2484">
        <v>0.05</v>
      </c>
      <c r="F2484">
        <v>1.17387</v>
      </c>
      <c r="I2484" s="400">
        <v>44042.540277777778</v>
      </c>
      <c r="J2484">
        <v>1.1766700000000001</v>
      </c>
      <c r="N2484">
        <v>14</v>
      </c>
      <c r="Q2484">
        <v>1218</v>
      </c>
      <c r="R2484" s="577" t="s">
        <v>96</v>
      </c>
      <c r="S2484" s="577">
        <v>4</v>
      </c>
    </row>
    <row r="2485" spans="1:19">
      <c r="A2485">
        <v>2483</v>
      </c>
      <c r="B2485" s="400">
        <v>44042.274305555555</v>
      </c>
      <c r="C2485" s="577" t="s">
        <v>97</v>
      </c>
      <c r="D2485">
        <v>0.02</v>
      </c>
      <c r="F2485">
        <v>1.17544</v>
      </c>
      <c r="I2485" s="400">
        <v>44042.361805555556</v>
      </c>
      <c r="J2485">
        <v>1.1744399999999999</v>
      </c>
      <c r="N2485">
        <v>2</v>
      </c>
      <c r="Q2485">
        <v>1219</v>
      </c>
      <c r="R2485" s="577" t="s">
        <v>97</v>
      </c>
      <c r="S2485" s="577">
        <v>1</v>
      </c>
    </row>
    <row r="2486" spans="1:19">
      <c r="A2486">
        <v>2485</v>
      </c>
      <c r="B2486" s="400">
        <v>44042.385416666664</v>
      </c>
      <c r="C2486" s="577" t="s">
        <v>97</v>
      </c>
      <c r="D2486">
        <v>0.02</v>
      </c>
      <c r="F2486">
        <v>1.17363</v>
      </c>
      <c r="I2486" s="400">
        <v>44043.381249999999</v>
      </c>
      <c r="J2486">
        <v>1.1843600000000001</v>
      </c>
      <c r="N2486">
        <v>-21.44</v>
      </c>
      <c r="Q2486">
        <v>1220</v>
      </c>
      <c r="R2486" s="577" t="s">
        <v>97</v>
      </c>
      <c r="S2486" s="577">
        <v>9</v>
      </c>
    </row>
    <row r="2487" spans="1:19">
      <c r="A2487">
        <v>2486</v>
      </c>
      <c r="B2487" s="400">
        <v>44042.404861111114</v>
      </c>
      <c r="C2487" s="577" t="s">
        <v>97</v>
      </c>
      <c r="D2487">
        <v>0.02</v>
      </c>
      <c r="F2487">
        <v>1.1752400000000001</v>
      </c>
      <c r="I2487" s="400">
        <v>44043.381249999999</v>
      </c>
      <c r="J2487">
        <v>1.1843600000000001</v>
      </c>
      <c r="N2487">
        <v>-18.22</v>
      </c>
      <c r="Q2487">
        <v>1220</v>
      </c>
      <c r="R2487" s="577" t="s">
        <v>97</v>
      </c>
      <c r="S2487" s="577">
        <v>9</v>
      </c>
    </row>
    <row r="2488" spans="1:19">
      <c r="A2488">
        <v>2487</v>
      </c>
      <c r="B2488" s="400">
        <v>44042.540277777778</v>
      </c>
      <c r="C2488" s="577" t="s">
        <v>97</v>
      </c>
      <c r="D2488">
        <v>0.03</v>
      </c>
      <c r="F2488">
        <v>1.1768400000000001</v>
      </c>
      <c r="I2488" s="400">
        <v>44043.381249999999</v>
      </c>
      <c r="J2488">
        <v>1.1843600000000001</v>
      </c>
      <c r="N2488">
        <v>-22.53</v>
      </c>
      <c r="Q2488">
        <v>1220</v>
      </c>
      <c r="R2488" s="577" t="s">
        <v>97</v>
      </c>
      <c r="S2488" s="577">
        <v>9</v>
      </c>
    </row>
    <row r="2489" spans="1:19">
      <c r="A2489">
        <v>2488</v>
      </c>
      <c r="B2489" s="400">
        <v>44042.543749999997</v>
      </c>
      <c r="C2489" s="577" t="s">
        <v>97</v>
      </c>
      <c r="D2489">
        <v>0.05</v>
      </c>
      <c r="F2489">
        <v>1.17855</v>
      </c>
      <c r="I2489" s="400">
        <v>44043.381249999999</v>
      </c>
      <c r="J2489">
        <v>1.1843600000000001</v>
      </c>
      <c r="N2489">
        <v>-28.99</v>
      </c>
      <c r="Q2489">
        <v>1220</v>
      </c>
      <c r="R2489" s="577" t="s">
        <v>97</v>
      </c>
      <c r="S2489" s="577">
        <v>9</v>
      </c>
    </row>
    <row r="2490" spans="1:19">
      <c r="A2490">
        <v>2490</v>
      </c>
      <c r="B2490" s="400">
        <v>44042.568749999999</v>
      </c>
      <c r="C2490" s="577" t="s">
        <v>97</v>
      </c>
      <c r="D2490">
        <v>0.08</v>
      </c>
      <c r="F2490">
        <v>1.18041</v>
      </c>
      <c r="I2490" s="400">
        <v>44043.381249999999</v>
      </c>
      <c r="J2490">
        <v>1.1843600000000001</v>
      </c>
      <c r="N2490">
        <v>-31.51</v>
      </c>
      <c r="Q2490">
        <v>1220</v>
      </c>
      <c r="R2490" s="577" t="s">
        <v>97</v>
      </c>
      <c r="S2490" s="577">
        <v>9</v>
      </c>
    </row>
    <row r="2491" spans="1:19">
      <c r="A2491">
        <v>2493</v>
      </c>
      <c r="B2491" s="400">
        <v>44042.71875</v>
      </c>
      <c r="C2491" s="577" t="s">
        <v>97</v>
      </c>
      <c r="D2491">
        <v>0.14000000000000001</v>
      </c>
      <c r="F2491">
        <v>1.1823300000000001</v>
      </c>
      <c r="I2491" s="400">
        <v>44043.381249999999</v>
      </c>
      <c r="J2491">
        <v>1.1843600000000001</v>
      </c>
      <c r="N2491">
        <v>-28.26</v>
      </c>
      <c r="Q2491">
        <v>1220</v>
      </c>
      <c r="R2491" s="577" t="s">
        <v>97</v>
      </c>
      <c r="S2491" s="577">
        <v>9</v>
      </c>
    </row>
    <row r="2492" spans="1:19">
      <c r="A2492">
        <v>2494</v>
      </c>
      <c r="B2492" s="400">
        <v>44042.79583333333</v>
      </c>
      <c r="C2492" s="577" t="s">
        <v>97</v>
      </c>
      <c r="D2492">
        <v>0.23</v>
      </c>
      <c r="F2492">
        <v>1.1843300000000001</v>
      </c>
      <c r="I2492" s="400">
        <v>44043.381249999999</v>
      </c>
      <c r="J2492">
        <v>1.1843600000000001</v>
      </c>
      <c r="N2492">
        <v>-0.43</v>
      </c>
      <c r="Q2492">
        <v>1220</v>
      </c>
      <c r="R2492" s="577" t="s">
        <v>97</v>
      </c>
      <c r="S2492" s="577">
        <v>9</v>
      </c>
    </row>
    <row r="2493" spans="1:19">
      <c r="A2493">
        <v>2496</v>
      </c>
      <c r="B2493" s="400">
        <v>44042.970138888886</v>
      </c>
      <c r="C2493" s="577" t="s">
        <v>97</v>
      </c>
      <c r="D2493">
        <v>0.38</v>
      </c>
      <c r="F2493">
        <v>1.18649</v>
      </c>
      <c r="I2493" s="400">
        <v>44043.381249999999</v>
      </c>
      <c r="J2493">
        <v>1.1843600000000001</v>
      </c>
      <c r="N2493">
        <v>81.36</v>
      </c>
      <c r="Q2493">
        <v>1220</v>
      </c>
      <c r="R2493" s="577" t="s">
        <v>97</v>
      </c>
      <c r="S2493" s="577">
        <v>9</v>
      </c>
    </row>
    <row r="2494" spans="1:19">
      <c r="A2494">
        <v>2500</v>
      </c>
      <c r="B2494" s="400">
        <v>44043.013194444444</v>
      </c>
      <c r="C2494" s="577" t="s">
        <v>97</v>
      </c>
      <c r="D2494">
        <v>0.64</v>
      </c>
      <c r="F2494">
        <v>1.1887000000000001</v>
      </c>
      <c r="I2494" s="400">
        <v>44043.381249999999</v>
      </c>
      <c r="J2494">
        <v>1.1843600000000001</v>
      </c>
      <c r="N2494">
        <v>277.76</v>
      </c>
      <c r="Q2494">
        <v>1220</v>
      </c>
      <c r="R2494" s="577" t="s">
        <v>97</v>
      </c>
      <c r="S2494" s="577">
        <v>9</v>
      </c>
    </row>
    <row r="2495" spans="1:19">
      <c r="A2495">
        <v>2489</v>
      </c>
      <c r="B2495" s="400">
        <v>44042.546527777777</v>
      </c>
      <c r="C2495" s="577" t="s">
        <v>96</v>
      </c>
      <c r="D2495">
        <v>0.02</v>
      </c>
      <c r="F2495">
        <v>1.17876</v>
      </c>
      <c r="I2495" s="400">
        <v>44042.564583333333</v>
      </c>
      <c r="J2495">
        <v>1.1797599999999999</v>
      </c>
      <c r="N2495">
        <v>2</v>
      </c>
      <c r="Q2495">
        <v>1221</v>
      </c>
      <c r="R2495" s="577" t="s">
        <v>96</v>
      </c>
      <c r="S2495" s="577">
        <v>1</v>
      </c>
    </row>
    <row r="2496" spans="1:19">
      <c r="A2496">
        <v>2491</v>
      </c>
      <c r="B2496" s="400">
        <v>44042.575694444444</v>
      </c>
      <c r="C2496" s="577" t="s">
        <v>96</v>
      </c>
      <c r="D2496">
        <v>0.02</v>
      </c>
      <c r="F2496">
        <v>1.1798500000000001</v>
      </c>
      <c r="I2496" s="400">
        <v>44042.677777777775</v>
      </c>
      <c r="J2496">
        <v>1.18005</v>
      </c>
      <c r="N2496">
        <v>0.4</v>
      </c>
      <c r="Q2496">
        <v>1222</v>
      </c>
      <c r="R2496" s="577" t="s">
        <v>96</v>
      </c>
      <c r="S2496" s="577">
        <v>2</v>
      </c>
    </row>
    <row r="2497" spans="1:19">
      <c r="A2497">
        <v>2492</v>
      </c>
      <c r="B2497" s="400">
        <v>44042.583333333336</v>
      </c>
      <c r="C2497" s="577" t="s">
        <v>96</v>
      </c>
      <c r="D2497">
        <v>0.02</v>
      </c>
      <c r="F2497">
        <v>1.17824</v>
      </c>
      <c r="I2497" s="400">
        <v>44042.677777777775</v>
      </c>
      <c r="J2497">
        <v>1.18005</v>
      </c>
      <c r="N2497">
        <v>3.62</v>
      </c>
      <c r="Q2497">
        <v>1222</v>
      </c>
      <c r="R2497" s="577" t="s">
        <v>96</v>
      </c>
      <c r="S2497" s="577">
        <v>2</v>
      </c>
    </row>
    <row r="2498" spans="1:19">
      <c r="A2498">
        <v>2495</v>
      </c>
      <c r="B2498" s="400">
        <v>44042.893750000003</v>
      </c>
      <c r="C2498" s="577" t="s">
        <v>96</v>
      </c>
      <c r="D2498">
        <v>0.02</v>
      </c>
      <c r="F2498">
        <v>1.18387</v>
      </c>
      <c r="I2498" s="400">
        <v>44042.968055555553</v>
      </c>
      <c r="J2498">
        <v>1.1848700000000001</v>
      </c>
      <c r="N2498">
        <v>2</v>
      </c>
      <c r="Q2498">
        <v>1223</v>
      </c>
      <c r="R2498" s="577" t="s">
        <v>96</v>
      </c>
      <c r="S2498" s="577">
        <v>1</v>
      </c>
    </row>
    <row r="2499" spans="1:19">
      <c r="A2499">
        <v>2497</v>
      </c>
      <c r="B2499" s="400">
        <v>44042.973611111112</v>
      </c>
      <c r="C2499" s="577" t="s">
        <v>96</v>
      </c>
      <c r="D2499">
        <v>0.02</v>
      </c>
      <c r="F2499">
        <v>1.18641</v>
      </c>
      <c r="I2499" s="400">
        <v>44042.976388888892</v>
      </c>
      <c r="J2499">
        <v>1.1874100000000001</v>
      </c>
      <c r="N2499">
        <v>2</v>
      </c>
      <c r="Q2499">
        <v>1224</v>
      </c>
      <c r="R2499" s="577" t="s">
        <v>96</v>
      </c>
      <c r="S2499" s="577">
        <v>1</v>
      </c>
    </row>
    <row r="2500" spans="1:19">
      <c r="A2500">
        <v>2498</v>
      </c>
      <c r="B2500" s="400">
        <v>44042.979166666664</v>
      </c>
      <c r="C2500" s="577" t="s">
        <v>96</v>
      </c>
      <c r="D2500">
        <v>0.02</v>
      </c>
      <c r="F2500">
        <v>1.18703</v>
      </c>
      <c r="I2500" s="400">
        <v>44043.000694444447</v>
      </c>
      <c r="J2500">
        <v>1.1880299999999999</v>
      </c>
      <c r="N2500">
        <v>1.92</v>
      </c>
      <c r="Q2500">
        <v>1225</v>
      </c>
      <c r="R2500" s="577" t="s">
        <v>96</v>
      </c>
      <c r="S2500" s="577">
        <v>1</v>
      </c>
    </row>
    <row r="2501" spans="1:19">
      <c r="A2501">
        <v>2499</v>
      </c>
      <c r="B2501" s="400">
        <v>44043.005555555559</v>
      </c>
      <c r="C2501" s="577" t="s">
        <v>96</v>
      </c>
      <c r="D2501">
        <v>0.02</v>
      </c>
      <c r="F2501">
        <v>1.1873100000000001</v>
      </c>
      <c r="I2501" s="400">
        <v>44043.013194444444</v>
      </c>
      <c r="J2501">
        <v>1.18831</v>
      </c>
      <c r="N2501">
        <v>2</v>
      </c>
      <c r="Q2501">
        <v>1226</v>
      </c>
      <c r="R2501" s="577" t="s">
        <v>96</v>
      </c>
      <c r="S2501" s="577">
        <v>1</v>
      </c>
    </row>
    <row r="2502" spans="1:19">
      <c r="A2502">
        <v>2501</v>
      </c>
      <c r="B2502" s="400">
        <v>44043.015972222223</v>
      </c>
      <c r="C2502" s="577" t="s">
        <v>96</v>
      </c>
      <c r="D2502">
        <v>0.02</v>
      </c>
      <c r="F2502">
        <v>1.1875800000000001</v>
      </c>
      <c r="I2502" s="400">
        <v>44043.084027777775</v>
      </c>
      <c r="J2502">
        <v>1.18858</v>
      </c>
      <c r="N2502">
        <v>2</v>
      </c>
      <c r="Q2502">
        <v>1227</v>
      </c>
      <c r="R2502" s="577" t="s">
        <v>96</v>
      </c>
      <c r="S2502" s="577">
        <v>1</v>
      </c>
    </row>
    <row r="2503" spans="1:19">
      <c r="A2503">
        <v>2502</v>
      </c>
      <c r="B2503" s="400">
        <v>44043.087500000001</v>
      </c>
      <c r="C2503" s="577" t="s">
        <v>96</v>
      </c>
      <c r="D2503">
        <v>0.02</v>
      </c>
      <c r="F2503">
        <v>1.18886</v>
      </c>
      <c r="I2503" s="400">
        <v>44043.113888888889</v>
      </c>
      <c r="J2503">
        <v>1.1898599999999999</v>
      </c>
      <c r="N2503">
        <v>2</v>
      </c>
      <c r="Q2503">
        <v>1228</v>
      </c>
      <c r="R2503" s="577" t="s">
        <v>96</v>
      </c>
      <c r="S2503" s="577">
        <v>1</v>
      </c>
    </row>
    <row r="2504" spans="1:19">
      <c r="A2504">
        <v>2503</v>
      </c>
      <c r="B2504" s="400">
        <v>44043.12777777778</v>
      </c>
      <c r="C2504" s="577" t="s">
        <v>96</v>
      </c>
      <c r="D2504">
        <v>0.02</v>
      </c>
      <c r="F2504">
        <v>1.1887099999999999</v>
      </c>
      <c r="I2504" s="400">
        <v>44043.206944444442</v>
      </c>
      <c r="J2504">
        <v>1.18971</v>
      </c>
      <c r="N2504">
        <v>2</v>
      </c>
      <c r="Q2504">
        <v>1229</v>
      </c>
      <c r="R2504" s="577" t="s">
        <v>96</v>
      </c>
      <c r="S2504" s="577">
        <v>1</v>
      </c>
    </row>
    <row r="2505" spans="1:19">
      <c r="A2505">
        <v>2504</v>
      </c>
      <c r="B2505" s="400">
        <v>44043.25277777778</v>
      </c>
      <c r="C2505" s="577" t="s">
        <v>96</v>
      </c>
      <c r="D2505">
        <v>0.02</v>
      </c>
      <c r="F2505">
        <v>1.1885399999999999</v>
      </c>
      <c r="I2505" s="400">
        <v>44043.275694444441</v>
      </c>
      <c r="J2505">
        <v>1.18954</v>
      </c>
      <c r="N2505">
        <v>2</v>
      </c>
      <c r="Q2505">
        <v>1230</v>
      </c>
      <c r="R2505" s="577" t="s">
        <v>96</v>
      </c>
      <c r="S2505" s="577">
        <v>1</v>
      </c>
    </row>
    <row r="2506" spans="1:19">
      <c r="A2506">
        <v>2505</v>
      </c>
      <c r="B2506" s="400">
        <v>44043.295138888891</v>
      </c>
      <c r="C2506" s="577" t="s">
        <v>96</v>
      </c>
      <c r="D2506">
        <v>0.02</v>
      </c>
      <c r="F2506">
        <v>1.1899299999999999</v>
      </c>
      <c r="I2506" s="400">
        <v>44043.595833333333</v>
      </c>
      <c r="J2506">
        <v>1.1848700000000001</v>
      </c>
      <c r="N2506">
        <v>-10.119999999999999</v>
      </c>
      <c r="Q2506">
        <v>1231</v>
      </c>
      <c r="R2506" s="577" t="s">
        <v>96</v>
      </c>
      <c r="S2506" s="577">
        <v>6</v>
      </c>
    </row>
    <row r="2507" spans="1:19">
      <c r="A2507">
        <v>2506</v>
      </c>
      <c r="B2507" s="400">
        <v>44043.32708333333</v>
      </c>
      <c r="C2507" s="577" t="s">
        <v>96</v>
      </c>
      <c r="D2507">
        <v>0.02</v>
      </c>
      <c r="F2507">
        <v>1.1882999999999999</v>
      </c>
      <c r="I2507" s="400">
        <v>44043.595833333333</v>
      </c>
      <c r="J2507">
        <v>1.1848700000000001</v>
      </c>
      <c r="N2507">
        <v>-6.86</v>
      </c>
      <c r="Q2507">
        <v>1231</v>
      </c>
      <c r="R2507" s="577" t="s">
        <v>96</v>
      </c>
      <c r="S2507" s="577">
        <v>6</v>
      </c>
    </row>
    <row r="2508" spans="1:19">
      <c r="A2508">
        <v>2507</v>
      </c>
      <c r="B2508" s="400">
        <v>44043.354861111111</v>
      </c>
      <c r="C2508" s="577" t="s">
        <v>96</v>
      </c>
      <c r="D2508">
        <v>0.03</v>
      </c>
      <c r="F2508">
        <v>1.18669</v>
      </c>
      <c r="I2508" s="400">
        <v>44043.595833333333</v>
      </c>
      <c r="J2508">
        <v>1.1848700000000001</v>
      </c>
      <c r="N2508">
        <v>-5.46</v>
      </c>
      <c r="Q2508">
        <v>1231</v>
      </c>
      <c r="R2508" s="577" t="s">
        <v>96</v>
      </c>
      <c r="S2508" s="577">
        <v>6</v>
      </c>
    </row>
    <row r="2509" spans="1:19">
      <c r="A2509">
        <v>2508</v>
      </c>
      <c r="B2509" s="400">
        <v>44043.381249999999</v>
      </c>
      <c r="C2509" s="577" t="s">
        <v>96</v>
      </c>
      <c r="D2509">
        <v>0.05</v>
      </c>
      <c r="F2509">
        <v>1.1849799999999999</v>
      </c>
      <c r="I2509" s="400">
        <v>44043.595833333333</v>
      </c>
      <c r="J2509">
        <v>1.1848700000000001</v>
      </c>
      <c r="N2509">
        <v>-0.55000000000000004</v>
      </c>
      <c r="Q2509">
        <v>1231</v>
      </c>
      <c r="R2509" s="577" t="s">
        <v>96</v>
      </c>
      <c r="S2509" s="577">
        <v>6</v>
      </c>
    </row>
    <row r="2510" spans="1:19">
      <c r="A2510">
        <v>2510</v>
      </c>
      <c r="B2510" s="400">
        <v>44043.46875</v>
      </c>
      <c r="C2510" s="577" t="s">
        <v>96</v>
      </c>
      <c r="D2510">
        <v>0.08</v>
      </c>
      <c r="F2510">
        <v>1.1831799999999999</v>
      </c>
      <c r="I2510" s="400">
        <v>44043.595833333333</v>
      </c>
      <c r="J2510">
        <v>1.1848700000000001</v>
      </c>
      <c r="N2510">
        <v>13.52</v>
      </c>
      <c r="Q2510">
        <v>1231</v>
      </c>
      <c r="R2510" s="577" t="s">
        <v>96</v>
      </c>
      <c r="S2510" s="577">
        <v>6</v>
      </c>
    </row>
    <row r="2511" spans="1:19">
      <c r="A2511">
        <v>2512</v>
      </c>
      <c r="B2511" s="400">
        <v>44043.56527777778</v>
      </c>
      <c r="C2511" s="577" t="s">
        <v>96</v>
      </c>
      <c r="D2511">
        <v>0.14000000000000001</v>
      </c>
      <c r="F2511">
        <v>1.18127</v>
      </c>
      <c r="I2511" s="400">
        <v>44043.595833333333</v>
      </c>
      <c r="J2511">
        <v>1.1848700000000001</v>
      </c>
      <c r="N2511">
        <v>50.4</v>
      </c>
      <c r="Q2511">
        <v>1231</v>
      </c>
      <c r="R2511" s="577" t="s">
        <v>96</v>
      </c>
      <c r="S2511" s="577">
        <v>6</v>
      </c>
    </row>
    <row r="2512" spans="1:19">
      <c r="A2512">
        <v>2509</v>
      </c>
      <c r="B2512" s="400">
        <v>44043.392361111109</v>
      </c>
      <c r="C2512" s="577" t="s">
        <v>97</v>
      </c>
      <c r="D2512">
        <v>0.02</v>
      </c>
      <c r="F2512">
        <v>1.18469</v>
      </c>
      <c r="I2512" s="400">
        <v>44043.467361111114</v>
      </c>
      <c r="J2512">
        <v>1.1836899999999999</v>
      </c>
      <c r="N2512">
        <v>2</v>
      </c>
      <c r="Q2512">
        <v>1232</v>
      </c>
      <c r="R2512" s="577" t="s">
        <v>97</v>
      </c>
      <c r="S2512" s="577">
        <v>1</v>
      </c>
    </row>
    <row r="2513" spans="1:19">
      <c r="A2513">
        <v>2511</v>
      </c>
      <c r="B2513" s="400">
        <v>44043.49722222222</v>
      </c>
      <c r="C2513" s="577" t="s">
        <v>97</v>
      </c>
      <c r="D2513">
        <v>0.02</v>
      </c>
      <c r="F2513">
        <v>1.18364</v>
      </c>
      <c r="I2513" s="400">
        <v>44043.556944444441</v>
      </c>
      <c r="J2513">
        <v>1.1826399999999999</v>
      </c>
      <c r="N2513">
        <v>2</v>
      </c>
      <c r="Q2513">
        <v>1233</v>
      </c>
      <c r="R2513" s="577" t="s">
        <v>97</v>
      </c>
      <c r="S2513" s="577">
        <v>1</v>
      </c>
    </row>
    <row r="2514" spans="1:19">
      <c r="A2514">
        <v>2513</v>
      </c>
      <c r="B2514" s="400">
        <v>44043.568749999999</v>
      </c>
      <c r="C2514" s="577" t="s">
        <v>97</v>
      </c>
      <c r="D2514">
        <v>0.02</v>
      </c>
      <c r="F2514">
        <v>1.18106</v>
      </c>
      <c r="I2514" s="400">
        <v>44043.645833333336</v>
      </c>
      <c r="J2514">
        <v>1.1818900000000001</v>
      </c>
      <c r="N2514">
        <v>-1.66</v>
      </c>
      <c r="Q2514">
        <v>1234</v>
      </c>
      <c r="R2514" s="577" t="s">
        <v>97</v>
      </c>
      <c r="S2514" s="577">
        <v>3</v>
      </c>
    </row>
    <row r="2515" spans="1:19">
      <c r="A2515">
        <v>2514</v>
      </c>
      <c r="B2515" s="400">
        <v>44043.574305555558</v>
      </c>
      <c r="C2515" s="577" t="s">
        <v>97</v>
      </c>
      <c r="D2515">
        <v>0.02</v>
      </c>
      <c r="F2515">
        <v>1.18266</v>
      </c>
      <c r="I2515" s="400">
        <v>44043.645833333336</v>
      </c>
      <c r="J2515">
        <v>1.1818900000000001</v>
      </c>
      <c r="N2515">
        <v>1.54</v>
      </c>
      <c r="Q2515">
        <v>1234</v>
      </c>
      <c r="R2515" s="577" t="s">
        <v>97</v>
      </c>
      <c r="S2515" s="577">
        <v>3</v>
      </c>
    </row>
    <row r="2516" spans="1:19">
      <c r="A2516">
        <v>2515</v>
      </c>
      <c r="B2516" s="400">
        <v>44043.595138888886</v>
      </c>
      <c r="C2516" s="577" t="s">
        <v>97</v>
      </c>
      <c r="D2516">
        <v>0.03</v>
      </c>
      <c r="F2516">
        <v>1.1842699999999999</v>
      </c>
      <c r="I2516" s="400">
        <v>44043.645833333336</v>
      </c>
      <c r="J2516">
        <v>1.1818900000000001</v>
      </c>
      <c r="N2516">
        <v>7.14</v>
      </c>
      <c r="Q2516">
        <v>1234</v>
      </c>
      <c r="R2516" s="577" t="s">
        <v>97</v>
      </c>
      <c r="S2516" s="577">
        <v>3</v>
      </c>
    </row>
    <row r="2517" spans="1:19">
      <c r="A2517">
        <v>2516</v>
      </c>
      <c r="B2517" s="400">
        <v>44043.601388888892</v>
      </c>
      <c r="C2517" s="577" t="s">
        <v>96</v>
      </c>
      <c r="D2517">
        <v>0.02</v>
      </c>
      <c r="F2517">
        <v>1.1837</v>
      </c>
      <c r="I2517" s="400">
        <v>44043.640277777777</v>
      </c>
      <c r="J2517">
        <v>1.1839</v>
      </c>
      <c r="N2517">
        <v>0.4</v>
      </c>
      <c r="Q2517">
        <v>1235</v>
      </c>
      <c r="R2517" s="577" t="s">
        <v>96</v>
      </c>
      <c r="S2517" s="577">
        <v>2</v>
      </c>
    </row>
    <row r="2518" spans="1:19">
      <c r="A2518">
        <v>2517</v>
      </c>
      <c r="B2518" s="400">
        <v>44043.625694444447</v>
      </c>
      <c r="C2518" s="577" t="s">
        <v>96</v>
      </c>
      <c r="D2518">
        <v>0.02</v>
      </c>
      <c r="F2518">
        <v>1.1820999999999999</v>
      </c>
      <c r="I2518" s="400">
        <v>44043.640277777777</v>
      </c>
      <c r="J2518">
        <v>1.1839</v>
      </c>
      <c r="N2518">
        <v>3.6</v>
      </c>
      <c r="Q2518">
        <v>1235</v>
      </c>
      <c r="R2518" s="577" t="s">
        <v>96</v>
      </c>
      <c r="S2518" s="577">
        <v>2</v>
      </c>
    </row>
    <row r="2519" spans="1:19">
      <c r="A2519">
        <v>2518</v>
      </c>
      <c r="B2519" s="400">
        <v>44043.658333333333</v>
      </c>
      <c r="C2519" s="577" t="s">
        <v>97</v>
      </c>
      <c r="D2519">
        <v>0.02</v>
      </c>
      <c r="F2519">
        <v>1.18266</v>
      </c>
      <c r="I2519" s="400">
        <v>44043.666666666664</v>
      </c>
      <c r="J2519">
        <v>1.1816599999999999</v>
      </c>
      <c r="N2519">
        <v>2</v>
      </c>
      <c r="Q2519">
        <v>1236</v>
      </c>
      <c r="R2519" s="577" t="s">
        <v>97</v>
      </c>
      <c r="S2519" s="577">
        <v>1</v>
      </c>
    </row>
    <row r="2520" spans="1:19">
      <c r="A2520">
        <v>2519</v>
      </c>
      <c r="B2520" s="400">
        <v>44043.663194444445</v>
      </c>
      <c r="C2520" s="577" t="s">
        <v>96</v>
      </c>
      <c r="D2520">
        <v>0.02</v>
      </c>
      <c r="F2520">
        <v>1.1826300000000001</v>
      </c>
      <c r="I2520" s="400">
        <v>44043.729861111111</v>
      </c>
      <c r="J2520">
        <v>1.1805099999999999</v>
      </c>
      <c r="N2520">
        <v>-4.24</v>
      </c>
      <c r="Q2520">
        <v>1237</v>
      </c>
      <c r="R2520" s="577" t="s">
        <v>96</v>
      </c>
      <c r="S2520" s="577">
        <v>4</v>
      </c>
    </row>
    <row r="2521" spans="1:19">
      <c r="A2521">
        <v>2520</v>
      </c>
      <c r="B2521" s="400">
        <v>44043.669444444444</v>
      </c>
      <c r="C2521" s="577" t="s">
        <v>96</v>
      </c>
      <c r="D2521">
        <v>0.02</v>
      </c>
      <c r="F2521">
        <v>1.18102</v>
      </c>
      <c r="I2521" s="400">
        <v>44043.729861111111</v>
      </c>
      <c r="J2521">
        <v>1.1805099999999999</v>
      </c>
      <c r="N2521">
        <v>-1.02</v>
      </c>
      <c r="Q2521">
        <v>1237</v>
      </c>
      <c r="R2521" s="577" t="s">
        <v>96</v>
      </c>
      <c r="S2521" s="577">
        <v>4</v>
      </c>
    </row>
    <row r="2522" spans="1:19">
      <c r="A2522">
        <v>2521</v>
      </c>
      <c r="B2522" s="400">
        <v>44043.672222222223</v>
      </c>
      <c r="C2522" s="577" t="s">
        <v>96</v>
      </c>
      <c r="D2522">
        <v>0.03</v>
      </c>
      <c r="F2522">
        <v>1.1794199999999999</v>
      </c>
      <c r="I2522" s="400">
        <v>44043.729861111111</v>
      </c>
      <c r="J2522">
        <v>1.1805099999999999</v>
      </c>
      <c r="N2522">
        <v>3.27</v>
      </c>
      <c r="Q2522">
        <v>1237</v>
      </c>
      <c r="R2522" s="577" t="s">
        <v>96</v>
      </c>
      <c r="S2522" s="577">
        <v>4</v>
      </c>
    </row>
    <row r="2523" spans="1:19">
      <c r="A2523">
        <v>2523</v>
      </c>
      <c r="B2523" s="400">
        <v>44043.690972222219</v>
      </c>
      <c r="C2523" s="577" t="s">
        <v>96</v>
      </c>
      <c r="D2523">
        <v>0.05</v>
      </c>
      <c r="F2523">
        <v>1.1777200000000001</v>
      </c>
      <c r="I2523" s="400">
        <v>44043.729861111111</v>
      </c>
      <c r="J2523">
        <v>1.1805099999999999</v>
      </c>
      <c r="N2523">
        <v>13.95</v>
      </c>
      <c r="Q2523">
        <v>1237</v>
      </c>
      <c r="R2523" s="577" t="s">
        <v>96</v>
      </c>
      <c r="S2523" s="577">
        <v>4</v>
      </c>
    </row>
    <row r="2524" spans="1:19">
      <c r="A2524">
        <v>2522</v>
      </c>
      <c r="B2524" s="400">
        <v>44043.681944444441</v>
      </c>
      <c r="C2524" s="577" t="s">
        <v>97</v>
      </c>
      <c r="D2524">
        <v>0.02</v>
      </c>
      <c r="F2524">
        <v>1.1794500000000001</v>
      </c>
      <c r="I2524" s="400">
        <v>44043.688888888886</v>
      </c>
      <c r="J2524">
        <v>1.17845</v>
      </c>
      <c r="N2524">
        <v>2</v>
      </c>
      <c r="Q2524">
        <v>1238</v>
      </c>
      <c r="R2524" s="577" t="s">
        <v>97</v>
      </c>
      <c r="S2524" s="577">
        <v>1</v>
      </c>
    </row>
    <row r="2525" spans="1:19">
      <c r="A2525">
        <v>2524</v>
      </c>
      <c r="B2525" s="400">
        <v>44043.697916666664</v>
      </c>
      <c r="C2525" s="577" t="s">
        <v>97</v>
      </c>
      <c r="D2525">
        <v>0.02</v>
      </c>
      <c r="F2525">
        <v>1.1781900000000001</v>
      </c>
      <c r="I2525" s="400">
        <v>44043.824999999997</v>
      </c>
      <c r="J2525">
        <v>1.1779999999999999</v>
      </c>
      <c r="N2525">
        <v>0.38</v>
      </c>
      <c r="Q2525">
        <v>1239</v>
      </c>
      <c r="R2525" s="577" t="s">
        <v>97</v>
      </c>
      <c r="S2525" s="577">
        <v>2</v>
      </c>
    </row>
    <row r="2526" spans="1:19">
      <c r="A2526">
        <v>2525</v>
      </c>
      <c r="B2526" s="400">
        <v>44043.714583333334</v>
      </c>
      <c r="C2526" s="577" t="s">
        <v>97</v>
      </c>
      <c r="D2526">
        <v>0.02</v>
      </c>
      <c r="F2526">
        <v>1.1798</v>
      </c>
      <c r="I2526" s="400">
        <v>44043.824999999997</v>
      </c>
      <c r="J2526">
        <v>1.1779999999999999</v>
      </c>
      <c r="N2526">
        <v>3.6</v>
      </c>
      <c r="Q2526">
        <v>1239</v>
      </c>
      <c r="R2526" s="577" t="s">
        <v>97</v>
      </c>
      <c r="S2526" s="577">
        <v>2</v>
      </c>
    </row>
    <row r="2527" spans="1:19">
      <c r="A2527">
        <v>2526</v>
      </c>
      <c r="B2527" s="400">
        <v>44043.743750000001</v>
      </c>
      <c r="C2527" s="577" t="s">
        <v>96</v>
      </c>
      <c r="D2527">
        <v>0.02</v>
      </c>
      <c r="F2527">
        <v>1.1797200000000001</v>
      </c>
      <c r="I2527" s="400">
        <v>44046.177083333336</v>
      </c>
      <c r="J2527">
        <v>1.1776</v>
      </c>
      <c r="N2527">
        <v>-4.32</v>
      </c>
      <c r="Q2527">
        <v>1240</v>
      </c>
      <c r="R2527" s="577" t="s">
        <v>96</v>
      </c>
      <c r="S2527" s="577">
        <v>4</v>
      </c>
    </row>
    <row r="2528" spans="1:19">
      <c r="A2528">
        <v>2527</v>
      </c>
      <c r="B2528" s="400">
        <v>44043.775000000001</v>
      </c>
      <c r="C2528" s="577" t="s">
        <v>96</v>
      </c>
      <c r="D2528">
        <v>0.02</v>
      </c>
      <c r="F2528">
        <v>1.17811</v>
      </c>
      <c r="I2528" s="400">
        <v>44046.177083333336</v>
      </c>
      <c r="J2528">
        <v>1.1776</v>
      </c>
      <c r="N2528">
        <v>-1.1000000000000001</v>
      </c>
      <c r="Q2528">
        <v>1240</v>
      </c>
      <c r="R2528" s="577" t="s">
        <v>96</v>
      </c>
      <c r="S2528" s="577">
        <v>4</v>
      </c>
    </row>
    <row r="2529" spans="1:19">
      <c r="A2529">
        <v>2530</v>
      </c>
      <c r="B2529" s="400">
        <v>44046.009722222225</v>
      </c>
      <c r="C2529" s="577" t="s">
        <v>96</v>
      </c>
      <c r="D2529">
        <v>0.03</v>
      </c>
      <c r="F2529">
        <v>1.1765099999999999</v>
      </c>
      <c r="I2529" s="400">
        <v>44046.177083333336</v>
      </c>
      <c r="J2529">
        <v>1.1776</v>
      </c>
      <c r="N2529">
        <v>3.27</v>
      </c>
      <c r="Q2529">
        <v>1240</v>
      </c>
      <c r="R2529" s="577" t="s">
        <v>96</v>
      </c>
      <c r="S2529" s="577">
        <v>4</v>
      </c>
    </row>
    <row r="2530" spans="1:19">
      <c r="A2530">
        <v>2531</v>
      </c>
      <c r="B2530" s="400">
        <v>44046.01458333333</v>
      </c>
      <c r="C2530" s="577" t="s">
        <v>96</v>
      </c>
      <c r="D2530">
        <v>0.05</v>
      </c>
      <c r="F2530">
        <v>1.1748099999999999</v>
      </c>
      <c r="I2530" s="400">
        <v>44046.177083333336</v>
      </c>
      <c r="J2530">
        <v>1.1776</v>
      </c>
      <c r="N2530">
        <v>13.95</v>
      </c>
      <c r="Q2530">
        <v>1240</v>
      </c>
      <c r="R2530" s="577" t="s">
        <v>96</v>
      </c>
      <c r="S2530" s="577">
        <v>4</v>
      </c>
    </row>
    <row r="2531" spans="1:19">
      <c r="A2531">
        <v>2528</v>
      </c>
      <c r="B2531" s="400">
        <v>44043.873611111114</v>
      </c>
      <c r="C2531" s="577" t="s">
        <v>97</v>
      </c>
      <c r="D2531">
        <v>0.02</v>
      </c>
      <c r="F2531">
        <v>1.1777599999999999</v>
      </c>
      <c r="I2531" s="400">
        <v>44046.006249999999</v>
      </c>
      <c r="J2531">
        <v>1.1775599999999999</v>
      </c>
      <c r="N2531">
        <v>0.42</v>
      </c>
      <c r="Q2531">
        <v>1241</v>
      </c>
      <c r="R2531" s="577" t="s">
        <v>97</v>
      </c>
      <c r="S2531" s="577">
        <v>2</v>
      </c>
    </row>
    <row r="2532" spans="1:19">
      <c r="A2532">
        <v>2529</v>
      </c>
      <c r="B2532" s="400">
        <v>44045.950694444444</v>
      </c>
      <c r="C2532" s="577" t="s">
        <v>97</v>
      </c>
      <c r="D2532">
        <v>0.02</v>
      </c>
      <c r="F2532">
        <v>1.17936</v>
      </c>
      <c r="I2532" s="400">
        <v>44046.006249999999</v>
      </c>
      <c r="J2532">
        <v>1.1775599999999999</v>
      </c>
      <c r="N2532">
        <v>3.62</v>
      </c>
      <c r="Q2532">
        <v>1241</v>
      </c>
      <c r="R2532" s="577" t="s">
        <v>97</v>
      </c>
      <c r="S2532" s="577">
        <v>2</v>
      </c>
    </row>
    <row r="2533" spans="1:19">
      <c r="A2533">
        <v>2532</v>
      </c>
      <c r="B2533" s="400">
        <v>44046.01666666667</v>
      </c>
      <c r="C2533" s="577" t="s">
        <v>97</v>
      </c>
      <c r="D2533">
        <v>0.02</v>
      </c>
      <c r="F2533">
        <v>1.1750100000000001</v>
      </c>
      <c r="I2533" s="400">
        <v>44046.390277777777</v>
      </c>
      <c r="J2533">
        <v>1.1758900000000001</v>
      </c>
      <c r="N2533">
        <v>-1.76</v>
      </c>
      <c r="Q2533">
        <v>1242</v>
      </c>
      <c r="R2533" s="577" t="s">
        <v>97</v>
      </c>
      <c r="S2533" s="577">
        <v>3</v>
      </c>
    </row>
    <row r="2534" spans="1:19">
      <c r="A2534">
        <v>2533</v>
      </c>
      <c r="B2534" s="400">
        <v>44046.07916666667</v>
      </c>
      <c r="C2534" s="577" t="s">
        <v>97</v>
      </c>
      <c r="D2534">
        <v>0.02</v>
      </c>
      <c r="F2534">
        <v>1.17666</v>
      </c>
      <c r="I2534" s="400">
        <v>44046.390277777777</v>
      </c>
      <c r="J2534">
        <v>1.1758900000000001</v>
      </c>
      <c r="N2534">
        <v>1.54</v>
      </c>
      <c r="Q2534">
        <v>1242</v>
      </c>
      <c r="R2534" s="577" t="s">
        <v>97</v>
      </c>
      <c r="S2534" s="577">
        <v>3</v>
      </c>
    </row>
    <row r="2535" spans="1:19">
      <c r="A2535">
        <v>2536</v>
      </c>
      <c r="B2535" s="400">
        <v>44046.361111111109</v>
      </c>
      <c r="C2535" s="577" t="s">
        <v>97</v>
      </c>
      <c r="D2535">
        <v>0.03</v>
      </c>
      <c r="F2535">
        <v>1.1782900000000001</v>
      </c>
      <c r="I2535" s="400">
        <v>44046.390277777777</v>
      </c>
      <c r="J2535">
        <v>1.1758900000000001</v>
      </c>
      <c r="N2535">
        <v>7.2</v>
      </c>
      <c r="Q2535">
        <v>1242</v>
      </c>
      <c r="R2535" s="577" t="s">
        <v>97</v>
      </c>
      <c r="S2535" s="577">
        <v>3</v>
      </c>
    </row>
    <row r="2536" spans="1:19">
      <c r="A2536">
        <v>2534</v>
      </c>
      <c r="B2536" s="400">
        <v>44046.220833333333</v>
      </c>
      <c r="C2536" s="577" t="s">
        <v>96</v>
      </c>
      <c r="D2536">
        <v>0.02</v>
      </c>
      <c r="F2536">
        <v>1.1772100000000001</v>
      </c>
      <c r="I2536" s="400">
        <v>44046.35</v>
      </c>
      <c r="J2536">
        <v>1.1774</v>
      </c>
      <c r="N2536">
        <v>0.38</v>
      </c>
      <c r="Q2536">
        <v>1243</v>
      </c>
      <c r="R2536" s="577" t="s">
        <v>96</v>
      </c>
      <c r="S2536" s="577">
        <v>2</v>
      </c>
    </row>
    <row r="2537" spans="1:19">
      <c r="A2537">
        <v>2535</v>
      </c>
      <c r="B2537" s="400">
        <v>44046.270138888889</v>
      </c>
      <c r="C2537" s="577" t="s">
        <v>96</v>
      </c>
      <c r="D2537">
        <v>0.02</v>
      </c>
      <c r="F2537">
        <v>1.1755800000000001</v>
      </c>
      <c r="I2537" s="400">
        <v>44046.35</v>
      </c>
      <c r="J2537">
        <v>1.1774</v>
      </c>
      <c r="N2537">
        <v>3.64</v>
      </c>
      <c r="Q2537">
        <v>1243</v>
      </c>
      <c r="R2537" s="577" t="s">
        <v>96</v>
      </c>
      <c r="S2537" s="577">
        <v>2</v>
      </c>
    </row>
    <row r="2538" spans="1:19">
      <c r="A2538">
        <v>2537</v>
      </c>
      <c r="B2538" s="400">
        <v>44046.363888888889</v>
      </c>
      <c r="C2538" s="577" t="s">
        <v>96</v>
      </c>
      <c r="D2538">
        <v>0.02</v>
      </c>
      <c r="F2538">
        <v>1.17811</v>
      </c>
      <c r="I2538" s="400">
        <v>44046.636805555558</v>
      </c>
      <c r="J2538">
        <v>1.1743600000000001</v>
      </c>
      <c r="N2538">
        <v>-7.5</v>
      </c>
      <c r="Q2538">
        <v>1244</v>
      </c>
      <c r="R2538" s="577" t="s">
        <v>96</v>
      </c>
      <c r="S2538" s="577">
        <v>5</v>
      </c>
    </row>
    <row r="2539" spans="1:19">
      <c r="A2539">
        <v>2538</v>
      </c>
      <c r="B2539" s="400">
        <v>44046.384027777778</v>
      </c>
      <c r="C2539" s="577" t="s">
        <v>96</v>
      </c>
      <c r="D2539">
        <v>0.02</v>
      </c>
      <c r="F2539">
        <v>1.1765000000000001</v>
      </c>
      <c r="I2539" s="400">
        <v>44046.636805555558</v>
      </c>
      <c r="J2539">
        <v>1.1743600000000001</v>
      </c>
      <c r="N2539">
        <v>-4.28</v>
      </c>
      <c r="Q2539">
        <v>1244</v>
      </c>
      <c r="R2539" s="577" t="s">
        <v>96</v>
      </c>
      <c r="S2539" s="577">
        <v>5</v>
      </c>
    </row>
    <row r="2540" spans="1:19">
      <c r="A2540">
        <v>2539</v>
      </c>
      <c r="B2540" s="400">
        <v>44046.414583333331</v>
      </c>
      <c r="C2540" s="577" t="s">
        <v>96</v>
      </c>
      <c r="D2540">
        <v>0.03</v>
      </c>
      <c r="F2540">
        <v>1.17489</v>
      </c>
      <c r="I2540" s="400">
        <v>44046.636805555558</v>
      </c>
      <c r="J2540">
        <v>1.1743600000000001</v>
      </c>
      <c r="N2540">
        <v>-1.59</v>
      </c>
      <c r="Q2540">
        <v>1244</v>
      </c>
      <c r="R2540" s="577" t="s">
        <v>96</v>
      </c>
      <c r="S2540" s="577">
        <v>5</v>
      </c>
    </row>
    <row r="2541" spans="1:19">
      <c r="A2541">
        <v>2540</v>
      </c>
      <c r="B2541" s="400">
        <v>44046.431250000001</v>
      </c>
      <c r="C2541" s="577" t="s">
        <v>96</v>
      </c>
      <c r="D2541">
        <v>0.05</v>
      </c>
      <c r="F2541">
        <v>1.17276</v>
      </c>
      <c r="I2541" s="400">
        <v>44046.636805555558</v>
      </c>
      <c r="J2541">
        <v>1.1743600000000001</v>
      </c>
      <c r="N2541">
        <v>8</v>
      </c>
      <c r="Q2541">
        <v>1244</v>
      </c>
      <c r="R2541" s="577" t="s">
        <v>96</v>
      </c>
      <c r="S2541" s="577">
        <v>5</v>
      </c>
    </row>
    <row r="2542" spans="1:19">
      <c r="A2542">
        <v>2542</v>
      </c>
      <c r="B2542" s="400">
        <v>44046.539583333331</v>
      </c>
      <c r="C2542" s="577" t="s">
        <v>96</v>
      </c>
      <c r="D2542">
        <v>0.08</v>
      </c>
      <c r="F2542">
        <v>1.1709499999999999</v>
      </c>
      <c r="I2542" s="400">
        <v>44046.636805555558</v>
      </c>
      <c r="J2542">
        <v>1.1743600000000001</v>
      </c>
      <c r="N2542">
        <v>27.28</v>
      </c>
      <c r="Q2542">
        <v>1244</v>
      </c>
      <c r="R2542" s="577" t="s">
        <v>96</v>
      </c>
      <c r="S2542" s="577">
        <v>5</v>
      </c>
    </row>
    <row r="2543" spans="1:19">
      <c r="A2543">
        <v>2541</v>
      </c>
      <c r="B2543" s="400">
        <v>44046.443749999999</v>
      </c>
      <c r="C2543" s="577" t="s">
        <v>97</v>
      </c>
      <c r="D2543">
        <v>0.02</v>
      </c>
      <c r="F2543">
        <v>1.17262</v>
      </c>
      <c r="I2543" s="400">
        <v>44046.536111111112</v>
      </c>
      <c r="J2543">
        <v>1.1716200000000001</v>
      </c>
      <c r="N2543">
        <v>2</v>
      </c>
      <c r="Q2543">
        <v>1245</v>
      </c>
      <c r="R2543" s="577" t="s">
        <v>97</v>
      </c>
      <c r="S2543" s="577">
        <v>1</v>
      </c>
    </row>
    <row r="2544" spans="1:19">
      <c r="A2544">
        <v>2543</v>
      </c>
      <c r="B2544" s="400">
        <v>44046.561111111114</v>
      </c>
      <c r="C2544" s="577" t="s">
        <v>97</v>
      </c>
      <c r="D2544">
        <v>0.02</v>
      </c>
      <c r="F2544">
        <v>1.1710199999999999</v>
      </c>
      <c r="I2544" s="400">
        <v>44047.482638888891</v>
      </c>
      <c r="J2544">
        <v>1.1760600000000001</v>
      </c>
      <c r="N2544">
        <v>-10.06</v>
      </c>
      <c r="Q2544">
        <v>1246</v>
      </c>
      <c r="R2544" s="577" t="s">
        <v>97</v>
      </c>
      <c r="S2544" s="577">
        <v>6</v>
      </c>
    </row>
    <row r="2545" spans="1:19">
      <c r="A2545">
        <v>2544</v>
      </c>
      <c r="B2545" s="400">
        <v>44046.583333333336</v>
      </c>
      <c r="C2545" s="577" t="s">
        <v>97</v>
      </c>
      <c r="D2545">
        <v>0.02</v>
      </c>
      <c r="F2545">
        <v>1.17262</v>
      </c>
      <c r="I2545" s="400">
        <v>44047.482638888891</v>
      </c>
      <c r="J2545">
        <v>1.1760600000000001</v>
      </c>
      <c r="N2545">
        <v>-6.86</v>
      </c>
      <c r="Q2545">
        <v>1246</v>
      </c>
      <c r="R2545" s="577" t="s">
        <v>97</v>
      </c>
      <c r="S2545" s="577">
        <v>6</v>
      </c>
    </row>
    <row r="2546" spans="1:19">
      <c r="A2546">
        <v>2545</v>
      </c>
      <c r="B2546" s="400">
        <v>44046.623611111114</v>
      </c>
      <c r="C2546" s="577" t="s">
        <v>97</v>
      </c>
      <c r="D2546">
        <v>0.03</v>
      </c>
      <c r="F2546">
        <v>1.17422</v>
      </c>
      <c r="I2546" s="400">
        <v>44047.482638888891</v>
      </c>
      <c r="J2546">
        <v>1.1760600000000001</v>
      </c>
      <c r="N2546">
        <v>-5.49</v>
      </c>
      <c r="Q2546">
        <v>1246</v>
      </c>
      <c r="R2546" s="577" t="s">
        <v>97</v>
      </c>
      <c r="S2546" s="577">
        <v>6</v>
      </c>
    </row>
    <row r="2547" spans="1:19">
      <c r="A2547">
        <v>2548</v>
      </c>
      <c r="B2547" s="400">
        <v>44046.774305555555</v>
      </c>
      <c r="C2547" s="577" t="s">
        <v>97</v>
      </c>
      <c r="D2547">
        <v>0.05</v>
      </c>
      <c r="F2547">
        <v>1.1759500000000001</v>
      </c>
      <c r="I2547" s="400">
        <v>44047.482638888891</v>
      </c>
      <c r="J2547">
        <v>1.1760600000000001</v>
      </c>
      <c r="N2547">
        <v>-0.49</v>
      </c>
      <c r="Q2547">
        <v>1246</v>
      </c>
      <c r="R2547" s="577" t="s">
        <v>97</v>
      </c>
      <c r="S2547" s="577">
        <v>6</v>
      </c>
    </row>
    <row r="2548" spans="1:19">
      <c r="A2548">
        <v>2549</v>
      </c>
      <c r="B2548" s="400">
        <v>44047.275694444441</v>
      </c>
      <c r="C2548" s="577" t="s">
        <v>97</v>
      </c>
      <c r="D2548">
        <v>0.08</v>
      </c>
      <c r="F2548">
        <v>1.1777500000000001</v>
      </c>
      <c r="I2548" s="400">
        <v>44047.482638888891</v>
      </c>
      <c r="J2548">
        <v>1.1760600000000001</v>
      </c>
      <c r="N2548">
        <v>13.52</v>
      </c>
      <c r="Q2548">
        <v>1246</v>
      </c>
      <c r="R2548" s="577" t="s">
        <v>97</v>
      </c>
      <c r="S2548" s="577">
        <v>6</v>
      </c>
    </row>
    <row r="2549" spans="1:19">
      <c r="A2549">
        <v>2551</v>
      </c>
      <c r="B2549" s="400">
        <v>44047.3125</v>
      </c>
      <c r="C2549" s="577" t="s">
        <v>97</v>
      </c>
      <c r="D2549">
        <v>0.14000000000000001</v>
      </c>
      <c r="F2549">
        <v>1.1796500000000001</v>
      </c>
      <c r="I2549" s="400">
        <v>44047.482638888891</v>
      </c>
      <c r="J2549">
        <v>1.1760600000000001</v>
      </c>
      <c r="N2549">
        <v>50.26</v>
      </c>
      <c r="Q2549">
        <v>1246</v>
      </c>
      <c r="R2549" s="577" t="s">
        <v>97</v>
      </c>
      <c r="S2549" s="577">
        <v>6</v>
      </c>
    </row>
    <row r="2550" spans="1:19">
      <c r="A2550">
        <v>2546</v>
      </c>
      <c r="B2550" s="400">
        <v>44046.646527777775</v>
      </c>
      <c r="C2550" s="577" t="s">
        <v>96</v>
      </c>
      <c r="D2550">
        <v>0.02</v>
      </c>
      <c r="F2550">
        <v>1.17408</v>
      </c>
      <c r="I2550" s="400">
        <v>44046.666666666664</v>
      </c>
      <c r="J2550">
        <v>1.1750799999999999</v>
      </c>
      <c r="N2550">
        <v>2</v>
      </c>
      <c r="Q2550">
        <v>1247</v>
      </c>
      <c r="R2550" s="577" t="s">
        <v>96</v>
      </c>
      <c r="S2550" s="577">
        <v>1</v>
      </c>
    </row>
    <row r="2551" spans="1:19">
      <c r="A2551">
        <v>2547</v>
      </c>
      <c r="B2551" s="400">
        <v>44046.69027777778</v>
      </c>
      <c r="C2551" s="577" t="s">
        <v>96</v>
      </c>
      <c r="D2551">
        <v>0.02</v>
      </c>
      <c r="F2551">
        <v>1.1746799999999999</v>
      </c>
      <c r="I2551" s="400">
        <v>44046.731249999997</v>
      </c>
      <c r="J2551">
        <v>1.1756800000000001</v>
      </c>
      <c r="K2551" s="577"/>
      <c r="N2551">
        <v>2</v>
      </c>
      <c r="Q2551">
        <v>1248</v>
      </c>
      <c r="R2551" s="577" t="s">
        <v>96</v>
      </c>
      <c r="S2551" s="577">
        <v>1</v>
      </c>
    </row>
    <row r="2552" spans="1:19">
      <c r="A2552">
        <v>2550</v>
      </c>
      <c r="B2552" s="400">
        <v>44047.279861111114</v>
      </c>
      <c r="C2552" s="577" t="s">
        <v>96</v>
      </c>
      <c r="D2552">
        <v>0.02</v>
      </c>
      <c r="F2552">
        <v>1.1775500000000001</v>
      </c>
      <c r="I2552" s="400">
        <v>44047.304166666669</v>
      </c>
      <c r="J2552">
        <v>1.17855</v>
      </c>
      <c r="K2552" s="577"/>
      <c r="N2552">
        <v>2</v>
      </c>
      <c r="Q2552">
        <v>1249</v>
      </c>
      <c r="R2552" s="577" t="s">
        <v>96</v>
      </c>
      <c r="S2552" s="577">
        <v>1</v>
      </c>
    </row>
    <row r="2553" spans="1:19">
      <c r="A2553">
        <v>2552</v>
      </c>
      <c r="B2553" s="400">
        <v>44047.324999999997</v>
      </c>
      <c r="C2553" s="577" t="s">
        <v>96</v>
      </c>
      <c r="D2553">
        <v>0.02</v>
      </c>
      <c r="F2553">
        <v>1.17977</v>
      </c>
      <c r="I2553" s="400">
        <v>44047.388888888891</v>
      </c>
      <c r="J2553">
        <v>1.1799599999999999</v>
      </c>
      <c r="N2553">
        <v>0.38</v>
      </c>
      <c r="Q2553">
        <v>1250</v>
      </c>
      <c r="R2553" s="577" t="s">
        <v>96</v>
      </c>
      <c r="S2553" s="577">
        <v>2</v>
      </c>
    </row>
    <row r="2554" spans="1:19">
      <c r="A2554">
        <v>2553</v>
      </c>
      <c r="B2554" s="400">
        <v>44047.354166666664</v>
      </c>
      <c r="C2554" s="577" t="s">
        <v>96</v>
      </c>
      <c r="D2554">
        <v>0.02</v>
      </c>
      <c r="F2554">
        <v>1.17815</v>
      </c>
      <c r="I2554" s="400">
        <v>44047.388888888891</v>
      </c>
      <c r="J2554">
        <v>1.1799599999999999</v>
      </c>
      <c r="N2554">
        <v>3.62</v>
      </c>
      <c r="Q2554">
        <v>1250</v>
      </c>
      <c r="R2554" s="577" t="s">
        <v>96</v>
      </c>
      <c r="S2554" s="577">
        <v>2</v>
      </c>
    </row>
    <row r="2555" spans="1:19">
      <c r="A2555">
        <v>2554</v>
      </c>
      <c r="B2555" s="400">
        <v>44047.42291666667</v>
      </c>
      <c r="C2555" s="577" t="s">
        <v>96</v>
      </c>
      <c r="D2555">
        <v>0.02</v>
      </c>
      <c r="F2555">
        <v>1.1790400000000001</v>
      </c>
      <c r="I2555" s="400">
        <v>44047.636805555558</v>
      </c>
      <c r="J2555">
        <v>1.1769000000000001</v>
      </c>
      <c r="N2555">
        <v>-4.28</v>
      </c>
      <c r="Q2555">
        <v>1251</v>
      </c>
      <c r="R2555" s="577" t="s">
        <v>96</v>
      </c>
      <c r="S2555" s="577">
        <v>4</v>
      </c>
    </row>
    <row r="2556" spans="1:19">
      <c r="A2556">
        <v>2555</v>
      </c>
      <c r="B2556" s="400">
        <v>44047.452777777777</v>
      </c>
      <c r="C2556" s="577" t="s">
        <v>96</v>
      </c>
      <c r="D2556">
        <v>0.02</v>
      </c>
      <c r="F2556">
        <v>1.17744</v>
      </c>
      <c r="I2556" s="400">
        <v>44047.636805555558</v>
      </c>
      <c r="J2556">
        <v>1.1769000000000001</v>
      </c>
      <c r="N2556">
        <v>-1.08</v>
      </c>
      <c r="Q2556">
        <v>1251</v>
      </c>
      <c r="R2556" s="577" t="s">
        <v>96</v>
      </c>
      <c r="S2556" s="577">
        <v>4</v>
      </c>
    </row>
    <row r="2557" spans="1:19">
      <c r="A2557">
        <v>2556</v>
      </c>
      <c r="B2557" s="400">
        <v>44047.484027777777</v>
      </c>
      <c r="C2557" s="577" t="s">
        <v>96</v>
      </c>
      <c r="D2557">
        <v>0.03</v>
      </c>
      <c r="F2557">
        <v>1.1758299999999999</v>
      </c>
      <c r="I2557" s="400">
        <v>44047.636805555558</v>
      </c>
      <c r="J2557">
        <v>1.1769000000000001</v>
      </c>
      <c r="N2557">
        <v>3.21</v>
      </c>
      <c r="Q2557">
        <v>1251</v>
      </c>
      <c r="R2557" s="577" t="s">
        <v>96</v>
      </c>
      <c r="S2557" s="577">
        <v>4</v>
      </c>
    </row>
    <row r="2558" spans="1:19">
      <c r="A2558">
        <v>2558</v>
      </c>
      <c r="B2558" s="400">
        <v>44047.535416666666</v>
      </c>
      <c r="C2558" s="577" t="s">
        <v>96</v>
      </c>
      <c r="D2558">
        <v>0.05</v>
      </c>
      <c r="F2558">
        <v>1.17408</v>
      </c>
      <c r="I2558" s="400">
        <v>44047.636805555558</v>
      </c>
      <c r="J2558">
        <v>1.1769000000000001</v>
      </c>
      <c r="K2558" s="577"/>
      <c r="N2558">
        <v>14.1</v>
      </c>
      <c r="Q2558">
        <v>1251</v>
      </c>
      <c r="R2558" s="577" t="s">
        <v>96</v>
      </c>
      <c r="S2558" s="577">
        <v>4</v>
      </c>
    </row>
    <row r="2559" spans="1:19">
      <c r="A2559">
        <v>2557</v>
      </c>
      <c r="B2559" s="400">
        <v>44047.49722222222</v>
      </c>
      <c r="C2559" s="577" t="s">
        <v>97</v>
      </c>
      <c r="D2559">
        <v>0.02</v>
      </c>
      <c r="F2559">
        <v>1.17632</v>
      </c>
      <c r="I2559" s="400">
        <v>44047.527777777781</v>
      </c>
      <c r="J2559">
        <v>1.1753199999999999</v>
      </c>
      <c r="K2559" s="577"/>
      <c r="N2559">
        <v>2</v>
      </c>
      <c r="Q2559">
        <v>1252</v>
      </c>
      <c r="R2559" s="577" t="s">
        <v>97</v>
      </c>
      <c r="S2559" s="577">
        <v>1</v>
      </c>
    </row>
    <row r="2560" spans="1:19">
      <c r="A2560">
        <v>2559</v>
      </c>
      <c r="B2560" s="400">
        <v>44047.542361111111</v>
      </c>
      <c r="C2560" s="577" t="s">
        <v>97</v>
      </c>
      <c r="D2560">
        <v>0.02</v>
      </c>
      <c r="F2560">
        <v>1.1730799999999999</v>
      </c>
      <c r="I2560" s="400">
        <v>44048.771527777775</v>
      </c>
      <c r="J2560">
        <v>1.1861299999999999</v>
      </c>
      <c r="N2560">
        <v>-26.08</v>
      </c>
      <c r="Q2560">
        <v>1253</v>
      </c>
      <c r="R2560" s="577" t="s">
        <v>97</v>
      </c>
      <c r="S2560" s="577">
        <v>10</v>
      </c>
    </row>
    <row r="2561" spans="1:19">
      <c r="A2561">
        <v>2560</v>
      </c>
      <c r="B2561" s="400">
        <v>44047.61041666667</v>
      </c>
      <c r="C2561" s="577" t="s">
        <v>97</v>
      </c>
      <c r="D2561">
        <v>0.02</v>
      </c>
      <c r="F2561">
        <v>1.1746799999999999</v>
      </c>
      <c r="I2561" s="400">
        <v>44048.771527777775</v>
      </c>
      <c r="J2561">
        <v>1.1861299999999999</v>
      </c>
      <c r="N2561">
        <v>-22.88</v>
      </c>
      <c r="Q2561">
        <v>1253</v>
      </c>
      <c r="R2561" s="577" t="s">
        <v>97</v>
      </c>
      <c r="S2561" s="577">
        <v>10</v>
      </c>
    </row>
    <row r="2562" spans="1:19">
      <c r="A2562">
        <v>2561</v>
      </c>
      <c r="B2562" s="400">
        <v>44047.616666666669</v>
      </c>
      <c r="C2562" s="577" t="s">
        <v>97</v>
      </c>
      <c r="D2562">
        <v>0.03</v>
      </c>
      <c r="F2562">
        <v>1.17628</v>
      </c>
      <c r="I2562" s="400">
        <v>44048.771527777775</v>
      </c>
      <c r="J2562">
        <v>1.1861299999999999</v>
      </c>
      <c r="N2562">
        <v>-29.52</v>
      </c>
      <c r="Q2562">
        <v>1253</v>
      </c>
      <c r="R2562" s="577" t="s">
        <v>97</v>
      </c>
      <c r="S2562" s="577">
        <v>10</v>
      </c>
    </row>
    <row r="2563" spans="1:19">
      <c r="A2563">
        <v>2563</v>
      </c>
      <c r="B2563" s="400">
        <v>44047.712500000001</v>
      </c>
      <c r="C2563" s="577" t="s">
        <v>97</v>
      </c>
      <c r="D2563">
        <v>0.05</v>
      </c>
      <c r="F2563">
        <v>1.1779900000000001</v>
      </c>
      <c r="I2563" s="400">
        <v>44048.771527777775</v>
      </c>
      <c r="J2563">
        <v>1.1861299999999999</v>
      </c>
      <c r="N2563">
        <v>-40.64</v>
      </c>
      <c r="Q2563">
        <v>1253</v>
      </c>
      <c r="R2563" s="577" t="s">
        <v>97</v>
      </c>
      <c r="S2563" s="577">
        <v>10</v>
      </c>
    </row>
    <row r="2564" spans="1:19">
      <c r="A2564">
        <v>2565</v>
      </c>
      <c r="B2564" s="400">
        <v>44047.813194444447</v>
      </c>
      <c r="C2564" s="577" t="s">
        <v>97</v>
      </c>
      <c r="D2564">
        <v>0.08</v>
      </c>
      <c r="F2564">
        <v>1.17981</v>
      </c>
      <c r="I2564" s="400">
        <v>44048.771527777775</v>
      </c>
      <c r="J2564">
        <v>1.1861299999999999</v>
      </c>
      <c r="N2564">
        <v>-50.47</v>
      </c>
      <c r="Q2564">
        <v>1253</v>
      </c>
      <c r="R2564" s="577" t="s">
        <v>97</v>
      </c>
      <c r="S2564" s="577">
        <v>10</v>
      </c>
    </row>
    <row r="2565" spans="1:19">
      <c r="A2565">
        <v>2566</v>
      </c>
      <c r="B2565" s="400">
        <v>44048.113194444442</v>
      </c>
      <c r="C2565" s="577" t="s">
        <v>97</v>
      </c>
      <c r="D2565">
        <v>0.14000000000000001</v>
      </c>
      <c r="F2565">
        <v>1.18184</v>
      </c>
      <c r="I2565" s="400">
        <v>44048.771527777775</v>
      </c>
      <c r="J2565">
        <v>1.1861299999999999</v>
      </c>
      <c r="N2565">
        <v>-60.06</v>
      </c>
      <c r="Q2565">
        <v>1253</v>
      </c>
      <c r="R2565" s="577" t="s">
        <v>97</v>
      </c>
      <c r="S2565" s="577">
        <v>10</v>
      </c>
    </row>
    <row r="2566" spans="1:19">
      <c r="A2566">
        <v>2569</v>
      </c>
      <c r="B2566" s="400">
        <v>44048.369444444441</v>
      </c>
      <c r="C2566" s="577" t="s">
        <v>97</v>
      </c>
      <c r="D2566">
        <v>0.23</v>
      </c>
      <c r="F2566">
        <v>1.18384</v>
      </c>
      <c r="I2566" s="400">
        <v>44048.771527777775</v>
      </c>
      <c r="J2566">
        <v>1.1861299999999999</v>
      </c>
      <c r="N2566">
        <v>-52.67</v>
      </c>
      <c r="Q2566">
        <v>1253</v>
      </c>
      <c r="R2566" s="577" t="s">
        <v>97</v>
      </c>
      <c r="S2566" s="577">
        <v>10</v>
      </c>
    </row>
    <row r="2567" spans="1:19">
      <c r="A2567">
        <v>2570</v>
      </c>
      <c r="B2567" s="400">
        <v>44048.406944444447</v>
      </c>
      <c r="C2567" s="577" t="s">
        <v>97</v>
      </c>
      <c r="D2567">
        <v>0.38</v>
      </c>
      <c r="F2567">
        <v>1.1859599999999999</v>
      </c>
      <c r="I2567" s="400">
        <v>44048.771527777775</v>
      </c>
      <c r="J2567">
        <v>1.1861299999999999</v>
      </c>
      <c r="N2567">
        <v>-6.46</v>
      </c>
      <c r="Q2567">
        <v>1253</v>
      </c>
      <c r="R2567" s="577" t="s">
        <v>97</v>
      </c>
      <c r="S2567" s="577">
        <v>10</v>
      </c>
    </row>
    <row r="2568" spans="1:19">
      <c r="A2568">
        <v>2575</v>
      </c>
      <c r="B2568" s="400">
        <v>44048.560416666667</v>
      </c>
      <c r="C2568" s="577" t="s">
        <v>97</v>
      </c>
      <c r="D2568">
        <v>0.64</v>
      </c>
      <c r="F2568">
        <v>1.1881600000000001</v>
      </c>
      <c r="I2568" s="400">
        <v>44048.771527777775</v>
      </c>
      <c r="J2568">
        <v>1.1861299999999999</v>
      </c>
      <c r="N2568">
        <v>129.91999999999999</v>
      </c>
      <c r="Q2568">
        <v>1253</v>
      </c>
      <c r="R2568" s="577" t="s">
        <v>97</v>
      </c>
      <c r="S2568" s="577">
        <v>10</v>
      </c>
    </row>
    <row r="2569" spans="1:19">
      <c r="A2569">
        <v>2579</v>
      </c>
      <c r="B2569" s="400">
        <v>44048.640277777777</v>
      </c>
      <c r="C2569" s="577" t="s">
        <v>97</v>
      </c>
      <c r="D2569">
        <v>1.1100000000000001</v>
      </c>
      <c r="F2569">
        <v>1.1904699999999999</v>
      </c>
      <c r="I2569" s="400">
        <v>44048.771527777775</v>
      </c>
      <c r="J2569">
        <v>1.1861299999999999</v>
      </c>
      <c r="N2569">
        <v>481.74</v>
      </c>
      <c r="Q2569">
        <v>1253</v>
      </c>
      <c r="R2569" s="577" t="s">
        <v>97</v>
      </c>
      <c r="S2569" s="577">
        <v>10</v>
      </c>
    </row>
    <row r="2570" spans="1:19">
      <c r="A2570">
        <v>2562</v>
      </c>
      <c r="B2570" s="400">
        <v>44047.655555555553</v>
      </c>
      <c r="C2570" s="577" t="s">
        <v>96</v>
      </c>
      <c r="D2570">
        <v>0.02</v>
      </c>
      <c r="F2570">
        <v>1.1767399999999999</v>
      </c>
      <c r="I2570" s="400">
        <v>44047.704861111109</v>
      </c>
      <c r="J2570">
        <v>1.17774</v>
      </c>
      <c r="N2570">
        <v>2</v>
      </c>
      <c r="Q2570">
        <v>1254</v>
      </c>
      <c r="R2570" s="577" t="s">
        <v>96</v>
      </c>
      <c r="S2570" s="577">
        <v>1</v>
      </c>
    </row>
    <row r="2571" spans="1:19">
      <c r="A2571">
        <v>2564</v>
      </c>
      <c r="B2571" s="400">
        <v>44047.755555555559</v>
      </c>
      <c r="C2571" s="577" t="s">
        <v>96</v>
      </c>
      <c r="D2571">
        <v>0.02</v>
      </c>
      <c r="F2571">
        <v>1.17872</v>
      </c>
      <c r="I2571" s="400">
        <v>44047.800694444442</v>
      </c>
      <c r="J2571">
        <v>1.1797200000000001</v>
      </c>
      <c r="N2571">
        <v>2</v>
      </c>
      <c r="Q2571">
        <v>1255</v>
      </c>
      <c r="R2571" s="577" t="s">
        <v>96</v>
      </c>
      <c r="S2571" s="577">
        <v>1</v>
      </c>
    </row>
    <row r="2572" spans="1:19">
      <c r="A2572">
        <v>2567</v>
      </c>
      <c r="B2572" s="400">
        <v>44048.249305555553</v>
      </c>
      <c r="C2572" s="577" t="s">
        <v>96</v>
      </c>
      <c r="D2572">
        <v>0.02</v>
      </c>
      <c r="F2572">
        <v>1.1805600000000001</v>
      </c>
      <c r="I2572" s="400">
        <v>44048.277777777781</v>
      </c>
      <c r="J2572">
        <v>1.1815599999999999</v>
      </c>
      <c r="N2572">
        <v>2</v>
      </c>
      <c r="Q2572">
        <v>1256</v>
      </c>
      <c r="R2572" s="577" t="s">
        <v>96</v>
      </c>
      <c r="S2572" s="577">
        <v>1</v>
      </c>
    </row>
    <row r="2573" spans="1:19">
      <c r="A2573">
        <v>2568</v>
      </c>
      <c r="B2573" s="400">
        <v>44048.338194444441</v>
      </c>
      <c r="C2573" s="577" t="s">
        <v>96</v>
      </c>
      <c r="D2573">
        <v>0.02</v>
      </c>
      <c r="F2573">
        <v>1.18207</v>
      </c>
      <c r="I2573" s="400">
        <v>44048.368055555555</v>
      </c>
      <c r="J2573">
        <v>1.1830700000000001</v>
      </c>
      <c r="N2573">
        <v>2</v>
      </c>
      <c r="Q2573">
        <v>1257</v>
      </c>
      <c r="R2573" s="577" t="s">
        <v>96</v>
      </c>
      <c r="S2573" s="577">
        <v>1</v>
      </c>
    </row>
    <row r="2574" spans="1:19">
      <c r="A2574">
        <v>2571</v>
      </c>
      <c r="B2574" s="400">
        <v>44048.426388888889</v>
      </c>
      <c r="C2574" s="577" t="s">
        <v>96</v>
      </c>
      <c r="D2574">
        <v>0.02</v>
      </c>
      <c r="F2574">
        <v>1.18563</v>
      </c>
      <c r="I2574" s="400">
        <v>44048.510416666664</v>
      </c>
      <c r="J2574">
        <v>1.1858299999999999</v>
      </c>
      <c r="N2574">
        <v>0.4</v>
      </c>
      <c r="Q2574">
        <v>1258</v>
      </c>
      <c r="R2574" s="577" t="s">
        <v>96</v>
      </c>
      <c r="S2574" s="577">
        <v>2</v>
      </c>
    </row>
    <row r="2575" spans="1:19">
      <c r="A2575">
        <v>2572</v>
      </c>
      <c r="B2575" s="400">
        <v>44048.45208333333</v>
      </c>
      <c r="C2575" s="577" t="s">
        <v>96</v>
      </c>
      <c r="D2575">
        <v>0.02</v>
      </c>
      <c r="F2575">
        <v>1.1840299999999999</v>
      </c>
      <c r="I2575" s="400">
        <v>44048.510416666664</v>
      </c>
      <c r="J2575">
        <v>1.1858299999999999</v>
      </c>
      <c r="N2575">
        <v>3.6</v>
      </c>
      <c r="Q2575">
        <v>1258</v>
      </c>
      <c r="R2575" s="577" t="s">
        <v>96</v>
      </c>
      <c r="S2575" s="577">
        <v>2</v>
      </c>
    </row>
    <row r="2576" spans="1:19">
      <c r="A2576">
        <v>2573</v>
      </c>
      <c r="B2576" s="400">
        <v>44048.525694444441</v>
      </c>
      <c r="C2576" s="577" t="s">
        <v>96</v>
      </c>
      <c r="D2576">
        <v>0.02</v>
      </c>
      <c r="F2576">
        <v>1.18679</v>
      </c>
      <c r="I2576" s="400">
        <v>44048.540277777778</v>
      </c>
      <c r="J2576">
        <v>1.1877899999999999</v>
      </c>
      <c r="N2576">
        <v>2</v>
      </c>
      <c r="Q2576">
        <v>1259</v>
      </c>
      <c r="R2576" s="577" t="s">
        <v>96</v>
      </c>
      <c r="S2576" s="577">
        <v>1</v>
      </c>
    </row>
    <row r="2577" spans="1:19">
      <c r="A2577">
        <v>2574</v>
      </c>
      <c r="B2577" s="400">
        <v>44048.543055555558</v>
      </c>
      <c r="C2577" s="577" t="s">
        <v>96</v>
      </c>
      <c r="D2577">
        <v>0.02</v>
      </c>
      <c r="F2577">
        <v>1.1874400000000001</v>
      </c>
      <c r="I2577" s="400">
        <v>44048.565972222219</v>
      </c>
      <c r="J2577">
        <v>1.1884399999999999</v>
      </c>
      <c r="N2577">
        <v>2</v>
      </c>
      <c r="Q2577">
        <v>1260</v>
      </c>
      <c r="R2577" s="577" t="s">
        <v>96</v>
      </c>
      <c r="S2577" s="577">
        <v>1</v>
      </c>
    </row>
    <row r="2578" spans="1:19">
      <c r="A2578">
        <v>2576</v>
      </c>
      <c r="B2578" s="400">
        <v>44048.572916666664</v>
      </c>
      <c r="C2578" s="577" t="s">
        <v>96</v>
      </c>
      <c r="D2578">
        <v>0.02</v>
      </c>
      <c r="F2578">
        <v>1.1887799999999999</v>
      </c>
      <c r="I2578" s="400">
        <v>44048.578472222223</v>
      </c>
      <c r="J2578">
        <v>1.1897800000000001</v>
      </c>
      <c r="N2578">
        <v>2</v>
      </c>
      <c r="Q2578">
        <v>1261</v>
      </c>
      <c r="R2578" s="577" t="s">
        <v>96</v>
      </c>
      <c r="S2578" s="577">
        <v>1</v>
      </c>
    </row>
    <row r="2579" spans="1:19">
      <c r="A2579">
        <v>2577</v>
      </c>
      <c r="B2579" s="400">
        <v>44048.581250000003</v>
      </c>
      <c r="C2579" s="577" t="s">
        <v>96</v>
      </c>
      <c r="D2579">
        <v>0.02</v>
      </c>
      <c r="F2579">
        <v>1.18943</v>
      </c>
      <c r="I2579" s="400">
        <v>44048.637499999997</v>
      </c>
      <c r="J2579">
        <v>1.18963</v>
      </c>
      <c r="N2579">
        <v>0.4</v>
      </c>
      <c r="Q2579">
        <v>1262</v>
      </c>
      <c r="R2579" s="577" t="s">
        <v>96</v>
      </c>
      <c r="S2579" s="577">
        <v>2</v>
      </c>
    </row>
    <row r="2580" spans="1:19">
      <c r="A2580">
        <v>2578</v>
      </c>
      <c r="B2580" s="400">
        <v>44048.620833333334</v>
      </c>
      <c r="C2580" s="577" t="s">
        <v>96</v>
      </c>
      <c r="D2580">
        <v>0.02</v>
      </c>
      <c r="F2580">
        <v>1.1878299999999999</v>
      </c>
      <c r="I2580" s="400">
        <v>44048.637499999997</v>
      </c>
      <c r="J2580">
        <v>1.18963</v>
      </c>
      <c r="N2580">
        <v>3.6</v>
      </c>
      <c r="Q2580">
        <v>1262</v>
      </c>
      <c r="R2580" s="577" t="s">
        <v>96</v>
      </c>
      <c r="S2580" s="577">
        <v>2</v>
      </c>
    </row>
    <row r="2581" spans="1:19">
      <c r="A2581">
        <v>2580</v>
      </c>
      <c r="B2581" s="400">
        <v>44048.672222222223</v>
      </c>
      <c r="C2581" s="577" t="s">
        <v>96</v>
      </c>
      <c r="D2581">
        <v>0.02</v>
      </c>
      <c r="F2581">
        <v>1.1893199999999999</v>
      </c>
      <c r="I2581" s="400">
        <v>44049.015972222223</v>
      </c>
      <c r="J2581">
        <v>1.18848</v>
      </c>
      <c r="N2581">
        <v>-1.92</v>
      </c>
      <c r="Q2581">
        <v>1263</v>
      </c>
      <c r="R2581" s="577" t="s">
        <v>96</v>
      </c>
      <c r="S2581" s="577">
        <v>3</v>
      </c>
    </row>
    <row r="2582" spans="1:19">
      <c r="A2582">
        <v>2581</v>
      </c>
      <c r="B2582" s="400">
        <v>44048.691666666666</v>
      </c>
      <c r="C2582" s="577" t="s">
        <v>96</v>
      </c>
      <c r="D2582">
        <v>0.02</v>
      </c>
      <c r="F2582">
        <v>1.18771</v>
      </c>
      <c r="I2582" s="400">
        <v>44049.015972222223</v>
      </c>
      <c r="J2582">
        <v>1.18848</v>
      </c>
      <c r="N2582">
        <v>1.3</v>
      </c>
      <c r="Q2582">
        <v>1263</v>
      </c>
      <c r="R2582" s="577" t="s">
        <v>96</v>
      </c>
      <c r="S2582" s="577">
        <v>3</v>
      </c>
    </row>
    <row r="2583" spans="1:19">
      <c r="A2583">
        <v>2582</v>
      </c>
      <c r="B2583" s="400">
        <v>44048.771527777775</v>
      </c>
      <c r="C2583" s="577" t="s">
        <v>96</v>
      </c>
      <c r="D2583">
        <v>0.03</v>
      </c>
      <c r="F2583">
        <v>1.1860999999999999</v>
      </c>
      <c r="I2583" s="400">
        <v>44049.015972222223</v>
      </c>
      <c r="J2583">
        <v>1.18848</v>
      </c>
      <c r="N2583">
        <v>6.78</v>
      </c>
      <c r="Q2583">
        <v>1263</v>
      </c>
      <c r="R2583" s="577" t="s">
        <v>96</v>
      </c>
      <c r="S2583" s="577">
        <v>3</v>
      </c>
    </row>
    <row r="2584" spans="1:19">
      <c r="A2584">
        <v>2583</v>
      </c>
      <c r="B2584" s="400">
        <v>44049.005555555559</v>
      </c>
      <c r="C2584" s="577" t="s">
        <v>97</v>
      </c>
      <c r="D2584">
        <v>0.02</v>
      </c>
      <c r="F2584">
        <v>1.18781</v>
      </c>
      <c r="I2584" s="400">
        <v>44049.086805555555</v>
      </c>
      <c r="J2584">
        <v>1.1868099999999999</v>
      </c>
      <c r="N2584">
        <v>2</v>
      </c>
      <c r="Q2584">
        <v>1264</v>
      </c>
      <c r="R2584" s="577" t="s">
        <v>97</v>
      </c>
      <c r="S2584" s="577">
        <v>1</v>
      </c>
    </row>
    <row r="2585" spans="1:19">
      <c r="A2585">
        <v>2584</v>
      </c>
      <c r="B2585" s="400">
        <v>44049.040277777778</v>
      </c>
      <c r="C2585" s="577" t="s">
        <v>96</v>
      </c>
      <c r="D2585">
        <v>0.02</v>
      </c>
      <c r="F2585">
        <v>1.1882299999999999</v>
      </c>
      <c r="I2585" s="400">
        <v>44049.228472222225</v>
      </c>
      <c r="J2585">
        <v>1.1884300000000001</v>
      </c>
      <c r="N2585">
        <v>0.4</v>
      </c>
      <c r="Q2585">
        <v>1265</v>
      </c>
      <c r="R2585" s="577" t="s">
        <v>96</v>
      </c>
      <c r="S2585" s="577">
        <v>2</v>
      </c>
    </row>
    <row r="2586" spans="1:19">
      <c r="A2586">
        <v>2585</v>
      </c>
      <c r="B2586" s="400">
        <v>44049.088194444441</v>
      </c>
      <c r="C2586" s="577" t="s">
        <v>96</v>
      </c>
      <c r="D2586">
        <v>0.02</v>
      </c>
      <c r="F2586">
        <v>1.18662</v>
      </c>
      <c r="I2586" s="400">
        <v>44049.228472222225</v>
      </c>
      <c r="J2586">
        <v>1.1884300000000001</v>
      </c>
      <c r="N2586">
        <v>3.62</v>
      </c>
      <c r="Q2586">
        <v>1265</v>
      </c>
      <c r="R2586" s="577" t="s">
        <v>96</v>
      </c>
      <c r="S2586" s="577">
        <v>2</v>
      </c>
    </row>
    <row r="2587" spans="1:19">
      <c r="A2587">
        <v>2586</v>
      </c>
      <c r="B2587" s="400">
        <v>44049.106944444444</v>
      </c>
      <c r="C2587" s="577" t="s">
        <v>97</v>
      </c>
      <c r="D2587">
        <v>0.02</v>
      </c>
      <c r="F2587">
        <v>1.18713</v>
      </c>
      <c r="I2587" s="400">
        <v>44049.279861111114</v>
      </c>
      <c r="J2587">
        <v>1.1879599999999999</v>
      </c>
      <c r="N2587">
        <v>-1.66</v>
      </c>
      <c r="Q2587">
        <v>1266</v>
      </c>
      <c r="R2587" s="577" t="s">
        <v>97</v>
      </c>
      <c r="S2587" s="577">
        <v>3</v>
      </c>
    </row>
    <row r="2588" spans="1:19">
      <c r="A2588">
        <v>2587</v>
      </c>
      <c r="B2588" s="400">
        <v>44049.250694444447</v>
      </c>
      <c r="C2588" s="577" t="s">
        <v>97</v>
      </c>
      <c r="D2588">
        <v>0.02</v>
      </c>
      <c r="F2588">
        <v>1.1887300000000001</v>
      </c>
      <c r="I2588" s="400">
        <v>44049.279861111114</v>
      </c>
      <c r="J2588">
        <v>1.1879599999999999</v>
      </c>
      <c r="N2588">
        <v>1.54</v>
      </c>
      <c r="Q2588">
        <v>1266</v>
      </c>
      <c r="R2588" s="577" t="s">
        <v>97</v>
      </c>
      <c r="S2588" s="577">
        <v>3</v>
      </c>
    </row>
    <row r="2589" spans="1:19">
      <c r="A2589">
        <v>2588</v>
      </c>
      <c r="B2589" s="400">
        <v>44049.254861111112</v>
      </c>
      <c r="C2589" s="577" t="s">
        <v>97</v>
      </c>
      <c r="D2589">
        <v>0.03</v>
      </c>
      <c r="F2589">
        <v>1.19034</v>
      </c>
      <c r="I2589" s="400">
        <v>44049.279861111114</v>
      </c>
      <c r="J2589">
        <v>1.1879599999999999</v>
      </c>
      <c r="N2589">
        <v>7.14</v>
      </c>
      <c r="Q2589">
        <v>1266</v>
      </c>
      <c r="R2589" s="577" t="s">
        <v>97</v>
      </c>
      <c r="S2589" s="577">
        <v>3</v>
      </c>
    </row>
    <row r="2590" spans="1:19">
      <c r="A2590">
        <v>2589</v>
      </c>
      <c r="B2590" s="400">
        <v>44049.259027777778</v>
      </c>
      <c r="C2590" s="577" t="s">
        <v>96</v>
      </c>
      <c r="D2590">
        <v>0.02</v>
      </c>
      <c r="F2590">
        <v>1.19014</v>
      </c>
      <c r="I2590" s="400">
        <v>44049.668749999997</v>
      </c>
      <c r="J2590">
        <v>1.18668</v>
      </c>
      <c r="N2590">
        <v>-6.92</v>
      </c>
      <c r="Q2590">
        <v>1267</v>
      </c>
      <c r="R2590" s="577" t="s">
        <v>96</v>
      </c>
      <c r="S2590" s="577">
        <v>5</v>
      </c>
    </row>
    <row r="2591" spans="1:19">
      <c r="A2591">
        <v>2590</v>
      </c>
      <c r="B2591" s="400">
        <v>44049.27847222222</v>
      </c>
      <c r="C2591" s="577" t="s">
        <v>96</v>
      </c>
      <c r="D2591">
        <v>0.02</v>
      </c>
      <c r="F2591">
        <v>1.1885399999999999</v>
      </c>
      <c r="I2591" s="400">
        <v>44049.668749999997</v>
      </c>
      <c r="J2591">
        <v>1.18668</v>
      </c>
      <c r="N2591">
        <v>-3.72</v>
      </c>
      <c r="Q2591">
        <v>1267</v>
      </c>
      <c r="R2591" s="577" t="s">
        <v>96</v>
      </c>
      <c r="S2591" s="577">
        <v>5</v>
      </c>
    </row>
    <row r="2592" spans="1:19">
      <c r="A2592">
        <v>2592</v>
      </c>
      <c r="B2592" s="400">
        <v>44049.297222222223</v>
      </c>
      <c r="C2592" s="577" t="s">
        <v>96</v>
      </c>
      <c r="D2592">
        <v>0.03</v>
      </c>
      <c r="F2592">
        <v>1.1869400000000001</v>
      </c>
      <c r="I2592" s="400">
        <v>44049.668749999997</v>
      </c>
      <c r="J2592">
        <v>1.18668</v>
      </c>
      <c r="N2592">
        <v>-0.78</v>
      </c>
      <c r="Q2592">
        <v>1267</v>
      </c>
      <c r="R2592" s="577" t="s">
        <v>96</v>
      </c>
      <c r="S2592" s="577">
        <v>5</v>
      </c>
    </row>
    <row r="2593" spans="1:19">
      <c r="A2593">
        <v>2595</v>
      </c>
      <c r="B2593" s="400">
        <v>44049.326388888891</v>
      </c>
      <c r="C2593" s="577" t="s">
        <v>96</v>
      </c>
      <c r="D2593">
        <v>0.05</v>
      </c>
      <c r="F2593">
        <v>1.18523</v>
      </c>
      <c r="I2593" s="400">
        <v>44049.668749999997</v>
      </c>
      <c r="J2593">
        <v>1.18668</v>
      </c>
      <c r="N2593">
        <v>7.25</v>
      </c>
      <c r="Q2593">
        <v>1267</v>
      </c>
      <c r="R2593" s="577" t="s">
        <v>96</v>
      </c>
      <c r="S2593" s="577">
        <v>5</v>
      </c>
    </row>
    <row r="2594" spans="1:19">
      <c r="A2594">
        <v>2600</v>
      </c>
      <c r="B2594" s="400">
        <v>44049.461805555555</v>
      </c>
      <c r="C2594" s="577" t="s">
        <v>96</v>
      </c>
      <c r="D2594">
        <v>0.08</v>
      </c>
      <c r="F2594">
        <v>1.1834199999999999</v>
      </c>
      <c r="I2594" s="400">
        <v>44049.668749999997</v>
      </c>
      <c r="J2594">
        <v>1.18668</v>
      </c>
      <c r="N2594">
        <v>26.08</v>
      </c>
      <c r="Q2594">
        <v>1267</v>
      </c>
      <c r="R2594" s="577" t="s">
        <v>96</v>
      </c>
      <c r="S2594" s="577">
        <v>5</v>
      </c>
    </row>
    <row r="2595" spans="1:19">
      <c r="A2595">
        <v>2591</v>
      </c>
      <c r="B2595" s="400">
        <v>44049.283333333333</v>
      </c>
      <c r="C2595" s="577" t="s">
        <v>97</v>
      </c>
      <c r="D2595">
        <v>0.02</v>
      </c>
      <c r="F2595">
        <v>1.18815</v>
      </c>
      <c r="I2595" s="400">
        <v>44049.29583333333</v>
      </c>
      <c r="J2595">
        <v>1.1871499999999999</v>
      </c>
      <c r="N2595">
        <v>2</v>
      </c>
      <c r="Q2595">
        <v>1268</v>
      </c>
      <c r="R2595" s="577" t="s">
        <v>97</v>
      </c>
      <c r="S2595" s="577">
        <v>1</v>
      </c>
    </row>
    <row r="2596" spans="1:19">
      <c r="A2596">
        <v>2593</v>
      </c>
      <c r="B2596" s="400">
        <v>44049.3</v>
      </c>
      <c r="C2596" s="577" t="s">
        <v>97</v>
      </c>
      <c r="D2596">
        <v>0.02</v>
      </c>
      <c r="F2596">
        <v>1.1873400000000001</v>
      </c>
      <c r="I2596" s="400">
        <v>44049.309027777781</v>
      </c>
      <c r="J2596">
        <v>1.18634</v>
      </c>
      <c r="N2596">
        <v>2</v>
      </c>
      <c r="Q2596">
        <v>1269</v>
      </c>
      <c r="R2596" s="577" t="s">
        <v>97</v>
      </c>
      <c r="S2596" s="577">
        <v>1</v>
      </c>
    </row>
    <row r="2597" spans="1:19">
      <c r="A2597">
        <v>2594</v>
      </c>
      <c r="B2597" s="400">
        <v>44049.314583333333</v>
      </c>
      <c r="C2597" s="577" t="s">
        <v>97</v>
      </c>
      <c r="D2597">
        <v>0.02</v>
      </c>
      <c r="F2597">
        <v>1.1862600000000001</v>
      </c>
      <c r="I2597" s="400">
        <v>44049.326388888891</v>
      </c>
      <c r="J2597">
        <v>1.18526</v>
      </c>
      <c r="N2597">
        <v>2</v>
      </c>
      <c r="Q2597">
        <v>1270</v>
      </c>
      <c r="R2597" s="577" t="s">
        <v>97</v>
      </c>
      <c r="S2597" s="577">
        <v>1</v>
      </c>
    </row>
    <row r="2598" spans="1:19">
      <c r="A2598">
        <v>2596</v>
      </c>
      <c r="B2598" s="400">
        <v>44049.353472222225</v>
      </c>
      <c r="C2598" s="577" t="s">
        <v>97</v>
      </c>
      <c r="D2598">
        <v>0.02</v>
      </c>
      <c r="F2598">
        <v>1.18543</v>
      </c>
      <c r="I2598" s="400">
        <v>44049.359027777777</v>
      </c>
      <c r="J2598">
        <v>1.1844300000000001</v>
      </c>
      <c r="N2598">
        <v>2</v>
      </c>
      <c r="Q2598">
        <v>1271</v>
      </c>
      <c r="R2598" s="577" t="s">
        <v>97</v>
      </c>
      <c r="S2598" s="577">
        <v>1</v>
      </c>
    </row>
    <row r="2599" spans="1:19">
      <c r="A2599">
        <v>2597</v>
      </c>
      <c r="B2599" s="400">
        <v>44049.366666666669</v>
      </c>
      <c r="C2599" s="577" t="s">
        <v>97</v>
      </c>
      <c r="D2599">
        <v>0.02</v>
      </c>
      <c r="F2599">
        <v>1.18489</v>
      </c>
      <c r="I2599" s="400">
        <v>44049.441666666666</v>
      </c>
      <c r="J2599">
        <v>1.1847000000000001</v>
      </c>
      <c r="N2599">
        <v>0.38</v>
      </c>
      <c r="Q2599">
        <v>1272</v>
      </c>
      <c r="R2599" s="577" t="s">
        <v>97</v>
      </c>
      <c r="S2599" s="577">
        <v>2</v>
      </c>
    </row>
    <row r="2600" spans="1:19">
      <c r="A2600">
        <v>2598</v>
      </c>
      <c r="B2600" s="400">
        <v>44049.40625</v>
      </c>
      <c r="C2600" s="577" t="s">
        <v>97</v>
      </c>
      <c r="D2600">
        <v>0.02</v>
      </c>
      <c r="F2600">
        <v>1.1865000000000001</v>
      </c>
      <c r="I2600" s="400">
        <v>44049.441666666666</v>
      </c>
      <c r="J2600">
        <v>1.1847000000000001</v>
      </c>
      <c r="N2600">
        <v>3.6</v>
      </c>
      <c r="Q2600">
        <v>1272</v>
      </c>
      <c r="R2600" s="577" t="s">
        <v>97</v>
      </c>
      <c r="S2600" s="577">
        <v>2</v>
      </c>
    </row>
    <row r="2601" spans="1:19">
      <c r="A2601">
        <v>2599</v>
      </c>
      <c r="B2601" s="400">
        <v>44049.447916666664</v>
      </c>
      <c r="C2601" s="577" t="s">
        <v>97</v>
      </c>
      <c r="D2601">
        <v>0.02</v>
      </c>
      <c r="F2601">
        <v>1.1846099999999999</v>
      </c>
      <c r="I2601" s="400">
        <v>44049.461805555555</v>
      </c>
      <c r="J2601">
        <v>1.1836100000000001</v>
      </c>
      <c r="N2601">
        <v>2</v>
      </c>
      <c r="Q2601">
        <v>1273</v>
      </c>
      <c r="R2601" s="577" t="s">
        <v>97</v>
      </c>
      <c r="S2601" s="577">
        <v>1</v>
      </c>
    </row>
    <row r="2602" spans="1:19">
      <c r="A2602">
        <v>2601</v>
      </c>
      <c r="B2602" s="400">
        <v>44049.464583333334</v>
      </c>
      <c r="C2602" s="577" t="s">
        <v>97</v>
      </c>
      <c r="D2602">
        <v>0.02</v>
      </c>
      <c r="F2602">
        <v>1.1841200000000001</v>
      </c>
      <c r="I2602" s="400">
        <v>44049.554166666669</v>
      </c>
      <c r="J2602">
        <v>1.1839200000000001</v>
      </c>
      <c r="N2602">
        <v>0.4</v>
      </c>
      <c r="Q2602">
        <v>1274</v>
      </c>
      <c r="R2602" s="577" t="s">
        <v>97</v>
      </c>
      <c r="S2602" s="577">
        <v>2</v>
      </c>
    </row>
    <row r="2603" spans="1:19">
      <c r="A2603">
        <v>2602</v>
      </c>
      <c r="B2603" s="400">
        <v>44049.529166666667</v>
      </c>
      <c r="C2603" s="577" t="s">
        <v>97</v>
      </c>
      <c r="D2603">
        <v>0.02</v>
      </c>
      <c r="F2603">
        <v>1.1857200000000001</v>
      </c>
      <c r="I2603" s="400">
        <v>44049.554166666669</v>
      </c>
      <c r="J2603">
        <v>1.1839200000000001</v>
      </c>
      <c r="N2603">
        <v>3.6</v>
      </c>
      <c r="Q2603">
        <v>1274</v>
      </c>
      <c r="R2603" s="577" t="s">
        <v>97</v>
      </c>
      <c r="S2603" s="577">
        <v>2</v>
      </c>
    </row>
    <row r="2604" spans="1:19">
      <c r="A2604">
        <v>2603</v>
      </c>
      <c r="B2604" s="400">
        <v>44049.568055555559</v>
      </c>
      <c r="C2604" s="577" t="s">
        <v>97</v>
      </c>
      <c r="D2604">
        <v>0.02</v>
      </c>
      <c r="F2604">
        <v>1.18489</v>
      </c>
      <c r="I2604" s="400">
        <v>44049.587500000001</v>
      </c>
      <c r="J2604">
        <v>1.1847000000000001</v>
      </c>
      <c r="N2604">
        <v>0.38</v>
      </c>
      <c r="Q2604">
        <v>1275</v>
      </c>
      <c r="R2604" s="577" t="s">
        <v>97</v>
      </c>
      <c r="S2604" s="577">
        <v>2</v>
      </c>
    </row>
    <row r="2605" spans="1:19">
      <c r="A2605">
        <v>2604</v>
      </c>
      <c r="B2605" s="400">
        <v>44049.576388888891</v>
      </c>
      <c r="C2605" s="577" t="s">
        <v>97</v>
      </c>
      <c r="D2605">
        <v>0.02</v>
      </c>
      <c r="F2605">
        <v>1.1865000000000001</v>
      </c>
      <c r="I2605" s="400">
        <v>44049.587500000001</v>
      </c>
      <c r="J2605">
        <v>1.1847000000000001</v>
      </c>
      <c r="N2605">
        <v>3.6</v>
      </c>
      <c r="Q2605">
        <v>1275</v>
      </c>
      <c r="R2605" s="577" t="s">
        <v>97</v>
      </c>
      <c r="S2605" s="577">
        <v>2</v>
      </c>
    </row>
    <row r="2606" spans="1:19">
      <c r="A2606">
        <v>2605</v>
      </c>
      <c r="B2606" s="400">
        <v>44049.592361111114</v>
      </c>
      <c r="C2606" s="577" t="s">
        <v>97</v>
      </c>
      <c r="D2606">
        <v>0.02</v>
      </c>
      <c r="F2606">
        <v>1.1839999999999999</v>
      </c>
      <c r="I2606" s="400">
        <v>44049.602083333331</v>
      </c>
      <c r="J2606">
        <v>1.1830000000000001</v>
      </c>
      <c r="N2606">
        <v>2</v>
      </c>
      <c r="Q2606">
        <v>1276</v>
      </c>
      <c r="R2606" s="577" t="s">
        <v>97</v>
      </c>
      <c r="S2606" s="577">
        <v>1</v>
      </c>
    </row>
    <row r="2607" spans="1:19">
      <c r="A2607">
        <v>2606</v>
      </c>
      <c r="B2607" s="400">
        <v>44049.622916666667</v>
      </c>
      <c r="C2607" s="577" t="s">
        <v>97</v>
      </c>
      <c r="D2607">
        <v>0.02</v>
      </c>
      <c r="F2607">
        <v>1.1837200000000001</v>
      </c>
      <c r="I2607" s="400">
        <v>44050.101388888892</v>
      </c>
      <c r="J2607">
        <v>1.1858500000000001</v>
      </c>
      <c r="N2607">
        <v>-4.24</v>
      </c>
      <c r="Q2607">
        <v>1277</v>
      </c>
      <c r="R2607" s="577" t="s">
        <v>97</v>
      </c>
      <c r="S2607" s="577">
        <v>4</v>
      </c>
    </row>
    <row r="2608" spans="1:19">
      <c r="A2608">
        <v>2607</v>
      </c>
      <c r="B2608" s="400">
        <v>44049.632638888892</v>
      </c>
      <c r="C2608" s="577" t="s">
        <v>97</v>
      </c>
      <c r="D2608">
        <v>0.02</v>
      </c>
      <c r="F2608">
        <v>1.1853400000000001</v>
      </c>
      <c r="I2608" s="400">
        <v>44050.101388888892</v>
      </c>
      <c r="J2608">
        <v>1.1858500000000001</v>
      </c>
      <c r="N2608">
        <v>-1</v>
      </c>
      <c r="Q2608">
        <v>1277</v>
      </c>
      <c r="R2608" s="577" t="s">
        <v>97</v>
      </c>
      <c r="S2608" s="577">
        <v>4</v>
      </c>
    </row>
    <row r="2609" spans="1:19">
      <c r="A2609">
        <v>2608</v>
      </c>
      <c r="B2609" s="400">
        <v>44049.668749999997</v>
      </c>
      <c r="C2609" s="577" t="s">
        <v>97</v>
      </c>
      <c r="D2609">
        <v>0.03</v>
      </c>
      <c r="F2609">
        <v>1.1869400000000001</v>
      </c>
      <c r="I2609" s="400">
        <v>44050.101388888892</v>
      </c>
      <c r="J2609">
        <v>1.1858500000000001</v>
      </c>
      <c r="N2609">
        <v>3.3</v>
      </c>
      <c r="Q2609">
        <v>1277</v>
      </c>
      <c r="R2609" s="577" t="s">
        <v>97</v>
      </c>
      <c r="S2609" s="577">
        <v>4</v>
      </c>
    </row>
    <row r="2610" spans="1:19">
      <c r="A2610">
        <v>2609</v>
      </c>
      <c r="B2610" s="400">
        <v>44049.67291666667</v>
      </c>
      <c r="C2610" s="577" t="s">
        <v>97</v>
      </c>
      <c r="D2610">
        <v>0.05</v>
      </c>
      <c r="F2610">
        <v>1.18865</v>
      </c>
      <c r="I2610" s="400">
        <v>44050.101388888892</v>
      </c>
      <c r="J2610">
        <v>1.1858500000000001</v>
      </c>
      <c r="N2610">
        <v>14.06</v>
      </c>
      <c r="Q2610">
        <v>1277</v>
      </c>
      <c r="R2610" s="577" t="s">
        <v>97</v>
      </c>
      <c r="S2610" s="577">
        <v>4</v>
      </c>
    </row>
    <row r="2611" spans="1:19">
      <c r="A2611">
        <v>2610</v>
      </c>
      <c r="B2611" s="400">
        <v>44049.678472222222</v>
      </c>
      <c r="C2611" s="577" t="s">
        <v>96</v>
      </c>
      <c r="D2611">
        <v>0.02</v>
      </c>
      <c r="F2611">
        <v>1.18848</v>
      </c>
      <c r="I2611" s="400">
        <v>44053.255555555559</v>
      </c>
      <c r="J2611">
        <v>1.1799500000000001</v>
      </c>
      <c r="N2611">
        <v>-17.22</v>
      </c>
      <c r="Q2611">
        <v>1278</v>
      </c>
      <c r="R2611" s="577" t="s">
        <v>96</v>
      </c>
      <c r="S2611" s="577">
        <v>8</v>
      </c>
    </row>
    <row r="2612" spans="1:19">
      <c r="A2612">
        <v>2611</v>
      </c>
      <c r="B2612" s="400">
        <v>44049.825694444444</v>
      </c>
      <c r="C2612" s="577" t="s">
        <v>96</v>
      </c>
      <c r="D2612">
        <v>0.02</v>
      </c>
      <c r="F2612">
        <v>1.1868700000000001</v>
      </c>
      <c r="I2612" s="400">
        <v>44053.255555555559</v>
      </c>
      <c r="J2612">
        <v>1.1799500000000001</v>
      </c>
      <c r="N2612">
        <v>-14</v>
      </c>
      <c r="Q2612">
        <v>1278</v>
      </c>
      <c r="R2612" s="577" t="s">
        <v>96</v>
      </c>
      <c r="S2612" s="577">
        <v>8</v>
      </c>
    </row>
    <row r="2613" spans="1:19">
      <c r="A2613">
        <v>2612</v>
      </c>
      <c r="B2613" s="400">
        <v>44050.103472222225</v>
      </c>
      <c r="C2613" s="577" t="s">
        <v>96</v>
      </c>
      <c r="D2613">
        <v>0.03</v>
      </c>
      <c r="F2613">
        <v>1.18526</v>
      </c>
      <c r="I2613" s="400">
        <v>44053.255555555559</v>
      </c>
      <c r="J2613">
        <v>1.1799500000000001</v>
      </c>
      <c r="N2613">
        <v>-16.05</v>
      </c>
      <c r="Q2613">
        <v>1278</v>
      </c>
      <c r="R2613" s="577" t="s">
        <v>96</v>
      </c>
      <c r="S2613" s="577">
        <v>8</v>
      </c>
    </row>
    <row r="2614" spans="1:19">
      <c r="A2614">
        <v>2613</v>
      </c>
      <c r="B2614" s="400">
        <v>44050.122916666667</v>
      </c>
      <c r="C2614" s="577" t="s">
        <v>96</v>
      </c>
      <c r="D2614">
        <v>0.05</v>
      </c>
      <c r="F2614">
        <v>1.1835599999999999</v>
      </c>
      <c r="I2614" s="400">
        <v>44053.255555555559</v>
      </c>
      <c r="J2614">
        <v>1.1799500000000001</v>
      </c>
      <c r="N2614">
        <v>-18.25</v>
      </c>
      <c r="Q2614">
        <v>1278</v>
      </c>
      <c r="R2614" s="577" t="s">
        <v>96</v>
      </c>
      <c r="S2614" s="577">
        <v>8</v>
      </c>
    </row>
    <row r="2615" spans="1:19">
      <c r="A2615">
        <v>2617</v>
      </c>
      <c r="B2615" s="400">
        <v>44050.400000000001</v>
      </c>
      <c r="C2615" s="577" t="s">
        <v>96</v>
      </c>
      <c r="D2615">
        <v>0.08</v>
      </c>
      <c r="F2615">
        <v>1.18174</v>
      </c>
      <c r="I2615" s="400">
        <v>44053.255555555559</v>
      </c>
      <c r="J2615">
        <v>1.1799500000000001</v>
      </c>
      <c r="N2615">
        <v>-14.64</v>
      </c>
      <c r="Q2615">
        <v>1278</v>
      </c>
      <c r="R2615" s="577" t="s">
        <v>96</v>
      </c>
      <c r="S2615" s="577">
        <v>8</v>
      </c>
    </row>
    <row r="2616" spans="1:19">
      <c r="A2616">
        <v>2621</v>
      </c>
      <c r="B2616" s="400">
        <v>44050.55</v>
      </c>
      <c r="C2616" s="577" t="s">
        <v>96</v>
      </c>
      <c r="D2616">
        <v>0.14000000000000001</v>
      </c>
      <c r="F2616">
        <v>1.1798200000000001</v>
      </c>
      <c r="I2616" s="400">
        <v>44053.255555555559</v>
      </c>
      <c r="J2616">
        <v>1.1799500000000001</v>
      </c>
      <c r="N2616">
        <v>1.26</v>
      </c>
      <c r="Q2616">
        <v>1278</v>
      </c>
      <c r="R2616" s="577" t="s">
        <v>96</v>
      </c>
      <c r="S2616" s="577">
        <v>8</v>
      </c>
    </row>
    <row r="2617" spans="1:19">
      <c r="A2617">
        <v>2624</v>
      </c>
      <c r="B2617" s="400">
        <v>44050.558333333334</v>
      </c>
      <c r="C2617" s="577" t="s">
        <v>96</v>
      </c>
      <c r="D2617">
        <v>0.23</v>
      </c>
      <c r="F2617">
        <v>1.1778200000000001</v>
      </c>
      <c r="I2617" s="400">
        <v>44053.255555555559</v>
      </c>
      <c r="J2617">
        <v>1.1799500000000001</v>
      </c>
      <c r="N2617">
        <v>48.07</v>
      </c>
      <c r="Q2617">
        <v>1278</v>
      </c>
      <c r="R2617" s="577" t="s">
        <v>96</v>
      </c>
      <c r="S2617" s="577">
        <v>8</v>
      </c>
    </row>
    <row r="2618" spans="1:19">
      <c r="A2618">
        <v>2626</v>
      </c>
      <c r="B2618" s="400">
        <v>44050.6</v>
      </c>
      <c r="C2618" s="577" t="s">
        <v>96</v>
      </c>
      <c r="D2618">
        <v>0.38</v>
      </c>
      <c r="F2618">
        <v>1.17571</v>
      </c>
      <c r="I2618" s="400">
        <v>44053.255555555559</v>
      </c>
      <c r="J2618">
        <v>1.1799500000000001</v>
      </c>
      <c r="N2618">
        <v>159.59</v>
      </c>
      <c r="Q2618">
        <v>1278</v>
      </c>
      <c r="R2618" s="577" t="s">
        <v>96</v>
      </c>
      <c r="S2618" s="577">
        <v>8</v>
      </c>
    </row>
    <row r="2619" spans="1:19">
      <c r="A2619">
        <v>2614</v>
      </c>
      <c r="B2619" s="400">
        <v>44050.174305555556</v>
      </c>
      <c r="C2619" s="577" t="s">
        <v>97</v>
      </c>
      <c r="D2619">
        <v>0.02</v>
      </c>
      <c r="F2619">
        <v>1.18337</v>
      </c>
      <c r="I2619" s="400">
        <v>44050.334027777775</v>
      </c>
      <c r="J2619">
        <v>1.1831700000000001</v>
      </c>
      <c r="N2619">
        <v>0.4</v>
      </c>
      <c r="Q2619">
        <v>1279</v>
      </c>
      <c r="R2619" s="577" t="s">
        <v>97</v>
      </c>
      <c r="S2619" s="577">
        <v>2</v>
      </c>
    </row>
    <row r="2620" spans="1:19">
      <c r="A2620">
        <v>2615</v>
      </c>
      <c r="B2620" s="400">
        <v>44050.302083333336</v>
      </c>
      <c r="C2620" s="577" t="s">
        <v>97</v>
      </c>
      <c r="D2620">
        <v>0.02</v>
      </c>
      <c r="F2620">
        <v>1.1849700000000001</v>
      </c>
      <c r="I2620" s="400">
        <v>44050.334027777775</v>
      </c>
      <c r="J2620">
        <v>1.1831700000000001</v>
      </c>
      <c r="N2620">
        <v>3.6</v>
      </c>
      <c r="Q2620">
        <v>1279</v>
      </c>
      <c r="R2620" s="577" t="s">
        <v>97</v>
      </c>
      <c r="S2620" s="577">
        <v>2</v>
      </c>
    </row>
    <row r="2621" spans="1:19">
      <c r="A2621">
        <v>2616</v>
      </c>
      <c r="B2621" s="400">
        <v>44050.345833333333</v>
      </c>
      <c r="C2621" s="577" t="s">
        <v>97</v>
      </c>
      <c r="D2621">
        <v>0.02</v>
      </c>
      <c r="F2621">
        <v>1.1832</v>
      </c>
      <c r="I2621" s="400">
        <v>44050.384027777778</v>
      </c>
      <c r="J2621">
        <v>1.1821999999999999</v>
      </c>
      <c r="N2621">
        <v>2</v>
      </c>
      <c r="Q2621">
        <v>1280</v>
      </c>
      <c r="R2621" s="577" t="s">
        <v>97</v>
      </c>
      <c r="S2621" s="577">
        <v>1</v>
      </c>
    </row>
    <row r="2622" spans="1:19">
      <c r="A2622">
        <v>2618</v>
      </c>
      <c r="B2622" s="400">
        <v>44050.445833333331</v>
      </c>
      <c r="C2622" s="577" t="s">
        <v>97</v>
      </c>
      <c r="D2622">
        <v>0.02</v>
      </c>
      <c r="F2622">
        <v>1.1820600000000001</v>
      </c>
      <c r="I2622" s="400">
        <v>44050.521527777775</v>
      </c>
      <c r="J2622">
        <v>1.18106</v>
      </c>
      <c r="N2622">
        <v>2</v>
      </c>
      <c r="Q2622">
        <v>1281</v>
      </c>
      <c r="R2622" s="577" t="s">
        <v>97</v>
      </c>
      <c r="S2622" s="577">
        <v>1</v>
      </c>
    </row>
    <row r="2623" spans="1:19">
      <c r="A2623">
        <v>2619</v>
      </c>
      <c r="B2623" s="400">
        <v>44050.524305555555</v>
      </c>
      <c r="C2623" s="577" t="s">
        <v>97</v>
      </c>
      <c r="D2623">
        <v>0.02</v>
      </c>
      <c r="F2623">
        <v>1.18242</v>
      </c>
      <c r="I2623" s="400">
        <v>44050.54583333333</v>
      </c>
      <c r="J2623">
        <v>1.18222</v>
      </c>
      <c r="N2623">
        <v>0.4</v>
      </c>
      <c r="Q2623">
        <v>1282</v>
      </c>
      <c r="R2623" s="577" t="s">
        <v>97</v>
      </c>
      <c r="S2623" s="577">
        <v>2</v>
      </c>
    </row>
    <row r="2624" spans="1:19">
      <c r="A2624">
        <v>2620</v>
      </c>
      <c r="B2624" s="400">
        <v>44050.529861111114</v>
      </c>
      <c r="C2624" s="577" t="s">
        <v>97</v>
      </c>
      <c r="D2624">
        <v>0.02</v>
      </c>
      <c r="F2624">
        <v>1.1840200000000001</v>
      </c>
      <c r="I2624" s="400">
        <v>44050.54583333333</v>
      </c>
      <c r="J2624">
        <v>1.18222</v>
      </c>
      <c r="N2624">
        <v>3.6</v>
      </c>
      <c r="Q2624">
        <v>1282</v>
      </c>
      <c r="R2624" s="577" t="s">
        <v>97</v>
      </c>
      <c r="S2624" s="577">
        <v>2</v>
      </c>
    </row>
    <row r="2625" spans="1:19">
      <c r="A2625">
        <v>2622</v>
      </c>
      <c r="B2625" s="400">
        <v>44050.552083333336</v>
      </c>
      <c r="C2625" s="577" t="s">
        <v>97</v>
      </c>
      <c r="D2625">
        <v>0.02</v>
      </c>
      <c r="F2625">
        <v>1.18045</v>
      </c>
      <c r="I2625" s="400">
        <v>44050.554166666669</v>
      </c>
      <c r="J2625">
        <v>1.1794500000000001</v>
      </c>
      <c r="N2625">
        <v>2</v>
      </c>
      <c r="Q2625">
        <v>1283</v>
      </c>
      <c r="R2625" s="577" t="s">
        <v>97</v>
      </c>
      <c r="S2625" s="577">
        <v>1</v>
      </c>
    </row>
    <row r="2626" spans="1:19">
      <c r="A2626">
        <v>2623</v>
      </c>
      <c r="B2626" s="400">
        <v>44050.557638888888</v>
      </c>
      <c r="C2626" s="577" t="s">
        <v>97</v>
      </c>
      <c r="D2626">
        <v>0.02</v>
      </c>
      <c r="F2626">
        <v>1.1788799999999999</v>
      </c>
      <c r="I2626" s="400">
        <v>44050.558333333334</v>
      </c>
      <c r="J2626">
        <v>1.17788</v>
      </c>
      <c r="N2626">
        <v>2</v>
      </c>
      <c r="Q2626">
        <v>1284</v>
      </c>
      <c r="R2626" s="577" t="s">
        <v>97</v>
      </c>
      <c r="S2626" s="577">
        <v>1</v>
      </c>
    </row>
    <row r="2627" spans="1:19">
      <c r="A2627">
        <v>2625</v>
      </c>
      <c r="B2627" s="400">
        <v>44050.565972222219</v>
      </c>
      <c r="C2627" s="577" t="s">
        <v>97</v>
      </c>
      <c r="D2627">
        <v>0.02</v>
      </c>
      <c r="F2627">
        <v>1.17787</v>
      </c>
      <c r="I2627" s="400">
        <v>44050.572916666664</v>
      </c>
      <c r="J2627">
        <v>1.1768700000000001</v>
      </c>
      <c r="N2627">
        <v>2</v>
      </c>
      <c r="Q2627">
        <v>1285</v>
      </c>
      <c r="R2627" s="577" t="s">
        <v>97</v>
      </c>
      <c r="S2627" s="577">
        <v>1</v>
      </c>
    </row>
    <row r="2628" spans="1:19">
      <c r="A2628">
        <v>2627</v>
      </c>
      <c r="B2628" s="400">
        <v>44050.605555555558</v>
      </c>
      <c r="C2628" s="577" t="s">
        <v>97</v>
      </c>
      <c r="D2628">
        <v>0.02</v>
      </c>
      <c r="F2628">
        <v>1.1773800000000001</v>
      </c>
      <c r="I2628" s="400">
        <v>44050.701388888891</v>
      </c>
      <c r="J2628">
        <v>1.1772</v>
      </c>
      <c r="N2628">
        <v>0.36</v>
      </c>
      <c r="Q2628">
        <v>1286</v>
      </c>
      <c r="R2628" s="577" t="s">
        <v>97</v>
      </c>
      <c r="S2628" s="577">
        <v>2</v>
      </c>
    </row>
    <row r="2629" spans="1:19">
      <c r="A2629">
        <v>2628</v>
      </c>
      <c r="B2629" s="400">
        <v>44050.623611111114</v>
      </c>
      <c r="C2629" s="577" t="s">
        <v>97</v>
      </c>
      <c r="D2629">
        <v>0.02</v>
      </c>
      <c r="F2629">
        <v>1.17902</v>
      </c>
      <c r="I2629" s="400">
        <v>44050.701388888891</v>
      </c>
      <c r="J2629">
        <v>1.1772</v>
      </c>
      <c r="N2629">
        <v>3.64</v>
      </c>
      <c r="Q2629">
        <v>1286</v>
      </c>
      <c r="R2629" s="577" t="s">
        <v>97</v>
      </c>
      <c r="S2629" s="577">
        <v>2</v>
      </c>
    </row>
    <row r="2630" spans="1:19">
      <c r="A2630">
        <v>2629</v>
      </c>
      <c r="B2630" s="400">
        <v>44052.876388888886</v>
      </c>
      <c r="C2630" s="577" t="s">
        <v>97</v>
      </c>
      <c r="D2630">
        <v>0.02</v>
      </c>
      <c r="F2630">
        <v>1.17896</v>
      </c>
      <c r="I2630" s="400">
        <v>44052.932638888888</v>
      </c>
      <c r="J2630">
        <v>1.1779599999999999</v>
      </c>
      <c r="N2630">
        <v>2</v>
      </c>
      <c r="Q2630">
        <v>1287</v>
      </c>
      <c r="R2630" s="577" t="s">
        <v>97</v>
      </c>
      <c r="S2630" s="577">
        <v>1</v>
      </c>
    </row>
    <row r="2631" spans="1:19">
      <c r="A2631">
        <v>2630</v>
      </c>
      <c r="B2631" s="400">
        <v>44052.939583333333</v>
      </c>
      <c r="C2631" s="577" t="s">
        <v>97</v>
      </c>
      <c r="D2631">
        <v>0.02</v>
      </c>
      <c r="F2631">
        <v>1.17797</v>
      </c>
      <c r="I2631" s="400">
        <v>44053.28125</v>
      </c>
      <c r="J2631">
        <v>1.17778</v>
      </c>
      <c r="N2631">
        <v>0.4</v>
      </c>
      <c r="Q2631">
        <v>1288</v>
      </c>
      <c r="R2631" s="577" t="s">
        <v>97</v>
      </c>
      <c r="S2631" s="577">
        <v>2</v>
      </c>
    </row>
    <row r="2632" spans="1:19">
      <c r="A2632">
        <v>2631</v>
      </c>
      <c r="B2632" s="400">
        <v>44053.052083333336</v>
      </c>
      <c r="C2632" s="577" t="s">
        <v>97</v>
      </c>
      <c r="D2632">
        <v>0.02</v>
      </c>
      <c r="F2632">
        <v>1.1795899999999999</v>
      </c>
      <c r="I2632" s="400">
        <v>44053.28125</v>
      </c>
      <c r="J2632">
        <v>1.17778</v>
      </c>
      <c r="N2632">
        <v>3.62</v>
      </c>
      <c r="Q2632">
        <v>1288</v>
      </c>
      <c r="R2632" s="577" t="s">
        <v>97</v>
      </c>
      <c r="S2632" s="577">
        <v>2</v>
      </c>
    </row>
    <row r="2633" spans="1:19">
      <c r="A2633">
        <v>2632</v>
      </c>
      <c r="B2633" s="400">
        <v>44053.271527777775</v>
      </c>
      <c r="C2633" s="577" t="s">
        <v>96</v>
      </c>
      <c r="D2633">
        <v>0.02</v>
      </c>
      <c r="F2633">
        <v>1.1791199999999999</v>
      </c>
      <c r="I2633" s="400">
        <v>44053.576388888891</v>
      </c>
      <c r="J2633">
        <v>1.1782900000000001</v>
      </c>
      <c r="N2633">
        <v>-1.66</v>
      </c>
      <c r="Q2633">
        <v>1289</v>
      </c>
      <c r="R2633" s="577" t="s">
        <v>96</v>
      </c>
      <c r="S2633" s="577">
        <v>3</v>
      </c>
    </row>
    <row r="2634" spans="1:19">
      <c r="A2634">
        <v>2633</v>
      </c>
      <c r="B2634" s="400">
        <v>44053.281944444447</v>
      </c>
      <c r="C2634" s="577" t="s">
        <v>96</v>
      </c>
      <c r="D2634">
        <v>0.02</v>
      </c>
      <c r="F2634">
        <v>1.1775199999999999</v>
      </c>
      <c r="I2634" s="400">
        <v>44053.576388888891</v>
      </c>
      <c r="J2634">
        <v>1.1782900000000001</v>
      </c>
      <c r="N2634">
        <v>1.54</v>
      </c>
      <c r="Q2634">
        <v>1289</v>
      </c>
      <c r="R2634" s="577" t="s">
        <v>96</v>
      </c>
      <c r="S2634" s="577">
        <v>3</v>
      </c>
    </row>
    <row r="2635" spans="1:19">
      <c r="A2635">
        <v>2635</v>
      </c>
      <c r="B2635" s="400">
        <v>44053.35833333333</v>
      </c>
      <c r="C2635" s="577" t="s">
        <v>96</v>
      </c>
      <c r="D2635">
        <v>0.03</v>
      </c>
      <c r="F2635">
        <v>1.17591</v>
      </c>
      <c r="I2635" s="400">
        <v>44053.576388888891</v>
      </c>
      <c r="J2635">
        <v>1.1782900000000001</v>
      </c>
      <c r="N2635">
        <v>7.14</v>
      </c>
      <c r="Q2635">
        <v>1289</v>
      </c>
      <c r="R2635" s="577" t="s">
        <v>96</v>
      </c>
      <c r="S2635" s="577">
        <v>3</v>
      </c>
    </row>
    <row r="2636" spans="1:19">
      <c r="A2636">
        <v>2634</v>
      </c>
      <c r="B2636" s="400">
        <v>44053.292361111111</v>
      </c>
      <c r="C2636" s="577" t="s">
        <v>97</v>
      </c>
      <c r="D2636">
        <v>0.02</v>
      </c>
      <c r="F2636">
        <v>1.1769700000000001</v>
      </c>
      <c r="I2636" s="400">
        <v>44053.35833333333</v>
      </c>
      <c r="J2636">
        <v>1.17597</v>
      </c>
      <c r="N2636">
        <v>2</v>
      </c>
      <c r="Q2636">
        <v>1290</v>
      </c>
      <c r="R2636" s="577" t="s">
        <v>97</v>
      </c>
      <c r="S2636" s="577">
        <v>1</v>
      </c>
    </row>
    <row r="2637" spans="1:19">
      <c r="A2637">
        <v>2636</v>
      </c>
      <c r="B2637" s="400">
        <v>44053.366666666669</v>
      </c>
      <c r="C2637" s="577" t="s">
        <v>97</v>
      </c>
      <c r="D2637">
        <v>0.02</v>
      </c>
      <c r="F2637">
        <v>1.1761299999999999</v>
      </c>
      <c r="I2637" s="400">
        <v>44053.453472222223</v>
      </c>
      <c r="J2637">
        <v>1.17513</v>
      </c>
      <c r="N2637">
        <v>2</v>
      </c>
      <c r="Q2637">
        <v>1291</v>
      </c>
      <c r="R2637" s="577" t="s">
        <v>97</v>
      </c>
      <c r="S2637" s="577">
        <v>1</v>
      </c>
    </row>
    <row r="2638" spans="1:19">
      <c r="A2638">
        <v>2637</v>
      </c>
      <c r="B2638" s="400">
        <v>44053.48333333333</v>
      </c>
      <c r="C2638" s="577" t="s">
        <v>97</v>
      </c>
      <c r="D2638">
        <v>0.02</v>
      </c>
      <c r="F2638">
        <v>1.17486</v>
      </c>
      <c r="I2638" s="400">
        <v>44053.652777777781</v>
      </c>
      <c r="J2638">
        <v>1.17571</v>
      </c>
      <c r="N2638">
        <v>-1.7</v>
      </c>
      <c r="Q2638">
        <v>1292</v>
      </c>
      <c r="R2638" s="577" t="s">
        <v>97</v>
      </c>
      <c r="S2638" s="577">
        <v>3</v>
      </c>
    </row>
    <row r="2639" spans="1:19">
      <c r="A2639">
        <v>2638</v>
      </c>
      <c r="B2639" s="400">
        <v>44053.511805555558</v>
      </c>
      <c r="C2639" s="577" t="s">
        <v>97</v>
      </c>
      <c r="D2639">
        <v>0.02</v>
      </c>
      <c r="F2639">
        <v>1.17648</v>
      </c>
      <c r="I2639" s="400">
        <v>44053.652777777781</v>
      </c>
      <c r="J2639">
        <v>1.17571</v>
      </c>
      <c r="N2639">
        <v>1.54</v>
      </c>
      <c r="Q2639">
        <v>1292</v>
      </c>
      <c r="R2639" s="577" t="s">
        <v>97</v>
      </c>
      <c r="S2639" s="577">
        <v>3</v>
      </c>
    </row>
    <row r="2640" spans="1:19">
      <c r="A2640">
        <v>2639</v>
      </c>
      <c r="B2640" s="400">
        <v>44053.575694444444</v>
      </c>
      <c r="C2640" s="577" t="s">
        <v>97</v>
      </c>
      <c r="D2640">
        <v>0.03</v>
      </c>
      <c r="F2640">
        <v>1.1780900000000001</v>
      </c>
      <c r="I2640" s="400">
        <v>44053.652777777781</v>
      </c>
      <c r="J2640">
        <v>1.17571</v>
      </c>
      <c r="N2640">
        <v>7.14</v>
      </c>
      <c r="Q2640">
        <v>1292</v>
      </c>
      <c r="R2640" s="577" t="s">
        <v>97</v>
      </c>
      <c r="S2640" s="577">
        <v>3</v>
      </c>
    </row>
    <row r="2641" spans="1:19">
      <c r="A2641">
        <v>2640</v>
      </c>
      <c r="B2641" s="400">
        <v>44053.584027777775</v>
      </c>
      <c r="C2641" s="577" t="s">
        <v>96</v>
      </c>
      <c r="D2641">
        <v>0.02</v>
      </c>
      <c r="F2641">
        <v>1.17866</v>
      </c>
      <c r="I2641" s="400">
        <v>44054.341666666667</v>
      </c>
      <c r="J2641">
        <v>1.17655</v>
      </c>
      <c r="N2641">
        <v>-4.3</v>
      </c>
      <c r="Q2641">
        <v>1293</v>
      </c>
      <c r="R2641" s="577" t="s">
        <v>96</v>
      </c>
      <c r="S2641" s="577">
        <v>4</v>
      </c>
    </row>
    <row r="2642" spans="1:19">
      <c r="A2642">
        <v>2641</v>
      </c>
      <c r="B2642" s="400">
        <v>44053.598611111112</v>
      </c>
      <c r="C2642" s="577" t="s">
        <v>96</v>
      </c>
      <c r="D2642">
        <v>0.02</v>
      </c>
      <c r="F2642">
        <v>1.17706</v>
      </c>
      <c r="I2642" s="400">
        <v>44054.341666666667</v>
      </c>
      <c r="J2642">
        <v>1.17655</v>
      </c>
      <c r="N2642">
        <v>-1.1000000000000001</v>
      </c>
      <c r="Q2642">
        <v>1293</v>
      </c>
      <c r="R2642" s="577" t="s">
        <v>96</v>
      </c>
      <c r="S2642" s="577">
        <v>4</v>
      </c>
    </row>
    <row r="2643" spans="1:19">
      <c r="A2643">
        <v>2642</v>
      </c>
      <c r="B2643" s="400">
        <v>44053.654166666667</v>
      </c>
      <c r="C2643" s="577" t="s">
        <v>96</v>
      </c>
      <c r="D2643">
        <v>0.03</v>
      </c>
      <c r="F2643">
        <v>1.1754599999999999</v>
      </c>
      <c r="I2643" s="400">
        <v>44054.341666666667</v>
      </c>
      <c r="J2643">
        <v>1.17655</v>
      </c>
      <c r="N2643">
        <v>3.15</v>
      </c>
      <c r="Q2643">
        <v>1293</v>
      </c>
      <c r="R2643" s="577" t="s">
        <v>96</v>
      </c>
      <c r="S2643" s="577">
        <v>4</v>
      </c>
    </row>
    <row r="2644" spans="1:19">
      <c r="A2644">
        <v>2644</v>
      </c>
      <c r="B2644" s="400">
        <v>44054.000694444447</v>
      </c>
      <c r="C2644" s="577" t="s">
        <v>96</v>
      </c>
      <c r="D2644">
        <v>0.05</v>
      </c>
      <c r="F2644">
        <v>1.1737599999999999</v>
      </c>
      <c r="I2644" s="400">
        <v>44054.341666666667</v>
      </c>
      <c r="J2644">
        <v>1.17655</v>
      </c>
      <c r="N2644">
        <v>13.95</v>
      </c>
      <c r="Q2644">
        <v>1293</v>
      </c>
      <c r="R2644" s="577" t="s">
        <v>96</v>
      </c>
      <c r="S2644" s="577">
        <v>4</v>
      </c>
    </row>
    <row r="2645" spans="1:19">
      <c r="A2645">
        <v>2643</v>
      </c>
      <c r="B2645" s="400">
        <v>44053.797222222223</v>
      </c>
      <c r="C2645" s="577" t="s">
        <v>97</v>
      </c>
      <c r="D2645">
        <v>0.02</v>
      </c>
      <c r="F2645">
        <v>1.1741699999999999</v>
      </c>
      <c r="I2645" s="400">
        <v>44054.013888888891</v>
      </c>
      <c r="J2645">
        <v>1.17317</v>
      </c>
      <c r="N2645">
        <v>2.02</v>
      </c>
      <c r="Q2645">
        <v>1294</v>
      </c>
      <c r="R2645" s="577" t="s">
        <v>97</v>
      </c>
      <c r="S2645" s="577">
        <v>1</v>
      </c>
    </row>
    <row r="2646" spans="1:19">
      <c r="A2646">
        <v>2645</v>
      </c>
      <c r="B2646" s="400">
        <v>44054.022222222222</v>
      </c>
      <c r="C2646" s="577" t="s">
        <v>97</v>
      </c>
      <c r="D2646">
        <v>0.02</v>
      </c>
      <c r="F2646">
        <v>1.1731199999999999</v>
      </c>
      <c r="I2646" s="400">
        <v>44054.282638888886</v>
      </c>
      <c r="J2646">
        <v>1.17293</v>
      </c>
      <c r="N2646">
        <v>0.38</v>
      </c>
      <c r="Q2646">
        <v>1295</v>
      </c>
      <c r="R2646" s="577" t="s">
        <v>97</v>
      </c>
      <c r="S2646" s="577">
        <v>2</v>
      </c>
    </row>
    <row r="2647" spans="1:19">
      <c r="A2647">
        <v>2646</v>
      </c>
      <c r="B2647" s="400">
        <v>44054.080555555556</v>
      </c>
      <c r="C2647" s="577" t="s">
        <v>97</v>
      </c>
      <c r="D2647">
        <v>0.02</v>
      </c>
      <c r="F2647">
        <v>1.1747300000000001</v>
      </c>
      <c r="I2647" s="400">
        <v>44054.282638888886</v>
      </c>
      <c r="J2647">
        <v>1.17293</v>
      </c>
      <c r="N2647">
        <v>3.6</v>
      </c>
      <c r="Q2647">
        <v>1295</v>
      </c>
      <c r="R2647" s="577" t="s">
        <v>97</v>
      </c>
      <c r="S2647" s="577">
        <v>2</v>
      </c>
    </row>
    <row r="2648" spans="1:19">
      <c r="A2648">
        <v>2647</v>
      </c>
      <c r="B2648" s="400">
        <v>44054.290277777778</v>
      </c>
      <c r="C2648" s="577" t="s">
        <v>97</v>
      </c>
      <c r="D2648">
        <v>0.02</v>
      </c>
      <c r="F2648">
        <v>1.17313</v>
      </c>
      <c r="I2648" s="400">
        <v>44054.55</v>
      </c>
      <c r="J2648">
        <v>1.1766099999999999</v>
      </c>
      <c r="N2648">
        <v>-6.96</v>
      </c>
      <c r="Q2648">
        <v>1296</v>
      </c>
      <c r="R2648" s="577" t="s">
        <v>97</v>
      </c>
      <c r="S2648" s="577">
        <v>5</v>
      </c>
    </row>
    <row r="2649" spans="1:19">
      <c r="A2649">
        <v>2648</v>
      </c>
      <c r="B2649" s="400">
        <v>44054.330555555556</v>
      </c>
      <c r="C2649" s="577" t="s">
        <v>97</v>
      </c>
      <c r="D2649">
        <v>0.02</v>
      </c>
      <c r="F2649">
        <v>1.1747300000000001</v>
      </c>
      <c r="I2649" s="400">
        <v>44054.55</v>
      </c>
      <c r="J2649">
        <v>1.1766099999999999</v>
      </c>
      <c r="N2649">
        <v>-3.76</v>
      </c>
      <c r="Q2649">
        <v>1296</v>
      </c>
      <c r="R2649" s="577" t="s">
        <v>97</v>
      </c>
      <c r="S2649" s="577">
        <v>5</v>
      </c>
    </row>
    <row r="2650" spans="1:19">
      <c r="A2650">
        <v>2649</v>
      </c>
      <c r="B2650" s="400">
        <v>44054.34097222222</v>
      </c>
      <c r="C2650" s="577" t="s">
        <v>97</v>
      </c>
      <c r="D2650">
        <v>0.03</v>
      </c>
      <c r="F2650">
        <v>1.1763699999999999</v>
      </c>
      <c r="I2650" s="400">
        <v>44054.55</v>
      </c>
      <c r="J2650">
        <v>1.1766099999999999</v>
      </c>
      <c r="N2650">
        <v>-0.72</v>
      </c>
      <c r="Q2650">
        <v>1296</v>
      </c>
      <c r="R2650" s="577" t="s">
        <v>97</v>
      </c>
      <c r="S2650" s="577">
        <v>5</v>
      </c>
    </row>
    <row r="2651" spans="1:19">
      <c r="A2651">
        <v>2650</v>
      </c>
      <c r="B2651" s="400">
        <v>44054.376388888886</v>
      </c>
      <c r="C2651" s="577" t="s">
        <v>97</v>
      </c>
      <c r="D2651">
        <v>0.05</v>
      </c>
      <c r="F2651">
        <v>1.17807</v>
      </c>
      <c r="I2651" s="400">
        <v>44054.55</v>
      </c>
      <c r="J2651">
        <v>1.1766099999999999</v>
      </c>
      <c r="N2651">
        <v>7.3</v>
      </c>
      <c r="Q2651">
        <v>1296</v>
      </c>
      <c r="R2651" s="577" t="s">
        <v>97</v>
      </c>
      <c r="S2651" s="577">
        <v>5</v>
      </c>
    </row>
    <row r="2652" spans="1:19">
      <c r="A2652">
        <v>2652</v>
      </c>
      <c r="B2652" s="400">
        <v>44054.424305555556</v>
      </c>
      <c r="C2652" s="577" t="s">
        <v>97</v>
      </c>
      <c r="D2652">
        <v>0.08</v>
      </c>
      <c r="F2652">
        <v>1.17988</v>
      </c>
      <c r="I2652" s="400">
        <v>44054.55</v>
      </c>
      <c r="J2652">
        <v>1.1766099999999999</v>
      </c>
      <c r="N2652">
        <v>26.16</v>
      </c>
      <c r="Q2652">
        <v>1296</v>
      </c>
      <c r="R2652" s="577" t="s">
        <v>97</v>
      </c>
      <c r="S2652" s="577">
        <v>5</v>
      </c>
    </row>
    <row r="2653" spans="1:19">
      <c r="A2653">
        <v>2651</v>
      </c>
      <c r="B2653" s="400">
        <v>44054.379861111112</v>
      </c>
      <c r="C2653" s="577" t="s">
        <v>96</v>
      </c>
      <c r="D2653">
        <v>0.02</v>
      </c>
      <c r="F2653">
        <v>1.17808</v>
      </c>
      <c r="I2653" s="400">
        <v>44054.420138888891</v>
      </c>
      <c r="J2653">
        <v>1.1790799999999999</v>
      </c>
      <c r="N2653">
        <v>2</v>
      </c>
      <c r="Q2653">
        <v>1297</v>
      </c>
      <c r="R2653" s="577" t="s">
        <v>96</v>
      </c>
      <c r="S2653" s="577">
        <v>1</v>
      </c>
    </row>
    <row r="2654" spans="1:19">
      <c r="A2654">
        <v>2653</v>
      </c>
      <c r="B2654" s="400">
        <v>44054.429166666669</v>
      </c>
      <c r="C2654" s="577" t="s">
        <v>96</v>
      </c>
      <c r="D2654">
        <v>0.02</v>
      </c>
      <c r="F2654">
        <v>1.17946</v>
      </c>
      <c r="I2654" s="400">
        <v>44054.443055555559</v>
      </c>
      <c r="J2654">
        <v>1.1804600000000001</v>
      </c>
      <c r="N2654">
        <v>2</v>
      </c>
      <c r="Q2654">
        <v>1298</v>
      </c>
      <c r="R2654" s="577" t="s">
        <v>96</v>
      </c>
      <c r="S2654" s="577">
        <v>1</v>
      </c>
    </row>
    <row r="2655" spans="1:19">
      <c r="A2655">
        <v>2654</v>
      </c>
      <c r="B2655" s="400">
        <v>44054.457638888889</v>
      </c>
      <c r="C2655" s="577" t="s">
        <v>96</v>
      </c>
      <c r="D2655">
        <v>0.02</v>
      </c>
      <c r="F2655">
        <v>1.1791499999999999</v>
      </c>
      <c r="I2655" s="400">
        <v>44054.487500000003</v>
      </c>
      <c r="J2655">
        <v>1.18015</v>
      </c>
      <c r="N2655">
        <v>2</v>
      </c>
      <c r="Q2655">
        <v>1299</v>
      </c>
      <c r="R2655" s="577" t="s">
        <v>96</v>
      </c>
      <c r="S2655" s="577">
        <v>1</v>
      </c>
    </row>
    <row r="2656" spans="1:19">
      <c r="A2656">
        <v>2655</v>
      </c>
      <c r="B2656" s="400">
        <v>44054.495833333334</v>
      </c>
      <c r="C2656" s="577" t="s">
        <v>96</v>
      </c>
      <c r="D2656">
        <v>0.02</v>
      </c>
      <c r="F2656">
        <v>1.1797299999999999</v>
      </c>
      <c r="I2656" s="400">
        <v>44054.519444444442</v>
      </c>
      <c r="J2656">
        <v>1.1799299999999999</v>
      </c>
      <c r="N2656">
        <v>0.4</v>
      </c>
      <c r="Q2656">
        <v>1300</v>
      </c>
      <c r="R2656" s="577" t="s">
        <v>96</v>
      </c>
      <c r="S2656" s="577">
        <v>2</v>
      </c>
    </row>
    <row r="2657" spans="1:19">
      <c r="A2657">
        <v>2656</v>
      </c>
      <c r="B2657" s="400">
        <v>44054.499305555553</v>
      </c>
      <c r="C2657" s="577" t="s">
        <v>96</v>
      </c>
      <c r="D2657">
        <v>0.02</v>
      </c>
      <c r="F2657">
        <v>1.1781200000000001</v>
      </c>
      <c r="I2657" s="400">
        <v>44054.519444444442</v>
      </c>
      <c r="J2657">
        <v>1.1799299999999999</v>
      </c>
      <c r="N2657">
        <v>3.62</v>
      </c>
      <c r="Q2657">
        <v>1300</v>
      </c>
      <c r="R2657" s="577" t="s">
        <v>96</v>
      </c>
      <c r="S2657" s="577">
        <v>2</v>
      </c>
    </row>
    <row r="2658" spans="1:19">
      <c r="A2658">
        <v>2657</v>
      </c>
      <c r="B2658" s="400">
        <v>44054.523611111108</v>
      </c>
      <c r="C2658" s="577" t="s">
        <v>96</v>
      </c>
      <c r="D2658">
        <v>0.02</v>
      </c>
      <c r="F2658">
        <v>1.17913</v>
      </c>
      <c r="I2658" s="400">
        <v>44054.525694444441</v>
      </c>
      <c r="J2658">
        <v>1.1801299999999999</v>
      </c>
      <c r="N2658">
        <v>2</v>
      </c>
      <c r="Q2658">
        <v>1301</v>
      </c>
      <c r="R2658" s="577" t="s">
        <v>96</v>
      </c>
      <c r="S2658" s="577">
        <v>1</v>
      </c>
    </row>
    <row r="2659" spans="1:19">
      <c r="A2659">
        <v>2658</v>
      </c>
      <c r="B2659" s="400">
        <v>44054.534722222219</v>
      </c>
      <c r="C2659" s="577" t="s">
        <v>96</v>
      </c>
      <c r="D2659">
        <v>0.02</v>
      </c>
      <c r="F2659">
        <v>1.1791400000000001</v>
      </c>
      <c r="I2659" s="400">
        <v>44054.576388888891</v>
      </c>
      <c r="J2659">
        <v>1.17831</v>
      </c>
      <c r="N2659">
        <v>-1.66</v>
      </c>
      <c r="Q2659">
        <v>1302</v>
      </c>
      <c r="R2659" s="577" t="s">
        <v>96</v>
      </c>
      <c r="S2659" s="577">
        <v>3</v>
      </c>
    </row>
    <row r="2660" spans="1:19">
      <c r="A2660">
        <v>2659</v>
      </c>
      <c r="B2660" s="400">
        <v>44054.54791666667</v>
      </c>
      <c r="C2660" s="577" t="s">
        <v>96</v>
      </c>
      <c r="D2660">
        <v>0.02</v>
      </c>
      <c r="F2660">
        <v>1.17754</v>
      </c>
      <c r="I2660" s="400">
        <v>44054.576388888891</v>
      </c>
      <c r="J2660">
        <v>1.17831</v>
      </c>
      <c r="N2660">
        <v>1.54</v>
      </c>
      <c r="Q2660">
        <v>1302</v>
      </c>
      <c r="R2660" s="577" t="s">
        <v>96</v>
      </c>
      <c r="S2660" s="577">
        <v>3</v>
      </c>
    </row>
    <row r="2661" spans="1:19">
      <c r="A2661">
        <v>2660</v>
      </c>
      <c r="B2661" s="400">
        <v>44054.566666666666</v>
      </c>
      <c r="C2661" s="577" t="s">
        <v>96</v>
      </c>
      <c r="D2661">
        <v>0.03</v>
      </c>
      <c r="F2661">
        <v>1.17594</v>
      </c>
      <c r="I2661" s="400">
        <v>44054.576388888891</v>
      </c>
      <c r="J2661">
        <v>1.17831</v>
      </c>
      <c r="N2661">
        <v>7.11</v>
      </c>
      <c r="Q2661">
        <v>1302</v>
      </c>
      <c r="R2661" s="577" t="s">
        <v>96</v>
      </c>
      <c r="S2661" s="577">
        <v>3</v>
      </c>
    </row>
    <row r="2662" spans="1:19">
      <c r="A2662">
        <v>2661</v>
      </c>
      <c r="B2662" s="400">
        <v>44054.570833333331</v>
      </c>
      <c r="C2662" s="577" t="s">
        <v>97</v>
      </c>
      <c r="D2662">
        <v>0.02</v>
      </c>
      <c r="F2662">
        <v>1.1766799999999999</v>
      </c>
      <c r="I2662" s="400">
        <v>44054.625694444447</v>
      </c>
      <c r="J2662">
        <v>1.17648</v>
      </c>
      <c r="N2662">
        <v>0.4</v>
      </c>
      <c r="Q2662">
        <v>1303</v>
      </c>
      <c r="R2662" s="577" t="s">
        <v>97</v>
      </c>
      <c r="S2662" s="577">
        <v>2</v>
      </c>
    </row>
    <row r="2663" spans="1:19">
      <c r="A2663">
        <v>2662</v>
      </c>
      <c r="B2663" s="400">
        <v>44054.576388888891</v>
      </c>
      <c r="C2663" s="577" t="s">
        <v>97</v>
      </c>
      <c r="D2663">
        <v>0.02</v>
      </c>
      <c r="F2663">
        <v>1.17828</v>
      </c>
      <c r="I2663" s="400">
        <v>44054.625694444447</v>
      </c>
      <c r="J2663">
        <v>1.17648</v>
      </c>
      <c r="N2663">
        <v>3.6</v>
      </c>
      <c r="Q2663">
        <v>1303</v>
      </c>
      <c r="R2663" s="577" t="s">
        <v>97</v>
      </c>
      <c r="S2663" s="577">
        <v>2</v>
      </c>
    </row>
    <row r="2664" spans="1:19">
      <c r="A2664">
        <v>2663</v>
      </c>
      <c r="B2664" s="400">
        <v>44054.584027777775</v>
      </c>
      <c r="C2664" s="577" t="s">
        <v>96</v>
      </c>
      <c r="D2664">
        <v>0.02</v>
      </c>
      <c r="F2664">
        <v>1.1783600000000001</v>
      </c>
      <c r="I2664" s="400">
        <v>44054.633333333331</v>
      </c>
      <c r="J2664">
        <v>1.1785600000000001</v>
      </c>
      <c r="N2664">
        <v>0.4</v>
      </c>
      <c r="Q2664">
        <v>1304</v>
      </c>
      <c r="R2664" s="577" t="s">
        <v>96</v>
      </c>
      <c r="S2664" s="577">
        <v>2</v>
      </c>
    </row>
    <row r="2665" spans="1:19">
      <c r="A2665">
        <v>2664</v>
      </c>
      <c r="B2665" s="400">
        <v>44054.59652777778</v>
      </c>
      <c r="C2665" s="577" t="s">
        <v>96</v>
      </c>
      <c r="D2665">
        <v>0.02</v>
      </c>
      <c r="F2665">
        <v>1.17675</v>
      </c>
      <c r="I2665" s="400">
        <v>44054.633333333331</v>
      </c>
      <c r="J2665">
        <v>1.1785600000000001</v>
      </c>
      <c r="N2665">
        <v>3.62</v>
      </c>
      <c r="Q2665">
        <v>1304</v>
      </c>
      <c r="R2665" s="577" t="s">
        <v>96</v>
      </c>
      <c r="S2665" s="577">
        <v>2</v>
      </c>
    </row>
    <row r="2666" spans="1:19">
      <c r="A2666">
        <v>2665</v>
      </c>
      <c r="B2666" s="400">
        <v>44054.62777777778</v>
      </c>
      <c r="C2666" s="577" t="s">
        <v>97</v>
      </c>
      <c r="D2666">
        <v>0.02</v>
      </c>
      <c r="F2666">
        <v>1.17716</v>
      </c>
      <c r="I2666" s="400">
        <v>44054.658333333333</v>
      </c>
      <c r="J2666">
        <v>1.1769700000000001</v>
      </c>
      <c r="N2666">
        <v>0.38</v>
      </c>
      <c r="Q2666">
        <v>1305</v>
      </c>
      <c r="R2666" s="577" t="s">
        <v>97</v>
      </c>
      <c r="S2666" s="577">
        <v>2</v>
      </c>
    </row>
    <row r="2667" spans="1:19">
      <c r="A2667">
        <v>2666</v>
      </c>
      <c r="B2667" s="400">
        <v>44054.634722222225</v>
      </c>
      <c r="C2667" s="577" t="s">
        <v>97</v>
      </c>
      <c r="D2667">
        <v>0.02</v>
      </c>
      <c r="F2667">
        <v>1.1787700000000001</v>
      </c>
      <c r="I2667" s="400">
        <v>44054.658333333333</v>
      </c>
      <c r="J2667">
        <v>1.1769700000000001</v>
      </c>
      <c r="N2667">
        <v>3.6</v>
      </c>
      <c r="Q2667">
        <v>1305</v>
      </c>
      <c r="R2667" s="577" t="s">
        <v>97</v>
      </c>
      <c r="S2667" s="577">
        <v>2</v>
      </c>
    </row>
    <row r="2668" spans="1:19">
      <c r="A2668">
        <v>2667</v>
      </c>
      <c r="B2668" s="400">
        <v>44054.637499999997</v>
      </c>
      <c r="C2668" s="577" t="s">
        <v>96</v>
      </c>
      <c r="D2668">
        <v>0.02</v>
      </c>
      <c r="F2668">
        <v>1.17798</v>
      </c>
      <c r="I2668" s="400">
        <v>44055.352083333331</v>
      </c>
      <c r="J2668">
        <v>1.17584</v>
      </c>
      <c r="N2668">
        <v>-4.3600000000000003</v>
      </c>
      <c r="Q2668">
        <v>1306</v>
      </c>
      <c r="R2668" s="577" t="s">
        <v>96</v>
      </c>
      <c r="S2668" s="577">
        <v>4</v>
      </c>
    </row>
    <row r="2669" spans="1:19">
      <c r="A2669">
        <v>2668</v>
      </c>
      <c r="B2669" s="400">
        <v>44054.665972222225</v>
      </c>
      <c r="C2669" s="577" t="s">
        <v>96</v>
      </c>
      <c r="D2669">
        <v>0.02</v>
      </c>
      <c r="F2669">
        <v>1.17638</v>
      </c>
      <c r="I2669" s="400">
        <v>44055.352083333331</v>
      </c>
      <c r="J2669">
        <v>1.17584</v>
      </c>
      <c r="N2669">
        <v>-1.1599999999999999</v>
      </c>
      <c r="Q2669">
        <v>1306</v>
      </c>
      <c r="R2669" s="577" t="s">
        <v>96</v>
      </c>
      <c r="S2669" s="577">
        <v>4</v>
      </c>
    </row>
    <row r="2670" spans="1:19">
      <c r="A2670">
        <v>2671</v>
      </c>
      <c r="B2670" s="400">
        <v>44054.775000000001</v>
      </c>
      <c r="C2670" s="577" t="s">
        <v>96</v>
      </c>
      <c r="D2670">
        <v>0.03</v>
      </c>
      <c r="F2670">
        <v>1.1747399999999999</v>
      </c>
      <c r="I2670" s="400">
        <v>44055.352083333331</v>
      </c>
      <c r="J2670">
        <v>1.17584</v>
      </c>
      <c r="N2670">
        <v>3.18</v>
      </c>
      <c r="Q2670">
        <v>1306</v>
      </c>
      <c r="R2670" s="577" t="s">
        <v>96</v>
      </c>
      <c r="S2670" s="577">
        <v>4</v>
      </c>
    </row>
    <row r="2671" spans="1:19">
      <c r="A2671">
        <v>2672</v>
      </c>
      <c r="B2671" s="400">
        <v>44054.826388888891</v>
      </c>
      <c r="C2671" s="577" t="s">
        <v>96</v>
      </c>
      <c r="D2671">
        <v>0.05</v>
      </c>
      <c r="F2671">
        <v>1.17302</v>
      </c>
      <c r="I2671" s="400">
        <v>44055.352083333331</v>
      </c>
      <c r="J2671">
        <v>1.17584</v>
      </c>
      <c r="N2671">
        <v>13.9</v>
      </c>
      <c r="Q2671">
        <v>1306</v>
      </c>
      <c r="R2671" s="577" t="s">
        <v>96</v>
      </c>
      <c r="S2671" s="577">
        <v>4</v>
      </c>
    </row>
    <row r="2672" spans="1:19">
      <c r="A2672">
        <v>2669</v>
      </c>
      <c r="B2672" s="400">
        <v>44054.681250000001</v>
      </c>
      <c r="C2672" s="577" t="s">
        <v>97</v>
      </c>
      <c r="D2672">
        <v>0.02</v>
      </c>
      <c r="F2672">
        <v>1.1768799999999999</v>
      </c>
      <c r="I2672" s="400">
        <v>44054.729861111111</v>
      </c>
      <c r="J2672">
        <v>1.17588</v>
      </c>
      <c r="N2672">
        <v>2</v>
      </c>
      <c r="Q2672">
        <v>1307</v>
      </c>
      <c r="R2672" s="577" t="s">
        <v>97</v>
      </c>
      <c r="S2672" s="577">
        <v>1</v>
      </c>
    </row>
    <row r="2673" spans="1:19">
      <c r="A2673">
        <v>2670</v>
      </c>
      <c r="B2673" s="400">
        <v>44054.761805555558</v>
      </c>
      <c r="C2673" s="577" t="s">
        <v>97</v>
      </c>
      <c r="D2673">
        <v>0.02</v>
      </c>
      <c r="F2673">
        <v>1.1762900000000001</v>
      </c>
      <c r="I2673" s="400">
        <v>44054.775000000001</v>
      </c>
      <c r="J2673">
        <v>1.1752899999999999</v>
      </c>
      <c r="N2673">
        <v>2</v>
      </c>
      <c r="Q2673">
        <v>1308</v>
      </c>
      <c r="R2673" s="577" t="s">
        <v>97</v>
      </c>
      <c r="S2673" s="577">
        <v>1</v>
      </c>
    </row>
    <row r="2674" spans="1:19">
      <c r="A2674">
        <v>2673</v>
      </c>
      <c r="B2674" s="400">
        <v>44055.034722222219</v>
      </c>
      <c r="C2674" s="577" t="s">
        <v>97</v>
      </c>
      <c r="D2674">
        <v>0.02</v>
      </c>
      <c r="F2674">
        <v>1.1734100000000001</v>
      </c>
      <c r="I2674" s="400">
        <v>44055.084027777775</v>
      </c>
      <c r="J2674">
        <v>1.17241</v>
      </c>
      <c r="N2674">
        <v>2</v>
      </c>
      <c r="Q2674">
        <v>1309</v>
      </c>
      <c r="R2674" s="577" t="s">
        <v>97</v>
      </c>
      <c r="S2674" s="577">
        <v>1</v>
      </c>
    </row>
    <row r="2675" spans="1:19">
      <c r="A2675">
        <v>2674</v>
      </c>
      <c r="B2675" s="400">
        <v>44055.140277777777</v>
      </c>
      <c r="C2675" s="577" t="s">
        <v>97</v>
      </c>
      <c r="D2675">
        <v>0.02</v>
      </c>
      <c r="F2675">
        <v>1.17215</v>
      </c>
      <c r="I2675" s="400">
        <v>44056.76458333333</v>
      </c>
      <c r="J2675">
        <v>1.18065</v>
      </c>
      <c r="N2675">
        <v>-16.93</v>
      </c>
      <c r="Q2675">
        <v>1310</v>
      </c>
      <c r="R2675" s="577" t="s">
        <v>97</v>
      </c>
      <c r="S2675" s="577">
        <v>8</v>
      </c>
    </row>
    <row r="2676" spans="1:19">
      <c r="A2676">
        <v>2675</v>
      </c>
      <c r="B2676" s="400">
        <v>44055.275694444441</v>
      </c>
      <c r="C2676" s="577" t="s">
        <v>97</v>
      </c>
      <c r="D2676">
        <v>0.02</v>
      </c>
      <c r="F2676">
        <v>1.1737500000000001</v>
      </c>
      <c r="I2676" s="400">
        <v>44056.76458333333</v>
      </c>
      <c r="J2676">
        <v>1.18065</v>
      </c>
      <c r="N2676">
        <v>-13.73</v>
      </c>
      <c r="Q2676">
        <v>1310</v>
      </c>
      <c r="R2676" s="577" t="s">
        <v>97</v>
      </c>
      <c r="S2676" s="577">
        <v>8</v>
      </c>
    </row>
    <row r="2677" spans="1:19">
      <c r="A2677">
        <v>2676</v>
      </c>
      <c r="B2677" s="400">
        <v>44055.347222222219</v>
      </c>
      <c r="C2677" s="577" t="s">
        <v>97</v>
      </c>
      <c r="D2677">
        <v>0.03</v>
      </c>
      <c r="F2677">
        <v>1.17536</v>
      </c>
      <c r="I2677" s="400">
        <v>44056.76458333333</v>
      </c>
      <c r="J2677">
        <v>1.18065</v>
      </c>
      <c r="N2677">
        <v>-15.77</v>
      </c>
      <c r="Q2677">
        <v>1310</v>
      </c>
      <c r="R2677" s="577" t="s">
        <v>97</v>
      </c>
      <c r="S2677" s="577">
        <v>8</v>
      </c>
    </row>
    <row r="2678" spans="1:19">
      <c r="A2678">
        <v>2678</v>
      </c>
      <c r="B2678" s="400">
        <v>44055.398611111108</v>
      </c>
      <c r="C2678" s="577" t="s">
        <v>97</v>
      </c>
      <c r="D2678">
        <v>0.05</v>
      </c>
      <c r="F2678">
        <v>1.17706</v>
      </c>
      <c r="I2678" s="400">
        <v>44056.76458333333</v>
      </c>
      <c r="J2678">
        <v>1.18065</v>
      </c>
      <c r="N2678">
        <v>-17.78</v>
      </c>
      <c r="Q2678">
        <v>1310</v>
      </c>
      <c r="R2678" s="577" t="s">
        <v>97</v>
      </c>
      <c r="S2678" s="577">
        <v>8</v>
      </c>
    </row>
    <row r="2679" spans="1:19">
      <c r="A2679">
        <v>2680</v>
      </c>
      <c r="B2679" s="400">
        <v>44055.527083333334</v>
      </c>
      <c r="C2679" s="577" t="s">
        <v>97</v>
      </c>
      <c r="D2679">
        <v>0.08</v>
      </c>
      <c r="F2679">
        <v>1.17886</v>
      </c>
      <c r="I2679" s="400">
        <v>44056.76458333333</v>
      </c>
      <c r="J2679">
        <v>1.18065</v>
      </c>
      <c r="N2679">
        <v>-14.05</v>
      </c>
      <c r="Q2679">
        <v>1310</v>
      </c>
      <c r="R2679" s="577" t="s">
        <v>97</v>
      </c>
      <c r="S2679" s="577">
        <v>8</v>
      </c>
    </row>
    <row r="2680" spans="1:19">
      <c r="A2680">
        <v>2686</v>
      </c>
      <c r="B2680" s="400">
        <v>44056.01458333333</v>
      </c>
      <c r="C2680" s="577" t="s">
        <v>97</v>
      </c>
      <c r="D2680">
        <v>0.14000000000000001</v>
      </c>
      <c r="F2680">
        <v>1.1807799999999999</v>
      </c>
      <c r="I2680" s="400">
        <v>44056.76458333333</v>
      </c>
      <c r="J2680">
        <v>1.18065</v>
      </c>
      <c r="N2680">
        <v>1.82</v>
      </c>
      <c r="Q2680">
        <v>1310</v>
      </c>
      <c r="R2680" s="577" t="s">
        <v>97</v>
      </c>
      <c r="S2680" s="577">
        <v>8</v>
      </c>
    </row>
    <row r="2681" spans="1:19">
      <c r="A2681">
        <v>2687</v>
      </c>
      <c r="B2681" s="400">
        <v>44056.254861111112</v>
      </c>
      <c r="C2681" s="577" t="s">
        <v>97</v>
      </c>
      <c r="D2681">
        <v>0.23</v>
      </c>
      <c r="F2681">
        <v>1.1827799999999999</v>
      </c>
      <c r="I2681" s="400">
        <v>44056.76458333333</v>
      </c>
      <c r="J2681">
        <v>1.18065</v>
      </c>
      <c r="N2681">
        <v>48.99</v>
      </c>
      <c r="Q2681">
        <v>1310</v>
      </c>
      <c r="R2681" s="577" t="s">
        <v>97</v>
      </c>
      <c r="S2681" s="577">
        <v>8</v>
      </c>
    </row>
    <row r="2682" spans="1:19">
      <c r="A2682">
        <v>2690</v>
      </c>
      <c r="B2682" s="400">
        <v>44056.434027777781</v>
      </c>
      <c r="C2682" s="577" t="s">
        <v>97</v>
      </c>
      <c r="D2682">
        <v>0.38</v>
      </c>
      <c r="F2682">
        <v>1.18489</v>
      </c>
      <c r="I2682" s="400">
        <v>44056.76458333333</v>
      </c>
      <c r="J2682">
        <v>1.18065</v>
      </c>
      <c r="N2682">
        <v>161.12</v>
      </c>
      <c r="Q2682">
        <v>1310</v>
      </c>
      <c r="R2682" s="577" t="s">
        <v>97</v>
      </c>
      <c r="S2682" s="577">
        <v>8</v>
      </c>
    </row>
    <row r="2683" spans="1:19">
      <c r="A2683">
        <v>2677</v>
      </c>
      <c r="B2683" s="400">
        <v>44055.35833333333</v>
      </c>
      <c r="C2683" s="577" t="s">
        <v>96</v>
      </c>
      <c r="D2683">
        <v>0.02</v>
      </c>
      <c r="F2683">
        <v>1.1756</v>
      </c>
      <c r="I2683" s="400">
        <v>44055.395138888889</v>
      </c>
      <c r="J2683">
        <v>1.1766000000000001</v>
      </c>
      <c r="N2683">
        <v>2</v>
      </c>
      <c r="Q2683">
        <v>1311</v>
      </c>
      <c r="R2683" s="577" t="s">
        <v>96</v>
      </c>
      <c r="S2683" s="577">
        <v>1</v>
      </c>
    </row>
    <row r="2684" spans="1:19">
      <c r="A2684">
        <v>2679</v>
      </c>
      <c r="B2684" s="400">
        <v>44055.405555555553</v>
      </c>
      <c r="C2684" s="577" t="s">
        <v>96</v>
      </c>
      <c r="D2684">
        <v>0.02</v>
      </c>
      <c r="F2684">
        <v>1.1770099999999999</v>
      </c>
      <c r="I2684" s="400">
        <v>44055.525694444441</v>
      </c>
      <c r="J2684">
        <v>1.17801</v>
      </c>
      <c r="N2684">
        <v>2</v>
      </c>
      <c r="Q2684">
        <v>1312</v>
      </c>
      <c r="R2684" s="577" t="s">
        <v>96</v>
      </c>
      <c r="S2684" s="577">
        <v>1</v>
      </c>
    </row>
    <row r="2685" spans="1:19">
      <c r="A2685">
        <v>2681</v>
      </c>
      <c r="B2685" s="400">
        <v>44055.53402777778</v>
      </c>
      <c r="C2685" s="577" t="s">
        <v>96</v>
      </c>
      <c r="D2685">
        <v>0.02</v>
      </c>
      <c r="F2685">
        <v>1.17883</v>
      </c>
      <c r="I2685" s="400">
        <v>44055.544444444444</v>
      </c>
      <c r="J2685">
        <v>1.1798299999999999</v>
      </c>
      <c r="N2685">
        <v>2</v>
      </c>
      <c r="Q2685">
        <v>1313</v>
      </c>
      <c r="R2685" s="577" t="s">
        <v>96</v>
      </c>
      <c r="S2685" s="577">
        <v>1</v>
      </c>
    </row>
    <row r="2686" spans="1:19">
      <c r="A2686">
        <v>2682</v>
      </c>
      <c r="B2686" s="400">
        <v>44055.57916666667</v>
      </c>
      <c r="C2686" s="577" t="s">
        <v>96</v>
      </c>
      <c r="D2686">
        <v>0.02</v>
      </c>
      <c r="F2686">
        <v>1.17926</v>
      </c>
      <c r="I2686" s="400">
        <v>44055.601388888892</v>
      </c>
      <c r="J2686">
        <v>1.1794500000000001</v>
      </c>
      <c r="N2686">
        <v>0.38</v>
      </c>
      <c r="Q2686">
        <v>1314</v>
      </c>
      <c r="R2686" s="577" t="s">
        <v>96</v>
      </c>
      <c r="S2686" s="577">
        <v>2</v>
      </c>
    </row>
    <row r="2687" spans="1:19">
      <c r="A2687">
        <v>2683</v>
      </c>
      <c r="B2687" s="400">
        <v>44055.583333333336</v>
      </c>
      <c r="C2687" s="577" t="s">
        <v>96</v>
      </c>
      <c r="D2687">
        <v>0.02</v>
      </c>
      <c r="F2687">
        <v>1.17764</v>
      </c>
      <c r="I2687" s="400">
        <v>44055.601388888892</v>
      </c>
      <c r="J2687">
        <v>1.1794500000000001</v>
      </c>
      <c r="N2687">
        <v>3.62</v>
      </c>
      <c r="Q2687">
        <v>1314</v>
      </c>
      <c r="R2687" s="577" t="s">
        <v>96</v>
      </c>
      <c r="S2687" s="577">
        <v>2</v>
      </c>
    </row>
    <row r="2688" spans="1:19">
      <c r="A2688">
        <v>2684</v>
      </c>
      <c r="B2688" s="400">
        <v>44055.616666666669</v>
      </c>
      <c r="C2688" s="577" t="s">
        <v>96</v>
      </c>
      <c r="D2688">
        <v>0.02</v>
      </c>
      <c r="F2688">
        <v>1.17913</v>
      </c>
      <c r="I2688" s="400">
        <v>44055.62222222222</v>
      </c>
      <c r="J2688">
        <v>1.1801299999999999</v>
      </c>
      <c r="N2688">
        <v>2</v>
      </c>
      <c r="Q2688">
        <v>1315</v>
      </c>
      <c r="R2688" s="577" t="s">
        <v>96</v>
      </c>
      <c r="S2688" s="577">
        <v>1</v>
      </c>
    </row>
    <row r="2689" spans="1:19">
      <c r="A2689">
        <v>2685</v>
      </c>
      <c r="B2689" s="400">
        <v>44055.626388888886</v>
      </c>
      <c r="C2689" s="577" t="s">
        <v>96</v>
      </c>
      <c r="D2689">
        <v>0.02</v>
      </c>
      <c r="F2689">
        <v>1.1796599999999999</v>
      </c>
      <c r="I2689" s="400">
        <v>44056.013888888891</v>
      </c>
      <c r="J2689">
        <v>1.18066</v>
      </c>
      <c r="N2689">
        <v>1.76</v>
      </c>
      <c r="Q2689">
        <v>1316</v>
      </c>
      <c r="R2689" s="577" t="s">
        <v>96</v>
      </c>
      <c r="S2689" s="577">
        <v>1</v>
      </c>
    </row>
    <row r="2690" spans="1:19">
      <c r="A2690">
        <v>2688</v>
      </c>
      <c r="B2690" s="400">
        <v>44056.280555555553</v>
      </c>
      <c r="C2690" s="577" t="s">
        <v>96</v>
      </c>
      <c r="D2690">
        <v>0.02</v>
      </c>
      <c r="F2690">
        <v>1.18293</v>
      </c>
      <c r="I2690" s="400">
        <v>44056.362500000003</v>
      </c>
      <c r="J2690">
        <v>1.1839299999999999</v>
      </c>
      <c r="N2690">
        <v>2</v>
      </c>
      <c r="Q2690">
        <v>1317</v>
      </c>
      <c r="R2690" s="577" t="s">
        <v>96</v>
      </c>
      <c r="S2690" s="577">
        <v>1</v>
      </c>
    </row>
    <row r="2691" spans="1:19">
      <c r="A2691">
        <v>2689</v>
      </c>
      <c r="B2691" s="400">
        <v>44056.376388888886</v>
      </c>
      <c r="C2691" s="577" t="s">
        <v>96</v>
      </c>
      <c r="D2691">
        <v>0.02</v>
      </c>
      <c r="F2691">
        <v>1.18363</v>
      </c>
      <c r="I2691" s="400">
        <v>44056.433333333334</v>
      </c>
      <c r="J2691">
        <v>1.1846300000000001</v>
      </c>
      <c r="N2691">
        <v>2</v>
      </c>
      <c r="Q2691">
        <v>1318</v>
      </c>
      <c r="R2691" s="577" t="s">
        <v>96</v>
      </c>
      <c r="S2691" s="577">
        <v>1</v>
      </c>
    </row>
    <row r="2692" spans="1:19">
      <c r="A2692">
        <v>2691</v>
      </c>
      <c r="B2692" s="400">
        <v>44056.472222222219</v>
      </c>
      <c r="C2692" s="577" t="s">
        <v>96</v>
      </c>
      <c r="D2692">
        <v>0.02</v>
      </c>
      <c r="F2692">
        <v>1.1849000000000001</v>
      </c>
      <c r="I2692" s="400">
        <v>44056.574305555558</v>
      </c>
      <c r="J2692">
        <v>1.18509</v>
      </c>
      <c r="N2692">
        <v>0.38</v>
      </c>
      <c r="Q2692">
        <v>1319</v>
      </c>
      <c r="R2692" s="577" t="s">
        <v>96</v>
      </c>
      <c r="S2692" s="577">
        <v>2</v>
      </c>
    </row>
    <row r="2693" spans="1:19">
      <c r="A2693">
        <v>2692</v>
      </c>
      <c r="B2693" s="400">
        <v>44056.501388888886</v>
      </c>
      <c r="C2693" s="577" t="s">
        <v>96</v>
      </c>
      <c r="D2693">
        <v>0.02</v>
      </c>
      <c r="F2693">
        <v>1.18327</v>
      </c>
      <c r="I2693" s="400">
        <v>44056.574305555558</v>
      </c>
      <c r="J2693">
        <v>1.18509</v>
      </c>
      <c r="N2693">
        <v>3.64</v>
      </c>
      <c r="Q2693">
        <v>1319</v>
      </c>
      <c r="R2693" s="577" t="s">
        <v>96</v>
      </c>
      <c r="S2693" s="577">
        <v>2</v>
      </c>
    </row>
    <row r="2694" spans="1:19">
      <c r="A2694">
        <v>2693</v>
      </c>
      <c r="B2694" s="400">
        <v>44056.585416666669</v>
      </c>
      <c r="C2694" s="577" t="s">
        <v>96</v>
      </c>
      <c r="D2694">
        <v>0.02</v>
      </c>
      <c r="F2694">
        <v>1.1853400000000001</v>
      </c>
      <c r="I2694" s="400">
        <v>44056.598611111112</v>
      </c>
      <c r="J2694">
        <v>1.18634</v>
      </c>
      <c r="N2694">
        <v>2</v>
      </c>
      <c r="Q2694">
        <v>1320</v>
      </c>
      <c r="R2694" s="577" t="s">
        <v>96</v>
      </c>
      <c r="S2694" s="577">
        <v>1</v>
      </c>
    </row>
    <row r="2695" spans="1:19">
      <c r="A2695">
        <v>2694</v>
      </c>
      <c r="B2695" s="400">
        <v>44056.605555555558</v>
      </c>
      <c r="C2695" s="577" t="s">
        <v>96</v>
      </c>
      <c r="D2695">
        <v>0.02</v>
      </c>
      <c r="F2695">
        <v>1.1855899999999999</v>
      </c>
      <c r="I2695" s="400">
        <v>44057.524305555555</v>
      </c>
      <c r="J2695">
        <v>1.1821299999999999</v>
      </c>
      <c r="N2695">
        <v>-7</v>
      </c>
      <c r="Q2695">
        <v>1321</v>
      </c>
      <c r="R2695" s="577" t="s">
        <v>96</v>
      </c>
      <c r="S2695" s="577">
        <v>5</v>
      </c>
    </row>
    <row r="2696" spans="1:19">
      <c r="A2696">
        <v>2695</v>
      </c>
      <c r="B2696" s="400">
        <v>44056.613194444442</v>
      </c>
      <c r="C2696" s="577" t="s">
        <v>96</v>
      </c>
      <c r="D2696">
        <v>0.02</v>
      </c>
      <c r="F2696">
        <v>1.18398</v>
      </c>
      <c r="I2696" s="400">
        <v>44057.524305555555</v>
      </c>
      <c r="J2696">
        <v>1.1821299999999999</v>
      </c>
      <c r="N2696">
        <v>-3.78</v>
      </c>
      <c r="Q2696">
        <v>1321</v>
      </c>
      <c r="R2696" s="577" t="s">
        <v>96</v>
      </c>
      <c r="S2696" s="577">
        <v>5</v>
      </c>
    </row>
    <row r="2697" spans="1:19">
      <c r="A2697">
        <v>2696</v>
      </c>
      <c r="B2697" s="400">
        <v>44056.647916666669</v>
      </c>
      <c r="C2697" s="577" t="s">
        <v>96</v>
      </c>
      <c r="D2697">
        <v>0.03</v>
      </c>
      <c r="F2697">
        <v>1.18238</v>
      </c>
      <c r="I2697" s="400">
        <v>44057.524305555555</v>
      </c>
      <c r="J2697">
        <v>1.1821299999999999</v>
      </c>
      <c r="N2697">
        <v>-0.87</v>
      </c>
      <c r="Q2697">
        <v>1321</v>
      </c>
      <c r="R2697" s="577" t="s">
        <v>96</v>
      </c>
      <c r="S2697" s="577">
        <v>5</v>
      </c>
    </row>
    <row r="2698" spans="1:19">
      <c r="A2698">
        <v>2697</v>
      </c>
      <c r="B2698" s="400">
        <v>44056.76458333333</v>
      </c>
      <c r="C2698" s="577" t="s">
        <v>96</v>
      </c>
      <c r="D2698">
        <v>0.05</v>
      </c>
      <c r="F2698">
        <v>1.1806700000000001</v>
      </c>
      <c r="I2698" s="400">
        <v>44057.524305555555</v>
      </c>
      <c r="J2698">
        <v>1.1821299999999999</v>
      </c>
      <c r="N2698">
        <v>7.1</v>
      </c>
      <c r="Q2698">
        <v>1321</v>
      </c>
      <c r="R2698" s="577" t="s">
        <v>96</v>
      </c>
      <c r="S2698" s="577">
        <v>5</v>
      </c>
    </row>
    <row r="2699" spans="1:19">
      <c r="A2699">
        <v>2702</v>
      </c>
      <c r="B2699" s="400">
        <v>44057.392361111109</v>
      </c>
      <c r="C2699" s="577" t="s">
        <v>96</v>
      </c>
      <c r="D2699">
        <v>0.08</v>
      </c>
      <c r="F2699">
        <v>1.17886</v>
      </c>
      <c r="I2699" s="400">
        <v>44057.524305555555</v>
      </c>
      <c r="J2699">
        <v>1.1821299999999999</v>
      </c>
      <c r="N2699">
        <v>26.16</v>
      </c>
      <c r="Q2699">
        <v>1321</v>
      </c>
      <c r="R2699" s="577" t="s">
        <v>96</v>
      </c>
      <c r="S2699" s="577">
        <v>5</v>
      </c>
    </row>
    <row r="2700" spans="1:19">
      <c r="A2700">
        <v>2698</v>
      </c>
      <c r="B2700" s="400">
        <v>44056.788888888892</v>
      </c>
      <c r="C2700" s="577" t="s">
        <v>97</v>
      </c>
      <c r="D2700">
        <v>0.02</v>
      </c>
      <c r="F2700">
        <v>1.1803300000000001</v>
      </c>
      <c r="I2700" s="400">
        <v>44057.309027777781</v>
      </c>
      <c r="J2700">
        <v>1.18015</v>
      </c>
      <c r="N2700">
        <v>0.38</v>
      </c>
      <c r="Q2700">
        <v>1322</v>
      </c>
      <c r="R2700" s="577" t="s">
        <v>97</v>
      </c>
      <c r="S2700" s="577">
        <v>2</v>
      </c>
    </row>
    <row r="2701" spans="1:19">
      <c r="A2701">
        <v>2699</v>
      </c>
      <c r="B2701" s="400">
        <v>44056.982638888891</v>
      </c>
      <c r="C2701" s="577" t="s">
        <v>97</v>
      </c>
      <c r="D2701">
        <v>0.02</v>
      </c>
      <c r="F2701">
        <v>1.18197</v>
      </c>
      <c r="I2701" s="400">
        <v>44057.309027777781</v>
      </c>
      <c r="J2701">
        <v>1.18015</v>
      </c>
      <c r="N2701">
        <v>3.66</v>
      </c>
      <c r="Q2701">
        <v>1322</v>
      </c>
      <c r="R2701" s="577" t="s">
        <v>97</v>
      </c>
      <c r="S2701" s="577">
        <v>2</v>
      </c>
    </row>
    <row r="2702" spans="1:19">
      <c r="A2702">
        <v>2700</v>
      </c>
      <c r="B2702" s="400">
        <v>44057.316666666666</v>
      </c>
      <c r="C2702" s="577" t="s">
        <v>97</v>
      </c>
      <c r="D2702">
        <v>0.02</v>
      </c>
      <c r="F2702">
        <v>1.17963</v>
      </c>
      <c r="I2702" s="400">
        <v>44057.392361111109</v>
      </c>
      <c r="J2702">
        <v>1.17943</v>
      </c>
      <c r="N2702">
        <v>0.4</v>
      </c>
      <c r="Q2702">
        <v>1323</v>
      </c>
      <c r="R2702" s="577" t="s">
        <v>97</v>
      </c>
      <c r="S2702" s="577">
        <v>2</v>
      </c>
    </row>
    <row r="2703" spans="1:19">
      <c r="A2703">
        <v>2701</v>
      </c>
      <c r="B2703" s="400">
        <v>44057.361111111109</v>
      </c>
      <c r="C2703" s="577" t="s">
        <v>97</v>
      </c>
      <c r="D2703">
        <v>0.02</v>
      </c>
      <c r="F2703">
        <v>1.18123</v>
      </c>
      <c r="I2703" s="400">
        <v>44057.392361111109</v>
      </c>
      <c r="J2703">
        <v>1.17943</v>
      </c>
      <c r="N2703">
        <v>3.6</v>
      </c>
      <c r="Q2703">
        <v>1323</v>
      </c>
      <c r="R2703" s="577" t="s">
        <v>97</v>
      </c>
      <c r="S2703" s="577">
        <v>2</v>
      </c>
    </row>
    <row r="2704" spans="1:19">
      <c r="A2704">
        <v>2703</v>
      </c>
      <c r="B2704" s="400">
        <v>44057.398611111108</v>
      </c>
      <c r="C2704" s="577" t="s">
        <v>97</v>
      </c>
      <c r="D2704">
        <v>0.02</v>
      </c>
      <c r="F2704">
        <v>1.1789799999999999</v>
      </c>
      <c r="I2704" s="400">
        <v>44062.611805555556</v>
      </c>
      <c r="J2704">
        <v>1.19069</v>
      </c>
      <c r="N2704">
        <v>-23.35</v>
      </c>
      <c r="Q2704">
        <v>1324</v>
      </c>
      <c r="R2704" s="577" t="s">
        <v>97</v>
      </c>
      <c r="S2704" s="577">
        <v>9</v>
      </c>
    </row>
    <row r="2705" spans="1:19">
      <c r="A2705">
        <v>2704</v>
      </c>
      <c r="B2705" s="400">
        <v>44057.427777777775</v>
      </c>
      <c r="C2705" s="577" t="s">
        <v>97</v>
      </c>
      <c r="D2705">
        <v>0.02</v>
      </c>
      <c r="F2705">
        <v>1.18058</v>
      </c>
      <c r="I2705" s="400">
        <v>44062.611805555556</v>
      </c>
      <c r="J2705">
        <v>1.19069</v>
      </c>
      <c r="N2705">
        <v>-20.149999999999999</v>
      </c>
      <c r="Q2705">
        <v>1324</v>
      </c>
      <c r="R2705" s="577" t="s">
        <v>97</v>
      </c>
      <c r="S2705" s="577">
        <v>9</v>
      </c>
    </row>
    <row r="2706" spans="1:19">
      <c r="A2706">
        <v>2705</v>
      </c>
      <c r="B2706" s="400">
        <v>44057.524305555555</v>
      </c>
      <c r="C2706" s="577" t="s">
        <v>97</v>
      </c>
      <c r="D2706">
        <v>0.03</v>
      </c>
      <c r="F2706">
        <v>1.1821999999999999</v>
      </c>
      <c r="I2706" s="400">
        <v>44062.611805555556</v>
      </c>
      <c r="J2706">
        <v>1.19069</v>
      </c>
      <c r="N2706">
        <v>-25.37</v>
      </c>
      <c r="Q2706">
        <v>1324</v>
      </c>
      <c r="R2706" s="577" t="s">
        <v>97</v>
      </c>
      <c r="S2706" s="577">
        <v>9</v>
      </c>
    </row>
    <row r="2707" spans="1:19">
      <c r="A2707">
        <v>2710</v>
      </c>
      <c r="B2707" s="400">
        <v>44057.695138888892</v>
      </c>
      <c r="C2707" s="577" t="s">
        <v>97</v>
      </c>
      <c r="D2707">
        <v>0.05</v>
      </c>
      <c r="F2707">
        <v>1.1839</v>
      </c>
      <c r="I2707" s="400">
        <v>44062.611805555556</v>
      </c>
      <c r="J2707">
        <v>1.19069</v>
      </c>
      <c r="N2707">
        <v>-33.78</v>
      </c>
      <c r="Q2707">
        <v>1324</v>
      </c>
      <c r="R2707" s="577" t="s">
        <v>97</v>
      </c>
      <c r="S2707" s="577">
        <v>9</v>
      </c>
    </row>
    <row r="2708" spans="1:19">
      <c r="A2708">
        <v>2713</v>
      </c>
      <c r="B2708" s="400">
        <v>44060.095833333333</v>
      </c>
      <c r="C2708" s="577" t="s">
        <v>97</v>
      </c>
      <c r="D2708">
        <v>0.08</v>
      </c>
      <c r="F2708">
        <v>1.18571</v>
      </c>
      <c r="I2708" s="400">
        <v>44062.611805555556</v>
      </c>
      <c r="J2708">
        <v>1.19069</v>
      </c>
      <c r="N2708">
        <v>-39.659999999999997</v>
      </c>
      <c r="Q2708">
        <v>1324</v>
      </c>
      <c r="R2708" s="577" t="s">
        <v>97</v>
      </c>
      <c r="S2708" s="577">
        <v>9</v>
      </c>
    </row>
    <row r="2709" spans="1:19">
      <c r="A2709">
        <v>2716</v>
      </c>
      <c r="B2709" s="400">
        <v>44060.572222222225</v>
      </c>
      <c r="C2709" s="577" t="s">
        <v>97</v>
      </c>
      <c r="D2709">
        <v>0.14000000000000001</v>
      </c>
      <c r="F2709">
        <v>1.18764</v>
      </c>
      <c r="I2709" s="400">
        <v>44062.611805555556</v>
      </c>
      <c r="J2709">
        <v>1.19069</v>
      </c>
      <c r="N2709">
        <v>-42.39</v>
      </c>
      <c r="Q2709">
        <v>1324</v>
      </c>
      <c r="R2709" s="577" t="s">
        <v>97</v>
      </c>
      <c r="S2709" s="577">
        <v>9</v>
      </c>
    </row>
    <row r="2710" spans="1:19">
      <c r="A2710">
        <v>2719</v>
      </c>
      <c r="B2710" s="400">
        <v>44061.052083333336</v>
      </c>
      <c r="C2710" s="577" t="s">
        <v>97</v>
      </c>
      <c r="D2710">
        <v>0.23</v>
      </c>
      <c r="F2710">
        <v>1.18964</v>
      </c>
      <c r="I2710" s="400">
        <v>44062.611805555556</v>
      </c>
      <c r="J2710">
        <v>1.19069</v>
      </c>
      <c r="N2710">
        <v>-23.89</v>
      </c>
      <c r="Q2710">
        <v>1324</v>
      </c>
      <c r="R2710" s="577" t="s">
        <v>97</v>
      </c>
      <c r="S2710" s="577">
        <v>9</v>
      </c>
    </row>
    <row r="2711" spans="1:19">
      <c r="A2711">
        <v>2724</v>
      </c>
      <c r="B2711" s="400">
        <v>44061.513888888891</v>
      </c>
      <c r="C2711" s="577" t="s">
        <v>97</v>
      </c>
      <c r="D2711">
        <v>0.38</v>
      </c>
      <c r="F2711">
        <v>1.1932400000000001</v>
      </c>
      <c r="I2711" s="400">
        <v>44062.611805555556</v>
      </c>
      <c r="J2711">
        <v>1.19069</v>
      </c>
      <c r="N2711">
        <v>97.32</v>
      </c>
      <c r="Q2711">
        <v>1324</v>
      </c>
      <c r="R2711" s="577" t="s">
        <v>97</v>
      </c>
      <c r="S2711" s="577">
        <v>9</v>
      </c>
    </row>
    <row r="2712" spans="1:19">
      <c r="A2712">
        <v>2726</v>
      </c>
      <c r="B2712" s="400">
        <v>44061.561805555553</v>
      </c>
      <c r="C2712" s="577" t="s">
        <v>97</v>
      </c>
      <c r="D2712">
        <v>0.64</v>
      </c>
      <c r="F2712">
        <v>1.1956899999999999</v>
      </c>
      <c r="I2712" s="400">
        <v>44062.611805555556</v>
      </c>
      <c r="J2712">
        <v>1.19069</v>
      </c>
      <c r="N2712">
        <v>320.70999999999998</v>
      </c>
      <c r="Q2712">
        <v>1324</v>
      </c>
      <c r="R2712" s="577" t="s">
        <v>97</v>
      </c>
      <c r="S2712" s="577">
        <v>9</v>
      </c>
    </row>
    <row r="2713" spans="1:19">
      <c r="A2713">
        <v>2706</v>
      </c>
      <c r="B2713" s="400">
        <v>44057.540972222225</v>
      </c>
      <c r="C2713" s="577" t="s">
        <v>96</v>
      </c>
      <c r="D2713">
        <v>0.02</v>
      </c>
      <c r="F2713">
        <v>1.1818299999999999</v>
      </c>
      <c r="I2713" s="400">
        <v>44057.54791666667</v>
      </c>
      <c r="J2713">
        <v>1.18283</v>
      </c>
      <c r="N2713">
        <v>2</v>
      </c>
      <c r="Q2713">
        <v>1325</v>
      </c>
      <c r="R2713" s="577" t="s">
        <v>96</v>
      </c>
      <c r="S2713" s="577">
        <v>1</v>
      </c>
    </row>
    <row r="2714" spans="1:19">
      <c r="A2714">
        <v>2707</v>
      </c>
      <c r="B2714" s="400">
        <v>44057.554166666669</v>
      </c>
      <c r="C2714" s="577" t="s">
        <v>96</v>
      </c>
      <c r="D2714">
        <v>0.02</v>
      </c>
      <c r="F2714">
        <v>1.1828799999999999</v>
      </c>
      <c r="I2714" s="400">
        <v>44057.609722222223</v>
      </c>
      <c r="J2714">
        <v>1.1830799999999999</v>
      </c>
      <c r="N2714">
        <v>0.4</v>
      </c>
      <c r="Q2714">
        <v>1326</v>
      </c>
      <c r="R2714" s="577" t="s">
        <v>96</v>
      </c>
      <c r="S2714" s="577">
        <v>2</v>
      </c>
    </row>
    <row r="2715" spans="1:19">
      <c r="A2715">
        <v>2708</v>
      </c>
      <c r="B2715" s="400">
        <v>44057.59652777778</v>
      </c>
      <c r="C2715" s="577" t="s">
        <v>96</v>
      </c>
      <c r="D2715">
        <v>0.02</v>
      </c>
      <c r="F2715">
        <v>1.1812800000000001</v>
      </c>
      <c r="I2715" s="400">
        <v>44057.609722222223</v>
      </c>
      <c r="J2715">
        <v>1.1830799999999999</v>
      </c>
      <c r="N2715">
        <v>3.6</v>
      </c>
      <c r="Q2715">
        <v>1326</v>
      </c>
      <c r="R2715" s="577" t="s">
        <v>96</v>
      </c>
      <c r="S2715" s="577">
        <v>2</v>
      </c>
    </row>
    <row r="2716" spans="1:19">
      <c r="A2716">
        <v>2709</v>
      </c>
      <c r="B2716" s="400">
        <v>44057.622916666667</v>
      </c>
      <c r="C2716" s="577" t="s">
        <v>96</v>
      </c>
      <c r="D2716">
        <v>0.02</v>
      </c>
      <c r="F2716">
        <v>1.1831100000000001</v>
      </c>
      <c r="I2716" s="400">
        <v>44057.697222222225</v>
      </c>
      <c r="J2716">
        <v>1.18411</v>
      </c>
      <c r="N2716">
        <v>2</v>
      </c>
      <c r="Q2716">
        <v>1327</v>
      </c>
      <c r="R2716" s="577" t="s">
        <v>96</v>
      </c>
      <c r="S2716" s="577">
        <v>1</v>
      </c>
    </row>
    <row r="2717" spans="1:19">
      <c r="A2717">
        <v>2711</v>
      </c>
      <c r="B2717" s="400">
        <v>44057.731944444444</v>
      </c>
      <c r="C2717" s="577" t="s">
        <v>96</v>
      </c>
      <c r="D2717">
        <v>0.02</v>
      </c>
      <c r="F2717">
        <v>1.1841900000000001</v>
      </c>
      <c r="I2717" s="400">
        <v>44059.995833333334</v>
      </c>
      <c r="J2717">
        <v>1.18519</v>
      </c>
      <c r="N2717">
        <v>2</v>
      </c>
      <c r="Q2717">
        <v>1328</v>
      </c>
      <c r="R2717" s="577" t="s">
        <v>96</v>
      </c>
      <c r="S2717" s="577">
        <v>1</v>
      </c>
    </row>
    <row r="2718" spans="1:19">
      <c r="A2718">
        <v>2712</v>
      </c>
      <c r="B2718" s="400">
        <v>44060.002083333333</v>
      </c>
      <c r="C2718" s="577" t="s">
        <v>96</v>
      </c>
      <c r="D2718">
        <v>0.02</v>
      </c>
      <c r="F2718">
        <v>1.18479</v>
      </c>
      <c r="I2718" s="400">
        <v>44060.095833333333</v>
      </c>
      <c r="J2718">
        <v>1.1857899999999999</v>
      </c>
      <c r="N2718">
        <v>2</v>
      </c>
      <c r="Q2718">
        <v>1329</v>
      </c>
      <c r="R2718" s="577" t="s">
        <v>96</v>
      </c>
      <c r="S2718" s="577">
        <v>1</v>
      </c>
    </row>
    <row r="2719" spans="1:19">
      <c r="A2719">
        <v>2714</v>
      </c>
      <c r="B2719" s="400">
        <v>44060.271527777775</v>
      </c>
      <c r="C2719" s="577" t="s">
        <v>96</v>
      </c>
      <c r="D2719">
        <v>0.02</v>
      </c>
      <c r="F2719">
        <v>1.1862299999999999</v>
      </c>
      <c r="I2719" s="400">
        <v>44060.56527777778</v>
      </c>
      <c r="J2719">
        <v>1.1864300000000001</v>
      </c>
      <c r="N2719">
        <v>0.4</v>
      </c>
      <c r="Q2719">
        <v>1330</v>
      </c>
      <c r="R2719" s="577" t="s">
        <v>96</v>
      </c>
      <c r="S2719" s="577">
        <v>2</v>
      </c>
    </row>
    <row r="2720" spans="1:19">
      <c r="A2720">
        <v>2715</v>
      </c>
      <c r="B2720" s="400">
        <v>44060.315972222219</v>
      </c>
      <c r="C2720" s="577" t="s">
        <v>96</v>
      </c>
      <c r="D2720">
        <v>0.02</v>
      </c>
      <c r="F2720">
        <v>1.18462</v>
      </c>
      <c r="I2720" s="400">
        <v>44060.56527777778</v>
      </c>
      <c r="J2720">
        <v>1.1864300000000001</v>
      </c>
      <c r="N2720">
        <v>3.62</v>
      </c>
      <c r="Q2720">
        <v>1330</v>
      </c>
      <c r="R2720" s="577" t="s">
        <v>96</v>
      </c>
      <c r="S2720" s="577">
        <v>2</v>
      </c>
    </row>
    <row r="2721" spans="1:19">
      <c r="A2721">
        <v>2717</v>
      </c>
      <c r="B2721" s="400">
        <v>44060.579861111109</v>
      </c>
      <c r="C2721" s="577" t="s">
        <v>96</v>
      </c>
      <c r="D2721">
        <v>0.02</v>
      </c>
      <c r="F2721">
        <v>1.1877500000000001</v>
      </c>
      <c r="I2721" s="400">
        <v>44061.003472222219</v>
      </c>
      <c r="J2721">
        <v>1.1879500000000001</v>
      </c>
      <c r="N2721">
        <v>0.32</v>
      </c>
      <c r="Q2721">
        <v>1331</v>
      </c>
      <c r="R2721" s="577" t="s">
        <v>96</v>
      </c>
      <c r="S2721" s="577">
        <v>2</v>
      </c>
    </row>
    <row r="2722" spans="1:19">
      <c r="A2722">
        <v>2718</v>
      </c>
      <c r="B2722" s="400">
        <v>44060.680555555555</v>
      </c>
      <c r="C2722" s="577" t="s">
        <v>96</v>
      </c>
      <c r="D2722">
        <v>0.02</v>
      </c>
      <c r="F2722">
        <v>1.18614</v>
      </c>
      <c r="I2722" s="400">
        <v>44061.003472222219</v>
      </c>
      <c r="J2722">
        <v>1.1879500000000001</v>
      </c>
      <c r="N2722">
        <v>3.54</v>
      </c>
      <c r="Q2722">
        <v>1331</v>
      </c>
      <c r="R2722" s="577" t="s">
        <v>96</v>
      </c>
      <c r="S2722" s="577">
        <v>2</v>
      </c>
    </row>
    <row r="2723" spans="1:19">
      <c r="A2723">
        <v>2720</v>
      </c>
      <c r="B2723" s="400">
        <v>44061.256249999999</v>
      </c>
      <c r="C2723" s="577" t="s">
        <v>96</v>
      </c>
      <c r="D2723">
        <v>0.02</v>
      </c>
      <c r="F2723">
        <v>1.1893899999999999</v>
      </c>
      <c r="I2723" s="400">
        <v>44061.276388888888</v>
      </c>
      <c r="J2723">
        <v>1.1903900000000001</v>
      </c>
      <c r="K2723" s="577"/>
      <c r="N2723">
        <v>2</v>
      </c>
      <c r="Q2723">
        <v>1332</v>
      </c>
      <c r="R2723" s="577" t="s">
        <v>96</v>
      </c>
      <c r="S2723" s="577">
        <v>1</v>
      </c>
    </row>
    <row r="2724" spans="1:19">
      <c r="A2724">
        <v>2721</v>
      </c>
      <c r="B2724" s="400">
        <v>44061.279166666667</v>
      </c>
      <c r="C2724" s="577" t="s">
        <v>96</v>
      </c>
      <c r="D2724">
        <v>0.02</v>
      </c>
      <c r="F2724">
        <v>1.18964</v>
      </c>
      <c r="I2724" s="400">
        <v>44061.365277777775</v>
      </c>
      <c r="J2724">
        <v>1.1906399999999999</v>
      </c>
      <c r="K2724" s="577"/>
      <c r="N2724">
        <v>2</v>
      </c>
      <c r="Q2724">
        <v>1333</v>
      </c>
      <c r="R2724" s="577" t="s">
        <v>96</v>
      </c>
      <c r="S2724" s="577">
        <v>1</v>
      </c>
    </row>
    <row r="2725" spans="1:19">
      <c r="A2725">
        <v>2722</v>
      </c>
      <c r="B2725" s="400">
        <v>44061.368750000001</v>
      </c>
      <c r="C2725" s="577" t="s">
        <v>96</v>
      </c>
      <c r="D2725">
        <v>0.02</v>
      </c>
      <c r="F2725">
        <v>1.19042</v>
      </c>
      <c r="I2725" s="400">
        <v>44061.371527777781</v>
      </c>
      <c r="J2725">
        <v>1.1914199999999999</v>
      </c>
      <c r="N2725">
        <v>2</v>
      </c>
      <c r="Q2725">
        <v>1334</v>
      </c>
      <c r="R2725" s="577" t="s">
        <v>96</v>
      </c>
      <c r="S2725" s="577">
        <v>1</v>
      </c>
    </row>
    <row r="2726" spans="1:19">
      <c r="A2726">
        <v>2723</v>
      </c>
      <c r="B2726" s="400">
        <v>44061.376388888886</v>
      </c>
      <c r="C2726" s="577" t="s">
        <v>96</v>
      </c>
      <c r="D2726">
        <v>0.02</v>
      </c>
      <c r="F2726">
        <v>1.19112</v>
      </c>
      <c r="I2726" s="400">
        <v>44061.513194444444</v>
      </c>
      <c r="J2726">
        <v>1.1921200000000001</v>
      </c>
      <c r="N2726">
        <v>2</v>
      </c>
      <c r="Q2726">
        <v>1335</v>
      </c>
      <c r="R2726" s="577" t="s">
        <v>96</v>
      </c>
      <c r="S2726" s="577">
        <v>1</v>
      </c>
    </row>
    <row r="2727" spans="1:19">
      <c r="A2727">
        <v>2725</v>
      </c>
      <c r="B2727" s="400">
        <v>44061.529166666667</v>
      </c>
      <c r="C2727" s="577" t="s">
        <v>96</v>
      </c>
      <c r="D2727">
        <v>0.02</v>
      </c>
      <c r="F2727">
        <v>1.19407</v>
      </c>
      <c r="I2727" s="400">
        <v>44061.561111111114</v>
      </c>
      <c r="J2727">
        <v>1.1950700000000001</v>
      </c>
      <c r="N2727">
        <v>2</v>
      </c>
      <c r="Q2727">
        <v>1336</v>
      </c>
      <c r="R2727" s="577" t="s">
        <v>96</v>
      </c>
      <c r="S2727" s="577">
        <v>1</v>
      </c>
    </row>
    <row r="2728" spans="1:19">
      <c r="A2728">
        <v>2727</v>
      </c>
      <c r="B2728" s="400">
        <v>44061.569444444445</v>
      </c>
      <c r="C2728" s="577" t="s">
        <v>96</v>
      </c>
      <c r="D2728">
        <v>0.02</v>
      </c>
      <c r="F2728">
        <v>1.19587</v>
      </c>
      <c r="I2728" s="400">
        <v>44061.997916666667</v>
      </c>
      <c r="J2728">
        <v>1.1950400000000001</v>
      </c>
      <c r="K2728" s="577"/>
      <c r="N2728">
        <v>-1.66</v>
      </c>
      <c r="Q2728">
        <v>1337</v>
      </c>
      <c r="R2728" s="577" t="s">
        <v>96</v>
      </c>
      <c r="S2728" s="577">
        <v>3</v>
      </c>
    </row>
    <row r="2729" spans="1:19">
      <c r="A2729">
        <v>2728</v>
      </c>
      <c r="B2729" s="400">
        <v>44061.588194444441</v>
      </c>
      <c r="C2729" s="577" t="s">
        <v>96</v>
      </c>
      <c r="D2729">
        <v>0.02</v>
      </c>
      <c r="F2729">
        <v>1.1942699999999999</v>
      </c>
      <c r="I2729" s="400">
        <v>44061.997916666667</v>
      </c>
      <c r="J2729">
        <v>1.1950400000000001</v>
      </c>
      <c r="K2729" s="577"/>
      <c r="N2729">
        <v>1.54</v>
      </c>
      <c r="Q2729">
        <v>1337</v>
      </c>
      <c r="R2729" s="577" t="s">
        <v>96</v>
      </c>
      <c r="S2729" s="577">
        <v>3</v>
      </c>
    </row>
    <row r="2730" spans="1:19">
      <c r="A2730">
        <v>2729</v>
      </c>
      <c r="B2730" s="400">
        <v>44061.602777777778</v>
      </c>
      <c r="C2730" s="577" t="s">
        <v>96</v>
      </c>
      <c r="D2730">
        <v>0.03</v>
      </c>
      <c r="F2730">
        <v>1.1926699999999999</v>
      </c>
      <c r="I2730" s="400">
        <v>44061.997916666667</v>
      </c>
      <c r="J2730">
        <v>1.1950400000000001</v>
      </c>
      <c r="N2730">
        <v>7.11</v>
      </c>
      <c r="Q2730">
        <v>1337</v>
      </c>
      <c r="R2730" s="577" t="s">
        <v>96</v>
      </c>
      <c r="S2730" s="577">
        <v>3</v>
      </c>
    </row>
    <row r="2731" spans="1:19">
      <c r="A2731">
        <v>2730</v>
      </c>
      <c r="B2731" s="400">
        <v>44062.081250000003</v>
      </c>
      <c r="C2731" s="577" t="s">
        <v>96</v>
      </c>
      <c r="D2731">
        <v>0.02</v>
      </c>
      <c r="F2731">
        <v>1.1941299999999999</v>
      </c>
      <c r="I2731" s="400">
        <v>44062.343055555553</v>
      </c>
      <c r="J2731">
        <v>1.19432</v>
      </c>
      <c r="N2731">
        <v>0.38</v>
      </c>
      <c r="Q2731">
        <v>1338</v>
      </c>
      <c r="R2731" s="577" t="s">
        <v>96</v>
      </c>
      <c r="S2731" s="577">
        <v>2</v>
      </c>
    </row>
    <row r="2732" spans="1:19">
      <c r="A2732">
        <v>2731</v>
      </c>
      <c r="B2732" s="400">
        <v>44062.304861111108</v>
      </c>
      <c r="C2732" s="577" t="s">
        <v>96</v>
      </c>
      <c r="D2732">
        <v>0.02</v>
      </c>
      <c r="F2732">
        <v>1.19251</v>
      </c>
      <c r="I2732" s="400">
        <v>44062.343055555553</v>
      </c>
      <c r="J2732">
        <v>1.19432</v>
      </c>
      <c r="N2732">
        <v>3.62</v>
      </c>
      <c r="Q2732">
        <v>1338</v>
      </c>
      <c r="R2732" s="577" t="s">
        <v>96</v>
      </c>
      <c r="S2732" s="577">
        <v>2</v>
      </c>
    </row>
    <row r="2733" spans="1:19">
      <c r="A2733">
        <v>2732</v>
      </c>
      <c r="B2733" s="400">
        <v>44062.347222222219</v>
      </c>
      <c r="C2733" s="577" t="s">
        <v>96</v>
      </c>
      <c r="D2733">
        <v>0.02</v>
      </c>
      <c r="F2733">
        <v>1.19397</v>
      </c>
      <c r="I2733" s="400">
        <v>44062.39166666667</v>
      </c>
      <c r="J2733">
        <v>1.1949700000000001</v>
      </c>
      <c r="N2733">
        <v>2</v>
      </c>
      <c r="Q2733">
        <v>1339</v>
      </c>
      <c r="R2733" s="577" t="s">
        <v>96</v>
      </c>
      <c r="S2733" s="577">
        <v>1</v>
      </c>
    </row>
    <row r="2734" spans="1:19">
      <c r="A2734">
        <v>2733</v>
      </c>
      <c r="B2734" s="400">
        <v>44062.408333333333</v>
      </c>
      <c r="C2734" s="577" t="s">
        <v>96</v>
      </c>
      <c r="D2734">
        <v>0.02</v>
      </c>
      <c r="F2734">
        <v>1.19387</v>
      </c>
      <c r="I2734" s="400">
        <v>44063.643055555556</v>
      </c>
      <c r="J2734">
        <v>1.1849700000000001</v>
      </c>
      <c r="N2734">
        <v>-18.04</v>
      </c>
      <c r="Q2734">
        <v>1340</v>
      </c>
      <c r="R2734" s="577" t="s">
        <v>96</v>
      </c>
      <c r="S2734" s="577">
        <v>8</v>
      </c>
    </row>
    <row r="2735" spans="1:19">
      <c r="A2735">
        <v>2734</v>
      </c>
      <c r="B2735" s="400">
        <v>44062.609722222223</v>
      </c>
      <c r="C2735" s="577" t="s">
        <v>96</v>
      </c>
      <c r="D2735">
        <v>0.02</v>
      </c>
      <c r="F2735">
        <v>1.19224</v>
      </c>
      <c r="I2735" s="400">
        <v>44063.643055555556</v>
      </c>
      <c r="J2735">
        <v>1.1849700000000001</v>
      </c>
      <c r="N2735">
        <v>-14.78</v>
      </c>
      <c r="Q2735">
        <v>1340</v>
      </c>
      <c r="R2735" s="577" t="s">
        <v>96</v>
      </c>
      <c r="S2735" s="577">
        <v>8</v>
      </c>
    </row>
    <row r="2736" spans="1:19">
      <c r="A2736">
        <v>2735</v>
      </c>
      <c r="B2736" s="400">
        <v>44062.614583333336</v>
      </c>
      <c r="C2736" s="577" t="s">
        <v>96</v>
      </c>
      <c r="D2736">
        <v>0.03</v>
      </c>
      <c r="F2736">
        <v>1.1906300000000001</v>
      </c>
      <c r="I2736" s="400">
        <v>44063.643055555556</v>
      </c>
      <c r="J2736">
        <v>1.1849700000000001</v>
      </c>
      <c r="N2736">
        <v>-17.34</v>
      </c>
      <c r="Q2736">
        <v>1340</v>
      </c>
      <c r="R2736" s="577" t="s">
        <v>96</v>
      </c>
      <c r="S2736" s="577">
        <v>8</v>
      </c>
    </row>
    <row r="2737" spans="1:19">
      <c r="A2737">
        <v>2737</v>
      </c>
      <c r="B2737" s="400">
        <v>44062.671527777777</v>
      </c>
      <c r="C2737" s="577" t="s">
        <v>96</v>
      </c>
      <c r="D2737">
        <v>0.05</v>
      </c>
      <c r="F2737">
        <v>1.18892</v>
      </c>
      <c r="I2737" s="400">
        <v>44063.643055555556</v>
      </c>
      <c r="J2737">
        <v>1.1849700000000001</v>
      </c>
      <c r="N2737">
        <v>-20.350000000000001</v>
      </c>
      <c r="Q2737">
        <v>1340</v>
      </c>
      <c r="R2737" s="577" t="s">
        <v>96</v>
      </c>
      <c r="S2737" s="577">
        <v>8</v>
      </c>
    </row>
    <row r="2738" spans="1:19">
      <c r="A2738">
        <v>2740</v>
      </c>
      <c r="B2738" s="400">
        <v>44062.718055555553</v>
      </c>
      <c r="C2738" s="577" t="s">
        <v>96</v>
      </c>
      <c r="D2738">
        <v>0.08</v>
      </c>
      <c r="F2738">
        <v>1.18712</v>
      </c>
      <c r="I2738" s="400">
        <v>44063.643055555556</v>
      </c>
      <c r="J2738">
        <v>1.1849700000000001</v>
      </c>
      <c r="N2738">
        <v>-18.16</v>
      </c>
      <c r="Q2738">
        <v>1340</v>
      </c>
      <c r="R2738" s="577" t="s">
        <v>96</v>
      </c>
      <c r="S2738" s="577">
        <v>8</v>
      </c>
    </row>
    <row r="2739" spans="1:19">
      <c r="A2739">
        <v>2741</v>
      </c>
      <c r="B2739" s="400">
        <v>44062.757638888892</v>
      </c>
      <c r="C2739" s="577" t="s">
        <v>96</v>
      </c>
      <c r="D2739">
        <v>0.14000000000000001</v>
      </c>
      <c r="F2739">
        <v>1.1849000000000001</v>
      </c>
      <c r="I2739" s="400">
        <v>44063.643055555556</v>
      </c>
      <c r="J2739">
        <v>1.1849700000000001</v>
      </c>
      <c r="N2739">
        <v>-0.71</v>
      </c>
      <c r="Q2739">
        <v>1340</v>
      </c>
      <c r="R2739" s="577" t="s">
        <v>96</v>
      </c>
      <c r="S2739" s="577">
        <v>8</v>
      </c>
    </row>
    <row r="2740" spans="1:19">
      <c r="A2740">
        <v>2748</v>
      </c>
      <c r="B2740" s="400">
        <v>44063.348611111112</v>
      </c>
      <c r="C2740" s="577" t="s">
        <v>96</v>
      </c>
      <c r="D2740">
        <v>0.23</v>
      </c>
      <c r="F2740">
        <v>1.1827000000000001</v>
      </c>
      <c r="I2740" s="400">
        <v>44063.643055555556</v>
      </c>
      <c r="J2740">
        <v>1.1849700000000001</v>
      </c>
      <c r="N2740">
        <v>52.21</v>
      </c>
      <c r="Q2740">
        <v>1340</v>
      </c>
      <c r="R2740" s="577" t="s">
        <v>96</v>
      </c>
      <c r="S2740" s="577">
        <v>8</v>
      </c>
    </row>
    <row r="2741" spans="1:19">
      <c r="A2741">
        <v>2752</v>
      </c>
      <c r="B2741" s="400">
        <v>44063.552083333336</v>
      </c>
      <c r="C2741" s="577" t="s">
        <v>96</v>
      </c>
      <c r="D2741">
        <v>0.38</v>
      </c>
      <c r="F2741">
        <v>1.18059</v>
      </c>
      <c r="I2741" s="400">
        <v>44063.643055555556</v>
      </c>
      <c r="J2741">
        <v>1.1849700000000001</v>
      </c>
      <c r="N2741">
        <v>166.44</v>
      </c>
      <c r="Q2741">
        <v>1340</v>
      </c>
      <c r="R2741" s="577" t="s">
        <v>96</v>
      </c>
      <c r="S2741" s="577">
        <v>8</v>
      </c>
    </row>
    <row r="2742" spans="1:19">
      <c r="A2742">
        <v>2736</v>
      </c>
      <c r="B2742" s="400">
        <v>44062.630555555559</v>
      </c>
      <c r="C2742" s="577" t="s">
        <v>97</v>
      </c>
      <c r="D2742">
        <v>0.02</v>
      </c>
      <c r="F2742">
        <v>1.1896100000000001</v>
      </c>
      <c r="I2742" s="400">
        <v>44062.672222222223</v>
      </c>
      <c r="J2742">
        <v>1.1886099999999999</v>
      </c>
      <c r="N2742">
        <v>2</v>
      </c>
      <c r="Q2742">
        <v>1341</v>
      </c>
      <c r="R2742" s="577" t="s">
        <v>97</v>
      </c>
      <c r="S2742" s="577">
        <v>1</v>
      </c>
    </row>
    <row r="2743" spans="1:19">
      <c r="A2743">
        <v>2738</v>
      </c>
      <c r="B2743" s="400">
        <v>44062.675000000003</v>
      </c>
      <c r="C2743" s="577" t="s">
        <v>97</v>
      </c>
      <c r="D2743">
        <v>0.02</v>
      </c>
      <c r="F2743">
        <v>1.1889099999999999</v>
      </c>
      <c r="I2743" s="400">
        <v>44062.679861111108</v>
      </c>
      <c r="J2743">
        <v>1.18791</v>
      </c>
      <c r="N2743">
        <v>2</v>
      </c>
      <c r="Q2743">
        <v>1342</v>
      </c>
      <c r="R2743" s="577" t="s">
        <v>97</v>
      </c>
      <c r="S2743" s="577">
        <v>1</v>
      </c>
    </row>
    <row r="2744" spans="1:19">
      <c r="A2744">
        <v>2739</v>
      </c>
      <c r="B2744" s="400">
        <v>44062.686805555553</v>
      </c>
      <c r="C2744" s="577" t="s">
        <v>97</v>
      </c>
      <c r="D2744">
        <v>0.02</v>
      </c>
      <c r="F2744">
        <v>1.18784</v>
      </c>
      <c r="I2744" s="400">
        <v>44062.754166666666</v>
      </c>
      <c r="J2744">
        <v>1.1868399999999999</v>
      </c>
      <c r="N2744">
        <v>2</v>
      </c>
      <c r="Q2744">
        <v>1343</v>
      </c>
      <c r="R2744" s="577" t="s">
        <v>97</v>
      </c>
      <c r="S2744" s="577">
        <v>1</v>
      </c>
    </row>
    <row r="2745" spans="1:19">
      <c r="A2745">
        <v>2742</v>
      </c>
      <c r="B2745" s="400">
        <v>44062.758333333331</v>
      </c>
      <c r="C2745" s="577" t="s">
        <v>97</v>
      </c>
      <c r="D2745">
        <v>0.02</v>
      </c>
      <c r="F2745">
        <v>1.1850499999999999</v>
      </c>
      <c r="I2745" s="400">
        <v>44062.759722222225</v>
      </c>
      <c r="J2745">
        <v>1.18405</v>
      </c>
      <c r="N2745">
        <v>2</v>
      </c>
      <c r="Q2745">
        <v>1344</v>
      </c>
      <c r="R2745" s="577" t="s">
        <v>97</v>
      </c>
      <c r="S2745" s="577">
        <v>1</v>
      </c>
    </row>
    <row r="2746" spans="1:19">
      <c r="A2746">
        <v>2743</v>
      </c>
      <c r="B2746" s="400">
        <v>44062.767361111109</v>
      </c>
      <c r="C2746" s="577" t="s">
        <v>97</v>
      </c>
      <c r="D2746">
        <v>0.02</v>
      </c>
      <c r="F2746">
        <v>1.1852100000000001</v>
      </c>
      <c r="I2746" s="400">
        <v>44062.775000000001</v>
      </c>
      <c r="J2746">
        <v>1.18421</v>
      </c>
      <c r="N2746">
        <v>2</v>
      </c>
      <c r="Q2746">
        <v>1345</v>
      </c>
      <c r="R2746" s="577" t="s">
        <v>97</v>
      </c>
      <c r="S2746" s="577">
        <v>1</v>
      </c>
    </row>
    <row r="2747" spans="1:19">
      <c r="A2747">
        <v>2744</v>
      </c>
      <c r="B2747" s="400">
        <v>44062.779861111114</v>
      </c>
      <c r="C2747" s="577" t="s">
        <v>97</v>
      </c>
      <c r="D2747">
        <v>0.02</v>
      </c>
      <c r="F2747">
        <v>1.1849400000000001</v>
      </c>
      <c r="I2747" s="400">
        <v>44062.82916666667</v>
      </c>
      <c r="J2747">
        <v>1.18394</v>
      </c>
      <c r="N2747">
        <v>2</v>
      </c>
      <c r="Q2747">
        <v>1346</v>
      </c>
      <c r="R2747" s="577" t="s">
        <v>97</v>
      </c>
      <c r="S2747" s="577">
        <v>1</v>
      </c>
    </row>
    <row r="2748" spans="1:19">
      <c r="A2748">
        <v>2745</v>
      </c>
      <c r="B2748" s="400">
        <v>44062.831944444442</v>
      </c>
      <c r="C2748" s="577" t="s">
        <v>97</v>
      </c>
      <c r="D2748">
        <v>0.02</v>
      </c>
      <c r="F2748">
        <v>1.18449</v>
      </c>
      <c r="I2748" s="400">
        <v>44063.056250000001</v>
      </c>
      <c r="J2748">
        <v>1.1834899999999999</v>
      </c>
      <c r="N2748">
        <v>2.0699999999999998</v>
      </c>
      <c r="Q2748">
        <v>1347</v>
      </c>
      <c r="R2748" s="577" t="s">
        <v>97</v>
      </c>
      <c r="S2748" s="577">
        <v>1</v>
      </c>
    </row>
    <row r="2749" spans="1:19">
      <c r="A2749">
        <v>2746</v>
      </c>
      <c r="B2749" s="400">
        <v>44063.247916666667</v>
      </c>
      <c r="C2749" s="577" t="s">
        <v>97</v>
      </c>
      <c r="D2749">
        <v>0.02</v>
      </c>
      <c r="F2749">
        <v>1.18397</v>
      </c>
      <c r="I2749" s="400">
        <v>44063.347916666666</v>
      </c>
      <c r="J2749">
        <v>1.1837800000000001</v>
      </c>
      <c r="N2749">
        <v>0.38</v>
      </c>
      <c r="Q2749">
        <v>1348</v>
      </c>
      <c r="R2749" s="577" t="s">
        <v>97</v>
      </c>
      <c r="S2749" s="577">
        <v>2</v>
      </c>
    </row>
    <row r="2750" spans="1:19">
      <c r="A2750">
        <v>2747</v>
      </c>
      <c r="B2750" s="400">
        <v>44063.296527777777</v>
      </c>
      <c r="C2750" s="577" t="s">
        <v>97</v>
      </c>
      <c r="D2750">
        <v>0.02</v>
      </c>
      <c r="F2750">
        <v>1.1855899999999999</v>
      </c>
      <c r="I2750" s="400">
        <v>44063.347916666666</v>
      </c>
      <c r="J2750">
        <v>1.1837800000000001</v>
      </c>
      <c r="N2750">
        <v>3.62</v>
      </c>
      <c r="Q2750">
        <v>1348</v>
      </c>
      <c r="R2750" s="577" t="s">
        <v>97</v>
      </c>
      <c r="S2750" s="577">
        <v>2</v>
      </c>
    </row>
    <row r="2751" spans="1:19">
      <c r="A2751">
        <v>2749</v>
      </c>
      <c r="B2751" s="400">
        <v>44063.357638888891</v>
      </c>
      <c r="C2751" s="577" t="s">
        <v>97</v>
      </c>
      <c r="D2751">
        <v>0.02</v>
      </c>
      <c r="F2751">
        <v>1.1819299999999999</v>
      </c>
      <c r="I2751" s="400">
        <v>44063.543055555558</v>
      </c>
      <c r="J2751">
        <v>1.1827700000000001</v>
      </c>
      <c r="N2751">
        <v>-1.68</v>
      </c>
      <c r="Q2751">
        <v>1349</v>
      </c>
      <c r="R2751" s="577" t="s">
        <v>97</v>
      </c>
      <c r="S2751" s="577">
        <v>3</v>
      </c>
    </row>
    <row r="2752" spans="1:19">
      <c r="A2752">
        <v>2750</v>
      </c>
      <c r="B2752" s="400">
        <v>44063.37222222222</v>
      </c>
      <c r="C2752" s="577" t="s">
        <v>97</v>
      </c>
      <c r="D2752">
        <v>0.02</v>
      </c>
      <c r="F2752">
        <v>1.18353</v>
      </c>
      <c r="I2752" s="400">
        <v>44063.543055555558</v>
      </c>
      <c r="J2752">
        <v>1.1827700000000001</v>
      </c>
      <c r="N2752">
        <v>1.52</v>
      </c>
      <c r="Q2752">
        <v>1349</v>
      </c>
      <c r="R2752" s="577" t="s">
        <v>97</v>
      </c>
      <c r="S2752" s="577">
        <v>3</v>
      </c>
    </row>
    <row r="2753" spans="1:19">
      <c r="A2753">
        <v>2751</v>
      </c>
      <c r="B2753" s="400">
        <v>44063.509027777778</v>
      </c>
      <c r="C2753" s="577" t="s">
        <v>97</v>
      </c>
      <c r="D2753">
        <v>0.03</v>
      </c>
      <c r="F2753">
        <v>1.18516</v>
      </c>
      <c r="I2753" s="400">
        <v>44063.543055555558</v>
      </c>
      <c r="J2753">
        <v>1.1827700000000001</v>
      </c>
      <c r="N2753">
        <v>7.17</v>
      </c>
      <c r="Q2753">
        <v>1349</v>
      </c>
      <c r="R2753" s="577" t="s">
        <v>97</v>
      </c>
      <c r="S2753" s="577">
        <v>3</v>
      </c>
    </row>
    <row r="2754" spans="1:19">
      <c r="A2754">
        <v>2753</v>
      </c>
      <c r="B2754" s="400">
        <v>44063.556944444441</v>
      </c>
      <c r="C2754" s="577" t="s">
        <v>97</v>
      </c>
      <c r="D2754">
        <v>0.02</v>
      </c>
      <c r="F2754">
        <v>1.18136</v>
      </c>
      <c r="I2754" s="400">
        <v>44064.302777777775</v>
      </c>
      <c r="J2754">
        <v>1.18485</v>
      </c>
      <c r="N2754">
        <v>-6.96</v>
      </c>
      <c r="Q2754">
        <v>1350</v>
      </c>
      <c r="R2754" s="577" t="s">
        <v>97</v>
      </c>
      <c r="S2754" s="577">
        <v>5</v>
      </c>
    </row>
    <row r="2755" spans="1:19">
      <c r="A2755">
        <v>2754</v>
      </c>
      <c r="B2755" s="400">
        <v>44063.57916666667</v>
      </c>
      <c r="C2755" s="577" t="s">
        <v>97</v>
      </c>
      <c r="D2755">
        <v>0.02</v>
      </c>
      <c r="F2755">
        <v>1.18296</v>
      </c>
      <c r="I2755" s="400">
        <v>44064.302777777775</v>
      </c>
      <c r="J2755">
        <v>1.18485</v>
      </c>
      <c r="N2755">
        <v>-3.76</v>
      </c>
      <c r="Q2755">
        <v>1350</v>
      </c>
      <c r="R2755" s="577" t="s">
        <v>97</v>
      </c>
      <c r="S2755" s="577">
        <v>5</v>
      </c>
    </row>
    <row r="2756" spans="1:19">
      <c r="A2756">
        <v>2755</v>
      </c>
      <c r="B2756" s="400">
        <v>44063.618055555555</v>
      </c>
      <c r="C2756" s="577" t="s">
        <v>97</v>
      </c>
      <c r="D2756">
        <v>0.03</v>
      </c>
      <c r="F2756">
        <v>1.18462</v>
      </c>
      <c r="I2756" s="400">
        <v>44064.302777777775</v>
      </c>
      <c r="J2756">
        <v>1.18485</v>
      </c>
      <c r="N2756">
        <v>-0.66</v>
      </c>
      <c r="Q2756">
        <v>1350</v>
      </c>
      <c r="R2756" s="577" t="s">
        <v>97</v>
      </c>
      <c r="S2756" s="577">
        <v>5</v>
      </c>
    </row>
    <row r="2757" spans="1:19">
      <c r="A2757">
        <v>2757</v>
      </c>
      <c r="B2757" s="400">
        <v>44063.666666666664</v>
      </c>
      <c r="C2757" s="577" t="s">
        <v>97</v>
      </c>
      <c r="D2757">
        <v>0.05</v>
      </c>
      <c r="F2757">
        <v>1.18632</v>
      </c>
      <c r="I2757" s="400">
        <v>44064.302777777775</v>
      </c>
      <c r="J2757">
        <v>1.18485</v>
      </c>
      <c r="N2757">
        <v>7.41</v>
      </c>
      <c r="Q2757">
        <v>1350</v>
      </c>
      <c r="R2757" s="577" t="s">
        <v>97</v>
      </c>
      <c r="S2757" s="577">
        <v>5</v>
      </c>
    </row>
    <row r="2758" spans="1:19">
      <c r="A2758">
        <v>2759</v>
      </c>
      <c r="B2758" s="400">
        <v>44064.220138888886</v>
      </c>
      <c r="C2758" s="577" t="s">
        <v>97</v>
      </c>
      <c r="D2758">
        <v>0.08</v>
      </c>
      <c r="F2758">
        <v>1.1881200000000001</v>
      </c>
      <c r="I2758" s="400">
        <v>44064.302777777775</v>
      </c>
      <c r="J2758">
        <v>1.18485</v>
      </c>
      <c r="N2758">
        <v>26.16</v>
      </c>
      <c r="Q2758">
        <v>1350</v>
      </c>
      <c r="R2758" s="577" t="s">
        <v>97</v>
      </c>
      <c r="S2758" s="577">
        <v>5</v>
      </c>
    </row>
    <row r="2759" spans="1:19">
      <c r="A2759">
        <v>2756</v>
      </c>
      <c r="B2759" s="400">
        <v>44063.65625</v>
      </c>
      <c r="C2759" s="577" t="s">
        <v>96</v>
      </c>
      <c r="D2759">
        <v>0.02</v>
      </c>
      <c r="F2759">
        <v>1.18577</v>
      </c>
      <c r="I2759" s="400">
        <v>44063.992361111108</v>
      </c>
      <c r="J2759">
        <v>1.1867700000000001</v>
      </c>
      <c r="N2759">
        <v>2</v>
      </c>
      <c r="Q2759">
        <v>1351</v>
      </c>
      <c r="R2759" s="577" t="s">
        <v>96</v>
      </c>
      <c r="S2759" s="577">
        <v>1</v>
      </c>
    </row>
    <row r="2760" spans="1:19">
      <c r="A2760">
        <v>2758</v>
      </c>
      <c r="B2760" s="400">
        <v>44064.006249999999</v>
      </c>
      <c r="C2760" s="577" t="s">
        <v>96</v>
      </c>
      <c r="D2760">
        <v>0.02</v>
      </c>
      <c r="F2760">
        <v>1.18696</v>
      </c>
      <c r="I2760" s="400">
        <v>44064.219444444447</v>
      </c>
      <c r="J2760">
        <v>1.1879599999999999</v>
      </c>
      <c r="N2760">
        <v>2</v>
      </c>
      <c r="Q2760">
        <v>1352</v>
      </c>
      <c r="R2760" s="577" t="s">
        <v>96</v>
      </c>
      <c r="S2760" s="577">
        <v>1</v>
      </c>
    </row>
    <row r="2761" spans="1:19">
      <c r="A2761">
        <v>2760</v>
      </c>
      <c r="B2761" s="400">
        <v>44064.224999999999</v>
      </c>
      <c r="C2761" s="577" t="s">
        <v>96</v>
      </c>
      <c r="D2761">
        <v>0.02</v>
      </c>
      <c r="F2761">
        <v>1.18791</v>
      </c>
      <c r="I2761" s="400">
        <v>44067.291666666664</v>
      </c>
      <c r="J2761">
        <v>1.1811700000000001</v>
      </c>
      <c r="N2761">
        <v>-13.56</v>
      </c>
      <c r="Q2761">
        <v>1353</v>
      </c>
      <c r="R2761" s="577" t="s">
        <v>96</v>
      </c>
      <c r="S2761" s="577">
        <v>7</v>
      </c>
    </row>
    <row r="2762" spans="1:19">
      <c r="A2762">
        <v>2761</v>
      </c>
      <c r="B2762" s="400">
        <v>44064.302083333336</v>
      </c>
      <c r="C2762" s="577" t="s">
        <v>96</v>
      </c>
      <c r="D2762">
        <v>0.02</v>
      </c>
      <c r="F2762">
        <v>1.18628</v>
      </c>
      <c r="I2762" s="400">
        <v>44067.291666666664</v>
      </c>
      <c r="J2762">
        <v>1.1811700000000001</v>
      </c>
      <c r="N2762">
        <v>-10.3</v>
      </c>
      <c r="Q2762">
        <v>1353</v>
      </c>
      <c r="R2762" s="577" t="s">
        <v>96</v>
      </c>
      <c r="S2762" s="577">
        <v>7</v>
      </c>
    </row>
    <row r="2763" spans="1:19">
      <c r="A2763">
        <v>2762</v>
      </c>
      <c r="B2763" s="400">
        <v>44064.304166666669</v>
      </c>
      <c r="C2763" s="577" t="s">
        <v>96</v>
      </c>
      <c r="D2763">
        <v>0.03</v>
      </c>
      <c r="F2763">
        <v>1.18468</v>
      </c>
      <c r="I2763" s="400">
        <v>44067.291666666664</v>
      </c>
      <c r="J2763">
        <v>1.1811700000000001</v>
      </c>
      <c r="N2763">
        <v>-10.65</v>
      </c>
      <c r="Q2763">
        <v>1353</v>
      </c>
      <c r="R2763" s="577" t="s">
        <v>96</v>
      </c>
      <c r="S2763" s="577">
        <v>7</v>
      </c>
    </row>
    <row r="2764" spans="1:19">
      <c r="A2764">
        <v>2765</v>
      </c>
      <c r="B2764" s="400">
        <v>44064.338194444441</v>
      </c>
      <c r="C2764" s="577" t="s">
        <v>96</v>
      </c>
      <c r="D2764">
        <v>0.05</v>
      </c>
      <c r="F2764">
        <v>1.1829499999999999</v>
      </c>
      <c r="I2764" s="400">
        <v>44067.291666666664</v>
      </c>
      <c r="J2764">
        <v>1.1811700000000001</v>
      </c>
      <c r="N2764">
        <v>-9.1</v>
      </c>
      <c r="Q2764">
        <v>1353</v>
      </c>
      <c r="R2764" s="577" t="s">
        <v>96</v>
      </c>
      <c r="S2764" s="577">
        <v>7</v>
      </c>
    </row>
    <row r="2765" spans="1:19">
      <c r="A2765">
        <v>2766</v>
      </c>
      <c r="B2765" s="400">
        <v>44064.359027777777</v>
      </c>
      <c r="C2765" s="577" t="s">
        <v>96</v>
      </c>
      <c r="D2765">
        <v>0.08</v>
      </c>
      <c r="F2765">
        <v>1.1811499999999999</v>
      </c>
      <c r="I2765" s="400">
        <v>44067.291666666664</v>
      </c>
      <c r="J2765">
        <v>1.1811700000000001</v>
      </c>
      <c r="N2765">
        <v>-0.16</v>
      </c>
      <c r="Q2765">
        <v>1353</v>
      </c>
      <c r="R2765" s="577" t="s">
        <v>96</v>
      </c>
      <c r="S2765" s="577">
        <v>7</v>
      </c>
    </row>
    <row r="2766" spans="1:19">
      <c r="A2766">
        <v>2769</v>
      </c>
      <c r="B2766" s="400">
        <v>44064.435416666667</v>
      </c>
      <c r="C2766" s="577" t="s">
        <v>96</v>
      </c>
      <c r="D2766">
        <v>0.14000000000000001</v>
      </c>
      <c r="F2766">
        <v>1.1792499999999999</v>
      </c>
      <c r="I2766" s="400">
        <v>44067.291666666664</v>
      </c>
      <c r="J2766">
        <v>1.1811700000000001</v>
      </c>
      <c r="N2766">
        <v>26.32</v>
      </c>
      <c r="Q2766">
        <v>1353</v>
      </c>
      <c r="R2766" s="577" t="s">
        <v>96</v>
      </c>
      <c r="S2766" s="577">
        <v>7</v>
      </c>
    </row>
    <row r="2767" spans="1:19">
      <c r="A2767">
        <v>2772</v>
      </c>
      <c r="B2767" s="400">
        <v>44064.500694444447</v>
      </c>
      <c r="C2767" s="577" t="s">
        <v>96</v>
      </c>
      <c r="D2767">
        <v>0.23</v>
      </c>
      <c r="F2767">
        <v>1.1772400000000001</v>
      </c>
      <c r="I2767" s="400">
        <v>44067.291666666664</v>
      </c>
      <c r="J2767">
        <v>1.1811700000000001</v>
      </c>
      <c r="N2767">
        <v>89.47</v>
      </c>
      <c r="Q2767">
        <v>1353</v>
      </c>
      <c r="R2767" s="577" t="s">
        <v>96</v>
      </c>
      <c r="S2767" s="577">
        <v>7</v>
      </c>
    </row>
    <row r="2768" spans="1:19">
      <c r="A2768">
        <v>2763</v>
      </c>
      <c r="B2768" s="400">
        <v>44064.313194444447</v>
      </c>
      <c r="C2768" s="577" t="s">
        <v>97</v>
      </c>
      <c r="D2768">
        <v>0.02</v>
      </c>
      <c r="F2768">
        <v>1.18462</v>
      </c>
      <c r="I2768" s="400">
        <v>44064.314583333333</v>
      </c>
      <c r="J2768">
        <v>1.1836199999999999</v>
      </c>
      <c r="N2768">
        <v>2</v>
      </c>
      <c r="Q2768">
        <v>1354</v>
      </c>
      <c r="R2768" s="577" t="s">
        <v>97</v>
      </c>
      <c r="S2768" s="577">
        <v>1</v>
      </c>
    </row>
    <row r="2769" spans="1:19">
      <c r="A2769">
        <v>2764</v>
      </c>
      <c r="B2769" s="400">
        <v>44064.318749999999</v>
      </c>
      <c r="C2769" s="577" t="s">
        <v>97</v>
      </c>
      <c r="D2769">
        <v>0.02</v>
      </c>
      <c r="F2769">
        <v>1.18394</v>
      </c>
      <c r="I2769" s="400">
        <v>44064.338194444441</v>
      </c>
      <c r="J2769">
        <v>1.1829400000000001</v>
      </c>
      <c r="N2769">
        <v>2</v>
      </c>
      <c r="Q2769">
        <v>1355</v>
      </c>
      <c r="R2769" s="577" t="s">
        <v>97</v>
      </c>
      <c r="S2769" s="577">
        <v>1</v>
      </c>
    </row>
    <row r="2770" spans="1:19">
      <c r="A2770">
        <v>2767</v>
      </c>
      <c r="B2770" s="400">
        <v>44064.365972222222</v>
      </c>
      <c r="C2770" s="577" t="s">
        <v>97</v>
      </c>
      <c r="D2770">
        <v>0.02</v>
      </c>
      <c r="F2770">
        <v>1.1813899999999999</v>
      </c>
      <c r="I2770" s="400">
        <v>44064.369444444441</v>
      </c>
      <c r="J2770">
        <v>1.1803900000000001</v>
      </c>
      <c r="N2770">
        <v>2</v>
      </c>
      <c r="Q2770">
        <v>1356</v>
      </c>
      <c r="R2770" s="577" t="s">
        <v>97</v>
      </c>
      <c r="S2770" s="577">
        <v>1</v>
      </c>
    </row>
    <row r="2771" spans="1:19">
      <c r="A2771">
        <v>2768</v>
      </c>
      <c r="B2771" s="400">
        <v>44064.371527777781</v>
      </c>
      <c r="C2771" s="577" t="s">
        <v>97</v>
      </c>
      <c r="D2771">
        <v>0.02</v>
      </c>
      <c r="F2771">
        <v>1.1810099999999999</v>
      </c>
      <c r="I2771" s="400">
        <v>44064.43472222222</v>
      </c>
      <c r="J2771">
        <v>1.18001</v>
      </c>
      <c r="N2771">
        <v>2</v>
      </c>
      <c r="Q2771">
        <v>1357</v>
      </c>
      <c r="R2771" s="577" t="s">
        <v>97</v>
      </c>
      <c r="S2771" s="577">
        <v>1</v>
      </c>
    </row>
    <row r="2772" spans="1:19">
      <c r="A2772">
        <v>2770</v>
      </c>
      <c r="B2772" s="400">
        <v>44064.447222222225</v>
      </c>
      <c r="C2772" s="577" t="s">
        <v>97</v>
      </c>
      <c r="D2772">
        <v>0.02</v>
      </c>
      <c r="F2772">
        <v>1.17893</v>
      </c>
      <c r="I2772" s="400">
        <v>44064.494444444441</v>
      </c>
      <c r="J2772">
        <v>1.1779299999999999</v>
      </c>
      <c r="N2772">
        <v>2</v>
      </c>
      <c r="Q2772">
        <v>1358</v>
      </c>
      <c r="R2772" s="577" t="s">
        <v>97</v>
      </c>
      <c r="S2772" s="577">
        <v>1</v>
      </c>
    </row>
    <row r="2773" spans="1:19">
      <c r="A2773">
        <v>2771</v>
      </c>
      <c r="B2773" s="400">
        <v>44064.49722222222</v>
      </c>
      <c r="C2773" s="577" t="s">
        <v>97</v>
      </c>
      <c r="D2773">
        <v>0.02</v>
      </c>
      <c r="F2773">
        <v>1.17798</v>
      </c>
      <c r="I2773" s="400">
        <v>44064.502083333333</v>
      </c>
      <c r="J2773">
        <v>1.1769799999999999</v>
      </c>
      <c r="N2773">
        <v>2</v>
      </c>
      <c r="Q2773">
        <v>1359</v>
      </c>
      <c r="R2773" s="577" t="s">
        <v>97</v>
      </c>
      <c r="S2773" s="577">
        <v>1</v>
      </c>
    </row>
    <row r="2774" spans="1:19">
      <c r="A2774">
        <v>2773</v>
      </c>
      <c r="B2774" s="400">
        <v>44064.509027777778</v>
      </c>
      <c r="C2774" s="577" t="s">
        <v>97</v>
      </c>
      <c r="D2774">
        <v>0.02</v>
      </c>
      <c r="F2774">
        <v>1.1765699999999999</v>
      </c>
      <c r="I2774" s="400">
        <v>44064.572916666664</v>
      </c>
      <c r="J2774">
        <v>1.1763699999999999</v>
      </c>
      <c r="N2774">
        <v>0.4</v>
      </c>
      <c r="Q2774">
        <v>1360</v>
      </c>
      <c r="R2774" s="577" t="s">
        <v>97</v>
      </c>
      <c r="S2774" s="577">
        <v>2</v>
      </c>
    </row>
    <row r="2775" spans="1:19">
      <c r="A2775">
        <v>2774</v>
      </c>
      <c r="B2775" s="400">
        <v>44064.537499999999</v>
      </c>
      <c r="C2775" s="577" t="s">
        <v>97</v>
      </c>
      <c r="D2775">
        <v>0.02</v>
      </c>
      <c r="F2775">
        <v>1.1781699999999999</v>
      </c>
      <c r="I2775" s="400">
        <v>44064.572916666664</v>
      </c>
      <c r="J2775">
        <v>1.1763699999999999</v>
      </c>
      <c r="N2775">
        <v>3.6</v>
      </c>
      <c r="Q2775">
        <v>1360</v>
      </c>
      <c r="R2775" s="577" t="s">
        <v>97</v>
      </c>
      <c r="S2775" s="577">
        <v>2</v>
      </c>
    </row>
    <row r="2776" spans="1:19">
      <c r="A2776">
        <v>2775</v>
      </c>
      <c r="B2776" s="400">
        <v>44064.579861111109</v>
      </c>
      <c r="C2776" s="577" t="s">
        <v>97</v>
      </c>
      <c r="D2776">
        <v>0.02</v>
      </c>
      <c r="F2776">
        <v>1.1762699999999999</v>
      </c>
      <c r="I2776" s="400">
        <v>44067.62222222222</v>
      </c>
      <c r="J2776">
        <v>1.1813</v>
      </c>
      <c r="N2776">
        <v>-10.039999999999999</v>
      </c>
      <c r="Q2776">
        <v>1361</v>
      </c>
      <c r="R2776" s="577" t="s">
        <v>97</v>
      </c>
      <c r="S2776" s="577">
        <v>6</v>
      </c>
    </row>
    <row r="2777" spans="1:19">
      <c r="A2777">
        <v>2776</v>
      </c>
      <c r="B2777" s="400">
        <v>44064.6</v>
      </c>
      <c r="C2777" s="577" t="s">
        <v>97</v>
      </c>
      <c r="D2777">
        <v>0.02</v>
      </c>
      <c r="F2777">
        <v>1.17787</v>
      </c>
      <c r="I2777" s="400">
        <v>44067.62222222222</v>
      </c>
      <c r="J2777">
        <v>1.1813</v>
      </c>
      <c r="N2777">
        <v>-6.84</v>
      </c>
      <c r="Q2777">
        <v>1361</v>
      </c>
      <c r="R2777" s="577" t="s">
        <v>97</v>
      </c>
      <c r="S2777" s="577">
        <v>6</v>
      </c>
    </row>
    <row r="2778" spans="1:19">
      <c r="A2778">
        <v>2777</v>
      </c>
      <c r="B2778" s="400">
        <v>44064.831250000003</v>
      </c>
      <c r="C2778" s="577" t="s">
        <v>97</v>
      </c>
      <c r="D2778">
        <v>0.03</v>
      </c>
      <c r="F2778">
        <v>1.17947</v>
      </c>
      <c r="I2778" s="400">
        <v>44067.62222222222</v>
      </c>
      <c r="J2778">
        <v>1.1813</v>
      </c>
      <c r="N2778">
        <v>-5.46</v>
      </c>
      <c r="Q2778">
        <v>1361</v>
      </c>
      <c r="R2778" s="577" t="s">
        <v>97</v>
      </c>
      <c r="S2778" s="577">
        <v>6</v>
      </c>
    </row>
    <row r="2779" spans="1:19">
      <c r="A2779">
        <v>2778</v>
      </c>
      <c r="B2779" s="400">
        <v>44067.291666666664</v>
      </c>
      <c r="C2779" s="577" t="s">
        <v>97</v>
      </c>
      <c r="D2779">
        <v>0.05</v>
      </c>
      <c r="F2779">
        <v>1.1811700000000001</v>
      </c>
      <c r="I2779" s="400">
        <v>44067.62222222222</v>
      </c>
      <c r="J2779">
        <v>1.1813</v>
      </c>
      <c r="N2779">
        <v>-0.65</v>
      </c>
      <c r="Q2779">
        <v>1361</v>
      </c>
      <c r="R2779" s="577" t="s">
        <v>97</v>
      </c>
      <c r="S2779" s="577">
        <v>6</v>
      </c>
    </row>
    <row r="2780" spans="1:19">
      <c r="A2780">
        <v>2780</v>
      </c>
      <c r="B2780" s="400">
        <v>44067.387499999997</v>
      </c>
      <c r="C2780" s="577" t="s">
        <v>97</v>
      </c>
      <c r="D2780">
        <v>0.08</v>
      </c>
      <c r="F2780">
        <v>1.18299</v>
      </c>
      <c r="I2780" s="400">
        <v>44067.62222222222</v>
      </c>
      <c r="J2780">
        <v>1.1813</v>
      </c>
      <c r="N2780">
        <v>13.52</v>
      </c>
      <c r="Q2780">
        <v>1361</v>
      </c>
      <c r="R2780" s="577" t="s">
        <v>97</v>
      </c>
      <c r="S2780" s="577">
        <v>6</v>
      </c>
    </row>
    <row r="2781" spans="1:19">
      <c r="A2781">
        <v>2782</v>
      </c>
      <c r="B2781" s="400">
        <v>44067.503472222219</v>
      </c>
      <c r="C2781" s="577" t="s">
        <v>97</v>
      </c>
      <c r="D2781">
        <v>0.14000000000000001</v>
      </c>
      <c r="F2781">
        <v>1.1849000000000001</v>
      </c>
      <c r="I2781" s="400">
        <v>44067.62222222222</v>
      </c>
      <c r="J2781">
        <v>1.1813</v>
      </c>
      <c r="N2781">
        <v>50.4</v>
      </c>
      <c r="Q2781">
        <v>1361</v>
      </c>
      <c r="R2781" s="577" t="s">
        <v>97</v>
      </c>
      <c r="S2781" s="577">
        <v>6</v>
      </c>
    </row>
    <row r="2782" spans="1:19">
      <c r="A2782">
        <v>2779</v>
      </c>
      <c r="B2782" s="400">
        <v>44067.304861111108</v>
      </c>
      <c r="C2782" s="577" t="s">
        <v>96</v>
      </c>
      <c r="D2782">
        <v>0.02</v>
      </c>
      <c r="F2782">
        <v>1.18096</v>
      </c>
      <c r="I2782" s="400">
        <v>44067.366666666669</v>
      </c>
      <c r="J2782">
        <v>1.1819599999999999</v>
      </c>
      <c r="N2782">
        <v>2</v>
      </c>
      <c r="Q2782">
        <v>1362</v>
      </c>
      <c r="R2782" s="577" t="s">
        <v>96</v>
      </c>
      <c r="S2782" s="577">
        <v>1</v>
      </c>
    </row>
    <row r="2783" spans="1:19">
      <c r="A2783">
        <v>2781</v>
      </c>
      <c r="B2783" s="400">
        <v>44067.445833333331</v>
      </c>
      <c r="C2783" s="577" t="s">
        <v>96</v>
      </c>
      <c r="D2783">
        <v>0.02</v>
      </c>
      <c r="F2783">
        <v>1.1835800000000001</v>
      </c>
      <c r="I2783" s="400">
        <v>44067.497916666667</v>
      </c>
      <c r="J2783">
        <v>1.18458</v>
      </c>
      <c r="N2783">
        <v>2</v>
      </c>
      <c r="Q2783">
        <v>1363</v>
      </c>
      <c r="R2783" s="577" t="s">
        <v>96</v>
      </c>
      <c r="S2783" s="577">
        <v>1</v>
      </c>
    </row>
    <row r="2784" spans="1:19">
      <c r="A2784">
        <v>2783</v>
      </c>
      <c r="B2784" s="400">
        <v>44067.518750000003</v>
      </c>
      <c r="C2784" s="577" t="s">
        <v>96</v>
      </c>
      <c r="D2784">
        <v>0.02</v>
      </c>
      <c r="F2784">
        <v>1.1842699999999999</v>
      </c>
      <c r="I2784" s="400">
        <v>44068.318749999999</v>
      </c>
      <c r="J2784">
        <v>1.18215</v>
      </c>
      <c r="N2784">
        <v>-4.32</v>
      </c>
      <c r="Q2784">
        <v>1364</v>
      </c>
      <c r="R2784" s="577" t="s">
        <v>96</v>
      </c>
      <c r="S2784" s="577">
        <v>4</v>
      </c>
    </row>
    <row r="2785" spans="1:19">
      <c r="A2785">
        <v>2784</v>
      </c>
      <c r="B2785" s="400">
        <v>44067.583333333336</v>
      </c>
      <c r="C2785" s="577" t="s">
        <v>96</v>
      </c>
      <c r="D2785">
        <v>0.02</v>
      </c>
      <c r="F2785">
        <v>1.18265</v>
      </c>
      <c r="I2785" s="400">
        <v>44068.318749999999</v>
      </c>
      <c r="J2785">
        <v>1.18215</v>
      </c>
      <c r="K2785" s="577"/>
      <c r="N2785">
        <v>-1.08</v>
      </c>
      <c r="Q2785">
        <v>1364</v>
      </c>
      <c r="R2785" s="577" t="s">
        <v>96</v>
      </c>
      <c r="S2785" s="577">
        <v>4</v>
      </c>
    </row>
    <row r="2786" spans="1:19">
      <c r="A2786">
        <v>2785</v>
      </c>
      <c r="B2786" s="400">
        <v>44067.62777777778</v>
      </c>
      <c r="C2786" s="577" t="s">
        <v>96</v>
      </c>
      <c r="D2786">
        <v>0.03</v>
      </c>
      <c r="F2786">
        <v>1.1810499999999999</v>
      </c>
      <c r="I2786" s="400">
        <v>44068.318749999999</v>
      </c>
      <c r="J2786">
        <v>1.18215</v>
      </c>
      <c r="N2786">
        <v>3.18</v>
      </c>
      <c r="Q2786">
        <v>1364</v>
      </c>
      <c r="R2786" s="577" t="s">
        <v>96</v>
      </c>
      <c r="S2786" s="577">
        <v>4</v>
      </c>
    </row>
    <row r="2787" spans="1:19">
      <c r="A2787">
        <v>2787</v>
      </c>
      <c r="B2787" s="400">
        <v>44067.696527777778</v>
      </c>
      <c r="C2787" s="577" t="s">
        <v>96</v>
      </c>
      <c r="D2787">
        <v>0.05</v>
      </c>
      <c r="F2787">
        <v>1.1793499999999999</v>
      </c>
      <c r="I2787" s="400">
        <v>44068.318749999999</v>
      </c>
      <c r="J2787">
        <v>1.18215</v>
      </c>
      <c r="N2787">
        <v>13.8</v>
      </c>
      <c r="Q2787">
        <v>1364</v>
      </c>
      <c r="R2787" s="577" t="s">
        <v>96</v>
      </c>
      <c r="S2787" s="577">
        <v>4</v>
      </c>
    </row>
    <row r="2788" spans="1:19">
      <c r="A2788">
        <v>2786</v>
      </c>
      <c r="B2788" s="400">
        <v>44067.646527777775</v>
      </c>
      <c r="C2788" s="577" t="s">
        <v>97</v>
      </c>
      <c r="D2788">
        <v>0.02</v>
      </c>
      <c r="F2788">
        <v>1.1797899999999999</v>
      </c>
      <c r="I2788" s="400">
        <v>44067.804861111108</v>
      </c>
      <c r="J2788">
        <v>1.17879</v>
      </c>
      <c r="N2788">
        <v>2</v>
      </c>
      <c r="Q2788">
        <v>1365</v>
      </c>
      <c r="R2788" s="577" t="s">
        <v>97</v>
      </c>
      <c r="S2788" s="577">
        <v>1</v>
      </c>
    </row>
    <row r="2789" spans="1:19">
      <c r="A2789">
        <v>2788</v>
      </c>
      <c r="B2789" s="400">
        <v>44068.005555555559</v>
      </c>
      <c r="C2789" s="577" t="s">
        <v>97</v>
      </c>
      <c r="D2789">
        <v>0.02</v>
      </c>
      <c r="F2789">
        <v>1.1791700000000001</v>
      </c>
      <c r="I2789" s="400">
        <v>44068.492361111108</v>
      </c>
      <c r="J2789">
        <v>1.1813</v>
      </c>
      <c r="N2789">
        <v>-4.26</v>
      </c>
      <c r="Q2789">
        <v>1366</v>
      </c>
      <c r="R2789" s="577" t="s">
        <v>97</v>
      </c>
      <c r="S2789" s="577">
        <v>4</v>
      </c>
    </row>
    <row r="2790" spans="1:19">
      <c r="A2790">
        <v>2789</v>
      </c>
      <c r="B2790" s="400">
        <v>44068.084027777775</v>
      </c>
      <c r="C2790" s="577" t="s">
        <v>97</v>
      </c>
      <c r="D2790">
        <v>0.02</v>
      </c>
      <c r="F2790">
        <v>1.1807700000000001</v>
      </c>
      <c r="I2790" s="400">
        <v>44068.492361111108</v>
      </c>
      <c r="J2790">
        <v>1.1813</v>
      </c>
      <c r="K2790" s="577"/>
      <c r="N2790">
        <v>-1.06</v>
      </c>
      <c r="Q2790">
        <v>1366</v>
      </c>
      <c r="R2790" s="577" t="s">
        <v>97</v>
      </c>
      <c r="S2790" s="577">
        <v>4</v>
      </c>
    </row>
    <row r="2791" spans="1:19">
      <c r="A2791">
        <v>2790</v>
      </c>
      <c r="B2791" s="400">
        <v>44068.32708333333</v>
      </c>
      <c r="C2791" s="577" t="s">
        <v>97</v>
      </c>
      <c r="D2791">
        <v>0.03</v>
      </c>
      <c r="F2791">
        <v>1.1823999999999999</v>
      </c>
      <c r="I2791" s="400">
        <v>44068.492361111108</v>
      </c>
      <c r="J2791">
        <v>1.1813</v>
      </c>
      <c r="N2791">
        <v>3.3</v>
      </c>
      <c r="Q2791">
        <v>1366</v>
      </c>
      <c r="R2791" s="577" t="s">
        <v>97</v>
      </c>
      <c r="S2791" s="577">
        <v>4</v>
      </c>
    </row>
    <row r="2792" spans="1:19">
      <c r="A2792">
        <v>2792</v>
      </c>
      <c r="B2792" s="400">
        <v>44068.386805555558</v>
      </c>
      <c r="C2792" s="577" t="s">
        <v>97</v>
      </c>
      <c r="D2792">
        <v>0.05</v>
      </c>
      <c r="F2792">
        <v>1.1840999999999999</v>
      </c>
      <c r="I2792" s="400">
        <v>44068.492361111108</v>
      </c>
      <c r="J2792">
        <v>1.1813</v>
      </c>
      <c r="N2792">
        <v>14</v>
      </c>
      <c r="Q2792">
        <v>1366</v>
      </c>
      <c r="R2792" s="577" t="s">
        <v>97</v>
      </c>
      <c r="S2792" s="577">
        <v>4</v>
      </c>
    </row>
    <row r="2793" spans="1:19">
      <c r="A2793">
        <v>2791</v>
      </c>
      <c r="B2793" s="400">
        <v>44068.34652777778</v>
      </c>
      <c r="C2793" s="577" t="s">
        <v>96</v>
      </c>
      <c r="D2793">
        <v>0.02</v>
      </c>
      <c r="F2793">
        <v>1.1824300000000001</v>
      </c>
      <c r="I2793" s="400">
        <v>44068.386805555558</v>
      </c>
      <c r="J2793">
        <v>1.18343</v>
      </c>
      <c r="N2793">
        <v>2</v>
      </c>
      <c r="Q2793">
        <v>1367</v>
      </c>
      <c r="R2793" s="577" t="s">
        <v>96</v>
      </c>
      <c r="S2793" s="577">
        <v>1</v>
      </c>
    </row>
    <row r="2794" spans="1:19">
      <c r="A2794">
        <v>2793</v>
      </c>
      <c r="B2794" s="400">
        <v>44068.416666666664</v>
      </c>
      <c r="C2794" s="577" t="s">
        <v>96</v>
      </c>
      <c r="D2794">
        <v>0.02</v>
      </c>
      <c r="F2794">
        <v>1.18302</v>
      </c>
      <c r="I2794" s="400">
        <v>44068.55</v>
      </c>
      <c r="J2794">
        <v>1.1832199999999999</v>
      </c>
      <c r="N2794">
        <v>0.4</v>
      </c>
      <c r="Q2794">
        <v>1368</v>
      </c>
      <c r="R2794" s="577" t="s">
        <v>96</v>
      </c>
      <c r="S2794" s="577">
        <v>2</v>
      </c>
    </row>
    <row r="2795" spans="1:19">
      <c r="A2795">
        <v>2794</v>
      </c>
      <c r="B2795" s="400">
        <v>44068.490277777775</v>
      </c>
      <c r="C2795" s="577" t="s">
        <v>96</v>
      </c>
      <c r="D2795">
        <v>0.02</v>
      </c>
      <c r="F2795">
        <v>1.1814199999999999</v>
      </c>
      <c r="I2795" s="400">
        <v>44068.55</v>
      </c>
      <c r="J2795">
        <v>1.1832199999999999</v>
      </c>
      <c r="N2795">
        <v>3.6</v>
      </c>
      <c r="Q2795">
        <v>1368</v>
      </c>
      <c r="R2795" s="577" t="s">
        <v>96</v>
      </c>
      <c r="S2795" s="577">
        <v>2</v>
      </c>
    </row>
    <row r="2796" spans="1:19">
      <c r="A2796">
        <v>2795</v>
      </c>
      <c r="B2796" s="400">
        <v>44068.502083333333</v>
      </c>
      <c r="C2796" s="577" t="s">
        <v>97</v>
      </c>
      <c r="D2796">
        <v>0.02</v>
      </c>
      <c r="F2796">
        <v>1.1819200000000001</v>
      </c>
      <c r="I2796" s="400">
        <v>44068.513194444444</v>
      </c>
      <c r="J2796">
        <v>1.18092</v>
      </c>
      <c r="N2796">
        <v>2</v>
      </c>
      <c r="Q2796">
        <v>1369</v>
      </c>
      <c r="R2796" s="577" t="s">
        <v>97</v>
      </c>
      <c r="S2796" s="577">
        <v>1</v>
      </c>
    </row>
    <row r="2797" spans="1:19">
      <c r="A2797">
        <v>2796</v>
      </c>
      <c r="B2797" s="400">
        <v>44068.540277777778</v>
      </c>
      <c r="C2797" s="577" t="s">
        <v>97</v>
      </c>
      <c r="D2797">
        <v>0.02</v>
      </c>
      <c r="F2797">
        <v>1.18136</v>
      </c>
      <c r="I2797" s="400">
        <v>44068.654861111114</v>
      </c>
      <c r="J2797">
        <v>1.18116</v>
      </c>
      <c r="N2797">
        <v>0.4</v>
      </c>
      <c r="Q2797">
        <v>1370</v>
      </c>
      <c r="R2797" s="577" t="s">
        <v>97</v>
      </c>
      <c r="S2797" s="577">
        <v>2</v>
      </c>
    </row>
    <row r="2798" spans="1:19">
      <c r="A2798">
        <v>2797</v>
      </c>
      <c r="B2798" s="400">
        <v>44068.546527777777</v>
      </c>
      <c r="C2798" s="577" t="s">
        <v>97</v>
      </c>
      <c r="D2798">
        <v>0.02</v>
      </c>
      <c r="F2798">
        <v>1.18296</v>
      </c>
      <c r="I2798" s="400">
        <v>44068.654861111114</v>
      </c>
      <c r="J2798">
        <v>1.18116</v>
      </c>
      <c r="N2798">
        <v>3.6</v>
      </c>
      <c r="Q2798">
        <v>1370</v>
      </c>
      <c r="R2798" s="577" t="s">
        <v>97</v>
      </c>
      <c r="S2798" s="577">
        <v>2</v>
      </c>
    </row>
    <row r="2799" spans="1:19">
      <c r="A2799">
        <v>2798</v>
      </c>
      <c r="B2799" s="400">
        <v>44068.568055555559</v>
      </c>
      <c r="C2799" s="577" t="s">
        <v>96</v>
      </c>
      <c r="D2799">
        <v>0.02</v>
      </c>
      <c r="F2799">
        <v>1.1838299999999999</v>
      </c>
      <c r="I2799" s="400">
        <v>44069.570833333331</v>
      </c>
      <c r="J2799">
        <v>1.1817200000000001</v>
      </c>
      <c r="N2799">
        <v>-4.3</v>
      </c>
      <c r="Q2799">
        <v>1371</v>
      </c>
      <c r="R2799" s="577" t="s">
        <v>96</v>
      </c>
      <c r="S2799" s="577">
        <v>4</v>
      </c>
    </row>
    <row r="2800" spans="1:19">
      <c r="A2800">
        <v>2799</v>
      </c>
      <c r="B2800" s="400">
        <v>44068.614583333336</v>
      </c>
      <c r="C2800" s="577" t="s">
        <v>96</v>
      </c>
      <c r="D2800">
        <v>0.02</v>
      </c>
      <c r="F2800">
        <v>1.1822299999999999</v>
      </c>
      <c r="I2800" s="400">
        <v>44069.570833333331</v>
      </c>
      <c r="J2800">
        <v>1.1817200000000001</v>
      </c>
      <c r="N2800">
        <v>-1.1000000000000001</v>
      </c>
      <c r="Q2800">
        <v>1371</v>
      </c>
      <c r="R2800" s="577" t="s">
        <v>96</v>
      </c>
      <c r="S2800" s="577">
        <v>4</v>
      </c>
    </row>
    <row r="2801" spans="1:19">
      <c r="A2801">
        <v>2802</v>
      </c>
      <c r="B2801" s="400">
        <v>44069.292361111111</v>
      </c>
      <c r="C2801" s="577" t="s">
        <v>96</v>
      </c>
      <c r="D2801">
        <v>0.03</v>
      </c>
      <c r="F2801">
        <v>1.18062</v>
      </c>
      <c r="I2801" s="400">
        <v>44069.570833333331</v>
      </c>
      <c r="J2801">
        <v>1.1817200000000001</v>
      </c>
      <c r="N2801">
        <v>3.3</v>
      </c>
      <c r="Q2801">
        <v>1371</v>
      </c>
      <c r="R2801" s="577" t="s">
        <v>96</v>
      </c>
      <c r="S2801" s="577">
        <v>4</v>
      </c>
    </row>
    <row r="2802" spans="1:19">
      <c r="A2802">
        <v>2805</v>
      </c>
      <c r="B2802" s="400">
        <v>44069.512499999997</v>
      </c>
      <c r="C2802" s="577" t="s">
        <v>96</v>
      </c>
      <c r="D2802">
        <v>0.05</v>
      </c>
      <c r="F2802">
        <v>1.17892</v>
      </c>
      <c r="I2802" s="400">
        <v>44069.570833333331</v>
      </c>
      <c r="J2802">
        <v>1.1817200000000001</v>
      </c>
      <c r="N2802">
        <v>14</v>
      </c>
      <c r="Q2802">
        <v>1371</v>
      </c>
      <c r="R2802" s="577" t="s">
        <v>96</v>
      </c>
      <c r="S2802" s="577">
        <v>4</v>
      </c>
    </row>
    <row r="2803" spans="1:19">
      <c r="A2803">
        <v>2800</v>
      </c>
      <c r="B2803" s="400">
        <v>44068.696527777778</v>
      </c>
      <c r="C2803" s="577" t="s">
        <v>97</v>
      </c>
      <c r="D2803">
        <v>0.02</v>
      </c>
      <c r="F2803">
        <v>1.1809499999999999</v>
      </c>
      <c r="I2803" s="400">
        <v>44069.292361111111</v>
      </c>
      <c r="J2803">
        <v>1.18075</v>
      </c>
      <c r="N2803">
        <v>0.42</v>
      </c>
      <c r="Q2803">
        <v>1372</v>
      </c>
      <c r="R2803" s="577" t="s">
        <v>97</v>
      </c>
      <c r="S2803" s="577">
        <v>2</v>
      </c>
    </row>
    <row r="2804" spans="1:19">
      <c r="A2804">
        <v>2801</v>
      </c>
      <c r="B2804" s="400">
        <v>44068.758333333331</v>
      </c>
      <c r="C2804" s="577" t="s">
        <v>97</v>
      </c>
      <c r="D2804">
        <v>0.02</v>
      </c>
      <c r="F2804">
        <v>1.18255</v>
      </c>
      <c r="I2804" s="400">
        <v>44069.292361111111</v>
      </c>
      <c r="J2804">
        <v>1.18075</v>
      </c>
      <c r="K2804" s="577"/>
      <c r="N2804">
        <v>3.62</v>
      </c>
      <c r="Q2804">
        <v>1372</v>
      </c>
      <c r="R2804" s="577" t="s">
        <v>97</v>
      </c>
      <c r="S2804" s="577">
        <v>2</v>
      </c>
    </row>
    <row r="2805" spans="1:19">
      <c r="A2805">
        <v>2803</v>
      </c>
      <c r="B2805" s="400">
        <v>44069.29791666667</v>
      </c>
      <c r="C2805" s="577" t="s">
        <v>97</v>
      </c>
      <c r="D2805">
        <v>0.02</v>
      </c>
      <c r="F2805">
        <v>1.1806000000000001</v>
      </c>
      <c r="I2805" s="400">
        <v>44069.494444444441</v>
      </c>
      <c r="J2805">
        <v>1.18041</v>
      </c>
      <c r="N2805">
        <v>0.38</v>
      </c>
      <c r="Q2805">
        <v>1373</v>
      </c>
      <c r="R2805" s="577" t="s">
        <v>97</v>
      </c>
      <c r="S2805" s="577">
        <v>2</v>
      </c>
    </row>
    <row r="2806" spans="1:19">
      <c r="A2806">
        <v>2804</v>
      </c>
      <c r="B2806" s="400">
        <v>44069.313194444447</v>
      </c>
      <c r="C2806" s="577" t="s">
        <v>97</v>
      </c>
      <c r="D2806">
        <v>0.02</v>
      </c>
      <c r="F2806">
        <v>1.18222</v>
      </c>
      <c r="I2806" s="400">
        <v>44069.494444444441</v>
      </c>
      <c r="J2806">
        <v>1.18041</v>
      </c>
      <c r="N2806">
        <v>3.62</v>
      </c>
      <c r="Q2806">
        <v>1373</v>
      </c>
      <c r="R2806" s="577" t="s">
        <v>97</v>
      </c>
      <c r="S2806" s="577">
        <v>2</v>
      </c>
    </row>
    <row r="2807" spans="1:19">
      <c r="A2807">
        <v>2806</v>
      </c>
      <c r="B2807" s="400">
        <v>44069.515277777777</v>
      </c>
      <c r="C2807" s="577" t="s">
        <v>97</v>
      </c>
      <c r="D2807">
        <v>0.02</v>
      </c>
      <c r="F2807">
        <v>1.17879</v>
      </c>
      <c r="I2807" s="400">
        <v>44069.522222222222</v>
      </c>
      <c r="J2807">
        <v>1.1777899999999999</v>
      </c>
      <c r="N2807">
        <v>2</v>
      </c>
      <c r="Q2807">
        <v>1374</v>
      </c>
      <c r="R2807" s="577" t="s">
        <v>97</v>
      </c>
      <c r="S2807" s="577">
        <v>1</v>
      </c>
    </row>
    <row r="2808" spans="1:19">
      <c r="A2808">
        <v>2807</v>
      </c>
      <c r="B2808" s="400">
        <v>44069.525000000001</v>
      </c>
      <c r="C2808" s="577" t="s">
        <v>97</v>
      </c>
      <c r="D2808">
        <v>0.02</v>
      </c>
      <c r="F2808">
        <v>1.1779599999999999</v>
      </c>
      <c r="I2808" s="400">
        <v>44070.440972222219</v>
      </c>
      <c r="J2808">
        <v>1.1814800000000001</v>
      </c>
      <c r="N2808">
        <v>-6.97</v>
      </c>
      <c r="Q2808">
        <v>1375</v>
      </c>
      <c r="R2808" s="577" t="s">
        <v>97</v>
      </c>
      <c r="S2808" s="577">
        <v>5</v>
      </c>
    </row>
    <row r="2809" spans="1:19">
      <c r="A2809">
        <v>2808</v>
      </c>
      <c r="B2809" s="400">
        <v>44069.558333333334</v>
      </c>
      <c r="C2809" s="577" t="s">
        <v>97</v>
      </c>
      <c r="D2809">
        <v>0.02</v>
      </c>
      <c r="F2809">
        <v>1.17957</v>
      </c>
      <c r="I2809" s="400">
        <v>44070.440972222219</v>
      </c>
      <c r="J2809">
        <v>1.1814800000000001</v>
      </c>
      <c r="K2809" s="577"/>
      <c r="N2809">
        <v>-3.75</v>
      </c>
      <c r="Q2809">
        <v>1375</v>
      </c>
      <c r="R2809" s="577" t="s">
        <v>97</v>
      </c>
      <c r="S2809" s="577">
        <v>5</v>
      </c>
    </row>
    <row r="2810" spans="1:19">
      <c r="A2810">
        <v>2809</v>
      </c>
      <c r="B2810" s="400">
        <v>44069.567361111112</v>
      </c>
      <c r="C2810" s="577" t="s">
        <v>97</v>
      </c>
      <c r="D2810">
        <v>0.03</v>
      </c>
      <c r="F2810">
        <v>1.1812400000000001</v>
      </c>
      <c r="I2810" s="400">
        <v>44070.440972222219</v>
      </c>
      <c r="J2810">
        <v>1.1814800000000001</v>
      </c>
      <c r="N2810">
        <v>-0.62</v>
      </c>
      <c r="Q2810">
        <v>1375</v>
      </c>
      <c r="R2810" s="577" t="s">
        <v>97</v>
      </c>
      <c r="S2810" s="577">
        <v>5</v>
      </c>
    </row>
    <row r="2811" spans="1:19">
      <c r="A2811">
        <v>2812</v>
      </c>
      <c r="B2811" s="400">
        <v>44069.686111111114</v>
      </c>
      <c r="C2811" s="577" t="s">
        <v>97</v>
      </c>
      <c r="D2811">
        <v>0.05</v>
      </c>
      <c r="F2811">
        <v>1.1829400000000001</v>
      </c>
      <c r="I2811" s="400">
        <v>44070.440972222219</v>
      </c>
      <c r="J2811">
        <v>1.1814800000000001</v>
      </c>
      <c r="N2811">
        <v>7.47</v>
      </c>
      <c r="Q2811">
        <v>1375</v>
      </c>
      <c r="R2811" s="577" t="s">
        <v>97</v>
      </c>
      <c r="S2811" s="577">
        <v>5</v>
      </c>
    </row>
    <row r="2812" spans="1:19">
      <c r="A2812">
        <v>2814</v>
      </c>
      <c r="B2812" s="400">
        <v>44070.045138888891</v>
      </c>
      <c r="C2812" s="577" t="s">
        <v>97</v>
      </c>
      <c r="D2812">
        <v>0.08</v>
      </c>
      <c r="F2812">
        <v>1.18476</v>
      </c>
      <c r="I2812" s="400">
        <v>44070.440972222219</v>
      </c>
      <c r="J2812">
        <v>1.1814800000000001</v>
      </c>
      <c r="N2812">
        <v>26.24</v>
      </c>
      <c r="Q2812">
        <v>1375</v>
      </c>
      <c r="R2812" s="577" t="s">
        <v>97</v>
      </c>
      <c r="S2812" s="577">
        <v>5</v>
      </c>
    </row>
    <row r="2813" spans="1:19">
      <c r="A2813">
        <v>2810</v>
      </c>
      <c r="B2813" s="400">
        <v>44069.578472222223</v>
      </c>
      <c r="C2813" s="577" t="s">
        <v>96</v>
      </c>
      <c r="D2813">
        <v>0.02</v>
      </c>
      <c r="F2813">
        <v>1.1813400000000001</v>
      </c>
      <c r="I2813" s="400">
        <v>44069.602777777778</v>
      </c>
      <c r="J2813">
        <v>1.1823399999999999</v>
      </c>
      <c r="N2813">
        <v>2</v>
      </c>
      <c r="Q2813">
        <v>1376</v>
      </c>
      <c r="R2813" s="577" t="s">
        <v>96</v>
      </c>
      <c r="S2813" s="577">
        <v>1</v>
      </c>
    </row>
    <row r="2814" spans="1:19">
      <c r="A2814">
        <v>2811</v>
      </c>
      <c r="B2814" s="400">
        <v>44069.661111111112</v>
      </c>
      <c r="C2814" s="577" t="s">
        <v>96</v>
      </c>
      <c r="D2814">
        <v>0.02</v>
      </c>
      <c r="F2814">
        <v>1.1821900000000001</v>
      </c>
      <c r="I2814" s="400">
        <v>44069.688194444447</v>
      </c>
      <c r="J2814">
        <v>1.18319</v>
      </c>
      <c r="N2814">
        <v>2</v>
      </c>
      <c r="Q2814">
        <v>1377</v>
      </c>
      <c r="R2814" s="577" t="s">
        <v>96</v>
      </c>
      <c r="S2814" s="577">
        <v>1</v>
      </c>
    </row>
    <row r="2815" spans="1:19">
      <c r="A2815">
        <v>2813</v>
      </c>
      <c r="B2815" s="400">
        <v>44069.700694444444</v>
      </c>
      <c r="C2815" s="577" t="s">
        <v>96</v>
      </c>
      <c r="D2815">
        <v>0.02</v>
      </c>
      <c r="F2815">
        <v>1.18299</v>
      </c>
      <c r="I2815" s="400">
        <v>44069.995833333334</v>
      </c>
      <c r="J2815">
        <v>1.1839900000000001</v>
      </c>
      <c r="N2815">
        <v>2</v>
      </c>
      <c r="Q2815">
        <v>1378</v>
      </c>
      <c r="R2815" s="577" t="s">
        <v>96</v>
      </c>
      <c r="S2815" s="577">
        <v>1</v>
      </c>
    </row>
    <row r="2816" spans="1:19">
      <c r="A2816">
        <v>2815</v>
      </c>
      <c r="B2816" s="400">
        <v>44070.049305555556</v>
      </c>
      <c r="C2816" s="577" t="s">
        <v>96</v>
      </c>
      <c r="D2816">
        <v>0.02</v>
      </c>
      <c r="F2816">
        <v>1.18431</v>
      </c>
      <c r="I2816" s="400">
        <v>44070.533333333333</v>
      </c>
      <c r="J2816">
        <v>1.1834800000000001</v>
      </c>
      <c r="N2816">
        <v>-1.66</v>
      </c>
      <c r="Q2816">
        <v>1379</v>
      </c>
      <c r="R2816" s="577" t="s">
        <v>96</v>
      </c>
      <c r="S2816" s="577">
        <v>3</v>
      </c>
    </row>
    <row r="2817" spans="1:19">
      <c r="A2817">
        <v>2816</v>
      </c>
      <c r="B2817" s="400">
        <v>44070.129861111112</v>
      </c>
      <c r="C2817" s="577" t="s">
        <v>96</v>
      </c>
      <c r="D2817">
        <v>0.02</v>
      </c>
      <c r="F2817">
        <v>1.1827099999999999</v>
      </c>
      <c r="I2817" s="400">
        <v>44070.533333333333</v>
      </c>
      <c r="J2817">
        <v>1.1834800000000001</v>
      </c>
      <c r="N2817">
        <v>1.54</v>
      </c>
      <c r="Q2817">
        <v>1379</v>
      </c>
      <c r="R2817" s="577" t="s">
        <v>96</v>
      </c>
      <c r="S2817" s="577">
        <v>3</v>
      </c>
    </row>
    <row r="2818" spans="1:19">
      <c r="A2818">
        <v>2817</v>
      </c>
      <c r="B2818" s="400">
        <v>44070.444444444445</v>
      </c>
      <c r="C2818" s="577" t="s">
        <v>96</v>
      </c>
      <c r="D2818">
        <v>0.03</v>
      </c>
      <c r="F2818">
        <v>1.1811100000000001</v>
      </c>
      <c r="I2818" s="400">
        <v>44070.533333333333</v>
      </c>
      <c r="J2818">
        <v>1.1834800000000001</v>
      </c>
      <c r="N2818">
        <v>7.11</v>
      </c>
      <c r="Q2818">
        <v>1379</v>
      </c>
      <c r="R2818" s="577" t="s">
        <v>96</v>
      </c>
      <c r="S2818" s="577">
        <v>3</v>
      </c>
    </row>
    <row r="2819" spans="1:19">
      <c r="A2819">
        <v>2818</v>
      </c>
      <c r="B2819" s="400">
        <v>44070.476388888892</v>
      </c>
      <c r="C2819" s="577" t="s">
        <v>97</v>
      </c>
      <c r="D2819">
        <v>0.02</v>
      </c>
      <c r="F2819">
        <v>1.18048</v>
      </c>
      <c r="I2819" s="400">
        <v>44070.563888888886</v>
      </c>
      <c r="J2819">
        <v>1.18557</v>
      </c>
      <c r="N2819">
        <v>-10.18</v>
      </c>
      <c r="Q2819">
        <v>1380</v>
      </c>
      <c r="R2819" s="577" t="s">
        <v>97</v>
      </c>
      <c r="S2819" s="577">
        <v>6</v>
      </c>
    </row>
    <row r="2820" spans="1:19">
      <c r="A2820">
        <v>2819</v>
      </c>
      <c r="B2820" s="400">
        <v>44070.532638888886</v>
      </c>
      <c r="C2820" s="577" t="s">
        <v>97</v>
      </c>
      <c r="D2820">
        <v>0.02</v>
      </c>
      <c r="F2820">
        <v>1.1820900000000001</v>
      </c>
      <c r="I2820" s="400">
        <v>44070.563888888886</v>
      </c>
      <c r="J2820">
        <v>1.18557</v>
      </c>
      <c r="N2820">
        <v>-6.96</v>
      </c>
      <c r="Q2820">
        <v>1380</v>
      </c>
      <c r="R2820" s="577" t="s">
        <v>97</v>
      </c>
      <c r="S2820" s="577">
        <v>6</v>
      </c>
    </row>
    <row r="2821" spans="1:19">
      <c r="A2821">
        <v>2820</v>
      </c>
      <c r="B2821" s="400">
        <v>44070.535416666666</v>
      </c>
      <c r="C2821" s="577" t="s">
        <v>97</v>
      </c>
      <c r="D2821">
        <v>0.03</v>
      </c>
      <c r="F2821">
        <v>1.1837</v>
      </c>
      <c r="I2821" s="400">
        <v>44070.563888888886</v>
      </c>
      <c r="J2821">
        <v>1.18557</v>
      </c>
      <c r="N2821">
        <v>-5.61</v>
      </c>
      <c r="Q2821">
        <v>1380</v>
      </c>
      <c r="R2821" s="577" t="s">
        <v>97</v>
      </c>
      <c r="S2821" s="577">
        <v>6</v>
      </c>
    </row>
    <row r="2822" spans="1:19">
      <c r="A2822">
        <v>2822</v>
      </c>
      <c r="B2822" s="400">
        <v>44070.54791666667</v>
      </c>
      <c r="C2822" s="577" t="s">
        <v>97</v>
      </c>
      <c r="D2822">
        <v>0.05</v>
      </c>
      <c r="F2822">
        <v>1.1854100000000001</v>
      </c>
      <c r="I2822" s="400">
        <v>44070.563888888886</v>
      </c>
      <c r="J2822">
        <v>1.18557</v>
      </c>
      <c r="N2822">
        <v>-0.8</v>
      </c>
      <c r="Q2822">
        <v>1380</v>
      </c>
      <c r="R2822" s="577" t="s">
        <v>97</v>
      </c>
      <c r="S2822" s="577">
        <v>6</v>
      </c>
    </row>
    <row r="2823" spans="1:19">
      <c r="A2823">
        <v>2824</v>
      </c>
      <c r="B2823" s="400">
        <v>44070.552083333336</v>
      </c>
      <c r="C2823" s="577" t="s">
        <v>97</v>
      </c>
      <c r="D2823">
        <v>0.08</v>
      </c>
      <c r="F2823">
        <v>1.18723</v>
      </c>
      <c r="I2823" s="400">
        <v>44070.563888888886</v>
      </c>
      <c r="J2823">
        <v>1.18557</v>
      </c>
      <c r="N2823">
        <v>13.28</v>
      </c>
      <c r="Q2823">
        <v>1380</v>
      </c>
      <c r="R2823" s="577" t="s">
        <v>97</v>
      </c>
      <c r="S2823" s="577">
        <v>6</v>
      </c>
    </row>
    <row r="2824" spans="1:19">
      <c r="A2824">
        <v>2825</v>
      </c>
      <c r="B2824" s="400">
        <v>44070.555555555555</v>
      </c>
      <c r="C2824" s="577" t="s">
        <v>97</v>
      </c>
      <c r="D2824">
        <v>0.14000000000000001</v>
      </c>
      <c r="F2824">
        <v>1.1892199999999999</v>
      </c>
      <c r="I2824" s="400">
        <v>44070.563888888886</v>
      </c>
      <c r="J2824">
        <v>1.18557</v>
      </c>
      <c r="N2824">
        <v>51.1</v>
      </c>
      <c r="Q2824">
        <v>1380</v>
      </c>
      <c r="R2824" s="577" t="s">
        <v>97</v>
      </c>
      <c r="S2824" s="577">
        <v>6</v>
      </c>
    </row>
    <row r="2825" spans="1:19">
      <c r="A2825">
        <v>2821</v>
      </c>
      <c r="B2825" s="400">
        <v>44070.540972222225</v>
      </c>
      <c r="C2825" s="577" t="s">
        <v>96</v>
      </c>
      <c r="D2825">
        <v>0.02</v>
      </c>
      <c r="F2825">
        <v>1.18336</v>
      </c>
      <c r="I2825" s="400">
        <v>44070.54583333333</v>
      </c>
      <c r="J2825">
        <v>1.1843600000000001</v>
      </c>
      <c r="N2825">
        <v>2</v>
      </c>
      <c r="Q2825">
        <v>1381</v>
      </c>
      <c r="R2825" s="577" t="s">
        <v>96</v>
      </c>
      <c r="S2825" s="577">
        <v>1</v>
      </c>
    </row>
    <row r="2826" spans="1:19">
      <c r="A2826">
        <v>2823</v>
      </c>
      <c r="B2826" s="400">
        <v>44070.548611111109</v>
      </c>
      <c r="C2826" s="577" t="s">
        <v>96</v>
      </c>
      <c r="D2826">
        <v>0.02</v>
      </c>
      <c r="F2826">
        <v>1.1838299999999999</v>
      </c>
      <c r="I2826" s="400">
        <v>44070.548611111109</v>
      </c>
      <c r="J2826">
        <v>1.18483</v>
      </c>
      <c r="N2826">
        <v>2</v>
      </c>
      <c r="Q2826">
        <v>1382</v>
      </c>
      <c r="R2826" s="577" t="s">
        <v>96</v>
      </c>
      <c r="S2826" s="577">
        <v>1</v>
      </c>
    </row>
    <row r="2827" spans="1:19">
      <c r="A2827">
        <v>2826</v>
      </c>
      <c r="B2827" s="400">
        <v>44070.560416666667</v>
      </c>
      <c r="C2827" s="577" t="s">
        <v>96</v>
      </c>
      <c r="D2827">
        <v>0.02</v>
      </c>
      <c r="F2827">
        <v>1.1875599999999999</v>
      </c>
      <c r="I2827" s="400">
        <v>44070.651388888888</v>
      </c>
      <c r="J2827">
        <v>1.1811400000000001</v>
      </c>
      <c r="N2827">
        <v>-12.84</v>
      </c>
      <c r="Q2827">
        <v>1383</v>
      </c>
      <c r="R2827" s="577" t="s">
        <v>96</v>
      </c>
      <c r="S2827" s="577">
        <v>6</v>
      </c>
    </row>
    <row r="2828" spans="1:19">
      <c r="A2828">
        <v>2827</v>
      </c>
      <c r="B2828" s="400">
        <v>44070.56527777778</v>
      </c>
      <c r="C2828" s="577" t="s">
        <v>96</v>
      </c>
      <c r="D2828">
        <v>0.02</v>
      </c>
      <c r="F2828">
        <v>1.18468</v>
      </c>
      <c r="I2828" s="400">
        <v>44070.651388888888</v>
      </c>
      <c r="J2828">
        <v>1.1811400000000001</v>
      </c>
      <c r="N2828">
        <v>-7.08</v>
      </c>
      <c r="Q2828">
        <v>1383</v>
      </c>
      <c r="R2828" s="577" t="s">
        <v>96</v>
      </c>
      <c r="S2828" s="577">
        <v>6</v>
      </c>
    </row>
    <row r="2829" spans="1:19">
      <c r="A2829">
        <v>2828</v>
      </c>
      <c r="B2829" s="400">
        <v>44070.568749999999</v>
      </c>
      <c r="C2829" s="577" t="s">
        <v>96</v>
      </c>
      <c r="D2829">
        <v>0.03</v>
      </c>
      <c r="F2829">
        <v>1.1830700000000001</v>
      </c>
      <c r="I2829" s="400">
        <v>44070.651388888888</v>
      </c>
      <c r="J2829">
        <v>1.1811400000000001</v>
      </c>
      <c r="N2829">
        <v>-5.79</v>
      </c>
      <c r="Q2829">
        <v>1383</v>
      </c>
      <c r="R2829" s="577" t="s">
        <v>96</v>
      </c>
      <c r="S2829" s="577">
        <v>6</v>
      </c>
    </row>
    <row r="2830" spans="1:19">
      <c r="A2830">
        <v>2829</v>
      </c>
      <c r="B2830" s="400">
        <v>44070.572916666664</v>
      </c>
      <c r="C2830" s="577" t="s">
        <v>96</v>
      </c>
      <c r="D2830">
        <v>0.05</v>
      </c>
      <c r="F2830">
        <v>1.1813400000000001</v>
      </c>
      <c r="I2830" s="400">
        <v>44070.651388888888</v>
      </c>
      <c r="J2830">
        <v>1.1811400000000001</v>
      </c>
      <c r="N2830">
        <v>-1</v>
      </c>
      <c r="Q2830">
        <v>1383</v>
      </c>
      <c r="R2830" s="577" t="s">
        <v>96</v>
      </c>
      <c r="S2830" s="577">
        <v>6</v>
      </c>
    </row>
    <row r="2831" spans="1:19">
      <c r="A2831">
        <v>2830</v>
      </c>
      <c r="B2831" s="400">
        <v>44070.574305555558</v>
      </c>
      <c r="C2831" s="577" t="s">
        <v>96</v>
      </c>
      <c r="D2831">
        <v>0.08</v>
      </c>
      <c r="F2831">
        <v>1.1793400000000001</v>
      </c>
      <c r="I2831" s="400">
        <v>44070.651388888888</v>
      </c>
      <c r="J2831">
        <v>1.1811400000000001</v>
      </c>
      <c r="N2831">
        <v>14.4</v>
      </c>
      <c r="Q2831">
        <v>1383</v>
      </c>
      <c r="R2831" s="577" t="s">
        <v>96</v>
      </c>
      <c r="S2831" s="577">
        <v>6</v>
      </c>
    </row>
    <row r="2832" spans="1:19">
      <c r="A2832">
        <v>2831</v>
      </c>
      <c r="B2832" s="400">
        <v>44070.589583333334</v>
      </c>
      <c r="C2832" s="577" t="s">
        <v>96</v>
      </c>
      <c r="D2832">
        <v>0.14000000000000001</v>
      </c>
      <c r="F2832">
        <v>1.1773400000000001</v>
      </c>
      <c r="I2832" s="400">
        <v>44070.651388888888</v>
      </c>
      <c r="J2832">
        <v>1.1811400000000001</v>
      </c>
      <c r="N2832">
        <v>53.2</v>
      </c>
      <c r="Q2832">
        <v>1383</v>
      </c>
      <c r="R2832" s="577" t="s">
        <v>96</v>
      </c>
      <c r="S2832" s="577">
        <v>6</v>
      </c>
    </row>
    <row r="2833" spans="1:19">
      <c r="A2833">
        <v>2832</v>
      </c>
      <c r="B2833" s="400">
        <v>44070.597222222219</v>
      </c>
      <c r="C2833" s="577" t="s">
        <v>97</v>
      </c>
      <c r="D2833">
        <v>0.02</v>
      </c>
      <c r="F2833">
        <v>1.17831</v>
      </c>
      <c r="I2833" s="400">
        <v>44070.616666666669</v>
      </c>
      <c r="J2833">
        <v>1.1781200000000001</v>
      </c>
      <c r="N2833">
        <v>0.38</v>
      </c>
      <c r="Q2833">
        <v>1384</v>
      </c>
      <c r="R2833" s="577" t="s">
        <v>97</v>
      </c>
      <c r="S2833" s="577">
        <v>2</v>
      </c>
    </row>
    <row r="2834" spans="1:19">
      <c r="A2834">
        <v>2833</v>
      </c>
      <c r="B2834" s="400">
        <v>44070.601388888892</v>
      </c>
      <c r="C2834" s="577" t="s">
        <v>97</v>
      </c>
      <c r="D2834">
        <v>0.02</v>
      </c>
      <c r="F2834">
        <v>1.1799299999999999</v>
      </c>
      <c r="I2834" s="400">
        <v>44070.616666666669</v>
      </c>
      <c r="J2834">
        <v>1.1781200000000001</v>
      </c>
      <c r="N2834">
        <v>3.62</v>
      </c>
      <c r="Q2834">
        <v>1384</v>
      </c>
      <c r="R2834" s="577" t="s">
        <v>97</v>
      </c>
      <c r="S2834" s="577">
        <v>2</v>
      </c>
    </row>
    <row r="2835" spans="1:19">
      <c r="A2835">
        <v>2834</v>
      </c>
      <c r="B2835" s="400">
        <v>44070.626388888886</v>
      </c>
      <c r="C2835" s="577" t="s">
        <v>97</v>
      </c>
      <c r="D2835">
        <v>0.02</v>
      </c>
      <c r="F2835">
        <v>1.1792</v>
      </c>
      <c r="I2835" s="400">
        <v>44070.635416666664</v>
      </c>
      <c r="J2835">
        <v>1.1781999999999999</v>
      </c>
      <c r="N2835">
        <v>2</v>
      </c>
      <c r="Q2835">
        <v>1385</v>
      </c>
      <c r="R2835" s="577" t="s">
        <v>97</v>
      </c>
      <c r="S2835" s="577">
        <v>1</v>
      </c>
    </row>
    <row r="2836" spans="1:19">
      <c r="A2836">
        <v>2835</v>
      </c>
      <c r="B2836" s="400">
        <v>44070.640277777777</v>
      </c>
      <c r="C2836" s="577" t="s">
        <v>97</v>
      </c>
      <c r="D2836">
        <v>0.02</v>
      </c>
      <c r="F2836">
        <v>1.1790099999999999</v>
      </c>
      <c r="I2836" s="400">
        <v>44070.703472222223</v>
      </c>
      <c r="J2836">
        <v>1.1798500000000001</v>
      </c>
      <c r="N2836">
        <v>-1.68</v>
      </c>
      <c r="Q2836">
        <v>1386</v>
      </c>
      <c r="R2836" s="577" t="s">
        <v>97</v>
      </c>
      <c r="S2836" s="577">
        <v>3</v>
      </c>
    </row>
    <row r="2837" spans="1:19">
      <c r="A2837">
        <v>2836</v>
      </c>
      <c r="B2837" s="400">
        <v>44070.65</v>
      </c>
      <c r="C2837" s="577" t="s">
        <v>97</v>
      </c>
      <c r="D2837">
        <v>0.02</v>
      </c>
      <c r="F2837">
        <v>1.18062</v>
      </c>
      <c r="I2837" s="400">
        <v>44070.703472222223</v>
      </c>
      <c r="J2837">
        <v>1.1798500000000001</v>
      </c>
      <c r="N2837">
        <v>1.54</v>
      </c>
      <c r="Q2837">
        <v>1386</v>
      </c>
      <c r="R2837" s="577" t="s">
        <v>97</v>
      </c>
      <c r="S2837" s="577">
        <v>3</v>
      </c>
    </row>
    <row r="2838" spans="1:19">
      <c r="A2838">
        <v>2837</v>
      </c>
      <c r="B2838" s="400">
        <v>44070.654166666667</v>
      </c>
      <c r="C2838" s="577" t="s">
        <v>97</v>
      </c>
      <c r="D2838">
        <v>0.03</v>
      </c>
      <c r="F2838">
        <v>1.18224</v>
      </c>
      <c r="I2838" s="400">
        <v>44070.703472222223</v>
      </c>
      <c r="J2838">
        <v>1.1798500000000001</v>
      </c>
      <c r="N2838">
        <v>7.17</v>
      </c>
      <c r="Q2838">
        <v>1386</v>
      </c>
      <c r="R2838" s="577" t="s">
        <v>97</v>
      </c>
      <c r="S2838" s="577">
        <v>3</v>
      </c>
    </row>
    <row r="2839" spans="1:19">
      <c r="A2839">
        <v>2838</v>
      </c>
      <c r="B2839" s="400">
        <v>44070.665277777778</v>
      </c>
      <c r="C2839" s="577" t="s">
        <v>96</v>
      </c>
      <c r="D2839">
        <v>0.02</v>
      </c>
      <c r="F2839">
        <v>1.1825399999999999</v>
      </c>
      <c r="I2839" s="400">
        <v>44070.743055555555</v>
      </c>
      <c r="J2839">
        <v>1.1827399999999999</v>
      </c>
      <c r="N2839">
        <v>0.4</v>
      </c>
      <c r="Q2839">
        <v>1387</v>
      </c>
      <c r="R2839" s="577" t="s">
        <v>96</v>
      </c>
      <c r="S2839" s="577">
        <v>2</v>
      </c>
    </row>
    <row r="2840" spans="1:19">
      <c r="A2840">
        <v>2839</v>
      </c>
      <c r="B2840" s="400">
        <v>44070.7</v>
      </c>
      <c r="C2840" s="577" t="s">
        <v>96</v>
      </c>
      <c r="D2840">
        <v>0.02</v>
      </c>
      <c r="F2840">
        <v>1.18093</v>
      </c>
      <c r="I2840" s="400">
        <v>44070.743055555555</v>
      </c>
      <c r="J2840">
        <v>1.1827399999999999</v>
      </c>
      <c r="N2840">
        <v>3.62</v>
      </c>
      <c r="Q2840">
        <v>1387</v>
      </c>
      <c r="R2840" s="577" t="s">
        <v>96</v>
      </c>
      <c r="S2840" s="577">
        <v>2</v>
      </c>
    </row>
    <row r="2841" spans="1:19">
      <c r="A2841">
        <v>2840</v>
      </c>
      <c r="B2841" s="400">
        <v>44070.714583333334</v>
      </c>
      <c r="C2841" s="577" t="s">
        <v>97</v>
      </c>
      <c r="D2841">
        <v>0.02</v>
      </c>
      <c r="F2841">
        <v>1.18069</v>
      </c>
      <c r="I2841" s="400">
        <v>44071.588888888888</v>
      </c>
      <c r="J2841">
        <v>1.1874400000000001</v>
      </c>
      <c r="N2841">
        <v>-13.48</v>
      </c>
      <c r="Q2841">
        <v>1388</v>
      </c>
      <c r="R2841" s="577" t="s">
        <v>97</v>
      </c>
      <c r="S2841" s="577">
        <v>7</v>
      </c>
    </row>
    <row r="2842" spans="1:19">
      <c r="A2842">
        <v>2841</v>
      </c>
      <c r="B2842" s="400">
        <v>44070.740972222222</v>
      </c>
      <c r="C2842" s="577" t="s">
        <v>97</v>
      </c>
      <c r="D2842">
        <v>0.02</v>
      </c>
      <c r="F2842">
        <v>1.1822900000000001</v>
      </c>
      <c r="I2842" s="400">
        <v>44071.588888888888</v>
      </c>
      <c r="J2842">
        <v>1.1874400000000001</v>
      </c>
      <c r="N2842">
        <v>-10.28</v>
      </c>
      <c r="Q2842">
        <v>1388</v>
      </c>
      <c r="R2842" s="577" t="s">
        <v>97</v>
      </c>
      <c r="S2842" s="577">
        <v>7</v>
      </c>
    </row>
    <row r="2843" spans="1:19">
      <c r="A2843">
        <v>2845</v>
      </c>
      <c r="B2843" s="400">
        <v>44071.125694444447</v>
      </c>
      <c r="C2843" s="577" t="s">
        <v>97</v>
      </c>
      <c r="D2843">
        <v>0.03</v>
      </c>
      <c r="F2843">
        <v>1.1838900000000001</v>
      </c>
      <c r="I2843" s="400">
        <v>44071.588888888888</v>
      </c>
      <c r="J2843">
        <v>1.1874400000000001</v>
      </c>
      <c r="N2843">
        <v>-10.65</v>
      </c>
      <c r="Q2843">
        <v>1388</v>
      </c>
      <c r="R2843" s="577" t="s">
        <v>97</v>
      </c>
      <c r="S2843" s="577">
        <v>7</v>
      </c>
    </row>
    <row r="2844" spans="1:19">
      <c r="A2844">
        <v>2846</v>
      </c>
      <c r="B2844" s="400">
        <v>44071.163194444445</v>
      </c>
      <c r="C2844" s="577" t="s">
        <v>97</v>
      </c>
      <c r="D2844">
        <v>0.05</v>
      </c>
      <c r="F2844">
        <v>1.1856</v>
      </c>
      <c r="I2844" s="400">
        <v>44071.588888888888</v>
      </c>
      <c r="J2844">
        <v>1.1874400000000001</v>
      </c>
      <c r="N2844">
        <v>-9.1999999999999993</v>
      </c>
      <c r="Q2844">
        <v>1388</v>
      </c>
      <c r="R2844" s="577" t="s">
        <v>97</v>
      </c>
      <c r="S2844" s="577">
        <v>7</v>
      </c>
    </row>
    <row r="2845" spans="1:19">
      <c r="A2845">
        <v>2847</v>
      </c>
      <c r="B2845" s="400">
        <v>44071.207638888889</v>
      </c>
      <c r="C2845" s="577" t="s">
        <v>97</v>
      </c>
      <c r="D2845">
        <v>0.08</v>
      </c>
      <c r="F2845">
        <v>1.1874</v>
      </c>
      <c r="I2845" s="400">
        <v>44071.588888888888</v>
      </c>
      <c r="J2845">
        <v>1.1874400000000001</v>
      </c>
      <c r="N2845">
        <v>-0.32</v>
      </c>
      <c r="Q2845">
        <v>1388</v>
      </c>
      <c r="R2845" s="577" t="s">
        <v>97</v>
      </c>
      <c r="S2845" s="577">
        <v>7</v>
      </c>
    </row>
    <row r="2846" spans="1:19">
      <c r="A2846">
        <v>2850</v>
      </c>
      <c r="B2846" s="400">
        <v>44071.306944444441</v>
      </c>
      <c r="C2846" s="577" t="s">
        <v>97</v>
      </c>
      <c r="D2846">
        <v>0.14000000000000001</v>
      </c>
      <c r="F2846">
        <v>1.18936</v>
      </c>
      <c r="I2846" s="400">
        <v>44071.588888888888</v>
      </c>
      <c r="J2846">
        <v>1.1874400000000001</v>
      </c>
      <c r="N2846">
        <v>26.88</v>
      </c>
      <c r="Q2846">
        <v>1388</v>
      </c>
      <c r="R2846" s="577" t="s">
        <v>97</v>
      </c>
      <c r="S2846" s="577">
        <v>7</v>
      </c>
    </row>
    <row r="2847" spans="1:19">
      <c r="A2847">
        <v>2853</v>
      </c>
      <c r="B2847" s="400">
        <v>44071.356944444444</v>
      </c>
      <c r="C2847" s="577" t="s">
        <v>97</v>
      </c>
      <c r="D2847">
        <v>0.23</v>
      </c>
      <c r="F2847">
        <v>1.1914</v>
      </c>
      <c r="I2847" s="400">
        <v>44071.588888888888</v>
      </c>
      <c r="J2847">
        <v>1.1874400000000001</v>
      </c>
      <c r="N2847">
        <v>91.08</v>
      </c>
      <c r="Q2847">
        <v>1388</v>
      </c>
      <c r="R2847" s="577" t="s">
        <v>97</v>
      </c>
      <c r="S2847" s="577">
        <v>7</v>
      </c>
    </row>
    <row r="2848" spans="1:19">
      <c r="A2848">
        <v>2842</v>
      </c>
      <c r="B2848" s="400">
        <v>44070.745138888888</v>
      </c>
      <c r="C2848" s="577" t="s">
        <v>96</v>
      </c>
      <c r="D2848">
        <v>0.02</v>
      </c>
      <c r="F2848">
        <v>1.18177</v>
      </c>
      <c r="I2848" s="400">
        <v>44070.75277777778</v>
      </c>
      <c r="J2848">
        <v>1.1827700000000001</v>
      </c>
      <c r="N2848">
        <v>2</v>
      </c>
      <c r="Q2848">
        <v>1389</v>
      </c>
      <c r="R2848" s="577" t="s">
        <v>96</v>
      </c>
      <c r="S2848" s="577">
        <v>1</v>
      </c>
    </row>
    <row r="2849" spans="1:19">
      <c r="A2849">
        <v>2843</v>
      </c>
      <c r="B2849" s="400">
        <v>44070.761111111111</v>
      </c>
      <c r="C2849" s="577" t="s">
        <v>96</v>
      </c>
      <c r="D2849">
        <v>0.02</v>
      </c>
      <c r="F2849">
        <v>1.18293</v>
      </c>
      <c r="I2849" s="400">
        <v>44071.090277777781</v>
      </c>
      <c r="J2849">
        <v>1.18313</v>
      </c>
      <c r="N2849">
        <v>0.32</v>
      </c>
      <c r="Q2849">
        <v>1390</v>
      </c>
      <c r="R2849" s="577" t="s">
        <v>96</v>
      </c>
      <c r="S2849" s="577">
        <v>2</v>
      </c>
    </row>
    <row r="2850" spans="1:19">
      <c r="A2850">
        <v>2844</v>
      </c>
      <c r="B2850" s="400">
        <v>44071.006944444445</v>
      </c>
      <c r="C2850" s="577" t="s">
        <v>96</v>
      </c>
      <c r="D2850">
        <v>0.02</v>
      </c>
      <c r="F2850">
        <v>1.18133</v>
      </c>
      <c r="I2850" s="400">
        <v>44071.090277777781</v>
      </c>
      <c r="J2850">
        <v>1.18313</v>
      </c>
      <c r="N2850">
        <v>3.6</v>
      </c>
      <c r="Q2850">
        <v>1390</v>
      </c>
      <c r="R2850" s="577" t="s">
        <v>96</v>
      </c>
      <c r="S2850" s="577">
        <v>2</v>
      </c>
    </row>
    <row r="2851" spans="1:19">
      <c r="A2851">
        <v>2848</v>
      </c>
      <c r="B2851" s="400">
        <v>44071.231944444444</v>
      </c>
      <c r="C2851" s="577" t="s">
        <v>96</v>
      </c>
      <c r="D2851">
        <v>0.02</v>
      </c>
      <c r="F2851">
        <v>1.18679</v>
      </c>
      <c r="I2851" s="400">
        <v>44071.244444444441</v>
      </c>
      <c r="J2851">
        <v>1.1877899999999999</v>
      </c>
      <c r="N2851">
        <v>2</v>
      </c>
      <c r="Q2851">
        <v>1391</v>
      </c>
      <c r="R2851" s="577" t="s">
        <v>96</v>
      </c>
      <c r="S2851" s="577">
        <v>1</v>
      </c>
    </row>
    <row r="2852" spans="1:19">
      <c r="A2852">
        <v>2849</v>
      </c>
      <c r="B2852" s="400">
        <v>44071.24722222222</v>
      </c>
      <c r="C2852" s="577" t="s">
        <v>96</v>
      </c>
      <c r="D2852">
        <v>0.02</v>
      </c>
      <c r="F2852">
        <v>1.1875599999999999</v>
      </c>
      <c r="I2852" s="400">
        <v>44071.295138888891</v>
      </c>
      <c r="J2852">
        <v>1.1885600000000001</v>
      </c>
      <c r="N2852">
        <v>2</v>
      </c>
      <c r="Q2852">
        <v>1392</v>
      </c>
      <c r="R2852" s="577" t="s">
        <v>96</v>
      </c>
      <c r="S2852" s="577">
        <v>1</v>
      </c>
    </row>
    <row r="2853" spans="1:19">
      <c r="A2853">
        <v>2851</v>
      </c>
      <c r="B2853" s="400">
        <v>44071.311805555553</v>
      </c>
      <c r="C2853" s="577" t="s">
        <v>96</v>
      </c>
      <c r="D2853">
        <v>0.02</v>
      </c>
      <c r="F2853">
        <v>1.18875</v>
      </c>
      <c r="I2853" s="400">
        <v>44071.320833333331</v>
      </c>
      <c r="J2853">
        <v>1.1897500000000001</v>
      </c>
      <c r="N2853">
        <v>2</v>
      </c>
      <c r="Q2853">
        <v>1393</v>
      </c>
      <c r="R2853" s="577" t="s">
        <v>96</v>
      </c>
      <c r="S2853" s="577">
        <v>1</v>
      </c>
    </row>
    <row r="2854" spans="1:19">
      <c r="A2854">
        <v>2852</v>
      </c>
      <c r="B2854" s="400">
        <v>44071.324999999997</v>
      </c>
      <c r="C2854" s="577" t="s">
        <v>96</v>
      </c>
      <c r="D2854">
        <v>0.02</v>
      </c>
      <c r="F2854">
        <v>1.18913</v>
      </c>
      <c r="I2854" s="400">
        <v>44071.34375</v>
      </c>
      <c r="J2854">
        <v>1.1901299999999999</v>
      </c>
      <c r="N2854">
        <v>2</v>
      </c>
      <c r="Q2854">
        <v>1394</v>
      </c>
      <c r="R2854" s="577" t="s">
        <v>96</v>
      </c>
      <c r="S2854" s="577">
        <v>1</v>
      </c>
    </row>
    <row r="2855" spans="1:19">
      <c r="A2855">
        <v>2854</v>
      </c>
      <c r="B2855" s="400">
        <v>44071.361805555556</v>
      </c>
      <c r="C2855" s="577" t="s">
        <v>96</v>
      </c>
      <c r="D2855">
        <v>0.02</v>
      </c>
      <c r="F2855">
        <v>1.1910799999999999</v>
      </c>
      <c r="I2855" s="400">
        <v>44071.479861111111</v>
      </c>
      <c r="J2855">
        <v>1.1912799999999999</v>
      </c>
      <c r="N2855">
        <v>0.4</v>
      </c>
      <c r="Q2855">
        <v>1395</v>
      </c>
      <c r="R2855" s="577" t="s">
        <v>96</v>
      </c>
      <c r="S2855" s="577">
        <v>2</v>
      </c>
    </row>
    <row r="2856" spans="1:19">
      <c r="A2856">
        <v>2855</v>
      </c>
      <c r="B2856" s="400">
        <v>44071.413888888892</v>
      </c>
      <c r="C2856" s="577" t="s">
        <v>96</v>
      </c>
      <c r="D2856">
        <v>0.02</v>
      </c>
      <c r="F2856">
        <v>1.1894800000000001</v>
      </c>
      <c r="I2856" s="400">
        <v>44071.479861111111</v>
      </c>
      <c r="J2856">
        <v>1.1912799999999999</v>
      </c>
      <c r="N2856">
        <v>3.6</v>
      </c>
      <c r="Q2856">
        <v>1395</v>
      </c>
      <c r="R2856" s="577" t="s">
        <v>96</v>
      </c>
      <c r="S2856" s="577">
        <v>2</v>
      </c>
    </row>
    <row r="2857" spans="1:19">
      <c r="A2857">
        <v>2856</v>
      </c>
      <c r="B2857" s="400">
        <v>44071.488194444442</v>
      </c>
      <c r="C2857" s="577" t="s">
        <v>96</v>
      </c>
      <c r="D2857">
        <v>0.02</v>
      </c>
      <c r="F2857">
        <v>1.1915100000000001</v>
      </c>
      <c r="I2857" s="400">
        <v>44071.617361111108</v>
      </c>
      <c r="J2857">
        <v>1.1906600000000001</v>
      </c>
      <c r="N2857">
        <v>-1.7</v>
      </c>
      <c r="Q2857">
        <v>1396</v>
      </c>
      <c r="R2857" s="577" t="s">
        <v>96</v>
      </c>
      <c r="S2857" s="577">
        <v>3</v>
      </c>
    </row>
    <row r="2858" spans="1:19">
      <c r="A2858">
        <v>2857</v>
      </c>
      <c r="B2858" s="400">
        <v>44071.525000000001</v>
      </c>
      <c r="C2858" s="577" t="s">
        <v>96</v>
      </c>
      <c r="D2858">
        <v>0.02</v>
      </c>
      <c r="F2858">
        <v>1.1899</v>
      </c>
      <c r="I2858" s="400">
        <v>44071.617361111108</v>
      </c>
      <c r="J2858">
        <v>1.1906600000000001</v>
      </c>
      <c r="N2858">
        <v>1.52</v>
      </c>
      <c r="Q2858">
        <v>1396</v>
      </c>
      <c r="R2858" s="577" t="s">
        <v>96</v>
      </c>
      <c r="S2858" s="577">
        <v>3</v>
      </c>
    </row>
    <row r="2859" spans="1:19">
      <c r="A2859">
        <v>2858</v>
      </c>
      <c r="B2859" s="400">
        <v>44071.536805555559</v>
      </c>
      <c r="C2859" s="577" t="s">
        <v>96</v>
      </c>
      <c r="D2859">
        <v>0.03</v>
      </c>
      <c r="F2859">
        <v>1.1882600000000001</v>
      </c>
      <c r="I2859" s="400">
        <v>44071.617361111108</v>
      </c>
      <c r="J2859">
        <v>1.1906600000000001</v>
      </c>
      <c r="N2859">
        <v>7.2</v>
      </c>
      <c r="Q2859">
        <v>1396</v>
      </c>
      <c r="R2859" s="577" t="s">
        <v>96</v>
      </c>
      <c r="S2859" s="577">
        <v>3</v>
      </c>
    </row>
    <row r="2860" spans="1:19">
      <c r="A2860">
        <v>2859</v>
      </c>
      <c r="B2860" s="400">
        <v>44071.597916666666</v>
      </c>
      <c r="C2860" s="577" t="s">
        <v>97</v>
      </c>
      <c r="D2860">
        <v>0.02</v>
      </c>
      <c r="F2860">
        <v>1.1882999999999999</v>
      </c>
      <c r="I2860" s="400">
        <v>44074.352777777778</v>
      </c>
      <c r="J2860">
        <v>1.18913</v>
      </c>
      <c r="N2860">
        <v>-1.64</v>
      </c>
      <c r="Q2860">
        <v>1397</v>
      </c>
      <c r="R2860" s="577" t="s">
        <v>97</v>
      </c>
      <c r="S2860" s="577">
        <v>3</v>
      </c>
    </row>
    <row r="2861" spans="1:19">
      <c r="A2861">
        <v>2860</v>
      </c>
      <c r="B2861" s="400">
        <v>44071.615277777775</v>
      </c>
      <c r="C2861" s="577" t="s">
        <v>97</v>
      </c>
      <c r="D2861">
        <v>0.02</v>
      </c>
      <c r="F2861">
        <v>1.1899</v>
      </c>
      <c r="I2861" s="400">
        <v>44074.352777777778</v>
      </c>
      <c r="J2861">
        <v>1.18913</v>
      </c>
      <c r="N2861">
        <v>1.56</v>
      </c>
      <c r="Q2861">
        <v>1397</v>
      </c>
      <c r="R2861" s="577" t="s">
        <v>97</v>
      </c>
      <c r="S2861" s="577">
        <v>3</v>
      </c>
    </row>
    <row r="2862" spans="1:19">
      <c r="A2862">
        <v>2863</v>
      </c>
      <c r="B2862" s="400">
        <v>44073.992361111108</v>
      </c>
      <c r="C2862" s="577" t="s">
        <v>97</v>
      </c>
      <c r="D2862">
        <v>0.03</v>
      </c>
      <c r="F2862">
        <v>1.1915100000000001</v>
      </c>
      <c r="I2862" s="400">
        <v>44074.352777777778</v>
      </c>
      <c r="J2862">
        <v>1.18913</v>
      </c>
      <c r="N2862">
        <v>7.17</v>
      </c>
      <c r="Q2862">
        <v>1397</v>
      </c>
      <c r="R2862" s="577" t="s">
        <v>97</v>
      </c>
      <c r="S2862" s="577">
        <v>3</v>
      </c>
    </row>
    <row r="2863" spans="1:19">
      <c r="A2863">
        <v>2861</v>
      </c>
      <c r="B2863" s="400">
        <v>44071.624305555553</v>
      </c>
      <c r="C2863" s="577" t="s">
        <v>96</v>
      </c>
      <c r="D2863">
        <v>0.02</v>
      </c>
      <c r="F2863">
        <v>1.18973</v>
      </c>
      <c r="I2863" s="400">
        <v>44073.893055555556</v>
      </c>
      <c r="J2863">
        <v>1.1907300000000001</v>
      </c>
      <c r="N2863">
        <v>2</v>
      </c>
      <c r="Q2863">
        <v>1398</v>
      </c>
      <c r="R2863" s="577" t="s">
        <v>96</v>
      </c>
      <c r="S2863" s="577">
        <v>1</v>
      </c>
    </row>
    <row r="2864" spans="1:19">
      <c r="A2864">
        <v>2862</v>
      </c>
      <c r="B2864" s="400">
        <v>44073.920138888891</v>
      </c>
      <c r="C2864" s="577" t="s">
        <v>96</v>
      </c>
      <c r="D2864">
        <v>0.02</v>
      </c>
      <c r="F2864">
        <v>1.1909700000000001</v>
      </c>
      <c r="I2864" s="400">
        <v>44073.996527777781</v>
      </c>
      <c r="J2864">
        <v>1.19197</v>
      </c>
      <c r="N2864">
        <v>2</v>
      </c>
      <c r="Q2864">
        <v>1399</v>
      </c>
      <c r="R2864" s="577" t="s">
        <v>96</v>
      </c>
      <c r="S2864" s="577">
        <v>1</v>
      </c>
    </row>
    <row r="2865" spans="1:19">
      <c r="A2865">
        <v>2864</v>
      </c>
      <c r="B2865" s="400">
        <v>44074.054861111108</v>
      </c>
      <c r="C2865" s="577" t="s">
        <v>96</v>
      </c>
      <c r="D2865">
        <v>0.02</v>
      </c>
      <c r="F2865">
        <v>1.19001</v>
      </c>
      <c r="I2865" s="400">
        <v>44074.105555555558</v>
      </c>
      <c r="J2865">
        <v>1.1910099999999999</v>
      </c>
      <c r="N2865">
        <v>2</v>
      </c>
      <c r="Q2865">
        <v>1400</v>
      </c>
      <c r="R2865" s="577" t="s">
        <v>96</v>
      </c>
      <c r="S2865" s="577">
        <v>1</v>
      </c>
    </row>
    <row r="2866" spans="1:19">
      <c r="A2866">
        <v>2865</v>
      </c>
      <c r="B2866" s="400">
        <v>44074.245138888888</v>
      </c>
      <c r="C2866" s="577" t="s">
        <v>96</v>
      </c>
      <c r="D2866">
        <v>0.02</v>
      </c>
      <c r="F2866">
        <v>1.1902999999999999</v>
      </c>
      <c r="I2866" s="400">
        <v>44074.371527777781</v>
      </c>
      <c r="J2866">
        <v>1.1904999999999999</v>
      </c>
      <c r="N2866">
        <v>0.4</v>
      </c>
      <c r="Q2866">
        <v>1401</v>
      </c>
      <c r="R2866" s="577" t="s">
        <v>96</v>
      </c>
      <c r="S2866" s="577">
        <v>2</v>
      </c>
    </row>
    <row r="2867" spans="1:19">
      <c r="A2867">
        <v>2866</v>
      </c>
      <c r="B2867" s="400">
        <v>44074.354166666664</v>
      </c>
      <c r="C2867" s="577" t="s">
        <v>96</v>
      </c>
      <c r="D2867">
        <v>0.02</v>
      </c>
      <c r="F2867">
        <v>1.1887000000000001</v>
      </c>
      <c r="I2867" s="400">
        <v>44074.371527777781</v>
      </c>
      <c r="J2867">
        <v>1.1904999999999999</v>
      </c>
      <c r="N2867">
        <v>3.6</v>
      </c>
      <c r="Q2867">
        <v>1401</v>
      </c>
      <c r="R2867" s="577" t="s">
        <v>96</v>
      </c>
      <c r="S2867" s="577">
        <v>2</v>
      </c>
    </row>
    <row r="2868" spans="1:19">
      <c r="A2868">
        <v>2867</v>
      </c>
      <c r="B2868" s="400">
        <v>44074.361805555556</v>
      </c>
      <c r="C2868" s="577" t="s">
        <v>97</v>
      </c>
      <c r="D2868">
        <v>0.02</v>
      </c>
      <c r="F2868">
        <v>1.18912</v>
      </c>
      <c r="I2868" s="400">
        <v>44075.583333333336</v>
      </c>
      <c r="J2868">
        <v>1.1958200000000001</v>
      </c>
      <c r="N2868">
        <v>-13.38</v>
      </c>
      <c r="Q2868">
        <v>1402</v>
      </c>
      <c r="R2868" s="577" t="s">
        <v>97</v>
      </c>
      <c r="S2868" s="577">
        <v>7</v>
      </c>
    </row>
    <row r="2869" spans="1:19">
      <c r="A2869">
        <v>2868</v>
      </c>
      <c r="B2869" s="400">
        <v>44074.37222222222</v>
      </c>
      <c r="C2869" s="577" t="s">
        <v>97</v>
      </c>
      <c r="D2869">
        <v>0.02</v>
      </c>
      <c r="F2869">
        <v>1.1907300000000001</v>
      </c>
      <c r="I2869" s="400">
        <v>44075.583333333336</v>
      </c>
      <c r="J2869">
        <v>1.1958200000000001</v>
      </c>
      <c r="N2869">
        <v>-10.16</v>
      </c>
      <c r="Q2869">
        <v>1402</v>
      </c>
      <c r="R2869" s="577" t="s">
        <v>97</v>
      </c>
      <c r="S2869" s="577">
        <v>7</v>
      </c>
    </row>
    <row r="2870" spans="1:19">
      <c r="A2870">
        <v>2870</v>
      </c>
      <c r="B2870" s="400">
        <v>44074.45</v>
      </c>
      <c r="C2870" s="577" t="s">
        <v>97</v>
      </c>
      <c r="D2870">
        <v>0.03</v>
      </c>
      <c r="F2870">
        <v>1.19234</v>
      </c>
      <c r="I2870" s="400">
        <v>44075.583333333336</v>
      </c>
      <c r="J2870">
        <v>1.1958200000000001</v>
      </c>
      <c r="N2870">
        <v>-10.41</v>
      </c>
      <c r="Q2870">
        <v>1402</v>
      </c>
      <c r="R2870" s="577" t="s">
        <v>97</v>
      </c>
      <c r="S2870" s="577">
        <v>7</v>
      </c>
    </row>
    <row r="2871" spans="1:19">
      <c r="A2871">
        <v>2872</v>
      </c>
      <c r="B2871" s="400">
        <v>44074.511111111111</v>
      </c>
      <c r="C2871" s="577" t="s">
        <v>97</v>
      </c>
      <c r="D2871">
        <v>0.05</v>
      </c>
      <c r="F2871">
        <v>1.19404</v>
      </c>
      <c r="I2871" s="400">
        <v>44075.583333333336</v>
      </c>
      <c r="J2871">
        <v>1.1958200000000001</v>
      </c>
      <c r="N2871">
        <v>-8.84</v>
      </c>
      <c r="Q2871">
        <v>1402</v>
      </c>
      <c r="R2871" s="577" t="s">
        <v>97</v>
      </c>
      <c r="S2871" s="577">
        <v>7</v>
      </c>
    </row>
    <row r="2872" spans="1:19">
      <c r="A2872">
        <v>2876</v>
      </c>
      <c r="B2872" s="400">
        <v>44074.620138888888</v>
      </c>
      <c r="C2872" s="577" t="s">
        <v>97</v>
      </c>
      <c r="D2872">
        <v>0.08</v>
      </c>
      <c r="F2872">
        <v>1.19584</v>
      </c>
      <c r="I2872" s="400">
        <v>44075.583333333336</v>
      </c>
      <c r="J2872">
        <v>1.1958200000000001</v>
      </c>
      <c r="N2872">
        <v>0.25</v>
      </c>
      <c r="Q2872">
        <v>1402</v>
      </c>
      <c r="R2872" s="577" t="s">
        <v>97</v>
      </c>
      <c r="S2872" s="577">
        <v>7</v>
      </c>
    </row>
    <row r="2873" spans="1:19">
      <c r="A2873">
        <v>2880</v>
      </c>
      <c r="B2873" s="400">
        <v>44075.109722222223</v>
      </c>
      <c r="C2873" s="577" t="s">
        <v>97</v>
      </c>
      <c r="D2873">
        <v>0.14000000000000001</v>
      </c>
      <c r="F2873">
        <v>1.19774</v>
      </c>
      <c r="I2873" s="400">
        <v>44075.583333333336</v>
      </c>
      <c r="J2873">
        <v>1.1958200000000001</v>
      </c>
      <c r="N2873">
        <v>26.88</v>
      </c>
      <c r="Q2873">
        <v>1402</v>
      </c>
      <c r="R2873" s="577" t="s">
        <v>97</v>
      </c>
      <c r="S2873" s="577">
        <v>7</v>
      </c>
    </row>
    <row r="2874" spans="1:19">
      <c r="A2874">
        <v>2886</v>
      </c>
      <c r="B2874" s="400">
        <v>44075.55</v>
      </c>
      <c r="C2874" s="577" t="s">
        <v>97</v>
      </c>
      <c r="D2874">
        <v>0.23</v>
      </c>
      <c r="F2874">
        <v>1.19974</v>
      </c>
      <c r="I2874" s="400">
        <v>44075.583333333336</v>
      </c>
      <c r="J2874">
        <v>1.1958200000000001</v>
      </c>
      <c r="N2874">
        <v>90.16</v>
      </c>
      <c r="Q2874">
        <v>1402</v>
      </c>
      <c r="R2874" s="577" t="s">
        <v>97</v>
      </c>
      <c r="S2874" s="577">
        <v>7</v>
      </c>
    </row>
    <row r="2875" spans="1:19">
      <c r="A2875">
        <v>2869</v>
      </c>
      <c r="B2875" s="400">
        <v>44074.396527777775</v>
      </c>
      <c r="C2875" s="577" t="s">
        <v>96</v>
      </c>
      <c r="D2875">
        <v>0.02</v>
      </c>
      <c r="F2875">
        <v>1.1914</v>
      </c>
      <c r="I2875" s="400">
        <v>44074.45</v>
      </c>
      <c r="J2875">
        <v>1.1923999999999999</v>
      </c>
      <c r="N2875">
        <v>2</v>
      </c>
      <c r="Q2875">
        <v>1403</v>
      </c>
      <c r="R2875" s="577" t="s">
        <v>96</v>
      </c>
      <c r="S2875" s="577">
        <v>1</v>
      </c>
    </row>
    <row r="2876" spans="1:19">
      <c r="A2876">
        <v>2871</v>
      </c>
      <c r="B2876" s="400">
        <v>44074.45416666667</v>
      </c>
      <c r="C2876" s="577" t="s">
        <v>96</v>
      </c>
      <c r="D2876">
        <v>0.02</v>
      </c>
      <c r="F2876">
        <v>1.1920900000000001</v>
      </c>
      <c r="I2876" s="400">
        <v>44074.461111111108</v>
      </c>
      <c r="J2876">
        <v>1.19309</v>
      </c>
      <c r="N2876">
        <v>2</v>
      </c>
      <c r="Q2876">
        <v>1404</v>
      </c>
      <c r="R2876" s="577" t="s">
        <v>96</v>
      </c>
      <c r="S2876" s="577">
        <v>1</v>
      </c>
    </row>
    <row r="2877" spans="1:19">
      <c r="A2877">
        <v>2873</v>
      </c>
      <c r="B2877" s="400">
        <v>44074.520138888889</v>
      </c>
      <c r="C2877" s="577" t="s">
        <v>96</v>
      </c>
      <c r="D2877">
        <v>0.02</v>
      </c>
      <c r="F2877">
        <v>1.1936199999999999</v>
      </c>
      <c r="I2877" s="400">
        <v>44074.555555555555</v>
      </c>
      <c r="J2877">
        <v>1.19462</v>
      </c>
      <c r="N2877">
        <v>2</v>
      </c>
      <c r="Q2877">
        <v>1405</v>
      </c>
      <c r="R2877" s="577" t="s">
        <v>96</v>
      </c>
      <c r="S2877" s="577">
        <v>1</v>
      </c>
    </row>
    <row r="2878" spans="1:19">
      <c r="A2878">
        <v>2874</v>
      </c>
      <c r="B2878" s="400">
        <v>44074.566666666666</v>
      </c>
      <c r="C2878" s="577" t="s">
        <v>96</v>
      </c>
      <c r="D2878">
        <v>0.02</v>
      </c>
      <c r="F2878">
        <v>1.1934800000000001</v>
      </c>
      <c r="I2878" s="400">
        <v>44074.595138888886</v>
      </c>
      <c r="J2878">
        <v>1.19448</v>
      </c>
      <c r="N2878">
        <v>2</v>
      </c>
      <c r="Q2878">
        <v>1406</v>
      </c>
      <c r="R2878" s="577" t="s">
        <v>96</v>
      </c>
      <c r="S2878" s="577">
        <v>1</v>
      </c>
    </row>
    <row r="2879" spans="1:19">
      <c r="A2879">
        <v>2875</v>
      </c>
      <c r="B2879" s="400">
        <v>44074.597916666666</v>
      </c>
      <c r="C2879" s="577" t="s">
        <v>96</v>
      </c>
      <c r="D2879">
        <v>0.02</v>
      </c>
      <c r="F2879">
        <v>1.19421</v>
      </c>
      <c r="I2879" s="400">
        <v>44074.616666666669</v>
      </c>
      <c r="J2879">
        <v>1.1952100000000001</v>
      </c>
      <c r="K2879" s="577"/>
      <c r="N2879">
        <v>2</v>
      </c>
      <c r="Q2879">
        <v>1407</v>
      </c>
      <c r="R2879" s="577" t="s">
        <v>96</v>
      </c>
      <c r="S2879" s="577">
        <v>1</v>
      </c>
    </row>
    <row r="2880" spans="1:19">
      <c r="A2880">
        <v>2877</v>
      </c>
      <c r="B2880" s="400">
        <v>44074.628472222219</v>
      </c>
      <c r="C2880" s="577" t="s">
        <v>96</v>
      </c>
      <c r="D2880">
        <v>0.02</v>
      </c>
      <c r="F2880">
        <v>1.19557</v>
      </c>
      <c r="I2880" s="400">
        <v>44075.067361111112</v>
      </c>
      <c r="J2880">
        <v>1.1957599999999999</v>
      </c>
      <c r="N2880">
        <v>0.3</v>
      </c>
      <c r="Q2880">
        <v>1408</v>
      </c>
      <c r="R2880" s="577" t="s">
        <v>96</v>
      </c>
      <c r="S2880" s="577">
        <v>2</v>
      </c>
    </row>
    <row r="2881" spans="1:19">
      <c r="A2881">
        <v>2878</v>
      </c>
      <c r="B2881" s="400">
        <v>44074.763194444444</v>
      </c>
      <c r="C2881" s="577" t="s">
        <v>96</v>
      </c>
      <c r="D2881">
        <v>0.02</v>
      </c>
      <c r="F2881">
        <v>1.1939500000000001</v>
      </c>
      <c r="I2881" s="400">
        <v>44075.067361111112</v>
      </c>
      <c r="J2881">
        <v>1.1957599999999999</v>
      </c>
      <c r="N2881">
        <v>3.54</v>
      </c>
      <c r="Q2881">
        <v>1408</v>
      </c>
      <c r="R2881" s="577" t="s">
        <v>96</v>
      </c>
      <c r="S2881" s="577">
        <v>2</v>
      </c>
    </row>
    <row r="2882" spans="1:19">
      <c r="A2882">
        <v>2879</v>
      </c>
      <c r="B2882" s="400">
        <v>44075.090277777781</v>
      </c>
      <c r="C2882" s="577" t="s">
        <v>96</v>
      </c>
      <c r="D2882">
        <v>0.02</v>
      </c>
      <c r="F2882">
        <v>1.1967699999999999</v>
      </c>
      <c r="I2882" s="400">
        <v>44075.109722222223</v>
      </c>
      <c r="J2882">
        <v>1.19777</v>
      </c>
      <c r="N2882">
        <v>2</v>
      </c>
      <c r="Q2882">
        <v>1409</v>
      </c>
      <c r="R2882" s="577" t="s">
        <v>96</v>
      </c>
      <c r="S2882" s="577">
        <v>1</v>
      </c>
    </row>
    <row r="2883" spans="1:19">
      <c r="A2883">
        <v>2881</v>
      </c>
      <c r="B2883" s="400">
        <v>44075.112500000003</v>
      </c>
      <c r="C2883" s="577" t="s">
        <v>96</v>
      </c>
      <c r="D2883">
        <v>0.02</v>
      </c>
      <c r="F2883">
        <v>1.1988000000000001</v>
      </c>
      <c r="I2883" s="400">
        <v>44075.328472222223</v>
      </c>
      <c r="J2883">
        <v>1.1990000000000001</v>
      </c>
      <c r="N2883">
        <v>0.4</v>
      </c>
      <c r="Q2883">
        <v>1410</v>
      </c>
      <c r="R2883" s="577" t="s">
        <v>96</v>
      </c>
      <c r="S2883" s="577">
        <v>2</v>
      </c>
    </row>
    <row r="2884" spans="1:19">
      <c r="A2884">
        <v>2882</v>
      </c>
      <c r="B2884" s="400">
        <v>44075.300694444442</v>
      </c>
      <c r="C2884" s="577" t="s">
        <v>96</v>
      </c>
      <c r="D2884">
        <v>0.02</v>
      </c>
      <c r="F2884">
        <v>1.1972</v>
      </c>
      <c r="I2884" s="400">
        <v>44075.328472222223</v>
      </c>
      <c r="J2884">
        <v>1.1990000000000001</v>
      </c>
      <c r="K2884" s="577"/>
      <c r="N2884">
        <v>3.6</v>
      </c>
      <c r="Q2884">
        <v>1410</v>
      </c>
      <c r="R2884" s="577" t="s">
        <v>96</v>
      </c>
      <c r="S2884" s="577">
        <v>2</v>
      </c>
    </row>
    <row r="2885" spans="1:19">
      <c r="A2885">
        <v>2883</v>
      </c>
      <c r="B2885" s="400">
        <v>44075.334027777775</v>
      </c>
      <c r="C2885" s="577" t="s">
        <v>96</v>
      </c>
      <c r="D2885">
        <v>0.02</v>
      </c>
      <c r="F2885">
        <v>1.1987699999999999</v>
      </c>
      <c r="I2885" s="400">
        <v>44075.452777777777</v>
      </c>
      <c r="J2885">
        <v>1.19896</v>
      </c>
      <c r="N2885">
        <v>0.38</v>
      </c>
      <c r="Q2885">
        <v>1411</v>
      </c>
      <c r="R2885" s="577" t="s">
        <v>96</v>
      </c>
      <c r="S2885" s="577">
        <v>2</v>
      </c>
    </row>
    <row r="2886" spans="1:19">
      <c r="A2886">
        <v>2884</v>
      </c>
      <c r="B2886" s="400">
        <v>44075.357638888891</v>
      </c>
      <c r="C2886" s="577" t="s">
        <v>96</v>
      </c>
      <c r="D2886">
        <v>0.02</v>
      </c>
      <c r="F2886">
        <v>1.1971499999999999</v>
      </c>
      <c r="I2886" s="400">
        <v>44075.452777777777</v>
      </c>
      <c r="J2886">
        <v>1.19896</v>
      </c>
      <c r="N2886">
        <v>3.62</v>
      </c>
      <c r="Q2886">
        <v>1411</v>
      </c>
      <c r="R2886" s="577" t="s">
        <v>96</v>
      </c>
      <c r="S2886" s="577">
        <v>2</v>
      </c>
    </row>
    <row r="2887" spans="1:19">
      <c r="A2887">
        <v>2885</v>
      </c>
      <c r="B2887" s="400">
        <v>44075.456944444442</v>
      </c>
      <c r="C2887" s="577" t="s">
        <v>96</v>
      </c>
      <c r="D2887">
        <v>0.02</v>
      </c>
      <c r="F2887">
        <v>1.1989700000000001</v>
      </c>
      <c r="I2887" s="400">
        <v>44075.556250000001</v>
      </c>
      <c r="J2887">
        <v>1.19997</v>
      </c>
      <c r="N2887">
        <v>2</v>
      </c>
      <c r="Q2887">
        <v>1412</v>
      </c>
      <c r="R2887" s="577" t="s">
        <v>96</v>
      </c>
      <c r="S2887" s="577">
        <v>1</v>
      </c>
    </row>
    <row r="2888" spans="1:19">
      <c r="A2888">
        <v>2887</v>
      </c>
      <c r="B2888" s="400">
        <v>44075.566666666666</v>
      </c>
      <c r="C2888" s="577" t="s">
        <v>96</v>
      </c>
      <c r="D2888">
        <v>0.02</v>
      </c>
      <c r="F2888">
        <v>1.1981200000000001</v>
      </c>
      <c r="I2888" s="400">
        <v>44077.561805555553</v>
      </c>
      <c r="J2888">
        <v>1.1843600000000001</v>
      </c>
      <c r="N2888">
        <v>-27.84</v>
      </c>
      <c r="Q2888">
        <v>1413</v>
      </c>
      <c r="R2888" s="577" t="s">
        <v>96</v>
      </c>
      <c r="S2888" s="577">
        <v>10</v>
      </c>
    </row>
    <row r="2889" spans="1:19">
      <c r="A2889">
        <v>2888</v>
      </c>
      <c r="B2889" s="400">
        <v>44075.584027777775</v>
      </c>
      <c r="C2889" s="577" t="s">
        <v>96</v>
      </c>
      <c r="D2889">
        <v>0.02</v>
      </c>
      <c r="F2889">
        <v>1.1957100000000001</v>
      </c>
      <c r="I2889" s="400">
        <v>44077.561805555553</v>
      </c>
      <c r="J2889">
        <v>1.1843600000000001</v>
      </c>
      <c r="N2889">
        <v>-23.02</v>
      </c>
      <c r="Q2889">
        <v>1413</v>
      </c>
      <c r="R2889" s="577" t="s">
        <v>96</v>
      </c>
      <c r="S2889" s="577">
        <v>10</v>
      </c>
    </row>
    <row r="2890" spans="1:19">
      <c r="A2890">
        <v>2889</v>
      </c>
      <c r="B2890" s="400">
        <v>44075.586805555555</v>
      </c>
      <c r="C2890" s="577" t="s">
        <v>96</v>
      </c>
      <c r="D2890">
        <v>0.03</v>
      </c>
      <c r="F2890">
        <v>1.19407</v>
      </c>
      <c r="I2890" s="400">
        <v>44077.561805555553</v>
      </c>
      <c r="J2890">
        <v>1.1843600000000001</v>
      </c>
      <c r="N2890">
        <v>-29.61</v>
      </c>
      <c r="Q2890">
        <v>1413</v>
      </c>
      <c r="R2890" s="577" t="s">
        <v>96</v>
      </c>
      <c r="S2890" s="577">
        <v>10</v>
      </c>
    </row>
    <row r="2891" spans="1:19">
      <c r="A2891">
        <v>2892</v>
      </c>
      <c r="B2891" s="400">
        <v>44075.711805555555</v>
      </c>
      <c r="C2891" s="577" t="s">
        <v>96</v>
      </c>
      <c r="D2891">
        <v>0.05</v>
      </c>
      <c r="F2891">
        <v>1.1923699999999999</v>
      </c>
      <c r="I2891" s="400">
        <v>44077.561805555553</v>
      </c>
      <c r="J2891">
        <v>1.1843600000000001</v>
      </c>
      <c r="N2891">
        <v>-40.85</v>
      </c>
      <c r="Q2891">
        <v>1413</v>
      </c>
      <c r="R2891" s="577" t="s">
        <v>96</v>
      </c>
      <c r="S2891" s="577">
        <v>10</v>
      </c>
    </row>
    <row r="2892" spans="1:19">
      <c r="A2892">
        <v>2894</v>
      </c>
      <c r="B2892" s="400">
        <v>44075.798611111109</v>
      </c>
      <c r="C2892" s="577" t="s">
        <v>96</v>
      </c>
      <c r="D2892">
        <v>0.08</v>
      </c>
      <c r="F2892">
        <v>1.1905600000000001</v>
      </c>
      <c r="I2892" s="400">
        <v>44077.561805555553</v>
      </c>
      <c r="J2892">
        <v>1.1843600000000001</v>
      </c>
      <c r="N2892">
        <v>-50.89</v>
      </c>
      <c r="Q2892">
        <v>1413</v>
      </c>
      <c r="R2892" s="577" t="s">
        <v>96</v>
      </c>
      <c r="S2892" s="577">
        <v>10</v>
      </c>
    </row>
    <row r="2893" spans="1:19">
      <c r="A2893">
        <v>2899</v>
      </c>
      <c r="B2893" s="400">
        <v>44076.29791666667</v>
      </c>
      <c r="C2893" s="577" t="s">
        <v>96</v>
      </c>
      <c r="D2893">
        <v>0.14000000000000001</v>
      </c>
      <c r="F2893">
        <v>1.18865</v>
      </c>
      <c r="I2893" s="400">
        <v>44077.561805555553</v>
      </c>
      <c r="J2893">
        <v>1.1843600000000001</v>
      </c>
      <c r="N2893">
        <v>-61.75</v>
      </c>
      <c r="Q2893">
        <v>1413</v>
      </c>
      <c r="R2893" s="577" t="s">
        <v>96</v>
      </c>
      <c r="S2893" s="577">
        <v>10</v>
      </c>
    </row>
    <row r="2894" spans="1:19">
      <c r="A2894">
        <v>2900</v>
      </c>
      <c r="B2894" s="400">
        <v>44076.314583333333</v>
      </c>
      <c r="C2894" s="577" t="s">
        <v>96</v>
      </c>
      <c r="D2894">
        <v>0.23</v>
      </c>
      <c r="F2894">
        <v>1.18665</v>
      </c>
      <c r="I2894" s="400">
        <v>44077.561805555553</v>
      </c>
      <c r="J2894">
        <v>1.1843600000000001</v>
      </c>
      <c r="N2894">
        <v>-55.44</v>
      </c>
      <c r="Q2894">
        <v>1413</v>
      </c>
      <c r="R2894" s="577" t="s">
        <v>96</v>
      </c>
      <c r="S2894" s="577">
        <v>10</v>
      </c>
    </row>
    <row r="2895" spans="1:19">
      <c r="A2895">
        <v>2907</v>
      </c>
      <c r="B2895" s="400">
        <v>44076.553472222222</v>
      </c>
      <c r="C2895" s="577" t="s">
        <v>96</v>
      </c>
      <c r="D2895">
        <v>0.38</v>
      </c>
      <c r="F2895">
        <v>1.1845399999999999</v>
      </c>
      <c r="I2895" s="400">
        <v>44077.561805555553</v>
      </c>
      <c r="J2895">
        <v>1.1843600000000001</v>
      </c>
      <c r="N2895">
        <v>-11.42</v>
      </c>
      <c r="Q2895">
        <v>1413</v>
      </c>
      <c r="R2895" s="577" t="s">
        <v>96</v>
      </c>
      <c r="S2895" s="577">
        <v>10</v>
      </c>
    </row>
    <row r="2896" spans="1:19">
      <c r="A2896">
        <v>2914</v>
      </c>
      <c r="B2896" s="400">
        <v>44077.140277777777</v>
      </c>
      <c r="C2896" s="577" t="s">
        <v>96</v>
      </c>
      <c r="D2896">
        <v>0.64</v>
      </c>
      <c r="F2896">
        <v>1.1823300000000001</v>
      </c>
      <c r="I2896" s="400">
        <v>44077.561805555553</v>
      </c>
      <c r="J2896">
        <v>1.1843600000000001</v>
      </c>
      <c r="N2896">
        <v>129.91999999999999</v>
      </c>
      <c r="Q2896">
        <v>1413</v>
      </c>
      <c r="R2896" s="577" t="s">
        <v>96</v>
      </c>
      <c r="S2896" s="577">
        <v>10</v>
      </c>
    </row>
    <row r="2897" spans="1:19">
      <c r="A2897">
        <v>2915</v>
      </c>
      <c r="B2897" s="400">
        <v>44077.231249999997</v>
      </c>
      <c r="C2897" s="577" t="s">
        <v>96</v>
      </c>
      <c r="D2897">
        <v>1.1100000000000001</v>
      </c>
      <c r="F2897">
        <v>1.18</v>
      </c>
      <c r="I2897" s="400">
        <v>44077.561805555553</v>
      </c>
      <c r="J2897">
        <v>1.1843600000000001</v>
      </c>
      <c r="N2897">
        <v>483.96</v>
      </c>
      <c r="Q2897">
        <v>1413</v>
      </c>
      <c r="R2897" s="577" t="s">
        <v>96</v>
      </c>
      <c r="S2897" s="577">
        <v>10</v>
      </c>
    </row>
    <row r="2898" spans="1:19">
      <c r="A2898">
        <v>2890</v>
      </c>
      <c r="B2898" s="400">
        <v>44075.59097222222</v>
      </c>
      <c r="C2898" s="577" t="s">
        <v>97</v>
      </c>
      <c r="D2898">
        <v>0.02</v>
      </c>
      <c r="F2898">
        <v>1.1949399999999999</v>
      </c>
      <c r="I2898" s="400">
        <v>44075.661805555559</v>
      </c>
      <c r="J2898">
        <v>1.1947399999999999</v>
      </c>
      <c r="N2898">
        <v>0.4</v>
      </c>
      <c r="Q2898">
        <v>1414</v>
      </c>
      <c r="R2898" s="577" t="s">
        <v>97</v>
      </c>
      <c r="S2898" s="577">
        <v>2</v>
      </c>
    </row>
    <row r="2899" spans="1:19">
      <c r="A2899">
        <v>2891</v>
      </c>
      <c r="B2899" s="400">
        <v>44075.625694444447</v>
      </c>
      <c r="C2899" s="577" t="s">
        <v>97</v>
      </c>
      <c r="D2899">
        <v>0.02</v>
      </c>
      <c r="F2899">
        <v>1.1965399999999999</v>
      </c>
      <c r="I2899" s="400">
        <v>44075.661805555559</v>
      </c>
      <c r="J2899">
        <v>1.1947399999999999</v>
      </c>
      <c r="N2899">
        <v>3.6</v>
      </c>
      <c r="Q2899">
        <v>1414</v>
      </c>
      <c r="R2899" s="577" t="s">
        <v>97</v>
      </c>
      <c r="S2899" s="577">
        <v>2</v>
      </c>
    </row>
    <row r="2900" spans="1:19">
      <c r="A2900">
        <v>2893</v>
      </c>
      <c r="B2900" s="400">
        <v>44075.722222222219</v>
      </c>
      <c r="C2900" s="577" t="s">
        <v>97</v>
      </c>
      <c r="D2900">
        <v>0.02</v>
      </c>
      <c r="F2900">
        <v>1.1914800000000001</v>
      </c>
      <c r="I2900" s="400">
        <v>44075.799305555556</v>
      </c>
      <c r="J2900">
        <v>1.19048</v>
      </c>
      <c r="N2900">
        <v>2</v>
      </c>
      <c r="Q2900">
        <v>1415</v>
      </c>
      <c r="R2900" s="577" t="s">
        <v>97</v>
      </c>
      <c r="S2900" s="577">
        <v>1</v>
      </c>
    </row>
    <row r="2901" spans="1:19">
      <c r="A2901">
        <v>2895</v>
      </c>
      <c r="B2901" s="400">
        <v>44075.803472222222</v>
      </c>
      <c r="C2901" s="577" t="s">
        <v>97</v>
      </c>
      <c r="D2901">
        <v>0.02</v>
      </c>
      <c r="F2901">
        <v>1.1906000000000001</v>
      </c>
      <c r="I2901" s="400">
        <v>44076.044444444444</v>
      </c>
      <c r="J2901">
        <v>1.19042</v>
      </c>
      <c r="N2901">
        <v>0.38</v>
      </c>
      <c r="Q2901">
        <v>1416</v>
      </c>
      <c r="R2901" s="577" t="s">
        <v>97</v>
      </c>
      <c r="S2901" s="577">
        <v>2</v>
      </c>
    </row>
    <row r="2902" spans="1:19">
      <c r="A2902">
        <v>2896</v>
      </c>
      <c r="B2902" s="400">
        <v>44075.98541666667</v>
      </c>
      <c r="C2902" s="577" t="s">
        <v>97</v>
      </c>
      <c r="D2902">
        <v>0.02</v>
      </c>
      <c r="F2902">
        <v>1.1922299999999999</v>
      </c>
      <c r="I2902" s="400">
        <v>44076.044444444444</v>
      </c>
      <c r="J2902">
        <v>1.19042</v>
      </c>
      <c r="N2902">
        <v>3.64</v>
      </c>
      <c r="Q2902">
        <v>1416</v>
      </c>
      <c r="R2902" s="577" t="s">
        <v>97</v>
      </c>
      <c r="S2902" s="577">
        <v>2</v>
      </c>
    </row>
    <row r="2903" spans="1:19">
      <c r="A2903">
        <v>2897</v>
      </c>
      <c r="B2903" s="400">
        <v>44076.054861111108</v>
      </c>
      <c r="C2903" s="577" t="s">
        <v>97</v>
      </c>
      <c r="D2903">
        <v>0.02</v>
      </c>
      <c r="F2903">
        <v>1.19034</v>
      </c>
      <c r="I2903" s="400">
        <v>44076.275000000001</v>
      </c>
      <c r="J2903">
        <v>1.1893400000000001</v>
      </c>
      <c r="N2903">
        <v>2</v>
      </c>
      <c r="Q2903">
        <v>1417</v>
      </c>
      <c r="R2903" s="577" t="s">
        <v>97</v>
      </c>
      <c r="S2903" s="577">
        <v>1</v>
      </c>
    </row>
    <row r="2904" spans="1:19">
      <c r="A2904">
        <v>2898</v>
      </c>
      <c r="B2904" s="400">
        <v>44076.282638888886</v>
      </c>
      <c r="C2904" s="577" t="s">
        <v>97</v>
      </c>
      <c r="D2904">
        <v>0.02</v>
      </c>
      <c r="F2904">
        <v>1.19025</v>
      </c>
      <c r="I2904" s="400">
        <v>44076.29583333333</v>
      </c>
      <c r="J2904">
        <v>1.1892499999999999</v>
      </c>
      <c r="N2904">
        <v>2</v>
      </c>
      <c r="Q2904">
        <v>1418</v>
      </c>
      <c r="R2904" s="577" t="s">
        <v>97</v>
      </c>
      <c r="S2904" s="577">
        <v>1</v>
      </c>
    </row>
    <row r="2905" spans="1:19">
      <c r="A2905">
        <v>2901</v>
      </c>
      <c r="B2905" s="400">
        <v>44076.348611111112</v>
      </c>
      <c r="C2905" s="577" t="s">
        <v>97</v>
      </c>
      <c r="D2905">
        <v>0.02</v>
      </c>
      <c r="F2905">
        <v>1.1871700000000001</v>
      </c>
      <c r="I2905" s="400">
        <v>44076.356249999997</v>
      </c>
      <c r="J2905">
        <v>1.1861699999999999</v>
      </c>
      <c r="N2905">
        <v>2</v>
      </c>
      <c r="Q2905">
        <v>1419</v>
      </c>
      <c r="R2905" s="577" t="s">
        <v>97</v>
      </c>
      <c r="S2905" s="577">
        <v>1</v>
      </c>
    </row>
    <row r="2906" spans="1:19">
      <c r="A2906">
        <v>2902</v>
      </c>
      <c r="B2906" s="400">
        <v>44076.361111111109</v>
      </c>
      <c r="C2906" s="577" t="s">
        <v>97</v>
      </c>
      <c r="D2906">
        <v>0.02</v>
      </c>
      <c r="F2906">
        <v>1.18659</v>
      </c>
      <c r="I2906" s="400">
        <v>44076.368750000001</v>
      </c>
      <c r="J2906">
        <v>1.1855899999999999</v>
      </c>
      <c r="N2906">
        <v>2</v>
      </c>
      <c r="Q2906">
        <v>1420</v>
      </c>
      <c r="R2906" s="577" t="s">
        <v>97</v>
      </c>
      <c r="S2906" s="577">
        <v>1</v>
      </c>
    </row>
    <row r="2907" spans="1:19">
      <c r="A2907">
        <v>2903</v>
      </c>
      <c r="B2907" s="400">
        <v>44076.375694444447</v>
      </c>
      <c r="C2907" s="577" t="s">
        <v>97</v>
      </c>
      <c r="D2907">
        <v>0.02</v>
      </c>
      <c r="F2907">
        <v>1.1859999999999999</v>
      </c>
      <c r="I2907" s="400">
        <v>44076.473611111112</v>
      </c>
      <c r="J2907">
        <v>1.1858</v>
      </c>
      <c r="N2907">
        <v>0.4</v>
      </c>
      <c r="Q2907">
        <v>1421</v>
      </c>
      <c r="R2907" s="577" t="s">
        <v>97</v>
      </c>
      <c r="S2907" s="577">
        <v>2</v>
      </c>
    </row>
    <row r="2908" spans="1:19">
      <c r="A2908">
        <v>2904</v>
      </c>
      <c r="B2908" s="400">
        <v>44076.421527777777</v>
      </c>
      <c r="C2908" s="577" t="s">
        <v>97</v>
      </c>
      <c r="D2908">
        <v>0.02</v>
      </c>
      <c r="F2908">
        <v>1.1876</v>
      </c>
      <c r="I2908" s="400">
        <v>44076.473611111112</v>
      </c>
      <c r="J2908">
        <v>1.1858</v>
      </c>
      <c r="N2908">
        <v>3.6</v>
      </c>
      <c r="Q2908">
        <v>1421</v>
      </c>
      <c r="R2908" s="577" t="s">
        <v>97</v>
      </c>
      <c r="S2908" s="577">
        <v>2</v>
      </c>
    </row>
    <row r="2909" spans="1:19">
      <c r="A2909">
        <v>2905</v>
      </c>
      <c r="B2909" s="400">
        <v>44076.486805555556</v>
      </c>
      <c r="C2909" s="577" t="s">
        <v>97</v>
      </c>
      <c r="D2909">
        <v>0.02</v>
      </c>
      <c r="F2909">
        <v>1.18513</v>
      </c>
      <c r="I2909" s="400">
        <v>44076.553472222222</v>
      </c>
      <c r="J2909">
        <v>1.18493</v>
      </c>
      <c r="N2909">
        <v>0.4</v>
      </c>
      <c r="Q2909">
        <v>1422</v>
      </c>
      <c r="R2909" s="577" t="s">
        <v>97</v>
      </c>
      <c r="S2909" s="577">
        <v>2</v>
      </c>
    </row>
    <row r="2910" spans="1:19">
      <c r="A2910">
        <v>2906</v>
      </c>
      <c r="B2910" s="400">
        <v>44076.510416666664</v>
      </c>
      <c r="C2910" s="577" t="s">
        <v>97</v>
      </c>
      <c r="D2910">
        <v>0.02</v>
      </c>
      <c r="F2910">
        <v>1.1867300000000001</v>
      </c>
      <c r="I2910" s="400">
        <v>44076.553472222222</v>
      </c>
      <c r="J2910">
        <v>1.18493</v>
      </c>
      <c r="N2910">
        <v>3.6</v>
      </c>
      <c r="Q2910">
        <v>1422</v>
      </c>
      <c r="R2910" s="577" t="s">
        <v>97</v>
      </c>
      <c r="S2910" s="577">
        <v>2</v>
      </c>
    </row>
    <row r="2911" spans="1:19">
      <c r="A2911">
        <v>2908</v>
      </c>
      <c r="B2911" s="400">
        <v>44076.565972222219</v>
      </c>
      <c r="C2911" s="577" t="s">
        <v>97</v>
      </c>
      <c r="D2911">
        <v>0.02</v>
      </c>
      <c r="F2911">
        <v>1.18343</v>
      </c>
      <c r="I2911" s="400">
        <v>44076.592361111114</v>
      </c>
      <c r="J2911">
        <v>1.1824300000000001</v>
      </c>
      <c r="N2911">
        <v>2</v>
      </c>
      <c r="Q2911">
        <v>1423</v>
      </c>
      <c r="R2911" s="577" t="s">
        <v>97</v>
      </c>
      <c r="S2911" s="577">
        <v>1</v>
      </c>
    </row>
    <row r="2912" spans="1:19">
      <c r="A2912">
        <v>2909</v>
      </c>
      <c r="B2912" s="400">
        <v>44076.598611111112</v>
      </c>
      <c r="C2912" s="577" t="s">
        <v>97</v>
      </c>
      <c r="D2912">
        <v>0.02</v>
      </c>
      <c r="F2912">
        <v>1.1832100000000001</v>
      </c>
      <c r="I2912" s="400">
        <v>44076.751388888886</v>
      </c>
      <c r="J2912">
        <v>1.18302</v>
      </c>
      <c r="N2912">
        <v>0.38</v>
      </c>
      <c r="Q2912">
        <v>1424</v>
      </c>
      <c r="R2912" s="577" t="s">
        <v>97</v>
      </c>
      <c r="S2912" s="577">
        <v>2</v>
      </c>
    </row>
    <row r="2913" spans="1:19">
      <c r="A2913">
        <v>2910</v>
      </c>
      <c r="B2913" s="400">
        <v>44076.706944444442</v>
      </c>
      <c r="C2913" s="577" t="s">
        <v>97</v>
      </c>
      <c r="D2913">
        <v>0.02</v>
      </c>
      <c r="F2913">
        <v>1.18482</v>
      </c>
      <c r="I2913" s="400">
        <v>44076.751388888886</v>
      </c>
      <c r="J2913">
        <v>1.18302</v>
      </c>
      <c r="N2913">
        <v>3.6</v>
      </c>
      <c r="Q2913">
        <v>1424</v>
      </c>
      <c r="R2913" s="577" t="s">
        <v>97</v>
      </c>
      <c r="S2913" s="577">
        <v>2</v>
      </c>
    </row>
    <row r="2914" spans="1:19">
      <c r="A2914">
        <v>2911</v>
      </c>
      <c r="B2914" s="400">
        <v>44076.803472222222</v>
      </c>
      <c r="C2914" s="577" t="s">
        <v>97</v>
      </c>
      <c r="D2914">
        <v>0.02</v>
      </c>
      <c r="F2914">
        <v>1.1829400000000001</v>
      </c>
      <c r="I2914" s="400">
        <v>44077.0625</v>
      </c>
      <c r="J2914">
        <v>1.18275</v>
      </c>
      <c r="N2914">
        <v>0.45</v>
      </c>
      <c r="Q2914">
        <v>1425</v>
      </c>
      <c r="R2914" s="577" t="s">
        <v>97</v>
      </c>
      <c r="S2914" s="577">
        <v>2</v>
      </c>
    </row>
    <row r="2915" spans="1:19">
      <c r="A2915">
        <v>2912</v>
      </c>
      <c r="B2915" s="400">
        <v>44076.830555555556</v>
      </c>
      <c r="C2915" s="577" t="s">
        <v>97</v>
      </c>
      <c r="D2915">
        <v>0.02</v>
      </c>
      <c r="F2915">
        <v>1.18455</v>
      </c>
      <c r="I2915" s="400">
        <v>44077.0625</v>
      </c>
      <c r="J2915">
        <v>1.18275</v>
      </c>
      <c r="N2915">
        <v>3.67</v>
      </c>
      <c r="Q2915">
        <v>1425</v>
      </c>
      <c r="R2915" s="577" t="s">
        <v>97</v>
      </c>
      <c r="S2915" s="577">
        <v>2</v>
      </c>
    </row>
    <row r="2916" spans="1:19">
      <c r="A2916">
        <v>2913</v>
      </c>
      <c r="B2916" s="400">
        <v>44077.122916666667</v>
      </c>
      <c r="C2916" s="577" t="s">
        <v>97</v>
      </c>
      <c r="D2916">
        <v>0.02</v>
      </c>
      <c r="F2916">
        <v>1.1827700000000001</v>
      </c>
      <c r="I2916" s="400">
        <v>44077.176388888889</v>
      </c>
      <c r="J2916">
        <v>1.18177</v>
      </c>
      <c r="N2916">
        <v>2</v>
      </c>
      <c r="Q2916">
        <v>1426</v>
      </c>
      <c r="R2916" s="577" t="s">
        <v>97</v>
      </c>
      <c r="S2916" s="577">
        <v>1</v>
      </c>
    </row>
    <row r="2917" spans="1:19">
      <c r="A2917">
        <v>2916</v>
      </c>
      <c r="B2917" s="400">
        <v>44077.23333333333</v>
      </c>
      <c r="C2917" s="577" t="s">
        <v>97</v>
      </c>
      <c r="D2917">
        <v>0.02</v>
      </c>
      <c r="F2917">
        <v>1.1804699999999999</v>
      </c>
      <c r="I2917" s="400">
        <v>44077.282638888886</v>
      </c>
      <c r="J2917">
        <v>1.17947</v>
      </c>
      <c r="N2917">
        <v>2</v>
      </c>
      <c r="Q2917">
        <v>1427</v>
      </c>
      <c r="R2917" s="577" t="s">
        <v>97</v>
      </c>
      <c r="S2917" s="577">
        <v>1</v>
      </c>
    </row>
    <row r="2918" spans="1:19">
      <c r="A2918">
        <v>2917</v>
      </c>
      <c r="B2918" s="400">
        <v>44077.288888888892</v>
      </c>
      <c r="C2918" s="577" t="s">
        <v>97</v>
      </c>
      <c r="D2918">
        <v>0.02</v>
      </c>
      <c r="F2918">
        <v>1.1795500000000001</v>
      </c>
      <c r="I2918" s="400">
        <v>44077.46597222222</v>
      </c>
      <c r="J2918">
        <v>1.1803900000000001</v>
      </c>
      <c r="N2918">
        <v>-1.68</v>
      </c>
      <c r="Q2918">
        <v>1428</v>
      </c>
      <c r="R2918" s="577" t="s">
        <v>97</v>
      </c>
      <c r="S2918" s="577">
        <v>3</v>
      </c>
    </row>
    <row r="2919" spans="1:19">
      <c r="A2919">
        <v>2918</v>
      </c>
      <c r="B2919" s="400">
        <v>44077.305555555555</v>
      </c>
      <c r="C2919" s="577" t="s">
        <v>97</v>
      </c>
      <c r="D2919">
        <v>0.02</v>
      </c>
      <c r="F2919">
        <v>1.18116</v>
      </c>
      <c r="I2919" s="400">
        <v>44077.46597222222</v>
      </c>
      <c r="J2919">
        <v>1.1803900000000001</v>
      </c>
      <c r="N2919">
        <v>1.54</v>
      </c>
      <c r="Q2919">
        <v>1428</v>
      </c>
      <c r="R2919" s="577" t="s">
        <v>97</v>
      </c>
      <c r="S2919" s="577">
        <v>3</v>
      </c>
    </row>
    <row r="2920" spans="1:19">
      <c r="A2920">
        <v>2919</v>
      </c>
      <c r="B2920" s="400">
        <v>44077.334722222222</v>
      </c>
      <c r="C2920" s="577" t="s">
        <v>97</v>
      </c>
      <c r="D2920">
        <v>0.03</v>
      </c>
      <c r="F2920">
        <v>1.18276</v>
      </c>
      <c r="I2920" s="400">
        <v>44077.46597222222</v>
      </c>
      <c r="J2920">
        <v>1.1803900000000001</v>
      </c>
      <c r="N2920">
        <v>7.11</v>
      </c>
      <c r="Q2920">
        <v>1428</v>
      </c>
      <c r="R2920" s="577" t="s">
        <v>97</v>
      </c>
      <c r="S2920" s="577">
        <v>3</v>
      </c>
    </row>
    <row r="2921" spans="1:19">
      <c r="A2921">
        <v>2920</v>
      </c>
      <c r="B2921" s="400">
        <v>44077.468055555553</v>
      </c>
      <c r="C2921" s="577" t="s">
        <v>97</v>
      </c>
      <c r="D2921">
        <v>0.02</v>
      </c>
      <c r="F2921">
        <v>1.18083</v>
      </c>
      <c r="I2921" s="400">
        <v>44077.63958333333</v>
      </c>
      <c r="J2921">
        <v>1.1816899999999999</v>
      </c>
      <c r="N2921">
        <v>-1.72</v>
      </c>
      <c r="Q2921">
        <v>1429</v>
      </c>
      <c r="R2921" s="577" t="s">
        <v>97</v>
      </c>
      <c r="S2921" s="577">
        <v>3</v>
      </c>
    </row>
    <row r="2922" spans="1:19">
      <c r="A2922">
        <v>2921</v>
      </c>
      <c r="B2922" s="400">
        <v>44077.521527777775</v>
      </c>
      <c r="C2922" s="577" t="s">
        <v>97</v>
      </c>
      <c r="D2922">
        <v>0.02</v>
      </c>
      <c r="F2922">
        <v>1.1824600000000001</v>
      </c>
      <c r="I2922" s="400">
        <v>44077.63958333333</v>
      </c>
      <c r="J2922">
        <v>1.1816899999999999</v>
      </c>
      <c r="N2922">
        <v>1.54</v>
      </c>
      <c r="Q2922">
        <v>1429</v>
      </c>
      <c r="R2922" s="577" t="s">
        <v>97</v>
      </c>
      <c r="S2922" s="577">
        <v>3</v>
      </c>
    </row>
    <row r="2923" spans="1:19">
      <c r="A2923">
        <v>2922</v>
      </c>
      <c r="B2923" s="400">
        <v>44077.525000000001</v>
      </c>
      <c r="C2923" s="577" t="s">
        <v>97</v>
      </c>
      <c r="D2923">
        <v>0.03</v>
      </c>
      <c r="F2923">
        <v>1.18408</v>
      </c>
      <c r="I2923" s="400">
        <v>44077.63958333333</v>
      </c>
      <c r="J2923">
        <v>1.1816899999999999</v>
      </c>
      <c r="N2923">
        <v>7.17</v>
      </c>
      <c r="Q2923">
        <v>1429</v>
      </c>
      <c r="R2923" s="577" t="s">
        <v>97</v>
      </c>
      <c r="S2923" s="577">
        <v>3</v>
      </c>
    </row>
    <row r="2924" spans="1:19">
      <c r="A2924">
        <v>2923</v>
      </c>
      <c r="B2924" s="400">
        <v>44077.567361111112</v>
      </c>
      <c r="C2924" s="577" t="s">
        <v>96</v>
      </c>
      <c r="D2924">
        <v>0.02</v>
      </c>
      <c r="F2924">
        <v>1.18428</v>
      </c>
      <c r="I2924" s="400">
        <v>44077.60833333333</v>
      </c>
      <c r="J2924">
        <v>1.18448</v>
      </c>
      <c r="N2924">
        <v>0.4</v>
      </c>
      <c r="Q2924">
        <v>1430</v>
      </c>
      <c r="R2924" s="577" t="s">
        <v>96</v>
      </c>
      <c r="S2924" s="577">
        <v>2</v>
      </c>
    </row>
    <row r="2925" spans="1:19">
      <c r="A2925">
        <v>2924</v>
      </c>
      <c r="B2925" s="400">
        <v>44077.599999999999</v>
      </c>
      <c r="C2925" s="577" t="s">
        <v>96</v>
      </c>
      <c r="D2925">
        <v>0.02</v>
      </c>
      <c r="F2925">
        <v>1.18268</v>
      </c>
      <c r="I2925" s="400">
        <v>44077.60833333333</v>
      </c>
      <c r="J2925">
        <v>1.18448</v>
      </c>
      <c r="N2925">
        <v>3.6</v>
      </c>
      <c r="Q2925">
        <v>1430</v>
      </c>
      <c r="R2925" s="577" t="s">
        <v>96</v>
      </c>
      <c r="S2925" s="577">
        <v>2</v>
      </c>
    </row>
    <row r="2926" spans="1:19">
      <c r="A2926">
        <v>2925</v>
      </c>
      <c r="B2926" s="400">
        <v>44077.620833333334</v>
      </c>
      <c r="C2926" s="577" t="s">
        <v>96</v>
      </c>
      <c r="D2926">
        <v>0.02</v>
      </c>
      <c r="F2926">
        <v>1.18401</v>
      </c>
      <c r="I2926" s="400">
        <v>44077.686111111114</v>
      </c>
      <c r="J2926">
        <v>1.18421</v>
      </c>
      <c r="N2926">
        <v>0.4</v>
      </c>
      <c r="Q2926">
        <v>1431</v>
      </c>
      <c r="R2926" s="577" t="s">
        <v>96</v>
      </c>
      <c r="S2926" s="577">
        <v>2</v>
      </c>
    </row>
    <row r="2927" spans="1:19">
      <c r="A2927">
        <v>2926</v>
      </c>
      <c r="B2927" s="400">
        <v>44077.636805555558</v>
      </c>
      <c r="C2927" s="577" t="s">
        <v>96</v>
      </c>
      <c r="D2927">
        <v>0.02</v>
      </c>
      <c r="F2927">
        <v>1.18241</v>
      </c>
      <c r="I2927" s="400">
        <v>44077.686111111114</v>
      </c>
      <c r="J2927">
        <v>1.18421</v>
      </c>
      <c r="N2927">
        <v>3.6</v>
      </c>
      <c r="Q2927">
        <v>1431</v>
      </c>
      <c r="R2927" s="577" t="s">
        <v>96</v>
      </c>
      <c r="S2927" s="577">
        <v>2</v>
      </c>
    </row>
    <row r="2928" spans="1:19">
      <c r="A2928">
        <v>2927</v>
      </c>
      <c r="B2928" s="400">
        <v>44077.674305555556</v>
      </c>
      <c r="C2928" s="577" t="s">
        <v>97</v>
      </c>
      <c r="D2928">
        <v>0.02</v>
      </c>
      <c r="F2928">
        <v>1.1836</v>
      </c>
      <c r="I2928" s="400">
        <v>44078.520833333336</v>
      </c>
      <c r="J2928">
        <v>1.18344</v>
      </c>
      <c r="N2928">
        <v>0.34</v>
      </c>
      <c r="Q2928">
        <v>1432</v>
      </c>
      <c r="R2928" s="577" t="s">
        <v>97</v>
      </c>
      <c r="S2928" s="577">
        <v>2</v>
      </c>
    </row>
    <row r="2929" spans="1:19">
      <c r="A2929">
        <v>2929</v>
      </c>
      <c r="B2929" s="400">
        <v>44077.75277777778</v>
      </c>
      <c r="C2929" s="577" t="s">
        <v>97</v>
      </c>
      <c r="D2929">
        <v>0.02</v>
      </c>
      <c r="F2929">
        <v>1.18527</v>
      </c>
      <c r="I2929" s="400">
        <v>44078.520833333336</v>
      </c>
      <c r="J2929">
        <v>1.18344</v>
      </c>
      <c r="N2929">
        <v>3.68</v>
      </c>
      <c r="Q2929">
        <v>1432</v>
      </c>
      <c r="R2929" s="577" t="s">
        <v>97</v>
      </c>
      <c r="S2929" s="577">
        <v>2</v>
      </c>
    </row>
    <row r="2930" spans="1:19">
      <c r="A2930">
        <v>2928</v>
      </c>
      <c r="B2930" s="400">
        <v>44077.690972222219</v>
      </c>
      <c r="C2930" s="577" t="s">
        <v>96</v>
      </c>
      <c r="D2930">
        <v>0.02</v>
      </c>
      <c r="F2930">
        <v>1.18397</v>
      </c>
      <c r="I2930" s="400">
        <v>44077.751388888886</v>
      </c>
      <c r="J2930">
        <v>1.1849700000000001</v>
      </c>
      <c r="N2930">
        <v>2</v>
      </c>
      <c r="Q2930">
        <v>1433</v>
      </c>
      <c r="R2930" s="577" t="s">
        <v>96</v>
      </c>
      <c r="S2930" s="577">
        <v>1</v>
      </c>
    </row>
    <row r="2931" spans="1:19">
      <c r="A2931">
        <v>2930</v>
      </c>
      <c r="B2931" s="400">
        <v>44077.799305555556</v>
      </c>
      <c r="C2931" s="577" t="s">
        <v>96</v>
      </c>
      <c r="D2931">
        <v>0.02</v>
      </c>
      <c r="F2931">
        <v>1.1859900000000001</v>
      </c>
      <c r="I2931" s="400">
        <v>44078.370833333334</v>
      </c>
      <c r="J2931">
        <v>1.18618</v>
      </c>
      <c r="N2931">
        <v>0.3</v>
      </c>
      <c r="Q2931">
        <v>1434</v>
      </c>
      <c r="R2931" s="577" t="s">
        <v>96</v>
      </c>
      <c r="S2931" s="577">
        <v>2</v>
      </c>
    </row>
    <row r="2932" spans="1:19">
      <c r="A2932">
        <v>2931</v>
      </c>
      <c r="B2932" s="400">
        <v>44077.972222222219</v>
      </c>
      <c r="C2932" s="577" t="s">
        <v>96</v>
      </c>
      <c r="D2932">
        <v>0.02</v>
      </c>
      <c r="F2932">
        <v>1.1843699999999999</v>
      </c>
      <c r="I2932" s="400">
        <v>44078.370833333334</v>
      </c>
      <c r="J2932">
        <v>1.18618</v>
      </c>
      <c r="N2932">
        <v>3.54</v>
      </c>
      <c r="Q2932">
        <v>1434</v>
      </c>
      <c r="R2932" s="577" t="s">
        <v>96</v>
      </c>
      <c r="S2932" s="577">
        <v>2</v>
      </c>
    </row>
    <row r="2933" spans="1:19">
      <c r="A2933">
        <v>2932</v>
      </c>
      <c r="B2933" s="400">
        <v>44078.393750000003</v>
      </c>
      <c r="C2933" s="577" t="s">
        <v>96</v>
      </c>
      <c r="D2933">
        <v>0.02</v>
      </c>
      <c r="F2933">
        <v>1.1853400000000001</v>
      </c>
      <c r="I2933" s="400">
        <v>44078.665277777778</v>
      </c>
      <c r="J2933">
        <v>1.1817299999999999</v>
      </c>
      <c r="N2933">
        <v>-7.22</v>
      </c>
      <c r="Q2933">
        <v>1435</v>
      </c>
      <c r="R2933" s="577" t="s">
        <v>96</v>
      </c>
      <c r="S2933" s="577">
        <v>5</v>
      </c>
    </row>
    <row r="2934" spans="1:19">
      <c r="A2934">
        <v>2933</v>
      </c>
      <c r="B2934" s="400">
        <v>44078.521527777775</v>
      </c>
      <c r="C2934" s="577" t="s">
        <v>96</v>
      </c>
      <c r="D2934">
        <v>0.02</v>
      </c>
      <c r="F2934">
        <v>1.18374</v>
      </c>
      <c r="I2934" s="400">
        <v>44078.665277777778</v>
      </c>
      <c r="J2934">
        <v>1.1817299999999999</v>
      </c>
      <c r="N2934">
        <v>-4.0199999999999996</v>
      </c>
      <c r="Q2934">
        <v>1435</v>
      </c>
      <c r="R2934" s="577" t="s">
        <v>96</v>
      </c>
      <c r="S2934" s="577">
        <v>5</v>
      </c>
    </row>
    <row r="2935" spans="1:19">
      <c r="A2935">
        <v>2934</v>
      </c>
      <c r="B2935" s="400">
        <v>44078.527083333334</v>
      </c>
      <c r="C2935" s="577" t="s">
        <v>96</v>
      </c>
      <c r="D2935">
        <v>0.03</v>
      </c>
      <c r="F2935">
        <v>1.1819599999999999</v>
      </c>
      <c r="I2935" s="400">
        <v>44078.665277777778</v>
      </c>
      <c r="J2935">
        <v>1.1817299999999999</v>
      </c>
      <c r="N2935">
        <v>-0.69</v>
      </c>
      <c r="Q2935">
        <v>1435</v>
      </c>
      <c r="R2935" s="577" t="s">
        <v>96</v>
      </c>
      <c r="S2935" s="577">
        <v>5</v>
      </c>
    </row>
    <row r="2936" spans="1:19">
      <c r="A2936">
        <v>2937</v>
      </c>
      <c r="B2936" s="400">
        <v>44078.55972222222</v>
      </c>
      <c r="C2936" s="577" t="s">
        <v>96</v>
      </c>
      <c r="D2936">
        <v>0.05</v>
      </c>
      <c r="F2936">
        <v>1.18025</v>
      </c>
      <c r="I2936" s="400">
        <v>44078.665277777778</v>
      </c>
      <c r="J2936">
        <v>1.1817299999999999</v>
      </c>
      <c r="N2936">
        <v>7.4</v>
      </c>
      <c r="Q2936">
        <v>1435</v>
      </c>
      <c r="R2936" s="577" t="s">
        <v>96</v>
      </c>
      <c r="S2936" s="577">
        <v>5</v>
      </c>
    </row>
    <row r="2937" spans="1:19">
      <c r="A2937">
        <v>2940</v>
      </c>
      <c r="B2937" s="400">
        <v>44078.629861111112</v>
      </c>
      <c r="C2937" s="577" t="s">
        <v>96</v>
      </c>
      <c r="D2937">
        <v>0.08</v>
      </c>
      <c r="F2937">
        <v>1.17841</v>
      </c>
      <c r="I2937" s="400">
        <v>44078.665277777778</v>
      </c>
      <c r="J2937">
        <v>1.1817299999999999</v>
      </c>
      <c r="N2937">
        <v>26.56</v>
      </c>
      <c r="Q2937">
        <v>1435</v>
      </c>
      <c r="R2937" s="577" t="s">
        <v>96</v>
      </c>
      <c r="S2937" s="577">
        <v>5</v>
      </c>
    </row>
    <row r="2938" spans="1:19">
      <c r="A2938">
        <v>2935</v>
      </c>
      <c r="B2938" s="400">
        <v>44078.532638888886</v>
      </c>
      <c r="C2938" s="577" t="s">
        <v>97</v>
      </c>
      <c r="D2938">
        <v>0.02</v>
      </c>
      <c r="F2938">
        <v>1.1837200000000001</v>
      </c>
      <c r="I2938" s="400">
        <v>44078.535416666666</v>
      </c>
      <c r="J2938">
        <v>1.18272</v>
      </c>
      <c r="N2938">
        <v>2</v>
      </c>
      <c r="Q2938">
        <v>1436</v>
      </c>
      <c r="R2938" s="577" t="s">
        <v>97</v>
      </c>
      <c r="S2938" s="577">
        <v>1</v>
      </c>
    </row>
    <row r="2939" spans="1:19">
      <c r="A2939">
        <v>2936</v>
      </c>
      <c r="B2939" s="400">
        <v>44078.544444444444</v>
      </c>
      <c r="C2939" s="577" t="s">
        <v>97</v>
      </c>
      <c r="D2939">
        <v>0.02</v>
      </c>
      <c r="F2939">
        <v>1.1812800000000001</v>
      </c>
      <c r="I2939" s="400">
        <v>44078.55972222222</v>
      </c>
      <c r="J2939">
        <v>1.18028</v>
      </c>
      <c r="N2939">
        <v>2</v>
      </c>
      <c r="Q2939">
        <v>1437</v>
      </c>
      <c r="R2939" s="577" t="s">
        <v>97</v>
      </c>
      <c r="S2939" s="577">
        <v>1</v>
      </c>
    </row>
    <row r="2940" spans="1:19">
      <c r="A2940">
        <v>2938</v>
      </c>
      <c r="B2940" s="400">
        <v>44078.564583333333</v>
      </c>
      <c r="C2940" s="577" t="s">
        <v>97</v>
      </c>
      <c r="D2940">
        <v>0.02</v>
      </c>
      <c r="F2940">
        <v>1.1810499999999999</v>
      </c>
      <c r="I2940" s="400">
        <v>44078.568749999999</v>
      </c>
      <c r="J2940">
        <v>1.18005</v>
      </c>
      <c r="N2940">
        <v>2</v>
      </c>
      <c r="Q2940">
        <v>1438</v>
      </c>
      <c r="R2940" s="577" t="s">
        <v>97</v>
      </c>
      <c r="S2940" s="577">
        <v>1</v>
      </c>
    </row>
    <row r="2941" spans="1:19">
      <c r="A2941">
        <v>2939</v>
      </c>
      <c r="B2941" s="400">
        <v>44078.597916666666</v>
      </c>
      <c r="C2941" s="577" t="s">
        <v>97</v>
      </c>
      <c r="D2941">
        <v>0.02</v>
      </c>
      <c r="F2941">
        <v>1.17946</v>
      </c>
      <c r="I2941" s="400">
        <v>44078.629861111112</v>
      </c>
      <c r="J2941">
        <v>1.1784600000000001</v>
      </c>
      <c r="N2941">
        <v>2</v>
      </c>
      <c r="Q2941">
        <v>1439</v>
      </c>
      <c r="R2941" s="577" t="s">
        <v>97</v>
      </c>
      <c r="S2941" s="577">
        <v>1</v>
      </c>
    </row>
    <row r="2942" spans="1:19">
      <c r="A2942">
        <v>2941</v>
      </c>
      <c r="B2942" s="400">
        <v>44078.635416666664</v>
      </c>
      <c r="C2942" s="577" t="s">
        <v>97</v>
      </c>
      <c r="D2942">
        <v>0.02</v>
      </c>
      <c r="F2942">
        <v>1.17919</v>
      </c>
      <c r="I2942" s="400">
        <v>44082.022916666669</v>
      </c>
      <c r="J2942">
        <v>1.1813100000000001</v>
      </c>
      <c r="N2942">
        <v>-4.2</v>
      </c>
      <c r="Q2942">
        <v>1440</v>
      </c>
      <c r="R2942" s="577" t="s">
        <v>97</v>
      </c>
      <c r="S2942" s="577">
        <v>4</v>
      </c>
    </row>
    <row r="2943" spans="1:19">
      <c r="A2943">
        <v>2942</v>
      </c>
      <c r="B2943" s="400">
        <v>44078.651388888888</v>
      </c>
      <c r="C2943" s="577" t="s">
        <v>97</v>
      </c>
      <c r="D2943">
        <v>0.02</v>
      </c>
      <c r="F2943">
        <v>1.1808000000000001</v>
      </c>
      <c r="I2943" s="400">
        <v>44082.022916666669</v>
      </c>
      <c r="J2943">
        <v>1.1813100000000001</v>
      </c>
      <c r="N2943">
        <v>-0.98</v>
      </c>
      <c r="Q2943">
        <v>1440</v>
      </c>
      <c r="R2943" s="577" t="s">
        <v>97</v>
      </c>
      <c r="S2943" s="577">
        <v>4</v>
      </c>
    </row>
    <row r="2944" spans="1:19">
      <c r="A2944">
        <v>2943</v>
      </c>
      <c r="B2944" s="400">
        <v>44078.668749999997</v>
      </c>
      <c r="C2944" s="577" t="s">
        <v>97</v>
      </c>
      <c r="D2944">
        <v>0.03</v>
      </c>
      <c r="F2944">
        <v>1.18241</v>
      </c>
      <c r="I2944" s="400">
        <v>44082.022916666669</v>
      </c>
      <c r="J2944">
        <v>1.1813100000000001</v>
      </c>
      <c r="N2944">
        <v>3.37</v>
      </c>
      <c r="Q2944">
        <v>1440</v>
      </c>
      <c r="R2944" s="577" t="s">
        <v>97</v>
      </c>
      <c r="S2944" s="577">
        <v>4</v>
      </c>
    </row>
    <row r="2945" spans="1:19">
      <c r="A2945">
        <v>2945</v>
      </c>
      <c r="B2945" s="400">
        <v>44078.720833333333</v>
      </c>
      <c r="C2945" s="577" t="s">
        <v>97</v>
      </c>
      <c r="D2945">
        <v>0.05</v>
      </c>
      <c r="F2945">
        <v>1.18411</v>
      </c>
      <c r="I2945" s="400">
        <v>44082.022916666669</v>
      </c>
      <c r="J2945">
        <v>1.1813100000000001</v>
      </c>
      <c r="N2945">
        <v>14.11</v>
      </c>
      <c r="Q2945">
        <v>1440</v>
      </c>
      <c r="R2945" s="577" t="s">
        <v>97</v>
      </c>
      <c r="S2945" s="577">
        <v>4</v>
      </c>
    </row>
    <row r="2946" spans="1:19">
      <c r="A2946">
        <v>2944</v>
      </c>
      <c r="B2946" s="400">
        <v>44078.701388888891</v>
      </c>
      <c r="C2946" s="577" t="s">
        <v>96</v>
      </c>
      <c r="D2946">
        <v>0.02</v>
      </c>
      <c r="F2946">
        <v>1.18293</v>
      </c>
      <c r="I2946" s="400">
        <v>44078.715277777781</v>
      </c>
      <c r="J2946">
        <v>1.1839299999999999</v>
      </c>
      <c r="N2946">
        <v>2</v>
      </c>
      <c r="Q2946">
        <v>1441</v>
      </c>
      <c r="R2946" s="577" t="s">
        <v>96</v>
      </c>
      <c r="S2946" s="577">
        <v>1</v>
      </c>
    </row>
    <row r="2947" spans="1:19">
      <c r="A2947">
        <v>2946</v>
      </c>
      <c r="B2947" s="400">
        <v>44078.8</v>
      </c>
      <c r="C2947" s="577" t="s">
        <v>96</v>
      </c>
      <c r="D2947">
        <v>0.02</v>
      </c>
      <c r="F2947">
        <v>1.1849700000000001</v>
      </c>
      <c r="I2947" s="400">
        <v>44083.53402777778</v>
      </c>
      <c r="J2947">
        <v>1.17994</v>
      </c>
      <c r="N2947">
        <v>-10.3</v>
      </c>
      <c r="Q2947">
        <v>1442</v>
      </c>
      <c r="R2947" s="577" t="s">
        <v>96</v>
      </c>
      <c r="S2947" s="577">
        <v>6</v>
      </c>
    </row>
    <row r="2948" spans="1:19">
      <c r="A2948">
        <v>2947</v>
      </c>
      <c r="B2948" s="400">
        <v>44081.092361111114</v>
      </c>
      <c r="C2948" s="577" t="s">
        <v>96</v>
      </c>
      <c r="D2948">
        <v>0.02</v>
      </c>
      <c r="F2948">
        <v>1.18337</v>
      </c>
      <c r="I2948" s="400">
        <v>44083.53402777778</v>
      </c>
      <c r="J2948">
        <v>1.17994</v>
      </c>
      <c r="N2948">
        <v>-7.02</v>
      </c>
      <c r="Q2948">
        <v>1442</v>
      </c>
      <c r="R2948" s="577" t="s">
        <v>96</v>
      </c>
      <c r="S2948" s="577">
        <v>6</v>
      </c>
    </row>
    <row r="2949" spans="1:19">
      <c r="A2949">
        <v>2948</v>
      </c>
      <c r="B2949" s="400">
        <v>44081.429861111108</v>
      </c>
      <c r="C2949" s="577" t="s">
        <v>96</v>
      </c>
      <c r="D2949">
        <v>0.03</v>
      </c>
      <c r="F2949">
        <v>1.18177</v>
      </c>
      <c r="I2949" s="400">
        <v>44083.53402777778</v>
      </c>
      <c r="J2949">
        <v>1.17994</v>
      </c>
      <c r="N2949">
        <v>-5.73</v>
      </c>
      <c r="Q2949">
        <v>1442</v>
      </c>
      <c r="R2949" s="577" t="s">
        <v>96</v>
      </c>
      <c r="S2949" s="577">
        <v>6</v>
      </c>
    </row>
    <row r="2950" spans="1:19">
      <c r="A2950">
        <v>2949</v>
      </c>
      <c r="B2950" s="400">
        <v>44082.072916666664</v>
      </c>
      <c r="C2950" s="577" t="s">
        <v>96</v>
      </c>
      <c r="D2950">
        <v>0.05</v>
      </c>
      <c r="F2950">
        <v>1.18007</v>
      </c>
      <c r="I2950" s="400">
        <v>44083.53402777778</v>
      </c>
      <c r="J2950">
        <v>1.17994</v>
      </c>
      <c r="N2950">
        <v>-0.85</v>
      </c>
      <c r="Q2950">
        <v>1442</v>
      </c>
      <c r="R2950" s="577" t="s">
        <v>96</v>
      </c>
      <c r="S2950" s="577">
        <v>6</v>
      </c>
    </row>
    <row r="2951" spans="1:19">
      <c r="A2951">
        <v>2954</v>
      </c>
      <c r="B2951" s="400">
        <v>44082.438888888886</v>
      </c>
      <c r="C2951" s="577" t="s">
        <v>96</v>
      </c>
      <c r="D2951">
        <v>0.08</v>
      </c>
      <c r="F2951">
        <v>1.1782699999999999</v>
      </c>
      <c r="I2951" s="400">
        <v>44083.53402777778</v>
      </c>
      <c r="J2951">
        <v>1.17994</v>
      </c>
      <c r="N2951">
        <v>13.04</v>
      </c>
      <c r="Q2951">
        <v>1442</v>
      </c>
      <c r="R2951" s="577" t="s">
        <v>96</v>
      </c>
      <c r="S2951" s="577">
        <v>6</v>
      </c>
    </row>
    <row r="2952" spans="1:19">
      <c r="A2952">
        <v>2962</v>
      </c>
      <c r="B2952" s="400">
        <v>44082.923611111109</v>
      </c>
      <c r="C2952" s="577" t="s">
        <v>96</v>
      </c>
      <c r="D2952">
        <v>0.14000000000000001</v>
      </c>
      <c r="F2952">
        <v>1.1763300000000001</v>
      </c>
      <c r="I2952" s="400">
        <v>44083.53402777778</v>
      </c>
      <c r="J2952">
        <v>1.17994</v>
      </c>
      <c r="N2952">
        <v>49.98</v>
      </c>
      <c r="Q2952">
        <v>1442</v>
      </c>
      <c r="R2952" s="577" t="s">
        <v>96</v>
      </c>
      <c r="S2952" s="577">
        <v>6</v>
      </c>
    </row>
    <row r="2953" spans="1:19">
      <c r="A2953">
        <v>2950</v>
      </c>
      <c r="B2953" s="400">
        <v>44082.085416666669</v>
      </c>
      <c r="C2953" s="577" t="s">
        <v>97</v>
      </c>
      <c r="D2953">
        <v>0.02</v>
      </c>
      <c r="F2953">
        <v>1.1801200000000001</v>
      </c>
      <c r="I2953" s="400">
        <v>44082.411805555559</v>
      </c>
      <c r="J2953">
        <v>1.1799299999999999</v>
      </c>
      <c r="N2953">
        <v>0.38</v>
      </c>
      <c r="Q2953">
        <v>1443</v>
      </c>
      <c r="R2953" s="577" t="s">
        <v>97</v>
      </c>
      <c r="S2953" s="577">
        <v>2</v>
      </c>
    </row>
    <row r="2954" spans="1:19">
      <c r="A2954">
        <v>2951</v>
      </c>
      <c r="B2954" s="400">
        <v>44082.252083333333</v>
      </c>
      <c r="C2954" s="577" t="s">
        <v>97</v>
      </c>
      <c r="D2954">
        <v>0.02</v>
      </c>
      <c r="F2954">
        <v>1.18174</v>
      </c>
      <c r="I2954" s="400">
        <v>44082.411805555559</v>
      </c>
      <c r="J2954">
        <v>1.1799299999999999</v>
      </c>
      <c r="N2954">
        <v>3.62</v>
      </c>
      <c r="Q2954">
        <v>1443</v>
      </c>
      <c r="R2954" s="577" t="s">
        <v>97</v>
      </c>
      <c r="S2954" s="577">
        <v>2</v>
      </c>
    </row>
    <row r="2955" spans="1:19">
      <c r="A2955">
        <v>2952</v>
      </c>
      <c r="B2955" s="400">
        <v>44082.414583333331</v>
      </c>
      <c r="C2955" s="577" t="s">
        <v>97</v>
      </c>
      <c r="D2955">
        <v>0.02</v>
      </c>
      <c r="F2955">
        <v>1.1798200000000001</v>
      </c>
      <c r="I2955" s="400">
        <v>44082.417361111111</v>
      </c>
      <c r="J2955">
        <v>1.17882</v>
      </c>
      <c r="N2955">
        <v>2</v>
      </c>
      <c r="Q2955">
        <v>1444</v>
      </c>
      <c r="R2955" s="577" t="s">
        <v>97</v>
      </c>
      <c r="S2955" s="577">
        <v>1</v>
      </c>
    </row>
    <row r="2956" spans="1:19">
      <c r="A2956">
        <v>2953</v>
      </c>
      <c r="B2956" s="400">
        <v>44082.419444444444</v>
      </c>
      <c r="C2956" s="577" t="s">
        <v>97</v>
      </c>
      <c r="D2956">
        <v>0.02</v>
      </c>
      <c r="F2956">
        <v>1.1791400000000001</v>
      </c>
      <c r="I2956" s="400">
        <v>44082.44027777778</v>
      </c>
      <c r="J2956">
        <v>1.17814</v>
      </c>
      <c r="N2956">
        <v>2</v>
      </c>
      <c r="Q2956">
        <v>1445</v>
      </c>
      <c r="R2956" s="577" t="s">
        <v>97</v>
      </c>
      <c r="S2956" s="577">
        <v>1</v>
      </c>
    </row>
    <row r="2957" spans="1:19">
      <c r="A2957">
        <v>2955</v>
      </c>
      <c r="B2957" s="400">
        <v>44082.446527777778</v>
      </c>
      <c r="C2957" s="577" t="s">
        <v>97</v>
      </c>
      <c r="D2957">
        <v>0.02</v>
      </c>
      <c r="F2957">
        <v>1.17899</v>
      </c>
      <c r="I2957" s="400">
        <v>44082.505555555559</v>
      </c>
      <c r="J2957">
        <v>1.1788000000000001</v>
      </c>
      <c r="N2957">
        <v>0.38</v>
      </c>
      <c r="Q2957">
        <v>1446</v>
      </c>
      <c r="R2957" s="577" t="s">
        <v>97</v>
      </c>
      <c r="S2957" s="577">
        <v>2</v>
      </c>
    </row>
    <row r="2958" spans="1:19">
      <c r="A2958">
        <v>2956</v>
      </c>
      <c r="B2958" s="400">
        <v>44082.45208333333</v>
      </c>
      <c r="C2958" s="577" t="s">
        <v>97</v>
      </c>
      <c r="D2958">
        <v>0.02</v>
      </c>
      <c r="F2958">
        <v>1.1806000000000001</v>
      </c>
      <c r="I2958" s="400">
        <v>44082.505555555559</v>
      </c>
      <c r="J2958">
        <v>1.1788000000000001</v>
      </c>
      <c r="N2958">
        <v>3.6</v>
      </c>
      <c r="Q2958">
        <v>1446</v>
      </c>
      <c r="R2958" s="577" t="s">
        <v>97</v>
      </c>
      <c r="S2958" s="577">
        <v>2</v>
      </c>
    </row>
    <row r="2959" spans="1:19">
      <c r="A2959">
        <v>2957</v>
      </c>
      <c r="B2959" s="400">
        <v>44082.512499999997</v>
      </c>
      <c r="C2959" s="577" t="s">
        <v>97</v>
      </c>
      <c r="D2959">
        <v>0.02</v>
      </c>
      <c r="F2959">
        <v>1.1792499999999999</v>
      </c>
      <c r="I2959" s="400">
        <v>44082.5625</v>
      </c>
      <c r="J2959">
        <v>1.17825</v>
      </c>
      <c r="N2959">
        <v>2</v>
      </c>
      <c r="Q2959">
        <v>1447</v>
      </c>
      <c r="R2959" s="577" t="s">
        <v>97</v>
      </c>
      <c r="S2959" s="577">
        <v>1</v>
      </c>
    </row>
    <row r="2960" spans="1:19">
      <c r="A2960">
        <v>2958</v>
      </c>
      <c r="B2960" s="400">
        <v>44082.578472222223</v>
      </c>
      <c r="C2960" s="577" t="s">
        <v>97</v>
      </c>
      <c r="D2960">
        <v>0.02</v>
      </c>
      <c r="F2960">
        <v>1.1773100000000001</v>
      </c>
      <c r="I2960" s="400">
        <v>44082.780555555553</v>
      </c>
      <c r="J2960">
        <v>1.17815</v>
      </c>
      <c r="N2960">
        <v>-1.68</v>
      </c>
      <c r="Q2960">
        <v>1448</v>
      </c>
      <c r="R2960" s="577" t="s">
        <v>97</v>
      </c>
      <c r="S2960" s="577">
        <v>3</v>
      </c>
    </row>
    <row r="2961" spans="1:19">
      <c r="A2961">
        <v>2959</v>
      </c>
      <c r="B2961" s="400">
        <v>44082.59097222222</v>
      </c>
      <c r="C2961" s="577" t="s">
        <v>97</v>
      </c>
      <c r="D2961">
        <v>0.02</v>
      </c>
      <c r="F2961">
        <v>1.17892</v>
      </c>
      <c r="I2961" s="400">
        <v>44082.780555555553</v>
      </c>
      <c r="J2961">
        <v>1.17815</v>
      </c>
      <c r="N2961">
        <v>1.54</v>
      </c>
      <c r="Q2961">
        <v>1448</v>
      </c>
      <c r="R2961" s="577" t="s">
        <v>97</v>
      </c>
      <c r="S2961" s="577">
        <v>3</v>
      </c>
    </row>
    <row r="2962" spans="1:19">
      <c r="A2962">
        <v>2960</v>
      </c>
      <c r="B2962" s="400">
        <v>44082.684027777781</v>
      </c>
      <c r="C2962" s="577" t="s">
        <v>97</v>
      </c>
      <c r="D2962">
        <v>0.03</v>
      </c>
      <c r="F2962">
        <v>1.18052</v>
      </c>
      <c r="I2962" s="400">
        <v>44082.780555555553</v>
      </c>
      <c r="J2962">
        <v>1.17815</v>
      </c>
      <c r="N2962">
        <v>7.11</v>
      </c>
      <c r="Q2962">
        <v>1448</v>
      </c>
      <c r="R2962" s="577" t="s">
        <v>97</v>
      </c>
      <c r="S2962" s="577">
        <v>3</v>
      </c>
    </row>
    <row r="2963" spans="1:19">
      <c r="A2963">
        <v>2961</v>
      </c>
      <c r="B2963" s="400">
        <v>44082.797222222223</v>
      </c>
      <c r="C2963" s="577" t="s">
        <v>97</v>
      </c>
      <c r="D2963">
        <v>0.02</v>
      </c>
      <c r="F2963">
        <v>1.1778500000000001</v>
      </c>
      <c r="I2963" s="400">
        <v>44082.922222222223</v>
      </c>
      <c r="J2963">
        <v>1.17685</v>
      </c>
      <c r="N2963">
        <v>2</v>
      </c>
      <c r="Q2963">
        <v>1449</v>
      </c>
      <c r="R2963" s="577" t="s">
        <v>97</v>
      </c>
      <c r="S2963" s="577">
        <v>1</v>
      </c>
    </row>
    <row r="2964" spans="1:19">
      <c r="A2964">
        <v>2963</v>
      </c>
      <c r="B2964" s="400">
        <v>44082.931944444441</v>
      </c>
      <c r="C2964" s="577" t="s">
        <v>97</v>
      </c>
      <c r="D2964">
        <v>0.02</v>
      </c>
      <c r="F2964">
        <v>1.1766799999999999</v>
      </c>
      <c r="I2964" s="400">
        <v>44083.375</v>
      </c>
      <c r="J2964">
        <v>1.17648</v>
      </c>
      <c r="N2964">
        <v>0.42</v>
      </c>
      <c r="Q2964">
        <v>1450</v>
      </c>
      <c r="R2964" s="577" t="s">
        <v>97</v>
      </c>
      <c r="S2964" s="577">
        <v>2</v>
      </c>
    </row>
    <row r="2965" spans="1:19">
      <c r="A2965">
        <v>2964</v>
      </c>
      <c r="B2965" s="400">
        <v>44083.335416666669</v>
      </c>
      <c r="C2965" s="577" t="s">
        <v>97</v>
      </c>
      <c r="D2965">
        <v>0.02</v>
      </c>
      <c r="F2965">
        <v>1.17828</v>
      </c>
      <c r="I2965" s="400">
        <v>44083.375</v>
      </c>
      <c r="J2965">
        <v>1.17648</v>
      </c>
      <c r="N2965">
        <v>3.6</v>
      </c>
      <c r="Q2965">
        <v>1450</v>
      </c>
      <c r="R2965" s="577" t="s">
        <v>97</v>
      </c>
      <c r="S2965" s="577">
        <v>2</v>
      </c>
    </row>
    <row r="2966" spans="1:19">
      <c r="A2966">
        <v>2965</v>
      </c>
      <c r="B2966" s="400">
        <v>44083.395138888889</v>
      </c>
      <c r="C2966" s="577" t="s">
        <v>97</v>
      </c>
      <c r="D2966">
        <v>0.02</v>
      </c>
      <c r="F2966">
        <v>1.1767399999999999</v>
      </c>
      <c r="I2966" s="400">
        <v>44083.444444444445</v>
      </c>
      <c r="J2966">
        <v>1.17574</v>
      </c>
      <c r="N2966">
        <v>2</v>
      </c>
      <c r="Q2966">
        <v>1451</v>
      </c>
      <c r="R2966" s="577" t="s">
        <v>97</v>
      </c>
      <c r="S2966" s="577">
        <v>1</v>
      </c>
    </row>
    <row r="2967" spans="1:19">
      <c r="A2967">
        <v>2966</v>
      </c>
      <c r="B2967" s="400">
        <v>44083.465277777781</v>
      </c>
      <c r="C2967" s="577" t="s">
        <v>97</v>
      </c>
      <c r="D2967">
        <v>0.02</v>
      </c>
      <c r="F2967">
        <v>1.1761600000000001</v>
      </c>
      <c r="I2967" s="400">
        <v>44084.698611111111</v>
      </c>
      <c r="J2967">
        <v>1.1853899999999999</v>
      </c>
      <c r="N2967">
        <v>-18.39</v>
      </c>
      <c r="Q2967">
        <v>1452</v>
      </c>
      <c r="R2967" s="577" t="s">
        <v>97</v>
      </c>
      <c r="S2967" s="577">
        <v>7</v>
      </c>
    </row>
    <row r="2968" spans="1:19">
      <c r="A2968">
        <v>2967</v>
      </c>
      <c r="B2968" s="400">
        <v>44083.50277777778</v>
      </c>
      <c r="C2968" s="577" t="s">
        <v>97</v>
      </c>
      <c r="D2968">
        <v>0.02</v>
      </c>
      <c r="F2968">
        <v>1.17777</v>
      </c>
      <c r="I2968" s="400">
        <v>44084.698611111111</v>
      </c>
      <c r="J2968">
        <v>1.1853899999999999</v>
      </c>
      <c r="N2968">
        <v>-15.17</v>
      </c>
      <c r="Q2968">
        <v>1452</v>
      </c>
      <c r="R2968" s="577" t="s">
        <v>97</v>
      </c>
      <c r="S2968" s="577">
        <v>7</v>
      </c>
    </row>
    <row r="2969" spans="1:19">
      <c r="A2969">
        <v>2968</v>
      </c>
      <c r="B2969" s="400">
        <v>44083.535416666666</v>
      </c>
      <c r="C2969" s="577" t="s">
        <v>97</v>
      </c>
      <c r="D2969">
        <v>0.03</v>
      </c>
      <c r="F2969">
        <v>1.1807300000000001</v>
      </c>
      <c r="I2969" s="400">
        <v>44084.698611111111</v>
      </c>
      <c r="J2969">
        <v>1.1853899999999999</v>
      </c>
      <c r="N2969">
        <v>-13.88</v>
      </c>
      <c r="Q2969">
        <v>1452</v>
      </c>
      <c r="R2969" s="577" t="s">
        <v>97</v>
      </c>
      <c r="S2969" s="577">
        <v>7</v>
      </c>
    </row>
    <row r="2970" spans="1:19">
      <c r="A2970">
        <v>2970</v>
      </c>
      <c r="B2970" s="400">
        <v>44083.55972222222</v>
      </c>
      <c r="C2970" s="577" t="s">
        <v>97</v>
      </c>
      <c r="D2970">
        <v>0.05</v>
      </c>
      <c r="F2970">
        <v>1.18245</v>
      </c>
      <c r="I2970" s="400">
        <v>44084.698611111111</v>
      </c>
      <c r="J2970">
        <v>1.1853899999999999</v>
      </c>
      <c r="N2970">
        <v>-14.53</v>
      </c>
      <c r="Q2970">
        <v>1452</v>
      </c>
      <c r="R2970" s="577" t="s">
        <v>97</v>
      </c>
      <c r="S2970" s="577">
        <v>7</v>
      </c>
    </row>
    <row r="2971" spans="1:19">
      <c r="A2971">
        <v>2976</v>
      </c>
      <c r="B2971" s="400">
        <v>44084.42083333333</v>
      </c>
      <c r="C2971" s="577" t="s">
        <v>97</v>
      </c>
      <c r="D2971">
        <v>0.08</v>
      </c>
      <c r="F2971">
        <v>1.1842600000000001</v>
      </c>
      <c r="I2971" s="400">
        <v>44084.698611111111</v>
      </c>
      <c r="J2971">
        <v>1.1853899999999999</v>
      </c>
      <c r="N2971">
        <v>-9.0399999999999991</v>
      </c>
      <c r="Q2971">
        <v>1452</v>
      </c>
      <c r="R2971" s="577" t="s">
        <v>97</v>
      </c>
      <c r="S2971" s="577">
        <v>7</v>
      </c>
    </row>
    <row r="2972" spans="1:19">
      <c r="A2972">
        <v>2979</v>
      </c>
      <c r="B2972" s="400">
        <v>44084.525000000001</v>
      </c>
      <c r="C2972" s="577" t="s">
        <v>97</v>
      </c>
      <c r="D2972">
        <v>0.14000000000000001</v>
      </c>
      <c r="F2972">
        <v>1.1880599999999999</v>
      </c>
      <c r="I2972" s="400">
        <v>44084.698611111111</v>
      </c>
      <c r="J2972">
        <v>1.1853899999999999</v>
      </c>
      <c r="N2972">
        <v>37.380000000000003</v>
      </c>
      <c r="Q2972">
        <v>1452</v>
      </c>
      <c r="R2972" s="577" t="s">
        <v>97</v>
      </c>
      <c r="S2972" s="577">
        <v>7</v>
      </c>
    </row>
    <row r="2973" spans="1:19">
      <c r="A2973">
        <v>2981</v>
      </c>
      <c r="B2973" s="400">
        <v>44084.537499999999</v>
      </c>
      <c r="C2973" s="577" t="s">
        <v>97</v>
      </c>
      <c r="D2973">
        <v>0.23</v>
      </c>
      <c r="F2973">
        <v>1.19008</v>
      </c>
      <c r="I2973" s="400">
        <v>44084.698611111111</v>
      </c>
      <c r="J2973">
        <v>1.1853899999999999</v>
      </c>
      <c r="N2973">
        <v>107.87</v>
      </c>
      <c r="Q2973">
        <v>1452</v>
      </c>
      <c r="R2973" s="577" t="s">
        <v>97</v>
      </c>
      <c r="S2973" s="577">
        <v>7</v>
      </c>
    </row>
    <row r="2974" spans="1:19">
      <c r="A2974">
        <v>2969</v>
      </c>
      <c r="B2974" s="400">
        <v>44083.556250000001</v>
      </c>
      <c r="C2974" s="577" t="s">
        <v>96</v>
      </c>
      <c r="D2974">
        <v>0.02</v>
      </c>
      <c r="F2974">
        <v>1.18153</v>
      </c>
      <c r="I2974" s="400">
        <v>44083.603472222225</v>
      </c>
      <c r="J2974">
        <v>1.1825300000000001</v>
      </c>
      <c r="N2974">
        <v>2</v>
      </c>
      <c r="Q2974">
        <v>1453</v>
      </c>
      <c r="R2974" s="577" t="s">
        <v>96</v>
      </c>
      <c r="S2974" s="577">
        <v>1</v>
      </c>
    </row>
    <row r="2975" spans="1:19">
      <c r="A2975">
        <v>2971</v>
      </c>
      <c r="B2975" s="400">
        <v>44083.618750000001</v>
      </c>
      <c r="C2975" s="577" t="s">
        <v>96</v>
      </c>
      <c r="D2975">
        <v>0.02</v>
      </c>
      <c r="F2975">
        <v>1.18241</v>
      </c>
      <c r="I2975" s="400">
        <v>44084.224999999999</v>
      </c>
      <c r="J2975">
        <v>1.1826099999999999</v>
      </c>
      <c r="N2975">
        <v>0.16</v>
      </c>
      <c r="Q2975">
        <v>1454</v>
      </c>
      <c r="R2975" s="577" t="s">
        <v>96</v>
      </c>
      <c r="S2975" s="577">
        <v>2</v>
      </c>
    </row>
    <row r="2976" spans="1:19">
      <c r="A2976">
        <v>2972</v>
      </c>
      <c r="B2976" s="400">
        <v>44083.624305555553</v>
      </c>
      <c r="C2976" s="577" t="s">
        <v>96</v>
      </c>
      <c r="D2976">
        <v>0.02</v>
      </c>
      <c r="F2976">
        <v>1.1808099999999999</v>
      </c>
      <c r="I2976" s="400">
        <v>44084.224999999999</v>
      </c>
      <c r="J2976">
        <v>1.1826099999999999</v>
      </c>
      <c r="N2976">
        <v>3.36</v>
      </c>
      <c r="Q2976">
        <v>1454</v>
      </c>
      <c r="R2976" s="577" t="s">
        <v>96</v>
      </c>
      <c r="S2976" s="577">
        <v>2</v>
      </c>
    </row>
    <row r="2977" spans="1:19">
      <c r="A2977">
        <v>2973</v>
      </c>
      <c r="B2977" s="400">
        <v>44084.231944444444</v>
      </c>
      <c r="C2977" s="577" t="s">
        <v>96</v>
      </c>
      <c r="D2977">
        <v>0.02</v>
      </c>
      <c r="F2977">
        <v>1.1825000000000001</v>
      </c>
      <c r="I2977" s="400">
        <v>44084.255555555559</v>
      </c>
      <c r="J2977">
        <v>1.1835</v>
      </c>
      <c r="N2977">
        <v>2</v>
      </c>
      <c r="Q2977">
        <v>1455</v>
      </c>
      <c r="R2977" s="577" t="s">
        <v>96</v>
      </c>
      <c r="S2977" s="577">
        <v>1</v>
      </c>
    </row>
    <row r="2978" spans="1:19">
      <c r="A2978">
        <v>2974</v>
      </c>
      <c r="B2978" s="400">
        <v>44084.26666666667</v>
      </c>
      <c r="C2978" s="577" t="s">
        <v>96</v>
      </c>
      <c r="D2978">
        <v>0.02</v>
      </c>
      <c r="F2978">
        <v>1.1828399999999999</v>
      </c>
      <c r="I2978" s="400">
        <v>44084.363888888889</v>
      </c>
      <c r="J2978">
        <v>1.18384</v>
      </c>
      <c r="N2978">
        <v>2</v>
      </c>
      <c r="Q2978">
        <v>1456</v>
      </c>
      <c r="R2978" s="577" t="s">
        <v>96</v>
      </c>
      <c r="S2978" s="577">
        <v>1</v>
      </c>
    </row>
    <row r="2979" spans="1:19">
      <c r="A2979">
        <v>2975</v>
      </c>
      <c r="B2979" s="400">
        <v>44084.368750000001</v>
      </c>
      <c r="C2979" s="577" t="s">
        <v>96</v>
      </c>
      <c r="D2979">
        <v>0.02</v>
      </c>
      <c r="F2979">
        <v>1.1835599999999999</v>
      </c>
      <c r="I2979" s="400">
        <v>44084.489583333336</v>
      </c>
      <c r="J2979">
        <v>1.1845600000000001</v>
      </c>
      <c r="N2979">
        <v>2</v>
      </c>
      <c r="Q2979">
        <v>1457</v>
      </c>
      <c r="R2979" s="577" t="s">
        <v>96</v>
      </c>
      <c r="S2979" s="577">
        <v>1</v>
      </c>
    </row>
    <row r="2980" spans="1:19">
      <c r="A2980">
        <v>2977</v>
      </c>
      <c r="B2980" s="400">
        <v>44084.493055555555</v>
      </c>
      <c r="C2980" s="577" t="s">
        <v>96</v>
      </c>
      <c r="D2980">
        <v>0.02</v>
      </c>
      <c r="F2980">
        <v>1.1835599999999999</v>
      </c>
      <c r="I2980" s="400">
        <v>44084.496527777781</v>
      </c>
      <c r="J2980">
        <v>1.1845600000000001</v>
      </c>
      <c r="N2980">
        <v>2</v>
      </c>
      <c r="Q2980">
        <v>1458</v>
      </c>
      <c r="R2980" s="577" t="s">
        <v>96</v>
      </c>
      <c r="S2980" s="577">
        <v>1</v>
      </c>
    </row>
    <row r="2981" spans="1:19">
      <c r="A2981">
        <v>2978</v>
      </c>
      <c r="B2981" s="400">
        <v>44084.500694444447</v>
      </c>
      <c r="C2981" s="577" t="s">
        <v>96</v>
      </c>
      <c r="D2981">
        <v>0.02</v>
      </c>
      <c r="F2981">
        <v>1.1847000000000001</v>
      </c>
      <c r="I2981" s="400">
        <v>44084.521527777775</v>
      </c>
      <c r="J2981">
        <v>1.1857</v>
      </c>
      <c r="N2981">
        <v>2</v>
      </c>
      <c r="Q2981">
        <v>1459</v>
      </c>
      <c r="R2981" s="577" t="s">
        <v>96</v>
      </c>
      <c r="S2981" s="577">
        <v>1</v>
      </c>
    </row>
    <row r="2982" spans="1:19">
      <c r="A2982">
        <v>2980</v>
      </c>
      <c r="B2982" s="400">
        <v>44084.530555555553</v>
      </c>
      <c r="C2982" s="577" t="s">
        <v>96</v>
      </c>
      <c r="D2982">
        <v>0.02</v>
      </c>
      <c r="F2982">
        <v>1.1874800000000001</v>
      </c>
      <c r="I2982" s="400">
        <v>44084.533333333333</v>
      </c>
      <c r="J2982">
        <v>1.18848</v>
      </c>
      <c r="N2982">
        <v>2</v>
      </c>
      <c r="Q2982">
        <v>1460</v>
      </c>
      <c r="R2982" s="577" t="s">
        <v>96</v>
      </c>
      <c r="S2982" s="577">
        <v>1</v>
      </c>
    </row>
    <row r="2983" spans="1:19">
      <c r="A2983">
        <v>2982</v>
      </c>
      <c r="B2983" s="400">
        <v>44084.54583333333</v>
      </c>
      <c r="C2983" s="577" t="s">
        <v>96</v>
      </c>
      <c r="D2983">
        <v>0.02</v>
      </c>
      <c r="F2983">
        <v>1.1887099999999999</v>
      </c>
      <c r="I2983" s="400">
        <v>44084.548611111109</v>
      </c>
      <c r="J2983">
        <v>1.18971</v>
      </c>
      <c r="N2983">
        <v>2</v>
      </c>
      <c r="Q2983">
        <v>1461</v>
      </c>
      <c r="R2983" s="577" t="s">
        <v>96</v>
      </c>
      <c r="S2983" s="577">
        <v>1</v>
      </c>
    </row>
    <row r="2984" spans="1:19">
      <c r="A2984">
        <v>2983</v>
      </c>
      <c r="B2984" s="400">
        <v>44084.563194444447</v>
      </c>
      <c r="C2984" s="577" t="s">
        <v>96</v>
      </c>
      <c r="D2984">
        <v>0.02</v>
      </c>
      <c r="F2984">
        <v>1.1897899999999999</v>
      </c>
      <c r="I2984" s="400">
        <v>44084.574999999997</v>
      </c>
      <c r="J2984">
        <v>1.19079</v>
      </c>
      <c r="N2984">
        <v>2</v>
      </c>
      <c r="Q2984">
        <v>1462</v>
      </c>
      <c r="R2984" s="577" t="s">
        <v>96</v>
      </c>
      <c r="S2984" s="577">
        <v>1</v>
      </c>
    </row>
    <row r="2985" spans="1:19">
      <c r="A2985">
        <v>2984</v>
      </c>
      <c r="B2985" s="400">
        <v>44084.579861111109</v>
      </c>
      <c r="C2985" s="577" t="s">
        <v>96</v>
      </c>
      <c r="D2985">
        <v>0.02</v>
      </c>
      <c r="F2985">
        <v>1.1907000000000001</v>
      </c>
      <c r="I2985" s="400">
        <v>44085.359722222223</v>
      </c>
      <c r="J2985">
        <v>1.18563</v>
      </c>
      <c r="N2985">
        <v>-10.220000000000001</v>
      </c>
      <c r="Q2985">
        <v>1463</v>
      </c>
      <c r="R2985" s="577" t="s">
        <v>96</v>
      </c>
      <c r="S2985" s="577">
        <v>6</v>
      </c>
    </row>
    <row r="2986" spans="1:19">
      <c r="A2986">
        <v>2985</v>
      </c>
      <c r="B2986" s="400">
        <v>44084.615277777775</v>
      </c>
      <c r="C2986" s="577" t="s">
        <v>96</v>
      </c>
      <c r="D2986">
        <v>0.02</v>
      </c>
      <c r="F2986">
        <v>1.1890700000000001</v>
      </c>
      <c r="I2986" s="400">
        <v>44085.359722222223</v>
      </c>
      <c r="J2986">
        <v>1.18563</v>
      </c>
      <c r="N2986">
        <v>-6.96</v>
      </c>
      <c r="Q2986">
        <v>1463</v>
      </c>
      <c r="R2986" s="577" t="s">
        <v>96</v>
      </c>
      <c r="S2986" s="577">
        <v>6</v>
      </c>
    </row>
    <row r="2987" spans="1:19">
      <c r="A2987">
        <v>2986</v>
      </c>
      <c r="B2987" s="400">
        <v>44084.622916666667</v>
      </c>
      <c r="C2987" s="577" t="s">
        <v>96</v>
      </c>
      <c r="D2987">
        <v>0.03</v>
      </c>
      <c r="F2987">
        <v>1.18747</v>
      </c>
      <c r="I2987" s="400">
        <v>44085.359722222223</v>
      </c>
      <c r="J2987">
        <v>1.18563</v>
      </c>
      <c r="N2987">
        <v>-5.64</v>
      </c>
      <c r="Q2987">
        <v>1463</v>
      </c>
      <c r="R2987" s="577" t="s">
        <v>96</v>
      </c>
      <c r="S2987" s="577">
        <v>6</v>
      </c>
    </row>
    <row r="2988" spans="1:19">
      <c r="A2988">
        <v>2987</v>
      </c>
      <c r="B2988" s="400">
        <v>44084.697916666664</v>
      </c>
      <c r="C2988" s="577" t="s">
        <v>96</v>
      </c>
      <c r="D2988">
        <v>0.05</v>
      </c>
      <c r="F2988">
        <v>1.18574</v>
      </c>
      <c r="I2988" s="400">
        <v>44085.359722222223</v>
      </c>
      <c r="J2988">
        <v>1.18563</v>
      </c>
      <c r="N2988">
        <v>-0.75</v>
      </c>
      <c r="Q2988">
        <v>1463</v>
      </c>
      <c r="R2988" s="577" t="s">
        <v>96</v>
      </c>
      <c r="S2988" s="577">
        <v>6</v>
      </c>
    </row>
    <row r="2989" spans="1:19">
      <c r="A2989">
        <v>2989</v>
      </c>
      <c r="B2989" s="400">
        <v>44084.76666666667</v>
      </c>
      <c r="C2989" s="577" t="s">
        <v>96</v>
      </c>
      <c r="D2989">
        <v>0.08</v>
      </c>
      <c r="F2989">
        <v>1.18394</v>
      </c>
      <c r="I2989" s="400">
        <v>44085.359722222223</v>
      </c>
      <c r="J2989">
        <v>1.18563</v>
      </c>
      <c r="N2989">
        <v>13.2</v>
      </c>
      <c r="Q2989">
        <v>1463</v>
      </c>
      <c r="R2989" s="577" t="s">
        <v>96</v>
      </c>
      <c r="S2989" s="577">
        <v>6</v>
      </c>
    </row>
    <row r="2990" spans="1:19">
      <c r="A2990">
        <v>2990</v>
      </c>
      <c r="B2990" s="400">
        <v>44084.770138888889</v>
      </c>
      <c r="C2990" s="577" t="s">
        <v>96</v>
      </c>
      <c r="D2990">
        <v>0.14000000000000001</v>
      </c>
      <c r="F2990">
        <v>1.18204</v>
      </c>
      <c r="I2990" s="400">
        <v>44085.359722222223</v>
      </c>
      <c r="J2990">
        <v>1.18563</v>
      </c>
      <c r="N2990">
        <v>49.7</v>
      </c>
      <c r="Q2990">
        <v>1463</v>
      </c>
      <c r="R2990" s="577" t="s">
        <v>96</v>
      </c>
      <c r="S2990" s="577">
        <v>6</v>
      </c>
    </row>
    <row r="2991" spans="1:19">
      <c r="A2991">
        <v>2988</v>
      </c>
      <c r="B2991" s="400">
        <v>44084.708333333336</v>
      </c>
      <c r="C2991" s="577" t="s">
        <v>97</v>
      </c>
      <c r="D2991">
        <v>0.02</v>
      </c>
      <c r="F2991">
        <v>1.18574</v>
      </c>
      <c r="I2991" s="400">
        <v>44084.765972222223</v>
      </c>
      <c r="J2991">
        <v>1.1847399999999999</v>
      </c>
      <c r="N2991">
        <v>2</v>
      </c>
      <c r="Q2991">
        <v>1464</v>
      </c>
      <c r="R2991" s="577" t="s">
        <v>97</v>
      </c>
      <c r="S2991" s="577">
        <v>1</v>
      </c>
    </row>
    <row r="2992" spans="1:19">
      <c r="A2992">
        <v>2991</v>
      </c>
      <c r="B2992" s="400">
        <v>44084.772222222222</v>
      </c>
      <c r="C2992" s="577" t="s">
        <v>97</v>
      </c>
      <c r="D2992">
        <v>0.02</v>
      </c>
      <c r="F2992">
        <v>1.1826700000000001</v>
      </c>
      <c r="I2992" s="400">
        <v>44084.804166666669</v>
      </c>
      <c r="J2992">
        <v>1.18167</v>
      </c>
      <c r="N2992">
        <v>2</v>
      </c>
      <c r="Q2992">
        <v>1465</v>
      </c>
      <c r="R2992" s="577" t="s">
        <v>97</v>
      </c>
      <c r="S2992" s="577">
        <v>1</v>
      </c>
    </row>
    <row r="2993" spans="1:19">
      <c r="A2993">
        <v>2992</v>
      </c>
      <c r="B2993" s="400">
        <v>44084.8125</v>
      </c>
      <c r="C2993" s="577" t="s">
        <v>97</v>
      </c>
      <c r="D2993">
        <v>0.02</v>
      </c>
      <c r="F2993">
        <v>1.18174</v>
      </c>
      <c r="I2993" s="400">
        <v>44085.531944444447</v>
      </c>
      <c r="J2993">
        <v>1.1838599999999999</v>
      </c>
      <c r="N2993">
        <v>-4.22</v>
      </c>
      <c r="Q2993">
        <v>1466</v>
      </c>
      <c r="R2993" s="577" t="s">
        <v>97</v>
      </c>
      <c r="S2993" s="577">
        <v>4</v>
      </c>
    </row>
    <row r="2994" spans="1:19">
      <c r="A2994">
        <v>2993</v>
      </c>
      <c r="B2994" s="400">
        <v>44085.013888888891</v>
      </c>
      <c r="C2994" s="577" t="s">
        <v>97</v>
      </c>
      <c r="D2994">
        <v>0.02</v>
      </c>
      <c r="F2994">
        <v>1.1833400000000001</v>
      </c>
      <c r="I2994" s="400">
        <v>44085.531944444447</v>
      </c>
      <c r="J2994">
        <v>1.1838599999999999</v>
      </c>
      <c r="N2994">
        <v>-1.04</v>
      </c>
      <c r="Q2994">
        <v>1466</v>
      </c>
      <c r="R2994" s="577" t="s">
        <v>97</v>
      </c>
      <c r="S2994" s="577">
        <v>4</v>
      </c>
    </row>
    <row r="2995" spans="1:19">
      <c r="A2995">
        <v>2994</v>
      </c>
      <c r="B2995" s="400">
        <v>44085.359722222223</v>
      </c>
      <c r="C2995" s="577" t="s">
        <v>97</v>
      </c>
      <c r="D2995">
        <v>0.03</v>
      </c>
      <c r="F2995">
        <v>1.1849499999999999</v>
      </c>
      <c r="I2995" s="400">
        <v>44085.531944444447</v>
      </c>
      <c r="J2995">
        <v>1.1838599999999999</v>
      </c>
      <c r="N2995">
        <v>3.27</v>
      </c>
      <c r="Q2995">
        <v>1466</v>
      </c>
      <c r="R2995" s="577" t="s">
        <v>97</v>
      </c>
      <c r="S2995" s="577">
        <v>4</v>
      </c>
    </row>
    <row r="2996" spans="1:19">
      <c r="A2996">
        <v>2995</v>
      </c>
      <c r="B2996" s="400">
        <v>44085.384027777778</v>
      </c>
      <c r="C2996" s="577" t="s">
        <v>97</v>
      </c>
      <c r="D2996">
        <v>0.05</v>
      </c>
      <c r="F2996">
        <v>1.18665</v>
      </c>
      <c r="I2996" s="400">
        <v>44085.531944444447</v>
      </c>
      <c r="J2996">
        <v>1.1838599999999999</v>
      </c>
      <c r="N2996">
        <v>13.95</v>
      </c>
      <c r="Q2996">
        <v>1466</v>
      </c>
      <c r="R2996" s="577" t="s">
        <v>97</v>
      </c>
      <c r="S2996" s="577">
        <v>4</v>
      </c>
    </row>
    <row r="2997" spans="1:19">
      <c r="A2997">
        <v>2996</v>
      </c>
      <c r="B2997" s="400">
        <v>44085.388194444444</v>
      </c>
      <c r="C2997" s="577" t="s">
        <v>96</v>
      </c>
      <c r="D2997">
        <v>0.02</v>
      </c>
      <c r="F2997">
        <v>1.1860999999999999</v>
      </c>
      <c r="I2997" s="400">
        <v>44085.409722222219</v>
      </c>
      <c r="J2997">
        <v>1.1871</v>
      </c>
      <c r="N2997">
        <v>2</v>
      </c>
      <c r="Q2997">
        <v>1467</v>
      </c>
      <c r="R2997" s="577" t="s">
        <v>96</v>
      </c>
      <c r="S2997" s="577">
        <v>1</v>
      </c>
    </row>
    <row r="2998" spans="1:19">
      <c r="A2998">
        <v>2997</v>
      </c>
      <c r="B2998" s="400">
        <v>44085.436111111114</v>
      </c>
      <c r="C2998" s="577" t="s">
        <v>96</v>
      </c>
      <c r="D2998">
        <v>0.02</v>
      </c>
      <c r="F2998">
        <v>1.1862699999999999</v>
      </c>
      <c r="I2998" s="400">
        <v>44088.245138888888</v>
      </c>
      <c r="J2998">
        <v>1.1854199999999999</v>
      </c>
      <c r="N2998">
        <v>-1.78</v>
      </c>
      <c r="Q2998">
        <v>1468</v>
      </c>
      <c r="R2998" s="577" t="s">
        <v>96</v>
      </c>
      <c r="S2998" s="577">
        <v>3</v>
      </c>
    </row>
    <row r="2999" spans="1:19">
      <c r="A2999">
        <v>2998</v>
      </c>
      <c r="B2999" s="400">
        <v>44085.522222222222</v>
      </c>
      <c r="C2999" s="577" t="s">
        <v>96</v>
      </c>
      <c r="D2999">
        <v>0.02</v>
      </c>
      <c r="F2999">
        <v>1.1846399999999999</v>
      </c>
      <c r="I2999" s="400">
        <v>44088.245138888888</v>
      </c>
      <c r="J2999">
        <v>1.1854199999999999</v>
      </c>
      <c r="N2999">
        <v>1.48</v>
      </c>
      <c r="Q2999">
        <v>1468</v>
      </c>
      <c r="R2999" s="577" t="s">
        <v>96</v>
      </c>
      <c r="S2999" s="577">
        <v>3</v>
      </c>
    </row>
    <row r="3000" spans="1:19">
      <c r="A3000">
        <v>3002</v>
      </c>
      <c r="B3000" s="400">
        <v>44085.624305555553</v>
      </c>
      <c r="C3000" s="577" t="s">
        <v>96</v>
      </c>
      <c r="D3000">
        <v>0.03</v>
      </c>
      <c r="F3000">
        <v>1.18303</v>
      </c>
      <c r="I3000" s="400">
        <v>44088.245138888888</v>
      </c>
      <c r="J3000">
        <v>1.1854199999999999</v>
      </c>
      <c r="N3000">
        <v>7.05</v>
      </c>
      <c r="Q3000">
        <v>1468</v>
      </c>
      <c r="R3000" s="577" t="s">
        <v>96</v>
      </c>
      <c r="S3000" s="577">
        <v>3</v>
      </c>
    </row>
    <row r="3001" spans="1:19">
      <c r="A3001">
        <v>2999</v>
      </c>
      <c r="B3001" s="400">
        <v>44085.536111111112</v>
      </c>
      <c r="C3001" s="577" t="s">
        <v>97</v>
      </c>
      <c r="D3001">
        <v>0.02</v>
      </c>
      <c r="F3001">
        <v>1.1840599999999999</v>
      </c>
      <c r="I3001" s="400">
        <v>44085.614583333336</v>
      </c>
      <c r="J3001">
        <v>1.1838599999999999</v>
      </c>
      <c r="N3001">
        <v>0.4</v>
      </c>
      <c r="Q3001">
        <v>1469</v>
      </c>
      <c r="R3001" s="577" t="s">
        <v>97</v>
      </c>
      <c r="S3001" s="577">
        <v>2</v>
      </c>
    </row>
    <row r="3002" spans="1:19">
      <c r="A3002">
        <v>3000</v>
      </c>
      <c r="B3002" s="400">
        <v>44085.551388888889</v>
      </c>
      <c r="C3002" s="577" t="s">
        <v>97</v>
      </c>
      <c r="D3002">
        <v>0.02</v>
      </c>
      <c r="F3002">
        <v>1.1856599999999999</v>
      </c>
      <c r="I3002" s="400">
        <v>44085.614583333336</v>
      </c>
      <c r="J3002">
        <v>1.1838599999999999</v>
      </c>
      <c r="N3002">
        <v>3.6</v>
      </c>
      <c r="Q3002">
        <v>1469</v>
      </c>
      <c r="R3002" s="577" t="s">
        <v>97</v>
      </c>
      <c r="S3002" s="577">
        <v>2</v>
      </c>
    </row>
    <row r="3003" spans="1:19">
      <c r="A3003">
        <v>3001</v>
      </c>
      <c r="B3003" s="400">
        <v>44085.620833333334</v>
      </c>
      <c r="C3003" s="577" t="s">
        <v>97</v>
      </c>
      <c r="D3003">
        <v>0.02</v>
      </c>
      <c r="F3003">
        <v>1.1837200000000001</v>
      </c>
      <c r="I3003" s="400">
        <v>44089.57708333333</v>
      </c>
      <c r="J3003">
        <v>1.1858500000000001</v>
      </c>
      <c r="N3003">
        <v>-4.22</v>
      </c>
      <c r="Q3003">
        <v>1470</v>
      </c>
      <c r="R3003" s="577" t="s">
        <v>97</v>
      </c>
      <c r="S3003" s="577">
        <v>4</v>
      </c>
    </row>
    <row r="3004" spans="1:19">
      <c r="A3004">
        <v>3003</v>
      </c>
      <c r="B3004" s="400">
        <v>44088.245138888888</v>
      </c>
      <c r="C3004" s="577" t="s">
        <v>97</v>
      </c>
      <c r="D3004">
        <v>0.02</v>
      </c>
      <c r="F3004">
        <v>1.18533</v>
      </c>
      <c r="I3004" s="400">
        <v>44089.57708333333</v>
      </c>
      <c r="J3004">
        <v>1.1858500000000001</v>
      </c>
      <c r="N3004">
        <v>-1.02</v>
      </c>
      <c r="Q3004">
        <v>1470</v>
      </c>
      <c r="R3004" s="577" t="s">
        <v>97</v>
      </c>
      <c r="S3004" s="577">
        <v>4</v>
      </c>
    </row>
    <row r="3005" spans="1:19">
      <c r="A3005">
        <v>3005</v>
      </c>
      <c r="B3005" s="400">
        <v>44088.438888888886</v>
      </c>
      <c r="C3005" s="577" t="s">
        <v>97</v>
      </c>
      <c r="D3005">
        <v>0.03</v>
      </c>
      <c r="F3005">
        <v>1.1869400000000001</v>
      </c>
      <c r="I3005" s="400">
        <v>44089.57708333333</v>
      </c>
      <c r="J3005">
        <v>1.1858500000000001</v>
      </c>
      <c r="N3005">
        <v>3.3</v>
      </c>
      <c r="Q3005">
        <v>1470</v>
      </c>
      <c r="R3005" s="577" t="s">
        <v>97</v>
      </c>
      <c r="S3005" s="577">
        <v>4</v>
      </c>
    </row>
    <row r="3006" spans="1:19">
      <c r="A3006">
        <v>3007</v>
      </c>
      <c r="B3006" s="400">
        <v>44088.54791666667</v>
      </c>
      <c r="C3006" s="577" t="s">
        <v>97</v>
      </c>
      <c r="D3006">
        <v>0.05</v>
      </c>
      <c r="F3006">
        <v>1.18866</v>
      </c>
      <c r="I3006" s="400">
        <v>44089.57708333333</v>
      </c>
      <c r="J3006">
        <v>1.1858500000000001</v>
      </c>
      <c r="N3006">
        <v>14.11</v>
      </c>
      <c r="Q3006">
        <v>1470</v>
      </c>
      <c r="R3006" s="577" t="s">
        <v>97</v>
      </c>
      <c r="S3006" s="577">
        <v>4</v>
      </c>
    </row>
    <row r="3007" spans="1:19">
      <c r="A3007">
        <v>3004</v>
      </c>
      <c r="B3007" s="400">
        <v>44088.363194444442</v>
      </c>
      <c r="C3007" s="577" t="s">
        <v>96</v>
      </c>
      <c r="D3007">
        <v>0.02</v>
      </c>
      <c r="F3007">
        <v>1.1861200000000001</v>
      </c>
      <c r="I3007" s="400">
        <v>44088.438888888886</v>
      </c>
      <c r="J3007">
        <v>1.18712</v>
      </c>
      <c r="N3007">
        <v>2</v>
      </c>
      <c r="Q3007">
        <v>1471</v>
      </c>
      <c r="R3007" s="577" t="s">
        <v>96</v>
      </c>
      <c r="S3007" s="577">
        <v>1</v>
      </c>
    </row>
    <row r="3008" spans="1:19">
      <c r="A3008">
        <v>3006</v>
      </c>
      <c r="B3008" s="400">
        <v>44088.486111111109</v>
      </c>
      <c r="C3008" s="577" t="s">
        <v>96</v>
      </c>
      <c r="D3008">
        <v>0.02</v>
      </c>
      <c r="F3008">
        <v>1.1870499999999999</v>
      </c>
      <c r="I3008" s="400">
        <v>44088.53402777778</v>
      </c>
      <c r="J3008">
        <v>1.1880500000000001</v>
      </c>
      <c r="N3008">
        <v>2</v>
      </c>
      <c r="Q3008">
        <v>1472</v>
      </c>
      <c r="R3008" s="577" t="s">
        <v>96</v>
      </c>
      <c r="S3008" s="577">
        <v>1</v>
      </c>
    </row>
    <row r="3009" spans="1:19">
      <c r="A3009">
        <v>3008</v>
      </c>
      <c r="B3009" s="400">
        <v>44088.560416666667</v>
      </c>
      <c r="C3009" s="577" t="s">
        <v>96</v>
      </c>
      <c r="D3009">
        <v>0.02</v>
      </c>
      <c r="F3009">
        <v>1.1877500000000001</v>
      </c>
      <c r="I3009" s="400">
        <v>44088.573611111111</v>
      </c>
      <c r="J3009">
        <v>1.18875</v>
      </c>
      <c r="N3009">
        <v>2</v>
      </c>
      <c r="Q3009">
        <v>1473</v>
      </c>
      <c r="R3009" s="577" t="s">
        <v>96</v>
      </c>
      <c r="S3009" s="577">
        <v>1</v>
      </c>
    </row>
    <row r="3010" spans="1:19">
      <c r="A3010">
        <v>3009</v>
      </c>
      <c r="B3010" s="400">
        <v>44088.579861111109</v>
      </c>
      <c r="C3010" s="577" t="s">
        <v>96</v>
      </c>
      <c r="D3010">
        <v>0.02</v>
      </c>
      <c r="F3010">
        <v>1.1881200000000001</v>
      </c>
      <c r="I3010" s="400">
        <v>44089.125694444447</v>
      </c>
      <c r="J3010">
        <v>1.18832</v>
      </c>
      <c r="N3010">
        <v>0.32</v>
      </c>
      <c r="Q3010">
        <v>1474</v>
      </c>
      <c r="R3010" s="577" t="s">
        <v>96</v>
      </c>
      <c r="S3010" s="577">
        <v>2</v>
      </c>
    </row>
    <row r="3011" spans="1:19">
      <c r="A3011">
        <v>3010</v>
      </c>
      <c r="B3011" s="400">
        <v>44088.712500000001</v>
      </c>
      <c r="C3011" s="577" t="s">
        <v>96</v>
      </c>
      <c r="D3011">
        <v>0.02</v>
      </c>
      <c r="F3011">
        <v>1.18651</v>
      </c>
      <c r="I3011" s="400">
        <v>44089.125694444447</v>
      </c>
      <c r="J3011">
        <v>1.18832</v>
      </c>
      <c r="N3011">
        <v>3.54</v>
      </c>
      <c r="Q3011">
        <v>1474</v>
      </c>
      <c r="R3011" s="577" t="s">
        <v>96</v>
      </c>
      <c r="S3011" s="577">
        <v>2</v>
      </c>
    </row>
    <row r="3012" spans="1:19">
      <c r="A3012">
        <v>3011</v>
      </c>
      <c r="B3012" s="400">
        <v>44089.269444444442</v>
      </c>
      <c r="C3012" s="577" t="s">
        <v>96</v>
      </c>
      <c r="D3012">
        <v>0.02</v>
      </c>
      <c r="F3012">
        <v>1.18953</v>
      </c>
      <c r="I3012" s="400">
        <v>44089.45416666667</v>
      </c>
      <c r="J3012">
        <v>1.18973</v>
      </c>
      <c r="N3012">
        <v>0.4</v>
      </c>
      <c r="Q3012">
        <v>1475</v>
      </c>
      <c r="R3012" s="577" t="s">
        <v>96</v>
      </c>
      <c r="S3012" s="577">
        <v>2</v>
      </c>
    </row>
    <row r="3013" spans="1:19">
      <c r="A3013">
        <v>3012</v>
      </c>
      <c r="B3013" s="400">
        <v>44089.322916666664</v>
      </c>
      <c r="C3013" s="577" t="s">
        <v>96</v>
      </c>
      <c r="D3013">
        <v>0.02</v>
      </c>
      <c r="F3013">
        <v>1.1879299999999999</v>
      </c>
      <c r="I3013" s="400">
        <v>44089.45416666667</v>
      </c>
      <c r="J3013">
        <v>1.18973</v>
      </c>
      <c r="N3013">
        <v>3.6</v>
      </c>
      <c r="Q3013">
        <v>1475</v>
      </c>
      <c r="R3013" s="577" t="s">
        <v>96</v>
      </c>
      <c r="S3013" s="577">
        <v>2</v>
      </c>
    </row>
    <row r="3014" spans="1:19">
      <c r="A3014">
        <v>3013</v>
      </c>
      <c r="B3014" s="400">
        <v>44089.476388888892</v>
      </c>
      <c r="C3014" s="577" t="s">
        <v>96</v>
      </c>
      <c r="D3014">
        <v>0.02</v>
      </c>
      <c r="F3014">
        <v>1.18957</v>
      </c>
      <c r="I3014" s="400">
        <v>44090.390277777777</v>
      </c>
      <c r="J3014">
        <v>1.1874100000000001</v>
      </c>
      <c r="N3014">
        <v>-4.4000000000000004</v>
      </c>
      <c r="Q3014">
        <v>1476</v>
      </c>
      <c r="R3014" s="577" t="s">
        <v>96</v>
      </c>
      <c r="S3014" s="577">
        <v>4</v>
      </c>
    </row>
    <row r="3015" spans="1:19">
      <c r="A3015">
        <v>3014</v>
      </c>
      <c r="B3015" s="400">
        <v>44089.532638888886</v>
      </c>
      <c r="C3015" s="577" t="s">
        <v>96</v>
      </c>
      <c r="D3015">
        <v>0.02</v>
      </c>
      <c r="F3015">
        <v>1.18797</v>
      </c>
      <c r="I3015" s="400">
        <v>44090.390277777777</v>
      </c>
      <c r="J3015">
        <v>1.1874100000000001</v>
      </c>
      <c r="N3015">
        <v>-1.2</v>
      </c>
      <c r="Q3015">
        <v>1476</v>
      </c>
      <c r="R3015" s="577" t="s">
        <v>96</v>
      </c>
      <c r="S3015" s="577">
        <v>4</v>
      </c>
    </row>
    <row r="3016" spans="1:19">
      <c r="A3016">
        <v>3015</v>
      </c>
      <c r="B3016" s="400">
        <v>44089.576388888891</v>
      </c>
      <c r="C3016" s="577" t="s">
        <v>96</v>
      </c>
      <c r="D3016">
        <v>0.03</v>
      </c>
      <c r="F3016">
        <v>1.1863699999999999</v>
      </c>
      <c r="I3016" s="400">
        <v>44090.390277777777</v>
      </c>
      <c r="J3016">
        <v>1.1874100000000001</v>
      </c>
      <c r="N3016">
        <v>3</v>
      </c>
      <c r="Q3016">
        <v>1476</v>
      </c>
      <c r="R3016" s="577" t="s">
        <v>96</v>
      </c>
      <c r="S3016" s="577">
        <v>4</v>
      </c>
    </row>
    <row r="3017" spans="1:19">
      <c r="A3017">
        <v>3016</v>
      </c>
      <c r="B3017" s="400">
        <v>44089.59097222222</v>
      </c>
      <c r="C3017" s="577" t="s">
        <v>96</v>
      </c>
      <c r="D3017">
        <v>0.05</v>
      </c>
      <c r="F3017">
        <v>1.1845399999999999</v>
      </c>
      <c r="I3017" s="400">
        <v>44090.390277777777</v>
      </c>
      <c r="J3017">
        <v>1.1874100000000001</v>
      </c>
      <c r="N3017">
        <v>14.15</v>
      </c>
      <c r="Q3017">
        <v>1476</v>
      </c>
      <c r="R3017" s="577" t="s">
        <v>96</v>
      </c>
      <c r="S3017" s="577">
        <v>4</v>
      </c>
    </row>
    <row r="3018" spans="1:19">
      <c r="A3018">
        <v>3017</v>
      </c>
      <c r="B3018" s="400">
        <v>44089.618055555555</v>
      </c>
      <c r="C3018" s="577" t="s">
        <v>97</v>
      </c>
      <c r="D3018">
        <v>0.02</v>
      </c>
      <c r="F3018">
        <v>1.1847399999999999</v>
      </c>
      <c r="I3018" s="400">
        <v>44090.009027777778</v>
      </c>
      <c r="J3018">
        <v>1.18374</v>
      </c>
      <c r="N3018">
        <v>2.02</v>
      </c>
      <c r="Q3018">
        <v>1477</v>
      </c>
      <c r="R3018" s="577" t="s">
        <v>97</v>
      </c>
      <c r="S3018" s="577">
        <v>1</v>
      </c>
    </row>
    <row r="3019" spans="1:19">
      <c r="A3019">
        <v>3018</v>
      </c>
      <c r="B3019" s="400">
        <v>44090.3125</v>
      </c>
      <c r="C3019" s="577" t="s">
        <v>97</v>
      </c>
      <c r="D3019">
        <v>0.02</v>
      </c>
      <c r="F3019">
        <v>1.1852499999999999</v>
      </c>
      <c r="I3019" s="400">
        <v>44090.533333333333</v>
      </c>
      <c r="J3019">
        <v>1.18506</v>
      </c>
      <c r="K3019" s="577"/>
      <c r="N3019">
        <v>0.38</v>
      </c>
      <c r="Q3019">
        <v>1478</v>
      </c>
      <c r="R3019" s="577" t="s">
        <v>97</v>
      </c>
      <c r="S3019" s="577">
        <v>2</v>
      </c>
    </row>
    <row r="3020" spans="1:19">
      <c r="A3020">
        <v>3019</v>
      </c>
      <c r="B3020" s="400">
        <v>44090.34375</v>
      </c>
      <c r="C3020" s="577" t="s">
        <v>97</v>
      </c>
      <c r="D3020">
        <v>0.02</v>
      </c>
      <c r="F3020">
        <v>1.18686</v>
      </c>
      <c r="I3020" s="400">
        <v>44090.533333333333</v>
      </c>
      <c r="J3020">
        <v>1.18506</v>
      </c>
      <c r="N3020">
        <v>3.6</v>
      </c>
      <c r="Q3020">
        <v>1478</v>
      </c>
      <c r="R3020" s="577" t="s">
        <v>97</v>
      </c>
      <c r="S3020" s="577">
        <v>2</v>
      </c>
    </row>
    <row r="3021" spans="1:19">
      <c r="A3021">
        <v>3020</v>
      </c>
      <c r="B3021" s="400">
        <v>44090.411805555559</v>
      </c>
      <c r="C3021" s="577" t="s">
        <v>96</v>
      </c>
      <c r="D3021">
        <v>0.02</v>
      </c>
      <c r="F3021">
        <v>1.1879500000000001</v>
      </c>
      <c r="I3021" s="400">
        <v>44090.635416666664</v>
      </c>
      <c r="J3021">
        <v>1.18449</v>
      </c>
      <c r="N3021">
        <v>-6.92</v>
      </c>
      <c r="Q3021">
        <v>1479</v>
      </c>
      <c r="R3021" s="577" t="s">
        <v>96</v>
      </c>
      <c r="S3021" s="577">
        <v>5</v>
      </c>
    </row>
    <row r="3022" spans="1:19">
      <c r="A3022">
        <v>3021</v>
      </c>
      <c r="B3022" s="400">
        <v>44090.527777777781</v>
      </c>
      <c r="C3022" s="577" t="s">
        <v>96</v>
      </c>
      <c r="D3022">
        <v>0.02</v>
      </c>
      <c r="F3022">
        <v>1.18635</v>
      </c>
      <c r="I3022" s="400">
        <v>44090.635416666664</v>
      </c>
      <c r="J3022">
        <v>1.18449</v>
      </c>
      <c r="N3022">
        <v>-3.72</v>
      </c>
      <c r="Q3022">
        <v>1479</v>
      </c>
      <c r="R3022" s="577" t="s">
        <v>96</v>
      </c>
      <c r="S3022" s="577">
        <v>5</v>
      </c>
    </row>
    <row r="3023" spans="1:19">
      <c r="A3023">
        <v>3023</v>
      </c>
      <c r="B3023" s="400">
        <v>44090.57916666667</v>
      </c>
      <c r="C3023" s="577" t="s">
        <v>96</v>
      </c>
      <c r="D3023">
        <v>0.03</v>
      </c>
      <c r="F3023">
        <v>1.1847300000000001</v>
      </c>
      <c r="I3023" s="400">
        <v>44090.635416666664</v>
      </c>
      <c r="J3023">
        <v>1.18449</v>
      </c>
      <c r="N3023">
        <v>-0.72</v>
      </c>
      <c r="Q3023">
        <v>1479</v>
      </c>
      <c r="R3023" s="577" t="s">
        <v>96</v>
      </c>
      <c r="S3023" s="577">
        <v>5</v>
      </c>
    </row>
    <row r="3024" spans="1:19">
      <c r="A3024">
        <v>3025</v>
      </c>
      <c r="B3024" s="400">
        <v>44090.597916666666</v>
      </c>
      <c r="C3024" s="577" t="s">
        <v>96</v>
      </c>
      <c r="D3024">
        <v>0.05</v>
      </c>
      <c r="F3024">
        <v>1.18303</v>
      </c>
      <c r="I3024" s="400">
        <v>44090.635416666664</v>
      </c>
      <c r="J3024">
        <v>1.18449</v>
      </c>
      <c r="N3024">
        <v>7.3</v>
      </c>
      <c r="Q3024">
        <v>1479</v>
      </c>
      <c r="R3024" s="577" t="s">
        <v>96</v>
      </c>
      <c r="S3024" s="577">
        <v>5</v>
      </c>
    </row>
    <row r="3025" spans="1:19">
      <c r="A3025">
        <v>3026</v>
      </c>
      <c r="B3025" s="400">
        <v>44090.604166666664</v>
      </c>
      <c r="C3025" s="577" t="s">
        <v>96</v>
      </c>
      <c r="D3025">
        <v>0.08</v>
      </c>
      <c r="F3025">
        <v>1.1812199999999999</v>
      </c>
      <c r="I3025" s="400">
        <v>44090.635416666664</v>
      </c>
      <c r="J3025">
        <v>1.18449</v>
      </c>
      <c r="N3025">
        <v>26.16</v>
      </c>
      <c r="Q3025">
        <v>1479</v>
      </c>
      <c r="R3025" s="577" t="s">
        <v>96</v>
      </c>
      <c r="S3025" s="577">
        <v>5</v>
      </c>
    </row>
    <row r="3026" spans="1:19">
      <c r="A3026">
        <v>3022</v>
      </c>
      <c r="B3026" s="400">
        <v>44090.536805555559</v>
      </c>
      <c r="C3026" s="577" t="s">
        <v>97</v>
      </c>
      <c r="D3026">
        <v>0.02</v>
      </c>
      <c r="F3026">
        <v>1.1854</v>
      </c>
      <c r="I3026" s="400">
        <v>44090.584027777775</v>
      </c>
      <c r="J3026">
        <v>1.1843999999999999</v>
      </c>
      <c r="N3026">
        <v>2</v>
      </c>
      <c r="Q3026">
        <v>1480</v>
      </c>
      <c r="R3026" s="577" t="s">
        <v>97</v>
      </c>
      <c r="S3026" s="577">
        <v>1</v>
      </c>
    </row>
    <row r="3027" spans="1:19">
      <c r="A3027">
        <v>3024</v>
      </c>
      <c r="B3027" s="400">
        <v>44090.586805555555</v>
      </c>
      <c r="C3027" s="577" t="s">
        <v>97</v>
      </c>
      <c r="D3027">
        <v>0.02</v>
      </c>
      <c r="F3027">
        <v>1.1848000000000001</v>
      </c>
      <c r="I3027" s="400">
        <v>44090.595833333333</v>
      </c>
      <c r="J3027">
        <v>1.1838</v>
      </c>
      <c r="N3027">
        <v>2</v>
      </c>
      <c r="Q3027">
        <v>1481</v>
      </c>
      <c r="R3027" s="577" t="s">
        <v>97</v>
      </c>
      <c r="S3027" s="577">
        <v>1</v>
      </c>
    </row>
    <row r="3028" spans="1:19">
      <c r="A3028">
        <v>3027</v>
      </c>
      <c r="B3028" s="400">
        <v>44090.62777777778</v>
      </c>
      <c r="C3028" s="577" t="s">
        <v>97</v>
      </c>
      <c r="D3028">
        <v>0.02</v>
      </c>
      <c r="F3028">
        <v>1.1839</v>
      </c>
      <c r="I3028" s="400">
        <v>44090.727083333331</v>
      </c>
      <c r="J3028">
        <v>1.1829000000000001</v>
      </c>
      <c r="N3028">
        <v>2</v>
      </c>
      <c r="Q3028">
        <v>1482</v>
      </c>
      <c r="R3028" s="577" t="s">
        <v>97</v>
      </c>
      <c r="S3028" s="577">
        <v>1</v>
      </c>
    </row>
    <row r="3029" spans="1:19">
      <c r="A3029">
        <v>3028</v>
      </c>
      <c r="B3029" s="400">
        <v>44090.677083333336</v>
      </c>
      <c r="C3029" s="577" t="s">
        <v>96</v>
      </c>
      <c r="D3029">
        <v>0.02</v>
      </c>
      <c r="F3029">
        <v>1.1834899999999999</v>
      </c>
      <c r="I3029" s="400">
        <v>44090.750694444447</v>
      </c>
      <c r="J3029">
        <v>1.18449</v>
      </c>
      <c r="N3029">
        <v>2</v>
      </c>
      <c r="Q3029">
        <v>1483</v>
      </c>
      <c r="R3029" s="577" t="s">
        <v>96</v>
      </c>
      <c r="S3029" s="577">
        <v>1</v>
      </c>
    </row>
    <row r="3030" spans="1:19">
      <c r="A3030">
        <v>3029</v>
      </c>
      <c r="B3030" s="400">
        <v>44090.751388888886</v>
      </c>
      <c r="C3030" s="577" t="s">
        <v>97</v>
      </c>
      <c r="D3030">
        <v>0.02</v>
      </c>
      <c r="F3030">
        <v>1.1845300000000001</v>
      </c>
      <c r="I3030" s="400">
        <v>44090.752083333333</v>
      </c>
      <c r="J3030">
        <v>1.18353</v>
      </c>
      <c r="N3030">
        <v>2</v>
      </c>
      <c r="Q3030">
        <v>1484</v>
      </c>
      <c r="R3030" s="577" t="s">
        <v>97</v>
      </c>
      <c r="S3030" s="577">
        <v>1</v>
      </c>
    </row>
    <row r="3031" spans="1:19">
      <c r="A3031">
        <v>3030</v>
      </c>
      <c r="B3031" s="400">
        <v>44090.755555555559</v>
      </c>
      <c r="C3031" s="577" t="s">
        <v>96</v>
      </c>
      <c r="D3031">
        <v>0.02</v>
      </c>
      <c r="F3031">
        <v>1.18194</v>
      </c>
      <c r="I3031" s="400">
        <v>44090.759027777778</v>
      </c>
      <c r="J3031">
        <v>1.1829400000000001</v>
      </c>
      <c r="N3031">
        <v>2</v>
      </c>
      <c r="Q3031">
        <v>1485</v>
      </c>
      <c r="R3031" s="577" t="s">
        <v>96</v>
      </c>
      <c r="S3031" s="577">
        <v>1</v>
      </c>
    </row>
    <row r="3032" spans="1:19">
      <c r="A3032">
        <v>3031</v>
      </c>
      <c r="B3032" s="400">
        <v>44090.769444444442</v>
      </c>
      <c r="C3032" s="577" t="s">
        <v>96</v>
      </c>
      <c r="D3032">
        <v>0.02</v>
      </c>
      <c r="F3032">
        <v>1.18232</v>
      </c>
      <c r="I3032" s="400">
        <v>44090.775694444441</v>
      </c>
      <c r="J3032">
        <v>1.1833199999999999</v>
      </c>
      <c r="N3032">
        <v>2</v>
      </c>
      <c r="Q3032">
        <v>1486</v>
      </c>
      <c r="R3032" s="577" t="s">
        <v>96</v>
      </c>
      <c r="S3032" s="577">
        <v>1</v>
      </c>
    </row>
    <row r="3033" spans="1:19">
      <c r="A3033">
        <v>3032</v>
      </c>
      <c r="B3033" s="400">
        <v>44090.775694444441</v>
      </c>
      <c r="C3033" s="577" t="s">
        <v>97</v>
      </c>
      <c r="D3033">
        <v>0.02</v>
      </c>
      <c r="F3033">
        <v>1.18292</v>
      </c>
      <c r="I3033" s="400">
        <v>44090.780555555553</v>
      </c>
      <c r="J3033">
        <v>1.1819200000000001</v>
      </c>
      <c r="N3033">
        <v>2</v>
      </c>
      <c r="Q3033">
        <v>1487</v>
      </c>
      <c r="R3033" s="577" t="s">
        <v>97</v>
      </c>
      <c r="S3033" s="577">
        <v>1</v>
      </c>
    </row>
    <row r="3034" spans="1:19">
      <c r="A3034">
        <v>3033</v>
      </c>
      <c r="B3034" s="400">
        <v>44090.786805555559</v>
      </c>
      <c r="C3034" s="577" t="s">
        <v>96</v>
      </c>
      <c r="D3034">
        <v>0.02</v>
      </c>
      <c r="F3034">
        <v>1.1798299999999999</v>
      </c>
      <c r="I3034" s="400">
        <v>44090.792361111111</v>
      </c>
      <c r="J3034">
        <v>1.18083</v>
      </c>
      <c r="N3034">
        <v>2</v>
      </c>
      <c r="Q3034">
        <v>1488</v>
      </c>
      <c r="R3034" s="577" t="s">
        <v>96</v>
      </c>
      <c r="S3034" s="577">
        <v>1</v>
      </c>
    </row>
    <row r="3035" spans="1:19">
      <c r="A3035">
        <v>3034</v>
      </c>
      <c r="B3035" s="400">
        <v>44090.792361111111</v>
      </c>
      <c r="C3035" s="577" t="s">
        <v>97</v>
      </c>
      <c r="D3035">
        <v>0.02</v>
      </c>
      <c r="F3035">
        <v>1.1806300000000001</v>
      </c>
      <c r="I3035" s="400">
        <v>44090.8</v>
      </c>
      <c r="J3035">
        <v>1.17963</v>
      </c>
      <c r="N3035">
        <v>2</v>
      </c>
      <c r="Q3035">
        <v>1489</v>
      </c>
      <c r="R3035" s="577" t="s">
        <v>97</v>
      </c>
      <c r="S3035" s="577">
        <v>1</v>
      </c>
    </row>
    <row r="3036" spans="1:19">
      <c r="A3036">
        <v>3035</v>
      </c>
      <c r="B3036" s="400">
        <v>44090.799305555556</v>
      </c>
      <c r="C3036" s="577" t="s">
        <v>96</v>
      </c>
      <c r="D3036">
        <v>0.02</v>
      </c>
      <c r="F3036">
        <v>1.17984</v>
      </c>
      <c r="I3036" s="400">
        <v>44090.856944444444</v>
      </c>
      <c r="J3036">
        <v>1.1808399999999999</v>
      </c>
      <c r="N3036">
        <v>2</v>
      </c>
      <c r="Q3036">
        <v>1490</v>
      </c>
      <c r="R3036" s="577" t="s">
        <v>96</v>
      </c>
      <c r="S3036" s="577">
        <v>1</v>
      </c>
    </row>
    <row r="3037" spans="1:19">
      <c r="A3037">
        <v>3036</v>
      </c>
      <c r="B3037" s="400">
        <v>44090.806250000001</v>
      </c>
      <c r="C3037" s="577" t="s">
        <v>97</v>
      </c>
      <c r="D3037">
        <v>0.02</v>
      </c>
      <c r="F3037">
        <v>1.1805600000000001</v>
      </c>
      <c r="I3037" s="400">
        <v>44090.813888888886</v>
      </c>
      <c r="J3037">
        <v>1.1795599999999999</v>
      </c>
      <c r="N3037">
        <v>2</v>
      </c>
      <c r="Q3037">
        <v>1491</v>
      </c>
      <c r="R3037" s="577" t="s">
        <v>97</v>
      </c>
      <c r="S3037" s="577">
        <v>1</v>
      </c>
    </row>
    <row r="3038" spans="1:19">
      <c r="A3038">
        <v>3037</v>
      </c>
      <c r="B3038" s="400">
        <v>44090.816666666666</v>
      </c>
      <c r="C3038" s="577" t="s">
        <v>97</v>
      </c>
      <c r="D3038">
        <v>0.02</v>
      </c>
      <c r="F3038">
        <v>1.1799900000000001</v>
      </c>
      <c r="I3038" s="400">
        <v>44091.00277777778</v>
      </c>
      <c r="J3038">
        <v>1.1798</v>
      </c>
      <c r="N3038">
        <v>0.45</v>
      </c>
      <c r="Q3038">
        <v>1492</v>
      </c>
      <c r="R3038" s="577" t="s">
        <v>97</v>
      </c>
      <c r="S3038" s="577">
        <v>2</v>
      </c>
    </row>
    <row r="3039" spans="1:19">
      <c r="A3039">
        <v>3038</v>
      </c>
      <c r="B3039" s="400">
        <v>44090.867361111108</v>
      </c>
      <c r="C3039" s="577" t="s">
        <v>97</v>
      </c>
      <c r="D3039">
        <v>0.02</v>
      </c>
      <c r="F3039">
        <v>1.1816</v>
      </c>
      <c r="I3039" s="400">
        <v>44091.00277777778</v>
      </c>
      <c r="J3039">
        <v>1.1798</v>
      </c>
      <c r="N3039">
        <v>3.67</v>
      </c>
      <c r="Q3039">
        <v>1492</v>
      </c>
      <c r="R3039" s="577" t="s">
        <v>97</v>
      </c>
      <c r="S3039" s="577">
        <v>2</v>
      </c>
    </row>
    <row r="3040" spans="1:19">
      <c r="A3040">
        <v>3039</v>
      </c>
      <c r="B3040" s="400">
        <v>44091.002083333333</v>
      </c>
      <c r="C3040" s="577" t="s">
        <v>96</v>
      </c>
      <c r="D3040">
        <v>0.02</v>
      </c>
      <c r="F3040">
        <v>1.18011</v>
      </c>
      <c r="I3040" s="400">
        <v>44091.299305555556</v>
      </c>
      <c r="J3040">
        <v>1.17797</v>
      </c>
      <c r="N3040">
        <v>-4.28</v>
      </c>
      <c r="Q3040">
        <v>1493</v>
      </c>
      <c r="R3040" s="577" t="s">
        <v>96</v>
      </c>
      <c r="S3040" s="577">
        <v>4</v>
      </c>
    </row>
    <row r="3041" spans="1:19">
      <c r="A3041">
        <v>3040</v>
      </c>
      <c r="B3041" s="400">
        <v>44091.01458333333</v>
      </c>
      <c r="C3041" s="577" t="s">
        <v>96</v>
      </c>
      <c r="D3041">
        <v>0.02</v>
      </c>
      <c r="F3041">
        <v>1.1785099999999999</v>
      </c>
      <c r="I3041" s="400">
        <v>44091.299305555556</v>
      </c>
      <c r="J3041">
        <v>1.17797</v>
      </c>
      <c r="N3041">
        <v>-1.08</v>
      </c>
      <c r="Q3041">
        <v>1493</v>
      </c>
      <c r="R3041" s="577" t="s">
        <v>96</v>
      </c>
      <c r="S3041" s="577">
        <v>4</v>
      </c>
    </row>
    <row r="3042" spans="1:19">
      <c r="A3042">
        <v>3042</v>
      </c>
      <c r="B3042" s="400">
        <v>44091.07708333333</v>
      </c>
      <c r="C3042" s="577" t="s">
        <v>96</v>
      </c>
      <c r="D3042">
        <v>0.03</v>
      </c>
      <c r="F3042">
        <v>1.1769099999999999</v>
      </c>
      <c r="I3042" s="400">
        <v>44091.299305555556</v>
      </c>
      <c r="J3042">
        <v>1.17797</v>
      </c>
      <c r="N3042">
        <v>3.18</v>
      </c>
      <c r="Q3042">
        <v>1493</v>
      </c>
      <c r="R3042" s="577" t="s">
        <v>96</v>
      </c>
      <c r="S3042" s="577">
        <v>4</v>
      </c>
    </row>
    <row r="3043" spans="1:19">
      <c r="A3043">
        <v>3043</v>
      </c>
      <c r="B3043" s="400">
        <v>44091.137499999997</v>
      </c>
      <c r="C3043" s="577" t="s">
        <v>96</v>
      </c>
      <c r="D3043">
        <v>0.05</v>
      </c>
      <c r="F3043">
        <v>1.1751400000000001</v>
      </c>
      <c r="I3043" s="400">
        <v>44091.299305555556</v>
      </c>
      <c r="J3043">
        <v>1.17797</v>
      </c>
      <c r="N3043">
        <v>14.15</v>
      </c>
      <c r="Q3043">
        <v>1493</v>
      </c>
      <c r="R3043" s="577" t="s">
        <v>96</v>
      </c>
      <c r="S3043" s="577">
        <v>4</v>
      </c>
    </row>
    <row r="3044" spans="1:19">
      <c r="A3044">
        <v>3041</v>
      </c>
      <c r="B3044" s="400">
        <v>44091.03125</v>
      </c>
      <c r="C3044" s="577" t="s">
        <v>97</v>
      </c>
      <c r="D3044">
        <v>0.02</v>
      </c>
      <c r="F3044">
        <v>1.1777</v>
      </c>
      <c r="I3044" s="400">
        <v>44091.07708333333</v>
      </c>
      <c r="J3044">
        <v>1.1767000000000001</v>
      </c>
      <c r="N3044">
        <v>2</v>
      </c>
      <c r="Q3044">
        <v>1494</v>
      </c>
      <c r="R3044" s="577" t="s">
        <v>97</v>
      </c>
      <c r="S3044" s="577">
        <v>1</v>
      </c>
    </row>
    <row r="3045" spans="1:19">
      <c r="A3045">
        <v>3044</v>
      </c>
      <c r="B3045" s="400">
        <v>44091.140972222223</v>
      </c>
      <c r="C3045" s="577" t="s">
        <v>97</v>
      </c>
      <c r="D3045">
        <v>0.02</v>
      </c>
      <c r="F3045">
        <v>1.1749499999999999</v>
      </c>
      <c r="I3045" s="400">
        <v>44095.349305555559</v>
      </c>
      <c r="J3045">
        <v>1.1817</v>
      </c>
      <c r="N3045">
        <v>-13.46</v>
      </c>
      <c r="Q3045">
        <v>1495</v>
      </c>
      <c r="R3045" s="577" t="s">
        <v>97</v>
      </c>
      <c r="S3045" s="577">
        <v>7</v>
      </c>
    </row>
    <row r="3046" spans="1:19">
      <c r="A3046">
        <v>3045</v>
      </c>
      <c r="B3046" s="400">
        <v>44091.21875</v>
      </c>
      <c r="C3046" s="577" t="s">
        <v>97</v>
      </c>
      <c r="D3046">
        <v>0.02</v>
      </c>
      <c r="F3046">
        <v>1.1765699999999999</v>
      </c>
      <c r="I3046" s="400">
        <v>44095.349305555559</v>
      </c>
      <c r="J3046">
        <v>1.1817</v>
      </c>
      <c r="N3046">
        <v>-10.220000000000001</v>
      </c>
      <c r="Q3046">
        <v>1495</v>
      </c>
      <c r="R3046" s="577" t="s">
        <v>97</v>
      </c>
      <c r="S3046" s="577">
        <v>7</v>
      </c>
    </row>
    <row r="3047" spans="1:19">
      <c r="A3047">
        <v>3046</v>
      </c>
      <c r="B3047" s="400">
        <v>44091.3</v>
      </c>
      <c r="C3047" s="577" t="s">
        <v>97</v>
      </c>
      <c r="D3047">
        <v>0.03</v>
      </c>
      <c r="F3047">
        <v>1.17818</v>
      </c>
      <c r="I3047" s="400">
        <v>44095.349305555559</v>
      </c>
      <c r="J3047">
        <v>1.1817</v>
      </c>
      <c r="N3047">
        <v>-10.49</v>
      </c>
      <c r="Q3047">
        <v>1495</v>
      </c>
      <c r="R3047" s="577" t="s">
        <v>97</v>
      </c>
      <c r="S3047" s="577">
        <v>7</v>
      </c>
    </row>
    <row r="3048" spans="1:19">
      <c r="A3048">
        <v>3047</v>
      </c>
      <c r="B3048" s="400">
        <v>44091.340277777781</v>
      </c>
      <c r="C3048" s="577" t="s">
        <v>97</v>
      </c>
      <c r="D3048">
        <v>0.05</v>
      </c>
      <c r="F3048">
        <v>1.1798900000000001</v>
      </c>
      <c r="I3048" s="400">
        <v>44095.349305555559</v>
      </c>
      <c r="J3048">
        <v>1.1817</v>
      </c>
      <c r="N3048">
        <v>-8.94</v>
      </c>
      <c r="Q3048">
        <v>1495</v>
      </c>
      <c r="R3048" s="577" t="s">
        <v>97</v>
      </c>
      <c r="S3048" s="577">
        <v>7</v>
      </c>
    </row>
    <row r="3049" spans="1:19">
      <c r="A3049">
        <v>3052</v>
      </c>
      <c r="B3049" s="400">
        <v>44091.612500000003</v>
      </c>
      <c r="C3049" s="577" t="s">
        <v>97</v>
      </c>
      <c r="D3049">
        <v>0.08</v>
      </c>
      <c r="F3049">
        <v>1.1817</v>
      </c>
      <c r="I3049" s="400">
        <v>44095.349305555559</v>
      </c>
      <c r="J3049">
        <v>1.1817</v>
      </c>
      <c r="N3049">
        <v>0.18</v>
      </c>
      <c r="Q3049">
        <v>1495</v>
      </c>
      <c r="R3049" s="577" t="s">
        <v>97</v>
      </c>
      <c r="S3049" s="577">
        <v>7</v>
      </c>
    </row>
    <row r="3050" spans="1:19">
      <c r="A3050">
        <v>3053</v>
      </c>
      <c r="B3050" s="400">
        <v>44091.754861111112</v>
      </c>
      <c r="C3050" s="577" t="s">
        <v>97</v>
      </c>
      <c r="D3050">
        <v>0.14000000000000001</v>
      </c>
      <c r="F3050">
        <v>1.18363</v>
      </c>
      <c r="I3050" s="400">
        <v>44095.349305555559</v>
      </c>
      <c r="J3050">
        <v>1.1817</v>
      </c>
      <c r="N3050">
        <v>27.33</v>
      </c>
      <c r="Q3050">
        <v>1495</v>
      </c>
      <c r="R3050" s="577" t="s">
        <v>97</v>
      </c>
      <c r="S3050" s="577">
        <v>7</v>
      </c>
    </row>
    <row r="3051" spans="1:19">
      <c r="A3051">
        <v>3055</v>
      </c>
      <c r="B3051" s="400">
        <v>44092.005555555559</v>
      </c>
      <c r="C3051" s="577" t="s">
        <v>97</v>
      </c>
      <c r="D3051">
        <v>0.23</v>
      </c>
      <c r="F3051">
        <v>1.18563</v>
      </c>
      <c r="I3051" s="400">
        <v>44095.349305555559</v>
      </c>
      <c r="J3051">
        <v>1.1817</v>
      </c>
      <c r="N3051">
        <v>90.65</v>
      </c>
      <c r="Q3051">
        <v>1495</v>
      </c>
      <c r="R3051" s="577" t="s">
        <v>97</v>
      </c>
      <c r="S3051" s="577">
        <v>7</v>
      </c>
    </row>
    <row r="3052" spans="1:19">
      <c r="A3052">
        <v>3048</v>
      </c>
      <c r="B3052" s="400">
        <v>44091.357638888891</v>
      </c>
      <c r="C3052" s="577" t="s">
        <v>96</v>
      </c>
      <c r="D3052">
        <v>0.02</v>
      </c>
      <c r="F3052">
        <v>1.18069</v>
      </c>
      <c r="I3052" s="400">
        <v>44091.532638888886</v>
      </c>
      <c r="J3052">
        <v>1.18089</v>
      </c>
      <c r="N3052">
        <v>0.4</v>
      </c>
      <c r="Q3052">
        <v>1496</v>
      </c>
      <c r="R3052" s="577" t="s">
        <v>96</v>
      </c>
      <c r="S3052" s="577">
        <v>2</v>
      </c>
    </row>
    <row r="3053" spans="1:19">
      <c r="A3053">
        <v>3049</v>
      </c>
      <c r="B3053" s="400">
        <v>44091.386111111111</v>
      </c>
      <c r="C3053" s="577" t="s">
        <v>96</v>
      </c>
      <c r="D3053">
        <v>0.02</v>
      </c>
      <c r="F3053">
        <v>1.17909</v>
      </c>
      <c r="I3053" s="400">
        <v>44091.532638888886</v>
      </c>
      <c r="J3053">
        <v>1.18089</v>
      </c>
      <c r="N3053">
        <v>3.6</v>
      </c>
      <c r="Q3053">
        <v>1496</v>
      </c>
      <c r="R3053" s="577" t="s">
        <v>96</v>
      </c>
      <c r="S3053" s="577">
        <v>2</v>
      </c>
    </row>
    <row r="3054" spans="1:19">
      <c r="A3054">
        <v>3050</v>
      </c>
      <c r="B3054" s="400">
        <v>44091.538888888892</v>
      </c>
      <c r="C3054" s="577" t="s">
        <v>96</v>
      </c>
      <c r="D3054">
        <v>0.02</v>
      </c>
      <c r="F3054">
        <v>1.18052</v>
      </c>
      <c r="I3054" s="400">
        <v>44091.580555555556</v>
      </c>
      <c r="J3054">
        <v>1.1815199999999999</v>
      </c>
      <c r="N3054">
        <v>2</v>
      </c>
      <c r="Q3054">
        <v>1497</v>
      </c>
      <c r="R3054" s="577" t="s">
        <v>96</v>
      </c>
      <c r="S3054" s="577">
        <v>1</v>
      </c>
    </row>
    <row r="3055" spans="1:19">
      <c r="A3055">
        <v>3051</v>
      </c>
      <c r="B3055" s="400">
        <v>44091.582638888889</v>
      </c>
      <c r="C3055" s="577" t="s">
        <v>96</v>
      </c>
      <c r="D3055">
        <v>0.02</v>
      </c>
      <c r="F3055">
        <v>1.1810700000000001</v>
      </c>
      <c r="I3055" s="400">
        <v>44091.635416666664</v>
      </c>
      <c r="J3055">
        <v>1.18207</v>
      </c>
      <c r="N3055">
        <v>2</v>
      </c>
      <c r="Q3055">
        <v>1498</v>
      </c>
      <c r="R3055" s="577" t="s">
        <v>96</v>
      </c>
      <c r="S3055" s="577">
        <v>1</v>
      </c>
    </row>
    <row r="3056" spans="1:19">
      <c r="A3056">
        <v>3054</v>
      </c>
      <c r="B3056" s="400">
        <v>44091.842361111114</v>
      </c>
      <c r="C3056" s="577" t="s">
        <v>96</v>
      </c>
      <c r="D3056">
        <v>0.02</v>
      </c>
      <c r="F3056">
        <v>1.1848099999999999</v>
      </c>
      <c r="I3056" s="400">
        <v>44092.005555555559</v>
      </c>
      <c r="J3056">
        <v>1.18581</v>
      </c>
      <c r="N3056">
        <v>1.92</v>
      </c>
      <c r="Q3056">
        <v>1499</v>
      </c>
      <c r="R3056" s="577" t="s">
        <v>96</v>
      </c>
      <c r="S3056" s="577">
        <v>1</v>
      </c>
    </row>
    <row r="3057" spans="1:19">
      <c r="A3057">
        <v>3056</v>
      </c>
      <c r="B3057" s="400">
        <v>44092.054166666669</v>
      </c>
      <c r="C3057" s="577" t="s">
        <v>96</v>
      </c>
      <c r="D3057">
        <v>0.02</v>
      </c>
      <c r="F3057">
        <v>1.1852799999999999</v>
      </c>
      <c r="I3057" s="400">
        <v>44092.288194444445</v>
      </c>
      <c r="J3057">
        <v>1.18628</v>
      </c>
      <c r="N3057">
        <v>2</v>
      </c>
      <c r="Q3057">
        <v>1500</v>
      </c>
      <c r="R3057" s="577" t="s">
        <v>96</v>
      </c>
      <c r="S3057" s="577">
        <v>1</v>
      </c>
    </row>
    <row r="3058" spans="1:19">
      <c r="A3058">
        <v>3057</v>
      </c>
      <c r="B3058" s="400">
        <v>44092.299305555556</v>
      </c>
      <c r="C3058" s="577" t="s">
        <v>96</v>
      </c>
      <c r="D3058">
        <v>0.02</v>
      </c>
      <c r="F3058">
        <v>1.18634</v>
      </c>
      <c r="I3058" s="400">
        <v>44092.611111111109</v>
      </c>
      <c r="J3058">
        <v>1.1854899999999999</v>
      </c>
      <c r="N3058">
        <v>-1.7</v>
      </c>
      <c r="Q3058">
        <v>1501</v>
      </c>
      <c r="R3058" s="577" t="s">
        <v>96</v>
      </c>
      <c r="S3058" s="577">
        <v>3</v>
      </c>
    </row>
    <row r="3059" spans="1:19">
      <c r="A3059">
        <v>3058</v>
      </c>
      <c r="B3059" s="400">
        <v>44092.333333333336</v>
      </c>
      <c r="C3059" s="577" t="s">
        <v>96</v>
      </c>
      <c r="D3059">
        <v>0.02</v>
      </c>
      <c r="F3059">
        <v>1.18472</v>
      </c>
      <c r="I3059" s="400">
        <v>44092.611111111109</v>
      </c>
      <c r="J3059">
        <v>1.1854899999999999</v>
      </c>
      <c r="N3059">
        <v>1.54</v>
      </c>
      <c r="Q3059">
        <v>1501</v>
      </c>
      <c r="R3059" s="577" t="s">
        <v>96</v>
      </c>
      <c r="S3059" s="577">
        <v>3</v>
      </c>
    </row>
    <row r="3060" spans="1:19">
      <c r="A3060">
        <v>3059</v>
      </c>
      <c r="B3060" s="400">
        <v>44092.585416666669</v>
      </c>
      <c r="C3060" s="577" t="s">
        <v>96</v>
      </c>
      <c r="D3060">
        <v>0.03</v>
      </c>
      <c r="F3060">
        <v>1.1831100000000001</v>
      </c>
      <c r="I3060" s="400">
        <v>44092.611111111109</v>
      </c>
      <c r="J3060">
        <v>1.1854899999999999</v>
      </c>
      <c r="N3060">
        <v>7.14</v>
      </c>
      <c r="Q3060">
        <v>1501</v>
      </c>
      <c r="R3060" s="577" t="s">
        <v>96</v>
      </c>
      <c r="S3060" s="577">
        <v>3</v>
      </c>
    </row>
    <row r="3061" spans="1:19">
      <c r="A3061">
        <v>3060</v>
      </c>
      <c r="B3061" s="400">
        <v>44092.625</v>
      </c>
      <c r="C3061" s="577" t="s">
        <v>96</v>
      </c>
      <c r="D3061">
        <v>0.02</v>
      </c>
      <c r="F3061">
        <v>1.1862200000000001</v>
      </c>
      <c r="I3061" s="400">
        <v>44095.144444444442</v>
      </c>
      <c r="J3061">
        <v>1.18642</v>
      </c>
      <c r="N3061">
        <v>0.32</v>
      </c>
      <c r="Q3061">
        <v>1502</v>
      </c>
      <c r="R3061" s="577" t="s">
        <v>96</v>
      </c>
      <c r="S3061" s="577">
        <v>2</v>
      </c>
    </row>
    <row r="3062" spans="1:19">
      <c r="A3062">
        <v>3061</v>
      </c>
      <c r="B3062" s="400">
        <v>44092.845833333333</v>
      </c>
      <c r="C3062" s="577" t="s">
        <v>96</v>
      </c>
      <c r="D3062">
        <v>0.02</v>
      </c>
      <c r="F3062">
        <v>1.18462</v>
      </c>
      <c r="I3062" s="400">
        <v>44095.144444444442</v>
      </c>
      <c r="J3062">
        <v>1.18642</v>
      </c>
      <c r="N3062">
        <v>3.52</v>
      </c>
      <c r="Q3062">
        <v>1502</v>
      </c>
      <c r="R3062" s="577" t="s">
        <v>96</v>
      </c>
      <c r="S3062" s="577">
        <v>2</v>
      </c>
    </row>
    <row r="3063" spans="1:19">
      <c r="A3063">
        <v>3062</v>
      </c>
      <c r="B3063" s="400">
        <v>44095.245138888888</v>
      </c>
      <c r="C3063" s="577" t="s">
        <v>96</v>
      </c>
      <c r="D3063">
        <v>0.02</v>
      </c>
      <c r="F3063">
        <v>1.1865000000000001</v>
      </c>
      <c r="I3063" s="400">
        <v>44098.738888888889</v>
      </c>
      <c r="J3063">
        <v>1.1685099999999999</v>
      </c>
      <c r="N3063">
        <v>-36.380000000000003</v>
      </c>
      <c r="Q3063">
        <v>1503</v>
      </c>
      <c r="R3063" s="577" t="s">
        <v>96</v>
      </c>
      <c r="S3063" s="577">
        <v>12</v>
      </c>
    </row>
    <row r="3064" spans="1:19">
      <c r="A3064">
        <v>3063</v>
      </c>
      <c r="B3064" s="400">
        <v>44095.3125</v>
      </c>
      <c r="C3064" s="577" t="s">
        <v>96</v>
      </c>
      <c r="D3064">
        <v>0.02</v>
      </c>
      <c r="F3064">
        <v>1.18489</v>
      </c>
      <c r="I3064" s="400">
        <v>44098.738888888889</v>
      </c>
      <c r="J3064">
        <v>1.1685099999999999</v>
      </c>
      <c r="N3064">
        <v>-33.159999999999997</v>
      </c>
      <c r="Q3064">
        <v>1503</v>
      </c>
      <c r="R3064" s="577" t="s">
        <v>96</v>
      </c>
      <c r="S3064" s="577">
        <v>12</v>
      </c>
    </row>
    <row r="3065" spans="1:19">
      <c r="A3065">
        <v>3064</v>
      </c>
      <c r="B3065" s="400">
        <v>44095.333333333336</v>
      </c>
      <c r="C3065" s="577" t="s">
        <v>96</v>
      </c>
      <c r="D3065">
        <v>0.03</v>
      </c>
      <c r="F3065">
        <v>1.18329</v>
      </c>
      <c r="I3065" s="400">
        <v>44098.738888888889</v>
      </c>
      <c r="J3065">
        <v>1.1685099999999999</v>
      </c>
      <c r="N3065">
        <v>-44.94</v>
      </c>
      <c r="Q3065">
        <v>1503</v>
      </c>
      <c r="R3065" s="577" t="s">
        <v>96</v>
      </c>
      <c r="S3065" s="577">
        <v>12</v>
      </c>
    </row>
    <row r="3066" spans="1:19">
      <c r="A3066">
        <v>3065</v>
      </c>
      <c r="B3066" s="400">
        <v>44095.349305555559</v>
      </c>
      <c r="C3066" s="577" t="s">
        <v>96</v>
      </c>
      <c r="D3066">
        <v>0.05</v>
      </c>
      <c r="F3066">
        <v>1.1815899999999999</v>
      </c>
      <c r="I3066" s="400">
        <v>44098.738888888889</v>
      </c>
      <c r="J3066">
        <v>1.1685099999999999</v>
      </c>
      <c r="N3066">
        <v>-66.400000000000006</v>
      </c>
      <c r="Q3066">
        <v>1503</v>
      </c>
      <c r="R3066" s="577" t="s">
        <v>96</v>
      </c>
      <c r="S3066" s="577">
        <v>12</v>
      </c>
    </row>
    <row r="3067" spans="1:19">
      <c r="A3067">
        <v>3066</v>
      </c>
      <c r="B3067" s="400">
        <v>44095.361111111109</v>
      </c>
      <c r="C3067" s="577" t="s">
        <v>96</v>
      </c>
      <c r="D3067">
        <v>0.08</v>
      </c>
      <c r="F3067">
        <v>1.1797599999999999</v>
      </c>
      <c r="I3067" s="400">
        <v>44098.738888888889</v>
      </c>
      <c r="J3067">
        <v>1.1685099999999999</v>
      </c>
      <c r="N3067">
        <v>-91.61</v>
      </c>
      <c r="Q3067">
        <v>1503</v>
      </c>
      <c r="R3067" s="577" t="s">
        <v>96</v>
      </c>
      <c r="S3067" s="577">
        <v>12</v>
      </c>
    </row>
    <row r="3068" spans="1:19">
      <c r="A3068">
        <v>3068</v>
      </c>
      <c r="B3068" s="400">
        <v>44095.427777777775</v>
      </c>
      <c r="C3068" s="577" t="s">
        <v>96</v>
      </c>
      <c r="D3068">
        <v>0.14000000000000001</v>
      </c>
      <c r="F3068">
        <v>1.1778599999999999</v>
      </c>
      <c r="I3068" s="400">
        <v>44098.738888888889</v>
      </c>
      <c r="J3068">
        <v>1.1685099999999999</v>
      </c>
      <c r="N3068">
        <v>-133.71</v>
      </c>
      <c r="Q3068">
        <v>1503</v>
      </c>
      <c r="R3068" s="577" t="s">
        <v>96</v>
      </c>
      <c r="S3068" s="577">
        <v>12</v>
      </c>
    </row>
    <row r="3069" spans="1:19">
      <c r="A3069">
        <v>3071</v>
      </c>
      <c r="B3069" s="400">
        <v>44095.569444444445</v>
      </c>
      <c r="C3069" s="577" t="s">
        <v>96</v>
      </c>
      <c r="D3069">
        <v>0.23</v>
      </c>
      <c r="F3069">
        <v>1.1758599999999999</v>
      </c>
      <c r="I3069" s="400">
        <v>44098.738888888889</v>
      </c>
      <c r="J3069">
        <v>1.1685099999999999</v>
      </c>
      <c r="N3069">
        <v>-173.67</v>
      </c>
      <c r="Q3069">
        <v>1503</v>
      </c>
      <c r="R3069" s="577" t="s">
        <v>96</v>
      </c>
      <c r="S3069" s="577">
        <v>12</v>
      </c>
    </row>
    <row r="3070" spans="1:19">
      <c r="A3070">
        <v>3072</v>
      </c>
      <c r="B3070" s="400">
        <v>44095.609722222223</v>
      </c>
      <c r="C3070" s="577" t="s">
        <v>96</v>
      </c>
      <c r="D3070">
        <v>0.38</v>
      </c>
      <c r="F3070">
        <v>1.1737500000000001</v>
      </c>
      <c r="I3070" s="400">
        <v>44098.738888888889</v>
      </c>
      <c r="J3070">
        <v>1.1685099999999999</v>
      </c>
      <c r="N3070">
        <v>-206.75</v>
      </c>
      <c r="Q3070">
        <v>1503</v>
      </c>
      <c r="R3070" s="577" t="s">
        <v>96</v>
      </c>
      <c r="S3070" s="577">
        <v>12</v>
      </c>
    </row>
    <row r="3071" spans="1:19">
      <c r="A3071">
        <v>3082</v>
      </c>
      <c r="B3071" s="400">
        <v>44096.613888888889</v>
      </c>
      <c r="C3071" s="577" t="s">
        <v>96</v>
      </c>
      <c r="D3071">
        <v>0.64</v>
      </c>
      <c r="F3071">
        <v>1.1715500000000001</v>
      </c>
      <c r="I3071" s="400">
        <v>44098.738888888889</v>
      </c>
      <c r="J3071">
        <v>1.1685099999999999</v>
      </c>
      <c r="N3071">
        <v>-204.84</v>
      </c>
      <c r="Q3071">
        <v>1503</v>
      </c>
      <c r="R3071" s="577" t="s">
        <v>96</v>
      </c>
      <c r="S3071" s="577">
        <v>12</v>
      </c>
    </row>
    <row r="3072" spans="1:19">
      <c r="A3072">
        <v>3084</v>
      </c>
      <c r="B3072" s="400">
        <v>44097.033333333333</v>
      </c>
      <c r="C3072" s="577" t="s">
        <v>96</v>
      </c>
      <c r="D3072">
        <v>1.1100000000000001</v>
      </c>
      <c r="F3072">
        <v>1.1692400000000001</v>
      </c>
      <c r="I3072" s="400">
        <v>44098.738888888889</v>
      </c>
      <c r="J3072">
        <v>1.1685099999999999</v>
      </c>
      <c r="N3072">
        <v>-94.41</v>
      </c>
      <c r="Q3072">
        <v>1503</v>
      </c>
      <c r="R3072" s="577" t="s">
        <v>96</v>
      </c>
      <c r="S3072" s="577">
        <v>12</v>
      </c>
    </row>
    <row r="3073" spans="1:19">
      <c r="A3073">
        <v>3091</v>
      </c>
      <c r="B3073" s="400">
        <v>44097.598611111112</v>
      </c>
      <c r="C3073" s="577" t="s">
        <v>96</v>
      </c>
      <c r="D3073">
        <v>1.93</v>
      </c>
      <c r="F3073">
        <v>1.16683</v>
      </c>
      <c r="I3073" s="400">
        <v>44098.738888888889</v>
      </c>
      <c r="J3073">
        <v>1.1685099999999999</v>
      </c>
      <c r="N3073">
        <v>300.98</v>
      </c>
      <c r="Q3073">
        <v>1503</v>
      </c>
      <c r="R3073" s="577" t="s">
        <v>96</v>
      </c>
      <c r="S3073" s="577">
        <v>12</v>
      </c>
    </row>
    <row r="3074" spans="1:19">
      <c r="A3074">
        <v>3099</v>
      </c>
      <c r="B3074" s="400">
        <v>44098.397222222222</v>
      </c>
      <c r="C3074" s="577" t="s">
        <v>96</v>
      </c>
      <c r="D3074">
        <v>3.4</v>
      </c>
      <c r="F3074">
        <v>1.1640299999999999</v>
      </c>
      <c r="I3074" s="400">
        <v>44098.738888888889</v>
      </c>
      <c r="J3074">
        <v>1.1685099999999999</v>
      </c>
      <c r="N3074">
        <v>1523.2</v>
      </c>
      <c r="Q3074">
        <v>1503</v>
      </c>
      <c r="R3074" s="577" t="s">
        <v>96</v>
      </c>
      <c r="S3074" s="577">
        <v>12</v>
      </c>
    </row>
    <row r="3075" spans="1:19">
      <c r="A3075">
        <v>3067</v>
      </c>
      <c r="B3075" s="400">
        <v>44095.365972222222</v>
      </c>
      <c r="C3075" s="577" t="s">
        <v>97</v>
      </c>
      <c r="D3075">
        <v>0.02</v>
      </c>
      <c r="F3075">
        <v>1.18008</v>
      </c>
      <c r="I3075" s="400">
        <v>44095.397222222222</v>
      </c>
      <c r="J3075">
        <v>1.1790799999999999</v>
      </c>
      <c r="N3075">
        <v>2</v>
      </c>
      <c r="Q3075">
        <v>1504</v>
      </c>
      <c r="R3075" s="577" t="s">
        <v>97</v>
      </c>
      <c r="S3075" s="577">
        <v>1</v>
      </c>
    </row>
    <row r="3076" spans="1:19">
      <c r="A3076">
        <v>3069</v>
      </c>
      <c r="B3076" s="400">
        <v>44095.492361111108</v>
      </c>
      <c r="C3076" s="577" t="s">
        <v>97</v>
      </c>
      <c r="D3076">
        <v>0.02</v>
      </c>
      <c r="F3076">
        <v>1.1795500000000001</v>
      </c>
      <c r="I3076" s="400">
        <v>44095.51458333333</v>
      </c>
      <c r="J3076">
        <v>1.17855</v>
      </c>
      <c r="N3076">
        <v>2</v>
      </c>
      <c r="Q3076">
        <v>1505</v>
      </c>
      <c r="R3076" s="577" t="s">
        <v>97</v>
      </c>
      <c r="S3076" s="577">
        <v>1</v>
      </c>
    </row>
    <row r="3077" spans="1:19">
      <c r="A3077">
        <v>3070</v>
      </c>
      <c r="B3077" s="400">
        <v>44095.540277777778</v>
      </c>
      <c r="C3077" s="577" t="s">
        <v>97</v>
      </c>
      <c r="D3077">
        <v>0.02</v>
      </c>
      <c r="F3077">
        <v>1.1769400000000001</v>
      </c>
      <c r="I3077" s="400">
        <v>44095.569444444445</v>
      </c>
      <c r="J3077">
        <v>1.17594</v>
      </c>
      <c r="N3077">
        <v>2</v>
      </c>
      <c r="Q3077">
        <v>1506</v>
      </c>
      <c r="R3077" s="577" t="s">
        <v>97</v>
      </c>
      <c r="S3077" s="577">
        <v>1</v>
      </c>
    </row>
    <row r="3078" spans="1:19">
      <c r="A3078">
        <v>3073</v>
      </c>
      <c r="B3078" s="400">
        <v>44095.627083333333</v>
      </c>
      <c r="C3078" s="577" t="s">
        <v>97</v>
      </c>
      <c r="D3078">
        <v>0.02</v>
      </c>
      <c r="F3078">
        <v>1.17479</v>
      </c>
      <c r="I3078" s="400">
        <v>44095.637499999997</v>
      </c>
      <c r="J3078">
        <v>1.1737899999999999</v>
      </c>
      <c r="N3078">
        <v>2</v>
      </c>
      <c r="Q3078">
        <v>1507</v>
      </c>
      <c r="R3078" s="577" t="s">
        <v>97</v>
      </c>
      <c r="S3078" s="577">
        <v>1</v>
      </c>
    </row>
    <row r="3079" spans="1:19">
      <c r="A3079">
        <v>3074</v>
      </c>
      <c r="B3079" s="400">
        <v>44095.645138888889</v>
      </c>
      <c r="C3079" s="577" t="s">
        <v>97</v>
      </c>
      <c r="D3079">
        <v>0.02</v>
      </c>
      <c r="F3079">
        <v>1.17374</v>
      </c>
      <c r="I3079" s="400">
        <v>44096.263888888891</v>
      </c>
      <c r="J3079">
        <v>1.17459</v>
      </c>
      <c r="N3079">
        <v>-1.68</v>
      </c>
      <c r="Q3079">
        <v>1508</v>
      </c>
      <c r="R3079" s="577" t="s">
        <v>97</v>
      </c>
      <c r="S3079" s="577">
        <v>3</v>
      </c>
    </row>
    <row r="3080" spans="1:19">
      <c r="A3080">
        <v>3075</v>
      </c>
      <c r="B3080" s="400">
        <v>44095.728472222225</v>
      </c>
      <c r="C3080" s="577" t="s">
        <v>97</v>
      </c>
      <c r="D3080">
        <v>0.02</v>
      </c>
      <c r="F3080">
        <v>1.1753499999999999</v>
      </c>
      <c r="I3080" s="400">
        <v>44096.263888888891</v>
      </c>
      <c r="J3080">
        <v>1.17459</v>
      </c>
      <c r="N3080">
        <v>1.54</v>
      </c>
      <c r="Q3080">
        <v>1508</v>
      </c>
      <c r="R3080" s="577" t="s">
        <v>97</v>
      </c>
      <c r="S3080" s="577">
        <v>3</v>
      </c>
    </row>
    <row r="3081" spans="1:19">
      <c r="A3081">
        <v>3076</v>
      </c>
      <c r="B3081" s="400">
        <v>44095.8</v>
      </c>
      <c r="C3081" s="577" t="s">
        <v>97</v>
      </c>
      <c r="D3081">
        <v>0.03</v>
      </c>
      <c r="F3081">
        <v>1.1769799999999999</v>
      </c>
      <c r="I3081" s="400">
        <v>44096.263888888891</v>
      </c>
      <c r="J3081">
        <v>1.17459</v>
      </c>
      <c r="N3081">
        <v>7.2</v>
      </c>
      <c r="Q3081">
        <v>1508</v>
      </c>
      <c r="R3081" s="577" t="s">
        <v>97</v>
      </c>
      <c r="S3081" s="577">
        <v>3</v>
      </c>
    </row>
    <row r="3082" spans="1:19">
      <c r="A3082">
        <v>3077</v>
      </c>
      <c r="B3082" s="400">
        <v>44096.293055555558</v>
      </c>
      <c r="C3082" s="577" t="s">
        <v>97</v>
      </c>
      <c r="D3082">
        <v>0.02</v>
      </c>
      <c r="F3082">
        <v>1.17493</v>
      </c>
      <c r="I3082" s="400">
        <v>44096.29791666667</v>
      </c>
      <c r="J3082">
        <v>1.1739299999999999</v>
      </c>
      <c r="N3082">
        <v>2</v>
      </c>
      <c r="Q3082">
        <v>1509</v>
      </c>
      <c r="R3082" s="577" t="s">
        <v>97</v>
      </c>
      <c r="S3082" s="577">
        <v>1</v>
      </c>
    </row>
    <row r="3083" spans="1:19">
      <c r="A3083">
        <v>3078</v>
      </c>
      <c r="B3083" s="400">
        <v>44096.325694444444</v>
      </c>
      <c r="C3083" s="577" t="s">
        <v>97</v>
      </c>
      <c r="D3083">
        <v>0.02</v>
      </c>
      <c r="F3083">
        <v>1.1728499999999999</v>
      </c>
      <c r="I3083" s="400">
        <v>44096.511111111111</v>
      </c>
      <c r="J3083">
        <v>1.1737200000000001</v>
      </c>
      <c r="N3083">
        <v>-1.74</v>
      </c>
      <c r="Q3083">
        <v>1510</v>
      </c>
      <c r="R3083" s="577" t="s">
        <v>97</v>
      </c>
      <c r="S3083" s="577">
        <v>3</v>
      </c>
    </row>
    <row r="3084" spans="1:19">
      <c r="A3084">
        <v>3079</v>
      </c>
      <c r="B3084" s="400">
        <v>44096.356249999997</v>
      </c>
      <c r="C3084" s="577" t="s">
        <v>97</v>
      </c>
      <c r="D3084">
        <v>0.02</v>
      </c>
      <c r="F3084">
        <v>1.1744600000000001</v>
      </c>
      <c r="I3084" s="400">
        <v>44096.511111111111</v>
      </c>
      <c r="J3084">
        <v>1.1737200000000001</v>
      </c>
      <c r="N3084">
        <v>1.48</v>
      </c>
      <c r="Q3084">
        <v>1510</v>
      </c>
      <c r="R3084" s="577" t="s">
        <v>97</v>
      </c>
      <c r="S3084" s="577">
        <v>3</v>
      </c>
    </row>
    <row r="3085" spans="1:19">
      <c r="A3085">
        <v>3080</v>
      </c>
      <c r="B3085" s="400">
        <v>44096.445138888892</v>
      </c>
      <c r="C3085" s="577" t="s">
        <v>97</v>
      </c>
      <c r="D3085">
        <v>0.03</v>
      </c>
      <c r="F3085">
        <v>1.17615</v>
      </c>
      <c r="I3085" s="400">
        <v>44096.511111111111</v>
      </c>
      <c r="J3085">
        <v>1.1737200000000001</v>
      </c>
      <c r="N3085">
        <v>7.29</v>
      </c>
      <c r="Q3085">
        <v>1510</v>
      </c>
      <c r="R3085" s="577" t="s">
        <v>97</v>
      </c>
      <c r="S3085" s="577">
        <v>3</v>
      </c>
    </row>
    <row r="3086" spans="1:19">
      <c r="A3086">
        <v>3081</v>
      </c>
      <c r="B3086" s="400">
        <v>44096.522916666669</v>
      </c>
      <c r="C3086" s="577" t="s">
        <v>97</v>
      </c>
      <c r="D3086">
        <v>0.02</v>
      </c>
      <c r="F3086">
        <v>1.17448</v>
      </c>
      <c r="I3086" s="400">
        <v>44096.576388888891</v>
      </c>
      <c r="J3086">
        <v>1.1734800000000001</v>
      </c>
      <c r="N3086">
        <v>2</v>
      </c>
      <c r="Q3086">
        <v>1511</v>
      </c>
      <c r="R3086" s="577" t="s">
        <v>97</v>
      </c>
      <c r="S3086" s="577">
        <v>1</v>
      </c>
    </row>
    <row r="3087" spans="1:19">
      <c r="A3087">
        <v>3083</v>
      </c>
      <c r="B3087" s="400">
        <v>44096.632638888892</v>
      </c>
      <c r="C3087" s="577" t="s">
        <v>97</v>
      </c>
      <c r="D3087">
        <v>0.02</v>
      </c>
      <c r="F3087">
        <v>1.17022</v>
      </c>
      <c r="I3087" s="400">
        <v>44097.033333333333</v>
      </c>
      <c r="J3087">
        <v>1.1692199999999999</v>
      </c>
      <c r="N3087">
        <v>2.02</v>
      </c>
      <c r="Q3087">
        <v>1512</v>
      </c>
      <c r="R3087" s="577" t="s">
        <v>97</v>
      </c>
      <c r="S3087" s="577">
        <v>1</v>
      </c>
    </row>
    <row r="3088" spans="1:19">
      <c r="A3088">
        <v>3085</v>
      </c>
      <c r="B3088" s="400">
        <v>44097.058333333334</v>
      </c>
      <c r="C3088" s="577" t="s">
        <v>97</v>
      </c>
      <c r="D3088">
        <v>0.02</v>
      </c>
      <c r="F3088">
        <v>1.1682900000000001</v>
      </c>
      <c r="I3088" s="400">
        <v>44097.499305555553</v>
      </c>
      <c r="J3088">
        <v>1.1691400000000001</v>
      </c>
      <c r="N3088">
        <v>-1.7</v>
      </c>
      <c r="Q3088">
        <v>1513</v>
      </c>
      <c r="R3088" s="577" t="s">
        <v>97</v>
      </c>
      <c r="S3088" s="577">
        <v>3</v>
      </c>
    </row>
    <row r="3089" spans="1:19">
      <c r="A3089">
        <v>3086</v>
      </c>
      <c r="B3089" s="400">
        <v>44097.313888888886</v>
      </c>
      <c r="C3089" s="577" t="s">
        <v>97</v>
      </c>
      <c r="D3089">
        <v>0.02</v>
      </c>
      <c r="F3089">
        <v>1.1698900000000001</v>
      </c>
      <c r="I3089" s="400">
        <v>44097.499305555553</v>
      </c>
      <c r="J3089">
        <v>1.1691400000000001</v>
      </c>
      <c r="N3089">
        <v>1.5</v>
      </c>
      <c r="Q3089">
        <v>1513</v>
      </c>
      <c r="R3089" s="577" t="s">
        <v>97</v>
      </c>
      <c r="S3089" s="577">
        <v>3</v>
      </c>
    </row>
    <row r="3090" spans="1:19">
      <c r="A3090">
        <v>3087</v>
      </c>
      <c r="B3090" s="400">
        <v>44097.385416666664</v>
      </c>
      <c r="C3090" s="577" t="s">
        <v>97</v>
      </c>
      <c r="D3090">
        <v>0.03</v>
      </c>
      <c r="F3090">
        <v>1.17154</v>
      </c>
      <c r="I3090" s="400">
        <v>44097.499305555553</v>
      </c>
      <c r="J3090">
        <v>1.1691400000000001</v>
      </c>
      <c r="N3090">
        <v>7.2</v>
      </c>
      <c r="Q3090">
        <v>1513</v>
      </c>
      <c r="R3090" s="577" t="s">
        <v>97</v>
      </c>
      <c r="S3090" s="577">
        <v>3</v>
      </c>
    </row>
    <row r="3091" spans="1:19">
      <c r="A3091">
        <v>3088</v>
      </c>
      <c r="B3091" s="400">
        <v>44097.507638888892</v>
      </c>
      <c r="C3091" s="577" t="s">
        <v>97</v>
      </c>
      <c r="D3091">
        <v>0.02</v>
      </c>
      <c r="F3091">
        <v>1.16934</v>
      </c>
      <c r="I3091" s="400">
        <v>44097.55972222222</v>
      </c>
      <c r="J3091">
        <v>1.1683399999999999</v>
      </c>
      <c r="N3091">
        <v>2</v>
      </c>
      <c r="Q3091">
        <v>1514</v>
      </c>
      <c r="R3091" s="577" t="s">
        <v>97</v>
      </c>
      <c r="S3091" s="577">
        <v>1</v>
      </c>
    </row>
    <row r="3092" spans="1:19">
      <c r="A3092">
        <v>3089</v>
      </c>
      <c r="B3092" s="400">
        <v>44097.563194444447</v>
      </c>
      <c r="C3092" s="577" t="s">
        <v>97</v>
      </c>
      <c r="D3092">
        <v>0.02</v>
      </c>
      <c r="F3092">
        <v>1.1686799999999999</v>
      </c>
      <c r="I3092" s="400">
        <v>44097.578472222223</v>
      </c>
      <c r="J3092">
        <v>1.16848</v>
      </c>
      <c r="N3092">
        <v>0.4</v>
      </c>
      <c r="Q3092">
        <v>1515</v>
      </c>
      <c r="R3092" s="577" t="s">
        <v>97</v>
      </c>
      <c r="S3092" s="577">
        <v>2</v>
      </c>
    </row>
    <row r="3093" spans="1:19">
      <c r="A3093">
        <v>3090</v>
      </c>
      <c r="B3093" s="400">
        <v>44097.566666666666</v>
      </c>
      <c r="C3093" s="577" t="s">
        <v>97</v>
      </c>
      <c r="D3093">
        <v>0.02</v>
      </c>
      <c r="F3093">
        <v>1.17028</v>
      </c>
      <c r="I3093" s="400">
        <v>44097.578472222223</v>
      </c>
      <c r="J3093">
        <v>1.16848</v>
      </c>
      <c r="N3093">
        <v>3.6</v>
      </c>
      <c r="Q3093">
        <v>1515</v>
      </c>
      <c r="R3093" s="577" t="s">
        <v>97</v>
      </c>
      <c r="S3093" s="577">
        <v>2</v>
      </c>
    </row>
    <row r="3094" spans="1:19">
      <c r="A3094">
        <v>3092</v>
      </c>
      <c r="B3094" s="400">
        <v>44097.601388888892</v>
      </c>
      <c r="C3094" s="577" t="s">
        <v>97</v>
      </c>
      <c r="D3094">
        <v>0.02</v>
      </c>
      <c r="F3094">
        <v>1.1671899999999999</v>
      </c>
      <c r="I3094" s="400">
        <v>44097.65902777778</v>
      </c>
      <c r="J3094">
        <v>1.167</v>
      </c>
      <c r="N3094">
        <v>0.38</v>
      </c>
      <c r="Q3094">
        <v>1516</v>
      </c>
      <c r="R3094" s="577" t="s">
        <v>97</v>
      </c>
      <c r="S3094" s="577">
        <v>2</v>
      </c>
    </row>
    <row r="3095" spans="1:19">
      <c r="A3095">
        <v>3093</v>
      </c>
      <c r="B3095" s="400">
        <v>44097.636111111111</v>
      </c>
      <c r="C3095" s="577" t="s">
        <v>97</v>
      </c>
      <c r="D3095">
        <v>0.02</v>
      </c>
      <c r="F3095">
        <v>1.1688000000000001</v>
      </c>
      <c r="I3095" s="400">
        <v>44097.65902777778</v>
      </c>
      <c r="J3095">
        <v>1.167</v>
      </c>
      <c r="N3095">
        <v>3.6</v>
      </c>
      <c r="Q3095">
        <v>1516</v>
      </c>
      <c r="R3095" s="577" t="s">
        <v>97</v>
      </c>
      <c r="S3095" s="577">
        <v>2</v>
      </c>
    </row>
    <row r="3096" spans="1:19">
      <c r="A3096">
        <v>3094</v>
      </c>
      <c r="B3096" s="400">
        <v>44097.694444444445</v>
      </c>
      <c r="C3096" s="577" t="s">
        <v>97</v>
      </c>
      <c r="D3096">
        <v>0.02</v>
      </c>
      <c r="F3096">
        <v>1.16873</v>
      </c>
      <c r="I3096" s="400">
        <v>44097.761111111111</v>
      </c>
      <c r="J3096">
        <v>1.1677299999999999</v>
      </c>
      <c r="N3096">
        <v>2</v>
      </c>
      <c r="Q3096">
        <v>1517</v>
      </c>
      <c r="R3096" s="577" t="s">
        <v>97</v>
      </c>
      <c r="S3096" s="577">
        <v>1</v>
      </c>
    </row>
    <row r="3097" spans="1:19">
      <c r="A3097">
        <v>3095</v>
      </c>
      <c r="B3097" s="400">
        <v>44097.79791666667</v>
      </c>
      <c r="C3097" s="577" t="s">
        <v>97</v>
      </c>
      <c r="D3097">
        <v>0.02</v>
      </c>
      <c r="F3097">
        <v>1.16568</v>
      </c>
      <c r="I3097" s="400">
        <v>44098.195833333331</v>
      </c>
      <c r="J3097">
        <v>1.1654800000000001</v>
      </c>
      <c r="N3097">
        <v>0.47</v>
      </c>
      <c r="Q3097">
        <v>1518</v>
      </c>
      <c r="R3097" s="577" t="s">
        <v>97</v>
      </c>
      <c r="S3097" s="577">
        <v>2</v>
      </c>
    </row>
    <row r="3098" spans="1:19">
      <c r="A3098">
        <v>3096</v>
      </c>
      <c r="B3098" s="400">
        <v>44098.02847222222</v>
      </c>
      <c r="C3098" s="577" t="s">
        <v>97</v>
      </c>
      <c r="D3098">
        <v>0.02</v>
      </c>
      <c r="F3098">
        <v>1.1672800000000001</v>
      </c>
      <c r="I3098" s="400">
        <v>44098.195833333331</v>
      </c>
      <c r="J3098">
        <v>1.1654800000000001</v>
      </c>
      <c r="N3098">
        <v>3.6</v>
      </c>
      <c r="Q3098">
        <v>1518</v>
      </c>
      <c r="R3098" s="577" t="s">
        <v>97</v>
      </c>
      <c r="S3098" s="577">
        <v>2</v>
      </c>
    </row>
    <row r="3099" spans="1:19">
      <c r="A3099">
        <v>3097</v>
      </c>
      <c r="B3099" s="400">
        <v>44098.211805555555</v>
      </c>
      <c r="C3099" s="577" t="s">
        <v>97</v>
      </c>
      <c r="D3099">
        <v>0.02</v>
      </c>
      <c r="F3099">
        <v>1.1651899999999999</v>
      </c>
      <c r="I3099" s="400">
        <v>44098.395138888889</v>
      </c>
      <c r="J3099">
        <v>1.165</v>
      </c>
      <c r="N3099">
        <v>0.38</v>
      </c>
      <c r="Q3099">
        <v>1519</v>
      </c>
      <c r="R3099" s="577" t="s">
        <v>97</v>
      </c>
      <c r="S3099" s="577">
        <v>2</v>
      </c>
    </row>
    <row r="3100" spans="1:19">
      <c r="A3100">
        <v>3098</v>
      </c>
      <c r="B3100" s="400">
        <v>44098.318749999999</v>
      </c>
      <c r="C3100" s="577" t="s">
        <v>97</v>
      </c>
      <c r="D3100">
        <v>0.02</v>
      </c>
      <c r="F3100">
        <v>1.1668000000000001</v>
      </c>
      <c r="I3100" s="400">
        <v>44098.395138888889</v>
      </c>
      <c r="J3100">
        <v>1.165</v>
      </c>
      <c r="N3100">
        <v>3.6</v>
      </c>
      <c r="Q3100">
        <v>1519</v>
      </c>
      <c r="R3100" s="577" t="s">
        <v>97</v>
      </c>
      <c r="S3100" s="577">
        <v>2</v>
      </c>
    </row>
    <row r="3101" spans="1:19">
      <c r="A3101">
        <v>3100</v>
      </c>
      <c r="B3101" s="400">
        <v>44098.417361111111</v>
      </c>
      <c r="C3101" s="577" t="s">
        <v>97</v>
      </c>
      <c r="D3101">
        <v>0.02</v>
      </c>
      <c r="F3101">
        <v>1.16432</v>
      </c>
      <c r="I3101" s="400">
        <v>44098.530555555553</v>
      </c>
      <c r="J3101">
        <v>1.1633199999999999</v>
      </c>
      <c r="N3101">
        <v>2</v>
      </c>
      <c r="Q3101">
        <v>1520</v>
      </c>
      <c r="R3101" s="577" t="s">
        <v>97</v>
      </c>
      <c r="S3101" s="577">
        <v>1</v>
      </c>
    </row>
    <row r="3102" spans="1:19">
      <c r="A3102">
        <v>3101</v>
      </c>
      <c r="B3102" s="400">
        <v>44098.53402777778</v>
      </c>
      <c r="C3102" s="577" t="s">
        <v>97</v>
      </c>
      <c r="D3102">
        <v>0.02</v>
      </c>
      <c r="F3102">
        <v>1.16377</v>
      </c>
      <c r="I3102" s="400">
        <v>44099.353472222225</v>
      </c>
      <c r="J3102">
        <v>1.16588</v>
      </c>
      <c r="N3102">
        <v>-4.2</v>
      </c>
      <c r="Q3102">
        <v>1521</v>
      </c>
      <c r="R3102" s="577" t="s">
        <v>97</v>
      </c>
      <c r="S3102" s="577">
        <v>4</v>
      </c>
    </row>
    <row r="3103" spans="1:19">
      <c r="A3103">
        <v>3102</v>
      </c>
      <c r="B3103" s="400">
        <v>44098.589583333334</v>
      </c>
      <c r="C3103" s="577" t="s">
        <v>97</v>
      </c>
      <c r="D3103">
        <v>0.02</v>
      </c>
      <c r="F3103">
        <v>1.16537</v>
      </c>
      <c r="I3103" s="400">
        <v>44099.353472222225</v>
      </c>
      <c r="J3103">
        <v>1.16588</v>
      </c>
      <c r="N3103">
        <v>-1</v>
      </c>
      <c r="Q3103">
        <v>1521</v>
      </c>
      <c r="R3103" s="577" t="s">
        <v>97</v>
      </c>
      <c r="S3103" s="577">
        <v>4</v>
      </c>
    </row>
    <row r="3104" spans="1:19">
      <c r="A3104">
        <v>3103</v>
      </c>
      <c r="B3104" s="400">
        <v>44098.716666666667</v>
      </c>
      <c r="C3104" s="577" t="s">
        <v>97</v>
      </c>
      <c r="D3104">
        <v>0.03</v>
      </c>
      <c r="F3104">
        <v>1.1669700000000001</v>
      </c>
      <c r="I3104" s="400">
        <v>44099.353472222225</v>
      </c>
      <c r="J3104">
        <v>1.16588</v>
      </c>
      <c r="N3104">
        <v>3.3</v>
      </c>
      <c r="Q3104">
        <v>1521</v>
      </c>
      <c r="R3104" s="577" t="s">
        <v>97</v>
      </c>
      <c r="S3104" s="577">
        <v>4</v>
      </c>
    </row>
    <row r="3105" spans="1:19">
      <c r="A3105">
        <v>3104</v>
      </c>
      <c r="B3105" s="400">
        <v>44098.744444444441</v>
      </c>
      <c r="C3105" s="577" t="s">
        <v>97</v>
      </c>
      <c r="D3105">
        <v>0.05</v>
      </c>
      <c r="F3105">
        <v>1.1686799999999999</v>
      </c>
      <c r="I3105" s="400">
        <v>44099.353472222225</v>
      </c>
      <c r="J3105">
        <v>1.16588</v>
      </c>
      <c r="N3105">
        <v>14.06</v>
      </c>
      <c r="Q3105">
        <v>1521</v>
      </c>
      <c r="R3105" s="577" t="s">
        <v>97</v>
      </c>
      <c r="S3105" s="577">
        <v>4</v>
      </c>
    </row>
    <row r="3106" spans="1:19">
      <c r="A3106">
        <v>3105</v>
      </c>
      <c r="B3106" s="400">
        <v>44098.789583333331</v>
      </c>
      <c r="C3106" s="577" t="s">
        <v>96</v>
      </c>
      <c r="D3106">
        <v>0.02</v>
      </c>
      <c r="F3106">
        <v>1.16679</v>
      </c>
      <c r="I3106" s="400">
        <v>44099.282638888886</v>
      </c>
      <c r="J3106">
        <v>1.1677900000000001</v>
      </c>
      <c r="N3106">
        <v>1.92</v>
      </c>
      <c r="Q3106">
        <v>1522</v>
      </c>
      <c r="R3106" s="577" t="s">
        <v>96</v>
      </c>
      <c r="S3106" s="577">
        <v>1</v>
      </c>
    </row>
    <row r="3107" spans="1:19">
      <c r="A3107">
        <v>3106</v>
      </c>
      <c r="B3107" s="400">
        <v>44099.292361111111</v>
      </c>
      <c r="C3107" s="577" t="s">
        <v>96</v>
      </c>
      <c r="D3107">
        <v>0.02</v>
      </c>
      <c r="F3107">
        <v>1.1671899999999999</v>
      </c>
      <c r="I3107" s="400">
        <v>44099.30972222222</v>
      </c>
      <c r="J3107">
        <v>1.1681900000000001</v>
      </c>
      <c r="N3107">
        <v>2</v>
      </c>
      <c r="Q3107">
        <v>1523</v>
      </c>
      <c r="R3107" s="577" t="s">
        <v>96</v>
      </c>
      <c r="S3107" s="577">
        <v>1</v>
      </c>
    </row>
    <row r="3108" spans="1:19">
      <c r="A3108">
        <v>3107</v>
      </c>
      <c r="B3108" s="400">
        <v>44099.324999999997</v>
      </c>
      <c r="C3108" s="577" t="s">
        <v>96</v>
      </c>
      <c r="D3108">
        <v>0.02</v>
      </c>
      <c r="F3108">
        <v>1.1673199999999999</v>
      </c>
      <c r="I3108" s="400">
        <v>44102.422222222223</v>
      </c>
      <c r="J3108">
        <v>1.1652</v>
      </c>
      <c r="N3108">
        <v>-4.32</v>
      </c>
      <c r="Q3108">
        <v>1524</v>
      </c>
      <c r="R3108" s="577" t="s">
        <v>96</v>
      </c>
      <c r="S3108" s="577">
        <v>4</v>
      </c>
    </row>
    <row r="3109" spans="1:19">
      <c r="A3109">
        <v>3108</v>
      </c>
      <c r="B3109" s="400">
        <v>44099.353472222225</v>
      </c>
      <c r="C3109" s="577" t="s">
        <v>96</v>
      </c>
      <c r="D3109">
        <v>0.02</v>
      </c>
      <c r="F3109">
        <v>1.1657200000000001</v>
      </c>
      <c r="I3109" s="400">
        <v>44102.422222222223</v>
      </c>
      <c r="J3109">
        <v>1.1652</v>
      </c>
      <c r="N3109">
        <v>-1.1200000000000001</v>
      </c>
      <c r="Q3109">
        <v>1524</v>
      </c>
      <c r="R3109" s="577" t="s">
        <v>96</v>
      </c>
      <c r="S3109" s="577">
        <v>4</v>
      </c>
    </row>
    <row r="3110" spans="1:19">
      <c r="A3110">
        <v>3110</v>
      </c>
      <c r="B3110" s="400">
        <v>44099.404861111114</v>
      </c>
      <c r="C3110" s="577" t="s">
        <v>96</v>
      </c>
      <c r="D3110">
        <v>0.03</v>
      </c>
      <c r="F3110">
        <v>1.1640999999999999</v>
      </c>
      <c r="I3110" s="400">
        <v>44102.422222222223</v>
      </c>
      <c r="J3110">
        <v>1.1652</v>
      </c>
      <c r="N3110">
        <v>3.18</v>
      </c>
      <c r="Q3110">
        <v>1524</v>
      </c>
      <c r="R3110" s="577" t="s">
        <v>96</v>
      </c>
      <c r="S3110" s="577">
        <v>4</v>
      </c>
    </row>
    <row r="3111" spans="1:19">
      <c r="A3111">
        <v>3114</v>
      </c>
      <c r="B3111" s="400">
        <v>44099.588888888888</v>
      </c>
      <c r="C3111" s="577" t="s">
        <v>96</v>
      </c>
      <c r="D3111">
        <v>0.05</v>
      </c>
      <c r="F3111">
        <v>1.1624000000000001</v>
      </c>
      <c r="I3111" s="400">
        <v>44102.422222222223</v>
      </c>
      <c r="J3111">
        <v>1.1652</v>
      </c>
      <c r="N3111">
        <v>13.8</v>
      </c>
      <c r="Q3111">
        <v>1524</v>
      </c>
      <c r="R3111" s="577" t="s">
        <v>96</v>
      </c>
      <c r="S3111" s="577">
        <v>4</v>
      </c>
    </row>
    <row r="3112" spans="1:19">
      <c r="A3112">
        <v>3109</v>
      </c>
      <c r="B3112" s="400">
        <v>44099.39166666667</v>
      </c>
      <c r="C3112" s="577" t="s">
        <v>97</v>
      </c>
      <c r="D3112">
        <v>0.02</v>
      </c>
      <c r="F3112">
        <v>1.16513</v>
      </c>
      <c r="I3112" s="400">
        <v>44099.404861111114</v>
      </c>
      <c r="J3112">
        <v>1.1641300000000001</v>
      </c>
      <c r="N3112">
        <v>2</v>
      </c>
      <c r="Q3112">
        <v>1525</v>
      </c>
      <c r="R3112" s="577" t="s">
        <v>97</v>
      </c>
      <c r="S3112" s="577">
        <v>1</v>
      </c>
    </row>
    <row r="3113" spans="1:19">
      <c r="A3113">
        <v>3111</v>
      </c>
      <c r="B3113" s="400">
        <v>44099.415972222225</v>
      </c>
      <c r="C3113" s="577" t="s">
        <v>97</v>
      </c>
      <c r="D3113">
        <v>0.02</v>
      </c>
      <c r="F3113">
        <v>1.1644600000000001</v>
      </c>
      <c r="I3113" s="400">
        <v>44099.461111111108</v>
      </c>
      <c r="J3113">
        <v>1.1634599999999999</v>
      </c>
      <c r="N3113">
        <v>2</v>
      </c>
      <c r="Q3113">
        <v>1526</v>
      </c>
      <c r="R3113" s="577" t="s">
        <v>97</v>
      </c>
      <c r="S3113" s="577">
        <v>1</v>
      </c>
    </row>
    <row r="3114" spans="1:19">
      <c r="A3114">
        <v>3112</v>
      </c>
      <c r="B3114" s="400">
        <v>44099.463888888888</v>
      </c>
      <c r="C3114" s="577" t="s">
        <v>97</v>
      </c>
      <c r="D3114">
        <v>0.02</v>
      </c>
      <c r="F3114">
        <v>1.16377</v>
      </c>
      <c r="I3114" s="400">
        <v>44099.556250000001</v>
      </c>
      <c r="J3114">
        <v>1.1627700000000001</v>
      </c>
      <c r="N3114">
        <v>2</v>
      </c>
      <c r="Q3114">
        <v>1527</v>
      </c>
      <c r="R3114" s="577" t="s">
        <v>97</v>
      </c>
      <c r="S3114" s="577">
        <v>1</v>
      </c>
    </row>
    <row r="3115" spans="1:19">
      <c r="A3115">
        <v>3113</v>
      </c>
      <c r="B3115" s="400">
        <v>44099.582638888889</v>
      </c>
      <c r="C3115" s="577" t="s">
        <v>97</v>
      </c>
      <c r="D3115">
        <v>0.02</v>
      </c>
      <c r="F3115">
        <v>1.1635</v>
      </c>
      <c r="I3115" s="400">
        <v>44099.588888888888</v>
      </c>
      <c r="J3115">
        <v>1.1625000000000001</v>
      </c>
      <c r="N3115">
        <v>2</v>
      </c>
      <c r="Q3115">
        <v>1528</v>
      </c>
      <c r="R3115" s="577" t="s">
        <v>97</v>
      </c>
      <c r="S3115" s="577">
        <v>1</v>
      </c>
    </row>
    <row r="3116" spans="1:19">
      <c r="A3116">
        <v>3115</v>
      </c>
      <c r="B3116" s="400">
        <v>44099.602777777778</v>
      </c>
      <c r="C3116" s="577" t="s">
        <v>97</v>
      </c>
      <c r="D3116">
        <v>0.02</v>
      </c>
      <c r="F3116">
        <v>1.1629700000000001</v>
      </c>
      <c r="I3116" s="400">
        <v>44099.622916666667</v>
      </c>
      <c r="J3116">
        <v>1.1619699999999999</v>
      </c>
      <c r="N3116">
        <v>2</v>
      </c>
      <c r="Q3116">
        <v>1529</v>
      </c>
      <c r="R3116" s="577" t="s">
        <v>97</v>
      </c>
      <c r="S3116" s="577">
        <v>1</v>
      </c>
    </row>
    <row r="3117" spans="1:19">
      <c r="A3117">
        <v>3116</v>
      </c>
      <c r="B3117" s="400">
        <v>44099.625694444447</v>
      </c>
      <c r="C3117" s="577" t="s">
        <v>97</v>
      </c>
      <c r="D3117">
        <v>0.02</v>
      </c>
      <c r="F3117">
        <v>1.1620900000000001</v>
      </c>
      <c r="I3117" s="400">
        <v>44102.040277777778</v>
      </c>
      <c r="J3117">
        <v>1.1619200000000001</v>
      </c>
      <c r="N3117">
        <v>0.36</v>
      </c>
      <c r="Q3117">
        <v>1530</v>
      </c>
      <c r="R3117" s="577" t="s">
        <v>97</v>
      </c>
      <c r="S3117" s="577">
        <v>2</v>
      </c>
    </row>
    <row r="3118" spans="1:19">
      <c r="A3118">
        <v>3117</v>
      </c>
      <c r="B3118" s="400">
        <v>44101.924305555556</v>
      </c>
      <c r="C3118" s="577" t="s">
        <v>97</v>
      </c>
      <c r="D3118">
        <v>0.02</v>
      </c>
      <c r="F3118">
        <v>1.1637500000000001</v>
      </c>
      <c r="I3118" s="400">
        <v>44102.040277777778</v>
      </c>
      <c r="J3118">
        <v>1.1619200000000001</v>
      </c>
      <c r="N3118">
        <v>3.68</v>
      </c>
      <c r="Q3118">
        <v>1530</v>
      </c>
      <c r="R3118" s="577" t="s">
        <v>97</v>
      </c>
      <c r="S3118" s="577">
        <v>2</v>
      </c>
    </row>
    <row r="3119" spans="1:19">
      <c r="A3119">
        <v>3118</v>
      </c>
      <c r="B3119" s="400">
        <v>44102.181944444441</v>
      </c>
      <c r="C3119" s="577" t="s">
        <v>97</v>
      </c>
      <c r="D3119">
        <v>0.02</v>
      </c>
      <c r="F3119">
        <v>1.1639600000000001</v>
      </c>
      <c r="I3119" s="400">
        <v>44102.245833333334</v>
      </c>
      <c r="J3119">
        <v>1.16296</v>
      </c>
      <c r="N3119">
        <v>2</v>
      </c>
      <c r="Q3119">
        <v>1531</v>
      </c>
      <c r="R3119" s="577" t="s">
        <v>97</v>
      </c>
      <c r="S3119" s="577">
        <v>1</v>
      </c>
    </row>
    <row r="3120" spans="1:19">
      <c r="A3120">
        <v>3119</v>
      </c>
      <c r="B3120" s="400">
        <v>44102.269444444442</v>
      </c>
      <c r="C3120" s="577" t="s">
        <v>97</v>
      </c>
      <c r="D3120">
        <v>0.02</v>
      </c>
      <c r="F3120">
        <v>1.1636899999999999</v>
      </c>
      <c r="I3120" s="400">
        <v>44102.29791666667</v>
      </c>
      <c r="J3120">
        <v>1.16269</v>
      </c>
      <c r="N3120">
        <v>2</v>
      </c>
      <c r="Q3120">
        <v>1532</v>
      </c>
      <c r="R3120" s="577" t="s">
        <v>97</v>
      </c>
      <c r="S3120" s="577">
        <v>1</v>
      </c>
    </row>
    <row r="3121" spans="1:19">
      <c r="A3121">
        <v>3120</v>
      </c>
      <c r="B3121" s="400">
        <v>44102.310416666667</v>
      </c>
      <c r="C3121" s="577" t="s">
        <v>97</v>
      </c>
      <c r="D3121">
        <v>0.02</v>
      </c>
      <c r="F3121">
        <v>1.16327</v>
      </c>
      <c r="I3121" s="400">
        <v>44104.394444444442</v>
      </c>
      <c r="J3121">
        <v>1.17</v>
      </c>
      <c r="N3121">
        <v>-13.42</v>
      </c>
      <c r="Q3121">
        <v>1533</v>
      </c>
      <c r="R3121" s="577" t="s">
        <v>97</v>
      </c>
      <c r="S3121" s="577">
        <v>7</v>
      </c>
    </row>
    <row r="3122" spans="1:19">
      <c r="A3122">
        <v>3121</v>
      </c>
      <c r="B3122" s="400">
        <v>44102.395138888889</v>
      </c>
      <c r="C3122" s="577" t="s">
        <v>97</v>
      </c>
      <c r="D3122">
        <v>0.02</v>
      </c>
      <c r="F3122">
        <v>1.16489</v>
      </c>
      <c r="I3122" s="400">
        <v>44104.394444444442</v>
      </c>
      <c r="J3122">
        <v>1.17</v>
      </c>
      <c r="N3122">
        <v>-10.18</v>
      </c>
      <c r="Q3122">
        <v>1533</v>
      </c>
      <c r="R3122" s="577" t="s">
        <v>97</v>
      </c>
      <c r="S3122" s="577">
        <v>7</v>
      </c>
    </row>
    <row r="3123" spans="1:19">
      <c r="A3123">
        <v>3122</v>
      </c>
      <c r="B3123" s="400">
        <v>44102.436805555553</v>
      </c>
      <c r="C3123" s="577" t="s">
        <v>97</v>
      </c>
      <c r="D3123">
        <v>0.03</v>
      </c>
      <c r="F3123">
        <v>1.1665000000000001</v>
      </c>
      <c r="I3123" s="400">
        <v>44104.394444444442</v>
      </c>
      <c r="J3123">
        <v>1.17</v>
      </c>
      <c r="N3123">
        <v>-10.43</v>
      </c>
      <c r="Q3123">
        <v>1533</v>
      </c>
      <c r="R3123" s="577" t="s">
        <v>97</v>
      </c>
      <c r="S3123" s="577">
        <v>7</v>
      </c>
    </row>
    <row r="3124" spans="1:19">
      <c r="A3124">
        <v>3126</v>
      </c>
      <c r="B3124" s="400">
        <v>44103.009722222225</v>
      </c>
      <c r="C3124" s="577" t="s">
        <v>97</v>
      </c>
      <c r="D3124">
        <v>0.05</v>
      </c>
      <c r="F3124">
        <v>1.16821</v>
      </c>
      <c r="I3124" s="400">
        <v>44104.394444444442</v>
      </c>
      <c r="J3124">
        <v>1.17</v>
      </c>
      <c r="N3124">
        <v>-8.89</v>
      </c>
      <c r="Q3124">
        <v>1533</v>
      </c>
      <c r="R3124" s="577" t="s">
        <v>97</v>
      </c>
      <c r="S3124" s="577">
        <v>7</v>
      </c>
    </row>
    <row r="3125" spans="1:19">
      <c r="A3125">
        <v>3130</v>
      </c>
      <c r="B3125" s="400">
        <v>44103.459027777775</v>
      </c>
      <c r="C3125" s="577" t="s">
        <v>97</v>
      </c>
      <c r="D3125">
        <v>0.08</v>
      </c>
      <c r="F3125">
        <v>1.1700200000000001</v>
      </c>
      <c r="I3125" s="400">
        <v>44104.394444444442</v>
      </c>
      <c r="J3125">
        <v>1.17</v>
      </c>
      <c r="N3125">
        <v>0.25</v>
      </c>
      <c r="Q3125">
        <v>1533</v>
      </c>
      <c r="R3125" s="577" t="s">
        <v>97</v>
      </c>
      <c r="S3125" s="577">
        <v>7</v>
      </c>
    </row>
    <row r="3126" spans="1:19">
      <c r="A3126">
        <v>3132</v>
      </c>
      <c r="B3126" s="400">
        <v>44103.569444444445</v>
      </c>
      <c r="C3126" s="577" t="s">
        <v>97</v>
      </c>
      <c r="D3126">
        <v>0.14000000000000001</v>
      </c>
      <c r="F3126">
        <v>1.1719200000000001</v>
      </c>
      <c r="I3126" s="400">
        <v>44104.394444444442</v>
      </c>
      <c r="J3126">
        <v>1.17</v>
      </c>
      <c r="N3126">
        <v>27.04</v>
      </c>
      <c r="Q3126">
        <v>1533</v>
      </c>
      <c r="R3126" s="577" t="s">
        <v>97</v>
      </c>
      <c r="S3126" s="577">
        <v>7</v>
      </c>
    </row>
    <row r="3127" spans="1:19">
      <c r="A3127">
        <v>3134</v>
      </c>
      <c r="B3127" s="400">
        <v>44103.600694444445</v>
      </c>
      <c r="C3127" s="577" t="s">
        <v>97</v>
      </c>
      <c r="D3127">
        <v>0.23</v>
      </c>
      <c r="F3127">
        <v>1.1739200000000001</v>
      </c>
      <c r="I3127" s="400">
        <v>44104.394444444442</v>
      </c>
      <c r="J3127">
        <v>1.17</v>
      </c>
      <c r="N3127">
        <v>90.42</v>
      </c>
      <c r="Q3127">
        <v>1533</v>
      </c>
      <c r="R3127" s="577" t="s">
        <v>97</v>
      </c>
      <c r="S3127" s="577">
        <v>7</v>
      </c>
    </row>
    <row r="3128" spans="1:19">
      <c r="A3128">
        <v>3123</v>
      </c>
      <c r="B3128" s="400">
        <v>44102.442361111112</v>
      </c>
      <c r="C3128" s="577" t="s">
        <v>96</v>
      </c>
      <c r="D3128">
        <v>0.02</v>
      </c>
      <c r="F3128">
        <v>1.16622</v>
      </c>
      <c r="I3128" s="400">
        <v>44102.495138888888</v>
      </c>
      <c r="J3128">
        <v>1.1672199999999999</v>
      </c>
      <c r="N3128">
        <v>2</v>
      </c>
      <c r="Q3128">
        <v>1534</v>
      </c>
      <c r="R3128" s="577" t="s">
        <v>96</v>
      </c>
      <c r="S3128" s="577">
        <v>1</v>
      </c>
    </row>
    <row r="3129" spans="1:19">
      <c r="A3129">
        <v>3124</v>
      </c>
      <c r="B3129" s="400">
        <v>44102.50277777778</v>
      </c>
      <c r="C3129" s="577" t="s">
        <v>96</v>
      </c>
      <c r="D3129">
        <v>0.02</v>
      </c>
      <c r="F3129">
        <v>1.1673</v>
      </c>
      <c r="I3129" s="400">
        <v>44102.995138888888</v>
      </c>
      <c r="J3129">
        <v>1.1675</v>
      </c>
      <c r="N3129">
        <v>0.4</v>
      </c>
      <c r="Q3129">
        <v>1535</v>
      </c>
      <c r="R3129" s="577" t="s">
        <v>96</v>
      </c>
      <c r="S3129" s="577">
        <v>2</v>
      </c>
    </row>
    <row r="3130" spans="1:19">
      <c r="A3130">
        <v>3125</v>
      </c>
      <c r="B3130" s="400">
        <v>44102.609722222223</v>
      </c>
      <c r="C3130" s="577" t="s">
        <v>96</v>
      </c>
      <c r="D3130">
        <v>0.02</v>
      </c>
      <c r="F3130">
        <v>1.1657</v>
      </c>
      <c r="I3130" s="400">
        <v>44102.995138888888</v>
      </c>
      <c r="J3130">
        <v>1.1675</v>
      </c>
      <c r="N3130">
        <v>3.6</v>
      </c>
      <c r="Q3130">
        <v>1535</v>
      </c>
      <c r="R3130" s="577" t="s">
        <v>96</v>
      </c>
      <c r="S3130" s="577">
        <v>2</v>
      </c>
    </row>
    <row r="3131" spans="1:19">
      <c r="A3131">
        <v>3127</v>
      </c>
      <c r="B3131" s="400">
        <v>44103.259027777778</v>
      </c>
      <c r="C3131" s="577" t="s">
        <v>96</v>
      </c>
      <c r="D3131">
        <v>0.02</v>
      </c>
      <c r="F3131">
        <v>1.16693</v>
      </c>
      <c r="I3131" s="400">
        <v>44103.286111111112</v>
      </c>
      <c r="J3131">
        <v>1.1679299999999999</v>
      </c>
      <c r="N3131">
        <v>2</v>
      </c>
      <c r="Q3131">
        <v>1536</v>
      </c>
      <c r="R3131" s="577" t="s">
        <v>96</v>
      </c>
      <c r="S3131" s="577">
        <v>1</v>
      </c>
    </row>
    <row r="3132" spans="1:19">
      <c r="A3132">
        <v>3128</v>
      </c>
      <c r="B3132" s="400">
        <v>44103.297222222223</v>
      </c>
      <c r="C3132" s="577" t="s">
        <v>96</v>
      </c>
      <c r="D3132">
        <v>0.02</v>
      </c>
      <c r="F3132">
        <v>1.1675500000000001</v>
      </c>
      <c r="I3132" s="400">
        <v>44103.365972222222</v>
      </c>
      <c r="J3132">
        <v>1.16855</v>
      </c>
      <c r="N3132">
        <v>2</v>
      </c>
      <c r="Q3132">
        <v>1537</v>
      </c>
      <c r="R3132" s="577" t="s">
        <v>96</v>
      </c>
      <c r="S3132" s="577">
        <v>1</v>
      </c>
    </row>
    <row r="3133" spans="1:19">
      <c r="A3133">
        <v>3129</v>
      </c>
      <c r="B3133" s="400">
        <v>44103.441666666666</v>
      </c>
      <c r="C3133" s="577" t="s">
        <v>96</v>
      </c>
      <c r="D3133">
        <v>0.02</v>
      </c>
      <c r="F3133">
        <v>1.16862</v>
      </c>
      <c r="I3133" s="400">
        <v>44103.457638888889</v>
      </c>
      <c r="J3133">
        <v>1.1696200000000001</v>
      </c>
      <c r="N3133">
        <v>2</v>
      </c>
      <c r="Q3133">
        <v>1538</v>
      </c>
      <c r="R3133" s="577" t="s">
        <v>96</v>
      </c>
      <c r="S3133" s="577">
        <v>1</v>
      </c>
    </row>
    <row r="3134" spans="1:19">
      <c r="A3134">
        <v>3131</v>
      </c>
      <c r="B3134" s="400">
        <v>44103.478472222225</v>
      </c>
      <c r="C3134" s="577" t="s">
        <v>96</v>
      </c>
      <c r="D3134">
        <v>0.02</v>
      </c>
      <c r="F3134">
        <v>1.1704699999999999</v>
      </c>
      <c r="I3134" s="400">
        <v>44103.563194444447</v>
      </c>
      <c r="J3134">
        <v>1.17147</v>
      </c>
      <c r="N3134">
        <v>2</v>
      </c>
      <c r="Q3134">
        <v>1539</v>
      </c>
      <c r="R3134" s="577" t="s">
        <v>96</v>
      </c>
      <c r="S3134" s="577">
        <v>1</v>
      </c>
    </row>
    <row r="3135" spans="1:19">
      <c r="A3135">
        <v>3133</v>
      </c>
      <c r="B3135" s="400">
        <v>44103.572222222225</v>
      </c>
      <c r="C3135" s="577" t="s">
        <v>96</v>
      </c>
      <c r="D3135">
        <v>0.02</v>
      </c>
      <c r="F3135">
        <v>1.1723399999999999</v>
      </c>
      <c r="I3135" s="400">
        <v>44103.584722222222</v>
      </c>
      <c r="J3135">
        <v>1.17334</v>
      </c>
      <c r="N3135">
        <v>2</v>
      </c>
      <c r="Q3135">
        <v>1540</v>
      </c>
      <c r="R3135" s="577" t="s">
        <v>96</v>
      </c>
      <c r="S3135" s="577">
        <v>1</v>
      </c>
    </row>
    <row r="3136" spans="1:19">
      <c r="A3136">
        <v>3135</v>
      </c>
      <c r="B3136" s="400">
        <v>44103.604166666664</v>
      </c>
      <c r="C3136" s="577" t="s">
        <v>96</v>
      </c>
      <c r="D3136">
        <v>0.02</v>
      </c>
      <c r="F3136">
        <v>1.17401</v>
      </c>
      <c r="I3136" s="400">
        <v>44103.706250000003</v>
      </c>
      <c r="J3136">
        <v>1.17421</v>
      </c>
      <c r="N3136">
        <v>0.4</v>
      </c>
      <c r="Q3136">
        <v>1541</v>
      </c>
      <c r="R3136" s="577" t="s">
        <v>96</v>
      </c>
      <c r="S3136" s="577">
        <v>2</v>
      </c>
    </row>
    <row r="3137" spans="1:19">
      <c r="A3137">
        <v>3136</v>
      </c>
      <c r="B3137" s="400">
        <v>44103.654861111114</v>
      </c>
      <c r="C3137" s="577" t="s">
        <v>96</v>
      </c>
      <c r="D3137">
        <v>0.02</v>
      </c>
      <c r="F3137">
        <v>1.17241</v>
      </c>
      <c r="I3137" s="400">
        <v>44103.706250000003</v>
      </c>
      <c r="J3137">
        <v>1.17421</v>
      </c>
      <c r="N3137">
        <v>3.6</v>
      </c>
      <c r="Q3137">
        <v>1541</v>
      </c>
      <c r="R3137" s="577" t="s">
        <v>96</v>
      </c>
      <c r="S3137" s="577">
        <v>2</v>
      </c>
    </row>
    <row r="3138" spans="1:19">
      <c r="A3138">
        <v>3137</v>
      </c>
      <c r="B3138" s="400">
        <v>44104.113194444442</v>
      </c>
      <c r="C3138" s="577" t="s">
        <v>96</v>
      </c>
      <c r="D3138">
        <v>0.02</v>
      </c>
      <c r="F3138">
        <v>1.17523</v>
      </c>
      <c r="I3138" s="400">
        <v>44104.595138888886</v>
      </c>
      <c r="J3138">
        <v>1.1731199999999999</v>
      </c>
      <c r="N3138">
        <v>-4.22</v>
      </c>
      <c r="Q3138">
        <v>1542</v>
      </c>
      <c r="R3138" s="577" t="s">
        <v>96</v>
      </c>
      <c r="S3138" s="577">
        <v>4</v>
      </c>
    </row>
    <row r="3139" spans="1:19">
      <c r="A3139">
        <v>3138</v>
      </c>
      <c r="B3139" s="400">
        <v>44104.130555555559</v>
      </c>
      <c r="C3139" s="577" t="s">
        <v>96</v>
      </c>
      <c r="D3139">
        <v>0.02</v>
      </c>
      <c r="F3139">
        <v>1.17363</v>
      </c>
      <c r="I3139" s="400">
        <v>44104.595138888886</v>
      </c>
      <c r="J3139">
        <v>1.1731199999999999</v>
      </c>
      <c r="N3139">
        <v>-1.02</v>
      </c>
      <c r="Q3139">
        <v>1542</v>
      </c>
      <c r="R3139" s="577" t="s">
        <v>96</v>
      </c>
      <c r="S3139" s="577">
        <v>4</v>
      </c>
    </row>
    <row r="3140" spans="1:19">
      <c r="A3140">
        <v>3139</v>
      </c>
      <c r="B3140" s="400">
        <v>44104.362500000003</v>
      </c>
      <c r="C3140" s="577" t="s">
        <v>96</v>
      </c>
      <c r="D3140">
        <v>0.03</v>
      </c>
      <c r="F3140">
        <v>1.1720200000000001</v>
      </c>
      <c r="I3140" s="400">
        <v>44104.595138888886</v>
      </c>
      <c r="J3140">
        <v>1.1731199999999999</v>
      </c>
      <c r="N3140">
        <v>3.3</v>
      </c>
      <c r="Q3140">
        <v>1542</v>
      </c>
      <c r="R3140" s="577" t="s">
        <v>96</v>
      </c>
      <c r="S3140" s="577">
        <v>4</v>
      </c>
    </row>
    <row r="3141" spans="1:19">
      <c r="A3141">
        <v>3140</v>
      </c>
      <c r="B3141" s="400">
        <v>44104.382638888892</v>
      </c>
      <c r="C3141" s="577" t="s">
        <v>96</v>
      </c>
      <c r="D3141">
        <v>0.05</v>
      </c>
      <c r="F3141">
        <v>1.17032</v>
      </c>
      <c r="I3141" s="400">
        <v>44104.595138888886</v>
      </c>
      <c r="J3141">
        <v>1.1731199999999999</v>
      </c>
      <c r="N3141">
        <v>14</v>
      </c>
      <c r="Q3141">
        <v>1542</v>
      </c>
      <c r="R3141" s="577" t="s">
        <v>96</v>
      </c>
      <c r="S3141" s="577">
        <v>4</v>
      </c>
    </row>
    <row r="3142" spans="1:19">
      <c r="A3142">
        <v>3141</v>
      </c>
      <c r="B3142" s="400">
        <v>44104.414583333331</v>
      </c>
      <c r="C3142" s="577" t="s">
        <v>97</v>
      </c>
      <c r="D3142">
        <v>0.02</v>
      </c>
      <c r="F3142">
        <v>1.1707799999999999</v>
      </c>
      <c r="I3142" s="400">
        <v>44104.42083333333</v>
      </c>
      <c r="J3142">
        <v>1.16978</v>
      </c>
      <c r="N3142">
        <v>2</v>
      </c>
      <c r="Q3142">
        <v>1543</v>
      </c>
      <c r="R3142" s="577" t="s">
        <v>97</v>
      </c>
      <c r="S3142" s="577">
        <v>1</v>
      </c>
    </row>
    <row r="3143" spans="1:19">
      <c r="A3143">
        <v>3142</v>
      </c>
      <c r="B3143" s="400">
        <v>44104.425694444442</v>
      </c>
      <c r="C3143" s="577" t="s">
        <v>97</v>
      </c>
      <c r="D3143">
        <v>0.02</v>
      </c>
      <c r="F3143">
        <v>1.1704300000000001</v>
      </c>
      <c r="I3143" s="400">
        <v>44104.568749999999</v>
      </c>
      <c r="J3143">
        <v>1.16943</v>
      </c>
      <c r="N3143">
        <v>2</v>
      </c>
      <c r="Q3143">
        <v>1544</v>
      </c>
      <c r="R3143" s="577" t="s">
        <v>97</v>
      </c>
      <c r="S3143" s="577">
        <v>1</v>
      </c>
    </row>
    <row r="3144" spans="1:19">
      <c r="A3144">
        <v>3143</v>
      </c>
      <c r="B3144" s="400">
        <v>44104.581250000003</v>
      </c>
      <c r="C3144" s="577" t="s">
        <v>97</v>
      </c>
      <c r="D3144">
        <v>0.02</v>
      </c>
      <c r="F3144">
        <v>1.16954</v>
      </c>
      <c r="I3144" s="400">
        <v>44104.671527777777</v>
      </c>
      <c r="J3144">
        <v>1.1716800000000001</v>
      </c>
      <c r="N3144">
        <v>-4.28</v>
      </c>
      <c r="Q3144">
        <v>1545</v>
      </c>
      <c r="R3144" s="577" t="s">
        <v>97</v>
      </c>
      <c r="S3144" s="577">
        <v>4</v>
      </c>
    </row>
    <row r="3145" spans="1:19">
      <c r="A3145">
        <v>3144</v>
      </c>
      <c r="B3145" s="400">
        <v>44104.59097222222</v>
      </c>
      <c r="C3145" s="577" t="s">
        <v>97</v>
      </c>
      <c r="D3145">
        <v>0.02</v>
      </c>
      <c r="F3145">
        <v>1.1711400000000001</v>
      </c>
      <c r="I3145" s="400">
        <v>44104.671527777777</v>
      </c>
      <c r="J3145">
        <v>1.1716800000000001</v>
      </c>
      <c r="N3145">
        <v>-1.08</v>
      </c>
      <c r="Q3145">
        <v>1545</v>
      </c>
      <c r="R3145" s="577" t="s">
        <v>97</v>
      </c>
      <c r="S3145" s="577">
        <v>4</v>
      </c>
    </row>
    <row r="3146" spans="1:19">
      <c r="A3146">
        <v>3145</v>
      </c>
      <c r="B3146" s="400">
        <v>44104.595138888886</v>
      </c>
      <c r="C3146" s="577" t="s">
        <v>97</v>
      </c>
      <c r="D3146">
        <v>0.03</v>
      </c>
      <c r="F3146">
        <v>1.1727799999999999</v>
      </c>
      <c r="I3146" s="400">
        <v>44104.671527777777</v>
      </c>
      <c r="J3146">
        <v>1.1716800000000001</v>
      </c>
      <c r="N3146">
        <v>3.3</v>
      </c>
      <c r="Q3146">
        <v>1545</v>
      </c>
      <c r="R3146" s="577" t="s">
        <v>97</v>
      </c>
      <c r="S3146" s="577">
        <v>4</v>
      </c>
    </row>
    <row r="3147" spans="1:19">
      <c r="A3147">
        <v>3149</v>
      </c>
      <c r="B3147" s="400">
        <v>44104.634027777778</v>
      </c>
      <c r="C3147" s="577" t="s">
        <v>97</v>
      </c>
      <c r="D3147">
        <v>0.05</v>
      </c>
      <c r="F3147">
        <v>1.17448</v>
      </c>
      <c r="I3147" s="400">
        <v>44104.671527777777</v>
      </c>
      <c r="J3147">
        <v>1.1716800000000001</v>
      </c>
      <c r="N3147">
        <v>14</v>
      </c>
      <c r="Q3147">
        <v>1545</v>
      </c>
      <c r="R3147" s="577" t="s">
        <v>97</v>
      </c>
      <c r="S3147" s="577">
        <v>4</v>
      </c>
    </row>
    <row r="3148" spans="1:19">
      <c r="A3148">
        <v>3146</v>
      </c>
      <c r="B3148" s="400">
        <v>44104.597916666666</v>
      </c>
      <c r="C3148" s="577" t="s">
        <v>96</v>
      </c>
      <c r="D3148">
        <v>0.02</v>
      </c>
      <c r="F3148">
        <v>1.17255</v>
      </c>
      <c r="I3148" s="400">
        <v>44104.616666666669</v>
      </c>
      <c r="J3148">
        <v>1.1735500000000001</v>
      </c>
      <c r="N3148">
        <v>2</v>
      </c>
      <c r="Q3148">
        <v>1546</v>
      </c>
      <c r="R3148" s="577" t="s">
        <v>96</v>
      </c>
      <c r="S3148" s="577">
        <v>1</v>
      </c>
    </row>
    <row r="3149" spans="1:19">
      <c r="A3149">
        <v>3147</v>
      </c>
      <c r="B3149" s="400">
        <v>44104.62222222222</v>
      </c>
      <c r="C3149" s="577" t="s">
        <v>96</v>
      </c>
      <c r="D3149">
        <v>0.02</v>
      </c>
      <c r="F3149">
        <v>1.17214</v>
      </c>
      <c r="I3149" s="400">
        <v>44104.622916666667</v>
      </c>
      <c r="J3149">
        <v>1.1731400000000001</v>
      </c>
      <c r="N3149">
        <v>2</v>
      </c>
      <c r="Q3149">
        <v>1547</v>
      </c>
      <c r="R3149" s="577" t="s">
        <v>96</v>
      </c>
      <c r="S3149" s="577">
        <v>1</v>
      </c>
    </row>
    <row r="3150" spans="1:19">
      <c r="A3150">
        <v>3148</v>
      </c>
      <c r="B3150" s="400">
        <v>44104.625694444447</v>
      </c>
      <c r="C3150" s="577" t="s">
        <v>96</v>
      </c>
      <c r="D3150">
        <v>0.02</v>
      </c>
      <c r="F3150">
        <v>1.17266</v>
      </c>
      <c r="I3150" s="400">
        <v>44104.629861111112</v>
      </c>
      <c r="J3150">
        <v>1.1736599999999999</v>
      </c>
      <c r="N3150">
        <v>2</v>
      </c>
      <c r="Q3150">
        <v>1548</v>
      </c>
      <c r="R3150" s="577" t="s">
        <v>96</v>
      </c>
      <c r="S3150" s="577">
        <v>1</v>
      </c>
    </row>
    <row r="3151" spans="1:19">
      <c r="A3151">
        <v>3150</v>
      </c>
      <c r="B3151" s="400">
        <v>44104.63958333333</v>
      </c>
      <c r="C3151" s="577" t="s">
        <v>96</v>
      </c>
      <c r="D3151">
        <v>0.02</v>
      </c>
      <c r="F3151">
        <v>1.1745699999999999</v>
      </c>
      <c r="I3151" s="400">
        <v>44105.068055555559</v>
      </c>
      <c r="J3151">
        <v>1.17371</v>
      </c>
      <c r="N3151">
        <v>-1.96</v>
      </c>
      <c r="Q3151">
        <v>1549</v>
      </c>
      <c r="R3151" s="577" t="s">
        <v>96</v>
      </c>
      <c r="S3151" s="577">
        <v>3</v>
      </c>
    </row>
    <row r="3152" spans="1:19">
      <c r="A3152">
        <v>3151</v>
      </c>
      <c r="B3152" s="400">
        <v>44104.652777777781</v>
      </c>
      <c r="C3152" s="577" t="s">
        <v>96</v>
      </c>
      <c r="D3152">
        <v>0.02</v>
      </c>
      <c r="F3152">
        <v>1.1729400000000001</v>
      </c>
      <c r="I3152" s="400">
        <v>44105.068055555559</v>
      </c>
      <c r="J3152">
        <v>1.17371</v>
      </c>
      <c r="N3152">
        <v>1.3</v>
      </c>
      <c r="Q3152">
        <v>1549</v>
      </c>
      <c r="R3152" s="577" t="s">
        <v>96</v>
      </c>
      <c r="S3152" s="577">
        <v>3</v>
      </c>
    </row>
    <row r="3153" spans="1:19">
      <c r="A3153">
        <v>3152</v>
      </c>
      <c r="B3153" s="400">
        <v>44104.672222222223</v>
      </c>
      <c r="C3153" s="577" t="s">
        <v>96</v>
      </c>
      <c r="D3153">
        <v>0.03</v>
      </c>
      <c r="F3153">
        <v>1.1713199999999999</v>
      </c>
      <c r="I3153" s="400">
        <v>44105.068055555559</v>
      </c>
      <c r="J3153">
        <v>1.17371</v>
      </c>
      <c r="N3153">
        <v>6.81</v>
      </c>
      <c r="Q3153">
        <v>1549</v>
      </c>
      <c r="R3153" s="577" t="s">
        <v>96</v>
      </c>
      <c r="S3153" s="577">
        <v>3</v>
      </c>
    </row>
    <row r="3154" spans="1:19">
      <c r="A3154">
        <v>3153</v>
      </c>
      <c r="B3154" s="400">
        <v>44104.675000000003</v>
      </c>
      <c r="C3154" s="577" t="s">
        <v>97</v>
      </c>
      <c r="D3154">
        <v>0.02</v>
      </c>
      <c r="F3154">
        <v>1.1714800000000001</v>
      </c>
      <c r="I3154" s="400">
        <v>44105.574999999997</v>
      </c>
      <c r="J3154">
        <v>1.17361</v>
      </c>
      <c r="N3154">
        <v>-4.1900000000000004</v>
      </c>
      <c r="Q3154">
        <v>1550</v>
      </c>
      <c r="R3154" s="577" t="s">
        <v>97</v>
      </c>
      <c r="S3154" s="577">
        <v>4</v>
      </c>
    </row>
    <row r="3155" spans="1:19">
      <c r="A3155">
        <v>3154</v>
      </c>
      <c r="B3155" s="400">
        <v>44104.938194444447</v>
      </c>
      <c r="C3155" s="577" t="s">
        <v>97</v>
      </c>
      <c r="D3155">
        <v>0.02</v>
      </c>
      <c r="F3155">
        <v>1.17309</v>
      </c>
      <c r="I3155" s="400">
        <v>44105.574999999997</v>
      </c>
      <c r="J3155">
        <v>1.17361</v>
      </c>
      <c r="N3155">
        <v>-0.97</v>
      </c>
      <c r="Q3155">
        <v>1550</v>
      </c>
      <c r="R3155" s="577" t="s">
        <v>97</v>
      </c>
      <c r="S3155" s="577">
        <v>4</v>
      </c>
    </row>
    <row r="3156" spans="1:19">
      <c r="A3156">
        <v>3155</v>
      </c>
      <c r="B3156" s="400">
        <v>44105.135416666664</v>
      </c>
      <c r="C3156" s="577" t="s">
        <v>97</v>
      </c>
      <c r="D3156">
        <v>0.03</v>
      </c>
      <c r="F3156">
        <v>1.17469</v>
      </c>
      <c r="I3156" s="400">
        <v>44105.574999999997</v>
      </c>
      <c r="J3156">
        <v>1.17361</v>
      </c>
      <c r="N3156">
        <v>3.24</v>
      </c>
      <c r="Q3156">
        <v>1550</v>
      </c>
      <c r="R3156" s="577" t="s">
        <v>97</v>
      </c>
      <c r="S3156" s="577">
        <v>4</v>
      </c>
    </row>
    <row r="3157" spans="1:19">
      <c r="A3157">
        <v>3159</v>
      </c>
      <c r="B3157" s="400">
        <v>44105.469444444447</v>
      </c>
      <c r="C3157" s="577" t="s">
        <v>97</v>
      </c>
      <c r="D3157">
        <v>0.05</v>
      </c>
      <c r="F3157">
        <v>1.17641</v>
      </c>
      <c r="I3157" s="400">
        <v>44105.574999999997</v>
      </c>
      <c r="J3157">
        <v>1.17361</v>
      </c>
      <c r="N3157">
        <v>14</v>
      </c>
      <c r="Q3157">
        <v>1550</v>
      </c>
      <c r="R3157" s="577" t="s">
        <v>97</v>
      </c>
      <c r="S3157" s="577">
        <v>4</v>
      </c>
    </row>
    <row r="3158" spans="1:19">
      <c r="A3158">
        <v>3156</v>
      </c>
      <c r="B3158" s="400">
        <v>44105.258333333331</v>
      </c>
      <c r="C3158" s="577" t="s">
        <v>96</v>
      </c>
      <c r="D3158">
        <v>0.02</v>
      </c>
      <c r="F3158">
        <v>1.17486</v>
      </c>
      <c r="I3158" s="400">
        <v>44105.418055555558</v>
      </c>
      <c r="J3158">
        <v>1.17506</v>
      </c>
      <c r="N3158">
        <v>0.4</v>
      </c>
      <c r="Q3158">
        <v>1551</v>
      </c>
      <c r="R3158" s="577" t="s">
        <v>96</v>
      </c>
      <c r="S3158" s="577">
        <v>2</v>
      </c>
    </row>
    <row r="3159" spans="1:19">
      <c r="A3159">
        <v>3157</v>
      </c>
      <c r="B3159" s="400">
        <v>44105.319444444445</v>
      </c>
      <c r="C3159" s="577" t="s">
        <v>96</v>
      </c>
      <c r="D3159">
        <v>0.02</v>
      </c>
      <c r="F3159">
        <v>1.1732499999999999</v>
      </c>
      <c r="I3159" s="400">
        <v>44105.418055555558</v>
      </c>
      <c r="J3159">
        <v>1.17506</v>
      </c>
      <c r="N3159">
        <v>3.62</v>
      </c>
      <c r="Q3159">
        <v>1551</v>
      </c>
      <c r="R3159" s="577" t="s">
        <v>96</v>
      </c>
      <c r="S3159" s="577">
        <v>2</v>
      </c>
    </row>
    <row r="3160" spans="1:19">
      <c r="A3160">
        <v>3158</v>
      </c>
      <c r="B3160" s="400">
        <v>44105.44027777778</v>
      </c>
      <c r="C3160" s="577" t="s">
        <v>96</v>
      </c>
      <c r="D3160">
        <v>0.02</v>
      </c>
      <c r="F3160">
        <v>1.1742300000000001</v>
      </c>
      <c r="I3160" s="400">
        <v>44105.46597222222</v>
      </c>
      <c r="J3160">
        <v>1.17523</v>
      </c>
      <c r="N3160">
        <v>2</v>
      </c>
      <c r="Q3160">
        <v>1552</v>
      </c>
      <c r="R3160" s="577" t="s">
        <v>96</v>
      </c>
      <c r="S3160" s="577">
        <v>1</v>
      </c>
    </row>
    <row r="3161" spans="1:19">
      <c r="A3161">
        <v>3160</v>
      </c>
      <c r="B3161" s="400">
        <v>44105.472222222219</v>
      </c>
      <c r="C3161" s="577" t="s">
        <v>96</v>
      </c>
      <c r="D3161">
        <v>0.02</v>
      </c>
      <c r="F3161">
        <v>1.17557</v>
      </c>
      <c r="I3161" s="400">
        <v>44105.48333333333</v>
      </c>
      <c r="J3161">
        <v>1.1765699999999999</v>
      </c>
      <c r="N3161">
        <v>2</v>
      </c>
      <c r="Q3161">
        <v>1553</v>
      </c>
      <c r="R3161" s="577" t="s">
        <v>96</v>
      </c>
      <c r="S3161" s="577">
        <v>1</v>
      </c>
    </row>
    <row r="3162" spans="1:19">
      <c r="A3162">
        <v>3161</v>
      </c>
      <c r="B3162" s="400">
        <v>44105.486111111109</v>
      </c>
      <c r="C3162" s="577" t="s">
        <v>96</v>
      </c>
      <c r="D3162">
        <v>0.02</v>
      </c>
      <c r="F3162">
        <v>1.1764399999999999</v>
      </c>
      <c r="I3162" s="400">
        <v>44109.345138888886</v>
      </c>
      <c r="J3162">
        <v>1.17431</v>
      </c>
      <c r="N3162">
        <v>-4.42</v>
      </c>
      <c r="Q3162">
        <v>1554</v>
      </c>
      <c r="R3162" s="577" t="s">
        <v>96</v>
      </c>
      <c r="S3162" s="577">
        <v>4</v>
      </c>
    </row>
    <row r="3163" spans="1:19">
      <c r="A3163">
        <v>3162</v>
      </c>
      <c r="B3163" s="400">
        <v>44105.547222222223</v>
      </c>
      <c r="C3163" s="577" t="s">
        <v>96</v>
      </c>
      <c r="D3163">
        <v>0.02</v>
      </c>
      <c r="F3163">
        <v>1.1748400000000001</v>
      </c>
      <c r="I3163" s="400">
        <v>44109.345138888886</v>
      </c>
      <c r="J3163">
        <v>1.17431</v>
      </c>
      <c r="N3163">
        <v>-1.22</v>
      </c>
      <c r="Q3163">
        <v>1554</v>
      </c>
      <c r="R3163" s="577" t="s">
        <v>96</v>
      </c>
      <c r="S3163" s="577">
        <v>4</v>
      </c>
    </row>
    <row r="3164" spans="1:19">
      <c r="A3164">
        <v>3164</v>
      </c>
      <c r="B3164" s="400">
        <v>44105.587500000001</v>
      </c>
      <c r="C3164" s="577" t="s">
        <v>96</v>
      </c>
      <c r="D3164">
        <v>0.03</v>
      </c>
      <c r="F3164">
        <v>1.1732100000000001</v>
      </c>
      <c r="I3164" s="400">
        <v>44109.345138888886</v>
      </c>
      <c r="J3164">
        <v>1.17431</v>
      </c>
      <c r="N3164">
        <v>3.06</v>
      </c>
      <c r="Q3164">
        <v>1554</v>
      </c>
      <c r="R3164" s="577" t="s">
        <v>96</v>
      </c>
      <c r="S3164" s="577">
        <v>4</v>
      </c>
    </row>
    <row r="3165" spans="1:19">
      <c r="A3165">
        <v>3167</v>
      </c>
      <c r="B3165" s="400">
        <v>44106.20416666667</v>
      </c>
      <c r="C3165" s="577" t="s">
        <v>96</v>
      </c>
      <c r="D3165">
        <v>0.05</v>
      </c>
      <c r="F3165">
        <v>1.1715100000000001</v>
      </c>
      <c r="I3165" s="400">
        <v>44109.345138888886</v>
      </c>
      <c r="J3165">
        <v>1.17431</v>
      </c>
      <c r="N3165">
        <v>13.8</v>
      </c>
      <c r="Q3165">
        <v>1554</v>
      </c>
      <c r="R3165" s="577" t="s">
        <v>96</v>
      </c>
      <c r="S3165" s="577">
        <v>4</v>
      </c>
    </row>
    <row r="3166" spans="1:19">
      <c r="A3166">
        <v>3163</v>
      </c>
      <c r="B3166" s="400">
        <v>44105.582638888889</v>
      </c>
      <c r="C3166" s="577" t="s">
        <v>97</v>
      </c>
      <c r="D3166">
        <v>0.02</v>
      </c>
      <c r="F3166">
        <v>1.17371</v>
      </c>
      <c r="I3166" s="400">
        <v>44105.602083333331</v>
      </c>
      <c r="J3166">
        <v>1.1727099999999999</v>
      </c>
      <c r="N3166">
        <v>2</v>
      </c>
      <c r="Q3166">
        <v>1555</v>
      </c>
      <c r="R3166" s="577" t="s">
        <v>97</v>
      </c>
      <c r="S3166" s="577">
        <v>1</v>
      </c>
    </row>
    <row r="3167" spans="1:19">
      <c r="A3167">
        <v>3165</v>
      </c>
      <c r="B3167" s="400">
        <v>44105.606249999997</v>
      </c>
      <c r="C3167" s="577" t="s">
        <v>97</v>
      </c>
      <c r="D3167">
        <v>0.02</v>
      </c>
      <c r="F3167">
        <v>1.17361</v>
      </c>
      <c r="I3167" s="400">
        <v>44106.041666666664</v>
      </c>
      <c r="J3167">
        <v>1.1734100000000001</v>
      </c>
      <c r="N3167">
        <v>0.42</v>
      </c>
      <c r="Q3167">
        <v>1556</v>
      </c>
      <c r="R3167" s="577" t="s">
        <v>97</v>
      </c>
      <c r="S3167" s="577">
        <v>2</v>
      </c>
    </row>
    <row r="3168" spans="1:19">
      <c r="A3168">
        <v>3166</v>
      </c>
      <c r="B3168" s="400">
        <v>44105.647916666669</v>
      </c>
      <c r="C3168" s="577" t="s">
        <v>97</v>
      </c>
      <c r="D3168">
        <v>0.02</v>
      </c>
      <c r="F3168">
        <v>1.1752100000000001</v>
      </c>
      <c r="I3168" s="400">
        <v>44106.041666666664</v>
      </c>
      <c r="J3168">
        <v>1.1734100000000001</v>
      </c>
      <c r="N3168">
        <v>3.62</v>
      </c>
      <c r="Q3168">
        <v>1556</v>
      </c>
      <c r="R3168" s="577" t="s">
        <v>97</v>
      </c>
      <c r="S3168" s="577">
        <v>2</v>
      </c>
    </row>
    <row r="3169" spans="1:19">
      <c r="A3169">
        <v>3168</v>
      </c>
      <c r="B3169" s="400">
        <v>44106.214583333334</v>
      </c>
      <c r="C3169" s="577" t="s">
        <v>97</v>
      </c>
      <c r="D3169">
        <v>0.02</v>
      </c>
      <c r="F3169">
        <v>1.17011</v>
      </c>
      <c r="I3169" s="400">
        <v>44106.463194444441</v>
      </c>
      <c r="J3169">
        <v>1.1709400000000001</v>
      </c>
      <c r="N3169">
        <v>-1.66</v>
      </c>
      <c r="Q3169">
        <v>1557</v>
      </c>
      <c r="R3169" s="577" t="s">
        <v>97</v>
      </c>
      <c r="S3169" s="577">
        <v>3</v>
      </c>
    </row>
    <row r="3170" spans="1:19">
      <c r="A3170">
        <v>3169</v>
      </c>
      <c r="B3170" s="400">
        <v>44106.222916666666</v>
      </c>
      <c r="C3170" s="577" t="s">
        <v>97</v>
      </c>
      <c r="D3170">
        <v>0.02</v>
      </c>
      <c r="F3170">
        <v>1.17171</v>
      </c>
      <c r="I3170" s="400">
        <v>44106.463194444441</v>
      </c>
      <c r="J3170">
        <v>1.1709400000000001</v>
      </c>
      <c r="N3170">
        <v>1.54</v>
      </c>
      <c r="Q3170">
        <v>1557</v>
      </c>
      <c r="R3170" s="577" t="s">
        <v>97</v>
      </c>
      <c r="S3170" s="577">
        <v>3</v>
      </c>
    </row>
    <row r="3171" spans="1:19">
      <c r="A3171">
        <v>3170</v>
      </c>
      <c r="B3171" s="400">
        <v>44106.267361111109</v>
      </c>
      <c r="C3171" s="577" t="s">
        <v>97</v>
      </c>
      <c r="D3171">
        <v>0.03</v>
      </c>
      <c r="F3171">
        <v>1.1733100000000001</v>
      </c>
      <c r="I3171" s="400">
        <v>44106.463194444441</v>
      </c>
      <c r="J3171">
        <v>1.1709400000000001</v>
      </c>
      <c r="N3171">
        <v>7.11</v>
      </c>
      <c r="Q3171">
        <v>1557</v>
      </c>
      <c r="R3171" s="577" t="s">
        <v>97</v>
      </c>
      <c r="S3171" s="577">
        <v>3</v>
      </c>
    </row>
    <row r="3172" spans="1:19">
      <c r="A3172">
        <v>3171</v>
      </c>
      <c r="B3172" s="400">
        <v>44106.46597222222</v>
      </c>
      <c r="C3172" s="577" t="s">
        <v>97</v>
      </c>
      <c r="D3172">
        <v>0.02</v>
      </c>
      <c r="F3172">
        <v>1.17083</v>
      </c>
      <c r="I3172" s="400">
        <v>44106.534722222219</v>
      </c>
      <c r="J3172">
        <v>1.1706300000000001</v>
      </c>
      <c r="N3172">
        <v>0.4</v>
      </c>
      <c r="Q3172">
        <v>1558</v>
      </c>
      <c r="R3172" s="577" t="s">
        <v>97</v>
      </c>
      <c r="S3172" s="577">
        <v>2</v>
      </c>
    </row>
    <row r="3173" spans="1:19">
      <c r="A3173">
        <v>3172</v>
      </c>
      <c r="B3173" s="400">
        <v>44106.497916666667</v>
      </c>
      <c r="C3173" s="577" t="s">
        <v>97</v>
      </c>
      <c r="D3173">
        <v>0.02</v>
      </c>
      <c r="F3173">
        <v>1.1724300000000001</v>
      </c>
      <c r="I3173" s="400">
        <v>44106.534722222219</v>
      </c>
      <c r="J3173">
        <v>1.1706300000000001</v>
      </c>
      <c r="N3173">
        <v>3.6</v>
      </c>
      <c r="Q3173">
        <v>1558</v>
      </c>
      <c r="R3173" s="577" t="s">
        <v>97</v>
      </c>
      <c r="S3173" s="577">
        <v>2</v>
      </c>
    </row>
    <row r="3174" spans="1:19">
      <c r="A3174">
        <v>3173</v>
      </c>
      <c r="B3174" s="400">
        <v>44106.538888888892</v>
      </c>
      <c r="C3174" s="577" t="s">
        <v>97</v>
      </c>
      <c r="D3174">
        <v>0.02</v>
      </c>
      <c r="F3174">
        <v>1.17076</v>
      </c>
      <c r="I3174" s="400">
        <v>44106.668749999997</v>
      </c>
      <c r="J3174">
        <v>1.17056</v>
      </c>
      <c r="N3174">
        <v>0.4</v>
      </c>
      <c r="Q3174">
        <v>1559</v>
      </c>
      <c r="R3174" s="577" t="s">
        <v>97</v>
      </c>
      <c r="S3174" s="577">
        <v>2</v>
      </c>
    </row>
    <row r="3175" spans="1:19">
      <c r="A3175">
        <v>3174</v>
      </c>
      <c r="B3175" s="400">
        <v>44106.587500000001</v>
      </c>
      <c r="C3175" s="577" t="s">
        <v>97</v>
      </c>
      <c r="D3175">
        <v>0.02</v>
      </c>
      <c r="F3175">
        <v>1.1723600000000001</v>
      </c>
      <c r="I3175" s="400">
        <v>44106.668749999997</v>
      </c>
      <c r="J3175">
        <v>1.17056</v>
      </c>
      <c r="N3175">
        <v>3.6</v>
      </c>
      <c r="Q3175">
        <v>1559</v>
      </c>
      <c r="R3175" s="577" t="s">
        <v>97</v>
      </c>
      <c r="S3175" s="577">
        <v>2</v>
      </c>
    </row>
    <row r="3176" spans="1:19">
      <c r="A3176">
        <v>3175</v>
      </c>
      <c r="B3176" s="400">
        <v>44106.676388888889</v>
      </c>
      <c r="C3176" s="577" t="s">
        <v>97</v>
      </c>
      <c r="D3176">
        <v>0.02</v>
      </c>
      <c r="F3176">
        <v>1.171</v>
      </c>
      <c r="I3176" s="400">
        <v>44110.786805555559</v>
      </c>
      <c r="J3176">
        <v>1.1760699999999999</v>
      </c>
      <c r="N3176">
        <v>-10.1</v>
      </c>
      <c r="Q3176">
        <v>1560</v>
      </c>
      <c r="R3176" s="577" t="s">
        <v>97</v>
      </c>
      <c r="S3176" s="577">
        <v>6</v>
      </c>
    </row>
    <row r="3177" spans="1:19">
      <c r="A3177">
        <v>3176</v>
      </c>
      <c r="B3177" s="400">
        <v>44109.026388888888</v>
      </c>
      <c r="C3177" s="577" t="s">
        <v>97</v>
      </c>
      <c r="D3177">
        <v>0.02</v>
      </c>
      <c r="F3177">
        <v>1.1726099999999999</v>
      </c>
      <c r="I3177" s="400">
        <v>44110.786805555559</v>
      </c>
      <c r="J3177">
        <v>1.1760699999999999</v>
      </c>
      <c r="N3177">
        <v>-6.9</v>
      </c>
      <c r="Q3177">
        <v>1560</v>
      </c>
      <c r="R3177" s="577" t="s">
        <v>97</v>
      </c>
      <c r="S3177" s="577">
        <v>6</v>
      </c>
    </row>
    <row r="3178" spans="1:19">
      <c r="A3178">
        <v>3177</v>
      </c>
      <c r="B3178" s="400">
        <v>44109.344444444447</v>
      </c>
      <c r="C3178" s="577" t="s">
        <v>97</v>
      </c>
      <c r="D3178">
        <v>0.03</v>
      </c>
      <c r="F3178">
        <v>1.17421</v>
      </c>
      <c r="I3178" s="400">
        <v>44110.786805555559</v>
      </c>
      <c r="J3178">
        <v>1.1760699999999999</v>
      </c>
      <c r="N3178">
        <v>-5.55</v>
      </c>
      <c r="Q3178">
        <v>1560</v>
      </c>
      <c r="R3178" s="577" t="s">
        <v>97</v>
      </c>
      <c r="S3178" s="577">
        <v>6</v>
      </c>
    </row>
    <row r="3179" spans="1:19">
      <c r="A3179">
        <v>3179</v>
      </c>
      <c r="B3179" s="400">
        <v>44109.40902777778</v>
      </c>
      <c r="C3179" s="577" t="s">
        <v>97</v>
      </c>
      <c r="D3179">
        <v>0.05</v>
      </c>
      <c r="F3179">
        <v>1.17591</v>
      </c>
      <c r="I3179" s="400">
        <v>44110.786805555559</v>
      </c>
      <c r="J3179">
        <v>1.1760699999999999</v>
      </c>
      <c r="N3179">
        <v>-0.74</v>
      </c>
      <c r="Q3179">
        <v>1560</v>
      </c>
      <c r="R3179" s="577" t="s">
        <v>97</v>
      </c>
      <c r="S3179" s="577">
        <v>6</v>
      </c>
    </row>
    <row r="3180" spans="1:19">
      <c r="A3180">
        <v>3182</v>
      </c>
      <c r="B3180" s="400">
        <v>44109.563194444447</v>
      </c>
      <c r="C3180" s="577" t="s">
        <v>97</v>
      </c>
      <c r="D3180">
        <v>0.08</v>
      </c>
      <c r="F3180">
        <v>1.17777</v>
      </c>
      <c r="I3180" s="400">
        <v>44110.786805555559</v>
      </c>
      <c r="J3180">
        <v>1.1760699999999999</v>
      </c>
      <c r="N3180">
        <v>13.69</v>
      </c>
      <c r="Q3180">
        <v>1560</v>
      </c>
      <c r="R3180" s="577" t="s">
        <v>97</v>
      </c>
      <c r="S3180" s="577">
        <v>6</v>
      </c>
    </row>
    <row r="3181" spans="1:19">
      <c r="A3181">
        <v>3183</v>
      </c>
      <c r="B3181" s="400">
        <v>44109.588194444441</v>
      </c>
      <c r="C3181" s="577" t="s">
        <v>97</v>
      </c>
      <c r="D3181">
        <v>0.14000000000000001</v>
      </c>
      <c r="F3181">
        <v>1.1796899999999999</v>
      </c>
      <c r="I3181" s="400">
        <v>44110.786805555559</v>
      </c>
      <c r="J3181">
        <v>1.1760699999999999</v>
      </c>
      <c r="N3181">
        <v>50.84</v>
      </c>
      <c r="Q3181">
        <v>1560</v>
      </c>
      <c r="R3181" s="577" t="s">
        <v>97</v>
      </c>
      <c r="S3181" s="577">
        <v>6</v>
      </c>
    </row>
    <row r="3182" spans="1:19">
      <c r="A3182">
        <v>3178</v>
      </c>
      <c r="B3182" s="400">
        <v>44109.350694444445</v>
      </c>
      <c r="C3182" s="577" t="s">
        <v>96</v>
      </c>
      <c r="D3182">
        <v>0.02</v>
      </c>
      <c r="F3182">
        <v>1.17415</v>
      </c>
      <c r="I3182" s="400">
        <v>44109.37777777778</v>
      </c>
      <c r="J3182">
        <v>1.1751499999999999</v>
      </c>
      <c r="N3182">
        <v>2</v>
      </c>
      <c r="Q3182">
        <v>1561</v>
      </c>
      <c r="R3182" s="577" t="s">
        <v>96</v>
      </c>
      <c r="S3182" s="577">
        <v>1</v>
      </c>
    </row>
    <row r="3183" spans="1:19">
      <c r="A3183">
        <v>3180</v>
      </c>
      <c r="B3183" s="400">
        <v>44109.459027777775</v>
      </c>
      <c r="C3183" s="577" t="s">
        <v>96</v>
      </c>
      <c r="D3183">
        <v>0.02</v>
      </c>
      <c r="F3183">
        <v>1.17509</v>
      </c>
      <c r="I3183" s="400">
        <v>44109.487500000003</v>
      </c>
      <c r="J3183">
        <v>1.1760900000000001</v>
      </c>
      <c r="N3183">
        <v>2</v>
      </c>
      <c r="Q3183">
        <v>1562</v>
      </c>
      <c r="R3183" s="577" t="s">
        <v>96</v>
      </c>
      <c r="S3183" s="577">
        <v>1</v>
      </c>
    </row>
    <row r="3184" spans="1:19">
      <c r="A3184">
        <v>3181</v>
      </c>
      <c r="B3184" s="400">
        <v>44109.51458333333</v>
      </c>
      <c r="C3184" s="577" t="s">
        <v>96</v>
      </c>
      <c r="D3184">
        <v>0.02</v>
      </c>
      <c r="F3184">
        <v>1.1765099999999999</v>
      </c>
      <c r="I3184" s="400">
        <v>44109.563194444447</v>
      </c>
      <c r="J3184">
        <v>1.1775100000000001</v>
      </c>
      <c r="N3184">
        <v>2</v>
      </c>
      <c r="Q3184">
        <v>1563</v>
      </c>
      <c r="R3184" s="577" t="s">
        <v>96</v>
      </c>
      <c r="S3184" s="577">
        <v>1</v>
      </c>
    </row>
    <row r="3185" spans="1:19">
      <c r="A3185">
        <v>3184</v>
      </c>
      <c r="B3185" s="400">
        <v>44109.592361111114</v>
      </c>
      <c r="C3185" s="577" t="s">
        <v>96</v>
      </c>
      <c r="D3185">
        <v>0.02</v>
      </c>
      <c r="F3185">
        <v>1.1791</v>
      </c>
      <c r="I3185" s="400">
        <v>44110.145833333336</v>
      </c>
      <c r="J3185">
        <v>1.1793</v>
      </c>
      <c r="N3185">
        <v>0.32</v>
      </c>
      <c r="Q3185">
        <v>1564</v>
      </c>
      <c r="R3185" s="577" t="s">
        <v>96</v>
      </c>
      <c r="S3185" s="577">
        <v>2</v>
      </c>
    </row>
    <row r="3186" spans="1:19">
      <c r="A3186">
        <v>3185</v>
      </c>
      <c r="B3186" s="400">
        <v>44109.773611111108</v>
      </c>
      <c r="C3186" s="577" t="s">
        <v>96</v>
      </c>
      <c r="D3186">
        <v>0.02</v>
      </c>
      <c r="F3186">
        <v>1.1775</v>
      </c>
      <c r="I3186" s="400">
        <v>44110.145833333336</v>
      </c>
      <c r="J3186">
        <v>1.1793</v>
      </c>
      <c r="N3186">
        <v>3.52</v>
      </c>
      <c r="Q3186">
        <v>1564</v>
      </c>
      <c r="R3186" s="577" t="s">
        <v>96</v>
      </c>
      <c r="S3186" s="577">
        <v>2</v>
      </c>
    </row>
    <row r="3187" spans="1:19">
      <c r="A3187">
        <v>3186</v>
      </c>
      <c r="B3187" s="400">
        <v>44110.269444444442</v>
      </c>
      <c r="C3187" s="577" t="s">
        <v>96</v>
      </c>
      <c r="D3187">
        <v>0.02</v>
      </c>
      <c r="F3187">
        <v>1.1783600000000001</v>
      </c>
      <c r="I3187" s="400">
        <v>44110.295138888891</v>
      </c>
      <c r="J3187">
        <v>1.17936</v>
      </c>
      <c r="N3187">
        <v>2</v>
      </c>
      <c r="Q3187">
        <v>1565</v>
      </c>
      <c r="R3187" s="577" t="s">
        <v>96</v>
      </c>
      <c r="S3187" s="577">
        <v>1</v>
      </c>
    </row>
    <row r="3188" spans="1:19">
      <c r="A3188">
        <v>3187</v>
      </c>
      <c r="B3188" s="400">
        <v>44110.3</v>
      </c>
      <c r="C3188" s="577" t="s">
        <v>96</v>
      </c>
      <c r="D3188">
        <v>0.02</v>
      </c>
      <c r="F3188">
        <v>1.1795500000000001</v>
      </c>
      <c r="I3188" s="400">
        <v>44110.48541666667</v>
      </c>
      <c r="J3188">
        <v>1.1797500000000001</v>
      </c>
      <c r="N3188">
        <v>0.4</v>
      </c>
      <c r="Q3188">
        <v>1566</v>
      </c>
      <c r="R3188" s="577" t="s">
        <v>96</v>
      </c>
      <c r="S3188" s="577">
        <v>2</v>
      </c>
    </row>
    <row r="3189" spans="1:19">
      <c r="A3189">
        <v>3188</v>
      </c>
      <c r="B3189" s="400">
        <v>44110.320138888892</v>
      </c>
      <c r="C3189" s="577" t="s">
        <v>96</v>
      </c>
      <c r="D3189">
        <v>0.02</v>
      </c>
      <c r="F3189">
        <v>1.17794</v>
      </c>
      <c r="I3189" s="400">
        <v>44110.48541666667</v>
      </c>
      <c r="J3189">
        <v>1.1797500000000001</v>
      </c>
      <c r="N3189">
        <v>3.62</v>
      </c>
      <c r="Q3189">
        <v>1566</v>
      </c>
      <c r="R3189" s="577" t="s">
        <v>96</v>
      </c>
      <c r="S3189" s="577">
        <v>2</v>
      </c>
    </row>
    <row r="3190" spans="1:19">
      <c r="A3190">
        <v>3189</v>
      </c>
      <c r="B3190" s="400">
        <v>44110.527083333334</v>
      </c>
      <c r="C3190" s="577" t="s">
        <v>96</v>
      </c>
      <c r="D3190">
        <v>0.02</v>
      </c>
      <c r="F3190">
        <v>1.17988</v>
      </c>
      <c r="I3190" s="400">
        <v>44111.326388888891</v>
      </c>
      <c r="J3190">
        <v>1.17642</v>
      </c>
      <c r="N3190">
        <v>-7</v>
      </c>
      <c r="Q3190">
        <v>1567</v>
      </c>
      <c r="R3190" s="577" t="s">
        <v>96</v>
      </c>
      <c r="S3190" s="577">
        <v>5</v>
      </c>
    </row>
    <row r="3191" spans="1:19">
      <c r="A3191">
        <v>3190</v>
      </c>
      <c r="B3191" s="400">
        <v>44110.57916666667</v>
      </c>
      <c r="C3191" s="577" t="s">
        <v>96</v>
      </c>
      <c r="D3191">
        <v>0.02</v>
      </c>
      <c r="F3191">
        <v>1.17828</v>
      </c>
      <c r="I3191" s="400">
        <v>44111.326388888891</v>
      </c>
      <c r="J3191">
        <v>1.17642</v>
      </c>
      <c r="N3191">
        <v>-3.8</v>
      </c>
      <c r="Q3191">
        <v>1567</v>
      </c>
      <c r="R3191" s="577" t="s">
        <v>96</v>
      </c>
      <c r="S3191" s="577">
        <v>5</v>
      </c>
    </row>
    <row r="3192" spans="1:19">
      <c r="A3192">
        <v>3191</v>
      </c>
      <c r="B3192" s="400">
        <v>44110.786111111112</v>
      </c>
      <c r="C3192" s="577" t="s">
        <v>96</v>
      </c>
      <c r="D3192">
        <v>0.03</v>
      </c>
      <c r="F3192">
        <v>1.1766700000000001</v>
      </c>
      <c r="I3192" s="400">
        <v>44111.326388888891</v>
      </c>
      <c r="J3192">
        <v>1.17642</v>
      </c>
      <c r="N3192">
        <v>-0.87</v>
      </c>
      <c r="Q3192">
        <v>1567</v>
      </c>
      <c r="R3192" s="577" t="s">
        <v>96</v>
      </c>
      <c r="S3192" s="577">
        <v>5</v>
      </c>
    </row>
    <row r="3193" spans="1:19">
      <c r="A3193">
        <v>3192</v>
      </c>
      <c r="B3193" s="400">
        <v>44110.788194444445</v>
      </c>
      <c r="C3193" s="577" t="s">
        <v>96</v>
      </c>
      <c r="D3193">
        <v>0.05</v>
      </c>
      <c r="F3193">
        <v>1.17496</v>
      </c>
      <c r="I3193" s="400">
        <v>44111.326388888891</v>
      </c>
      <c r="J3193">
        <v>1.17642</v>
      </c>
      <c r="N3193">
        <v>7.1</v>
      </c>
      <c r="Q3193">
        <v>1567</v>
      </c>
      <c r="R3193" s="577" t="s">
        <v>96</v>
      </c>
      <c r="S3193" s="577">
        <v>5</v>
      </c>
    </row>
    <row r="3194" spans="1:19">
      <c r="A3194">
        <v>3194</v>
      </c>
      <c r="B3194" s="400">
        <v>44111.058333333334</v>
      </c>
      <c r="C3194" s="577" t="s">
        <v>96</v>
      </c>
      <c r="D3194">
        <v>0.08</v>
      </c>
      <c r="F3194">
        <v>1.17316</v>
      </c>
      <c r="I3194" s="400">
        <v>44111.326388888891</v>
      </c>
      <c r="J3194">
        <v>1.17642</v>
      </c>
      <c r="N3194">
        <v>26.08</v>
      </c>
      <c r="Q3194">
        <v>1567</v>
      </c>
      <c r="R3194" s="577" t="s">
        <v>96</v>
      </c>
      <c r="S3194" s="577">
        <v>5</v>
      </c>
    </row>
    <row r="3195" spans="1:19">
      <c r="A3195">
        <v>3193</v>
      </c>
      <c r="B3195" s="400">
        <v>44110.799305555556</v>
      </c>
      <c r="C3195" s="577" t="s">
        <v>97</v>
      </c>
      <c r="D3195">
        <v>0.02</v>
      </c>
      <c r="F3195">
        <v>1.17458</v>
      </c>
      <c r="I3195" s="400">
        <v>44110.865277777775</v>
      </c>
      <c r="J3195">
        <v>1.1735800000000001</v>
      </c>
      <c r="N3195">
        <v>2</v>
      </c>
      <c r="Q3195">
        <v>1568</v>
      </c>
      <c r="R3195" s="577" t="s">
        <v>97</v>
      </c>
      <c r="S3195" s="577">
        <v>1</v>
      </c>
    </row>
    <row r="3196" spans="1:19">
      <c r="A3196">
        <v>3195</v>
      </c>
      <c r="B3196" s="400">
        <v>44111.277083333334</v>
      </c>
      <c r="C3196" s="577" t="s">
        <v>97</v>
      </c>
      <c r="D3196">
        <v>0.02</v>
      </c>
      <c r="F3196">
        <v>1.17472</v>
      </c>
      <c r="I3196" s="400">
        <v>44112.404861111114</v>
      </c>
      <c r="J3196">
        <v>1.1755599999999999</v>
      </c>
      <c r="N3196">
        <v>-1.61</v>
      </c>
      <c r="Q3196">
        <v>1569</v>
      </c>
      <c r="R3196" s="577" t="s">
        <v>97</v>
      </c>
      <c r="S3196" s="577">
        <v>3</v>
      </c>
    </row>
    <row r="3197" spans="1:19">
      <c r="A3197">
        <v>3196</v>
      </c>
      <c r="B3197" s="400">
        <v>44111.325694444444</v>
      </c>
      <c r="C3197" s="577" t="s">
        <v>97</v>
      </c>
      <c r="D3197">
        <v>0.02</v>
      </c>
      <c r="F3197">
        <v>1.1763300000000001</v>
      </c>
      <c r="I3197" s="400">
        <v>44112.404861111114</v>
      </c>
      <c r="J3197">
        <v>1.1755599999999999</v>
      </c>
      <c r="N3197">
        <v>1.61</v>
      </c>
      <c r="Q3197">
        <v>1569</v>
      </c>
      <c r="R3197" s="577" t="s">
        <v>97</v>
      </c>
      <c r="S3197" s="577">
        <v>3</v>
      </c>
    </row>
    <row r="3198" spans="1:19">
      <c r="A3198">
        <v>3199</v>
      </c>
      <c r="B3198" s="400">
        <v>44111.530555555553</v>
      </c>
      <c r="C3198" s="577" t="s">
        <v>97</v>
      </c>
      <c r="D3198">
        <v>0.03</v>
      </c>
      <c r="F3198">
        <v>1.17794</v>
      </c>
      <c r="I3198" s="400">
        <v>44112.404861111114</v>
      </c>
      <c r="J3198">
        <v>1.1755599999999999</v>
      </c>
      <c r="N3198">
        <v>7.24</v>
      </c>
      <c r="Q3198">
        <v>1569</v>
      </c>
      <c r="R3198" s="577" t="s">
        <v>97</v>
      </c>
      <c r="S3198" s="577">
        <v>3</v>
      </c>
    </row>
    <row r="3199" spans="1:19">
      <c r="A3199">
        <v>3197</v>
      </c>
      <c r="B3199" s="400">
        <v>44111.339583333334</v>
      </c>
      <c r="C3199" s="577" t="s">
        <v>96</v>
      </c>
      <c r="D3199">
        <v>0.02</v>
      </c>
      <c r="F3199">
        <v>1.1759999999999999</v>
      </c>
      <c r="I3199" s="400">
        <v>44111.477083333331</v>
      </c>
      <c r="J3199">
        <v>1.177</v>
      </c>
      <c r="N3199">
        <v>2</v>
      </c>
      <c r="Q3199">
        <v>1570</v>
      </c>
      <c r="R3199" s="577" t="s">
        <v>96</v>
      </c>
      <c r="S3199" s="577">
        <v>1</v>
      </c>
    </row>
    <row r="3200" spans="1:19">
      <c r="A3200">
        <v>3198</v>
      </c>
      <c r="B3200" s="400">
        <v>44111.481249999997</v>
      </c>
      <c r="C3200" s="577" t="s">
        <v>96</v>
      </c>
      <c r="D3200">
        <v>0.02</v>
      </c>
      <c r="F3200">
        <v>1.17696</v>
      </c>
      <c r="I3200" s="400">
        <v>44111.530555555553</v>
      </c>
      <c r="J3200">
        <v>1.1779599999999999</v>
      </c>
      <c r="N3200">
        <v>2</v>
      </c>
      <c r="Q3200">
        <v>1571</v>
      </c>
      <c r="R3200" s="577" t="s">
        <v>96</v>
      </c>
      <c r="S3200" s="577">
        <v>1</v>
      </c>
    </row>
    <row r="3201" spans="1:19">
      <c r="A3201">
        <v>3200</v>
      </c>
      <c r="B3201" s="400">
        <v>44111.540972222225</v>
      </c>
      <c r="C3201" s="577" t="s">
        <v>96</v>
      </c>
      <c r="D3201">
        <v>0.02</v>
      </c>
      <c r="F3201">
        <v>1.1778900000000001</v>
      </c>
      <c r="I3201" s="400">
        <v>44112.288194444445</v>
      </c>
      <c r="J3201">
        <v>1.1780900000000001</v>
      </c>
      <c r="N3201">
        <v>0.16</v>
      </c>
      <c r="Q3201">
        <v>1572</v>
      </c>
      <c r="R3201" s="577" t="s">
        <v>96</v>
      </c>
      <c r="S3201" s="577">
        <v>2</v>
      </c>
    </row>
    <row r="3202" spans="1:19">
      <c r="A3202">
        <v>3201</v>
      </c>
      <c r="B3202" s="400">
        <v>44111.613888888889</v>
      </c>
      <c r="C3202" s="577" t="s">
        <v>96</v>
      </c>
      <c r="D3202">
        <v>0.02</v>
      </c>
      <c r="F3202">
        <v>1.17628</v>
      </c>
      <c r="I3202" s="400">
        <v>44112.288194444445</v>
      </c>
      <c r="J3202">
        <v>1.1780900000000001</v>
      </c>
      <c r="N3202">
        <v>3.38</v>
      </c>
      <c r="Q3202">
        <v>1572</v>
      </c>
      <c r="R3202" s="577" t="s">
        <v>96</v>
      </c>
      <c r="S3202" s="577">
        <v>2</v>
      </c>
    </row>
    <row r="3203" spans="1:19">
      <c r="A3203">
        <v>3202</v>
      </c>
      <c r="B3203" s="400">
        <v>44112.334027777775</v>
      </c>
      <c r="C3203" s="577" t="s">
        <v>96</v>
      </c>
      <c r="D3203">
        <v>0.02</v>
      </c>
      <c r="F3203">
        <v>1.1764699999999999</v>
      </c>
      <c r="I3203" s="400">
        <v>44112.998611111114</v>
      </c>
      <c r="J3203">
        <v>1.1766700000000001</v>
      </c>
      <c r="N3203">
        <v>0.4</v>
      </c>
      <c r="Q3203">
        <v>1573</v>
      </c>
      <c r="R3203" s="577" t="s">
        <v>96</v>
      </c>
      <c r="S3203" s="577">
        <v>2</v>
      </c>
    </row>
    <row r="3204" spans="1:19">
      <c r="A3204">
        <v>3204</v>
      </c>
      <c r="B3204" s="400">
        <v>44112.544444444444</v>
      </c>
      <c r="C3204" s="577" t="s">
        <v>96</v>
      </c>
      <c r="D3204">
        <v>0.02</v>
      </c>
      <c r="F3204">
        <v>1.17486</v>
      </c>
      <c r="I3204" s="400">
        <v>44112.998611111114</v>
      </c>
      <c r="J3204">
        <v>1.1766700000000001</v>
      </c>
      <c r="N3204">
        <v>3.62</v>
      </c>
      <c r="Q3204">
        <v>1573</v>
      </c>
      <c r="R3204" s="577" t="s">
        <v>96</v>
      </c>
      <c r="S3204" s="577">
        <v>2</v>
      </c>
    </row>
    <row r="3205" spans="1:19">
      <c r="A3205">
        <v>3203</v>
      </c>
      <c r="B3205" s="400">
        <v>44112.415277777778</v>
      </c>
      <c r="C3205" s="577" t="s">
        <v>97</v>
      </c>
      <c r="D3205">
        <v>0.02</v>
      </c>
      <c r="F3205">
        <v>1.17584</v>
      </c>
      <c r="I3205" s="400">
        <v>44112.544444444444</v>
      </c>
      <c r="J3205">
        <v>1.1748400000000001</v>
      </c>
      <c r="N3205">
        <v>2</v>
      </c>
      <c r="Q3205">
        <v>1574</v>
      </c>
      <c r="R3205" s="577" t="s">
        <v>97</v>
      </c>
      <c r="S3205" s="577">
        <v>1</v>
      </c>
    </row>
    <row r="3206" spans="1:19">
      <c r="A3206">
        <v>3205</v>
      </c>
      <c r="B3206" s="400">
        <v>44112.607638888891</v>
      </c>
      <c r="C3206" s="577" t="s">
        <v>97</v>
      </c>
      <c r="D3206">
        <v>0.02</v>
      </c>
      <c r="F3206">
        <v>1.17397</v>
      </c>
      <c r="I3206" s="400">
        <v>44116.493055555555</v>
      </c>
      <c r="J3206">
        <v>1.17899</v>
      </c>
      <c r="N3206">
        <v>-10</v>
      </c>
      <c r="Q3206">
        <v>1575</v>
      </c>
      <c r="R3206" s="577" t="s">
        <v>97</v>
      </c>
      <c r="S3206" s="577">
        <v>6</v>
      </c>
    </row>
    <row r="3207" spans="1:19">
      <c r="A3207">
        <v>3206</v>
      </c>
      <c r="B3207" s="400">
        <v>44112.656944444447</v>
      </c>
      <c r="C3207" s="577" t="s">
        <v>97</v>
      </c>
      <c r="D3207">
        <v>0.02</v>
      </c>
      <c r="F3207">
        <v>1.17557</v>
      </c>
      <c r="I3207" s="400">
        <v>44116.493055555555</v>
      </c>
      <c r="J3207">
        <v>1.17899</v>
      </c>
      <c r="N3207">
        <v>-6.8</v>
      </c>
      <c r="Q3207">
        <v>1575</v>
      </c>
      <c r="R3207" s="577" t="s">
        <v>97</v>
      </c>
      <c r="S3207" s="577">
        <v>6</v>
      </c>
    </row>
    <row r="3208" spans="1:19">
      <c r="A3208">
        <v>3207</v>
      </c>
      <c r="B3208" s="400">
        <v>44113.056944444441</v>
      </c>
      <c r="C3208" s="577" t="s">
        <v>97</v>
      </c>
      <c r="D3208">
        <v>0.03</v>
      </c>
      <c r="F3208">
        <v>1.17717</v>
      </c>
      <c r="I3208" s="400">
        <v>44116.493055555555</v>
      </c>
      <c r="J3208">
        <v>1.17899</v>
      </c>
      <c r="N3208">
        <v>-5.43</v>
      </c>
      <c r="Q3208">
        <v>1575</v>
      </c>
      <c r="R3208" s="577" t="s">
        <v>97</v>
      </c>
      <c r="S3208" s="577">
        <v>6</v>
      </c>
    </row>
    <row r="3209" spans="1:19">
      <c r="A3209">
        <v>3209</v>
      </c>
      <c r="B3209" s="400">
        <v>44113.334027777775</v>
      </c>
      <c r="C3209" s="577" t="s">
        <v>97</v>
      </c>
      <c r="D3209">
        <v>0.05</v>
      </c>
      <c r="F3209">
        <v>1.1788700000000001</v>
      </c>
      <c r="I3209" s="400">
        <v>44116.493055555555</v>
      </c>
      <c r="J3209">
        <v>1.17899</v>
      </c>
      <c r="N3209">
        <v>-0.54</v>
      </c>
      <c r="Q3209">
        <v>1575</v>
      </c>
      <c r="R3209" s="577" t="s">
        <v>97</v>
      </c>
      <c r="S3209" s="577">
        <v>6</v>
      </c>
    </row>
    <row r="3210" spans="1:19">
      <c r="A3210">
        <v>3211</v>
      </c>
      <c r="B3210" s="400">
        <v>44113.451388888891</v>
      </c>
      <c r="C3210" s="577" t="s">
        <v>97</v>
      </c>
      <c r="D3210">
        <v>0.08</v>
      </c>
      <c r="F3210">
        <v>1.1806700000000001</v>
      </c>
      <c r="I3210" s="400">
        <v>44116.493055555555</v>
      </c>
      <c r="J3210">
        <v>1.17899</v>
      </c>
      <c r="N3210">
        <v>13.53</v>
      </c>
      <c r="Q3210">
        <v>1575</v>
      </c>
      <c r="R3210" s="577" t="s">
        <v>97</v>
      </c>
      <c r="S3210" s="577">
        <v>6</v>
      </c>
    </row>
    <row r="3211" spans="1:19">
      <c r="A3211">
        <v>3215</v>
      </c>
      <c r="B3211" s="400">
        <v>44113.682638888888</v>
      </c>
      <c r="C3211" s="577" t="s">
        <v>97</v>
      </c>
      <c r="D3211">
        <v>0.14000000000000001</v>
      </c>
      <c r="F3211">
        <v>1.18259</v>
      </c>
      <c r="I3211" s="400">
        <v>44116.493055555555</v>
      </c>
      <c r="J3211">
        <v>1.17899</v>
      </c>
      <c r="N3211">
        <v>50.56</v>
      </c>
      <c r="Q3211">
        <v>1575</v>
      </c>
      <c r="R3211" s="577" t="s">
        <v>97</v>
      </c>
      <c r="S3211" s="577">
        <v>6</v>
      </c>
    </row>
    <row r="3212" spans="1:19">
      <c r="A3212">
        <v>3208</v>
      </c>
      <c r="B3212" s="400">
        <v>44113.279861111114</v>
      </c>
      <c r="C3212" s="577" t="s">
        <v>96</v>
      </c>
      <c r="D3212">
        <v>0.02</v>
      </c>
      <c r="F3212">
        <v>1.1771100000000001</v>
      </c>
      <c r="I3212" s="400">
        <v>44113.333333333336</v>
      </c>
      <c r="J3212">
        <v>1.17811</v>
      </c>
      <c r="N3212">
        <v>2</v>
      </c>
      <c r="Q3212">
        <v>1576</v>
      </c>
      <c r="R3212" s="577" t="s">
        <v>96</v>
      </c>
      <c r="S3212" s="577">
        <v>1</v>
      </c>
    </row>
    <row r="3213" spans="1:19">
      <c r="A3213">
        <v>3210</v>
      </c>
      <c r="B3213" s="400">
        <v>44113.399305555555</v>
      </c>
      <c r="C3213" s="577" t="s">
        <v>96</v>
      </c>
      <c r="D3213">
        <v>0.02</v>
      </c>
      <c r="F3213">
        <v>1.17963</v>
      </c>
      <c r="I3213" s="400">
        <v>44113.451388888891</v>
      </c>
      <c r="J3213">
        <v>1.1806300000000001</v>
      </c>
      <c r="N3213">
        <v>2</v>
      </c>
      <c r="Q3213">
        <v>1577</v>
      </c>
      <c r="R3213" s="577" t="s">
        <v>96</v>
      </c>
      <c r="S3213" s="577">
        <v>1</v>
      </c>
    </row>
    <row r="3214" spans="1:19">
      <c r="A3214">
        <v>3212</v>
      </c>
      <c r="B3214" s="400">
        <v>44113.477083333331</v>
      </c>
      <c r="C3214" s="577" t="s">
        <v>96</v>
      </c>
      <c r="D3214">
        <v>0.02</v>
      </c>
      <c r="F3214">
        <v>1.18028</v>
      </c>
      <c r="I3214" s="400">
        <v>44113.541666666664</v>
      </c>
      <c r="J3214">
        <v>1.1812800000000001</v>
      </c>
      <c r="N3214">
        <v>2</v>
      </c>
      <c r="Q3214">
        <v>1578</v>
      </c>
      <c r="R3214" s="577" t="s">
        <v>96</v>
      </c>
      <c r="S3214" s="577">
        <v>1</v>
      </c>
    </row>
    <row r="3215" spans="1:19">
      <c r="A3215">
        <v>3213</v>
      </c>
      <c r="B3215" s="400">
        <v>44113.574305555558</v>
      </c>
      <c r="C3215" s="577" t="s">
        <v>96</v>
      </c>
      <c r="D3215">
        <v>0.02</v>
      </c>
      <c r="F3215">
        <v>1.1808399999999999</v>
      </c>
      <c r="I3215" s="400">
        <v>44113.605555555558</v>
      </c>
      <c r="J3215">
        <v>1.18184</v>
      </c>
      <c r="N3215">
        <v>2</v>
      </c>
      <c r="Q3215">
        <v>1579</v>
      </c>
      <c r="R3215" s="577" t="s">
        <v>96</v>
      </c>
      <c r="S3215" s="577">
        <v>1</v>
      </c>
    </row>
    <row r="3216" spans="1:19">
      <c r="A3216">
        <v>3214</v>
      </c>
      <c r="B3216" s="400">
        <v>44113.622916666667</v>
      </c>
      <c r="C3216" s="577" t="s">
        <v>96</v>
      </c>
      <c r="D3216">
        <v>0.02</v>
      </c>
      <c r="F3216">
        <v>1.1816500000000001</v>
      </c>
      <c r="I3216" s="400">
        <v>44113.682638888888</v>
      </c>
      <c r="J3216">
        <v>1.18265</v>
      </c>
      <c r="N3216">
        <v>2</v>
      </c>
      <c r="Q3216">
        <v>1580</v>
      </c>
      <c r="R3216" s="577" t="s">
        <v>96</v>
      </c>
      <c r="S3216" s="577">
        <v>1</v>
      </c>
    </row>
    <row r="3217" spans="1:19">
      <c r="A3217">
        <v>3216</v>
      </c>
      <c r="B3217" s="400">
        <v>44113.696527777778</v>
      </c>
      <c r="C3217" s="577" t="s">
        <v>96</v>
      </c>
      <c r="D3217">
        <v>0.02</v>
      </c>
      <c r="F3217">
        <v>1.18241</v>
      </c>
      <c r="I3217" s="400">
        <v>44116.584027777775</v>
      </c>
      <c r="J3217">
        <v>1.1815800000000001</v>
      </c>
      <c r="N3217">
        <v>-1.74</v>
      </c>
      <c r="Q3217">
        <v>1581</v>
      </c>
      <c r="R3217" s="577" t="s">
        <v>96</v>
      </c>
      <c r="S3217" s="577">
        <v>3</v>
      </c>
    </row>
    <row r="3218" spans="1:19">
      <c r="A3218">
        <v>3217</v>
      </c>
      <c r="B3218" s="400">
        <v>44116.307638888888</v>
      </c>
      <c r="C3218" s="577" t="s">
        <v>96</v>
      </c>
      <c r="D3218">
        <v>0.02</v>
      </c>
      <c r="F3218">
        <v>1.1808099999999999</v>
      </c>
      <c r="I3218" s="400">
        <v>44116.584027777775</v>
      </c>
      <c r="J3218">
        <v>1.1815800000000001</v>
      </c>
      <c r="N3218">
        <v>1.54</v>
      </c>
      <c r="Q3218">
        <v>1581</v>
      </c>
      <c r="R3218" s="577" t="s">
        <v>96</v>
      </c>
      <c r="S3218" s="577">
        <v>3</v>
      </c>
    </row>
    <row r="3219" spans="1:19">
      <c r="A3219">
        <v>3218</v>
      </c>
      <c r="B3219" s="400">
        <v>44116.481249999997</v>
      </c>
      <c r="C3219" s="577" t="s">
        <v>96</v>
      </c>
      <c r="D3219">
        <v>0.03</v>
      </c>
      <c r="F3219">
        <v>1.1792</v>
      </c>
      <c r="I3219" s="400">
        <v>44116.584027777775</v>
      </c>
      <c r="J3219">
        <v>1.1815800000000001</v>
      </c>
      <c r="N3219">
        <v>7.14</v>
      </c>
      <c r="Q3219">
        <v>1581</v>
      </c>
      <c r="R3219" s="577" t="s">
        <v>96</v>
      </c>
      <c r="S3219" s="577">
        <v>3</v>
      </c>
    </row>
    <row r="3220" spans="1:19">
      <c r="A3220">
        <v>3219</v>
      </c>
      <c r="B3220" s="400">
        <v>44116.531944444447</v>
      </c>
      <c r="C3220" s="577" t="s">
        <v>97</v>
      </c>
      <c r="D3220">
        <v>0.02</v>
      </c>
      <c r="F3220">
        <v>1.1807300000000001</v>
      </c>
      <c r="I3220" s="400">
        <v>44117.024305555555</v>
      </c>
      <c r="J3220">
        <v>1.1797299999999999</v>
      </c>
      <c r="N3220">
        <v>2.02</v>
      </c>
      <c r="Q3220">
        <v>1582</v>
      </c>
      <c r="R3220" s="577" t="s">
        <v>97</v>
      </c>
      <c r="S3220" s="577">
        <v>1</v>
      </c>
    </row>
    <row r="3221" spans="1:19">
      <c r="A3221">
        <v>3220</v>
      </c>
      <c r="B3221" s="400">
        <v>44116.594444444447</v>
      </c>
      <c r="C3221" s="577" t="s">
        <v>96</v>
      </c>
      <c r="D3221">
        <v>0.02</v>
      </c>
      <c r="F3221">
        <v>1.1809799999999999</v>
      </c>
      <c r="I3221" s="400">
        <v>44118.520138888889</v>
      </c>
      <c r="J3221">
        <v>1.1758999999999999</v>
      </c>
      <c r="N3221">
        <v>-10.32</v>
      </c>
      <c r="Q3221">
        <v>1583</v>
      </c>
      <c r="R3221" s="577" t="s">
        <v>96</v>
      </c>
      <c r="S3221" s="577">
        <v>6</v>
      </c>
    </row>
    <row r="3222" spans="1:19">
      <c r="A3222">
        <v>3222</v>
      </c>
      <c r="B3222" s="400">
        <v>44117.100694444445</v>
      </c>
      <c r="C3222" s="577" t="s">
        <v>96</v>
      </c>
      <c r="D3222">
        <v>0.02</v>
      </c>
      <c r="F3222">
        <v>1.1793800000000001</v>
      </c>
      <c r="I3222" s="400">
        <v>44118.520138888889</v>
      </c>
      <c r="J3222">
        <v>1.1758999999999999</v>
      </c>
      <c r="N3222">
        <v>-7.04</v>
      </c>
      <c r="Q3222">
        <v>1583</v>
      </c>
      <c r="R3222" s="577" t="s">
        <v>96</v>
      </c>
      <c r="S3222" s="577">
        <v>6</v>
      </c>
    </row>
    <row r="3223" spans="1:19">
      <c r="A3223">
        <v>3224</v>
      </c>
      <c r="B3223" s="400">
        <v>44117.554166666669</v>
      </c>
      <c r="C3223" s="577" t="s">
        <v>96</v>
      </c>
      <c r="D3223">
        <v>0.03</v>
      </c>
      <c r="F3223">
        <v>1.17777</v>
      </c>
      <c r="I3223" s="400">
        <v>44118.520138888889</v>
      </c>
      <c r="J3223">
        <v>1.1758999999999999</v>
      </c>
      <c r="N3223">
        <v>-5.73</v>
      </c>
      <c r="Q3223">
        <v>1583</v>
      </c>
      <c r="R3223" s="577" t="s">
        <v>96</v>
      </c>
      <c r="S3223" s="577">
        <v>6</v>
      </c>
    </row>
    <row r="3224" spans="1:19">
      <c r="A3224">
        <v>3225</v>
      </c>
      <c r="B3224" s="400">
        <v>44117.567361111112</v>
      </c>
      <c r="C3224" s="577" t="s">
        <v>96</v>
      </c>
      <c r="D3224">
        <v>0.05</v>
      </c>
      <c r="F3224">
        <v>1.1760699999999999</v>
      </c>
      <c r="I3224" s="400">
        <v>44118.520138888889</v>
      </c>
      <c r="J3224">
        <v>1.1758999999999999</v>
      </c>
      <c r="N3224">
        <v>-1.05</v>
      </c>
      <c r="Q3224">
        <v>1583</v>
      </c>
      <c r="R3224" s="577" t="s">
        <v>96</v>
      </c>
      <c r="S3224" s="577">
        <v>6</v>
      </c>
    </row>
    <row r="3225" spans="1:19">
      <c r="A3225">
        <v>3227</v>
      </c>
      <c r="B3225" s="400">
        <v>44117.614583333336</v>
      </c>
      <c r="C3225" s="577" t="s">
        <v>96</v>
      </c>
      <c r="D3225">
        <v>0.08</v>
      </c>
      <c r="F3225">
        <v>1.1742600000000001</v>
      </c>
      <c r="I3225" s="400">
        <v>44118.520138888889</v>
      </c>
      <c r="J3225">
        <v>1.1758999999999999</v>
      </c>
      <c r="N3225">
        <v>12.8</v>
      </c>
      <c r="Q3225">
        <v>1583</v>
      </c>
      <c r="R3225" s="577" t="s">
        <v>96</v>
      </c>
      <c r="S3225" s="577">
        <v>6</v>
      </c>
    </row>
    <row r="3226" spans="1:19">
      <c r="A3226">
        <v>3233</v>
      </c>
      <c r="B3226" s="400">
        <v>44118.399305555555</v>
      </c>
      <c r="C3226" s="577" t="s">
        <v>96</v>
      </c>
      <c r="D3226">
        <v>0.14000000000000001</v>
      </c>
      <c r="F3226">
        <v>1.1722300000000001</v>
      </c>
      <c r="I3226" s="400">
        <v>44118.520138888889</v>
      </c>
      <c r="J3226">
        <v>1.1758999999999999</v>
      </c>
      <c r="N3226">
        <v>51.38</v>
      </c>
      <c r="Q3226">
        <v>1583</v>
      </c>
      <c r="R3226" s="577" t="s">
        <v>96</v>
      </c>
      <c r="S3226" s="577">
        <v>6</v>
      </c>
    </row>
    <row r="3227" spans="1:19">
      <c r="A3227">
        <v>3221</v>
      </c>
      <c r="B3227" s="400">
        <v>44117.054166666669</v>
      </c>
      <c r="C3227" s="577" t="s">
        <v>97</v>
      </c>
      <c r="D3227">
        <v>0.02</v>
      </c>
      <c r="F3227">
        <v>1.18022</v>
      </c>
      <c r="I3227" s="400">
        <v>44117.289583333331</v>
      </c>
      <c r="J3227">
        <v>1.1792199999999999</v>
      </c>
      <c r="N3227">
        <v>2</v>
      </c>
      <c r="Q3227">
        <v>1584</v>
      </c>
      <c r="R3227" s="577" t="s">
        <v>97</v>
      </c>
      <c r="S3227" s="577">
        <v>1</v>
      </c>
    </row>
    <row r="3228" spans="1:19">
      <c r="A3228">
        <v>3223</v>
      </c>
      <c r="B3228" s="400">
        <v>44117.309027777781</v>
      </c>
      <c r="C3228" s="577" t="s">
        <v>97</v>
      </c>
      <c r="D3228">
        <v>0.02</v>
      </c>
      <c r="F3228">
        <v>1.17835</v>
      </c>
      <c r="I3228" s="400">
        <v>44117.554861111108</v>
      </c>
      <c r="J3228">
        <v>1.1773499999999999</v>
      </c>
      <c r="N3228">
        <v>2</v>
      </c>
      <c r="Q3228">
        <v>1585</v>
      </c>
      <c r="R3228" s="577" t="s">
        <v>97</v>
      </c>
      <c r="S3228" s="577">
        <v>1</v>
      </c>
    </row>
    <row r="3229" spans="1:19">
      <c r="A3229">
        <v>3226</v>
      </c>
      <c r="B3229" s="400">
        <v>44117.599999999999</v>
      </c>
      <c r="C3229" s="577" t="s">
        <v>97</v>
      </c>
      <c r="D3229">
        <v>0.02</v>
      </c>
      <c r="F3229">
        <v>1.17502</v>
      </c>
      <c r="I3229" s="400">
        <v>44117.614583333336</v>
      </c>
      <c r="J3229">
        <v>1.1740200000000001</v>
      </c>
      <c r="N3229">
        <v>2</v>
      </c>
      <c r="Q3229">
        <v>1586</v>
      </c>
      <c r="R3229" s="577" t="s">
        <v>97</v>
      </c>
      <c r="S3229" s="577">
        <v>1</v>
      </c>
    </row>
    <row r="3230" spans="1:19">
      <c r="A3230">
        <v>3228</v>
      </c>
      <c r="B3230" s="400">
        <v>44117.625</v>
      </c>
      <c r="C3230" s="577" t="s">
        <v>97</v>
      </c>
      <c r="D3230">
        <v>0.02</v>
      </c>
      <c r="F3230">
        <v>1.1744300000000001</v>
      </c>
      <c r="I3230" s="400">
        <v>44117.673611111109</v>
      </c>
      <c r="J3230">
        <v>1.17343</v>
      </c>
      <c r="N3230">
        <v>2</v>
      </c>
      <c r="Q3230">
        <v>1587</v>
      </c>
      <c r="R3230" s="577" t="s">
        <v>97</v>
      </c>
      <c r="S3230" s="577">
        <v>1</v>
      </c>
    </row>
    <row r="3231" spans="1:19">
      <c r="A3231">
        <v>3229</v>
      </c>
      <c r="B3231" s="400">
        <v>44118.009027777778</v>
      </c>
      <c r="C3231" s="577" t="s">
        <v>97</v>
      </c>
      <c r="D3231">
        <v>0.02</v>
      </c>
      <c r="F3231">
        <v>1.17445</v>
      </c>
      <c r="I3231" s="400">
        <v>44118.3</v>
      </c>
      <c r="J3231">
        <v>1.1734500000000001</v>
      </c>
      <c r="N3231">
        <v>2</v>
      </c>
      <c r="Q3231">
        <v>1588</v>
      </c>
      <c r="R3231" s="577" t="s">
        <v>97</v>
      </c>
      <c r="S3231" s="577">
        <v>1</v>
      </c>
    </row>
    <row r="3232" spans="1:19">
      <c r="A3232">
        <v>3230</v>
      </c>
      <c r="B3232" s="400">
        <v>44118.318055555559</v>
      </c>
      <c r="C3232" s="577" t="s">
        <v>97</v>
      </c>
      <c r="D3232">
        <v>0.02</v>
      </c>
      <c r="F3232">
        <v>1.1737200000000001</v>
      </c>
      <c r="I3232" s="400">
        <v>44118.381249999999</v>
      </c>
      <c r="J3232">
        <v>1.17353</v>
      </c>
      <c r="N3232">
        <v>0.38</v>
      </c>
      <c r="Q3232">
        <v>1589</v>
      </c>
      <c r="R3232" s="577" t="s">
        <v>97</v>
      </c>
      <c r="S3232" s="577">
        <v>2</v>
      </c>
    </row>
    <row r="3233" spans="1:19">
      <c r="A3233">
        <v>3231</v>
      </c>
      <c r="B3233" s="400">
        <v>44118.356249999997</v>
      </c>
      <c r="C3233" s="577" t="s">
        <v>97</v>
      </c>
      <c r="D3233">
        <v>0.02</v>
      </c>
      <c r="F3233">
        <v>1.17533</v>
      </c>
      <c r="I3233" s="400">
        <v>44118.381249999999</v>
      </c>
      <c r="J3233">
        <v>1.17353</v>
      </c>
      <c r="K3233" s="577"/>
      <c r="N3233">
        <v>3.6</v>
      </c>
      <c r="Q3233">
        <v>1589</v>
      </c>
      <c r="R3233" s="577" t="s">
        <v>97</v>
      </c>
      <c r="S3233" s="577">
        <v>2</v>
      </c>
    </row>
    <row r="3234" spans="1:19">
      <c r="A3234">
        <v>3232</v>
      </c>
      <c r="B3234" s="400">
        <v>44118.386805555558</v>
      </c>
      <c r="C3234" s="577" t="s">
        <v>97</v>
      </c>
      <c r="D3234">
        <v>0.02</v>
      </c>
      <c r="F3234">
        <v>1.1729700000000001</v>
      </c>
      <c r="I3234" s="400">
        <v>44119.290972222225</v>
      </c>
      <c r="J3234">
        <v>1.17381</v>
      </c>
      <c r="N3234">
        <v>-1.61</v>
      </c>
      <c r="Q3234">
        <v>1590</v>
      </c>
      <c r="R3234" s="577" t="s">
        <v>97</v>
      </c>
      <c r="S3234" s="577">
        <v>3</v>
      </c>
    </row>
    <row r="3235" spans="1:19">
      <c r="A3235">
        <v>3234</v>
      </c>
      <c r="B3235" s="400">
        <v>44118.49722222222</v>
      </c>
      <c r="C3235" s="577" t="s">
        <v>97</v>
      </c>
      <c r="D3235">
        <v>0.02</v>
      </c>
      <c r="F3235">
        <v>1.17459</v>
      </c>
      <c r="I3235" s="400">
        <v>44119.290972222225</v>
      </c>
      <c r="J3235">
        <v>1.17381</v>
      </c>
      <c r="N3235">
        <v>1.63</v>
      </c>
      <c r="Q3235">
        <v>1590</v>
      </c>
      <c r="R3235" s="577" t="s">
        <v>97</v>
      </c>
      <c r="S3235" s="577">
        <v>3</v>
      </c>
    </row>
    <row r="3236" spans="1:19">
      <c r="A3236">
        <v>3235</v>
      </c>
      <c r="B3236" s="400">
        <v>44118.521527777775</v>
      </c>
      <c r="C3236" s="577" t="s">
        <v>97</v>
      </c>
      <c r="D3236">
        <v>0.03</v>
      </c>
      <c r="F3236">
        <v>1.1761900000000001</v>
      </c>
      <c r="I3236" s="400">
        <v>44119.290972222225</v>
      </c>
      <c r="J3236">
        <v>1.17381</v>
      </c>
      <c r="N3236">
        <v>7.24</v>
      </c>
      <c r="Q3236">
        <v>1590</v>
      </c>
      <c r="R3236" s="577" t="s">
        <v>97</v>
      </c>
      <c r="S3236" s="577">
        <v>3</v>
      </c>
    </row>
    <row r="3237" spans="1:19">
      <c r="A3237">
        <v>3236</v>
      </c>
      <c r="B3237" s="400">
        <v>44118.564583333333</v>
      </c>
      <c r="C3237" s="577" t="s">
        <v>96</v>
      </c>
      <c r="D3237">
        <v>0.02</v>
      </c>
      <c r="F3237">
        <v>1.17561</v>
      </c>
      <c r="I3237" s="400">
        <v>44118.611111111109</v>
      </c>
      <c r="J3237">
        <v>1.1766099999999999</v>
      </c>
      <c r="N3237">
        <v>2</v>
      </c>
      <c r="Q3237">
        <v>1591</v>
      </c>
      <c r="R3237" s="577" t="s">
        <v>96</v>
      </c>
      <c r="S3237" s="577">
        <v>1</v>
      </c>
    </row>
    <row r="3238" spans="1:19">
      <c r="A3238">
        <v>3237</v>
      </c>
      <c r="B3238" s="400">
        <v>44118.623611111114</v>
      </c>
      <c r="C3238" s="577" t="s">
        <v>96</v>
      </c>
      <c r="D3238">
        <v>0.02</v>
      </c>
      <c r="F3238">
        <v>1.1763699999999999</v>
      </c>
      <c r="I3238" s="400">
        <v>44120.475694444445</v>
      </c>
      <c r="J3238">
        <v>1.17292</v>
      </c>
      <c r="N3238">
        <v>-7.22</v>
      </c>
      <c r="Q3238">
        <v>1592</v>
      </c>
      <c r="R3238" s="577" t="s">
        <v>96</v>
      </c>
      <c r="S3238" s="577">
        <v>5</v>
      </c>
    </row>
    <row r="3239" spans="1:19">
      <c r="A3239">
        <v>3238</v>
      </c>
      <c r="B3239" s="400">
        <v>44118.681944444441</v>
      </c>
      <c r="C3239" s="577" t="s">
        <v>96</v>
      </c>
      <c r="D3239">
        <v>0.02</v>
      </c>
      <c r="F3239">
        <v>1.1747700000000001</v>
      </c>
      <c r="I3239" s="400">
        <v>44120.475694444445</v>
      </c>
      <c r="J3239">
        <v>1.17292</v>
      </c>
      <c r="N3239">
        <v>-4.0199999999999996</v>
      </c>
      <c r="Q3239">
        <v>1592</v>
      </c>
      <c r="R3239" s="577" t="s">
        <v>96</v>
      </c>
      <c r="S3239" s="577">
        <v>5</v>
      </c>
    </row>
    <row r="3240" spans="1:19">
      <c r="A3240">
        <v>3240</v>
      </c>
      <c r="B3240" s="400">
        <v>44119.336805555555</v>
      </c>
      <c r="C3240" s="577" t="s">
        <v>96</v>
      </c>
      <c r="D3240">
        <v>0.03</v>
      </c>
      <c r="F3240">
        <v>1.17316</v>
      </c>
      <c r="I3240" s="400">
        <v>44120.475694444445</v>
      </c>
      <c r="J3240">
        <v>1.17292</v>
      </c>
      <c r="N3240">
        <v>-0.84</v>
      </c>
      <c r="Q3240">
        <v>1592</v>
      </c>
      <c r="R3240" s="577" t="s">
        <v>96</v>
      </c>
      <c r="S3240" s="577">
        <v>5</v>
      </c>
    </row>
    <row r="3241" spans="1:19">
      <c r="A3241">
        <v>3241</v>
      </c>
      <c r="B3241" s="400">
        <v>44119.355555555558</v>
      </c>
      <c r="C3241" s="577" t="s">
        <v>96</v>
      </c>
      <c r="D3241">
        <v>0.05</v>
      </c>
      <c r="F3241">
        <v>1.1714599999999999</v>
      </c>
      <c r="I3241" s="400">
        <v>44120.475694444445</v>
      </c>
      <c r="J3241">
        <v>1.17292</v>
      </c>
      <c r="N3241">
        <v>7.1</v>
      </c>
      <c r="Q3241">
        <v>1592</v>
      </c>
      <c r="R3241" s="577" t="s">
        <v>96</v>
      </c>
      <c r="S3241" s="577">
        <v>5</v>
      </c>
    </row>
    <row r="3242" spans="1:19">
      <c r="A3242">
        <v>3243</v>
      </c>
      <c r="B3242" s="400">
        <v>44119.506944444445</v>
      </c>
      <c r="C3242" s="577" t="s">
        <v>96</v>
      </c>
      <c r="D3242">
        <v>0.08</v>
      </c>
      <c r="F3242">
        <v>1.1696599999999999</v>
      </c>
      <c r="I3242" s="400">
        <v>44120.475694444445</v>
      </c>
      <c r="J3242">
        <v>1.17292</v>
      </c>
      <c r="K3242" s="577"/>
      <c r="N3242">
        <v>25.76</v>
      </c>
      <c r="Q3242">
        <v>1592</v>
      </c>
      <c r="R3242" s="577" t="s">
        <v>96</v>
      </c>
      <c r="S3242" s="577">
        <v>5</v>
      </c>
    </row>
    <row r="3243" spans="1:19">
      <c r="A3243">
        <v>3239</v>
      </c>
      <c r="B3243" s="400">
        <v>44119.320833333331</v>
      </c>
      <c r="C3243" s="577" t="s">
        <v>97</v>
      </c>
      <c r="D3243">
        <v>0.02</v>
      </c>
      <c r="F3243">
        <v>1.1738200000000001</v>
      </c>
      <c r="I3243" s="400">
        <v>44119.337500000001</v>
      </c>
      <c r="J3243">
        <v>1.17282</v>
      </c>
      <c r="N3243">
        <v>2</v>
      </c>
      <c r="Q3243">
        <v>1593</v>
      </c>
      <c r="R3243" s="577" t="s">
        <v>97</v>
      </c>
      <c r="S3243" s="577">
        <v>1</v>
      </c>
    </row>
    <row r="3244" spans="1:19">
      <c r="A3244">
        <v>3242</v>
      </c>
      <c r="B3244" s="400">
        <v>44119.460416666669</v>
      </c>
      <c r="C3244" s="577" t="s">
        <v>97</v>
      </c>
      <c r="D3244">
        <v>0.02</v>
      </c>
      <c r="F3244">
        <v>1.17221</v>
      </c>
      <c r="I3244" s="400">
        <v>44119.46875</v>
      </c>
      <c r="J3244">
        <v>1.1712100000000001</v>
      </c>
      <c r="N3244">
        <v>2</v>
      </c>
      <c r="Q3244">
        <v>1594</v>
      </c>
      <c r="R3244" s="577" t="s">
        <v>97</v>
      </c>
      <c r="S3244" s="577">
        <v>1</v>
      </c>
    </row>
    <row r="3245" spans="1:19">
      <c r="A3245">
        <v>3244</v>
      </c>
      <c r="B3245" s="400">
        <v>44119.510416666664</v>
      </c>
      <c r="C3245" s="577" t="s">
        <v>97</v>
      </c>
      <c r="D3245">
        <v>0.02</v>
      </c>
      <c r="F3245">
        <v>1.1698</v>
      </c>
      <c r="I3245" s="400">
        <v>44120.283333333333</v>
      </c>
      <c r="J3245">
        <v>1.16961</v>
      </c>
      <c r="N3245">
        <v>0.4</v>
      </c>
      <c r="Q3245">
        <v>1595</v>
      </c>
      <c r="R3245" s="577" t="s">
        <v>97</v>
      </c>
      <c r="S3245" s="577">
        <v>2</v>
      </c>
    </row>
    <row r="3246" spans="1:19">
      <c r="A3246">
        <v>3245</v>
      </c>
      <c r="B3246" s="400">
        <v>44120.042361111111</v>
      </c>
      <c r="C3246" s="577" t="s">
        <v>97</v>
      </c>
      <c r="D3246">
        <v>0.02</v>
      </c>
      <c r="F3246">
        <v>1.1714100000000001</v>
      </c>
      <c r="I3246" s="400">
        <v>44120.283333333333</v>
      </c>
      <c r="J3246">
        <v>1.16961</v>
      </c>
      <c r="N3246">
        <v>3.6</v>
      </c>
      <c r="Q3246">
        <v>1595</v>
      </c>
      <c r="R3246" s="577" t="s">
        <v>97</v>
      </c>
      <c r="S3246" s="577">
        <v>2</v>
      </c>
    </row>
    <row r="3247" spans="1:19">
      <c r="A3247">
        <v>3246</v>
      </c>
      <c r="B3247" s="400">
        <v>44120.290277777778</v>
      </c>
      <c r="C3247" s="577" t="s">
        <v>97</v>
      </c>
      <c r="D3247">
        <v>0.02</v>
      </c>
      <c r="F3247">
        <v>1.1699200000000001</v>
      </c>
      <c r="I3247" s="400">
        <v>44123.164583333331</v>
      </c>
      <c r="J3247">
        <v>1.1707700000000001</v>
      </c>
      <c r="N3247">
        <v>-1.68</v>
      </c>
      <c r="Q3247">
        <v>1596</v>
      </c>
      <c r="R3247" s="577" t="s">
        <v>97</v>
      </c>
      <c r="S3247" s="577">
        <v>3</v>
      </c>
    </row>
    <row r="3248" spans="1:19">
      <c r="A3248">
        <v>3247</v>
      </c>
      <c r="B3248" s="400">
        <v>44120.325694444444</v>
      </c>
      <c r="C3248" s="577" t="s">
        <v>97</v>
      </c>
      <c r="D3248">
        <v>0.02</v>
      </c>
      <c r="F3248">
        <v>1.17153</v>
      </c>
      <c r="I3248" s="400">
        <v>44123.164583333331</v>
      </c>
      <c r="J3248">
        <v>1.1707700000000001</v>
      </c>
      <c r="N3248">
        <v>1.54</v>
      </c>
      <c r="Q3248">
        <v>1596</v>
      </c>
      <c r="R3248" s="577" t="s">
        <v>97</v>
      </c>
      <c r="S3248" s="577">
        <v>3</v>
      </c>
    </row>
    <row r="3249" spans="1:19">
      <c r="A3249">
        <v>3248</v>
      </c>
      <c r="B3249" s="400">
        <v>44120.475694444445</v>
      </c>
      <c r="C3249" s="577" t="s">
        <v>97</v>
      </c>
      <c r="D3249">
        <v>0.03</v>
      </c>
      <c r="F3249">
        <v>1.17316</v>
      </c>
      <c r="I3249" s="400">
        <v>44123.164583333331</v>
      </c>
      <c r="J3249">
        <v>1.1707700000000001</v>
      </c>
      <c r="N3249">
        <v>7.2</v>
      </c>
      <c r="Q3249">
        <v>1596</v>
      </c>
      <c r="R3249" s="577" t="s">
        <v>97</v>
      </c>
      <c r="S3249" s="577">
        <v>3</v>
      </c>
    </row>
    <row r="3250" spans="1:19">
      <c r="A3250">
        <v>3249</v>
      </c>
      <c r="B3250" s="400">
        <v>44120.498611111114</v>
      </c>
      <c r="C3250" s="577" t="s">
        <v>96</v>
      </c>
      <c r="D3250">
        <v>0.02</v>
      </c>
      <c r="F3250">
        <v>1.1733800000000001</v>
      </c>
      <c r="I3250" s="400">
        <v>44120.513194444444</v>
      </c>
      <c r="J3250">
        <v>1.17438</v>
      </c>
      <c r="N3250">
        <v>2</v>
      </c>
      <c r="Q3250">
        <v>1597</v>
      </c>
      <c r="R3250" s="577" t="s">
        <v>96</v>
      </c>
      <c r="S3250" s="577">
        <v>1</v>
      </c>
    </row>
    <row r="3251" spans="1:19">
      <c r="A3251">
        <v>3250</v>
      </c>
      <c r="B3251" s="400">
        <v>44120.517361111109</v>
      </c>
      <c r="C3251" s="577" t="s">
        <v>96</v>
      </c>
      <c r="D3251">
        <v>0.02</v>
      </c>
      <c r="F3251">
        <v>1.1741699999999999</v>
      </c>
      <c r="I3251" s="400">
        <v>44123.353472222225</v>
      </c>
      <c r="J3251">
        <v>1.17334</v>
      </c>
      <c r="N3251">
        <v>-1.74</v>
      </c>
      <c r="Q3251">
        <v>1598</v>
      </c>
      <c r="R3251" s="577" t="s">
        <v>96</v>
      </c>
      <c r="S3251" s="577">
        <v>3</v>
      </c>
    </row>
    <row r="3252" spans="1:19">
      <c r="A3252">
        <v>3251</v>
      </c>
      <c r="B3252" s="400">
        <v>44120.603472222225</v>
      </c>
      <c r="C3252" s="577" t="s">
        <v>96</v>
      </c>
      <c r="D3252">
        <v>0.02</v>
      </c>
      <c r="F3252">
        <v>1.1725699999999999</v>
      </c>
      <c r="I3252" s="400">
        <v>44123.353472222225</v>
      </c>
      <c r="J3252">
        <v>1.17334</v>
      </c>
      <c r="N3252">
        <v>1.46</v>
      </c>
      <c r="Q3252">
        <v>1598</v>
      </c>
      <c r="R3252" s="577" t="s">
        <v>96</v>
      </c>
      <c r="S3252" s="577">
        <v>3</v>
      </c>
    </row>
    <row r="3253" spans="1:19">
      <c r="A3253">
        <v>3252</v>
      </c>
      <c r="B3253" s="400">
        <v>44123.143055555556</v>
      </c>
      <c r="C3253" s="577" t="s">
        <v>96</v>
      </c>
      <c r="D3253">
        <v>0.03</v>
      </c>
      <c r="F3253">
        <v>1.17096</v>
      </c>
      <c r="I3253" s="400">
        <v>44123.353472222225</v>
      </c>
      <c r="J3253">
        <v>1.17334</v>
      </c>
      <c r="N3253">
        <v>7.14</v>
      </c>
      <c r="Q3253">
        <v>1598</v>
      </c>
      <c r="R3253" s="577" t="s">
        <v>96</v>
      </c>
      <c r="S3253" s="577">
        <v>3</v>
      </c>
    </row>
    <row r="3254" spans="1:19">
      <c r="A3254">
        <v>3253</v>
      </c>
      <c r="B3254" s="400">
        <v>44123.292361111111</v>
      </c>
      <c r="C3254" s="577" t="s">
        <v>97</v>
      </c>
      <c r="D3254">
        <v>0.02</v>
      </c>
      <c r="F3254">
        <v>1.17096</v>
      </c>
      <c r="I3254" s="400">
        <v>44126.522916666669</v>
      </c>
      <c r="J3254">
        <v>1.18163</v>
      </c>
      <c r="N3254">
        <v>-21.23</v>
      </c>
      <c r="Q3254">
        <v>1599</v>
      </c>
      <c r="R3254" s="577" t="s">
        <v>97</v>
      </c>
      <c r="S3254" s="577">
        <v>9</v>
      </c>
    </row>
    <row r="3255" spans="1:19">
      <c r="A3255">
        <v>3254</v>
      </c>
      <c r="B3255" s="400">
        <v>44123.338194444441</v>
      </c>
      <c r="C3255" s="577" t="s">
        <v>97</v>
      </c>
      <c r="D3255">
        <v>0.02</v>
      </c>
      <c r="F3255">
        <v>1.1725699999999999</v>
      </c>
      <c r="I3255" s="400">
        <v>44126.522916666669</v>
      </c>
      <c r="J3255">
        <v>1.18163</v>
      </c>
      <c r="N3255">
        <v>-18.010000000000002</v>
      </c>
      <c r="Q3255">
        <v>1599</v>
      </c>
      <c r="R3255" s="577" t="s">
        <v>97</v>
      </c>
      <c r="S3255" s="577">
        <v>9</v>
      </c>
    </row>
    <row r="3256" spans="1:19">
      <c r="A3256">
        <v>3256</v>
      </c>
      <c r="B3256" s="400">
        <v>44123.368055555555</v>
      </c>
      <c r="C3256" s="577" t="s">
        <v>97</v>
      </c>
      <c r="D3256">
        <v>0.03</v>
      </c>
      <c r="F3256">
        <v>1.1741699999999999</v>
      </c>
      <c r="I3256" s="400">
        <v>44126.522916666669</v>
      </c>
      <c r="J3256">
        <v>1.18163</v>
      </c>
      <c r="N3256">
        <v>-22.21</v>
      </c>
      <c r="Q3256">
        <v>1599</v>
      </c>
      <c r="R3256" s="577" t="s">
        <v>97</v>
      </c>
      <c r="S3256" s="577">
        <v>9</v>
      </c>
    </row>
    <row r="3257" spans="1:19">
      <c r="A3257">
        <v>3257</v>
      </c>
      <c r="B3257" s="400">
        <v>44123.396527777775</v>
      </c>
      <c r="C3257" s="577" t="s">
        <v>97</v>
      </c>
      <c r="D3257">
        <v>0.05</v>
      </c>
      <c r="F3257">
        <v>1.17587</v>
      </c>
      <c r="I3257" s="400">
        <v>44126.522916666669</v>
      </c>
      <c r="J3257">
        <v>1.18163</v>
      </c>
      <c r="N3257">
        <v>-28.52</v>
      </c>
      <c r="Q3257">
        <v>1599</v>
      </c>
      <c r="R3257" s="577" t="s">
        <v>97</v>
      </c>
      <c r="S3257" s="577">
        <v>9</v>
      </c>
    </row>
    <row r="3258" spans="1:19">
      <c r="A3258">
        <v>3258</v>
      </c>
      <c r="B3258" s="400">
        <v>44123.480555555558</v>
      </c>
      <c r="C3258" s="577" t="s">
        <v>97</v>
      </c>
      <c r="D3258">
        <v>0.08</v>
      </c>
      <c r="F3258">
        <v>1.17767</v>
      </c>
      <c r="I3258" s="400">
        <v>44126.522916666669</v>
      </c>
      <c r="J3258">
        <v>1.18163</v>
      </c>
      <c r="N3258">
        <v>-31.23</v>
      </c>
      <c r="Q3258">
        <v>1599</v>
      </c>
      <c r="R3258" s="577" t="s">
        <v>97</v>
      </c>
      <c r="S3258" s="577">
        <v>9</v>
      </c>
    </row>
    <row r="3259" spans="1:19">
      <c r="A3259">
        <v>3262</v>
      </c>
      <c r="B3259" s="400">
        <v>44124.393055555556</v>
      </c>
      <c r="C3259" s="577" t="s">
        <v>97</v>
      </c>
      <c r="D3259">
        <v>0.14000000000000001</v>
      </c>
      <c r="F3259">
        <v>1.17957</v>
      </c>
      <c r="I3259" s="400">
        <v>44126.522916666669</v>
      </c>
      <c r="J3259">
        <v>1.18163</v>
      </c>
      <c r="N3259">
        <v>-28.22</v>
      </c>
      <c r="Q3259">
        <v>1599</v>
      </c>
      <c r="R3259" s="577" t="s">
        <v>97</v>
      </c>
      <c r="S3259" s="577">
        <v>9</v>
      </c>
    </row>
    <row r="3260" spans="1:19">
      <c r="A3260">
        <v>3263</v>
      </c>
      <c r="B3260" s="400">
        <v>44124.430555555555</v>
      </c>
      <c r="C3260" s="577" t="s">
        <v>97</v>
      </c>
      <c r="D3260">
        <v>0.23</v>
      </c>
      <c r="F3260">
        <v>1.1816199999999999</v>
      </c>
      <c r="I3260" s="400">
        <v>44126.522916666669</v>
      </c>
      <c r="J3260">
        <v>1.18163</v>
      </c>
      <c r="N3260">
        <v>0.8</v>
      </c>
      <c r="Q3260">
        <v>1599</v>
      </c>
      <c r="R3260" s="577" t="s">
        <v>97</v>
      </c>
      <c r="S3260" s="577">
        <v>9</v>
      </c>
    </row>
    <row r="3261" spans="1:19">
      <c r="A3261">
        <v>3265</v>
      </c>
      <c r="B3261" s="400">
        <v>44124.59652777778</v>
      </c>
      <c r="C3261" s="577" t="s">
        <v>97</v>
      </c>
      <c r="D3261">
        <v>0.38</v>
      </c>
      <c r="F3261">
        <v>1.1837500000000001</v>
      </c>
      <c r="I3261" s="400">
        <v>44126.522916666669</v>
      </c>
      <c r="J3261">
        <v>1.18163</v>
      </c>
      <c r="N3261">
        <v>82.26</v>
      </c>
      <c r="Q3261">
        <v>1599</v>
      </c>
      <c r="R3261" s="577" t="s">
        <v>97</v>
      </c>
      <c r="S3261" s="577">
        <v>9</v>
      </c>
    </row>
    <row r="3262" spans="1:19">
      <c r="A3262">
        <v>3267</v>
      </c>
      <c r="B3262" s="400">
        <v>44125.268750000003</v>
      </c>
      <c r="C3262" s="577" t="s">
        <v>97</v>
      </c>
      <c r="D3262">
        <v>0.64</v>
      </c>
      <c r="F3262">
        <v>1.18597</v>
      </c>
      <c r="I3262" s="400">
        <v>44126.522916666669</v>
      </c>
      <c r="J3262">
        <v>1.18163</v>
      </c>
      <c r="N3262">
        <v>279.89999999999998</v>
      </c>
      <c r="Q3262">
        <v>1599</v>
      </c>
      <c r="R3262" s="577" t="s">
        <v>97</v>
      </c>
      <c r="S3262" s="577">
        <v>9</v>
      </c>
    </row>
    <row r="3263" spans="1:19">
      <c r="A3263">
        <v>3255</v>
      </c>
      <c r="B3263" s="400">
        <v>44123.36041666667</v>
      </c>
      <c r="C3263" s="577" t="s">
        <v>96</v>
      </c>
      <c r="D3263">
        <v>0.02</v>
      </c>
      <c r="F3263">
        <v>1.1734</v>
      </c>
      <c r="I3263" s="400">
        <v>44123.390277777777</v>
      </c>
      <c r="J3263">
        <v>1.1744000000000001</v>
      </c>
      <c r="N3263">
        <v>2</v>
      </c>
      <c r="Q3263">
        <v>1600</v>
      </c>
      <c r="R3263" s="577" t="s">
        <v>96</v>
      </c>
      <c r="S3263" s="577">
        <v>1</v>
      </c>
    </row>
    <row r="3264" spans="1:19">
      <c r="A3264">
        <v>3259</v>
      </c>
      <c r="B3264" s="400">
        <v>44123.493055555555</v>
      </c>
      <c r="C3264" s="577" t="s">
        <v>96</v>
      </c>
      <c r="D3264">
        <v>0.02</v>
      </c>
      <c r="F3264">
        <v>1.17865</v>
      </c>
      <c r="I3264" s="400">
        <v>44124.366666666669</v>
      </c>
      <c r="J3264">
        <v>1.17883</v>
      </c>
      <c r="N3264">
        <v>0.28000000000000003</v>
      </c>
      <c r="Q3264">
        <v>1601</v>
      </c>
      <c r="R3264" s="577" t="s">
        <v>96</v>
      </c>
      <c r="S3264" s="577">
        <v>2</v>
      </c>
    </row>
    <row r="3265" spans="1:19">
      <c r="A3265">
        <v>3260</v>
      </c>
      <c r="B3265" s="400">
        <v>44123.784722222219</v>
      </c>
      <c r="C3265" s="577" t="s">
        <v>96</v>
      </c>
      <c r="D3265">
        <v>0.02</v>
      </c>
      <c r="F3265">
        <v>1.1770099999999999</v>
      </c>
      <c r="I3265" s="400">
        <v>44124.366666666669</v>
      </c>
      <c r="J3265">
        <v>1.17883</v>
      </c>
      <c r="N3265">
        <v>3.56</v>
      </c>
      <c r="Q3265">
        <v>1601</v>
      </c>
      <c r="R3265" s="577" t="s">
        <v>96</v>
      </c>
      <c r="S3265" s="577">
        <v>2</v>
      </c>
    </row>
    <row r="3266" spans="1:19">
      <c r="A3266">
        <v>3261</v>
      </c>
      <c r="B3266" s="400">
        <v>44124.370833333334</v>
      </c>
      <c r="C3266" s="577" t="s">
        <v>96</v>
      </c>
      <c r="D3266">
        <v>0.02</v>
      </c>
      <c r="F3266">
        <v>1.17899</v>
      </c>
      <c r="I3266" s="400">
        <v>44124.395833333336</v>
      </c>
      <c r="J3266">
        <v>1.1799900000000001</v>
      </c>
      <c r="N3266">
        <v>2</v>
      </c>
      <c r="Q3266">
        <v>1602</v>
      </c>
      <c r="R3266" s="577" t="s">
        <v>96</v>
      </c>
      <c r="S3266" s="577">
        <v>1</v>
      </c>
    </row>
    <row r="3267" spans="1:19">
      <c r="A3267">
        <v>3264</v>
      </c>
      <c r="B3267" s="400">
        <v>44124.44027777778</v>
      </c>
      <c r="C3267" s="577" t="s">
        <v>96</v>
      </c>
      <c r="D3267">
        <v>0.02</v>
      </c>
      <c r="F3267">
        <v>1.18119</v>
      </c>
      <c r="I3267" s="400">
        <v>44124.582638888889</v>
      </c>
      <c r="J3267">
        <v>1.1821900000000001</v>
      </c>
      <c r="N3267">
        <v>2</v>
      </c>
      <c r="Q3267">
        <v>1603</v>
      </c>
      <c r="R3267" s="577" t="s">
        <v>96</v>
      </c>
      <c r="S3267" s="577">
        <v>1</v>
      </c>
    </row>
    <row r="3268" spans="1:19">
      <c r="A3268">
        <v>3266</v>
      </c>
      <c r="B3268" s="400">
        <v>44125.125</v>
      </c>
      <c r="C3268" s="577" t="s">
        <v>96</v>
      </c>
      <c r="D3268">
        <v>0.02</v>
      </c>
      <c r="F3268">
        <v>1.1839900000000001</v>
      </c>
      <c r="I3268" s="400">
        <v>44125.258333333331</v>
      </c>
      <c r="J3268">
        <v>1.18499</v>
      </c>
      <c r="N3268">
        <v>2</v>
      </c>
      <c r="Q3268">
        <v>1604</v>
      </c>
      <c r="R3268" s="577" t="s">
        <v>96</v>
      </c>
      <c r="S3268" s="577">
        <v>1</v>
      </c>
    </row>
    <row r="3269" spans="1:19">
      <c r="A3269">
        <v>3268</v>
      </c>
      <c r="B3269" s="400">
        <v>44125.291666666664</v>
      </c>
      <c r="C3269" s="577" t="s">
        <v>96</v>
      </c>
      <c r="D3269">
        <v>0.02</v>
      </c>
      <c r="F3269">
        <v>1.1857</v>
      </c>
      <c r="I3269" s="400">
        <v>44125.331944444442</v>
      </c>
      <c r="J3269">
        <v>1.1867000000000001</v>
      </c>
      <c r="N3269">
        <v>2</v>
      </c>
      <c r="Q3269">
        <v>1605</v>
      </c>
      <c r="R3269" s="577" t="s">
        <v>96</v>
      </c>
      <c r="S3269" s="577">
        <v>1</v>
      </c>
    </row>
    <row r="3270" spans="1:19">
      <c r="A3270">
        <v>3269</v>
      </c>
      <c r="B3270" s="400">
        <v>44125.35</v>
      </c>
      <c r="C3270" s="577" t="s">
        <v>96</v>
      </c>
      <c r="D3270">
        <v>0.02</v>
      </c>
      <c r="F3270">
        <v>1.1860900000000001</v>
      </c>
      <c r="I3270" s="400">
        <v>44125.521527777775</v>
      </c>
      <c r="J3270">
        <v>1.1862900000000001</v>
      </c>
      <c r="N3270">
        <v>0.4</v>
      </c>
      <c r="Q3270">
        <v>1606</v>
      </c>
      <c r="R3270" s="577" t="s">
        <v>96</v>
      </c>
      <c r="S3270" s="577">
        <v>2</v>
      </c>
    </row>
    <row r="3271" spans="1:19">
      <c r="A3271">
        <v>3270</v>
      </c>
      <c r="B3271" s="400">
        <v>44125.416666666664</v>
      </c>
      <c r="C3271" s="577" t="s">
        <v>96</v>
      </c>
      <c r="D3271">
        <v>0.02</v>
      </c>
      <c r="F3271">
        <v>1.18449</v>
      </c>
      <c r="I3271" s="400">
        <v>44125.521527777775</v>
      </c>
      <c r="J3271">
        <v>1.1862900000000001</v>
      </c>
      <c r="N3271">
        <v>3.6</v>
      </c>
      <c r="Q3271">
        <v>1606</v>
      </c>
      <c r="R3271" s="577" t="s">
        <v>96</v>
      </c>
      <c r="S3271" s="577">
        <v>2</v>
      </c>
    </row>
    <row r="3272" spans="1:19">
      <c r="A3272">
        <v>3271</v>
      </c>
      <c r="B3272" s="400">
        <v>44125.529861111114</v>
      </c>
      <c r="C3272" s="577" t="s">
        <v>96</v>
      </c>
      <c r="D3272">
        <v>0.02</v>
      </c>
      <c r="F3272">
        <v>1.1862200000000001</v>
      </c>
      <c r="I3272" s="400">
        <v>44125.586111111108</v>
      </c>
      <c r="J3272">
        <v>1.18642</v>
      </c>
      <c r="N3272">
        <v>0.4</v>
      </c>
      <c r="Q3272">
        <v>1607</v>
      </c>
      <c r="R3272" s="577" t="s">
        <v>96</v>
      </c>
      <c r="S3272" s="577">
        <v>2</v>
      </c>
    </row>
    <row r="3273" spans="1:19">
      <c r="A3273">
        <v>3272</v>
      </c>
      <c r="B3273" s="400">
        <v>44125.561111111114</v>
      </c>
      <c r="C3273" s="577" t="s">
        <v>96</v>
      </c>
      <c r="D3273">
        <v>0.02</v>
      </c>
      <c r="F3273">
        <v>1.18462</v>
      </c>
      <c r="I3273" s="400">
        <v>44125.586111111108</v>
      </c>
      <c r="J3273">
        <v>1.18642</v>
      </c>
      <c r="N3273">
        <v>3.6</v>
      </c>
      <c r="Q3273">
        <v>1607</v>
      </c>
      <c r="R3273" s="577" t="s">
        <v>96</v>
      </c>
      <c r="S3273" s="577">
        <v>2</v>
      </c>
    </row>
    <row r="3274" spans="1:19">
      <c r="A3274">
        <v>3273</v>
      </c>
      <c r="B3274" s="400">
        <v>44125.589583333334</v>
      </c>
      <c r="C3274" s="577" t="s">
        <v>96</v>
      </c>
      <c r="D3274">
        <v>0.02</v>
      </c>
      <c r="F3274">
        <v>1.1864300000000001</v>
      </c>
      <c r="I3274" s="400">
        <v>44125.595833333333</v>
      </c>
      <c r="J3274">
        <v>1.18743</v>
      </c>
      <c r="N3274">
        <v>2</v>
      </c>
      <c r="Q3274">
        <v>1608</v>
      </c>
      <c r="R3274" s="577" t="s">
        <v>96</v>
      </c>
      <c r="S3274" s="577">
        <v>1</v>
      </c>
    </row>
    <row r="3275" spans="1:19">
      <c r="A3275">
        <v>3274</v>
      </c>
      <c r="B3275" s="400">
        <v>44125.619444444441</v>
      </c>
      <c r="C3275" s="577" t="s">
        <v>96</v>
      </c>
      <c r="D3275">
        <v>0.02</v>
      </c>
      <c r="F3275">
        <v>1.18736</v>
      </c>
      <c r="I3275" s="400">
        <v>44126.316666666666</v>
      </c>
      <c r="J3275">
        <v>1.18652</v>
      </c>
      <c r="N3275">
        <v>-1.92</v>
      </c>
      <c r="Q3275">
        <v>1609</v>
      </c>
      <c r="R3275" s="577" t="s">
        <v>96</v>
      </c>
      <c r="S3275" s="577">
        <v>3</v>
      </c>
    </row>
    <row r="3276" spans="1:19">
      <c r="A3276">
        <v>3275</v>
      </c>
      <c r="B3276" s="400">
        <v>44125.847222222219</v>
      </c>
      <c r="C3276" s="577" t="s">
        <v>96</v>
      </c>
      <c r="D3276">
        <v>0.02</v>
      </c>
      <c r="F3276">
        <v>1.1857500000000001</v>
      </c>
      <c r="I3276" s="400">
        <v>44126.316666666666</v>
      </c>
      <c r="J3276">
        <v>1.18652</v>
      </c>
      <c r="N3276">
        <v>1.3</v>
      </c>
      <c r="Q3276">
        <v>1609</v>
      </c>
      <c r="R3276" s="577" t="s">
        <v>96</v>
      </c>
      <c r="S3276" s="577">
        <v>3</v>
      </c>
    </row>
    <row r="3277" spans="1:19">
      <c r="A3277">
        <v>3276</v>
      </c>
      <c r="B3277" s="400">
        <v>44126.095833333333</v>
      </c>
      <c r="C3277" s="577" t="s">
        <v>96</v>
      </c>
      <c r="D3277">
        <v>0.03</v>
      </c>
      <c r="F3277">
        <v>1.18415</v>
      </c>
      <c r="I3277" s="400">
        <v>44126.316666666666</v>
      </c>
      <c r="J3277">
        <v>1.18652</v>
      </c>
      <c r="N3277">
        <v>7.11</v>
      </c>
      <c r="Q3277">
        <v>1609</v>
      </c>
      <c r="R3277" s="577" t="s">
        <v>96</v>
      </c>
      <c r="S3277" s="577">
        <v>3</v>
      </c>
    </row>
    <row r="3278" spans="1:19">
      <c r="A3278">
        <v>3277</v>
      </c>
      <c r="B3278" s="400">
        <v>44126.343055555553</v>
      </c>
      <c r="C3278" s="577" t="s">
        <v>96</v>
      </c>
      <c r="D3278">
        <v>0.02</v>
      </c>
      <c r="F3278">
        <v>1.1852100000000001</v>
      </c>
      <c r="I3278" s="400">
        <v>44127.32916666667</v>
      </c>
      <c r="J3278">
        <v>1.18306</v>
      </c>
      <c r="N3278">
        <v>-4.38</v>
      </c>
      <c r="Q3278">
        <v>1610</v>
      </c>
      <c r="R3278" s="577" t="s">
        <v>96</v>
      </c>
      <c r="S3278" s="577">
        <v>4</v>
      </c>
    </row>
    <row r="3279" spans="1:19">
      <c r="A3279">
        <v>3278</v>
      </c>
      <c r="B3279" s="400">
        <v>44126.400694444441</v>
      </c>
      <c r="C3279" s="577" t="s">
        <v>96</v>
      </c>
      <c r="D3279">
        <v>0.02</v>
      </c>
      <c r="F3279">
        <v>1.1836</v>
      </c>
      <c r="I3279" s="400">
        <v>44127.32916666667</v>
      </c>
      <c r="J3279">
        <v>1.18306</v>
      </c>
      <c r="N3279">
        <v>-1.1599999999999999</v>
      </c>
      <c r="Q3279">
        <v>1610</v>
      </c>
      <c r="R3279" s="577" t="s">
        <v>96</v>
      </c>
      <c r="S3279" s="577">
        <v>4</v>
      </c>
    </row>
    <row r="3280" spans="1:19">
      <c r="A3280">
        <v>3279</v>
      </c>
      <c r="B3280" s="400">
        <v>44126.481944444444</v>
      </c>
      <c r="C3280" s="577" t="s">
        <v>96</v>
      </c>
      <c r="D3280">
        <v>0.03</v>
      </c>
      <c r="F3280">
        <v>1.1819500000000001</v>
      </c>
      <c r="I3280" s="400">
        <v>44127.32916666667</v>
      </c>
      <c r="J3280">
        <v>1.18306</v>
      </c>
      <c r="N3280">
        <v>3.21</v>
      </c>
      <c r="Q3280">
        <v>1610</v>
      </c>
      <c r="R3280" s="577" t="s">
        <v>96</v>
      </c>
      <c r="S3280" s="577">
        <v>4</v>
      </c>
    </row>
    <row r="3281" spans="1:19">
      <c r="A3281">
        <v>3281</v>
      </c>
      <c r="B3281" s="400">
        <v>44127.006249999999</v>
      </c>
      <c r="C3281" s="577" t="s">
        <v>96</v>
      </c>
      <c r="D3281">
        <v>0.05</v>
      </c>
      <c r="F3281">
        <v>1.18025</v>
      </c>
      <c r="I3281" s="400">
        <v>44127.32916666667</v>
      </c>
      <c r="J3281">
        <v>1.18306</v>
      </c>
      <c r="N3281">
        <v>14.05</v>
      </c>
      <c r="Q3281">
        <v>1610</v>
      </c>
      <c r="R3281" s="577" t="s">
        <v>96</v>
      </c>
      <c r="S3281" s="577">
        <v>4</v>
      </c>
    </row>
    <row r="3282" spans="1:19">
      <c r="A3282">
        <v>3280</v>
      </c>
      <c r="B3282" s="400">
        <v>44126.529166666667</v>
      </c>
      <c r="C3282" s="577" t="s">
        <v>97</v>
      </c>
      <c r="D3282">
        <v>0.02</v>
      </c>
      <c r="F3282">
        <v>1.18235</v>
      </c>
      <c r="I3282" s="400">
        <v>44127.001388888886</v>
      </c>
      <c r="J3282">
        <v>1.1813499999999999</v>
      </c>
      <c r="N3282">
        <v>2.02</v>
      </c>
      <c r="Q3282">
        <v>1611</v>
      </c>
      <c r="R3282" s="577" t="s">
        <v>97</v>
      </c>
      <c r="S3282" s="577">
        <v>1</v>
      </c>
    </row>
    <row r="3283" spans="1:19">
      <c r="A3283">
        <v>3282</v>
      </c>
      <c r="B3283" s="400">
        <v>44127.038888888892</v>
      </c>
      <c r="C3283" s="577" t="s">
        <v>97</v>
      </c>
      <c r="D3283">
        <v>0.02</v>
      </c>
      <c r="F3283">
        <v>1.18</v>
      </c>
      <c r="I3283" s="400">
        <v>44130.352777777778</v>
      </c>
      <c r="J3283">
        <v>1.18214</v>
      </c>
      <c r="N3283">
        <v>-4.26</v>
      </c>
      <c r="Q3283">
        <v>1612</v>
      </c>
      <c r="R3283" s="577" t="s">
        <v>97</v>
      </c>
      <c r="S3283" s="577">
        <v>4</v>
      </c>
    </row>
    <row r="3284" spans="1:19">
      <c r="A3284">
        <v>3283</v>
      </c>
      <c r="B3284" s="400">
        <v>44127.313194444447</v>
      </c>
      <c r="C3284" s="577" t="s">
        <v>97</v>
      </c>
      <c r="D3284">
        <v>0.02</v>
      </c>
      <c r="F3284">
        <v>1.18163</v>
      </c>
      <c r="I3284" s="400">
        <v>44130.352777777778</v>
      </c>
      <c r="J3284">
        <v>1.18214</v>
      </c>
      <c r="N3284">
        <v>-1</v>
      </c>
      <c r="Q3284">
        <v>1612</v>
      </c>
      <c r="R3284" s="577" t="s">
        <v>97</v>
      </c>
      <c r="S3284" s="577">
        <v>4</v>
      </c>
    </row>
    <row r="3285" spans="1:19">
      <c r="A3285">
        <v>3284</v>
      </c>
      <c r="B3285" s="400">
        <v>44127.336805555555</v>
      </c>
      <c r="C3285" s="577" t="s">
        <v>97</v>
      </c>
      <c r="D3285">
        <v>0.03</v>
      </c>
      <c r="F3285">
        <v>1.18323</v>
      </c>
      <c r="I3285" s="400">
        <v>44130.352777777778</v>
      </c>
      <c r="J3285">
        <v>1.18214</v>
      </c>
      <c r="N3285">
        <v>3.3</v>
      </c>
      <c r="Q3285">
        <v>1612</v>
      </c>
      <c r="R3285" s="577" t="s">
        <v>97</v>
      </c>
      <c r="S3285" s="577">
        <v>4</v>
      </c>
    </row>
    <row r="3286" spans="1:19">
      <c r="A3286">
        <v>3286</v>
      </c>
      <c r="B3286" s="400">
        <v>44127.393055555556</v>
      </c>
      <c r="C3286" s="577" t="s">
        <v>97</v>
      </c>
      <c r="D3286">
        <v>0.05</v>
      </c>
      <c r="F3286">
        <v>1.1849400000000001</v>
      </c>
      <c r="I3286" s="400">
        <v>44130.352777777778</v>
      </c>
      <c r="J3286">
        <v>1.18214</v>
      </c>
      <c r="N3286">
        <v>14.06</v>
      </c>
      <c r="Q3286">
        <v>1612</v>
      </c>
      <c r="R3286" s="577" t="s">
        <v>97</v>
      </c>
      <c r="S3286" s="577">
        <v>4</v>
      </c>
    </row>
    <row r="3287" spans="1:19">
      <c r="A3287">
        <v>3285</v>
      </c>
      <c r="B3287" s="400">
        <v>44127.349305555559</v>
      </c>
      <c r="C3287" s="577" t="s">
        <v>96</v>
      </c>
      <c r="D3287">
        <v>0.02</v>
      </c>
      <c r="F3287">
        <v>1.1842200000000001</v>
      </c>
      <c r="I3287" s="400">
        <v>44127.393750000003</v>
      </c>
      <c r="J3287">
        <v>1.1852199999999999</v>
      </c>
      <c r="N3287">
        <v>2</v>
      </c>
      <c r="Q3287">
        <v>1613</v>
      </c>
      <c r="R3287" s="577" t="s">
        <v>96</v>
      </c>
      <c r="S3287" s="577">
        <v>1</v>
      </c>
    </row>
    <row r="3288" spans="1:19">
      <c r="A3288">
        <v>3287</v>
      </c>
      <c r="B3288" s="400">
        <v>44127.498611111114</v>
      </c>
      <c r="C3288" s="577" t="s">
        <v>96</v>
      </c>
      <c r="D3288">
        <v>0.02</v>
      </c>
      <c r="F3288">
        <v>1.1846000000000001</v>
      </c>
      <c r="I3288" s="400">
        <v>44127.506249999999</v>
      </c>
      <c r="J3288">
        <v>1.1856</v>
      </c>
      <c r="N3288">
        <v>2</v>
      </c>
      <c r="Q3288">
        <v>1614</v>
      </c>
      <c r="R3288" s="577" t="s">
        <v>96</v>
      </c>
      <c r="S3288" s="577">
        <v>1</v>
      </c>
    </row>
    <row r="3289" spans="1:19">
      <c r="A3289">
        <v>3288</v>
      </c>
      <c r="B3289" s="400">
        <v>44127.525000000001</v>
      </c>
      <c r="C3289" s="577" t="s">
        <v>96</v>
      </c>
      <c r="D3289">
        <v>0.02</v>
      </c>
      <c r="F3289">
        <v>1.1856100000000001</v>
      </c>
      <c r="I3289" s="400">
        <v>44127.752083333333</v>
      </c>
      <c r="J3289">
        <v>1.18581</v>
      </c>
      <c r="N3289">
        <v>0.4</v>
      </c>
      <c r="Q3289">
        <v>1615</v>
      </c>
      <c r="R3289" s="577" t="s">
        <v>96</v>
      </c>
      <c r="S3289" s="577">
        <v>2</v>
      </c>
    </row>
    <row r="3290" spans="1:19">
      <c r="A3290">
        <v>3289</v>
      </c>
      <c r="B3290" s="400">
        <v>44127.572916666664</v>
      </c>
      <c r="C3290" s="577" t="s">
        <v>96</v>
      </c>
      <c r="D3290">
        <v>0.02</v>
      </c>
      <c r="F3290">
        <v>1.1839999999999999</v>
      </c>
      <c r="I3290" s="400">
        <v>44127.752083333333</v>
      </c>
      <c r="J3290">
        <v>1.18581</v>
      </c>
      <c r="N3290">
        <v>3.62</v>
      </c>
      <c r="Q3290">
        <v>1615</v>
      </c>
      <c r="R3290" s="577" t="s">
        <v>96</v>
      </c>
      <c r="S3290" s="577">
        <v>2</v>
      </c>
    </row>
    <row r="3291" spans="1:19">
      <c r="A3291">
        <v>3290</v>
      </c>
      <c r="B3291" s="400">
        <v>44129.922222222223</v>
      </c>
      <c r="C3291" s="577" t="s">
        <v>96</v>
      </c>
      <c r="D3291">
        <v>0.02</v>
      </c>
      <c r="F3291">
        <v>1.1852499999999999</v>
      </c>
      <c r="I3291" s="400">
        <v>44131.501388888886</v>
      </c>
      <c r="J3291">
        <v>1.18309</v>
      </c>
      <c r="N3291">
        <v>-4.4800000000000004</v>
      </c>
      <c r="Q3291">
        <v>1616</v>
      </c>
      <c r="R3291" s="577" t="s">
        <v>96</v>
      </c>
      <c r="S3291" s="577">
        <v>4</v>
      </c>
    </row>
    <row r="3292" spans="1:19">
      <c r="A3292">
        <v>3291</v>
      </c>
      <c r="B3292" s="400">
        <v>44130.071527777778</v>
      </c>
      <c r="C3292" s="577" t="s">
        <v>96</v>
      </c>
      <c r="D3292">
        <v>0.02</v>
      </c>
      <c r="F3292">
        <v>1.1836500000000001</v>
      </c>
      <c r="I3292" s="400">
        <v>44131.501388888886</v>
      </c>
      <c r="J3292">
        <v>1.18309</v>
      </c>
      <c r="N3292">
        <v>-1.2</v>
      </c>
      <c r="Q3292">
        <v>1616</v>
      </c>
      <c r="R3292" s="577" t="s">
        <v>96</v>
      </c>
      <c r="S3292" s="577">
        <v>4</v>
      </c>
    </row>
    <row r="3293" spans="1:19">
      <c r="A3293">
        <v>3292</v>
      </c>
      <c r="B3293" s="400">
        <v>44130.352777777778</v>
      </c>
      <c r="C3293" s="577" t="s">
        <v>96</v>
      </c>
      <c r="D3293">
        <v>0.03</v>
      </c>
      <c r="F3293">
        <v>1.1819900000000001</v>
      </c>
      <c r="I3293" s="400">
        <v>44131.501388888886</v>
      </c>
      <c r="J3293">
        <v>1.18309</v>
      </c>
      <c r="N3293">
        <v>3.18</v>
      </c>
      <c r="Q3293">
        <v>1616</v>
      </c>
      <c r="R3293" s="577" t="s">
        <v>96</v>
      </c>
      <c r="S3293" s="577">
        <v>4</v>
      </c>
    </row>
    <row r="3294" spans="1:19">
      <c r="A3294">
        <v>3298</v>
      </c>
      <c r="B3294" s="400">
        <v>44131.347916666666</v>
      </c>
      <c r="C3294" s="577" t="s">
        <v>96</v>
      </c>
      <c r="D3294">
        <v>0.05</v>
      </c>
      <c r="F3294">
        <v>1.1802699999999999</v>
      </c>
      <c r="I3294" s="400">
        <v>44131.501388888886</v>
      </c>
      <c r="J3294">
        <v>1.18309</v>
      </c>
      <c r="N3294">
        <v>14.1</v>
      </c>
      <c r="Q3294">
        <v>1616</v>
      </c>
      <c r="R3294" s="577" t="s">
        <v>96</v>
      </c>
      <c r="S3294" s="577">
        <v>4</v>
      </c>
    </row>
    <row r="3295" spans="1:19">
      <c r="A3295">
        <v>3293</v>
      </c>
      <c r="B3295" s="400">
        <v>44130.355555555558</v>
      </c>
      <c r="C3295" s="577" t="s">
        <v>97</v>
      </c>
      <c r="D3295">
        <v>0.02</v>
      </c>
      <c r="F3295">
        <v>1.18218</v>
      </c>
      <c r="I3295" s="400">
        <v>44130.387499999997</v>
      </c>
      <c r="J3295">
        <v>1.1811799999999999</v>
      </c>
      <c r="N3295">
        <v>2</v>
      </c>
      <c r="Q3295">
        <v>1617</v>
      </c>
      <c r="R3295" s="577" t="s">
        <v>97</v>
      </c>
      <c r="S3295" s="577">
        <v>1</v>
      </c>
    </row>
    <row r="3296" spans="1:19">
      <c r="A3296">
        <v>3294</v>
      </c>
      <c r="B3296" s="400">
        <v>44130.432638888888</v>
      </c>
      <c r="C3296" s="577" t="s">
        <v>97</v>
      </c>
      <c r="D3296">
        <v>0.02</v>
      </c>
      <c r="F3296">
        <v>1.1811100000000001</v>
      </c>
      <c r="I3296" s="400">
        <v>44130.536805555559</v>
      </c>
      <c r="J3296">
        <v>1.18092</v>
      </c>
      <c r="N3296">
        <v>0.38</v>
      </c>
      <c r="Q3296">
        <v>1618</v>
      </c>
      <c r="R3296" s="577" t="s">
        <v>97</v>
      </c>
      <c r="S3296" s="577">
        <v>2</v>
      </c>
    </row>
    <row r="3297" spans="1:19">
      <c r="A3297">
        <v>3295</v>
      </c>
      <c r="B3297" s="400">
        <v>44130.48541666667</v>
      </c>
      <c r="C3297" s="577" t="s">
        <v>97</v>
      </c>
      <c r="D3297">
        <v>0.02</v>
      </c>
      <c r="F3297">
        <v>1.18272</v>
      </c>
      <c r="I3297" s="400">
        <v>44130.536805555559</v>
      </c>
      <c r="J3297">
        <v>1.18092</v>
      </c>
      <c r="N3297">
        <v>3.6</v>
      </c>
      <c r="Q3297">
        <v>1618</v>
      </c>
      <c r="R3297" s="577" t="s">
        <v>97</v>
      </c>
      <c r="S3297" s="577">
        <v>2</v>
      </c>
    </row>
    <row r="3298" spans="1:19">
      <c r="A3298">
        <v>3296</v>
      </c>
      <c r="B3298" s="400">
        <v>44130.540972222225</v>
      </c>
      <c r="C3298" s="577" t="s">
        <v>97</v>
      </c>
      <c r="D3298">
        <v>0.02</v>
      </c>
      <c r="F3298">
        <v>1.1812800000000001</v>
      </c>
      <c r="I3298" s="400">
        <v>44131.340277777781</v>
      </c>
      <c r="J3298">
        <v>1.18109</v>
      </c>
      <c r="N3298">
        <v>0.4</v>
      </c>
      <c r="Q3298">
        <v>1619</v>
      </c>
      <c r="R3298" s="577" t="s">
        <v>97</v>
      </c>
      <c r="S3298" s="577">
        <v>2</v>
      </c>
    </row>
    <row r="3299" spans="1:19">
      <c r="A3299">
        <v>3297</v>
      </c>
      <c r="B3299" s="400">
        <v>44131.21597222222</v>
      </c>
      <c r="C3299" s="577" t="s">
        <v>97</v>
      </c>
      <c r="D3299">
        <v>0.02</v>
      </c>
      <c r="F3299">
        <v>1.18289</v>
      </c>
      <c r="I3299" s="400">
        <v>44131.340277777781</v>
      </c>
      <c r="J3299">
        <v>1.18109</v>
      </c>
      <c r="N3299">
        <v>3.6</v>
      </c>
      <c r="Q3299">
        <v>1619</v>
      </c>
      <c r="R3299" s="577" t="s">
        <v>97</v>
      </c>
      <c r="S3299" s="577">
        <v>2</v>
      </c>
    </row>
    <row r="3300" spans="1:19">
      <c r="A3300">
        <v>3299</v>
      </c>
      <c r="B3300" s="400">
        <v>44131.353472222225</v>
      </c>
      <c r="C3300" s="577" t="s">
        <v>97</v>
      </c>
      <c r="D3300">
        <v>0.02</v>
      </c>
      <c r="F3300">
        <v>1.18011</v>
      </c>
      <c r="I3300" s="400">
        <v>44131.863194444442</v>
      </c>
      <c r="J3300">
        <v>1.1809400000000001</v>
      </c>
      <c r="N3300">
        <v>-1.66</v>
      </c>
      <c r="Q3300">
        <v>1620</v>
      </c>
      <c r="R3300" s="577" t="s">
        <v>97</v>
      </c>
      <c r="S3300" s="577">
        <v>3</v>
      </c>
    </row>
    <row r="3301" spans="1:19">
      <c r="A3301">
        <v>3300</v>
      </c>
      <c r="B3301" s="400">
        <v>44131.466666666667</v>
      </c>
      <c r="C3301" s="577" t="s">
        <v>97</v>
      </c>
      <c r="D3301">
        <v>0.02</v>
      </c>
      <c r="F3301">
        <v>1.18171</v>
      </c>
      <c r="I3301" s="400">
        <v>44131.863194444442</v>
      </c>
      <c r="J3301">
        <v>1.1809400000000001</v>
      </c>
      <c r="N3301">
        <v>1.54</v>
      </c>
      <c r="Q3301">
        <v>1620</v>
      </c>
      <c r="R3301" s="577" t="s">
        <v>97</v>
      </c>
      <c r="S3301" s="577">
        <v>3</v>
      </c>
    </row>
    <row r="3302" spans="1:19">
      <c r="A3302">
        <v>3301</v>
      </c>
      <c r="B3302" s="400">
        <v>44131.501388888886</v>
      </c>
      <c r="C3302" s="577" t="s">
        <v>97</v>
      </c>
      <c r="D3302">
        <v>0.03</v>
      </c>
      <c r="F3302">
        <v>1.1833100000000001</v>
      </c>
      <c r="I3302" s="400">
        <v>44131.863194444442</v>
      </c>
      <c r="J3302">
        <v>1.1809400000000001</v>
      </c>
      <c r="N3302">
        <v>7.11</v>
      </c>
      <c r="Q3302">
        <v>1620</v>
      </c>
      <c r="R3302" s="577" t="s">
        <v>97</v>
      </c>
      <c r="S3302" s="577">
        <v>3</v>
      </c>
    </row>
    <row r="3303" spans="1:19">
      <c r="A3303">
        <v>3302</v>
      </c>
      <c r="B3303" s="400">
        <v>44131.574999999997</v>
      </c>
      <c r="C3303" s="577" t="s">
        <v>96</v>
      </c>
      <c r="D3303">
        <v>0.02</v>
      </c>
      <c r="F3303">
        <v>1.1831100000000001</v>
      </c>
      <c r="I3303" s="400">
        <v>44134.539583333331</v>
      </c>
      <c r="J3303">
        <v>1.1701699999999999</v>
      </c>
      <c r="N3303">
        <v>-26.28</v>
      </c>
      <c r="Q3303">
        <v>1621</v>
      </c>
      <c r="R3303" s="577" t="s">
        <v>96</v>
      </c>
      <c r="S3303" s="577">
        <v>10</v>
      </c>
    </row>
    <row r="3304" spans="1:19">
      <c r="A3304">
        <v>3303</v>
      </c>
      <c r="B3304" s="400">
        <v>44131.790972222225</v>
      </c>
      <c r="C3304" s="577" t="s">
        <v>96</v>
      </c>
      <c r="D3304">
        <v>0.02</v>
      </c>
      <c r="F3304">
        <v>1.1815</v>
      </c>
      <c r="I3304" s="400">
        <v>44134.539583333331</v>
      </c>
      <c r="J3304">
        <v>1.1701699999999999</v>
      </c>
      <c r="N3304">
        <v>-23.06</v>
      </c>
      <c r="Q3304">
        <v>1621</v>
      </c>
      <c r="R3304" s="577" t="s">
        <v>96</v>
      </c>
      <c r="S3304" s="577">
        <v>10</v>
      </c>
    </row>
    <row r="3305" spans="1:19">
      <c r="A3305">
        <v>3304</v>
      </c>
      <c r="B3305" s="400">
        <v>44131.870833333334</v>
      </c>
      <c r="C3305" s="577" t="s">
        <v>96</v>
      </c>
      <c r="D3305">
        <v>0.03</v>
      </c>
      <c r="F3305">
        <v>1.1798999999999999</v>
      </c>
      <c r="I3305" s="400">
        <v>44134.539583333331</v>
      </c>
      <c r="J3305">
        <v>1.1701699999999999</v>
      </c>
      <c r="N3305">
        <v>-29.79</v>
      </c>
      <c r="Q3305">
        <v>1621</v>
      </c>
      <c r="R3305" s="577" t="s">
        <v>96</v>
      </c>
      <c r="S3305" s="577">
        <v>10</v>
      </c>
    </row>
    <row r="3306" spans="1:19">
      <c r="A3306">
        <v>3305</v>
      </c>
      <c r="B3306" s="400">
        <v>44131.923611111109</v>
      </c>
      <c r="C3306" s="577" t="s">
        <v>96</v>
      </c>
      <c r="D3306">
        <v>0.05</v>
      </c>
      <c r="F3306">
        <v>1.1781999999999999</v>
      </c>
      <c r="I3306" s="400">
        <v>44134.539583333331</v>
      </c>
      <c r="J3306">
        <v>1.1701699999999999</v>
      </c>
      <c r="N3306">
        <v>-41.15</v>
      </c>
      <c r="Q3306">
        <v>1621</v>
      </c>
      <c r="R3306" s="577" t="s">
        <v>96</v>
      </c>
      <c r="S3306" s="577">
        <v>10</v>
      </c>
    </row>
    <row r="3307" spans="1:19">
      <c r="A3307">
        <v>3307</v>
      </c>
      <c r="B3307" s="400">
        <v>44132.336111111108</v>
      </c>
      <c r="C3307" s="577" t="s">
        <v>96</v>
      </c>
      <c r="D3307">
        <v>0.08</v>
      </c>
      <c r="F3307">
        <v>1.1763999999999999</v>
      </c>
      <c r="I3307" s="400">
        <v>44134.539583333331</v>
      </c>
      <c r="J3307">
        <v>1.1701699999999999</v>
      </c>
      <c r="N3307">
        <v>-51.13</v>
      </c>
      <c r="Q3307">
        <v>1621</v>
      </c>
      <c r="R3307" s="577" t="s">
        <v>96</v>
      </c>
      <c r="S3307" s="577">
        <v>10</v>
      </c>
    </row>
    <row r="3308" spans="1:19">
      <c r="A3308">
        <v>3309</v>
      </c>
      <c r="B3308" s="400">
        <v>44132.430555555555</v>
      </c>
      <c r="C3308" s="577" t="s">
        <v>96</v>
      </c>
      <c r="D3308">
        <v>0.14000000000000001</v>
      </c>
      <c r="F3308">
        <v>1.17448</v>
      </c>
      <c r="I3308" s="400">
        <v>44134.539583333331</v>
      </c>
      <c r="J3308">
        <v>1.1701699999999999</v>
      </c>
      <c r="N3308">
        <v>-62.59</v>
      </c>
      <c r="Q3308">
        <v>1621</v>
      </c>
      <c r="R3308" s="577" t="s">
        <v>96</v>
      </c>
      <c r="S3308" s="577">
        <v>10</v>
      </c>
    </row>
    <row r="3309" spans="1:19">
      <c r="A3309">
        <v>3312</v>
      </c>
      <c r="B3309" s="400">
        <v>44132.520833333336</v>
      </c>
      <c r="C3309" s="577" t="s">
        <v>96</v>
      </c>
      <c r="D3309">
        <v>0.23</v>
      </c>
      <c r="F3309">
        <v>1.17248</v>
      </c>
      <c r="I3309" s="400">
        <v>44134.539583333331</v>
      </c>
      <c r="J3309">
        <v>1.1701699999999999</v>
      </c>
      <c r="N3309">
        <v>-56.83</v>
      </c>
      <c r="Q3309">
        <v>1621</v>
      </c>
      <c r="R3309" s="577" t="s">
        <v>96</v>
      </c>
      <c r="S3309" s="577">
        <v>10</v>
      </c>
    </row>
    <row r="3310" spans="1:19">
      <c r="A3310">
        <v>3322</v>
      </c>
      <c r="B3310" s="400">
        <v>44133.504166666666</v>
      </c>
      <c r="C3310" s="577" t="s">
        <v>96</v>
      </c>
      <c r="D3310">
        <v>0.38</v>
      </c>
      <c r="F3310">
        <v>1.1703699999999999</v>
      </c>
      <c r="I3310" s="400">
        <v>44134.539583333331</v>
      </c>
      <c r="J3310">
        <v>1.1701699999999999</v>
      </c>
      <c r="N3310">
        <v>-9.1300000000000008</v>
      </c>
      <c r="Q3310">
        <v>1621</v>
      </c>
      <c r="R3310" s="577" t="s">
        <v>96</v>
      </c>
      <c r="S3310" s="577">
        <v>10</v>
      </c>
    </row>
    <row r="3311" spans="1:19">
      <c r="A3311">
        <v>3326</v>
      </c>
      <c r="B3311" s="400">
        <v>44133.59375</v>
      </c>
      <c r="C3311" s="577" t="s">
        <v>96</v>
      </c>
      <c r="D3311">
        <v>0.64</v>
      </c>
      <c r="F3311">
        <v>1.1681299999999999</v>
      </c>
      <c r="I3311" s="400">
        <v>44134.539583333331</v>
      </c>
      <c r="J3311">
        <v>1.1701699999999999</v>
      </c>
      <c r="N3311">
        <v>127.99</v>
      </c>
      <c r="Q3311">
        <v>1621</v>
      </c>
      <c r="R3311" s="577" t="s">
        <v>96</v>
      </c>
      <c r="S3311" s="577">
        <v>10</v>
      </c>
    </row>
    <row r="3312" spans="1:19">
      <c r="A3312">
        <v>3328</v>
      </c>
      <c r="B3312" s="400">
        <v>44133.664583333331</v>
      </c>
      <c r="C3312" s="577" t="s">
        <v>96</v>
      </c>
      <c r="D3312">
        <v>1.1100000000000001</v>
      </c>
      <c r="F3312">
        <v>1.1658200000000001</v>
      </c>
      <c r="I3312" s="400">
        <v>44134.539583333331</v>
      </c>
      <c r="J3312">
        <v>1.1701699999999999</v>
      </c>
      <c r="N3312">
        <v>478.39</v>
      </c>
      <c r="Q3312">
        <v>1621</v>
      </c>
      <c r="R3312" s="577" t="s">
        <v>96</v>
      </c>
      <c r="S3312" s="577">
        <v>10</v>
      </c>
    </row>
    <row r="3313" spans="1:19">
      <c r="A3313">
        <v>3306</v>
      </c>
      <c r="B3313" s="400">
        <v>44131.944444444445</v>
      </c>
      <c r="C3313" s="577" t="s">
        <v>97</v>
      </c>
      <c r="D3313">
        <v>0.02</v>
      </c>
      <c r="F3313">
        <v>1.17747</v>
      </c>
      <c r="I3313" s="400">
        <v>44132.335416666669</v>
      </c>
      <c r="J3313">
        <v>1.1764699999999999</v>
      </c>
      <c r="N3313">
        <v>2.02</v>
      </c>
      <c r="Q3313">
        <v>1622</v>
      </c>
      <c r="R3313" s="577" t="s">
        <v>97</v>
      </c>
      <c r="S3313" s="577">
        <v>1</v>
      </c>
    </row>
    <row r="3314" spans="1:19">
      <c r="A3314">
        <v>3308</v>
      </c>
      <c r="B3314" s="400">
        <v>44132.356944444444</v>
      </c>
      <c r="C3314" s="577" t="s">
        <v>97</v>
      </c>
      <c r="D3314">
        <v>0.02</v>
      </c>
      <c r="F3314">
        <v>1.1755599999999999</v>
      </c>
      <c r="I3314" s="400">
        <v>44132.404861111114</v>
      </c>
      <c r="J3314">
        <v>1.17456</v>
      </c>
      <c r="N3314">
        <v>2</v>
      </c>
      <c r="Q3314">
        <v>1623</v>
      </c>
      <c r="R3314" s="577" t="s">
        <v>97</v>
      </c>
      <c r="S3314" s="577">
        <v>1</v>
      </c>
    </row>
    <row r="3315" spans="1:19">
      <c r="A3315">
        <v>3310</v>
      </c>
      <c r="B3315" s="400">
        <v>44132.478472222225</v>
      </c>
      <c r="C3315" s="577" t="s">
        <v>97</v>
      </c>
      <c r="D3315">
        <v>0.02</v>
      </c>
      <c r="F3315">
        <v>1.1746300000000001</v>
      </c>
      <c r="I3315" s="400">
        <v>44132.48541666667</v>
      </c>
      <c r="J3315">
        <v>1.17363</v>
      </c>
      <c r="N3315">
        <v>2</v>
      </c>
      <c r="Q3315">
        <v>1624</v>
      </c>
      <c r="R3315" s="577" t="s">
        <v>97</v>
      </c>
      <c r="S3315" s="577">
        <v>1</v>
      </c>
    </row>
    <row r="3316" spans="1:19">
      <c r="A3316">
        <v>3311</v>
      </c>
      <c r="B3316" s="400">
        <v>44132.495833333334</v>
      </c>
      <c r="C3316" s="577" t="s">
        <v>97</v>
      </c>
      <c r="D3316">
        <v>0.02</v>
      </c>
      <c r="F3316">
        <v>1.1736899999999999</v>
      </c>
      <c r="I3316" s="400">
        <v>44132.518055555556</v>
      </c>
      <c r="J3316">
        <v>1.17269</v>
      </c>
      <c r="N3316">
        <v>2</v>
      </c>
      <c r="Q3316">
        <v>1625</v>
      </c>
      <c r="R3316" s="577" t="s">
        <v>97</v>
      </c>
      <c r="S3316" s="577">
        <v>1</v>
      </c>
    </row>
    <row r="3317" spans="1:19">
      <c r="A3317">
        <v>3313</v>
      </c>
      <c r="B3317" s="400">
        <v>44132.536111111112</v>
      </c>
      <c r="C3317" s="577" t="s">
        <v>97</v>
      </c>
      <c r="D3317">
        <v>0.02</v>
      </c>
      <c r="F3317">
        <v>1.1724600000000001</v>
      </c>
      <c r="I3317" s="400">
        <v>44132.602083333331</v>
      </c>
      <c r="J3317">
        <v>1.1722600000000001</v>
      </c>
      <c r="N3317">
        <v>0.4</v>
      </c>
      <c r="Q3317">
        <v>1626</v>
      </c>
      <c r="R3317" s="577" t="s">
        <v>97</v>
      </c>
      <c r="S3317" s="577">
        <v>2</v>
      </c>
    </row>
    <row r="3318" spans="1:19">
      <c r="A3318">
        <v>3314</v>
      </c>
      <c r="B3318" s="400">
        <v>44132.569444444445</v>
      </c>
      <c r="C3318" s="577" t="s">
        <v>97</v>
      </c>
      <c r="D3318">
        <v>0.02</v>
      </c>
      <c r="F3318">
        <v>1.1740600000000001</v>
      </c>
      <c r="I3318" s="400">
        <v>44132.602083333331</v>
      </c>
      <c r="J3318">
        <v>1.1722600000000001</v>
      </c>
      <c r="N3318">
        <v>3.6</v>
      </c>
      <c r="Q3318">
        <v>1626</v>
      </c>
      <c r="R3318" s="577" t="s">
        <v>97</v>
      </c>
      <c r="S3318" s="577">
        <v>2</v>
      </c>
    </row>
    <row r="3319" spans="1:19">
      <c r="A3319">
        <v>3315</v>
      </c>
      <c r="B3319" s="400">
        <v>44132.606944444444</v>
      </c>
      <c r="C3319" s="577" t="s">
        <v>97</v>
      </c>
      <c r="D3319">
        <v>0.02</v>
      </c>
      <c r="F3319">
        <v>1.1734100000000001</v>
      </c>
      <c r="I3319" s="400">
        <v>44132.619444444441</v>
      </c>
      <c r="J3319">
        <v>1.17241</v>
      </c>
      <c r="N3319">
        <v>2</v>
      </c>
      <c r="Q3319">
        <v>1627</v>
      </c>
      <c r="R3319" s="577" t="s">
        <v>97</v>
      </c>
      <c r="S3319" s="577">
        <v>1</v>
      </c>
    </row>
    <row r="3320" spans="1:19">
      <c r="A3320">
        <v>3316</v>
      </c>
      <c r="B3320" s="400">
        <v>44132.62222222222</v>
      </c>
      <c r="C3320" s="577" t="s">
        <v>97</v>
      </c>
      <c r="D3320">
        <v>0.02</v>
      </c>
      <c r="F3320">
        <v>1.17275</v>
      </c>
      <c r="I3320" s="400">
        <v>44133.336805555555</v>
      </c>
      <c r="J3320">
        <v>1.1736</v>
      </c>
      <c r="N3320">
        <v>-1.63</v>
      </c>
      <c r="Q3320">
        <v>1628</v>
      </c>
      <c r="R3320" s="577" t="s">
        <v>97</v>
      </c>
      <c r="S3320" s="577">
        <v>3</v>
      </c>
    </row>
    <row r="3321" spans="1:19">
      <c r="A3321">
        <v>3317</v>
      </c>
      <c r="B3321" s="400">
        <v>44132.629861111112</v>
      </c>
      <c r="C3321" s="577" t="s">
        <v>97</v>
      </c>
      <c r="D3321">
        <v>0.02</v>
      </c>
      <c r="F3321">
        <v>1.1743600000000001</v>
      </c>
      <c r="I3321" s="400">
        <v>44133.336805555555</v>
      </c>
      <c r="J3321">
        <v>1.1736</v>
      </c>
      <c r="N3321">
        <v>1.59</v>
      </c>
      <c r="Q3321">
        <v>1628</v>
      </c>
      <c r="R3321" s="577" t="s">
        <v>97</v>
      </c>
      <c r="S3321" s="577">
        <v>3</v>
      </c>
    </row>
    <row r="3322" spans="1:19">
      <c r="A3322">
        <v>3318</v>
      </c>
      <c r="B3322" s="400">
        <v>44132.678472222222</v>
      </c>
      <c r="C3322" s="577" t="s">
        <v>97</v>
      </c>
      <c r="D3322">
        <v>0.03</v>
      </c>
      <c r="F3322">
        <v>1.1759999999999999</v>
      </c>
      <c r="I3322" s="400">
        <v>44133.336805555555</v>
      </c>
      <c r="J3322">
        <v>1.1736</v>
      </c>
      <c r="N3322">
        <v>7.3</v>
      </c>
      <c r="Q3322">
        <v>1628</v>
      </c>
      <c r="R3322" s="577" t="s">
        <v>97</v>
      </c>
      <c r="S3322" s="577">
        <v>3</v>
      </c>
    </row>
    <row r="3323" spans="1:19">
      <c r="A3323">
        <v>3319</v>
      </c>
      <c r="B3323" s="400">
        <v>44133.35</v>
      </c>
      <c r="C3323" s="577" t="s">
        <v>97</v>
      </c>
      <c r="D3323">
        <v>0.02</v>
      </c>
      <c r="F3323">
        <v>1.17309</v>
      </c>
      <c r="I3323" s="400">
        <v>44133.452777777777</v>
      </c>
      <c r="J3323">
        <v>1.1720900000000001</v>
      </c>
      <c r="N3323">
        <v>2</v>
      </c>
      <c r="Q3323">
        <v>1629</v>
      </c>
      <c r="R3323" s="577" t="s">
        <v>97</v>
      </c>
      <c r="S3323" s="577">
        <v>1</v>
      </c>
    </row>
    <row r="3324" spans="1:19">
      <c r="A3324">
        <v>3320</v>
      </c>
      <c r="B3324" s="400">
        <v>44133.470138888886</v>
      </c>
      <c r="C3324" s="577" t="s">
        <v>97</v>
      </c>
      <c r="D3324">
        <v>0.02</v>
      </c>
      <c r="F3324">
        <v>1.17188</v>
      </c>
      <c r="I3324" s="400">
        <v>44133.484722222223</v>
      </c>
      <c r="J3324">
        <v>1.1708799999999999</v>
      </c>
      <c r="N3324">
        <v>2</v>
      </c>
      <c r="Q3324">
        <v>1630</v>
      </c>
      <c r="R3324" s="577" t="s">
        <v>97</v>
      </c>
      <c r="S3324" s="577">
        <v>1</v>
      </c>
    </row>
    <row r="3325" spans="1:19">
      <c r="A3325">
        <v>3321</v>
      </c>
      <c r="B3325" s="400">
        <v>44133.490277777775</v>
      </c>
      <c r="C3325" s="577" t="s">
        <v>97</v>
      </c>
      <c r="D3325">
        <v>0.02</v>
      </c>
      <c r="F3325">
        <v>1.1710100000000001</v>
      </c>
      <c r="I3325" s="400">
        <v>44133.511111111111</v>
      </c>
      <c r="J3325">
        <v>1.17001</v>
      </c>
      <c r="N3325">
        <v>2</v>
      </c>
      <c r="Q3325">
        <v>1631</v>
      </c>
      <c r="R3325" s="577" t="s">
        <v>97</v>
      </c>
      <c r="S3325" s="577">
        <v>1</v>
      </c>
    </row>
    <row r="3326" spans="1:19">
      <c r="A3326">
        <v>3323</v>
      </c>
      <c r="B3326" s="400">
        <v>44133.51666666667</v>
      </c>
      <c r="C3326" s="577" t="s">
        <v>97</v>
      </c>
      <c r="D3326">
        <v>0.02</v>
      </c>
      <c r="F3326">
        <v>1.1700900000000001</v>
      </c>
      <c r="I3326" s="400">
        <v>44133.54583333333</v>
      </c>
      <c r="J3326">
        <v>1.1698999999999999</v>
      </c>
      <c r="N3326">
        <v>0.38</v>
      </c>
      <c r="Q3326">
        <v>1632</v>
      </c>
      <c r="R3326" s="577" t="s">
        <v>97</v>
      </c>
      <c r="S3326" s="577">
        <v>2</v>
      </c>
    </row>
    <row r="3327" spans="1:19">
      <c r="A3327">
        <v>3324</v>
      </c>
      <c r="B3327" s="400">
        <v>44133.53402777778</v>
      </c>
      <c r="C3327" s="577" t="s">
        <v>97</v>
      </c>
      <c r="D3327">
        <v>0.02</v>
      </c>
      <c r="F3327">
        <v>1.1717</v>
      </c>
      <c r="I3327" s="400">
        <v>44133.54583333333</v>
      </c>
      <c r="J3327">
        <v>1.1698999999999999</v>
      </c>
      <c r="N3327">
        <v>3.6</v>
      </c>
      <c r="Q3327">
        <v>1632</v>
      </c>
      <c r="R3327" s="577" t="s">
        <v>97</v>
      </c>
      <c r="S3327" s="577">
        <v>2</v>
      </c>
    </row>
    <row r="3328" spans="1:19">
      <c r="A3328">
        <v>3325</v>
      </c>
      <c r="B3328" s="400">
        <v>44133.55</v>
      </c>
      <c r="C3328" s="577" t="s">
        <v>97</v>
      </c>
      <c r="D3328">
        <v>0.02</v>
      </c>
      <c r="F3328">
        <v>1.1698200000000001</v>
      </c>
      <c r="I3328" s="400">
        <v>44133.575694444444</v>
      </c>
      <c r="J3328">
        <v>1.16882</v>
      </c>
      <c r="N3328">
        <v>2</v>
      </c>
      <c r="Q3328">
        <v>1633</v>
      </c>
      <c r="R3328" s="577" t="s">
        <v>97</v>
      </c>
      <c r="S3328" s="577">
        <v>1</v>
      </c>
    </row>
    <row r="3329" spans="1:19">
      <c r="A3329">
        <v>3327</v>
      </c>
      <c r="B3329" s="400">
        <v>44133.604166666664</v>
      </c>
      <c r="C3329" s="577" t="s">
        <v>97</v>
      </c>
      <c r="D3329">
        <v>0.02</v>
      </c>
      <c r="F3329">
        <v>1.1685000000000001</v>
      </c>
      <c r="I3329" s="400">
        <v>44133.628472222219</v>
      </c>
      <c r="J3329">
        <v>1.1675</v>
      </c>
      <c r="N3329">
        <v>2</v>
      </c>
      <c r="Q3329">
        <v>1634</v>
      </c>
      <c r="R3329" s="577" t="s">
        <v>97</v>
      </c>
      <c r="S3329" s="577">
        <v>1</v>
      </c>
    </row>
    <row r="3330" spans="1:19">
      <c r="A3330">
        <v>3329</v>
      </c>
      <c r="B3330" s="400">
        <v>44133.690972222219</v>
      </c>
      <c r="C3330" s="577" t="s">
        <v>97</v>
      </c>
      <c r="D3330">
        <v>0.02</v>
      </c>
      <c r="F3330">
        <v>1.16612</v>
      </c>
      <c r="I3330" s="400">
        <v>44134.3</v>
      </c>
      <c r="J3330">
        <v>1.1669499999999999</v>
      </c>
      <c r="N3330">
        <v>-1.64</v>
      </c>
      <c r="Q3330">
        <v>1635</v>
      </c>
      <c r="R3330" s="577" t="s">
        <v>97</v>
      </c>
      <c r="S3330" s="577">
        <v>3</v>
      </c>
    </row>
    <row r="3331" spans="1:19">
      <c r="A3331">
        <v>3330</v>
      </c>
      <c r="B3331" s="400">
        <v>44133.824305555558</v>
      </c>
      <c r="C3331" s="577" t="s">
        <v>97</v>
      </c>
      <c r="D3331">
        <v>0.02</v>
      </c>
      <c r="F3331">
        <v>1.1677200000000001</v>
      </c>
      <c r="I3331" s="400">
        <v>44134.3</v>
      </c>
      <c r="J3331">
        <v>1.1669499999999999</v>
      </c>
      <c r="N3331">
        <v>1.56</v>
      </c>
      <c r="Q3331">
        <v>1635</v>
      </c>
      <c r="R3331" s="577" t="s">
        <v>97</v>
      </c>
      <c r="S3331" s="577">
        <v>3</v>
      </c>
    </row>
    <row r="3332" spans="1:19">
      <c r="A3332">
        <v>3331</v>
      </c>
      <c r="B3332" s="400">
        <v>44134.148611111108</v>
      </c>
      <c r="C3332" s="577" t="s">
        <v>97</v>
      </c>
      <c r="D3332">
        <v>0.03</v>
      </c>
      <c r="F3332">
        <v>1.16933</v>
      </c>
      <c r="I3332" s="400">
        <v>44134.3</v>
      </c>
      <c r="J3332">
        <v>1.1669499999999999</v>
      </c>
      <c r="N3332">
        <v>7.14</v>
      </c>
      <c r="Q3332">
        <v>1635</v>
      </c>
      <c r="R3332" s="577" t="s">
        <v>97</v>
      </c>
      <c r="S3332" s="577">
        <v>3</v>
      </c>
    </row>
    <row r="3333" spans="1:19">
      <c r="A3333">
        <v>3332</v>
      </c>
      <c r="B3333" s="400">
        <v>44134.318055555559</v>
      </c>
      <c r="C3333" s="577" t="s">
        <v>97</v>
      </c>
      <c r="D3333">
        <v>0.02</v>
      </c>
      <c r="F3333">
        <v>1.1680299999999999</v>
      </c>
      <c r="I3333" s="400">
        <v>44134.350694444445</v>
      </c>
      <c r="J3333">
        <v>1.16703</v>
      </c>
      <c r="N3333">
        <v>2</v>
      </c>
      <c r="Q3333">
        <v>1636</v>
      </c>
      <c r="R3333" s="577" t="s">
        <v>97</v>
      </c>
      <c r="S3333" s="577">
        <v>1</v>
      </c>
    </row>
    <row r="3334" spans="1:19">
      <c r="A3334">
        <v>3333</v>
      </c>
      <c r="B3334" s="400">
        <v>44134.359027777777</v>
      </c>
      <c r="C3334" s="577" t="s">
        <v>97</v>
      </c>
      <c r="D3334">
        <v>0.02</v>
      </c>
      <c r="F3334">
        <v>1.16727</v>
      </c>
      <c r="I3334" s="400">
        <v>44134.371527777781</v>
      </c>
      <c r="J3334">
        <v>1.1662699999999999</v>
      </c>
      <c r="N3334">
        <v>2</v>
      </c>
      <c r="Q3334">
        <v>1637</v>
      </c>
      <c r="R3334" s="577" t="s">
        <v>97</v>
      </c>
      <c r="S3334" s="577">
        <v>1</v>
      </c>
    </row>
    <row r="3335" spans="1:19">
      <c r="A3335">
        <v>3334</v>
      </c>
      <c r="B3335" s="400">
        <v>44134.373611111114</v>
      </c>
      <c r="C3335" s="577" t="s">
        <v>97</v>
      </c>
      <c r="D3335">
        <v>0.02</v>
      </c>
      <c r="F3335">
        <v>1.1667700000000001</v>
      </c>
      <c r="I3335" s="400">
        <v>44134.645833333336</v>
      </c>
      <c r="J3335">
        <v>1.16761</v>
      </c>
      <c r="N3335">
        <v>-1.68</v>
      </c>
      <c r="Q3335">
        <v>1638</v>
      </c>
      <c r="R3335" s="577" t="s">
        <v>97</v>
      </c>
      <c r="S3335" s="577">
        <v>3</v>
      </c>
    </row>
    <row r="3336" spans="1:19">
      <c r="A3336">
        <v>3335</v>
      </c>
      <c r="B3336" s="400">
        <v>44134.533333333333</v>
      </c>
      <c r="C3336" s="577" t="s">
        <v>97</v>
      </c>
      <c r="D3336">
        <v>0.02</v>
      </c>
      <c r="F3336">
        <v>1.16838</v>
      </c>
      <c r="I3336" s="400">
        <v>44134.645833333336</v>
      </c>
      <c r="J3336">
        <v>1.16761</v>
      </c>
      <c r="N3336">
        <v>1.54</v>
      </c>
      <c r="Q3336">
        <v>1638</v>
      </c>
      <c r="R3336" s="577" t="s">
        <v>97</v>
      </c>
      <c r="S3336" s="577">
        <v>3</v>
      </c>
    </row>
    <row r="3337" spans="1:19">
      <c r="A3337">
        <v>3336</v>
      </c>
      <c r="B3337" s="400">
        <v>44134.538888888892</v>
      </c>
      <c r="C3337" s="577" t="s">
        <v>97</v>
      </c>
      <c r="D3337">
        <v>0.03</v>
      </c>
      <c r="F3337">
        <v>1.1699900000000001</v>
      </c>
      <c r="I3337" s="400">
        <v>44134.645833333336</v>
      </c>
      <c r="J3337">
        <v>1.16761</v>
      </c>
      <c r="N3337">
        <v>7.14</v>
      </c>
      <c r="Q3337">
        <v>1638</v>
      </c>
      <c r="R3337" s="577" t="s">
        <v>97</v>
      </c>
      <c r="S3337" s="577">
        <v>3</v>
      </c>
    </row>
    <row r="3338" spans="1:19">
      <c r="A3338">
        <v>3337</v>
      </c>
      <c r="B3338" s="400">
        <v>44134.542361111111</v>
      </c>
      <c r="C3338" s="577" t="s">
        <v>96</v>
      </c>
      <c r="D3338">
        <v>0.02</v>
      </c>
      <c r="F3338">
        <v>1.1699900000000001</v>
      </c>
      <c r="I3338" s="400">
        <v>44138.284722222219</v>
      </c>
      <c r="J3338">
        <v>1.16655</v>
      </c>
      <c r="N3338">
        <v>-7.04</v>
      </c>
      <c r="Q3338">
        <v>1639</v>
      </c>
      <c r="R3338" s="577" t="s">
        <v>96</v>
      </c>
      <c r="S3338" s="577">
        <v>5</v>
      </c>
    </row>
    <row r="3339" spans="1:19">
      <c r="A3339">
        <v>3338</v>
      </c>
      <c r="B3339" s="400">
        <v>44134.565972222219</v>
      </c>
      <c r="C3339" s="577" t="s">
        <v>96</v>
      </c>
      <c r="D3339">
        <v>0.02</v>
      </c>
      <c r="F3339">
        <v>1.16839</v>
      </c>
      <c r="I3339" s="400">
        <v>44138.284722222219</v>
      </c>
      <c r="J3339">
        <v>1.16655</v>
      </c>
      <c r="N3339">
        <v>-3.84</v>
      </c>
      <c r="Q3339">
        <v>1639</v>
      </c>
      <c r="R3339" s="577" t="s">
        <v>96</v>
      </c>
      <c r="S3339" s="577">
        <v>5</v>
      </c>
    </row>
    <row r="3340" spans="1:19">
      <c r="A3340">
        <v>3339</v>
      </c>
      <c r="B3340" s="400">
        <v>44134.652083333334</v>
      </c>
      <c r="C3340" s="577" t="s">
        <v>96</v>
      </c>
      <c r="D3340">
        <v>0.03</v>
      </c>
      <c r="F3340">
        <v>1.16679</v>
      </c>
      <c r="I3340" s="400">
        <v>44138.284722222219</v>
      </c>
      <c r="J3340">
        <v>1.16655</v>
      </c>
      <c r="N3340">
        <v>-0.96</v>
      </c>
      <c r="Q3340">
        <v>1639</v>
      </c>
      <c r="R3340" s="577" t="s">
        <v>96</v>
      </c>
      <c r="S3340" s="577">
        <v>5</v>
      </c>
    </row>
    <row r="3341" spans="1:19">
      <c r="A3341">
        <v>3340</v>
      </c>
      <c r="B3341" s="400">
        <v>44134.664583333331</v>
      </c>
      <c r="C3341" s="577" t="s">
        <v>96</v>
      </c>
      <c r="D3341">
        <v>0.05</v>
      </c>
      <c r="F3341">
        <v>1.16509</v>
      </c>
      <c r="I3341" s="400">
        <v>44138.284722222219</v>
      </c>
      <c r="J3341">
        <v>1.16655</v>
      </c>
      <c r="N3341">
        <v>6.9</v>
      </c>
      <c r="Q3341">
        <v>1639</v>
      </c>
      <c r="R3341" s="577" t="s">
        <v>96</v>
      </c>
      <c r="S3341" s="577">
        <v>5</v>
      </c>
    </row>
    <row r="3342" spans="1:19">
      <c r="A3342">
        <v>3342</v>
      </c>
      <c r="B3342" s="400">
        <v>44137.206250000003</v>
      </c>
      <c r="C3342" s="577" t="s">
        <v>96</v>
      </c>
      <c r="D3342">
        <v>0.08</v>
      </c>
      <c r="F3342">
        <v>1.1632899999999999</v>
      </c>
      <c r="I3342" s="400">
        <v>44138.284722222219</v>
      </c>
      <c r="J3342">
        <v>1.16655</v>
      </c>
      <c r="N3342">
        <v>25.76</v>
      </c>
      <c r="Q3342">
        <v>1639</v>
      </c>
      <c r="R3342" s="577" t="s">
        <v>96</v>
      </c>
      <c r="S3342" s="577">
        <v>5</v>
      </c>
    </row>
    <row r="3343" spans="1:19">
      <c r="A3343">
        <v>3341</v>
      </c>
      <c r="B3343" s="400">
        <v>44134.668055555558</v>
      </c>
      <c r="C3343" s="577" t="s">
        <v>97</v>
      </c>
      <c r="D3343">
        <v>0.02</v>
      </c>
      <c r="F3343">
        <v>1.1655</v>
      </c>
      <c r="I3343" s="400">
        <v>44134.713888888888</v>
      </c>
      <c r="J3343">
        <v>1.1645000000000001</v>
      </c>
      <c r="N3343">
        <v>2</v>
      </c>
      <c r="Q3343">
        <v>1640</v>
      </c>
      <c r="R3343" s="577" t="s">
        <v>97</v>
      </c>
      <c r="S3343" s="577">
        <v>1</v>
      </c>
    </row>
    <row r="3344" spans="1:19">
      <c r="A3344">
        <v>3343</v>
      </c>
      <c r="B3344" s="400">
        <v>44137.338194444441</v>
      </c>
      <c r="C3344" s="577" t="s">
        <v>97</v>
      </c>
      <c r="D3344">
        <v>0.02</v>
      </c>
      <c r="F3344">
        <v>1.16309</v>
      </c>
      <c r="I3344" s="400">
        <v>44137.647916666669</v>
      </c>
      <c r="J3344">
        <v>1.1629</v>
      </c>
      <c r="N3344">
        <v>0.38</v>
      </c>
      <c r="Q3344">
        <v>1641</v>
      </c>
      <c r="R3344" s="577" t="s">
        <v>97</v>
      </c>
      <c r="S3344" s="577">
        <v>2</v>
      </c>
    </row>
    <row r="3345" spans="1:19">
      <c r="A3345">
        <v>3344</v>
      </c>
      <c r="B3345" s="400">
        <v>44137.396527777775</v>
      </c>
      <c r="C3345" s="577" t="s">
        <v>97</v>
      </c>
      <c r="D3345">
        <v>0.02</v>
      </c>
      <c r="F3345">
        <v>1.1647000000000001</v>
      </c>
      <c r="I3345" s="400">
        <v>44137.647916666669</v>
      </c>
      <c r="J3345">
        <v>1.1629</v>
      </c>
      <c r="N3345">
        <v>3.6</v>
      </c>
      <c r="Q3345">
        <v>1641</v>
      </c>
      <c r="R3345" s="577" t="s">
        <v>97</v>
      </c>
      <c r="S3345" s="577">
        <v>2</v>
      </c>
    </row>
    <row r="3346" spans="1:19">
      <c r="A3346">
        <v>3345</v>
      </c>
      <c r="B3346" s="400">
        <v>44137.663194444445</v>
      </c>
      <c r="C3346" s="577" t="s">
        <v>97</v>
      </c>
      <c r="D3346">
        <v>0.02</v>
      </c>
      <c r="F3346">
        <v>1.1636899999999999</v>
      </c>
      <c r="I3346" s="400">
        <v>44137.742361111108</v>
      </c>
      <c r="J3346">
        <v>1.16269</v>
      </c>
      <c r="N3346">
        <v>2</v>
      </c>
      <c r="Q3346">
        <v>1642</v>
      </c>
      <c r="R3346" s="577" t="s">
        <v>97</v>
      </c>
      <c r="S3346" s="577">
        <v>1</v>
      </c>
    </row>
    <row r="3347" spans="1:19">
      <c r="A3347">
        <v>3346</v>
      </c>
      <c r="B3347" s="400">
        <v>44138.018055555556</v>
      </c>
      <c r="C3347" s="577" t="s">
        <v>97</v>
      </c>
      <c r="D3347">
        <v>0.02</v>
      </c>
      <c r="F3347">
        <v>1.16449</v>
      </c>
      <c r="I3347" s="400">
        <v>44139.03125</v>
      </c>
      <c r="J3347">
        <v>1.1712800000000001</v>
      </c>
      <c r="N3347">
        <v>-13.56</v>
      </c>
      <c r="Q3347">
        <v>1643</v>
      </c>
      <c r="R3347" s="577" t="s">
        <v>97</v>
      </c>
      <c r="S3347" s="577">
        <v>7</v>
      </c>
    </row>
    <row r="3348" spans="1:19">
      <c r="A3348">
        <v>3347</v>
      </c>
      <c r="B3348" s="400">
        <v>44138.281944444447</v>
      </c>
      <c r="C3348" s="577" t="s">
        <v>97</v>
      </c>
      <c r="D3348">
        <v>0.02</v>
      </c>
      <c r="F3348">
        <v>1.1660900000000001</v>
      </c>
      <c r="I3348" s="400">
        <v>44139.03125</v>
      </c>
      <c r="J3348">
        <v>1.1712800000000001</v>
      </c>
      <c r="N3348">
        <v>-10.36</v>
      </c>
      <c r="Q3348">
        <v>1643</v>
      </c>
      <c r="R3348" s="577" t="s">
        <v>97</v>
      </c>
      <c r="S3348" s="577">
        <v>7</v>
      </c>
    </row>
    <row r="3349" spans="1:19">
      <c r="A3349">
        <v>3349</v>
      </c>
      <c r="B3349" s="400">
        <v>44138.34652777778</v>
      </c>
      <c r="C3349" s="577" t="s">
        <v>97</v>
      </c>
      <c r="D3349">
        <v>0.03</v>
      </c>
      <c r="F3349">
        <v>1.1677</v>
      </c>
      <c r="I3349" s="400">
        <v>44139.03125</v>
      </c>
      <c r="J3349">
        <v>1.1712800000000001</v>
      </c>
      <c r="N3349">
        <v>-10.71</v>
      </c>
      <c r="Q3349">
        <v>1643</v>
      </c>
      <c r="R3349" s="577" t="s">
        <v>97</v>
      </c>
      <c r="S3349" s="577">
        <v>7</v>
      </c>
    </row>
    <row r="3350" spans="1:19">
      <c r="A3350">
        <v>3351</v>
      </c>
      <c r="B3350" s="400">
        <v>44138.393055555556</v>
      </c>
      <c r="C3350" s="577" t="s">
        <v>97</v>
      </c>
      <c r="D3350">
        <v>0.05</v>
      </c>
      <c r="F3350">
        <v>1.1694100000000001</v>
      </c>
      <c r="I3350" s="400">
        <v>44139.03125</v>
      </c>
      <c r="J3350">
        <v>1.1712800000000001</v>
      </c>
      <c r="N3350">
        <v>-9.2899999999999991</v>
      </c>
      <c r="Q3350">
        <v>1643</v>
      </c>
      <c r="R3350" s="577" t="s">
        <v>97</v>
      </c>
      <c r="S3350" s="577">
        <v>7</v>
      </c>
    </row>
    <row r="3351" spans="1:19">
      <c r="A3351">
        <v>3352</v>
      </c>
      <c r="B3351" s="400">
        <v>44138.480555555558</v>
      </c>
      <c r="C3351" s="577" t="s">
        <v>97</v>
      </c>
      <c r="D3351">
        <v>0.08</v>
      </c>
      <c r="F3351">
        <v>1.17127</v>
      </c>
      <c r="I3351" s="400">
        <v>44139.03125</v>
      </c>
      <c r="J3351">
        <v>1.1712800000000001</v>
      </c>
      <c r="N3351">
        <v>0.01</v>
      </c>
      <c r="Q3351">
        <v>1643</v>
      </c>
      <c r="R3351" s="577" t="s">
        <v>97</v>
      </c>
      <c r="S3351" s="577">
        <v>7</v>
      </c>
    </row>
    <row r="3352" spans="1:19">
      <c r="A3352">
        <v>3354</v>
      </c>
      <c r="B3352" s="400">
        <v>44138.661805555559</v>
      </c>
      <c r="C3352" s="577" t="s">
        <v>97</v>
      </c>
      <c r="D3352">
        <v>0.14000000000000001</v>
      </c>
      <c r="F3352">
        <v>1.1731799999999999</v>
      </c>
      <c r="I3352" s="400">
        <v>44139.03125</v>
      </c>
      <c r="J3352">
        <v>1.1712800000000001</v>
      </c>
      <c r="N3352">
        <v>26.76</v>
      </c>
      <c r="Q3352">
        <v>1643</v>
      </c>
      <c r="R3352" s="577" t="s">
        <v>97</v>
      </c>
      <c r="S3352" s="577">
        <v>7</v>
      </c>
    </row>
    <row r="3353" spans="1:19">
      <c r="A3353">
        <v>3358</v>
      </c>
      <c r="B3353" s="400">
        <v>44138.980555555558</v>
      </c>
      <c r="C3353" s="577" t="s">
        <v>97</v>
      </c>
      <c r="D3353">
        <v>0.23</v>
      </c>
      <c r="F3353">
        <v>1.17527</v>
      </c>
      <c r="I3353" s="400">
        <v>44139.03125</v>
      </c>
      <c r="J3353">
        <v>1.1712800000000001</v>
      </c>
      <c r="N3353">
        <v>92.03</v>
      </c>
      <c r="Q3353">
        <v>1643</v>
      </c>
      <c r="R3353" s="577" t="s">
        <v>97</v>
      </c>
      <c r="S3353" s="577">
        <v>7</v>
      </c>
    </row>
    <row r="3354" spans="1:19">
      <c r="A3354">
        <v>3348</v>
      </c>
      <c r="B3354" s="400">
        <v>44138.288194444445</v>
      </c>
      <c r="C3354" s="577" t="s">
        <v>96</v>
      </c>
      <c r="D3354">
        <v>0.02</v>
      </c>
      <c r="F3354">
        <v>1.1663300000000001</v>
      </c>
      <c r="I3354" s="400">
        <v>44138.340277777781</v>
      </c>
      <c r="J3354">
        <v>1.16733</v>
      </c>
      <c r="N3354">
        <v>2</v>
      </c>
      <c r="Q3354">
        <v>1644</v>
      </c>
      <c r="R3354" s="577" t="s">
        <v>96</v>
      </c>
      <c r="S3354" s="577">
        <v>1</v>
      </c>
    </row>
    <row r="3355" spans="1:19">
      <c r="A3355">
        <v>3350</v>
      </c>
      <c r="B3355" s="400">
        <v>44138.357638888891</v>
      </c>
      <c r="C3355" s="577" t="s">
        <v>96</v>
      </c>
      <c r="D3355">
        <v>0.02</v>
      </c>
      <c r="F3355">
        <v>1.16832</v>
      </c>
      <c r="I3355" s="400">
        <v>44138.393055555556</v>
      </c>
      <c r="J3355">
        <v>1.1693199999999999</v>
      </c>
      <c r="N3355">
        <v>2</v>
      </c>
      <c r="Q3355">
        <v>1645</v>
      </c>
      <c r="R3355" s="577" t="s">
        <v>96</v>
      </c>
      <c r="S3355" s="577">
        <v>1</v>
      </c>
    </row>
    <row r="3356" spans="1:19">
      <c r="A3356">
        <v>3353</v>
      </c>
      <c r="B3356" s="400">
        <v>44138.490277777775</v>
      </c>
      <c r="C3356" s="577" t="s">
        <v>96</v>
      </c>
      <c r="D3356">
        <v>0.02</v>
      </c>
      <c r="F3356">
        <v>1.1713899999999999</v>
      </c>
      <c r="I3356" s="400">
        <v>44138.640972222223</v>
      </c>
      <c r="J3356">
        <v>1.17239</v>
      </c>
      <c r="N3356">
        <v>2</v>
      </c>
      <c r="Q3356">
        <v>1646</v>
      </c>
      <c r="R3356" s="577" t="s">
        <v>96</v>
      </c>
      <c r="S3356" s="577">
        <v>1</v>
      </c>
    </row>
    <row r="3357" spans="1:19">
      <c r="A3357">
        <v>3355</v>
      </c>
      <c r="B3357" s="400">
        <v>44138.666666666664</v>
      </c>
      <c r="C3357" s="577" t="s">
        <v>96</v>
      </c>
      <c r="D3357">
        <v>0.02</v>
      </c>
      <c r="F3357">
        <v>1.1731499999999999</v>
      </c>
      <c r="I3357" s="400">
        <v>44138.946527777778</v>
      </c>
      <c r="J3357">
        <v>1.1722999999999999</v>
      </c>
      <c r="N3357">
        <v>-1.7</v>
      </c>
      <c r="Q3357">
        <v>1647</v>
      </c>
      <c r="R3357" s="577" t="s">
        <v>96</v>
      </c>
      <c r="S3357" s="577">
        <v>3</v>
      </c>
    </row>
    <row r="3358" spans="1:19">
      <c r="A3358">
        <v>3356</v>
      </c>
      <c r="B3358" s="400">
        <v>44138.746527777781</v>
      </c>
      <c r="C3358" s="577" t="s">
        <v>96</v>
      </c>
      <c r="D3358">
        <v>0.02</v>
      </c>
      <c r="F3358">
        <v>1.17153</v>
      </c>
      <c r="I3358" s="400">
        <v>44138.946527777778</v>
      </c>
      <c r="J3358">
        <v>1.1722999999999999</v>
      </c>
      <c r="N3358">
        <v>1.54</v>
      </c>
      <c r="Q3358">
        <v>1647</v>
      </c>
      <c r="R3358" s="577" t="s">
        <v>96</v>
      </c>
      <c r="S3358" s="577">
        <v>3</v>
      </c>
    </row>
    <row r="3359" spans="1:19">
      <c r="A3359">
        <v>3357</v>
      </c>
      <c r="B3359" s="400">
        <v>44138.849305555559</v>
      </c>
      <c r="C3359" s="577" t="s">
        <v>96</v>
      </c>
      <c r="D3359">
        <v>0.03</v>
      </c>
      <c r="F3359">
        <v>1.1699200000000001</v>
      </c>
      <c r="I3359" s="400">
        <v>44138.946527777778</v>
      </c>
      <c r="J3359">
        <v>1.1722999999999999</v>
      </c>
      <c r="N3359">
        <v>7.14</v>
      </c>
      <c r="Q3359">
        <v>1647</v>
      </c>
      <c r="R3359" s="577" t="s">
        <v>96</v>
      </c>
      <c r="S3359" s="577">
        <v>3</v>
      </c>
    </row>
    <row r="3360" spans="1:19">
      <c r="A3360">
        <v>3359</v>
      </c>
      <c r="B3360" s="400">
        <v>44138.984027777777</v>
      </c>
      <c r="C3360" s="577" t="s">
        <v>96</v>
      </c>
      <c r="D3360">
        <v>0.02</v>
      </c>
      <c r="F3360">
        <v>1.1756800000000001</v>
      </c>
      <c r="I3360" s="400">
        <v>44139.005555555559</v>
      </c>
      <c r="J3360">
        <v>1.17588</v>
      </c>
      <c r="N3360">
        <v>0.32</v>
      </c>
      <c r="Q3360">
        <v>1648</v>
      </c>
      <c r="R3360" s="577" t="s">
        <v>96</v>
      </c>
      <c r="S3360" s="577">
        <v>2</v>
      </c>
    </row>
    <row r="3361" spans="1:19">
      <c r="A3361">
        <v>3360</v>
      </c>
      <c r="B3361" s="400">
        <v>44139.002083333333</v>
      </c>
      <c r="C3361" s="577" t="s">
        <v>96</v>
      </c>
      <c r="D3361">
        <v>0.02</v>
      </c>
      <c r="F3361">
        <v>1.17408</v>
      </c>
      <c r="I3361" s="400">
        <v>44139.005555555559</v>
      </c>
      <c r="J3361">
        <v>1.17588</v>
      </c>
      <c r="N3361">
        <v>3.6</v>
      </c>
      <c r="Q3361">
        <v>1648</v>
      </c>
      <c r="R3361" s="577" t="s">
        <v>96</v>
      </c>
      <c r="S3361" s="577">
        <v>2</v>
      </c>
    </row>
    <row r="3362" spans="1:19">
      <c r="A3362">
        <v>3361</v>
      </c>
      <c r="B3362" s="400">
        <v>44139.012499999997</v>
      </c>
      <c r="C3362" s="577" t="s">
        <v>96</v>
      </c>
      <c r="D3362">
        <v>0.02</v>
      </c>
      <c r="F3362">
        <v>1.1763600000000001</v>
      </c>
      <c r="I3362" s="400">
        <v>44139.136805555558</v>
      </c>
      <c r="J3362">
        <v>1.1660999999999999</v>
      </c>
      <c r="N3362">
        <v>-20.52</v>
      </c>
      <c r="Q3362">
        <v>1649</v>
      </c>
      <c r="R3362" s="577" t="s">
        <v>96</v>
      </c>
      <c r="S3362" s="577">
        <v>8</v>
      </c>
    </row>
    <row r="3363" spans="1:19">
      <c r="A3363">
        <v>3362</v>
      </c>
      <c r="B3363" s="400">
        <v>44139.019444444442</v>
      </c>
      <c r="C3363" s="577" t="s">
        <v>96</v>
      </c>
      <c r="D3363">
        <v>0.02</v>
      </c>
      <c r="F3363">
        <v>1.1745099999999999</v>
      </c>
      <c r="I3363" s="400">
        <v>44139.136805555558</v>
      </c>
      <c r="J3363">
        <v>1.1660999999999999</v>
      </c>
      <c r="N3363">
        <v>-16.82</v>
      </c>
      <c r="Q3363">
        <v>1649</v>
      </c>
      <c r="R3363" s="577" t="s">
        <v>96</v>
      </c>
      <c r="S3363" s="577">
        <v>8</v>
      </c>
    </row>
    <row r="3364" spans="1:19">
      <c r="A3364">
        <v>3363</v>
      </c>
      <c r="B3364" s="400">
        <v>44139.026388888888</v>
      </c>
      <c r="C3364" s="577" t="s">
        <v>96</v>
      </c>
      <c r="D3364">
        <v>0.03</v>
      </c>
      <c r="F3364">
        <v>1.1727700000000001</v>
      </c>
      <c r="I3364" s="400">
        <v>44139.136805555558</v>
      </c>
      <c r="J3364">
        <v>1.1660999999999999</v>
      </c>
      <c r="N3364">
        <v>-20.010000000000002</v>
      </c>
      <c r="Q3364">
        <v>1649</v>
      </c>
      <c r="R3364" s="577" t="s">
        <v>96</v>
      </c>
      <c r="S3364" s="577">
        <v>8</v>
      </c>
    </row>
    <row r="3365" spans="1:19">
      <c r="A3365">
        <v>3365</v>
      </c>
      <c r="B3365" s="400">
        <v>44139.039583333331</v>
      </c>
      <c r="C3365" s="577" t="s">
        <v>96</v>
      </c>
      <c r="D3365">
        <v>0.05</v>
      </c>
      <c r="F3365">
        <v>1.1710400000000001</v>
      </c>
      <c r="I3365" s="400">
        <v>44139.136805555558</v>
      </c>
      <c r="J3365">
        <v>1.1660999999999999</v>
      </c>
      <c r="N3365">
        <v>-24.7</v>
      </c>
      <c r="Q3365">
        <v>1649</v>
      </c>
      <c r="R3365" s="577" t="s">
        <v>96</v>
      </c>
      <c r="S3365" s="577">
        <v>8</v>
      </c>
    </row>
    <row r="3366" spans="1:19">
      <c r="A3366">
        <v>3368</v>
      </c>
      <c r="B3366" s="400">
        <v>44139.061805555553</v>
      </c>
      <c r="C3366" s="577" t="s">
        <v>96</v>
      </c>
      <c r="D3366">
        <v>0.08</v>
      </c>
      <c r="F3366">
        <v>1.1684300000000001</v>
      </c>
      <c r="I3366" s="400">
        <v>44139.136805555558</v>
      </c>
      <c r="J3366">
        <v>1.1660999999999999</v>
      </c>
      <c r="N3366">
        <v>-18.64</v>
      </c>
      <c r="Q3366">
        <v>1649</v>
      </c>
      <c r="R3366" s="577" t="s">
        <v>96</v>
      </c>
      <c r="S3366" s="577">
        <v>8</v>
      </c>
    </row>
    <row r="3367" spans="1:19">
      <c r="A3367">
        <v>3371</v>
      </c>
      <c r="B3367" s="400">
        <v>44139.099305555559</v>
      </c>
      <c r="C3367" s="577" t="s">
        <v>96</v>
      </c>
      <c r="D3367">
        <v>0.14000000000000001</v>
      </c>
      <c r="F3367">
        <v>1.1665300000000001</v>
      </c>
      <c r="I3367" s="400">
        <v>44139.136805555558</v>
      </c>
      <c r="J3367">
        <v>1.1660999999999999</v>
      </c>
      <c r="N3367">
        <v>-6.02</v>
      </c>
      <c r="Q3367">
        <v>1649</v>
      </c>
      <c r="R3367" s="577" t="s">
        <v>96</v>
      </c>
      <c r="S3367" s="577">
        <v>8</v>
      </c>
    </row>
    <row r="3368" spans="1:19">
      <c r="A3368">
        <v>3372</v>
      </c>
      <c r="B3368" s="400">
        <v>44139.101388888892</v>
      </c>
      <c r="C3368" s="577" t="s">
        <v>96</v>
      </c>
      <c r="D3368">
        <v>0.23</v>
      </c>
      <c r="F3368">
        <v>1.1644699999999999</v>
      </c>
      <c r="I3368" s="400">
        <v>44139.136805555558</v>
      </c>
      <c r="J3368">
        <v>1.1660999999999999</v>
      </c>
      <c r="N3368">
        <v>37.49</v>
      </c>
      <c r="Q3368">
        <v>1649</v>
      </c>
      <c r="R3368" s="577" t="s">
        <v>96</v>
      </c>
      <c r="S3368" s="577">
        <v>8</v>
      </c>
    </row>
    <row r="3369" spans="1:19">
      <c r="A3369">
        <v>3374</v>
      </c>
      <c r="B3369" s="400">
        <v>44139.113194444442</v>
      </c>
      <c r="C3369" s="577" t="s">
        <v>96</v>
      </c>
      <c r="D3369">
        <v>0.38</v>
      </c>
      <c r="F3369">
        <v>1.16079</v>
      </c>
      <c r="I3369" s="400">
        <v>44139.136805555558</v>
      </c>
      <c r="J3369">
        <v>1.1660999999999999</v>
      </c>
      <c r="N3369">
        <v>201.78</v>
      </c>
      <c r="Q3369">
        <v>1649</v>
      </c>
      <c r="R3369" s="577" t="s">
        <v>96</v>
      </c>
      <c r="S3369" s="577">
        <v>8</v>
      </c>
    </row>
    <row r="3370" spans="1:19">
      <c r="A3370">
        <v>3364</v>
      </c>
      <c r="B3370" s="400">
        <v>44139.03402777778</v>
      </c>
      <c r="C3370" s="577" t="s">
        <v>97</v>
      </c>
      <c r="D3370">
        <v>0.02</v>
      </c>
      <c r="F3370">
        <v>1.17248</v>
      </c>
      <c r="I3370" s="400">
        <v>44139.036111111112</v>
      </c>
      <c r="J3370">
        <v>1.1714800000000001</v>
      </c>
      <c r="N3370">
        <v>2</v>
      </c>
      <c r="Q3370">
        <v>1650</v>
      </c>
      <c r="R3370" s="577" t="s">
        <v>97</v>
      </c>
      <c r="S3370" s="577">
        <v>1</v>
      </c>
    </row>
    <row r="3371" spans="1:19">
      <c r="A3371">
        <v>3366</v>
      </c>
      <c r="B3371" s="400">
        <v>44139.043749999997</v>
      </c>
      <c r="C3371" s="577" t="s">
        <v>97</v>
      </c>
      <c r="D3371">
        <v>0.02</v>
      </c>
      <c r="F3371">
        <v>1.1701600000000001</v>
      </c>
      <c r="I3371" s="400">
        <v>44139.059027777781</v>
      </c>
      <c r="J3371">
        <v>1.16997</v>
      </c>
      <c r="N3371">
        <v>0.38</v>
      </c>
      <c r="Q3371">
        <v>1651</v>
      </c>
      <c r="R3371" s="577" t="s">
        <v>97</v>
      </c>
      <c r="S3371" s="577">
        <v>2</v>
      </c>
    </row>
    <row r="3372" spans="1:19">
      <c r="A3372">
        <v>3367</v>
      </c>
      <c r="B3372" s="400">
        <v>44139.049305555556</v>
      </c>
      <c r="C3372" s="577" t="s">
        <v>97</v>
      </c>
      <c r="D3372">
        <v>0.02</v>
      </c>
      <c r="F3372">
        <v>1.17177</v>
      </c>
      <c r="I3372" s="400">
        <v>44139.059027777781</v>
      </c>
      <c r="J3372">
        <v>1.16997</v>
      </c>
      <c r="N3372">
        <v>3.6</v>
      </c>
      <c r="Q3372">
        <v>1651</v>
      </c>
      <c r="R3372" s="577" t="s">
        <v>97</v>
      </c>
      <c r="S3372" s="577">
        <v>2</v>
      </c>
    </row>
    <row r="3373" spans="1:19">
      <c r="A3373">
        <v>3369</v>
      </c>
      <c r="B3373" s="400">
        <v>44139.063194444447</v>
      </c>
      <c r="C3373" s="577" t="s">
        <v>97</v>
      </c>
      <c r="D3373">
        <v>0.02</v>
      </c>
      <c r="F3373">
        <v>1.16856</v>
      </c>
      <c r="I3373" s="400">
        <v>44139.082638888889</v>
      </c>
      <c r="J3373">
        <v>1.1683600000000001</v>
      </c>
      <c r="N3373">
        <v>0.4</v>
      </c>
      <c r="Q3373">
        <v>1652</v>
      </c>
      <c r="R3373" s="577" t="s">
        <v>97</v>
      </c>
      <c r="S3373" s="577">
        <v>2</v>
      </c>
    </row>
    <row r="3374" spans="1:19">
      <c r="A3374">
        <v>3370</v>
      </c>
      <c r="B3374" s="400">
        <v>44139.077777777777</v>
      </c>
      <c r="C3374" s="577" t="s">
        <v>97</v>
      </c>
      <c r="D3374">
        <v>0.02</v>
      </c>
      <c r="F3374">
        <v>1.1701600000000001</v>
      </c>
      <c r="I3374" s="400">
        <v>44139.082638888889</v>
      </c>
      <c r="J3374">
        <v>1.1683600000000001</v>
      </c>
      <c r="N3374">
        <v>3.6</v>
      </c>
      <c r="Q3374">
        <v>1652</v>
      </c>
      <c r="R3374" s="577" t="s">
        <v>97</v>
      </c>
      <c r="S3374" s="577">
        <v>2</v>
      </c>
    </row>
    <row r="3375" spans="1:19">
      <c r="A3375">
        <v>3373</v>
      </c>
      <c r="B3375" s="400">
        <v>44139.107638888891</v>
      </c>
      <c r="C3375" s="577" t="s">
        <v>97</v>
      </c>
      <c r="D3375">
        <v>0.02</v>
      </c>
      <c r="F3375">
        <v>1.1642300000000001</v>
      </c>
      <c r="I3375" s="400">
        <v>44139.11041666667</v>
      </c>
      <c r="J3375">
        <v>1.16323</v>
      </c>
      <c r="N3375">
        <v>2</v>
      </c>
      <c r="Q3375">
        <v>1653</v>
      </c>
      <c r="R3375" s="577" t="s">
        <v>97</v>
      </c>
      <c r="S3375" s="577">
        <v>1</v>
      </c>
    </row>
    <row r="3376" spans="1:19">
      <c r="A3376">
        <v>3375</v>
      </c>
      <c r="B3376" s="400">
        <v>44139.120138888888</v>
      </c>
      <c r="C3376" s="577" t="s">
        <v>97</v>
      </c>
      <c r="D3376">
        <v>0.02</v>
      </c>
      <c r="F3376">
        <v>1.16249</v>
      </c>
      <c r="I3376" s="400">
        <v>44139.123611111114</v>
      </c>
      <c r="J3376">
        <v>1.1614899999999999</v>
      </c>
      <c r="N3376">
        <v>2</v>
      </c>
      <c r="Q3376">
        <v>1654</v>
      </c>
      <c r="R3376" s="577" t="s">
        <v>97</v>
      </c>
      <c r="S3376" s="577">
        <v>1</v>
      </c>
    </row>
    <row r="3377" spans="1:19">
      <c r="A3377">
        <v>3376</v>
      </c>
      <c r="B3377" s="400">
        <v>44139.126388888886</v>
      </c>
      <c r="C3377" s="577" t="s">
        <v>97</v>
      </c>
      <c r="D3377">
        <v>0.02</v>
      </c>
      <c r="F3377">
        <v>1.16249</v>
      </c>
      <c r="I3377" s="400">
        <v>44139.181250000001</v>
      </c>
      <c r="J3377">
        <v>1.1633500000000001</v>
      </c>
      <c r="N3377">
        <v>-1.72</v>
      </c>
      <c r="Q3377">
        <v>1655</v>
      </c>
      <c r="R3377" s="577" t="s">
        <v>97</v>
      </c>
      <c r="S3377" s="577">
        <v>3</v>
      </c>
    </row>
    <row r="3378" spans="1:19">
      <c r="A3378">
        <v>3377</v>
      </c>
      <c r="B3378" s="400">
        <v>44139.135416666664</v>
      </c>
      <c r="C3378" s="577" t="s">
        <v>97</v>
      </c>
      <c r="D3378">
        <v>0.02</v>
      </c>
      <c r="F3378">
        <v>1.16411</v>
      </c>
      <c r="I3378" s="400">
        <v>44139.181250000001</v>
      </c>
      <c r="J3378">
        <v>1.1633500000000001</v>
      </c>
      <c r="N3378">
        <v>1.52</v>
      </c>
      <c r="Q3378">
        <v>1655</v>
      </c>
      <c r="R3378" s="577" t="s">
        <v>97</v>
      </c>
      <c r="S3378" s="577">
        <v>3</v>
      </c>
    </row>
    <row r="3379" spans="1:19">
      <c r="A3379">
        <v>3378</v>
      </c>
      <c r="B3379" s="400">
        <v>44139.136805555558</v>
      </c>
      <c r="C3379" s="577" t="s">
        <v>97</v>
      </c>
      <c r="D3379">
        <v>0.03</v>
      </c>
      <c r="F3379">
        <v>1.16574</v>
      </c>
      <c r="I3379" s="400">
        <v>44139.181250000001</v>
      </c>
      <c r="J3379">
        <v>1.1633500000000001</v>
      </c>
      <c r="N3379">
        <v>7.17</v>
      </c>
      <c r="Q3379">
        <v>1655</v>
      </c>
      <c r="R3379" s="577" t="s">
        <v>97</v>
      </c>
      <c r="S3379" s="577">
        <v>3</v>
      </c>
    </row>
    <row r="3380" spans="1:19">
      <c r="A3380">
        <v>3379</v>
      </c>
      <c r="B3380" s="400">
        <v>44139.147916666669</v>
      </c>
      <c r="C3380" s="577" t="s">
        <v>96</v>
      </c>
      <c r="D3380">
        <v>0.02</v>
      </c>
      <c r="F3380">
        <v>1.1643399999999999</v>
      </c>
      <c r="I3380" s="400">
        <v>44139.15347222222</v>
      </c>
      <c r="J3380">
        <v>1.16534</v>
      </c>
      <c r="N3380">
        <v>2</v>
      </c>
      <c r="Q3380">
        <v>1656</v>
      </c>
      <c r="R3380" s="577" t="s">
        <v>96</v>
      </c>
      <c r="S3380" s="577">
        <v>1</v>
      </c>
    </row>
    <row r="3381" spans="1:19">
      <c r="A3381">
        <v>3380</v>
      </c>
      <c r="B3381" s="400">
        <v>44139.156944444447</v>
      </c>
      <c r="C3381" s="577" t="s">
        <v>96</v>
      </c>
      <c r="D3381">
        <v>0.02</v>
      </c>
      <c r="F3381">
        <v>1.16429</v>
      </c>
      <c r="I3381" s="400">
        <v>44139.185416666667</v>
      </c>
      <c r="J3381">
        <v>1.1652899999999999</v>
      </c>
      <c r="N3381">
        <v>2</v>
      </c>
      <c r="Q3381">
        <v>1657</v>
      </c>
      <c r="R3381" s="577" t="s">
        <v>96</v>
      </c>
      <c r="S3381" s="577">
        <v>1</v>
      </c>
    </row>
    <row r="3382" spans="1:19">
      <c r="A3382">
        <v>3381</v>
      </c>
      <c r="B3382" s="400">
        <v>44139.191666666666</v>
      </c>
      <c r="C3382" s="577" t="s">
        <v>96</v>
      </c>
      <c r="D3382">
        <v>0.02</v>
      </c>
      <c r="F3382">
        <v>1.16669</v>
      </c>
      <c r="I3382" s="400">
        <v>44139.214583333334</v>
      </c>
      <c r="J3382">
        <v>1.16689</v>
      </c>
      <c r="N3382">
        <v>0.4</v>
      </c>
      <c r="Q3382">
        <v>1658</v>
      </c>
      <c r="R3382" s="577" t="s">
        <v>96</v>
      </c>
      <c r="S3382" s="577">
        <v>2</v>
      </c>
    </row>
    <row r="3383" spans="1:19">
      <c r="A3383">
        <v>3382</v>
      </c>
      <c r="B3383" s="400">
        <v>44139.198611111111</v>
      </c>
      <c r="C3383" s="577" t="s">
        <v>96</v>
      </c>
      <c r="D3383">
        <v>0.02</v>
      </c>
      <c r="F3383">
        <v>1.1650799999999999</v>
      </c>
      <c r="I3383" s="400">
        <v>44139.214583333334</v>
      </c>
      <c r="J3383">
        <v>1.16689</v>
      </c>
      <c r="N3383">
        <v>3.62</v>
      </c>
      <c r="Q3383">
        <v>1658</v>
      </c>
      <c r="R3383" s="577" t="s">
        <v>96</v>
      </c>
      <c r="S3383" s="577">
        <v>2</v>
      </c>
    </row>
    <row r="3384" spans="1:19">
      <c r="A3384">
        <v>3383</v>
      </c>
      <c r="B3384" s="400">
        <v>44139.201388888891</v>
      </c>
      <c r="C3384" s="577" t="s">
        <v>97</v>
      </c>
      <c r="D3384">
        <v>0.02</v>
      </c>
      <c r="F3384">
        <v>1.1661999999999999</v>
      </c>
      <c r="I3384" s="400">
        <v>44139.209722222222</v>
      </c>
      <c r="J3384">
        <v>1.1652</v>
      </c>
      <c r="N3384">
        <v>2</v>
      </c>
      <c r="Q3384">
        <v>1659</v>
      </c>
      <c r="R3384" s="577" t="s">
        <v>97</v>
      </c>
      <c r="S3384" s="577">
        <v>1</v>
      </c>
    </row>
    <row r="3385" spans="1:19">
      <c r="A3385">
        <v>3384</v>
      </c>
      <c r="B3385" s="400">
        <v>44139.21597222222</v>
      </c>
      <c r="C3385" s="577" t="s">
        <v>97</v>
      </c>
      <c r="D3385">
        <v>0.02</v>
      </c>
      <c r="F3385">
        <v>1.1669400000000001</v>
      </c>
      <c r="I3385" s="400">
        <v>44139.240972222222</v>
      </c>
      <c r="J3385">
        <v>1.16594</v>
      </c>
      <c r="N3385">
        <v>2</v>
      </c>
      <c r="Q3385">
        <v>1660</v>
      </c>
      <c r="R3385" s="577" t="s">
        <v>97</v>
      </c>
      <c r="S3385" s="577">
        <v>1</v>
      </c>
    </row>
    <row r="3386" spans="1:19">
      <c r="A3386">
        <v>3385</v>
      </c>
      <c r="B3386" s="400">
        <v>44139.229861111111</v>
      </c>
      <c r="C3386" s="577" t="s">
        <v>96</v>
      </c>
      <c r="D3386">
        <v>0.02</v>
      </c>
      <c r="F3386">
        <v>1.16656</v>
      </c>
      <c r="I3386" s="400">
        <v>44139.331944444442</v>
      </c>
      <c r="J3386">
        <v>1.1657200000000001</v>
      </c>
      <c r="N3386">
        <v>-1.68</v>
      </c>
      <c r="Q3386">
        <v>1661</v>
      </c>
      <c r="R3386" s="577" t="s">
        <v>96</v>
      </c>
      <c r="S3386" s="577">
        <v>3</v>
      </c>
    </row>
    <row r="3387" spans="1:19">
      <c r="A3387">
        <v>3387</v>
      </c>
      <c r="B3387" s="400">
        <v>44139.279861111114</v>
      </c>
      <c r="C3387" s="577" t="s">
        <v>96</v>
      </c>
      <c r="D3387">
        <v>0.02</v>
      </c>
      <c r="F3387">
        <v>1.1649400000000001</v>
      </c>
      <c r="I3387" s="400">
        <v>44139.331944444442</v>
      </c>
      <c r="J3387">
        <v>1.1657200000000001</v>
      </c>
      <c r="N3387">
        <v>1.56</v>
      </c>
      <c r="Q3387">
        <v>1661</v>
      </c>
      <c r="R3387" s="577" t="s">
        <v>96</v>
      </c>
      <c r="S3387" s="577">
        <v>3</v>
      </c>
    </row>
    <row r="3388" spans="1:19">
      <c r="A3388">
        <v>3389</v>
      </c>
      <c r="B3388" s="400">
        <v>44139.311805555553</v>
      </c>
      <c r="C3388" s="577" t="s">
        <v>96</v>
      </c>
      <c r="D3388">
        <v>0.03</v>
      </c>
      <c r="F3388">
        <v>1.16334</v>
      </c>
      <c r="I3388" s="400">
        <v>44139.331944444442</v>
      </c>
      <c r="J3388">
        <v>1.1657200000000001</v>
      </c>
      <c r="N3388">
        <v>7.14</v>
      </c>
      <c r="Q3388">
        <v>1661</v>
      </c>
      <c r="R3388" s="577" t="s">
        <v>96</v>
      </c>
      <c r="S3388" s="577">
        <v>3</v>
      </c>
    </row>
    <row r="3389" spans="1:19">
      <c r="A3389">
        <v>3386</v>
      </c>
      <c r="B3389" s="400">
        <v>44139.249305555553</v>
      </c>
      <c r="C3389" s="577" t="s">
        <v>97</v>
      </c>
      <c r="D3389">
        <v>0.02</v>
      </c>
      <c r="F3389">
        <v>1.1660699999999999</v>
      </c>
      <c r="I3389" s="400">
        <v>44139.279861111114</v>
      </c>
      <c r="J3389">
        <v>1.1650700000000001</v>
      </c>
      <c r="N3389">
        <v>2</v>
      </c>
      <c r="Q3389">
        <v>1662</v>
      </c>
      <c r="R3389" s="577" t="s">
        <v>97</v>
      </c>
      <c r="S3389" s="577">
        <v>1</v>
      </c>
    </row>
    <row r="3390" spans="1:19">
      <c r="A3390">
        <v>3388</v>
      </c>
      <c r="B3390" s="400">
        <v>44139.284722222219</v>
      </c>
      <c r="C3390" s="577" t="s">
        <v>97</v>
      </c>
      <c r="D3390">
        <v>0.02</v>
      </c>
      <c r="F3390">
        <v>1.16466</v>
      </c>
      <c r="I3390" s="400">
        <v>44139.311111111114</v>
      </c>
      <c r="J3390">
        <v>1.1636599999999999</v>
      </c>
      <c r="N3390">
        <v>2</v>
      </c>
      <c r="Q3390">
        <v>1663</v>
      </c>
      <c r="R3390" s="577" t="s">
        <v>97</v>
      </c>
      <c r="S3390" s="577">
        <v>1</v>
      </c>
    </row>
    <row r="3391" spans="1:19">
      <c r="A3391">
        <v>3390</v>
      </c>
      <c r="B3391" s="400">
        <v>44139.314583333333</v>
      </c>
      <c r="C3391" s="577" t="s">
        <v>97</v>
      </c>
      <c r="D3391">
        <v>0.02</v>
      </c>
      <c r="F3391">
        <v>1.1637900000000001</v>
      </c>
      <c r="I3391" s="400">
        <v>44139.568055555559</v>
      </c>
      <c r="J3391">
        <v>1.1705300000000001</v>
      </c>
      <c r="N3391">
        <v>-13.48</v>
      </c>
      <c r="Q3391">
        <v>1664</v>
      </c>
      <c r="R3391" s="577" t="s">
        <v>97</v>
      </c>
      <c r="S3391" s="577">
        <v>7</v>
      </c>
    </row>
    <row r="3392" spans="1:19">
      <c r="A3392">
        <v>3391</v>
      </c>
      <c r="B3392" s="400">
        <v>44139.331944444442</v>
      </c>
      <c r="C3392" s="577" t="s">
        <v>97</v>
      </c>
      <c r="D3392">
        <v>0.02</v>
      </c>
      <c r="F3392">
        <v>1.1654199999999999</v>
      </c>
      <c r="I3392" s="400">
        <v>44139.568055555559</v>
      </c>
      <c r="J3392">
        <v>1.1705300000000001</v>
      </c>
      <c r="K3392" s="577"/>
      <c r="N3392">
        <v>-10.220000000000001</v>
      </c>
      <c r="Q3392">
        <v>1664</v>
      </c>
      <c r="R3392" s="577" t="s">
        <v>97</v>
      </c>
      <c r="S3392" s="577">
        <v>7</v>
      </c>
    </row>
    <row r="3393" spans="1:19">
      <c r="A3393">
        <v>3392</v>
      </c>
      <c r="B3393" s="400">
        <v>44139.352777777778</v>
      </c>
      <c r="C3393" s="577" t="s">
        <v>97</v>
      </c>
      <c r="D3393">
        <v>0.03</v>
      </c>
      <c r="F3393">
        <v>1.1670199999999999</v>
      </c>
      <c r="I3393" s="400">
        <v>44139.568055555559</v>
      </c>
      <c r="J3393">
        <v>1.1705300000000001</v>
      </c>
      <c r="N3393">
        <v>-10.53</v>
      </c>
      <c r="Q3393">
        <v>1664</v>
      </c>
      <c r="R3393" s="577" t="s">
        <v>97</v>
      </c>
      <c r="S3393" s="577">
        <v>7</v>
      </c>
    </row>
    <row r="3394" spans="1:19">
      <c r="A3394">
        <v>3393</v>
      </c>
      <c r="B3394" s="400">
        <v>44139.35833333333</v>
      </c>
      <c r="C3394" s="577" t="s">
        <v>97</v>
      </c>
      <c r="D3394">
        <v>0.05</v>
      </c>
      <c r="F3394">
        <v>1.16872</v>
      </c>
      <c r="I3394" s="400">
        <v>44139.568055555559</v>
      </c>
      <c r="J3394">
        <v>1.1705300000000001</v>
      </c>
      <c r="N3394">
        <v>-9.0500000000000007</v>
      </c>
      <c r="Q3394">
        <v>1664</v>
      </c>
      <c r="R3394" s="577" t="s">
        <v>97</v>
      </c>
      <c r="S3394" s="577">
        <v>7</v>
      </c>
    </row>
    <row r="3395" spans="1:19">
      <c r="A3395">
        <v>3396</v>
      </c>
      <c r="B3395" s="400">
        <v>44139.46875</v>
      </c>
      <c r="C3395" s="577" t="s">
        <v>97</v>
      </c>
      <c r="D3395">
        <v>0.08</v>
      </c>
      <c r="F3395">
        <v>1.17055</v>
      </c>
      <c r="I3395" s="400">
        <v>44139.568055555559</v>
      </c>
      <c r="J3395">
        <v>1.1705300000000001</v>
      </c>
      <c r="N3395">
        <v>0.16</v>
      </c>
      <c r="Q3395">
        <v>1664</v>
      </c>
      <c r="R3395" s="577" t="s">
        <v>97</v>
      </c>
      <c r="S3395" s="577">
        <v>7</v>
      </c>
    </row>
    <row r="3396" spans="1:19">
      <c r="A3396">
        <v>3399</v>
      </c>
      <c r="B3396" s="400">
        <v>44139.512499999997</v>
      </c>
      <c r="C3396" s="577" t="s">
        <v>97</v>
      </c>
      <c r="D3396">
        <v>0.14000000000000001</v>
      </c>
      <c r="F3396">
        <v>1.17245</v>
      </c>
      <c r="I3396" s="400">
        <v>44139.568055555559</v>
      </c>
      <c r="J3396">
        <v>1.1705300000000001</v>
      </c>
      <c r="N3396">
        <v>26.88</v>
      </c>
      <c r="Q3396">
        <v>1664</v>
      </c>
      <c r="R3396" s="577" t="s">
        <v>97</v>
      </c>
      <c r="S3396" s="577">
        <v>7</v>
      </c>
    </row>
    <row r="3397" spans="1:19">
      <c r="A3397">
        <v>3400</v>
      </c>
      <c r="B3397" s="400">
        <v>44139.522222222222</v>
      </c>
      <c r="C3397" s="577" t="s">
        <v>97</v>
      </c>
      <c r="D3397">
        <v>0.23</v>
      </c>
      <c r="F3397">
        <v>1.17445</v>
      </c>
      <c r="I3397" s="400">
        <v>44139.568055555559</v>
      </c>
      <c r="J3397">
        <v>1.1705300000000001</v>
      </c>
      <c r="K3397" s="577"/>
      <c r="N3397">
        <v>90.16</v>
      </c>
      <c r="Q3397">
        <v>1664</v>
      </c>
      <c r="R3397" s="577" t="s">
        <v>97</v>
      </c>
      <c r="S3397" s="577">
        <v>7</v>
      </c>
    </row>
    <row r="3398" spans="1:19">
      <c r="A3398">
        <v>3394</v>
      </c>
      <c r="B3398" s="400">
        <v>44139.370833333334</v>
      </c>
      <c r="C3398" s="577" t="s">
        <v>96</v>
      </c>
      <c r="D3398">
        <v>0.02</v>
      </c>
      <c r="F3398">
        <v>1.1676500000000001</v>
      </c>
      <c r="I3398" s="400">
        <v>44139.406944444447</v>
      </c>
      <c r="J3398">
        <v>1.16865</v>
      </c>
      <c r="N3398">
        <v>2</v>
      </c>
      <c r="Q3398">
        <v>1665</v>
      </c>
      <c r="R3398" s="577" t="s">
        <v>96</v>
      </c>
      <c r="S3398" s="577">
        <v>1</v>
      </c>
    </row>
    <row r="3399" spans="1:19">
      <c r="A3399">
        <v>3395</v>
      </c>
      <c r="B3399" s="400">
        <v>44139.417361111111</v>
      </c>
      <c r="C3399" s="577" t="s">
        <v>96</v>
      </c>
      <c r="D3399">
        <v>0.02</v>
      </c>
      <c r="F3399">
        <v>1.1676599999999999</v>
      </c>
      <c r="I3399" s="400">
        <v>44139.434027777781</v>
      </c>
      <c r="J3399">
        <v>1.16866</v>
      </c>
      <c r="N3399">
        <v>2</v>
      </c>
      <c r="Q3399">
        <v>1666</v>
      </c>
      <c r="R3399" s="577" t="s">
        <v>96</v>
      </c>
      <c r="S3399" s="577">
        <v>1</v>
      </c>
    </row>
    <row r="3400" spans="1:19">
      <c r="A3400">
        <v>3397</v>
      </c>
      <c r="B3400" s="400">
        <v>44139.472222222219</v>
      </c>
      <c r="C3400" s="577" t="s">
        <v>96</v>
      </c>
      <c r="D3400">
        <v>0.02</v>
      </c>
      <c r="F3400">
        <v>1.1698999999999999</v>
      </c>
      <c r="I3400" s="400">
        <v>44139.490972222222</v>
      </c>
      <c r="J3400">
        <v>1.1709000000000001</v>
      </c>
      <c r="N3400">
        <v>2</v>
      </c>
      <c r="Q3400">
        <v>1667</v>
      </c>
      <c r="R3400" s="577" t="s">
        <v>96</v>
      </c>
      <c r="S3400" s="577">
        <v>1</v>
      </c>
    </row>
    <row r="3401" spans="1:19">
      <c r="A3401">
        <v>3398</v>
      </c>
      <c r="B3401" s="400">
        <v>44139.493750000001</v>
      </c>
      <c r="C3401" s="577" t="s">
        <v>96</v>
      </c>
      <c r="D3401">
        <v>0.02</v>
      </c>
      <c r="F3401">
        <v>1.1705399999999999</v>
      </c>
      <c r="I3401" s="400">
        <v>44139.509722222225</v>
      </c>
      <c r="J3401">
        <v>1.17154</v>
      </c>
      <c r="N3401">
        <v>2</v>
      </c>
      <c r="Q3401">
        <v>1668</v>
      </c>
      <c r="R3401" s="577" t="s">
        <v>96</v>
      </c>
      <c r="S3401" s="577">
        <v>1</v>
      </c>
    </row>
    <row r="3402" spans="1:19">
      <c r="A3402">
        <v>3401</v>
      </c>
      <c r="B3402" s="400">
        <v>44139.525000000001</v>
      </c>
      <c r="C3402" s="577" t="s">
        <v>96</v>
      </c>
      <c r="D3402">
        <v>0.02</v>
      </c>
      <c r="F3402">
        <v>1.17343</v>
      </c>
      <c r="I3402" s="400">
        <v>44139.536805555559</v>
      </c>
      <c r="J3402">
        <v>1.17363</v>
      </c>
      <c r="N3402">
        <v>0.4</v>
      </c>
      <c r="Q3402">
        <v>1669</v>
      </c>
      <c r="R3402" s="577" t="s">
        <v>96</v>
      </c>
      <c r="S3402" s="577">
        <v>2</v>
      </c>
    </row>
    <row r="3403" spans="1:19">
      <c r="A3403">
        <v>3402</v>
      </c>
      <c r="B3403" s="400">
        <v>44139.529166666667</v>
      </c>
      <c r="C3403" s="577" t="s">
        <v>96</v>
      </c>
      <c r="D3403">
        <v>0.02</v>
      </c>
      <c r="F3403">
        <v>1.1718299999999999</v>
      </c>
      <c r="I3403" s="400">
        <v>44139.536805555559</v>
      </c>
      <c r="J3403">
        <v>1.17363</v>
      </c>
      <c r="N3403">
        <v>3.6</v>
      </c>
      <c r="Q3403">
        <v>1669</v>
      </c>
      <c r="R3403" s="577" t="s">
        <v>96</v>
      </c>
      <c r="S3403" s="577">
        <v>2</v>
      </c>
    </row>
    <row r="3404" spans="1:19">
      <c r="A3404">
        <v>3403</v>
      </c>
      <c r="B3404" s="400">
        <v>44139.539583333331</v>
      </c>
      <c r="C3404" s="577" t="s">
        <v>96</v>
      </c>
      <c r="D3404">
        <v>0.02</v>
      </c>
      <c r="F3404">
        <v>1.1727300000000001</v>
      </c>
      <c r="I3404" s="400">
        <v>44139.62777777778</v>
      </c>
      <c r="J3404">
        <v>1.1718999999999999</v>
      </c>
      <c r="N3404">
        <v>-1.66</v>
      </c>
      <c r="Q3404">
        <v>1670</v>
      </c>
      <c r="R3404" s="577" t="s">
        <v>96</v>
      </c>
      <c r="S3404" s="577">
        <v>3</v>
      </c>
    </row>
    <row r="3405" spans="1:19">
      <c r="A3405">
        <v>3404</v>
      </c>
      <c r="B3405" s="400">
        <v>44139.568055555559</v>
      </c>
      <c r="C3405" s="577" t="s">
        <v>96</v>
      </c>
      <c r="D3405">
        <v>0.02</v>
      </c>
      <c r="F3405">
        <v>1.17113</v>
      </c>
      <c r="I3405" s="400">
        <v>44139.62777777778</v>
      </c>
      <c r="J3405">
        <v>1.1718999999999999</v>
      </c>
      <c r="N3405">
        <v>1.54</v>
      </c>
      <c r="Q3405">
        <v>1670</v>
      </c>
      <c r="R3405" s="577" t="s">
        <v>96</v>
      </c>
      <c r="S3405" s="577">
        <v>3</v>
      </c>
    </row>
    <row r="3406" spans="1:19">
      <c r="A3406">
        <v>3406</v>
      </c>
      <c r="B3406" s="400">
        <v>44139.602083333331</v>
      </c>
      <c r="C3406" s="577" t="s">
        <v>96</v>
      </c>
      <c r="D3406">
        <v>0.03</v>
      </c>
      <c r="F3406">
        <v>1.16953</v>
      </c>
      <c r="I3406" s="400">
        <v>44139.62777777778</v>
      </c>
      <c r="J3406">
        <v>1.1718999999999999</v>
      </c>
      <c r="N3406">
        <v>7.11</v>
      </c>
      <c r="Q3406">
        <v>1670</v>
      </c>
      <c r="R3406" s="577" t="s">
        <v>96</v>
      </c>
      <c r="S3406" s="577">
        <v>3</v>
      </c>
    </row>
    <row r="3407" spans="1:19">
      <c r="A3407">
        <v>3405</v>
      </c>
      <c r="B3407" s="400">
        <v>44139.573611111111</v>
      </c>
      <c r="C3407" s="577" t="s">
        <v>97</v>
      </c>
      <c r="D3407">
        <v>0.02</v>
      </c>
      <c r="F3407">
        <v>1.1715599999999999</v>
      </c>
      <c r="I3407" s="400">
        <v>44139.59652777778</v>
      </c>
      <c r="J3407">
        <v>1.17056</v>
      </c>
      <c r="N3407">
        <v>2</v>
      </c>
      <c r="Q3407">
        <v>1671</v>
      </c>
      <c r="R3407" s="577" t="s">
        <v>97</v>
      </c>
      <c r="S3407" s="577">
        <v>1</v>
      </c>
    </row>
    <row r="3408" spans="1:19">
      <c r="A3408">
        <v>3407</v>
      </c>
      <c r="B3408" s="400">
        <v>44139.606249999997</v>
      </c>
      <c r="C3408" s="577" t="s">
        <v>97</v>
      </c>
      <c r="D3408">
        <v>0.02</v>
      </c>
      <c r="F3408">
        <v>1.1698299999999999</v>
      </c>
      <c r="I3408" s="400">
        <v>44139.609027777777</v>
      </c>
      <c r="J3408">
        <v>1.16883</v>
      </c>
      <c r="N3408">
        <v>2</v>
      </c>
      <c r="Q3408">
        <v>1672</v>
      </c>
      <c r="R3408" s="577" t="s">
        <v>97</v>
      </c>
      <c r="S3408" s="577">
        <v>1</v>
      </c>
    </row>
    <row r="3409" spans="1:19">
      <c r="A3409">
        <v>3408</v>
      </c>
      <c r="B3409" s="400">
        <v>44139.617361111108</v>
      </c>
      <c r="C3409" s="577" t="s">
        <v>97</v>
      </c>
      <c r="D3409">
        <v>0.02</v>
      </c>
      <c r="F3409">
        <v>1.16936</v>
      </c>
      <c r="I3409" s="400">
        <v>44140.727777777778</v>
      </c>
      <c r="J3409">
        <v>1.18008</v>
      </c>
      <c r="N3409">
        <v>-21.37</v>
      </c>
      <c r="Q3409">
        <v>1673</v>
      </c>
      <c r="R3409" s="577" t="s">
        <v>97</v>
      </c>
      <c r="S3409" s="577">
        <v>9</v>
      </c>
    </row>
    <row r="3410" spans="1:19">
      <c r="A3410">
        <v>3409</v>
      </c>
      <c r="B3410" s="400">
        <v>44139.624305555553</v>
      </c>
      <c r="C3410" s="577" t="s">
        <v>97</v>
      </c>
      <c r="D3410">
        <v>0.02</v>
      </c>
      <c r="F3410">
        <v>1.17096</v>
      </c>
      <c r="I3410" s="400">
        <v>44140.727777777778</v>
      </c>
      <c r="J3410">
        <v>1.18008</v>
      </c>
      <c r="N3410">
        <v>-18.170000000000002</v>
      </c>
      <c r="Q3410">
        <v>1673</v>
      </c>
      <c r="R3410" s="577" t="s">
        <v>97</v>
      </c>
      <c r="S3410" s="577">
        <v>9</v>
      </c>
    </row>
    <row r="3411" spans="1:19">
      <c r="A3411">
        <v>3412</v>
      </c>
      <c r="B3411" s="400">
        <v>44139.704861111109</v>
      </c>
      <c r="C3411" s="577" t="s">
        <v>97</v>
      </c>
      <c r="D3411">
        <v>0.03</v>
      </c>
      <c r="F3411">
        <v>1.1726000000000001</v>
      </c>
      <c r="I3411" s="400">
        <v>44140.727777777778</v>
      </c>
      <c r="J3411">
        <v>1.18008</v>
      </c>
      <c r="N3411">
        <v>-22.34</v>
      </c>
      <c r="Q3411">
        <v>1673</v>
      </c>
      <c r="R3411" s="577" t="s">
        <v>97</v>
      </c>
      <c r="S3411" s="577">
        <v>9</v>
      </c>
    </row>
    <row r="3412" spans="1:19">
      <c r="A3412">
        <v>3415</v>
      </c>
      <c r="B3412" s="400">
        <v>44140.245833333334</v>
      </c>
      <c r="C3412" s="577" t="s">
        <v>97</v>
      </c>
      <c r="D3412">
        <v>0.05</v>
      </c>
      <c r="F3412">
        <v>1.17432</v>
      </c>
      <c r="I3412" s="400">
        <v>44140.727777777778</v>
      </c>
      <c r="J3412">
        <v>1.18008</v>
      </c>
      <c r="N3412">
        <v>-28.8</v>
      </c>
      <c r="Q3412">
        <v>1673</v>
      </c>
      <c r="R3412" s="577" t="s">
        <v>97</v>
      </c>
      <c r="S3412" s="577">
        <v>9</v>
      </c>
    </row>
    <row r="3413" spans="1:19">
      <c r="A3413">
        <v>3417</v>
      </c>
      <c r="B3413" s="400">
        <v>44140.34652777778</v>
      </c>
      <c r="C3413" s="577" t="s">
        <v>97</v>
      </c>
      <c r="D3413">
        <v>0.08</v>
      </c>
      <c r="F3413">
        <v>1.1761299999999999</v>
      </c>
      <c r="I3413" s="400">
        <v>44140.727777777778</v>
      </c>
      <c r="J3413">
        <v>1.18008</v>
      </c>
      <c r="N3413">
        <v>-31.6</v>
      </c>
      <c r="Q3413">
        <v>1673</v>
      </c>
      <c r="R3413" s="577" t="s">
        <v>97</v>
      </c>
      <c r="S3413" s="577">
        <v>9</v>
      </c>
    </row>
    <row r="3414" spans="1:19">
      <c r="A3414">
        <v>3419</v>
      </c>
      <c r="B3414" s="400">
        <v>44140.397916666669</v>
      </c>
      <c r="C3414" s="577" t="s">
        <v>97</v>
      </c>
      <c r="D3414">
        <v>0.14000000000000001</v>
      </c>
      <c r="F3414">
        <v>1.17804</v>
      </c>
      <c r="I3414" s="400">
        <v>44140.727777777778</v>
      </c>
      <c r="J3414">
        <v>1.18008</v>
      </c>
      <c r="N3414">
        <v>-28.56</v>
      </c>
      <c r="Q3414">
        <v>1673</v>
      </c>
      <c r="R3414" s="577" t="s">
        <v>97</v>
      </c>
      <c r="S3414" s="577">
        <v>9</v>
      </c>
    </row>
    <row r="3415" spans="1:19">
      <c r="A3415">
        <v>3420</v>
      </c>
      <c r="B3415" s="400">
        <v>44140.413194444445</v>
      </c>
      <c r="C3415" s="577" t="s">
        <v>97</v>
      </c>
      <c r="D3415">
        <v>0.23</v>
      </c>
      <c r="F3415">
        <v>1.18005</v>
      </c>
      <c r="I3415" s="400">
        <v>44140.727777777778</v>
      </c>
      <c r="J3415">
        <v>1.18008</v>
      </c>
      <c r="N3415">
        <v>-0.69</v>
      </c>
      <c r="Q3415">
        <v>1673</v>
      </c>
      <c r="R3415" s="577" t="s">
        <v>97</v>
      </c>
      <c r="S3415" s="577">
        <v>9</v>
      </c>
    </row>
    <row r="3416" spans="1:19">
      <c r="A3416">
        <v>3423</v>
      </c>
      <c r="B3416" s="400">
        <v>44140.515277777777</v>
      </c>
      <c r="C3416" s="577" t="s">
        <v>97</v>
      </c>
      <c r="D3416">
        <v>0.38</v>
      </c>
      <c r="F3416">
        <v>1.1821999999999999</v>
      </c>
      <c r="I3416" s="400">
        <v>44140.727777777778</v>
      </c>
      <c r="J3416">
        <v>1.18008</v>
      </c>
      <c r="N3416">
        <v>80.56</v>
      </c>
      <c r="Q3416">
        <v>1673</v>
      </c>
      <c r="R3416" s="577" t="s">
        <v>97</v>
      </c>
      <c r="S3416" s="577">
        <v>9</v>
      </c>
    </row>
    <row r="3417" spans="1:19">
      <c r="A3417">
        <v>3425</v>
      </c>
      <c r="B3417" s="400">
        <v>44140.535416666666</v>
      </c>
      <c r="C3417" s="577" t="s">
        <v>97</v>
      </c>
      <c r="D3417">
        <v>0.64</v>
      </c>
      <c r="F3417">
        <v>1.18441</v>
      </c>
      <c r="I3417" s="400">
        <v>44140.727777777778</v>
      </c>
      <c r="J3417">
        <v>1.18008</v>
      </c>
      <c r="N3417">
        <v>277.12</v>
      </c>
      <c r="Q3417">
        <v>1673</v>
      </c>
      <c r="R3417" s="577" t="s">
        <v>97</v>
      </c>
      <c r="S3417" s="577">
        <v>9</v>
      </c>
    </row>
    <row r="3418" spans="1:19">
      <c r="A3418">
        <v>3410</v>
      </c>
      <c r="B3418" s="400">
        <v>44139.630555555559</v>
      </c>
      <c r="C3418" s="577" t="s">
        <v>96</v>
      </c>
      <c r="D3418">
        <v>0.02</v>
      </c>
      <c r="F3418">
        <v>1.1715599999999999</v>
      </c>
      <c r="I3418" s="400">
        <v>44139.700694444444</v>
      </c>
      <c r="J3418">
        <v>1.1717500000000001</v>
      </c>
      <c r="N3418">
        <v>0.38</v>
      </c>
      <c r="Q3418">
        <v>1674</v>
      </c>
      <c r="R3418" s="577" t="s">
        <v>96</v>
      </c>
      <c r="S3418" s="577">
        <v>2</v>
      </c>
    </row>
    <row r="3419" spans="1:19">
      <c r="A3419">
        <v>3411</v>
      </c>
      <c r="B3419" s="400">
        <v>44139.677777777775</v>
      </c>
      <c r="C3419" s="577" t="s">
        <v>96</v>
      </c>
      <c r="D3419">
        <v>0.02</v>
      </c>
      <c r="F3419">
        <v>1.16994</v>
      </c>
      <c r="I3419" s="400">
        <v>44139.700694444444</v>
      </c>
      <c r="J3419">
        <v>1.1717500000000001</v>
      </c>
      <c r="N3419">
        <v>3.62</v>
      </c>
      <c r="Q3419">
        <v>1674</v>
      </c>
      <c r="R3419" s="577" t="s">
        <v>96</v>
      </c>
      <c r="S3419" s="577">
        <v>2</v>
      </c>
    </row>
    <row r="3420" spans="1:19">
      <c r="A3420">
        <v>3413</v>
      </c>
      <c r="B3420" s="400">
        <v>44139.709722222222</v>
      </c>
      <c r="C3420" s="577" t="s">
        <v>96</v>
      </c>
      <c r="D3420">
        <v>0.02</v>
      </c>
      <c r="F3420">
        <v>1.1723300000000001</v>
      </c>
      <c r="I3420" s="400">
        <v>44139.972916666666</v>
      </c>
      <c r="J3420">
        <v>1.17333</v>
      </c>
      <c r="N3420">
        <v>2</v>
      </c>
      <c r="Q3420">
        <v>1675</v>
      </c>
      <c r="R3420" s="577" t="s">
        <v>96</v>
      </c>
      <c r="S3420" s="577">
        <v>1</v>
      </c>
    </row>
    <row r="3421" spans="1:19">
      <c r="A3421">
        <v>3414</v>
      </c>
      <c r="B3421" s="400">
        <v>44140.044444444444</v>
      </c>
      <c r="C3421" s="577" t="s">
        <v>96</v>
      </c>
      <c r="D3421">
        <v>0.02</v>
      </c>
      <c r="F3421">
        <v>1.17282</v>
      </c>
      <c r="I3421" s="400">
        <v>44140.140972222223</v>
      </c>
      <c r="J3421">
        <v>1.1738200000000001</v>
      </c>
      <c r="N3421">
        <v>2</v>
      </c>
      <c r="Q3421">
        <v>1676</v>
      </c>
      <c r="R3421" s="577" t="s">
        <v>96</v>
      </c>
      <c r="S3421" s="577">
        <v>1</v>
      </c>
    </row>
    <row r="3422" spans="1:19">
      <c r="A3422">
        <v>3416</v>
      </c>
      <c r="B3422" s="400">
        <v>44140.249305555553</v>
      </c>
      <c r="C3422" s="577" t="s">
        <v>96</v>
      </c>
      <c r="D3422">
        <v>0.02</v>
      </c>
      <c r="F3422">
        <v>1.1739299999999999</v>
      </c>
      <c r="I3422" s="400">
        <v>44140.338888888888</v>
      </c>
      <c r="J3422">
        <v>1.17493</v>
      </c>
      <c r="N3422">
        <v>2</v>
      </c>
      <c r="Q3422">
        <v>1677</v>
      </c>
      <c r="R3422" s="577" t="s">
        <v>96</v>
      </c>
      <c r="S3422" s="577">
        <v>1</v>
      </c>
    </row>
    <row r="3423" spans="1:19">
      <c r="A3423">
        <v>3418</v>
      </c>
      <c r="B3423" s="400">
        <v>44140.352777777778</v>
      </c>
      <c r="C3423" s="577" t="s">
        <v>96</v>
      </c>
      <c r="D3423">
        <v>0.02</v>
      </c>
      <c r="F3423">
        <v>1.1763699999999999</v>
      </c>
      <c r="I3423" s="400">
        <v>44140.394444444442</v>
      </c>
      <c r="J3423">
        <v>1.17737</v>
      </c>
      <c r="N3423">
        <v>2</v>
      </c>
      <c r="Q3423">
        <v>1678</v>
      </c>
      <c r="R3423" s="577" t="s">
        <v>96</v>
      </c>
      <c r="S3423" s="577">
        <v>1</v>
      </c>
    </row>
    <row r="3424" spans="1:19">
      <c r="A3424">
        <v>3421</v>
      </c>
      <c r="B3424" s="400">
        <v>44140.417361111111</v>
      </c>
      <c r="C3424" s="577" t="s">
        <v>96</v>
      </c>
      <c r="D3424">
        <v>0.02</v>
      </c>
      <c r="F3424">
        <v>1.17936</v>
      </c>
      <c r="I3424" s="400">
        <v>44140.431944444441</v>
      </c>
      <c r="J3424">
        <v>1.1803600000000001</v>
      </c>
      <c r="N3424">
        <v>2</v>
      </c>
      <c r="Q3424">
        <v>1679</v>
      </c>
      <c r="R3424" s="577" t="s">
        <v>96</v>
      </c>
      <c r="S3424" s="577">
        <v>1</v>
      </c>
    </row>
    <row r="3425" spans="1:19">
      <c r="A3425">
        <v>3422</v>
      </c>
      <c r="B3425" s="400">
        <v>44140.436111111114</v>
      </c>
      <c r="C3425" s="577" t="s">
        <v>96</v>
      </c>
      <c r="D3425">
        <v>0.02</v>
      </c>
      <c r="F3425">
        <v>1.18052</v>
      </c>
      <c r="I3425" s="400">
        <v>44140.510416666664</v>
      </c>
      <c r="J3425">
        <v>1.1815199999999999</v>
      </c>
      <c r="N3425">
        <v>2</v>
      </c>
      <c r="Q3425">
        <v>1680</v>
      </c>
      <c r="R3425" s="577" t="s">
        <v>96</v>
      </c>
      <c r="S3425" s="577">
        <v>1</v>
      </c>
    </row>
    <row r="3426" spans="1:19">
      <c r="A3426">
        <v>3424</v>
      </c>
      <c r="B3426" s="400">
        <v>44140.525694444441</v>
      </c>
      <c r="C3426" s="577" t="s">
        <v>96</v>
      </c>
      <c r="D3426">
        <v>0.02</v>
      </c>
      <c r="F3426">
        <v>1.1831100000000001</v>
      </c>
      <c r="I3426" s="400">
        <v>44140.534722222219</v>
      </c>
      <c r="J3426">
        <v>1.18411</v>
      </c>
      <c r="N3426">
        <v>2</v>
      </c>
      <c r="Q3426">
        <v>1681</v>
      </c>
      <c r="R3426" s="577" t="s">
        <v>96</v>
      </c>
      <c r="S3426" s="577">
        <v>1</v>
      </c>
    </row>
    <row r="3427" spans="1:19">
      <c r="A3427">
        <v>3426</v>
      </c>
      <c r="B3427" s="400">
        <v>44140.538194444445</v>
      </c>
      <c r="C3427" s="577" t="s">
        <v>96</v>
      </c>
      <c r="D3427">
        <v>0.02</v>
      </c>
      <c r="F3427">
        <v>1.1835199999999999</v>
      </c>
      <c r="I3427" s="400">
        <v>44140.540277777778</v>
      </c>
      <c r="J3427">
        <v>1.18452</v>
      </c>
      <c r="N3427">
        <v>2</v>
      </c>
      <c r="Q3427">
        <v>1682</v>
      </c>
      <c r="R3427" s="577" t="s">
        <v>96</v>
      </c>
      <c r="S3427" s="577">
        <v>1</v>
      </c>
    </row>
    <row r="3428" spans="1:19">
      <c r="A3428">
        <v>3427</v>
      </c>
      <c r="B3428" s="400">
        <v>44140.553472222222</v>
      </c>
      <c r="C3428" s="577" t="s">
        <v>96</v>
      </c>
      <c r="D3428">
        <v>0.02</v>
      </c>
      <c r="F3428">
        <v>1.1847799999999999</v>
      </c>
      <c r="I3428" s="400">
        <v>44140.807638888888</v>
      </c>
      <c r="J3428">
        <v>1.1826399999999999</v>
      </c>
      <c r="N3428">
        <v>-4.28</v>
      </c>
      <c r="Q3428">
        <v>1683</v>
      </c>
      <c r="R3428" s="577" t="s">
        <v>96</v>
      </c>
      <c r="S3428" s="577">
        <v>4</v>
      </c>
    </row>
    <row r="3429" spans="1:19">
      <c r="A3429">
        <v>3428</v>
      </c>
      <c r="B3429" s="400">
        <v>44140.587500000001</v>
      </c>
      <c r="C3429" s="577" t="s">
        <v>96</v>
      </c>
      <c r="D3429">
        <v>0.02</v>
      </c>
      <c r="F3429">
        <v>1.1831799999999999</v>
      </c>
      <c r="I3429" s="400">
        <v>44140.807638888888</v>
      </c>
      <c r="J3429">
        <v>1.1826399999999999</v>
      </c>
      <c r="N3429">
        <v>-1.08</v>
      </c>
      <c r="Q3429">
        <v>1683</v>
      </c>
      <c r="R3429" s="577" t="s">
        <v>96</v>
      </c>
      <c r="S3429" s="577">
        <v>4</v>
      </c>
    </row>
    <row r="3430" spans="1:19">
      <c r="A3430">
        <v>3429</v>
      </c>
      <c r="B3430" s="400">
        <v>44140.640277777777</v>
      </c>
      <c r="C3430" s="577" t="s">
        <v>96</v>
      </c>
      <c r="D3430">
        <v>0.03</v>
      </c>
      <c r="F3430">
        <v>1.1815500000000001</v>
      </c>
      <c r="I3430" s="400">
        <v>44140.807638888888</v>
      </c>
      <c r="J3430">
        <v>1.1826399999999999</v>
      </c>
      <c r="N3430">
        <v>3.27</v>
      </c>
      <c r="Q3430">
        <v>1683</v>
      </c>
      <c r="R3430" s="577" t="s">
        <v>96</v>
      </c>
      <c r="S3430" s="577">
        <v>4</v>
      </c>
    </row>
    <row r="3431" spans="1:19">
      <c r="A3431">
        <v>3430</v>
      </c>
      <c r="B3431" s="400">
        <v>44140.727777777778</v>
      </c>
      <c r="C3431" s="577" t="s">
        <v>96</v>
      </c>
      <c r="D3431">
        <v>0.05</v>
      </c>
      <c r="F3431">
        <v>1.1798299999999999</v>
      </c>
      <c r="I3431" s="400">
        <v>44140.807638888888</v>
      </c>
      <c r="J3431">
        <v>1.1826399999999999</v>
      </c>
      <c r="N3431">
        <v>14.05</v>
      </c>
      <c r="Q3431">
        <v>1683</v>
      </c>
      <c r="R3431" s="577" t="s">
        <v>96</v>
      </c>
      <c r="S3431" s="577">
        <v>4</v>
      </c>
    </row>
    <row r="3432" spans="1:19">
      <c r="A3432">
        <v>3431</v>
      </c>
      <c r="B3432" s="400">
        <v>44140.73541666667</v>
      </c>
      <c r="C3432" s="577" t="s">
        <v>97</v>
      </c>
      <c r="D3432">
        <v>0.02</v>
      </c>
      <c r="F3432">
        <v>1.1802699999999999</v>
      </c>
      <c r="I3432" s="400">
        <v>44140.996527777781</v>
      </c>
      <c r="J3432">
        <v>1.1812199999999999</v>
      </c>
      <c r="N3432">
        <v>-1.9</v>
      </c>
      <c r="Q3432">
        <v>1684</v>
      </c>
      <c r="R3432" s="577" t="s">
        <v>97</v>
      </c>
      <c r="S3432" s="577">
        <v>3</v>
      </c>
    </row>
    <row r="3433" spans="1:19">
      <c r="A3433">
        <v>3432</v>
      </c>
      <c r="B3433" s="400">
        <v>44140.79583333333</v>
      </c>
      <c r="C3433" s="577" t="s">
        <v>97</v>
      </c>
      <c r="D3433">
        <v>0.02</v>
      </c>
      <c r="F3433">
        <v>1.18204</v>
      </c>
      <c r="I3433" s="400">
        <v>44140.996527777781</v>
      </c>
      <c r="J3433">
        <v>1.1812199999999999</v>
      </c>
      <c r="N3433">
        <v>1.64</v>
      </c>
      <c r="Q3433">
        <v>1684</v>
      </c>
      <c r="R3433" s="577" t="s">
        <v>97</v>
      </c>
      <c r="S3433" s="577">
        <v>3</v>
      </c>
    </row>
    <row r="3434" spans="1:19">
      <c r="A3434">
        <v>3433</v>
      </c>
      <c r="B3434" s="400">
        <v>44140.821527777778</v>
      </c>
      <c r="C3434" s="577" t="s">
        <v>97</v>
      </c>
      <c r="D3434">
        <v>0.03</v>
      </c>
      <c r="F3434">
        <v>1.18364</v>
      </c>
      <c r="I3434" s="400">
        <v>44140.996527777781</v>
      </c>
      <c r="J3434">
        <v>1.1812199999999999</v>
      </c>
      <c r="N3434">
        <v>7.26</v>
      </c>
      <c r="Q3434">
        <v>1684</v>
      </c>
      <c r="R3434" s="577" t="s">
        <v>97</v>
      </c>
      <c r="S3434" s="577">
        <v>3</v>
      </c>
    </row>
    <row r="3435" spans="1:19">
      <c r="A3435">
        <v>3434</v>
      </c>
      <c r="B3435" s="400">
        <v>44140.82708333333</v>
      </c>
      <c r="C3435" s="577" t="s">
        <v>96</v>
      </c>
      <c r="D3435">
        <v>0.02</v>
      </c>
      <c r="F3435">
        <v>1.1832</v>
      </c>
      <c r="I3435" s="400">
        <v>44140.834722222222</v>
      </c>
      <c r="J3435">
        <v>1.1841999999999999</v>
      </c>
      <c r="N3435">
        <v>2</v>
      </c>
      <c r="Q3435">
        <v>1685</v>
      </c>
      <c r="R3435" s="577" t="s">
        <v>96</v>
      </c>
      <c r="S3435" s="577">
        <v>1</v>
      </c>
    </row>
    <row r="3436" spans="1:19">
      <c r="A3436">
        <v>3435</v>
      </c>
      <c r="B3436" s="400">
        <v>44140.838194444441</v>
      </c>
      <c r="C3436" s="577" t="s">
        <v>96</v>
      </c>
      <c r="D3436">
        <v>0.02</v>
      </c>
      <c r="F3436">
        <v>1.1839</v>
      </c>
      <c r="I3436" s="400">
        <v>44140.992361111108</v>
      </c>
      <c r="J3436">
        <v>1.1840999999999999</v>
      </c>
      <c r="N3436">
        <v>0.4</v>
      </c>
      <c r="Q3436">
        <v>1686</v>
      </c>
      <c r="R3436" s="577" t="s">
        <v>96</v>
      </c>
      <c r="S3436" s="577">
        <v>2</v>
      </c>
    </row>
    <row r="3437" spans="1:19">
      <c r="A3437">
        <v>3436</v>
      </c>
      <c r="B3437" s="400">
        <v>44140.856944444444</v>
      </c>
      <c r="C3437" s="577" t="s">
        <v>96</v>
      </c>
      <c r="D3437">
        <v>0.02</v>
      </c>
      <c r="F3437">
        <v>1.1822999999999999</v>
      </c>
      <c r="I3437" s="400">
        <v>44140.992361111108</v>
      </c>
      <c r="J3437">
        <v>1.1840999999999999</v>
      </c>
      <c r="N3437">
        <v>3.6</v>
      </c>
      <c r="Q3437">
        <v>1686</v>
      </c>
      <c r="R3437" s="577" t="s">
        <v>96</v>
      </c>
      <c r="S3437" s="577">
        <v>2</v>
      </c>
    </row>
    <row r="3438" spans="1:19">
      <c r="A3438">
        <v>3437</v>
      </c>
      <c r="B3438" s="400">
        <v>44141.00277777778</v>
      </c>
      <c r="C3438" s="577" t="s">
        <v>97</v>
      </c>
      <c r="D3438">
        <v>0.02</v>
      </c>
      <c r="F3438">
        <v>1.18249</v>
      </c>
      <c r="I3438" s="400">
        <v>44141.029166666667</v>
      </c>
      <c r="J3438">
        <v>1.1814899999999999</v>
      </c>
      <c r="N3438">
        <v>2</v>
      </c>
      <c r="Q3438">
        <v>1687</v>
      </c>
      <c r="R3438" s="577" t="s">
        <v>97</v>
      </c>
      <c r="S3438" s="577">
        <v>1</v>
      </c>
    </row>
    <row r="3439" spans="1:19">
      <c r="A3439">
        <v>3438</v>
      </c>
      <c r="B3439" s="400">
        <v>44141.020833333336</v>
      </c>
      <c r="C3439" s="577" t="s">
        <v>96</v>
      </c>
      <c r="D3439">
        <v>0.02</v>
      </c>
      <c r="F3439">
        <v>1.1821999999999999</v>
      </c>
      <c r="I3439" s="400">
        <v>44141.095138888886</v>
      </c>
      <c r="J3439">
        <v>1.1823999999999999</v>
      </c>
      <c r="N3439">
        <v>0.4</v>
      </c>
      <c r="Q3439">
        <v>1688</v>
      </c>
      <c r="R3439" s="577" t="s">
        <v>96</v>
      </c>
      <c r="S3439" s="577">
        <v>2</v>
      </c>
    </row>
    <row r="3440" spans="1:19">
      <c r="A3440">
        <v>3439</v>
      </c>
      <c r="B3440" s="400">
        <v>44141.040277777778</v>
      </c>
      <c r="C3440" s="577" t="s">
        <v>96</v>
      </c>
      <c r="D3440">
        <v>0.02</v>
      </c>
      <c r="F3440">
        <v>1.1806000000000001</v>
      </c>
      <c r="I3440" s="400">
        <v>44141.095138888886</v>
      </c>
      <c r="J3440">
        <v>1.1823999999999999</v>
      </c>
      <c r="N3440">
        <v>3.6</v>
      </c>
      <c r="Q3440">
        <v>1688</v>
      </c>
      <c r="R3440" s="577" t="s">
        <v>96</v>
      </c>
      <c r="S3440" s="577">
        <v>2</v>
      </c>
    </row>
    <row r="3441" spans="1:19">
      <c r="A3441">
        <v>3440</v>
      </c>
      <c r="B3441" s="400">
        <v>44141.079861111109</v>
      </c>
      <c r="C3441" s="577" t="s">
        <v>97</v>
      </c>
      <c r="D3441">
        <v>0.02</v>
      </c>
      <c r="F3441">
        <v>1.1808099999999999</v>
      </c>
      <c r="I3441" s="400">
        <v>44144.621527777781</v>
      </c>
      <c r="J3441">
        <v>1.1875199999999999</v>
      </c>
      <c r="N3441">
        <v>-13.4</v>
      </c>
      <c r="Q3441">
        <v>1689</v>
      </c>
      <c r="R3441" s="577" t="s">
        <v>97</v>
      </c>
      <c r="S3441" s="577">
        <v>7</v>
      </c>
    </row>
    <row r="3442" spans="1:19">
      <c r="A3442">
        <v>3441</v>
      </c>
      <c r="B3442" s="400">
        <v>44141.095833333333</v>
      </c>
      <c r="C3442" s="577" t="s">
        <v>97</v>
      </c>
      <c r="D3442">
        <v>0.02</v>
      </c>
      <c r="F3442">
        <v>1.18241</v>
      </c>
      <c r="I3442" s="400">
        <v>44144.621527777781</v>
      </c>
      <c r="J3442">
        <v>1.1875199999999999</v>
      </c>
      <c r="N3442">
        <v>-10.199999999999999</v>
      </c>
      <c r="Q3442">
        <v>1689</v>
      </c>
      <c r="R3442" s="577" t="s">
        <v>97</v>
      </c>
      <c r="S3442" s="577">
        <v>7</v>
      </c>
    </row>
    <row r="3443" spans="1:19">
      <c r="A3443">
        <v>3445</v>
      </c>
      <c r="B3443" s="400">
        <v>44141.329861111109</v>
      </c>
      <c r="C3443" s="577" t="s">
        <v>97</v>
      </c>
      <c r="D3443">
        <v>0.03</v>
      </c>
      <c r="F3443">
        <v>1.1840200000000001</v>
      </c>
      <c r="I3443" s="400">
        <v>44144.621527777781</v>
      </c>
      <c r="J3443">
        <v>1.1875199999999999</v>
      </c>
      <c r="N3443">
        <v>-10.47</v>
      </c>
      <c r="Q3443">
        <v>1689</v>
      </c>
      <c r="R3443" s="577" t="s">
        <v>97</v>
      </c>
      <c r="S3443" s="577">
        <v>7</v>
      </c>
    </row>
    <row r="3444" spans="1:19">
      <c r="A3444">
        <v>3450</v>
      </c>
      <c r="B3444" s="400">
        <v>44141.425694444442</v>
      </c>
      <c r="C3444" s="577" t="s">
        <v>97</v>
      </c>
      <c r="D3444">
        <v>0.05</v>
      </c>
      <c r="F3444">
        <v>1.1857200000000001</v>
      </c>
      <c r="I3444" s="400">
        <v>44144.621527777781</v>
      </c>
      <c r="J3444">
        <v>1.1875199999999999</v>
      </c>
      <c r="N3444">
        <v>-8.94</v>
      </c>
      <c r="Q3444">
        <v>1689</v>
      </c>
      <c r="R3444" s="577" t="s">
        <v>97</v>
      </c>
      <c r="S3444" s="577">
        <v>7</v>
      </c>
    </row>
    <row r="3445" spans="1:19">
      <c r="A3445">
        <v>3452</v>
      </c>
      <c r="B3445" s="400">
        <v>44141.459027777775</v>
      </c>
      <c r="C3445" s="577" t="s">
        <v>97</v>
      </c>
      <c r="D3445">
        <v>0.08</v>
      </c>
      <c r="F3445">
        <v>1.18753</v>
      </c>
      <c r="I3445" s="400">
        <v>44144.621527777781</v>
      </c>
      <c r="J3445">
        <v>1.1875199999999999</v>
      </c>
      <c r="N3445">
        <v>0.17</v>
      </c>
      <c r="Q3445">
        <v>1689</v>
      </c>
      <c r="R3445" s="577" t="s">
        <v>97</v>
      </c>
      <c r="S3445" s="577">
        <v>7</v>
      </c>
    </row>
    <row r="3446" spans="1:19">
      <c r="A3446">
        <v>3458</v>
      </c>
      <c r="B3446" s="400">
        <v>44143.97152777778</v>
      </c>
      <c r="C3446" s="577" t="s">
        <v>97</v>
      </c>
      <c r="D3446">
        <v>0.14000000000000001</v>
      </c>
      <c r="F3446">
        <v>1.1894400000000001</v>
      </c>
      <c r="I3446" s="400">
        <v>44144.621527777781</v>
      </c>
      <c r="J3446">
        <v>1.1875199999999999</v>
      </c>
      <c r="N3446">
        <v>27.04</v>
      </c>
      <c r="Q3446">
        <v>1689</v>
      </c>
      <c r="R3446" s="577" t="s">
        <v>97</v>
      </c>
      <c r="S3446" s="577">
        <v>7</v>
      </c>
    </row>
    <row r="3447" spans="1:19">
      <c r="A3447">
        <v>3467</v>
      </c>
      <c r="B3447" s="400">
        <v>44144.589583333334</v>
      </c>
      <c r="C3447" s="577" t="s">
        <v>97</v>
      </c>
      <c r="D3447">
        <v>0.23</v>
      </c>
      <c r="F3447">
        <v>1.1914499999999999</v>
      </c>
      <c r="I3447" s="400">
        <v>44144.621527777781</v>
      </c>
      <c r="J3447">
        <v>1.1875199999999999</v>
      </c>
      <c r="N3447">
        <v>90.39</v>
      </c>
      <c r="Q3447">
        <v>1689</v>
      </c>
      <c r="R3447" s="577" t="s">
        <v>97</v>
      </c>
      <c r="S3447" s="577">
        <v>7</v>
      </c>
    </row>
    <row r="3448" spans="1:19">
      <c r="A3448">
        <v>3442</v>
      </c>
      <c r="B3448" s="400">
        <v>44141.1</v>
      </c>
      <c r="C3448" s="577" t="s">
        <v>96</v>
      </c>
      <c r="D3448">
        <v>0.02</v>
      </c>
      <c r="F3448">
        <v>1.18218</v>
      </c>
      <c r="I3448" s="400">
        <v>44141.140277777777</v>
      </c>
      <c r="J3448">
        <v>1.1831799999999999</v>
      </c>
      <c r="N3448">
        <v>2</v>
      </c>
      <c r="Q3448">
        <v>1690</v>
      </c>
      <c r="R3448" s="577" t="s">
        <v>96</v>
      </c>
      <c r="S3448" s="577">
        <v>1</v>
      </c>
    </row>
    <row r="3449" spans="1:19">
      <c r="A3449">
        <v>3443</v>
      </c>
      <c r="B3449" s="400">
        <v>44141.270138888889</v>
      </c>
      <c r="C3449" s="577" t="s">
        <v>96</v>
      </c>
      <c r="D3449">
        <v>0.02</v>
      </c>
      <c r="F3449">
        <v>1.1820299999999999</v>
      </c>
      <c r="I3449" s="400">
        <v>44141.283333333333</v>
      </c>
      <c r="J3449">
        <v>1.18303</v>
      </c>
      <c r="N3449">
        <v>2</v>
      </c>
      <c r="Q3449">
        <v>1691</v>
      </c>
      <c r="R3449" s="577" t="s">
        <v>96</v>
      </c>
      <c r="S3449" s="577">
        <v>1</v>
      </c>
    </row>
    <row r="3450" spans="1:19">
      <c r="A3450">
        <v>3444</v>
      </c>
      <c r="B3450" s="400">
        <v>44141.302083333336</v>
      </c>
      <c r="C3450" s="577" t="s">
        <v>96</v>
      </c>
      <c r="D3450">
        <v>0.02</v>
      </c>
      <c r="F3450">
        <v>1.18309</v>
      </c>
      <c r="I3450" s="400">
        <v>44141.334722222222</v>
      </c>
      <c r="J3450">
        <v>1.1840900000000001</v>
      </c>
      <c r="N3450">
        <v>2</v>
      </c>
      <c r="Q3450">
        <v>1692</v>
      </c>
      <c r="R3450" s="577" t="s">
        <v>96</v>
      </c>
      <c r="S3450" s="577">
        <v>1</v>
      </c>
    </row>
    <row r="3451" spans="1:19">
      <c r="A3451">
        <v>3446</v>
      </c>
      <c r="B3451" s="400">
        <v>44141.342361111114</v>
      </c>
      <c r="C3451" s="577" t="s">
        <v>96</v>
      </c>
      <c r="D3451">
        <v>0.02</v>
      </c>
      <c r="F3451">
        <v>1.18445</v>
      </c>
      <c r="I3451" s="400">
        <v>44141.393055555556</v>
      </c>
      <c r="J3451">
        <v>1.1846399999999999</v>
      </c>
      <c r="N3451">
        <v>0.38</v>
      </c>
      <c r="Q3451">
        <v>1693</v>
      </c>
      <c r="R3451" s="577" t="s">
        <v>96</v>
      </c>
      <c r="S3451" s="577">
        <v>2</v>
      </c>
    </row>
    <row r="3452" spans="1:19">
      <c r="A3452">
        <v>3447</v>
      </c>
      <c r="B3452" s="400">
        <v>44141.381249999999</v>
      </c>
      <c r="C3452" s="577" t="s">
        <v>96</v>
      </c>
      <c r="D3452">
        <v>0.02</v>
      </c>
      <c r="F3452">
        <v>1.18283</v>
      </c>
      <c r="I3452" s="400">
        <v>44141.393055555556</v>
      </c>
      <c r="J3452">
        <v>1.1846399999999999</v>
      </c>
      <c r="N3452">
        <v>3.62</v>
      </c>
      <c r="Q3452">
        <v>1693</v>
      </c>
      <c r="R3452" s="577" t="s">
        <v>96</v>
      </c>
      <c r="S3452" s="577">
        <v>2</v>
      </c>
    </row>
    <row r="3453" spans="1:19">
      <c r="A3453">
        <v>3448</v>
      </c>
      <c r="B3453" s="400">
        <v>44141.401388888888</v>
      </c>
      <c r="C3453" s="577" t="s">
        <v>96</v>
      </c>
      <c r="D3453">
        <v>0.02</v>
      </c>
      <c r="F3453">
        <v>1.1845000000000001</v>
      </c>
      <c r="I3453" s="400">
        <v>44141.417361111111</v>
      </c>
      <c r="J3453">
        <v>1.1855</v>
      </c>
      <c r="N3453">
        <v>2</v>
      </c>
      <c r="Q3453">
        <v>1694</v>
      </c>
      <c r="R3453" s="577" t="s">
        <v>96</v>
      </c>
      <c r="S3453" s="577">
        <v>1</v>
      </c>
    </row>
    <row r="3454" spans="1:19">
      <c r="A3454">
        <v>3449</v>
      </c>
      <c r="B3454" s="400">
        <v>44141.420138888891</v>
      </c>
      <c r="C3454" s="577" t="s">
        <v>96</v>
      </c>
      <c r="D3454">
        <v>0.02</v>
      </c>
      <c r="F3454">
        <v>1.1850499999999999</v>
      </c>
      <c r="I3454" s="400">
        <v>44141.4375</v>
      </c>
      <c r="J3454">
        <v>1.18605</v>
      </c>
      <c r="N3454">
        <v>2</v>
      </c>
      <c r="Q3454">
        <v>1695</v>
      </c>
      <c r="R3454" s="577" t="s">
        <v>96</v>
      </c>
      <c r="S3454" s="577">
        <v>1</v>
      </c>
    </row>
    <row r="3455" spans="1:19">
      <c r="A3455">
        <v>3451</v>
      </c>
      <c r="B3455" s="400">
        <v>44141.458333333336</v>
      </c>
      <c r="C3455" s="577" t="s">
        <v>96</v>
      </c>
      <c r="D3455">
        <v>0.02</v>
      </c>
      <c r="F3455">
        <v>1.18679</v>
      </c>
      <c r="I3455" s="400">
        <v>44141.489583333336</v>
      </c>
      <c r="J3455">
        <v>1.1877899999999999</v>
      </c>
      <c r="N3455">
        <v>2</v>
      </c>
      <c r="Q3455">
        <v>1696</v>
      </c>
      <c r="R3455" s="577" t="s">
        <v>96</v>
      </c>
      <c r="S3455" s="577">
        <v>1</v>
      </c>
    </row>
    <row r="3456" spans="1:19">
      <c r="A3456">
        <v>3453</v>
      </c>
      <c r="B3456" s="400">
        <v>44141.508333333331</v>
      </c>
      <c r="C3456" s="577" t="s">
        <v>96</v>
      </c>
      <c r="D3456">
        <v>0.02</v>
      </c>
      <c r="F3456">
        <v>1.1877899999999999</v>
      </c>
      <c r="I3456" s="400">
        <v>44141.57708333333</v>
      </c>
      <c r="J3456">
        <v>1.18879</v>
      </c>
      <c r="N3456">
        <v>2</v>
      </c>
      <c r="Q3456">
        <v>1697</v>
      </c>
      <c r="R3456" s="577" t="s">
        <v>96</v>
      </c>
      <c r="S3456" s="577">
        <v>1</v>
      </c>
    </row>
    <row r="3457" spans="1:19">
      <c r="A3457">
        <v>3454</v>
      </c>
      <c r="B3457" s="400">
        <v>44141.589583333334</v>
      </c>
      <c r="C3457" s="577" t="s">
        <v>96</v>
      </c>
      <c r="D3457">
        <v>0.02</v>
      </c>
      <c r="F3457">
        <v>1.18808</v>
      </c>
      <c r="I3457" s="400">
        <v>44141.661805555559</v>
      </c>
      <c r="J3457">
        <v>1.18828</v>
      </c>
      <c r="N3457">
        <v>0.4</v>
      </c>
      <c r="Q3457">
        <v>1698</v>
      </c>
      <c r="R3457" s="577" t="s">
        <v>96</v>
      </c>
      <c r="S3457" s="577">
        <v>2</v>
      </c>
    </row>
    <row r="3458" spans="1:19">
      <c r="A3458">
        <v>3455</v>
      </c>
      <c r="B3458" s="400">
        <v>44141.61041666667</v>
      </c>
      <c r="C3458" s="577" t="s">
        <v>96</v>
      </c>
      <c r="D3458">
        <v>0.02</v>
      </c>
      <c r="F3458">
        <v>1.18648</v>
      </c>
      <c r="I3458" s="400">
        <v>44141.661805555559</v>
      </c>
      <c r="J3458">
        <v>1.18828</v>
      </c>
      <c r="N3458">
        <v>3.6</v>
      </c>
      <c r="Q3458">
        <v>1698</v>
      </c>
      <c r="R3458" s="577" t="s">
        <v>96</v>
      </c>
      <c r="S3458" s="577">
        <v>2</v>
      </c>
    </row>
    <row r="3459" spans="1:19">
      <c r="A3459">
        <v>3456</v>
      </c>
      <c r="B3459" s="400">
        <v>44141.664583333331</v>
      </c>
      <c r="C3459" s="577" t="s">
        <v>96</v>
      </c>
      <c r="D3459">
        <v>0.02</v>
      </c>
      <c r="F3459">
        <v>1.1878500000000001</v>
      </c>
      <c r="I3459" s="400">
        <v>44141.68472222222</v>
      </c>
      <c r="J3459">
        <v>1.18885</v>
      </c>
      <c r="N3459">
        <v>2</v>
      </c>
      <c r="Q3459">
        <v>1699</v>
      </c>
      <c r="R3459" s="577" t="s">
        <v>96</v>
      </c>
      <c r="S3459" s="577">
        <v>1</v>
      </c>
    </row>
    <row r="3460" spans="1:19">
      <c r="A3460">
        <v>3457</v>
      </c>
      <c r="B3460" s="400">
        <v>44141.74722222222</v>
      </c>
      <c r="C3460" s="577" t="s">
        <v>96</v>
      </c>
      <c r="D3460">
        <v>0.02</v>
      </c>
      <c r="F3460">
        <v>1.18832</v>
      </c>
      <c r="I3460" s="400">
        <v>44143.96597222222</v>
      </c>
      <c r="J3460">
        <v>1.1893199999999999</v>
      </c>
      <c r="N3460">
        <v>2</v>
      </c>
      <c r="Q3460">
        <v>1700</v>
      </c>
      <c r="R3460" s="577" t="s">
        <v>96</v>
      </c>
      <c r="S3460" s="577">
        <v>1</v>
      </c>
    </row>
    <row r="3461" spans="1:19">
      <c r="A3461">
        <v>3459</v>
      </c>
      <c r="B3461" s="400">
        <v>44144.005555555559</v>
      </c>
      <c r="C3461" s="577" t="s">
        <v>96</v>
      </c>
      <c r="D3461">
        <v>0.02</v>
      </c>
      <c r="F3461">
        <v>1.1887700000000001</v>
      </c>
      <c r="I3461" s="400">
        <v>44144.296527777777</v>
      </c>
      <c r="J3461">
        <v>1.18977</v>
      </c>
      <c r="N3461">
        <v>2</v>
      </c>
      <c r="Q3461">
        <v>1701</v>
      </c>
      <c r="R3461" s="577" t="s">
        <v>96</v>
      </c>
      <c r="S3461" s="577">
        <v>1</v>
      </c>
    </row>
    <row r="3462" spans="1:19">
      <c r="A3462">
        <v>3460</v>
      </c>
      <c r="B3462" s="400">
        <v>44144.304166666669</v>
      </c>
      <c r="C3462" s="577" t="s">
        <v>96</v>
      </c>
      <c r="D3462">
        <v>0.02</v>
      </c>
      <c r="F3462">
        <v>1.1894899999999999</v>
      </c>
      <c r="I3462" s="400">
        <v>44144.494444444441</v>
      </c>
      <c r="J3462">
        <v>1.18954</v>
      </c>
      <c r="N3462">
        <v>0.1</v>
      </c>
      <c r="Q3462">
        <v>1702</v>
      </c>
      <c r="R3462" s="577" t="s">
        <v>96</v>
      </c>
      <c r="S3462" s="577">
        <v>2</v>
      </c>
    </row>
    <row r="3463" spans="1:19">
      <c r="A3463">
        <v>3461</v>
      </c>
      <c r="B3463" s="400">
        <v>44144.357638888891</v>
      </c>
      <c r="C3463" s="577" t="s">
        <v>96</v>
      </c>
      <c r="D3463">
        <v>0.02</v>
      </c>
      <c r="F3463">
        <v>1.1875800000000001</v>
      </c>
      <c r="I3463" s="400">
        <v>44144.494444444441</v>
      </c>
      <c r="J3463">
        <v>1.18954</v>
      </c>
      <c r="N3463">
        <v>3.92</v>
      </c>
      <c r="Q3463">
        <v>1702</v>
      </c>
      <c r="R3463" s="577" t="s">
        <v>96</v>
      </c>
      <c r="S3463" s="577">
        <v>2</v>
      </c>
    </row>
    <row r="3464" spans="1:19">
      <c r="A3464">
        <v>3462</v>
      </c>
      <c r="B3464" s="400">
        <v>44144.520138888889</v>
      </c>
      <c r="C3464" s="577" t="s">
        <v>96</v>
      </c>
      <c r="D3464">
        <v>0.02</v>
      </c>
      <c r="F3464">
        <v>1.18845</v>
      </c>
      <c r="I3464" s="400">
        <v>44144.523611111108</v>
      </c>
      <c r="J3464">
        <v>1.1894499999999999</v>
      </c>
      <c r="N3464">
        <v>2</v>
      </c>
      <c r="Q3464">
        <v>1703</v>
      </c>
      <c r="R3464" s="577" t="s">
        <v>96</v>
      </c>
      <c r="S3464" s="577">
        <v>1</v>
      </c>
    </row>
    <row r="3465" spans="1:19">
      <c r="A3465">
        <v>3463</v>
      </c>
      <c r="B3465" s="400">
        <v>44144.537499999999</v>
      </c>
      <c r="C3465" s="577" t="s">
        <v>96</v>
      </c>
      <c r="D3465">
        <v>0.02</v>
      </c>
      <c r="F3465">
        <v>1.18885</v>
      </c>
      <c r="I3465" s="400">
        <v>44144.539583333331</v>
      </c>
      <c r="J3465">
        <v>1.1898500000000001</v>
      </c>
      <c r="N3465">
        <v>2</v>
      </c>
      <c r="Q3465">
        <v>1704</v>
      </c>
      <c r="R3465" s="577" t="s">
        <v>96</v>
      </c>
      <c r="S3465" s="577">
        <v>1</v>
      </c>
    </row>
    <row r="3466" spans="1:19">
      <c r="A3466">
        <v>3464</v>
      </c>
      <c r="B3466" s="400">
        <v>44144.54791666667</v>
      </c>
      <c r="C3466" s="577" t="s">
        <v>96</v>
      </c>
      <c r="D3466">
        <v>0.02</v>
      </c>
      <c r="F3466">
        <v>1.1889400000000001</v>
      </c>
      <c r="I3466" s="400">
        <v>44144.563888888886</v>
      </c>
      <c r="J3466">
        <v>1.18913</v>
      </c>
      <c r="N3466">
        <v>0.38</v>
      </c>
      <c r="Q3466">
        <v>1705</v>
      </c>
      <c r="R3466" s="577" t="s">
        <v>96</v>
      </c>
      <c r="S3466" s="577">
        <v>2</v>
      </c>
    </row>
    <row r="3467" spans="1:19">
      <c r="A3467">
        <v>3465</v>
      </c>
      <c r="B3467" s="400">
        <v>44144.554166666669</v>
      </c>
      <c r="C3467" s="577" t="s">
        <v>96</v>
      </c>
      <c r="D3467">
        <v>0.02</v>
      </c>
      <c r="F3467">
        <v>1.1873199999999999</v>
      </c>
      <c r="I3467" s="400">
        <v>44144.563888888886</v>
      </c>
      <c r="J3467">
        <v>1.18913</v>
      </c>
      <c r="N3467">
        <v>3.62</v>
      </c>
      <c r="Q3467">
        <v>1705</v>
      </c>
      <c r="R3467" s="577" t="s">
        <v>96</v>
      </c>
      <c r="S3467" s="577">
        <v>2</v>
      </c>
    </row>
    <row r="3468" spans="1:19">
      <c r="A3468">
        <v>3466</v>
      </c>
      <c r="B3468" s="400">
        <v>44144.570138888892</v>
      </c>
      <c r="C3468" s="577" t="s">
        <v>96</v>
      </c>
      <c r="D3468">
        <v>0.02</v>
      </c>
      <c r="F3468">
        <v>1.1884399999999999</v>
      </c>
      <c r="I3468" s="400">
        <v>44144.574999999997</v>
      </c>
      <c r="J3468">
        <v>1.1894400000000001</v>
      </c>
      <c r="N3468">
        <v>2</v>
      </c>
      <c r="Q3468">
        <v>1706</v>
      </c>
      <c r="R3468" s="577" t="s">
        <v>96</v>
      </c>
      <c r="S3468" s="577">
        <v>1</v>
      </c>
    </row>
    <row r="3469" spans="1:19">
      <c r="A3469">
        <v>3468</v>
      </c>
      <c r="B3469" s="400">
        <v>44144.605555555558</v>
      </c>
      <c r="C3469" s="577" t="s">
        <v>96</v>
      </c>
      <c r="D3469">
        <v>0.02</v>
      </c>
      <c r="F3469">
        <v>1.1909000000000001</v>
      </c>
      <c r="I3469" s="400">
        <v>44145.361111111109</v>
      </c>
      <c r="J3469">
        <v>1.1840599999999999</v>
      </c>
      <c r="N3469">
        <v>-13.76</v>
      </c>
      <c r="Q3469">
        <v>1707</v>
      </c>
      <c r="R3469" s="577" t="s">
        <v>96</v>
      </c>
      <c r="S3469" s="577">
        <v>7</v>
      </c>
    </row>
    <row r="3470" spans="1:19">
      <c r="A3470">
        <v>3469</v>
      </c>
      <c r="B3470" s="400">
        <v>44144.618055555555</v>
      </c>
      <c r="C3470" s="577" t="s">
        <v>96</v>
      </c>
      <c r="D3470">
        <v>0.02</v>
      </c>
      <c r="F3470">
        <v>1.18929</v>
      </c>
      <c r="I3470" s="400">
        <v>44145.361111111109</v>
      </c>
      <c r="J3470">
        <v>1.1840599999999999</v>
      </c>
      <c r="N3470">
        <v>-10.54</v>
      </c>
      <c r="Q3470">
        <v>1707</v>
      </c>
      <c r="R3470" s="577" t="s">
        <v>96</v>
      </c>
      <c r="S3470" s="577">
        <v>7</v>
      </c>
    </row>
    <row r="3471" spans="1:19">
      <c r="A3471">
        <v>3470</v>
      </c>
      <c r="B3471" s="400">
        <v>44144.621527777781</v>
      </c>
      <c r="C3471" s="577" t="s">
        <v>96</v>
      </c>
      <c r="D3471">
        <v>0.03</v>
      </c>
      <c r="F3471">
        <v>1.1876899999999999</v>
      </c>
      <c r="I3471" s="400">
        <v>44145.361111111109</v>
      </c>
      <c r="J3471">
        <v>1.1840599999999999</v>
      </c>
      <c r="N3471">
        <v>-11.01</v>
      </c>
      <c r="Q3471">
        <v>1707</v>
      </c>
      <c r="R3471" s="577" t="s">
        <v>96</v>
      </c>
      <c r="S3471" s="577">
        <v>7</v>
      </c>
    </row>
    <row r="3472" spans="1:19">
      <c r="A3472">
        <v>3471</v>
      </c>
      <c r="B3472" s="400">
        <v>44144.625</v>
      </c>
      <c r="C3472" s="577" t="s">
        <v>96</v>
      </c>
      <c r="D3472">
        <v>0.05</v>
      </c>
      <c r="F3472">
        <v>1.1859299999999999</v>
      </c>
      <c r="I3472" s="400">
        <v>44145.361111111109</v>
      </c>
      <c r="J3472">
        <v>1.1840599999999999</v>
      </c>
      <c r="N3472">
        <v>-9.5500000000000007</v>
      </c>
      <c r="Q3472">
        <v>1707</v>
      </c>
      <c r="R3472" s="577" t="s">
        <v>96</v>
      </c>
      <c r="S3472" s="577">
        <v>7</v>
      </c>
    </row>
    <row r="3473" spans="1:19">
      <c r="A3473">
        <v>3474</v>
      </c>
      <c r="B3473" s="400">
        <v>44144.648611111108</v>
      </c>
      <c r="C3473" s="577" t="s">
        <v>96</v>
      </c>
      <c r="D3473">
        <v>0.08</v>
      </c>
      <c r="F3473">
        <v>1.18411</v>
      </c>
      <c r="I3473" s="400">
        <v>44145.361111111109</v>
      </c>
      <c r="J3473">
        <v>1.1840599999999999</v>
      </c>
      <c r="N3473">
        <v>-0.72</v>
      </c>
      <c r="Q3473">
        <v>1707</v>
      </c>
      <c r="R3473" s="577" t="s">
        <v>96</v>
      </c>
      <c r="S3473" s="577">
        <v>7</v>
      </c>
    </row>
    <row r="3474" spans="1:19">
      <c r="A3474">
        <v>3475</v>
      </c>
      <c r="B3474" s="400">
        <v>44144.650694444441</v>
      </c>
      <c r="C3474" s="577" t="s">
        <v>96</v>
      </c>
      <c r="D3474">
        <v>0.14000000000000001</v>
      </c>
      <c r="F3474">
        <v>1.1820900000000001</v>
      </c>
      <c r="I3474" s="400">
        <v>44145.361111111109</v>
      </c>
      <c r="J3474">
        <v>1.1840599999999999</v>
      </c>
      <c r="N3474">
        <v>27.02</v>
      </c>
      <c r="Q3474">
        <v>1707</v>
      </c>
      <c r="R3474" s="577" t="s">
        <v>96</v>
      </c>
      <c r="S3474" s="577">
        <v>7</v>
      </c>
    </row>
    <row r="3475" spans="1:19">
      <c r="A3475">
        <v>3478</v>
      </c>
      <c r="B3475" s="400">
        <v>44144.675000000003</v>
      </c>
      <c r="C3475" s="577" t="s">
        <v>96</v>
      </c>
      <c r="D3475">
        <v>0.23</v>
      </c>
      <c r="F3475">
        <v>1.1800900000000001</v>
      </c>
      <c r="I3475" s="400">
        <v>44145.361111111109</v>
      </c>
      <c r="J3475">
        <v>1.1840599999999999</v>
      </c>
      <c r="N3475">
        <v>90.39</v>
      </c>
      <c r="Q3475">
        <v>1707</v>
      </c>
      <c r="R3475" s="577" t="s">
        <v>96</v>
      </c>
      <c r="S3475" s="577">
        <v>7</v>
      </c>
    </row>
    <row r="3476" spans="1:19">
      <c r="A3476">
        <v>3472</v>
      </c>
      <c r="B3476" s="400">
        <v>44144.62777777778</v>
      </c>
      <c r="C3476" s="577" t="s">
        <v>97</v>
      </c>
      <c r="D3476">
        <v>0.02</v>
      </c>
      <c r="F3476">
        <v>1.1865699999999999</v>
      </c>
      <c r="I3476" s="400">
        <v>44144.633333333331</v>
      </c>
      <c r="J3476">
        <v>1.18557</v>
      </c>
      <c r="N3476">
        <v>2</v>
      </c>
      <c r="Q3476">
        <v>1708</v>
      </c>
      <c r="R3476" s="577" t="s">
        <v>97</v>
      </c>
      <c r="S3476" s="577">
        <v>1</v>
      </c>
    </row>
    <row r="3477" spans="1:19">
      <c r="A3477">
        <v>3473</v>
      </c>
      <c r="B3477" s="400">
        <v>44144.636111111111</v>
      </c>
      <c r="C3477" s="577" t="s">
        <v>97</v>
      </c>
      <c r="D3477">
        <v>0.02</v>
      </c>
      <c r="F3477">
        <v>1.18625</v>
      </c>
      <c r="I3477" s="400">
        <v>44144.646527777775</v>
      </c>
      <c r="J3477">
        <v>1.1852499999999999</v>
      </c>
      <c r="N3477">
        <v>2</v>
      </c>
      <c r="Q3477">
        <v>1709</v>
      </c>
      <c r="R3477" s="577" t="s">
        <v>97</v>
      </c>
      <c r="S3477" s="577">
        <v>1</v>
      </c>
    </row>
    <row r="3478" spans="1:19">
      <c r="A3478">
        <v>3476</v>
      </c>
      <c r="B3478" s="400">
        <v>44144.652777777781</v>
      </c>
      <c r="C3478" s="577" t="s">
        <v>97</v>
      </c>
      <c r="D3478">
        <v>0.02</v>
      </c>
      <c r="F3478">
        <v>1.1832100000000001</v>
      </c>
      <c r="I3478" s="400">
        <v>44144.658333333333</v>
      </c>
      <c r="J3478">
        <v>1.18221</v>
      </c>
      <c r="N3478">
        <v>2</v>
      </c>
      <c r="Q3478">
        <v>1710</v>
      </c>
      <c r="R3478" s="577" t="s">
        <v>97</v>
      </c>
      <c r="S3478" s="577">
        <v>1</v>
      </c>
    </row>
    <row r="3479" spans="1:19">
      <c r="A3479">
        <v>3477</v>
      </c>
      <c r="B3479" s="400">
        <v>44144.661805555559</v>
      </c>
      <c r="C3479" s="577" t="s">
        <v>97</v>
      </c>
      <c r="D3479">
        <v>0.02</v>
      </c>
      <c r="F3479">
        <v>1.1824300000000001</v>
      </c>
      <c r="I3479" s="400">
        <v>44144.671527777777</v>
      </c>
      <c r="J3479">
        <v>1.18143</v>
      </c>
      <c r="N3479">
        <v>2</v>
      </c>
      <c r="Q3479">
        <v>1711</v>
      </c>
      <c r="R3479" s="577" t="s">
        <v>97</v>
      </c>
      <c r="S3479" s="577">
        <v>1</v>
      </c>
    </row>
    <row r="3480" spans="1:19">
      <c r="A3480">
        <v>3479</v>
      </c>
      <c r="B3480" s="400">
        <v>44144.6875</v>
      </c>
      <c r="C3480" s="577" t="s">
        <v>97</v>
      </c>
      <c r="D3480">
        <v>0.02</v>
      </c>
      <c r="F3480">
        <v>1.18147</v>
      </c>
      <c r="I3480" s="400">
        <v>44144.873611111114</v>
      </c>
      <c r="J3480">
        <v>1.18127</v>
      </c>
      <c r="N3480">
        <v>0.4</v>
      </c>
      <c r="Q3480">
        <v>1712</v>
      </c>
      <c r="R3480" s="577" t="s">
        <v>97</v>
      </c>
      <c r="S3480" s="577">
        <v>2</v>
      </c>
    </row>
    <row r="3481" spans="1:19">
      <c r="A3481">
        <v>3480</v>
      </c>
      <c r="B3481" s="400">
        <v>44144.831944444442</v>
      </c>
      <c r="C3481" s="577" t="s">
        <v>97</v>
      </c>
      <c r="D3481">
        <v>0.02</v>
      </c>
      <c r="F3481">
        <v>1.1830700000000001</v>
      </c>
      <c r="I3481" s="400">
        <v>44144.873611111114</v>
      </c>
      <c r="J3481">
        <v>1.18127</v>
      </c>
      <c r="N3481">
        <v>3.6</v>
      </c>
      <c r="Q3481">
        <v>1712</v>
      </c>
      <c r="R3481" s="577" t="s">
        <v>97</v>
      </c>
      <c r="S3481" s="577">
        <v>2</v>
      </c>
    </row>
    <row r="3482" spans="1:19">
      <c r="A3482">
        <v>3481</v>
      </c>
      <c r="B3482" s="400">
        <v>44144.878472222219</v>
      </c>
      <c r="C3482" s="577" t="s">
        <v>97</v>
      </c>
      <c r="D3482">
        <v>0.02</v>
      </c>
      <c r="F3482">
        <v>1.18171</v>
      </c>
      <c r="I3482" s="400">
        <v>44145.405555555553</v>
      </c>
      <c r="J3482">
        <v>1.1815199999999999</v>
      </c>
      <c r="N3482">
        <v>0.4</v>
      </c>
      <c r="Q3482">
        <v>1713</v>
      </c>
      <c r="R3482" s="577" t="s">
        <v>97</v>
      </c>
      <c r="S3482" s="577">
        <v>2</v>
      </c>
    </row>
    <row r="3483" spans="1:19">
      <c r="A3483">
        <v>3482</v>
      </c>
      <c r="B3483" s="400">
        <v>44145.086111111108</v>
      </c>
      <c r="C3483" s="577" t="s">
        <v>97</v>
      </c>
      <c r="D3483">
        <v>0.02</v>
      </c>
      <c r="F3483">
        <v>1.1833199999999999</v>
      </c>
      <c r="I3483" s="400">
        <v>44145.405555555553</v>
      </c>
      <c r="J3483">
        <v>1.1815199999999999</v>
      </c>
      <c r="N3483">
        <v>3.6</v>
      </c>
      <c r="Q3483">
        <v>1713</v>
      </c>
      <c r="R3483" s="577" t="s">
        <v>97</v>
      </c>
      <c r="S3483" s="577">
        <v>2</v>
      </c>
    </row>
    <row r="3484" spans="1:19">
      <c r="A3484">
        <v>3483</v>
      </c>
      <c r="B3484" s="400">
        <v>44145.372916666667</v>
      </c>
      <c r="C3484" s="577" t="s">
        <v>96</v>
      </c>
      <c r="D3484">
        <v>0.02</v>
      </c>
      <c r="F3484">
        <v>1.1835100000000001</v>
      </c>
      <c r="I3484" s="400">
        <v>44145.509722222225</v>
      </c>
      <c r="J3484">
        <v>1.1813899999999999</v>
      </c>
      <c r="N3484">
        <v>-4.24</v>
      </c>
      <c r="Q3484">
        <v>1714</v>
      </c>
      <c r="R3484" s="577" t="s">
        <v>96</v>
      </c>
      <c r="S3484" s="577">
        <v>4</v>
      </c>
    </row>
    <row r="3485" spans="1:19">
      <c r="A3485">
        <v>3484</v>
      </c>
      <c r="B3485" s="400">
        <v>44145.404861111114</v>
      </c>
      <c r="C3485" s="577" t="s">
        <v>96</v>
      </c>
      <c r="D3485">
        <v>0.02</v>
      </c>
      <c r="F3485">
        <v>1.18191</v>
      </c>
      <c r="I3485" s="400">
        <v>44145.509722222225</v>
      </c>
      <c r="J3485">
        <v>1.1813899999999999</v>
      </c>
      <c r="N3485">
        <v>-1.04</v>
      </c>
      <c r="Q3485">
        <v>1714</v>
      </c>
      <c r="R3485" s="577" t="s">
        <v>96</v>
      </c>
      <c r="S3485" s="577">
        <v>4</v>
      </c>
    </row>
    <row r="3486" spans="1:19">
      <c r="A3486">
        <v>3485</v>
      </c>
      <c r="B3486" s="400">
        <v>44145.411805555559</v>
      </c>
      <c r="C3486" s="577" t="s">
        <v>96</v>
      </c>
      <c r="D3486">
        <v>0.03</v>
      </c>
      <c r="F3486">
        <v>1.18031</v>
      </c>
      <c r="I3486" s="400">
        <v>44145.509722222225</v>
      </c>
      <c r="J3486">
        <v>1.1813899999999999</v>
      </c>
      <c r="N3486">
        <v>3.24</v>
      </c>
      <c r="Q3486">
        <v>1714</v>
      </c>
      <c r="R3486" s="577" t="s">
        <v>96</v>
      </c>
      <c r="S3486" s="577">
        <v>4</v>
      </c>
    </row>
    <row r="3487" spans="1:19">
      <c r="A3487">
        <v>3487</v>
      </c>
      <c r="B3487" s="400">
        <v>44145.45</v>
      </c>
      <c r="C3487" s="577" t="s">
        <v>96</v>
      </c>
      <c r="D3487">
        <v>0.05</v>
      </c>
      <c r="F3487">
        <v>1.17859</v>
      </c>
      <c r="I3487" s="400">
        <v>44145.509722222225</v>
      </c>
      <c r="J3487">
        <v>1.1813899999999999</v>
      </c>
      <c r="N3487">
        <v>14</v>
      </c>
      <c r="Q3487">
        <v>1714</v>
      </c>
      <c r="R3487" s="577" t="s">
        <v>96</v>
      </c>
      <c r="S3487" s="577">
        <v>4</v>
      </c>
    </row>
    <row r="3488" spans="1:19">
      <c r="A3488">
        <v>3486</v>
      </c>
      <c r="B3488" s="400">
        <v>44145.425694444442</v>
      </c>
      <c r="C3488" s="577" t="s">
        <v>97</v>
      </c>
      <c r="D3488">
        <v>0.02</v>
      </c>
      <c r="F3488">
        <v>1.17987</v>
      </c>
      <c r="I3488" s="400">
        <v>44145.449305555558</v>
      </c>
      <c r="J3488">
        <v>1.1788700000000001</v>
      </c>
      <c r="N3488">
        <v>2</v>
      </c>
      <c r="Q3488">
        <v>1715</v>
      </c>
      <c r="R3488" s="577" t="s">
        <v>97</v>
      </c>
      <c r="S3488" s="577">
        <v>1</v>
      </c>
    </row>
    <row r="3489" spans="1:19">
      <c r="A3489">
        <v>3488</v>
      </c>
      <c r="B3489" s="400">
        <v>44145.454861111109</v>
      </c>
      <c r="C3489" s="577" t="s">
        <v>97</v>
      </c>
      <c r="D3489">
        <v>0.02</v>
      </c>
      <c r="F3489">
        <v>1.1787300000000001</v>
      </c>
      <c r="I3489" s="400">
        <v>44145.568749999999</v>
      </c>
      <c r="J3489">
        <v>1.1795599999999999</v>
      </c>
      <c r="N3489">
        <v>-1.66</v>
      </c>
      <c r="Q3489">
        <v>1716</v>
      </c>
      <c r="R3489" s="577" t="s">
        <v>97</v>
      </c>
      <c r="S3489" s="577">
        <v>3</v>
      </c>
    </row>
    <row r="3490" spans="1:19">
      <c r="A3490">
        <v>3489</v>
      </c>
      <c r="B3490" s="400">
        <v>44145.486111111109</v>
      </c>
      <c r="C3490" s="577" t="s">
        <v>97</v>
      </c>
      <c r="D3490">
        <v>0.02</v>
      </c>
      <c r="F3490">
        <v>1.1803300000000001</v>
      </c>
      <c r="I3490" s="400">
        <v>44145.568749999999</v>
      </c>
      <c r="J3490">
        <v>1.1795599999999999</v>
      </c>
      <c r="N3490">
        <v>1.54</v>
      </c>
      <c r="Q3490">
        <v>1716</v>
      </c>
      <c r="R3490" s="577" t="s">
        <v>97</v>
      </c>
      <c r="S3490" s="577">
        <v>3</v>
      </c>
    </row>
    <row r="3491" spans="1:19">
      <c r="A3491">
        <v>3490</v>
      </c>
      <c r="B3491" s="400">
        <v>44145.511111111111</v>
      </c>
      <c r="C3491" s="577" t="s">
        <v>97</v>
      </c>
      <c r="D3491">
        <v>0.03</v>
      </c>
      <c r="F3491">
        <v>1.18194</v>
      </c>
      <c r="I3491" s="400">
        <v>44145.568749999999</v>
      </c>
      <c r="J3491">
        <v>1.1795599999999999</v>
      </c>
      <c r="N3491">
        <v>7.14</v>
      </c>
      <c r="Q3491">
        <v>1716</v>
      </c>
      <c r="R3491" s="577" t="s">
        <v>97</v>
      </c>
      <c r="S3491" s="577">
        <v>3</v>
      </c>
    </row>
    <row r="3492" spans="1:19">
      <c r="A3492">
        <v>3491</v>
      </c>
      <c r="B3492" s="400">
        <v>44145.515972222223</v>
      </c>
      <c r="C3492" s="577" t="s">
        <v>96</v>
      </c>
      <c r="D3492">
        <v>0.02</v>
      </c>
      <c r="F3492">
        <v>1.1811499999999999</v>
      </c>
      <c r="I3492" s="400">
        <v>44145.581944444442</v>
      </c>
      <c r="J3492">
        <v>1.1813499999999999</v>
      </c>
      <c r="N3492">
        <v>0.4</v>
      </c>
      <c r="Q3492">
        <v>1717</v>
      </c>
      <c r="R3492" s="577" t="s">
        <v>96</v>
      </c>
      <c r="S3492" s="577">
        <v>2</v>
      </c>
    </row>
    <row r="3493" spans="1:19">
      <c r="A3493">
        <v>3492</v>
      </c>
      <c r="B3493" s="400">
        <v>44145.568749999999</v>
      </c>
      <c r="C3493" s="577" t="s">
        <v>96</v>
      </c>
      <c r="D3493">
        <v>0.02</v>
      </c>
      <c r="F3493">
        <v>1.1795500000000001</v>
      </c>
      <c r="I3493" s="400">
        <v>44145.581944444442</v>
      </c>
      <c r="J3493">
        <v>1.1813499999999999</v>
      </c>
      <c r="N3493">
        <v>3.6</v>
      </c>
      <c r="Q3493">
        <v>1717</v>
      </c>
      <c r="R3493" s="577" t="s">
        <v>96</v>
      </c>
      <c r="S3493" s="577">
        <v>2</v>
      </c>
    </row>
    <row r="3494" spans="1:19">
      <c r="A3494">
        <v>3493</v>
      </c>
      <c r="B3494" s="400">
        <v>44145.571527777778</v>
      </c>
      <c r="C3494" s="577" t="s">
        <v>97</v>
      </c>
      <c r="D3494">
        <v>0.02</v>
      </c>
      <c r="F3494">
        <v>1.1800900000000001</v>
      </c>
      <c r="I3494" s="400">
        <v>44146.343055555553</v>
      </c>
      <c r="J3494">
        <v>1.18005</v>
      </c>
      <c r="N3494">
        <v>0.1</v>
      </c>
      <c r="Q3494">
        <v>1718</v>
      </c>
      <c r="R3494" s="577" t="s">
        <v>97</v>
      </c>
      <c r="S3494" s="577">
        <v>2</v>
      </c>
    </row>
    <row r="3495" spans="1:19">
      <c r="A3495">
        <v>3495</v>
      </c>
      <c r="B3495" s="400">
        <v>44145.604861111111</v>
      </c>
      <c r="C3495" s="577" t="s">
        <v>97</v>
      </c>
      <c r="D3495">
        <v>0.02</v>
      </c>
      <c r="F3495">
        <v>1.18201</v>
      </c>
      <c r="I3495" s="400">
        <v>44146.343055555553</v>
      </c>
      <c r="J3495">
        <v>1.18005</v>
      </c>
      <c r="N3495">
        <v>3.94</v>
      </c>
      <c r="Q3495">
        <v>1718</v>
      </c>
      <c r="R3495" s="577" t="s">
        <v>97</v>
      </c>
      <c r="S3495" s="577">
        <v>2</v>
      </c>
    </row>
    <row r="3496" spans="1:19">
      <c r="A3496">
        <v>3494</v>
      </c>
      <c r="B3496" s="400">
        <v>44145.595138888886</v>
      </c>
      <c r="C3496" s="577" t="s">
        <v>96</v>
      </c>
      <c r="D3496">
        <v>0.02</v>
      </c>
      <c r="F3496">
        <v>1.1811700000000001</v>
      </c>
      <c r="I3496" s="400">
        <v>44145.603472222225</v>
      </c>
      <c r="J3496">
        <v>1.1821699999999999</v>
      </c>
      <c r="N3496">
        <v>2</v>
      </c>
      <c r="Q3496">
        <v>1719</v>
      </c>
      <c r="R3496" s="577" t="s">
        <v>96</v>
      </c>
      <c r="S3496" s="577">
        <v>1</v>
      </c>
    </row>
    <row r="3497" spans="1:19">
      <c r="A3497">
        <v>3496</v>
      </c>
      <c r="B3497" s="400">
        <v>44145.607638888891</v>
      </c>
      <c r="C3497" s="577" t="s">
        <v>96</v>
      </c>
      <c r="D3497">
        <v>0.02</v>
      </c>
      <c r="F3497">
        <v>1.18181</v>
      </c>
      <c r="I3497" s="400">
        <v>44145.628472222219</v>
      </c>
      <c r="J3497">
        <v>1.1828099999999999</v>
      </c>
      <c r="N3497">
        <v>2</v>
      </c>
      <c r="Q3497">
        <v>1720</v>
      </c>
      <c r="R3497" s="577" t="s">
        <v>96</v>
      </c>
      <c r="S3497" s="577">
        <v>1</v>
      </c>
    </row>
    <row r="3498" spans="1:19">
      <c r="A3498">
        <v>3497</v>
      </c>
      <c r="B3498" s="400">
        <v>44145.631249999999</v>
      </c>
      <c r="C3498" s="577" t="s">
        <v>96</v>
      </c>
      <c r="D3498">
        <v>0.02</v>
      </c>
      <c r="F3498">
        <v>1.1825000000000001</v>
      </c>
      <c r="I3498" s="400">
        <v>44146.071527777778</v>
      </c>
      <c r="J3498">
        <v>1.18268</v>
      </c>
      <c r="N3498">
        <v>0.28000000000000003</v>
      </c>
      <c r="Q3498">
        <v>1721</v>
      </c>
      <c r="R3498" s="577" t="s">
        <v>96</v>
      </c>
      <c r="S3498" s="577">
        <v>2</v>
      </c>
    </row>
    <row r="3499" spans="1:19">
      <c r="A3499">
        <v>3498</v>
      </c>
      <c r="B3499" s="400">
        <v>44145.700694444444</v>
      </c>
      <c r="C3499" s="577" t="s">
        <v>96</v>
      </c>
      <c r="D3499">
        <v>0.02</v>
      </c>
      <c r="F3499">
        <v>1.18085</v>
      </c>
      <c r="I3499" s="400">
        <v>44146.071527777778</v>
      </c>
      <c r="J3499">
        <v>1.18268</v>
      </c>
      <c r="N3499">
        <v>3.58</v>
      </c>
      <c r="Q3499">
        <v>1721</v>
      </c>
      <c r="R3499" s="577" t="s">
        <v>96</v>
      </c>
      <c r="S3499" s="577">
        <v>2</v>
      </c>
    </row>
    <row r="3500" spans="1:19">
      <c r="A3500">
        <v>3499</v>
      </c>
      <c r="B3500" s="400">
        <v>44146.106944444444</v>
      </c>
      <c r="C3500" s="577" t="s">
        <v>96</v>
      </c>
      <c r="D3500">
        <v>0.02</v>
      </c>
      <c r="F3500">
        <v>1.1823900000000001</v>
      </c>
      <c r="I3500" s="400">
        <v>44147.353472222225</v>
      </c>
      <c r="J3500">
        <v>1.1789499999999999</v>
      </c>
      <c r="N3500">
        <v>-7.12</v>
      </c>
      <c r="Q3500">
        <v>1722</v>
      </c>
      <c r="R3500" s="577" t="s">
        <v>96</v>
      </c>
      <c r="S3500" s="577">
        <v>5</v>
      </c>
    </row>
    <row r="3501" spans="1:19">
      <c r="A3501">
        <v>3500</v>
      </c>
      <c r="B3501" s="400">
        <v>44146.333333333336</v>
      </c>
      <c r="C3501" s="577" t="s">
        <v>96</v>
      </c>
      <c r="D3501">
        <v>0.02</v>
      </c>
      <c r="F3501">
        <v>1.18079</v>
      </c>
      <c r="I3501" s="400">
        <v>44147.353472222225</v>
      </c>
      <c r="J3501">
        <v>1.1789499999999999</v>
      </c>
      <c r="N3501">
        <v>-3.92</v>
      </c>
      <c r="Q3501">
        <v>1722</v>
      </c>
      <c r="R3501" s="577" t="s">
        <v>96</v>
      </c>
      <c r="S3501" s="577">
        <v>5</v>
      </c>
    </row>
    <row r="3502" spans="1:19">
      <c r="A3502">
        <v>3501</v>
      </c>
      <c r="B3502" s="400">
        <v>44146.347222222219</v>
      </c>
      <c r="C3502" s="577" t="s">
        <v>96</v>
      </c>
      <c r="D3502">
        <v>0.03</v>
      </c>
      <c r="F3502">
        <v>1.17919</v>
      </c>
      <c r="I3502" s="400">
        <v>44147.353472222225</v>
      </c>
      <c r="J3502">
        <v>1.1789499999999999</v>
      </c>
      <c r="N3502">
        <v>-1.08</v>
      </c>
      <c r="Q3502">
        <v>1722</v>
      </c>
      <c r="R3502" s="577" t="s">
        <v>96</v>
      </c>
      <c r="S3502" s="577">
        <v>5</v>
      </c>
    </row>
    <row r="3503" spans="1:19">
      <c r="A3503">
        <v>3504</v>
      </c>
      <c r="B3503" s="400">
        <v>44146.481249999997</v>
      </c>
      <c r="C3503" s="577" t="s">
        <v>96</v>
      </c>
      <c r="D3503">
        <v>0.05</v>
      </c>
      <c r="F3503">
        <v>1.1774899999999999</v>
      </c>
      <c r="I3503" s="400">
        <v>44147.353472222225</v>
      </c>
      <c r="J3503">
        <v>1.1789499999999999</v>
      </c>
      <c r="N3503">
        <v>6.7</v>
      </c>
      <c r="Q3503">
        <v>1722</v>
      </c>
      <c r="R3503" s="577" t="s">
        <v>96</v>
      </c>
      <c r="S3503" s="577">
        <v>5</v>
      </c>
    </row>
    <row r="3504" spans="1:19">
      <c r="A3504">
        <v>3505</v>
      </c>
      <c r="B3504" s="400">
        <v>44146.526388888888</v>
      </c>
      <c r="C3504" s="577" t="s">
        <v>96</v>
      </c>
      <c r="D3504">
        <v>0.08</v>
      </c>
      <c r="F3504">
        <v>1.1756899999999999</v>
      </c>
      <c r="I3504" s="400">
        <v>44147.353472222225</v>
      </c>
      <c r="J3504">
        <v>1.1789499999999999</v>
      </c>
      <c r="N3504">
        <v>25.12</v>
      </c>
      <c r="Q3504">
        <v>1722</v>
      </c>
      <c r="R3504" s="577" t="s">
        <v>96</v>
      </c>
      <c r="S3504" s="577">
        <v>5</v>
      </c>
    </row>
    <row r="3505" spans="1:19">
      <c r="A3505">
        <v>3502</v>
      </c>
      <c r="B3505" s="400">
        <v>44146.353472222225</v>
      </c>
      <c r="C3505" s="577" t="s">
        <v>97</v>
      </c>
      <c r="D3505">
        <v>0.02</v>
      </c>
      <c r="F3505">
        <v>1.1794800000000001</v>
      </c>
      <c r="I3505" s="400">
        <v>44146.40902777778</v>
      </c>
      <c r="J3505">
        <v>1.17848</v>
      </c>
      <c r="N3505">
        <v>2</v>
      </c>
      <c r="Q3505">
        <v>1723</v>
      </c>
      <c r="R3505" s="577" t="s">
        <v>97</v>
      </c>
      <c r="S3505" s="577">
        <v>1</v>
      </c>
    </row>
    <row r="3506" spans="1:19">
      <c r="A3506">
        <v>3503</v>
      </c>
      <c r="B3506" s="400">
        <v>44146.411805555559</v>
      </c>
      <c r="C3506" s="577" t="s">
        <v>97</v>
      </c>
      <c r="D3506">
        <v>0.02</v>
      </c>
      <c r="F3506">
        <v>1.17862</v>
      </c>
      <c r="I3506" s="400">
        <v>44146.481249999997</v>
      </c>
      <c r="J3506">
        <v>1.1776199999999999</v>
      </c>
      <c r="N3506">
        <v>2</v>
      </c>
      <c r="Q3506">
        <v>1724</v>
      </c>
      <c r="R3506" s="577" t="s">
        <v>97</v>
      </c>
      <c r="S3506" s="577">
        <v>1</v>
      </c>
    </row>
    <row r="3507" spans="1:19">
      <c r="A3507">
        <v>3506</v>
      </c>
      <c r="B3507" s="400">
        <v>44146.536805555559</v>
      </c>
      <c r="C3507" s="577" t="s">
        <v>97</v>
      </c>
      <c r="D3507">
        <v>0.02</v>
      </c>
      <c r="F3507">
        <v>1.17638</v>
      </c>
      <c r="I3507" s="400">
        <v>44146.604166666664</v>
      </c>
      <c r="J3507">
        <v>1.1753800000000001</v>
      </c>
      <c r="N3507">
        <v>2</v>
      </c>
      <c r="Q3507">
        <v>1725</v>
      </c>
      <c r="R3507" s="577" t="s">
        <v>97</v>
      </c>
      <c r="S3507" s="577">
        <v>1</v>
      </c>
    </row>
    <row r="3508" spans="1:19">
      <c r="A3508">
        <v>3507</v>
      </c>
      <c r="B3508" s="400">
        <v>44146.644444444442</v>
      </c>
      <c r="C3508" s="577" t="s">
        <v>97</v>
      </c>
      <c r="D3508">
        <v>0.02</v>
      </c>
      <c r="F3508">
        <v>1.1754599999999999</v>
      </c>
      <c r="I3508" s="400">
        <v>44147.272222222222</v>
      </c>
      <c r="J3508">
        <v>1.17631</v>
      </c>
      <c r="N3508">
        <v>-1.63</v>
      </c>
      <c r="Q3508">
        <v>1726</v>
      </c>
      <c r="R3508" s="577" t="s">
        <v>97</v>
      </c>
      <c r="S3508" s="577">
        <v>3</v>
      </c>
    </row>
    <row r="3509" spans="1:19">
      <c r="A3509">
        <v>3508</v>
      </c>
      <c r="B3509" s="400">
        <v>44146.731249999997</v>
      </c>
      <c r="C3509" s="577" t="s">
        <v>97</v>
      </c>
      <c r="D3509">
        <v>0.02</v>
      </c>
      <c r="F3509">
        <v>1.1770799999999999</v>
      </c>
      <c r="I3509" s="400">
        <v>44147.272222222222</v>
      </c>
      <c r="J3509">
        <v>1.17631</v>
      </c>
      <c r="N3509">
        <v>1.61</v>
      </c>
      <c r="Q3509">
        <v>1726</v>
      </c>
      <c r="R3509" s="577" t="s">
        <v>97</v>
      </c>
      <c r="S3509" s="577">
        <v>3</v>
      </c>
    </row>
    <row r="3510" spans="1:19">
      <c r="A3510">
        <v>3509</v>
      </c>
      <c r="B3510" s="400">
        <v>44147.058333333334</v>
      </c>
      <c r="C3510" s="577" t="s">
        <v>97</v>
      </c>
      <c r="D3510">
        <v>0.03</v>
      </c>
      <c r="F3510">
        <v>1.17869</v>
      </c>
      <c r="I3510" s="400">
        <v>44147.272222222222</v>
      </c>
      <c r="J3510">
        <v>1.17631</v>
      </c>
      <c r="N3510">
        <v>7.14</v>
      </c>
      <c r="Q3510">
        <v>1726</v>
      </c>
      <c r="R3510" s="577" t="s">
        <v>97</v>
      </c>
      <c r="S3510" s="577">
        <v>3</v>
      </c>
    </row>
    <row r="3511" spans="1:19">
      <c r="A3511">
        <v>3510</v>
      </c>
      <c r="B3511" s="400">
        <v>44147.279166666667</v>
      </c>
      <c r="C3511" s="577" t="s">
        <v>97</v>
      </c>
      <c r="D3511">
        <v>0.02</v>
      </c>
      <c r="F3511">
        <v>1.1763600000000001</v>
      </c>
      <c r="I3511" s="400">
        <v>44153.998611111114</v>
      </c>
      <c r="J3511">
        <v>1.1850099999999999</v>
      </c>
      <c r="N3511">
        <v>-17.21</v>
      </c>
      <c r="Q3511">
        <v>1727</v>
      </c>
      <c r="R3511" s="577" t="s">
        <v>97</v>
      </c>
      <c r="S3511" s="577">
        <v>8</v>
      </c>
    </row>
    <row r="3512" spans="1:19">
      <c r="A3512">
        <v>3511</v>
      </c>
      <c r="B3512" s="400">
        <v>44147.335416666669</v>
      </c>
      <c r="C3512" s="577" t="s">
        <v>97</v>
      </c>
      <c r="D3512">
        <v>0.02</v>
      </c>
      <c r="F3512">
        <v>1.1780900000000001</v>
      </c>
      <c r="I3512" s="400">
        <v>44153.998611111114</v>
      </c>
      <c r="J3512">
        <v>1.1850099999999999</v>
      </c>
      <c r="N3512">
        <v>-13.75</v>
      </c>
      <c r="Q3512">
        <v>1727</v>
      </c>
      <c r="R3512" s="577" t="s">
        <v>97</v>
      </c>
      <c r="S3512" s="577">
        <v>8</v>
      </c>
    </row>
    <row r="3513" spans="1:19">
      <c r="A3513">
        <v>3513</v>
      </c>
      <c r="B3513" s="400">
        <v>44147.393055555556</v>
      </c>
      <c r="C3513" s="577" t="s">
        <v>97</v>
      </c>
      <c r="D3513">
        <v>0.03</v>
      </c>
      <c r="F3513">
        <v>1.1797</v>
      </c>
      <c r="I3513" s="400">
        <v>44153.998611111114</v>
      </c>
      <c r="J3513">
        <v>1.1850099999999999</v>
      </c>
      <c r="N3513">
        <v>-15.8</v>
      </c>
      <c r="Q3513">
        <v>1727</v>
      </c>
      <c r="R3513" s="577" t="s">
        <v>97</v>
      </c>
      <c r="S3513" s="577">
        <v>8</v>
      </c>
    </row>
    <row r="3514" spans="1:19">
      <c r="A3514">
        <v>3514</v>
      </c>
      <c r="B3514" s="400">
        <v>44147.42083333333</v>
      </c>
      <c r="C3514" s="577" t="s">
        <v>97</v>
      </c>
      <c r="D3514">
        <v>0.05</v>
      </c>
      <c r="F3514">
        <v>1.1814100000000001</v>
      </c>
      <c r="I3514" s="400">
        <v>44153.998611111114</v>
      </c>
      <c r="J3514">
        <v>1.1850099999999999</v>
      </c>
      <c r="N3514">
        <v>-17.78</v>
      </c>
      <c r="Q3514">
        <v>1727</v>
      </c>
      <c r="R3514" s="577" t="s">
        <v>97</v>
      </c>
      <c r="S3514" s="577">
        <v>8</v>
      </c>
    </row>
    <row r="3515" spans="1:19">
      <c r="A3515">
        <v>3519</v>
      </c>
      <c r="B3515" s="400">
        <v>44148.423611111109</v>
      </c>
      <c r="C3515" s="577" t="s">
        <v>97</v>
      </c>
      <c r="D3515">
        <v>0.08</v>
      </c>
      <c r="F3515">
        <v>1.1832100000000001</v>
      </c>
      <c r="I3515" s="400">
        <v>44153.998611111114</v>
      </c>
      <c r="J3515">
        <v>1.1850099999999999</v>
      </c>
      <c r="N3515">
        <v>-14.13</v>
      </c>
      <c r="Q3515">
        <v>1727</v>
      </c>
      <c r="R3515" s="577" t="s">
        <v>97</v>
      </c>
      <c r="S3515" s="577">
        <v>8</v>
      </c>
    </row>
    <row r="3516" spans="1:19">
      <c r="A3516">
        <v>3522</v>
      </c>
      <c r="B3516" s="400">
        <v>44151.125694444447</v>
      </c>
      <c r="C3516" s="577" t="s">
        <v>97</v>
      </c>
      <c r="D3516">
        <v>0.14000000000000001</v>
      </c>
      <c r="F3516">
        <v>1.1851100000000001</v>
      </c>
      <c r="I3516" s="400">
        <v>44153.998611111114</v>
      </c>
      <c r="J3516">
        <v>1.1850099999999999</v>
      </c>
      <c r="K3516" s="577"/>
      <c r="N3516">
        <v>1.71</v>
      </c>
      <c r="Q3516">
        <v>1727</v>
      </c>
      <c r="R3516" s="577" t="s">
        <v>97</v>
      </c>
      <c r="S3516" s="577">
        <v>8</v>
      </c>
    </row>
    <row r="3517" spans="1:19">
      <c r="A3517">
        <v>3528</v>
      </c>
      <c r="B3517" s="400">
        <v>44152.361111111109</v>
      </c>
      <c r="C3517" s="577" t="s">
        <v>97</v>
      </c>
      <c r="D3517">
        <v>0.23</v>
      </c>
      <c r="F3517">
        <v>1.1871499999999999</v>
      </c>
      <c r="I3517" s="400">
        <v>44153.998611111114</v>
      </c>
      <c r="J3517">
        <v>1.1850099999999999</v>
      </c>
      <c r="K3517" s="577"/>
      <c r="N3517">
        <v>49.48</v>
      </c>
      <c r="Q3517">
        <v>1727</v>
      </c>
      <c r="R3517" s="577" t="s">
        <v>97</v>
      </c>
      <c r="S3517" s="577">
        <v>8</v>
      </c>
    </row>
    <row r="3518" spans="1:19">
      <c r="A3518">
        <v>3532</v>
      </c>
      <c r="B3518" s="400">
        <v>44152.576388888891</v>
      </c>
      <c r="C3518" s="577" t="s">
        <v>97</v>
      </c>
      <c r="D3518">
        <v>0.38</v>
      </c>
      <c r="F3518">
        <v>1.18926</v>
      </c>
      <c r="I3518" s="400">
        <v>44153.998611111114</v>
      </c>
      <c r="J3518">
        <v>1.1850099999999999</v>
      </c>
      <c r="N3518">
        <v>161.91999999999999</v>
      </c>
      <c r="Q3518">
        <v>1727</v>
      </c>
      <c r="R3518" s="577" t="s">
        <v>97</v>
      </c>
      <c r="S3518" s="577">
        <v>8</v>
      </c>
    </row>
    <row r="3519" spans="1:19">
      <c r="A3519">
        <v>3512</v>
      </c>
      <c r="B3519" s="400">
        <v>44147.378472222219</v>
      </c>
      <c r="C3519" s="577" t="s">
        <v>96</v>
      </c>
      <c r="D3519">
        <v>0.02</v>
      </c>
      <c r="F3519">
        <v>1.17893</v>
      </c>
      <c r="I3519" s="400">
        <v>44147.393750000003</v>
      </c>
      <c r="J3519">
        <v>1.1799299999999999</v>
      </c>
      <c r="N3519">
        <v>2</v>
      </c>
      <c r="Q3519">
        <v>1728</v>
      </c>
      <c r="R3519" s="577" t="s">
        <v>96</v>
      </c>
      <c r="S3519" s="577">
        <v>1</v>
      </c>
    </row>
    <row r="3520" spans="1:19">
      <c r="A3520">
        <v>3515</v>
      </c>
      <c r="B3520" s="400">
        <v>44147.435416666667</v>
      </c>
      <c r="C3520" s="577" t="s">
        <v>96</v>
      </c>
      <c r="D3520">
        <v>0.02</v>
      </c>
      <c r="F3520">
        <v>1.18136</v>
      </c>
      <c r="I3520" s="400">
        <v>44147.65902777778</v>
      </c>
      <c r="J3520">
        <v>1.1815599999999999</v>
      </c>
      <c r="N3520">
        <v>0.4</v>
      </c>
      <c r="Q3520">
        <v>1729</v>
      </c>
      <c r="R3520" s="577" t="s">
        <v>96</v>
      </c>
      <c r="S3520" s="577">
        <v>2</v>
      </c>
    </row>
    <row r="3521" spans="1:19">
      <c r="A3521">
        <v>3516</v>
      </c>
      <c r="B3521" s="400">
        <v>44147.534722222219</v>
      </c>
      <c r="C3521" s="577" t="s">
        <v>96</v>
      </c>
      <c r="D3521">
        <v>0.02</v>
      </c>
      <c r="F3521">
        <v>1.1797599999999999</v>
      </c>
      <c r="I3521" s="400">
        <v>44147.65902777778</v>
      </c>
      <c r="J3521">
        <v>1.1815599999999999</v>
      </c>
      <c r="K3521" s="577"/>
      <c r="N3521">
        <v>3.6</v>
      </c>
      <c r="Q3521">
        <v>1729</v>
      </c>
      <c r="R3521" s="577" t="s">
        <v>96</v>
      </c>
      <c r="S3521" s="577">
        <v>2</v>
      </c>
    </row>
    <row r="3522" spans="1:19">
      <c r="A3522">
        <v>3517</v>
      </c>
      <c r="B3522" s="400">
        <v>44147.722916666666</v>
      </c>
      <c r="C3522" s="577" t="s">
        <v>96</v>
      </c>
      <c r="D3522">
        <v>0.02</v>
      </c>
      <c r="F3522">
        <v>1.1808399999999999</v>
      </c>
      <c r="I3522" s="400">
        <v>44148.359027777777</v>
      </c>
      <c r="J3522">
        <v>1.18184</v>
      </c>
      <c r="K3522" s="577"/>
      <c r="N3522">
        <v>1.92</v>
      </c>
      <c r="Q3522">
        <v>1730</v>
      </c>
      <c r="R3522" s="577" t="s">
        <v>96</v>
      </c>
      <c r="S3522" s="577">
        <v>1</v>
      </c>
    </row>
    <row r="3523" spans="1:19">
      <c r="A3523">
        <v>3518</v>
      </c>
      <c r="B3523" s="400">
        <v>44148.363194444442</v>
      </c>
      <c r="C3523" s="577" t="s">
        <v>96</v>
      </c>
      <c r="D3523">
        <v>0.02</v>
      </c>
      <c r="F3523">
        <v>1.1818200000000001</v>
      </c>
      <c r="I3523" s="400">
        <v>44148.416666666664</v>
      </c>
      <c r="J3523">
        <v>1.18282</v>
      </c>
      <c r="N3523">
        <v>2</v>
      </c>
      <c r="Q3523">
        <v>1731</v>
      </c>
      <c r="R3523" s="577" t="s">
        <v>96</v>
      </c>
      <c r="S3523" s="577">
        <v>1</v>
      </c>
    </row>
    <row r="3524" spans="1:19">
      <c r="A3524">
        <v>3520</v>
      </c>
      <c r="B3524" s="400">
        <v>44148.472222222219</v>
      </c>
      <c r="C3524" s="577" t="s">
        <v>96</v>
      </c>
      <c r="D3524">
        <v>0.02</v>
      </c>
      <c r="F3524">
        <v>1.1826099999999999</v>
      </c>
      <c r="I3524" s="400">
        <v>44148.892361111109</v>
      </c>
      <c r="J3524">
        <v>1.1836100000000001</v>
      </c>
      <c r="N3524">
        <v>2</v>
      </c>
      <c r="Q3524">
        <v>1732</v>
      </c>
      <c r="R3524" s="577" t="s">
        <v>96</v>
      </c>
      <c r="S3524" s="577">
        <v>1</v>
      </c>
    </row>
    <row r="3525" spans="1:19">
      <c r="A3525">
        <v>3521</v>
      </c>
      <c r="B3525" s="400">
        <v>44150.918055555558</v>
      </c>
      <c r="C3525" s="577" t="s">
        <v>96</v>
      </c>
      <c r="D3525">
        <v>0.02</v>
      </c>
      <c r="F3525">
        <v>1.1841699999999999</v>
      </c>
      <c r="I3525" s="400">
        <v>44151.126388888886</v>
      </c>
      <c r="J3525">
        <v>1.1851700000000001</v>
      </c>
      <c r="N3525">
        <v>1.92</v>
      </c>
      <c r="Q3525">
        <v>1733</v>
      </c>
      <c r="R3525" s="577" t="s">
        <v>96</v>
      </c>
      <c r="S3525" s="577">
        <v>1</v>
      </c>
    </row>
    <row r="3526" spans="1:19">
      <c r="A3526">
        <v>3523</v>
      </c>
      <c r="B3526" s="400">
        <v>44151.370138888888</v>
      </c>
      <c r="C3526" s="577" t="s">
        <v>96</v>
      </c>
      <c r="D3526">
        <v>0.02</v>
      </c>
      <c r="F3526">
        <v>1.18628</v>
      </c>
      <c r="I3526" s="400">
        <v>44151.892361111109</v>
      </c>
      <c r="J3526">
        <v>1.18544</v>
      </c>
      <c r="N3526">
        <v>-1.68</v>
      </c>
      <c r="Q3526">
        <v>1734</v>
      </c>
      <c r="R3526" s="577" t="s">
        <v>96</v>
      </c>
      <c r="S3526" s="577">
        <v>3</v>
      </c>
    </row>
    <row r="3527" spans="1:19">
      <c r="A3527">
        <v>3524</v>
      </c>
      <c r="B3527" s="400">
        <v>44151.39166666667</v>
      </c>
      <c r="C3527" s="577" t="s">
        <v>96</v>
      </c>
      <c r="D3527">
        <v>0.02</v>
      </c>
      <c r="F3527">
        <v>1.18468</v>
      </c>
      <c r="I3527" s="400">
        <v>44151.892361111109</v>
      </c>
      <c r="J3527">
        <v>1.18544</v>
      </c>
      <c r="N3527">
        <v>1.52</v>
      </c>
      <c r="Q3527">
        <v>1734</v>
      </c>
      <c r="R3527" s="577" t="s">
        <v>96</v>
      </c>
      <c r="S3527" s="577">
        <v>3</v>
      </c>
    </row>
    <row r="3528" spans="1:19">
      <c r="A3528">
        <v>3525</v>
      </c>
      <c r="B3528" s="400">
        <v>44151.499305555553</v>
      </c>
      <c r="C3528" s="577" t="s">
        <v>96</v>
      </c>
      <c r="D3528">
        <v>0.03</v>
      </c>
      <c r="F3528">
        <v>1.1830499999999999</v>
      </c>
      <c r="I3528" s="400">
        <v>44151.892361111109</v>
      </c>
      <c r="J3528">
        <v>1.18544</v>
      </c>
      <c r="N3528">
        <v>7.17</v>
      </c>
      <c r="Q3528">
        <v>1734</v>
      </c>
      <c r="R3528" s="577" t="s">
        <v>96</v>
      </c>
      <c r="S3528" s="577">
        <v>3</v>
      </c>
    </row>
    <row r="3529" spans="1:19">
      <c r="A3529">
        <v>3526</v>
      </c>
      <c r="B3529" s="400">
        <v>44151.916666666664</v>
      </c>
      <c r="C3529" s="577" t="s">
        <v>96</v>
      </c>
      <c r="D3529">
        <v>0.02</v>
      </c>
      <c r="F3529">
        <v>1.18529</v>
      </c>
      <c r="I3529" s="400">
        <v>44152.026388888888</v>
      </c>
      <c r="J3529">
        <v>1.1862900000000001</v>
      </c>
      <c r="N3529">
        <v>1.92</v>
      </c>
      <c r="Q3529">
        <v>1735</v>
      </c>
      <c r="R3529" s="577" t="s">
        <v>96</v>
      </c>
      <c r="S3529" s="577">
        <v>1</v>
      </c>
    </row>
    <row r="3530" spans="1:19">
      <c r="A3530">
        <v>3527</v>
      </c>
      <c r="B3530" s="400">
        <v>44152.307638888888</v>
      </c>
      <c r="C3530" s="577" t="s">
        <v>96</v>
      </c>
      <c r="D3530">
        <v>0.02</v>
      </c>
      <c r="F3530">
        <v>1.1852</v>
      </c>
      <c r="I3530" s="400">
        <v>44152.34375</v>
      </c>
      <c r="J3530">
        <v>1.1861999999999999</v>
      </c>
      <c r="N3530">
        <v>2</v>
      </c>
      <c r="Q3530">
        <v>1736</v>
      </c>
      <c r="R3530" s="577" t="s">
        <v>96</v>
      </c>
      <c r="S3530" s="577">
        <v>1</v>
      </c>
    </row>
    <row r="3531" spans="1:19">
      <c r="A3531">
        <v>3529</v>
      </c>
      <c r="B3531" s="400">
        <v>44152.379861111112</v>
      </c>
      <c r="C3531" s="577" t="s">
        <v>96</v>
      </c>
      <c r="D3531">
        <v>0.02</v>
      </c>
      <c r="F3531">
        <v>1.1869099999999999</v>
      </c>
      <c r="I3531" s="400">
        <v>44152.463888888888</v>
      </c>
      <c r="J3531">
        <v>1.18791</v>
      </c>
      <c r="N3531">
        <v>2</v>
      </c>
      <c r="Q3531">
        <v>1737</v>
      </c>
      <c r="R3531" s="577" t="s">
        <v>96</v>
      </c>
      <c r="S3531" s="577">
        <v>1</v>
      </c>
    </row>
    <row r="3532" spans="1:19">
      <c r="A3532">
        <v>3530</v>
      </c>
      <c r="B3532" s="400">
        <v>44152.517361111109</v>
      </c>
      <c r="C3532" s="577" t="s">
        <v>96</v>
      </c>
      <c r="D3532">
        <v>0.02</v>
      </c>
      <c r="F3532">
        <v>1.1874100000000001</v>
      </c>
      <c r="I3532" s="400">
        <v>44152.553472222222</v>
      </c>
      <c r="J3532">
        <v>1.18841</v>
      </c>
      <c r="N3532">
        <v>2</v>
      </c>
      <c r="Q3532">
        <v>1738</v>
      </c>
      <c r="R3532" s="577" t="s">
        <v>96</v>
      </c>
      <c r="S3532" s="577">
        <v>1</v>
      </c>
    </row>
    <row r="3533" spans="1:19">
      <c r="A3533">
        <v>3531</v>
      </c>
      <c r="B3533" s="400">
        <v>44152.56527777778</v>
      </c>
      <c r="C3533" s="577" t="s">
        <v>96</v>
      </c>
      <c r="D3533">
        <v>0.02</v>
      </c>
      <c r="F3533">
        <v>1.1879</v>
      </c>
      <c r="I3533" s="400">
        <v>44152.572916666664</v>
      </c>
      <c r="J3533">
        <v>1.1889000000000001</v>
      </c>
      <c r="N3533">
        <v>2</v>
      </c>
      <c r="Q3533">
        <v>1739</v>
      </c>
      <c r="R3533" s="577" t="s">
        <v>96</v>
      </c>
      <c r="S3533" s="577">
        <v>1</v>
      </c>
    </row>
    <row r="3534" spans="1:19">
      <c r="A3534">
        <v>3533</v>
      </c>
      <c r="B3534" s="400">
        <v>44152.57916666667</v>
      </c>
      <c r="C3534" s="577" t="s">
        <v>96</v>
      </c>
      <c r="D3534">
        <v>0.02</v>
      </c>
      <c r="F3534">
        <v>1.1889400000000001</v>
      </c>
      <c r="I3534" s="400">
        <v>44153.302083333336</v>
      </c>
      <c r="J3534">
        <v>1.1880900000000001</v>
      </c>
      <c r="N3534">
        <v>-1.78</v>
      </c>
      <c r="Q3534">
        <v>1740</v>
      </c>
      <c r="R3534" s="577" t="s">
        <v>96</v>
      </c>
      <c r="S3534" s="577">
        <v>3</v>
      </c>
    </row>
    <row r="3535" spans="1:19">
      <c r="A3535">
        <v>3534</v>
      </c>
      <c r="B3535" s="400">
        <v>44152.614583333336</v>
      </c>
      <c r="C3535" s="577" t="s">
        <v>96</v>
      </c>
      <c r="D3535">
        <v>0.02</v>
      </c>
      <c r="F3535">
        <v>1.1873199999999999</v>
      </c>
      <c r="I3535" s="400">
        <v>44153.302083333336</v>
      </c>
      <c r="J3535">
        <v>1.1880900000000001</v>
      </c>
      <c r="N3535">
        <v>1.46</v>
      </c>
      <c r="Q3535">
        <v>1740</v>
      </c>
      <c r="R3535" s="577" t="s">
        <v>96</v>
      </c>
      <c r="S3535" s="577">
        <v>3</v>
      </c>
    </row>
    <row r="3536" spans="1:19">
      <c r="A3536">
        <v>3535</v>
      </c>
      <c r="B3536" s="400">
        <v>44153.043749999997</v>
      </c>
      <c r="C3536" s="577" t="s">
        <v>96</v>
      </c>
      <c r="D3536">
        <v>0.03</v>
      </c>
      <c r="F3536">
        <v>1.18571</v>
      </c>
      <c r="I3536" s="400">
        <v>44153.302083333336</v>
      </c>
      <c r="J3536">
        <v>1.1880900000000001</v>
      </c>
      <c r="N3536">
        <v>7.14</v>
      </c>
      <c r="Q3536">
        <v>1740</v>
      </c>
      <c r="R3536" s="577" t="s">
        <v>96</v>
      </c>
      <c r="S3536" s="577">
        <v>3</v>
      </c>
    </row>
    <row r="3537" spans="1:19">
      <c r="A3537">
        <v>3536</v>
      </c>
      <c r="B3537" s="400">
        <v>44153.335416666669</v>
      </c>
      <c r="C3537" s="577" t="s">
        <v>96</v>
      </c>
      <c r="D3537">
        <v>0.02</v>
      </c>
      <c r="F3537">
        <v>1.1879900000000001</v>
      </c>
      <c r="I3537" s="400">
        <v>44153.34375</v>
      </c>
      <c r="J3537">
        <v>1.18899</v>
      </c>
      <c r="N3537">
        <v>2</v>
      </c>
      <c r="Q3537">
        <v>1741</v>
      </c>
      <c r="R3537" s="577" t="s">
        <v>96</v>
      </c>
      <c r="S3537" s="577">
        <v>1</v>
      </c>
    </row>
    <row r="3538" spans="1:19">
      <c r="A3538">
        <v>3537</v>
      </c>
      <c r="B3538" s="400">
        <v>44153.35833333333</v>
      </c>
      <c r="C3538" s="577" t="s">
        <v>96</v>
      </c>
      <c r="D3538">
        <v>0.02</v>
      </c>
      <c r="F3538">
        <v>1.1881699999999999</v>
      </c>
      <c r="I3538" s="400">
        <v>44154.797222222223</v>
      </c>
      <c r="J3538">
        <v>1.18605</v>
      </c>
      <c r="N3538">
        <v>-4.4800000000000004</v>
      </c>
      <c r="Q3538">
        <v>1742</v>
      </c>
      <c r="R3538" s="577" t="s">
        <v>96</v>
      </c>
      <c r="S3538" s="577">
        <v>4</v>
      </c>
    </row>
    <row r="3539" spans="1:19">
      <c r="A3539">
        <v>3538</v>
      </c>
      <c r="B3539" s="400">
        <v>44153.502083333333</v>
      </c>
      <c r="C3539" s="577" t="s">
        <v>96</v>
      </c>
      <c r="D3539">
        <v>0.02</v>
      </c>
      <c r="F3539">
        <v>1.1865699999999999</v>
      </c>
      <c r="I3539" s="400">
        <v>44154.797222222223</v>
      </c>
      <c r="J3539">
        <v>1.18605</v>
      </c>
      <c r="N3539">
        <v>-1.28</v>
      </c>
      <c r="Q3539">
        <v>1742</v>
      </c>
      <c r="R3539" s="577" t="s">
        <v>96</v>
      </c>
      <c r="S3539" s="577">
        <v>4</v>
      </c>
    </row>
    <row r="3540" spans="1:19">
      <c r="A3540">
        <v>3539</v>
      </c>
      <c r="B3540" s="400">
        <v>44153.998611111114</v>
      </c>
      <c r="C3540" s="577" t="s">
        <v>96</v>
      </c>
      <c r="D3540">
        <v>0.03</v>
      </c>
      <c r="F3540">
        <v>1.18496</v>
      </c>
      <c r="I3540" s="400">
        <v>44154.797222222223</v>
      </c>
      <c r="J3540">
        <v>1.18605</v>
      </c>
      <c r="N3540">
        <v>2.91</v>
      </c>
      <c r="Q3540">
        <v>1742</v>
      </c>
      <c r="R3540" s="577" t="s">
        <v>96</v>
      </c>
      <c r="S3540" s="577">
        <v>4</v>
      </c>
    </row>
    <row r="3541" spans="1:19">
      <c r="A3541">
        <v>3542</v>
      </c>
      <c r="B3541" s="400">
        <v>44154.368750000001</v>
      </c>
      <c r="C3541" s="577" t="s">
        <v>96</v>
      </c>
      <c r="D3541">
        <v>0.05</v>
      </c>
      <c r="F3541">
        <v>1.1832499999999999</v>
      </c>
      <c r="I3541" s="400">
        <v>44154.797222222223</v>
      </c>
      <c r="J3541">
        <v>1.18605</v>
      </c>
      <c r="N3541">
        <v>14</v>
      </c>
      <c r="Q3541">
        <v>1742</v>
      </c>
      <c r="R3541" s="577" t="s">
        <v>96</v>
      </c>
      <c r="S3541" s="577">
        <v>4</v>
      </c>
    </row>
    <row r="3542" spans="1:19">
      <c r="A3542">
        <v>3540</v>
      </c>
      <c r="B3542" s="400">
        <v>44154.012499999997</v>
      </c>
      <c r="C3542" s="577" t="s">
        <v>97</v>
      </c>
      <c r="D3542">
        <v>0.02</v>
      </c>
      <c r="F3542">
        <v>1.1836199999999999</v>
      </c>
      <c r="I3542" s="400">
        <v>44154.356249999997</v>
      </c>
      <c r="J3542">
        <v>1.1834199999999999</v>
      </c>
      <c r="N3542">
        <v>0.4</v>
      </c>
      <c r="Q3542">
        <v>1743</v>
      </c>
      <c r="R3542" s="577" t="s">
        <v>97</v>
      </c>
      <c r="S3542" s="577">
        <v>2</v>
      </c>
    </row>
    <row r="3543" spans="1:19">
      <c r="A3543">
        <v>3541</v>
      </c>
      <c r="B3543" s="400">
        <v>44154.305555555555</v>
      </c>
      <c r="C3543" s="577" t="s">
        <v>97</v>
      </c>
      <c r="D3543">
        <v>0.02</v>
      </c>
      <c r="F3543">
        <v>1.1852199999999999</v>
      </c>
      <c r="I3543" s="400">
        <v>44154.356249999997</v>
      </c>
      <c r="J3543">
        <v>1.1834199999999999</v>
      </c>
      <c r="N3543">
        <v>3.6</v>
      </c>
      <c r="Q3543">
        <v>1743</v>
      </c>
      <c r="R3543" s="577" t="s">
        <v>97</v>
      </c>
      <c r="S3543" s="577">
        <v>2</v>
      </c>
    </row>
    <row r="3544" spans="1:19">
      <c r="A3544">
        <v>3543</v>
      </c>
      <c r="B3544" s="400">
        <v>44154.37777777778</v>
      </c>
      <c r="C3544" s="577" t="s">
        <v>97</v>
      </c>
      <c r="D3544">
        <v>0.02</v>
      </c>
      <c r="F3544">
        <v>1.18299</v>
      </c>
      <c r="I3544" s="400">
        <v>44154.427777777775</v>
      </c>
      <c r="J3544">
        <v>1.1819900000000001</v>
      </c>
      <c r="N3544">
        <v>2</v>
      </c>
      <c r="Q3544">
        <v>1744</v>
      </c>
      <c r="R3544" s="577" t="s">
        <v>97</v>
      </c>
      <c r="S3544" s="577">
        <v>1</v>
      </c>
    </row>
    <row r="3545" spans="1:19">
      <c r="A3545">
        <v>3544</v>
      </c>
      <c r="B3545" s="400">
        <v>44154.430555555555</v>
      </c>
      <c r="C3545" s="577" t="s">
        <v>97</v>
      </c>
      <c r="D3545">
        <v>0.02</v>
      </c>
      <c r="F3545">
        <v>1.1823699999999999</v>
      </c>
      <c r="I3545" s="400">
        <v>44154.606249999997</v>
      </c>
      <c r="J3545">
        <v>1.1821699999999999</v>
      </c>
      <c r="N3545">
        <v>0.4</v>
      </c>
      <c r="Q3545">
        <v>1745</v>
      </c>
      <c r="R3545" s="577" t="s">
        <v>97</v>
      </c>
      <c r="S3545" s="577">
        <v>2</v>
      </c>
    </row>
    <row r="3546" spans="1:19">
      <c r="A3546">
        <v>3545</v>
      </c>
      <c r="B3546" s="400">
        <v>44154.537499999999</v>
      </c>
      <c r="C3546" s="577" t="s">
        <v>97</v>
      </c>
      <c r="D3546">
        <v>0.02</v>
      </c>
      <c r="F3546">
        <v>1.18397</v>
      </c>
      <c r="I3546" s="400">
        <v>44154.606249999997</v>
      </c>
      <c r="J3546">
        <v>1.1821699999999999</v>
      </c>
      <c r="N3546">
        <v>3.6</v>
      </c>
      <c r="Q3546">
        <v>1745</v>
      </c>
      <c r="R3546" s="577" t="s">
        <v>97</v>
      </c>
      <c r="S3546" s="577">
        <v>2</v>
      </c>
    </row>
    <row r="3547" spans="1:19">
      <c r="A3547">
        <v>3546</v>
      </c>
      <c r="B3547" s="400">
        <v>44154.617361111108</v>
      </c>
      <c r="C3547" s="577" t="s">
        <v>97</v>
      </c>
      <c r="D3547">
        <v>0.02</v>
      </c>
      <c r="F3547">
        <v>1.18309</v>
      </c>
      <c r="I3547" s="400">
        <v>44155.663194444445</v>
      </c>
      <c r="J3547">
        <v>1.1852100000000001</v>
      </c>
      <c r="N3547">
        <v>-4.22</v>
      </c>
      <c r="Q3547">
        <v>1746</v>
      </c>
      <c r="R3547" s="577" t="s">
        <v>97</v>
      </c>
      <c r="S3547" s="577">
        <v>4</v>
      </c>
    </row>
    <row r="3548" spans="1:19">
      <c r="A3548">
        <v>3547</v>
      </c>
      <c r="B3548" s="400">
        <v>44154.71875</v>
      </c>
      <c r="C3548" s="577" t="s">
        <v>97</v>
      </c>
      <c r="D3548">
        <v>0.02</v>
      </c>
      <c r="F3548">
        <v>1.18469</v>
      </c>
      <c r="I3548" s="400">
        <v>44155.663194444445</v>
      </c>
      <c r="J3548">
        <v>1.1852100000000001</v>
      </c>
      <c r="N3548">
        <v>-1.02</v>
      </c>
      <c r="Q3548">
        <v>1746</v>
      </c>
      <c r="R3548" s="577" t="s">
        <v>97</v>
      </c>
      <c r="S3548" s="577">
        <v>4</v>
      </c>
    </row>
    <row r="3549" spans="1:19">
      <c r="A3549">
        <v>3548</v>
      </c>
      <c r="B3549" s="400">
        <v>44154.79791666667</v>
      </c>
      <c r="C3549" s="577" t="s">
        <v>97</v>
      </c>
      <c r="D3549">
        <v>0.03</v>
      </c>
      <c r="F3549">
        <v>1.1862999999999999</v>
      </c>
      <c r="I3549" s="400">
        <v>44155.663194444445</v>
      </c>
      <c r="J3549">
        <v>1.1852100000000001</v>
      </c>
      <c r="N3549">
        <v>3.3</v>
      </c>
      <c r="Q3549">
        <v>1746</v>
      </c>
      <c r="R3549" s="577" t="s">
        <v>97</v>
      </c>
      <c r="S3549" s="577">
        <v>4</v>
      </c>
    </row>
    <row r="3550" spans="1:19">
      <c r="A3550">
        <v>3549</v>
      </c>
      <c r="B3550" s="400">
        <v>44154.859027777777</v>
      </c>
      <c r="C3550" s="577" t="s">
        <v>97</v>
      </c>
      <c r="D3550">
        <v>0.05</v>
      </c>
      <c r="F3550">
        <v>1.1879999999999999</v>
      </c>
      <c r="I3550" s="400">
        <v>44155.663194444445</v>
      </c>
      <c r="J3550">
        <v>1.1852100000000001</v>
      </c>
      <c r="N3550">
        <v>14.01</v>
      </c>
      <c r="Q3550">
        <v>1746</v>
      </c>
      <c r="R3550" s="577" t="s">
        <v>97</v>
      </c>
      <c r="S3550" s="577">
        <v>4</v>
      </c>
    </row>
    <row r="3551" spans="1:19">
      <c r="A3551">
        <v>3550</v>
      </c>
      <c r="B3551" s="400">
        <v>44155.297222222223</v>
      </c>
      <c r="C3551" s="577" t="s">
        <v>96</v>
      </c>
      <c r="D3551">
        <v>0.02</v>
      </c>
      <c r="F3551">
        <v>1.18787</v>
      </c>
      <c r="I3551" s="400">
        <v>44158.38958333333</v>
      </c>
      <c r="J3551">
        <v>1.18807</v>
      </c>
      <c r="N3551">
        <v>0.32</v>
      </c>
      <c r="Q3551">
        <v>1747</v>
      </c>
      <c r="R3551" s="577" t="s">
        <v>96</v>
      </c>
      <c r="S3551" s="577">
        <v>2</v>
      </c>
    </row>
    <row r="3552" spans="1:19">
      <c r="A3552">
        <v>3551</v>
      </c>
      <c r="B3552" s="400">
        <v>44155.378472222219</v>
      </c>
      <c r="C3552" s="577" t="s">
        <v>96</v>
      </c>
      <c r="D3552">
        <v>0.02</v>
      </c>
      <c r="F3552">
        <v>1.1862699999999999</v>
      </c>
      <c r="I3552" s="400">
        <v>44158.38958333333</v>
      </c>
      <c r="J3552">
        <v>1.18807</v>
      </c>
      <c r="N3552">
        <v>3.52</v>
      </c>
      <c r="Q3552">
        <v>1747</v>
      </c>
      <c r="R3552" s="577" t="s">
        <v>96</v>
      </c>
      <c r="S3552" s="577">
        <v>2</v>
      </c>
    </row>
    <row r="3553" spans="1:19">
      <c r="A3553">
        <v>3552</v>
      </c>
      <c r="B3553" s="400">
        <v>44155.667361111111</v>
      </c>
      <c r="C3553" s="577" t="s">
        <v>97</v>
      </c>
      <c r="D3553">
        <v>0.02</v>
      </c>
      <c r="F3553">
        <v>1.18563</v>
      </c>
      <c r="I3553" s="400">
        <v>44158.617361111108</v>
      </c>
      <c r="J3553">
        <v>1.18774</v>
      </c>
      <c r="N3553">
        <v>-4.2</v>
      </c>
      <c r="Q3553">
        <v>1748</v>
      </c>
      <c r="R3553" s="577" t="s">
        <v>97</v>
      </c>
      <c r="S3553" s="577">
        <v>4</v>
      </c>
    </row>
    <row r="3554" spans="1:19">
      <c r="A3554">
        <v>3553</v>
      </c>
      <c r="B3554" s="400">
        <v>44158.029166666667</v>
      </c>
      <c r="C3554" s="577" t="s">
        <v>97</v>
      </c>
      <c r="D3554">
        <v>0.02</v>
      </c>
      <c r="F3554">
        <v>1.18723</v>
      </c>
      <c r="I3554" s="400">
        <v>44158.617361111108</v>
      </c>
      <c r="J3554">
        <v>1.18774</v>
      </c>
      <c r="N3554">
        <v>-1.02</v>
      </c>
      <c r="Q3554">
        <v>1748</v>
      </c>
      <c r="R3554" s="577" t="s">
        <v>97</v>
      </c>
      <c r="S3554" s="577">
        <v>4</v>
      </c>
    </row>
    <row r="3555" spans="1:19">
      <c r="A3555">
        <v>3555</v>
      </c>
      <c r="B3555" s="400">
        <v>44158.456944444442</v>
      </c>
      <c r="C3555" s="577" t="s">
        <v>97</v>
      </c>
      <c r="D3555">
        <v>0.03</v>
      </c>
      <c r="F3555">
        <v>1.1888300000000001</v>
      </c>
      <c r="I3555" s="400">
        <v>44158.617361111108</v>
      </c>
      <c r="J3555">
        <v>1.18774</v>
      </c>
      <c r="N3555">
        <v>3.27</v>
      </c>
      <c r="Q3555">
        <v>1748</v>
      </c>
      <c r="R3555" s="577" t="s">
        <v>97</v>
      </c>
      <c r="S3555" s="577">
        <v>4</v>
      </c>
    </row>
    <row r="3556" spans="1:19">
      <c r="A3556">
        <v>3556</v>
      </c>
      <c r="B3556" s="400">
        <v>44158.46875</v>
      </c>
      <c r="C3556" s="577" t="s">
        <v>97</v>
      </c>
      <c r="D3556">
        <v>0.05</v>
      </c>
      <c r="F3556">
        <v>1.1905300000000001</v>
      </c>
      <c r="I3556" s="400">
        <v>44158.617361111108</v>
      </c>
      <c r="J3556">
        <v>1.18774</v>
      </c>
      <c r="N3556">
        <v>13.95</v>
      </c>
      <c r="Q3556">
        <v>1748</v>
      </c>
      <c r="R3556" s="577" t="s">
        <v>97</v>
      </c>
      <c r="S3556" s="577">
        <v>4</v>
      </c>
    </row>
    <row r="3557" spans="1:19">
      <c r="A3557">
        <v>3554</v>
      </c>
      <c r="B3557" s="400">
        <v>44158.394444444442</v>
      </c>
      <c r="C3557" s="577" t="s">
        <v>96</v>
      </c>
      <c r="D3557">
        <v>0.02</v>
      </c>
      <c r="F3557">
        <v>1.1879599999999999</v>
      </c>
      <c r="I3557" s="400">
        <v>44158.456944444442</v>
      </c>
      <c r="J3557">
        <v>1.18896</v>
      </c>
      <c r="N3557">
        <v>2</v>
      </c>
      <c r="Q3557">
        <v>1749</v>
      </c>
      <c r="R3557" s="577" t="s">
        <v>96</v>
      </c>
      <c r="S3557" s="577">
        <v>1</v>
      </c>
    </row>
    <row r="3558" spans="1:19">
      <c r="A3558">
        <v>3557</v>
      </c>
      <c r="B3558" s="400">
        <v>44158.477083333331</v>
      </c>
      <c r="C3558" s="577" t="s">
        <v>96</v>
      </c>
      <c r="D3558">
        <v>0.02</v>
      </c>
      <c r="F3558">
        <v>1.18974</v>
      </c>
      <c r="I3558" s="400">
        <v>44158.743750000001</v>
      </c>
      <c r="J3558">
        <v>1.1841299999999999</v>
      </c>
      <c r="N3558">
        <v>-11.22</v>
      </c>
      <c r="Q3558">
        <v>1750</v>
      </c>
      <c r="R3558" s="577" t="s">
        <v>96</v>
      </c>
      <c r="S3558" s="577">
        <v>6</v>
      </c>
    </row>
    <row r="3559" spans="1:19">
      <c r="A3559">
        <v>3558</v>
      </c>
      <c r="B3559" s="400">
        <v>44158.618055555555</v>
      </c>
      <c r="C3559" s="577" t="s">
        <v>96</v>
      </c>
      <c r="D3559">
        <v>0.02</v>
      </c>
      <c r="F3559">
        <v>1.18763</v>
      </c>
      <c r="I3559" s="400">
        <v>44158.743750000001</v>
      </c>
      <c r="J3559">
        <v>1.1841299999999999</v>
      </c>
      <c r="N3559">
        <v>-7</v>
      </c>
      <c r="Q3559">
        <v>1750</v>
      </c>
      <c r="R3559" s="577" t="s">
        <v>96</v>
      </c>
      <c r="S3559" s="577">
        <v>6</v>
      </c>
    </row>
    <row r="3560" spans="1:19">
      <c r="A3560">
        <v>3559</v>
      </c>
      <c r="B3560" s="400">
        <v>44158.625694444447</v>
      </c>
      <c r="C3560" s="577" t="s">
        <v>96</v>
      </c>
      <c r="D3560">
        <v>0.03</v>
      </c>
      <c r="F3560">
        <v>1.1859</v>
      </c>
      <c r="I3560" s="400">
        <v>44158.743750000001</v>
      </c>
      <c r="J3560">
        <v>1.1841299999999999</v>
      </c>
      <c r="N3560">
        <v>-5.31</v>
      </c>
      <c r="Q3560">
        <v>1750</v>
      </c>
      <c r="R3560" s="577" t="s">
        <v>96</v>
      </c>
      <c r="S3560" s="577">
        <v>6</v>
      </c>
    </row>
    <row r="3561" spans="1:19">
      <c r="A3561">
        <v>3560</v>
      </c>
      <c r="B3561" s="400">
        <v>44158.633333333331</v>
      </c>
      <c r="C3561" s="577" t="s">
        <v>96</v>
      </c>
      <c r="D3561">
        <v>0.05</v>
      </c>
      <c r="F3561">
        <v>1.1841999999999999</v>
      </c>
      <c r="I3561" s="400">
        <v>44158.743750000001</v>
      </c>
      <c r="J3561">
        <v>1.1841299999999999</v>
      </c>
      <c r="N3561">
        <v>-0.35</v>
      </c>
      <c r="Q3561">
        <v>1750</v>
      </c>
      <c r="R3561" s="577" t="s">
        <v>96</v>
      </c>
      <c r="S3561" s="577">
        <v>6</v>
      </c>
    </row>
    <row r="3562" spans="1:19">
      <c r="A3562">
        <v>3561</v>
      </c>
      <c r="B3562" s="400">
        <v>44158.643055555556</v>
      </c>
      <c r="C3562" s="577" t="s">
        <v>96</v>
      </c>
      <c r="D3562">
        <v>0.08</v>
      </c>
      <c r="F3562">
        <v>1.1823999999999999</v>
      </c>
      <c r="I3562" s="400">
        <v>44158.743750000001</v>
      </c>
      <c r="J3562">
        <v>1.1841299999999999</v>
      </c>
      <c r="N3562">
        <v>13.84</v>
      </c>
      <c r="Q3562">
        <v>1750</v>
      </c>
      <c r="R3562" s="577" t="s">
        <v>96</v>
      </c>
      <c r="S3562" s="577">
        <v>6</v>
      </c>
    </row>
    <row r="3563" spans="1:19">
      <c r="A3563">
        <v>3563</v>
      </c>
      <c r="B3563" s="400">
        <v>44158.674305555556</v>
      </c>
      <c r="C3563" s="577" t="s">
        <v>96</v>
      </c>
      <c r="D3563">
        <v>0.14000000000000001</v>
      </c>
      <c r="F3563">
        <v>1.1805000000000001</v>
      </c>
      <c r="I3563" s="400">
        <v>44158.743750000001</v>
      </c>
      <c r="J3563">
        <v>1.1841299999999999</v>
      </c>
      <c r="K3563" s="577"/>
      <c r="N3563">
        <v>50.82</v>
      </c>
      <c r="Q3563">
        <v>1750</v>
      </c>
      <c r="R3563" s="577" t="s">
        <v>96</v>
      </c>
      <c r="S3563" s="577">
        <v>6</v>
      </c>
    </row>
    <row r="3564" spans="1:19">
      <c r="A3564">
        <v>3562</v>
      </c>
      <c r="B3564" s="400">
        <v>44158.648611111108</v>
      </c>
      <c r="C3564" s="577" t="s">
        <v>97</v>
      </c>
      <c r="D3564">
        <v>0.02</v>
      </c>
      <c r="F3564">
        <v>1.18279</v>
      </c>
      <c r="I3564" s="400">
        <v>44158.664583333331</v>
      </c>
      <c r="J3564">
        <v>1.1817899999999999</v>
      </c>
      <c r="N3564">
        <v>2</v>
      </c>
      <c r="Q3564">
        <v>1751</v>
      </c>
      <c r="R3564" s="577" t="s">
        <v>97</v>
      </c>
      <c r="S3564" s="577">
        <v>1</v>
      </c>
    </row>
    <row r="3565" spans="1:19">
      <c r="A3565">
        <v>3564</v>
      </c>
      <c r="B3565" s="400">
        <v>44158.677083333336</v>
      </c>
      <c r="C3565" s="577" t="s">
        <v>97</v>
      </c>
      <c r="D3565">
        <v>0.02</v>
      </c>
      <c r="F3565">
        <v>1.18116</v>
      </c>
      <c r="I3565" s="400">
        <v>44159.589583333334</v>
      </c>
      <c r="J3565">
        <v>1.1846399999999999</v>
      </c>
      <c r="N3565">
        <v>-6.94</v>
      </c>
      <c r="Q3565">
        <v>1752</v>
      </c>
      <c r="R3565" s="577" t="s">
        <v>97</v>
      </c>
      <c r="S3565" s="577">
        <v>5</v>
      </c>
    </row>
    <row r="3566" spans="1:19">
      <c r="A3566">
        <v>3565</v>
      </c>
      <c r="B3566" s="400">
        <v>44158.709027777775</v>
      </c>
      <c r="C3566" s="577" t="s">
        <v>97</v>
      </c>
      <c r="D3566">
        <v>0.02</v>
      </c>
      <c r="F3566">
        <v>1.1827799999999999</v>
      </c>
      <c r="I3566" s="400">
        <v>44159.589583333334</v>
      </c>
      <c r="J3566">
        <v>1.1846399999999999</v>
      </c>
      <c r="N3566">
        <v>-3.7</v>
      </c>
      <c r="Q3566">
        <v>1752</v>
      </c>
      <c r="R3566" s="577" t="s">
        <v>97</v>
      </c>
      <c r="S3566" s="577">
        <v>5</v>
      </c>
    </row>
    <row r="3567" spans="1:19">
      <c r="A3567">
        <v>3566</v>
      </c>
      <c r="B3567" s="400">
        <v>44158.75277777778</v>
      </c>
      <c r="C3567" s="577" t="s">
        <v>97</v>
      </c>
      <c r="D3567">
        <v>0.03</v>
      </c>
      <c r="F3567">
        <v>1.18438</v>
      </c>
      <c r="I3567" s="400">
        <v>44159.589583333334</v>
      </c>
      <c r="J3567">
        <v>1.1846399999999999</v>
      </c>
      <c r="N3567">
        <v>-0.75</v>
      </c>
      <c r="Q3567">
        <v>1752</v>
      </c>
      <c r="R3567" s="577" t="s">
        <v>97</v>
      </c>
      <c r="S3567" s="577">
        <v>5</v>
      </c>
    </row>
    <row r="3568" spans="1:19">
      <c r="A3568">
        <v>3568</v>
      </c>
      <c r="B3568" s="400">
        <v>44159.335416666669</v>
      </c>
      <c r="C3568" s="577" t="s">
        <v>97</v>
      </c>
      <c r="D3568">
        <v>0.05</v>
      </c>
      <c r="F3568">
        <v>1.18611</v>
      </c>
      <c r="I3568" s="400">
        <v>44159.589583333334</v>
      </c>
      <c r="J3568">
        <v>1.1846399999999999</v>
      </c>
      <c r="K3568" s="577"/>
      <c r="N3568">
        <v>7.35</v>
      </c>
      <c r="Q3568">
        <v>1752</v>
      </c>
      <c r="R3568" s="577" t="s">
        <v>97</v>
      </c>
      <c r="S3568" s="577">
        <v>5</v>
      </c>
    </row>
    <row r="3569" spans="1:19">
      <c r="A3569">
        <v>3570</v>
      </c>
      <c r="B3569" s="400">
        <v>44159.398611111108</v>
      </c>
      <c r="C3569" s="577" t="s">
        <v>97</v>
      </c>
      <c r="D3569">
        <v>0.08</v>
      </c>
      <c r="F3569">
        <v>1.18791</v>
      </c>
      <c r="I3569" s="400">
        <v>44159.589583333334</v>
      </c>
      <c r="J3569">
        <v>1.1846399999999999</v>
      </c>
      <c r="N3569">
        <v>26.16</v>
      </c>
      <c r="Q3569">
        <v>1752</v>
      </c>
      <c r="R3569" s="577" t="s">
        <v>97</v>
      </c>
      <c r="S3569" s="577">
        <v>5</v>
      </c>
    </row>
    <row r="3570" spans="1:19">
      <c r="A3570">
        <v>3567</v>
      </c>
      <c r="B3570" s="400">
        <v>44158.759027777778</v>
      </c>
      <c r="C3570" s="577" t="s">
        <v>96</v>
      </c>
      <c r="D3570">
        <v>0.02</v>
      </c>
      <c r="F3570">
        <v>1.18418</v>
      </c>
      <c r="I3570" s="400">
        <v>44159.206944444442</v>
      </c>
      <c r="J3570">
        <v>1.1851799999999999</v>
      </c>
      <c r="N3570">
        <v>1.92</v>
      </c>
      <c r="Q3570">
        <v>1753</v>
      </c>
      <c r="R3570" s="577" t="s">
        <v>96</v>
      </c>
      <c r="S3570" s="577">
        <v>1</v>
      </c>
    </row>
    <row r="3571" spans="1:19">
      <c r="A3571">
        <v>3569</v>
      </c>
      <c r="B3571" s="400">
        <v>44159.352083333331</v>
      </c>
      <c r="C3571" s="577" t="s">
        <v>96</v>
      </c>
      <c r="D3571">
        <v>0.02</v>
      </c>
      <c r="F3571">
        <v>1.18723</v>
      </c>
      <c r="I3571" s="400">
        <v>44159.398611111108</v>
      </c>
      <c r="J3571">
        <v>1.1882299999999999</v>
      </c>
      <c r="N3571">
        <v>2</v>
      </c>
      <c r="Q3571">
        <v>1754</v>
      </c>
      <c r="R3571" s="577" t="s">
        <v>96</v>
      </c>
      <c r="S3571" s="577">
        <v>1</v>
      </c>
    </row>
    <row r="3572" spans="1:19">
      <c r="A3572">
        <v>3571</v>
      </c>
      <c r="B3572" s="400">
        <v>44159.413194444445</v>
      </c>
      <c r="C3572" s="577" t="s">
        <v>96</v>
      </c>
      <c r="D3572">
        <v>0.02</v>
      </c>
      <c r="F3572">
        <v>1.1884300000000001</v>
      </c>
      <c r="I3572" s="400">
        <v>44159.661111111112</v>
      </c>
      <c r="J3572">
        <v>1.1875899999999999</v>
      </c>
      <c r="N3572">
        <v>-1.68</v>
      </c>
      <c r="Q3572">
        <v>1755</v>
      </c>
      <c r="R3572" s="577" t="s">
        <v>96</v>
      </c>
      <c r="S3572" s="577">
        <v>3</v>
      </c>
    </row>
    <row r="3573" spans="1:19">
      <c r="A3573">
        <v>3572</v>
      </c>
      <c r="B3573" s="400">
        <v>44159.499305555553</v>
      </c>
      <c r="C3573" s="577" t="s">
        <v>96</v>
      </c>
      <c r="D3573">
        <v>0.02</v>
      </c>
      <c r="F3573">
        <v>1.18682</v>
      </c>
      <c r="I3573" s="400">
        <v>44159.661111111112</v>
      </c>
      <c r="J3573">
        <v>1.1875899999999999</v>
      </c>
      <c r="N3573">
        <v>1.54</v>
      </c>
      <c r="Q3573">
        <v>1755</v>
      </c>
      <c r="R3573" s="577" t="s">
        <v>96</v>
      </c>
      <c r="S3573" s="577">
        <v>3</v>
      </c>
    </row>
    <row r="3574" spans="1:19">
      <c r="A3574">
        <v>3573</v>
      </c>
      <c r="B3574" s="400">
        <v>44159.585416666669</v>
      </c>
      <c r="C3574" s="577" t="s">
        <v>96</v>
      </c>
      <c r="D3574">
        <v>0.03</v>
      </c>
      <c r="F3574">
        <v>1.1852199999999999</v>
      </c>
      <c r="I3574" s="400">
        <v>44159.661111111112</v>
      </c>
      <c r="J3574">
        <v>1.1875899999999999</v>
      </c>
      <c r="N3574">
        <v>7.11</v>
      </c>
      <c r="Q3574">
        <v>1755</v>
      </c>
      <c r="R3574" s="577" t="s">
        <v>96</v>
      </c>
      <c r="S3574" s="577">
        <v>3</v>
      </c>
    </row>
    <row r="3575" spans="1:19">
      <c r="A3575">
        <v>3574</v>
      </c>
      <c r="B3575" s="400">
        <v>44159.592361111114</v>
      </c>
      <c r="C3575" s="577" t="s">
        <v>97</v>
      </c>
      <c r="D3575">
        <v>0.02</v>
      </c>
      <c r="F3575">
        <v>1.1853899999999999</v>
      </c>
      <c r="I3575" s="400">
        <v>44160.462500000001</v>
      </c>
      <c r="J3575">
        <v>1.1888399999999999</v>
      </c>
      <c r="N3575">
        <v>-6.88</v>
      </c>
      <c r="Q3575">
        <v>1756</v>
      </c>
      <c r="R3575" s="577" t="s">
        <v>97</v>
      </c>
      <c r="S3575" s="577">
        <v>5</v>
      </c>
    </row>
    <row r="3576" spans="1:19">
      <c r="A3576">
        <v>3575</v>
      </c>
      <c r="B3576" s="400">
        <v>44159.652777777781</v>
      </c>
      <c r="C3576" s="577" t="s">
        <v>97</v>
      </c>
      <c r="D3576">
        <v>0.02</v>
      </c>
      <c r="F3576">
        <v>1.18699</v>
      </c>
      <c r="I3576" s="400">
        <v>44160.462500000001</v>
      </c>
      <c r="J3576">
        <v>1.1888399999999999</v>
      </c>
      <c r="N3576">
        <v>-3.68</v>
      </c>
      <c r="Q3576">
        <v>1756</v>
      </c>
      <c r="R3576" s="577" t="s">
        <v>97</v>
      </c>
      <c r="S3576" s="577">
        <v>5</v>
      </c>
    </row>
    <row r="3577" spans="1:19">
      <c r="A3577">
        <v>3577</v>
      </c>
      <c r="B3577" s="400">
        <v>44159.684027777781</v>
      </c>
      <c r="C3577" s="577" t="s">
        <v>97</v>
      </c>
      <c r="D3577">
        <v>0.03</v>
      </c>
      <c r="F3577">
        <v>1.18859</v>
      </c>
      <c r="I3577" s="400">
        <v>44160.462500000001</v>
      </c>
      <c r="J3577">
        <v>1.1888399999999999</v>
      </c>
      <c r="N3577">
        <v>-0.72</v>
      </c>
      <c r="Q3577">
        <v>1756</v>
      </c>
      <c r="R3577" s="577" t="s">
        <v>97</v>
      </c>
      <c r="S3577" s="577">
        <v>5</v>
      </c>
    </row>
    <row r="3578" spans="1:19">
      <c r="A3578">
        <v>3580</v>
      </c>
      <c r="B3578" s="400">
        <v>44160.046527777777</v>
      </c>
      <c r="C3578" s="577" t="s">
        <v>97</v>
      </c>
      <c r="D3578">
        <v>0.05</v>
      </c>
      <c r="F3578">
        <v>1.1902900000000001</v>
      </c>
      <c r="I3578" s="400">
        <v>44160.462500000001</v>
      </c>
      <c r="J3578">
        <v>1.1888399999999999</v>
      </c>
      <c r="N3578">
        <v>7.25</v>
      </c>
      <c r="Q3578">
        <v>1756</v>
      </c>
      <c r="R3578" s="577" t="s">
        <v>97</v>
      </c>
      <c r="S3578" s="577">
        <v>5</v>
      </c>
    </row>
    <row r="3579" spans="1:19">
      <c r="A3579">
        <v>3582</v>
      </c>
      <c r="B3579" s="400">
        <v>44160.341666666667</v>
      </c>
      <c r="C3579" s="577" t="s">
        <v>97</v>
      </c>
      <c r="D3579">
        <v>0.08</v>
      </c>
      <c r="F3579">
        <v>1.19211</v>
      </c>
      <c r="I3579" s="400">
        <v>44160.462500000001</v>
      </c>
      <c r="J3579">
        <v>1.1888399999999999</v>
      </c>
      <c r="N3579">
        <v>26.16</v>
      </c>
      <c r="Q3579">
        <v>1756</v>
      </c>
      <c r="R3579" s="577" t="s">
        <v>97</v>
      </c>
      <c r="S3579" s="577">
        <v>5</v>
      </c>
    </row>
    <row r="3580" spans="1:19">
      <c r="A3580">
        <v>3576</v>
      </c>
      <c r="B3580" s="400">
        <v>44159.664583333331</v>
      </c>
      <c r="C3580" s="577" t="s">
        <v>96</v>
      </c>
      <c r="D3580">
        <v>0.02</v>
      </c>
      <c r="F3580">
        <v>1.1875599999999999</v>
      </c>
      <c r="I3580" s="400">
        <v>44159.684027777781</v>
      </c>
      <c r="J3580">
        <v>1.1885600000000001</v>
      </c>
      <c r="N3580">
        <v>2</v>
      </c>
      <c r="Q3580">
        <v>1757</v>
      </c>
      <c r="R3580" s="577" t="s">
        <v>96</v>
      </c>
      <c r="S3580" s="577">
        <v>1</v>
      </c>
    </row>
    <row r="3581" spans="1:19">
      <c r="A3581">
        <v>3578</v>
      </c>
      <c r="B3581" s="400">
        <v>44159.708333333336</v>
      </c>
      <c r="C3581" s="577" t="s">
        <v>96</v>
      </c>
      <c r="D3581">
        <v>0.02</v>
      </c>
      <c r="F3581">
        <v>1.1875899999999999</v>
      </c>
      <c r="I3581" s="400">
        <v>44159.859027777777</v>
      </c>
      <c r="J3581">
        <v>1.18859</v>
      </c>
      <c r="N3581">
        <v>2</v>
      </c>
      <c r="Q3581">
        <v>1758</v>
      </c>
      <c r="R3581" s="577" t="s">
        <v>96</v>
      </c>
      <c r="S3581" s="577">
        <v>1</v>
      </c>
    </row>
    <row r="3582" spans="1:19">
      <c r="A3582">
        <v>3579</v>
      </c>
      <c r="B3582" s="400">
        <v>44159.876388888886</v>
      </c>
      <c r="C3582" s="577" t="s">
        <v>96</v>
      </c>
      <c r="D3582">
        <v>0.02</v>
      </c>
      <c r="F3582">
        <v>1.1890499999999999</v>
      </c>
      <c r="I3582" s="400">
        <v>44160.006249999999</v>
      </c>
      <c r="J3582">
        <v>1.1900500000000001</v>
      </c>
      <c r="N3582">
        <v>1.92</v>
      </c>
      <c r="Q3582">
        <v>1759</v>
      </c>
      <c r="R3582" s="577" t="s">
        <v>96</v>
      </c>
      <c r="S3582" s="577">
        <v>1</v>
      </c>
    </row>
    <row r="3583" spans="1:19">
      <c r="A3583">
        <v>3581</v>
      </c>
      <c r="B3583" s="400">
        <v>44160.055555555555</v>
      </c>
      <c r="C3583" s="577" t="s">
        <v>96</v>
      </c>
      <c r="D3583">
        <v>0.02</v>
      </c>
      <c r="F3583">
        <v>1.19031</v>
      </c>
      <c r="I3583" s="400">
        <v>44160.318055555559</v>
      </c>
      <c r="J3583">
        <v>1.1913100000000001</v>
      </c>
      <c r="N3583">
        <v>2</v>
      </c>
      <c r="Q3583">
        <v>1760</v>
      </c>
      <c r="R3583" s="577" t="s">
        <v>96</v>
      </c>
      <c r="S3583" s="577">
        <v>1</v>
      </c>
    </row>
    <row r="3584" spans="1:19">
      <c r="A3584">
        <v>3583</v>
      </c>
      <c r="B3584" s="400">
        <v>44160.345138888886</v>
      </c>
      <c r="C3584" s="577" t="s">
        <v>96</v>
      </c>
      <c r="D3584">
        <v>0.02</v>
      </c>
      <c r="F3584">
        <v>1.1926600000000001</v>
      </c>
      <c r="I3584" s="400">
        <v>44160.652083333334</v>
      </c>
      <c r="J3584">
        <v>1.1918200000000001</v>
      </c>
      <c r="N3584">
        <v>-1.68</v>
      </c>
      <c r="Q3584">
        <v>1761</v>
      </c>
      <c r="R3584" s="577" t="s">
        <v>96</v>
      </c>
      <c r="S3584" s="577">
        <v>3</v>
      </c>
    </row>
    <row r="3585" spans="1:19">
      <c r="A3585">
        <v>3584</v>
      </c>
      <c r="B3585" s="400">
        <v>44160.363194444442</v>
      </c>
      <c r="C3585" s="577" t="s">
        <v>96</v>
      </c>
      <c r="D3585">
        <v>0.02</v>
      </c>
      <c r="F3585">
        <v>1.1910499999999999</v>
      </c>
      <c r="I3585" s="400">
        <v>44160.652083333334</v>
      </c>
      <c r="J3585">
        <v>1.1918200000000001</v>
      </c>
      <c r="N3585">
        <v>1.54</v>
      </c>
      <c r="Q3585">
        <v>1761</v>
      </c>
      <c r="R3585" s="577" t="s">
        <v>96</v>
      </c>
      <c r="S3585" s="577">
        <v>3</v>
      </c>
    </row>
    <row r="3586" spans="1:19">
      <c r="A3586">
        <v>3585</v>
      </c>
      <c r="B3586" s="400">
        <v>44160.393750000003</v>
      </c>
      <c r="C3586" s="577" t="s">
        <v>96</v>
      </c>
      <c r="D3586">
        <v>0.03</v>
      </c>
      <c r="F3586">
        <v>1.1894499999999999</v>
      </c>
      <c r="I3586" s="400">
        <v>44160.652083333334</v>
      </c>
      <c r="J3586">
        <v>1.1918200000000001</v>
      </c>
      <c r="N3586">
        <v>7.11</v>
      </c>
      <c r="Q3586">
        <v>1761</v>
      </c>
      <c r="R3586" s="577" t="s">
        <v>96</v>
      </c>
      <c r="S3586" s="577">
        <v>3</v>
      </c>
    </row>
    <row r="3587" spans="1:19">
      <c r="A3587">
        <v>3586</v>
      </c>
      <c r="B3587" s="400">
        <v>44160.469444444447</v>
      </c>
      <c r="C3587" s="577" t="s">
        <v>97</v>
      </c>
      <c r="D3587">
        <v>0.02</v>
      </c>
      <c r="F3587">
        <v>1.18886</v>
      </c>
      <c r="I3587" s="400">
        <v>44161.40902777778</v>
      </c>
      <c r="J3587">
        <v>1.1909799999999999</v>
      </c>
      <c r="N3587">
        <v>-4.17</v>
      </c>
      <c r="Q3587">
        <v>1762</v>
      </c>
      <c r="R3587" s="577" t="s">
        <v>97</v>
      </c>
      <c r="S3587" s="577">
        <v>4</v>
      </c>
    </row>
    <row r="3588" spans="1:19">
      <c r="A3588">
        <v>3587</v>
      </c>
      <c r="B3588" s="400">
        <v>44160.559027777781</v>
      </c>
      <c r="C3588" s="577" t="s">
        <v>97</v>
      </c>
      <c r="D3588">
        <v>0.02</v>
      </c>
      <c r="F3588">
        <v>1.1904699999999999</v>
      </c>
      <c r="I3588" s="400">
        <v>44161.40902777778</v>
      </c>
      <c r="J3588">
        <v>1.1909799999999999</v>
      </c>
      <c r="N3588">
        <v>-0.95</v>
      </c>
      <c r="Q3588">
        <v>1762</v>
      </c>
      <c r="R3588" s="577" t="s">
        <v>97</v>
      </c>
      <c r="S3588" s="577">
        <v>4</v>
      </c>
    </row>
    <row r="3589" spans="1:19">
      <c r="A3589">
        <v>3588</v>
      </c>
      <c r="B3589" s="400">
        <v>44160.654166666667</v>
      </c>
      <c r="C3589" s="577" t="s">
        <v>97</v>
      </c>
      <c r="D3589">
        <v>0.03</v>
      </c>
      <c r="F3589">
        <v>1.19207</v>
      </c>
      <c r="I3589" s="400">
        <v>44161.40902777778</v>
      </c>
      <c r="J3589">
        <v>1.1909799999999999</v>
      </c>
      <c r="N3589">
        <v>3.37</v>
      </c>
      <c r="Q3589">
        <v>1762</v>
      </c>
      <c r="R3589" s="577" t="s">
        <v>97</v>
      </c>
      <c r="S3589" s="577">
        <v>4</v>
      </c>
    </row>
    <row r="3590" spans="1:19">
      <c r="A3590">
        <v>3593</v>
      </c>
      <c r="B3590" s="400">
        <v>44161.268055555556</v>
      </c>
      <c r="C3590" s="577" t="s">
        <v>97</v>
      </c>
      <c r="D3590">
        <v>0.05</v>
      </c>
      <c r="F3590">
        <v>1.19377</v>
      </c>
      <c r="I3590" s="400">
        <v>44161.40902777778</v>
      </c>
      <c r="J3590">
        <v>1.1909799999999999</v>
      </c>
      <c r="N3590">
        <v>13.95</v>
      </c>
      <c r="Q3590">
        <v>1762</v>
      </c>
      <c r="R3590" s="577" t="s">
        <v>97</v>
      </c>
      <c r="S3590" s="577">
        <v>4</v>
      </c>
    </row>
    <row r="3591" spans="1:19">
      <c r="A3591">
        <v>3589</v>
      </c>
      <c r="B3591" s="400">
        <v>44160.658333333333</v>
      </c>
      <c r="C3591" s="577" t="s">
        <v>96</v>
      </c>
      <c r="D3591">
        <v>0.02</v>
      </c>
      <c r="F3591">
        <v>1.1919999999999999</v>
      </c>
      <c r="I3591" s="400">
        <v>44160.746527777781</v>
      </c>
      <c r="J3591">
        <v>1.1921900000000001</v>
      </c>
      <c r="N3591">
        <v>0.38</v>
      </c>
      <c r="Q3591">
        <v>1763</v>
      </c>
      <c r="R3591" s="577" t="s">
        <v>96</v>
      </c>
      <c r="S3591" s="577">
        <v>2</v>
      </c>
    </row>
    <row r="3592" spans="1:19">
      <c r="A3592">
        <v>3590</v>
      </c>
      <c r="B3592" s="400">
        <v>44160.664583333331</v>
      </c>
      <c r="C3592" s="577" t="s">
        <v>96</v>
      </c>
      <c r="D3592">
        <v>0.02</v>
      </c>
      <c r="F3592">
        <v>1.1903699999999999</v>
      </c>
      <c r="I3592" s="400">
        <v>44160.746527777781</v>
      </c>
      <c r="J3592">
        <v>1.1921900000000001</v>
      </c>
      <c r="N3592">
        <v>3.64</v>
      </c>
      <c r="Q3592">
        <v>1763</v>
      </c>
      <c r="R3592" s="577" t="s">
        <v>96</v>
      </c>
      <c r="S3592" s="577">
        <v>2</v>
      </c>
    </row>
    <row r="3593" spans="1:19">
      <c r="A3593">
        <v>3591</v>
      </c>
      <c r="B3593" s="400">
        <v>44160.748611111114</v>
      </c>
      <c r="C3593" s="577" t="s">
        <v>96</v>
      </c>
      <c r="D3593">
        <v>0.02</v>
      </c>
      <c r="F3593">
        <v>1.19177</v>
      </c>
      <c r="I3593" s="400">
        <v>44161.066666666666</v>
      </c>
      <c r="J3593">
        <v>1.1927700000000001</v>
      </c>
      <c r="N3593">
        <v>1.76</v>
      </c>
      <c r="Q3593">
        <v>1764</v>
      </c>
      <c r="R3593" s="577" t="s">
        <v>96</v>
      </c>
      <c r="S3593" s="577">
        <v>1</v>
      </c>
    </row>
    <row r="3594" spans="1:19">
      <c r="A3594">
        <v>3592</v>
      </c>
      <c r="B3594" s="400">
        <v>44161.209722222222</v>
      </c>
      <c r="C3594" s="577" t="s">
        <v>96</v>
      </c>
      <c r="D3594">
        <v>0.02</v>
      </c>
      <c r="F3594">
        <v>1.19232</v>
      </c>
      <c r="I3594" s="400">
        <v>44161.259027777778</v>
      </c>
      <c r="J3594">
        <v>1.1933199999999999</v>
      </c>
      <c r="N3594">
        <v>2</v>
      </c>
      <c r="Q3594">
        <v>1765</v>
      </c>
      <c r="R3594" s="577" t="s">
        <v>96</v>
      </c>
      <c r="S3594" s="577">
        <v>1</v>
      </c>
    </row>
    <row r="3595" spans="1:19">
      <c r="A3595">
        <v>3594</v>
      </c>
      <c r="B3595" s="400">
        <v>44161.328472222223</v>
      </c>
      <c r="C3595" s="577" t="s">
        <v>96</v>
      </c>
      <c r="D3595">
        <v>0.02</v>
      </c>
      <c r="F3595">
        <v>1.1937899999999999</v>
      </c>
      <c r="I3595" s="400">
        <v>44161.816666666666</v>
      </c>
      <c r="J3595">
        <v>1.19164</v>
      </c>
      <c r="N3595">
        <v>-4.3</v>
      </c>
      <c r="Q3595">
        <v>1766</v>
      </c>
      <c r="R3595" s="577" t="s">
        <v>96</v>
      </c>
      <c r="S3595" s="577">
        <v>4</v>
      </c>
    </row>
    <row r="3596" spans="1:19">
      <c r="A3596">
        <v>3595</v>
      </c>
      <c r="B3596" s="400">
        <v>44161.367361111108</v>
      </c>
      <c r="C3596" s="577" t="s">
        <v>96</v>
      </c>
      <c r="D3596">
        <v>0.02</v>
      </c>
      <c r="F3596">
        <v>1.19218</v>
      </c>
      <c r="I3596" s="400">
        <v>44161.816666666666</v>
      </c>
      <c r="J3596">
        <v>1.19164</v>
      </c>
      <c r="N3596">
        <v>-1.08</v>
      </c>
      <c r="Q3596">
        <v>1766</v>
      </c>
      <c r="R3596" s="577" t="s">
        <v>96</v>
      </c>
      <c r="S3596" s="577">
        <v>4</v>
      </c>
    </row>
    <row r="3597" spans="1:19">
      <c r="A3597">
        <v>3596</v>
      </c>
      <c r="B3597" s="400">
        <v>44161.414583333331</v>
      </c>
      <c r="C3597" s="577" t="s">
        <v>96</v>
      </c>
      <c r="D3597">
        <v>0.03</v>
      </c>
      <c r="F3597">
        <v>1.1905300000000001</v>
      </c>
      <c r="I3597" s="400">
        <v>44161.816666666666</v>
      </c>
      <c r="J3597">
        <v>1.19164</v>
      </c>
      <c r="N3597">
        <v>3.33</v>
      </c>
      <c r="Q3597">
        <v>1766</v>
      </c>
      <c r="R3597" s="577" t="s">
        <v>96</v>
      </c>
      <c r="S3597" s="577">
        <v>4</v>
      </c>
    </row>
    <row r="3598" spans="1:19">
      <c r="A3598">
        <v>3597</v>
      </c>
      <c r="B3598" s="400">
        <v>44161.522222222222</v>
      </c>
      <c r="C3598" s="577" t="s">
        <v>96</v>
      </c>
      <c r="D3598">
        <v>0.05</v>
      </c>
      <c r="F3598">
        <v>1.1888300000000001</v>
      </c>
      <c r="I3598" s="400">
        <v>44161.816666666666</v>
      </c>
      <c r="J3598">
        <v>1.19164</v>
      </c>
      <c r="N3598">
        <v>14.05</v>
      </c>
      <c r="Q3598">
        <v>1766</v>
      </c>
      <c r="R3598" s="577" t="s">
        <v>96</v>
      </c>
      <c r="S3598" s="577">
        <v>4</v>
      </c>
    </row>
    <row r="3599" spans="1:19">
      <c r="A3599">
        <v>3598</v>
      </c>
      <c r="B3599" s="400">
        <v>44161.525694444441</v>
      </c>
      <c r="C3599" s="577" t="s">
        <v>97</v>
      </c>
      <c r="D3599">
        <v>0.02</v>
      </c>
      <c r="F3599">
        <v>1.18916</v>
      </c>
      <c r="I3599" s="400">
        <v>44165.664583333331</v>
      </c>
      <c r="J3599">
        <v>1.1959200000000001</v>
      </c>
      <c r="N3599">
        <v>-13.48</v>
      </c>
      <c r="Q3599">
        <v>1767</v>
      </c>
      <c r="R3599" s="577" t="s">
        <v>97</v>
      </c>
      <c r="S3599" s="577">
        <v>7</v>
      </c>
    </row>
    <row r="3600" spans="1:19">
      <c r="A3600">
        <v>3599</v>
      </c>
      <c r="B3600" s="400">
        <v>44161.672222222223</v>
      </c>
      <c r="C3600" s="577" t="s">
        <v>97</v>
      </c>
      <c r="D3600">
        <v>0.02</v>
      </c>
      <c r="F3600">
        <v>1.1907799999999999</v>
      </c>
      <c r="I3600" s="400">
        <v>44165.664583333331</v>
      </c>
      <c r="J3600">
        <v>1.1959200000000001</v>
      </c>
      <c r="N3600">
        <v>-10.24</v>
      </c>
      <c r="Q3600">
        <v>1767</v>
      </c>
      <c r="R3600" s="577" t="s">
        <v>97</v>
      </c>
      <c r="S3600" s="577">
        <v>7</v>
      </c>
    </row>
    <row r="3601" spans="1:19">
      <c r="A3601">
        <v>3600</v>
      </c>
      <c r="B3601" s="400">
        <v>44162.162499999999</v>
      </c>
      <c r="C3601" s="577" t="s">
        <v>97</v>
      </c>
      <c r="D3601">
        <v>0.03</v>
      </c>
      <c r="F3601">
        <v>1.19238</v>
      </c>
      <c r="I3601" s="400">
        <v>44165.664583333331</v>
      </c>
      <c r="J3601">
        <v>1.1959200000000001</v>
      </c>
      <c r="N3601">
        <v>-10.59</v>
      </c>
      <c r="Q3601">
        <v>1767</v>
      </c>
      <c r="R3601" s="577" t="s">
        <v>97</v>
      </c>
      <c r="S3601" s="577">
        <v>7</v>
      </c>
    </row>
    <row r="3602" spans="1:19">
      <c r="A3602">
        <v>3603</v>
      </c>
      <c r="B3602" s="400">
        <v>44162.60833333333</v>
      </c>
      <c r="C3602" s="577" t="s">
        <v>97</v>
      </c>
      <c r="D3602">
        <v>0.05</v>
      </c>
      <c r="F3602">
        <v>1.1941200000000001</v>
      </c>
      <c r="I3602" s="400">
        <v>44165.664583333331</v>
      </c>
      <c r="J3602">
        <v>1.1959200000000001</v>
      </c>
      <c r="N3602">
        <v>-8.94</v>
      </c>
      <c r="Q3602">
        <v>1767</v>
      </c>
      <c r="R3602" s="577" t="s">
        <v>97</v>
      </c>
      <c r="S3602" s="577">
        <v>7</v>
      </c>
    </row>
    <row r="3603" spans="1:19">
      <c r="A3603">
        <v>3605</v>
      </c>
      <c r="B3603" s="400">
        <v>44162.685416666667</v>
      </c>
      <c r="C3603" s="577" t="s">
        <v>97</v>
      </c>
      <c r="D3603">
        <v>0.08</v>
      </c>
      <c r="F3603">
        <v>1.1959500000000001</v>
      </c>
      <c r="I3603" s="400">
        <v>44165.664583333331</v>
      </c>
      <c r="J3603">
        <v>1.1959200000000001</v>
      </c>
      <c r="N3603">
        <v>0.33</v>
      </c>
      <c r="Q3603">
        <v>1767</v>
      </c>
      <c r="R3603" s="577" t="s">
        <v>97</v>
      </c>
      <c r="S3603" s="577">
        <v>7</v>
      </c>
    </row>
    <row r="3604" spans="1:19">
      <c r="A3604">
        <v>3608</v>
      </c>
      <c r="B3604" s="400">
        <v>44165.354861111111</v>
      </c>
      <c r="C3604" s="577" t="s">
        <v>97</v>
      </c>
      <c r="D3604">
        <v>0.14000000000000001</v>
      </c>
      <c r="F3604">
        <v>1.1978500000000001</v>
      </c>
      <c r="I3604" s="400">
        <v>44165.664583333331</v>
      </c>
      <c r="J3604">
        <v>1.1959200000000001</v>
      </c>
      <c r="N3604">
        <v>27.02</v>
      </c>
      <c r="Q3604">
        <v>1767</v>
      </c>
      <c r="R3604" s="577" t="s">
        <v>97</v>
      </c>
      <c r="S3604" s="577">
        <v>7</v>
      </c>
    </row>
    <row r="3605" spans="1:19">
      <c r="A3605">
        <v>3611</v>
      </c>
      <c r="B3605" s="400">
        <v>44165.605555555558</v>
      </c>
      <c r="C3605" s="577" t="s">
        <v>97</v>
      </c>
      <c r="D3605">
        <v>0.23</v>
      </c>
      <c r="F3605">
        <v>1.1998500000000001</v>
      </c>
      <c r="I3605" s="400">
        <v>44165.664583333331</v>
      </c>
      <c r="J3605">
        <v>1.1959200000000001</v>
      </c>
      <c r="N3605">
        <v>90.39</v>
      </c>
      <c r="Q3605">
        <v>1767</v>
      </c>
      <c r="R3605" s="577" t="s">
        <v>97</v>
      </c>
      <c r="S3605" s="577">
        <v>7</v>
      </c>
    </row>
    <row r="3606" spans="1:19">
      <c r="A3606">
        <v>3601</v>
      </c>
      <c r="B3606" s="400">
        <v>44162.398611111108</v>
      </c>
      <c r="C3606" s="577" t="s">
        <v>96</v>
      </c>
      <c r="D3606">
        <v>0.02</v>
      </c>
      <c r="F3606">
        <v>1.1917500000000001</v>
      </c>
      <c r="I3606" s="400">
        <v>44162.546527777777</v>
      </c>
      <c r="J3606">
        <v>1.19275</v>
      </c>
      <c r="N3606">
        <v>2</v>
      </c>
      <c r="Q3606">
        <v>1768</v>
      </c>
      <c r="R3606" s="577" t="s">
        <v>96</v>
      </c>
      <c r="S3606" s="577">
        <v>1</v>
      </c>
    </row>
    <row r="3607" spans="1:19">
      <c r="A3607">
        <v>3602</v>
      </c>
      <c r="B3607" s="400">
        <v>44162.594444444447</v>
      </c>
      <c r="C3607" s="577" t="s">
        <v>96</v>
      </c>
      <c r="D3607">
        <v>0.02</v>
      </c>
      <c r="F3607">
        <v>1.19353</v>
      </c>
      <c r="I3607" s="400">
        <v>44162.611111111109</v>
      </c>
      <c r="J3607">
        <v>1.1945300000000001</v>
      </c>
      <c r="N3607">
        <v>2</v>
      </c>
      <c r="Q3607">
        <v>1769</v>
      </c>
      <c r="R3607" s="577" t="s">
        <v>96</v>
      </c>
      <c r="S3607" s="577">
        <v>1</v>
      </c>
    </row>
    <row r="3608" spans="1:19">
      <c r="A3608">
        <v>3604</v>
      </c>
      <c r="B3608" s="400">
        <v>44162.618750000001</v>
      </c>
      <c r="C3608" s="577" t="s">
        <v>96</v>
      </c>
      <c r="D3608">
        <v>0.02</v>
      </c>
      <c r="F3608">
        <v>1.19424</v>
      </c>
      <c r="I3608" s="400">
        <v>44162.670138888891</v>
      </c>
      <c r="J3608">
        <v>1.1952400000000001</v>
      </c>
      <c r="N3608">
        <v>2</v>
      </c>
      <c r="Q3608">
        <v>1770</v>
      </c>
      <c r="R3608" s="577" t="s">
        <v>96</v>
      </c>
      <c r="S3608" s="577">
        <v>1</v>
      </c>
    </row>
    <row r="3609" spans="1:19">
      <c r="A3609">
        <v>3606</v>
      </c>
      <c r="B3609" s="400">
        <v>44162.688888888886</v>
      </c>
      <c r="C3609" s="577" t="s">
        <v>96</v>
      </c>
      <c r="D3609">
        <v>0.02</v>
      </c>
      <c r="F3609">
        <v>1.19577</v>
      </c>
      <c r="I3609" s="400">
        <v>44164.954861111109</v>
      </c>
      <c r="J3609">
        <v>1.1967699999999999</v>
      </c>
      <c r="N3609">
        <v>2</v>
      </c>
      <c r="Q3609">
        <v>1771</v>
      </c>
      <c r="R3609" s="577" t="s">
        <v>96</v>
      </c>
      <c r="S3609" s="577">
        <v>1</v>
      </c>
    </row>
    <row r="3610" spans="1:19">
      <c r="A3610">
        <v>3607</v>
      </c>
      <c r="B3610" s="400">
        <v>44165.002083333333</v>
      </c>
      <c r="C3610" s="577" t="s">
        <v>96</v>
      </c>
      <c r="D3610">
        <v>0.02</v>
      </c>
      <c r="F3610">
        <v>1.1968700000000001</v>
      </c>
      <c r="I3610" s="400">
        <v>44165.354861111111</v>
      </c>
      <c r="J3610">
        <v>1.19787</v>
      </c>
      <c r="N3610">
        <v>2</v>
      </c>
      <c r="Q3610">
        <v>1772</v>
      </c>
      <c r="R3610" s="577" t="s">
        <v>96</v>
      </c>
      <c r="S3610" s="577">
        <v>1</v>
      </c>
    </row>
    <row r="3611" spans="1:19">
      <c r="A3611">
        <v>3609</v>
      </c>
      <c r="B3611" s="400">
        <v>44165.384027777778</v>
      </c>
      <c r="C3611" s="577" t="s">
        <v>96</v>
      </c>
      <c r="D3611">
        <v>0.02</v>
      </c>
      <c r="F3611">
        <v>1.1974499999999999</v>
      </c>
      <c r="I3611" s="400">
        <v>44165.405555555553</v>
      </c>
      <c r="J3611">
        <v>1.19845</v>
      </c>
      <c r="N3611">
        <v>2</v>
      </c>
      <c r="Q3611">
        <v>1773</v>
      </c>
      <c r="R3611" s="577" t="s">
        <v>96</v>
      </c>
      <c r="S3611" s="577">
        <v>1</v>
      </c>
    </row>
    <row r="3612" spans="1:19">
      <c r="A3612">
        <v>3610</v>
      </c>
      <c r="B3612" s="400">
        <v>44165.52847222222</v>
      </c>
      <c r="C3612" s="577" t="s">
        <v>96</v>
      </c>
      <c r="D3612">
        <v>0.02</v>
      </c>
      <c r="F3612">
        <v>1.1982999999999999</v>
      </c>
      <c r="I3612" s="400">
        <v>44165.585416666669</v>
      </c>
      <c r="J3612">
        <v>1.1993</v>
      </c>
      <c r="N3612">
        <v>2</v>
      </c>
      <c r="Q3612">
        <v>1774</v>
      </c>
      <c r="R3612" s="577" t="s">
        <v>96</v>
      </c>
      <c r="S3612" s="577">
        <v>1</v>
      </c>
    </row>
    <row r="3613" spans="1:19">
      <c r="A3613">
        <v>3612</v>
      </c>
      <c r="B3613" s="400">
        <v>44165.607638888891</v>
      </c>
      <c r="C3613" s="577" t="s">
        <v>96</v>
      </c>
      <c r="D3613">
        <v>0.02</v>
      </c>
      <c r="F3613">
        <v>1.1984699999999999</v>
      </c>
      <c r="I3613" s="400">
        <v>44165.611111111109</v>
      </c>
      <c r="J3613">
        <v>1.19947</v>
      </c>
      <c r="N3613">
        <v>2</v>
      </c>
      <c r="Q3613">
        <v>1775</v>
      </c>
      <c r="R3613" s="577" t="s">
        <v>96</v>
      </c>
      <c r="S3613" s="577">
        <v>1</v>
      </c>
    </row>
    <row r="3614" spans="1:19">
      <c r="A3614">
        <v>3613</v>
      </c>
      <c r="B3614" s="400">
        <v>44165.614583333336</v>
      </c>
      <c r="C3614" s="577" t="s">
        <v>96</v>
      </c>
      <c r="D3614">
        <v>0.02</v>
      </c>
      <c r="F3614">
        <v>1.19886</v>
      </c>
      <c r="I3614" s="400">
        <v>44165.627083333333</v>
      </c>
      <c r="J3614">
        <v>1.1998599999999999</v>
      </c>
      <c r="N3614">
        <v>2</v>
      </c>
      <c r="Q3614">
        <v>1776</v>
      </c>
      <c r="R3614" s="577" t="s">
        <v>96</v>
      </c>
      <c r="S3614" s="577">
        <v>1</v>
      </c>
    </row>
    <row r="3615" spans="1:19">
      <c r="A3615">
        <v>3614</v>
      </c>
      <c r="B3615" s="400">
        <v>44165.645833333336</v>
      </c>
      <c r="C3615" s="577" t="s">
        <v>96</v>
      </c>
      <c r="D3615">
        <v>0.02</v>
      </c>
      <c r="F3615">
        <v>1.19981</v>
      </c>
      <c r="I3615" s="400">
        <v>44166.305555555555</v>
      </c>
      <c r="J3615">
        <v>1.1963600000000001</v>
      </c>
      <c r="N3615">
        <v>-6.98</v>
      </c>
      <c r="Q3615">
        <v>1777</v>
      </c>
      <c r="R3615" s="577" t="s">
        <v>96</v>
      </c>
      <c r="S3615" s="577">
        <v>5</v>
      </c>
    </row>
    <row r="3616" spans="1:19">
      <c r="A3616">
        <v>3615</v>
      </c>
      <c r="B3616" s="400">
        <v>44165.655555555553</v>
      </c>
      <c r="C3616" s="577" t="s">
        <v>96</v>
      </c>
      <c r="D3616">
        <v>0.02</v>
      </c>
      <c r="F3616">
        <v>1.19821</v>
      </c>
      <c r="I3616" s="400">
        <v>44166.305555555555</v>
      </c>
      <c r="J3616">
        <v>1.1963600000000001</v>
      </c>
      <c r="N3616">
        <v>-3.78</v>
      </c>
      <c r="Q3616">
        <v>1777</v>
      </c>
      <c r="R3616" s="577" t="s">
        <v>96</v>
      </c>
      <c r="S3616" s="577">
        <v>5</v>
      </c>
    </row>
    <row r="3617" spans="1:19">
      <c r="A3617">
        <v>3616</v>
      </c>
      <c r="B3617" s="400">
        <v>44165.664583333331</v>
      </c>
      <c r="C3617" s="577" t="s">
        <v>96</v>
      </c>
      <c r="D3617">
        <v>0.03</v>
      </c>
      <c r="F3617">
        <v>1.19661</v>
      </c>
      <c r="I3617" s="400">
        <v>44166.305555555555</v>
      </c>
      <c r="J3617">
        <v>1.1963600000000001</v>
      </c>
      <c r="N3617">
        <v>-0.87</v>
      </c>
      <c r="Q3617">
        <v>1777</v>
      </c>
      <c r="R3617" s="577" t="s">
        <v>96</v>
      </c>
      <c r="S3617" s="577">
        <v>5</v>
      </c>
    </row>
    <row r="3618" spans="1:19">
      <c r="A3618">
        <v>3617</v>
      </c>
      <c r="B3618" s="400">
        <v>44165.679861111108</v>
      </c>
      <c r="C3618" s="577" t="s">
        <v>96</v>
      </c>
      <c r="D3618">
        <v>0.05</v>
      </c>
      <c r="F3618">
        <v>1.1949099999999999</v>
      </c>
      <c r="I3618" s="400">
        <v>44166.305555555555</v>
      </c>
      <c r="J3618">
        <v>1.1963600000000001</v>
      </c>
      <c r="N3618">
        <v>7.05</v>
      </c>
      <c r="Q3618">
        <v>1777</v>
      </c>
      <c r="R3618" s="577" t="s">
        <v>96</v>
      </c>
      <c r="S3618" s="577">
        <v>5</v>
      </c>
    </row>
    <row r="3619" spans="1:19">
      <c r="A3619">
        <v>3619</v>
      </c>
      <c r="B3619" s="400">
        <v>44165.873611111114</v>
      </c>
      <c r="C3619" s="577" t="s">
        <v>96</v>
      </c>
      <c r="D3619">
        <v>0.08</v>
      </c>
      <c r="F3619">
        <v>1.19309</v>
      </c>
      <c r="I3619" s="400">
        <v>44166.305555555555</v>
      </c>
      <c r="J3619">
        <v>1.1963600000000001</v>
      </c>
      <c r="N3619">
        <v>25.84</v>
      </c>
      <c r="Q3619">
        <v>1777</v>
      </c>
      <c r="R3619" s="577" t="s">
        <v>96</v>
      </c>
      <c r="S3619" s="577">
        <v>5</v>
      </c>
    </row>
    <row r="3620" spans="1:19">
      <c r="A3620">
        <v>3618</v>
      </c>
      <c r="B3620" s="400">
        <v>44165.683333333334</v>
      </c>
      <c r="C3620" s="577" t="s">
        <v>97</v>
      </c>
      <c r="D3620">
        <v>0.02</v>
      </c>
      <c r="F3620">
        <v>1.19516</v>
      </c>
      <c r="I3620" s="400">
        <v>44165.842361111114</v>
      </c>
      <c r="J3620">
        <v>1.1941600000000001</v>
      </c>
      <c r="N3620">
        <v>2</v>
      </c>
      <c r="Q3620">
        <v>1778</v>
      </c>
      <c r="R3620" s="577" t="s">
        <v>97</v>
      </c>
      <c r="S3620" s="577">
        <v>1</v>
      </c>
    </row>
    <row r="3621" spans="1:19">
      <c r="A3621">
        <v>3620</v>
      </c>
      <c r="B3621" s="400">
        <v>44166.295138888891</v>
      </c>
      <c r="C3621" s="577" t="s">
        <v>97</v>
      </c>
      <c r="D3621">
        <v>0.02</v>
      </c>
      <c r="F3621">
        <v>1.19598</v>
      </c>
      <c r="I3621" s="400">
        <v>44169.905555555553</v>
      </c>
      <c r="J3621">
        <v>1.2114100000000001</v>
      </c>
      <c r="N3621">
        <v>-30.75</v>
      </c>
      <c r="Q3621">
        <v>1779</v>
      </c>
      <c r="R3621" s="577" t="s">
        <v>97</v>
      </c>
      <c r="S3621" s="577">
        <v>11</v>
      </c>
    </row>
    <row r="3622" spans="1:19">
      <c r="A3622">
        <v>3622</v>
      </c>
      <c r="B3622" s="400">
        <v>44166.356944444444</v>
      </c>
      <c r="C3622" s="577" t="s">
        <v>97</v>
      </c>
      <c r="D3622">
        <v>0.02</v>
      </c>
      <c r="F3622">
        <v>1.1975800000000001</v>
      </c>
      <c r="I3622" s="400">
        <v>44169.905555555553</v>
      </c>
      <c r="J3622">
        <v>1.2114100000000001</v>
      </c>
      <c r="N3622">
        <v>-27.55</v>
      </c>
      <c r="Q3622">
        <v>1779</v>
      </c>
      <c r="R3622" s="577" t="s">
        <v>97</v>
      </c>
      <c r="S3622" s="577">
        <v>11</v>
      </c>
    </row>
    <row r="3623" spans="1:19">
      <c r="A3623">
        <v>3624</v>
      </c>
      <c r="B3623" s="400">
        <v>44166.581250000003</v>
      </c>
      <c r="C3623" s="577" t="s">
        <v>97</v>
      </c>
      <c r="D3623">
        <v>0.03</v>
      </c>
      <c r="F3623">
        <v>1.19919</v>
      </c>
      <c r="I3623" s="400">
        <v>44169.905555555553</v>
      </c>
      <c r="J3623">
        <v>1.2114100000000001</v>
      </c>
      <c r="N3623">
        <v>-36.49</v>
      </c>
      <c r="Q3623">
        <v>1779</v>
      </c>
      <c r="R3623" s="577" t="s">
        <v>97</v>
      </c>
      <c r="S3623" s="577">
        <v>11</v>
      </c>
    </row>
    <row r="3624" spans="1:19">
      <c r="A3624">
        <v>3626</v>
      </c>
      <c r="B3624" s="400">
        <v>44166.637499999997</v>
      </c>
      <c r="C3624" s="577" t="s">
        <v>97</v>
      </c>
      <c r="D3624">
        <v>0.05</v>
      </c>
      <c r="F3624">
        <v>1.20089</v>
      </c>
      <c r="I3624" s="400">
        <v>44169.905555555553</v>
      </c>
      <c r="J3624">
        <v>1.2114100000000001</v>
      </c>
      <c r="N3624">
        <v>-52.32</v>
      </c>
      <c r="Q3624">
        <v>1779</v>
      </c>
      <c r="R3624" s="577" t="s">
        <v>97</v>
      </c>
      <c r="S3624" s="577">
        <v>11</v>
      </c>
    </row>
    <row r="3625" spans="1:19">
      <c r="A3625">
        <v>3628</v>
      </c>
      <c r="B3625" s="400">
        <v>44166.656944444447</v>
      </c>
      <c r="C3625" s="577" t="s">
        <v>97</v>
      </c>
      <c r="D3625">
        <v>0.08</v>
      </c>
      <c r="F3625">
        <v>1.2027000000000001</v>
      </c>
      <c r="I3625" s="400">
        <v>44169.905555555553</v>
      </c>
      <c r="J3625">
        <v>1.2114100000000001</v>
      </c>
      <c r="N3625">
        <v>-69.23</v>
      </c>
      <c r="Q3625">
        <v>1779</v>
      </c>
      <c r="R3625" s="577" t="s">
        <v>97</v>
      </c>
      <c r="S3625" s="577">
        <v>11</v>
      </c>
    </row>
    <row r="3626" spans="1:19">
      <c r="A3626">
        <v>3629</v>
      </c>
      <c r="B3626" s="400">
        <v>44166.671527777777</v>
      </c>
      <c r="C3626" s="577" t="s">
        <v>97</v>
      </c>
      <c r="D3626">
        <v>0.14000000000000001</v>
      </c>
      <c r="F3626">
        <v>1.20462</v>
      </c>
      <c r="I3626" s="400">
        <v>44169.905555555553</v>
      </c>
      <c r="J3626">
        <v>1.2114100000000001</v>
      </c>
      <c r="N3626">
        <v>-94.28</v>
      </c>
      <c r="Q3626">
        <v>1779</v>
      </c>
      <c r="R3626" s="577" t="s">
        <v>97</v>
      </c>
      <c r="S3626" s="577">
        <v>11</v>
      </c>
    </row>
    <row r="3627" spans="1:19">
      <c r="A3627">
        <v>3632</v>
      </c>
      <c r="B3627" s="400">
        <v>44166.870833333334</v>
      </c>
      <c r="C3627" s="577" t="s">
        <v>97</v>
      </c>
      <c r="D3627">
        <v>0.23</v>
      </c>
      <c r="F3627">
        <v>1.2066699999999999</v>
      </c>
      <c r="I3627" s="400">
        <v>44169.905555555553</v>
      </c>
      <c r="J3627">
        <v>1.2114100000000001</v>
      </c>
      <c r="N3627">
        <v>-107.74</v>
      </c>
      <c r="Q3627">
        <v>1779</v>
      </c>
      <c r="R3627" s="577" t="s">
        <v>97</v>
      </c>
      <c r="S3627" s="577">
        <v>11</v>
      </c>
    </row>
    <row r="3628" spans="1:19">
      <c r="A3628">
        <v>3638</v>
      </c>
      <c r="B3628" s="400">
        <v>44167.626388888886</v>
      </c>
      <c r="C3628" s="577" t="s">
        <v>97</v>
      </c>
      <c r="D3628">
        <v>0.38</v>
      </c>
      <c r="F3628">
        <v>1.2088000000000001</v>
      </c>
      <c r="I3628" s="400">
        <v>44169.905555555553</v>
      </c>
      <c r="J3628">
        <v>1.2114100000000001</v>
      </c>
      <c r="N3628">
        <v>-97.48</v>
      </c>
      <c r="Q3628">
        <v>1779</v>
      </c>
      <c r="R3628" s="577" t="s">
        <v>97</v>
      </c>
      <c r="S3628" s="577">
        <v>11</v>
      </c>
    </row>
    <row r="3629" spans="1:19">
      <c r="A3629">
        <v>3641</v>
      </c>
      <c r="B3629" s="400">
        <v>44167.890972222223</v>
      </c>
      <c r="C3629" s="577" t="s">
        <v>97</v>
      </c>
      <c r="D3629">
        <v>0.64</v>
      </c>
      <c r="F3629">
        <v>1.2110399999999999</v>
      </c>
      <c r="I3629" s="400">
        <v>44169.905555555553</v>
      </c>
      <c r="J3629">
        <v>1.2114100000000001</v>
      </c>
      <c r="N3629">
        <v>-20.82</v>
      </c>
      <c r="Q3629">
        <v>1779</v>
      </c>
      <c r="R3629" s="577" t="s">
        <v>97</v>
      </c>
      <c r="S3629" s="577">
        <v>11</v>
      </c>
    </row>
    <row r="3630" spans="1:19">
      <c r="A3630">
        <v>3643</v>
      </c>
      <c r="B3630" s="400">
        <v>44168.334722222222</v>
      </c>
      <c r="C3630" s="577" t="s">
        <v>97</v>
      </c>
      <c r="D3630">
        <v>1.1100000000000001</v>
      </c>
      <c r="F3630">
        <v>1.2133400000000001</v>
      </c>
      <c r="I3630" s="400">
        <v>44169.905555555553</v>
      </c>
      <c r="J3630">
        <v>1.2114100000000001</v>
      </c>
      <c r="N3630">
        <v>215.47</v>
      </c>
      <c r="Q3630">
        <v>1779</v>
      </c>
      <c r="R3630" s="577" t="s">
        <v>97</v>
      </c>
      <c r="S3630" s="577">
        <v>11</v>
      </c>
    </row>
    <row r="3631" spans="1:19">
      <c r="A3631">
        <v>3647</v>
      </c>
      <c r="B3631" s="400">
        <v>44168.540972222225</v>
      </c>
      <c r="C3631" s="577" t="s">
        <v>97</v>
      </c>
      <c r="D3631">
        <v>1.93</v>
      </c>
      <c r="F3631">
        <v>1.21576</v>
      </c>
      <c r="I3631" s="400">
        <v>44169.905555555553</v>
      </c>
      <c r="J3631">
        <v>1.2114100000000001</v>
      </c>
      <c r="N3631">
        <v>841.7</v>
      </c>
      <c r="Q3631">
        <v>1779</v>
      </c>
      <c r="R3631" s="577" t="s">
        <v>97</v>
      </c>
      <c r="S3631" s="577">
        <v>11</v>
      </c>
    </row>
    <row r="3632" spans="1:19">
      <c r="A3632">
        <v>3621</v>
      </c>
      <c r="B3632" s="400">
        <v>44166.335416666669</v>
      </c>
      <c r="C3632" s="577" t="s">
        <v>96</v>
      </c>
      <c r="D3632">
        <v>0.02</v>
      </c>
      <c r="F3632">
        <v>1.1966300000000001</v>
      </c>
      <c r="I3632" s="400">
        <v>44166.356944444444</v>
      </c>
      <c r="J3632">
        <v>1.19763</v>
      </c>
      <c r="N3632">
        <v>2</v>
      </c>
      <c r="Q3632">
        <v>1780</v>
      </c>
      <c r="R3632" s="577" t="s">
        <v>96</v>
      </c>
      <c r="S3632" s="577">
        <v>1</v>
      </c>
    </row>
    <row r="3633" spans="1:19">
      <c r="A3633">
        <v>3623</v>
      </c>
      <c r="B3633" s="400">
        <v>44166.379861111112</v>
      </c>
      <c r="C3633" s="577" t="s">
        <v>96</v>
      </c>
      <c r="D3633">
        <v>0.02</v>
      </c>
      <c r="F3633">
        <v>1.1977100000000001</v>
      </c>
      <c r="I3633" s="400">
        <v>44166.577777777777</v>
      </c>
      <c r="J3633">
        <v>1.1987099999999999</v>
      </c>
      <c r="N3633">
        <v>2</v>
      </c>
      <c r="Q3633">
        <v>1781</v>
      </c>
      <c r="R3633" s="577" t="s">
        <v>96</v>
      </c>
      <c r="S3633" s="577">
        <v>1</v>
      </c>
    </row>
    <row r="3634" spans="1:19">
      <c r="A3634">
        <v>3625</v>
      </c>
      <c r="B3634" s="400">
        <v>44166.623611111114</v>
      </c>
      <c r="C3634" s="577" t="s">
        <v>96</v>
      </c>
      <c r="D3634">
        <v>0.02</v>
      </c>
      <c r="F3634">
        <v>1.1995</v>
      </c>
      <c r="I3634" s="400">
        <v>44166.636805555558</v>
      </c>
      <c r="J3634">
        <v>1.2004999999999999</v>
      </c>
      <c r="N3634">
        <v>2</v>
      </c>
      <c r="Q3634">
        <v>1782</v>
      </c>
      <c r="R3634" s="577" t="s">
        <v>96</v>
      </c>
      <c r="S3634" s="577">
        <v>1</v>
      </c>
    </row>
    <row r="3635" spans="1:19">
      <c r="A3635">
        <v>3627</v>
      </c>
      <c r="B3635" s="400">
        <v>44166.650694444441</v>
      </c>
      <c r="C3635" s="577" t="s">
        <v>96</v>
      </c>
      <c r="D3635">
        <v>0.02</v>
      </c>
      <c r="F3635">
        <v>1.2016800000000001</v>
      </c>
      <c r="I3635" s="400">
        <v>44166.655555555553</v>
      </c>
      <c r="J3635">
        <v>1.20268</v>
      </c>
      <c r="N3635">
        <v>2</v>
      </c>
      <c r="Q3635">
        <v>1783</v>
      </c>
      <c r="R3635" s="577" t="s">
        <v>96</v>
      </c>
      <c r="S3635" s="577">
        <v>1</v>
      </c>
    </row>
    <row r="3636" spans="1:19">
      <c r="A3636">
        <v>3630</v>
      </c>
      <c r="B3636" s="400">
        <v>44166.679166666669</v>
      </c>
      <c r="C3636" s="577" t="s">
        <v>96</v>
      </c>
      <c r="D3636">
        <v>0.02</v>
      </c>
      <c r="F3636">
        <v>1.20428</v>
      </c>
      <c r="I3636" s="400">
        <v>44166.681250000001</v>
      </c>
      <c r="J3636">
        <v>1.2052799999999999</v>
      </c>
      <c r="N3636">
        <v>2</v>
      </c>
      <c r="Q3636">
        <v>1784</v>
      </c>
      <c r="R3636" s="577" t="s">
        <v>96</v>
      </c>
      <c r="S3636" s="577">
        <v>1</v>
      </c>
    </row>
    <row r="3637" spans="1:19">
      <c r="A3637">
        <v>3631</v>
      </c>
      <c r="B3637" s="400">
        <v>44166.686111111114</v>
      </c>
      <c r="C3637" s="577" t="s">
        <v>96</v>
      </c>
      <c r="D3637">
        <v>0.02</v>
      </c>
      <c r="F3637">
        <v>1.20459</v>
      </c>
      <c r="I3637" s="400">
        <v>44166.859027777777</v>
      </c>
      <c r="J3637">
        <v>1.2055899999999999</v>
      </c>
      <c r="N3637">
        <v>2</v>
      </c>
      <c r="Q3637">
        <v>1785</v>
      </c>
      <c r="R3637" s="577" t="s">
        <v>96</v>
      </c>
      <c r="S3637" s="577">
        <v>1</v>
      </c>
    </row>
    <row r="3638" spans="1:19">
      <c r="A3638">
        <v>3633</v>
      </c>
      <c r="B3638" s="400">
        <v>44166.879166666666</v>
      </c>
      <c r="C3638" s="577" t="s">
        <v>96</v>
      </c>
      <c r="D3638">
        <v>0.02</v>
      </c>
      <c r="F3638">
        <v>1.20702</v>
      </c>
      <c r="I3638" s="400">
        <v>44167.14166666667</v>
      </c>
      <c r="J3638">
        <v>1.2080200000000001</v>
      </c>
      <c r="N3638">
        <v>1.92</v>
      </c>
      <c r="Q3638">
        <v>1786</v>
      </c>
      <c r="R3638" s="577" t="s">
        <v>96</v>
      </c>
      <c r="S3638" s="577">
        <v>1</v>
      </c>
    </row>
    <row r="3639" spans="1:19">
      <c r="A3639">
        <v>3634</v>
      </c>
      <c r="B3639" s="400">
        <v>44167.248611111114</v>
      </c>
      <c r="C3639" s="577" t="s">
        <v>96</v>
      </c>
      <c r="D3639">
        <v>0.02</v>
      </c>
      <c r="F3639">
        <v>1.20706</v>
      </c>
      <c r="I3639" s="400">
        <v>44167.313888888886</v>
      </c>
      <c r="J3639">
        <v>1.2080599999999999</v>
      </c>
      <c r="N3639">
        <v>2</v>
      </c>
      <c r="Q3639">
        <v>1787</v>
      </c>
      <c r="R3639" s="577" t="s">
        <v>96</v>
      </c>
      <c r="S3639" s="577">
        <v>1</v>
      </c>
    </row>
    <row r="3640" spans="1:19">
      <c r="A3640">
        <v>3635</v>
      </c>
      <c r="B3640" s="400">
        <v>44167.336805555555</v>
      </c>
      <c r="C3640" s="577" t="s">
        <v>96</v>
      </c>
      <c r="D3640">
        <v>0.02</v>
      </c>
      <c r="F3640">
        <v>1.2072099999999999</v>
      </c>
      <c r="I3640" s="400">
        <v>44167.567361111112</v>
      </c>
      <c r="J3640">
        <v>1.2074100000000001</v>
      </c>
      <c r="N3640">
        <v>0.4</v>
      </c>
      <c r="Q3640">
        <v>1788</v>
      </c>
      <c r="R3640" s="577" t="s">
        <v>96</v>
      </c>
      <c r="S3640" s="577">
        <v>2</v>
      </c>
    </row>
    <row r="3641" spans="1:19">
      <c r="A3641">
        <v>3636</v>
      </c>
      <c r="B3641" s="400">
        <v>44167.350694444445</v>
      </c>
      <c r="C3641" s="577" t="s">
        <v>96</v>
      </c>
      <c r="D3641">
        <v>0.02</v>
      </c>
      <c r="F3641">
        <v>1.2056</v>
      </c>
      <c r="I3641" s="400">
        <v>44167.567361111112</v>
      </c>
      <c r="J3641">
        <v>1.2074100000000001</v>
      </c>
      <c r="N3641">
        <v>3.62</v>
      </c>
      <c r="Q3641">
        <v>1788</v>
      </c>
      <c r="R3641" s="577" t="s">
        <v>96</v>
      </c>
      <c r="S3641" s="577">
        <v>2</v>
      </c>
    </row>
    <row r="3642" spans="1:19">
      <c r="A3642">
        <v>3637</v>
      </c>
      <c r="B3642" s="400">
        <v>44167.57708333333</v>
      </c>
      <c r="C3642" s="577" t="s">
        <v>96</v>
      </c>
      <c r="D3642">
        <v>0.02</v>
      </c>
      <c r="F3642">
        <v>1.2074199999999999</v>
      </c>
      <c r="I3642" s="400">
        <v>44167.625</v>
      </c>
      <c r="J3642">
        <v>1.20842</v>
      </c>
      <c r="N3642">
        <v>2</v>
      </c>
      <c r="Q3642">
        <v>1789</v>
      </c>
      <c r="R3642" s="577" t="s">
        <v>96</v>
      </c>
      <c r="S3642" s="577">
        <v>1</v>
      </c>
    </row>
    <row r="3643" spans="1:19">
      <c r="A3643">
        <v>3639</v>
      </c>
      <c r="B3643" s="400">
        <v>44167.643055555556</v>
      </c>
      <c r="C3643" s="577" t="s">
        <v>96</v>
      </c>
      <c r="D3643">
        <v>0.02</v>
      </c>
      <c r="F3643">
        <v>1.2098599999999999</v>
      </c>
      <c r="I3643" s="400">
        <v>44167.806250000001</v>
      </c>
      <c r="J3643">
        <v>1.2100500000000001</v>
      </c>
      <c r="N3643">
        <v>0.38</v>
      </c>
      <c r="Q3643">
        <v>1790</v>
      </c>
      <c r="R3643" s="577" t="s">
        <v>96</v>
      </c>
      <c r="S3643" s="577">
        <v>2</v>
      </c>
    </row>
    <row r="3644" spans="1:19">
      <c r="A3644">
        <v>3640</v>
      </c>
      <c r="B3644" s="400">
        <v>44167.663888888892</v>
      </c>
      <c r="C3644" s="577" t="s">
        <v>96</v>
      </c>
      <c r="D3644">
        <v>0.02</v>
      </c>
      <c r="F3644">
        <v>1.20824</v>
      </c>
      <c r="I3644" s="400">
        <v>44167.806250000001</v>
      </c>
      <c r="J3644">
        <v>1.2100500000000001</v>
      </c>
      <c r="N3644">
        <v>3.62</v>
      </c>
      <c r="Q3644">
        <v>1790</v>
      </c>
      <c r="R3644" s="577" t="s">
        <v>96</v>
      </c>
      <c r="S3644" s="577">
        <v>2</v>
      </c>
    </row>
    <row r="3645" spans="1:19">
      <c r="A3645">
        <v>3642</v>
      </c>
      <c r="B3645" s="400">
        <v>44168.277083333334</v>
      </c>
      <c r="C3645" s="577" t="s">
        <v>96</v>
      </c>
      <c r="D3645">
        <v>0.02</v>
      </c>
      <c r="F3645">
        <v>1.2115800000000001</v>
      </c>
      <c r="I3645" s="400">
        <v>44168.333333333336</v>
      </c>
      <c r="J3645">
        <v>1.21258</v>
      </c>
      <c r="N3645">
        <v>2</v>
      </c>
      <c r="Q3645">
        <v>1791</v>
      </c>
      <c r="R3645" s="577" t="s">
        <v>96</v>
      </c>
      <c r="S3645" s="577">
        <v>1</v>
      </c>
    </row>
    <row r="3646" spans="1:19">
      <c r="A3646">
        <v>3644</v>
      </c>
      <c r="B3646" s="400">
        <v>44168.348611111112</v>
      </c>
      <c r="C3646" s="577" t="s">
        <v>96</v>
      </c>
      <c r="D3646">
        <v>0.02</v>
      </c>
      <c r="F3646">
        <v>1.2132000000000001</v>
      </c>
      <c r="I3646" s="400">
        <v>44168.506944444445</v>
      </c>
      <c r="J3646">
        <v>1.2134</v>
      </c>
      <c r="N3646">
        <v>0.4</v>
      </c>
      <c r="Q3646">
        <v>1792</v>
      </c>
      <c r="R3646" s="577" t="s">
        <v>96</v>
      </c>
      <c r="S3646" s="577">
        <v>2</v>
      </c>
    </row>
    <row r="3647" spans="1:19">
      <c r="A3647">
        <v>3645</v>
      </c>
      <c r="B3647" s="400">
        <v>44168.378472222219</v>
      </c>
      <c r="C3647" s="577" t="s">
        <v>96</v>
      </c>
      <c r="D3647">
        <v>0.02</v>
      </c>
      <c r="F3647">
        <v>1.2116</v>
      </c>
      <c r="I3647" s="400">
        <v>44168.506944444445</v>
      </c>
      <c r="J3647">
        <v>1.2134</v>
      </c>
      <c r="N3647">
        <v>3.6</v>
      </c>
      <c r="Q3647">
        <v>1792</v>
      </c>
      <c r="R3647" s="577" t="s">
        <v>96</v>
      </c>
      <c r="S3647" s="577">
        <v>2</v>
      </c>
    </row>
    <row r="3648" spans="1:19">
      <c r="A3648">
        <v>3646</v>
      </c>
      <c r="B3648" s="400">
        <v>44168.536805555559</v>
      </c>
      <c r="C3648" s="577" t="s">
        <v>96</v>
      </c>
      <c r="D3648">
        <v>0.02</v>
      </c>
      <c r="F3648">
        <v>1.21427</v>
      </c>
      <c r="I3648" s="400">
        <v>44168.540277777778</v>
      </c>
      <c r="J3648">
        <v>1.2152700000000001</v>
      </c>
      <c r="N3648">
        <v>2</v>
      </c>
      <c r="Q3648">
        <v>1793</v>
      </c>
      <c r="R3648" s="577" t="s">
        <v>96</v>
      </c>
      <c r="S3648" s="577">
        <v>1</v>
      </c>
    </row>
    <row r="3649" spans="1:19">
      <c r="A3649">
        <v>3648</v>
      </c>
      <c r="B3649" s="400">
        <v>44168.543055555558</v>
      </c>
      <c r="C3649" s="577" t="s">
        <v>96</v>
      </c>
      <c r="D3649">
        <v>0.02</v>
      </c>
      <c r="F3649">
        <v>1.2153400000000001</v>
      </c>
      <c r="I3649" s="400">
        <v>44168.593055555553</v>
      </c>
      <c r="J3649">
        <v>1.21634</v>
      </c>
      <c r="N3649">
        <v>2</v>
      </c>
      <c r="Q3649">
        <v>1794</v>
      </c>
      <c r="R3649" s="577" t="s">
        <v>96</v>
      </c>
      <c r="S3649" s="577">
        <v>1</v>
      </c>
    </row>
    <row r="3650" spans="1:19">
      <c r="A3650">
        <v>3649</v>
      </c>
      <c r="B3650" s="400">
        <v>44168.598611111112</v>
      </c>
      <c r="C3650" s="577" t="s">
        <v>96</v>
      </c>
      <c r="D3650">
        <v>0.02</v>
      </c>
      <c r="F3650">
        <v>1.2162999999999999</v>
      </c>
      <c r="I3650" s="400">
        <v>44168.628472222219</v>
      </c>
      <c r="J3650">
        <v>1.2164999999999999</v>
      </c>
      <c r="N3650">
        <v>0.4</v>
      </c>
      <c r="Q3650">
        <v>1795</v>
      </c>
      <c r="R3650" s="577" t="s">
        <v>96</v>
      </c>
      <c r="S3650" s="577">
        <v>2</v>
      </c>
    </row>
    <row r="3651" spans="1:19">
      <c r="A3651">
        <v>3650</v>
      </c>
      <c r="B3651" s="400">
        <v>44168.60833333333</v>
      </c>
      <c r="C3651" s="577" t="s">
        <v>96</v>
      </c>
      <c r="D3651">
        <v>0.02</v>
      </c>
      <c r="F3651">
        <v>1.2146999999999999</v>
      </c>
      <c r="I3651" s="400">
        <v>44168.628472222219</v>
      </c>
      <c r="J3651">
        <v>1.2164999999999999</v>
      </c>
      <c r="N3651">
        <v>3.6</v>
      </c>
      <c r="Q3651">
        <v>1795</v>
      </c>
      <c r="R3651" s="577" t="s">
        <v>96</v>
      </c>
      <c r="S3651" s="577">
        <v>2</v>
      </c>
    </row>
    <row r="3652" spans="1:19">
      <c r="A3652">
        <v>3651</v>
      </c>
      <c r="B3652" s="400">
        <v>44168.645833333336</v>
      </c>
      <c r="C3652" s="577" t="s">
        <v>96</v>
      </c>
      <c r="D3652">
        <v>0.02</v>
      </c>
      <c r="F3652">
        <v>1.2166999999999999</v>
      </c>
      <c r="I3652" s="400">
        <v>44169.293055555558</v>
      </c>
      <c r="J3652">
        <v>1.2158599999999999</v>
      </c>
      <c r="N3652">
        <v>-1.76</v>
      </c>
      <c r="Q3652">
        <v>1796</v>
      </c>
      <c r="R3652" s="577" t="s">
        <v>96</v>
      </c>
      <c r="S3652" s="577">
        <v>3</v>
      </c>
    </row>
    <row r="3653" spans="1:19">
      <c r="A3653">
        <v>3652</v>
      </c>
      <c r="B3653" s="400">
        <v>44168.673611111109</v>
      </c>
      <c r="C3653" s="577" t="s">
        <v>96</v>
      </c>
      <c r="D3653">
        <v>0.02</v>
      </c>
      <c r="F3653">
        <v>1.21509</v>
      </c>
      <c r="I3653" s="400">
        <v>44169.293055555558</v>
      </c>
      <c r="J3653">
        <v>1.2158599999999999</v>
      </c>
      <c r="N3653">
        <v>1.46</v>
      </c>
      <c r="Q3653">
        <v>1796</v>
      </c>
      <c r="R3653" s="577" t="s">
        <v>96</v>
      </c>
      <c r="S3653" s="577">
        <v>3</v>
      </c>
    </row>
    <row r="3654" spans="1:19">
      <c r="A3654">
        <v>3653</v>
      </c>
      <c r="B3654" s="400">
        <v>44168.763888888891</v>
      </c>
      <c r="C3654" s="577" t="s">
        <v>96</v>
      </c>
      <c r="D3654">
        <v>0.03</v>
      </c>
      <c r="F3654">
        <v>1.2134799999999999</v>
      </c>
      <c r="I3654" s="400">
        <v>44169.293055555558</v>
      </c>
      <c r="J3654">
        <v>1.2158599999999999</v>
      </c>
      <c r="N3654">
        <v>7.02</v>
      </c>
      <c r="Q3654">
        <v>1796</v>
      </c>
      <c r="R3654" s="577" t="s">
        <v>96</v>
      </c>
      <c r="S3654" s="577">
        <v>3</v>
      </c>
    </row>
    <row r="3655" spans="1:19">
      <c r="A3655">
        <v>3654</v>
      </c>
      <c r="B3655" s="400">
        <v>44169.29583333333</v>
      </c>
      <c r="C3655" s="577" t="s">
        <v>96</v>
      </c>
      <c r="D3655">
        <v>0.02</v>
      </c>
      <c r="F3655">
        <v>1.2156</v>
      </c>
      <c r="I3655" s="400">
        <v>44169.357638888891</v>
      </c>
      <c r="J3655">
        <v>1.2165999999999999</v>
      </c>
      <c r="N3655">
        <v>2</v>
      </c>
      <c r="Q3655">
        <v>1797</v>
      </c>
      <c r="R3655" s="577" t="s">
        <v>96</v>
      </c>
      <c r="S3655" s="577">
        <v>1</v>
      </c>
    </row>
    <row r="3656" spans="1:19">
      <c r="A3656">
        <v>3655</v>
      </c>
      <c r="B3656" s="400">
        <v>44169.361805555556</v>
      </c>
      <c r="C3656" s="577" t="s">
        <v>96</v>
      </c>
      <c r="D3656">
        <v>0.02</v>
      </c>
      <c r="F3656">
        <v>1.21597</v>
      </c>
      <c r="I3656" s="400">
        <v>44169.383333333331</v>
      </c>
      <c r="J3656">
        <v>1.2169700000000001</v>
      </c>
      <c r="N3656">
        <v>2</v>
      </c>
      <c r="Q3656">
        <v>1798</v>
      </c>
      <c r="R3656" s="577" t="s">
        <v>96</v>
      </c>
      <c r="S3656" s="577">
        <v>1</v>
      </c>
    </row>
    <row r="3657" spans="1:19">
      <c r="A3657">
        <v>3656</v>
      </c>
      <c r="B3657" s="400">
        <v>44169.425694444442</v>
      </c>
      <c r="C3657" s="577" t="s">
        <v>96</v>
      </c>
      <c r="D3657">
        <v>0.02</v>
      </c>
      <c r="F3657">
        <v>1.2166699999999999</v>
      </c>
      <c r="I3657" s="400">
        <v>44169.450694444444</v>
      </c>
      <c r="J3657">
        <v>1.21767</v>
      </c>
      <c r="N3657">
        <v>2</v>
      </c>
      <c r="Q3657">
        <v>1799</v>
      </c>
      <c r="R3657" s="577" t="s">
        <v>96</v>
      </c>
      <c r="S3657" s="577">
        <v>1</v>
      </c>
    </row>
    <row r="3658" spans="1:19">
      <c r="A3658">
        <v>3657</v>
      </c>
      <c r="B3658" s="400">
        <v>44169.535416666666</v>
      </c>
      <c r="C3658" s="577" t="s">
        <v>96</v>
      </c>
      <c r="D3658">
        <v>0.02</v>
      </c>
      <c r="F3658">
        <v>1.2161900000000001</v>
      </c>
      <c r="I3658" s="400">
        <v>44169.598611111112</v>
      </c>
      <c r="J3658">
        <v>1.21628</v>
      </c>
      <c r="N3658">
        <v>0.18</v>
      </c>
      <c r="Q3658">
        <v>1800</v>
      </c>
      <c r="R3658" s="577" t="s">
        <v>96</v>
      </c>
      <c r="S3658" s="577">
        <v>2</v>
      </c>
    </row>
    <row r="3659" spans="1:19">
      <c r="A3659">
        <v>3658</v>
      </c>
      <c r="B3659" s="400">
        <v>44169.574305555558</v>
      </c>
      <c r="C3659" s="577" t="s">
        <v>96</v>
      </c>
      <c r="D3659">
        <v>0.02</v>
      </c>
      <c r="F3659">
        <v>1.2143699999999999</v>
      </c>
      <c r="I3659" s="400">
        <v>44169.598611111112</v>
      </c>
      <c r="J3659">
        <v>1.21628</v>
      </c>
      <c r="N3659">
        <v>3.82</v>
      </c>
      <c r="Q3659">
        <v>1800</v>
      </c>
      <c r="R3659" s="577" t="s">
        <v>96</v>
      </c>
      <c r="S3659" s="577">
        <v>2</v>
      </c>
    </row>
    <row r="3660" spans="1:19">
      <c r="A3660">
        <v>3659</v>
      </c>
      <c r="B3660" s="400">
        <v>44169.601388888892</v>
      </c>
      <c r="C3660" s="577" t="s">
        <v>96</v>
      </c>
      <c r="D3660">
        <v>0.02</v>
      </c>
      <c r="F3660">
        <v>1.2158899999999999</v>
      </c>
      <c r="I3660" s="400">
        <v>44169.609722222223</v>
      </c>
      <c r="J3660">
        <v>1.21689</v>
      </c>
      <c r="N3660">
        <v>2</v>
      </c>
      <c r="Q3660">
        <v>1801</v>
      </c>
      <c r="R3660" s="577" t="s">
        <v>96</v>
      </c>
      <c r="S3660" s="577">
        <v>1</v>
      </c>
    </row>
    <row r="3661" spans="1:19">
      <c r="A3661">
        <v>3660</v>
      </c>
      <c r="B3661" s="400">
        <v>44169.616666666669</v>
      </c>
      <c r="C3661" s="577" t="s">
        <v>96</v>
      </c>
      <c r="D3661">
        <v>0.02</v>
      </c>
      <c r="F3661">
        <v>1.2166699999999999</v>
      </c>
      <c r="I3661" s="400">
        <v>44172.554861111108</v>
      </c>
      <c r="J3661">
        <v>1.2132000000000001</v>
      </c>
      <c r="N3661">
        <v>-7.02</v>
      </c>
      <c r="Q3661">
        <v>1802</v>
      </c>
      <c r="R3661" s="577" t="s">
        <v>96</v>
      </c>
      <c r="S3661" s="577">
        <v>5</v>
      </c>
    </row>
    <row r="3662" spans="1:19">
      <c r="A3662">
        <v>3661</v>
      </c>
      <c r="B3662" s="400">
        <v>44169.638194444444</v>
      </c>
      <c r="C3662" s="577" t="s">
        <v>96</v>
      </c>
      <c r="D3662">
        <v>0.02</v>
      </c>
      <c r="F3662">
        <v>1.2150700000000001</v>
      </c>
      <c r="I3662" s="400">
        <v>44172.554861111108</v>
      </c>
      <c r="J3662">
        <v>1.2132000000000001</v>
      </c>
      <c r="N3662">
        <v>-3.82</v>
      </c>
      <c r="Q3662">
        <v>1802</v>
      </c>
      <c r="R3662" s="577" t="s">
        <v>96</v>
      </c>
      <c r="S3662" s="577">
        <v>5</v>
      </c>
    </row>
    <row r="3663" spans="1:19">
      <c r="A3663">
        <v>3662</v>
      </c>
      <c r="B3663" s="400">
        <v>44169.85833333333</v>
      </c>
      <c r="C3663" s="577" t="s">
        <v>96</v>
      </c>
      <c r="D3663">
        <v>0.03</v>
      </c>
      <c r="F3663">
        <v>1.21346</v>
      </c>
      <c r="I3663" s="400">
        <v>44172.554861111108</v>
      </c>
      <c r="J3663">
        <v>1.2132000000000001</v>
      </c>
      <c r="N3663">
        <v>-0.9</v>
      </c>
      <c r="Q3663">
        <v>1802</v>
      </c>
      <c r="R3663" s="577" t="s">
        <v>96</v>
      </c>
      <c r="S3663" s="577">
        <v>5</v>
      </c>
    </row>
    <row r="3664" spans="1:19">
      <c r="A3664">
        <v>3663</v>
      </c>
      <c r="B3664" s="400">
        <v>44169.868750000001</v>
      </c>
      <c r="C3664" s="577" t="s">
        <v>96</v>
      </c>
      <c r="D3664">
        <v>0.05</v>
      </c>
      <c r="F3664">
        <v>1.21173</v>
      </c>
      <c r="I3664" s="400">
        <v>44172.554861111108</v>
      </c>
      <c r="J3664">
        <v>1.2132000000000001</v>
      </c>
      <c r="N3664">
        <v>7.15</v>
      </c>
      <c r="Q3664">
        <v>1802</v>
      </c>
      <c r="R3664" s="577" t="s">
        <v>96</v>
      </c>
      <c r="S3664" s="577">
        <v>5</v>
      </c>
    </row>
    <row r="3665" spans="1:19">
      <c r="A3665">
        <v>3666</v>
      </c>
      <c r="B3665" s="400">
        <v>44172.353472222225</v>
      </c>
      <c r="C3665" s="577" t="s">
        <v>96</v>
      </c>
      <c r="D3665">
        <v>0.08</v>
      </c>
      <c r="F3665">
        <v>1.2099299999999999</v>
      </c>
      <c r="I3665" s="400">
        <v>44172.554861111108</v>
      </c>
      <c r="J3665">
        <v>1.2132000000000001</v>
      </c>
      <c r="N3665">
        <v>26.16</v>
      </c>
      <c r="Q3665">
        <v>1802</v>
      </c>
      <c r="R3665" s="577" t="s">
        <v>96</v>
      </c>
      <c r="S3665" s="577">
        <v>5</v>
      </c>
    </row>
    <row r="3666" spans="1:19">
      <c r="A3666">
        <v>3664</v>
      </c>
      <c r="B3666" s="400">
        <v>44169.910416666666</v>
      </c>
      <c r="C3666" s="577" t="s">
        <v>97</v>
      </c>
      <c r="D3666">
        <v>0.02</v>
      </c>
      <c r="F3666">
        <v>1.2116199999999999</v>
      </c>
      <c r="I3666" s="400">
        <v>44172.336111111108</v>
      </c>
      <c r="J3666">
        <v>1.21143</v>
      </c>
      <c r="N3666">
        <v>0.4</v>
      </c>
      <c r="Q3666">
        <v>1803</v>
      </c>
      <c r="R3666" s="577" t="s">
        <v>97</v>
      </c>
      <c r="S3666" s="577">
        <v>2</v>
      </c>
    </row>
    <row r="3667" spans="1:19">
      <c r="A3667">
        <v>3665</v>
      </c>
      <c r="B3667" s="400">
        <v>44171.958333333336</v>
      </c>
      <c r="C3667" s="577" t="s">
        <v>97</v>
      </c>
      <c r="D3667">
        <v>0.02</v>
      </c>
      <c r="F3667">
        <v>1.2132400000000001</v>
      </c>
      <c r="I3667" s="400">
        <v>44172.336111111108</v>
      </c>
      <c r="J3667">
        <v>1.21143</v>
      </c>
      <c r="N3667">
        <v>3.64</v>
      </c>
      <c r="Q3667">
        <v>1803</v>
      </c>
      <c r="R3667" s="577" t="s">
        <v>97</v>
      </c>
      <c r="S3667" s="577">
        <v>2</v>
      </c>
    </row>
    <row r="3668" spans="1:19">
      <c r="A3668">
        <v>3667</v>
      </c>
      <c r="B3668" s="400">
        <v>44172.36041666667</v>
      </c>
      <c r="C3668" s="577" t="s">
        <v>97</v>
      </c>
      <c r="D3668">
        <v>0.02</v>
      </c>
      <c r="F3668">
        <v>1.21014</v>
      </c>
      <c r="I3668" s="400">
        <v>44172.37777777778</v>
      </c>
      <c r="J3668">
        <v>1.2091400000000001</v>
      </c>
      <c r="N3668">
        <v>2</v>
      </c>
      <c r="Q3668">
        <v>1804</v>
      </c>
      <c r="R3668" s="577" t="s">
        <v>97</v>
      </c>
      <c r="S3668" s="577">
        <v>1</v>
      </c>
    </row>
    <row r="3669" spans="1:19">
      <c r="A3669">
        <v>3668</v>
      </c>
      <c r="B3669" s="400">
        <v>44172.388888888891</v>
      </c>
      <c r="C3669" s="577" t="s">
        <v>97</v>
      </c>
      <c r="D3669">
        <v>0.02</v>
      </c>
      <c r="F3669">
        <v>1.2085399999999999</v>
      </c>
      <c r="I3669" s="400">
        <v>44172.774305555555</v>
      </c>
      <c r="J3669">
        <v>1.2121299999999999</v>
      </c>
      <c r="N3669">
        <v>-7.18</v>
      </c>
      <c r="Q3669">
        <v>1805</v>
      </c>
      <c r="R3669" s="577" t="s">
        <v>97</v>
      </c>
      <c r="S3669" s="577">
        <v>5</v>
      </c>
    </row>
    <row r="3670" spans="1:19">
      <c r="A3670">
        <v>3669</v>
      </c>
      <c r="B3670" s="400">
        <v>44172.431944444441</v>
      </c>
      <c r="C3670" s="577" t="s">
        <v>97</v>
      </c>
      <c r="D3670">
        <v>0.02</v>
      </c>
      <c r="F3670">
        <v>1.21027</v>
      </c>
      <c r="I3670" s="400">
        <v>44172.774305555555</v>
      </c>
      <c r="J3670">
        <v>1.2121299999999999</v>
      </c>
      <c r="N3670">
        <v>-3.72</v>
      </c>
      <c r="Q3670">
        <v>1805</v>
      </c>
      <c r="R3670" s="577" t="s">
        <v>97</v>
      </c>
      <c r="S3670" s="577">
        <v>5</v>
      </c>
    </row>
    <row r="3671" spans="1:19">
      <c r="A3671">
        <v>3670</v>
      </c>
      <c r="B3671" s="400">
        <v>44172.540972222225</v>
      </c>
      <c r="C3671" s="577" t="s">
        <v>97</v>
      </c>
      <c r="D3671">
        <v>0.03</v>
      </c>
      <c r="F3671">
        <v>1.2118800000000001</v>
      </c>
      <c r="I3671" s="400">
        <v>44172.774305555555</v>
      </c>
      <c r="J3671">
        <v>1.2121299999999999</v>
      </c>
      <c r="N3671">
        <v>-0.75</v>
      </c>
      <c r="Q3671">
        <v>1805</v>
      </c>
      <c r="R3671" s="577" t="s">
        <v>97</v>
      </c>
      <c r="S3671" s="577">
        <v>5</v>
      </c>
    </row>
    <row r="3672" spans="1:19">
      <c r="A3672">
        <v>3671</v>
      </c>
      <c r="B3672" s="400">
        <v>44172.565972222219</v>
      </c>
      <c r="C3672" s="577" t="s">
        <v>97</v>
      </c>
      <c r="D3672">
        <v>0.05</v>
      </c>
      <c r="F3672">
        <v>1.2135800000000001</v>
      </c>
      <c r="I3672" s="400">
        <v>44172.774305555555</v>
      </c>
      <c r="J3672">
        <v>1.2121299999999999</v>
      </c>
      <c r="N3672">
        <v>7.25</v>
      </c>
      <c r="Q3672">
        <v>1805</v>
      </c>
      <c r="R3672" s="577" t="s">
        <v>97</v>
      </c>
      <c r="S3672" s="577">
        <v>5</v>
      </c>
    </row>
    <row r="3673" spans="1:19">
      <c r="A3673">
        <v>3673</v>
      </c>
      <c r="B3673" s="400">
        <v>44172.611805555556</v>
      </c>
      <c r="C3673" s="577" t="s">
        <v>97</v>
      </c>
      <c r="D3673">
        <v>0.08</v>
      </c>
      <c r="F3673">
        <v>1.2154199999999999</v>
      </c>
      <c r="I3673" s="400">
        <v>44172.774305555555</v>
      </c>
      <c r="J3673">
        <v>1.2121299999999999</v>
      </c>
      <c r="N3673">
        <v>26.32</v>
      </c>
      <c r="Q3673">
        <v>1805</v>
      </c>
      <c r="R3673" s="577" t="s">
        <v>97</v>
      </c>
      <c r="S3673" s="577">
        <v>5</v>
      </c>
    </row>
    <row r="3674" spans="1:19">
      <c r="A3674">
        <v>3672</v>
      </c>
      <c r="B3674" s="400">
        <v>44172.59652777778</v>
      </c>
      <c r="C3674" s="577" t="s">
        <v>96</v>
      </c>
      <c r="D3674">
        <v>0.02</v>
      </c>
      <c r="F3674">
        <v>1.2135800000000001</v>
      </c>
      <c r="I3674" s="400">
        <v>44172.604861111111</v>
      </c>
      <c r="J3674">
        <v>1.21458</v>
      </c>
      <c r="N3674">
        <v>2</v>
      </c>
      <c r="Q3674">
        <v>1806</v>
      </c>
      <c r="R3674" s="577" t="s">
        <v>96</v>
      </c>
      <c r="S3674" s="577">
        <v>1</v>
      </c>
    </row>
    <row r="3675" spans="1:19">
      <c r="A3675">
        <v>3674</v>
      </c>
      <c r="B3675" s="400">
        <v>44172.618750000001</v>
      </c>
      <c r="C3675" s="577" t="s">
        <v>96</v>
      </c>
      <c r="D3675">
        <v>0.02</v>
      </c>
      <c r="F3675">
        <v>1.21563</v>
      </c>
      <c r="I3675" s="400">
        <v>44174.254166666666</v>
      </c>
      <c r="J3675">
        <v>1.2135199999999999</v>
      </c>
      <c r="N3675">
        <v>-4.38</v>
      </c>
      <c r="Q3675">
        <v>1807</v>
      </c>
      <c r="R3675" s="577" t="s">
        <v>96</v>
      </c>
      <c r="S3675" s="577">
        <v>4</v>
      </c>
    </row>
    <row r="3676" spans="1:19">
      <c r="A3676">
        <v>3675</v>
      </c>
      <c r="B3676" s="400">
        <v>44172.663888888892</v>
      </c>
      <c r="C3676" s="577" t="s">
        <v>96</v>
      </c>
      <c r="D3676">
        <v>0.02</v>
      </c>
      <c r="F3676">
        <v>1.2140299999999999</v>
      </c>
      <c r="I3676" s="400">
        <v>44174.254166666666</v>
      </c>
      <c r="J3676">
        <v>1.2135199999999999</v>
      </c>
      <c r="N3676">
        <v>-1.18</v>
      </c>
      <c r="Q3676">
        <v>1807</v>
      </c>
      <c r="R3676" s="577" t="s">
        <v>96</v>
      </c>
      <c r="S3676" s="577">
        <v>4</v>
      </c>
    </row>
    <row r="3677" spans="1:19">
      <c r="A3677">
        <v>3676</v>
      </c>
      <c r="B3677" s="400">
        <v>44172.765972222223</v>
      </c>
      <c r="C3677" s="577" t="s">
        <v>96</v>
      </c>
      <c r="D3677">
        <v>0.03</v>
      </c>
      <c r="F3677">
        <v>1.2124299999999999</v>
      </c>
      <c r="I3677" s="400">
        <v>44174.254166666666</v>
      </c>
      <c r="J3677">
        <v>1.2135199999999999</v>
      </c>
      <c r="N3677">
        <v>3.03</v>
      </c>
      <c r="Q3677">
        <v>1807</v>
      </c>
      <c r="R3677" s="577" t="s">
        <v>96</v>
      </c>
      <c r="S3677" s="577">
        <v>4</v>
      </c>
    </row>
    <row r="3678" spans="1:19">
      <c r="A3678">
        <v>3677</v>
      </c>
      <c r="B3678" s="400">
        <v>44173.038194444445</v>
      </c>
      <c r="C3678" s="577" t="s">
        <v>96</v>
      </c>
      <c r="D3678">
        <v>0.05</v>
      </c>
      <c r="F3678">
        <v>1.21072</v>
      </c>
      <c r="I3678" s="400">
        <v>44174.254166666666</v>
      </c>
      <c r="J3678">
        <v>1.2135199999999999</v>
      </c>
      <c r="N3678">
        <v>13.8</v>
      </c>
      <c r="Q3678">
        <v>1807</v>
      </c>
      <c r="R3678" s="577" t="s">
        <v>96</v>
      </c>
      <c r="S3678" s="577">
        <v>4</v>
      </c>
    </row>
    <row r="3679" spans="1:19">
      <c r="A3679">
        <v>3678</v>
      </c>
      <c r="B3679" s="400">
        <v>44173.042361111111</v>
      </c>
      <c r="C3679" s="577" t="s">
        <v>97</v>
      </c>
      <c r="D3679">
        <v>0.02</v>
      </c>
      <c r="F3679">
        <v>1.21086</v>
      </c>
      <c r="I3679" s="400">
        <v>44173.340277777781</v>
      </c>
      <c r="J3679">
        <v>1.2098599999999999</v>
      </c>
      <c r="N3679">
        <v>2</v>
      </c>
      <c r="Q3679">
        <v>1808</v>
      </c>
      <c r="R3679" s="577" t="s">
        <v>97</v>
      </c>
      <c r="S3679" s="577">
        <v>1</v>
      </c>
    </row>
    <row r="3680" spans="1:19">
      <c r="A3680">
        <v>3679</v>
      </c>
      <c r="B3680" s="400">
        <v>44173.349305555559</v>
      </c>
      <c r="C3680" s="577" t="s">
        <v>97</v>
      </c>
      <c r="D3680">
        <v>0.02</v>
      </c>
      <c r="F3680">
        <v>1.2103999999999999</v>
      </c>
      <c r="I3680" s="400">
        <v>44173.652083333334</v>
      </c>
      <c r="J3680">
        <v>1.2101999999999999</v>
      </c>
      <c r="N3680">
        <v>0.4</v>
      </c>
      <c r="Q3680">
        <v>1809</v>
      </c>
      <c r="R3680" s="577" t="s">
        <v>97</v>
      </c>
      <c r="S3680" s="577">
        <v>2</v>
      </c>
    </row>
    <row r="3681" spans="1:19">
      <c r="A3681">
        <v>3680</v>
      </c>
      <c r="B3681" s="400">
        <v>44173.362500000003</v>
      </c>
      <c r="C3681" s="577" t="s">
        <v>97</v>
      </c>
      <c r="D3681">
        <v>0.02</v>
      </c>
      <c r="F3681">
        <v>1.212</v>
      </c>
      <c r="I3681" s="400">
        <v>44173.652083333334</v>
      </c>
      <c r="J3681">
        <v>1.2101999999999999</v>
      </c>
      <c r="N3681">
        <v>3.6</v>
      </c>
      <c r="Q3681">
        <v>1809</v>
      </c>
      <c r="R3681" s="577" t="s">
        <v>97</v>
      </c>
      <c r="S3681" s="577">
        <v>2</v>
      </c>
    </row>
    <row r="3682" spans="1:19">
      <c r="A3682">
        <v>3681</v>
      </c>
      <c r="B3682" s="400">
        <v>44173.665277777778</v>
      </c>
      <c r="C3682" s="577" t="s">
        <v>97</v>
      </c>
      <c r="D3682">
        <v>0.02</v>
      </c>
      <c r="F3682">
        <v>1.2114199999999999</v>
      </c>
      <c r="I3682" s="400">
        <v>44173.790277777778</v>
      </c>
      <c r="J3682">
        <v>1.2104200000000001</v>
      </c>
      <c r="N3682">
        <v>2</v>
      </c>
      <c r="Q3682">
        <v>1810</v>
      </c>
      <c r="R3682" s="577" t="s">
        <v>97</v>
      </c>
      <c r="S3682" s="577">
        <v>1</v>
      </c>
    </row>
    <row r="3683" spans="1:19">
      <c r="A3683">
        <v>3682</v>
      </c>
      <c r="B3683" s="400">
        <v>44174.26666666667</v>
      </c>
      <c r="C3683" s="577" t="s">
        <v>97</v>
      </c>
      <c r="D3683">
        <v>0.02</v>
      </c>
      <c r="F3683">
        <v>1.21452</v>
      </c>
      <c r="I3683" s="400">
        <v>44174.3</v>
      </c>
      <c r="J3683">
        <v>1.2135199999999999</v>
      </c>
      <c r="N3683">
        <v>2</v>
      </c>
      <c r="Q3683">
        <v>1811</v>
      </c>
      <c r="R3683" s="577" t="s">
        <v>97</v>
      </c>
      <c r="S3683" s="577">
        <v>1</v>
      </c>
    </row>
    <row r="3684" spans="1:19">
      <c r="A3684">
        <v>3683</v>
      </c>
      <c r="B3684" s="400">
        <v>44174.343055555553</v>
      </c>
      <c r="C3684" s="577" t="s">
        <v>97</v>
      </c>
      <c r="D3684">
        <v>0.02</v>
      </c>
      <c r="F3684">
        <v>1.21339</v>
      </c>
      <c r="I3684" s="400">
        <v>44174.402777777781</v>
      </c>
      <c r="J3684">
        <v>1.2123900000000001</v>
      </c>
      <c r="N3684">
        <v>2</v>
      </c>
      <c r="Q3684">
        <v>1812</v>
      </c>
      <c r="R3684" s="577" t="s">
        <v>97</v>
      </c>
      <c r="S3684" s="577">
        <v>1</v>
      </c>
    </row>
    <row r="3685" spans="1:19">
      <c r="A3685">
        <v>3684</v>
      </c>
      <c r="B3685" s="400">
        <v>44174.347916666666</v>
      </c>
      <c r="C3685" s="577" t="s">
        <v>96</v>
      </c>
      <c r="D3685">
        <v>0.02</v>
      </c>
      <c r="F3685">
        <v>1.21312</v>
      </c>
      <c r="I3685" s="400">
        <v>44175.176388888889</v>
      </c>
      <c r="J3685">
        <v>1.2096499999999999</v>
      </c>
      <c r="N3685">
        <v>-7.18</v>
      </c>
      <c r="Q3685">
        <v>1813</v>
      </c>
      <c r="R3685" s="577" t="s">
        <v>96</v>
      </c>
      <c r="S3685" s="577">
        <v>5</v>
      </c>
    </row>
    <row r="3686" spans="1:19">
      <c r="A3686">
        <v>3686</v>
      </c>
      <c r="B3686" s="400">
        <v>44174.48541666667</v>
      </c>
      <c r="C3686" s="577" t="s">
        <v>96</v>
      </c>
      <c r="D3686">
        <v>0.02</v>
      </c>
      <c r="F3686">
        <v>1.2115100000000001</v>
      </c>
      <c r="I3686" s="400">
        <v>44175.176388888889</v>
      </c>
      <c r="J3686">
        <v>1.2096499999999999</v>
      </c>
      <c r="N3686">
        <v>-3.96</v>
      </c>
      <c r="Q3686">
        <v>1813</v>
      </c>
      <c r="R3686" s="577" t="s">
        <v>96</v>
      </c>
      <c r="S3686" s="577">
        <v>5</v>
      </c>
    </row>
    <row r="3687" spans="1:19">
      <c r="A3687">
        <v>3690</v>
      </c>
      <c r="B3687" s="400">
        <v>44174.618750000001</v>
      </c>
      <c r="C3687" s="577" t="s">
        <v>96</v>
      </c>
      <c r="D3687">
        <v>0.03</v>
      </c>
      <c r="F3687">
        <v>1.2098899999999999</v>
      </c>
      <c r="I3687" s="400">
        <v>44175.176388888889</v>
      </c>
      <c r="J3687">
        <v>1.2096499999999999</v>
      </c>
      <c r="N3687">
        <v>-1.08</v>
      </c>
      <c r="Q3687">
        <v>1813</v>
      </c>
      <c r="R3687" s="577" t="s">
        <v>96</v>
      </c>
      <c r="S3687" s="577">
        <v>5</v>
      </c>
    </row>
    <row r="3688" spans="1:19">
      <c r="A3688">
        <v>3692</v>
      </c>
      <c r="B3688" s="400">
        <v>44174.664583333331</v>
      </c>
      <c r="C3688" s="577" t="s">
        <v>96</v>
      </c>
      <c r="D3688">
        <v>0.05</v>
      </c>
      <c r="F3688">
        <v>1.2081900000000001</v>
      </c>
      <c r="I3688" s="400">
        <v>44175.176388888889</v>
      </c>
      <c r="J3688">
        <v>1.2096499999999999</v>
      </c>
      <c r="N3688">
        <v>6.7</v>
      </c>
      <c r="Q3688">
        <v>1813</v>
      </c>
      <c r="R3688" s="577" t="s">
        <v>96</v>
      </c>
      <c r="S3688" s="577">
        <v>5</v>
      </c>
    </row>
    <row r="3689" spans="1:19">
      <c r="A3689">
        <v>3694</v>
      </c>
      <c r="B3689" s="400">
        <v>44174.729861111111</v>
      </c>
      <c r="C3689" s="577" t="s">
        <v>96</v>
      </c>
      <c r="D3689">
        <v>0.08</v>
      </c>
      <c r="F3689">
        <v>1.20638</v>
      </c>
      <c r="I3689" s="400">
        <v>44175.176388888889</v>
      </c>
      <c r="J3689">
        <v>1.2096499999999999</v>
      </c>
      <c r="N3689">
        <v>25.2</v>
      </c>
      <c r="Q3689">
        <v>1813</v>
      </c>
      <c r="R3689" s="577" t="s">
        <v>96</v>
      </c>
      <c r="S3689" s="577">
        <v>5</v>
      </c>
    </row>
    <row r="3690" spans="1:19">
      <c r="A3690">
        <v>3685</v>
      </c>
      <c r="B3690" s="400">
        <v>44174.415277777778</v>
      </c>
      <c r="C3690" s="577" t="s">
        <v>97</v>
      </c>
      <c r="D3690">
        <v>0.02</v>
      </c>
      <c r="F3690">
        <v>1.2127300000000001</v>
      </c>
      <c r="I3690" s="400">
        <v>44174.48541666667</v>
      </c>
      <c r="J3690">
        <v>1.21173</v>
      </c>
      <c r="N3690">
        <v>2</v>
      </c>
      <c r="Q3690">
        <v>1814</v>
      </c>
      <c r="R3690" s="577" t="s">
        <v>97</v>
      </c>
      <c r="S3690" s="577">
        <v>1</v>
      </c>
    </row>
    <row r="3691" spans="1:19">
      <c r="A3691">
        <v>3687</v>
      </c>
      <c r="B3691" s="400">
        <v>44174.506944444445</v>
      </c>
      <c r="C3691" s="577" t="s">
        <v>97</v>
      </c>
      <c r="D3691">
        <v>0.02</v>
      </c>
      <c r="F3691">
        <v>1.2118599999999999</v>
      </c>
      <c r="I3691" s="400">
        <v>44174.515972222223</v>
      </c>
      <c r="J3691">
        <v>1.21086</v>
      </c>
      <c r="N3691">
        <v>2</v>
      </c>
      <c r="Q3691">
        <v>1815</v>
      </c>
      <c r="R3691" s="577" t="s">
        <v>97</v>
      </c>
      <c r="S3691" s="577">
        <v>1</v>
      </c>
    </row>
    <row r="3692" spans="1:19">
      <c r="A3692">
        <v>3688</v>
      </c>
      <c r="B3692" s="400">
        <v>44174.52847222222</v>
      </c>
      <c r="C3692" s="577" t="s">
        <v>97</v>
      </c>
      <c r="D3692">
        <v>0.02</v>
      </c>
      <c r="F3692">
        <v>1.2107300000000001</v>
      </c>
      <c r="I3692" s="400">
        <v>44174.616666666669</v>
      </c>
      <c r="J3692">
        <v>1.2105399999999999</v>
      </c>
      <c r="N3692">
        <v>0.38</v>
      </c>
      <c r="Q3692">
        <v>1816</v>
      </c>
      <c r="R3692" s="577" t="s">
        <v>97</v>
      </c>
      <c r="S3692" s="577">
        <v>2</v>
      </c>
    </row>
    <row r="3693" spans="1:19">
      <c r="A3693">
        <v>3689</v>
      </c>
      <c r="B3693" s="400">
        <v>44174.593055555553</v>
      </c>
      <c r="C3693" s="577" t="s">
        <v>97</v>
      </c>
      <c r="D3693">
        <v>0.02</v>
      </c>
      <c r="F3693">
        <v>1.21234</v>
      </c>
      <c r="I3693" s="400">
        <v>44174.616666666669</v>
      </c>
      <c r="J3693">
        <v>1.2105399999999999</v>
      </c>
      <c r="N3693">
        <v>3.6</v>
      </c>
      <c r="Q3693">
        <v>1816</v>
      </c>
      <c r="R3693" s="577" t="s">
        <v>97</v>
      </c>
      <c r="S3693" s="577">
        <v>2</v>
      </c>
    </row>
    <row r="3694" spans="1:19">
      <c r="A3694">
        <v>3691</v>
      </c>
      <c r="B3694" s="400">
        <v>44174.645138888889</v>
      </c>
      <c r="C3694" s="577" t="s">
        <v>97</v>
      </c>
      <c r="D3694">
        <v>0.02</v>
      </c>
      <c r="F3694">
        <v>1.20956</v>
      </c>
      <c r="I3694" s="400">
        <v>44174.65347222222</v>
      </c>
      <c r="J3694">
        <v>1.2085600000000001</v>
      </c>
      <c r="N3694">
        <v>2</v>
      </c>
      <c r="Q3694">
        <v>1817</v>
      </c>
      <c r="R3694" s="577" t="s">
        <v>97</v>
      </c>
      <c r="S3694" s="577">
        <v>1</v>
      </c>
    </row>
    <row r="3695" spans="1:19">
      <c r="A3695">
        <v>3693</v>
      </c>
      <c r="B3695" s="400">
        <v>44174.708333333336</v>
      </c>
      <c r="C3695" s="577" t="s">
        <v>97</v>
      </c>
      <c r="D3695">
        <v>0.02</v>
      </c>
      <c r="F3695">
        <v>1.2079800000000001</v>
      </c>
      <c r="I3695" s="400">
        <v>44174.719444444447</v>
      </c>
      <c r="J3695">
        <v>1.2069799999999999</v>
      </c>
      <c r="N3695">
        <v>2</v>
      </c>
      <c r="Q3695">
        <v>1818</v>
      </c>
      <c r="R3695" s="577" t="s">
        <v>97</v>
      </c>
      <c r="S3695" s="577">
        <v>1</v>
      </c>
    </row>
    <row r="3696" spans="1:19">
      <c r="A3696">
        <v>3695</v>
      </c>
      <c r="B3696" s="400">
        <v>44174.797222222223</v>
      </c>
      <c r="C3696" s="577" t="s">
        <v>97</v>
      </c>
      <c r="D3696">
        <v>0.02</v>
      </c>
      <c r="F3696">
        <v>1.2069099999999999</v>
      </c>
      <c r="I3696" s="400">
        <v>44175.67291666667</v>
      </c>
      <c r="J3696">
        <v>1.21197</v>
      </c>
      <c r="N3696">
        <v>-10.050000000000001</v>
      </c>
      <c r="Q3696">
        <v>1819</v>
      </c>
      <c r="R3696" s="577" t="s">
        <v>97</v>
      </c>
      <c r="S3696" s="577">
        <v>6</v>
      </c>
    </row>
    <row r="3697" spans="1:19">
      <c r="A3697">
        <v>3696</v>
      </c>
      <c r="B3697" s="400">
        <v>44175.09652777778</v>
      </c>
      <c r="C3697" s="577" t="s">
        <v>97</v>
      </c>
      <c r="D3697">
        <v>0.02</v>
      </c>
      <c r="F3697">
        <v>1.20851</v>
      </c>
      <c r="I3697" s="400">
        <v>44175.67291666667</v>
      </c>
      <c r="J3697">
        <v>1.21197</v>
      </c>
      <c r="N3697">
        <v>-6.92</v>
      </c>
      <c r="Q3697">
        <v>1819</v>
      </c>
      <c r="R3697" s="577" t="s">
        <v>97</v>
      </c>
      <c r="S3697" s="577">
        <v>6</v>
      </c>
    </row>
    <row r="3698" spans="1:19">
      <c r="A3698">
        <v>3698</v>
      </c>
      <c r="B3698" s="400">
        <v>44175.394444444442</v>
      </c>
      <c r="C3698" s="577" t="s">
        <v>97</v>
      </c>
      <c r="D3698">
        <v>0.03</v>
      </c>
      <c r="F3698">
        <v>1.2101299999999999</v>
      </c>
      <c r="I3698" s="400">
        <v>44175.67291666667</v>
      </c>
      <c r="J3698">
        <v>1.21197</v>
      </c>
      <c r="N3698">
        <v>-5.52</v>
      </c>
      <c r="Q3698">
        <v>1819</v>
      </c>
      <c r="R3698" s="577" t="s">
        <v>97</v>
      </c>
      <c r="S3698" s="577">
        <v>6</v>
      </c>
    </row>
    <row r="3699" spans="1:19">
      <c r="A3699">
        <v>3700</v>
      </c>
      <c r="B3699" s="400">
        <v>44175.543055555558</v>
      </c>
      <c r="C3699" s="577" t="s">
        <v>97</v>
      </c>
      <c r="D3699">
        <v>0.05</v>
      </c>
      <c r="F3699">
        <v>1.21183</v>
      </c>
      <c r="I3699" s="400">
        <v>44175.67291666667</v>
      </c>
      <c r="J3699">
        <v>1.21197</v>
      </c>
      <c r="N3699">
        <v>-0.7</v>
      </c>
      <c r="Q3699">
        <v>1819</v>
      </c>
      <c r="R3699" s="577" t="s">
        <v>97</v>
      </c>
      <c r="S3699" s="577">
        <v>6</v>
      </c>
    </row>
    <row r="3700" spans="1:19">
      <c r="A3700">
        <v>3704</v>
      </c>
      <c r="B3700" s="400">
        <v>44175.614583333336</v>
      </c>
      <c r="C3700" s="577" t="s">
        <v>97</v>
      </c>
      <c r="D3700">
        <v>0.08</v>
      </c>
      <c r="F3700">
        <v>1.21366</v>
      </c>
      <c r="I3700" s="400">
        <v>44175.67291666667</v>
      </c>
      <c r="J3700">
        <v>1.21197</v>
      </c>
      <c r="N3700">
        <v>13.52</v>
      </c>
      <c r="Q3700">
        <v>1819</v>
      </c>
      <c r="R3700" s="577" t="s">
        <v>97</v>
      </c>
      <c r="S3700" s="577">
        <v>6</v>
      </c>
    </row>
    <row r="3701" spans="1:19">
      <c r="A3701">
        <v>3705</v>
      </c>
      <c r="B3701" s="400">
        <v>44175.625</v>
      </c>
      <c r="C3701" s="577" t="s">
        <v>97</v>
      </c>
      <c r="D3701">
        <v>0.14000000000000001</v>
      </c>
      <c r="F3701">
        <v>1.2155899999999999</v>
      </c>
      <c r="I3701" s="400">
        <v>44175.67291666667</v>
      </c>
      <c r="J3701">
        <v>1.21197</v>
      </c>
      <c r="N3701">
        <v>50.68</v>
      </c>
      <c r="Q3701">
        <v>1819</v>
      </c>
      <c r="R3701" s="577" t="s">
        <v>97</v>
      </c>
      <c r="S3701" s="577">
        <v>6</v>
      </c>
    </row>
    <row r="3702" spans="1:19">
      <c r="A3702">
        <v>3697</v>
      </c>
      <c r="B3702" s="400">
        <v>44175.37777777778</v>
      </c>
      <c r="C3702" s="577" t="s">
        <v>96</v>
      </c>
      <c r="D3702">
        <v>0.02</v>
      </c>
      <c r="F3702">
        <v>1.20875</v>
      </c>
      <c r="I3702" s="400">
        <v>44175.394444444442</v>
      </c>
      <c r="J3702">
        <v>1.2097500000000001</v>
      </c>
      <c r="N3702">
        <v>2</v>
      </c>
      <c r="Q3702">
        <v>1820</v>
      </c>
      <c r="R3702" s="577" t="s">
        <v>96</v>
      </c>
      <c r="S3702" s="577">
        <v>1</v>
      </c>
    </row>
    <row r="3703" spans="1:19">
      <c r="A3703">
        <v>3699</v>
      </c>
      <c r="B3703" s="400">
        <v>44175.541666666664</v>
      </c>
      <c r="C3703" s="577" t="s">
        <v>96</v>
      </c>
      <c r="D3703">
        <v>0.02</v>
      </c>
      <c r="F3703">
        <v>1.2113</v>
      </c>
      <c r="I3703" s="400">
        <v>44175.545138888891</v>
      </c>
      <c r="J3703">
        <v>1.2122999999999999</v>
      </c>
      <c r="N3703">
        <v>2</v>
      </c>
      <c r="Q3703">
        <v>1821</v>
      </c>
      <c r="R3703" s="577" t="s">
        <v>96</v>
      </c>
      <c r="S3703" s="577">
        <v>1</v>
      </c>
    </row>
    <row r="3704" spans="1:19">
      <c r="A3704">
        <v>3701</v>
      </c>
      <c r="B3704" s="400">
        <v>44175.553472222222</v>
      </c>
      <c r="C3704" s="577" t="s">
        <v>96</v>
      </c>
      <c r="D3704">
        <v>0.02</v>
      </c>
      <c r="F3704">
        <v>1.2113100000000001</v>
      </c>
      <c r="I3704" s="400">
        <v>44175.56527777778</v>
      </c>
      <c r="J3704">
        <v>1.21231</v>
      </c>
      <c r="N3704">
        <v>2</v>
      </c>
      <c r="Q3704">
        <v>1822</v>
      </c>
      <c r="R3704" s="577" t="s">
        <v>96</v>
      </c>
      <c r="S3704" s="577">
        <v>1</v>
      </c>
    </row>
    <row r="3705" spans="1:19">
      <c r="A3705">
        <v>3702</v>
      </c>
      <c r="B3705" s="400">
        <v>44175.578472222223</v>
      </c>
      <c r="C3705" s="577" t="s">
        <v>96</v>
      </c>
      <c r="D3705">
        <v>0.02</v>
      </c>
      <c r="F3705">
        <v>1.21268</v>
      </c>
      <c r="I3705" s="400">
        <v>44175.61041666667</v>
      </c>
      <c r="J3705">
        <v>1.21288</v>
      </c>
      <c r="N3705">
        <v>0.4</v>
      </c>
      <c r="Q3705">
        <v>1823</v>
      </c>
      <c r="R3705" s="577" t="s">
        <v>96</v>
      </c>
      <c r="S3705" s="577">
        <v>2</v>
      </c>
    </row>
    <row r="3706" spans="1:19">
      <c r="A3706">
        <v>3703</v>
      </c>
      <c r="B3706" s="400">
        <v>44175.588194444441</v>
      </c>
      <c r="C3706" s="577" t="s">
        <v>96</v>
      </c>
      <c r="D3706">
        <v>0.02</v>
      </c>
      <c r="F3706">
        <v>1.2110799999999999</v>
      </c>
      <c r="I3706" s="400">
        <v>44175.61041666667</v>
      </c>
      <c r="J3706">
        <v>1.21288</v>
      </c>
      <c r="N3706">
        <v>3.6</v>
      </c>
      <c r="Q3706">
        <v>1823</v>
      </c>
      <c r="R3706" s="577" t="s">
        <v>96</v>
      </c>
      <c r="S3706" s="577">
        <v>2</v>
      </c>
    </row>
    <row r="3707" spans="1:19">
      <c r="A3707">
        <v>3706</v>
      </c>
      <c r="B3707" s="400">
        <v>44175.633333333331</v>
      </c>
      <c r="C3707" s="577" t="s">
        <v>96</v>
      </c>
      <c r="D3707">
        <v>0.02</v>
      </c>
      <c r="F3707">
        <v>1.21512</v>
      </c>
      <c r="I3707" s="400">
        <v>44175.862500000003</v>
      </c>
      <c r="J3707">
        <v>1.21428</v>
      </c>
      <c r="N3707">
        <v>-1.68</v>
      </c>
      <c r="Q3707">
        <v>1824</v>
      </c>
      <c r="R3707" s="577" t="s">
        <v>96</v>
      </c>
      <c r="S3707" s="577">
        <v>3</v>
      </c>
    </row>
    <row r="3708" spans="1:19">
      <c r="A3708">
        <v>3707</v>
      </c>
      <c r="B3708" s="400">
        <v>44175.640972222223</v>
      </c>
      <c r="C3708" s="577" t="s">
        <v>96</v>
      </c>
      <c r="D3708">
        <v>0.02</v>
      </c>
      <c r="F3708">
        <v>1.2135100000000001</v>
      </c>
      <c r="I3708" s="400">
        <v>44175.862500000003</v>
      </c>
      <c r="J3708">
        <v>1.21428</v>
      </c>
      <c r="N3708">
        <v>1.54</v>
      </c>
      <c r="Q3708">
        <v>1824</v>
      </c>
      <c r="R3708" s="577" t="s">
        <v>96</v>
      </c>
      <c r="S3708" s="577">
        <v>3</v>
      </c>
    </row>
    <row r="3709" spans="1:19">
      <c r="A3709">
        <v>3708</v>
      </c>
      <c r="B3709" s="400">
        <v>44175.67291666667</v>
      </c>
      <c r="C3709" s="577" t="s">
        <v>96</v>
      </c>
      <c r="D3709">
        <v>0.03</v>
      </c>
      <c r="F3709">
        <v>1.2118899999999999</v>
      </c>
      <c r="I3709" s="400">
        <v>44175.862500000003</v>
      </c>
      <c r="J3709">
        <v>1.21428</v>
      </c>
      <c r="N3709">
        <v>7.17</v>
      </c>
      <c r="Q3709">
        <v>1824</v>
      </c>
      <c r="R3709" s="577" t="s">
        <v>96</v>
      </c>
      <c r="S3709" s="577">
        <v>3</v>
      </c>
    </row>
    <row r="3710" spans="1:19">
      <c r="A3710">
        <v>3709</v>
      </c>
      <c r="B3710" s="400">
        <v>44175.717361111114</v>
      </c>
      <c r="C3710" s="577" t="s">
        <v>97</v>
      </c>
      <c r="D3710">
        <v>0.02</v>
      </c>
      <c r="F3710">
        <v>1.21255</v>
      </c>
      <c r="I3710" s="400">
        <v>44175.752083333333</v>
      </c>
      <c r="J3710">
        <v>1.2115499999999999</v>
      </c>
      <c r="N3710">
        <v>2</v>
      </c>
      <c r="Q3710">
        <v>1825</v>
      </c>
      <c r="R3710" s="577" t="s">
        <v>97</v>
      </c>
      <c r="S3710" s="577">
        <v>1</v>
      </c>
    </row>
    <row r="3711" spans="1:19">
      <c r="A3711">
        <v>3710</v>
      </c>
      <c r="B3711" s="400">
        <v>44175.759722222225</v>
      </c>
      <c r="C3711" s="577" t="s">
        <v>97</v>
      </c>
      <c r="D3711">
        <v>0.02</v>
      </c>
      <c r="F3711">
        <v>1.2119</v>
      </c>
      <c r="I3711" s="400">
        <v>44176.344444444447</v>
      </c>
      <c r="J3711">
        <v>1.2127300000000001</v>
      </c>
      <c r="N3711">
        <v>-1.64</v>
      </c>
      <c r="Q3711">
        <v>1826</v>
      </c>
      <c r="R3711" s="577" t="s">
        <v>97</v>
      </c>
      <c r="S3711" s="577">
        <v>3</v>
      </c>
    </row>
    <row r="3712" spans="1:19">
      <c r="A3712">
        <v>3711</v>
      </c>
      <c r="B3712" s="400">
        <v>44175.824305555558</v>
      </c>
      <c r="C3712" s="577" t="s">
        <v>97</v>
      </c>
      <c r="D3712">
        <v>0.02</v>
      </c>
      <c r="F3712">
        <v>1.2135</v>
      </c>
      <c r="I3712" s="400">
        <v>44176.344444444447</v>
      </c>
      <c r="J3712">
        <v>1.2127300000000001</v>
      </c>
      <c r="N3712">
        <v>1.56</v>
      </c>
      <c r="Q3712">
        <v>1826</v>
      </c>
      <c r="R3712" s="577" t="s">
        <v>97</v>
      </c>
      <c r="S3712" s="577">
        <v>3</v>
      </c>
    </row>
    <row r="3713" spans="1:19">
      <c r="A3713">
        <v>3713</v>
      </c>
      <c r="B3713" s="400">
        <v>44176.043749999997</v>
      </c>
      <c r="C3713" s="577" t="s">
        <v>97</v>
      </c>
      <c r="D3713">
        <v>0.03</v>
      </c>
      <c r="F3713">
        <v>1.2151000000000001</v>
      </c>
      <c r="I3713" s="400">
        <v>44176.344444444447</v>
      </c>
      <c r="J3713">
        <v>1.2127300000000001</v>
      </c>
      <c r="N3713">
        <v>7.11</v>
      </c>
      <c r="Q3713">
        <v>1826</v>
      </c>
      <c r="R3713" s="577" t="s">
        <v>97</v>
      </c>
      <c r="S3713" s="577">
        <v>3</v>
      </c>
    </row>
    <row r="3714" spans="1:19">
      <c r="A3714">
        <v>3712</v>
      </c>
      <c r="B3714" s="400">
        <v>44175.877083333333</v>
      </c>
      <c r="C3714" s="577" t="s">
        <v>96</v>
      </c>
      <c r="D3714">
        <v>0.02</v>
      </c>
      <c r="F3714">
        <v>1.21373</v>
      </c>
      <c r="I3714" s="400">
        <v>44176.042361111111</v>
      </c>
      <c r="J3714">
        <v>1.2147300000000001</v>
      </c>
      <c r="N3714">
        <v>1.92</v>
      </c>
      <c r="Q3714">
        <v>1827</v>
      </c>
      <c r="R3714" s="577" t="s">
        <v>96</v>
      </c>
      <c r="S3714" s="577">
        <v>1</v>
      </c>
    </row>
    <row r="3715" spans="1:19">
      <c r="A3715">
        <v>3714</v>
      </c>
      <c r="B3715" s="400">
        <v>44176.314583333333</v>
      </c>
      <c r="C3715" s="577" t="s">
        <v>96</v>
      </c>
      <c r="D3715">
        <v>0.02</v>
      </c>
      <c r="F3715">
        <v>1.2148399999999999</v>
      </c>
      <c r="I3715" s="400">
        <v>44178.916666666664</v>
      </c>
      <c r="J3715">
        <v>1.214</v>
      </c>
      <c r="N3715">
        <v>-1.68</v>
      </c>
      <c r="Q3715">
        <v>1828</v>
      </c>
      <c r="R3715" s="577" t="s">
        <v>96</v>
      </c>
      <c r="S3715" s="577">
        <v>3</v>
      </c>
    </row>
    <row r="3716" spans="1:19">
      <c r="A3716">
        <v>3715</v>
      </c>
      <c r="B3716" s="400">
        <v>44176.324999999997</v>
      </c>
      <c r="C3716" s="577" t="s">
        <v>96</v>
      </c>
      <c r="D3716">
        <v>0.02</v>
      </c>
      <c r="F3716">
        <v>1.21323</v>
      </c>
      <c r="I3716" s="400">
        <v>44178.916666666664</v>
      </c>
      <c r="J3716">
        <v>1.214</v>
      </c>
      <c r="N3716">
        <v>1.54</v>
      </c>
      <c r="Q3716">
        <v>1828</v>
      </c>
      <c r="R3716" s="577" t="s">
        <v>96</v>
      </c>
      <c r="S3716" s="577">
        <v>3</v>
      </c>
    </row>
    <row r="3717" spans="1:19">
      <c r="A3717">
        <v>3717</v>
      </c>
      <c r="B3717" s="400">
        <v>44176.35</v>
      </c>
      <c r="C3717" s="577" t="s">
        <v>96</v>
      </c>
      <c r="D3717">
        <v>0.03</v>
      </c>
      <c r="F3717">
        <v>1.2116199999999999</v>
      </c>
      <c r="I3717" s="400">
        <v>44178.916666666664</v>
      </c>
      <c r="J3717">
        <v>1.214</v>
      </c>
      <c r="N3717">
        <v>7.14</v>
      </c>
      <c r="Q3717">
        <v>1828</v>
      </c>
      <c r="R3717" s="577" t="s">
        <v>96</v>
      </c>
      <c r="S3717" s="577">
        <v>3</v>
      </c>
    </row>
    <row r="3718" spans="1:19">
      <c r="A3718">
        <v>3716</v>
      </c>
      <c r="B3718" s="400">
        <v>44176.348611111112</v>
      </c>
      <c r="C3718" s="577" t="s">
        <v>97</v>
      </c>
      <c r="D3718">
        <v>0.02</v>
      </c>
      <c r="F3718">
        <v>1.21208</v>
      </c>
      <c r="I3718" s="400">
        <v>44176.458333333336</v>
      </c>
      <c r="J3718">
        <v>1.2118800000000001</v>
      </c>
      <c r="N3718">
        <v>0.4</v>
      </c>
      <c r="Q3718">
        <v>1829</v>
      </c>
      <c r="R3718" s="577" t="s">
        <v>97</v>
      </c>
      <c r="S3718" s="577">
        <v>2</v>
      </c>
    </row>
    <row r="3719" spans="1:19">
      <c r="A3719">
        <v>3718</v>
      </c>
      <c r="B3719" s="400">
        <v>44176.438888888886</v>
      </c>
      <c r="C3719" s="577" t="s">
        <v>97</v>
      </c>
      <c r="D3719">
        <v>0.02</v>
      </c>
      <c r="F3719">
        <v>1.2136800000000001</v>
      </c>
      <c r="I3719" s="400">
        <v>44176.458333333336</v>
      </c>
      <c r="J3719">
        <v>1.2118800000000001</v>
      </c>
      <c r="N3719">
        <v>3.6</v>
      </c>
      <c r="Q3719">
        <v>1829</v>
      </c>
      <c r="R3719" s="577" t="s">
        <v>97</v>
      </c>
      <c r="S3719" s="577">
        <v>2</v>
      </c>
    </row>
    <row r="3720" spans="1:19">
      <c r="A3720">
        <v>3719</v>
      </c>
      <c r="B3720" s="400">
        <v>44176.461805555555</v>
      </c>
      <c r="C3720" s="577" t="s">
        <v>97</v>
      </c>
      <c r="D3720">
        <v>0.02</v>
      </c>
      <c r="F3720">
        <v>1.21227</v>
      </c>
      <c r="I3720" s="400">
        <v>44176.487500000003</v>
      </c>
      <c r="J3720">
        <v>1.2112700000000001</v>
      </c>
      <c r="N3720">
        <v>2</v>
      </c>
      <c r="Q3720">
        <v>1830</v>
      </c>
      <c r="R3720" s="577" t="s">
        <v>97</v>
      </c>
      <c r="S3720" s="577">
        <v>1</v>
      </c>
    </row>
    <row r="3721" spans="1:19">
      <c r="A3721">
        <v>3720</v>
      </c>
      <c r="B3721" s="400">
        <v>44176.490277777775</v>
      </c>
      <c r="C3721" s="577" t="s">
        <v>97</v>
      </c>
      <c r="D3721">
        <v>0.02</v>
      </c>
      <c r="F3721">
        <v>1.21163</v>
      </c>
      <c r="I3721" s="400">
        <v>44176.613888888889</v>
      </c>
      <c r="J3721">
        <v>1.2114400000000001</v>
      </c>
      <c r="N3721">
        <v>0.38</v>
      </c>
      <c r="Q3721">
        <v>1831</v>
      </c>
      <c r="R3721" s="577" t="s">
        <v>97</v>
      </c>
      <c r="S3721" s="577">
        <v>2</v>
      </c>
    </row>
    <row r="3722" spans="1:19">
      <c r="A3722">
        <v>3721</v>
      </c>
      <c r="B3722" s="400">
        <v>44176.6</v>
      </c>
      <c r="C3722" s="577" t="s">
        <v>97</v>
      </c>
      <c r="D3722">
        <v>0.02</v>
      </c>
      <c r="F3722">
        <v>1.2132400000000001</v>
      </c>
      <c r="I3722" s="400">
        <v>44176.613888888889</v>
      </c>
      <c r="J3722">
        <v>1.2114400000000001</v>
      </c>
      <c r="N3722">
        <v>3.6</v>
      </c>
      <c r="Q3722">
        <v>1831</v>
      </c>
      <c r="R3722" s="577" t="s">
        <v>97</v>
      </c>
      <c r="S3722" s="577">
        <v>2</v>
      </c>
    </row>
    <row r="3723" spans="1:19">
      <c r="A3723">
        <v>3722</v>
      </c>
      <c r="B3723" s="400">
        <v>44176.621527777781</v>
      </c>
      <c r="C3723" s="577" t="s">
        <v>97</v>
      </c>
      <c r="D3723">
        <v>0.02</v>
      </c>
      <c r="F3723">
        <v>1.2116800000000001</v>
      </c>
      <c r="I3723" s="400">
        <v>44179.632638888892</v>
      </c>
      <c r="J3723">
        <v>1.2141500000000001</v>
      </c>
      <c r="N3723">
        <v>-4.92</v>
      </c>
      <c r="Q3723">
        <v>1832</v>
      </c>
      <c r="R3723" s="577" t="s">
        <v>97</v>
      </c>
      <c r="S3723" s="577">
        <v>4</v>
      </c>
    </row>
    <row r="3724" spans="1:19">
      <c r="A3724">
        <v>3723</v>
      </c>
      <c r="B3724" s="400">
        <v>44178.916666666664</v>
      </c>
      <c r="C3724" s="577" t="s">
        <v>97</v>
      </c>
      <c r="D3724">
        <v>0.02</v>
      </c>
      <c r="F3724">
        <v>1.21367</v>
      </c>
      <c r="I3724" s="400">
        <v>44179.632638888892</v>
      </c>
      <c r="J3724">
        <v>1.2141500000000001</v>
      </c>
      <c r="N3724">
        <v>-0.94</v>
      </c>
      <c r="Q3724">
        <v>1832</v>
      </c>
      <c r="R3724" s="577" t="s">
        <v>97</v>
      </c>
      <c r="S3724" s="577">
        <v>4</v>
      </c>
    </row>
    <row r="3725" spans="1:19">
      <c r="A3725">
        <v>3725</v>
      </c>
      <c r="B3725" s="400">
        <v>44179.322916666664</v>
      </c>
      <c r="C3725" s="577" t="s">
        <v>97</v>
      </c>
      <c r="D3725">
        <v>0.03</v>
      </c>
      <c r="F3725">
        <v>1.2152799999999999</v>
      </c>
      <c r="I3725" s="400">
        <v>44179.632638888892</v>
      </c>
      <c r="J3725">
        <v>1.2141500000000001</v>
      </c>
      <c r="N3725">
        <v>3.39</v>
      </c>
      <c r="Q3725">
        <v>1832</v>
      </c>
      <c r="R3725" s="577" t="s">
        <v>97</v>
      </c>
      <c r="S3725" s="577">
        <v>4</v>
      </c>
    </row>
    <row r="3726" spans="1:19">
      <c r="A3726">
        <v>3728</v>
      </c>
      <c r="B3726" s="400">
        <v>44179.527083333334</v>
      </c>
      <c r="C3726" s="577" t="s">
        <v>97</v>
      </c>
      <c r="D3726">
        <v>0.05</v>
      </c>
      <c r="F3726">
        <v>1.21706</v>
      </c>
      <c r="I3726" s="400">
        <v>44179.632638888892</v>
      </c>
      <c r="J3726">
        <v>1.2141500000000001</v>
      </c>
      <c r="N3726">
        <v>14.55</v>
      </c>
      <c r="Q3726">
        <v>1832</v>
      </c>
      <c r="R3726" s="577" t="s">
        <v>97</v>
      </c>
      <c r="S3726" s="577">
        <v>4</v>
      </c>
    </row>
    <row r="3727" spans="1:19">
      <c r="A3727">
        <v>3724</v>
      </c>
      <c r="B3727" s="400">
        <v>44179.019444444442</v>
      </c>
      <c r="C3727" s="577" t="s">
        <v>96</v>
      </c>
      <c r="D3727">
        <v>0.02</v>
      </c>
      <c r="F3727">
        <v>1.21278</v>
      </c>
      <c r="I3727" s="400">
        <v>44179.236805555556</v>
      </c>
      <c r="J3727">
        <v>1.2137800000000001</v>
      </c>
      <c r="N3727">
        <v>2</v>
      </c>
      <c r="Q3727">
        <v>1833</v>
      </c>
      <c r="R3727" s="577" t="s">
        <v>96</v>
      </c>
      <c r="S3727" s="577">
        <v>1</v>
      </c>
    </row>
    <row r="3728" spans="1:19">
      <c r="A3728">
        <v>3726</v>
      </c>
      <c r="B3728" s="400">
        <v>44179.337500000001</v>
      </c>
      <c r="C3728" s="577" t="s">
        <v>96</v>
      </c>
      <c r="D3728">
        <v>0.02</v>
      </c>
      <c r="F3728">
        <v>1.21495</v>
      </c>
      <c r="I3728" s="400">
        <v>44179.400694444441</v>
      </c>
      <c r="J3728">
        <v>1.2159500000000001</v>
      </c>
      <c r="N3728">
        <v>2</v>
      </c>
      <c r="Q3728">
        <v>1834</v>
      </c>
      <c r="R3728" s="577" t="s">
        <v>96</v>
      </c>
      <c r="S3728" s="577">
        <v>1</v>
      </c>
    </row>
    <row r="3729" spans="1:19">
      <c r="A3729">
        <v>3727</v>
      </c>
      <c r="B3729" s="400">
        <v>44179.408333333333</v>
      </c>
      <c r="C3729" s="577" t="s">
        <v>96</v>
      </c>
      <c r="D3729">
        <v>0.02</v>
      </c>
      <c r="F3729">
        <v>1.2157199999999999</v>
      </c>
      <c r="I3729" s="400">
        <v>44179.524305555555</v>
      </c>
      <c r="J3729">
        <v>1.21672</v>
      </c>
      <c r="N3729">
        <v>2</v>
      </c>
      <c r="Q3729">
        <v>1835</v>
      </c>
      <c r="R3729" s="577" t="s">
        <v>96</v>
      </c>
      <c r="S3729" s="577">
        <v>1</v>
      </c>
    </row>
    <row r="3730" spans="1:19">
      <c r="A3730">
        <v>3729</v>
      </c>
      <c r="B3730" s="400">
        <v>44179.584027777775</v>
      </c>
      <c r="C3730" s="577" t="s">
        <v>96</v>
      </c>
      <c r="D3730">
        <v>0.02</v>
      </c>
      <c r="F3730">
        <v>1.21698</v>
      </c>
      <c r="I3730" s="400">
        <v>44180.087500000001</v>
      </c>
      <c r="J3730">
        <v>1.2161200000000001</v>
      </c>
      <c r="N3730">
        <v>-1.8</v>
      </c>
      <c r="Q3730">
        <v>1836</v>
      </c>
      <c r="R3730" s="577" t="s">
        <v>96</v>
      </c>
      <c r="S3730" s="577">
        <v>3</v>
      </c>
    </row>
    <row r="3731" spans="1:19">
      <c r="A3731">
        <v>3730</v>
      </c>
      <c r="B3731" s="400">
        <v>44179.631249999999</v>
      </c>
      <c r="C3731" s="577" t="s">
        <v>96</v>
      </c>
      <c r="D3731">
        <v>0.02</v>
      </c>
      <c r="F3731">
        <v>1.2153799999999999</v>
      </c>
      <c r="I3731" s="400">
        <v>44180.087500000001</v>
      </c>
      <c r="J3731">
        <v>1.2161200000000001</v>
      </c>
      <c r="N3731">
        <v>1.4</v>
      </c>
      <c r="Q3731">
        <v>1836</v>
      </c>
      <c r="R3731" s="577" t="s">
        <v>96</v>
      </c>
      <c r="S3731" s="577">
        <v>3</v>
      </c>
    </row>
    <row r="3732" spans="1:19">
      <c r="A3732">
        <v>3731</v>
      </c>
      <c r="B3732" s="400">
        <v>44179.635416666664</v>
      </c>
      <c r="C3732" s="577" t="s">
        <v>96</v>
      </c>
      <c r="D3732">
        <v>0.03</v>
      </c>
      <c r="F3732">
        <v>1.2137100000000001</v>
      </c>
      <c r="I3732" s="400">
        <v>44180.087500000001</v>
      </c>
      <c r="J3732">
        <v>1.2161200000000001</v>
      </c>
      <c r="N3732">
        <v>7.11</v>
      </c>
      <c r="Q3732">
        <v>1836</v>
      </c>
      <c r="R3732" s="577" t="s">
        <v>96</v>
      </c>
      <c r="S3732" s="577">
        <v>3</v>
      </c>
    </row>
    <row r="3733" spans="1:19">
      <c r="A3733">
        <v>3732</v>
      </c>
      <c r="B3733" s="400">
        <v>44179.652083333334</v>
      </c>
      <c r="C3733" s="577" t="s">
        <v>97</v>
      </c>
      <c r="D3733">
        <v>0.02</v>
      </c>
      <c r="F3733">
        <v>1.21374</v>
      </c>
      <c r="I3733" s="400">
        <v>44179.658333333333</v>
      </c>
      <c r="J3733">
        <v>1.2127399999999999</v>
      </c>
      <c r="N3733">
        <v>2</v>
      </c>
      <c r="Q3733">
        <v>1837</v>
      </c>
      <c r="R3733" s="577" t="s">
        <v>97</v>
      </c>
      <c r="S3733" s="577">
        <v>1</v>
      </c>
    </row>
    <row r="3734" spans="1:19">
      <c r="A3734">
        <v>3733</v>
      </c>
      <c r="B3734" s="400">
        <v>44179.663888888892</v>
      </c>
      <c r="C3734" s="577" t="s">
        <v>97</v>
      </c>
      <c r="D3734">
        <v>0.02</v>
      </c>
      <c r="F3734">
        <v>1.2129399999999999</v>
      </c>
      <c r="I3734" s="400">
        <v>44180.331944444442</v>
      </c>
      <c r="J3734">
        <v>1.21377</v>
      </c>
      <c r="N3734">
        <v>-1.64</v>
      </c>
      <c r="Q3734">
        <v>1838</v>
      </c>
      <c r="R3734" s="577" t="s">
        <v>97</v>
      </c>
      <c r="S3734" s="577">
        <v>3</v>
      </c>
    </row>
    <row r="3735" spans="1:19">
      <c r="A3735">
        <v>3734</v>
      </c>
      <c r="B3735" s="400">
        <v>44179.70208333333</v>
      </c>
      <c r="C3735" s="577" t="s">
        <v>97</v>
      </c>
      <c r="D3735">
        <v>0.02</v>
      </c>
      <c r="F3735">
        <v>1.21454</v>
      </c>
      <c r="I3735" s="400">
        <v>44180.331944444442</v>
      </c>
      <c r="J3735">
        <v>1.21377</v>
      </c>
      <c r="N3735">
        <v>1.56</v>
      </c>
      <c r="Q3735">
        <v>1838</v>
      </c>
      <c r="R3735" s="577" t="s">
        <v>97</v>
      </c>
      <c r="S3735" s="577">
        <v>3</v>
      </c>
    </row>
    <row r="3736" spans="1:19">
      <c r="A3736">
        <v>3735</v>
      </c>
      <c r="B3736" s="400">
        <v>44180.087500000001</v>
      </c>
      <c r="C3736" s="577" t="s">
        <v>97</v>
      </c>
      <c r="D3736">
        <v>0.03</v>
      </c>
      <c r="F3736">
        <v>1.21614</v>
      </c>
      <c r="I3736" s="400">
        <v>44180.331944444442</v>
      </c>
      <c r="J3736">
        <v>1.21377</v>
      </c>
      <c r="N3736">
        <v>7.11</v>
      </c>
      <c r="Q3736">
        <v>1838</v>
      </c>
      <c r="R3736" s="577" t="s">
        <v>97</v>
      </c>
      <c r="S3736" s="577">
        <v>3</v>
      </c>
    </row>
    <row r="3737" spans="1:19">
      <c r="A3737">
        <v>3736</v>
      </c>
      <c r="B3737" s="400">
        <v>44180.340277777781</v>
      </c>
      <c r="C3737" s="577" t="s">
        <v>96</v>
      </c>
      <c r="D3737">
        <v>0.02</v>
      </c>
      <c r="F3737">
        <v>1.21366</v>
      </c>
      <c r="I3737" s="400">
        <v>44180.37777777778</v>
      </c>
      <c r="J3737">
        <v>1.2146600000000001</v>
      </c>
      <c r="N3737">
        <v>2</v>
      </c>
      <c r="Q3737">
        <v>1839</v>
      </c>
      <c r="R3737" s="577" t="s">
        <v>96</v>
      </c>
      <c r="S3737" s="577">
        <v>1</v>
      </c>
    </row>
    <row r="3738" spans="1:19">
      <c r="A3738">
        <v>3737</v>
      </c>
      <c r="B3738" s="400">
        <v>44180.342361111114</v>
      </c>
      <c r="C3738" s="577" t="s">
        <v>97</v>
      </c>
      <c r="D3738">
        <v>0.02</v>
      </c>
      <c r="F3738">
        <v>1.21407</v>
      </c>
      <c r="I3738" s="400">
        <v>44180.539583333331</v>
      </c>
      <c r="J3738">
        <v>1.2138800000000001</v>
      </c>
      <c r="N3738">
        <v>0.38</v>
      </c>
      <c r="Q3738">
        <v>1840</v>
      </c>
      <c r="R3738" s="577" t="s">
        <v>97</v>
      </c>
      <c r="S3738" s="577">
        <v>2</v>
      </c>
    </row>
    <row r="3739" spans="1:19">
      <c r="A3739">
        <v>3738</v>
      </c>
      <c r="B3739" s="400">
        <v>44180.38958333333</v>
      </c>
      <c r="C3739" s="577" t="s">
        <v>97</v>
      </c>
      <c r="D3739">
        <v>0.02</v>
      </c>
      <c r="F3739">
        <v>1.2156800000000001</v>
      </c>
      <c r="I3739" s="400">
        <v>44180.539583333331</v>
      </c>
      <c r="J3739">
        <v>1.2138800000000001</v>
      </c>
      <c r="N3739">
        <v>3.6</v>
      </c>
      <c r="Q3739">
        <v>1840</v>
      </c>
      <c r="R3739" s="577" t="s">
        <v>97</v>
      </c>
      <c r="S3739" s="577">
        <v>2</v>
      </c>
    </row>
    <row r="3740" spans="1:19">
      <c r="A3740">
        <v>3739</v>
      </c>
      <c r="B3740" s="400">
        <v>44180.477083333331</v>
      </c>
      <c r="C3740" s="577" t="s">
        <v>96</v>
      </c>
      <c r="D3740">
        <v>0.02</v>
      </c>
      <c r="F3740">
        <v>1.2162900000000001</v>
      </c>
      <c r="I3740" s="400">
        <v>44180.604166666664</v>
      </c>
      <c r="J3740">
        <v>1.2154499999999999</v>
      </c>
      <c r="N3740">
        <v>-1.68</v>
      </c>
      <c r="Q3740">
        <v>1841</v>
      </c>
      <c r="R3740" s="577" t="s">
        <v>96</v>
      </c>
      <c r="S3740" s="577">
        <v>3</v>
      </c>
    </row>
    <row r="3741" spans="1:19">
      <c r="A3741">
        <v>3740</v>
      </c>
      <c r="B3741" s="400">
        <v>44180.538194444445</v>
      </c>
      <c r="C3741" s="577" t="s">
        <v>96</v>
      </c>
      <c r="D3741">
        <v>0.02</v>
      </c>
      <c r="F3741">
        <v>1.21468</v>
      </c>
      <c r="I3741" s="400">
        <v>44180.604166666664</v>
      </c>
      <c r="J3741">
        <v>1.2154499999999999</v>
      </c>
      <c r="N3741">
        <v>1.54</v>
      </c>
      <c r="Q3741">
        <v>1841</v>
      </c>
      <c r="R3741" s="577" t="s">
        <v>96</v>
      </c>
      <c r="S3741" s="577">
        <v>3</v>
      </c>
    </row>
    <row r="3742" spans="1:19">
      <c r="A3742">
        <v>3741</v>
      </c>
      <c r="B3742" s="400">
        <v>44180.540972222225</v>
      </c>
      <c r="C3742" s="577" t="s">
        <v>96</v>
      </c>
      <c r="D3742">
        <v>0.03</v>
      </c>
      <c r="F3742">
        <v>1.21306</v>
      </c>
      <c r="I3742" s="400">
        <v>44180.604166666664</v>
      </c>
      <c r="J3742">
        <v>1.2154499999999999</v>
      </c>
      <c r="N3742">
        <v>7.17</v>
      </c>
      <c r="Q3742">
        <v>1841</v>
      </c>
      <c r="R3742" s="577" t="s">
        <v>96</v>
      </c>
      <c r="S3742" s="577">
        <v>3</v>
      </c>
    </row>
    <row r="3743" spans="1:19">
      <c r="A3743">
        <v>3742</v>
      </c>
      <c r="B3743" s="400">
        <v>44180.543749999997</v>
      </c>
      <c r="C3743" s="577" t="s">
        <v>97</v>
      </c>
      <c r="D3743">
        <v>0.02</v>
      </c>
      <c r="F3743">
        <v>1.2132700000000001</v>
      </c>
      <c r="I3743" s="400">
        <v>44181.743055555555</v>
      </c>
      <c r="J3743">
        <v>1.21689</v>
      </c>
      <c r="N3743">
        <v>-7.22</v>
      </c>
      <c r="Q3743">
        <v>1842</v>
      </c>
      <c r="R3743" s="577" t="s">
        <v>97</v>
      </c>
      <c r="S3743" s="577">
        <v>5</v>
      </c>
    </row>
    <row r="3744" spans="1:19">
      <c r="A3744">
        <v>3743</v>
      </c>
      <c r="B3744" s="400">
        <v>44180.568749999999</v>
      </c>
      <c r="C3744" s="577" t="s">
        <v>97</v>
      </c>
      <c r="D3744">
        <v>0.02</v>
      </c>
      <c r="F3744">
        <v>1.21488</v>
      </c>
      <c r="I3744" s="400">
        <v>44181.743055555555</v>
      </c>
      <c r="J3744">
        <v>1.21689</v>
      </c>
      <c r="N3744">
        <v>-4</v>
      </c>
      <c r="Q3744">
        <v>1842</v>
      </c>
      <c r="R3744" s="577" t="s">
        <v>97</v>
      </c>
      <c r="S3744" s="577">
        <v>5</v>
      </c>
    </row>
    <row r="3745" spans="1:19">
      <c r="A3745">
        <v>3746</v>
      </c>
      <c r="B3745" s="400">
        <v>44180.754861111112</v>
      </c>
      <c r="C3745" s="577" t="s">
        <v>97</v>
      </c>
      <c r="D3745">
        <v>0.03</v>
      </c>
      <c r="F3745">
        <v>1.21648</v>
      </c>
      <c r="I3745" s="400">
        <v>44181.743055555555</v>
      </c>
      <c r="J3745">
        <v>1.21689</v>
      </c>
      <c r="N3745">
        <v>-1.2</v>
      </c>
      <c r="Q3745">
        <v>1842</v>
      </c>
      <c r="R3745" s="577" t="s">
        <v>97</v>
      </c>
      <c r="S3745" s="577">
        <v>5</v>
      </c>
    </row>
    <row r="3746" spans="1:19">
      <c r="A3746">
        <v>3750</v>
      </c>
      <c r="B3746" s="400">
        <v>44181.354861111111</v>
      </c>
      <c r="C3746" s="577" t="s">
        <v>97</v>
      </c>
      <c r="D3746">
        <v>0.05</v>
      </c>
      <c r="F3746">
        <v>1.21841</v>
      </c>
      <c r="I3746" s="400">
        <v>44181.743055555555</v>
      </c>
      <c r="J3746">
        <v>1.21689</v>
      </c>
      <c r="N3746">
        <v>7.6</v>
      </c>
      <c r="Q3746">
        <v>1842</v>
      </c>
      <c r="R3746" s="577" t="s">
        <v>97</v>
      </c>
      <c r="S3746" s="577">
        <v>5</v>
      </c>
    </row>
    <row r="3747" spans="1:19">
      <c r="A3747">
        <v>3751</v>
      </c>
      <c r="B3747" s="400">
        <v>44181.357638888891</v>
      </c>
      <c r="C3747" s="577" t="s">
        <v>97</v>
      </c>
      <c r="D3747">
        <v>0.08</v>
      </c>
      <c r="F3747">
        <v>1.2202599999999999</v>
      </c>
      <c r="I3747" s="400">
        <v>44181.743055555555</v>
      </c>
      <c r="J3747">
        <v>1.21689</v>
      </c>
      <c r="N3747">
        <v>26.96</v>
      </c>
      <c r="Q3747">
        <v>1842</v>
      </c>
      <c r="R3747" s="577" t="s">
        <v>97</v>
      </c>
      <c r="S3747" s="577">
        <v>5</v>
      </c>
    </row>
    <row r="3748" spans="1:19">
      <c r="A3748">
        <v>3744</v>
      </c>
      <c r="B3748" s="400">
        <v>44180.624305555553</v>
      </c>
      <c r="C3748" s="577" t="s">
        <v>96</v>
      </c>
      <c r="D3748">
        <v>0.02</v>
      </c>
      <c r="F3748">
        <v>1.2149700000000001</v>
      </c>
      <c r="I3748" s="400">
        <v>44180.656944444447</v>
      </c>
      <c r="J3748">
        <v>1.21597</v>
      </c>
      <c r="N3748">
        <v>2</v>
      </c>
      <c r="Q3748">
        <v>1843</v>
      </c>
      <c r="R3748" s="577" t="s">
        <v>96</v>
      </c>
      <c r="S3748" s="577">
        <v>1</v>
      </c>
    </row>
    <row r="3749" spans="1:19">
      <c r="A3749">
        <v>3745</v>
      </c>
      <c r="B3749" s="400">
        <v>44180.671527777777</v>
      </c>
      <c r="C3749" s="577" t="s">
        <v>96</v>
      </c>
      <c r="D3749">
        <v>0.02</v>
      </c>
      <c r="F3749">
        <v>1.21533</v>
      </c>
      <c r="I3749" s="400">
        <v>44180.754861111112</v>
      </c>
      <c r="J3749">
        <v>1.2163299999999999</v>
      </c>
      <c r="N3749">
        <v>2</v>
      </c>
      <c r="Q3749">
        <v>1844</v>
      </c>
      <c r="R3749" s="577" t="s">
        <v>96</v>
      </c>
      <c r="S3749" s="577">
        <v>1</v>
      </c>
    </row>
    <row r="3750" spans="1:19">
      <c r="A3750">
        <v>3747</v>
      </c>
      <c r="B3750" s="400">
        <v>44180.814583333333</v>
      </c>
      <c r="C3750" s="577" t="s">
        <v>96</v>
      </c>
      <c r="D3750">
        <v>0.02</v>
      </c>
      <c r="F3750">
        <v>1.21536</v>
      </c>
      <c r="I3750" s="400">
        <v>44181.158333333333</v>
      </c>
      <c r="J3750">
        <v>1.2163600000000001</v>
      </c>
      <c r="N3750">
        <v>1.92</v>
      </c>
      <c r="Q3750">
        <v>1845</v>
      </c>
      <c r="R3750" s="577" t="s">
        <v>96</v>
      </c>
      <c r="S3750" s="577">
        <v>1</v>
      </c>
    </row>
    <row r="3751" spans="1:19">
      <c r="A3751">
        <v>3748</v>
      </c>
      <c r="B3751" s="400">
        <v>44181.331250000003</v>
      </c>
      <c r="C3751" s="577" t="s">
        <v>96</v>
      </c>
      <c r="D3751">
        <v>0.02</v>
      </c>
      <c r="F3751">
        <v>1.2163999999999999</v>
      </c>
      <c r="I3751" s="400">
        <v>44181.34375</v>
      </c>
      <c r="J3751">
        <v>1.2174</v>
      </c>
      <c r="N3751">
        <v>2</v>
      </c>
      <c r="Q3751">
        <v>1846</v>
      </c>
      <c r="R3751" s="577" t="s">
        <v>96</v>
      </c>
      <c r="S3751" s="577">
        <v>1</v>
      </c>
    </row>
    <row r="3752" spans="1:19">
      <c r="A3752">
        <v>3749</v>
      </c>
      <c r="B3752" s="400">
        <v>44181.349305555559</v>
      </c>
      <c r="C3752" s="577" t="s">
        <v>96</v>
      </c>
      <c r="D3752">
        <v>0.02</v>
      </c>
      <c r="F3752">
        <v>1.2168699999999999</v>
      </c>
      <c r="I3752" s="400">
        <v>44181.354166666664</v>
      </c>
      <c r="J3752">
        <v>1.21787</v>
      </c>
      <c r="N3752">
        <v>2</v>
      </c>
      <c r="Q3752">
        <v>1847</v>
      </c>
      <c r="R3752" s="577" t="s">
        <v>96</v>
      </c>
      <c r="S3752" s="577">
        <v>1</v>
      </c>
    </row>
    <row r="3753" spans="1:19">
      <c r="A3753">
        <v>3752</v>
      </c>
      <c r="B3753" s="400">
        <v>44181.361805555556</v>
      </c>
      <c r="C3753" s="577" t="s">
        <v>96</v>
      </c>
      <c r="D3753">
        <v>0.02</v>
      </c>
      <c r="F3753">
        <v>1.2199599999999999</v>
      </c>
      <c r="I3753" s="400">
        <v>44181.370138888888</v>
      </c>
      <c r="J3753">
        <v>1.22096</v>
      </c>
      <c r="N3753">
        <v>2</v>
      </c>
      <c r="Q3753">
        <v>1848</v>
      </c>
      <c r="R3753" s="577" t="s">
        <v>96</v>
      </c>
      <c r="S3753" s="577">
        <v>1</v>
      </c>
    </row>
    <row r="3754" spans="1:19">
      <c r="A3754">
        <v>3753</v>
      </c>
      <c r="B3754" s="400">
        <v>44181.376388888886</v>
      </c>
      <c r="C3754" s="577" t="s">
        <v>96</v>
      </c>
      <c r="D3754">
        <v>0.02</v>
      </c>
      <c r="F3754">
        <v>1.2206900000000001</v>
      </c>
      <c r="I3754" s="400">
        <v>44181.835416666669</v>
      </c>
      <c r="J3754">
        <v>1.2172000000000001</v>
      </c>
      <c r="N3754">
        <v>-6.98</v>
      </c>
      <c r="Q3754">
        <v>1849</v>
      </c>
      <c r="R3754" s="577" t="s">
        <v>96</v>
      </c>
      <c r="S3754" s="577">
        <v>5</v>
      </c>
    </row>
    <row r="3755" spans="1:19">
      <c r="A3755">
        <v>3754</v>
      </c>
      <c r="B3755" s="400">
        <v>44181.460416666669</v>
      </c>
      <c r="C3755" s="577" t="s">
        <v>96</v>
      </c>
      <c r="D3755">
        <v>0.02</v>
      </c>
      <c r="F3755">
        <v>1.2190700000000001</v>
      </c>
      <c r="I3755" s="400">
        <v>44181.835416666669</v>
      </c>
      <c r="J3755">
        <v>1.2172000000000001</v>
      </c>
      <c r="N3755">
        <v>-3.74</v>
      </c>
      <c r="Q3755">
        <v>1849</v>
      </c>
      <c r="R3755" s="577" t="s">
        <v>96</v>
      </c>
      <c r="S3755" s="577">
        <v>5</v>
      </c>
    </row>
    <row r="3756" spans="1:19">
      <c r="A3756">
        <v>3755</v>
      </c>
      <c r="B3756" s="400">
        <v>44181.6875</v>
      </c>
      <c r="C3756" s="577" t="s">
        <v>96</v>
      </c>
      <c r="D3756">
        <v>0.03</v>
      </c>
      <c r="F3756">
        <v>1.21746</v>
      </c>
      <c r="I3756" s="400">
        <v>44181.835416666669</v>
      </c>
      <c r="J3756">
        <v>1.2172000000000001</v>
      </c>
      <c r="N3756">
        <v>-0.78</v>
      </c>
      <c r="Q3756">
        <v>1849</v>
      </c>
      <c r="R3756" s="577" t="s">
        <v>96</v>
      </c>
      <c r="S3756" s="577">
        <v>5</v>
      </c>
    </row>
    <row r="3757" spans="1:19">
      <c r="A3757">
        <v>3756</v>
      </c>
      <c r="B3757" s="400">
        <v>44181.792361111111</v>
      </c>
      <c r="C3757" s="577" t="s">
        <v>96</v>
      </c>
      <c r="D3757">
        <v>0.05</v>
      </c>
      <c r="F3757">
        <v>1.21576</v>
      </c>
      <c r="I3757" s="400">
        <v>44181.835416666669</v>
      </c>
      <c r="J3757">
        <v>1.2172000000000001</v>
      </c>
      <c r="N3757">
        <v>7.2</v>
      </c>
      <c r="Q3757">
        <v>1849</v>
      </c>
      <c r="R3757" s="577" t="s">
        <v>96</v>
      </c>
      <c r="S3757" s="577">
        <v>5</v>
      </c>
    </row>
    <row r="3758" spans="1:19">
      <c r="A3758">
        <v>3757</v>
      </c>
      <c r="B3758" s="400">
        <v>44181.804166666669</v>
      </c>
      <c r="C3758" s="577" t="s">
        <v>96</v>
      </c>
      <c r="D3758">
        <v>0.08</v>
      </c>
      <c r="F3758">
        <v>1.21391</v>
      </c>
      <c r="I3758" s="400">
        <v>44181.835416666669</v>
      </c>
      <c r="J3758">
        <v>1.2172000000000001</v>
      </c>
      <c r="N3758">
        <v>26.32</v>
      </c>
      <c r="Q3758">
        <v>1849</v>
      </c>
      <c r="R3758" s="577" t="s">
        <v>96</v>
      </c>
      <c r="S3758" s="577">
        <v>5</v>
      </c>
    </row>
    <row r="3759" spans="1:19">
      <c r="A3759">
        <v>3758</v>
      </c>
      <c r="B3759" s="400">
        <v>44181.807638888888</v>
      </c>
      <c r="C3759" s="577" t="s">
        <v>97</v>
      </c>
      <c r="D3759">
        <v>0.02</v>
      </c>
      <c r="F3759">
        <v>1.21353</v>
      </c>
      <c r="I3759" s="400">
        <v>44185.976388888892</v>
      </c>
      <c r="J3759">
        <v>1.2220899999999999</v>
      </c>
      <c r="N3759">
        <v>-17.03</v>
      </c>
      <c r="Q3759">
        <v>1850</v>
      </c>
      <c r="R3759" s="577" t="s">
        <v>97</v>
      </c>
      <c r="S3759" s="577">
        <v>8</v>
      </c>
    </row>
    <row r="3760" spans="1:19">
      <c r="A3760">
        <v>3759</v>
      </c>
      <c r="B3760" s="400">
        <v>44181.815972222219</v>
      </c>
      <c r="C3760" s="577" t="s">
        <v>97</v>
      </c>
      <c r="D3760">
        <v>0.02</v>
      </c>
      <c r="F3760">
        <v>1.21516</v>
      </c>
      <c r="I3760" s="400">
        <v>44185.976388888892</v>
      </c>
      <c r="J3760">
        <v>1.2220899999999999</v>
      </c>
      <c r="N3760">
        <v>-13.77</v>
      </c>
      <c r="Q3760">
        <v>1850</v>
      </c>
      <c r="R3760" s="577" t="s">
        <v>97</v>
      </c>
      <c r="S3760" s="577">
        <v>8</v>
      </c>
    </row>
    <row r="3761" spans="1:19">
      <c r="A3761">
        <v>3760</v>
      </c>
      <c r="B3761" s="400">
        <v>44181.833333333336</v>
      </c>
      <c r="C3761" s="577" t="s">
        <v>97</v>
      </c>
      <c r="D3761">
        <v>0.03</v>
      </c>
      <c r="F3761">
        <v>1.2167600000000001</v>
      </c>
      <c r="I3761" s="400">
        <v>44185.976388888892</v>
      </c>
      <c r="J3761">
        <v>1.2220899999999999</v>
      </c>
      <c r="N3761">
        <v>-15.86</v>
      </c>
      <c r="Q3761">
        <v>1850</v>
      </c>
      <c r="R3761" s="577" t="s">
        <v>97</v>
      </c>
      <c r="S3761" s="577">
        <v>8</v>
      </c>
    </row>
    <row r="3762" spans="1:19">
      <c r="A3762">
        <v>3762</v>
      </c>
      <c r="B3762" s="400">
        <v>44181.847222222219</v>
      </c>
      <c r="C3762" s="577" t="s">
        <v>97</v>
      </c>
      <c r="D3762">
        <v>0.05</v>
      </c>
      <c r="F3762">
        <v>1.2184600000000001</v>
      </c>
      <c r="I3762" s="400">
        <v>44185.976388888892</v>
      </c>
      <c r="J3762">
        <v>1.2220899999999999</v>
      </c>
      <c r="N3762">
        <v>-17.93</v>
      </c>
      <c r="Q3762">
        <v>1850</v>
      </c>
      <c r="R3762" s="577" t="s">
        <v>97</v>
      </c>
      <c r="S3762" s="577">
        <v>8</v>
      </c>
    </row>
    <row r="3763" spans="1:19">
      <c r="A3763">
        <v>3764</v>
      </c>
      <c r="B3763" s="400">
        <v>44182.054166666669</v>
      </c>
      <c r="C3763" s="577" t="s">
        <v>97</v>
      </c>
      <c r="D3763">
        <v>0.08</v>
      </c>
      <c r="F3763">
        <v>1.22028</v>
      </c>
      <c r="I3763" s="400">
        <v>44185.976388888892</v>
      </c>
      <c r="J3763">
        <v>1.2220899999999999</v>
      </c>
      <c r="N3763">
        <v>-14.39</v>
      </c>
      <c r="Q3763">
        <v>1850</v>
      </c>
      <c r="R3763" s="577" t="s">
        <v>97</v>
      </c>
      <c r="S3763" s="577">
        <v>8</v>
      </c>
    </row>
    <row r="3764" spans="1:19">
      <c r="A3764">
        <v>3765</v>
      </c>
      <c r="B3764" s="400">
        <v>44182.179861111108</v>
      </c>
      <c r="C3764" s="577" t="s">
        <v>97</v>
      </c>
      <c r="D3764">
        <v>0.14000000000000001</v>
      </c>
      <c r="F3764">
        <v>1.2221900000000001</v>
      </c>
      <c r="I3764" s="400">
        <v>44185.976388888892</v>
      </c>
      <c r="J3764">
        <v>1.2220899999999999</v>
      </c>
      <c r="N3764">
        <v>1.56</v>
      </c>
      <c r="Q3764">
        <v>1850</v>
      </c>
      <c r="R3764" s="577" t="s">
        <v>97</v>
      </c>
      <c r="S3764" s="577">
        <v>8</v>
      </c>
    </row>
    <row r="3765" spans="1:19">
      <c r="A3765">
        <v>3767</v>
      </c>
      <c r="B3765" s="400">
        <v>44182.337500000001</v>
      </c>
      <c r="C3765" s="577" t="s">
        <v>97</v>
      </c>
      <c r="D3765">
        <v>0.23</v>
      </c>
      <c r="F3765">
        <v>1.2242</v>
      </c>
      <c r="I3765" s="400">
        <v>44185.976388888892</v>
      </c>
      <c r="J3765">
        <v>1.2220899999999999</v>
      </c>
      <c r="N3765">
        <v>48.79</v>
      </c>
      <c r="Q3765">
        <v>1850</v>
      </c>
      <c r="R3765" s="577" t="s">
        <v>97</v>
      </c>
      <c r="S3765" s="577">
        <v>8</v>
      </c>
    </row>
    <row r="3766" spans="1:19">
      <c r="A3766">
        <v>3771</v>
      </c>
      <c r="B3766" s="400">
        <v>44182.713888888888</v>
      </c>
      <c r="C3766" s="577" t="s">
        <v>97</v>
      </c>
      <c r="D3766">
        <v>0.38</v>
      </c>
      <c r="F3766">
        <v>1.2263599999999999</v>
      </c>
      <c r="I3766" s="400">
        <v>44185.976388888892</v>
      </c>
      <c r="J3766">
        <v>1.2220899999999999</v>
      </c>
      <c r="N3766">
        <v>162.68</v>
      </c>
      <c r="Q3766">
        <v>1850</v>
      </c>
      <c r="R3766" s="577" t="s">
        <v>97</v>
      </c>
      <c r="S3766" s="577">
        <v>8</v>
      </c>
    </row>
    <row r="3767" spans="1:19">
      <c r="A3767">
        <v>3761</v>
      </c>
      <c r="B3767" s="400">
        <v>44181.838888888888</v>
      </c>
      <c r="C3767" s="577" t="s">
        <v>96</v>
      </c>
      <c r="D3767">
        <v>0.02</v>
      </c>
      <c r="F3767">
        <v>1.21726</v>
      </c>
      <c r="I3767" s="400">
        <v>44181.847222222219</v>
      </c>
      <c r="J3767">
        <v>1.2182599999999999</v>
      </c>
      <c r="N3767">
        <v>2</v>
      </c>
      <c r="Q3767">
        <v>1851</v>
      </c>
      <c r="R3767" s="577" t="s">
        <v>96</v>
      </c>
      <c r="S3767" s="577">
        <v>1</v>
      </c>
    </row>
    <row r="3768" spans="1:19">
      <c r="A3768">
        <v>3763</v>
      </c>
      <c r="B3768" s="400">
        <v>44181.854166666664</v>
      </c>
      <c r="C3768" s="577" t="s">
        <v>96</v>
      </c>
      <c r="D3768">
        <v>0.02</v>
      </c>
      <c r="F3768">
        <v>1.21949</v>
      </c>
      <c r="I3768" s="400">
        <v>44182.057638888888</v>
      </c>
      <c r="J3768">
        <v>1.2204900000000001</v>
      </c>
      <c r="N3768">
        <v>1.76</v>
      </c>
      <c r="Q3768">
        <v>1852</v>
      </c>
      <c r="R3768" s="577" t="s">
        <v>96</v>
      </c>
      <c r="S3768" s="577">
        <v>1</v>
      </c>
    </row>
    <row r="3769" spans="1:19">
      <c r="A3769">
        <v>3766</v>
      </c>
      <c r="B3769" s="400">
        <v>44182.186805555553</v>
      </c>
      <c r="C3769" s="577" t="s">
        <v>96</v>
      </c>
      <c r="D3769">
        <v>0.02</v>
      </c>
      <c r="F3769">
        <v>1.22302</v>
      </c>
      <c r="I3769" s="400">
        <v>44182.336805555555</v>
      </c>
      <c r="J3769">
        <v>1.2240200000000001</v>
      </c>
      <c r="N3769">
        <v>2</v>
      </c>
      <c r="Q3769">
        <v>1853</v>
      </c>
      <c r="R3769" s="577" t="s">
        <v>96</v>
      </c>
      <c r="S3769" s="577">
        <v>1</v>
      </c>
    </row>
    <row r="3770" spans="1:19">
      <c r="A3770">
        <v>3768</v>
      </c>
      <c r="B3770" s="400">
        <v>44182.349305555559</v>
      </c>
      <c r="C3770" s="577" t="s">
        <v>96</v>
      </c>
      <c r="D3770">
        <v>0.02</v>
      </c>
      <c r="F3770">
        <v>1.22339</v>
      </c>
      <c r="I3770" s="400">
        <v>44182.538194444445</v>
      </c>
      <c r="J3770">
        <v>1.2243900000000001</v>
      </c>
      <c r="N3770">
        <v>2</v>
      </c>
      <c r="Q3770">
        <v>1854</v>
      </c>
      <c r="R3770" s="577" t="s">
        <v>96</v>
      </c>
      <c r="S3770" s="577">
        <v>1</v>
      </c>
    </row>
    <row r="3771" spans="1:19">
      <c r="A3771">
        <v>3769</v>
      </c>
      <c r="B3771" s="400">
        <v>44182.567361111112</v>
      </c>
      <c r="C3771" s="577" t="s">
        <v>96</v>
      </c>
      <c r="D3771">
        <v>0.02</v>
      </c>
      <c r="F3771">
        <v>1.2250099999999999</v>
      </c>
      <c r="I3771" s="400">
        <v>44182.65625</v>
      </c>
      <c r="J3771">
        <v>1.22601</v>
      </c>
      <c r="N3771">
        <v>2</v>
      </c>
      <c r="Q3771">
        <v>1855</v>
      </c>
      <c r="R3771" s="577" t="s">
        <v>96</v>
      </c>
      <c r="S3771" s="577">
        <v>1</v>
      </c>
    </row>
    <row r="3772" spans="1:19">
      <c r="A3772">
        <v>3770</v>
      </c>
      <c r="B3772" s="400">
        <v>44182.660416666666</v>
      </c>
      <c r="C3772" s="577" t="s">
        <v>96</v>
      </c>
      <c r="D3772">
        <v>0.02</v>
      </c>
      <c r="F3772">
        <v>1.2253099999999999</v>
      </c>
      <c r="I3772" s="400">
        <v>44182.713888888888</v>
      </c>
      <c r="J3772">
        <v>1.22631</v>
      </c>
      <c r="N3772">
        <v>2</v>
      </c>
      <c r="Q3772">
        <v>1856</v>
      </c>
      <c r="R3772" s="577" t="s">
        <v>96</v>
      </c>
      <c r="S3772" s="577">
        <v>1</v>
      </c>
    </row>
    <row r="3773" spans="1:19">
      <c r="A3773">
        <v>3772</v>
      </c>
      <c r="B3773" s="400">
        <v>44182.82916666667</v>
      </c>
      <c r="C3773" s="577" t="s">
        <v>96</v>
      </c>
      <c r="D3773">
        <v>0.02</v>
      </c>
      <c r="F3773">
        <v>1.2268699999999999</v>
      </c>
      <c r="I3773" s="400">
        <v>44186.362500000003</v>
      </c>
      <c r="J3773">
        <v>1.22177</v>
      </c>
      <c r="N3773">
        <v>-10.36</v>
      </c>
      <c r="Q3773">
        <v>1857</v>
      </c>
      <c r="R3773" s="577" t="s">
        <v>96</v>
      </c>
      <c r="S3773" s="577">
        <v>6</v>
      </c>
    </row>
    <row r="3774" spans="1:19">
      <c r="A3774">
        <v>3773</v>
      </c>
      <c r="B3774" s="400">
        <v>44183.036805555559</v>
      </c>
      <c r="C3774" s="577" t="s">
        <v>96</v>
      </c>
      <c r="D3774">
        <v>0.02</v>
      </c>
      <c r="F3774">
        <v>1.22526</v>
      </c>
      <c r="I3774" s="400">
        <v>44186.362500000003</v>
      </c>
      <c r="J3774">
        <v>1.22177</v>
      </c>
      <c r="N3774">
        <v>-7.06</v>
      </c>
      <c r="Q3774">
        <v>1857</v>
      </c>
      <c r="R3774" s="577" t="s">
        <v>96</v>
      </c>
      <c r="S3774" s="577">
        <v>6</v>
      </c>
    </row>
    <row r="3775" spans="1:19">
      <c r="A3775">
        <v>3774</v>
      </c>
      <c r="B3775" s="400">
        <v>44183.619444444441</v>
      </c>
      <c r="C3775" s="577" t="s">
        <v>96</v>
      </c>
      <c r="D3775">
        <v>0.03</v>
      </c>
      <c r="F3775">
        <v>1.22363</v>
      </c>
      <c r="I3775" s="400">
        <v>44186.362500000003</v>
      </c>
      <c r="J3775">
        <v>1.22177</v>
      </c>
      <c r="N3775">
        <v>-5.7</v>
      </c>
      <c r="Q3775">
        <v>1857</v>
      </c>
      <c r="R3775" s="577" t="s">
        <v>96</v>
      </c>
      <c r="S3775" s="577">
        <v>6</v>
      </c>
    </row>
    <row r="3776" spans="1:19">
      <c r="A3776">
        <v>3775</v>
      </c>
      <c r="B3776" s="400">
        <v>44185.977777777778</v>
      </c>
      <c r="C3776" s="577" t="s">
        <v>96</v>
      </c>
      <c r="D3776">
        <v>0.05</v>
      </c>
      <c r="F3776">
        <v>1.2219199999999999</v>
      </c>
      <c r="I3776" s="400">
        <v>44186.362500000003</v>
      </c>
      <c r="J3776">
        <v>1.22177</v>
      </c>
      <c r="N3776">
        <v>-0.95</v>
      </c>
      <c r="Q3776">
        <v>1857</v>
      </c>
      <c r="R3776" s="577" t="s">
        <v>96</v>
      </c>
      <c r="S3776" s="577">
        <v>6</v>
      </c>
    </row>
    <row r="3777" spans="1:19">
      <c r="A3777">
        <v>3777</v>
      </c>
      <c r="B3777" s="400">
        <v>44186.104166666664</v>
      </c>
      <c r="C3777" s="577" t="s">
        <v>96</v>
      </c>
      <c r="D3777">
        <v>0.08</v>
      </c>
      <c r="F3777">
        <v>1.2200599999999999</v>
      </c>
      <c r="I3777" s="400">
        <v>44186.362500000003</v>
      </c>
      <c r="J3777">
        <v>1.22177</v>
      </c>
      <c r="N3777">
        <v>13.68</v>
      </c>
      <c r="Q3777">
        <v>1857</v>
      </c>
      <c r="R3777" s="577" t="s">
        <v>96</v>
      </c>
      <c r="S3777" s="577">
        <v>6</v>
      </c>
    </row>
    <row r="3778" spans="1:19">
      <c r="A3778">
        <v>3778</v>
      </c>
      <c r="B3778" s="400">
        <v>44186.111805555556</v>
      </c>
      <c r="C3778" s="577" t="s">
        <v>96</v>
      </c>
      <c r="D3778">
        <v>0.14000000000000001</v>
      </c>
      <c r="F3778">
        <v>1.2181599999999999</v>
      </c>
      <c r="I3778" s="400">
        <v>44186.362500000003</v>
      </c>
      <c r="J3778">
        <v>1.22177</v>
      </c>
      <c r="N3778">
        <v>50.54</v>
      </c>
      <c r="Q3778">
        <v>1857</v>
      </c>
      <c r="R3778" s="577" t="s">
        <v>96</v>
      </c>
      <c r="S3778" s="577">
        <v>6</v>
      </c>
    </row>
    <row r="3779" spans="1:19">
      <c r="A3779">
        <v>3776</v>
      </c>
      <c r="B3779" s="400">
        <v>44186.023611111108</v>
      </c>
      <c r="C3779" s="577" t="s">
        <v>97</v>
      </c>
      <c r="D3779">
        <v>0.02</v>
      </c>
      <c r="F3779">
        <v>1.22157</v>
      </c>
      <c r="I3779" s="400">
        <v>44186.102777777778</v>
      </c>
      <c r="J3779">
        <v>1.2205699999999999</v>
      </c>
      <c r="N3779">
        <v>2</v>
      </c>
      <c r="Q3779">
        <v>1858</v>
      </c>
      <c r="R3779" s="577" t="s">
        <v>97</v>
      </c>
      <c r="S3779" s="577">
        <v>1</v>
      </c>
    </row>
    <row r="3780" spans="1:19">
      <c r="A3780">
        <v>3779</v>
      </c>
      <c r="B3780" s="400">
        <v>44186.114583333336</v>
      </c>
      <c r="C3780" s="577" t="s">
        <v>97</v>
      </c>
      <c r="D3780">
        <v>0.02</v>
      </c>
      <c r="F3780">
        <v>1.2186699999999999</v>
      </c>
      <c r="I3780" s="400">
        <v>44186.316666666666</v>
      </c>
      <c r="J3780">
        <v>1.21767</v>
      </c>
      <c r="N3780">
        <v>2</v>
      </c>
      <c r="Q3780">
        <v>1859</v>
      </c>
      <c r="R3780" s="577" t="s">
        <v>97</v>
      </c>
      <c r="S3780" s="577">
        <v>1</v>
      </c>
    </row>
    <row r="3781" spans="1:19">
      <c r="A3781">
        <v>3780</v>
      </c>
      <c r="B3781" s="400">
        <v>44186.330555555556</v>
      </c>
      <c r="C3781" s="577" t="s">
        <v>97</v>
      </c>
      <c r="D3781">
        <v>0.02</v>
      </c>
      <c r="F3781">
        <v>1.2176</v>
      </c>
      <c r="I3781" s="400">
        <v>44186.401388888888</v>
      </c>
      <c r="J3781">
        <v>1.2197199999999999</v>
      </c>
      <c r="N3781">
        <v>-4.24</v>
      </c>
      <c r="Q3781">
        <v>1860</v>
      </c>
      <c r="R3781" s="577" t="s">
        <v>97</v>
      </c>
      <c r="S3781" s="577">
        <v>4</v>
      </c>
    </row>
    <row r="3782" spans="1:19">
      <c r="A3782">
        <v>3781</v>
      </c>
      <c r="B3782" s="400">
        <v>44186.34097222222</v>
      </c>
      <c r="C3782" s="577" t="s">
        <v>97</v>
      </c>
      <c r="D3782">
        <v>0.02</v>
      </c>
      <c r="F3782">
        <v>1.2192000000000001</v>
      </c>
      <c r="I3782" s="400">
        <v>44186.401388888888</v>
      </c>
      <c r="J3782">
        <v>1.2197199999999999</v>
      </c>
      <c r="N3782">
        <v>-1.04</v>
      </c>
      <c r="Q3782">
        <v>1860</v>
      </c>
      <c r="R3782" s="577" t="s">
        <v>97</v>
      </c>
      <c r="S3782" s="577">
        <v>4</v>
      </c>
    </row>
    <row r="3783" spans="1:19">
      <c r="A3783">
        <v>3782</v>
      </c>
      <c r="B3783" s="400">
        <v>44186.357638888891</v>
      </c>
      <c r="C3783" s="577" t="s">
        <v>97</v>
      </c>
      <c r="D3783">
        <v>0.03</v>
      </c>
      <c r="F3783">
        <v>1.2208000000000001</v>
      </c>
      <c r="I3783" s="400">
        <v>44186.401388888888</v>
      </c>
      <c r="J3783">
        <v>1.2197199999999999</v>
      </c>
      <c r="N3783">
        <v>3.24</v>
      </c>
      <c r="Q3783">
        <v>1860</v>
      </c>
      <c r="R3783" s="577" t="s">
        <v>97</v>
      </c>
      <c r="S3783" s="577">
        <v>4</v>
      </c>
    </row>
    <row r="3784" spans="1:19">
      <c r="A3784">
        <v>3783</v>
      </c>
      <c r="B3784" s="400">
        <v>44186.365972222222</v>
      </c>
      <c r="C3784" s="577" t="s">
        <v>97</v>
      </c>
      <c r="D3784">
        <v>0.05</v>
      </c>
      <c r="F3784">
        <v>1.2225200000000001</v>
      </c>
      <c r="I3784" s="400">
        <v>44186.401388888888</v>
      </c>
      <c r="J3784">
        <v>1.2197199999999999</v>
      </c>
      <c r="N3784">
        <v>14</v>
      </c>
      <c r="Q3784">
        <v>1860</v>
      </c>
      <c r="R3784" s="577" t="s">
        <v>97</v>
      </c>
      <c r="S3784" s="577">
        <v>4</v>
      </c>
    </row>
    <row r="3785" spans="1:19">
      <c r="A3785">
        <v>3784</v>
      </c>
      <c r="B3785" s="400">
        <v>44186.373611111114</v>
      </c>
      <c r="C3785" s="577" t="s">
        <v>96</v>
      </c>
      <c r="D3785">
        <v>0.02</v>
      </c>
      <c r="F3785">
        <v>1.2219</v>
      </c>
      <c r="I3785" s="400">
        <v>44186.482638888891</v>
      </c>
      <c r="J3785">
        <v>1.21685</v>
      </c>
      <c r="N3785">
        <v>-10.1</v>
      </c>
      <c r="Q3785">
        <v>1861</v>
      </c>
      <c r="R3785" s="577" t="s">
        <v>96</v>
      </c>
      <c r="S3785" s="577">
        <v>6</v>
      </c>
    </row>
    <row r="3786" spans="1:19">
      <c r="A3786">
        <v>3785</v>
      </c>
      <c r="B3786" s="400">
        <v>44186.400000000001</v>
      </c>
      <c r="C3786" s="577" t="s">
        <v>96</v>
      </c>
      <c r="D3786">
        <v>0.02</v>
      </c>
      <c r="F3786">
        <v>1.2202900000000001</v>
      </c>
      <c r="I3786" s="400">
        <v>44186.482638888891</v>
      </c>
      <c r="J3786">
        <v>1.21685</v>
      </c>
      <c r="N3786">
        <v>-6.88</v>
      </c>
      <c r="Q3786">
        <v>1861</v>
      </c>
      <c r="R3786" s="577" t="s">
        <v>96</v>
      </c>
      <c r="S3786" s="577">
        <v>6</v>
      </c>
    </row>
    <row r="3787" spans="1:19">
      <c r="A3787">
        <v>3786</v>
      </c>
      <c r="B3787" s="400">
        <v>44186.404166666667</v>
      </c>
      <c r="C3787" s="577" t="s">
        <v>96</v>
      </c>
      <c r="D3787">
        <v>0.03</v>
      </c>
      <c r="F3787">
        <v>1.2186699999999999</v>
      </c>
      <c r="I3787" s="400">
        <v>44186.482638888891</v>
      </c>
      <c r="J3787">
        <v>1.21685</v>
      </c>
      <c r="N3787">
        <v>-5.46</v>
      </c>
      <c r="Q3787">
        <v>1861</v>
      </c>
      <c r="R3787" s="577" t="s">
        <v>96</v>
      </c>
      <c r="S3787" s="577">
        <v>6</v>
      </c>
    </row>
    <row r="3788" spans="1:19">
      <c r="A3788">
        <v>3788</v>
      </c>
      <c r="B3788" s="400">
        <v>44186.42083333333</v>
      </c>
      <c r="C3788" s="577" t="s">
        <v>96</v>
      </c>
      <c r="D3788">
        <v>0.05</v>
      </c>
      <c r="F3788">
        <v>1.21696</v>
      </c>
      <c r="I3788" s="400">
        <v>44186.482638888891</v>
      </c>
      <c r="J3788">
        <v>1.21685</v>
      </c>
      <c r="N3788">
        <v>-0.55000000000000004</v>
      </c>
      <c r="Q3788">
        <v>1861</v>
      </c>
      <c r="R3788" s="577" t="s">
        <v>96</v>
      </c>
      <c r="S3788" s="577">
        <v>6</v>
      </c>
    </row>
    <row r="3789" spans="1:19">
      <c r="A3789">
        <v>3789</v>
      </c>
      <c r="B3789" s="400">
        <v>44186.425000000003</v>
      </c>
      <c r="C3789" s="577" t="s">
        <v>96</v>
      </c>
      <c r="D3789">
        <v>0.08</v>
      </c>
      <c r="F3789">
        <v>1.21516</v>
      </c>
      <c r="I3789" s="400">
        <v>44186.482638888891</v>
      </c>
      <c r="J3789">
        <v>1.21685</v>
      </c>
      <c r="N3789">
        <v>13.52</v>
      </c>
      <c r="Q3789">
        <v>1861</v>
      </c>
      <c r="R3789" s="577" t="s">
        <v>96</v>
      </c>
      <c r="S3789" s="577">
        <v>6</v>
      </c>
    </row>
    <row r="3790" spans="1:19">
      <c r="A3790">
        <v>3790</v>
      </c>
      <c r="B3790" s="400">
        <v>44186.433333333334</v>
      </c>
      <c r="C3790" s="577" t="s">
        <v>96</v>
      </c>
      <c r="D3790">
        <v>0.14000000000000001</v>
      </c>
      <c r="F3790">
        <v>1.21326</v>
      </c>
      <c r="I3790" s="400">
        <v>44186.482638888891</v>
      </c>
      <c r="J3790">
        <v>1.21685</v>
      </c>
      <c r="N3790">
        <v>50.26</v>
      </c>
      <c r="Q3790">
        <v>1861</v>
      </c>
      <c r="R3790" s="577" t="s">
        <v>96</v>
      </c>
      <c r="S3790" s="577">
        <v>6</v>
      </c>
    </row>
    <row r="3791" spans="1:19">
      <c r="A3791">
        <v>3787</v>
      </c>
      <c r="B3791" s="400">
        <v>44186.411111111112</v>
      </c>
      <c r="C3791" s="577" t="s">
        <v>97</v>
      </c>
      <c r="D3791">
        <v>0.02</v>
      </c>
      <c r="F3791">
        <v>1.21834</v>
      </c>
      <c r="I3791" s="400">
        <v>44186.416666666664</v>
      </c>
      <c r="J3791">
        <v>1.2173400000000001</v>
      </c>
      <c r="N3791">
        <v>2</v>
      </c>
      <c r="Q3791">
        <v>1862</v>
      </c>
      <c r="R3791" s="577" t="s">
        <v>97</v>
      </c>
      <c r="S3791" s="577">
        <v>1</v>
      </c>
    </row>
    <row r="3792" spans="1:19">
      <c r="A3792">
        <v>3791</v>
      </c>
      <c r="B3792" s="400">
        <v>44186.44027777778</v>
      </c>
      <c r="C3792" s="577" t="s">
        <v>97</v>
      </c>
      <c r="D3792">
        <v>0.02</v>
      </c>
      <c r="F3792">
        <v>1.2139599999999999</v>
      </c>
      <c r="I3792" s="400">
        <v>44187.411805555559</v>
      </c>
      <c r="J3792">
        <v>1.2206900000000001</v>
      </c>
      <c r="N3792">
        <v>-13.44</v>
      </c>
      <c r="Q3792">
        <v>1863</v>
      </c>
      <c r="R3792" s="577" t="s">
        <v>97</v>
      </c>
      <c r="S3792" s="577">
        <v>7</v>
      </c>
    </row>
    <row r="3793" spans="1:19">
      <c r="A3793">
        <v>3792</v>
      </c>
      <c r="B3793" s="400">
        <v>44186.459027777775</v>
      </c>
      <c r="C3793" s="577" t="s">
        <v>97</v>
      </c>
      <c r="D3793">
        <v>0.02</v>
      </c>
      <c r="F3793">
        <v>1.21557</v>
      </c>
      <c r="I3793" s="400">
        <v>44187.411805555559</v>
      </c>
      <c r="J3793">
        <v>1.2206900000000001</v>
      </c>
      <c r="N3793">
        <v>-10.220000000000001</v>
      </c>
      <c r="Q3793">
        <v>1863</v>
      </c>
      <c r="R3793" s="577" t="s">
        <v>97</v>
      </c>
      <c r="S3793" s="577">
        <v>7</v>
      </c>
    </row>
    <row r="3794" spans="1:19">
      <c r="A3794">
        <v>3793</v>
      </c>
      <c r="B3794" s="400">
        <v>44186.48333333333</v>
      </c>
      <c r="C3794" s="577" t="s">
        <v>97</v>
      </c>
      <c r="D3794">
        <v>0.03</v>
      </c>
      <c r="F3794">
        <v>1.21719</v>
      </c>
      <c r="I3794" s="400">
        <v>44187.411805555559</v>
      </c>
      <c r="J3794">
        <v>1.2206900000000001</v>
      </c>
      <c r="N3794">
        <v>-10.47</v>
      </c>
      <c r="Q3794">
        <v>1863</v>
      </c>
      <c r="R3794" s="577" t="s">
        <v>97</v>
      </c>
      <c r="S3794" s="577">
        <v>7</v>
      </c>
    </row>
    <row r="3795" spans="1:19">
      <c r="A3795">
        <v>3796</v>
      </c>
      <c r="B3795" s="400">
        <v>44186.55972222222</v>
      </c>
      <c r="C3795" s="577" t="s">
        <v>97</v>
      </c>
      <c r="D3795">
        <v>0.05</v>
      </c>
      <c r="F3795">
        <v>1.21889</v>
      </c>
      <c r="I3795" s="400">
        <v>44187.411805555559</v>
      </c>
      <c r="J3795">
        <v>1.2206900000000001</v>
      </c>
      <c r="N3795">
        <v>-8.94</v>
      </c>
      <c r="Q3795">
        <v>1863</v>
      </c>
      <c r="R3795" s="577" t="s">
        <v>97</v>
      </c>
      <c r="S3795" s="577">
        <v>7</v>
      </c>
    </row>
    <row r="3796" spans="1:19">
      <c r="A3796">
        <v>3797</v>
      </c>
      <c r="B3796" s="400">
        <v>44186.572916666664</v>
      </c>
      <c r="C3796" s="577" t="s">
        <v>97</v>
      </c>
      <c r="D3796">
        <v>0.08</v>
      </c>
      <c r="F3796">
        <v>1.2206999999999999</v>
      </c>
      <c r="I3796" s="400">
        <v>44187.411805555559</v>
      </c>
      <c r="J3796">
        <v>1.2206900000000001</v>
      </c>
      <c r="N3796">
        <v>0.17</v>
      </c>
      <c r="Q3796">
        <v>1863</v>
      </c>
      <c r="R3796" s="577" t="s">
        <v>97</v>
      </c>
      <c r="S3796" s="577">
        <v>7</v>
      </c>
    </row>
    <row r="3797" spans="1:19">
      <c r="A3797">
        <v>3801</v>
      </c>
      <c r="B3797" s="400">
        <v>44186.701388888891</v>
      </c>
      <c r="C3797" s="577" t="s">
        <v>97</v>
      </c>
      <c r="D3797">
        <v>0.14000000000000001</v>
      </c>
      <c r="F3797">
        <v>1.22262</v>
      </c>
      <c r="I3797" s="400">
        <v>44187.411805555559</v>
      </c>
      <c r="J3797">
        <v>1.2206900000000001</v>
      </c>
      <c r="N3797">
        <v>27.18</v>
      </c>
      <c r="Q3797">
        <v>1863</v>
      </c>
      <c r="R3797" s="577" t="s">
        <v>97</v>
      </c>
      <c r="S3797" s="577">
        <v>7</v>
      </c>
    </row>
    <row r="3798" spans="1:19">
      <c r="A3798">
        <v>3802</v>
      </c>
      <c r="B3798" s="400">
        <v>44186.777083333334</v>
      </c>
      <c r="C3798" s="577" t="s">
        <v>97</v>
      </c>
      <c r="D3798">
        <v>0.23</v>
      </c>
      <c r="F3798">
        <v>1.22462</v>
      </c>
      <c r="I3798" s="400">
        <v>44187.411805555559</v>
      </c>
      <c r="J3798">
        <v>1.2206900000000001</v>
      </c>
      <c r="N3798">
        <v>90.65</v>
      </c>
      <c r="Q3798">
        <v>1863</v>
      </c>
      <c r="R3798" s="577" t="s">
        <v>97</v>
      </c>
      <c r="S3798" s="577">
        <v>7</v>
      </c>
    </row>
    <row r="3799" spans="1:19">
      <c r="A3799">
        <v>3794</v>
      </c>
      <c r="B3799" s="400">
        <v>44186.498611111114</v>
      </c>
      <c r="C3799" s="577" t="s">
        <v>96</v>
      </c>
      <c r="D3799">
        <v>0.02</v>
      </c>
      <c r="F3799">
        <v>1.2168300000000001</v>
      </c>
      <c r="I3799" s="400">
        <v>44186.525694444441</v>
      </c>
      <c r="J3799">
        <v>1.21783</v>
      </c>
      <c r="N3799">
        <v>2</v>
      </c>
      <c r="Q3799">
        <v>1864</v>
      </c>
      <c r="R3799" s="577" t="s">
        <v>96</v>
      </c>
      <c r="S3799" s="577">
        <v>1</v>
      </c>
    </row>
    <row r="3800" spans="1:19">
      <c r="A3800">
        <v>3795</v>
      </c>
      <c r="B3800" s="400">
        <v>44186.537499999999</v>
      </c>
      <c r="C3800" s="577" t="s">
        <v>96</v>
      </c>
      <c r="D3800">
        <v>0.02</v>
      </c>
      <c r="F3800">
        <v>1.21766</v>
      </c>
      <c r="I3800" s="400">
        <v>44186.559027777781</v>
      </c>
      <c r="J3800">
        <v>1.2186600000000001</v>
      </c>
      <c r="N3800">
        <v>2</v>
      </c>
      <c r="Q3800">
        <v>1865</v>
      </c>
      <c r="R3800" s="577" t="s">
        <v>96</v>
      </c>
      <c r="S3800" s="577">
        <v>1</v>
      </c>
    </row>
    <row r="3801" spans="1:19">
      <c r="A3801">
        <v>3798</v>
      </c>
      <c r="B3801" s="400">
        <v>44186.57916666667</v>
      </c>
      <c r="C3801" s="577" t="s">
        <v>96</v>
      </c>
      <c r="D3801">
        <v>0.02</v>
      </c>
      <c r="F3801">
        <v>1.2206399999999999</v>
      </c>
      <c r="I3801" s="400">
        <v>44186.59652777778</v>
      </c>
      <c r="J3801">
        <v>1.2216400000000001</v>
      </c>
      <c r="N3801">
        <v>2</v>
      </c>
      <c r="Q3801">
        <v>1866</v>
      </c>
      <c r="R3801" s="577" t="s">
        <v>96</v>
      </c>
      <c r="S3801" s="577">
        <v>1</v>
      </c>
    </row>
    <row r="3802" spans="1:19">
      <c r="A3802">
        <v>3799</v>
      </c>
      <c r="B3802" s="400">
        <v>44186.628472222219</v>
      </c>
      <c r="C3802" s="577" t="s">
        <v>96</v>
      </c>
      <c r="D3802">
        <v>0.02</v>
      </c>
      <c r="F3802">
        <v>1.22102</v>
      </c>
      <c r="I3802" s="400">
        <v>44186.668749999997</v>
      </c>
      <c r="J3802">
        <v>1.2220200000000001</v>
      </c>
      <c r="N3802">
        <v>2</v>
      </c>
      <c r="Q3802">
        <v>1867</v>
      </c>
      <c r="R3802" s="577" t="s">
        <v>96</v>
      </c>
      <c r="S3802" s="577">
        <v>1</v>
      </c>
    </row>
    <row r="3803" spans="1:19">
      <c r="A3803">
        <v>3800</v>
      </c>
      <c r="B3803" s="400">
        <v>44186.672222222223</v>
      </c>
      <c r="C3803" s="577" t="s">
        <v>96</v>
      </c>
      <c r="D3803">
        <v>0.02</v>
      </c>
      <c r="F3803">
        <v>1.2219599999999999</v>
      </c>
      <c r="I3803" s="400">
        <v>44186.701388888891</v>
      </c>
      <c r="J3803">
        <v>1.22296</v>
      </c>
      <c r="N3803">
        <v>2</v>
      </c>
      <c r="Q3803">
        <v>1868</v>
      </c>
      <c r="R3803" s="577" t="s">
        <v>96</v>
      </c>
      <c r="S3803" s="577">
        <v>1</v>
      </c>
    </row>
    <row r="3804" spans="1:19">
      <c r="A3804">
        <v>3803</v>
      </c>
      <c r="B3804" s="400">
        <v>44186.792361111111</v>
      </c>
      <c r="C3804" s="577" t="s">
        <v>96</v>
      </c>
      <c r="D3804">
        <v>0.02</v>
      </c>
      <c r="F3804">
        <v>1.2244299999999999</v>
      </c>
      <c r="I3804" s="400">
        <v>44187.487500000003</v>
      </c>
      <c r="J3804">
        <v>1.22359</v>
      </c>
      <c r="N3804">
        <v>-1.76</v>
      </c>
      <c r="Q3804">
        <v>1869</v>
      </c>
      <c r="R3804" s="577" t="s">
        <v>96</v>
      </c>
      <c r="S3804" s="577">
        <v>3</v>
      </c>
    </row>
    <row r="3805" spans="1:19">
      <c r="A3805">
        <v>3804</v>
      </c>
      <c r="B3805" s="400">
        <v>44187.138194444444</v>
      </c>
      <c r="C3805" s="577" t="s">
        <v>96</v>
      </c>
      <c r="D3805">
        <v>0.02</v>
      </c>
      <c r="F3805">
        <v>1.22282</v>
      </c>
      <c r="I3805" s="400">
        <v>44187.487500000003</v>
      </c>
      <c r="J3805">
        <v>1.22359</v>
      </c>
      <c r="N3805">
        <v>1.54</v>
      </c>
      <c r="Q3805">
        <v>1869</v>
      </c>
      <c r="R3805" s="577" t="s">
        <v>96</v>
      </c>
      <c r="S3805" s="577">
        <v>3</v>
      </c>
    </row>
    <row r="3806" spans="1:19">
      <c r="A3806">
        <v>3805</v>
      </c>
      <c r="B3806" s="400">
        <v>44187.334722222222</v>
      </c>
      <c r="C3806" s="577" t="s">
        <v>96</v>
      </c>
      <c r="D3806">
        <v>0.03</v>
      </c>
      <c r="F3806">
        <v>1.2212000000000001</v>
      </c>
      <c r="I3806" s="400">
        <v>44187.487500000003</v>
      </c>
      <c r="J3806">
        <v>1.22359</v>
      </c>
      <c r="N3806">
        <v>7.17</v>
      </c>
      <c r="Q3806">
        <v>1869</v>
      </c>
      <c r="R3806" s="577" t="s">
        <v>96</v>
      </c>
      <c r="S3806" s="577">
        <v>3</v>
      </c>
    </row>
    <row r="3807" spans="1:19">
      <c r="A3807">
        <v>3806</v>
      </c>
      <c r="B3807" s="400">
        <v>44187.449305555558</v>
      </c>
      <c r="C3807" s="577" t="s">
        <v>97</v>
      </c>
      <c r="D3807">
        <v>0.02</v>
      </c>
      <c r="F3807">
        <v>1.2223599999999999</v>
      </c>
      <c r="I3807" s="400">
        <v>44187.582638888889</v>
      </c>
      <c r="J3807">
        <v>1.22319</v>
      </c>
      <c r="N3807">
        <v>-1.66</v>
      </c>
      <c r="Q3807">
        <v>1870</v>
      </c>
      <c r="R3807" s="577" t="s">
        <v>97</v>
      </c>
      <c r="S3807" s="577">
        <v>3</v>
      </c>
    </row>
    <row r="3808" spans="1:19">
      <c r="A3808">
        <v>3807</v>
      </c>
      <c r="B3808" s="400">
        <v>44187.492361111108</v>
      </c>
      <c r="C3808" s="577" t="s">
        <v>97</v>
      </c>
      <c r="D3808">
        <v>0.02</v>
      </c>
      <c r="F3808">
        <v>1.2239599999999999</v>
      </c>
      <c r="I3808" s="400">
        <v>44187.582638888889</v>
      </c>
      <c r="J3808">
        <v>1.22319</v>
      </c>
      <c r="N3808">
        <v>1.54</v>
      </c>
      <c r="Q3808">
        <v>1870</v>
      </c>
      <c r="R3808" s="577" t="s">
        <v>97</v>
      </c>
      <c r="S3808" s="577">
        <v>3</v>
      </c>
    </row>
    <row r="3809" spans="1:19">
      <c r="A3809">
        <v>3808</v>
      </c>
      <c r="B3809" s="400">
        <v>44187.511111111111</v>
      </c>
      <c r="C3809" s="577" t="s">
        <v>97</v>
      </c>
      <c r="D3809">
        <v>0.03</v>
      </c>
      <c r="F3809">
        <v>1.22556</v>
      </c>
      <c r="I3809" s="400">
        <v>44187.582638888889</v>
      </c>
      <c r="J3809">
        <v>1.22319</v>
      </c>
      <c r="N3809">
        <v>7.11</v>
      </c>
      <c r="Q3809">
        <v>1870</v>
      </c>
      <c r="R3809" s="577" t="s">
        <v>97</v>
      </c>
      <c r="S3809" s="577">
        <v>3</v>
      </c>
    </row>
    <row r="3810" spans="1:19">
      <c r="A3810">
        <v>3809</v>
      </c>
      <c r="B3810" s="400">
        <v>44187.527777777781</v>
      </c>
      <c r="C3810" s="577" t="s">
        <v>96</v>
      </c>
      <c r="D3810">
        <v>0.02</v>
      </c>
      <c r="F3810">
        <v>1.22515</v>
      </c>
      <c r="I3810" s="400">
        <v>44188.604166666664</v>
      </c>
      <c r="J3810">
        <v>1.2201200000000001</v>
      </c>
      <c r="N3810">
        <v>-10.14</v>
      </c>
      <c r="Q3810">
        <v>1871</v>
      </c>
      <c r="R3810" s="577" t="s">
        <v>96</v>
      </c>
      <c r="S3810" s="577">
        <v>6</v>
      </c>
    </row>
    <row r="3811" spans="1:19">
      <c r="A3811">
        <v>3810</v>
      </c>
      <c r="B3811" s="400">
        <v>44187.561805555553</v>
      </c>
      <c r="C3811" s="577" t="s">
        <v>96</v>
      </c>
      <c r="D3811">
        <v>0.02</v>
      </c>
      <c r="F3811">
        <v>1.2235499999999999</v>
      </c>
      <c r="I3811" s="400">
        <v>44188.604166666664</v>
      </c>
      <c r="J3811">
        <v>1.2201200000000001</v>
      </c>
      <c r="N3811">
        <v>-6.94</v>
      </c>
      <c r="Q3811">
        <v>1871</v>
      </c>
      <c r="R3811" s="577" t="s">
        <v>96</v>
      </c>
      <c r="S3811" s="577">
        <v>6</v>
      </c>
    </row>
    <row r="3812" spans="1:19">
      <c r="A3812">
        <v>3812</v>
      </c>
      <c r="B3812" s="400">
        <v>44187.611111111109</v>
      </c>
      <c r="C3812" s="577" t="s">
        <v>96</v>
      </c>
      <c r="D3812">
        <v>0.03</v>
      </c>
      <c r="F3812">
        <v>1.22194</v>
      </c>
      <c r="I3812" s="400">
        <v>44188.604166666664</v>
      </c>
      <c r="J3812">
        <v>1.2201200000000001</v>
      </c>
      <c r="N3812">
        <v>-5.58</v>
      </c>
      <c r="Q3812">
        <v>1871</v>
      </c>
      <c r="R3812" s="577" t="s">
        <v>96</v>
      </c>
      <c r="S3812" s="577">
        <v>6</v>
      </c>
    </row>
    <row r="3813" spans="1:19">
      <c r="A3813">
        <v>3814</v>
      </c>
      <c r="B3813" s="400">
        <v>44187.657638888886</v>
      </c>
      <c r="C3813" s="577" t="s">
        <v>96</v>
      </c>
      <c r="D3813">
        <v>0.05</v>
      </c>
      <c r="F3813">
        <v>1.22024</v>
      </c>
      <c r="I3813" s="400">
        <v>44188.604166666664</v>
      </c>
      <c r="J3813">
        <v>1.2201200000000001</v>
      </c>
      <c r="N3813">
        <v>-0.8</v>
      </c>
      <c r="Q3813">
        <v>1871</v>
      </c>
      <c r="R3813" s="577" t="s">
        <v>96</v>
      </c>
      <c r="S3813" s="577">
        <v>6</v>
      </c>
    </row>
    <row r="3814" spans="1:19">
      <c r="A3814">
        <v>3815</v>
      </c>
      <c r="B3814" s="400">
        <v>44187.663194444445</v>
      </c>
      <c r="C3814" s="577" t="s">
        <v>96</v>
      </c>
      <c r="D3814">
        <v>0.08</v>
      </c>
      <c r="F3814">
        <v>1.2184299999999999</v>
      </c>
      <c r="I3814" s="400">
        <v>44188.604166666664</v>
      </c>
      <c r="J3814">
        <v>1.2201200000000001</v>
      </c>
      <c r="N3814">
        <v>13.2</v>
      </c>
      <c r="Q3814">
        <v>1871</v>
      </c>
      <c r="R3814" s="577" t="s">
        <v>96</v>
      </c>
      <c r="S3814" s="577">
        <v>6</v>
      </c>
    </row>
    <row r="3815" spans="1:19">
      <c r="A3815">
        <v>3816</v>
      </c>
      <c r="B3815" s="400">
        <v>44187.667361111111</v>
      </c>
      <c r="C3815" s="577" t="s">
        <v>96</v>
      </c>
      <c r="D3815">
        <v>0.14000000000000001</v>
      </c>
      <c r="F3815">
        <v>1.21652</v>
      </c>
      <c r="I3815" s="400">
        <v>44188.604166666664</v>
      </c>
      <c r="J3815">
        <v>1.2201200000000001</v>
      </c>
      <c r="N3815">
        <v>49.84</v>
      </c>
      <c r="Q3815">
        <v>1871</v>
      </c>
      <c r="R3815" s="577" t="s">
        <v>96</v>
      </c>
      <c r="S3815" s="577">
        <v>6</v>
      </c>
    </row>
    <row r="3816" spans="1:19">
      <c r="A3816">
        <v>3811</v>
      </c>
      <c r="B3816" s="400">
        <v>44187.585416666669</v>
      </c>
      <c r="C3816" s="577" t="s">
        <v>97</v>
      </c>
      <c r="D3816">
        <v>0.02</v>
      </c>
      <c r="F3816">
        <v>1.22366</v>
      </c>
      <c r="I3816" s="400">
        <v>44187.602083333331</v>
      </c>
      <c r="J3816">
        <v>1.2226600000000001</v>
      </c>
      <c r="N3816">
        <v>2</v>
      </c>
      <c r="Q3816">
        <v>1872</v>
      </c>
      <c r="R3816" s="577" t="s">
        <v>97</v>
      </c>
      <c r="S3816" s="577">
        <v>1</v>
      </c>
    </row>
    <row r="3817" spans="1:19">
      <c r="A3817">
        <v>3813</v>
      </c>
      <c r="B3817" s="400">
        <v>44187.628472222219</v>
      </c>
      <c r="C3817" s="577" t="s">
        <v>97</v>
      </c>
      <c r="D3817">
        <v>0.02</v>
      </c>
      <c r="F3817">
        <v>1.2206900000000001</v>
      </c>
      <c r="I3817" s="400">
        <v>44187.65902777778</v>
      </c>
      <c r="J3817">
        <v>1.2196899999999999</v>
      </c>
      <c r="N3817">
        <v>2</v>
      </c>
      <c r="Q3817">
        <v>1873</v>
      </c>
      <c r="R3817" s="577" t="s">
        <v>97</v>
      </c>
      <c r="S3817" s="577">
        <v>1</v>
      </c>
    </row>
    <row r="3818" spans="1:19">
      <c r="A3818">
        <v>3817</v>
      </c>
      <c r="B3818" s="400">
        <v>44187.700694444444</v>
      </c>
      <c r="C3818" s="577" t="s">
        <v>97</v>
      </c>
      <c r="D3818">
        <v>0.02</v>
      </c>
      <c r="F3818">
        <v>1.21699</v>
      </c>
      <c r="I3818" s="400">
        <v>44187.783333333333</v>
      </c>
      <c r="J3818">
        <v>1.2159899999999999</v>
      </c>
      <c r="N3818">
        <v>2</v>
      </c>
      <c r="Q3818">
        <v>1874</v>
      </c>
      <c r="R3818" s="577" t="s">
        <v>97</v>
      </c>
      <c r="S3818" s="577">
        <v>1</v>
      </c>
    </row>
    <row r="3819" spans="1:19">
      <c r="A3819">
        <v>3818</v>
      </c>
      <c r="B3819" s="400">
        <v>44187.787499999999</v>
      </c>
      <c r="C3819" s="577" t="s">
        <v>97</v>
      </c>
      <c r="D3819">
        <v>0.02</v>
      </c>
      <c r="F3819">
        <v>1.2162299999999999</v>
      </c>
      <c r="I3819" s="400">
        <v>44188.041666666664</v>
      </c>
      <c r="J3819">
        <v>1.21604</v>
      </c>
      <c r="N3819">
        <v>0.4</v>
      </c>
      <c r="Q3819">
        <v>1875</v>
      </c>
      <c r="R3819" s="577" t="s">
        <v>97</v>
      </c>
      <c r="S3819" s="577">
        <v>2</v>
      </c>
    </row>
    <row r="3820" spans="1:19">
      <c r="A3820">
        <v>3819</v>
      </c>
      <c r="B3820" s="400">
        <v>44187.988194444442</v>
      </c>
      <c r="C3820" s="577" t="s">
        <v>97</v>
      </c>
      <c r="D3820">
        <v>0.02</v>
      </c>
      <c r="F3820">
        <v>1.21784</v>
      </c>
      <c r="I3820" s="400">
        <v>44188.041666666664</v>
      </c>
      <c r="J3820">
        <v>1.21604</v>
      </c>
      <c r="N3820">
        <v>3.62</v>
      </c>
      <c r="Q3820">
        <v>1875</v>
      </c>
      <c r="R3820" s="577" t="s">
        <v>97</v>
      </c>
      <c r="S3820" s="577">
        <v>2</v>
      </c>
    </row>
    <row r="3821" spans="1:19">
      <c r="A3821">
        <v>3820</v>
      </c>
      <c r="B3821" s="400">
        <v>44188.044444444444</v>
      </c>
      <c r="C3821" s="577" t="s">
        <v>97</v>
      </c>
      <c r="D3821">
        <v>0.02</v>
      </c>
      <c r="F3821">
        <v>1.21645</v>
      </c>
      <c r="I3821" s="400">
        <v>44188.54791666667</v>
      </c>
      <c r="J3821">
        <v>1.21729</v>
      </c>
      <c r="N3821">
        <v>-1.68</v>
      </c>
      <c r="Q3821">
        <v>1876</v>
      </c>
      <c r="R3821" s="577" t="s">
        <v>97</v>
      </c>
      <c r="S3821" s="577">
        <v>3</v>
      </c>
    </row>
    <row r="3822" spans="1:19">
      <c r="A3822">
        <v>3821</v>
      </c>
      <c r="B3822" s="400">
        <v>44188.070833333331</v>
      </c>
      <c r="C3822" s="577" t="s">
        <v>97</v>
      </c>
      <c r="D3822">
        <v>0.02</v>
      </c>
      <c r="F3822">
        <v>1.2180599999999999</v>
      </c>
      <c r="I3822" s="400">
        <v>44188.54791666667</v>
      </c>
      <c r="J3822">
        <v>1.21729</v>
      </c>
      <c r="N3822">
        <v>1.54</v>
      </c>
      <c r="Q3822">
        <v>1876</v>
      </c>
      <c r="R3822" s="577" t="s">
        <v>97</v>
      </c>
      <c r="S3822" s="577">
        <v>3</v>
      </c>
    </row>
    <row r="3823" spans="1:19">
      <c r="A3823">
        <v>3822</v>
      </c>
      <c r="B3823" s="400">
        <v>44188.324305555558</v>
      </c>
      <c r="C3823" s="577" t="s">
        <v>97</v>
      </c>
      <c r="D3823">
        <v>0.03</v>
      </c>
      <c r="F3823">
        <v>1.21966</v>
      </c>
      <c r="I3823" s="400">
        <v>44188.54791666667</v>
      </c>
      <c r="J3823">
        <v>1.21729</v>
      </c>
      <c r="N3823">
        <v>7.11</v>
      </c>
      <c r="Q3823">
        <v>1876</v>
      </c>
      <c r="R3823" s="577" t="s">
        <v>97</v>
      </c>
      <c r="S3823" s="577">
        <v>3</v>
      </c>
    </row>
    <row r="3824" spans="1:19">
      <c r="A3824">
        <v>3823</v>
      </c>
      <c r="B3824" s="400">
        <v>44188.567361111112</v>
      </c>
      <c r="C3824" s="577" t="s">
        <v>97</v>
      </c>
      <c r="D3824">
        <v>0.02</v>
      </c>
      <c r="F3824">
        <v>1.21705</v>
      </c>
      <c r="I3824" s="400">
        <v>44188.800000000003</v>
      </c>
      <c r="J3824">
        <v>1.2180200000000001</v>
      </c>
      <c r="N3824">
        <v>-1.94</v>
      </c>
      <c r="Q3824">
        <v>1877</v>
      </c>
      <c r="R3824" s="577" t="s">
        <v>97</v>
      </c>
      <c r="S3824" s="577">
        <v>3</v>
      </c>
    </row>
    <row r="3825" spans="1:19">
      <c r="A3825">
        <v>3824</v>
      </c>
      <c r="B3825" s="400">
        <v>44188.57916666667</v>
      </c>
      <c r="C3825" s="577" t="s">
        <v>97</v>
      </c>
      <c r="D3825">
        <v>0.02</v>
      </c>
      <c r="F3825">
        <v>1.21865</v>
      </c>
      <c r="I3825" s="400">
        <v>44188.800000000003</v>
      </c>
      <c r="J3825">
        <v>1.2180200000000001</v>
      </c>
      <c r="N3825">
        <v>1.26</v>
      </c>
      <c r="Q3825">
        <v>1877</v>
      </c>
      <c r="R3825" s="577" t="s">
        <v>97</v>
      </c>
      <c r="S3825" s="577">
        <v>3</v>
      </c>
    </row>
    <row r="3826" spans="1:19">
      <c r="A3826">
        <v>3825</v>
      </c>
      <c r="B3826" s="400">
        <v>44188.604861111111</v>
      </c>
      <c r="C3826" s="577" t="s">
        <v>97</v>
      </c>
      <c r="D3826">
        <v>0.03</v>
      </c>
      <c r="F3826">
        <v>1.2205900000000001</v>
      </c>
      <c r="I3826" s="400">
        <v>44188.800000000003</v>
      </c>
      <c r="J3826">
        <v>1.2180200000000001</v>
      </c>
      <c r="N3826">
        <v>7.71</v>
      </c>
      <c r="Q3826">
        <v>1877</v>
      </c>
      <c r="R3826" s="577" t="s">
        <v>97</v>
      </c>
      <c r="S3826" s="577">
        <v>3</v>
      </c>
    </row>
    <row r="3827" spans="1:19">
      <c r="A3827">
        <v>3826</v>
      </c>
      <c r="B3827" s="400">
        <v>44188.616666666669</v>
      </c>
      <c r="C3827" s="577" t="s">
        <v>96</v>
      </c>
      <c r="D3827">
        <v>0.02</v>
      </c>
      <c r="F3827">
        <v>1.2214700000000001</v>
      </c>
      <c r="I3827" s="400">
        <v>44189.044444444444</v>
      </c>
      <c r="J3827">
        <v>1.2206300000000001</v>
      </c>
      <c r="N3827">
        <v>-1.92</v>
      </c>
      <c r="Q3827">
        <v>1878</v>
      </c>
      <c r="R3827" s="577" t="s">
        <v>96</v>
      </c>
      <c r="S3827" s="577">
        <v>3</v>
      </c>
    </row>
    <row r="3828" spans="1:19">
      <c r="A3828">
        <v>3827</v>
      </c>
      <c r="B3828" s="400">
        <v>44188.657638888886</v>
      </c>
      <c r="C3828" s="577" t="s">
        <v>96</v>
      </c>
      <c r="D3828">
        <v>0.02</v>
      </c>
      <c r="F3828">
        <v>1.2198599999999999</v>
      </c>
      <c r="I3828" s="400">
        <v>44189.044444444444</v>
      </c>
      <c r="J3828">
        <v>1.2206300000000001</v>
      </c>
      <c r="N3828">
        <v>1.3</v>
      </c>
      <c r="Q3828">
        <v>1878</v>
      </c>
      <c r="R3828" s="577" t="s">
        <v>96</v>
      </c>
      <c r="S3828" s="577">
        <v>3</v>
      </c>
    </row>
    <row r="3829" spans="1:19">
      <c r="A3829">
        <v>3828</v>
      </c>
      <c r="B3829" s="400">
        <v>44188.664583333331</v>
      </c>
      <c r="C3829" s="577" t="s">
        <v>96</v>
      </c>
      <c r="D3829">
        <v>0.03</v>
      </c>
      <c r="F3829">
        <v>1.2182599999999999</v>
      </c>
      <c r="I3829" s="400">
        <v>44189.044444444444</v>
      </c>
      <c r="J3829">
        <v>1.2206300000000001</v>
      </c>
      <c r="N3829">
        <v>6.75</v>
      </c>
      <c r="Q3829">
        <v>1878</v>
      </c>
      <c r="R3829" s="577" t="s">
        <v>96</v>
      </c>
      <c r="S3829" s="577">
        <v>3</v>
      </c>
    </row>
    <row r="3830" spans="1:19">
      <c r="A3830">
        <v>3829</v>
      </c>
      <c r="B3830" s="400">
        <v>44188.814583333333</v>
      </c>
      <c r="C3830" s="577" t="s">
        <v>97</v>
      </c>
      <c r="D3830">
        <v>0.02</v>
      </c>
      <c r="F3830">
        <v>1.2178800000000001</v>
      </c>
      <c r="I3830" s="400">
        <v>44189.598611111112</v>
      </c>
      <c r="J3830">
        <v>1.2187399999999999</v>
      </c>
      <c r="N3830">
        <v>-1.65</v>
      </c>
      <c r="Q3830">
        <v>1879</v>
      </c>
      <c r="R3830" s="577" t="s">
        <v>97</v>
      </c>
      <c r="S3830" s="577">
        <v>3</v>
      </c>
    </row>
    <row r="3831" spans="1:19">
      <c r="A3831">
        <v>3830</v>
      </c>
      <c r="B3831" s="400">
        <v>44188.873611111114</v>
      </c>
      <c r="C3831" s="577" t="s">
        <v>97</v>
      </c>
      <c r="D3831">
        <v>0.02</v>
      </c>
      <c r="F3831">
        <v>1.2195199999999999</v>
      </c>
      <c r="I3831" s="400">
        <v>44189.598611111112</v>
      </c>
      <c r="J3831">
        <v>1.2187399999999999</v>
      </c>
      <c r="N3831">
        <v>1.63</v>
      </c>
      <c r="Q3831">
        <v>1879</v>
      </c>
      <c r="R3831" s="577" t="s">
        <v>97</v>
      </c>
      <c r="S3831" s="577">
        <v>3</v>
      </c>
    </row>
    <row r="3832" spans="1:19">
      <c r="A3832">
        <v>3831</v>
      </c>
      <c r="B3832" s="400">
        <v>44189.07708333333</v>
      </c>
      <c r="C3832" s="577" t="s">
        <v>97</v>
      </c>
      <c r="D3832">
        <v>0.03</v>
      </c>
      <c r="F3832">
        <v>1.22112</v>
      </c>
      <c r="I3832" s="400">
        <v>44189.598611111112</v>
      </c>
      <c r="J3832">
        <v>1.2187399999999999</v>
      </c>
      <c r="N3832">
        <v>7.14</v>
      </c>
      <c r="Q3832">
        <v>1879</v>
      </c>
      <c r="R3832" s="577" t="s">
        <v>97</v>
      </c>
      <c r="S3832" s="577">
        <v>3</v>
      </c>
    </row>
    <row r="3833" spans="1:19">
      <c r="A3833">
        <v>3832</v>
      </c>
      <c r="B3833" s="400">
        <v>44189.340277777781</v>
      </c>
      <c r="C3833" s="577" t="s">
        <v>96</v>
      </c>
      <c r="D3833">
        <v>0.02</v>
      </c>
      <c r="F3833">
        <v>1.22071</v>
      </c>
      <c r="I3833" s="400">
        <v>44190.129861111112</v>
      </c>
      <c r="J3833">
        <v>1.2198599999999999</v>
      </c>
      <c r="N3833">
        <v>-1.78</v>
      </c>
      <c r="Q3833">
        <v>1880</v>
      </c>
      <c r="R3833" s="577" t="s">
        <v>96</v>
      </c>
      <c r="S3833" s="577">
        <v>3</v>
      </c>
    </row>
    <row r="3834" spans="1:19">
      <c r="A3834">
        <v>3833</v>
      </c>
      <c r="B3834" s="400">
        <v>44189.413888888892</v>
      </c>
      <c r="C3834" s="577" t="s">
        <v>96</v>
      </c>
      <c r="D3834">
        <v>0.02</v>
      </c>
      <c r="F3834">
        <v>1.2191099999999999</v>
      </c>
      <c r="I3834" s="400">
        <v>44190.129861111112</v>
      </c>
      <c r="J3834">
        <v>1.2198599999999999</v>
      </c>
      <c r="N3834">
        <v>1.42</v>
      </c>
      <c r="Q3834">
        <v>1880</v>
      </c>
      <c r="R3834" s="577" t="s">
        <v>96</v>
      </c>
      <c r="S3834" s="577">
        <v>3</v>
      </c>
    </row>
    <row r="3835" spans="1:19">
      <c r="A3835">
        <v>3835</v>
      </c>
      <c r="B3835" s="400">
        <v>44190.037499999999</v>
      </c>
      <c r="C3835" s="577" t="s">
        <v>96</v>
      </c>
      <c r="D3835">
        <v>0.03</v>
      </c>
      <c r="F3835">
        <v>1.2174499999999999</v>
      </c>
      <c r="I3835" s="400">
        <v>44190.129861111112</v>
      </c>
      <c r="J3835">
        <v>1.2198599999999999</v>
      </c>
      <c r="N3835">
        <v>7.23</v>
      </c>
      <c r="Q3835">
        <v>1880</v>
      </c>
      <c r="R3835" s="577" t="s">
        <v>96</v>
      </c>
      <c r="S3835" s="577">
        <v>3</v>
      </c>
    </row>
    <row r="3836" spans="1:19">
      <c r="A3836">
        <v>3834</v>
      </c>
      <c r="B3836" s="400">
        <v>44189.630555555559</v>
      </c>
      <c r="C3836" s="577" t="s">
        <v>97</v>
      </c>
      <c r="D3836">
        <v>0.02</v>
      </c>
      <c r="F3836">
        <v>1.2190700000000001</v>
      </c>
      <c r="I3836" s="400">
        <v>44189.658333333333</v>
      </c>
      <c r="J3836">
        <v>1.21807</v>
      </c>
      <c r="N3836">
        <v>2</v>
      </c>
      <c r="Q3836">
        <v>1881</v>
      </c>
      <c r="R3836" s="577" t="s">
        <v>97</v>
      </c>
      <c r="S3836" s="577">
        <v>1</v>
      </c>
    </row>
    <row r="3837" spans="1:19">
      <c r="A3837">
        <v>3836</v>
      </c>
      <c r="B3837" s="400">
        <v>44190.075694444444</v>
      </c>
      <c r="C3837" s="577" t="s">
        <v>97</v>
      </c>
      <c r="D3837">
        <v>0.02</v>
      </c>
      <c r="F3837">
        <v>1.21875</v>
      </c>
      <c r="I3837" s="400">
        <v>44193.034722222219</v>
      </c>
      <c r="J3837">
        <v>1.21855</v>
      </c>
      <c r="N3837">
        <v>0.42</v>
      </c>
      <c r="Q3837">
        <v>1882</v>
      </c>
      <c r="R3837" s="577" t="s">
        <v>97</v>
      </c>
      <c r="S3837" s="577">
        <v>2</v>
      </c>
    </row>
    <row r="3838" spans="1:19">
      <c r="A3838">
        <v>3838</v>
      </c>
      <c r="B3838" s="400">
        <v>44192.975694444445</v>
      </c>
      <c r="C3838" s="577" t="s">
        <v>97</v>
      </c>
      <c r="D3838">
        <v>0.02</v>
      </c>
      <c r="F3838">
        <v>1.22035</v>
      </c>
      <c r="I3838" s="400">
        <v>44193.034722222219</v>
      </c>
      <c r="J3838">
        <v>1.21855</v>
      </c>
      <c r="N3838">
        <v>3.62</v>
      </c>
      <c r="Q3838">
        <v>1882</v>
      </c>
      <c r="R3838" s="577" t="s">
        <v>97</v>
      </c>
      <c r="S3838" s="577">
        <v>2</v>
      </c>
    </row>
    <row r="3839" spans="1:19">
      <c r="A3839">
        <v>3837</v>
      </c>
      <c r="B3839" s="400">
        <v>44190.256249999999</v>
      </c>
      <c r="C3839" s="577" t="s">
        <v>96</v>
      </c>
      <c r="D3839">
        <v>0.02</v>
      </c>
      <c r="F3839">
        <v>1.21966</v>
      </c>
      <c r="I3839" s="400">
        <v>44192.977083333331</v>
      </c>
      <c r="J3839">
        <v>1.2206600000000001</v>
      </c>
      <c r="N3839">
        <v>2</v>
      </c>
      <c r="Q3839">
        <v>1883</v>
      </c>
      <c r="R3839" s="577" t="s">
        <v>96</v>
      </c>
      <c r="S3839" s="577">
        <v>1</v>
      </c>
    </row>
    <row r="3840" spans="1:19">
      <c r="A3840">
        <v>3839</v>
      </c>
      <c r="B3840" s="400">
        <v>44193.00277777778</v>
      </c>
      <c r="C3840" s="577" t="s">
        <v>96</v>
      </c>
      <c r="D3840">
        <v>0.02</v>
      </c>
      <c r="F3840">
        <v>1.2200599999999999</v>
      </c>
      <c r="I3840" s="400">
        <v>44193.048611111109</v>
      </c>
      <c r="J3840">
        <v>1.2202599999999999</v>
      </c>
      <c r="K3840" s="577"/>
      <c r="N3840">
        <v>0.4</v>
      </c>
      <c r="Q3840">
        <v>1884</v>
      </c>
      <c r="R3840" s="577" t="s">
        <v>96</v>
      </c>
      <c r="S3840" s="577">
        <v>2</v>
      </c>
    </row>
    <row r="3841" spans="1:19">
      <c r="A3841">
        <v>3840</v>
      </c>
      <c r="B3841" s="400">
        <v>44193.034722222219</v>
      </c>
      <c r="C3841" s="577" t="s">
        <v>96</v>
      </c>
      <c r="D3841">
        <v>0.02</v>
      </c>
      <c r="F3841">
        <v>1.2184600000000001</v>
      </c>
      <c r="I3841" s="400">
        <v>44193.048611111109</v>
      </c>
      <c r="J3841">
        <v>1.2202599999999999</v>
      </c>
      <c r="K3841" s="577"/>
      <c r="N3841">
        <v>3.6</v>
      </c>
      <c r="Q3841">
        <v>1884</v>
      </c>
      <c r="R3841" s="577" t="s">
        <v>96</v>
      </c>
      <c r="S3841" s="577">
        <v>2</v>
      </c>
    </row>
    <row r="3842" spans="1:19">
      <c r="A3842">
        <v>3841</v>
      </c>
      <c r="B3842" s="400">
        <v>44193.038888888892</v>
      </c>
      <c r="C3842" s="577" t="s">
        <v>97</v>
      </c>
      <c r="D3842">
        <v>0.02</v>
      </c>
      <c r="F3842">
        <v>1.2190000000000001</v>
      </c>
      <c r="I3842" s="400">
        <v>44193.444444444445</v>
      </c>
      <c r="J3842">
        <v>1.22113</v>
      </c>
      <c r="N3842">
        <v>-4.26</v>
      </c>
      <c r="Q3842">
        <v>1885</v>
      </c>
      <c r="R3842" s="577" t="s">
        <v>97</v>
      </c>
      <c r="S3842" s="577">
        <v>4</v>
      </c>
    </row>
    <row r="3843" spans="1:19">
      <c r="A3843">
        <v>3842</v>
      </c>
      <c r="B3843" s="400">
        <v>44193.081944444442</v>
      </c>
      <c r="C3843" s="577" t="s">
        <v>97</v>
      </c>
      <c r="D3843">
        <v>0.02</v>
      </c>
      <c r="F3843">
        <v>1.22061</v>
      </c>
      <c r="I3843" s="400">
        <v>44193.444444444445</v>
      </c>
      <c r="J3843">
        <v>1.22113</v>
      </c>
      <c r="N3843">
        <v>-1.04</v>
      </c>
      <c r="Q3843">
        <v>1885</v>
      </c>
      <c r="R3843" s="577" t="s">
        <v>97</v>
      </c>
      <c r="S3843" s="577">
        <v>4</v>
      </c>
    </row>
    <row r="3844" spans="1:19">
      <c r="A3844">
        <v>3843</v>
      </c>
      <c r="B3844" s="400">
        <v>44193.248611111114</v>
      </c>
      <c r="C3844" s="577" t="s">
        <v>97</v>
      </c>
      <c r="D3844">
        <v>0.03</v>
      </c>
      <c r="F3844">
        <v>1.2222200000000001</v>
      </c>
      <c r="I3844" s="400">
        <v>44193.444444444445</v>
      </c>
      <c r="J3844">
        <v>1.22113</v>
      </c>
      <c r="N3844">
        <v>3.27</v>
      </c>
      <c r="Q3844">
        <v>1885</v>
      </c>
      <c r="R3844" s="577" t="s">
        <v>97</v>
      </c>
      <c r="S3844" s="577">
        <v>4</v>
      </c>
    </row>
    <row r="3845" spans="1:19">
      <c r="A3845">
        <v>3844</v>
      </c>
      <c r="B3845" s="400">
        <v>44193.371527777781</v>
      </c>
      <c r="C3845" s="577" t="s">
        <v>97</v>
      </c>
      <c r="D3845">
        <v>0.05</v>
      </c>
      <c r="F3845">
        <v>1.22394</v>
      </c>
      <c r="I3845" s="400">
        <v>44193.444444444445</v>
      </c>
      <c r="J3845">
        <v>1.22113</v>
      </c>
      <c r="N3845">
        <v>14.05</v>
      </c>
      <c r="Q3845">
        <v>1885</v>
      </c>
      <c r="R3845" s="577" t="s">
        <v>97</v>
      </c>
      <c r="S3845" s="577">
        <v>4</v>
      </c>
    </row>
    <row r="3846" spans="1:19">
      <c r="A3846">
        <v>3845</v>
      </c>
      <c r="B3846" s="400">
        <v>44193.390972222223</v>
      </c>
      <c r="C3846" s="577" t="s">
        <v>96</v>
      </c>
      <c r="D3846">
        <v>0.02</v>
      </c>
      <c r="F3846">
        <v>1.2237800000000001</v>
      </c>
      <c r="I3846" s="400">
        <v>44193.411111111112</v>
      </c>
      <c r="J3846">
        <v>1.22478</v>
      </c>
      <c r="N3846">
        <v>2</v>
      </c>
      <c r="Q3846">
        <v>1886</v>
      </c>
      <c r="R3846" s="577" t="s">
        <v>96</v>
      </c>
      <c r="S3846" s="577">
        <v>1</v>
      </c>
    </row>
    <row r="3847" spans="1:19">
      <c r="A3847">
        <v>3846</v>
      </c>
      <c r="B3847" s="400">
        <v>44193.426388888889</v>
      </c>
      <c r="C3847" s="577" t="s">
        <v>96</v>
      </c>
      <c r="D3847">
        <v>0.02</v>
      </c>
      <c r="F3847">
        <v>1.22374</v>
      </c>
      <c r="I3847" s="400">
        <v>44193.606249999997</v>
      </c>
      <c r="J3847">
        <v>1.2229099999999999</v>
      </c>
      <c r="N3847">
        <v>-1.66</v>
      </c>
      <c r="Q3847">
        <v>1887</v>
      </c>
      <c r="R3847" s="577" t="s">
        <v>96</v>
      </c>
      <c r="S3847" s="577">
        <v>3</v>
      </c>
    </row>
    <row r="3848" spans="1:19">
      <c r="A3848">
        <v>3847</v>
      </c>
      <c r="B3848" s="400">
        <v>44193.435416666667</v>
      </c>
      <c r="C3848" s="577" t="s">
        <v>96</v>
      </c>
      <c r="D3848">
        <v>0.02</v>
      </c>
      <c r="F3848">
        <v>1.22214</v>
      </c>
      <c r="I3848" s="400">
        <v>44193.606249999997</v>
      </c>
      <c r="J3848">
        <v>1.2229099999999999</v>
      </c>
      <c r="N3848">
        <v>1.54</v>
      </c>
      <c r="Q3848">
        <v>1887</v>
      </c>
      <c r="R3848" s="577" t="s">
        <v>96</v>
      </c>
      <c r="S3848" s="577">
        <v>3</v>
      </c>
    </row>
    <row r="3849" spans="1:19">
      <c r="A3849">
        <v>3848</v>
      </c>
      <c r="B3849" s="400">
        <v>44193.475694444445</v>
      </c>
      <c r="C3849" s="577" t="s">
        <v>96</v>
      </c>
      <c r="D3849">
        <v>0.03</v>
      </c>
      <c r="F3849">
        <v>1.22054</v>
      </c>
      <c r="I3849" s="400">
        <v>44193.606249999997</v>
      </c>
      <c r="J3849">
        <v>1.2229099999999999</v>
      </c>
      <c r="N3849">
        <v>7.11</v>
      </c>
      <c r="Q3849">
        <v>1887</v>
      </c>
      <c r="R3849" s="577" t="s">
        <v>96</v>
      </c>
      <c r="S3849" s="577">
        <v>3</v>
      </c>
    </row>
    <row r="3850" spans="1:19">
      <c r="A3850">
        <v>3849</v>
      </c>
      <c r="B3850" s="400">
        <v>44193.512499999997</v>
      </c>
      <c r="C3850" s="577" t="s">
        <v>97</v>
      </c>
      <c r="D3850">
        <v>0.02</v>
      </c>
      <c r="F3850">
        <v>1.22004</v>
      </c>
      <c r="I3850" s="400">
        <v>44193.717361111114</v>
      </c>
      <c r="J3850">
        <v>1.22088</v>
      </c>
      <c r="N3850">
        <v>-1.68</v>
      </c>
      <c r="Q3850">
        <v>1888</v>
      </c>
      <c r="R3850" s="577" t="s">
        <v>97</v>
      </c>
      <c r="S3850" s="577">
        <v>3</v>
      </c>
    </row>
    <row r="3851" spans="1:19">
      <c r="A3851">
        <v>3850</v>
      </c>
      <c r="B3851" s="400">
        <v>44193.545138888891</v>
      </c>
      <c r="C3851" s="577" t="s">
        <v>97</v>
      </c>
      <c r="D3851">
        <v>0.02</v>
      </c>
      <c r="F3851">
        <v>1.2216499999999999</v>
      </c>
      <c r="I3851" s="400">
        <v>44193.717361111114</v>
      </c>
      <c r="J3851">
        <v>1.22088</v>
      </c>
      <c r="N3851">
        <v>1.54</v>
      </c>
      <c r="Q3851">
        <v>1888</v>
      </c>
      <c r="R3851" s="577" t="s">
        <v>97</v>
      </c>
      <c r="S3851" s="577">
        <v>3</v>
      </c>
    </row>
    <row r="3852" spans="1:19">
      <c r="A3852">
        <v>3851</v>
      </c>
      <c r="B3852" s="400">
        <v>44193.606944444444</v>
      </c>
      <c r="C3852" s="577" t="s">
        <v>97</v>
      </c>
      <c r="D3852">
        <v>0.03</v>
      </c>
      <c r="F3852">
        <v>1.2232499999999999</v>
      </c>
      <c r="I3852" s="400">
        <v>44193.717361111114</v>
      </c>
      <c r="J3852">
        <v>1.22088</v>
      </c>
      <c r="N3852">
        <v>7.11</v>
      </c>
      <c r="Q3852">
        <v>1888</v>
      </c>
      <c r="R3852" s="577" t="s">
        <v>97</v>
      </c>
      <c r="S3852" s="577">
        <v>3</v>
      </c>
    </row>
    <row r="3853" spans="1:19">
      <c r="A3853">
        <v>3852</v>
      </c>
      <c r="B3853" s="400">
        <v>44193.620138888888</v>
      </c>
      <c r="C3853" s="577" t="s">
        <v>96</v>
      </c>
      <c r="D3853">
        <v>0.02</v>
      </c>
      <c r="F3853">
        <v>1.2235799999999999</v>
      </c>
      <c r="I3853" s="400">
        <v>44194.143750000003</v>
      </c>
      <c r="J3853">
        <v>1.22377</v>
      </c>
      <c r="N3853">
        <v>0.3</v>
      </c>
      <c r="Q3853">
        <v>1889</v>
      </c>
      <c r="R3853" s="577" t="s">
        <v>96</v>
      </c>
      <c r="S3853" s="577">
        <v>2</v>
      </c>
    </row>
    <row r="3854" spans="1:19">
      <c r="A3854">
        <v>3853</v>
      </c>
      <c r="B3854" s="400">
        <v>44193.65347222222</v>
      </c>
      <c r="C3854" s="577" t="s">
        <v>96</v>
      </c>
      <c r="D3854">
        <v>0.02</v>
      </c>
      <c r="F3854">
        <v>1.2219599999999999</v>
      </c>
      <c r="I3854" s="400">
        <v>44194.143750000003</v>
      </c>
      <c r="J3854">
        <v>1.22377</v>
      </c>
      <c r="N3854">
        <v>3.54</v>
      </c>
      <c r="Q3854">
        <v>1889</v>
      </c>
      <c r="R3854" s="577" t="s">
        <v>96</v>
      </c>
      <c r="S3854" s="577">
        <v>2</v>
      </c>
    </row>
    <row r="3855" spans="1:19">
      <c r="A3855">
        <v>3854</v>
      </c>
      <c r="B3855" s="400">
        <v>44193.728472222225</v>
      </c>
      <c r="C3855" s="577" t="s">
        <v>97</v>
      </c>
      <c r="D3855">
        <v>0.02</v>
      </c>
      <c r="F3855">
        <v>1.2213400000000001</v>
      </c>
      <c r="I3855" s="400">
        <v>44196.537499999999</v>
      </c>
      <c r="J3855">
        <v>1.2263999999999999</v>
      </c>
      <c r="N3855">
        <v>-10.01</v>
      </c>
      <c r="Q3855">
        <v>1890</v>
      </c>
      <c r="R3855" s="577" t="s">
        <v>97</v>
      </c>
      <c r="S3855" s="577">
        <v>6</v>
      </c>
    </row>
    <row r="3856" spans="1:19">
      <c r="A3856">
        <v>3855</v>
      </c>
      <c r="B3856" s="400">
        <v>44194.011805555558</v>
      </c>
      <c r="C3856" s="577" t="s">
        <v>97</v>
      </c>
      <c r="D3856">
        <v>0.02</v>
      </c>
      <c r="F3856">
        <v>1.22295</v>
      </c>
      <c r="I3856" s="400">
        <v>44196.537499999999</v>
      </c>
      <c r="J3856">
        <v>1.2263999999999999</v>
      </c>
      <c r="N3856">
        <v>-6.81</v>
      </c>
      <c r="Q3856">
        <v>1890</v>
      </c>
      <c r="R3856" s="577" t="s">
        <v>97</v>
      </c>
      <c r="S3856" s="577">
        <v>6</v>
      </c>
    </row>
    <row r="3857" spans="1:19">
      <c r="A3857">
        <v>3856</v>
      </c>
      <c r="B3857" s="400">
        <v>44194.29791666667</v>
      </c>
      <c r="C3857" s="577" t="s">
        <v>97</v>
      </c>
      <c r="D3857">
        <v>0.03</v>
      </c>
      <c r="F3857">
        <v>1.2245600000000001</v>
      </c>
      <c r="I3857" s="400">
        <v>44196.537499999999</v>
      </c>
      <c r="J3857">
        <v>1.2263999999999999</v>
      </c>
      <c r="N3857">
        <v>-5.39</v>
      </c>
      <c r="Q3857">
        <v>1890</v>
      </c>
      <c r="R3857" s="577" t="s">
        <v>97</v>
      </c>
      <c r="S3857" s="577">
        <v>6</v>
      </c>
    </row>
    <row r="3858" spans="1:19">
      <c r="A3858">
        <v>3860</v>
      </c>
      <c r="B3858" s="400">
        <v>44194.60833333333</v>
      </c>
      <c r="C3858" s="577" t="s">
        <v>97</v>
      </c>
      <c r="D3858">
        <v>0.05</v>
      </c>
      <c r="F3858">
        <v>1.22628</v>
      </c>
      <c r="I3858" s="400">
        <v>44196.537499999999</v>
      </c>
      <c r="J3858">
        <v>1.2263999999999999</v>
      </c>
      <c r="N3858">
        <v>-0.38</v>
      </c>
      <c r="Q3858">
        <v>1890</v>
      </c>
      <c r="R3858" s="577" t="s">
        <v>97</v>
      </c>
      <c r="S3858" s="577">
        <v>6</v>
      </c>
    </row>
    <row r="3859" spans="1:19">
      <c r="A3859">
        <v>3863</v>
      </c>
      <c r="B3859" s="400">
        <v>44195.048611111109</v>
      </c>
      <c r="C3859" s="577" t="s">
        <v>97</v>
      </c>
      <c r="D3859">
        <v>0.08</v>
      </c>
      <c r="F3859">
        <v>1.2280899999999999</v>
      </c>
      <c r="I3859" s="400">
        <v>44196.537499999999</v>
      </c>
      <c r="J3859">
        <v>1.2263999999999999</v>
      </c>
      <c r="N3859">
        <v>13.79</v>
      </c>
      <c r="Q3859">
        <v>1890</v>
      </c>
      <c r="R3859" s="577" t="s">
        <v>97</v>
      </c>
      <c r="S3859" s="577">
        <v>6</v>
      </c>
    </row>
    <row r="3860" spans="1:19">
      <c r="A3860">
        <v>3868</v>
      </c>
      <c r="B3860" s="400">
        <v>44195.584027777775</v>
      </c>
      <c r="C3860" s="577" t="s">
        <v>97</v>
      </c>
      <c r="D3860">
        <v>0.14000000000000001</v>
      </c>
      <c r="F3860">
        <v>1.23001</v>
      </c>
      <c r="I3860" s="400">
        <v>44196.537499999999</v>
      </c>
      <c r="J3860">
        <v>1.2263999999999999</v>
      </c>
      <c r="N3860">
        <v>51.01</v>
      </c>
      <c r="Q3860">
        <v>1890</v>
      </c>
      <c r="R3860" s="577" t="s">
        <v>97</v>
      </c>
      <c r="S3860" s="577">
        <v>6</v>
      </c>
    </row>
    <row r="3861" spans="1:19">
      <c r="A3861">
        <v>3857</v>
      </c>
      <c r="B3861" s="400">
        <v>44194.332638888889</v>
      </c>
      <c r="C3861" s="577" t="s">
        <v>96</v>
      </c>
      <c r="D3861">
        <v>0.02</v>
      </c>
      <c r="F3861">
        <v>1.22414</v>
      </c>
      <c r="I3861" s="400">
        <v>44194.348611111112</v>
      </c>
      <c r="J3861">
        <v>1.2251399999999999</v>
      </c>
      <c r="N3861">
        <v>2</v>
      </c>
      <c r="Q3861">
        <v>1891</v>
      </c>
      <c r="R3861" s="577" t="s">
        <v>96</v>
      </c>
      <c r="S3861" s="577">
        <v>1</v>
      </c>
    </row>
    <row r="3862" spans="1:19">
      <c r="A3862">
        <v>3858</v>
      </c>
      <c r="B3862" s="400">
        <v>44194.371527777781</v>
      </c>
      <c r="C3862" s="577" t="s">
        <v>96</v>
      </c>
      <c r="D3862">
        <v>0.02</v>
      </c>
      <c r="F3862">
        <v>1.22488</v>
      </c>
      <c r="I3862" s="400">
        <v>44194.525000000001</v>
      </c>
      <c r="J3862">
        <v>1.2258800000000001</v>
      </c>
      <c r="N3862">
        <v>2</v>
      </c>
      <c r="Q3862">
        <v>1892</v>
      </c>
      <c r="R3862" s="577" t="s">
        <v>96</v>
      </c>
      <c r="S3862" s="577">
        <v>1</v>
      </c>
    </row>
    <row r="3863" spans="1:19">
      <c r="A3863">
        <v>3859</v>
      </c>
      <c r="B3863" s="400">
        <v>44194.59375</v>
      </c>
      <c r="C3863" s="577" t="s">
        <v>96</v>
      </c>
      <c r="D3863">
        <v>0.02</v>
      </c>
      <c r="F3863">
        <v>1.2253400000000001</v>
      </c>
      <c r="I3863" s="400">
        <v>44194.60833333333</v>
      </c>
      <c r="J3863">
        <v>1.22634</v>
      </c>
      <c r="N3863">
        <v>2</v>
      </c>
      <c r="Q3863">
        <v>1893</v>
      </c>
      <c r="R3863" s="577" t="s">
        <v>96</v>
      </c>
      <c r="S3863" s="577">
        <v>1</v>
      </c>
    </row>
    <row r="3864" spans="1:19">
      <c r="A3864">
        <v>3861</v>
      </c>
      <c r="B3864" s="400">
        <v>44194.623611111114</v>
      </c>
      <c r="C3864" s="577" t="s">
        <v>96</v>
      </c>
      <c r="D3864">
        <v>0.02</v>
      </c>
      <c r="F3864">
        <v>1.22655</v>
      </c>
      <c r="I3864" s="400">
        <v>44195.036805555559</v>
      </c>
      <c r="J3864">
        <v>1.22675</v>
      </c>
      <c r="N3864">
        <v>0.32</v>
      </c>
      <c r="Q3864">
        <v>1894</v>
      </c>
      <c r="R3864" s="577" t="s">
        <v>96</v>
      </c>
      <c r="S3864" s="577">
        <v>2</v>
      </c>
    </row>
    <row r="3865" spans="1:19">
      <c r="A3865">
        <v>3862</v>
      </c>
      <c r="B3865" s="400">
        <v>44194.634027777778</v>
      </c>
      <c r="C3865" s="577" t="s">
        <v>96</v>
      </c>
      <c r="D3865">
        <v>0.02</v>
      </c>
      <c r="F3865">
        <v>1.22495</v>
      </c>
      <c r="I3865" s="400">
        <v>44195.036805555559</v>
      </c>
      <c r="J3865">
        <v>1.22675</v>
      </c>
      <c r="N3865">
        <v>3.52</v>
      </c>
      <c r="Q3865">
        <v>1894</v>
      </c>
      <c r="R3865" s="577" t="s">
        <v>96</v>
      </c>
      <c r="S3865" s="577">
        <v>2</v>
      </c>
    </row>
    <row r="3866" spans="1:19">
      <c r="A3866">
        <v>3864</v>
      </c>
      <c r="B3866" s="400">
        <v>44195.265277777777</v>
      </c>
      <c r="C3866" s="577" t="s">
        <v>96</v>
      </c>
      <c r="D3866">
        <v>0.02</v>
      </c>
      <c r="F3866">
        <v>1.22784</v>
      </c>
      <c r="I3866" s="400">
        <v>44195.438194444447</v>
      </c>
      <c r="J3866">
        <v>1.22804</v>
      </c>
      <c r="N3866">
        <v>0.4</v>
      </c>
      <c r="Q3866">
        <v>1895</v>
      </c>
      <c r="R3866" s="577" t="s">
        <v>96</v>
      </c>
      <c r="S3866" s="577">
        <v>2</v>
      </c>
    </row>
    <row r="3867" spans="1:19">
      <c r="A3867">
        <v>3865</v>
      </c>
      <c r="B3867" s="400">
        <v>44195.337500000001</v>
      </c>
      <c r="C3867" s="577" t="s">
        <v>96</v>
      </c>
      <c r="D3867">
        <v>0.02</v>
      </c>
      <c r="F3867">
        <v>1.22624</v>
      </c>
      <c r="I3867" s="400">
        <v>44195.438194444447</v>
      </c>
      <c r="J3867">
        <v>1.22804</v>
      </c>
      <c r="N3867">
        <v>3.6</v>
      </c>
      <c r="Q3867">
        <v>1895</v>
      </c>
      <c r="R3867" s="577" t="s">
        <v>96</v>
      </c>
      <c r="S3867" s="577">
        <v>2</v>
      </c>
    </row>
    <row r="3868" spans="1:19">
      <c r="A3868">
        <v>3866</v>
      </c>
      <c r="B3868" s="400">
        <v>44195.450694444444</v>
      </c>
      <c r="C3868" s="577" t="s">
        <v>96</v>
      </c>
      <c r="D3868">
        <v>0.02</v>
      </c>
      <c r="F3868">
        <v>1.2278</v>
      </c>
      <c r="I3868" s="400">
        <v>44195.538194444445</v>
      </c>
      <c r="J3868">
        <v>1.2287999999999999</v>
      </c>
      <c r="N3868">
        <v>2</v>
      </c>
      <c r="Q3868">
        <v>1896</v>
      </c>
      <c r="R3868" s="577" t="s">
        <v>96</v>
      </c>
      <c r="S3868" s="577">
        <v>1</v>
      </c>
    </row>
    <row r="3869" spans="1:19">
      <c r="A3869">
        <v>3867</v>
      </c>
      <c r="B3869" s="400">
        <v>44195.552083333336</v>
      </c>
      <c r="C3869" s="577" t="s">
        <v>96</v>
      </c>
      <c r="D3869">
        <v>0.02</v>
      </c>
      <c r="F3869">
        <v>1.2281200000000001</v>
      </c>
      <c r="I3869" s="400">
        <v>44195.582638888889</v>
      </c>
      <c r="J3869">
        <v>1.22912</v>
      </c>
      <c r="N3869">
        <v>2</v>
      </c>
      <c r="Q3869">
        <v>1897</v>
      </c>
      <c r="R3869" s="577" t="s">
        <v>96</v>
      </c>
      <c r="S3869" s="577">
        <v>1</v>
      </c>
    </row>
    <row r="3870" spans="1:19">
      <c r="A3870">
        <v>3869</v>
      </c>
      <c r="B3870" s="400">
        <v>44195.591666666667</v>
      </c>
      <c r="C3870" s="577" t="s">
        <v>96</v>
      </c>
      <c r="D3870">
        <v>0.02</v>
      </c>
      <c r="F3870">
        <v>1.23028</v>
      </c>
      <c r="I3870" s="400">
        <v>44195.625694444447</v>
      </c>
      <c r="J3870">
        <v>1.23048</v>
      </c>
      <c r="N3870">
        <v>0.4</v>
      </c>
      <c r="Q3870">
        <v>1898</v>
      </c>
      <c r="R3870" s="577" t="s">
        <v>96</v>
      </c>
      <c r="S3870" s="577">
        <v>2</v>
      </c>
    </row>
    <row r="3871" spans="1:19">
      <c r="A3871">
        <v>3870</v>
      </c>
      <c r="B3871" s="400">
        <v>44195.597916666666</v>
      </c>
      <c r="C3871" s="577" t="s">
        <v>96</v>
      </c>
      <c r="D3871">
        <v>0.02</v>
      </c>
      <c r="F3871">
        <v>1.22868</v>
      </c>
      <c r="I3871" s="400">
        <v>44195.625694444447</v>
      </c>
      <c r="J3871">
        <v>1.23048</v>
      </c>
      <c r="N3871">
        <v>3.6</v>
      </c>
      <c r="Q3871">
        <v>1898</v>
      </c>
      <c r="R3871" s="577" t="s">
        <v>96</v>
      </c>
      <c r="S3871" s="577">
        <v>2</v>
      </c>
    </row>
    <row r="3872" spans="1:19">
      <c r="A3872">
        <v>3871</v>
      </c>
      <c r="B3872" s="400">
        <v>44195.629166666666</v>
      </c>
      <c r="C3872" s="577" t="s">
        <v>96</v>
      </c>
      <c r="D3872">
        <v>0.02</v>
      </c>
      <c r="F3872">
        <v>1.2295</v>
      </c>
      <c r="I3872" s="400">
        <v>44195.879166666666</v>
      </c>
      <c r="J3872">
        <v>1.2297</v>
      </c>
      <c r="N3872">
        <v>0.4</v>
      </c>
      <c r="Q3872">
        <v>1899</v>
      </c>
      <c r="R3872" s="577" t="s">
        <v>96</v>
      </c>
      <c r="S3872" s="577">
        <v>2</v>
      </c>
    </row>
    <row r="3873" spans="1:19">
      <c r="A3873">
        <v>3872</v>
      </c>
      <c r="B3873" s="400">
        <v>44195.72152777778</v>
      </c>
      <c r="C3873" s="577" t="s">
        <v>96</v>
      </c>
      <c r="D3873">
        <v>0.02</v>
      </c>
      <c r="F3873">
        <v>1.2279</v>
      </c>
      <c r="I3873" s="400">
        <v>44195.879166666666</v>
      </c>
      <c r="J3873">
        <v>1.2297</v>
      </c>
      <c r="N3873">
        <v>3.6</v>
      </c>
      <c r="Q3873">
        <v>1899</v>
      </c>
      <c r="R3873" s="577" t="s">
        <v>96</v>
      </c>
      <c r="S3873" s="577">
        <v>2</v>
      </c>
    </row>
    <row r="3874" spans="1:19">
      <c r="A3874">
        <v>3873</v>
      </c>
      <c r="B3874" s="400">
        <v>44195.916666666664</v>
      </c>
      <c r="C3874" s="577" t="s">
        <v>96</v>
      </c>
      <c r="D3874">
        <v>0.02</v>
      </c>
      <c r="F3874">
        <v>1.2297499999999999</v>
      </c>
      <c r="I3874" s="400">
        <v>44196.038194444445</v>
      </c>
      <c r="J3874">
        <v>1.23075</v>
      </c>
      <c r="N3874">
        <v>1.76</v>
      </c>
      <c r="Q3874">
        <v>1900</v>
      </c>
      <c r="R3874" s="577" t="s">
        <v>96</v>
      </c>
      <c r="S3874" s="577">
        <v>1</v>
      </c>
    </row>
    <row r="3875" spans="1:19">
      <c r="A3875">
        <v>3874</v>
      </c>
      <c r="B3875" s="400">
        <v>44196.048611111109</v>
      </c>
      <c r="C3875" s="577" t="s">
        <v>96</v>
      </c>
      <c r="D3875">
        <v>0.02</v>
      </c>
      <c r="F3875">
        <v>1.23038</v>
      </c>
      <c r="I3875" s="400">
        <v>44199.995138888888</v>
      </c>
      <c r="J3875">
        <v>1.22525</v>
      </c>
      <c r="N3875">
        <v>-10.34</v>
      </c>
      <c r="Q3875">
        <v>1901</v>
      </c>
      <c r="R3875" s="577" t="s">
        <v>96</v>
      </c>
      <c r="S3875" s="577">
        <v>6</v>
      </c>
    </row>
    <row r="3876" spans="1:19">
      <c r="A3876">
        <v>3875</v>
      </c>
      <c r="B3876" s="400">
        <v>44196.119444444441</v>
      </c>
      <c r="C3876" s="577" t="s">
        <v>96</v>
      </c>
      <c r="D3876">
        <v>0.02</v>
      </c>
      <c r="F3876">
        <v>1.22878</v>
      </c>
      <c r="I3876" s="400">
        <v>44199.995138888888</v>
      </c>
      <c r="J3876">
        <v>1.22525</v>
      </c>
      <c r="N3876">
        <v>-7.14</v>
      </c>
      <c r="Q3876">
        <v>1901</v>
      </c>
      <c r="R3876" s="577" t="s">
        <v>96</v>
      </c>
      <c r="S3876" s="577">
        <v>6</v>
      </c>
    </row>
    <row r="3877" spans="1:19">
      <c r="A3877">
        <v>3876</v>
      </c>
      <c r="B3877" s="400">
        <v>44196.493750000001</v>
      </c>
      <c r="C3877" s="577" t="s">
        <v>96</v>
      </c>
      <c r="D3877">
        <v>0.03</v>
      </c>
      <c r="F3877">
        <v>1.22712</v>
      </c>
      <c r="I3877" s="400">
        <v>44199.995138888888</v>
      </c>
      <c r="J3877">
        <v>1.22525</v>
      </c>
      <c r="N3877">
        <v>-5.73</v>
      </c>
      <c r="Q3877">
        <v>1901</v>
      </c>
      <c r="R3877" s="577" t="s">
        <v>96</v>
      </c>
      <c r="S3877" s="577">
        <v>6</v>
      </c>
    </row>
    <row r="3878" spans="1:19">
      <c r="A3878">
        <v>3881</v>
      </c>
      <c r="B3878" s="400">
        <v>44196.648611111108</v>
      </c>
      <c r="C3878" s="577" t="s">
        <v>96</v>
      </c>
      <c r="D3878">
        <v>0.05</v>
      </c>
      <c r="F3878">
        <v>1.22542</v>
      </c>
      <c r="I3878" s="400">
        <v>44199.995138888888</v>
      </c>
      <c r="J3878">
        <v>1.22525</v>
      </c>
      <c r="N3878">
        <v>-1.05</v>
      </c>
      <c r="Q3878">
        <v>1901</v>
      </c>
      <c r="R3878" s="577" t="s">
        <v>96</v>
      </c>
      <c r="S3878" s="577">
        <v>6</v>
      </c>
    </row>
    <row r="3879" spans="1:19">
      <c r="A3879">
        <v>3882</v>
      </c>
      <c r="B3879" s="400">
        <v>44196.654861111114</v>
      </c>
      <c r="C3879" s="577" t="s">
        <v>96</v>
      </c>
      <c r="D3879">
        <v>0.08</v>
      </c>
      <c r="F3879">
        <v>1.2235199999999999</v>
      </c>
      <c r="I3879" s="400">
        <v>44199.995138888888</v>
      </c>
      <c r="J3879">
        <v>1.22525</v>
      </c>
      <c r="N3879">
        <v>13.52</v>
      </c>
      <c r="Q3879">
        <v>1901</v>
      </c>
      <c r="R3879" s="577" t="s">
        <v>96</v>
      </c>
      <c r="S3879" s="577">
        <v>6</v>
      </c>
    </row>
    <row r="3880" spans="1:19">
      <c r="A3880">
        <v>3886</v>
      </c>
      <c r="B3880" s="400">
        <v>44196.793055555558</v>
      </c>
      <c r="C3880" s="577" t="s">
        <v>96</v>
      </c>
      <c r="D3880">
        <v>0.14000000000000001</v>
      </c>
      <c r="F3880">
        <v>1.2216199999999999</v>
      </c>
      <c r="I3880" s="400">
        <v>44199.995138888888</v>
      </c>
      <c r="J3880">
        <v>1.22525</v>
      </c>
      <c r="N3880">
        <v>50.26</v>
      </c>
      <c r="Q3880">
        <v>1901</v>
      </c>
      <c r="R3880" s="577" t="s">
        <v>96</v>
      </c>
      <c r="S3880" s="577">
        <v>6</v>
      </c>
    </row>
    <row r="3881" spans="1:19">
      <c r="A3881">
        <v>3877</v>
      </c>
      <c r="B3881" s="400">
        <v>44196.540972222225</v>
      </c>
      <c r="C3881" s="577" t="s">
        <v>97</v>
      </c>
      <c r="D3881">
        <v>0.02</v>
      </c>
      <c r="F3881">
        <v>1.2270099999999999</v>
      </c>
      <c r="I3881" s="400">
        <v>44196.622916666667</v>
      </c>
      <c r="J3881">
        <v>1.22682</v>
      </c>
      <c r="N3881">
        <v>0.38</v>
      </c>
      <c r="Q3881">
        <v>1902</v>
      </c>
      <c r="R3881" s="577" t="s">
        <v>97</v>
      </c>
      <c r="S3881" s="577">
        <v>2</v>
      </c>
    </row>
    <row r="3882" spans="1:19">
      <c r="A3882">
        <v>3878</v>
      </c>
      <c r="B3882" s="400">
        <v>44196.57708333333</v>
      </c>
      <c r="C3882" s="577" t="s">
        <v>97</v>
      </c>
      <c r="D3882">
        <v>0.02</v>
      </c>
      <c r="F3882">
        <v>1.22862</v>
      </c>
      <c r="I3882" s="400">
        <v>44196.622916666667</v>
      </c>
      <c r="J3882">
        <v>1.22682</v>
      </c>
      <c r="N3882">
        <v>3.6</v>
      </c>
      <c r="Q3882">
        <v>1902</v>
      </c>
      <c r="R3882" s="577" t="s">
        <v>97</v>
      </c>
      <c r="S3882" s="577">
        <v>2</v>
      </c>
    </row>
    <row r="3883" spans="1:19">
      <c r="A3883">
        <v>3879</v>
      </c>
      <c r="B3883" s="400">
        <v>44196.625694444447</v>
      </c>
      <c r="C3883" s="577" t="s">
        <v>97</v>
      </c>
      <c r="D3883">
        <v>0.02</v>
      </c>
      <c r="F3883">
        <v>1.2270000000000001</v>
      </c>
      <c r="I3883" s="400">
        <v>44196.636805555558</v>
      </c>
      <c r="J3883">
        <v>1.226</v>
      </c>
      <c r="N3883">
        <v>2</v>
      </c>
      <c r="Q3883">
        <v>1903</v>
      </c>
      <c r="R3883" s="577" t="s">
        <v>97</v>
      </c>
      <c r="S3883" s="577">
        <v>1</v>
      </c>
    </row>
    <row r="3884" spans="1:19">
      <c r="A3884">
        <v>3880</v>
      </c>
      <c r="B3884" s="400">
        <v>44196.640277777777</v>
      </c>
      <c r="C3884" s="577" t="s">
        <v>97</v>
      </c>
      <c r="D3884">
        <v>0.02</v>
      </c>
      <c r="F3884">
        <v>1.22627</v>
      </c>
      <c r="I3884" s="400">
        <v>44196.649305555555</v>
      </c>
      <c r="J3884">
        <v>1.2252700000000001</v>
      </c>
      <c r="N3884">
        <v>2</v>
      </c>
      <c r="Q3884">
        <v>1904</v>
      </c>
      <c r="R3884" s="577" t="s">
        <v>97</v>
      </c>
      <c r="S3884" s="577">
        <v>1</v>
      </c>
    </row>
    <row r="3885" spans="1:19">
      <c r="A3885">
        <v>3883</v>
      </c>
      <c r="B3885" s="400">
        <v>44196.661805555559</v>
      </c>
      <c r="C3885" s="577" t="s">
        <v>97</v>
      </c>
      <c r="D3885">
        <v>0.02</v>
      </c>
      <c r="F3885">
        <v>1.22374</v>
      </c>
      <c r="I3885" s="400">
        <v>44196.663888888892</v>
      </c>
      <c r="J3885">
        <v>1.2227399999999999</v>
      </c>
      <c r="N3885">
        <v>2</v>
      </c>
      <c r="Q3885">
        <v>1905</v>
      </c>
      <c r="R3885" s="577" t="s">
        <v>97</v>
      </c>
      <c r="S3885" s="577">
        <v>1</v>
      </c>
    </row>
    <row r="3886" spans="1:19">
      <c r="A3886">
        <v>3884</v>
      </c>
      <c r="B3886" s="400">
        <v>44196.696527777778</v>
      </c>
      <c r="C3886" s="577" t="s">
        <v>97</v>
      </c>
      <c r="D3886">
        <v>0.02</v>
      </c>
      <c r="F3886">
        <v>1.22357</v>
      </c>
      <c r="I3886" s="400">
        <v>44196.697916666664</v>
      </c>
      <c r="J3886">
        <v>1.2225699999999999</v>
      </c>
      <c r="N3886">
        <v>2</v>
      </c>
      <c r="Q3886">
        <v>1906</v>
      </c>
      <c r="R3886" s="577" t="s">
        <v>97</v>
      </c>
      <c r="S3886" s="577">
        <v>1</v>
      </c>
    </row>
    <row r="3887" spans="1:19">
      <c r="A3887">
        <v>3885</v>
      </c>
      <c r="B3887" s="400">
        <v>44196.747916666667</v>
      </c>
      <c r="C3887" s="577" t="s">
        <v>97</v>
      </c>
      <c r="D3887">
        <v>0.02</v>
      </c>
      <c r="F3887">
        <v>1.2228300000000001</v>
      </c>
      <c r="I3887" s="400">
        <v>44196.782638888886</v>
      </c>
      <c r="J3887">
        <v>1.22183</v>
      </c>
      <c r="N3887">
        <v>2</v>
      </c>
      <c r="Q3887">
        <v>1907</v>
      </c>
      <c r="R3887" s="577" t="s">
        <v>97</v>
      </c>
      <c r="S3887" s="577">
        <v>1</v>
      </c>
    </row>
    <row r="3888" spans="1:19">
      <c r="A3888">
        <v>3887</v>
      </c>
      <c r="B3888" s="400">
        <v>44196.79583333333</v>
      </c>
      <c r="C3888" s="577" t="s">
        <v>97</v>
      </c>
      <c r="D3888">
        <v>0.02</v>
      </c>
      <c r="F3888">
        <v>1.2217800000000001</v>
      </c>
      <c r="I3888" s="400">
        <v>44200.704861111109</v>
      </c>
      <c r="J3888">
        <v>1.2257499999999999</v>
      </c>
      <c r="N3888">
        <v>-7.9</v>
      </c>
      <c r="Q3888">
        <v>1908</v>
      </c>
      <c r="R3888" s="577" t="s">
        <v>97</v>
      </c>
      <c r="S3888" s="577">
        <v>5</v>
      </c>
    </row>
    <row r="3889" spans="1:19">
      <c r="A3889">
        <v>3888</v>
      </c>
      <c r="B3889" s="400">
        <v>44199.916666666664</v>
      </c>
      <c r="C3889" s="577" t="s">
        <v>97</v>
      </c>
      <c r="D3889">
        <v>0.02</v>
      </c>
      <c r="F3889">
        <v>1.2239599999999999</v>
      </c>
      <c r="I3889" s="400">
        <v>44200.704861111109</v>
      </c>
      <c r="J3889">
        <v>1.2257499999999999</v>
      </c>
      <c r="N3889">
        <v>-3.56</v>
      </c>
      <c r="Q3889">
        <v>1908</v>
      </c>
      <c r="R3889" s="577" t="s">
        <v>97</v>
      </c>
      <c r="S3889" s="577">
        <v>5</v>
      </c>
    </row>
    <row r="3890" spans="1:19">
      <c r="A3890">
        <v>3890</v>
      </c>
      <c r="B3890" s="400">
        <v>44200.076388888891</v>
      </c>
      <c r="C3890" s="577" t="s">
        <v>97</v>
      </c>
      <c r="D3890">
        <v>0.03</v>
      </c>
      <c r="F3890">
        <v>1.22556</v>
      </c>
      <c r="I3890" s="400">
        <v>44200.704861111109</v>
      </c>
      <c r="J3890">
        <v>1.2257499999999999</v>
      </c>
      <c r="N3890">
        <v>-0.56999999999999995</v>
      </c>
      <c r="Q3890">
        <v>1908</v>
      </c>
      <c r="R3890" s="577" t="s">
        <v>97</v>
      </c>
      <c r="S3890" s="577">
        <v>5</v>
      </c>
    </row>
    <row r="3891" spans="1:19">
      <c r="A3891">
        <v>3893</v>
      </c>
      <c r="B3891" s="400">
        <v>44200.345138888886</v>
      </c>
      <c r="C3891" s="577" t="s">
        <v>97</v>
      </c>
      <c r="D3891">
        <v>0.05</v>
      </c>
      <c r="F3891">
        <v>1.22726</v>
      </c>
      <c r="I3891" s="400">
        <v>44200.704861111109</v>
      </c>
      <c r="J3891">
        <v>1.2257499999999999</v>
      </c>
      <c r="N3891">
        <v>7.55</v>
      </c>
      <c r="Q3891">
        <v>1908</v>
      </c>
      <c r="R3891" s="577" t="s">
        <v>97</v>
      </c>
      <c r="S3891" s="577">
        <v>5</v>
      </c>
    </row>
    <row r="3892" spans="1:19">
      <c r="A3892">
        <v>3896</v>
      </c>
      <c r="B3892" s="400">
        <v>44200.386111111111</v>
      </c>
      <c r="C3892" s="577" t="s">
        <v>97</v>
      </c>
      <c r="D3892">
        <v>0.08</v>
      </c>
      <c r="F3892">
        <v>1.2290700000000001</v>
      </c>
      <c r="I3892" s="400">
        <v>44200.704861111109</v>
      </c>
      <c r="J3892">
        <v>1.2257499999999999</v>
      </c>
      <c r="N3892">
        <v>26.56</v>
      </c>
      <c r="Q3892">
        <v>1908</v>
      </c>
      <c r="R3892" s="577" t="s">
        <v>97</v>
      </c>
      <c r="S3892" s="577">
        <v>5</v>
      </c>
    </row>
    <row r="3893" spans="1:19">
      <c r="A3893">
        <v>3889</v>
      </c>
      <c r="B3893" s="400">
        <v>44200.002083333333</v>
      </c>
      <c r="C3893" s="577" t="s">
        <v>96</v>
      </c>
      <c r="D3893">
        <v>0.02</v>
      </c>
      <c r="F3893">
        <v>1.2246999999999999</v>
      </c>
      <c r="I3893" s="400">
        <v>44200.087500000001</v>
      </c>
      <c r="J3893">
        <v>1.2257</v>
      </c>
      <c r="N3893">
        <v>2</v>
      </c>
      <c r="Q3893">
        <v>1909</v>
      </c>
      <c r="R3893" s="577" t="s">
        <v>96</v>
      </c>
      <c r="S3893" s="577">
        <v>1</v>
      </c>
    </row>
    <row r="3894" spans="1:19">
      <c r="A3894">
        <v>3891</v>
      </c>
      <c r="B3894" s="400">
        <v>44200.1</v>
      </c>
      <c r="C3894" s="577" t="s">
        <v>96</v>
      </c>
      <c r="D3894">
        <v>0.02</v>
      </c>
      <c r="F3894">
        <v>1.22532</v>
      </c>
      <c r="I3894" s="400">
        <v>44200.3</v>
      </c>
      <c r="J3894">
        <v>1.2263200000000001</v>
      </c>
      <c r="N3894">
        <v>2</v>
      </c>
      <c r="Q3894">
        <v>1910</v>
      </c>
      <c r="R3894" s="577" t="s">
        <v>96</v>
      </c>
      <c r="S3894" s="577">
        <v>1</v>
      </c>
    </row>
    <row r="3895" spans="1:19">
      <c r="A3895">
        <v>3892</v>
      </c>
      <c r="B3895" s="400">
        <v>44200.307638888888</v>
      </c>
      <c r="C3895" s="577" t="s">
        <v>96</v>
      </c>
      <c r="D3895">
        <v>0.02</v>
      </c>
      <c r="F3895">
        <v>1.2264200000000001</v>
      </c>
      <c r="I3895" s="400">
        <v>44200.345833333333</v>
      </c>
      <c r="J3895">
        <v>1.22742</v>
      </c>
      <c r="N3895">
        <v>2</v>
      </c>
      <c r="Q3895">
        <v>1911</v>
      </c>
      <c r="R3895" s="577" t="s">
        <v>96</v>
      </c>
      <c r="S3895" s="577">
        <v>1</v>
      </c>
    </row>
    <row r="3896" spans="1:19">
      <c r="A3896">
        <v>3894</v>
      </c>
      <c r="B3896" s="400">
        <v>44200.347916666666</v>
      </c>
      <c r="C3896" s="577" t="s">
        <v>96</v>
      </c>
      <c r="D3896">
        <v>0.02</v>
      </c>
      <c r="F3896">
        <v>1.2271300000000001</v>
      </c>
      <c r="I3896" s="400">
        <v>44200.35833333333</v>
      </c>
      <c r="J3896">
        <v>1.2281299999999999</v>
      </c>
      <c r="N3896">
        <v>2</v>
      </c>
      <c r="Q3896">
        <v>1912</v>
      </c>
      <c r="R3896" s="577" t="s">
        <v>96</v>
      </c>
      <c r="S3896" s="577">
        <v>1</v>
      </c>
    </row>
    <row r="3897" spans="1:19">
      <c r="A3897">
        <v>3895</v>
      </c>
      <c r="B3897" s="400">
        <v>44200.376388888886</v>
      </c>
      <c r="C3897" s="577" t="s">
        <v>96</v>
      </c>
      <c r="D3897">
        <v>0.02</v>
      </c>
      <c r="F3897">
        <v>1.22824</v>
      </c>
      <c r="I3897" s="400">
        <v>44200.387499999997</v>
      </c>
      <c r="J3897">
        <v>1.2292400000000001</v>
      </c>
      <c r="N3897">
        <v>2</v>
      </c>
      <c r="Q3897">
        <v>1913</v>
      </c>
      <c r="R3897" s="577" t="s">
        <v>96</v>
      </c>
      <c r="S3897" s="577">
        <v>1</v>
      </c>
    </row>
    <row r="3898" spans="1:19">
      <c r="A3898">
        <v>3897</v>
      </c>
      <c r="B3898" s="400">
        <v>44200.429166666669</v>
      </c>
      <c r="C3898" s="577" t="s">
        <v>96</v>
      </c>
      <c r="D3898">
        <v>0.02</v>
      </c>
      <c r="F3898">
        <v>1.2297400000000001</v>
      </c>
      <c r="I3898" s="400">
        <v>44200.601388888892</v>
      </c>
      <c r="J3898">
        <v>1.2307399999999999</v>
      </c>
      <c r="N3898">
        <v>2</v>
      </c>
      <c r="Q3898">
        <v>1914</v>
      </c>
      <c r="R3898" s="577" t="s">
        <v>96</v>
      </c>
      <c r="S3898" s="577">
        <v>1</v>
      </c>
    </row>
    <row r="3899" spans="1:19">
      <c r="A3899">
        <v>3898</v>
      </c>
      <c r="B3899" s="400">
        <v>44200.606944444444</v>
      </c>
      <c r="C3899" s="577" t="s">
        <v>96</v>
      </c>
      <c r="D3899">
        <v>0.02</v>
      </c>
      <c r="F3899">
        <v>1.2299</v>
      </c>
      <c r="I3899" s="400">
        <v>44201.34652777778</v>
      </c>
      <c r="J3899">
        <v>1.2277800000000001</v>
      </c>
      <c r="N3899">
        <v>-4.32</v>
      </c>
      <c r="Q3899">
        <v>1915</v>
      </c>
      <c r="R3899" s="577" t="s">
        <v>96</v>
      </c>
      <c r="S3899" s="577">
        <v>4</v>
      </c>
    </row>
    <row r="3900" spans="1:19">
      <c r="A3900">
        <v>3899</v>
      </c>
      <c r="B3900" s="400">
        <v>44200.629861111112</v>
      </c>
      <c r="C3900" s="577" t="s">
        <v>96</v>
      </c>
      <c r="D3900">
        <v>0.02</v>
      </c>
      <c r="F3900">
        <v>1.2282999999999999</v>
      </c>
      <c r="I3900" s="400">
        <v>44201.34652777778</v>
      </c>
      <c r="J3900">
        <v>1.2277800000000001</v>
      </c>
      <c r="N3900">
        <v>-1.1200000000000001</v>
      </c>
      <c r="Q3900">
        <v>1915</v>
      </c>
      <c r="R3900" s="577" t="s">
        <v>96</v>
      </c>
      <c r="S3900" s="577">
        <v>4</v>
      </c>
    </row>
    <row r="3901" spans="1:19">
      <c r="A3901">
        <v>3900</v>
      </c>
      <c r="B3901" s="400">
        <v>44200.65625</v>
      </c>
      <c r="C3901" s="577" t="s">
        <v>96</v>
      </c>
      <c r="D3901">
        <v>0.03</v>
      </c>
      <c r="F3901">
        <v>1.2266999999999999</v>
      </c>
      <c r="I3901" s="400">
        <v>44201.34652777778</v>
      </c>
      <c r="J3901">
        <v>1.2277800000000001</v>
      </c>
      <c r="N3901">
        <v>3.12</v>
      </c>
      <c r="Q3901">
        <v>1915</v>
      </c>
      <c r="R3901" s="577" t="s">
        <v>96</v>
      </c>
      <c r="S3901" s="577">
        <v>4</v>
      </c>
    </row>
    <row r="3902" spans="1:19">
      <c r="A3902">
        <v>3902</v>
      </c>
      <c r="B3902" s="400">
        <v>44200.756249999999</v>
      </c>
      <c r="C3902" s="577" t="s">
        <v>96</v>
      </c>
      <c r="D3902">
        <v>0.05</v>
      </c>
      <c r="F3902">
        <v>1.2249699999999999</v>
      </c>
      <c r="I3902" s="400">
        <v>44201.34652777778</v>
      </c>
      <c r="J3902">
        <v>1.2277800000000001</v>
      </c>
      <c r="N3902">
        <v>13.85</v>
      </c>
      <c r="Q3902">
        <v>1915</v>
      </c>
      <c r="R3902" s="577" t="s">
        <v>96</v>
      </c>
      <c r="S3902" s="577">
        <v>4</v>
      </c>
    </row>
    <row r="3903" spans="1:19">
      <c r="A3903">
        <v>3901</v>
      </c>
      <c r="B3903" s="400">
        <v>44200.722916666666</v>
      </c>
      <c r="C3903" s="577" t="s">
        <v>97</v>
      </c>
      <c r="D3903">
        <v>0.02</v>
      </c>
      <c r="F3903">
        <v>1.2256</v>
      </c>
      <c r="I3903" s="400">
        <v>44200.772916666669</v>
      </c>
      <c r="J3903">
        <v>1.2245999999999999</v>
      </c>
      <c r="N3903">
        <v>2</v>
      </c>
      <c r="Q3903">
        <v>1916</v>
      </c>
      <c r="R3903" s="577" t="s">
        <v>97</v>
      </c>
      <c r="S3903" s="577">
        <v>1</v>
      </c>
    </row>
    <row r="3904" spans="1:19">
      <c r="A3904">
        <v>3903</v>
      </c>
      <c r="B3904" s="400">
        <v>44200.790277777778</v>
      </c>
      <c r="C3904" s="577" t="s">
        <v>97</v>
      </c>
      <c r="D3904">
        <v>0.02</v>
      </c>
      <c r="F3904">
        <v>1.22489</v>
      </c>
      <c r="I3904" s="400">
        <v>44201.625694444447</v>
      </c>
      <c r="J3904">
        <v>1.2257199999999999</v>
      </c>
      <c r="N3904">
        <v>-1.64</v>
      </c>
      <c r="Q3904">
        <v>1917</v>
      </c>
      <c r="R3904" s="577" t="s">
        <v>97</v>
      </c>
      <c r="S3904" s="577">
        <v>3</v>
      </c>
    </row>
    <row r="3905" spans="1:19">
      <c r="A3905">
        <v>3904</v>
      </c>
      <c r="B3905" s="400">
        <v>44201.103472222225</v>
      </c>
      <c r="C3905" s="577" t="s">
        <v>97</v>
      </c>
      <c r="D3905">
        <v>0.02</v>
      </c>
      <c r="F3905">
        <v>1.2264900000000001</v>
      </c>
      <c r="I3905" s="400">
        <v>44201.625694444447</v>
      </c>
      <c r="J3905">
        <v>1.2257199999999999</v>
      </c>
      <c r="N3905">
        <v>1.54</v>
      </c>
      <c r="Q3905">
        <v>1917</v>
      </c>
      <c r="R3905" s="577" t="s">
        <v>97</v>
      </c>
      <c r="S3905" s="577">
        <v>3</v>
      </c>
    </row>
    <row r="3906" spans="1:19">
      <c r="A3906">
        <v>3906</v>
      </c>
      <c r="B3906" s="400">
        <v>44201.390972222223</v>
      </c>
      <c r="C3906" s="577" t="s">
        <v>97</v>
      </c>
      <c r="D3906">
        <v>0.03</v>
      </c>
      <c r="F3906">
        <v>1.2281</v>
      </c>
      <c r="I3906" s="400">
        <v>44201.625694444447</v>
      </c>
      <c r="J3906">
        <v>1.2257199999999999</v>
      </c>
      <c r="N3906">
        <v>7.14</v>
      </c>
      <c r="Q3906">
        <v>1917</v>
      </c>
      <c r="R3906" s="577" t="s">
        <v>97</v>
      </c>
      <c r="S3906" s="577">
        <v>3</v>
      </c>
    </row>
    <row r="3907" spans="1:19">
      <c r="A3907">
        <v>3905</v>
      </c>
      <c r="B3907" s="400">
        <v>44201.35</v>
      </c>
      <c r="C3907" s="577" t="s">
        <v>96</v>
      </c>
      <c r="D3907">
        <v>0.02</v>
      </c>
      <c r="F3907">
        <v>1.2272000000000001</v>
      </c>
      <c r="I3907" s="400">
        <v>44201.393055555556</v>
      </c>
      <c r="J3907">
        <v>1.2282</v>
      </c>
      <c r="N3907">
        <v>2</v>
      </c>
      <c r="Q3907">
        <v>1918</v>
      </c>
      <c r="R3907" s="577" t="s">
        <v>96</v>
      </c>
      <c r="S3907" s="577">
        <v>1</v>
      </c>
    </row>
    <row r="3908" spans="1:19">
      <c r="A3908">
        <v>3907</v>
      </c>
      <c r="B3908" s="400">
        <v>44201.406944444447</v>
      </c>
      <c r="C3908" s="577" t="s">
        <v>96</v>
      </c>
      <c r="D3908">
        <v>0.02</v>
      </c>
      <c r="F3908">
        <v>1.22793</v>
      </c>
      <c r="I3908" s="400">
        <v>44201.482638888891</v>
      </c>
      <c r="J3908">
        <v>1.2289300000000001</v>
      </c>
      <c r="N3908">
        <v>2</v>
      </c>
      <c r="Q3908">
        <v>1919</v>
      </c>
      <c r="R3908" s="577" t="s">
        <v>96</v>
      </c>
      <c r="S3908" s="577">
        <v>1</v>
      </c>
    </row>
    <row r="3909" spans="1:19">
      <c r="A3909">
        <v>3908</v>
      </c>
      <c r="B3909" s="400">
        <v>44201.506944444445</v>
      </c>
      <c r="C3909" s="577" t="s">
        <v>96</v>
      </c>
      <c r="D3909">
        <v>0.02</v>
      </c>
      <c r="F3909">
        <v>1.22811</v>
      </c>
      <c r="I3909" s="400">
        <v>44201.689583333333</v>
      </c>
      <c r="J3909">
        <v>1.22831</v>
      </c>
      <c r="N3909">
        <v>0.4</v>
      </c>
      <c r="Q3909">
        <v>1920</v>
      </c>
      <c r="R3909" s="577" t="s">
        <v>96</v>
      </c>
      <c r="S3909" s="577">
        <v>2</v>
      </c>
    </row>
    <row r="3910" spans="1:19">
      <c r="A3910">
        <v>3909</v>
      </c>
      <c r="B3910" s="400">
        <v>44201.57916666667</v>
      </c>
      <c r="C3910" s="577" t="s">
        <v>96</v>
      </c>
      <c r="D3910">
        <v>0.02</v>
      </c>
      <c r="F3910">
        <v>1.22651</v>
      </c>
      <c r="I3910" s="400">
        <v>44201.689583333333</v>
      </c>
      <c r="J3910">
        <v>1.22831</v>
      </c>
      <c r="N3910">
        <v>3.6</v>
      </c>
      <c r="Q3910">
        <v>1920</v>
      </c>
      <c r="R3910" s="577" t="s">
        <v>96</v>
      </c>
      <c r="S3910" s="577">
        <v>2</v>
      </c>
    </row>
    <row r="3911" spans="1:19">
      <c r="A3911">
        <v>3910</v>
      </c>
      <c r="B3911" s="400">
        <v>44201.632638888892</v>
      </c>
      <c r="C3911" s="577" t="s">
        <v>97</v>
      </c>
      <c r="D3911">
        <v>0.02</v>
      </c>
      <c r="F3911">
        <v>1.2263900000000001</v>
      </c>
      <c r="I3911" s="400">
        <v>44202.067361111112</v>
      </c>
      <c r="J3911">
        <v>1.2287399999999999</v>
      </c>
      <c r="N3911">
        <v>-4.68</v>
      </c>
      <c r="Q3911">
        <v>1921</v>
      </c>
      <c r="R3911" s="577" t="s">
        <v>97</v>
      </c>
      <c r="S3911" s="577">
        <v>4</v>
      </c>
    </row>
    <row r="3912" spans="1:19">
      <c r="A3912">
        <v>3911</v>
      </c>
      <c r="B3912" s="400">
        <v>44201.660416666666</v>
      </c>
      <c r="C3912" s="577" t="s">
        <v>97</v>
      </c>
      <c r="D3912">
        <v>0.02</v>
      </c>
      <c r="F3912">
        <v>1.22807</v>
      </c>
      <c r="I3912" s="400">
        <v>44202.067361111112</v>
      </c>
      <c r="J3912">
        <v>1.2287399999999999</v>
      </c>
      <c r="N3912">
        <v>-1.32</v>
      </c>
      <c r="Q3912">
        <v>1921</v>
      </c>
      <c r="R3912" s="577" t="s">
        <v>97</v>
      </c>
      <c r="S3912" s="577">
        <v>4</v>
      </c>
    </row>
    <row r="3913" spans="1:19">
      <c r="A3913">
        <v>3912</v>
      </c>
      <c r="B3913" s="400">
        <v>44201.711111111108</v>
      </c>
      <c r="C3913" s="577" t="s">
        <v>97</v>
      </c>
      <c r="D3913">
        <v>0.03</v>
      </c>
      <c r="F3913">
        <v>1.22967</v>
      </c>
      <c r="I3913" s="400">
        <v>44202.067361111112</v>
      </c>
      <c r="J3913">
        <v>1.2287399999999999</v>
      </c>
      <c r="N3913">
        <v>2.82</v>
      </c>
      <c r="Q3913">
        <v>1921</v>
      </c>
      <c r="R3913" s="577" t="s">
        <v>97</v>
      </c>
      <c r="S3913" s="577">
        <v>4</v>
      </c>
    </row>
    <row r="3914" spans="1:19">
      <c r="A3914">
        <v>3914</v>
      </c>
      <c r="B3914" s="400">
        <v>44202.035416666666</v>
      </c>
      <c r="C3914" s="577" t="s">
        <v>97</v>
      </c>
      <c r="D3914">
        <v>0.05</v>
      </c>
      <c r="F3914">
        <v>1.2317899999999999</v>
      </c>
      <c r="I3914" s="400">
        <v>44202.067361111112</v>
      </c>
      <c r="J3914">
        <v>1.2287399999999999</v>
      </c>
      <c r="N3914">
        <v>15.25</v>
      </c>
      <c r="Q3914">
        <v>1921</v>
      </c>
      <c r="R3914" s="577" t="s">
        <v>97</v>
      </c>
      <c r="S3914" s="577">
        <v>4</v>
      </c>
    </row>
    <row r="3915" spans="1:19">
      <c r="A3915">
        <v>3913</v>
      </c>
      <c r="B3915" s="400">
        <v>44201.718055555553</v>
      </c>
      <c r="C3915" s="577" t="s">
        <v>96</v>
      </c>
      <c r="D3915">
        <v>0.02</v>
      </c>
      <c r="F3915">
        <v>1.22994</v>
      </c>
      <c r="I3915" s="400">
        <v>44202.034722222219</v>
      </c>
      <c r="J3915">
        <v>1.2309399999999999</v>
      </c>
      <c r="N3915">
        <v>1.92</v>
      </c>
      <c r="Q3915">
        <v>1922</v>
      </c>
      <c r="R3915" s="577" t="s">
        <v>96</v>
      </c>
      <c r="S3915" s="577">
        <v>1</v>
      </c>
    </row>
    <row r="3916" spans="1:19">
      <c r="A3916">
        <v>3915</v>
      </c>
      <c r="B3916" s="400">
        <v>44202.044444444444</v>
      </c>
      <c r="C3916" s="577" t="s">
        <v>96</v>
      </c>
      <c r="D3916">
        <v>0.02</v>
      </c>
      <c r="F3916">
        <v>1.23095</v>
      </c>
      <c r="I3916" s="400">
        <v>44202.182638888888</v>
      </c>
      <c r="J3916">
        <v>1.2301200000000001</v>
      </c>
      <c r="N3916">
        <v>-1.66</v>
      </c>
      <c r="Q3916">
        <v>1923</v>
      </c>
      <c r="R3916" s="577" t="s">
        <v>96</v>
      </c>
      <c r="S3916" s="577">
        <v>3</v>
      </c>
    </row>
    <row r="3917" spans="1:19">
      <c r="A3917">
        <v>3916</v>
      </c>
      <c r="B3917" s="400">
        <v>44202.055555555555</v>
      </c>
      <c r="C3917" s="577" t="s">
        <v>96</v>
      </c>
      <c r="D3917">
        <v>0.02</v>
      </c>
      <c r="F3917">
        <v>1.2293499999999999</v>
      </c>
      <c r="I3917" s="400">
        <v>44202.182638888888</v>
      </c>
      <c r="J3917">
        <v>1.2301200000000001</v>
      </c>
      <c r="N3917">
        <v>1.54</v>
      </c>
      <c r="Q3917">
        <v>1923</v>
      </c>
      <c r="R3917" s="577" t="s">
        <v>96</v>
      </c>
      <c r="S3917" s="577">
        <v>3</v>
      </c>
    </row>
    <row r="3918" spans="1:19">
      <c r="A3918">
        <v>3918</v>
      </c>
      <c r="B3918" s="400">
        <v>44202.125694444447</v>
      </c>
      <c r="C3918" s="577" t="s">
        <v>96</v>
      </c>
      <c r="D3918">
        <v>0.03</v>
      </c>
      <c r="F3918">
        <v>1.2277499999999999</v>
      </c>
      <c r="I3918" s="400">
        <v>44202.182638888888</v>
      </c>
      <c r="J3918">
        <v>1.2301200000000001</v>
      </c>
      <c r="N3918">
        <v>7.11</v>
      </c>
      <c r="Q3918">
        <v>1923</v>
      </c>
      <c r="R3918" s="577" t="s">
        <v>96</v>
      </c>
      <c r="S3918" s="577">
        <v>3</v>
      </c>
    </row>
    <row r="3919" spans="1:19">
      <c r="A3919">
        <v>3917</v>
      </c>
      <c r="B3919" s="400">
        <v>44202.072916666664</v>
      </c>
      <c r="C3919" s="577" t="s">
        <v>97</v>
      </c>
      <c r="D3919">
        <v>0.02</v>
      </c>
      <c r="F3919">
        <v>1.2288699999999999</v>
      </c>
      <c r="I3919" s="400">
        <v>44202.123611111114</v>
      </c>
      <c r="J3919">
        <v>1.22787</v>
      </c>
      <c r="N3919">
        <v>2</v>
      </c>
      <c r="Q3919">
        <v>1924</v>
      </c>
      <c r="R3919" s="577" t="s">
        <v>97</v>
      </c>
      <c r="S3919" s="577">
        <v>1</v>
      </c>
    </row>
    <row r="3920" spans="1:19">
      <c r="A3920">
        <v>3919</v>
      </c>
      <c r="B3920" s="400">
        <v>44202.127083333333</v>
      </c>
      <c r="C3920" s="577" t="s">
        <v>97</v>
      </c>
      <c r="D3920">
        <v>0.02</v>
      </c>
      <c r="F3920">
        <v>1.2282999999999999</v>
      </c>
      <c r="I3920" s="400">
        <v>44202.588194444441</v>
      </c>
      <c r="J3920">
        <v>1.23045</v>
      </c>
      <c r="N3920">
        <v>-4.3</v>
      </c>
      <c r="Q3920">
        <v>1925</v>
      </c>
      <c r="R3920" s="577" t="s">
        <v>97</v>
      </c>
      <c r="S3920" s="577">
        <v>4</v>
      </c>
    </row>
    <row r="3921" spans="1:19">
      <c r="A3921">
        <v>3920</v>
      </c>
      <c r="B3921" s="400">
        <v>44202.182638888888</v>
      </c>
      <c r="C3921" s="577" t="s">
        <v>97</v>
      </c>
      <c r="D3921">
        <v>0.02</v>
      </c>
      <c r="F3921">
        <v>1.2299199999999999</v>
      </c>
      <c r="I3921" s="400">
        <v>44202.588194444441</v>
      </c>
      <c r="J3921">
        <v>1.23045</v>
      </c>
      <c r="N3921">
        <v>-1.06</v>
      </c>
      <c r="Q3921">
        <v>1925</v>
      </c>
      <c r="R3921" s="577" t="s">
        <v>97</v>
      </c>
      <c r="S3921" s="577">
        <v>4</v>
      </c>
    </row>
    <row r="3922" spans="1:19">
      <c r="A3922">
        <v>3921</v>
      </c>
      <c r="B3922" s="400">
        <v>44202.283333333333</v>
      </c>
      <c r="C3922" s="577" t="s">
        <v>97</v>
      </c>
      <c r="D3922">
        <v>0.03</v>
      </c>
      <c r="F3922">
        <v>1.2315400000000001</v>
      </c>
      <c r="I3922" s="400">
        <v>44202.588194444441</v>
      </c>
      <c r="J3922">
        <v>1.23045</v>
      </c>
      <c r="N3922">
        <v>3.27</v>
      </c>
      <c r="Q3922">
        <v>1925</v>
      </c>
      <c r="R3922" s="577" t="s">
        <v>97</v>
      </c>
      <c r="S3922" s="577">
        <v>4</v>
      </c>
    </row>
    <row r="3923" spans="1:19">
      <c r="A3923">
        <v>3923</v>
      </c>
      <c r="B3923" s="400">
        <v>44202.298611111109</v>
      </c>
      <c r="C3923" s="577" t="s">
        <v>97</v>
      </c>
      <c r="D3923">
        <v>0.05</v>
      </c>
      <c r="F3923">
        <v>1.2332700000000001</v>
      </c>
      <c r="I3923" s="400">
        <v>44202.588194444441</v>
      </c>
      <c r="J3923">
        <v>1.23045</v>
      </c>
      <c r="N3923">
        <v>14.1</v>
      </c>
      <c r="Q3923">
        <v>1925</v>
      </c>
      <c r="R3923" s="577" t="s">
        <v>97</v>
      </c>
      <c r="S3923" s="577">
        <v>4</v>
      </c>
    </row>
    <row r="3924" spans="1:19">
      <c r="A3924">
        <v>3922</v>
      </c>
      <c r="B3924" s="400">
        <v>44202.286111111112</v>
      </c>
      <c r="C3924" s="577" t="s">
        <v>96</v>
      </c>
      <c r="D3924">
        <v>0.02</v>
      </c>
      <c r="F3924">
        <v>1.2319</v>
      </c>
      <c r="I3924" s="400">
        <v>44202.29791666667</v>
      </c>
      <c r="J3924">
        <v>1.2329000000000001</v>
      </c>
      <c r="N3924">
        <v>2</v>
      </c>
      <c r="Q3924">
        <v>1926</v>
      </c>
      <c r="R3924" s="577" t="s">
        <v>96</v>
      </c>
      <c r="S3924" s="577">
        <v>1</v>
      </c>
    </row>
    <row r="3925" spans="1:19">
      <c r="A3925">
        <v>3924</v>
      </c>
      <c r="B3925" s="400">
        <v>44202.305555555555</v>
      </c>
      <c r="C3925" s="577" t="s">
        <v>96</v>
      </c>
      <c r="D3925">
        <v>0.02</v>
      </c>
      <c r="F3925">
        <v>1.23302</v>
      </c>
      <c r="I3925" s="400">
        <v>44202.321527777778</v>
      </c>
      <c r="J3925">
        <v>1.2340199999999999</v>
      </c>
      <c r="N3925">
        <v>2</v>
      </c>
      <c r="Q3925">
        <v>1927</v>
      </c>
      <c r="R3925" s="577" t="s">
        <v>96</v>
      </c>
      <c r="S3925" s="577">
        <v>1</v>
      </c>
    </row>
    <row r="3926" spans="1:19">
      <c r="A3926">
        <v>3925</v>
      </c>
      <c r="B3926" s="400">
        <v>44202.347916666666</v>
      </c>
      <c r="C3926" s="577" t="s">
        <v>96</v>
      </c>
      <c r="D3926">
        <v>0.02</v>
      </c>
      <c r="F3926">
        <v>1.23291</v>
      </c>
      <c r="I3926" s="400">
        <v>44202.416666666664</v>
      </c>
      <c r="J3926">
        <v>1.2339100000000001</v>
      </c>
      <c r="N3926">
        <v>2</v>
      </c>
      <c r="Q3926">
        <v>1928</v>
      </c>
      <c r="R3926" s="577" t="s">
        <v>96</v>
      </c>
      <c r="S3926" s="577">
        <v>1</v>
      </c>
    </row>
    <row r="3927" spans="1:19">
      <c r="A3927">
        <v>3926</v>
      </c>
      <c r="B3927" s="400">
        <v>44202.423611111109</v>
      </c>
      <c r="C3927" s="577" t="s">
        <v>96</v>
      </c>
      <c r="D3927">
        <v>0.02</v>
      </c>
      <c r="F3927">
        <v>1.2341</v>
      </c>
      <c r="I3927" s="400">
        <v>44202.760416666664</v>
      </c>
      <c r="J3927">
        <v>1.2305600000000001</v>
      </c>
      <c r="N3927">
        <v>-7.08</v>
      </c>
      <c r="Q3927">
        <v>1929</v>
      </c>
      <c r="R3927" s="577" t="s">
        <v>96</v>
      </c>
      <c r="S3927" s="577">
        <v>5</v>
      </c>
    </row>
    <row r="3928" spans="1:19">
      <c r="A3928">
        <v>3927</v>
      </c>
      <c r="B3928" s="400">
        <v>44202.574305555558</v>
      </c>
      <c r="C3928" s="577" t="s">
        <v>96</v>
      </c>
      <c r="D3928">
        <v>0.02</v>
      </c>
      <c r="F3928">
        <v>1.23248</v>
      </c>
      <c r="I3928" s="400">
        <v>44202.760416666664</v>
      </c>
      <c r="J3928">
        <v>1.2305600000000001</v>
      </c>
      <c r="N3928">
        <v>-3.84</v>
      </c>
      <c r="Q3928">
        <v>1929</v>
      </c>
      <c r="R3928" s="577" t="s">
        <v>96</v>
      </c>
      <c r="S3928" s="577">
        <v>5</v>
      </c>
    </row>
    <row r="3929" spans="1:19">
      <c r="A3929">
        <v>3928</v>
      </c>
      <c r="B3929" s="400">
        <v>44202.587500000001</v>
      </c>
      <c r="C3929" s="577" t="s">
        <v>96</v>
      </c>
      <c r="D3929">
        <v>0.03</v>
      </c>
      <c r="F3929">
        <v>1.2308600000000001</v>
      </c>
      <c r="I3929" s="400">
        <v>44202.760416666664</v>
      </c>
      <c r="J3929">
        <v>1.2305600000000001</v>
      </c>
      <c r="N3929">
        <v>-0.9</v>
      </c>
      <c r="Q3929">
        <v>1929</v>
      </c>
      <c r="R3929" s="577" t="s">
        <v>96</v>
      </c>
      <c r="S3929" s="577">
        <v>5</v>
      </c>
    </row>
    <row r="3930" spans="1:19">
      <c r="A3930">
        <v>3931</v>
      </c>
      <c r="B3930" s="400">
        <v>44202.65902777778</v>
      </c>
      <c r="C3930" s="577" t="s">
        <v>96</v>
      </c>
      <c r="D3930">
        <v>0.05</v>
      </c>
      <c r="F3930">
        <v>1.2291000000000001</v>
      </c>
      <c r="I3930" s="400">
        <v>44202.760416666664</v>
      </c>
      <c r="J3930">
        <v>1.2305600000000001</v>
      </c>
      <c r="N3930">
        <v>7.3</v>
      </c>
      <c r="Q3930">
        <v>1929</v>
      </c>
      <c r="R3930" s="577" t="s">
        <v>96</v>
      </c>
      <c r="S3930" s="577">
        <v>5</v>
      </c>
    </row>
    <row r="3931" spans="1:19">
      <c r="A3931">
        <v>3932</v>
      </c>
      <c r="B3931" s="400">
        <v>44202.67291666667</v>
      </c>
      <c r="C3931" s="577" t="s">
        <v>96</v>
      </c>
      <c r="D3931">
        <v>0.08</v>
      </c>
      <c r="F3931">
        <v>1.22725</v>
      </c>
      <c r="I3931" s="400">
        <v>44202.760416666664</v>
      </c>
      <c r="J3931">
        <v>1.2305600000000001</v>
      </c>
      <c r="N3931">
        <v>26.48</v>
      </c>
      <c r="Q3931">
        <v>1929</v>
      </c>
      <c r="R3931" s="577" t="s">
        <v>96</v>
      </c>
      <c r="S3931" s="577">
        <v>5</v>
      </c>
    </row>
    <row r="3932" spans="1:19">
      <c r="A3932">
        <v>3929</v>
      </c>
      <c r="B3932" s="400">
        <v>44202.59097222222</v>
      </c>
      <c r="C3932" s="577" t="s">
        <v>97</v>
      </c>
      <c r="D3932">
        <v>0.02</v>
      </c>
      <c r="F3932">
        <v>1.2303999999999999</v>
      </c>
      <c r="I3932" s="400">
        <v>44202.654166666667</v>
      </c>
      <c r="J3932">
        <v>1.2302</v>
      </c>
      <c r="N3932">
        <v>0.4</v>
      </c>
      <c r="Q3932">
        <v>1930</v>
      </c>
      <c r="R3932" s="577" t="s">
        <v>97</v>
      </c>
      <c r="S3932" s="577">
        <v>2</v>
      </c>
    </row>
    <row r="3933" spans="1:19">
      <c r="A3933">
        <v>3930</v>
      </c>
      <c r="B3933" s="400">
        <v>44202.62222222222</v>
      </c>
      <c r="C3933" s="577" t="s">
        <v>97</v>
      </c>
      <c r="D3933">
        <v>0.02</v>
      </c>
      <c r="F3933">
        <v>1.232</v>
      </c>
      <c r="I3933" s="400">
        <v>44202.654166666667</v>
      </c>
      <c r="J3933">
        <v>1.2302</v>
      </c>
      <c r="N3933">
        <v>3.6</v>
      </c>
      <c r="Q3933">
        <v>1930</v>
      </c>
      <c r="R3933" s="577" t="s">
        <v>97</v>
      </c>
      <c r="S3933" s="577">
        <v>2</v>
      </c>
    </row>
    <row r="3934" spans="1:19">
      <c r="A3934">
        <v>3933</v>
      </c>
      <c r="B3934" s="400">
        <v>44202.676388888889</v>
      </c>
      <c r="C3934" s="577" t="s">
        <v>97</v>
      </c>
      <c r="D3934">
        <v>0.02</v>
      </c>
      <c r="F3934">
        <v>1.2275</v>
      </c>
      <c r="I3934" s="400">
        <v>44203.257638888892</v>
      </c>
      <c r="J3934">
        <v>1.2309699999999999</v>
      </c>
      <c r="N3934">
        <v>-6.87</v>
      </c>
      <c r="Q3934">
        <v>1931</v>
      </c>
      <c r="R3934" s="577" t="s">
        <v>97</v>
      </c>
      <c r="S3934" s="577">
        <v>5</v>
      </c>
    </row>
    <row r="3935" spans="1:19">
      <c r="A3935">
        <v>3934</v>
      </c>
      <c r="B3935" s="400">
        <v>44202.705555555556</v>
      </c>
      <c r="C3935" s="577" t="s">
        <v>97</v>
      </c>
      <c r="D3935">
        <v>0.02</v>
      </c>
      <c r="F3935">
        <v>1.2291000000000001</v>
      </c>
      <c r="I3935" s="400">
        <v>44203.257638888892</v>
      </c>
      <c r="J3935">
        <v>1.2309699999999999</v>
      </c>
      <c r="N3935">
        <v>-3.67</v>
      </c>
      <c r="Q3935">
        <v>1931</v>
      </c>
      <c r="R3935" s="577" t="s">
        <v>97</v>
      </c>
      <c r="S3935" s="577">
        <v>5</v>
      </c>
    </row>
    <row r="3936" spans="1:19">
      <c r="A3936">
        <v>3935</v>
      </c>
      <c r="B3936" s="400">
        <v>44202.761111111111</v>
      </c>
      <c r="C3936" s="577" t="s">
        <v>97</v>
      </c>
      <c r="D3936">
        <v>0.03</v>
      </c>
      <c r="F3936">
        <v>1.23072</v>
      </c>
      <c r="I3936" s="400">
        <v>44203.257638888892</v>
      </c>
      <c r="J3936">
        <v>1.2309699999999999</v>
      </c>
      <c r="N3936">
        <v>-0.65</v>
      </c>
      <c r="Q3936">
        <v>1931</v>
      </c>
      <c r="R3936" s="577" t="s">
        <v>97</v>
      </c>
      <c r="S3936" s="577">
        <v>5</v>
      </c>
    </row>
    <row r="3937" spans="1:19">
      <c r="A3937">
        <v>3938</v>
      </c>
      <c r="B3937" s="400">
        <v>44202.838888888888</v>
      </c>
      <c r="C3937" s="577" t="s">
        <v>97</v>
      </c>
      <c r="D3937">
        <v>0.05</v>
      </c>
      <c r="F3937">
        <v>1.2324200000000001</v>
      </c>
      <c r="I3937" s="400">
        <v>44203.257638888892</v>
      </c>
      <c r="J3937">
        <v>1.2309699999999999</v>
      </c>
      <c r="N3937">
        <v>7.42</v>
      </c>
      <c r="Q3937">
        <v>1931</v>
      </c>
      <c r="R3937" s="577" t="s">
        <v>97</v>
      </c>
      <c r="S3937" s="577">
        <v>5</v>
      </c>
    </row>
    <row r="3938" spans="1:19">
      <c r="A3938">
        <v>3940</v>
      </c>
      <c r="B3938" s="400">
        <v>44203.010416666664</v>
      </c>
      <c r="C3938" s="577" t="s">
        <v>97</v>
      </c>
      <c r="D3938">
        <v>0.08</v>
      </c>
      <c r="F3938">
        <v>1.23424</v>
      </c>
      <c r="I3938" s="400">
        <v>44203.257638888892</v>
      </c>
      <c r="J3938">
        <v>1.2309699999999999</v>
      </c>
      <c r="N3938">
        <v>26.16</v>
      </c>
      <c r="Q3938">
        <v>1931</v>
      </c>
      <c r="R3938" s="577" t="s">
        <v>97</v>
      </c>
      <c r="S3938" s="577">
        <v>5</v>
      </c>
    </row>
    <row r="3939" spans="1:19">
      <c r="A3939">
        <v>3936</v>
      </c>
      <c r="B3939" s="400">
        <v>44202.777083333334</v>
      </c>
      <c r="C3939" s="577" t="s">
        <v>96</v>
      </c>
      <c r="D3939">
        <v>0.02</v>
      </c>
      <c r="F3939">
        <v>1.2306699999999999</v>
      </c>
      <c r="I3939" s="400">
        <v>44202.786805555559</v>
      </c>
      <c r="J3939">
        <v>1.23167</v>
      </c>
      <c r="N3939">
        <v>2</v>
      </c>
      <c r="Q3939">
        <v>1932</v>
      </c>
      <c r="R3939" s="577" t="s">
        <v>96</v>
      </c>
      <c r="S3939" s="577">
        <v>1</v>
      </c>
    </row>
    <row r="3940" spans="1:19">
      <c r="A3940">
        <v>3937</v>
      </c>
      <c r="B3940" s="400">
        <v>44202.791666666664</v>
      </c>
      <c r="C3940" s="577" t="s">
        <v>96</v>
      </c>
      <c r="D3940">
        <v>0.02</v>
      </c>
      <c r="F3940">
        <v>1.2312099999999999</v>
      </c>
      <c r="I3940" s="400">
        <v>44202.838194444441</v>
      </c>
      <c r="J3940">
        <v>1.23221</v>
      </c>
      <c r="N3940">
        <v>2</v>
      </c>
      <c r="Q3940">
        <v>1933</v>
      </c>
      <c r="R3940" s="577" t="s">
        <v>96</v>
      </c>
      <c r="S3940" s="577">
        <v>1</v>
      </c>
    </row>
    <row r="3941" spans="1:19">
      <c r="A3941">
        <v>3939</v>
      </c>
      <c r="B3941" s="400">
        <v>44202.847916666666</v>
      </c>
      <c r="C3941" s="577" t="s">
        <v>96</v>
      </c>
      <c r="D3941">
        <v>0.02</v>
      </c>
      <c r="F3941">
        <v>1.23333</v>
      </c>
      <c r="I3941" s="400">
        <v>44203.010416666664</v>
      </c>
      <c r="J3941">
        <v>1.2343299999999999</v>
      </c>
      <c r="N3941">
        <v>1.76</v>
      </c>
      <c r="Q3941">
        <v>1934</v>
      </c>
      <c r="R3941" s="577" t="s">
        <v>96</v>
      </c>
      <c r="S3941" s="577">
        <v>1</v>
      </c>
    </row>
    <row r="3942" spans="1:19">
      <c r="A3942">
        <v>3941</v>
      </c>
      <c r="B3942" s="400">
        <v>44203.015277777777</v>
      </c>
      <c r="C3942" s="577" t="s">
        <v>96</v>
      </c>
      <c r="D3942">
        <v>0.02</v>
      </c>
      <c r="F3942">
        <v>1.2341200000000001</v>
      </c>
      <c r="I3942" s="400">
        <v>44204.572916666664</v>
      </c>
      <c r="J3942">
        <v>1.2273799999999999</v>
      </c>
      <c r="N3942">
        <v>-13.56</v>
      </c>
      <c r="Q3942">
        <v>1935</v>
      </c>
      <c r="R3942" s="577" t="s">
        <v>96</v>
      </c>
      <c r="S3942" s="577">
        <v>7</v>
      </c>
    </row>
    <row r="3943" spans="1:19">
      <c r="A3943">
        <v>3942</v>
      </c>
      <c r="B3943" s="400">
        <v>44203.097222222219</v>
      </c>
      <c r="C3943" s="577" t="s">
        <v>96</v>
      </c>
      <c r="D3943">
        <v>0.02</v>
      </c>
      <c r="F3943">
        <v>1.23251</v>
      </c>
      <c r="I3943" s="400">
        <v>44204.572916666664</v>
      </c>
      <c r="J3943">
        <v>1.2273799999999999</v>
      </c>
      <c r="N3943">
        <v>-10.34</v>
      </c>
      <c r="Q3943">
        <v>1935</v>
      </c>
      <c r="R3943" s="577" t="s">
        <v>96</v>
      </c>
      <c r="S3943" s="577">
        <v>7</v>
      </c>
    </row>
    <row r="3944" spans="1:19">
      <c r="A3944">
        <v>3944</v>
      </c>
      <c r="B3944" s="400">
        <v>44203.336805555555</v>
      </c>
      <c r="C3944" s="577" t="s">
        <v>96</v>
      </c>
      <c r="D3944">
        <v>0.03</v>
      </c>
      <c r="F3944">
        <v>1.2309000000000001</v>
      </c>
      <c r="I3944" s="400">
        <v>44204.572916666664</v>
      </c>
      <c r="J3944">
        <v>1.2273799999999999</v>
      </c>
      <c r="N3944">
        <v>-10.68</v>
      </c>
      <c r="Q3944">
        <v>1935</v>
      </c>
      <c r="R3944" s="577" t="s">
        <v>96</v>
      </c>
      <c r="S3944" s="577">
        <v>7</v>
      </c>
    </row>
    <row r="3945" spans="1:19">
      <c r="A3945">
        <v>3946</v>
      </c>
      <c r="B3945" s="400">
        <v>44203.375694444447</v>
      </c>
      <c r="C3945" s="577" t="s">
        <v>96</v>
      </c>
      <c r="D3945">
        <v>0.05</v>
      </c>
      <c r="F3945">
        <v>1.22919</v>
      </c>
      <c r="I3945" s="400">
        <v>44204.572916666664</v>
      </c>
      <c r="J3945">
        <v>1.2273799999999999</v>
      </c>
      <c r="N3945">
        <v>-9.25</v>
      </c>
      <c r="Q3945">
        <v>1935</v>
      </c>
      <c r="R3945" s="577" t="s">
        <v>96</v>
      </c>
      <c r="S3945" s="577">
        <v>7</v>
      </c>
    </row>
    <row r="3946" spans="1:19">
      <c r="A3946">
        <v>3948</v>
      </c>
      <c r="B3946" s="400">
        <v>44203.40625</v>
      </c>
      <c r="C3946" s="577" t="s">
        <v>96</v>
      </c>
      <c r="D3946">
        <v>0.08</v>
      </c>
      <c r="F3946">
        <v>1.22739</v>
      </c>
      <c r="I3946" s="400">
        <v>44204.572916666664</v>
      </c>
      <c r="J3946">
        <v>1.2273799999999999</v>
      </c>
      <c r="N3946">
        <v>-0.4</v>
      </c>
      <c r="Q3946">
        <v>1935</v>
      </c>
      <c r="R3946" s="577" t="s">
        <v>96</v>
      </c>
      <c r="S3946" s="577">
        <v>7</v>
      </c>
    </row>
    <row r="3947" spans="1:19">
      <c r="A3947">
        <v>3950</v>
      </c>
      <c r="B3947" s="400">
        <v>44203.436111111114</v>
      </c>
      <c r="C3947" s="577" t="s">
        <v>96</v>
      </c>
      <c r="D3947">
        <v>0.14000000000000001</v>
      </c>
      <c r="F3947">
        <v>1.2254499999999999</v>
      </c>
      <c r="I3947" s="400">
        <v>44204.572916666664</v>
      </c>
      <c r="J3947">
        <v>1.2273799999999999</v>
      </c>
      <c r="N3947">
        <v>26.46</v>
      </c>
      <c r="Q3947">
        <v>1935</v>
      </c>
      <c r="R3947" s="577" t="s">
        <v>96</v>
      </c>
      <c r="S3947" s="577">
        <v>7</v>
      </c>
    </row>
    <row r="3948" spans="1:19">
      <c r="A3948">
        <v>3957</v>
      </c>
      <c r="B3948" s="400">
        <v>44204.331250000003</v>
      </c>
      <c r="C3948" s="577" t="s">
        <v>96</v>
      </c>
      <c r="D3948">
        <v>0.23</v>
      </c>
      <c r="F3948">
        <v>1.2234400000000001</v>
      </c>
      <c r="I3948" s="400">
        <v>44204.572916666664</v>
      </c>
      <c r="J3948">
        <v>1.2273799999999999</v>
      </c>
      <c r="N3948">
        <v>90.62</v>
      </c>
      <c r="Q3948">
        <v>1935</v>
      </c>
      <c r="R3948" s="577" t="s">
        <v>96</v>
      </c>
      <c r="S3948" s="577">
        <v>7</v>
      </c>
    </row>
    <row r="3949" spans="1:19">
      <c r="A3949">
        <v>3943</v>
      </c>
      <c r="B3949" s="400">
        <v>44203.260416666664</v>
      </c>
      <c r="C3949" s="577" t="s">
        <v>97</v>
      </c>
      <c r="D3949">
        <v>0.02</v>
      </c>
      <c r="F3949">
        <v>1.2312799999999999</v>
      </c>
      <c r="I3949" s="400">
        <v>44203.337500000001</v>
      </c>
      <c r="J3949">
        <v>1.23028</v>
      </c>
      <c r="N3949">
        <v>2</v>
      </c>
      <c r="Q3949">
        <v>1936</v>
      </c>
      <c r="R3949" s="577" t="s">
        <v>97</v>
      </c>
      <c r="S3949" s="577">
        <v>1</v>
      </c>
    </row>
    <row r="3950" spans="1:19">
      <c r="A3950">
        <v>3945</v>
      </c>
      <c r="B3950" s="400">
        <v>44203.34652777778</v>
      </c>
      <c r="C3950" s="577" t="s">
        <v>97</v>
      </c>
      <c r="D3950">
        <v>0.02</v>
      </c>
      <c r="F3950">
        <v>1.23011</v>
      </c>
      <c r="I3950" s="400">
        <v>44203.375694444447</v>
      </c>
      <c r="J3950">
        <v>1.2291099999999999</v>
      </c>
      <c r="N3950">
        <v>2</v>
      </c>
      <c r="Q3950">
        <v>1937</v>
      </c>
      <c r="R3950" s="577" t="s">
        <v>97</v>
      </c>
      <c r="S3950" s="577">
        <v>1</v>
      </c>
    </row>
    <row r="3951" spans="1:19">
      <c r="A3951">
        <v>3947</v>
      </c>
      <c r="B3951" s="400">
        <v>44203.379166666666</v>
      </c>
      <c r="C3951" s="577" t="s">
        <v>97</v>
      </c>
      <c r="D3951">
        <v>0.02</v>
      </c>
      <c r="F3951">
        <v>1.22919</v>
      </c>
      <c r="I3951" s="400">
        <v>44203.402083333334</v>
      </c>
      <c r="J3951">
        <v>1.2281899999999999</v>
      </c>
      <c r="N3951">
        <v>2</v>
      </c>
      <c r="Q3951">
        <v>1938</v>
      </c>
      <c r="R3951" s="577" t="s">
        <v>97</v>
      </c>
      <c r="S3951" s="577">
        <v>1</v>
      </c>
    </row>
    <row r="3952" spans="1:19">
      <c r="A3952">
        <v>3949</v>
      </c>
      <c r="B3952" s="400">
        <v>44203.419444444444</v>
      </c>
      <c r="C3952" s="577" t="s">
        <v>97</v>
      </c>
      <c r="D3952">
        <v>0.02</v>
      </c>
      <c r="F3952">
        <v>1.22733</v>
      </c>
      <c r="I3952" s="400">
        <v>44203.433333333334</v>
      </c>
      <c r="J3952">
        <v>1.2263299999999999</v>
      </c>
      <c r="N3952">
        <v>2</v>
      </c>
      <c r="Q3952">
        <v>1939</v>
      </c>
      <c r="R3952" s="577" t="s">
        <v>97</v>
      </c>
      <c r="S3952" s="577">
        <v>1</v>
      </c>
    </row>
    <row r="3953" spans="1:19">
      <c r="A3953">
        <v>3951</v>
      </c>
      <c r="B3953" s="400">
        <v>44203.455555555556</v>
      </c>
      <c r="C3953" s="577" t="s">
        <v>97</v>
      </c>
      <c r="D3953">
        <v>0.02</v>
      </c>
      <c r="F3953">
        <v>1.2251000000000001</v>
      </c>
      <c r="I3953" s="400">
        <v>44203.638194444444</v>
      </c>
      <c r="J3953">
        <v>1.2249099999999999</v>
      </c>
      <c r="N3953">
        <v>0.38</v>
      </c>
      <c r="Q3953">
        <v>1940</v>
      </c>
      <c r="R3953" s="577" t="s">
        <v>97</v>
      </c>
      <c r="S3953" s="577">
        <v>2</v>
      </c>
    </row>
    <row r="3954" spans="1:19">
      <c r="A3954">
        <v>3952</v>
      </c>
      <c r="B3954" s="400">
        <v>44203.518055555556</v>
      </c>
      <c r="C3954" s="577" t="s">
        <v>97</v>
      </c>
      <c r="D3954">
        <v>0.02</v>
      </c>
      <c r="F3954">
        <v>1.22671</v>
      </c>
      <c r="I3954" s="400">
        <v>44203.638194444444</v>
      </c>
      <c r="J3954">
        <v>1.2249099999999999</v>
      </c>
      <c r="N3954">
        <v>3.6</v>
      </c>
      <c r="Q3954">
        <v>1940</v>
      </c>
      <c r="R3954" s="577" t="s">
        <v>97</v>
      </c>
      <c r="S3954" s="577">
        <v>2</v>
      </c>
    </row>
    <row r="3955" spans="1:19">
      <c r="A3955">
        <v>3953</v>
      </c>
      <c r="B3955" s="400">
        <v>44203.640972222223</v>
      </c>
      <c r="C3955" s="577" t="s">
        <v>97</v>
      </c>
      <c r="D3955">
        <v>0.02</v>
      </c>
      <c r="F3955">
        <v>1.2254100000000001</v>
      </c>
      <c r="I3955" s="400">
        <v>44204.05</v>
      </c>
      <c r="J3955">
        <v>1.2252400000000001</v>
      </c>
      <c r="N3955">
        <v>0.36</v>
      </c>
      <c r="Q3955">
        <v>1941</v>
      </c>
      <c r="R3955" s="577" t="s">
        <v>97</v>
      </c>
      <c r="S3955" s="577">
        <v>2</v>
      </c>
    </row>
    <row r="3956" spans="1:19">
      <c r="A3956">
        <v>3954</v>
      </c>
      <c r="B3956" s="400">
        <v>44203.67083333333</v>
      </c>
      <c r="C3956" s="577" t="s">
        <v>97</v>
      </c>
      <c r="D3956">
        <v>0.02</v>
      </c>
      <c r="F3956">
        <v>1.2270700000000001</v>
      </c>
      <c r="I3956" s="400">
        <v>44204.05</v>
      </c>
      <c r="J3956">
        <v>1.2252400000000001</v>
      </c>
      <c r="N3956">
        <v>3.68</v>
      </c>
      <c r="Q3956">
        <v>1941</v>
      </c>
      <c r="R3956" s="577" t="s">
        <v>97</v>
      </c>
      <c r="S3956" s="577">
        <v>2</v>
      </c>
    </row>
    <row r="3957" spans="1:19">
      <c r="A3957">
        <v>3955</v>
      </c>
      <c r="B3957" s="400">
        <v>44204.059027777781</v>
      </c>
      <c r="C3957" s="577" t="s">
        <v>97</v>
      </c>
      <c r="D3957">
        <v>0.02</v>
      </c>
      <c r="F3957">
        <v>1.2241599999999999</v>
      </c>
      <c r="I3957" s="400">
        <v>44204.329861111109</v>
      </c>
      <c r="J3957">
        <v>1.2239599999999999</v>
      </c>
      <c r="N3957">
        <v>0.4</v>
      </c>
      <c r="Q3957">
        <v>1942</v>
      </c>
      <c r="R3957" s="577" t="s">
        <v>97</v>
      </c>
      <c r="S3957" s="577">
        <v>2</v>
      </c>
    </row>
    <row r="3958" spans="1:19">
      <c r="A3958">
        <v>3956</v>
      </c>
      <c r="B3958" s="400">
        <v>44204.107638888891</v>
      </c>
      <c r="C3958" s="577" t="s">
        <v>97</v>
      </c>
      <c r="D3958">
        <v>0.02</v>
      </c>
      <c r="F3958">
        <v>1.22576</v>
      </c>
      <c r="I3958" s="400">
        <v>44204.329861111109</v>
      </c>
      <c r="J3958">
        <v>1.2239599999999999</v>
      </c>
      <c r="N3958">
        <v>3.6</v>
      </c>
      <c r="Q3958">
        <v>1942</v>
      </c>
      <c r="R3958" s="577" t="s">
        <v>97</v>
      </c>
      <c r="S3958" s="577">
        <v>2</v>
      </c>
    </row>
    <row r="3959" spans="1:19">
      <c r="A3959">
        <v>3958</v>
      </c>
      <c r="B3959" s="400">
        <v>44204.333333333336</v>
      </c>
      <c r="C3959" s="577" t="s">
        <v>97</v>
      </c>
      <c r="D3959">
        <v>0.02</v>
      </c>
      <c r="F3959">
        <v>1.2238899999999999</v>
      </c>
      <c r="I3959" s="400">
        <v>44204.336111111108</v>
      </c>
      <c r="J3959">
        <v>1.22289</v>
      </c>
      <c r="N3959">
        <v>2</v>
      </c>
      <c r="Q3959">
        <v>1943</v>
      </c>
      <c r="R3959" s="577" t="s">
        <v>97</v>
      </c>
      <c r="S3959" s="577">
        <v>1</v>
      </c>
    </row>
    <row r="3960" spans="1:19">
      <c r="A3960">
        <v>3959</v>
      </c>
      <c r="B3960" s="400">
        <v>44204.345138888886</v>
      </c>
      <c r="C3960" s="577" t="s">
        <v>97</v>
      </c>
      <c r="D3960">
        <v>0.02</v>
      </c>
      <c r="F3960">
        <v>1.2221599999999999</v>
      </c>
      <c r="I3960" s="400">
        <v>44204.631249999999</v>
      </c>
      <c r="J3960">
        <v>1.22427</v>
      </c>
      <c r="N3960">
        <v>-4.22</v>
      </c>
      <c r="Q3960">
        <v>1944</v>
      </c>
      <c r="R3960" s="577" t="s">
        <v>97</v>
      </c>
      <c r="S3960" s="577">
        <v>4</v>
      </c>
    </row>
    <row r="3961" spans="1:19">
      <c r="A3961">
        <v>3960</v>
      </c>
      <c r="B3961" s="400">
        <v>44204.415277777778</v>
      </c>
      <c r="C3961" s="577" t="s">
        <v>97</v>
      </c>
      <c r="D3961">
        <v>0.02</v>
      </c>
      <c r="F3961">
        <v>1.22376</v>
      </c>
      <c r="I3961" s="400">
        <v>44204.631249999999</v>
      </c>
      <c r="J3961">
        <v>1.22427</v>
      </c>
      <c r="N3961">
        <v>-1.02</v>
      </c>
      <c r="Q3961">
        <v>1944</v>
      </c>
      <c r="R3961" s="577" t="s">
        <v>97</v>
      </c>
      <c r="S3961" s="577">
        <v>4</v>
      </c>
    </row>
    <row r="3962" spans="1:19">
      <c r="A3962">
        <v>3961</v>
      </c>
      <c r="B3962" s="400">
        <v>44204.49722222222</v>
      </c>
      <c r="C3962" s="577" t="s">
        <v>97</v>
      </c>
      <c r="D3962">
        <v>0.03</v>
      </c>
      <c r="F3962">
        <v>1.22536</v>
      </c>
      <c r="I3962" s="400">
        <v>44204.631249999999</v>
      </c>
      <c r="J3962">
        <v>1.22427</v>
      </c>
      <c r="N3962">
        <v>3.27</v>
      </c>
      <c r="Q3962">
        <v>1944</v>
      </c>
      <c r="R3962" s="577" t="s">
        <v>97</v>
      </c>
      <c r="S3962" s="577">
        <v>4</v>
      </c>
    </row>
    <row r="3963" spans="1:19">
      <c r="A3963">
        <v>3962</v>
      </c>
      <c r="B3963" s="400">
        <v>44204.570138888892</v>
      </c>
      <c r="C3963" s="577" t="s">
        <v>97</v>
      </c>
      <c r="D3963">
        <v>0.05</v>
      </c>
      <c r="F3963">
        <v>1.22706</v>
      </c>
      <c r="I3963" s="400">
        <v>44204.631249999999</v>
      </c>
      <c r="J3963">
        <v>1.22427</v>
      </c>
      <c r="N3963">
        <v>13.95</v>
      </c>
      <c r="Q3963">
        <v>1944</v>
      </c>
      <c r="R3963" s="577" t="s">
        <v>97</v>
      </c>
      <c r="S3963" s="577">
        <v>4</v>
      </c>
    </row>
    <row r="3964" spans="1:19">
      <c r="A3964">
        <v>3963</v>
      </c>
      <c r="B3964" s="400">
        <v>44204.578472222223</v>
      </c>
      <c r="C3964" s="577" t="s">
        <v>96</v>
      </c>
      <c r="D3964">
        <v>0.02</v>
      </c>
      <c r="F3964">
        <v>1.22709</v>
      </c>
      <c r="I3964" s="400">
        <v>44204.601388888892</v>
      </c>
      <c r="J3964">
        <v>1.2280899999999999</v>
      </c>
      <c r="N3964">
        <v>2</v>
      </c>
      <c r="Q3964">
        <v>1945</v>
      </c>
      <c r="R3964" s="577" t="s">
        <v>96</v>
      </c>
      <c r="S3964" s="577">
        <v>1</v>
      </c>
    </row>
    <row r="3965" spans="1:19">
      <c r="A3965">
        <v>3964</v>
      </c>
      <c r="B3965" s="400">
        <v>44204.609027777777</v>
      </c>
      <c r="C3965" s="577" t="s">
        <v>96</v>
      </c>
      <c r="D3965">
        <v>0.02</v>
      </c>
      <c r="F3965">
        <v>1.22756</v>
      </c>
      <c r="I3965" s="400">
        <v>44204.664583333331</v>
      </c>
      <c r="J3965">
        <v>1.2254499999999999</v>
      </c>
      <c r="N3965">
        <v>-4.22</v>
      </c>
      <c r="Q3965">
        <v>1946</v>
      </c>
      <c r="R3965" s="577" t="s">
        <v>96</v>
      </c>
      <c r="S3965" s="577">
        <v>4</v>
      </c>
    </row>
    <row r="3966" spans="1:19">
      <c r="A3966">
        <v>3965</v>
      </c>
      <c r="B3966" s="400">
        <v>44204.613888888889</v>
      </c>
      <c r="C3966" s="577" t="s">
        <v>96</v>
      </c>
      <c r="D3966">
        <v>0.02</v>
      </c>
      <c r="F3966">
        <v>1.2259599999999999</v>
      </c>
      <c r="I3966" s="400">
        <v>44204.664583333331</v>
      </c>
      <c r="J3966">
        <v>1.2254499999999999</v>
      </c>
      <c r="N3966">
        <v>-1.02</v>
      </c>
      <c r="Q3966">
        <v>1946</v>
      </c>
      <c r="R3966" s="577" t="s">
        <v>96</v>
      </c>
      <c r="S3966" s="577">
        <v>4</v>
      </c>
    </row>
    <row r="3967" spans="1:19">
      <c r="A3967">
        <v>3966</v>
      </c>
      <c r="B3967" s="400">
        <v>44204.631249999999</v>
      </c>
      <c r="C3967" s="577" t="s">
        <v>96</v>
      </c>
      <c r="D3967">
        <v>0.03</v>
      </c>
      <c r="F3967">
        <v>1.22435</v>
      </c>
      <c r="I3967" s="400">
        <v>44204.664583333331</v>
      </c>
      <c r="J3967">
        <v>1.2254499999999999</v>
      </c>
      <c r="N3967">
        <v>3.3</v>
      </c>
      <c r="Q3967">
        <v>1946</v>
      </c>
      <c r="R3967" s="577" t="s">
        <v>96</v>
      </c>
      <c r="S3967" s="577">
        <v>4</v>
      </c>
    </row>
    <row r="3968" spans="1:19">
      <c r="A3968">
        <v>3967</v>
      </c>
      <c r="B3968" s="400">
        <v>44204.640972222223</v>
      </c>
      <c r="C3968" s="577" t="s">
        <v>96</v>
      </c>
      <c r="D3968">
        <v>0.05</v>
      </c>
      <c r="F3968">
        <v>1.22265</v>
      </c>
      <c r="I3968" s="400">
        <v>44204.664583333331</v>
      </c>
      <c r="J3968">
        <v>1.2254499999999999</v>
      </c>
      <c r="N3968">
        <v>14</v>
      </c>
      <c r="Q3968">
        <v>1946</v>
      </c>
      <c r="R3968" s="577" t="s">
        <v>96</v>
      </c>
      <c r="S3968" s="577">
        <v>4</v>
      </c>
    </row>
    <row r="3969" spans="1:19">
      <c r="A3969">
        <v>3968</v>
      </c>
      <c r="B3969" s="400">
        <v>44204.65625</v>
      </c>
      <c r="C3969" s="577" t="s">
        <v>97</v>
      </c>
      <c r="D3969">
        <v>0.02</v>
      </c>
      <c r="F3969">
        <v>1.2233000000000001</v>
      </c>
      <c r="I3969" s="400">
        <v>44204.731249999997</v>
      </c>
      <c r="J3969">
        <v>1.22312</v>
      </c>
      <c r="N3969">
        <v>0.36</v>
      </c>
      <c r="Q3969">
        <v>1947</v>
      </c>
      <c r="R3969" s="577" t="s">
        <v>97</v>
      </c>
      <c r="S3969" s="577">
        <v>2</v>
      </c>
    </row>
    <row r="3970" spans="1:19">
      <c r="A3970">
        <v>3969</v>
      </c>
      <c r="B3970" s="400">
        <v>44204.664583333331</v>
      </c>
      <c r="C3970" s="577" t="s">
        <v>97</v>
      </c>
      <c r="D3970">
        <v>0.02</v>
      </c>
      <c r="F3970">
        <v>1.2249300000000001</v>
      </c>
      <c r="I3970" s="400">
        <v>44204.731249999997</v>
      </c>
      <c r="J3970">
        <v>1.22312</v>
      </c>
      <c r="N3970">
        <v>3.62</v>
      </c>
      <c r="Q3970">
        <v>1947</v>
      </c>
      <c r="R3970" s="577" t="s">
        <v>97</v>
      </c>
      <c r="S3970" s="577">
        <v>2</v>
      </c>
    </row>
    <row r="3971" spans="1:19">
      <c r="A3971">
        <v>3970</v>
      </c>
      <c r="B3971" s="400">
        <v>44204.669444444444</v>
      </c>
      <c r="C3971" s="577" t="s">
        <v>96</v>
      </c>
      <c r="D3971">
        <v>0.02</v>
      </c>
      <c r="F3971">
        <v>1.2256</v>
      </c>
      <c r="I3971" s="400">
        <v>44204.679166666669</v>
      </c>
      <c r="J3971">
        <v>1.2258</v>
      </c>
      <c r="N3971">
        <v>0.4</v>
      </c>
      <c r="Q3971">
        <v>1948</v>
      </c>
      <c r="R3971" s="577" t="s">
        <v>96</v>
      </c>
      <c r="S3971" s="577">
        <v>2</v>
      </c>
    </row>
    <row r="3972" spans="1:19">
      <c r="A3972">
        <v>3971</v>
      </c>
      <c r="B3972" s="400">
        <v>44204.677083333336</v>
      </c>
      <c r="C3972" s="577" t="s">
        <v>96</v>
      </c>
      <c r="D3972">
        <v>0.02</v>
      </c>
      <c r="F3972">
        <v>1.224</v>
      </c>
      <c r="I3972" s="400">
        <v>44204.679166666669</v>
      </c>
      <c r="J3972">
        <v>1.2258</v>
      </c>
      <c r="N3972">
        <v>3.6</v>
      </c>
      <c r="Q3972">
        <v>1948</v>
      </c>
      <c r="R3972" s="577" t="s">
        <v>96</v>
      </c>
      <c r="S3972" s="577">
        <v>2</v>
      </c>
    </row>
    <row r="3973" spans="1:19">
      <c r="A3973">
        <v>3972</v>
      </c>
      <c r="B3973" s="400">
        <v>44204.683333333334</v>
      </c>
      <c r="C3973" s="577" t="s">
        <v>96</v>
      </c>
      <c r="D3973">
        <v>0.02</v>
      </c>
      <c r="F3973">
        <v>1.2243900000000001</v>
      </c>
      <c r="I3973" s="400">
        <v>44204.689583333333</v>
      </c>
      <c r="J3973">
        <v>1.22539</v>
      </c>
      <c r="N3973">
        <v>2</v>
      </c>
      <c r="Q3973">
        <v>1949</v>
      </c>
      <c r="R3973" s="577" t="s">
        <v>96</v>
      </c>
      <c r="S3973" s="577">
        <v>1</v>
      </c>
    </row>
    <row r="3974" spans="1:19">
      <c r="A3974">
        <v>3975</v>
      </c>
      <c r="B3974" s="400">
        <v>44204.738888888889</v>
      </c>
      <c r="C3974" s="577" t="s">
        <v>97</v>
      </c>
      <c r="D3974">
        <v>0.02</v>
      </c>
      <c r="F3974">
        <v>1.2235199999999999</v>
      </c>
      <c r="I3974" s="400">
        <v>44204.75277777778</v>
      </c>
      <c r="J3974">
        <v>1.2225200000000001</v>
      </c>
      <c r="N3974">
        <v>2</v>
      </c>
      <c r="Q3974">
        <v>1950</v>
      </c>
      <c r="R3974" s="577" t="s">
        <v>97</v>
      </c>
      <c r="S3974" s="577">
        <v>1</v>
      </c>
    </row>
    <row r="3975" spans="1:19">
      <c r="A3975">
        <v>3978</v>
      </c>
      <c r="B3975" s="400">
        <v>44204.786111111112</v>
      </c>
      <c r="C3975" s="577" t="s">
        <v>97</v>
      </c>
      <c r="D3975">
        <v>0.02</v>
      </c>
      <c r="F3975">
        <v>1.22017</v>
      </c>
      <c r="I3975" s="400">
        <v>44206.97152777778</v>
      </c>
      <c r="J3975">
        <v>1.21997</v>
      </c>
      <c r="N3975">
        <v>0.4</v>
      </c>
      <c r="Q3975">
        <v>1951</v>
      </c>
      <c r="R3975" s="577" t="s">
        <v>97</v>
      </c>
      <c r="S3975" s="577">
        <v>2</v>
      </c>
    </row>
    <row r="3976" spans="1:19">
      <c r="A3976">
        <v>3979</v>
      </c>
      <c r="B3976" s="400">
        <v>44204.838194444441</v>
      </c>
      <c r="C3976" s="577" t="s">
        <v>97</v>
      </c>
      <c r="D3976">
        <v>0.02</v>
      </c>
      <c r="F3976">
        <v>1.22177</v>
      </c>
      <c r="I3976" s="400">
        <v>44206.97152777778</v>
      </c>
      <c r="J3976">
        <v>1.21997</v>
      </c>
      <c r="N3976">
        <v>3.6</v>
      </c>
      <c r="Q3976">
        <v>1951</v>
      </c>
      <c r="R3976" s="577" t="s">
        <v>97</v>
      </c>
      <c r="S3976" s="577">
        <v>2</v>
      </c>
    </row>
    <row r="3977" spans="1:19">
      <c r="A3977">
        <v>3981</v>
      </c>
      <c r="B3977" s="400">
        <v>44207.056944444441</v>
      </c>
      <c r="C3977" s="577" t="s">
        <v>97</v>
      </c>
      <c r="D3977">
        <v>0.02</v>
      </c>
      <c r="F3977">
        <v>1.2178</v>
      </c>
      <c r="I3977" s="400">
        <v>44207.40347222222</v>
      </c>
      <c r="J3977">
        <v>1.2176</v>
      </c>
      <c r="N3977">
        <v>0.4</v>
      </c>
      <c r="Q3977">
        <v>1952</v>
      </c>
      <c r="R3977" s="577" t="s">
        <v>97</v>
      </c>
      <c r="S3977" s="577">
        <v>2</v>
      </c>
    </row>
    <row r="3978" spans="1:19">
      <c r="A3978">
        <v>3983</v>
      </c>
      <c r="B3978" s="400">
        <v>44207.341666666667</v>
      </c>
      <c r="C3978" s="577" t="s">
        <v>97</v>
      </c>
      <c r="D3978">
        <v>0.02</v>
      </c>
      <c r="F3978">
        <v>1.2194</v>
      </c>
      <c r="I3978" s="400">
        <v>44207.40347222222</v>
      </c>
      <c r="J3978">
        <v>1.2176</v>
      </c>
      <c r="N3978">
        <v>3.6</v>
      </c>
      <c r="Q3978">
        <v>1952</v>
      </c>
      <c r="R3978" s="577" t="s">
        <v>97</v>
      </c>
      <c r="S3978" s="577">
        <v>2</v>
      </c>
    </row>
    <row r="3979" spans="1:19">
      <c r="A3979">
        <v>3984</v>
      </c>
      <c r="B3979" s="400">
        <v>44207.425694444442</v>
      </c>
      <c r="C3979" s="577" t="s">
        <v>97</v>
      </c>
      <c r="D3979">
        <v>0.02</v>
      </c>
      <c r="F3979">
        <v>1.2161299999999999</v>
      </c>
      <c r="I3979" s="400">
        <v>44207.566666666666</v>
      </c>
      <c r="J3979">
        <v>1.21513</v>
      </c>
      <c r="N3979">
        <v>2</v>
      </c>
      <c r="Q3979">
        <v>1953</v>
      </c>
      <c r="R3979" s="577" t="s">
        <v>97</v>
      </c>
      <c r="S3979" s="577">
        <v>1</v>
      </c>
    </row>
    <row r="3980" spans="1:19">
      <c r="A3980">
        <v>3986</v>
      </c>
      <c r="B3980" s="400">
        <v>44207.572222222225</v>
      </c>
      <c r="C3980" s="577" t="s">
        <v>97</v>
      </c>
      <c r="D3980">
        <v>0.02</v>
      </c>
      <c r="F3980">
        <v>1.2152000000000001</v>
      </c>
      <c r="I3980" s="400">
        <v>44207.581944444442</v>
      </c>
      <c r="J3980">
        <v>1.2141999999999999</v>
      </c>
      <c r="N3980">
        <v>2</v>
      </c>
      <c r="Q3980">
        <v>1954</v>
      </c>
      <c r="R3980" s="577" t="s">
        <v>97</v>
      </c>
      <c r="S3980" s="577">
        <v>1</v>
      </c>
    </row>
    <row r="3981" spans="1:19">
      <c r="A3981">
        <v>3987</v>
      </c>
      <c r="B3981" s="400">
        <v>44207.584722222222</v>
      </c>
      <c r="C3981" s="577" t="s">
        <v>97</v>
      </c>
      <c r="D3981">
        <v>0.02</v>
      </c>
      <c r="F3981">
        <v>1.2147300000000001</v>
      </c>
      <c r="I3981" s="400">
        <v>44207.622916666667</v>
      </c>
      <c r="J3981">
        <v>1.21373</v>
      </c>
      <c r="N3981">
        <v>2</v>
      </c>
      <c r="Q3981">
        <v>1955</v>
      </c>
      <c r="R3981" s="577" t="s">
        <v>97</v>
      </c>
      <c r="S3981" s="577">
        <v>1</v>
      </c>
    </row>
    <row r="3982" spans="1:19">
      <c r="C3982" s="577"/>
      <c r="R3982" s="577"/>
      <c r="S3982" s="577"/>
    </row>
    <row r="3983" spans="1:19">
      <c r="C3983" s="577"/>
      <c r="R3983" s="577"/>
      <c r="S3983" s="577"/>
    </row>
    <row r="3984" spans="1:19">
      <c r="C3984" s="577"/>
      <c r="R3984" s="577"/>
      <c r="S3984" s="577"/>
    </row>
    <row r="3985" spans="3:19">
      <c r="C3985" s="577"/>
      <c r="R3985" s="577"/>
      <c r="S3985" s="577"/>
    </row>
    <row r="3986" spans="3:19">
      <c r="C3986" s="577"/>
      <c r="R3986" s="577"/>
      <c r="S3986" s="577"/>
    </row>
    <row r="3987" spans="3:19">
      <c r="C3987" s="577"/>
      <c r="R3987" s="577"/>
      <c r="S3987" s="577"/>
    </row>
    <row r="3988" spans="3:19">
      <c r="C3988" s="577"/>
      <c r="R3988" s="577"/>
      <c r="S3988" s="577"/>
    </row>
    <row r="3989" spans="3:19">
      <c r="C3989" s="577"/>
      <c r="R3989" s="577"/>
      <c r="S3989" s="577"/>
    </row>
    <row r="3990" spans="3:19">
      <c r="C3990" s="577"/>
      <c r="R3990" s="577"/>
      <c r="S3990" s="577"/>
    </row>
    <row r="3991" spans="3:19">
      <c r="C3991" s="577"/>
      <c r="R3991" s="577"/>
      <c r="S3991" s="577"/>
    </row>
    <row r="3992" spans="3:19">
      <c r="C3992" s="577"/>
      <c r="R3992" s="577"/>
      <c r="S3992" s="577"/>
    </row>
    <row r="3993" spans="3:19">
      <c r="C3993" s="577"/>
      <c r="R3993" s="577"/>
      <c r="S3993" s="577"/>
    </row>
    <row r="3994" spans="3:19">
      <c r="C3994" s="577"/>
      <c r="R3994" s="577"/>
      <c r="S3994" s="577"/>
    </row>
    <row r="3995" spans="3:19">
      <c r="C3995" s="577"/>
      <c r="R3995" s="577"/>
      <c r="S3995" s="577"/>
    </row>
    <row r="3996" spans="3:19">
      <c r="C3996" s="577"/>
      <c r="R3996" s="577"/>
      <c r="S3996" s="577"/>
    </row>
    <row r="3997" spans="3:19">
      <c r="C3997" s="577"/>
      <c r="R3997" s="577"/>
      <c r="S3997" s="577"/>
    </row>
    <row r="3998" spans="3:19">
      <c r="C3998" s="577"/>
      <c r="R3998" s="577"/>
      <c r="S3998" s="577"/>
    </row>
    <row r="3999" spans="3:19">
      <c r="C3999" s="577"/>
      <c r="R3999" s="577"/>
      <c r="S3999" s="577"/>
    </row>
    <row r="4000" spans="3:19">
      <c r="C4000" s="577"/>
      <c r="R4000" s="577"/>
      <c r="S4000" s="577"/>
    </row>
    <row r="4001" spans="3:19">
      <c r="C4001" s="577"/>
      <c r="R4001" s="577"/>
      <c r="S4001" s="577"/>
    </row>
    <row r="4002" spans="3:19">
      <c r="C4002" s="577"/>
      <c r="R4002" s="577"/>
      <c r="S4002" s="577"/>
    </row>
    <row r="4003" spans="3:19">
      <c r="C4003" s="577"/>
      <c r="R4003" s="577"/>
      <c r="S4003" s="577"/>
    </row>
    <row r="4004" spans="3:19">
      <c r="C4004" s="577"/>
      <c r="R4004" s="577"/>
      <c r="S4004" s="577"/>
    </row>
    <row r="4005" spans="3:19">
      <c r="C4005" s="577"/>
      <c r="R4005" s="577"/>
      <c r="S4005" s="577"/>
    </row>
    <row r="4006" spans="3:19">
      <c r="C4006" s="577"/>
      <c r="R4006" s="577"/>
      <c r="S4006" s="577"/>
    </row>
    <row r="4007" spans="3:19">
      <c r="C4007" s="577"/>
      <c r="R4007" s="577"/>
      <c r="S4007" s="577"/>
    </row>
    <row r="4008" spans="3:19">
      <c r="C4008" s="577"/>
      <c r="R4008" s="577"/>
      <c r="S4008" s="577"/>
    </row>
    <row r="4009" spans="3:19">
      <c r="C4009" s="577"/>
      <c r="R4009" s="577"/>
      <c r="S4009" s="577"/>
    </row>
    <row r="4010" spans="3:19">
      <c r="C4010" s="577"/>
      <c r="R4010" s="577"/>
      <c r="S4010" s="577"/>
    </row>
    <row r="4011" spans="3:19">
      <c r="C4011" s="577"/>
      <c r="R4011" s="577"/>
      <c r="S4011" s="577"/>
    </row>
    <row r="4012" spans="3:19">
      <c r="C4012" s="577"/>
      <c r="R4012" s="577"/>
      <c r="S4012" s="577"/>
    </row>
    <row r="4013" spans="3:19">
      <c r="C4013" s="577"/>
      <c r="R4013" s="577"/>
      <c r="S4013" s="577"/>
    </row>
    <row r="4014" spans="3:19">
      <c r="C4014" s="577"/>
      <c r="R4014" s="577"/>
      <c r="S4014" s="577"/>
    </row>
    <row r="4015" spans="3:19">
      <c r="C4015" s="577"/>
      <c r="R4015" s="577"/>
      <c r="S4015" s="577"/>
    </row>
    <row r="4016" spans="3:19">
      <c r="C4016" s="577"/>
      <c r="R4016" s="577"/>
      <c r="S4016" s="577"/>
    </row>
    <row r="4017" spans="3:19">
      <c r="C4017" s="577"/>
      <c r="R4017" s="577"/>
      <c r="S4017" s="577"/>
    </row>
    <row r="4018" spans="3:19">
      <c r="C4018" s="577"/>
      <c r="R4018" s="577"/>
      <c r="S4018" s="577"/>
    </row>
    <row r="4019" spans="3:19">
      <c r="C4019" s="577"/>
      <c r="R4019" s="577"/>
      <c r="S4019" s="577"/>
    </row>
    <row r="4020" spans="3:19">
      <c r="C4020" s="577"/>
      <c r="R4020" s="577"/>
      <c r="S4020" s="577"/>
    </row>
    <row r="4021" spans="3:19">
      <c r="C4021" s="577"/>
      <c r="R4021" s="577"/>
      <c r="S4021" s="577"/>
    </row>
    <row r="4022" spans="3:19">
      <c r="C4022" s="577"/>
      <c r="R4022" s="577"/>
      <c r="S4022" s="577"/>
    </row>
    <row r="4023" spans="3:19">
      <c r="C4023" s="577"/>
      <c r="R4023" s="577"/>
      <c r="S4023" s="577"/>
    </row>
    <row r="4024" spans="3:19">
      <c r="C4024" s="577"/>
      <c r="R4024" s="577"/>
      <c r="S4024" s="577"/>
    </row>
    <row r="4025" spans="3:19">
      <c r="C4025" s="577"/>
      <c r="R4025" s="577"/>
      <c r="S4025" s="577"/>
    </row>
    <row r="4026" spans="3:19">
      <c r="C4026" s="577"/>
      <c r="R4026" s="577"/>
      <c r="S4026" s="577"/>
    </row>
    <row r="4027" spans="3:19">
      <c r="C4027" s="577"/>
      <c r="R4027" s="577"/>
      <c r="S4027" s="577"/>
    </row>
    <row r="4028" spans="3:19">
      <c r="C4028" s="577"/>
      <c r="R4028" s="577"/>
      <c r="S4028" s="577"/>
    </row>
    <row r="4029" spans="3:19">
      <c r="C4029" s="577"/>
      <c r="R4029" s="577"/>
      <c r="S4029" s="577"/>
    </row>
    <row r="4030" spans="3:19">
      <c r="C4030" s="577"/>
      <c r="R4030" s="577"/>
      <c r="S4030" s="577"/>
    </row>
    <row r="4031" spans="3:19">
      <c r="C4031" s="577"/>
      <c r="R4031" s="577"/>
      <c r="S4031" s="577"/>
    </row>
    <row r="4032" spans="3:19">
      <c r="C4032" s="577"/>
      <c r="R4032" s="577"/>
      <c r="S4032" s="577"/>
    </row>
    <row r="4033" spans="3:19">
      <c r="C4033" s="577"/>
      <c r="R4033" s="577"/>
      <c r="S4033" s="577"/>
    </row>
    <row r="4034" spans="3:19">
      <c r="C4034" s="577"/>
      <c r="R4034" s="577"/>
      <c r="S4034" s="577"/>
    </row>
    <row r="4035" spans="3:19">
      <c r="C4035" s="577"/>
      <c r="R4035" s="577"/>
      <c r="S4035" s="577"/>
    </row>
    <row r="4036" spans="3:19">
      <c r="C4036" s="577"/>
      <c r="R4036" s="577"/>
      <c r="S4036" s="577"/>
    </row>
    <row r="4037" spans="3:19">
      <c r="C4037" s="577"/>
      <c r="R4037" s="577"/>
      <c r="S4037" s="577"/>
    </row>
    <row r="4038" spans="3:19">
      <c r="C4038" s="577"/>
      <c r="R4038" s="577"/>
      <c r="S4038" s="577"/>
    </row>
    <row r="4039" spans="3:19">
      <c r="C4039" s="577"/>
      <c r="R4039" s="577"/>
      <c r="S4039" s="577"/>
    </row>
    <row r="4040" spans="3:19">
      <c r="C4040" s="577"/>
      <c r="R4040" s="577"/>
      <c r="S4040" s="577"/>
    </row>
    <row r="4041" spans="3:19">
      <c r="C4041" s="577"/>
      <c r="R4041" s="577"/>
      <c r="S4041" s="577"/>
    </row>
    <row r="4042" spans="3:19">
      <c r="C4042" s="577"/>
      <c r="R4042" s="577"/>
      <c r="S4042" s="577"/>
    </row>
    <row r="4043" spans="3:19">
      <c r="C4043" s="577"/>
      <c r="R4043" s="577"/>
      <c r="S4043" s="577"/>
    </row>
    <row r="4044" spans="3:19">
      <c r="C4044" s="577"/>
      <c r="R4044" s="577"/>
      <c r="S4044" s="577"/>
    </row>
    <row r="4045" spans="3:19">
      <c r="C4045" s="577"/>
      <c r="R4045" s="577"/>
      <c r="S4045" s="577"/>
    </row>
    <row r="4046" spans="3:19">
      <c r="C4046" s="577"/>
      <c r="R4046" s="577"/>
      <c r="S4046" s="577"/>
    </row>
    <row r="4047" spans="3:19">
      <c r="C4047" s="577"/>
      <c r="R4047" s="577"/>
      <c r="S4047" s="577"/>
    </row>
    <row r="4048" spans="3:19">
      <c r="C4048" s="577"/>
      <c r="R4048" s="577"/>
      <c r="S4048" s="577"/>
    </row>
    <row r="4049" spans="3:19">
      <c r="C4049" s="577"/>
      <c r="R4049" s="577"/>
      <c r="S4049" s="577"/>
    </row>
    <row r="4050" spans="3:19">
      <c r="C4050" s="577"/>
      <c r="R4050" s="577"/>
      <c r="S4050" s="577"/>
    </row>
    <row r="4051" spans="3:19">
      <c r="C4051" s="577"/>
      <c r="R4051" s="577"/>
      <c r="S4051" s="577"/>
    </row>
    <row r="4052" spans="3:19">
      <c r="C4052" s="577"/>
      <c r="R4052" s="577"/>
      <c r="S4052" s="577"/>
    </row>
    <row r="4053" spans="3:19">
      <c r="C4053" s="577"/>
      <c r="R4053" s="577"/>
      <c r="S4053" s="577"/>
    </row>
    <row r="4054" spans="3:19">
      <c r="C4054" s="577"/>
      <c r="R4054" s="577"/>
      <c r="S4054" s="577"/>
    </row>
    <row r="4055" spans="3:19">
      <c r="C4055" s="577"/>
      <c r="R4055" s="577"/>
      <c r="S4055" s="577"/>
    </row>
    <row r="4056" spans="3:19">
      <c r="C4056" s="577"/>
      <c r="R4056" s="577"/>
      <c r="S4056" s="577"/>
    </row>
    <row r="4057" spans="3:19">
      <c r="C4057" s="577"/>
      <c r="R4057" s="577"/>
      <c r="S4057" s="577"/>
    </row>
    <row r="4058" spans="3:19">
      <c r="C4058" s="577"/>
      <c r="R4058" s="577"/>
      <c r="S4058" s="577"/>
    </row>
    <row r="4059" spans="3:19">
      <c r="C4059" s="577"/>
      <c r="R4059" s="577"/>
      <c r="S4059" s="577"/>
    </row>
    <row r="4060" spans="3:19">
      <c r="C4060" s="577"/>
      <c r="R4060" s="577"/>
      <c r="S4060" s="577"/>
    </row>
    <row r="4061" spans="3:19">
      <c r="C4061" s="577"/>
      <c r="R4061" s="577"/>
      <c r="S4061" s="577"/>
    </row>
    <row r="4062" spans="3:19">
      <c r="C4062" s="577"/>
      <c r="R4062" s="577"/>
      <c r="S4062" s="577"/>
    </row>
    <row r="4063" spans="3:19">
      <c r="C4063" s="577"/>
      <c r="R4063" s="577"/>
      <c r="S4063" s="577"/>
    </row>
    <row r="4064" spans="3:19">
      <c r="C4064" s="577"/>
      <c r="R4064" s="577"/>
      <c r="S4064" s="577"/>
    </row>
    <row r="4065" spans="3:19">
      <c r="C4065" s="577"/>
      <c r="R4065" s="577"/>
      <c r="S4065" s="577"/>
    </row>
    <row r="4066" spans="3:19">
      <c r="C4066" s="577"/>
      <c r="R4066" s="577"/>
      <c r="S4066" s="577"/>
    </row>
    <row r="4067" spans="3:19">
      <c r="C4067" s="577"/>
      <c r="R4067" s="577"/>
      <c r="S4067" s="577"/>
    </row>
    <row r="4068" spans="3:19">
      <c r="C4068" s="577"/>
      <c r="R4068" s="577"/>
      <c r="S4068" s="577"/>
    </row>
    <row r="4069" spans="3:19">
      <c r="C4069" s="577"/>
      <c r="R4069" s="577"/>
      <c r="S4069" s="577"/>
    </row>
    <row r="4070" spans="3:19">
      <c r="C4070" s="577"/>
      <c r="R4070" s="577"/>
      <c r="S4070" s="577"/>
    </row>
    <row r="4071" spans="3:19">
      <c r="C4071" s="577"/>
      <c r="R4071" s="577"/>
      <c r="S4071" s="577"/>
    </row>
    <row r="4072" spans="3:19">
      <c r="C4072" s="577"/>
      <c r="R4072" s="577"/>
      <c r="S4072" s="577"/>
    </row>
    <row r="4073" spans="3:19">
      <c r="C4073" s="577"/>
      <c r="R4073" s="577"/>
      <c r="S4073" s="577"/>
    </row>
    <row r="4074" spans="3:19">
      <c r="C4074" s="577"/>
      <c r="R4074" s="577"/>
      <c r="S4074" s="577"/>
    </row>
    <row r="4075" spans="3:19">
      <c r="C4075" s="577"/>
      <c r="R4075" s="577"/>
      <c r="S4075" s="577"/>
    </row>
    <row r="4076" spans="3:19">
      <c r="C4076" s="577"/>
      <c r="R4076" s="577"/>
      <c r="S4076" s="577"/>
    </row>
    <row r="4077" spans="3:19">
      <c r="C4077" s="577"/>
      <c r="R4077" s="577"/>
      <c r="S4077" s="577"/>
    </row>
    <row r="4078" spans="3:19">
      <c r="C4078" s="577"/>
      <c r="R4078" s="577"/>
      <c r="S4078" s="577"/>
    </row>
    <row r="4079" spans="3:19">
      <c r="C4079" s="577"/>
      <c r="R4079" s="577"/>
      <c r="S4079" s="577"/>
    </row>
    <row r="4080" spans="3:19">
      <c r="C4080" s="577"/>
      <c r="R4080" s="577"/>
      <c r="S4080" s="577"/>
    </row>
    <row r="4081" spans="3:19">
      <c r="C4081" s="577"/>
      <c r="R4081" s="577"/>
      <c r="S4081" s="577"/>
    </row>
    <row r="4082" spans="3:19">
      <c r="C4082" s="577"/>
      <c r="R4082" s="577"/>
      <c r="S4082" s="577"/>
    </row>
    <row r="4083" spans="3:19">
      <c r="C4083" s="577"/>
      <c r="R4083" s="577"/>
      <c r="S4083" s="577"/>
    </row>
    <row r="4084" spans="3:19">
      <c r="C4084" s="577"/>
      <c r="R4084" s="577"/>
      <c r="S4084" s="577"/>
    </row>
    <row r="4085" spans="3:19">
      <c r="C4085" s="577"/>
      <c r="R4085" s="577"/>
      <c r="S4085" s="577"/>
    </row>
    <row r="4086" spans="3:19">
      <c r="C4086" s="577"/>
      <c r="R4086" s="577"/>
      <c r="S4086" s="577"/>
    </row>
    <row r="4087" spans="3:19">
      <c r="C4087" s="577"/>
      <c r="R4087" s="577"/>
      <c r="S4087" s="577"/>
    </row>
    <row r="4088" spans="3:19">
      <c r="C4088" s="577"/>
      <c r="R4088" s="577"/>
      <c r="S4088" s="577"/>
    </row>
    <row r="4089" spans="3:19">
      <c r="C4089" s="577"/>
      <c r="R4089" s="577"/>
      <c r="S4089" s="577"/>
    </row>
    <row r="4090" spans="3:19">
      <c r="C4090" s="577"/>
      <c r="R4090" s="577"/>
      <c r="S4090" s="577"/>
    </row>
    <row r="4091" spans="3:19">
      <c r="C4091" s="577"/>
      <c r="R4091" s="577"/>
      <c r="S4091" s="577"/>
    </row>
    <row r="4092" spans="3:19">
      <c r="C4092" s="577"/>
      <c r="R4092" s="577"/>
      <c r="S4092" s="577"/>
    </row>
    <row r="4093" spans="3:19">
      <c r="C4093" s="577"/>
      <c r="R4093" s="577"/>
      <c r="S4093" s="577"/>
    </row>
    <row r="4094" spans="3:19">
      <c r="C4094" s="577"/>
      <c r="R4094" s="577"/>
      <c r="S4094" s="577"/>
    </row>
    <row r="4095" spans="3:19">
      <c r="C4095" s="577"/>
      <c r="R4095" s="577"/>
      <c r="S4095" s="577"/>
    </row>
    <row r="4096" spans="3:19">
      <c r="C4096" s="577"/>
      <c r="R4096" s="577"/>
      <c r="S4096" s="577"/>
    </row>
    <row r="4097" spans="3:19">
      <c r="C4097" s="577"/>
      <c r="R4097" s="577"/>
      <c r="S4097" s="577"/>
    </row>
    <row r="4098" spans="3:19">
      <c r="C4098" s="577"/>
      <c r="R4098" s="577"/>
      <c r="S4098" s="577"/>
    </row>
    <row r="4099" spans="3:19">
      <c r="C4099" s="577"/>
      <c r="R4099" s="577"/>
      <c r="S4099" s="577"/>
    </row>
    <row r="4100" spans="3:19">
      <c r="C4100" s="577"/>
      <c r="R4100" s="577"/>
      <c r="S4100" s="577"/>
    </row>
    <row r="4101" spans="3:19">
      <c r="C4101" s="577"/>
      <c r="R4101" s="577"/>
      <c r="S4101" s="577"/>
    </row>
    <row r="4102" spans="3:19">
      <c r="C4102" s="577"/>
      <c r="R4102" s="577"/>
      <c r="S4102" s="577"/>
    </row>
    <row r="4103" spans="3:19">
      <c r="C4103" s="577"/>
      <c r="R4103" s="577"/>
      <c r="S4103" s="577"/>
    </row>
    <row r="4104" spans="3:19">
      <c r="C4104" s="577"/>
      <c r="R4104" s="577"/>
      <c r="S4104" s="577"/>
    </row>
    <row r="4105" spans="3:19">
      <c r="C4105" s="577"/>
      <c r="R4105" s="577"/>
      <c r="S4105" s="577"/>
    </row>
    <row r="4106" spans="3:19">
      <c r="C4106" s="577"/>
      <c r="R4106" s="577"/>
      <c r="S4106" s="577"/>
    </row>
    <row r="4107" spans="3:19">
      <c r="C4107" s="577"/>
      <c r="R4107" s="577"/>
      <c r="S4107" s="577"/>
    </row>
    <row r="4108" spans="3:19">
      <c r="C4108" s="577"/>
      <c r="R4108" s="577"/>
      <c r="S4108" s="577"/>
    </row>
    <row r="4109" spans="3:19">
      <c r="C4109" s="577"/>
      <c r="R4109" s="577"/>
      <c r="S4109" s="577"/>
    </row>
    <row r="4110" spans="3:19">
      <c r="C4110" s="577"/>
      <c r="R4110" s="577"/>
      <c r="S4110" s="577"/>
    </row>
    <row r="4111" spans="3:19">
      <c r="C4111" s="577"/>
      <c r="R4111" s="577"/>
      <c r="S4111" s="577"/>
    </row>
    <row r="4112" spans="3:19">
      <c r="C4112" s="577"/>
      <c r="R4112" s="577"/>
      <c r="S4112" s="577"/>
    </row>
    <row r="4113" spans="3:19">
      <c r="C4113" s="577"/>
      <c r="R4113" s="577"/>
      <c r="S4113" s="577"/>
    </row>
    <row r="4114" spans="3:19">
      <c r="C4114" s="577"/>
      <c r="R4114" s="577"/>
      <c r="S4114" s="577"/>
    </row>
    <row r="4115" spans="3:19">
      <c r="C4115" s="577"/>
      <c r="R4115" s="577"/>
      <c r="S4115" s="577"/>
    </row>
    <row r="4116" spans="3:19">
      <c r="C4116" s="577"/>
      <c r="R4116" s="577"/>
      <c r="S4116" s="577"/>
    </row>
    <row r="4117" spans="3:19">
      <c r="C4117" s="577"/>
      <c r="R4117" s="577"/>
      <c r="S4117" s="577"/>
    </row>
    <row r="4118" spans="3:19">
      <c r="C4118" s="577"/>
      <c r="R4118" s="577"/>
      <c r="S4118" s="577"/>
    </row>
    <row r="4119" spans="3:19">
      <c r="C4119" s="577"/>
      <c r="R4119" s="577"/>
      <c r="S4119" s="577"/>
    </row>
    <row r="4120" spans="3:19">
      <c r="C4120" s="577"/>
      <c r="R4120" s="577"/>
      <c r="S4120" s="577"/>
    </row>
    <row r="4121" spans="3:19">
      <c r="C4121" s="577"/>
      <c r="R4121" s="577"/>
      <c r="S4121" s="577"/>
    </row>
    <row r="4122" spans="3:19">
      <c r="C4122" s="577"/>
      <c r="R4122" s="577"/>
      <c r="S4122" s="577"/>
    </row>
    <row r="4123" spans="3:19">
      <c r="C4123" s="577"/>
      <c r="R4123" s="577"/>
      <c r="S4123" s="577"/>
    </row>
    <row r="4124" spans="3:19">
      <c r="C4124" s="577"/>
      <c r="R4124" s="577"/>
      <c r="S4124" s="577"/>
    </row>
    <row r="4125" spans="3:19">
      <c r="C4125" s="577"/>
      <c r="R4125" s="577"/>
      <c r="S4125" s="577"/>
    </row>
    <row r="4126" spans="3:19">
      <c r="C4126" s="577"/>
      <c r="R4126" s="577"/>
      <c r="S4126" s="577"/>
    </row>
    <row r="4127" spans="3:19">
      <c r="C4127" s="577"/>
      <c r="R4127" s="577"/>
      <c r="S4127" s="577"/>
    </row>
    <row r="4128" spans="3:19">
      <c r="C4128" s="577"/>
      <c r="R4128" s="577"/>
      <c r="S4128" s="577"/>
    </row>
    <row r="4129" spans="3:19">
      <c r="C4129" s="577"/>
      <c r="R4129" s="577"/>
      <c r="S4129" s="577"/>
    </row>
    <row r="4130" spans="3:19">
      <c r="C4130" s="577"/>
      <c r="R4130" s="577"/>
      <c r="S4130" s="577"/>
    </row>
    <row r="4131" spans="3:19">
      <c r="C4131" s="577"/>
      <c r="R4131" s="577"/>
      <c r="S4131" s="577"/>
    </row>
    <row r="4132" spans="3:19">
      <c r="C4132" s="577"/>
      <c r="R4132" s="577"/>
      <c r="S4132" s="577"/>
    </row>
    <row r="4133" spans="3:19">
      <c r="C4133" s="577"/>
      <c r="R4133" s="577"/>
      <c r="S4133" s="577"/>
    </row>
    <row r="4134" spans="3:19">
      <c r="C4134" s="577"/>
      <c r="R4134" s="577"/>
      <c r="S4134" s="577"/>
    </row>
    <row r="4135" spans="3:19">
      <c r="C4135" s="577"/>
      <c r="R4135" s="577"/>
      <c r="S4135" s="577"/>
    </row>
    <row r="4136" spans="3:19">
      <c r="C4136" s="577"/>
      <c r="R4136" s="577"/>
      <c r="S4136" s="577"/>
    </row>
    <row r="4137" spans="3:19">
      <c r="C4137" s="577"/>
      <c r="R4137" s="577"/>
      <c r="S4137" s="577"/>
    </row>
    <row r="4138" spans="3:19">
      <c r="C4138" s="577"/>
      <c r="R4138" s="577"/>
      <c r="S4138" s="577"/>
    </row>
    <row r="4139" spans="3:19">
      <c r="C4139" s="577"/>
      <c r="R4139" s="577"/>
      <c r="S4139" s="577"/>
    </row>
    <row r="4140" spans="3:19">
      <c r="C4140" s="577"/>
      <c r="R4140" s="577"/>
      <c r="S4140" s="577"/>
    </row>
    <row r="4141" spans="3:19">
      <c r="C4141" s="577"/>
      <c r="R4141" s="577"/>
      <c r="S4141" s="577"/>
    </row>
    <row r="4142" spans="3:19">
      <c r="C4142" s="577"/>
      <c r="R4142" s="577"/>
      <c r="S4142" s="577"/>
    </row>
    <row r="4143" spans="3:19">
      <c r="C4143" s="577"/>
      <c r="R4143" s="577"/>
      <c r="S4143" s="577"/>
    </row>
    <row r="4144" spans="3:19">
      <c r="C4144" s="577"/>
      <c r="R4144" s="577"/>
      <c r="S4144" s="577"/>
    </row>
    <row r="4145" spans="3:19">
      <c r="C4145" s="577"/>
      <c r="R4145" s="577"/>
      <c r="S4145" s="577"/>
    </row>
    <row r="4146" spans="3:19">
      <c r="C4146" s="577"/>
      <c r="R4146" s="577"/>
      <c r="S4146" s="577"/>
    </row>
    <row r="4147" spans="3:19">
      <c r="C4147" s="577"/>
      <c r="R4147" s="577"/>
      <c r="S4147" s="577"/>
    </row>
    <row r="4148" spans="3:19">
      <c r="C4148" s="577"/>
      <c r="R4148" s="577"/>
      <c r="S4148" s="577"/>
    </row>
    <row r="4149" spans="3:19">
      <c r="C4149" s="577"/>
      <c r="R4149" s="577"/>
      <c r="S4149" s="577"/>
    </row>
    <row r="4150" spans="3:19">
      <c r="C4150" s="577"/>
      <c r="R4150" s="577"/>
      <c r="S4150" s="577"/>
    </row>
    <row r="4151" spans="3:19">
      <c r="C4151" s="577"/>
      <c r="R4151" s="577"/>
      <c r="S4151" s="577"/>
    </row>
    <row r="4152" spans="3:19">
      <c r="C4152" s="577"/>
      <c r="R4152" s="577"/>
      <c r="S4152" s="577"/>
    </row>
    <row r="4153" spans="3:19">
      <c r="C4153" s="577"/>
      <c r="R4153" s="577"/>
      <c r="S4153" s="577"/>
    </row>
    <row r="4154" spans="3:19">
      <c r="C4154" s="577"/>
      <c r="R4154" s="577"/>
      <c r="S4154" s="577"/>
    </row>
    <row r="4155" spans="3:19">
      <c r="C4155" s="577"/>
      <c r="R4155" s="577"/>
      <c r="S4155" s="577"/>
    </row>
    <row r="4156" spans="3:19">
      <c r="C4156" s="577"/>
      <c r="R4156" s="577"/>
      <c r="S4156" s="577"/>
    </row>
    <row r="4157" spans="3:19">
      <c r="C4157" s="577"/>
      <c r="R4157" s="577"/>
      <c r="S4157" s="577"/>
    </row>
    <row r="4158" spans="3:19">
      <c r="C4158" s="577"/>
      <c r="R4158" s="577"/>
      <c r="S4158" s="577"/>
    </row>
    <row r="4159" spans="3:19">
      <c r="C4159" s="577"/>
      <c r="R4159" s="577"/>
      <c r="S4159" s="577"/>
    </row>
    <row r="4160" spans="3:19">
      <c r="C4160" s="577"/>
      <c r="R4160" s="577"/>
      <c r="S4160" s="577"/>
    </row>
    <row r="4161" spans="3:19">
      <c r="C4161" s="577"/>
      <c r="R4161" s="577"/>
      <c r="S4161" s="577"/>
    </row>
    <row r="4162" spans="3:19">
      <c r="C4162" s="577"/>
      <c r="R4162" s="577"/>
      <c r="S4162" s="577"/>
    </row>
    <row r="4163" spans="3:19">
      <c r="C4163" s="577"/>
      <c r="R4163" s="577"/>
      <c r="S4163" s="577"/>
    </row>
    <row r="4164" spans="3:19">
      <c r="C4164" s="577"/>
      <c r="R4164" s="577"/>
      <c r="S4164" s="577"/>
    </row>
    <row r="4165" spans="3:19">
      <c r="C4165" s="577"/>
      <c r="R4165" s="577"/>
      <c r="S4165" s="577"/>
    </row>
    <row r="4166" spans="3:19">
      <c r="C4166" s="577"/>
      <c r="R4166" s="577"/>
      <c r="S4166" s="577"/>
    </row>
    <row r="4167" spans="3:19">
      <c r="C4167" s="577"/>
      <c r="R4167" s="577"/>
      <c r="S4167" s="577"/>
    </row>
    <row r="4168" spans="3:19">
      <c r="C4168" s="577"/>
      <c r="R4168" s="577"/>
      <c r="S4168" s="577"/>
    </row>
    <row r="4169" spans="3:19">
      <c r="C4169" s="577"/>
      <c r="R4169" s="577"/>
      <c r="S4169" s="577"/>
    </row>
    <row r="4170" spans="3:19">
      <c r="C4170" s="577"/>
      <c r="R4170" s="577"/>
      <c r="S4170" s="577"/>
    </row>
    <row r="4171" spans="3:19">
      <c r="C4171" s="577"/>
      <c r="R4171" s="577"/>
      <c r="S4171" s="577"/>
    </row>
    <row r="4172" spans="3:19">
      <c r="C4172" s="577"/>
      <c r="R4172" s="577"/>
      <c r="S4172" s="577"/>
    </row>
    <row r="4173" spans="3:19">
      <c r="C4173" s="577"/>
      <c r="R4173" s="577"/>
      <c r="S4173" s="577"/>
    </row>
    <row r="4174" spans="3:19">
      <c r="C4174" s="577"/>
      <c r="R4174" s="577"/>
      <c r="S4174" s="577"/>
    </row>
    <row r="4175" spans="3:19">
      <c r="C4175" s="577"/>
      <c r="R4175" s="577"/>
      <c r="S4175" s="577"/>
    </row>
    <row r="4176" spans="3:19">
      <c r="C4176" s="577"/>
      <c r="R4176" s="577"/>
      <c r="S4176" s="577"/>
    </row>
    <row r="4177" spans="3:19">
      <c r="C4177" s="577"/>
      <c r="R4177" s="577"/>
      <c r="S4177" s="577"/>
    </row>
    <row r="4178" spans="3:19">
      <c r="C4178" s="577"/>
      <c r="R4178" s="577"/>
      <c r="S4178" s="577"/>
    </row>
    <row r="4179" spans="3:19">
      <c r="C4179" s="577"/>
      <c r="R4179" s="577"/>
      <c r="S4179" s="577"/>
    </row>
    <row r="4180" spans="3:19">
      <c r="C4180" s="577"/>
      <c r="R4180" s="577"/>
      <c r="S4180" s="577"/>
    </row>
    <row r="4181" spans="3:19">
      <c r="C4181" s="577"/>
      <c r="R4181" s="577"/>
      <c r="S4181" s="577"/>
    </row>
    <row r="4182" spans="3:19">
      <c r="C4182" s="577"/>
      <c r="R4182" s="577"/>
      <c r="S4182" s="577"/>
    </row>
    <row r="4183" spans="3:19">
      <c r="C4183" s="577"/>
      <c r="R4183" s="577"/>
      <c r="S4183" s="577"/>
    </row>
    <row r="4184" spans="3:19">
      <c r="C4184" s="577"/>
      <c r="R4184" s="577"/>
      <c r="S4184" s="577"/>
    </row>
    <row r="4185" spans="3:19">
      <c r="C4185" s="577"/>
      <c r="R4185" s="577"/>
      <c r="S4185" s="577"/>
    </row>
    <row r="4186" spans="3:19">
      <c r="C4186" s="577"/>
      <c r="R4186" s="577"/>
      <c r="S4186" s="577"/>
    </row>
    <row r="4187" spans="3:19">
      <c r="C4187" s="577"/>
      <c r="R4187" s="577"/>
      <c r="S4187" s="577"/>
    </row>
    <row r="4188" spans="3:19">
      <c r="C4188" s="577"/>
      <c r="R4188" s="577"/>
      <c r="S4188" s="577"/>
    </row>
    <row r="4189" spans="3:19">
      <c r="C4189" s="577"/>
      <c r="R4189" s="577"/>
      <c r="S4189" s="577"/>
    </row>
    <row r="4190" spans="3:19">
      <c r="C4190" s="577"/>
      <c r="R4190" s="577"/>
      <c r="S4190" s="577"/>
    </row>
    <row r="4191" spans="3:19">
      <c r="C4191" s="577"/>
      <c r="R4191" s="577"/>
      <c r="S4191" s="577"/>
    </row>
    <row r="4192" spans="3:19">
      <c r="C4192" s="577"/>
      <c r="R4192" s="577"/>
      <c r="S4192" s="577"/>
    </row>
    <row r="4193" spans="3:19">
      <c r="C4193" s="577"/>
      <c r="R4193" s="577"/>
      <c r="S4193" s="577"/>
    </row>
    <row r="4194" spans="3:19">
      <c r="C4194" s="577"/>
      <c r="R4194" s="577"/>
      <c r="S4194" s="577"/>
    </row>
    <row r="4195" spans="3:19">
      <c r="C4195" s="577"/>
      <c r="R4195" s="577"/>
      <c r="S4195" s="577"/>
    </row>
    <row r="4196" spans="3:19">
      <c r="C4196" s="577"/>
      <c r="R4196" s="577"/>
      <c r="S4196" s="577"/>
    </row>
    <row r="4197" spans="3:19">
      <c r="C4197" s="577"/>
      <c r="R4197" s="577"/>
      <c r="S4197" s="577"/>
    </row>
    <row r="4198" spans="3:19">
      <c r="C4198" s="577"/>
      <c r="R4198" s="577"/>
      <c r="S4198" s="577"/>
    </row>
    <row r="4199" spans="3:19">
      <c r="C4199" s="577"/>
      <c r="R4199" s="577"/>
      <c r="S4199" s="577"/>
    </row>
    <row r="4200" spans="3:19">
      <c r="C4200" s="577"/>
      <c r="R4200" s="577"/>
      <c r="S4200" s="577"/>
    </row>
    <row r="4201" spans="3:19">
      <c r="C4201" s="577"/>
      <c r="R4201" s="577"/>
      <c r="S4201" s="577"/>
    </row>
    <row r="4202" spans="3:19">
      <c r="C4202" s="577"/>
      <c r="R4202" s="577"/>
      <c r="S4202" s="577"/>
    </row>
    <row r="4203" spans="3:19">
      <c r="C4203" s="577"/>
      <c r="R4203" s="577"/>
      <c r="S4203" s="577"/>
    </row>
    <row r="4204" spans="3:19">
      <c r="C4204" s="577"/>
      <c r="R4204" s="577"/>
      <c r="S4204" s="577"/>
    </row>
    <row r="4205" spans="3:19">
      <c r="C4205" s="577"/>
      <c r="R4205" s="577"/>
      <c r="S4205" s="577"/>
    </row>
    <row r="4206" spans="3:19">
      <c r="C4206" s="577"/>
      <c r="R4206" s="577"/>
      <c r="S4206" s="577"/>
    </row>
    <row r="4207" spans="3:19">
      <c r="C4207" s="577"/>
      <c r="R4207" s="577"/>
      <c r="S4207" s="577"/>
    </row>
    <row r="4208" spans="3:19">
      <c r="C4208" s="577"/>
      <c r="R4208" s="577"/>
      <c r="S4208" s="577"/>
    </row>
    <row r="4209" spans="3:19">
      <c r="C4209" s="577"/>
      <c r="R4209" s="577"/>
      <c r="S4209" s="577"/>
    </row>
    <row r="4210" spans="3:19">
      <c r="C4210" s="577"/>
      <c r="R4210" s="577"/>
      <c r="S4210" s="577"/>
    </row>
    <row r="4211" spans="3:19">
      <c r="C4211" s="577"/>
      <c r="R4211" s="577"/>
      <c r="S4211" s="577"/>
    </row>
    <row r="4212" spans="3:19">
      <c r="C4212" s="577"/>
      <c r="R4212" s="577"/>
      <c r="S4212" s="577"/>
    </row>
    <row r="4213" spans="3:19">
      <c r="C4213" s="577"/>
      <c r="R4213" s="577"/>
      <c r="S4213" s="577"/>
    </row>
    <row r="4214" spans="3:19">
      <c r="C4214" s="577"/>
      <c r="R4214" s="577"/>
      <c r="S4214" s="577"/>
    </row>
    <row r="4215" spans="3:19">
      <c r="C4215" s="577"/>
      <c r="R4215" s="577"/>
      <c r="S4215" s="577"/>
    </row>
    <row r="4216" spans="3:19">
      <c r="C4216" s="577"/>
      <c r="R4216" s="577"/>
      <c r="S4216" s="577"/>
    </row>
    <row r="4217" spans="3:19">
      <c r="C4217" s="577"/>
      <c r="R4217" s="577"/>
      <c r="S4217" s="577"/>
    </row>
    <row r="4218" spans="3:19">
      <c r="C4218" s="577"/>
      <c r="R4218" s="577"/>
      <c r="S4218" s="577"/>
    </row>
    <row r="4219" spans="3:19">
      <c r="C4219" s="577"/>
      <c r="R4219" s="577"/>
      <c r="S4219" s="577"/>
    </row>
    <row r="4220" spans="3:19">
      <c r="C4220" s="577"/>
      <c r="R4220" s="577"/>
      <c r="S4220" s="577"/>
    </row>
    <row r="4221" spans="3:19">
      <c r="C4221" s="577"/>
      <c r="R4221" s="577"/>
      <c r="S4221" s="577"/>
    </row>
    <row r="4222" spans="3:19">
      <c r="C4222" s="577"/>
      <c r="R4222" s="577"/>
      <c r="S4222" s="577"/>
    </row>
    <row r="4223" spans="3:19">
      <c r="C4223" s="577"/>
      <c r="R4223" s="577"/>
      <c r="S4223" s="577"/>
    </row>
    <row r="4224" spans="3:19">
      <c r="C4224" s="577"/>
      <c r="R4224" s="577"/>
      <c r="S4224" s="577"/>
    </row>
    <row r="4225" spans="3:19">
      <c r="C4225" s="577"/>
      <c r="R4225" s="577"/>
      <c r="S4225" s="577"/>
    </row>
    <row r="4226" spans="3:19">
      <c r="C4226" s="577"/>
      <c r="R4226" s="577"/>
      <c r="S4226" s="577"/>
    </row>
    <row r="4227" spans="3:19">
      <c r="C4227" s="577"/>
      <c r="R4227" s="577"/>
      <c r="S4227" s="577"/>
    </row>
    <row r="4228" spans="3:19">
      <c r="C4228" s="577"/>
      <c r="R4228" s="577"/>
      <c r="S4228" s="577"/>
    </row>
    <row r="4229" spans="3:19">
      <c r="C4229" s="577"/>
      <c r="R4229" s="577"/>
      <c r="S4229" s="577"/>
    </row>
    <row r="4230" spans="3:19">
      <c r="C4230" s="577"/>
      <c r="R4230" s="577"/>
      <c r="S4230" s="577"/>
    </row>
    <row r="4231" spans="3:19">
      <c r="C4231" s="577"/>
      <c r="R4231" s="577"/>
      <c r="S4231" s="577"/>
    </row>
    <row r="4232" spans="3:19">
      <c r="C4232" s="577"/>
      <c r="R4232" s="577"/>
      <c r="S4232" s="577"/>
    </row>
    <row r="4233" spans="3:19">
      <c r="C4233" s="577"/>
      <c r="R4233" s="577"/>
      <c r="S4233" s="577"/>
    </row>
    <row r="4234" spans="3:19">
      <c r="C4234" s="577"/>
      <c r="R4234" s="577"/>
      <c r="S4234" s="577"/>
    </row>
    <row r="4235" spans="3:19">
      <c r="C4235" s="577"/>
      <c r="R4235" s="577"/>
      <c r="S4235" s="577"/>
    </row>
    <row r="4236" spans="3:19">
      <c r="C4236" s="577"/>
      <c r="R4236" s="577"/>
      <c r="S4236" s="577"/>
    </row>
    <row r="4237" spans="3:19">
      <c r="C4237" s="577"/>
      <c r="R4237" s="577"/>
      <c r="S4237" s="577"/>
    </row>
    <row r="4238" spans="3:19">
      <c r="C4238" s="577"/>
      <c r="R4238" s="577"/>
      <c r="S4238" s="577"/>
    </row>
    <row r="4239" spans="3:19">
      <c r="C4239" s="577"/>
      <c r="R4239" s="577"/>
      <c r="S4239" s="577"/>
    </row>
    <row r="4240" spans="3:19">
      <c r="C4240" s="577"/>
      <c r="R4240" s="577"/>
      <c r="S4240" s="577"/>
    </row>
    <row r="4241" spans="3:19">
      <c r="C4241" s="577"/>
      <c r="R4241" s="577"/>
      <c r="S4241" s="577"/>
    </row>
    <row r="4242" spans="3:19">
      <c r="C4242" s="577"/>
      <c r="R4242" s="577"/>
      <c r="S4242" s="577"/>
    </row>
    <row r="4243" spans="3:19">
      <c r="C4243" s="577"/>
      <c r="R4243" s="577"/>
      <c r="S4243" s="577"/>
    </row>
    <row r="4244" spans="3:19">
      <c r="C4244" s="577"/>
      <c r="R4244" s="577"/>
      <c r="S4244" s="577"/>
    </row>
    <row r="4245" spans="3:19">
      <c r="C4245" s="577"/>
      <c r="R4245" s="577"/>
      <c r="S4245" s="577"/>
    </row>
    <row r="4246" spans="3:19">
      <c r="C4246" s="577"/>
      <c r="R4246" s="577"/>
      <c r="S4246" s="577"/>
    </row>
    <row r="4247" spans="3:19">
      <c r="C4247" s="577"/>
      <c r="R4247" s="577"/>
      <c r="S4247" s="577"/>
    </row>
    <row r="4248" spans="3:19">
      <c r="C4248" s="577"/>
      <c r="R4248" s="577"/>
      <c r="S4248" s="577"/>
    </row>
    <row r="4249" spans="3:19">
      <c r="C4249" s="577"/>
      <c r="R4249" s="577"/>
      <c r="S4249" s="577"/>
    </row>
    <row r="4250" spans="3:19">
      <c r="C4250" s="577"/>
      <c r="R4250" s="577"/>
      <c r="S4250" s="577"/>
    </row>
    <row r="4251" spans="3:19">
      <c r="C4251" s="577"/>
      <c r="R4251" s="577"/>
      <c r="S4251" s="577"/>
    </row>
    <row r="4252" spans="3:19">
      <c r="C4252" s="577"/>
      <c r="R4252" s="577"/>
      <c r="S4252" s="577"/>
    </row>
    <row r="4253" spans="3:19">
      <c r="C4253" s="577"/>
      <c r="R4253" s="577"/>
      <c r="S4253" s="577"/>
    </row>
    <row r="4254" spans="3:19">
      <c r="C4254" s="577"/>
      <c r="R4254" s="577"/>
      <c r="S4254" s="577"/>
    </row>
    <row r="4255" spans="3:19">
      <c r="C4255" s="577"/>
      <c r="R4255" s="577"/>
      <c r="S4255" s="577"/>
    </row>
    <row r="4256" spans="3:19">
      <c r="C4256" s="577"/>
      <c r="R4256" s="577"/>
      <c r="S4256" s="577"/>
    </row>
    <row r="4257" spans="3:19">
      <c r="C4257" s="577"/>
      <c r="R4257" s="577"/>
      <c r="S4257" s="577"/>
    </row>
    <row r="4258" spans="3:19">
      <c r="C4258" s="577"/>
      <c r="R4258" s="577"/>
      <c r="S4258" s="577"/>
    </row>
    <row r="4259" spans="3:19">
      <c r="C4259" s="577"/>
      <c r="R4259" s="577"/>
      <c r="S4259" s="577"/>
    </row>
    <row r="4260" spans="3:19">
      <c r="C4260" s="577"/>
      <c r="R4260" s="577"/>
      <c r="S4260" s="577"/>
    </row>
    <row r="4261" spans="3:19">
      <c r="C4261" s="577"/>
      <c r="R4261" s="577"/>
      <c r="S4261" s="577"/>
    </row>
    <row r="4262" spans="3:19">
      <c r="C4262" s="577"/>
      <c r="R4262" s="577"/>
      <c r="S4262" s="577"/>
    </row>
    <row r="4263" spans="3:19">
      <c r="C4263" s="577"/>
      <c r="R4263" s="577"/>
      <c r="S4263" s="577"/>
    </row>
    <row r="4264" spans="3:19">
      <c r="C4264" s="577"/>
      <c r="R4264" s="577"/>
      <c r="S4264" s="577"/>
    </row>
    <row r="4265" spans="3:19">
      <c r="C4265" s="577"/>
      <c r="R4265" s="577"/>
      <c r="S4265" s="577"/>
    </row>
    <row r="4266" spans="3:19">
      <c r="C4266" s="577"/>
      <c r="R4266" s="577"/>
      <c r="S4266" s="577"/>
    </row>
    <row r="4267" spans="3:19">
      <c r="C4267" s="577"/>
      <c r="R4267" s="577"/>
      <c r="S4267" s="577"/>
    </row>
    <row r="4268" spans="3:19">
      <c r="C4268" s="577"/>
      <c r="R4268" s="577"/>
      <c r="S4268" s="577"/>
    </row>
    <row r="4269" spans="3:19">
      <c r="C4269" s="577"/>
      <c r="R4269" s="577"/>
      <c r="S4269" s="577"/>
    </row>
    <row r="4270" spans="3:19">
      <c r="C4270" s="577"/>
      <c r="R4270" s="577"/>
      <c r="S4270" s="577"/>
    </row>
    <row r="4271" spans="3:19">
      <c r="C4271" s="577"/>
      <c r="R4271" s="577"/>
      <c r="S4271" s="577"/>
    </row>
    <row r="4272" spans="3:19">
      <c r="C4272" s="577"/>
      <c r="R4272" s="577"/>
      <c r="S4272" s="577"/>
    </row>
    <row r="4273" spans="3:19">
      <c r="C4273" s="577"/>
      <c r="R4273" s="577"/>
      <c r="S4273" s="577"/>
    </row>
    <row r="4274" spans="3:19">
      <c r="C4274" s="577"/>
      <c r="R4274" s="577"/>
      <c r="S4274" s="577"/>
    </row>
    <row r="4275" spans="3:19">
      <c r="C4275" s="577"/>
      <c r="R4275" s="577"/>
      <c r="S4275" s="577"/>
    </row>
    <row r="4276" spans="3:19">
      <c r="C4276" s="577"/>
      <c r="R4276" s="577"/>
      <c r="S4276" s="577"/>
    </row>
    <row r="4277" spans="3:19">
      <c r="C4277" s="577"/>
      <c r="R4277" s="577"/>
      <c r="S4277" s="577"/>
    </row>
    <row r="4278" spans="3:19">
      <c r="C4278" s="577"/>
      <c r="R4278" s="577"/>
      <c r="S4278" s="577"/>
    </row>
    <row r="4279" spans="3:19">
      <c r="C4279" s="577"/>
      <c r="R4279" s="577"/>
      <c r="S4279" s="577"/>
    </row>
    <row r="4280" spans="3:19">
      <c r="C4280" s="577"/>
      <c r="R4280" s="577"/>
      <c r="S4280" s="577"/>
    </row>
    <row r="4281" spans="3:19">
      <c r="C4281" s="577"/>
      <c r="R4281" s="577"/>
      <c r="S4281" s="577"/>
    </row>
    <row r="4282" spans="3:19">
      <c r="C4282" s="577"/>
      <c r="R4282" s="577"/>
      <c r="S4282" s="577"/>
    </row>
    <row r="4283" spans="3:19">
      <c r="C4283" s="577"/>
      <c r="R4283" s="577"/>
      <c r="S4283" s="577"/>
    </row>
    <row r="4284" spans="3:19">
      <c r="C4284" s="577"/>
      <c r="R4284" s="577"/>
      <c r="S4284" s="577"/>
    </row>
    <row r="4285" spans="3:19">
      <c r="C4285" s="577"/>
      <c r="R4285" s="577"/>
      <c r="S4285" s="577"/>
    </row>
    <row r="4286" spans="3:19">
      <c r="C4286" s="577"/>
      <c r="R4286" s="577"/>
      <c r="S4286" s="577"/>
    </row>
    <row r="4287" spans="3:19">
      <c r="C4287" s="577"/>
      <c r="R4287" s="577"/>
      <c r="S4287" s="577"/>
    </row>
    <row r="4288" spans="3:19">
      <c r="C4288" s="577"/>
      <c r="R4288" s="577"/>
      <c r="S4288" s="577"/>
    </row>
    <row r="4289" spans="3:19">
      <c r="C4289" s="577"/>
      <c r="R4289" s="577"/>
      <c r="S4289" s="577"/>
    </row>
    <row r="4290" spans="3:19">
      <c r="C4290" s="577"/>
      <c r="R4290" s="577"/>
      <c r="S4290" s="577"/>
    </row>
    <row r="4291" spans="3:19">
      <c r="C4291" s="577"/>
      <c r="R4291" s="577"/>
      <c r="S4291" s="577"/>
    </row>
    <row r="4292" spans="3:19">
      <c r="C4292" s="577"/>
      <c r="R4292" s="577"/>
      <c r="S4292" s="577"/>
    </row>
    <row r="4293" spans="3:19">
      <c r="C4293" s="577"/>
      <c r="R4293" s="577"/>
      <c r="S4293" s="577"/>
    </row>
    <row r="4294" spans="3:19">
      <c r="C4294" s="577"/>
      <c r="R4294" s="577"/>
      <c r="S4294" s="577"/>
    </row>
    <row r="4295" spans="3:19">
      <c r="C4295" s="577"/>
      <c r="R4295" s="577"/>
      <c r="S4295" s="577"/>
    </row>
    <row r="4296" spans="3:19">
      <c r="C4296" s="577"/>
      <c r="R4296" s="577"/>
      <c r="S4296" s="577"/>
    </row>
    <row r="4297" spans="3:19">
      <c r="C4297" s="577"/>
      <c r="R4297" s="577"/>
      <c r="S4297" s="577"/>
    </row>
    <row r="4298" spans="3:19">
      <c r="C4298" s="577"/>
      <c r="R4298" s="577"/>
      <c r="S4298" s="577"/>
    </row>
    <row r="4299" spans="3:19">
      <c r="C4299" s="577"/>
      <c r="R4299" s="577"/>
      <c r="S4299" s="577"/>
    </row>
    <row r="4300" spans="3:19">
      <c r="C4300" s="577"/>
      <c r="R4300" s="577"/>
      <c r="S4300" s="577"/>
    </row>
    <row r="4301" spans="3:19">
      <c r="C4301" s="577"/>
      <c r="R4301" s="577"/>
      <c r="S4301" s="577"/>
    </row>
    <row r="4302" spans="3:19">
      <c r="C4302" s="577"/>
      <c r="R4302" s="577"/>
      <c r="S4302" s="577"/>
    </row>
    <row r="4303" spans="3:19">
      <c r="C4303" s="577"/>
      <c r="R4303" s="577"/>
      <c r="S4303" s="577"/>
    </row>
    <row r="4304" spans="3:19">
      <c r="C4304" s="577"/>
      <c r="R4304" s="577"/>
      <c r="S4304" s="577"/>
    </row>
    <row r="4305" spans="3:19">
      <c r="C4305" s="577"/>
      <c r="R4305" s="577"/>
      <c r="S4305" s="577"/>
    </row>
    <row r="4306" spans="3:19">
      <c r="C4306" s="577"/>
      <c r="R4306" s="577"/>
      <c r="S4306" s="577"/>
    </row>
    <row r="4307" spans="3:19">
      <c r="C4307" s="577"/>
      <c r="R4307" s="577"/>
      <c r="S4307" s="577"/>
    </row>
    <row r="4308" spans="3:19">
      <c r="C4308" s="577"/>
      <c r="R4308" s="577"/>
      <c r="S4308" s="577"/>
    </row>
    <row r="4309" spans="3:19">
      <c r="C4309" s="577"/>
      <c r="R4309" s="577"/>
      <c r="S4309" s="577"/>
    </row>
    <row r="4310" spans="3:19">
      <c r="C4310" s="577"/>
      <c r="R4310" s="577"/>
      <c r="S4310" s="577"/>
    </row>
    <row r="4311" spans="3:19">
      <c r="C4311" s="577"/>
      <c r="R4311" s="577"/>
      <c r="S4311" s="577"/>
    </row>
    <row r="4312" spans="3:19">
      <c r="C4312" s="577"/>
      <c r="R4312" s="577"/>
      <c r="S4312" s="577"/>
    </row>
    <row r="4313" spans="3:19">
      <c r="C4313" s="577"/>
      <c r="R4313" s="577"/>
      <c r="S4313" s="577"/>
    </row>
    <row r="4314" spans="3:19">
      <c r="C4314" s="577"/>
      <c r="R4314" s="577"/>
      <c r="S4314" s="577"/>
    </row>
    <row r="4315" spans="3:19">
      <c r="C4315" s="577"/>
      <c r="R4315" s="577"/>
      <c r="S4315" s="577"/>
    </row>
    <row r="4316" spans="3:19">
      <c r="C4316" s="577"/>
      <c r="R4316" s="577"/>
      <c r="S4316" s="577"/>
    </row>
    <row r="4317" spans="3:19">
      <c r="C4317" s="577"/>
      <c r="R4317" s="577"/>
      <c r="S4317" s="577"/>
    </row>
    <row r="4318" spans="3:19">
      <c r="C4318" s="577"/>
      <c r="R4318" s="577"/>
      <c r="S4318" s="577"/>
    </row>
    <row r="4319" spans="3:19">
      <c r="C4319" s="577"/>
      <c r="R4319" s="577"/>
      <c r="S4319" s="577"/>
    </row>
    <row r="4320" spans="3:19">
      <c r="C4320" s="577"/>
      <c r="R4320" s="577"/>
      <c r="S4320" s="577"/>
    </row>
    <row r="4321" spans="3:19">
      <c r="C4321" s="577"/>
      <c r="R4321" s="577"/>
      <c r="S4321" s="577"/>
    </row>
    <row r="4322" spans="3:19">
      <c r="C4322" s="577"/>
      <c r="R4322" s="577"/>
      <c r="S4322" s="577"/>
    </row>
    <row r="4323" spans="3:19">
      <c r="C4323" s="577"/>
      <c r="R4323" s="577"/>
      <c r="S4323" s="577"/>
    </row>
    <row r="4324" spans="3:19">
      <c r="C4324" s="577"/>
      <c r="R4324" s="577"/>
      <c r="S4324" s="577"/>
    </row>
    <row r="4325" spans="3:19">
      <c r="C4325" s="577"/>
      <c r="R4325" s="577"/>
      <c r="S4325" s="577"/>
    </row>
    <row r="4326" spans="3:19">
      <c r="C4326" s="577"/>
      <c r="R4326" s="577"/>
      <c r="S4326" s="577"/>
    </row>
    <row r="4327" spans="3:19">
      <c r="C4327" s="577"/>
      <c r="R4327" s="577"/>
      <c r="S4327" s="577"/>
    </row>
    <row r="4328" spans="3:19">
      <c r="C4328" s="577"/>
      <c r="R4328" s="577"/>
      <c r="S4328" s="577"/>
    </row>
    <row r="4329" spans="3:19">
      <c r="C4329" s="577"/>
      <c r="R4329" s="577"/>
      <c r="S4329" s="577"/>
    </row>
    <row r="4330" spans="3:19">
      <c r="C4330" s="577"/>
      <c r="R4330" s="577"/>
      <c r="S4330" s="577"/>
    </row>
    <row r="4331" spans="3:19">
      <c r="C4331" s="577"/>
      <c r="R4331" s="577"/>
      <c r="S4331" s="577"/>
    </row>
    <row r="4332" spans="3:19">
      <c r="C4332" s="577"/>
      <c r="R4332" s="577"/>
      <c r="S4332" s="577"/>
    </row>
    <row r="4333" spans="3:19">
      <c r="C4333" s="577"/>
      <c r="R4333" s="577"/>
      <c r="S4333" s="577"/>
    </row>
    <row r="4334" spans="3:19">
      <c r="C4334" s="577"/>
      <c r="R4334" s="577"/>
      <c r="S4334" s="577"/>
    </row>
    <row r="4335" spans="3:19">
      <c r="C4335" s="577"/>
      <c r="R4335" s="577"/>
      <c r="S4335" s="577"/>
    </row>
    <row r="4336" spans="3:19">
      <c r="C4336" s="577"/>
      <c r="R4336" s="577"/>
      <c r="S4336" s="577"/>
    </row>
    <row r="4337" spans="3:19">
      <c r="C4337" s="577"/>
      <c r="R4337" s="577"/>
      <c r="S4337" s="577"/>
    </row>
    <row r="4338" spans="3:19">
      <c r="C4338" s="577"/>
      <c r="R4338" s="577"/>
      <c r="S4338" s="577"/>
    </row>
    <row r="4339" spans="3:19">
      <c r="C4339" s="577"/>
      <c r="R4339" s="577"/>
      <c r="S4339" s="577"/>
    </row>
    <row r="4340" spans="3:19">
      <c r="C4340" s="577"/>
      <c r="R4340" s="577"/>
      <c r="S4340" s="577"/>
    </row>
    <row r="4341" spans="3:19">
      <c r="C4341" s="577"/>
      <c r="R4341" s="577"/>
      <c r="S4341" s="577"/>
    </row>
    <row r="4342" spans="3:19">
      <c r="C4342" s="577"/>
      <c r="R4342" s="577"/>
      <c r="S4342" s="577"/>
    </row>
    <row r="4343" spans="3:19">
      <c r="C4343" s="577"/>
      <c r="R4343" s="577"/>
      <c r="S4343" s="577"/>
    </row>
    <row r="4344" spans="3:19">
      <c r="C4344" s="577"/>
      <c r="R4344" s="577"/>
      <c r="S4344" s="577"/>
    </row>
    <row r="4345" spans="3:19">
      <c r="C4345" s="577"/>
      <c r="R4345" s="577"/>
      <c r="S4345" s="577"/>
    </row>
    <row r="4346" spans="3:19">
      <c r="C4346" s="577"/>
      <c r="R4346" s="577"/>
      <c r="S4346" s="577"/>
    </row>
    <row r="4347" spans="3:19">
      <c r="C4347" s="577"/>
      <c r="R4347" s="577"/>
      <c r="S4347" s="577"/>
    </row>
    <row r="4348" spans="3:19">
      <c r="C4348" s="577"/>
      <c r="R4348" s="577"/>
      <c r="S4348" s="577"/>
    </row>
    <row r="4349" spans="3:19">
      <c r="C4349" s="577"/>
      <c r="R4349" s="577"/>
      <c r="S4349" s="577"/>
    </row>
    <row r="4350" spans="3:19">
      <c r="C4350" s="577"/>
      <c r="R4350" s="577"/>
      <c r="S4350" s="577"/>
    </row>
    <row r="4351" spans="3:19">
      <c r="C4351" s="577"/>
      <c r="R4351" s="577"/>
      <c r="S4351" s="577"/>
    </row>
    <row r="4352" spans="3:19">
      <c r="C4352" s="577"/>
      <c r="R4352" s="577"/>
      <c r="S4352" s="577"/>
    </row>
    <row r="4353" spans="3:19">
      <c r="C4353" s="577"/>
      <c r="R4353" s="577"/>
      <c r="S4353" s="577"/>
    </row>
    <row r="4354" spans="3:19">
      <c r="C4354" s="577"/>
      <c r="R4354" s="577"/>
      <c r="S4354" s="577"/>
    </row>
    <row r="4355" spans="3:19">
      <c r="C4355" s="577"/>
      <c r="R4355" s="577"/>
      <c r="S4355" s="577"/>
    </row>
    <row r="4356" spans="3:19">
      <c r="C4356" s="577"/>
      <c r="R4356" s="577"/>
      <c r="S4356" s="577"/>
    </row>
    <row r="4357" spans="3:19">
      <c r="C4357" s="577"/>
      <c r="K4357" s="577"/>
      <c r="R4357" s="577"/>
      <c r="S4357" s="577"/>
    </row>
    <row r="4358" spans="3:19">
      <c r="C4358" s="577"/>
      <c r="R4358" s="577"/>
      <c r="S4358" s="577"/>
    </row>
    <row r="4359" spans="3:19">
      <c r="C4359" s="577"/>
      <c r="R4359" s="577"/>
      <c r="S4359" s="577"/>
    </row>
    <row r="4360" spans="3:19">
      <c r="C4360" s="577"/>
      <c r="R4360" s="577"/>
      <c r="S4360" s="577"/>
    </row>
    <row r="4361" spans="3:19">
      <c r="C4361" s="577"/>
      <c r="R4361" s="577"/>
      <c r="S4361" s="577"/>
    </row>
    <row r="4362" spans="3:19">
      <c r="C4362" s="577"/>
      <c r="R4362" s="577"/>
      <c r="S4362" s="577"/>
    </row>
    <row r="4363" spans="3:19">
      <c r="C4363" s="577"/>
      <c r="R4363" s="577"/>
      <c r="S4363" s="577"/>
    </row>
    <row r="4364" spans="3:19">
      <c r="C4364" s="577"/>
      <c r="R4364" s="577"/>
      <c r="S4364" s="577"/>
    </row>
    <row r="4365" spans="3:19">
      <c r="C4365" s="577"/>
      <c r="K4365" s="577"/>
      <c r="R4365" s="577"/>
      <c r="S4365" s="577"/>
    </row>
    <row r="4366" spans="3:19">
      <c r="C4366" s="577"/>
      <c r="R4366" s="577"/>
      <c r="S4366" s="577"/>
    </row>
    <row r="4367" spans="3:19">
      <c r="C4367" s="577"/>
      <c r="R4367" s="577"/>
      <c r="S4367" s="577"/>
    </row>
    <row r="4368" spans="3:19">
      <c r="C4368" s="577"/>
      <c r="R4368" s="577"/>
      <c r="S4368" s="577"/>
    </row>
    <row r="4369" spans="3:19">
      <c r="C4369" s="577"/>
      <c r="R4369" s="577"/>
      <c r="S4369" s="577"/>
    </row>
    <row r="4370" spans="3:19">
      <c r="C4370" s="577"/>
      <c r="R4370" s="577"/>
      <c r="S4370" s="577"/>
    </row>
    <row r="4371" spans="3:19">
      <c r="C4371" s="577"/>
      <c r="R4371" s="577"/>
      <c r="S4371" s="577"/>
    </row>
    <row r="4372" spans="3:19">
      <c r="C4372" s="577"/>
      <c r="R4372" s="577"/>
      <c r="S4372" s="577"/>
    </row>
    <row r="4373" spans="3:19">
      <c r="C4373" s="577"/>
      <c r="R4373" s="577"/>
      <c r="S4373" s="577"/>
    </row>
    <row r="4374" spans="3:19">
      <c r="C4374" s="577"/>
      <c r="R4374" s="577"/>
      <c r="S4374" s="577"/>
    </row>
    <row r="4375" spans="3:19">
      <c r="C4375" s="577"/>
      <c r="R4375" s="577"/>
      <c r="S4375" s="577"/>
    </row>
    <row r="4376" spans="3:19">
      <c r="C4376" s="577"/>
      <c r="R4376" s="577"/>
      <c r="S4376" s="577"/>
    </row>
    <row r="4377" spans="3:19">
      <c r="C4377" s="577"/>
      <c r="R4377" s="577"/>
      <c r="S4377" s="577"/>
    </row>
    <row r="4378" spans="3:19">
      <c r="C4378" s="577"/>
      <c r="R4378" s="577"/>
      <c r="S4378" s="577"/>
    </row>
    <row r="4379" spans="3:19">
      <c r="C4379" s="577"/>
      <c r="R4379" s="577"/>
      <c r="S4379" s="577"/>
    </row>
    <row r="4380" spans="3:19">
      <c r="C4380" s="577"/>
      <c r="R4380" s="577"/>
      <c r="S4380" s="577"/>
    </row>
    <row r="4381" spans="3:19">
      <c r="C4381" s="577"/>
      <c r="R4381" s="577"/>
      <c r="S4381" s="577"/>
    </row>
    <row r="4382" spans="3:19">
      <c r="C4382" s="577"/>
      <c r="R4382" s="577"/>
      <c r="S4382" s="577"/>
    </row>
    <row r="4383" spans="3:19">
      <c r="C4383" s="577"/>
      <c r="R4383" s="577"/>
      <c r="S4383" s="577"/>
    </row>
    <row r="4384" spans="3:19">
      <c r="C4384" s="577"/>
      <c r="R4384" s="577"/>
      <c r="S4384" s="577"/>
    </row>
    <row r="4385" spans="3:19">
      <c r="C4385" s="577"/>
      <c r="R4385" s="577"/>
      <c r="S4385" s="577"/>
    </row>
    <row r="4386" spans="3:19">
      <c r="C4386" s="577"/>
      <c r="R4386" s="577"/>
      <c r="S4386" s="577"/>
    </row>
    <row r="4387" spans="3:19">
      <c r="C4387" s="577"/>
      <c r="R4387" s="577"/>
      <c r="S4387" s="577"/>
    </row>
    <row r="4388" spans="3:19">
      <c r="C4388" s="577"/>
      <c r="R4388" s="577"/>
      <c r="S4388" s="577"/>
    </row>
    <row r="4389" spans="3:19">
      <c r="C4389" s="577"/>
      <c r="R4389" s="577"/>
      <c r="S4389" s="577"/>
    </row>
    <row r="4390" spans="3:19">
      <c r="C4390" s="577"/>
      <c r="R4390" s="577"/>
      <c r="S4390" s="577"/>
    </row>
    <row r="4391" spans="3:19">
      <c r="C4391" s="577"/>
      <c r="R4391" s="577"/>
      <c r="S4391" s="577"/>
    </row>
    <row r="4392" spans="3:19">
      <c r="C4392" s="577"/>
      <c r="R4392" s="577"/>
      <c r="S4392" s="577"/>
    </row>
    <row r="4393" spans="3:19">
      <c r="C4393" s="577"/>
      <c r="R4393" s="577"/>
      <c r="S4393" s="577"/>
    </row>
    <row r="4394" spans="3:19">
      <c r="C4394" s="577"/>
      <c r="R4394" s="577"/>
      <c r="S4394" s="577"/>
    </row>
    <row r="4395" spans="3:19">
      <c r="C4395" s="577"/>
      <c r="R4395" s="577"/>
      <c r="S4395" s="577"/>
    </row>
    <row r="4396" spans="3:19">
      <c r="C4396" s="577"/>
      <c r="R4396" s="577"/>
      <c r="S4396" s="577"/>
    </row>
    <row r="4397" spans="3:19">
      <c r="C4397" s="577"/>
      <c r="R4397" s="577"/>
      <c r="S4397" s="577"/>
    </row>
    <row r="4398" spans="3:19">
      <c r="C4398" s="577"/>
      <c r="R4398" s="577"/>
      <c r="S4398" s="577"/>
    </row>
    <row r="4399" spans="3:19">
      <c r="C4399" s="577"/>
      <c r="R4399" s="577"/>
      <c r="S4399" s="577"/>
    </row>
    <row r="4400" spans="3:19">
      <c r="C4400" s="577"/>
      <c r="R4400" s="577"/>
      <c r="S4400" s="577"/>
    </row>
    <row r="4401" spans="3:19">
      <c r="C4401" s="577"/>
      <c r="R4401" s="577"/>
      <c r="S4401" s="577"/>
    </row>
    <row r="4402" spans="3:19">
      <c r="C4402" s="577"/>
      <c r="R4402" s="577"/>
      <c r="S4402" s="577"/>
    </row>
    <row r="4403" spans="3:19">
      <c r="C4403" s="577"/>
      <c r="R4403" s="577"/>
      <c r="S4403" s="577"/>
    </row>
    <row r="4404" spans="3:19">
      <c r="C4404" s="577"/>
      <c r="R4404" s="577"/>
      <c r="S4404" s="577"/>
    </row>
    <row r="4405" spans="3:19">
      <c r="C4405" s="577"/>
      <c r="R4405" s="577"/>
      <c r="S4405" s="577"/>
    </row>
    <row r="4406" spans="3:19">
      <c r="C4406" s="577"/>
      <c r="R4406" s="577"/>
      <c r="S4406" s="577"/>
    </row>
    <row r="4407" spans="3:19">
      <c r="C4407" s="577"/>
      <c r="R4407" s="577"/>
      <c r="S4407" s="577"/>
    </row>
    <row r="4408" spans="3:19">
      <c r="C4408" s="577"/>
      <c r="R4408" s="577"/>
      <c r="S4408" s="577"/>
    </row>
    <row r="4409" spans="3:19">
      <c r="C4409" s="577"/>
      <c r="R4409" s="577"/>
      <c r="S4409" s="577"/>
    </row>
    <row r="4410" spans="3:19">
      <c r="C4410" s="577"/>
      <c r="R4410" s="577"/>
      <c r="S4410" s="577"/>
    </row>
    <row r="4411" spans="3:19">
      <c r="C4411" s="577"/>
      <c r="R4411" s="577"/>
      <c r="S4411" s="577"/>
    </row>
    <row r="4412" spans="3:19">
      <c r="C4412" s="577"/>
      <c r="R4412" s="577"/>
      <c r="S4412" s="577"/>
    </row>
    <row r="4413" spans="3:19">
      <c r="C4413" s="577"/>
      <c r="R4413" s="577"/>
      <c r="S4413" s="577"/>
    </row>
    <row r="4414" spans="3:19">
      <c r="C4414" s="577"/>
      <c r="R4414" s="577"/>
      <c r="S4414" s="577"/>
    </row>
    <row r="4415" spans="3:19">
      <c r="C4415" s="577"/>
      <c r="R4415" s="577"/>
      <c r="S4415" s="577"/>
    </row>
    <row r="4416" spans="3:19">
      <c r="C4416" s="577"/>
      <c r="R4416" s="577"/>
      <c r="S4416" s="577"/>
    </row>
    <row r="4417" spans="3:19">
      <c r="C4417" s="577"/>
      <c r="R4417" s="577"/>
      <c r="S4417" s="577"/>
    </row>
    <row r="4418" spans="3:19">
      <c r="C4418" s="577"/>
      <c r="R4418" s="577"/>
      <c r="S4418" s="577"/>
    </row>
    <row r="4419" spans="3:19">
      <c r="C4419" s="577"/>
      <c r="R4419" s="577"/>
      <c r="S4419" s="577"/>
    </row>
    <row r="4420" spans="3:19">
      <c r="C4420" s="577"/>
      <c r="R4420" s="577"/>
      <c r="S4420" s="577"/>
    </row>
    <row r="4421" spans="3:19">
      <c r="C4421" s="577"/>
      <c r="R4421" s="577"/>
      <c r="S4421" s="577"/>
    </row>
    <row r="4422" spans="3:19">
      <c r="C4422" s="577"/>
      <c r="R4422" s="577"/>
      <c r="S4422" s="577"/>
    </row>
    <row r="4423" spans="3:19">
      <c r="C4423" s="577"/>
      <c r="R4423" s="577"/>
      <c r="S4423" s="577"/>
    </row>
    <row r="4424" spans="3:19">
      <c r="C4424" s="577"/>
      <c r="R4424" s="577"/>
      <c r="S4424" s="577"/>
    </row>
    <row r="4425" spans="3:19">
      <c r="C4425" s="577"/>
      <c r="R4425" s="577"/>
      <c r="S4425" s="577"/>
    </row>
    <row r="4426" spans="3:19">
      <c r="C4426" s="577"/>
      <c r="R4426" s="577"/>
      <c r="S4426" s="577"/>
    </row>
    <row r="4427" spans="3:19">
      <c r="C4427" s="577"/>
      <c r="R4427" s="577"/>
      <c r="S4427" s="577"/>
    </row>
    <row r="4428" spans="3:19">
      <c r="C4428" s="577"/>
      <c r="R4428" s="577"/>
      <c r="S4428" s="577"/>
    </row>
    <row r="4429" spans="3:19">
      <c r="C4429" s="577"/>
      <c r="R4429" s="577"/>
      <c r="S4429" s="577"/>
    </row>
    <row r="4430" spans="3:19">
      <c r="C4430" s="577"/>
      <c r="R4430" s="577"/>
      <c r="S4430" s="577"/>
    </row>
    <row r="4431" spans="3:19">
      <c r="C4431" s="577"/>
      <c r="R4431" s="577"/>
      <c r="S4431" s="577"/>
    </row>
    <row r="4432" spans="3:19">
      <c r="C4432" s="577"/>
      <c r="R4432" s="577"/>
      <c r="S4432" s="577"/>
    </row>
    <row r="4433" spans="3:19">
      <c r="C4433" s="577"/>
      <c r="R4433" s="577"/>
      <c r="S4433" s="577"/>
    </row>
    <row r="4434" spans="3:19">
      <c r="C4434" s="577"/>
      <c r="R4434" s="577"/>
      <c r="S4434" s="577"/>
    </row>
    <row r="4435" spans="3:19">
      <c r="C4435" s="577"/>
      <c r="R4435" s="577"/>
      <c r="S4435" s="577"/>
    </row>
    <row r="4436" spans="3:19">
      <c r="C4436" s="577"/>
      <c r="R4436" s="577"/>
      <c r="S4436" s="577"/>
    </row>
    <row r="4437" spans="3:19">
      <c r="C4437" s="577"/>
      <c r="R4437" s="577"/>
      <c r="S4437" s="577"/>
    </row>
    <row r="4438" spans="3:19">
      <c r="C4438" s="577"/>
      <c r="R4438" s="577"/>
      <c r="S4438" s="577"/>
    </row>
    <row r="4439" spans="3:19">
      <c r="C4439" s="577"/>
      <c r="R4439" s="577"/>
      <c r="S4439" s="577"/>
    </row>
    <row r="4440" spans="3:19">
      <c r="C4440" s="577"/>
      <c r="R4440" s="577"/>
      <c r="S4440" s="577"/>
    </row>
    <row r="4441" spans="3:19">
      <c r="C4441" s="577"/>
      <c r="R4441" s="577"/>
      <c r="S4441" s="577"/>
    </row>
    <row r="4442" spans="3:19">
      <c r="C4442" s="577"/>
      <c r="R4442" s="577"/>
      <c r="S4442" s="577"/>
    </row>
    <row r="4443" spans="3:19">
      <c r="C4443" s="577"/>
      <c r="R4443" s="577"/>
      <c r="S4443" s="577"/>
    </row>
    <row r="4444" spans="3:19">
      <c r="C4444" s="577"/>
      <c r="R4444" s="577"/>
      <c r="S4444" s="577"/>
    </row>
    <row r="4445" spans="3:19">
      <c r="C4445" s="577"/>
      <c r="R4445" s="577"/>
      <c r="S4445" s="577"/>
    </row>
    <row r="4446" spans="3:19">
      <c r="C4446" s="577"/>
      <c r="R4446" s="577"/>
      <c r="S4446" s="577"/>
    </row>
    <row r="4447" spans="3:19">
      <c r="C4447" s="577"/>
      <c r="R4447" s="577"/>
      <c r="S4447" s="577"/>
    </row>
    <row r="4448" spans="3:19">
      <c r="C4448" s="577"/>
      <c r="R4448" s="577"/>
      <c r="S4448" s="577"/>
    </row>
    <row r="4449" spans="3:19">
      <c r="C4449" s="577"/>
      <c r="R4449" s="577"/>
      <c r="S4449" s="577"/>
    </row>
    <row r="4450" spans="3:19">
      <c r="C4450" s="577"/>
      <c r="R4450" s="577"/>
      <c r="S4450" s="577"/>
    </row>
    <row r="4451" spans="3:19">
      <c r="C4451" s="577"/>
      <c r="R4451" s="577"/>
      <c r="S4451" s="577"/>
    </row>
    <row r="4452" spans="3:19">
      <c r="C4452" s="577"/>
      <c r="R4452" s="577"/>
      <c r="S4452" s="577"/>
    </row>
    <row r="4453" spans="3:19">
      <c r="C4453" s="577"/>
      <c r="R4453" s="577"/>
      <c r="S4453" s="577"/>
    </row>
    <row r="4454" spans="3:19">
      <c r="C4454" s="577"/>
      <c r="R4454" s="577"/>
      <c r="S4454" s="577"/>
    </row>
    <row r="4455" spans="3:19">
      <c r="C4455" s="577"/>
      <c r="R4455" s="577"/>
      <c r="S4455" s="577"/>
    </row>
    <row r="4456" spans="3:19">
      <c r="C4456" s="577"/>
      <c r="R4456" s="577"/>
      <c r="S4456" s="577"/>
    </row>
    <row r="4457" spans="3:19">
      <c r="C4457" s="577"/>
      <c r="R4457" s="577"/>
      <c r="S4457" s="577"/>
    </row>
    <row r="4458" spans="3:19">
      <c r="C4458" s="577"/>
      <c r="R4458" s="577"/>
      <c r="S4458" s="577"/>
    </row>
    <row r="4459" spans="3:19">
      <c r="C4459" s="577"/>
      <c r="R4459" s="577"/>
      <c r="S4459" s="577"/>
    </row>
    <row r="4460" spans="3:19">
      <c r="C4460" s="577"/>
      <c r="R4460" s="577"/>
      <c r="S4460" s="577"/>
    </row>
    <row r="4461" spans="3:19">
      <c r="C4461" s="577"/>
      <c r="R4461" s="577"/>
      <c r="S4461" s="577"/>
    </row>
    <row r="4462" spans="3:19">
      <c r="C4462" s="577"/>
      <c r="R4462" s="577"/>
      <c r="S4462" s="577"/>
    </row>
    <row r="4463" spans="3:19">
      <c r="C4463" s="577"/>
      <c r="R4463" s="577"/>
      <c r="S4463" s="577"/>
    </row>
    <row r="4464" spans="3:19">
      <c r="C4464" s="577"/>
      <c r="R4464" s="577"/>
      <c r="S4464" s="577"/>
    </row>
    <row r="4465" spans="3:19">
      <c r="C4465" s="577"/>
      <c r="R4465" s="577"/>
      <c r="S4465" s="577"/>
    </row>
    <row r="4466" spans="3:19">
      <c r="C4466" s="577"/>
      <c r="R4466" s="577"/>
      <c r="S4466" s="577"/>
    </row>
    <row r="4467" spans="3:19">
      <c r="C4467" s="577"/>
      <c r="R4467" s="577"/>
      <c r="S4467" s="577"/>
    </row>
    <row r="4468" spans="3:19">
      <c r="C4468" s="577"/>
      <c r="R4468" s="577"/>
      <c r="S4468" s="577"/>
    </row>
    <row r="4469" spans="3:19">
      <c r="C4469" s="577"/>
      <c r="R4469" s="577"/>
      <c r="S4469" s="577"/>
    </row>
    <row r="4470" spans="3:19">
      <c r="C4470" s="577"/>
      <c r="R4470" s="577"/>
      <c r="S4470" s="577"/>
    </row>
    <row r="4471" spans="3:19">
      <c r="C4471" s="577"/>
      <c r="R4471" s="577"/>
      <c r="S4471" s="577"/>
    </row>
    <row r="4472" spans="3:19">
      <c r="C4472" s="577"/>
      <c r="R4472" s="577"/>
      <c r="S4472" s="577"/>
    </row>
    <row r="4473" spans="3:19">
      <c r="C4473" s="577"/>
      <c r="K4473" s="577"/>
      <c r="R4473" s="577"/>
      <c r="S4473" s="577"/>
    </row>
    <row r="4474" spans="3:19">
      <c r="C4474" s="577"/>
      <c r="K4474" s="577"/>
      <c r="R4474" s="577"/>
      <c r="S4474" s="577"/>
    </row>
    <row r="4475" spans="3:19">
      <c r="C4475" s="577"/>
      <c r="R4475" s="577"/>
      <c r="S4475" s="577"/>
    </row>
    <row r="4476" spans="3:19">
      <c r="C4476" s="577"/>
      <c r="R4476" s="577"/>
      <c r="S4476" s="577"/>
    </row>
    <row r="4477" spans="3:19">
      <c r="C4477" s="577"/>
      <c r="R4477" s="577"/>
      <c r="S4477" s="577"/>
    </row>
    <row r="4478" spans="3:19">
      <c r="C4478" s="577"/>
      <c r="R4478" s="577"/>
      <c r="S4478" s="577"/>
    </row>
    <row r="4479" spans="3:19">
      <c r="C4479" s="577"/>
      <c r="R4479" s="577"/>
      <c r="S4479" s="577"/>
    </row>
    <row r="4480" spans="3:19">
      <c r="C4480" s="577"/>
      <c r="R4480" s="577"/>
      <c r="S4480" s="577"/>
    </row>
    <row r="4481" spans="3:19">
      <c r="C4481" s="577"/>
      <c r="R4481" s="577"/>
      <c r="S4481" s="577"/>
    </row>
    <row r="4482" spans="3:19">
      <c r="C4482" s="577"/>
      <c r="R4482" s="577"/>
      <c r="S4482" s="577"/>
    </row>
    <row r="4483" spans="3:19">
      <c r="C4483" s="577"/>
      <c r="R4483" s="577"/>
      <c r="S4483" s="577"/>
    </row>
    <row r="4484" spans="3:19">
      <c r="C4484" s="577"/>
      <c r="R4484" s="577"/>
      <c r="S4484" s="577"/>
    </row>
    <row r="4485" spans="3:19">
      <c r="C4485" s="577"/>
      <c r="R4485" s="577"/>
      <c r="S4485" s="577"/>
    </row>
    <row r="4486" spans="3:19">
      <c r="C4486" s="577"/>
      <c r="R4486" s="577"/>
      <c r="S4486" s="577"/>
    </row>
    <row r="4487" spans="3:19">
      <c r="C4487" s="577"/>
      <c r="R4487" s="577"/>
      <c r="S4487" s="577"/>
    </row>
    <row r="4488" spans="3:19">
      <c r="C4488" s="577"/>
      <c r="R4488" s="577"/>
      <c r="S4488" s="577"/>
    </row>
    <row r="4489" spans="3:19">
      <c r="C4489" s="577"/>
      <c r="R4489" s="577"/>
      <c r="S4489" s="577"/>
    </row>
    <row r="4490" spans="3:19">
      <c r="C4490" s="577"/>
      <c r="R4490" s="577"/>
      <c r="S4490" s="577"/>
    </row>
    <row r="4491" spans="3:19">
      <c r="C4491" s="577"/>
      <c r="R4491" s="577"/>
      <c r="S4491" s="577"/>
    </row>
    <row r="4492" spans="3:19">
      <c r="C4492" s="577"/>
      <c r="R4492" s="577"/>
      <c r="S4492" s="577"/>
    </row>
    <row r="4493" spans="3:19">
      <c r="C4493" s="577"/>
      <c r="R4493" s="577"/>
      <c r="S4493" s="577"/>
    </row>
    <row r="4494" spans="3:19">
      <c r="C4494" s="577"/>
      <c r="R4494" s="577"/>
      <c r="S4494" s="577"/>
    </row>
    <row r="4495" spans="3:19">
      <c r="C4495" s="577"/>
      <c r="R4495" s="577"/>
      <c r="S4495" s="577"/>
    </row>
    <row r="4496" spans="3:19">
      <c r="C4496" s="577"/>
      <c r="R4496" s="577"/>
      <c r="S4496" s="577"/>
    </row>
    <row r="4497" spans="3:19">
      <c r="C4497" s="577"/>
      <c r="R4497" s="577"/>
      <c r="S4497" s="577"/>
    </row>
    <row r="4498" spans="3:19">
      <c r="C4498" s="577"/>
      <c r="R4498" s="577"/>
      <c r="S4498" s="577"/>
    </row>
    <row r="4499" spans="3:19">
      <c r="C4499" s="577"/>
      <c r="R4499" s="577"/>
      <c r="S4499" s="577"/>
    </row>
    <row r="4500" spans="3:19">
      <c r="C4500" s="577"/>
      <c r="R4500" s="577"/>
      <c r="S4500" s="577"/>
    </row>
    <row r="4501" spans="3:19">
      <c r="C4501" s="577"/>
      <c r="R4501" s="577"/>
      <c r="S4501" s="577"/>
    </row>
    <row r="4502" spans="3:19">
      <c r="C4502" s="577"/>
      <c r="R4502" s="577"/>
      <c r="S4502" s="577"/>
    </row>
    <row r="4503" spans="3:19">
      <c r="C4503" s="577"/>
      <c r="R4503" s="577"/>
      <c r="S4503" s="577"/>
    </row>
    <row r="4504" spans="3:19">
      <c r="C4504" s="577"/>
      <c r="R4504" s="577"/>
      <c r="S4504" s="577"/>
    </row>
    <row r="4505" spans="3:19">
      <c r="C4505" s="577"/>
      <c r="R4505" s="577"/>
      <c r="S4505" s="577"/>
    </row>
    <row r="4506" spans="3:19">
      <c r="C4506" s="577"/>
      <c r="R4506" s="577"/>
      <c r="S4506" s="577"/>
    </row>
    <row r="4507" spans="3:19">
      <c r="C4507" s="577"/>
      <c r="R4507" s="577"/>
      <c r="S4507" s="577"/>
    </row>
    <row r="4508" spans="3:19">
      <c r="C4508" s="577"/>
      <c r="R4508" s="577"/>
      <c r="S4508" s="577"/>
    </row>
    <row r="4509" spans="3:19">
      <c r="C4509" s="577"/>
      <c r="R4509" s="577"/>
      <c r="S4509" s="577"/>
    </row>
    <row r="4510" spans="3:19">
      <c r="C4510" s="577"/>
      <c r="R4510" s="577"/>
      <c r="S4510" s="577"/>
    </row>
    <row r="4511" spans="3:19">
      <c r="C4511" s="577"/>
      <c r="R4511" s="577"/>
      <c r="S4511" s="577"/>
    </row>
    <row r="4512" spans="3:19">
      <c r="C4512" s="577"/>
      <c r="R4512" s="577"/>
      <c r="S4512" s="577"/>
    </row>
    <row r="4513" spans="3:19">
      <c r="C4513" s="577"/>
      <c r="R4513" s="577"/>
      <c r="S4513" s="577"/>
    </row>
    <row r="4514" spans="3:19">
      <c r="C4514" s="577"/>
      <c r="R4514" s="577"/>
      <c r="S4514" s="577"/>
    </row>
    <row r="4515" spans="3:19">
      <c r="C4515" s="577"/>
      <c r="R4515" s="577"/>
      <c r="S4515" s="577"/>
    </row>
    <row r="4516" spans="3:19">
      <c r="C4516" s="577"/>
      <c r="R4516" s="577"/>
      <c r="S4516" s="577"/>
    </row>
    <row r="4517" spans="3:19">
      <c r="C4517" s="577"/>
      <c r="R4517" s="577"/>
      <c r="S4517" s="577"/>
    </row>
    <row r="4518" spans="3:19">
      <c r="C4518" s="577"/>
      <c r="R4518" s="577"/>
      <c r="S4518" s="577"/>
    </row>
    <row r="4519" spans="3:19">
      <c r="C4519" s="577"/>
      <c r="R4519" s="577"/>
      <c r="S4519" s="577"/>
    </row>
    <row r="4520" spans="3:19">
      <c r="C4520" s="577"/>
      <c r="R4520" s="577"/>
      <c r="S4520" s="577"/>
    </row>
    <row r="4521" spans="3:19">
      <c r="C4521" s="577"/>
      <c r="R4521" s="577"/>
      <c r="S4521" s="577"/>
    </row>
    <row r="4522" spans="3:19">
      <c r="C4522" s="577"/>
      <c r="R4522" s="577"/>
      <c r="S4522" s="577"/>
    </row>
    <row r="4523" spans="3:19">
      <c r="C4523" s="577"/>
      <c r="R4523" s="577"/>
      <c r="S4523" s="577"/>
    </row>
    <row r="4524" spans="3:19">
      <c r="C4524" s="577"/>
      <c r="R4524" s="577"/>
      <c r="S4524" s="577"/>
    </row>
    <row r="4525" spans="3:19">
      <c r="C4525" s="577"/>
      <c r="R4525" s="577"/>
      <c r="S4525" s="577"/>
    </row>
    <row r="4526" spans="3:19">
      <c r="C4526" s="577"/>
      <c r="R4526" s="577"/>
      <c r="S4526" s="577"/>
    </row>
    <row r="4527" spans="3:19">
      <c r="C4527" s="577"/>
      <c r="R4527" s="577"/>
      <c r="S4527" s="577"/>
    </row>
    <row r="4528" spans="3:19">
      <c r="C4528" s="577"/>
      <c r="R4528" s="577"/>
      <c r="S4528" s="577"/>
    </row>
    <row r="4529" spans="3:19">
      <c r="C4529" s="577"/>
      <c r="R4529" s="577"/>
      <c r="S4529" s="577"/>
    </row>
    <row r="4530" spans="3:19">
      <c r="C4530" s="577"/>
      <c r="R4530" s="577"/>
      <c r="S4530" s="577"/>
    </row>
    <row r="4531" spans="3:19">
      <c r="C4531" s="577"/>
      <c r="R4531" s="577"/>
      <c r="S4531" s="577"/>
    </row>
    <row r="4532" spans="3:19">
      <c r="C4532" s="577"/>
      <c r="R4532" s="577"/>
      <c r="S4532" s="577"/>
    </row>
    <row r="4533" spans="3:19">
      <c r="C4533" s="577"/>
      <c r="R4533" s="577"/>
      <c r="S4533" s="577"/>
    </row>
    <row r="4534" spans="3:19">
      <c r="C4534" s="577"/>
      <c r="R4534" s="577"/>
      <c r="S4534" s="577"/>
    </row>
    <row r="4535" spans="3:19">
      <c r="C4535" s="577"/>
      <c r="R4535" s="577"/>
      <c r="S4535" s="577"/>
    </row>
    <row r="4536" spans="3:19">
      <c r="C4536" s="577"/>
      <c r="R4536" s="577"/>
      <c r="S4536" s="577"/>
    </row>
    <row r="4537" spans="3:19">
      <c r="C4537" s="577"/>
      <c r="R4537" s="577"/>
      <c r="S4537" s="577"/>
    </row>
    <row r="4538" spans="3:19">
      <c r="C4538" s="577"/>
      <c r="R4538" s="577"/>
      <c r="S4538" s="577"/>
    </row>
    <row r="4539" spans="3:19">
      <c r="C4539" s="577"/>
      <c r="R4539" s="577"/>
      <c r="S4539" s="577"/>
    </row>
    <row r="4540" spans="3:19">
      <c r="C4540" s="577"/>
      <c r="R4540" s="577"/>
      <c r="S4540" s="577"/>
    </row>
    <row r="4541" spans="3:19">
      <c r="C4541" s="577"/>
      <c r="R4541" s="577"/>
      <c r="S4541" s="577"/>
    </row>
    <row r="4542" spans="3:19">
      <c r="C4542" s="577"/>
      <c r="R4542" s="577"/>
      <c r="S4542" s="577"/>
    </row>
    <row r="4543" spans="3:19">
      <c r="C4543" s="577"/>
      <c r="R4543" s="577"/>
      <c r="S4543" s="577"/>
    </row>
    <row r="4544" spans="3:19">
      <c r="C4544" s="577"/>
      <c r="R4544" s="577"/>
      <c r="S4544" s="577"/>
    </row>
    <row r="4545" spans="3:19">
      <c r="C4545" s="577"/>
      <c r="R4545" s="577"/>
      <c r="S4545" s="577"/>
    </row>
    <row r="4546" spans="3:19">
      <c r="C4546" s="577"/>
      <c r="R4546" s="577"/>
      <c r="S4546" s="577"/>
    </row>
    <row r="4547" spans="3:19">
      <c r="C4547" s="577"/>
      <c r="R4547" s="577"/>
      <c r="S4547" s="577"/>
    </row>
    <row r="4548" spans="3:19">
      <c r="C4548" s="577"/>
      <c r="R4548" s="577"/>
      <c r="S4548" s="577"/>
    </row>
    <row r="4549" spans="3:19">
      <c r="C4549" s="577"/>
      <c r="R4549" s="577"/>
      <c r="S4549" s="577"/>
    </row>
    <row r="4550" spans="3:19">
      <c r="C4550" s="577"/>
      <c r="R4550" s="577"/>
      <c r="S4550" s="577"/>
    </row>
    <row r="4551" spans="3:19">
      <c r="C4551" s="577"/>
      <c r="R4551" s="577"/>
      <c r="S4551" s="577"/>
    </row>
    <row r="4552" spans="3:19">
      <c r="C4552" s="577"/>
      <c r="R4552" s="577"/>
      <c r="S4552" s="577"/>
    </row>
    <row r="4553" spans="3:19">
      <c r="C4553" s="577"/>
      <c r="R4553" s="577"/>
      <c r="S4553" s="577"/>
    </row>
    <row r="4554" spans="3:19">
      <c r="C4554" s="577"/>
      <c r="R4554" s="577"/>
      <c r="S4554" s="577"/>
    </row>
    <row r="4555" spans="3:19">
      <c r="C4555" s="577"/>
      <c r="R4555" s="577"/>
      <c r="S4555" s="577"/>
    </row>
    <row r="4556" spans="3:19">
      <c r="C4556" s="577"/>
      <c r="R4556" s="577"/>
      <c r="S4556" s="577"/>
    </row>
    <row r="4557" spans="3:19">
      <c r="C4557" s="577"/>
      <c r="R4557" s="577"/>
      <c r="S4557" s="577"/>
    </row>
    <row r="4558" spans="3:19">
      <c r="C4558" s="577"/>
      <c r="R4558" s="577"/>
      <c r="S4558" s="577"/>
    </row>
    <row r="4559" spans="3:19">
      <c r="C4559" s="577"/>
      <c r="R4559" s="577"/>
      <c r="S4559" s="577"/>
    </row>
    <row r="4560" spans="3:19">
      <c r="C4560" s="577"/>
      <c r="R4560" s="577"/>
      <c r="S4560" s="577"/>
    </row>
    <row r="4561" spans="3:19">
      <c r="C4561" s="577"/>
      <c r="R4561" s="577"/>
      <c r="S4561" s="577"/>
    </row>
    <row r="4562" spans="3:19">
      <c r="C4562" s="577"/>
      <c r="R4562" s="577"/>
      <c r="S4562" s="577"/>
    </row>
    <row r="4563" spans="3:19">
      <c r="C4563" s="577"/>
      <c r="R4563" s="577"/>
      <c r="S4563" s="577"/>
    </row>
    <row r="4564" spans="3:19">
      <c r="C4564" s="577"/>
      <c r="R4564" s="577"/>
      <c r="S4564" s="577"/>
    </row>
    <row r="4565" spans="3:19">
      <c r="C4565" s="577"/>
      <c r="R4565" s="577"/>
      <c r="S4565" s="577"/>
    </row>
    <row r="4566" spans="3:19">
      <c r="C4566" s="577"/>
      <c r="R4566" s="577"/>
      <c r="S4566" s="577"/>
    </row>
    <row r="4567" spans="3:19">
      <c r="C4567" s="577"/>
      <c r="R4567" s="577"/>
      <c r="S4567" s="577"/>
    </row>
    <row r="4568" spans="3:19">
      <c r="C4568" s="577"/>
      <c r="R4568" s="577"/>
      <c r="S4568" s="577"/>
    </row>
    <row r="4569" spans="3:19">
      <c r="C4569" s="577"/>
      <c r="R4569" s="577"/>
      <c r="S4569" s="577"/>
    </row>
    <row r="4570" spans="3:19">
      <c r="C4570" s="577"/>
      <c r="R4570" s="577"/>
      <c r="S4570" s="577"/>
    </row>
    <row r="4571" spans="3:19">
      <c r="C4571" s="577"/>
      <c r="R4571" s="577"/>
      <c r="S4571" s="577"/>
    </row>
    <row r="4572" spans="3:19">
      <c r="C4572" s="577"/>
      <c r="R4572" s="577"/>
      <c r="S4572" s="577"/>
    </row>
    <row r="4573" spans="3:19">
      <c r="C4573" s="577"/>
      <c r="R4573" s="577"/>
      <c r="S4573" s="577"/>
    </row>
    <row r="4574" spans="3:19">
      <c r="C4574" s="577"/>
      <c r="R4574" s="577"/>
      <c r="S4574" s="577"/>
    </row>
    <row r="4575" spans="3:19">
      <c r="C4575" s="577"/>
      <c r="R4575" s="577"/>
      <c r="S4575" s="577"/>
    </row>
    <row r="4576" spans="3:19">
      <c r="C4576" s="577"/>
      <c r="R4576" s="577"/>
      <c r="S4576" s="577"/>
    </row>
    <row r="4577" spans="3:19">
      <c r="C4577" s="577"/>
      <c r="R4577" s="577"/>
      <c r="S4577" s="577"/>
    </row>
    <row r="4578" spans="3:19">
      <c r="C4578" s="577"/>
      <c r="R4578" s="577"/>
      <c r="S4578" s="577"/>
    </row>
    <row r="4579" spans="3:19">
      <c r="C4579" s="577"/>
      <c r="R4579" s="577"/>
      <c r="S4579" s="577"/>
    </row>
    <row r="4580" spans="3:19">
      <c r="C4580" s="577"/>
      <c r="R4580" s="577"/>
      <c r="S4580" s="577"/>
    </row>
    <row r="4581" spans="3:19">
      <c r="C4581" s="577"/>
      <c r="R4581" s="577"/>
      <c r="S4581" s="577"/>
    </row>
    <row r="4582" spans="3:19">
      <c r="C4582" s="577"/>
      <c r="R4582" s="577"/>
      <c r="S4582" s="577"/>
    </row>
    <row r="4583" spans="3:19">
      <c r="C4583" s="577"/>
      <c r="R4583" s="577"/>
      <c r="S4583" s="577"/>
    </row>
    <row r="4584" spans="3:19">
      <c r="C4584" s="577"/>
      <c r="R4584" s="577"/>
      <c r="S4584" s="577"/>
    </row>
    <row r="4585" spans="3:19">
      <c r="C4585" s="577"/>
      <c r="R4585" s="577"/>
      <c r="S4585" s="577"/>
    </row>
    <row r="4586" spans="3:19">
      <c r="C4586" s="577"/>
      <c r="R4586" s="577"/>
      <c r="S4586" s="577"/>
    </row>
    <row r="4587" spans="3:19">
      <c r="C4587" s="577"/>
      <c r="R4587" s="577"/>
      <c r="S4587" s="577"/>
    </row>
    <row r="4588" spans="3:19">
      <c r="C4588" s="577"/>
      <c r="R4588" s="577"/>
      <c r="S4588" s="577"/>
    </row>
    <row r="4589" spans="3:19">
      <c r="C4589" s="577"/>
      <c r="R4589" s="577"/>
      <c r="S4589" s="577"/>
    </row>
    <row r="4590" spans="3:19">
      <c r="C4590" s="577"/>
      <c r="R4590" s="577"/>
      <c r="S4590" s="577"/>
    </row>
    <row r="4591" spans="3:19">
      <c r="C4591" s="577"/>
      <c r="R4591" s="577"/>
      <c r="S4591" s="577"/>
    </row>
    <row r="4592" spans="3:19">
      <c r="C4592" s="577"/>
      <c r="R4592" s="577"/>
      <c r="S4592" s="577"/>
    </row>
    <row r="4593" spans="3:19">
      <c r="C4593" s="577"/>
      <c r="R4593" s="577"/>
      <c r="S4593" s="577"/>
    </row>
    <row r="4594" spans="3:19">
      <c r="C4594" s="577"/>
      <c r="R4594" s="577"/>
      <c r="S4594" s="577"/>
    </row>
    <row r="4595" spans="3:19">
      <c r="C4595" s="577"/>
      <c r="R4595" s="577"/>
      <c r="S4595" s="577"/>
    </row>
    <row r="4596" spans="3:19">
      <c r="C4596" s="577"/>
      <c r="R4596" s="577"/>
      <c r="S4596" s="577"/>
    </row>
    <row r="4597" spans="3:19">
      <c r="C4597" s="577"/>
      <c r="R4597" s="577"/>
      <c r="S4597" s="577"/>
    </row>
    <row r="4598" spans="3:19">
      <c r="C4598" s="577"/>
      <c r="R4598" s="577"/>
      <c r="S4598" s="577"/>
    </row>
    <row r="4599" spans="3:19">
      <c r="C4599" s="577"/>
      <c r="R4599" s="577"/>
      <c r="S4599" s="577"/>
    </row>
    <row r="4600" spans="3:19">
      <c r="C4600" s="577"/>
      <c r="R4600" s="577"/>
      <c r="S4600" s="577"/>
    </row>
    <row r="4601" spans="3:19">
      <c r="C4601" s="577"/>
      <c r="R4601" s="577"/>
      <c r="S4601" s="577"/>
    </row>
    <row r="4602" spans="3:19">
      <c r="C4602" s="577"/>
      <c r="R4602" s="577"/>
      <c r="S4602" s="577"/>
    </row>
    <row r="4603" spans="3:19">
      <c r="C4603" s="577"/>
      <c r="R4603" s="577"/>
      <c r="S4603" s="577"/>
    </row>
    <row r="4604" spans="3:19">
      <c r="C4604" s="577"/>
      <c r="R4604" s="577"/>
      <c r="S4604" s="577"/>
    </row>
    <row r="4605" spans="3:19">
      <c r="C4605" s="577"/>
      <c r="R4605" s="577"/>
      <c r="S4605" s="577"/>
    </row>
    <row r="4606" spans="3:19">
      <c r="C4606" s="577"/>
      <c r="R4606" s="577"/>
      <c r="S4606" s="577"/>
    </row>
    <row r="4607" spans="3:19">
      <c r="C4607" s="577"/>
      <c r="R4607" s="577"/>
      <c r="S4607" s="577"/>
    </row>
    <row r="4608" spans="3:19">
      <c r="C4608" s="577"/>
      <c r="R4608" s="577"/>
      <c r="S4608" s="577"/>
    </row>
    <row r="4609" spans="3:19">
      <c r="C4609" s="577"/>
      <c r="R4609" s="577"/>
      <c r="S4609" s="577"/>
    </row>
    <row r="4610" spans="3:19">
      <c r="C4610" s="577"/>
      <c r="R4610" s="577"/>
      <c r="S4610" s="577"/>
    </row>
    <row r="4611" spans="3:19">
      <c r="C4611" s="577"/>
      <c r="R4611" s="577"/>
      <c r="S4611" s="577"/>
    </row>
    <row r="4612" spans="3:19">
      <c r="C4612" s="577"/>
      <c r="R4612" s="577"/>
      <c r="S4612" s="577"/>
    </row>
    <row r="4613" spans="3:19">
      <c r="C4613" s="577"/>
      <c r="R4613" s="577"/>
      <c r="S4613" s="577"/>
    </row>
    <row r="4614" spans="3:19">
      <c r="C4614" s="577"/>
      <c r="R4614" s="577"/>
      <c r="S4614" s="577"/>
    </row>
    <row r="4615" spans="3:19">
      <c r="C4615" s="577"/>
      <c r="R4615" s="577"/>
      <c r="S4615" s="577"/>
    </row>
    <row r="4616" spans="3:19">
      <c r="C4616" s="577"/>
      <c r="R4616" s="577"/>
      <c r="S4616" s="577"/>
    </row>
    <row r="4617" spans="3:19">
      <c r="C4617" s="577"/>
      <c r="R4617" s="577"/>
      <c r="S4617" s="577"/>
    </row>
    <row r="4618" spans="3:19">
      <c r="C4618" s="577"/>
      <c r="R4618" s="577"/>
      <c r="S4618" s="577"/>
    </row>
    <row r="4619" spans="3:19">
      <c r="C4619" s="577"/>
      <c r="R4619" s="577"/>
      <c r="S4619" s="577"/>
    </row>
    <row r="4620" spans="3:19">
      <c r="C4620" s="577"/>
      <c r="R4620" s="577"/>
      <c r="S4620" s="577"/>
    </row>
    <row r="4621" spans="3:19">
      <c r="C4621" s="577"/>
      <c r="R4621" s="577"/>
      <c r="S4621" s="577"/>
    </row>
    <row r="4622" spans="3:19">
      <c r="C4622" s="577"/>
      <c r="R4622" s="577"/>
      <c r="S4622" s="577"/>
    </row>
    <row r="4623" spans="3:19">
      <c r="C4623" s="577"/>
      <c r="R4623" s="577"/>
      <c r="S4623" s="577"/>
    </row>
    <row r="4624" spans="3:19">
      <c r="C4624" s="577"/>
      <c r="R4624" s="577"/>
      <c r="S4624" s="577"/>
    </row>
    <row r="4625" spans="3:19">
      <c r="C4625" s="577"/>
      <c r="R4625" s="577"/>
      <c r="S4625" s="577"/>
    </row>
    <row r="4626" spans="3:19">
      <c r="C4626" s="577"/>
      <c r="R4626" s="577"/>
      <c r="S4626" s="577"/>
    </row>
    <row r="4627" spans="3:19">
      <c r="C4627" s="577"/>
      <c r="R4627" s="577"/>
      <c r="S4627" s="577"/>
    </row>
    <row r="4628" spans="3:19">
      <c r="C4628" s="577"/>
      <c r="R4628" s="577"/>
      <c r="S4628" s="577"/>
    </row>
    <row r="4629" spans="3:19">
      <c r="C4629" s="577"/>
      <c r="R4629" s="577"/>
      <c r="S4629" s="577"/>
    </row>
    <row r="4630" spans="3:19">
      <c r="C4630" s="577"/>
      <c r="R4630" s="577"/>
      <c r="S4630" s="577"/>
    </row>
    <row r="4631" spans="3:19">
      <c r="C4631" s="577"/>
      <c r="R4631" s="577"/>
      <c r="S4631" s="577"/>
    </row>
    <row r="4632" spans="3:19">
      <c r="C4632" s="577"/>
      <c r="R4632" s="577"/>
      <c r="S4632" s="577"/>
    </row>
    <row r="4633" spans="3:19">
      <c r="C4633" s="577"/>
      <c r="R4633" s="577"/>
      <c r="S4633" s="577"/>
    </row>
    <row r="4634" spans="3:19">
      <c r="C4634" s="577"/>
      <c r="R4634" s="577"/>
      <c r="S4634" s="577"/>
    </row>
    <row r="4635" spans="3:19">
      <c r="C4635" s="577"/>
      <c r="R4635" s="577"/>
      <c r="S4635" s="577"/>
    </row>
    <row r="4636" spans="3:19">
      <c r="C4636" s="577"/>
      <c r="R4636" s="577"/>
      <c r="S4636" s="577"/>
    </row>
    <row r="4637" spans="3:19">
      <c r="C4637" s="577"/>
      <c r="R4637" s="577"/>
      <c r="S4637" s="577"/>
    </row>
    <row r="4638" spans="3:19">
      <c r="C4638" s="577"/>
      <c r="R4638" s="577"/>
      <c r="S4638" s="577"/>
    </row>
    <row r="4639" spans="3:19">
      <c r="C4639" s="577"/>
      <c r="R4639" s="577"/>
      <c r="S4639" s="577"/>
    </row>
    <row r="4640" spans="3:19">
      <c r="C4640" s="577"/>
      <c r="R4640" s="577"/>
      <c r="S4640" s="577"/>
    </row>
    <row r="4641" spans="3:19">
      <c r="C4641" s="577"/>
      <c r="R4641" s="577"/>
      <c r="S4641" s="577"/>
    </row>
    <row r="4642" spans="3:19">
      <c r="C4642" s="577"/>
      <c r="R4642" s="577"/>
      <c r="S4642" s="577"/>
    </row>
    <row r="4643" spans="3:19">
      <c r="C4643" s="577"/>
      <c r="R4643" s="577"/>
      <c r="S4643" s="577"/>
    </row>
    <row r="4644" spans="3:19">
      <c r="C4644" s="577"/>
      <c r="R4644" s="577"/>
      <c r="S4644" s="577"/>
    </row>
    <row r="4645" spans="3:19">
      <c r="C4645" s="577"/>
      <c r="R4645" s="577"/>
      <c r="S4645" s="577"/>
    </row>
    <row r="4646" spans="3:19">
      <c r="C4646" s="577"/>
      <c r="R4646" s="577"/>
      <c r="S4646" s="577"/>
    </row>
    <row r="4647" spans="3:19">
      <c r="C4647" s="577"/>
      <c r="R4647" s="577"/>
      <c r="S4647" s="577"/>
    </row>
    <row r="4648" spans="3:19">
      <c r="C4648" s="577"/>
      <c r="R4648" s="577"/>
      <c r="S4648" s="577"/>
    </row>
    <row r="4649" spans="3:19">
      <c r="C4649" s="577"/>
      <c r="R4649" s="577"/>
      <c r="S4649" s="577"/>
    </row>
    <row r="4650" spans="3:19">
      <c r="C4650" s="577"/>
      <c r="R4650" s="577"/>
      <c r="S4650" s="577"/>
    </row>
    <row r="4651" spans="3:19">
      <c r="C4651" s="577"/>
      <c r="R4651" s="577"/>
      <c r="S4651" s="577"/>
    </row>
    <row r="4652" spans="3:19">
      <c r="C4652" s="577"/>
      <c r="R4652" s="577"/>
      <c r="S4652" s="577"/>
    </row>
    <row r="4653" spans="3:19">
      <c r="C4653" s="577"/>
      <c r="R4653" s="577"/>
      <c r="S4653" s="577"/>
    </row>
    <row r="4654" spans="3:19">
      <c r="C4654" s="577"/>
      <c r="R4654" s="577"/>
      <c r="S4654" s="577"/>
    </row>
    <row r="4655" spans="3:19">
      <c r="C4655" s="577"/>
      <c r="R4655" s="577"/>
      <c r="S4655" s="577"/>
    </row>
    <row r="4656" spans="3:19">
      <c r="C4656" s="577"/>
      <c r="R4656" s="577"/>
      <c r="S4656" s="577"/>
    </row>
    <row r="4657" spans="3:19">
      <c r="C4657" s="577"/>
      <c r="R4657" s="577"/>
      <c r="S4657" s="577"/>
    </row>
    <row r="4658" spans="3:19">
      <c r="C4658" s="577"/>
      <c r="R4658" s="577"/>
      <c r="S4658" s="577"/>
    </row>
    <row r="4659" spans="3:19">
      <c r="C4659" s="577"/>
      <c r="R4659" s="577"/>
      <c r="S4659" s="577"/>
    </row>
    <row r="4660" spans="3:19">
      <c r="C4660" s="577"/>
      <c r="R4660" s="577"/>
      <c r="S4660" s="577"/>
    </row>
    <row r="4661" spans="3:19">
      <c r="C4661" s="577"/>
      <c r="R4661" s="577"/>
      <c r="S4661" s="577"/>
    </row>
    <row r="4662" spans="3:19">
      <c r="C4662" s="577"/>
      <c r="R4662" s="577"/>
      <c r="S4662" s="577"/>
    </row>
    <row r="4663" spans="3:19">
      <c r="C4663" s="577"/>
      <c r="R4663" s="577"/>
      <c r="S4663" s="577"/>
    </row>
    <row r="4664" spans="3:19">
      <c r="C4664" s="577"/>
      <c r="R4664" s="577"/>
      <c r="S4664" s="577"/>
    </row>
    <row r="4665" spans="3:19">
      <c r="C4665" s="577"/>
      <c r="R4665" s="577"/>
      <c r="S4665" s="577"/>
    </row>
    <row r="4666" spans="3:19">
      <c r="C4666" s="577"/>
      <c r="R4666" s="577"/>
      <c r="S4666" s="577"/>
    </row>
    <row r="4667" spans="3:19">
      <c r="C4667" s="577"/>
      <c r="R4667" s="577"/>
      <c r="S4667" s="577"/>
    </row>
    <row r="4668" spans="3:19">
      <c r="C4668" s="577"/>
      <c r="R4668" s="577"/>
      <c r="S4668" s="577"/>
    </row>
    <row r="4669" spans="3:19">
      <c r="C4669" s="577"/>
      <c r="R4669" s="577"/>
      <c r="S4669" s="577"/>
    </row>
    <row r="4670" spans="3:19">
      <c r="C4670" s="577"/>
      <c r="R4670" s="577"/>
      <c r="S4670" s="577"/>
    </row>
    <row r="4671" spans="3:19">
      <c r="C4671" s="577"/>
      <c r="R4671" s="577"/>
      <c r="S4671" s="577"/>
    </row>
    <row r="4672" spans="3:19">
      <c r="C4672" s="577"/>
      <c r="R4672" s="577"/>
      <c r="S4672" s="577"/>
    </row>
    <row r="4673" spans="3:19">
      <c r="C4673" s="577"/>
      <c r="R4673" s="577"/>
      <c r="S4673" s="577"/>
    </row>
    <row r="4674" spans="3:19">
      <c r="C4674" s="577"/>
      <c r="R4674" s="577"/>
      <c r="S4674" s="577"/>
    </row>
    <row r="4675" spans="3:19">
      <c r="C4675" s="577"/>
      <c r="R4675" s="577"/>
      <c r="S4675" s="577"/>
    </row>
    <row r="4676" spans="3:19">
      <c r="C4676" s="577"/>
      <c r="R4676" s="577"/>
      <c r="S4676" s="577"/>
    </row>
    <row r="4677" spans="3:19">
      <c r="C4677" s="577"/>
      <c r="R4677" s="577"/>
      <c r="S4677" s="577"/>
    </row>
    <row r="4678" spans="3:19">
      <c r="C4678" s="577"/>
      <c r="R4678" s="577"/>
      <c r="S4678" s="577"/>
    </row>
    <row r="4679" spans="3:19">
      <c r="C4679" s="577"/>
      <c r="R4679" s="577"/>
      <c r="S4679" s="577"/>
    </row>
    <row r="4680" spans="3:19">
      <c r="C4680" s="577"/>
      <c r="R4680" s="577"/>
      <c r="S4680" s="577"/>
    </row>
    <row r="4681" spans="3:19">
      <c r="C4681" s="577"/>
      <c r="R4681" s="577"/>
      <c r="S4681" s="577"/>
    </row>
    <row r="4682" spans="3:19">
      <c r="C4682" s="577"/>
      <c r="R4682" s="577"/>
      <c r="S4682" s="577"/>
    </row>
    <row r="4683" spans="3:19">
      <c r="C4683" s="577"/>
      <c r="R4683" s="577"/>
      <c r="S4683" s="577"/>
    </row>
    <row r="4684" spans="3:19">
      <c r="C4684" s="577"/>
      <c r="R4684" s="577"/>
      <c r="S4684" s="577"/>
    </row>
    <row r="4685" spans="3:19">
      <c r="C4685" s="577"/>
      <c r="R4685" s="577"/>
      <c r="S4685" s="577"/>
    </row>
    <row r="4686" spans="3:19">
      <c r="C4686" s="577"/>
      <c r="R4686" s="577"/>
      <c r="S4686" s="577"/>
    </row>
    <row r="4687" spans="3:19">
      <c r="C4687" s="577"/>
      <c r="R4687" s="577"/>
      <c r="S4687" s="577"/>
    </row>
    <row r="4688" spans="3:19">
      <c r="C4688" s="577"/>
      <c r="R4688" s="577"/>
      <c r="S4688" s="577"/>
    </row>
    <row r="4689" spans="3:19">
      <c r="C4689" s="577"/>
      <c r="K4689" s="577"/>
      <c r="R4689" s="577"/>
      <c r="S4689" s="577"/>
    </row>
    <row r="4690" spans="3:19">
      <c r="C4690" s="577"/>
      <c r="R4690" s="577"/>
      <c r="S4690" s="577"/>
    </row>
    <row r="4691" spans="3:19">
      <c r="C4691" s="577"/>
      <c r="R4691" s="577"/>
      <c r="S4691" s="577"/>
    </row>
    <row r="4692" spans="3:19">
      <c r="C4692" s="577"/>
      <c r="R4692" s="577"/>
      <c r="S4692" s="577"/>
    </row>
    <row r="4693" spans="3:19">
      <c r="C4693" s="577"/>
      <c r="K4693" s="577"/>
      <c r="R4693" s="577"/>
      <c r="S4693" s="577"/>
    </row>
    <row r="4694" spans="3:19">
      <c r="C4694" s="577"/>
      <c r="R4694" s="577"/>
      <c r="S4694" s="577"/>
    </row>
    <row r="4695" spans="3:19">
      <c r="C4695" s="577"/>
      <c r="R4695" s="577"/>
      <c r="S4695" s="577"/>
    </row>
    <row r="4696" spans="3:19">
      <c r="C4696" s="577"/>
      <c r="R4696" s="577"/>
      <c r="S4696" s="577"/>
    </row>
    <row r="4697" spans="3:19">
      <c r="C4697" s="577"/>
      <c r="R4697" s="577"/>
      <c r="S4697" s="577"/>
    </row>
    <row r="4698" spans="3:19">
      <c r="C4698" s="577"/>
      <c r="R4698" s="577"/>
      <c r="S4698" s="577"/>
    </row>
    <row r="4699" spans="3:19">
      <c r="C4699" s="577"/>
      <c r="R4699" s="577"/>
      <c r="S4699" s="577"/>
    </row>
    <row r="4700" spans="3:19">
      <c r="C4700" s="577"/>
      <c r="R4700" s="577"/>
      <c r="S4700" s="577"/>
    </row>
    <row r="4701" spans="3:19">
      <c r="C4701" s="577"/>
      <c r="R4701" s="577"/>
      <c r="S4701" s="577"/>
    </row>
    <row r="4702" spans="3:19">
      <c r="C4702" s="577"/>
      <c r="R4702" s="577"/>
      <c r="S4702" s="577"/>
    </row>
    <row r="4703" spans="3:19">
      <c r="C4703" s="577"/>
      <c r="R4703" s="577"/>
      <c r="S4703" s="577"/>
    </row>
    <row r="4704" spans="3:19">
      <c r="C4704" s="577"/>
      <c r="R4704" s="577"/>
      <c r="S4704" s="577"/>
    </row>
    <row r="4705" spans="3:19">
      <c r="C4705" s="577"/>
      <c r="R4705" s="577"/>
      <c r="S4705" s="577"/>
    </row>
    <row r="4706" spans="3:19">
      <c r="C4706" s="577"/>
      <c r="R4706" s="577"/>
      <c r="S4706" s="577"/>
    </row>
    <row r="4707" spans="3:19">
      <c r="C4707" s="577"/>
      <c r="R4707" s="577"/>
      <c r="S4707" s="577"/>
    </row>
    <row r="4708" spans="3:19">
      <c r="C4708" s="577"/>
      <c r="R4708" s="577"/>
      <c r="S4708" s="577"/>
    </row>
    <row r="4709" spans="3:19">
      <c r="C4709" s="577"/>
      <c r="R4709" s="577"/>
      <c r="S4709" s="577"/>
    </row>
    <row r="4710" spans="3:19">
      <c r="C4710" s="577"/>
      <c r="R4710" s="577"/>
      <c r="S4710" s="577"/>
    </row>
    <row r="4711" spans="3:19">
      <c r="C4711" s="577"/>
      <c r="R4711" s="577"/>
      <c r="S4711" s="577"/>
    </row>
    <row r="4712" spans="3:19">
      <c r="C4712" s="577"/>
      <c r="R4712" s="577"/>
      <c r="S4712" s="577"/>
    </row>
    <row r="4713" spans="3:19">
      <c r="C4713" s="577"/>
      <c r="R4713" s="577"/>
      <c r="S4713" s="577"/>
    </row>
    <row r="4714" spans="3:19">
      <c r="C4714" s="577"/>
      <c r="R4714" s="577"/>
      <c r="S4714" s="577"/>
    </row>
    <row r="4715" spans="3:19">
      <c r="C4715" s="577"/>
      <c r="R4715" s="577"/>
      <c r="S4715" s="577"/>
    </row>
    <row r="4716" spans="3:19">
      <c r="C4716" s="577"/>
      <c r="R4716" s="577"/>
      <c r="S4716" s="577"/>
    </row>
    <row r="4717" spans="3:19">
      <c r="C4717" s="577"/>
      <c r="R4717" s="577"/>
      <c r="S4717" s="577"/>
    </row>
    <row r="4718" spans="3:19">
      <c r="C4718" s="577"/>
      <c r="R4718" s="577"/>
      <c r="S4718" s="577"/>
    </row>
    <row r="4719" spans="3:19">
      <c r="C4719" s="577"/>
      <c r="R4719" s="577"/>
      <c r="S4719" s="577"/>
    </row>
    <row r="4720" spans="3:19">
      <c r="C4720" s="577"/>
      <c r="R4720" s="577"/>
      <c r="S4720" s="577"/>
    </row>
    <row r="4721" spans="3:19">
      <c r="C4721" s="577"/>
      <c r="R4721" s="577"/>
      <c r="S4721" s="577"/>
    </row>
    <row r="4722" spans="3:19">
      <c r="C4722" s="577"/>
      <c r="R4722" s="577"/>
      <c r="S4722" s="577"/>
    </row>
    <row r="4723" spans="3:19">
      <c r="C4723" s="577"/>
      <c r="R4723" s="577"/>
      <c r="S4723" s="577"/>
    </row>
    <row r="4724" spans="3:19">
      <c r="C4724" s="577"/>
      <c r="R4724" s="577"/>
      <c r="S4724" s="577"/>
    </row>
    <row r="4725" spans="3:19">
      <c r="C4725" s="577"/>
      <c r="R4725" s="577"/>
      <c r="S4725" s="577"/>
    </row>
    <row r="4726" spans="3:19">
      <c r="C4726" s="577"/>
      <c r="R4726" s="577"/>
      <c r="S4726" s="577"/>
    </row>
    <row r="4727" spans="3:19">
      <c r="C4727" s="577"/>
      <c r="R4727" s="577"/>
      <c r="S4727" s="577"/>
    </row>
    <row r="4728" spans="3:19">
      <c r="C4728" s="577"/>
      <c r="R4728" s="577"/>
      <c r="S4728" s="577"/>
    </row>
    <row r="4729" spans="3:19">
      <c r="C4729" s="577"/>
      <c r="R4729" s="577"/>
      <c r="S4729" s="577"/>
    </row>
    <row r="4730" spans="3:19">
      <c r="C4730" s="577"/>
      <c r="R4730" s="577"/>
      <c r="S4730" s="577"/>
    </row>
    <row r="4731" spans="3:19">
      <c r="C4731" s="577"/>
      <c r="R4731" s="577"/>
      <c r="S4731" s="577"/>
    </row>
    <row r="4732" spans="3:19">
      <c r="C4732" s="577"/>
      <c r="R4732" s="577"/>
      <c r="S4732" s="577"/>
    </row>
    <row r="4733" spans="3:19">
      <c r="C4733" s="577"/>
      <c r="R4733" s="577"/>
      <c r="S4733" s="577"/>
    </row>
    <row r="4734" spans="3:19">
      <c r="C4734" s="577"/>
      <c r="R4734" s="577"/>
      <c r="S4734" s="577"/>
    </row>
    <row r="4735" spans="3:19">
      <c r="C4735" s="577"/>
      <c r="R4735" s="577"/>
      <c r="S4735" s="577"/>
    </row>
    <row r="4736" spans="3:19">
      <c r="C4736" s="577"/>
      <c r="R4736" s="577"/>
      <c r="S4736" s="577"/>
    </row>
    <row r="4737" spans="3:19">
      <c r="C4737" s="577"/>
      <c r="R4737" s="577"/>
      <c r="S4737" s="577"/>
    </row>
    <row r="4738" spans="3:19">
      <c r="C4738" s="577"/>
      <c r="R4738" s="577"/>
      <c r="S4738" s="577"/>
    </row>
    <row r="4739" spans="3:19">
      <c r="C4739" s="577"/>
      <c r="R4739" s="577"/>
      <c r="S4739" s="577"/>
    </row>
    <row r="4740" spans="3:19">
      <c r="C4740" s="577"/>
      <c r="R4740" s="577"/>
      <c r="S4740" s="577"/>
    </row>
    <row r="4741" spans="3:19">
      <c r="C4741" s="577"/>
      <c r="R4741" s="577"/>
      <c r="S4741" s="577"/>
    </row>
    <row r="4742" spans="3:19">
      <c r="C4742" s="577"/>
      <c r="R4742" s="577"/>
      <c r="S4742" s="577"/>
    </row>
    <row r="4743" spans="3:19">
      <c r="C4743" s="577"/>
      <c r="R4743" s="577"/>
      <c r="S4743" s="577"/>
    </row>
    <row r="4744" spans="3:19">
      <c r="C4744" s="577"/>
      <c r="R4744" s="577"/>
      <c r="S4744" s="577"/>
    </row>
    <row r="4745" spans="3:19">
      <c r="C4745" s="577"/>
      <c r="R4745" s="577"/>
      <c r="S4745" s="577"/>
    </row>
    <row r="4746" spans="3:19">
      <c r="C4746" s="577"/>
      <c r="R4746" s="577"/>
      <c r="S4746" s="577"/>
    </row>
    <row r="4747" spans="3:19">
      <c r="C4747" s="577"/>
      <c r="R4747" s="577"/>
      <c r="S4747" s="577"/>
    </row>
    <row r="4748" spans="3:19">
      <c r="C4748" s="577"/>
      <c r="R4748" s="577"/>
      <c r="S4748" s="577"/>
    </row>
    <row r="4749" spans="3:19">
      <c r="C4749" s="577"/>
      <c r="R4749" s="577"/>
      <c r="S4749" s="577"/>
    </row>
    <row r="4750" spans="3:19">
      <c r="C4750" s="577"/>
      <c r="R4750" s="577"/>
      <c r="S4750" s="577"/>
    </row>
    <row r="4751" spans="3:19">
      <c r="C4751" s="577"/>
      <c r="R4751" s="577"/>
      <c r="S4751" s="577"/>
    </row>
    <row r="4752" spans="3:19">
      <c r="C4752" s="577"/>
      <c r="R4752" s="577"/>
      <c r="S4752" s="577"/>
    </row>
    <row r="4753" spans="3:19">
      <c r="C4753" s="577"/>
      <c r="R4753" s="577"/>
      <c r="S4753" s="577"/>
    </row>
    <row r="4754" spans="3:19">
      <c r="C4754" s="577"/>
      <c r="R4754" s="577"/>
      <c r="S4754" s="577"/>
    </row>
    <row r="4755" spans="3:19">
      <c r="C4755" s="577"/>
      <c r="R4755" s="577"/>
      <c r="S4755" s="577"/>
    </row>
    <row r="4756" spans="3:19">
      <c r="C4756" s="577"/>
      <c r="R4756" s="577"/>
      <c r="S4756" s="577"/>
    </row>
    <row r="4757" spans="3:19">
      <c r="C4757" s="577"/>
      <c r="R4757" s="577"/>
      <c r="S4757" s="577"/>
    </row>
    <row r="4758" spans="3:19">
      <c r="C4758" s="577"/>
      <c r="R4758" s="577"/>
      <c r="S4758" s="577"/>
    </row>
    <row r="4759" spans="3:19">
      <c r="C4759" s="577"/>
      <c r="R4759" s="577"/>
      <c r="S4759" s="577"/>
    </row>
    <row r="4760" spans="3:19">
      <c r="C4760" s="577"/>
      <c r="R4760" s="577"/>
      <c r="S4760" s="577"/>
    </row>
    <row r="4761" spans="3:19">
      <c r="C4761" s="577"/>
      <c r="R4761" s="577"/>
      <c r="S4761" s="577"/>
    </row>
    <row r="4762" spans="3:19">
      <c r="C4762" s="577"/>
      <c r="R4762" s="577"/>
      <c r="S4762" s="577"/>
    </row>
    <row r="4763" spans="3:19">
      <c r="C4763" s="577"/>
      <c r="R4763" s="577"/>
      <c r="S4763" s="577"/>
    </row>
    <row r="4764" spans="3:19">
      <c r="C4764" s="577"/>
      <c r="R4764" s="577"/>
      <c r="S4764" s="577"/>
    </row>
    <row r="4765" spans="3:19">
      <c r="C4765" s="577"/>
      <c r="R4765" s="577"/>
      <c r="S4765" s="577"/>
    </row>
    <row r="4766" spans="3:19">
      <c r="C4766" s="577"/>
      <c r="R4766" s="577"/>
      <c r="S4766" s="577"/>
    </row>
    <row r="4767" spans="3:19">
      <c r="C4767" s="577"/>
      <c r="R4767" s="577"/>
      <c r="S4767" s="577"/>
    </row>
    <row r="4768" spans="3:19">
      <c r="C4768" s="577"/>
      <c r="R4768" s="577"/>
      <c r="S4768" s="577"/>
    </row>
    <row r="4769" spans="3:19">
      <c r="C4769" s="577"/>
      <c r="R4769" s="577"/>
      <c r="S4769" s="577"/>
    </row>
    <row r="4770" spans="3:19">
      <c r="C4770" s="577"/>
      <c r="R4770" s="577"/>
      <c r="S4770" s="577"/>
    </row>
    <row r="4771" spans="3:19">
      <c r="C4771" s="577"/>
      <c r="R4771" s="577"/>
      <c r="S4771" s="577"/>
    </row>
    <row r="4772" spans="3:19">
      <c r="C4772" s="577"/>
      <c r="R4772" s="577"/>
      <c r="S4772" s="577"/>
    </row>
    <row r="4773" spans="3:19">
      <c r="C4773" s="577"/>
      <c r="R4773" s="577"/>
      <c r="S4773" s="577"/>
    </row>
    <row r="4774" spans="3:19">
      <c r="C4774" s="577"/>
      <c r="R4774" s="577"/>
      <c r="S4774" s="577"/>
    </row>
    <row r="4775" spans="3:19">
      <c r="C4775" s="577"/>
      <c r="R4775" s="577"/>
      <c r="S4775" s="577"/>
    </row>
    <row r="4776" spans="3:19">
      <c r="C4776" s="577"/>
      <c r="R4776" s="577"/>
      <c r="S4776" s="577"/>
    </row>
    <row r="4777" spans="3:19">
      <c r="C4777" s="577"/>
      <c r="R4777" s="577"/>
      <c r="S4777" s="577"/>
    </row>
    <row r="4778" spans="3:19">
      <c r="C4778" s="577"/>
      <c r="R4778" s="577"/>
      <c r="S4778" s="577"/>
    </row>
    <row r="4779" spans="3:19">
      <c r="C4779" s="577"/>
      <c r="R4779" s="577"/>
      <c r="S4779" s="577"/>
    </row>
    <row r="4780" spans="3:19">
      <c r="C4780" s="577"/>
      <c r="R4780" s="577"/>
      <c r="S4780" s="577"/>
    </row>
    <row r="4781" spans="3:19">
      <c r="C4781" s="577"/>
      <c r="R4781" s="577"/>
      <c r="S4781" s="577"/>
    </row>
    <row r="4782" spans="3:19">
      <c r="C4782" s="577"/>
      <c r="R4782" s="577"/>
      <c r="S4782" s="577"/>
    </row>
    <row r="4783" spans="3:19">
      <c r="C4783" s="577"/>
      <c r="R4783" s="577"/>
      <c r="S4783" s="577"/>
    </row>
    <row r="4784" spans="3:19">
      <c r="C4784" s="577"/>
      <c r="R4784" s="577"/>
      <c r="S4784" s="577"/>
    </row>
    <row r="4785" spans="3:19">
      <c r="C4785" s="577"/>
      <c r="R4785" s="577"/>
      <c r="S4785" s="577"/>
    </row>
    <row r="4786" spans="3:19">
      <c r="C4786" s="577"/>
      <c r="R4786" s="577"/>
      <c r="S4786" s="577"/>
    </row>
    <row r="4787" spans="3:19">
      <c r="C4787" s="577"/>
      <c r="R4787" s="577"/>
      <c r="S4787" s="577"/>
    </row>
    <row r="4788" spans="3:19">
      <c r="C4788" s="577"/>
      <c r="R4788" s="577"/>
      <c r="S4788" s="577"/>
    </row>
    <row r="4789" spans="3:19">
      <c r="C4789" s="577"/>
      <c r="R4789" s="577"/>
      <c r="S4789" s="577"/>
    </row>
    <row r="4790" spans="3:19">
      <c r="C4790" s="577"/>
      <c r="R4790" s="577"/>
      <c r="S4790" s="577"/>
    </row>
    <row r="4791" spans="3:19">
      <c r="C4791" s="577"/>
      <c r="R4791" s="577"/>
      <c r="S4791" s="577"/>
    </row>
    <row r="4792" spans="3:19">
      <c r="C4792" s="577"/>
      <c r="R4792" s="577"/>
      <c r="S4792" s="577"/>
    </row>
    <row r="4793" spans="3:19">
      <c r="C4793" s="577"/>
      <c r="R4793" s="577"/>
      <c r="S4793" s="577"/>
    </row>
    <row r="4794" spans="3:19">
      <c r="C4794" s="577"/>
      <c r="R4794" s="577"/>
      <c r="S4794" s="577"/>
    </row>
    <row r="4795" spans="3:19">
      <c r="C4795" s="577"/>
      <c r="R4795" s="577"/>
      <c r="S4795" s="577"/>
    </row>
    <row r="4796" spans="3:19">
      <c r="C4796" s="577"/>
      <c r="R4796" s="577"/>
      <c r="S4796" s="577"/>
    </row>
    <row r="4797" spans="3:19">
      <c r="C4797" s="577"/>
      <c r="K4797" s="577"/>
      <c r="R4797" s="577"/>
      <c r="S4797" s="577"/>
    </row>
    <row r="4798" spans="3:19">
      <c r="C4798" s="577"/>
      <c r="R4798" s="577"/>
      <c r="S4798" s="577"/>
    </row>
    <row r="4799" spans="3:19">
      <c r="C4799" s="577"/>
      <c r="R4799" s="577"/>
      <c r="S4799" s="577"/>
    </row>
    <row r="4800" spans="3:19">
      <c r="C4800" s="577"/>
      <c r="R4800" s="577"/>
      <c r="S4800" s="577"/>
    </row>
    <row r="4801" spans="3:19">
      <c r="C4801" s="577"/>
      <c r="R4801" s="577"/>
      <c r="S4801" s="577"/>
    </row>
    <row r="4802" spans="3:19">
      <c r="C4802" s="577"/>
      <c r="R4802" s="577"/>
      <c r="S4802" s="577"/>
    </row>
    <row r="4803" spans="3:19">
      <c r="C4803" s="577"/>
      <c r="R4803" s="577"/>
      <c r="S4803" s="577"/>
    </row>
    <row r="4804" spans="3:19">
      <c r="C4804" s="577"/>
      <c r="R4804" s="577"/>
      <c r="S4804" s="577"/>
    </row>
    <row r="4805" spans="3:19">
      <c r="C4805" s="577"/>
      <c r="R4805" s="577"/>
      <c r="S4805" s="577"/>
    </row>
    <row r="4806" spans="3:19">
      <c r="C4806" s="577"/>
      <c r="R4806" s="577"/>
      <c r="S4806" s="577"/>
    </row>
    <row r="4807" spans="3:19">
      <c r="C4807" s="577"/>
      <c r="R4807" s="577"/>
      <c r="S4807" s="577"/>
    </row>
    <row r="4808" spans="3:19">
      <c r="C4808" s="577"/>
      <c r="R4808" s="577"/>
      <c r="S4808" s="577"/>
    </row>
    <row r="4809" spans="3:19">
      <c r="C4809" s="577"/>
      <c r="R4809" s="577"/>
      <c r="S4809" s="577"/>
    </row>
    <row r="4810" spans="3:19">
      <c r="C4810" s="577"/>
      <c r="R4810" s="577"/>
      <c r="S4810" s="577"/>
    </row>
    <row r="4811" spans="3:19">
      <c r="C4811" s="577"/>
      <c r="R4811" s="577"/>
      <c r="S4811" s="577"/>
    </row>
    <row r="4812" spans="3:19">
      <c r="C4812" s="577"/>
      <c r="R4812" s="577"/>
      <c r="S4812" s="577"/>
    </row>
    <row r="4813" spans="3:19">
      <c r="C4813" s="577"/>
      <c r="R4813" s="577"/>
      <c r="S4813" s="577"/>
    </row>
    <row r="4814" spans="3:19">
      <c r="C4814" s="577"/>
      <c r="R4814" s="577"/>
      <c r="S4814" s="577"/>
    </row>
    <row r="4815" spans="3:19">
      <c r="C4815" s="577"/>
      <c r="R4815" s="577"/>
      <c r="S4815" s="577"/>
    </row>
    <row r="4816" spans="3:19">
      <c r="C4816" s="577"/>
      <c r="R4816" s="577"/>
      <c r="S4816" s="577"/>
    </row>
    <row r="4817" spans="3:19">
      <c r="C4817" s="577"/>
      <c r="R4817" s="577"/>
      <c r="S4817" s="577"/>
    </row>
    <row r="4818" spans="3:19">
      <c r="C4818" s="577"/>
      <c r="R4818" s="577"/>
      <c r="S4818" s="577"/>
    </row>
    <row r="4819" spans="3:19">
      <c r="C4819" s="577"/>
      <c r="R4819" s="577"/>
      <c r="S4819" s="577"/>
    </row>
    <row r="4820" spans="3:19">
      <c r="C4820" s="577"/>
      <c r="R4820" s="577"/>
      <c r="S4820" s="577"/>
    </row>
    <row r="4821" spans="3:19">
      <c r="C4821" s="577"/>
      <c r="R4821" s="577"/>
      <c r="S4821" s="577"/>
    </row>
    <row r="4822" spans="3:19">
      <c r="C4822" s="577"/>
      <c r="R4822" s="577"/>
      <c r="S4822" s="577"/>
    </row>
    <row r="4823" spans="3:19">
      <c r="C4823" s="577"/>
      <c r="R4823" s="577"/>
      <c r="S4823" s="577"/>
    </row>
    <row r="4824" spans="3:19">
      <c r="C4824" s="577"/>
      <c r="R4824" s="577"/>
      <c r="S4824" s="577"/>
    </row>
    <row r="4825" spans="3:19">
      <c r="C4825" s="577"/>
      <c r="R4825" s="577"/>
      <c r="S4825" s="577"/>
    </row>
    <row r="4826" spans="3:19">
      <c r="C4826" s="577"/>
      <c r="R4826" s="577"/>
      <c r="S4826" s="577"/>
    </row>
    <row r="4827" spans="3:19">
      <c r="C4827" s="577"/>
      <c r="R4827" s="577"/>
      <c r="S4827" s="577"/>
    </row>
    <row r="4828" spans="3:19">
      <c r="C4828" s="577"/>
      <c r="R4828" s="577"/>
      <c r="S4828" s="577"/>
    </row>
    <row r="4829" spans="3:19">
      <c r="C4829" s="577"/>
      <c r="R4829" s="577"/>
      <c r="S4829" s="577"/>
    </row>
    <row r="4830" spans="3:19">
      <c r="C4830" s="577"/>
      <c r="R4830" s="577"/>
      <c r="S4830" s="577"/>
    </row>
    <row r="4831" spans="3:19">
      <c r="C4831" s="577"/>
      <c r="R4831" s="577"/>
      <c r="S4831" s="577"/>
    </row>
    <row r="4832" spans="3:19">
      <c r="C4832" s="577"/>
      <c r="R4832" s="577"/>
      <c r="S4832" s="577"/>
    </row>
    <row r="4833" spans="3:19">
      <c r="C4833" s="577"/>
      <c r="R4833" s="577"/>
      <c r="S4833" s="577"/>
    </row>
    <row r="4834" spans="3:19">
      <c r="C4834" s="577"/>
      <c r="R4834" s="577"/>
      <c r="S4834" s="577"/>
    </row>
    <row r="4835" spans="3:19">
      <c r="C4835" s="577"/>
      <c r="R4835" s="577"/>
      <c r="S4835" s="577"/>
    </row>
    <row r="4836" spans="3:19">
      <c r="C4836" s="577"/>
      <c r="R4836" s="577"/>
      <c r="S4836" s="577"/>
    </row>
    <row r="4837" spans="3:19">
      <c r="C4837" s="577"/>
      <c r="R4837" s="577"/>
      <c r="S4837" s="577"/>
    </row>
    <row r="4838" spans="3:19">
      <c r="C4838" s="577"/>
      <c r="R4838" s="577"/>
      <c r="S4838" s="577"/>
    </row>
    <row r="4839" spans="3:19">
      <c r="C4839" s="577"/>
      <c r="R4839" s="577"/>
      <c r="S4839" s="577"/>
    </row>
    <row r="4840" spans="3:19">
      <c r="C4840" s="577"/>
      <c r="R4840" s="577"/>
      <c r="S4840" s="577"/>
    </row>
    <row r="4841" spans="3:19">
      <c r="C4841" s="577"/>
      <c r="R4841" s="577"/>
      <c r="S4841" s="577"/>
    </row>
    <row r="4842" spans="3:19">
      <c r="C4842" s="577"/>
      <c r="R4842" s="577"/>
      <c r="S4842" s="577"/>
    </row>
    <row r="4843" spans="3:19">
      <c r="C4843" s="577"/>
      <c r="R4843" s="577"/>
      <c r="S4843" s="577"/>
    </row>
    <row r="4844" spans="3:19">
      <c r="C4844" s="577"/>
      <c r="R4844" s="577"/>
      <c r="S4844" s="577"/>
    </row>
    <row r="4845" spans="3:19">
      <c r="C4845" s="577"/>
      <c r="R4845" s="577"/>
      <c r="S4845" s="577"/>
    </row>
    <row r="4846" spans="3:19">
      <c r="C4846" s="577"/>
      <c r="R4846" s="577"/>
      <c r="S4846" s="577"/>
    </row>
    <row r="4847" spans="3:19">
      <c r="C4847" s="577"/>
      <c r="R4847" s="577"/>
      <c r="S4847" s="577"/>
    </row>
    <row r="4848" spans="3:19">
      <c r="C4848" s="577"/>
      <c r="R4848" s="577"/>
      <c r="S4848" s="577"/>
    </row>
    <row r="4849" spans="3:19">
      <c r="C4849" s="577"/>
      <c r="R4849" s="577"/>
      <c r="S4849" s="577"/>
    </row>
    <row r="4850" spans="3:19">
      <c r="C4850" s="577"/>
      <c r="R4850" s="577"/>
      <c r="S4850" s="577"/>
    </row>
    <row r="4851" spans="3:19">
      <c r="C4851" s="577"/>
      <c r="R4851" s="577"/>
      <c r="S4851" s="577"/>
    </row>
    <row r="4852" spans="3:19">
      <c r="C4852" s="577"/>
      <c r="R4852" s="577"/>
      <c r="S4852" s="577"/>
    </row>
    <row r="4853" spans="3:19">
      <c r="C4853" s="577"/>
      <c r="R4853" s="577"/>
      <c r="S4853" s="577"/>
    </row>
    <row r="4854" spans="3:19">
      <c r="C4854" s="577"/>
      <c r="R4854" s="577"/>
      <c r="S4854" s="577"/>
    </row>
    <row r="4855" spans="3:19">
      <c r="C4855" s="577"/>
      <c r="R4855" s="577"/>
      <c r="S4855" s="577"/>
    </row>
    <row r="4856" spans="3:19">
      <c r="C4856" s="577"/>
      <c r="R4856" s="577"/>
      <c r="S4856" s="577"/>
    </row>
    <row r="4857" spans="3:19">
      <c r="C4857" s="577"/>
      <c r="R4857" s="577"/>
      <c r="S4857" s="577"/>
    </row>
    <row r="4858" spans="3:19">
      <c r="C4858" s="577"/>
      <c r="R4858" s="577"/>
      <c r="S4858" s="577"/>
    </row>
    <row r="4859" spans="3:19">
      <c r="C4859" s="577"/>
      <c r="R4859" s="577"/>
      <c r="S4859" s="577"/>
    </row>
    <row r="4860" spans="3:19">
      <c r="C4860" s="577"/>
      <c r="R4860" s="577"/>
      <c r="S4860" s="577"/>
    </row>
    <row r="4861" spans="3:19">
      <c r="C4861" s="577"/>
      <c r="R4861" s="577"/>
      <c r="S4861" s="577"/>
    </row>
    <row r="4862" spans="3:19">
      <c r="C4862" s="577"/>
      <c r="R4862" s="577"/>
      <c r="S4862" s="577"/>
    </row>
    <row r="4863" spans="3:19">
      <c r="C4863" s="577"/>
      <c r="R4863" s="577"/>
      <c r="S4863" s="577"/>
    </row>
    <row r="4864" spans="3:19">
      <c r="C4864" s="577"/>
      <c r="R4864" s="577"/>
      <c r="S4864" s="577"/>
    </row>
    <row r="4865" spans="3:19">
      <c r="C4865" s="577"/>
      <c r="R4865" s="577"/>
      <c r="S4865" s="577"/>
    </row>
    <row r="4866" spans="3:19">
      <c r="C4866" s="577"/>
      <c r="R4866" s="577"/>
      <c r="S4866" s="577"/>
    </row>
    <row r="4867" spans="3:19">
      <c r="C4867" s="577"/>
      <c r="R4867" s="577"/>
      <c r="S4867" s="577"/>
    </row>
    <row r="4868" spans="3:19">
      <c r="C4868" s="577"/>
      <c r="R4868" s="577"/>
      <c r="S4868" s="577"/>
    </row>
    <row r="4869" spans="3:19">
      <c r="C4869" s="577"/>
      <c r="R4869" s="577"/>
      <c r="S4869" s="577"/>
    </row>
    <row r="4870" spans="3:19">
      <c r="C4870" s="577"/>
      <c r="R4870" s="577"/>
      <c r="S4870" s="577"/>
    </row>
    <row r="4871" spans="3:19">
      <c r="C4871" s="577"/>
      <c r="R4871" s="577"/>
      <c r="S4871" s="577"/>
    </row>
    <row r="4872" spans="3:19">
      <c r="C4872" s="577"/>
      <c r="R4872" s="577"/>
      <c r="S4872" s="577"/>
    </row>
    <row r="4873" spans="3:19">
      <c r="C4873" s="577"/>
      <c r="R4873" s="577"/>
      <c r="S4873" s="577"/>
    </row>
    <row r="4874" spans="3:19">
      <c r="C4874" s="577"/>
      <c r="R4874" s="577"/>
      <c r="S4874" s="577"/>
    </row>
    <row r="4875" spans="3:19">
      <c r="C4875" s="577"/>
      <c r="R4875" s="577"/>
      <c r="S4875" s="577"/>
    </row>
    <row r="4876" spans="3:19">
      <c r="C4876" s="577"/>
      <c r="R4876" s="577"/>
      <c r="S4876" s="577"/>
    </row>
    <row r="4877" spans="3:19">
      <c r="C4877" s="577"/>
      <c r="R4877" s="577"/>
      <c r="S4877" s="577"/>
    </row>
    <row r="4878" spans="3:19">
      <c r="C4878" s="577"/>
      <c r="R4878" s="577"/>
      <c r="S4878" s="577"/>
    </row>
    <row r="4879" spans="3:19">
      <c r="C4879" s="577"/>
      <c r="R4879" s="577"/>
      <c r="S4879" s="577"/>
    </row>
    <row r="4880" spans="3:19">
      <c r="C4880" s="577"/>
      <c r="R4880" s="577"/>
      <c r="S4880" s="577"/>
    </row>
    <row r="4881" spans="3:19">
      <c r="C4881" s="577"/>
      <c r="R4881" s="577"/>
      <c r="S4881" s="577"/>
    </row>
    <row r="4882" spans="3:19">
      <c r="C4882" s="577"/>
      <c r="R4882" s="577"/>
      <c r="S4882" s="577"/>
    </row>
    <row r="4883" spans="3:19">
      <c r="C4883" s="577"/>
      <c r="R4883" s="577"/>
      <c r="S4883" s="577"/>
    </row>
    <row r="4884" spans="3:19">
      <c r="C4884" s="577"/>
      <c r="R4884" s="577"/>
      <c r="S4884" s="577"/>
    </row>
    <row r="4885" spans="3:19">
      <c r="C4885" s="577"/>
      <c r="R4885" s="577"/>
      <c r="S4885" s="577"/>
    </row>
    <row r="4886" spans="3:19">
      <c r="C4886" s="577"/>
      <c r="R4886" s="577"/>
      <c r="S4886" s="577"/>
    </row>
    <row r="4887" spans="3:19">
      <c r="C4887" s="577"/>
      <c r="R4887" s="577"/>
      <c r="S4887" s="577"/>
    </row>
    <row r="4888" spans="3:19">
      <c r="C4888" s="577"/>
      <c r="R4888" s="577"/>
      <c r="S4888" s="577"/>
    </row>
    <row r="4889" spans="3:19">
      <c r="C4889" s="577"/>
      <c r="R4889" s="577"/>
      <c r="S4889" s="577"/>
    </row>
    <row r="4890" spans="3:19">
      <c r="C4890" s="577"/>
      <c r="R4890" s="577"/>
      <c r="S4890" s="577"/>
    </row>
    <row r="4891" spans="3:19">
      <c r="C4891" s="577"/>
      <c r="R4891" s="577"/>
      <c r="S4891" s="577"/>
    </row>
    <row r="4892" spans="3:19">
      <c r="C4892" s="577"/>
      <c r="R4892" s="577"/>
      <c r="S4892" s="577"/>
    </row>
    <row r="4893" spans="3:19">
      <c r="C4893" s="577"/>
      <c r="R4893" s="577"/>
      <c r="S4893" s="577"/>
    </row>
    <row r="4894" spans="3:19">
      <c r="C4894" s="577"/>
      <c r="R4894" s="577"/>
      <c r="S4894" s="577"/>
    </row>
    <row r="4895" spans="3:19">
      <c r="C4895" s="577"/>
      <c r="R4895" s="577"/>
      <c r="S4895" s="577"/>
    </row>
    <row r="4896" spans="3:19">
      <c r="C4896" s="577"/>
      <c r="R4896" s="577"/>
      <c r="S4896" s="577"/>
    </row>
    <row r="4897" spans="3:19">
      <c r="C4897" s="577"/>
      <c r="R4897" s="577"/>
      <c r="S4897" s="577"/>
    </row>
    <row r="4898" spans="3:19">
      <c r="C4898" s="577"/>
      <c r="R4898" s="577"/>
      <c r="S4898" s="577"/>
    </row>
    <row r="4899" spans="3:19">
      <c r="C4899" s="577"/>
      <c r="R4899" s="577"/>
      <c r="S4899" s="577"/>
    </row>
    <row r="4900" spans="3:19">
      <c r="C4900" s="577"/>
      <c r="R4900" s="577"/>
      <c r="S4900" s="577"/>
    </row>
    <row r="4901" spans="3:19">
      <c r="C4901" s="577"/>
      <c r="R4901" s="577"/>
      <c r="S4901" s="577"/>
    </row>
    <row r="4902" spans="3:19">
      <c r="C4902" s="577"/>
      <c r="R4902" s="577"/>
      <c r="S4902" s="577"/>
    </row>
    <row r="4903" spans="3:19">
      <c r="C4903" s="577"/>
      <c r="R4903" s="577"/>
      <c r="S4903" s="577"/>
    </row>
    <row r="4904" spans="3:19">
      <c r="C4904" s="577"/>
      <c r="R4904" s="577"/>
      <c r="S4904" s="577"/>
    </row>
    <row r="4905" spans="3:19">
      <c r="C4905" s="577"/>
      <c r="R4905" s="577"/>
      <c r="S4905" s="577"/>
    </row>
    <row r="4906" spans="3:19">
      <c r="C4906" s="577"/>
      <c r="R4906" s="577"/>
      <c r="S4906" s="577"/>
    </row>
    <row r="4907" spans="3:19">
      <c r="C4907" s="577"/>
      <c r="R4907" s="577"/>
      <c r="S4907" s="577"/>
    </row>
    <row r="4908" spans="3:19">
      <c r="C4908" s="577"/>
      <c r="R4908" s="577"/>
      <c r="S4908" s="577"/>
    </row>
    <row r="4909" spans="3:19">
      <c r="C4909" s="577"/>
      <c r="R4909" s="577"/>
      <c r="S4909" s="577"/>
    </row>
    <row r="4910" spans="3:19">
      <c r="C4910" s="577"/>
      <c r="R4910" s="577"/>
      <c r="S4910" s="577"/>
    </row>
    <row r="4911" spans="3:19">
      <c r="C4911" s="577"/>
      <c r="R4911" s="577"/>
      <c r="S4911" s="577"/>
    </row>
    <row r="4912" spans="3:19">
      <c r="C4912" s="577"/>
      <c r="R4912" s="577"/>
      <c r="S4912" s="577"/>
    </row>
    <row r="4913" spans="3:19">
      <c r="C4913" s="577"/>
      <c r="R4913" s="577"/>
      <c r="S4913" s="577"/>
    </row>
    <row r="4914" spans="3:19">
      <c r="C4914" s="577"/>
      <c r="R4914" s="577"/>
      <c r="S4914" s="577"/>
    </row>
    <row r="4915" spans="3:19">
      <c r="C4915" s="577"/>
      <c r="R4915" s="577"/>
      <c r="S4915" s="577"/>
    </row>
    <row r="4916" spans="3:19">
      <c r="C4916" s="577"/>
      <c r="R4916" s="577"/>
      <c r="S4916" s="577"/>
    </row>
    <row r="4917" spans="3:19">
      <c r="C4917" s="577"/>
      <c r="R4917" s="577"/>
      <c r="S4917" s="577"/>
    </row>
    <row r="4918" spans="3:19">
      <c r="C4918" s="577"/>
      <c r="R4918" s="577"/>
      <c r="S4918" s="577"/>
    </row>
    <row r="4919" spans="3:19">
      <c r="C4919" s="577"/>
      <c r="R4919" s="577"/>
      <c r="S4919" s="577"/>
    </row>
    <row r="4920" spans="3:19">
      <c r="C4920" s="577"/>
      <c r="R4920" s="577"/>
      <c r="S4920" s="577"/>
    </row>
    <row r="4921" spans="3:19">
      <c r="C4921" s="577"/>
      <c r="R4921" s="577"/>
      <c r="S4921" s="577"/>
    </row>
    <row r="4922" spans="3:19">
      <c r="C4922" s="577"/>
      <c r="R4922" s="577"/>
      <c r="S4922" s="577"/>
    </row>
    <row r="4923" spans="3:19">
      <c r="C4923" s="577"/>
      <c r="R4923" s="577"/>
      <c r="S4923" s="577"/>
    </row>
    <row r="4924" spans="3:19">
      <c r="C4924" s="577"/>
      <c r="R4924" s="577"/>
      <c r="S4924" s="577"/>
    </row>
    <row r="4925" spans="3:19">
      <c r="C4925" s="577"/>
      <c r="R4925" s="577"/>
      <c r="S4925" s="577"/>
    </row>
    <row r="4926" spans="3:19">
      <c r="C4926" s="577"/>
      <c r="R4926" s="577"/>
      <c r="S4926" s="577"/>
    </row>
    <row r="4927" spans="3:19">
      <c r="C4927" s="577"/>
      <c r="R4927" s="577"/>
      <c r="S4927" s="577"/>
    </row>
    <row r="4928" spans="3:19">
      <c r="C4928" s="577"/>
      <c r="R4928" s="577"/>
      <c r="S4928" s="577"/>
    </row>
    <row r="4929" spans="3:19">
      <c r="C4929" s="577"/>
      <c r="R4929" s="577"/>
      <c r="S4929" s="577"/>
    </row>
    <row r="4930" spans="3:19">
      <c r="C4930" s="577"/>
      <c r="R4930" s="577"/>
      <c r="S4930" s="577"/>
    </row>
    <row r="4931" spans="3:19">
      <c r="C4931" s="577"/>
      <c r="R4931" s="577"/>
      <c r="S4931" s="577"/>
    </row>
    <row r="4932" spans="3:19">
      <c r="C4932" s="577"/>
      <c r="R4932" s="577"/>
      <c r="S4932" s="577"/>
    </row>
    <row r="4933" spans="3:19">
      <c r="C4933" s="577"/>
      <c r="R4933" s="577"/>
      <c r="S4933" s="577"/>
    </row>
    <row r="4934" spans="3:19">
      <c r="C4934" s="577"/>
      <c r="R4934" s="577"/>
      <c r="S4934" s="577"/>
    </row>
    <row r="4935" spans="3:19">
      <c r="C4935" s="577"/>
      <c r="R4935" s="577"/>
      <c r="S4935" s="577"/>
    </row>
    <row r="4936" spans="3:19">
      <c r="C4936" s="577"/>
      <c r="R4936" s="577"/>
      <c r="S4936" s="577"/>
    </row>
    <row r="4937" spans="3:19">
      <c r="C4937" s="577"/>
      <c r="R4937" s="577"/>
      <c r="S4937" s="577"/>
    </row>
    <row r="4938" spans="3:19">
      <c r="C4938" s="577"/>
      <c r="R4938" s="577"/>
      <c r="S4938" s="577"/>
    </row>
    <row r="4939" spans="3:19">
      <c r="C4939" s="577"/>
      <c r="R4939" s="577"/>
      <c r="S4939" s="577"/>
    </row>
    <row r="4940" spans="3:19">
      <c r="C4940" s="577"/>
      <c r="R4940" s="577"/>
      <c r="S4940" s="577"/>
    </row>
    <row r="4941" spans="3:19">
      <c r="C4941" s="577"/>
      <c r="R4941" s="577"/>
      <c r="S4941" s="577"/>
    </row>
    <row r="4942" spans="3:19">
      <c r="C4942" s="577"/>
      <c r="R4942" s="577"/>
      <c r="S4942" s="577"/>
    </row>
    <row r="4943" spans="3:19">
      <c r="C4943" s="577"/>
      <c r="R4943" s="577"/>
      <c r="S4943" s="577"/>
    </row>
    <row r="4944" spans="3:19">
      <c r="C4944" s="577"/>
      <c r="R4944" s="577"/>
      <c r="S4944" s="577"/>
    </row>
    <row r="4945" spans="3:19">
      <c r="C4945" s="577"/>
      <c r="R4945" s="577"/>
      <c r="S4945" s="577"/>
    </row>
    <row r="4946" spans="3:19">
      <c r="C4946" s="577"/>
      <c r="R4946" s="577"/>
      <c r="S4946" s="577"/>
    </row>
    <row r="4947" spans="3:19">
      <c r="C4947" s="577"/>
      <c r="R4947" s="577"/>
      <c r="S4947" s="577"/>
    </row>
    <row r="4948" spans="3:19">
      <c r="C4948" s="577"/>
      <c r="R4948" s="577"/>
      <c r="S4948" s="577"/>
    </row>
    <row r="4949" spans="3:19">
      <c r="C4949" s="577"/>
      <c r="R4949" s="577"/>
      <c r="S4949" s="577"/>
    </row>
    <row r="4950" spans="3:19">
      <c r="C4950" s="577"/>
      <c r="R4950" s="577"/>
      <c r="S4950" s="577"/>
    </row>
    <row r="4951" spans="3:19">
      <c r="C4951" s="577"/>
      <c r="R4951" s="577"/>
      <c r="S4951" s="577"/>
    </row>
    <row r="4952" spans="3:19">
      <c r="C4952" s="577"/>
      <c r="R4952" s="577"/>
      <c r="S4952" s="577"/>
    </row>
    <row r="4953" spans="3:19">
      <c r="C4953" s="577"/>
      <c r="R4953" s="577"/>
      <c r="S4953" s="577"/>
    </row>
    <row r="4954" spans="3:19">
      <c r="C4954" s="577"/>
      <c r="R4954" s="577"/>
      <c r="S4954" s="577"/>
    </row>
    <row r="4955" spans="3:19">
      <c r="C4955" s="577"/>
      <c r="R4955" s="577"/>
      <c r="S4955" s="577"/>
    </row>
    <row r="4956" spans="3:19">
      <c r="C4956" s="577"/>
      <c r="R4956" s="577"/>
      <c r="S4956" s="577"/>
    </row>
    <row r="4957" spans="3:19">
      <c r="C4957" s="577"/>
      <c r="R4957" s="577"/>
      <c r="S4957" s="577"/>
    </row>
    <row r="4958" spans="3:19">
      <c r="C4958" s="577"/>
      <c r="R4958" s="577"/>
      <c r="S4958" s="577"/>
    </row>
    <row r="4959" spans="3:19">
      <c r="C4959" s="577"/>
      <c r="R4959" s="577"/>
      <c r="S4959" s="577"/>
    </row>
    <row r="4960" spans="3:19">
      <c r="C4960" s="577"/>
      <c r="R4960" s="577"/>
      <c r="S4960" s="577"/>
    </row>
    <row r="4961" spans="3:19">
      <c r="C4961" s="577"/>
      <c r="R4961" s="577"/>
      <c r="S4961" s="577"/>
    </row>
    <row r="4962" spans="3:19">
      <c r="C4962" s="577"/>
      <c r="R4962" s="577"/>
      <c r="S4962" s="577"/>
    </row>
    <row r="4963" spans="3:19">
      <c r="C4963" s="577"/>
      <c r="R4963" s="577"/>
      <c r="S4963" s="577"/>
    </row>
    <row r="4964" spans="3:19">
      <c r="C4964" s="577"/>
      <c r="R4964" s="577"/>
      <c r="S4964" s="577"/>
    </row>
    <row r="4965" spans="3:19">
      <c r="C4965" s="577"/>
      <c r="R4965" s="577"/>
      <c r="S4965" s="577"/>
    </row>
    <row r="4966" spans="3:19">
      <c r="C4966" s="577"/>
      <c r="R4966" s="577"/>
      <c r="S4966" s="577"/>
    </row>
    <row r="4967" spans="3:19">
      <c r="C4967" s="577"/>
      <c r="R4967" s="577"/>
      <c r="S4967" s="577"/>
    </row>
    <row r="4968" spans="3:19">
      <c r="C4968" s="577"/>
      <c r="R4968" s="577"/>
      <c r="S4968" s="577"/>
    </row>
    <row r="4969" spans="3:19">
      <c r="C4969" s="577"/>
      <c r="R4969" s="577"/>
      <c r="S4969" s="577"/>
    </row>
    <row r="4970" spans="3:19">
      <c r="C4970" s="577"/>
      <c r="R4970" s="577"/>
      <c r="S4970" s="577"/>
    </row>
    <row r="4971" spans="3:19">
      <c r="C4971" s="577"/>
      <c r="R4971" s="577"/>
      <c r="S4971" s="577"/>
    </row>
    <row r="4972" spans="3:19">
      <c r="C4972" s="577"/>
      <c r="R4972" s="577"/>
      <c r="S4972" s="577"/>
    </row>
    <row r="4973" spans="3:19">
      <c r="C4973" s="577"/>
      <c r="R4973" s="577"/>
      <c r="S4973" s="577"/>
    </row>
    <row r="4974" spans="3:19">
      <c r="C4974" s="577"/>
      <c r="R4974" s="577"/>
      <c r="S4974" s="577"/>
    </row>
    <row r="4975" spans="3:19">
      <c r="C4975" s="577"/>
      <c r="R4975" s="577"/>
      <c r="S4975" s="577"/>
    </row>
    <row r="4976" spans="3:19">
      <c r="C4976" s="577"/>
      <c r="R4976" s="577"/>
      <c r="S4976" s="577"/>
    </row>
    <row r="4977" spans="3:19">
      <c r="C4977" s="577"/>
      <c r="R4977" s="577"/>
      <c r="S4977" s="577"/>
    </row>
    <row r="4978" spans="3:19">
      <c r="C4978" s="577"/>
      <c r="R4978" s="577"/>
      <c r="S4978" s="577"/>
    </row>
    <row r="4979" spans="3:19">
      <c r="C4979" s="577"/>
      <c r="R4979" s="577"/>
      <c r="S4979" s="577"/>
    </row>
    <row r="4980" spans="3:19">
      <c r="C4980" s="577"/>
      <c r="R4980" s="577"/>
      <c r="S4980" s="577"/>
    </row>
    <row r="4981" spans="3:19">
      <c r="C4981" s="577"/>
      <c r="R4981" s="577"/>
      <c r="S4981" s="577"/>
    </row>
    <row r="4982" spans="3:19">
      <c r="C4982" s="577"/>
      <c r="R4982" s="577"/>
      <c r="S4982" s="577"/>
    </row>
    <row r="4983" spans="3:19">
      <c r="C4983" s="577"/>
      <c r="R4983" s="577"/>
      <c r="S4983" s="577"/>
    </row>
    <row r="4984" spans="3:19">
      <c r="C4984" s="577"/>
      <c r="R4984" s="577"/>
      <c r="S4984" s="577"/>
    </row>
    <row r="4985" spans="3:19">
      <c r="C4985" s="577"/>
      <c r="R4985" s="577"/>
      <c r="S4985" s="577"/>
    </row>
    <row r="4986" spans="3:19">
      <c r="C4986" s="577"/>
      <c r="R4986" s="577"/>
      <c r="S4986" s="577"/>
    </row>
    <row r="4987" spans="3:19">
      <c r="C4987" s="577"/>
      <c r="R4987" s="577"/>
      <c r="S4987" s="577"/>
    </row>
    <row r="4988" spans="3:19">
      <c r="C4988" s="577"/>
      <c r="R4988" s="577"/>
      <c r="S4988" s="577"/>
    </row>
    <row r="4989" spans="3:19">
      <c r="C4989" s="577"/>
      <c r="R4989" s="577"/>
      <c r="S4989" s="577"/>
    </row>
    <row r="4990" spans="3:19">
      <c r="C4990" s="577"/>
      <c r="R4990" s="577"/>
      <c r="S4990" s="577"/>
    </row>
    <row r="4991" spans="3:19">
      <c r="C4991" s="577"/>
      <c r="R4991" s="577"/>
      <c r="S4991" s="577"/>
    </row>
    <row r="4992" spans="3:19">
      <c r="C4992" s="577"/>
      <c r="R4992" s="577"/>
      <c r="S4992" s="577"/>
    </row>
    <row r="4993" spans="3:19">
      <c r="C4993" s="577"/>
      <c r="R4993" s="577"/>
      <c r="S4993" s="577"/>
    </row>
    <row r="4994" spans="3:19">
      <c r="C4994" s="577"/>
      <c r="R4994" s="577"/>
      <c r="S4994" s="577"/>
    </row>
    <row r="4995" spans="3:19">
      <c r="C4995" s="577"/>
      <c r="R4995" s="577"/>
      <c r="S4995" s="577"/>
    </row>
    <row r="4996" spans="3:19">
      <c r="C4996" s="577"/>
      <c r="R4996" s="577"/>
      <c r="S4996" s="577"/>
    </row>
    <row r="4997" spans="3:19">
      <c r="C4997" s="577"/>
      <c r="R4997" s="577"/>
      <c r="S4997" s="577"/>
    </row>
    <row r="4998" spans="3:19">
      <c r="C4998" s="577"/>
      <c r="R4998" s="577"/>
      <c r="S4998" s="577"/>
    </row>
    <row r="4999" spans="3:19">
      <c r="C4999" s="577"/>
      <c r="R4999" s="577"/>
      <c r="S4999" s="577"/>
    </row>
    <row r="5000" spans="3:19">
      <c r="C5000" s="577"/>
      <c r="R5000" s="577"/>
      <c r="S5000" s="577"/>
    </row>
    <row r="5001" spans="3:19">
      <c r="C5001" s="577"/>
      <c r="R5001" s="577"/>
      <c r="S5001" s="577"/>
    </row>
    <row r="5002" spans="3:19">
      <c r="C5002" s="577"/>
      <c r="R5002" s="577"/>
      <c r="S5002" s="577"/>
    </row>
    <row r="5003" spans="3:19">
      <c r="C5003" s="577"/>
      <c r="R5003" s="577"/>
      <c r="S5003" s="577"/>
    </row>
    <row r="5004" spans="3:19">
      <c r="C5004" s="577"/>
      <c r="R5004" s="577"/>
      <c r="S5004" s="577"/>
    </row>
    <row r="5005" spans="3:19">
      <c r="C5005" s="577"/>
      <c r="R5005" s="577"/>
      <c r="S5005" s="577"/>
    </row>
    <row r="5006" spans="3:19">
      <c r="C5006" s="577"/>
      <c r="R5006" s="577"/>
      <c r="S5006" s="577"/>
    </row>
    <row r="5007" spans="3:19">
      <c r="C5007" s="577"/>
      <c r="R5007" s="577"/>
      <c r="S5007" s="577"/>
    </row>
    <row r="5008" spans="3:19">
      <c r="C5008" s="577"/>
      <c r="R5008" s="577"/>
      <c r="S5008" s="577"/>
    </row>
    <row r="5009" spans="3:19">
      <c r="C5009" s="577"/>
      <c r="R5009" s="577"/>
      <c r="S5009" s="577"/>
    </row>
    <row r="5010" spans="3:19">
      <c r="C5010" s="577"/>
      <c r="R5010" s="577"/>
      <c r="S5010" s="577"/>
    </row>
    <row r="5011" spans="3:19">
      <c r="C5011" s="577"/>
      <c r="R5011" s="577"/>
      <c r="S5011" s="577"/>
    </row>
    <row r="5012" spans="3:19">
      <c r="C5012" s="577"/>
      <c r="R5012" s="577"/>
      <c r="S5012" s="577"/>
    </row>
    <row r="5013" spans="3:19">
      <c r="C5013" s="577"/>
      <c r="R5013" s="577"/>
      <c r="S5013" s="577"/>
    </row>
    <row r="5014" spans="3:19">
      <c r="C5014" s="577"/>
      <c r="R5014" s="577"/>
      <c r="S5014" s="577"/>
    </row>
    <row r="5015" spans="3:19">
      <c r="C5015" s="577"/>
      <c r="R5015" s="577"/>
      <c r="S5015" s="577"/>
    </row>
    <row r="5016" spans="3:19">
      <c r="C5016" s="577"/>
      <c r="R5016" s="577"/>
      <c r="S5016" s="577"/>
    </row>
    <row r="5017" spans="3:19">
      <c r="C5017" s="577"/>
      <c r="R5017" s="577"/>
      <c r="S5017" s="577"/>
    </row>
    <row r="5018" spans="3:19">
      <c r="C5018" s="577"/>
      <c r="R5018" s="577"/>
      <c r="S5018" s="577"/>
    </row>
    <row r="5019" spans="3:19">
      <c r="C5019" s="577"/>
      <c r="R5019" s="577"/>
      <c r="S5019" s="577"/>
    </row>
    <row r="5020" spans="3:19">
      <c r="C5020" s="577"/>
      <c r="R5020" s="577"/>
      <c r="S5020" s="577"/>
    </row>
    <row r="5021" spans="3:19">
      <c r="C5021" s="577"/>
      <c r="R5021" s="577"/>
      <c r="S5021" s="577"/>
    </row>
    <row r="5022" spans="3:19">
      <c r="C5022" s="577"/>
      <c r="R5022" s="577"/>
      <c r="S5022" s="577"/>
    </row>
    <row r="5023" spans="3:19">
      <c r="C5023" s="577"/>
      <c r="R5023" s="577"/>
      <c r="S5023" s="577"/>
    </row>
    <row r="5024" spans="3:19">
      <c r="C5024" s="577"/>
      <c r="R5024" s="577"/>
      <c r="S5024" s="577"/>
    </row>
    <row r="5025" spans="3:19">
      <c r="C5025" s="577"/>
      <c r="R5025" s="577"/>
      <c r="S5025" s="577"/>
    </row>
    <row r="5026" spans="3:19">
      <c r="C5026" s="577"/>
      <c r="R5026" s="577"/>
      <c r="S5026" s="577"/>
    </row>
    <row r="5027" spans="3:19">
      <c r="C5027" s="577"/>
      <c r="R5027" s="577"/>
      <c r="S5027" s="577"/>
    </row>
    <row r="5028" spans="3:19">
      <c r="C5028" s="577"/>
      <c r="R5028" s="577"/>
      <c r="S5028" s="577"/>
    </row>
    <row r="5029" spans="3:19">
      <c r="C5029" s="577"/>
      <c r="R5029" s="577"/>
      <c r="S5029" s="577"/>
    </row>
    <row r="5030" spans="3:19">
      <c r="C5030" s="577"/>
      <c r="R5030" s="577"/>
      <c r="S5030" s="577"/>
    </row>
    <row r="5031" spans="3:19">
      <c r="C5031" s="577"/>
      <c r="R5031" s="577"/>
      <c r="S5031" s="577"/>
    </row>
    <row r="5032" spans="3:19">
      <c r="C5032" s="577"/>
      <c r="R5032" s="577"/>
      <c r="S5032" s="577"/>
    </row>
    <row r="5033" spans="3:19">
      <c r="C5033" s="577"/>
      <c r="R5033" s="577"/>
      <c r="S5033" s="577"/>
    </row>
    <row r="5034" spans="3:19">
      <c r="C5034" s="577"/>
      <c r="R5034" s="577"/>
      <c r="S5034" s="577"/>
    </row>
    <row r="5035" spans="3:19">
      <c r="C5035" s="577"/>
      <c r="R5035" s="577"/>
      <c r="S5035" s="577"/>
    </row>
    <row r="5036" spans="3:19">
      <c r="C5036" s="577"/>
      <c r="R5036" s="577"/>
      <c r="S5036" s="577"/>
    </row>
    <row r="5037" spans="3:19">
      <c r="C5037" s="577"/>
      <c r="R5037" s="577"/>
      <c r="S5037" s="577"/>
    </row>
    <row r="5038" spans="3:19">
      <c r="C5038" s="577"/>
      <c r="R5038" s="577"/>
      <c r="S5038" s="577"/>
    </row>
    <row r="5039" spans="3:19">
      <c r="C5039" s="577"/>
      <c r="R5039" s="577"/>
      <c r="S5039" s="577"/>
    </row>
    <row r="5040" spans="3:19">
      <c r="C5040" s="577"/>
      <c r="R5040" s="577"/>
      <c r="S5040" s="577"/>
    </row>
    <row r="5041" spans="3:19">
      <c r="C5041" s="577"/>
      <c r="R5041" s="577"/>
      <c r="S5041" s="577"/>
    </row>
    <row r="5042" spans="3:19">
      <c r="C5042" s="577"/>
      <c r="R5042" s="577"/>
      <c r="S5042" s="577"/>
    </row>
    <row r="5043" spans="3:19">
      <c r="C5043" s="577"/>
      <c r="R5043" s="577"/>
      <c r="S5043" s="577"/>
    </row>
    <row r="5044" spans="3:19">
      <c r="C5044" s="577"/>
      <c r="R5044" s="577"/>
      <c r="S5044" s="577"/>
    </row>
    <row r="5045" spans="3:19">
      <c r="C5045" s="577"/>
      <c r="R5045" s="577"/>
      <c r="S5045" s="577"/>
    </row>
    <row r="5046" spans="3:19">
      <c r="C5046" s="577"/>
      <c r="R5046" s="577"/>
      <c r="S5046" s="577"/>
    </row>
    <row r="5047" spans="3:19">
      <c r="C5047" s="577"/>
      <c r="R5047" s="577"/>
      <c r="S5047" s="577"/>
    </row>
    <row r="5048" spans="3:19">
      <c r="C5048" s="577"/>
      <c r="R5048" s="577"/>
      <c r="S5048" s="577"/>
    </row>
    <row r="5049" spans="3:19">
      <c r="C5049" s="577"/>
      <c r="R5049" s="577"/>
      <c r="S5049" s="577"/>
    </row>
    <row r="5050" spans="3:19">
      <c r="C5050" s="577"/>
      <c r="R5050" s="577"/>
      <c r="S5050" s="577"/>
    </row>
    <row r="5051" spans="3:19">
      <c r="C5051" s="577"/>
      <c r="R5051" s="577"/>
      <c r="S5051" s="577"/>
    </row>
    <row r="5052" spans="3:19">
      <c r="C5052" s="577"/>
      <c r="R5052" s="577"/>
      <c r="S5052" s="577"/>
    </row>
    <row r="5053" spans="3:19">
      <c r="C5053" s="577"/>
      <c r="R5053" s="577"/>
      <c r="S5053" s="577"/>
    </row>
    <row r="5054" spans="3:19">
      <c r="C5054" s="577"/>
      <c r="R5054" s="577"/>
      <c r="S5054" s="577"/>
    </row>
    <row r="5055" spans="3:19">
      <c r="C5055" s="577"/>
      <c r="R5055" s="577"/>
      <c r="S5055" s="577"/>
    </row>
    <row r="5056" spans="3:19">
      <c r="C5056" s="577"/>
      <c r="R5056" s="577"/>
      <c r="S5056" s="577"/>
    </row>
    <row r="5057" spans="3:19">
      <c r="C5057" s="577"/>
      <c r="R5057" s="577"/>
      <c r="S5057" s="577"/>
    </row>
    <row r="5058" spans="3:19">
      <c r="C5058" s="577"/>
      <c r="R5058" s="577"/>
      <c r="S5058" s="577"/>
    </row>
    <row r="5059" spans="3:19">
      <c r="C5059" s="577"/>
      <c r="R5059" s="577"/>
      <c r="S5059" s="577"/>
    </row>
    <row r="5060" spans="3:19">
      <c r="C5060" s="577"/>
      <c r="R5060" s="577"/>
      <c r="S5060" s="577"/>
    </row>
    <row r="5061" spans="3:19">
      <c r="C5061" s="577"/>
      <c r="R5061" s="577"/>
      <c r="S5061" s="577"/>
    </row>
    <row r="5062" spans="3:19">
      <c r="C5062" s="577"/>
      <c r="R5062" s="577"/>
      <c r="S5062" s="577"/>
    </row>
    <row r="5063" spans="3:19">
      <c r="C5063" s="577"/>
      <c r="R5063" s="577"/>
      <c r="S5063" s="577"/>
    </row>
    <row r="5064" spans="3:19">
      <c r="C5064" s="577"/>
      <c r="R5064" s="577"/>
      <c r="S5064" s="577"/>
    </row>
    <row r="5065" spans="3:19">
      <c r="C5065" s="577"/>
      <c r="R5065" s="577"/>
      <c r="S5065" s="577"/>
    </row>
    <row r="5066" spans="3:19">
      <c r="C5066" s="577"/>
      <c r="R5066" s="577"/>
      <c r="S5066" s="577"/>
    </row>
    <row r="5067" spans="3:19">
      <c r="C5067" s="577"/>
      <c r="R5067" s="577"/>
      <c r="S5067" s="577"/>
    </row>
    <row r="5068" spans="3:19">
      <c r="C5068" s="577"/>
      <c r="R5068" s="577"/>
      <c r="S5068" s="577"/>
    </row>
    <row r="5069" spans="3:19">
      <c r="C5069" s="577"/>
      <c r="R5069" s="577"/>
      <c r="S5069" s="577"/>
    </row>
    <row r="5070" spans="3:19">
      <c r="C5070" s="577"/>
      <c r="R5070" s="577"/>
      <c r="S5070" s="577"/>
    </row>
    <row r="5071" spans="3:19">
      <c r="C5071" s="577"/>
      <c r="R5071" s="577"/>
      <c r="S5071" s="577"/>
    </row>
    <row r="5072" spans="3:19">
      <c r="C5072" s="577"/>
      <c r="R5072" s="577"/>
      <c r="S5072" s="577"/>
    </row>
    <row r="5073" spans="3:19">
      <c r="C5073" s="577"/>
      <c r="R5073" s="577"/>
      <c r="S5073" s="577"/>
    </row>
    <row r="5074" spans="3:19">
      <c r="C5074" s="577"/>
      <c r="R5074" s="577"/>
      <c r="S5074" s="577"/>
    </row>
    <row r="5075" spans="3:19">
      <c r="C5075" s="577"/>
      <c r="R5075" s="577"/>
      <c r="S5075" s="577"/>
    </row>
    <row r="5076" spans="3:19">
      <c r="C5076" s="577"/>
      <c r="R5076" s="577"/>
      <c r="S5076" s="577"/>
    </row>
    <row r="5077" spans="3:19">
      <c r="C5077" s="577"/>
      <c r="R5077" s="577"/>
      <c r="S5077" s="577"/>
    </row>
    <row r="5078" spans="3:19">
      <c r="C5078" s="577"/>
      <c r="R5078" s="577"/>
      <c r="S5078" s="577"/>
    </row>
    <row r="5079" spans="3:19">
      <c r="C5079" s="577"/>
      <c r="R5079" s="577"/>
      <c r="S5079" s="577"/>
    </row>
    <row r="5080" spans="3:19">
      <c r="C5080" s="577"/>
      <c r="R5080" s="577"/>
      <c r="S5080" s="577"/>
    </row>
    <row r="5081" spans="3:19">
      <c r="C5081" s="577"/>
      <c r="R5081" s="577"/>
      <c r="S5081" s="577"/>
    </row>
    <row r="5082" spans="3:19">
      <c r="C5082" s="577"/>
      <c r="R5082" s="577"/>
      <c r="S5082" s="577"/>
    </row>
    <row r="5083" spans="3:19">
      <c r="C5083" s="577"/>
      <c r="R5083" s="577"/>
      <c r="S5083" s="577"/>
    </row>
    <row r="5084" spans="3:19">
      <c r="C5084" s="577"/>
      <c r="R5084" s="577"/>
      <c r="S5084" s="577"/>
    </row>
    <row r="5085" spans="3:19">
      <c r="C5085" s="577"/>
      <c r="R5085" s="577"/>
      <c r="S5085" s="577"/>
    </row>
    <row r="5086" spans="3:19">
      <c r="C5086" s="577"/>
      <c r="R5086" s="577"/>
      <c r="S5086" s="577"/>
    </row>
    <row r="5087" spans="3:19">
      <c r="C5087" s="577"/>
      <c r="R5087" s="577"/>
      <c r="S5087" s="577"/>
    </row>
    <row r="5088" spans="3:19">
      <c r="C5088" s="577"/>
      <c r="R5088" s="577"/>
      <c r="S5088" s="577"/>
    </row>
    <row r="5089" spans="3:19">
      <c r="C5089" s="577"/>
      <c r="R5089" s="577"/>
      <c r="S5089" s="577"/>
    </row>
    <row r="5090" spans="3:19">
      <c r="C5090" s="577"/>
      <c r="R5090" s="577"/>
      <c r="S5090" s="577"/>
    </row>
    <row r="5091" spans="3:19">
      <c r="C5091" s="577"/>
      <c r="R5091" s="577"/>
      <c r="S5091" s="577"/>
    </row>
    <row r="5092" spans="3:19">
      <c r="C5092" s="577"/>
      <c r="R5092" s="577"/>
      <c r="S5092" s="577"/>
    </row>
    <row r="5093" spans="3:19">
      <c r="C5093" s="577"/>
      <c r="R5093" s="577"/>
      <c r="S5093" s="577"/>
    </row>
    <row r="5094" spans="3:19">
      <c r="C5094" s="577"/>
      <c r="R5094" s="577"/>
      <c r="S5094" s="577"/>
    </row>
    <row r="5095" spans="3:19">
      <c r="C5095" s="577"/>
      <c r="R5095" s="577"/>
      <c r="S5095" s="577"/>
    </row>
    <row r="5096" spans="3:19">
      <c r="C5096" s="577"/>
      <c r="R5096" s="577"/>
      <c r="S5096" s="577"/>
    </row>
    <row r="5097" spans="3:19">
      <c r="C5097" s="577"/>
      <c r="R5097" s="577"/>
      <c r="S5097" s="577"/>
    </row>
    <row r="5098" spans="3:19">
      <c r="C5098" s="577"/>
      <c r="R5098" s="577"/>
      <c r="S5098" s="577"/>
    </row>
    <row r="5099" spans="3:19">
      <c r="C5099" s="577"/>
      <c r="R5099" s="577"/>
      <c r="S5099" s="577"/>
    </row>
    <row r="5100" spans="3:19">
      <c r="C5100" s="577"/>
      <c r="R5100" s="577"/>
      <c r="S5100" s="577"/>
    </row>
    <row r="5101" spans="3:19">
      <c r="C5101" s="577"/>
      <c r="R5101" s="577"/>
      <c r="S5101" s="577"/>
    </row>
    <row r="5102" spans="3:19">
      <c r="C5102" s="577"/>
      <c r="K5102" s="577"/>
      <c r="R5102" s="577"/>
      <c r="S5102" s="577"/>
    </row>
    <row r="5103" spans="3:19">
      <c r="C5103" s="577"/>
      <c r="R5103" s="577"/>
      <c r="S5103" s="577"/>
    </row>
    <row r="5104" spans="3:19">
      <c r="C5104" s="577"/>
      <c r="R5104" s="577"/>
      <c r="S5104" s="577"/>
    </row>
    <row r="5105" spans="3:19">
      <c r="C5105" s="577"/>
      <c r="K5105" s="577"/>
      <c r="R5105" s="577"/>
      <c r="S5105" s="577"/>
    </row>
    <row r="5106" spans="3:19">
      <c r="C5106" s="577"/>
      <c r="R5106" s="577"/>
      <c r="S5106" s="577"/>
    </row>
    <row r="5107" spans="3:19">
      <c r="C5107" s="577"/>
      <c r="R5107" s="577"/>
      <c r="S5107" s="577"/>
    </row>
    <row r="5108" spans="3:19">
      <c r="C5108" s="577"/>
      <c r="R5108" s="577"/>
      <c r="S5108" s="577"/>
    </row>
    <row r="5109" spans="3:19">
      <c r="C5109" s="577"/>
      <c r="R5109" s="577"/>
      <c r="S5109" s="577"/>
    </row>
    <row r="5110" spans="3:19">
      <c r="C5110" s="577"/>
      <c r="R5110" s="577"/>
      <c r="S5110" s="577"/>
    </row>
    <row r="5111" spans="3:19">
      <c r="C5111" s="577"/>
      <c r="R5111" s="577"/>
      <c r="S5111" s="577"/>
    </row>
    <row r="5112" spans="3:19">
      <c r="C5112" s="577"/>
      <c r="R5112" s="577"/>
      <c r="S5112" s="577"/>
    </row>
    <row r="5113" spans="3:19">
      <c r="C5113" s="577"/>
      <c r="R5113" s="577"/>
      <c r="S5113" s="577"/>
    </row>
    <row r="5114" spans="3:19">
      <c r="C5114" s="577"/>
      <c r="R5114" s="577"/>
      <c r="S5114" s="577"/>
    </row>
    <row r="5115" spans="3:19">
      <c r="C5115" s="577"/>
      <c r="R5115" s="577"/>
      <c r="S5115" s="577"/>
    </row>
    <row r="5116" spans="3:19">
      <c r="C5116" s="577"/>
      <c r="R5116" s="577"/>
      <c r="S5116" s="577"/>
    </row>
    <row r="5117" spans="3:19">
      <c r="C5117" s="577"/>
      <c r="R5117" s="577"/>
      <c r="S5117" s="577"/>
    </row>
    <row r="5118" spans="3:19">
      <c r="C5118" s="577"/>
      <c r="R5118" s="577"/>
      <c r="S5118" s="577"/>
    </row>
    <row r="5119" spans="3:19">
      <c r="C5119" s="577"/>
      <c r="R5119" s="577"/>
      <c r="S5119" s="577"/>
    </row>
    <row r="5120" spans="3:19">
      <c r="C5120" s="577"/>
      <c r="R5120" s="577"/>
      <c r="S5120" s="577"/>
    </row>
    <row r="5121" spans="3:19">
      <c r="C5121" s="577"/>
      <c r="R5121" s="577"/>
      <c r="S5121" s="577"/>
    </row>
    <row r="5122" spans="3:19">
      <c r="C5122" s="577"/>
      <c r="R5122" s="577"/>
      <c r="S5122" s="577"/>
    </row>
    <row r="5123" spans="3:19">
      <c r="C5123" s="577"/>
      <c r="R5123" s="577"/>
      <c r="S5123" s="577"/>
    </row>
    <row r="5124" spans="3:19">
      <c r="C5124" s="577"/>
      <c r="R5124" s="577"/>
      <c r="S5124" s="577"/>
    </row>
    <row r="5125" spans="3:19">
      <c r="C5125" s="577"/>
      <c r="R5125" s="577"/>
      <c r="S5125" s="577"/>
    </row>
    <row r="5126" spans="3:19">
      <c r="C5126" s="577"/>
      <c r="R5126" s="577"/>
      <c r="S5126" s="577"/>
    </row>
    <row r="5127" spans="3:19">
      <c r="C5127" s="577"/>
      <c r="R5127" s="577"/>
      <c r="S5127" s="577"/>
    </row>
    <row r="5128" spans="3:19">
      <c r="C5128" s="577"/>
      <c r="R5128" s="577"/>
      <c r="S5128" s="577"/>
    </row>
    <row r="5129" spans="3:19">
      <c r="C5129" s="577"/>
      <c r="R5129" s="577"/>
      <c r="S5129" s="577"/>
    </row>
    <row r="5130" spans="3:19">
      <c r="C5130" s="577"/>
      <c r="R5130" s="577"/>
      <c r="S5130" s="577"/>
    </row>
    <row r="5131" spans="3:19">
      <c r="C5131" s="577"/>
      <c r="R5131" s="577"/>
      <c r="S5131" s="577"/>
    </row>
    <row r="5132" spans="3:19">
      <c r="C5132" s="577"/>
      <c r="R5132" s="577"/>
      <c r="S5132" s="577"/>
    </row>
    <row r="5133" spans="3:19">
      <c r="C5133" s="577"/>
      <c r="R5133" s="577"/>
      <c r="S5133" s="577"/>
    </row>
    <row r="5134" spans="3:19">
      <c r="C5134" s="577"/>
      <c r="R5134" s="577"/>
      <c r="S5134" s="577"/>
    </row>
    <row r="5135" spans="3:19">
      <c r="C5135" s="577"/>
      <c r="R5135" s="577"/>
      <c r="S5135" s="577"/>
    </row>
    <row r="5136" spans="3:19">
      <c r="C5136" s="577"/>
      <c r="R5136" s="577"/>
      <c r="S5136" s="577"/>
    </row>
    <row r="5137" spans="3:19">
      <c r="C5137" s="577"/>
      <c r="R5137" s="577"/>
      <c r="S5137" s="577"/>
    </row>
    <row r="5138" spans="3:19">
      <c r="C5138" s="577"/>
      <c r="R5138" s="577"/>
      <c r="S5138" s="577"/>
    </row>
    <row r="5139" spans="3:19">
      <c r="C5139" s="577"/>
      <c r="R5139" s="577"/>
      <c r="S5139" s="577"/>
    </row>
    <row r="5140" spans="3:19">
      <c r="C5140" s="577"/>
      <c r="R5140" s="577"/>
      <c r="S5140" s="577"/>
    </row>
    <row r="5141" spans="3:19">
      <c r="C5141" s="577"/>
      <c r="R5141" s="577"/>
      <c r="S5141" s="577"/>
    </row>
    <row r="5142" spans="3:19">
      <c r="C5142" s="577"/>
      <c r="R5142" s="577"/>
      <c r="S5142" s="577"/>
    </row>
    <row r="5143" spans="3:19">
      <c r="C5143" s="577"/>
      <c r="R5143" s="577"/>
      <c r="S5143" s="577"/>
    </row>
    <row r="5144" spans="3:19">
      <c r="C5144" s="577"/>
      <c r="R5144" s="577"/>
      <c r="S5144" s="577"/>
    </row>
    <row r="5145" spans="3:19">
      <c r="C5145" s="577"/>
      <c r="R5145" s="577"/>
      <c r="S5145" s="577"/>
    </row>
    <row r="5146" spans="3:19">
      <c r="C5146" s="577"/>
      <c r="R5146" s="577"/>
      <c r="S5146" s="577"/>
    </row>
    <row r="5147" spans="3:19">
      <c r="C5147" s="577"/>
      <c r="R5147" s="577"/>
      <c r="S5147" s="577"/>
    </row>
    <row r="5148" spans="3:19">
      <c r="C5148" s="577"/>
      <c r="R5148" s="577"/>
      <c r="S5148" s="577"/>
    </row>
    <row r="5149" spans="3:19">
      <c r="C5149" s="577"/>
      <c r="R5149" s="577"/>
      <c r="S5149" s="577"/>
    </row>
    <row r="5150" spans="3:19">
      <c r="C5150" s="577"/>
      <c r="R5150" s="577"/>
      <c r="S5150" s="577"/>
    </row>
    <row r="5151" spans="3:19">
      <c r="C5151" s="577"/>
      <c r="R5151" s="577"/>
      <c r="S5151" s="577"/>
    </row>
    <row r="5152" spans="3:19">
      <c r="C5152" s="577"/>
      <c r="R5152" s="577"/>
      <c r="S5152" s="577"/>
    </row>
    <row r="5153" spans="3:19">
      <c r="C5153" s="577"/>
      <c r="R5153" s="577"/>
      <c r="S5153" s="577"/>
    </row>
    <row r="5154" spans="3:19">
      <c r="C5154" s="577"/>
      <c r="R5154" s="577"/>
      <c r="S5154" s="577"/>
    </row>
    <row r="5155" spans="3:19">
      <c r="C5155" s="577"/>
      <c r="R5155" s="577"/>
      <c r="S5155" s="577"/>
    </row>
    <row r="5156" spans="3:19">
      <c r="C5156" s="577"/>
      <c r="R5156" s="577"/>
      <c r="S5156" s="577"/>
    </row>
    <row r="5157" spans="3:19">
      <c r="C5157" s="577"/>
      <c r="R5157" s="577"/>
      <c r="S5157" s="577"/>
    </row>
    <row r="5158" spans="3:19">
      <c r="C5158" s="577"/>
      <c r="R5158" s="577"/>
      <c r="S5158" s="577"/>
    </row>
    <row r="5159" spans="3:19">
      <c r="C5159" s="577"/>
      <c r="R5159" s="577"/>
      <c r="S5159" s="577"/>
    </row>
    <row r="5160" spans="3:19">
      <c r="C5160" s="577"/>
      <c r="R5160" s="577"/>
      <c r="S5160" s="577"/>
    </row>
    <row r="5161" spans="3:19">
      <c r="C5161" s="577"/>
      <c r="R5161" s="577"/>
      <c r="S5161" s="577"/>
    </row>
    <row r="5162" spans="3:19">
      <c r="C5162" s="577"/>
      <c r="R5162" s="577"/>
      <c r="S5162" s="577"/>
    </row>
    <row r="5163" spans="3:19">
      <c r="C5163" s="577"/>
      <c r="R5163" s="577"/>
      <c r="S5163" s="577"/>
    </row>
    <row r="5164" spans="3:19">
      <c r="C5164" s="577"/>
      <c r="R5164" s="577"/>
      <c r="S5164" s="577"/>
    </row>
    <row r="5165" spans="3:19">
      <c r="C5165" s="577"/>
      <c r="R5165" s="577"/>
      <c r="S5165" s="577"/>
    </row>
    <row r="5166" spans="3:19">
      <c r="C5166" s="577"/>
      <c r="R5166" s="577"/>
      <c r="S5166" s="577"/>
    </row>
    <row r="5167" spans="3:19">
      <c r="C5167" s="577"/>
      <c r="R5167" s="577"/>
      <c r="S5167" s="577"/>
    </row>
    <row r="5168" spans="3:19">
      <c r="C5168" s="577"/>
      <c r="R5168" s="577"/>
      <c r="S5168" s="577"/>
    </row>
    <row r="5169" spans="3:19">
      <c r="C5169" s="577"/>
      <c r="R5169" s="577"/>
      <c r="S5169" s="577"/>
    </row>
    <row r="5170" spans="3:19">
      <c r="C5170" s="577"/>
      <c r="R5170" s="577"/>
      <c r="S5170" s="577"/>
    </row>
    <row r="5171" spans="3:19">
      <c r="C5171" s="577"/>
      <c r="R5171" s="577"/>
      <c r="S5171" s="577"/>
    </row>
    <row r="5172" spans="3:19">
      <c r="C5172" s="577"/>
      <c r="R5172" s="577"/>
      <c r="S5172" s="577"/>
    </row>
    <row r="5173" spans="3:19">
      <c r="C5173" s="577"/>
      <c r="R5173" s="577"/>
      <c r="S5173" s="577"/>
    </row>
    <row r="5174" spans="3:19">
      <c r="C5174" s="577"/>
      <c r="R5174" s="577"/>
      <c r="S5174" s="577"/>
    </row>
    <row r="5175" spans="3:19">
      <c r="C5175" s="577"/>
      <c r="R5175" s="577"/>
      <c r="S5175" s="577"/>
    </row>
    <row r="5176" spans="3:19">
      <c r="C5176" s="577"/>
      <c r="R5176" s="577"/>
      <c r="S5176" s="577"/>
    </row>
    <row r="5177" spans="3:19">
      <c r="C5177" s="577"/>
      <c r="R5177" s="577"/>
      <c r="S5177" s="577"/>
    </row>
    <row r="5178" spans="3:19">
      <c r="C5178" s="577"/>
      <c r="R5178" s="577"/>
      <c r="S5178" s="577"/>
    </row>
    <row r="5179" spans="3:19">
      <c r="C5179" s="577"/>
      <c r="R5179" s="577"/>
      <c r="S5179" s="577"/>
    </row>
    <row r="5180" spans="3:19">
      <c r="C5180" s="577"/>
      <c r="R5180" s="577"/>
      <c r="S5180" s="577"/>
    </row>
    <row r="5181" spans="3:19">
      <c r="C5181" s="577"/>
      <c r="R5181" s="577"/>
      <c r="S5181" s="577"/>
    </row>
    <row r="5182" spans="3:19">
      <c r="C5182" s="577"/>
      <c r="R5182" s="577"/>
      <c r="S5182" s="577"/>
    </row>
    <row r="5183" spans="3:19">
      <c r="C5183" s="577"/>
      <c r="R5183" s="577"/>
      <c r="S5183" s="577"/>
    </row>
    <row r="5184" spans="3:19">
      <c r="C5184" s="577"/>
      <c r="R5184" s="577"/>
      <c r="S5184" s="577"/>
    </row>
    <row r="5185" spans="3:19">
      <c r="C5185" s="577"/>
      <c r="R5185" s="577"/>
      <c r="S5185" s="577"/>
    </row>
    <row r="5186" spans="3:19">
      <c r="C5186" s="577"/>
      <c r="R5186" s="577"/>
      <c r="S5186" s="577"/>
    </row>
    <row r="5187" spans="3:19">
      <c r="C5187" s="577"/>
      <c r="R5187" s="577"/>
      <c r="S5187" s="577"/>
    </row>
    <row r="5188" spans="3:19">
      <c r="C5188" s="577"/>
      <c r="R5188" s="577"/>
      <c r="S5188" s="577"/>
    </row>
    <row r="5189" spans="3:19">
      <c r="C5189" s="577"/>
      <c r="R5189" s="577"/>
      <c r="S5189" s="577"/>
    </row>
    <row r="5190" spans="3:19">
      <c r="C5190" s="577"/>
      <c r="R5190" s="577"/>
      <c r="S5190" s="577"/>
    </row>
    <row r="5191" spans="3:19">
      <c r="C5191" s="577"/>
      <c r="R5191" s="577"/>
      <c r="S5191" s="577"/>
    </row>
    <row r="5192" spans="3:19">
      <c r="C5192" s="577"/>
      <c r="R5192" s="577"/>
      <c r="S5192" s="577"/>
    </row>
    <row r="5193" spans="3:19">
      <c r="C5193" s="577"/>
      <c r="R5193" s="577"/>
      <c r="S5193" s="577"/>
    </row>
    <row r="5194" spans="3:19">
      <c r="C5194" s="577"/>
      <c r="R5194" s="577"/>
      <c r="S5194" s="577"/>
    </row>
    <row r="5195" spans="3:19">
      <c r="C5195" s="577"/>
      <c r="R5195" s="577"/>
      <c r="S5195" s="577"/>
    </row>
    <row r="5196" spans="3:19">
      <c r="C5196" s="577"/>
      <c r="R5196" s="577"/>
      <c r="S5196" s="577"/>
    </row>
    <row r="5197" spans="3:19">
      <c r="C5197" s="577"/>
      <c r="R5197" s="577"/>
      <c r="S5197" s="577"/>
    </row>
    <row r="5198" spans="3:19">
      <c r="C5198" s="577"/>
      <c r="R5198" s="577"/>
      <c r="S5198" s="577"/>
    </row>
    <row r="5199" spans="3:19">
      <c r="C5199" s="577"/>
      <c r="R5199" s="577"/>
      <c r="S5199" s="577"/>
    </row>
    <row r="5200" spans="3:19">
      <c r="C5200" s="577"/>
      <c r="R5200" s="577"/>
      <c r="S5200" s="577"/>
    </row>
    <row r="5201" spans="3:19">
      <c r="C5201" s="577"/>
      <c r="R5201" s="577"/>
      <c r="S5201" s="577"/>
    </row>
    <row r="5202" spans="3:19">
      <c r="C5202" s="577"/>
      <c r="R5202" s="577"/>
      <c r="S5202" s="577"/>
    </row>
    <row r="5203" spans="3:19">
      <c r="C5203" s="577"/>
      <c r="R5203" s="577"/>
      <c r="S5203" s="577"/>
    </row>
    <row r="5204" spans="3:19">
      <c r="C5204" s="577"/>
      <c r="R5204" s="577"/>
      <c r="S5204" s="577"/>
    </row>
    <row r="5205" spans="3:19">
      <c r="C5205" s="577"/>
      <c r="R5205" s="577"/>
      <c r="S5205" s="577"/>
    </row>
    <row r="5206" spans="3:19">
      <c r="C5206" s="577"/>
      <c r="R5206" s="577"/>
      <c r="S5206" s="577"/>
    </row>
    <row r="5207" spans="3:19">
      <c r="C5207" s="577"/>
      <c r="R5207" s="577"/>
      <c r="S5207" s="577"/>
    </row>
    <row r="5208" spans="3:19">
      <c r="C5208" s="577"/>
      <c r="R5208" s="577"/>
      <c r="S5208" s="577"/>
    </row>
    <row r="5209" spans="3:19">
      <c r="C5209" s="577"/>
      <c r="R5209" s="577"/>
      <c r="S5209" s="577"/>
    </row>
    <row r="5210" spans="3:19">
      <c r="C5210" s="577"/>
      <c r="R5210" s="577"/>
      <c r="S5210" s="577"/>
    </row>
    <row r="5211" spans="3:19">
      <c r="C5211" s="577"/>
      <c r="R5211" s="577"/>
      <c r="S5211" s="577"/>
    </row>
    <row r="5212" spans="3:19">
      <c r="C5212" s="577"/>
      <c r="R5212" s="577"/>
      <c r="S5212" s="577"/>
    </row>
    <row r="5213" spans="3:19">
      <c r="C5213" s="577"/>
      <c r="R5213" s="577"/>
      <c r="S5213" s="577"/>
    </row>
    <row r="5214" spans="3:19">
      <c r="C5214" s="577"/>
      <c r="R5214" s="577"/>
      <c r="S5214" s="577"/>
    </row>
    <row r="5215" spans="3:19">
      <c r="C5215" s="577"/>
      <c r="R5215" s="577"/>
      <c r="S5215" s="577"/>
    </row>
    <row r="5216" spans="3:19">
      <c r="C5216" s="577"/>
      <c r="R5216" s="577"/>
      <c r="S5216" s="577"/>
    </row>
    <row r="5217" spans="3:19">
      <c r="C5217" s="577"/>
      <c r="R5217" s="577"/>
      <c r="S5217" s="577"/>
    </row>
    <row r="5218" spans="3:19">
      <c r="C5218" s="577"/>
      <c r="R5218" s="577"/>
      <c r="S5218" s="577"/>
    </row>
    <row r="5219" spans="3:19">
      <c r="C5219" s="577"/>
      <c r="R5219" s="577"/>
      <c r="S5219" s="577"/>
    </row>
    <row r="5220" spans="3:19">
      <c r="C5220" s="577"/>
      <c r="R5220" s="577"/>
      <c r="S5220" s="577"/>
    </row>
    <row r="5221" spans="3:19">
      <c r="C5221" s="577"/>
      <c r="R5221" s="577"/>
      <c r="S5221" s="577"/>
    </row>
    <row r="5222" spans="3:19">
      <c r="C5222" s="577"/>
      <c r="R5222" s="577"/>
      <c r="S5222" s="577"/>
    </row>
    <row r="5223" spans="3:19">
      <c r="C5223" s="577"/>
      <c r="R5223" s="577"/>
      <c r="S5223" s="577"/>
    </row>
    <row r="5224" spans="3:19">
      <c r="C5224" s="577"/>
      <c r="R5224" s="577"/>
      <c r="S5224" s="577"/>
    </row>
    <row r="5225" spans="3:19">
      <c r="C5225" s="577"/>
      <c r="R5225" s="577"/>
      <c r="S5225" s="577"/>
    </row>
    <row r="5226" spans="3:19">
      <c r="C5226" s="577"/>
      <c r="R5226" s="577"/>
      <c r="S5226" s="577"/>
    </row>
    <row r="5227" spans="3:19">
      <c r="C5227" s="577"/>
      <c r="R5227" s="577"/>
      <c r="S5227" s="577"/>
    </row>
    <row r="5228" spans="3:19">
      <c r="C5228" s="577"/>
      <c r="R5228" s="577"/>
      <c r="S5228" s="577"/>
    </row>
    <row r="5229" spans="3:19">
      <c r="C5229" s="577"/>
      <c r="R5229" s="577"/>
      <c r="S5229" s="577"/>
    </row>
    <row r="5230" spans="3:19">
      <c r="C5230" s="577"/>
      <c r="R5230" s="577"/>
      <c r="S5230" s="577"/>
    </row>
    <row r="5231" spans="3:19">
      <c r="C5231" s="577"/>
      <c r="R5231" s="577"/>
      <c r="S5231" s="577"/>
    </row>
    <row r="5232" spans="3:19">
      <c r="C5232" s="577"/>
      <c r="R5232" s="577"/>
      <c r="S5232" s="577"/>
    </row>
    <row r="5233" spans="3:19">
      <c r="C5233" s="577"/>
      <c r="R5233" s="577"/>
      <c r="S5233" s="577"/>
    </row>
    <row r="5234" spans="3:19">
      <c r="C5234" s="577"/>
      <c r="R5234" s="577"/>
      <c r="S5234" s="577"/>
    </row>
    <row r="5235" spans="3:19">
      <c r="C5235" s="577"/>
      <c r="R5235" s="577"/>
      <c r="S5235" s="577"/>
    </row>
    <row r="5236" spans="3:19">
      <c r="C5236" s="577"/>
      <c r="R5236" s="577"/>
      <c r="S5236" s="577"/>
    </row>
    <row r="5237" spans="3:19">
      <c r="C5237" s="577"/>
      <c r="R5237" s="577"/>
      <c r="S5237" s="577"/>
    </row>
    <row r="5238" spans="3:19">
      <c r="C5238" s="577"/>
      <c r="R5238" s="577"/>
      <c r="S5238" s="577"/>
    </row>
    <row r="5239" spans="3:19">
      <c r="C5239" s="577"/>
      <c r="R5239" s="577"/>
      <c r="S5239" s="577"/>
    </row>
    <row r="5240" spans="3:19">
      <c r="C5240" s="577"/>
      <c r="R5240" s="577"/>
      <c r="S5240" s="577"/>
    </row>
    <row r="5241" spans="3:19">
      <c r="C5241" s="577"/>
      <c r="R5241" s="577"/>
      <c r="S5241" s="577"/>
    </row>
    <row r="5242" spans="3:19">
      <c r="C5242" s="577"/>
      <c r="R5242" s="577"/>
      <c r="S5242" s="577"/>
    </row>
    <row r="5243" spans="3:19">
      <c r="C5243" s="577"/>
      <c r="R5243" s="577"/>
      <c r="S5243" s="577"/>
    </row>
    <row r="5244" spans="3:19">
      <c r="C5244" s="577"/>
      <c r="R5244" s="577"/>
      <c r="S5244" s="577"/>
    </row>
    <row r="5245" spans="3:19">
      <c r="C5245" s="577"/>
      <c r="R5245" s="577"/>
      <c r="S5245" s="577"/>
    </row>
    <row r="5246" spans="3:19">
      <c r="C5246" s="577"/>
      <c r="R5246" s="577"/>
      <c r="S5246" s="577"/>
    </row>
    <row r="5247" spans="3:19">
      <c r="C5247" s="577"/>
      <c r="R5247" s="577"/>
      <c r="S5247" s="577"/>
    </row>
    <row r="5248" spans="3:19">
      <c r="C5248" s="577"/>
      <c r="R5248" s="577"/>
      <c r="S5248" s="577"/>
    </row>
    <row r="5249" spans="3:19">
      <c r="C5249" s="577"/>
      <c r="R5249" s="577"/>
      <c r="S5249" s="577"/>
    </row>
    <row r="5250" spans="3:19">
      <c r="C5250" s="577"/>
      <c r="R5250" s="577"/>
      <c r="S5250" s="577"/>
    </row>
    <row r="5251" spans="3:19">
      <c r="C5251" s="577"/>
      <c r="R5251" s="577"/>
      <c r="S5251" s="577"/>
    </row>
    <row r="5252" spans="3:19">
      <c r="C5252" s="577"/>
      <c r="R5252" s="577"/>
      <c r="S5252" s="577"/>
    </row>
    <row r="5253" spans="3:19">
      <c r="C5253" s="577"/>
      <c r="R5253" s="577"/>
      <c r="S5253" s="577"/>
    </row>
    <row r="5254" spans="3:19">
      <c r="C5254" s="577"/>
      <c r="R5254" s="577"/>
      <c r="S5254" s="577"/>
    </row>
    <row r="5255" spans="3:19">
      <c r="C5255" s="577"/>
      <c r="R5255" s="577"/>
      <c r="S5255" s="577"/>
    </row>
    <row r="5256" spans="3:19">
      <c r="C5256" s="577"/>
      <c r="R5256" s="577"/>
      <c r="S5256" s="577"/>
    </row>
    <row r="5257" spans="3:19">
      <c r="C5257" s="577"/>
      <c r="R5257" s="577"/>
      <c r="S5257" s="577"/>
    </row>
    <row r="5258" spans="3:19">
      <c r="C5258" s="577"/>
      <c r="R5258" s="577"/>
      <c r="S5258" s="577"/>
    </row>
    <row r="5259" spans="3:19">
      <c r="C5259" s="577"/>
      <c r="R5259" s="577"/>
      <c r="S5259" s="577"/>
    </row>
    <row r="5260" spans="3:19">
      <c r="C5260" s="577"/>
      <c r="R5260" s="577"/>
      <c r="S5260" s="577"/>
    </row>
    <row r="5261" spans="3:19">
      <c r="C5261" s="577"/>
      <c r="R5261" s="577"/>
      <c r="S5261" s="577"/>
    </row>
    <row r="5262" spans="3:19">
      <c r="C5262" s="577"/>
      <c r="R5262" s="577"/>
      <c r="S5262" s="577"/>
    </row>
    <row r="5263" spans="3:19">
      <c r="C5263" s="577"/>
      <c r="R5263" s="577"/>
      <c r="S5263" s="577"/>
    </row>
    <row r="5264" spans="3:19">
      <c r="C5264" s="577"/>
      <c r="R5264" s="577"/>
      <c r="S5264" s="577"/>
    </row>
    <row r="5265" spans="3:19">
      <c r="C5265" s="577"/>
      <c r="R5265" s="577"/>
      <c r="S5265" s="577"/>
    </row>
    <row r="5266" spans="3:19">
      <c r="C5266" s="577"/>
      <c r="R5266" s="577"/>
      <c r="S5266" s="577"/>
    </row>
    <row r="5267" spans="3:19">
      <c r="C5267" s="577"/>
      <c r="R5267" s="577"/>
      <c r="S5267" s="577"/>
    </row>
    <row r="5268" spans="3:19">
      <c r="C5268" s="577"/>
      <c r="R5268" s="577"/>
      <c r="S5268" s="577"/>
    </row>
    <row r="5269" spans="3:19">
      <c r="C5269" s="577"/>
      <c r="R5269" s="577"/>
      <c r="S5269" s="577"/>
    </row>
    <row r="5270" spans="3:19">
      <c r="C5270" s="577"/>
      <c r="R5270" s="577"/>
      <c r="S5270" s="577"/>
    </row>
    <row r="5271" spans="3:19">
      <c r="C5271" s="577"/>
      <c r="R5271" s="577"/>
      <c r="S5271" s="577"/>
    </row>
    <row r="5272" spans="3:19">
      <c r="C5272" s="577"/>
      <c r="R5272" s="577"/>
      <c r="S5272" s="577"/>
    </row>
    <row r="5273" spans="3:19">
      <c r="C5273" s="577"/>
      <c r="R5273" s="577"/>
      <c r="S5273" s="577"/>
    </row>
    <row r="5274" spans="3:19">
      <c r="C5274" s="577"/>
      <c r="R5274" s="577"/>
      <c r="S5274" s="577"/>
    </row>
    <row r="5275" spans="3:19">
      <c r="C5275" s="577"/>
      <c r="R5275" s="577"/>
      <c r="S5275" s="577"/>
    </row>
    <row r="5276" spans="3:19">
      <c r="C5276" s="577"/>
      <c r="R5276" s="577"/>
      <c r="S5276" s="577"/>
    </row>
    <row r="5277" spans="3:19">
      <c r="C5277" s="577"/>
      <c r="R5277" s="577"/>
      <c r="S5277" s="577"/>
    </row>
    <row r="5278" spans="3:19">
      <c r="C5278" s="577"/>
      <c r="R5278" s="577"/>
      <c r="S5278" s="577"/>
    </row>
    <row r="5279" spans="3:19">
      <c r="C5279" s="577"/>
      <c r="R5279" s="577"/>
      <c r="S5279" s="577"/>
    </row>
    <row r="5280" spans="3:19">
      <c r="C5280" s="577"/>
      <c r="R5280" s="577"/>
      <c r="S5280" s="577"/>
    </row>
    <row r="5281" spans="3:19">
      <c r="C5281" s="577"/>
      <c r="R5281" s="577"/>
      <c r="S5281" s="577"/>
    </row>
    <row r="5282" spans="3:19">
      <c r="C5282" s="577"/>
      <c r="R5282" s="577"/>
      <c r="S5282" s="577"/>
    </row>
    <row r="5283" spans="3:19">
      <c r="C5283" s="577"/>
      <c r="R5283" s="577"/>
      <c r="S5283" s="577"/>
    </row>
    <row r="5284" spans="3:19">
      <c r="C5284" s="577"/>
      <c r="K5284" s="577"/>
      <c r="R5284" s="577"/>
      <c r="S5284" s="577"/>
    </row>
    <row r="5285" spans="3:19">
      <c r="C5285" s="577"/>
      <c r="R5285" s="577"/>
      <c r="S5285" s="577"/>
    </row>
    <row r="5286" spans="3:19">
      <c r="C5286" s="577"/>
      <c r="R5286" s="577"/>
      <c r="S5286" s="577"/>
    </row>
    <row r="5287" spans="3:19">
      <c r="C5287" s="577"/>
      <c r="R5287" s="577"/>
      <c r="S5287" s="577"/>
    </row>
    <row r="5288" spans="3:19">
      <c r="C5288" s="577"/>
      <c r="R5288" s="577"/>
      <c r="S5288" s="577"/>
    </row>
    <row r="5289" spans="3:19">
      <c r="C5289" s="577"/>
      <c r="R5289" s="577"/>
      <c r="S5289" s="577"/>
    </row>
    <row r="5290" spans="3:19">
      <c r="C5290" s="577"/>
      <c r="R5290" s="577"/>
      <c r="S5290" s="577"/>
    </row>
    <row r="5291" spans="3:19">
      <c r="C5291" s="577"/>
      <c r="R5291" s="577"/>
      <c r="S5291" s="577"/>
    </row>
    <row r="5292" spans="3:19">
      <c r="C5292" s="577"/>
      <c r="R5292" s="577"/>
      <c r="S5292" s="577"/>
    </row>
    <row r="5293" spans="3:19">
      <c r="C5293" s="577"/>
      <c r="R5293" s="577"/>
      <c r="S5293" s="577"/>
    </row>
    <row r="5294" spans="3:19">
      <c r="C5294" s="577"/>
      <c r="R5294" s="577"/>
      <c r="S5294" s="577"/>
    </row>
    <row r="5295" spans="3:19">
      <c r="C5295" s="577"/>
      <c r="R5295" s="577"/>
      <c r="S5295" s="577"/>
    </row>
    <row r="5296" spans="3:19">
      <c r="C5296" s="577"/>
      <c r="R5296" s="577"/>
      <c r="S5296" s="577"/>
    </row>
    <row r="5297" spans="3:19">
      <c r="C5297" s="577"/>
      <c r="R5297" s="577"/>
      <c r="S5297" s="577"/>
    </row>
    <row r="5298" spans="3:19">
      <c r="C5298" s="577"/>
      <c r="R5298" s="577"/>
      <c r="S5298" s="577"/>
    </row>
    <row r="5299" spans="3:19">
      <c r="C5299" s="577"/>
      <c r="R5299" s="577"/>
      <c r="S5299" s="577"/>
    </row>
    <row r="5300" spans="3:19">
      <c r="C5300" s="577"/>
      <c r="R5300" s="577"/>
      <c r="S5300" s="577"/>
    </row>
    <row r="5301" spans="3:19">
      <c r="C5301" s="577"/>
      <c r="R5301" s="577"/>
      <c r="S5301" s="577"/>
    </row>
    <row r="5302" spans="3:19">
      <c r="C5302" s="577"/>
      <c r="R5302" s="577"/>
      <c r="S5302" s="577"/>
    </row>
    <row r="5303" spans="3:19">
      <c r="C5303" s="577"/>
      <c r="R5303" s="577"/>
      <c r="S5303" s="577"/>
    </row>
    <row r="5304" spans="3:19">
      <c r="C5304" s="577"/>
      <c r="R5304" s="577"/>
      <c r="S5304" s="577"/>
    </row>
    <row r="5305" spans="3:19">
      <c r="C5305" s="577"/>
      <c r="R5305" s="577"/>
      <c r="S5305" s="577"/>
    </row>
    <row r="5306" spans="3:19">
      <c r="C5306" s="577"/>
      <c r="R5306" s="577"/>
      <c r="S5306" s="577"/>
    </row>
    <row r="5307" spans="3:19">
      <c r="C5307" s="577"/>
      <c r="R5307" s="577"/>
      <c r="S5307" s="577"/>
    </row>
    <row r="5308" spans="3:19">
      <c r="C5308" s="577"/>
      <c r="R5308" s="577"/>
      <c r="S5308" s="577"/>
    </row>
    <row r="5309" spans="3:19">
      <c r="C5309" s="577"/>
      <c r="R5309" s="577"/>
      <c r="S5309" s="577"/>
    </row>
    <row r="5310" spans="3:19">
      <c r="C5310" s="577"/>
      <c r="R5310" s="577"/>
      <c r="S5310" s="577"/>
    </row>
    <row r="5311" spans="3:19">
      <c r="C5311" s="577"/>
      <c r="R5311" s="577"/>
      <c r="S5311" s="577"/>
    </row>
    <row r="5312" spans="3:19">
      <c r="C5312" s="577"/>
      <c r="R5312" s="577"/>
      <c r="S5312" s="577"/>
    </row>
    <row r="5313" spans="3:19">
      <c r="C5313" s="577"/>
      <c r="R5313" s="577"/>
      <c r="S5313" s="577"/>
    </row>
    <row r="5314" spans="3:19">
      <c r="C5314" s="577"/>
      <c r="R5314" s="577"/>
      <c r="S5314" s="577"/>
    </row>
    <row r="5315" spans="3:19">
      <c r="C5315" s="577"/>
      <c r="R5315" s="577"/>
      <c r="S5315" s="577"/>
    </row>
    <row r="5316" spans="3:19">
      <c r="C5316" s="577"/>
      <c r="R5316" s="577"/>
      <c r="S5316" s="577"/>
    </row>
    <row r="5317" spans="3:19">
      <c r="C5317" s="577"/>
      <c r="R5317" s="577"/>
      <c r="S5317" s="577"/>
    </row>
    <row r="5318" spans="3:19">
      <c r="C5318" s="577"/>
      <c r="R5318" s="577"/>
      <c r="S5318" s="577"/>
    </row>
    <row r="5319" spans="3:19">
      <c r="C5319" s="577"/>
      <c r="R5319" s="577"/>
      <c r="S5319" s="577"/>
    </row>
    <row r="5320" spans="3:19">
      <c r="C5320" s="577"/>
      <c r="R5320" s="577"/>
      <c r="S5320" s="577"/>
    </row>
    <row r="5321" spans="3:19">
      <c r="C5321" s="577"/>
      <c r="R5321" s="577"/>
      <c r="S5321" s="577"/>
    </row>
    <row r="5322" spans="3:19">
      <c r="C5322" s="577"/>
      <c r="R5322" s="577"/>
      <c r="S5322" s="577"/>
    </row>
    <row r="5323" spans="3:19">
      <c r="C5323" s="577"/>
      <c r="R5323" s="577"/>
      <c r="S5323" s="577"/>
    </row>
    <row r="5324" spans="3:19">
      <c r="C5324" s="577"/>
      <c r="R5324" s="577"/>
      <c r="S5324" s="577"/>
    </row>
    <row r="5325" spans="3:19">
      <c r="C5325" s="577"/>
      <c r="R5325" s="577"/>
      <c r="S5325" s="577"/>
    </row>
    <row r="5326" spans="3:19">
      <c r="C5326" s="577"/>
      <c r="R5326" s="577"/>
      <c r="S5326" s="577"/>
    </row>
    <row r="5327" spans="3:19">
      <c r="C5327" s="577"/>
      <c r="R5327" s="577"/>
      <c r="S5327" s="577"/>
    </row>
    <row r="5328" spans="3:19">
      <c r="C5328" s="577"/>
      <c r="R5328" s="577"/>
      <c r="S5328" s="577"/>
    </row>
    <row r="5329" spans="3:19">
      <c r="C5329" s="577"/>
      <c r="R5329" s="577"/>
      <c r="S5329" s="577"/>
    </row>
    <row r="5330" spans="3:19">
      <c r="C5330" s="577"/>
      <c r="R5330" s="577"/>
      <c r="S5330" s="577"/>
    </row>
    <row r="5331" spans="3:19">
      <c r="C5331" s="577"/>
      <c r="R5331" s="577"/>
      <c r="S5331" s="577"/>
    </row>
    <row r="5332" spans="3:19">
      <c r="C5332" s="577"/>
      <c r="R5332" s="577"/>
      <c r="S5332" s="577"/>
    </row>
    <row r="5333" spans="3:19">
      <c r="C5333" s="577"/>
      <c r="R5333" s="577"/>
      <c r="S5333" s="577"/>
    </row>
    <row r="5334" spans="3:19">
      <c r="C5334" s="577"/>
      <c r="R5334" s="577"/>
      <c r="S5334" s="577"/>
    </row>
    <row r="5335" spans="3:19">
      <c r="C5335" s="577"/>
      <c r="R5335" s="577"/>
      <c r="S5335" s="577"/>
    </row>
    <row r="5336" spans="3:19">
      <c r="C5336" s="577"/>
      <c r="R5336" s="577"/>
      <c r="S5336" s="577"/>
    </row>
    <row r="5337" spans="3:19">
      <c r="C5337" s="577"/>
      <c r="R5337" s="577"/>
      <c r="S5337" s="577"/>
    </row>
    <row r="5338" spans="3:19">
      <c r="C5338" s="577"/>
      <c r="R5338" s="577"/>
      <c r="S5338" s="577"/>
    </row>
    <row r="5339" spans="3:19">
      <c r="C5339" s="577"/>
      <c r="R5339" s="577"/>
      <c r="S5339" s="577"/>
    </row>
    <row r="5340" spans="3:19">
      <c r="C5340" s="577"/>
      <c r="R5340" s="577"/>
      <c r="S5340" s="577"/>
    </row>
    <row r="5341" spans="3:19">
      <c r="C5341" s="577"/>
      <c r="R5341" s="577"/>
      <c r="S5341" s="577"/>
    </row>
    <row r="5342" spans="3:19">
      <c r="C5342" s="577"/>
      <c r="R5342" s="577"/>
      <c r="S5342" s="577"/>
    </row>
    <row r="5343" spans="3:19">
      <c r="C5343" s="577"/>
      <c r="R5343" s="577"/>
      <c r="S5343" s="577"/>
    </row>
    <row r="5344" spans="3:19">
      <c r="C5344" s="577"/>
      <c r="R5344" s="577"/>
      <c r="S5344" s="577"/>
    </row>
    <row r="5345" spans="3:19">
      <c r="C5345" s="577"/>
      <c r="R5345" s="577"/>
      <c r="S5345" s="577"/>
    </row>
    <row r="5346" spans="3:19">
      <c r="C5346" s="577"/>
      <c r="R5346" s="577"/>
      <c r="S5346" s="577"/>
    </row>
    <row r="5347" spans="3:19">
      <c r="C5347" s="577"/>
      <c r="R5347" s="577"/>
      <c r="S5347" s="577"/>
    </row>
    <row r="5348" spans="3:19">
      <c r="C5348" s="577"/>
      <c r="R5348" s="577"/>
      <c r="S5348" s="577"/>
    </row>
    <row r="5349" spans="3:19">
      <c r="C5349" s="577"/>
      <c r="R5349" s="577"/>
      <c r="S5349" s="577"/>
    </row>
    <row r="5350" spans="3:19">
      <c r="C5350" s="577"/>
      <c r="R5350" s="577"/>
      <c r="S5350" s="577"/>
    </row>
    <row r="5351" spans="3:19">
      <c r="C5351" s="577"/>
      <c r="R5351" s="577"/>
      <c r="S5351" s="577"/>
    </row>
    <row r="5352" spans="3:19">
      <c r="C5352" s="577"/>
      <c r="R5352" s="577"/>
      <c r="S5352" s="577"/>
    </row>
    <row r="5353" spans="3:19">
      <c r="C5353" s="577"/>
      <c r="R5353" s="577"/>
      <c r="S5353" s="577"/>
    </row>
    <row r="5354" spans="3:19">
      <c r="C5354" s="577"/>
      <c r="R5354" s="577"/>
      <c r="S5354" s="577"/>
    </row>
    <row r="5355" spans="3:19">
      <c r="C5355" s="577"/>
      <c r="R5355" s="577"/>
      <c r="S5355" s="577"/>
    </row>
    <row r="5356" spans="3:19">
      <c r="C5356" s="577"/>
      <c r="R5356" s="577"/>
      <c r="S5356" s="577"/>
    </row>
    <row r="5357" spans="3:19">
      <c r="C5357" s="577"/>
      <c r="R5357" s="577"/>
      <c r="S5357" s="577"/>
    </row>
    <row r="5358" spans="3:19">
      <c r="C5358" s="577"/>
      <c r="R5358" s="577"/>
      <c r="S5358" s="577"/>
    </row>
    <row r="5359" spans="3:19">
      <c r="C5359" s="577"/>
      <c r="R5359" s="577"/>
      <c r="S5359" s="577"/>
    </row>
    <row r="5360" spans="3:19">
      <c r="C5360" s="577"/>
      <c r="R5360" s="577"/>
      <c r="S5360" s="577"/>
    </row>
    <row r="5361" spans="3:19">
      <c r="C5361" s="577"/>
      <c r="R5361" s="577"/>
      <c r="S5361" s="577"/>
    </row>
    <row r="5362" spans="3:19">
      <c r="C5362" s="577"/>
      <c r="R5362" s="577"/>
      <c r="S5362" s="577"/>
    </row>
    <row r="5363" spans="3:19">
      <c r="C5363" s="577"/>
      <c r="R5363" s="577"/>
      <c r="S5363" s="577"/>
    </row>
    <row r="5364" spans="3:19">
      <c r="C5364" s="577"/>
      <c r="R5364" s="577"/>
      <c r="S5364" s="577"/>
    </row>
    <row r="5365" spans="3:19">
      <c r="C5365" s="577"/>
      <c r="R5365" s="577"/>
      <c r="S5365" s="577"/>
    </row>
    <row r="5366" spans="3:19">
      <c r="C5366" s="577"/>
      <c r="R5366" s="577"/>
      <c r="S5366" s="577"/>
    </row>
    <row r="5367" spans="3:19">
      <c r="C5367" s="577"/>
      <c r="R5367" s="577"/>
      <c r="S5367" s="577"/>
    </row>
    <row r="5368" spans="3:19">
      <c r="C5368" s="577"/>
      <c r="R5368" s="577"/>
      <c r="S5368" s="577"/>
    </row>
    <row r="5369" spans="3:19">
      <c r="C5369" s="577"/>
      <c r="R5369" s="577"/>
      <c r="S5369" s="577"/>
    </row>
    <row r="5370" spans="3:19">
      <c r="C5370" s="577"/>
      <c r="R5370" s="577"/>
      <c r="S5370" s="577"/>
    </row>
    <row r="5371" spans="3:19">
      <c r="C5371" s="577"/>
      <c r="R5371" s="577"/>
      <c r="S5371" s="577"/>
    </row>
    <row r="5372" spans="3:19">
      <c r="C5372" s="577"/>
      <c r="R5372" s="577"/>
      <c r="S5372" s="577"/>
    </row>
    <row r="5373" spans="3:19">
      <c r="C5373" s="577"/>
      <c r="R5373" s="577"/>
      <c r="S5373" s="577"/>
    </row>
    <row r="5374" spans="3:19">
      <c r="C5374" s="577"/>
      <c r="R5374" s="577"/>
      <c r="S5374" s="577"/>
    </row>
    <row r="5375" spans="3:19">
      <c r="C5375" s="577"/>
      <c r="R5375" s="577"/>
      <c r="S5375" s="577"/>
    </row>
    <row r="5376" spans="3:19">
      <c r="C5376" s="577"/>
      <c r="R5376" s="577"/>
      <c r="S5376" s="577"/>
    </row>
    <row r="5377" spans="3:19">
      <c r="C5377" s="577"/>
      <c r="R5377" s="577"/>
      <c r="S5377" s="577"/>
    </row>
    <row r="5378" spans="3:19">
      <c r="C5378" s="577"/>
      <c r="R5378" s="577"/>
      <c r="S5378" s="577"/>
    </row>
    <row r="5379" spans="3:19">
      <c r="C5379" s="577"/>
      <c r="R5379" s="577"/>
      <c r="S5379" s="577"/>
    </row>
    <row r="5380" spans="3:19">
      <c r="C5380" s="577"/>
      <c r="R5380" s="577"/>
      <c r="S5380" s="577"/>
    </row>
    <row r="5381" spans="3:19">
      <c r="C5381" s="577"/>
      <c r="R5381" s="577"/>
      <c r="S5381" s="577"/>
    </row>
    <row r="5382" spans="3:19">
      <c r="C5382" s="577"/>
      <c r="R5382" s="577"/>
      <c r="S5382" s="577"/>
    </row>
    <row r="5383" spans="3:19">
      <c r="C5383" s="577"/>
      <c r="R5383" s="577"/>
      <c r="S5383" s="577"/>
    </row>
    <row r="5384" spans="3:19">
      <c r="C5384" s="577"/>
      <c r="R5384" s="577"/>
      <c r="S5384" s="577"/>
    </row>
    <row r="5385" spans="3:19">
      <c r="C5385" s="577"/>
      <c r="R5385" s="577"/>
      <c r="S5385" s="577"/>
    </row>
    <row r="5386" spans="3:19">
      <c r="C5386" s="577"/>
      <c r="R5386" s="577"/>
      <c r="S5386" s="577"/>
    </row>
    <row r="5387" spans="3:19">
      <c r="C5387" s="577"/>
      <c r="R5387" s="577"/>
      <c r="S5387" s="577"/>
    </row>
    <row r="5388" spans="3:19">
      <c r="C5388" s="577"/>
      <c r="R5388" s="577"/>
      <c r="S5388" s="577"/>
    </row>
    <row r="5389" spans="3:19">
      <c r="C5389" s="577"/>
      <c r="R5389" s="577"/>
      <c r="S5389" s="577"/>
    </row>
    <row r="5390" spans="3:19">
      <c r="C5390" s="577"/>
      <c r="R5390" s="577"/>
      <c r="S5390" s="577"/>
    </row>
    <row r="5391" spans="3:19">
      <c r="C5391" s="577"/>
      <c r="R5391" s="577"/>
      <c r="S5391" s="577"/>
    </row>
    <row r="5392" spans="3:19">
      <c r="C5392" s="577"/>
      <c r="R5392" s="577"/>
      <c r="S5392" s="577"/>
    </row>
    <row r="5393" spans="3:19">
      <c r="C5393" s="577"/>
      <c r="R5393" s="577"/>
      <c r="S5393" s="577"/>
    </row>
    <row r="5394" spans="3:19">
      <c r="C5394" s="577"/>
      <c r="R5394" s="577"/>
      <c r="S5394" s="577"/>
    </row>
    <row r="5395" spans="3:19">
      <c r="C5395" s="577"/>
      <c r="R5395" s="577"/>
      <c r="S5395" s="577"/>
    </row>
    <row r="5396" spans="3:19">
      <c r="C5396" s="577"/>
      <c r="R5396" s="577"/>
      <c r="S5396" s="577"/>
    </row>
    <row r="5397" spans="3:19">
      <c r="C5397" s="577"/>
      <c r="R5397" s="577"/>
      <c r="S5397" s="577"/>
    </row>
    <row r="5398" spans="3:19">
      <c r="C5398" s="577"/>
      <c r="R5398" s="577"/>
      <c r="S5398" s="577"/>
    </row>
    <row r="5399" spans="3:19">
      <c r="C5399" s="577"/>
      <c r="R5399" s="577"/>
      <c r="S5399" s="577"/>
    </row>
    <row r="5400" spans="3:19">
      <c r="C5400" s="577"/>
      <c r="R5400" s="577"/>
      <c r="S5400" s="577"/>
    </row>
    <row r="5401" spans="3:19">
      <c r="C5401" s="577"/>
      <c r="R5401" s="577"/>
      <c r="S5401" s="577"/>
    </row>
    <row r="5402" spans="3:19">
      <c r="C5402" s="577"/>
      <c r="R5402" s="577"/>
      <c r="S5402" s="577"/>
    </row>
    <row r="5403" spans="3:19">
      <c r="C5403" s="577"/>
      <c r="R5403" s="577"/>
      <c r="S5403" s="577"/>
    </row>
    <row r="5404" spans="3:19">
      <c r="C5404" s="577"/>
      <c r="R5404" s="577"/>
      <c r="S5404" s="577"/>
    </row>
    <row r="5405" spans="3:19">
      <c r="C5405" s="577"/>
      <c r="R5405" s="577"/>
      <c r="S5405" s="577"/>
    </row>
    <row r="5406" spans="3:19">
      <c r="C5406" s="577"/>
      <c r="R5406" s="577"/>
      <c r="S5406" s="577"/>
    </row>
    <row r="5407" spans="3:19">
      <c r="C5407" s="577"/>
      <c r="R5407" s="577"/>
      <c r="S5407" s="577"/>
    </row>
    <row r="5408" spans="3:19">
      <c r="C5408" s="577"/>
      <c r="R5408" s="577"/>
      <c r="S5408" s="577"/>
    </row>
    <row r="5409" spans="3:19">
      <c r="C5409" s="577"/>
      <c r="R5409" s="577"/>
      <c r="S5409" s="577"/>
    </row>
    <row r="5410" spans="3:19">
      <c r="C5410" s="577"/>
      <c r="R5410" s="577"/>
      <c r="S5410" s="577"/>
    </row>
    <row r="5411" spans="3:19">
      <c r="C5411" s="577"/>
      <c r="R5411" s="577"/>
      <c r="S5411" s="577"/>
    </row>
    <row r="5412" spans="3:19">
      <c r="C5412" s="577"/>
      <c r="R5412" s="577"/>
      <c r="S5412" s="577"/>
    </row>
    <row r="5413" spans="3:19">
      <c r="C5413" s="577"/>
      <c r="R5413" s="577"/>
      <c r="S5413" s="577"/>
    </row>
    <row r="5414" spans="3:19">
      <c r="C5414" s="577"/>
      <c r="R5414" s="577"/>
      <c r="S5414" s="577"/>
    </row>
    <row r="5415" spans="3:19">
      <c r="C5415" s="577"/>
      <c r="R5415" s="577"/>
      <c r="S5415" s="577"/>
    </row>
    <row r="5416" spans="3:19">
      <c r="C5416" s="577"/>
      <c r="R5416" s="577"/>
      <c r="S5416" s="577"/>
    </row>
    <row r="5417" spans="3:19">
      <c r="C5417" s="577"/>
      <c r="R5417" s="577"/>
      <c r="S5417" s="577"/>
    </row>
    <row r="5418" spans="3:19">
      <c r="C5418" s="577"/>
      <c r="R5418" s="577"/>
      <c r="S5418" s="577"/>
    </row>
    <row r="5419" spans="3:19">
      <c r="C5419" s="577"/>
      <c r="R5419" s="577"/>
      <c r="S5419" s="577"/>
    </row>
    <row r="5420" spans="3:19">
      <c r="C5420" s="577"/>
      <c r="R5420" s="577"/>
      <c r="S5420" s="577"/>
    </row>
    <row r="5421" spans="3:19">
      <c r="C5421" s="577"/>
      <c r="R5421" s="577"/>
      <c r="S5421" s="577"/>
    </row>
    <row r="5422" spans="3:19">
      <c r="C5422" s="577"/>
      <c r="R5422" s="577"/>
      <c r="S5422" s="577"/>
    </row>
    <row r="5423" spans="3:19">
      <c r="C5423" s="577"/>
      <c r="R5423" s="577"/>
      <c r="S5423" s="577"/>
    </row>
    <row r="5424" spans="3:19">
      <c r="C5424" s="577"/>
      <c r="R5424" s="577"/>
      <c r="S5424" s="577"/>
    </row>
    <row r="5425" spans="3:19">
      <c r="C5425" s="577"/>
      <c r="R5425" s="577"/>
      <c r="S5425" s="577"/>
    </row>
    <row r="5426" spans="3:19">
      <c r="C5426" s="577"/>
      <c r="R5426" s="577"/>
      <c r="S5426" s="577"/>
    </row>
    <row r="5427" spans="3:19">
      <c r="C5427" s="577"/>
      <c r="R5427" s="577"/>
      <c r="S5427" s="577"/>
    </row>
    <row r="5428" spans="3:19">
      <c r="C5428" s="577"/>
      <c r="R5428" s="577"/>
      <c r="S5428" s="577"/>
    </row>
    <row r="5429" spans="3:19">
      <c r="C5429" s="577"/>
      <c r="R5429" s="577"/>
      <c r="S5429" s="577"/>
    </row>
    <row r="5430" spans="3:19">
      <c r="C5430" s="577"/>
      <c r="R5430" s="577"/>
      <c r="S5430" s="577"/>
    </row>
    <row r="5431" spans="3:19">
      <c r="C5431" s="577"/>
      <c r="R5431" s="577"/>
      <c r="S5431" s="577"/>
    </row>
    <row r="5432" spans="3:19">
      <c r="C5432" s="577"/>
      <c r="R5432" s="577"/>
      <c r="S5432" s="577"/>
    </row>
    <row r="5433" spans="3:19">
      <c r="C5433" s="577"/>
      <c r="R5433" s="577"/>
      <c r="S5433" s="577"/>
    </row>
    <row r="5434" spans="3:19">
      <c r="C5434" s="577"/>
      <c r="R5434" s="577"/>
      <c r="S5434" s="577"/>
    </row>
    <row r="5435" spans="3:19">
      <c r="C5435" s="577"/>
      <c r="R5435" s="577"/>
      <c r="S5435" s="577"/>
    </row>
    <row r="5436" spans="3:19">
      <c r="C5436" s="577"/>
      <c r="R5436" s="577"/>
      <c r="S5436" s="577"/>
    </row>
    <row r="5437" spans="3:19">
      <c r="C5437" s="577"/>
      <c r="R5437" s="577"/>
      <c r="S5437" s="577"/>
    </row>
    <row r="5438" spans="3:19">
      <c r="C5438" s="577"/>
      <c r="R5438" s="577"/>
      <c r="S5438" s="577"/>
    </row>
    <row r="5439" spans="3:19">
      <c r="C5439" s="577"/>
      <c r="R5439" s="577"/>
      <c r="S5439" s="577"/>
    </row>
    <row r="5440" spans="3:19">
      <c r="C5440" s="577"/>
      <c r="R5440" s="577"/>
      <c r="S5440" s="577"/>
    </row>
    <row r="5441" spans="3:19">
      <c r="C5441" s="577"/>
      <c r="R5441" s="577"/>
      <c r="S5441" s="577"/>
    </row>
    <row r="5442" spans="3:19">
      <c r="C5442" s="577"/>
      <c r="R5442" s="577"/>
      <c r="S5442" s="577"/>
    </row>
    <row r="5443" spans="3:19">
      <c r="C5443" s="577"/>
      <c r="R5443" s="577"/>
      <c r="S5443" s="577"/>
    </row>
    <row r="5444" spans="3:19">
      <c r="C5444" s="577"/>
      <c r="R5444" s="577"/>
      <c r="S5444" s="577"/>
    </row>
    <row r="5445" spans="3:19">
      <c r="C5445" s="577"/>
      <c r="R5445" s="577"/>
      <c r="S5445" s="577"/>
    </row>
    <row r="5446" spans="3:19">
      <c r="C5446" s="577"/>
      <c r="R5446" s="577"/>
      <c r="S5446" s="577"/>
    </row>
    <row r="5447" spans="3:19">
      <c r="C5447" s="577"/>
      <c r="R5447" s="577"/>
      <c r="S5447" s="577"/>
    </row>
    <row r="5448" spans="3:19">
      <c r="C5448" s="577"/>
      <c r="R5448" s="577"/>
      <c r="S5448" s="577"/>
    </row>
    <row r="5449" spans="3:19">
      <c r="C5449" s="577"/>
      <c r="R5449" s="577"/>
      <c r="S5449" s="577"/>
    </row>
    <row r="5450" spans="3:19">
      <c r="C5450" s="577"/>
      <c r="R5450" s="577"/>
      <c r="S5450" s="577"/>
    </row>
    <row r="5451" spans="3:19">
      <c r="C5451" s="577"/>
      <c r="R5451" s="577"/>
      <c r="S5451" s="577"/>
    </row>
    <row r="5452" spans="3:19">
      <c r="C5452" s="577"/>
      <c r="R5452" s="577"/>
      <c r="S5452" s="577"/>
    </row>
    <row r="5453" spans="3:19">
      <c r="C5453" s="577"/>
      <c r="R5453" s="577"/>
      <c r="S5453" s="577"/>
    </row>
    <row r="5454" spans="3:19">
      <c r="C5454" s="577"/>
      <c r="R5454" s="577"/>
      <c r="S5454" s="577"/>
    </row>
    <row r="5455" spans="3:19">
      <c r="C5455" s="577"/>
      <c r="R5455" s="577"/>
      <c r="S5455" s="577"/>
    </row>
    <row r="5456" spans="3:19">
      <c r="C5456" s="577"/>
      <c r="R5456" s="577"/>
      <c r="S5456" s="577"/>
    </row>
    <row r="5457" spans="3:19">
      <c r="C5457" s="577"/>
      <c r="R5457" s="577"/>
      <c r="S5457" s="577"/>
    </row>
    <row r="5458" spans="3:19">
      <c r="C5458" s="577"/>
      <c r="R5458" s="577"/>
      <c r="S5458" s="577"/>
    </row>
    <row r="5459" spans="3:19">
      <c r="C5459" s="577"/>
      <c r="R5459" s="577"/>
      <c r="S5459" s="577"/>
    </row>
    <row r="5460" spans="3:19">
      <c r="C5460" s="577"/>
      <c r="R5460" s="577"/>
      <c r="S5460" s="577"/>
    </row>
    <row r="5461" spans="3:19">
      <c r="C5461" s="577"/>
      <c r="R5461" s="577"/>
      <c r="S5461" s="577"/>
    </row>
    <row r="5462" spans="3:19">
      <c r="C5462" s="577"/>
      <c r="R5462" s="577"/>
      <c r="S5462" s="577"/>
    </row>
    <row r="5463" spans="3:19">
      <c r="C5463" s="577"/>
      <c r="R5463" s="577"/>
      <c r="S5463" s="577"/>
    </row>
    <row r="5464" spans="3:19">
      <c r="C5464" s="577"/>
      <c r="R5464" s="577"/>
      <c r="S5464" s="577"/>
    </row>
    <row r="5465" spans="3:19">
      <c r="C5465" s="577"/>
      <c r="R5465" s="577"/>
      <c r="S5465" s="577"/>
    </row>
    <row r="5466" spans="3:19">
      <c r="C5466" s="577"/>
      <c r="R5466" s="577"/>
      <c r="S5466" s="577"/>
    </row>
    <row r="5467" spans="3:19">
      <c r="C5467" s="577"/>
      <c r="R5467" s="577"/>
      <c r="S5467" s="577"/>
    </row>
    <row r="5468" spans="3:19">
      <c r="C5468" s="577"/>
      <c r="R5468" s="577"/>
      <c r="S5468" s="577"/>
    </row>
    <row r="5469" spans="3:19">
      <c r="C5469" s="577"/>
      <c r="R5469" s="577"/>
      <c r="S5469" s="577"/>
    </row>
    <row r="5470" spans="3:19">
      <c r="C5470" s="577"/>
      <c r="R5470" s="577"/>
      <c r="S5470" s="577"/>
    </row>
    <row r="5471" spans="3:19">
      <c r="C5471" s="577"/>
      <c r="R5471" s="577"/>
      <c r="S5471" s="577"/>
    </row>
    <row r="5472" spans="3:19">
      <c r="C5472" s="577"/>
      <c r="R5472" s="577"/>
      <c r="S5472" s="577"/>
    </row>
    <row r="5473" spans="3:19">
      <c r="C5473" s="577"/>
      <c r="R5473" s="577"/>
      <c r="S5473" s="577"/>
    </row>
    <row r="5474" spans="3:19">
      <c r="C5474" s="577"/>
      <c r="R5474" s="577"/>
      <c r="S5474" s="577"/>
    </row>
    <row r="5475" spans="3:19">
      <c r="C5475" s="577"/>
      <c r="R5475" s="577"/>
      <c r="S5475" s="577"/>
    </row>
    <row r="5476" spans="3:19">
      <c r="C5476" s="577"/>
      <c r="R5476" s="577"/>
      <c r="S5476" s="577"/>
    </row>
    <row r="5477" spans="3:19">
      <c r="C5477" s="577"/>
      <c r="R5477" s="577"/>
      <c r="S5477" s="577"/>
    </row>
    <row r="5478" spans="3:19">
      <c r="C5478" s="577"/>
      <c r="R5478" s="577"/>
      <c r="S5478" s="577"/>
    </row>
    <row r="5479" spans="3:19">
      <c r="C5479" s="577"/>
      <c r="R5479" s="577"/>
      <c r="S5479" s="577"/>
    </row>
    <row r="5480" spans="3:19">
      <c r="C5480" s="577"/>
      <c r="R5480" s="577"/>
      <c r="S5480" s="577"/>
    </row>
    <row r="5481" spans="3:19">
      <c r="C5481" s="577"/>
      <c r="R5481" s="577"/>
      <c r="S5481" s="577"/>
    </row>
    <row r="5482" spans="3:19">
      <c r="C5482" s="577"/>
      <c r="R5482" s="577"/>
      <c r="S5482" s="577"/>
    </row>
    <row r="5483" spans="3:19">
      <c r="C5483" s="577"/>
      <c r="R5483" s="577"/>
      <c r="S5483" s="577"/>
    </row>
    <row r="5484" spans="3:19">
      <c r="C5484" s="577"/>
      <c r="R5484" s="577"/>
      <c r="S5484" s="577"/>
    </row>
    <row r="5485" spans="3:19">
      <c r="C5485" s="577"/>
      <c r="R5485" s="577"/>
      <c r="S5485" s="577"/>
    </row>
    <row r="5486" spans="3:19">
      <c r="C5486" s="577"/>
      <c r="R5486" s="577"/>
      <c r="S5486" s="577"/>
    </row>
    <row r="5487" spans="3:19">
      <c r="C5487" s="577"/>
      <c r="R5487" s="577"/>
      <c r="S5487" s="577"/>
    </row>
    <row r="5488" spans="3:19">
      <c r="C5488" s="577"/>
      <c r="R5488" s="577"/>
      <c r="S5488" s="577"/>
    </row>
    <row r="5489" spans="3:19">
      <c r="C5489" s="577"/>
      <c r="R5489" s="577"/>
      <c r="S5489" s="577"/>
    </row>
    <row r="5490" spans="3:19">
      <c r="C5490" s="577"/>
      <c r="R5490" s="577"/>
      <c r="S5490" s="577"/>
    </row>
    <row r="5491" spans="3:19">
      <c r="C5491" s="577"/>
      <c r="R5491" s="577"/>
      <c r="S5491" s="577"/>
    </row>
    <row r="5492" spans="3:19">
      <c r="C5492" s="577"/>
      <c r="R5492" s="577"/>
      <c r="S5492" s="577"/>
    </row>
    <row r="5493" spans="3:19">
      <c r="C5493" s="577"/>
      <c r="R5493" s="577"/>
      <c r="S5493" s="577"/>
    </row>
    <row r="5494" spans="3:19">
      <c r="C5494" s="577"/>
      <c r="R5494" s="577"/>
      <c r="S5494" s="577"/>
    </row>
    <row r="5495" spans="3:19">
      <c r="C5495" s="577"/>
      <c r="R5495" s="577"/>
      <c r="S5495" s="577"/>
    </row>
    <row r="5496" spans="3:19">
      <c r="C5496" s="577"/>
      <c r="R5496" s="577"/>
      <c r="S5496" s="577"/>
    </row>
    <row r="5497" spans="3:19">
      <c r="C5497" s="577"/>
      <c r="R5497" s="577"/>
      <c r="S5497" s="577"/>
    </row>
    <row r="5498" spans="3:19">
      <c r="C5498" s="577"/>
      <c r="R5498" s="577"/>
      <c r="S5498" s="577"/>
    </row>
    <row r="5499" spans="3:19">
      <c r="C5499" s="577"/>
      <c r="R5499" s="577"/>
      <c r="S5499" s="577"/>
    </row>
    <row r="5500" spans="3:19">
      <c r="C5500" s="577"/>
      <c r="R5500" s="577"/>
      <c r="S5500" s="577"/>
    </row>
    <row r="5501" spans="3:19">
      <c r="C5501" s="577"/>
      <c r="R5501" s="577"/>
      <c r="S5501" s="577"/>
    </row>
    <row r="5502" spans="3:19">
      <c r="C5502" s="577"/>
      <c r="R5502" s="577"/>
      <c r="S5502" s="577"/>
    </row>
    <row r="5503" spans="3:19">
      <c r="C5503" s="577"/>
      <c r="R5503" s="577"/>
      <c r="S5503" s="577"/>
    </row>
    <row r="5504" spans="3:19">
      <c r="C5504" s="577"/>
      <c r="R5504" s="577"/>
      <c r="S5504" s="577"/>
    </row>
    <row r="5505" spans="3:19">
      <c r="C5505" s="577"/>
      <c r="R5505" s="577"/>
      <c r="S5505" s="577"/>
    </row>
    <row r="5506" spans="3:19">
      <c r="C5506" s="577"/>
      <c r="R5506" s="577"/>
      <c r="S5506" s="577"/>
    </row>
    <row r="5507" spans="3:19">
      <c r="C5507" s="577"/>
      <c r="R5507" s="577"/>
      <c r="S5507" s="577"/>
    </row>
    <row r="5508" spans="3:19">
      <c r="C5508" s="577"/>
      <c r="R5508" s="577"/>
      <c r="S5508" s="577"/>
    </row>
    <row r="5509" spans="3:19">
      <c r="C5509" s="577"/>
      <c r="R5509" s="577"/>
      <c r="S5509" s="577"/>
    </row>
    <row r="5510" spans="3:19">
      <c r="C5510" s="577"/>
      <c r="R5510" s="577"/>
      <c r="S5510" s="577"/>
    </row>
    <row r="5511" spans="3:19">
      <c r="C5511" s="577"/>
      <c r="R5511" s="577"/>
      <c r="S5511" s="577"/>
    </row>
    <row r="5512" spans="3:19">
      <c r="C5512" s="577"/>
      <c r="R5512" s="577"/>
      <c r="S5512" s="577"/>
    </row>
    <row r="5513" spans="3:19">
      <c r="C5513" s="577"/>
      <c r="R5513" s="577"/>
      <c r="S5513" s="577"/>
    </row>
    <row r="5514" spans="3:19">
      <c r="C5514" s="577"/>
      <c r="R5514" s="577"/>
      <c r="S5514" s="577"/>
    </row>
    <row r="5515" spans="3:19">
      <c r="C5515" s="577"/>
      <c r="R5515" s="577"/>
      <c r="S5515" s="577"/>
    </row>
    <row r="5516" spans="3:19">
      <c r="C5516" s="577"/>
      <c r="R5516" s="577"/>
      <c r="S5516" s="577"/>
    </row>
    <row r="5517" spans="3:19">
      <c r="C5517" s="577"/>
      <c r="R5517" s="577"/>
      <c r="S5517" s="577"/>
    </row>
    <row r="5518" spans="3:19">
      <c r="C5518" s="577"/>
      <c r="R5518" s="577"/>
      <c r="S5518" s="577"/>
    </row>
    <row r="5519" spans="3:19">
      <c r="C5519" s="577"/>
      <c r="R5519" s="577"/>
      <c r="S5519" s="577"/>
    </row>
    <row r="5520" spans="3:19">
      <c r="C5520" s="577"/>
      <c r="R5520" s="577"/>
      <c r="S5520" s="577"/>
    </row>
    <row r="5521" spans="3:19">
      <c r="C5521" s="577"/>
      <c r="R5521" s="577"/>
      <c r="S5521" s="577"/>
    </row>
    <row r="5522" spans="3:19">
      <c r="C5522" s="577"/>
      <c r="R5522" s="577"/>
      <c r="S5522" s="577"/>
    </row>
    <row r="5523" spans="3:19">
      <c r="C5523" s="577"/>
      <c r="R5523" s="577"/>
      <c r="S5523" s="577"/>
    </row>
    <row r="5524" spans="3:19">
      <c r="C5524" s="577"/>
      <c r="K5524" s="577"/>
      <c r="R5524" s="577"/>
      <c r="S5524" s="577"/>
    </row>
    <row r="5525" spans="3:19">
      <c r="C5525" s="577"/>
      <c r="K5525" s="577"/>
      <c r="R5525" s="577"/>
      <c r="S5525" s="577"/>
    </row>
    <row r="5526" spans="3:19">
      <c r="C5526" s="577"/>
      <c r="K5526" s="577"/>
      <c r="R5526" s="577"/>
      <c r="S5526" s="577"/>
    </row>
    <row r="5527" spans="3:19">
      <c r="C5527" s="577"/>
      <c r="R5527" s="577"/>
      <c r="S5527" s="577"/>
    </row>
    <row r="5528" spans="3:19">
      <c r="C5528" s="577"/>
      <c r="R5528" s="577"/>
      <c r="S5528" s="577"/>
    </row>
    <row r="5529" spans="3:19">
      <c r="C5529" s="577"/>
      <c r="R5529" s="577"/>
      <c r="S5529" s="577"/>
    </row>
    <row r="5530" spans="3:19">
      <c r="C5530" s="577"/>
      <c r="R5530" s="577"/>
      <c r="S5530" s="577"/>
    </row>
    <row r="5531" spans="3:19">
      <c r="C5531" s="577"/>
      <c r="R5531" s="577"/>
      <c r="S5531" s="577"/>
    </row>
    <row r="5532" spans="3:19">
      <c r="C5532" s="577"/>
      <c r="R5532" s="577"/>
      <c r="S5532" s="577"/>
    </row>
    <row r="5533" spans="3:19">
      <c r="C5533" s="577"/>
      <c r="R5533" s="577"/>
      <c r="S5533" s="577"/>
    </row>
    <row r="5534" spans="3:19">
      <c r="C5534" s="577"/>
      <c r="R5534" s="577"/>
      <c r="S5534" s="577"/>
    </row>
    <row r="5535" spans="3:19">
      <c r="C5535" s="577"/>
      <c r="R5535" s="577"/>
      <c r="S5535" s="577"/>
    </row>
    <row r="5536" spans="3:19">
      <c r="C5536" s="577"/>
      <c r="R5536" s="577"/>
      <c r="S5536" s="577"/>
    </row>
    <row r="5537" spans="3:19">
      <c r="C5537" s="577"/>
      <c r="R5537" s="577"/>
      <c r="S5537" s="577"/>
    </row>
    <row r="5538" spans="3:19">
      <c r="C5538" s="577"/>
      <c r="R5538" s="577"/>
      <c r="S5538" s="577"/>
    </row>
    <row r="5539" spans="3:19">
      <c r="C5539" s="577"/>
      <c r="R5539" s="577"/>
      <c r="S5539" s="577"/>
    </row>
    <row r="5540" spans="3:19">
      <c r="C5540" s="577"/>
      <c r="R5540" s="577"/>
      <c r="S5540" s="577"/>
    </row>
    <row r="5541" spans="3:19">
      <c r="C5541" s="577"/>
      <c r="R5541" s="577"/>
      <c r="S5541" s="577"/>
    </row>
    <row r="5542" spans="3:19">
      <c r="C5542" s="577"/>
      <c r="R5542" s="577"/>
      <c r="S5542" s="577"/>
    </row>
    <row r="5543" spans="3:19">
      <c r="C5543" s="577"/>
      <c r="R5543" s="577"/>
      <c r="S5543" s="577"/>
    </row>
    <row r="5544" spans="3:19">
      <c r="C5544" s="577"/>
      <c r="R5544" s="577"/>
      <c r="S5544" s="577"/>
    </row>
    <row r="5545" spans="3:19">
      <c r="C5545" s="577"/>
      <c r="R5545" s="577"/>
      <c r="S5545" s="577"/>
    </row>
    <row r="5546" spans="3:19">
      <c r="C5546" s="577"/>
      <c r="R5546" s="577"/>
      <c r="S5546" s="577"/>
    </row>
    <row r="5547" spans="3:19">
      <c r="C5547" s="577"/>
      <c r="R5547" s="577"/>
      <c r="S5547" s="577"/>
    </row>
    <row r="5548" spans="3:19">
      <c r="C5548" s="577"/>
      <c r="R5548" s="577"/>
      <c r="S5548" s="577"/>
    </row>
    <row r="5549" spans="3:19">
      <c r="C5549" s="577"/>
      <c r="R5549" s="577"/>
      <c r="S5549" s="577"/>
    </row>
    <row r="5550" spans="3:19">
      <c r="C5550" s="577"/>
      <c r="R5550" s="577"/>
      <c r="S5550" s="577"/>
    </row>
    <row r="5551" spans="3:19">
      <c r="C5551" s="577"/>
      <c r="R5551" s="577"/>
      <c r="S5551" s="577"/>
    </row>
    <row r="5552" spans="3:19">
      <c r="C5552" s="577"/>
      <c r="R5552" s="577"/>
      <c r="S5552" s="577"/>
    </row>
    <row r="5553" spans="3:19">
      <c r="C5553" s="577"/>
      <c r="R5553" s="577"/>
      <c r="S5553" s="577"/>
    </row>
    <row r="5554" spans="3:19">
      <c r="C5554" s="577"/>
      <c r="R5554" s="577"/>
      <c r="S5554" s="577"/>
    </row>
    <row r="5555" spans="3:19">
      <c r="C5555" s="577"/>
      <c r="R5555" s="577"/>
      <c r="S5555" s="577"/>
    </row>
    <row r="5556" spans="3:19">
      <c r="C5556" s="577"/>
      <c r="R5556" s="577"/>
      <c r="S5556" s="577"/>
    </row>
    <row r="5557" spans="3:19">
      <c r="C5557" s="577"/>
      <c r="R5557" s="577"/>
      <c r="S5557" s="577"/>
    </row>
    <row r="5558" spans="3:19">
      <c r="C5558" s="577"/>
      <c r="R5558" s="577"/>
      <c r="S5558" s="577"/>
    </row>
    <row r="5559" spans="3:19">
      <c r="C5559" s="577"/>
      <c r="R5559" s="577"/>
      <c r="S5559" s="577"/>
    </row>
    <row r="5560" spans="3:19">
      <c r="C5560" s="577"/>
      <c r="R5560" s="577"/>
      <c r="S5560" s="577"/>
    </row>
    <row r="5561" spans="3:19">
      <c r="C5561" s="577"/>
      <c r="R5561" s="577"/>
      <c r="S5561" s="577"/>
    </row>
    <row r="5562" spans="3:19">
      <c r="C5562" s="577"/>
      <c r="R5562" s="577"/>
      <c r="S5562" s="577"/>
    </row>
    <row r="5563" spans="3:19">
      <c r="C5563" s="577"/>
      <c r="R5563" s="577"/>
      <c r="S5563" s="577"/>
    </row>
    <row r="5564" spans="3:19">
      <c r="C5564" s="577"/>
      <c r="R5564" s="577"/>
      <c r="S5564" s="577"/>
    </row>
    <row r="5565" spans="3:19">
      <c r="C5565" s="577"/>
      <c r="R5565" s="577"/>
      <c r="S5565" s="577"/>
    </row>
    <row r="5566" spans="3:19">
      <c r="C5566" s="577"/>
      <c r="R5566" s="577"/>
      <c r="S5566" s="577"/>
    </row>
    <row r="5567" spans="3:19">
      <c r="C5567" s="577"/>
      <c r="R5567" s="577"/>
      <c r="S5567" s="577"/>
    </row>
    <row r="5568" spans="3:19">
      <c r="C5568" s="577"/>
      <c r="R5568" s="577"/>
      <c r="S5568" s="577"/>
    </row>
    <row r="5569" spans="3:19">
      <c r="C5569" s="577"/>
      <c r="R5569" s="577"/>
      <c r="S5569" s="577"/>
    </row>
    <row r="5570" spans="3:19">
      <c r="C5570" s="577"/>
      <c r="R5570" s="577"/>
      <c r="S5570" s="577"/>
    </row>
    <row r="5571" spans="3:19">
      <c r="C5571" s="577"/>
      <c r="R5571" s="577"/>
      <c r="S5571" s="577"/>
    </row>
    <row r="5572" spans="3:19">
      <c r="C5572" s="577"/>
      <c r="R5572" s="577"/>
      <c r="S5572" s="577"/>
    </row>
    <row r="5573" spans="3:19">
      <c r="C5573" s="577"/>
      <c r="R5573" s="577"/>
      <c r="S5573" s="577"/>
    </row>
    <row r="5574" spans="3:19">
      <c r="C5574" s="577"/>
      <c r="R5574" s="577"/>
      <c r="S5574" s="577"/>
    </row>
    <row r="5575" spans="3:19">
      <c r="C5575" s="577"/>
      <c r="R5575" s="577"/>
      <c r="S5575" s="577"/>
    </row>
    <row r="5576" spans="3:19">
      <c r="C5576" s="577"/>
      <c r="R5576" s="577"/>
      <c r="S5576" s="577"/>
    </row>
    <row r="5577" spans="3:19">
      <c r="C5577" s="577"/>
      <c r="R5577" s="577"/>
      <c r="S5577" s="577"/>
    </row>
    <row r="5578" spans="3:19">
      <c r="C5578" s="577"/>
      <c r="R5578" s="577"/>
      <c r="S5578" s="577"/>
    </row>
    <row r="5579" spans="3:19">
      <c r="C5579" s="577"/>
      <c r="R5579" s="577"/>
      <c r="S5579" s="577"/>
    </row>
    <row r="5580" spans="3:19">
      <c r="C5580" s="577"/>
      <c r="R5580" s="577"/>
      <c r="S5580" s="577"/>
    </row>
    <row r="5581" spans="3:19">
      <c r="C5581" s="577"/>
      <c r="R5581" s="577"/>
      <c r="S5581" s="577"/>
    </row>
    <row r="5582" spans="3:19">
      <c r="C5582" s="577"/>
      <c r="R5582" s="577"/>
      <c r="S5582" s="577"/>
    </row>
    <row r="5583" spans="3:19">
      <c r="C5583" s="577"/>
      <c r="R5583" s="577"/>
      <c r="S5583" s="577"/>
    </row>
    <row r="5584" spans="3:19">
      <c r="C5584" s="577"/>
      <c r="R5584" s="577"/>
      <c r="S5584" s="577"/>
    </row>
    <row r="5585" spans="3:19">
      <c r="C5585" s="577"/>
      <c r="R5585" s="577"/>
      <c r="S5585" s="577"/>
    </row>
    <row r="5586" spans="3:19">
      <c r="C5586" s="577"/>
      <c r="R5586" s="577"/>
      <c r="S5586" s="577"/>
    </row>
    <row r="5587" spans="3:19">
      <c r="C5587" s="577"/>
      <c r="R5587" s="577"/>
      <c r="S5587" s="577"/>
    </row>
    <row r="5588" spans="3:19">
      <c r="C5588" s="577"/>
      <c r="R5588" s="577"/>
      <c r="S5588" s="577"/>
    </row>
    <row r="5589" spans="3:19">
      <c r="C5589" s="577"/>
      <c r="R5589" s="577"/>
      <c r="S5589" s="577"/>
    </row>
    <row r="5590" spans="3:19">
      <c r="C5590" s="577"/>
      <c r="R5590" s="577"/>
      <c r="S5590" s="577"/>
    </row>
    <row r="5591" spans="3:19">
      <c r="C5591" s="577"/>
      <c r="R5591" s="577"/>
      <c r="S5591" s="577"/>
    </row>
    <row r="5592" spans="3:19">
      <c r="C5592" s="577"/>
      <c r="R5592" s="577"/>
      <c r="S5592" s="577"/>
    </row>
    <row r="5593" spans="3:19">
      <c r="C5593" s="577"/>
      <c r="R5593" s="577"/>
      <c r="S5593" s="577"/>
    </row>
    <row r="5594" spans="3:19">
      <c r="C5594" s="577"/>
      <c r="R5594" s="577"/>
      <c r="S5594" s="577"/>
    </row>
    <row r="5595" spans="3:19">
      <c r="C5595" s="577"/>
      <c r="R5595" s="577"/>
      <c r="S5595" s="577"/>
    </row>
    <row r="5596" spans="3:19">
      <c r="C5596" s="577"/>
      <c r="R5596" s="577"/>
      <c r="S5596" s="577"/>
    </row>
    <row r="5597" spans="3:19">
      <c r="C5597" s="577"/>
      <c r="R5597" s="577"/>
      <c r="S5597" s="577"/>
    </row>
    <row r="5598" spans="3:19">
      <c r="C5598" s="577"/>
      <c r="R5598" s="577"/>
      <c r="S5598" s="577"/>
    </row>
    <row r="5599" spans="3:19">
      <c r="C5599" s="577"/>
      <c r="R5599" s="577"/>
      <c r="S5599" s="577"/>
    </row>
    <row r="5600" spans="3:19">
      <c r="C5600" s="577"/>
      <c r="R5600" s="577"/>
      <c r="S5600" s="577"/>
    </row>
    <row r="5601" spans="3:19">
      <c r="C5601" s="577"/>
      <c r="R5601" s="577"/>
      <c r="S5601" s="577"/>
    </row>
    <row r="5602" spans="3:19">
      <c r="C5602" s="577"/>
      <c r="R5602" s="577"/>
      <c r="S5602" s="577"/>
    </row>
    <row r="5603" spans="3:19">
      <c r="C5603" s="577"/>
      <c r="R5603" s="577"/>
      <c r="S5603" s="577"/>
    </row>
    <row r="5604" spans="3:19">
      <c r="C5604" s="577"/>
      <c r="R5604" s="577"/>
      <c r="S5604" s="577"/>
    </row>
    <row r="5605" spans="3:19">
      <c r="C5605" s="577"/>
      <c r="R5605" s="577"/>
      <c r="S5605" s="577"/>
    </row>
    <row r="5606" spans="3:19">
      <c r="C5606" s="577"/>
      <c r="R5606" s="577"/>
      <c r="S5606" s="577"/>
    </row>
    <row r="5607" spans="3:19">
      <c r="C5607" s="577"/>
      <c r="R5607" s="577"/>
      <c r="S5607" s="577"/>
    </row>
    <row r="5608" spans="3:19">
      <c r="C5608" s="577"/>
      <c r="R5608" s="577"/>
      <c r="S5608" s="577"/>
    </row>
    <row r="5609" spans="3:19">
      <c r="C5609" s="577"/>
      <c r="R5609" s="577"/>
      <c r="S5609" s="577"/>
    </row>
    <row r="5610" spans="3:19">
      <c r="C5610" s="577"/>
      <c r="R5610" s="577"/>
      <c r="S5610" s="577"/>
    </row>
    <row r="5611" spans="3:19">
      <c r="C5611" s="577"/>
      <c r="R5611" s="577"/>
      <c r="S5611" s="577"/>
    </row>
    <row r="5612" spans="3:19">
      <c r="C5612" s="577"/>
      <c r="R5612" s="577"/>
      <c r="S5612" s="577"/>
    </row>
    <row r="5613" spans="3:19">
      <c r="C5613" s="577"/>
      <c r="R5613" s="577"/>
      <c r="S5613" s="577"/>
    </row>
    <row r="5614" spans="3:19">
      <c r="C5614" s="577"/>
      <c r="R5614" s="577"/>
      <c r="S5614" s="577"/>
    </row>
    <row r="5615" spans="3:19">
      <c r="C5615" s="577"/>
      <c r="R5615" s="577"/>
      <c r="S5615" s="577"/>
    </row>
    <row r="5616" spans="3:19">
      <c r="C5616" s="577"/>
      <c r="R5616" s="577"/>
      <c r="S5616" s="577"/>
    </row>
    <row r="5617" spans="3:19">
      <c r="C5617" s="577"/>
      <c r="R5617" s="577"/>
      <c r="S5617" s="577"/>
    </row>
    <row r="5618" spans="3:19">
      <c r="C5618" s="577"/>
      <c r="R5618" s="577"/>
      <c r="S5618" s="577"/>
    </row>
    <row r="5619" spans="3:19">
      <c r="C5619" s="577"/>
      <c r="R5619" s="577"/>
      <c r="S5619" s="577"/>
    </row>
    <row r="5620" spans="3:19">
      <c r="C5620" s="577"/>
      <c r="R5620" s="577"/>
      <c r="S5620" s="577"/>
    </row>
    <row r="5621" spans="3:19">
      <c r="C5621" s="577"/>
      <c r="R5621" s="577"/>
      <c r="S5621" s="577"/>
    </row>
    <row r="5622" spans="3:19">
      <c r="C5622" s="577"/>
      <c r="R5622" s="577"/>
      <c r="S5622" s="577"/>
    </row>
    <row r="5623" spans="3:19">
      <c r="C5623" s="577"/>
      <c r="R5623" s="577"/>
      <c r="S5623" s="577"/>
    </row>
    <row r="5624" spans="3:19">
      <c r="C5624" s="577"/>
      <c r="R5624" s="577"/>
      <c r="S5624" s="577"/>
    </row>
    <row r="5625" spans="3:19">
      <c r="C5625" s="577"/>
      <c r="R5625" s="577"/>
      <c r="S5625" s="577"/>
    </row>
    <row r="5626" spans="3:19">
      <c r="C5626" s="577"/>
      <c r="R5626" s="577"/>
      <c r="S5626" s="577"/>
    </row>
    <row r="5627" spans="3:19">
      <c r="C5627" s="577"/>
      <c r="R5627" s="577"/>
      <c r="S5627" s="577"/>
    </row>
    <row r="5628" spans="3:19">
      <c r="C5628" s="577"/>
      <c r="R5628" s="577"/>
      <c r="S5628" s="577"/>
    </row>
    <row r="5629" spans="3:19">
      <c r="C5629" s="577"/>
      <c r="R5629" s="577"/>
      <c r="S5629" s="577"/>
    </row>
    <row r="5630" spans="3:19">
      <c r="C5630" s="577"/>
      <c r="R5630" s="577"/>
      <c r="S5630" s="577"/>
    </row>
    <row r="5631" spans="3:19">
      <c r="C5631" s="577"/>
      <c r="R5631" s="577"/>
      <c r="S5631" s="577"/>
    </row>
    <row r="5632" spans="3:19">
      <c r="C5632" s="577"/>
      <c r="R5632" s="577"/>
      <c r="S5632" s="577"/>
    </row>
    <row r="5633" spans="3:19">
      <c r="C5633" s="577"/>
      <c r="R5633" s="577"/>
      <c r="S5633" s="577"/>
    </row>
    <row r="5634" spans="3:19">
      <c r="C5634" s="577"/>
      <c r="R5634" s="577"/>
      <c r="S5634" s="577"/>
    </row>
    <row r="5635" spans="3:19">
      <c r="C5635" s="577"/>
      <c r="R5635" s="577"/>
      <c r="S5635" s="577"/>
    </row>
    <row r="5636" spans="3:19">
      <c r="C5636" s="577"/>
      <c r="R5636" s="577"/>
      <c r="S5636" s="577"/>
    </row>
    <row r="5637" spans="3:19">
      <c r="C5637" s="577"/>
      <c r="R5637" s="577"/>
      <c r="S5637" s="577"/>
    </row>
    <row r="5638" spans="3:19">
      <c r="C5638" s="577"/>
      <c r="R5638" s="577"/>
      <c r="S5638" s="577"/>
    </row>
    <row r="5639" spans="3:19">
      <c r="C5639" s="577"/>
      <c r="R5639" s="577"/>
      <c r="S5639" s="577"/>
    </row>
    <row r="5640" spans="3:19">
      <c r="C5640" s="577"/>
      <c r="R5640" s="577"/>
      <c r="S5640" s="577"/>
    </row>
    <row r="5641" spans="3:19">
      <c r="C5641" s="577"/>
      <c r="R5641" s="577"/>
      <c r="S5641" s="577"/>
    </row>
    <row r="5642" spans="3:19">
      <c r="C5642" s="577"/>
      <c r="R5642" s="577"/>
      <c r="S5642" s="577"/>
    </row>
    <row r="5643" spans="3:19">
      <c r="C5643" s="577"/>
      <c r="R5643" s="577"/>
      <c r="S5643" s="577"/>
    </row>
    <row r="5644" spans="3:19">
      <c r="C5644" s="577"/>
      <c r="R5644" s="577"/>
      <c r="S5644" s="577"/>
    </row>
    <row r="5645" spans="3:19">
      <c r="C5645" s="577"/>
      <c r="R5645" s="577"/>
      <c r="S5645" s="577"/>
    </row>
    <row r="5646" spans="3:19">
      <c r="C5646" s="577"/>
      <c r="R5646" s="577"/>
      <c r="S5646" s="577"/>
    </row>
    <row r="5647" spans="3:19">
      <c r="C5647" s="577"/>
      <c r="R5647" s="577"/>
      <c r="S5647" s="577"/>
    </row>
    <row r="5648" spans="3:19">
      <c r="C5648" s="577"/>
      <c r="R5648" s="577"/>
      <c r="S5648" s="577"/>
    </row>
    <row r="5649" spans="3:19">
      <c r="C5649" s="577"/>
      <c r="R5649" s="577"/>
      <c r="S5649" s="577"/>
    </row>
    <row r="5650" spans="3:19">
      <c r="C5650" s="577"/>
      <c r="R5650" s="577"/>
      <c r="S5650" s="577"/>
    </row>
    <row r="5651" spans="3:19">
      <c r="C5651" s="577"/>
      <c r="R5651" s="577"/>
      <c r="S5651" s="577"/>
    </row>
    <row r="5652" spans="3:19">
      <c r="C5652" s="577"/>
      <c r="R5652" s="577"/>
      <c r="S5652" s="577"/>
    </row>
    <row r="5653" spans="3:19">
      <c r="C5653" s="577"/>
      <c r="R5653" s="577"/>
      <c r="S5653" s="577"/>
    </row>
    <row r="5654" spans="3:19">
      <c r="C5654" s="577"/>
      <c r="R5654" s="577"/>
      <c r="S5654" s="577"/>
    </row>
    <row r="5655" spans="3:19">
      <c r="C5655" s="577"/>
      <c r="R5655" s="577"/>
      <c r="S5655" s="577"/>
    </row>
    <row r="5656" spans="3:19">
      <c r="C5656" s="577"/>
      <c r="K5656" s="577"/>
      <c r="R5656" s="577"/>
      <c r="S5656" s="577"/>
    </row>
    <row r="5657" spans="3:19">
      <c r="C5657" s="577"/>
      <c r="R5657" s="577"/>
      <c r="S5657" s="577"/>
    </row>
    <row r="5658" spans="3:19">
      <c r="C5658" s="577"/>
      <c r="R5658" s="577"/>
      <c r="S5658" s="577"/>
    </row>
    <row r="5659" spans="3:19">
      <c r="C5659" s="577"/>
      <c r="R5659" s="577"/>
      <c r="S5659" s="577"/>
    </row>
    <row r="5660" spans="3:19">
      <c r="C5660" s="577"/>
      <c r="R5660" s="577"/>
      <c r="S5660" s="577"/>
    </row>
    <row r="5661" spans="3:19">
      <c r="C5661" s="577"/>
      <c r="R5661" s="577"/>
      <c r="S5661" s="577"/>
    </row>
    <row r="5662" spans="3:19">
      <c r="C5662" s="577"/>
      <c r="R5662" s="577"/>
      <c r="S5662" s="577"/>
    </row>
    <row r="5663" spans="3:19">
      <c r="C5663" s="577"/>
      <c r="R5663" s="577"/>
      <c r="S5663" s="577"/>
    </row>
    <row r="5664" spans="3:19">
      <c r="C5664" s="577"/>
      <c r="R5664" s="577"/>
      <c r="S5664" s="577"/>
    </row>
    <row r="5665" spans="3:19">
      <c r="C5665" s="577"/>
      <c r="R5665" s="577"/>
      <c r="S5665" s="577"/>
    </row>
    <row r="5666" spans="3:19">
      <c r="C5666" s="577"/>
      <c r="R5666" s="577"/>
      <c r="S5666" s="577"/>
    </row>
    <row r="5667" spans="3:19">
      <c r="C5667" s="577"/>
      <c r="R5667" s="577"/>
      <c r="S5667" s="577"/>
    </row>
    <row r="5668" spans="3:19">
      <c r="C5668" s="577"/>
      <c r="R5668" s="577"/>
      <c r="S5668" s="577"/>
    </row>
    <row r="5669" spans="3:19">
      <c r="C5669" s="577"/>
      <c r="R5669" s="577"/>
      <c r="S5669" s="577"/>
    </row>
    <row r="5670" spans="3:19">
      <c r="C5670" s="577"/>
      <c r="R5670" s="577"/>
      <c r="S5670" s="577"/>
    </row>
    <row r="5671" spans="3:19">
      <c r="C5671" s="577"/>
      <c r="R5671" s="577"/>
      <c r="S5671" s="577"/>
    </row>
    <row r="5672" spans="3:19">
      <c r="C5672" s="577"/>
      <c r="K5672" s="577"/>
      <c r="R5672" s="577"/>
      <c r="S5672" s="577"/>
    </row>
    <row r="5673" spans="3:19">
      <c r="C5673" s="577"/>
      <c r="R5673" s="577"/>
      <c r="S5673" s="577"/>
    </row>
    <row r="5674" spans="3:19">
      <c r="C5674" s="577"/>
      <c r="R5674" s="577"/>
      <c r="S5674" s="577"/>
    </row>
    <row r="5675" spans="3:19">
      <c r="C5675" s="577"/>
      <c r="R5675" s="577"/>
      <c r="S5675" s="577"/>
    </row>
    <row r="5676" spans="3:19">
      <c r="C5676" s="577"/>
      <c r="R5676" s="577"/>
      <c r="S5676" s="577"/>
    </row>
    <row r="5677" spans="3:19">
      <c r="C5677" s="577"/>
      <c r="R5677" s="577"/>
      <c r="S5677" s="577"/>
    </row>
    <row r="5678" spans="3:19">
      <c r="C5678" s="577"/>
      <c r="R5678" s="577"/>
      <c r="S5678" s="577"/>
    </row>
    <row r="5679" spans="3:19">
      <c r="C5679" s="577"/>
      <c r="R5679" s="577"/>
      <c r="S5679" s="577"/>
    </row>
    <row r="5680" spans="3:19">
      <c r="C5680" s="577"/>
      <c r="R5680" s="577"/>
      <c r="S5680" s="577"/>
    </row>
    <row r="5681" spans="3:19">
      <c r="C5681" s="577"/>
      <c r="R5681" s="577"/>
      <c r="S5681" s="577"/>
    </row>
    <row r="5682" spans="3:19">
      <c r="C5682" s="577"/>
      <c r="R5682" s="577"/>
      <c r="S5682" s="577"/>
    </row>
    <row r="5683" spans="3:19">
      <c r="C5683" s="577"/>
      <c r="R5683" s="577"/>
      <c r="S5683" s="577"/>
    </row>
    <row r="5684" spans="3:19">
      <c r="C5684" s="577"/>
      <c r="R5684" s="577"/>
      <c r="S5684" s="577"/>
    </row>
    <row r="5685" spans="3:19">
      <c r="C5685" s="577"/>
      <c r="R5685" s="577"/>
      <c r="S5685" s="577"/>
    </row>
    <row r="5686" spans="3:19">
      <c r="C5686" s="577"/>
      <c r="R5686" s="577"/>
      <c r="S5686" s="577"/>
    </row>
    <row r="5687" spans="3:19">
      <c r="C5687" s="577"/>
      <c r="R5687" s="577"/>
      <c r="S5687" s="577"/>
    </row>
    <row r="5688" spans="3:19">
      <c r="C5688" s="577"/>
      <c r="R5688" s="577"/>
      <c r="S5688" s="577"/>
    </row>
    <row r="5689" spans="3:19">
      <c r="C5689" s="577"/>
      <c r="R5689" s="577"/>
      <c r="S5689" s="577"/>
    </row>
    <row r="5690" spans="3:19">
      <c r="C5690" s="577"/>
      <c r="R5690" s="577"/>
      <c r="S5690" s="577"/>
    </row>
    <row r="5691" spans="3:19">
      <c r="C5691" s="577"/>
      <c r="R5691" s="577"/>
      <c r="S5691" s="577"/>
    </row>
    <row r="5692" spans="3:19">
      <c r="C5692" s="577"/>
      <c r="R5692" s="577"/>
      <c r="S5692" s="577"/>
    </row>
    <row r="5693" spans="3:19">
      <c r="C5693" s="577"/>
      <c r="R5693" s="577"/>
      <c r="S5693" s="577"/>
    </row>
    <row r="5694" spans="3:19">
      <c r="C5694" s="577"/>
      <c r="R5694" s="577"/>
      <c r="S5694" s="577"/>
    </row>
    <row r="5695" spans="3:19">
      <c r="C5695" s="577"/>
      <c r="R5695" s="577"/>
      <c r="S5695" s="577"/>
    </row>
    <row r="5696" spans="3:19">
      <c r="C5696" s="577"/>
      <c r="R5696" s="577"/>
      <c r="S5696" s="577"/>
    </row>
    <row r="5697" spans="3:19">
      <c r="C5697" s="577"/>
      <c r="R5697" s="577"/>
      <c r="S5697" s="577"/>
    </row>
    <row r="5698" spans="3:19">
      <c r="C5698" s="577"/>
      <c r="R5698" s="577"/>
      <c r="S5698" s="577"/>
    </row>
    <row r="5699" spans="3:19">
      <c r="C5699" s="577"/>
      <c r="R5699" s="577"/>
      <c r="S5699" s="577"/>
    </row>
    <row r="5700" spans="3:19">
      <c r="C5700" s="577"/>
      <c r="R5700" s="577"/>
      <c r="S5700" s="577"/>
    </row>
    <row r="5701" spans="3:19">
      <c r="C5701" s="577"/>
      <c r="R5701" s="577"/>
      <c r="S5701" s="577"/>
    </row>
    <row r="5702" spans="3:19">
      <c r="C5702" s="577"/>
      <c r="R5702" s="577"/>
      <c r="S5702" s="577"/>
    </row>
    <row r="5703" spans="3:19">
      <c r="C5703" s="577"/>
      <c r="R5703" s="577"/>
      <c r="S5703" s="577"/>
    </row>
    <row r="5704" spans="3:19">
      <c r="C5704" s="577"/>
      <c r="R5704" s="577"/>
      <c r="S5704" s="577"/>
    </row>
    <row r="5705" spans="3:19">
      <c r="C5705" s="577"/>
      <c r="R5705" s="577"/>
      <c r="S5705" s="577"/>
    </row>
    <row r="5706" spans="3:19">
      <c r="C5706" s="577"/>
      <c r="R5706" s="577"/>
      <c r="S5706" s="577"/>
    </row>
    <row r="5707" spans="3:19">
      <c r="C5707" s="577"/>
      <c r="R5707" s="577"/>
      <c r="S5707" s="577"/>
    </row>
    <row r="5708" spans="3:19">
      <c r="C5708" s="577"/>
      <c r="R5708" s="577"/>
      <c r="S5708" s="577"/>
    </row>
    <row r="5709" spans="3:19">
      <c r="C5709" s="577"/>
      <c r="R5709" s="577"/>
      <c r="S5709" s="577"/>
    </row>
    <row r="5710" spans="3:19">
      <c r="C5710" s="577"/>
      <c r="R5710" s="577"/>
      <c r="S5710" s="577"/>
    </row>
    <row r="5711" spans="3:19">
      <c r="C5711" s="577"/>
      <c r="R5711" s="577"/>
      <c r="S5711" s="577"/>
    </row>
    <row r="5712" spans="3:19">
      <c r="C5712" s="577"/>
      <c r="R5712" s="577"/>
      <c r="S5712" s="577"/>
    </row>
    <row r="5713" spans="3:19">
      <c r="C5713" s="577"/>
      <c r="R5713" s="577"/>
      <c r="S5713" s="577"/>
    </row>
    <row r="5714" spans="3:19">
      <c r="C5714" s="577"/>
      <c r="R5714" s="577"/>
      <c r="S5714" s="577"/>
    </row>
    <row r="5715" spans="3:19">
      <c r="C5715" s="577"/>
      <c r="R5715" s="577"/>
      <c r="S5715" s="577"/>
    </row>
    <row r="5716" spans="3:19">
      <c r="C5716" s="577"/>
      <c r="R5716" s="577"/>
      <c r="S5716" s="577"/>
    </row>
    <row r="5717" spans="3:19">
      <c r="C5717" s="577"/>
      <c r="R5717" s="577"/>
      <c r="S5717" s="577"/>
    </row>
    <row r="5718" spans="3:19">
      <c r="C5718" s="577"/>
      <c r="R5718" s="577"/>
      <c r="S5718" s="577"/>
    </row>
    <row r="5719" spans="3:19">
      <c r="C5719" s="577"/>
      <c r="R5719" s="577"/>
      <c r="S5719" s="577"/>
    </row>
    <row r="5720" spans="3:19">
      <c r="C5720" s="577"/>
      <c r="R5720" s="577"/>
      <c r="S5720" s="577"/>
    </row>
    <row r="5721" spans="3:19">
      <c r="C5721" s="577"/>
      <c r="R5721" s="577"/>
      <c r="S5721" s="577"/>
    </row>
    <row r="5722" spans="3:19">
      <c r="C5722" s="577"/>
      <c r="R5722" s="577"/>
      <c r="S5722" s="577"/>
    </row>
    <row r="5723" spans="3:19">
      <c r="C5723" s="577"/>
      <c r="R5723" s="577"/>
      <c r="S5723" s="577"/>
    </row>
    <row r="5724" spans="3:19">
      <c r="C5724" s="577"/>
      <c r="R5724" s="577"/>
      <c r="S5724" s="577"/>
    </row>
    <row r="5725" spans="3:19">
      <c r="C5725" s="577"/>
      <c r="R5725" s="577"/>
      <c r="S5725" s="577"/>
    </row>
    <row r="5726" spans="3:19">
      <c r="C5726" s="577"/>
      <c r="R5726" s="577"/>
      <c r="S5726" s="577"/>
    </row>
    <row r="5727" spans="3:19">
      <c r="C5727" s="577"/>
      <c r="R5727" s="577"/>
      <c r="S5727" s="577"/>
    </row>
    <row r="5728" spans="3:19">
      <c r="C5728" s="577"/>
      <c r="R5728" s="577"/>
      <c r="S5728" s="577"/>
    </row>
    <row r="5729" spans="3:19">
      <c r="C5729" s="577"/>
      <c r="R5729" s="577"/>
      <c r="S5729" s="577"/>
    </row>
    <row r="5730" spans="3:19">
      <c r="C5730" s="577"/>
      <c r="R5730" s="577"/>
      <c r="S5730" s="577"/>
    </row>
    <row r="5731" spans="3:19">
      <c r="C5731" s="577"/>
      <c r="R5731" s="577"/>
      <c r="S5731" s="577"/>
    </row>
    <row r="5732" spans="3:19">
      <c r="C5732" s="577"/>
      <c r="R5732" s="577"/>
      <c r="S5732" s="577"/>
    </row>
    <row r="5733" spans="3:19">
      <c r="C5733" s="577"/>
      <c r="R5733" s="577"/>
      <c r="S5733" s="577"/>
    </row>
    <row r="5734" spans="3:19">
      <c r="C5734" s="577"/>
      <c r="R5734" s="577"/>
      <c r="S5734" s="577"/>
    </row>
    <row r="5735" spans="3:19">
      <c r="C5735" s="577"/>
      <c r="R5735" s="577"/>
      <c r="S5735" s="577"/>
    </row>
    <row r="5736" spans="3:19">
      <c r="C5736" s="577"/>
      <c r="R5736" s="577"/>
      <c r="S5736" s="577"/>
    </row>
    <row r="5737" spans="3:19">
      <c r="C5737" s="577"/>
      <c r="R5737" s="577"/>
      <c r="S5737" s="577"/>
    </row>
    <row r="5738" spans="3:19">
      <c r="C5738" s="577"/>
      <c r="R5738" s="577"/>
      <c r="S5738" s="577"/>
    </row>
    <row r="5739" spans="3:19">
      <c r="C5739" s="577"/>
      <c r="R5739" s="577"/>
      <c r="S5739" s="577"/>
    </row>
    <row r="5740" spans="3:19">
      <c r="C5740" s="577"/>
      <c r="R5740" s="577"/>
      <c r="S5740" s="577"/>
    </row>
    <row r="5741" spans="3:19">
      <c r="C5741" s="577"/>
      <c r="R5741" s="577"/>
      <c r="S5741" s="577"/>
    </row>
    <row r="5742" spans="3:19">
      <c r="C5742" s="577"/>
      <c r="R5742" s="577"/>
      <c r="S5742" s="577"/>
    </row>
    <row r="5743" spans="3:19">
      <c r="C5743" s="577"/>
      <c r="R5743" s="577"/>
      <c r="S5743" s="577"/>
    </row>
    <row r="5744" spans="3:19">
      <c r="C5744" s="577"/>
      <c r="R5744" s="577"/>
      <c r="S5744" s="577"/>
    </row>
    <row r="5745" spans="3:19">
      <c r="C5745" s="577"/>
      <c r="R5745" s="577"/>
      <c r="S5745" s="577"/>
    </row>
    <row r="5746" spans="3:19">
      <c r="C5746" s="577"/>
      <c r="R5746" s="577"/>
      <c r="S5746" s="577"/>
    </row>
    <row r="5747" spans="3:19">
      <c r="C5747" s="577"/>
      <c r="R5747" s="577"/>
      <c r="S5747" s="577"/>
    </row>
    <row r="5748" spans="3:19">
      <c r="C5748" s="577"/>
      <c r="R5748" s="577"/>
      <c r="S5748" s="577"/>
    </row>
    <row r="5749" spans="3:19">
      <c r="C5749" s="577"/>
      <c r="R5749" s="577"/>
      <c r="S5749" s="577"/>
    </row>
    <row r="5750" spans="3:19">
      <c r="C5750" s="577"/>
      <c r="R5750" s="577"/>
      <c r="S5750" s="577"/>
    </row>
    <row r="5751" spans="3:19">
      <c r="C5751" s="577"/>
      <c r="R5751" s="577"/>
      <c r="S5751" s="577"/>
    </row>
    <row r="5752" spans="3:19">
      <c r="C5752" s="577"/>
      <c r="R5752" s="577"/>
      <c r="S5752" s="577"/>
    </row>
    <row r="5753" spans="3:19">
      <c r="C5753" s="577"/>
      <c r="R5753" s="577"/>
      <c r="S5753" s="577"/>
    </row>
    <row r="5754" spans="3:19">
      <c r="C5754" s="577"/>
      <c r="R5754" s="577"/>
      <c r="S5754" s="577"/>
    </row>
    <row r="5755" spans="3:19">
      <c r="C5755" s="577"/>
      <c r="R5755" s="577"/>
      <c r="S5755" s="577"/>
    </row>
    <row r="5756" spans="3:19">
      <c r="C5756" s="577"/>
      <c r="R5756" s="577"/>
      <c r="S5756" s="577"/>
    </row>
    <row r="5757" spans="3:19">
      <c r="C5757" s="577"/>
      <c r="R5757" s="577"/>
      <c r="S5757" s="577"/>
    </row>
    <row r="5758" spans="3:19">
      <c r="C5758" s="577"/>
      <c r="R5758" s="577"/>
      <c r="S5758" s="577"/>
    </row>
    <row r="5759" spans="3:19">
      <c r="C5759" s="577"/>
      <c r="R5759" s="577"/>
      <c r="S5759" s="577"/>
    </row>
    <row r="5760" spans="3:19">
      <c r="C5760" s="577"/>
      <c r="R5760" s="577"/>
      <c r="S5760" s="577"/>
    </row>
    <row r="5761" spans="3:19">
      <c r="C5761" s="577"/>
      <c r="R5761" s="577"/>
      <c r="S5761" s="577"/>
    </row>
    <row r="5762" spans="3:19">
      <c r="C5762" s="577"/>
      <c r="R5762" s="577"/>
      <c r="S5762" s="577"/>
    </row>
    <row r="5763" spans="3:19">
      <c r="C5763" s="577"/>
      <c r="R5763" s="577"/>
      <c r="S5763" s="577"/>
    </row>
    <row r="5764" spans="3:19">
      <c r="C5764" s="577"/>
      <c r="R5764" s="577"/>
      <c r="S5764" s="577"/>
    </row>
    <row r="5765" spans="3:19">
      <c r="C5765" s="577"/>
      <c r="R5765" s="577"/>
      <c r="S5765" s="577"/>
    </row>
    <row r="5766" spans="3:19">
      <c r="C5766" s="577"/>
      <c r="R5766" s="577"/>
      <c r="S5766" s="577"/>
    </row>
    <row r="5767" spans="3:19">
      <c r="C5767" s="577"/>
      <c r="R5767" s="577"/>
      <c r="S5767" s="577"/>
    </row>
    <row r="5768" spans="3:19">
      <c r="C5768" s="577"/>
      <c r="R5768" s="577"/>
      <c r="S5768" s="577"/>
    </row>
    <row r="5769" spans="3:19">
      <c r="C5769" s="577"/>
      <c r="R5769" s="577"/>
      <c r="S5769" s="577"/>
    </row>
    <row r="5770" spans="3:19">
      <c r="C5770" s="577"/>
      <c r="R5770" s="577"/>
      <c r="S5770" s="577"/>
    </row>
    <row r="5771" spans="3:19">
      <c r="C5771" s="577"/>
      <c r="R5771" s="577"/>
      <c r="S5771" s="577"/>
    </row>
    <row r="5772" spans="3:19">
      <c r="C5772" s="577"/>
      <c r="R5772" s="577"/>
      <c r="S5772" s="577"/>
    </row>
    <row r="5773" spans="3:19">
      <c r="C5773" s="577"/>
      <c r="K5773" s="577"/>
      <c r="R5773" s="577"/>
      <c r="S5773" s="577"/>
    </row>
    <row r="5774" spans="3:19">
      <c r="C5774" s="577"/>
      <c r="R5774" s="577"/>
      <c r="S5774" s="577"/>
    </row>
    <row r="5775" spans="3:19">
      <c r="C5775" s="577"/>
      <c r="R5775" s="577"/>
      <c r="S5775" s="577"/>
    </row>
    <row r="5776" spans="3:19">
      <c r="C5776" s="577"/>
      <c r="R5776" s="577"/>
      <c r="S5776" s="577"/>
    </row>
    <row r="5777" spans="3:19">
      <c r="C5777" s="577"/>
      <c r="R5777" s="577"/>
      <c r="S5777" s="577"/>
    </row>
    <row r="5778" spans="3:19">
      <c r="C5778" s="577"/>
      <c r="R5778" s="577"/>
      <c r="S5778" s="577"/>
    </row>
    <row r="5779" spans="3:19">
      <c r="C5779" s="577"/>
      <c r="R5779" s="577"/>
      <c r="S5779" s="577"/>
    </row>
    <row r="5780" spans="3:19">
      <c r="C5780" s="577"/>
      <c r="R5780" s="577"/>
      <c r="S5780" s="577"/>
    </row>
    <row r="5781" spans="3:19">
      <c r="C5781" s="577"/>
      <c r="R5781" s="577"/>
      <c r="S5781" s="577"/>
    </row>
    <row r="5782" spans="3:19">
      <c r="C5782" s="577"/>
      <c r="R5782" s="577"/>
      <c r="S5782" s="577"/>
    </row>
    <row r="5783" spans="3:19">
      <c r="C5783" s="577"/>
      <c r="R5783" s="577"/>
      <c r="S5783" s="577"/>
    </row>
    <row r="5784" spans="3:19">
      <c r="C5784" s="577"/>
      <c r="R5784" s="577"/>
      <c r="S5784" s="577"/>
    </row>
    <row r="5785" spans="3:19">
      <c r="C5785" s="577"/>
      <c r="R5785" s="577"/>
      <c r="S5785" s="577"/>
    </row>
    <row r="5786" spans="3:19">
      <c r="C5786" s="577"/>
      <c r="R5786" s="577"/>
      <c r="S5786" s="577"/>
    </row>
    <row r="5787" spans="3:19">
      <c r="C5787" s="577"/>
      <c r="R5787" s="577"/>
      <c r="S5787" s="577"/>
    </row>
    <row r="5788" spans="3:19">
      <c r="C5788" s="577"/>
      <c r="R5788" s="577"/>
      <c r="S5788" s="577"/>
    </row>
    <row r="5789" spans="3:19">
      <c r="C5789" s="577"/>
      <c r="R5789" s="577"/>
      <c r="S5789" s="577"/>
    </row>
    <row r="5790" spans="3:19">
      <c r="C5790" s="577"/>
      <c r="R5790" s="577"/>
      <c r="S5790" s="577"/>
    </row>
    <row r="5791" spans="3:19">
      <c r="C5791" s="577"/>
      <c r="R5791" s="577"/>
      <c r="S5791" s="577"/>
    </row>
    <row r="5792" spans="3:19">
      <c r="C5792" s="577"/>
      <c r="R5792" s="577"/>
      <c r="S5792" s="577"/>
    </row>
    <row r="5793" spans="3:19">
      <c r="C5793" s="577"/>
      <c r="R5793" s="577"/>
      <c r="S5793" s="577"/>
    </row>
    <row r="5794" spans="3:19">
      <c r="C5794" s="577"/>
      <c r="R5794" s="577"/>
      <c r="S5794" s="577"/>
    </row>
    <row r="5795" spans="3:19">
      <c r="C5795" s="577"/>
      <c r="R5795" s="577"/>
      <c r="S5795" s="577"/>
    </row>
    <row r="5796" spans="3:19">
      <c r="C5796" s="577"/>
      <c r="R5796" s="577"/>
      <c r="S5796" s="577"/>
    </row>
    <row r="5797" spans="3:19">
      <c r="C5797" s="577"/>
      <c r="R5797" s="577"/>
      <c r="S5797" s="577"/>
    </row>
    <row r="5798" spans="3:19">
      <c r="C5798" s="577"/>
      <c r="R5798" s="577"/>
      <c r="S5798" s="577"/>
    </row>
    <row r="5799" spans="3:19">
      <c r="C5799" s="577"/>
      <c r="R5799" s="577"/>
      <c r="S5799" s="577"/>
    </row>
    <row r="5800" spans="3:19">
      <c r="C5800" s="577"/>
      <c r="R5800" s="577"/>
      <c r="S5800" s="577"/>
    </row>
    <row r="5801" spans="3:19">
      <c r="C5801" s="577"/>
      <c r="R5801" s="577"/>
      <c r="S5801" s="577"/>
    </row>
    <row r="5802" spans="3:19">
      <c r="C5802" s="577"/>
      <c r="R5802" s="577"/>
      <c r="S5802" s="577"/>
    </row>
    <row r="5803" spans="3:19">
      <c r="C5803" s="577"/>
      <c r="R5803" s="577"/>
      <c r="S5803" s="577"/>
    </row>
    <row r="5804" spans="3:19">
      <c r="C5804" s="577"/>
      <c r="R5804" s="577"/>
      <c r="S5804" s="577"/>
    </row>
    <row r="5805" spans="3:19">
      <c r="C5805" s="577"/>
      <c r="R5805" s="577"/>
      <c r="S5805" s="577"/>
    </row>
    <row r="5806" spans="3:19">
      <c r="C5806" s="577"/>
      <c r="R5806" s="577"/>
      <c r="S5806" s="577"/>
    </row>
    <row r="5807" spans="3:19">
      <c r="C5807" s="577"/>
      <c r="R5807" s="577"/>
      <c r="S5807" s="577"/>
    </row>
    <row r="5808" spans="3:19">
      <c r="C5808" s="577"/>
      <c r="R5808" s="577"/>
      <c r="S5808" s="577"/>
    </row>
    <row r="5809" spans="3:19">
      <c r="C5809" s="577"/>
      <c r="R5809" s="577"/>
      <c r="S5809" s="577"/>
    </row>
    <row r="5810" spans="3:19">
      <c r="C5810" s="577"/>
      <c r="R5810" s="577"/>
      <c r="S5810" s="577"/>
    </row>
    <row r="5811" spans="3:19">
      <c r="C5811" s="577"/>
      <c r="R5811" s="577"/>
      <c r="S5811" s="577"/>
    </row>
    <row r="5812" spans="3:19">
      <c r="C5812" s="577"/>
      <c r="R5812" s="577"/>
      <c r="S5812" s="577"/>
    </row>
    <row r="5813" spans="3:19">
      <c r="C5813" s="577"/>
      <c r="R5813" s="577"/>
      <c r="S5813" s="577"/>
    </row>
    <row r="5814" spans="3:19">
      <c r="C5814" s="577"/>
      <c r="R5814" s="577"/>
      <c r="S5814" s="577"/>
    </row>
    <row r="5815" spans="3:19">
      <c r="C5815" s="577"/>
      <c r="R5815" s="577"/>
      <c r="S5815" s="577"/>
    </row>
    <row r="5816" spans="3:19">
      <c r="C5816" s="577"/>
      <c r="R5816" s="577"/>
      <c r="S5816" s="577"/>
    </row>
    <row r="5817" spans="3:19">
      <c r="C5817" s="577"/>
      <c r="R5817" s="577"/>
      <c r="S5817" s="577"/>
    </row>
    <row r="5818" spans="3:19">
      <c r="C5818" s="577"/>
      <c r="R5818" s="577"/>
      <c r="S5818" s="577"/>
    </row>
    <row r="5819" spans="3:19">
      <c r="C5819" s="577"/>
      <c r="R5819" s="577"/>
      <c r="S5819" s="577"/>
    </row>
    <row r="5820" spans="3:19">
      <c r="C5820" s="577"/>
      <c r="R5820" s="577"/>
      <c r="S5820" s="577"/>
    </row>
    <row r="5821" spans="3:19">
      <c r="C5821" s="577"/>
      <c r="R5821" s="577"/>
      <c r="S5821" s="577"/>
    </row>
    <row r="5822" spans="3:19">
      <c r="C5822" s="577"/>
      <c r="R5822" s="577"/>
      <c r="S5822" s="577"/>
    </row>
    <row r="5823" spans="3:19">
      <c r="C5823" s="577"/>
      <c r="R5823" s="577"/>
      <c r="S5823" s="577"/>
    </row>
    <row r="5824" spans="3:19">
      <c r="C5824" s="577"/>
      <c r="R5824" s="577"/>
      <c r="S5824" s="577"/>
    </row>
    <row r="5825" spans="3:19">
      <c r="C5825" s="577"/>
      <c r="R5825" s="577"/>
      <c r="S5825" s="577"/>
    </row>
    <row r="5826" spans="3:19">
      <c r="C5826" s="577"/>
      <c r="R5826" s="577"/>
      <c r="S5826" s="577"/>
    </row>
    <row r="5827" spans="3:19">
      <c r="C5827" s="577"/>
      <c r="R5827" s="577"/>
      <c r="S5827" s="577"/>
    </row>
    <row r="5828" spans="3:19">
      <c r="C5828" s="577"/>
      <c r="R5828" s="577"/>
      <c r="S5828" s="577"/>
    </row>
    <row r="5829" spans="3:19">
      <c r="C5829" s="577"/>
      <c r="R5829" s="577"/>
      <c r="S5829" s="577"/>
    </row>
    <row r="5830" spans="3:19">
      <c r="C5830" s="577"/>
      <c r="R5830" s="577"/>
      <c r="S5830" s="577"/>
    </row>
    <row r="5831" spans="3:19">
      <c r="C5831" s="577"/>
      <c r="R5831" s="577"/>
      <c r="S5831" s="577"/>
    </row>
    <row r="5832" spans="3:19">
      <c r="C5832" s="577"/>
      <c r="R5832" s="577"/>
      <c r="S5832" s="577"/>
    </row>
    <row r="5833" spans="3:19">
      <c r="C5833" s="577"/>
      <c r="R5833" s="577"/>
      <c r="S5833" s="577"/>
    </row>
    <row r="5834" spans="3:19">
      <c r="C5834" s="577"/>
      <c r="R5834" s="577"/>
      <c r="S5834" s="577"/>
    </row>
    <row r="5835" spans="3:19">
      <c r="C5835" s="577"/>
      <c r="R5835" s="577"/>
      <c r="S5835" s="577"/>
    </row>
    <row r="5836" spans="3:19">
      <c r="C5836" s="577"/>
      <c r="R5836" s="577"/>
      <c r="S5836" s="577"/>
    </row>
    <row r="5837" spans="3:19">
      <c r="C5837" s="577"/>
      <c r="R5837" s="577"/>
      <c r="S5837" s="577"/>
    </row>
    <row r="5838" spans="3:19">
      <c r="C5838" s="577"/>
      <c r="R5838" s="577"/>
      <c r="S5838" s="577"/>
    </row>
    <row r="5839" spans="3:19">
      <c r="C5839" s="577"/>
      <c r="R5839" s="577"/>
      <c r="S5839" s="577"/>
    </row>
    <row r="5840" spans="3:19">
      <c r="C5840" s="577"/>
      <c r="R5840" s="577"/>
      <c r="S5840" s="577"/>
    </row>
    <row r="5841" spans="3:19">
      <c r="C5841" s="577"/>
      <c r="R5841" s="577"/>
      <c r="S5841" s="577"/>
    </row>
    <row r="5842" spans="3:19">
      <c r="C5842" s="577"/>
      <c r="R5842" s="577"/>
      <c r="S5842" s="577"/>
    </row>
    <row r="5843" spans="3:19">
      <c r="C5843" s="577"/>
      <c r="R5843" s="577"/>
      <c r="S5843" s="577"/>
    </row>
    <row r="5844" spans="3:19">
      <c r="C5844" s="577"/>
      <c r="R5844" s="577"/>
      <c r="S5844" s="577"/>
    </row>
    <row r="5845" spans="3:19">
      <c r="C5845" s="577"/>
      <c r="R5845" s="577"/>
      <c r="S5845" s="577"/>
    </row>
    <row r="5846" spans="3:19">
      <c r="C5846" s="577"/>
      <c r="R5846" s="577"/>
      <c r="S5846" s="577"/>
    </row>
    <row r="5847" spans="3:19">
      <c r="C5847" s="577"/>
      <c r="K5847" s="577"/>
      <c r="R5847" s="577"/>
      <c r="S5847" s="577"/>
    </row>
    <row r="5848" spans="3:19">
      <c r="C5848" s="577"/>
      <c r="R5848" s="577"/>
      <c r="S5848" s="577"/>
    </row>
    <row r="5849" spans="3:19">
      <c r="C5849" s="577"/>
      <c r="R5849" s="577"/>
      <c r="S5849" s="577"/>
    </row>
    <row r="5850" spans="3:19">
      <c r="C5850" s="577"/>
      <c r="R5850" s="577"/>
      <c r="S5850" s="577"/>
    </row>
    <row r="5851" spans="3:19">
      <c r="C5851" s="577"/>
      <c r="R5851" s="577"/>
      <c r="S5851" s="577"/>
    </row>
    <row r="5852" spans="3:19">
      <c r="C5852" s="577"/>
      <c r="R5852" s="577"/>
      <c r="S5852" s="577"/>
    </row>
    <row r="5853" spans="3:19">
      <c r="C5853" s="577"/>
      <c r="R5853" s="577"/>
      <c r="S5853" s="577"/>
    </row>
    <row r="5854" spans="3:19">
      <c r="C5854" s="577"/>
      <c r="R5854" s="577"/>
      <c r="S5854" s="577"/>
    </row>
    <row r="5855" spans="3:19">
      <c r="C5855" s="577"/>
      <c r="R5855" s="577"/>
      <c r="S5855" s="577"/>
    </row>
    <row r="5856" spans="3:19">
      <c r="C5856" s="577"/>
      <c r="R5856" s="577"/>
      <c r="S5856" s="577"/>
    </row>
    <row r="5857" spans="3:19">
      <c r="C5857" s="577"/>
      <c r="R5857" s="577"/>
      <c r="S5857" s="577"/>
    </row>
    <row r="5858" spans="3:19">
      <c r="C5858" s="577"/>
      <c r="R5858" s="577"/>
      <c r="S5858" s="577"/>
    </row>
    <row r="5859" spans="3:19">
      <c r="C5859" s="577"/>
      <c r="R5859" s="577"/>
      <c r="S5859" s="577"/>
    </row>
    <row r="5860" spans="3:19">
      <c r="C5860" s="577"/>
      <c r="R5860" s="577"/>
      <c r="S5860" s="577"/>
    </row>
    <row r="5861" spans="3:19">
      <c r="C5861" s="577"/>
      <c r="R5861" s="577"/>
      <c r="S5861" s="577"/>
    </row>
    <row r="5862" spans="3:19">
      <c r="C5862" s="577"/>
      <c r="R5862" s="577"/>
      <c r="S5862" s="577"/>
    </row>
    <row r="5863" spans="3:19">
      <c r="C5863" s="577"/>
      <c r="R5863" s="577"/>
      <c r="S5863" s="577"/>
    </row>
    <row r="5864" spans="3:19">
      <c r="C5864" s="577"/>
      <c r="R5864" s="577"/>
      <c r="S5864" s="577"/>
    </row>
    <row r="5865" spans="3:19">
      <c r="C5865" s="577"/>
      <c r="R5865" s="577"/>
      <c r="S5865" s="577"/>
    </row>
    <row r="5866" spans="3:19">
      <c r="C5866" s="577"/>
      <c r="R5866" s="577"/>
      <c r="S5866" s="577"/>
    </row>
    <row r="5867" spans="3:19">
      <c r="C5867" s="577"/>
      <c r="R5867" s="577"/>
      <c r="S5867" s="577"/>
    </row>
    <row r="5868" spans="3:19">
      <c r="C5868" s="577"/>
      <c r="R5868" s="577"/>
      <c r="S5868" s="577"/>
    </row>
    <row r="5869" spans="3:19">
      <c r="C5869" s="577"/>
      <c r="R5869" s="577"/>
      <c r="S5869" s="577"/>
    </row>
    <row r="5870" spans="3:19">
      <c r="C5870" s="577"/>
      <c r="R5870" s="577"/>
      <c r="S5870" s="577"/>
    </row>
    <row r="5871" spans="3:19">
      <c r="C5871" s="577"/>
      <c r="R5871" s="577"/>
      <c r="S5871" s="577"/>
    </row>
    <row r="5872" spans="3:19">
      <c r="C5872" s="577"/>
      <c r="R5872" s="577"/>
      <c r="S5872" s="577"/>
    </row>
    <row r="5873" spans="3:19">
      <c r="C5873" s="577"/>
      <c r="R5873" s="577"/>
      <c r="S5873" s="577"/>
    </row>
    <row r="5874" spans="3:19">
      <c r="C5874" s="577"/>
      <c r="R5874" s="577"/>
      <c r="S5874" s="577"/>
    </row>
    <row r="5875" spans="3:19">
      <c r="C5875" s="577"/>
      <c r="R5875" s="577"/>
      <c r="S5875" s="577"/>
    </row>
    <row r="5876" spans="3:19">
      <c r="C5876" s="577"/>
      <c r="R5876" s="577"/>
      <c r="S5876" s="577"/>
    </row>
    <row r="5877" spans="3:19">
      <c r="C5877" s="577"/>
      <c r="R5877" s="577"/>
      <c r="S5877" s="577"/>
    </row>
    <row r="5878" spans="3:19">
      <c r="C5878" s="577"/>
      <c r="R5878" s="577"/>
      <c r="S5878" s="577"/>
    </row>
    <row r="5879" spans="3:19">
      <c r="C5879" s="577"/>
      <c r="R5879" s="577"/>
      <c r="S5879" s="577"/>
    </row>
    <row r="5880" spans="3:19">
      <c r="C5880" s="577"/>
      <c r="R5880" s="577"/>
      <c r="S5880" s="577"/>
    </row>
    <row r="5881" spans="3:19">
      <c r="C5881" s="577"/>
      <c r="R5881" s="577"/>
      <c r="S5881" s="577"/>
    </row>
    <row r="5882" spans="3:19">
      <c r="C5882" s="577"/>
      <c r="R5882" s="577"/>
      <c r="S5882" s="577"/>
    </row>
    <row r="5883" spans="3:19">
      <c r="C5883" s="577"/>
      <c r="R5883" s="577"/>
      <c r="S5883" s="577"/>
    </row>
    <row r="5884" spans="3:19">
      <c r="C5884" s="577"/>
      <c r="R5884" s="577"/>
      <c r="S5884" s="577"/>
    </row>
    <row r="5885" spans="3:19">
      <c r="C5885" s="577"/>
      <c r="R5885" s="577"/>
      <c r="S5885" s="577"/>
    </row>
    <row r="5886" spans="3:19">
      <c r="C5886" s="577"/>
      <c r="R5886" s="577"/>
      <c r="S5886" s="577"/>
    </row>
    <row r="5887" spans="3:19">
      <c r="C5887" s="577"/>
      <c r="R5887" s="577"/>
      <c r="S5887" s="577"/>
    </row>
    <row r="5888" spans="3:19">
      <c r="C5888" s="577"/>
      <c r="R5888" s="577"/>
      <c r="S5888" s="577"/>
    </row>
    <row r="5889" spans="3:19">
      <c r="C5889" s="577"/>
      <c r="R5889" s="577"/>
      <c r="S5889" s="577"/>
    </row>
    <row r="5890" spans="3:19">
      <c r="C5890" s="577"/>
      <c r="R5890" s="577"/>
      <c r="S5890" s="577"/>
    </row>
    <row r="5891" spans="3:19">
      <c r="C5891" s="577"/>
      <c r="R5891" s="577"/>
      <c r="S5891" s="577"/>
    </row>
    <row r="5892" spans="3:19">
      <c r="C5892" s="577"/>
      <c r="R5892" s="577"/>
      <c r="S5892" s="577"/>
    </row>
    <row r="5893" spans="3:19">
      <c r="C5893" s="577"/>
      <c r="R5893" s="577"/>
      <c r="S5893" s="577"/>
    </row>
    <row r="5894" spans="3:19">
      <c r="C5894" s="577"/>
      <c r="R5894" s="577"/>
      <c r="S5894" s="577"/>
    </row>
    <row r="5895" spans="3:19">
      <c r="C5895" s="577"/>
      <c r="R5895" s="577"/>
      <c r="S5895" s="577"/>
    </row>
    <row r="5896" spans="3:19">
      <c r="C5896" s="577"/>
      <c r="R5896" s="577"/>
      <c r="S5896" s="577"/>
    </row>
    <row r="5897" spans="3:19">
      <c r="C5897" s="577"/>
      <c r="R5897" s="577"/>
      <c r="S5897" s="577"/>
    </row>
    <row r="5898" spans="3:19">
      <c r="C5898" s="577"/>
      <c r="R5898" s="577"/>
      <c r="S5898" s="577"/>
    </row>
    <row r="5899" spans="3:19">
      <c r="C5899" s="577"/>
      <c r="R5899" s="577"/>
      <c r="S5899" s="577"/>
    </row>
    <row r="5900" spans="3:19">
      <c r="C5900" s="577"/>
      <c r="R5900" s="577"/>
      <c r="S5900" s="577"/>
    </row>
    <row r="5901" spans="3:19">
      <c r="C5901" s="577"/>
      <c r="R5901" s="577"/>
      <c r="S5901" s="577"/>
    </row>
    <row r="5902" spans="3:19">
      <c r="C5902" s="577"/>
      <c r="R5902" s="577"/>
      <c r="S5902" s="577"/>
    </row>
    <row r="5903" spans="3:19">
      <c r="C5903" s="577"/>
      <c r="R5903" s="577"/>
      <c r="S5903" s="577"/>
    </row>
    <row r="5904" spans="3:19">
      <c r="C5904" s="577"/>
      <c r="R5904" s="577"/>
      <c r="S5904" s="577"/>
    </row>
    <row r="5905" spans="3:19">
      <c r="C5905" s="577"/>
      <c r="R5905" s="577"/>
      <c r="S5905" s="577"/>
    </row>
    <row r="5906" spans="3:19">
      <c r="C5906" s="577"/>
      <c r="R5906" s="577"/>
      <c r="S5906" s="577"/>
    </row>
    <row r="5907" spans="3:19">
      <c r="C5907" s="577"/>
      <c r="K5907" s="577"/>
      <c r="R5907" s="577"/>
      <c r="S5907" s="577"/>
    </row>
    <row r="5908" spans="3:19">
      <c r="C5908" s="577"/>
      <c r="R5908" s="577"/>
      <c r="S5908" s="577"/>
    </row>
    <row r="5909" spans="3:19">
      <c r="C5909" s="577"/>
      <c r="R5909" s="577"/>
      <c r="S5909" s="577"/>
    </row>
    <row r="5910" spans="3:19">
      <c r="C5910" s="577"/>
      <c r="R5910" s="577"/>
      <c r="S5910" s="577"/>
    </row>
    <row r="5911" spans="3:19">
      <c r="C5911" s="577"/>
      <c r="R5911" s="577"/>
      <c r="S5911" s="577"/>
    </row>
    <row r="5912" spans="3:19">
      <c r="C5912" s="577"/>
      <c r="R5912" s="577"/>
      <c r="S5912" s="577"/>
    </row>
    <row r="5913" spans="3:19">
      <c r="C5913" s="577"/>
      <c r="R5913" s="577"/>
      <c r="S5913" s="577"/>
    </row>
    <row r="5914" spans="3:19">
      <c r="C5914" s="577"/>
      <c r="R5914" s="577"/>
      <c r="S5914" s="577"/>
    </row>
    <row r="5915" spans="3:19">
      <c r="C5915" s="577"/>
      <c r="R5915" s="577"/>
      <c r="S5915" s="577"/>
    </row>
    <row r="5916" spans="3:19">
      <c r="C5916" s="577"/>
      <c r="R5916" s="577"/>
      <c r="S5916" s="577"/>
    </row>
    <row r="5917" spans="3:19">
      <c r="C5917" s="577"/>
      <c r="R5917" s="577"/>
      <c r="S5917" s="577"/>
    </row>
    <row r="5918" spans="3:19">
      <c r="C5918" s="577"/>
      <c r="R5918" s="577"/>
      <c r="S5918" s="577"/>
    </row>
    <row r="5919" spans="3:19">
      <c r="C5919" s="577"/>
      <c r="R5919" s="577"/>
      <c r="S5919" s="577"/>
    </row>
    <row r="5920" spans="3:19">
      <c r="C5920" s="577"/>
      <c r="R5920" s="577"/>
      <c r="S5920" s="577"/>
    </row>
    <row r="5921" spans="3:19">
      <c r="C5921" s="577"/>
      <c r="R5921" s="577"/>
      <c r="S5921" s="577"/>
    </row>
    <row r="5922" spans="3:19">
      <c r="C5922" s="577"/>
      <c r="R5922" s="577"/>
      <c r="S5922" s="577"/>
    </row>
    <row r="5923" spans="3:19">
      <c r="C5923" s="577"/>
      <c r="R5923" s="577"/>
      <c r="S5923" s="577"/>
    </row>
    <row r="5924" spans="3:19">
      <c r="C5924" s="577"/>
      <c r="R5924" s="577"/>
      <c r="S5924" s="577"/>
    </row>
    <row r="5925" spans="3:19">
      <c r="C5925" s="577"/>
      <c r="R5925" s="577"/>
      <c r="S5925" s="577"/>
    </row>
    <row r="5926" spans="3:19">
      <c r="C5926" s="577"/>
      <c r="R5926" s="577"/>
      <c r="S5926" s="577"/>
    </row>
    <row r="5927" spans="3:19">
      <c r="C5927" s="577"/>
      <c r="R5927" s="577"/>
      <c r="S5927" s="577"/>
    </row>
    <row r="5928" spans="3:19">
      <c r="C5928" s="577"/>
      <c r="R5928" s="577"/>
      <c r="S5928" s="577"/>
    </row>
    <row r="5929" spans="3:19">
      <c r="C5929" s="577"/>
      <c r="R5929" s="577"/>
      <c r="S5929" s="577"/>
    </row>
    <row r="5930" spans="3:19">
      <c r="C5930" s="577"/>
      <c r="R5930" s="577"/>
      <c r="S5930" s="577"/>
    </row>
    <row r="5931" spans="3:19">
      <c r="C5931" s="577"/>
      <c r="R5931" s="577"/>
      <c r="S5931" s="577"/>
    </row>
    <row r="5932" spans="3:19">
      <c r="C5932" s="577"/>
      <c r="R5932" s="577"/>
      <c r="S5932" s="577"/>
    </row>
    <row r="5933" spans="3:19">
      <c r="C5933" s="577"/>
      <c r="R5933" s="577"/>
      <c r="S5933" s="577"/>
    </row>
    <row r="5934" spans="3:19">
      <c r="C5934" s="577"/>
      <c r="R5934" s="577"/>
      <c r="S5934" s="577"/>
    </row>
    <row r="5935" spans="3:19">
      <c r="C5935" s="577"/>
      <c r="R5935" s="577"/>
      <c r="S5935" s="577"/>
    </row>
    <row r="5936" spans="3:19">
      <c r="C5936" s="577"/>
      <c r="R5936" s="577"/>
      <c r="S5936" s="577"/>
    </row>
    <row r="5937" spans="3:19">
      <c r="C5937" s="577"/>
      <c r="R5937" s="577"/>
      <c r="S5937" s="577"/>
    </row>
    <row r="5938" spans="3:19">
      <c r="C5938" s="577"/>
      <c r="R5938" s="577"/>
      <c r="S5938" s="577"/>
    </row>
    <row r="5939" spans="3:19">
      <c r="C5939" s="577"/>
      <c r="R5939" s="577"/>
      <c r="S5939" s="577"/>
    </row>
    <row r="5940" spans="3:19">
      <c r="C5940" s="577"/>
      <c r="R5940" s="577"/>
      <c r="S5940" s="577"/>
    </row>
    <row r="5941" spans="3:19">
      <c r="C5941" s="577"/>
      <c r="R5941" s="577"/>
      <c r="S5941" s="577"/>
    </row>
    <row r="5942" spans="3:19">
      <c r="C5942" s="577"/>
      <c r="R5942" s="577"/>
      <c r="S5942" s="577"/>
    </row>
    <row r="5943" spans="3:19">
      <c r="C5943" s="577"/>
      <c r="R5943" s="577"/>
      <c r="S5943" s="577"/>
    </row>
    <row r="5944" spans="3:19">
      <c r="C5944" s="577"/>
      <c r="R5944" s="577"/>
      <c r="S5944" s="577"/>
    </row>
    <row r="5945" spans="3:19">
      <c r="C5945" s="577"/>
      <c r="R5945" s="577"/>
      <c r="S5945" s="577"/>
    </row>
    <row r="5946" spans="3:19">
      <c r="C5946" s="577"/>
      <c r="R5946" s="577"/>
      <c r="S5946" s="577"/>
    </row>
    <row r="5947" spans="3:19">
      <c r="C5947" s="577"/>
      <c r="R5947" s="577"/>
      <c r="S5947" s="577"/>
    </row>
    <row r="5948" spans="3:19">
      <c r="C5948" s="577"/>
      <c r="R5948" s="577"/>
      <c r="S5948" s="577"/>
    </row>
    <row r="5949" spans="3:19">
      <c r="C5949" s="577"/>
      <c r="K5949" s="577"/>
      <c r="R5949" s="577"/>
      <c r="S5949" s="577"/>
    </row>
    <row r="5950" spans="3:19">
      <c r="C5950" s="577"/>
      <c r="R5950" s="577"/>
      <c r="S5950" s="577"/>
    </row>
    <row r="5951" spans="3:19">
      <c r="C5951" s="577"/>
      <c r="R5951" s="577"/>
      <c r="S5951" s="577"/>
    </row>
    <row r="5952" spans="3:19">
      <c r="C5952" s="577"/>
      <c r="R5952" s="577"/>
      <c r="S5952" s="577"/>
    </row>
    <row r="5953" spans="3:19">
      <c r="C5953" s="577"/>
      <c r="R5953" s="577"/>
      <c r="S5953" s="577"/>
    </row>
    <row r="5954" spans="3:19">
      <c r="C5954" s="577"/>
      <c r="R5954" s="577"/>
      <c r="S5954" s="577"/>
    </row>
    <row r="5955" spans="3:19">
      <c r="C5955" s="577"/>
      <c r="R5955" s="577"/>
      <c r="S5955" s="577"/>
    </row>
    <row r="5956" spans="3:19">
      <c r="C5956" s="577"/>
      <c r="R5956" s="577"/>
      <c r="S5956" s="577"/>
    </row>
    <row r="5957" spans="3:19">
      <c r="C5957" s="577"/>
      <c r="R5957" s="577"/>
      <c r="S5957" s="577"/>
    </row>
    <row r="5958" spans="3:19">
      <c r="C5958" s="577"/>
      <c r="R5958" s="577"/>
      <c r="S5958" s="577"/>
    </row>
    <row r="5959" spans="3:19">
      <c r="C5959" s="577"/>
      <c r="R5959" s="577"/>
      <c r="S5959" s="577"/>
    </row>
    <row r="5960" spans="3:19">
      <c r="C5960" s="577"/>
      <c r="K5960" s="577"/>
      <c r="R5960" s="577"/>
      <c r="S5960" s="577"/>
    </row>
    <row r="5961" spans="3:19">
      <c r="C5961" s="577"/>
      <c r="R5961" s="577"/>
      <c r="S5961" s="577"/>
    </row>
    <row r="5962" spans="3:19">
      <c r="C5962" s="577"/>
      <c r="R5962" s="577"/>
      <c r="S5962" s="577"/>
    </row>
    <row r="5963" spans="3:19">
      <c r="C5963" s="577"/>
      <c r="K5963" s="577"/>
      <c r="R5963" s="577"/>
      <c r="S5963" s="577"/>
    </row>
    <row r="5964" spans="3:19">
      <c r="C5964" s="577"/>
      <c r="K5964" s="577"/>
      <c r="R5964" s="577"/>
      <c r="S5964" s="577"/>
    </row>
    <row r="5965" spans="3:19">
      <c r="C5965" s="577"/>
      <c r="R5965" s="577"/>
      <c r="S5965" s="577"/>
    </row>
    <row r="5966" spans="3:19">
      <c r="C5966" s="577"/>
      <c r="K5966" s="577"/>
      <c r="R5966" s="577"/>
      <c r="S5966" s="577"/>
    </row>
    <row r="5967" spans="3:19">
      <c r="C5967" s="577"/>
      <c r="R5967" s="577"/>
      <c r="S5967" s="577"/>
    </row>
    <row r="5968" spans="3:19">
      <c r="C5968" s="577"/>
      <c r="R5968" s="577"/>
      <c r="S5968" s="577"/>
    </row>
    <row r="5969" spans="3:19">
      <c r="C5969" s="577"/>
      <c r="R5969" s="577"/>
      <c r="S5969" s="577"/>
    </row>
    <row r="5970" spans="3:19">
      <c r="C5970" s="577"/>
      <c r="R5970" s="577"/>
      <c r="S5970" s="577"/>
    </row>
    <row r="5971" spans="3:19">
      <c r="C5971" s="577"/>
      <c r="R5971" s="577"/>
      <c r="S5971" s="577"/>
    </row>
    <row r="5972" spans="3:19">
      <c r="C5972" s="577"/>
      <c r="R5972" s="577"/>
      <c r="S5972" s="577"/>
    </row>
    <row r="5973" spans="3:19">
      <c r="C5973" s="577"/>
      <c r="R5973" s="577"/>
      <c r="S5973" s="577"/>
    </row>
    <row r="5974" spans="3:19">
      <c r="C5974" s="577"/>
      <c r="R5974" s="577"/>
      <c r="S5974" s="577"/>
    </row>
    <row r="5975" spans="3:19">
      <c r="C5975" s="577"/>
      <c r="K5975" s="577"/>
      <c r="R5975" s="577"/>
      <c r="S5975" s="577"/>
    </row>
    <row r="5976" spans="3:19">
      <c r="C5976" s="577"/>
      <c r="R5976" s="577"/>
      <c r="S5976" s="577"/>
    </row>
    <row r="5977" spans="3:19">
      <c r="C5977" s="577"/>
      <c r="K5977" s="577"/>
      <c r="R5977" s="577"/>
      <c r="S5977" s="577"/>
    </row>
    <row r="5978" spans="3:19">
      <c r="C5978" s="577"/>
      <c r="R5978" s="577"/>
      <c r="S5978" s="577"/>
    </row>
    <row r="5979" spans="3:19">
      <c r="C5979" s="577"/>
      <c r="R5979" s="577"/>
      <c r="S5979" s="577"/>
    </row>
    <row r="5980" spans="3:19">
      <c r="C5980" s="577"/>
      <c r="R5980" s="577"/>
      <c r="S5980" s="577"/>
    </row>
    <row r="5981" spans="3:19">
      <c r="C5981" s="577"/>
      <c r="R5981" s="577"/>
      <c r="S5981" s="577"/>
    </row>
    <row r="5982" spans="3:19">
      <c r="C5982" s="577"/>
      <c r="R5982" s="577"/>
      <c r="S5982" s="577"/>
    </row>
    <row r="5983" spans="3:19">
      <c r="C5983" s="577"/>
      <c r="R5983" s="577"/>
      <c r="S5983" s="577"/>
    </row>
    <row r="5984" spans="3:19">
      <c r="C5984" s="577"/>
      <c r="R5984" s="577"/>
      <c r="S5984" s="577"/>
    </row>
    <row r="5985" spans="3:19">
      <c r="C5985" s="577"/>
      <c r="R5985" s="577"/>
      <c r="S5985" s="577"/>
    </row>
    <row r="5986" spans="3:19">
      <c r="C5986" s="577"/>
      <c r="R5986" s="577"/>
      <c r="S5986" s="577"/>
    </row>
    <row r="5987" spans="3:19">
      <c r="C5987" s="577"/>
      <c r="R5987" s="577"/>
      <c r="S5987" s="577"/>
    </row>
    <row r="5988" spans="3:19">
      <c r="C5988" s="577"/>
      <c r="R5988" s="577"/>
      <c r="S5988" s="577"/>
    </row>
    <row r="5989" spans="3:19">
      <c r="C5989" s="577"/>
      <c r="R5989" s="577"/>
      <c r="S5989" s="577"/>
    </row>
    <row r="5990" spans="3:19">
      <c r="C5990" s="577"/>
      <c r="R5990" s="577"/>
      <c r="S5990" s="577"/>
    </row>
    <row r="5991" spans="3:19">
      <c r="C5991" s="577"/>
      <c r="R5991" s="577"/>
      <c r="S5991" s="577"/>
    </row>
    <row r="5992" spans="3:19">
      <c r="C5992" s="577"/>
      <c r="R5992" s="577"/>
      <c r="S5992" s="577"/>
    </row>
    <row r="5993" spans="3:19">
      <c r="C5993" s="577"/>
      <c r="R5993" s="577"/>
      <c r="S5993" s="577"/>
    </row>
    <row r="5994" spans="3:19">
      <c r="C5994" s="577"/>
      <c r="R5994" s="577"/>
      <c r="S5994" s="577"/>
    </row>
    <row r="5995" spans="3:19">
      <c r="C5995" s="577"/>
      <c r="R5995" s="577"/>
      <c r="S5995" s="577"/>
    </row>
    <row r="5996" spans="3:19">
      <c r="C5996" s="577"/>
      <c r="R5996" s="577"/>
      <c r="S5996" s="577"/>
    </row>
    <row r="5997" spans="3:19">
      <c r="C5997" s="577"/>
      <c r="R5997" s="577"/>
      <c r="S5997" s="577"/>
    </row>
    <row r="5998" spans="3:19">
      <c r="C5998" s="577"/>
      <c r="R5998" s="577"/>
      <c r="S5998" s="577"/>
    </row>
    <row r="5999" spans="3:19">
      <c r="C5999" s="577"/>
      <c r="R5999" s="577"/>
      <c r="S5999" s="577"/>
    </row>
    <row r="6000" spans="3:19">
      <c r="C6000" s="577"/>
      <c r="R6000" s="577"/>
      <c r="S6000" s="577"/>
    </row>
    <row r="6001" spans="3:19">
      <c r="C6001" s="577"/>
      <c r="R6001" s="577"/>
      <c r="S6001" s="577"/>
    </row>
    <row r="6002" spans="3:19">
      <c r="C6002" s="577"/>
      <c r="R6002" s="577"/>
      <c r="S6002" s="577"/>
    </row>
    <row r="6003" spans="3:19">
      <c r="C6003" s="577"/>
      <c r="R6003" s="577"/>
      <c r="S6003" s="577"/>
    </row>
    <row r="6004" spans="3:19">
      <c r="C6004" s="577"/>
      <c r="R6004" s="577"/>
      <c r="S6004" s="577"/>
    </row>
    <row r="6005" spans="3:19">
      <c r="C6005" s="577"/>
      <c r="R6005" s="577"/>
      <c r="S6005" s="577"/>
    </row>
    <row r="6006" spans="3:19">
      <c r="C6006" s="577"/>
      <c r="R6006" s="577"/>
      <c r="S6006" s="577"/>
    </row>
    <row r="6007" spans="3:19">
      <c r="C6007" s="577"/>
      <c r="R6007" s="577"/>
      <c r="S6007" s="577"/>
    </row>
    <row r="6008" spans="3:19">
      <c r="C6008" s="577"/>
      <c r="R6008" s="577"/>
      <c r="S6008" s="577"/>
    </row>
    <row r="6009" spans="3:19">
      <c r="C6009" s="577"/>
      <c r="R6009" s="577"/>
      <c r="S6009" s="577"/>
    </row>
    <row r="6010" spans="3:19">
      <c r="C6010" s="577"/>
      <c r="R6010" s="577"/>
      <c r="S6010" s="577"/>
    </row>
    <row r="6011" spans="3:19">
      <c r="C6011" s="577"/>
      <c r="R6011" s="577"/>
      <c r="S6011" s="577"/>
    </row>
    <row r="6012" spans="3:19">
      <c r="C6012" s="577"/>
      <c r="R6012" s="577"/>
      <c r="S6012" s="577"/>
    </row>
    <row r="6013" spans="3:19">
      <c r="C6013" s="577"/>
      <c r="R6013" s="577"/>
      <c r="S6013" s="577"/>
    </row>
    <row r="6014" spans="3:19">
      <c r="C6014" s="577"/>
      <c r="R6014" s="577"/>
      <c r="S6014" s="577"/>
    </row>
    <row r="6015" spans="3:19">
      <c r="C6015" s="577"/>
      <c r="R6015" s="577"/>
      <c r="S6015" s="577"/>
    </row>
    <row r="6016" spans="3:19">
      <c r="C6016" s="577"/>
      <c r="R6016" s="577"/>
      <c r="S6016" s="577"/>
    </row>
    <row r="6017" spans="3:19">
      <c r="C6017" s="577"/>
      <c r="R6017" s="577"/>
      <c r="S6017" s="577"/>
    </row>
    <row r="6018" spans="3:19">
      <c r="C6018" s="577"/>
      <c r="R6018" s="577"/>
      <c r="S6018" s="577"/>
    </row>
    <row r="6019" spans="3:19">
      <c r="C6019" s="577"/>
      <c r="R6019" s="577"/>
      <c r="S6019" s="577"/>
    </row>
    <row r="6020" spans="3:19">
      <c r="C6020" s="577"/>
      <c r="R6020" s="577"/>
      <c r="S6020" s="577"/>
    </row>
    <row r="6021" spans="3:19">
      <c r="C6021" s="577"/>
      <c r="R6021" s="577"/>
      <c r="S6021" s="577"/>
    </row>
    <row r="6022" spans="3:19">
      <c r="C6022" s="577"/>
      <c r="R6022" s="577"/>
      <c r="S6022" s="577"/>
    </row>
    <row r="6023" spans="3:19">
      <c r="C6023" s="577"/>
      <c r="R6023" s="577"/>
      <c r="S6023" s="577"/>
    </row>
    <row r="6024" spans="3:19">
      <c r="C6024" s="577"/>
      <c r="R6024" s="577"/>
      <c r="S6024" s="577"/>
    </row>
    <row r="6025" spans="3:19">
      <c r="C6025" s="577"/>
      <c r="R6025" s="577"/>
      <c r="S6025" s="577"/>
    </row>
    <row r="6026" spans="3:19">
      <c r="C6026" s="577"/>
      <c r="R6026" s="577"/>
      <c r="S6026" s="577"/>
    </row>
    <row r="6027" spans="3:19">
      <c r="C6027" s="577"/>
      <c r="R6027" s="577"/>
      <c r="S6027" s="577"/>
    </row>
    <row r="6028" spans="3:19">
      <c r="C6028" s="577"/>
      <c r="R6028" s="577"/>
      <c r="S6028" s="577"/>
    </row>
    <row r="6029" spans="3:19">
      <c r="C6029" s="577"/>
      <c r="R6029" s="577"/>
      <c r="S6029" s="577"/>
    </row>
    <row r="6030" spans="3:19">
      <c r="C6030" s="577"/>
      <c r="R6030" s="577"/>
      <c r="S6030" s="577"/>
    </row>
    <row r="6031" spans="3:19">
      <c r="C6031" s="577"/>
      <c r="R6031" s="577"/>
      <c r="S6031" s="577"/>
    </row>
    <row r="6032" spans="3:19">
      <c r="C6032" s="577"/>
      <c r="R6032" s="577"/>
      <c r="S6032" s="577"/>
    </row>
    <row r="6033" spans="3:19">
      <c r="C6033" s="577"/>
      <c r="R6033" s="577"/>
      <c r="S6033" s="577"/>
    </row>
    <row r="6034" spans="3:19">
      <c r="C6034" s="577"/>
      <c r="R6034" s="577"/>
      <c r="S6034" s="577"/>
    </row>
    <row r="6035" spans="3:19">
      <c r="C6035" s="577"/>
      <c r="R6035" s="577"/>
      <c r="S6035" s="577"/>
    </row>
    <row r="6036" spans="3:19">
      <c r="C6036" s="577"/>
      <c r="R6036" s="577"/>
      <c r="S6036" s="577"/>
    </row>
    <row r="6037" spans="3:19">
      <c r="C6037" s="577"/>
      <c r="R6037" s="577"/>
      <c r="S6037" s="577"/>
    </row>
    <row r="6038" spans="3:19">
      <c r="C6038" s="577"/>
      <c r="R6038" s="577"/>
      <c r="S6038" s="577"/>
    </row>
    <row r="6039" spans="3:19">
      <c r="C6039" s="577"/>
      <c r="R6039" s="577"/>
      <c r="S6039" s="577"/>
    </row>
    <row r="6040" spans="3:19">
      <c r="C6040" s="577"/>
      <c r="R6040" s="577"/>
      <c r="S6040" s="577"/>
    </row>
    <row r="6041" spans="3:19">
      <c r="C6041" s="577"/>
      <c r="R6041" s="577"/>
      <c r="S6041" s="577"/>
    </row>
    <row r="6042" spans="3:19">
      <c r="C6042" s="577"/>
      <c r="R6042" s="577"/>
      <c r="S6042" s="577"/>
    </row>
    <row r="6043" spans="3:19">
      <c r="C6043" s="577"/>
      <c r="R6043" s="577"/>
      <c r="S6043" s="577"/>
    </row>
    <row r="6044" spans="3:19">
      <c r="C6044" s="577"/>
      <c r="R6044" s="577"/>
      <c r="S6044" s="577"/>
    </row>
    <row r="6045" spans="3:19">
      <c r="C6045" s="577"/>
      <c r="R6045" s="577"/>
      <c r="S6045" s="577"/>
    </row>
    <row r="6046" spans="3:19">
      <c r="C6046" s="577"/>
      <c r="R6046" s="577"/>
      <c r="S6046" s="577"/>
    </row>
    <row r="6047" spans="3:19">
      <c r="C6047" s="577"/>
      <c r="R6047" s="577"/>
      <c r="S6047" s="577"/>
    </row>
    <row r="6048" spans="3:19">
      <c r="C6048" s="577"/>
      <c r="R6048" s="577"/>
      <c r="S6048" s="577"/>
    </row>
    <row r="6049" spans="3:19">
      <c r="C6049" s="577"/>
      <c r="R6049" s="577"/>
      <c r="S6049" s="577"/>
    </row>
    <row r="6050" spans="3:19">
      <c r="C6050" s="577"/>
      <c r="R6050" s="577"/>
      <c r="S6050" s="577"/>
    </row>
    <row r="6051" spans="3:19">
      <c r="C6051" s="577"/>
      <c r="R6051" s="577"/>
      <c r="S6051" s="577"/>
    </row>
    <row r="6052" spans="3:19">
      <c r="C6052" s="577"/>
      <c r="R6052" s="577"/>
      <c r="S6052" s="577"/>
    </row>
    <row r="6053" spans="3:19">
      <c r="C6053" s="577"/>
      <c r="R6053" s="577"/>
      <c r="S6053" s="577"/>
    </row>
    <row r="6054" spans="3:19">
      <c r="C6054" s="577"/>
      <c r="R6054" s="577"/>
      <c r="S6054" s="577"/>
    </row>
    <row r="6055" spans="3:19">
      <c r="C6055" s="577"/>
      <c r="R6055" s="577"/>
      <c r="S6055" s="577"/>
    </row>
    <row r="6056" spans="3:19">
      <c r="C6056" s="577"/>
      <c r="R6056" s="577"/>
      <c r="S6056" s="577"/>
    </row>
    <row r="6057" spans="3:19">
      <c r="C6057" s="577"/>
      <c r="R6057" s="577"/>
      <c r="S6057" s="577"/>
    </row>
    <row r="6058" spans="3:19">
      <c r="C6058" s="577"/>
      <c r="R6058" s="577"/>
      <c r="S6058" s="577"/>
    </row>
    <row r="6059" spans="3:19">
      <c r="C6059" s="577"/>
      <c r="R6059" s="577"/>
      <c r="S6059" s="577"/>
    </row>
    <row r="6060" spans="3:19">
      <c r="C6060" s="577"/>
      <c r="R6060" s="577"/>
      <c r="S6060" s="577"/>
    </row>
    <row r="6061" spans="3:19">
      <c r="C6061" s="577"/>
      <c r="R6061" s="577"/>
      <c r="S6061" s="577"/>
    </row>
    <row r="6062" spans="3:19">
      <c r="C6062" s="577"/>
      <c r="R6062" s="577"/>
      <c r="S6062" s="577"/>
    </row>
    <row r="6063" spans="3:19">
      <c r="C6063" s="577"/>
      <c r="R6063" s="577"/>
      <c r="S6063" s="577"/>
    </row>
    <row r="6064" spans="3:19">
      <c r="C6064" s="577"/>
      <c r="R6064" s="577"/>
      <c r="S6064" s="577"/>
    </row>
    <row r="6065" spans="3:19">
      <c r="C6065" s="577"/>
      <c r="R6065" s="577"/>
      <c r="S6065" s="577"/>
    </row>
    <row r="6066" spans="3:19">
      <c r="C6066" s="577"/>
      <c r="R6066" s="577"/>
      <c r="S6066" s="577"/>
    </row>
    <row r="6067" spans="3:19">
      <c r="C6067" s="577"/>
      <c r="R6067" s="577"/>
      <c r="S6067" s="577"/>
    </row>
    <row r="6068" spans="3:19">
      <c r="C6068" s="577"/>
      <c r="R6068" s="577"/>
      <c r="S6068" s="577"/>
    </row>
    <row r="6069" spans="3:19">
      <c r="C6069" s="577"/>
      <c r="R6069" s="577"/>
      <c r="S6069" s="577"/>
    </row>
    <row r="6070" spans="3:19">
      <c r="C6070" s="577"/>
      <c r="R6070" s="577"/>
      <c r="S6070" s="577"/>
    </row>
    <row r="6071" spans="3:19">
      <c r="C6071" s="577"/>
      <c r="R6071" s="577"/>
      <c r="S6071" s="577"/>
    </row>
    <row r="6072" spans="3:19">
      <c r="C6072" s="577"/>
      <c r="R6072" s="577"/>
      <c r="S6072" s="577"/>
    </row>
    <row r="6073" spans="3:19">
      <c r="C6073" s="577"/>
      <c r="R6073" s="577"/>
      <c r="S6073" s="577"/>
    </row>
    <row r="6074" spans="3:19">
      <c r="C6074" s="577"/>
      <c r="R6074" s="577"/>
      <c r="S6074" s="577"/>
    </row>
    <row r="6075" spans="3:19">
      <c r="C6075" s="577"/>
      <c r="R6075" s="577"/>
      <c r="S6075" s="577"/>
    </row>
    <row r="6076" spans="3:19">
      <c r="C6076" s="577"/>
      <c r="R6076" s="577"/>
      <c r="S6076" s="577"/>
    </row>
    <row r="6077" spans="3:19">
      <c r="C6077" s="577"/>
      <c r="R6077" s="577"/>
      <c r="S6077" s="577"/>
    </row>
    <row r="6078" spans="3:19">
      <c r="C6078" s="577"/>
      <c r="R6078" s="577"/>
      <c r="S6078" s="577"/>
    </row>
    <row r="6079" spans="3:19">
      <c r="C6079" s="577"/>
      <c r="R6079" s="577"/>
      <c r="S6079" s="577"/>
    </row>
    <row r="6080" spans="3:19">
      <c r="C6080" s="577"/>
      <c r="R6080" s="577"/>
      <c r="S6080" s="577"/>
    </row>
    <row r="6081" spans="3:19">
      <c r="C6081" s="577"/>
      <c r="R6081" s="577"/>
      <c r="S6081" s="577"/>
    </row>
    <row r="6082" spans="3:19">
      <c r="C6082" s="577"/>
      <c r="R6082" s="577"/>
      <c r="S6082" s="577"/>
    </row>
    <row r="6083" spans="3:19">
      <c r="C6083" s="577"/>
      <c r="R6083" s="577"/>
      <c r="S6083" s="577"/>
    </row>
    <row r="6084" spans="3:19">
      <c r="C6084" s="577"/>
      <c r="R6084" s="577"/>
      <c r="S6084" s="577"/>
    </row>
    <row r="6085" spans="3:19">
      <c r="C6085" s="577"/>
      <c r="R6085" s="577"/>
      <c r="S6085" s="577"/>
    </row>
    <row r="6086" spans="3:19">
      <c r="C6086" s="577"/>
      <c r="R6086" s="577"/>
      <c r="S6086" s="577"/>
    </row>
    <row r="6087" spans="3:19">
      <c r="C6087" s="577"/>
      <c r="R6087" s="577"/>
      <c r="S6087" s="577"/>
    </row>
    <row r="6088" spans="3:19">
      <c r="C6088" s="577"/>
      <c r="R6088" s="577"/>
      <c r="S6088" s="577"/>
    </row>
    <row r="6089" spans="3:19">
      <c r="C6089" s="577"/>
      <c r="R6089" s="577"/>
      <c r="S6089" s="577"/>
    </row>
    <row r="6090" spans="3:19">
      <c r="C6090" s="577"/>
      <c r="R6090" s="577"/>
      <c r="S6090" s="577"/>
    </row>
    <row r="6091" spans="3:19">
      <c r="C6091" s="577"/>
      <c r="R6091" s="577"/>
      <c r="S6091" s="577"/>
    </row>
    <row r="6092" spans="3:19">
      <c r="C6092" s="577"/>
      <c r="R6092" s="577"/>
      <c r="S6092" s="577"/>
    </row>
    <row r="6093" spans="3:19">
      <c r="C6093" s="577"/>
      <c r="R6093" s="577"/>
      <c r="S6093" s="577"/>
    </row>
    <row r="6094" spans="3:19">
      <c r="C6094" s="577"/>
      <c r="R6094" s="577"/>
      <c r="S6094" s="577"/>
    </row>
    <row r="6095" spans="3:19">
      <c r="C6095" s="577"/>
      <c r="R6095" s="577"/>
      <c r="S6095" s="577"/>
    </row>
    <row r="6096" spans="3:19">
      <c r="C6096" s="577"/>
      <c r="R6096" s="577"/>
      <c r="S6096" s="577"/>
    </row>
    <row r="6097" spans="3:19">
      <c r="C6097" s="577"/>
      <c r="R6097" s="577"/>
      <c r="S6097" s="577"/>
    </row>
    <row r="6098" spans="3:19">
      <c r="C6098" s="577"/>
      <c r="R6098" s="577"/>
      <c r="S6098" s="577"/>
    </row>
    <row r="6099" spans="3:19">
      <c r="C6099" s="577"/>
      <c r="R6099" s="577"/>
      <c r="S6099" s="577"/>
    </row>
    <row r="6100" spans="3:19">
      <c r="C6100" s="577"/>
      <c r="R6100" s="577"/>
      <c r="S6100" s="577"/>
    </row>
    <row r="6101" spans="3:19">
      <c r="C6101" s="577"/>
      <c r="R6101" s="577"/>
      <c r="S6101" s="577"/>
    </row>
    <row r="6102" spans="3:19">
      <c r="C6102" s="577"/>
      <c r="R6102" s="577"/>
      <c r="S6102" s="577"/>
    </row>
    <row r="6103" spans="3:19">
      <c r="C6103" s="577"/>
      <c r="R6103" s="577"/>
      <c r="S6103" s="577"/>
    </row>
    <row r="6104" spans="3:19">
      <c r="C6104" s="577"/>
      <c r="R6104" s="577"/>
      <c r="S6104" s="577"/>
    </row>
    <row r="6105" spans="3:19">
      <c r="C6105" s="577"/>
      <c r="R6105" s="577"/>
      <c r="S6105" s="577"/>
    </row>
    <row r="6106" spans="3:19">
      <c r="C6106" s="577"/>
      <c r="R6106" s="577"/>
      <c r="S6106" s="577"/>
    </row>
    <row r="6107" spans="3:19">
      <c r="C6107" s="577"/>
      <c r="R6107" s="577"/>
      <c r="S6107" s="577"/>
    </row>
    <row r="6108" spans="3:19">
      <c r="C6108" s="577"/>
      <c r="R6108" s="577"/>
      <c r="S6108" s="577"/>
    </row>
    <row r="6109" spans="3:19">
      <c r="C6109" s="577"/>
      <c r="R6109" s="577"/>
      <c r="S6109" s="577"/>
    </row>
    <row r="6110" spans="3:19">
      <c r="C6110" s="577"/>
      <c r="R6110" s="577"/>
      <c r="S6110" s="577"/>
    </row>
    <row r="6111" spans="3:19">
      <c r="C6111" s="577"/>
      <c r="R6111" s="577"/>
      <c r="S6111" s="577"/>
    </row>
    <row r="6112" spans="3:19">
      <c r="C6112" s="577"/>
      <c r="R6112" s="577"/>
      <c r="S6112" s="577"/>
    </row>
    <row r="6113" spans="3:19">
      <c r="C6113" s="577"/>
      <c r="R6113" s="577"/>
      <c r="S6113" s="577"/>
    </row>
    <row r="6114" spans="3:19">
      <c r="C6114" s="577"/>
      <c r="R6114" s="577"/>
      <c r="S6114" s="577"/>
    </row>
    <row r="6115" spans="3:19">
      <c r="C6115" s="577"/>
      <c r="R6115" s="577"/>
      <c r="S6115" s="577"/>
    </row>
    <row r="6116" spans="3:19">
      <c r="C6116" s="577"/>
      <c r="R6116" s="577"/>
      <c r="S6116" s="577"/>
    </row>
    <row r="6117" spans="3:19">
      <c r="C6117" s="577"/>
      <c r="R6117" s="577"/>
      <c r="S6117" s="577"/>
    </row>
    <row r="6118" spans="3:19">
      <c r="C6118" s="577"/>
      <c r="R6118" s="577"/>
      <c r="S6118" s="577"/>
    </row>
    <row r="6119" spans="3:19">
      <c r="C6119" s="577"/>
      <c r="R6119" s="577"/>
      <c r="S6119" s="577"/>
    </row>
    <row r="6120" spans="3:19">
      <c r="C6120" s="577"/>
      <c r="R6120" s="577"/>
      <c r="S6120" s="577"/>
    </row>
    <row r="6121" spans="3:19">
      <c r="C6121" s="577"/>
      <c r="R6121" s="577"/>
      <c r="S6121" s="577"/>
    </row>
    <row r="6122" spans="3:19">
      <c r="C6122" s="577"/>
      <c r="R6122" s="577"/>
      <c r="S6122" s="577"/>
    </row>
    <row r="6123" spans="3:19">
      <c r="C6123" s="577"/>
      <c r="R6123" s="577"/>
      <c r="S6123" s="577"/>
    </row>
    <row r="6124" spans="3:19">
      <c r="C6124" s="577"/>
      <c r="R6124" s="577"/>
      <c r="S6124" s="577"/>
    </row>
    <row r="6125" spans="3:19">
      <c r="C6125" s="577"/>
      <c r="R6125" s="577"/>
      <c r="S6125" s="577"/>
    </row>
    <row r="6126" spans="3:19">
      <c r="C6126" s="577"/>
      <c r="R6126" s="577"/>
      <c r="S6126" s="577"/>
    </row>
    <row r="6127" spans="3:19">
      <c r="C6127" s="577"/>
      <c r="R6127" s="577"/>
      <c r="S6127" s="577"/>
    </row>
    <row r="6128" spans="3:19">
      <c r="C6128" s="577"/>
      <c r="R6128" s="577"/>
      <c r="S6128" s="577"/>
    </row>
    <row r="6129" spans="3:19">
      <c r="C6129" s="577"/>
      <c r="R6129" s="577"/>
      <c r="S6129" s="577"/>
    </row>
    <row r="6130" spans="3:19">
      <c r="C6130" s="577"/>
      <c r="R6130" s="577"/>
      <c r="S6130" s="577"/>
    </row>
    <row r="6131" spans="3:19">
      <c r="C6131" s="577"/>
      <c r="R6131" s="577"/>
      <c r="S6131" s="577"/>
    </row>
    <row r="6132" spans="3:19">
      <c r="C6132" s="577"/>
      <c r="R6132" s="577"/>
      <c r="S6132" s="577"/>
    </row>
    <row r="6133" spans="3:19">
      <c r="C6133" s="577"/>
      <c r="R6133" s="577"/>
      <c r="S6133" s="577"/>
    </row>
    <row r="6134" spans="3:19">
      <c r="C6134" s="577"/>
      <c r="R6134" s="577"/>
      <c r="S6134" s="577"/>
    </row>
    <row r="6135" spans="3:19">
      <c r="C6135" s="577"/>
      <c r="R6135" s="577"/>
      <c r="S6135" s="577"/>
    </row>
    <row r="6136" spans="3:19">
      <c r="C6136" s="577"/>
      <c r="R6136" s="577"/>
      <c r="S6136" s="577"/>
    </row>
    <row r="6137" spans="3:19">
      <c r="C6137" s="577"/>
      <c r="R6137" s="577"/>
      <c r="S6137" s="577"/>
    </row>
    <row r="6138" spans="3:19">
      <c r="C6138" s="577"/>
      <c r="R6138" s="577"/>
      <c r="S6138" s="577"/>
    </row>
    <row r="6139" spans="3:19">
      <c r="C6139" s="577"/>
      <c r="R6139" s="577"/>
      <c r="S6139" s="577"/>
    </row>
    <row r="6140" spans="3:19">
      <c r="C6140" s="577"/>
      <c r="R6140" s="577"/>
      <c r="S6140" s="577"/>
    </row>
    <row r="6141" spans="3:19">
      <c r="C6141" s="577"/>
      <c r="R6141" s="577"/>
      <c r="S6141" s="577"/>
    </row>
    <row r="6142" spans="3:19">
      <c r="C6142" s="577"/>
      <c r="R6142" s="577"/>
      <c r="S6142" s="577"/>
    </row>
    <row r="6143" spans="3:19">
      <c r="C6143" s="577"/>
      <c r="R6143" s="577"/>
      <c r="S6143" s="577"/>
    </row>
    <row r="6144" spans="3:19">
      <c r="C6144" s="577"/>
      <c r="R6144" s="577"/>
      <c r="S6144" s="577"/>
    </row>
    <row r="6145" spans="3:19">
      <c r="C6145" s="577"/>
      <c r="R6145" s="577"/>
      <c r="S6145" s="577"/>
    </row>
    <row r="6146" spans="3:19">
      <c r="C6146" s="577"/>
      <c r="R6146" s="577"/>
      <c r="S6146" s="577"/>
    </row>
    <row r="6147" spans="3:19">
      <c r="C6147" s="577"/>
      <c r="R6147" s="577"/>
      <c r="S6147" s="577"/>
    </row>
    <row r="6148" spans="3:19">
      <c r="C6148" s="577"/>
      <c r="R6148" s="577"/>
      <c r="S6148" s="577"/>
    </row>
    <row r="6149" spans="3:19">
      <c r="C6149" s="577"/>
      <c r="R6149" s="577"/>
      <c r="S6149" s="577"/>
    </row>
    <row r="6150" spans="3:19">
      <c r="C6150" s="577"/>
      <c r="R6150" s="577"/>
      <c r="S6150" s="577"/>
    </row>
    <row r="6151" spans="3:19">
      <c r="C6151" s="577"/>
      <c r="R6151" s="577"/>
      <c r="S6151" s="577"/>
    </row>
    <row r="6152" spans="3:19">
      <c r="C6152" s="577"/>
      <c r="R6152" s="577"/>
      <c r="S6152" s="577"/>
    </row>
    <row r="6153" spans="3:19">
      <c r="C6153" s="577"/>
      <c r="R6153" s="577"/>
      <c r="S6153" s="577"/>
    </row>
    <row r="6154" spans="3:19">
      <c r="C6154" s="577"/>
      <c r="R6154" s="577"/>
      <c r="S6154" s="577"/>
    </row>
    <row r="6155" spans="3:19">
      <c r="C6155" s="577"/>
      <c r="R6155" s="577"/>
      <c r="S6155" s="577"/>
    </row>
    <row r="6156" spans="3:19">
      <c r="C6156" s="577"/>
      <c r="R6156" s="577"/>
      <c r="S6156" s="577"/>
    </row>
    <row r="6157" spans="3:19">
      <c r="C6157" s="577"/>
      <c r="R6157" s="577"/>
      <c r="S6157" s="577"/>
    </row>
    <row r="6158" spans="3:19">
      <c r="C6158" s="577"/>
      <c r="R6158" s="577"/>
      <c r="S6158" s="577"/>
    </row>
    <row r="6159" spans="3:19">
      <c r="C6159" s="577"/>
      <c r="R6159" s="577"/>
      <c r="S6159" s="577"/>
    </row>
    <row r="6160" spans="3:19">
      <c r="C6160" s="577"/>
      <c r="R6160" s="577"/>
      <c r="S6160" s="577"/>
    </row>
    <row r="6161" spans="3:19">
      <c r="C6161" s="577"/>
      <c r="R6161" s="577"/>
      <c r="S6161" s="577"/>
    </row>
    <row r="6162" spans="3:19">
      <c r="C6162" s="577"/>
      <c r="R6162" s="577"/>
      <c r="S6162" s="577"/>
    </row>
    <row r="6163" spans="3:19">
      <c r="C6163" s="577"/>
      <c r="R6163" s="577"/>
      <c r="S6163" s="577"/>
    </row>
    <row r="6164" spans="3:19">
      <c r="C6164" s="577"/>
      <c r="R6164" s="577"/>
      <c r="S6164" s="577"/>
    </row>
    <row r="6165" spans="3:19">
      <c r="C6165" s="577"/>
      <c r="R6165" s="577"/>
      <c r="S6165" s="577"/>
    </row>
    <row r="6166" spans="3:19">
      <c r="C6166" s="577"/>
      <c r="R6166" s="577"/>
      <c r="S6166" s="577"/>
    </row>
    <row r="6167" spans="3:19">
      <c r="C6167" s="577"/>
      <c r="R6167" s="577"/>
      <c r="S6167" s="577"/>
    </row>
    <row r="6168" spans="3:19">
      <c r="C6168" s="577"/>
      <c r="R6168" s="577"/>
      <c r="S6168" s="577"/>
    </row>
    <row r="6169" spans="3:19">
      <c r="C6169" s="577"/>
      <c r="R6169" s="577"/>
      <c r="S6169" s="577"/>
    </row>
    <row r="6170" spans="3:19">
      <c r="C6170" s="577"/>
      <c r="R6170" s="577"/>
      <c r="S6170" s="577"/>
    </row>
    <row r="6171" spans="3:19">
      <c r="C6171" s="577"/>
      <c r="R6171" s="577"/>
      <c r="S6171" s="577"/>
    </row>
    <row r="6172" spans="3:19">
      <c r="C6172" s="577"/>
      <c r="R6172" s="577"/>
      <c r="S6172" s="577"/>
    </row>
    <row r="6173" spans="3:19">
      <c r="C6173" s="577"/>
      <c r="R6173" s="577"/>
      <c r="S6173" s="577"/>
    </row>
    <row r="6174" spans="3:19">
      <c r="C6174" s="577"/>
      <c r="R6174" s="577"/>
      <c r="S6174" s="577"/>
    </row>
    <row r="6175" spans="3:19">
      <c r="C6175" s="577"/>
      <c r="R6175" s="577"/>
      <c r="S6175" s="577"/>
    </row>
    <row r="6176" spans="3:19">
      <c r="C6176" s="577"/>
      <c r="K6176" s="577"/>
      <c r="R6176" s="577"/>
      <c r="S6176" s="577"/>
    </row>
    <row r="6177" spans="3:19">
      <c r="C6177" s="577"/>
      <c r="R6177" s="577"/>
      <c r="S6177" s="577"/>
    </row>
    <row r="6178" spans="3:19">
      <c r="C6178" s="577"/>
      <c r="R6178" s="577"/>
      <c r="S6178" s="577"/>
    </row>
    <row r="6179" spans="3:19">
      <c r="C6179" s="577"/>
      <c r="R6179" s="577"/>
      <c r="S6179" s="577"/>
    </row>
    <row r="6180" spans="3:19">
      <c r="C6180" s="577"/>
      <c r="R6180" s="577"/>
      <c r="S6180" s="577"/>
    </row>
    <row r="6181" spans="3:19">
      <c r="C6181" s="577"/>
      <c r="R6181" s="577"/>
      <c r="S6181" s="577"/>
    </row>
    <row r="6182" spans="3:19">
      <c r="C6182" s="577"/>
      <c r="R6182" s="577"/>
      <c r="S6182" s="577"/>
    </row>
    <row r="6183" spans="3:19">
      <c r="C6183" s="577"/>
      <c r="R6183" s="577"/>
      <c r="S6183" s="577"/>
    </row>
    <row r="6184" spans="3:19">
      <c r="C6184" s="577"/>
      <c r="R6184" s="577"/>
      <c r="S6184" s="577"/>
    </row>
    <row r="6185" spans="3:19">
      <c r="C6185" s="577"/>
      <c r="R6185" s="577"/>
      <c r="S6185" s="577"/>
    </row>
    <row r="6186" spans="3:19">
      <c r="C6186" s="577"/>
      <c r="R6186" s="577"/>
      <c r="S6186" s="577"/>
    </row>
    <row r="6187" spans="3:19">
      <c r="C6187" s="577"/>
      <c r="R6187" s="577"/>
      <c r="S6187" s="577"/>
    </row>
    <row r="6188" spans="3:19">
      <c r="C6188" s="577"/>
      <c r="R6188" s="577"/>
      <c r="S6188" s="577"/>
    </row>
    <row r="6189" spans="3:19">
      <c r="C6189" s="577"/>
      <c r="R6189" s="577"/>
      <c r="S6189" s="577"/>
    </row>
    <row r="6190" spans="3:19">
      <c r="C6190" s="577"/>
      <c r="R6190" s="577"/>
      <c r="S6190" s="577"/>
    </row>
    <row r="6191" spans="3:19">
      <c r="C6191" s="577"/>
      <c r="R6191" s="577"/>
      <c r="S6191" s="577"/>
    </row>
    <row r="6192" spans="3:19">
      <c r="C6192" s="577"/>
      <c r="R6192" s="577"/>
      <c r="S6192" s="577"/>
    </row>
    <row r="6193" spans="3:19">
      <c r="C6193" s="577"/>
      <c r="R6193" s="577"/>
      <c r="S6193" s="577"/>
    </row>
    <row r="6194" spans="3:19">
      <c r="C6194" s="577"/>
      <c r="K6194" s="577"/>
      <c r="R6194" s="577"/>
      <c r="S6194" s="577"/>
    </row>
    <row r="6195" spans="3:19">
      <c r="C6195" s="577"/>
      <c r="R6195" s="577"/>
      <c r="S6195" s="577"/>
    </row>
    <row r="6196" spans="3:19">
      <c r="C6196" s="577"/>
      <c r="R6196" s="577"/>
      <c r="S6196" s="577"/>
    </row>
    <row r="6197" spans="3:19">
      <c r="C6197" s="577"/>
      <c r="R6197" s="577"/>
      <c r="S6197" s="577"/>
    </row>
    <row r="6198" spans="3:19">
      <c r="C6198" s="577"/>
      <c r="R6198" s="577"/>
      <c r="S6198" s="577"/>
    </row>
    <row r="6199" spans="3:19">
      <c r="C6199" s="577"/>
      <c r="R6199" s="577"/>
      <c r="S6199" s="577"/>
    </row>
    <row r="6200" spans="3:19">
      <c r="C6200" s="577"/>
      <c r="R6200" s="577"/>
      <c r="S6200" s="577"/>
    </row>
    <row r="6201" spans="3:19">
      <c r="C6201" s="577"/>
      <c r="R6201" s="577"/>
      <c r="S6201" s="577"/>
    </row>
    <row r="6202" spans="3:19">
      <c r="C6202" s="577"/>
      <c r="R6202" s="577"/>
      <c r="S6202" s="577"/>
    </row>
    <row r="6203" spans="3:19">
      <c r="C6203" s="577"/>
      <c r="R6203" s="577"/>
      <c r="S6203" s="577"/>
    </row>
    <row r="6204" spans="3:19">
      <c r="C6204" s="577"/>
      <c r="K6204" s="577"/>
      <c r="R6204" s="577"/>
      <c r="S6204" s="577"/>
    </row>
    <row r="6205" spans="3:19">
      <c r="C6205" s="577"/>
      <c r="R6205" s="577"/>
      <c r="S6205" s="577"/>
    </row>
    <row r="6206" spans="3:19">
      <c r="C6206" s="577"/>
      <c r="R6206" s="577"/>
      <c r="S6206" s="577"/>
    </row>
    <row r="6207" spans="3:19">
      <c r="C6207" s="577"/>
      <c r="R6207" s="577"/>
      <c r="S6207" s="577"/>
    </row>
    <row r="6208" spans="3:19">
      <c r="C6208" s="577"/>
      <c r="R6208" s="577"/>
      <c r="S6208" s="577"/>
    </row>
    <row r="6209" spans="3:19">
      <c r="C6209" s="577"/>
      <c r="R6209" s="577"/>
      <c r="S6209" s="577"/>
    </row>
    <row r="6210" spans="3:19">
      <c r="C6210" s="577"/>
      <c r="R6210" s="577"/>
      <c r="S6210" s="577"/>
    </row>
    <row r="6211" spans="3:19">
      <c r="C6211" s="577"/>
      <c r="R6211" s="577"/>
      <c r="S6211" s="577"/>
    </row>
    <row r="6212" spans="3:19">
      <c r="C6212" s="577"/>
      <c r="R6212" s="577"/>
      <c r="S6212" s="577"/>
    </row>
    <row r="6213" spans="3:19">
      <c r="C6213" s="577"/>
      <c r="R6213" s="577"/>
      <c r="S6213" s="577"/>
    </row>
    <row r="6214" spans="3:19">
      <c r="C6214" s="577"/>
      <c r="R6214" s="577"/>
      <c r="S6214" s="577"/>
    </row>
    <row r="6215" spans="3:19">
      <c r="C6215" s="577"/>
      <c r="R6215" s="577"/>
      <c r="S6215" s="577"/>
    </row>
    <row r="6216" spans="3:19">
      <c r="C6216" s="577"/>
      <c r="R6216" s="577"/>
      <c r="S6216" s="577"/>
    </row>
    <row r="6217" spans="3:19">
      <c r="C6217" s="577"/>
      <c r="R6217" s="577"/>
      <c r="S6217" s="577"/>
    </row>
    <row r="6218" spans="3:19">
      <c r="C6218" s="577"/>
      <c r="R6218" s="577"/>
      <c r="S6218" s="577"/>
    </row>
    <row r="6219" spans="3:19">
      <c r="C6219" s="577"/>
      <c r="R6219" s="577"/>
      <c r="S6219" s="577"/>
    </row>
    <row r="6220" spans="3:19">
      <c r="C6220" s="577"/>
      <c r="R6220" s="577"/>
      <c r="S6220" s="577"/>
    </row>
    <row r="6221" spans="3:19">
      <c r="C6221" s="577"/>
      <c r="R6221" s="577"/>
      <c r="S6221" s="577"/>
    </row>
    <row r="6222" spans="3:19">
      <c r="C6222" s="577"/>
      <c r="K6222" s="577"/>
      <c r="R6222" s="577"/>
      <c r="S6222" s="577"/>
    </row>
    <row r="6223" spans="3:19">
      <c r="C6223" s="577"/>
      <c r="R6223" s="577"/>
      <c r="S6223" s="577"/>
    </row>
    <row r="6224" spans="3:19">
      <c r="C6224" s="577"/>
      <c r="R6224" s="577"/>
      <c r="S6224" s="577"/>
    </row>
    <row r="6225" spans="3:19">
      <c r="C6225" s="577"/>
      <c r="R6225" s="577"/>
      <c r="S6225" s="577"/>
    </row>
    <row r="6226" spans="3:19">
      <c r="C6226" s="577"/>
      <c r="R6226" s="577"/>
      <c r="S6226" s="577"/>
    </row>
    <row r="6227" spans="3:19">
      <c r="C6227" s="577"/>
      <c r="R6227" s="577"/>
      <c r="S6227" s="577"/>
    </row>
    <row r="6228" spans="3:19">
      <c r="C6228" s="577"/>
      <c r="R6228" s="577"/>
      <c r="S6228" s="577"/>
    </row>
    <row r="6229" spans="3:19">
      <c r="C6229" s="577"/>
      <c r="R6229" s="577"/>
      <c r="S6229" s="577"/>
    </row>
    <row r="6230" spans="3:19">
      <c r="C6230" s="577"/>
      <c r="K6230" s="577"/>
      <c r="R6230" s="577"/>
      <c r="S6230" s="577"/>
    </row>
    <row r="6231" spans="3:19">
      <c r="C6231" s="577"/>
      <c r="R6231" s="577"/>
      <c r="S6231" s="577"/>
    </row>
    <row r="6232" spans="3:19">
      <c r="C6232" s="577"/>
      <c r="R6232" s="577"/>
      <c r="S6232" s="577"/>
    </row>
    <row r="6233" spans="3:19">
      <c r="C6233" s="577"/>
      <c r="K6233" s="577"/>
      <c r="R6233" s="577"/>
      <c r="S6233" s="577"/>
    </row>
    <row r="6234" spans="3:19">
      <c r="C6234" s="577"/>
      <c r="R6234" s="577"/>
      <c r="S6234" s="577"/>
    </row>
    <row r="6235" spans="3:19">
      <c r="C6235" s="577"/>
      <c r="K6235" s="577"/>
      <c r="R6235" s="577"/>
      <c r="S6235" s="577"/>
    </row>
    <row r="6236" spans="3:19">
      <c r="C6236" s="577"/>
      <c r="R6236" s="577"/>
      <c r="S6236" s="577"/>
    </row>
    <row r="6237" spans="3:19">
      <c r="C6237" s="577"/>
      <c r="R6237" s="577"/>
      <c r="S6237" s="577"/>
    </row>
    <row r="6238" spans="3:19">
      <c r="C6238" s="577"/>
      <c r="R6238" s="577"/>
      <c r="S6238" s="577"/>
    </row>
    <row r="6239" spans="3:19">
      <c r="C6239" s="577"/>
      <c r="R6239" s="577"/>
      <c r="S6239" s="577"/>
    </row>
    <row r="6240" spans="3:19">
      <c r="C6240" s="577"/>
      <c r="R6240" s="577"/>
      <c r="S6240" s="577"/>
    </row>
    <row r="6241" spans="3:19">
      <c r="C6241" s="577"/>
      <c r="R6241" s="577"/>
      <c r="S6241" s="577"/>
    </row>
    <row r="6242" spans="3:19">
      <c r="C6242" s="577"/>
      <c r="R6242" s="577"/>
      <c r="S6242" s="577"/>
    </row>
    <row r="6243" spans="3:19">
      <c r="C6243" s="577"/>
      <c r="R6243" s="577"/>
      <c r="S6243" s="577"/>
    </row>
    <row r="6244" spans="3:19">
      <c r="C6244" s="577"/>
      <c r="R6244" s="577"/>
      <c r="S6244" s="577"/>
    </row>
    <row r="6245" spans="3:19">
      <c r="C6245" s="577"/>
      <c r="R6245" s="577"/>
      <c r="S6245" s="577"/>
    </row>
    <row r="6246" spans="3:19">
      <c r="C6246" s="577"/>
      <c r="R6246" s="577"/>
      <c r="S6246" s="577"/>
    </row>
    <row r="6247" spans="3:19">
      <c r="C6247" s="577"/>
      <c r="R6247" s="577"/>
      <c r="S6247" s="577"/>
    </row>
    <row r="6248" spans="3:19">
      <c r="C6248" s="577"/>
      <c r="K6248" s="577"/>
      <c r="R6248" s="577"/>
      <c r="S6248" s="577"/>
    </row>
    <row r="6249" spans="3:19">
      <c r="C6249" s="577"/>
      <c r="R6249" s="577"/>
      <c r="S6249" s="577"/>
    </row>
    <row r="6250" spans="3:19">
      <c r="C6250" s="577"/>
      <c r="R6250" s="577"/>
      <c r="S6250" s="577"/>
    </row>
    <row r="6251" spans="3:19">
      <c r="C6251" s="577"/>
      <c r="K6251" s="577"/>
      <c r="R6251" s="577"/>
      <c r="S6251" s="577"/>
    </row>
    <row r="6252" spans="3:19">
      <c r="C6252" s="577"/>
      <c r="R6252" s="577"/>
      <c r="S6252" s="577"/>
    </row>
    <row r="6253" spans="3:19">
      <c r="C6253" s="577"/>
      <c r="K6253" s="577"/>
      <c r="R6253" s="577"/>
      <c r="S6253" s="577"/>
    </row>
    <row r="6254" spans="3:19">
      <c r="C6254" s="577"/>
      <c r="R6254" s="577"/>
      <c r="S6254" s="577"/>
    </row>
    <row r="6255" spans="3:19">
      <c r="C6255" s="577"/>
      <c r="R6255" s="577"/>
      <c r="S6255" s="577"/>
    </row>
    <row r="6256" spans="3:19">
      <c r="C6256" s="577"/>
      <c r="R6256" s="577"/>
      <c r="S6256" s="577"/>
    </row>
    <row r="6257" spans="3:19">
      <c r="C6257" s="577"/>
      <c r="R6257" s="577"/>
      <c r="S6257" s="577"/>
    </row>
    <row r="6258" spans="3:19">
      <c r="C6258" s="577"/>
      <c r="R6258" s="577"/>
      <c r="S6258" s="577"/>
    </row>
    <row r="6259" spans="3:19">
      <c r="C6259" s="577"/>
      <c r="R6259" s="577"/>
      <c r="S6259" s="577"/>
    </row>
    <row r="6260" spans="3:19">
      <c r="C6260" s="577"/>
      <c r="R6260" s="577"/>
      <c r="S6260" s="577"/>
    </row>
    <row r="6261" spans="3:19">
      <c r="C6261" s="577"/>
      <c r="R6261" s="577"/>
      <c r="S6261" s="577"/>
    </row>
    <row r="6262" spans="3:19">
      <c r="C6262" s="577"/>
      <c r="R6262" s="577"/>
      <c r="S6262" s="577"/>
    </row>
    <row r="6263" spans="3:19">
      <c r="C6263" s="577"/>
      <c r="R6263" s="577"/>
      <c r="S6263" s="577"/>
    </row>
    <row r="6264" spans="3:19">
      <c r="C6264" s="577"/>
      <c r="R6264" s="577"/>
      <c r="S6264" s="577"/>
    </row>
    <row r="6265" spans="3:19">
      <c r="C6265" s="577"/>
      <c r="R6265" s="577"/>
      <c r="S6265" s="577"/>
    </row>
    <row r="6266" spans="3:19">
      <c r="C6266" s="577"/>
      <c r="K6266" s="577"/>
      <c r="R6266" s="577"/>
      <c r="S6266" s="577"/>
    </row>
    <row r="6267" spans="3:19">
      <c r="C6267" s="577"/>
      <c r="R6267" s="577"/>
      <c r="S6267" s="577"/>
    </row>
    <row r="6268" spans="3:19">
      <c r="C6268" s="577"/>
      <c r="R6268" s="577"/>
      <c r="S6268" s="577"/>
    </row>
    <row r="6269" spans="3:19">
      <c r="C6269" s="577"/>
      <c r="R6269" s="577"/>
      <c r="S6269" s="577"/>
    </row>
    <row r="6270" spans="3:19">
      <c r="C6270" s="577"/>
      <c r="R6270" s="577"/>
      <c r="S6270" s="577"/>
    </row>
    <row r="6271" spans="3:19">
      <c r="C6271" s="577"/>
      <c r="R6271" s="577"/>
      <c r="S6271" s="577"/>
    </row>
    <row r="6272" spans="3:19">
      <c r="C6272" s="577"/>
      <c r="R6272" s="577"/>
      <c r="S6272" s="577"/>
    </row>
    <row r="6273" spans="3:19">
      <c r="C6273" s="577"/>
      <c r="R6273" s="577"/>
      <c r="S6273" s="577"/>
    </row>
    <row r="6274" spans="3:19">
      <c r="C6274" s="577"/>
      <c r="R6274" s="577"/>
      <c r="S6274" s="577"/>
    </row>
    <row r="6275" spans="3:19">
      <c r="C6275" s="577"/>
      <c r="R6275" s="577"/>
      <c r="S6275" s="577"/>
    </row>
    <row r="6276" spans="3:19">
      <c r="C6276" s="577"/>
      <c r="R6276" s="577"/>
      <c r="S6276" s="577"/>
    </row>
    <row r="6277" spans="3:19">
      <c r="C6277" s="577"/>
      <c r="R6277" s="577"/>
      <c r="S6277" s="577"/>
    </row>
    <row r="6278" spans="3:19">
      <c r="C6278" s="577"/>
      <c r="R6278" s="577"/>
      <c r="S6278" s="577"/>
    </row>
    <row r="6279" spans="3:19">
      <c r="C6279" s="577"/>
      <c r="R6279" s="577"/>
      <c r="S6279" s="577"/>
    </row>
    <row r="6280" spans="3:19">
      <c r="C6280" s="577"/>
      <c r="R6280" s="577"/>
      <c r="S6280" s="577"/>
    </row>
    <row r="6281" spans="3:19">
      <c r="C6281" s="577"/>
      <c r="R6281" s="577"/>
      <c r="S6281" s="577"/>
    </row>
    <row r="6282" spans="3:19">
      <c r="C6282" s="577"/>
      <c r="R6282" s="577"/>
      <c r="S6282" s="577"/>
    </row>
    <row r="6283" spans="3:19">
      <c r="C6283" s="577"/>
      <c r="R6283" s="577"/>
      <c r="S6283" s="577"/>
    </row>
    <row r="6284" spans="3:19">
      <c r="C6284" s="577"/>
      <c r="K6284" s="577"/>
      <c r="R6284" s="577"/>
      <c r="S6284" s="577"/>
    </row>
    <row r="6285" spans="3:19">
      <c r="C6285" s="577"/>
      <c r="R6285" s="577"/>
      <c r="S6285" s="577"/>
    </row>
    <row r="6286" spans="3:19">
      <c r="C6286" s="577"/>
      <c r="R6286" s="577"/>
      <c r="S6286" s="577"/>
    </row>
    <row r="6287" spans="3:19">
      <c r="C6287" s="577"/>
      <c r="R6287" s="577"/>
      <c r="S6287" s="577"/>
    </row>
    <row r="6288" spans="3:19">
      <c r="C6288" s="577"/>
      <c r="R6288" s="577"/>
      <c r="S6288" s="577"/>
    </row>
    <row r="6289" spans="3:19">
      <c r="C6289" s="577"/>
      <c r="R6289" s="577"/>
      <c r="S6289" s="577"/>
    </row>
    <row r="6290" spans="3:19">
      <c r="C6290" s="577"/>
      <c r="R6290" s="577"/>
      <c r="S6290" s="577"/>
    </row>
    <row r="6291" spans="3:19">
      <c r="C6291" s="577"/>
      <c r="R6291" s="577"/>
      <c r="S6291" s="577"/>
    </row>
    <row r="6292" spans="3:19">
      <c r="C6292" s="577"/>
      <c r="R6292" s="577"/>
      <c r="S6292" s="577"/>
    </row>
    <row r="6293" spans="3:19">
      <c r="C6293" s="577"/>
      <c r="R6293" s="577"/>
      <c r="S6293" s="577"/>
    </row>
    <row r="6294" spans="3:19">
      <c r="C6294" s="577"/>
      <c r="R6294" s="577"/>
      <c r="S6294" s="577"/>
    </row>
    <row r="6295" spans="3:19">
      <c r="C6295" s="577"/>
      <c r="R6295" s="577"/>
      <c r="S6295" s="577"/>
    </row>
    <row r="6296" spans="3:19">
      <c r="C6296" s="577"/>
      <c r="R6296" s="577"/>
      <c r="S6296" s="577"/>
    </row>
    <row r="6297" spans="3:19">
      <c r="C6297" s="577"/>
      <c r="R6297" s="577"/>
      <c r="S6297" s="577"/>
    </row>
    <row r="6298" spans="3:19">
      <c r="C6298" s="577"/>
      <c r="R6298" s="577"/>
      <c r="S6298" s="577"/>
    </row>
    <row r="6299" spans="3:19">
      <c r="C6299" s="577"/>
      <c r="R6299" s="577"/>
      <c r="S6299" s="577"/>
    </row>
    <row r="6300" spans="3:19">
      <c r="C6300" s="577"/>
      <c r="R6300" s="577"/>
      <c r="S6300" s="577"/>
    </row>
    <row r="6301" spans="3:19">
      <c r="C6301" s="577"/>
      <c r="R6301" s="577"/>
      <c r="S6301" s="577"/>
    </row>
    <row r="6302" spans="3:19">
      <c r="C6302" s="577"/>
      <c r="R6302" s="577"/>
      <c r="S6302" s="577"/>
    </row>
    <row r="6303" spans="3:19">
      <c r="C6303" s="577"/>
      <c r="R6303" s="577"/>
      <c r="S6303" s="577"/>
    </row>
    <row r="6304" spans="3:19">
      <c r="C6304" s="577"/>
      <c r="R6304" s="577"/>
      <c r="S6304" s="577"/>
    </row>
    <row r="6305" spans="3:19">
      <c r="C6305" s="577"/>
      <c r="R6305" s="577"/>
      <c r="S6305" s="577"/>
    </row>
    <row r="6306" spans="3:19">
      <c r="C6306" s="577"/>
      <c r="R6306" s="577"/>
      <c r="S6306" s="577"/>
    </row>
    <row r="6307" spans="3:19">
      <c r="C6307" s="577"/>
      <c r="R6307" s="577"/>
      <c r="S6307" s="577"/>
    </row>
    <row r="6308" spans="3:19">
      <c r="C6308" s="577"/>
      <c r="R6308" s="577"/>
      <c r="S6308" s="577"/>
    </row>
    <row r="6309" spans="3:19">
      <c r="C6309" s="577"/>
      <c r="R6309" s="577"/>
      <c r="S6309" s="577"/>
    </row>
    <row r="6310" spans="3:19">
      <c r="C6310" s="577"/>
      <c r="R6310" s="577"/>
      <c r="S6310" s="577"/>
    </row>
    <row r="6311" spans="3:19">
      <c r="C6311" s="577"/>
      <c r="R6311" s="577"/>
      <c r="S6311" s="577"/>
    </row>
    <row r="6312" spans="3:19">
      <c r="C6312" s="577"/>
      <c r="R6312" s="577"/>
      <c r="S6312" s="577"/>
    </row>
    <row r="6313" spans="3:19">
      <c r="C6313" s="577"/>
      <c r="R6313" s="577"/>
      <c r="S6313" s="577"/>
    </row>
    <row r="6314" spans="3:19">
      <c r="C6314" s="577"/>
      <c r="R6314" s="577"/>
      <c r="S6314" s="577"/>
    </row>
    <row r="6315" spans="3:19">
      <c r="C6315" s="577"/>
      <c r="R6315" s="577"/>
      <c r="S6315" s="577"/>
    </row>
    <row r="6316" spans="3:19">
      <c r="C6316" s="577"/>
      <c r="R6316" s="577"/>
      <c r="S6316" s="577"/>
    </row>
    <row r="6317" spans="3:19">
      <c r="C6317" s="577"/>
      <c r="R6317" s="577"/>
      <c r="S6317" s="577"/>
    </row>
    <row r="6318" spans="3:19">
      <c r="C6318" s="577"/>
      <c r="R6318" s="577"/>
      <c r="S6318" s="577"/>
    </row>
    <row r="6319" spans="3:19">
      <c r="C6319" s="577"/>
      <c r="R6319" s="577"/>
      <c r="S6319" s="577"/>
    </row>
    <row r="6320" spans="3:19">
      <c r="C6320" s="577"/>
      <c r="R6320" s="577"/>
      <c r="S6320" s="577"/>
    </row>
    <row r="6321" spans="3:19">
      <c r="C6321" s="577"/>
      <c r="R6321" s="577"/>
      <c r="S6321" s="577"/>
    </row>
    <row r="6322" spans="3:19">
      <c r="C6322" s="577"/>
      <c r="R6322" s="577"/>
      <c r="S6322" s="577"/>
    </row>
    <row r="6323" spans="3:19">
      <c r="C6323" s="577"/>
      <c r="R6323" s="577"/>
      <c r="S6323" s="577"/>
    </row>
    <row r="6324" spans="3:19">
      <c r="C6324" s="577"/>
      <c r="R6324" s="577"/>
      <c r="S6324" s="577"/>
    </row>
    <row r="6325" spans="3:19">
      <c r="C6325" s="577"/>
      <c r="R6325" s="577"/>
      <c r="S6325" s="577"/>
    </row>
    <row r="6326" spans="3:19">
      <c r="C6326" s="577"/>
      <c r="R6326" s="577"/>
      <c r="S6326" s="577"/>
    </row>
    <row r="6327" spans="3:19">
      <c r="C6327" s="577"/>
      <c r="R6327" s="577"/>
      <c r="S6327" s="577"/>
    </row>
    <row r="6328" spans="3:19">
      <c r="C6328" s="577"/>
      <c r="R6328" s="577"/>
      <c r="S6328" s="577"/>
    </row>
    <row r="6329" spans="3:19">
      <c r="C6329" s="577"/>
      <c r="R6329" s="577"/>
      <c r="S6329" s="577"/>
    </row>
    <row r="6330" spans="3:19">
      <c r="C6330" s="577"/>
      <c r="R6330" s="577"/>
      <c r="S6330" s="577"/>
    </row>
    <row r="6331" spans="3:19">
      <c r="C6331" s="577"/>
      <c r="R6331" s="577"/>
      <c r="S6331" s="577"/>
    </row>
    <row r="6332" spans="3:19">
      <c r="C6332" s="577"/>
      <c r="R6332" s="577"/>
      <c r="S6332" s="577"/>
    </row>
    <row r="6333" spans="3:19">
      <c r="C6333" s="577"/>
      <c r="R6333" s="577"/>
      <c r="S6333" s="577"/>
    </row>
    <row r="6334" spans="3:19">
      <c r="C6334" s="577"/>
      <c r="R6334" s="577"/>
      <c r="S6334" s="577"/>
    </row>
    <row r="6335" spans="3:19">
      <c r="C6335" s="577"/>
      <c r="R6335" s="577"/>
      <c r="S6335" s="577"/>
    </row>
    <row r="6336" spans="3:19">
      <c r="C6336" s="577"/>
      <c r="R6336" s="577"/>
      <c r="S6336" s="577"/>
    </row>
    <row r="6337" spans="3:19">
      <c r="C6337" s="577"/>
      <c r="R6337" s="577"/>
      <c r="S6337" s="577"/>
    </row>
    <row r="6338" spans="3:19">
      <c r="C6338" s="577"/>
      <c r="R6338" s="577"/>
      <c r="S6338" s="577"/>
    </row>
    <row r="6339" spans="3:19">
      <c r="C6339" s="577"/>
      <c r="R6339" s="577"/>
      <c r="S6339" s="577"/>
    </row>
    <row r="6340" spans="3:19">
      <c r="C6340" s="577"/>
      <c r="R6340" s="577"/>
      <c r="S6340" s="577"/>
    </row>
    <row r="6341" spans="3:19">
      <c r="C6341" s="577"/>
      <c r="R6341" s="577"/>
      <c r="S6341" s="577"/>
    </row>
    <row r="6342" spans="3:19">
      <c r="C6342" s="577"/>
      <c r="R6342" s="577"/>
      <c r="S6342" s="577"/>
    </row>
    <row r="6343" spans="3:19">
      <c r="C6343" s="577"/>
      <c r="R6343" s="577"/>
      <c r="S6343" s="577"/>
    </row>
    <row r="6344" spans="3:19">
      <c r="C6344" s="577"/>
      <c r="R6344" s="577"/>
      <c r="S6344" s="577"/>
    </row>
    <row r="6345" spans="3:19">
      <c r="C6345" s="577"/>
      <c r="R6345" s="577"/>
      <c r="S6345" s="577"/>
    </row>
    <row r="6346" spans="3:19">
      <c r="C6346" s="577"/>
      <c r="R6346" s="577"/>
      <c r="S6346" s="577"/>
    </row>
    <row r="6347" spans="3:19">
      <c r="C6347" s="577"/>
      <c r="R6347" s="577"/>
      <c r="S6347" s="577"/>
    </row>
    <row r="6348" spans="3:19">
      <c r="C6348" s="577"/>
      <c r="R6348" s="577"/>
      <c r="S6348" s="577"/>
    </row>
    <row r="6349" spans="3:19">
      <c r="C6349" s="577"/>
      <c r="R6349" s="577"/>
      <c r="S6349" s="577"/>
    </row>
    <row r="6350" spans="3:19">
      <c r="C6350" s="577"/>
      <c r="R6350" s="577"/>
      <c r="S6350" s="577"/>
    </row>
    <row r="6351" spans="3:19">
      <c r="C6351" s="577"/>
      <c r="R6351" s="577"/>
      <c r="S6351" s="577"/>
    </row>
    <row r="6352" spans="3:19">
      <c r="C6352" s="577"/>
      <c r="R6352" s="577"/>
      <c r="S6352" s="577"/>
    </row>
    <row r="6353" spans="3:19">
      <c r="C6353" s="577"/>
      <c r="R6353" s="577"/>
      <c r="S6353" s="577"/>
    </row>
    <row r="6354" spans="3:19">
      <c r="C6354" s="577"/>
      <c r="R6354" s="577"/>
      <c r="S6354" s="577"/>
    </row>
    <row r="6355" spans="3:19">
      <c r="C6355" s="577"/>
      <c r="R6355" s="577"/>
      <c r="S6355" s="577"/>
    </row>
    <row r="6356" spans="3:19">
      <c r="C6356" s="577"/>
      <c r="R6356" s="577"/>
      <c r="S6356" s="577"/>
    </row>
    <row r="6357" spans="3:19">
      <c r="C6357" s="577"/>
      <c r="R6357" s="577"/>
      <c r="S6357" s="577"/>
    </row>
    <row r="6358" spans="3:19">
      <c r="C6358" s="577"/>
      <c r="R6358" s="577"/>
      <c r="S6358" s="577"/>
    </row>
    <row r="6359" spans="3:19">
      <c r="C6359" s="577"/>
      <c r="R6359" s="577"/>
      <c r="S6359" s="577"/>
    </row>
    <row r="6360" spans="3:19">
      <c r="C6360" s="577"/>
      <c r="R6360" s="577"/>
      <c r="S6360" s="577"/>
    </row>
    <row r="6361" spans="3:19">
      <c r="C6361" s="577"/>
      <c r="R6361" s="577"/>
      <c r="S6361" s="577"/>
    </row>
    <row r="6362" spans="3:19">
      <c r="C6362" s="577"/>
      <c r="R6362" s="577"/>
      <c r="S6362" s="577"/>
    </row>
    <row r="6363" spans="3:19">
      <c r="C6363" s="577"/>
      <c r="R6363" s="577"/>
      <c r="S6363" s="577"/>
    </row>
    <row r="6364" spans="3:19">
      <c r="C6364" s="577"/>
      <c r="R6364" s="577"/>
      <c r="S6364" s="577"/>
    </row>
    <row r="6365" spans="3:19">
      <c r="C6365" s="577"/>
      <c r="R6365" s="577"/>
      <c r="S6365" s="577"/>
    </row>
    <row r="6366" spans="3:19">
      <c r="C6366" s="577"/>
      <c r="R6366" s="577"/>
      <c r="S6366" s="577"/>
    </row>
    <row r="6367" spans="3:19">
      <c r="C6367" s="577"/>
      <c r="R6367" s="577"/>
      <c r="S6367" s="577"/>
    </row>
    <row r="6368" spans="3:19">
      <c r="C6368" s="577"/>
      <c r="R6368" s="577"/>
      <c r="S6368" s="577"/>
    </row>
    <row r="6369" spans="3:19">
      <c r="C6369" s="577"/>
      <c r="R6369" s="577"/>
      <c r="S6369" s="577"/>
    </row>
    <row r="6370" spans="3:19">
      <c r="C6370" s="577"/>
      <c r="R6370" s="577"/>
      <c r="S6370" s="577"/>
    </row>
    <row r="6371" spans="3:19">
      <c r="C6371" s="577"/>
      <c r="R6371" s="577"/>
      <c r="S6371" s="577"/>
    </row>
    <row r="6372" spans="3:19">
      <c r="C6372" s="577"/>
      <c r="R6372" s="577"/>
      <c r="S6372" s="577"/>
    </row>
    <row r="6373" spans="3:19">
      <c r="C6373" s="577"/>
      <c r="R6373" s="577"/>
      <c r="S6373" s="577"/>
    </row>
    <row r="6374" spans="3:19">
      <c r="C6374" s="577"/>
      <c r="R6374" s="577"/>
      <c r="S6374" s="577"/>
    </row>
    <row r="6375" spans="3:19">
      <c r="C6375" s="577"/>
      <c r="R6375" s="577"/>
      <c r="S6375" s="577"/>
    </row>
    <row r="6376" spans="3:19">
      <c r="C6376" s="577"/>
      <c r="R6376" s="577"/>
      <c r="S6376" s="577"/>
    </row>
    <row r="6377" spans="3:19">
      <c r="C6377" s="577"/>
      <c r="R6377" s="577"/>
      <c r="S6377" s="577"/>
    </row>
    <row r="6378" spans="3:19">
      <c r="C6378" s="577"/>
      <c r="R6378" s="577"/>
      <c r="S6378" s="577"/>
    </row>
    <row r="6379" spans="3:19">
      <c r="C6379" s="577"/>
      <c r="R6379" s="577"/>
      <c r="S6379" s="577"/>
    </row>
    <row r="6380" spans="3:19">
      <c r="C6380" s="577"/>
      <c r="R6380" s="577"/>
      <c r="S6380" s="577"/>
    </row>
    <row r="6381" spans="3:19">
      <c r="C6381" s="577"/>
      <c r="R6381" s="577"/>
      <c r="S6381" s="577"/>
    </row>
    <row r="6382" spans="3:19">
      <c r="C6382" s="577"/>
      <c r="R6382" s="577"/>
      <c r="S6382" s="577"/>
    </row>
    <row r="6383" spans="3:19">
      <c r="C6383" s="577"/>
      <c r="R6383" s="577"/>
      <c r="S6383" s="577"/>
    </row>
    <row r="6384" spans="3:19">
      <c r="C6384" s="577"/>
      <c r="R6384" s="577"/>
      <c r="S6384" s="577"/>
    </row>
    <row r="6385" spans="3:19">
      <c r="C6385" s="577"/>
      <c r="R6385" s="577"/>
      <c r="S6385" s="577"/>
    </row>
    <row r="6386" spans="3:19">
      <c r="C6386" s="577"/>
      <c r="R6386" s="577"/>
      <c r="S6386" s="577"/>
    </row>
    <row r="6387" spans="3:19">
      <c r="C6387" s="577"/>
      <c r="R6387" s="577"/>
      <c r="S6387" s="577"/>
    </row>
    <row r="6388" spans="3:19">
      <c r="C6388" s="577"/>
      <c r="R6388" s="577"/>
      <c r="S6388" s="577"/>
    </row>
    <row r="6389" spans="3:19">
      <c r="C6389" s="577"/>
      <c r="R6389" s="577"/>
      <c r="S6389" s="577"/>
    </row>
    <row r="6390" spans="3:19">
      <c r="C6390" s="577"/>
      <c r="R6390" s="577"/>
      <c r="S6390" s="577"/>
    </row>
    <row r="6391" spans="3:19">
      <c r="C6391" s="577"/>
      <c r="R6391" s="577"/>
      <c r="S6391" s="577"/>
    </row>
    <row r="6392" spans="3:19">
      <c r="C6392" s="577"/>
      <c r="R6392" s="577"/>
      <c r="S6392" s="577"/>
    </row>
    <row r="6393" spans="3:19">
      <c r="C6393" s="577"/>
      <c r="R6393" s="577"/>
      <c r="S6393" s="577"/>
    </row>
    <row r="6394" spans="3:19">
      <c r="C6394" s="577"/>
      <c r="R6394" s="577"/>
      <c r="S6394" s="577"/>
    </row>
    <row r="6395" spans="3:19">
      <c r="C6395" s="577"/>
      <c r="R6395" s="577"/>
      <c r="S6395" s="577"/>
    </row>
    <row r="6396" spans="3:19">
      <c r="C6396" s="577"/>
      <c r="R6396" s="577"/>
      <c r="S6396" s="577"/>
    </row>
    <row r="6397" spans="3:19">
      <c r="C6397" s="577"/>
      <c r="R6397" s="577"/>
      <c r="S6397" s="577"/>
    </row>
    <row r="6398" spans="3:19">
      <c r="C6398" s="577"/>
      <c r="R6398" s="577"/>
      <c r="S6398" s="577"/>
    </row>
    <row r="6399" spans="3:19">
      <c r="C6399" s="577"/>
      <c r="R6399" s="577"/>
      <c r="S6399" s="577"/>
    </row>
    <row r="6400" spans="3:19">
      <c r="C6400" s="577"/>
      <c r="R6400" s="577"/>
      <c r="S6400" s="577"/>
    </row>
    <row r="6401" spans="3:19">
      <c r="C6401" s="577"/>
      <c r="R6401" s="577"/>
      <c r="S6401" s="577"/>
    </row>
    <row r="6402" spans="3:19">
      <c r="C6402" s="577"/>
      <c r="R6402" s="577"/>
      <c r="S6402" s="577"/>
    </row>
    <row r="6403" spans="3:19">
      <c r="C6403" s="577"/>
      <c r="R6403" s="577"/>
      <c r="S6403" s="577"/>
    </row>
    <row r="6404" spans="3:19">
      <c r="C6404" s="577"/>
      <c r="R6404" s="577"/>
      <c r="S6404" s="577"/>
    </row>
    <row r="6405" spans="3:19">
      <c r="C6405" s="577"/>
      <c r="R6405" s="577"/>
      <c r="S6405" s="577"/>
    </row>
    <row r="6406" spans="3:19">
      <c r="C6406" s="577"/>
      <c r="R6406" s="577"/>
      <c r="S6406" s="577"/>
    </row>
    <row r="6407" spans="3:19">
      <c r="C6407" s="577"/>
      <c r="R6407" s="577"/>
      <c r="S6407" s="577"/>
    </row>
    <row r="6408" spans="3:19">
      <c r="C6408" s="577"/>
      <c r="R6408" s="577"/>
      <c r="S6408" s="577"/>
    </row>
    <row r="6409" spans="3:19">
      <c r="C6409" s="577"/>
      <c r="R6409" s="577"/>
      <c r="S6409" s="577"/>
    </row>
    <row r="6410" spans="3:19">
      <c r="C6410" s="577"/>
      <c r="R6410" s="577"/>
      <c r="S6410" s="577"/>
    </row>
    <row r="6411" spans="3:19">
      <c r="C6411" s="577"/>
      <c r="R6411" s="577"/>
      <c r="S6411" s="577"/>
    </row>
    <row r="6412" spans="3:19">
      <c r="C6412" s="577"/>
      <c r="R6412" s="577"/>
      <c r="S6412" s="577"/>
    </row>
    <row r="6413" spans="3:19">
      <c r="C6413" s="577"/>
      <c r="R6413" s="577"/>
      <c r="S6413" s="577"/>
    </row>
    <row r="6414" spans="3:19">
      <c r="C6414" s="577"/>
      <c r="R6414" s="577"/>
      <c r="S6414" s="577"/>
    </row>
    <row r="6415" spans="3:19">
      <c r="C6415" s="577"/>
      <c r="R6415" s="577"/>
      <c r="S6415" s="577"/>
    </row>
    <row r="6416" spans="3:19">
      <c r="C6416" s="577"/>
      <c r="R6416" s="577"/>
      <c r="S6416" s="577"/>
    </row>
    <row r="6417" spans="3:19">
      <c r="C6417" s="577"/>
      <c r="R6417" s="577"/>
      <c r="S6417" s="577"/>
    </row>
    <row r="6418" spans="3:19">
      <c r="C6418" s="577"/>
      <c r="R6418" s="577"/>
      <c r="S6418" s="577"/>
    </row>
    <row r="6419" spans="3:19">
      <c r="C6419" s="577"/>
      <c r="R6419" s="577"/>
      <c r="S6419" s="577"/>
    </row>
    <row r="6420" spans="3:19">
      <c r="C6420" s="577"/>
      <c r="R6420" s="577"/>
      <c r="S6420" s="577"/>
    </row>
    <row r="6421" spans="3:19">
      <c r="C6421" s="577"/>
      <c r="R6421" s="577"/>
      <c r="S6421" s="577"/>
    </row>
    <row r="6422" spans="3:19">
      <c r="C6422" s="577"/>
      <c r="R6422" s="577"/>
      <c r="S6422" s="577"/>
    </row>
    <row r="6423" spans="3:19">
      <c r="C6423" s="577"/>
      <c r="R6423" s="577"/>
      <c r="S6423" s="577"/>
    </row>
    <row r="6424" spans="3:19">
      <c r="C6424" s="577"/>
      <c r="R6424" s="577"/>
      <c r="S6424" s="577"/>
    </row>
    <row r="6425" spans="3:19">
      <c r="C6425" s="577"/>
      <c r="R6425" s="577"/>
      <c r="S6425" s="577"/>
    </row>
    <row r="6426" spans="3:19">
      <c r="C6426" s="577"/>
      <c r="R6426" s="577"/>
      <c r="S6426" s="577"/>
    </row>
    <row r="6427" spans="3:19">
      <c r="C6427" s="577"/>
      <c r="R6427" s="577"/>
      <c r="S6427" s="577"/>
    </row>
    <row r="6428" spans="3:19">
      <c r="C6428" s="577"/>
      <c r="R6428" s="577"/>
      <c r="S6428" s="577"/>
    </row>
    <row r="6429" spans="3:19">
      <c r="C6429" s="577"/>
      <c r="R6429" s="577"/>
      <c r="S6429" s="577"/>
    </row>
    <row r="6430" spans="3:19">
      <c r="C6430" s="577"/>
      <c r="R6430" s="577"/>
      <c r="S6430" s="577"/>
    </row>
    <row r="6431" spans="3:19">
      <c r="C6431" s="577"/>
      <c r="R6431" s="577"/>
      <c r="S6431" s="577"/>
    </row>
    <row r="6432" spans="3:19">
      <c r="C6432" s="577"/>
      <c r="R6432" s="577"/>
      <c r="S6432" s="577"/>
    </row>
    <row r="6433" spans="3:19">
      <c r="C6433" s="577"/>
      <c r="R6433" s="577"/>
      <c r="S6433" s="577"/>
    </row>
    <row r="6434" spans="3:19">
      <c r="C6434" s="577"/>
      <c r="R6434" s="577"/>
      <c r="S6434" s="577"/>
    </row>
    <row r="6435" spans="3:19">
      <c r="C6435" s="577"/>
      <c r="R6435" s="577"/>
      <c r="S6435" s="577"/>
    </row>
    <row r="6436" spans="3:19">
      <c r="C6436" s="577"/>
      <c r="R6436" s="577"/>
      <c r="S6436" s="577"/>
    </row>
    <row r="6437" spans="3:19">
      <c r="C6437" s="577"/>
      <c r="R6437" s="577"/>
      <c r="S6437" s="577"/>
    </row>
    <row r="6438" spans="3:19">
      <c r="C6438" s="577"/>
      <c r="R6438" s="577"/>
      <c r="S6438" s="577"/>
    </row>
    <row r="6439" spans="3:19">
      <c r="C6439" s="577"/>
      <c r="R6439" s="577"/>
      <c r="S6439" s="577"/>
    </row>
    <row r="6440" spans="3:19">
      <c r="C6440" s="577"/>
      <c r="R6440" s="577"/>
      <c r="S6440" s="577"/>
    </row>
    <row r="6441" spans="3:19">
      <c r="C6441" s="577"/>
      <c r="R6441" s="577"/>
      <c r="S6441" s="577"/>
    </row>
    <row r="6442" spans="3:19">
      <c r="C6442" s="577"/>
      <c r="R6442" s="577"/>
      <c r="S6442" s="577"/>
    </row>
    <row r="6443" spans="3:19">
      <c r="C6443" s="577"/>
      <c r="R6443" s="577"/>
      <c r="S6443" s="577"/>
    </row>
    <row r="6444" spans="3:19">
      <c r="C6444" s="577"/>
      <c r="R6444" s="577"/>
      <c r="S6444" s="577"/>
    </row>
    <row r="6445" spans="3:19">
      <c r="C6445" s="577"/>
      <c r="R6445" s="577"/>
      <c r="S6445" s="577"/>
    </row>
    <row r="6446" spans="3:19">
      <c r="C6446" s="577"/>
      <c r="R6446" s="577"/>
      <c r="S6446" s="577"/>
    </row>
    <row r="6447" spans="3:19">
      <c r="C6447" s="577"/>
      <c r="R6447" s="577"/>
      <c r="S6447" s="577"/>
    </row>
    <row r="6448" spans="3:19">
      <c r="C6448" s="577"/>
      <c r="R6448" s="577"/>
      <c r="S6448" s="577"/>
    </row>
    <row r="6449" spans="3:19">
      <c r="C6449" s="577"/>
      <c r="R6449" s="577"/>
      <c r="S6449" s="577"/>
    </row>
    <row r="6450" spans="3:19">
      <c r="C6450" s="577"/>
      <c r="R6450" s="577"/>
      <c r="S6450" s="577"/>
    </row>
    <row r="6451" spans="3:19">
      <c r="C6451" s="577"/>
      <c r="R6451" s="577"/>
      <c r="S6451" s="577"/>
    </row>
    <row r="6452" spans="3:19">
      <c r="C6452" s="577"/>
      <c r="R6452" s="577"/>
      <c r="S6452" s="577"/>
    </row>
    <row r="6453" spans="3:19">
      <c r="C6453" s="577"/>
      <c r="R6453" s="577"/>
      <c r="S6453" s="577"/>
    </row>
    <row r="6454" spans="3:19">
      <c r="C6454" s="577"/>
      <c r="R6454" s="577"/>
      <c r="S6454" s="577"/>
    </row>
    <row r="6455" spans="3:19">
      <c r="C6455" s="577"/>
      <c r="R6455" s="577"/>
      <c r="S6455" s="577"/>
    </row>
    <row r="6456" spans="3:19">
      <c r="C6456" s="577"/>
      <c r="R6456" s="577"/>
      <c r="S6456" s="577"/>
    </row>
    <row r="6457" spans="3:19">
      <c r="C6457" s="577"/>
      <c r="R6457" s="577"/>
      <c r="S6457" s="577"/>
    </row>
    <row r="6458" spans="3:19">
      <c r="C6458" s="577"/>
      <c r="R6458" s="577"/>
      <c r="S6458" s="577"/>
    </row>
    <row r="6459" spans="3:19">
      <c r="C6459" s="577"/>
      <c r="R6459" s="577"/>
      <c r="S6459" s="577"/>
    </row>
    <row r="6460" spans="3:19">
      <c r="C6460" s="577"/>
      <c r="R6460" s="577"/>
      <c r="S6460" s="577"/>
    </row>
    <row r="6461" spans="3:19">
      <c r="C6461" s="577"/>
      <c r="R6461" s="577"/>
      <c r="S6461" s="577"/>
    </row>
    <row r="6462" spans="3:19">
      <c r="C6462" s="577"/>
      <c r="R6462" s="577"/>
      <c r="S6462" s="577"/>
    </row>
    <row r="6463" spans="3:19">
      <c r="C6463" s="577"/>
      <c r="R6463" s="577"/>
      <c r="S6463" s="577"/>
    </row>
    <row r="6464" spans="3:19">
      <c r="C6464" s="577"/>
      <c r="R6464" s="577"/>
      <c r="S6464" s="577"/>
    </row>
    <row r="6465" spans="3:19">
      <c r="C6465" s="577"/>
      <c r="R6465" s="577"/>
      <c r="S6465" s="577"/>
    </row>
    <row r="6466" spans="3:19">
      <c r="C6466" s="577"/>
      <c r="R6466" s="577"/>
      <c r="S6466" s="577"/>
    </row>
    <row r="6467" spans="3:19">
      <c r="C6467" s="577"/>
      <c r="R6467" s="577"/>
      <c r="S6467" s="577"/>
    </row>
    <row r="6468" spans="3:19">
      <c r="C6468" s="577"/>
      <c r="R6468" s="577"/>
      <c r="S6468" s="577"/>
    </row>
    <row r="6469" spans="3:19">
      <c r="C6469" s="577"/>
      <c r="R6469" s="577"/>
      <c r="S6469" s="577"/>
    </row>
    <row r="6470" spans="3:19">
      <c r="C6470" s="577"/>
      <c r="R6470" s="577"/>
      <c r="S6470" s="577"/>
    </row>
    <row r="6471" spans="3:19">
      <c r="C6471" s="577"/>
      <c r="R6471" s="577"/>
      <c r="S6471" s="577"/>
    </row>
    <row r="6472" spans="3:19">
      <c r="C6472" s="577"/>
      <c r="R6472" s="577"/>
      <c r="S6472" s="577"/>
    </row>
    <row r="6473" spans="3:19">
      <c r="C6473" s="577"/>
      <c r="R6473" s="577"/>
      <c r="S6473" s="577"/>
    </row>
    <row r="6474" spans="3:19">
      <c r="C6474" s="577"/>
      <c r="R6474" s="577"/>
      <c r="S6474" s="577"/>
    </row>
    <row r="6475" spans="3:19">
      <c r="C6475" s="577"/>
      <c r="R6475" s="577"/>
      <c r="S6475" s="577"/>
    </row>
    <row r="6476" spans="3:19">
      <c r="C6476" s="577"/>
      <c r="R6476" s="577"/>
      <c r="S6476" s="577"/>
    </row>
    <row r="6477" spans="3:19">
      <c r="C6477" s="577"/>
      <c r="R6477" s="577"/>
      <c r="S6477" s="577"/>
    </row>
    <row r="6478" spans="3:19">
      <c r="C6478" s="577"/>
      <c r="R6478" s="577"/>
      <c r="S6478" s="577"/>
    </row>
    <row r="6479" spans="3:19">
      <c r="C6479" s="577"/>
      <c r="R6479" s="577"/>
      <c r="S6479" s="577"/>
    </row>
    <row r="6480" spans="3:19">
      <c r="C6480" s="577"/>
      <c r="R6480" s="577"/>
      <c r="S6480" s="577"/>
    </row>
    <row r="6481" spans="3:19">
      <c r="C6481" s="577"/>
      <c r="R6481" s="577"/>
      <c r="S6481" s="577"/>
    </row>
    <row r="6482" spans="3:19">
      <c r="C6482" s="577"/>
      <c r="R6482" s="577"/>
      <c r="S6482" s="577"/>
    </row>
    <row r="6483" spans="3:19">
      <c r="C6483" s="577"/>
      <c r="R6483" s="577"/>
      <c r="S6483" s="577"/>
    </row>
    <row r="6484" spans="3:19">
      <c r="C6484" s="577"/>
      <c r="R6484" s="577"/>
      <c r="S6484" s="577"/>
    </row>
    <row r="6485" spans="3:19">
      <c r="C6485" s="577"/>
      <c r="R6485" s="577"/>
      <c r="S6485" s="577"/>
    </row>
    <row r="6486" spans="3:19">
      <c r="C6486" s="577"/>
      <c r="R6486" s="577"/>
      <c r="S6486" s="577"/>
    </row>
    <row r="6487" spans="3:19">
      <c r="C6487" s="577"/>
      <c r="R6487" s="577"/>
      <c r="S6487" s="577"/>
    </row>
    <row r="6488" spans="3:19">
      <c r="C6488" s="577"/>
      <c r="R6488" s="577"/>
      <c r="S6488" s="577"/>
    </row>
    <row r="6489" spans="3:19">
      <c r="C6489" s="577"/>
      <c r="R6489" s="577"/>
      <c r="S6489" s="577"/>
    </row>
    <row r="6490" spans="3:19">
      <c r="C6490" s="577"/>
      <c r="R6490" s="577"/>
      <c r="S6490" s="577"/>
    </row>
    <row r="6491" spans="3:19">
      <c r="C6491" s="577"/>
      <c r="R6491" s="577"/>
      <c r="S6491" s="577"/>
    </row>
    <row r="6492" spans="3:19">
      <c r="C6492" s="577"/>
      <c r="R6492" s="577"/>
      <c r="S6492" s="577"/>
    </row>
    <row r="6493" spans="3:19">
      <c r="C6493" s="577"/>
      <c r="R6493" s="577"/>
      <c r="S6493" s="577"/>
    </row>
    <row r="6494" spans="3:19">
      <c r="C6494" s="577"/>
      <c r="R6494" s="577"/>
      <c r="S6494" s="577"/>
    </row>
    <row r="6495" spans="3:19">
      <c r="C6495" s="577"/>
      <c r="R6495" s="577"/>
      <c r="S6495" s="577"/>
    </row>
    <row r="6496" spans="3:19">
      <c r="C6496" s="577"/>
      <c r="R6496" s="577"/>
      <c r="S6496" s="577"/>
    </row>
    <row r="6497" spans="3:19">
      <c r="C6497" s="577"/>
      <c r="R6497" s="577"/>
      <c r="S6497" s="577"/>
    </row>
    <row r="6498" spans="3:19">
      <c r="C6498" s="577"/>
      <c r="R6498" s="577"/>
      <c r="S6498" s="577"/>
    </row>
    <row r="6499" spans="3:19">
      <c r="C6499" s="577"/>
      <c r="R6499" s="577"/>
      <c r="S6499" s="577"/>
    </row>
    <row r="6500" spans="3:19">
      <c r="C6500" s="577"/>
      <c r="R6500" s="577"/>
      <c r="S6500" s="577"/>
    </row>
    <row r="6501" spans="3:19">
      <c r="C6501" s="577"/>
      <c r="R6501" s="577"/>
      <c r="S6501" s="577"/>
    </row>
    <row r="6502" spans="3:19">
      <c r="C6502" s="577"/>
      <c r="R6502" s="577"/>
      <c r="S6502" s="577"/>
    </row>
    <row r="6503" spans="3:19">
      <c r="C6503" s="577"/>
      <c r="R6503" s="577"/>
      <c r="S6503" s="577"/>
    </row>
    <row r="6504" spans="3:19">
      <c r="C6504" s="577"/>
      <c r="R6504" s="577"/>
      <c r="S6504" s="577"/>
    </row>
    <row r="6505" spans="3:19">
      <c r="C6505" s="577"/>
      <c r="R6505" s="577"/>
      <c r="S6505" s="577"/>
    </row>
    <row r="6506" spans="3:19">
      <c r="C6506" s="577"/>
      <c r="R6506" s="577"/>
      <c r="S6506" s="577"/>
    </row>
    <row r="6507" spans="3:19">
      <c r="C6507" s="577"/>
      <c r="R6507" s="577"/>
      <c r="S6507" s="577"/>
    </row>
    <row r="6508" spans="3:19">
      <c r="C6508" s="577"/>
      <c r="R6508" s="577"/>
      <c r="S6508" s="577"/>
    </row>
    <row r="6509" spans="3:19">
      <c r="C6509" s="577"/>
      <c r="R6509" s="577"/>
      <c r="S6509" s="577"/>
    </row>
    <row r="6510" spans="3:19">
      <c r="C6510" s="577"/>
      <c r="R6510" s="577"/>
      <c r="S6510" s="577"/>
    </row>
    <row r="6511" spans="3:19">
      <c r="C6511" s="577"/>
      <c r="R6511" s="577"/>
      <c r="S6511" s="577"/>
    </row>
    <row r="6512" spans="3:19">
      <c r="C6512" s="577"/>
      <c r="R6512" s="577"/>
      <c r="S6512" s="577"/>
    </row>
    <row r="6513" spans="3:19">
      <c r="C6513" s="577"/>
      <c r="R6513" s="577"/>
      <c r="S6513" s="577"/>
    </row>
    <row r="6514" spans="3:19">
      <c r="C6514" s="577"/>
      <c r="R6514" s="577"/>
      <c r="S6514" s="577"/>
    </row>
    <row r="6515" spans="3:19">
      <c r="C6515" s="577"/>
      <c r="R6515" s="577"/>
      <c r="S6515" s="577"/>
    </row>
    <row r="6516" spans="3:19">
      <c r="C6516" s="577"/>
      <c r="R6516" s="577"/>
      <c r="S6516" s="577"/>
    </row>
    <row r="6517" spans="3:19">
      <c r="C6517" s="577"/>
      <c r="R6517" s="577"/>
      <c r="S6517" s="577"/>
    </row>
    <row r="6518" spans="3:19">
      <c r="C6518" s="577"/>
      <c r="R6518" s="577"/>
      <c r="S6518" s="577"/>
    </row>
    <row r="6519" spans="3:19">
      <c r="C6519" s="577"/>
      <c r="R6519" s="577"/>
      <c r="S6519" s="577"/>
    </row>
    <row r="6520" spans="3:19">
      <c r="C6520" s="577"/>
      <c r="R6520" s="577"/>
      <c r="S6520" s="577"/>
    </row>
    <row r="6521" spans="3:19">
      <c r="C6521" s="577"/>
      <c r="R6521" s="577"/>
      <c r="S6521" s="577"/>
    </row>
    <row r="6522" spans="3:19">
      <c r="C6522" s="577"/>
      <c r="R6522" s="577"/>
      <c r="S6522" s="577"/>
    </row>
    <row r="6523" spans="3:19">
      <c r="C6523" s="577"/>
      <c r="R6523" s="577"/>
      <c r="S6523" s="577"/>
    </row>
    <row r="6524" spans="3:19">
      <c r="C6524" s="577"/>
      <c r="R6524" s="577"/>
      <c r="S6524" s="577"/>
    </row>
    <row r="6525" spans="3:19">
      <c r="C6525" s="577"/>
      <c r="R6525" s="577"/>
      <c r="S6525" s="577"/>
    </row>
    <row r="6526" spans="3:19">
      <c r="C6526" s="577"/>
      <c r="R6526" s="577"/>
      <c r="S6526" s="577"/>
    </row>
    <row r="6527" spans="3:19">
      <c r="C6527" s="577"/>
      <c r="R6527" s="577"/>
      <c r="S6527" s="577"/>
    </row>
    <row r="6528" spans="3:19">
      <c r="C6528" s="577"/>
      <c r="R6528" s="577"/>
      <c r="S6528" s="577"/>
    </row>
    <row r="6529" spans="3:19">
      <c r="C6529" s="577"/>
      <c r="R6529" s="577"/>
      <c r="S6529" s="577"/>
    </row>
    <row r="6530" spans="3:19">
      <c r="C6530" s="577"/>
      <c r="R6530" s="577"/>
      <c r="S6530" s="577"/>
    </row>
    <row r="6531" spans="3:19">
      <c r="C6531" s="577"/>
      <c r="R6531" s="577"/>
      <c r="S6531" s="577"/>
    </row>
    <row r="6532" spans="3:19">
      <c r="C6532" s="577"/>
      <c r="R6532" s="577"/>
      <c r="S6532" s="577"/>
    </row>
    <row r="6533" spans="3:19">
      <c r="C6533" s="577"/>
      <c r="R6533" s="577"/>
      <c r="S6533" s="577"/>
    </row>
    <row r="6534" spans="3:19">
      <c r="C6534" s="577"/>
      <c r="R6534" s="577"/>
      <c r="S6534" s="577"/>
    </row>
    <row r="6535" spans="3:19">
      <c r="C6535" s="577"/>
      <c r="R6535" s="577"/>
      <c r="S6535" s="577"/>
    </row>
    <row r="6536" spans="3:19">
      <c r="C6536" s="577"/>
      <c r="R6536" s="577"/>
      <c r="S6536" s="577"/>
    </row>
    <row r="6537" spans="3:19">
      <c r="C6537" s="577"/>
      <c r="R6537" s="577"/>
      <c r="S6537" s="577"/>
    </row>
    <row r="6538" spans="3:19">
      <c r="C6538" s="577"/>
      <c r="R6538" s="577"/>
      <c r="S6538" s="577"/>
    </row>
    <row r="6539" spans="3:19">
      <c r="C6539" s="577"/>
      <c r="R6539" s="577"/>
      <c r="S6539" s="577"/>
    </row>
    <row r="6540" spans="3:19">
      <c r="C6540" s="577"/>
      <c r="R6540" s="577"/>
      <c r="S6540" s="577"/>
    </row>
    <row r="6541" spans="3:19">
      <c r="C6541" s="577"/>
      <c r="R6541" s="577"/>
      <c r="S6541" s="577"/>
    </row>
    <row r="6542" spans="3:19">
      <c r="C6542" s="577"/>
      <c r="R6542" s="577"/>
      <c r="S6542" s="577"/>
    </row>
    <row r="6543" spans="3:19">
      <c r="C6543" s="577"/>
      <c r="R6543" s="577"/>
      <c r="S6543" s="577"/>
    </row>
    <row r="6544" spans="3:19">
      <c r="C6544" s="577"/>
      <c r="R6544" s="577"/>
      <c r="S6544" s="577"/>
    </row>
    <row r="6545" spans="3:19">
      <c r="C6545" s="577"/>
      <c r="R6545" s="577"/>
      <c r="S6545" s="577"/>
    </row>
    <row r="6546" spans="3:19">
      <c r="C6546" s="577"/>
      <c r="R6546" s="577"/>
      <c r="S6546" s="577"/>
    </row>
    <row r="6547" spans="3:19">
      <c r="C6547" s="577"/>
      <c r="R6547" s="577"/>
      <c r="S6547" s="577"/>
    </row>
    <row r="6548" spans="3:19">
      <c r="C6548" s="577"/>
      <c r="R6548" s="577"/>
      <c r="S6548" s="577"/>
    </row>
    <row r="6549" spans="3:19">
      <c r="C6549" s="577"/>
      <c r="R6549" s="577"/>
      <c r="S6549" s="577"/>
    </row>
    <row r="6550" spans="3:19">
      <c r="C6550" s="577"/>
      <c r="R6550" s="577"/>
      <c r="S6550" s="577"/>
    </row>
    <row r="6551" spans="3:19">
      <c r="C6551" s="577"/>
      <c r="R6551" s="577"/>
      <c r="S6551" s="577"/>
    </row>
    <row r="6552" spans="3:19">
      <c r="C6552" s="577"/>
      <c r="R6552" s="577"/>
      <c r="S6552" s="577"/>
    </row>
    <row r="6553" spans="3:19">
      <c r="C6553" s="577"/>
      <c r="R6553" s="577"/>
      <c r="S6553" s="577"/>
    </row>
    <row r="6554" spans="3:19">
      <c r="C6554" s="577"/>
      <c r="R6554" s="577"/>
      <c r="S6554" s="577"/>
    </row>
    <row r="6555" spans="3:19">
      <c r="C6555" s="577"/>
      <c r="R6555" s="577"/>
      <c r="S6555" s="577"/>
    </row>
    <row r="6556" spans="3:19">
      <c r="C6556" s="577"/>
      <c r="R6556" s="577"/>
      <c r="S6556" s="577"/>
    </row>
    <row r="6557" spans="3:19">
      <c r="C6557" s="577"/>
      <c r="R6557" s="577"/>
      <c r="S6557" s="577"/>
    </row>
    <row r="6558" spans="3:19">
      <c r="C6558" s="577"/>
      <c r="R6558" s="577"/>
      <c r="S6558" s="577"/>
    </row>
    <row r="6559" spans="3:19">
      <c r="C6559" s="577"/>
      <c r="R6559" s="577"/>
      <c r="S6559" s="577"/>
    </row>
    <row r="6560" spans="3:19">
      <c r="C6560" s="577"/>
      <c r="R6560" s="577"/>
      <c r="S6560" s="577"/>
    </row>
    <row r="6561" spans="3:19">
      <c r="C6561" s="577"/>
      <c r="R6561" s="577"/>
      <c r="S6561" s="577"/>
    </row>
    <row r="6562" spans="3:19">
      <c r="C6562" s="577"/>
      <c r="R6562" s="577"/>
      <c r="S6562" s="577"/>
    </row>
    <row r="6563" spans="3:19">
      <c r="C6563" s="577"/>
      <c r="R6563" s="577"/>
      <c r="S6563" s="577"/>
    </row>
    <row r="6564" spans="3:19">
      <c r="C6564" s="577"/>
      <c r="R6564" s="577"/>
      <c r="S6564" s="577"/>
    </row>
    <row r="6565" spans="3:19">
      <c r="C6565" s="577"/>
      <c r="R6565" s="577"/>
      <c r="S6565" s="577"/>
    </row>
    <row r="6566" spans="3:19">
      <c r="C6566" s="577"/>
      <c r="R6566" s="577"/>
      <c r="S6566" s="577"/>
    </row>
    <row r="6567" spans="3:19">
      <c r="C6567" s="577"/>
      <c r="R6567" s="577"/>
      <c r="S6567" s="577"/>
    </row>
    <row r="6568" spans="3:19">
      <c r="C6568" s="577"/>
      <c r="R6568" s="577"/>
      <c r="S6568" s="577"/>
    </row>
    <row r="6569" spans="3:19">
      <c r="C6569" s="577"/>
      <c r="R6569" s="577"/>
      <c r="S6569" s="577"/>
    </row>
    <row r="6570" spans="3:19">
      <c r="C6570" s="577"/>
      <c r="R6570" s="577"/>
      <c r="S6570" s="577"/>
    </row>
    <row r="6571" spans="3:19">
      <c r="C6571" s="577"/>
      <c r="R6571" s="577"/>
      <c r="S6571" s="577"/>
    </row>
    <row r="6572" spans="3:19">
      <c r="C6572" s="577"/>
      <c r="R6572" s="577"/>
      <c r="S6572" s="577"/>
    </row>
    <row r="6573" spans="3:19">
      <c r="C6573" s="577"/>
      <c r="R6573" s="577"/>
      <c r="S6573" s="577"/>
    </row>
    <row r="6574" spans="3:19">
      <c r="C6574" s="577"/>
      <c r="R6574" s="577"/>
      <c r="S6574" s="577"/>
    </row>
    <row r="6575" spans="3:19">
      <c r="C6575" s="577"/>
      <c r="R6575" s="577"/>
      <c r="S6575" s="577"/>
    </row>
    <row r="6576" spans="3:19">
      <c r="C6576" s="577"/>
      <c r="R6576" s="577"/>
      <c r="S6576" s="577"/>
    </row>
    <row r="6577" spans="3:19">
      <c r="C6577" s="577"/>
      <c r="R6577" s="577"/>
      <c r="S6577" s="577"/>
    </row>
    <row r="6578" spans="3:19">
      <c r="C6578" s="577"/>
      <c r="R6578" s="577"/>
      <c r="S6578" s="577"/>
    </row>
    <row r="6579" spans="3:19">
      <c r="C6579" s="577"/>
      <c r="R6579" s="577"/>
      <c r="S6579" s="577"/>
    </row>
    <row r="6580" spans="3:19">
      <c r="C6580" s="577"/>
      <c r="R6580" s="577"/>
      <c r="S6580" s="577"/>
    </row>
    <row r="6581" spans="3:19">
      <c r="C6581" s="577"/>
      <c r="R6581" s="577"/>
      <c r="S6581" s="577"/>
    </row>
    <row r="6582" spans="3:19">
      <c r="C6582" s="577"/>
      <c r="R6582" s="577"/>
      <c r="S6582" s="577"/>
    </row>
    <row r="6583" spans="3:19">
      <c r="C6583" s="577"/>
      <c r="R6583" s="577"/>
      <c r="S6583" s="577"/>
    </row>
    <row r="6584" spans="3:19">
      <c r="C6584" s="577"/>
      <c r="R6584" s="577"/>
      <c r="S6584" s="577"/>
    </row>
    <row r="6585" spans="3:19">
      <c r="C6585" s="577"/>
      <c r="R6585" s="577"/>
      <c r="S6585" s="577"/>
    </row>
    <row r="6586" spans="3:19">
      <c r="C6586" s="577"/>
      <c r="R6586" s="577"/>
      <c r="S6586" s="577"/>
    </row>
    <row r="6587" spans="3:19">
      <c r="C6587" s="577"/>
      <c r="R6587" s="577"/>
      <c r="S6587" s="577"/>
    </row>
    <row r="6588" spans="3:19">
      <c r="C6588" s="577"/>
      <c r="R6588" s="577"/>
      <c r="S6588" s="577"/>
    </row>
    <row r="6589" spans="3:19">
      <c r="C6589" s="577"/>
      <c r="R6589" s="577"/>
      <c r="S6589" s="577"/>
    </row>
    <row r="6590" spans="3:19">
      <c r="C6590" s="577"/>
      <c r="R6590" s="577"/>
      <c r="S6590" s="577"/>
    </row>
    <row r="6591" spans="3:19">
      <c r="C6591" s="577"/>
      <c r="R6591" s="577"/>
      <c r="S6591" s="577"/>
    </row>
    <row r="6592" spans="3:19">
      <c r="C6592" s="577"/>
      <c r="R6592" s="577"/>
      <c r="S6592" s="577"/>
    </row>
    <row r="6593" spans="3:19">
      <c r="C6593" s="577"/>
      <c r="R6593" s="577"/>
      <c r="S6593" s="577"/>
    </row>
    <row r="6594" spans="3:19">
      <c r="C6594" s="577"/>
      <c r="R6594" s="577"/>
      <c r="S6594" s="577"/>
    </row>
    <row r="6595" spans="3:19">
      <c r="C6595" s="577"/>
      <c r="R6595" s="577"/>
      <c r="S6595" s="577"/>
    </row>
    <row r="6596" spans="3:19">
      <c r="C6596" s="577"/>
      <c r="R6596" s="577"/>
      <c r="S6596" s="577"/>
    </row>
    <row r="6597" spans="3:19">
      <c r="C6597" s="577"/>
      <c r="R6597" s="577"/>
      <c r="S6597" s="577"/>
    </row>
    <row r="6598" spans="3:19">
      <c r="C6598" s="577"/>
      <c r="R6598" s="577"/>
      <c r="S6598" s="577"/>
    </row>
    <row r="6599" spans="3:19">
      <c r="C6599" s="577"/>
      <c r="R6599" s="577"/>
      <c r="S6599" s="577"/>
    </row>
    <row r="6600" spans="3:19">
      <c r="C6600" s="577"/>
      <c r="R6600" s="577"/>
      <c r="S6600" s="577"/>
    </row>
    <row r="6601" spans="3:19">
      <c r="C6601" s="577"/>
      <c r="R6601" s="577"/>
      <c r="S6601" s="577"/>
    </row>
    <row r="6602" spans="3:19">
      <c r="C6602" s="577"/>
      <c r="R6602" s="577"/>
      <c r="S6602" s="577"/>
    </row>
    <row r="6603" spans="3:19">
      <c r="C6603" s="577"/>
      <c r="R6603" s="577"/>
      <c r="S6603" s="577"/>
    </row>
    <row r="6604" spans="3:19">
      <c r="C6604" s="577"/>
      <c r="R6604" s="577"/>
      <c r="S6604" s="577"/>
    </row>
    <row r="6605" spans="3:19">
      <c r="C6605" s="577"/>
      <c r="R6605" s="577"/>
      <c r="S6605" s="577"/>
    </row>
    <row r="6606" spans="3:19">
      <c r="C6606" s="577"/>
      <c r="R6606" s="577"/>
      <c r="S6606" s="577"/>
    </row>
    <row r="6607" spans="3:19">
      <c r="C6607" s="577"/>
      <c r="R6607" s="577"/>
      <c r="S6607" s="577"/>
    </row>
    <row r="6608" spans="3:19">
      <c r="C6608" s="577"/>
      <c r="R6608" s="577"/>
      <c r="S6608" s="577"/>
    </row>
    <row r="6609" spans="3:19">
      <c r="C6609" s="577"/>
      <c r="R6609" s="577"/>
      <c r="S6609" s="577"/>
    </row>
    <row r="6610" spans="3:19">
      <c r="C6610" s="577"/>
      <c r="R6610" s="577"/>
      <c r="S6610" s="577"/>
    </row>
    <row r="6611" spans="3:19">
      <c r="C6611" s="577"/>
      <c r="R6611" s="577"/>
      <c r="S6611" s="577"/>
    </row>
    <row r="6612" spans="3:19">
      <c r="C6612" s="577"/>
      <c r="R6612" s="577"/>
      <c r="S6612" s="577"/>
    </row>
    <row r="6613" spans="3:19">
      <c r="C6613" s="577"/>
      <c r="R6613" s="577"/>
      <c r="S6613" s="577"/>
    </row>
    <row r="6614" spans="3:19">
      <c r="C6614" s="577"/>
      <c r="R6614" s="577"/>
      <c r="S6614" s="577"/>
    </row>
    <row r="6615" spans="3:19">
      <c r="C6615" s="577"/>
      <c r="R6615" s="577"/>
      <c r="S6615" s="577"/>
    </row>
    <row r="6616" spans="3:19">
      <c r="C6616" s="577"/>
      <c r="R6616" s="577"/>
      <c r="S6616" s="577"/>
    </row>
    <row r="6617" spans="3:19">
      <c r="C6617" s="577"/>
      <c r="R6617" s="577"/>
      <c r="S6617" s="577"/>
    </row>
    <row r="6618" spans="3:19">
      <c r="C6618" s="577"/>
      <c r="R6618" s="577"/>
      <c r="S6618" s="577"/>
    </row>
    <row r="6619" spans="3:19">
      <c r="C6619" s="577"/>
      <c r="R6619" s="577"/>
      <c r="S6619" s="577"/>
    </row>
    <row r="6620" spans="3:19">
      <c r="C6620" s="577"/>
      <c r="R6620" s="577"/>
      <c r="S6620" s="577"/>
    </row>
    <row r="6621" spans="3:19">
      <c r="C6621" s="577"/>
      <c r="R6621" s="577"/>
      <c r="S6621" s="577"/>
    </row>
    <row r="6622" spans="3:19">
      <c r="C6622" s="577"/>
      <c r="R6622" s="577"/>
      <c r="S6622" s="577"/>
    </row>
    <row r="6623" spans="3:19">
      <c r="C6623" s="577"/>
      <c r="R6623" s="577"/>
      <c r="S6623" s="577"/>
    </row>
    <row r="6624" spans="3:19">
      <c r="C6624" s="577"/>
      <c r="R6624" s="577"/>
      <c r="S6624" s="577"/>
    </row>
    <row r="6625" spans="3:19">
      <c r="C6625" s="577"/>
      <c r="R6625" s="577"/>
      <c r="S6625" s="577"/>
    </row>
    <row r="6626" spans="3:19">
      <c r="C6626" s="577"/>
      <c r="R6626" s="577"/>
      <c r="S6626" s="577"/>
    </row>
    <row r="6627" spans="3:19">
      <c r="C6627" s="577"/>
      <c r="R6627" s="577"/>
      <c r="S6627" s="577"/>
    </row>
    <row r="6628" spans="3:19">
      <c r="C6628" s="577"/>
      <c r="R6628" s="577"/>
      <c r="S6628" s="577"/>
    </row>
    <row r="6629" spans="3:19">
      <c r="C6629" s="577"/>
      <c r="R6629" s="577"/>
      <c r="S6629" s="577"/>
    </row>
    <row r="6630" spans="3:19">
      <c r="C6630" s="577"/>
      <c r="R6630" s="577"/>
      <c r="S6630" s="577"/>
    </row>
    <row r="6631" spans="3:19">
      <c r="C6631" s="577"/>
      <c r="R6631" s="577"/>
      <c r="S6631" s="577"/>
    </row>
    <row r="6632" spans="3:19">
      <c r="C6632" s="577"/>
      <c r="R6632" s="577"/>
      <c r="S6632" s="577"/>
    </row>
    <row r="6633" spans="3:19">
      <c r="C6633" s="577"/>
      <c r="R6633" s="577"/>
      <c r="S6633" s="577"/>
    </row>
    <row r="6634" spans="3:19">
      <c r="C6634" s="577"/>
      <c r="R6634" s="577"/>
      <c r="S6634" s="577"/>
    </row>
    <row r="6635" spans="3:19">
      <c r="C6635" s="577"/>
      <c r="R6635" s="577"/>
      <c r="S6635" s="577"/>
    </row>
    <row r="6636" spans="3:19">
      <c r="C6636" s="577"/>
      <c r="R6636" s="577"/>
      <c r="S6636" s="577"/>
    </row>
    <row r="6637" spans="3:19">
      <c r="C6637" s="577"/>
      <c r="R6637" s="577"/>
      <c r="S6637" s="577"/>
    </row>
    <row r="6638" spans="3:19">
      <c r="C6638" s="577"/>
      <c r="R6638" s="577"/>
      <c r="S6638" s="577"/>
    </row>
    <row r="6639" spans="3:19">
      <c r="C6639" s="577"/>
      <c r="R6639" s="577"/>
      <c r="S6639" s="577"/>
    </row>
    <row r="6640" spans="3:19">
      <c r="C6640" s="577"/>
      <c r="R6640" s="577"/>
      <c r="S6640" s="577"/>
    </row>
    <row r="6641" spans="3:19">
      <c r="C6641" s="577"/>
      <c r="R6641" s="577"/>
      <c r="S6641" s="577"/>
    </row>
    <row r="6642" spans="3:19">
      <c r="C6642" s="577"/>
      <c r="R6642" s="577"/>
      <c r="S6642" s="577"/>
    </row>
    <row r="6643" spans="3:19">
      <c r="C6643" s="577"/>
      <c r="R6643" s="577"/>
      <c r="S6643" s="577"/>
    </row>
    <row r="6644" spans="3:19">
      <c r="C6644" s="577"/>
      <c r="R6644" s="577"/>
      <c r="S6644" s="577"/>
    </row>
    <row r="6645" spans="3:19">
      <c r="C6645" s="577"/>
      <c r="R6645" s="577"/>
      <c r="S6645" s="577"/>
    </row>
    <row r="6646" spans="3:19">
      <c r="C6646" s="577"/>
      <c r="R6646" s="577"/>
      <c r="S6646" s="577"/>
    </row>
    <row r="6647" spans="3:19">
      <c r="C6647" s="577"/>
      <c r="R6647" s="577"/>
      <c r="S6647" s="577"/>
    </row>
    <row r="6648" spans="3:19">
      <c r="C6648" s="577"/>
      <c r="R6648" s="577"/>
      <c r="S6648" s="577"/>
    </row>
    <row r="6649" spans="3:19">
      <c r="C6649" s="577"/>
      <c r="R6649" s="577"/>
      <c r="S6649" s="577"/>
    </row>
    <row r="6650" spans="3:19">
      <c r="C6650" s="577"/>
      <c r="R6650" s="577"/>
      <c r="S6650" s="577"/>
    </row>
    <row r="6651" spans="3:19">
      <c r="C6651" s="577"/>
      <c r="R6651" s="577"/>
      <c r="S6651" s="577"/>
    </row>
    <row r="6652" spans="3:19">
      <c r="C6652" s="577"/>
      <c r="R6652" s="577"/>
      <c r="S6652" s="577"/>
    </row>
    <row r="6653" spans="3:19">
      <c r="C6653" s="577"/>
      <c r="R6653" s="577"/>
      <c r="S6653" s="577"/>
    </row>
    <row r="6654" spans="3:19">
      <c r="C6654" s="577"/>
      <c r="R6654" s="577"/>
      <c r="S6654" s="577"/>
    </row>
    <row r="6655" spans="3:19">
      <c r="C6655" s="577"/>
      <c r="R6655" s="577"/>
      <c r="S6655" s="577"/>
    </row>
    <row r="6656" spans="3:19">
      <c r="C6656" s="577"/>
      <c r="R6656" s="577"/>
      <c r="S6656" s="577"/>
    </row>
    <row r="6657" spans="3:19">
      <c r="C6657" s="577"/>
      <c r="R6657" s="577"/>
      <c r="S6657" s="577"/>
    </row>
    <row r="6658" spans="3:19">
      <c r="C6658" s="577"/>
      <c r="R6658" s="577"/>
      <c r="S6658" s="577"/>
    </row>
    <row r="6659" spans="3:19">
      <c r="C6659" s="577"/>
      <c r="R6659" s="577"/>
      <c r="S6659" s="577"/>
    </row>
    <row r="6660" spans="3:19">
      <c r="C6660" s="577"/>
      <c r="R6660" s="577"/>
      <c r="S6660" s="577"/>
    </row>
    <row r="6661" spans="3:19">
      <c r="C6661" s="577"/>
      <c r="R6661" s="577"/>
      <c r="S6661" s="577"/>
    </row>
    <row r="6662" spans="3:19">
      <c r="C6662" s="577"/>
      <c r="R6662" s="577"/>
      <c r="S6662" s="577"/>
    </row>
    <row r="6663" spans="3:19">
      <c r="C6663" s="577"/>
      <c r="R6663" s="577"/>
      <c r="S6663" s="577"/>
    </row>
    <row r="6664" spans="3:19">
      <c r="C6664" s="577"/>
      <c r="R6664" s="577"/>
      <c r="S6664" s="577"/>
    </row>
    <row r="6665" spans="3:19">
      <c r="C6665" s="577"/>
      <c r="R6665" s="577"/>
      <c r="S6665" s="577"/>
    </row>
    <row r="6666" spans="3:19">
      <c r="C6666" s="577"/>
      <c r="R6666" s="577"/>
      <c r="S6666" s="577"/>
    </row>
    <row r="6667" spans="3:19">
      <c r="C6667" s="577"/>
      <c r="R6667" s="577"/>
      <c r="S6667" s="577"/>
    </row>
    <row r="6668" spans="3:19">
      <c r="C6668" s="577"/>
      <c r="R6668" s="577"/>
      <c r="S6668" s="577"/>
    </row>
    <row r="6669" spans="3:19">
      <c r="C6669" s="577"/>
      <c r="R6669" s="577"/>
      <c r="S6669" s="577"/>
    </row>
    <row r="6670" spans="3:19">
      <c r="C6670" s="577"/>
      <c r="R6670" s="577"/>
      <c r="S6670" s="577"/>
    </row>
    <row r="6671" spans="3:19">
      <c r="C6671" s="577"/>
      <c r="R6671" s="577"/>
      <c r="S6671" s="577"/>
    </row>
    <row r="6672" spans="3:19">
      <c r="C6672" s="577"/>
      <c r="R6672" s="577"/>
      <c r="S6672" s="577"/>
    </row>
    <row r="6673" spans="3:19">
      <c r="C6673" s="577"/>
      <c r="R6673" s="577"/>
      <c r="S6673" s="577"/>
    </row>
    <row r="6674" spans="3:19">
      <c r="C6674" s="577"/>
      <c r="R6674" s="577"/>
      <c r="S6674" s="577"/>
    </row>
    <row r="6675" spans="3:19">
      <c r="C6675" s="577"/>
      <c r="R6675" s="577"/>
      <c r="S6675" s="577"/>
    </row>
    <row r="6676" spans="3:19">
      <c r="C6676" s="577"/>
      <c r="R6676" s="577"/>
      <c r="S6676" s="577"/>
    </row>
    <row r="6677" spans="3:19">
      <c r="C6677" s="577"/>
      <c r="R6677" s="577"/>
      <c r="S6677" s="577"/>
    </row>
    <row r="6678" spans="3:19">
      <c r="C6678" s="577"/>
      <c r="R6678" s="577"/>
      <c r="S6678" s="577"/>
    </row>
    <row r="6679" spans="3:19">
      <c r="C6679" s="577"/>
      <c r="R6679" s="577"/>
      <c r="S6679" s="577"/>
    </row>
    <row r="6680" spans="3:19">
      <c r="C6680" s="577"/>
      <c r="R6680" s="577"/>
      <c r="S6680" s="577"/>
    </row>
    <row r="6681" spans="3:19">
      <c r="C6681" s="577"/>
      <c r="R6681" s="577"/>
      <c r="S6681" s="577"/>
    </row>
    <row r="6682" spans="3:19">
      <c r="C6682" s="577"/>
      <c r="R6682" s="577"/>
      <c r="S6682" s="577"/>
    </row>
    <row r="6683" spans="3:19">
      <c r="C6683" s="577"/>
      <c r="R6683" s="577"/>
      <c r="S6683" s="577"/>
    </row>
    <row r="6684" spans="3:19">
      <c r="C6684" s="577"/>
      <c r="R6684" s="577"/>
      <c r="S6684" s="577"/>
    </row>
    <row r="6685" spans="3:19">
      <c r="C6685" s="577"/>
      <c r="R6685" s="577"/>
      <c r="S6685" s="577"/>
    </row>
    <row r="6686" spans="3:19">
      <c r="C6686" s="577"/>
      <c r="R6686" s="577"/>
      <c r="S6686" s="577"/>
    </row>
    <row r="6687" spans="3:19">
      <c r="C6687" s="577"/>
      <c r="R6687" s="577"/>
      <c r="S6687" s="577"/>
    </row>
    <row r="6688" spans="3:19">
      <c r="C6688" s="577"/>
      <c r="R6688" s="577"/>
      <c r="S6688" s="577"/>
    </row>
    <row r="6689" spans="3:19">
      <c r="C6689" s="577"/>
      <c r="R6689" s="577"/>
      <c r="S6689" s="577"/>
    </row>
    <row r="6690" spans="3:19">
      <c r="C6690" s="577"/>
      <c r="R6690" s="577"/>
      <c r="S6690" s="577"/>
    </row>
    <row r="6691" spans="3:19">
      <c r="C6691" s="577"/>
      <c r="R6691" s="577"/>
      <c r="S6691" s="577"/>
    </row>
    <row r="6692" spans="3:19">
      <c r="C6692" s="577"/>
      <c r="R6692" s="577"/>
      <c r="S6692" s="577"/>
    </row>
    <row r="6693" spans="3:19">
      <c r="C6693" s="577"/>
      <c r="R6693" s="577"/>
      <c r="S6693" s="577"/>
    </row>
    <row r="6694" spans="3:19">
      <c r="C6694" s="577"/>
      <c r="R6694" s="577"/>
      <c r="S6694" s="577"/>
    </row>
    <row r="6695" spans="3:19">
      <c r="C6695" s="577"/>
      <c r="R6695" s="577"/>
      <c r="S6695" s="577"/>
    </row>
    <row r="6696" spans="3:19">
      <c r="C6696" s="577"/>
      <c r="R6696" s="577"/>
      <c r="S6696" s="577"/>
    </row>
    <row r="6697" spans="3:19">
      <c r="C6697" s="577"/>
      <c r="R6697" s="577"/>
      <c r="S6697" s="577"/>
    </row>
    <row r="6698" spans="3:19">
      <c r="C6698" s="577"/>
      <c r="R6698" s="577"/>
      <c r="S6698" s="577"/>
    </row>
    <row r="6699" spans="3:19">
      <c r="C6699" s="577"/>
      <c r="R6699" s="577"/>
      <c r="S6699" s="577"/>
    </row>
    <row r="6700" spans="3:19">
      <c r="C6700" s="577"/>
      <c r="R6700" s="577"/>
      <c r="S6700" s="577"/>
    </row>
    <row r="6701" spans="3:19">
      <c r="C6701" s="577"/>
      <c r="R6701" s="577"/>
      <c r="S6701" s="577"/>
    </row>
    <row r="6702" spans="3:19">
      <c r="C6702" s="577"/>
      <c r="R6702" s="577"/>
      <c r="S6702" s="577"/>
    </row>
    <row r="6703" spans="3:19">
      <c r="C6703" s="577"/>
      <c r="R6703" s="577"/>
      <c r="S6703" s="577"/>
    </row>
    <row r="6704" spans="3:19">
      <c r="C6704" s="577"/>
      <c r="R6704" s="577"/>
      <c r="S6704" s="577"/>
    </row>
    <row r="6705" spans="3:19">
      <c r="C6705" s="577"/>
      <c r="R6705" s="577"/>
      <c r="S6705" s="577"/>
    </row>
    <row r="6706" spans="3:19">
      <c r="C6706" s="577"/>
      <c r="R6706" s="577"/>
      <c r="S6706" s="577"/>
    </row>
    <row r="6707" spans="3:19">
      <c r="C6707" s="577"/>
      <c r="R6707" s="577"/>
      <c r="S6707" s="577"/>
    </row>
    <row r="6708" spans="3:19">
      <c r="C6708" s="577"/>
      <c r="R6708" s="577"/>
      <c r="S6708" s="577"/>
    </row>
    <row r="6709" spans="3:19">
      <c r="C6709" s="577"/>
      <c r="R6709" s="577"/>
      <c r="S6709" s="577"/>
    </row>
    <row r="6710" spans="3:19">
      <c r="C6710" s="577"/>
      <c r="R6710" s="577"/>
      <c r="S6710" s="577"/>
    </row>
    <row r="6711" spans="3:19">
      <c r="C6711" s="577"/>
      <c r="R6711" s="577"/>
      <c r="S6711" s="577"/>
    </row>
    <row r="6712" spans="3:19">
      <c r="C6712" s="577"/>
      <c r="R6712" s="577"/>
      <c r="S6712" s="577"/>
    </row>
    <row r="6713" spans="3:19">
      <c r="C6713" s="577"/>
      <c r="R6713" s="577"/>
      <c r="S6713" s="577"/>
    </row>
    <row r="6714" spans="3:19">
      <c r="C6714" s="577"/>
      <c r="R6714" s="577"/>
      <c r="S6714" s="577"/>
    </row>
    <row r="6715" spans="3:19">
      <c r="C6715" s="577"/>
      <c r="R6715" s="577"/>
      <c r="S6715" s="577"/>
    </row>
    <row r="6716" spans="3:19">
      <c r="C6716" s="577"/>
      <c r="R6716" s="577"/>
      <c r="S6716" s="577"/>
    </row>
    <row r="6717" spans="3:19">
      <c r="C6717" s="577"/>
      <c r="R6717" s="577"/>
      <c r="S6717" s="577"/>
    </row>
    <row r="6718" spans="3:19">
      <c r="C6718" s="577"/>
      <c r="R6718" s="577"/>
      <c r="S6718" s="577"/>
    </row>
    <row r="6719" spans="3:19">
      <c r="C6719" s="577"/>
      <c r="R6719" s="577"/>
      <c r="S6719" s="577"/>
    </row>
    <row r="6720" spans="3:19">
      <c r="C6720" s="577"/>
      <c r="R6720" s="577"/>
      <c r="S6720" s="577"/>
    </row>
    <row r="6721" spans="3:19">
      <c r="C6721" s="577"/>
      <c r="R6721" s="577"/>
      <c r="S6721" s="577"/>
    </row>
    <row r="6722" spans="3:19">
      <c r="C6722" s="577"/>
      <c r="R6722" s="577"/>
      <c r="S6722" s="577"/>
    </row>
    <row r="6723" spans="3:19">
      <c r="C6723" s="577"/>
      <c r="R6723" s="577"/>
      <c r="S6723" s="577"/>
    </row>
    <row r="6724" spans="3:19">
      <c r="C6724" s="577"/>
      <c r="R6724" s="577"/>
      <c r="S6724" s="577"/>
    </row>
    <row r="6725" spans="3:19">
      <c r="C6725" s="577"/>
      <c r="R6725" s="577"/>
      <c r="S6725" s="577"/>
    </row>
    <row r="6726" spans="3:19">
      <c r="C6726" s="577"/>
      <c r="R6726" s="577"/>
      <c r="S6726" s="577"/>
    </row>
    <row r="6727" spans="3:19">
      <c r="C6727" s="577"/>
      <c r="R6727" s="577"/>
      <c r="S6727" s="577"/>
    </row>
    <row r="6728" spans="3:19">
      <c r="C6728" s="577"/>
      <c r="R6728" s="577"/>
      <c r="S6728" s="577"/>
    </row>
    <row r="6729" spans="3:19">
      <c r="C6729" s="577"/>
      <c r="R6729" s="577"/>
      <c r="S6729" s="577"/>
    </row>
    <row r="6730" spans="3:19">
      <c r="C6730" s="577"/>
      <c r="R6730" s="577"/>
      <c r="S6730" s="577"/>
    </row>
    <row r="6731" spans="3:19">
      <c r="C6731" s="577"/>
      <c r="R6731" s="577"/>
      <c r="S6731" s="577"/>
    </row>
    <row r="6732" spans="3:19">
      <c r="C6732" s="577"/>
      <c r="R6732" s="577"/>
      <c r="S6732" s="577"/>
    </row>
    <row r="6733" spans="3:19">
      <c r="C6733" s="577"/>
      <c r="R6733" s="577"/>
      <c r="S6733" s="577"/>
    </row>
    <row r="6734" spans="3:19">
      <c r="C6734" s="577"/>
      <c r="R6734" s="577"/>
      <c r="S6734" s="577"/>
    </row>
    <row r="6735" spans="3:19">
      <c r="C6735" s="577"/>
      <c r="R6735" s="577"/>
      <c r="S6735" s="577"/>
    </row>
    <row r="6736" spans="3:19">
      <c r="C6736" s="577"/>
      <c r="R6736" s="577"/>
      <c r="S6736" s="577"/>
    </row>
    <row r="6737" spans="3:19">
      <c r="C6737" s="577"/>
      <c r="R6737" s="577"/>
      <c r="S6737" s="577"/>
    </row>
    <row r="6738" spans="3:19">
      <c r="C6738" s="577"/>
      <c r="R6738" s="577"/>
      <c r="S6738" s="577"/>
    </row>
    <row r="6739" spans="3:19">
      <c r="C6739" s="577"/>
      <c r="R6739" s="577"/>
      <c r="S6739" s="577"/>
    </row>
    <row r="6740" spans="3:19">
      <c r="C6740" s="577"/>
      <c r="R6740" s="577"/>
      <c r="S6740" s="577"/>
    </row>
    <row r="6741" spans="3:19">
      <c r="C6741" s="577"/>
      <c r="R6741" s="577"/>
      <c r="S6741" s="577"/>
    </row>
    <row r="6742" spans="3:19">
      <c r="C6742" s="577"/>
      <c r="R6742" s="577"/>
      <c r="S6742" s="577"/>
    </row>
    <row r="6743" spans="3:19">
      <c r="C6743" s="577"/>
      <c r="R6743" s="577"/>
      <c r="S6743" s="577"/>
    </row>
    <row r="6744" spans="3:19">
      <c r="C6744" s="577"/>
      <c r="R6744" s="577"/>
      <c r="S6744" s="577"/>
    </row>
    <row r="6745" spans="3:19">
      <c r="C6745" s="577"/>
      <c r="R6745" s="577"/>
      <c r="S6745" s="577"/>
    </row>
    <row r="6746" spans="3:19">
      <c r="C6746" s="577"/>
      <c r="R6746" s="577"/>
      <c r="S6746" s="577"/>
    </row>
    <row r="6747" spans="3:19">
      <c r="C6747" s="577"/>
      <c r="R6747" s="577"/>
      <c r="S6747" s="577"/>
    </row>
    <row r="6748" spans="3:19">
      <c r="C6748" s="577"/>
      <c r="R6748" s="577"/>
      <c r="S6748" s="577"/>
    </row>
    <row r="6749" spans="3:19">
      <c r="C6749" s="577"/>
      <c r="R6749" s="577"/>
      <c r="S6749" s="577"/>
    </row>
    <row r="6750" spans="3:19">
      <c r="C6750" s="577"/>
      <c r="R6750" s="577"/>
      <c r="S6750" s="577"/>
    </row>
    <row r="6751" spans="3:19">
      <c r="C6751" s="577"/>
      <c r="R6751" s="577"/>
      <c r="S6751" s="577"/>
    </row>
    <row r="6752" spans="3:19">
      <c r="C6752" s="577"/>
      <c r="R6752" s="577"/>
      <c r="S6752" s="577"/>
    </row>
    <row r="6753" spans="3:19">
      <c r="C6753" s="577"/>
      <c r="R6753" s="577"/>
      <c r="S6753" s="577"/>
    </row>
    <row r="6754" spans="3:19">
      <c r="C6754" s="577"/>
      <c r="R6754" s="577"/>
      <c r="S6754" s="577"/>
    </row>
    <row r="6755" spans="3:19">
      <c r="C6755" s="577"/>
      <c r="R6755" s="577"/>
      <c r="S6755" s="577"/>
    </row>
    <row r="6756" spans="3:19">
      <c r="C6756" s="577"/>
      <c r="R6756" s="577"/>
      <c r="S6756" s="577"/>
    </row>
    <row r="6757" spans="3:19">
      <c r="C6757" s="577"/>
      <c r="R6757" s="577"/>
      <c r="S6757" s="577"/>
    </row>
    <row r="6758" spans="3:19">
      <c r="C6758" s="577"/>
      <c r="R6758" s="577"/>
      <c r="S6758" s="577"/>
    </row>
    <row r="6759" spans="3:19">
      <c r="C6759" s="577"/>
      <c r="R6759" s="577"/>
      <c r="S6759" s="577"/>
    </row>
    <row r="6760" spans="3:19">
      <c r="C6760" s="577"/>
      <c r="R6760" s="577"/>
      <c r="S6760" s="577"/>
    </row>
    <row r="6761" spans="3:19">
      <c r="C6761" s="577"/>
      <c r="R6761" s="577"/>
      <c r="S6761" s="577"/>
    </row>
    <row r="6762" spans="3:19">
      <c r="C6762" s="577"/>
      <c r="R6762" s="577"/>
      <c r="S6762" s="577"/>
    </row>
    <row r="6763" spans="3:19">
      <c r="C6763" s="577"/>
      <c r="R6763" s="577"/>
      <c r="S6763" s="577"/>
    </row>
    <row r="6764" spans="3:19">
      <c r="C6764" s="577"/>
      <c r="R6764" s="577"/>
      <c r="S6764" s="577"/>
    </row>
    <row r="6765" spans="3:19">
      <c r="C6765" s="577"/>
      <c r="R6765" s="577"/>
      <c r="S6765" s="577"/>
    </row>
    <row r="6766" spans="3:19">
      <c r="C6766" s="577"/>
      <c r="R6766" s="577"/>
      <c r="S6766" s="577"/>
    </row>
    <row r="6767" spans="3:19">
      <c r="C6767" s="577"/>
      <c r="R6767" s="577"/>
      <c r="S6767" s="577"/>
    </row>
    <row r="6768" spans="3:19">
      <c r="C6768" s="577"/>
      <c r="R6768" s="577"/>
      <c r="S6768" s="577"/>
    </row>
    <row r="6769" spans="3:19">
      <c r="C6769" s="577"/>
      <c r="R6769" s="577"/>
      <c r="S6769" s="577"/>
    </row>
    <row r="6770" spans="3:19">
      <c r="C6770" s="577"/>
      <c r="R6770" s="577"/>
      <c r="S6770" s="577"/>
    </row>
    <row r="6771" spans="3:19">
      <c r="C6771" s="577"/>
      <c r="R6771" s="577"/>
      <c r="S6771" s="577"/>
    </row>
    <row r="6772" spans="3:19">
      <c r="C6772" s="577"/>
      <c r="R6772" s="577"/>
      <c r="S6772" s="577"/>
    </row>
    <row r="6773" spans="3:19">
      <c r="C6773" s="577"/>
      <c r="R6773" s="577"/>
      <c r="S6773" s="577"/>
    </row>
    <row r="6774" spans="3:19">
      <c r="C6774" s="577"/>
      <c r="R6774" s="577"/>
      <c r="S6774" s="577"/>
    </row>
    <row r="6775" spans="3:19">
      <c r="C6775" s="577"/>
      <c r="R6775" s="577"/>
      <c r="S6775" s="577"/>
    </row>
    <row r="6776" spans="3:19">
      <c r="C6776" s="577"/>
      <c r="R6776" s="577"/>
      <c r="S6776" s="577"/>
    </row>
    <row r="6777" spans="3:19">
      <c r="C6777" s="577"/>
      <c r="R6777" s="577"/>
      <c r="S6777" s="577"/>
    </row>
    <row r="6778" spans="3:19">
      <c r="C6778" s="577"/>
      <c r="R6778" s="577"/>
      <c r="S6778" s="577"/>
    </row>
    <row r="6779" spans="3:19">
      <c r="C6779" s="577"/>
      <c r="R6779" s="577"/>
      <c r="S6779" s="577"/>
    </row>
    <row r="6780" spans="3:19">
      <c r="C6780" s="577"/>
      <c r="R6780" s="577"/>
      <c r="S6780" s="577"/>
    </row>
    <row r="6781" spans="3:19">
      <c r="C6781" s="577"/>
      <c r="R6781" s="577"/>
      <c r="S6781" s="577"/>
    </row>
    <row r="6782" spans="3:19">
      <c r="C6782" s="577"/>
      <c r="R6782" s="577"/>
      <c r="S6782" s="577"/>
    </row>
    <row r="6783" spans="3:19">
      <c r="C6783" s="577"/>
      <c r="R6783" s="577"/>
      <c r="S6783" s="577"/>
    </row>
    <row r="6784" spans="3:19">
      <c r="C6784" s="577"/>
      <c r="R6784" s="577"/>
      <c r="S6784" s="577"/>
    </row>
    <row r="6785" spans="3:19">
      <c r="C6785" s="577"/>
      <c r="R6785" s="577"/>
      <c r="S6785" s="577"/>
    </row>
    <row r="6786" spans="3:19">
      <c r="C6786" s="577"/>
      <c r="R6786" s="577"/>
      <c r="S6786" s="577"/>
    </row>
    <row r="6787" spans="3:19">
      <c r="C6787" s="577"/>
      <c r="R6787" s="577"/>
      <c r="S6787" s="577"/>
    </row>
    <row r="6788" spans="3:19">
      <c r="C6788" s="577"/>
      <c r="R6788" s="577"/>
      <c r="S6788" s="577"/>
    </row>
    <row r="6789" spans="3:19">
      <c r="C6789" s="577"/>
      <c r="R6789" s="577"/>
      <c r="S6789" s="577"/>
    </row>
    <row r="6790" spans="3:19">
      <c r="C6790" s="577"/>
      <c r="R6790" s="577"/>
      <c r="S6790" s="577"/>
    </row>
    <row r="6791" spans="3:19">
      <c r="C6791" s="577"/>
      <c r="R6791" s="577"/>
      <c r="S6791" s="577"/>
    </row>
    <row r="6792" spans="3:19">
      <c r="C6792" s="577"/>
      <c r="R6792" s="577"/>
      <c r="S6792" s="577"/>
    </row>
    <row r="6793" spans="3:19">
      <c r="C6793" s="577"/>
      <c r="R6793" s="577"/>
      <c r="S6793" s="577"/>
    </row>
    <row r="6794" spans="3:19">
      <c r="C6794" s="577"/>
      <c r="R6794" s="577"/>
      <c r="S6794" s="577"/>
    </row>
    <row r="6795" spans="3:19">
      <c r="C6795" s="577"/>
      <c r="R6795" s="577"/>
      <c r="S6795" s="577"/>
    </row>
    <row r="6796" spans="3:19">
      <c r="C6796" s="577"/>
      <c r="R6796" s="577"/>
      <c r="S6796" s="577"/>
    </row>
    <row r="6797" spans="3:19">
      <c r="C6797" s="577"/>
      <c r="R6797" s="577"/>
      <c r="S6797" s="577"/>
    </row>
    <row r="6798" spans="3:19">
      <c r="C6798" s="577"/>
      <c r="R6798" s="577"/>
      <c r="S6798" s="577"/>
    </row>
    <row r="6799" spans="3:19">
      <c r="C6799" s="577"/>
      <c r="R6799" s="577"/>
      <c r="S6799" s="577"/>
    </row>
    <row r="6800" spans="3:19">
      <c r="C6800" s="577"/>
      <c r="R6800" s="577"/>
      <c r="S6800" s="577"/>
    </row>
    <row r="6801" spans="3:19">
      <c r="C6801" s="577"/>
      <c r="R6801" s="577"/>
      <c r="S6801" s="577"/>
    </row>
    <row r="6802" spans="3:19">
      <c r="C6802" s="577"/>
      <c r="R6802" s="577"/>
      <c r="S6802" s="577"/>
    </row>
    <row r="6803" spans="3:19">
      <c r="C6803" s="577"/>
      <c r="R6803" s="577"/>
      <c r="S6803" s="577"/>
    </row>
    <row r="6804" spans="3:19">
      <c r="C6804" s="577"/>
      <c r="R6804" s="577"/>
      <c r="S6804" s="577"/>
    </row>
    <row r="6805" spans="3:19">
      <c r="C6805" s="577"/>
      <c r="R6805" s="577"/>
      <c r="S6805" s="577"/>
    </row>
    <row r="6806" spans="3:19">
      <c r="C6806" s="577"/>
      <c r="R6806" s="577"/>
      <c r="S6806" s="577"/>
    </row>
    <row r="6807" spans="3:19">
      <c r="C6807" s="577"/>
      <c r="R6807" s="577"/>
      <c r="S6807" s="577"/>
    </row>
    <row r="6808" spans="3:19">
      <c r="C6808" s="577"/>
      <c r="R6808" s="577"/>
      <c r="S6808" s="577"/>
    </row>
    <row r="6809" spans="3:19">
      <c r="C6809" s="577"/>
      <c r="R6809" s="577"/>
      <c r="S6809" s="577"/>
    </row>
    <row r="6810" spans="3:19">
      <c r="C6810" s="577"/>
      <c r="R6810" s="577"/>
      <c r="S6810" s="577"/>
    </row>
    <row r="6811" spans="3:19">
      <c r="C6811" s="577"/>
      <c r="R6811" s="577"/>
      <c r="S6811" s="577"/>
    </row>
    <row r="6812" spans="3:19">
      <c r="C6812" s="577"/>
      <c r="R6812" s="577"/>
      <c r="S6812" s="577"/>
    </row>
    <row r="6813" spans="3:19">
      <c r="C6813" s="577"/>
      <c r="R6813" s="577"/>
      <c r="S6813" s="577"/>
    </row>
    <row r="6814" spans="3:19">
      <c r="C6814" s="577"/>
      <c r="R6814" s="577"/>
      <c r="S6814" s="577"/>
    </row>
    <row r="6815" spans="3:19">
      <c r="C6815" s="577"/>
      <c r="R6815" s="577"/>
      <c r="S6815" s="577"/>
    </row>
    <row r="6816" spans="3:19">
      <c r="C6816" s="577"/>
      <c r="R6816" s="577"/>
      <c r="S6816" s="577"/>
    </row>
    <row r="6817" spans="3:19">
      <c r="C6817" s="577"/>
      <c r="R6817" s="577"/>
      <c r="S6817" s="577"/>
    </row>
    <row r="6818" spans="3:19">
      <c r="C6818" s="577"/>
      <c r="R6818" s="577"/>
      <c r="S6818" s="577"/>
    </row>
    <row r="6819" spans="3:19">
      <c r="C6819" s="577"/>
      <c r="R6819" s="577"/>
      <c r="S6819" s="577"/>
    </row>
    <row r="6820" spans="3:19">
      <c r="C6820" s="577"/>
      <c r="R6820" s="577"/>
      <c r="S6820" s="577"/>
    </row>
    <row r="6821" spans="3:19">
      <c r="C6821" s="577"/>
      <c r="R6821" s="577"/>
      <c r="S6821" s="577"/>
    </row>
    <row r="6822" spans="3:19">
      <c r="C6822" s="577"/>
      <c r="R6822" s="577"/>
      <c r="S6822" s="577"/>
    </row>
    <row r="6823" spans="3:19">
      <c r="C6823" s="577"/>
      <c r="R6823" s="577"/>
      <c r="S6823" s="577"/>
    </row>
    <row r="6824" spans="3:19">
      <c r="C6824" s="577"/>
      <c r="R6824" s="577"/>
      <c r="S6824" s="577"/>
    </row>
    <row r="6825" spans="3:19">
      <c r="C6825" s="577"/>
      <c r="R6825" s="577"/>
      <c r="S6825" s="577"/>
    </row>
    <row r="6826" spans="3:19">
      <c r="C6826" s="577"/>
      <c r="R6826" s="577"/>
      <c r="S6826" s="577"/>
    </row>
    <row r="6827" spans="3:19">
      <c r="C6827" s="577"/>
      <c r="R6827" s="577"/>
      <c r="S6827" s="577"/>
    </row>
    <row r="6828" spans="3:19">
      <c r="C6828" s="577"/>
      <c r="R6828" s="577"/>
      <c r="S6828" s="577"/>
    </row>
    <row r="6829" spans="3:19">
      <c r="C6829" s="577"/>
      <c r="R6829" s="577"/>
      <c r="S6829" s="577"/>
    </row>
    <row r="6830" spans="3:19">
      <c r="C6830" s="577"/>
      <c r="R6830" s="577"/>
      <c r="S6830" s="577"/>
    </row>
    <row r="6831" spans="3:19">
      <c r="C6831" s="577"/>
      <c r="R6831" s="577"/>
      <c r="S6831" s="577"/>
    </row>
    <row r="6832" spans="3:19">
      <c r="C6832" s="577"/>
      <c r="R6832" s="577"/>
      <c r="S6832" s="577"/>
    </row>
    <row r="6833" spans="3:19">
      <c r="C6833" s="577"/>
      <c r="R6833" s="577"/>
      <c r="S6833" s="577"/>
    </row>
    <row r="6834" spans="3:19">
      <c r="C6834" s="577"/>
      <c r="R6834" s="577"/>
      <c r="S6834" s="577"/>
    </row>
    <row r="6835" spans="3:19">
      <c r="C6835" s="577"/>
      <c r="R6835" s="577"/>
      <c r="S6835" s="577"/>
    </row>
    <row r="6836" spans="3:19">
      <c r="C6836" s="577"/>
      <c r="R6836" s="577"/>
      <c r="S6836" s="577"/>
    </row>
    <row r="6837" spans="3:19">
      <c r="C6837" s="577"/>
      <c r="R6837" s="577"/>
      <c r="S6837" s="577"/>
    </row>
    <row r="6838" spans="3:19">
      <c r="C6838" s="577"/>
      <c r="R6838" s="577"/>
      <c r="S6838" s="577"/>
    </row>
    <row r="6839" spans="3:19">
      <c r="C6839" s="577"/>
      <c r="R6839" s="577"/>
      <c r="S6839" s="577"/>
    </row>
    <row r="6840" spans="3:19">
      <c r="C6840" s="577"/>
      <c r="R6840" s="577"/>
      <c r="S6840" s="577"/>
    </row>
    <row r="6841" spans="3:19">
      <c r="C6841" s="577"/>
      <c r="R6841" s="577"/>
      <c r="S6841" s="577"/>
    </row>
    <row r="6842" spans="3:19">
      <c r="C6842" s="577"/>
      <c r="R6842" s="577"/>
      <c r="S6842" s="577"/>
    </row>
    <row r="6843" spans="3:19">
      <c r="C6843" s="577"/>
      <c r="R6843" s="577"/>
      <c r="S6843" s="577"/>
    </row>
    <row r="6844" spans="3:19">
      <c r="C6844" s="577"/>
      <c r="R6844" s="577"/>
      <c r="S6844" s="577"/>
    </row>
    <row r="6845" spans="3:19">
      <c r="C6845" s="577"/>
      <c r="R6845" s="577"/>
      <c r="S6845" s="577"/>
    </row>
    <row r="6846" spans="3:19">
      <c r="C6846" s="577"/>
      <c r="R6846" s="577"/>
      <c r="S6846" s="577"/>
    </row>
    <row r="6847" spans="3:19">
      <c r="C6847" s="577"/>
      <c r="R6847" s="577"/>
      <c r="S6847" s="577"/>
    </row>
    <row r="6848" spans="3:19">
      <c r="C6848" s="577"/>
      <c r="R6848" s="577"/>
      <c r="S6848" s="577"/>
    </row>
    <row r="6849" spans="3:19">
      <c r="C6849" s="577"/>
      <c r="R6849" s="577"/>
      <c r="S6849" s="577"/>
    </row>
    <row r="6850" spans="3:19">
      <c r="C6850" s="577"/>
      <c r="R6850" s="577"/>
      <c r="S6850" s="577"/>
    </row>
    <row r="6851" spans="3:19">
      <c r="C6851" s="577"/>
      <c r="R6851" s="577"/>
      <c r="S6851" s="577"/>
    </row>
    <row r="6852" spans="3:19">
      <c r="C6852" s="577"/>
      <c r="R6852" s="577"/>
      <c r="S6852" s="577"/>
    </row>
    <row r="6853" spans="3:19">
      <c r="C6853" s="577"/>
      <c r="R6853" s="577"/>
      <c r="S6853" s="577"/>
    </row>
    <row r="6854" spans="3:19">
      <c r="C6854" s="577"/>
      <c r="R6854" s="577"/>
      <c r="S6854" s="577"/>
    </row>
    <row r="6855" spans="3:19">
      <c r="C6855" s="577"/>
      <c r="R6855" s="577"/>
      <c r="S6855" s="577"/>
    </row>
    <row r="6856" spans="3:19">
      <c r="C6856" s="577"/>
      <c r="R6856" s="577"/>
      <c r="S6856" s="577"/>
    </row>
    <row r="6857" spans="3:19">
      <c r="C6857" s="577"/>
      <c r="R6857" s="577"/>
      <c r="S6857" s="577"/>
    </row>
    <row r="6858" spans="3:19">
      <c r="C6858" s="577"/>
      <c r="R6858" s="577"/>
      <c r="S6858" s="577"/>
    </row>
    <row r="6859" spans="3:19">
      <c r="C6859" s="577"/>
      <c r="R6859" s="577"/>
      <c r="S6859" s="577"/>
    </row>
    <row r="6860" spans="3:19">
      <c r="C6860" s="577"/>
      <c r="R6860" s="577"/>
      <c r="S6860" s="577"/>
    </row>
    <row r="6861" spans="3:19">
      <c r="C6861" s="577"/>
      <c r="R6861" s="577"/>
      <c r="S6861" s="577"/>
    </row>
    <row r="6862" spans="3:19">
      <c r="C6862" s="577"/>
      <c r="R6862" s="577"/>
      <c r="S6862" s="577"/>
    </row>
    <row r="6863" spans="3:19">
      <c r="C6863" s="577"/>
      <c r="R6863" s="577"/>
      <c r="S6863" s="577"/>
    </row>
    <row r="6864" spans="3:19">
      <c r="C6864" s="577"/>
      <c r="R6864" s="577"/>
      <c r="S6864" s="577"/>
    </row>
    <row r="6865" spans="3:19">
      <c r="C6865" s="577"/>
      <c r="R6865" s="577"/>
      <c r="S6865" s="577"/>
    </row>
    <row r="6866" spans="3:19">
      <c r="C6866" s="577"/>
      <c r="R6866" s="577"/>
      <c r="S6866" s="577"/>
    </row>
    <row r="6867" spans="3:19">
      <c r="C6867" s="577"/>
      <c r="R6867" s="577"/>
      <c r="S6867" s="577"/>
    </row>
    <row r="6868" spans="3:19">
      <c r="C6868" s="577"/>
      <c r="R6868" s="577"/>
      <c r="S6868" s="577"/>
    </row>
    <row r="6869" spans="3:19">
      <c r="C6869" s="577"/>
      <c r="R6869" s="577"/>
      <c r="S6869" s="577"/>
    </row>
    <row r="6870" spans="3:19">
      <c r="C6870" s="577"/>
      <c r="R6870" s="577"/>
      <c r="S6870" s="577"/>
    </row>
    <row r="6871" spans="3:19">
      <c r="C6871" s="577"/>
      <c r="R6871" s="577"/>
      <c r="S6871" s="577"/>
    </row>
    <row r="6872" spans="3:19">
      <c r="C6872" s="577"/>
      <c r="R6872" s="577"/>
      <c r="S6872" s="577"/>
    </row>
    <row r="6873" spans="3:19">
      <c r="C6873" s="577"/>
      <c r="R6873" s="577"/>
      <c r="S6873" s="577"/>
    </row>
    <row r="6874" spans="3:19">
      <c r="C6874" s="577"/>
      <c r="R6874" s="577"/>
      <c r="S6874" s="577"/>
    </row>
    <row r="6875" spans="3:19">
      <c r="C6875" s="577"/>
      <c r="R6875" s="577"/>
      <c r="S6875" s="577"/>
    </row>
    <row r="6876" spans="3:19">
      <c r="C6876" s="577"/>
      <c r="R6876" s="577"/>
      <c r="S6876" s="577"/>
    </row>
    <row r="6877" spans="3:19">
      <c r="C6877" s="577"/>
      <c r="R6877" s="577"/>
      <c r="S6877" s="577"/>
    </row>
    <row r="6878" spans="3:19">
      <c r="C6878" s="577"/>
      <c r="R6878" s="577"/>
      <c r="S6878" s="577"/>
    </row>
    <row r="6879" spans="3:19">
      <c r="C6879" s="577"/>
      <c r="R6879" s="577"/>
      <c r="S6879" s="577"/>
    </row>
    <row r="6880" spans="3:19">
      <c r="C6880" s="577"/>
      <c r="R6880" s="577"/>
      <c r="S6880" s="577"/>
    </row>
    <row r="6881" spans="3:19">
      <c r="C6881" s="577"/>
      <c r="R6881" s="577"/>
      <c r="S6881" s="577"/>
    </row>
    <row r="6882" spans="3:19">
      <c r="C6882" s="577"/>
      <c r="R6882" s="577"/>
      <c r="S6882" s="577"/>
    </row>
    <row r="6883" spans="3:19">
      <c r="C6883" s="577"/>
      <c r="R6883" s="577"/>
      <c r="S6883" s="577"/>
    </row>
    <row r="6884" spans="3:19">
      <c r="C6884" s="577"/>
      <c r="R6884" s="577"/>
      <c r="S6884" s="577"/>
    </row>
    <row r="6885" spans="3:19">
      <c r="C6885" s="577"/>
      <c r="R6885" s="577"/>
      <c r="S6885" s="577"/>
    </row>
    <row r="6886" spans="3:19">
      <c r="C6886" s="577"/>
      <c r="R6886" s="577"/>
      <c r="S6886" s="577"/>
    </row>
    <row r="6887" spans="3:19">
      <c r="C6887" s="577"/>
      <c r="R6887" s="577"/>
      <c r="S6887" s="577"/>
    </row>
    <row r="6888" spans="3:19">
      <c r="C6888" s="577"/>
      <c r="R6888" s="577"/>
      <c r="S6888" s="577"/>
    </row>
    <row r="6889" spans="3:19">
      <c r="C6889" s="577"/>
      <c r="R6889" s="577"/>
      <c r="S6889" s="577"/>
    </row>
    <row r="6890" spans="3:19">
      <c r="C6890" s="577"/>
      <c r="R6890" s="577"/>
      <c r="S6890" s="577"/>
    </row>
    <row r="6891" spans="3:19">
      <c r="C6891" s="577"/>
      <c r="R6891" s="577"/>
      <c r="S6891" s="577"/>
    </row>
    <row r="6892" spans="3:19">
      <c r="C6892" s="577"/>
      <c r="R6892" s="577"/>
      <c r="S6892" s="577"/>
    </row>
    <row r="6893" spans="3:19">
      <c r="C6893" s="577"/>
      <c r="R6893" s="577"/>
      <c r="S6893" s="577"/>
    </row>
    <row r="6894" spans="3:19">
      <c r="C6894" s="577"/>
      <c r="R6894" s="577"/>
      <c r="S6894" s="577"/>
    </row>
    <row r="6895" spans="3:19">
      <c r="C6895" s="577"/>
      <c r="R6895" s="577"/>
      <c r="S6895" s="577"/>
    </row>
    <row r="6896" spans="3:19">
      <c r="C6896" s="577"/>
      <c r="R6896" s="577"/>
      <c r="S6896" s="577"/>
    </row>
    <row r="6897" spans="3:19">
      <c r="C6897" s="577"/>
      <c r="R6897" s="577"/>
      <c r="S6897" s="577"/>
    </row>
    <row r="6898" spans="3:19">
      <c r="C6898" s="577"/>
      <c r="R6898" s="577"/>
      <c r="S6898" s="577"/>
    </row>
    <row r="6899" spans="3:19">
      <c r="C6899" s="577"/>
      <c r="R6899" s="577"/>
      <c r="S6899" s="577"/>
    </row>
    <row r="6900" spans="3:19">
      <c r="C6900" s="577"/>
      <c r="R6900" s="577"/>
      <c r="S6900" s="577"/>
    </row>
    <row r="6901" spans="3:19">
      <c r="C6901" s="577"/>
      <c r="R6901" s="577"/>
      <c r="S6901" s="577"/>
    </row>
    <row r="6902" spans="3:19">
      <c r="C6902" s="577"/>
      <c r="R6902" s="577"/>
      <c r="S6902" s="577"/>
    </row>
    <row r="6903" spans="3:19">
      <c r="C6903" s="577"/>
      <c r="R6903" s="577"/>
      <c r="S6903" s="577"/>
    </row>
    <row r="6904" spans="3:19">
      <c r="C6904" s="577"/>
      <c r="R6904" s="577"/>
      <c r="S6904" s="577"/>
    </row>
    <row r="6905" spans="3:19">
      <c r="C6905" s="577"/>
      <c r="R6905" s="577"/>
      <c r="S6905" s="577"/>
    </row>
    <row r="6906" spans="3:19">
      <c r="C6906" s="577"/>
      <c r="R6906" s="577"/>
      <c r="S6906" s="577"/>
    </row>
    <row r="6907" spans="3:19">
      <c r="C6907" s="577"/>
      <c r="R6907" s="577"/>
      <c r="S6907" s="577"/>
    </row>
    <row r="6908" spans="3:19">
      <c r="C6908" s="577"/>
      <c r="R6908" s="577"/>
      <c r="S6908" s="577"/>
    </row>
    <row r="6909" spans="3:19">
      <c r="C6909" s="577"/>
      <c r="R6909" s="577"/>
      <c r="S6909" s="577"/>
    </row>
    <row r="6910" spans="3:19">
      <c r="C6910" s="577"/>
      <c r="R6910" s="577"/>
      <c r="S6910" s="577"/>
    </row>
    <row r="6911" spans="3:19">
      <c r="C6911" s="577"/>
      <c r="R6911" s="577"/>
      <c r="S6911" s="577"/>
    </row>
    <row r="6912" spans="3:19">
      <c r="C6912" s="577"/>
      <c r="R6912" s="577"/>
      <c r="S6912" s="577"/>
    </row>
    <row r="6913" spans="3:19">
      <c r="C6913" s="577"/>
      <c r="R6913" s="577"/>
      <c r="S6913" s="577"/>
    </row>
    <row r="6914" spans="3:19">
      <c r="C6914" s="577"/>
      <c r="R6914" s="577"/>
      <c r="S6914" s="577"/>
    </row>
    <row r="6915" spans="3:19">
      <c r="C6915" s="577"/>
      <c r="R6915" s="577"/>
      <c r="S6915" s="577"/>
    </row>
    <row r="6916" spans="3:19">
      <c r="C6916" s="577"/>
      <c r="R6916" s="577"/>
      <c r="S6916" s="577"/>
    </row>
    <row r="6917" spans="3:19">
      <c r="C6917" s="577"/>
      <c r="R6917" s="577"/>
      <c r="S6917" s="577"/>
    </row>
    <row r="6918" spans="3:19">
      <c r="C6918" s="577"/>
      <c r="R6918" s="577"/>
      <c r="S6918" s="577"/>
    </row>
    <row r="6919" spans="3:19">
      <c r="C6919" s="577"/>
      <c r="R6919" s="577"/>
      <c r="S6919" s="577"/>
    </row>
    <row r="6920" spans="3:19">
      <c r="C6920" s="577"/>
      <c r="K6920" s="577"/>
      <c r="R6920" s="577"/>
      <c r="S6920" s="577"/>
    </row>
    <row r="6921" spans="3:19">
      <c r="C6921" s="577"/>
      <c r="R6921" s="577"/>
      <c r="S6921" s="577"/>
    </row>
    <row r="6922" spans="3:19">
      <c r="C6922" s="577"/>
      <c r="R6922" s="577"/>
      <c r="S6922" s="577"/>
    </row>
    <row r="6923" spans="3:19">
      <c r="C6923" s="577"/>
      <c r="R6923" s="577"/>
      <c r="S6923" s="577"/>
    </row>
    <row r="6924" spans="3:19">
      <c r="C6924" s="577"/>
      <c r="R6924" s="577"/>
      <c r="S6924" s="577"/>
    </row>
    <row r="6925" spans="3:19">
      <c r="C6925" s="577"/>
      <c r="R6925" s="577"/>
      <c r="S6925" s="577"/>
    </row>
    <row r="6926" spans="3:19">
      <c r="C6926" s="577"/>
      <c r="R6926" s="577"/>
      <c r="S6926" s="577"/>
    </row>
    <row r="6927" spans="3:19">
      <c r="C6927" s="577"/>
      <c r="R6927" s="577"/>
      <c r="S6927" s="577"/>
    </row>
    <row r="6928" spans="3:19">
      <c r="C6928" s="577"/>
      <c r="R6928" s="577"/>
      <c r="S6928" s="577"/>
    </row>
    <row r="6929" spans="3:19">
      <c r="C6929" s="577"/>
      <c r="R6929" s="577"/>
      <c r="S6929" s="577"/>
    </row>
    <row r="6930" spans="3:19">
      <c r="C6930" s="577"/>
      <c r="R6930" s="577"/>
      <c r="S6930" s="577"/>
    </row>
    <row r="6931" spans="3:19">
      <c r="C6931" s="577"/>
      <c r="R6931" s="577"/>
      <c r="S6931" s="577"/>
    </row>
    <row r="6932" spans="3:19">
      <c r="C6932" s="577"/>
      <c r="R6932" s="577"/>
      <c r="S6932" s="577"/>
    </row>
    <row r="6933" spans="3:19">
      <c r="C6933" s="577"/>
      <c r="R6933" s="577"/>
      <c r="S6933" s="577"/>
    </row>
    <row r="6934" spans="3:19">
      <c r="C6934" s="577"/>
      <c r="R6934" s="577"/>
      <c r="S6934" s="577"/>
    </row>
    <row r="6935" spans="3:19">
      <c r="C6935" s="577"/>
      <c r="R6935" s="577"/>
      <c r="S6935" s="577"/>
    </row>
    <row r="6936" spans="3:19">
      <c r="C6936" s="577"/>
      <c r="R6936" s="577"/>
      <c r="S6936" s="577"/>
    </row>
    <row r="6937" spans="3:19">
      <c r="C6937" s="577"/>
      <c r="R6937" s="577"/>
      <c r="S6937" s="577"/>
    </row>
    <row r="6938" spans="3:19">
      <c r="C6938" s="577"/>
      <c r="R6938" s="577"/>
      <c r="S6938" s="577"/>
    </row>
    <row r="6939" spans="3:19">
      <c r="C6939" s="577"/>
      <c r="R6939" s="577"/>
      <c r="S6939" s="577"/>
    </row>
    <row r="6940" spans="3:19">
      <c r="C6940" s="577"/>
      <c r="R6940" s="577"/>
      <c r="S6940" s="577"/>
    </row>
    <row r="6941" spans="3:19">
      <c r="C6941" s="577"/>
      <c r="R6941" s="577"/>
      <c r="S6941" s="577"/>
    </row>
    <row r="6942" spans="3:19">
      <c r="C6942" s="577"/>
      <c r="R6942" s="577"/>
      <c r="S6942" s="577"/>
    </row>
    <row r="6943" spans="3:19">
      <c r="C6943" s="577"/>
      <c r="R6943" s="577"/>
      <c r="S6943" s="577"/>
    </row>
    <row r="6944" spans="3:19">
      <c r="C6944" s="577"/>
      <c r="R6944" s="577"/>
      <c r="S6944" s="577"/>
    </row>
    <row r="6945" spans="3:19">
      <c r="C6945" s="577"/>
      <c r="R6945" s="577"/>
      <c r="S6945" s="577"/>
    </row>
    <row r="6946" spans="3:19">
      <c r="C6946" s="577"/>
      <c r="R6946" s="577"/>
      <c r="S6946" s="577"/>
    </row>
    <row r="6947" spans="3:19">
      <c r="C6947" s="577"/>
      <c r="R6947" s="577"/>
      <c r="S6947" s="577"/>
    </row>
    <row r="6948" spans="3:19">
      <c r="C6948" s="577"/>
      <c r="R6948" s="577"/>
      <c r="S6948" s="577"/>
    </row>
    <row r="6949" spans="3:19">
      <c r="C6949" s="577"/>
      <c r="R6949" s="577"/>
      <c r="S6949" s="577"/>
    </row>
    <row r="6950" spans="3:19">
      <c r="C6950" s="577"/>
      <c r="R6950" s="577"/>
      <c r="S6950" s="577"/>
    </row>
    <row r="6951" spans="3:19">
      <c r="C6951" s="577"/>
      <c r="R6951" s="577"/>
      <c r="S6951" s="577"/>
    </row>
    <row r="6952" spans="3:19">
      <c r="C6952" s="577"/>
      <c r="R6952" s="577"/>
      <c r="S6952" s="577"/>
    </row>
    <row r="6953" spans="3:19">
      <c r="C6953" s="577"/>
      <c r="R6953" s="577"/>
      <c r="S6953" s="577"/>
    </row>
    <row r="6954" spans="3:19">
      <c r="C6954" s="577"/>
      <c r="R6954" s="577"/>
      <c r="S6954" s="577"/>
    </row>
    <row r="6955" spans="3:19">
      <c r="C6955" s="577"/>
      <c r="R6955" s="577"/>
      <c r="S6955" s="577"/>
    </row>
    <row r="6956" spans="3:19">
      <c r="C6956" s="577"/>
      <c r="R6956" s="577"/>
      <c r="S6956" s="577"/>
    </row>
    <row r="6957" spans="3:19">
      <c r="C6957" s="577"/>
      <c r="R6957" s="577"/>
      <c r="S6957" s="577"/>
    </row>
    <row r="6958" spans="3:19">
      <c r="C6958" s="577"/>
      <c r="R6958" s="577"/>
      <c r="S6958" s="577"/>
    </row>
    <row r="6959" spans="3:19">
      <c r="C6959" s="577"/>
      <c r="R6959" s="577"/>
      <c r="S6959" s="577"/>
    </row>
    <row r="6960" spans="3:19">
      <c r="C6960" s="577"/>
      <c r="R6960" s="577"/>
      <c r="S6960" s="577"/>
    </row>
    <row r="6961" spans="3:19">
      <c r="C6961" s="577"/>
      <c r="R6961" s="577"/>
      <c r="S6961" s="577"/>
    </row>
    <row r="6962" spans="3:19">
      <c r="C6962" s="577"/>
      <c r="R6962" s="577"/>
      <c r="S6962" s="577"/>
    </row>
    <row r="6963" spans="3:19">
      <c r="C6963" s="577"/>
      <c r="R6963" s="577"/>
      <c r="S6963" s="577"/>
    </row>
    <row r="6964" spans="3:19">
      <c r="C6964" s="577"/>
      <c r="R6964" s="577"/>
      <c r="S6964" s="577"/>
    </row>
    <row r="6965" spans="3:19">
      <c r="C6965" s="577"/>
      <c r="R6965" s="577"/>
      <c r="S6965" s="577"/>
    </row>
    <row r="6966" spans="3:19">
      <c r="C6966" s="577"/>
      <c r="R6966" s="577"/>
      <c r="S6966" s="577"/>
    </row>
    <row r="6967" spans="3:19">
      <c r="C6967" s="577"/>
      <c r="R6967" s="577"/>
      <c r="S6967" s="577"/>
    </row>
    <row r="6968" spans="3:19">
      <c r="C6968" s="577"/>
      <c r="R6968" s="577"/>
      <c r="S6968" s="577"/>
    </row>
    <row r="6969" spans="3:19">
      <c r="C6969" s="577"/>
      <c r="R6969" s="577"/>
      <c r="S6969" s="577"/>
    </row>
    <row r="6970" spans="3:19">
      <c r="C6970" s="577"/>
      <c r="R6970" s="577"/>
      <c r="S6970" s="577"/>
    </row>
    <row r="6971" spans="3:19">
      <c r="C6971" s="577"/>
      <c r="R6971" s="577"/>
      <c r="S6971" s="577"/>
    </row>
    <row r="6972" spans="3:19">
      <c r="C6972" s="577"/>
      <c r="R6972" s="577"/>
      <c r="S6972" s="577"/>
    </row>
    <row r="6973" spans="3:19">
      <c r="C6973" s="577"/>
      <c r="R6973" s="577"/>
      <c r="S6973" s="577"/>
    </row>
    <row r="6974" spans="3:19">
      <c r="C6974" s="577"/>
      <c r="R6974" s="577"/>
      <c r="S6974" s="577"/>
    </row>
    <row r="6975" spans="3:19">
      <c r="C6975" s="577"/>
      <c r="R6975" s="577"/>
      <c r="S6975" s="577"/>
    </row>
    <row r="6976" spans="3:19">
      <c r="C6976" s="577"/>
      <c r="R6976" s="577"/>
      <c r="S6976" s="577"/>
    </row>
    <row r="6977" spans="3:19">
      <c r="C6977" s="577"/>
      <c r="R6977" s="577"/>
      <c r="S6977" s="577"/>
    </row>
    <row r="6978" spans="3:19">
      <c r="C6978" s="577"/>
      <c r="R6978" s="577"/>
      <c r="S6978" s="577"/>
    </row>
    <row r="6979" spans="3:19">
      <c r="C6979" s="577"/>
      <c r="R6979" s="577"/>
      <c r="S6979" s="577"/>
    </row>
    <row r="6980" spans="3:19">
      <c r="C6980" s="577"/>
      <c r="R6980" s="577"/>
      <c r="S6980" s="577"/>
    </row>
    <row r="6981" spans="3:19">
      <c r="C6981" s="577"/>
      <c r="R6981" s="577"/>
      <c r="S6981" s="577"/>
    </row>
    <row r="6982" spans="3:19">
      <c r="C6982" s="577"/>
      <c r="R6982" s="577"/>
      <c r="S6982" s="577"/>
    </row>
    <row r="6983" spans="3:19">
      <c r="C6983" s="577"/>
      <c r="R6983" s="577"/>
      <c r="S6983" s="577"/>
    </row>
    <row r="6984" spans="3:19">
      <c r="C6984" s="577"/>
      <c r="R6984" s="577"/>
      <c r="S6984" s="577"/>
    </row>
    <row r="6985" spans="3:19">
      <c r="C6985" s="577"/>
      <c r="R6985" s="577"/>
      <c r="S6985" s="577"/>
    </row>
    <row r="6986" spans="3:19">
      <c r="C6986" s="577"/>
      <c r="R6986" s="577"/>
      <c r="S6986" s="577"/>
    </row>
    <row r="6987" spans="3:19">
      <c r="C6987" s="577"/>
      <c r="R6987" s="577"/>
      <c r="S6987" s="577"/>
    </row>
    <row r="6988" spans="3:19">
      <c r="C6988" s="577"/>
      <c r="R6988" s="577"/>
      <c r="S6988" s="577"/>
    </row>
    <row r="6989" spans="3:19">
      <c r="C6989" s="577"/>
      <c r="R6989" s="577"/>
      <c r="S6989" s="577"/>
    </row>
    <row r="6990" spans="3:19">
      <c r="C6990" s="577"/>
      <c r="R6990" s="577"/>
      <c r="S6990" s="577"/>
    </row>
    <row r="6991" spans="3:19">
      <c r="C6991" s="577"/>
      <c r="R6991" s="577"/>
      <c r="S6991" s="577"/>
    </row>
    <row r="6992" spans="3:19">
      <c r="C6992" s="577"/>
      <c r="R6992" s="577"/>
      <c r="S6992" s="577"/>
    </row>
    <row r="6993" spans="3:19">
      <c r="C6993" s="577"/>
      <c r="R6993" s="577"/>
      <c r="S6993" s="577"/>
    </row>
    <row r="6994" spans="3:19">
      <c r="C6994" s="577"/>
      <c r="R6994" s="577"/>
      <c r="S6994" s="577"/>
    </row>
    <row r="6995" spans="3:19">
      <c r="C6995" s="577"/>
      <c r="R6995" s="577"/>
      <c r="S6995" s="577"/>
    </row>
    <row r="6996" spans="3:19">
      <c r="C6996" s="577"/>
      <c r="R6996" s="577"/>
      <c r="S6996" s="577"/>
    </row>
    <row r="6997" spans="3:19">
      <c r="C6997" s="577"/>
      <c r="R6997" s="577"/>
      <c r="S6997" s="577"/>
    </row>
    <row r="6998" spans="3:19">
      <c r="C6998" s="577"/>
      <c r="R6998" s="577"/>
      <c r="S6998" s="577"/>
    </row>
    <row r="6999" spans="3:19">
      <c r="C6999" s="577"/>
      <c r="R6999" s="577"/>
      <c r="S6999" s="577"/>
    </row>
    <row r="7000" spans="3:19">
      <c r="C7000" s="577"/>
      <c r="R7000" s="577"/>
      <c r="S7000" s="577"/>
    </row>
    <row r="7001" spans="3:19">
      <c r="C7001" s="577"/>
      <c r="R7001" s="577"/>
      <c r="S7001" s="577"/>
    </row>
    <row r="7002" spans="3:19">
      <c r="C7002" s="577"/>
      <c r="R7002" s="577"/>
      <c r="S7002" s="577"/>
    </row>
    <row r="7003" spans="3:19">
      <c r="C7003" s="577"/>
      <c r="R7003" s="577"/>
      <c r="S7003" s="577"/>
    </row>
    <row r="7004" spans="3:19">
      <c r="C7004" s="577"/>
      <c r="R7004" s="577"/>
      <c r="S7004" s="577"/>
    </row>
    <row r="7005" spans="3:19">
      <c r="C7005" s="577"/>
      <c r="R7005" s="577"/>
      <c r="S7005" s="577"/>
    </row>
    <row r="7006" spans="3:19">
      <c r="C7006" s="577"/>
      <c r="R7006" s="577"/>
      <c r="S7006" s="577"/>
    </row>
    <row r="7007" spans="3:19">
      <c r="C7007" s="577"/>
      <c r="R7007" s="577"/>
      <c r="S7007" s="577"/>
    </row>
    <row r="7008" spans="3:19">
      <c r="C7008" s="577"/>
      <c r="R7008" s="577"/>
      <c r="S7008" s="577"/>
    </row>
    <row r="7009" spans="3:19">
      <c r="C7009" s="577"/>
      <c r="R7009" s="577"/>
      <c r="S7009" s="577"/>
    </row>
    <row r="7010" spans="3:19">
      <c r="C7010" s="577"/>
      <c r="R7010" s="577"/>
      <c r="S7010" s="577"/>
    </row>
    <row r="7011" spans="3:19">
      <c r="C7011" s="577"/>
      <c r="R7011" s="577"/>
      <c r="S7011" s="577"/>
    </row>
    <row r="7012" spans="3:19">
      <c r="C7012" s="577"/>
      <c r="R7012" s="577"/>
      <c r="S7012" s="577"/>
    </row>
    <row r="7013" spans="3:19">
      <c r="C7013" s="577"/>
      <c r="R7013" s="577"/>
      <c r="S7013" s="577"/>
    </row>
    <row r="7014" spans="3:19">
      <c r="C7014" s="577"/>
      <c r="R7014" s="577"/>
      <c r="S7014" s="577"/>
    </row>
    <row r="7015" spans="3:19">
      <c r="C7015" s="577"/>
      <c r="R7015" s="577"/>
      <c r="S7015" s="577"/>
    </row>
    <row r="7016" spans="3:19">
      <c r="C7016" s="577"/>
      <c r="R7016" s="577"/>
      <c r="S7016" s="577"/>
    </row>
    <row r="7017" spans="3:19">
      <c r="C7017" s="577"/>
      <c r="R7017" s="577"/>
      <c r="S7017" s="577"/>
    </row>
    <row r="7018" spans="3:19">
      <c r="C7018" s="577"/>
      <c r="R7018" s="577"/>
      <c r="S7018" s="577"/>
    </row>
    <row r="7019" spans="3:19">
      <c r="C7019" s="577"/>
      <c r="R7019" s="577"/>
      <c r="S7019" s="577"/>
    </row>
    <row r="7020" spans="3:19">
      <c r="C7020" s="577"/>
      <c r="R7020" s="577"/>
      <c r="S7020" s="577"/>
    </row>
    <row r="7021" spans="3:19">
      <c r="C7021" s="577"/>
      <c r="R7021" s="577"/>
      <c r="S7021" s="577"/>
    </row>
    <row r="7022" spans="3:19">
      <c r="C7022" s="577"/>
      <c r="R7022" s="577"/>
      <c r="S7022" s="577"/>
    </row>
    <row r="7023" spans="3:19">
      <c r="C7023" s="577"/>
      <c r="R7023" s="577"/>
      <c r="S7023" s="577"/>
    </row>
    <row r="7024" spans="3:19">
      <c r="C7024" s="577"/>
      <c r="R7024" s="577"/>
      <c r="S7024" s="577"/>
    </row>
    <row r="7025" spans="3:19">
      <c r="C7025" s="577"/>
      <c r="R7025" s="577"/>
      <c r="S7025" s="577"/>
    </row>
    <row r="7026" spans="3:19">
      <c r="C7026" s="577"/>
      <c r="R7026" s="577"/>
      <c r="S7026" s="577"/>
    </row>
    <row r="7027" spans="3:19">
      <c r="C7027" s="577"/>
      <c r="R7027" s="577"/>
      <c r="S7027" s="577"/>
    </row>
    <row r="7028" spans="3:19">
      <c r="C7028" s="577"/>
      <c r="R7028" s="577"/>
      <c r="S7028" s="577"/>
    </row>
    <row r="7029" spans="3:19">
      <c r="C7029" s="577"/>
      <c r="R7029" s="577"/>
      <c r="S7029" s="577"/>
    </row>
    <row r="7030" spans="3:19">
      <c r="C7030" s="577"/>
      <c r="R7030" s="577"/>
      <c r="S7030" s="577"/>
    </row>
    <row r="7031" spans="3:19">
      <c r="C7031" s="577"/>
      <c r="R7031" s="577"/>
      <c r="S7031" s="577"/>
    </row>
    <row r="7032" spans="3:19">
      <c r="C7032" s="577"/>
      <c r="R7032" s="577"/>
      <c r="S7032" s="577"/>
    </row>
    <row r="7033" spans="3:19">
      <c r="C7033" s="577"/>
      <c r="R7033" s="577"/>
      <c r="S7033" s="577"/>
    </row>
    <row r="7034" spans="3:19">
      <c r="C7034" s="577"/>
      <c r="R7034" s="577"/>
      <c r="S7034" s="577"/>
    </row>
    <row r="7035" spans="3:19">
      <c r="C7035" s="577"/>
      <c r="R7035" s="577"/>
      <c r="S7035" s="577"/>
    </row>
    <row r="7036" spans="3:19">
      <c r="C7036" s="577"/>
      <c r="R7036" s="577"/>
      <c r="S7036" s="577"/>
    </row>
    <row r="7037" spans="3:19">
      <c r="C7037" s="577"/>
      <c r="R7037" s="577"/>
      <c r="S7037" s="577"/>
    </row>
    <row r="7038" spans="3:19">
      <c r="C7038" s="577"/>
      <c r="R7038" s="577"/>
      <c r="S7038" s="577"/>
    </row>
    <row r="7039" spans="3:19">
      <c r="C7039" s="577"/>
      <c r="R7039" s="577"/>
      <c r="S7039" s="577"/>
    </row>
    <row r="7040" spans="3:19">
      <c r="C7040" s="577"/>
      <c r="R7040" s="577"/>
      <c r="S7040" s="577"/>
    </row>
    <row r="7041" spans="3:19">
      <c r="C7041" s="577"/>
      <c r="R7041" s="577"/>
      <c r="S7041" s="577"/>
    </row>
    <row r="7042" spans="3:19">
      <c r="C7042" s="577"/>
      <c r="R7042" s="577"/>
      <c r="S7042" s="577"/>
    </row>
    <row r="7043" spans="3:19">
      <c r="C7043" s="577"/>
      <c r="R7043" s="577"/>
      <c r="S7043" s="577"/>
    </row>
    <row r="7044" spans="3:19">
      <c r="C7044" s="577"/>
      <c r="R7044" s="577"/>
      <c r="S7044" s="577"/>
    </row>
    <row r="7045" spans="3:19">
      <c r="C7045" s="577"/>
      <c r="R7045" s="577"/>
      <c r="S7045" s="577"/>
    </row>
    <row r="7046" spans="3:19">
      <c r="C7046" s="577"/>
      <c r="R7046" s="577"/>
      <c r="S7046" s="577"/>
    </row>
    <row r="7047" spans="3:19">
      <c r="C7047" s="577"/>
      <c r="R7047" s="577"/>
      <c r="S7047" s="577"/>
    </row>
    <row r="7048" spans="3:19">
      <c r="C7048" s="577"/>
      <c r="R7048" s="577"/>
      <c r="S7048" s="577"/>
    </row>
    <row r="7049" spans="3:19">
      <c r="C7049" s="577"/>
      <c r="R7049" s="577"/>
      <c r="S7049" s="577"/>
    </row>
    <row r="7050" spans="3:19">
      <c r="C7050" s="577"/>
      <c r="R7050" s="577"/>
      <c r="S7050" s="577"/>
    </row>
    <row r="7051" spans="3:19">
      <c r="C7051" s="577"/>
      <c r="R7051" s="577"/>
      <c r="S7051" s="577"/>
    </row>
    <row r="7052" spans="3:19">
      <c r="C7052" s="577"/>
      <c r="R7052" s="577"/>
      <c r="S7052" s="577"/>
    </row>
    <row r="7053" spans="3:19">
      <c r="C7053" s="577"/>
      <c r="R7053" s="577"/>
      <c r="S7053" s="577"/>
    </row>
    <row r="7054" spans="3:19">
      <c r="C7054" s="577"/>
      <c r="R7054" s="577"/>
      <c r="S7054" s="577"/>
    </row>
    <row r="7055" spans="3:19">
      <c r="C7055" s="577"/>
      <c r="R7055" s="577"/>
      <c r="S7055" s="577"/>
    </row>
    <row r="7056" spans="3:19">
      <c r="C7056" s="577"/>
      <c r="R7056" s="577"/>
      <c r="S7056" s="577"/>
    </row>
    <row r="7057" spans="3:19">
      <c r="C7057" s="577"/>
      <c r="R7057" s="577"/>
      <c r="S7057" s="577"/>
    </row>
    <row r="7058" spans="3:19">
      <c r="C7058" s="577"/>
      <c r="R7058" s="577"/>
      <c r="S7058" s="577"/>
    </row>
    <row r="7059" spans="3:19">
      <c r="C7059" s="577"/>
      <c r="R7059" s="577"/>
      <c r="S7059" s="577"/>
    </row>
    <row r="7060" spans="3:19">
      <c r="C7060" s="577"/>
      <c r="R7060" s="577"/>
      <c r="S7060" s="577"/>
    </row>
    <row r="7061" spans="3:19">
      <c r="C7061" s="577"/>
      <c r="R7061" s="577"/>
      <c r="S7061" s="577"/>
    </row>
    <row r="7062" spans="3:19">
      <c r="C7062" s="577"/>
      <c r="R7062" s="577"/>
      <c r="S7062" s="577"/>
    </row>
    <row r="7063" spans="3:19">
      <c r="C7063" s="577"/>
      <c r="R7063" s="577"/>
      <c r="S7063" s="577"/>
    </row>
    <row r="7064" spans="3:19">
      <c r="C7064" s="577"/>
      <c r="R7064" s="577"/>
      <c r="S7064" s="577"/>
    </row>
    <row r="7065" spans="3:19">
      <c r="C7065" s="577"/>
      <c r="R7065" s="577"/>
      <c r="S7065" s="577"/>
    </row>
    <row r="7066" spans="3:19">
      <c r="C7066" s="577"/>
      <c r="R7066" s="577"/>
      <c r="S7066" s="577"/>
    </row>
    <row r="7067" spans="3:19">
      <c r="C7067" s="577"/>
      <c r="R7067" s="577"/>
      <c r="S7067" s="577"/>
    </row>
    <row r="7068" spans="3:19">
      <c r="C7068" s="577"/>
      <c r="R7068" s="577"/>
      <c r="S7068" s="577"/>
    </row>
    <row r="7069" spans="3:19">
      <c r="C7069" s="577"/>
      <c r="R7069" s="577"/>
      <c r="S7069" s="577"/>
    </row>
    <row r="7070" spans="3:19">
      <c r="C7070" s="577"/>
      <c r="R7070" s="577"/>
      <c r="S7070" s="577"/>
    </row>
    <row r="7071" spans="3:19">
      <c r="C7071" s="577"/>
      <c r="R7071" s="577"/>
      <c r="S7071" s="577"/>
    </row>
    <row r="7072" spans="3:19">
      <c r="C7072" s="577"/>
      <c r="R7072" s="577"/>
      <c r="S7072" s="577"/>
    </row>
    <row r="7073" spans="3:19">
      <c r="C7073" s="577"/>
      <c r="R7073" s="577"/>
      <c r="S7073" s="577"/>
    </row>
    <row r="7074" spans="3:19">
      <c r="C7074" s="577"/>
      <c r="R7074" s="577"/>
      <c r="S7074" s="577"/>
    </row>
    <row r="7075" spans="3:19">
      <c r="C7075" s="577"/>
      <c r="R7075" s="577"/>
      <c r="S7075" s="577"/>
    </row>
    <row r="7076" spans="3:19">
      <c r="C7076" s="577"/>
      <c r="R7076" s="577"/>
      <c r="S7076" s="577"/>
    </row>
    <row r="7077" spans="3:19">
      <c r="C7077" s="577"/>
      <c r="R7077" s="577"/>
      <c r="S7077" s="577"/>
    </row>
    <row r="7078" spans="3:19">
      <c r="C7078" s="577"/>
      <c r="R7078" s="577"/>
      <c r="S7078" s="577"/>
    </row>
    <row r="7079" spans="3:19">
      <c r="C7079" s="577"/>
      <c r="R7079" s="577"/>
      <c r="S7079" s="577"/>
    </row>
    <row r="7080" spans="3:19">
      <c r="C7080" s="577"/>
      <c r="R7080" s="577"/>
      <c r="S7080" s="577"/>
    </row>
    <row r="7081" spans="3:19">
      <c r="C7081" s="577"/>
      <c r="R7081" s="577"/>
      <c r="S7081" s="577"/>
    </row>
    <row r="7082" spans="3:19">
      <c r="C7082" s="577"/>
      <c r="R7082" s="577"/>
      <c r="S7082" s="577"/>
    </row>
    <row r="7083" spans="3:19">
      <c r="C7083" s="577"/>
      <c r="R7083" s="577"/>
      <c r="S7083" s="577"/>
    </row>
    <row r="7084" spans="3:19">
      <c r="C7084" s="577"/>
      <c r="R7084" s="577"/>
      <c r="S7084" s="577"/>
    </row>
    <row r="7085" spans="3:19">
      <c r="C7085" s="577"/>
      <c r="R7085" s="577"/>
      <c r="S7085" s="577"/>
    </row>
    <row r="7086" spans="3:19">
      <c r="C7086" s="577"/>
      <c r="R7086" s="577"/>
      <c r="S7086" s="577"/>
    </row>
    <row r="7087" spans="3:19">
      <c r="C7087" s="577"/>
      <c r="R7087" s="577"/>
      <c r="S7087" s="577"/>
    </row>
    <row r="7088" spans="3:19">
      <c r="C7088" s="577"/>
      <c r="R7088" s="577"/>
      <c r="S7088" s="577"/>
    </row>
    <row r="7089" spans="3:19">
      <c r="C7089" s="577"/>
      <c r="R7089" s="577"/>
      <c r="S7089" s="577"/>
    </row>
    <row r="7090" spans="3:19">
      <c r="C7090" s="577"/>
      <c r="R7090" s="577"/>
      <c r="S7090" s="577"/>
    </row>
    <row r="7091" spans="3:19">
      <c r="C7091" s="577"/>
      <c r="R7091" s="577"/>
      <c r="S7091" s="577"/>
    </row>
    <row r="7092" spans="3:19">
      <c r="C7092" s="577"/>
      <c r="R7092" s="577"/>
      <c r="S7092" s="577"/>
    </row>
    <row r="7093" spans="3:19">
      <c r="C7093" s="577"/>
      <c r="R7093" s="577"/>
      <c r="S7093" s="577"/>
    </row>
    <row r="7094" spans="3:19">
      <c r="C7094" s="577"/>
      <c r="R7094" s="577"/>
      <c r="S7094" s="577"/>
    </row>
    <row r="7095" spans="3:19">
      <c r="C7095" s="577"/>
      <c r="R7095" s="577"/>
      <c r="S7095" s="577"/>
    </row>
    <row r="7096" spans="3:19">
      <c r="C7096" s="577"/>
      <c r="R7096" s="577"/>
      <c r="S7096" s="577"/>
    </row>
    <row r="7097" spans="3:19">
      <c r="C7097" s="577"/>
      <c r="R7097" s="577"/>
      <c r="S7097" s="577"/>
    </row>
    <row r="7098" spans="3:19">
      <c r="C7098" s="577"/>
      <c r="R7098" s="577"/>
      <c r="S7098" s="577"/>
    </row>
    <row r="7099" spans="3:19">
      <c r="C7099" s="577"/>
      <c r="R7099" s="577"/>
      <c r="S7099" s="577"/>
    </row>
    <row r="7100" spans="3:19">
      <c r="C7100" s="577"/>
      <c r="R7100" s="577"/>
      <c r="S7100" s="577"/>
    </row>
    <row r="7101" spans="3:19">
      <c r="C7101" s="577"/>
      <c r="R7101" s="577"/>
      <c r="S7101" s="577"/>
    </row>
    <row r="7102" spans="3:19">
      <c r="C7102" s="577"/>
      <c r="R7102" s="577"/>
      <c r="S7102" s="577"/>
    </row>
    <row r="7103" spans="3:19">
      <c r="C7103" s="577"/>
      <c r="R7103" s="577"/>
      <c r="S7103" s="577"/>
    </row>
    <row r="7104" spans="3:19">
      <c r="C7104" s="577"/>
      <c r="R7104" s="577"/>
      <c r="S7104" s="577"/>
    </row>
    <row r="7105" spans="3:19">
      <c r="C7105" s="577"/>
      <c r="R7105" s="577"/>
      <c r="S7105" s="577"/>
    </row>
    <row r="7106" spans="3:19">
      <c r="C7106" s="577"/>
      <c r="R7106" s="577"/>
      <c r="S7106" s="577"/>
    </row>
    <row r="7107" spans="3:19">
      <c r="C7107" s="577"/>
      <c r="R7107" s="577"/>
      <c r="S7107" s="577"/>
    </row>
    <row r="7108" spans="3:19">
      <c r="C7108" s="577"/>
      <c r="R7108" s="577"/>
      <c r="S7108" s="577"/>
    </row>
    <row r="7109" spans="3:19">
      <c r="C7109" s="577"/>
      <c r="R7109" s="577"/>
      <c r="S7109" s="577"/>
    </row>
    <row r="7110" spans="3:19">
      <c r="C7110" s="577"/>
      <c r="R7110" s="577"/>
      <c r="S7110" s="577"/>
    </row>
    <row r="7111" spans="3:19">
      <c r="C7111" s="577"/>
      <c r="R7111" s="577"/>
      <c r="S7111" s="577"/>
    </row>
    <row r="7112" spans="3:19">
      <c r="C7112" s="577"/>
      <c r="R7112" s="577"/>
      <c r="S7112" s="577"/>
    </row>
    <row r="7113" spans="3:19">
      <c r="C7113" s="577"/>
      <c r="R7113" s="577"/>
      <c r="S7113" s="577"/>
    </row>
    <row r="7114" spans="3:19">
      <c r="C7114" s="577"/>
      <c r="R7114" s="577"/>
      <c r="S7114" s="577"/>
    </row>
    <row r="7115" spans="3:19">
      <c r="C7115" s="577"/>
      <c r="R7115" s="577"/>
      <c r="S7115" s="577"/>
    </row>
    <row r="7116" spans="3:19">
      <c r="C7116" s="577"/>
      <c r="R7116" s="577"/>
      <c r="S7116" s="577"/>
    </row>
    <row r="7117" spans="3:19">
      <c r="C7117" s="577"/>
      <c r="R7117" s="577"/>
      <c r="S7117" s="577"/>
    </row>
    <row r="7118" spans="3:19">
      <c r="C7118" s="577"/>
      <c r="R7118" s="577"/>
      <c r="S7118" s="577"/>
    </row>
    <row r="7119" spans="3:19">
      <c r="C7119" s="577"/>
      <c r="R7119" s="577"/>
      <c r="S7119" s="577"/>
    </row>
    <row r="7120" spans="3:19">
      <c r="C7120" s="577"/>
      <c r="R7120" s="577"/>
      <c r="S7120" s="577"/>
    </row>
    <row r="7121" spans="3:19">
      <c r="C7121" s="577"/>
      <c r="R7121" s="577"/>
      <c r="S7121" s="577"/>
    </row>
    <row r="7122" spans="3:19">
      <c r="C7122" s="577"/>
      <c r="R7122" s="577"/>
      <c r="S7122" s="577"/>
    </row>
    <row r="7123" spans="3:19">
      <c r="C7123" s="577"/>
      <c r="R7123" s="577"/>
      <c r="S7123" s="577"/>
    </row>
    <row r="7124" spans="3:19">
      <c r="C7124" s="577"/>
      <c r="R7124" s="577"/>
      <c r="S7124" s="577"/>
    </row>
    <row r="7125" spans="3:19">
      <c r="C7125" s="577"/>
      <c r="R7125" s="577"/>
      <c r="S7125" s="577"/>
    </row>
    <row r="7126" spans="3:19">
      <c r="C7126" s="577"/>
      <c r="R7126" s="577"/>
      <c r="S7126" s="577"/>
    </row>
    <row r="7127" spans="3:19">
      <c r="C7127" s="577"/>
      <c r="R7127" s="577"/>
      <c r="S7127" s="577"/>
    </row>
    <row r="7128" spans="3:19">
      <c r="C7128" s="577"/>
      <c r="R7128" s="577"/>
      <c r="S7128" s="577"/>
    </row>
    <row r="7129" spans="3:19">
      <c r="C7129" s="577"/>
      <c r="R7129" s="577"/>
      <c r="S7129" s="577"/>
    </row>
    <row r="7130" spans="3:19">
      <c r="C7130" s="577"/>
      <c r="R7130" s="577"/>
      <c r="S7130" s="577"/>
    </row>
    <row r="7131" spans="3:19">
      <c r="C7131" s="577"/>
      <c r="R7131" s="577"/>
      <c r="S7131" s="577"/>
    </row>
    <row r="7132" spans="3:19">
      <c r="C7132" s="577"/>
      <c r="R7132" s="577"/>
      <c r="S7132" s="577"/>
    </row>
    <row r="7133" spans="3:19">
      <c r="C7133" s="577"/>
      <c r="R7133" s="577"/>
      <c r="S7133" s="577"/>
    </row>
    <row r="7134" spans="3:19">
      <c r="C7134" s="577"/>
      <c r="K7134" s="577"/>
      <c r="R7134" s="577"/>
      <c r="S7134" s="577"/>
    </row>
    <row r="7135" spans="3:19">
      <c r="C7135" s="577"/>
      <c r="R7135" s="577"/>
      <c r="S7135" s="577"/>
    </row>
    <row r="7136" spans="3:19">
      <c r="C7136" s="577"/>
      <c r="R7136" s="577"/>
      <c r="S7136" s="577"/>
    </row>
    <row r="7137" spans="3:19">
      <c r="C7137" s="577"/>
      <c r="R7137" s="577"/>
      <c r="S7137" s="577"/>
    </row>
    <row r="7138" spans="3:19">
      <c r="C7138" s="577"/>
      <c r="R7138" s="577"/>
      <c r="S7138" s="577"/>
    </row>
    <row r="7139" spans="3:19">
      <c r="C7139" s="577"/>
      <c r="R7139" s="577"/>
      <c r="S7139" s="577"/>
    </row>
    <row r="7140" spans="3:19">
      <c r="C7140" s="577"/>
      <c r="R7140" s="577"/>
      <c r="S7140" s="577"/>
    </row>
    <row r="7141" spans="3:19">
      <c r="C7141" s="577"/>
      <c r="R7141" s="577"/>
      <c r="S7141" s="577"/>
    </row>
    <row r="7142" spans="3:19">
      <c r="C7142" s="577"/>
      <c r="R7142" s="577"/>
      <c r="S7142" s="577"/>
    </row>
    <row r="7143" spans="3:19">
      <c r="C7143" s="577"/>
      <c r="R7143" s="577"/>
      <c r="S7143" s="577"/>
    </row>
    <row r="7144" spans="3:19">
      <c r="C7144" s="577"/>
      <c r="R7144" s="577"/>
      <c r="S7144" s="577"/>
    </row>
    <row r="7145" spans="3:19">
      <c r="C7145" s="577"/>
      <c r="R7145" s="577"/>
      <c r="S7145" s="577"/>
    </row>
    <row r="7146" spans="3:19">
      <c r="C7146" s="577"/>
      <c r="R7146" s="577"/>
      <c r="S7146" s="577"/>
    </row>
    <row r="7147" spans="3:19">
      <c r="C7147" s="577"/>
      <c r="R7147" s="577"/>
      <c r="S7147" s="577"/>
    </row>
    <row r="7148" spans="3:19">
      <c r="C7148" s="577"/>
      <c r="R7148" s="577"/>
      <c r="S7148" s="577"/>
    </row>
    <row r="7149" spans="3:19">
      <c r="C7149" s="577"/>
      <c r="R7149" s="577"/>
      <c r="S7149" s="577"/>
    </row>
    <row r="7150" spans="3:19">
      <c r="C7150" s="577"/>
      <c r="R7150" s="577"/>
      <c r="S7150" s="577"/>
    </row>
    <row r="7151" spans="3:19">
      <c r="C7151" s="577"/>
      <c r="R7151" s="577"/>
      <c r="S7151" s="577"/>
    </row>
    <row r="7152" spans="3:19">
      <c r="C7152" s="577"/>
      <c r="R7152" s="577"/>
      <c r="S7152" s="577"/>
    </row>
    <row r="7153" spans="3:19">
      <c r="C7153" s="577"/>
      <c r="R7153" s="577"/>
      <c r="S7153" s="577"/>
    </row>
    <row r="7154" spans="3:19">
      <c r="C7154" s="577"/>
      <c r="R7154" s="577"/>
      <c r="S7154" s="577"/>
    </row>
    <row r="7155" spans="3:19">
      <c r="C7155" s="577"/>
      <c r="R7155" s="577"/>
      <c r="S7155" s="577"/>
    </row>
    <row r="7156" spans="3:19">
      <c r="C7156" s="577"/>
      <c r="R7156" s="577"/>
      <c r="S7156" s="577"/>
    </row>
    <row r="7157" spans="3:19">
      <c r="C7157" s="577"/>
      <c r="R7157" s="577"/>
      <c r="S7157" s="577"/>
    </row>
    <row r="7158" spans="3:19">
      <c r="C7158" s="577"/>
      <c r="R7158" s="577"/>
      <c r="S7158" s="577"/>
    </row>
    <row r="7159" spans="3:19">
      <c r="C7159" s="577"/>
      <c r="R7159" s="577"/>
      <c r="S7159" s="577"/>
    </row>
    <row r="7160" spans="3:19">
      <c r="C7160" s="577"/>
      <c r="R7160" s="577"/>
      <c r="S7160" s="577"/>
    </row>
    <row r="7161" spans="3:19">
      <c r="C7161" s="577"/>
      <c r="R7161" s="577"/>
      <c r="S7161" s="577"/>
    </row>
    <row r="7162" spans="3:19">
      <c r="C7162" s="577"/>
      <c r="R7162" s="577"/>
      <c r="S7162" s="577"/>
    </row>
    <row r="7163" spans="3:19">
      <c r="C7163" s="577"/>
      <c r="R7163" s="577"/>
      <c r="S7163" s="577"/>
    </row>
    <row r="7164" spans="3:19">
      <c r="C7164" s="577"/>
      <c r="R7164" s="577"/>
      <c r="S7164" s="577"/>
    </row>
    <row r="7165" spans="3:19">
      <c r="C7165" s="577"/>
      <c r="R7165" s="577"/>
      <c r="S7165" s="577"/>
    </row>
    <row r="7166" spans="3:19">
      <c r="C7166" s="577"/>
      <c r="R7166" s="577"/>
      <c r="S7166" s="577"/>
    </row>
    <row r="7167" spans="3:19">
      <c r="C7167" s="577"/>
      <c r="R7167" s="577"/>
      <c r="S7167" s="577"/>
    </row>
    <row r="7168" spans="3:19">
      <c r="C7168" s="577"/>
      <c r="R7168" s="577"/>
      <c r="S7168" s="577"/>
    </row>
    <row r="7169" spans="3:19">
      <c r="C7169" s="577"/>
      <c r="R7169" s="577"/>
      <c r="S7169" s="577"/>
    </row>
    <row r="7170" spans="3:19">
      <c r="C7170" s="577"/>
      <c r="R7170" s="577"/>
      <c r="S7170" s="577"/>
    </row>
    <row r="7171" spans="3:19">
      <c r="C7171" s="577"/>
      <c r="R7171" s="577"/>
      <c r="S7171" s="577"/>
    </row>
    <row r="7172" spans="3:19">
      <c r="C7172" s="577"/>
      <c r="R7172" s="577"/>
      <c r="S7172" s="577"/>
    </row>
    <row r="7173" spans="3:19">
      <c r="C7173" s="577"/>
      <c r="R7173" s="577"/>
      <c r="S7173" s="577"/>
    </row>
    <row r="7174" spans="3:19">
      <c r="C7174" s="577"/>
      <c r="R7174" s="577"/>
      <c r="S7174" s="577"/>
    </row>
    <row r="7175" spans="3:19">
      <c r="C7175" s="577"/>
      <c r="R7175" s="577"/>
      <c r="S7175" s="577"/>
    </row>
    <row r="7176" spans="3:19">
      <c r="C7176" s="577"/>
      <c r="K7176" s="577"/>
      <c r="R7176" s="577"/>
      <c r="S7176" s="577"/>
    </row>
    <row r="7177" spans="3:19">
      <c r="C7177" s="577"/>
      <c r="R7177" s="577"/>
      <c r="S7177" s="577"/>
    </row>
    <row r="7178" spans="3:19">
      <c r="C7178" s="577"/>
      <c r="R7178" s="577"/>
      <c r="S7178" s="577"/>
    </row>
    <row r="7179" spans="3:19">
      <c r="C7179" s="577"/>
      <c r="R7179" s="577"/>
      <c r="S7179" s="577"/>
    </row>
    <row r="7180" spans="3:19">
      <c r="C7180" s="577"/>
      <c r="R7180" s="577"/>
      <c r="S7180" s="577"/>
    </row>
    <row r="7181" spans="3:19">
      <c r="C7181" s="577"/>
      <c r="R7181" s="577"/>
      <c r="S7181" s="577"/>
    </row>
    <row r="7182" spans="3:19">
      <c r="C7182" s="577"/>
      <c r="R7182" s="577"/>
      <c r="S7182" s="577"/>
    </row>
    <row r="7183" spans="3:19">
      <c r="C7183" s="577"/>
      <c r="R7183" s="577"/>
      <c r="S7183" s="577"/>
    </row>
    <row r="7184" spans="3:19">
      <c r="C7184" s="577"/>
      <c r="R7184" s="577"/>
      <c r="S7184" s="577"/>
    </row>
    <row r="7185" spans="3:19">
      <c r="C7185" s="577"/>
      <c r="R7185" s="577"/>
      <c r="S7185" s="577"/>
    </row>
    <row r="7186" spans="3:19">
      <c r="C7186" s="577"/>
      <c r="R7186" s="577"/>
      <c r="S7186" s="577"/>
    </row>
    <row r="7187" spans="3:19">
      <c r="C7187" s="577"/>
      <c r="R7187" s="577"/>
      <c r="S7187" s="577"/>
    </row>
    <row r="7188" spans="3:19">
      <c r="C7188" s="577"/>
      <c r="R7188" s="577"/>
      <c r="S7188" s="577"/>
    </row>
    <row r="7189" spans="3:19">
      <c r="C7189" s="577"/>
      <c r="R7189" s="577"/>
      <c r="S7189" s="577"/>
    </row>
    <row r="7190" spans="3:19">
      <c r="C7190" s="577"/>
      <c r="R7190" s="577"/>
      <c r="S7190" s="577"/>
    </row>
    <row r="7191" spans="3:19">
      <c r="C7191" s="577"/>
      <c r="R7191" s="577"/>
      <c r="S7191" s="577"/>
    </row>
    <row r="7192" spans="3:19">
      <c r="C7192" s="577"/>
      <c r="R7192" s="577"/>
      <c r="S7192" s="577"/>
    </row>
    <row r="7193" spans="3:19">
      <c r="C7193" s="577"/>
      <c r="R7193" s="577"/>
      <c r="S7193" s="577"/>
    </row>
    <row r="7194" spans="3:19">
      <c r="C7194" s="577"/>
      <c r="R7194" s="577"/>
      <c r="S7194" s="577"/>
    </row>
    <row r="7195" spans="3:19">
      <c r="C7195" s="577"/>
      <c r="R7195" s="577"/>
      <c r="S7195" s="577"/>
    </row>
    <row r="7196" spans="3:19">
      <c r="C7196" s="577"/>
      <c r="R7196" s="577"/>
      <c r="S7196" s="577"/>
    </row>
    <row r="7197" spans="3:19">
      <c r="C7197" s="577"/>
      <c r="R7197" s="577"/>
      <c r="S7197" s="577"/>
    </row>
    <row r="7198" spans="3:19">
      <c r="C7198" s="577"/>
      <c r="R7198" s="577"/>
      <c r="S7198" s="577"/>
    </row>
    <row r="7199" spans="3:19">
      <c r="C7199" s="577"/>
      <c r="R7199" s="577"/>
      <c r="S7199" s="577"/>
    </row>
    <row r="7200" spans="3:19">
      <c r="C7200" s="577"/>
      <c r="R7200" s="577"/>
      <c r="S7200" s="577"/>
    </row>
    <row r="7201" spans="3:19">
      <c r="C7201" s="577"/>
      <c r="R7201" s="577"/>
      <c r="S7201" s="577"/>
    </row>
    <row r="7202" spans="3:19">
      <c r="C7202" s="577"/>
      <c r="R7202" s="577"/>
      <c r="S7202" s="577"/>
    </row>
    <row r="7203" spans="3:19">
      <c r="C7203" s="577"/>
      <c r="R7203" s="577"/>
      <c r="S7203" s="577"/>
    </row>
    <row r="7204" spans="3:19">
      <c r="C7204" s="577"/>
      <c r="R7204" s="577"/>
      <c r="S7204" s="577"/>
    </row>
    <row r="7205" spans="3:19">
      <c r="C7205" s="577"/>
      <c r="R7205" s="577"/>
      <c r="S7205" s="577"/>
    </row>
    <row r="7206" spans="3:19">
      <c r="C7206" s="577"/>
      <c r="R7206" s="577"/>
      <c r="S7206" s="577"/>
    </row>
    <row r="7207" spans="3:19">
      <c r="C7207" s="577"/>
      <c r="R7207" s="577"/>
      <c r="S7207" s="577"/>
    </row>
    <row r="7208" spans="3:19">
      <c r="C7208" s="577"/>
      <c r="R7208" s="577"/>
      <c r="S7208" s="577"/>
    </row>
    <row r="7209" spans="3:19">
      <c r="C7209" s="577"/>
      <c r="R7209" s="577"/>
      <c r="S7209" s="577"/>
    </row>
    <row r="7210" spans="3:19">
      <c r="C7210" s="577"/>
      <c r="R7210" s="577"/>
      <c r="S7210" s="577"/>
    </row>
    <row r="7211" spans="3:19">
      <c r="C7211" s="577"/>
      <c r="R7211" s="577"/>
      <c r="S7211" s="577"/>
    </row>
    <row r="7212" spans="3:19">
      <c r="C7212" s="577"/>
      <c r="R7212" s="577"/>
      <c r="S7212" s="577"/>
    </row>
    <row r="7213" spans="3:19">
      <c r="C7213" s="577"/>
      <c r="R7213" s="577"/>
      <c r="S7213" s="577"/>
    </row>
    <row r="7214" spans="3:19">
      <c r="C7214" s="577"/>
      <c r="R7214" s="577"/>
      <c r="S7214" s="577"/>
    </row>
    <row r="7215" spans="3:19">
      <c r="C7215" s="577"/>
      <c r="R7215" s="577"/>
      <c r="S7215" s="577"/>
    </row>
    <row r="7216" spans="3:19">
      <c r="C7216" s="577"/>
      <c r="R7216" s="577"/>
      <c r="S7216" s="577"/>
    </row>
    <row r="7217" spans="3:19">
      <c r="C7217" s="577"/>
      <c r="R7217" s="577"/>
      <c r="S7217" s="577"/>
    </row>
    <row r="7218" spans="3:19">
      <c r="C7218" s="577"/>
      <c r="R7218" s="577"/>
      <c r="S7218" s="577"/>
    </row>
    <row r="7219" spans="3:19">
      <c r="C7219" s="577"/>
      <c r="R7219" s="577"/>
      <c r="S7219" s="577"/>
    </row>
    <row r="7220" spans="3:19">
      <c r="C7220" s="577"/>
      <c r="R7220" s="577"/>
      <c r="S7220" s="577"/>
    </row>
    <row r="7221" spans="3:19">
      <c r="C7221" s="577"/>
      <c r="R7221" s="577"/>
      <c r="S7221" s="577"/>
    </row>
    <row r="7222" spans="3:19">
      <c r="C7222" s="577"/>
      <c r="R7222" s="577"/>
      <c r="S7222" s="577"/>
    </row>
    <row r="7223" spans="3:19">
      <c r="C7223" s="577"/>
      <c r="R7223" s="577"/>
      <c r="S7223" s="577"/>
    </row>
    <row r="7224" spans="3:19">
      <c r="C7224" s="577"/>
      <c r="R7224" s="577"/>
      <c r="S7224" s="577"/>
    </row>
    <row r="7225" spans="3:19">
      <c r="C7225" s="577"/>
      <c r="R7225" s="577"/>
      <c r="S7225" s="577"/>
    </row>
    <row r="7226" spans="3:19">
      <c r="C7226" s="577"/>
      <c r="R7226" s="577"/>
      <c r="S7226" s="577"/>
    </row>
    <row r="7227" spans="3:19">
      <c r="C7227" s="577"/>
      <c r="R7227" s="577"/>
      <c r="S7227" s="577"/>
    </row>
    <row r="7228" spans="3:19">
      <c r="C7228" s="577"/>
      <c r="R7228" s="577"/>
      <c r="S7228" s="577"/>
    </row>
    <row r="7229" spans="3:19">
      <c r="C7229" s="577"/>
      <c r="R7229" s="577"/>
      <c r="S7229" s="577"/>
    </row>
    <row r="7230" spans="3:19">
      <c r="C7230" s="577"/>
      <c r="R7230" s="577"/>
      <c r="S7230" s="577"/>
    </row>
    <row r="7231" spans="3:19">
      <c r="C7231" s="577"/>
      <c r="R7231" s="577"/>
      <c r="S7231" s="577"/>
    </row>
    <row r="7232" spans="3:19">
      <c r="C7232" s="577"/>
      <c r="R7232" s="577"/>
      <c r="S7232" s="577"/>
    </row>
    <row r="7233" spans="3:19">
      <c r="C7233" s="577"/>
      <c r="R7233" s="577"/>
      <c r="S7233" s="577"/>
    </row>
    <row r="7234" spans="3:19">
      <c r="C7234" s="577"/>
      <c r="R7234" s="577"/>
      <c r="S7234" s="577"/>
    </row>
    <row r="7235" spans="3:19">
      <c r="C7235" s="577"/>
      <c r="R7235" s="577"/>
      <c r="S7235" s="577"/>
    </row>
    <row r="7236" spans="3:19">
      <c r="C7236" s="577"/>
      <c r="R7236" s="577"/>
      <c r="S7236" s="577"/>
    </row>
    <row r="7237" spans="3:19">
      <c r="C7237" s="577"/>
      <c r="R7237" s="577"/>
      <c r="S7237" s="577"/>
    </row>
    <row r="7238" spans="3:19">
      <c r="C7238" s="577"/>
      <c r="R7238" s="577"/>
      <c r="S7238" s="577"/>
    </row>
    <row r="7239" spans="3:19">
      <c r="C7239" s="577"/>
      <c r="R7239" s="577"/>
      <c r="S7239" s="577"/>
    </row>
    <row r="7240" spans="3:19">
      <c r="C7240" s="577"/>
      <c r="R7240" s="577"/>
      <c r="S7240" s="577"/>
    </row>
    <row r="7241" spans="3:19">
      <c r="C7241" s="577"/>
      <c r="R7241" s="577"/>
      <c r="S7241" s="577"/>
    </row>
    <row r="7242" spans="3:19">
      <c r="C7242" s="577"/>
      <c r="R7242" s="577"/>
      <c r="S7242" s="577"/>
    </row>
    <row r="7243" spans="3:19">
      <c r="C7243" s="577"/>
      <c r="R7243" s="577"/>
      <c r="S7243" s="577"/>
    </row>
    <row r="7244" spans="3:19">
      <c r="C7244" s="577"/>
      <c r="R7244" s="577"/>
      <c r="S7244" s="577"/>
    </row>
    <row r="7245" spans="3:19">
      <c r="C7245" s="577"/>
      <c r="R7245" s="577"/>
      <c r="S7245" s="577"/>
    </row>
    <row r="7246" spans="3:19">
      <c r="C7246" s="577"/>
      <c r="R7246" s="577"/>
      <c r="S7246" s="577"/>
    </row>
    <row r="7247" spans="3:19">
      <c r="C7247" s="577"/>
      <c r="R7247" s="577"/>
      <c r="S7247" s="577"/>
    </row>
    <row r="7248" spans="3:19">
      <c r="C7248" s="577"/>
      <c r="R7248" s="577"/>
      <c r="S7248" s="577"/>
    </row>
    <row r="7249" spans="3:19">
      <c r="C7249" s="577"/>
      <c r="R7249" s="577"/>
      <c r="S7249" s="577"/>
    </row>
    <row r="7250" spans="3:19">
      <c r="C7250" s="577"/>
      <c r="R7250" s="577"/>
      <c r="S7250" s="577"/>
    </row>
    <row r="7251" spans="3:19">
      <c r="C7251" s="577"/>
      <c r="R7251" s="577"/>
      <c r="S7251" s="577"/>
    </row>
    <row r="7252" spans="3:19">
      <c r="C7252" s="577"/>
      <c r="R7252" s="577"/>
      <c r="S7252" s="577"/>
    </row>
    <row r="7253" spans="3:19">
      <c r="C7253" s="577"/>
      <c r="R7253" s="577"/>
      <c r="S7253" s="577"/>
    </row>
    <row r="7254" spans="3:19">
      <c r="C7254" s="577"/>
      <c r="R7254" s="577"/>
      <c r="S7254" s="577"/>
    </row>
    <row r="7255" spans="3:19">
      <c r="C7255" s="577"/>
      <c r="R7255" s="577"/>
      <c r="S7255" s="577"/>
    </row>
    <row r="7256" spans="3:19">
      <c r="C7256" s="577"/>
      <c r="R7256" s="577"/>
      <c r="S7256" s="577"/>
    </row>
    <row r="7257" spans="3:19">
      <c r="C7257" s="577"/>
      <c r="R7257" s="577"/>
      <c r="S7257" s="577"/>
    </row>
    <row r="7258" spans="3:19">
      <c r="C7258" s="577"/>
      <c r="R7258" s="577"/>
      <c r="S7258" s="577"/>
    </row>
    <row r="7259" spans="3:19">
      <c r="C7259" s="577"/>
      <c r="R7259" s="577"/>
      <c r="S7259" s="577"/>
    </row>
    <row r="7260" spans="3:19">
      <c r="C7260" s="577"/>
      <c r="R7260" s="577"/>
      <c r="S7260" s="577"/>
    </row>
    <row r="7261" spans="3:19">
      <c r="C7261" s="577"/>
      <c r="R7261" s="577"/>
      <c r="S7261" s="577"/>
    </row>
    <row r="7262" spans="3:19">
      <c r="C7262" s="577"/>
      <c r="R7262" s="577"/>
      <c r="S7262" s="577"/>
    </row>
    <row r="7263" spans="3:19">
      <c r="C7263" s="577"/>
      <c r="R7263" s="577"/>
      <c r="S7263" s="577"/>
    </row>
    <row r="7264" spans="3:19">
      <c r="C7264" s="577"/>
      <c r="R7264" s="577"/>
      <c r="S7264" s="577"/>
    </row>
    <row r="7265" spans="3:19">
      <c r="C7265" s="577"/>
      <c r="R7265" s="577"/>
      <c r="S7265" s="577"/>
    </row>
    <row r="7266" spans="3:19">
      <c r="C7266" s="577"/>
      <c r="R7266" s="577"/>
      <c r="S7266" s="577"/>
    </row>
    <row r="7267" spans="3:19">
      <c r="C7267" s="577"/>
      <c r="R7267" s="577"/>
      <c r="S7267" s="577"/>
    </row>
    <row r="7268" spans="3:19">
      <c r="C7268" s="577"/>
      <c r="R7268" s="577"/>
      <c r="S7268" s="577"/>
    </row>
    <row r="7269" spans="3:19">
      <c r="C7269" s="577"/>
      <c r="R7269" s="577"/>
      <c r="S7269" s="577"/>
    </row>
    <row r="7270" spans="3:19">
      <c r="C7270" s="577"/>
      <c r="R7270" s="577"/>
      <c r="S7270" s="577"/>
    </row>
    <row r="7271" spans="3:19">
      <c r="C7271" s="577"/>
      <c r="R7271" s="577"/>
      <c r="S7271" s="577"/>
    </row>
    <row r="7272" spans="3:19">
      <c r="C7272" s="577"/>
      <c r="R7272" s="577"/>
      <c r="S7272" s="577"/>
    </row>
    <row r="7273" spans="3:19">
      <c r="C7273" s="577"/>
      <c r="R7273" s="577"/>
      <c r="S7273" s="577"/>
    </row>
    <row r="7274" spans="3:19">
      <c r="C7274" s="577"/>
      <c r="R7274" s="577"/>
      <c r="S7274" s="577"/>
    </row>
    <row r="7275" spans="3:19">
      <c r="C7275" s="577"/>
      <c r="R7275" s="577"/>
      <c r="S7275" s="577"/>
    </row>
    <row r="7276" spans="3:19">
      <c r="C7276" s="577"/>
      <c r="R7276" s="577"/>
      <c r="S7276" s="577"/>
    </row>
    <row r="7277" spans="3:19">
      <c r="C7277" s="577"/>
      <c r="R7277" s="577"/>
      <c r="S7277" s="577"/>
    </row>
    <row r="7278" spans="3:19">
      <c r="C7278" s="577"/>
      <c r="R7278" s="577"/>
      <c r="S7278" s="577"/>
    </row>
    <row r="7279" spans="3:19">
      <c r="C7279" s="577"/>
      <c r="R7279" s="577"/>
      <c r="S7279" s="577"/>
    </row>
    <row r="7280" spans="3:19">
      <c r="C7280" s="577"/>
      <c r="R7280" s="577"/>
      <c r="S7280" s="577"/>
    </row>
    <row r="7281" spans="3:19">
      <c r="C7281" s="577"/>
      <c r="R7281" s="577"/>
      <c r="S7281" s="577"/>
    </row>
    <row r="7282" spans="3:19">
      <c r="C7282" s="577"/>
      <c r="R7282" s="577"/>
      <c r="S7282" s="577"/>
    </row>
    <row r="7283" spans="3:19">
      <c r="C7283" s="577"/>
      <c r="R7283" s="577"/>
      <c r="S7283" s="577"/>
    </row>
    <row r="7284" spans="3:19">
      <c r="C7284" s="577"/>
      <c r="R7284" s="577"/>
      <c r="S7284" s="577"/>
    </row>
    <row r="7285" spans="3:19">
      <c r="C7285" s="577"/>
      <c r="R7285" s="577"/>
      <c r="S7285" s="577"/>
    </row>
    <row r="7286" spans="3:19">
      <c r="C7286" s="577"/>
      <c r="R7286" s="577"/>
      <c r="S7286" s="577"/>
    </row>
    <row r="7287" spans="3:19">
      <c r="C7287" s="577"/>
      <c r="R7287" s="577"/>
      <c r="S7287" s="577"/>
    </row>
    <row r="7288" spans="3:19">
      <c r="C7288" s="577"/>
      <c r="R7288" s="577"/>
      <c r="S7288" s="577"/>
    </row>
    <row r="7289" spans="3:19">
      <c r="C7289" s="577"/>
      <c r="R7289" s="577"/>
      <c r="S7289" s="577"/>
    </row>
    <row r="7290" spans="3:19">
      <c r="C7290" s="577"/>
      <c r="R7290" s="577"/>
      <c r="S7290" s="577"/>
    </row>
    <row r="7291" spans="3:19">
      <c r="C7291" s="577"/>
      <c r="R7291" s="577"/>
      <c r="S7291" s="577"/>
    </row>
    <row r="7292" spans="3:19">
      <c r="C7292" s="577"/>
      <c r="R7292" s="577"/>
      <c r="S7292" s="577"/>
    </row>
    <row r="7293" spans="3:19">
      <c r="C7293" s="577"/>
      <c r="R7293" s="577"/>
      <c r="S7293" s="577"/>
    </row>
    <row r="7294" spans="3:19">
      <c r="C7294" s="577"/>
      <c r="R7294" s="577"/>
      <c r="S7294" s="577"/>
    </row>
    <row r="7295" spans="3:19">
      <c r="C7295" s="577"/>
      <c r="R7295" s="577"/>
      <c r="S7295" s="577"/>
    </row>
    <row r="7296" spans="3:19">
      <c r="C7296" s="577"/>
      <c r="R7296" s="577"/>
      <c r="S7296" s="577"/>
    </row>
    <row r="7297" spans="3:19">
      <c r="C7297" s="577"/>
      <c r="R7297" s="577"/>
      <c r="S7297" s="577"/>
    </row>
    <row r="7298" spans="3:19">
      <c r="C7298" s="577"/>
      <c r="R7298" s="577"/>
      <c r="S7298" s="577"/>
    </row>
    <row r="7299" spans="3:19">
      <c r="C7299" s="577"/>
      <c r="R7299" s="577"/>
      <c r="S7299" s="577"/>
    </row>
    <row r="7300" spans="3:19">
      <c r="C7300" s="577"/>
      <c r="R7300" s="577"/>
      <c r="S7300" s="577"/>
    </row>
    <row r="7301" spans="3:19">
      <c r="C7301" s="577"/>
      <c r="R7301" s="577"/>
      <c r="S7301" s="577"/>
    </row>
    <row r="7302" spans="3:19">
      <c r="C7302" s="577"/>
      <c r="R7302" s="577"/>
      <c r="S7302" s="577"/>
    </row>
    <row r="7303" spans="3:19">
      <c r="C7303" s="577"/>
      <c r="R7303" s="577"/>
      <c r="S7303" s="577"/>
    </row>
    <row r="7304" spans="3:19">
      <c r="C7304" s="577"/>
      <c r="R7304" s="577"/>
      <c r="S7304" s="577"/>
    </row>
    <row r="7305" spans="3:19">
      <c r="C7305" s="577"/>
      <c r="R7305" s="577"/>
      <c r="S7305" s="577"/>
    </row>
    <row r="7306" spans="3:19">
      <c r="C7306" s="577"/>
      <c r="R7306" s="577"/>
      <c r="S7306" s="577"/>
    </row>
    <row r="7307" spans="3:19">
      <c r="C7307" s="577"/>
      <c r="R7307" s="577"/>
      <c r="S7307" s="577"/>
    </row>
    <row r="7308" spans="3:19">
      <c r="C7308" s="577"/>
      <c r="R7308" s="577"/>
      <c r="S7308" s="577"/>
    </row>
    <row r="7309" spans="3:19">
      <c r="C7309" s="577"/>
      <c r="R7309" s="577"/>
      <c r="S7309" s="577"/>
    </row>
    <row r="7310" spans="3:19">
      <c r="C7310" s="577"/>
      <c r="R7310" s="577"/>
      <c r="S7310" s="577"/>
    </row>
    <row r="7311" spans="3:19">
      <c r="C7311" s="577"/>
      <c r="R7311" s="577"/>
      <c r="S7311" s="577"/>
    </row>
    <row r="7312" spans="3:19">
      <c r="C7312" s="577"/>
      <c r="R7312" s="577"/>
      <c r="S7312" s="577"/>
    </row>
    <row r="7313" spans="3:19">
      <c r="C7313" s="577"/>
      <c r="R7313" s="577"/>
      <c r="S7313" s="577"/>
    </row>
    <row r="7314" spans="3:19">
      <c r="C7314" s="577"/>
      <c r="R7314" s="577"/>
      <c r="S7314" s="577"/>
    </row>
    <row r="7315" spans="3:19">
      <c r="C7315" s="577"/>
      <c r="R7315" s="577"/>
      <c r="S7315" s="577"/>
    </row>
    <row r="7316" spans="3:19">
      <c r="C7316" s="577"/>
      <c r="R7316" s="577"/>
      <c r="S7316" s="577"/>
    </row>
    <row r="7317" spans="3:19">
      <c r="C7317" s="577"/>
      <c r="R7317" s="577"/>
      <c r="S7317" s="577"/>
    </row>
    <row r="7318" spans="3:19">
      <c r="C7318" s="577"/>
      <c r="R7318" s="577"/>
      <c r="S7318" s="577"/>
    </row>
    <row r="7319" spans="3:19">
      <c r="C7319" s="577"/>
      <c r="R7319" s="577"/>
      <c r="S7319" s="577"/>
    </row>
    <row r="7320" spans="3:19">
      <c r="C7320" s="577"/>
      <c r="R7320" s="577"/>
      <c r="S7320" s="577"/>
    </row>
    <row r="7321" spans="3:19">
      <c r="C7321" s="577"/>
      <c r="R7321" s="577"/>
      <c r="S7321" s="577"/>
    </row>
    <row r="7322" spans="3:19">
      <c r="C7322" s="577"/>
      <c r="R7322" s="577"/>
      <c r="S7322" s="577"/>
    </row>
    <row r="7323" spans="3:19">
      <c r="C7323" s="577"/>
      <c r="R7323" s="577"/>
      <c r="S7323" s="577"/>
    </row>
    <row r="7324" spans="3:19">
      <c r="C7324" s="577"/>
      <c r="R7324" s="577"/>
      <c r="S7324" s="577"/>
    </row>
    <row r="7325" spans="3:19">
      <c r="C7325" s="577"/>
      <c r="R7325" s="577"/>
      <c r="S7325" s="577"/>
    </row>
    <row r="7326" spans="3:19">
      <c r="C7326" s="577"/>
      <c r="R7326" s="577"/>
      <c r="S7326" s="577"/>
    </row>
    <row r="7327" spans="3:19">
      <c r="C7327" s="577"/>
      <c r="R7327" s="577"/>
      <c r="S7327" s="577"/>
    </row>
    <row r="7328" spans="3:19">
      <c r="C7328" s="577"/>
      <c r="R7328" s="577"/>
      <c r="S7328" s="577"/>
    </row>
    <row r="7329" spans="3:19">
      <c r="C7329" s="577"/>
      <c r="R7329" s="577"/>
      <c r="S7329" s="577"/>
    </row>
    <row r="7330" spans="3:19">
      <c r="C7330" s="577"/>
      <c r="R7330" s="577"/>
      <c r="S7330" s="577"/>
    </row>
    <row r="7331" spans="3:19">
      <c r="C7331" s="577"/>
      <c r="R7331" s="577"/>
      <c r="S7331" s="577"/>
    </row>
    <row r="7332" spans="3:19">
      <c r="C7332" s="577"/>
      <c r="R7332" s="577"/>
      <c r="S7332" s="577"/>
    </row>
    <row r="7333" spans="3:19">
      <c r="C7333" s="577"/>
      <c r="R7333" s="577"/>
      <c r="S7333" s="577"/>
    </row>
    <row r="7334" spans="3:19">
      <c r="C7334" s="577"/>
      <c r="R7334" s="577"/>
      <c r="S7334" s="577"/>
    </row>
    <row r="7335" spans="3:19">
      <c r="C7335" s="577"/>
      <c r="R7335" s="577"/>
      <c r="S7335" s="577"/>
    </row>
    <row r="7336" spans="3:19">
      <c r="C7336" s="577"/>
      <c r="R7336" s="577"/>
      <c r="S7336" s="577"/>
    </row>
    <row r="7337" spans="3:19">
      <c r="C7337" s="577"/>
      <c r="R7337" s="577"/>
      <c r="S7337" s="577"/>
    </row>
    <row r="7338" spans="3:19">
      <c r="C7338" s="577"/>
      <c r="R7338" s="577"/>
      <c r="S7338" s="577"/>
    </row>
    <row r="7339" spans="3:19">
      <c r="C7339" s="577"/>
      <c r="R7339" s="577"/>
      <c r="S7339" s="577"/>
    </row>
    <row r="7340" spans="3:19">
      <c r="C7340" s="577"/>
      <c r="R7340" s="577"/>
      <c r="S7340" s="577"/>
    </row>
    <row r="7341" spans="3:19">
      <c r="C7341" s="577"/>
      <c r="R7341" s="577"/>
      <c r="S7341" s="577"/>
    </row>
    <row r="7342" spans="3:19">
      <c r="C7342" s="577"/>
      <c r="R7342" s="577"/>
      <c r="S7342" s="577"/>
    </row>
    <row r="7343" spans="3:19">
      <c r="C7343" s="577"/>
      <c r="R7343" s="577"/>
      <c r="S7343" s="577"/>
    </row>
    <row r="7344" spans="3:19">
      <c r="C7344" s="577"/>
      <c r="R7344" s="577"/>
      <c r="S7344" s="577"/>
    </row>
    <row r="7345" spans="3:19">
      <c r="C7345" s="577"/>
      <c r="R7345" s="577"/>
      <c r="S7345" s="577"/>
    </row>
    <row r="7346" spans="3:19">
      <c r="C7346" s="577"/>
      <c r="R7346" s="577"/>
      <c r="S7346" s="577"/>
    </row>
    <row r="7347" spans="3:19">
      <c r="C7347" s="577"/>
      <c r="R7347" s="577"/>
      <c r="S7347" s="577"/>
    </row>
    <row r="7348" spans="3:19">
      <c r="C7348" s="577"/>
      <c r="R7348" s="577"/>
      <c r="S7348" s="577"/>
    </row>
    <row r="7349" spans="3:19">
      <c r="C7349" s="577"/>
      <c r="R7349" s="577"/>
      <c r="S7349" s="577"/>
    </row>
    <row r="7350" spans="3:19">
      <c r="C7350" s="577"/>
      <c r="R7350" s="577"/>
      <c r="S7350" s="577"/>
    </row>
    <row r="7351" spans="3:19">
      <c r="C7351" s="577"/>
      <c r="R7351" s="577"/>
      <c r="S7351" s="577"/>
    </row>
    <row r="7352" spans="3:19">
      <c r="C7352" s="577"/>
      <c r="R7352" s="577"/>
      <c r="S7352" s="577"/>
    </row>
    <row r="7353" spans="3:19">
      <c r="C7353" s="577"/>
      <c r="R7353" s="577"/>
      <c r="S7353" s="577"/>
    </row>
    <row r="7354" spans="3:19">
      <c r="C7354" s="577"/>
      <c r="R7354" s="577"/>
      <c r="S7354" s="577"/>
    </row>
    <row r="7355" spans="3:19">
      <c r="C7355" s="577"/>
      <c r="R7355" s="577"/>
      <c r="S7355" s="577"/>
    </row>
    <row r="7356" spans="3:19">
      <c r="C7356" s="577"/>
      <c r="R7356" s="577"/>
      <c r="S7356" s="577"/>
    </row>
    <row r="7357" spans="3:19">
      <c r="C7357" s="577"/>
      <c r="R7357" s="577"/>
      <c r="S7357" s="577"/>
    </row>
    <row r="7358" spans="3:19">
      <c r="C7358" s="577"/>
      <c r="R7358" s="577"/>
      <c r="S7358" s="577"/>
    </row>
    <row r="7359" spans="3:19">
      <c r="C7359" s="577"/>
      <c r="R7359" s="577"/>
      <c r="S7359" s="577"/>
    </row>
    <row r="7360" spans="3:19">
      <c r="C7360" s="577"/>
      <c r="R7360" s="577"/>
      <c r="S7360" s="577"/>
    </row>
    <row r="7361" spans="3:19">
      <c r="C7361" s="577"/>
      <c r="R7361" s="577"/>
      <c r="S7361" s="577"/>
    </row>
    <row r="7362" spans="3:19">
      <c r="C7362" s="577"/>
      <c r="R7362" s="577"/>
      <c r="S7362" s="577"/>
    </row>
    <row r="7363" spans="3:19">
      <c r="C7363" s="577"/>
      <c r="R7363" s="577"/>
      <c r="S7363" s="577"/>
    </row>
    <row r="7364" spans="3:19">
      <c r="C7364" s="577"/>
      <c r="R7364" s="577"/>
      <c r="S7364" s="577"/>
    </row>
    <row r="7365" spans="3:19">
      <c r="C7365" s="577"/>
      <c r="R7365" s="577"/>
      <c r="S7365" s="577"/>
    </row>
    <row r="7366" spans="3:19">
      <c r="C7366" s="577"/>
      <c r="R7366" s="577"/>
      <c r="S7366" s="577"/>
    </row>
    <row r="7367" spans="3:19">
      <c r="C7367" s="577"/>
      <c r="R7367" s="577"/>
      <c r="S7367" s="577"/>
    </row>
    <row r="7368" spans="3:19">
      <c r="C7368" s="577"/>
      <c r="R7368" s="577"/>
      <c r="S7368" s="577"/>
    </row>
    <row r="7369" spans="3:19">
      <c r="C7369" s="577"/>
      <c r="R7369" s="577"/>
      <c r="S7369" s="577"/>
    </row>
    <row r="7370" spans="3:19">
      <c r="C7370" s="577"/>
      <c r="R7370" s="577"/>
      <c r="S7370" s="577"/>
    </row>
    <row r="7371" spans="3:19">
      <c r="C7371" s="577"/>
      <c r="R7371" s="577"/>
      <c r="S7371" s="577"/>
    </row>
    <row r="7372" spans="3:19">
      <c r="C7372" s="577"/>
      <c r="R7372" s="577"/>
      <c r="S7372" s="577"/>
    </row>
    <row r="7373" spans="3:19">
      <c r="C7373" s="577"/>
      <c r="R7373" s="577"/>
      <c r="S7373" s="577"/>
    </row>
    <row r="7374" spans="3:19">
      <c r="C7374" s="577"/>
      <c r="R7374" s="577"/>
      <c r="S7374" s="577"/>
    </row>
    <row r="7375" spans="3:19">
      <c r="C7375" s="577"/>
      <c r="R7375" s="577"/>
      <c r="S7375" s="577"/>
    </row>
    <row r="7376" spans="3:19">
      <c r="C7376" s="577"/>
      <c r="R7376" s="577"/>
      <c r="S7376" s="577"/>
    </row>
    <row r="7377" spans="3:19">
      <c r="C7377" s="577"/>
      <c r="R7377" s="577"/>
      <c r="S7377" s="577"/>
    </row>
    <row r="7378" spans="3:19">
      <c r="C7378" s="577"/>
      <c r="R7378" s="577"/>
      <c r="S7378" s="577"/>
    </row>
    <row r="7379" spans="3:19">
      <c r="C7379" s="577"/>
      <c r="R7379" s="577"/>
      <c r="S7379" s="577"/>
    </row>
    <row r="7380" spans="3:19">
      <c r="C7380" s="577"/>
      <c r="R7380" s="577"/>
      <c r="S7380" s="577"/>
    </row>
    <row r="7381" spans="3:19">
      <c r="C7381" s="577"/>
      <c r="R7381" s="577"/>
      <c r="S7381" s="577"/>
    </row>
    <row r="7382" spans="3:19">
      <c r="C7382" s="577"/>
      <c r="R7382" s="577"/>
      <c r="S7382" s="577"/>
    </row>
    <row r="7383" spans="3:19">
      <c r="C7383" s="577"/>
      <c r="R7383" s="577"/>
      <c r="S7383" s="577"/>
    </row>
    <row r="7384" spans="3:19">
      <c r="C7384" s="577"/>
      <c r="R7384" s="577"/>
      <c r="S7384" s="577"/>
    </row>
    <row r="7385" spans="3:19">
      <c r="C7385" s="577"/>
      <c r="R7385" s="577"/>
      <c r="S7385" s="577"/>
    </row>
    <row r="7386" spans="3:19">
      <c r="C7386" s="577"/>
      <c r="R7386" s="577"/>
      <c r="S7386" s="577"/>
    </row>
    <row r="7387" spans="3:19">
      <c r="C7387" s="577"/>
      <c r="R7387" s="577"/>
      <c r="S7387" s="577"/>
    </row>
    <row r="7388" spans="3:19">
      <c r="C7388" s="577"/>
      <c r="R7388" s="577"/>
      <c r="S7388" s="577"/>
    </row>
    <row r="7389" spans="3:19">
      <c r="C7389" s="577"/>
      <c r="R7389" s="577"/>
      <c r="S7389" s="577"/>
    </row>
    <row r="7390" spans="3:19">
      <c r="C7390" s="577"/>
      <c r="R7390" s="577"/>
      <c r="S7390" s="577"/>
    </row>
    <row r="7391" spans="3:19">
      <c r="C7391" s="577"/>
      <c r="R7391" s="577"/>
      <c r="S7391" s="577"/>
    </row>
    <row r="7392" spans="3:19">
      <c r="C7392" s="577"/>
      <c r="R7392" s="577"/>
      <c r="S7392" s="577"/>
    </row>
    <row r="7393" spans="3:19">
      <c r="C7393" s="577"/>
      <c r="R7393" s="577"/>
      <c r="S7393" s="577"/>
    </row>
    <row r="7394" spans="3:19">
      <c r="C7394" s="577"/>
      <c r="R7394" s="577"/>
      <c r="S7394" s="577"/>
    </row>
    <row r="7395" spans="3:19">
      <c r="C7395" s="577"/>
      <c r="R7395" s="577"/>
      <c r="S7395" s="577"/>
    </row>
    <row r="7396" spans="3:19">
      <c r="C7396" s="577"/>
      <c r="R7396" s="577"/>
      <c r="S7396" s="577"/>
    </row>
    <row r="7397" spans="3:19">
      <c r="C7397" s="577"/>
      <c r="R7397" s="577"/>
      <c r="S7397" s="577"/>
    </row>
    <row r="7398" spans="3:19">
      <c r="C7398" s="577"/>
      <c r="R7398" s="577"/>
      <c r="S7398" s="577"/>
    </row>
    <row r="7399" spans="3:19">
      <c r="C7399" s="577"/>
      <c r="R7399" s="577"/>
      <c r="S7399" s="577"/>
    </row>
    <row r="7400" spans="3:19">
      <c r="C7400" s="577"/>
      <c r="R7400" s="577"/>
      <c r="S7400" s="577"/>
    </row>
    <row r="7401" spans="3:19">
      <c r="C7401" s="577"/>
      <c r="R7401" s="577"/>
      <c r="S7401" s="577"/>
    </row>
    <row r="7402" spans="3:19">
      <c r="C7402" s="577"/>
      <c r="R7402" s="577"/>
      <c r="S7402" s="577"/>
    </row>
    <row r="7403" spans="3:19">
      <c r="C7403" s="577"/>
      <c r="R7403" s="577"/>
      <c r="S7403" s="577"/>
    </row>
    <row r="7404" spans="3:19">
      <c r="C7404" s="577"/>
      <c r="R7404" s="577"/>
      <c r="S7404" s="577"/>
    </row>
    <row r="7405" spans="3:19">
      <c r="C7405" s="577"/>
      <c r="R7405" s="577"/>
      <c r="S7405" s="577"/>
    </row>
    <row r="7406" spans="3:19">
      <c r="C7406" s="577"/>
      <c r="R7406" s="577"/>
      <c r="S7406" s="577"/>
    </row>
    <row r="7407" spans="3:19">
      <c r="C7407" s="577"/>
      <c r="R7407" s="577"/>
      <c r="S7407" s="577"/>
    </row>
    <row r="7408" spans="3:19">
      <c r="C7408" s="577"/>
      <c r="R7408" s="577"/>
      <c r="S7408" s="577"/>
    </row>
    <row r="7409" spans="3:19">
      <c r="C7409" s="577"/>
      <c r="R7409" s="577"/>
      <c r="S7409" s="577"/>
    </row>
    <row r="7410" spans="3:19">
      <c r="C7410" s="577"/>
      <c r="R7410" s="577"/>
      <c r="S7410" s="577"/>
    </row>
    <row r="7411" spans="3:19">
      <c r="C7411" s="577"/>
      <c r="R7411" s="577"/>
      <c r="S7411" s="577"/>
    </row>
    <row r="7412" spans="3:19">
      <c r="C7412" s="577"/>
      <c r="R7412" s="577"/>
      <c r="S7412" s="577"/>
    </row>
    <row r="7413" spans="3:19">
      <c r="C7413" s="577"/>
      <c r="R7413" s="577"/>
      <c r="S7413" s="577"/>
    </row>
    <row r="7414" spans="3:19">
      <c r="C7414" s="577"/>
      <c r="R7414" s="577"/>
      <c r="S7414" s="577"/>
    </row>
    <row r="7415" spans="3:19">
      <c r="C7415" s="577"/>
      <c r="R7415" s="577"/>
      <c r="S7415" s="577"/>
    </row>
    <row r="7416" spans="3:19">
      <c r="C7416" s="577"/>
      <c r="R7416" s="577"/>
      <c r="S7416" s="577"/>
    </row>
    <row r="7417" spans="3:19">
      <c r="C7417" s="577"/>
      <c r="R7417" s="577"/>
      <c r="S7417" s="577"/>
    </row>
    <row r="7418" spans="3:19">
      <c r="C7418" s="577"/>
      <c r="R7418" s="577"/>
      <c r="S7418" s="577"/>
    </row>
    <row r="7419" spans="3:19">
      <c r="C7419" s="577"/>
      <c r="R7419" s="577"/>
      <c r="S7419" s="577"/>
    </row>
    <row r="7420" spans="3:19">
      <c r="C7420" s="577"/>
      <c r="R7420" s="577"/>
      <c r="S7420" s="577"/>
    </row>
    <row r="7421" spans="3:19">
      <c r="C7421" s="577"/>
      <c r="R7421" s="577"/>
      <c r="S7421" s="577"/>
    </row>
    <row r="7422" spans="3:19">
      <c r="C7422" s="577"/>
      <c r="R7422" s="577"/>
      <c r="S7422" s="577"/>
    </row>
    <row r="7423" spans="3:19">
      <c r="C7423" s="577"/>
      <c r="R7423" s="577"/>
      <c r="S7423" s="577"/>
    </row>
    <row r="7424" spans="3:19">
      <c r="C7424" s="577"/>
      <c r="R7424" s="577"/>
      <c r="S7424" s="577"/>
    </row>
    <row r="7425" spans="3:19">
      <c r="C7425" s="577"/>
      <c r="R7425" s="577"/>
      <c r="S7425" s="577"/>
    </row>
    <row r="7426" spans="3:19">
      <c r="C7426" s="577"/>
      <c r="R7426" s="577"/>
      <c r="S7426" s="577"/>
    </row>
    <row r="7427" spans="3:19">
      <c r="C7427" s="577"/>
      <c r="R7427" s="577"/>
      <c r="S7427" s="577"/>
    </row>
    <row r="7428" spans="3:19">
      <c r="C7428" s="577"/>
      <c r="R7428" s="577"/>
      <c r="S7428" s="577"/>
    </row>
    <row r="7429" spans="3:19">
      <c r="C7429" s="577"/>
      <c r="R7429" s="577"/>
      <c r="S7429" s="577"/>
    </row>
    <row r="7430" spans="3:19">
      <c r="C7430" s="577"/>
      <c r="R7430" s="577"/>
      <c r="S7430" s="577"/>
    </row>
    <row r="7431" spans="3:19">
      <c r="C7431" s="577"/>
      <c r="R7431" s="577"/>
      <c r="S7431" s="577"/>
    </row>
    <row r="7432" spans="3:19">
      <c r="C7432" s="577"/>
      <c r="R7432" s="577"/>
      <c r="S7432" s="577"/>
    </row>
    <row r="7433" spans="3:19">
      <c r="C7433" s="577"/>
      <c r="R7433" s="577"/>
      <c r="S7433" s="577"/>
    </row>
    <row r="7434" spans="3:19">
      <c r="C7434" s="577"/>
      <c r="R7434" s="577"/>
      <c r="S7434" s="577"/>
    </row>
    <row r="7435" spans="3:19">
      <c r="C7435" s="577"/>
      <c r="R7435" s="577"/>
      <c r="S7435" s="577"/>
    </row>
    <row r="7436" spans="3:19">
      <c r="C7436" s="577"/>
      <c r="R7436" s="577"/>
      <c r="S7436" s="577"/>
    </row>
    <row r="7437" spans="3:19">
      <c r="C7437" s="577"/>
      <c r="R7437" s="577"/>
      <c r="S7437" s="577"/>
    </row>
    <row r="7438" spans="3:19">
      <c r="C7438" s="577"/>
      <c r="R7438" s="577"/>
      <c r="S7438" s="577"/>
    </row>
    <row r="7439" spans="3:19">
      <c r="C7439" s="577"/>
      <c r="R7439" s="577"/>
      <c r="S7439" s="577"/>
    </row>
    <row r="7440" spans="3:19">
      <c r="C7440" s="577"/>
      <c r="R7440" s="577"/>
      <c r="S7440" s="577"/>
    </row>
    <row r="7441" spans="3:19">
      <c r="C7441" s="577"/>
      <c r="R7441" s="577"/>
      <c r="S7441" s="577"/>
    </row>
    <row r="7442" spans="3:19">
      <c r="C7442" s="577"/>
      <c r="R7442" s="577"/>
      <c r="S7442" s="577"/>
    </row>
    <row r="7443" spans="3:19">
      <c r="C7443" s="577"/>
      <c r="R7443" s="577"/>
      <c r="S7443" s="577"/>
    </row>
    <row r="7444" spans="3:19">
      <c r="C7444" s="577"/>
      <c r="R7444" s="577"/>
      <c r="S7444" s="577"/>
    </row>
    <row r="7445" spans="3:19">
      <c r="C7445" s="577"/>
      <c r="R7445" s="577"/>
      <c r="S7445" s="577"/>
    </row>
    <row r="7446" spans="3:19">
      <c r="C7446" s="577"/>
      <c r="R7446" s="577"/>
      <c r="S7446" s="577"/>
    </row>
    <row r="7447" spans="3:19">
      <c r="C7447" s="577"/>
      <c r="R7447" s="577"/>
      <c r="S7447" s="577"/>
    </row>
    <row r="7448" spans="3:19">
      <c r="C7448" s="577"/>
      <c r="R7448" s="577"/>
      <c r="S7448" s="577"/>
    </row>
    <row r="7449" spans="3:19">
      <c r="C7449" s="577"/>
      <c r="R7449" s="577"/>
      <c r="S7449" s="577"/>
    </row>
    <row r="7450" spans="3:19">
      <c r="C7450" s="577"/>
      <c r="R7450" s="577"/>
      <c r="S7450" s="577"/>
    </row>
    <row r="7451" spans="3:19">
      <c r="C7451" s="577"/>
      <c r="R7451" s="577"/>
      <c r="S7451" s="577"/>
    </row>
    <row r="7452" spans="3:19">
      <c r="C7452" s="577"/>
      <c r="R7452" s="577"/>
      <c r="S7452" s="577"/>
    </row>
    <row r="7453" spans="3:19">
      <c r="C7453" s="577"/>
      <c r="R7453" s="577"/>
      <c r="S7453" s="577"/>
    </row>
    <row r="7454" spans="3:19">
      <c r="C7454" s="577"/>
      <c r="R7454" s="577"/>
      <c r="S7454" s="577"/>
    </row>
    <row r="7455" spans="3:19">
      <c r="C7455" s="577"/>
      <c r="R7455" s="577"/>
      <c r="S7455" s="577"/>
    </row>
    <row r="7456" spans="3:19">
      <c r="C7456" s="577"/>
      <c r="R7456" s="577"/>
      <c r="S7456" s="577"/>
    </row>
    <row r="7457" spans="3:19">
      <c r="C7457" s="577"/>
      <c r="R7457" s="577"/>
      <c r="S7457" s="577"/>
    </row>
    <row r="7458" spans="3:19">
      <c r="C7458" s="577"/>
      <c r="R7458" s="577"/>
      <c r="S7458" s="577"/>
    </row>
    <row r="7459" spans="3:19">
      <c r="C7459" s="577"/>
      <c r="R7459" s="577"/>
      <c r="S7459" s="577"/>
    </row>
    <row r="7460" spans="3:19">
      <c r="C7460" s="577"/>
      <c r="R7460" s="577"/>
      <c r="S7460" s="577"/>
    </row>
    <row r="7461" spans="3:19">
      <c r="C7461" s="577"/>
      <c r="R7461" s="577"/>
      <c r="S7461" s="577"/>
    </row>
    <row r="7462" spans="3:19">
      <c r="C7462" s="577"/>
      <c r="R7462" s="577"/>
      <c r="S7462" s="577"/>
    </row>
    <row r="7463" spans="3:19">
      <c r="C7463" s="577"/>
      <c r="R7463" s="577"/>
      <c r="S7463" s="577"/>
    </row>
    <row r="7464" spans="3:19">
      <c r="C7464" s="577"/>
      <c r="R7464" s="577"/>
      <c r="S7464" s="577"/>
    </row>
    <row r="7465" spans="3:19">
      <c r="C7465" s="577"/>
      <c r="R7465" s="577"/>
      <c r="S7465" s="577"/>
    </row>
    <row r="7466" spans="3:19">
      <c r="C7466" s="577"/>
      <c r="R7466" s="577"/>
      <c r="S7466" s="577"/>
    </row>
    <row r="7467" spans="3:19">
      <c r="C7467" s="577"/>
      <c r="R7467" s="577"/>
      <c r="S7467" s="577"/>
    </row>
    <row r="7468" spans="3:19">
      <c r="C7468" s="577"/>
      <c r="R7468" s="577"/>
      <c r="S7468" s="577"/>
    </row>
    <row r="7469" spans="3:19">
      <c r="C7469" s="577"/>
      <c r="R7469" s="577"/>
      <c r="S7469" s="577"/>
    </row>
    <row r="7470" spans="3:19">
      <c r="C7470" s="577"/>
      <c r="R7470" s="577"/>
      <c r="S7470" s="577"/>
    </row>
    <row r="7471" spans="3:19">
      <c r="C7471" s="577"/>
      <c r="R7471" s="577"/>
      <c r="S7471" s="577"/>
    </row>
    <row r="7472" spans="3:19">
      <c r="C7472" s="577"/>
      <c r="R7472" s="577"/>
      <c r="S7472" s="577"/>
    </row>
    <row r="7473" spans="3:19">
      <c r="C7473" s="577"/>
      <c r="R7473" s="577"/>
      <c r="S7473" s="577"/>
    </row>
    <row r="7474" spans="3:19">
      <c r="C7474" s="577"/>
      <c r="R7474" s="577"/>
      <c r="S7474" s="577"/>
    </row>
    <row r="7475" spans="3:19">
      <c r="C7475" s="577"/>
      <c r="R7475" s="577"/>
      <c r="S7475" s="577"/>
    </row>
    <row r="7476" spans="3:19">
      <c r="C7476" s="577"/>
      <c r="R7476" s="577"/>
      <c r="S7476" s="577"/>
    </row>
    <row r="7477" spans="3:19">
      <c r="C7477" s="577"/>
      <c r="R7477" s="577"/>
      <c r="S7477" s="577"/>
    </row>
    <row r="7478" spans="3:19">
      <c r="C7478" s="577"/>
      <c r="R7478" s="577"/>
      <c r="S7478" s="577"/>
    </row>
    <row r="7479" spans="3:19">
      <c r="C7479" s="577"/>
      <c r="R7479" s="577"/>
      <c r="S7479" s="577"/>
    </row>
    <row r="7480" spans="3:19">
      <c r="C7480" s="577"/>
      <c r="R7480" s="577"/>
      <c r="S7480" s="577"/>
    </row>
    <row r="7481" spans="3:19">
      <c r="C7481" s="577"/>
      <c r="R7481" s="577"/>
      <c r="S7481" s="577"/>
    </row>
    <row r="7482" spans="3:19">
      <c r="C7482" s="577"/>
      <c r="R7482" s="577"/>
      <c r="S7482" s="577"/>
    </row>
    <row r="7483" spans="3:19">
      <c r="C7483" s="577"/>
      <c r="R7483" s="577"/>
      <c r="S7483" s="577"/>
    </row>
    <row r="7484" spans="3:19">
      <c r="C7484" s="577"/>
      <c r="R7484" s="577"/>
      <c r="S7484" s="577"/>
    </row>
    <row r="7485" spans="3:19">
      <c r="C7485" s="577"/>
      <c r="R7485" s="577"/>
      <c r="S7485" s="577"/>
    </row>
    <row r="7486" spans="3:19">
      <c r="C7486" s="577"/>
      <c r="R7486" s="577"/>
      <c r="S7486" s="577"/>
    </row>
    <row r="7487" spans="3:19">
      <c r="C7487" s="577"/>
      <c r="R7487" s="577"/>
      <c r="S7487" s="577"/>
    </row>
    <row r="7488" spans="3:19">
      <c r="C7488" s="577"/>
      <c r="R7488" s="577"/>
      <c r="S7488" s="577"/>
    </row>
    <row r="7489" spans="3:19">
      <c r="C7489" s="577"/>
      <c r="R7489" s="577"/>
      <c r="S7489" s="577"/>
    </row>
    <row r="7490" spans="3:19">
      <c r="C7490" s="577"/>
      <c r="R7490" s="577"/>
      <c r="S7490" s="577"/>
    </row>
    <row r="7491" spans="3:19">
      <c r="C7491" s="577"/>
      <c r="R7491" s="577"/>
      <c r="S7491" s="577"/>
    </row>
    <row r="7492" spans="3:19">
      <c r="C7492" s="577"/>
      <c r="R7492" s="577"/>
      <c r="S7492" s="577"/>
    </row>
    <row r="7493" spans="3:19">
      <c r="C7493" s="577"/>
      <c r="R7493" s="577"/>
      <c r="S7493" s="577"/>
    </row>
    <row r="7494" spans="3:19">
      <c r="C7494" s="577"/>
      <c r="R7494" s="577"/>
      <c r="S7494" s="577"/>
    </row>
    <row r="7495" spans="3:19">
      <c r="C7495" s="577"/>
      <c r="R7495" s="577"/>
      <c r="S7495" s="577"/>
    </row>
    <row r="7496" spans="3:19">
      <c r="C7496" s="577"/>
      <c r="R7496" s="577"/>
      <c r="S7496" s="577"/>
    </row>
    <row r="7497" spans="3:19">
      <c r="C7497" s="577"/>
      <c r="R7497" s="577"/>
      <c r="S7497" s="577"/>
    </row>
    <row r="7498" spans="3:19">
      <c r="C7498" s="577"/>
      <c r="R7498" s="577"/>
      <c r="S7498" s="577"/>
    </row>
    <row r="7499" spans="3:19">
      <c r="C7499" s="577"/>
      <c r="R7499" s="577"/>
      <c r="S7499" s="577"/>
    </row>
    <row r="7500" spans="3:19">
      <c r="C7500" s="577"/>
      <c r="R7500" s="577"/>
      <c r="S7500" s="577"/>
    </row>
    <row r="7501" spans="3:19">
      <c r="C7501" s="577"/>
      <c r="R7501" s="577"/>
      <c r="S7501" s="577"/>
    </row>
    <row r="7502" spans="3:19">
      <c r="C7502" s="577"/>
      <c r="R7502" s="577"/>
      <c r="S7502" s="577"/>
    </row>
    <row r="7503" spans="3:19">
      <c r="C7503" s="577"/>
      <c r="R7503" s="577"/>
      <c r="S7503" s="577"/>
    </row>
    <row r="7504" spans="3:19">
      <c r="C7504" s="577"/>
      <c r="R7504" s="577"/>
      <c r="S7504" s="577"/>
    </row>
    <row r="7505" spans="3:19">
      <c r="C7505" s="577"/>
      <c r="R7505" s="577"/>
      <c r="S7505" s="577"/>
    </row>
    <row r="7506" spans="3:19">
      <c r="C7506" s="577"/>
      <c r="R7506" s="577"/>
      <c r="S7506" s="577"/>
    </row>
    <row r="7507" spans="3:19">
      <c r="C7507" s="577"/>
      <c r="R7507" s="577"/>
      <c r="S7507" s="577"/>
    </row>
    <row r="7508" spans="3:19">
      <c r="C7508" s="577"/>
      <c r="R7508" s="577"/>
      <c r="S7508" s="577"/>
    </row>
    <row r="7509" spans="3:19">
      <c r="C7509" s="577"/>
      <c r="R7509" s="577"/>
      <c r="S7509" s="577"/>
    </row>
    <row r="7510" spans="3:19">
      <c r="C7510" s="577"/>
      <c r="R7510" s="577"/>
      <c r="S7510" s="577"/>
    </row>
    <row r="7511" spans="3:19">
      <c r="C7511" s="577"/>
      <c r="R7511" s="577"/>
      <c r="S7511" s="577"/>
    </row>
    <row r="7512" spans="3:19">
      <c r="C7512" s="577"/>
      <c r="R7512" s="577"/>
      <c r="S7512" s="577"/>
    </row>
    <row r="7513" spans="3:19">
      <c r="C7513" s="577"/>
      <c r="R7513" s="577"/>
      <c r="S7513" s="577"/>
    </row>
    <row r="7514" spans="3:19">
      <c r="C7514" s="577"/>
      <c r="R7514" s="577"/>
      <c r="S7514" s="577"/>
    </row>
    <row r="7515" spans="3:19">
      <c r="C7515" s="577"/>
      <c r="R7515" s="577"/>
      <c r="S7515" s="577"/>
    </row>
    <row r="7516" spans="3:19">
      <c r="C7516" s="577"/>
      <c r="R7516" s="577"/>
      <c r="S7516" s="577"/>
    </row>
    <row r="7517" spans="3:19">
      <c r="C7517" s="577"/>
      <c r="R7517" s="577"/>
      <c r="S7517" s="577"/>
    </row>
    <row r="7518" spans="3:19">
      <c r="C7518" s="577"/>
      <c r="R7518" s="577"/>
      <c r="S7518" s="577"/>
    </row>
    <row r="7519" spans="3:19">
      <c r="C7519" s="577"/>
      <c r="R7519" s="577"/>
      <c r="S7519" s="577"/>
    </row>
    <row r="7520" spans="3:19">
      <c r="C7520" s="577"/>
      <c r="R7520" s="577"/>
      <c r="S7520" s="577"/>
    </row>
    <row r="7521" spans="3:19">
      <c r="C7521" s="577"/>
      <c r="R7521" s="577"/>
      <c r="S7521" s="577"/>
    </row>
    <row r="7522" spans="3:19">
      <c r="C7522" s="577"/>
      <c r="R7522" s="577"/>
      <c r="S7522" s="577"/>
    </row>
    <row r="7523" spans="3:19">
      <c r="C7523" s="577"/>
      <c r="R7523" s="577"/>
      <c r="S7523" s="577"/>
    </row>
    <row r="7524" spans="3:19">
      <c r="C7524" s="577"/>
      <c r="R7524" s="577"/>
      <c r="S7524" s="577"/>
    </row>
    <row r="7525" spans="3:19">
      <c r="C7525" s="577"/>
      <c r="R7525" s="577"/>
      <c r="S7525" s="577"/>
    </row>
    <row r="7526" spans="3:19">
      <c r="C7526" s="577"/>
      <c r="R7526" s="577"/>
      <c r="S7526" s="577"/>
    </row>
    <row r="7527" spans="3:19">
      <c r="C7527" s="577"/>
      <c r="R7527" s="577"/>
      <c r="S7527" s="577"/>
    </row>
    <row r="7528" spans="3:19">
      <c r="C7528" s="577"/>
      <c r="R7528" s="577"/>
      <c r="S7528" s="577"/>
    </row>
    <row r="7529" spans="3:19">
      <c r="C7529" s="577"/>
      <c r="R7529" s="577"/>
      <c r="S7529" s="577"/>
    </row>
    <row r="7530" spans="3:19">
      <c r="C7530" s="577"/>
      <c r="R7530" s="577"/>
      <c r="S7530" s="577"/>
    </row>
    <row r="7531" spans="3:19">
      <c r="C7531" s="577"/>
      <c r="R7531" s="577"/>
      <c r="S7531" s="577"/>
    </row>
    <row r="7532" spans="3:19">
      <c r="C7532" s="577"/>
      <c r="R7532" s="577"/>
      <c r="S7532" s="577"/>
    </row>
    <row r="7533" spans="3:19">
      <c r="C7533" s="577"/>
      <c r="R7533" s="577"/>
      <c r="S7533" s="577"/>
    </row>
    <row r="7534" spans="3:19">
      <c r="C7534" s="577"/>
      <c r="R7534" s="577"/>
      <c r="S7534" s="577"/>
    </row>
    <row r="7535" spans="3:19">
      <c r="C7535" s="577"/>
      <c r="R7535" s="577"/>
      <c r="S7535" s="577"/>
    </row>
    <row r="7536" spans="3:19">
      <c r="C7536" s="577"/>
      <c r="R7536" s="577"/>
      <c r="S7536" s="577"/>
    </row>
    <row r="7537" spans="3:19">
      <c r="C7537" s="577"/>
      <c r="R7537" s="577"/>
      <c r="S7537" s="577"/>
    </row>
    <row r="7538" spans="3:19">
      <c r="C7538" s="577"/>
      <c r="R7538" s="577"/>
      <c r="S7538" s="577"/>
    </row>
    <row r="7539" spans="3:19">
      <c r="C7539" s="577"/>
      <c r="R7539" s="577"/>
      <c r="S7539" s="577"/>
    </row>
    <row r="7540" spans="3:19">
      <c r="C7540" s="577"/>
      <c r="R7540" s="577"/>
      <c r="S7540" s="577"/>
    </row>
    <row r="7541" spans="3:19">
      <c r="C7541" s="577"/>
      <c r="R7541" s="577"/>
      <c r="S7541" s="577"/>
    </row>
    <row r="7542" spans="3:19">
      <c r="C7542" s="577"/>
      <c r="K7542" s="577"/>
      <c r="R7542" s="577"/>
      <c r="S7542" s="577"/>
    </row>
    <row r="7543" spans="3:19">
      <c r="C7543" s="577"/>
      <c r="R7543" s="577"/>
      <c r="S7543" s="577"/>
    </row>
    <row r="7544" spans="3:19">
      <c r="C7544" s="577"/>
      <c r="R7544" s="577"/>
      <c r="S7544" s="577"/>
    </row>
    <row r="7545" spans="3:19">
      <c r="C7545" s="577"/>
      <c r="R7545" s="577"/>
      <c r="S7545" s="577"/>
    </row>
    <row r="7546" spans="3:19">
      <c r="C7546" s="577"/>
      <c r="R7546" s="577"/>
      <c r="S7546" s="577"/>
    </row>
    <row r="7547" spans="3:19">
      <c r="C7547" s="577"/>
      <c r="R7547" s="577"/>
      <c r="S7547" s="577"/>
    </row>
    <row r="7548" spans="3:19">
      <c r="C7548" s="577"/>
      <c r="R7548" s="577"/>
      <c r="S7548" s="577"/>
    </row>
    <row r="7549" spans="3:19">
      <c r="C7549" s="577"/>
      <c r="R7549" s="577"/>
      <c r="S7549" s="577"/>
    </row>
    <row r="7550" spans="3:19">
      <c r="C7550" s="577"/>
      <c r="R7550" s="577"/>
      <c r="S7550" s="577"/>
    </row>
    <row r="7551" spans="3:19">
      <c r="C7551" s="577"/>
      <c r="R7551" s="577"/>
      <c r="S7551" s="577"/>
    </row>
    <row r="7552" spans="3:19">
      <c r="C7552" s="577"/>
      <c r="R7552" s="577"/>
      <c r="S7552" s="577"/>
    </row>
    <row r="7553" spans="3:19">
      <c r="C7553" s="577"/>
      <c r="R7553" s="577"/>
      <c r="S7553" s="577"/>
    </row>
    <row r="7554" spans="3:19">
      <c r="C7554" s="577"/>
      <c r="R7554" s="577"/>
      <c r="S7554" s="577"/>
    </row>
    <row r="7555" spans="3:19">
      <c r="C7555" s="577"/>
      <c r="R7555" s="577"/>
      <c r="S7555" s="577"/>
    </row>
    <row r="7556" spans="3:19">
      <c r="C7556" s="577"/>
      <c r="R7556" s="577"/>
      <c r="S7556" s="577"/>
    </row>
    <row r="7557" spans="3:19">
      <c r="C7557" s="577"/>
      <c r="R7557" s="577"/>
      <c r="S7557" s="577"/>
    </row>
    <row r="7558" spans="3:19">
      <c r="C7558" s="577"/>
      <c r="R7558" s="577"/>
      <c r="S7558" s="577"/>
    </row>
    <row r="7559" spans="3:19">
      <c r="C7559" s="577"/>
      <c r="R7559" s="577"/>
      <c r="S7559" s="577"/>
    </row>
    <row r="7560" spans="3:19">
      <c r="C7560" s="577"/>
      <c r="R7560" s="577"/>
      <c r="S7560" s="577"/>
    </row>
    <row r="7561" spans="3:19">
      <c r="C7561" s="577"/>
      <c r="R7561" s="577"/>
      <c r="S7561" s="577"/>
    </row>
    <row r="7562" spans="3:19">
      <c r="C7562" s="577"/>
      <c r="R7562" s="577"/>
      <c r="S7562" s="577"/>
    </row>
    <row r="7563" spans="3:19">
      <c r="C7563" s="577"/>
      <c r="R7563" s="577"/>
      <c r="S7563" s="577"/>
    </row>
    <row r="7564" spans="3:19">
      <c r="C7564" s="577"/>
      <c r="R7564" s="577"/>
      <c r="S7564" s="577"/>
    </row>
    <row r="7565" spans="3:19">
      <c r="C7565" s="577"/>
      <c r="R7565" s="577"/>
      <c r="S7565" s="577"/>
    </row>
    <row r="7566" spans="3:19">
      <c r="C7566" s="577"/>
      <c r="R7566" s="577"/>
      <c r="S7566" s="577"/>
    </row>
    <row r="7567" spans="3:19">
      <c r="C7567" s="577"/>
      <c r="R7567" s="577"/>
      <c r="S7567" s="577"/>
    </row>
    <row r="7568" spans="3:19">
      <c r="C7568" s="577"/>
      <c r="R7568" s="577"/>
      <c r="S7568" s="577"/>
    </row>
    <row r="7569" spans="3:19">
      <c r="C7569" s="577"/>
      <c r="R7569" s="577"/>
      <c r="S7569" s="577"/>
    </row>
    <row r="7570" spans="3:19">
      <c r="C7570" s="577"/>
      <c r="R7570" s="577"/>
      <c r="S7570" s="577"/>
    </row>
    <row r="7571" spans="3:19">
      <c r="C7571" s="577"/>
      <c r="R7571" s="577"/>
      <c r="S7571" s="577"/>
    </row>
    <row r="7572" spans="3:19">
      <c r="C7572" s="577"/>
      <c r="R7572" s="577"/>
      <c r="S7572" s="577"/>
    </row>
    <row r="7573" spans="3:19">
      <c r="C7573" s="577"/>
      <c r="R7573" s="577"/>
      <c r="S7573" s="577"/>
    </row>
    <row r="7574" spans="3:19">
      <c r="C7574" s="577"/>
      <c r="R7574" s="577"/>
      <c r="S7574" s="577"/>
    </row>
    <row r="7575" spans="3:19">
      <c r="C7575" s="577"/>
      <c r="R7575" s="577"/>
      <c r="S7575" s="577"/>
    </row>
    <row r="7576" spans="3:19">
      <c r="C7576" s="577"/>
      <c r="R7576" s="577"/>
      <c r="S7576" s="577"/>
    </row>
    <row r="7577" spans="3:19">
      <c r="C7577" s="577"/>
      <c r="R7577" s="577"/>
      <c r="S7577" s="577"/>
    </row>
    <row r="7578" spans="3:19">
      <c r="C7578" s="577"/>
      <c r="R7578" s="577"/>
      <c r="S7578" s="577"/>
    </row>
    <row r="7579" spans="3:19">
      <c r="C7579" s="577"/>
      <c r="R7579" s="577"/>
      <c r="S7579" s="577"/>
    </row>
    <row r="7580" spans="3:19">
      <c r="C7580" s="577"/>
      <c r="R7580" s="577"/>
      <c r="S7580" s="577"/>
    </row>
    <row r="7581" spans="3:19">
      <c r="C7581" s="577"/>
      <c r="R7581" s="577"/>
      <c r="S7581" s="577"/>
    </row>
    <row r="7582" spans="3:19">
      <c r="C7582" s="577"/>
      <c r="R7582" s="577"/>
      <c r="S7582" s="577"/>
    </row>
    <row r="7583" spans="3:19">
      <c r="C7583" s="577"/>
      <c r="R7583" s="577"/>
      <c r="S7583" s="577"/>
    </row>
    <row r="7584" spans="3:19">
      <c r="C7584" s="577"/>
      <c r="R7584" s="577"/>
      <c r="S7584" s="577"/>
    </row>
    <row r="7585" spans="3:19">
      <c r="C7585" s="577"/>
      <c r="R7585" s="577"/>
      <c r="S7585" s="577"/>
    </row>
    <row r="7586" spans="3:19">
      <c r="C7586" s="577"/>
      <c r="K7586" s="577"/>
      <c r="R7586" s="577"/>
      <c r="S7586" s="577"/>
    </row>
    <row r="7587" spans="3:19">
      <c r="C7587" s="577"/>
      <c r="R7587" s="577"/>
      <c r="S7587" s="577"/>
    </row>
    <row r="7588" spans="3:19">
      <c r="C7588" s="577"/>
      <c r="R7588" s="577"/>
      <c r="S7588" s="577"/>
    </row>
    <row r="7589" spans="3:19">
      <c r="C7589" s="577"/>
      <c r="R7589" s="577"/>
      <c r="S7589" s="577"/>
    </row>
    <row r="7590" spans="3:19">
      <c r="C7590" s="577"/>
      <c r="R7590" s="577"/>
      <c r="S7590" s="577"/>
    </row>
    <row r="7591" spans="3:19">
      <c r="C7591" s="577"/>
      <c r="R7591" s="577"/>
      <c r="S7591" s="577"/>
    </row>
    <row r="7592" spans="3:19">
      <c r="C7592" s="577"/>
      <c r="R7592" s="577"/>
      <c r="S7592" s="577"/>
    </row>
    <row r="7593" spans="3:19">
      <c r="C7593" s="577"/>
      <c r="R7593" s="577"/>
      <c r="S7593" s="577"/>
    </row>
    <row r="7594" spans="3:19">
      <c r="C7594" s="577"/>
      <c r="R7594" s="577"/>
      <c r="S7594" s="577"/>
    </row>
    <row r="7595" spans="3:19">
      <c r="C7595" s="577"/>
      <c r="R7595" s="577"/>
      <c r="S7595" s="577"/>
    </row>
    <row r="7596" spans="3:19">
      <c r="C7596" s="577"/>
      <c r="R7596" s="577"/>
      <c r="S7596" s="577"/>
    </row>
    <row r="7597" spans="3:19">
      <c r="C7597" s="577"/>
      <c r="R7597" s="577"/>
      <c r="S7597" s="577"/>
    </row>
    <row r="7598" spans="3:19">
      <c r="C7598" s="577"/>
      <c r="R7598" s="577"/>
      <c r="S7598" s="577"/>
    </row>
    <row r="7599" spans="3:19">
      <c r="C7599" s="577"/>
      <c r="R7599" s="577"/>
      <c r="S7599" s="577"/>
    </row>
    <row r="7600" spans="3:19">
      <c r="C7600" s="577"/>
      <c r="R7600" s="577"/>
      <c r="S7600" s="577"/>
    </row>
    <row r="7601" spans="3:19">
      <c r="C7601" s="577"/>
      <c r="R7601" s="577"/>
      <c r="S7601" s="577"/>
    </row>
    <row r="7602" spans="3:19">
      <c r="C7602" s="577"/>
      <c r="R7602" s="577"/>
      <c r="S7602" s="577"/>
    </row>
    <row r="7603" spans="3:19">
      <c r="C7603" s="577"/>
      <c r="R7603" s="577"/>
      <c r="S7603" s="577"/>
    </row>
    <row r="7604" spans="3:19">
      <c r="C7604" s="577"/>
      <c r="R7604" s="577"/>
      <c r="S7604" s="577"/>
    </row>
    <row r="7605" spans="3:19">
      <c r="C7605" s="577"/>
      <c r="R7605" s="577"/>
      <c r="S7605" s="577"/>
    </row>
    <row r="7606" spans="3:19">
      <c r="C7606" s="577"/>
      <c r="R7606" s="577"/>
      <c r="S7606" s="577"/>
    </row>
    <row r="7607" spans="3:19">
      <c r="C7607" s="577"/>
      <c r="R7607" s="577"/>
      <c r="S7607" s="577"/>
    </row>
    <row r="7608" spans="3:19">
      <c r="C7608" s="577"/>
      <c r="K7608" s="577"/>
      <c r="R7608" s="577"/>
      <c r="S7608" s="577"/>
    </row>
    <row r="7609" spans="3:19">
      <c r="C7609" s="577"/>
      <c r="K7609" s="577"/>
      <c r="R7609" s="577"/>
      <c r="S7609" s="577"/>
    </row>
    <row r="7610" spans="3:19">
      <c r="C7610" s="577"/>
      <c r="K7610" s="577"/>
      <c r="R7610" s="577"/>
      <c r="S7610" s="577"/>
    </row>
    <row r="7611" spans="3:19">
      <c r="C7611" s="577"/>
      <c r="R7611" s="577"/>
      <c r="S7611" s="577"/>
    </row>
    <row r="7612" spans="3:19">
      <c r="C7612" s="577"/>
      <c r="R7612" s="577"/>
      <c r="S7612" s="577"/>
    </row>
    <row r="7613" spans="3:19">
      <c r="C7613" s="577"/>
      <c r="R7613" s="577"/>
      <c r="S7613" s="577"/>
    </row>
    <row r="7614" spans="3:19">
      <c r="C7614" s="577"/>
      <c r="R7614" s="577"/>
      <c r="S7614" s="577"/>
    </row>
    <row r="7615" spans="3:19">
      <c r="C7615" s="577"/>
      <c r="R7615" s="577"/>
      <c r="S7615" s="577"/>
    </row>
    <row r="7616" spans="3:19">
      <c r="C7616" s="577"/>
      <c r="R7616" s="577"/>
      <c r="S7616" s="577"/>
    </row>
    <row r="7617" spans="3:19">
      <c r="C7617" s="577"/>
      <c r="R7617" s="577"/>
      <c r="S7617" s="577"/>
    </row>
    <row r="7618" spans="3:19">
      <c r="C7618" s="577"/>
      <c r="R7618" s="577"/>
      <c r="S7618" s="577"/>
    </row>
    <row r="7619" spans="3:19">
      <c r="C7619" s="577"/>
      <c r="R7619" s="577"/>
      <c r="S7619" s="577"/>
    </row>
    <row r="7620" spans="3:19">
      <c r="C7620" s="577"/>
      <c r="R7620" s="577"/>
      <c r="S7620" s="577"/>
    </row>
    <row r="7621" spans="3:19">
      <c r="C7621" s="577"/>
      <c r="R7621" s="577"/>
      <c r="S7621" s="577"/>
    </row>
    <row r="7622" spans="3:19">
      <c r="C7622" s="577"/>
      <c r="R7622" s="577"/>
      <c r="S7622" s="577"/>
    </row>
    <row r="7623" spans="3:19">
      <c r="C7623" s="577"/>
      <c r="R7623" s="577"/>
      <c r="S7623" s="577"/>
    </row>
    <row r="7624" spans="3:19">
      <c r="C7624" s="577"/>
      <c r="R7624" s="577"/>
      <c r="S7624" s="577"/>
    </row>
    <row r="7625" spans="3:19">
      <c r="C7625" s="577"/>
      <c r="R7625" s="577"/>
      <c r="S7625" s="577"/>
    </row>
    <row r="7626" spans="3:19">
      <c r="C7626" s="577"/>
      <c r="R7626" s="577"/>
      <c r="S7626" s="577"/>
    </row>
    <row r="7627" spans="3:19">
      <c r="C7627" s="577"/>
      <c r="R7627" s="577"/>
      <c r="S7627" s="577"/>
    </row>
    <row r="7628" spans="3:19">
      <c r="C7628" s="577"/>
      <c r="R7628" s="577"/>
      <c r="S7628" s="577"/>
    </row>
    <row r="7629" spans="3:19">
      <c r="C7629" s="577"/>
      <c r="R7629" s="577"/>
      <c r="S7629" s="577"/>
    </row>
    <row r="7630" spans="3:19">
      <c r="C7630" s="577"/>
      <c r="R7630" s="577"/>
      <c r="S7630" s="577"/>
    </row>
    <row r="7631" spans="3:19">
      <c r="C7631" s="577"/>
      <c r="R7631" s="577"/>
      <c r="S7631" s="577"/>
    </row>
    <row r="7632" spans="3:19">
      <c r="C7632" s="577"/>
      <c r="R7632" s="577"/>
      <c r="S7632" s="577"/>
    </row>
    <row r="7633" spans="3:19">
      <c r="C7633" s="577"/>
      <c r="R7633" s="577"/>
      <c r="S7633" s="577"/>
    </row>
    <row r="7634" spans="3:19">
      <c r="C7634" s="577"/>
      <c r="R7634" s="577"/>
      <c r="S7634" s="577"/>
    </row>
    <row r="7635" spans="3:19">
      <c r="C7635" s="577"/>
      <c r="R7635" s="577"/>
      <c r="S7635" s="577"/>
    </row>
    <row r="7636" spans="3:19">
      <c r="C7636" s="577"/>
      <c r="R7636" s="577"/>
      <c r="S7636" s="577"/>
    </row>
    <row r="7637" spans="3:19">
      <c r="C7637" s="577"/>
      <c r="R7637" s="577"/>
      <c r="S7637" s="577"/>
    </row>
    <row r="7638" spans="3:19">
      <c r="C7638" s="577"/>
      <c r="R7638" s="577"/>
      <c r="S7638" s="577"/>
    </row>
    <row r="7639" spans="3:19">
      <c r="C7639" s="577"/>
      <c r="R7639" s="577"/>
      <c r="S7639" s="577"/>
    </row>
    <row r="7640" spans="3:19">
      <c r="C7640" s="577"/>
      <c r="R7640" s="577"/>
      <c r="S7640" s="577"/>
    </row>
    <row r="7641" spans="3:19">
      <c r="C7641" s="577"/>
      <c r="R7641" s="577"/>
      <c r="S7641" s="577"/>
    </row>
    <row r="7642" spans="3:19">
      <c r="C7642" s="577"/>
      <c r="R7642" s="577"/>
      <c r="S7642" s="577"/>
    </row>
    <row r="7643" spans="3:19">
      <c r="C7643" s="577"/>
      <c r="R7643" s="577"/>
      <c r="S7643" s="577"/>
    </row>
    <row r="7644" spans="3:19">
      <c r="C7644" s="577"/>
      <c r="R7644" s="577"/>
      <c r="S7644" s="577"/>
    </row>
    <row r="7645" spans="3:19">
      <c r="C7645" s="577"/>
      <c r="R7645" s="577"/>
      <c r="S7645" s="577"/>
    </row>
    <row r="7646" spans="3:19">
      <c r="C7646" s="577"/>
      <c r="R7646" s="577"/>
      <c r="S7646" s="577"/>
    </row>
    <row r="7647" spans="3:19">
      <c r="C7647" s="577"/>
      <c r="R7647" s="577"/>
      <c r="S7647" s="577"/>
    </row>
    <row r="7648" spans="3:19">
      <c r="C7648" s="577"/>
      <c r="R7648" s="577"/>
      <c r="S7648" s="577"/>
    </row>
    <row r="7649" spans="3:19">
      <c r="C7649" s="577"/>
      <c r="R7649" s="577"/>
      <c r="S7649" s="577"/>
    </row>
    <row r="7650" spans="3:19">
      <c r="C7650" s="577"/>
      <c r="R7650" s="577"/>
      <c r="S7650" s="577"/>
    </row>
    <row r="7651" spans="3:19">
      <c r="C7651" s="577"/>
      <c r="R7651" s="577"/>
      <c r="S7651" s="577"/>
    </row>
    <row r="7652" spans="3:19">
      <c r="C7652" s="577"/>
      <c r="R7652" s="577"/>
      <c r="S7652" s="577"/>
    </row>
    <row r="7653" spans="3:19">
      <c r="C7653" s="577"/>
      <c r="R7653" s="577"/>
      <c r="S7653" s="577"/>
    </row>
    <row r="7654" spans="3:19">
      <c r="C7654" s="577"/>
      <c r="R7654" s="577"/>
      <c r="S7654" s="577"/>
    </row>
    <row r="7655" spans="3:19">
      <c r="C7655" s="577"/>
      <c r="R7655" s="577"/>
      <c r="S7655" s="577"/>
    </row>
    <row r="7656" spans="3:19">
      <c r="C7656" s="577"/>
      <c r="R7656" s="577"/>
      <c r="S7656" s="577"/>
    </row>
    <row r="7657" spans="3:19">
      <c r="C7657" s="577"/>
      <c r="R7657" s="577"/>
      <c r="S7657" s="577"/>
    </row>
    <row r="7658" spans="3:19">
      <c r="C7658" s="577"/>
      <c r="R7658" s="577"/>
      <c r="S7658" s="577"/>
    </row>
    <row r="7659" spans="3:19">
      <c r="C7659" s="577"/>
      <c r="R7659" s="577"/>
      <c r="S7659" s="577"/>
    </row>
    <row r="7660" spans="3:19">
      <c r="C7660" s="577"/>
      <c r="R7660" s="577"/>
      <c r="S7660" s="577"/>
    </row>
    <row r="7661" spans="3:19">
      <c r="C7661" s="577"/>
      <c r="R7661" s="577"/>
      <c r="S7661" s="577"/>
    </row>
    <row r="7662" spans="3:19">
      <c r="C7662" s="577"/>
      <c r="R7662" s="577"/>
      <c r="S7662" s="577"/>
    </row>
    <row r="7663" spans="3:19">
      <c r="C7663" s="577"/>
      <c r="R7663" s="577"/>
      <c r="S7663" s="577"/>
    </row>
    <row r="7664" spans="3:19">
      <c r="C7664" s="577"/>
      <c r="R7664" s="577"/>
      <c r="S7664" s="577"/>
    </row>
    <row r="7665" spans="3:19">
      <c r="C7665" s="577"/>
      <c r="R7665" s="577"/>
      <c r="S7665" s="577"/>
    </row>
    <row r="7666" spans="3:19">
      <c r="C7666" s="577"/>
      <c r="R7666" s="577"/>
      <c r="S7666" s="577"/>
    </row>
    <row r="7667" spans="3:19">
      <c r="C7667" s="577"/>
      <c r="R7667" s="577"/>
      <c r="S7667" s="577"/>
    </row>
    <row r="7668" spans="3:19">
      <c r="C7668" s="577"/>
      <c r="R7668" s="577"/>
      <c r="S7668" s="577"/>
    </row>
    <row r="7669" spans="3:19">
      <c r="C7669" s="577"/>
      <c r="R7669" s="577"/>
      <c r="S7669" s="577"/>
    </row>
    <row r="7670" spans="3:19">
      <c r="C7670" s="577"/>
      <c r="R7670" s="577"/>
      <c r="S7670" s="577"/>
    </row>
    <row r="7671" spans="3:19">
      <c r="C7671" s="577"/>
      <c r="R7671" s="577"/>
      <c r="S7671" s="577"/>
    </row>
    <row r="7672" spans="3:19">
      <c r="C7672" s="577"/>
      <c r="R7672" s="577"/>
      <c r="S7672" s="577"/>
    </row>
    <row r="7673" spans="3:19">
      <c r="C7673" s="577"/>
      <c r="R7673" s="577"/>
      <c r="S7673" s="577"/>
    </row>
    <row r="7674" spans="3:19">
      <c r="C7674" s="577"/>
      <c r="R7674" s="577"/>
      <c r="S7674" s="577"/>
    </row>
    <row r="7675" spans="3:19">
      <c r="C7675" s="577"/>
      <c r="R7675" s="577"/>
      <c r="S7675" s="577"/>
    </row>
    <row r="7676" spans="3:19">
      <c r="C7676" s="577"/>
      <c r="R7676" s="577"/>
      <c r="S7676" s="577"/>
    </row>
    <row r="7677" spans="3:19">
      <c r="C7677" s="577"/>
      <c r="R7677" s="577"/>
      <c r="S7677" s="577"/>
    </row>
    <row r="7678" spans="3:19">
      <c r="C7678" s="577"/>
      <c r="R7678" s="577"/>
      <c r="S7678" s="577"/>
    </row>
    <row r="7679" spans="3:19">
      <c r="C7679" s="577"/>
      <c r="R7679" s="577"/>
      <c r="S7679" s="577"/>
    </row>
    <row r="7680" spans="3:19">
      <c r="C7680" s="577"/>
      <c r="R7680" s="577"/>
      <c r="S7680" s="577"/>
    </row>
    <row r="7681" spans="3:19">
      <c r="C7681" s="577"/>
      <c r="R7681" s="577"/>
      <c r="S7681" s="577"/>
    </row>
    <row r="7682" spans="3:19">
      <c r="C7682" s="577"/>
      <c r="R7682" s="577"/>
      <c r="S7682" s="577"/>
    </row>
    <row r="7683" spans="3:19">
      <c r="C7683" s="577"/>
      <c r="R7683" s="577"/>
      <c r="S7683" s="577"/>
    </row>
    <row r="7684" spans="3:19">
      <c r="C7684" s="577"/>
      <c r="R7684" s="577"/>
      <c r="S7684" s="577"/>
    </row>
    <row r="7685" spans="3:19">
      <c r="C7685" s="577"/>
      <c r="R7685" s="577"/>
      <c r="S7685" s="577"/>
    </row>
    <row r="7686" spans="3:19">
      <c r="C7686" s="577"/>
      <c r="R7686" s="577"/>
      <c r="S7686" s="577"/>
    </row>
    <row r="7687" spans="3:19">
      <c r="C7687" s="577"/>
      <c r="R7687" s="577"/>
      <c r="S7687" s="577"/>
    </row>
    <row r="7688" spans="3:19">
      <c r="C7688" s="577"/>
      <c r="R7688" s="577"/>
      <c r="S7688" s="577"/>
    </row>
    <row r="7689" spans="3:19">
      <c r="C7689" s="577"/>
      <c r="R7689" s="577"/>
      <c r="S7689" s="577"/>
    </row>
    <row r="7690" spans="3:19">
      <c r="C7690" s="577"/>
      <c r="R7690" s="577"/>
      <c r="S7690" s="577"/>
    </row>
    <row r="7691" spans="3:19">
      <c r="C7691" s="577"/>
      <c r="R7691" s="577"/>
      <c r="S7691" s="577"/>
    </row>
    <row r="7692" spans="3:19">
      <c r="C7692" s="577"/>
      <c r="R7692" s="577"/>
      <c r="S7692" s="577"/>
    </row>
    <row r="7693" spans="3:19">
      <c r="C7693" s="577"/>
      <c r="R7693" s="577"/>
      <c r="S7693" s="577"/>
    </row>
    <row r="7694" spans="3:19">
      <c r="C7694" s="577"/>
      <c r="R7694" s="577"/>
      <c r="S7694" s="577"/>
    </row>
    <row r="7695" spans="3:19">
      <c r="C7695" s="577"/>
      <c r="R7695" s="577"/>
      <c r="S7695" s="577"/>
    </row>
    <row r="7696" spans="3:19">
      <c r="C7696" s="577"/>
      <c r="R7696" s="577"/>
      <c r="S7696" s="577"/>
    </row>
    <row r="7697" spans="3:19">
      <c r="C7697" s="577"/>
      <c r="R7697" s="577"/>
      <c r="S7697" s="577"/>
    </row>
    <row r="7698" spans="3:19">
      <c r="C7698" s="577"/>
      <c r="R7698" s="577"/>
      <c r="S7698" s="577"/>
    </row>
    <row r="7699" spans="3:19">
      <c r="C7699" s="577"/>
      <c r="R7699" s="577"/>
      <c r="S7699" s="577"/>
    </row>
    <row r="7700" spans="3:19">
      <c r="C7700" s="577"/>
      <c r="R7700" s="577"/>
      <c r="S7700" s="577"/>
    </row>
    <row r="7701" spans="3:19">
      <c r="C7701" s="577"/>
      <c r="R7701" s="577"/>
      <c r="S7701" s="577"/>
    </row>
    <row r="7702" spans="3:19">
      <c r="C7702" s="577"/>
      <c r="R7702" s="577"/>
      <c r="S7702" s="577"/>
    </row>
    <row r="7703" spans="3:19">
      <c r="C7703" s="577"/>
      <c r="R7703" s="577"/>
      <c r="S7703" s="577"/>
    </row>
    <row r="7704" spans="3:19">
      <c r="C7704" s="577"/>
      <c r="R7704" s="577"/>
      <c r="S7704" s="577"/>
    </row>
    <row r="7705" spans="3:19">
      <c r="C7705" s="577"/>
      <c r="R7705" s="577"/>
      <c r="S7705" s="577"/>
    </row>
    <row r="7706" spans="3:19">
      <c r="C7706" s="577"/>
      <c r="R7706" s="577"/>
      <c r="S7706" s="577"/>
    </row>
    <row r="7707" spans="3:19">
      <c r="C7707" s="577"/>
      <c r="R7707" s="577"/>
      <c r="S7707" s="577"/>
    </row>
    <row r="7708" spans="3:19">
      <c r="C7708" s="577"/>
      <c r="R7708" s="577"/>
      <c r="S7708" s="577"/>
    </row>
    <row r="7709" spans="3:19">
      <c r="C7709" s="577"/>
      <c r="R7709" s="577"/>
      <c r="S7709" s="577"/>
    </row>
    <row r="7710" spans="3:19">
      <c r="C7710" s="577"/>
      <c r="R7710" s="577"/>
      <c r="S7710" s="577"/>
    </row>
    <row r="7711" spans="3:19">
      <c r="C7711" s="577"/>
      <c r="R7711" s="577"/>
      <c r="S7711" s="577"/>
    </row>
    <row r="7712" spans="3:19">
      <c r="C7712" s="577"/>
      <c r="R7712" s="577"/>
      <c r="S7712" s="577"/>
    </row>
    <row r="7713" spans="3:19">
      <c r="C7713" s="577"/>
      <c r="R7713" s="577"/>
      <c r="S7713" s="577"/>
    </row>
    <row r="7714" spans="3:19">
      <c r="C7714" s="577"/>
      <c r="R7714" s="577"/>
      <c r="S7714" s="577"/>
    </row>
    <row r="7715" spans="3:19">
      <c r="C7715" s="577"/>
      <c r="R7715" s="577"/>
      <c r="S7715" s="577"/>
    </row>
    <row r="7716" spans="3:19">
      <c r="C7716" s="577"/>
      <c r="K7716" s="577"/>
      <c r="R7716" s="577"/>
      <c r="S7716" s="577"/>
    </row>
    <row r="7717" spans="3:19">
      <c r="C7717" s="577"/>
      <c r="K7717" s="577"/>
      <c r="R7717" s="577"/>
      <c r="S7717" s="577"/>
    </row>
    <row r="7718" spans="3:19">
      <c r="C7718" s="577"/>
      <c r="R7718" s="577"/>
      <c r="S7718" s="577"/>
    </row>
    <row r="7719" spans="3:19">
      <c r="C7719" s="577"/>
      <c r="R7719" s="577"/>
      <c r="S7719" s="577"/>
    </row>
    <row r="7720" spans="3:19">
      <c r="C7720" s="577"/>
      <c r="R7720" s="577"/>
      <c r="S7720" s="577"/>
    </row>
    <row r="7721" spans="3:19">
      <c r="C7721" s="577"/>
      <c r="R7721" s="577"/>
      <c r="S7721" s="577"/>
    </row>
    <row r="7722" spans="3:19">
      <c r="C7722" s="577"/>
      <c r="R7722" s="577"/>
      <c r="S7722" s="577"/>
    </row>
    <row r="7723" spans="3:19">
      <c r="C7723" s="577"/>
      <c r="R7723" s="577"/>
      <c r="S7723" s="577"/>
    </row>
    <row r="7724" spans="3:19">
      <c r="C7724" s="577"/>
      <c r="R7724" s="577"/>
      <c r="S7724" s="577"/>
    </row>
    <row r="7725" spans="3:19">
      <c r="C7725" s="577"/>
      <c r="R7725" s="577"/>
      <c r="S7725" s="577"/>
    </row>
    <row r="7726" spans="3:19">
      <c r="C7726" s="577"/>
      <c r="R7726" s="577"/>
      <c r="S7726" s="577"/>
    </row>
    <row r="7727" spans="3:19">
      <c r="C7727" s="577"/>
      <c r="R7727" s="577"/>
      <c r="S7727" s="577"/>
    </row>
    <row r="7728" spans="3:19">
      <c r="C7728" s="577"/>
      <c r="R7728" s="577"/>
      <c r="S7728" s="577"/>
    </row>
    <row r="7729" spans="3:19">
      <c r="C7729" s="577"/>
      <c r="R7729" s="577"/>
      <c r="S7729" s="577"/>
    </row>
    <row r="7730" spans="3:19">
      <c r="C7730" s="577"/>
      <c r="R7730" s="577"/>
      <c r="S7730" s="577"/>
    </row>
    <row r="7731" spans="3:19">
      <c r="C7731" s="577"/>
      <c r="R7731" s="577"/>
      <c r="S7731" s="577"/>
    </row>
    <row r="7732" spans="3:19">
      <c r="C7732" s="577"/>
      <c r="R7732" s="577"/>
      <c r="S7732" s="577"/>
    </row>
    <row r="7733" spans="3:19">
      <c r="C7733" s="577"/>
      <c r="R7733" s="577"/>
      <c r="S7733" s="577"/>
    </row>
    <row r="7734" spans="3:19">
      <c r="C7734" s="577"/>
      <c r="R7734" s="577"/>
      <c r="S7734" s="577"/>
    </row>
    <row r="7735" spans="3:19">
      <c r="C7735" s="577"/>
      <c r="R7735" s="577"/>
      <c r="S7735" s="577"/>
    </row>
    <row r="7736" spans="3:19">
      <c r="C7736" s="577"/>
      <c r="R7736" s="577"/>
      <c r="S7736" s="577"/>
    </row>
    <row r="7737" spans="3:19">
      <c r="C7737" s="577"/>
      <c r="R7737" s="577"/>
      <c r="S7737" s="577"/>
    </row>
    <row r="7738" spans="3:19">
      <c r="C7738" s="577"/>
      <c r="R7738" s="577"/>
      <c r="S7738" s="577"/>
    </row>
    <row r="7739" spans="3:19">
      <c r="C7739" s="577"/>
      <c r="R7739" s="577"/>
      <c r="S7739" s="577"/>
    </row>
    <row r="7740" spans="3:19">
      <c r="C7740" s="577"/>
      <c r="R7740" s="577"/>
      <c r="S7740" s="577"/>
    </row>
    <row r="7741" spans="3:19">
      <c r="C7741" s="577"/>
      <c r="R7741" s="577"/>
      <c r="S7741" s="577"/>
    </row>
    <row r="7742" spans="3:19">
      <c r="C7742" s="577"/>
      <c r="R7742" s="577"/>
      <c r="S7742" s="577"/>
    </row>
    <row r="7743" spans="3:19">
      <c r="C7743" s="577"/>
      <c r="R7743" s="577"/>
      <c r="S7743" s="577"/>
    </row>
    <row r="7744" spans="3:19">
      <c r="C7744" s="577"/>
      <c r="R7744" s="577"/>
      <c r="S7744" s="577"/>
    </row>
    <row r="7745" spans="3:19">
      <c r="C7745" s="577"/>
      <c r="R7745" s="577"/>
      <c r="S7745" s="577"/>
    </row>
    <row r="7746" spans="3:19">
      <c r="C7746" s="577"/>
      <c r="R7746" s="577"/>
      <c r="S7746" s="577"/>
    </row>
    <row r="7747" spans="3:19">
      <c r="C7747" s="577"/>
      <c r="R7747" s="577"/>
      <c r="S7747" s="577"/>
    </row>
    <row r="7748" spans="3:19">
      <c r="C7748" s="577"/>
      <c r="R7748" s="577"/>
      <c r="S7748" s="577"/>
    </row>
    <row r="7749" spans="3:19">
      <c r="C7749" s="577"/>
      <c r="R7749" s="577"/>
      <c r="S7749" s="577"/>
    </row>
    <row r="7750" spans="3:19">
      <c r="C7750" s="577"/>
      <c r="R7750" s="577"/>
      <c r="S7750" s="577"/>
    </row>
    <row r="7751" spans="3:19">
      <c r="C7751" s="577"/>
      <c r="R7751" s="577"/>
      <c r="S7751" s="577"/>
    </row>
    <row r="7752" spans="3:19">
      <c r="C7752" s="577"/>
      <c r="R7752" s="577"/>
      <c r="S7752" s="577"/>
    </row>
    <row r="7753" spans="3:19">
      <c r="C7753" s="577"/>
      <c r="R7753" s="577"/>
      <c r="S7753" s="577"/>
    </row>
    <row r="7754" spans="3:19">
      <c r="C7754" s="577"/>
      <c r="R7754" s="577"/>
      <c r="S7754" s="577"/>
    </row>
    <row r="7755" spans="3:19">
      <c r="C7755" s="577"/>
      <c r="R7755" s="577"/>
      <c r="S7755" s="577"/>
    </row>
    <row r="7756" spans="3:19">
      <c r="C7756" s="577"/>
      <c r="R7756" s="577"/>
      <c r="S7756" s="577"/>
    </row>
    <row r="7757" spans="3:19">
      <c r="C7757" s="577"/>
      <c r="R7757" s="577"/>
      <c r="S7757" s="577"/>
    </row>
    <row r="7758" spans="3:19">
      <c r="C7758" s="577"/>
      <c r="R7758" s="577"/>
      <c r="S7758" s="577"/>
    </row>
    <row r="7759" spans="3:19">
      <c r="C7759" s="577"/>
      <c r="R7759" s="577"/>
      <c r="S7759" s="577"/>
    </row>
    <row r="7760" spans="3:19">
      <c r="C7760" s="577"/>
      <c r="R7760" s="577"/>
      <c r="S7760" s="577"/>
    </row>
    <row r="7761" spans="3:19">
      <c r="C7761" s="577"/>
      <c r="R7761" s="577"/>
      <c r="S7761" s="577"/>
    </row>
    <row r="7762" spans="3:19">
      <c r="C7762" s="577"/>
      <c r="R7762" s="577"/>
      <c r="S7762" s="577"/>
    </row>
    <row r="7763" spans="3:19">
      <c r="C7763" s="577"/>
      <c r="R7763" s="577"/>
      <c r="S7763" s="577"/>
    </row>
    <row r="7764" spans="3:19">
      <c r="C7764" s="577"/>
      <c r="R7764" s="577"/>
      <c r="S7764" s="577"/>
    </row>
    <row r="7765" spans="3:19">
      <c r="C7765" s="577"/>
      <c r="R7765" s="577"/>
      <c r="S7765" s="577"/>
    </row>
    <row r="7766" spans="3:19">
      <c r="C7766" s="577"/>
      <c r="R7766" s="577"/>
      <c r="S7766" s="577"/>
    </row>
    <row r="7767" spans="3:19">
      <c r="C7767" s="577"/>
      <c r="R7767" s="577"/>
      <c r="S7767" s="577"/>
    </row>
    <row r="7768" spans="3:19">
      <c r="C7768" s="577"/>
      <c r="R7768" s="577"/>
      <c r="S7768" s="577"/>
    </row>
    <row r="7769" spans="3:19">
      <c r="C7769" s="577"/>
      <c r="R7769" s="577"/>
      <c r="S7769" s="577"/>
    </row>
    <row r="7770" spans="3:19">
      <c r="C7770" s="577"/>
      <c r="R7770" s="577"/>
      <c r="S7770" s="577"/>
    </row>
    <row r="7771" spans="3:19">
      <c r="C7771" s="577"/>
      <c r="R7771" s="577"/>
      <c r="S7771" s="577"/>
    </row>
    <row r="7772" spans="3:19">
      <c r="C7772" s="577"/>
      <c r="R7772" s="577"/>
      <c r="S7772" s="577"/>
    </row>
    <row r="7773" spans="3:19">
      <c r="C7773" s="577"/>
      <c r="R7773" s="577"/>
      <c r="S7773" s="577"/>
    </row>
    <row r="7774" spans="3:19">
      <c r="C7774" s="577"/>
      <c r="R7774" s="577"/>
      <c r="S7774" s="577"/>
    </row>
    <row r="7775" spans="3:19">
      <c r="C7775" s="577"/>
      <c r="R7775" s="577"/>
      <c r="S7775" s="577"/>
    </row>
    <row r="7776" spans="3:19">
      <c r="C7776" s="577"/>
      <c r="R7776" s="577"/>
      <c r="S7776" s="577"/>
    </row>
    <row r="7777" spans="3:19">
      <c r="C7777" s="577"/>
      <c r="R7777" s="577"/>
      <c r="S7777" s="577"/>
    </row>
    <row r="7778" spans="3:19">
      <c r="C7778" s="577"/>
      <c r="R7778" s="577"/>
      <c r="S7778" s="577"/>
    </row>
    <row r="7779" spans="3:19">
      <c r="C7779" s="577"/>
      <c r="R7779" s="577"/>
      <c r="S7779" s="577"/>
    </row>
    <row r="7780" spans="3:19">
      <c r="C7780" s="577"/>
      <c r="R7780" s="577"/>
      <c r="S7780" s="577"/>
    </row>
    <row r="7781" spans="3:19">
      <c r="C7781" s="577"/>
      <c r="R7781" s="577"/>
      <c r="S7781" s="577"/>
    </row>
    <row r="7782" spans="3:19">
      <c r="C7782" s="577"/>
      <c r="R7782" s="577"/>
      <c r="S7782" s="577"/>
    </row>
    <row r="7783" spans="3:19">
      <c r="C7783" s="577"/>
      <c r="R7783" s="577"/>
      <c r="S7783" s="577"/>
    </row>
    <row r="7784" spans="3:19">
      <c r="C7784" s="577"/>
      <c r="R7784" s="577"/>
      <c r="S7784" s="577"/>
    </row>
    <row r="7785" spans="3:19">
      <c r="C7785" s="577"/>
      <c r="R7785" s="577"/>
      <c r="S7785" s="577"/>
    </row>
    <row r="7786" spans="3:19">
      <c r="C7786" s="577"/>
      <c r="R7786" s="577"/>
      <c r="S7786" s="577"/>
    </row>
    <row r="7787" spans="3:19">
      <c r="C7787" s="577"/>
      <c r="R7787" s="577"/>
      <c r="S7787" s="577"/>
    </row>
    <row r="7788" spans="3:19">
      <c r="C7788" s="577"/>
      <c r="R7788" s="577"/>
      <c r="S7788" s="577"/>
    </row>
    <row r="7789" spans="3:19">
      <c r="C7789" s="577"/>
      <c r="R7789" s="577"/>
      <c r="S7789" s="577"/>
    </row>
    <row r="7790" spans="3:19">
      <c r="C7790" s="577"/>
      <c r="R7790" s="577"/>
      <c r="S7790" s="577"/>
    </row>
    <row r="7791" spans="3:19">
      <c r="C7791" s="577"/>
      <c r="R7791" s="577"/>
      <c r="S7791" s="577"/>
    </row>
    <row r="7792" spans="3:19">
      <c r="C7792" s="577"/>
      <c r="R7792" s="577"/>
      <c r="S7792" s="577"/>
    </row>
    <row r="7793" spans="3:19">
      <c r="C7793" s="577"/>
      <c r="R7793" s="577"/>
      <c r="S7793" s="577"/>
    </row>
    <row r="7794" spans="3:19">
      <c r="C7794" s="577"/>
      <c r="R7794" s="577"/>
      <c r="S7794" s="577"/>
    </row>
    <row r="7795" spans="3:19">
      <c r="C7795" s="577"/>
      <c r="R7795" s="577"/>
      <c r="S7795" s="577"/>
    </row>
    <row r="7796" spans="3:19">
      <c r="C7796" s="577"/>
      <c r="R7796" s="577"/>
      <c r="S7796" s="577"/>
    </row>
    <row r="7797" spans="3:19">
      <c r="C7797" s="577"/>
      <c r="R7797" s="577"/>
      <c r="S7797" s="577"/>
    </row>
    <row r="7798" spans="3:19">
      <c r="C7798" s="577"/>
      <c r="R7798" s="577"/>
      <c r="S7798" s="577"/>
    </row>
    <row r="7799" spans="3:19">
      <c r="C7799" s="577"/>
      <c r="R7799" s="577"/>
      <c r="S7799" s="577"/>
    </row>
    <row r="7800" spans="3:19">
      <c r="C7800" s="577"/>
      <c r="R7800" s="577"/>
      <c r="S7800" s="577"/>
    </row>
    <row r="7801" spans="3:19">
      <c r="C7801" s="577"/>
      <c r="R7801" s="577"/>
      <c r="S7801" s="577"/>
    </row>
    <row r="7802" spans="3:19">
      <c r="C7802" s="577"/>
      <c r="R7802" s="577"/>
      <c r="S7802" s="577"/>
    </row>
    <row r="7803" spans="3:19">
      <c r="C7803" s="577"/>
      <c r="R7803" s="577"/>
      <c r="S7803" s="577"/>
    </row>
    <row r="7804" spans="3:19">
      <c r="C7804" s="577"/>
      <c r="R7804" s="577"/>
      <c r="S7804" s="577"/>
    </row>
    <row r="7805" spans="3:19">
      <c r="C7805" s="577"/>
      <c r="R7805" s="577"/>
      <c r="S7805" s="577"/>
    </row>
    <row r="7806" spans="3:19">
      <c r="C7806" s="577"/>
      <c r="R7806" s="577"/>
      <c r="S7806" s="577"/>
    </row>
    <row r="7807" spans="3:19">
      <c r="C7807" s="577"/>
      <c r="R7807" s="577"/>
      <c r="S7807" s="577"/>
    </row>
    <row r="7808" spans="3:19">
      <c r="C7808" s="577"/>
      <c r="R7808" s="577"/>
      <c r="S7808" s="577"/>
    </row>
    <row r="7809" spans="3:19">
      <c r="C7809" s="577"/>
      <c r="R7809" s="577"/>
      <c r="S7809" s="577"/>
    </row>
    <row r="7810" spans="3:19">
      <c r="C7810" s="577"/>
      <c r="R7810" s="577"/>
      <c r="S7810" s="577"/>
    </row>
    <row r="7811" spans="3:19">
      <c r="C7811" s="577"/>
      <c r="R7811" s="577"/>
      <c r="S7811" s="577"/>
    </row>
    <row r="7812" spans="3:19">
      <c r="C7812" s="577"/>
      <c r="R7812" s="577"/>
      <c r="S7812" s="577"/>
    </row>
    <row r="7813" spans="3:19">
      <c r="C7813" s="577"/>
      <c r="R7813" s="577"/>
      <c r="S7813" s="577"/>
    </row>
    <row r="7814" spans="3:19">
      <c r="C7814" s="577"/>
      <c r="R7814" s="577"/>
      <c r="S7814" s="577"/>
    </row>
    <row r="7815" spans="3:19">
      <c r="C7815" s="577"/>
      <c r="R7815" s="577"/>
      <c r="S7815" s="577"/>
    </row>
    <row r="7816" spans="3:19">
      <c r="C7816" s="577"/>
      <c r="R7816" s="577"/>
      <c r="S7816" s="577"/>
    </row>
    <row r="7817" spans="3:19">
      <c r="C7817" s="577"/>
      <c r="R7817" s="577"/>
      <c r="S7817" s="577"/>
    </row>
    <row r="7818" spans="3:19">
      <c r="C7818" s="577"/>
      <c r="R7818" s="577"/>
      <c r="S7818" s="577"/>
    </row>
    <row r="7819" spans="3:19">
      <c r="C7819" s="577"/>
      <c r="R7819" s="577"/>
      <c r="S7819" s="577"/>
    </row>
    <row r="7820" spans="3:19">
      <c r="C7820" s="577"/>
      <c r="R7820" s="577"/>
      <c r="S7820" s="577"/>
    </row>
    <row r="7821" spans="3:19">
      <c r="C7821" s="577"/>
      <c r="R7821" s="577"/>
      <c r="S7821" s="577"/>
    </row>
    <row r="7822" spans="3:19">
      <c r="C7822" s="577"/>
      <c r="R7822" s="577"/>
      <c r="S7822" s="577"/>
    </row>
    <row r="7823" spans="3:19">
      <c r="C7823" s="577"/>
      <c r="R7823" s="577"/>
      <c r="S7823" s="577"/>
    </row>
    <row r="7824" spans="3:19">
      <c r="C7824" s="577"/>
      <c r="R7824" s="577"/>
      <c r="S7824" s="577"/>
    </row>
    <row r="7825" spans="3:19">
      <c r="C7825" s="577"/>
      <c r="K7825" s="577"/>
      <c r="R7825" s="577"/>
      <c r="S7825" s="577"/>
    </row>
    <row r="7826" spans="3:19">
      <c r="C7826" s="577"/>
      <c r="R7826" s="577"/>
      <c r="S7826" s="577"/>
    </row>
    <row r="7827" spans="3:19">
      <c r="C7827" s="577"/>
      <c r="R7827" s="577"/>
      <c r="S7827" s="577"/>
    </row>
    <row r="7828" spans="3:19">
      <c r="C7828" s="577"/>
      <c r="R7828" s="577"/>
      <c r="S7828" s="577"/>
    </row>
    <row r="7829" spans="3:19">
      <c r="C7829" s="577"/>
      <c r="R7829" s="577"/>
      <c r="S7829" s="577"/>
    </row>
    <row r="7830" spans="3:19">
      <c r="C7830" s="577"/>
      <c r="R7830" s="577"/>
      <c r="S7830" s="577"/>
    </row>
    <row r="7831" spans="3:19">
      <c r="C7831" s="577"/>
      <c r="R7831" s="577"/>
      <c r="S7831" s="577"/>
    </row>
    <row r="7832" spans="3:19">
      <c r="C7832" s="577"/>
      <c r="R7832" s="577"/>
      <c r="S7832" s="577"/>
    </row>
    <row r="7833" spans="3:19">
      <c r="C7833" s="577"/>
      <c r="R7833" s="577"/>
      <c r="S7833" s="577"/>
    </row>
    <row r="7834" spans="3:19">
      <c r="C7834" s="577"/>
      <c r="R7834" s="577"/>
      <c r="S7834" s="577"/>
    </row>
    <row r="7835" spans="3:19">
      <c r="C7835" s="577"/>
      <c r="R7835" s="577"/>
      <c r="S7835" s="577"/>
    </row>
    <row r="7836" spans="3:19">
      <c r="C7836" s="577"/>
      <c r="R7836" s="577"/>
      <c r="S7836" s="577"/>
    </row>
    <row r="7837" spans="3:19">
      <c r="C7837" s="577"/>
      <c r="R7837" s="577"/>
      <c r="S7837" s="577"/>
    </row>
    <row r="7838" spans="3:19">
      <c r="C7838" s="577"/>
      <c r="R7838" s="577"/>
      <c r="S7838" s="577"/>
    </row>
    <row r="7839" spans="3:19">
      <c r="C7839" s="577"/>
      <c r="R7839" s="577"/>
      <c r="S7839" s="577"/>
    </row>
    <row r="7840" spans="3:19">
      <c r="C7840" s="577"/>
      <c r="R7840" s="577"/>
      <c r="S7840" s="577"/>
    </row>
    <row r="7841" spans="3:19">
      <c r="C7841" s="577"/>
      <c r="R7841" s="577"/>
      <c r="S7841" s="577"/>
    </row>
    <row r="7842" spans="3:19">
      <c r="C7842" s="577"/>
      <c r="R7842" s="577"/>
      <c r="S7842" s="577"/>
    </row>
    <row r="7843" spans="3:19">
      <c r="C7843" s="577"/>
      <c r="R7843" s="577"/>
      <c r="S7843" s="577"/>
    </row>
    <row r="7844" spans="3:19">
      <c r="C7844" s="577"/>
      <c r="R7844" s="577"/>
      <c r="S7844" s="577"/>
    </row>
    <row r="7845" spans="3:19">
      <c r="C7845" s="577"/>
      <c r="R7845" s="577"/>
      <c r="S7845" s="577"/>
    </row>
    <row r="7846" spans="3:19">
      <c r="C7846" s="577"/>
      <c r="R7846" s="577"/>
      <c r="S7846" s="577"/>
    </row>
    <row r="7847" spans="3:19">
      <c r="C7847" s="577"/>
      <c r="R7847" s="577"/>
      <c r="S7847" s="577"/>
    </row>
    <row r="7848" spans="3:19">
      <c r="C7848" s="577"/>
      <c r="R7848" s="577"/>
      <c r="S7848" s="577"/>
    </row>
    <row r="7849" spans="3:19">
      <c r="C7849" s="577"/>
      <c r="R7849" s="577"/>
      <c r="S7849" s="577"/>
    </row>
    <row r="7850" spans="3:19">
      <c r="C7850" s="577"/>
      <c r="R7850" s="577"/>
      <c r="S7850" s="577"/>
    </row>
    <row r="7851" spans="3:19">
      <c r="C7851" s="577"/>
      <c r="R7851" s="577"/>
      <c r="S7851" s="577"/>
    </row>
    <row r="7852" spans="3:19">
      <c r="C7852" s="577"/>
      <c r="R7852" s="577"/>
      <c r="S7852" s="577"/>
    </row>
    <row r="7853" spans="3:19">
      <c r="C7853" s="577"/>
      <c r="R7853" s="577"/>
      <c r="S7853" s="577"/>
    </row>
    <row r="7854" spans="3:19">
      <c r="C7854" s="577"/>
      <c r="R7854" s="577"/>
      <c r="S7854" s="577"/>
    </row>
    <row r="7855" spans="3:19">
      <c r="C7855" s="577"/>
      <c r="R7855" s="577"/>
      <c r="S7855" s="577"/>
    </row>
    <row r="7856" spans="3:19">
      <c r="C7856" s="577"/>
      <c r="R7856" s="577"/>
      <c r="S7856" s="577"/>
    </row>
    <row r="7857" spans="3:19">
      <c r="C7857" s="577"/>
      <c r="R7857" s="577"/>
      <c r="S7857" s="577"/>
    </row>
    <row r="7858" spans="3:19">
      <c r="C7858" s="577"/>
      <c r="R7858" s="577"/>
      <c r="S7858" s="577"/>
    </row>
    <row r="7859" spans="3:19">
      <c r="C7859" s="577"/>
      <c r="R7859" s="577"/>
      <c r="S7859" s="577"/>
    </row>
    <row r="7860" spans="3:19">
      <c r="C7860" s="577"/>
      <c r="R7860" s="577"/>
      <c r="S7860" s="577"/>
    </row>
    <row r="7861" spans="3:19">
      <c r="C7861" s="577"/>
      <c r="R7861" s="577"/>
      <c r="S7861" s="577"/>
    </row>
    <row r="7862" spans="3:19">
      <c r="C7862" s="577"/>
      <c r="R7862" s="577"/>
      <c r="S7862" s="577"/>
    </row>
    <row r="7863" spans="3:19">
      <c r="C7863" s="577"/>
      <c r="R7863" s="577"/>
      <c r="S7863" s="577"/>
    </row>
    <row r="7864" spans="3:19">
      <c r="C7864" s="577"/>
      <c r="R7864" s="577"/>
      <c r="S7864" s="577"/>
    </row>
    <row r="7865" spans="3:19">
      <c r="C7865" s="577"/>
      <c r="R7865" s="577"/>
      <c r="S7865" s="577"/>
    </row>
    <row r="7866" spans="3:19">
      <c r="C7866" s="577"/>
      <c r="R7866" s="577"/>
      <c r="S7866" s="577"/>
    </row>
    <row r="7867" spans="3:19">
      <c r="C7867" s="577"/>
      <c r="R7867" s="577"/>
      <c r="S7867" s="577"/>
    </row>
    <row r="7868" spans="3:19">
      <c r="C7868" s="577"/>
      <c r="R7868" s="577"/>
      <c r="S7868" s="577"/>
    </row>
    <row r="7869" spans="3:19">
      <c r="C7869" s="577"/>
      <c r="R7869" s="577"/>
      <c r="S7869" s="577"/>
    </row>
    <row r="7870" spans="3:19">
      <c r="C7870" s="577"/>
      <c r="R7870" s="577"/>
      <c r="S7870" s="577"/>
    </row>
    <row r="7871" spans="3:19">
      <c r="C7871" s="577"/>
      <c r="R7871" s="577"/>
      <c r="S7871" s="577"/>
    </row>
    <row r="7872" spans="3:19">
      <c r="C7872" s="577"/>
      <c r="R7872" s="577"/>
      <c r="S7872" s="577"/>
    </row>
    <row r="7873" spans="3:19">
      <c r="C7873" s="577"/>
      <c r="R7873" s="577"/>
      <c r="S7873" s="577"/>
    </row>
    <row r="7874" spans="3:19">
      <c r="C7874" s="577"/>
      <c r="R7874" s="577"/>
      <c r="S7874" s="577"/>
    </row>
    <row r="7875" spans="3:19">
      <c r="C7875" s="577"/>
      <c r="R7875" s="577"/>
      <c r="S7875" s="577"/>
    </row>
    <row r="7876" spans="3:19">
      <c r="C7876" s="577"/>
      <c r="R7876" s="577"/>
      <c r="S7876" s="577"/>
    </row>
    <row r="7877" spans="3:19">
      <c r="C7877" s="577"/>
      <c r="R7877" s="577"/>
      <c r="S7877" s="577"/>
    </row>
    <row r="7878" spans="3:19">
      <c r="C7878" s="577"/>
      <c r="R7878" s="577"/>
      <c r="S7878" s="577"/>
    </row>
    <row r="7879" spans="3:19">
      <c r="C7879" s="577"/>
      <c r="R7879" s="577"/>
      <c r="S7879" s="577"/>
    </row>
    <row r="7880" spans="3:19">
      <c r="C7880" s="577"/>
      <c r="R7880" s="577"/>
      <c r="S7880" s="577"/>
    </row>
    <row r="7881" spans="3:19">
      <c r="C7881" s="577"/>
      <c r="R7881" s="577"/>
      <c r="S7881" s="577"/>
    </row>
    <row r="7882" spans="3:19">
      <c r="C7882" s="577"/>
      <c r="R7882" s="577"/>
      <c r="S7882" s="577"/>
    </row>
    <row r="7883" spans="3:19">
      <c r="C7883" s="577"/>
      <c r="R7883" s="577"/>
      <c r="S7883" s="577"/>
    </row>
    <row r="7884" spans="3:19">
      <c r="C7884" s="577"/>
      <c r="R7884" s="577"/>
      <c r="S7884" s="577"/>
    </row>
    <row r="7885" spans="3:19">
      <c r="C7885" s="577"/>
      <c r="R7885" s="577"/>
      <c r="S7885" s="577"/>
    </row>
    <row r="7886" spans="3:19">
      <c r="C7886" s="577"/>
      <c r="R7886" s="577"/>
      <c r="S7886" s="577"/>
    </row>
    <row r="7887" spans="3:19">
      <c r="C7887" s="577"/>
      <c r="R7887" s="577"/>
      <c r="S7887" s="577"/>
    </row>
    <row r="7888" spans="3:19">
      <c r="C7888" s="577"/>
      <c r="R7888" s="577"/>
      <c r="S7888" s="577"/>
    </row>
    <row r="7889" spans="3:19">
      <c r="C7889" s="577"/>
      <c r="R7889" s="577"/>
      <c r="S7889" s="577"/>
    </row>
    <row r="7890" spans="3:19">
      <c r="C7890" s="577"/>
      <c r="R7890" s="577"/>
      <c r="S7890" s="577"/>
    </row>
    <row r="7891" spans="3:19">
      <c r="C7891" s="577"/>
      <c r="R7891" s="577"/>
      <c r="S7891" s="577"/>
    </row>
    <row r="7892" spans="3:19">
      <c r="C7892" s="577"/>
      <c r="R7892" s="577"/>
      <c r="S7892" s="577"/>
    </row>
    <row r="7893" spans="3:19">
      <c r="C7893" s="577"/>
      <c r="R7893" s="577"/>
      <c r="S7893" s="577"/>
    </row>
    <row r="7894" spans="3:19">
      <c r="C7894" s="577"/>
      <c r="R7894" s="577"/>
      <c r="S7894" s="577"/>
    </row>
    <row r="7895" spans="3:19">
      <c r="C7895" s="577"/>
      <c r="R7895" s="577"/>
      <c r="S7895" s="577"/>
    </row>
    <row r="7896" spans="3:19">
      <c r="C7896" s="577"/>
      <c r="R7896" s="577"/>
      <c r="S7896" s="577"/>
    </row>
    <row r="7897" spans="3:19">
      <c r="C7897" s="577"/>
      <c r="R7897" s="577"/>
      <c r="S7897" s="577"/>
    </row>
    <row r="7898" spans="3:19">
      <c r="C7898" s="577"/>
      <c r="R7898" s="577"/>
      <c r="S7898" s="577"/>
    </row>
    <row r="7899" spans="3:19">
      <c r="C7899" s="577"/>
      <c r="R7899" s="577"/>
      <c r="S7899" s="577"/>
    </row>
    <row r="7900" spans="3:19">
      <c r="C7900" s="577"/>
      <c r="R7900" s="577"/>
      <c r="S7900" s="577"/>
    </row>
    <row r="7901" spans="3:19">
      <c r="C7901" s="577"/>
      <c r="R7901" s="577"/>
      <c r="S7901" s="577"/>
    </row>
    <row r="7902" spans="3:19">
      <c r="C7902" s="577"/>
      <c r="R7902" s="577"/>
      <c r="S7902" s="577"/>
    </row>
    <row r="7903" spans="3:19">
      <c r="C7903" s="577"/>
      <c r="R7903" s="577"/>
      <c r="S7903" s="577"/>
    </row>
    <row r="7904" spans="3:19">
      <c r="C7904" s="577"/>
      <c r="R7904" s="577"/>
      <c r="S7904" s="577"/>
    </row>
    <row r="7905" spans="3:19">
      <c r="C7905" s="577"/>
      <c r="R7905" s="577"/>
      <c r="S7905" s="577"/>
    </row>
    <row r="7906" spans="3:19">
      <c r="C7906" s="577"/>
      <c r="R7906" s="577"/>
      <c r="S7906" s="577"/>
    </row>
    <row r="7907" spans="3:19">
      <c r="C7907" s="577"/>
      <c r="R7907" s="577"/>
      <c r="S7907" s="577"/>
    </row>
    <row r="7908" spans="3:19">
      <c r="C7908" s="577"/>
      <c r="R7908" s="577"/>
      <c r="S7908" s="577"/>
    </row>
    <row r="7909" spans="3:19">
      <c r="C7909" s="577"/>
      <c r="R7909" s="577"/>
      <c r="S7909" s="577"/>
    </row>
    <row r="7910" spans="3:19">
      <c r="C7910" s="577"/>
      <c r="R7910" s="577"/>
      <c r="S7910" s="577"/>
    </row>
    <row r="7911" spans="3:19">
      <c r="C7911" s="577"/>
      <c r="R7911" s="577"/>
      <c r="S7911" s="577"/>
    </row>
    <row r="7912" spans="3:19">
      <c r="C7912" s="577"/>
      <c r="R7912" s="577"/>
      <c r="S7912" s="577"/>
    </row>
    <row r="7913" spans="3:19">
      <c r="C7913" s="577"/>
      <c r="R7913" s="577"/>
      <c r="S7913" s="577"/>
    </row>
    <row r="7914" spans="3:19">
      <c r="C7914" s="577"/>
      <c r="R7914" s="577"/>
      <c r="S7914" s="577"/>
    </row>
    <row r="7915" spans="3:19">
      <c r="C7915" s="577"/>
      <c r="R7915" s="577"/>
      <c r="S7915" s="577"/>
    </row>
    <row r="7916" spans="3:19">
      <c r="C7916" s="577"/>
      <c r="R7916" s="577"/>
      <c r="S7916" s="577"/>
    </row>
    <row r="7917" spans="3:19">
      <c r="C7917" s="577"/>
      <c r="R7917" s="577"/>
      <c r="S7917" s="577"/>
    </row>
    <row r="7918" spans="3:19">
      <c r="C7918" s="577"/>
      <c r="R7918" s="577"/>
      <c r="S7918" s="577"/>
    </row>
    <row r="7919" spans="3:19">
      <c r="C7919" s="577"/>
      <c r="R7919" s="577"/>
      <c r="S7919" s="577"/>
    </row>
    <row r="7920" spans="3:19">
      <c r="C7920" s="577"/>
      <c r="R7920" s="577"/>
      <c r="S7920" s="577"/>
    </row>
    <row r="7921" spans="3:19">
      <c r="C7921" s="577"/>
      <c r="R7921" s="577"/>
      <c r="S7921" s="577"/>
    </row>
    <row r="7922" spans="3:19">
      <c r="C7922" s="577"/>
      <c r="R7922" s="577"/>
      <c r="S7922" s="577"/>
    </row>
    <row r="7923" spans="3:19">
      <c r="C7923" s="577"/>
      <c r="R7923" s="577"/>
      <c r="S7923" s="577"/>
    </row>
    <row r="7924" spans="3:19">
      <c r="C7924" s="577"/>
      <c r="R7924" s="577"/>
      <c r="S7924" s="577"/>
    </row>
    <row r="7925" spans="3:19">
      <c r="C7925" s="577"/>
      <c r="R7925" s="577"/>
      <c r="S7925" s="577"/>
    </row>
    <row r="7926" spans="3:19">
      <c r="C7926" s="577"/>
      <c r="R7926" s="577"/>
      <c r="S7926" s="577"/>
    </row>
    <row r="7927" spans="3:19">
      <c r="C7927" s="577"/>
      <c r="R7927" s="577"/>
      <c r="S7927" s="577"/>
    </row>
    <row r="7928" spans="3:19">
      <c r="C7928" s="577"/>
      <c r="R7928" s="577"/>
      <c r="S7928" s="577"/>
    </row>
    <row r="7929" spans="3:19">
      <c r="C7929" s="577"/>
      <c r="R7929" s="577"/>
      <c r="S7929" s="577"/>
    </row>
    <row r="7930" spans="3:19">
      <c r="C7930" s="577"/>
      <c r="R7930" s="577"/>
      <c r="S7930" s="577"/>
    </row>
    <row r="7931" spans="3:19">
      <c r="C7931" s="577"/>
      <c r="R7931" s="577"/>
      <c r="S7931" s="577"/>
    </row>
    <row r="7932" spans="3:19">
      <c r="C7932" s="577"/>
      <c r="R7932" s="577"/>
      <c r="S7932" s="577"/>
    </row>
    <row r="7933" spans="3:19">
      <c r="C7933" s="577"/>
      <c r="R7933" s="577"/>
      <c r="S7933" s="577"/>
    </row>
    <row r="7934" spans="3:19">
      <c r="C7934" s="577"/>
      <c r="R7934" s="577"/>
      <c r="S7934" s="577"/>
    </row>
    <row r="7935" spans="3:19">
      <c r="C7935" s="577"/>
      <c r="R7935" s="577"/>
      <c r="S7935" s="577"/>
    </row>
    <row r="7936" spans="3:19">
      <c r="C7936" s="577"/>
      <c r="R7936" s="577"/>
      <c r="S7936" s="577"/>
    </row>
    <row r="7937" spans="3:19">
      <c r="C7937" s="577"/>
      <c r="R7937" s="577"/>
      <c r="S7937" s="577"/>
    </row>
    <row r="7938" spans="3:19">
      <c r="C7938" s="577"/>
      <c r="R7938" s="577"/>
      <c r="S7938" s="577"/>
    </row>
    <row r="7939" spans="3:19">
      <c r="C7939" s="577"/>
      <c r="R7939" s="577"/>
      <c r="S7939" s="577"/>
    </row>
    <row r="7940" spans="3:19">
      <c r="C7940" s="577"/>
      <c r="R7940" s="577"/>
      <c r="S7940" s="577"/>
    </row>
    <row r="7941" spans="3:19">
      <c r="C7941" s="577"/>
      <c r="R7941" s="577"/>
      <c r="S7941" s="577"/>
    </row>
    <row r="7942" spans="3:19">
      <c r="C7942" s="577"/>
      <c r="R7942" s="577"/>
      <c r="S7942" s="577"/>
    </row>
    <row r="7943" spans="3:19">
      <c r="C7943" s="577"/>
      <c r="R7943" s="577"/>
      <c r="S7943" s="577"/>
    </row>
    <row r="7944" spans="3:19">
      <c r="C7944" s="577"/>
      <c r="R7944" s="577"/>
      <c r="S7944" s="577"/>
    </row>
    <row r="7945" spans="3:19">
      <c r="C7945" s="577"/>
      <c r="R7945" s="577"/>
      <c r="S7945" s="577"/>
    </row>
    <row r="7946" spans="3:19">
      <c r="C7946" s="577"/>
      <c r="R7946" s="577"/>
      <c r="S7946" s="577"/>
    </row>
    <row r="7947" spans="3:19">
      <c r="C7947" s="577"/>
      <c r="R7947" s="577"/>
      <c r="S7947" s="577"/>
    </row>
    <row r="7948" spans="3:19">
      <c r="C7948" s="577"/>
      <c r="R7948" s="577"/>
      <c r="S7948" s="577"/>
    </row>
    <row r="7949" spans="3:19">
      <c r="C7949" s="577"/>
      <c r="R7949" s="577"/>
      <c r="S7949" s="577"/>
    </row>
    <row r="7950" spans="3:19">
      <c r="C7950" s="577"/>
      <c r="R7950" s="577"/>
      <c r="S7950" s="577"/>
    </row>
    <row r="7951" spans="3:19">
      <c r="C7951" s="577"/>
      <c r="R7951" s="577"/>
      <c r="S7951" s="577"/>
    </row>
    <row r="7952" spans="3:19">
      <c r="C7952" s="577"/>
      <c r="R7952" s="577"/>
      <c r="S7952" s="577"/>
    </row>
    <row r="7953" spans="3:19">
      <c r="C7953" s="577"/>
      <c r="R7953" s="577"/>
      <c r="S7953" s="577"/>
    </row>
    <row r="7954" spans="3:19">
      <c r="C7954" s="577"/>
      <c r="R7954" s="577"/>
      <c r="S7954" s="577"/>
    </row>
    <row r="7955" spans="3:19">
      <c r="C7955" s="577"/>
      <c r="R7955" s="577"/>
      <c r="S7955" s="577"/>
    </row>
    <row r="7956" spans="3:19">
      <c r="C7956" s="577"/>
      <c r="R7956" s="577"/>
      <c r="S7956" s="577"/>
    </row>
    <row r="7957" spans="3:19">
      <c r="C7957" s="577"/>
      <c r="R7957" s="577"/>
      <c r="S7957" s="577"/>
    </row>
    <row r="7958" spans="3:19">
      <c r="C7958" s="577"/>
      <c r="R7958" s="577"/>
      <c r="S7958" s="577"/>
    </row>
    <row r="7959" spans="3:19">
      <c r="C7959" s="577"/>
      <c r="R7959" s="577"/>
      <c r="S7959" s="577"/>
    </row>
    <row r="7960" spans="3:19">
      <c r="C7960" s="577"/>
      <c r="R7960" s="577"/>
      <c r="S7960" s="577"/>
    </row>
    <row r="7961" spans="3:19">
      <c r="C7961" s="577"/>
      <c r="R7961" s="577"/>
      <c r="S7961" s="577"/>
    </row>
    <row r="7962" spans="3:19">
      <c r="C7962" s="577"/>
      <c r="R7962" s="577"/>
      <c r="S7962" s="577"/>
    </row>
    <row r="7963" spans="3:19">
      <c r="C7963" s="577"/>
      <c r="R7963" s="577"/>
      <c r="S7963" s="577"/>
    </row>
    <row r="7964" spans="3:19">
      <c r="C7964" s="577"/>
      <c r="R7964" s="577"/>
      <c r="S7964" s="577"/>
    </row>
    <row r="7965" spans="3:19">
      <c r="C7965" s="577"/>
      <c r="R7965" s="577"/>
      <c r="S7965" s="577"/>
    </row>
    <row r="7966" spans="3:19">
      <c r="C7966" s="577"/>
      <c r="R7966" s="577"/>
      <c r="S7966" s="577"/>
    </row>
    <row r="7967" spans="3:19">
      <c r="C7967" s="577"/>
      <c r="R7967" s="577"/>
      <c r="S7967" s="577"/>
    </row>
    <row r="7968" spans="3:19">
      <c r="C7968" s="577"/>
      <c r="R7968" s="577"/>
      <c r="S7968" s="577"/>
    </row>
    <row r="7969" spans="3:19">
      <c r="C7969" s="577"/>
      <c r="R7969" s="577"/>
      <c r="S7969" s="577"/>
    </row>
    <row r="7970" spans="3:19">
      <c r="C7970" s="577"/>
      <c r="R7970" s="577"/>
      <c r="S7970" s="577"/>
    </row>
    <row r="7971" spans="3:19">
      <c r="C7971" s="577"/>
      <c r="R7971" s="577"/>
      <c r="S7971" s="577"/>
    </row>
    <row r="7972" spans="3:19">
      <c r="C7972" s="577"/>
      <c r="R7972" s="577"/>
      <c r="S7972" s="577"/>
    </row>
    <row r="7973" spans="3:19">
      <c r="C7973" s="577"/>
      <c r="R7973" s="577"/>
      <c r="S7973" s="577"/>
    </row>
    <row r="7974" spans="3:19">
      <c r="C7974" s="577"/>
      <c r="R7974" s="577"/>
      <c r="S7974" s="577"/>
    </row>
    <row r="7975" spans="3:19">
      <c r="C7975" s="577"/>
      <c r="R7975" s="577"/>
      <c r="S7975" s="577"/>
    </row>
    <row r="7976" spans="3:19">
      <c r="C7976" s="577"/>
      <c r="R7976" s="577"/>
      <c r="S7976" s="577"/>
    </row>
    <row r="7977" spans="3:19">
      <c r="C7977" s="577"/>
      <c r="R7977" s="577"/>
      <c r="S7977" s="577"/>
    </row>
    <row r="7978" spans="3:19">
      <c r="C7978" s="577"/>
      <c r="R7978" s="577"/>
      <c r="S7978" s="577"/>
    </row>
    <row r="7979" spans="3:19">
      <c r="C7979" s="577"/>
      <c r="R7979" s="577"/>
      <c r="S7979" s="577"/>
    </row>
    <row r="7980" spans="3:19">
      <c r="C7980" s="577"/>
      <c r="R7980" s="577"/>
      <c r="S7980" s="577"/>
    </row>
    <row r="7981" spans="3:19">
      <c r="C7981" s="577"/>
      <c r="R7981" s="577"/>
      <c r="S7981" s="577"/>
    </row>
    <row r="7982" spans="3:19">
      <c r="C7982" s="577"/>
      <c r="R7982" s="577"/>
      <c r="S7982" s="577"/>
    </row>
    <row r="7983" spans="3:19">
      <c r="C7983" s="577"/>
      <c r="R7983" s="577"/>
      <c r="S7983" s="577"/>
    </row>
    <row r="7984" spans="3:19">
      <c r="C7984" s="577"/>
      <c r="R7984" s="577"/>
      <c r="S7984" s="577"/>
    </row>
    <row r="7985" spans="3:19">
      <c r="C7985" s="577"/>
      <c r="R7985" s="577"/>
      <c r="S7985" s="577"/>
    </row>
    <row r="7986" spans="3:19">
      <c r="C7986" s="577"/>
      <c r="R7986" s="577"/>
      <c r="S7986" s="577"/>
    </row>
    <row r="7987" spans="3:19">
      <c r="C7987" s="577"/>
      <c r="R7987" s="577"/>
      <c r="S7987" s="577"/>
    </row>
    <row r="7988" spans="3:19">
      <c r="C7988" s="577"/>
      <c r="R7988" s="577"/>
      <c r="S7988" s="577"/>
    </row>
    <row r="7989" spans="3:19">
      <c r="C7989" s="577"/>
      <c r="R7989" s="577"/>
      <c r="S7989" s="577"/>
    </row>
    <row r="7990" spans="3:19">
      <c r="C7990" s="577"/>
      <c r="R7990" s="577"/>
      <c r="S7990" s="577"/>
    </row>
    <row r="7991" spans="3:19">
      <c r="C7991" s="577"/>
      <c r="R7991" s="577"/>
      <c r="S7991" s="577"/>
    </row>
    <row r="7992" spans="3:19">
      <c r="C7992" s="577"/>
      <c r="R7992" s="577"/>
      <c r="S7992" s="577"/>
    </row>
    <row r="7993" spans="3:19">
      <c r="C7993" s="577"/>
      <c r="R7993" s="577"/>
      <c r="S7993" s="577"/>
    </row>
    <row r="7994" spans="3:19">
      <c r="C7994" s="577"/>
      <c r="R7994" s="577"/>
      <c r="S7994" s="577"/>
    </row>
    <row r="7995" spans="3:19">
      <c r="C7995" s="577"/>
      <c r="R7995" s="577"/>
      <c r="S7995" s="577"/>
    </row>
    <row r="7996" spans="3:19">
      <c r="C7996" s="577"/>
      <c r="R7996" s="577"/>
      <c r="S7996" s="577"/>
    </row>
    <row r="7997" spans="3:19">
      <c r="C7997" s="577"/>
      <c r="R7997" s="577"/>
      <c r="S7997" s="577"/>
    </row>
    <row r="7998" spans="3:19">
      <c r="C7998" s="577"/>
      <c r="R7998" s="577"/>
      <c r="S7998" s="577"/>
    </row>
    <row r="7999" spans="3:19">
      <c r="C7999" s="577"/>
      <c r="R7999" s="577"/>
      <c r="S7999" s="577"/>
    </row>
    <row r="8000" spans="3:19">
      <c r="C8000" s="577"/>
      <c r="R8000" s="577"/>
      <c r="S8000" s="577"/>
    </row>
    <row r="8001" spans="3:19">
      <c r="C8001" s="577"/>
      <c r="R8001" s="577"/>
      <c r="S8001" s="577"/>
    </row>
    <row r="8002" spans="3:19">
      <c r="C8002" s="577"/>
      <c r="R8002" s="577"/>
      <c r="S8002" s="577"/>
    </row>
    <row r="8003" spans="3:19">
      <c r="C8003" s="577"/>
      <c r="R8003" s="577"/>
      <c r="S8003" s="577"/>
    </row>
    <row r="8004" spans="3:19">
      <c r="C8004" s="577"/>
      <c r="R8004" s="577"/>
      <c r="S8004" s="577"/>
    </row>
    <row r="8005" spans="3:19">
      <c r="C8005" s="577"/>
      <c r="R8005" s="577"/>
      <c r="S8005" s="577"/>
    </row>
    <row r="8006" spans="3:19">
      <c r="C8006" s="577"/>
      <c r="R8006" s="577"/>
      <c r="S8006" s="577"/>
    </row>
    <row r="8007" spans="3:19">
      <c r="C8007" s="577"/>
      <c r="R8007" s="577"/>
      <c r="S8007" s="577"/>
    </row>
    <row r="8008" spans="3:19">
      <c r="C8008" s="577"/>
      <c r="R8008" s="577"/>
      <c r="S8008" s="577"/>
    </row>
    <row r="8009" spans="3:19">
      <c r="C8009" s="577"/>
      <c r="R8009" s="577"/>
      <c r="S8009" s="577"/>
    </row>
    <row r="8010" spans="3:19">
      <c r="C8010" s="577"/>
      <c r="R8010" s="577"/>
      <c r="S8010" s="577"/>
    </row>
    <row r="8011" spans="3:19">
      <c r="C8011" s="577"/>
      <c r="R8011" s="577"/>
      <c r="S8011" s="577"/>
    </row>
    <row r="8012" spans="3:19">
      <c r="C8012" s="577"/>
      <c r="R8012" s="577"/>
      <c r="S8012" s="577"/>
    </row>
    <row r="8013" spans="3:19">
      <c r="C8013" s="577"/>
      <c r="R8013" s="577"/>
      <c r="S8013" s="577"/>
    </row>
    <row r="8014" spans="3:19">
      <c r="C8014" s="577"/>
      <c r="R8014" s="577"/>
      <c r="S8014" s="577"/>
    </row>
    <row r="8015" spans="3:19">
      <c r="C8015" s="577"/>
      <c r="R8015" s="577"/>
      <c r="S8015" s="577"/>
    </row>
    <row r="8016" spans="3:19">
      <c r="C8016" s="577"/>
      <c r="R8016" s="577"/>
      <c r="S8016" s="577"/>
    </row>
    <row r="8017" spans="3:19">
      <c r="C8017" s="577"/>
      <c r="R8017" s="577"/>
      <c r="S8017" s="577"/>
    </row>
    <row r="8018" spans="3:19">
      <c r="C8018" s="577"/>
      <c r="R8018" s="577"/>
      <c r="S8018" s="577"/>
    </row>
    <row r="8019" spans="3:19">
      <c r="C8019" s="577"/>
      <c r="R8019" s="577"/>
      <c r="S8019" s="577"/>
    </row>
    <row r="8020" spans="3:19">
      <c r="C8020" s="577"/>
      <c r="R8020" s="577"/>
      <c r="S8020" s="577"/>
    </row>
    <row r="8021" spans="3:19">
      <c r="C8021" s="577"/>
      <c r="R8021" s="577"/>
      <c r="S8021" s="577"/>
    </row>
    <row r="8022" spans="3:19">
      <c r="C8022" s="577"/>
      <c r="R8022" s="577"/>
      <c r="S8022" s="577"/>
    </row>
    <row r="8023" spans="3:19">
      <c r="C8023" s="577"/>
      <c r="R8023" s="577"/>
      <c r="S8023" s="577"/>
    </row>
    <row r="8024" spans="3:19">
      <c r="C8024" s="577"/>
      <c r="R8024" s="577"/>
      <c r="S8024" s="577"/>
    </row>
    <row r="8025" spans="3:19">
      <c r="C8025" s="577"/>
      <c r="R8025" s="577"/>
      <c r="S8025" s="577"/>
    </row>
    <row r="8026" spans="3:19">
      <c r="C8026" s="577"/>
      <c r="R8026" s="577"/>
      <c r="S8026" s="577"/>
    </row>
    <row r="8027" spans="3:19">
      <c r="C8027" s="577"/>
      <c r="R8027" s="577"/>
      <c r="S8027" s="577"/>
    </row>
    <row r="8028" spans="3:19">
      <c r="C8028" s="577"/>
      <c r="R8028" s="577"/>
      <c r="S8028" s="577"/>
    </row>
    <row r="8029" spans="3:19">
      <c r="C8029" s="577"/>
      <c r="R8029" s="577"/>
      <c r="S8029" s="577"/>
    </row>
    <row r="8030" spans="3:19">
      <c r="C8030" s="577"/>
      <c r="R8030" s="577"/>
      <c r="S8030" s="577"/>
    </row>
    <row r="8031" spans="3:19">
      <c r="C8031" s="577"/>
      <c r="R8031" s="577"/>
      <c r="S8031" s="577"/>
    </row>
    <row r="8032" spans="3:19">
      <c r="C8032" s="577"/>
      <c r="R8032" s="577"/>
      <c r="S8032" s="577"/>
    </row>
    <row r="8033" spans="3:19">
      <c r="C8033" s="577"/>
      <c r="R8033" s="577"/>
      <c r="S8033" s="577"/>
    </row>
    <row r="8034" spans="3:19">
      <c r="C8034" s="577"/>
      <c r="R8034" s="577"/>
      <c r="S8034" s="577"/>
    </row>
    <row r="8035" spans="3:19">
      <c r="C8035" s="577"/>
      <c r="R8035" s="577"/>
      <c r="S8035" s="577"/>
    </row>
    <row r="8036" spans="3:19">
      <c r="C8036" s="577"/>
      <c r="R8036" s="577"/>
      <c r="S8036" s="577"/>
    </row>
    <row r="8037" spans="3:19">
      <c r="C8037" s="577"/>
      <c r="R8037" s="577"/>
      <c r="S8037" s="577"/>
    </row>
    <row r="8038" spans="3:19">
      <c r="C8038" s="577"/>
      <c r="R8038" s="577"/>
      <c r="S8038" s="577"/>
    </row>
    <row r="8039" spans="3:19">
      <c r="C8039" s="577"/>
      <c r="R8039" s="577"/>
      <c r="S8039" s="577"/>
    </row>
    <row r="8040" spans="3:19">
      <c r="C8040" s="577"/>
      <c r="R8040" s="577"/>
      <c r="S8040" s="577"/>
    </row>
    <row r="8041" spans="3:19">
      <c r="C8041" s="577"/>
      <c r="R8041" s="577"/>
      <c r="S8041" s="577"/>
    </row>
    <row r="8042" spans="3:19">
      <c r="C8042" s="577"/>
      <c r="R8042" s="577"/>
      <c r="S8042" s="577"/>
    </row>
    <row r="8043" spans="3:19">
      <c r="C8043" s="577"/>
      <c r="R8043" s="577"/>
      <c r="S8043" s="577"/>
    </row>
    <row r="8044" spans="3:19">
      <c r="C8044" s="577"/>
      <c r="R8044" s="577"/>
      <c r="S8044" s="577"/>
    </row>
    <row r="8045" spans="3:19">
      <c r="C8045" s="577"/>
      <c r="R8045" s="577"/>
      <c r="S8045" s="577"/>
    </row>
    <row r="8046" spans="3:19">
      <c r="C8046" s="577"/>
      <c r="R8046" s="577"/>
      <c r="S8046" s="577"/>
    </row>
    <row r="8047" spans="3:19">
      <c r="C8047" s="577"/>
      <c r="R8047" s="577"/>
      <c r="S8047" s="577"/>
    </row>
    <row r="8048" spans="3:19">
      <c r="C8048" s="577"/>
      <c r="R8048" s="577"/>
      <c r="S8048" s="577"/>
    </row>
    <row r="8049" spans="3:19">
      <c r="C8049" s="577"/>
      <c r="R8049" s="577"/>
      <c r="S8049" s="577"/>
    </row>
    <row r="8050" spans="3:19">
      <c r="C8050" s="577"/>
      <c r="R8050" s="577"/>
      <c r="S8050" s="577"/>
    </row>
    <row r="8051" spans="3:19">
      <c r="C8051" s="577"/>
      <c r="R8051" s="577"/>
      <c r="S8051" s="577"/>
    </row>
    <row r="8052" spans="3:19">
      <c r="C8052" s="577"/>
      <c r="R8052" s="577"/>
      <c r="S8052" s="577"/>
    </row>
    <row r="8053" spans="3:19">
      <c r="C8053" s="577"/>
      <c r="R8053" s="577"/>
      <c r="S8053" s="577"/>
    </row>
    <row r="8054" spans="3:19">
      <c r="C8054" s="577"/>
      <c r="R8054" s="577"/>
      <c r="S8054" s="577"/>
    </row>
    <row r="8055" spans="3:19">
      <c r="C8055" s="577"/>
      <c r="R8055" s="577"/>
      <c r="S8055" s="577"/>
    </row>
    <row r="8056" spans="3:19">
      <c r="C8056" s="577"/>
      <c r="R8056" s="577"/>
      <c r="S8056" s="577"/>
    </row>
    <row r="8057" spans="3:19">
      <c r="C8057" s="577"/>
      <c r="R8057" s="577"/>
      <c r="S8057" s="577"/>
    </row>
    <row r="8058" spans="3:19">
      <c r="C8058" s="577"/>
      <c r="R8058" s="577"/>
      <c r="S8058" s="577"/>
    </row>
    <row r="8059" spans="3:19">
      <c r="C8059" s="577"/>
      <c r="R8059" s="577"/>
      <c r="S8059" s="577"/>
    </row>
    <row r="8060" spans="3:19">
      <c r="C8060" s="577"/>
      <c r="R8060" s="577"/>
      <c r="S8060" s="577"/>
    </row>
    <row r="8061" spans="3:19">
      <c r="C8061" s="577"/>
      <c r="R8061" s="577"/>
      <c r="S8061" s="577"/>
    </row>
    <row r="8062" spans="3:19">
      <c r="C8062" s="577"/>
      <c r="R8062" s="577"/>
      <c r="S8062" s="577"/>
    </row>
    <row r="8063" spans="3:19">
      <c r="C8063" s="577"/>
      <c r="R8063" s="577"/>
      <c r="S8063" s="577"/>
    </row>
    <row r="8064" spans="3:19">
      <c r="C8064" s="577"/>
      <c r="R8064" s="577"/>
      <c r="S8064" s="577"/>
    </row>
    <row r="8065" spans="3:19">
      <c r="C8065" s="577"/>
      <c r="R8065" s="577"/>
      <c r="S8065" s="577"/>
    </row>
    <row r="8066" spans="3:19">
      <c r="C8066" s="577"/>
      <c r="R8066" s="577"/>
      <c r="S8066" s="577"/>
    </row>
    <row r="8067" spans="3:19">
      <c r="C8067" s="577"/>
      <c r="R8067" s="577"/>
      <c r="S8067" s="577"/>
    </row>
    <row r="8068" spans="3:19">
      <c r="C8068" s="577"/>
      <c r="R8068" s="577"/>
      <c r="S8068" s="577"/>
    </row>
    <row r="8069" spans="3:19">
      <c r="C8069" s="577"/>
      <c r="R8069" s="577"/>
      <c r="S8069" s="577"/>
    </row>
    <row r="8070" spans="3:19">
      <c r="C8070" s="577"/>
      <c r="R8070" s="577"/>
      <c r="S8070" s="577"/>
    </row>
    <row r="8071" spans="3:19">
      <c r="C8071" s="577"/>
      <c r="R8071" s="577"/>
      <c r="S8071" s="577"/>
    </row>
    <row r="8072" spans="3:19">
      <c r="C8072" s="577"/>
      <c r="R8072" s="577"/>
      <c r="S8072" s="577"/>
    </row>
    <row r="8073" spans="3:19">
      <c r="C8073" s="577"/>
      <c r="R8073" s="577"/>
      <c r="S8073" s="577"/>
    </row>
    <row r="8074" spans="3:19">
      <c r="C8074" s="577"/>
      <c r="R8074" s="577"/>
      <c r="S8074" s="577"/>
    </row>
    <row r="8075" spans="3:19">
      <c r="C8075" s="577"/>
      <c r="R8075" s="577"/>
      <c r="S8075" s="577"/>
    </row>
    <row r="8076" spans="3:19">
      <c r="C8076" s="577"/>
      <c r="R8076" s="577"/>
      <c r="S8076" s="577"/>
    </row>
    <row r="8077" spans="3:19">
      <c r="C8077" s="577"/>
      <c r="R8077" s="577"/>
      <c r="S8077" s="577"/>
    </row>
    <row r="8078" spans="3:19">
      <c r="C8078" s="577"/>
      <c r="R8078" s="577"/>
      <c r="S8078" s="577"/>
    </row>
    <row r="8079" spans="3:19">
      <c r="C8079" s="577"/>
      <c r="R8079" s="577"/>
      <c r="S8079" s="577"/>
    </row>
    <row r="8080" spans="3:19">
      <c r="C8080" s="577"/>
      <c r="R8080" s="577"/>
      <c r="S8080" s="577"/>
    </row>
    <row r="8081" spans="3:19">
      <c r="C8081" s="577"/>
      <c r="R8081" s="577"/>
      <c r="S8081" s="577"/>
    </row>
    <row r="8082" spans="3:19">
      <c r="C8082" s="577"/>
      <c r="R8082" s="577"/>
      <c r="S8082" s="577"/>
    </row>
    <row r="8083" spans="3:19">
      <c r="C8083" s="577"/>
      <c r="R8083" s="577"/>
      <c r="S8083" s="577"/>
    </row>
    <row r="8084" spans="3:19">
      <c r="C8084" s="577"/>
      <c r="R8084" s="577"/>
      <c r="S8084" s="577"/>
    </row>
    <row r="8085" spans="3:19">
      <c r="C8085" s="577"/>
      <c r="R8085" s="577"/>
      <c r="S8085" s="577"/>
    </row>
    <row r="8086" spans="3:19">
      <c r="C8086" s="577"/>
      <c r="R8086" s="577"/>
      <c r="S8086" s="577"/>
    </row>
    <row r="8087" spans="3:19">
      <c r="C8087" s="577"/>
      <c r="R8087" s="577"/>
      <c r="S8087" s="577"/>
    </row>
    <row r="8088" spans="3:19">
      <c r="C8088" s="577"/>
      <c r="R8088" s="577"/>
      <c r="S8088" s="577"/>
    </row>
    <row r="8089" spans="3:19">
      <c r="C8089" s="577"/>
      <c r="R8089" s="577"/>
      <c r="S8089" s="577"/>
    </row>
    <row r="8090" spans="3:19">
      <c r="C8090" s="577"/>
      <c r="R8090" s="577"/>
      <c r="S8090" s="577"/>
    </row>
    <row r="8091" spans="3:19">
      <c r="C8091" s="577"/>
      <c r="R8091" s="577"/>
      <c r="S8091" s="577"/>
    </row>
    <row r="8092" spans="3:19">
      <c r="C8092" s="577"/>
      <c r="R8092" s="577"/>
      <c r="S8092" s="577"/>
    </row>
    <row r="8093" spans="3:19">
      <c r="C8093" s="577"/>
      <c r="R8093" s="577"/>
      <c r="S8093" s="577"/>
    </row>
    <row r="8094" spans="3:19">
      <c r="C8094" s="577"/>
      <c r="R8094" s="577"/>
      <c r="S8094" s="577"/>
    </row>
    <row r="8095" spans="3:19">
      <c r="C8095" s="577"/>
      <c r="R8095" s="577"/>
      <c r="S8095" s="577"/>
    </row>
    <row r="8096" spans="3:19">
      <c r="C8096" s="577"/>
      <c r="R8096" s="577"/>
      <c r="S8096" s="577"/>
    </row>
    <row r="8097" spans="3:19">
      <c r="C8097" s="577"/>
      <c r="R8097" s="577"/>
      <c r="S8097" s="577"/>
    </row>
    <row r="8098" spans="3:19">
      <c r="C8098" s="577"/>
      <c r="R8098" s="577"/>
      <c r="S8098" s="577"/>
    </row>
    <row r="8099" spans="3:19">
      <c r="C8099" s="577"/>
      <c r="R8099" s="577"/>
      <c r="S8099" s="577"/>
    </row>
    <row r="8100" spans="3:19">
      <c r="C8100" s="577"/>
      <c r="R8100" s="577"/>
      <c r="S8100" s="577"/>
    </row>
    <row r="8101" spans="3:19">
      <c r="C8101" s="577"/>
      <c r="R8101" s="577"/>
      <c r="S8101" s="577"/>
    </row>
    <row r="8102" spans="3:19">
      <c r="C8102" s="577"/>
      <c r="R8102" s="577"/>
      <c r="S8102" s="577"/>
    </row>
    <row r="8103" spans="3:19">
      <c r="C8103" s="577"/>
      <c r="R8103" s="577"/>
      <c r="S8103" s="577"/>
    </row>
    <row r="8104" spans="3:19">
      <c r="C8104" s="577"/>
      <c r="R8104" s="577"/>
      <c r="S8104" s="577"/>
    </row>
    <row r="8105" spans="3:19">
      <c r="C8105" s="577"/>
      <c r="R8105" s="577"/>
      <c r="S8105" s="577"/>
    </row>
    <row r="8106" spans="3:19">
      <c r="C8106" s="577"/>
      <c r="R8106" s="577"/>
      <c r="S8106" s="577"/>
    </row>
    <row r="8107" spans="3:19">
      <c r="C8107" s="577"/>
      <c r="R8107" s="577"/>
      <c r="S8107" s="577"/>
    </row>
    <row r="8108" spans="3:19">
      <c r="C8108" s="577"/>
      <c r="R8108" s="577"/>
      <c r="S8108" s="577"/>
    </row>
    <row r="8109" spans="3:19">
      <c r="C8109" s="577"/>
      <c r="R8109" s="577"/>
      <c r="S8109" s="577"/>
    </row>
    <row r="8110" spans="3:19">
      <c r="C8110" s="577"/>
      <c r="R8110" s="577"/>
      <c r="S8110" s="577"/>
    </row>
    <row r="8111" spans="3:19">
      <c r="C8111" s="577"/>
      <c r="R8111" s="577"/>
      <c r="S8111" s="577"/>
    </row>
    <row r="8112" spans="3:19">
      <c r="C8112" s="577"/>
      <c r="R8112" s="577"/>
      <c r="S8112" s="577"/>
    </row>
    <row r="8113" spans="3:19">
      <c r="C8113" s="577"/>
      <c r="R8113" s="577"/>
      <c r="S8113" s="577"/>
    </row>
    <row r="8114" spans="3:19">
      <c r="C8114" s="577"/>
      <c r="R8114" s="577"/>
      <c r="S8114" s="577"/>
    </row>
    <row r="8115" spans="3:19">
      <c r="C8115" s="577"/>
      <c r="R8115" s="577"/>
      <c r="S8115" s="577"/>
    </row>
    <row r="8116" spans="3:19">
      <c r="C8116" s="577"/>
      <c r="R8116" s="577"/>
      <c r="S8116" s="577"/>
    </row>
    <row r="8117" spans="3:19">
      <c r="C8117" s="577"/>
      <c r="K8117" s="577"/>
      <c r="R8117" s="577"/>
      <c r="S8117" s="577"/>
    </row>
    <row r="8118" spans="3:19">
      <c r="C8118" s="577"/>
      <c r="R8118" s="577"/>
      <c r="S8118" s="577"/>
    </row>
    <row r="8119" spans="3:19">
      <c r="C8119" s="577"/>
      <c r="R8119" s="577"/>
      <c r="S8119" s="577"/>
    </row>
    <row r="8120" spans="3:19">
      <c r="C8120" s="577"/>
      <c r="R8120" s="577"/>
      <c r="S8120" s="577"/>
    </row>
    <row r="8121" spans="3:19">
      <c r="C8121" s="577"/>
      <c r="R8121" s="577"/>
      <c r="S8121" s="577"/>
    </row>
    <row r="8122" spans="3:19">
      <c r="C8122" s="577"/>
      <c r="R8122" s="577"/>
      <c r="S8122" s="577"/>
    </row>
    <row r="8123" spans="3:19">
      <c r="C8123" s="577"/>
      <c r="R8123" s="577"/>
      <c r="S8123" s="577"/>
    </row>
    <row r="8124" spans="3:19">
      <c r="C8124" s="577"/>
      <c r="R8124" s="577"/>
      <c r="S8124" s="577"/>
    </row>
    <row r="8125" spans="3:19">
      <c r="C8125" s="577"/>
      <c r="R8125" s="577"/>
      <c r="S8125" s="577"/>
    </row>
    <row r="8126" spans="3:19">
      <c r="C8126" s="577"/>
      <c r="R8126" s="577"/>
      <c r="S8126" s="577"/>
    </row>
    <row r="8127" spans="3:19">
      <c r="C8127" s="577"/>
      <c r="R8127" s="577"/>
      <c r="S8127" s="577"/>
    </row>
    <row r="8128" spans="3:19">
      <c r="C8128" s="577"/>
      <c r="R8128" s="577"/>
      <c r="S8128" s="577"/>
    </row>
    <row r="8129" spans="3:19">
      <c r="C8129" s="577"/>
      <c r="R8129" s="577"/>
      <c r="S8129" s="577"/>
    </row>
    <row r="8130" spans="3:19">
      <c r="C8130" s="577"/>
      <c r="R8130" s="577"/>
      <c r="S8130" s="577"/>
    </row>
    <row r="8131" spans="3:19">
      <c r="C8131" s="577"/>
      <c r="R8131" s="577"/>
      <c r="S8131" s="577"/>
    </row>
    <row r="8132" spans="3:19">
      <c r="C8132" s="577"/>
      <c r="R8132" s="577"/>
      <c r="S8132" s="577"/>
    </row>
    <row r="8133" spans="3:19">
      <c r="C8133" s="577"/>
      <c r="R8133" s="577"/>
      <c r="S8133" s="577"/>
    </row>
    <row r="8134" spans="3:19">
      <c r="C8134" s="577"/>
      <c r="R8134" s="577"/>
      <c r="S8134" s="577"/>
    </row>
    <row r="8135" spans="3:19">
      <c r="C8135" s="577"/>
      <c r="R8135" s="577"/>
      <c r="S8135" s="577"/>
    </row>
    <row r="8136" spans="3:19">
      <c r="C8136" s="577"/>
      <c r="R8136" s="577"/>
      <c r="S8136" s="577"/>
    </row>
    <row r="8137" spans="3:19">
      <c r="C8137" s="577"/>
      <c r="R8137" s="577"/>
      <c r="S8137" s="577"/>
    </row>
    <row r="8138" spans="3:19">
      <c r="C8138" s="577"/>
      <c r="R8138" s="577"/>
      <c r="S8138" s="577"/>
    </row>
    <row r="8139" spans="3:19">
      <c r="C8139" s="577"/>
      <c r="R8139" s="577"/>
      <c r="S8139" s="577"/>
    </row>
    <row r="8140" spans="3:19">
      <c r="C8140" s="577"/>
      <c r="R8140" s="577"/>
      <c r="S8140" s="577"/>
    </row>
    <row r="8141" spans="3:19">
      <c r="C8141" s="577"/>
      <c r="R8141" s="577"/>
      <c r="S8141" s="577"/>
    </row>
    <row r="8142" spans="3:19">
      <c r="C8142" s="577"/>
      <c r="R8142" s="577"/>
      <c r="S8142" s="577"/>
    </row>
    <row r="8143" spans="3:19">
      <c r="C8143" s="577"/>
      <c r="R8143" s="577"/>
      <c r="S8143" s="577"/>
    </row>
    <row r="8144" spans="3:19">
      <c r="C8144" s="577"/>
      <c r="R8144" s="577"/>
      <c r="S8144" s="577"/>
    </row>
    <row r="8145" spans="3:19">
      <c r="C8145" s="577"/>
      <c r="R8145" s="577"/>
      <c r="S8145" s="577"/>
    </row>
    <row r="8146" spans="3:19">
      <c r="C8146" s="577"/>
      <c r="R8146" s="577"/>
      <c r="S8146" s="577"/>
    </row>
    <row r="8147" spans="3:19">
      <c r="C8147" s="577"/>
      <c r="R8147" s="577"/>
      <c r="S8147" s="577"/>
    </row>
    <row r="8148" spans="3:19">
      <c r="C8148" s="577"/>
      <c r="R8148" s="577"/>
      <c r="S8148" s="577"/>
    </row>
    <row r="8149" spans="3:19">
      <c r="C8149" s="577"/>
      <c r="R8149" s="577"/>
      <c r="S8149" s="577"/>
    </row>
    <row r="8150" spans="3:19">
      <c r="C8150" s="577"/>
      <c r="R8150" s="577"/>
      <c r="S8150" s="577"/>
    </row>
    <row r="8151" spans="3:19">
      <c r="C8151" s="577"/>
      <c r="R8151" s="577"/>
      <c r="S8151" s="577"/>
    </row>
    <row r="8152" spans="3:19">
      <c r="C8152" s="577"/>
      <c r="R8152" s="577"/>
      <c r="S8152" s="577"/>
    </row>
    <row r="8153" spans="3:19">
      <c r="C8153" s="577"/>
      <c r="R8153" s="577"/>
      <c r="S8153" s="577"/>
    </row>
    <row r="8154" spans="3:19">
      <c r="C8154" s="577"/>
      <c r="R8154" s="577"/>
      <c r="S8154" s="577"/>
    </row>
    <row r="8155" spans="3:19">
      <c r="C8155" s="577"/>
      <c r="K8155" s="577"/>
      <c r="R8155" s="577"/>
      <c r="S8155" s="577"/>
    </row>
    <row r="8156" spans="3:19">
      <c r="C8156" s="577"/>
      <c r="R8156" s="577"/>
      <c r="S8156" s="577"/>
    </row>
    <row r="8157" spans="3:19">
      <c r="C8157" s="577"/>
      <c r="R8157" s="577"/>
      <c r="S8157" s="577"/>
    </row>
    <row r="8158" spans="3:19">
      <c r="C8158" s="577"/>
      <c r="R8158" s="577"/>
      <c r="S8158" s="577"/>
    </row>
    <row r="8159" spans="3:19">
      <c r="C8159" s="577"/>
      <c r="R8159" s="577"/>
      <c r="S8159" s="577"/>
    </row>
    <row r="8160" spans="3:19">
      <c r="C8160" s="577"/>
      <c r="R8160" s="577"/>
      <c r="S8160" s="577"/>
    </row>
    <row r="8161" spans="3:19">
      <c r="C8161" s="577"/>
      <c r="R8161" s="577"/>
      <c r="S8161" s="577"/>
    </row>
    <row r="8162" spans="3:19">
      <c r="C8162" s="577"/>
      <c r="R8162" s="577"/>
      <c r="S8162" s="577"/>
    </row>
    <row r="8163" spans="3:19">
      <c r="C8163" s="577"/>
      <c r="R8163" s="577"/>
      <c r="S8163" s="577"/>
    </row>
    <row r="8164" spans="3:19">
      <c r="C8164" s="577"/>
      <c r="R8164" s="577"/>
      <c r="S8164" s="577"/>
    </row>
    <row r="8165" spans="3:19">
      <c r="C8165" s="577"/>
      <c r="R8165" s="577"/>
      <c r="S8165" s="577"/>
    </row>
    <row r="8166" spans="3:19">
      <c r="C8166" s="577"/>
      <c r="R8166" s="577"/>
      <c r="S8166" s="577"/>
    </row>
    <row r="8167" spans="3:19">
      <c r="C8167" s="577"/>
      <c r="R8167" s="577"/>
      <c r="S8167" s="577"/>
    </row>
    <row r="8168" spans="3:19">
      <c r="C8168" s="577"/>
      <c r="R8168" s="577"/>
      <c r="S8168" s="577"/>
    </row>
    <row r="8169" spans="3:19">
      <c r="C8169" s="577"/>
      <c r="R8169" s="577"/>
      <c r="S8169" s="577"/>
    </row>
    <row r="8170" spans="3:19">
      <c r="C8170" s="577"/>
      <c r="R8170" s="577"/>
      <c r="S8170" s="577"/>
    </row>
    <row r="8171" spans="3:19">
      <c r="C8171" s="577"/>
      <c r="R8171" s="577"/>
      <c r="S8171" s="577"/>
    </row>
    <row r="8172" spans="3:19">
      <c r="C8172" s="577"/>
      <c r="R8172" s="577"/>
      <c r="S8172" s="577"/>
    </row>
    <row r="8173" spans="3:19">
      <c r="C8173" s="577"/>
      <c r="R8173" s="577"/>
      <c r="S8173" s="577"/>
    </row>
    <row r="8174" spans="3:19">
      <c r="C8174" s="577"/>
      <c r="R8174" s="577"/>
      <c r="S8174" s="577"/>
    </row>
    <row r="8175" spans="3:19">
      <c r="C8175" s="577"/>
      <c r="R8175" s="577"/>
      <c r="S8175" s="577"/>
    </row>
    <row r="8176" spans="3:19">
      <c r="C8176" s="577"/>
      <c r="R8176" s="577"/>
      <c r="S8176" s="577"/>
    </row>
    <row r="8177" spans="3:19">
      <c r="C8177" s="577"/>
      <c r="R8177" s="577"/>
      <c r="S8177" s="577"/>
    </row>
    <row r="8178" spans="3:19">
      <c r="C8178" s="577"/>
      <c r="R8178" s="577"/>
      <c r="S8178" s="577"/>
    </row>
    <row r="8179" spans="3:19">
      <c r="C8179" s="577"/>
      <c r="R8179" s="577"/>
      <c r="S8179" s="577"/>
    </row>
    <row r="8180" spans="3:19">
      <c r="C8180" s="577"/>
      <c r="R8180" s="577"/>
      <c r="S8180" s="577"/>
    </row>
    <row r="8181" spans="3:19">
      <c r="C8181" s="577"/>
      <c r="R8181" s="577"/>
      <c r="S8181" s="577"/>
    </row>
    <row r="8182" spans="3:19">
      <c r="C8182" s="577"/>
      <c r="R8182" s="577"/>
      <c r="S8182" s="577"/>
    </row>
    <row r="8183" spans="3:19">
      <c r="C8183" s="577"/>
      <c r="R8183" s="577"/>
      <c r="S8183" s="577"/>
    </row>
    <row r="8184" spans="3:19">
      <c r="C8184" s="577"/>
      <c r="R8184" s="577"/>
      <c r="S8184" s="577"/>
    </row>
    <row r="8185" spans="3:19">
      <c r="C8185" s="577"/>
      <c r="R8185" s="577"/>
      <c r="S8185" s="577"/>
    </row>
    <row r="8186" spans="3:19">
      <c r="C8186" s="577"/>
      <c r="R8186" s="577"/>
      <c r="S8186" s="577"/>
    </row>
    <row r="8187" spans="3:19">
      <c r="C8187" s="577"/>
      <c r="R8187" s="577"/>
      <c r="S8187" s="577"/>
    </row>
    <row r="8188" spans="3:19">
      <c r="C8188" s="577"/>
      <c r="R8188" s="577"/>
      <c r="S8188" s="577"/>
    </row>
    <row r="8189" spans="3:19">
      <c r="C8189" s="577"/>
      <c r="R8189" s="577"/>
      <c r="S8189" s="577"/>
    </row>
    <row r="8190" spans="3:19">
      <c r="C8190" s="577"/>
      <c r="R8190" s="577"/>
      <c r="S8190" s="577"/>
    </row>
    <row r="8191" spans="3:19">
      <c r="C8191" s="577"/>
      <c r="R8191" s="577"/>
      <c r="S8191" s="577"/>
    </row>
    <row r="8192" spans="3:19">
      <c r="C8192" s="577"/>
      <c r="R8192" s="577"/>
      <c r="S8192" s="577"/>
    </row>
    <row r="8193" spans="3:19">
      <c r="C8193" s="577"/>
      <c r="R8193" s="577"/>
      <c r="S8193" s="577"/>
    </row>
    <row r="8194" spans="3:19">
      <c r="C8194" s="577"/>
      <c r="R8194" s="577"/>
      <c r="S8194" s="577"/>
    </row>
    <row r="8195" spans="3:19">
      <c r="C8195" s="577"/>
      <c r="R8195" s="577"/>
      <c r="S8195" s="577"/>
    </row>
    <row r="8196" spans="3:19">
      <c r="C8196" s="577"/>
      <c r="R8196" s="577"/>
      <c r="S8196" s="577"/>
    </row>
    <row r="8197" spans="3:19">
      <c r="C8197" s="577"/>
      <c r="R8197" s="577"/>
      <c r="S8197" s="577"/>
    </row>
    <row r="8198" spans="3:19">
      <c r="C8198" s="577"/>
      <c r="R8198" s="577"/>
      <c r="S8198" s="577"/>
    </row>
    <row r="8199" spans="3:19">
      <c r="C8199" s="577"/>
      <c r="R8199" s="577"/>
      <c r="S8199" s="577"/>
    </row>
    <row r="8200" spans="3:19">
      <c r="C8200" s="577"/>
      <c r="R8200" s="577"/>
      <c r="S8200" s="577"/>
    </row>
    <row r="8201" spans="3:19">
      <c r="C8201" s="577"/>
      <c r="R8201" s="577"/>
      <c r="S8201" s="577"/>
    </row>
    <row r="8202" spans="3:19">
      <c r="C8202" s="577"/>
      <c r="R8202" s="577"/>
      <c r="S8202" s="577"/>
    </row>
    <row r="8203" spans="3:19">
      <c r="C8203" s="577"/>
      <c r="R8203" s="577"/>
      <c r="S8203" s="577"/>
    </row>
    <row r="8204" spans="3:19">
      <c r="C8204" s="577"/>
      <c r="R8204" s="577"/>
      <c r="S8204" s="577"/>
    </row>
    <row r="8205" spans="3:19">
      <c r="C8205" s="577"/>
      <c r="R8205" s="577"/>
      <c r="S8205" s="577"/>
    </row>
    <row r="8206" spans="3:19">
      <c r="C8206" s="577"/>
      <c r="R8206" s="577"/>
      <c r="S8206" s="577"/>
    </row>
    <row r="8207" spans="3:19">
      <c r="C8207" s="577"/>
      <c r="R8207" s="577"/>
      <c r="S8207" s="577"/>
    </row>
    <row r="8208" spans="3:19">
      <c r="C8208" s="577"/>
      <c r="R8208" s="577"/>
      <c r="S8208" s="577"/>
    </row>
    <row r="8209" spans="3:19">
      <c r="C8209" s="577"/>
      <c r="R8209" s="577"/>
      <c r="S8209" s="577"/>
    </row>
    <row r="8210" spans="3:19">
      <c r="C8210" s="577"/>
      <c r="R8210" s="577"/>
      <c r="S8210" s="577"/>
    </row>
    <row r="8211" spans="3:19">
      <c r="C8211" s="577"/>
      <c r="R8211" s="577"/>
      <c r="S8211" s="577"/>
    </row>
    <row r="8212" spans="3:19">
      <c r="C8212" s="577"/>
      <c r="R8212" s="577"/>
      <c r="S8212" s="577"/>
    </row>
    <row r="8213" spans="3:19">
      <c r="C8213" s="577"/>
      <c r="R8213" s="577"/>
      <c r="S8213" s="577"/>
    </row>
    <row r="8214" spans="3:19">
      <c r="C8214" s="577"/>
      <c r="R8214" s="577"/>
      <c r="S8214" s="577"/>
    </row>
    <row r="8215" spans="3:19">
      <c r="C8215" s="577"/>
      <c r="R8215" s="577"/>
      <c r="S8215" s="577"/>
    </row>
    <row r="8216" spans="3:19">
      <c r="C8216" s="577"/>
      <c r="R8216" s="577"/>
      <c r="S8216" s="577"/>
    </row>
    <row r="8217" spans="3:19">
      <c r="C8217" s="577"/>
      <c r="R8217" s="577"/>
      <c r="S8217" s="577"/>
    </row>
    <row r="8218" spans="3:19">
      <c r="C8218" s="577"/>
      <c r="R8218" s="577"/>
      <c r="S8218" s="577"/>
    </row>
    <row r="8219" spans="3:19">
      <c r="C8219" s="577"/>
      <c r="R8219" s="577"/>
      <c r="S8219" s="577"/>
    </row>
    <row r="8220" spans="3:19">
      <c r="C8220" s="577"/>
      <c r="R8220" s="577"/>
      <c r="S8220" s="577"/>
    </row>
    <row r="8221" spans="3:19">
      <c r="C8221" s="577"/>
      <c r="R8221" s="577"/>
      <c r="S8221" s="577"/>
    </row>
    <row r="8222" spans="3:19">
      <c r="C8222" s="577"/>
      <c r="R8222" s="577"/>
      <c r="S8222" s="577"/>
    </row>
    <row r="8223" spans="3:19">
      <c r="C8223" s="577"/>
      <c r="R8223" s="577"/>
      <c r="S8223" s="577"/>
    </row>
    <row r="8224" spans="3:19">
      <c r="C8224" s="577"/>
      <c r="R8224" s="577"/>
      <c r="S8224" s="577"/>
    </row>
    <row r="8225" spans="3:19">
      <c r="C8225" s="577"/>
      <c r="R8225" s="577"/>
      <c r="S8225" s="577"/>
    </row>
    <row r="8226" spans="3:19">
      <c r="C8226" s="577"/>
      <c r="R8226" s="577"/>
      <c r="S8226" s="577"/>
    </row>
    <row r="8227" spans="3:19">
      <c r="C8227" s="577"/>
      <c r="R8227" s="577"/>
      <c r="S8227" s="577"/>
    </row>
    <row r="8228" spans="3:19">
      <c r="C8228" s="577"/>
      <c r="R8228" s="577"/>
      <c r="S8228" s="577"/>
    </row>
    <row r="8229" spans="3:19">
      <c r="C8229" s="577"/>
      <c r="R8229" s="577"/>
      <c r="S8229" s="577"/>
    </row>
    <row r="8230" spans="3:19">
      <c r="C8230" s="577"/>
      <c r="R8230" s="577"/>
      <c r="S8230" s="577"/>
    </row>
    <row r="8231" spans="3:19">
      <c r="C8231" s="577"/>
      <c r="R8231" s="577"/>
      <c r="S8231" s="577"/>
    </row>
    <row r="8232" spans="3:19">
      <c r="C8232" s="577"/>
      <c r="R8232" s="577"/>
      <c r="S8232" s="577"/>
    </row>
    <row r="8233" spans="3:19">
      <c r="C8233" s="577"/>
      <c r="R8233" s="577"/>
      <c r="S8233" s="577"/>
    </row>
    <row r="8234" spans="3:19">
      <c r="C8234" s="577"/>
      <c r="R8234" s="577"/>
      <c r="S8234" s="577"/>
    </row>
    <row r="8235" spans="3:19">
      <c r="C8235" s="577"/>
      <c r="R8235" s="577"/>
      <c r="S8235" s="577"/>
    </row>
    <row r="8236" spans="3:19">
      <c r="C8236" s="577"/>
      <c r="R8236" s="577"/>
      <c r="S8236" s="577"/>
    </row>
    <row r="8237" spans="3:19">
      <c r="C8237" s="577"/>
      <c r="R8237" s="577"/>
      <c r="S8237" s="577"/>
    </row>
    <row r="8238" spans="3:19">
      <c r="C8238" s="577"/>
      <c r="R8238" s="577"/>
      <c r="S8238" s="577"/>
    </row>
    <row r="8239" spans="3:19">
      <c r="C8239" s="577"/>
      <c r="R8239" s="577"/>
      <c r="S8239" s="577"/>
    </row>
    <row r="8240" spans="3:19">
      <c r="C8240" s="577"/>
      <c r="R8240" s="577"/>
      <c r="S8240" s="577"/>
    </row>
    <row r="8241" spans="3:19">
      <c r="C8241" s="577"/>
      <c r="R8241" s="577"/>
      <c r="S8241" s="577"/>
    </row>
    <row r="8242" spans="3:19">
      <c r="C8242" s="577"/>
      <c r="R8242" s="577"/>
      <c r="S8242" s="577"/>
    </row>
    <row r="8243" spans="3:19">
      <c r="C8243" s="577"/>
      <c r="R8243" s="577"/>
      <c r="S8243" s="577"/>
    </row>
    <row r="8244" spans="3:19">
      <c r="C8244" s="577"/>
      <c r="R8244" s="577"/>
      <c r="S8244" s="577"/>
    </row>
    <row r="8245" spans="3:19">
      <c r="C8245" s="577"/>
      <c r="R8245" s="577"/>
      <c r="S8245" s="577"/>
    </row>
    <row r="8246" spans="3:19">
      <c r="C8246" s="577"/>
      <c r="R8246" s="577"/>
      <c r="S8246" s="577"/>
    </row>
    <row r="8247" spans="3:19">
      <c r="C8247" s="577"/>
      <c r="R8247" s="577"/>
      <c r="S8247" s="577"/>
    </row>
    <row r="8248" spans="3:19">
      <c r="C8248" s="577"/>
      <c r="R8248" s="577"/>
      <c r="S8248" s="577"/>
    </row>
    <row r="8249" spans="3:19">
      <c r="C8249" s="577"/>
      <c r="R8249" s="577"/>
      <c r="S8249" s="577"/>
    </row>
    <row r="8250" spans="3:19">
      <c r="C8250" s="577"/>
      <c r="R8250" s="577"/>
      <c r="S8250" s="577"/>
    </row>
    <row r="8251" spans="3:19">
      <c r="C8251" s="577"/>
      <c r="R8251" s="577"/>
      <c r="S8251" s="577"/>
    </row>
    <row r="8252" spans="3:19">
      <c r="C8252" s="577"/>
      <c r="R8252" s="577"/>
      <c r="S8252" s="577"/>
    </row>
    <row r="8253" spans="3:19">
      <c r="C8253" s="577"/>
      <c r="R8253" s="577"/>
      <c r="S8253" s="577"/>
    </row>
    <row r="8254" spans="3:19">
      <c r="C8254" s="577"/>
      <c r="R8254" s="577"/>
      <c r="S8254" s="577"/>
    </row>
    <row r="8255" spans="3:19">
      <c r="C8255" s="577"/>
      <c r="R8255" s="577"/>
      <c r="S8255" s="577"/>
    </row>
    <row r="8256" spans="3:19">
      <c r="C8256" s="577"/>
      <c r="R8256" s="577"/>
      <c r="S8256" s="577"/>
    </row>
    <row r="8257" spans="3:19">
      <c r="C8257" s="577"/>
      <c r="R8257" s="577"/>
      <c r="S8257" s="577"/>
    </row>
    <row r="8258" spans="3:19">
      <c r="C8258" s="577"/>
      <c r="R8258" s="577"/>
      <c r="S8258" s="577"/>
    </row>
    <row r="8259" spans="3:19">
      <c r="C8259" s="577"/>
      <c r="R8259" s="577"/>
      <c r="S8259" s="577"/>
    </row>
    <row r="8260" spans="3:19">
      <c r="C8260" s="577"/>
      <c r="R8260" s="577"/>
      <c r="S8260" s="577"/>
    </row>
    <row r="8261" spans="3:19">
      <c r="C8261" s="577"/>
      <c r="K8261" s="577"/>
      <c r="R8261" s="577"/>
      <c r="S8261" s="577"/>
    </row>
    <row r="8262" spans="3:19">
      <c r="C8262" s="577"/>
      <c r="R8262" s="577"/>
      <c r="S8262" s="577"/>
    </row>
    <row r="8263" spans="3:19">
      <c r="C8263" s="577"/>
      <c r="R8263" s="577"/>
      <c r="S8263" s="577"/>
    </row>
    <row r="8264" spans="3:19">
      <c r="C8264" s="577"/>
      <c r="R8264" s="577"/>
      <c r="S8264" s="577"/>
    </row>
    <row r="8265" spans="3:19">
      <c r="C8265" s="577"/>
      <c r="R8265" s="577"/>
      <c r="S8265" s="577"/>
    </row>
    <row r="8266" spans="3:19">
      <c r="C8266" s="577"/>
      <c r="R8266" s="577"/>
      <c r="S8266" s="577"/>
    </row>
    <row r="8267" spans="3:19">
      <c r="C8267" s="577"/>
      <c r="R8267" s="577"/>
      <c r="S8267" s="577"/>
    </row>
    <row r="8268" spans="3:19">
      <c r="C8268" s="577"/>
      <c r="R8268" s="577"/>
      <c r="S8268" s="577"/>
    </row>
    <row r="8269" spans="3:19">
      <c r="C8269" s="577"/>
      <c r="R8269" s="577"/>
      <c r="S8269" s="577"/>
    </row>
    <row r="8270" spans="3:19">
      <c r="C8270" s="577"/>
      <c r="R8270" s="577"/>
      <c r="S8270" s="577"/>
    </row>
    <row r="8271" spans="3:19">
      <c r="C8271" s="577"/>
      <c r="R8271" s="577"/>
      <c r="S8271" s="577"/>
    </row>
    <row r="8272" spans="3:19">
      <c r="C8272" s="577"/>
      <c r="K8272" s="577"/>
      <c r="R8272" s="577"/>
      <c r="S8272" s="577"/>
    </row>
    <row r="8273" spans="3:19">
      <c r="C8273" s="577"/>
      <c r="K8273" s="577"/>
      <c r="R8273" s="577"/>
      <c r="S8273" s="577"/>
    </row>
    <row r="8274" spans="3:19">
      <c r="C8274" s="577"/>
      <c r="R8274" s="577"/>
      <c r="S8274" s="577"/>
    </row>
    <row r="8275" spans="3:19">
      <c r="C8275" s="577"/>
      <c r="R8275" s="577"/>
      <c r="S8275" s="577"/>
    </row>
    <row r="8276" spans="3:19">
      <c r="C8276" s="577"/>
      <c r="R8276" s="577"/>
      <c r="S8276" s="577"/>
    </row>
    <row r="8277" spans="3:19">
      <c r="C8277" s="577"/>
      <c r="R8277" s="577"/>
      <c r="S8277" s="577"/>
    </row>
    <row r="8278" spans="3:19">
      <c r="C8278" s="577"/>
      <c r="R8278" s="577"/>
      <c r="S8278" s="577"/>
    </row>
    <row r="8279" spans="3:19">
      <c r="C8279" s="577"/>
      <c r="R8279" s="577"/>
      <c r="S8279" s="577"/>
    </row>
    <row r="8280" spans="3:19">
      <c r="C8280" s="577"/>
      <c r="R8280" s="577"/>
      <c r="S8280" s="577"/>
    </row>
    <row r="8281" spans="3:19">
      <c r="C8281" s="577"/>
      <c r="R8281" s="577"/>
      <c r="S8281" s="577"/>
    </row>
    <row r="8282" spans="3:19">
      <c r="C8282" s="577"/>
      <c r="R8282" s="577"/>
      <c r="S8282" s="577"/>
    </row>
    <row r="8283" spans="3:19">
      <c r="C8283" s="577"/>
      <c r="R8283" s="577"/>
      <c r="S8283" s="577"/>
    </row>
    <row r="8284" spans="3:19">
      <c r="C8284" s="577"/>
      <c r="R8284" s="577"/>
      <c r="S8284" s="577"/>
    </row>
    <row r="8285" spans="3:19">
      <c r="C8285" s="577"/>
      <c r="R8285" s="577"/>
      <c r="S8285" s="577"/>
    </row>
    <row r="8286" spans="3:19">
      <c r="C8286" s="577"/>
      <c r="R8286" s="577"/>
      <c r="S8286" s="577"/>
    </row>
    <row r="8287" spans="3:19">
      <c r="C8287" s="577"/>
      <c r="R8287" s="577"/>
      <c r="S8287" s="577"/>
    </row>
    <row r="8288" spans="3:19">
      <c r="C8288" s="577"/>
      <c r="R8288" s="577"/>
      <c r="S8288" s="577"/>
    </row>
    <row r="8289" spans="3:19">
      <c r="C8289" s="577"/>
      <c r="R8289" s="577"/>
      <c r="S8289" s="577"/>
    </row>
    <row r="8290" spans="3:19">
      <c r="C8290" s="577"/>
      <c r="R8290" s="577"/>
      <c r="S8290" s="577"/>
    </row>
    <row r="8291" spans="3:19">
      <c r="C8291" s="577"/>
      <c r="R8291" s="577"/>
      <c r="S8291" s="577"/>
    </row>
    <row r="8292" spans="3:19">
      <c r="C8292" s="577"/>
      <c r="R8292" s="577"/>
      <c r="S8292" s="577"/>
    </row>
    <row r="8293" spans="3:19">
      <c r="C8293" s="577"/>
      <c r="R8293" s="577"/>
      <c r="S8293" s="577"/>
    </row>
    <row r="8294" spans="3:19">
      <c r="C8294" s="577"/>
      <c r="R8294" s="577"/>
      <c r="S8294" s="577"/>
    </row>
    <row r="8295" spans="3:19">
      <c r="C8295" s="577"/>
      <c r="R8295" s="577"/>
      <c r="S8295" s="577"/>
    </row>
    <row r="8296" spans="3:19">
      <c r="C8296" s="577"/>
      <c r="R8296" s="577"/>
      <c r="S8296" s="577"/>
    </row>
    <row r="8297" spans="3:19">
      <c r="C8297" s="577"/>
      <c r="R8297" s="577"/>
      <c r="S8297" s="577"/>
    </row>
    <row r="8298" spans="3:19">
      <c r="C8298" s="577"/>
      <c r="K8298" s="577"/>
      <c r="R8298" s="577"/>
      <c r="S8298" s="577"/>
    </row>
    <row r="8299" spans="3:19">
      <c r="C8299" s="577"/>
      <c r="R8299" s="577"/>
      <c r="S8299" s="577"/>
    </row>
    <row r="8300" spans="3:19">
      <c r="C8300" s="577"/>
      <c r="R8300" s="577"/>
      <c r="S8300" s="577"/>
    </row>
    <row r="8301" spans="3:19">
      <c r="C8301" s="577"/>
      <c r="R8301" s="577"/>
      <c r="S8301" s="577"/>
    </row>
    <row r="8302" spans="3:19">
      <c r="C8302" s="577"/>
      <c r="R8302" s="577"/>
      <c r="S8302" s="577"/>
    </row>
    <row r="8303" spans="3:19">
      <c r="C8303" s="577"/>
      <c r="R8303" s="577"/>
      <c r="S8303" s="577"/>
    </row>
    <row r="8304" spans="3:19">
      <c r="C8304" s="577"/>
      <c r="R8304" s="577"/>
      <c r="S8304" s="577"/>
    </row>
    <row r="8305" spans="3:19">
      <c r="C8305" s="577"/>
      <c r="R8305" s="577"/>
      <c r="S8305" s="577"/>
    </row>
    <row r="8306" spans="3:19">
      <c r="C8306" s="577"/>
      <c r="R8306" s="577"/>
      <c r="S8306" s="577"/>
    </row>
    <row r="8307" spans="3:19">
      <c r="C8307" s="577"/>
      <c r="R8307" s="577"/>
      <c r="S8307" s="577"/>
    </row>
    <row r="8308" spans="3:19">
      <c r="C8308" s="577"/>
      <c r="R8308" s="577"/>
      <c r="S8308" s="577"/>
    </row>
    <row r="8309" spans="3:19">
      <c r="C8309" s="577"/>
      <c r="K8309" s="577"/>
      <c r="R8309" s="577"/>
      <c r="S8309" s="577"/>
    </row>
    <row r="8310" spans="3:19">
      <c r="C8310" s="577"/>
      <c r="K8310" s="577"/>
      <c r="R8310" s="577"/>
      <c r="S8310" s="577"/>
    </row>
    <row r="8311" spans="3:19">
      <c r="C8311" s="577"/>
      <c r="R8311" s="577"/>
      <c r="S8311" s="577"/>
    </row>
    <row r="8312" spans="3:19">
      <c r="C8312" s="577"/>
      <c r="R8312" s="577"/>
      <c r="S8312" s="577"/>
    </row>
    <row r="8313" spans="3:19">
      <c r="C8313" s="577"/>
      <c r="R8313" s="577"/>
      <c r="S8313" s="577"/>
    </row>
    <row r="8314" spans="3:19">
      <c r="C8314" s="577"/>
      <c r="R8314" s="577"/>
      <c r="S8314" s="577"/>
    </row>
    <row r="8315" spans="3:19">
      <c r="C8315" s="577"/>
      <c r="R8315" s="577"/>
      <c r="S8315" s="577"/>
    </row>
    <row r="8316" spans="3:19">
      <c r="C8316" s="577"/>
      <c r="R8316" s="577"/>
      <c r="S8316" s="577"/>
    </row>
    <row r="8317" spans="3:19">
      <c r="C8317" s="577"/>
      <c r="R8317" s="577"/>
      <c r="S8317" s="577"/>
    </row>
    <row r="8318" spans="3:19">
      <c r="C8318" s="577"/>
      <c r="R8318" s="577"/>
      <c r="S8318" s="577"/>
    </row>
    <row r="8319" spans="3:19">
      <c r="C8319" s="577"/>
      <c r="R8319" s="577"/>
      <c r="S8319" s="577"/>
    </row>
    <row r="8320" spans="3:19">
      <c r="C8320" s="577"/>
      <c r="R8320" s="577"/>
      <c r="S8320" s="577"/>
    </row>
    <row r="8321" spans="3:19">
      <c r="C8321" s="577"/>
      <c r="R8321" s="577"/>
      <c r="S8321" s="577"/>
    </row>
    <row r="8322" spans="3:19">
      <c r="C8322" s="577"/>
      <c r="R8322" s="577"/>
      <c r="S8322" s="577"/>
    </row>
    <row r="8323" spans="3:19">
      <c r="C8323" s="577"/>
      <c r="R8323" s="577"/>
      <c r="S8323" s="577"/>
    </row>
    <row r="8324" spans="3:19">
      <c r="C8324" s="577"/>
      <c r="R8324" s="577"/>
      <c r="S8324" s="577"/>
    </row>
    <row r="8325" spans="3:19">
      <c r="C8325" s="577"/>
      <c r="R8325" s="577"/>
      <c r="S8325" s="577"/>
    </row>
    <row r="8326" spans="3:19">
      <c r="C8326" s="577"/>
      <c r="R8326" s="577"/>
      <c r="S8326" s="577"/>
    </row>
    <row r="8327" spans="3:19">
      <c r="C8327" s="577"/>
      <c r="R8327" s="577"/>
      <c r="S8327" s="577"/>
    </row>
    <row r="8328" spans="3:19">
      <c r="C8328" s="577"/>
      <c r="R8328" s="577"/>
      <c r="S8328" s="577"/>
    </row>
    <row r="8329" spans="3:19">
      <c r="C8329" s="577"/>
      <c r="R8329" s="577"/>
      <c r="S8329" s="577"/>
    </row>
    <row r="8330" spans="3:19">
      <c r="C8330" s="577"/>
      <c r="R8330" s="577"/>
      <c r="S8330" s="577"/>
    </row>
    <row r="8331" spans="3:19">
      <c r="C8331" s="577"/>
      <c r="R8331" s="577"/>
      <c r="S8331" s="577"/>
    </row>
    <row r="8332" spans="3:19">
      <c r="C8332" s="577"/>
      <c r="R8332" s="577"/>
      <c r="S8332" s="577"/>
    </row>
    <row r="8333" spans="3:19">
      <c r="C8333" s="577"/>
      <c r="R8333" s="577"/>
      <c r="S8333" s="577"/>
    </row>
    <row r="8334" spans="3:19">
      <c r="C8334" s="577"/>
      <c r="R8334" s="577"/>
      <c r="S8334" s="577"/>
    </row>
    <row r="8335" spans="3:19">
      <c r="C8335" s="577"/>
      <c r="R8335" s="577"/>
      <c r="S8335" s="577"/>
    </row>
    <row r="8336" spans="3:19">
      <c r="C8336" s="577"/>
      <c r="R8336" s="577"/>
      <c r="S8336" s="577"/>
    </row>
    <row r="8337" spans="3:19">
      <c r="C8337" s="577"/>
      <c r="R8337" s="577"/>
      <c r="S8337" s="577"/>
    </row>
    <row r="8338" spans="3:19">
      <c r="C8338" s="577"/>
      <c r="R8338" s="577"/>
      <c r="S8338" s="577"/>
    </row>
    <row r="8339" spans="3:19">
      <c r="C8339" s="577"/>
      <c r="R8339" s="577"/>
      <c r="S8339" s="577"/>
    </row>
    <row r="8340" spans="3:19">
      <c r="C8340" s="577"/>
      <c r="R8340" s="577"/>
      <c r="S8340" s="577"/>
    </row>
    <row r="8341" spans="3:19">
      <c r="C8341" s="577"/>
      <c r="R8341" s="577"/>
      <c r="S8341" s="577"/>
    </row>
    <row r="8342" spans="3:19">
      <c r="C8342" s="577"/>
      <c r="R8342" s="577"/>
      <c r="S8342" s="577"/>
    </row>
    <row r="8343" spans="3:19">
      <c r="C8343" s="577"/>
      <c r="R8343" s="577"/>
      <c r="S8343" s="577"/>
    </row>
    <row r="8344" spans="3:19">
      <c r="C8344" s="577"/>
      <c r="R8344" s="577"/>
      <c r="S8344" s="577"/>
    </row>
    <row r="8345" spans="3:19">
      <c r="C8345" s="577"/>
      <c r="R8345" s="577"/>
      <c r="S8345" s="577"/>
    </row>
    <row r="8346" spans="3:19">
      <c r="C8346" s="577"/>
      <c r="R8346" s="577"/>
      <c r="S8346" s="577"/>
    </row>
    <row r="8347" spans="3:19">
      <c r="C8347" s="577"/>
      <c r="R8347" s="577"/>
      <c r="S8347" s="577"/>
    </row>
    <row r="8348" spans="3:19">
      <c r="C8348" s="577"/>
      <c r="R8348" s="577"/>
      <c r="S8348" s="577"/>
    </row>
    <row r="8349" spans="3:19">
      <c r="C8349" s="577"/>
      <c r="R8349" s="577"/>
      <c r="S8349" s="577"/>
    </row>
    <row r="8350" spans="3:19">
      <c r="C8350" s="577"/>
      <c r="R8350" s="577"/>
      <c r="S8350" s="577"/>
    </row>
    <row r="8351" spans="3:19">
      <c r="C8351" s="577"/>
      <c r="R8351" s="577"/>
      <c r="S8351" s="577"/>
    </row>
    <row r="8352" spans="3:19">
      <c r="C8352" s="577"/>
      <c r="R8352" s="577"/>
      <c r="S8352" s="577"/>
    </row>
    <row r="8353" spans="3:19">
      <c r="C8353" s="577"/>
      <c r="R8353" s="577"/>
      <c r="S8353" s="577"/>
    </row>
    <row r="8354" spans="3:19">
      <c r="C8354" s="577"/>
      <c r="R8354" s="577"/>
      <c r="S8354" s="577"/>
    </row>
    <row r="8355" spans="3:19">
      <c r="C8355" s="577"/>
      <c r="R8355" s="577"/>
      <c r="S8355" s="577"/>
    </row>
    <row r="8356" spans="3:19">
      <c r="C8356" s="577"/>
      <c r="R8356" s="577"/>
      <c r="S8356" s="577"/>
    </row>
    <row r="8357" spans="3:19">
      <c r="C8357" s="577"/>
      <c r="R8357" s="577"/>
      <c r="S8357" s="577"/>
    </row>
    <row r="8358" spans="3:19">
      <c r="C8358" s="577"/>
      <c r="R8358" s="577"/>
      <c r="S8358" s="577"/>
    </row>
    <row r="8359" spans="3:19">
      <c r="C8359" s="577"/>
      <c r="R8359" s="577"/>
      <c r="S8359" s="577"/>
    </row>
    <row r="8360" spans="3:19">
      <c r="C8360" s="577"/>
      <c r="R8360" s="577"/>
      <c r="S8360" s="577"/>
    </row>
    <row r="8361" spans="3:19">
      <c r="C8361" s="577"/>
      <c r="R8361" s="577"/>
      <c r="S8361" s="577"/>
    </row>
    <row r="8362" spans="3:19">
      <c r="C8362" s="577"/>
      <c r="R8362" s="577"/>
      <c r="S8362" s="577"/>
    </row>
    <row r="8363" spans="3:19">
      <c r="C8363" s="577"/>
      <c r="R8363" s="577"/>
      <c r="S8363" s="577"/>
    </row>
    <row r="8364" spans="3:19">
      <c r="C8364" s="577"/>
      <c r="R8364" s="577"/>
      <c r="S8364" s="577"/>
    </row>
    <row r="8365" spans="3:19">
      <c r="C8365" s="577"/>
      <c r="R8365" s="577"/>
      <c r="S8365" s="577"/>
    </row>
    <row r="8366" spans="3:19">
      <c r="C8366" s="577"/>
      <c r="R8366" s="577"/>
      <c r="S8366" s="577"/>
    </row>
    <row r="8367" spans="3:19">
      <c r="C8367" s="577"/>
      <c r="R8367" s="577"/>
      <c r="S8367" s="577"/>
    </row>
    <row r="8368" spans="3:19">
      <c r="C8368" s="577"/>
      <c r="R8368" s="577"/>
      <c r="S8368" s="577"/>
    </row>
    <row r="8369" spans="3:19">
      <c r="C8369" s="577"/>
      <c r="R8369" s="577"/>
      <c r="S8369" s="577"/>
    </row>
    <row r="8370" spans="3:19">
      <c r="C8370" s="577"/>
      <c r="R8370" s="577"/>
      <c r="S8370" s="577"/>
    </row>
    <row r="8371" spans="3:19">
      <c r="C8371" s="577"/>
      <c r="R8371" s="577"/>
      <c r="S8371" s="577"/>
    </row>
    <row r="8372" spans="3:19">
      <c r="C8372" s="577"/>
      <c r="R8372" s="577"/>
      <c r="S8372" s="577"/>
    </row>
    <row r="8373" spans="3:19">
      <c r="C8373" s="577"/>
      <c r="R8373" s="577"/>
      <c r="S8373" s="577"/>
    </row>
    <row r="8374" spans="3:19">
      <c r="C8374" s="577"/>
      <c r="R8374" s="577"/>
      <c r="S8374" s="577"/>
    </row>
    <row r="8375" spans="3:19">
      <c r="C8375" s="577"/>
      <c r="R8375" s="577"/>
      <c r="S8375" s="577"/>
    </row>
    <row r="8376" spans="3:19">
      <c r="C8376" s="577"/>
      <c r="R8376" s="577"/>
      <c r="S8376" s="577"/>
    </row>
    <row r="8377" spans="3:19">
      <c r="C8377" s="577"/>
      <c r="R8377" s="577"/>
      <c r="S8377" s="577"/>
    </row>
    <row r="8378" spans="3:19">
      <c r="C8378" s="577"/>
      <c r="R8378" s="577"/>
      <c r="S8378" s="577"/>
    </row>
    <row r="8379" spans="3:19">
      <c r="C8379" s="577"/>
      <c r="R8379" s="577"/>
      <c r="S8379" s="577"/>
    </row>
    <row r="8380" spans="3:19">
      <c r="C8380" s="577"/>
      <c r="R8380" s="577"/>
      <c r="S8380" s="577"/>
    </row>
    <row r="8381" spans="3:19">
      <c r="C8381" s="577"/>
      <c r="R8381" s="577"/>
      <c r="S8381" s="577"/>
    </row>
    <row r="8382" spans="3:19">
      <c r="C8382" s="577"/>
      <c r="R8382" s="577"/>
      <c r="S8382" s="577"/>
    </row>
    <row r="8383" spans="3:19">
      <c r="C8383" s="577"/>
      <c r="R8383" s="577"/>
      <c r="S8383" s="577"/>
    </row>
    <row r="8384" spans="3:19">
      <c r="C8384" s="577"/>
      <c r="R8384" s="577"/>
      <c r="S8384" s="577"/>
    </row>
    <row r="8385" spans="3:19">
      <c r="C8385" s="577"/>
      <c r="R8385" s="577"/>
      <c r="S8385" s="577"/>
    </row>
    <row r="8386" spans="3:19">
      <c r="C8386" s="577"/>
      <c r="R8386" s="577"/>
      <c r="S8386" s="577"/>
    </row>
    <row r="8387" spans="3:19">
      <c r="C8387" s="577"/>
      <c r="R8387" s="577"/>
      <c r="S8387" s="577"/>
    </row>
    <row r="8388" spans="3:19">
      <c r="C8388" s="577"/>
      <c r="R8388" s="577"/>
      <c r="S8388" s="577"/>
    </row>
    <row r="8389" spans="3:19">
      <c r="C8389" s="577"/>
      <c r="R8389" s="577"/>
      <c r="S8389" s="577"/>
    </row>
    <row r="8390" spans="3:19">
      <c r="C8390" s="577"/>
      <c r="R8390" s="577"/>
      <c r="S8390" s="577"/>
    </row>
    <row r="8391" spans="3:19">
      <c r="C8391" s="577"/>
      <c r="R8391" s="577"/>
      <c r="S8391" s="577"/>
    </row>
    <row r="8392" spans="3:19">
      <c r="C8392" s="577"/>
      <c r="R8392" s="577"/>
      <c r="S8392" s="577"/>
    </row>
    <row r="8393" spans="3:19">
      <c r="C8393" s="577"/>
      <c r="R8393" s="577"/>
      <c r="S8393" s="577"/>
    </row>
    <row r="8394" spans="3:19">
      <c r="C8394" s="577"/>
      <c r="R8394" s="577"/>
      <c r="S8394" s="577"/>
    </row>
    <row r="8395" spans="3:19">
      <c r="C8395" s="577"/>
      <c r="R8395" s="577"/>
      <c r="S8395" s="577"/>
    </row>
    <row r="8396" spans="3:19">
      <c r="C8396" s="577"/>
      <c r="R8396" s="577"/>
      <c r="S8396" s="577"/>
    </row>
    <row r="8397" spans="3:19">
      <c r="C8397" s="577"/>
      <c r="R8397" s="577"/>
      <c r="S8397" s="577"/>
    </row>
    <row r="8398" spans="3:19">
      <c r="C8398" s="577"/>
      <c r="R8398" s="577"/>
      <c r="S8398" s="577"/>
    </row>
    <row r="8399" spans="3:19">
      <c r="C8399" s="577"/>
      <c r="R8399" s="577"/>
      <c r="S8399" s="577"/>
    </row>
    <row r="8400" spans="3:19">
      <c r="C8400" s="577"/>
      <c r="R8400" s="577"/>
      <c r="S8400" s="577"/>
    </row>
    <row r="8401" spans="3:19">
      <c r="C8401" s="577"/>
      <c r="R8401" s="577"/>
      <c r="S8401" s="577"/>
    </row>
    <row r="8402" spans="3:19">
      <c r="C8402" s="577"/>
      <c r="R8402" s="577"/>
      <c r="S8402" s="577"/>
    </row>
    <row r="8403" spans="3:19">
      <c r="C8403" s="577"/>
      <c r="R8403" s="577"/>
      <c r="S8403" s="577"/>
    </row>
    <row r="8404" spans="3:19">
      <c r="C8404" s="577"/>
      <c r="K8404" s="577"/>
      <c r="R8404" s="577"/>
      <c r="S8404" s="577"/>
    </row>
    <row r="8405" spans="3:19">
      <c r="C8405" s="577"/>
      <c r="K8405" s="577"/>
      <c r="R8405" s="577"/>
      <c r="S8405" s="577"/>
    </row>
    <row r="8406" spans="3:19">
      <c r="C8406" s="577"/>
      <c r="R8406" s="577"/>
      <c r="S8406" s="577"/>
    </row>
    <row r="8407" spans="3:19">
      <c r="C8407" s="577"/>
      <c r="R8407" s="577"/>
      <c r="S8407" s="577"/>
    </row>
    <row r="8408" spans="3:19">
      <c r="C8408" s="577"/>
      <c r="R8408" s="577"/>
      <c r="S8408" s="577"/>
    </row>
    <row r="8409" spans="3:19">
      <c r="C8409" s="577"/>
      <c r="R8409" s="577"/>
      <c r="S8409" s="577"/>
    </row>
    <row r="8410" spans="3:19">
      <c r="C8410" s="577"/>
      <c r="R8410" s="577"/>
      <c r="S8410" s="577"/>
    </row>
    <row r="8411" spans="3:19">
      <c r="C8411" s="577"/>
      <c r="R8411" s="577"/>
      <c r="S8411" s="577"/>
    </row>
    <row r="8412" spans="3:19">
      <c r="C8412" s="577"/>
      <c r="R8412" s="577"/>
      <c r="S8412" s="577"/>
    </row>
    <row r="8413" spans="3:19">
      <c r="C8413" s="577"/>
      <c r="R8413" s="577"/>
      <c r="S8413" s="577"/>
    </row>
    <row r="8414" spans="3:19">
      <c r="C8414" s="577"/>
      <c r="R8414" s="577"/>
      <c r="S8414" s="577"/>
    </row>
    <row r="8415" spans="3:19">
      <c r="C8415" s="577"/>
      <c r="R8415" s="577"/>
      <c r="S8415" s="577"/>
    </row>
    <row r="8416" spans="3:19">
      <c r="C8416" s="577"/>
      <c r="R8416" s="577"/>
      <c r="S8416" s="577"/>
    </row>
    <row r="8417" spans="3:19">
      <c r="C8417" s="577"/>
      <c r="R8417" s="577"/>
      <c r="S8417" s="577"/>
    </row>
    <row r="8418" spans="3:19">
      <c r="C8418" s="577"/>
      <c r="R8418" s="577"/>
      <c r="S8418" s="577"/>
    </row>
    <row r="8419" spans="3:19">
      <c r="C8419" s="577"/>
      <c r="R8419" s="577"/>
      <c r="S8419" s="577"/>
    </row>
    <row r="8420" spans="3:19">
      <c r="C8420" s="577"/>
      <c r="R8420" s="577"/>
      <c r="S8420" s="577"/>
    </row>
    <row r="8421" spans="3:19">
      <c r="C8421" s="577"/>
      <c r="R8421" s="577"/>
      <c r="S8421" s="577"/>
    </row>
    <row r="8422" spans="3:19">
      <c r="C8422" s="577"/>
      <c r="R8422" s="577"/>
      <c r="S8422" s="577"/>
    </row>
    <row r="8423" spans="3:19">
      <c r="C8423" s="577"/>
      <c r="R8423" s="577"/>
      <c r="S8423" s="577"/>
    </row>
    <row r="8424" spans="3:19">
      <c r="C8424" s="577"/>
      <c r="R8424" s="577"/>
      <c r="S8424" s="577"/>
    </row>
    <row r="8425" spans="3:19">
      <c r="C8425" s="577"/>
      <c r="R8425" s="577"/>
      <c r="S8425" s="577"/>
    </row>
    <row r="8426" spans="3:19">
      <c r="C8426" s="577"/>
      <c r="R8426" s="577"/>
      <c r="S8426" s="577"/>
    </row>
    <row r="8427" spans="3:19">
      <c r="C8427" s="577"/>
      <c r="R8427" s="577"/>
      <c r="S8427" s="577"/>
    </row>
    <row r="8428" spans="3:19">
      <c r="C8428" s="577"/>
      <c r="R8428" s="577"/>
      <c r="S8428" s="577"/>
    </row>
    <row r="8429" spans="3:19">
      <c r="C8429" s="577"/>
      <c r="R8429" s="577"/>
      <c r="S8429" s="577"/>
    </row>
    <row r="8430" spans="3:19">
      <c r="C8430" s="577"/>
      <c r="R8430" s="577"/>
      <c r="S8430" s="577"/>
    </row>
    <row r="8431" spans="3:19">
      <c r="C8431" s="577"/>
      <c r="R8431" s="577"/>
      <c r="S8431" s="577"/>
    </row>
    <row r="8432" spans="3:19">
      <c r="C8432" s="577"/>
      <c r="R8432" s="577"/>
      <c r="S8432" s="577"/>
    </row>
    <row r="8433" spans="3:19">
      <c r="C8433" s="577"/>
      <c r="R8433" s="577"/>
      <c r="S8433" s="577"/>
    </row>
    <row r="8434" spans="3:19">
      <c r="C8434" s="577"/>
      <c r="R8434" s="577"/>
      <c r="S8434" s="577"/>
    </row>
    <row r="8435" spans="3:19">
      <c r="C8435" s="577"/>
      <c r="R8435" s="577"/>
      <c r="S8435" s="577"/>
    </row>
    <row r="8436" spans="3:19">
      <c r="C8436" s="577"/>
      <c r="R8436" s="577"/>
      <c r="S8436" s="577"/>
    </row>
    <row r="8437" spans="3:19">
      <c r="C8437" s="577"/>
      <c r="R8437" s="577"/>
      <c r="S8437" s="577"/>
    </row>
    <row r="8438" spans="3:19">
      <c r="C8438" s="577"/>
      <c r="R8438" s="577"/>
      <c r="S8438" s="577"/>
    </row>
    <row r="8439" spans="3:19">
      <c r="C8439" s="577"/>
      <c r="R8439" s="577"/>
      <c r="S8439" s="577"/>
    </row>
    <row r="8440" spans="3:19">
      <c r="C8440" s="577"/>
      <c r="R8440" s="577"/>
      <c r="S8440" s="577"/>
    </row>
    <row r="8441" spans="3:19">
      <c r="C8441" s="577"/>
      <c r="R8441" s="577"/>
      <c r="S8441" s="577"/>
    </row>
    <row r="8442" spans="3:19">
      <c r="C8442" s="577"/>
      <c r="R8442" s="577"/>
      <c r="S8442" s="577"/>
    </row>
    <row r="8443" spans="3:19">
      <c r="C8443" s="577"/>
      <c r="R8443" s="577"/>
      <c r="S8443" s="577"/>
    </row>
    <row r="8444" spans="3:19">
      <c r="C8444" s="577"/>
      <c r="R8444" s="577"/>
      <c r="S8444" s="577"/>
    </row>
    <row r="8445" spans="3:19">
      <c r="C8445" s="577"/>
      <c r="R8445" s="577"/>
      <c r="S8445" s="577"/>
    </row>
    <row r="8446" spans="3:19">
      <c r="C8446" s="577"/>
      <c r="R8446" s="577"/>
      <c r="S8446" s="577"/>
    </row>
    <row r="8447" spans="3:19">
      <c r="C8447" s="577"/>
      <c r="R8447" s="577"/>
      <c r="S8447" s="577"/>
    </row>
    <row r="8448" spans="3:19">
      <c r="C8448" s="577"/>
      <c r="R8448" s="577"/>
      <c r="S8448" s="577"/>
    </row>
    <row r="8449" spans="3:19">
      <c r="C8449" s="577"/>
      <c r="R8449" s="577"/>
      <c r="S8449" s="577"/>
    </row>
    <row r="8450" spans="3:19">
      <c r="C8450" s="577"/>
      <c r="R8450" s="577"/>
      <c r="S8450" s="577"/>
    </row>
    <row r="8451" spans="3:19">
      <c r="C8451" s="577"/>
      <c r="R8451" s="577"/>
      <c r="S8451" s="577"/>
    </row>
    <row r="8452" spans="3:19">
      <c r="C8452" s="577"/>
      <c r="R8452" s="577"/>
      <c r="S8452" s="577"/>
    </row>
    <row r="8453" spans="3:19">
      <c r="C8453" s="577"/>
      <c r="R8453" s="577"/>
      <c r="S8453" s="577"/>
    </row>
    <row r="8454" spans="3:19">
      <c r="C8454" s="577"/>
      <c r="R8454" s="577"/>
      <c r="S8454" s="577"/>
    </row>
    <row r="8455" spans="3:19">
      <c r="C8455" s="577"/>
      <c r="R8455" s="577"/>
      <c r="S8455" s="577"/>
    </row>
    <row r="8456" spans="3:19">
      <c r="C8456" s="577"/>
      <c r="R8456" s="577"/>
      <c r="S8456" s="577"/>
    </row>
    <row r="8457" spans="3:19">
      <c r="C8457" s="577"/>
      <c r="R8457" s="577"/>
      <c r="S8457" s="577"/>
    </row>
    <row r="8458" spans="3:19">
      <c r="C8458" s="577"/>
      <c r="R8458" s="577"/>
      <c r="S8458" s="577"/>
    </row>
    <row r="8459" spans="3:19">
      <c r="C8459" s="577"/>
      <c r="R8459" s="577"/>
      <c r="S8459" s="577"/>
    </row>
    <row r="8460" spans="3:19">
      <c r="C8460" s="577"/>
      <c r="R8460" s="577"/>
      <c r="S8460" s="577"/>
    </row>
    <row r="8461" spans="3:19">
      <c r="C8461" s="577"/>
      <c r="R8461" s="577"/>
      <c r="S8461" s="577"/>
    </row>
    <row r="8462" spans="3:19">
      <c r="C8462" s="577"/>
      <c r="R8462" s="577"/>
      <c r="S8462" s="577"/>
    </row>
    <row r="8463" spans="3:19">
      <c r="C8463" s="577"/>
      <c r="R8463" s="577"/>
      <c r="S8463" s="577"/>
    </row>
    <row r="8464" spans="3:19">
      <c r="C8464" s="577"/>
      <c r="R8464" s="577"/>
      <c r="S8464" s="577"/>
    </row>
    <row r="8465" spans="3:19">
      <c r="C8465" s="577"/>
      <c r="R8465" s="577"/>
      <c r="S8465" s="577"/>
    </row>
    <row r="8466" spans="3:19">
      <c r="C8466" s="577"/>
      <c r="R8466" s="577"/>
      <c r="S8466" s="577"/>
    </row>
    <row r="8467" spans="3:19">
      <c r="C8467" s="577"/>
      <c r="R8467" s="577"/>
      <c r="S8467" s="577"/>
    </row>
    <row r="8468" spans="3:19">
      <c r="C8468" s="577"/>
      <c r="R8468" s="577"/>
      <c r="S8468" s="577"/>
    </row>
    <row r="8469" spans="3:19">
      <c r="C8469" s="577"/>
      <c r="R8469" s="577"/>
      <c r="S8469" s="577"/>
    </row>
    <row r="8470" spans="3:19">
      <c r="C8470" s="577"/>
      <c r="R8470" s="577"/>
      <c r="S8470" s="577"/>
    </row>
    <row r="8471" spans="3:19">
      <c r="C8471" s="577"/>
      <c r="R8471" s="577"/>
      <c r="S8471" s="577"/>
    </row>
    <row r="8472" spans="3:19">
      <c r="C8472" s="577"/>
      <c r="R8472" s="577"/>
      <c r="S8472" s="577"/>
    </row>
    <row r="8473" spans="3:19">
      <c r="C8473" s="577"/>
      <c r="R8473" s="577"/>
      <c r="S8473" s="577"/>
    </row>
    <row r="8474" spans="3:19">
      <c r="C8474" s="577"/>
      <c r="R8474" s="577"/>
      <c r="S8474" s="577"/>
    </row>
    <row r="8475" spans="3:19">
      <c r="C8475" s="577"/>
      <c r="R8475" s="577"/>
      <c r="S8475" s="577"/>
    </row>
    <row r="8476" spans="3:19">
      <c r="C8476" s="577"/>
      <c r="R8476" s="577"/>
      <c r="S8476" s="577"/>
    </row>
    <row r="8477" spans="3:19">
      <c r="C8477" s="577"/>
      <c r="R8477" s="577"/>
      <c r="S8477" s="577"/>
    </row>
    <row r="8478" spans="3:19">
      <c r="C8478" s="577"/>
      <c r="R8478" s="577"/>
      <c r="S8478" s="577"/>
    </row>
    <row r="8479" spans="3:19">
      <c r="C8479" s="577"/>
      <c r="R8479" s="577"/>
      <c r="S8479" s="577"/>
    </row>
    <row r="8480" spans="3:19">
      <c r="C8480" s="577"/>
      <c r="R8480" s="577"/>
      <c r="S8480" s="577"/>
    </row>
    <row r="8481" spans="3:19">
      <c r="C8481" s="577"/>
      <c r="R8481" s="577"/>
      <c r="S8481" s="577"/>
    </row>
    <row r="8482" spans="3:19">
      <c r="C8482" s="577"/>
      <c r="R8482" s="577"/>
      <c r="S8482" s="577"/>
    </row>
    <row r="8483" spans="3:19">
      <c r="C8483" s="577"/>
      <c r="R8483" s="577"/>
      <c r="S8483" s="577"/>
    </row>
    <row r="8484" spans="3:19">
      <c r="C8484" s="577"/>
      <c r="R8484" s="577"/>
      <c r="S8484" s="577"/>
    </row>
    <row r="8485" spans="3:19">
      <c r="C8485" s="577"/>
      <c r="R8485" s="577"/>
      <c r="S8485" s="577"/>
    </row>
    <row r="8486" spans="3:19">
      <c r="C8486" s="577"/>
      <c r="R8486" s="577"/>
      <c r="S8486" s="577"/>
    </row>
    <row r="8487" spans="3:19">
      <c r="C8487" s="577"/>
      <c r="R8487" s="577"/>
      <c r="S8487" s="577"/>
    </row>
    <row r="8488" spans="3:19">
      <c r="C8488" s="577"/>
      <c r="R8488" s="577"/>
      <c r="S8488" s="577"/>
    </row>
    <row r="8489" spans="3:19">
      <c r="C8489" s="577"/>
      <c r="R8489" s="577"/>
      <c r="S8489" s="577"/>
    </row>
    <row r="8490" spans="3:19">
      <c r="C8490" s="577"/>
      <c r="R8490" s="577"/>
      <c r="S8490" s="577"/>
    </row>
    <row r="8491" spans="3:19">
      <c r="C8491" s="577"/>
      <c r="R8491" s="577"/>
      <c r="S8491" s="577"/>
    </row>
    <row r="8492" spans="3:19">
      <c r="C8492" s="577"/>
      <c r="R8492" s="577"/>
      <c r="S8492" s="577"/>
    </row>
    <row r="8493" spans="3:19">
      <c r="C8493" s="577"/>
      <c r="R8493" s="577"/>
      <c r="S8493" s="577"/>
    </row>
    <row r="8494" spans="3:19">
      <c r="C8494" s="577"/>
      <c r="R8494" s="577"/>
      <c r="S8494" s="577"/>
    </row>
    <row r="8495" spans="3:19">
      <c r="C8495" s="577"/>
      <c r="R8495" s="577"/>
      <c r="S8495" s="577"/>
    </row>
    <row r="8496" spans="3:19">
      <c r="C8496" s="577"/>
      <c r="R8496" s="577"/>
      <c r="S8496" s="577"/>
    </row>
    <row r="8497" spans="3:19">
      <c r="C8497" s="577"/>
      <c r="R8497" s="577"/>
      <c r="S8497" s="577"/>
    </row>
    <row r="8498" spans="3:19">
      <c r="C8498" s="577"/>
      <c r="R8498" s="577"/>
      <c r="S8498" s="577"/>
    </row>
    <row r="8499" spans="3:19">
      <c r="C8499" s="577"/>
      <c r="R8499" s="577"/>
      <c r="S8499" s="577"/>
    </row>
    <row r="8500" spans="3:19">
      <c r="C8500" s="577"/>
      <c r="R8500" s="577"/>
      <c r="S8500" s="577"/>
    </row>
    <row r="8501" spans="3:19">
      <c r="C8501" s="577"/>
      <c r="R8501" s="577"/>
      <c r="S8501" s="577"/>
    </row>
    <row r="8502" spans="3:19">
      <c r="C8502" s="577"/>
      <c r="R8502" s="577"/>
      <c r="S8502" s="577"/>
    </row>
    <row r="8503" spans="3:19">
      <c r="C8503" s="577"/>
      <c r="R8503" s="577"/>
      <c r="S8503" s="577"/>
    </row>
    <row r="8504" spans="3:19">
      <c r="C8504" s="577"/>
      <c r="R8504" s="577"/>
      <c r="S8504" s="577"/>
    </row>
    <row r="8505" spans="3:19">
      <c r="C8505" s="577"/>
      <c r="R8505" s="577"/>
      <c r="S8505" s="577"/>
    </row>
    <row r="8506" spans="3:19">
      <c r="C8506" s="577"/>
      <c r="R8506" s="577"/>
      <c r="S8506" s="577"/>
    </row>
    <row r="8507" spans="3:19">
      <c r="C8507" s="577"/>
      <c r="R8507" s="577"/>
      <c r="S8507" s="577"/>
    </row>
    <row r="8508" spans="3:19">
      <c r="C8508" s="577"/>
      <c r="R8508" s="577"/>
      <c r="S8508" s="577"/>
    </row>
    <row r="8509" spans="3:19">
      <c r="C8509" s="577"/>
      <c r="R8509" s="577"/>
      <c r="S8509" s="577"/>
    </row>
    <row r="8510" spans="3:19">
      <c r="C8510" s="577"/>
      <c r="R8510" s="577"/>
      <c r="S8510" s="577"/>
    </row>
    <row r="8511" spans="3:19">
      <c r="C8511" s="577"/>
      <c r="R8511" s="577"/>
      <c r="S8511" s="577"/>
    </row>
    <row r="8512" spans="3:19">
      <c r="C8512" s="577"/>
      <c r="R8512" s="577"/>
      <c r="S8512" s="577"/>
    </row>
    <row r="8513" spans="3:19">
      <c r="C8513" s="577"/>
      <c r="R8513" s="577"/>
      <c r="S8513" s="577"/>
    </row>
    <row r="8514" spans="3:19">
      <c r="C8514" s="577"/>
      <c r="R8514" s="577"/>
      <c r="S8514" s="577"/>
    </row>
    <row r="8515" spans="3:19">
      <c r="C8515" s="577"/>
      <c r="R8515" s="577"/>
      <c r="S8515" s="577"/>
    </row>
    <row r="8516" spans="3:19">
      <c r="C8516" s="577"/>
      <c r="R8516" s="577"/>
      <c r="S8516" s="577"/>
    </row>
    <row r="8517" spans="3:19">
      <c r="C8517" s="577"/>
      <c r="R8517" s="577"/>
      <c r="S8517" s="577"/>
    </row>
    <row r="8518" spans="3:19">
      <c r="C8518" s="577"/>
      <c r="R8518" s="577"/>
      <c r="S8518" s="577"/>
    </row>
    <row r="8519" spans="3:19">
      <c r="C8519" s="577"/>
      <c r="R8519" s="577"/>
      <c r="S8519" s="577"/>
    </row>
    <row r="8520" spans="3:19">
      <c r="C8520" s="577"/>
      <c r="R8520" s="577"/>
      <c r="S8520" s="577"/>
    </row>
    <row r="8521" spans="3:19">
      <c r="C8521" s="577"/>
      <c r="R8521" s="577"/>
      <c r="S8521" s="577"/>
    </row>
    <row r="8522" spans="3:19">
      <c r="C8522" s="577"/>
      <c r="R8522" s="577"/>
      <c r="S8522" s="577"/>
    </row>
    <row r="8523" spans="3:19">
      <c r="C8523" s="577"/>
      <c r="R8523" s="577"/>
      <c r="S8523" s="577"/>
    </row>
    <row r="8524" spans="3:19">
      <c r="C8524" s="577"/>
      <c r="R8524" s="577"/>
      <c r="S8524" s="577"/>
    </row>
    <row r="8525" spans="3:19">
      <c r="C8525" s="577"/>
      <c r="R8525" s="577"/>
      <c r="S8525" s="577"/>
    </row>
    <row r="8526" spans="3:19">
      <c r="C8526" s="577"/>
      <c r="R8526" s="577"/>
      <c r="S8526" s="577"/>
    </row>
    <row r="8527" spans="3:19">
      <c r="C8527" s="577"/>
      <c r="R8527" s="577"/>
      <c r="S8527" s="577"/>
    </row>
    <row r="8528" spans="3:19">
      <c r="C8528" s="577"/>
      <c r="R8528" s="577"/>
      <c r="S8528" s="577"/>
    </row>
    <row r="8529" spans="3:19">
      <c r="C8529" s="577"/>
      <c r="R8529" s="577"/>
      <c r="S8529" s="577"/>
    </row>
    <row r="8530" spans="3:19">
      <c r="C8530" s="577"/>
      <c r="R8530" s="577"/>
      <c r="S8530" s="577"/>
    </row>
    <row r="8531" spans="3:19">
      <c r="C8531" s="577"/>
      <c r="R8531" s="577"/>
      <c r="S8531" s="577"/>
    </row>
    <row r="8532" spans="3:19">
      <c r="C8532" s="577"/>
      <c r="R8532" s="577"/>
      <c r="S8532" s="577"/>
    </row>
    <row r="8533" spans="3:19">
      <c r="C8533" s="577"/>
      <c r="R8533" s="577"/>
      <c r="S8533" s="577"/>
    </row>
    <row r="8534" spans="3:19">
      <c r="C8534" s="577"/>
      <c r="R8534" s="577"/>
      <c r="S8534" s="577"/>
    </row>
    <row r="8535" spans="3:19">
      <c r="C8535" s="577"/>
      <c r="R8535" s="577"/>
      <c r="S8535" s="577"/>
    </row>
    <row r="8536" spans="3:19">
      <c r="C8536" s="577"/>
      <c r="R8536" s="577"/>
      <c r="S8536" s="577"/>
    </row>
    <row r="8537" spans="3:19">
      <c r="C8537" s="577"/>
      <c r="R8537" s="577"/>
      <c r="S8537" s="577"/>
    </row>
    <row r="8538" spans="3:19">
      <c r="C8538" s="577"/>
      <c r="R8538" s="577"/>
      <c r="S8538" s="577"/>
    </row>
    <row r="8539" spans="3:19">
      <c r="C8539" s="577"/>
      <c r="R8539" s="577"/>
      <c r="S8539" s="577"/>
    </row>
    <row r="8540" spans="3:19">
      <c r="C8540" s="577"/>
      <c r="R8540" s="577"/>
      <c r="S8540" s="577"/>
    </row>
    <row r="8541" spans="3:19">
      <c r="C8541" s="577"/>
      <c r="R8541" s="577"/>
      <c r="S8541" s="577"/>
    </row>
    <row r="8542" spans="3:19">
      <c r="C8542" s="577"/>
      <c r="R8542" s="577"/>
      <c r="S8542" s="577"/>
    </row>
    <row r="8543" spans="3:19">
      <c r="C8543" s="577"/>
      <c r="R8543" s="577"/>
      <c r="S8543" s="577"/>
    </row>
    <row r="8544" spans="3:19">
      <c r="C8544" s="577"/>
      <c r="R8544" s="577"/>
      <c r="S8544" s="577"/>
    </row>
    <row r="8545" spans="3:19">
      <c r="C8545" s="577"/>
      <c r="R8545" s="577"/>
      <c r="S8545" s="577"/>
    </row>
    <row r="8546" spans="3:19">
      <c r="C8546" s="577"/>
      <c r="R8546" s="577"/>
      <c r="S8546" s="577"/>
    </row>
    <row r="8547" spans="3:19">
      <c r="C8547" s="577"/>
      <c r="R8547" s="577"/>
      <c r="S8547" s="577"/>
    </row>
    <row r="8548" spans="3:19">
      <c r="C8548" s="577"/>
      <c r="R8548" s="577"/>
      <c r="S8548" s="577"/>
    </row>
    <row r="8549" spans="3:19">
      <c r="C8549" s="577"/>
      <c r="R8549" s="577"/>
      <c r="S8549" s="577"/>
    </row>
    <row r="8550" spans="3:19">
      <c r="C8550" s="577"/>
      <c r="R8550" s="577"/>
      <c r="S8550" s="577"/>
    </row>
    <row r="8551" spans="3:19">
      <c r="C8551" s="577"/>
      <c r="R8551" s="577"/>
      <c r="S8551" s="577"/>
    </row>
    <row r="8552" spans="3:19">
      <c r="C8552" s="577"/>
      <c r="R8552" s="577"/>
      <c r="S8552" s="577"/>
    </row>
    <row r="8553" spans="3:19">
      <c r="C8553" s="577"/>
      <c r="R8553" s="577"/>
      <c r="S8553" s="577"/>
    </row>
    <row r="8554" spans="3:19">
      <c r="C8554" s="577"/>
      <c r="R8554" s="577"/>
      <c r="S8554" s="577"/>
    </row>
    <row r="8555" spans="3:19">
      <c r="C8555" s="577"/>
      <c r="R8555" s="577"/>
      <c r="S8555" s="577"/>
    </row>
    <row r="8556" spans="3:19">
      <c r="C8556" s="577"/>
      <c r="R8556" s="577"/>
      <c r="S8556" s="577"/>
    </row>
    <row r="8557" spans="3:19">
      <c r="C8557" s="577"/>
      <c r="R8557" s="577"/>
      <c r="S8557" s="577"/>
    </row>
    <row r="8558" spans="3:19">
      <c r="C8558" s="577"/>
      <c r="R8558" s="577"/>
      <c r="S8558" s="577"/>
    </row>
    <row r="8559" spans="3:19">
      <c r="C8559" s="577"/>
      <c r="R8559" s="577"/>
      <c r="S8559" s="577"/>
    </row>
    <row r="8560" spans="3:19">
      <c r="C8560" s="577"/>
      <c r="R8560" s="577"/>
      <c r="S8560" s="577"/>
    </row>
    <row r="8561" spans="3:19">
      <c r="C8561" s="577"/>
      <c r="K8561" s="577"/>
      <c r="R8561" s="577"/>
      <c r="S8561" s="577"/>
    </row>
    <row r="8562" spans="3:19">
      <c r="C8562" s="577"/>
      <c r="R8562" s="577"/>
      <c r="S8562" s="577"/>
    </row>
    <row r="8563" spans="3:19">
      <c r="C8563" s="577"/>
      <c r="R8563" s="577"/>
      <c r="S8563" s="577"/>
    </row>
    <row r="8564" spans="3:19">
      <c r="C8564" s="577"/>
      <c r="R8564" s="577"/>
      <c r="S8564" s="577"/>
    </row>
    <row r="8565" spans="3:19">
      <c r="C8565" s="577"/>
      <c r="R8565" s="577"/>
      <c r="S8565" s="577"/>
    </row>
    <row r="8566" spans="3:19">
      <c r="C8566" s="577"/>
      <c r="R8566" s="577"/>
      <c r="S8566" s="577"/>
    </row>
    <row r="8567" spans="3:19">
      <c r="C8567" s="577"/>
      <c r="R8567" s="577"/>
      <c r="S8567" s="577"/>
    </row>
    <row r="8568" spans="3:19">
      <c r="C8568" s="577"/>
      <c r="R8568" s="577"/>
      <c r="S8568" s="577"/>
    </row>
    <row r="8569" spans="3:19">
      <c r="C8569" s="577"/>
      <c r="R8569" s="577"/>
      <c r="S8569" s="577"/>
    </row>
    <row r="8570" spans="3:19">
      <c r="C8570" s="577"/>
      <c r="R8570" s="577"/>
      <c r="S8570" s="577"/>
    </row>
    <row r="8571" spans="3:19">
      <c r="C8571" s="577"/>
      <c r="R8571" s="577"/>
      <c r="S8571" s="577"/>
    </row>
    <row r="8572" spans="3:19">
      <c r="C8572" s="577"/>
      <c r="R8572" s="577"/>
      <c r="S8572" s="577"/>
    </row>
    <row r="8573" spans="3:19">
      <c r="C8573" s="577"/>
      <c r="R8573" s="577"/>
      <c r="S8573" s="577"/>
    </row>
    <row r="8574" spans="3:19">
      <c r="C8574" s="577"/>
      <c r="R8574" s="577"/>
      <c r="S8574" s="577"/>
    </row>
    <row r="8575" spans="3:19">
      <c r="C8575" s="577"/>
      <c r="R8575" s="577"/>
      <c r="S8575" s="577"/>
    </row>
    <row r="8576" spans="3:19">
      <c r="C8576" s="577"/>
      <c r="R8576" s="577"/>
      <c r="S8576" s="577"/>
    </row>
    <row r="8577" spans="3:19">
      <c r="C8577" s="577"/>
      <c r="R8577" s="577"/>
      <c r="S8577" s="577"/>
    </row>
    <row r="8578" spans="3:19">
      <c r="C8578" s="577"/>
      <c r="R8578" s="577"/>
      <c r="S8578" s="577"/>
    </row>
    <row r="8579" spans="3:19">
      <c r="C8579" s="577"/>
      <c r="R8579" s="577"/>
      <c r="S8579" s="577"/>
    </row>
    <row r="8580" spans="3:19">
      <c r="C8580" s="577"/>
      <c r="R8580" s="577"/>
      <c r="S8580" s="577"/>
    </row>
    <row r="8581" spans="3:19">
      <c r="C8581" s="577"/>
      <c r="R8581" s="577"/>
      <c r="S8581" s="577"/>
    </row>
    <row r="8582" spans="3:19">
      <c r="C8582" s="577"/>
      <c r="R8582" s="577"/>
      <c r="S8582" s="577"/>
    </row>
    <row r="8583" spans="3:19">
      <c r="C8583" s="577"/>
      <c r="R8583" s="577"/>
      <c r="S8583" s="577"/>
    </row>
    <row r="8584" spans="3:19">
      <c r="C8584" s="577"/>
      <c r="R8584" s="577"/>
      <c r="S8584" s="577"/>
    </row>
    <row r="8585" spans="3:19">
      <c r="C8585" s="577"/>
      <c r="R8585" s="577"/>
      <c r="S8585" s="577"/>
    </row>
    <row r="8586" spans="3:19">
      <c r="C8586" s="577"/>
      <c r="R8586" s="577"/>
      <c r="S8586" s="577"/>
    </row>
    <row r="8587" spans="3:19">
      <c r="C8587" s="577"/>
      <c r="R8587" s="577"/>
      <c r="S8587" s="577"/>
    </row>
    <row r="8588" spans="3:19">
      <c r="C8588" s="577"/>
      <c r="R8588" s="577"/>
      <c r="S8588" s="577"/>
    </row>
    <row r="8589" spans="3:19">
      <c r="C8589" s="577"/>
      <c r="R8589" s="577"/>
      <c r="S8589" s="577"/>
    </row>
    <row r="8590" spans="3:19">
      <c r="C8590" s="577"/>
      <c r="R8590" s="577"/>
      <c r="S8590" s="577"/>
    </row>
    <row r="8591" spans="3:19">
      <c r="C8591" s="577"/>
      <c r="R8591" s="577"/>
      <c r="S8591" s="577"/>
    </row>
    <row r="8592" spans="3:19">
      <c r="C8592" s="577"/>
      <c r="R8592" s="577"/>
      <c r="S8592" s="577"/>
    </row>
    <row r="8593" spans="3:19">
      <c r="C8593" s="577"/>
      <c r="R8593" s="577"/>
      <c r="S8593" s="577"/>
    </row>
    <row r="8594" spans="3:19">
      <c r="C8594" s="577"/>
      <c r="R8594" s="577"/>
      <c r="S8594" s="577"/>
    </row>
    <row r="8595" spans="3:19">
      <c r="C8595" s="577"/>
      <c r="R8595" s="577"/>
      <c r="S8595" s="577"/>
    </row>
    <row r="8596" spans="3:19">
      <c r="C8596" s="577"/>
      <c r="R8596" s="577"/>
      <c r="S8596" s="577"/>
    </row>
    <row r="8597" spans="3:19">
      <c r="C8597" s="577"/>
      <c r="R8597" s="577"/>
      <c r="S8597" s="577"/>
    </row>
    <row r="8598" spans="3:19">
      <c r="C8598" s="577"/>
      <c r="R8598" s="577"/>
      <c r="S8598" s="577"/>
    </row>
    <row r="8599" spans="3:19">
      <c r="C8599" s="577"/>
      <c r="R8599" s="577"/>
      <c r="S8599" s="577"/>
    </row>
    <row r="8600" spans="3:19">
      <c r="C8600" s="577"/>
      <c r="R8600" s="577"/>
      <c r="S8600" s="577"/>
    </row>
    <row r="8601" spans="3:19">
      <c r="C8601" s="577"/>
      <c r="R8601" s="577"/>
      <c r="S8601" s="577"/>
    </row>
    <row r="8602" spans="3:19">
      <c r="C8602" s="577"/>
      <c r="R8602" s="577"/>
      <c r="S8602" s="577"/>
    </row>
    <row r="8603" spans="3:19">
      <c r="C8603" s="577"/>
      <c r="R8603" s="577"/>
      <c r="S8603" s="577"/>
    </row>
    <row r="8604" spans="3:19">
      <c r="C8604" s="577"/>
      <c r="R8604" s="577"/>
      <c r="S8604" s="577"/>
    </row>
    <row r="8605" spans="3:19">
      <c r="C8605" s="577"/>
      <c r="R8605" s="577"/>
      <c r="S8605" s="577"/>
    </row>
    <row r="8606" spans="3:19">
      <c r="C8606" s="577"/>
      <c r="R8606" s="577"/>
      <c r="S8606" s="577"/>
    </row>
    <row r="8607" spans="3:19">
      <c r="C8607" s="577"/>
      <c r="R8607" s="577"/>
      <c r="S8607" s="577"/>
    </row>
    <row r="8608" spans="3:19">
      <c r="C8608" s="577"/>
      <c r="R8608" s="577"/>
      <c r="S8608" s="577"/>
    </row>
    <row r="8609" spans="3:19">
      <c r="C8609" s="577"/>
      <c r="R8609" s="577"/>
      <c r="S8609" s="577"/>
    </row>
    <row r="8610" spans="3:19">
      <c r="C8610" s="577"/>
      <c r="R8610" s="577"/>
      <c r="S8610" s="577"/>
    </row>
    <row r="8611" spans="3:19">
      <c r="C8611" s="577"/>
      <c r="R8611" s="577"/>
      <c r="S8611" s="577"/>
    </row>
    <row r="8612" spans="3:19">
      <c r="C8612" s="577"/>
      <c r="R8612" s="577"/>
      <c r="S8612" s="577"/>
    </row>
    <row r="8613" spans="3:19">
      <c r="C8613" s="577"/>
      <c r="R8613" s="577"/>
      <c r="S8613" s="577"/>
    </row>
    <row r="8614" spans="3:19">
      <c r="C8614" s="577"/>
      <c r="R8614" s="577"/>
      <c r="S8614" s="577"/>
    </row>
    <row r="8615" spans="3:19">
      <c r="C8615" s="577"/>
      <c r="R8615" s="577"/>
      <c r="S8615" s="577"/>
    </row>
    <row r="8616" spans="3:19">
      <c r="C8616" s="577"/>
      <c r="R8616" s="577"/>
      <c r="S8616" s="577"/>
    </row>
    <row r="8617" spans="3:19">
      <c r="C8617" s="577"/>
      <c r="R8617" s="577"/>
      <c r="S8617" s="577"/>
    </row>
    <row r="8618" spans="3:19">
      <c r="C8618" s="577"/>
      <c r="R8618" s="577"/>
      <c r="S8618" s="577"/>
    </row>
    <row r="8619" spans="3:19">
      <c r="C8619" s="577"/>
      <c r="R8619" s="577"/>
      <c r="S8619" s="577"/>
    </row>
    <row r="8620" spans="3:19">
      <c r="C8620" s="577"/>
      <c r="R8620" s="577"/>
      <c r="S8620" s="577"/>
    </row>
    <row r="8621" spans="3:19">
      <c r="C8621" s="577"/>
      <c r="R8621" s="577"/>
      <c r="S8621" s="577"/>
    </row>
    <row r="8622" spans="3:19">
      <c r="C8622" s="577"/>
      <c r="R8622" s="577"/>
      <c r="S8622" s="577"/>
    </row>
    <row r="8623" spans="3:19">
      <c r="C8623" s="577"/>
      <c r="R8623" s="577"/>
      <c r="S8623" s="577"/>
    </row>
    <row r="8624" spans="3:19">
      <c r="C8624" s="577"/>
      <c r="R8624" s="577"/>
      <c r="S8624" s="577"/>
    </row>
    <row r="8625" spans="3:19">
      <c r="C8625" s="577"/>
      <c r="R8625" s="577"/>
      <c r="S8625" s="577"/>
    </row>
    <row r="8626" spans="3:19">
      <c r="C8626" s="577"/>
      <c r="R8626" s="577"/>
      <c r="S8626" s="577"/>
    </row>
    <row r="8627" spans="3:19">
      <c r="C8627" s="577"/>
      <c r="R8627" s="577"/>
      <c r="S8627" s="577"/>
    </row>
    <row r="8628" spans="3:19">
      <c r="C8628" s="577"/>
      <c r="R8628" s="577"/>
      <c r="S8628" s="577"/>
    </row>
    <row r="8629" spans="3:19">
      <c r="C8629" s="577"/>
      <c r="R8629" s="577"/>
      <c r="S8629" s="577"/>
    </row>
    <row r="8630" spans="3:19">
      <c r="C8630" s="577"/>
      <c r="R8630" s="577"/>
      <c r="S8630" s="577"/>
    </row>
    <row r="8631" spans="3:19">
      <c r="C8631" s="577"/>
      <c r="R8631" s="577"/>
      <c r="S8631" s="577"/>
    </row>
    <row r="8632" spans="3:19">
      <c r="C8632" s="577"/>
      <c r="R8632" s="577"/>
      <c r="S8632" s="577"/>
    </row>
    <row r="8633" spans="3:19">
      <c r="C8633" s="577"/>
      <c r="R8633" s="577"/>
      <c r="S8633" s="577"/>
    </row>
    <row r="8634" spans="3:19">
      <c r="C8634" s="577"/>
      <c r="R8634" s="577"/>
      <c r="S8634" s="577"/>
    </row>
    <row r="8635" spans="3:19">
      <c r="C8635" s="577"/>
      <c r="R8635" s="577"/>
      <c r="S8635" s="577"/>
    </row>
    <row r="8636" spans="3:19">
      <c r="C8636" s="577"/>
      <c r="R8636" s="577"/>
      <c r="S8636" s="577"/>
    </row>
    <row r="8637" spans="3:19">
      <c r="C8637" s="577"/>
      <c r="R8637" s="577"/>
      <c r="S8637" s="577"/>
    </row>
    <row r="8638" spans="3:19">
      <c r="C8638" s="577"/>
      <c r="R8638" s="577"/>
      <c r="S8638" s="577"/>
    </row>
    <row r="8639" spans="3:19">
      <c r="C8639" s="577"/>
      <c r="R8639" s="577"/>
      <c r="S8639" s="577"/>
    </row>
    <row r="8640" spans="3:19">
      <c r="C8640" s="577"/>
      <c r="R8640" s="577"/>
      <c r="S8640" s="577"/>
    </row>
    <row r="8641" spans="3:19">
      <c r="C8641" s="577"/>
      <c r="R8641" s="577"/>
      <c r="S8641" s="577"/>
    </row>
    <row r="8642" spans="3:19">
      <c r="C8642" s="577"/>
      <c r="R8642" s="577"/>
      <c r="S8642" s="577"/>
    </row>
    <row r="8643" spans="3:19">
      <c r="C8643" s="577"/>
      <c r="R8643" s="577"/>
      <c r="S8643" s="577"/>
    </row>
    <row r="8644" spans="3:19">
      <c r="C8644" s="577"/>
      <c r="R8644" s="577"/>
      <c r="S8644" s="577"/>
    </row>
    <row r="8645" spans="3:19">
      <c r="C8645" s="577"/>
      <c r="R8645" s="577"/>
      <c r="S8645" s="577"/>
    </row>
    <row r="8646" spans="3:19">
      <c r="C8646" s="577"/>
      <c r="R8646" s="577"/>
      <c r="S8646" s="577"/>
    </row>
    <row r="8647" spans="3:19">
      <c r="C8647" s="577"/>
      <c r="R8647" s="577"/>
      <c r="S8647" s="577"/>
    </row>
    <row r="8648" spans="3:19">
      <c r="C8648" s="577"/>
      <c r="R8648" s="577"/>
      <c r="S8648" s="577"/>
    </row>
    <row r="8649" spans="3:19">
      <c r="C8649" s="577"/>
      <c r="R8649" s="577"/>
      <c r="S8649" s="577"/>
    </row>
    <row r="8650" spans="3:19">
      <c r="C8650" s="577"/>
      <c r="R8650" s="577"/>
      <c r="S8650" s="577"/>
    </row>
    <row r="8651" spans="3:19">
      <c r="C8651" s="577"/>
      <c r="R8651" s="577"/>
      <c r="S8651" s="577"/>
    </row>
    <row r="8652" spans="3:19">
      <c r="C8652" s="577"/>
      <c r="R8652" s="577"/>
      <c r="S8652" s="577"/>
    </row>
    <row r="8653" spans="3:19">
      <c r="C8653" s="577"/>
      <c r="R8653" s="577"/>
      <c r="S8653" s="577"/>
    </row>
    <row r="8654" spans="3:19">
      <c r="C8654" s="577"/>
      <c r="R8654" s="577"/>
      <c r="S8654" s="577"/>
    </row>
    <row r="8655" spans="3:19">
      <c r="C8655" s="577"/>
      <c r="R8655" s="577"/>
      <c r="S8655" s="577"/>
    </row>
    <row r="8656" spans="3:19">
      <c r="C8656" s="577"/>
      <c r="R8656" s="577"/>
      <c r="S8656" s="577"/>
    </row>
    <row r="8657" spans="3:19">
      <c r="C8657" s="577"/>
      <c r="R8657" s="577"/>
      <c r="S8657" s="577"/>
    </row>
    <row r="8658" spans="3:19">
      <c r="C8658" s="577"/>
      <c r="R8658" s="577"/>
      <c r="S8658" s="577"/>
    </row>
    <row r="8659" spans="3:19">
      <c r="C8659" s="577"/>
      <c r="R8659" s="577"/>
      <c r="S8659" s="577"/>
    </row>
    <row r="8660" spans="3:19">
      <c r="C8660" s="577"/>
      <c r="R8660" s="577"/>
      <c r="S8660" s="577"/>
    </row>
    <row r="8661" spans="3:19">
      <c r="C8661" s="577"/>
      <c r="R8661" s="577"/>
      <c r="S8661" s="577"/>
    </row>
    <row r="8662" spans="3:19">
      <c r="C8662" s="577"/>
      <c r="R8662" s="577"/>
      <c r="S8662" s="577"/>
    </row>
    <row r="8663" spans="3:19">
      <c r="C8663" s="577"/>
      <c r="R8663" s="577"/>
      <c r="S8663" s="577"/>
    </row>
    <row r="8664" spans="3:19">
      <c r="C8664" s="577"/>
      <c r="R8664" s="577"/>
      <c r="S8664" s="577"/>
    </row>
    <row r="8665" spans="3:19">
      <c r="C8665" s="577"/>
      <c r="R8665" s="577"/>
      <c r="S8665" s="577"/>
    </row>
    <row r="8666" spans="3:19">
      <c r="C8666" s="577"/>
      <c r="R8666" s="577"/>
      <c r="S8666" s="577"/>
    </row>
    <row r="8667" spans="3:19">
      <c r="C8667" s="577"/>
      <c r="R8667" s="577"/>
      <c r="S8667" s="577"/>
    </row>
    <row r="8668" spans="3:19">
      <c r="C8668" s="577"/>
      <c r="R8668" s="577"/>
      <c r="S8668" s="577"/>
    </row>
    <row r="8669" spans="3:19">
      <c r="C8669" s="577"/>
      <c r="R8669" s="577"/>
      <c r="S8669" s="577"/>
    </row>
    <row r="8670" spans="3:19">
      <c r="C8670" s="577"/>
      <c r="R8670" s="577"/>
      <c r="S8670" s="577"/>
    </row>
    <row r="8671" spans="3:19">
      <c r="C8671" s="577"/>
      <c r="R8671" s="577"/>
      <c r="S8671" s="577"/>
    </row>
    <row r="8672" spans="3:19">
      <c r="C8672" s="577"/>
      <c r="R8672" s="577"/>
      <c r="S8672" s="577"/>
    </row>
    <row r="8673" spans="3:19">
      <c r="C8673" s="577"/>
      <c r="R8673" s="577"/>
      <c r="S8673" s="577"/>
    </row>
    <row r="8674" spans="3:19">
      <c r="C8674" s="577"/>
      <c r="R8674" s="577"/>
      <c r="S8674" s="577"/>
    </row>
    <row r="8675" spans="3:19">
      <c r="C8675" s="577"/>
      <c r="R8675" s="577"/>
      <c r="S8675" s="577"/>
    </row>
    <row r="8676" spans="3:19">
      <c r="C8676" s="577"/>
      <c r="R8676" s="577"/>
      <c r="S8676" s="577"/>
    </row>
    <row r="8677" spans="3:19">
      <c r="C8677" s="577"/>
      <c r="R8677" s="577"/>
      <c r="S8677" s="577"/>
    </row>
    <row r="8678" spans="3:19">
      <c r="C8678" s="577"/>
      <c r="R8678" s="577"/>
      <c r="S8678" s="577"/>
    </row>
    <row r="8679" spans="3:19">
      <c r="C8679" s="577"/>
      <c r="R8679" s="577"/>
      <c r="S8679" s="577"/>
    </row>
    <row r="8680" spans="3:19">
      <c r="C8680" s="577"/>
      <c r="R8680" s="577"/>
      <c r="S8680" s="577"/>
    </row>
    <row r="8681" spans="3:19">
      <c r="C8681" s="577"/>
      <c r="R8681" s="577"/>
      <c r="S8681" s="577"/>
    </row>
    <row r="8682" spans="3:19">
      <c r="C8682" s="577"/>
      <c r="R8682" s="577"/>
      <c r="S8682" s="577"/>
    </row>
    <row r="8683" spans="3:19">
      <c r="C8683" s="577"/>
      <c r="R8683" s="577"/>
      <c r="S8683" s="577"/>
    </row>
    <row r="8684" spans="3:19">
      <c r="C8684" s="577"/>
      <c r="R8684" s="577"/>
      <c r="S8684" s="577"/>
    </row>
    <row r="8685" spans="3:19">
      <c r="C8685" s="577"/>
      <c r="R8685" s="577"/>
      <c r="S8685" s="577"/>
    </row>
    <row r="8686" spans="3:19">
      <c r="C8686" s="577"/>
      <c r="R8686" s="577"/>
      <c r="S8686" s="577"/>
    </row>
    <row r="8687" spans="3:19">
      <c r="C8687" s="577"/>
      <c r="R8687" s="577"/>
      <c r="S8687" s="577"/>
    </row>
    <row r="8688" spans="3:19">
      <c r="C8688" s="577"/>
      <c r="R8688" s="577"/>
      <c r="S8688" s="577"/>
    </row>
    <row r="8689" spans="3:19">
      <c r="C8689" s="577"/>
      <c r="R8689" s="577"/>
      <c r="S8689" s="577"/>
    </row>
    <row r="8690" spans="3:19">
      <c r="C8690" s="577"/>
      <c r="R8690" s="577"/>
      <c r="S8690" s="577"/>
    </row>
    <row r="8691" spans="3:19">
      <c r="C8691" s="577"/>
      <c r="R8691" s="577"/>
      <c r="S8691" s="577"/>
    </row>
    <row r="8692" spans="3:19">
      <c r="C8692" s="577"/>
      <c r="R8692" s="577"/>
      <c r="S8692" s="577"/>
    </row>
    <row r="8693" spans="3:19">
      <c r="C8693" s="577"/>
      <c r="R8693" s="577"/>
      <c r="S8693" s="577"/>
    </row>
    <row r="8694" spans="3:19">
      <c r="C8694" s="577"/>
      <c r="R8694" s="577"/>
      <c r="S8694" s="577"/>
    </row>
    <row r="8695" spans="3:19">
      <c r="C8695" s="577"/>
      <c r="R8695" s="577"/>
      <c r="S8695" s="577"/>
    </row>
    <row r="8696" spans="3:19">
      <c r="C8696" s="577"/>
      <c r="R8696" s="577"/>
      <c r="S8696" s="577"/>
    </row>
    <row r="8697" spans="3:19">
      <c r="C8697" s="577"/>
      <c r="R8697" s="577"/>
      <c r="S8697" s="577"/>
    </row>
    <row r="8698" spans="3:19">
      <c r="C8698" s="577"/>
      <c r="R8698" s="577"/>
      <c r="S8698" s="577"/>
    </row>
    <row r="8699" spans="3:19">
      <c r="C8699" s="577"/>
      <c r="R8699" s="577"/>
      <c r="S8699" s="577"/>
    </row>
    <row r="8700" spans="3:19">
      <c r="C8700" s="577"/>
      <c r="R8700" s="577"/>
      <c r="S8700" s="577"/>
    </row>
    <row r="8701" spans="3:19">
      <c r="C8701" s="577"/>
      <c r="R8701" s="577"/>
      <c r="S8701" s="577"/>
    </row>
    <row r="8702" spans="3:19">
      <c r="C8702" s="577"/>
      <c r="R8702" s="577"/>
      <c r="S8702" s="577"/>
    </row>
    <row r="8703" spans="3:19">
      <c r="C8703" s="577"/>
      <c r="R8703" s="577"/>
      <c r="S8703" s="577"/>
    </row>
    <row r="8704" spans="3:19">
      <c r="C8704" s="577"/>
      <c r="R8704" s="577"/>
      <c r="S8704" s="577"/>
    </row>
    <row r="8705" spans="3:19">
      <c r="C8705" s="577"/>
      <c r="R8705" s="577"/>
      <c r="S8705" s="577"/>
    </row>
    <row r="8706" spans="3:19">
      <c r="C8706" s="577"/>
      <c r="R8706" s="577"/>
      <c r="S8706" s="577"/>
    </row>
    <row r="8707" spans="3:19">
      <c r="C8707" s="577"/>
      <c r="R8707" s="577"/>
      <c r="S8707" s="577"/>
    </row>
    <row r="8708" spans="3:19">
      <c r="C8708" s="577"/>
      <c r="R8708" s="577"/>
      <c r="S8708" s="577"/>
    </row>
    <row r="8709" spans="3:19">
      <c r="C8709" s="577"/>
      <c r="R8709" s="577"/>
      <c r="S8709" s="577"/>
    </row>
    <row r="8710" spans="3:19">
      <c r="C8710" s="577"/>
      <c r="R8710" s="577"/>
      <c r="S8710" s="577"/>
    </row>
    <row r="8711" spans="3:19">
      <c r="C8711" s="577"/>
      <c r="R8711" s="577"/>
      <c r="S8711" s="577"/>
    </row>
    <row r="8712" spans="3:19">
      <c r="C8712" s="577"/>
      <c r="R8712" s="577"/>
      <c r="S8712" s="577"/>
    </row>
    <row r="8713" spans="3:19">
      <c r="C8713" s="577"/>
      <c r="R8713" s="577"/>
      <c r="S8713" s="577"/>
    </row>
    <row r="8714" spans="3:19">
      <c r="C8714" s="577"/>
      <c r="R8714" s="577"/>
      <c r="S8714" s="577"/>
    </row>
    <row r="8715" spans="3:19">
      <c r="C8715" s="577"/>
      <c r="R8715" s="577"/>
      <c r="S8715" s="577"/>
    </row>
    <row r="8716" spans="3:19">
      <c r="C8716" s="577"/>
      <c r="R8716" s="577"/>
      <c r="S8716" s="577"/>
    </row>
    <row r="8717" spans="3:19">
      <c r="C8717" s="577"/>
      <c r="R8717" s="577"/>
      <c r="S8717" s="577"/>
    </row>
    <row r="8718" spans="3:19">
      <c r="C8718" s="577"/>
      <c r="R8718" s="577"/>
      <c r="S8718" s="577"/>
    </row>
    <row r="8719" spans="3:19">
      <c r="C8719" s="577"/>
      <c r="R8719" s="577"/>
      <c r="S8719" s="577"/>
    </row>
    <row r="8720" spans="3:19">
      <c r="C8720" s="577"/>
      <c r="R8720" s="577"/>
      <c r="S8720" s="577"/>
    </row>
    <row r="8721" spans="3:19">
      <c r="C8721" s="577"/>
      <c r="R8721" s="577"/>
      <c r="S8721" s="577"/>
    </row>
    <row r="8722" spans="3:19">
      <c r="C8722" s="577"/>
      <c r="R8722" s="577"/>
      <c r="S8722" s="577"/>
    </row>
    <row r="8723" spans="3:19">
      <c r="C8723" s="577"/>
      <c r="R8723" s="577"/>
      <c r="S8723" s="577"/>
    </row>
    <row r="8724" spans="3:19">
      <c r="C8724" s="577"/>
      <c r="R8724" s="577"/>
      <c r="S8724" s="577"/>
    </row>
    <row r="8725" spans="3:19">
      <c r="C8725" s="577"/>
      <c r="R8725" s="577"/>
      <c r="S8725" s="577"/>
    </row>
    <row r="8726" spans="3:19">
      <c r="C8726" s="577"/>
      <c r="R8726" s="577"/>
      <c r="S8726" s="577"/>
    </row>
    <row r="8727" spans="3:19">
      <c r="C8727" s="577"/>
      <c r="R8727" s="577"/>
      <c r="S8727" s="577"/>
    </row>
    <row r="8728" spans="3:19">
      <c r="C8728" s="577"/>
      <c r="R8728" s="577"/>
      <c r="S8728" s="577"/>
    </row>
    <row r="8729" spans="3:19">
      <c r="C8729" s="577"/>
      <c r="R8729" s="577"/>
      <c r="S8729" s="577"/>
    </row>
    <row r="8730" spans="3:19">
      <c r="C8730" s="577"/>
      <c r="R8730" s="577"/>
      <c r="S8730" s="577"/>
    </row>
    <row r="8731" spans="3:19">
      <c r="C8731" s="577"/>
      <c r="R8731" s="577"/>
      <c r="S8731" s="577"/>
    </row>
    <row r="8732" spans="3:19">
      <c r="C8732" s="577"/>
      <c r="R8732" s="577"/>
      <c r="S8732" s="577"/>
    </row>
    <row r="8733" spans="3:19">
      <c r="C8733" s="577"/>
      <c r="R8733" s="577"/>
      <c r="S8733" s="577"/>
    </row>
    <row r="8734" spans="3:19">
      <c r="C8734" s="577"/>
      <c r="R8734" s="577"/>
      <c r="S8734" s="577"/>
    </row>
    <row r="8735" spans="3:19">
      <c r="C8735" s="577"/>
      <c r="R8735" s="577"/>
      <c r="S8735" s="577"/>
    </row>
    <row r="8736" spans="3:19">
      <c r="C8736" s="577"/>
      <c r="R8736" s="577"/>
      <c r="S8736" s="577"/>
    </row>
    <row r="8737" spans="3:19">
      <c r="C8737" s="577"/>
      <c r="R8737" s="577"/>
      <c r="S8737" s="577"/>
    </row>
    <row r="8738" spans="3:19">
      <c r="C8738" s="577"/>
      <c r="R8738" s="577"/>
      <c r="S8738" s="577"/>
    </row>
    <row r="8739" spans="3:19">
      <c r="C8739" s="577"/>
      <c r="R8739" s="577"/>
      <c r="S8739" s="577"/>
    </row>
    <row r="8740" spans="3:19">
      <c r="C8740" s="577"/>
      <c r="R8740" s="577"/>
      <c r="S8740" s="577"/>
    </row>
    <row r="8741" spans="3:19">
      <c r="C8741" s="577"/>
      <c r="R8741" s="577"/>
      <c r="S8741" s="577"/>
    </row>
    <row r="8742" spans="3:19">
      <c r="C8742" s="577"/>
      <c r="R8742" s="577"/>
      <c r="S8742" s="577"/>
    </row>
    <row r="8743" spans="3:19">
      <c r="C8743" s="577"/>
      <c r="R8743" s="577"/>
      <c r="S8743" s="577"/>
    </row>
    <row r="8744" spans="3:19">
      <c r="C8744" s="577"/>
      <c r="R8744" s="577"/>
      <c r="S8744" s="577"/>
    </row>
    <row r="8745" spans="3:19">
      <c r="C8745" s="577"/>
      <c r="R8745" s="577"/>
      <c r="S8745" s="577"/>
    </row>
    <row r="8746" spans="3:19">
      <c r="C8746" s="577"/>
      <c r="R8746" s="577"/>
      <c r="S8746" s="577"/>
    </row>
    <row r="8747" spans="3:19">
      <c r="C8747" s="577"/>
      <c r="R8747" s="577"/>
      <c r="S8747" s="577"/>
    </row>
    <row r="8748" spans="3:19">
      <c r="C8748" s="577"/>
      <c r="R8748" s="577"/>
      <c r="S8748" s="577"/>
    </row>
    <row r="8749" spans="3:19">
      <c r="C8749" s="577"/>
      <c r="R8749" s="577"/>
      <c r="S8749" s="577"/>
    </row>
    <row r="8750" spans="3:19">
      <c r="C8750" s="577"/>
      <c r="R8750" s="577"/>
      <c r="S8750" s="577"/>
    </row>
    <row r="8751" spans="3:19">
      <c r="C8751" s="577"/>
      <c r="R8751" s="577"/>
      <c r="S8751" s="577"/>
    </row>
    <row r="8752" spans="3:19">
      <c r="C8752" s="577"/>
      <c r="R8752" s="577"/>
      <c r="S8752" s="577"/>
    </row>
    <row r="8753" spans="3:19">
      <c r="C8753" s="577"/>
      <c r="R8753" s="577"/>
      <c r="S8753" s="577"/>
    </row>
    <row r="8754" spans="3:19">
      <c r="C8754" s="577"/>
      <c r="R8754" s="577"/>
      <c r="S8754" s="577"/>
    </row>
    <row r="8755" spans="3:19">
      <c r="C8755" s="577"/>
      <c r="R8755" s="577"/>
      <c r="S8755" s="577"/>
    </row>
    <row r="8756" spans="3:19">
      <c r="C8756" s="577"/>
      <c r="R8756" s="577"/>
      <c r="S8756" s="577"/>
    </row>
    <row r="8757" spans="3:19">
      <c r="C8757" s="577"/>
      <c r="R8757" s="577"/>
      <c r="S8757" s="577"/>
    </row>
    <row r="8758" spans="3:19">
      <c r="C8758" s="577"/>
      <c r="R8758" s="577"/>
      <c r="S8758" s="577"/>
    </row>
    <row r="8759" spans="3:19">
      <c r="C8759" s="577"/>
      <c r="R8759" s="577"/>
      <c r="S8759" s="577"/>
    </row>
    <row r="8760" spans="3:19">
      <c r="C8760" s="577"/>
      <c r="R8760" s="577"/>
      <c r="S8760" s="577"/>
    </row>
    <row r="8761" spans="3:19">
      <c r="C8761" s="577"/>
      <c r="R8761" s="577"/>
      <c r="S8761" s="577"/>
    </row>
    <row r="8762" spans="3:19">
      <c r="C8762" s="577"/>
      <c r="R8762" s="577"/>
      <c r="S8762" s="577"/>
    </row>
    <row r="8763" spans="3:19">
      <c r="C8763" s="577"/>
      <c r="R8763" s="577"/>
      <c r="S8763" s="577"/>
    </row>
    <row r="8764" spans="3:19">
      <c r="C8764" s="577"/>
      <c r="R8764" s="577"/>
      <c r="S8764" s="577"/>
    </row>
    <row r="8765" spans="3:19">
      <c r="C8765" s="577"/>
      <c r="R8765" s="577"/>
      <c r="S8765" s="577"/>
    </row>
    <row r="8766" spans="3:19">
      <c r="C8766" s="577"/>
      <c r="R8766" s="577"/>
      <c r="S8766" s="577"/>
    </row>
    <row r="8767" spans="3:19">
      <c r="C8767" s="577"/>
      <c r="R8767" s="577"/>
      <c r="S8767" s="577"/>
    </row>
    <row r="8768" spans="3:19">
      <c r="C8768" s="577"/>
      <c r="R8768" s="577"/>
      <c r="S8768" s="577"/>
    </row>
    <row r="8769" spans="3:19">
      <c r="C8769" s="577"/>
      <c r="R8769" s="577"/>
      <c r="S8769" s="577"/>
    </row>
    <row r="8770" spans="3:19">
      <c r="C8770" s="577"/>
      <c r="R8770" s="577"/>
      <c r="S8770" s="577"/>
    </row>
    <row r="8771" spans="3:19">
      <c r="C8771" s="577"/>
      <c r="R8771" s="577"/>
      <c r="S8771" s="577"/>
    </row>
    <row r="8772" spans="3:19">
      <c r="C8772" s="577"/>
      <c r="R8772" s="577"/>
      <c r="S8772" s="577"/>
    </row>
    <row r="8773" spans="3:19">
      <c r="C8773" s="577"/>
      <c r="R8773" s="577"/>
      <c r="S8773" s="577"/>
    </row>
    <row r="8774" spans="3:19">
      <c r="C8774" s="577"/>
      <c r="R8774" s="577"/>
      <c r="S8774" s="577"/>
    </row>
    <row r="8775" spans="3:19">
      <c r="C8775" s="577"/>
      <c r="R8775" s="577"/>
      <c r="S8775" s="577"/>
    </row>
    <row r="8776" spans="3:19">
      <c r="C8776" s="577"/>
      <c r="R8776" s="577"/>
      <c r="S8776" s="577"/>
    </row>
    <row r="8777" spans="3:19">
      <c r="C8777" s="577"/>
      <c r="R8777" s="577"/>
      <c r="S8777" s="577"/>
    </row>
    <row r="8778" spans="3:19">
      <c r="C8778" s="577"/>
      <c r="R8778" s="577"/>
      <c r="S8778" s="577"/>
    </row>
    <row r="8779" spans="3:19">
      <c r="C8779" s="577"/>
      <c r="R8779" s="577"/>
      <c r="S8779" s="577"/>
    </row>
    <row r="8780" spans="3:19">
      <c r="C8780" s="577"/>
      <c r="R8780" s="577"/>
      <c r="S8780" s="577"/>
    </row>
    <row r="8781" spans="3:19">
      <c r="C8781" s="577"/>
      <c r="R8781" s="577"/>
      <c r="S8781" s="577"/>
    </row>
    <row r="8782" spans="3:19">
      <c r="C8782" s="577"/>
      <c r="R8782" s="577"/>
      <c r="S8782" s="577"/>
    </row>
    <row r="8783" spans="3:19">
      <c r="C8783" s="577"/>
      <c r="R8783" s="577"/>
      <c r="S8783" s="577"/>
    </row>
    <row r="8784" spans="3:19">
      <c r="C8784" s="577"/>
      <c r="R8784" s="577"/>
      <c r="S8784" s="577"/>
    </row>
    <row r="8785" spans="3:19">
      <c r="C8785" s="577"/>
      <c r="R8785" s="577"/>
      <c r="S8785" s="577"/>
    </row>
    <row r="8786" spans="3:19">
      <c r="C8786" s="577"/>
      <c r="R8786" s="577"/>
      <c r="S8786" s="577"/>
    </row>
    <row r="8787" spans="3:19">
      <c r="C8787" s="577"/>
      <c r="R8787" s="577"/>
      <c r="S8787" s="577"/>
    </row>
    <row r="8788" spans="3:19">
      <c r="C8788" s="577"/>
      <c r="R8788" s="577"/>
      <c r="S8788" s="577"/>
    </row>
    <row r="8789" spans="3:19">
      <c r="C8789" s="577"/>
      <c r="R8789" s="577"/>
      <c r="S8789" s="577"/>
    </row>
    <row r="8790" spans="3:19">
      <c r="C8790" s="577"/>
      <c r="R8790" s="577"/>
      <c r="S8790" s="577"/>
    </row>
    <row r="8791" spans="3:19">
      <c r="C8791" s="577"/>
      <c r="R8791" s="577"/>
      <c r="S8791" s="577"/>
    </row>
    <row r="8792" spans="3:19">
      <c r="C8792" s="577"/>
      <c r="R8792" s="577"/>
      <c r="S8792" s="577"/>
    </row>
    <row r="8793" spans="3:19">
      <c r="C8793" s="577"/>
      <c r="R8793" s="577"/>
      <c r="S8793" s="577"/>
    </row>
    <row r="8794" spans="3:19">
      <c r="C8794" s="577"/>
      <c r="R8794" s="577"/>
      <c r="S8794" s="577"/>
    </row>
    <row r="8795" spans="3:19">
      <c r="C8795" s="577"/>
      <c r="R8795" s="577"/>
      <c r="S8795" s="577"/>
    </row>
    <row r="8796" spans="3:19">
      <c r="C8796" s="577"/>
      <c r="R8796" s="577"/>
      <c r="S8796" s="577"/>
    </row>
    <row r="8797" spans="3:19">
      <c r="C8797" s="577"/>
      <c r="R8797" s="577"/>
      <c r="S8797" s="577"/>
    </row>
    <row r="8798" spans="3:19">
      <c r="C8798" s="577"/>
      <c r="R8798" s="577"/>
      <c r="S8798" s="577"/>
    </row>
    <row r="8799" spans="3:19">
      <c r="C8799" s="577"/>
      <c r="R8799" s="577"/>
      <c r="S8799" s="577"/>
    </row>
    <row r="8800" spans="3:19">
      <c r="C8800" s="577"/>
      <c r="R8800" s="577"/>
      <c r="S8800" s="577"/>
    </row>
    <row r="8801" spans="3:19">
      <c r="C8801" s="577"/>
      <c r="R8801" s="577"/>
      <c r="S8801" s="577"/>
    </row>
    <row r="8802" spans="3:19">
      <c r="C8802" s="577"/>
      <c r="R8802" s="577"/>
      <c r="S8802" s="577"/>
    </row>
    <row r="8803" spans="3:19">
      <c r="C8803" s="577"/>
      <c r="R8803" s="577"/>
      <c r="S8803" s="577"/>
    </row>
    <row r="8804" spans="3:19">
      <c r="C8804" s="577"/>
      <c r="R8804" s="577"/>
      <c r="S8804" s="577"/>
    </row>
    <row r="8805" spans="3:19">
      <c r="C8805" s="577"/>
      <c r="R8805" s="577"/>
      <c r="S8805" s="577"/>
    </row>
    <row r="8806" spans="3:19">
      <c r="C8806" s="577"/>
      <c r="R8806" s="577"/>
      <c r="S8806" s="577"/>
    </row>
    <row r="8807" spans="3:19">
      <c r="C8807" s="577"/>
      <c r="R8807" s="577"/>
      <c r="S8807" s="577"/>
    </row>
    <row r="8808" spans="3:19">
      <c r="C8808" s="577"/>
      <c r="R8808" s="577"/>
      <c r="S8808" s="577"/>
    </row>
    <row r="8809" spans="3:19">
      <c r="C8809" s="577"/>
      <c r="R8809" s="577"/>
      <c r="S8809" s="577"/>
    </row>
    <row r="8810" spans="3:19">
      <c r="C8810" s="577"/>
      <c r="R8810" s="577"/>
      <c r="S8810" s="577"/>
    </row>
    <row r="8811" spans="3:19">
      <c r="C8811" s="577"/>
      <c r="R8811" s="577"/>
      <c r="S8811" s="577"/>
    </row>
    <row r="8812" spans="3:19">
      <c r="C8812" s="577"/>
      <c r="R8812" s="577"/>
      <c r="S8812" s="577"/>
    </row>
    <row r="8813" spans="3:19">
      <c r="C8813" s="577"/>
      <c r="R8813" s="577"/>
      <c r="S8813" s="577"/>
    </row>
    <row r="8814" spans="3:19">
      <c r="C8814" s="577"/>
      <c r="R8814" s="577"/>
      <c r="S8814" s="577"/>
    </row>
    <row r="8815" spans="3:19">
      <c r="C8815" s="577"/>
      <c r="R8815" s="577"/>
      <c r="S8815" s="577"/>
    </row>
    <row r="8816" spans="3:19">
      <c r="C8816" s="577"/>
      <c r="R8816" s="577"/>
      <c r="S8816" s="577"/>
    </row>
    <row r="8817" spans="3:19">
      <c r="C8817" s="577"/>
      <c r="R8817" s="577"/>
      <c r="S8817" s="577"/>
    </row>
    <row r="8818" spans="3:19">
      <c r="C8818" s="577"/>
      <c r="R8818" s="577"/>
      <c r="S8818" s="577"/>
    </row>
    <row r="8819" spans="3:19">
      <c r="C8819" s="577"/>
      <c r="R8819" s="577"/>
      <c r="S8819" s="577"/>
    </row>
    <row r="8820" spans="3:19">
      <c r="C8820" s="577"/>
      <c r="R8820" s="577"/>
      <c r="S8820" s="577"/>
    </row>
    <row r="8821" spans="3:19">
      <c r="C8821" s="577"/>
      <c r="R8821" s="577"/>
      <c r="S8821" s="577"/>
    </row>
    <row r="8822" spans="3:19">
      <c r="C8822" s="577"/>
      <c r="R8822" s="577"/>
      <c r="S8822" s="577"/>
    </row>
    <row r="8823" spans="3:19">
      <c r="C8823" s="577"/>
      <c r="R8823" s="577"/>
      <c r="S8823" s="577"/>
    </row>
    <row r="8824" spans="3:19">
      <c r="C8824" s="577"/>
      <c r="R8824" s="577"/>
      <c r="S8824" s="577"/>
    </row>
    <row r="8825" spans="3:19">
      <c r="C8825" s="577"/>
      <c r="R8825" s="577"/>
      <c r="S8825" s="577"/>
    </row>
    <row r="8826" spans="3:19">
      <c r="C8826" s="577"/>
      <c r="R8826" s="577"/>
      <c r="S8826" s="577"/>
    </row>
    <row r="8827" spans="3:19">
      <c r="C8827" s="577"/>
      <c r="R8827" s="577"/>
      <c r="S8827" s="577"/>
    </row>
    <row r="8828" spans="3:19">
      <c r="C8828" s="577"/>
      <c r="R8828" s="577"/>
      <c r="S8828" s="577"/>
    </row>
    <row r="8829" spans="3:19">
      <c r="C8829" s="577"/>
      <c r="R8829" s="577"/>
      <c r="S8829" s="577"/>
    </row>
    <row r="8830" spans="3:19">
      <c r="C8830" s="577"/>
      <c r="R8830" s="577"/>
      <c r="S8830" s="577"/>
    </row>
    <row r="8831" spans="3:19">
      <c r="C8831" s="577"/>
      <c r="R8831" s="577"/>
      <c r="S8831" s="577"/>
    </row>
    <row r="8832" spans="3:19">
      <c r="C8832" s="577"/>
      <c r="R8832" s="577"/>
      <c r="S8832" s="577"/>
    </row>
    <row r="8833" spans="3:19">
      <c r="C8833" s="577"/>
      <c r="R8833" s="577"/>
      <c r="S8833" s="577"/>
    </row>
    <row r="8834" spans="3:19">
      <c r="C8834" s="577"/>
      <c r="R8834" s="577"/>
      <c r="S8834" s="577"/>
    </row>
    <row r="8835" spans="3:19">
      <c r="C8835" s="577"/>
      <c r="R8835" s="577"/>
      <c r="S8835" s="577"/>
    </row>
    <row r="8836" spans="3:19">
      <c r="C8836" s="577"/>
      <c r="R8836" s="577"/>
      <c r="S8836" s="577"/>
    </row>
    <row r="8837" spans="3:19">
      <c r="C8837" s="577"/>
      <c r="R8837" s="577"/>
      <c r="S8837" s="577"/>
    </row>
    <row r="8838" spans="3:19">
      <c r="C8838" s="577"/>
      <c r="R8838" s="577"/>
      <c r="S8838" s="577"/>
    </row>
    <row r="8839" spans="3:19">
      <c r="C8839" s="577"/>
      <c r="R8839" s="577"/>
      <c r="S8839" s="577"/>
    </row>
    <row r="8840" spans="3:19">
      <c r="C8840" s="577"/>
      <c r="R8840" s="577"/>
      <c r="S8840" s="577"/>
    </row>
    <row r="8841" spans="3:19">
      <c r="C8841" s="577"/>
      <c r="R8841" s="577"/>
      <c r="S8841" s="577"/>
    </row>
    <row r="8842" spans="3:19">
      <c r="C8842" s="577"/>
      <c r="R8842" s="577"/>
      <c r="S8842" s="577"/>
    </row>
    <row r="8843" spans="3:19">
      <c r="C8843" s="577"/>
      <c r="R8843" s="577"/>
      <c r="S8843" s="577"/>
    </row>
    <row r="8844" spans="3:19">
      <c r="C8844" s="577"/>
      <c r="R8844" s="577"/>
      <c r="S8844" s="577"/>
    </row>
    <row r="8845" spans="3:19">
      <c r="C8845" s="577"/>
      <c r="R8845" s="577"/>
      <c r="S8845" s="577"/>
    </row>
    <row r="8846" spans="3:19">
      <c r="C8846" s="577"/>
      <c r="R8846" s="577"/>
      <c r="S8846" s="577"/>
    </row>
    <row r="8847" spans="3:19">
      <c r="C8847" s="577"/>
      <c r="R8847" s="577"/>
      <c r="S8847" s="577"/>
    </row>
    <row r="8848" spans="3:19">
      <c r="C8848" s="577"/>
      <c r="R8848" s="577"/>
      <c r="S8848" s="577"/>
    </row>
    <row r="8849" spans="3:19">
      <c r="C8849" s="577"/>
      <c r="R8849" s="577"/>
      <c r="S8849" s="577"/>
    </row>
    <row r="8850" spans="3:19">
      <c r="C8850" s="577"/>
      <c r="R8850" s="577"/>
      <c r="S8850" s="577"/>
    </row>
    <row r="8851" spans="3:19">
      <c r="C8851" s="577"/>
      <c r="R8851" s="577"/>
      <c r="S8851" s="577"/>
    </row>
    <row r="8852" spans="3:19">
      <c r="C8852" s="577"/>
      <c r="R8852" s="577"/>
      <c r="S8852" s="577"/>
    </row>
    <row r="8853" spans="3:19">
      <c r="C8853" s="577"/>
      <c r="R8853" s="577"/>
      <c r="S8853" s="577"/>
    </row>
    <row r="8854" spans="3:19">
      <c r="C8854" s="577"/>
      <c r="R8854" s="577"/>
      <c r="S8854" s="577"/>
    </row>
    <row r="8855" spans="3:19">
      <c r="C8855" s="577"/>
      <c r="R8855" s="577"/>
      <c r="S8855" s="577"/>
    </row>
    <row r="8856" spans="3:19">
      <c r="C8856" s="577"/>
      <c r="R8856" s="577"/>
      <c r="S8856" s="577"/>
    </row>
    <row r="8857" spans="3:19">
      <c r="C8857" s="577"/>
      <c r="R8857" s="577"/>
      <c r="S8857" s="577"/>
    </row>
    <row r="8858" spans="3:19">
      <c r="C8858" s="577"/>
      <c r="R8858" s="577"/>
      <c r="S8858" s="577"/>
    </row>
    <row r="8859" spans="3:19">
      <c r="C8859" s="577"/>
      <c r="R8859" s="577"/>
      <c r="S8859" s="577"/>
    </row>
    <row r="8860" spans="3:19">
      <c r="C8860" s="577"/>
      <c r="R8860" s="577"/>
      <c r="S8860" s="577"/>
    </row>
    <row r="8861" spans="3:19">
      <c r="C8861" s="577"/>
      <c r="R8861" s="577"/>
      <c r="S8861" s="577"/>
    </row>
    <row r="8862" spans="3:19">
      <c r="C8862" s="577"/>
      <c r="R8862" s="577"/>
      <c r="S8862" s="577"/>
    </row>
    <row r="8863" spans="3:19">
      <c r="C8863" s="577"/>
      <c r="R8863" s="577"/>
      <c r="S8863" s="577"/>
    </row>
    <row r="8864" spans="3:19">
      <c r="C8864" s="577"/>
      <c r="R8864" s="577"/>
      <c r="S8864" s="577"/>
    </row>
    <row r="8865" spans="3:19">
      <c r="C8865" s="577"/>
      <c r="R8865" s="577"/>
      <c r="S8865" s="577"/>
    </row>
    <row r="8866" spans="3:19">
      <c r="C8866" s="577"/>
      <c r="R8866" s="577"/>
      <c r="S8866" s="577"/>
    </row>
    <row r="8867" spans="3:19">
      <c r="C8867" s="577"/>
      <c r="R8867" s="577"/>
      <c r="S8867" s="577"/>
    </row>
    <row r="8868" spans="3:19">
      <c r="C8868" s="577"/>
      <c r="R8868" s="577"/>
      <c r="S8868" s="577"/>
    </row>
    <row r="8869" spans="3:19">
      <c r="C8869" s="577"/>
      <c r="R8869" s="577"/>
      <c r="S8869" s="577"/>
    </row>
    <row r="8870" spans="3:19">
      <c r="C8870" s="577"/>
      <c r="R8870" s="577"/>
      <c r="S8870" s="577"/>
    </row>
    <row r="8871" spans="3:19">
      <c r="C8871" s="577"/>
      <c r="R8871" s="577"/>
      <c r="S8871" s="577"/>
    </row>
    <row r="8872" spans="3:19">
      <c r="C8872" s="577"/>
      <c r="R8872" s="577"/>
      <c r="S8872" s="577"/>
    </row>
    <row r="8873" spans="3:19">
      <c r="C8873" s="577"/>
      <c r="R8873" s="577"/>
      <c r="S8873" s="577"/>
    </row>
    <row r="8874" spans="3:19">
      <c r="C8874" s="577"/>
      <c r="R8874" s="577"/>
      <c r="S8874" s="577"/>
    </row>
    <row r="8875" spans="3:19">
      <c r="C8875" s="577"/>
      <c r="R8875" s="577"/>
      <c r="S8875" s="577"/>
    </row>
    <row r="8876" spans="3:19">
      <c r="C8876" s="577"/>
      <c r="R8876" s="577"/>
      <c r="S8876" s="577"/>
    </row>
    <row r="8877" spans="3:19">
      <c r="C8877" s="577"/>
      <c r="R8877" s="577"/>
      <c r="S8877" s="577"/>
    </row>
    <row r="8878" spans="3:19">
      <c r="C8878" s="577"/>
      <c r="R8878" s="577"/>
      <c r="S8878" s="577"/>
    </row>
    <row r="8879" spans="3:19">
      <c r="C8879" s="577"/>
      <c r="R8879" s="577"/>
      <c r="S8879" s="577"/>
    </row>
    <row r="8880" spans="3:19">
      <c r="C8880" s="577"/>
      <c r="R8880" s="577"/>
      <c r="S8880" s="577"/>
    </row>
    <row r="8881" spans="3:19">
      <c r="C8881" s="577"/>
      <c r="R8881" s="577"/>
      <c r="S8881" s="577"/>
    </row>
    <row r="8882" spans="3:19">
      <c r="C8882" s="577"/>
      <c r="R8882" s="577"/>
      <c r="S8882" s="577"/>
    </row>
    <row r="8883" spans="3:19">
      <c r="C8883" s="577"/>
      <c r="R8883" s="577"/>
      <c r="S8883" s="577"/>
    </row>
    <row r="8884" spans="3:19">
      <c r="C8884" s="577"/>
      <c r="R8884" s="577"/>
      <c r="S8884" s="577"/>
    </row>
    <row r="8885" spans="3:19">
      <c r="C8885" s="577"/>
      <c r="R8885" s="577"/>
      <c r="S8885" s="577"/>
    </row>
    <row r="8886" spans="3:19">
      <c r="C8886" s="577"/>
      <c r="R8886" s="577"/>
      <c r="S8886" s="577"/>
    </row>
    <row r="8887" spans="3:19">
      <c r="C8887" s="577"/>
      <c r="R8887" s="577"/>
      <c r="S8887" s="577"/>
    </row>
    <row r="8888" spans="3:19">
      <c r="C8888" s="577"/>
      <c r="R8888" s="577"/>
      <c r="S8888" s="577"/>
    </row>
    <row r="8889" spans="3:19">
      <c r="C8889" s="577"/>
      <c r="R8889" s="577"/>
      <c r="S8889" s="577"/>
    </row>
    <row r="8890" spans="3:19">
      <c r="C8890" s="577"/>
      <c r="R8890" s="577"/>
      <c r="S8890" s="577"/>
    </row>
    <row r="8891" spans="3:19">
      <c r="C8891" s="577"/>
      <c r="R8891" s="577"/>
      <c r="S8891" s="577"/>
    </row>
    <row r="8892" spans="3:19">
      <c r="C8892" s="577"/>
      <c r="R8892" s="577"/>
      <c r="S8892" s="577"/>
    </row>
    <row r="8893" spans="3:19">
      <c r="C8893" s="577"/>
      <c r="R8893" s="577"/>
      <c r="S8893" s="577"/>
    </row>
    <row r="8894" spans="3:19">
      <c r="C8894" s="577"/>
      <c r="R8894" s="577"/>
      <c r="S8894" s="577"/>
    </row>
    <row r="8895" spans="3:19">
      <c r="C8895" s="577"/>
      <c r="R8895" s="577"/>
      <c r="S8895" s="577"/>
    </row>
    <row r="8896" spans="3:19">
      <c r="C8896" s="577"/>
      <c r="R8896" s="577"/>
      <c r="S8896" s="577"/>
    </row>
    <row r="8897" spans="3:19">
      <c r="C8897" s="577"/>
      <c r="R8897" s="577"/>
      <c r="S8897" s="577"/>
    </row>
    <row r="8898" spans="3:19">
      <c r="C8898" s="577"/>
      <c r="R8898" s="577"/>
      <c r="S8898" s="577"/>
    </row>
    <row r="8899" spans="3:19">
      <c r="C8899" s="577"/>
      <c r="R8899" s="577"/>
      <c r="S8899" s="577"/>
    </row>
    <row r="8900" spans="3:19">
      <c r="C8900" s="577"/>
      <c r="R8900" s="577"/>
      <c r="S8900" s="577"/>
    </row>
    <row r="8901" spans="3:19">
      <c r="C8901" s="577"/>
      <c r="R8901" s="577"/>
      <c r="S8901" s="577"/>
    </row>
    <row r="8902" spans="3:19">
      <c r="C8902" s="577"/>
      <c r="K8902" s="577"/>
      <c r="R8902" s="577"/>
      <c r="S8902" s="577"/>
    </row>
    <row r="8903" spans="3:19">
      <c r="C8903" s="577"/>
      <c r="R8903" s="577"/>
      <c r="S8903" s="577"/>
    </row>
    <row r="8904" spans="3:19">
      <c r="C8904" s="577"/>
      <c r="R8904" s="577"/>
      <c r="S8904" s="577"/>
    </row>
    <row r="8905" spans="3:19">
      <c r="C8905" s="577"/>
      <c r="R8905" s="577"/>
      <c r="S8905" s="577"/>
    </row>
    <row r="8906" spans="3:19">
      <c r="C8906" s="577"/>
      <c r="R8906" s="577"/>
      <c r="S8906" s="577"/>
    </row>
    <row r="8907" spans="3:19">
      <c r="C8907" s="577"/>
      <c r="R8907" s="577"/>
      <c r="S8907" s="577"/>
    </row>
    <row r="8908" spans="3:19">
      <c r="C8908" s="577"/>
      <c r="R8908" s="577"/>
      <c r="S8908" s="577"/>
    </row>
    <row r="8909" spans="3:19">
      <c r="C8909" s="577"/>
      <c r="R8909" s="577"/>
      <c r="S8909" s="577"/>
    </row>
    <row r="8910" spans="3:19">
      <c r="C8910" s="577"/>
      <c r="R8910" s="577"/>
      <c r="S8910" s="577"/>
    </row>
    <row r="8911" spans="3:19">
      <c r="C8911" s="577"/>
      <c r="R8911" s="577"/>
      <c r="S8911" s="577"/>
    </row>
    <row r="8912" spans="3:19">
      <c r="C8912" s="577"/>
      <c r="R8912" s="577"/>
      <c r="S8912" s="577"/>
    </row>
    <row r="8913" spans="3:19">
      <c r="C8913" s="577"/>
      <c r="R8913" s="577"/>
      <c r="S8913" s="577"/>
    </row>
    <row r="8914" spans="3:19">
      <c r="C8914" s="577"/>
      <c r="R8914" s="577"/>
      <c r="S8914" s="577"/>
    </row>
    <row r="8915" spans="3:19">
      <c r="C8915" s="577"/>
      <c r="R8915" s="577"/>
      <c r="S8915" s="577"/>
    </row>
    <row r="8916" spans="3:19">
      <c r="C8916" s="577"/>
      <c r="R8916" s="577"/>
      <c r="S8916" s="577"/>
    </row>
    <row r="8917" spans="3:19">
      <c r="C8917" s="577"/>
      <c r="R8917" s="577"/>
      <c r="S8917" s="577"/>
    </row>
    <row r="8918" spans="3:19">
      <c r="C8918" s="577"/>
      <c r="R8918" s="577"/>
      <c r="S8918" s="577"/>
    </row>
    <row r="8919" spans="3:19">
      <c r="C8919" s="577"/>
      <c r="R8919" s="577"/>
      <c r="S8919" s="577"/>
    </row>
    <row r="8920" spans="3:19">
      <c r="C8920" s="577"/>
      <c r="R8920" s="577"/>
      <c r="S8920" s="577"/>
    </row>
    <row r="8921" spans="3:19">
      <c r="C8921" s="577"/>
      <c r="R8921" s="577"/>
      <c r="S8921" s="577"/>
    </row>
    <row r="8922" spans="3:19">
      <c r="C8922" s="577"/>
      <c r="R8922" s="577"/>
      <c r="S8922" s="577"/>
    </row>
    <row r="8923" spans="3:19">
      <c r="C8923" s="577"/>
      <c r="R8923" s="577"/>
      <c r="S8923" s="577"/>
    </row>
    <row r="8924" spans="3:19">
      <c r="C8924" s="577"/>
      <c r="R8924" s="577"/>
      <c r="S8924" s="577"/>
    </row>
    <row r="8925" spans="3:19">
      <c r="C8925" s="577"/>
      <c r="R8925" s="577"/>
      <c r="S8925" s="577"/>
    </row>
    <row r="8926" spans="3:19">
      <c r="C8926" s="577"/>
      <c r="R8926" s="577"/>
      <c r="S8926" s="577"/>
    </row>
    <row r="8927" spans="3:19">
      <c r="C8927" s="577"/>
      <c r="R8927" s="577"/>
      <c r="S8927" s="577"/>
    </row>
    <row r="8928" spans="3:19">
      <c r="C8928" s="577"/>
      <c r="R8928" s="577"/>
      <c r="S8928" s="577"/>
    </row>
    <row r="8929" spans="3:19">
      <c r="C8929" s="577"/>
      <c r="R8929" s="577"/>
      <c r="S8929" s="577"/>
    </row>
    <row r="8930" spans="3:19">
      <c r="C8930" s="577"/>
      <c r="R8930" s="577"/>
      <c r="S8930" s="577"/>
    </row>
    <row r="8931" spans="3:19">
      <c r="C8931" s="577"/>
      <c r="R8931" s="577"/>
      <c r="S8931" s="577"/>
    </row>
    <row r="8932" spans="3:19">
      <c r="C8932" s="577"/>
      <c r="R8932" s="577"/>
      <c r="S8932" s="577"/>
    </row>
    <row r="8933" spans="3:19">
      <c r="C8933" s="577"/>
      <c r="R8933" s="577"/>
      <c r="S8933" s="577"/>
    </row>
    <row r="8934" spans="3:19">
      <c r="C8934" s="577"/>
      <c r="R8934" s="577"/>
      <c r="S8934" s="577"/>
    </row>
    <row r="8935" spans="3:19">
      <c r="C8935" s="577"/>
      <c r="R8935" s="577"/>
      <c r="S8935" s="577"/>
    </row>
    <row r="8936" spans="3:19">
      <c r="C8936" s="577"/>
      <c r="R8936" s="577"/>
      <c r="S8936" s="577"/>
    </row>
    <row r="8937" spans="3:19">
      <c r="C8937" s="577"/>
      <c r="R8937" s="577"/>
      <c r="S8937" s="577"/>
    </row>
    <row r="8938" spans="3:19">
      <c r="C8938" s="577"/>
      <c r="R8938" s="577"/>
      <c r="S8938" s="577"/>
    </row>
    <row r="8939" spans="3:19">
      <c r="C8939" s="577"/>
      <c r="R8939" s="577"/>
      <c r="S8939" s="577"/>
    </row>
    <row r="8940" spans="3:19">
      <c r="C8940" s="577"/>
      <c r="R8940" s="577"/>
      <c r="S8940" s="577"/>
    </row>
    <row r="8941" spans="3:19">
      <c r="C8941" s="577"/>
      <c r="R8941" s="577"/>
      <c r="S8941" s="577"/>
    </row>
    <row r="8942" spans="3:19">
      <c r="C8942" s="577"/>
      <c r="R8942" s="577"/>
      <c r="S8942" s="577"/>
    </row>
    <row r="8943" spans="3:19">
      <c r="C8943" s="577"/>
      <c r="R8943" s="577"/>
      <c r="S8943" s="577"/>
    </row>
    <row r="8944" spans="3:19">
      <c r="C8944" s="577"/>
      <c r="R8944" s="577"/>
      <c r="S8944" s="577"/>
    </row>
    <row r="8945" spans="3:19">
      <c r="C8945" s="577"/>
      <c r="R8945" s="577"/>
      <c r="S8945" s="577"/>
    </row>
    <row r="8946" spans="3:19">
      <c r="C8946" s="577"/>
      <c r="R8946" s="577"/>
      <c r="S8946" s="577"/>
    </row>
    <row r="8947" spans="3:19">
      <c r="C8947" s="577"/>
      <c r="R8947" s="577"/>
      <c r="S8947" s="577"/>
    </row>
    <row r="8948" spans="3:19">
      <c r="C8948" s="577"/>
      <c r="R8948" s="577"/>
      <c r="S8948" s="577"/>
    </row>
    <row r="8949" spans="3:19">
      <c r="C8949" s="577"/>
      <c r="R8949" s="577"/>
      <c r="S8949" s="577"/>
    </row>
    <row r="8950" spans="3:19">
      <c r="C8950" s="577"/>
      <c r="R8950" s="577"/>
      <c r="S8950" s="577"/>
    </row>
    <row r="8951" spans="3:19">
      <c r="C8951" s="577"/>
      <c r="R8951" s="577"/>
      <c r="S8951" s="577"/>
    </row>
    <row r="8952" spans="3:19">
      <c r="C8952" s="577"/>
      <c r="R8952" s="577"/>
      <c r="S8952" s="577"/>
    </row>
    <row r="8953" spans="3:19">
      <c r="C8953" s="577"/>
      <c r="R8953" s="577"/>
      <c r="S8953" s="577"/>
    </row>
    <row r="8954" spans="3:19">
      <c r="C8954" s="577"/>
      <c r="R8954" s="577"/>
      <c r="S8954" s="577"/>
    </row>
    <row r="8955" spans="3:19">
      <c r="C8955" s="577"/>
      <c r="R8955" s="577"/>
      <c r="S8955" s="577"/>
    </row>
    <row r="8956" spans="3:19">
      <c r="C8956" s="577"/>
      <c r="R8956" s="577"/>
      <c r="S8956" s="577"/>
    </row>
    <row r="8957" spans="3:19">
      <c r="C8957" s="577"/>
      <c r="R8957" s="577"/>
      <c r="S8957" s="577"/>
    </row>
    <row r="8958" spans="3:19">
      <c r="C8958" s="577"/>
      <c r="R8958" s="577"/>
      <c r="S8958" s="577"/>
    </row>
    <row r="8959" spans="3:19">
      <c r="C8959" s="577"/>
      <c r="R8959" s="577"/>
      <c r="S8959" s="577"/>
    </row>
    <row r="8960" spans="3:19">
      <c r="C8960" s="577"/>
      <c r="R8960" s="577"/>
      <c r="S8960" s="577"/>
    </row>
    <row r="8961" spans="3:19">
      <c r="C8961" s="577"/>
      <c r="R8961" s="577"/>
      <c r="S8961" s="577"/>
    </row>
    <row r="8962" spans="3:19">
      <c r="C8962" s="577"/>
      <c r="R8962" s="577"/>
      <c r="S8962" s="577"/>
    </row>
    <row r="8963" spans="3:19">
      <c r="C8963" s="577"/>
      <c r="R8963" s="577"/>
      <c r="S8963" s="577"/>
    </row>
    <row r="8964" spans="3:19">
      <c r="C8964" s="577"/>
      <c r="R8964" s="577"/>
      <c r="S8964" s="577"/>
    </row>
    <row r="8965" spans="3:19">
      <c r="C8965" s="577"/>
      <c r="R8965" s="577"/>
      <c r="S8965" s="577"/>
    </row>
    <row r="8966" spans="3:19">
      <c r="C8966" s="577"/>
      <c r="R8966" s="577"/>
      <c r="S8966" s="577"/>
    </row>
    <row r="8967" spans="3:19">
      <c r="C8967" s="577"/>
      <c r="R8967" s="577"/>
      <c r="S8967" s="577"/>
    </row>
    <row r="8968" spans="3:19">
      <c r="C8968" s="577"/>
      <c r="R8968" s="577"/>
      <c r="S8968" s="577"/>
    </row>
    <row r="8969" spans="3:19">
      <c r="C8969" s="577"/>
      <c r="R8969" s="577"/>
      <c r="S8969" s="577"/>
    </row>
    <row r="8970" spans="3:19">
      <c r="C8970" s="577"/>
      <c r="R8970" s="577"/>
      <c r="S8970" s="577"/>
    </row>
    <row r="8971" spans="3:19">
      <c r="C8971" s="577"/>
      <c r="R8971" s="577"/>
      <c r="S8971" s="577"/>
    </row>
    <row r="8972" spans="3:19">
      <c r="C8972" s="577"/>
      <c r="R8972" s="577"/>
      <c r="S8972" s="577"/>
    </row>
    <row r="8973" spans="3:19">
      <c r="C8973" s="577"/>
      <c r="R8973" s="577"/>
      <c r="S8973" s="577"/>
    </row>
    <row r="8974" spans="3:19">
      <c r="C8974" s="577"/>
      <c r="R8974" s="577"/>
      <c r="S8974" s="577"/>
    </row>
    <row r="8975" spans="3:19">
      <c r="C8975" s="577"/>
      <c r="R8975" s="577"/>
      <c r="S8975" s="577"/>
    </row>
    <row r="8976" spans="3:19">
      <c r="C8976" s="577"/>
      <c r="R8976" s="577"/>
      <c r="S8976" s="577"/>
    </row>
    <row r="8977" spans="3:19">
      <c r="C8977" s="577"/>
      <c r="R8977" s="577"/>
      <c r="S8977" s="577"/>
    </row>
    <row r="8978" spans="3:19">
      <c r="C8978" s="577"/>
      <c r="R8978" s="577"/>
      <c r="S8978" s="577"/>
    </row>
    <row r="8979" spans="3:19">
      <c r="C8979" s="577"/>
      <c r="R8979" s="577"/>
      <c r="S8979" s="577"/>
    </row>
    <row r="8980" spans="3:19">
      <c r="C8980" s="577"/>
      <c r="R8980" s="577"/>
      <c r="S8980" s="577"/>
    </row>
    <row r="8981" spans="3:19">
      <c r="C8981" s="577"/>
      <c r="R8981" s="577"/>
      <c r="S8981" s="577"/>
    </row>
    <row r="8982" spans="3:19">
      <c r="C8982" s="577"/>
      <c r="R8982" s="577"/>
      <c r="S8982" s="577"/>
    </row>
    <row r="8983" spans="3:19">
      <c r="C8983" s="577"/>
      <c r="R8983" s="577"/>
      <c r="S8983" s="577"/>
    </row>
    <row r="8984" spans="3:19">
      <c r="C8984" s="577"/>
      <c r="R8984" s="577"/>
      <c r="S8984" s="577"/>
    </row>
    <row r="8985" spans="3:19">
      <c r="C8985" s="577"/>
      <c r="R8985" s="577"/>
      <c r="S8985" s="577"/>
    </row>
    <row r="8986" spans="3:19">
      <c r="C8986" s="577"/>
      <c r="R8986" s="577"/>
      <c r="S8986" s="577"/>
    </row>
    <row r="8987" spans="3:19">
      <c r="C8987" s="577"/>
      <c r="R8987" s="577"/>
      <c r="S8987" s="577"/>
    </row>
    <row r="8988" spans="3:19">
      <c r="C8988" s="577"/>
      <c r="R8988" s="577"/>
      <c r="S8988" s="577"/>
    </row>
    <row r="8989" spans="3:19">
      <c r="C8989" s="577"/>
      <c r="R8989" s="577"/>
      <c r="S8989" s="577"/>
    </row>
    <row r="8990" spans="3:19">
      <c r="C8990" s="577"/>
      <c r="R8990" s="577"/>
      <c r="S8990" s="577"/>
    </row>
    <row r="8991" spans="3:19">
      <c r="C8991" s="577"/>
      <c r="R8991" s="577"/>
      <c r="S8991" s="577"/>
    </row>
    <row r="8992" spans="3:19">
      <c r="C8992" s="577"/>
      <c r="R8992" s="577"/>
      <c r="S8992" s="577"/>
    </row>
    <row r="8993" spans="3:19">
      <c r="C8993" s="577"/>
      <c r="R8993" s="577"/>
      <c r="S8993" s="577"/>
    </row>
    <row r="8994" spans="3:19">
      <c r="C8994" s="577"/>
      <c r="R8994" s="577"/>
      <c r="S8994" s="577"/>
    </row>
    <row r="8995" spans="3:19">
      <c r="C8995" s="577"/>
      <c r="R8995" s="577"/>
      <c r="S8995" s="577"/>
    </row>
    <row r="8996" spans="3:19">
      <c r="C8996" s="577"/>
      <c r="R8996" s="577"/>
      <c r="S8996" s="577"/>
    </row>
    <row r="8997" spans="3:19">
      <c r="C8997" s="577"/>
      <c r="R8997" s="577"/>
      <c r="S8997" s="577"/>
    </row>
    <row r="8998" spans="3:19">
      <c r="C8998" s="577"/>
      <c r="R8998" s="577"/>
      <c r="S8998" s="577"/>
    </row>
    <row r="8999" spans="3:19">
      <c r="C8999" s="577"/>
      <c r="R8999" s="577"/>
      <c r="S8999" s="577"/>
    </row>
    <row r="9000" spans="3:19">
      <c r="C9000" s="577"/>
      <c r="R9000" s="577"/>
      <c r="S9000" s="577"/>
    </row>
    <row r="9001" spans="3:19">
      <c r="C9001" s="577"/>
      <c r="R9001" s="577"/>
      <c r="S9001" s="577"/>
    </row>
    <row r="9002" spans="3:19">
      <c r="C9002" s="577"/>
      <c r="R9002" s="577"/>
      <c r="S9002" s="577"/>
    </row>
    <row r="9003" spans="3:19">
      <c r="C9003" s="577"/>
      <c r="R9003" s="577"/>
      <c r="S9003" s="577"/>
    </row>
    <row r="9004" spans="3:19">
      <c r="C9004" s="577"/>
      <c r="R9004" s="577"/>
      <c r="S9004" s="577"/>
    </row>
    <row r="9005" spans="3:19">
      <c r="C9005" s="577"/>
      <c r="R9005" s="577"/>
      <c r="S9005" s="577"/>
    </row>
    <row r="9006" spans="3:19">
      <c r="C9006" s="577"/>
      <c r="R9006" s="577"/>
      <c r="S9006" s="577"/>
    </row>
    <row r="9007" spans="3:19">
      <c r="C9007" s="577"/>
      <c r="R9007" s="577"/>
      <c r="S9007" s="577"/>
    </row>
    <row r="9008" spans="3:19">
      <c r="C9008" s="577"/>
      <c r="R9008" s="577"/>
      <c r="S9008" s="577"/>
    </row>
    <row r="9009" spans="3:19">
      <c r="C9009" s="577"/>
      <c r="R9009" s="577"/>
      <c r="S9009" s="577"/>
    </row>
    <row r="9010" spans="3:19">
      <c r="C9010" s="577"/>
      <c r="R9010" s="577"/>
      <c r="S9010" s="577"/>
    </row>
    <row r="9011" spans="3:19">
      <c r="C9011" s="577"/>
      <c r="R9011" s="577"/>
      <c r="S9011" s="577"/>
    </row>
    <row r="9012" spans="3:19">
      <c r="C9012" s="577"/>
      <c r="R9012" s="577"/>
      <c r="S9012" s="577"/>
    </row>
    <row r="9013" spans="3:19">
      <c r="C9013" s="577"/>
      <c r="R9013" s="577"/>
      <c r="S9013" s="577"/>
    </row>
    <row r="9014" spans="3:19">
      <c r="C9014" s="577"/>
      <c r="R9014" s="577"/>
      <c r="S9014" s="577"/>
    </row>
    <row r="9015" spans="3:19">
      <c r="C9015" s="577"/>
      <c r="R9015" s="577"/>
      <c r="S9015" s="577"/>
    </row>
    <row r="9016" spans="3:19">
      <c r="C9016" s="577"/>
      <c r="R9016" s="577"/>
      <c r="S9016" s="577"/>
    </row>
    <row r="9017" spans="3:19">
      <c r="C9017" s="577"/>
      <c r="R9017" s="577"/>
      <c r="S9017" s="577"/>
    </row>
    <row r="9018" spans="3:19">
      <c r="C9018" s="577"/>
      <c r="R9018" s="577"/>
      <c r="S9018" s="577"/>
    </row>
    <row r="9019" spans="3:19">
      <c r="C9019" s="577"/>
      <c r="R9019" s="577"/>
      <c r="S9019" s="577"/>
    </row>
    <row r="9020" spans="3:19">
      <c r="C9020" s="577"/>
      <c r="R9020" s="577"/>
      <c r="S9020" s="577"/>
    </row>
    <row r="9021" spans="3:19">
      <c r="C9021" s="577"/>
      <c r="R9021" s="577"/>
      <c r="S9021" s="577"/>
    </row>
    <row r="9022" spans="3:19">
      <c r="C9022" s="577"/>
      <c r="R9022" s="577"/>
      <c r="S9022" s="577"/>
    </row>
    <row r="9023" spans="3:19">
      <c r="C9023" s="577"/>
      <c r="R9023" s="577"/>
      <c r="S9023" s="577"/>
    </row>
    <row r="9024" spans="3:19">
      <c r="C9024" s="577"/>
      <c r="R9024" s="577"/>
      <c r="S9024" s="577"/>
    </row>
    <row r="9025" spans="3:19">
      <c r="C9025" s="577"/>
      <c r="R9025" s="577"/>
      <c r="S9025" s="577"/>
    </row>
    <row r="9026" spans="3:19">
      <c r="C9026" s="577"/>
      <c r="R9026" s="577"/>
      <c r="S9026" s="577"/>
    </row>
    <row r="9027" spans="3:19">
      <c r="C9027" s="577"/>
      <c r="R9027" s="577"/>
      <c r="S9027" s="577"/>
    </row>
    <row r="9028" spans="3:19">
      <c r="C9028" s="577"/>
      <c r="R9028" s="577"/>
      <c r="S9028" s="577"/>
    </row>
    <row r="9029" spans="3:19">
      <c r="C9029" s="577"/>
      <c r="R9029" s="577"/>
      <c r="S9029" s="577"/>
    </row>
    <row r="9030" spans="3:19">
      <c r="C9030" s="577"/>
      <c r="R9030" s="577"/>
      <c r="S9030" s="577"/>
    </row>
    <row r="9031" spans="3:19">
      <c r="C9031" s="577"/>
      <c r="R9031" s="577"/>
      <c r="S9031" s="577"/>
    </row>
    <row r="9032" spans="3:19">
      <c r="C9032" s="577"/>
      <c r="R9032" s="577"/>
      <c r="S9032" s="577"/>
    </row>
    <row r="9033" spans="3:19">
      <c r="C9033" s="577"/>
      <c r="R9033" s="577"/>
      <c r="S9033" s="577"/>
    </row>
    <row r="9034" spans="3:19">
      <c r="C9034" s="577"/>
      <c r="R9034" s="577"/>
      <c r="S9034" s="577"/>
    </row>
    <row r="9035" spans="3:19">
      <c r="C9035" s="577"/>
      <c r="R9035" s="577"/>
      <c r="S9035" s="577"/>
    </row>
    <row r="9036" spans="3:19">
      <c r="C9036" s="577"/>
      <c r="R9036" s="577"/>
      <c r="S9036" s="577"/>
    </row>
    <row r="9037" spans="3:19">
      <c r="C9037" s="577"/>
      <c r="R9037" s="577"/>
      <c r="S9037" s="577"/>
    </row>
    <row r="9038" spans="3:19">
      <c r="C9038" s="577"/>
      <c r="R9038" s="577"/>
      <c r="S9038" s="577"/>
    </row>
    <row r="9039" spans="3:19">
      <c r="C9039" s="577"/>
      <c r="R9039" s="577"/>
      <c r="S9039" s="577"/>
    </row>
    <row r="9040" spans="3:19">
      <c r="C9040" s="577"/>
      <c r="R9040" s="577"/>
      <c r="S9040" s="577"/>
    </row>
    <row r="9041" spans="3:19">
      <c r="C9041" s="577"/>
      <c r="R9041" s="577"/>
      <c r="S9041" s="577"/>
    </row>
    <row r="9042" spans="3:19">
      <c r="C9042" s="577"/>
      <c r="R9042" s="577"/>
      <c r="S9042" s="577"/>
    </row>
    <row r="9043" spans="3:19">
      <c r="C9043" s="577"/>
      <c r="R9043" s="577"/>
      <c r="S9043" s="577"/>
    </row>
    <row r="9044" spans="3:19">
      <c r="C9044" s="577"/>
      <c r="R9044" s="577"/>
      <c r="S9044" s="577"/>
    </row>
    <row r="9045" spans="3:19">
      <c r="C9045" s="577"/>
      <c r="R9045" s="577"/>
      <c r="S9045" s="577"/>
    </row>
    <row r="9046" spans="3:19">
      <c r="C9046" s="577"/>
      <c r="R9046" s="577"/>
      <c r="S9046" s="577"/>
    </row>
    <row r="9047" spans="3:19">
      <c r="C9047" s="577"/>
      <c r="R9047" s="577"/>
      <c r="S9047" s="577"/>
    </row>
    <row r="9048" spans="3:19">
      <c r="C9048" s="577"/>
      <c r="R9048" s="577"/>
      <c r="S9048" s="577"/>
    </row>
    <row r="9049" spans="3:19">
      <c r="C9049" s="577"/>
      <c r="R9049" s="577"/>
      <c r="S9049" s="577"/>
    </row>
    <row r="9050" spans="3:19">
      <c r="C9050" s="577"/>
      <c r="R9050" s="577"/>
      <c r="S9050" s="577"/>
    </row>
    <row r="9051" spans="3:19">
      <c r="C9051" s="577"/>
      <c r="R9051" s="577"/>
      <c r="S9051" s="577"/>
    </row>
    <row r="9052" spans="3:19">
      <c r="C9052" s="577"/>
      <c r="R9052" s="577"/>
      <c r="S9052" s="577"/>
    </row>
    <row r="9053" spans="3:19">
      <c r="C9053" s="577"/>
      <c r="R9053" s="577"/>
      <c r="S9053" s="577"/>
    </row>
    <row r="9054" spans="3:19">
      <c r="C9054" s="577"/>
      <c r="R9054" s="577"/>
      <c r="S9054" s="577"/>
    </row>
    <row r="9055" spans="3:19">
      <c r="C9055" s="577"/>
      <c r="R9055" s="577"/>
      <c r="S9055" s="577"/>
    </row>
    <row r="9056" spans="3:19">
      <c r="C9056" s="577"/>
      <c r="R9056" s="577"/>
      <c r="S9056" s="577"/>
    </row>
    <row r="9057" spans="3:19">
      <c r="C9057" s="577"/>
      <c r="R9057" s="577"/>
      <c r="S9057" s="577"/>
    </row>
    <row r="9058" spans="3:19">
      <c r="C9058" s="577"/>
      <c r="R9058" s="577"/>
      <c r="S9058" s="577"/>
    </row>
    <row r="9059" spans="3:19">
      <c r="C9059" s="577"/>
      <c r="R9059" s="577"/>
      <c r="S9059" s="577"/>
    </row>
    <row r="9060" spans="3:19">
      <c r="C9060" s="577"/>
      <c r="R9060" s="577"/>
      <c r="S9060" s="577"/>
    </row>
    <row r="9061" spans="3:19">
      <c r="C9061" s="577"/>
      <c r="R9061" s="577"/>
      <c r="S9061" s="577"/>
    </row>
    <row r="9062" spans="3:19">
      <c r="C9062" s="577"/>
      <c r="R9062" s="577"/>
      <c r="S9062" s="577"/>
    </row>
    <row r="9063" spans="3:19">
      <c r="C9063" s="577"/>
      <c r="R9063" s="577"/>
      <c r="S9063" s="577"/>
    </row>
    <row r="9064" spans="3:19">
      <c r="C9064" s="577"/>
      <c r="R9064" s="577"/>
      <c r="S9064" s="577"/>
    </row>
    <row r="9065" spans="3:19">
      <c r="C9065" s="577"/>
      <c r="R9065" s="577"/>
      <c r="S9065" s="577"/>
    </row>
    <row r="9066" spans="3:19">
      <c r="C9066" s="577"/>
      <c r="R9066" s="577"/>
      <c r="S9066" s="577"/>
    </row>
    <row r="9067" spans="3:19">
      <c r="C9067" s="577"/>
      <c r="R9067" s="577"/>
      <c r="S9067" s="577"/>
    </row>
    <row r="9068" spans="3:19">
      <c r="C9068" s="577"/>
      <c r="R9068" s="577"/>
      <c r="S9068" s="577"/>
    </row>
    <row r="9069" spans="3:19">
      <c r="C9069" s="577"/>
      <c r="R9069" s="577"/>
      <c r="S9069" s="577"/>
    </row>
    <row r="9070" spans="3:19">
      <c r="C9070" s="577"/>
      <c r="R9070" s="577"/>
      <c r="S9070" s="577"/>
    </row>
    <row r="9071" spans="3:19">
      <c r="C9071" s="577"/>
      <c r="R9071" s="577"/>
      <c r="S9071" s="577"/>
    </row>
    <row r="9072" spans="3:19">
      <c r="C9072" s="577"/>
      <c r="R9072" s="577"/>
      <c r="S9072" s="577"/>
    </row>
    <row r="9073" spans="3:19">
      <c r="C9073" s="577"/>
      <c r="R9073" s="577"/>
      <c r="S9073" s="577"/>
    </row>
    <row r="9074" spans="3:19">
      <c r="C9074" s="577"/>
      <c r="R9074" s="577"/>
      <c r="S9074" s="577"/>
    </row>
    <row r="9075" spans="3:19">
      <c r="C9075" s="577"/>
      <c r="R9075" s="577"/>
      <c r="S9075" s="577"/>
    </row>
    <row r="9076" spans="3:19">
      <c r="C9076" s="577"/>
      <c r="R9076" s="577"/>
      <c r="S9076" s="577"/>
    </row>
    <row r="9077" spans="3:19">
      <c r="C9077" s="577"/>
      <c r="R9077" s="577"/>
      <c r="S9077" s="577"/>
    </row>
    <row r="9078" spans="3:19">
      <c r="C9078" s="577"/>
      <c r="R9078" s="577"/>
      <c r="S9078" s="577"/>
    </row>
    <row r="9079" spans="3:19">
      <c r="C9079" s="577"/>
      <c r="R9079" s="577"/>
      <c r="S9079" s="577"/>
    </row>
    <row r="9080" spans="3:19">
      <c r="C9080" s="577"/>
      <c r="R9080" s="577"/>
      <c r="S9080" s="577"/>
    </row>
    <row r="9081" spans="3:19">
      <c r="C9081" s="577"/>
      <c r="R9081" s="577"/>
      <c r="S9081" s="577"/>
    </row>
    <row r="9082" spans="3:19">
      <c r="C9082" s="577"/>
      <c r="R9082" s="577"/>
      <c r="S9082" s="577"/>
    </row>
    <row r="9083" spans="3:19">
      <c r="C9083" s="577"/>
      <c r="R9083" s="577"/>
      <c r="S9083" s="577"/>
    </row>
    <row r="9084" spans="3:19">
      <c r="C9084" s="577"/>
      <c r="R9084" s="577"/>
      <c r="S9084" s="577"/>
    </row>
    <row r="9085" spans="3:19">
      <c r="C9085" s="577"/>
      <c r="R9085" s="577"/>
      <c r="S9085" s="577"/>
    </row>
    <row r="9086" spans="3:19">
      <c r="C9086" s="577"/>
      <c r="R9086" s="577"/>
      <c r="S9086" s="577"/>
    </row>
    <row r="9087" spans="3:19">
      <c r="C9087" s="577"/>
      <c r="R9087" s="577"/>
      <c r="S9087" s="577"/>
    </row>
    <row r="9088" spans="3:19">
      <c r="C9088" s="577"/>
      <c r="R9088" s="577"/>
      <c r="S9088" s="577"/>
    </row>
    <row r="9089" spans="3:19">
      <c r="C9089" s="577"/>
      <c r="R9089" s="577"/>
      <c r="S9089" s="577"/>
    </row>
    <row r="9090" spans="3:19">
      <c r="C9090" s="577"/>
      <c r="R9090" s="577"/>
      <c r="S9090" s="577"/>
    </row>
    <row r="9091" spans="3:19">
      <c r="C9091" s="577"/>
      <c r="R9091" s="577"/>
      <c r="S9091" s="577"/>
    </row>
    <row r="9092" spans="3:19">
      <c r="C9092" s="577"/>
      <c r="R9092" s="577"/>
      <c r="S9092" s="577"/>
    </row>
    <row r="9093" spans="3:19">
      <c r="C9093" s="577"/>
      <c r="R9093" s="577"/>
      <c r="S9093" s="577"/>
    </row>
    <row r="9094" spans="3:19">
      <c r="C9094" s="577"/>
      <c r="R9094" s="577"/>
      <c r="S9094" s="577"/>
    </row>
    <row r="9095" spans="3:19">
      <c r="C9095" s="577"/>
      <c r="R9095" s="577"/>
      <c r="S9095" s="577"/>
    </row>
    <row r="9096" spans="3:19">
      <c r="C9096" s="577"/>
      <c r="R9096" s="577"/>
      <c r="S9096" s="577"/>
    </row>
    <row r="9097" spans="3:19">
      <c r="C9097" s="577"/>
      <c r="R9097" s="577"/>
      <c r="S9097" s="577"/>
    </row>
    <row r="9098" spans="3:19">
      <c r="C9098" s="577"/>
      <c r="R9098" s="577"/>
      <c r="S9098" s="577"/>
    </row>
    <row r="9099" spans="3:19">
      <c r="C9099" s="577"/>
      <c r="R9099" s="577"/>
      <c r="S9099" s="577"/>
    </row>
    <row r="9100" spans="3:19">
      <c r="C9100" s="577"/>
      <c r="R9100" s="577"/>
      <c r="S9100" s="577"/>
    </row>
    <row r="9101" spans="3:19">
      <c r="C9101" s="577"/>
      <c r="R9101" s="577"/>
      <c r="S9101" s="577"/>
    </row>
    <row r="9102" spans="3:19">
      <c r="C9102" s="577"/>
      <c r="R9102" s="577"/>
      <c r="S9102" s="577"/>
    </row>
    <row r="9103" spans="3:19">
      <c r="C9103" s="577"/>
      <c r="R9103" s="577"/>
      <c r="S9103" s="577"/>
    </row>
    <row r="9104" spans="3:19">
      <c r="C9104" s="577"/>
      <c r="R9104" s="577"/>
      <c r="S9104" s="577"/>
    </row>
    <row r="9105" spans="3:19">
      <c r="C9105" s="577"/>
      <c r="R9105" s="577"/>
      <c r="S9105" s="577"/>
    </row>
    <row r="9106" spans="3:19">
      <c r="C9106" s="577"/>
      <c r="R9106" s="577"/>
      <c r="S9106" s="577"/>
    </row>
    <row r="9107" spans="3:19">
      <c r="C9107" s="577"/>
      <c r="R9107" s="577"/>
      <c r="S9107" s="577"/>
    </row>
    <row r="9108" spans="3:19">
      <c r="C9108" s="577"/>
      <c r="R9108" s="577"/>
      <c r="S9108" s="577"/>
    </row>
    <row r="9109" spans="3:19">
      <c r="C9109" s="577"/>
      <c r="R9109" s="577"/>
      <c r="S9109" s="577"/>
    </row>
    <row r="9110" spans="3:19">
      <c r="C9110" s="577"/>
      <c r="R9110" s="577"/>
      <c r="S9110" s="577"/>
    </row>
    <row r="9111" spans="3:19">
      <c r="C9111" s="577"/>
      <c r="R9111" s="577"/>
      <c r="S9111" s="577"/>
    </row>
    <row r="9112" spans="3:19">
      <c r="C9112" s="577"/>
      <c r="R9112" s="577"/>
      <c r="S9112" s="577"/>
    </row>
    <row r="9113" spans="3:19">
      <c r="C9113" s="577"/>
      <c r="R9113" s="577"/>
      <c r="S9113" s="577"/>
    </row>
    <row r="9114" spans="3:19">
      <c r="C9114" s="577"/>
      <c r="R9114" s="577"/>
      <c r="S9114" s="577"/>
    </row>
    <row r="9115" spans="3:19">
      <c r="C9115" s="577"/>
      <c r="R9115" s="577"/>
      <c r="S9115" s="577"/>
    </row>
    <row r="9116" spans="3:19">
      <c r="C9116" s="577"/>
      <c r="R9116" s="577"/>
      <c r="S9116" s="577"/>
    </row>
    <row r="9117" spans="3:19">
      <c r="C9117" s="577"/>
      <c r="R9117" s="577"/>
      <c r="S9117" s="577"/>
    </row>
    <row r="9118" spans="3:19">
      <c r="C9118" s="577"/>
      <c r="R9118" s="577"/>
      <c r="S9118" s="577"/>
    </row>
    <row r="9119" spans="3:19">
      <c r="C9119" s="577"/>
      <c r="R9119" s="577"/>
      <c r="S9119" s="577"/>
    </row>
    <row r="9120" spans="3:19">
      <c r="C9120" s="577"/>
      <c r="R9120" s="577"/>
      <c r="S9120" s="577"/>
    </row>
    <row r="9121" spans="3:19">
      <c r="C9121" s="577"/>
      <c r="R9121" s="577"/>
      <c r="S9121" s="577"/>
    </row>
    <row r="9122" spans="3:19">
      <c r="C9122" s="577"/>
      <c r="R9122" s="577"/>
      <c r="S9122" s="577"/>
    </row>
    <row r="9123" spans="3:19">
      <c r="C9123" s="577"/>
      <c r="R9123" s="577"/>
      <c r="S9123" s="577"/>
    </row>
    <row r="9124" spans="3:19">
      <c r="C9124" s="577"/>
      <c r="R9124" s="577"/>
      <c r="S9124" s="577"/>
    </row>
    <row r="9125" spans="3:19">
      <c r="C9125" s="577"/>
      <c r="R9125" s="577"/>
      <c r="S9125" s="577"/>
    </row>
    <row r="9126" spans="3:19">
      <c r="C9126" s="577"/>
      <c r="R9126" s="577"/>
      <c r="S9126" s="577"/>
    </row>
    <row r="9127" spans="3:19">
      <c r="C9127" s="577"/>
      <c r="R9127" s="577"/>
      <c r="S9127" s="577"/>
    </row>
    <row r="9128" spans="3:19">
      <c r="C9128" s="577"/>
      <c r="R9128" s="577"/>
      <c r="S9128" s="577"/>
    </row>
    <row r="9129" spans="3:19">
      <c r="C9129" s="577"/>
      <c r="R9129" s="577"/>
      <c r="S9129" s="577"/>
    </row>
    <row r="9130" spans="3:19">
      <c r="C9130" s="577"/>
      <c r="R9130" s="577"/>
      <c r="S9130" s="577"/>
    </row>
    <row r="9131" spans="3:19">
      <c r="C9131" s="577"/>
      <c r="R9131" s="577"/>
      <c r="S9131" s="577"/>
    </row>
    <row r="9132" spans="3:19">
      <c r="C9132" s="577"/>
      <c r="R9132" s="577"/>
      <c r="S9132" s="577"/>
    </row>
    <row r="9133" spans="3:19">
      <c r="C9133" s="577"/>
      <c r="R9133" s="577"/>
      <c r="S9133" s="577"/>
    </row>
    <row r="9134" spans="3:19">
      <c r="C9134" s="577"/>
      <c r="R9134" s="577"/>
      <c r="S9134" s="577"/>
    </row>
    <row r="9135" spans="3:19">
      <c r="C9135" s="577"/>
      <c r="R9135" s="577"/>
      <c r="S9135" s="577"/>
    </row>
    <row r="9136" spans="3:19">
      <c r="C9136" s="577"/>
      <c r="R9136" s="577"/>
      <c r="S9136" s="577"/>
    </row>
    <row r="9137" spans="3:19">
      <c r="C9137" s="577"/>
      <c r="R9137" s="577"/>
      <c r="S9137" s="577"/>
    </row>
    <row r="9138" spans="3:19">
      <c r="C9138" s="577"/>
      <c r="R9138" s="577"/>
      <c r="S9138" s="577"/>
    </row>
    <row r="9139" spans="3:19">
      <c r="C9139" s="577"/>
      <c r="R9139" s="577"/>
      <c r="S9139" s="577"/>
    </row>
    <row r="9140" spans="3:19">
      <c r="C9140" s="577"/>
      <c r="R9140" s="577"/>
      <c r="S9140" s="577"/>
    </row>
    <row r="9141" spans="3:19">
      <c r="C9141" s="577"/>
      <c r="R9141" s="577"/>
      <c r="S9141" s="577"/>
    </row>
    <row r="9142" spans="3:19">
      <c r="C9142" s="577"/>
      <c r="R9142" s="577"/>
      <c r="S9142" s="577"/>
    </row>
    <row r="9143" spans="3:19">
      <c r="C9143" s="577"/>
      <c r="R9143" s="577"/>
      <c r="S9143" s="577"/>
    </row>
    <row r="9144" spans="3:19">
      <c r="C9144" s="577"/>
      <c r="R9144" s="577"/>
      <c r="S9144" s="577"/>
    </row>
    <row r="9145" spans="3:19">
      <c r="C9145" s="577"/>
      <c r="R9145" s="577"/>
      <c r="S9145" s="577"/>
    </row>
    <row r="9146" spans="3:19">
      <c r="C9146" s="577"/>
      <c r="R9146" s="577"/>
      <c r="S9146" s="577"/>
    </row>
    <row r="9147" spans="3:19">
      <c r="C9147" s="577"/>
      <c r="R9147" s="577"/>
      <c r="S9147" s="577"/>
    </row>
    <row r="9148" spans="3:19">
      <c r="C9148" s="577"/>
      <c r="R9148" s="577"/>
      <c r="S9148" s="577"/>
    </row>
    <row r="9149" spans="3:19">
      <c r="C9149" s="577"/>
      <c r="R9149" s="577"/>
      <c r="S9149" s="577"/>
    </row>
    <row r="9150" spans="3:19">
      <c r="C9150" s="577"/>
      <c r="R9150" s="577"/>
      <c r="S9150" s="577"/>
    </row>
    <row r="9151" spans="3:19">
      <c r="C9151" s="577"/>
      <c r="R9151" s="577"/>
      <c r="S9151" s="577"/>
    </row>
    <row r="9152" spans="3:19">
      <c r="C9152" s="577"/>
      <c r="R9152" s="577"/>
      <c r="S9152" s="577"/>
    </row>
    <row r="9153" spans="3:19">
      <c r="C9153" s="577"/>
      <c r="R9153" s="577"/>
      <c r="S9153" s="577"/>
    </row>
    <row r="9154" spans="3:19">
      <c r="C9154" s="577"/>
      <c r="R9154" s="577"/>
      <c r="S9154" s="577"/>
    </row>
    <row r="9155" spans="3:19">
      <c r="C9155" s="577"/>
      <c r="R9155" s="577"/>
      <c r="S9155" s="577"/>
    </row>
    <row r="9156" spans="3:19">
      <c r="C9156" s="577"/>
      <c r="K9156" s="577"/>
      <c r="R9156" s="577"/>
      <c r="S9156" s="577"/>
    </row>
    <row r="9157" spans="3:19">
      <c r="C9157" s="577"/>
      <c r="R9157" s="577"/>
      <c r="S9157" s="577"/>
    </row>
    <row r="9158" spans="3:19">
      <c r="C9158" s="577"/>
      <c r="R9158" s="577"/>
      <c r="S9158" s="577"/>
    </row>
    <row r="9159" spans="3:19">
      <c r="C9159" s="577"/>
      <c r="R9159" s="577"/>
      <c r="S9159" s="577"/>
    </row>
    <row r="9160" spans="3:19">
      <c r="C9160" s="577"/>
      <c r="R9160" s="577"/>
      <c r="S9160" s="577"/>
    </row>
    <row r="9161" spans="3:19">
      <c r="C9161" s="577"/>
      <c r="R9161" s="577"/>
      <c r="S9161" s="577"/>
    </row>
    <row r="9162" spans="3:19">
      <c r="C9162" s="577"/>
      <c r="R9162" s="577"/>
      <c r="S9162" s="577"/>
    </row>
    <row r="9163" spans="3:19">
      <c r="C9163" s="577"/>
      <c r="R9163" s="577"/>
      <c r="S9163" s="577"/>
    </row>
    <row r="9164" spans="3:19">
      <c r="C9164" s="577"/>
      <c r="R9164" s="577"/>
      <c r="S9164" s="577"/>
    </row>
    <row r="9165" spans="3:19">
      <c r="C9165" s="577"/>
      <c r="R9165" s="577"/>
      <c r="S9165" s="577"/>
    </row>
    <row r="9166" spans="3:19">
      <c r="C9166" s="577"/>
      <c r="R9166" s="577"/>
      <c r="S9166" s="577"/>
    </row>
    <row r="9167" spans="3:19">
      <c r="C9167" s="577"/>
      <c r="R9167" s="577"/>
      <c r="S9167" s="577"/>
    </row>
    <row r="9168" spans="3:19">
      <c r="C9168" s="577"/>
      <c r="R9168" s="577"/>
      <c r="S9168" s="577"/>
    </row>
    <row r="9169" spans="3:19">
      <c r="C9169" s="577"/>
      <c r="R9169" s="577"/>
      <c r="S9169" s="577"/>
    </row>
    <row r="9170" spans="3:19">
      <c r="C9170" s="577"/>
      <c r="R9170" s="577"/>
      <c r="S9170" s="577"/>
    </row>
    <row r="9171" spans="3:19">
      <c r="C9171" s="577"/>
      <c r="R9171" s="577"/>
      <c r="S9171" s="577"/>
    </row>
    <row r="9172" spans="3:19">
      <c r="C9172" s="577"/>
      <c r="R9172" s="577"/>
      <c r="S9172" s="577"/>
    </row>
    <row r="9173" spans="3:19">
      <c r="C9173" s="577"/>
      <c r="R9173" s="577"/>
      <c r="S9173" s="577"/>
    </row>
    <row r="9174" spans="3:19">
      <c r="C9174" s="577"/>
      <c r="R9174" s="577"/>
      <c r="S9174" s="577"/>
    </row>
    <row r="9175" spans="3:19">
      <c r="C9175" s="577"/>
      <c r="R9175" s="577"/>
      <c r="S9175" s="577"/>
    </row>
    <row r="9176" spans="3:19">
      <c r="C9176" s="577"/>
      <c r="R9176" s="577"/>
      <c r="S9176" s="577"/>
    </row>
    <row r="9177" spans="3:19">
      <c r="C9177" s="577"/>
      <c r="R9177" s="577"/>
      <c r="S9177" s="577"/>
    </row>
    <row r="9178" spans="3:19">
      <c r="C9178" s="577"/>
      <c r="R9178" s="577"/>
      <c r="S9178" s="577"/>
    </row>
    <row r="9179" spans="3:19">
      <c r="C9179" s="577"/>
      <c r="R9179" s="577"/>
      <c r="S9179" s="577"/>
    </row>
    <row r="9180" spans="3:19">
      <c r="C9180" s="577"/>
      <c r="R9180" s="577"/>
      <c r="S9180" s="577"/>
    </row>
    <row r="9181" spans="3:19">
      <c r="C9181" s="577"/>
      <c r="R9181" s="577"/>
      <c r="S9181" s="577"/>
    </row>
    <row r="9182" spans="3:19">
      <c r="C9182" s="577"/>
      <c r="R9182" s="577"/>
      <c r="S9182" s="577"/>
    </row>
    <row r="9183" spans="3:19">
      <c r="C9183" s="577"/>
      <c r="R9183" s="577"/>
      <c r="S9183" s="577"/>
    </row>
    <row r="9184" spans="3:19">
      <c r="C9184" s="577"/>
      <c r="R9184" s="577"/>
      <c r="S9184" s="577"/>
    </row>
    <row r="9185" spans="3:19">
      <c r="C9185" s="577"/>
      <c r="R9185" s="577"/>
      <c r="S9185" s="577"/>
    </row>
    <row r="9186" spans="3:19">
      <c r="C9186" s="577"/>
      <c r="R9186" s="577"/>
      <c r="S9186" s="577"/>
    </row>
    <row r="9187" spans="3:19">
      <c r="C9187" s="577"/>
      <c r="R9187" s="577"/>
      <c r="S9187" s="577"/>
    </row>
    <row r="9188" spans="3:19">
      <c r="C9188" s="577"/>
      <c r="R9188" s="577"/>
      <c r="S9188" s="577"/>
    </row>
    <row r="9189" spans="3:19">
      <c r="C9189" s="577"/>
      <c r="R9189" s="577"/>
      <c r="S9189" s="577"/>
    </row>
    <row r="9190" spans="3:19">
      <c r="C9190" s="577"/>
      <c r="R9190" s="577"/>
      <c r="S9190" s="577"/>
    </row>
    <row r="9191" spans="3:19">
      <c r="C9191" s="577"/>
      <c r="R9191" s="577"/>
      <c r="S9191" s="577"/>
    </row>
    <row r="9192" spans="3:19">
      <c r="C9192" s="577"/>
      <c r="R9192" s="577"/>
      <c r="S9192" s="577"/>
    </row>
    <row r="9193" spans="3:19">
      <c r="C9193" s="577"/>
      <c r="R9193" s="577"/>
      <c r="S9193" s="577"/>
    </row>
    <row r="9194" spans="3:19">
      <c r="C9194" s="577"/>
      <c r="R9194" s="577"/>
      <c r="S9194" s="577"/>
    </row>
    <row r="9195" spans="3:19">
      <c r="C9195" s="577"/>
      <c r="R9195" s="577"/>
      <c r="S9195" s="577"/>
    </row>
    <row r="9196" spans="3:19">
      <c r="C9196" s="577"/>
      <c r="R9196" s="577"/>
      <c r="S9196" s="577"/>
    </row>
    <row r="9197" spans="3:19">
      <c r="C9197" s="577"/>
      <c r="R9197" s="577"/>
      <c r="S9197" s="577"/>
    </row>
    <row r="9198" spans="3:19">
      <c r="C9198" s="577"/>
      <c r="R9198" s="577"/>
      <c r="S9198" s="577"/>
    </row>
    <row r="9199" spans="3:19">
      <c r="C9199" s="577"/>
      <c r="K9199" s="577"/>
      <c r="R9199" s="577"/>
      <c r="S9199" s="577"/>
    </row>
    <row r="9200" spans="3:19">
      <c r="C9200" s="577"/>
      <c r="R9200" s="577"/>
      <c r="S9200" s="577"/>
    </row>
    <row r="9201" spans="3:19">
      <c r="C9201" s="577"/>
      <c r="R9201" s="577"/>
      <c r="S9201" s="577"/>
    </row>
    <row r="9202" spans="3:19">
      <c r="C9202" s="577"/>
      <c r="R9202" s="577"/>
      <c r="S9202" s="577"/>
    </row>
    <row r="9203" spans="3:19">
      <c r="C9203" s="577"/>
      <c r="R9203" s="577"/>
      <c r="S9203" s="577"/>
    </row>
    <row r="9204" spans="3:19">
      <c r="C9204" s="577"/>
      <c r="R9204" s="577"/>
      <c r="S9204" s="577"/>
    </row>
    <row r="9205" spans="3:19">
      <c r="C9205" s="577"/>
      <c r="R9205" s="577"/>
      <c r="S9205" s="577"/>
    </row>
    <row r="9206" spans="3:19">
      <c r="C9206" s="577"/>
      <c r="R9206" s="577"/>
      <c r="S9206" s="577"/>
    </row>
    <row r="9207" spans="3:19">
      <c r="C9207" s="577"/>
      <c r="R9207" s="577"/>
      <c r="S9207" s="577"/>
    </row>
    <row r="9208" spans="3:19">
      <c r="C9208" s="577"/>
      <c r="R9208" s="577"/>
      <c r="S9208" s="577"/>
    </row>
    <row r="9209" spans="3:19">
      <c r="C9209" s="577"/>
      <c r="R9209" s="577"/>
      <c r="S9209" s="577"/>
    </row>
    <row r="9210" spans="3:19">
      <c r="C9210" s="577"/>
      <c r="R9210" s="577"/>
      <c r="S9210" s="577"/>
    </row>
    <row r="9211" spans="3:19">
      <c r="C9211" s="577"/>
      <c r="R9211" s="577"/>
      <c r="S9211" s="577"/>
    </row>
    <row r="9212" spans="3:19">
      <c r="C9212" s="577"/>
      <c r="R9212" s="577"/>
      <c r="S9212" s="577"/>
    </row>
    <row r="9213" spans="3:19">
      <c r="C9213" s="577"/>
      <c r="R9213" s="577"/>
      <c r="S9213" s="577"/>
    </row>
    <row r="9214" spans="3:19">
      <c r="C9214" s="577"/>
      <c r="R9214" s="577"/>
      <c r="S9214" s="577"/>
    </row>
    <row r="9215" spans="3:19">
      <c r="C9215" s="577"/>
      <c r="R9215" s="577"/>
      <c r="S9215" s="577"/>
    </row>
    <row r="9216" spans="3:19">
      <c r="C9216" s="577"/>
      <c r="R9216" s="577"/>
      <c r="S9216" s="577"/>
    </row>
    <row r="9217" spans="3:19">
      <c r="C9217" s="577"/>
      <c r="R9217" s="577"/>
      <c r="S9217" s="577"/>
    </row>
    <row r="9218" spans="3:19">
      <c r="C9218" s="577"/>
      <c r="R9218" s="577"/>
      <c r="S9218" s="577"/>
    </row>
    <row r="9219" spans="3:19">
      <c r="C9219" s="577"/>
      <c r="R9219" s="577"/>
      <c r="S9219" s="577"/>
    </row>
    <row r="9220" spans="3:19">
      <c r="C9220" s="577"/>
      <c r="R9220" s="577"/>
      <c r="S9220" s="577"/>
    </row>
    <row r="9221" spans="3:19">
      <c r="C9221" s="577"/>
      <c r="R9221" s="577"/>
      <c r="S9221" s="577"/>
    </row>
    <row r="9222" spans="3:19">
      <c r="C9222" s="577"/>
      <c r="R9222" s="577"/>
      <c r="S9222" s="577"/>
    </row>
    <row r="9223" spans="3:19">
      <c r="C9223" s="577"/>
      <c r="R9223" s="577"/>
      <c r="S9223" s="577"/>
    </row>
    <row r="9224" spans="3:19">
      <c r="C9224" s="577"/>
      <c r="R9224" s="577"/>
      <c r="S9224" s="577"/>
    </row>
    <row r="9225" spans="3:19">
      <c r="C9225" s="577"/>
      <c r="R9225" s="577"/>
      <c r="S9225" s="577"/>
    </row>
    <row r="9226" spans="3:19">
      <c r="C9226" s="577"/>
      <c r="R9226" s="577"/>
      <c r="S9226" s="577"/>
    </row>
    <row r="9227" spans="3:19">
      <c r="C9227" s="577"/>
      <c r="R9227" s="577"/>
      <c r="S9227" s="577"/>
    </row>
    <row r="9228" spans="3:19">
      <c r="C9228" s="577"/>
      <c r="R9228" s="577"/>
      <c r="S9228" s="577"/>
    </row>
    <row r="9229" spans="3:19">
      <c r="C9229" s="577"/>
      <c r="R9229" s="577"/>
      <c r="S9229" s="577"/>
    </row>
    <row r="9230" spans="3:19">
      <c r="C9230" s="577"/>
      <c r="R9230" s="577"/>
      <c r="S9230" s="577"/>
    </row>
    <row r="9231" spans="3:19">
      <c r="C9231" s="577"/>
      <c r="R9231" s="577"/>
      <c r="S9231" s="577"/>
    </row>
    <row r="9232" spans="3:19">
      <c r="C9232" s="577"/>
      <c r="R9232" s="577"/>
      <c r="S9232" s="577"/>
    </row>
    <row r="9233" spans="3:19">
      <c r="C9233" s="577"/>
      <c r="R9233" s="577"/>
      <c r="S9233" s="577"/>
    </row>
    <row r="9234" spans="3:19">
      <c r="C9234" s="577"/>
      <c r="R9234" s="577"/>
      <c r="S9234" s="577"/>
    </row>
    <row r="9235" spans="3:19">
      <c r="C9235" s="577"/>
      <c r="R9235" s="577"/>
      <c r="S9235" s="577"/>
    </row>
    <row r="9236" spans="3:19">
      <c r="C9236" s="577"/>
      <c r="R9236" s="577"/>
      <c r="S9236" s="577"/>
    </row>
    <row r="9237" spans="3:19">
      <c r="C9237" s="577"/>
      <c r="R9237" s="577"/>
      <c r="S9237" s="577"/>
    </row>
    <row r="9238" spans="3:19">
      <c r="C9238" s="577"/>
      <c r="R9238" s="577"/>
      <c r="S9238" s="577"/>
    </row>
    <row r="9239" spans="3:19">
      <c r="C9239" s="577"/>
      <c r="R9239" s="577"/>
      <c r="S9239" s="577"/>
    </row>
    <row r="9240" spans="3:19">
      <c r="C9240" s="577"/>
      <c r="R9240" s="577"/>
      <c r="S9240" s="577"/>
    </row>
    <row r="9241" spans="3:19">
      <c r="C9241" s="577"/>
      <c r="R9241" s="577"/>
      <c r="S9241" s="577"/>
    </row>
    <row r="9242" spans="3:19">
      <c r="C9242" s="577"/>
      <c r="R9242" s="577"/>
      <c r="S9242" s="577"/>
    </row>
    <row r="9243" spans="3:19">
      <c r="C9243" s="577"/>
      <c r="R9243" s="577"/>
      <c r="S9243" s="577"/>
    </row>
    <row r="9244" spans="3:19">
      <c r="C9244" s="577"/>
      <c r="R9244" s="577"/>
      <c r="S9244" s="577"/>
    </row>
    <row r="9245" spans="3:19">
      <c r="C9245" s="577"/>
      <c r="R9245" s="577"/>
      <c r="S9245" s="577"/>
    </row>
    <row r="9246" spans="3:19">
      <c r="C9246" s="577"/>
      <c r="R9246" s="577"/>
      <c r="S9246" s="577"/>
    </row>
    <row r="9247" spans="3:19">
      <c r="C9247" s="577"/>
      <c r="R9247" s="577"/>
      <c r="S9247" s="577"/>
    </row>
    <row r="9248" spans="3:19">
      <c r="C9248" s="577"/>
      <c r="R9248" s="577"/>
      <c r="S9248" s="577"/>
    </row>
    <row r="9249" spans="3:19">
      <c r="C9249" s="577"/>
      <c r="R9249" s="577"/>
      <c r="S9249" s="577"/>
    </row>
    <row r="9250" spans="3:19">
      <c r="C9250" s="577"/>
      <c r="R9250" s="577"/>
      <c r="S9250" s="577"/>
    </row>
    <row r="9251" spans="3:19">
      <c r="C9251" s="577"/>
      <c r="R9251" s="577"/>
      <c r="S9251" s="577"/>
    </row>
    <row r="9252" spans="3:19">
      <c r="C9252" s="577"/>
      <c r="R9252" s="577"/>
      <c r="S9252" s="577"/>
    </row>
    <row r="9253" spans="3:19">
      <c r="C9253" s="577"/>
      <c r="R9253" s="577"/>
      <c r="S9253" s="577"/>
    </row>
    <row r="9254" spans="3:19">
      <c r="C9254" s="577"/>
      <c r="R9254" s="577"/>
      <c r="S9254" s="577"/>
    </row>
    <row r="9255" spans="3:19">
      <c r="C9255" s="577"/>
      <c r="R9255" s="577"/>
      <c r="S9255" s="577"/>
    </row>
    <row r="9256" spans="3:19">
      <c r="C9256" s="577"/>
      <c r="R9256" s="577"/>
      <c r="S9256" s="577"/>
    </row>
    <row r="9257" spans="3:19">
      <c r="C9257" s="577"/>
      <c r="R9257" s="577"/>
      <c r="S9257" s="577"/>
    </row>
    <row r="9258" spans="3:19">
      <c r="C9258" s="577"/>
      <c r="R9258" s="577"/>
      <c r="S9258" s="577"/>
    </row>
    <row r="9259" spans="3:19">
      <c r="C9259" s="577"/>
      <c r="R9259" s="577"/>
      <c r="S9259" s="577"/>
    </row>
    <row r="9260" spans="3:19">
      <c r="C9260" s="577"/>
      <c r="R9260" s="577"/>
      <c r="S9260" s="577"/>
    </row>
    <row r="9261" spans="3:19">
      <c r="C9261" s="577"/>
      <c r="R9261" s="577"/>
      <c r="S9261" s="577"/>
    </row>
    <row r="9262" spans="3:19">
      <c r="C9262" s="577"/>
      <c r="R9262" s="577"/>
      <c r="S9262" s="577"/>
    </row>
    <row r="9263" spans="3:19">
      <c r="C9263" s="577"/>
      <c r="R9263" s="577"/>
      <c r="S9263" s="577"/>
    </row>
    <row r="9264" spans="3:19">
      <c r="C9264" s="577"/>
      <c r="R9264" s="577"/>
      <c r="S9264" s="577"/>
    </row>
    <row r="9265" spans="3:19">
      <c r="C9265" s="577"/>
      <c r="R9265" s="577"/>
      <c r="S9265" s="577"/>
    </row>
    <row r="9266" spans="3:19">
      <c r="C9266" s="577"/>
      <c r="R9266" s="577"/>
      <c r="S9266" s="577"/>
    </row>
    <row r="9267" spans="3:19">
      <c r="C9267" s="577"/>
      <c r="R9267" s="577"/>
      <c r="S9267" s="577"/>
    </row>
    <row r="9268" spans="3:19">
      <c r="C9268" s="577"/>
      <c r="R9268" s="577"/>
      <c r="S9268" s="577"/>
    </row>
    <row r="9269" spans="3:19">
      <c r="C9269" s="577"/>
      <c r="R9269" s="577"/>
      <c r="S9269" s="577"/>
    </row>
    <row r="9270" spans="3:19">
      <c r="C9270" s="577"/>
      <c r="R9270" s="577"/>
      <c r="S9270" s="577"/>
    </row>
    <row r="9271" spans="3:19">
      <c r="C9271" s="577"/>
      <c r="R9271" s="577"/>
      <c r="S9271" s="577"/>
    </row>
    <row r="9272" spans="3:19">
      <c r="C9272" s="577"/>
      <c r="R9272" s="577"/>
      <c r="S9272" s="577"/>
    </row>
    <row r="9273" spans="3:19">
      <c r="C9273" s="577"/>
      <c r="R9273" s="577"/>
      <c r="S9273" s="577"/>
    </row>
    <row r="9274" spans="3:19">
      <c r="C9274" s="577"/>
      <c r="R9274" s="577"/>
      <c r="S9274" s="577"/>
    </row>
    <row r="9275" spans="3:19">
      <c r="C9275" s="577"/>
      <c r="R9275" s="577"/>
      <c r="S9275" s="577"/>
    </row>
    <row r="9276" spans="3:19">
      <c r="C9276" s="577"/>
      <c r="R9276" s="577"/>
      <c r="S9276" s="577"/>
    </row>
    <row r="9277" spans="3:19">
      <c r="C9277" s="577"/>
      <c r="R9277" s="577"/>
      <c r="S9277" s="577"/>
    </row>
    <row r="9278" spans="3:19">
      <c r="C9278" s="577"/>
      <c r="R9278" s="577"/>
      <c r="S9278" s="577"/>
    </row>
    <row r="9279" spans="3:19">
      <c r="C9279" s="577"/>
      <c r="R9279" s="577"/>
      <c r="S9279" s="577"/>
    </row>
    <row r="9280" spans="3:19">
      <c r="C9280" s="577"/>
      <c r="R9280" s="577"/>
      <c r="S9280" s="577"/>
    </row>
    <row r="9281" spans="3:19">
      <c r="C9281" s="577"/>
      <c r="R9281" s="577"/>
      <c r="S9281" s="577"/>
    </row>
    <row r="9282" spans="3:19">
      <c r="C9282" s="577"/>
      <c r="R9282" s="577"/>
      <c r="S9282" s="577"/>
    </row>
    <row r="9283" spans="3:19">
      <c r="C9283" s="577"/>
      <c r="R9283" s="577"/>
      <c r="S9283" s="577"/>
    </row>
    <row r="9284" spans="3:19">
      <c r="C9284" s="577"/>
      <c r="R9284" s="577"/>
      <c r="S9284" s="577"/>
    </row>
    <row r="9285" spans="3:19">
      <c r="C9285" s="577"/>
      <c r="R9285" s="577"/>
      <c r="S9285" s="577"/>
    </row>
    <row r="9286" spans="3:19">
      <c r="C9286" s="577"/>
      <c r="R9286" s="577"/>
      <c r="S9286" s="577"/>
    </row>
    <row r="9287" spans="3:19">
      <c r="C9287" s="577"/>
      <c r="R9287" s="577"/>
      <c r="S9287" s="577"/>
    </row>
    <row r="9288" spans="3:19">
      <c r="C9288" s="577"/>
      <c r="R9288" s="577"/>
      <c r="S9288" s="577"/>
    </row>
    <row r="9289" spans="3:19">
      <c r="C9289" s="577"/>
      <c r="R9289" s="577"/>
      <c r="S9289" s="577"/>
    </row>
    <row r="9290" spans="3:19">
      <c r="C9290" s="577"/>
      <c r="R9290" s="577"/>
      <c r="S9290" s="577"/>
    </row>
    <row r="9291" spans="3:19">
      <c r="C9291" s="577"/>
      <c r="R9291" s="577"/>
      <c r="S9291" s="577"/>
    </row>
    <row r="9292" spans="3:19">
      <c r="C9292" s="577"/>
      <c r="R9292" s="577"/>
      <c r="S9292" s="577"/>
    </row>
    <row r="9293" spans="3:19">
      <c r="C9293" s="577"/>
      <c r="R9293" s="577"/>
      <c r="S9293" s="577"/>
    </row>
    <row r="9294" spans="3:19">
      <c r="C9294" s="577"/>
      <c r="R9294" s="577"/>
      <c r="S9294" s="577"/>
    </row>
    <row r="9295" spans="3:19">
      <c r="C9295" s="577"/>
      <c r="R9295" s="577"/>
      <c r="S9295" s="577"/>
    </row>
    <row r="9296" spans="3:19">
      <c r="C9296" s="577"/>
      <c r="R9296" s="577"/>
      <c r="S9296" s="577"/>
    </row>
    <row r="9297" spans="3:19">
      <c r="C9297" s="577"/>
      <c r="R9297" s="577"/>
      <c r="S9297" s="577"/>
    </row>
    <row r="9298" spans="3:19">
      <c r="C9298" s="577"/>
      <c r="R9298" s="577"/>
      <c r="S9298" s="577"/>
    </row>
    <row r="9299" spans="3:19">
      <c r="C9299" s="577"/>
      <c r="R9299" s="577"/>
      <c r="S9299" s="577"/>
    </row>
    <row r="9300" spans="3:19">
      <c r="C9300" s="577"/>
      <c r="R9300" s="577"/>
      <c r="S9300" s="577"/>
    </row>
    <row r="9301" spans="3:19">
      <c r="C9301" s="577"/>
      <c r="R9301" s="577"/>
      <c r="S9301" s="577"/>
    </row>
    <row r="9302" spans="3:19">
      <c r="C9302" s="577"/>
      <c r="R9302" s="577"/>
      <c r="S9302" s="577"/>
    </row>
    <row r="9303" spans="3:19">
      <c r="C9303" s="577"/>
      <c r="R9303" s="577"/>
      <c r="S9303" s="577"/>
    </row>
    <row r="9304" spans="3:19">
      <c r="C9304" s="577"/>
      <c r="R9304" s="577"/>
      <c r="S9304" s="577"/>
    </row>
    <row r="9305" spans="3:19">
      <c r="C9305" s="577"/>
      <c r="R9305" s="577"/>
      <c r="S9305" s="577"/>
    </row>
    <row r="9306" spans="3:19">
      <c r="C9306" s="577"/>
      <c r="R9306" s="577"/>
      <c r="S9306" s="577"/>
    </row>
    <row r="9307" spans="3:19">
      <c r="C9307" s="577"/>
      <c r="R9307" s="577"/>
      <c r="S9307" s="577"/>
    </row>
    <row r="9308" spans="3:19">
      <c r="C9308" s="577"/>
      <c r="R9308" s="577"/>
      <c r="S9308" s="577"/>
    </row>
    <row r="9309" spans="3:19">
      <c r="C9309" s="577"/>
      <c r="R9309" s="577"/>
      <c r="S9309" s="577"/>
    </row>
    <row r="9310" spans="3:19">
      <c r="C9310" s="577"/>
      <c r="R9310" s="577"/>
      <c r="S9310" s="577"/>
    </row>
    <row r="9311" spans="3:19">
      <c r="C9311" s="577"/>
      <c r="R9311" s="577"/>
      <c r="S9311" s="577"/>
    </row>
    <row r="9312" spans="3:19">
      <c r="C9312" s="577"/>
      <c r="R9312" s="577"/>
      <c r="S9312" s="577"/>
    </row>
    <row r="9313" spans="3:19">
      <c r="C9313" s="577"/>
      <c r="R9313" s="577"/>
      <c r="S9313" s="577"/>
    </row>
    <row r="9314" spans="3:19">
      <c r="C9314" s="577"/>
      <c r="R9314" s="577"/>
      <c r="S9314" s="577"/>
    </row>
    <row r="9315" spans="3:19">
      <c r="C9315" s="577"/>
      <c r="R9315" s="577"/>
      <c r="S9315" s="577"/>
    </row>
    <row r="9316" spans="3:19">
      <c r="C9316" s="577"/>
      <c r="R9316" s="577"/>
      <c r="S9316" s="577"/>
    </row>
    <row r="9317" spans="3:19">
      <c r="C9317" s="577"/>
      <c r="R9317" s="577"/>
      <c r="S9317" s="577"/>
    </row>
    <row r="9318" spans="3:19">
      <c r="C9318" s="577"/>
      <c r="R9318" s="577"/>
      <c r="S9318" s="577"/>
    </row>
    <row r="9319" spans="3:19">
      <c r="C9319" s="577"/>
      <c r="R9319" s="577"/>
      <c r="S9319" s="577"/>
    </row>
    <row r="9320" spans="3:19">
      <c r="C9320" s="577"/>
      <c r="R9320" s="577"/>
      <c r="S9320" s="577"/>
    </row>
    <row r="9321" spans="3:19">
      <c r="C9321" s="577"/>
      <c r="R9321" s="577"/>
      <c r="S9321" s="577"/>
    </row>
    <row r="9322" spans="3:19">
      <c r="C9322" s="577"/>
      <c r="R9322" s="577"/>
      <c r="S9322" s="577"/>
    </row>
    <row r="9323" spans="3:19">
      <c r="C9323" s="577"/>
      <c r="R9323" s="577"/>
      <c r="S9323" s="577"/>
    </row>
    <row r="9324" spans="3:19">
      <c r="C9324" s="577"/>
      <c r="R9324" s="577"/>
      <c r="S9324" s="577"/>
    </row>
    <row r="9325" spans="3:19">
      <c r="C9325" s="577"/>
      <c r="R9325" s="577"/>
      <c r="S9325" s="577"/>
    </row>
    <row r="9326" spans="3:19">
      <c r="C9326" s="577"/>
      <c r="R9326" s="577"/>
      <c r="S9326" s="577"/>
    </row>
    <row r="9327" spans="3:19">
      <c r="C9327" s="577"/>
      <c r="R9327" s="577"/>
      <c r="S9327" s="577"/>
    </row>
    <row r="9328" spans="3:19">
      <c r="C9328" s="577"/>
      <c r="R9328" s="577"/>
      <c r="S9328" s="577"/>
    </row>
    <row r="9329" spans="3:19">
      <c r="C9329" s="577"/>
      <c r="R9329" s="577"/>
      <c r="S9329" s="577"/>
    </row>
    <row r="9330" spans="3:19">
      <c r="C9330" s="577"/>
      <c r="R9330" s="577"/>
      <c r="S9330" s="577"/>
    </row>
    <row r="9331" spans="3:19">
      <c r="C9331" s="577"/>
      <c r="R9331" s="577"/>
      <c r="S9331" s="577"/>
    </row>
    <row r="9332" spans="3:19">
      <c r="C9332" s="577"/>
      <c r="R9332" s="577"/>
      <c r="S9332" s="577"/>
    </row>
    <row r="9333" spans="3:19">
      <c r="C9333" s="577"/>
      <c r="R9333" s="577"/>
      <c r="S9333" s="577"/>
    </row>
    <row r="9334" spans="3:19">
      <c r="C9334" s="577"/>
      <c r="R9334" s="577"/>
      <c r="S9334" s="577"/>
    </row>
    <row r="9335" spans="3:19">
      <c r="C9335" s="577"/>
      <c r="R9335" s="577"/>
      <c r="S9335" s="577"/>
    </row>
    <row r="9336" spans="3:19">
      <c r="C9336" s="577"/>
      <c r="R9336" s="577"/>
      <c r="S9336" s="577"/>
    </row>
    <row r="9337" spans="3:19">
      <c r="C9337" s="577"/>
      <c r="R9337" s="577"/>
      <c r="S9337" s="577"/>
    </row>
    <row r="9338" spans="3:19">
      <c r="C9338" s="577"/>
      <c r="R9338" s="577"/>
      <c r="S9338" s="577"/>
    </row>
    <row r="9339" spans="3:19">
      <c r="C9339" s="577"/>
      <c r="R9339" s="577"/>
      <c r="S9339" s="577"/>
    </row>
    <row r="9340" spans="3:19">
      <c r="C9340" s="577"/>
      <c r="R9340" s="577"/>
      <c r="S9340" s="577"/>
    </row>
    <row r="9341" spans="3:19">
      <c r="C9341" s="577"/>
      <c r="R9341" s="577"/>
      <c r="S9341" s="577"/>
    </row>
    <row r="9342" spans="3:19">
      <c r="C9342" s="577"/>
      <c r="R9342" s="577"/>
      <c r="S9342" s="577"/>
    </row>
    <row r="9343" spans="3:19">
      <c r="C9343" s="577"/>
      <c r="R9343" s="577"/>
      <c r="S9343" s="577"/>
    </row>
    <row r="9344" spans="3:19">
      <c r="C9344" s="577"/>
      <c r="R9344" s="577"/>
      <c r="S9344" s="577"/>
    </row>
    <row r="9345" spans="3:19">
      <c r="C9345" s="577"/>
      <c r="R9345" s="577"/>
      <c r="S9345" s="577"/>
    </row>
    <row r="9346" spans="3:19">
      <c r="C9346" s="577"/>
      <c r="R9346" s="577"/>
      <c r="S9346" s="577"/>
    </row>
    <row r="9347" spans="3:19">
      <c r="C9347" s="577"/>
      <c r="R9347" s="577"/>
      <c r="S9347" s="577"/>
    </row>
    <row r="9348" spans="3:19">
      <c r="C9348" s="577"/>
      <c r="R9348" s="577"/>
      <c r="S9348" s="577"/>
    </row>
    <row r="9349" spans="3:19">
      <c r="C9349" s="577"/>
      <c r="R9349" s="577"/>
      <c r="S9349" s="577"/>
    </row>
    <row r="9350" spans="3:19">
      <c r="C9350" s="577"/>
      <c r="R9350" s="577"/>
      <c r="S9350" s="577"/>
    </row>
    <row r="9351" spans="3:19">
      <c r="C9351" s="577"/>
      <c r="R9351" s="577"/>
      <c r="S9351" s="577"/>
    </row>
    <row r="9352" spans="3:19">
      <c r="C9352" s="577"/>
      <c r="R9352" s="577"/>
      <c r="S9352" s="577"/>
    </row>
    <row r="9353" spans="3:19">
      <c r="C9353" s="577"/>
      <c r="R9353" s="577"/>
      <c r="S9353" s="577"/>
    </row>
    <row r="9354" spans="3:19">
      <c r="C9354" s="577"/>
      <c r="R9354" s="577"/>
      <c r="S9354" s="577"/>
    </row>
    <row r="9355" spans="3:19">
      <c r="C9355" s="577"/>
      <c r="R9355" s="577"/>
      <c r="S9355" s="577"/>
    </row>
    <row r="9356" spans="3:19">
      <c r="C9356" s="577"/>
      <c r="R9356" s="577"/>
      <c r="S9356" s="577"/>
    </row>
    <row r="9357" spans="3:19">
      <c r="C9357" s="577"/>
      <c r="R9357" s="577"/>
      <c r="S9357" s="577"/>
    </row>
    <row r="9358" spans="3:19">
      <c r="C9358" s="577"/>
      <c r="R9358" s="577"/>
      <c r="S9358" s="577"/>
    </row>
    <row r="9359" spans="3:19">
      <c r="C9359" s="577"/>
      <c r="R9359" s="577"/>
      <c r="S9359" s="577"/>
    </row>
    <row r="9360" spans="3:19">
      <c r="C9360" s="577"/>
      <c r="R9360" s="577"/>
      <c r="S9360" s="577"/>
    </row>
    <row r="9361" spans="3:19">
      <c r="C9361" s="577"/>
      <c r="R9361" s="577"/>
      <c r="S9361" s="577"/>
    </row>
    <row r="9362" spans="3:19">
      <c r="C9362" s="577"/>
      <c r="R9362" s="577"/>
      <c r="S9362" s="577"/>
    </row>
    <row r="9363" spans="3:19">
      <c r="C9363" s="577"/>
      <c r="R9363" s="577"/>
      <c r="S9363" s="577"/>
    </row>
    <row r="9364" spans="3:19">
      <c r="C9364" s="577"/>
      <c r="R9364" s="577"/>
      <c r="S9364" s="577"/>
    </row>
    <row r="9365" spans="3:19">
      <c r="C9365" s="577"/>
      <c r="R9365" s="577"/>
      <c r="S9365" s="577"/>
    </row>
    <row r="9366" spans="3:19">
      <c r="C9366" s="577"/>
      <c r="R9366" s="577"/>
      <c r="S9366" s="577"/>
    </row>
    <row r="9367" spans="3:19">
      <c r="C9367" s="577"/>
      <c r="R9367" s="577"/>
      <c r="S9367" s="577"/>
    </row>
    <row r="9368" spans="3:19">
      <c r="C9368" s="577"/>
      <c r="R9368" s="577"/>
      <c r="S9368" s="577"/>
    </row>
    <row r="9369" spans="3:19">
      <c r="C9369" s="577"/>
      <c r="R9369" s="577"/>
      <c r="S9369" s="577"/>
    </row>
    <row r="9370" spans="3:19">
      <c r="C9370" s="577"/>
      <c r="R9370" s="577"/>
      <c r="S9370" s="577"/>
    </row>
    <row r="9371" spans="3:19">
      <c r="C9371" s="577"/>
      <c r="R9371" s="577"/>
      <c r="S9371" s="577"/>
    </row>
    <row r="9372" spans="3:19">
      <c r="C9372" s="577"/>
      <c r="R9372" s="577"/>
      <c r="S9372" s="577"/>
    </row>
    <row r="9373" spans="3:19">
      <c r="C9373" s="577"/>
      <c r="R9373" s="577"/>
      <c r="S9373" s="577"/>
    </row>
    <row r="9374" spans="3:19">
      <c r="C9374" s="577"/>
      <c r="R9374" s="577"/>
      <c r="S9374" s="577"/>
    </row>
    <row r="9375" spans="3:19">
      <c r="C9375" s="577"/>
      <c r="R9375" s="577"/>
      <c r="S9375" s="577"/>
    </row>
    <row r="9376" spans="3:19">
      <c r="C9376" s="577"/>
      <c r="R9376" s="577"/>
      <c r="S9376" s="577"/>
    </row>
    <row r="9377" spans="3:19">
      <c r="C9377" s="577"/>
      <c r="R9377" s="577"/>
      <c r="S9377" s="577"/>
    </row>
    <row r="9378" spans="3:19">
      <c r="C9378" s="577"/>
      <c r="R9378" s="577"/>
      <c r="S9378" s="577"/>
    </row>
    <row r="9379" spans="3:19">
      <c r="C9379" s="577"/>
      <c r="R9379" s="577"/>
      <c r="S9379" s="577"/>
    </row>
    <row r="9380" spans="3:19">
      <c r="C9380" s="577"/>
      <c r="R9380" s="577"/>
      <c r="S9380" s="577"/>
    </row>
    <row r="9381" spans="3:19">
      <c r="C9381" s="577"/>
      <c r="R9381" s="577"/>
      <c r="S9381" s="577"/>
    </row>
    <row r="9382" spans="3:19">
      <c r="C9382" s="577"/>
      <c r="R9382" s="577"/>
      <c r="S9382" s="577"/>
    </row>
    <row r="9383" spans="3:19">
      <c r="C9383" s="577"/>
      <c r="R9383" s="577"/>
      <c r="S9383" s="577"/>
    </row>
    <row r="9384" spans="3:19">
      <c r="C9384" s="577"/>
      <c r="R9384" s="577"/>
      <c r="S9384" s="577"/>
    </row>
    <row r="9385" spans="3:19">
      <c r="C9385" s="577"/>
      <c r="R9385" s="577"/>
      <c r="S9385" s="577"/>
    </row>
    <row r="9386" spans="3:19">
      <c r="C9386" s="577"/>
      <c r="R9386" s="577"/>
      <c r="S9386" s="577"/>
    </row>
    <row r="9387" spans="3:19">
      <c r="C9387" s="577"/>
      <c r="R9387" s="577"/>
      <c r="S9387" s="577"/>
    </row>
    <row r="9388" spans="3:19">
      <c r="C9388" s="577"/>
      <c r="R9388" s="577"/>
      <c r="S9388" s="577"/>
    </row>
    <row r="9389" spans="3:19">
      <c r="C9389" s="577"/>
      <c r="R9389" s="577"/>
      <c r="S9389" s="577"/>
    </row>
    <row r="9390" spans="3:19">
      <c r="C9390" s="577"/>
      <c r="R9390" s="577"/>
      <c r="S9390" s="577"/>
    </row>
    <row r="9391" spans="3:19">
      <c r="C9391" s="577"/>
      <c r="R9391" s="577"/>
      <c r="S9391" s="577"/>
    </row>
    <row r="9392" spans="3:19">
      <c r="C9392" s="577"/>
      <c r="R9392" s="577"/>
      <c r="S9392" s="577"/>
    </row>
    <row r="9393" spans="3:19">
      <c r="C9393" s="577"/>
      <c r="R9393" s="577"/>
      <c r="S9393" s="577"/>
    </row>
    <row r="9394" spans="3:19">
      <c r="C9394" s="577"/>
      <c r="R9394" s="577"/>
      <c r="S9394" s="577"/>
    </row>
    <row r="9395" spans="3:19">
      <c r="C9395" s="577"/>
      <c r="R9395" s="577"/>
      <c r="S9395" s="577"/>
    </row>
    <row r="9396" spans="3:19">
      <c r="C9396" s="577"/>
      <c r="R9396" s="577"/>
      <c r="S9396" s="577"/>
    </row>
    <row r="9397" spans="3:19">
      <c r="C9397" s="577"/>
      <c r="R9397" s="577"/>
      <c r="S9397" s="577"/>
    </row>
    <row r="9398" spans="3:19">
      <c r="C9398" s="577"/>
      <c r="R9398" s="577"/>
      <c r="S9398" s="577"/>
    </row>
    <row r="9399" spans="3:19">
      <c r="C9399" s="577"/>
      <c r="R9399" s="577"/>
      <c r="S9399" s="577"/>
    </row>
    <row r="9400" spans="3:19">
      <c r="C9400" s="577"/>
      <c r="R9400" s="577"/>
      <c r="S9400" s="577"/>
    </row>
    <row r="9401" spans="3:19">
      <c r="C9401" s="577"/>
      <c r="R9401" s="577"/>
      <c r="S9401" s="577"/>
    </row>
    <row r="9402" spans="3:19">
      <c r="C9402" s="577"/>
      <c r="R9402" s="577"/>
      <c r="S9402" s="577"/>
    </row>
    <row r="9403" spans="3:19">
      <c r="C9403" s="577"/>
      <c r="R9403" s="577"/>
      <c r="S9403" s="577"/>
    </row>
    <row r="9404" spans="3:19">
      <c r="C9404" s="577"/>
      <c r="R9404" s="577"/>
      <c r="S9404" s="577"/>
    </row>
    <row r="9405" spans="3:19">
      <c r="C9405" s="577"/>
      <c r="R9405" s="577"/>
      <c r="S9405" s="577"/>
    </row>
    <row r="9406" spans="3:19">
      <c r="C9406" s="577"/>
      <c r="R9406" s="577"/>
      <c r="S9406" s="577"/>
    </row>
    <row r="9407" spans="3:19">
      <c r="C9407" s="577"/>
      <c r="R9407" s="577"/>
      <c r="S9407" s="577"/>
    </row>
    <row r="9408" spans="3:19">
      <c r="C9408" s="577"/>
      <c r="R9408" s="577"/>
      <c r="S9408" s="577"/>
    </row>
    <row r="9409" spans="3:19">
      <c r="C9409" s="577"/>
      <c r="R9409" s="577"/>
      <c r="S9409" s="577"/>
    </row>
    <row r="9410" spans="3:19">
      <c r="C9410" s="577"/>
      <c r="R9410" s="577"/>
      <c r="S9410" s="577"/>
    </row>
    <row r="9411" spans="3:19">
      <c r="C9411" s="577"/>
      <c r="R9411" s="577"/>
      <c r="S9411" s="577"/>
    </row>
    <row r="9412" spans="3:19">
      <c r="C9412" s="577"/>
      <c r="R9412" s="577"/>
      <c r="S9412" s="577"/>
    </row>
    <row r="9413" spans="3:19">
      <c r="C9413" s="577"/>
      <c r="R9413" s="577"/>
      <c r="S9413" s="577"/>
    </row>
    <row r="9414" spans="3:19">
      <c r="C9414" s="577"/>
      <c r="R9414" s="577"/>
      <c r="S9414" s="577"/>
    </row>
    <row r="9415" spans="3:19">
      <c r="C9415" s="577"/>
      <c r="R9415" s="577"/>
      <c r="S9415" s="577"/>
    </row>
    <row r="9416" spans="3:19">
      <c r="C9416" s="577"/>
      <c r="R9416" s="577"/>
      <c r="S9416" s="577"/>
    </row>
    <row r="9417" spans="3:19">
      <c r="C9417" s="577"/>
      <c r="R9417" s="577"/>
      <c r="S9417" s="577"/>
    </row>
    <row r="9418" spans="3:19">
      <c r="C9418" s="577"/>
      <c r="R9418" s="577"/>
      <c r="S9418" s="577"/>
    </row>
    <row r="9419" spans="3:19">
      <c r="C9419" s="577"/>
      <c r="R9419" s="577"/>
      <c r="S9419" s="577"/>
    </row>
    <row r="9420" spans="3:19">
      <c r="C9420" s="577"/>
      <c r="R9420" s="577"/>
      <c r="S9420" s="577"/>
    </row>
    <row r="9421" spans="3:19">
      <c r="C9421" s="577"/>
      <c r="R9421" s="577"/>
      <c r="S9421" s="577"/>
    </row>
    <row r="9422" spans="3:19">
      <c r="C9422" s="577"/>
      <c r="R9422" s="577"/>
      <c r="S9422" s="577"/>
    </row>
    <row r="9423" spans="3:19">
      <c r="C9423" s="577"/>
      <c r="R9423" s="577"/>
      <c r="S9423" s="577"/>
    </row>
    <row r="9424" spans="3:19">
      <c r="C9424" s="577"/>
      <c r="R9424" s="577"/>
      <c r="S9424" s="577"/>
    </row>
    <row r="9425" spans="3:19">
      <c r="C9425" s="577"/>
      <c r="R9425" s="577"/>
      <c r="S9425" s="577"/>
    </row>
    <row r="9426" spans="3:19">
      <c r="C9426" s="577"/>
      <c r="R9426" s="577"/>
      <c r="S9426" s="577"/>
    </row>
    <row r="9427" spans="3:19">
      <c r="C9427" s="577"/>
      <c r="R9427" s="577"/>
      <c r="S9427" s="577"/>
    </row>
    <row r="9428" spans="3:19">
      <c r="C9428" s="577"/>
      <c r="R9428" s="577"/>
      <c r="S9428" s="577"/>
    </row>
    <row r="9429" spans="3:19">
      <c r="C9429" s="577"/>
      <c r="R9429" s="577"/>
      <c r="S9429" s="577"/>
    </row>
    <row r="9430" spans="3:19">
      <c r="C9430" s="577"/>
      <c r="R9430" s="577"/>
      <c r="S9430" s="577"/>
    </row>
    <row r="9431" spans="3:19">
      <c r="C9431" s="577"/>
      <c r="R9431" s="577"/>
      <c r="S9431" s="577"/>
    </row>
    <row r="9432" spans="3:19">
      <c r="C9432" s="577"/>
      <c r="R9432" s="577"/>
      <c r="S9432" s="577"/>
    </row>
    <row r="9433" spans="3:19">
      <c r="C9433" s="577"/>
      <c r="R9433" s="577"/>
      <c r="S9433" s="577"/>
    </row>
    <row r="9434" spans="3:19">
      <c r="C9434" s="577"/>
      <c r="R9434" s="577"/>
      <c r="S9434" s="577"/>
    </row>
    <row r="9435" spans="3:19">
      <c r="C9435" s="577"/>
      <c r="R9435" s="577"/>
      <c r="S9435" s="577"/>
    </row>
    <row r="9436" spans="3:19">
      <c r="C9436" s="577"/>
      <c r="R9436" s="577"/>
      <c r="S9436" s="577"/>
    </row>
    <row r="9437" spans="3:19">
      <c r="C9437" s="577"/>
      <c r="R9437" s="577"/>
      <c r="S9437" s="577"/>
    </row>
    <row r="9438" spans="3:19">
      <c r="C9438" s="577"/>
      <c r="R9438" s="577"/>
      <c r="S9438" s="577"/>
    </row>
    <row r="9439" spans="3:19">
      <c r="C9439" s="577"/>
      <c r="R9439" s="577"/>
      <c r="S9439" s="577"/>
    </row>
    <row r="9440" spans="3:19">
      <c r="C9440" s="577"/>
      <c r="R9440" s="577"/>
      <c r="S9440" s="577"/>
    </row>
    <row r="9441" spans="3:19">
      <c r="C9441" s="577"/>
      <c r="R9441" s="577"/>
      <c r="S9441" s="577"/>
    </row>
    <row r="9442" spans="3:19">
      <c r="C9442" s="577"/>
      <c r="R9442" s="577"/>
      <c r="S9442" s="577"/>
    </row>
    <row r="9443" spans="3:19">
      <c r="C9443" s="577"/>
      <c r="R9443" s="577"/>
      <c r="S9443" s="577"/>
    </row>
    <row r="9444" spans="3:19">
      <c r="C9444" s="577"/>
      <c r="R9444" s="577"/>
      <c r="S9444" s="577"/>
    </row>
    <row r="9445" spans="3:19">
      <c r="C9445" s="577"/>
      <c r="R9445" s="577"/>
      <c r="S9445" s="577"/>
    </row>
    <row r="9446" spans="3:19">
      <c r="C9446" s="577"/>
      <c r="R9446" s="577"/>
      <c r="S9446" s="577"/>
    </row>
    <row r="9447" spans="3:19">
      <c r="C9447" s="577"/>
      <c r="R9447" s="577"/>
      <c r="S9447" s="577"/>
    </row>
    <row r="9448" spans="3:19">
      <c r="C9448" s="577"/>
      <c r="R9448" s="577"/>
      <c r="S9448" s="577"/>
    </row>
    <row r="9449" spans="3:19">
      <c r="C9449" s="577"/>
      <c r="R9449" s="577"/>
      <c r="S9449" s="577"/>
    </row>
    <row r="9450" spans="3:19">
      <c r="C9450" s="577"/>
      <c r="R9450" s="577"/>
      <c r="S9450" s="577"/>
    </row>
    <row r="9451" spans="3:19">
      <c r="C9451" s="577"/>
      <c r="R9451" s="577"/>
      <c r="S9451" s="577"/>
    </row>
    <row r="9452" spans="3:19">
      <c r="C9452" s="577"/>
      <c r="R9452" s="577"/>
      <c r="S9452" s="577"/>
    </row>
    <row r="9453" spans="3:19">
      <c r="C9453" s="577"/>
      <c r="R9453" s="577"/>
      <c r="S9453" s="577"/>
    </row>
    <row r="9454" spans="3:19">
      <c r="C9454" s="577"/>
      <c r="R9454" s="577"/>
      <c r="S9454" s="577"/>
    </row>
    <row r="9455" spans="3:19">
      <c r="C9455" s="577"/>
      <c r="R9455" s="577"/>
      <c r="S9455" s="577"/>
    </row>
    <row r="9456" spans="3:19">
      <c r="C9456" s="577"/>
      <c r="R9456" s="577"/>
      <c r="S9456" s="577"/>
    </row>
    <row r="9457" spans="3:19">
      <c r="C9457" s="577"/>
      <c r="R9457" s="577"/>
      <c r="S9457" s="577"/>
    </row>
    <row r="9458" spans="3:19">
      <c r="C9458" s="577"/>
      <c r="R9458" s="577"/>
      <c r="S9458" s="577"/>
    </row>
    <row r="9459" spans="3:19">
      <c r="C9459" s="577"/>
      <c r="R9459" s="577"/>
      <c r="S9459" s="577"/>
    </row>
    <row r="9460" spans="3:19">
      <c r="C9460" s="577"/>
      <c r="R9460" s="577"/>
      <c r="S9460" s="577"/>
    </row>
    <row r="9461" spans="3:19">
      <c r="C9461" s="577"/>
      <c r="R9461" s="577"/>
      <c r="S9461" s="577"/>
    </row>
    <row r="9462" spans="3:19">
      <c r="C9462" s="577"/>
      <c r="R9462" s="577"/>
      <c r="S9462" s="577"/>
    </row>
    <row r="9463" spans="3:19">
      <c r="C9463" s="577"/>
      <c r="R9463" s="577"/>
      <c r="S9463" s="577"/>
    </row>
    <row r="9464" spans="3:19">
      <c r="C9464" s="577"/>
      <c r="R9464" s="577"/>
      <c r="S9464" s="577"/>
    </row>
    <row r="9465" spans="3:19">
      <c r="C9465" s="577"/>
      <c r="R9465" s="577"/>
      <c r="S9465" s="577"/>
    </row>
    <row r="9466" spans="3:19">
      <c r="C9466" s="577"/>
      <c r="R9466" s="577"/>
      <c r="S9466" s="577"/>
    </row>
    <row r="9467" spans="3:19">
      <c r="C9467" s="577"/>
      <c r="K9467" s="577"/>
      <c r="R9467" s="577"/>
      <c r="S9467" s="577"/>
    </row>
    <row r="9468" spans="3:19">
      <c r="C9468" s="577"/>
      <c r="R9468" s="577"/>
      <c r="S9468" s="577"/>
    </row>
    <row r="9469" spans="3:19">
      <c r="C9469" s="577"/>
      <c r="R9469" s="577"/>
      <c r="S9469" s="577"/>
    </row>
    <row r="9470" spans="3:19">
      <c r="C9470" s="577"/>
      <c r="R9470" s="577"/>
      <c r="S9470" s="577"/>
    </row>
    <row r="9471" spans="3:19">
      <c r="C9471" s="577"/>
      <c r="R9471" s="577"/>
      <c r="S9471" s="577"/>
    </row>
    <row r="9472" spans="3:19">
      <c r="C9472" s="577"/>
      <c r="R9472" s="577"/>
      <c r="S9472" s="577"/>
    </row>
    <row r="9473" spans="3:19">
      <c r="C9473" s="577"/>
      <c r="R9473" s="577"/>
      <c r="S9473" s="577"/>
    </row>
    <row r="9474" spans="3:19">
      <c r="C9474" s="577"/>
      <c r="R9474" s="577"/>
      <c r="S9474" s="577"/>
    </row>
    <row r="9475" spans="3:19">
      <c r="C9475" s="577"/>
      <c r="R9475" s="577"/>
      <c r="S9475" s="577"/>
    </row>
    <row r="9476" spans="3:19">
      <c r="C9476" s="577"/>
      <c r="R9476" s="577"/>
      <c r="S9476" s="577"/>
    </row>
    <row r="9477" spans="3:19">
      <c r="C9477" s="577"/>
      <c r="R9477" s="577"/>
      <c r="S9477" s="577"/>
    </row>
    <row r="9478" spans="3:19">
      <c r="C9478" s="577"/>
      <c r="R9478" s="577"/>
      <c r="S9478" s="577"/>
    </row>
    <row r="9479" spans="3:19">
      <c r="C9479" s="577"/>
      <c r="R9479" s="577"/>
      <c r="S9479" s="577"/>
    </row>
    <row r="9480" spans="3:19">
      <c r="C9480" s="577"/>
      <c r="R9480" s="577"/>
      <c r="S9480" s="577"/>
    </row>
    <row r="9481" spans="3:19">
      <c r="C9481" s="577"/>
      <c r="R9481" s="577"/>
      <c r="S9481" s="577"/>
    </row>
    <row r="9482" spans="3:19">
      <c r="C9482" s="577"/>
      <c r="R9482" s="577"/>
      <c r="S9482" s="577"/>
    </row>
    <row r="9483" spans="3:19">
      <c r="C9483" s="577"/>
      <c r="R9483" s="577"/>
      <c r="S9483" s="577"/>
    </row>
    <row r="9484" spans="3:19">
      <c r="C9484" s="577"/>
      <c r="R9484" s="577"/>
      <c r="S9484" s="577"/>
    </row>
    <row r="9485" spans="3:19">
      <c r="C9485" s="577"/>
      <c r="R9485" s="577"/>
      <c r="S9485" s="577"/>
    </row>
    <row r="9486" spans="3:19">
      <c r="C9486" s="577"/>
      <c r="R9486" s="577"/>
      <c r="S9486" s="577"/>
    </row>
    <row r="9487" spans="3:19">
      <c r="C9487" s="577"/>
      <c r="R9487" s="577"/>
      <c r="S9487" s="577"/>
    </row>
    <row r="9488" spans="3:19">
      <c r="C9488" s="577"/>
      <c r="R9488" s="577"/>
      <c r="S9488" s="577"/>
    </row>
    <row r="9489" spans="3:19">
      <c r="C9489" s="577"/>
      <c r="R9489" s="577"/>
      <c r="S9489" s="577"/>
    </row>
    <row r="9490" spans="3:19">
      <c r="C9490" s="577"/>
      <c r="R9490" s="577"/>
      <c r="S9490" s="577"/>
    </row>
    <row r="9491" spans="3:19">
      <c r="C9491" s="577"/>
      <c r="R9491" s="577"/>
      <c r="S9491" s="577"/>
    </row>
    <row r="9492" spans="3:19">
      <c r="C9492" s="577"/>
      <c r="R9492" s="577"/>
      <c r="S9492" s="577"/>
    </row>
    <row r="9493" spans="3:19">
      <c r="C9493" s="577"/>
      <c r="R9493" s="577"/>
      <c r="S9493" s="577"/>
    </row>
    <row r="9494" spans="3:19">
      <c r="C9494" s="577"/>
      <c r="R9494" s="577"/>
      <c r="S9494" s="577"/>
    </row>
    <row r="9495" spans="3:19">
      <c r="C9495" s="577"/>
      <c r="R9495" s="577"/>
      <c r="S9495" s="577"/>
    </row>
    <row r="9496" spans="3:19">
      <c r="C9496" s="577"/>
      <c r="R9496" s="577"/>
      <c r="S9496" s="577"/>
    </row>
    <row r="9497" spans="3:19">
      <c r="C9497" s="577"/>
      <c r="R9497" s="577"/>
      <c r="S9497" s="577"/>
    </row>
    <row r="9498" spans="3:19">
      <c r="C9498" s="577"/>
      <c r="R9498" s="577"/>
      <c r="S9498" s="577"/>
    </row>
    <row r="9499" spans="3:19">
      <c r="C9499" s="577"/>
      <c r="R9499" s="577"/>
      <c r="S9499" s="577"/>
    </row>
    <row r="9500" spans="3:19">
      <c r="C9500" s="577"/>
      <c r="R9500" s="577"/>
      <c r="S9500" s="577"/>
    </row>
    <row r="9501" spans="3:19">
      <c r="C9501" s="577"/>
      <c r="R9501" s="577"/>
      <c r="S9501" s="577"/>
    </row>
    <row r="9502" spans="3:19">
      <c r="C9502" s="577"/>
      <c r="R9502" s="577"/>
      <c r="S9502" s="577"/>
    </row>
    <row r="9503" spans="3:19">
      <c r="C9503" s="577"/>
      <c r="R9503" s="577"/>
      <c r="S9503" s="577"/>
    </row>
    <row r="9504" spans="3:19">
      <c r="C9504" s="577"/>
      <c r="R9504" s="577"/>
      <c r="S9504" s="577"/>
    </row>
    <row r="9505" spans="3:19">
      <c r="C9505" s="577"/>
      <c r="R9505" s="577"/>
      <c r="S9505" s="577"/>
    </row>
    <row r="9506" spans="3:19">
      <c r="C9506" s="577"/>
      <c r="R9506" s="577"/>
      <c r="S9506" s="577"/>
    </row>
    <row r="9507" spans="3:19">
      <c r="C9507" s="577"/>
      <c r="R9507" s="577"/>
      <c r="S9507" s="577"/>
    </row>
    <row r="9508" spans="3:19">
      <c r="C9508" s="577"/>
      <c r="R9508" s="577"/>
      <c r="S9508" s="577"/>
    </row>
    <row r="9509" spans="3:19">
      <c r="C9509" s="577"/>
      <c r="R9509" s="577"/>
      <c r="S9509" s="577"/>
    </row>
    <row r="9510" spans="3:19">
      <c r="C9510" s="577"/>
      <c r="K9510" s="577"/>
      <c r="R9510" s="577"/>
      <c r="S9510" s="577"/>
    </row>
    <row r="9511" spans="3:19">
      <c r="C9511" s="577"/>
      <c r="R9511" s="577"/>
      <c r="S9511" s="577"/>
    </row>
    <row r="9512" spans="3:19">
      <c r="C9512" s="577"/>
      <c r="R9512" s="577"/>
      <c r="S9512" s="577"/>
    </row>
    <row r="9513" spans="3:19">
      <c r="C9513" s="577"/>
      <c r="R9513" s="577"/>
      <c r="S9513" s="577"/>
    </row>
    <row r="9514" spans="3:19">
      <c r="C9514" s="577"/>
      <c r="R9514" s="577"/>
      <c r="S9514" s="577"/>
    </row>
    <row r="9515" spans="3:19">
      <c r="C9515" s="577"/>
      <c r="R9515" s="577"/>
      <c r="S9515" s="577"/>
    </row>
    <row r="9516" spans="3:19">
      <c r="C9516" s="577"/>
      <c r="R9516" s="577"/>
      <c r="S9516" s="577"/>
    </row>
    <row r="9517" spans="3:19">
      <c r="C9517" s="577"/>
      <c r="R9517" s="577"/>
      <c r="S9517" s="577"/>
    </row>
    <row r="9518" spans="3:19">
      <c r="C9518" s="577"/>
      <c r="R9518" s="577"/>
      <c r="S9518" s="577"/>
    </row>
    <row r="9519" spans="3:19">
      <c r="C9519" s="577"/>
      <c r="R9519" s="577"/>
      <c r="S9519" s="577"/>
    </row>
    <row r="9520" spans="3:19">
      <c r="C9520" s="577"/>
      <c r="R9520" s="577"/>
      <c r="S9520" s="577"/>
    </row>
    <row r="9521" spans="3:19">
      <c r="C9521" s="577"/>
      <c r="R9521" s="577"/>
      <c r="S9521" s="577"/>
    </row>
    <row r="9522" spans="3:19">
      <c r="C9522" s="577"/>
      <c r="R9522" s="577"/>
      <c r="S9522" s="577"/>
    </row>
    <row r="9523" spans="3:19">
      <c r="C9523" s="577"/>
      <c r="R9523" s="577"/>
      <c r="S9523" s="577"/>
    </row>
    <row r="9524" spans="3:19">
      <c r="C9524" s="577"/>
      <c r="R9524" s="577"/>
      <c r="S9524" s="577"/>
    </row>
    <row r="9525" spans="3:19">
      <c r="C9525" s="577"/>
      <c r="R9525" s="577"/>
      <c r="S9525" s="577"/>
    </row>
    <row r="9526" spans="3:19">
      <c r="C9526" s="577"/>
      <c r="R9526" s="577"/>
      <c r="S9526" s="577"/>
    </row>
    <row r="9527" spans="3:19">
      <c r="C9527" s="577"/>
      <c r="R9527" s="577"/>
      <c r="S9527" s="577"/>
    </row>
    <row r="9528" spans="3:19">
      <c r="C9528" s="577"/>
      <c r="R9528" s="577"/>
      <c r="S9528" s="577"/>
    </row>
    <row r="9529" spans="3:19">
      <c r="C9529" s="577"/>
      <c r="R9529" s="577"/>
      <c r="S9529" s="577"/>
    </row>
    <row r="9530" spans="3:19">
      <c r="C9530" s="577"/>
      <c r="R9530" s="577"/>
      <c r="S9530" s="577"/>
    </row>
    <row r="9531" spans="3:19">
      <c r="C9531" s="577"/>
      <c r="R9531" s="577"/>
      <c r="S9531" s="577"/>
    </row>
    <row r="9532" spans="3:19">
      <c r="C9532" s="577"/>
      <c r="R9532" s="577"/>
      <c r="S9532" s="577"/>
    </row>
    <row r="9533" spans="3:19">
      <c r="C9533" s="577"/>
      <c r="R9533" s="577"/>
      <c r="S9533" s="577"/>
    </row>
    <row r="9534" spans="3:19">
      <c r="C9534" s="577"/>
      <c r="R9534" s="577"/>
      <c r="S9534" s="577"/>
    </row>
    <row r="9535" spans="3:19">
      <c r="C9535" s="577"/>
      <c r="R9535" s="577"/>
      <c r="S9535" s="577"/>
    </row>
    <row r="9536" spans="3:19">
      <c r="C9536" s="577"/>
      <c r="R9536" s="577"/>
      <c r="S9536" s="577"/>
    </row>
    <row r="9537" spans="3:19">
      <c r="C9537" s="577"/>
      <c r="R9537" s="577"/>
      <c r="S9537" s="577"/>
    </row>
    <row r="9538" spans="3:19">
      <c r="C9538" s="577"/>
      <c r="R9538" s="577"/>
      <c r="S9538" s="577"/>
    </row>
    <row r="9539" spans="3:19">
      <c r="C9539" s="577"/>
      <c r="R9539" s="577"/>
      <c r="S9539" s="577"/>
    </row>
    <row r="9540" spans="3:19">
      <c r="C9540" s="577"/>
      <c r="R9540" s="577"/>
      <c r="S9540" s="577"/>
    </row>
    <row r="9541" spans="3:19">
      <c r="C9541" s="577"/>
      <c r="R9541" s="577"/>
      <c r="S9541" s="577"/>
    </row>
    <row r="9542" spans="3:19">
      <c r="C9542" s="577"/>
      <c r="R9542" s="577"/>
      <c r="S9542" s="577"/>
    </row>
    <row r="9543" spans="3:19">
      <c r="C9543" s="577"/>
      <c r="R9543" s="577"/>
      <c r="S9543" s="577"/>
    </row>
    <row r="9544" spans="3:19">
      <c r="C9544" s="577"/>
      <c r="R9544" s="577"/>
      <c r="S9544" s="577"/>
    </row>
    <row r="9545" spans="3:19">
      <c r="C9545" s="577"/>
      <c r="R9545" s="577"/>
      <c r="S9545" s="577"/>
    </row>
    <row r="9546" spans="3:19">
      <c r="C9546" s="577"/>
      <c r="R9546" s="577"/>
      <c r="S9546" s="577"/>
    </row>
    <row r="9547" spans="3:19">
      <c r="C9547" s="577"/>
      <c r="R9547" s="577"/>
      <c r="S9547" s="577"/>
    </row>
    <row r="9548" spans="3:19">
      <c r="C9548" s="577"/>
      <c r="R9548" s="577"/>
      <c r="S9548" s="577"/>
    </row>
    <row r="9549" spans="3:19">
      <c r="C9549" s="577"/>
      <c r="R9549" s="577"/>
      <c r="S9549" s="577"/>
    </row>
    <row r="9550" spans="3:19">
      <c r="C9550" s="577"/>
      <c r="R9550" s="577"/>
      <c r="S9550" s="577"/>
    </row>
    <row r="9551" spans="3:19">
      <c r="C9551" s="577"/>
      <c r="R9551" s="577"/>
      <c r="S9551" s="577"/>
    </row>
    <row r="9552" spans="3:19">
      <c r="C9552" s="577"/>
      <c r="R9552" s="577"/>
      <c r="S9552" s="577"/>
    </row>
    <row r="9553" spans="3:19">
      <c r="C9553" s="577"/>
      <c r="R9553" s="577"/>
      <c r="S9553" s="577"/>
    </row>
    <row r="9554" spans="3:19">
      <c r="C9554" s="577"/>
      <c r="R9554" s="577"/>
      <c r="S9554" s="577"/>
    </row>
    <row r="9555" spans="3:19">
      <c r="C9555" s="577"/>
      <c r="R9555" s="577"/>
      <c r="S9555" s="577"/>
    </row>
    <row r="9556" spans="3:19">
      <c r="C9556" s="577"/>
      <c r="R9556" s="577"/>
      <c r="S9556" s="577"/>
    </row>
    <row r="9557" spans="3:19">
      <c r="C9557" s="577"/>
      <c r="R9557" s="577"/>
      <c r="S9557" s="577"/>
    </row>
    <row r="9558" spans="3:19">
      <c r="C9558" s="577"/>
      <c r="R9558" s="577"/>
      <c r="S9558" s="577"/>
    </row>
    <row r="9559" spans="3:19">
      <c r="C9559" s="577"/>
      <c r="R9559" s="577"/>
      <c r="S9559" s="577"/>
    </row>
    <row r="9560" spans="3:19">
      <c r="C9560" s="577"/>
      <c r="R9560" s="577"/>
      <c r="S9560" s="577"/>
    </row>
    <row r="9561" spans="3:19">
      <c r="C9561" s="577"/>
      <c r="R9561" s="577"/>
      <c r="S9561" s="577"/>
    </row>
    <row r="9562" spans="3:19">
      <c r="C9562" s="577"/>
      <c r="R9562" s="577"/>
      <c r="S9562" s="577"/>
    </row>
    <row r="9563" spans="3:19">
      <c r="C9563" s="577"/>
      <c r="R9563" s="577"/>
      <c r="S9563" s="577"/>
    </row>
    <row r="9564" spans="3:19">
      <c r="C9564" s="577"/>
      <c r="R9564" s="577"/>
      <c r="S9564" s="577"/>
    </row>
    <row r="9565" spans="3:19">
      <c r="C9565" s="577"/>
      <c r="R9565" s="577"/>
      <c r="S9565" s="577"/>
    </row>
    <row r="9566" spans="3:19">
      <c r="C9566" s="577"/>
      <c r="R9566" s="577"/>
      <c r="S9566" s="577"/>
    </row>
    <row r="9567" spans="3:19">
      <c r="C9567" s="577"/>
      <c r="R9567" s="577"/>
      <c r="S9567" s="577"/>
    </row>
    <row r="9568" spans="3:19">
      <c r="C9568" s="577"/>
      <c r="R9568" s="577"/>
      <c r="S9568" s="577"/>
    </row>
    <row r="9569" spans="3:19">
      <c r="C9569" s="577"/>
      <c r="R9569" s="577"/>
      <c r="S9569" s="577"/>
    </row>
    <row r="9570" spans="3:19">
      <c r="C9570" s="577"/>
      <c r="R9570" s="577"/>
      <c r="S9570" s="577"/>
    </row>
    <row r="9571" spans="3:19">
      <c r="C9571" s="577"/>
      <c r="R9571" s="577"/>
      <c r="S9571" s="577"/>
    </row>
    <row r="9572" spans="3:19">
      <c r="C9572" s="577"/>
      <c r="R9572" s="577"/>
      <c r="S9572" s="577"/>
    </row>
    <row r="9573" spans="3:19">
      <c r="C9573" s="577"/>
      <c r="R9573" s="577"/>
      <c r="S9573" s="577"/>
    </row>
    <row r="9574" spans="3:19">
      <c r="C9574" s="577"/>
      <c r="R9574" s="577"/>
      <c r="S9574" s="577"/>
    </row>
    <row r="9575" spans="3:19">
      <c r="C9575" s="577"/>
      <c r="R9575" s="577"/>
      <c r="S9575" s="577"/>
    </row>
    <row r="9576" spans="3:19">
      <c r="C9576" s="577"/>
      <c r="R9576" s="577"/>
      <c r="S9576" s="577"/>
    </row>
    <row r="9577" spans="3:19">
      <c r="C9577" s="577"/>
      <c r="R9577" s="577"/>
      <c r="S9577" s="577"/>
    </row>
    <row r="9578" spans="3:19">
      <c r="C9578" s="577"/>
      <c r="R9578" s="577"/>
      <c r="S9578" s="577"/>
    </row>
    <row r="9579" spans="3:19">
      <c r="C9579" s="577"/>
      <c r="R9579" s="577"/>
      <c r="S9579" s="577"/>
    </row>
    <row r="9580" spans="3:19">
      <c r="C9580" s="577"/>
      <c r="R9580" s="577"/>
      <c r="S9580" s="577"/>
    </row>
    <row r="9581" spans="3:19">
      <c r="C9581" s="577"/>
      <c r="R9581" s="577"/>
      <c r="S9581" s="577"/>
    </row>
    <row r="9582" spans="3:19">
      <c r="C9582" s="577"/>
      <c r="R9582" s="577"/>
      <c r="S9582" s="577"/>
    </row>
    <row r="9583" spans="3:19">
      <c r="C9583" s="577"/>
      <c r="R9583" s="577"/>
      <c r="S9583" s="577"/>
    </row>
    <row r="9584" spans="3:19">
      <c r="C9584" s="577"/>
      <c r="R9584" s="577"/>
      <c r="S9584" s="577"/>
    </row>
    <row r="9585" spans="3:19">
      <c r="C9585" s="577"/>
      <c r="R9585" s="577"/>
      <c r="S9585" s="577"/>
    </row>
    <row r="9586" spans="3:19">
      <c r="C9586" s="577"/>
      <c r="R9586" s="577"/>
      <c r="S9586" s="577"/>
    </row>
    <row r="9587" spans="3:19">
      <c r="C9587" s="577"/>
      <c r="R9587" s="577"/>
      <c r="S9587" s="577"/>
    </row>
    <row r="9588" spans="3:19">
      <c r="C9588" s="577"/>
      <c r="R9588" s="577"/>
      <c r="S9588" s="577"/>
    </row>
    <row r="9589" spans="3:19">
      <c r="C9589" s="577"/>
      <c r="R9589" s="577"/>
      <c r="S9589" s="577"/>
    </row>
    <row r="9590" spans="3:19">
      <c r="C9590" s="577"/>
      <c r="R9590" s="577"/>
      <c r="S9590" s="577"/>
    </row>
    <row r="9591" spans="3:19">
      <c r="C9591" s="577"/>
      <c r="R9591" s="577"/>
      <c r="S9591" s="577"/>
    </row>
    <row r="9592" spans="3:19">
      <c r="C9592" s="577"/>
      <c r="R9592" s="577"/>
      <c r="S9592" s="577"/>
    </row>
    <row r="9593" spans="3:19">
      <c r="C9593" s="577"/>
      <c r="R9593" s="577"/>
      <c r="S9593" s="577"/>
    </row>
    <row r="9594" spans="3:19">
      <c r="C9594" s="577"/>
      <c r="R9594" s="577"/>
      <c r="S9594" s="577"/>
    </row>
    <row r="9595" spans="3:19">
      <c r="C9595" s="577"/>
      <c r="K9595" s="577"/>
      <c r="R9595" s="577"/>
      <c r="S9595" s="577"/>
    </row>
    <row r="9596" spans="3:19">
      <c r="C9596" s="577"/>
      <c r="R9596" s="577"/>
      <c r="S9596" s="577"/>
    </row>
    <row r="9597" spans="3:19">
      <c r="C9597" s="577"/>
      <c r="R9597" s="577"/>
      <c r="S9597" s="577"/>
    </row>
    <row r="9598" spans="3:19">
      <c r="C9598" s="577"/>
      <c r="R9598" s="577"/>
      <c r="S9598" s="577"/>
    </row>
    <row r="9599" spans="3:19">
      <c r="C9599" s="577"/>
      <c r="R9599" s="577"/>
      <c r="S9599" s="577"/>
    </row>
    <row r="9600" spans="3:19">
      <c r="C9600" s="577"/>
      <c r="R9600" s="577"/>
      <c r="S9600" s="577"/>
    </row>
    <row r="9601" spans="3:19">
      <c r="C9601" s="577"/>
      <c r="R9601" s="577"/>
      <c r="S9601" s="577"/>
    </row>
    <row r="9602" spans="3:19">
      <c r="C9602" s="577"/>
      <c r="R9602" s="577"/>
      <c r="S9602" s="577"/>
    </row>
    <row r="9603" spans="3:19">
      <c r="C9603" s="577"/>
      <c r="R9603" s="577"/>
      <c r="S9603" s="577"/>
    </row>
    <row r="9604" spans="3:19">
      <c r="C9604" s="577"/>
      <c r="R9604" s="577"/>
      <c r="S9604" s="577"/>
    </row>
    <row r="9605" spans="3:19">
      <c r="C9605" s="577"/>
      <c r="R9605" s="577"/>
      <c r="S9605" s="577"/>
    </row>
    <row r="9606" spans="3:19">
      <c r="C9606" s="577"/>
      <c r="R9606" s="577"/>
      <c r="S9606" s="577"/>
    </row>
    <row r="9607" spans="3:19">
      <c r="C9607" s="577"/>
      <c r="R9607" s="577"/>
      <c r="S9607" s="577"/>
    </row>
    <row r="9608" spans="3:19">
      <c r="C9608" s="577"/>
      <c r="R9608" s="577"/>
      <c r="S9608" s="577"/>
    </row>
    <row r="9609" spans="3:19">
      <c r="C9609" s="577"/>
      <c r="R9609" s="577"/>
      <c r="S9609" s="577"/>
    </row>
    <row r="9610" spans="3:19">
      <c r="C9610" s="577"/>
      <c r="R9610" s="577"/>
      <c r="S9610" s="577"/>
    </row>
    <row r="9611" spans="3:19">
      <c r="C9611" s="577"/>
      <c r="R9611" s="577"/>
      <c r="S9611" s="577"/>
    </row>
    <row r="9612" spans="3:19">
      <c r="C9612" s="577"/>
      <c r="R9612" s="577"/>
      <c r="S9612" s="577"/>
    </row>
    <row r="9613" spans="3:19">
      <c r="C9613" s="577"/>
      <c r="R9613" s="577"/>
      <c r="S9613" s="577"/>
    </row>
    <row r="9614" spans="3:19">
      <c r="C9614" s="577"/>
      <c r="R9614" s="577"/>
      <c r="S9614" s="577"/>
    </row>
    <row r="9615" spans="3:19">
      <c r="C9615" s="577"/>
      <c r="R9615" s="577"/>
      <c r="S9615" s="577"/>
    </row>
    <row r="9616" spans="3:19">
      <c r="C9616" s="577"/>
      <c r="R9616" s="577"/>
      <c r="S9616" s="577"/>
    </row>
    <row r="9617" spans="3:19">
      <c r="C9617" s="577"/>
      <c r="R9617" s="577"/>
      <c r="S9617" s="577"/>
    </row>
    <row r="9618" spans="3:19">
      <c r="C9618" s="577"/>
      <c r="R9618" s="577"/>
      <c r="S9618" s="577"/>
    </row>
    <row r="9619" spans="3:19">
      <c r="C9619" s="577"/>
      <c r="R9619" s="577"/>
      <c r="S9619" s="577"/>
    </row>
    <row r="9620" spans="3:19">
      <c r="C9620" s="577"/>
      <c r="R9620" s="577"/>
      <c r="S9620" s="577"/>
    </row>
    <row r="9621" spans="3:19">
      <c r="C9621" s="577"/>
      <c r="R9621" s="577"/>
      <c r="S9621" s="577"/>
    </row>
    <row r="9622" spans="3:19">
      <c r="C9622" s="577"/>
      <c r="R9622" s="577"/>
      <c r="S9622" s="577"/>
    </row>
    <row r="9623" spans="3:19">
      <c r="C9623" s="577"/>
      <c r="R9623" s="577"/>
      <c r="S9623" s="577"/>
    </row>
    <row r="9624" spans="3:19">
      <c r="C9624" s="577"/>
      <c r="R9624" s="577"/>
      <c r="S9624" s="577"/>
    </row>
    <row r="9625" spans="3:19">
      <c r="C9625" s="577"/>
      <c r="R9625" s="577"/>
      <c r="S9625" s="577"/>
    </row>
    <row r="9626" spans="3:19">
      <c r="C9626" s="577"/>
      <c r="R9626" s="577"/>
      <c r="S9626" s="577"/>
    </row>
    <row r="9627" spans="3:19">
      <c r="C9627" s="577"/>
      <c r="R9627" s="577"/>
      <c r="S9627" s="577"/>
    </row>
    <row r="9628" spans="3:19">
      <c r="C9628" s="577"/>
      <c r="R9628" s="577"/>
      <c r="S9628" s="577"/>
    </row>
    <row r="9629" spans="3:19">
      <c r="C9629" s="577"/>
      <c r="R9629" s="577"/>
      <c r="S9629" s="577"/>
    </row>
    <row r="9630" spans="3:19">
      <c r="C9630" s="577"/>
      <c r="R9630" s="577"/>
      <c r="S9630" s="577"/>
    </row>
    <row r="9631" spans="3:19">
      <c r="C9631" s="577"/>
      <c r="R9631" s="577"/>
      <c r="S9631" s="577"/>
    </row>
    <row r="9632" spans="3:19">
      <c r="C9632" s="577"/>
      <c r="R9632" s="577"/>
      <c r="S9632" s="577"/>
    </row>
    <row r="9633" spans="3:19">
      <c r="C9633" s="577"/>
      <c r="R9633" s="577"/>
      <c r="S9633" s="577"/>
    </row>
    <row r="9634" spans="3:19">
      <c r="C9634" s="577"/>
      <c r="R9634" s="577"/>
      <c r="S9634" s="577"/>
    </row>
    <row r="9635" spans="3:19">
      <c r="C9635" s="577"/>
      <c r="R9635" s="577"/>
      <c r="S9635" s="577"/>
    </row>
    <row r="9636" spans="3:19">
      <c r="C9636" s="577"/>
      <c r="R9636" s="577"/>
      <c r="S9636" s="577"/>
    </row>
    <row r="9637" spans="3:19">
      <c r="C9637" s="577"/>
      <c r="R9637" s="577"/>
      <c r="S9637" s="577"/>
    </row>
    <row r="9638" spans="3:19">
      <c r="C9638" s="577"/>
      <c r="R9638" s="577"/>
      <c r="S9638" s="577"/>
    </row>
    <row r="9639" spans="3:19">
      <c r="C9639" s="577"/>
      <c r="R9639" s="577"/>
      <c r="S9639" s="577"/>
    </row>
    <row r="9640" spans="3:19">
      <c r="C9640" s="577"/>
      <c r="R9640" s="577"/>
      <c r="S9640" s="577"/>
    </row>
    <row r="9641" spans="3:19">
      <c r="C9641" s="577"/>
      <c r="R9641" s="577"/>
      <c r="S9641" s="577"/>
    </row>
    <row r="9642" spans="3:19">
      <c r="C9642" s="577"/>
      <c r="R9642" s="577"/>
      <c r="S9642" s="577"/>
    </row>
    <row r="9643" spans="3:19">
      <c r="C9643" s="577"/>
      <c r="R9643" s="577"/>
      <c r="S9643" s="577"/>
    </row>
    <row r="9644" spans="3:19">
      <c r="C9644" s="577"/>
      <c r="R9644" s="577"/>
      <c r="S9644" s="577"/>
    </row>
    <row r="9645" spans="3:19">
      <c r="C9645" s="577"/>
      <c r="R9645" s="577"/>
      <c r="S9645" s="577"/>
    </row>
    <row r="9646" spans="3:19">
      <c r="C9646" s="577"/>
      <c r="R9646" s="577"/>
      <c r="S9646" s="577"/>
    </row>
    <row r="9647" spans="3:19">
      <c r="C9647" s="577"/>
      <c r="R9647" s="577"/>
      <c r="S9647" s="577"/>
    </row>
    <row r="9648" spans="3:19">
      <c r="C9648" s="577"/>
      <c r="R9648" s="577"/>
      <c r="S9648" s="577"/>
    </row>
    <row r="9649" spans="3:19">
      <c r="C9649" s="577"/>
      <c r="R9649" s="577"/>
      <c r="S9649" s="577"/>
    </row>
    <row r="9650" spans="3:19">
      <c r="C9650" s="577"/>
      <c r="R9650" s="577"/>
      <c r="S9650" s="577"/>
    </row>
    <row r="9651" spans="3:19">
      <c r="C9651" s="577"/>
      <c r="R9651" s="577"/>
      <c r="S9651" s="577"/>
    </row>
    <row r="9652" spans="3:19">
      <c r="C9652" s="577"/>
      <c r="R9652" s="577"/>
      <c r="S9652" s="577"/>
    </row>
    <row r="9653" spans="3:19">
      <c r="C9653" s="577"/>
      <c r="R9653" s="577"/>
      <c r="S9653" s="577"/>
    </row>
    <row r="9654" spans="3:19">
      <c r="C9654" s="577"/>
      <c r="R9654" s="577"/>
      <c r="S9654" s="577"/>
    </row>
    <row r="9655" spans="3:19">
      <c r="C9655" s="577"/>
      <c r="R9655" s="577"/>
      <c r="S9655" s="577"/>
    </row>
    <row r="9656" spans="3:19">
      <c r="C9656" s="577"/>
      <c r="R9656" s="577"/>
      <c r="S9656" s="577"/>
    </row>
    <row r="9657" spans="3:19">
      <c r="C9657" s="577"/>
      <c r="R9657" s="577"/>
      <c r="S9657" s="577"/>
    </row>
    <row r="9658" spans="3:19">
      <c r="C9658" s="577"/>
      <c r="R9658" s="577"/>
      <c r="S9658" s="577"/>
    </row>
    <row r="9659" spans="3:19">
      <c r="C9659" s="577"/>
      <c r="R9659" s="577"/>
      <c r="S9659" s="577"/>
    </row>
    <row r="9660" spans="3:19">
      <c r="C9660" s="577"/>
      <c r="R9660" s="577"/>
      <c r="S9660" s="577"/>
    </row>
    <row r="9661" spans="3:19">
      <c r="C9661" s="577"/>
      <c r="R9661" s="577"/>
      <c r="S9661" s="577"/>
    </row>
    <row r="9662" spans="3:19">
      <c r="C9662" s="577"/>
      <c r="R9662" s="577"/>
      <c r="S9662" s="577"/>
    </row>
    <row r="9663" spans="3:19">
      <c r="C9663" s="577"/>
      <c r="R9663" s="577"/>
      <c r="S9663" s="577"/>
    </row>
    <row r="9664" spans="3:19">
      <c r="C9664" s="577"/>
      <c r="R9664" s="577"/>
      <c r="S9664" s="577"/>
    </row>
    <row r="9665" spans="3:19">
      <c r="C9665" s="577"/>
      <c r="R9665" s="577"/>
      <c r="S9665" s="577"/>
    </row>
    <row r="9666" spans="3:19">
      <c r="C9666" s="577"/>
      <c r="R9666" s="577"/>
      <c r="S9666" s="577"/>
    </row>
    <row r="9667" spans="3:19">
      <c r="C9667" s="577"/>
      <c r="R9667" s="577"/>
      <c r="S9667" s="577"/>
    </row>
    <row r="9668" spans="3:19">
      <c r="C9668" s="577"/>
      <c r="R9668" s="577"/>
      <c r="S9668" s="577"/>
    </row>
    <row r="9669" spans="3:19">
      <c r="C9669" s="577"/>
      <c r="R9669" s="577"/>
      <c r="S9669" s="577"/>
    </row>
    <row r="9670" spans="3:19">
      <c r="C9670" s="577"/>
      <c r="R9670" s="577"/>
      <c r="S9670" s="577"/>
    </row>
    <row r="9671" spans="3:19">
      <c r="C9671" s="577"/>
      <c r="R9671" s="577"/>
      <c r="S9671" s="577"/>
    </row>
    <row r="9672" spans="3:19">
      <c r="C9672" s="577"/>
      <c r="R9672" s="577"/>
      <c r="S9672" s="577"/>
    </row>
    <row r="9673" spans="3:19">
      <c r="C9673" s="577"/>
      <c r="R9673" s="577"/>
      <c r="S9673" s="577"/>
    </row>
    <row r="9674" spans="3:19">
      <c r="C9674" s="577"/>
      <c r="R9674" s="577"/>
      <c r="S9674" s="577"/>
    </row>
    <row r="9675" spans="3:19">
      <c r="C9675" s="577"/>
      <c r="R9675" s="577"/>
      <c r="S9675" s="577"/>
    </row>
    <row r="9676" spans="3:19">
      <c r="C9676" s="577"/>
      <c r="R9676" s="577"/>
      <c r="S9676" s="577"/>
    </row>
    <row r="9677" spans="3:19">
      <c r="C9677" s="577"/>
      <c r="R9677" s="577"/>
      <c r="S9677" s="577"/>
    </row>
    <row r="9678" spans="3:19">
      <c r="C9678" s="577"/>
      <c r="R9678" s="577"/>
      <c r="S9678" s="577"/>
    </row>
    <row r="9679" spans="3:19">
      <c r="C9679" s="577"/>
      <c r="R9679" s="577"/>
      <c r="S9679" s="577"/>
    </row>
    <row r="9680" spans="3:19">
      <c r="C9680" s="577"/>
      <c r="R9680" s="577"/>
      <c r="S9680" s="577"/>
    </row>
    <row r="9681" spans="3:19">
      <c r="C9681" s="577"/>
      <c r="R9681" s="577"/>
      <c r="S9681" s="577"/>
    </row>
    <row r="9682" spans="3:19">
      <c r="C9682" s="577"/>
      <c r="R9682" s="577"/>
      <c r="S9682" s="577"/>
    </row>
    <row r="9683" spans="3:19">
      <c r="C9683" s="577"/>
      <c r="R9683" s="577"/>
      <c r="S9683" s="577"/>
    </row>
    <row r="9684" spans="3:19">
      <c r="C9684" s="577"/>
      <c r="R9684" s="577"/>
      <c r="S9684" s="577"/>
    </row>
    <row r="9685" spans="3:19">
      <c r="C9685" s="577"/>
      <c r="R9685" s="577"/>
      <c r="S9685" s="577"/>
    </row>
    <row r="9686" spans="3:19">
      <c r="C9686" s="577"/>
      <c r="R9686" s="577"/>
      <c r="S9686" s="577"/>
    </row>
    <row r="9687" spans="3:19">
      <c r="C9687" s="577"/>
      <c r="R9687" s="577"/>
      <c r="S9687" s="577"/>
    </row>
    <row r="9688" spans="3:19">
      <c r="C9688" s="577"/>
      <c r="R9688" s="577"/>
      <c r="S9688" s="577"/>
    </row>
    <row r="9689" spans="3:19">
      <c r="C9689" s="577"/>
      <c r="R9689" s="577"/>
      <c r="S9689" s="577"/>
    </row>
    <row r="9690" spans="3:19">
      <c r="C9690" s="577"/>
      <c r="R9690" s="577"/>
      <c r="S9690" s="577"/>
    </row>
    <row r="9691" spans="3:19">
      <c r="C9691" s="577"/>
      <c r="R9691" s="577"/>
      <c r="S9691" s="577"/>
    </row>
    <row r="9692" spans="3:19">
      <c r="C9692" s="577"/>
      <c r="R9692" s="577"/>
      <c r="S9692" s="577"/>
    </row>
    <row r="9693" spans="3:19">
      <c r="C9693" s="577"/>
      <c r="R9693" s="577"/>
      <c r="S9693" s="577"/>
    </row>
    <row r="9694" spans="3:19">
      <c r="C9694" s="577"/>
      <c r="R9694" s="577"/>
      <c r="S9694" s="577"/>
    </row>
    <row r="9695" spans="3:19">
      <c r="C9695" s="577"/>
      <c r="R9695" s="577"/>
      <c r="S9695" s="577"/>
    </row>
    <row r="9696" spans="3:19">
      <c r="C9696" s="577"/>
      <c r="R9696" s="577"/>
      <c r="S9696" s="577"/>
    </row>
    <row r="9697" spans="3:19">
      <c r="C9697" s="577"/>
      <c r="R9697" s="577"/>
      <c r="S9697" s="577"/>
    </row>
    <row r="9698" spans="3:19">
      <c r="C9698" s="577"/>
      <c r="R9698" s="577"/>
      <c r="S9698" s="577"/>
    </row>
    <row r="9699" spans="3:19">
      <c r="C9699" s="577"/>
      <c r="R9699" s="577"/>
      <c r="S9699" s="577"/>
    </row>
    <row r="9700" spans="3:19">
      <c r="C9700" s="577"/>
      <c r="R9700" s="577"/>
      <c r="S9700" s="577"/>
    </row>
    <row r="9701" spans="3:19">
      <c r="C9701" s="577"/>
      <c r="R9701" s="577"/>
      <c r="S9701" s="577"/>
    </row>
    <row r="9702" spans="3:19">
      <c r="C9702" s="577"/>
      <c r="R9702" s="577"/>
      <c r="S9702" s="577"/>
    </row>
    <row r="9703" spans="3:19">
      <c r="C9703" s="577"/>
      <c r="R9703" s="577"/>
      <c r="S9703" s="577"/>
    </row>
    <row r="9704" spans="3:19">
      <c r="C9704" s="577"/>
      <c r="R9704" s="577"/>
      <c r="S9704" s="577"/>
    </row>
    <row r="9705" spans="3:19">
      <c r="C9705" s="577"/>
      <c r="R9705" s="577"/>
      <c r="S9705" s="577"/>
    </row>
    <row r="9706" spans="3:19">
      <c r="C9706" s="577"/>
      <c r="R9706" s="577"/>
      <c r="S9706" s="577"/>
    </row>
    <row r="9707" spans="3:19">
      <c r="C9707" s="577"/>
      <c r="R9707" s="577"/>
      <c r="S9707" s="577"/>
    </row>
    <row r="9708" spans="3:19">
      <c r="C9708" s="577"/>
      <c r="R9708" s="577"/>
      <c r="S9708" s="577"/>
    </row>
    <row r="9709" spans="3:19">
      <c r="C9709" s="577"/>
      <c r="R9709" s="577"/>
      <c r="S9709" s="577"/>
    </row>
    <row r="9710" spans="3:19">
      <c r="C9710" s="577"/>
      <c r="R9710" s="577"/>
      <c r="S9710" s="577"/>
    </row>
    <row r="9711" spans="3:19">
      <c r="C9711" s="577"/>
      <c r="R9711" s="577"/>
      <c r="S9711" s="577"/>
    </row>
    <row r="9712" spans="3:19">
      <c r="C9712" s="577"/>
      <c r="R9712" s="577"/>
      <c r="S9712" s="577"/>
    </row>
    <row r="9713" spans="3:19">
      <c r="C9713" s="577"/>
      <c r="R9713" s="577"/>
      <c r="S9713" s="577"/>
    </row>
    <row r="9714" spans="3:19">
      <c r="C9714" s="577"/>
      <c r="R9714" s="577"/>
      <c r="S9714" s="577"/>
    </row>
    <row r="9715" spans="3:19">
      <c r="C9715" s="577"/>
      <c r="R9715" s="577"/>
      <c r="S9715" s="577"/>
    </row>
    <row r="9716" spans="3:19">
      <c r="C9716" s="577"/>
      <c r="R9716" s="577"/>
      <c r="S9716" s="577"/>
    </row>
    <row r="9717" spans="3:19">
      <c r="C9717" s="577"/>
      <c r="R9717" s="577"/>
      <c r="S9717" s="577"/>
    </row>
    <row r="9718" spans="3:19">
      <c r="C9718" s="577"/>
      <c r="R9718" s="577"/>
      <c r="S9718" s="577"/>
    </row>
    <row r="9719" spans="3:19">
      <c r="C9719" s="577"/>
      <c r="R9719" s="577"/>
      <c r="S9719" s="577"/>
    </row>
    <row r="9720" spans="3:19">
      <c r="C9720" s="577"/>
      <c r="R9720" s="577"/>
      <c r="S9720" s="577"/>
    </row>
    <row r="9721" spans="3:19">
      <c r="C9721" s="577"/>
      <c r="R9721" s="577"/>
      <c r="S9721" s="577"/>
    </row>
    <row r="9722" spans="3:19">
      <c r="C9722" s="577"/>
      <c r="R9722" s="577"/>
      <c r="S9722" s="577"/>
    </row>
    <row r="9723" spans="3:19">
      <c r="C9723" s="577"/>
      <c r="R9723" s="577"/>
      <c r="S9723" s="577"/>
    </row>
    <row r="9724" spans="3:19">
      <c r="C9724" s="577"/>
      <c r="R9724" s="577"/>
      <c r="S9724" s="577"/>
    </row>
    <row r="9725" spans="3:19">
      <c r="C9725" s="577"/>
      <c r="R9725" s="577"/>
      <c r="S9725" s="577"/>
    </row>
    <row r="9726" spans="3:19">
      <c r="C9726" s="577"/>
      <c r="R9726" s="577"/>
      <c r="S9726" s="577"/>
    </row>
    <row r="9727" spans="3:19">
      <c r="C9727" s="577"/>
      <c r="R9727" s="577"/>
      <c r="S9727" s="577"/>
    </row>
    <row r="9728" spans="3:19">
      <c r="C9728" s="577"/>
      <c r="R9728" s="577"/>
      <c r="S9728" s="577"/>
    </row>
    <row r="9729" spans="3:19">
      <c r="C9729" s="577"/>
      <c r="R9729" s="577"/>
      <c r="S9729" s="577"/>
    </row>
    <row r="9730" spans="3:19">
      <c r="C9730" s="577"/>
      <c r="R9730" s="577"/>
      <c r="S9730" s="577"/>
    </row>
    <row r="9731" spans="3:19">
      <c r="C9731" s="577"/>
      <c r="R9731" s="577"/>
      <c r="S9731" s="577"/>
    </row>
    <row r="9732" spans="3:19">
      <c r="C9732" s="577"/>
      <c r="R9732" s="577"/>
      <c r="S9732" s="577"/>
    </row>
    <row r="9733" spans="3:19">
      <c r="C9733" s="577"/>
      <c r="R9733" s="577"/>
      <c r="S9733" s="577"/>
    </row>
    <row r="9734" spans="3:19">
      <c r="C9734" s="577"/>
      <c r="R9734" s="577"/>
      <c r="S9734" s="577"/>
    </row>
    <row r="9735" spans="3:19">
      <c r="C9735" s="577"/>
      <c r="R9735" s="577"/>
      <c r="S9735" s="577"/>
    </row>
    <row r="9736" spans="3:19">
      <c r="C9736" s="577"/>
      <c r="R9736" s="577"/>
      <c r="S9736" s="577"/>
    </row>
    <row r="9737" spans="3:19">
      <c r="C9737" s="577"/>
      <c r="R9737" s="577"/>
      <c r="S9737" s="577"/>
    </row>
    <row r="9738" spans="3:19">
      <c r="C9738" s="577"/>
      <c r="R9738" s="577"/>
      <c r="S9738" s="577"/>
    </row>
    <row r="9739" spans="3:19">
      <c r="C9739" s="577"/>
      <c r="R9739" s="577"/>
      <c r="S9739" s="577"/>
    </row>
    <row r="9740" spans="3:19">
      <c r="C9740" s="577"/>
      <c r="R9740" s="577"/>
      <c r="S9740" s="577"/>
    </row>
    <row r="9741" spans="3:19">
      <c r="C9741" s="577"/>
      <c r="R9741" s="577"/>
      <c r="S9741" s="577"/>
    </row>
    <row r="9742" spans="3:19">
      <c r="C9742" s="577"/>
      <c r="R9742" s="577"/>
      <c r="S9742" s="577"/>
    </row>
    <row r="9743" spans="3:19">
      <c r="C9743" s="577"/>
      <c r="R9743" s="577"/>
      <c r="S9743" s="577"/>
    </row>
    <row r="9744" spans="3:19">
      <c r="C9744" s="577"/>
      <c r="R9744" s="577"/>
      <c r="S9744" s="577"/>
    </row>
    <row r="9745" spans="3:19">
      <c r="C9745" s="577"/>
      <c r="R9745" s="577"/>
      <c r="S9745" s="577"/>
    </row>
    <row r="9746" spans="3:19">
      <c r="C9746" s="577"/>
      <c r="R9746" s="577"/>
      <c r="S9746" s="577"/>
    </row>
    <row r="9747" spans="3:19">
      <c r="C9747" s="577"/>
      <c r="R9747" s="577"/>
      <c r="S9747" s="577"/>
    </row>
    <row r="9748" spans="3:19">
      <c r="C9748" s="577"/>
      <c r="R9748" s="577"/>
      <c r="S9748" s="577"/>
    </row>
    <row r="9749" spans="3:19">
      <c r="C9749" s="577"/>
      <c r="R9749" s="577"/>
      <c r="S9749" s="577"/>
    </row>
    <row r="9750" spans="3:19">
      <c r="C9750" s="577"/>
      <c r="R9750" s="577"/>
      <c r="S9750" s="577"/>
    </row>
    <row r="9751" spans="3:19">
      <c r="C9751" s="577"/>
      <c r="R9751" s="577"/>
      <c r="S9751" s="577"/>
    </row>
    <row r="9752" spans="3:19">
      <c r="C9752" s="577"/>
      <c r="R9752" s="577"/>
      <c r="S9752" s="577"/>
    </row>
    <row r="9753" spans="3:19">
      <c r="C9753" s="577"/>
      <c r="R9753" s="577"/>
      <c r="S9753" s="577"/>
    </row>
    <row r="9754" spans="3:19">
      <c r="C9754" s="577"/>
      <c r="R9754" s="577"/>
      <c r="S9754" s="577"/>
    </row>
    <row r="9755" spans="3:19">
      <c r="C9755" s="577"/>
      <c r="R9755" s="577"/>
      <c r="S9755" s="577"/>
    </row>
    <row r="9756" spans="3:19">
      <c r="C9756" s="577"/>
      <c r="R9756" s="577"/>
      <c r="S9756" s="577"/>
    </row>
    <row r="9757" spans="3:19">
      <c r="C9757" s="577"/>
      <c r="R9757" s="577"/>
      <c r="S9757" s="577"/>
    </row>
    <row r="9758" spans="3:19">
      <c r="C9758" s="577"/>
      <c r="R9758" s="577"/>
      <c r="S9758" s="577"/>
    </row>
    <row r="9759" spans="3:19">
      <c r="C9759" s="577"/>
      <c r="R9759" s="577"/>
      <c r="S9759" s="577"/>
    </row>
    <row r="9760" spans="3:19">
      <c r="C9760" s="577"/>
      <c r="R9760" s="577"/>
      <c r="S9760" s="577"/>
    </row>
    <row r="9761" spans="3:19">
      <c r="C9761" s="577"/>
      <c r="R9761" s="577"/>
      <c r="S9761" s="577"/>
    </row>
    <row r="9762" spans="3:19">
      <c r="C9762" s="577"/>
      <c r="R9762" s="577"/>
      <c r="S9762" s="577"/>
    </row>
    <row r="9763" spans="3:19">
      <c r="C9763" s="577"/>
      <c r="R9763" s="577"/>
      <c r="S9763" s="577"/>
    </row>
    <row r="9764" spans="3:19">
      <c r="C9764" s="577"/>
      <c r="R9764" s="577"/>
      <c r="S9764" s="577"/>
    </row>
    <row r="9765" spans="3:19">
      <c r="C9765" s="577"/>
      <c r="R9765" s="577"/>
      <c r="S9765" s="577"/>
    </row>
    <row r="9766" spans="3:19">
      <c r="C9766" s="577"/>
      <c r="R9766" s="577"/>
      <c r="S9766" s="577"/>
    </row>
    <row r="9767" spans="3:19">
      <c r="C9767" s="577"/>
      <c r="R9767" s="577"/>
      <c r="S9767" s="577"/>
    </row>
    <row r="9768" spans="3:19">
      <c r="C9768" s="577"/>
      <c r="R9768" s="577"/>
      <c r="S9768" s="577"/>
    </row>
    <row r="9769" spans="3:19">
      <c r="C9769" s="577"/>
      <c r="R9769" s="577"/>
      <c r="S9769" s="577"/>
    </row>
    <row r="9770" spans="3:19">
      <c r="C9770" s="577"/>
      <c r="R9770" s="577"/>
      <c r="S9770" s="577"/>
    </row>
    <row r="9771" spans="3:19">
      <c r="C9771" s="577"/>
      <c r="R9771" s="577"/>
      <c r="S9771" s="577"/>
    </row>
    <row r="9772" spans="3:19">
      <c r="C9772" s="577"/>
      <c r="R9772" s="577"/>
      <c r="S9772" s="577"/>
    </row>
    <row r="9773" spans="3:19">
      <c r="C9773" s="577"/>
      <c r="R9773" s="577"/>
      <c r="S9773" s="577"/>
    </row>
    <row r="9774" spans="3:19">
      <c r="C9774" s="577"/>
      <c r="R9774" s="577"/>
      <c r="S9774" s="577"/>
    </row>
    <row r="9775" spans="3:19">
      <c r="C9775" s="577"/>
      <c r="R9775" s="577"/>
      <c r="S9775" s="577"/>
    </row>
    <row r="9776" spans="3:19">
      <c r="C9776" s="577"/>
      <c r="R9776" s="577"/>
      <c r="S9776" s="577"/>
    </row>
    <row r="9777" spans="3:19">
      <c r="C9777" s="577"/>
      <c r="R9777" s="577"/>
      <c r="S9777" s="577"/>
    </row>
    <row r="9778" spans="3:19">
      <c r="C9778" s="577"/>
      <c r="R9778" s="577"/>
      <c r="S9778" s="577"/>
    </row>
    <row r="9779" spans="3:19">
      <c r="C9779" s="577"/>
      <c r="R9779" s="577"/>
      <c r="S9779" s="577"/>
    </row>
    <row r="9780" spans="3:19">
      <c r="C9780" s="577"/>
      <c r="R9780" s="577"/>
      <c r="S9780" s="577"/>
    </row>
    <row r="9781" spans="3:19">
      <c r="C9781" s="577"/>
      <c r="R9781" s="577"/>
      <c r="S9781" s="577"/>
    </row>
    <row r="9782" spans="3:19">
      <c r="C9782" s="577"/>
      <c r="R9782" s="577"/>
      <c r="S9782" s="577"/>
    </row>
    <row r="9783" spans="3:19">
      <c r="C9783" s="577"/>
      <c r="R9783" s="577"/>
      <c r="S9783" s="577"/>
    </row>
    <row r="9784" spans="3:19">
      <c r="C9784" s="577"/>
      <c r="R9784" s="577"/>
      <c r="S9784" s="577"/>
    </row>
    <row r="9785" spans="3:19">
      <c r="C9785" s="577"/>
      <c r="R9785" s="577"/>
      <c r="S9785" s="577"/>
    </row>
    <row r="9786" spans="3:19">
      <c r="C9786" s="577"/>
      <c r="R9786" s="577"/>
      <c r="S9786" s="577"/>
    </row>
    <row r="9787" spans="3:19">
      <c r="C9787" s="577"/>
      <c r="R9787" s="577"/>
      <c r="S9787" s="577"/>
    </row>
    <row r="9788" spans="3:19">
      <c r="C9788" s="577"/>
      <c r="R9788" s="577"/>
      <c r="S9788" s="577"/>
    </row>
    <row r="9789" spans="3:19">
      <c r="C9789" s="577"/>
      <c r="R9789" s="577"/>
      <c r="S9789" s="577"/>
    </row>
    <row r="9790" spans="3:19">
      <c r="C9790" s="577"/>
      <c r="R9790" s="577"/>
      <c r="S9790" s="577"/>
    </row>
    <row r="9791" spans="3:19">
      <c r="C9791" s="577"/>
      <c r="R9791" s="577"/>
      <c r="S9791" s="577"/>
    </row>
    <row r="9792" spans="3:19">
      <c r="C9792" s="577"/>
      <c r="R9792" s="577"/>
      <c r="S9792" s="577"/>
    </row>
    <row r="9793" spans="3:19">
      <c r="C9793" s="577"/>
      <c r="R9793" s="577"/>
      <c r="S9793" s="577"/>
    </row>
    <row r="9794" spans="3:19">
      <c r="C9794" s="577"/>
      <c r="R9794" s="577"/>
      <c r="S9794" s="577"/>
    </row>
    <row r="9795" spans="3:19">
      <c r="C9795" s="577"/>
      <c r="R9795" s="577"/>
      <c r="S9795" s="577"/>
    </row>
    <row r="9796" spans="3:19">
      <c r="C9796" s="577"/>
      <c r="R9796" s="577"/>
      <c r="S9796" s="577"/>
    </row>
    <row r="9797" spans="3:19">
      <c r="C9797" s="577"/>
      <c r="R9797" s="577"/>
      <c r="S9797" s="577"/>
    </row>
    <row r="9798" spans="3:19">
      <c r="C9798" s="577"/>
      <c r="R9798" s="577"/>
      <c r="S9798" s="577"/>
    </row>
    <row r="9799" spans="3:19">
      <c r="C9799" s="577"/>
      <c r="R9799" s="577"/>
      <c r="S9799" s="577"/>
    </row>
    <row r="9800" spans="3:19">
      <c r="C9800" s="577"/>
      <c r="R9800" s="577"/>
      <c r="S9800" s="577"/>
    </row>
    <row r="9801" spans="3:19">
      <c r="C9801" s="577"/>
      <c r="R9801" s="577"/>
      <c r="S9801" s="577"/>
    </row>
    <row r="9802" spans="3:19">
      <c r="C9802" s="577"/>
      <c r="R9802" s="577"/>
      <c r="S9802" s="577"/>
    </row>
    <row r="9803" spans="3:19">
      <c r="C9803" s="577"/>
      <c r="R9803" s="577"/>
      <c r="S9803" s="577"/>
    </row>
    <row r="9804" spans="3:19">
      <c r="C9804" s="577"/>
      <c r="R9804" s="577"/>
      <c r="S9804" s="577"/>
    </row>
    <row r="9805" spans="3:19">
      <c r="C9805" s="577"/>
      <c r="R9805" s="577"/>
      <c r="S9805" s="577"/>
    </row>
    <row r="9806" spans="3:19">
      <c r="C9806" s="577"/>
      <c r="R9806" s="577"/>
      <c r="S9806" s="577"/>
    </row>
    <row r="9807" spans="3:19">
      <c r="C9807" s="577"/>
      <c r="R9807" s="577"/>
      <c r="S9807" s="577"/>
    </row>
    <row r="9808" spans="3:19">
      <c r="C9808" s="577"/>
      <c r="R9808" s="577"/>
      <c r="S9808" s="577"/>
    </row>
    <row r="9809" spans="3:19">
      <c r="C9809" s="577"/>
      <c r="R9809" s="577"/>
      <c r="S9809" s="577"/>
    </row>
    <row r="9810" spans="3:19">
      <c r="C9810" s="577"/>
      <c r="R9810" s="577"/>
      <c r="S9810" s="577"/>
    </row>
    <row r="9811" spans="3:19">
      <c r="C9811" s="577"/>
      <c r="R9811" s="577"/>
      <c r="S9811" s="577"/>
    </row>
    <row r="9812" spans="3:19">
      <c r="C9812" s="577"/>
      <c r="R9812" s="577"/>
      <c r="S9812" s="577"/>
    </row>
    <row r="9813" spans="3:19">
      <c r="C9813" s="577"/>
      <c r="R9813" s="577"/>
      <c r="S9813" s="577"/>
    </row>
    <row r="9814" spans="3:19">
      <c r="C9814" s="577"/>
      <c r="R9814" s="577"/>
      <c r="S9814" s="577"/>
    </row>
    <row r="9815" spans="3:19">
      <c r="C9815" s="577"/>
      <c r="R9815" s="577"/>
      <c r="S9815" s="577"/>
    </row>
    <row r="9816" spans="3:19">
      <c r="C9816" s="577"/>
      <c r="R9816" s="577"/>
      <c r="S9816" s="577"/>
    </row>
    <row r="9817" spans="3:19">
      <c r="C9817" s="577"/>
      <c r="R9817" s="577"/>
      <c r="S9817" s="577"/>
    </row>
    <row r="9818" spans="3:19">
      <c r="C9818" s="577"/>
      <c r="R9818" s="577"/>
      <c r="S9818" s="577"/>
    </row>
    <row r="9819" spans="3:19">
      <c r="C9819" s="577"/>
      <c r="R9819" s="577"/>
      <c r="S9819" s="577"/>
    </row>
    <row r="9820" spans="3:19">
      <c r="C9820" s="577"/>
      <c r="R9820" s="577"/>
      <c r="S9820" s="577"/>
    </row>
    <row r="9821" spans="3:19">
      <c r="C9821" s="577"/>
      <c r="R9821" s="577"/>
      <c r="S9821" s="577"/>
    </row>
    <row r="9822" spans="3:19">
      <c r="C9822" s="577"/>
      <c r="R9822" s="577"/>
      <c r="S9822" s="577"/>
    </row>
    <row r="9823" spans="3:19">
      <c r="C9823" s="577"/>
      <c r="R9823" s="577"/>
      <c r="S9823" s="577"/>
    </row>
    <row r="9824" spans="3:19">
      <c r="C9824" s="577"/>
      <c r="R9824" s="577"/>
      <c r="S9824" s="577"/>
    </row>
    <row r="9825" spans="3:19">
      <c r="C9825" s="577"/>
      <c r="R9825" s="577"/>
      <c r="S9825" s="577"/>
    </row>
    <row r="9826" spans="3:19">
      <c r="C9826" s="577"/>
      <c r="R9826" s="577"/>
      <c r="S9826" s="577"/>
    </row>
    <row r="9827" spans="3:19">
      <c r="C9827" s="577"/>
      <c r="K9827" s="577"/>
      <c r="R9827" s="577"/>
      <c r="S9827" s="577"/>
    </row>
    <row r="9828" spans="3:19">
      <c r="C9828" s="577"/>
      <c r="R9828" s="577"/>
      <c r="S9828" s="577"/>
    </row>
    <row r="9829" spans="3:19">
      <c r="C9829" s="577"/>
      <c r="R9829" s="577"/>
      <c r="S9829" s="577"/>
    </row>
    <row r="9830" spans="3:19">
      <c r="C9830" s="577"/>
      <c r="R9830" s="577"/>
      <c r="S9830" s="577"/>
    </row>
    <row r="9831" spans="3:19">
      <c r="C9831" s="577"/>
      <c r="R9831" s="577"/>
      <c r="S9831" s="577"/>
    </row>
    <row r="9832" spans="3:19">
      <c r="C9832" s="577"/>
      <c r="R9832" s="577"/>
      <c r="S9832" s="577"/>
    </row>
    <row r="9833" spans="3:19">
      <c r="C9833" s="577"/>
      <c r="R9833" s="577"/>
      <c r="S9833" s="577"/>
    </row>
    <row r="9834" spans="3:19">
      <c r="C9834" s="577"/>
      <c r="R9834" s="577"/>
      <c r="S9834" s="577"/>
    </row>
    <row r="9835" spans="3:19">
      <c r="C9835" s="577"/>
      <c r="R9835" s="577"/>
      <c r="S9835" s="577"/>
    </row>
    <row r="9836" spans="3:19">
      <c r="C9836" s="577"/>
      <c r="R9836" s="577"/>
      <c r="S9836" s="577"/>
    </row>
    <row r="9837" spans="3:19">
      <c r="C9837" s="577"/>
      <c r="R9837" s="577"/>
      <c r="S9837" s="577"/>
    </row>
    <row r="9838" spans="3:19">
      <c r="C9838" s="577"/>
      <c r="R9838" s="577"/>
      <c r="S9838" s="577"/>
    </row>
    <row r="9839" spans="3:19">
      <c r="C9839" s="577"/>
      <c r="R9839" s="577"/>
      <c r="S9839" s="577"/>
    </row>
    <row r="9840" spans="3:19">
      <c r="C9840" s="577"/>
      <c r="R9840" s="577"/>
      <c r="S9840" s="577"/>
    </row>
    <row r="9841" spans="3:19">
      <c r="C9841" s="577"/>
      <c r="R9841" s="577"/>
      <c r="S9841" s="577"/>
    </row>
    <row r="9842" spans="3:19">
      <c r="C9842" s="577"/>
      <c r="R9842" s="577"/>
      <c r="S9842" s="577"/>
    </row>
    <row r="9843" spans="3:19">
      <c r="C9843" s="577"/>
      <c r="R9843" s="577"/>
      <c r="S9843" s="577"/>
    </row>
    <row r="9844" spans="3:19">
      <c r="C9844" s="577"/>
      <c r="R9844" s="577"/>
      <c r="S9844" s="577"/>
    </row>
    <row r="9845" spans="3:19">
      <c r="C9845" s="577"/>
      <c r="R9845" s="577"/>
      <c r="S9845" s="577"/>
    </row>
    <row r="9846" spans="3:19">
      <c r="C9846" s="577"/>
      <c r="R9846" s="577"/>
      <c r="S9846" s="577"/>
    </row>
    <row r="9847" spans="3:19">
      <c r="C9847" s="577"/>
      <c r="R9847" s="577"/>
      <c r="S9847" s="577"/>
    </row>
    <row r="9848" spans="3:19">
      <c r="C9848" s="577"/>
      <c r="R9848" s="577"/>
      <c r="S9848" s="577"/>
    </row>
    <row r="9849" spans="3:19">
      <c r="C9849" s="577"/>
      <c r="R9849" s="577"/>
      <c r="S9849" s="577"/>
    </row>
    <row r="9850" spans="3:19">
      <c r="C9850" s="577"/>
      <c r="R9850" s="577"/>
      <c r="S9850" s="577"/>
    </row>
    <row r="9851" spans="3:19">
      <c r="C9851" s="577"/>
      <c r="R9851" s="577"/>
      <c r="S9851" s="577"/>
    </row>
    <row r="9852" spans="3:19">
      <c r="C9852" s="577"/>
      <c r="R9852" s="577"/>
      <c r="S9852" s="577"/>
    </row>
    <row r="9853" spans="3:19">
      <c r="C9853" s="577"/>
      <c r="R9853" s="577"/>
      <c r="S9853" s="577"/>
    </row>
    <row r="9854" spans="3:19">
      <c r="C9854" s="577"/>
      <c r="R9854" s="577"/>
      <c r="S9854" s="577"/>
    </row>
    <row r="9855" spans="3:19">
      <c r="C9855" s="577"/>
      <c r="R9855" s="577"/>
      <c r="S9855" s="577"/>
    </row>
    <row r="9856" spans="3:19">
      <c r="C9856" s="577"/>
      <c r="R9856" s="577"/>
      <c r="S9856" s="577"/>
    </row>
    <row r="9857" spans="3:19">
      <c r="C9857" s="577"/>
      <c r="R9857" s="577"/>
      <c r="S9857" s="577"/>
    </row>
    <row r="9858" spans="3:19">
      <c r="C9858" s="577"/>
      <c r="R9858" s="577"/>
      <c r="S9858" s="577"/>
    </row>
    <row r="9859" spans="3:19">
      <c r="C9859" s="577"/>
      <c r="R9859" s="577"/>
      <c r="S9859" s="577"/>
    </row>
    <row r="9860" spans="3:19">
      <c r="C9860" s="577"/>
      <c r="R9860" s="577"/>
      <c r="S9860" s="577"/>
    </row>
    <row r="9861" spans="3:19">
      <c r="C9861" s="577"/>
      <c r="R9861" s="577"/>
      <c r="S9861" s="577"/>
    </row>
    <row r="9862" spans="3:19">
      <c r="C9862" s="577"/>
      <c r="R9862" s="577"/>
      <c r="S9862" s="577"/>
    </row>
    <row r="9863" spans="3:19">
      <c r="C9863" s="577"/>
      <c r="R9863" s="577"/>
      <c r="S9863" s="577"/>
    </row>
    <row r="9864" spans="3:19">
      <c r="C9864" s="577"/>
      <c r="R9864" s="577"/>
      <c r="S9864" s="577"/>
    </row>
    <row r="9865" spans="3:19">
      <c r="C9865" s="577"/>
      <c r="R9865" s="577"/>
      <c r="S9865" s="577"/>
    </row>
    <row r="9866" spans="3:19">
      <c r="C9866" s="577"/>
      <c r="R9866" s="577"/>
      <c r="S9866" s="577"/>
    </row>
    <row r="9867" spans="3:19">
      <c r="C9867" s="577"/>
      <c r="R9867" s="577"/>
      <c r="S9867" s="577"/>
    </row>
    <row r="9868" spans="3:19">
      <c r="C9868" s="577"/>
      <c r="R9868" s="577"/>
      <c r="S9868" s="577"/>
    </row>
    <row r="9869" spans="3:19">
      <c r="C9869" s="577"/>
      <c r="R9869" s="577"/>
      <c r="S9869" s="577"/>
    </row>
    <row r="9870" spans="3:19">
      <c r="C9870" s="577"/>
      <c r="R9870" s="577"/>
      <c r="S9870" s="577"/>
    </row>
    <row r="9871" spans="3:19">
      <c r="C9871" s="577"/>
      <c r="R9871" s="577"/>
      <c r="S9871" s="577"/>
    </row>
    <row r="9872" spans="3:19">
      <c r="C9872" s="577"/>
      <c r="R9872" s="577"/>
      <c r="S9872" s="577"/>
    </row>
    <row r="9873" spans="3:19">
      <c r="C9873" s="577"/>
      <c r="R9873" s="577"/>
      <c r="S9873" s="577"/>
    </row>
    <row r="9874" spans="3:19">
      <c r="C9874" s="577"/>
      <c r="R9874" s="577"/>
      <c r="S9874" s="577"/>
    </row>
    <row r="9875" spans="3:19">
      <c r="C9875" s="577"/>
      <c r="R9875" s="577"/>
      <c r="S9875" s="577"/>
    </row>
    <row r="9876" spans="3:19">
      <c r="C9876" s="577"/>
      <c r="R9876" s="577"/>
      <c r="S9876" s="577"/>
    </row>
    <row r="9877" spans="3:19">
      <c r="C9877" s="577"/>
      <c r="R9877" s="577"/>
      <c r="S9877" s="577"/>
    </row>
    <row r="9878" spans="3:19">
      <c r="C9878" s="577"/>
      <c r="R9878" s="577"/>
      <c r="S9878" s="577"/>
    </row>
    <row r="9879" spans="3:19">
      <c r="C9879" s="577"/>
      <c r="R9879" s="577"/>
      <c r="S9879" s="577"/>
    </row>
    <row r="9880" spans="3:19">
      <c r="C9880" s="577"/>
      <c r="R9880" s="577"/>
      <c r="S9880" s="577"/>
    </row>
    <row r="9881" spans="3:19">
      <c r="C9881" s="577"/>
      <c r="R9881" s="577"/>
      <c r="S9881" s="577"/>
    </row>
    <row r="9882" spans="3:19">
      <c r="C9882" s="577"/>
      <c r="R9882" s="577"/>
      <c r="S9882" s="577"/>
    </row>
    <row r="9883" spans="3:19">
      <c r="C9883" s="577"/>
      <c r="R9883" s="577"/>
      <c r="S9883" s="577"/>
    </row>
    <row r="9884" spans="3:19">
      <c r="C9884" s="577"/>
      <c r="R9884" s="577"/>
      <c r="S9884" s="577"/>
    </row>
    <row r="9885" spans="3:19">
      <c r="C9885" s="577"/>
      <c r="R9885" s="577"/>
      <c r="S9885" s="577"/>
    </row>
    <row r="9886" spans="3:19">
      <c r="C9886" s="577"/>
      <c r="R9886" s="577"/>
      <c r="S9886" s="577"/>
    </row>
    <row r="9887" spans="3:19">
      <c r="C9887" s="577"/>
      <c r="R9887" s="577"/>
      <c r="S9887" s="577"/>
    </row>
    <row r="9888" spans="3:19">
      <c r="C9888" s="577"/>
      <c r="R9888" s="577"/>
      <c r="S9888" s="577"/>
    </row>
    <row r="9889" spans="3:19">
      <c r="C9889" s="577"/>
      <c r="R9889" s="577"/>
      <c r="S9889" s="577"/>
    </row>
    <row r="9890" spans="3:19">
      <c r="C9890" s="577"/>
      <c r="R9890" s="577"/>
      <c r="S9890" s="577"/>
    </row>
    <row r="9891" spans="3:19">
      <c r="C9891" s="577"/>
      <c r="R9891" s="577"/>
      <c r="S9891" s="577"/>
    </row>
    <row r="9892" spans="3:19">
      <c r="C9892" s="577"/>
      <c r="R9892" s="577"/>
      <c r="S9892" s="577"/>
    </row>
    <row r="9893" spans="3:19">
      <c r="C9893" s="577"/>
      <c r="R9893" s="577"/>
      <c r="S9893" s="577"/>
    </row>
    <row r="9894" spans="3:19">
      <c r="C9894" s="577"/>
      <c r="R9894" s="577"/>
      <c r="S9894" s="577"/>
    </row>
    <row r="9895" spans="3:19">
      <c r="C9895" s="577"/>
      <c r="R9895" s="577"/>
      <c r="S9895" s="577"/>
    </row>
    <row r="9896" spans="3:19">
      <c r="C9896" s="577"/>
      <c r="R9896" s="577"/>
      <c r="S9896" s="577"/>
    </row>
    <row r="9897" spans="3:19">
      <c r="C9897" s="577"/>
      <c r="R9897" s="577"/>
      <c r="S9897" s="577"/>
    </row>
    <row r="9898" spans="3:19">
      <c r="C9898" s="577"/>
      <c r="R9898" s="577"/>
      <c r="S9898" s="577"/>
    </row>
    <row r="9899" spans="3:19">
      <c r="C9899" s="577"/>
      <c r="R9899" s="577"/>
      <c r="S9899" s="577"/>
    </row>
    <row r="9900" spans="3:19">
      <c r="C9900" s="577"/>
      <c r="R9900" s="577"/>
      <c r="S9900" s="577"/>
    </row>
    <row r="9901" spans="3:19">
      <c r="C9901" s="577"/>
      <c r="R9901" s="577"/>
      <c r="S9901" s="577"/>
    </row>
    <row r="9902" spans="3:19">
      <c r="C9902" s="577"/>
      <c r="R9902" s="577"/>
      <c r="S9902" s="577"/>
    </row>
    <row r="9903" spans="3:19">
      <c r="C9903" s="577"/>
      <c r="R9903" s="577"/>
      <c r="S9903" s="577"/>
    </row>
    <row r="9904" spans="3:19">
      <c r="C9904" s="577"/>
      <c r="R9904" s="577"/>
      <c r="S9904" s="577"/>
    </row>
    <row r="9905" spans="3:19">
      <c r="C9905" s="577"/>
      <c r="R9905" s="577"/>
      <c r="S9905" s="577"/>
    </row>
    <row r="9906" spans="3:19">
      <c r="C9906" s="577"/>
      <c r="R9906" s="577"/>
      <c r="S9906" s="577"/>
    </row>
    <row r="9907" spans="3:19">
      <c r="C9907" s="577"/>
      <c r="R9907" s="577"/>
      <c r="S9907" s="577"/>
    </row>
    <row r="9908" spans="3:19">
      <c r="C9908" s="577"/>
      <c r="R9908" s="577"/>
      <c r="S9908" s="577"/>
    </row>
    <row r="9909" spans="3:19">
      <c r="C9909" s="577"/>
      <c r="R9909" s="577"/>
      <c r="S9909" s="577"/>
    </row>
    <row r="9910" spans="3:19">
      <c r="C9910" s="577"/>
      <c r="R9910" s="577"/>
      <c r="S9910" s="577"/>
    </row>
    <row r="9911" spans="3:19">
      <c r="C9911" s="577"/>
      <c r="R9911" s="577"/>
      <c r="S9911" s="577"/>
    </row>
    <row r="9912" spans="3:19">
      <c r="C9912" s="577"/>
      <c r="R9912" s="577"/>
      <c r="S9912" s="577"/>
    </row>
    <row r="9913" spans="3:19">
      <c r="C9913" s="577"/>
      <c r="R9913" s="577"/>
      <c r="S9913" s="577"/>
    </row>
    <row r="9914" spans="3:19">
      <c r="C9914" s="577"/>
      <c r="R9914" s="577"/>
      <c r="S9914" s="577"/>
    </row>
    <row r="9915" spans="3:19">
      <c r="C9915" s="577"/>
      <c r="R9915" s="577"/>
      <c r="S9915" s="577"/>
    </row>
    <row r="9916" spans="3:19">
      <c r="C9916" s="577"/>
      <c r="R9916" s="577"/>
      <c r="S9916" s="577"/>
    </row>
    <row r="9917" spans="3:19">
      <c r="C9917" s="577"/>
      <c r="R9917" s="577"/>
      <c r="S9917" s="577"/>
    </row>
    <row r="9918" spans="3:19">
      <c r="C9918" s="577"/>
      <c r="R9918" s="577"/>
      <c r="S9918" s="577"/>
    </row>
    <row r="9919" spans="3:19">
      <c r="C9919" s="577"/>
      <c r="R9919" s="577"/>
      <c r="S9919" s="577"/>
    </row>
    <row r="9920" spans="3:19">
      <c r="C9920" s="577"/>
      <c r="R9920" s="577"/>
      <c r="S9920" s="577"/>
    </row>
    <row r="9921" spans="3:19">
      <c r="C9921" s="577"/>
      <c r="R9921" s="577"/>
      <c r="S9921" s="577"/>
    </row>
    <row r="9922" spans="3:19">
      <c r="C9922" s="577"/>
      <c r="R9922" s="577"/>
      <c r="S9922" s="577"/>
    </row>
    <row r="9923" spans="3:19">
      <c r="C9923" s="577"/>
      <c r="R9923" s="577"/>
      <c r="S9923" s="577"/>
    </row>
    <row r="9924" spans="3:19">
      <c r="C9924" s="577"/>
      <c r="R9924" s="577"/>
      <c r="S9924" s="577"/>
    </row>
    <row r="9925" spans="3:19">
      <c r="C9925" s="577"/>
      <c r="R9925" s="577"/>
      <c r="S9925" s="577"/>
    </row>
    <row r="9926" spans="3:19">
      <c r="C9926" s="577"/>
      <c r="R9926" s="577"/>
      <c r="S9926" s="577"/>
    </row>
    <row r="9927" spans="3:19">
      <c r="C9927" s="577"/>
      <c r="R9927" s="577"/>
      <c r="S9927" s="577"/>
    </row>
    <row r="9928" spans="3:19">
      <c r="C9928" s="577"/>
      <c r="R9928" s="577"/>
      <c r="S9928" s="577"/>
    </row>
    <row r="9929" spans="3:19">
      <c r="C9929" s="577"/>
      <c r="R9929" s="577"/>
      <c r="S9929" s="577"/>
    </row>
    <row r="9930" spans="3:19">
      <c r="C9930" s="577"/>
      <c r="R9930" s="577"/>
      <c r="S9930" s="577"/>
    </row>
    <row r="9931" spans="3:19">
      <c r="C9931" s="577"/>
      <c r="R9931" s="577"/>
      <c r="S9931" s="577"/>
    </row>
    <row r="9932" spans="3:19">
      <c r="C9932" s="577"/>
      <c r="R9932" s="577"/>
      <c r="S9932" s="577"/>
    </row>
    <row r="9933" spans="3:19">
      <c r="C9933" s="577"/>
      <c r="R9933" s="577"/>
      <c r="S9933" s="577"/>
    </row>
    <row r="9934" spans="3:19">
      <c r="C9934" s="577"/>
      <c r="R9934" s="577"/>
      <c r="S9934" s="577"/>
    </row>
    <row r="9935" spans="3:19">
      <c r="C9935" s="577"/>
      <c r="R9935" s="577"/>
      <c r="S9935" s="577"/>
    </row>
    <row r="9936" spans="3:19">
      <c r="C9936" s="577"/>
      <c r="R9936" s="577"/>
      <c r="S9936" s="577"/>
    </row>
    <row r="9937" spans="3:19">
      <c r="C9937" s="577"/>
      <c r="R9937" s="577"/>
      <c r="S9937" s="577"/>
    </row>
    <row r="9938" spans="3:19">
      <c r="C9938" s="577"/>
      <c r="R9938" s="577"/>
      <c r="S9938" s="577"/>
    </row>
    <row r="9939" spans="3:19">
      <c r="C9939" s="577"/>
      <c r="R9939" s="577"/>
      <c r="S9939" s="577"/>
    </row>
    <row r="9940" spans="3:19">
      <c r="C9940" s="577"/>
      <c r="R9940" s="577"/>
      <c r="S9940" s="577"/>
    </row>
    <row r="9941" spans="3:19">
      <c r="C9941" s="577"/>
      <c r="R9941" s="577"/>
      <c r="S9941" s="577"/>
    </row>
    <row r="9942" spans="3:19">
      <c r="C9942" s="577"/>
      <c r="R9942" s="577"/>
      <c r="S9942" s="577"/>
    </row>
    <row r="9943" spans="3:19">
      <c r="C9943" s="577"/>
      <c r="R9943" s="577"/>
      <c r="S9943" s="577"/>
    </row>
    <row r="9944" spans="3:19">
      <c r="C9944" s="577"/>
      <c r="R9944" s="577"/>
      <c r="S9944" s="577"/>
    </row>
    <row r="9945" spans="3:19">
      <c r="C9945" s="577"/>
      <c r="R9945" s="577"/>
      <c r="S9945" s="577"/>
    </row>
    <row r="9946" spans="3:19">
      <c r="C9946" s="577"/>
      <c r="R9946" s="577"/>
      <c r="S9946" s="577"/>
    </row>
    <row r="9947" spans="3:19">
      <c r="C9947" s="577"/>
      <c r="R9947" s="577"/>
      <c r="S9947" s="577"/>
    </row>
    <row r="9948" spans="3:19">
      <c r="C9948" s="577"/>
      <c r="R9948" s="577"/>
      <c r="S9948" s="577"/>
    </row>
    <row r="9949" spans="3:19">
      <c r="C9949" s="577"/>
      <c r="R9949" s="577"/>
      <c r="S9949" s="577"/>
    </row>
    <row r="9950" spans="3:19">
      <c r="C9950" s="577"/>
      <c r="R9950" s="577"/>
      <c r="S9950" s="577"/>
    </row>
    <row r="9951" spans="3:19">
      <c r="C9951" s="577"/>
      <c r="R9951" s="577"/>
      <c r="S9951" s="577"/>
    </row>
    <row r="9952" spans="3:19">
      <c r="C9952" s="577"/>
      <c r="R9952" s="577"/>
      <c r="S9952" s="577"/>
    </row>
    <row r="9953" spans="3:19">
      <c r="C9953" s="577"/>
      <c r="R9953" s="577"/>
      <c r="S9953" s="577"/>
    </row>
    <row r="9954" spans="3:19">
      <c r="C9954" s="577"/>
      <c r="R9954" s="577"/>
      <c r="S9954" s="577"/>
    </row>
    <row r="9955" spans="3:19">
      <c r="C9955" s="577"/>
      <c r="R9955" s="577"/>
      <c r="S9955" s="577"/>
    </row>
    <row r="9956" spans="3:19">
      <c r="C9956" s="577"/>
      <c r="R9956" s="577"/>
      <c r="S9956" s="577"/>
    </row>
    <row r="9957" spans="3:19">
      <c r="C9957" s="577"/>
      <c r="R9957" s="577"/>
      <c r="S9957" s="577"/>
    </row>
    <row r="9958" spans="3:19">
      <c r="C9958" s="577"/>
      <c r="R9958" s="577"/>
      <c r="S9958" s="577"/>
    </row>
    <row r="9959" spans="3:19">
      <c r="C9959" s="577"/>
      <c r="R9959" s="577"/>
      <c r="S9959" s="577"/>
    </row>
    <row r="9960" spans="3:19">
      <c r="C9960" s="577"/>
      <c r="R9960" s="577"/>
      <c r="S9960" s="577"/>
    </row>
    <row r="9961" spans="3:19">
      <c r="C9961" s="577"/>
      <c r="R9961" s="577"/>
      <c r="S9961" s="577"/>
    </row>
    <row r="9962" spans="3:19">
      <c r="C9962" s="577"/>
      <c r="R9962" s="577"/>
      <c r="S9962" s="577"/>
    </row>
    <row r="9963" spans="3:19">
      <c r="C9963" s="577"/>
      <c r="R9963" s="577"/>
      <c r="S9963" s="577"/>
    </row>
    <row r="9964" spans="3:19">
      <c r="C9964" s="577"/>
      <c r="R9964" s="577"/>
      <c r="S9964" s="577"/>
    </row>
    <row r="9965" spans="3:19">
      <c r="C9965" s="577"/>
      <c r="R9965" s="577"/>
      <c r="S9965" s="577"/>
    </row>
    <row r="9966" spans="3:19">
      <c r="C9966" s="577"/>
      <c r="R9966" s="577"/>
      <c r="S9966" s="577"/>
    </row>
    <row r="9967" spans="3:19">
      <c r="C9967" s="577"/>
      <c r="R9967" s="577"/>
      <c r="S9967" s="577"/>
    </row>
    <row r="9968" spans="3:19">
      <c r="C9968" s="577"/>
      <c r="R9968" s="577"/>
      <c r="S9968" s="577"/>
    </row>
    <row r="9969" spans="3:19">
      <c r="C9969" s="577"/>
      <c r="R9969" s="577"/>
      <c r="S9969" s="577"/>
    </row>
    <row r="9970" spans="3:19">
      <c r="C9970" s="577"/>
      <c r="R9970" s="577"/>
      <c r="S9970" s="577"/>
    </row>
    <row r="9971" spans="3:19">
      <c r="C9971" s="577"/>
      <c r="R9971" s="577"/>
      <c r="S9971" s="577"/>
    </row>
    <row r="9972" spans="3:19">
      <c r="C9972" s="577"/>
      <c r="R9972" s="577"/>
      <c r="S9972" s="577"/>
    </row>
    <row r="9973" spans="3:19">
      <c r="C9973" s="577"/>
      <c r="R9973" s="577"/>
      <c r="S9973" s="577"/>
    </row>
    <row r="9974" spans="3:19">
      <c r="C9974" s="577"/>
      <c r="R9974" s="577"/>
      <c r="S9974" s="577"/>
    </row>
    <row r="9975" spans="3:19">
      <c r="C9975" s="577"/>
      <c r="R9975" s="577"/>
      <c r="S9975" s="577"/>
    </row>
    <row r="9976" spans="3:19">
      <c r="C9976" s="577"/>
      <c r="R9976" s="577"/>
      <c r="S9976" s="577"/>
    </row>
    <row r="9977" spans="3:19">
      <c r="C9977" s="577"/>
      <c r="R9977" s="577"/>
      <c r="S9977" s="577"/>
    </row>
    <row r="9978" spans="3:19">
      <c r="C9978" s="577"/>
      <c r="R9978" s="577"/>
      <c r="S9978" s="577"/>
    </row>
    <row r="9979" spans="3:19">
      <c r="C9979" s="577"/>
      <c r="R9979" s="577"/>
      <c r="S9979" s="577"/>
    </row>
    <row r="9980" spans="3:19">
      <c r="C9980" s="577"/>
      <c r="R9980" s="577"/>
      <c r="S9980" s="577"/>
    </row>
    <row r="9981" spans="3:19">
      <c r="C9981" s="577"/>
      <c r="R9981" s="577"/>
      <c r="S9981" s="577"/>
    </row>
    <row r="9982" spans="3:19">
      <c r="C9982" s="577"/>
      <c r="R9982" s="577"/>
      <c r="S9982" s="577"/>
    </row>
    <row r="9983" spans="3:19">
      <c r="C9983" s="577"/>
      <c r="R9983" s="577"/>
      <c r="S9983" s="577"/>
    </row>
    <row r="9984" spans="3:19">
      <c r="C9984" s="577"/>
      <c r="R9984" s="577"/>
      <c r="S9984" s="577"/>
    </row>
    <row r="9985" spans="3:19">
      <c r="C9985" s="577"/>
      <c r="R9985" s="577"/>
      <c r="S9985" s="577"/>
    </row>
    <row r="9986" spans="3:19">
      <c r="C9986" s="577"/>
      <c r="R9986" s="577"/>
      <c r="S9986" s="577"/>
    </row>
    <row r="9987" spans="3:19">
      <c r="C9987" s="577"/>
      <c r="R9987" s="577"/>
      <c r="S9987" s="577"/>
    </row>
    <row r="9988" spans="3:19">
      <c r="C9988" s="577"/>
      <c r="R9988" s="577"/>
      <c r="S9988" s="577"/>
    </row>
    <row r="9989" spans="3:19">
      <c r="C9989" s="577"/>
      <c r="R9989" s="577"/>
      <c r="S9989" s="577"/>
    </row>
    <row r="9990" spans="3:19">
      <c r="C9990" s="577"/>
      <c r="R9990" s="577"/>
      <c r="S9990" s="577"/>
    </row>
    <row r="9991" spans="3:19">
      <c r="C9991" s="577"/>
      <c r="R9991" s="577"/>
      <c r="S9991" s="577"/>
    </row>
    <row r="9992" spans="3:19">
      <c r="C9992" s="577"/>
      <c r="R9992" s="577"/>
      <c r="S9992" s="577"/>
    </row>
    <row r="9993" spans="3:19">
      <c r="C9993" s="577"/>
      <c r="R9993" s="577"/>
      <c r="S9993" s="577"/>
    </row>
    <row r="9994" spans="3:19">
      <c r="C9994" s="577"/>
      <c r="R9994" s="577"/>
      <c r="S9994" s="577"/>
    </row>
    <row r="9995" spans="3:19">
      <c r="C9995" s="577"/>
      <c r="R9995" s="577"/>
      <c r="S9995" s="577"/>
    </row>
    <row r="9996" spans="3:19">
      <c r="C9996" s="577"/>
      <c r="R9996" s="577"/>
      <c r="S9996" s="577"/>
    </row>
    <row r="9997" spans="3:19">
      <c r="C9997" s="577"/>
      <c r="R9997" s="577"/>
      <c r="S9997" s="577"/>
    </row>
    <row r="9998" spans="3:19">
      <c r="C9998" s="577"/>
      <c r="R9998" s="577"/>
      <c r="S9998" s="577"/>
    </row>
    <row r="9999" spans="3:19">
      <c r="C9999" s="577"/>
      <c r="R9999" s="577"/>
      <c r="S9999" s="577"/>
    </row>
    <row r="10000" spans="3:19">
      <c r="C10000" s="577"/>
      <c r="R10000" s="577"/>
      <c r="S10000" s="577"/>
    </row>
    <row r="10001" spans="3:19">
      <c r="C10001" s="577"/>
      <c r="R10001" s="577"/>
      <c r="S10001" s="577"/>
    </row>
    <row r="10002" spans="3:19">
      <c r="C10002" s="577"/>
      <c r="R10002" s="577"/>
      <c r="S10002" s="577"/>
    </row>
    <row r="10003" spans="3:19">
      <c r="C10003" s="577"/>
      <c r="R10003" s="577"/>
      <c r="S10003" s="577"/>
    </row>
    <row r="10004" spans="3:19">
      <c r="C10004" s="577"/>
      <c r="R10004" s="577"/>
      <c r="S10004" s="577"/>
    </row>
    <row r="10005" spans="3:19">
      <c r="C10005" s="577"/>
      <c r="R10005" s="577"/>
      <c r="S10005" s="577"/>
    </row>
    <row r="10006" spans="3:19">
      <c r="C10006" s="577"/>
      <c r="R10006" s="577"/>
      <c r="S10006" s="577"/>
    </row>
    <row r="10007" spans="3:19">
      <c r="C10007" s="577"/>
      <c r="R10007" s="577"/>
      <c r="S10007" s="577"/>
    </row>
    <row r="10008" spans="3:19">
      <c r="C10008" s="577"/>
      <c r="R10008" s="577"/>
      <c r="S10008" s="577"/>
    </row>
    <row r="10009" spans="3:19">
      <c r="C10009" s="577"/>
      <c r="R10009" s="577"/>
      <c r="S10009" s="577"/>
    </row>
    <row r="10010" spans="3:19">
      <c r="C10010" s="577"/>
      <c r="R10010" s="577"/>
      <c r="S10010" s="577"/>
    </row>
    <row r="10011" spans="3:19">
      <c r="C10011" s="577"/>
      <c r="R10011" s="577"/>
      <c r="S10011" s="577"/>
    </row>
    <row r="10012" spans="3:19">
      <c r="C10012" s="577"/>
      <c r="R10012" s="577"/>
      <c r="S10012" s="577"/>
    </row>
    <row r="10013" spans="3:19">
      <c r="C10013" s="577"/>
      <c r="R10013" s="577"/>
      <c r="S10013" s="577"/>
    </row>
    <row r="10014" spans="3:19">
      <c r="C10014" s="577"/>
      <c r="R10014" s="577"/>
      <c r="S10014" s="577"/>
    </row>
    <row r="10015" spans="3:19">
      <c r="C10015" s="577"/>
      <c r="R10015" s="577"/>
      <c r="S10015" s="577"/>
    </row>
    <row r="10016" spans="3:19">
      <c r="C10016" s="577"/>
      <c r="R10016" s="577"/>
      <c r="S10016" s="577"/>
    </row>
    <row r="10017" spans="3:19">
      <c r="C10017" s="577"/>
      <c r="R10017" s="577"/>
      <c r="S10017" s="577"/>
    </row>
    <row r="10018" spans="3:19">
      <c r="C10018" s="577"/>
      <c r="R10018" s="577"/>
      <c r="S10018" s="577"/>
    </row>
    <row r="10019" spans="3:19">
      <c r="C10019" s="577"/>
      <c r="R10019" s="577"/>
      <c r="S10019" s="577"/>
    </row>
    <row r="10020" spans="3:19">
      <c r="C10020" s="577"/>
      <c r="R10020" s="577"/>
      <c r="S10020" s="577"/>
    </row>
    <row r="10021" spans="3:19">
      <c r="C10021" s="577"/>
      <c r="R10021" s="577"/>
      <c r="S10021" s="577"/>
    </row>
    <row r="10022" spans="3:19">
      <c r="C10022" s="577"/>
      <c r="R10022" s="577"/>
      <c r="S10022" s="577"/>
    </row>
    <row r="10023" spans="3:19">
      <c r="C10023" s="577"/>
      <c r="R10023" s="577"/>
      <c r="S10023" s="577"/>
    </row>
    <row r="10024" spans="3:19">
      <c r="C10024" s="577"/>
      <c r="R10024" s="577"/>
      <c r="S10024" s="577"/>
    </row>
    <row r="10025" spans="3:19">
      <c r="C10025" s="577"/>
      <c r="R10025" s="577"/>
      <c r="S10025" s="577"/>
    </row>
    <row r="10026" spans="3:19">
      <c r="C10026" s="577"/>
      <c r="R10026" s="577"/>
      <c r="S10026" s="577"/>
    </row>
    <row r="10027" spans="3:19">
      <c r="C10027" s="577"/>
      <c r="R10027" s="577"/>
      <c r="S10027" s="577"/>
    </row>
    <row r="10028" spans="3:19">
      <c r="C10028" s="577"/>
      <c r="R10028" s="577"/>
      <c r="S10028" s="577"/>
    </row>
    <row r="10029" spans="3:19">
      <c r="C10029" s="577"/>
      <c r="R10029" s="577"/>
      <c r="S10029" s="577"/>
    </row>
    <row r="10030" spans="3:19">
      <c r="C10030" s="577"/>
      <c r="R10030" s="577"/>
      <c r="S10030" s="577"/>
    </row>
    <row r="10031" spans="3:19">
      <c r="C10031" s="577"/>
      <c r="R10031" s="577"/>
      <c r="S10031" s="577"/>
    </row>
    <row r="10032" spans="3:19">
      <c r="C10032" s="577"/>
      <c r="R10032" s="577"/>
      <c r="S10032" s="577"/>
    </row>
    <row r="10033" spans="3:19">
      <c r="C10033" s="577"/>
      <c r="R10033" s="577"/>
      <c r="S10033" s="577"/>
    </row>
    <row r="10034" spans="3:19">
      <c r="C10034" s="577"/>
      <c r="R10034" s="577"/>
      <c r="S10034" s="577"/>
    </row>
    <row r="10035" spans="3:19">
      <c r="C10035" s="577"/>
      <c r="R10035" s="577"/>
      <c r="S10035" s="577"/>
    </row>
    <row r="10036" spans="3:19">
      <c r="C10036" s="577"/>
      <c r="R10036" s="577"/>
      <c r="S10036" s="577"/>
    </row>
    <row r="10037" spans="3:19">
      <c r="C10037" s="577"/>
      <c r="R10037" s="577"/>
      <c r="S10037" s="577"/>
    </row>
    <row r="10038" spans="3:19">
      <c r="C10038" s="577"/>
      <c r="R10038" s="577"/>
      <c r="S10038" s="577"/>
    </row>
    <row r="10039" spans="3:19">
      <c r="C10039" s="577"/>
      <c r="R10039" s="577"/>
      <c r="S10039" s="577"/>
    </row>
    <row r="10040" spans="3:19">
      <c r="C10040" s="577"/>
      <c r="R10040" s="577"/>
      <c r="S10040" s="577"/>
    </row>
    <row r="10041" spans="3:19">
      <c r="C10041" s="577"/>
      <c r="R10041" s="577"/>
      <c r="S10041" s="577"/>
    </row>
    <row r="10042" spans="3:19">
      <c r="C10042" s="577"/>
      <c r="R10042" s="577"/>
      <c r="S10042" s="577"/>
    </row>
    <row r="10043" spans="3:19">
      <c r="C10043" s="577"/>
      <c r="R10043" s="577"/>
      <c r="S10043" s="577"/>
    </row>
    <row r="10044" spans="3:19">
      <c r="C10044" s="577"/>
      <c r="R10044" s="577"/>
      <c r="S10044" s="577"/>
    </row>
    <row r="10045" spans="3:19">
      <c r="C10045" s="577"/>
      <c r="R10045" s="577"/>
      <c r="S10045" s="577"/>
    </row>
    <row r="10046" spans="3:19">
      <c r="C10046" s="577"/>
      <c r="R10046" s="577"/>
      <c r="S10046" s="577"/>
    </row>
    <row r="10047" spans="3:19">
      <c r="C10047" s="577"/>
      <c r="R10047" s="577"/>
      <c r="S10047" s="577"/>
    </row>
    <row r="10048" spans="3:19">
      <c r="C10048" s="577"/>
      <c r="R10048" s="577"/>
      <c r="S10048" s="577"/>
    </row>
    <row r="10049" spans="3:19">
      <c r="C10049" s="577"/>
      <c r="R10049" s="577"/>
      <c r="S10049" s="577"/>
    </row>
    <row r="10050" spans="3:19">
      <c r="C10050" s="577"/>
      <c r="R10050" s="577"/>
      <c r="S10050" s="577"/>
    </row>
    <row r="10051" spans="3:19">
      <c r="C10051" s="577"/>
      <c r="R10051" s="577"/>
      <c r="S10051" s="577"/>
    </row>
    <row r="10052" spans="3:19">
      <c r="C10052" s="577"/>
      <c r="R10052" s="577"/>
      <c r="S10052" s="577"/>
    </row>
    <row r="10053" spans="3:19">
      <c r="C10053" s="577"/>
      <c r="R10053" s="577"/>
      <c r="S10053" s="577"/>
    </row>
    <row r="10054" spans="3:19">
      <c r="C10054" s="577"/>
      <c r="R10054" s="577"/>
      <c r="S10054" s="577"/>
    </row>
    <row r="10055" spans="3:19">
      <c r="C10055" s="577"/>
      <c r="R10055" s="577"/>
      <c r="S10055" s="577"/>
    </row>
    <row r="10056" spans="3:19">
      <c r="C10056" s="577"/>
      <c r="R10056" s="577"/>
      <c r="S10056" s="577"/>
    </row>
    <row r="10057" spans="3:19">
      <c r="C10057" s="577"/>
      <c r="R10057" s="577"/>
      <c r="S10057" s="577"/>
    </row>
    <row r="10058" spans="3:19">
      <c r="C10058" s="577"/>
      <c r="R10058" s="577"/>
      <c r="S10058" s="577"/>
    </row>
    <row r="10059" spans="3:19">
      <c r="C10059" s="577"/>
      <c r="R10059" s="577"/>
      <c r="S10059" s="577"/>
    </row>
    <row r="10060" spans="3:19">
      <c r="C10060" s="577"/>
      <c r="R10060" s="577"/>
      <c r="S10060" s="577"/>
    </row>
    <row r="10061" spans="3:19">
      <c r="C10061" s="577"/>
      <c r="R10061" s="577"/>
      <c r="S10061" s="577"/>
    </row>
    <row r="10062" spans="3:19">
      <c r="C10062" s="577"/>
      <c r="R10062" s="577"/>
      <c r="S10062" s="577"/>
    </row>
    <row r="10063" spans="3:19">
      <c r="C10063" s="577"/>
      <c r="R10063" s="577"/>
      <c r="S10063" s="577"/>
    </row>
    <row r="10064" spans="3:19">
      <c r="C10064" s="577"/>
      <c r="R10064" s="577"/>
      <c r="S10064" s="577"/>
    </row>
    <row r="10065" spans="3:19">
      <c r="C10065" s="577"/>
      <c r="R10065" s="577"/>
      <c r="S10065" s="577"/>
    </row>
    <row r="10066" spans="3:19">
      <c r="C10066" s="577"/>
      <c r="R10066" s="577"/>
      <c r="S10066" s="577"/>
    </row>
    <row r="10067" spans="3:19">
      <c r="C10067" s="577"/>
      <c r="R10067" s="577"/>
      <c r="S10067" s="577"/>
    </row>
    <row r="10068" spans="3:19">
      <c r="C10068" s="577"/>
      <c r="R10068" s="577"/>
      <c r="S10068" s="577"/>
    </row>
    <row r="10069" spans="3:19">
      <c r="C10069" s="577"/>
      <c r="R10069" s="577"/>
      <c r="S10069" s="577"/>
    </row>
    <row r="10070" spans="3:19">
      <c r="C10070" s="577"/>
      <c r="R10070" s="577"/>
      <c r="S10070" s="577"/>
    </row>
    <row r="10071" spans="3:19">
      <c r="C10071" s="577"/>
      <c r="R10071" s="577"/>
      <c r="S10071" s="577"/>
    </row>
    <row r="10072" spans="3:19">
      <c r="C10072" s="577"/>
      <c r="R10072" s="577"/>
      <c r="S10072" s="577"/>
    </row>
    <row r="10073" spans="3:19">
      <c r="C10073" s="577"/>
      <c r="R10073" s="577"/>
      <c r="S10073" s="577"/>
    </row>
    <row r="10074" spans="3:19">
      <c r="C10074" s="577"/>
      <c r="R10074" s="577"/>
      <c r="S10074" s="577"/>
    </row>
    <row r="10075" spans="3:19">
      <c r="C10075" s="577"/>
      <c r="R10075" s="577"/>
      <c r="S10075" s="577"/>
    </row>
    <row r="10076" spans="3:19">
      <c r="C10076" s="577"/>
      <c r="R10076" s="577"/>
      <c r="S10076" s="577"/>
    </row>
    <row r="10077" spans="3:19">
      <c r="C10077" s="577"/>
      <c r="R10077" s="577"/>
      <c r="S10077" s="577"/>
    </row>
    <row r="10078" spans="3:19">
      <c r="C10078" s="577"/>
      <c r="R10078" s="577"/>
      <c r="S10078" s="577"/>
    </row>
    <row r="10079" spans="3:19">
      <c r="C10079" s="577"/>
      <c r="R10079" s="577"/>
      <c r="S10079" s="577"/>
    </row>
    <row r="10080" spans="3:19">
      <c r="C10080" s="577"/>
      <c r="R10080" s="577"/>
      <c r="S10080" s="577"/>
    </row>
    <row r="10081" spans="3:19">
      <c r="C10081" s="577"/>
      <c r="R10081" s="577"/>
      <c r="S10081" s="577"/>
    </row>
    <row r="10082" spans="3:19">
      <c r="C10082" s="577"/>
      <c r="R10082" s="577"/>
      <c r="S10082" s="577"/>
    </row>
    <row r="10083" spans="3:19">
      <c r="C10083" s="577"/>
      <c r="R10083" s="577"/>
      <c r="S10083" s="577"/>
    </row>
    <row r="10084" spans="3:19">
      <c r="C10084" s="577"/>
      <c r="R10084" s="577"/>
      <c r="S10084" s="577"/>
    </row>
    <row r="10085" spans="3:19">
      <c r="C10085" s="577"/>
      <c r="R10085" s="577"/>
      <c r="S10085" s="577"/>
    </row>
    <row r="10086" spans="3:19">
      <c r="C10086" s="577"/>
      <c r="R10086" s="577"/>
      <c r="S10086" s="577"/>
    </row>
    <row r="10087" spans="3:19">
      <c r="C10087" s="577"/>
      <c r="R10087" s="577"/>
      <c r="S10087" s="577"/>
    </row>
    <row r="10088" spans="3:19">
      <c r="C10088" s="577"/>
      <c r="R10088" s="577"/>
      <c r="S10088" s="577"/>
    </row>
    <row r="10089" spans="3:19">
      <c r="C10089" s="577"/>
      <c r="R10089" s="577"/>
      <c r="S10089" s="577"/>
    </row>
    <row r="10090" spans="3:19">
      <c r="C10090" s="577"/>
      <c r="R10090" s="577"/>
      <c r="S10090" s="577"/>
    </row>
    <row r="10091" spans="3:19">
      <c r="C10091" s="577"/>
      <c r="R10091" s="577"/>
      <c r="S10091" s="577"/>
    </row>
    <row r="10092" spans="3:19">
      <c r="C10092" s="577"/>
      <c r="R10092" s="577"/>
      <c r="S10092" s="577"/>
    </row>
    <row r="10093" spans="3:19">
      <c r="C10093" s="577"/>
      <c r="R10093" s="577"/>
      <c r="S10093" s="577"/>
    </row>
    <row r="10094" spans="3:19">
      <c r="C10094" s="577"/>
      <c r="R10094" s="577"/>
      <c r="S10094" s="577"/>
    </row>
    <row r="10095" spans="3:19">
      <c r="C10095" s="577"/>
      <c r="R10095" s="577"/>
      <c r="S10095" s="577"/>
    </row>
    <row r="10096" spans="3:19">
      <c r="C10096" s="577"/>
      <c r="R10096" s="577"/>
      <c r="S10096" s="577"/>
    </row>
    <row r="10097" spans="3:19">
      <c r="C10097" s="577"/>
      <c r="R10097" s="577"/>
      <c r="S10097" s="577"/>
    </row>
    <row r="10098" spans="3:19">
      <c r="C10098" s="577"/>
      <c r="R10098" s="577"/>
      <c r="S10098" s="577"/>
    </row>
    <row r="10099" spans="3:19">
      <c r="C10099" s="577"/>
      <c r="R10099" s="577"/>
      <c r="S10099" s="577"/>
    </row>
    <row r="10100" spans="3:19">
      <c r="C10100" s="577"/>
      <c r="R10100" s="577"/>
      <c r="S10100" s="577"/>
    </row>
    <row r="10101" spans="3:19">
      <c r="C10101" s="577"/>
      <c r="R10101" s="577"/>
      <c r="S10101" s="577"/>
    </row>
    <row r="10102" spans="3:19">
      <c r="C10102" s="577"/>
      <c r="R10102" s="577"/>
      <c r="S10102" s="577"/>
    </row>
    <row r="10103" spans="3:19">
      <c r="C10103" s="577"/>
      <c r="R10103" s="577"/>
      <c r="S10103" s="577"/>
    </row>
    <row r="10104" spans="3:19">
      <c r="C10104" s="577"/>
      <c r="R10104" s="577"/>
      <c r="S10104" s="577"/>
    </row>
    <row r="10105" spans="3:19">
      <c r="C10105" s="577"/>
      <c r="R10105" s="577"/>
      <c r="S10105" s="577"/>
    </row>
    <row r="10106" spans="3:19">
      <c r="C10106" s="577"/>
      <c r="R10106" s="577"/>
      <c r="S10106" s="577"/>
    </row>
    <row r="10107" spans="3:19">
      <c r="C10107" s="577"/>
      <c r="R10107" s="577"/>
      <c r="S10107" s="577"/>
    </row>
    <row r="10108" spans="3:19">
      <c r="C10108" s="577"/>
      <c r="R10108" s="577"/>
      <c r="S10108" s="577"/>
    </row>
    <row r="10109" spans="3:19">
      <c r="C10109" s="577"/>
      <c r="R10109" s="577"/>
      <c r="S10109" s="577"/>
    </row>
    <row r="10110" spans="3:19">
      <c r="C10110" s="577"/>
      <c r="R10110" s="577"/>
      <c r="S10110" s="577"/>
    </row>
    <row r="10111" spans="3:19">
      <c r="C10111" s="577"/>
      <c r="R10111" s="577"/>
      <c r="S10111" s="577"/>
    </row>
    <row r="10112" spans="3:19">
      <c r="C10112" s="577"/>
      <c r="R10112" s="577"/>
      <c r="S10112" s="577"/>
    </row>
    <row r="10113" spans="3:19">
      <c r="C10113" s="577"/>
      <c r="R10113" s="577"/>
      <c r="S10113" s="577"/>
    </row>
    <row r="10114" spans="3:19">
      <c r="C10114" s="577"/>
      <c r="R10114" s="577"/>
      <c r="S10114" s="577"/>
    </row>
    <row r="10115" spans="3:19">
      <c r="C10115" s="577"/>
      <c r="R10115" s="577"/>
      <c r="S10115" s="577"/>
    </row>
    <row r="10116" spans="3:19">
      <c r="C10116" s="577"/>
      <c r="R10116" s="577"/>
      <c r="S10116" s="577"/>
    </row>
    <row r="10117" spans="3:19">
      <c r="C10117" s="577"/>
      <c r="R10117" s="577"/>
      <c r="S10117" s="577"/>
    </row>
    <row r="10118" spans="3:19">
      <c r="C10118" s="577"/>
      <c r="R10118" s="577"/>
      <c r="S10118" s="577"/>
    </row>
    <row r="10119" spans="3:19">
      <c r="C10119" s="577"/>
      <c r="R10119" s="577"/>
      <c r="S10119" s="577"/>
    </row>
    <row r="10120" spans="3:19">
      <c r="C10120" s="577"/>
      <c r="R10120" s="577"/>
      <c r="S10120" s="577"/>
    </row>
    <row r="10121" spans="3:19">
      <c r="C10121" s="577"/>
      <c r="R10121" s="577"/>
      <c r="S10121" s="577"/>
    </row>
    <row r="10122" spans="3:19">
      <c r="C10122" s="577"/>
      <c r="R10122" s="577"/>
      <c r="S10122" s="577"/>
    </row>
    <row r="10123" spans="3:19">
      <c r="C10123" s="577"/>
      <c r="R10123" s="577"/>
      <c r="S10123" s="577"/>
    </row>
    <row r="10124" spans="3:19">
      <c r="C10124" s="577"/>
      <c r="R10124" s="577"/>
      <c r="S10124" s="577"/>
    </row>
    <row r="10125" spans="3:19">
      <c r="C10125" s="577"/>
      <c r="R10125" s="577"/>
      <c r="S10125" s="577"/>
    </row>
    <row r="10126" spans="3:19">
      <c r="C10126" s="577"/>
      <c r="R10126" s="577"/>
      <c r="S10126" s="577"/>
    </row>
    <row r="10127" spans="3:19">
      <c r="C10127" s="577"/>
      <c r="R10127" s="577"/>
      <c r="S10127" s="577"/>
    </row>
    <row r="10128" spans="3:19">
      <c r="C10128" s="577"/>
      <c r="R10128" s="577"/>
      <c r="S10128" s="577"/>
    </row>
    <row r="10129" spans="3:19">
      <c r="C10129" s="577"/>
      <c r="R10129" s="577"/>
      <c r="S10129" s="577"/>
    </row>
    <row r="10130" spans="3:19">
      <c r="C10130" s="577"/>
      <c r="R10130" s="577"/>
      <c r="S10130" s="577"/>
    </row>
    <row r="10131" spans="3:19">
      <c r="C10131" s="577"/>
      <c r="R10131" s="577"/>
      <c r="S10131" s="577"/>
    </row>
    <row r="10132" spans="3:19">
      <c r="C10132" s="577"/>
      <c r="R10132" s="577"/>
      <c r="S10132" s="577"/>
    </row>
    <row r="10133" spans="3:19">
      <c r="C10133" s="577"/>
      <c r="R10133" s="577"/>
      <c r="S10133" s="577"/>
    </row>
    <row r="10134" spans="3:19">
      <c r="C10134" s="577"/>
      <c r="R10134" s="577"/>
      <c r="S10134" s="577"/>
    </row>
    <row r="10135" spans="3:19">
      <c r="C10135" s="577"/>
      <c r="R10135" s="577"/>
      <c r="S10135" s="577"/>
    </row>
    <row r="10136" spans="3:19">
      <c r="C10136" s="577"/>
      <c r="R10136" s="577"/>
      <c r="S10136" s="577"/>
    </row>
    <row r="10137" spans="3:19">
      <c r="C10137" s="577"/>
      <c r="R10137" s="577"/>
      <c r="S10137" s="577"/>
    </row>
    <row r="10138" spans="3:19">
      <c r="C10138" s="577"/>
      <c r="R10138" s="577"/>
      <c r="S10138" s="577"/>
    </row>
    <row r="10139" spans="3:19">
      <c r="C10139" s="577"/>
      <c r="R10139" s="577"/>
      <c r="S10139" s="577"/>
    </row>
    <row r="10140" spans="3:19">
      <c r="C10140" s="577"/>
      <c r="R10140" s="577"/>
      <c r="S10140" s="577"/>
    </row>
    <row r="10141" spans="3:19">
      <c r="C10141" s="577"/>
      <c r="R10141" s="577"/>
      <c r="S10141" s="577"/>
    </row>
    <row r="10142" spans="3:19">
      <c r="C10142" s="577"/>
      <c r="R10142" s="577"/>
      <c r="S10142" s="577"/>
    </row>
    <row r="10143" spans="3:19">
      <c r="C10143" s="577"/>
      <c r="R10143" s="577"/>
      <c r="S10143" s="577"/>
    </row>
    <row r="10144" spans="3:19">
      <c r="C10144" s="577"/>
      <c r="R10144" s="577"/>
      <c r="S10144" s="577"/>
    </row>
    <row r="10145" spans="3:19">
      <c r="C10145" s="577"/>
      <c r="R10145" s="577"/>
      <c r="S10145" s="577"/>
    </row>
    <row r="10146" spans="3:19">
      <c r="C10146" s="577"/>
      <c r="R10146" s="577"/>
      <c r="S10146" s="577"/>
    </row>
    <row r="10147" spans="3:19">
      <c r="C10147" s="577"/>
      <c r="R10147" s="577"/>
      <c r="S10147" s="577"/>
    </row>
    <row r="10148" spans="3:19">
      <c r="C10148" s="577"/>
      <c r="R10148" s="577"/>
      <c r="S10148" s="577"/>
    </row>
    <row r="10149" spans="3:19">
      <c r="C10149" s="577"/>
      <c r="R10149" s="577"/>
      <c r="S10149" s="577"/>
    </row>
    <row r="10150" spans="3:19">
      <c r="C10150" s="577"/>
      <c r="R10150" s="577"/>
      <c r="S10150" s="577"/>
    </row>
    <row r="10151" spans="3:19">
      <c r="C10151" s="577"/>
      <c r="R10151" s="577"/>
      <c r="S10151" s="577"/>
    </row>
    <row r="10152" spans="3:19">
      <c r="C10152" s="577"/>
      <c r="R10152" s="577"/>
      <c r="S10152" s="577"/>
    </row>
    <row r="10153" spans="3:19">
      <c r="C10153" s="577"/>
      <c r="R10153" s="577"/>
      <c r="S10153" s="577"/>
    </row>
    <row r="10154" spans="3:19">
      <c r="C10154" s="577"/>
      <c r="R10154" s="577"/>
      <c r="S10154" s="577"/>
    </row>
    <row r="10155" spans="3:19">
      <c r="C10155" s="577"/>
      <c r="R10155" s="577"/>
      <c r="S10155" s="577"/>
    </row>
    <row r="10156" spans="3:19">
      <c r="C10156" s="577"/>
      <c r="R10156" s="577"/>
      <c r="S10156" s="577"/>
    </row>
    <row r="10157" spans="3:19">
      <c r="C10157" s="577"/>
      <c r="R10157" s="577"/>
      <c r="S10157" s="577"/>
    </row>
    <row r="10158" spans="3:19">
      <c r="C10158" s="577"/>
      <c r="R10158" s="577"/>
      <c r="S10158" s="577"/>
    </row>
    <row r="10159" spans="3:19">
      <c r="C10159" s="577"/>
      <c r="R10159" s="577"/>
      <c r="S10159" s="577"/>
    </row>
    <row r="10160" spans="3:19">
      <c r="C10160" s="577"/>
      <c r="R10160" s="577"/>
      <c r="S10160" s="577"/>
    </row>
    <row r="10161" spans="3:19">
      <c r="C10161" s="577"/>
      <c r="R10161" s="577"/>
      <c r="S10161" s="577"/>
    </row>
    <row r="10162" spans="3:19">
      <c r="C10162" s="577"/>
      <c r="R10162" s="577"/>
      <c r="S10162" s="577"/>
    </row>
    <row r="10163" spans="3:19">
      <c r="C10163" s="577"/>
      <c r="R10163" s="577"/>
      <c r="S10163" s="577"/>
    </row>
    <row r="10164" spans="3:19">
      <c r="C10164" s="577"/>
      <c r="R10164" s="577"/>
      <c r="S10164" s="577"/>
    </row>
    <row r="10165" spans="3:19">
      <c r="C10165" s="577"/>
      <c r="R10165" s="577"/>
      <c r="S10165" s="577"/>
    </row>
    <row r="10166" spans="3:19">
      <c r="C10166" s="577"/>
      <c r="R10166" s="577"/>
      <c r="S10166" s="577"/>
    </row>
    <row r="10167" spans="3:19">
      <c r="C10167" s="577"/>
      <c r="R10167" s="577"/>
      <c r="S10167" s="577"/>
    </row>
    <row r="10168" spans="3:19">
      <c r="C10168" s="577"/>
      <c r="R10168" s="577"/>
      <c r="S10168" s="577"/>
    </row>
    <row r="10169" spans="3:19">
      <c r="C10169" s="577"/>
      <c r="R10169" s="577"/>
      <c r="S10169" s="577"/>
    </row>
    <row r="10170" spans="3:19">
      <c r="C10170" s="577"/>
      <c r="R10170" s="577"/>
      <c r="S10170" s="577"/>
    </row>
    <row r="10171" spans="3:19">
      <c r="C10171" s="577"/>
      <c r="R10171" s="577"/>
      <c r="S10171" s="577"/>
    </row>
    <row r="10172" spans="3:19">
      <c r="C10172" s="577"/>
      <c r="R10172" s="577"/>
      <c r="S10172" s="577"/>
    </row>
    <row r="10173" spans="3:19">
      <c r="C10173" s="577"/>
      <c r="R10173" s="577"/>
      <c r="S10173" s="577"/>
    </row>
    <row r="10174" spans="3:19">
      <c r="C10174" s="577"/>
      <c r="R10174" s="577"/>
      <c r="S10174" s="577"/>
    </row>
    <row r="10175" spans="3:19">
      <c r="C10175" s="577"/>
      <c r="R10175" s="577"/>
      <c r="S10175" s="577"/>
    </row>
    <row r="10176" spans="3:19">
      <c r="C10176" s="577"/>
      <c r="R10176" s="577"/>
      <c r="S10176" s="577"/>
    </row>
    <row r="10177" spans="3:19">
      <c r="C10177" s="577"/>
      <c r="R10177" s="577"/>
      <c r="S10177" s="577"/>
    </row>
    <row r="10178" spans="3:19">
      <c r="C10178" s="577"/>
      <c r="R10178" s="577"/>
      <c r="S10178" s="577"/>
    </row>
    <row r="10179" spans="3:19">
      <c r="C10179" s="577"/>
      <c r="R10179" s="577"/>
      <c r="S10179" s="577"/>
    </row>
    <row r="10180" spans="3:19">
      <c r="C10180" s="577"/>
      <c r="R10180" s="577"/>
      <c r="S10180" s="577"/>
    </row>
    <row r="10181" spans="3:19">
      <c r="C10181" s="577"/>
      <c r="R10181" s="577"/>
      <c r="S10181" s="577"/>
    </row>
    <row r="10182" spans="3:19">
      <c r="C10182" s="577"/>
      <c r="R10182" s="577"/>
      <c r="S10182" s="577"/>
    </row>
    <row r="10183" spans="3:19">
      <c r="C10183" s="577"/>
      <c r="R10183" s="577"/>
      <c r="S10183" s="577"/>
    </row>
    <row r="10184" spans="3:19">
      <c r="C10184" s="577"/>
      <c r="R10184" s="577"/>
      <c r="S10184" s="577"/>
    </row>
    <row r="10185" spans="3:19">
      <c r="C10185" s="577"/>
      <c r="R10185" s="577"/>
      <c r="S10185" s="577"/>
    </row>
    <row r="10186" spans="3:19">
      <c r="C10186" s="577"/>
      <c r="R10186" s="577"/>
      <c r="S10186" s="577"/>
    </row>
    <row r="10187" spans="3:19">
      <c r="C10187" s="577"/>
      <c r="R10187" s="577"/>
      <c r="S10187" s="577"/>
    </row>
    <row r="10188" spans="3:19">
      <c r="C10188" s="577"/>
      <c r="R10188" s="577"/>
      <c r="S10188" s="577"/>
    </row>
    <row r="10189" spans="3:19">
      <c r="C10189" s="577"/>
      <c r="R10189" s="577"/>
      <c r="S10189" s="577"/>
    </row>
    <row r="10190" spans="3:19">
      <c r="C10190" s="577"/>
      <c r="R10190" s="577"/>
      <c r="S10190" s="577"/>
    </row>
    <row r="10191" spans="3:19">
      <c r="C10191" s="577"/>
      <c r="R10191" s="577"/>
      <c r="S10191" s="577"/>
    </row>
    <row r="10192" spans="3:19">
      <c r="C10192" s="577"/>
      <c r="R10192" s="577"/>
      <c r="S10192" s="577"/>
    </row>
    <row r="10193" spans="3:19">
      <c r="C10193" s="577"/>
      <c r="R10193" s="577"/>
      <c r="S10193" s="577"/>
    </row>
    <row r="10194" spans="3:19">
      <c r="C10194" s="577"/>
      <c r="R10194" s="577"/>
      <c r="S10194" s="577"/>
    </row>
    <row r="10195" spans="3:19">
      <c r="C10195" s="577"/>
      <c r="R10195" s="577"/>
      <c r="S10195" s="577"/>
    </row>
    <row r="10196" spans="3:19">
      <c r="C10196" s="577"/>
      <c r="R10196" s="577"/>
      <c r="S10196" s="577"/>
    </row>
    <row r="10197" spans="3:19">
      <c r="C10197" s="577"/>
      <c r="R10197" s="577"/>
      <c r="S10197" s="577"/>
    </row>
    <row r="10198" spans="3:19">
      <c r="C10198" s="577"/>
      <c r="R10198" s="577"/>
      <c r="S10198" s="577"/>
    </row>
    <row r="10199" spans="3:19">
      <c r="C10199" s="577"/>
      <c r="R10199" s="577"/>
      <c r="S10199" s="577"/>
    </row>
    <row r="10200" spans="3:19">
      <c r="C10200" s="577"/>
      <c r="R10200" s="577"/>
      <c r="S10200" s="577"/>
    </row>
    <row r="10201" spans="3:19">
      <c r="C10201" s="577"/>
      <c r="R10201" s="577"/>
      <c r="S10201" s="577"/>
    </row>
    <row r="10202" spans="3:19">
      <c r="C10202" s="577"/>
      <c r="R10202" s="577"/>
      <c r="S10202" s="577"/>
    </row>
    <row r="10203" spans="3:19">
      <c r="C10203" s="577"/>
      <c r="R10203" s="577"/>
      <c r="S10203" s="577"/>
    </row>
    <row r="10204" spans="3:19">
      <c r="C10204" s="577"/>
      <c r="R10204" s="577"/>
      <c r="S10204" s="577"/>
    </row>
    <row r="10205" spans="3:19">
      <c r="C10205" s="577"/>
      <c r="R10205" s="577"/>
      <c r="S10205" s="577"/>
    </row>
    <row r="10206" spans="3:19">
      <c r="C10206" s="577"/>
      <c r="R10206" s="577"/>
      <c r="S10206" s="577"/>
    </row>
    <row r="10207" spans="3:19">
      <c r="C10207" s="577"/>
      <c r="R10207" s="577"/>
      <c r="S10207" s="577"/>
    </row>
    <row r="10208" spans="3:19">
      <c r="C10208" s="577"/>
      <c r="R10208" s="577"/>
      <c r="S10208" s="577"/>
    </row>
    <row r="10209" spans="3:19">
      <c r="C10209" s="577"/>
      <c r="R10209" s="577"/>
      <c r="S10209" s="577"/>
    </row>
    <row r="10210" spans="3:19">
      <c r="C10210" s="577"/>
      <c r="R10210" s="577"/>
      <c r="S10210" s="577"/>
    </row>
    <row r="10211" spans="3:19">
      <c r="C10211" s="577"/>
      <c r="R10211" s="577"/>
      <c r="S10211" s="577"/>
    </row>
    <row r="10212" spans="3:19">
      <c r="C10212" s="577"/>
      <c r="R10212" s="577"/>
      <c r="S10212" s="577"/>
    </row>
    <row r="10213" spans="3:19">
      <c r="C10213" s="577"/>
      <c r="R10213" s="577"/>
      <c r="S10213" s="577"/>
    </row>
    <row r="10214" spans="3:19">
      <c r="C10214" s="577"/>
      <c r="R10214" s="577"/>
      <c r="S10214" s="577"/>
    </row>
    <row r="10215" spans="3:19">
      <c r="C10215" s="577"/>
      <c r="R10215" s="577"/>
      <c r="S10215" s="577"/>
    </row>
    <row r="10216" spans="3:19">
      <c r="C10216" s="577"/>
      <c r="R10216" s="577"/>
      <c r="S10216" s="577"/>
    </row>
    <row r="10217" spans="3:19">
      <c r="C10217" s="577"/>
      <c r="R10217" s="577"/>
      <c r="S10217" s="577"/>
    </row>
    <row r="10218" spans="3:19">
      <c r="C10218" s="577"/>
      <c r="R10218" s="577"/>
      <c r="S10218" s="577"/>
    </row>
    <row r="10219" spans="3:19">
      <c r="C10219" s="577"/>
      <c r="R10219" s="577"/>
      <c r="S10219" s="577"/>
    </row>
    <row r="10220" spans="3:19">
      <c r="C10220" s="577"/>
      <c r="R10220" s="577"/>
      <c r="S10220" s="577"/>
    </row>
    <row r="10221" spans="3:19">
      <c r="C10221" s="577"/>
      <c r="R10221" s="577"/>
      <c r="S10221" s="577"/>
    </row>
    <row r="10222" spans="3:19">
      <c r="C10222" s="577"/>
      <c r="R10222" s="577"/>
      <c r="S10222" s="577"/>
    </row>
    <row r="10223" spans="3:19">
      <c r="C10223" s="577"/>
      <c r="R10223" s="577"/>
      <c r="S10223" s="577"/>
    </row>
    <row r="10224" spans="3:19">
      <c r="C10224" s="577"/>
      <c r="R10224" s="577"/>
      <c r="S10224" s="577"/>
    </row>
    <row r="10225" spans="3:19">
      <c r="C10225" s="577"/>
      <c r="R10225" s="577"/>
      <c r="S10225" s="577"/>
    </row>
    <row r="10226" spans="3:19">
      <c r="C10226" s="577"/>
      <c r="R10226" s="577"/>
      <c r="S10226" s="577"/>
    </row>
    <row r="10227" spans="3:19">
      <c r="C10227" s="577"/>
      <c r="R10227" s="577"/>
      <c r="S10227" s="577"/>
    </row>
    <row r="10228" spans="3:19">
      <c r="C10228" s="577"/>
      <c r="R10228" s="577"/>
      <c r="S10228" s="577"/>
    </row>
    <row r="10229" spans="3:19">
      <c r="C10229" s="577"/>
      <c r="R10229" s="577"/>
      <c r="S10229" s="577"/>
    </row>
    <row r="10230" spans="3:19">
      <c r="C10230" s="577"/>
      <c r="R10230" s="577"/>
      <c r="S10230" s="577"/>
    </row>
    <row r="10231" spans="3:19">
      <c r="C10231" s="577"/>
      <c r="R10231" s="577"/>
      <c r="S10231" s="577"/>
    </row>
    <row r="10232" spans="3:19">
      <c r="C10232" s="577"/>
      <c r="R10232" s="577"/>
      <c r="S10232" s="577"/>
    </row>
    <row r="10233" spans="3:19">
      <c r="C10233" s="577"/>
      <c r="R10233" s="577"/>
      <c r="S10233" s="577"/>
    </row>
    <row r="10234" spans="3:19">
      <c r="C10234" s="577"/>
      <c r="R10234" s="577"/>
      <c r="S10234" s="577"/>
    </row>
    <row r="10235" spans="3:19">
      <c r="C10235" s="577"/>
      <c r="R10235" s="577"/>
      <c r="S10235" s="577"/>
    </row>
    <row r="10236" spans="3:19">
      <c r="C10236" s="577"/>
      <c r="R10236" s="577"/>
      <c r="S10236" s="577"/>
    </row>
    <row r="10237" spans="3:19">
      <c r="C10237" s="577"/>
      <c r="R10237" s="577"/>
      <c r="S10237" s="577"/>
    </row>
    <row r="10238" spans="3:19">
      <c r="C10238" s="577"/>
      <c r="R10238" s="577"/>
      <c r="S10238" s="577"/>
    </row>
    <row r="10239" spans="3:19">
      <c r="C10239" s="577"/>
      <c r="R10239" s="577"/>
      <c r="S10239" s="577"/>
    </row>
    <row r="10240" spans="3:19">
      <c r="C10240" s="577"/>
      <c r="R10240" s="577"/>
      <c r="S10240" s="577"/>
    </row>
    <row r="10241" spans="3:19">
      <c r="C10241" s="577"/>
      <c r="R10241" s="577"/>
      <c r="S10241" s="577"/>
    </row>
    <row r="10242" spans="3:19">
      <c r="C10242" s="577"/>
      <c r="R10242" s="577"/>
      <c r="S10242" s="577"/>
    </row>
    <row r="10243" spans="3:19">
      <c r="C10243" s="577"/>
      <c r="R10243" s="577"/>
      <c r="S10243" s="577"/>
    </row>
    <row r="10244" spans="3:19">
      <c r="C10244" s="577"/>
      <c r="R10244" s="577"/>
      <c r="S10244" s="577"/>
    </row>
    <row r="10245" spans="3:19">
      <c r="C10245" s="577"/>
      <c r="R10245" s="577"/>
      <c r="S10245" s="577"/>
    </row>
    <row r="10246" spans="3:19">
      <c r="C10246" s="577"/>
      <c r="R10246" s="577"/>
      <c r="S10246" s="577"/>
    </row>
    <row r="10247" spans="3:19">
      <c r="C10247" s="577"/>
      <c r="R10247" s="577"/>
      <c r="S10247" s="577"/>
    </row>
    <row r="10248" spans="3:19">
      <c r="C10248" s="577"/>
      <c r="R10248" s="577"/>
      <c r="S10248" s="577"/>
    </row>
    <row r="10249" spans="3:19">
      <c r="C10249" s="577"/>
      <c r="R10249" s="577"/>
      <c r="S10249" s="577"/>
    </row>
    <row r="10250" spans="3:19">
      <c r="C10250" s="577"/>
      <c r="R10250" s="577"/>
      <c r="S10250" s="577"/>
    </row>
    <row r="10251" spans="3:19">
      <c r="C10251" s="577"/>
      <c r="R10251" s="577"/>
      <c r="S10251" s="577"/>
    </row>
    <row r="10252" spans="3:19">
      <c r="C10252" s="577"/>
      <c r="R10252" s="577"/>
      <c r="S10252" s="577"/>
    </row>
    <row r="10253" spans="3:19">
      <c r="C10253" s="577"/>
      <c r="R10253" s="577"/>
      <c r="S10253" s="577"/>
    </row>
    <row r="10254" spans="3:19">
      <c r="C10254" s="577"/>
      <c r="R10254" s="577"/>
      <c r="S10254" s="577"/>
    </row>
    <row r="10255" spans="3:19">
      <c r="C10255" s="577"/>
      <c r="R10255" s="577"/>
      <c r="S10255" s="577"/>
    </row>
    <row r="10256" spans="3:19">
      <c r="C10256" s="577"/>
      <c r="R10256" s="577"/>
      <c r="S10256" s="577"/>
    </row>
    <row r="10257" spans="3:19">
      <c r="C10257" s="577"/>
      <c r="R10257" s="577"/>
      <c r="S10257" s="577"/>
    </row>
    <row r="10258" spans="3:19">
      <c r="C10258" s="577"/>
      <c r="R10258" s="577"/>
      <c r="S10258" s="577"/>
    </row>
    <row r="10259" spans="3:19">
      <c r="C10259" s="577"/>
      <c r="R10259" s="577"/>
      <c r="S10259" s="577"/>
    </row>
    <row r="10260" spans="3:19">
      <c r="C10260" s="577"/>
      <c r="R10260" s="577"/>
      <c r="S10260" s="577"/>
    </row>
    <row r="10261" spans="3:19">
      <c r="C10261" s="577"/>
      <c r="R10261" s="577"/>
      <c r="S10261" s="577"/>
    </row>
    <row r="10262" spans="3:19">
      <c r="C10262" s="577"/>
      <c r="R10262" s="577"/>
      <c r="S10262" s="577"/>
    </row>
    <row r="10263" spans="3:19">
      <c r="C10263" s="577"/>
      <c r="R10263" s="577"/>
      <c r="S10263" s="577"/>
    </row>
    <row r="10264" spans="3:19">
      <c r="C10264" s="577"/>
      <c r="R10264" s="577"/>
      <c r="S10264" s="577"/>
    </row>
    <row r="10265" spans="3:19">
      <c r="C10265" s="577"/>
      <c r="R10265" s="577"/>
      <c r="S10265" s="577"/>
    </row>
    <row r="10266" spans="3:19">
      <c r="C10266" s="577"/>
      <c r="R10266" s="577"/>
      <c r="S10266" s="577"/>
    </row>
    <row r="10267" spans="3:19">
      <c r="C10267" s="577"/>
      <c r="R10267" s="577"/>
      <c r="S10267" s="577"/>
    </row>
    <row r="10268" spans="3:19">
      <c r="C10268" s="577"/>
      <c r="R10268" s="577"/>
      <c r="S10268" s="577"/>
    </row>
    <row r="10269" spans="3:19">
      <c r="C10269" s="577"/>
      <c r="R10269" s="577"/>
      <c r="S10269" s="577"/>
    </row>
    <row r="10270" spans="3:19">
      <c r="C10270" s="577"/>
      <c r="R10270" s="577"/>
      <c r="S10270" s="577"/>
    </row>
    <row r="10271" spans="3:19">
      <c r="C10271" s="577"/>
      <c r="R10271" s="577"/>
      <c r="S10271" s="577"/>
    </row>
    <row r="10272" spans="3:19">
      <c r="C10272" s="577"/>
      <c r="R10272" s="577"/>
      <c r="S10272" s="577"/>
    </row>
    <row r="10273" spans="3:19">
      <c r="C10273" s="577"/>
      <c r="R10273" s="577"/>
      <c r="S10273" s="577"/>
    </row>
    <row r="10274" spans="3:19">
      <c r="C10274" s="577"/>
      <c r="R10274" s="577"/>
      <c r="S10274" s="577"/>
    </row>
    <row r="10275" spans="3:19">
      <c r="C10275" s="577"/>
      <c r="R10275" s="577"/>
      <c r="S10275" s="577"/>
    </row>
    <row r="10276" spans="3:19">
      <c r="C10276" s="577"/>
      <c r="R10276" s="577"/>
      <c r="S10276" s="577"/>
    </row>
    <row r="10277" spans="3:19">
      <c r="C10277" s="577"/>
      <c r="R10277" s="577"/>
      <c r="S10277" s="577"/>
    </row>
    <row r="10278" spans="3:19">
      <c r="C10278" s="577"/>
      <c r="R10278" s="577"/>
      <c r="S10278" s="577"/>
    </row>
    <row r="10279" spans="3:19">
      <c r="C10279" s="577"/>
      <c r="R10279" s="577"/>
      <c r="S10279" s="577"/>
    </row>
    <row r="10280" spans="3:19">
      <c r="C10280" s="577"/>
      <c r="R10280" s="577"/>
      <c r="S10280" s="577"/>
    </row>
    <row r="10281" spans="3:19">
      <c r="C10281" s="577"/>
      <c r="R10281" s="577"/>
      <c r="S10281" s="577"/>
    </row>
    <row r="10282" spans="3:19">
      <c r="C10282" s="577"/>
      <c r="R10282" s="577"/>
      <c r="S10282" s="577"/>
    </row>
    <row r="10283" spans="3:19">
      <c r="C10283" s="577"/>
      <c r="R10283" s="577"/>
      <c r="S10283" s="577"/>
    </row>
    <row r="10284" spans="3:19">
      <c r="C10284" s="577"/>
      <c r="R10284" s="577"/>
      <c r="S10284" s="577"/>
    </row>
    <row r="10285" spans="3:19">
      <c r="C10285" s="577"/>
      <c r="R10285" s="577"/>
      <c r="S10285" s="577"/>
    </row>
    <row r="10286" spans="3:19">
      <c r="C10286" s="577"/>
      <c r="R10286" s="577"/>
      <c r="S10286" s="577"/>
    </row>
    <row r="10287" spans="3:19">
      <c r="C10287" s="577"/>
      <c r="R10287" s="577"/>
      <c r="S10287" s="577"/>
    </row>
    <row r="10288" spans="3:19">
      <c r="C10288" s="577"/>
      <c r="R10288" s="577"/>
      <c r="S10288" s="577"/>
    </row>
    <row r="10289" spans="3:19">
      <c r="C10289" s="577"/>
      <c r="R10289" s="577"/>
      <c r="S10289" s="577"/>
    </row>
    <row r="10290" spans="3:19">
      <c r="C10290" s="577"/>
      <c r="R10290" s="577"/>
      <c r="S10290" s="577"/>
    </row>
    <row r="10291" spans="3:19">
      <c r="C10291" s="577"/>
      <c r="R10291" s="577"/>
      <c r="S10291" s="577"/>
    </row>
    <row r="10292" spans="3:19">
      <c r="C10292" s="577"/>
      <c r="R10292" s="577"/>
      <c r="S10292" s="577"/>
    </row>
    <row r="10293" spans="3:19">
      <c r="C10293" s="577"/>
      <c r="R10293" s="577"/>
      <c r="S10293" s="577"/>
    </row>
    <row r="10294" spans="3:19">
      <c r="C10294" s="577"/>
      <c r="R10294" s="577"/>
      <c r="S10294" s="577"/>
    </row>
    <row r="10295" spans="3:19">
      <c r="C10295" s="577"/>
      <c r="R10295" s="577"/>
      <c r="S10295" s="577"/>
    </row>
    <row r="10296" spans="3:19">
      <c r="C10296" s="577"/>
      <c r="R10296" s="577"/>
      <c r="S10296" s="577"/>
    </row>
    <row r="10297" spans="3:19">
      <c r="C10297" s="577"/>
      <c r="R10297" s="577"/>
      <c r="S10297" s="577"/>
    </row>
    <row r="10298" spans="3:19">
      <c r="C10298" s="577"/>
      <c r="R10298" s="577"/>
      <c r="S10298" s="577"/>
    </row>
    <row r="10299" spans="3:19">
      <c r="C10299" s="577"/>
      <c r="R10299" s="577"/>
      <c r="S10299" s="577"/>
    </row>
    <row r="10300" spans="3:19">
      <c r="C10300" s="577"/>
      <c r="R10300" s="577"/>
      <c r="S10300" s="577"/>
    </row>
    <row r="10301" spans="3:19">
      <c r="C10301" s="577"/>
      <c r="R10301" s="577"/>
      <c r="S10301" s="577"/>
    </row>
    <row r="10302" spans="3:19">
      <c r="C10302" s="577"/>
      <c r="R10302" s="577"/>
      <c r="S10302" s="577"/>
    </row>
    <row r="10303" spans="3:19">
      <c r="C10303" s="577"/>
      <c r="R10303" s="577"/>
      <c r="S10303" s="577"/>
    </row>
    <row r="10304" spans="3:19">
      <c r="C10304" s="577"/>
      <c r="K10304" s="577"/>
      <c r="R10304" s="577"/>
      <c r="S10304" s="577"/>
    </row>
    <row r="10305" spans="3:19">
      <c r="C10305" s="577"/>
      <c r="R10305" s="577"/>
      <c r="S10305" s="577"/>
    </row>
    <row r="10306" spans="3:19">
      <c r="C10306" s="577"/>
      <c r="R10306" s="577"/>
      <c r="S10306" s="577"/>
    </row>
    <row r="10307" spans="3:19">
      <c r="C10307" s="577"/>
      <c r="R10307" s="577"/>
      <c r="S10307" s="577"/>
    </row>
    <row r="10308" spans="3:19">
      <c r="C10308" s="577"/>
      <c r="R10308" s="577"/>
      <c r="S10308" s="577"/>
    </row>
    <row r="10309" spans="3:19">
      <c r="C10309" s="577"/>
      <c r="R10309" s="577"/>
      <c r="S10309" s="577"/>
    </row>
    <row r="10310" spans="3:19">
      <c r="C10310" s="577"/>
      <c r="R10310" s="577"/>
      <c r="S10310" s="577"/>
    </row>
    <row r="10311" spans="3:19">
      <c r="C10311" s="577"/>
      <c r="R10311" s="577"/>
      <c r="S10311" s="577"/>
    </row>
    <row r="10312" spans="3:19">
      <c r="C10312" s="577"/>
      <c r="R10312" s="577"/>
      <c r="S10312" s="577"/>
    </row>
    <row r="10313" spans="3:19">
      <c r="C10313" s="577"/>
      <c r="R10313" s="577"/>
      <c r="S10313" s="577"/>
    </row>
    <row r="10314" spans="3:19">
      <c r="C10314" s="577"/>
      <c r="R10314" s="577"/>
      <c r="S10314" s="577"/>
    </row>
    <row r="10315" spans="3:19">
      <c r="C10315" s="577"/>
      <c r="R10315" s="577"/>
      <c r="S10315" s="577"/>
    </row>
    <row r="10316" spans="3:19">
      <c r="C10316" s="577"/>
      <c r="R10316" s="577"/>
      <c r="S10316" s="577"/>
    </row>
    <row r="10317" spans="3:19">
      <c r="C10317" s="577"/>
      <c r="R10317" s="577"/>
      <c r="S10317" s="577"/>
    </row>
    <row r="10318" spans="3:19">
      <c r="C10318" s="577"/>
      <c r="R10318" s="577"/>
      <c r="S10318" s="577"/>
    </row>
    <row r="10319" spans="3:19">
      <c r="C10319" s="577"/>
      <c r="R10319" s="577"/>
      <c r="S10319" s="577"/>
    </row>
    <row r="10320" spans="3:19">
      <c r="C10320" s="577"/>
      <c r="R10320" s="577"/>
      <c r="S10320" s="577"/>
    </row>
    <row r="10321" spans="3:19">
      <c r="C10321" s="577"/>
      <c r="R10321" s="577"/>
      <c r="S10321" s="577"/>
    </row>
    <row r="10322" spans="3:19">
      <c r="C10322" s="577"/>
      <c r="R10322" s="577"/>
      <c r="S10322" s="577"/>
    </row>
    <row r="10323" spans="3:19">
      <c r="C10323" s="577"/>
      <c r="R10323" s="577"/>
      <c r="S10323" s="577"/>
    </row>
    <row r="10324" spans="3:19">
      <c r="C10324" s="577"/>
      <c r="R10324" s="577"/>
      <c r="S10324" s="577"/>
    </row>
    <row r="10325" spans="3:19">
      <c r="C10325" s="577"/>
      <c r="R10325" s="577"/>
      <c r="S10325" s="577"/>
    </row>
    <row r="10326" spans="3:19">
      <c r="C10326" s="577"/>
      <c r="R10326" s="577"/>
      <c r="S10326" s="577"/>
    </row>
    <row r="10327" spans="3:19">
      <c r="C10327" s="577"/>
      <c r="R10327" s="577"/>
      <c r="S10327" s="577"/>
    </row>
    <row r="10328" spans="3:19">
      <c r="C10328" s="577"/>
      <c r="R10328" s="577"/>
      <c r="S10328" s="577"/>
    </row>
    <row r="10329" spans="3:19">
      <c r="C10329" s="577"/>
      <c r="R10329" s="577"/>
      <c r="S10329" s="577"/>
    </row>
    <row r="10330" spans="3:19">
      <c r="C10330" s="577"/>
      <c r="R10330" s="577"/>
      <c r="S10330" s="577"/>
    </row>
    <row r="10331" spans="3:19">
      <c r="C10331" s="577"/>
      <c r="R10331" s="577"/>
      <c r="S10331" s="577"/>
    </row>
    <row r="10332" spans="3:19">
      <c r="C10332" s="577"/>
      <c r="R10332" s="577"/>
      <c r="S10332" s="577"/>
    </row>
    <row r="10333" spans="3:19">
      <c r="C10333" s="577"/>
      <c r="R10333" s="577"/>
      <c r="S10333" s="577"/>
    </row>
    <row r="10334" spans="3:19">
      <c r="C10334" s="577"/>
      <c r="R10334" s="577"/>
      <c r="S10334" s="577"/>
    </row>
    <row r="10335" spans="3:19">
      <c r="C10335" s="577"/>
      <c r="R10335" s="577"/>
      <c r="S10335" s="577"/>
    </row>
    <row r="10336" spans="3:19">
      <c r="C10336" s="577"/>
      <c r="R10336" s="577"/>
      <c r="S10336" s="577"/>
    </row>
    <row r="10337" spans="3:19">
      <c r="C10337" s="577"/>
      <c r="R10337" s="577"/>
      <c r="S10337" s="577"/>
    </row>
    <row r="10338" spans="3:19">
      <c r="C10338" s="577"/>
      <c r="R10338" s="577"/>
      <c r="S10338" s="577"/>
    </row>
    <row r="10339" spans="3:19">
      <c r="C10339" s="577"/>
      <c r="K10339" s="577"/>
      <c r="R10339" s="577"/>
      <c r="S10339" s="577"/>
    </row>
    <row r="10340" spans="3:19">
      <c r="C10340" s="577"/>
      <c r="R10340" s="577"/>
      <c r="S10340" s="577"/>
    </row>
    <row r="10341" spans="3:19">
      <c r="C10341" s="577"/>
      <c r="R10341" s="577"/>
      <c r="S10341" s="577"/>
    </row>
    <row r="10342" spans="3:19">
      <c r="C10342" s="577"/>
      <c r="R10342" s="577"/>
      <c r="S10342" s="577"/>
    </row>
    <row r="10343" spans="3:19">
      <c r="C10343" s="577"/>
      <c r="R10343" s="577"/>
      <c r="S10343" s="577"/>
    </row>
    <row r="10344" spans="3:19">
      <c r="C10344" s="577"/>
      <c r="R10344" s="577"/>
      <c r="S10344" s="577"/>
    </row>
    <row r="10345" spans="3:19">
      <c r="C10345" s="577"/>
      <c r="R10345" s="577"/>
      <c r="S10345" s="577"/>
    </row>
    <row r="10346" spans="3:19">
      <c r="C10346" s="577"/>
      <c r="R10346" s="577"/>
      <c r="S10346" s="577"/>
    </row>
    <row r="10347" spans="3:19">
      <c r="C10347" s="577"/>
      <c r="R10347" s="577"/>
      <c r="S10347" s="577"/>
    </row>
    <row r="10348" spans="3:19">
      <c r="C10348" s="577"/>
      <c r="R10348" s="577"/>
      <c r="S10348" s="577"/>
    </row>
    <row r="10349" spans="3:19">
      <c r="C10349" s="577"/>
      <c r="R10349" s="577"/>
      <c r="S10349" s="577"/>
    </row>
    <row r="10350" spans="3:19">
      <c r="C10350" s="577"/>
      <c r="R10350" s="577"/>
      <c r="S10350" s="577"/>
    </row>
    <row r="10351" spans="3:19">
      <c r="C10351" s="577"/>
      <c r="R10351" s="577"/>
      <c r="S10351" s="577"/>
    </row>
    <row r="10352" spans="3:19">
      <c r="C10352" s="577"/>
      <c r="R10352" s="577"/>
      <c r="S10352" s="577"/>
    </row>
    <row r="10353" spans="3:19">
      <c r="C10353" s="577"/>
      <c r="R10353" s="577"/>
      <c r="S10353" s="577"/>
    </row>
    <row r="10354" spans="3:19">
      <c r="C10354" s="577"/>
      <c r="R10354" s="577"/>
      <c r="S10354" s="577"/>
    </row>
    <row r="10355" spans="3:19">
      <c r="C10355" s="577"/>
      <c r="R10355" s="577"/>
      <c r="S10355" s="577"/>
    </row>
    <row r="10356" spans="3:19">
      <c r="C10356" s="577"/>
      <c r="R10356" s="577"/>
      <c r="S10356" s="577"/>
    </row>
    <row r="10357" spans="3:19">
      <c r="C10357" s="577"/>
      <c r="R10357" s="577"/>
      <c r="S10357" s="577"/>
    </row>
    <row r="10358" spans="3:19">
      <c r="C10358" s="577"/>
      <c r="R10358" s="577"/>
      <c r="S10358" s="577"/>
    </row>
    <row r="10359" spans="3:19">
      <c r="C10359" s="577"/>
      <c r="R10359" s="577"/>
      <c r="S10359" s="577"/>
    </row>
    <row r="10360" spans="3:19">
      <c r="C10360" s="577"/>
      <c r="R10360" s="577"/>
      <c r="S10360" s="577"/>
    </row>
    <row r="10361" spans="3:19">
      <c r="C10361" s="577"/>
      <c r="R10361" s="577"/>
      <c r="S10361" s="577"/>
    </row>
    <row r="10362" spans="3:19">
      <c r="C10362" s="577"/>
      <c r="R10362" s="577"/>
      <c r="S10362" s="577"/>
    </row>
    <row r="10363" spans="3:19">
      <c r="C10363" s="577"/>
      <c r="R10363" s="577"/>
      <c r="S10363" s="577"/>
    </row>
    <row r="10364" spans="3:19">
      <c r="C10364" s="577"/>
      <c r="R10364" s="577"/>
      <c r="S10364" s="577"/>
    </row>
    <row r="10365" spans="3:19">
      <c r="C10365" s="577"/>
      <c r="R10365" s="577"/>
      <c r="S10365" s="577"/>
    </row>
    <row r="10366" spans="3:19">
      <c r="C10366" s="577"/>
      <c r="R10366" s="577"/>
      <c r="S10366" s="577"/>
    </row>
    <row r="10367" spans="3:19">
      <c r="C10367" s="577"/>
      <c r="R10367" s="577"/>
      <c r="S10367" s="577"/>
    </row>
    <row r="10368" spans="3:19">
      <c r="C10368" s="577"/>
      <c r="R10368" s="577"/>
      <c r="S10368" s="577"/>
    </row>
    <row r="10369" spans="3:19">
      <c r="C10369" s="577"/>
      <c r="R10369" s="577"/>
      <c r="S10369" s="577"/>
    </row>
    <row r="10370" spans="3:19">
      <c r="C10370" s="577"/>
      <c r="R10370" s="577"/>
      <c r="S10370" s="577"/>
    </row>
    <row r="10371" spans="3:19">
      <c r="C10371" s="577"/>
      <c r="R10371" s="577"/>
      <c r="S10371" s="577"/>
    </row>
    <row r="10372" spans="3:19">
      <c r="C10372" s="577"/>
      <c r="R10372" s="577"/>
      <c r="S10372" s="577"/>
    </row>
    <row r="10373" spans="3:19">
      <c r="C10373" s="577"/>
      <c r="R10373" s="577"/>
      <c r="S10373" s="577"/>
    </row>
    <row r="10374" spans="3:19">
      <c r="C10374" s="577"/>
      <c r="R10374" s="577"/>
      <c r="S10374" s="577"/>
    </row>
    <row r="10375" spans="3:19">
      <c r="C10375" s="577"/>
      <c r="R10375" s="577"/>
      <c r="S10375" s="577"/>
    </row>
    <row r="10376" spans="3:19">
      <c r="C10376" s="577"/>
      <c r="R10376" s="577"/>
      <c r="S10376" s="577"/>
    </row>
    <row r="10377" spans="3:19">
      <c r="C10377" s="577"/>
      <c r="R10377" s="577"/>
      <c r="S10377" s="577"/>
    </row>
    <row r="10378" spans="3:19">
      <c r="C10378" s="577"/>
      <c r="R10378" s="577"/>
      <c r="S10378" s="577"/>
    </row>
    <row r="10379" spans="3:19">
      <c r="C10379" s="577"/>
      <c r="R10379" s="577"/>
      <c r="S10379" s="577"/>
    </row>
    <row r="10380" spans="3:19">
      <c r="C10380" s="577"/>
      <c r="R10380" s="577"/>
      <c r="S10380" s="577"/>
    </row>
    <row r="10381" spans="3:19">
      <c r="C10381" s="577"/>
      <c r="R10381" s="577"/>
      <c r="S10381" s="577"/>
    </row>
    <row r="10382" spans="3:19">
      <c r="C10382" s="577"/>
      <c r="R10382" s="577"/>
      <c r="S10382" s="577"/>
    </row>
    <row r="10383" spans="3:19">
      <c r="C10383" s="577"/>
      <c r="R10383" s="577"/>
      <c r="S10383" s="577"/>
    </row>
    <row r="10384" spans="3:19">
      <c r="C10384" s="577"/>
      <c r="R10384" s="577"/>
      <c r="S10384" s="577"/>
    </row>
    <row r="10385" spans="3:19">
      <c r="C10385" s="577"/>
      <c r="R10385" s="577"/>
      <c r="S10385" s="577"/>
    </row>
    <row r="10386" spans="3:19">
      <c r="C10386" s="577"/>
      <c r="R10386" s="577"/>
      <c r="S10386" s="577"/>
    </row>
    <row r="10387" spans="3:19">
      <c r="C10387" s="577"/>
      <c r="R10387" s="577"/>
      <c r="S10387" s="577"/>
    </row>
    <row r="10388" spans="3:19">
      <c r="C10388" s="577"/>
      <c r="R10388" s="577"/>
      <c r="S10388" s="577"/>
    </row>
    <row r="10389" spans="3:19">
      <c r="C10389" s="577"/>
      <c r="R10389" s="577"/>
      <c r="S10389" s="577"/>
    </row>
    <row r="10390" spans="3:19">
      <c r="C10390" s="577"/>
      <c r="R10390" s="577"/>
      <c r="S10390" s="577"/>
    </row>
    <row r="10391" spans="3:19">
      <c r="C10391" s="577"/>
      <c r="R10391" s="577"/>
      <c r="S10391" s="577"/>
    </row>
    <row r="10392" spans="3:19">
      <c r="C10392" s="577"/>
      <c r="R10392" s="577"/>
      <c r="S10392" s="577"/>
    </row>
    <row r="10393" spans="3:19">
      <c r="C10393" s="577"/>
      <c r="R10393" s="577"/>
      <c r="S10393" s="577"/>
    </row>
    <row r="10394" spans="3:19">
      <c r="C10394" s="577"/>
      <c r="R10394" s="577"/>
      <c r="S10394" s="577"/>
    </row>
    <row r="10395" spans="3:19">
      <c r="C10395" s="577"/>
      <c r="R10395" s="577"/>
      <c r="S10395" s="577"/>
    </row>
    <row r="10396" spans="3:19">
      <c r="C10396" s="577"/>
      <c r="R10396" s="577"/>
      <c r="S10396" s="577"/>
    </row>
    <row r="10397" spans="3:19">
      <c r="C10397" s="577"/>
      <c r="R10397" s="577"/>
      <c r="S10397" s="577"/>
    </row>
    <row r="10398" spans="3:19">
      <c r="C10398" s="577"/>
      <c r="R10398" s="577"/>
      <c r="S10398" s="577"/>
    </row>
    <row r="10399" spans="3:19">
      <c r="C10399" s="577"/>
      <c r="R10399" s="577"/>
      <c r="S10399" s="577"/>
    </row>
    <row r="10400" spans="3:19">
      <c r="C10400" s="577"/>
      <c r="R10400" s="577"/>
      <c r="S10400" s="577"/>
    </row>
    <row r="10401" spans="3:19">
      <c r="C10401" s="577"/>
      <c r="R10401" s="577"/>
      <c r="S10401" s="577"/>
    </row>
    <row r="10402" spans="3:19">
      <c r="C10402" s="577"/>
      <c r="R10402" s="577"/>
      <c r="S10402" s="577"/>
    </row>
    <row r="10403" spans="3:19">
      <c r="C10403" s="577"/>
      <c r="R10403" s="577"/>
      <c r="S10403" s="577"/>
    </row>
    <row r="10404" spans="3:19">
      <c r="C10404" s="577"/>
      <c r="R10404" s="577"/>
      <c r="S10404" s="577"/>
    </row>
    <row r="10405" spans="3:19">
      <c r="C10405" s="577"/>
      <c r="R10405" s="577"/>
      <c r="S10405" s="577"/>
    </row>
    <row r="10406" spans="3:19">
      <c r="C10406" s="577"/>
      <c r="R10406" s="577"/>
      <c r="S10406" s="577"/>
    </row>
    <row r="10407" spans="3:19">
      <c r="C10407" s="577"/>
      <c r="R10407" s="577"/>
      <c r="S10407" s="577"/>
    </row>
    <row r="10408" spans="3:19">
      <c r="C10408" s="577"/>
      <c r="R10408" s="577"/>
      <c r="S10408" s="577"/>
    </row>
    <row r="10409" spans="3:19">
      <c r="C10409" s="577"/>
      <c r="R10409" s="577"/>
      <c r="S10409" s="577"/>
    </row>
    <row r="10410" spans="3:19">
      <c r="C10410" s="577"/>
      <c r="R10410" s="577"/>
      <c r="S10410" s="577"/>
    </row>
    <row r="10411" spans="3:19">
      <c r="C10411" s="577"/>
      <c r="R10411" s="577"/>
      <c r="S10411" s="577"/>
    </row>
    <row r="10412" spans="3:19">
      <c r="C10412" s="577"/>
      <c r="R10412" s="577"/>
      <c r="S10412" s="577"/>
    </row>
    <row r="10413" spans="3:19">
      <c r="C10413" s="577"/>
      <c r="R10413" s="577"/>
      <c r="S10413" s="577"/>
    </row>
    <row r="10414" spans="3:19">
      <c r="C10414" s="577"/>
      <c r="R10414" s="577"/>
      <c r="S10414" s="577"/>
    </row>
    <row r="10415" spans="3:19">
      <c r="C10415" s="577"/>
      <c r="R10415" s="577"/>
      <c r="S10415" s="577"/>
    </row>
    <row r="10416" spans="3:19">
      <c r="C10416" s="577"/>
      <c r="R10416" s="577"/>
      <c r="S10416" s="577"/>
    </row>
    <row r="10417" spans="3:19">
      <c r="C10417" s="577"/>
      <c r="R10417" s="577"/>
      <c r="S10417" s="577"/>
    </row>
    <row r="10418" spans="3:19">
      <c r="C10418" s="577"/>
      <c r="R10418" s="577"/>
      <c r="S10418" s="577"/>
    </row>
    <row r="10419" spans="3:19">
      <c r="C10419" s="577"/>
      <c r="R10419" s="577"/>
      <c r="S10419" s="577"/>
    </row>
    <row r="10420" spans="3:19">
      <c r="C10420" s="577"/>
      <c r="R10420" s="577"/>
      <c r="S10420" s="577"/>
    </row>
    <row r="10421" spans="3:19">
      <c r="C10421" s="577"/>
      <c r="R10421" s="577"/>
      <c r="S10421" s="577"/>
    </row>
    <row r="10422" spans="3:19">
      <c r="C10422" s="577"/>
      <c r="R10422" s="577"/>
      <c r="S10422" s="577"/>
    </row>
    <row r="10423" spans="3:19">
      <c r="C10423" s="577"/>
      <c r="R10423" s="577"/>
      <c r="S10423" s="577"/>
    </row>
    <row r="10424" spans="3:19">
      <c r="C10424" s="577"/>
      <c r="R10424" s="577"/>
      <c r="S10424" s="577"/>
    </row>
    <row r="10425" spans="3:19">
      <c r="C10425" s="577"/>
      <c r="R10425" s="577"/>
      <c r="S10425" s="577"/>
    </row>
    <row r="10426" spans="3:19">
      <c r="C10426" s="577"/>
      <c r="R10426" s="577"/>
      <c r="S10426" s="577"/>
    </row>
    <row r="10427" spans="3:19">
      <c r="C10427" s="577"/>
      <c r="R10427" s="577"/>
      <c r="S10427" s="577"/>
    </row>
    <row r="10428" spans="3:19">
      <c r="C10428" s="577"/>
      <c r="R10428" s="577"/>
      <c r="S10428" s="577"/>
    </row>
    <row r="10429" spans="3:19">
      <c r="C10429" s="577"/>
      <c r="R10429" s="577"/>
      <c r="S10429" s="577"/>
    </row>
    <row r="10430" spans="3:19">
      <c r="C10430" s="577"/>
      <c r="R10430" s="577"/>
      <c r="S10430" s="577"/>
    </row>
    <row r="10431" spans="3:19">
      <c r="C10431" s="577"/>
      <c r="R10431" s="577"/>
      <c r="S10431" s="577"/>
    </row>
    <row r="10432" spans="3:19">
      <c r="C10432" s="577"/>
      <c r="R10432" s="577"/>
      <c r="S10432" s="577"/>
    </row>
    <row r="10433" spans="3:19">
      <c r="C10433" s="577"/>
      <c r="R10433" s="577"/>
      <c r="S10433" s="577"/>
    </row>
    <row r="10434" spans="3:19">
      <c r="C10434" s="577"/>
      <c r="R10434" s="577"/>
      <c r="S10434" s="577"/>
    </row>
    <row r="10435" spans="3:19">
      <c r="C10435" s="577"/>
      <c r="R10435" s="577"/>
      <c r="S10435" s="577"/>
    </row>
    <row r="10436" spans="3:19">
      <c r="C10436" s="577"/>
      <c r="R10436" s="577"/>
      <c r="S10436" s="577"/>
    </row>
    <row r="10437" spans="3:19">
      <c r="C10437" s="577"/>
      <c r="R10437" s="577"/>
      <c r="S10437" s="577"/>
    </row>
    <row r="10438" spans="3:19">
      <c r="C10438" s="577"/>
      <c r="R10438" s="577"/>
      <c r="S10438" s="577"/>
    </row>
    <row r="10439" spans="3:19">
      <c r="C10439" s="577"/>
      <c r="R10439" s="577"/>
      <c r="S10439" s="577"/>
    </row>
    <row r="10440" spans="3:19">
      <c r="C10440" s="577"/>
      <c r="R10440" s="577"/>
      <c r="S10440" s="577"/>
    </row>
    <row r="10441" spans="3:19">
      <c r="C10441" s="577"/>
      <c r="R10441" s="577"/>
      <c r="S10441" s="577"/>
    </row>
    <row r="10442" spans="3:19">
      <c r="C10442" s="577"/>
      <c r="R10442" s="577"/>
      <c r="S10442" s="577"/>
    </row>
    <row r="10443" spans="3:19">
      <c r="C10443" s="577"/>
      <c r="R10443" s="577"/>
      <c r="S10443" s="577"/>
    </row>
    <row r="10444" spans="3:19">
      <c r="C10444" s="577"/>
      <c r="R10444" s="577"/>
      <c r="S10444" s="577"/>
    </row>
    <row r="10445" spans="3:19">
      <c r="C10445" s="577"/>
      <c r="R10445" s="577"/>
      <c r="S10445" s="577"/>
    </row>
    <row r="10446" spans="3:19">
      <c r="C10446" s="577"/>
      <c r="R10446" s="577"/>
      <c r="S10446" s="577"/>
    </row>
    <row r="10447" spans="3:19">
      <c r="C10447" s="577"/>
      <c r="R10447" s="577"/>
      <c r="S10447" s="577"/>
    </row>
    <row r="10448" spans="3:19">
      <c r="C10448" s="577"/>
      <c r="R10448" s="577"/>
      <c r="S10448" s="577"/>
    </row>
    <row r="10449" spans="3:19">
      <c r="C10449" s="577"/>
      <c r="R10449" s="577"/>
      <c r="S10449" s="577"/>
    </row>
    <row r="10450" spans="3:19">
      <c r="C10450" s="577"/>
      <c r="R10450" s="577"/>
      <c r="S10450" s="577"/>
    </row>
    <row r="10451" spans="3:19">
      <c r="C10451" s="577"/>
      <c r="R10451" s="577"/>
      <c r="S10451" s="577"/>
    </row>
    <row r="10452" spans="3:19">
      <c r="C10452" s="577"/>
      <c r="R10452" s="577"/>
      <c r="S10452" s="577"/>
    </row>
    <row r="10453" spans="3:19">
      <c r="C10453" s="577"/>
      <c r="R10453" s="577"/>
      <c r="S10453" s="577"/>
    </row>
    <row r="10454" spans="3:19">
      <c r="C10454" s="577"/>
      <c r="R10454" s="577"/>
      <c r="S10454" s="577"/>
    </row>
    <row r="10455" spans="3:19">
      <c r="C10455" s="577"/>
      <c r="R10455" s="577"/>
      <c r="S10455" s="577"/>
    </row>
    <row r="10456" spans="3:19">
      <c r="C10456" s="577"/>
      <c r="R10456" s="577"/>
      <c r="S10456" s="577"/>
    </row>
    <row r="10457" spans="3:19">
      <c r="C10457" s="577"/>
      <c r="R10457" s="577"/>
      <c r="S10457" s="577"/>
    </row>
    <row r="10458" spans="3:19">
      <c r="C10458" s="577"/>
      <c r="R10458" s="577"/>
      <c r="S10458" s="577"/>
    </row>
    <row r="10459" spans="3:19">
      <c r="C10459" s="577"/>
      <c r="R10459" s="577"/>
      <c r="S10459" s="577"/>
    </row>
    <row r="10460" spans="3:19">
      <c r="C10460" s="577"/>
      <c r="R10460" s="577"/>
      <c r="S10460" s="577"/>
    </row>
    <row r="10461" spans="3:19">
      <c r="C10461" s="577"/>
      <c r="R10461" s="577"/>
      <c r="S10461" s="577"/>
    </row>
    <row r="10462" spans="3:19">
      <c r="C10462" s="577"/>
      <c r="R10462" s="577"/>
      <c r="S10462" s="577"/>
    </row>
    <row r="10463" spans="3:19">
      <c r="C10463" s="577"/>
      <c r="R10463" s="577"/>
      <c r="S10463" s="577"/>
    </row>
    <row r="10464" spans="3:19">
      <c r="C10464" s="577"/>
      <c r="R10464" s="577"/>
      <c r="S10464" s="577"/>
    </row>
    <row r="10465" spans="3:19">
      <c r="C10465" s="577"/>
      <c r="R10465" s="577"/>
      <c r="S10465" s="577"/>
    </row>
    <row r="10466" spans="3:19">
      <c r="C10466" s="577"/>
      <c r="R10466" s="577"/>
      <c r="S10466" s="577"/>
    </row>
    <row r="10467" spans="3:19">
      <c r="C10467" s="577"/>
      <c r="R10467" s="577"/>
      <c r="S10467" s="577"/>
    </row>
    <row r="10468" spans="3:19">
      <c r="C10468" s="577"/>
      <c r="R10468" s="577"/>
      <c r="S10468" s="577"/>
    </row>
    <row r="10469" spans="3:19">
      <c r="C10469" s="577"/>
      <c r="R10469" s="577"/>
      <c r="S10469" s="577"/>
    </row>
    <row r="10470" spans="3:19">
      <c r="C10470" s="577"/>
      <c r="R10470" s="577"/>
      <c r="S10470" s="577"/>
    </row>
    <row r="10471" spans="3:19">
      <c r="C10471" s="577"/>
      <c r="R10471" s="577"/>
      <c r="S10471" s="577"/>
    </row>
    <row r="10472" spans="3:19">
      <c r="C10472" s="577"/>
      <c r="R10472" s="577"/>
      <c r="S10472" s="577"/>
    </row>
    <row r="10473" spans="3:19">
      <c r="C10473" s="577"/>
      <c r="R10473" s="577"/>
      <c r="S10473" s="577"/>
    </row>
    <row r="10474" spans="3:19">
      <c r="C10474" s="577"/>
      <c r="R10474" s="577"/>
      <c r="S10474" s="577"/>
    </row>
    <row r="10475" spans="3:19">
      <c r="C10475" s="577"/>
      <c r="R10475" s="577"/>
      <c r="S10475" s="577"/>
    </row>
    <row r="10476" spans="3:19">
      <c r="C10476" s="577"/>
      <c r="R10476" s="577"/>
      <c r="S10476" s="577"/>
    </row>
    <row r="10477" spans="3:19">
      <c r="C10477" s="577"/>
      <c r="R10477" s="577"/>
      <c r="S10477" s="577"/>
    </row>
    <row r="10478" spans="3:19">
      <c r="C10478" s="577"/>
      <c r="R10478" s="577"/>
      <c r="S10478" s="577"/>
    </row>
    <row r="10479" spans="3:19">
      <c r="C10479" s="577"/>
      <c r="R10479" s="577"/>
      <c r="S10479" s="577"/>
    </row>
    <row r="10480" spans="3:19">
      <c r="C10480" s="577"/>
      <c r="R10480" s="577"/>
      <c r="S10480" s="577"/>
    </row>
    <row r="10481" spans="3:19">
      <c r="C10481" s="577"/>
      <c r="R10481" s="577"/>
      <c r="S10481" s="577"/>
    </row>
    <row r="10482" spans="3:19">
      <c r="C10482" s="577"/>
      <c r="R10482" s="577"/>
      <c r="S10482" s="577"/>
    </row>
    <row r="10483" spans="3:19">
      <c r="C10483" s="577"/>
      <c r="R10483" s="577"/>
      <c r="S10483" s="577"/>
    </row>
    <row r="10484" spans="3:19">
      <c r="C10484" s="577"/>
      <c r="R10484" s="577"/>
      <c r="S10484" s="577"/>
    </row>
    <row r="10485" spans="3:19">
      <c r="C10485" s="577"/>
      <c r="R10485" s="577"/>
      <c r="S10485" s="577"/>
    </row>
    <row r="10486" spans="3:19">
      <c r="C10486" s="577"/>
      <c r="R10486" s="577"/>
      <c r="S10486" s="577"/>
    </row>
    <row r="10487" spans="3:19">
      <c r="C10487" s="577"/>
      <c r="R10487" s="577"/>
      <c r="S10487" s="577"/>
    </row>
    <row r="10488" spans="3:19">
      <c r="C10488" s="577"/>
      <c r="R10488" s="577"/>
      <c r="S10488" s="577"/>
    </row>
    <row r="10489" spans="3:19">
      <c r="C10489" s="577"/>
      <c r="R10489" s="577"/>
      <c r="S10489" s="577"/>
    </row>
    <row r="10490" spans="3:19">
      <c r="C10490" s="577"/>
      <c r="R10490" s="577"/>
      <c r="S10490" s="577"/>
    </row>
    <row r="10491" spans="3:19">
      <c r="C10491" s="577"/>
      <c r="R10491" s="577"/>
      <c r="S10491" s="577"/>
    </row>
    <row r="10492" spans="3:19">
      <c r="C10492" s="577"/>
      <c r="R10492" s="577"/>
      <c r="S10492" s="577"/>
    </row>
    <row r="10493" spans="3:19">
      <c r="C10493" s="577"/>
      <c r="R10493" s="577"/>
      <c r="S10493" s="577"/>
    </row>
    <row r="10494" spans="3:19">
      <c r="C10494" s="577"/>
      <c r="R10494" s="577"/>
      <c r="S10494" s="577"/>
    </row>
    <row r="10495" spans="3:19">
      <c r="C10495" s="577"/>
      <c r="R10495" s="577"/>
      <c r="S10495" s="577"/>
    </row>
    <row r="10496" spans="3:19">
      <c r="C10496" s="577"/>
      <c r="R10496" s="577"/>
      <c r="S10496" s="577"/>
    </row>
    <row r="10497" spans="3:19">
      <c r="C10497" s="577"/>
      <c r="R10497" s="577"/>
      <c r="S10497" s="577"/>
    </row>
    <row r="10498" spans="3:19">
      <c r="C10498" s="577"/>
      <c r="R10498" s="577"/>
      <c r="S10498" s="577"/>
    </row>
    <row r="10499" spans="3:19">
      <c r="C10499" s="577"/>
      <c r="R10499" s="577"/>
      <c r="S10499" s="577"/>
    </row>
    <row r="10500" spans="3:19">
      <c r="C10500" s="577"/>
      <c r="R10500" s="577"/>
      <c r="S10500" s="577"/>
    </row>
    <row r="10501" spans="3:19">
      <c r="C10501" s="577"/>
      <c r="R10501" s="577"/>
      <c r="S10501" s="577"/>
    </row>
    <row r="10502" spans="3:19">
      <c r="C10502" s="577"/>
      <c r="R10502" s="577"/>
      <c r="S10502" s="577"/>
    </row>
    <row r="10503" spans="3:19">
      <c r="C10503" s="577"/>
      <c r="R10503" s="577"/>
      <c r="S10503" s="577"/>
    </row>
    <row r="10504" spans="3:19">
      <c r="C10504" s="577"/>
      <c r="R10504" s="577"/>
      <c r="S10504" s="577"/>
    </row>
    <row r="10505" spans="3:19">
      <c r="C10505" s="577"/>
      <c r="R10505" s="577"/>
      <c r="S10505" s="577"/>
    </row>
    <row r="10506" spans="3:19">
      <c r="C10506" s="577"/>
      <c r="R10506" s="577"/>
      <c r="S10506" s="577"/>
    </row>
    <row r="10507" spans="3:19">
      <c r="C10507" s="577"/>
      <c r="R10507" s="577"/>
      <c r="S10507" s="577"/>
    </row>
    <row r="10508" spans="3:19">
      <c r="C10508" s="577"/>
      <c r="R10508" s="577"/>
      <c r="S10508" s="577"/>
    </row>
    <row r="10509" spans="3:19">
      <c r="C10509" s="577"/>
      <c r="R10509" s="577"/>
      <c r="S10509" s="577"/>
    </row>
    <row r="10510" spans="3:19">
      <c r="C10510" s="577"/>
      <c r="R10510" s="577"/>
      <c r="S10510" s="577"/>
    </row>
    <row r="10511" spans="3:19">
      <c r="C10511" s="577"/>
      <c r="R10511" s="577"/>
      <c r="S10511" s="577"/>
    </row>
    <row r="10512" spans="3:19">
      <c r="C10512" s="577"/>
      <c r="R10512" s="577"/>
      <c r="S10512" s="577"/>
    </row>
    <row r="10513" spans="3:19">
      <c r="C10513" s="577"/>
      <c r="R10513" s="577"/>
      <c r="S10513" s="577"/>
    </row>
    <row r="10514" spans="3:19">
      <c r="C10514" s="577"/>
      <c r="R10514" s="577"/>
      <c r="S10514" s="577"/>
    </row>
    <row r="10515" spans="3:19">
      <c r="C10515" s="577"/>
      <c r="R10515" s="577"/>
      <c r="S10515" s="577"/>
    </row>
    <row r="10516" spans="3:19">
      <c r="C10516" s="577"/>
      <c r="R10516" s="577"/>
      <c r="S10516" s="577"/>
    </row>
    <row r="10517" spans="3:19">
      <c r="C10517" s="577"/>
      <c r="R10517" s="577"/>
      <c r="S10517" s="577"/>
    </row>
    <row r="10518" spans="3:19">
      <c r="C10518" s="577"/>
      <c r="R10518" s="577"/>
      <c r="S10518" s="577"/>
    </row>
    <row r="10519" spans="3:19">
      <c r="C10519" s="577"/>
      <c r="R10519" s="577"/>
      <c r="S10519" s="577"/>
    </row>
    <row r="10520" spans="3:19">
      <c r="C10520" s="577"/>
      <c r="R10520" s="577"/>
      <c r="S10520" s="577"/>
    </row>
    <row r="10521" spans="3:19">
      <c r="C10521" s="577"/>
      <c r="R10521" s="577"/>
      <c r="S10521" s="577"/>
    </row>
    <row r="10522" spans="3:19">
      <c r="C10522" s="577"/>
      <c r="R10522" s="577"/>
      <c r="S10522" s="577"/>
    </row>
    <row r="10523" spans="3:19">
      <c r="C10523" s="577"/>
      <c r="R10523" s="577"/>
      <c r="S10523" s="577"/>
    </row>
    <row r="10524" spans="3:19">
      <c r="C10524" s="577"/>
      <c r="R10524" s="577"/>
      <c r="S10524" s="577"/>
    </row>
    <row r="10525" spans="3:19">
      <c r="C10525" s="577"/>
      <c r="R10525" s="577"/>
      <c r="S10525" s="577"/>
    </row>
    <row r="10526" spans="3:19">
      <c r="C10526" s="577"/>
      <c r="R10526" s="577"/>
      <c r="S10526" s="577"/>
    </row>
    <row r="10527" spans="3:19">
      <c r="C10527" s="577"/>
      <c r="R10527" s="577"/>
      <c r="S10527" s="577"/>
    </row>
    <row r="10528" spans="3:19">
      <c r="C10528" s="577"/>
      <c r="R10528" s="577"/>
      <c r="S10528" s="577"/>
    </row>
    <row r="10529" spans="3:19">
      <c r="C10529" s="577"/>
      <c r="R10529" s="577"/>
      <c r="S10529" s="577"/>
    </row>
    <row r="10530" spans="3:19">
      <c r="C10530" s="577"/>
      <c r="R10530" s="577"/>
      <c r="S10530" s="577"/>
    </row>
    <row r="10531" spans="3:19">
      <c r="C10531" s="577"/>
      <c r="R10531" s="577"/>
      <c r="S10531" s="577"/>
    </row>
    <row r="10532" spans="3:19">
      <c r="C10532" s="577"/>
      <c r="R10532" s="577"/>
      <c r="S10532" s="577"/>
    </row>
    <row r="10533" spans="3:19">
      <c r="C10533" s="577"/>
      <c r="R10533" s="577"/>
      <c r="S10533" s="577"/>
    </row>
    <row r="10534" spans="3:19">
      <c r="C10534" s="577"/>
      <c r="R10534" s="577"/>
      <c r="S10534" s="577"/>
    </row>
    <row r="10535" spans="3:19">
      <c r="C10535" s="577"/>
      <c r="R10535" s="577"/>
      <c r="S10535" s="577"/>
    </row>
    <row r="10536" spans="3:19">
      <c r="C10536" s="577"/>
      <c r="R10536" s="577"/>
      <c r="S10536" s="577"/>
    </row>
    <row r="10537" spans="3:19">
      <c r="C10537" s="577"/>
      <c r="R10537" s="577"/>
      <c r="S10537" s="577"/>
    </row>
    <row r="10538" spans="3:19">
      <c r="C10538" s="577"/>
      <c r="R10538" s="577"/>
      <c r="S10538" s="577"/>
    </row>
    <row r="10539" spans="3:19">
      <c r="C10539" s="577"/>
      <c r="R10539" s="577"/>
      <c r="S10539" s="577"/>
    </row>
    <row r="10540" spans="3:19">
      <c r="C10540" s="577"/>
      <c r="K10540" s="577"/>
      <c r="R10540" s="577"/>
      <c r="S10540" s="577"/>
    </row>
    <row r="10541" spans="3:19">
      <c r="C10541" s="577"/>
      <c r="R10541" s="577"/>
      <c r="S10541" s="577"/>
    </row>
    <row r="10542" spans="3:19">
      <c r="C10542" s="577"/>
      <c r="R10542" s="577"/>
      <c r="S10542" s="577"/>
    </row>
    <row r="10543" spans="3:19">
      <c r="C10543" s="577"/>
      <c r="R10543" s="577"/>
      <c r="S10543" s="577"/>
    </row>
    <row r="10544" spans="3:19">
      <c r="C10544" s="577"/>
      <c r="R10544" s="577"/>
      <c r="S10544" s="577"/>
    </row>
    <row r="10545" spans="3:19">
      <c r="C10545" s="577"/>
      <c r="R10545" s="577"/>
      <c r="S10545" s="577"/>
    </row>
    <row r="10546" spans="3:19">
      <c r="C10546" s="577"/>
      <c r="R10546" s="577"/>
      <c r="S10546" s="577"/>
    </row>
    <row r="10547" spans="3:19">
      <c r="C10547" s="577"/>
      <c r="R10547" s="577"/>
      <c r="S10547" s="577"/>
    </row>
    <row r="10548" spans="3:19">
      <c r="C10548" s="577"/>
      <c r="R10548" s="577"/>
      <c r="S10548" s="577"/>
    </row>
    <row r="10549" spans="3:19">
      <c r="C10549" s="577"/>
      <c r="R10549" s="577"/>
      <c r="S10549" s="577"/>
    </row>
    <row r="10550" spans="3:19">
      <c r="C10550" s="577"/>
      <c r="R10550" s="577"/>
      <c r="S10550" s="577"/>
    </row>
    <row r="10551" spans="3:19">
      <c r="C10551" s="577"/>
      <c r="R10551" s="577"/>
      <c r="S10551" s="577"/>
    </row>
    <row r="10552" spans="3:19">
      <c r="C10552" s="577"/>
      <c r="R10552" s="577"/>
      <c r="S10552" s="577"/>
    </row>
    <row r="10553" spans="3:19">
      <c r="C10553" s="577"/>
      <c r="R10553" s="577"/>
      <c r="S10553" s="577"/>
    </row>
    <row r="10554" spans="3:19">
      <c r="C10554" s="577"/>
      <c r="R10554" s="577"/>
      <c r="S10554" s="577"/>
    </row>
    <row r="10555" spans="3:19">
      <c r="C10555" s="577"/>
      <c r="R10555" s="577"/>
      <c r="S10555" s="577"/>
    </row>
    <row r="10556" spans="3:19">
      <c r="C10556" s="577"/>
      <c r="R10556" s="577"/>
      <c r="S10556" s="577"/>
    </row>
    <row r="10557" spans="3:19">
      <c r="C10557" s="577"/>
      <c r="R10557" s="577"/>
      <c r="S10557" s="577"/>
    </row>
    <row r="10558" spans="3:19">
      <c r="C10558" s="577"/>
      <c r="R10558" s="577"/>
      <c r="S10558" s="577"/>
    </row>
    <row r="10559" spans="3:19">
      <c r="C10559" s="577"/>
      <c r="R10559" s="577"/>
      <c r="S10559" s="577"/>
    </row>
    <row r="10560" spans="3:19">
      <c r="C10560" s="577"/>
      <c r="R10560" s="577"/>
      <c r="S10560" s="577"/>
    </row>
    <row r="10561" spans="3:19">
      <c r="C10561" s="577"/>
      <c r="R10561" s="577"/>
      <c r="S10561" s="577"/>
    </row>
    <row r="10562" spans="3:19">
      <c r="C10562" s="577"/>
      <c r="R10562" s="577"/>
      <c r="S10562" s="577"/>
    </row>
    <row r="10563" spans="3:19">
      <c r="C10563" s="577"/>
      <c r="R10563" s="577"/>
      <c r="S10563" s="577"/>
    </row>
    <row r="10564" spans="3:19">
      <c r="C10564" s="577"/>
      <c r="R10564" s="577"/>
      <c r="S10564" s="577"/>
    </row>
    <row r="10565" spans="3:19">
      <c r="C10565" s="577"/>
      <c r="R10565" s="577"/>
      <c r="S10565" s="577"/>
    </row>
    <row r="10566" spans="3:19">
      <c r="C10566" s="577"/>
      <c r="R10566" s="577"/>
      <c r="S10566" s="577"/>
    </row>
    <row r="10567" spans="3:19">
      <c r="C10567" s="577"/>
      <c r="R10567" s="577"/>
      <c r="S10567" s="577"/>
    </row>
    <row r="10568" spans="3:19">
      <c r="C10568" s="577"/>
      <c r="R10568" s="577"/>
      <c r="S10568" s="577"/>
    </row>
    <row r="10569" spans="3:19">
      <c r="C10569" s="577"/>
      <c r="R10569" s="577"/>
      <c r="S10569" s="577"/>
    </row>
    <row r="10570" spans="3:19">
      <c r="C10570" s="577"/>
      <c r="R10570" s="577"/>
      <c r="S10570" s="577"/>
    </row>
    <row r="10571" spans="3:19">
      <c r="C10571" s="577"/>
      <c r="R10571" s="577"/>
      <c r="S10571" s="577"/>
    </row>
    <row r="10572" spans="3:19">
      <c r="C10572" s="577"/>
      <c r="R10572" s="577"/>
      <c r="S10572" s="577"/>
    </row>
    <row r="10573" spans="3:19">
      <c r="C10573" s="577"/>
      <c r="R10573" s="577"/>
      <c r="S10573" s="577"/>
    </row>
    <row r="10574" spans="3:19">
      <c r="C10574" s="577"/>
      <c r="R10574" s="577"/>
      <c r="S10574" s="577"/>
    </row>
    <row r="10575" spans="3:19">
      <c r="C10575" s="577"/>
      <c r="R10575" s="577"/>
      <c r="S10575" s="577"/>
    </row>
    <row r="10576" spans="3:19">
      <c r="C10576" s="577"/>
      <c r="R10576" s="577"/>
      <c r="S10576" s="577"/>
    </row>
    <row r="10577" spans="3:19">
      <c r="C10577" s="577"/>
      <c r="R10577" s="577"/>
      <c r="S10577" s="577"/>
    </row>
    <row r="10578" spans="3:19">
      <c r="C10578" s="577"/>
      <c r="R10578" s="577"/>
      <c r="S10578" s="577"/>
    </row>
    <row r="10579" spans="3:19">
      <c r="C10579" s="577"/>
      <c r="R10579" s="577"/>
      <c r="S10579" s="577"/>
    </row>
    <row r="10580" spans="3:19">
      <c r="C10580" s="577"/>
      <c r="R10580" s="577"/>
      <c r="S10580" s="577"/>
    </row>
    <row r="10581" spans="3:19">
      <c r="C10581" s="577"/>
      <c r="R10581" s="577"/>
      <c r="S10581" s="577"/>
    </row>
    <row r="10582" spans="3:19">
      <c r="C10582" s="577"/>
      <c r="R10582" s="577"/>
      <c r="S10582" s="577"/>
    </row>
    <row r="10583" spans="3:19">
      <c r="C10583" s="577"/>
      <c r="R10583" s="577"/>
      <c r="S10583" s="577"/>
    </row>
    <row r="10584" spans="3:19">
      <c r="C10584" s="577"/>
      <c r="R10584" s="577"/>
      <c r="S10584" s="577"/>
    </row>
    <row r="10585" spans="3:19">
      <c r="C10585" s="577"/>
      <c r="R10585" s="577"/>
      <c r="S10585" s="577"/>
    </row>
    <row r="10586" spans="3:19">
      <c r="C10586" s="577"/>
      <c r="R10586" s="577"/>
      <c r="S10586" s="577"/>
    </row>
    <row r="10587" spans="3:19">
      <c r="C10587" s="577"/>
      <c r="R10587" s="577"/>
      <c r="S10587" s="577"/>
    </row>
    <row r="10588" spans="3:19">
      <c r="C10588" s="577"/>
      <c r="R10588" s="577"/>
      <c r="S10588" s="577"/>
    </row>
    <row r="10589" spans="3:19">
      <c r="C10589" s="577"/>
      <c r="R10589" s="577"/>
      <c r="S10589" s="577"/>
    </row>
    <row r="10590" spans="3:19">
      <c r="C10590" s="577"/>
      <c r="R10590" s="577"/>
      <c r="S10590" s="577"/>
    </row>
    <row r="10591" spans="3:19">
      <c r="C10591" s="577"/>
      <c r="R10591" s="577"/>
      <c r="S10591" s="577"/>
    </row>
    <row r="10592" spans="3:19">
      <c r="C10592" s="577"/>
      <c r="R10592" s="577"/>
      <c r="S10592" s="577"/>
    </row>
    <row r="10593" spans="3:19">
      <c r="C10593" s="577"/>
      <c r="R10593" s="577"/>
      <c r="S10593" s="577"/>
    </row>
    <row r="10594" spans="3:19">
      <c r="C10594" s="577"/>
      <c r="R10594" s="577"/>
      <c r="S10594" s="577"/>
    </row>
    <row r="10595" spans="3:19">
      <c r="C10595" s="577"/>
      <c r="R10595" s="577"/>
      <c r="S10595" s="577"/>
    </row>
    <row r="10596" spans="3:19">
      <c r="C10596" s="577"/>
      <c r="R10596" s="577"/>
      <c r="S10596" s="577"/>
    </row>
    <row r="10597" spans="3:19">
      <c r="C10597" s="577"/>
      <c r="R10597" s="577"/>
      <c r="S10597" s="577"/>
    </row>
    <row r="10598" spans="3:19">
      <c r="C10598" s="577"/>
      <c r="R10598" s="577"/>
      <c r="S10598" s="577"/>
    </row>
    <row r="10599" spans="3:19">
      <c r="C10599" s="577"/>
      <c r="R10599" s="577"/>
      <c r="S10599" s="577"/>
    </row>
    <row r="10600" spans="3:19">
      <c r="C10600" s="577"/>
      <c r="R10600" s="577"/>
      <c r="S10600" s="577"/>
    </row>
    <row r="10601" spans="3:19">
      <c r="C10601" s="577"/>
      <c r="R10601" s="577"/>
      <c r="S10601" s="577"/>
    </row>
    <row r="10602" spans="3:19">
      <c r="C10602" s="577"/>
      <c r="R10602" s="577"/>
      <c r="S10602" s="577"/>
    </row>
    <row r="10603" spans="3:19">
      <c r="C10603" s="577"/>
      <c r="R10603" s="577"/>
      <c r="S10603" s="577"/>
    </row>
    <row r="10604" spans="3:19">
      <c r="C10604" s="577"/>
      <c r="R10604" s="577"/>
      <c r="S10604" s="577"/>
    </row>
    <row r="10605" spans="3:19">
      <c r="C10605" s="577"/>
      <c r="R10605" s="577"/>
      <c r="S10605" s="577"/>
    </row>
    <row r="10606" spans="3:19">
      <c r="C10606" s="577"/>
      <c r="R10606" s="577"/>
      <c r="S10606" s="577"/>
    </row>
    <row r="10607" spans="3:19">
      <c r="C10607" s="577"/>
      <c r="R10607" s="577"/>
      <c r="S10607" s="577"/>
    </row>
    <row r="10608" spans="3:19">
      <c r="C10608" s="577"/>
      <c r="R10608" s="577"/>
      <c r="S10608" s="577"/>
    </row>
    <row r="10609" spans="3:19">
      <c r="C10609" s="577"/>
      <c r="R10609" s="577"/>
      <c r="S10609" s="577"/>
    </row>
    <row r="10610" spans="3:19">
      <c r="C10610" s="577"/>
      <c r="R10610" s="577"/>
      <c r="S10610" s="577"/>
    </row>
    <row r="10611" spans="3:19">
      <c r="C10611" s="577"/>
      <c r="R10611" s="577"/>
      <c r="S10611" s="577"/>
    </row>
    <row r="10612" spans="3:19">
      <c r="C10612" s="577"/>
      <c r="R10612" s="577"/>
      <c r="S10612" s="577"/>
    </row>
    <row r="10613" spans="3:19">
      <c r="C10613" s="577"/>
      <c r="R10613" s="577"/>
      <c r="S10613" s="577"/>
    </row>
    <row r="10614" spans="3:19">
      <c r="C10614" s="577"/>
      <c r="R10614" s="577"/>
      <c r="S10614" s="577"/>
    </row>
    <row r="10615" spans="3:19">
      <c r="C10615" s="577"/>
      <c r="R10615" s="577"/>
      <c r="S10615" s="577"/>
    </row>
    <row r="10616" spans="3:19">
      <c r="C10616" s="577"/>
      <c r="R10616" s="577"/>
      <c r="S10616" s="577"/>
    </row>
    <row r="10617" spans="3:19">
      <c r="C10617" s="577"/>
      <c r="R10617" s="577"/>
      <c r="S10617" s="577"/>
    </row>
    <row r="10618" spans="3:19">
      <c r="C10618" s="577"/>
      <c r="R10618" s="577"/>
      <c r="S10618" s="577"/>
    </row>
    <row r="10619" spans="3:19">
      <c r="C10619" s="577"/>
      <c r="R10619" s="577"/>
      <c r="S10619" s="577"/>
    </row>
    <row r="10620" spans="3:19">
      <c r="C10620" s="577"/>
      <c r="R10620" s="577"/>
      <c r="S10620" s="577"/>
    </row>
    <row r="10621" spans="3:19">
      <c r="C10621" s="577"/>
      <c r="R10621" s="577"/>
      <c r="S10621" s="577"/>
    </row>
    <row r="10622" spans="3:19">
      <c r="C10622" s="577"/>
      <c r="R10622" s="577"/>
      <c r="S10622" s="577"/>
    </row>
    <row r="10623" spans="3:19">
      <c r="C10623" s="577"/>
      <c r="R10623" s="577"/>
      <c r="S10623" s="577"/>
    </row>
    <row r="10624" spans="3:19">
      <c r="C10624" s="577"/>
      <c r="R10624" s="577"/>
      <c r="S10624" s="577"/>
    </row>
    <row r="10625" spans="3:19">
      <c r="C10625" s="577"/>
      <c r="R10625" s="577"/>
      <c r="S10625" s="577"/>
    </row>
    <row r="10626" spans="3:19">
      <c r="C10626" s="577"/>
      <c r="R10626" s="577"/>
      <c r="S10626" s="577"/>
    </row>
    <row r="10627" spans="3:19">
      <c r="C10627" s="577"/>
      <c r="R10627" s="577"/>
      <c r="S10627" s="577"/>
    </row>
    <row r="10628" spans="3:19">
      <c r="C10628" s="577"/>
      <c r="R10628" s="577"/>
      <c r="S10628" s="577"/>
    </row>
    <row r="10629" spans="3:19">
      <c r="C10629" s="577"/>
      <c r="R10629" s="577"/>
      <c r="S10629" s="577"/>
    </row>
    <row r="10630" spans="3:19">
      <c r="C10630" s="577"/>
      <c r="R10630" s="577"/>
      <c r="S10630" s="577"/>
    </row>
    <row r="10631" spans="3:19">
      <c r="C10631" s="577"/>
      <c r="R10631" s="577"/>
      <c r="S10631" s="577"/>
    </row>
    <row r="10632" spans="3:19">
      <c r="C10632" s="577"/>
      <c r="R10632" s="577"/>
      <c r="S10632" s="577"/>
    </row>
    <row r="10633" spans="3:19">
      <c r="C10633" s="577"/>
      <c r="R10633" s="577"/>
      <c r="S10633" s="577"/>
    </row>
    <row r="10634" spans="3:19">
      <c r="C10634" s="577"/>
      <c r="R10634" s="577"/>
      <c r="S10634" s="577"/>
    </row>
    <row r="10635" spans="3:19">
      <c r="C10635" s="577"/>
      <c r="R10635" s="577"/>
      <c r="S10635" s="577"/>
    </row>
    <row r="10636" spans="3:19">
      <c r="C10636" s="577"/>
      <c r="R10636" s="577"/>
      <c r="S10636" s="577"/>
    </row>
    <row r="10637" spans="3:19">
      <c r="C10637" s="577"/>
      <c r="R10637" s="577"/>
      <c r="S10637" s="577"/>
    </row>
    <row r="10638" spans="3:19">
      <c r="C10638" s="577"/>
      <c r="R10638" s="577"/>
      <c r="S10638" s="577"/>
    </row>
    <row r="10639" spans="3:19">
      <c r="C10639" s="577"/>
      <c r="R10639" s="577"/>
      <c r="S10639" s="577"/>
    </row>
    <row r="10640" spans="3:19">
      <c r="C10640" s="577"/>
      <c r="R10640" s="577"/>
      <c r="S10640" s="577"/>
    </row>
    <row r="10641" spans="3:19">
      <c r="C10641" s="577"/>
      <c r="R10641" s="577"/>
      <c r="S10641" s="577"/>
    </row>
    <row r="10642" spans="3:19">
      <c r="C10642" s="577"/>
      <c r="R10642" s="577"/>
      <c r="S10642" s="577"/>
    </row>
    <row r="10643" spans="3:19">
      <c r="C10643" s="577"/>
      <c r="R10643" s="577"/>
      <c r="S10643" s="577"/>
    </row>
    <row r="10644" spans="3:19">
      <c r="C10644" s="577"/>
      <c r="R10644" s="577"/>
      <c r="S10644" s="577"/>
    </row>
    <row r="10645" spans="3:19">
      <c r="C10645" s="577"/>
      <c r="R10645" s="577"/>
      <c r="S10645" s="577"/>
    </row>
    <row r="10646" spans="3:19">
      <c r="C10646" s="577"/>
      <c r="R10646" s="577"/>
      <c r="S10646" s="577"/>
    </row>
    <row r="10647" spans="3:19">
      <c r="C10647" s="577"/>
      <c r="R10647" s="577"/>
      <c r="S10647" s="577"/>
    </row>
    <row r="10648" spans="3:19">
      <c r="C10648" s="577"/>
      <c r="R10648" s="577"/>
      <c r="S10648" s="577"/>
    </row>
    <row r="10649" spans="3:19">
      <c r="C10649" s="577"/>
      <c r="R10649" s="577"/>
      <c r="S10649" s="577"/>
    </row>
    <row r="10650" spans="3:19">
      <c r="C10650" s="577"/>
      <c r="R10650" s="577"/>
      <c r="S10650" s="577"/>
    </row>
    <row r="10651" spans="3:19">
      <c r="C10651" s="577"/>
      <c r="R10651" s="577"/>
      <c r="S10651" s="577"/>
    </row>
    <row r="10652" spans="3:19">
      <c r="C10652" s="577"/>
      <c r="R10652" s="577"/>
      <c r="S10652" s="577"/>
    </row>
    <row r="10653" spans="3:19">
      <c r="C10653" s="577"/>
      <c r="R10653" s="577"/>
      <c r="S10653" s="577"/>
    </row>
    <row r="10654" spans="3:19">
      <c r="C10654" s="577"/>
      <c r="R10654" s="577"/>
      <c r="S10654" s="577"/>
    </row>
    <row r="10655" spans="3:19">
      <c r="C10655" s="577"/>
      <c r="R10655" s="577"/>
      <c r="S10655" s="577"/>
    </row>
    <row r="10656" spans="3:19">
      <c r="C10656" s="577"/>
      <c r="R10656" s="577"/>
      <c r="S10656" s="577"/>
    </row>
    <row r="10657" spans="3:19">
      <c r="C10657" s="577"/>
      <c r="R10657" s="577"/>
      <c r="S10657" s="577"/>
    </row>
    <row r="10658" spans="3:19">
      <c r="C10658" s="577"/>
      <c r="R10658" s="577"/>
      <c r="S10658" s="577"/>
    </row>
    <row r="10659" spans="3:19">
      <c r="C10659" s="577"/>
      <c r="R10659" s="577"/>
      <c r="S10659" s="577"/>
    </row>
    <row r="10660" spans="3:19">
      <c r="C10660" s="577"/>
      <c r="R10660" s="577"/>
      <c r="S10660" s="577"/>
    </row>
    <row r="10661" spans="3:19">
      <c r="C10661" s="577"/>
      <c r="R10661" s="577"/>
      <c r="S10661" s="577"/>
    </row>
    <row r="10662" spans="3:19">
      <c r="C10662" s="577"/>
      <c r="R10662" s="577"/>
      <c r="S10662" s="577"/>
    </row>
    <row r="10663" spans="3:19">
      <c r="C10663" s="577"/>
      <c r="R10663" s="577"/>
      <c r="S10663" s="577"/>
    </row>
    <row r="10664" spans="3:19">
      <c r="C10664" s="577"/>
      <c r="R10664" s="577"/>
      <c r="S10664" s="577"/>
    </row>
    <row r="10665" spans="3:19">
      <c r="C10665" s="577"/>
      <c r="R10665" s="577"/>
      <c r="S10665" s="577"/>
    </row>
    <row r="10666" spans="3:19">
      <c r="C10666" s="577"/>
      <c r="R10666" s="577"/>
      <c r="S10666" s="577"/>
    </row>
    <row r="10667" spans="3:19">
      <c r="C10667" s="577"/>
      <c r="R10667" s="577"/>
      <c r="S10667" s="577"/>
    </row>
    <row r="10668" spans="3:19">
      <c r="C10668" s="577"/>
      <c r="R10668" s="577"/>
      <c r="S10668" s="577"/>
    </row>
    <row r="10669" spans="3:19">
      <c r="C10669" s="577"/>
      <c r="R10669" s="577"/>
      <c r="S10669" s="577"/>
    </row>
    <row r="10670" spans="3:19">
      <c r="C10670" s="577"/>
      <c r="R10670" s="577"/>
      <c r="S10670" s="577"/>
    </row>
    <row r="10671" spans="3:19">
      <c r="C10671" s="577"/>
      <c r="R10671" s="577"/>
      <c r="S10671" s="577"/>
    </row>
    <row r="10672" spans="3:19">
      <c r="C10672" s="577"/>
      <c r="R10672" s="577"/>
      <c r="S10672" s="577"/>
    </row>
    <row r="10673" spans="3:19">
      <c r="C10673" s="577"/>
      <c r="R10673" s="577"/>
      <c r="S10673" s="577"/>
    </row>
    <row r="10674" spans="3:19">
      <c r="C10674" s="577"/>
      <c r="R10674" s="577"/>
      <c r="S10674" s="577"/>
    </row>
    <row r="10675" spans="3:19">
      <c r="C10675" s="577"/>
      <c r="R10675" s="577"/>
      <c r="S10675" s="577"/>
    </row>
    <row r="10676" spans="3:19">
      <c r="C10676" s="577"/>
      <c r="R10676" s="577"/>
      <c r="S10676" s="577"/>
    </row>
    <row r="10677" spans="3:19">
      <c r="C10677" s="577"/>
      <c r="R10677" s="577"/>
      <c r="S10677" s="577"/>
    </row>
    <row r="10678" spans="3:19">
      <c r="C10678" s="577"/>
      <c r="R10678" s="577"/>
      <c r="S10678" s="577"/>
    </row>
    <row r="10679" spans="3:19">
      <c r="C10679" s="577"/>
      <c r="R10679" s="577"/>
      <c r="S10679" s="577"/>
    </row>
    <row r="10680" spans="3:19">
      <c r="C10680" s="577"/>
      <c r="K10680" s="577"/>
      <c r="R10680" s="577"/>
      <c r="S10680" s="577"/>
    </row>
    <row r="10681" spans="3:19">
      <c r="C10681" s="577"/>
      <c r="R10681" s="577"/>
      <c r="S10681" s="577"/>
    </row>
    <row r="10682" spans="3:19">
      <c r="C10682" s="577"/>
      <c r="R10682" s="577"/>
      <c r="S10682" s="577"/>
    </row>
    <row r="10683" spans="3:19">
      <c r="C10683" s="577"/>
      <c r="R10683" s="577"/>
      <c r="S10683" s="577"/>
    </row>
    <row r="10684" spans="3:19">
      <c r="C10684" s="577"/>
      <c r="R10684" s="577"/>
      <c r="S10684" s="577"/>
    </row>
    <row r="10685" spans="3:19">
      <c r="C10685" s="577"/>
      <c r="R10685" s="577"/>
      <c r="S10685" s="577"/>
    </row>
    <row r="10686" spans="3:19">
      <c r="C10686" s="577"/>
      <c r="R10686" s="577"/>
      <c r="S10686" s="577"/>
    </row>
    <row r="10687" spans="3:19">
      <c r="C10687" s="577"/>
      <c r="R10687" s="577"/>
      <c r="S10687" s="577"/>
    </row>
    <row r="10688" spans="3:19">
      <c r="C10688" s="577"/>
      <c r="R10688" s="577"/>
      <c r="S10688" s="577"/>
    </row>
    <row r="10689" spans="3:19">
      <c r="C10689" s="577"/>
      <c r="R10689" s="577"/>
      <c r="S10689" s="577"/>
    </row>
    <row r="10690" spans="3:19">
      <c r="C10690" s="577"/>
      <c r="R10690" s="577"/>
      <c r="S10690" s="577"/>
    </row>
    <row r="10691" spans="3:19">
      <c r="C10691" s="577"/>
      <c r="R10691" s="577"/>
      <c r="S10691" s="577"/>
    </row>
    <row r="10692" spans="3:19">
      <c r="C10692" s="577"/>
      <c r="R10692" s="577"/>
      <c r="S10692" s="577"/>
    </row>
    <row r="10693" spans="3:19">
      <c r="C10693" s="577"/>
      <c r="R10693" s="577"/>
      <c r="S10693" s="577"/>
    </row>
    <row r="10694" spans="3:19">
      <c r="C10694" s="577"/>
      <c r="R10694" s="577"/>
      <c r="S10694" s="577"/>
    </row>
    <row r="10695" spans="3:19">
      <c r="C10695" s="577"/>
      <c r="R10695" s="577"/>
      <c r="S10695" s="577"/>
    </row>
    <row r="10696" spans="3:19">
      <c r="C10696" s="577"/>
      <c r="R10696" s="577"/>
      <c r="S10696" s="577"/>
    </row>
    <row r="10697" spans="3:19">
      <c r="C10697" s="577"/>
      <c r="R10697" s="577"/>
      <c r="S10697" s="577"/>
    </row>
    <row r="10698" spans="3:19">
      <c r="C10698" s="577"/>
      <c r="R10698" s="577"/>
      <c r="S10698" s="577"/>
    </row>
    <row r="10699" spans="3:19">
      <c r="C10699" s="577"/>
      <c r="R10699" s="577"/>
      <c r="S10699" s="577"/>
    </row>
    <row r="10700" spans="3:19">
      <c r="C10700" s="577"/>
      <c r="R10700" s="577"/>
      <c r="S10700" s="577"/>
    </row>
    <row r="10701" spans="3:19">
      <c r="C10701" s="577"/>
      <c r="R10701" s="577"/>
      <c r="S10701" s="577"/>
    </row>
    <row r="10702" spans="3:19">
      <c r="C10702" s="577"/>
      <c r="R10702" s="577"/>
      <c r="S10702" s="577"/>
    </row>
    <row r="10703" spans="3:19">
      <c r="C10703" s="577"/>
      <c r="R10703" s="577"/>
      <c r="S10703" s="577"/>
    </row>
    <row r="10704" spans="3:19">
      <c r="C10704" s="577"/>
      <c r="R10704" s="577"/>
      <c r="S10704" s="577"/>
    </row>
    <row r="10705" spans="3:19">
      <c r="C10705" s="577"/>
      <c r="R10705" s="577"/>
      <c r="S10705" s="577"/>
    </row>
    <row r="10706" spans="3:19">
      <c r="C10706" s="577"/>
      <c r="R10706" s="577"/>
      <c r="S10706" s="577"/>
    </row>
    <row r="10707" spans="3:19">
      <c r="C10707" s="577"/>
      <c r="R10707" s="577"/>
      <c r="S10707" s="577"/>
    </row>
    <row r="10708" spans="3:19">
      <c r="C10708" s="577"/>
      <c r="R10708" s="577"/>
      <c r="S10708" s="577"/>
    </row>
    <row r="10709" spans="3:19">
      <c r="C10709" s="577"/>
      <c r="R10709" s="577"/>
      <c r="S10709" s="577"/>
    </row>
    <row r="10710" spans="3:19">
      <c r="C10710" s="577"/>
      <c r="R10710" s="577"/>
      <c r="S10710" s="577"/>
    </row>
    <row r="10711" spans="3:19">
      <c r="C10711" s="577"/>
      <c r="R10711" s="577"/>
      <c r="S10711" s="577"/>
    </row>
    <row r="10712" spans="3:19">
      <c r="C10712" s="577"/>
      <c r="R10712" s="577"/>
      <c r="S10712" s="577"/>
    </row>
    <row r="10713" spans="3:19">
      <c r="C10713" s="577"/>
      <c r="R10713" s="577"/>
      <c r="S10713" s="577"/>
    </row>
    <row r="10714" spans="3:19">
      <c r="C10714" s="577"/>
      <c r="R10714" s="577"/>
      <c r="S10714" s="577"/>
    </row>
    <row r="10715" spans="3:19">
      <c r="C10715" s="577"/>
      <c r="K10715" s="577"/>
      <c r="R10715" s="577"/>
      <c r="S10715" s="577"/>
    </row>
    <row r="10716" spans="3:19">
      <c r="C10716" s="577"/>
      <c r="R10716" s="577"/>
      <c r="S10716" s="577"/>
    </row>
    <row r="10717" spans="3:19">
      <c r="C10717" s="577"/>
      <c r="R10717" s="577"/>
      <c r="S10717" s="577"/>
    </row>
    <row r="10718" spans="3:19">
      <c r="C10718" s="577"/>
      <c r="R10718" s="577"/>
      <c r="S10718" s="577"/>
    </row>
    <row r="10719" spans="3:19">
      <c r="C10719" s="577"/>
      <c r="R10719" s="577"/>
      <c r="S10719" s="577"/>
    </row>
    <row r="10720" spans="3:19">
      <c r="C10720" s="577"/>
      <c r="R10720" s="577"/>
      <c r="S10720" s="577"/>
    </row>
    <row r="10721" spans="3:19">
      <c r="C10721" s="577"/>
      <c r="R10721" s="577"/>
      <c r="S10721" s="577"/>
    </row>
    <row r="10722" spans="3:19">
      <c r="C10722" s="577"/>
      <c r="R10722" s="577"/>
      <c r="S10722" s="577"/>
    </row>
    <row r="10723" spans="3:19">
      <c r="C10723" s="577"/>
      <c r="R10723" s="577"/>
      <c r="S10723" s="577"/>
    </row>
    <row r="10724" spans="3:19">
      <c r="C10724" s="577"/>
      <c r="R10724" s="577"/>
      <c r="S10724" s="577"/>
    </row>
    <row r="10725" spans="3:19">
      <c r="C10725" s="577"/>
      <c r="R10725" s="577"/>
      <c r="S10725" s="577"/>
    </row>
    <row r="10726" spans="3:19">
      <c r="C10726" s="577"/>
      <c r="R10726" s="577"/>
      <c r="S10726" s="577"/>
    </row>
    <row r="10727" spans="3:19">
      <c r="C10727" s="577"/>
      <c r="R10727" s="577"/>
      <c r="S10727" s="577"/>
    </row>
    <row r="10728" spans="3:19">
      <c r="C10728" s="577"/>
      <c r="R10728" s="577"/>
      <c r="S10728" s="577"/>
    </row>
    <row r="10729" spans="3:19">
      <c r="C10729" s="577"/>
      <c r="R10729" s="577"/>
      <c r="S10729" s="577"/>
    </row>
    <row r="10730" spans="3:19">
      <c r="C10730" s="577"/>
      <c r="R10730" s="577"/>
      <c r="S10730" s="577"/>
    </row>
    <row r="10731" spans="3:19">
      <c r="C10731" s="577"/>
      <c r="R10731" s="577"/>
      <c r="S10731" s="577"/>
    </row>
    <row r="10732" spans="3:19">
      <c r="C10732" s="577"/>
      <c r="R10732" s="577"/>
      <c r="S10732" s="577"/>
    </row>
    <row r="10733" spans="3:19">
      <c r="C10733" s="577"/>
      <c r="R10733" s="577"/>
      <c r="S10733" s="577"/>
    </row>
    <row r="10734" spans="3:19">
      <c r="C10734" s="577"/>
      <c r="R10734" s="577"/>
      <c r="S10734" s="577"/>
    </row>
    <row r="10735" spans="3:19">
      <c r="C10735" s="577"/>
      <c r="R10735" s="577"/>
      <c r="S10735" s="577"/>
    </row>
    <row r="10736" spans="3:19">
      <c r="C10736" s="577"/>
      <c r="R10736" s="577"/>
      <c r="S10736" s="577"/>
    </row>
    <row r="10737" spans="3:19">
      <c r="C10737" s="577"/>
      <c r="R10737" s="577"/>
      <c r="S10737" s="577"/>
    </row>
    <row r="10738" spans="3:19">
      <c r="C10738" s="577"/>
      <c r="R10738" s="577"/>
      <c r="S10738" s="577"/>
    </row>
    <row r="10739" spans="3:19">
      <c r="C10739" s="577"/>
      <c r="R10739" s="577"/>
      <c r="S10739" s="577"/>
    </row>
    <row r="10740" spans="3:19">
      <c r="C10740" s="577"/>
      <c r="R10740" s="577"/>
      <c r="S10740" s="577"/>
    </row>
    <row r="10741" spans="3:19">
      <c r="C10741" s="577"/>
      <c r="R10741" s="577"/>
      <c r="S10741" s="577"/>
    </row>
    <row r="10742" spans="3:19">
      <c r="C10742" s="577"/>
      <c r="R10742" s="577"/>
      <c r="S10742" s="577"/>
    </row>
    <row r="10743" spans="3:19">
      <c r="C10743" s="577"/>
      <c r="R10743" s="577"/>
      <c r="S10743" s="577"/>
    </row>
    <row r="10744" spans="3:19">
      <c r="C10744" s="577"/>
      <c r="R10744" s="577"/>
      <c r="S10744" s="577"/>
    </row>
    <row r="10745" spans="3:19">
      <c r="C10745" s="577"/>
      <c r="R10745" s="577"/>
      <c r="S10745" s="577"/>
    </row>
    <row r="10746" spans="3:19">
      <c r="C10746" s="577"/>
      <c r="R10746" s="577"/>
      <c r="S10746" s="577"/>
    </row>
    <row r="10747" spans="3:19">
      <c r="C10747" s="577"/>
      <c r="R10747" s="577"/>
      <c r="S10747" s="577"/>
    </row>
    <row r="10748" spans="3:19">
      <c r="C10748" s="577"/>
      <c r="R10748" s="577"/>
      <c r="S10748" s="577"/>
    </row>
    <row r="10749" spans="3:19">
      <c r="C10749" s="577"/>
      <c r="R10749" s="577"/>
      <c r="S10749" s="577"/>
    </row>
    <row r="10750" spans="3:19">
      <c r="C10750" s="577"/>
      <c r="R10750" s="577"/>
      <c r="S10750" s="577"/>
    </row>
    <row r="10751" spans="3:19">
      <c r="C10751" s="577"/>
      <c r="R10751" s="577"/>
      <c r="S10751" s="577"/>
    </row>
    <row r="10752" spans="3:19">
      <c r="C10752" s="577"/>
      <c r="R10752" s="577"/>
      <c r="S10752" s="577"/>
    </row>
    <row r="10753" spans="3:19">
      <c r="C10753" s="577"/>
      <c r="R10753" s="577"/>
      <c r="S10753" s="577"/>
    </row>
    <row r="10754" spans="3:19">
      <c r="C10754" s="577"/>
      <c r="R10754" s="577"/>
      <c r="S10754" s="577"/>
    </row>
    <row r="10755" spans="3:19">
      <c r="C10755" s="577"/>
      <c r="R10755" s="577"/>
      <c r="S10755" s="577"/>
    </row>
    <row r="10756" spans="3:19">
      <c r="C10756" s="577"/>
      <c r="R10756" s="577"/>
      <c r="S10756" s="577"/>
    </row>
    <row r="10757" spans="3:19">
      <c r="C10757" s="577"/>
      <c r="R10757" s="577"/>
      <c r="S10757" s="577"/>
    </row>
    <row r="10758" spans="3:19">
      <c r="C10758" s="577"/>
      <c r="R10758" s="577"/>
      <c r="S10758" s="577"/>
    </row>
    <row r="10759" spans="3:19">
      <c r="C10759" s="577"/>
      <c r="R10759" s="577"/>
      <c r="S10759" s="577"/>
    </row>
    <row r="10760" spans="3:19">
      <c r="C10760" s="577"/>
      <c r="R10760" s="577"/>
      <c r="S10760" s="577"/>
    </row>
    <row r="10761" spans="3:19">
      <c r="C10761" s="577"/>
      <c r="R10761" s="577"/>
      <c r="S10761" s="577"/>
    </row>
    <row r="10762" spans="3:19">
      <c r="C10762" s="577"/>
      <c r="R10762" s="577"/>
      <c r="S10762" s="577"/>
    </row>
    <row r="10763" spans="3:19">
      <c r="C10763" s="577"/>
      <c r="R10763" s="577"/>
      <c r="S10763" s="577"/>
    </row>
    <row r="10764" spans="3:19">
      <c r="C10764" s="577"/>
      <c r="R10764" s="577"/>
      <c r="S10764" s="577"/>
    </row>
    <row r="10765" spans="3:19">
      <c r="C10765" s="577"/>
      <c r="R10765" s="577"/>
      <c r="S10765" s="577"/>
    </row>
    <row r="10766" spans="3:19">
      <c r="C10766" s="577"/>
      <c r="R10766" s="577"/>
      <c r="S10766" s="577"/>
    </row>
    <row r="10767" spans="3:19">
      <c r="C10767" s="577"/>
      <c r="R10767" s="577"/>
      <c r="S10767" s="577"/>
    </row>
    <row r="10768" spans="3:19">
      <c r="C10768" s="577"/>
      <c r="R10768" s="577"/>
      <c r="S10768" s="577"/>
    </row>
    <row r="10769" spans="3:19">
      <c r="C10769" s="577"/>
      <c r="R10769" s="577"/>
      <c r="S10769" s="577"/>
    </row>
    <row r="10770" spans="3:19">
      <c r="C10770" s="577"/>
      <c r="R10770" s="577"/>
      <c r="S10770" s="577"/>
    </row>
    <row r="10771" spans="3:19">
      <c r="C10771" s="577"/>
      <c r="R10771" s="577"/>
      <c r="S10771" s="577"/>
    </row>
    <row r="10772" spans="3:19">
      <c r="C10772" s="577"/>
      <c r="R10772" s="577"/>
      <c r="S10772" s="577"/>
    </row>
    <row r="10773" spans="3:19">
      <c r="C10773" s="577"/>
      <c r="R10773" s="577"/>
      <c r="S10773" s="577"/>
    </row>
    <row r="10774" spans="3:19">
      <c r="C10774" s="577"/>
      <c r="R10774" s="577"/>
      <c r="S10774" s="577"/>
    </row>
    <row r="10775" spans="3:19">
      <c r="C10775" s="577"/>
      <c r="R10775" s="577"/>
      <c r="S10775" s="577"/>
    </row>
    <row r="10776" spans="3:19">
      <c r="C10776" s="577"/>
      <c r="R10776" s="577"/>
      <c r="S10776" s="577"/>
    </row>
    <row r="10777" spans="3:19">
      <c r="C10777" s="577"/>
      <c r="R10777" s="577"/>
      <c r="S10777" s="577"/>
    </row>
    <row r="10778" spans="3:19">
      <c r="C10778" s="577"/>
      <c r="R10778" s="577"/>
      <c r="S10778" s="577"/>
    </row>
    <row r="10779" spans="3:19">
      <c r="C10779" s="577"/>
      <c r="R10779" s="577"/>
      <c r="S10779" s="577"/>
    </row>
    <row r="10780" spans="3:19">
      <c r="C10780" s="577"/>
      <c r="R10780" s="577"/>
      <c r="S10780" s="577"/>
    </row>
    <row r="10781" spans="3:19">
      <c r="C10781" s="577"/>
      <c r="R10781" s="577"/>
      <c r="S10781" s="577"/>
    </row>
    <row r="10782" spans="3:19">
      <c r="C10782" s="577"/>
      <c r="R10782" s="577"/>
      <c r="S10782" s="577"/>
    </row>
    <row r="10783" spans="3:19">
      <c r="C10783" s="577"/>
      <c r="R10783" s="577"/>
      <c r="S10783" s="577"/>
    </row>
    <row r="10784" spans="3:19">
      <c r="C10784" s="577"/>
      <c r="R10784" s="577"/>
      <c r="S10784" s="577"/>
    </row>
    <row r="10785" spans="3:19">
      <c r="C10785" s="577"/>
      <c r="R10785" s="577"/>
      <c r="S10785" s="577"/>
    </row>
    <row r="10786" spans="3:19">
      <c r="C10786" s="577"/>
      <c r="R10786" s="577"/>
      <c r="S10786" s="577"/>
    </row>
    <row r="10787" spans="3:19">
      <c r="C10787" s="577"/>
      <c r="R10787" s="577"/>
      <c r="S10787" s="577"/>
    </row>
    <row r="10788" spans="3:19">
      <c r="C10788" s="577"/>
      <c r="R10788" s="577"/>
      <c r="S10788" s="577"/>
    </row>
    <row r="10789" spans="3:19">
      <c r="C10789" s="577"/>
      <c r="R10789" s="577"/>
      <c r="S10789" s="577"/>
    </row>
    <row r="10790" spans="3:19">
      <c r="C10790" s="577"/>
      <c r="R10790" s="577"/>
      <c r="S10790" s="577"/>
    </row>
    <row r="10791" spans="3:19">
      <c r="C10791" s="577"/>
      <c r="R10791" s="577"/>
      <c r="S10791" s="577"/>
    </row>
    <row r="10792" spans="3:19">
      <c r="C10792" s="577"/>
      <c r="R10792" s="577"/>
      <c r="S10792" s="577"/>
    </row>
    <row r="10793" spans="3:19">
      <c r="C10793" s="577"/>
      <c r="R10793" s="577"/>
      <c r="S10793" s="577"/>
    </row>
    <row r="10794" spans="3:19">
      <c r="C10794" s="577"/>
      <c r="R10794" s="577"/>
      <c r="S10794" s="577"/>
    </row>
    <row r="10795" spans="3:19">
      <c r="C10795" s="577"/>
      <c r="R10795" s="577"/>
      <c r="S10795" s="577"/>
    </row>
    <row r="10796" spans="3:19">
      <c r="C10796" s="577"/>
      <c r="R10796" s="577"/>
      <c r="S10796" s="577"/>
    </row>
    <row r="10797" spans="3:19">
      <c r="C10797" s="577"/>
      <c r="R10797" s="577"/>
      <c r="S10797" s="577"/>
    </row>
    <row r="10798" spans="3:19">
      <c r="C10798" s="577"/>
      <c r="R10798" s="577"/>
      <c r="S10798" s="577"/>
    </row>
    <row r="10799" spans="3:19">
      <c r="C10799" s="577"/>
      <c r="R10799" s="577"/>
      <c r="S10799" s="577"/>
    </row>
    <row r="10800" spans="3:19">
      <c r="C10800" s="577"/>
      <c r="R10800" s="577"/>
      <c r="S10800" s="577"/>
    </row>
    <row r="10801" spans="3:19">
      <c r="C10801" s="577"/>
      <c r="R10801" s="577"/>
      <c r="S10801" s="577"/>
    </row>
    <row r="10802" spans="3:19">
      <c r="C10802" s="577"/>
      <c r="R10802" s="577"/>
      <c r="S10802" s="577"/>
    </row>
    <row r="10803" spans="3:19">
      <c r="C10803" s="577"/>
      <c r="R10803" s="577"/>
      <c r="S10803" s="577"/>
    </row>
    <row r="10804" spans="3:19">
      <c r="C10804" s="577"/>
      <c r="R10804" s="577"/>
      <c r="S10804" s="577"/>
    </row>
    <row r="10805" spans="3:19">
      <c r="C10805" s="577"/>
      <c r="R10805" s="577"/>
      <c r="S10805" s="577"/>
    </row>
    <row r="10806" spans="3:19">
      <c r="C10806" s="577"/>
      <c r="R10806" s="577"/>
      <c r="S10806" s="577"/>
    </row>
    <row r="10807" spans="3:19">
      <c r="C10807" s="577"/>
      <c r="R10807" s="577"/>
      <c r="S10807" s="577"/>
    </row>
    <row r="10808" spans="3:19">
      <c r="C10808" s="577"/>
      <c r="R10808" s="577"/>
      <c r="S10808" s="577"/>
    </row>
    <row r="10809" spans="3:19">
      <c r="C10809" s="577"/>
      <c r="R10809" s="577"/>
      <c r="S10809" s="577"/>
    </row>
    <row r="10810" spans="3:19">
      <c r="C10810" s="577"/>
      <c r="R10810" s="577"/>
      <c r="S10810" s="577"/>
    </row>
    <row r="10811" spans="3:19">
      <c r="C10811" s="577"/>
      <c r="R10811" s="577"/>
      <c r="S10811" s="577"/>
    </row>
    <row r="10812" spans="3:19">
      <c r="C10812" s="577"/>
      <c r="R10812" s="577"/>
      <c r="S10812" s="577"/>
    </row>
    <row r="10813" spans="3:19">
      <c r="C10813" s="577"/>
      <c r="R10813" s="577"/>
      <c r="S10813" s="577"/>
    </row>
    <row r="10814" spans="3:19">
      <c r="C10814" s="577"/>
      <c r="R10814" s="577"/>
      <c r="S10814" s="577"/>
    </row>
    <row r="10815" spans="3:19">
      <c r="C10815" s="577"/>
      <c r="R10815" s="577"/>
      <c r="S10815" s="577"/>
    </row>
    <row r="10816" spans="3:19">
      <c r="C10816" s="577"/>
      <c r="R10816" s="577"/>
      <c r="S10816" s="577"/>
    </row>
    <row r="10817" spans="3:19">
      <c r="C10817" s="577"/>
      <c r="R10817" s="577"/>
      <c r="S10817" s="577"/>
    </row>
    <row r="10818" spans="3:19">
      <c r="C10818" s="577"/>
      <c r="R10818" s="577"/>
      <c r="S10818" s="577"/>
    </row>
    <row r="10819" spans="3:19">
      <c r="C10819" s="577"/>
      <c r="R10819" s="577"/>
      <c r="S10819" s="577"/>
    </row>
    <row r="10820" spans="3:19">
      <c r="C10820" s="577"/>
      <c r="R10820" s="577"/>
      <c r="S10820" s="577"/>
    </row>
    <row r="10821" spans="3:19">
      <c r="C10821" s="577"/>
      <c r="R10821" s="577"/>
      <c r="S10821" s="577"/>
    </row>
    <row r="10822" spans="3:19">
      <c r="C10822" s="577"/>
      <c r="R10822" s="577"/>
      <c r="S10822" s="577"/>
    </row>
    <row r="10823" spans="3:19">
      <c r="C10823" s="577"/>
      <c r="R10823" s="577"/>
      <c r="S10823" s="577"/>
    </row>
    <row r="10824" spans="3:19">
      <c r="C10824" s="577"/>
      <c r="R10824" s="577"/>
      <c r="S10824" s="577"/>
    </row>
    <row r="10825" spans="3:19">
      <c r="C10825" s="577"/>
      <c r="R10825" s="577"/>
      <c r="S10825" s="577"/>
    </row>
    <row r="10826" spans="3:19">
      <c r="C10826" s="577"/>
      <c r="R10826" s="577"/>
      <c r="S10826" s="577"/>
    </row>
    <row r="10827" spans="3:19">
      <c r="C10827" s="577"/>
      <c r="R10827" s="577"/>
      <c r="S10827" s="577"/>
    </row>
    <row r="10828" spans="3:19">
      <c r="C10828" s="577"/>
      <c r="R10828" s="577"/>
      <c r="S10828" s="577"/>
    </row>
    <row r="10829" spans="3:19">
      <c r="C10829" s="577"/>
      <c r="R10829" s="577"/>
      <c r="S10829" s="577"/>
    </row>
    <row r="10830" spans="3:19">
      <c r="C10830" s="577"/>
      <c r="R10830" s="577"/>
      <c r="S10830" s="577"/>
    </row>
    <row r="10831" spans="3:19">
      <c r="C10831" s="577"/>
      <c r="R10831" s="577"/>
      <c r="S10831" s="577"/>
    </row>
    <row r="10832" spans="3:19">
      <c r="C10832" s="577"/>
      <c r="R10832" s="577"/>
      <c r="S10832" s="577"/>
    </row>
    <row r="10833" spans="3:19">
      <c r="C10833" s="577"/>
      <c r="R10833" s="577"/>
      <c r="S10833" s="577"/>
    </row>
    <row r="10834" spans="3:19">
      <c r="C10834" s="577"/>
      <c r="R10834" s="577"/>
      <c r="S10834" s="577"/>
    </row>
    <row r="10835" spans="3:19">
      <c r="C10835" s="577"/>
      <c r="R10835" s="577"/>
      <c r="S10835" s="577"/>
    </row>
    <row r="10836" spans="3:19">
      <c r="C10836" s="577"/>
      <c r="R10836" s="577"/>
      <c r="S10836" s="577"/>
    </row>
    <row r="10837" spans="3:19">
      <c r="C10837" s="577"/>
      <c r="R10837" s="577"/>
      <c r="S10837" s="577"/>
    </row>
    <row r="10838" spans="3:19">
      <c r="C10838" s="577"/>
      <c r="R10838" s="577"/>
      <c r="S10838" s="577"/>
    </row>
    <row r="10839" spans="3:19">
      <c r="C10839" s="577"/>
      <c r="R10839" s="577"/>
      <c r="S10839" s="577"/>
    </row>
    <row r="10840" spans="3:19">
      <c r="C10840" s="577"/>
      <c r="R10840" s="577"/>
      <c r="S10840" s="577"/>
    </row>
    <row r="10841" spans="3:19">
      <c r="C10841" s="577"/>
      <c r="R10841" s="577"/>
      <c r="S10841" s="577"/>
    </row>
    <row r="10842" spans="3:19">
      <c r="C10842" s="577"/>
      <c r="R10842" s="577"/>
      <c r="S10842" s="577"/>
    </row>
    <row r="10843" spans="3:19">
      <c r="C10843" s="577"/>
      <c r="R10843" s="577"/>
      <c r="S10843" s="577"/>
    </row>
    <row r="10844" spans="3:19">
      <c r="C10844" s="577"/>
      <c r="R10844" s="577"/>
      <c r="S10844" s="577"/>
    </row>
    <row r="10845" spans="3:19">
      <c r="C10845" s="577"/>
      <c r="R10845" s="577"/>
      <c r="S10845" s="577"/>
    </row>
    <row r="10846" spans="3:19">
      <c r="C10846" s="577"/>
      <c r="R10846" s="577"/>
      <c r="S10846" s="577"/>
    </row>
    <row r="10847" spans="3:19">
      <c r="C10847" s="577"/>
      <c r="R10847" s="577"/>
      <c r="S10847" s="577"/>
    </row>
    <row r="10848" spans="3:19">
      <c r="C10848" s="577"/>
      <c r="R10848" s="577"/>
      <c r="S10848" s="577"/>
    </row>
    <row r="10849" spans="3:19">
      <c r="C10849" s="577"/>
      <c r="R10849" s="577"/>
      <c r="S10849" s="577"/>
    </row>
    <row r="10850" spans="3:19">
      <c r="C10850" s="577"/>
      <c r="R10850" s="577"/>
      <c r="S10850" s="577"/>
    </row>
    <row r="10851" spans="3:19">
      <c r="C10851" s="577"/>
      <c r="R10851" s="577"/>
      <c r="S10851" s="577"/>
    </row>
    <row r="10852" spans="3:19">
      <c r="C10852" s="577"/>
      <c r="R10852" s="577"/>
      <c r="S10852" s="577"/>
    </row>
    <row r="10853" spans="3:19">
      <c r="C10853" s="577"/>
      <c r="R10853" s="577"/>
      <c r="S10853" s="577"/>
    </row>
    <row r="10854" spans="3:19">
      <c r="C10854" s="577"/>
      <c r="R10854" s="577"/>
      <c r="S10854" s="577"/>
    </row>
    <row r="10855" spans="3:19">
      <c r="C10855" s="577"/>
      <c r="R10855" s="577"/>
      <c r="S10855" s="577"/>
    </row>
    <row r="10856" spans="3:19">
      <c r="C10856" s="577"/>
      <c r="R10856" s="577"/>
      <c r="S10856" s="577"/>
    </row>
    <row r="10857" spans="3:19">
      <c r="C10857" s="577"/>
      <c r="R10857" s="577"/>
      <c r="S10857" s="577"/>
    </row>
    <row r="10858" spans="3:19">
      <c r="C10858" s="577"/>
      <c r="R10858" s="577"/>
      <c r="S10858" s="577"/>
    </row>
    <row r="10859" spans="3:19">
      <c r="C10859" s="577"/>
      <c r="R10859" s="577"/>
      <c r="S10859" s="577"/>
    </row>
    <row r="10860" spans="3:19">
      <c r="C10860" s="577"/>
      <c r="R10860" s="577"/>
      <c r="S10860" s="577"/>
    </row>
    <row r="10861" spans="3:19">
      <c r="C10861" s="577"/>
      <c r="R10861" s="577"/>
      <c r="S10861" s="577"/>
    </row>
    <row r="10862" spans="3:19">
      <c r="C10862" s="577"/>
      <c r="R10862" s="577"/>
      <c r="S10862" s="577"/>
    </row>
    <row r="10863" spans="3:19">
      <c r="C10863" s="577"/>
      <c r="R10863" s="577"/>
      <c r="S10863" s="577"/>
    </row>
    <row r="10864" spans="3:19">
      <c r="C10864" s="577"/>
      <c r="R10864" s="577"/>
      <c r="S10864" s="577"/>
    </row>
    <row r="10865" spans="3:19">
      <c r="C10865" s="577"/>
      <c r="R10865" s="577"/>
      <c r="S10865" s="577"/>
    </row>
    <row r="10866" spans="3:19">
      <c r="C10866" s="577"/>
      <c r="R10866" s="577"/>
      <c r="S10866" s="577"/>
    </row>
    <row r="10867" spans="3:19">
      <c r="C10867" s="577"/>
      <c r="R10867" s="577"/>
      <c r="S10867" s="577"/>
    </row>
    <row r="10868" spans="3:19">
      <c r="C10868" s="577"/>
      <c r="R10868" s="577"/>
      <c r="S10868" s="577"/>
    </row>
    <row r="10869" spans="3:19">
      <c r="C10869" s="577"/>
      <c r="R10869" s="577"/>
      <c r="S10869" s="577"/>
    </row>
    <row r="10870" spans="3:19">
      <c r="C10870" s="577"/>
      <c r="R10870" s="577"/>
      <c r="S10870" s="577"/>
    </row>
    <row r="10871" spans="3:19">
      <c r="C10871" s="577"/>
      <c r="R10871" s="577"/>
      <c r="S10871" s="577"/>
    </row>
    <row r="10872" spans="3:19">
      <c r="C10872" s="577"/>
      <c r="R10872" s="577"/>
      <c r="S10872" s="577"/>
    </row>
    <row r="10873" spans="3:19">
      <c r="C10873" s="577"/>
      <c r="R10873" s="577"/>
      <c r="S10873" s="577"/>
    </row>
    <row r="10874" spans="3:19">
      <c r="C10874" s="577"/>
      <c r="R10874" s="577"/>
      <c r="S10874" s="577"/>
    </row>
    <row r="10875" spans="3:19">
      <c r="C10875" s="577"/>
      <c r="R10875" s="577"/>
      <c r="S10875" s="577"/>
    </row>
    <row r="10876" spans="3:19">
      <c r="C10876" s="577"/>
      <c r="R10876" s="577"/>
      <c r="S10876" s="577"/>
    </row>
    <row r="10877" spans="3:19">
      <c r="C10877" s="577"/>
      <c r="R10877" s="577"/>
      <c r="S10877" s="577"/>
    </row>
    <row r="10878" spans="3:19">
      <c r="C10878" s="577"/>
      <c r="R10878" s="577"/>
      <c r="S10878" s="577"/>
    </row>
    <row r="10879" spans="3:19">
      <c r="C10879" s="577"/>
      <c r="R10879" s="577"/>
      <c r="S10879" s="577"/>
    </row>
    <row r="10880" spans="3:19">
      <c r="C10880" s="577"/>
      <c r="R10880" s="577"/>
      <c r="S10880" s="577"/>
    </row>
    <row r="10881" spans="3:19">
      <c r="C10881" s="577"/>
      <c r="R10881" s="577"/>
      <c r="S10881" s="577"/>
    </row>
    <row r="10882" spans="3:19">
      <c r="C10882" s="577"/>
      <c r="R10882" s="577"/>
      <c r="S10882" s="577"/>
    </row>
    <row r="10883" spans="3:19">
      <c r="C10883" s="577"/>
      <c r="R10883" s="577"/>
      <c r="S10883" s="577"/>
    </row>
    <row r="10884" spans="3:19">
      <c r="C10884" s="577"/>
      <c r="R10884" s="577"/>
      <c r="S10884" s="577"/>
    </row>
    <row r="10885" spans="3:19">
      <c r="C10885" s="577"/>
      <c r="R10885" s="577"/>
      <c r="S10885" s="577"/>
    </row>
    <row r="10886" spans="3:19">
      <c r="C10886" s="577"/>
      <c r="R10886" s="577"/>
      <c r="S10886" s="577"/>
    </row>
    <row r="10887" spans="3:19">
      <c r="C10887" s="577"/>
      <c r="R10887" s="577"/>
      <c r="S10887" s="577"/>
    </row>
    <row r="10888" spans="3:19">
      <c r="C10888" s="577"/>
      <c r="R10888" s="577"/>
      <c r="S10888" s="577"/>
    </row>
    <row r="10889" spans="3:19">
      <c r="C10889" s="577"/>
      <c r="R10889" s="577"/>
      <c r="S10889" s="577"/>
    </row>
    <row r="10890" spans="3:19">
      <c r="C10890" s="577"/>
      <c r="R10890" s="577"/>
      <c r="S10890" s="577"/>
    </row>
    <row r="10891" spans="3:19">
      <c r="C10891" s="577"/>
      <c r="R10891" s="577"/>
      <c r="S10891" s="577"/>
    </row>
    <row r="10892" spans="3:19">
      <c r="C10892" s="577"/>
      <c r="R10892" s="577"/>
      <c r="S10892" s="577"/>
    </row>
    <row r="10893" spans="3:19">
      <c r="C10893" s="577"/>
      <c r="R10893" s="577"/>
      <c r="S10893" s="577"/>
    </row>
    <row r="10894" spans="3:19">
      <c r="C10894" s="577"/>
      <c r="R10894" s="577"/>
      <c r="S10894" s="577"/>
    </row>
    <row r="10895" spans="3:19">
      <c r="C10895" s="577"/>
      <c r="R10895" s="577"/>
      <c r="S10895" s="577"/>
    </row>
    <row r="10896" spans="3:19">
      <c r="C10896" s="577"/>
      <c r="R10896" s="577"/>
      <c r="S10896" s="577"/>
    </row>
    <row r="10897" spans="3:19">
      <c r="C10897" s="577"/>
      <c r="R10897" s="577"/>
      <c r="S10897" s="577"/>
    </row>
    <row r="10898" spans="3:19">
      <c r="C10898" s="577"/>
      <c r="R10898" s="577"/>
      <c r="S10898" s="577"/>
    </row>
    <row r="10899" spans="3:19">
      <c r="C10899" s="577"/>
      <c r="R10899" s="577"/>
      <c r="S10899" s="577"/>
    </row>
    <row r="10900" spans="3:19">
      <c r="C10900" s="577"/>
      <c r="R10900" s="577"/>
      <c r="S10900" s="577"/>
    </row>
    <row r="10901" spans="3:19">
      <c r="C10901" s="577"/>
      <c r="R10901" s="577"/>
      <c r="S10901" s="577"/>
    </row>
    <row r="10902" spans="3:19">
      <c r="C10902" s="577"/>
      <c r="R10902" s="577"/>
      <c r="S10902" s="577"/>
    </row>
    <row r="10903" spans="3:19">
      <c r="C10903" s="577"/>
      <c r="R10903" s="577"/>
      <c r="S10903" s="577"/>
    </row>
    <row r="10904" spans="3:19">
      <c r="C10904" s="577"/>
      <c r="R10904" s="577"/>
      <c r="S10904" s="577"/>
    </row>
    <row r="10905" spans="3:19">
      <c r="C10905" s="577"/>
      <c r="R10905" s="577"/>
      <c r="S10905" s="577"/>
    </row>
    <row r="10906" spans="3:19">
      <c r="C10906" s="577"/>
      <c r="R10906" s="577"/>
      <c r="S10906" s="577"/>
    </row>
    <row r="10907" spans="3:19">
      <c r="C10907" s="577"/>
      <c r="R10907" s="577"/>
      <c r="S10907" s="577"/>
    </row>
    <row r="10908" spans="3:19">
      <c r="C10908" s="577"/>
      <c r="R10908" s="577"/>
      <c r="S10908" s="577"/>
    </row>
    <row r="10909" spans="3:19">
      <c r="C10909" s="577"/>
      <c r="R10909" s="577"/>
      <c r="S10909" s="577"/>
    </row>
    <row r="10910" spans="3:19">
      <c r="C10910" s="577"/>
      <c r="R10910" s="577"/>
      <c r="S10910" s="577"/>
    </row>
    <row r="10911" spans="3:19">
      <c r="C10911" s="577"/>
      <c r="R10911" s="577"/>
      <c r="S10911" s="577"/>
    </row>
    <row r="10912" spans="3:19">
      <c r="C10912" s="577"/>
      <c r="R10912" s="577"/>
      <c r="S10912" s="577"/>
    </row>
    <row r="10913" spans="3:19">
      <c r="C10913" s="577"/>
      <c r="R10913" s="577"/>
      <c r="S10913" s="577"/>
    </row>
    <row r="10914" spans="3:19">
      <c r="C10914" s="577"/>
      <c r="R10914" s="577"/>
      <c r="S10914" s="577"/>
    </row>
    <row r="10915" spans="3:19">
      <c r="C10915" s="577"/>
      <c r="R10915" s="577"/>
      <c r="S10915" s="577"/>
    </row>
    <row r="10916" spans="3:19">
      <c r="C10916" s="577"/>
      <c r="R10916" s="577"/>
      <c r="S10916" s="577"/>
    </row>
    <row r="10917" spans="3:19">
      <c r="C10917" s="577"/>
      <c r="R10917" s="577"/>
      <c r="S10917" s="577"/>
    </row>
    <row r="10918" spans="3:19">
      <c r="C10918" s="577"/>
      <c r="R10918" s="577"/>
      <c r="S10918" s="577"/>
    </row>
    <row r="10919" spans="3:19">
      <c r="C10919" s="577"/>
      <c r="R10919" s="577"/>
      <c r="S10919" s="577"/>
    </row>
    <row r="10920" spans="3:19">
      <c r="C10920" s="577"/>
      <c r="R10920" s="577"/>
      <c r="S10920" s="577"/>
    </row>
    <row r="10921" spans="3:19">
      <c r="C10921" s="577"/>
      <c r="R10921" s="577"/>
      <c r="S10921" s="577"/>
    </row>
    <row r="10922" spans="3:19">
      <c r="C10922" s="577"/>
      <c r="R10922" s="577"/>
      <c r="S10922" s="577"/>
    </row>
    <row r="10923" spans="3:19">
      <c r="C10923" s="577"/>
      <c r="R10923" s="577"/>
      <c r="S10923" s="577"/>
    </row>
    <row r="10924" spans="3:19">
      <c r="C10924" s="577"/>
      <c r="R10924" s="577"/>
      <c r="S10924" s="577"/>
    </row>
    <row r="10925" spans="3:19">
      <c r="C10925" s="577"/>
      <c r="R10925" s="577"/>
      <c r="S10925" s="577"/>
    </row>
    <row r="10926" spans="3:19">
      <c r="C10926" s="577"/>
      <c r="R10926" s="577"/>
      <c r="S10926" s="577"/>
    </row>
    <row r="10927" spans="3:19">
      <c r="C10927" s="577"/>
      <c r="R10927" s="577"/>
      <c r="S10927" s="577"/>
    </row>
    <row r="10928" spans="3:19">
      <c r="C10928" s="577"/>
      <c r="R10928" s="577"/>
      <c r="S10928" s="577"/>
    </row>
    <row r="10929" spans="3:19">
      <c r="C10929" s="577"/>
      <c r="K10929" s="577"/>
      <c r="R10929" s="577"/>
      <c r="S10929" s="577"/>
    </row>
    <row r="10930" spans="3:19">
      <c r="C10930" s="577"/>
      <c r="R10930" s="577"/>
      <c r="S10930" s="577"/>
    </row>
    <row r="10931" spans="3:19">
      <c r="C10931" s="577"/>
      <c r="R10931" s="577"/>
      <c r="S10931" s="577"/>
    </row>
    <row r="10932" spans="3:19">
      <c r="C10932" s="577"/>
      <c r="R10932" s="577"/>
      <c r="S10932" s="577"/>
    </row>
    <row r="10933" spans="3:19">
      <c r="C10933" s="577"/>
      <c r="R10933" s="577"/>
      <c r="S10933" s="577"/>
    </row>
    <row r="10934" spans="3:19">
      <c r="C10934" s="577"/>
      <c r="R10934" s="577"/>
      <c r="S10934" s="577"/>
    </row>
    <row r="10935" spans="3:19">
      <c r="C10935" s="577"/>
      <c r="R10935" s="577"/>
      <c r="S10935" s="577"/>
    </row>
    <row r="10936" spans="3:19">
      <c r="C10936" s="577"/>
      <c r="R10936" s="577"/>
      <c r="S10936" s="577"/>
    </row>
    <row r="10937" spans="3:19">
      <c r="C10937" s="577"/>
      <c r="R10937" s="577"/>
      <c r="S10937" s="577"/>
    </row>
    <row r="10938" spans="3:19">
      <c r="C10938" s="577"/>
      <c r="R10938" s="577"/>
      <c r="S10938" s="577"/>
    </row>
    <row r="10939" spans="3:19">
      <c r="C10939" s="577"/>
      <c r="R10939" s="577"/>
      <c r="S10939" s="577"/>
    </row>
    <row r="10940" spans="3:19">
      <c r="C10940" s="577"/>
      <c r="R10940" s="577"/>
      <c r="S10940" s="577"/>
    </row>
    <row r="10941" spans="3:19">
      <c r="C10941" s="577"/>
      <c r="R10941" s="577"/>
      <c r="S10941" s="577"/>
    </row>
    <row r="10942" spans="3:19">
      <c r="C10942" s="577"/>
      <c r="R10942" s="577"/>
      <c r="S10942" s="577"/>
    </row>
    <row r="10943" spans="3:19">
      <c r="C10943" s="577"/>
      <c r="R10943" s="577"/>
      <c r="S10943" s="577"/>
    </row>
    <row r="10944" spans="3:19">
      <c r="C10944" s="577"/>
      <c r="R10944" s="577"/>
      <c r="S10944" s="577"/>
    </row>
    <row r="10945" spans="3:19">
      <c r="C10945" s="577"/>
      <c r="R10945" s="577"/>
      <c r="S10945" s="577"/>
    </row>
    <row r="10946" spans="3:19">
      <c r="C10946" s="577"/>
      <c r="R10946" s="577"/>
      <c r="S10946" s="577"/>
    </row>
    <row r="10947" spans="3:19">
      <c r="C10947" s="577"/>
      <c r="R10947" s="577"/>
      <c r="S10947" s="577"/>
    </row>
    <row r="10948" spans="3:19">
      <c r="C10948" s="577"/>
      <c r="R10948" s="577"/>
      <c r="S10948" s="577"/>
    </row>
    <row r="10949" spans="3:19">
      <c r="C10949" s="577"/>
      <c r="R10949" s="577"/>
      <c r="S10949" s="577"/>
    </row>
    <row r="10950" spans="3:19">
      <c r="C10950" s="577"/>
      <c r="R10950" s="577"/>
      <c r="S10950" s="577"/>
    </row>
    <row r="10951" spans="3:19">
      <c r="C10951" s="577"/>
      <c r="R10951" s="577"/>
      <c r="S10951" s="577"/>
    </row>
    <row r="10952" spans="3:19">
      <c r="C10952" s="577"/>
      <c r="R10952" s="577"/>
      <c r="S10952" s="577"/>
    </row>
    <row r="10953" spans="3:19">
      <c r="C10953" s="577"/>
      <c r="R10953" s="577"/>
      <c r="S10953" s="577"/>
    </row>
    <row r="10954" spans="3:19">
      <c r="C10954" s="577"/>
      <c r="R10954" s="577"/>
      <c r="S10954" s="577"/>
    </row>
    <row r="10955" spans="3:19">
      <c r="C10955" s="577"/>
      <c r="R10955" s="577"/>
      <c r="S10955" s="577"/>
    </row>
    <row r="10956" spans="3:19">
      <c r="C10956" s="577"/>
      <c r="R10956" s="577"/>
      <c r="S10956" s="577"/>
    </row>
    <row r="10957" spans="3:19">
      <c r="C10957" s="577"/>
      <c r="R10957" s="577"/>
      <c r="S10957" s="577"/>
    </row>
    <row r="10958" spans="3:19">
      <c r="C10958" s="577"/>
      <c r="R10958" s="577"/>
      <c r="S10958" s="577"/>
    </row>
    <row r="10959" spans="3:19">
      <c r="C10959" s="577"/>
      <c r="R10959" s="577"/>
      <c r="S10959" s="577"/>
    </row>
    <row r="10960" spans="3:19">
      <c r="C10960" s="577"/>
      <c r="R10960" s="577"/>
      <c r="S10960" s="577"/>
    </row>
    <row r="10961" spans="3:19">
      <c r="C10961" s="577"/>
      <c r="R10961" s="577"/>
      <c r="S10961" s="577"/>
    </row>
    <row r="10962" spans="3:19">
      <c r="C10962" s="577"/>
      <c r="R10962" s="577"/>
      <c r="S10962" s="577"/>
    </row>
    <row r="10963" spans="3:19">
      <c r="C10963" s="577"/>
      <c r="R10963" s="577"/>
      <c r="S10963" s="577"/>
    </row>
    <row r="10964" spans="3:19">
      <c r="C10964" s="577"/>
      <c r="K10964" s="577"/>
      <c r="R10964" s="577"/>
      <c r="S10964" s="577"/>
    </row>
    <row r="10965" spans="3:19">
      <c r="C10965" s="577"/>
      <c r="R10965" s="577"/>
      <c r="S10965" s="577"/>
    </row>
    <row r="10966" spans="3:19">
      <c r="C10966" s="577"/>
      <c r="R10966" s="577"/>
      <c r="S10966" s="577"/>
    </row>
    <row r="10967" spans="3:19">
      <c r="C10967" s="577"/>
      <c r="R10967" s="577"/>
      <c r="S10967" s="577"/>
    </row>
    <row r="10968" spans="3:19">
      <c r="C10968" s="577"/>
      <c r="R10968" s="577"/>
      <c r="S10968" s="577"/>
    </row>
    <row r="10969" spans="3:19">
      <c r="C10969" s="577"/>
      <c r="R10969" s="577"/>
      <c r="S10969" s="577"/>
    </row>
    <row r="10970" spans="3:19">
      <c r="C10970" s="577"/>
      <c r="R10970" s="577"/>
      <c r="S10970" s="577"/>
    </row>
    <row r="10971" spans="3:19">
      <c r="C10971" s="577"/>
      <c r="R10971" s="577"/>
      <c r="S10971" s="577"/>
    </row>
    <row r="10972" spans="3:19">
      <c r="C10972" s="577"/>
      <c r="R10972" s="577"/>
      <c r="S10972" s="577"/>
    </row>
    <row r="10973" spans="3:19">
      <c r="C10973" s="577"/>
      <c r="R10973" s="577"/>
      <c r="S10973" s="577"/>
    </row>
    <row r="10974" spans="3:19">
      <c r="C10974" s="577"/>
      <c r="R10974" s="577"/>
      <c r="S10974" s="577"/>
    </row>
    <row r="10975" spans="3:19">
      <c r="C10975" s="577"/>
      <c r="R10975" s="577"/>
      <c r="S10975" s="577"/>
    </row>
    <row r="10976" spans="3:19">
      <c r="C10976" s="577"/>
      <c r="R10976" s="577"/>
      <c r="S10976" s="577"/>
    </row>
    <row r="10977" spans="3:19">
      <c r="C10977" s="577"/>
      <c r="R10977" s="577"/>
      <c r="S10977" s="577"/>
    </row>
    <row r="10978" spans="3:19">
      <c r="C10978" s="577"/>
      <c r="R10978" s="577"/>
      <c r="S10978" s="577"/>
    </row>
    <row r="10979" spans="3:19">
      <c r="C10979" s="577"/>
      <c r="R10979" s="577"/>
      <c r="S10979" s="577"/>
    </row>
    <row r="10980" spans="3:19">
      <c r="C10980" s="577"/>
      <c r="R10980" s="577"/>
      <c r="S10980" s="577"/>
    </row>
    <row r="10981" spans="3:19">
      <c r="C10981" s="577"/>
      <c r="R10981" s="577"/>
      <c r="S10981" s="577"/>
    </row>
    <row r="10982" spans="3:19">
      <c r="C10982" s="577"/>
      <c r="R10982" s="577"/>
      <c r="S10982" s="577"/>
    </row>
    <row r="10983" spans="3:19">
      <c r="C10983" s="577"/>
      <c r="R10983" s="577"/>
      <c r="S10983" s="577"/>
    </row>
    <row r="10984" spans="3:19">
      <c r="C10984" s="577"/>
      <c r="R10984" s="577"/>
      <c r="S10984" s="577"/>
    </row>
    <row r="10985" spans="3:19">
      <c r="C10985" s="577"/>
      <c r="R10985" s="577"/>
      <c r="S10985" s="577"/>
    </row>
    <row r="10986" spans="3:19">
      <c r="C10986" s="577"/>
      <c r="R10986" s="577"/>
      <c r="S10986" s="577"/>
    </row>
    <row r="10987" spans="3:19">
      <c r="C10987" s="577"/>
      <c r="R10987" s="577"/>
      <c r="S10987" s="577"/>
    </row>
    <row r="10988" spans="3:19">
      <c r="C10988" s="577"/>
      <c r="R10988" s="577"/>
      <c r="S10988" s="577"/>
    </row>
    <row r="10989" spans="3:19">
      <c r="C10989" s="577"/>
      <c r="R10989" s="577"/>
      <c r="S10989" s="577"/>
    </row>
    <row r="10990" spans="3:19">
      <c r="C10990" s="577"/>
      <c r="R10990" s="577"/>
      <c r="S10990" s="577"/>
    </row>
    <row r="10991" spans="3:19">
      <c r="C10991" s="577"/>
      <c r="R10991" s="577"/>
      <c r="S10991" s="577"/>
    </row>
    <row r="10992" spans="3:19">
      <c r="C10992" s="577"/>
      <c r="R10992" s="577"/>
      <c r="S10992" s="577"/>
    </row>
    <row r="10993" spans="3:19">
      <c r="C10993" s="577"/>
      <c r="R10993" s="577"/>
      <c r="S10993" s="577"/>
    </row>
    <row r="10994" spans="3:19">
      <c r="C10994" s="577"/>
      <c r="R10994" s="577"/>
      <c r="S10994" s="577"/>
    </row>
    <row r="10995" spans="3:19">
      <c r="C10995" s="577"/>
      <c r="R10995" s="577"/>
      <c r="S10995" s="577"/>
    </row>
    <row r="10996" spans="3:19">
      <c r="C10996" s="577"/>
      <c r="R10996" s="577"/>
      <c r="S10996" s="577"/>
    </row>
    <row r="10997" spans="3:19">
      <c r="C10997" s="577"/>
      <c r="R10997" s="577"/>
      <c r="S10997" s="577"/>
    </row>
    <row r="10998" spans="3:19">
      <c r="C10998" s="577"/>
      <c r="R10998" s="577"/>
      <c r="S10998" s="577"/>
    </row>
    <row r="10999" spans="3:19">
      <c r="C10999" s="577"/>
      <c r="R10999" s="577"/>
      <c r="S10999" s="577"/>
    </row>
    <row r="11000" spans="3:19">
      <c r="C11000" s="577"/>
      <c r="R11000" s="577"/>
      <c r="S11000" s="577"/>
    </row>
    <row r="11001" spans="3:19">
      <c r="C11001" s="577"/>
      <c r="R11001" s="577"/>
      <c r="S11001" s="577"/>
    </row>
    <row r="11002" spans="3:19">
      <c r="C11002" s="577"/>
      <c r="R11002" s="577"/>
      <c r="S11002" s="577"/>
    </row>
    <row r="11003" spans="3:19">
      <c r="C11003" s="577"/>
      <c r="R11003" s="577"/>
      <c r="S11003" s="577"/>
    </row>
    <row r="11004" spans="3:19">
      <c r="C11004" s="577"/>
      <c r="R11004" s="577"/>
      <c r="S11004" s="577"/>
    </row>
    <row r="11005" spans="3:19">
      <c r="C11005" s="577"/>
      <c r="R11005" s="577"/>
      <c r="S11005" s="577"/>
    </row>
    <row r="11006" spans="3:19">
      <c r="C11006" s="577"/>
      <c r="R11006" s="577"/>
      <c r="S11006" s="577"/>
    </row>
    <row r="11007" spans="3:19">
      <c r="C11007" s="577"/>
      <c r="R11007" s="577"/>
      <c r="S11007" s="577"/>
    </row>
    <row r="11008" spans="3:19">
      <c r="C11008" s="577"/>
      <c r="R11008" s="577"/>
      <c r="S11008" s="577"/>
    </row>
    <row r="11009" spans="3:19">
      <c r="C11009" s="577"/>
      <c r="R11009" s="577"/>
      <c r="S11009" s="577"/>
    </row>
    <row r="11010" spans="3:19">
      <c r="C11010" s="577"/>
      <c r="R11010" s="577"/>
      <c r="S11010" s="577"/>
    </row>
    <row r="11011" spans="3:19">
      <c r="C11011" s="577"/>
      <c r="R11011" s="577"/>
      <c r="S11011" s="577"/>
    </row>
    <row r="11012" spans="3:19">
      <c r="C11012" s="577"/>
      <c r="R11012" s="577"/>
      <c r="S11012" s="577"/>
    </row>
    <row r="11013" spans="3:19">
      <c r="C11013" s="577"/>
      <c r="R11013" s="577"/>
      <c r="S11013" s="577"/>
    </row>
    <row r="11014" spans="3:19">
      <c r="C11014" s="577"/>
      <c r="R11014" s="577"/>
      <c r="S11014" s="577"/>
    </row>
    <row r="11015" spans="3:19">
      <c r="C11015" s="577"/>
      <c r="R11015" s="577"/>
      <c r="S11015" s="577"/>
    </row>
    <row r="11016" spans="3:19">
      <c r="C11016" s="577"/>
      <c r="R11016" s="577"/>
      <c r="S11016" s="577"/>
    </row>
    <row r="11017" spans="3:19">
      <c r="C11017" s="577"/>
      <c r="R11017" s="577"/>
      <c r="S11017" s="577"/>
    </row>
    <row r="11018" spans="3:19">
      <c r="C11018" s="577"/>
      <c r="R11018" s="577"/>
      <c r="S11018" s="577"/>
    </row>
    <row r="11019" spans="3:19">
      <c r="C11019" s="577"/>
      <c r="R11019" s="577"/>
      <c r="S11019" s="577"/>
    </row>
    <row r="11020" spans="3:19">
      <c r="C11020" s="577"/>
      <c r="R11020" s="577"/>
      <c r="S11020" s="577"/>
    </row>
    <row r="11021" spans="3:19">
      <c r="C11021" s="577"/>
      <c r="R11021" s="577"/>
      <c r="S11021" s="577"/>
    </row>
    <row r="11022" spans="3:19">
      <c r="C11022" s="577"/>
      <c r="R11022" s="577"/>
      <c r="S11022" s="577"/>
    </row>
    <row r="11023" spans="3:19">
      <c r="C11023" s="577"/>
      <c r="R11023" s="577"/>
      <c r="S11023" s="577"/>
    </row>
    <row r="11024" spans="3:19">
      <c r="C11024" s="577"/>
      <c r="R11024" s="577"/>
      <c r="S11024" s="577"/>
    </row>
    <row r="11025" spans="3:19">
      <c r="C11025" s="577"/>
      <c r="R11025" s="577"/>
      <c r="S11025" s="577"/>
    </row>
    <row r="11026" spans="3:19">
      <c r="C11026" s="577"/>
      <c r="R11026" s="577"/>
      <c r="S11026" s="577"/>
    </row>
    <row r="11027" spans="3:19">
      <c r="C11027" s="577"/>
      <c r="R11027" s="577"/>
      <c r="S11027" s="577"/>
    </row>
    <row r="11028" spans="3:19">
      <c r="C11028" s="577"/>
      <c r="R11028" s="577"/>
      <c r="S11028" s="577"/>
    </row>
    <row r="11029" spans="3:19">
      <c r="C11029" s="577"/>
      <c r="R11029" s="577"/>
      <c r="S11029" s="577"/>
    </row>
    <row r="11030" spans="3:19">
      <c r="C11030" s="577"/>
      <c r="R11030" s="577"/>
      <c r="S11030" s="577"/>
    </row>
    <row r="11031" spans="3:19">
      <c r="C11031" s="577"/>
      <c r="R11031" s="577"/>
      <c r="S11031" s="577"/>
    </row>
    <row r="11032" spans="3:19">
      <c r="C11032" s="577"/>
      <c r="R11032" s="577"/>
      <c r="S11032" s="577"/>
    </row>
    <row r="11033" spans="3:19">
      <c r="C11033" s="577"/>
      <c r="R11033" s="577"/>
      <c r="S11033" s="577"/>
    </row>
    <row r="11034" spans="3:19">
      <c r="C11034" s="577"/>
      <c r="R11034" s="577"/>
      <c r="S11034" s="577"/>
    </row>
    <row r="11035" spans="3:19">
      <c r="C11035" s="577"/>
      <c r="R11035" s="577"/>
      <c r="S11035" s="577"/>
    </row>
    <row r="11036" spans="3:19">
      <c r="C11036" s="577"/>
      <c r="R11036" s="577"/>
      <c r="S11036" s="577"/>
    </row>
    <row r="11037" spans="3:19">
      <c r="C11037" s="577"/>
      <c r="R11037" s="577"/>
      <c r="S11037" s="577"/>
    </row>
    <row r="11038" spans="3:19">
      <c r="C11038" s="577"/>
      <c r="R11038" s="577"/>
      <c r="S11038" s="577"/>
    </row>
    <row r="11039" spans="3:19">
      <c r="C11039" s="577"/>
      <c r="R11039" s="577"/>
      <c r="S11039" s="577"/>
    </row>
    <row r="11040" spans="3:19">
      <c r="C11040" s="577"/>
      <c r="R11040" s="577"/>
      <c r="S11040" s="577"/>
    </row>
    <row r="11041" spans="3:19">
      <c r="C11041" s="577"/>
      <c r="R11041" s="577"/>
      <c r="S11041" s="577"/>
    </row>
    <row r="11042" spans="3:19">
      <c r="C11042" s="577"/>
      <c r="R11042" s="577"/>
      <c r="S11042" s="577"/>
    </row>
    <row r="11043" spans="3:19">
      <c r="C11043" s="577"/>
      <c r="R11043" s="577"/>
      <c r="S11043" s="577"/>
    </row>
    <row r="11044" spans="3:19">
      <c r="C11044" s="577"/>
      <c r="R11044" s="577"/>
      <c r="S11044" s="577"/>
    </row>
    <row r="11045" spans="3:19">
      <c r="C11045" s="577"/>
      <c r="R11045" s="577"/>
      <c r="S11045" s="577"/>
    </row>
    <row r="11046" spans="3:19">
      <c r="C11046" s="577"/>
      <c r="R11046" s="577"/>
      <c r="S11046" s="577"/>
    </row>
    <row r="11047" spans="3:19">
      <c r="C11047" s="577"/>
      <c r="R11047" s="577"/>
      <c r="S11047" s="577"/>
    </row>
    <row r="11048" spans="3:19">
      <c r="C11048" s="577"/>
      <c r="R11048" s="577"/>
      <c r="S11048" s="577"/>
    </row>
    <row r="11049" spans="3:19">
      <c r="C11049" s="577"/>
      <c r="R11049" s="577"/>
      <c r="S11049" s="577"/>
    </row>
    <row r="11050" spans="3:19">
      <c r="C11050" s="577"/>
      <c r="R11050" s="577"/>
      <c r="S11050" s="577"/>
    </row>
    <row r="11051" spans="3:19">
      <c r="C11051" s="577"/>
      <c r="R11051" s="577"/>
      <c r="S11051" s="577"/>
    </row>
    <row r="11052" spans="3:19">
      <c r="C11052" s="577"/>
      <c r="R11052" s="577"/>
      <c r="S11052" s="577"/>
    </row>
    <row r="11053" spans="3:19">
      <c r="C11053" s="577"/>
      <c r="R11053" s="577"/>
      <c r="S11053" s="577"/>
    </row>
    <row r="11054" spans="3:19">
      <c r="C11054" s="577"/>
      <c r="R11054" s="577"/>
      <c r="S11054" s="577"/>
    </row>
    <row r="11055" spans="3:19">
      <c r="C11055" s="577"/>
      <c r="R11055" s="577"/>
      <c r="S11055" s="577"/>
    </row>
    <row r="11056" spans="3:19">
      <c r="C11056" s="577"/>
      <c r="R11056" s="577"/>
      <c r="S11056" s="577"/>
    </row>
    <row r="11057" spans="3:19">
      <c r="C11057" s="577"/>
      <c r="R11057" s="577"/>
      <c r="S11057" s="577"/>
    </row>
    <row r="11058" spans="3:19">
      <c r="C11058" s="577"/>
      <c r="R11058" s="577"/>
      <c r="S11058" s="577"/>
    </row>
    <row r="11059" spans="3:19">
      <c r="C11059" s="577"/>
      <c r="R11059" s="577"/>
      <c r="S11059" s="577"/>
    </row>
    <row r="11060" spans="3:19">
      <c r="C11060" s="577"/>
      <c r="R11060" s="577"/>
      <c r="S11060" s="577"/>
    </row>
    <row r="11061" spans="3:19">
      <c r="C11061" s="577"/>
      <c r="R11061" s="577"/>
      <c r="S11061" s="577"/>
    </row>
    <row r="11062" spans="3:19">
      <c r="C11062" s="577"/>
      <c r="R11062" s="577"/>
      <c r="S11062" s="577"/>
    </row>
    <row r="11063" spans="3:19">
      <c r="C11063" s="577"/>
      <c r="R11063" s="577"/>
      <c r="S11063" s="577"/>
    </row>
    <row r="11064" spans="3:19">
      <c r="C11064" s="577"/>
      <c r="R11064" s="577"/>
      <c r="S11064" s="577"/>
    </row>
    <row r="11065" spans="3:19">
      <c r="C11065" s="577"/>
      <c r="R11065" s="577"/>
      <c r="S11065" s="577"/>
    </row>
    <row r="11066" spans="3:19">
      <c r="C11066" s="577"/>
      <c r="R11066" s="577"/>
      <c r="S11066" s="577"/>
    </row>
    <row r="11067" spans="3:19">
      <c r="C11067" s="577"/>
      <c r="R11067" s="577"/>
      <c r="S11067" s="577"/>
    </row>
    <row r="11068" spans="3:19">
      <c r="C11068" s="577"/>
      <c r="R11068" s="577"/>
      <c r="S11068" s="577"/>
    </row>
    <row r="11069" spans="3:19">
      <c r="C11069" s="577"/>
      <c r="R11069" s="577"/>
      <c r="S11069" s="577"/>
    </row>
    <row r="11070" spans="3:19">
      <c r="C11070" s="577"/>
      <c r="R11070" s="577"/>
      <c r="S11070" s="577"/>
    </row>
    <row r="11071" spans="3:19">
      <c r="C11071" s="577"/>
      <c r="R11071" s="577"/>
      <c r="S11071" s="577"/>
    </row>
    <row r="11072" spans="3:19">
      <c r="C11072" s="577"/>
      <c r="R11072" s="577"/>
      <c r="S11072" s="577"/>
    </row>
    <row r="11073" spans="3:19">
      <c r="C11073" s="577"/>
      <c r="R11073" s="577"/>
      <c r="S11073" s="577"/>
    </row>
    <row r="11074" spans="3:19">
      <c r="C11074" s="577"/>
      <c r="R11074" s="577"/>
      <c r="S11074" s="577"/>
    </row>
    <row r="11075" spans="3:19">
      <c r="C11075" s="577"/>
      <c r="R11075" s="577"/>
      <c r="S11075" s="577"/>
    </row>
    <row r="11076" spans="3:19">
      <c r="C11076" s="577"/>
      <c r="R11076" s="577"/>
      <c r="S11076" s="577"/>
    </row>
    <row r="11077" spans="3:19">
      <c r="C11077" s="577"/>
      <c r="R11077" s="577"/>
      <c r="S11077" s="577"/>
    </row>
    <row r="11078" spans="3:19">
      <c r="C11078" s="577"/>
      <c r="R11078" s="577"/>
      <c r="S11078" s="577"/>
    </row>
    <row r="11079" spans="3:19">
      <c r="C11079" s="577"/>
      <c r="R11079" s="577"/>
      <c r="S11079" s="577"/>
    </row>
    <row r="11080" spans="3:19">
      <c r="C11080" s="577"/>
      <c r="R11080" s="577"/>
      <c r="S11080" s="577"/>
    </row>
    <row r="11081" spans="3:19">
      <c r="C11081" s="577"/>
      <c r="R11081" s="577"/>
      <c r="S11081" s="577"/>
    </row>
    <row r="11082" spans="3:19">
      <c r="C11082" s="577"/>
      <c r="R11082" s="577"/>
      <c r="S11082" s="577"/>
    </row>
    <row r="11083" spans="3:19">
      <c r="C11083" s="577"/>
      <c r="R11083" s="577"/>
      <c r="S11083" s="577"/>
    </row>
    <row r="11084" spans="3:19">
      <c r="C11084" s="577"/>
      <c r="R11084" s="577"/>
      <c r="S11084" s="577"/>
    </row>
    <row r="11085" spans="3:19">
      <c r="C11085" s="577"/>
      <c r="R11085" s="577"/>
      <c r="S11085" s="577"/>
    </row>
    <row r="11086" spans="3:19">
      <c r="C11086" s="577"/>
      <c r="R11086" s="577"/>
      <c r="S11086" s="577"/>
    </row>
    <row r="11087" spans="3:19">
      <c r="C11087" s="577"/>
      <c r="R11087" s="577"/>
      <c r="S11087" s="577"/>
    </row>
    <row r="11088" spans="3:19">
      <c r="C11088" s="577"/>
      <c r="R11088" s="577"/>
      <c r="S11088" s="577"/>
    </row>
    <row r="11089" spans="3:19">
      <c r="C11089" s="577"/>
      <c r="R11089" s="577"/>
      <c r="S11089" s="577"/>
    </row>
    <row r="11090" spans="3:19">
      <c r="C11090" s="577"/>
      <c r="R11090" s="577"/>
      <c r="S11090" s="577"/>
    </row>
    <row r="11091" spans="3:19">
      <c r="C11091" s="577"/>
      <c r="R11091" s="577"/>
      <c r="S11091" s="577"/>
    </row>
    <row r="11092" spans="3:19">
      <c r="C11092" s="577"/>
      <c r="R11092" s="577"/>
      <c r="S11092" s="577"/>
    </row>
    <row r="11093" spans="3:19">
      <c r="C11093" s="577"/>
      <c r="R11093" s="577"/>
      <c r="S11093" s="577"/>
    </row>
    <row r="11094" spans="3:19">
      <c r="C11094" s="577"/>
      <c r="R11094" s="577"/>
      <c r="S11094" s="577"/>
    </row>
    <row r="11095" spans="3:19">
      <c r="C11095" s="577"/>
      <c r="R11095" s="577"/>
      <c r="S11095" s="577"/>
    </row>
    <row r="11096" spans="3:19">
      <c r="C11096" s="577"/>
      <c r="R11096" s="577"/>
      <c r="S11096" s="577"/>
    </row>
    <row r="11097" spans="3:19">
      <c r="C11097" s="577"/>
      <c r="R11097" s="577"/>
      <c r="S11097" s="577"/>
    </row>
    <row r="11098" spans="3:19">
      <c r="C11098" s="577"/>
      <c r="R11098" s="577"/>
      <c r="S11098" s="577"/>
    </row>
    <row r="11099" spans="3:19">
      <c r="C11099" s="577"/>
      <c r="R11099" s="577"/>
      <c r="S11099" s="577"/>
    </row>
    <row r="11100" spans="3:19">
      <c r="C11100" s="577"/>
      <c r="R11100" s="577"/>
      <c r="S11100" s="577"/>
    </row>
    <row r="11101" spans="3:19">
      <c r="C11101" s="577"/>
      <c r="R11101" s="577"/>
      <c r="S11101" s="577"/>
    </row>
    <row r="11102" spans="3:19">
      <c r="C11102" s="577"/>
      <c r="R11102" s="577"/>
      <c r="S11102" s="577"/>
    </row>
    <row r="11103" spans="3:19">
      <c r="C11103" s="577"/>
      <c r="R11103" s="577"/>
      <c r="S11103" s="577"/>
    </row>
    <row r="11104" spans="3:19">
      <c r="C11104" s="577"/>
      <c r="R11104" s="577"/>
      <c r="S11104" s="577"/>
    </row>
    <row r="11105" spans="3:19">
      <c r="C11105" s="577"/>
      <c r="R11105" s="577"/>
      <c r="S11105" s="577"/>
    </row>
    <row r="11106" spans="3:19">
      <c r="C11106" s="577"/>
      <c r="R11106" s="577"/>
      <c r="S11106" s="577"/>
    </row>
    <row r="11107" spans="3:19">
      <c r="C11107" s="577"/>
      <c r="R11107" s="577"/>
      <c r="S11107" s="577"/>
    </row>
    <row r="11108" spans="3:19">
      <c r="C11108" s="577"/>
      <c r="R11108" s="577"/>
      <c r="S11108" s="577"/>
    </row>
    <row r="11109" spans="3:19">
      <c r="C11109" s="577"/>
      <c r="R11109" s="577"/>
      <c r="S11109" s="577"/>
    </row>
    <row r="11110" spans="3:19">
      <c r="C11110" s="577"/>
      <c r="R11110" s="577"/>
      <c r="S11110" s="577"/>
    </row>
    <row r="11111" spans="3:19">
      <c r="C11111" s="577"/>
      <c r="R11111" s="577"/>
      <c r="S11111" s="577"/>
    </row>
    <row r="11112" spans="3:19">
      <c r="C11112" s="577"/>
      <c r="R11112" s="577"/>
      <c r="S11112" s="577"/>
    </row>
    <row r="11113" spans="3:19">
      <c r="C11113" s="577"/>
      <c r="R11113" s="577"/>
      <c r="S11113" s="577"/>
    </row>
    <row r="11114" spans="3:19">
      <c r="C11114" s="577"/>
      <c r="R11114" s="577"/>
      <c r="S11114" s="577"/>
    </row>
    <row r="11115" spans="3:19">
      <c r="C11115" s="577"/>
      <c r="R11115" s="577"/>
      <c r="S11115" s="577"/>
    </row>
    <row r="11116" spans="3:19">
      <c r="C11116" s="577"/>
      <c r="R11116" s="577"/>
      <c r="S11116" s="577"/>
    </row>
    <row r="11117" spans="3:19">
      <c r="C11117" s="577"/>
      <c r="R11117" s="577"/>
      <c r="S11117" s="577"/>
    </row>
    <row r="11118" spans="3:19">
      <c r="C11118" s="577"/>
      <c r="R11118" s="577"/>
      <c r="S11118" s="577"/>
    </row>
    <row r="11119" spans="3:19">
      <c r="C11119" s="577"/>
      <c r="R11119" s="577"/>
      <c r="S11119" s="577"/>
    </row>
    <row r="11120" spans="3:19">
      <c r="C11120" s="577"/>
      <c r="R11120" s="577"/>
      <c r="S11120" s="577"/>
    </row>
    <row r="11121" spans="3:19">
      <c r="C11121" s="577"/>
      <c r="R11121" s="577"/>
      <c r="S11121" s="577"/>
    </row>
    <row r="11122" spans="3:19">
      <c r="C11122" s="577"/>
      <c r="R11122" s="577"/>
      <c r="S11122" s="577"/>
    </row>
    <row r="11123" spans="3:19">
      <c r="C11123" s="577"/>
      <c r="R11123" s="577"/>
      <c r="S11123" s="577"/>
    </row>
    <row r="11124" spans="3:19">
      <c r="C11124" s="577"/>
      <c r="R11124" s="577"/>
      <c r="S11124" s="577"/>
    </row>
    <row r="11125" spans="3:19">
      <c r="C11125" s="577"/>
      <c r="R11125" s="577"/>
      <c r="S11125" s="577"/>
    </row>
    <row r="11126" spans="3:19">
      <c r="C11126" s="577"/>
      <c r="R11126" s="577"/>
      <c r="S11126" s="577"/>
    </row>
    <row r="11127" spans="3:19">
      <c r="C11127" s="577"/>
      <c r="R11127" s="577"/>
      <c r="S11127" s="577"/>
    </row>
    <row r="11128" spans="3:19">
      <c r="C11128" s="577"/>
      <c r="R11128" s="577"/>
      <c r="S11128" s="577"/>
    </row>
    <row r="11129" spans="3:19">
      <c r="C11129" s="577"/>
      <c r="R11129" s="577"/>
      <c r="S11129" s="577"/>
    </row>
    <row r="11130" spans="3:19">
      <c r="C11130" s="577"/>
      <c r="R11130" s="577"/>
      <c r="S11130" s="577"/>
    </row>
    <row r="11131" spans="3:19">
      <c r="C11131" s="577"/>
      <c r="R11131" s="577"/>
      <c r="S11131" s="577"/>
    </row>
    <row r="11132" spans="3:19">
      <c r="C11132" s="577"/>
      <c r="R11132" s="577"/>
      <c r="S11132" s="577"/>
    </row>
    <row r="11133" spans="3:19">
      <c r="C11133" s="577"/>
      <c r="R11133" s="577"/>
      <c r="S11133" s="577"/>
    </row>
    <row r="11134" spans="3:19">
      <c r="C11134" s="577"/>
      <c r="R11134" s="577"/>
      <c r="S11134" s="577"/>
    </row>
    <row r="11135" spans="3:19">
      <c r="C11135" s="577"/>
      <c r="R11135" s="577"/>
      <c r="S11135" s="577"/>
    </row>
    <row r="11136" spans="3:19">
      <c r="C11136" s="577"/>
      <c r="R11136" s="577"/>
      <c r="S11136" s="577"/>
    </row>
    <row r="11137" spans="3:19">
      <c r="C11137" s="577"/>
      <c r="R11137" s="577"/>
      <c r="S11137" s="577"/>
    </row>
    <row r="11138" spans="3:19">
      <c r="C11138" s="577"/>
      <c r="R11138" s="577"/>
      <c r="S11138" s="577"/>
    </row>
    <row r="11139" spans="3:19">
      <c r="C11139" s="577"/>
      <c r="R11139" s="577"/>
      <c r="S11139" s="577"/>
    </row>
    <row r="11140" spans="3:19">
      <c r="C11140" s="577"/>
      <c r="R11140" s="577"/>
      <c r="S11140" s="577"/>
    </row>
    <row r="11141" spans="3:19">
      <c r="C11141" s="577"/>
      <c r="R11141" s="577"/>
      <c r="S11141" s="577"/>
    </row>
    <row r="11142" spans="3:19">
      <c r="C11142" s="577"/>
      <c r="R11142" s="577"/>
      <c r="S11142" s="577"/>
    </row>
    <row r="11143" spans="3:19">
      <c r="C11143" s="577"/>
      <c r="R11143" s="577"/>
      <c r="S11143" s="577"/>
    </row>
    <row r="11144" spans="3:19">
      <c r="C11144" s="577"/>
      <c r="R11144" s="577"/>
      <c r="S11144" s="577"/>
    </row>
    <row r="11145" spans="3:19">
      <c r="C11145" s="577"/>
      <c r="R11145" s="577"/>
      <c r="S11145" s="577"/>
    </row>
    <row r="11146" spans="3:19">
      <c r="C11146" s="577"/>
      <c r="R11146" s="577"/>
      <c r="S11146" s="577"/>
    </row>
    <row r="11147" spans="3:19">
      <c r="C11147" s="577"/>
      <c r="R11147" s="577"/>
      <c r="S11147" s="577"/>
    </row>
    <row r="11148" spans="3:19">
      <c r="C11148" s="577"/>
      <c r="R11148" s="577"/>
      <c r="S11148" s="577"/>
    </row>
    <row r="11149" spans="3:19">
      <c r="C11149" s="577"/>
      <c r="R11149" s="577"/>
      <c r="S11149" s="577"/>
    </row>
    <row r="11150" spans="3:19">
      <c r="C11150" s="577"/>
      <c r="R11150" s="577"/>
      <c r="S11150" s="577"/>
    </row>
    <row r="11151" spans="3:19">
      <c r="C11151" s="577"/>
      <c r="R11151" s="577"/>
      <c r="S11151" s="577"/>
    </row>
    <row r="11152" spans="3:19">
      <c r="C11152" s="577"/>
      <c r="R11152" s="577"/>
      <c r="S11152" s="577"/>
    </row>
    <row r="11153" spans="3:19">
      <c r="C11153" s="577"/>
      <c r="R11153" s="577"/>
      <c r="S11153" s="577"/>
    </row>
    <row r="11154" spans="3:19">
      <c r="C11154" s="577"/>
      <c r="R11154" s="577"/>
      <c r="S11154" s="577"/>
    </row>
    <row r="11155" spans="3:19">
      <c r="C11155" s="577"/>
      <c r="R11155" s="577"/>
      <c r="S11155" s="577"/>
    </row>
    <row r="11156" spans="3:19">
      <c r="C11156" s="577"/>
      <c r="R11156" s="577"/>
      <c r="S11156" s="577"/>
    </row>
    <row r="11157" spans="3:19">
      <c r="C11157" s="577"/>
      <c r="R11157" s="577"/>
      <c r="S11157" s="577"/>
    </row>
    <row r="11158" spans="3:19">
      <c r="C11158" s="577"/>
      <c r="R11158" s="577"/>
      <c r="S11158" s="577"/>
    </row>
    <row r="11159" spans="3:19">
      <c r="C11159" s="577"/>
      <c r="R11159" s="577"/>
      <c r="S11159" s="577"/>
    </row>
    <row r="11160" spans="3:19">
      <c r="C11160" s="577"/>
      <c r="R11160" s="577"/>
      <c r="S11160" s="577"/>
    </row>
    <row r="11161" spans="3:19">
      <c r="C11161" s="577"/>
      <c r="R11161" s="577"/>
      <c r="S11161" s="577"/>
    </row>
    <row r="11162" spans="3:19">
      <c r="C11162" s="577"/>
      <c r="R11162" s="577"/>
      <c r="S11162" s="577"/>
    </row>
    <row r="11163" spans="3:19">
      <c r="C11163" s="577"/>
      <c r="R11163" s="577"/>
      <c r="S11163" s="577"/>
    </row>
    <row r="11164" spans="3:19">
      <c r="C11164" s="577"/>
      <c r="R11164" s="577"/>
      <c r="S11164" s="577"/>
    </row>
    <row r="11165" spans="3:19">
      <c r="C11165" s="577"/>
      <c r="R11165" s="577"/>
      <c r="S11165" s="577"/>
    </row>
    <row r="11166" spans="3:19">
      <c r="C11166" s="577"/>
      <c r="R11166" s="577"/>
      <c r="S11166" s="577"/>
    </row>
    <row r="11167" spans="3:19">
      <c r="C11167" s="577"/>
      <c r="R11167" s="577"/>
      <c r="S11167" s="577"/>
    </row>
    <row r="11168" spans="3:19">
      <c r="C11168" s="577"/>
      <c r="R11168" s="577"/>
      <c r="S11168" s="577"/>
    </row>
    <row r="11169" spans="3:19">
      <c r="C11169" s="577"/>
      <c r="R11169" s="577"/>
      <c r="S11169" s="577"/>
    </row>
    <row r="11170" spans="3:19">
      <c r="C11170" s="577"/>
      <c r="R11170" s="577"/>
      <c r="S11170" s="577"/>
    </row>
    <row r="11171" spans="3:19">
      <c r="C11171" s="577"/>
      <c r="R11171" s="577"/>
      <c r="S11171" s="577"/>
    </row>
    <row r="11172" spans="3:19">
      <c r="C11172" s="577"/>
      <c r="R11172" s="577"/>
      <c r="S11172" s="577"/>
    </row>
    <row r="11173" spans="3:19">
      <c r="C11173" s="577"/>
      <c r="R11173" s="577"/>
      <c r="S11173" s="577"/>
    </row>
    <row r="11174" spans="3:19">
      <c r="C11174" s="577"/>
      <c r="R11174" s="577"/>
      <c r="S11174" s="577"/>
    </row>
    <row r="11175" spans="3:19">
      <c r="C11175" s="577"/>
      <c r="R11175" s="577"/>
      <c r="S11175" s="577"/>
    </row>
    <row r="11176" spans="3:19">
      <c r="C11176" s="577"/>
      <c r="R11176" s="577"/>
      <c r="S11176" s="577"/>
    </row>
    <row r="11177" spans="3:19">
      <c r="C11177" s="577"/>
      <c r="R11177" s="577"/>
      <c r="S11177" s="577"/>
    </row>
    <row r="11178" spans="3:19">
      <c r="C11178" s="577"/>
      <c r="R11178" s="577"/>
      <c r="S11178" s="577"/>
    </row>
    <row r="11179" spans="3:19">
      <c r="C11179" s="577"/>
      <c r="R11179" s="577"/>
      <c r="S11179" s="577"/>
    </row>
    <row r="11180" spans="3:19">
      <c r="C11180" s="577"/>
      <c r="R11180" s="577"/>
      <c r="S11180" s="577"/>
    </row>
    <row r="11181" spans="3:19">
      <c r="C11181" s="577"/>
      <c r="R11181" s="577"/>
      <c r="S11181" s="577"/>
    </row>
    <row r="11182" spans="3:19">
      <c r="C11182" s="577"/>
      <c r="R11182" s="577"/>
      <c r="S11182" s="577"/>
    </row>
    <row r="11183" spans="3:19">
      <c r="C11183" s="577"/>
      <c r="R11183" s="577"/>
      <c r="S11183" s="577"/>
    </row>
    <row r="11184" spans="3:19">
      <c r="C11184" s="577"/>
      <c r="R11184" s="577"/>
      <c r="S11184" s="577"/>
    </row>
    <row r="11185" spans="3:19">
      <c r="C11185" s="577"/>
      <c r="R11185" s="577"/>
      <c r="S11185" s="577"/>
    </row>
    <row r="11186" spans="3:19">
      <c r="C11186" s="577"/>
      <c r="R11186" s="577"/>
      <c r="S11186" s="577"/>
    </row>
    <row r="11187" spans="3:19">
      <c r="C11187" s="577"/>
      <c r="R11187" s="577"/>
      <c r="S11187" s="577"/>
    </row>
    <row r="11188" spans="3:19">
      <c r="C11188" s="577"/>
      <c r="R11188" s="577"/>
      <c r="S11188" s="577"/>
    </row>
    <row r="11189" spans="3:19">
      <c r="C11189" s="577"/>
      <c r="R11189" s="577"/>
      <c r="S11189" s="577"/>
    </row>
    <row r="11190" spans="3:19">
      <c r="C11190" s="577"/>
      <c r="R11190" s="577"/>
      <c r="S11190" s="577"/>
    </row>
    <row r="11191" spans="3:19">
      <c r="C11191" s="577"/>
      <c r="R11191" s="577"/>
      <c r="S11191" s="577"/>
    </row>
    <row r="11192" spans="3:19">
      <c r="C11192" s="577"/>
      <c r="R11192" s="577"/>
      <c r="S11192" s="577"/>
    </row>
    <row r="11193" spans="3:19">
      <c r="C11193" s="577"/>
      <c r="R11193" s="577"/>
      <c r="S11193" s="577"/>
    </row>
    <row r="11194" spans="3:19">
      <c r="C11194" s="577"/>
      <c r="R11194" s="577"/>
      <c r="S11194" s="577"/>
    </row>
    <row r="11195" spans="3:19">
      <c r="C11195" s="577"/>
      <c r="R11195" s="577"/>
      <c r="S11195" s="577"/>
    </row>
    <row r="11196" spans="3:19">
      <c r="C11196" s="577"/>
      <c r="R11196" s="577"/>
      <c r="S11196" s="577"/>
    </row>
    <row r="11197" spans="3:19">
      <c r="C11197" s="577"/>
      <c r="R11197" s="577"/>
      <c r="S11197" s="577"/>
    </row>
    <row r="11198" spans="3:19">
      <c r="C11198" s="577"/>
      <c r="R11198" s="577"/>
      <c r="S11198" s="577"/>
    </row>
    <row r="11199" spans="3:19">
      <c r="C11199" s="577"/>
      <c r="R11199" s="577"/>
      <c r="S11199" s="577"/>
    </row>
    <row r="11200" spans="3:19">
      <c r="C11200" s="577"/>
      <c r="R11200" s="577"/>
      <c r="S11200" s="577"/>
    </row>
    <row r="11201" spans="3:19">
      <c r="C11201" s="577"/>
      <c r="R11201" s="577"/>
      <c r="S11201" s="577"/>
    </row>
    <row r="11202" spans="3:19">
      <c r="C11202" s="577"/>
      <c r="R11202" s="577"/>
      <c r="S11202" s="577"/>
    </row>
    <row r="11203" spans="3:19">
      <c r="C11203" s="577"/>
      <c r="R11203" s="577"/>
      <c r="S11203" s="577"/>
    </row>
    <row r="11204" spans="3:19">
      <c r="C11204" s="577"/>
      <c r="R11204" s="577"/>
      <c r="S11204" s="577"/>
    </row>
    <row r="11205" spans="3:19">
      <c r="C11205" s="577"/>
      <c r="R11205" s="577"/>
      <c r="S11205" s="577"/>
    </row>
    <row r="11206" spans="3:19">
      <c r="C11206" s="577"/>
      <c r="R11206" s="577"/>
      <c r="S11206" s="577"/>
    </row>
    <row r="11207" spans="3:19">
      <c r="C11207" s="577"/>
      <c r="R11207" s="577"/>
      <c r="S11207" s="577"/>
    </row>
    <row r="11208" spans="3:19">
      <c r="C11208" s="577"/>
      <c r="R11208" s="577"/>
      <c r="S11208" s="577"/>
    </row>
    <row r="11209" spans="3:19">
      <c r="C11209" s="577"/>
      <c r="R11209" s="577"/>
      <c r="S11209" s="577"/>
    </row>
    <row r="11210" spans="3:19">
      <c r="C11210" s="577"/>
      <c r="R11210" s="577"/>
      <c r="S11210" s="577"/>
    </row>
    <row r="11211" spans="3:19">
      <c r="C11211" s="577"/>
      <c r="R11211" s="577"/>
      <c r="S11211" s="577"/>
    </row>
    <row r="11212" spans="3:19">
      <c r="C11212" s="577"/>
      <c r="R11212" s="577"/>
      <c r="S11212" s="577"/>
    </row>
    <row r="11213" spans="3:19">
      <c r="C11213" s="577"/>
      <c r="R11213" s="577"/>
      <c r="S11213" s="577"/>
    </row>
    <row r="11214" spans="3:19">
      <c r="C11214" s="577"/>
      <c r="R11214" s="577"/>
      <c r="S11214" s="577"/>
    </row>
    <row r="11215" spans="3:19">
      <c r="C11215" s="577"/>
      <c r="R11215" s="577"/>
      <c r="S11215" s="577"/>
    </row>
    <row r="11216" spans="3:19">
      <c r="C11216" s="577"/>
      <c r="R11216" s="577"/>
      <c r="S11216" s="577"/>
    </row>
    <row r="11217" spans="3:19">
      <c r="C11217" s="577"/>
      <c r="R11217" s="577"/>
      <c r="S11217" s="577"/>
    </row>
    <row r="11218" spans="3:19">
      <c r="C11218" s="577"/>
      <c r="R11218" s="577"/>
      <c r="S11218" s="577"/>
    </row>
    <row r="11219" spans="3:19">
      <c r="C11219" s="577"/>
      <c r="R11219" s="577"/>
      <c r="S11219" s="577"/>
    </row>
    <row r="11220" spans="3:19">
      <c r="C11220" s="577"/>
      <c r="R11220" s="577"/>
      <c r="S11220" s="577"/>
    </row>
    <row r="11221" spans="3:19">
      <c r="C11221" s="577"/>
      <c r="R11221" s="577"/>
      <c r="S11221" s="577"/>
    </row>
    <row r="11222" spans="3:19">
      <c r="C11222" s="577"/>
      <c r="R11222" s="577"/>
      <c r="S11222" s="577"/>
    </row>
    <row r="11223" spans="3:19">
      <c r="C11223" s="577"/>
      <c r="R11223" s="577"/>
      <c r="S11223" s="577"/>
    </row>
    <row r="11224" spans="3:19">
      <c r="C11224" s="577"/>
      <c r="R11224" s="577"/>
      <c r="S11224" s="577"/>
    </row>
    <row r="11225" spans="3:19">
      <c r="C11225" s="577"/>
      <c r="R11225" s="577"/>
      <c r="S11225" s="577"/>
    </row>
    <row r="11226" spans="3:19">
      <c r="C11226" s="577"/>
      <c r="R11226" s="577"/>
      <c r="S11226" s="577"/>
    </row>
    <row r="11227" spans="3:19">
      <c r="C11227" s="577"/>
      <c r="R11227" s="577"/>
      <c r="S11227" s="577"/>
    </row>
    <row r="11228" spans="3:19">
      <c r="C11228" s="577"/>
      <c r="R11228" s="577"/>
      <c r="S11228" s="577"/>
    </row>
    <row r="11229" spans="3:19">
      <c r="C11229" s="577"/>
      <c r="R11229" s="577"/>
      <c r="S11229" s="577"/>
    </row>
    <row r="11230" spans="3:19">
      <c r="C11230" s="577"/>
      <c r="R11230" s="577"/>
      <c r="S11230" s="577"/>
    </row>
    <row r="11231" spans="3:19">
      <c r="C11231" s="577"/>
      <c r="R11231" s="577"/>
      <c r="S11231" s="577"/>
    </row>
    <row r="11232" spans="3:19">
      <c r="C11232" s="577"/>
      <c r="R11232" s="577"/>
      <c r="S11232" s="577"/>
    </row>
    <row r="11233" spans="3:19">
      <c r="C11233" s="577"/>
      <c r="R11233" s="577"/>
      <c r="S11233" s="577"/>
    </row>
    <row r="11234" spans="3:19">
      <c r="C11234" s="577"/>
      <c r="R11234" s="577"/>
      <c r="S11234" s="577"/>
    </row>
    <row r="11235" spans="3:19">
      <c r="C11235" s="577"/>
      <c r="R11235" s="577"/>
      <c r="S11235" s="577"/>
    </row>
    <row r="11236" spans="3:19">
      <c r="C11236" s="577"/>
      <c r="R11236" s="577"/>
      <c r="S11236" s="577"/>
    </row>
    <row r="11237" spans="3:19">
      <c r="C11237" s="577"/>
      <c r="R11237" s="577"/>
      <c r="S11237" s="577"/>
    </row>
    <row r="11238" spans="3:19">
      <c r="C11238" s="577"/>
      <c r="R11238" s="577"/>
      <c r="S11238" s="577"/>
    </row>
    <row r="11239" spans="3:19">
      <c r="C11239" s="577"/>
      <c r="R11239" s="577"/>
      <c r="S11239" s="577"/>
    </row>
    <row r="11240" spans="3:19">
      <c r="C11240" s="577"/>
      <c r="R11240" s="577"/>
      <c r="S11240" s="577"/>
    </row>
    <row r="11241" spans="3:19">
      <c r="C11241" s="577"/>
      <c r="R11241" s="577"/>
      <c r="S11241" s="577"/>
    </row>
    <row r="11242" spans="3:19">
      <c r="C11242" s="577"/>
      <c r="R11242" s="577"/>
      <c r="S11242" s="577"/>
    </row>
    <row r="11243" spans="3:19">
      <c r="C11243" s="577"/>
      <c r="R11243" s="577"/>
      <c r="S11243" s="577"/>
    </row>
    <row r="11244" spans="3:19">
      <c r="C11244" s="577"/>
      <c r="R11244" s="577"/>
      <c r="S11244" s="577"/>
    </row>
    <row r="11245" spans="3:19">
      <c r="C11245" s="577"/>
      <c r="R11245" s="577"/>
      <c r="S11245" s="577"/>
    </row>
    <row r="11246" spans="3:19">
      <c r="C11246" s="577"/>
      <c r="R11246" s="577"/>
      <c r="S11246" s="577"/>
    </row>
    <row r="11247" spans="3:19">
      <c r="C11247" s="577"/>
      <c r="R11247" s="577"/>
      <c r="S11247" s="577"/>
    </row>
    <row r="11248" spans="3:19">
      <c r="C11248" s="577"/>
      <c r="R11248" s="577"/>
      <c r="S11248" s="577"/>
    </row>
    <row r="11249" spans="3:19">
      <c r="C11249" s="577"/>
      <c r="R11249" s="577"/>
      <c r="S11249" s="577"/>
    </row>
    <row r="11250" spans="3:19">
      <c r="C11250" s="577"/>
      <c r="R11250" s="577"/>
      <c r="S11250" s="577"/>
    </row>
    <row r="11251" spans="3:19">
      <c r="C11251" s="577"/>
      <c r="R11251" s="577"/>
      <c r="S11251" s="577"/>
    </row>
    <row r="11252" spans="3:19">
      <c r="C11252" s="577"/>
      <c r="R11252" s="577"/>
      <c r="S11252" s="577"/>
    </row>
    <row r="11253" spans="3:19">
      <c r="C11253" s="577"/>
      <c r="R11253" s="577"/>
      <c r="S11253" s="577"/>
    </row>
    <row r="11254" spans="3:19">
      <c r="C11254" s="577"/>
      <c r="R11254" s="577"/>
      <c r="S11254" s="577"/>
    </row>
    <row r="11255" spans="3:19">
      <c r="C11255" s="577"/>
      <c r="R11255" s="577"/>
      <c r="S11255" s="577"/>
    </row>
    <row r="11256" spans="3:19">
      <c r="C11256" s="577"/>
      <c r="R11256" s="577"/>
      <c r="S11256" s="577"/>
    </row>
    <row r="11257" spans="3:19">
      <c r="C11257" s="577"/>
      <c r="R11257" s="577"/>
      <c r="S11257" s="577"/>
    </row>
    <row r="11258" spans="3:19">
      <c r="C11258" s="577"/>
      <c r="R11258" s="577"/>
      <c r="S11258" s="577"/>
    </row>
    <row r="11259" spans="3:19">
      <c r="C11259" s="577"/>
      <c r="R11259" s="577"/>
      <c r="S11259" s="577"/>
    </row>
    <row r="11260" spans="3:19">
      <c r="C11260" s="577"/>
      <c r="R11260" s="577"/>
      <c r="S11260" s="577"/>
    </row>
    <row r="11261" spans="3:19">
      <c r="C11261" s="577"/>
      <c r="R11261" s="577"/>
      <c r="S11261" s="577"/>
    </row>
    <row r="11262" spans="3:19">
      <c r="C11262" s="577"/>
      <c r="R11262" s="577"/>
      <c r="S11262" s="577"/>
    </row>
    <row r="11263" spans="3:19">
      <c r="C11263" s="577"/>
      <c r="R11263" s="577"/>
      <c r="S11263" s="577"/>
    </row>
    <row r="11264" spans="3:19">
      <c r="C11264" s="577"/>
      <c r="R11264" s="577"/>
      <c r="S11264" s="577"/>
    </row>
    <row r="11265" spans="3:19">
      <c r="C11265" s="577"/>
      <c r="R11265" s="577"/>
      <c r="S11265" s="577"/>
    </row>
    <row r="11266" spans="3:19">
      <c r="C11266" s="577"/>
      <c r="R11266" s="577"/>
      <c r="S11266" s="577"/>
    </row>
    <row r="11267" spans="3:19">
      <c r="C11267" s="577"/>
      <c r="R11267" s="577"/>
      <c r="S11267" s="577"/>
    </row>
    <row r="11268" spans="3:19">
      <c r="C11268" s="577"/>
      <c r="R11268" s="577"/>
      <c r="S11268" s="577"/>
    </row>
    <row r="11269" spans="3:19">
      <c r="C11269" s="577"/>
      <c r="R11269" s="577"/>
      <c r="S11269" s="577"/>
    </row>
    <row r="11270" spans="3:19">
      <c r="C11270" s="577"/>
      <c r="R11270" s="577"/>
      <c r="S11270" s="577"/>
    </row>
    <row r="11271" spans="3:19">
      <c r="C11271" s="577"/>
      <c r="R11271" s="577"/>
      <c r="S11271" s="577"/>
    </row>
    <row r="11272" spans="3:19">
      <c r="C11272" s="577"/>
      <c r="R11272" s="577"/>
      <c r="S11272" s="577"/>
    </row>
    <row r="11273" spans="3:19">
      <c r="C11273" s="577"/>
      <c r="R11273" s="577"/>
      <c r="S11273" s="577"/>
    </row>
    <row r="11274" spans="3:19">
      <c r="C11274" s="577"/>
      <c r="R11274" s="577"/>
      <c r="S11274" s="577"/>
    </row>
    <row r="11275" spans="3:19">
      <c r="C11275" s="577"/>
      <c r="R11275" s="577"/>
      <c r="S11275" s="577"/>
    </row>
    <row r="11276" spans="3:19">
      <c r="C11276" s="577"/>
      <c r="R11276" s="577"/>
      <c r="S11276" s="577"/>
    </row>
    <row r="11277" spans="3:19">
      <c r="C11277" s="577"/>
      <c r="R11277" s="577"/>
      <c r="S11277" s="577"/>
    </row>
    <row r="11278" spans="3:19">
      <c r="C11278" s="577"/>
      <c r="R11278" s="577"/>
      <c r="S11278" s="577"/>
    </row>
    <row r="11279" spans="3:19">
      <c r="C11279" s="577"/>
      <c r="R11279" s="577"/>
      <c r="S11279" s="577"/>
    </row>
    <row r="11280" spans="3:19">
      <c r="C11280" s="577"/>
      <c r="R11280" s="577"/>
      <c r="S11280" s="577"/>
    </row>
    <row r="11281" spans="3:19">
      <c r="C11281" s="577"/>
      <c r="R11281" s="577"/>
      <c r="S11281" s="577"/>
    </row>
    <row r="11282" spans="3:19">
      <c r="C11282" s="577"/>
      <c r="R11282" s="577"/>
      <c r="S11282" s="577"/>
    </row>
    <row r="11283" spans="3:19">
      <c r="C11283" s="577"/>
      <c r="R11283" s="577"/>
      <c r="S11283" s="577"/>
    </row>
    <row r="11284" spans="3:19">
      <c r="C11284" s="577"/>
      <c r="R11284" s="577"/>
      <c r="S11284" s="577"/>
    </row>
    <row r="11285" spans="3:19">
      <c r="C11285" s="577"/>
      <c r="R11285" s="577"/>
      <c r="S11285" s="577"/>
    </row>
    <row r="11286" spans="3:19">
      <c r="C11286" s="577"/>
      <c r="R11286" s="577"/>
      <c r="S11286" s="577"/>
    </row>
    <row r="11287" spans="3:19">
      <c r="C11287" s="577"/>
      <c r="R11287" s="577"/>
      <c r="S11287" s="577"/>
    </row>
    <row r="11288" spans="3:19">
      <c r="C11288" s="577"/>
      <c r="R11288" s="577"/>
      <c r="S11288" s="577"/>
    </row>
    <row r="11289" spans="3:19">
      <c r="C11289" s="577"/>
      <c r="R11289" s="577"/>
      <c r="S11289" s="577"/>
    </row>
    <row r="11290" spans="3:19">
      <c r="C11290" s="577"/>
      <c r="R11290" s="577"/>
      <c r="S11290" s="577"/>
    </row>
    <row r="11291" spans="3:19">
      <c r="C11291" s="577"/>
      <c r="R11291" s="577"/>
      <c r="S11291" s="577"/>
    </row>
    <row r="11292" spans="3:19">
      <c r="C11292" s="577"/>
      <c r="R11292" s="577"/>
      <c r="S11292" s="577"/>
    </row>
    <row r="11293" spans="3:19">
      <c r="C11293" s="577"/>
      <c r="R11293" s="577"/>
      <c r="S11293" s="577"/>
    </row>
    <row r="11294" spans="3:19">
      <c r="C11294" s="577"/>
      <c r="R11294" s="577"/>
      <c r="S11294" s="577"/>
    </row>
    <row r="11295" spans="3:19">
      <c r="C11295" s="577"/>
      <c r="R11295" s="577"/>
      <c r="S11295" s="577"/>
    </row>
    <row r="11296" spans="3:19">
      <c r="C11296" s="577"/>
      <c r="R11296" s="577"/>
      <c r="S11296" s="577"/>
    </row>
    <row r="11297" spans="3:19">
      <c r="C11297" s="577"/>
      <c r="R11297" s="577"/>
      <c r="S11297" s="577"/>
    </row>
    <row r="11298" spans="3:19">
      <c r="C11298" s="577"/>
      <c r="R11298" s="577"/>
      <c r="S11298" s="577"/>
    </row>
    <row r="11299" spans="3:19">
      <c r="C11299" s="577"/>
      <c r="R11299" s="577"/>
      <c r="S11299" s="577"/>
    </row>
    <row r="11300" spans="3:19">
      <c r="C11300" s="577"/>
      <c r="R11300" s="577"/>
      <c r="S11300" s="577"/>
    </row>
    <row r="11301" spans="3:19">
      <c r="C11301" s="577"/>
      <c r="R11301" s="577"/>
      <c r="S11301" s="577"/>
    </row>
    <row r="11302" spans="3:19">
      <c r="C11302" s="577"/>
      <c r="R11302" s="577"/>
      <c r="S11302" s="577"/>
    </row>
    <row r="11303" spans="3:19">
      <c r="C11303" s="577"/>
      <c r="R11303" s="577"/>
      <c r="S11303" s="577"/>
    </row>
    <row r="11304" spans="3:19">
      <c r="C11304" s="577"/>
      <c r="R11304" s="577"/>
      <c r="S11304" s="577"/>
    </row>
    <row r="11305" spans="3:19">
      <c r="C11305" s="577"/>
      <c r="R11305" s="577"/>
      <c r="S11305" s="577"/>
    </row>
    <row r="11306" spans="3:19">
      <c r="C11306" s="577"/>
      <c r="R11306" s="577"/>
      <c r="S11306" s="577"/>
    </row>
    <row r="11307" spans="3:19">
      <c r="C11307" s="577"/>
      <c r="R11307" s="577"/>
      <c r="S11307" s="577"/>
    </row>
    <row r="11308" spans="3:19">
      <c r="C11308" s="577"/>
      <c r="R11308" s="577"/>
      <c r="S11308" s="577"/>
    </row>
    <row r="11309" spans="3:19">
      <c r="C11309" s="577"/>
      <c r="R11309" s="577"/>
      <c r="S11309" s="577"/>
    </row>
    <row r="11310" spans="3:19">
      <c r="C11310" s="577"/>
      <c r="R11310" s="577"/>
      <c r="S11310" s="577"/>
    </row>
    <row r="11311" spans="3:19">
      <c r="C11311" s="577"/>
      <c r="R11311" s="577"/>
      <c r="S11311" s="577"/>
    </row>
    <row r="11312" spans="3:19">
      <c r="C11312" s="577"/>
      <c r="R11312" s="577"/>
      <c r="S11312" s="577"/>
    </row>
    <row r="11313" spans="3:19">
      <c r="C11313" s="577"/>
      <c r="R11313" s="577"/>
      <c r="S11313" s="577"/>
    </row>
    <row r="11314" spans="3:19">
      <c r="C11314" s="577"/>
      <c r="R11314" s="577"/>
      <c r="S11314" s="577"/>
    </row>
    <row r="11315" spans="3:19">
      <c r="C11315" s="577"/>
      <c r="R11315" s="577"/>
      <c r="S11315" s="577"/>
    </row>
    <row r="11316" spans="3:19">
      <c r="C11316" s="577"/>
      <c r="R11316" s="577"/>
      <c r="S11316" s="577"/>
    </row>
    <row r="11317" spans="3:19">
      <c r="C11317" s="577"/>
      <c r="R11317" s="577"/>
      <c r="S11317" s="577"/>
    </row>
    <row r="11318" spans="3:19">
      <c r="C11318" s="577"/>
      <c r="R11318" s="577"/>
      <c r="S11318" s="577"/>
    </row>
    <row r="11319" spans="3:19">
      <c r="C11319" s="577"/>
      <c r="R11319" s="577"/>
      <c r="S11319" s="577"/>
    </row>
    <row r="11320" spans="3:19">
      <c r="C11320" s="577"/>
      <c r="R11320" s="577"/>
      <c r="S11320" s="577"/>
    </row>
    <row r="11321" spans="3:19">
      <c r="C11321" s="577"/>
      <c r="R11321" s="577"/>
      <c r="S11321" s="577"/>
    </row>
    <row r="11322" spans="3:19">
      <c r="C11322" s="577"/>
      <c r="R11322" s="577"/>
      <c r="S11322" s="577"/>
    </row>
    <row r="11323" spans="3:19">
      <c r="C11323" s="577"/>
      <c r="R11323" s="577"/>
      <c r="S11323" s="577"/>
    </row>
    <row r="11324" spans="3:19">
      <c r="C11324" s="577"/>
      <c r="R11324" s="577"/>
      <c r="S11324" s="577"/>
    </row>
    <row r="11325" spans="3:19">
      <c r="C11325" s="577"/>
      <c r="R11325" s="577"/>
      <c r="S11325" s="577"/>
    </row>
    <row r="11326" spans="3:19">
      <c r="C11326" s="577"/>
      <c r="R11326" s="577"/>
      <c r="S11326" s="577"/>
    </row>
    <row r="11327" spans="3:19">
      <c r="C11327" s="577"/>
      <c r="R11327" s="577"/>
      <c r="S11327" s="577"/>
    </row>
    <row r="11328" spans="3:19">
      <c r="C11328" s="577"/>
      <c r="R11328" s="577"/>
      <c r="S11328" s="577"/>
    </row>
    <row r="11329" spans="3:19">
      <c r="C11329" s="577"/>
      <c r="R11329" s="577"/>
      <c r="S11329" s="577"/>
    </row>
    <row r="11330" spans="3:19">
      <c r="C11330" s="577"/>
      <c r="R11330" s="577"/>
      <c r="S11330" s="577"/>
    </row>
    <row r="11331" spans="3:19">
      <c r="C11331" s="577"/>
      <c r="R11331" s="577"/>
      <c r="S11331" s="577"/>
    </row>
    <row r="11332" spans="3:19">
      <c r="C11332" s="577"/>
      <c r="R11332" s="577"/>
      <c r="S11332" s="577"/>
    </row>
    <row r="11333" spans="3:19">
      <c r="C11333" s="577"/>
      <c r="R11333" s="577"/>
      <c r="S11333" s="577"/>
    </row>
    <row r="11334" spans="3:19">
      <c r="C11334" s="577"/>
      <c r="R11334" s="577"/>
      <c r="S11334" s="577"/>
    </row>
    <row r="11335" spans="3:19">
      <c r="C11335" s="577"/>
      <c r="R11335" s="577"/>
      <c r="S11335" s="577"/>
    </row>
    <row r="11336" spans="3:19">
      <c r="C11336" s="577"/>
      <c r="R11336" s="577"/>
      <c r="S11336" s="577"/>
    </row>
    <row r="11337" spans="3:19">
      <c r="C11337" s="577"/>
      <c r="R11337" s="577"/>
      <c r="S11337" s="577"/>
    </row>
    <row r="11338" spans="3:19">
      <c r="C11338" s="577"/>
      <c r="R11338" s="577"/>
      <c r="S11338" s="577"/>
    </row>
    <row r="11339" spans="3:19">
      <c r="C11339" s="577"/>
      <c r="R11339" s="577"/>
      <c r="S11339" s="577"/>
    </row>
    <row r="11340" spans="3:19">
      <c r="C11340" s="577"/>
      <c r="R11340" s="577"/>
      <c r="S11340" s="577"/>
    </row>
    <row r="11341" spans="3:19">
      <c r="C11341" s="577"/>
      <c r="R11341" s="577"/>
      <c r="S11341" s="577"/>
    </row>
    <row r="11342" spans="3:19">
      <c r="C11342" s="577"/>
      <c r="R11342" s="577"/>
      <c r="S11342" s="577"/>
    </row>
    <row r="11343" spans="3:19">
      <c r="C11343" s="577"/>
      <c r="R11343" s="577"/>
      <c r="S11343" s="577"/>
    </row>
    <row r="11344" spans="3:19">
      <c r="C11344" s="577"/>
      <c r="R11344" s="577"/>
      <c r="S11344" s="577"/>
    </row>
    <row r="11345" spans="3:19">
      <c r="C11345" s="577"/>
      <c r="R11345" s="577"/>
      <c r="S11345" s="577"/>
    </row>
    <row r="11346" spans="3:19">
      <c r="C11346" s="577"/>
      <c r="R11346" s="577"/>
      <c r="S11346" s="577"/>
    </row>
    <row r="11347" spans="3:19">
      <c r="C11347" s="577"/>
      <c r="R11347" s="577"/>
      <c r="S11347" s="577"/>
    </row>
    <row r="11348" spans="3:19">
      <c r="C11348" s="577"/>
      <c r="R11348" s="577"/>
      <c r="S11348" s="577"/>
    </row>
    <row r="11349" spans="3:19">
      <c r="C11349" s="577"/>
      <c r="R11349" s="577"/>
      <c r="S11349" s="577"/>
    </row>
    <row r="11350" spans="3:19">
      <c r="C11350" s="577"/>
      <c r="R11350" s="577"/>
      <c r="S11350" s="577"/>
    </row>
    <row r="11351" spans="3:19">
      <c r="C11351" s="577"/>
      <c r="R11351" s="577"/>
      <c r="S11351" s="577"/>
    </row>
    <row r="11352" spans="3:19">
      <c r="C11352" s="577"/>
      <c r="R11352" s="577"/>
      <c r="S11352" s="577"/>
    </row>
    <row r="11353" spans="3:19">
      <c r="C11353" s="577"/>
      <c r="R11353" s="577"/>
      <c r="S11353" s="577"/>
    </row>
    <row r="11354" spans="3:19">
      <c r="C11354" s="577"/>
      <c r="R11354" s="577"/>
      <c r="S11354" s="577"/>
    </row>
    <row r="11355" spans="3:19">
      <c r="C11355" s="577"/>
      <c r="R11355" s="577"/>
      <c r="S11355" s="577"/>
    </row>
    <row r="11356" spans="3:19">
      <c r="C11356" s="577"/>
      <c r="R11356" s="577"/>
      <c r="S11356" s="577"/>
    </row>
    <row r="11357" spans="3:19">
      <c r="C11357" s="577"/>
      <c r="R11357" s="577"/>
      <c r="S11357" s="577"/>
    </row>
    <row r="11358" spans="3:19">
      <c r="C11358" s="577"/>
      <c r="R11358" s="577"/>
      <c r="S11358" s="577"/>
    </row>
    <row r="11359" spans="3:19">
      <c r="C11359" s="577"/>
      <c r="R11359" s="577"/>
      <c r="S11359" s="577"/>
    </row>
    <row r="11360" spans="3:19">
      <c r="C11360" s="577"/>
      <c r="R11360" s="577"/>
      <c r="S11360" s="577"/>
    </row>
    <row r="11361" spans="3:19">
      <c r="C11361" s="577"/>
      <c r="R11361" s="577"/>
      <c r="S11361" s="577"/>
    </row>
    <row r="11362" spans="3:19">
      <c r="C11362" s="577"/>
      <c r="R11362" s="577"/>
      <c r="S11362" s="577"/>
    </row>
    <row r="11363" spans="3:19">
      <c r="C11363" s="577"/>
      <c r="R11363" s="577"/>
      <c r="S11363" s="577"/>
    </row>
    <row r="11364" spans="3:19">
      <c r="C11364" s="577"/>
      <c r="R11364" s="577"/>
      <c r="S11364" s="577"/>
    </row>
    <row r="11365" spans="3:19">
      <c r="C11365" s="577"/>
      <c r="R11365" s="577"/>
      <c r="S11365" s="577"/>
    </row>
    <row r="11366" spans="3:19">
      <c r="C11366" s="577"/>
      <c r="R11366" s="577"/>
      <c r="S11366" s="577"/>
    </row>
    <row r="11367" spans="3:19">
      <c r="C11367" s="577"/>
      <c r="R11367" s="577"/>
      <c r="S11367" s="577"/>
    </row>
    <row r="11368" spans="3:19">
      <c r="C11368" s="577"/>
      <c r="R11368" s="577"/>
      <c r="S11368" s="577"/>
    </row>
    <row r="11369" spans="3:19">
      <c r="C11369" s="577"/>
      <c r="R11369" s="577"/>
      <c r="S11369" s="577"/>
    </row>
    <row r="11370" spans="3:19">
      <c r="C11370" s="577"/>
      <c r="R11370" s="577"/>
      <c r="S11370" s="577"/>
    </row>
    <row r="11371" spans="3:19">
      <c r="C11371" s="577"/>
      <c r="R11371" s="577"/>
      <c r="S11371" s="577"/>
    </row>
    <row r="11372" spans="3:19">
      <c r="C11372" s="577"/>
      <c r="R11372" s="577"/>
      <c r="S11372" s="577"/>
    </row>
    <row r="11373" spans="3:19">
      <c r="C11373" s="577"/>
      <c r="R11373" s="577"/>
      <c r="S11373" s="577"/>
    </row>
    <row r="11374" spans="3:19">
      <c r="C11374" s="577"/>
      <c r="R11374" s="577"/>
      <c r="S11374" s="577"/>
    </row>
    <row r="11375" spans="3:19">
      <c r="C11375" s="577"/>
      <c r="R11375" s="577"/>
      <c r="S11375" s="577"/>
    </row>
    <row r="11376" spans="3:19">
      <c r="C11376" s="577"/>
      <c r="R11376" s="577"/>
      <c r="S11376" s="577"/>
    </row>
    <row r="11377" spans="3:19">
      <c r="C11377" s="577"/>
      <c r="R11377" s="577"/>
      <c r="S11377" s="577"/>
    </row>
    <row r="11378" spans="3:19">
      <c r="C11378" s="577"/>
      <c r="R11378" s="577"/>
      <c r="S11378" s="577"/>
    </row>
    <row r="11379" spans="3:19">
      <c r="C11379" s="577"/>
      <c r="R11379" s="577"/>
      <c r="S11379" s="577"/>
    </row>
    <row r="11380" spans="3:19">
      <c r="C11380" s="577"/>
      <c r="R11380" s="577"/>
      <c r="S11380" s="577"/>
    </row>
    <row r="11381" spans="3:19">
      <c r="C11381" s="577"/>
      <c r="R11381" s="577"/>
      <c r="S11381" s="577"/>
    </row>
    <row r="11382" spans="3:19">
      <c r="C11382" s="577"/>
      <c r="R11382" s="577"/>
      <c r="S11382" s="577"/>
    </row>
    <row r="11383" spans="3:19">
      <c r="C11383" s="577"/>
      <c r="R11383" s="577"/>
      <c r="S11383" s="577"/>
    </row>
    <row r="11384" spans="3:19">
      <c r="C11384" s="577"/>
      <c r="R11384" s="577"/>
      <c r="S11384" s="577"/>
    </row>
    <row r="11385" spans="3:19">
      <c r="C11385" s="577"/>
      <c r="R11385" s="577"/>
      <c r="S11385" s="577"/>
    </row>
    <row r="11386" spans="3:19">
      <c r="C11386" s="577"/>
      <c r="R11386" s="577"/>
      <c r="S11386" s="577"/>
    </row>
    <row r="11387" spans="3:19">
      <c r="C11387" s="577"/>
      <c r="R11387" s="577"/>
      <c r="S11387" s="577"/>
    </row>
    <row r="11388" spans="3:19">
      <c r="C11388" s="577"/>
      <c r="R11388" s="577"/>
      <c r="S11388" s="577"/>
    </row>
    <row r="11389" spans="3:19">
      <c r="C11389" s="577"/>
      <c r="R11389" s="577"/>
      <c r="S11389" s="577"/>
    </row>
    <row r="11390" spans="3:19">
      <c r="C11390" s="577"/>
      <c r="R11390" s="577"/>
      <c r="S11390" s="577"/>
    </row>
    <row r="11391" spans="3:19">
      <c r="C11391" s="577"/>
      <c r="R11391" s="577"/>
      <c r="S11391" s="577"/>
    </row>
    <row r="11392" spans="3:19">
      <c r="C11392" s="577"/>
      <c r="R11392" s="577"/>
      <c r="S11392" s="577"/>
    </row>
    <row r="11393" spans="3:19">
      <c r="C11393" s="577"/>
      <c r="R11393" s="577"/>
      <c r="S11393" s="577"/>
    </row>
    <row r="11394" spans="3:19">
      <c r="C11394" s="577"/>
      <c r="R11394" s="577"/>
      <c r="S11394" s="577"/>
    </row>
    <row r="11395" spans="3:19">
      <c r="C11395" s="577"/>
      <c r="R11395" s="577"/>
      <c r="S11395" s="577"/>
    </row>
    <row r="11396" spans="3:19">
      <c r="C11396" s="577"/>
      <c r="R11396" s="577"/>
      <c r="S11396" s="577"/>
    </row>
    <row r="11397" spans="3:19">
      <c r="C11397" s="577"/>
      <c r="R11397" s="577"/>
      <c r="S11397" s="577"/>
    </row>
    <row r="11398" spans="3:19">
      <c r="C11398" s="577"/>
      <c r="R11398" s="577"/>
      <c r="S11398" s="577"/>
    </row>
    <row r="11399" spans="3:19">
      <c r="C11399" s="577"/>
      <c r="R11399" s="577"/>
      <c r="S11399" s="577"/>
    </row>
    <row r="11400" spans="3:19">
      <c r="C11400" s="577"/>
      <c r="R11400" s="577"/>
      <c r="S11400" s="577"/>
    </row>
    <row r="11401" spans="3:19">
      <c r="C11401" s="577"/>
      <c r="R11401" s="577"/>
      <c r="S11401" s="577"/>
    </row>
    <row r="11402" spans="3:19">
      <c r="C11402" s="577"/>
      <c r="R11402" s="577"/>
      <c r="S11402" s="577"/>
    </row>
    <row r="11403" spans="3:19">
      <c r="C11403" s="577"/>
      <c r="R11403" s="577"/>
      <c r="S11403" s="577"/>
    </row>
    <row r="11404" spans="3:19">
      <c r="C11404" s="577"/>
      <c r="R11404" s="577"/>
      <c r="S11404" s="577"/>
    </row>
    <row r="11405" spans="3:19">
      <c r="C11405" s="577"/>
      <c r="R11405" s="577"/>
      <c r="S11405" s="577"/>
    </row>
    <row r="11406" spans="3:19">
      <c r="C11406" s="577"/>
      <c r="R11406" s="577"/>
      <c r="S11406" s="577"/>
    </row>
    <row r="11407" spans="3:19">
      <c r="C11407" s="577"/>
      <c r="R11407" s="577"/>
      <c r="S11407" s="577"/>
    </row>
    <row r="11408" spans="3:19">
      <c r="C11408" s="577"/>
      <c r="R11408" s="577"/>
      <c r="S11408" s="577"/>
    </row>
    <row r="11409" spans="3:19">
      <c r="C11409" s="577"/>
      <c r="R11409" s="577"/>
      <c r="S11409" s="577"/>
    </row>
    <row r="11410" spans="3:19">
      <c r="C11410" s="577"/>
      <c r="R11410" s="577"/>
      <c r="S11410" s="577"/>
    </row>
    <row r="11411" spans="3:19">
      <c r="C11411" s="577"/>
      <c r="R11411" s="577"/>
      <c r="S11411" s="577"/>
    </row>
    <row r="11412" spans="3:19">
      <c r="C11412" s="577"/>
      <c r="R11412" s="577"/>
      <c r="S11412" s="577"/>
    </row>
    <row r="11413" spans="3:19">
      <c r="C11413" s="577"/>
      <c r="R11413" s="577"/>
      <c r="S11413" s="577"/>
    </row>
    <row r="11414" spans="3:19">
      <c r="C11414" s="577"/>
      <c r="R11414" s="577"/>
      <c r="S11414" s="577"/>
    </row>
    <row r="11415" spans="3:19">
      <c r="C11415" s="577"/>
      <c r="R11415" s="577"/>
      <c r="S11415" s="577"/>
    </row>
    <row r="11416" spans="3:19">
      <c r="C11416" s="577"/>
      <c r="R11416" s="577"/>
      <c r="S11416" s="577"/>
    </row>
    <row r="11417" spans="3:19">
      <c r="C11417" s="577"/>
      <c r="R11417" s="577"/>
      <c r="S11417" s="577"/>
    </row>
    <row r="11418" spans="3:19">
      <c r="C11418" s="577"/>
      <c r="R11418" s="577"/>
      <c r="S11418" s="577"/>
    </row>
    <row r="11419" spans="3:19">
      <c r="C11419" s="577"/>
      <c r="R11419" s="577"/>
      <c r="S11419" s="577"/>
    </row>
    <row r="11420" spans="3:19">
      <c r="C11420" s="577"/>
      <c r="R11420" s="577"/>
      <c r="S11420" s="577"/>
    </row>
    <row r="11421" spans="3:19">
      <c r="C11421" s="577"/>
      <c r="R11421" s="577"/>
      <c r="S11421" s="577"/>
    </row>
    <row r="11422" spans="3:19">
      <c r="C11422" s="577"/>
      <c r="R11422" s="577"/>
      <c r="S11422" s="577"/>
    </row>
    <row r="11423" spans="3:19">
      <c r="C11423" s="577"/>
      <c r="R11423" s="577"/>
      <c r="S11423" s="577"/>
    </row>
    <row r="11424" spans="3:19">
      <c r="C11424" s="577"/>
      <c r="R11424" s="577"/>
      <c r="S11424" s="577"/>
    </row>
    <row r="11425" spans="3:19">
      <c r="C11425" s="577"/>
      <c r="R11425" s="577"/>
      <c r="S11425" s="577"/>
    </row>
    <row r="11426" spans="3:19">
      <c r="C11426" s="577"/>
      <c r="R11426" s="577"/>
      <c r="S11426" s="577"/>
    </row>
    <row r="11427" spans="3:19">
      <c r="C11427" s="577"/>
      <c r="R11427" s="577"/>
      <c r="S11427" s="577"/>
    </row>
    <row r="11428" spans="3:19">
      <c r="C11428" s="577"/>
      <c r="R11428" s="577"/>
      <c r="S11428" s="577"/>
    </row>
    <row r="11429" spans="3:19">
      <c r="C11429" s="577"/>
      <c r="R11429" s="577"/>
      <c r="S11429" s="577"/>
    </row>
    <row r="11430" spans="3:19">
      <c r="C11430" s="577"/>
      <c r="R11430" s="577"/>
      <c r="S11430" s="577"/>
    </row>
    <row r="11431" spans="3:19">
      <c r="C11431" s="577"/>
      <c r="R11431" s="577"/>
      <c r="S11431" s="577"/>
    </row>
    <row r="11432" spans="3:19">
      <c r="C11432" s="577"/>
      <c r="R11432" s="577"/>
      <c r="S11432" s="577"/>
    </row>
    <row r="11433" spans="3:19">
      <c r="C11433" s="577"/>
      <c r="R11433" s="577"/>
      <c r="S11433" s="577"/>
    </row>
    <row r="11434" spans="3:19">
      <c r="C11434" s="577"/>
      <c r="R11434" s="577"/>
      <c r="S11434" s="577"/>
    </row>
    <row r="11435" spans="3:19">
      <c r="C11435" s="577"/>
      <c r="R11435" s="577"/>
      <c r="S11435" s="577"/>
    </row>
    <row r="11436" spans="3:19">
      <c r="C11436" s="577"/>
      <c r="R11436" s="577"/>
      <c r="S11436" s="577"/>
    </row>
    <row r="11437" spans="3:19">
      <c r="C11437" s="577"/>
      <c r="R11437" s="577"/>
      <c r="S11437" s="577"/>
    </row>
    <row r="11438" spans="3:19">
      <c r="C11438" s="577"/>
      <c r="R11438" s="577"/>
      <c r="S11438" s="577"/>
    </row>
    <row r="11439" spans="3:19">
      <c r="C11439" s="577"/>
      <c r="R11439" s="577"/>
      <c r="S11439" s="577"/>
    </row>
    <row r="11440" spans="3:19">
      <c r="C11440" s="577"/>
      <c r="R11440" s="577"/>
      <c r="S11440" s="577"/>
    </row>
    <row r="11441" spans="3:19">
      <c r="C11441" s="577"/>
      <c r="R11441" s="577"/>
      <c r="S11441" s="577"/>
    </row>
    <row r="11442" spans="3:19">
      <c r="C11442" s="577"/>
      <c r="R11442" s="577"/>
      <c r="S11442" s="577"/>
    </row>
    <row r="11443" spans="3:19">
      <c r="C11443" s="577"/>
      <c r="R11443" s="577"/>
      <c r="S11443" s="577"/>
    </row>
    <row r="11444" spans="3:19">
      <c r="C11444" s="577"/>
      <c r="R11444" s="577"/>
      <c r="S11444" s="577"/>
    </row>
    <row r="11445" spans="3:19">
      <c r="C11445" s="577"/>
      <c r="R11445" s="577"/>
      <c r="S11445" s="577"/>
    </row>
    <row r="11446" spans="3:19">
      <c r="C11446" s="577"/>
      <c r="R11446" s="577"/>
      <c r="S11446" s="577"/>
    </row>
    <row r="11447" spans="3:19">
      <c r="C11447" s="577"/>
      <c r="R11447" s="577"/>
      <c r="S11447" s="577"/>
    </row>
    <row r="11448" spans="3:19">
      <c r="C11448" s="577"/>
      <c r="R11448" s="577"/>
      <c r="S11448" s="577"/>
    </row>
    <row r="11449" spans="3:19">
      <c r="C11449" s="577"/>
      <c r="R11449" s="577"/>
      <c r="S11449" s="577"/>
    </row>
    <row r="11450" spans="3:19">
      <c r="C11450" s="577"/>
      <c r="R11450" s="577"/>
      <c r="S11450" s="577"/>
    </row>
    <row r="11451" spans="3:19">
      <c r="C11451" s="577"/>
      <c r="R11451" s="577"/>
      <c r="S11451" s="577"/>
    </row>
    <row r="11452" spans="3:19">
      <c r="C11452" s="577"/>
      <c r="R11452" s="577"/>
      <c r="S11452" s="577"/>
    </row>
    <row r="11453" spans="3:19">
      <c r="C11453" s="577"/>
      <c r="R11453" s="577"/>
      <c r="S11453" s="577"/>
    </row>
    <row r="11454" spans="3:19">
      <c r="C11454" s="577"/>
      <c r="R11454" s="577"/>
      <c r="S11454" s="577"/>
    </row>
    <row r="11455" spans="3:19">
      <c r="C11455" s="577"/>
      <c r="R11455" s="577"/>
      <c r="S11455" s="577"/>
    </row>
    <row r="11456" spans="3:19">
      <c r="C11456" s="577"/>
      <c r="R11456" s="577"/>
      <c r="S11456" s="577"/>
    </row>
    <row r="11457" spans="3:19">
      <c r="C11457" s="577"/>
      <c r="R11457" s="577"/>
      <c r="S11457" s="577"/>
    </row>
    <row r="11458" spans="3:19">
      <c r="C11458" s="577"/>
      <c r="R11458" s="577"/>
      <c r="S11458" s="577"/>
    </row>
    <row r="11459" spans="3:19">
      <c r="C11459" s="577"/>
      <c r="R11459" s="577"/>
      <c r="S11459" s="577"/>
    </row>
    <row r="11460" spans="3:19">
      <c r="C11460" s="577"/>
      <c r="R11460" s="577"/>
      <c r="S11460" s="577"/>
    </row>
    <row r="11461" spans="3:19">
      <c r="C11461" s="577"/>
      <c r="R11461" s="577"/>
      <c r="S11461" s="577"/>
    </row>
    <row r="11462" spans="3:19">
      <c r="C11462" s="577"/>
      <c r="R11462" s="577"/>
      <c r="S11462" s="577"/>
    </row>
    <row r="11463" spans="3:19">
      <c r="C11463" s="577"/>
      <c r="R11463" s="577"/>
      <c r="S11463" s="577"/>
    </row>
    <row r="11464" spans="3:19">
      <c r="C11464" s="577"/>
      <c r="R11464" s="577"/>
      <c r="S11464" s="577"/>
    </row>
    <row r="11465" spans="3:19">
      <c r="C11465" s="577"/>
      <c r="R11465" s="577"/>
      <c r="S11465" s="577"/>
    </row>
    <row r="11466" spans="3:19">
      <c r="C11466" s="577"/>
      <c r="R11466" s="577"/>
      <c r="S11466" s="577"/>
    </row>
    <row r="11467" spans="3:19">
      <c r="C11467" s="577"/>
      <c r="R11467" s="577"/>
      <c r="S11467" s="577"/>
    </row>
    <row r="11468" spans="3:19">
      <c r="C11468" s="577"/>
      <c r="R11468" s="577"/>
      <c r="S11468" s="577"/>
    </row>
    <row r="11469" spans="3:19">
      <c r="C11469" s="577"/>
      <c r="R11469" s="577"/>
      <c r="S11469" s="577"/>
    </row>
    <row r="11470" spans="3:19">
      <c r="C11470" s="577"/>
      <c r="R11470" s="577"/>
      <c r="S11470" s="577"/>
    </row>
    <row r="11471" spans="3:19">
      <c r="C11471" s="577"/>
      <c r="R11471" s="577"/>
      <c r="S11471" s="577"/>
    </row>
    <row r="11472" spans="3:19">
      <c r="C11472" s="577"/>
      <c r="R11472" s="577"/>
      <c r="S11472" s="577"/>
    </row>
    <row r="11473" spans="3:19">
      <c r="C11473" s="577"/>
      <c r="R11473" s="577"/>
      <c r="S11473" s="577"/>
    </row>
    <row r="11474" spans="3:19">
      <c r="C11474" s="577"/>
      <c r="R11474" s="577"/>
      <c r="S11474" s="577"/>
    </row>
    <row r="11475" spans="3:19">
      <c r="C11475" s="577"/>
      <c r="R11475" s="577"/>
      <c r="S11475" s="577"/>
    </row>
    <row r="11476" spans="3:19">
      <c r="C11476" s="577"/>
      <c r="R11476" s="577"/>
      <c r="S11476" s="577"/>
    </row>
    <row r="11477" spans="3:19">
      <c r="C11477" s="577"/>
      <c r="R11477" s="577"/>
      <c r="S11477" s="577"/>
    </row>
    <row r="11478" spans="3:19">
      <c r="C11478" s="577"/>
      <c r="R11478" s="577"/>
      <c r="S11478" s="577"/>
    </row>
    <row r="11479" spans="3:19">
      <c r="C11479" s="577"/>
      <c r="R11479" s="577"/>
      <c r="S11479" s="577"/>
    </row>
    <row r="11480" spans="3:19">
      <c r="C11480" s="577"/>
      <c r="R11480" s="577"/>
      <c r="S11480" s="577"/>
    </row>
    <row r="11481" spans="3:19">
      <c r="C11481" s="577"/>
      <c r="R11481" s="577"/>
      <c r="S11481" s="577"/>
    </row>
    <row r="11482" spans="3:19">
      <c r="C11482" s="577"/>
      <c r="R11482" s="577"/>
      <c r="S11482" s="577"/>
    </row>
    <row r="11483" spans="3:19">
      <c r="C11483" s="577"/>
      <c r="R11483" s="577"/>
      <c r="S11483" s="577"/>
    </row>
    <row r="11484" spans="3:19">
      <c r="C11484" s="577"/>
      <c r="R11484" s="577"/>
      <c r="S11484" s="577"/>
    </row>
    <row r="11485" spans="3:19">
      <c r="C11485" s="577"/>
      <c r="R11485" s="577"/>
      <c r="S11485" s="577"/>
    </row>
    <row r="11486" spans="3:19">
      <c r="C11486" s="577"/>
      <c r="R11486" s="577"/>
      <c r="S11486" s="577"/>
    </row>
    <row r="11487" spans="3:19">
      <c r="C11487" s="577"/>
      <c r="R11487" s="577"/>
      <c r="S11487" s="577"/>
    </row>
    <row r="11488" spans="3:19">
      <c r="C11488" s="577"/>
      <c r="R11488" s="577"/>
      <c r="S11488" s="577"/>
    </row>
    <row r="11489" spans="3:19">
      <c r="C11489" s="577"/>
      <c r="R11489" s="577"/>
      <c r="S11489" s="577"/>
    </row>
    <row r="11490" spans="3:19">
      <c r="C11490" s="577"/>
      <c r="R11490" s="577"/>
      <c r="S11490" s="577"/>
    </row>
    <row r="11491" spans="3:19">
      <c r="C11491" s="577"/>
      <c r="R11491" s="577"/>
      <c r="S11491" s="577"/>
    </row>
    <row r="11492" spans="3:19">
      <c r="C11492" s="577"/>
      <c r="R11492" s="577"/>
      <c r="S11492" s="577"/>
    </row>
    <row r="11493" spans="3:19">
      <c r="C11493" s="577"/>
      <c r="R11493" s="577"/>
      <c r="S11493" s="577"/>
    </row>
    <row r="11494" spans="3:19">
      <c r="C11494" s="577"/>
      <c r="R11494" s="577"/>
      <c r="S11494" s="577"/>
    </row>
    <row r="11495" spans="3:19">
      <c r="C11495" s="577"/>
      <c r="R11495" s="577"/>
      <c r="S11495" s="577"/>
    </row>
    <row r="11496" spans="3:19">
      <c r="C11496" s="577"/>
      <c r="R11496" s="577"/>
      <c r="S11496" s="577"/>
    </row>
    <row r="11497" spans="3:19">
      <c r="C11497" s="577"/>
      <c r="R11497" s="577"/>
      <c r="S11497" s="577"/>
    </row>
    <row r="11498" spans="3:19">
      <c r="C11498" s="577"/>
      <c r="R11498" s="577"/>
      <c r="S11498" s="577"/>
    </row>
    <row r="11499" spans="3:19">
      <c r="C11499" s="577"/>
      <c r="R11499" s="577"/>
      <c r="S11499" s="577"/>
    </row>
    <row r="11500" spans="3:19">
      <c r="C11500" s="577"/>
      <c r="R11500" s="577"/>
      <c r="S11500" s="577"/>
    </row>
    <row r="11501" spans="3:19">
      <c r="C11501" s="577"/>
      <c r="R11501" s="577"/>
      <c r="S11501" s="577"/>
    </row>
    <row r="11502" spans="3:19">
      <c r="C11502" s="577"/>
      <c r="R11502" s="577"/>
      <c r="S11502" s="577"/>
    </row>
    <row r="11503" spans="3:19">
      <c r="C11503" s="577"/>
      <c r="R11503" s="577"/>
      <c r="S11503" s="577"/>
    </row>
    <row r="11504" spans="3:19">
      <c r="C11504" s="577"/>
      <c r="R11504" s="577"/>
      <c r="S11504" s="577"/>
    </row>
    <row r="11505" spans="3:19">
      <c r="C11505" s="577"/>
      <c r="R11505" s="577"/>
      <c r="S11505" s="577"/>
    </row>
    <row r="11506" spans="3:19">
      <c r="C11506" s="577"/>
      <c r="R11506" s="577"/>
      <c r="S11506" s="577"/>
    </row>
    <row r="11507" spans="3:19">
      <c r="C11507" s="577"/>
      <c r="R11507" s="577"/>
      <c r="S11507" s="577"/>
    </row>
    <row r="11508" spans="3:19">
      <c r="C11508" s="577"/>
      <c r="R11508" s="577"/>
      <c r="S11508" s="577"/>
    </row>
    <row r="11509" spans="3:19">
      <c r="C11509" s="577"/>
      <c r="R11509" s="577"/>
      <c r="S11509" s="577"/>
    </row>
    <row r="11510" spans="3:19">
      <c r="C11510" s="577"/>
      <c r="R11510" s="577"/>
      <c r="S11510" s="577"/>
    </row>
    <row r="11511" spans="3:19">
      <c r="C11511" s="577"/>
      <c r="R11511" s="577"/>
      <c r="S11511" s="577"/>
    </row>
    <row r="11512" spans="3:19">
      <c r="C11512" s="577"/>
      <c r="R11512" s="577"/>
      <c r="S11512" s="577"/>
    </row>
    <row r="11513" spans="3:19">
      <c r="C11513" s="577"/>
      <c r="R11513" s="577"/>
      <c r="S11513" s="577"/>
    </row>
    <row r="11514" spans="3:19">
      <c r="C11514" s="577"/>
      <c r="R11514" s="577"/>
      <c r="S11514" s="577"/>
    </row>
    <row r="11515" spans="3:19">
      <c r="C11515" s="577"/>
      <c r="R11515" s="577"/>
      <c r="S11515" s="577"/>
    </row>
    <row r="11516" spans="3:19">
      <c r="C11516" s="577"/>
      <c r="K11516" s="577"/>
      <c r="R11516" s="577"/>
      <c r="S11516" s="577"/>
    </row>
    <row r="11517" spans="3:19">
      <c r="C11517" s="577"/>
      <c r="R11517" s="577"/>
      <c r="S11517" s="577"/>
    </row>
    <row r="11518" spans="3:19">
      <c r="C11518" s="577"/>
      <c r="R11518" s="577"/>
      <c r="S11518" s="577"/>
    </row>
    <row r="11519" spans="3:19">
      <c r="C11519" s="577"/>
      <c r="R11519" s="577"/>
      <c r="S11519" s="577"/>
    </row>
    <row r="11520" spans="3:19">
      <c r="C11520" s="577"/>
      <c r="R11520" s="577"/>
      <c r="S11520" s="577"/>
    </row>
    <row r="11521" spans="3:19">
      <c r="C11521" s="577"/>
      <c r="R11521" s="577"/>
      <c r="S11521" s="577"/>
    </row>
    <row r="11522" spans="3:19">
      <c r="C11522" s="577"/>
      <c r="R11522" s="577"/>
      <c r="S11522" s="577"/>
    </row>
    <row r="11523" spans="3:19">
      <c r="C11523" s="577"/>
      <c r="R11523" s="577"/>
      <c r="S11523" s="577"/>
    </row>
    <row r="11524" spans="3:19">
      <c r="C11524" s="577"/>
      <c r="R11524" s="577"/>
      <c r="S11524" s="577"/>
    </row>
    <row r="11525" spans="3:19">
      <c r="C11525" s="577"/>
      <c r="R11525" s="577"/>
      <c r="S11525" s="577"/>
    </row>
    <row r="11526" spans="3:19">
      <c r="C11526" s="577"/>
      <c r="R11526" s="577"/>
      <c r="S11526" s="577"/>
    </row>
    <row r="11527" spans="3:19">
      <c r="C11527" s="577"/>
      <c r="R11527" s="577"/>
      <c r="S11527" s="577"/>
    </row>
    <row r="11528" spans="3:19">
      <c r="C11528" s="577"/>
      <c r="R11528" s="577"/>
      <c r="S11528" s="577"/>
    </row>
    <row r="11529" spans="3:19">
      <c r="C11529" s="577"/>
      <c r="R11529" s="577"/>
      <c r="S11529" s="577"/>
    </row>
    <row r="11530" spans="3:19">
      <c r="C11530" s="577"/>
      <c r="R11530" s="577"/>
      <c r="S11530" s="577"/>
    </row>
    <row r="11531" spans="3:19">
      <c r="C11531" s="577"/>
      <c r="R11531" s="577"/>
      <c r="S11531" s="577"/>
    </row>
    <row r="11532" spans="3:19">
      <c r="C11532" s="577"/>
      <c r="R11532" s="577"/>
      <c r="S11532" s="577"/>
    </row>
    <row r="11533" spans="3:19">
      <c r="C11533" s="577"/>
      <c r="R11533" s="577"/>
      <c r="S11533" s="577"/>
    </row>
    <row r="11534" spans="3:19">
      <c r="C11534" s="577"/>
      <c r="R11534" s="577"/>
      <c r="S11534" s="577"/>
    </row>
    <row r="11535" spans="3:19">
      <c r="C11535" s="577"/>
      <c r="R11535" s="577"/>
      <c r="S11535" s="577"/>
    </row>
    <row r="11536" spans="3:19">
      <c r="C11536" s="577"/>
      <c r="R11536" s="577"/>
      <c r="S11536" s="577"/>
    </row>
    <row r="11537" spans="3:19">
      <c r="C11537" s="577"/>
      <c r="R11537" s="577"/>
      <c r="S11537" s="577"/>
    </row>
    <row r="11538" spans="3:19">
      <c r="C11538" s="577"/>
      <c r="R11538" s="577"/>
      <c r="S11538" s="577"/>
    </row>
    <row r="11539" spans="3:19">
      <c r="C11539" s="577"/>
      <c r="R11539" s="577"/>
      <c r="S11539" s="577"/>
    </row>
    <row r="11540" spans="3:19">
      <c r="C11540" s="577"/>
      <c r="R11540" s="577"/>
      <c r="S11540" s="577"/>
    </row>
    <row r="11541" spans="3:19">
      <c r="C11541" s="577"/>
      <c r="R11541" s="577"/>
      <c r="S11541" s="577"/>
    </row>
    <row r="11542" spans="3:19">
      <c r="C11542" s="577"/>
      <c r="R11542" s="577"/>
      <c r="S11542" s="577"/>
    </row>
    <row r="11543" spans="3:19">
      <c r="C11543" s="577"/>
      <c r="R11543" s="577"/>
      <c r="S11543" s="577"/>
    </row>
    <row r="11544" spans="3:19">
      <c r="C11544" s="577"/>
      <c r="R11544" s="577"/>
      <c r="S11544" s="577"/>
    </row>
    <row r="11545" spans="3:19">
      <c r="C11545" s="577"/>
      <c r="R11545" s="577"/>
      <c r="S11545" s="577"/>
    </row>
    <row r="11546" spans="3:19">
      <c r="C11546" s="577"/>
      <c r="R11546" s="577"/>
      <c r="S11546" s="577"/>
    </row>
    <row r="11547" spans="3:19">
      <c r="C11547" s="577"/>
      <c r="R11547" s="577"/>
      <c r="S11547" s="577"/>
    </row>
    <row r="11548" spans="3:19">
      <c r="C11548" s="577"/>
      <c r="R11548" s="577"/>
      <c r="S11548" s="577"/>
    </row>
    <row r="11549" spans="3:19">
      <c r="C11549" s="577"/>
      <c r="R11549" s="577"/>
      <c r="S11549" s="577"/>
    </row>
    <row r="11550" spans="3:19">
      <c r="C11550" s="577"/>
      <c r="R11550" s="577"/>
      <c r="S11550" s="577"/>
    </row>
    <row r="11551" spans="3:19">
      <c r="C11551" s="577"/>
      <c r="R11551" s="577"/>
      <c r="S11551" s="577"/>
    </row>
    <row r="11552" spans="3:19">
      <c r="C11552" s="577"/>
      <c r="R11552" s="577"/>
      <c r="S11552" s="577"/>
    </row>
    <row r="11553" spans="3:19">
      <c r="C11553" s="577"/>
      <c r="R11553" s="577"/>
      <c r="S11553" s="577"/>
    </row>
    <row r="11554" spans="3:19">
      <c r="C11554" s="577"/>
      <c r="R11554" s="577"/>
      <c r="S11554" s="577"/>
    </row>
    <row r="11555" spans="3:19">
      <c r="C11555" s="577"/>
      <c r="R11555" s="577"/>
      <c r="S11555" s="577"/>
    </row>
    <row r="11556" spans="3:19">
      <c r="C11556" s="577"/>
      <c r="R11556" s="577"/>
      <c r="S11556" s="577"/>
    </row>
    <row r="11557" spans="3:19">
      <c r="C11557" s="577"/>
      <c r="K11557" s="577"/>
      <c r="R11557" s="577"/>
      <c r="S11557" s="577"/>
    </row>
    <row r="11558" spans="3:19">
      <c r="C11558" s="577"/>
      <c r="R11558" s="577"/>
      <c r="S11558" s="577"/>
    </row>
    <row r="11559" spans="3:19">
      <c r="C11559" s="577"/>
      <c r="R11559" s="577"/>
      <c r="S11559" s="577"/>
    </row>
    <row r="11560" spans="3:19">
      <c r="C11560" s="577"/>
      <c r="R11560" s="577"/>
      <c r="S11560" s="577"/>
    </row>
    <row r="11561" spans="3:19">
      <c r="C11561" s="577"/>
      <c r="R11561" s="577"/>
      <c r="S11561" s="577"/>
    </row>
    <row r="11562" spans="3:19">
      <c r="C11562" s="577"/>
      <c r="R11562" s="577"/>
      <c r="S11562" s="577"/>
    </row>
    <row r="11563" spans="3:19">
      <c r="C11563" s="577"/>
      <c r="R11563" s="577"/>
      <c r="S11563" s="577"/>
    </row>
    <row r="11564" spans="3:19">
      <c r="C11564" s="577"/>
      <c r="R11564" s="577"/>
      <c r="S11564" s="577"/>
    </row>
    <row r="11565" spans="3:19">
      <c r="C11565" s="577"/>
      <c r="R11565" s="577"/>
      <c r="S11565" s="577"/>
    </row>
    <row r="11566" spans="3:19">
      <c r="C11566" s="577"/>
      <c r="K11566" s="577"/>
      <c r="R11566" s="577"/>
      <c r="S11566" s="577"/>
    </row>
    <row r="11567" spans="3:19">
      <c r="C11567" s="577"/>
      <c r="R11567" s="577"/>
      <c r="S11567" s="577"/>
    </row>
    <row r="11568" spans="3:19">
      <c r="C11568" s="577"/>
      <c r="R11568" s="577"/>
      <c r="S11568" s="577"/>
    </row>
    <row r="11569" spans="3:19">
      <c r="C11569" s="577"/>
      <c r="R11569" s="577"/>
      <c r="S11569" s="577"/>
    </row>
    <row r="11570" spans="3:19">
      <c r="C11570" s="577"/>
      <c r="R11570" s="577"/>
      <c r="S11570" s="577"/>
    </row>
    <row r="11571" spans="3:19">
      <c r="C11571" s="577"/>
      <c r="R11571" s="577"/>
      <c r="S11571" s="577"/>
    </row>
    <row r="11572" spans="3:19">
      <c r="C11572" s="577"/>
      <c r="R11572" s="577"/>
      <c r="S11572" s="577"/>
    </row>
    <row r="11573" spans="3:19">
      <c r="C11573" s="577"/>
      <c r="R11573" s="577"/>
      <c r="S11573" s="577"/>
    </row>
    <row r="11574" spans="3:19">
      <c r="C11574" s="577"/>
      <c r="R11574" s="577"/>
      <c r="S11574" s="577"/>
    </row>
    <row r="11575" spans="3:19">
      <c r="C11575" s="577"/>
      <c r="R11575" s="577"/>
      <c r="S11575" s="577"/>
    </row>
    <row r="11576" spans="3:19">
      <c r="C11576" s="577"/>
      <c r="R11576" s="577"/>
      <c r="S11576" s="577"/>
    </row>
    <row r="11577" spans="3:19">
      <c r="C11577" s="577"/>
      <c r="R11577" s="577"/>
      <c r="S11577" s="577"/>
    </row>
    <row r="11578" spans="3:19">
      <c r="C11578" s="577"/>
      <c r="R11578" s="577"/>
      <c r="S11578" s="577"/>
    </row>
    <row r="11579" spans="3:19">
      <c r="C11579" s="577"/>
      <c r="R11579" s="577"/>
      <c r="S11579" s="577"/>
    </row>
    <row r="11580" spans="3:19">
      <c r="C11580" s="577"/>
      <c r="R11580" s="577"/>
      <c r="S11580" s="577"/>
    </row>
    <row r="11581" spans="3:19">
      <c r="C11581" s="577"/>
      <c r="R11581" s="577"/>
      <c r="S11581" s="577"/>
    </row>
    <row r="11582" spans="3:19">
      <c r="C11582" s="577"/>
      <c r="R11582" s="577"/>
      <c r="S11582" s="577"/>
    </row>
    <row r="11583" spans="3:19">
      <c r="C11583" s="577"/>
      <c r="R11583" s="577"/>
      <c r="S11583" s="577"/>
    </row>
    <row r="11584" spans="3:19">
      <c r="C11584" s="577"/>
      <c r="R11584" s="577"/>
      <c r="S11584" s="577"/>
    </row>
    <row r="11585" spans="3:19">
      <c r="C11585" s="577"/>
      <c r="R11585" s="577"/>
      <c r="S11585" s="577"/>
    </row>
    <row r="11586" spans="3:19">
      <c r="C11586" s="577"/>
      <c r="R11586" s="577"/>
      <c r="S11586" s="577"/>
    </row>
    <row r="11587" spans="3:19">
      <c r="C11587" s="577"/>
      <c r="R11587" s="577"/>
      <c r="S11587" s="577"/>
    </row>
    <row r="11588" spans="3:19">
      <c r="C11588" s="577"/>
      <c r="R11588" s="577"/>
      <c r="S11588" s="577"/>
    </row>
    <row r="11589" spans="3:19">
      <c r="C11589" s="577"/>
      <c r="R11589" s="577"/>
      <c r="S11589" s="577"/>
    </row>
    <row r="11590" spans="3:19">
      <c r="C11590" s="577"/>
      <c r="R11590" s="577"/>
      <c r="S11590" s="577"/>
    </row>
    <row r="11591" spans="3:19">
      <c r="C11591" s="577"/>
      <c r="R11591" s="577"/>
      <c r="S11591" s="577"/>
    </row>
    <row r="11592" spans="3:19">
      <c r="C11592" s="577"/>
      <c r="R11592" s="577"/>
      <c r="S11592" s="577"/>
    </row>
    <row r="11593" spans="3:19">
      <c r="C11593" s="577"/>
      <c r="R11593" s="577"/>
      <c r="S11593" s="577"/>
    </row>
    <row r="11594" spans="3:19">
      <c r="C11594" s="577"/>
      <c r="R11594" s="577"/>
      <c r="S11594" s="577"/>
    </row>
    <row r="11595" spans="3:19">
      <c r="C11595" s="577"/>
      <c r="R11595" s="577"/>
      <c r="S11595" s="577"/>
    </row>
    <row r="11596" spans="3:19">
      <c r="C11596" s="577"/>
      <c r="R11596" s="577"/>
      <c r="S11596" s="577"/>
    </row>
    <row r="11597" spans="3:19">
      <c r="C11597" s="577"/>
      <c r="R11597" s="577"/>
      <c r="S11597" s="577"/>
    </row>
    <row r="11598" spans="3:19">
      <c r="C11598" s="577"/>
      <c r="R11598" s="577"/>
      <c r="S11598" s="577"/>
    </row>
    <row r="11599" spans="3:19">
      <c r="C11599" s="577"/>
      <c r="R11599" s="577"/>
      <c r="S11599" s="577"/>
    </row>
    <row r="11600" spans="3:19">
      <c r="C11600" s="577"/>
      <c r="R11600" s="577"/>
      <c r="S11600" s="577"/>
    </row>
    <row r="11601" spans="3:19">
      <c r="C11601" s="577"/>
      <c r="R11601" s="577"/>
      <c r="S11601" s="577"/>
    </row>
    <row r="11602" spans="3:19">
      <c r="C11602" s="577"/>
      <c r="R11602" s="577"/>
      <c r="S11602" s="577"/>
    </row>
    <row r="11603" spans="3:19">
      <c r="C11603" s="577"/>
      <c r="R11603" s="577"/>
      <c r="S11603" s="577"/>
    </row>
    <row r="11604" spans="3:19">
      <c r="C11604" s="577"/>
      <c r="R11604" s="577"/>
      <c r="S11604" s="577"/>
    </row>
    <row r="11605" spans="3:19">
      <c r="C11605" s="577"/>
      <c r="R11605" s="577"/>
      <c r="S11605" s="577"/>
    </row>
    <row r="11606" spans="3:19">
      <c r="C11606" s="577"/>
      <c r="R11606" s="577"/>
      <c r="S11606" s="577"/>
    </row>
    <row r="11607" spans="3:19">
      <c r="C11607" s="577"/>
      <c r="K11607" s="577"/>
      <c r="R11607" s="577"/>
      <c r="S11607" s="577"/>
    </row>
    <row r="11608" spans="3:19">
      <c r="C11608" s="577"/>
      <c r="R11608" s="577"/>
      <c r="S11608" s="577"/>
    </row>
    <row r="11609" spans="3:19">
      <c r="C11609" s="577"/>
      <c r="R11609" s="577"/>
      <c r="S11609" s="577"/>
    </row>
    <row r="11610" spans="3:19">
      <c r="C11610" s="577"/>
      <c r="R11610" s="577"/>
      <c r="S11610" s="577"/>
    </row>
    <row r="11611" spans="3:19">
      <c r="C11611" s="577"/>
      <c r="R11611" s="577"/>
      <c r="S11611" s="577"/>
    </row>
    <row r="11612" spans="3:19">
      <c r="C11612" s="577"/>
      <c r="R11612" s="577"/>
      <c r="S11612" s="577"/>
    </row>
    <row r="11613" spans="3:19">
      <c r="C11613" s="577"/>
      <c r="R11613" s="577"/>
      <c r="S11613" s="577"/>
    </row>
    <row r="11614" spans="3:19">
      <c r="C11614" s="577"/>
      <c r="R11614" s="577"/>
      <c r="S11614" s="577"/>
    </row>
    <row r="11615" spans="3:19">
      <c r="C11615" s="577"/>
      <c r="R11615" s="577"/>
      <c r="S11615" s="577"/>
    </row>
    <row r="11616" spans="3:19">
      <c r="C11616" s="577"/>
      <c r="R11616" s="577"/>
      <c r="S11616" s="577"/>
    </row>
    <row r="11617" spans="3:19">
      <c r="C11617" s="577"/>
      <c r="R11617" s="577"/>
      <c r="S11617" s="577"/>
    </row>
    <row r="11618" spans="3:19">
      <c r="C11618" s="577"/>
      <c r="R11618" s="577"/>
      <c r="S11618" s="577"/>
    </row>
    <row r="11619" spans="3:19">
      <c r="C11619" s="577"/>
      <c r="R11619" s="577"/>
      <c r="S11619" s="577"/>
    </row>
    <row r="11620" spans="3:19">
      <c r="C11620" s="577"/>
      <c r="R11620" s="577"/>
      <c r="S11620" s="577"/>
    </row>
    <row r="11621" spans="3:19">
      <c r="C11621" s="577"/>
      <c r="R11621" s="577"/>
      <c r="S11621" s="577"/>
    </row>
    <row r="11622" spans="3:19">
      <c r="C11622" s="577"/>
      <c r="R11622" s="577"/>
      <c r="S11622" s="577"/>
    </row>
    <row r="11623" spans="3:19">
      <c r="C11623" s="577"/>
      <c r="R11623" s="577"/>
      <c r="S11623" s="577"/>
    </row>
    <row r="11624" spans="3:19">
      <c r="C11624" s="577"/>
      <c r="R11624" s="577"/>
      <c r="S11624" s="577"/>
    </row>
    <row r="11625" spans="3:19">
      <c r="C11625" s="577"/>
      <c r="R11625" s="577"/>
      <c r="S11625" s="577"/>
    </row>
    <row r="11626" spans="3:19">
      <c r="C11626" s="577"/>
      <c r="R11626" s="577"/>
      <c r="S11626" s="577"/>
    </row>
    <row r="11627" spans="3:19">
      <c r="C11627" s="577"/>
      <c r="R11627" s="577"/>
      <c r="S11627" s="577"/>
    </row>
    <row r="11628" spans="3:19">
      <c r="C11628" s="577"/>
      <c r="R11628" s="577"/>
      <c r="S11628" s="577"/>
    </row>
    <row r="11629" spans="3:19">
      <c r="C11629" s="577"/>
      <c r="R11629" s="577"/>
      <c r="S11629" s="577"/>
    </row>
    <row r="11630" spans="3:19">
      <c r="C11630" s="577"/>
      <c r="R11630" s="577"/>
      <c r="S11630" s="577"/>
    </row>
    <row r="11631" spans="3:19">
      <c r="C11631" s="577"/>
      <c r="R11631" s="577"/>
      <c r="S11631" s="577"/>
    </row>
    <row r="11632" spans="3:19">
      <c r="C11632" s="577"/>
      <c r="R11632" s="577"/>
      <c r="S11632" s="577"/>
    </row>
    <row r="11633" spans="3:19">
      <c r="C11633" s="577"/>
      <c r="R11633" s="577"/>
      <c r="S11633" s="577"/>
    </row>
    <row r="11634" spans="3:19">
      <c r="C11634" s="577"/>
      <c r="R11634" s="577"/>
      <c r="S11634" s="577"/>
    </row>
    <row r="11635" spans="3:19">
      <c r="C11635" s="577"/>
      <c r="R11635" s="577"/>
      <c r="S11635" s="577"/>
    </row>
    <row r="11636" spans="3:19">
      <c r="C11636" s="577"/>
      <c r="R11636" s="577"/>
      <c r="S11636" s="577"/>
    </row>
    <row r="11637" spans="3:19">
      <c r="C11637" s="577"/>
      <c r="R11637" s="577"/>
      <c r="S11637" s="577"/>
    </row>
    <row r="11638" spans="3:19">
      <c r="C11638" s="577"/>
      <c r="R11638" s="577"/>
      <c r="S11638" s="577"/>
    </row>
    <row r="11639" spans="3:19">
      <c r="C11639" s="577"/>
      <c r="R11639" s="577"/>
      <c r="S11639" s="577"/>
    </row>
    <row r="11640" spans="3:19">
      <c r="C11640" s="577"/>
      <c r="R11640" s="577"/>
      <c r="S11640" s="577"/>
    </row>
    <row r="11641" spans="3:19">
      <c r="C11641" s="577"/>
      <c r="R11641" s="577"/>
      <c r="S11641" s="577"/>
    </row>
    <row r="11642" spans="3:19">
      <c r="C11642" s="577"/>
      <c r="R11642" s="577"/>
      <c r="S11642" s="577"/>
    </row>
    <row r="11643" spans="3:19">
      <c r="C11643" s="577"/>
      <c r="R11643" s="577"/>
      <c r="S11643" s="577"/>
    </row>
    <row r="11644" spans="3:19">
      <c r="C11644" s="577"/>
      <c r="R11644" s="577"/>
      <c r="S11644" s="577"/>
    </row>
    <row r="11645" spans="3:19">
      <c r="C11645" s="577"/>
      <c r="R11645" s="577"/>
      <c r="S11645" s="577"/>
    </row>
    <row r="11646" spans="3:19">
      <c r="C11646" s="577"/>
      <c r="R11646" s="577"/>
      <c r="S11646" s="577"/>
    </row>
    <row r="11647" spans="3:19">
      <c r="C11647" s="577"/>
      <c r="R11647" s="577"/>
      <c r="S11647" s="577"/>
    </row>
    <row r="11648" spans="3:19">
      <c r="C11648" s="577"/>
      <c r="R11648" s="577"/>
      <c r="S11648" s="577"/>
    </row>
    <row r="11649" spans="3:19">
      <c r="C11649" s="577"/>
      <c r="R11649" s="577"/>
      <c r="S11649" s="577"/>
    </row>
    <row r="11650" spans="3:19">
      <c r="C11650" s="577"/>
      <c r="R11650" s="577"/>
      <c r="S11650" s="577"/>
    </row>
    <row r="11651" spans="3:19">
      <c r="C11651" s="577"/>
      <c r="R11651" s="577"/>
      <c r="S11651" s="577"/>
    </row>
    <row r="11652" spans="3:19">
      <c r="C11652" s="577"/>
      <c r="R11652" s="577"/>
      <c r="S11652" s="577"/>
    </row>
    <row r="11653" spans="3:19">
      <c r="C11653" s="577"/>
      <c r="R11653" s="577"/>
      <c r="S11653" s="577"/>
    </row>
    <row r="11654" spans="3:19">
      <c r="C11654" s="577"/>
      <c r="R11654" s="577"/>
      <c r="S11654" s="577"/>
    </row>
    <row r="11655" spans="3:19">
      <c r="C11655" s="577"/>
      <c r="R11655" s="577"/>
      <c r="S11655" s="577"/>
    </row>
    <row r="11656" spans="3:19">
      <c r="C11656" s="577"/>
      <c r="R11656" s="577"/>
      <c r="S11656" s="577"/>
    </row>
    <row r="11657" spans="3:19">
      <c r="C11657" s="577"/>
      <c r="R11657" s="577"/>
      <c r="S11657" s="577"/>
    </row>
    <row r="11658" spans="3:19">
      <c r="C11658" s="577"/>
      <c r="R11658" s="577"/>
      <c r="S11658" s="577"/>
    </row>
    <row r="11659" spans="3:19">
      <c r="C11659" s="577"/>
      <c r="R11659" s="577"/>
      <c r="S11659" s="577"/>
    </row>
    <row r="11660" spans="3:19">
      <c r="C11660" s="577"/>
      <c r="R11660" s="577"/>
      <c r="S11660" s="577"/>
    </row>
    <row r="11661" spans="3:19">
      <c r="C11661" s="577"/>
      <c r="R11661" s="577"/>
      <c r="S11661" s="577"/>
    </row>
    <row r="11662" spans="3:19">
      <c r="C11662" s="577"/>
      <c r="R11662" s="577"/>
      <c r="S11662" s="577"/>
    </row>
    <row r="11663" spans="3:19">
      <c r="C11663" s="577"/>
      <c r="R11663" s="577"/>
      <c r="S11663" s="577"/>
    </row>
    <row r="11664" spans="3:19">
      <c r="C11664" s="577"/>
      <c r="R11664" s="577"/>
      <c r="S11664" s="577"/>
    </row>
    <row r="11665" spans="3:19">
      <c r="C11665" s="577"/>
      <c r="R11665" s="577"/>
      <c r="S11665" s="577"/>
    </row>
    <row r="11666" spans="3:19">
      <c r="C11666" s="577"/>
      <c r="R11666" s="577"/>
      <c r="S11666" s="577"/>
    </row>
    <row r="11667" spans="3:19">
      <c r="C11667" s="577"/>
      <c r="R11667" s="577"/>
      <c r="S11667" s="577"/>
    </row>
    <row r="11668" spans="3:19">
      <c r="C11668" s="577"/>
      <c r="R11668" s="577"/>
      <c r="S11668" s="577"/>
    </row>
    <row r="11669" spans="3:19">
      <c r="C11669" s="577"/>
      <c r="R11669" s="577"/>
      <c r="S11669" s="577"/>
    </row>
    <row r="11670" spans="3:19">
      <c r="C11670" s="577"/>
      <c r="R11670" s="577"/>
      <c r="S11670" s="577"/>
    </row>
    <row r="11671" spans="3:19">
      <c r="C11671" s="577"/>
      <c r="R11671" s="577"/>
      <c r="S11671" s="577"/>
    </row>
    <row r="11672" spans="3:19">
      <c r="C11672" s="577"/>
      <c r="R11672" s="577"/>
      <c r="S11672" s="577"/>
    </row>
    <row r="11673" spans="3:19">
      <c r="C11673" s="577"/>
      <c r="R11673" s="577"/>
      <c r="S11673" s="577"/>
    </row>
    <row r="11674" spans="3:19">
      <c r="C11674" s="577"/>
      <c r="R11674" s="577"/>
      <c r="S11674" s="577"/>
    </row>
    <row r="11675" spans="3:19">
      <c r="C11675" s="577"/>
      <c r="R11675" s="577"/>
      <c r="S11675" s="577"/>
    </row>
    <row r="11676" spans="3:19">
      <c r="C11676" s="577"/>
      <c r="R11676" s="577"/>
      <c r="S11676" s="577"/>
    </row>
    <row r="11677" spans="3:19">
      <c r="C11677" s="577"/>
      <c r="R11677" s="577"/>
      <c r="S11677" s="577"/>
    </row>
    <row r="11678" spans="3:19">
      <c r="C11678" s="577"/>
      <c r="R11678" s="577"/>
      <c r="S11678" s="577"/>
    </row>
    <row r="11679" spans="3:19">
      <c r="C11679" s="577"/>
      <c r="R11679" s="577"/>
      <c r="S11679" s="577"/>
    </row>
    <row r="11680" spans="3:19">
      <c r="C11680" s="577"/>
      <c r="R11680" s="577"/>
      <c r="S11680" s="577"/>
    </row>
    <row r="11681" spans="3:19">
      <c r="C11681" s="577"/>
      <c r="R11681" s="577"/>
      <c r="S11681" s="577"/>
    </row>
    <row r="11682" spans="3:19">
      <c r="C11682" s="577"/>
      <c r="R11682" s="577"/>
      <c r="S11682" s="577"/>
    </row>
    <row r="11683" spans="3:19">
      <c r="C11683" s="577"/>
      <c r="R11683" s="577"/>
      <c r="S11683" s="577"/>
    </row>
    <row r="11684" spans="3:19">
      <c r="C11684" s="577"/>
      <c r="R11684" s="577"/>
      <c r="S11684" s="577"/>
    </row>
    <row r="11685" spans="3:19">
      <c r="C11685" s="577"/>
      <c r="R11685" s="577"/>
      <c r="S11685" s="577"/>
    </row>
    <row r="11686" spans="3:19">
      <c r="C11686" s="577"/>
      <c r="R11686" s="577"/>
      <c r="S11686" s="577"/>
    </row>
    <row r="11687" spans="3:19">
      <c r="C11687" s="577"/>
      <c r="R11687" s="577"/>
      <c r="S11687" s="577"/>
    </row>
    <row r="11688" spans="3:19">
      <c r="C11688" s="577"/>
      <c r="R11688" s="577"/>
      <c r="S11688" s="577"/>
    </row>
    <row r="11689" spans="3:19">
      <c r="C11689" s="577"/>
      <c r="R11689" s="577"/>
      <c r="S11689" s="577"/>
    </row>
    <row r="11690" spans="3:19">
      <c r="C11690" s="577"/>
      <c r="R11690" s="577"/>
      <c r="S11690" s="577"/>
    </row>
    <row r="11691" spans="3:19">
      <c r="C11691" s="577"/>
      <c r="R11691" s="577"/>
      <c r="S11691" s="577"/>
    </row>
    <row r="11692" spans="3:19">
      <c r="C11692" s="577"/>
      <c r="R11692" s="577"/>
      <c r="S11692" s="577"/>
    </row>
    <row r="11693" spans="3:19">
      <c r="C11693" s="577"/>
      <c r="R11693" s="577"/>
      <c r="S11693" s="577"/>
    </row>
    <row r="11694" spans="3:19">
      <c r="C11694" s="577"/>
      <c r="R11694" s="577"/>
      <c r="S11694" s="577"/>
    </row>
    <row r="11695" spans="3:19">
      <c r="C11695" s="577"/>
      <c r="R11695" s="577"/>
      <c r="S11695" s="577"/>
    </row>
    <row r="11696" spans="3:19">
      <c r="C11696" s="577"/>
      <c r="R11696" s="577"/>
      <c r="S11696" s="577"/>
    </row>
    <row r="11697" spans="3:19">
      <c r="C11697" s="577"/>
      <c r="R11697" s="577"/>
      <c r="S11697" s="577"/>
    </row>
    <row r="11698" spans="3:19">
      <c r="C11698" s="577"/>
      <c r="R11698" s="577"/>
      <c r="S11698" s="577"/>
    </row>
    <row r="11699" spans="3:19">
      <c r="C11699" s="577"/>
      <c r="R11699" s="577"/>
      <c r="S11699" s="577"/>
    </row>
    <row r="11700" spans="3:19">
      <c r="C11700" s="577"/>
      <c r="R11700" s="577"/>
      <c r="S11700" s="577"/>
    </row>
    <row r="11701" spans="3:19">
      <c r="C11701" s="577"/>
      <c r="R11701" s="577"/>
      <c r="S11701" s="577"/>
    </row>
    <row r="11702" spans="3:19">
      <c r="C11702" s="577"/>
      <c r="R11702" s="577"/>
      <c r="S11702" s="577"/>
    </row>
    <row r="11703" spans="3:19">
      <c r="C11703" s="577"/>
      <c r="R11703" s="577"/>
      <c r="S11703" s="577"/>
    </row>
    <row r="11704" spans="3:19">
      <c r="C11704" s="577"/>
      <c r="R11704" s="577"/>
      <c r="S11704" s="577"/>
    </row>
    <row r="11705" spans="3:19">
      <c r="C11705" s="577"/>
      <c r="R11705" s="577"/>
      <c r="S11705" s="577"/>
    </row>
    <row r="11706" spans="3:19">
      <c r="C11706" s="577"/>
      <c r="R11706" s="577"/>
      <c r="S11706" s="577"/>
    </row>
    <row r="11707" spans="3:19">
      <c r="C11707" s="577"/>
      <c r="R11707" s="577"/>
      <c r="S11707" s="577"/>
    </row>
    <row r="11708" spans="3:19">
      <c r="C11708" s="577"/>
      <c r="R11708" s="577"/>
      <c r="S11708" s="577"/>
    </row>
    <row r="11709" spans="3:19">
      <c r="C11709" s="577"/>
      <c r="R11709" s="577"/>
      <c r="S11709" s="577"/>
    </row>
    <row r="11710" spans="3:19">
      <c r="C11710" s="577"/>
      <c r="R11710" s="577"/>
      <c r="S11710" s="577"/>
    </row>
    <row r="11711" spans="3:19">
      <c r="C11711" s="577"/>
      <c r="R11711" s="577"/>
      <c r="S11711" s="577"/>
    </row>
    <row r="11712" spans="3:19">
      <c r="C11712" s="577"/>
      <c r="R11712" s="577"/>
      <c r="S11712" s="577"/>
    </row>
    <row r="11713" spans="3:19">
      <c r="C11713" s="577"/>
      <c r="R11713" s="577"/>
      <c r="S11713" s="577"/>
    </row>
    <row r="11714" spans="3:19">
      <c r="C11714" s="577"/>
      <c r="R11714" s="577"/>
      <c r="S11714" s="577"/>
    </row>
    <row r="11715" spans="3:19">
      <c r="C11715" s="577"/>
      <c r="R11715" s="577"/>
      <c r="S11715" s="577"/>
    </row>
    <row r="11716" spans="3:19">
      <c r="C11716" s="577"/>
      <c r="R11716" s="577"/>
      <c r="S11716" s="577"/>
    </row>
    <row r="11717" spans="3:19">
      <c r="C11717" s="577"/>
      <c r="R11717" s="577"/>
      <c r="S11717" s="577"/>
    </row>
    <row r="11718" spans="3:19">
      <c r="C11718" s="577"/>
      <c r="R11718" s="577"/>
      <c r="S11718" s="577"/>
    </row>
    <row r="11719" spans="3:19">
      <c r="C11719" s="577"/>
      <c r="R11719" s="577"/>
      <c r="S11719" s="577"/>
    </row>
    <row r="11720" spans="3:19">
      <c r="C11720" s="577"/>
      <c r="R11720" s="577"/>
      <c r="S11720" s="577"/>
    </row>
    <row r="11721" spans="3:19">
      <c r="C11721" s="577"/>
      <c r="R11721" s="577"/>
      <c r="S11721" s="577"/>
    </row>
    <row r="11722" spans="3:19">
      <c r="C11722" s="577"/>
      <c r="R11722" s="577"/>
      <c r="S11722" s="577"/>
    </row>
    <row r="11723" spans="3:19">
      <c r="C11723" s="577"/>
      <c r="R11723" s="577"/>
      <c r="S11723" s="577"/>
    </row>
    <row r="11724" spans="3:19">
      <c r="C11724" s="577"/>
      <c r="R11724" s="577"/>
      <c r="S11724" s="577"/>
    </row>
    <row r="11725" spans="3:19">
      <c r="C11725" s="577"/>
      <c r="R11725" s="577"/>
      <c r="S11725" s="577"/>
    </row>
    <row r="11726" spans="3:19">
      <c r="C11726" s="577"/>
      <c r="R11726" s="577"/>
      <c r="S11726" s="577"/>
    </row>
    <row r="11727" spans="3:19">
      <c r="C11727" s="577"/>
      <c r="R11727" s="577"/>
      <c r="S11727" s="577"/>
    </row>
    <row r="11728" spans="3:19">
      <c r="C11728" s="577"/>
      <c r="R11728" s="577"/>
      <c r="S11728" s="577"/>
    </row>
    <row r="11729" spans="3:19">
      <c r="C11729" s="577"/>
      <c r="R11729" s="577"/>
      <c r="S11729" s="577"/>
    </row>
    <row r="11730" spans="3:19">
      <c r="C11730" s="577"/>
      <c r="R11730" s="577"/>
      <c r="S11730" s="577"/>
    </row>
    <row r="11731" spans="3:19">
      <c r="C11731" s="577"/>
      <c r="R11731" s="577"/>
      <c r="S11731" s="577"/>
    </row>
    <row r="11732" spans="3:19">
      <c r="C11732" s="577"/>
      <c r="R11732" s="577"/>
      <c r="S11732" s="577"/>
    </row>
    <row r="11733" spans="3:19">
      <c r="C11733" s="577"/>
      <c r="R11733" s="577"/>
      <c r="S11733" s="577"/>
    </row>
    <row r="11734" spans="3:19">
      <c r="C11734" s="577"/>
      <c r="R11734" s="577"/>
      <c r="S11734" s="577"/>
    </row>
    <row r="11735" spans="3:19">
      <c r="C11735" s="577"/>
      <c r="R11735" s="577"/>
      <c r="S11735" s="577"/>
    </row>
    <row r="11736" spans="3:19">
      <c r="C11736" s="577"/>
      <c r="R11736" s="577"/>
      <c r="S11736" s="577"/>
    </row>
    <row r="11737" spans="3:19">
      <c r="C11737" s="577"/>
      <c r="R11737" s="577"/>
      <c r="S11737" s="577"/>
    </row>
    <row r="11738" spans="3:19">
      <c r="C11738" s="577"/>
      <c r="R11738" s="577"/>
      <c r="S11738" s="577"/>
    </row>
    <row r="11739" spans="3:19">
      <c r="C11739" s="577"/>
      <c r="R11739" s="577"/>
      <c r="S11739" s="577"/>
    </row>
    <row r="11740" spans="3:19">
      <c r="C11740" s="577"/>
      <c r="R11740" s="577"/>
      <c r="S11740" s="577"/>
    </row>
    <row r="11741" spans="3:19">
      <c r="C11741" s="577"/>
      <c r="R11741" s="577"/>
      <c r="S11741" s="577"/>
    </row>
    <row r="11742" spans="3:19">
      <c r="C11742" s="577"/>
      <c r="R11742" s="577"/>
      <c r="S11742" s="577"/>
    </row>
    <row r="11743" spans="3:19">
      <c r="C11743" s="577"/>
      <c r="R11743" s="577"/>
      <c r="S11743" s="577"/>
    </row>
    <row r="11744" spans="3:19">
      <c r="C11744" s="577"/>
      <c r="R11744" s="577"/>
      <c r="S11744" s="577"/>
    </row>
    <row r="11745" spans="3:19">
      <c r="C11745" s="577"/>
      <c r="R11745" s="577"/>
      <c r="S11745" s="577"/>
    </row>
    <row r="11746" spans="3:19">
      <c r="C11746" s="577"/>
      <c r="R11746" s="577"/>
      <c r="S11746" s="577"/>
    </row>
    <row r="11747" spans="3:19">
      <c r="C11747" s="577"/>
      <c r="R11747" s="577"/>
      <c r="S11747" s="577"/>
    </row>
    <row r="11748" spans="3:19">
      <c r="C11748" s="577"/>
      <c r="R11748" s="577"/>
      <c r="S11748" s="577"/>
    </row>
    <row r="11749" spans="3:19">
      <c r="C11749" s="577"/>
      <c r="R11749" s="577"/>
      <c r="S11749" s="577"/>
    </row>
    <row r="11750" spans="3:19">
      <c r="C11750" s="577"/>
      <c r="R11750" s="577"/>
      <c r="S11750" s="577"/>
    </row>
    <row r="11751" spans="3:19">
      <c r="C11751" s="577"/>
      <c r="R11751" s="577"/>
      <c r="S11751" s="577"/>
    </row>
    <row r="11752" spans="3:19">
      <c r="C11752" s="577"/>
      <c r="R11752" s="577"/>
      <c r="S11752" s="577"/>
    </row>
    <row r="11753" spans="3:19">
      <c r="C11753" s="577"/>
      <c r="R11753" s="577"/>
      <c r="S11753" s="577"/>
    </row>
    <row r="11754" spans="3:19">
      <c r="C11754" s="577"/>
      <c r="R11754" s="577"/>
      <c r="S11754" s="577"/>
    </row>
    <row r="11755" spans="3:19">
      <c r="C11755" s="577"/>
      <c r="R11755" s="577"/>
      <c r="S11755" s="577"/>
    </row>
    <row r="11756" spans="3:19">
      <c r="C11756" s="577"/>
      <c r="R11756" s="577"/>
      <c r="S11756" s="577"/>
    </row>
    <row r="11757" spans="3:19">
      <c r="C11757" s="577"/>
      <c r="R11757" s="577"/>
      <c r="S11757" s="577"/>
    </row>
    <row r="11758" spans="3:19">
      <c r="C11758" s="577"/>
      <c r="R11758" s="577"/>
      <c r="S11758" s="577"/>
    </row>
    <row r="11759" spans="3:19">
      <c r="C11759" s="577"/>
      <c r="R11759" s="577"/>
      <c r="S11759" s="577"/>
    </row>
    <row r="11760" spans="3:19">
      <c r="C11760" s="577"/>
      <c r="R11760" s="577"/>
      <c r="S11760" s="577"/>
    </row>
    <row r="11761" spans="3:19">
      <c r="C11761" s="577"/>
      <c r="R11761" s="577"/>
      <c r="S11761" s="577"/>
    </row>
    <row r="11762" spans="3:19">
      <c r="C11762" s="577"/>
      <c r="R11762" s="577"/>
      <c r="S11762" s="577"/>
    </row>
    <row r="11763" spans="3:19">
      <c r="C11763" s="577"/>
      <c r="R11763" s="577"/>
      <c r="S11763" s="577"/>
    </row>
    <row r="11764" spans="3:19">
      <c r="C11764" s="577"/>
      <c r="R11764" s="577"/>
      <c r="S11764" s="577"/>
    </row>
    <row r="11765" spans="3:19">
      <c r="C11765" s="577"/>
      <c r="R11765" s="577"/>
      <c r="S11765" s="577"/>
    </row>
    <row r="11766" spans="3:19">
      <c r="C11766" s="577"/>
      <c r="R11766" s="577"/>
      <c r="S11766" s="577"/>
    </row>
    <row r="11767" spans="3:19">
      <c r="C11767" s="577"/>
      <c r="R11767" s="577"/>
      <c r="S11767" s="577"/>
    </row>
    <row r="11768" spans="3:19">
      <c r="C11768" s="577"/>
      <c r="R11768" s="577"/>
      <c r="S11768" s="577"/>
    </row>
    <row r="11769" spans="3:19">
      <c r="C11769" s="577"/>
      <c r="R11769" s="577"/>
      <c r="S11769" s="577"/>
    </row>
    <row r="11770" spans="3:19">
      <c r="C11770" s="577"/>
      <c r="R11770" s="577"/>
      <c r="S11770" s="577"/>
    </row>
    <row r="11771" spans="3:19">
      <c r="C11771" s="577"/>
      <c r="R11771" s="577"/>
      <c r="S11771" s="577"/>
    </row>
    <row r="11772" spans="3:19">
      <c r="C11772" s="577"/>
      <c r="R11772" s="577"/>
      <c r="S11772" s="577"/>
    </row>
    <row r="11773" spans="3:19">
      <c r="C11773" s="577"/>
      <c r="R11773" s="577"/>
      <c r="S11773" s="577"/>
    </row>
    <row r="11774" spans="3:19">
      <c r="C11774" s="577"/>
      <c r="R11774" s="577"/>
      <c r="S11774" s="577"/>
    </row>
    <row r="11775" spans="3:19">
      <c r="C11775" s="577"/>
      <c r="R11775" s="577"/>
      <c r="S11775" s="577"/>
    </row>
    <row r="11776" spans="3:19">
      <c r="C11776" s="577"/>
      <c r="R11776" s="577"/>
      <c r="S11776" s="577"/>
    </row>
    <row r="11777" spans="3:19">
      <c r="C11777" s="577"/>
      <c r="R11777" s="577"/>
      <c r="S11777" s="577"/>
    </row>
    <row r="11778" spans="3:19">
      <c r="C11778" s="577"/>
      <c r="R11778" s="577"/>
      <c r="S11778" s="577"/>
    </row>
    <row r="11779" spans="3:19">
      <c r="C11779" s="577"/>
      <c r="R11779" s="577"/>
      <c r="S11779" s="577"/>
    </row>
    <row r="11780" spans="3:19">
      <c r="C11780" s="577"/>
      <c r="R11780" s="577"/>
      <c r="S11780" s="577"/>
    </row>
    <row r="11781" spans="3:19">
      <c r="C11781" s="577"/>
      <c r="R11781" s="577"/>
      <c r="S11781" s="577"/>
    </row>
    <row r="11782" spans="3:19">
      <c r="C11782" s="577"/>
      <c r="R11782" s="577"/>
      <c r="S11782" s="577"/>
    </row>
    <row r="11783" spans="3:19">
      <c r="C11783" s="577"/>
      <c r="R11783" s="577"/>
      <c r="S11783" s="577"/>
    </row>
    <row r="11784" spans="3:19">
      <c r="C11784" s="577"/>
      <c r="R11784" s="577"/>
      <c r="S11784" s="577"/>
    </row>
    <row r="11785" spans="3:19">
      <c r="C11785" s="577"/>
      <c r="R11785" s="577"/>
      <c r="S11785" s="577"/>
    </row>
    <row r="11786" spans="3:19">
      <c r="C11786" s="577"/>
      <c r="R11786" s="577"/>
      <c r="S11786" s="577"/>
    </row>
    <row r="11787" spans="3:19">
      <c r="C11787" s="577"/>
      <c r="R11787" s="577"/>
      <c r="S11787" s="577"/>
    </row>
    <row r="11788" spans="3:19">
      <c r="C11788" s="577"/>
      <c r="R11788" s="577"/>
      <c r="S11788" s="577"/>
    </row>
    <row r="11789" spans="3:19">
      <c r="C11789" s="577"/>
      <c r="R11789" s="577"/>
      <c r="S11789" s="577"/>
    </row>
    <row r="11790" spans="3:19">
      <c r="C11790" s="577"/>
      <c r="R11790" s="577"/>
      <c r="S11790" s="577"/>
    </row>
    <row r="11791" spans="3:19">
      <c r="C11791" s="577"/>
      <c r="R11791" s="577"/>
      <c r="S11791" s="577"/>
    </row>
    <row r="11792" spans="3:19">
      <c r="C11792" s="577"/>
      <c r="R11792" s="577"/>
      <c r="S11792" s="577"/>
    </row>
    <row r="11793" spans="3:19">
      <c r="C11793" s="577"/>
      <c r="R11793" s="577"/>
      <c r="S11793" s="577"/>
    </row>
    <row r="11794" spans="3:19">
      <c r="C11794" s="577"/>
      <c r="R11794" s="577"/>
      <c r="S11794" s="577"/>
    </row>
    <row r="11795" spans="3:19">
      <c r="C11795" s="577"/>
      <c r="R11795" s="577"/>
      <c r="S11795" s="577"/>
    </row>
    <row r="11796" spans="3:19">
      <c r="C11796" s="577"/>
      <c r="R11796" s="577"/>
      <c r="S11796" s="577"/>
    </row>
    <row r="11797" spans="3:19">
      <c r="C11797" s="577"/>
      <c r="R11797" s="577"/>
      <c r="S11797" s="577"/>
    </row>
    <row r="11798" spans="3:19">
      <c r="C11798" s="577"/>
      <c r="R11798" s="577"/>
      <c r="S11798" s="577"/>
    </row>
    <row r="11799" spans="3:19">
      <c r="C11799" s="577"/>
      <c r="R11799" s="577"/>
      <c r="S11799" s="577"/>
    </row>
    <row r="11800" spans="3:19">
      <c r="C11800" s="577"/>
      <c r="R11800" s="577"/>
      <c r="S11800" s="577"/>
    </row>
    <row r="11801" spans="3:19">
      <c r="C11801" s="577"/>
      <c r="R11801" s="577"/>
      <c r="S11801" s="577"/>
    </row>
    <row r="11802" spans="3:19">
      <c r="C11802" s="577"/>
      <c r="R11802" s="577"/>
      <c r="S11802" s="577"/>
    </row>
    <row r="11803" spans="3:19">
      <c r="C11803" s="577"/>
      <c r="R11803" s="577"/>
      <c r="S11803" s="577"/>
    </row>
    <row r="11804" spans="3:19">
      <c r="C11804" s="577"/>
      <c r="R11804" s="577"/>
      <c r="S11804" s="577"/>
    </row>
    <row r="11805" spans="3:19">
      <c r="C11805" s="577"/>
      <c r="R11805" s="577"/>
      <c r="S11805" s="577"/>
    </row>
    <row r="11806" spans="3:19">
      <c r="C11806" s="577"/>
      <c r="R11806" s="577"/>
      <c r="S11806" s="577"/>
    </row>
    <row r="11807" spans="3:19">
      <c r="C11807" s="577"/>
      <c r="R11807" s="577"/>
      <c r="S11807" s="577"/>
    </row>
    <row r="11808" spans="3:19">
      <c r="C11808" s="577"/>
      <c r="R11808" s="577"/>
      <c r="S11808" s="577"/>
    </row>
    <row r="11809" spans="3:19">
      <c r="C11809" s="577"/>
      <c r="R11809" s="577"/>
      <c r="S11809" s="577"/>
    </row>
    <row r="11810" spans="3:19">
      <c r="C11810" s="577"/>
      <c r="R11810" s="577"/>
      <c r="S11810" s="577"/>
    </row>
    <row r="11811" spans="3:19">
      <c r="C11811" s="577"/>
      <c r="R11811" s="577"/>
      <c r="S11811" s="577"/>
    </row>
    <row r="11812" spans="3:19">
      <c r="C11812" s="577"/>
      <c r="R11812" s="577"/>
      <c r="S11812" s="577"/>
    </row>
    <row r="11813" spans="3:19">
      <c r="C11813" s="577"/>
      <c r="K11813" s="577"/>
      <c r="R11813" s="577"/>
      <c r="S11813" s="577"/>
    </row>
    <row r="11814" spans="3:19">
      <c r="C11814" s="577"/>
      <c r="R11814" s="577"/>
      <c r="S11814" s="577"/>
    </row>
    <row r="11815" spans="3:19">
      <c r="C11815" s="577"/>
      <c r="R11815" s="577"/>
      <c r="S11815" s="577"/>
    </row>
    <row r="11816" spans="3:19">
      <c r="C11816" s="577"/>
      <c r="R11816" s="577"/>
      <c r="S11816" s="577"/>
    </row>
    <row r="11817" spans="3:19">
      <c r="C11817" s="577"/>
      <c r="R11817" s="577"/>
      <c r="S11817" s="577"/>
    </row>
    <row r="11818" spans="3:19">
      <c r="C11818" s="577"/>
      <c r="R11818" s="577"/>
      <c r="S11818" s="577"/>
    </row>
    <row r="11819" spans="3:19">
      <c r="C11819" s="577"/>
      <c r="R11819" s="577"/>
      <c r="S11819" s="577"/>
    </row>
    <row r="11820" spans="3:19">
      <c r="C11820" s="577"/>
      <c r="R11820" s="577"/>
      <c r="S11820" s="577"/>
    </row>
    <row r="11821" spans="3:19">
      <c r="C11821" s="577"/>
      <c r="R11821" s="577"/>
      <c r="S11821" s="577"/>
    </row>
    <row r="11822" spans="3:19">
      <c r="C11822" s="577"/>
      <c r="R11822" s="577"/>
      <c r="S11822" s="577"/>
    </row>
    <row r="11823" spans="3:19">
      <c r="C11823" s="577"/>
      <c r="R11823" s="577"/>
      <c r="S11823" s="577"/>
    </row>
    <row r="11824" spans="3:19">
      <c r="C11824" s="577"/>
      <c r="R11824" s="577"/>
      <c r="S11824" s="577"/>
    </row>
    <row r="11825" spans="3:19">
      <c r="C11825" s="577"/>
      <c r="R11825" s="577"/>
      <c r="S11825" s="577"/>
    </row>
    <row r="11826" spans="3:19">
      <c r="C11826" s="577"/>
      <c r="R11826" s="577"/>
      <c r="S11826" s="577"/>
    </row>
    <row r="11827" spans="3:19">
      <c r="C11827" s="577"/>
      <c r="R11827" s="577"/>
      <c r="S11827" s="577"/>
    </row>
    <row r="11828" spans="3:19">
      <c r="C11828" s="577"/>
      <c r="R11828" s="577"/>
      <c r="S11828" s="577"/>
    </row>
    <row r="11829" spans="3:19">
      <c r="C11829" s="577"/>
      <c r="R11829" s="577"/>
      <c r="S11829" s="577"/>
    </row>
    <row r="11830" spans="3:19">
      <c r="C11830" s="577"/>
      <c r="R11830" s="577"/>
      <c r="S11830" s="577"/>
    </row>
    <row r="11831" spans="3:19">
      <c r="C11831" s="577"/>
      <c r="R11831" s="577"/>
      <c r="S11831" s="577"/>
    </row>
    <row r="11832" spans="3:19">
      <c r="C11832" s="577"/>
      <c r="R11832" s="577"/>
      <c r="S11832" s="577"/>
    </row>
    <row r="11833" spans="3:19">
      <c r="C11833" s="577"/>
      <c r="R11833" s="577"/>
      <c r="S11833" s="577"/>
    </row>
    <row r="11834" spans="3:19">
      <c r="C11834" s="577"/>
      <c r="R11834" s="577"/>
      <c r="S11834" s="577"/>
    </row>
    <row r="11835" spans="3:19">
      <c r="C11835" s="577"/>
      <c r="R11835" s="577"/>
      <c r="S11835" s="577"/>
    </row>
    <row r="11836" spans="3:19">
      <c r="C11836" s="577"/>
      <c r="R11836" s="577"/>
      <c r="S11836" s="577"/>
    </row>
    <row r="11837" spans="3:19">
      <c r="C11837" s="577"/>
      <c r="R11837" s="577"/>
      <c r="S11837" s="577"/>
    </row>
    <row r="11838" spans="3:19">
      <c r="C11838" s="577"/>
      <c r="R11838" s="577"/>
      <c r="S11838" s="577"/>
    </row>
    <row r="11839" spans="3:19">
      <c r="C11839" s="577"/>
      <c r="R11839" s="577"/>
      <c r="S11839" s="577"/>
    </row>
    <row r="11840" spans="3:19">
      <c r="C11840" s="577"/>
      <c r="R11840" s="577"/>
      <c r="S11840" s="577"/>
    </row>
    <row r="11841" spans="3:19">
      <c r="C11841" s="577"/>
      <c r="R11841" s="577"/>
      <c r="S11841" s="577"/>
    </row>
    <row r="11842" spans="3:19">
      <c r="C11842" s="577"/>
      <c r="R11842" s="577"/>
      <c r="S11842" s="577"/>
    </row>
    <row r="11843" spans="3:19">
      <c r="C11843" s="577"/>
      <c r="R11843" s="577"/>
      <c r="S11843" s="577"/>
    </row>
    <row r="11844" spans="3:19">
      <c r="C11844" s="577"/>
      <c r="R11844" s="577"/>
      <c r="S11844" s="577"/>
    </row>
    <row r="11845" spans="3:19">
      <c r="C11845" s="577"/>
      <c r="R11845" s="577"/>
      <c r="S11845" s="577"/>
    </row>
    <row r="11846" spans="3:19">
      <c r="C11846" s="577"/>
      <c r="R11846" s="577"/>
      <c r="S11846" s="577"/>
    </row>
    <row r="11847" spans="3:19">
      <c r="C11847" s="577"/>
      <c r="R11847" s="577"/>
      <c r="S11847" s="577"/>
    </row>
    <row r="11848" spans="3:19">
      <c r="C11848" s="577"/>
      <c r="R11848" s="577"/>
      <c r="S11848" s="577"/>
    </row>
    <row r="11849" spans="3:19">
      <c r="C11849" s="577"/>
      <c r="R11849" s="577"/>
      <c r="S11849" s="577"/>
    </row>
    <row r="11850" spans="3:19">
      <c r="C11850" s="577"/>
      <c r="R11850" s="577"/>
      <c r="S11850" s="577"/>
    </row>
    <row r="11851" spans="3:19">
      <c r="C11851" s="577"/>
      <c r="R11851" s="577"/>
      <c r="S11851" s="577"/>
    </row>
    <row r="11852" spans="3:19">
      <c r="C11852" s="577"/>
      <c r="R11852" s="577"/>
      <c r="S11852" s="577"/>
    </row>
    <row r="11853" spans="3:19">
      <c r="C11853" s="577"/>
      <c r="R11853" s="577"/>
      <c r="S11853" s="577"/>
    </row>
    <row r="11854" spans="3:19">
      <c r="C11854" s="577"/>
      <c r="K11854" s="577"/>
      <c r="R11854" s="577"/>
      <c r="S11854" s="577"/>
    </row>
    <row r="11855" spans="3:19">
      <c r="C11855" s="577"/>
      <c r="R11855" s="577"/>
      <c r="S11855" s="577"/>
    </row>
    <row r="11856" spans="3:19">
      <c r="C11856" s="577"/>
      <c r="R11856" s="577"/>
      <c r="S11856" s="577"/>
    </row>
    <row r="11857" spans="3:19">
      <c r="C11857" s="577"/>
      <c r="R11857" s="577"/>
      <c r="S11857" s="577"/>
    </row>
    <row r="11858" spans="3:19">
      <c r="C11858" s="577"/>
      <c r="R11858" s="577"/>
      <c r="S11858" s="577"/>
    </row>
    <row r="11859" spans="3:19">
      <c r="C11859" s="577"/>
      <c r="R11859" s="577"/>
      <c r="S11859" s="577"/>
    </row>
    <row r="11860" spans="3:19">
      <c r="C11860" s="577"/>
      <c r="R11860" s="577"/>
      <c r="S11860" s="577"/>
    </row>
    <row r="11861" spans="3:19">
      <c r="C11861" s="577"/>
      <c r="R11861" s="577"/>
      <c r="S11861" s="577"/>
    </row>
    <row r="11862" spans="3:19">
      <c r="C11862" s="577"/>
      <c r="R11862" s="577"/>
      <c r="S11862" s="577"/>
    </row>
    <row r="11863" spans="3:19">
      <c r="C11863" s="577"/>
      <c r="R11863" s="577"/>
      <c r="S11863" s="577"/>
    </row>
    <row r="11864" spans="3:19">
      <c r="C11864" s="577"/>
      <c r="R11864" s="577"/>
      <c r="S11864" s="577"/>
    </row>
    <row r="11865" spans="3:19">
      <c r="C11865" s="577"/>
      <c r="R11865" s="577"/>
      <c r="S11865" s="577"/>
    </row>
    <row r="11866" spans="3:19">
      <c r="C11866" s="577"/>
      <c r="R11866" s="577"/>
      <c r="S11866" s="577"/>
    </row>
    <row r="11867" spans="3:19">
      <c r="C11867" s="577"/>
      <c r="R11867" s="577"/>
      <c r="S11867" s="577"/>
    </row>
    <row r="11868" spans="3:19">
      <c r="C11868" s="577"/>
      <c r="R11868" s="577"/>
      <c r="S11868" s="577"/>
    </row>
    <row r="11869" spans="3:19">
      <c r="C11869" s="577"/>
      <c r="R11869" s="577"/>
      <c r="S11869" s="577"/>
    </row>
    <row r="11870" spans="3:19">
      <c r="C11870" s="577"/>
      <c r="R11870" s="577"/>
      <c r="S11870" s="577"/>
    </row>
    <row r="11871" spans="3:19">
      <c r="C11871" s="577"/>
      <c r="R11871" s="577"/>
      <c r="S11871" s="577"/>
    </row>
    <row r="11872" spans="3:19">
      <c r="C11872" s="577"/>
      <c r="R11872" s="577"/>
      <c r="S11872" s="577"/>
    </row>
    <row r="11873" spans="3:19">
      <c r="C11873" s="577"/>
      <c r="R11873" s="577"/>
      <c r="S11873" s="577"/>
    </row>
    <row r="11874" spans="3:19">
      <c r="C11874" s="577"/>
      <c r="R11874" s="577"/>
      <c r="S11874" s="577"/>
    </row>
    <row r="11875" spans="3:19">
      <c r="C11875" s="577"/>
      <c r="R11875" s="577"/>
      <c r="S11875" s="577"/>
    </row>
    <row r="11876" spans="3:19">
      <c r="C11876" s="577"/>
      <c r="R11876" s="577"/>
      <c r="S11876" s="577"/>
    </row>
    <row r="11877" spans="3:19">
      <c r="C11877" s="577"/>
      <c r="R11877" s="577"/>
      <c r="S11877" s="577"/>
    </row>
    <row r="11878" spans="3:19">
      <c r="C11878" s="577"/>
      <c r="R11878" s="577"/>
      <c r="S11878" s="577"/>
    </row>
    <row r="11879" spans="3:19">
      <c r="C11879" s="577"/>
      <c r="R11879" s="577"/>
      <c r="S11879" s="577"/>
    </row>
    <row r="11880" spans="3:19">
      <c r="C11880" s="577"/>
      <c r="R11880" s="577"/>
      <c r="S11880" s="577"/>
    </row>
    <row r="11881" spans="3:19">
      <c r="C11881" s="577"/>
      <c r="R11881" s="577"/>
      <c r="S11881" s="577"/>
    </row>
    <row r="11882" spans="3:19">
      <c r="C11882" s="577"/>
      <c r="R11882" s="577"/>
      <c r="S11882" s="577"/>
    </row>
    <row r="11883" spans="3:19">
      <c r="C11883" s="577"/>
      <c r="R11883" s="577"/>
      <c r="S11883" s="577"/>
    </row>
    <row r="11884" spans="3:19">
      <c r="C11884" s="577"/>
      <c r="R11884" s="577"/>
      <c r="S11884" s="577"/>
    </row>
    <row r="11885" spans="3:19">
      <c r="C11885" s="577"/>
      <c r="R11885" s="577"/>
      <c r="S11885" s="577"/>
    </row>
    <row r="11886" spans="3:19">
      <c r="C11886" s="577"/>
      <c r="R11886" s="577"/>
      <c r="S11886" s="577"/>
    </row>
    <row r="11887" spans="3:19">
      <c r="C11887" s="577"/>
      <c r="R11887" s="577"/>
      <c r="S11887" s="577"/>
    </row>
    <row r="11888" spans="3:19">
      <c r="C11888" s="577"/>
      <c r="R11888" s="577"/>
      <c r="S11888" s="577"/>
    </row>
    <row r="11889" spans="3:19">
      <c r="C11889" s="577"/>
      <c r="R11889" s="577"/>
      <c r="S11889" s="577"/>
    </row>
    <row r="11890" spans="3:19">
      <c r="C11890" s="577"/>
      <c r="R11890" s="577"/>
      <c r="S11890" s="577"/>
    </row>
    <row r="11891" spans="3:19">
      <c r="C11891" s="577"/>
      <c r="R11891" s="577"/>
      <c r="S11891" s="577"/>
    </row>
    <row r="11892" spans="3:19">
      <c r="C11892" s="577"/>
      <c r="R11892" s="577"/>
      <c r="S11892" s="577"/>
    </row>
    <row r="11893" spans="3:19">
      <c r="C11893" s="577"/>
      <c r="R11893" s="577"/>
      <c r="S11893" s="577"/>
    </row>
    <row r="11894" spans="3:19">
      <c r="C11894" s="577"/>
      <c r="R11894" s="577"/>
      <c r="S11894" s="577"/>
    </row>
    <row r="11895" spans="3:19">
      <c r="C11895" s="577"/>
      <c r="R11895" s="577"/>
      <c r="S11895" s="577"/>
    </row>
    <row r="11896" spans="3:19">
      <c r="C11896" s="577"/>
      <c r="R11896" s="577"/>
      <c r="S11896" s="577"/>
    </row>
    <row r="11897" spans="3:19">
      <c r="C11897" s="577"/>
      <c r="R11897" s="577"/>
      <c r="S11897" s="577"/>
    </row>
    <row r="11898" spans="3:19">
      <c r="C11898" s="577"/>
      <c r="R11898" s="577"/>
      <c r="S11898" s="577"/>
    </row>
    <row r="11899" spans="3:19">
      <c r="C11899" s="577"/>
      <c r="R11899" s="577"/>
      <c r="S11899" s="577"/>
    </row>
    <row r="11900" spans="3:19">
      <c r="C11900" s="577"/>
      <c r="R11900" s="577"/>
      <c r="S11900" s="577"/>
    </row>
    <row r="11901" spans="3:19">
      <c r="C11901" s="577"/>
      <c r="R11901" s="577"/>
      <c r="S11901" s="577"/>
    </row>
    <row r="11902" spans="3:19">
      <c r="C11902" s="577"/>
      <c r="R11902" s="577"/>
      <c r="S11902" s="577"/>
    </row>
    <row r="11903" spans="3:19">
      <c r="C11903" s="577"/>
      <c r="R11903" s="577"/>
      <c r="S11903" s="577"/>
    </row>
    <row r="11904" spans="3:19">
      <c r="C11904" s="577"/>
      <c r="R11904" s="577"/>
      <c r="S11904" s="577"/>
    </row>
    <row r="11905" spans="3:19">
      <c r="C11905" s="577"/>
      <c r="R11905" s="577"/>
      <c r="S11905" s="577"/>
    </row>
    <row r="11906" spans="3:19">
      <c r="C11906" s="577"/>
      <c r="R11906" s="577"/>
      <c r="S11906" s="577"/>
    </row>
    <row r="11907" spans="3:19">
      <c r="C11907" s="577"/>
      <c r="R11907" s="577"/>
      <c r="S11907" s="577"/>
    </row>
    <row r="11908" spans="3:19">
      <c r="C11908" s="577"/>
      <c r="R11908" s="577"/>
      <c r="S11908" s="577"/>
    </row>
    <row r="11909" spans="3:19">
      <c r="C11909" s="577"/>
      <c r="R11909" s="577"/>
      <c r="S11909" s="577"/>
    </row>
    <row r="11910" spans="3:19">
      <c r="C11910" s="577"/>
      <c r="R11910" s="577"/>
      <c r="S11910" s="577"/>
    </row>
    <row r="11911" spans="3:19">
      <c r="C11911" s="577"/>
      <c r="R11911" s="577"/>
      <c r="S11911" s="577"/>
    </row>
    <row r="11912" spans="3:19">
      <c r="C11912" s="577"/>
      <c r="R11912" s="577"/>
      <c r="S11912" s="577"/>
    </row>
    <row r="11913" spans="3:19">
      <c r="C11913" s="577"/>
      <c r="R11913" s="577"/>
      <c r="S11913" s="577"/>
    </row>
    <row r="11914" spans="3:19">
      <c r="C11914" s="577"/>
      <c r="R11914" s="577"/>
      <c r="S11914" s="577"/>
    </row>
    <row r="11915" spans="3:19">
      <c r="C11915" s="577"/>
      <c r="R11915" s="577"/>
      <c r="S11915" s="577"/>
    </row>
    <row r="11916" spans="3:19">
      <c r="C11916" s="577"/>
      <c r="R11916" s="577"/>
      <c r="S11916" s="577"/>
    </row>
    <row r="11917" spans="3:19">
      <c r="C11917" s="577"/>
      <c r="R11917" s="577"/>
      <c r="S11917" s="577"/>
    </row>
    <row r="11918" spans="3:19">
      <c r="C11918" s="577"/>
      <c r="R11918" s="577"/>
      <c r="S11918" s="577"/>
    </row>
    <row r="11919" spans="3:19">
      <c r="C11919" s="577"/>
      <c r="R11919" s="577"/>
      <c r="S11919" s="577"/>
    </row>
    <row r="11920" spans="3:19">
      <c r="C11920" s="577"/>
      <c r="R11920" s="577"/>
      <c r="S11920" s="577"/>
    </row>
    <row r="11921" spans="3:19">
      <c r="C11921" s="577"/>
      <c r="R11921" s="577"/>
      <c r="S11921" s="577"/>
    </row>
    <row r="11922" spans="3:19">
      <c r="C11922" s="577"/>
      <c r="R11922" s="577"/>
      <c r="S11922" s="577"/>
    </row>
    <row r="11923" spans="3:19">
      <c r="C11923" s="577"/>
      <c r="R11923" s="577"/>
      <c r="S11923" s="577"/>
    </row>
    <row r="11924" spans="3:19">
      <c r="C11924" s="577"/>
      <c r="R11924" s="577"/>
      <c r="S11924" s="577"/>
    </row>
    <row r="11925" spans="3:19">
      <c r="C11925" s="577"/>
      <c r="R11925" s="577"/>
      <c r="S11925" s="577"/>
    </row>
    <row r="11926" spans="3:19">
      <c r="C11926" s="577"/>
      <c r="R11926" s="577"/>
      <c r="S11926" s="577"/>
    </row>
    <row r="11927" spans="3:19">
      <c r="C11927" s="577"/>
      <c r="R11927" s="577"/>
      <c r="S11927" s="577"/>
    </row>
    <row r="11928" spans="3:19">
      <c r="C11928" s="577"/>
      <c r="R11928" s="577"/>
      <c r="S11928" s="577"/>
    </row>
    <row r="11929" spans="3:19">
      <c r="C11929" s="577"/>
      <c r="R11929" s="577"/>
      <c r="S11929" s="577"/>
    </row>
    <row r="11930" spans="3:19">
      <c r="C11930" s="577"/>
      <c r="R11930" s="577"/>
      <c r="S11930" s="577"/>
    </row>
    <row r="11931" spans="3:19">
      <c r="C11931" s="577"/>
      <c r="R11931" s="577"/>
      <c r="S11931" s="577"/>
    </row>
    <row r="11932" spans="3:19">
      <c r="C11932" s="577"/>
      <c r="R11932" s="577"/>
      <c r="S11932" s="577"/>
    </row>
    <row r="11933" spans="3:19">
      <c r="C11933" s="577"/>
      <c r="R11933" s="577"/>
      <c r="S11933" s="577"/>
    </row>
    <row r="11934" spans="3:19">
      <c r="C11934" s="577"/>
      <c r="R11934" s="577"/>
      <c r="S11934" s="577"/>
    </row>
    <row r="11935" spans="3:19">
      <c r="C11935" s="577"/>
      <c r="R11935" s="577"/>
      <c r="S11935" s="577"/>
    </row>
    <row r="11936" spans="3:19">
      <c r="C11936" s="577"/>
      <c r="R11936" s="577"/>
      <c r="S11936" s="577"/>
    </row>
    <row r="11937" spans="3:19">
      <c r="C11937" s="577"/>
      <c r="R11937" s="577"/>
      <c r="S11937" s="577"/>
    </row>
    <row r="11938" spans="3:19">
      <c r="C11938" s="577"/>
      <c r="R11938" s="577"/>
      <c r="S11938" s="577"/>
    </row>
    <row r="11939" spans="3:19">
      <c r="C11939" s="577"/>
      <c r="R11939" s="577"/>
      <c r="S11939" s="577"/>
    </row>
    <row r="11940" spans="3:19">
      <c r="C11940" s="577"/>
      <c r="R11940" s="577"/>
      <c r="S11940" s="577"/>
    </row>
    <row r="11941" spans="3:19">
      <c r="C11941" s="577"/>
      <c r="R11941" s="577"/>
      <c r="S11941" s="577"/>
    </row>
    <row r="11942" spans="3:19">
      <c r="C11942" s="577"/>
      <c r="R11942" s="577"/>
      <c r="S11942" s="577"/>
    </row>
    <row r="11943" spans="3:19">
      <c r="C11943" s="577"/>
      <c r="R11943" s="577"/>
      <c r="S11943" s="577"/>
    </row>
    <row r="11944" spans="3:19">
      <c r="C11944" s="577"/>
      <c r="R11944" s="577"/>
      <c r="S11944" s="577"/>
    </row>
    <row r="11945" spans="3:19">
      <c r="C11945" s="577"/>
      <c r="R11945" s="577"/>
      <c r="S11945" s="577"/>
    </row>
    <row r="11946" spans="3:19">
      <c r="C11946" s="577"/>
      <c r="R11946" s="577"/>
      <c r="S11946" s="577"/>
    </row>
    <row r="11947" spans="3:19">
      <c r="C11947" s="577"/>
      <c r="R11947" s="577"/>
      <c r="S11947" s="577"/>
    </row>
    <row r="11948" spans="3:19">
      <c r="C11948" s="577"/>
      <c r="R11948" s="577"/>
      <c r="S11948" s="577"/>
    </row>
    <row r="11949" spans="3:19">
      <c r="C11949" s="577"/>
      <c r="R11949" s="577"/>
      <c r="S11949" s="577"/>
    </row>
    <row r="11950" spans="3:19">
      <c r="C11950" s="577"/>
      <c r="R11950" s="577"/>
      <c r="S11950" s="577"/>
    </row>
    <row r="11951" spans="3:19">
      <c r="C11951" s="577"/>
      <c r="R11951" s="577"/>
      <c r="S11951" s="577"/>
    </row>
    <row r="11952" spans="3:19">
      <c r="C11952" s="577"/>
      <c r="K11952" s="577"/>
      <c r="R11952" s="577"/>
      <c r="S11952" s="577"/>
    </row>
    <row r="11953" spans="3:19">
      <c r="C11953" s="577"/>
      <c r="R11953" s="577"/>
      <c r="S11953" s="577"/>
    </row>
    <row r="11954" spans="3:19">
      <c r="C11954" s="577"/>
      <c r="R11954" s="577"/>
      <c r="S11954" s="577"/>
    </row>
    <row r="11955" spans="3:19">
      <c r="C11955" s="577"/>
      <c r="R11955" s="577"/>
      <c r="S11955" s="577"/>
    </row>
    <row r="11956" spans="3:19">
      <c r="C11956" s="577"/>
      <c r="R11956" s="577"/>
      <c r="S11956" s="577"/>
    </row>
    <row r="11957" spans="3:19">
      <c r="C11957" s="577"/>
      <c r="R11957" s="577"/>
      <c r="S11957" s="577"/>
    </row>
    <row r="11958" spans="3:19">
      <c r="C11958" s="577"/>
      <c r="R11958" s="577"/>
      <c r="S11958" s="577"/>
    </row>
    <row r="11959" spans="3:19">
      <c r="C11959" s="577"/>
      <c r="R11959" s="577"/>
      <c r="S11959" s="577"/>
    </row>
    <row r="11960" spans="3:19">
      <c r="C11960" s="577"/>
      <c r="R11960" s="577"/>
      <c r="S11960" s="577"/>
    </row>
    <row r="11961" spans="3:19">
      <c r="C11961" s="577"/>
      <c r="R11961" s="577"/>
      <c r="S11961" s="577"/>
    </row>
    <row r="11962" spans="3:19">
      <c r="C11962" s="577"/>
      <c r="R11962" s="577"/>
      <c r="S11962" s="577"/>
    </row>
    <row r="11963" spans="3:19">
      <c r="C11963" s="577"/>
      <c r="R11963" s="577"/>
      <c r="S11963" s="577"/>
    </row>
    <row r="11964" spans="3:19">
      <c r="C11964" s="577"/>
      <c r="R11964" s="577"/>
      <c r="S11964" s="577"/>
    </row>
    <row r="11965" spans="3:19">
      <c r="C11965" s="577"/>
      <c r="R11965" s="577"/>
      <c r="S11965" s="577"/>
    </row>
    <row r="11966" spans="3:19">
      <c r="C11966" s="577"/>
      <c r="R11966" s="577"/>
      <c r="S11966" s="577"/>
    </row>
    <row r="11967" spans="3:19">
      <c r="C11967" s="577"/>
      <c r="R11967" s="577"/>
      <c r="S11967" s="577"/>
    </row>
    <row r="11968" spans="3:19">
      <c r="C11968" s="577"/>
      <c r="R11968" s="577"/>
      <c r="S11968" s="577"/>
    </row>
    <row r="11969" spans="3:19">
      <c r="C11969" s="577"/>
      <c r="R11969" s="577"/>
      <c r="S11969" s="577"/>
    </row>
    <row r="11970" spans="3:19">
      <c r="C11970" s="577"/>
      <c r="R11970" s="577"/>
      <c r="S11970" s="577"/>
    </row>
    <row r="11971" spans="3:19">
      <c r="C11971" s="577"/>
      <c r="R11971" s="577"/>
      <c r="S11971" s="577"/>
    </row>
    <row r="11972" spans="3:19">
      <c r="C11972" s="577"/>
      <c r="R11972" s="577"/>
      <c r="S11972" s="577"/>
    </row>
    <row r="11973" spans="3:19">
      <c r="C11973" s="577"/>
      <c r="R11973" s="577"/>
      <c r="S11973" s="577"/>
    </row>
    <row r="11974" spans="3:19">
      <c r="C11974" s="577"/>
      <c r="R11974" s="577"/>
      <c r="S11974" s="577"/>
    </row>
    <row r="11975" spans="3:19">
      <c r="C11975" s="577"/>
      <c r="R11975" s="577"/>
      <c r="S11975" s="577"/>
    </row>
    <row r="11976" spans="3:19">
      <c r="C11976" s="577"/>
      <c r="R11976" s="577"/>
      <c r="S11976" s="577"/>
    </row>
    <row r="11977" spans="3:19">
      <c r="C11977" s="577"/>
      <c r="R11977" s="577"/>
      <c r="S11977" s="577"/>
    </row>
    <row r="11978" spans="3:19">
      <c r="C11978" s="577"/>
      <c r="R11978" s="577"/>
      <c r="S11978" s="577"/>
    </row>
    <row r="11979" spans="3:19">
      <c r="C11979" s="577"/>
      <c r="R11979" s="577"/>
      <c r="S11979" s="577"/>
    </row>
    <row r="11980" spans="3:19">
      <c r="C11980" s="577"/>
      <c r="R11980" s="577"/>
      <c r="S11980" s="577"/>
    </row>
    <row r="11981" spans="3:19">
      <c r="C11981" s="577"/>
      <c r="R11981" s="577"/>
      <c r="S11981" s="577"/>
    </row>
    <row r="11982" spans="3:19">
      <c r="C11982" s="577"/>
      <c r="R11982" s="577"/>
      <c r="S11982" s="577"/>
    </row>
    <row r="11983" spans="3:19">
      <c r="C11983" s="577"/>
      <c r="R11983" s="577"/>
      <c r="S11983" s="577"/>
    </row>
    <row r="11984" spans="3:19">
      <c r="C11984" s="577"/>
      <c r="R11984" s="577"/>
      <c r="S11984" s="577"/>
    </row>
    <row r="11985" spans="3:19">
      <c r="C11985" s="577"/>
      <c r="R11985" s="577"/>
      <c r="S11985" s="577"/>
    </row>
    <row r="11986" spans="3:19">
      <c r="C11986" s="577"/>
      <c r="R11986" s="577"/>
      <c r="S11986" s="577"/>
    </row>
    <row r="11987" spans="3:19">
      <c r="C11987" s="577"/>
      <c r="R11987" s="577"/>
      <c r="S11987" s="577"/>
    </row>
    <row r="11988" spans="3:19">
      <c r="C11988" s="577"/>
      <c r="R11988" s="577"/>
      <c r="S11988" s="577"/>
    </row>
    <row r="11989" spans="3:19">
      <c r="C11989" s="577"/>
      <c r="R11989" s="577"/>
      <c r="S11989" s="577"/>
    </row>
    <row r="11990" spans="3:19">
      <c r="C11990" s="577"/>
      <c r="R11990" s="577"/>
      <c r="S11990" s="577"/>
    </row>
    <row r="11991" spans="3:19">
      <c r="C11991" s="577"/>
      <c r="R11991" s="577"/>
      <c r="S11991" s="577"/>
    </row>
    <row r="11992" spans="3:19">
      <c r="C11992" s="577"/>
      <c r="R11992" s="577"/>
      <c r="S11992" s="577"/>
    </row>
    <row r="11993" spans="3:19">
      <c r="C11993" s="577"/>
      <c r="R11993" s="577"/>
      <c r="S11993" s="577"/>
    </row>
    <row r="11994" spans="3:19">
      <c r="C11994" s="577"/>
      <c r="R11994" s="577"/>
      <c r="S11994" s="577"/>
    </row>
    <row r="11995" spans="3:19">
      <c r="C11995" s="577"/>
      <c r="R11995" s="577"/>
      <c r="S11995" s="577"/>
    </row>
    <row r="11996" spans="3:19">
      <c r="C11996" s="577"/>
      <c r="R11996" s="577"/>
      <c r="S11996" s="577"/>
    </row>
    <row r="11997" spans="3:19">
      <c r="C11997" s="577"/>
      <c r="R11997" s="577"/>
      <c r="S11997" s="577"/>
    </row>
    <row r="11998" spans="3:19">
      <c r="C11998" s="577"/>
      <c r="R11998" s="577"/>
      <c r="S11998" s="577"/>
    </row>
    <row r="11999" spans="3:19">
      <c r="C11999" s="577"/>
      <c r="R11999" s="577"/>
      <c r="S11999" s="577"/>
    </row>
    <row r="12000" spans="3:19">
      <c r="C12000" s="577"/>
      <c r="R12000" s="577"/>
      <c r="S12000" s="577"/>
    </row>
    <row r="12001" spans="3:19">
      <c r="C12001" s="577"/>
      <c r="R12001" s="577"/>
      <c r="S12001" s="577"/>
    </row>
    <row r="12002" spans="3:19">
      <c r="C12002" s="577"/>
      <c r="R12002" s="577"/>
      <c r="S12002" s="577"/>
    </row>
    <row r="12003" spans="3:19">
      <c r="C12003" s="577"/>
      <c r="R12003" s="577"/>
      <c r="S12003" s="577"/>
    </row>
    <row r="12004" spans="3:19">
      <c r="C12004" s="577"/>
      <c r="R12004" s="577"/>
      <c r="S12004" s="577"/>
    </row>
    <row r="12005" spans="3:19">
      <c r="C12005" s="577"/>
      <c r="R12005" s="577"/>
      <c r="S12005" s="577"/>
    </row>
    <row r="12006" spans="3:19">
      <c r="C12006" s="577"/>
      <c r="R12006" s="577"/>
      <c r="S12006" s="577"/>
    </row>
    <row r="12007" spans="3:19">
      <c r="C12007" s="577"/>
      <c r="R12007" s="577"/>
      <c r="S12007" s="577"/>
    </row>
    <row r="12008" spans="3:19">
      <c r="C12008" s="577"/>
      <c r="R12008" s="577"/>
      <c r="S12008" s="577"/>
    </row>
    <row r="12009" spans="3:19">
      <c r="C12009" s="577"/>
      <c r="R12009" s="577"/>
      <c r="S12009" s="577"/>
    </row>
    <row r="12010" spans="3:19">
      <c r="C12010" s="577"/>
      <c r="R12010" s="577"/>
      <c r="S12010" s="577"/>
    </row>
    <row r="12011" spans="3:19">
      <c r="C12011" s="577"/>
      <c r="R12011" s="577"/>
      <c r="S12011" s="577"/>
    </row>
    <row r="12012" spans="3:19">
      <c r="C12012" s="577"/>
      <c r="R12012" s="577"/>
      <c r="S12012" s="577"/>
    </row>
    <row r="12013" spans="3:19">
      <c r="C12013" s="577"/>
      <c r="R12013" s="577"/>
      <c r="S12013" s="577"/>
    </row>
    <row r="12014" spans="3:19">
      <c r="C12014" s="577"/>
      <c r="R12014" s="577"/>
      <c r="S12014" s="577"/>
    </row>
    <row r="12015" spans="3:19">
      <c r="C12015" s="577"/>
      <c r="R12015" s="577"/>
      <c r="S12015" s="577"/>
    </row>
    <row r="12016" spans="3:19">
      <c r="C12016" s="577"/>
      <c r="R12016" s="577"/>
      <c r="S12016" s="577"/>
    </row>
    <row r="12017" spans="3:19">
      <c r="C12017" s="577"/>
      <c r="R12017" s="577"/>
      <c r="S12017" s="577"/>
    </row>
    <row r="12018" spans="3:19">
      <c r="C12018" s="577"/>
      <c r="R12018" s="577"/>
      <c r="S12018" s="577"/>
    </row>
    <row r="12019" spans="3:19">
      <c r="C12019" s="577"/>
      <c r="R12019" s="577"/>
      <c r="S12019" s="577"/>
    </row>
    <row r="12020" spans="3:19">
      <c r="C12020" s="577"/>
      <c r="R12020" s="577"/>
      <c r="S12020" s="577"/>
    </row>
    <row r="12021" spans="3:19">
      <c r="C12021" s="577"/>
      <c r="R12021" s="577"/>
      <c r="S12021" s="577"/>
    </row>
    <row r="12022" spans="3:19">
      <c r="C12022" s="577"/>
      <c r="R12022" s="577"/>
      <c r="S12022" s="577"/>
    </row>
    <row r="12023" spans="3:19">
      <c r="C12023" s="577"/>
      <c r="R12023" s="577"/>
      <c r="S12023" s="577"/>
    </row>
    <row r="12024" spans="3:19">
      <c r="C12024" s="577"/>
      <c r="R12024" s="577"/>
      <c r="S12024" s="577"/>
    </row>
    <row r="12025" spans="3:19">
      <c r="C12025" s="577"/>
      <c r="R12025" s="577"/>
      <c r="S12025" s="577"/>
    </row>
    <row r="12026" spans="3:19">
      <c r="C12026" s="577"/>
      <c r="R12026" s="577"/>
      <c r="S12026" s="577"/>
    </row>
    <row r="12027" spans="3:19">
      <c r="C12027" s="577"/>
      <c r="R12027" s="577"/>
      <c r="S12027" s="577"/>
    </row>
    <row r="12028" spans="3:19">
      <c r="C12028" s="577"/>
      <c r="R12028" s="577"/>
      <c r="S12028" s="577"/>
    </row>
    <row r="12029" spans="3:19">
      <c r="C12029" s="577"/>
      <c r="R12029" s="577"/>
      <c r="S12029" s="577"/>
    </row>
    <row r="12030" spans="3:19">
      <c r="C12030" s="577"/>
      <c r="R12030" s="577"/>
      <c r="S12030" s="577"/>
    </row>
    <row r="12031" spans="3:19">
      <c r="C12031" s="577"/>
      <c r="R12031" s="577"/>
      <c r="S12031" s="577"/>
    </row>
    <row r="12032" spans="3:19">
      <c r="C12032" s="577"/>
      <c r="R12032" s="577"/>
      <c r="S12032" s="577"/>
    </row>
    <row r="12033" spans="3:19">
      <c r="C12033" s="577"/>
      <c r="R12033" s="577"/>
      <c r="S12033" s="577"/>
    </row>
    <row r="12034" spans="3:19">
      <c r="C12034" s="577"/>
      <c r="R12034" s="577"/>
      <c r="S12034" s="577"/>
    </row>
    <row r="12035" spans="3:19">
      <c r="C12035" s="577"/>
      <c r="R12035" s="577"/>
      <c r="S12035" s="577"/>
    </row>
    <row r="12036" spans="3:19">
      <c r="C12036" s="577"/>
      <c r="R12036" s="577"/>
      <c r="S12036" s="577"/>
    </row>
    <row r="12037" spans="3:19">
      <c r="C12037" s="577"/>
      <c r="R12037" s="577"/>
      <c r="S12037" s="577"/>
    </row>
    <row r="12038" spans="3:19">
      <c r="C12038" s="577"/>
      <c r="R12038" s="577"/>
      <c r="S12038" s="577"/>
    </row>
    <row r="12039" spans="3:19">
      <c r="C12039" s="577"/>
      <c r="R12039" s="577"/>
      <c r="S12039" s="577"/>
    </row>
    <row r="12040" spans="3:19">
      <c r="C12040" s="577"/>
      <c r="R12040" s="577"/>
      <c r="S12040" s="577"/>
    </row>
    <row r="12041" spans="3:19">
      <c r="C12041" s="577"/>
      <c r="R12041" s="577"/>
      <c r="S12041" s="577"/>
    </row>
    <row r="12042" spans="3:19">
      <c r="C12042" s="577"/>
      <c r="R12042" s="577"/>
      <c r="S12042" s="577"/>
    </row>
    <row r="12043" spans="3:19">
      <c r="C12043" s="577"/>
      <c r="R12043" s="577"/>
      <c r="S12043" s="577"/>
    </row>
    <row r="12044" spans="3:19">
      <c r="C12044" s="577"/>
      <c r="R12044" s="577"/>
      <c r="S12044" s="577"/>
    </row>
    <row r="12045" spans="3:19">
      <c r="C12045" s="577"/>
      <c r="R12045" s="577"/>
      <c r="S12045" s="577"/>
    </row>
    <row r="12046" spans="3:19">
      <c r="C12046" s="577"/>
      <c r="R12046" s="577"/>
      <c r="S12046" s="577"/>
    </row>
    <row r="12047" spans="3:19">
      <c r="C12047" s="577"/>
      <c r="R12047" s="577"/>
      <c r="S12047" s="577"/>
    </row>
    <row r="12048" spans="3:19">
      <c r="C12048" s="577"/>
      <c r="R12048" s="577"/>
      <c r="S12048" s="577"/>
    </row>
    <row r="12049" spans="3:19">
      <c r="C12049" s="577"/>
      <c r="R12049" s="577"/>
      <c r="S12049" s="577"/>
    </row>
    <row r="12050" spans="3:19">
      <c r="C12050" s="577"/>
      <c r="R12050" s="577"/>
      <c r="S12050" s="577"/>
    </row>
    <row r="12051" spans="3:19">
      <c r="C12051" s="577"/>
      <c r="R12051" s="577"/>
      <c r="S12051" s="577"/>
    </row>
    <row r="12052" spans="3:19">
      <c r="C12052" s="577"/>
      <c r="R12052" s="577"/>
      <c r="S12052" s="577"/>
    </row>
    <row r="12053" spans="3:19">
      <c r="C12053" s="577"/>
      <c r="R12053" s="577"/>
      <c r="S12053" s="577"/>
    </row>
    <row r="12054" spans="3:19">
      <c r="C12054" s="577"/>
      <c r="R12054" s="577"/>
      <c r="S12054" s="577"/>
    </row>
    <row r="12055" spans="3:19">
      <c r="C12055" s="577"/>
      <c r="R12055" s="577"/>
      <c r="S12055" s="577"/>
    </row>
    <row r="12056" spans="3:19">
      <c r="C12056" s="577"/>
      <c r="R12056" s="577"/>
      <c r="S12056" s="577"/>
    </row>
    <row r="12057" spans="3:19">
      <c r="C12057" s="577"/>
      <c r="R12057" s="577"/>
      <c r="S12057" s="577"/>
    </row>
    <row r="12058" spans="3:19">
      <c r="C12058" s="577"/>
      <c r="R12058" s="577"/>
      <c r="S12058" s="577"/>
    </row>
    <row r="12059" spans="3:19">
      <c r="C12059" s="577"/>
      <c r="R12059" s="577"/>
      <c r="S12059" s="577"/>
    </row>
    <row r="12060" spans="3:19">
      <c r="C12060" s="577"/>
      <c r="R12060" s="577"/>
      <c r="S12060" s="577"/>
    </row>
    <row r="12061" spans="3:19">
      <c r="C12061" s="577"/>
      <c r="R12061" s="577"/>
      <c r="S12061" s="577"/>
    </row>
    <row r="12062" spans="3:19">
      <c r="C12062" s="577"/>
      <c r="R12062" s="577"/>
      <c r="S12062" s="577"/>
    </row>
    <row r="12063" spans="3:19">
      <c r="C12063" s="577"/>
      <c r="R12063" s="577"/>
      <c r="S12063" s="577"/>
    </row>
    <row r="12064" spans="3:19">
      <c r="C12064" s="577"/>
      <c r="R12064" s="577"/>
      <c r="S12064" s="577"/>
    </row>
    <row r="12065" spans="3:19">
      <c r="C12065" s="577"/>
      <c r="R12065" s="577"/>
      <c r="S12065" s="577"/>
    </row>
    <row r="12066" spans="3:19">
      <c r="C12066" s="577"/>
      <c r="R12066" s="577"/>
      <c r="S12066" s="577"/>
    </row>
    <row r="12067" spans="3:19">
      <c r="C12067" s="577"/>
      <c r="R12067" s="577"/>
      <c r="S12067" s="577"/>
    </row>
    <row r="12068" spans="3:19">
      <c r="C12068" s="577"/>
      <c r="R12068" s="577"/>
      <c r="S12068" s="577"/>
    </row>
    <row r="12069" spans="3:19">
      <c r="C12069" s="577"/>
      <c r="R12069" s="577"/>
      <c r="S12069" s="577"/>
    </row>
    <row r="12070" spans="3:19">
      <c r="C12070" s="577"/>
      <c r="R12070" s="577"/>
      <c r="S12070" s="577"/>
    </row>
    <row r="12071" spans="3:19">
      <c r="C12071" s="577"/>
      <c r="R12071" s="577"/>
      <c r="S12071" s="577"/>
    </row>
    <row r="12072" spans="3:19">
      <c r="C12072" s="577"/>
      <c r="R12072" s="577"/>
      <c r="S12072" s="577"/>
    </row>
    <row r="12073" spans="3:19">
      <c r="C12073" s="577"/>
      <c r="R12073" s="577"/>
      <c r="S12073" s="577"/>
    </row>
    <row r="12074" spans="3:19">
      <c r="C12074" s="577"/>
      <c r="R12074" s="577"/>
      <c r="S12074" s="577"/>
    </row>
    <row r="12075" spans="3:19">
      <c r="C12075" s="577"/>
      <c r="R12075" s="577"/>
      <c r="S12075" s="577"/>
    </row>
    <row r="12076" spans="3:19">
      <c r="C12076" s="577"/>
      <c r="R12076" s="577"/>
      <c r="S12076" s="577"/>
    </row>
    <row r="12077" spans="3:19">
      <c r="C12077" s="577"/>
      <c r="R12077" s="577"/>
      <c r="S12077" s="577"/>
    </row>
    <row r="12078" spans="3:19">
      <c r="C12078" s="577"/>
      <c r="R12078" s="577"/>
      <c r="S12078" s="577"/>
    </row>
    <row r="12079" spans="3:19">
      <c r="C12079" s="577"/>
      <c r="R12079" s="577"/>
      <c r="S12079" s="577"/>
    </row>
    <row r="12080" spans="3:19">
      <c r="C12080" s="577"/>
      <c r="R12080" s="577"/>
      <c r="S12080" s="577"/>
    </row>
    <row r="12081" spans="3:19">
      <c r="C12081" s="577"/>
      <c r="R12081" s="577"/>
      <c r="S12081" s="577"/>
    </row>
    <row r="12082" spans="3:19">
      <c r="C12082" s="577"/>
      <c r="R12082" s="577"/>
      <c r="S12082" s="577"/>
    </row>
    <row r="12083" spans="3:19">
      <c r="C12083" s="577"/>
      <c r="R12083" s="577"/>
      <c r="S12083" s="577"/>
    </row>
    <row r="12084" spans="3:19">
      <c r="C12084" s="577"/>
      <c r="R12084" s="577"/>
      <c r="S12084" s="577"/>
    </row>
    <row r="12085" spans="3:19">
      <c r="C12085" s="577"/>
      <c r="R12085" s="577"/>
      <c r="S12085" s="577"/>
    </row>
    <row r="12086" spans="3:19">
      <c r="C12086" s="577"/>
      <c r="R12086" s="577"/>
      <c r="S12086" s="577"/>
    </row>
    <row r="12087" spans="3:19">
      <c r="C12087" s="577"/>
      <c r="R12087" s="577"/>
      <c r="S12087" s="577"/>
    </row>
    <row r="12088" spans="3:19">
      <c r="C12088" s="577"/>
      <c r="R12088" s="577"/>
      <c r="S12088" s="577"/>
    </row>
    <row r="12089" spans="3:19">
      <c r="C12089" s="577"/>
      <c r="R12089" s="577"/>
      <c r="S12089" s="577"/>
    </row>
    <row r="12090" spans="3:19">
      <c r="C12090" s="577"/>
      <c r="R12090" s="577"/>
      <c r="S12090" s="577"/>
    </row>
    <row r="12091" spans="3:19">
      <c r="C12091" s="577"/>
      <c r="R12091" s="577"/>
      <c r="S12091" s="577"/>
    </row>
    <row r="12092" spans="3:19">
      <c r="C12092" s="577"/>
      <c r="R12092" s="577"/>
      <c r="S12092" s="577"/>
    </row>
    <row r="12093" spans="3:19">
      <c r="C12093" s="577"/>
      <c r="R12093" s="577"/>
      <c r="S12093" s="577"/>
    </row>
    <row r="12094" spans="3:19">
      <c r="C12094" s="577"/>
      <c r="R12094" s="577"/>
      <c r="S12094" s="577"/>
    </row>
    <row r="12095" spans="3:19">
      <c r="C12095" s="577"/>
      <c r="R12095" s="577"/>
      <c r="S12095" s="577"/>
    </row>
    <row r="12096" spans="3:19">
      <c r="C12096" s="577"/>
      <c r="R12096" s="577"/>
      <c r="S12096" s="577"/>
    </row>
    <row r="12097" spans="3:19">
      <c r="C12097" s="577"/>
      <c r="R12097" s="577"/>
      <c r="S12097" s="577"/>
    </row>
    <row r="12098" spans="3:19">
      <c r="C12098" s="577"/>
      <c r="R12098" s="577"/>
      <c r="S12098" s="577"/>
    </row>
    <row r="12099" spans="3:19">
      <c r="C12099" s="577"/>
      <c r="R12099" s="577"/>
      <c r="S12099" s="577"/>
    </row>
    <row r="12100" spans="3:19">
      <c r="C12100" s="577"/>
      <c r="R12100" s="577"/>
      <c r="S12100" s="577"/>
    </row>
    <row r="12101" spans="3:19">
      <c r="C12101" s="577"/>
      <c r="R12101" s="577"/>
      <c r="S12101" s="577"/>
    </row>
    <row r="12102" spans="3:19">
      <c r="C12102" s="577"/>
      <c r="R12102" s="577"/>
      <c r="S12102" s="577"/>
    </row>
    <row r="12103" spans="3:19">
      <c r="C12103" s="577"/>
      <c r="R12103" s="577"/>
      <c r="S12103" s="577"/>
    </row>
    <row r="12104" spans="3:19">
      <c r="C12104" s="577"/>
      <c r="R12104" s="577"/>
      <c r="S12104" s="577"/>
    </row>
    <row r="12105" spans="3:19">
      <c r="C12105" s="577"/>
      <c r="R12105" s="577"/>
      <c r="S12105" s="577"/>
    </row>
    <row r="12106" spans="3:19">
      <c r="C12106" s="577"/>
      <c r="R12106" s="577"/>
      <c r="S12106" s="577"/>
    </row>
    <row r="12107" spans="3:19">
      <c r="C12107" s="577"/>
      <c r="R12107" s="577"/>
      <c r="S12107" s="577"/>
    </row>
    <row r="12108" spans="3:19">
      <c r="C12108" s="577"/>
      <c r="R12108" s="577"/>
      <c r="S12108" s="577"/>
    </row>
    <row r="12109" spans="3:19">
      <c r="C12109" s="577"/>
      <c r="R12109" s="577"/>
      <c r="S12109" s="577"/>
    </row>
    <row r="12110" spans="3:19">
      <c r="C12110" s="577"/>
      <c r="R12110" s="577"/>
      <c r="S12110" s="577"/>
    </row>
    <row r="12111" spans="3:19">
      <c r="C12111" s="577"/>
      <c r="R12111" s="577"/>
      <c r="S12111" s="577"/>
    </row>
    <row r="12112" spans="3:19">
      <c r="C12112" s="577"/>
      <c r="R12112" s="577"/>
      <c r="S12112" s="577"/>
    </row>
    <row r="12113" spans="3:19">
      <c r="C12113" s="577"/>
      <c r="R12113" s="577"/>
      <c r="S12113" s="577"/>
    </row>
    <row r="12114" spans="3:19">
      <c r="C12114" s="577"/>
      <c r="R12114" s="577"/>
      <c r="S12114" s="577"/>
    </row>
    <row r="12115" spans="3:19">
      <c r="C12115" s="577"/>
      <c r="R12115" s="577"/>
      <c r="S12115" s="577"/>
    </row>
    <row r="12116" spans="3:19">
      <c r="C12116" s="577"/>
      <c r="R12116" s="577"/>
      <c r="S12116" s="577"/>
    </row>
    <row r="12117" spans="3:19">
      <c r="C12117" s="577"/>
      <c r="R12117" s="577"/>
      <c r="S12117" s="577"/>
    </row>
    <row r="12118" spans="3:19">
      <c r="C12118" s="577"/>
      <c r="R12118" s="577"/>
      <c r="S12118" s="577"/>
    </row>
    <row r="12119" spans="3:19">
      <c r="C12119" s="577"/>
      <c r="R12119" s="577"/>
      <c r="S12119" s="577"/>
    </row>
    <row r="12120" spans="3:19">
      <c r="C12120" s="577"/>
      <c r="R12120" s="577"/>
      <c r="S12120" s="577"/>
    </row>
    <row r="12121" spans="3:19">
      <c r="C12121" s="577"/>
      <c r="R12121" s="577"/>
      <c r="S12121" s="577"/>
    </row>
    <row r="12122" spans="3:19">
      <c r="C12122" s="577"/>
      <c r="R12122" s="577"/>
      <c r="S12122" s="577"/>
    </row>
    <row r="12123" spans="3:19">
      <c r="C12123" s="577"/>
      <c r="R12123" s="577"/>
      <c r="S12123" s="577"/>
    </row>
    <row r="12124" spans="3:19">
      <c r="C12124" s="577"/>
      <c r="R12124" s="577"/>
      <c r="S12124" s="577"/>
    </row>
    <row r="12125" spans="3:19">
      <c r="C12125" s="577"/>
      <c r="R12125" s="577"/>
      <c r="S12125" s="577"/>
    </row>
    <row r="12126" spans="3:19">
      <c r="C12126" s="577"/>
      <c r="R12126" s="577"/>
      <c r="S12126" s="577"/>
    </row>
    <row r="12127" spans="3:19">
      <c r="C12127" s="577"/>
      <c r="R12127" s="577"/>
      <c r="S12127" s="577"/>
    </row>
    <row r="12128" spans="3:19">
      <c r="C12128" s="577"/>
      <c r="R12128" s="577"/>
      <c r="S12128" s="577"/>
    </row>
    <row r="12129" spans="3:19">
      <c r="C12129" s="577"/>
      <c r="R12129" s="577"/>
      <c r="S12129" s="577"/>
    </row>
    <row r="12130" spans="3:19">
      <c r="C12130" s="577"/>
      <c r="R12130" s="577"/>
      <c r="S12130" s="577"/>
    </row>
    <row r="12131" spans="3:19">
      <c r="C12131" s="577"/>
      <c r="R12131" s="577"/>
      <c r="S12131" s="577"/>
    </row>
    <row r="12132" spans="3:19">
      <c r="C12132" s="577"/>
      <c r="R12132" s="577"/>
      <c r="S12132" s="577"/>
    </row>
    <row r="12133" spans="3:19">
      <c r="C12133" s="577"/>
      <c r="R12133" s="577"/>
      <c r="S12133" s="577"/>
    </row>
    <row r="12134" spans="3:19">
      <c r="C12134" s="577"/>
      <c r="R12134" s="577"/>
      <c r="S12134" s="577"/>
    </row>
    <row r="12135" spans="3:19">
      <c r="C12135" s="577"/>
      <c r="R12135" s="577"/>
      <c r="S12135" s="577"/>
    </row>
    <row r="12136" spans="3:19">
      <c r="C12136" s="577"/>
      <c r="R12136" s="577"/>
      <c r="S12136" s="577"/>
    </row>
    <row r="12137" spans="3:19">
      <c r="C12137" s="577"/>
      <c r="R12137" s="577"/>
      <c r="S12137" s="577"/>
    </row>
    <row r="12138" spans="3:19">
      <c r="C12138" s="577"/>
      <c r="R12138" s="577"/>
      <c r="S12138" s="577"/>
    </row>
    <row r="12139" spans="3:19">
      <c r="C12139" s="577"/>
      <c r="R12139" s="577"/>
      <c r="S12139" s="577"/>
    </row>
    <row r="12140" spans="3:19">
      <c r="C12140" s="577"/>
      <c r="R12140" s="577"/>
      <c r="S12140" s="577"/>
    </row>
    <row r="12141" spans="3:19">
      <c r="C12141" s="577"/>
      <c r="R12141" s="577"/>
      <c r="S12141" s="577"/>
    </row>
    <row r="12142" spans="3:19">
      <c r="C12142" s="577"/>
      <c r="R12142" s="577"/>
      <c r="S12142" s="577"/>
    </row>
    <row r="12143" spans="3:19">
      <c r="C12143" s="577"/>
      <c r="R12143" s="577"/>
      <c r="S12143" s="577"/>
    </row>
    <row r="12144" spans="3:19">
      <c r="C12144" s="577"/>
      <c r="R12144" s="577"/>
      <c r="S12144" s="577"/>
    </row>
    <row r="12145" spans="3:19">
      <c r="C12145" s="577"/>
      <c r="R12145" s="577"/>
      <c r="S12145" s="577"/>
    </row>
    <row r="12146" spans="3:19">
      <c r="C12146" s="577"/>
      <c r="R12146" s="577"/>
      <c r="S12146" s="577"/>
    </row>
    <row r="12147" spans="3:19">
      <c r="C12147" s="577"/>
      <c r="R12147" s="577"/>
      <c r="S12147" s="577"/>
    </row>
    <row r="12148" spans="3:19">
      <c r="C12148" s="577"/>
      <c r="R12148" s="577"/>
      <c r="S12148" s="577"/>
    </row>
    <row r="12149" spans="3:19">
      <c r="C12149" s="577"/>
      <c r="R12149" s="577"/>
      <c r="S12149" s="577"/>
    </row>
    <row r="12150" spans="3:19">
      <c r="C12150" s="577"/>
      <c r="R12150" s="577"/>
      <c r="S12150" s="577"/>
    </row>
    <row r="12151" spans="3:19">
      <c r="C12151" s="577"/>
      <c r="R12151" s="577"/>
      <c r="S12151" s="577"/>
    </row>
    <row r="12152" spans="3:19">
      <c r="C12152" s="577"/>
      <c r="R12152" s="577"/>
      <c r="S12152" s="577"/>
    </row>
    <row r="12153" spans="3:19">
      <c r="C12153" s="577"/>
      <c r="R12153" s="577"/>
      <c r="S12153" s="577"/>
    </row>
    <row r="12154" spans="3:19">
      <c r="C12154" s="577"/>
      <c r="R12154" s="577"/>
      <c r="S12154" s="577"/>
    </row>
    <row r="12155" spans="3:19">
      <c r="C12155" s="577"/>
      <c r="R12155" s="577"/>
      <c r="S12155" s="577"/>
    </row>
    <row r="12156" spans="3:19">
      <c r="C12156" s="577"/>
      <c r="R12156" s="577"/>
      <c r="S12156" s="577"/>
    </row>
    <row r="12157" spans="3:19">
      <c r="C12157" s="577"/>
      <c r="R12157" s="577"/>
      <c r="S12157" s="577"/>
    </row>
    <row r="12158" spans="3:19">
      <c r="C12158" s="577"/>
      <c r="R12158" s="577"/>
      <c r="S12158" s="577"/>
    </row>
    <row r="12159" spans="3:19">
      <c r="C12159" s="577"/>
      <c r="R12159" s="577"/>
      <c r="S12159" s="577"/>
    </row>
    <row r="12160" spans="3:19">
      <c r="C12160" s="577"/>
      <c r="R12160" s="577"/>
      <c r="S12160" s="577"/>
    </row>
    <row r="12161" spans="3:19">
      <c r="C12161" s="577"/>
      <c r="R12161" s="577"/>
      <c r="S12161" s="577"/>
    </row>
    <row r="12162" spans="3:19">
      <c r="C12162" s="577"/>
      <c r="R12162" s="577"/>
      <c r="S12162" s="577"/>
    </row>
    <row r="12163" spans="3:19">
      <c r="C12163" s="577"/>
      <c r="R12163" s="577"/>
      <c r="S12163" s="577"/>
    </row>
    <row r="12164" spans="3:19">
      <c r="C12164" s="577"/>
      <c r="R12164" s="577"/>
      <c r="S12164" s="577"/>
    </row>
    <row r="12165" spans="3:19">
      <c r="C12165" s="577"/>
      <c r="R12165" s="577"/>
      <c r="S12165" s="577"/>
    </row>
    <row r="12166" spans="3:19">
      <c r="C12166" s="577"/>
      <c r="R12166" s="577"/>
      <c r="S12166" s="577"/>
    </row>
    <row r="12167" spans="3:19">
      <c r="C12167" s="577"/>
      <c r="R12167" s="577"/>
      <c r="S12167" s="577"/>
    </row>
    <row r="12168" spans="3:19">
      <c r="C12168" s="577"/>
      <c r="R12168" s="577"/>
      <c r="S12168" s="577"/>
    </row>
    <row r="12169" spans="3:19">
      <c r="C12169" s="577"/>
      <c r="R12169" s="577"/>
      <c r="S12169" s="577"/>
    </row>
    <row r="12170" spans="3:19">
      <c r="C12170" s="577"/>
      <c r="R12170" s="577"/>
      <c r="S12170" s="577"/>
    </row>
    <row r="12171" spans="3:19">
      <c r="C12171" s="577"/>
      <c r="R12171" s="577"/>
      <c r="S12171" s="577"/>
    </row>
    <row r="12172" spans="3:19">
      <c r="C12172" s="577"/>
      <c r="R12172" s="577"/>
      <c r="S12172" s="577"/>
    </row>
    <row r="12173" spans="3:19">
      <c r="C12173" s="577"/>
      <c r="R12173" s="577"/>
      <c r="S12173" s="577"/>
    </row>
    <row r="12174" spans="3:19">
      <c r="C12174" s="577"/>
      <c r="R12174" s="577"/>
      <c r="S12174" s="577"/>
    </row>
    <row r="12175" spans="3:19">
      <c r="C12175" s="577"/>
      <c r="R12175" s="577"/>
      <c r="S12175" s="577"/>
    </row>
    <row r="12176" spans="3:19">
      <c r="C12176" s="577"/>
      <c r="R12176" s="577"/>
      <c r="S12176" s="577"/>
    </row>
    <row r="12177" spans="3:19">
      <c r="C12177" s="577"/>
      <c r="R12177" s="577"/>
      <c r="S12177" s="577"/>
    </row>
    <row r="12178" spans="3:19">
      <c r="C12178" s="577"/>
      <c r="R12178" s="577"/>
      <c r="S12178" s="577"/>
    </row>
    <row r="12179" spans="3:19">
      <c r="C12179" s="577"/>
      <c r="R12179" s="577"/>
      <c r="S12179" s="577"/>
    </row>
    <row r="12180" spans="3:19">
      <c r="C12180" s="577"/>
      <c r="R12180" s="577"/>
      <c r="S12180" s="577"/>
    </row>
    <row r="12181" spans="3:19">
      <c r="C12181" s="577"/>
      <c r="R12181" s="577"/>
      <c r="S12181" s="577"/>
    </row>
    <row r="12182" spans="3:19">
      <c r="C12182" s="577"/>
      <c r="R12182" s="577"/>
      <c r="S12182" s="577"/>
    </row>
    <row r="12183" spans="3:19">
      <c r="C12183" s="577"/>
      <c r="R12183" s="577"/>
      <c r="S12183" s="577"/>
    </row>
    <row r="12184" spans="3:19">
      <c r="C12184" s="577"/>
      <c r="R12184" s="577"/>
      <c r="S12184" s="577"/>
    </row>
    <row r="12185" spans="3:19">
      <c r="C12185" s="577"/>
      <c r="R12185" s="577"/>
      <c r="S12185" s="577"/>
    </row>
    <row r="12186" spans="3:19">
      <c r="C12186" s="577"/>
      <c r="R12186" s="577"/>
      <c r="S12186" s="577"/>
    </row>
    <row r="12187" spans="3:19">
      <c r="C12187" s="577"/>
      <c r="R12187" s="577"/>
      <c r="S12187" s="577"/>
    </row>
    <row r="12188" spans="3:19">
      <c r="C12188" s="577"/>
      <c r="R12188" s="577"/>
      <c r="S12188" s="577"/>
    </row>
    <row r="12189" spans="3:19">
      <c r="C12189" s="577"/>
      <c r="R12189" s="577"/>
      <c r="S12189" s="577"/>
    </row>
    <row r="12190" spans="3:19">
      <c r="C12190" s="577"/>
      <c r="R12190" s="577"/>
      <c r="S12190" s="577"/>
    </row>
    <row r="12191" spans="3:19">
      <c r="C12191" s="577"/>
      <c r="R12191" s="577"/>
      <c r="S12191" s="577"/>
    </row>
    <row r="12192" spans="3:19">
      <c r="C12192" s="577"/>
      <c r="R12192" s="577"/>
      <c r="S12192" s="577"/>
    </row>
    <row r="12193" spans="3:19">
      <c r="C12193" s="577"/>
      <c r="R12193" s="577"/>
      <c r="S12193" s="577"/>
    </row>
    <row r="12194" spans="3:19">
      <c r="C12194" s="577"/>
      <c r="R12194" s="577"/>
      <c r="S12194" s="577"/>
    </row>
    <row r="12195" spans="3:19">
      <c r="C12195" s="577"/>
      <c r="R12195" s="577"/>
      <c r="S12195" s="577"/>
    </row>
    <row r="12196" spans="3:19">
      <c r="C12196" s="577"/>
      <c r="R12196" s="577"/>
      <c r="S12196" s="577"/>
    </row>
    <row r="12197" spans="3:19">
      <c r="C12197" s="577"/>
      <c r="R12197" s="577"/>
      <c r="S12197" s="577"/>
    </row>
    <row r="12198" spans="3:19">
      <c r="C12198" s="577"/>
      <c r="R12198" s="577"/>
      <c r="S12198" s="577"/>
    </row>
    <row r="12199" spans="3:19">
      <c r="C12199" s="577"/>
      <c r="R12199" s="577"/>
      <c r="S12199" s="577"/>
    </row>
    <row r="12200" spans="3:19">
      <c r="C12200" s="577"/>
      <c r="R12200" s="577"/>
      <c r="S12200" s="577"/>
    </row>
    <row r="12201" spans="3:19">
      <c r="C12201" s="577"/>
      <c r="R12201" s="577"/>
      <c r="S12201" s="577"/>
    </row>
    <row r="12202" spans="3:19">
      <c r="C12202" s="577"/>
      <c r="R12202" s="577"/>
      <c r="S12202" s="577"/>
    </row>
    <row r="12203" spans="3:19">
      <c r="C12203" s="577"/>
      <c r="R12203" s="577"/>
      <c r="S12203" s="577"/>
    </row>
    <row r="12204" spans="3:19">
      <c r="C12204" s="577"/>
      <c r="R12204" s="577"/>
      <c r="S12204" s="577"/>
    </row>
    <row r="12205" spans="3:19">
      <c r="C12205" s="577"/>
      <c r="R12205" s="577"/>
      <c r="S12205" s="577"/>
    </row>
    <row r="12206" spans="3:19">
      <c r="C12206" s="577"/>
      <c r="R12206" s="577"/>
      <c r="S12206" s="577"/>
    </row>
    <row r="12207" spans="3:19">
      <c r="C12207" s="577"/>
      <c r="R12207" s="577"/>
      <c r="S12207" s="577"/>
    </row>
    <row r="12208" spans="3:19">
      <c r="C12208" s="577"/>
      <c r="R12208" s="577"/>
      <c r="S12208" s="577"/>
    </row>
    <row r="12209" spans="3:19">
      <c r="C12209" s="577"/>
      <c r="R12209" s="577"/>
      <c r="S12209" s="577"/>
    </row>
    <row r="12210" spans="3:19">
      <c r="C12210" s="577"/>
      <c r="R12210" s="577"/>
      <c r="S12210" s="577"/>
    </row>
    <row r="12211" spans="3:19">
      <c r="C12211" s="577"/>
      <c r="R12211" s="577"/>
      <c r="S12211" s="577"/>
    </row>
    <row r="12212" spans="3:19">
      <c r="C12212" s="577"/>
      <c r="R12212" s="577"/>
      <c r="S12212" s="577"/>
    </row>
    <row r="12213" spans="3:19">
      <c r="C12213" s="577"/>
      <c r="R12213" s="577"/>
      <c r="S12213" s="577"/>
    </row>
    <row r="12214" spans="3:19">
      <c r="C12214" s="577"/>
      <c r="R12214" s="577"/>
      <c r="S12214" s="577"/>
    </row>
    <row r="12215" spans="3:19">
      <c r="C12215" s="577"/>
      <c r="R12215" s="577"/>
      <c r="S12215" s="577"/>
    </row>
    <row r="12216" spans="3:19">
      <c r="C12216" s="577"/>
      <c r="R12216" s="577"/>
      <c r="S12216" s="577"/>
    </row>
    <row r="12217" spans="3:19">
      <c r="C12217" s="577"/>
      <c r="R12217" s="577"/>
      <c r="S12217" s="577"/>
    </row>
    <row r="12218" spans="3:19">
      <c r="C12218" s="577"/>
      <c r="R12218" s="577"/>
      <c r="S12218" s="577"/>
    </row>
    <row r="12219" spans="3:19">
      <c r="C12219" s="577"/>
      <c r="R12219" s="577"/>
      <c r="S12219" s="577"/>
    </row>
    <row r="12220" spans="3:19">
      <c r="C12220" s="577"/>
      <c r="R12220" s="577"/>
      <c r="S12220" s="577"/>
    </row>
    <row r="12221" spans="3:19">
      <c r="C12221" s="577"/>
      <c r="R12221" s="577"/>
      <c r="S12221" s="577"/>
    </row>
    <row r="12222" spans="3:19">
      <c r="C12222" s="577"/>
      <c r="R12222" s="577"/>
      <c r="S12222" s="577"/>
    </row>
    <row r="12223" spans="3:19">
      <c r="C12223" s="577"/>
      <c r="R12223" s="577"/>
      <c r="S12223" s="577"/>
    </row>
    <row r="12224" spans="3:19">
      <c r="C12224" s="577"/>
      <c r="R12224" s="577"/>
      <c r="S12224" s="577"/>
    </row>
    <row r="12225" spans="3:19">
      <c r="C12225" s="577"/>
      <c r="R12225" s="577"/>
      <c r="S12225" s="577"/>
    </row>
    <row r="12226" spans="3:19">
      <c r="C12226" s="577"/>
      <c r="R12226" s="577"/>
      <c r="S12226" s="577"/>
    </row>
    <row r="12227" spans="3:19">
      <c r="C12227" s="577"/>
      <c r="R12227" s="577"/>
      <c r="S12227" s="577"/>
    </row>
    <row r="12228" spans="3:19">
      <c r="C12228" s="577"/>
      <c r="R12228" s="577"/>
      <c r="S12228" s="577"/>
    </row>
    <row r="12229" spans="3:19">
      <c r="C12229" s="577"/>
      <c r="R12229" s="577"/>
      <c r="S12229" s="577"/>
    </row>
    <row r="12230" spans="3:19">
      <c r="C12230" s="577"/>
      <c r="R12230" s="577"/>
      <c r="S12230" s="577"/>
    </row>
    <row r="12231" spans="3:19">
      <c r="C12231" s="577"/>
      <c r="R12231" s="577"/>
      <c r="S12231" s="577"/>
    </row>
    <row r="12232" spans="3:19">
      <c r="C12232" s="577"/>
      <c r="R12232" s="577"/>
      <c r="S12232" s="577"/>
    </row>
    <row r="12233" spans="3:19">
      <c r="C12233" s="577"/>
      <c r="R12233" s="577"/>
      <c r="S12233" s="577"/>
    </row>
    <row r="12234" spans="3:19">
      <c r="C12234" s="577"/>
      <c r="R12234" s="577"/>
      <c r="S12234" s="577"/>
    </row>
    <row r="12235" spans="3:19">
      <c r="C12235" s="577"/>
      <c r="R12235" s="577"/>
      <c r="S12235" s="577"/>
    </row>
    <row r="12236" spans="3:19">
      <c r="C12236" s="577"/>
      <c r="R12236" s="577"/>
      <c r="S12236" s="577"/>
    </row>
    <row r="12237" spans="3:19">
      <c r="C12237" s="577"/>
      <c r="R12237" s="577"/>
      <c r="S12237" s="577"/>
    </row>
    <row r="12238" spans="3:19">
      <c r="C12238" s="577"/>
      <c r="R12238" s="577"/>
      <c r="S12238" s="577"/>
    </row>
    <row r="12239" spans="3:19">
      <c r="C12239" s="577"/>
      <c r="R12239" s="577"/>
      <c r="S12239" s="577"/>
    </row>
    <row r="12240" spans="3:19">
      <c r="C12240" s="577"/>
      <c r="R12240" s="577"/>
      <c r="S12240" s="577"/>
    </row>
    <row r="12241" spans="3:19">
      <c r="C12241" s="577"/>
      <c r="R12241" s="577"/>
      <c r="S12241" s="577"/>
    </row>
    <row r="12242" spans="3:19">
      <c r="C12242" s="577"/>
      <c r="R12242" s="577"/>
      <c r="S12242" s="577"/>
    </row>
    <row r="12243" spans="3:19">
      <c r="C12243" s="577"/>
      <c r="R12243" s="577"/>
      <c r="S12243" s="577"/>
    </row>
    <row r="12244" spans="3:19">
      <c r="C12244" s="577"/>
      <c r="R12244" s="577"/>
      <c r="S12244" s="577"/>
    </row>
    <row r="12245" spans="3:19">
      <c r="C12245" s="577"/>
      <c r="R12245" s="577"/>
      <c r="S12245" s="577"/>
    </row>
    <row r="12246" spans="3:19">
      <c r="C12246" s="577"/>
      <c r="R12246" s="577"/>
      <c r="S12246" s="577"/>
    </row>
    <row r="12247" spans="3:19">
      <c r="C12247" s="577"/>
      <c r="R12247" s="577"/>
      <c r="S12247" s="577"/>
    </row>
    <row r="12248" spans="3:19">
      <c r="C12248" s="577"/>
      <c r="R12248" s="577"/>
      <c r="S12248" s="577"/>
    </row>
    <row r="12249" spans="3:19">
      <c r="C12249" s="577"/>
      <c r="R12249" s="577"/>
      <c r="S12249" s="577"/>
    </row>
    <row r="12250" spans="3:19">
      <c r="C12250" s="577"/>
      <c r="R12250" s="577"/>
      <c r="S12250" s="577"/>
    </row>
    <row r="12251" spans="3:19">
      <c r="C12251" s="577"/>
      <c r="R12251" s="577"/>
      <c r="S12251" s="577"/>
    </row>
    <row r="12252" spans="3:19">
      <c r="C12252" s="577"/>
      <c r="R12252" s="577"/>
      <c r="S12252" s="577"/>
    </row>
    <row r="12253" spans="3:19">
      <c r="C12253" s="577"/>
      <c r="R12253" s="577"/>
      <c r="S12253" s="577"/>
    </row>
    <row r="12254" spans="3:19">
      <c r="C12254" s="577"/>
      <c r="R12254" s="577"/>
      <c r="S12254" s="577"/>
    </row>
    <row r="12255" spans="3:19">
      <c r="C12255" s="577"/>
      <c r="R12255" s="577"/>
      <c r="S12255" s="577"/>
    </row>
    <row r="12256" spans="3:19">
      <c r="C12256" s="577"/>
      <c r="R12256" s="577"/>
      <c r="S12256" s="577"/>
    </row>
    <row r="12257" spans="3:19">
      <c r="C12257" s="577"/>
      <c r="R12257" s="577"/>
      <c r="S12257" s="577"/>
    </row>
    <row r="12258" spans="3:19">
      <c r="C12258" s="577"/>
      <c r="R12258" s="577"/>
      <c r="S12258" s="577"/>
    </row>
    <row r="12259" spans="3:19">
      <c r="C12259" s="577"/>
      <c r="R12259" s="577"/>
      <c r="S12259" s="577"/>
    </row>
    <row r="12260" spans="3:19">
      <c r="C12260" s="577"/>
      <c r="R12260" s="577"/>
      <c r="S12260" s="577"/>
    </row>
    <row r="12261" spans="3:19">
      <c r="C12261" s="577"/>
      <c r="R12261" s="577"/>
      <c r="S12261" s="577"/>
    </row>
    <row r="12262" spans="3:19">
      <c r="C12262" s="577"/>
      <c r="R12262" s="577"/>
      <c r="S12262" s="577"/>
    </row>
    <row r="12263" spans="3:19">
      <c r="C12263" s="577"/>
      <c r="R12263" s="577"/>
      <c r="S12263" s="577"/>
    </row>
    <row r="12264" spans="3:19">
      <c r="C12264" s="577"/>
      <c r="R12264" s="577"/>
      <c r="S12264" s="577"/>
    </row>
    <row r="12265" spans="3:19">
      <c r="C12265" s="577"/>
      <c r="R12265" s="577"/>
      <c r="S12265" s="577"/>
    </row>
    <row r="12266" spans="3:19">
      <c r="C12266" s="577"/>
      <c r="R12266" s="577"/>
      <c r="S12266" s="577"/>
    </row>
    <row r="12267" spans="3:19">
      <c r="C12267" s="577"/>
      <c r="R12267" s="577"/>
      <c r="S12267" s="577"/>
    </row>
    <row r="12268" spans="3:19">
      <c r="C12268" s="577"/>
      <c r="R12268" s="577"/>
      <c r="S12268" s="577"/>
    </row>
    <row r="12269" spans="3:19">
      <c r="C12269" s="577"/>
      <c r="R12269" s="577"/>
      <c r="S12269" s="577"/>
    </row>
    <row r="12270" spans="3:19">
      <c r="C12270" s="577"/>
      <c r="R12270" s="577"/>
      <c r="S12270" s="577"/>
    </row>
    <row r="12271" spans="3:19">
      <c r="C12271" s="577"/>
      <c r="R12271" s="577"/>
      <c r="S12271" s="577"/>
    </row>
    <row r="12272" spans="3:19">
      <c r="C12272" s="577"/>
      <c r="R12272" s="577"/>
      <c r="S12272" s="577"/>
    </row>
    <row r="12273" spans="3:19">
      <c r="C12273" s="577"/>
      <c r="R12273" s="577"/>
      <c r="S12273" s="577"/>
    </row>
    <row r="12274" spans="3:19">
      <c r="C12274" s="577"/>
      <c r="R12274" s="577"/>
      <c r="S12274" s="577"/>
    </row>
    <row r="12275" spans="3:19">
      <c r="C12275" s="577"/>
      <c r="R12275" s="577"/>
      <c r="S12275" s="577"/>
    </row>
    <row r="12276" spans="3:19">
      <c r="C12276" s="577"/>
      <c r="R12276" s="577"/>
      <c r="S12276" s="577"/>
    </row>
    <row r="12277" spans="3:19">
      <c r="C12277" s="577"/>
      <c r="R12277" s="577"/>
      <c r="S12277" s="577"/>
    </row>
    <row r="12278" spans="3:19">
      <c r="C12278" s="577"/>
      <c r="R12278" s="577"/>
      <c r="S12278" s="577"/>
    </row>
    <row r="12279" spans="3:19">
      <c r="C12279" s="577"/>
      <c r="R12279" s="577"/>
      <c r="S12279" s="577"/>
    </row>
    <row r="12280" spans="3:19">
      <c r="C12280" s="577"/>
      <c r="R12280" s="577"/>
      <c r="S12280" s="577"/>
    </row>
    <row r="12281" spans="3:19">
      <c r="C12281" s="577"/>
      <c r="R12281" s="577"/>
      <c r="S12281" s="577"/>
    </row>
    <row r="12282" spans="3:19">
      <c r="C12282" s="577"/>
      <c r="R12282" s="577"/>
      <c r="S12282" s="577"/>
    </row>
    <row r="12283" spans="3:19">
      <c r="C12283" s="577"/>
      <c r="R12283" s="577"/>
      <c r="S12283" s="577"/>
    </row>
    <row r="12284" spans="3:19">
      <c r="C12284" s="577"/>
      <c r="R12284" s="577"/>
      <c r="S12284" s="577"/>
    </row>
    <row r="12285" spans="3:19">
      <c r="C12285" s="577"/>
      <c r="R12285" s="577"/>
      <c r="S12285" s="577"/>
    </row>
    <row r="12286" spans="3:19">
      <c r="C12286" s="577"/>
      <c r="R12286" s="577"/>
      <c r="S12286" s="577"/>
    </row>
    <row r="12287" spans="3:19">
      <c r="C12287" s="577"/>
      <c r="R12287" s="577"/>
      <c r="S12287" s="577"/>
    </row>
    <row r="12288" spans="3:19">
      <c r="C12288" s="577"/>
      <c r="R12288" s="577"/>
      <c r="S12288" s="577"/>
    </row>
    <row r="12289" spans="3:19">
      <c r="C12289" s="577"/>
      <c r="R12289" s="577"/>
      <c r="S12289" s="577"/>
    </row>
    <row r="12290" spans="3:19">
      <c r="C12290" s="577"/>
      <c r="R12290" s="577"/>
      <c r="S12290" s="577"/>
    </row>
    <row r="12291" spans="3:19">
      <c r="C12291" s="577"/>
      <c r="R12291" s="577"/>
      <c r="S12291" s="577"/>
    </row>
    <row r="12292" spans="3:19">
      <c r="C12292" s="577"/>
      <c r="R12292" s="577"/>
      <c r="S12292" s="577"/>
    </row>
    <row r="12293" spans="3:19">
      <c r="C12293" s="577"/>
      <c r="R12293" s="577"/>
      <c r="S12293" s="577"/>
    </row>
    <row r="12294" spans="3:19">
      <c r="C12294" s="577"/>
      <c r="R12294" s="577"/>
      <c r="S12294" s="577"/>
    </row>
    <row r="12295" spans="3:19">
      <c r="C12295" s="577"/>
      <c r="R12295" s="577"/>
      <c r="S12295" s="577"/>
    </row>
    <row r="12296" spans="3:19">
      <c r="C12296" s="577"/>
      <c r="R12296" s="577"/>
      <c r="S12296" s="577"/>
    </row>
    <row r="12297" spans="3:19">
      <c r="C12297" s="577"/>
      <c r="R12297" s="577"/>
      <c r="S12297" s="577"/>
    </row>
    <row r="12298" spans="3:19">
      <c r="C12298" s="577"/>
      <c r="R12298" s="577"/>
      <c r="S12298" s="577"/>
    </row>
    <row r="12299" spans="3:19">
      <c r="C12299" s="577"/>
      <c r="R12299" s="577"/>
      <c r="S12299" s="577"/>
    </row>
    <row r="12300" spans="3:19">
      <c r="C12300" s="577"/>
      <c r="R12300" s="577"/>
      <c r="S12300" s="577"/>
    </row>
    <row r="12301" spans="3:19">
      <c r="C12301" s="577"/>
      <c r="R12301" s="577"/>
      <c r="S12301" s="577"/>
    </row>
    <row r="12302" spans="3:19">
      <c r="C12302" s="577"/>
      <c r="R12302" s="577"/>
      <c r="S12302" s="577"/>
    </row>
    <row r="12303" spans="3:19">
      <c r="C12303" s="577"/>
      <c r="R12303" s="577"/>
      <c r="S12303" s="577"/>
    </row>
    <row r="12304" spans="3:19">
      <c r="C12304" s="577"/>
      <c r="R12304" s="577"/>
      <c r="S12304" s="577"/>
    </row>
    <row r="12305" spans="3:19">
      <c r="C12305" s="577"/>
      <c r="R12305" s="577"/>
      <c r="S12305" s="577"/>
    </row>
    <row r="12306" spans="3:19">
      <c r="C12306" s="577"/>
      <c r="R12306" s="577"/>
      <c r="S12306" s="577"/>
    </row>
    <row r="12307" spans="3:19">
      <c r="C12307" s="577"/>
      <c r="R12307" s="577"/>
      <c r="S12307" s="577"/>
    </row>
    <row r="12308" spans="3:19">
      <c r="C12308" s="577"/>
      <c r="R12308" s="577"/>
      <c r="S12308" s="577"/>
    </row>
    <row r="12309" spans="3:19">
      <c r="C12309" s="577"/>
      <c r="R12309" s="577"/>
      <c r="S12309" s="577"/>
    </row>
    <row r="12310" spans="3:19">
      <c r="C12310" s="577"/>
      <c r="R12310" s="577"/>
      <c r="S12310" s="577"/>
    </row>
    <row r="12311" spans="3:19">
      <c r="C12311" s="577"/>
      <c r="R12311" s="577"/>
      <c r="S12311" s="577"/>
    </row>
    <row r="12312" spans="3:19">
      <c r="C12312" s="577"/>
      <c r="R12312" s="577"/>
      <c r="S12312" s="577"/>
    </row>
    <row r="12313" spans="3:19">
      <c r="C12313" s="577"/>
      <c r="R12313" s="577"/>
      <c r="S12313" s="577"/>
    </row>
    <row r="12314" spans="3:19">
      <c r="C12314" s="577"/>
      <c r="R12314" s="577"/>
      <c r="S12314" s="577"/>
    </row>
    <row r="12315" spans="3:19">
      <c r="C12315" s="577"/>
      <c r="R12315" s="577"/>
      <c r="S12315" s="577"/>
    </row>
    <row r="12316" spans="3:19">
      <c r="C12316" s="577"/>
      <c r="R12316" s="577"/>
      <c r="S12316" s="577"/>
    </row>
    <row r="12317" spans="3:19">
      <c r="C12317" s="577"/>
      <c r="R12317" s="577"/>
      <c r="S12317" s="577"/>
    </row>
    <row r="12318" spans="3:19">
      <c r="C12318" s="577"/>
      <c r="R12318" s="577"/>
      <c r="S12318" s="577"/>
    </row>
    <row r="12319" spans="3:19">
      <c r="C12319" s="577"/>
      <c r="R12319" s="577"/>
      <c r="S12319" s="577"/>
    </row>
    <row r="12320" spans="3:19">
      <c r="C12320" s="577"/>
      <c r="R12320" s="577"/>
      <c r="S12320" s="577"/>
    </row>
    <row r="12321" spans="3:19">
      <c r="C12321" s="577"/>
      <c r="R12321" s="577"/>
      <c r="S12321" s="577"/>
    </row>
    <row r="12322" spans="3:19">
      <c r="C12322" s="577"/>
      <c r="R12322" s="577"/>
      <c r="S12322" s="577"/>
    </row>
    <row r="12323" spans="3:19">
      <c r="C12323" s="577"/>
      <c r="R12323" s="577"/>
      <c r="S12323" s="577"/>
    </row>
    <row r="12324" spans="3:19">
      <c r="C12324" s="577"/>
      <c r="R12324" s="577"/>
      <c r="S12324" s="577"/>
    </row>
    <row r="12325" spans="3:19">
      <c r="C12325" s="577"/>
      <c r="R12325" s="577"/>
      <c r="S12325" s="577"/>
    </row>
    <row r="12326" spans="3:19">
      <c r="C12326" s="577"/>
      <c r="R12326" s="577"/>
      <c r="S12326" s="577"/>
    </row>
    <row r="12327" spans="3:19">
      <c r="C12327" s="577"/>
      <c r="R12327" s="577"/>
      <c r="S12327" s="577"/>
    </row>
    <row r="12328" spans="3:19">
      <c r="C12328" s="577"/>
      <c r="R12328" s="577"/>
      <c r="S12328" s="577"/>
    </row>
    <row r="12329" spans="3:19">
      <c r="C12329" s="577"/>
      <c r="R12329" s="577"/>
      <c r="S12329" s="577"/>
    </row>
    <row r="12330" spans="3:19">
      <c r="C12330" s="577"/>
      <c r="R12330" s="577"/>
      <c r="S12330" s="577"/>
    </row>
    <row r="12331" spans="3:19">
      <c r="C12331" s="577"/>
      <c r="R12331" s="577"/>
      <c r="S12331" s="577"/>
    </row>
    <row r="12332" spans="3:19">
      <c r="C12332" s="577"/>
      <c r="R12332" s="577"/>
      <c r="S12332" s="577"/>
    </row>
    <row r="12333" spans="3:19">
      <c r="C12333" s="577"/>
      <c r="R12333" s="577"/>
      <c r="S12333" s="577"/>
    </row>
    <row r="12334" spans="3:19">
      <c r="C12334" s="577"/>
      <c r="R12334" s="577"/>
      <c r="S12334" s="577"/>
    </row>
    <row r="12335" spans="3:19">
      <c r="C12335" s="577"/>
      <c r="R12335" s="577"/>
      <c r="S12335" s="577"/>
    </row>
    <row r="12336" spans="3:19">
      <c r="C12336" s="577"/>
      <c r="R12336" s="577"/>
      <c r="S12336" s="577"/>
    </row>
    <row r="12337" spans="3:19">
      <c r="C12337" s="577"/>
      <c r="R12337" s="577"/>
      <c r="S12337" s="577"/>
    </row>
    <row r="12338" spans="3:19">
      <c r="C12338" s="577"/>
      <c r="R12338" s="577"/>
      <c r="S12338" s="577"/>
    </row>
    <row r="12339" spans="3:19">
      <c r="C12339" s="577"/>
      <c r="R12339" s="577"/>
      <c r="S12339" s="577"/>
    </row>
    <row r="12340" spans="3:19">
      <c r="C12340" s="577"/>
      <c r="R12340" s="577"/>
      <c r="S12340" s="577"/>
    </row>
    <row r="12341" spans="3:19">
      <c r="C12341" s="577"/>
      <c r="R12341" s="577"/>
      <c r="S12341" s="577"/>
    </row>
    <row r="12342" spans="3:19">
      <c r="C12342" s="577"/>
      <c r="R12342" s="577"/>
      <c r="S12342" s="577"/>
    </row>
    <row r="12343" spans="3:19">
      <c r="C12343" s="577"/>
      <c r="R12343" s="577"/>
      <c r="S12343" s="577"/>
    </row>
    <row r="12344" spans="3:19">
      <c r="C12344" s="577"/>
      <c r="R12344" s="577"/>
      <c r="S12344" s="577"/>
    </row>
    <row r="12345" spans="3:19">
      <c r="C12345" s="577"/>
      <c r="R12345" s="577"/>
      <c r="S12345" s="577"/>
    </row>
    <row r="12346" spans="3:19">
      <c r="C12346" s="577"/>
      <c r="R12346" s="577"/>
      <c r="S12346" s="577"/>
    </row>
    <row r="12347" spans="3:19">
      <c r="C12347" s="577"/>
      <c r="R12347" s="577"/>
      <c r="S12347" s="577"/>
    </row>
    <row r="12348" spans="3:19">
      <c r="C12348" s="577"/>
      <c r="R12348" s="577"/>
      <c r="S12348" s="577"/>
    </row>
    <row r="12349" spans="3:19">
      <c r="C12349" s="577"/>
      <c r="R12349" s="577"/>
      <c r="S12349" s="577"/>
    </row>
    <row r="12350" spans="3:19">
      <c r="C12350" s="577"/>
      <c r="R12350" s="577"/>
      <c r="S12350" s="577"/>
    </row>
    <row r="12351" spans="3:19">
      <c r="C12351" s="577"/>
      <c r="R12351" s="577"/>
      <c r="S12351" s="577"/>
    </row>
    <row r="12352" spans="3:19">
      <c r="C12352" s="577"/>
      <c r="R12352" s="577"/>
      <c r="S12352" s="577"/>
    </row>
    <row r="12353" spans="3:19">
      <c r="C12353" s="577"/>
      <c r="R12353" s="577"/>
      <c r="S12353" s="577"/>
    </row>
    <row r="12354" spans="3:19">
      <c r="C12354" s="577"/>
      <c r="R12354" s="577"/>
      <c r="S12354" s="577"/>
    </row>
    <row r="12355" spans="3:19">
      <c r="C12355" s="577"/>
      <c r="R12355" s="577"/>
      <c r="S12355" s="577"/>
    </row>
    <row r="12356" spans="3:19">
      <c r="C12356" s="577"/>
      <c r="R12356" s="577"/>
      <c r="S12356" s="577"/>
    </row>
    <row r="12357" spans="3:19">
      <c r="C12357" s="577"/>
      <c r="R12357" s="577"/>
      <c r="S12357" s="577"/>
    </row>
    <row r="12358" spans="3:19">
      <c r="C12358" s="577"/>
      <c r="R12358" s="577"/>
      <c r="S12358" s="577"/>
    </row>
    <row r="12359" spans="3:19">
      <c r="C12359" s="577"/>
      <c r="R12359" s="577"/>
      <c r="S12359" s="577"/>
    </row>
    <row r="12360" spans="3:19">
      <c r="C12360" s="577"/>
      <c r="R12360" s="577"/>
      <c r="S12360" s="577"/>
    </row>
    <row r="12361" spans="3:19">
      <c r="C12361" s="577"/>
      <c r="R12361" s="577"/>
      <c r="S12361" s="577"/>
    </row>
    <row r="12362" spans="3:19">
      <c r="C12362" s="577"/>
      <c r="R12362" s="577"/>
      <c r="S12362" s="577"/>
    </row>
    <row r="12363" spans="3:19">
      <c r="C12363" s="577"/>
      <c r="R12363" s="577"/>
      <c r="S12363" s="577"/>
    </row>
    <row r="12364" spans="3:19">
      <c r="C12364" s="577"/>
      <c r="R12364" s="577"/>
      <c r="S12364" s="577"/>
    </row>
    <row r="12365" spans="3:19">
      <c r="C12365" s="577"/>
      <c r="R12365" s="577"/>
      <c r="S12365" s="577"/>
    </row>
    <row r="12366" spans="3:19">
      <c r="C12366" s="577"/>
      <c r="R12366" s="577"/>
      <c r="S12366" s="577"/>
    </row>
    <row r="12367" spans="3:19">
      <c r="C12367" s="577"/>
      <c r="R12367" s="577"/>
      <c r="S12367" s="577"/>
    </row>
    <row r="12368" spans="3:19">
      <c r="C12368" s="577"/>
      <c r="R12368" s="577"/>
      <c r="S12368" s="577"/>
    </row>
    <row r="12369" spans="3:19">
      <c r="C12369" s="577"/>
      <c r="R12369" s="577"/>
      <c r="S12369" s="577"/>
    </row>
    <row r="12370" spans="3:19">
      <c r="C12370" s="577"/>
      <c r="R12370" s="577"/>
      <c r="S12370" s="577"/>
    </row>
    <row r="12371" spans="3:19">
      <c r="C12371" s="577"/>
      <c r="R12371" s="577"/>
      <c r="S12371" s="577"/>
    </row>
    <row r="12372" spans="3:19">
      <c r="C12372" s="577"/>
      <c r="R12372" s="577"/>
      <c r="S12372" s="577"/>
    </row>
    <row r="12373" spans="3:19">
      <c r="C12373" s="577"/>
      <c r="R12373" s="577"/>
      <c r="S12373" s="577"/>
    </row>
    <row r="12374" spans="3:19">
      <c r="C12374" s="577"/>
      <c r="R12374" s="577"/>
      <c r="S12374" s="577"/>
    </row>
    <row r="12375" spans="3:19">
      <c r="C12375" s="577"/>
      <c r="R12375" s="577"/>
      <c r="S12375" s="577"/>
    </row>
    <row r="12376" spans="3:19">
      <c r="C12376" s="577"/>
      <c r="R12376" s="577"/>
      <c r="S12376" s="577"/>
    </row>
    <row r="12377" spans="3:19">
      <c r="C12377" s="577"/>
      <c r="R12377" s="577"/>
      <c r="S12377" s="577"/>
    </row>
    <row r="12378" spans="3:19">
      <c r="C12378" s="577"/>
      <c r="R12378" s="577"/>
      <c r="S12378" s="577"/>
    </row>
    <row r="12379" spans="3:19">
      <c r="C12379" s="577"/>
      <c r="R12379" s="577"/>
      <c r="S12379" s="577"/>
    </row>
    <row r="12380" spans="3:19">
      <c r="C12380" s="577"/>
      <c r="R12380" s="577"/>
      <c r="S12380" s="577"/>
    </row>
    <row r="12381" spans="3:19">
      <c r="C12381" s="577"/>
      <c r="R12381" s="577"/>
      <c r="S12381" s="577"/>
    </row>
    <row r="12382" spans="3:19">
      <c r="C12382" s="577"/>
      <c r="R12382" s="577"/>
      <c r="S12382" s="577"/>
    </row>
    <row r="12383" spans="3:19">
      <c r="C12383" s="577"/>
      <c r="R12383" s="577"/>
      <c r="S12383" s="577"/>
    </row>
    <row r="12384" spans="3:19">
      <c r="C12384" s="577"/>
      <c r="R12384" s="577"/>
      <c r="S12384" s="577"/>
    </row>
    <row r="12385" spans="3:19">
      <c r="C12385" s="577"/>
      <c r="R12385" s="577"/>
      <c r="S12385" s="577"/>
    </row>
    <row r="12386" spans="3:19">
      <c r="C12386" s="577"/>
      <c r="R12386" s="577"/>
      <c r="S12386" s="577"/>
    </row>
    <row r="12387" spans="3:19">
      <c r="C12387" s="577"/>
      <c r="R12387" s="577"/>
      <c r="S12387" s="577"/>
    </row>
    <row r="12388" spans="3:19">
      <c r="C12388" s="577"/>
      <c r="R12388" s="577"/>
      <c r="S12388" s="577"/>
    </row>
    <row r="12389" spans="3:19">
      <c r="C12389" s="577"/>
      <c r="R12389" s="577"/>
      <c r="S12389" s="577"/>
    </row>
    <row r="12390" spans="3:19">
      <c r="C12390" s="577"/>
      <c r="R12390" s="577"/>
      <c r="S12390" s="577"/>
    </row>
    <row r="12391" spans="3:19">
      <c r="C12391" s="577"/>
      <c r="R12391" s="577"/>
      <c r="S12391" s="577"/>
    </row>
    <row r="12392" spans="3:19">
      <c r="C12392" s="577"/>
      <c r="R12392" s="577"/>
      <c r="S12392" s="577"/>
    </row>
    <row r="12393" spans="3:19">
      <c r="C12393" s="577"/>
      <c r="R12393" s="577"/>
      <c r="S12393" s="577"/>
    </row>
    <row r="12394" spans="3:19">
      <c r="C12394" s="577"/>
      <c r="R12394" s="577"/>
      <c r="S12394" s="577"/>
    </row>
    <row r="12395" spans="3:19">
      <c r="C12395" s="577"/>
      <c r="R12395" s="577"/>
      <c r="S12395" s="577"/>
    </row>
    <row r="12396" spans="3:19">
      <c r="C12396" s="577"/>
      <c r="R12396" s="577"/>
      <c r="S12396" s="577"/>
    </row>
    <row r="12397" spans="3:19">
      <c r="C12397" s="577"/>
      <c r="R12397" s="577"/>
      <c r="S12397" s="577"/>
    </row>
    <row r="12398" spans="3:19">
      <c r="C12398" s="577"/>
      <c r="R12398" s="577"/>
      <c r="S12398" s="577"/>
    </row>
    <row r="12399" spans="3:19">
      <c r="C12399" s="577"/>
      <c r="R12399" s="577"/>
      <c r="S12399" s="577"/>
    </row>
    <row r="12400" spans="3:19">
      <c r="C12400" s="577"/>
      <c r="R12400" s="577"/>
      <c r="S12400" s="577"/>
    </row>
    <row r="12401" spans="3:19">
      <c r="C12401" s="577"/>
      <c r="R12401" s="577"/>
      <c r="S12401" s="577"/>
    </row>
    <row r="12402" spans="3:19">
      <c r="C12402" s="577"/>
      <c r="R12402" s="577"/>
      <c r="S12402" s="577"/>
    </row>
    <row r="12403" spans="3:19">
      <c r="C12403" s="577"/>
      <c r="R12403" s="577"/>
      <c r="S12403" s="577"/>
    </row>
    <row r="12404" spans="3:19">
      <c r="C12404" s="577"/>
      <c r="R12404" s="577"/>
      <c r="S12404" s="577"/>
    </row>
    <row r="12405" spans="3:19">
      <c r="C12405" s="577"/>
      <c r="R12405" s="577"/>
      <c r="S12405" s="577"/>
    </row>
    <row r="12406" spans="3:19">
      <c r="C12406" s="577"/>
      <c r="R12406" s="577"/>
      <c r="S12406" s="577"/>
    </row>
    <row r="12407" spans="3:19">
      <c r="C12407" s="577"/>
      <c r="R12407" s="577"/>
      <c r="S12407" s="577"/>
    </row>
    <row r="12408" spans="3:19">
      <c r="C12408" s="577"/>
      <c r="R12408" s="577"/>
      <c r="S12408" s="577"/>
    </row>
    <row r="12409" spans="3:19">
      <c r="C12409" s="577"/>
      <c r="R12409" s="577"/>
      <c r="S12409" s="577"/>
    </row>
    <row r="12410" spans="3:19">
      <c r="C12410" s="577"/>
      <c r="R12410" s="577"/>
      <c r="S12410" s="577"/>
    </row>
    <row r="12411" spans="3:19">
      <c r="C12411" s="577"/>
      <c r="R12411" s="577"/>
      <c r="S12411" s="577"/>
    </row>
    <row r="12412" spans="3:19">
      <c r="C12412" s="577"/>
      <c r="R12412" s="577"/>
      <c r="S12412" s="577"/>
    </row>
    <row r="12413" spans="3:19">
      <c r="C12413" s="577"/>
      <c r="R12413" s="577"/>
      <c r="S12413" s="577"/>
    </row>
    <row r="12414" spans="3:19">
      <c r="C12414" s="577"/>
      <c r="R12414" s="577"/>
      <c r="S12414" s="577"/>
    </row>
    <row r="12415" spans="3:19">
      <c r="C12415" s="577"/>
      <c r="R12415" s="577"/>
      <c r="S12415" s="577"/>
    </row>
    <row r="12416" spans="3:19">
      <c r="C12416" s="577"/>
      <c r="R12416" s="577"/>
      <c r="S12416" s="577"/>
    </row>
    <row r="12417" spans="3:19">
      <c r="C12417" s="577"/>
      <c r="R12417" s="577"/>
      <c r="S12417" s="577"/>
    </row>
    <row r="12418" spans="3:19">
      <c r="C12418" s="577"/>
      <c r="R12418" s="577"/>
      <c r="S12418" s="577"/>
    </row>
    <row r="12419" spans="3:19">
      <c r="C12419" s="577"/>
      <c r="R12419" s="577"/>
      <c r="S12419" s="577"/>
    </row>
    <row r="12420" spans="3:19">
      <c r="C12420" s="577"/>
      <c r="R12420" s="577"/>
      <c r="S12420" s="577"/>
    </row>
    <row r="12421" spans="3:19">
      <c r="C12421" s="577"/>
      <c r="R12421" s="577"/>
      <c r="S12421" s="577"/>
    </row>
    <row r="12422" spans="3:19">
      <c r="C12422" s="577"/>
      <c r="R12422" s="577"/>
      <c r="S12422" s="577"/>
    </row>
    <row r="12423" spans="3:19">
      <c r="C12423" s="577"/>
      <c r="R12423" s="577"/>
      <c r="S12423" s="577"/>
    </row>
    <row r="12424" spans="3:19">
      <c r="C12424" s="577"/>
      <c r="R12424" s="577"/>
      <c r="S12424" s="577"/>
    </row>
    <row r="12425" spans="3:19">
      <c r="C12425" s="577"/>
      <c r="R12425" s="577"/>
      <c r="S12425" s="577"/>
    </row>
    <row r="12426" spans="3:19">
      <c r="C12426" s="577"/>
      <c r="R12426" s="577"/>
      <c r="S12426" s="577"/>
    </row>
    <row r="12427" spans="3:19">
      <c r="C12427" s="577"/>
      <c r="R12427" s="577"/>
      <c r="S12427" s="577"/>
    </row>
    <row r="12428" spans="3:19">
      <c r="C12428" s="577"/>
      <c r="R12428" s="577"/>
      <c r="S12428" s="577"/>
    </row>
    <row r="12429" spans="3:19">
      <c r="C12429" s="577"/>
      <c r="R12429" s="577"/>
      <c r="S12429" s="577"/>
    </row>
    <row r="12430" spans="3:19">
      <c r="C12430" s="577"/>
      <c r="R12430" s="577"/>
      <c r="S12430" s="577"/>
    </row>
    <row r="12431" spans="3:19">
      <c r="C12431" s="577"/>
      <c r="R12431" s="577"/>
      <c r="S12431" s="577"/>
    </row>
    <row r="12432" spans="3:19">
      <c r="C12432" s="577"/>
      <c r="R12432" s="577"/>
      <c r="S12432" s="577"/>
    </row>
    <row r="12433" spans="3:19">
      <c r="C12433" s="577"/>
      <c r="R12433" s="577"/>
      <c r="S12433" s="577"/>
    </row>
    <row r="12434" spans="3:19">
      <c r="C12434" s="577"/>
      <c r="R12434" s="577"/>
      <c r="S12434" s="577"/>
    </row>
    <row r="12435" spans="3:19">
      <c r="C12435" s="577"/>
      <c r="R12435" s="577"/>
      <c r="S12435" s="577"/>
    </row>
    <row r="12436" spans="3:19">
      <c r="C12436" s="577"/>
      <c r="R12436" s="577"/>
      <c r="S12436" s="577"/>
    </row>
    <row r="12437" spans="3:19">
      <c r="C12437" s="577"/>
      <c r="R12437" s="577"/>
      <c r="S12437" s="577"/>
    </row>
    <row r="12438" spans="3:19">
      <c r="C12438" s="577"/>
      <c r="R12438" s="577"/>
      <c r="S12438" s="577"/>
    </row>
    <row r="12439" spans="3:19">
      <c r="C12439" s="577"/>
      <c r="R12439" s="577"/>
      <c r="S12439" s="577"/>
    </row>
    <row r="12440" spans="3:19">
      <c r="C12440" s="577"/>
      <c r="R12440" s="577"/>
      <c r="S12440" s="577"/>
    </row>
    <row r="12441" spans="3:19">
      <c r="C12441" s="577"/>
      <c r="R12441" s="577"/>
      <c r="S12441" s="577"/>
    </row>
    <row r="12442" spans="3:19">
      <c r="C12442" s="577"/>
      <c r="R12442" s="577"/>
      <c r="S12442" s="577"/>
    </row>
    <row r="12443" spans="3:19">
      <c r="C12443" s="577"/>
      <c r="R12443" s="577"/>
      <c r="S12443" s="577"/>
    </row>
    <row r="12444" spans="3:19">
      <c r="C12444" s="577"/>
      <c r="R12444" s="577"/>
      <c r="S12444" s="577"/>
    </row>
    <row r="12445" spans="3:19">
      <c r="C12445" s="577"/>
      <c r="R12445" s="577"/>
      <c r="S12445" s="577"/>
    </row>
    <row r="12446" spans="3:19">
      <c r="C12446" s="577"/>
      <c r="R12446" s="577"/>
      <c r="S12446" s="577"/>
    </row>
    <row r="12447" spans="3:19">
      <c r="C12447" s="577"/>
      <c r="R12447" s="577"/>
      <c r="S12447" s="577"/>
    </row>
    <row r="12448" spans="3:19">
      <c r="C12448" s="577"/>
      <c r="R12448" s="577"/>
      <c r="S12448" s="577"/>
    </row>
    <row r="12449" spans="3:19">
      <c r="C12449" s="577"/>
      <c r="R12449" s="577"/>
      <c r="S12449" s="577"/>
    </row>
    <row r="12450" spans="3:19">
      <c r="C12450" s="577"/>
      <c r="R12450" s="577"/>
      <c r="S12450" s="577"/>
    </row>
    <row r="12451" spans="3:19">
      <c r="C12451" s="577"/>
      <c r="R12451" s="577"/>
      <c r="S12451" s="577"/>
    </row>
    <row r="12452" spans="3:19">
      <c r="C12452" s="577"/>
      <c r="R12452" s="577"/>
      <c r="S12452" s="577"/>
    </row>
    <row r="12453" spans="3:19">
      <c r="C12453" s="577"/>
      <c r="R12453" s="577"/>
      <c r="S12453" s="577"/>
    </row>
    <row r="12454" spans="3:19">
      <c r="C12454" s="577"/>
      <c r="R12454" s="577"/>
      <c r="S12454" s="577"/>
    </row>
    <row r="12455" spans="3:19">
      <c r="C12455" s="577"/>
      <c r="R12455" s="577"/>
      <c r="S12455" s="577"/>
    </row>
    <row r="12456" spans="3:19">
      <c r="C12456" s="577"/>
      <c r="R12456" s="577"/>
      <c r="S12456" s="577"/>
    </row>
    <row r="12457" spans="3:19">
      <c r="C12457" s="577"/>
      <c r="R12457" s="577"/>
      <c r="S12457" s="577"/>
    </row>
    <row r="12458" spans="3:19">
      <c r="C12458" s="577"/>
      <c r="R12458" s="577"/>
      <c r="S12458" s="577"/>
    </row>
    <row r="12459" spans="3:19">
      <c r="C12459" s="577"/>
      <c r="R12459" s="577"/>
      <c r="S12459" s="577"/>
    </row>
    <row r="12460" spans="3:19">
      <c r="C12460" s="577"/>
      <c r="R12460" s="577"/>
      <c r="S12460" s="577"/>
    </row>
    <row r="12461" spans="3:19">
      <c r="C12461" s="577"/>
      <c r="R12461" s="577"/>
      <c r="S12461" s="577"/>
    </row>
    <row r="12462" spans="3:19">
      <c r="C12462" s="577"/>
      <c r="R12462" s="577"/>
      <c r="S12462" s="577"/>
    </row>
    <row r="12463" spans="3:19">
      <c r="C12463" s="577"/>
      <c r="R12463" s="577"/>
      <c r="S12463" s="577"/>
    </row>
    <row r="12464" spans="3:19">
      <c r="C12464" s="577"/>
      <c r="R12464" s="577"/>
      <c r="S12464" s="577"/>
    </row>
    <row r="12465" spans="3:19">
      <c r="C12465" s="577"/>
      <c r="R12465" s="577"/>
      <c r="S12465" s="577"/>
    </row>
    <row r="12466" spans="3:19">
      <c r="C12466" s="577"/>
      <c r="R12466" s="577"/>
      <c r="S12466" s="577"/>
    </row>
    <row r="12467" spans="3:19">
      <c r="C12467" s="577"/>
      <c r="R12467" s="577"/>
      <c r="S12467" s="577"/>
    </row>
    <row r="12468" spans="3:19">
      <c r="C12468" s="577"/>
      <c r="R12468" s="577"/>
      <c r="S12468" s="577"/>
    </row>
    <row r="12469" spans="3:19">
      <c r="C12469" s="577"/>
      <c r="R12469" s="577"/>
      <c r="S12469" s="577"/>
    </row>
    <row r="12470" spans="3:19">
      <c r="C12470" s="577"/>
      <c r="R12470" s="577"/>
      <c r="S12470" s="577"/>
    </row>
    <row r="12471" spans="3:19">
      <c r="C12471" s="577"/>
      <c r="R12471" s="577"/>
      <c r="S12471" s="577"/>
    </row>
    <row r="12472" spans="3:19">
      <c r="C12472" s="577"/>
      <c r="R12472" s="577"/>
      <c r="S12472" s="577"/>
    </row>
    <row r="12473" spans="3:19">
      <c r="C12473" s="577"/>
      <c r="R12473" s="577"/>
      <c r="S12473" s="577"/>
    </row>
    <row r="12474" spans="3:19">
      <c r="C12474" s="577"/>
      <c r="R12474" s="577"/>
      <c r="S12474" s="577"/>
    </row>
    <row r="12475" spans="3:19">
      <c r="C12475" s="577"/>
      <c r="R12475" s="577"/>
      <c r="S12475" s="577"/>
    </row>
    <row r="12476" spans="3:19">
      <c r="C12476" s="577"/>
      <c r="R12476" s="577"/>
      <c r="S12476" s="577"/>
    </row>
    <row r="12477" spans="3:19">
      <c r="C12477" s="577"/>
      <c r="R12477" s="577"/>
      <c r="S12477" s="577"/>
    </row>
    <row r="12478" spans="3:19">
      <c r="C12478" s="577"/>
      <c r="R12478" s="577"/>
      <c r="S12478" s="577"/>
    </row>
    <row r="12479" spans="3:19">
      <c r="C12479" s="577"/>
      <c r="R12479" s="577"/>
      <c r="S12479" s="577"/>
    </row>
    <row r="12480" spans="3:19">
      <c r="C12480" s="577"/>
      <c r="R12480" s="577"/>
      <c r="S12480" s="577"/>
    </row>
    <row r="12481" spans="3:19">
      <c r="C12481" s="577"/>
      <c r="R12481" s="577"/>
      <c r="S12481" s="577"/>
    </row>
    <row r="12482" spans="3:19">
      <c r="C12482" s="577"/>
      <c r="R12482" s="577"/>
      <c r="S12482" s="577"/>
    </row>
    <row r="12483" spans="3:19">
      <c r="C12483" s="577"/>
      <c r="R12483" s="577"/>
      <c r="S12483" s="577"/>
    </row>
    <row r="12484" spans="3:19">
      <c r="C12484" s="577"/>
      <c r="R12484" s="577"/>
      <c r="S12484" s="577"/>
    </row>
    <row r="12485" spans="3:19">
      <c r="C12485" s="577"/>
      <c r="R12485" s="577"/>
      <c r="S12485" s="577"/>
    </row>
    <row r="12486" spans="3:19">
      <c r="C12486" s="577"/>
      <c r="R12486" s="577"/>
      <c r="S12486" s="577"/>
    </row>
    <row r="12487" spans="3:19">
      <c r="C12487" s="577"/>
      <c r="R12487" s="577"/>
      <c r="S12487" s="577"/>
    </row>
    <row r="12488" spans="3:19">
      <c r="C12488" s="577"/>
      <c r="R12488" s="577"/>
      <c r="S12488" s="577"/>
    </row>
    <row r="12489" spans="3:19">
      <c r="C12489" s="577"/>
      <c r="R12489" s="577"/>
      <c r="S12489" s="577"/>
    </row>
    <row r="12490" spans="3:19">
      <c r="C12490" s="577"/>
      <c r="R12490" s="577"/>
      <c r="S12490" s="577"/>
    </row>
    <row r="12491" spans="3:19">
      <c r="C12491" s="577"/>
      <c r="R12491" s="577"/>
      <c r="S12491" s="577"/>
    </row>
    <row r="12492" spans="3:19">
      <c r="C12492" s="577"/>
      <c r="R12492" s="577"/>
      <c r="S12492" s="577"/>
    </row>
    <row r="12493" spans="3:19">
      <c r="C12493" s="577"/>
      <c r="R12493" s="577"/>
      <c r="S12493" s="577"/>
    </row>
    <row r="12494" spans="3:19">
      <c r="C12494" s="577"/>
      <c r="R12494" s="577"/>
      <c r="S12494" s="577"/>
    </row>
    <row r="12495" spans="3:19">
      <c r="C12495" s="577"/>
      <c r="R12495" s="577"/>
      <c r="S12495" s="577"/>
    </row>
    <row r="12496" spans="3:19">
      <c r="C12496" s="577"/>
      <c r="R12496" s="577"/>
      <c r="S12496" s="577"/>
    </row>
    <row r="12497" spans="3:19">
      <c r="C12497" s="577"/>
      <c r="R12497" s="577"/>
      <c r="S12497" s="577"/>
    </row>
    <row r="12498" spans="3:19">
      <c r="C12498" s="577"/>
      <c r="R12498" s="577"/>
      <c r="S12498" s="577"/>
    </row>
    <row r="12499" spans="3:19">
      <c r="C12499" s="577"/>
      <c r="R12499" s="577"/>
      <c r="S12499" s="577"/>
    </row>
    <row r="12500" spans="3:19">
      <c r="C12500" s="577"/>
      <c r="R12500" s="577"/>
      <c r="S12500" s="577"/>
    </row>
    <row r="12501" spans="3:19">
      <c r="C12501" s="577"/>
      <c r="R12501" s="577"/>
      <c r="S12501" s="577"/>
    </row>
    <row r="12502" spans="3:19">
      <c r="C12502" s="577"/>
      <c r="R12502" s="577"/>
      <c r="S12502" s="577"/>
    </row>
    <row r="12503" spans="3:19">
      <c r="C12503" s="577"/>
      <c r="R12503" s="577"/>
      <c r="S12503" s="577"/>
    </row>
    <row r="12504" spans="3:19">
      <c r="C12504" s="577"/>
      <c r="R12504" s="577"/>
      <c r="S12504" s="577"/>
    </row>
    <row r="12505" spans="3:19">
      <c r="C12505" s="577"/>
      <c r="R12505" s="577"/>
      <c r="S12505" s="577"/>
    </row>
    <row r="12506" spans="3:19">
      <c r="C12506" s="577"/>
      <c r="R12506" s="577"/>
      <c r="S12506" s="577"/>
    </row>
    <row r="12507" spans="3:19">
      <c r="C12507" s="577"/>
      <c r="R12507" s="577"/>
      <c r="S12507" s="577"/>
    </row>
    <row r="12508" spans="3:19">
      <c r="C12508" s="577"/>
      <c r="R12508" s="577"/>
      <c r="S12508" s="577"/>
    </row>
    <row r="12509" spans="3:19">
      <c r="C12509" s="577"/>
      <c r="R12509" s="577"/>
      <c r="S12509" s="577"/>
    </row>
    <row r="12510" spans="3:19">
      <c r="C12510" s="577"/>
      <c r="R12510" s="577"/>
      <c r="S12510" s="577"/>
    </row>
    <row r="12511" spans="3:19">
      <c r="C12511" s="577"/>
      <c r="R12511" s="577"/>
      <c r="S12511" s="577"/>
    </row>
    <row r="12512" spans="3:19">
      <c r="C12512" s="577"/>
      <c r="R12512" s="577"/>
      <c r="S12512" s="577"/>
    </row>
    <row r="12513" spans="3:19">
      <c r="C12513" s="577"/>
      <c r="R12513" s="577"/>
      <c r="S12513" s="577"/>
    </row>
    <row r="12514" spans="3:19">
      <c r="C12514" s="577"/>
      <c r="R12514" s="577"/>
      <c r="S12514" s="577"/>
    </row>
    <row r="12515" spans="3:19">
      <c r="C12515" s="577"/>
      <c r="R12515" s="577"/>
      <c r="S12515" s="577"/>
    </row>
    <row r="12516" spans="3:19">
      <c r="C12516" s="577"/>
      <c r="R12516" s="577"/>
      <c r="S12516" s="577"/>
    </row>
    <row r="12517" spans="3:19">
      <c r="C12517" s="577"/>
      <c r="R12517" s="577"/>
      <c r="S12517" s="577"/>
    </row>
    <row r="12518" spans="3:19">
      <c r="C12518" s="577"/>
      <c r="R12518" s="577"/>
      <c r="S12518" s="577"/>
    </row>
    <row r="12519" spans="3:19">
      <c r="C12519" s="577"/>
      <c r="R12519" s="577"/>
      <c r="S12519" s="577"/>
    </row>
    <row r="12520" spans="3:19">
      <c r="C12520" s="577"/>
      <c r="R12520" s="577"/>
      <c r="S12520" s="577"/>
    </row>
    <row r="12521" spans="3:19">
      <c r="C12521" s="577"/>
      <c r="R12521" s="577"/>
      <c r="S12521" s="577"/>
    </row>
    <row r="12522" spans="3:19">
      <c r="C12522" s="577"/>
      <c r="R12522" s="577"/>
      <c r="S12522" s="577"/>
    </row>
    <row r="12523" spans="3:19">
      <c r="C12523" s="577"/>
      <c r="R12523" s="577"/>
      <c r="S12523" s="577"/>
    </row>
    <row r="12524" spans="3:19">
      <c r="C12524" s="577"/>
      <c r="R12524" s="577"/>
      <c r="S12524" s="577"/>
    </row>
    <row r="12525" spans="3:19">
      <c r="C12525" s="577"/>
      <c r="R12525" s="577"/>
      <c r="S12525" s="577"/>
    </row>
    <row r="12526" spans="3:19">
      <c r="C12526" s="577"/>
      <c r="R12526" s="577"/>
      <c r="S12526" s="577"/>
    </row>
    <row r="12527" spans="3:19">
      <c r="C12527" s="577"/>
      <c r="R12527" s="577"/>
      <c r="S12527" s="577"/>
    </row>
    <row r="12528" spans="3:19">
      <c r="C12528" s="577"/>
      <c r="R12528" s="577"/>
      <c r="S12528" s="577"/>
    </row>
    <row r="12529" spans="3:19">
      <c r="C12529" s="577"/>
      <c r="R12529" s="577"/>
      <c r="S12529" s="577"/>
    </row>
    <row r="12530" spans="3:19">
      <c r="C12530" s="577"/>
      <c r="R12530" s="577"/>
      <c r="S12530" s="577"/>
    </row>
    <row r="12531" spans="3:19">
      <c r="C12531" s="577"/>
      <c r="R12531" s="577"/>
      <c r="S12531" s="577"/>
    </row>
    <row r="12532" spans="3:19">
      <c r="C12532" s="577"/>
      <c r="R12532" s="577"/>
      <c r="S12532" s="577"/>
    </row>
    <row r="12533" spans="3:19">
      <c r="C12533" s="577"/>
      <c r="R12533" s="577"/>
      <c r="S12533" s="577"/>
    </row>
    <row r="12534" spans="3:19">
      <c r="C12534" s="577"/>
      <c r="R12534" s="577"/>
      <c r="S12534" s="577"/>
    </row>
    <row r="12535" spans="3:19">
      <c r="C12535" s="577"/>
      <c r="R12535" s="577"/>
      <c r="S12535" s="577"/>
    </row>
    <row r="12536" spans="3:19">
      <c r="C12536" s="577"/>
      <c r="R12536" s="577"/>
      <c r="S12536" s="577"/>
    </row>
    <row r="12537" spans="3:19">
      <c r="C12537" s="577"/>
      <c r="R12537" s="577"/>
      <c r="S12537" s="577"/>
    </row>
    <row r="12538" spans="3:19">
      <c r="C12538" s="577"/>
      <c r="R12538" s="577"/>
      <c r="S12538" s="577"/>
    </row>
    <row r="12539" spans="3:19">
      <c r="C12539" s="577"/>
      <c r="R12539" s="577"/>
      <c r="S12539" s="577"/>
    </row>
    <row r="12540" spans="3:19">
      <c r="C12540" s="577"/>
      <c r="R12540" s="577"/>
      <c r="S12540" s="577"/>
    </row>
    <row r="12541" spans="3:19">
      <c r="C12541" s="577"/>
      <c r="R12541" s="577"/>
      <c r="S12541" s="577"/>
    </row>
    <row r="12542" spans="3:19">
      <c r="C12542" s="577"/>
      <c r="R12542" s="577"/>
      <c r="S12542" s="577"/>
    </row>
    <row r="12543" spans="3:19">
      <c r="C12543" s="577"/>
      <c r="R12543" s="577"/>
      <c r="S12543" s="577"/>
    </row>
    <row r="12544" spans="3:19">
      <c r="C12544" s="577"/>
      <c r="R12544" s="577"/>
      <c r="S12544" s="577"/>
    </row>
    <row r="12545" spans="3:19">
      <c r="C12545" s="577"/>
      <c r="R12545" s="577"/>
      <c r="S12545" s="577"/>
    </row>
    <row r="12546" spans="3:19">
      <c r="C12546" s="577"/>
      <c r="R12546" s="577"/>
      <c r="S12546" s="577"/>
    </row>
    <row r="12547" spans="3:19">
      <c r="C12547" s="577"/>
      <c r="R12547" s="577"/>
      <c r="S12547" s="577"/>
    </row>
    <row r="12548" spans="3:19">
      <c r="C12548" s="577"/>
      <c r="R12548" s="577"/>
      <c r="S12548" s="577"/>
    </row>
    <row r="12549" spans="3:19">
      <c r="C12549" s="577"/>
      <c r="R12549" s="577"/>
      <c r="S12549" s="577"/>
    </row>
    <row r="12550" spans="3:19">
      <c r="C12550" s="577"/>
      <c r="R12550" s="577"/>
      <c r="S12550" s="577"/>
    </row>
    <row r="12551" spans="3:19">
      <c r="C12551" s="577"/>
      <c r="R12551" s="577"/>
      <c r="S12551" s="577"/>
    </row>
    <row r="12552" spans="3:19">
      <c r="C12552" s="577"/>
      <c r="R12552" s="577"/>
      <c r="S12552" s="577"/>
    </row>
    <row r="12553" spans="3:19">
      <c r="C12553" s="577"/>
      <c r="R12553" s="577"/>
      <c r="S12553" s="577"/>
    </row>
    <row r="12554" spans="3:19">
      <c r="C12554" s="577"/>
      <c r="R12554" s="577"/>
      <c r="S12554" s="577"/>
    </row>
    <row r="12555" spans="3:19">
      <c r="C12555" s="577"/>
      <c r="R12555" s="577"/>
      <c r="S12555" s="577"/>
    </row>
    <row r="12556" spans="3:19">
      <c r="C12556" s="577"/>
      <c r="R12556" s="577"/>
      <c r="S12556" s="577"/>
    </row>
    <row r="12557" spans="3:19">
      <c r="C12557" s="577"/>
      <c r="R12557" s="577"/>
      <c r="S12557" s="577"/>
    </row>
    <row r="12558" spans="3:19">
      <c r="C12558" s="577"/>
      <c r="R12558" s="577"/>
      <c r="S12558" s="577"/>
    </row>
    <row r="12559" spans="3:19">
      <c r="C12559" s="577"/>
      <c r="R12559" s="577"/>
      <c r="S12559" s="577"/>
    </row>
    <row r="12560" spans="3:19">
      <c r="C12560" s="577"/>
      <c r="R12560" s="577"/>
      <c r="S12560" s="577"/>
    </row>
    <row r="12561" spans="3:19">
      <c r="C12561" s="577"/>
      <c r="R12561" s="577"/>
      <c r="S12561" s="577"/>
    </row>
    <row r="12562" spans="3:19">
      <c r="C12562" s="577"/>
      <c r="R12562" s="577"/>
      <c r="S12562" s="577"/>
    </row>
    <row r="12563" spans="3:19">
      <c r="C12563" s="577"/>
      <c r="R12563" s="577"/>
      <c r="S12563" s="577"/>
    </row>
    <row r="12564" spans="3:19">
      <c r="C12564" s="577"/>
      <c r="R12564" s="577"/>
      <c r="S12564" s="577"/>
    </row>
    <row r="12565" spans="3:19">
      <c r="C12565" s="577"/>
      <c r="R12565" s="577"/>
      <c r="S12565" s="577"/>
    </row>
    <row r="12566" spans="3:19">
      <c r="C12566" s="577"/>
      <c r="R12566" s="577"/>
      <c r="S12566" s="577"/>
    </row>
    <row r="12567" spans="3:19">
      <c r="C12567" s="577"/>
      <c r="R12567" s="577"/>
      <c r="S12567" s="577"/>
    </row>
    <row r="12568" spans="3:19">
      <c r="C12568" s="577"/>
      <c r="R12568" s="577"/>
      <c r="S12568" s="577"/>
    </row>
    <row r="12569" spans="3:19">
      <c r="C12569" s="577"/>
      <c r="R12569" s="577"/>
      <c r="S12569" s="577"/>
    </row>
    <row r="12570" spans="3:19">
      <c r="C12570" s="577"/>
      <c r="R12570" s="577"/>
      <c r="S12570" s="577"/>
    </row>
    <row r="12571" spans="3:19">
      <c r="C12571" s="577"/>
      <c r="R12571" s="577"/>
      <c r="S12571" s="577"/>
    </row>
    <row r="12572" spans="3:19">
      <c r="C12572" s="577"/>
      <c r="R12572" s="577"/>
      <c r="S12572" s="577"/>
    </row>
    <row r="12573" spans="3:19">
      <c r="C12573" s="577"/>
      <c r="R12573" s="577"/>
      <c r="S12573" s="577"/>
    </row>
    <row r="12574" spans="3:19">
      <c r="C12574" s="577"/>
      <c r="R12574" s="577"/>
      <c r="S12574" s="577"/>
    </row>
    <row r="12575" spans="3:19">
      <c r="C12575" s="577"/>
      <c r="R12575" s="577"/>
      <c r="S12575" s="577"/>
    </row>
    <row r="12576" spans="3:19">
      <c r="C12576" s="577"/>
      <c r="R12576" s="577"/>
      <c r="S12576" s="577"/>
    </row>
    <row r="12577" spans="3:19">
      <c r="C12577" s="577"/>
      <c r="R12577" s="577"/>
      <c r="S12577" s="577"/>
    </row>
    <row r="12578" spans="3:19">
      <c r="C12578" s="577"/>
      <c r="R12578" s="577"/>
      <c r="S12578" s="577"/>
    </row>
    <row r="12579" spans="3:19">
      <c r="C12579" s="577"/>
      <c r="R12579" s="577"/>
      <c r="S12579" s="577"/>
    </row>
    <row r="12580" spans="3:19">
      <c r="C12580" s="577"/>
      <c r="R12580" s="577"/>
      <c r="S12580" s="577"/>
    </row>
    <row r="12581" spans="3:19">
      <c r="C12581" s="577"/>
      <c r="R12581" s="577"/>
      <c r="S12581" s="577"/>
    </row>
    <row r="12582" spans="3:19">
      <c r="C12582" s="577"/>
      <c r="R12582" s="577"/>
      <c r="S12582" s="577"/>
    </row>
    <row r="12583" spans="3:19">
      <c r="C12583" s="577"/>
      <c r="R12583" s="577"/>
      <c r="S12583" s="577"/>
    </row>
    <row r="12584" spans="3:19">
      <c r="C12584" s="577"/>
      <c r="R12584" s="577"/>
      <c r="S12584" s="577"/>
    </row>
    <row r="12585" spans="3:19">
      <c r="C12585" s="577"/>
      <c r="R12585" s="577"/>
      <c r="S12585" s="577"/>
    </row>
    <row r="12586" spans="3:19">
      <c r="C12586" s="577"/>
      <c r="R12586" s="577"/>
      <c r="S12586" s="577"/>
    </row>
    <row r="12587" spans="3:19">
      <c r="C12587" s="577"/>
      <c r="R12587" s="577"/>
      <c r="S12587" s="577"/>
    </row>
    <row r="12588" spans="3:19">
      <c r="C12588" s="577"/>
      <c r="R12588" s="577"/>
      <c r="S12588" s="577"/>
    </row>
    <row r="12589" spans="3:19">
      <c r="C12589" s="577"/>
      <c r="R12589" s="577"/>
      <c r="S12589" s="577"/>
    </row>
    <row r="12590" spans="3:19">
      <c r="C12590" s="577"/>
      <c r="R12590" s="577"/>
      <c r="S12590" s="577"/>
    </row>
    <row r="12591" spans="3:19">
      <c r="C12591" s="577"/>
      <c r="R12591" s="577"/>
      <c r="S12591" s="577"/>
    </row>
    <row r="12592" spans="3:19">
      <c r="C12592" s="577"/>
      <c r="R12592" s="577"/>
      <c r="S12592" s="577"/>
    </row>
    <row r="12593" spans="3:19">
      <c r="C12593" s="577"/>
      <c r="R12593" s="577"/>
      <c r="S12593" s="577"/>
    </row>
    <row r="12594" spans="3:19">
      <c r="C12594" s="577"/>
      <c r="R12594" s="577"/>
      <c r="S12594" s="577"/>
    </row>
    <row r="12595" spans="3:19">
      <c r="C12595" s="577"/>
      <c r="R12595" s="577"/>
      <c r="S12595" s="577"/>
    </row>
    <row r="12596" spans="3:19">
      <c r="C12596" s="577"/>
      <c r="R12596" s="577"/>
      <c r="S12596" s="577"/>
    </row>
    <row r="12597" spans="3:19">
      <c r="C12597" s="577"/>
      <c r="R12597" s="577"/>
      <c r="S12597" s="577"/>
    </row>
    <row r="12598" spans="3:19">
      <c r="C12598" s="577"/>
      <c r="R12598" s="577"/>
      <c r="S12598" s="577"/>
    </row>
    <row r="12599" spans="3:19">
      <c r="C12599" s="577"/>
      <c r="R12599" s="577"/>
      <c r="S12599" s="577"/>
    </row>
    <row r="12600" spans="3:19">
      <c r="C12600" s="577"/>
      <c r="R12600" s="577"/>
      <c r="S12600" s="577"/>
    </row>
    <row r="12601" spans="3:19">
      <c r="C12601" s="577"/>
      <c r="R12601" s="577"/>
      <c r="S12601" s="577"/>
    </row>
    <row r="12602" spans="3:19">
      <c r="C12602" s="577"/>
      <c r="R12602" s="577"/>
      <c r="S12602" s="577"/>
    </row>
    <row r="12603" spans="3:19">
      <c r="C12603" s="577"/>
      <c r="R12603" s="577"/>
      <c r="S12603" s="577"/>
    </row>
    <row r="12604" spans="3:19">
      <c r="C12604" s="577"/>
      <c r="R12604" s="577"/>
      <c r="S12604" s="577"/>
    </row>
    <row r="12605" spans="3:19">
      <c r="C12605" s="577"/>
      <c r="R12605" s="577"/>
      <c r="S12605" s="577"/>
    </row>
    <row r="12606" spans="3:19">
      <c r="C12606" s="577"/>
      <c r="R12606" s="577"/>
      <c r="S12606" s="577"/>
    </row>
    <row r="12607" spans="3:19">
      <c r="C12607" s="577"/>
      <c r="R12607" s="577"/>
      <c r="S12607" s="577"/>
    </row>
    <row r="12608" spans="3:19">
      <c r="C12608" s="577"/>
      <c r="R12608" s="577"/>
      <c r="S12608" s="577"/>
    </row>
    <row r="12609" spans="3:19">
      <c r="C12609" s="577"/>
      <c r="R12609" s="577"/>
      <c r="S12609" s="577"/>
    </row>
    <row r="12610" spans="3:19">
      <c r="C12610" s="577"/>
      <c r="R12610" s="577"/>
      <c r="S12610" s="577"/>
    </row>
    <row r="12611" spans="3:19">
      <c r="C12611" s="577"/>
      <c r="R12611" s="577"/>
      <c r="S12611" s="577"/>
    </row>
    <row r="12612" spans="3:19">
      <c r="C12612" s="577"/>
      <c r="R12612" s="577"/>
      <c r="S12612" s="577"/>
    </row>
    <row r="12613" spans="3:19">
      <c r="C12613" s="577"/>
      <c r="R12613" s="577"/>
      <c r="S12613" s="577"/>
    </row>
    <row r="12614" spans="3:19">
      <c r="C12614" s="577"/>
      <c r="R12614" s="577"/>
      <c r="S12614" s="577"/>
    </row>
    <row r="12615" spans="3:19">
      <c r="C12615" s="577"/>
      <c r="R12615" s="577"/>
      <c r="S12615" s="577"/>
    </row>
    <row r="12616" spans="3:19">
      <c r="C12616" s="577"/>
      <c r="R12616" s="577"/>
      <c r="S12616" s="577"/>
    </row>
    <row r="12617" spans="3:19">
      <c r="C12617" s="577"/>
      <c r="R12617" s="577"/>
      <c r="S12617" s="577"/>
    </row>
    <row r="12618" spans="3:19">
      <c r="C12618" s="577"/>
      <c r="R12618" s="577"/>
      <c r="S12618" s="577"/>
    </row>
    <row r="12619" spans="3:19">
      <c r="C12619" s="577"/>
      <c r="R12619" s="577"/>
      <c r="S12619" s="577"/>
    </row>
    <row r="12620" spans="3:19">
      <c r="C12620" s="577"/>
      <c r="R12620" s="577"/>
      <c r="S12620" s="577"/>
    </row>
    <row r="12621" spans="3:19">
      <c r="C12621" s="577"/>
      <c r="R12621" s="577"/>
      <c r="S12621" s="577"/>
    </row>
    <row r="12622" spans="3:19">
      <c r="C12622" s="577"/>
      <c r="R12622" s="577"/>
      <c r="S12622" s="577"/>
    </row>
    <row r="12623" spans="3:19">
      <c r="C12623" s="577"/>
      <c r="R12623" s="577"/>
      <c r="S12623" s="577"/>
    </row>
    <row r="12624" spans="3:19">
      <c r="C12624" s="577"/>
      <c r="R12624" s="577"/>
      <c r="S12624" s="577"/>
    </row>
    <row r="12625" spans="3:19">
      <c r="C12625" s="577"/>
      <c r="R12625" s="577"/>
      <c r="S12625" s="577"/>
    </row>
    <row r="12626" spans="3:19">
      <c r="C12626" s="577"/>
      <c r="R12626" s="577"/>
      <c r="S12626" s="577"/>
    </row>
    <row r="12627" spans="3:19">
      <c r="C12627" s="577"/>
      <c r="R12627" s="577"/>
      <c r="S12627" s="577"/>
    </row>
    <row r="12628" spans="3:19">
      <c r="C12628" s="577"/>
      <c r="R12628" s="577"/>
      <c r="S12628" s="577"/>
    </row>
    <row r="12629" spans="3:19">
      <c r="C12629" s="577"/>
      <c r="R12629" s="577"/>
      <c r="S12629" s="577"/>
    </row>
    <row r="12630" spans="3:19">
      <c r="C12630" s="577"/>
      <c r="R12630" s="577"/>
      <c r="S12630" s="577"/>
    </row>
    <row r="12631" spans="3:19">
      <c r="C12631" s="577"/>
      <c r="R12631" s="577"/>
      <c r="S12631" s="577"/>
    </row>
    <row r="12632" spans="3:19">
      <c r="C12632" s="577"/>
      <c r="R12632" s="577"/>
      <c r="S12632" s="577"/>
    </row>
    <row r="12633" spans="3:19">
      <c r="C12633" s="577"/>
      <c r="R12633" s="577"/>
      <c r="S12633" s="577"/>
    </row>
    <row r="12634" spans="3:19">
      <c r="C12634" s="577"/>
      <c r="R12634" s="577"/>
      <c r="S12634" s="577"/>
    </row>
    <row r="12635" spans="3:19">
      <c r="C12635" s="577"/>
      <c r="R12635" s="577"/>
      <c r="S12635" s="577"/>
    </row>
    <row r="12636" spans="3:19">
      <c r="C12636" s="577"/>
      <c r="R12636" s="577"/>
      <c r="S12636" s="577"/>
    </row>
    <row r="12637" spans="3:19">
      <c r="C12637" s="577"/>
      <c r="R12637" s="577"/>
      <c r="S12637" s="577"/>
    </row>
    <row r="12638" spans="3:19">
      <c r="C12638" s="577"/>
      <c r="R12638" s="577"/>
      <c r="S12638" s="577"/>
    </row>
    <row r="12639" spans="3:19">
      <c r="C12639" s="577"/>
      <c r="R12639" s="577"/>
      <c r="S12639" s="577"/>
    </row>
    <row r="12640" spans="3:19">
      <c r="C12640" s="577"/>
      <c r="R12640" s="577"/>
      <c r="S12640" s="577"/>
    </row>
    <row r="12641" spans="3:19">
      <c r="C12641" s="577"/>
      <c r="R12641" s="577"/>
      <c r="S12641" s="577"/>
    </row>
    <row r="12642" spans="3:19">
      <c r="C12642" s="577"/>
      <c r="R12642" s="577"/>
      <c r="S12642" s="577"/>
    </row>
    <row r="12643" spans="3:19">
      <c r="C12643" s="577"/>
      <c r="R12643" s="577"/>
      <c r="S12643" s="577"/>
    </row>
    <row r="12644" spans="3:19">
      <c r="C12644" s="577"/>
      <c r="R12644" s="577"/>
      <c r="S12644" s="577"/>
    </row>
    <row r="12645" spans="3:19">
      <c r="C12645" s="577"/>
      <c r="R12645" s="577"/>
      <c r="S12645" s="577"/>
    </row>
    <row r="12646" spans="3:19">
      <c r="C12646" s="577"/>
      <c r="R12646" s="577"/>
      <c r="S12646" s="577"/>
    </row>
    <row r="12647" spans="3:19">
      <c r="C12647" s="577"/>
      <c r="R12647" s="577"/>
      <c r="S12647" s="577"/>
    </row>
    <row r="12648" spans="3:19">
      <c r="C12648" s="577"/>
      <c r="R12648" s="577"/>
      <c r="S12648" s="577"/>
    </row>
    <row r="12649" spans="3:19">
      <c r="C12649" s="577"/>
      <c r="R12649" s="577"/>
      <c r="S12649" s="577"/>
    </row>
    <row r="12650" spans="3:19">
      <c r="C12650" s="577"/>
      <c r="R12650" s="577"/>
      <c r="S12650" s="577"/>
    </row>
    <row r="12651" spans="3:19">
      <c r="C12651" s="577"/>
      <c r="R12651" s="577"/>
      <c r="S12651" s="577"/>
    </row>
    <row r="12652" spans="3:19">
      <c r="C12652" s="577"/>
      <c r="R12652" s="577"/>
      <c r="S12652" s="577"/>
    </row>
    <row r="12653" spans="3:19">
      <c r="C12653" s="577"/>
      <c r="R12653" s="577"/>
      <c r="S12653" s="577"/>
    </row>
    <row r="12654" spans="3:19">
      <c r="C12654" s="577"/>
      <c r="R12654" s="577"/>
      <c r="S12654" s="577"/>
    </row>
    <row r="12655" spans="3:19">
      <c r="C12655" s="577"/>
      <c r="R12655" s="577"/>
      <c r="S12655" s="577"/>
    </row>
    <row r="12656" spans="3:19">
      <c r="C12656" s="577"/>
      <c r="R12656" s="577"/>
      <c r="S12656" s="577"/>
    </row>
    <row r="12657" spans="3:19">
      <c r="C12657" s="577"/>
      <c r="R12657" s="577"/>
      <c r="S12657" s="577"/>
    </row>
    <row r="12658" spans="3:19">
      <c r="C12658" s="577"/>
      <c r="R12658" s="577"/>
      <c r="S12658" s="577"/>
    </row>
    <row r="12659" spans="3:19">
      <c r="C12659" s="577"/>
      <c r="R12659" s="577"/>
      <c r="S12659" s="577"/>
    </row>
    <row r="12660" spans="3:19">
      <c r="C12660" s="577"/>
      <c r="R12660" s="577"/>
      <c r="S12660" s="577"/>
    </row>
    <row r="12661" spans="3:19">
      <c r="C12661" s="577"/>
      <c r="R12661" s="577"/>
      <c r="S12661" s="577"/>
    </row>
    <row r="12662" spans="3:19">
      <c r="C12662" s="577"/>
      <c r="R12662" s="577"/>
      <c r="S12662" s="577"/>
    </row>
    <row r="12663" spans="3:19">
      <c r="C12663" s="577"/>
      <c r="R12663" s="577"/>
      <c r="S12663" s="577"/>
    </row>
    <row r="12664" spans="3:19">
      <c r="C12664" s="577"/>
      <c r="R12664" s="577"/>
      <c r="S12664" s="577"/>
    </row>
    <row r="12665" spans="3:19">
      <c r="C12665" s="577"/>
      <c r="R12665" s="577"/>
      <c r="S12665" s="577"/>
    </row>
    <row r="12666" spans="3:19">
      <c r="C12666" s="577"/>
      <c r="R12666" s="577"/>
      <c r="S12666" s="577"/>
    </row>
    <row r="12667" spans="3:19">
      <c r="C12667" s="577"/>
      <c r="R12667" s="577"/>
      <c r="S12667" s="577"/>
    </row>
    <row r="12668" spans="3:19">
      <c r="C12668" s="577"/>
      <c r="R12668" s="577"/>
      <c r="S12668" s="577"/>
    </row>
    <row r="12669" spans="3:19">
      <c r="C12669" s="577"/>
      <c r="R12669" s="577"/>
      <c r="S12669" s="577"/>
    </row>
    <row r="12670" spans="3:19">
      <c r="C12670" s="577"/>
      <c r="R12670" s="577"/>
      <c r="S12670" s="577"/>
    </row>
    <row r="12671" spans="3:19">
      <c r="C12671" s="577"/>
      <c r="R12671" s="577"/>
      <c r="S12671" s="577"/>
    </row>
    <row r="12672" spans="3:19">
      <c r="C12672" s="577"/>
      <c r="R12672" s="577"/>
      <c r="S12672" s="577"/>
    </row>
    <row r="12673" spans="3:19">
      <c r="C12673" s="577"/>
      <c r="R12673" s="577"/>
      <c r="S12673" s="577"/>
    </row>
    <row r="12674" spans="3:19">
      <c r="C12674" s="577"/>
      <c r="R12674" s="577"/>
      <c r="S12674" s="577"/>
    </row>
    <row r="12675" spans="3:19">
      <c r="C12675" s="577"/>
      <c r="R12675" s="577"/>
      <c r="S12675" s="577"/>
    </row>
    <row r="12676" spans="3:19">
      <c r="C12676" s="577"/>
      <c r="R12676" s="577"/>
      <c r="S12676" s="577"/>
    </row>
    <row r="12677" spans="3:19">
      <c r="C12677" s="577"/>
      <c r="R12677" s="577"/>
      <c r="S12677" s="577"/>
    </row>
    <row r="12678" spans="3:19">
      <c r="C12678" s="577"/>
      <c r="R12678" s="577"/>
      <c r="S12678" s="577"/>
    </row>
    <row r="12679" spans="3:19">
      <c r="C12679" s="577"/>
      <c r="R12679" s="577"/>
      <c r="S12679" s="577"/>
    </row>
    <row r="12680" spans="3:19">
      <c r="C12680" s="577"/>
      <c r="R12680" s="577"/>
      <c r="S12680" s="577"/>
    </row>
    <row r="12681" spans="3:19">
      <c r="C12681" s="577"/>
      <c r="R12681" s="577"/>
      <c r="S12681" s="577"/>
    </row>
    <row r="12682" spans="3:19">
      <c r="C12682" s="577"/>
      <c r="R12682" s="577"/>
      <c r="S12682" s="577"/>
    </row>
    <row r="12683" spans="3:19">
      <c r="C12683" s="577"/>
      <c r="R12683" s="577"/>
      <c r="S12683" s="577"/>
    </row>
    <row r="12684" spans="3:19">
      <c r="C12684" s="577"/>
      <c r="R12684" s="577"/>
      <c r="S12684" s="577"/>
    </row>
    <row r="12685" spans="3:19">
      <c r="C12685" s="577"/>
      <c r="R12685" s="577"/>
      <c r="S12685" s="577"/>
    </row>
    <row r="12686" spans="3:19">
      <c r="C12686" s="577"/>
      <c r="R12686" s="577"/>
      <c r="S12686" s="577"/>
    </row>
    <row r="12687" spans="3:19">
      <c r="C12687" s="577"/>
      <c r="R12687" s="577"/>
      <c r="S12687" s="577"/>
    </row>
    <row r="12688" spans="3:19">
      <c r="C12688" s="577"/>
      <c r="R12688" s="577"/>
      <c r="S12688" s="577"/>
    </row>
    <row r="12689" spans="3:19">
      <c r="C12689" s="577"/>
      <c r="R12689" s="577"/>
      <c r="S12689" s="577"/>
    </row>
    <row r="12690" spans="3:19">
      <c r="C12690" s="577"/>
      <c r="R12690" s="577"/>
      <c r="S12690" s="577"/>
    </row>
    <row r="12691" spans="3:19">
      <c r="C12691" s="577"/>
      <c r="R12691" s="577"/>
      <c r="S12691" s="577"/>
    </row>
    <row r="12692" spans="3:19">
      <c r="C12692" s="577"/>
      <c r="R12692" s="577"/>
      <c r="S12692" s="577"/>
    </row>
    <row r="12693" spans="3:19">
      <c r="C12693" s="577"/>
      <c r="R12693" s="577"/>
      <c r="S12693" s="577"/>
    </row>
    <row r="12694" spans="3:19">
      <c r="C12694" s="577"/>
      <c r="R12694" s="577"/>
      <c r="S12694" s="577"/>
    </row>
    <row r="12695" spans="3:19">
      <c r="C12695" s="577"/>
      <c r="R12695" s="577"/>
      <c r="S12695" s="577"/>
    </row>
    <row r="12696" spans="3:19">
      <c r="C12696" s="577"/>
      <c r="R12696" s="577"/>
      <c r="S12696" s="577"/>
    </row>
    <row r="12697" spans="3:19">
      <c r="C12697" s="577"/>
      <c r="R12697" s="577"/>
      <c r="S12697" s="577"/>
    </row>
    <row r="12698" spans="3:19">
      <c r="C12698" s="577"/>
      <c r="R12698" s="577"/>
      <c r="S12698" s="577"/>
    </row>
    <row r="12699" spans="3:19">
      <c r="C12699" s="577"/>
      <c r="R12699" s="577"/>
      <c r="S12699" s="577"/>
    </row>
    <row r="12700" spans="3:19">
      <c r="C12700" s="577"/>
      <c r="R12700" s="577"/>
      <c r="S12700" s="577"/>
    </row>
    <row r="12701" spans="3:19">
      <c r="C12701" s="577"/>
      <c r="R12701" s="577"/>
      <c r="S12701" s="577"/>
    </row>
    <row r="12702" spans="3:19">
      <c r="C12702" s="577"/>
      <c r="R12702" s="577"/>
      <c r="S12702" s="577"/>
    </row>
    <row r="12703" spans="3:19">
      <c r="C12703" s="577"/>
      <c r="R12703" s="577"/>
      <c r="S12703" s="577"/>
    </row>
    <row r="12704" spans="3:19">
      <c r="C12704" s="577"/>
      <c r="R12704" s="577"/>
      <c r="S12704" s="577"/>
    </row>
    <row r="12705" spans="3:19">
      <c r="C12705" s="577"/>
      <c r="R12705" s="577"/>
      <c r="S12705" s="577"/>
    </row>
    <row r="12706" spans="3:19">
      <c r="C12706" s="577"/>
      <c r="R12706" s="577"/>
      <c r="S12706" s="577"/>
    </row>
    <row r="12707" spans="3:19">
      <c r="C12707" s="577"/>
      <c r="R12707" s="577"/>
      <c r="S12707" s="577"/>
    </row>
    <row r="12708" spans="3:19">
      <c r="C12708" s="577"/>
      <c r="R12708" s="577"/>
      <c r="S12708" s="577"/>
    </row>
    <row r="12709" spans="3:19">
      <c r="C12709" s="577"/>
      <c r="R12709" s="577"/>
      <c r="S12709" s="577"/>
    </row>
    <row r="12710" spans="3:19">
      <c r="C12710" s="577"/>
      <c r="R12710" s="577"/>
      <c r="S12710" s="577"/>
    </row>
    <row r="12711" spans="3:19">
      <c r="C12711" s="577"/>
      <c r="R12711" s="577"/>
      <c r="S12711" s="577"/>
    </row>
    <row r="12712" spans="3:19">
      <c r="C12712" s="577"/>
      <c r="R12712" s="577"/>
      <c r="S12712" s="577"/>
    </row>
    <row r="12713" spans="3:19">
      <c r="C12713" s="577"/>
      <c r="R12713" s="577"/>
      <c r="S12713" s="577"/>
    </row>
    <row r="12714" spans="3:19">
      <c r="C12714" s="577"/>
      <c r="R12714" s="577"/>
      <c r="S12714" s="577"/>
    </row>
    <row r="12715" spans="3:19">
      <c r="C12715" s="577"/>
      <c r="R12715" s="577"/>
      <c r="S12715" s="577"/>
    </row>
    <row r="12716" spans="3:19">
      <c r="C12716" s="577"/>
      <c r="R12716" s="577"/>
      <c r="S12716" s="577"/>
    </row>
    <row r="12717" spans="3:19">
      <c r="C12717" s="577"/>
      <c r="R12717" s="577"/>
      <c r="S12717" s="577"/>
    </row>
    <row r="12718" spans="3:19">
      <c r="C12718" s="577"/>
      <c r="R12718" s="577"/>
      <c r="S12718" s="577"/>
    </row>
    <row r="12719" spans="3:19">
      <c r="C12719" s="577"/>
      <c r="R12719" s="577"/>
      <c r="S12719" s="577"/>
    </row>
    <row r="12720" spans="3:19">
      <c r="C12720" s="577"/>
      <c r="R12720" s="577"/>
      <c r="S12720" s="577"/>
    </row>
    <row r="12721" spans="3:19">
      <c r="C12721" s="577"/>
      <c r="R12721" s="577"/>
      <c r="S12721" s="577"/>
    </row>
    <row r="12722" spans="3:19">
      <c r="C12722" s="577"/>
      <c r="R12722" s="577"/>
      <c r="S12722" s="577"/>
    </row>
    <row r="12723" spans="3:19">
      <c r="C12723" s="577"/>
      <c r="R12723" s="577"/>
      <c r="S12723" s="577"/>
    </row>
    <row r="12724" spans="3:19">
      <c r="C12724" s="577"/>
      <c r="R12724" s="577"/>
      <c r="S12724" s="577"/>
    </row>
    <row r="12725" spans="3:19">
      <c r="C12725" s="577"/>
      <c r="R12725" s="577"/>
      <c r="S12725" s="577"/>
    </row>
    <row r="12726" spans="3:19">
      <c r="C12726" s="577"/>
      <c r="R12726" s="577"/>
      <c r="S12726" s="577"/>
    </row>
    <row r="12727" spans="3:19">
      <c r="C12727" s="577"/>
      <c r="R12727" s="577"/>
      <c r="S12727" s="577"/>
    </row>
    <row r="12728" spans="3:19">
      <c r="C12728" s="577"/>
      <c r="R12728" s="577"/>
      <c r="S12728" s="577"/>
    </row>
    <row r="12729" spans="3:19">
      <c r="C12729" s="577"/>
      <c r="R12729" s="577"/>
      <c r="S12729" s="577"/>
    </row>
    <row r="12730" spans="3:19">
      <c r="C12730" s="577"/>
      <c r="R12730" s="577"/>
      <c r="S12730" s="577"/>
    </row>
    <row r="12731" spans="3:19">
      <c r="C12731" s="577"/>
      <c r="R12731" s="577"/>
      <c r="S12731" s="577"/>
    </row>
    <row r="12732" spans="3:19">
      <c r="C12732" s="577"/>
      <c r="R12732" s="577"/>
      <c r="S12732" s="577"/>
    </row>
    <row r="12733" spans="3:19">
      <c r="C12733" s="577"/>
      <c r="R12733" s="577"/>
      <c r="S12733" s="577"/>
    </row>
    <row r="12734" spans="3:19">
      <c r="C12734" s="577"/>
      <c r="R12734" s="577"/>
      <c r="S12734" s="577"/>
    </row>
    <row r="12735" spans="3:19">
      <c r="C12735" s="577"/>
      <c r="R12735" s="577"/>
      <c r="S12735" s="577"/>
    </row>
    <row r="12736" spans="3:19">
      <c r="C12736" s="577"/>
      <c r="R12736" s="577"/>
      <c r="S12736" s="577"/>
    </row>
    <row r="12737" spans="3:19">
      <c r="C12737" s="577"/>
      <c r="R12737" s="577"/>
      <c r="S12737" s="577"/>
    </row>
    <row r="12738" spans="3:19">
      <c r="C12738" s="577"/>
      <c r="R12738" s="577"/>
      <c r="S12738" s="577"/>
    </row>
    <row r="12739" spans="3:19">
      <c r="C12739" s="577"/>
      <c r="R12739" s="577"/>
      <c r="S12739" s="577"/>
    </row>
    <row r="12740" spans="3:19">
      <c r="C12740" s="577"/>
      <c r="R12740" s="577"/>
      <c r="S12740" s="577"/>
    </row>
    <row r="12741" spans="3:19">
      <c r="C12741" s="577"/>
      <c r="R12741" s="577"/>
      <c r="S12741" s="577"/>
    </row>
    <row r="12742" spans="3:19">
      <c r="C12742" s="577"/>
      <c r="R12742" s="577"/>
      <c r="S12742" s="577"/>
    </row>
    <row r="12743" spans="3:19">
      <c r="C12743" s="577"/>
      <c r="R12743" s="577"/>
      <c r="S12743" s="577"/>
    </row>
    <row r="12744" spans="3:19">
      <c r="C12744" s="577"/>
      <c r="R12744" s="577"/>
      <c r="S12744" s="577"/>
    </row>
    <row r="12745" spans="3:19">
      <c r="C12745" s="577"/>
      <c r="R12745" s="577"/>
      <c r="S12745" s="577"/>
    </row>
    <row r="12746" spans="3:19">
      <c r="C12746" s="577"/>
      <c r="R12746" s="577"/>
      <c r="S12746" s="577"/>
    </row>
    <row r="12747" spans="3:19">
      <c r="C12747" s="577"/>
      <c r="R12747" s="577"/>
      <c r="S12747" s="577"/>
    </row>
    <row r="12748" spans="3:19">
      <c r="C12748" s="577"/>
      <c r="R12748" s="577"/>
      <c r="S12748" s="577"/>
    </row>
    <row r="12749" spans="3:19">
      <c r="C12749" s="577"/>
      <c r="R12749" s="577"/>
      <c r="S12749" s="577"/>
    </row>
    <row r="12750" spans="3:19">
      <c r="C12750" s="577"/>
      <c r="R12750" s="577"/>
      <c r="S12750" s="577"/>
    </row>
    <row r="12751" spans="3:19">
      <c r="C12751" s="577"/>
      <c r="R12751" s="577"/>
      <c r="S12751" s="577"/>
    </row>
    <row r="12752" spans="3:19">
      <c r="C12752" s="577"/>
      <c r="R12752" s="577"/>
      <c r="S12752" s="577"/>
    </row>
    <row r="12753" spans="3:19">
      <c r="C12753" s="577"/>
      <c r="R12753" s="577"/>
      <c r="S12753" s="577"/>
    </row>
    <row r="12754" spans="3:19">
      <c r="C12754" s="577"/>
      <c r="R12754" s="577"/>
      <c r="S12754" s="577"/>
    </row>
    <row r="12755" spans="3:19">
      <c r="C12755" s="577"/>
      <c r="R12755" s="577"/>
      <c r="S12755" s="577"/>
    </row>
    <row r="12756" spans="3:19">
      <c r="C12756" s="577"/>
      <c r="R12756" s="577"/>
      <c r="S12756" s="577"/>
    </row>
    <row r="12757" spans="3:19">
      <c r="C12757" s="577"/>
      <c r="R12757" s="577"/>
      <c r="S12757" s="577"/>
    </row>
    <row r="12758" spans="3:19">
      <c r="C12758" s="577"/>
      <c r="R12758" s="577"/>
      <c r="S12758" s="577"/>
    </row>
    <row r="12759" spans="3:19">
      <c r="C12759" s="577"/>
      <c r="R12759" s="577"/>
      <c r="S12759" s="577"/>
    </row>
    <row r="12760" spans="3:19">
      <c r="C12760" s="577"/>
      <c r="R12760" s="577"/>
      <c r="S12760" s="577"/>
    </row>
    <row r="12761" spans="3:19">
      <c r="C12761" s="577"/>
      <c r="R12761" s="577"/>
      <c r="S12761" s="577"/>
    </row>
    <row r="12762" spans="3:19">
      <c r="C12762" s="577"/>
      <c r="R12762" s="577"/>
      <c r="S12762" s="577"/>
    </row>
    <row r="12763" spans="3:19">
      <c r="C12763" s="577"/>
      <c r="R12763" s="577"/>
      <c r="S12763" s="577"/>
    </row>
    <row r="12764" spans="3:19">
      <c r="C12764" s="577"/>
      <c r="R12764" s="577"/>
      <c r="S12764" s="577"/>
    </row>
    <row r="12765" spans="3:19">
      <c r="C12765" s="577"/>
      <c r="R12765" s="577"/>
      <c r="S12765" s="577"/>
    </row>
    <row r="12766" spans="3:19">
      <c r="C12766" s="577"/>
      <c r="R12766" s="577"/>
      <c r="S12766" s="577"/>
    </row>
    <row r="12767" spans="3:19">
      <c r="C12767" s="577"/>
      <c r="R12767" s="577"/>
      <c r="S12767" s="577"/>
    </row>
    <row r="12768" spans="3:19">
      <c r="C12768" s="577"/>
      <c r="R12768" s="577"/>
      <c r="S12768" s="577"/>
    </row>
    <row r="12769" spans="3:19">
      <c r="C12769" s="577"/>
      <c r="R12769" s="577"/>
      <c r="S12769" s="577"/>
    </row>
    <row r="12770" spans="3:19">
      <c r="C12770" s="577"/>
      <c r="R12770" s="577"/>
      <c r="S12770" s="577"/>
    </row>
    <row r="12771" spans="3:19">
      <c r="C12771" s="577"/>
      <c r="R12771" s="577"/>
      <c r="S12771" s="577"/>
    </row>
    <row r="12772" spans="3:19">
      <c r="C12772" s="577"/>
      <c r="R12772" s="577"/>
      <c r="S12772" s="577"/>
    </row>
    <row r="12773" spans="3:19">
      <c r="C12773" s="577"/>
      <c r="R12773" s="577"/>
      <c r="S12773" s="577"/>
    </row>
    <row r="12774" spans="3:19">
      <c r="C12774" s="577"/>
      <c r="R12774" s="577"/>
      <c r="S12774" s="577"/>
    </row>
    <row r="12775" spans="3:19">
      <c r="C12775" s="577"/>
      <c r="R12775" s="577"/>
      <c r="S12775" s="577"/>
    </row>
    <row r="12776" spans="3:19">
      <c r="C12776" s="577"/>
      <c r="R12776" s="577"/>
      <c r="S12776" s="577"/>
    </row>
    <row r="12777" spans="3:19">
      <c r="C12777" s="577"/>
      <c r="R12777" s="577"/>
      <c r="S12777" s="577"/>
    </row>
    <row r="12778" spans="3:19">
      <c r="C12778" s="577"/>
      <c r="R12778" s="577"/>
      <c r="S12778" s="577"/>
    </row>
    <row r="12779" spans="3:19">
      <c r="C12779" s="577"/>
      <c r="R12779" s="577"/>
      <c r="S12779" s="577"/>
    </row>
    <row r="12780" spans="3:19">
      <c r="C12780" s="577"/>
      <c r="R12780" s="577"/>
      <c r="S12780" s="577"/>
    </row>
    <row r="12781" spans="3:19">
      <c r="C12781" s="577"/>
      <c r="R12781" s="577"/>
      <c r="S12781" s="577"/>
    </row>
    <row r="12782" spans="3:19">
      <c r="C12782" s="577"/>
      <c r="R12782" s="577"/>
      <c r="S12782" s="577"/>
    </row>
    <row r="12783" spans="3:19">
      <c r="C12783" s="577"/>
      <c r="R12783" s="577"/>
      <c r="S12783" s="577"/>
    </row>
    <row r="12784" spans="3:19">
      <c r="C12784" s="577"/>
      <c r="R12784" s="577"/>
      <c r="S12784" s="577"/>
    </row>
    <row r="12785" spans="3:19">
      <c r="C12785" s="577"/>
      <c r="R12785" s="577"/>
      <c r="S12785" s="577"/>
    </row>
    <row r="12786" spans="3:19">
      <c r="C12786" s="577"/>
      <c r="R12786" s="577"/>
      <c r="S12786" s="577"/>
    </row>
    <row r="12787" spans="3:19">
      <c r="C12787" s="577"/>
      <c r="R12787" s="577"/>
      <c r="S12787" s="577"/>
    </row>
    <row r="12788" spans="3:19">
      <c r="C12788" s="577"/>
      <c r="R12788" s="577"/>
      <c r="S12788" s="577"/>
    </row>
    <row r="12789" spans="3:19">
      <c r="C12789" s="577"/>
      <c r="R12789" s="577"/>
      <c r="S12789" s="577"/>
    </row>
    <row r="12790" spans="3:19">
      <c r="C12790" s="577"/>
      <c r="R12790" s="577"/>
      <c r="S12790" s="577"/>
    </row>
    <row r="12791" spans="3:19">
      <c r="C12791" s="577"/>
      <c r="R12791" s="577"/>
      <c r="S12791" s="577"/>
    </row>
    <row r="12792" spans="3:19">
      <c r="C12792" s="577"/>
      <c r="R12792" s="577"/>
      <c r="S12792" s="577"/>
    </row>
    <row r="12793" spans="3:19">
      <c r="C12793" s="577"/>
      <c r="R12793" s="577"/>
      <c r="S12793" s="577"/>
    </row>
    <row r="12794" spans="3:19">
      <c r="C12794" s="577"/>
      <c r="R12794" s="577"/>
      <c r="S12794" s="577"/>
    </row>
    <row r="12795" spans="3:19">
      <c r="C12795" s="577"/>
      <c r="R12795" s="577"/>
      <c r="S12795" s="577"/>
    </row>
    <row r="12796" spans="3:19">
      <c r="C12796" s="577"/>
      <c r="R12796" s="577"/>
      <c r="S12796" s="577"/>
    </row>
    <row r="12797" spans="3:19">
      <c r="C12797" s="577"/>
      <c r="R12797" s="577"/>
      <c r="S12797" s="577"/>
    </row>
    <row r="12798" spans="3:19">
      <c r="C12798" s="577"/>
      <c r="R12798" s="577"/>
      <c r="S12798" s="577"/>
    </row>
    <row r="12799" spans="3:19">
      <c r="C12799" s="577"/>
      <c r="R12799" s="577"/>
      <c r="S12799" s="577"/>
    </row>
    <row r="12800" spans="3:19">
      <c r="C12800" s="577"/>
      <c r="R12800" s="577"/>
      <c r="S12800" s="577"/>
    </row>
    <row r="12801" spans="3:19">
      <c r="C12801" s="577"/>
      <c r="R12801" s="577"/>
      <c r="S12801" s="577"/>
    </row>
    <row r="12802" spans="3:19">
      <c r="C12802" s="577"/>
      <c r="R12802" s="577"/>
      <c r="S12802" s="577"/>
    </row>
    <row r="12803" spans="3:19">
      <c r="C12803" s="577"/>
      <c r="R12803" s="577"/>
      <c r="S12803" s="577"/>
    </row>
    <row r="12804" spans="3:19">
      <c r="C12804" s="577"/>
      <c r="R12804" s="577"/>
      <c r="S12804" s="577"/>
    </row>
    <row r="12805" spans="3:19">
      <c r="C12805" s="577"/>
      <c r="R12805" s="577"/>
      <c r="S12805" s="577"/>
    </row>
    <row r="12806" spans="3:19">
      <c r="C12806" s="577"/>
      <c r="R12806" s="577"/>
      <c r="S12806" s="577"/>
    </row>
    <row r="12807" spans="3:19">
      <c r="C12807" s="577"/>
      <c r="R12807" s="577"/>
      <c r="S12807" s="577"/>
    </row>
    <row r="12808" spans="3:19">
      <c r="C12808" s="577"/>
      <c r="R12808" s="577"/>
      <c r="S12808" s="577"/>
    </row>
    <row r="12809" spans="3:19">
      <c r="C12809" s="577"/>
      <c r="R12809" s="577"/>
      <c r="S12809" s="577"/>
    </row>
    <row r="12810" spans="3:19">
      <c r="C12810" s="577"/>
      <c r="R12810" s="577"/>
      <c r="S12810" s="577"/>
    </row>
    <row r="12811" spans="3:19">
      <c r="C12811" s="577"/>
      <c r="R12811" s="577"/>
      <c r="S12811" s="577"/>
    </row>
    <row r="12812" spans="3:19">
      <c r="C12812" s="577"/>
      <c r="R12812" s="577"/>
      <c r="S12812" s="577"/>
    </row>
    <row r="12813" spans="3:19">
      <c r="C12813" s="577"/>
      <c r="R12813" s="577"/>
      <c r="S12813" s="577"/>
    </row>
    <row r="12814" spans="3:19">
      <c r="C12814" s="577"/>
      <c r="R12814" s="577"/>
      <c r="S12814" s="577"/>
    </row>
    <row r="12815" spans="3:19">
      <c r="C12815" s="577"/>
      <c r="R12815" s="577"/>
      <c r="S12815" s="577"/>
    </row>
    <row r="12816" spans="3:19">
      <c r="C12816" s="577"/>
      <c r="R12816" s="577"/>
      <c r="S12816" s="577"/>
    </row>
    <row r="12817" spans="3:19">
      <c r="C12817" s="577"/>
      <c r="R12817" s="577"/>
      <c r="S12817" s="577"/>
    </row>
    <row r="12818" spans="3:19">
      <c r="C12818" s="577"/>
      <c r="R12818" s="577"/>
      <c r="S12818" s="577"/>
    </row>
    <row r="12819" spans="3:19">
      <c r="C12819" s="577"/>
      <c r="R12819" s="577"/>
      <c r="S12819" s="577"/>
    </row>
    <row r="12820" spans="3:19">
      <c r="C12820" s="577"/>
      <c r="R12820" s="577"/>
      <c r="S12820" s="577"/>
    </row>
    <row r="12821" spans="3:19">
      <c r="C12821" s="577"/>
      <c r="R12821" s="577"/>
      <c r="S12821" s="577"/>
    </row>
    <row r="12822" spans="3:19">
      <c r="C12822" s="577"/>
      <c r="R12822" s="577"/>
      <c r="S12822" s="577"/>
    </row>
    <row r="12823" spans="3:19">
      <c r="C12823" s="577"/>
      <c r="R12823" s="577"/>
      <c r="S12823" s="577"/>
    </row>
    <row r="12824" spans="3:19">
      <c r="C12824" s="577"/>
      <c r="R12824" s="577"/>
      <c r="S12824" s="577"/>
    </row>
    <row r="12825" spans="3:19">
      <c r="C12825" s="577"/>
      <c r="R12825" s="577"/>
      <c r="S12825" s="577"/>
    </row>
    <row r="12826" spans="3:19">
      <c r="C12826" s="577"/>
      <c r="R12826" s="577"/>
      <c r="S12826" s="577"/>
    </row>
    <row r="12827" spans="3:19">
      <c r="C12827" s="577"/>
      <c r="R12827" s="577"/>
      <c r="S12827" s="577"/>
    </row>
    <row r="12828" spans="3:19">
      <c r="C12828" s="577"/>
      <c r="R12828" s="577"/>
      <c r="S12828" s="577"/>
    </row>
    <row r="12829" spans="3:19">
      <c r="C12829" s="577"/>
      <c r="R12829" s="577"/>
      <c r="S12829" s="577"/>
    </row>
    <row r="12830" spans="3:19">
      <c r="C12830" s="577"/>
      <c r="R12830" s="577"/>
      <c r="S12830" s="577"/>
    </row>
    <row r="12831" spans="3:19">
      <c r="C12831" s="577"/>
      <c r="R12831" s="577"/>
      <c r="S12831" s="577"/>
    </row>
    <row r="12832" spans="3:19">
      <c r="C12832" s="577"/>
      <c r="R12832" s="577"/>
      <c r="S12832" s="577"/>
    </row>
    <row r="12833" spans="3:19">
      <c r="C12833" s="577"/>
      <c r="R12833" s="577"/>
      <c r="S12833" s="577"/>
    </row>
    <row r="12834" spans="3:19">
      <c r="C12834" s="577"/>
      <c r="R12834" s="577"/>
      <c r="S12834" s="577"/>
    </row>
    <row r="12835" spans="3:19">
      <c r="C12835" s="577"/>
      <c r="R12835" s="577"/>
      <c r="S12835" s="577"/>
    </row>
    <row r="12836" spans="3:19">
      <c r="C12836" s="577"/>
      <c r="R12836" s="577"/>
      <c r="S12836" s="577"/>
    </row>
    <row r="12837" spans="3:19">
      <c r="C12837" s="577"/>
      <c r="R12837" s="577"/>
      <c r="S12837" s="577"/>
    </row>
    <row r="12838" spans="3:19">
      <c r="C12838" s="577"/>
      <c r="R12838" s="577"/>
      <c r="S12838" s="577"/>
    </row>
    <row r="12839" spans="3:19">
      <c r="C12839" s="577"/>
      <c r="R12839" s="577"/>
      <c r="S12839" s="577"/>
    </row>
    <row r="12840" spans="3:19">
      <c r="C12840" s="577"/>
      <c r="R12840" s="577"/>
      <c r="S12840" s="577"/>
    </row>
    <row r="12841" spans="3:19">
      <c r="C12841" s="577"/>
      <c r="R12841" s="577"/>
      <c r="S12841" s="577"/>
    </row>
    <row r="12842" spans="3:19">
      <c r="C12842" s="577"/>
      <c r="R12842" s="577"/>
      <c r="S12842" s="577"/>
    </row>
    <row r="12843" spans="3:19">
      <c r="C12843" s="577"/>
      <c r="R12843" s="577"/>
      <c r="S12843" s="577"/>
    </row>
    <row r="12844" spans="3:19">
      <c r="C12844" s="577"/>
      <c r="R12844" s="577"/>
      <c r="S12844" s="577"/>
    </row>
    <row r="12845" spans="3:19">
      <c r="C12845" s="577"/>
      <c r="R12845" s="577"/>
      <c r="S12845" s="577"/>
    </row>
    <row r="12846" spans="3:19">
      <c r="C12846" s="577"/>
      <c r="R12846" s="577"/>
      <c r="S12846" s="577"/>
    </row>
    <row r="12847" spans="3:19">
      <c r="C12847" s="577"/>
      <c r="R12847" s="577"/>
      <c r="S12847" s="577"/>
    </row>
    <row r="12848" spans="3:19">
      <c r="C12848" s="577"/>
      <c r="R12848" s="577"/>
      <c r="S12848" s="577"/>
    </row>
    <row r="12849" spans="3:19">
      <c r="C12849" s="577"/>
      <c r="R12849" s="577"/>
      <c r="S12849" s="577"/>
    </row>
    <row r="12850" spans="3:19">
      <c r="C12850" s="577"/>
      <c r="R12850" s="577"/>
      <c r="S12850" s="577"/>
    </row>
    <row r="12851" spans="3:19">
      <c r="C12851" s="577"/>
      <c r="R12851" s="577"/>
      <c r="S12851" s="577"/>
    </row>
    <row r="12852" spans="3:19">
      <c r="C12852" s="577"/>
      <c r="R12852" s="577"/>
      <c r="S12852" s="577"/>
    </row>
    <row r="12853" spans="3:19">
      <c r="C12853" s="577"/>
      <c r="R12853" s="577"/>
      <c r="S12853" s="577"/>
    </row>
    <row r="12854" spans="3:19">
      <c r="C12854" s="577"/>
      <c r="R12854" s="577"/>
      <c r="S12854" s="577"/>
    </row>
    <row r="12855" spans="3:19">
      <c r="C12855" s="577"/>
      <c r="R12855" s="577"/>
      <c r="S12855" s="577"/>
    </row>
    <row r="12856" spans="3:19">
      <c r="C12856" s="577"/>
      <c r="R12856" s="577"/>
      <c r="S12856" s="577"/>
    </row>
    <row r="12857" spans="3:19">
      <c r="C12857" s="577"/>
      <c r="R12857" s="577"/>
      <c r="S12857" s="577"/>
    </row>
    <row r="12858" spans="3:19">
      <c r="C12858" s="577"/>
      <c r="R12858" s="577"/>
      <c r="S12858" s="577"/>
    </row>
    <row r="12859" spans="3:19">
      <c r="C12859" s="577"/>
      <c r="R12859" s="577"/>
      <c r="S12859" s="577"/>
    </row>
    <row r="12860" spans="3:19">
      <c r="C12860" s="577"/>
      <c r="R12860" s="577"/>
      <c r="S12860" s="577"/>
    </row>
    <row r="12861" spans="3:19">
      <c r="C12861" s="577"/>
      <c r="R12861" s="577"/>
      <c r="S12861" s="577"/>
    </row>
    <row r="12862" spans="3:19">
      <c r="C12862" s="577"/>
      <c r="R12862" s="577"/>
      <c r="S12862" s="577"/>
    </row>
    <row r="12863" spans="3:19">
      <c r="C12863" s="577"/>
      <c r="R12863" s="577"/>
      <c r="S12863" s="577"/>
    </row>
    <row r="12864" spans="3:19">
      <c r="C12864" s="577"/>
      <c r="R12864" s="577"/>
      <c r="S12864" s="577"/>
    </row>
    <row r="12865" spans="3:19">
      <c r="C12865" s="577"/>
      <c r="R12865" s="577"/>
      <c r="S12865" s="577"/>
    </row>
    <row r="12866" spans="3:19">
      <c r="C12866" s="577"/>
      <c r="R12866" s="577"/>
      <c r="S12866" s="577"/>
    </row>
    <row r="12867" spans="3:19">
      <c r="C12867" s="577"/>
      <c r="R12867" s="577"/>
      <c r="S12867" s="577"/>
    </row>
    <row r="12868" spans="3:19">
      <c r="C12868" s="577"/>
      <c r="R12868" s="577"/>
      <c r="S12868" s="577"/>
    </row>
    <row r="12869" spans="3:19">
      <c r="C12869" s="577"/>
      <c r="R12869" s="577"/>
      <c r="S12869" s="577"/>
    </row>
    <row r="12870" spans="3:19">
      <c r="C12870" s="577"/>
      <c r="R12870" s="577"/>
      <c r="S12870" s="577"/>
    </row>
    <row r="12871" spans="3:19">
      <c r="C12871" s="577"/>
      <c r="R12871" s="577"/>
      <c r="S12871" s="577"/>
    </row>
    <row r="12872" spans="3:19">
      <c r="C12872" s="577"/>
      <c r="R12872" s="577"/>
      <c r="S12872" s="577"/>
    </row>
    <row r="12873" spans="3:19">
      <c r="C12873" s="577"/>
      <c r="R12873" s="577"/>
      <c r="S12873" s="577"/>
    </row>
    <row r="12874" spans="3:19">
      <c r="C12874" s="577"/>
      <c r="R12874" s="577"/>
      <c r="S12874" s="577"/>
    </row>
    <row r="12875" spans="3:19">
      <c r="C12875" s="577"/>
      <c r="R12875" s="577"/>
      <c r="S12875" s="577"/>
    </row>
    <row r="12876" spans="3:19">
      <c r="C12876" s="577"/>
      <c r="R12876" s="577"/>
      <c r="S12876" s="577"/>
    </row>
    <row r="12877" spans="3:19">
      <c r="C12877" s="577"/>
      <c r="R12877" s="577"/>
      <c r="S12877" s="577"/>
    </row>
    <row r="12878" spans="3:19">
      <c r="C12878" s="577"/>
      <c r="R12878" s="577"/>
      <c r="S12878" s="577"/>
    </row>
    <row r="12879" spans="3:19">
      <c r="C12879" s="577"/>
      <c r="R12879" s="577"/>
      <c r="S12879" s="577"/>
    </row>
    <row r="12880" spans="3:19">
      <c r="C12880" s="577"/>
      <c r="R12880" s="577"/>
      <c r="S12880" s="577"/>
    </row>
    <row r="12881" spans="3:19">
      <c r="C12881" s="577"/>
      <c r="R12881" s="577"/>
      <c r="S12881" s="577"/>
    </row>
    <row r="12882" spans="3:19">
      <c r="C12882" s="577"/>
      <c r="R12882" s="577"/>
      <c r="S12882" s="577"/>
    </row>
    <row r="12883" spans="3:19">
      <c r="C12883" s="577"/>
      <c r="R12883" s="577"/>
      <c r="S12883" s="577"/>
    </row>
    <row r="12884" spans="3:19">
      <c r="C12884" s="577"/>
      <c r="R12884" s="577"/>
      <c r="S12884" s="577"/>
    </row>
    <row r="12885" spans="3:19">
      <c r="C12885" s="577"/>
      <c r="R12885" s="577"/>
      <c r="S12885" s="577"/>
    </row>
    <row r="12886" spans="3:19">
      <c r="C12886" s="577"/>
      <c r="R12886" s="577"/>
      <c r="S12886" s="577"/>
    </row>
    <row r="12887" spans="3:19">
      <c r="C12887" s="577"/>
      <c r="R12887" s="577"/>
      <c r="S12887" s="577"/>
    </row>
    <row r="12888" spans="3:19">
      <c r="C12888" s="577"/>
      <c r="R12888" s="577"/>
      <c r="S12888" s="577"/>
    </row>
    <row r="12889" spans="3:19">
      <c r="C12889" s="577"/>
      <c r="R12889" s="577"/>
      <c r="S12889" s="577"/>
    </row>
    <row r="12890" spans="3:19">
      <c r="C12890" s="577"/>
      <c r="R12890" s="577"/>
      <c r="S12890" s="577"/>
    </row>
    <row r="12891" spans="3:19">
      <c r="C12891" s="577"/>
      <c r="R12891" s="577"/>
      <c r="S12891" s="577"/>
    </row>
    <row r="12892" spans="3:19">
      <c r="C12892" s="577"/>
      <c r="R12892" s="577"/>
      <c r="S12892" s="577"/>
    </row>
    <row r="12893" spans="3:19">
      <c r="C12893" s="577"/>
      <c r="R12893" s="577"/>
      <c r="S12893" s="577"/>
    </row>
    <row r="12894" spans="3:19">
      <c r="C12894" s="577"/>
      <c r="R12894" s="577"/>
      <c r="S12894" s="577"/>
    </row>
    <row r="12895" spans="3:19">
      <c r="C12895" s="577"/>
      <c r="R12895" s="577"/>
      <c r="S12895" s="577"/>
    </row>
    <row r="12896" spans="3:19">
      <c r="C12896" s="577"/>
      <c r="R12896" s="577"/>
      <c r="S12896" s="577"/>
    </row>
    <row r="12897" spans="3:19">
      <c r="C12897" s="577"/>
      <c r="R12897" s="577"/>
      <c r="S12897" s="577"/>
    </row>
    <row r="12898" spans="3:19">
      <c r="C12898" s="577"/>
      <c r="R12898" s="577"/>
      <c r="S12898" s="577"/>
    </row>
    <row r="12899" spans="3:19">
      <c r="C12899" s="577"/>
      <c r="R12899" s="577"/>
      <c r="S12899" s="577"/>
    </row>
    <row r="12900" spans="3:19">
      <c r="C12900" s="577"/>
      <c r="R12900" s="577"/>
      <c r="S12900" s="577"/>
    </row>
    <row r="12901" spans="3:19">
      <c r="C12901" s="577"/>
      <c r="R12901" s="577"/>
      <c r="S12901" s="577"/>
    </row>
    <row r="12902" spans="3:19">
      <c r="C12902" s="577"/>
      <c r="R12902" s="577"/>
      <c r="S12902" s="577"/>
    </row>
    <row r="12903" spans="3:19">
      <c r="C12903" s="577"/>
      <c r="R12903" s="577"/>
      <c r="S12903" s="577"/>
    </row>
    <row r="12904" spans="3:19">
      <c r="C12904" s="577"/>
      <c r="R12904" s="577"/>
      <c r="S12904" s="577"/>
    </row>
    <row r="12905" spans="3:19">
      <c r="C12905" s="577"/>
      <c r="R12905" s="577"/>
      <c r="S12905" s="577"/>
    </row>
    <row r="12906" spans="3:19">
      <c r="C12906" s="577"/>
      <c r="R12906" s="577"/>
      <c r="S12906" s="577"/>
    </row>
    <row r="12907" spans="3:19">
      <c r="C12907" s="577"/>
      <c r="R12907" s="577"/>
      <c r="S12907" s="577"/>
    </row>
    <row r="12908" spans="3:19">
      <c r="C12908" s="577"/>
      <c r="R12908" s="577"/>
      <c r="S12908" s="577"/>
    </row>
    <row r="12909" spans="3:19">
      <c r="C12909" s="577"/>
      <c r="R12909" s="577"/>
      <c r="S12909" s="577"/>
    </row>
    <row r="12910" spans="3:19">
      <c r="C12910" s="577"/>
      <c r="R12910" s="577"/>
      <c r="S12910" s="577"/>
    </row>
    <row r="12911" spans="3:19">
      <c r="C12911" s="577"/>
      <c r="R12911" s="577"/>
      <c r="S12911" s="577"/>
    </row>
    <row r="12912" spans="3:19">
      <c r="C12912" s="577"/>
      <c r="R12912" s="577"/>
      <c r="S12912" s="577"/>
    </row>
    <row r="12913" spans="3:19">
      <c r="C12913" s="577"/>
      <c r="R12913" s="577"/>
      <c r="S12913" s="577"/>
    </row>
    <row r="12914" spans="3:19">
      <c r="C12914" s="577"/>
      <c r="R12914" s="577"/>
      <c r="S12914" s="577"/>
    </row>
    <row r="12915" spans="3:19">
      <c r="C12915" s="577"/>
      <c r="R12915" s="577"/>
      <c r="S12915" s="577"/>
    </row>
    <row r="12916" spans="3:19">
      <c r="C12916" s="577"/>
      <c r="R12916" s="577"/>
      <c r="S12916" s="577"/>
    </row>
    <row r="12917" spans="3:19">
      <c r="C12917" s="577"/>
      <c r="R12917" s="577"/>
      <c r="S12917" s="577"/>
    </row>
    <row r="12918" spans="3:19">
      <c r="C12918" s="577"/>
      <c r="R12918" s="577"/>
      <c r="S12918" s="577"/>
    </row>
    <row r="12919" spans="3:19">
      <c r="C12919" s="577"/>
      <c r="R12919" s="577"/>
      <c r="S12919" s="577"/>
    </row>
    <row r="12920" spans="3:19">
      <c r="C12920" s="577"/>
      <c r="R12920" s="577"/>
      <c r="S12920" s="577"/>
    </row>
    <row r="12921" spans="3:19">
      <c r="C12921" s="577"/>
      <c r="R12921" s="577"/>
      <c r="S12921" s="577"/>
    </row>
    <row r="12922" spans="3:19">
      <c r="C12922" s="577"/>
      <c r="R12922" s="577"/>
      <c r="S12922" s="577"/>
    </row>
    <row r="12923" spans="3:19">
      <c r="C12923" s="577"/>
      <c r="R12923" s="577"/>
      <c r="S12923" s="577"/>
    </row>
    <row r="12924" spans="3:19">
      <c r="C12924" s="577"/>
      <c r="R12924" s="577"/>
      <c r="S12924" s="577"/>
    </row>
    <row r="12925" spans="3:19">
      <c r="C12925" s="577"/>
      <c r="R12925" s="577"/>
      <c r="S12925" s="577"/>
    </row>
    <row r="12926" spans="3:19">
      <c r="C12926" s="577"/>
      <c r="R12926" s="577"/>
      <c r="S12926" s="577"/>
    </row>
    <row r="12927" spans="3:19">
      <c r="C12927" s="577"/>
      <c r="R12927" s="577"/>
      <c r="S12927" s="577"/>
    </row>
    <row r="12928" spans="3:19">
      <c r="C12928" s="577"/>
      <c r="R12928" s="577"/>
      <c r="S12928" s="577"/>
    </row>
    <row r="12929" spans="3:19">
      <c r="C12929" s="577"/>
      <c r="R12929" s="577"/>
      <c r="S12929" s="577"/>
    </row>
    <row r="12930" spans="3:19">
      <c r="C12930" s="577"/>
      <c r="R12930" s="577"/>
      <c r="S12930" s="577"/>
    </row>
    <row r="12931" spans="3:19">
      <c r="C12931" s="577"/>
      <c r="R12931" s="577"/>
      <c r="S12931" s="577"/>
    </row>
    <row r="12932" spans="3:19">
      <c r="C12932" s="577"/>
      <c r="R12932" s="577"/>
      <c r="S12932" s="577"/>
    </row>
    <row r="12933" spans="3:19">
      <c r="C12933" s="577"/>
      <c r="R12933" s="577"/>
      <c r="S12933" s="577"/>
    </row>
    <row r="12934" spans="3:19">
      <c r="C12934" s="577"/>
      <c r="R12934" s="577"/>
      <c r="S12934" s="577"/>
    </row>
    <row r="12935" spans="3:19">
      <c r="C12935" s="577"/>
      <c r="R12935" s="577"/>
      <c r="S12935" s="577"/>
    </row>
    <row r="12936" spans="3:19">
      <c r="C12936" s="577"/>
      <c r="R12936" s="577"/>
      <c r="S12936" s="577"/>
    </row>
    <row r="12937" spans="3:19">
      <c r="C12937" s="577"/>
      <c r="R12937" s="577"/>
      <c r="S12937" s="577"/>
    </row>
    <row r="12938" spans="3:19">
      <c r="C12938" s="577"/>
      <c r="R12938" s="577"/>
      <c r="S12938" s="577"/>
    </row>
    <row r="12939" spans="3:19">
      <c r="C12939" s="577"/>
      <c r="R12939" s="577"/>
      <c r="S12939" s="577"/>
    </row>
    <row r="12940" spans="3:19">
      <c r="C12940" s="577"/>
      <c r="R12940" s="577"/>
      <c r="S12940" s="577"/>
    </row>
    <row r="12941" spans="3:19">
      <c r="C12941" s="577"/>
      <c r="R12941" s="577"/>
      <c r="S12941" s="577"/>
    </row>
    <row r="12942" spans="3:19">
      <c r="C12942" s="577"/>
      <c r="R12942" s="577"/>
      <c r="S12942" s="577"/>
    </row>
    <row r="12943" spans="3:19">
      <c r="C12943" s="577"/>
      <c r="R12943" s="577"/>
      <c r="S12943" s="577"/>
    </row>
    <row r="12944" spans="3:19">
      <c r="C12944" s="577"/>
      <c r="R12944" s="577"/>
      <c r="S12944" s="577"/>
    </row>
    <row r="12945" spans="3:19">
      <c r="C12945" s="577"/>
      <c r="R12945" s="577"/>
      <c r="S12945" s="577"/>
    </row>
    <row r="12946" spans="3:19">
      <c r="C12946" s="577"/>
      <c r="R12946" s="577"/>
      <c r="S12946" s="577"/>
    </row>
    <row r="12947" spans="3:19">
      <c r="C12947" s="577"/>
      <c r="R12947" s="577"/>
      <c r="S12947" s="577"/>
    </row>
    <row r="12948" spans="3:19">
      <c r="C12948" s="577"/>
      <c r="R12948" s="577"/>
      <c r="S12948" s="577"/>
    </row>
    <row r="12949" spans="3:19">
      <c r="C12949" s="577"/>
      <c r="R12949" s="577"/>
      <c r="S12949" s="577"/>
    </row>
    <row r="12950" spans="3:19">
      <c r="C12950" s="577"/>
      <c r="R12950" s="577"/>
      <c r="S12950" s="577"/>
    </row>
    <row r="12951" spans="3:19">
      <c r="C12951" s="577"/>
      <c r="R12951" s="577"/>
      <c r="S12951" s="577"/>
    </row>
    <row r="12952" spans="3:19">
      <c r="C12952" s="577"/>
      <c r="R12952" s="577"/>
      <c r="S12952" s="577"/>
    </row>
    <row r="12953" spans="3:19">
      <c r="C12953" s="577"/>
      <c r="R12953" s="577"/>
      <c r="S12953" s="577"/>
    </row>
    <row r="12954" spans="3:19">
      <c r="C12954" s="577"/>
      <c r="R12954" s="577"/>
      <c r="S12954" s="577"/>
    </row>
    <row r="12955" spans="3:19">
      <c r="C12955" s="577"/>
      <c r="R12955" s="577"/>
      <c r="S12955" s="577"/>
    </row>
    <row r="12956" spans="3:19">
      <c r="C12956" s="577"/>
      <c r="R12956" s="577"/>
      <c r="S12956" s="577"/>
    </row>
    <row r="12957" spans="3:19">
      <c r="C12957" s="577"/>
      <c r="R12957" s="577"/>
      <c r="S12957" s="577"/>
    </row>
    <row r="12958" spans="3:19">
      <c r="C12958" s="577"/>
      <c r="R12958" s="577"/>
      <c r="S12958" s="577"/>
    </row>
    <row r="12959" spans="3:19">
      <c r="C12959" s="577"/>
      <c r="R12959" s="577"/>
      <c r="S12959" s="577"/>
    </row>
    <row r="12960" spans="3:19">
      <c r="C12960" s="577"/>
      <c r="R12960" s="577"/>
      <c r="S12960" s="577"/>
    </row>
    <row r="12961" spans="3:19">
      <c r="C12961" s="577"/>
      <c r="R12961" s="577"/>
      <c r="S12961" s="577"/>
    </row>
    <row r="12962" spans="3:19">
      <c r="C12962" s="577"/>
      <c r="R12962" s="577"/>
      <c r="S12962" s="577"/>
    </row>
    <row r="12963" spans="3:19">
      <c r="C12963" s="577"/>
      <c r="R12963" s="577"/>
      <c r="S12963" s="577"/>
    </row>
    <row r="12964" spans="3:19">
      <c r="C12964" s="577"/>
      <c r="R12964" s="577"/>
      <c r="S12964" s="577"/>
    </row>
    <row r="12965" spans="3:19">
      <c r="C12965" s="577"/>
      <c r="R12965" s="577"/>
      <c r="S12965" s="577"/>
    </row>
    <row r="12966" spans="3:19">
      <c r="C12966" s="577"/>
      <c r="K12966" s="577"/>
      <c r="R12966" s="577"/>
      <c r="S12966" s="577"/>
    </row>
    <row r="12967" spans="3:19">
      <c r="C12967" s="577"/>
      <c r="R12967" s="577"/>
      <c r="S12967" s="577"/>
    </row>
    <row r="12968" spans="3:19">
      <c r="C12968" s="577"/>
      <c r="R12968" s="577"/>
      <c r="S12968" s="577"/>
    </row>
    <row r="12969" spans="3:19">
      <c r="C12969" s="577"/>
      <c r="R12969" s="577"/>
      <c r="S12969" s="577"/>
    </row>
    <row r="12970" spans="3:19">
      <c r="C12970" s="577"/>
      <c r="R12970" s="577"/>
      <c r="S12970" s="577"/>
    </row>
    <row r="12971" spans="3:19">
      <c r="C12971" s="577"/>
      <c r="R12971" s="577"/>
      <c r="S12971" s="577"/>
    </row>
    <row r="12972" spans="3:19">
      <c r="C12972" s="577"/>
      <c r="R12972" s="577"/>
      <c r="S12972" s="577"/>
    </row>
    <row r="12973" spans="3:19">
      <c r="C12973" s="577"/>
      <c r="R12973" s="577"/>
      <c r="S12973" s="577"/>
    </row>
    <row r="12974" spans="3:19">
      <c r="C12974" s="577"/>
      <c r="R12974" s="577"/>
      <c r="S12974" s="577"/>
    </row>
    <row r="12975" spans="3:19">
      <c r="C12975" s="577"/>
      <c r="R12975" s="577"/>
      <c r="S12975" s="577"/>
    </row>
    <row r="12976" spans="3:19">
      <c r="C12976" s="577"/>
      <c r="R12976" s="577"/>
      <c r="S12976" s="577"/>
    </row>
    <row r="12977" spans="3:19">
      <c r="C12977" s="577"/>
      <c r="R12977" s="577"/>
      <c r="S12977" s="577"/>
    </row>
    <row r="12978" spans="3:19">
      <c r="C12978" s="577"/>
      <c r="R12978" s="577"/>
      <c r="S12978" s="577"/>
    </row>
    <row r="12979" spans="3:19">
      <c r="C12979" s="577"/>
      <c r="R12979" s="577"/>
      <c r="S12979" s="577"/>
    </row>
    <row r="12980" spans="3:19">
      <c r="C12980" s="577"/>
      <c r="R12980" s="577"/>
      <c r="S12980" s="577"/>
    </row>
    <row r="12981" spans="3:19">
      <c r="C12981" s="577"/>
      <c r="R12981" s="577"/>
      <c r="S12981" s="577"/>
    </row>
    <row r="12982" spans="3:19">
      <c r="C12982" s="577"/>
      <c r="R12982" s="577"/>
      <c r="S12982" s="577"/>
    </row>
    <row r="12983" spans="3:19">
      <c r="C12983" s="577"/>
      <c r="R12983" s="577"/>
      <c r="S12983" s="577"/>
    </row>
    <row r="12984" spans="3:19">
      <c r="C12984" s="577"/>
      <c r="R12984" s="577"/>
      <c r="S12984" s="577"/>
    </row>
    <row r="12985" spans="3:19">
      <c r="C12985" s="577"/>
      <c r="R12985" s="577"/>
      <c r="S12985" s="577"/>
    </row>
    <row r="12986" spans="3:19">
      <c r="C12986" s="577"/>
      <c r="R12986" s="577"/>
      <c r="S12986" s="577"/>
    </row>
    <row r="12987" spans="3:19">
      <c r="C12987" s="577"/>
      <c r="R12987" s="577"/>
      <c r="S12987" s="577"/>
    </row>
    <row r="12988" spans="3:19">
      <c r="C12988" s="577"/>
      <c r="R12988" s="577"/>
      <c r="S12988" s="577"/>
    </row>
    <row r="12989" spans="3:19">
      <c r="C12989" s="577"/>
      <c r="R12989" s="577"/>
      <c r="S12989" s="577"/>
    </row>
    <row r="12990" spans="3:19">
      <c r="C12990" s="577"/>
      <c r="R12990" s="577"/>
      <c r="S12990" s="577"/>
    </row>
    <row r="12991" spans="3:19">
      <c r="C12991" s="577"/>
      <c r="R12991" s="577"/>
      <c r="S12991" s="577"/>
    </row>
    <row r="12992" spans="3:19">
      <c r="C12992" s="577"/>
      <c r="R12992" s="577"/>
      <c r="S12992" s="577"/>
    </row>
    <row r="12993" spans="3:19">
      <c r="C12993" s="577"/>
      <c r="R12993" s="577"/>
      <c r="S12993" s="577"/>
    </row>
    <row r="12994" spans="3:19">
      <c r="C12994" s="577"/>
      <c r="R12994" s="577"/>
      <c r="S12994" s="577"/>
    </row>
    <row r="12995" spans="3:19">
      <c r="C12995" s="577"/>
      <c r="R12995" s="577"/>
      <c r="S12995" s="577"/>
    </row>
    <row r="12996" spans="3:19">
      <c r="C12996" s="577"/>
      <c r="R12996" s="577"/>
      <c r="S12996" s="577"/>
    </row>
    <row r="12997" spans="3:19">
      <c r="C12997" s="577"/>
      <c r="R12997" s="577"/>
      <c r="S12997" s="577"/>
    </row>
    <row r="12998" spans="3:19">
      <c r="C12998" s="577"/>
      <c r="R12998" s="577"/>
      <c r="S12998" s="577"/>
    </row>
    <row r="12999" spans="3:19">
      <c r="C12999" s="577"/>
      <c r="R12999" s="577"/>
      <c r="S12999" s="577"/>
    </row>
    <row r="13000" spans="3:19">
      <c r="C13000" s="577"/>
      <c r="R13000" s="577"/>
      <c r="S13000" s="577"/>
    </row>
    <row r="13001" spans="3:19">
      <c r="C13001" s="577"/>
      <c r="R13001" s="577"/>
      <c r="S13001" s="577"/>
    </row>
    <row r="13002" spans="3:19">
      <c r="C13002" s="577"/>
      <c r="R13002" s="577"/>
      <c r="S13002" s="577"/>
    </row>
    <row r="13003" spans="3:19">
      <c r="C13003" s="577"/>
      <c r="R13003" s="577"/>
      <c r="S13003" s="577"/>
    </row>
    <row r="13004" spans="3:19">
      <c r="C13004" s="577"/>
      <c r="R13004" s="577"/>
      <c r="S13004" s="577"/>
    </row>
    <row r="13005" spans="3:19">
      <c r="C13005" s="577"/>
      <c r="R13005" s="577"/>
      <c r="S13005" s="577"/>
    </row>
    <row r="13006" spans="3:19">
      <c r="C13006" s="577"/>
      <c r="R13006" s="577"/>
      <c r="S13006" s="577"/>
    </row>
    <row r="13007" spans="3:19">
      <c r="C13007" s="577"/>
      <c r="R13007" s="577"/>
      <c r="S13007" s="577"/>
    </row>
    <row r="13008" spans="3:19">
      <c r="C13008" s="577"/>
      <c r="R13008" s="577"/>
      <c r="S13008" s="577"/>
    </row>
    <row r="13009" spans="3:19">
      <c r="C13009" s="577"/>
      <c r="R13009" s="577"/>
      <c r="S13009" s="577"/>
    </row>
    <row r="13010" spans="3:19">
      <c r="C13010" s="577"/>
      <c r="R13010" s="577"/>
      <c r="S13010" s="577"/>
    </row>
    <row r="13011" spans="3:19">
      <c r="C13011" s="577"/>
      <c r="R13011" s="577"/>
      <c r="S13011" s="577"/>
    </row>
    <row r="13012" spans="3:19">
      <c r="C13012" s="577"/>
      <c r="R13012" s="577"/>
      <c r="S13012" s="577"/>
    </row>
    <row r="13013" spans="3:19">
      <c r="C13013" s="577"/>
      <c r="R13013" s="577"/>
      <c r="S13013" s="577"/>
    </row>
    <row r="13014" spans="3:19">
      <c r="C13014" s="577"/>
      <c r="R13014" s="577"/>
      <c r="S13014" s="577"/>
    </row>
    <row r="13015" spans="3:19">
      <c r="C13015" s="577"/>
      <c r="R13015" s="577"/>
      <c r="S13015" s="577"/>
    </row>
    <row r="13016" spans="3:19">
      <c r="C13016" s="577"/>
      <c r="R13016" s="577"/>
      <c r="S13016" s="577"/>
    </row>
    <row r="13017" spans="3:19">
      <c r="C13017" s="577"/>
      <c r="R13017" s="577"/>
      <c r="S13017" s="577"/>
    </row>
    <row r="13018" spans="3:19">
      <c r="C13018" s="577"/>
      <c r="R13018" s="577"/>
      <c r="S13018" s="577"/>
    </row>
    <row r="13019" spans="3:19">
      <c r="C13019" s="577"/>
      <c r="R13019" s="577"/>
      <c r="S13019" s="577"/>
    </row>
    <row r="13020" spans="3:19">
      <c r="C13020" s="577"/>
      <c r="R13020" s="577"/>
      <c r="S13020" s="577"/>
    </row>
    <row r="13021" spans="3:19">
      <c r="C13021" s="577"/>
      <c r="R13021" s="577"/>
      <c r="S13021" s="577"/>
    </row>
    <row r="13022" spans="3:19">
      <c r="C13022" s="577"/>
      <c r="R13022" s="577"/>
      <c r="S13022" s="577"/>
    </row>
    <row r="13023" spans="3:19">
      <c r="C13023" s="577"/>
      <c r="R13023" s="577"/>
      <c r="S13023" s="577"/>
    </row>
    <row r="13024" spans="3:19">
      <c r="C13024" s="577"/>
      <c r="R13024" s="577"/>
      <c r="S13024" s="577"/>
    </row>
    <row r="13025" spans="3:19">
      <c r="C13025" s="577"/>
      <c r="R13025" s="577"/>
      <c r="S13025" s="577"/>
    </row>
    <row r="13026" spans="3:19">
      <c r="C13026" s="577"/>
      <c r="R13026" s="577"/>
      <c r="S13026" s="577"/>
    </row>
    <row r="13027" spans="3:19">
      <c r="C13027" s="577"/>
      <c r="R13027" s="577"/>
      <c r="S13027" s="577"/>
    </row>
    <row r="13028" spans="3:19">
      <c r="C13028" s="577"/>
      <c r="R13028" s="577"/>
      <c r="S13028" s="577"/>
    </row>
    <row r="13029" spans="3:19">
      <c r="C13029" s="577"/>
      <c r="R13029" s="577"/>
      <c r="S13029" s="577"/>
    </row>
    <row r="13030" spans="3:19">
      <c r="C13030" s="577"/>
      <c r="R13030" s="577"/>
      <c r="S13030" s="577"/>
    </row>
    <row r="13031" spans="3:19">
      <c r="C13031" s="577"/>
      <c r="R13031" s="577"/>
      <c r="S13031" s="577"/>
    </row>
    <row r="13032" spans="3:19">
      <c r="C13032" s="577"/>
      <c r="R13032" s="577"/>
      <c r="S13032" s="577"/>
    </row>
    <row r="13033" spans="3:19">
      <c r="C13033" s="577"/>
      <c r="R13033" s="577"/>
      <c r="S13033" s="577"/>
    </row>
    <row r="13034" spans="3:19">
      <c r="C13034" s="577"/>
      <c r="R13034" s="577"/>
      <c r="S13034" s="577"/>
    </row>
    <row r="13035" spans="3:19">
      <c r="C13035" s="577"/>
      <c r="R13035" s="577"/>
      <c r="S13035" s="577"/>
    </row>
    <row r="13036" spans="3:19">
      <c r="C13036" s="577"/>
      <c r="R13036" s="577"/>
      <c r="S13036" s="577"/>
    </row>
    <row r="13037" spans="3:19">
      <c r="C13037" s="577"/>
      <c r="R13037" s="577"/>
      <c r="S13037" s="577"/>
    </row>
    <row r="13038" spans="3:19">
      <c r="C13038" s="577"/>
      <c r="R13038" s="577"/>
      <c r="S13038" s="577"/>
    </row>
    <row r="13039" spans="3:19">
      <c r="C13039" s="577"/>
      <c r="R13039" s="577"/>
      <c r="S13039" s="577"/>
    </row>
    <row r="13040" spans="3:19">
      <c r="C13040" s="577"/>
      <c r="R13040" s="577"/>
      <c r="S13040" s="577"/>
    </row>
    <row r="13041" spans="3:19">
      <c r="C13041" s="577"/>
      <c r="R13041" s="577"/>
      <c r="S13041" s="577"/>
    </row>
    <row r="13042" spans="3:19">
      <c r="C13042" s="577"/>
      <c r="R13042" s="577"/>
      <c r="S13042" s="577"/>
    </row>
    <row r="13043" spans="3:19">
      <c r="C13043" s="577"/>
      <c r="R13043" s="577"/>
      <c r="S13043" s="577"/>
    </row>
    <row r="13044" spans="3:19">
      <c r="C13044" s="577"/>
      <c r="R13044" s="577"/>
      <c r="S13044" s="577"/>
    </row>
    <row r="13045" spans="3:19">
      <c r="C13045" s="577"/>
      <c r="R13045" s="577"/>
      <c r="S13045" s="577"/>
    </row>
    <row r="13046" spans="3:19">
      <c r="C13046" s="577"/>
      <c r="R13046" s="577"/>
      <c r="S13046" s="577"/>
    </row>
    <row r="13047" spans="3:19">
      <c r="C13047" s="577"/>
      <c r="R13047" s="577"/>
      <c r="S13047" s="577"/>
    </row>
    <row r="13048" spans="3:19">
      <c r="C13048" s="577"/>
      <c r="R13048" s="577"/>
      <c r="S13048" s="577"/>
    </row>
    <row r="13049" spans="3:19">
      <c r="C13049" s="577"/>
      <c r="R13049" s="577"/>
      <c r="S13049" s="577"/>
    </row>
    <row r="13050" spans="3:19">
      <c r="C13050" s="577"/>
      <c r="R13050" s="577"/>
      <c r="S13050" s="577"/>
    </row>
    <row r="13051" spans="3:19">
      <c r="C13051" s="577"/>
      <c r="R13051" s="577"/>
      <c r="S13051" s="577"/>
    </row>
    <row r="13052" spans="3:19">
      <c r="C13052" s="577"/>
      <c r="R13052" s="577"/>
      <c r="S13052" s="577"/>
    </row>
    <row r="13053" spans="3:19">
      <c r="C13053" s="577"/>
      <c r="R13053" s="577"/>
      <c r="S13053" s="577"/>
    </row>
    <row r="13054" spans="3:19">
      <c r="C13054" s="577"/>
      <c r="R13054" s="577"/>
      <c r="S13054" s="577"/>
    </row>
    <row r="13055" spans="3:19">
      <c r="C13055" s="577"/>
      <c r="R13055" s="577"/>
      <c r="S13055" s="577"/>
    </row>
    <row r="13056" spans="3:19">
      <c r="C13056" s="577"/>
      <c r="R13056" s="577"/>
      <c r="S13056" s="577"/>
    </row>
    <row r="13057" spans="3:19">
      <c r="C13057" s="577"/>
      <c r="R13057" s="577"/>
      <c r="S13057" s="577"/>
    </row>
    <row r="13058" spans="3:19">
      <c r="C13058" s="577"/>
      <c r="R13058" s="577"/>
      <c r="S13058" s="577"/>
    </row>
    <row r="13059" spans="3:19">
      <c r="C13059" s="577"/>
      <c r="R13059" s="577"/>
      <c r="S13059" s="577"/>
    </row>
    <row r="13060" spans="3:19">
      <c r="C13060" s="577"/>
      <c r="R13060" s="577"/>
      <c r="S13060" s="577"/>
    </row>
    <row r="13061" spans="3:19">
      <c r="C13061" s="577"/>
      <c r="R13061" s="577"/>
      <c r="S13061" s="577"/>
    </row>
    <row r="13062" spans="3:19">
      <c r="C13062" s="577"/>
      <c r="R13062" s="577"/>
      <c r="S13062" s="577"/>
    </row>
    <row r="13063" spans="3:19">
      <c r="C13063" s="577"/>
      <c r="R13063" s="577"/>
      <c r="S13063" s="577"/>
    </row>
    <row r="13064" spans="3:19">
      <c r="C13064" s="577"/>
      <c r="R13064" s="577"/>
      <c r="S13064" s="577"/>
    </row>
    <row r="13065" spans="3:19">
      <c r="C13065" s="577"/>
      <c r="R13065" s="577"/>
      <c r="S13065" s="577"/>
    </row>
    <row r="13066" spans="3:19">
      <c r="C13066" s="577"/>
      <c r="R13066" s="577"/>
      <c r="S13066" s="577"/>
    </row>
    <row r="13067" spans="3:19">
      <c r="C13067" s="577"/>
      <c r="R13067" s="577"/>
      <c r="S13067" s="577"/>
    </row>
    <row r="13068" spans="3:19">
      <c r="C13068" s="577"/>
      <c r="R13068" s="577"/>
      <c r="S13068" s="577"/>
    </row>
    <row r="13069" spans="3:19">
      <c r="C13069" s="577"/>
      <c r="R13069" s="577"/>
      <c r="S13069" s="577"/>
    </row>
    <row r="13070" spans="3:19">
      <c r="C13070" s="577"/>
      <c r="R13070" s="577"/>
      <c r="S13070" s="577"/>
    </row>
    <row r="13071" spans="3:19">
      <c r="C13071" s="577"/>
      <c r="R13071" s="577"/>
      <c r="S13071" s="577"/>
    </row>
    <row r="13072" spans="3:19">
      <c r="C13072" s="577"/>
      <c r="R13072" s="577"/>
      <c r="S13072" s="577"/>
    </row>
    <row r="13073" spans="3:19">
      <c r="C13073" s="577"/>
      <c r="R13073" s="577"/>
      <c r="S13073" s="577"/>
    </row>
    <row r="13074" spans="3:19">
      <c r="C13074" s="577"/>
      <c r="R13074" s="577"/>
      <c r="S13074" s="577"/>
    </row>
    <row r="13075" spans="3:19">
      <c r="C13075" s="577"/>
      <c r="R13075" s="577"/>
      <c r="S13075" s="577"/>
    </row>
    <row r="13076" spans="3:19">
      <c r="C13076" s="577"/>
      <c r="R13076" s="577"/>
      <c r="S13076" s="577"/>
    </row>
    <row r="13077" spans="3:19">
      <c r="C13077" s="577"/>
      <c r="R13077" s="577"/>
      <c r="S13077" s="577"/>
    </row>
    <row r="13078" spans="3:19">
      <c r="C13078" s="577"/>
      <c r="R13078" s="577"/>
      <c r="S13078" s="577"/>
    </row>
    <row r="13079" spans="3:19">
      <c r="C13079" s="577"/>
      <c r="R13079" s="577"/>
      <c r="S13079" s="577"/>
    </row>
    <row r="13080" spans="3:19">
      <c r="C13080" s="577"/>
      <c r="R13080" s="577"/>
      <c r="S13080" s="577"/>
    </row>
    <row r="13081" spans="3:19">
      <c r="C13081" s="577"/>
      <c r="R13081" s="577"/>
      <c r="S13081" s="577"/>
    </row>
    <row r="13082" spans="3:19">
      <c r="C13082" s="577"/>
      <c r="R13082" s="577"/>
      <c r="S13082" s="577"/>
    </row>
    <row r="13083" spans="3:19">
      <c r="C13083" s="577"/>
      <c r="R13083" s="577"/>
      <c r="S13083" s="577"/>
    </row>
    <row r="13084" spans="3:19">
      <c r="C13084" s="577"/>
      <c r="R13084" s="577"/>
      <c r="S13084" s="577"/>
    </row>
    <row r="13085" spans="3:19">
      <c r="C13085" s="577"/>
      <c r="R13085" s="577"/>
      <c r="S13085" s="577"/>
    </row>
    <row r="13086" spans="3:19">
      <c r="C13086" s="577"/>
      <c r="R13086" s="577"/>
      <c r="S13086" s="577"/>
    </row>
    <row r="13087" spans="3:19">
      <c r="C13087" s="577"/>
      <c r="R13087" s="577"/>
      <c r="S13087" s="577"/>
    </row>
    <row r="13088" spans="3:19">
      <c r="C13088" s="577"/>
      <c r="R13088" s="577"/>
      <c r="S13088" s="577"/>
    </row>
    <row r="13089" spans="3:19">
      <c r="C13089" s="577"/>
      <c r="R13089" s="577"/>
      <c r="S13089" s="577"/>
    </row>
    <row r="13090" spans="3:19">
      <c r="C13090" s="577"/>
      <c r="R13090" s="577"/>
      <c r="S13090" s="577"/>
    </row>
    <row r="13091" spans="3:19">
      <c r="C13091" s="577"/>
      <c r="R13091" s="577"/>
      <c r="S13091" s="577"/>
    </row>
    <row r="13092" spans="3:19">
      <c r="C13092" s="577"/>
      <c r="R13092" s="577"/>
      <c r="S13092" s="577"/>
    </row>
    <row r="13093" spans="3:19">
      <c r="C13093" s="577"/>
      <c r="R13093" s="577"/>
      <c r="S13093" s="577"/>
    </row>
    <row r="13094" spans="3:19">
      <c r="C13094" s="577"/>
      <c r="R13094" s="577"/>
      <c r="S13094" s="577"/>
    </row>
    <row r="13095" spans="3:19">
      <c r="C13095" s="577"/>
      <c r="R13095" s="577"/>
      <c r="S13095" s="577"/>
    </row>
    <row r="13096" spans="3:19">
      <c r="C13096" s="577"/>
      <c r="R13096" s="577"/>
      <c r="S13096" s="577"/>
    </row>
    <row r="13097" spans="3:19">
      <c r="C13097" s="577"/>
      <c r="R13097" s="577"/>
      <c r="S13097" s="577"/>
    </row>
    <row r="13098" spans="3:19">
      <c r="C13098" s="577"/>
      <c r="R13098" s="577"/>
      <c r="S13098" s="577"/>
    </row>
    <row r="13099" spans="3:19">
      <c r="C13099" s="577"/>
      <c r="R13099" s="577"/>
      <c r="S13099" s="577"/>
    </row>
    <row r="13100" spans="3:19">
      <c r="C13100" s="577"/>
      <c r="R13100" s="577"/>
      <c r="S13100" s="577"/>
    </row>
    <row r="13101" spans="3:19">
      <c r="C13101" s="577"/>
      <c r="R13101" s="577"/>
      <c r="S13101" s="577"/>
    </row>
    <row r="13102" spans="3:19">
      <c r="C13102" s="577"/>
      <c r="R13102" s="577"/>
      <c r="S13102" s="577"/>
    </row>
    <row r="13103" spans="3:19">
      <c r="C13103" s="577"/>
      <c r="R13103" s="577"/>
      <c r="S13103" s="577"/>
    </row>
    <row r="13104" spans="3:19">
      <c r="C13104" s="577"/>
      <c r="R13104" s="577"/>
      <c r="S13104" s="577"/>
    </row>
    <row r="13105" spans="3:19">
      <c r="C13105" s="577"/>
      <c r="R13105" s="577"/>
      <c r="S13105" s="577"/>
    </row>
    <row r="13106" spans="3:19">
      <c r="C13106" s="577"/>
      <c r="R13106" s="577"/>
      <c r="S13106" s="577"/>
    </row>
    <row r="13107" spans="3:19">
      <c r="C13107" s="577"/>
      <c r="R13107" s="577"/>
      <c r="S13107" s="577"/>
    </row>
    <row r="13108" spans="3:19">
      <c r="C13108" s="577"/>
      <c r="R13108" s="577"/>
      <c r="S13108" s="577"/>
    </row>
    <row r="13109" spans="3:19">
      <c r="C13109" s="577"/>
      <c r="R13109" s="577"/>
      <c r="S13109" s="577"/>
    </row>
    <row r="13110" spans="3:19">
      <c r="C13110" s="577"/>
      <c r="R13110" s="577"/>
      <c r="S13110" s="577"/>
    </row>
    <row r="13111" spans="3:19">
      <c r="C13111" s="577"/>
      <c r="R13111" s="577"/>
      <c r="S13111" s="577"/>
    </row>
    <row r="13112" spans="3:19">
      <c r="C13112" s="577"/>
      <c r="R13112" s="577"/>
      <c r="S13112" s="577"/>
    </row>
    <row r="13113" spans="3:19">
      <c r="C13113" s="577"/>
      <c r="R13113" s="577"/>
      <c r="S13113" s="577"/>
    </row>
    <row r="13114" spans="3:19">
      <c r="C13114" s="577"/>
      <c r="R13114" s="577"/>
      <c r="S13114" s="577"/>
    </row>
    <row r="13115" spans="3:19">
      <c r="C13115" s="577"/>
      <c r="R13115" s="577"/>
      <c r="S13115" s="577"/>
    </row>
    <row r="13116" spans="3:19">
      <c r="C13116" s="577"/>
      <c r="R13116" s="577"/>
      <c r="S13116" s="577"/>
    </row>
    <row r="13117" spans="3:19">
      <c r="C13117" s="577"/>
      <c r="R13117" s="577"/>
      <c r="S13117" s="577"/>
    </row>
    <row r="13118" spans="3:19">
      <c r="C13118" s="577"/>
      <c r="R13118" s="577"/>
      <c r="S13118" s="577"/>
    </row>
    <row r="13119" spans="3:19">
      <c r="C13119" s="577"/>
      <c r="R13119" s="577"/>
      <c r="S13119" s="577"/>
    </row>
    <row r="13120" spans="3:19">
      <c r="C13120" s="577"/>
      <c r="R13120" s="577"/>
      <c r="S13120" s="577"/>
    </row>
    <row r="13121" spans="3:19">
      <c r="C13121" s="577"/>
      <c r="R13121" s="577"/>
      <c r="S13121" s="577"/>
    </row>
    <row r="13122" spans="3:19">
      <c r="C13122" s="577"/>
      <c r="R13122" s="577"/>
      <c r="S13122" s="577"/>
    </row>
    <row r="13123" spans="3:19">
      <c r="C13123" s="577"/>
      <c r="R13123" s="577"/>
      <c r="S13123" s="577"/>
    </row>
    <row r="13124" spans="3:19">
      <c r="C13124" s="577"/>
      <c r="R13124" s="577"/>
      <c r="S13124" s="577"/>
    </row>
    <row r="13125" spans="3:19">
      <c r="C13125" s="577"/>
      <c r="R13125" s="577"/>
      <c r="S13125" s="577"/>
    </row>
    <row r="13126" spans="3:19">
      <c r="C13126" s="577"/>
      <c r="R13126" s="577"/>
      <c r="S13126" s="577"/>
    </row>
    <row r="13127" spans="3:19">
      <c r="C13127" s="577"/>
      <c r="R13127" s="577"/>
      <c r="S13127" s="577"/>
    </row>
    <row r="13128" spans="3:19">
      <c r="C13128" s="577"/>
      <c r="R13128" s="577"/>
      <c r="S13128" s="577"/>
    </row>
    <row r="13129" spans="3:19">
      <c r="C13129" s="577"/>
      <c r="R13129" s="577"/>
      <c r="S13129" s="577"/>
    </row>
    <row r="13130" spans="3:19">
      <c r="C13130" s="577"/>
      <c r="R13130" s="577"/>
      <c r="S13130" s="577"/>
    </row>
    <row r="13131" spans="3:19">
      <c r="C13131" s="577"/>
      <c r="R13131" s="577"/>
      <c r="S13131" s="577"/>
    </row>
    <row r="13132" spans="3:19">
      <c r="C13132" s="577"/>
      <c r="R13132" s="577"/>
      <c r="S13132" s="577"/>
    </row>
    <row r="13133" spans="3:19">
      <c r="C13133" s="577"/>
      <c r="R13133" s="577"/>
      <c r="S13133" s="577"/>
    </row>
    <row r="13134" spans="3:19">
      <c r="C13134" s="577"/>
      <c r="R13134" s="577"/>
      <c r="S13134" s="577"/>
    </row>
    <row r="13135" spans="3:19">
      <c r="C13135" s="577"/>
      <c r="R13135" s="577"/>
      <c r="S13135" s="577"/>
    </row>
    <row r="13136" spans="3:19">
      <c r="C13136" s="577"/>
      <c r="R13136" s="577"/>
      <c r="S13136" s="577"/>
    </row>
    <row r="13137" spans="3:19">
      <c r="C13137" s="577"/>
      <c r="R13137" s="577"/>
      <c r="S13137" s="577"/>
    </row>
    <row r="13138" spans="3:19">
      <c r="C13138" s="577"/>
      <c r="R13138" s="577"/>
      <c r="S13138" s="577"/>
    </row>
    <row r="13139" spans="3:19">
      <c r="C13139" s="577"/>
      <c r="R13139" s="577"/>
      <c r="S13139" s="577"/>
    </row>
    <row r="13140" spans="3:19">
      <c r="C13140" s="577"/>
      <c r="R13140" s="577"/>
      <c r="S13140" s="577"/>
    </row>
    <row r="13141" spans="3:19">
      <c r="C13141" s="577"/>
      <c r="R13141" s="577"/>
      <c r="S13141" s="577"/>
    </row>
    <row r="13142" spans="3:19">
      <c r="C13142" s="577"/>
      <c r="R13142" s="577"/>
      <c r="S13142" s="577"/>
    </row>
    <row r="13143" spans="3:19">
      <c r="C13143" s="577"/>
      <c r="R13143" s="577"/>
      <c r="S13143" s="577"/>
    </row>
    <row r="13144" spans="3:19">
      <c r="C13144" s="577"/>
      <c r="R13144" s="577"/>
      <c r="S13144" s="577"/>
    </row>
    <row r="13145" spans="3:19">
      <c r="C13145" s="577"/>
      <c r="R13145" s="577"/>
      <c r="S13145" s="577"/>
    </row>
    <row r="13146" spans="3:19">
      <c r="C13146" s="577"/>
      <c r="R13146" s="577"/>
      <c r="S13146" s="577"/>
    </row>
    <row r="13147" spans="3:19">
      <c r="C13147" s="577"/>
      <c r="R13147" s="577"/>
      <c r="S13147" s="577"/>
    </row>
    <row r="13148" spans="3:19">
      <c r="C13148" s="577"/>
      <c r="R13148" s="577"/>
      <c r="S13148" s="577"/>
    </row>
    <row r="13149" spans="3:19">
      <c r="C13149" s="577"/>
      <c r="R13149" s="577"/>
      <c r="S13149" s="577"/>
    </row>
    <row r="13150" spans="3:19">
      <c r="C13150" s="577"/>
      <c r="R13150" s="577"/>
      <c r="S13150" s="577"/>
    </row>
    <row r="13151" spans="3:19">
      <c r="C13151" s="577"/>
      <c r="R13151" s="577"/>
      <c r="S13151" s="577"/>
    </row>
    <row r="13152" spans="3:19">
      <c r="C13152" s="577"/>
      <c r="R13152" s="577"/>
      <c r="S13152" s="577"/>
    </row>
    <row r="13153" spans="3:19">
      <c r="C13153" s="577"/>
      <c r="R13153" s="577"/>
      <c r="S13153" s="577"/>
    </row>
    <row r="13154" spans="3:19">
      <c r="C13154" s="577"/>
      <c r="R13154" s="577"/>
      <c r="S13154" s="577"/>
    </row>
    <row r="13155" spans="3:19">
      <c r="C13155" s="577"/>
      <c r="R13155" s="577"/>
      <c r="S13155" s="577"/>
    </row>
    <row r="13156" spans="3:19">
      <c r="C13156" s="577"/>
      <c r="R13156" s="577"/>
      <c r="S13156" s="577"/>
    </row>
    <row r="13157" spans="3:19">
      <c r="C13157" s="577"/>
      <c r="R13157" s="577"/>
      <c r="S13157" s="577"/>
    </row>
    <row r="13158" spans="3:19">
      <c r="C13158" s="577"/>
      <c r="R13158" s="577"/>
      <c r="S13158" s="577"/>
    </row>
    <row r="13159" spans="3:19">
      <c r="C13159" s="577"/>
      <c r="R13159" s="577"/>
      <c r="S13159" s="577"/>
    </row>
    <row r="13160" spans="3:19">
      <c r="C13160" s="577"/>
      <c r="R13160" s="577"/>
      <c r="S13160" s="577"/>
    </row>
    <row r="13161" spans="3:19">
      <c r="C13161" s="577"/>
      <c r="R13161" s="577"/>
      <c r="S13161" s="577"/>
    </row>
    <row r="13162" spans="3:19">
      <c r="C13162" s="577"/>
      <c r="R13162" s="577"/>
      <c r="S13162" s="577"/>
    </row>
    <row r="13163" spans="3:19">
      <c r="C13163" s="577"/>
      <c r="R13163" s="577"/>
      <c r="S13163" s="577"/>
    </row>
    <row r="13164" spans="3:19">
      <c r="C13164" s="577"/>
      <c r="R13164" s="577"/>
      <c r="S13164" s="577"/>
    </row>
    <row r="13165" spans="3:19">
      <c r="C13165" s="577"/>
      <c r="R13165" s="577"/>
      <c r="S13165" s="577"/>
    </row>
    <row r="13166" spans="3:19">
      <c r="C13166" s="577"/>
      <c r="R13166" s="577"/>
      <c r="S13166" s="577"/>
    </row>
    <row r="13167" spans="3:19">
      <c r="C13167" s="577"/>
      <c r="R13167" s="577"/>
      <c r="S13167" s="577"/>
    </row>
    <row r="13168" spans="3:19">
      <c r="C13168" s="577"/>
      <c r="R13168" s="577"/>
      <c r="S13168" s="577"/>
    </row>
    <row r="13169" spans="3:19">
      <c r="C13169" s="577"/>
      <c r="R13169" s="577"/>
      <c r="S13169" s="577"/>
    </row>
    <row r="13170" spans="3:19">
      <c r="C13170" s="577"/>
      <c r="R13170" s="577"/>
      <c r="S13170" s="577"/>
    </row>
    <row r="13171" spans="3:19">
      <c r="C13171" s="577"/>
      <c r="R13171" s="577"/>
      <c r="S13171" s="577"/>
    </row>
    <row r="13172" spans="3:19">
      <c r="C13172" s="577"/>
      <c r="R13172" s="577"/>
      <c r="S13172" s="577"/>
    </row>
    <row r="13173" spans="3:19">
      <c r="C13173" s="577"/>
      <c r="R13173" s="577"/>
      <c r="S13173" s="577"/>
    </row>
    <row r="13174" spans="3:19">
      <c r="C13174" s="577"/>
      <c r="R13174" s="577"/>
      <c r="S13174" s="577"/>
    </row>
    <row r="13175" spans="3:19">
      <c r="C13175" s="577"/>
      <c r="R13175" s="577"/>
      <c r="S13175" s="577"/>
    </row>
    <row r="13176" spans="3:19">
      <c r="C13176" s="577"/>
      <c r="R13176" s="577"/>
      <c r="S13176" s="577"/>
    </row>
    <row r="13177" spans="3:19">
      <c r="C13177" s="577"/>
      <c r="R13177" s="577"/>
      <c r="S13177" s="577"/>
    </row>
    <row r="13178" spans="3:19">
      <c r="C13178" s="577"/>
      <c r="R13178" s="577"/>
      <c r="S13178" s="577"/>
    </row>
    <row r="13179" spans="3:19">
      <c r="C13179" s="577"/>
      <c r="R13179" s="577"/>
      <c r="S13179" s="577"/>
    </row>
    <row r="13180" spans="3:19">
      <c r="C13180" s="577"/>
      <c r="R13180" s="577"/>
      <c r="S13180" s="577"/>
    </row>
    <row r="13181" spans="3:19">
      <c r="C13181" s="577"/>
      <c r="R13181" s="577"/>
      <c r="S13181" s="577"/>
    </row>
    <row r="13182" spans="3:19">
      <c r="C13182" s="577"/>
      <c r="R13182" s="577"/>
      <c r="S13182" s="577"/>
    </row>
    <row r="13183" spans="3:19">
      <c r="C13183" s="577"/>
      <c r="R13183" s="577"/>
      <c r="S13183" s="577"/>
    </row>
    <row r="13184" spans="3:19">
      <c r="C13184" s="577"/>
      <c r="R13184" s="577"/>
      <c r="S13184" s="577"/>
    </row>
    <row r="13185" spans="3:19">
      <c r="C13185" s="577"/>
      <c r="R13185" s="577"/>
      <c r="S13185" s="577"/>
    </row>
    <row r="13186" spans="3:19">
      <c r="C13186" s="577"/>
      <c r="R13186" s="577"/>
      <c r="S13186" s="577"/>
    </row>
    <row r="13187" spans="3:19">
      <c r="C13187" s="577"/>
      <c r="R13187" s="577"/>
      <c r="S13187" s="577"/>
    </row>
    <row r="13188" spans="3:19">
      <c r="C13188" s="577"/>
      <c r="R13188" s="577"/>
      <c r="S13188" s="577"/>
    </row>
    <row r="13189" spans="3:19">
      <c r="C13189" s="577"/>
      <c r="R13189" s="577"/>
      <c r="S13189" s="577"/>
    </row>
    <row r="13190" spans="3:19">
      <c r="C13190" s="577"/>
      <c r="R13190" s="577"/>
      <c r="S13190" s="577"/>
    </row>
    <row r="13191" spans="3:19">
      <c r="C13191" s="577"/>
      <c r="R13191" s="577"/>
      <c r="S13191" s="577"/>
    </row>
    <row r="13192" spans="3:19">
      <c r="C13192" s="577"/>
      <c r="R13192" s="577"/>
      <c r="S13192" s="577"/>
    </row>
    <row r="13193" spans="3:19">
      <c r="C13193" s="577"/>
      <c r="R13193" s="577"/>
      <c r="S13193" s="577"/>
    </row>
    <row r="13194" spans="3:19">
      <c r="C13194" s="577"/>
      <c r="R13194" s="577"/>
      <c r="S13194" s="577"/>
    </row>
    <row r="13195" spans="3:19">
      <c r="C13195" s="577"/>
      <c r="R13195" s="577"/>
      <c r="S13195" s="577"/>
    </row>
    <row r="13196" spans="3:19">
      <c r="C13196" s="577"/>
      <c r="R13196" s="577"/>
      <c r="S13196" s="577"/>
    </row>
    <row r="13197" spans="3:19">
      <c r="C13197" s="577"/>
      <c r="R13197" s="577"/>
      <c r="S13197" s="577"/>
    </row>
    <row r="13198" spans="3:19">
      <c r="C13198" s="577"/>
      <c r="R13198" s="577"/>
      <c r="S13198" s="577"/>
    </row>
    <row r="13199" spans="3:19">
      <c r="C13199" s="577"/>
      <c r="R13199" s="577"/>
      <c r="S13199" s="577"/>
    </row>
    <row r="13200" spans="3:19">
      <c r="C13200" s="577"/>
      <c r="R13200" s="577"/>
      <c r="S13200" s="577"/>
    </row>
    <row r="13201" spans="3:19">
      <c r="C13201" s="577"/>
      <c r="R13201" s="577"/>
      <c r="S13201" s="577"/>
    </row>
    <row r="13202" spans="3:19">
      <c r="C13202" s="577"/>
      <c r="R13202" s="577"/>
      <c r="S13202" s="577"/>
    </row>
    <row r="13203" spans="3:19">
      <c r="C13203" s="577"/>
      <c r="R13203" s="577"/>
      <c r="S13203" s="577"/>
    </row>
    <row r="13204" spans="3:19">
      <c r="C13204" s="577"/>
      <c r="R13204" s="577"/>
      <c r="S13204" s="577"/>
    </row>
    <row r="13205" spans="3:19">
      <c r="C13205" s="577"/>
      <c r="R13205" s="577"/>
      <c r="S13205" s="577"/>
    </row>
    <row r="13206" spans="3:19">
      <c r="C13206" s="577"/>
      <c r="R13206" s="577"/>
      <c r="S13206" s="577"/>
    </row>
    <row r="13207" spans="3:19">
      <c r="C13207" s="577"/>
      <c r="R13207" s="577"/>
      <c r="S13207" s="577"/>
    </row>
    <row r="13208" spans="3:19">
      <c r="C13208" s="577"/>
      <c r="R13208" s="577"/>
      <c r="S13208" s="577"/>
    </row>
    <row r="13209" spans="3:19">
      <c r="C13209" s="577"/>
      <c r="R13209" s="577"/>
      <c r="S13209" s="577"/>
    </row>
    <row r="13210" spans="3:19">
      <c r="C13210" s="577"/>
      <c r="R13210" s="577"/>
      <c r="S13210" s="577"/>
    </row>
    <row r="13211" spans="3:19">
      <c r="C13211" s="577"/>
      <c r="R13211" s="577"/>
      <c r="S13211" s="577"/>
    </row>
    <row r="13212" spans="3:19">
      <c r="C13212" s="577"/>
      <c r="R13212" s="577"/>
      <c r="S13212" s="577"/>
    </row>
    <row r="13213" spans="3:19">
      <c r="C13213" s="577"/>
      <c r="R13213" s="577"/>
      <c r="S13213" s="577"/>
    </row>
    <row r="13214" spans="3:19">
      <c r="C13214" s="577"/>
      <c r="R13214" s="577"/>
      <c r="S13214" s="577"/>
    </row>
    <row r="13215" spans="3:19">
      <c r="C13215" s="577"/>
      <c r="R13215" s="577"/>
      <c r="S13215" s="577"/>
    </row>
    <row r="13216" spans="3:19">
      <c r="C13216" s="577"/>
      <c r="R13216" s="577"/>
      <c r="S13216" s="577"/>
    </row>
    <row r="13217" spans="3:19">
      <c r="C13217" s="577"/>
      <c r="R13217" s="577"/>
      <c r="S13217" s="577"/>
    </row>
    <row r="13218" spans="3:19">
      <c r="C13218" s="577"/>
      <c r="R13218" s="577"/>
      <c r="S13218" s="577"/>
    </row>
    <row r="13219" spans="3:19">
      <c r="C13219" s="577"/>
      <c r="R13219" s="577"/>
      <c r="S13219" s="577"/>
    </row>
    <row r="13220" spans="3:19">
      <c r="C13220" s="577"/>
      <c r="R13220" s="577"/>
      <c r="S13220" s="577"/>
    </row>
    <row r="13221" spans="3:19">
      <c r="C13221" s="577"/>
      <c r="R13221" s="577"/>
      <c r="S13221" s="577"/>
    </row>
    <row r="13222" spans="3:19">
      <c r="C13222" s="577"/>
      <c r="R13222" s="577"/>
      <c r="S13222" s="577"/>
    </row>
    <row r="13223" spans="3:19">
      <c r="C13223" s="577"/>
      <c r="R13223" s="577"/>
      <c r="S13223" s="577"/>
    </row>
    <row r="13224" spans="3:19">
      <c r="C13224" s="577"/>
      <c r="R13224" s="577"/>
      <c r="S13224" s="577"/>
    </row>
    <row r="13225" spans="3:19">
      <c r="C13225" s="577"/>
      <c r="R13225" s="577"/>
      <c r="S13225" s="577"/>
    </row>
    <row r="13226" spans="3:19">
      <c r="C13226" s="577"/>
      <c r="R13226" s="577"/>
      <c r="S13226" s="577"/>
    </row>
    <row r="13227" spans="3:19">
      <c r="C13227" s="577"/>
      <c r="R13227" s="577"/>
      <c r="S13227" s="577"/>
    </row>
    <row r="13228" spans="3:19">
      <c r="C13228" s="577"/>
      <c r="R13228" s="577"/>
      <c r="S13228" s="577"/>
    </row>
    <row r="13229" spans="3:19">
      <c r="C13229" s="577"/>
      <c r="R13229" s="577"/>
      <c r="S13229" s="577"/>
    </row>
    <row r="13230" spans="3:19">
      <c r="C13230" s="577"/>
      <c r="R13230" s="577"/>
      <c r="S13230" s="577"/>
    </row>
    <row r="13231" spans="3:19">
      <c r="C13231" s="577"/>
      <c r="R13231" s="577"/>
      <c r="S13231" s="577"/>
    </row>
    <row r="13232" spans="3:19">
      <c r="C13232" s="577"/>
      <c r="R13232" s="577"/>
      <c r="S13232" s="577"/>
    </row>
    <row r="13233" spans="3:19">
      <c r="C13233" s="577"/>
      <c r="R13233" s="577"/>
      <c r="S13233" s="577"/>
    </row>
    <row r="13234" spans="3:19">
      <c r="C13234" s="577"/>
      <c r="R13234" s="577"/>
      <c r="S13234" s="577"/>
    </row>
    <row r="13235" spans="3:19">
      <c r="C13235" s="577"/>
      <c r="R13235" s="577"/>
      <c r="S13235" s="577"/>
    </row>
    <row r="13236" spans="3:19">
      <c r="C13236" s="577"/>
      <c r="R13236" s="577"/>
      <c r="S13236" s="577"/>
    </row>
    <row r="13237" spans="3:19">
      <c r="C13237" s="577"/>
      <c r="R13237" s="577"/>
      <c r="S13237" s="577"/>
    </row>
    <row r="13238" spans="3:19">
      <c r="C13238" s="577"/>
      <c r="R13238" s="577"/>
      <c r="S13238" s="577"/>
    </row>
    <row r="13239" spans="3:19">
      <c r="C13239" s="577"/>
      <c r="R13239" s="577"/>
      <c r="S13239" s="577"/>
    </row>
    <row r="13240" spans="3:19">
      <c r="C13240" s="577"/>
      <c r="R13240" s="577"/>
      <c r="S13240" s="577"/>
    </row>
    <row r="13241" spans="3:19">
      <c r="C13241" s="577"/>
      <c r="R13241" s="577"/>
      <c r="S13241" s="577"/>
    </row>
    <row r="13242" spans="3:19">
      <c r="C13242" s="577"/>
      <c r="R13242" s="577"/>
      <c r="S13242" s="577"/>
    </row>
    <row r="13243" spans="3:19">
      <c r="C13243" s="577"/>
      <c r="R13243" s="577"/>
      <c r="S13243" s="577"/>
    </row>
    <row r="13244" spans="3:19">
      <c r="C13244" s="577"/>
      <c r="R13244" s="577"/>
      <c r="S13244" s="577"/>
    </row>
    <row r="13245" spans="3:19">
      <c r="C13245" s="577"/>
      <c r="R13245" s="577"/>
      <c r="S13245" s="577"/>
    </row>
    <row r="13246" spans="3:19">
      <c r="C13246" s="577"/>
      <c r="R13246" s="577"/>
      <c r="S13246" s="577"/>
    </row>
    <row r="13247" spans="3:19">
      <c r="C13247" s="577"/>
      <c r="R13247" s="577"/>
      <c r="S13247" s="577"/>
    </row>
    <row r="13248" spans="3:19">
      <c r="C13248" s="577"/>
      <c r="R13248" s="577"/>
      <c r="S13248" s="577"/>
    </row>
    <row r="13249" spans="3:19">
      <c r="C13249" s="577"/>
      <c r="R13249" s="577"/>
      <c r="S13249" s="577"/>
    </row>
    <row r="13250" spans="3:19">
      <c r="C13250" s="577"/>
      <c r="R13250" s="577"/>
      <c r="S13250" s="577"/>
    </row>
    <row r="13251" spans="3:19">
      <c r="C13251" s="577"/>
      <c r="R13251" s="577"/>
      <c r="S13251" s="577"/>
    </row>
    <row r="13252" spans="3:19">
      <c r="C13252" s="577"/>
      <c r="R13252" s="577"/>
      <c r="S13252" s="577"/>
    </row>
    <row r="13253" spans="3:19">
      <c r="C13253" s="577"/>
      <c r="R13253" s="577"/>
      <c r="S13253" s="577"/>
    </row>
    <row r="13254" spans="3:19">
      <c r="C13254" s="577"/>
      <c r="R13254" s="577"/>
      <c r="S13254" s="577"/>
    </row>
    <row r="13255" spans="3:19">
      <c r="C13255" s="577"/>
      <c r="R13255" s="577"/>
      <c r="S13255" s="577"/>
    </row>
    <row r="13256" spans="3:19">
      <c r="C13256" s="577"/>
      <c r="R13256" s="577"/>
      <c r="S13256" s="577"/>
    </row>
    <row r="13257" spans="3:19">
      <c r="C13257" s="577"/>
      <c r="R13257" s="577"/>
      <c r="S13257" s="577"/>
    </row>
    <row r="13258" spans="3:19">
      <c r="C13258" s="577"/>
      <c r="R13258" s="577"/>
      <c r="S13258" s="577"/>
    </row>
    <row r="13259" spans="3:19">
      <c r="C13259" s="577"/>
      <c r="R13259" s="577"/>
      <c r="S13259" s="577"/>
    </row>
    <row r="13260" spans="3:19">
      <c r="C13260" s="577"/>
      <c r="R13260" s="577"/>
      <c r="S13260" s="577"/>
    </row>
    <row r="13261" spans="3:19">
      <c r="C13261" s="577"/>
      <c r="R13261" s="577"/>
      <c r="S13261" s="577"/>
    </row>
    <row r="13262" spans="3:19">
      <c r="C13262" s="577"/>
      <c r="R13262" s="577"/>
      <c r="S13262" s="577"/>
    </row>
    <row r="13263" spans="3:19">
      <c r="C13263" s="577"/>
      <c r="R13263" s="577"/>
      <c r="S13263" s="577"/>
    </row>
    <row r="13264" spans="3:19">
      <c r="C13264" s="577"/>
      <c r="R13264" s="577"/>
      <c r="S13264" s="577"/>
    </row>
    <row r="13265" spans="3:19">
      <c r="C13265" s="577"/>
      <c r="R13265" s="577"/>
      <c r="S13265" s="577"/>
    </row>
    <row r="13266" spans="3:19">
      <c r="C13266" s="577"/>
      <c r="R13266" s="577"/>
      <c r="S13266" s="577"/>
    </row>
    <row r="13267" spans="3:19">
      <c r="C13267" s="577"/>
      <c r="R13267" s="577"/>
      <c r="S13267" s="577"/>
    </row>
    <row r="13268" spans="3:19">
      <c r="C13268" s="577"/>
      <c r="R13268" s="577"/>
      <c r="S13268" s="577"/>
    </row>
    <row r="13269" spans="3:19">
      <c r="C13269" s="577"/>
      <c r="R13269" s="577"/>
      <c r="S13269" s="577"/>
    </row>
    <row r="13270" spans="3:19">
      <c r="C13270" s="577"/>
      <c r="R13270" s="577"/>
      <c r="S13270" s="577"/>
    </row>
    <row r="13271" spans="3:19">
      <c r="C13271" s="577"/>
      <c r="R13271" s="577"/>
      <c r="S13271" s="577"/>
    </row>
    <row r="13272" spans="3:19">
      <c r="C13272" s="577"/>
      <c r="R13272" s="577"/>
      <c r="S13272" s="577"/>
    </row>
    <row r="13273" spans="3:19">
      <c r="C13273" s="577"/>
      <c r="R13273" s="577"/>
      <c r="S13273" s="577"/>
    </row>
    <row r="13274" spans="3:19">
      <c r="C13274" s="577"/>
      <c r="R13274" s="577"/>
      <c r="S13274" s="577"/>
    </row>
    <row r="13275" spans="3:19">
      <c r="C13275" s="577"/>
      <c r="R13275" s="577"/>
      <c r="S13275" s="577"/>
    </row>
    <row r="13276" spans="3:19">
      <c r="C13276" s="577"/>
      <c r="R13276" s="577"/>
      <c r="S13276" s="577"/>
    </row>
    <row r="13277" spans="3:19">
      <c r="C13277" s="577"/>
      <c r="R13277" s="577"/>
      <c r="S13277" s="577"/>
    </row>
    <row r="13278" spans="3:19">
      <c r="C13278" s="577"/>
      <c r="R13278" s="577"/>
      <c r="S13278" s="577"/>
    </row>
    <row r="13279" spans="3:19">
      <c r="C13279" s="577"/>
      <c r="R13279" s="577"/>
      <c r="S13279" s="577"/>
    </row>
    <row r="13280" spans="3:19">
      <c r="C13280" s="577"/>
      <c r="R13280" s="577"/>
      <c r="S13280" s="577"/>
    </row>
    <row r="13281" spans="3:19">
      <c r="C13281" s="577"/>
      <c r="R13281" s="577"/>
      <c r="S13281" s="577"/>
    </row>
    <row r="13282" spans="3:19">
      <c r="C13282" s="577"/>
      <c r="R13282" s="577"/>
      <c r="S13282" s="577"/>
    </row>
    <row r="13283" spans="3:19">
      <c r="C13283" s="577"/>
      <c r="R13283" s="577"/>
      <c r="S13283" s="577"/>
    </row>
    <row r="13284" spans="3:19">
      <c r="C13284" s="577"/>
      <c r="R13284" s="577"/>
      <c r="S13284" s="577"/>
    </row>
    <row r="13285" spans="3:19">
      <c r="C13285" s="577"/>
      <c r="R13285" s="577"/>
      <c r="S13285" s="577"/>
    </row>
    <row r="13286" spans="3:19">
      <c r="C13286" s="577"/>
      <c r="R13286" s="577"/>
      <c r="S13286" s="577"/>
    </row>
    <row r="13287" spans="3:19">
      <c r="C13287" s="577"/>
      <c r="R13287" s="577"/>
      <c r="S13287" s="577"/>
    </row>
    <row r="13288" spans="3:19">
      <c r="C13288" s="577"/>
      <c r="R13288" s="577"/>
      <c r="S13288" s="577"/>
    </row>
    <row r="13289" spans="3:19">
      <c r="C13289" s="577"/>
      <c r="R13289" s="577"/>
      <c r="S13289" s="577"/>
    </row>
    <row r="13290" spans="3:19">
      <c r="C13290" s="577"/>
      <c r="R13290" s="577"/>
      <c r="S13290" s="577"/>
    </row>
    <row r="13291" spans="3:19">
      <c r="C13291" s="577"/>
      <c r="R13291" s="577"/>
      <c r="S13291" s="577"/>
    </row>
    <row r="13292" spans="3:19">
      <c r="C13292" s="577"/>
      <c r="R13292" s="577"/>
      <c r="S13292" s="577"/>
    </row>
    <row r="13293" spans="3:19">
      <c r="C13293" s="577"/>
      <c r="R13293" s="577"/>
      <c r="S13293" s="577"/>
    </row>
    <row r="13294" spans="3:19">
      <c r="C13294" s="577"/>
      <c r="R13294" s="577"/>
      <c r="S13294" s="577"/>
    </row>
    <row r="13295" spans="3:19">
      <c r="C13295" s="577"/>
      <c r="R13295" s="577"/>
      <c r="S13295" s="577"/>
    </row>
    <row r="13296" spans="3:19">
      <c r="C13296" s="577"/>
      <c r="R13296" s="577"/>
      <c r="S13296" s="577"/>
    </row>
    <row r="13297" spans="3:19">
      <c r="C13297" s="577"/>
      <c r="R13297" s="577"/>
      <c r="S13297" s="577"/>
    </row>
    <row r="13298" spans="3:19">
      <c r="C13298" s="577"/>
      <c r="R13298" s="577"/>
      <c r="S13298" s="577"/>
    </row>
    <row r="13299" spans="3:19">
      <c r="C13299" s="577"/>
      <c r="R13299" s="577"/>
      <c r="S13299" s="577"/>
    </row>
    <row r="13300" spans="3:19">
      <c r="C13300" s="577"/>
      <c r="R13300" s="577"/>
      <c r="S13300" s="577"/>
    </row>
    <row r="13301" spans="3:19">
      <c r="C13301" s="577"/>
      <c r="R13301" s="577"/>
      <c r="S13301" s="577"/>
    </row>
    <row r="13302" spans="3:19">
      <c r="C13302" s="577"/>
      <c r="R13302" s="577"/>
      <c r="S13302" s="577"/>
    </row>
    <row r="13303" spans="3:19">
      <c r="C13303" s="577"/>
      <c r="R13303" s="577"/>
      <c r="S13303" s="577"/>
    </row>
    <row r="13304" spans="3:19">
      <c r="C13304" s="577"/>
      <c r="R13304" s="577"/>
      <c r="S13304" s="577"/>
    </row>
    <row r="13305" spans="3:19">
      <c r="C13305" s="577"/>
      <c r="R13305" s="577"/>
      <c r="S13305" s="577"/>
    </row>
    <row r="13306" spans="3:19">
      <c r="C13306" s="577"/>
      <c r="R13306" s="577"/>
      <c r="S13306" s="577"/>
    </row>
    <row r="13307" spans="3:19">
      <c r="C13307" s="577"/>
      <c r="R13307" s="577"/>
      <c r="S13307" s="577"/>
    </row>
    <row r="13308" spans="3:19">
      <c r="C13308" s="577"/>
      <c r="R13308" s="577"/>
      <c r="S13308" s="577"/>
    </row>
    <row r="13309" spans="3:19">
      <c r="C13309" s="577"/>
      <c r="R13309" s="577"/>
      <c r="S13309" s="577"/>
    </row>
    <row r="13310" spans="3:19">
      <c r="C13310" s="577"/>
      <c r="R13310" s="577"/>
      <c r="S13310" s="577"/>
    </row>
    <row r="13311" spans="3:19">
      <c r="C13311" s="577"/>
      <c r="R13311" s="577"/>
      <c r="S13311" s="577"/>
    </row>
    <row r="13312" spans="3:19">
      <c r="C13312" s="577"/>
      <c r="R13312" s="577"/>
      <c r="S13312" s="577"/>
    </row>
    <row r="13313" spans="3:19">
      <c r="C13313" s="577"/>
      <c r="R13313" s="577"/>
      <c r="S13313" s="577"/>
    </row>
    <row r="13314" spans="3:19">
      <c r="C13314" s="577"/>
      <c r="R13314" s="577"/>
      <c r="S13314" s="577"/>
    </row>
    <row r="13315" spans="3:19">
      <c r="C13315" s="577"/>
      <c r="R13315" s="577"/>
      <c r="S13315" s="577"/>
    </row>
    <row r="13316" spans="3:19">
      <c r="C13316" s="577"/>
      <c r="R13316" s="577"/>
      <c r="S13316" s="577"/>
    </row>
    <row r="13317" spans="3:19">
      <c r="C13317" s="577"/>
      <c r="R13317" s="577"/>
      <c r="S13317" s="577"/>
    </row>
    <row r="13318" spans="3:19">
      <c r="C13318" s="577"/>
      <c r="R13318" s="577"/>
      <c r="S13318" s="577"/>
    </row>
    <row r="13319" spans="3:19">
      <c r="C13319" s="577"/>
      <c r="R13319" s="577"/>
      <c r="S13319" s="577"/>
    </row>
    <row r="13320" spans="3:19">
      <c r="C13320" s="577"/>
      <c r="R13320" s="577"/>
      <c r="S13320" s="577"/>
    </row>
    <row r="13321" spans="3:19">
      <c r="C13321" s="577"/>
      <c r="R13321" s="577"/>
      <c r="S13321" s="577"/>
    </row>
    <row r="13322" spans="3:19">
      <c r="C13322" s="577"/>
      <c r="R13322" s="577"/>
      <c r="S13322" s="577"/>
    </row>
    <row r="13323" spans="3:19">
      <c r="C13323" s="577"/>
      <c r="R13323" s="577"/>
      <c r="S13323" s="577"/>
    </row>
    <row r="13324" spans="3:19">
      <c r="C13324" s="577"/>
      <c r="R13324" s="577"/>
      <c r="S13324" s="577"/>
    </row>
    <row r="13325" spans="3:19">
      <c r="C13325" s="577"/>
      <c r="R13325" s="577"/>
      <c r="S13325" s="577"/>
    </row>
    <row r="13326" spans="3:19">
      <c r="C13326" s="577"/>
      <c r="R13326" s="577"/>
      <c r="S13326" s="577"/>
    </row>
    <row r="13327" spans="3:19">
      <c r="C13327" s="577"/>
      <c r="R13327" s="577"/>
      <c r="S13327" s="577"/>
    </row>
    <row r="13328" spans="3:19">
      <c r="C13328" s="577"/>
      <c r="R13328" s="577"/>
      <c r="S13328" s="577"/>
    </row>
    <row r="13329" spans="3:19">
      <c r="C13329" s="577"/>
      <c r="R13329" s="577"/>
      <c r="S13329" s="577"/>
    </row>
    <row r="13330" spans="3:19">
      <c r="C13330" s="577"/>
      <c r="R13330" s="577"/>
      <c r="S13330" s="577"/>
    </row>
    <row r="13331" spans="3:19">
      <c r="C13331" s="577"/>
      <c r="R13331" s="577"/>
      <c r="S13331" s="577"/>
    </row>
    <row r="13332" spans="3:19">
      <c r="C13332" s="577"/>
      <c r="R13332" s="577"/>
      <c r="S13332" s="577"/>
    </row>
    <row r="13333" spans="3:19">
      <c r="C13333" s="577"/>
      <c r="R13333" s="577"/>
      <c r="S13333" s="577"/>
    </row>
    <row r="13334" spans="3:19">
      <c r="C13334" s="577"/>
      <c r="R13334" s="577"/>
      <c r="S13334" s="577"/>
    </row>
    <row r="13335" spans="3:19">
      <c r="C13335" s="577"/>
      <c r="R13335" s="577"/>
      <c r="S13335" s="577"/>
    </row>
    <row r="13336" spans="3:19">
      <c r="C13336" s="577"/>
      <c r="R13336" s="577"/>
      <c r="S13336" s="577"/>
    </row>
    <row r="13337" spans="3:19">
      <c r="C13337" s="577"/>
      <c r="R13337" s="577"/>
      <c r="S13337" s="577"/>
    </row>
    <row r="13338" spans="3:19">
      <c r="C13338" s="577"/>
      <c r="R13338" s="577"/>
      <c r="S13338" s="577"/>
    </row>
    <row r="13339" spans="3:19">
      <c r="C13339" s="577"/>
      <c r="R13339" s="577"/>
      <c r="S13339" s="577"/>
    </row>
    <row r="13340" spans="3:19">
      <c r="C13340" s="577"/>
      <c r="R13340" s="577"/>
      <c r="S13340" s="577"/>
    </row>
    <row r="13341" spans="3:19">
      <c r="C13341" s="577"/>
      <c r="R13341" s="577"/>
      <c r="S13341" s="577"/>
    </row>
    <row r="13342" spans="3:19">
      <c r="C13342" s="577"/>
      <c r="R13342" s="577"/>
      <c r="S13342" s="577"/>
    </row>
    <row r="13343" spans="3:19">
      <c r="C13343" s="577"/>
      <c r="R13343" s="577"/>
      <c r="S13343" s="577"/>
    </row>
    <row r="13344" spans="3:19">
      <c r="C13344" s="577"/>
      <c r="R13344" s="577"/>
      <c r="S13344" s="577"/>
    </row>
    <row r="13345" spans="3:19">
      <c r="C13345" s="577"/>
      <c r="R13345" s="577"/>
      <c r="S13345" s="577"/>
    </row>
    <row r="13346" spans="3:19">
      <c r="C13346" s="577"/>
      <c r="R13346" s="577"/>
      <c r="S13346" s="577"/>
    </row>
    <row r="13347" spans="3:19">
      <c r="C13347" s="577"/>
      <c r="R13347" s="577"/>
      <c r="S13347" s="577"/>
    </row>
    <row r="13348" spans="3:19">
      <c r="C13348" s="577"/>
      <c r="R13348" s="577"/>
      <c r="S13348" s="577"/>
    </row>
    <row r="13349" spans="3:19">
      <c r="C13349" s="577"/>
      <c r="R13349" s="577"/>
      <c r="S13349" s="577"/>
    </row>
    <row r="13350" spans="3:19">
      <c r="C13350" s="577"/>
      <c r="R13350" s="577"/>
      <c r="S13350" s="577"/>
    </row>
    <row r="13351" spans="3:19">
      <c r="C13351" s="577"/>
      <c r="R13351" s="577"/>
      <c r="S13351" s="577"/>
    </row>
    <row r="13352" spans="3:19">
      <c r="C13352" s="577"/>
      <c r="R13352" s="577"/>
      <c r="S13352" s="577"/>
    </row>
    <row r="13353" spans="3:19">
      <c r="C13353" s="577"/>
      <c r="R13353" s="577"/>
      <c r="S13353" s="577"/>
    </row>
    <row r="13354" spans="3:19">
      <c r="C13354" s="577"/>
      <c r="R13354" s="577"/>
      <c r="S13354" s="577"/>
    </row>
    <row r="13355" spans="3:19">
      <c r="C13355" s="577"/>
      <c r="R13355" s="577"/>
      <c r="S13355" s="577"/>
    </row>
    <row r="13356" spans="3:19">
      <c r="C13356" s="577"/>
      <c r="R13356" s="577"/>
      <c r="S13356" s="577"/>
    </row>
    <row r="13357" spans="3:19">
      <c r="C13357" s="577"/>
      <c r="R13357" s="577"/>
      <c r="S13357" s="577"/>
    </row>
    <row r="13358" spans="3:19">
      <c r="C13358" s="577"/>
      <c r="R13358" s="577"/>
      <c r="S13358" s="577"/>
    </row>
    <row r="13359" spans="3:19">
      <c r="C13359" s="577"/>
      <c r="R13359" s="577"/>
      <c r="S13359" s="577"/>
    </row>
    <row r="13360" spans="3:19">
      <c r="C13360" s="577"/>
      <c r="R13360" s="577"/>
      <c r="S13360" s="577"/>
    </row>
    <row r="13361" spans="3:19">
      <c r="C13361" s="577"/>
      <c r="R13361" s="577"/>
      <c r="S13361" s="577"/>
    </row>
    <row r="13362" spans="3:19">
      <c r="C13362" s="577"/>
      <c r="R13362" s="577"/>
      <c r="S13362" s="577"/>
    </row>
    <row r="13363" spans="3:19">
      <c r="C13363" s="577"/>
      <c r="R13363" s="577"/>
      <c r="S13363" s="577"/>
    </row>
    <row r="13364" spans="3:19">
      <c r="C13364" s="577"/>
      <c r="R13364" s="577"/>
      <c r="S13364" s="577"/>
    </row>
    <row r="13365" spans="3:19">
      <c r="C13365" s="577"/>
      <c r="R13365" s="577"/>
      <c r="S13365" s="577"/>
    </row>
    <row r="13366" spans="3:19">
      <c r="C13366" s="577"/>
      <c r="R13366" s="577"/>
      <c r="S13366" s="577"/>
    </row>
    <row r="13367" spans="3:19">
      <c r="C13367" s="577"/>
      <c r="R13367" s="577"/>
      <c r="S13367" s="577"/>
    </row>
    <row r="13368" spans="3:19">
      <c r="C13368" s="577"/>
      <c r="R13368" s="577"/>
      <c r="S13368" s="577"/>
    </row>
    <row r="13369" spans="3:19">
      <c r="C13369" s="577"/>
      <c r="R13369" s="577"/>
      <c r="S13369" s="577"/>
    </row>
    <row r="13370" spans="3:19">
      <c r="C13370" s="577"/>
      <c r="R13370" s="577"/>
      <c r="S13370" s="577"/>
    </row>
    <row r="13371" spans="3:19">
      <c r="C13371" s="577"/>
      <c r="R13371" s="577"/>
      <c r="S13371" s="577"/>
    </row>
    <row r="13372" spans="3:19">
      <c r="C13372" s="577"/>
      <c r="R13372" s="577"/>
      <c r="S13372" s="577"/>
    </row>
    <row r="13373" spans="3:19">
      <c r="C13373" s="577"/>
      <c r="R13373" s="577"/>
      <c r="S13373" s="577"/>
    </row>
    <row r="13374" spans="3:19">
      <c r="C13374" s="577"/>
      <c r="R13374" s="577"/>
      <c r="S13374" s="577"/>
    </row>
    <row r="13375" spans="3:19">
      <c r="C13375" s="577"/>
      <c r="R13375" s="577"/>
      <c r="S13375" s="577"/>
    </row>
    <row r="13376" spans="3:19">
      <c r="C13376" s="577"/>
      <c r="R13376" s="577"/>
      <c r="S13376" s="577"/>
    </row>
    <row r="13377" spans="3:19">
      <c r="C13377" s="577"/>
      <c r="R13377" s="577"/>
      <c r="S13377" s="577"/>
    </row>
    <row r="13378" spans="3:19">
      <c r="C13378" s="577"/>
      <c r="R13378" s="577"/>
      <c r="S13378" s="577"/>
    </row>
    <row r="13379" spans="3:19">
      <c r="C13379" s="577"/>
      <c r="R13379" s="577"/>
      <c r="S13379" s="577"/>
    </row>
    <row r="13380" spans="3:19">
      <c r="C13380" s="577"/>
      <c r="R13380" s="577"/>
      <c r="S13380" s="577"/>
    </row>
    <row r="13381" spans="3:19">
      <c r="C13381" s="577"/>
      <c r="R13381" s="577"/>
      <c r="S13381" s="577"/>
    </row>
    <row r="13382" spans="3:19">
      <c r="C13382" s="577"/>
      <c r="R13382" s="577"/>
      <c r="S13382" s="577"/>
    </row>
    <row r="13383" spans="3:19">
      <c r="C13383" s="577"/>
      <c r="R13383" s="577"/>
      <c r="S13383" s="577"/>
    </row>
    <row r="13384" spans="3:19">
      <c r="C13384" s="577"/>
      <c r="R13384" s="577"/>
      <c r="S13384" s="577"/>
    </row>
    <row r="13385" spans="3:19">
      <c r="C13385" s="577"/>
      <c r="R13385" s="577"/>
      <c r="S13385" s="577"/>
    </row>
    <row r="13386" spans="3:19">
      <c r="C13386" s="577"/>
      <c r="R13386" s="577"/>
      <c r="S13386" s="577"/>
    </row>
    <row r="13387" spans="3:19">
      <c r="C13387" s="577"/>
      <c r="R13387" s="577"/>
      <c r="S13387" s="577"/>
    </row>
    <row r="13388" spans="3:19">
      <c r="C13388" s="577"/>
      <c r="R13388" s="577"/>
      <c r="S13388" s="577"/>
    </row>
    <row r="13389" spans="3:19">
      <c r="C13389" s="577"/>
      <c r="R13389" s="577"/>
      <c r="S13389" s="577"/>
    </row>
    <row r="13390" spans="3:19">
      <c r="C13390" s="577"/>
      <c r="R13390" s="577"/>
      <c r="S13390" s="577"/>
    </row>
    <row r="13391" spans="3:19">
      <c r="C13391" s="577"/>
      <c r="R13391" s="577"/>
      <c r="S13391" s="577"/>
    </row>
    <row r="13392" spans="3:19">
      <c r="C13392" s="577"/>
      <c r="R13392" s="577"/>
      <c r="S13392" s="577"/>
    </row>
    <row r="13393" spans="3:19">
      <c r="C13393" s="577"/>
      <c r="R13393" s="577"/>
      <c r="S13393" s="577"/>
    </row>
    <row r="13394" spans="3:19">
      <c r="C13394" s="577"/>
      <c r="R13394" s="577"/>
      <c r="S13394" s="577"/>
    </row>
    <row r="13395" spans="3:19">
      <c r="C13395" s="577"/>
      <c r="R13395" s="577"/>
      <c r="S13395" s="577"/>
    </row>
    <row r="13396" spans="3:19">
      <c r="C13396" s="577"/>
      <c r="R13396" s="577"/>
      <c r="S13396" s="577"/>
    </row>
    <row r="13397" spans="3:19">
      <c r="C13397" s="577"/>
      <c r="R13397" s="577"/>
      <c r="S13397" s="577"/>
    </row>
    <row r="13398" spans="3:19">
      <c r="C13398" s="577"/>
      <c r="R13398" s="577"/>
      <c r="S13398" s="577"/>
    </row>
    <row r="13399" spans="3:19">
      <c r="C13399" s="577"/>
      <c r="R13399" s="577"/>
      <c r="S13399" s="577"/>
    </row>
    <row r="13400" spans="3:19">
      <c r="C13400" s="577"/>
      <c r="R13400" s="577"/>
      <c r="S13400" s="577"/>
    </row>
    <row r="13401" spans="3:19">
      <c r="C13401" s="577"/>
      <c r="R13401" s="577"/>
      <c r="S13401" s="577"/>
    </row>
    <row r="13402" spans="3:19">
      <c r="C13402" s="577"/>
      <c r="R13402" s="577"/>
      <c r="S13402" s="577"/>
    </row>
    <row r="13403" spans="3:19">
      <c r="C13403" s="577"/>
      <c r="R13403" s="577"/>
      <c r="S13403" s="577"/>
    </row>
    <row r="13404" spans="3:19">
      <c r="C13404" s="577"/>
      <c r="R13404" s="577"/>
      <c r="S13404" s="577"/>
    </row>
    <row r="13405" spans="3:19">
      <c r="C13405" s="577"/>
      <c r="R13405" s="577"/>
      <c r="S13405" s="577"/>
    </row>
    <row r="13406" spans="3:19">
      <c r="C13406" s="577"/>
      <c r="R13406" s="577"/>
      <c r="S13406" s="577"/>
    </row>
    <row r="13407" spans="3:19">
      <c r="C13407" s="577"/>
      <c r="R13407" s="577"/>
      <c r="S13407" s="577"/>
    </row>
    <row r="13408" spans="3:19">
      <c r="C13408" s="577"/>
      <c r="R13408" s="577"/>
      <c r="S13408" s="577"/>
    </row>
    <row r="13409" spans="3:19">
      <c r="C13409" s="577"/>
      <c r="R13409" s="577"/>
      <c r="S13409" s="577"/>
    </row>
    <row r="13410" spans="3:19">
      <c r="C13410" s="577"/>
      <c r="R13410" s="577"/>
      <c r="S13410" s="577"/>
    </row>
    <row r="13411" spans="3:19">
      <c r="C13411" s="577"/>
      <c r="R13411" s="577"/>
      <c r="S13411" s="577"/>
    </row>
    <row r="13412" spans="3:19">
      <c r="C13412" s="577"/>
      <c r="R13412" s="577"/>
      <c r="S13412" s="577"/>
    </row>
    <row r="13413" spans="3:19">
      <c r="C13413" s="577"/>
      <c r="R13413" s="577"/>
      <c r="S13413" s="577"/>
    </row>
    <row r="13414" spans="3:19">
      <c r="C13414" s="577"/>
      <c r="R13414" s="577"/>
      <c r="S13414" s="577"/>
    </row>
    <row r="13415" spans="3:19">
      <c r="C13415" s="577"/>
      <c r="R13415" s="577"/>
      <c r="S13415" s="577"/>
    </row>
    <row r="13416" spans="3:19">
      <c r="C13416" s="577"/>
      <c r="R13416" s="577"/>
      <c r="S13416" s="577"/>
    </row>
    <row r="13417" spans="3:19">
      <c r="C13417" s="577"/>
      <c r="R13417" s="577"/>
      <c r="S13417" s="577"/>
    </row>
    <row r="13418" spans="3:19">
      <c r="C13418" s="577"/>
      <c r="R13418" s="577"/>
      <c r="S13418" s="577"/>
    </row>
    <row r="13419" spans="3:19">
      <c r="C13419" s="577"/>
      <c r="R13419" s="577"/>
      <c r="S13419" s="577"/>
    </row>
    <row r="13420" spans="3:19">
      <c r="C13420" s="577"/>
      <c r="R13420" s="577"/>
      <c r="S13420" s="577"/>
    </row>
    <row r="13421" spans="3:19">
      <c r="C13421" s="577"/>
      <c r="R13421" s="577"/>
      <c r="S13421" s="577"/>
    </row>
    <row r="13422" spans="3:19">
      <c r="C13422" s="577"/>
      <c r="R13422" s="577"/>
      <c r="S13422" s="577"/>
    </row>
    <row r="13423" spans="3:19">
      <c r="C13423" s="577"/>
      <c r="R13423" s="577"/>
      <c r="S13423" s="577"/>
    </row>
    <row r="13424" spans="3:19">
      <c r="C13424" s="577"/>
      <c r="R13424" s="577"/>
      <c r="S13424" s="577"/>
    </row>
    <row r="13425" spans="3:19">
      <c r="C13425" s="577"/>
      <c r="R13425" s="577"/>
      <c r="S13425" s="577"/>
    </row>
    <row r="13426" spans="3:19">
      <c r="C13426" s="577"/>
      <c r="R13426" s="577"/>
      <c r="S13426" s="577"/>
    </row>
    <row r="13427" spans="3:19">
      <c r="C13427" s="577"/>
      <c r="R13427" s="577"/>
      <c r="S13427" s="577"/>
    </row>
    <row r="13428" spans="3:19">
      <c r="C13428" s="577"/>
      <c r="R13428" s="577"/>
      <c r="S13428" s="577"/>
    </row>
    <row r="13429" spans="3:19">
      <c r="C13429" s="577"/>
      <c r="R13429" s="577"/>
      <c r="S13429" s="577"/>
    </row>
    <row r="13430" spans="3:19">
      <c r="C13430" s="577"/>
      <c r="R13430" s="577"/>
      <c r="S13430" s="577"/>
    </row>
    <row r="13431" spans="3:19">
      <c r="C13431" s="577"/>
      <c r="R13431" s="577"/>
      <c r="S13431" s="577"/>
    </row>
    <row r="13432" spans="3:19">
      <c r="C13432" s="577"/>
      <c r="R13432" s="577"/>
      <c r="S13432" s="577"/>
    </row>
    <row r="13433" spans="3:19">
      <c r="C13433" s="577"/>
      <c r="R13433" s="577"/>
      <c r="S13433" s="577"/>
    </row>
    <row r="13434" spans="3:19">
      <c r="C13434" s="577"/>
      <c r="R13434" s="577"/>
      <c r="S13434" s="577"/>
    </row>
    <row r="13435" spans="3:19">
      <c r="C13435" s="577"/>
      <c r="R13435" s="577"/>
      <c r="S13435" s="577"/>
    </row>
    <row r="13436" spans="3:19">
      <c r="C13436" s="577"/>
      <c r="R13436" s="577"/>
      <c r="S13436" s="577"/>
    </row>
    <row r="13437" spans="3:19">
      <c r="C13437" s="577"/>
      <c r="R13437" s="577"/>
      <c r="S13437" s="577"/>
    </row>
    <row r="13438" spans="3:19">
      <c r="C13438" s="577"/>
      <c r="R13438" s="577"/>
      <c r="S13438" s="577"/>
    </row>
    <row r="13439" spans="3:19">
      <c r="C13439" s="577"/>
      <c r="R13439" s="577"/>
      <c r="S13439" s="577"/>
    </row>
    <row r="13440" spans="3:19">
      <c r="C13440" s="577"/>
      <c r="R13440" s="577"/>
      <c r="S13440" s="577"/>
    </row>
    <row r="13441" spans="3:19">
      <c r="C13441" s="577"/>
      <c r="R13441" s="577"/>
      <c r="S13441" s="577"/>
    </row>
    <row r="13442" spans="3:19">
      <c r="C13442" s="577"/>
      <c r="R13442" s="577"/>
      <c r="S13442" s="577"/>
    </row>
    <row r="13443" spans="3:19">
      <c r="C13443" s="577"/>
      <c r="R13443" s="577"/>
      <c r="S13443" s="577"/>
    </row>
    <row r="13444" spans="3:19">
      <c r="C13444" s="577"/>
      <c r="R13444" s="577"/>
      <c r="S13444" s="577"/>
    </row>
    <row r="13445" spans="3:19">
      <c r="C13445" s="577"/>
      <c r="R13445" s="577"/>
      <c r="S13445" s="577"/>
    </row>
    <row r="13446" spans="3:19">
      <c r="C13446" s="577"/>
      <c r="R13446" s="577"/>
      <c r="S13446" s="577"/>
    </row>
    <row r="13447" spans="3:19">
      <c r="C13447" s="577"/>
      <c r="R13447" s="577"/>
      <c r="S13447" s="577"/>
    </row>
    <row r="13448" spans="3:19">
      <c r="C13448" s="577"/>
      <c r="R13448" s="577"/>
      <c r="S13448" s="577"/>
    </row>
    <row r="13449" spans="3:19">
      <c r="C13449" s="577"/>
      <c r="R13449" s="577"/>
      <c r="S13449" s="577"/>
    </row>
    <row r="13450" spans="3:19">
      <c r="C13450" s="577"/>
      <c r="R13450" s="577"/>
      <c r="S13450" s="577"/>
    </row>
    <row r="13451" spans="3:19">
      <c r="C13451" s="577"/>
      <c r="R13451" s="577"/>
      <c r="S13451" s="577"/>
    </row>
    <row r="13452" spans="3:19">
      <c r="C13452" s="577"/>
      <c r="R13452" s="577"/>
      <c r="S13452" s="577"/>
    </row>
    <row r="13453" spans="3:19">
      <c r="C13453" s="577"/>
      <c r="R13453" s="577"/>
      <c r="S13453" s="577"/>
    </row>
    <row r="13454" spans="3:19">
      <c r="C13454" s="577"/>
      <c r="R13454" s="577"/>
      <c r="S13454" s="577"/>
    </row>
    <row r="13455" spans="3:19">
      <c r="C13455" s="577"/>
      <c r="R13455" s="577"/>
      <c r="S13455" s="577"/>
    </row>
    <row r="13456" spans="3:19">
      <c r="C13456" s="577"/>
      <c r="R13456" s="577"/>
      <c r="S13456" s="577"/>
    </row>
    <row r="13457" spans="3:19">
      <c r="C13457" s="577"/>
      <c r="R13457" s="577"/>
      <c r="S13457" s="577"/>
    </row>
    <row r="13458" spans="3:19">
      <c r="C13458" s="577"/>
      <c r="R13458" s="577"/>
      <c r="S13458" s="577"/>
    </row>
    <row r="13459" spans="3:19">
      <c r="C13459" s="577"/>
      <c r="R13459" s="577"/>
      <c r="S13459" s="577"/>
    </row>
    <row r="13460" spans="3:19">
      <c r="C13460" s="577"/>
      <c r="R13460" s="577"/>
      <c r="S13460" s="577"/>
    </row>
    <row r="13461" spans="3:19">
      <c r="C13461" s="577"/>
      <c r="R13461" s="577"/>
      <c r="S13461" s="577"/>
    </row>
    <row r="13462" spans="3:19">
      <c r="C13462" s="577"/>
      <c r="R13462" s="577"/>
      <c r="S13462" s="577"/>
    </row>
    <row r="13463" spans="3:19">
      <c r="C13463" s="577"/>
      <c r="R13463" s="577"/>
      <c r="S13463" s="577"/>
    </row>
    <row r="13464" spans="3:19">
      <c r="C13464" s="577"/>
      <c r="R13464" s="577"/>
      <c r="S13464" s="577"/>
    </row>
    <row r="13465" spans="3:19">
      <c r="C13465" s="577"/>
      <c r="R13465" s="577"/>
      <c r="S13465" s="577"/>
    </row>
    <row r="13466" spans="3:19">
      <c r="C13466" s="577"/>
      <c r="R13466" s="577"/>
      <c r="S13466" s="577"/>
    </row>
    <row r="13467" spans="3:19">
      <c r="C13467" s="577"/>
      <c r="R13467" s="577"/>
      <c r="S13467" s="577"/>
    </row>
    <row r="13468" spans="3:19">
      <c r="C13468" s="577"/>
      <c r="R13468" s="577"/>
      <c r="S13468" s="577"/>
    </row>
    <row r="13469" spans="3:19">
      <c r="C13469" s="577"/>
      <c r="R13469" s="577"/>
      <c r="S13469" s="577"/>
    </row>
    <row r="13470" spans="3:19">
      <c r="C13470" s="577"/>
      <c r="R13470" s="577"/>
      <c r="S13470" s="577"/>
    </row>
    <row r="13471" spans="3:19">
      <c r="C13471" s="577"/>
      <c r="R13471" s="577"/>
      <c r="S13471" s="577"/>
    </row>
    <row r="13472" spans="3:19">
      <c r="C13472" s="577"/>
      <c r="R13472" s="577"/>
      <c r="S13472" s="577"/>
    </row>
    <row r="13473" spans="3:19">
      <c r="C13473" s="577"/>
      <c r="R13473" s="577"/>
      <c r="S13473" s="577"/>
    </row>
    <row r="13474" spans="3:19">
      <c r="C13474" s="577"/>
      <c r="R13474" s="577"/>
      <c r="S13474" s="577"/>
    </row>
    <row r="13475" spans="3:19">
      <c r="C13475" s="577"/>
      <c r="R13475" s="577"/>
      <c r="S13475" s="577"/>
    </row>
    <row r="13476" spans="3:19">
      <c r="C13476" s="577"/>
      <c r="R13476" s="577"/>
      <c r="S13476" s="577"/>
    </row>
    <row r="13477" spans="3:19">
      <c r="C13477" s="577"/>
      <c r="R13477" s="577"/>
      <c r="S13477" s="577"/>
    </row>
    <row r="13478" spans="3:19">
      <c r="C13478" s="577"/>
      <c r="R13478" s="577"/>
      <c r="S13478" s="577"/>
    </row>
    <row r="13479" spans="3:19">
      <c r="C13479" s="577"/>
      <c r="R13479" s="577"/>
      <c r="S13479" s="577"/>
    </row>
    <row r="13480" spans="3:19">
      <c r="C13480" s="577"/>
      <c r="R13480" s="577"/>
      <c r="S13480" s="577"/>
    </row>
    <row r="13481" spans="3:19">
      <c r="C13481" s="577"/>
      <c r="R13481" s="577"/>
      <c r="S13481" s="577"/>
    </row>
    <row r="13482" spans="3:19">
      <c r="C13482" s="577"/>
      <c r="R13482" s="577"/>
      <c r="S13482" s="577"/>
    </row>
    <row r="13483" spans="3:19">
      <c r="C13483" s="577"/>
      <c r="R13483" s="577"/>
      <c r="S13483" s="577"/>
    </row>
    <row r="13484" spans="3:19">
      <c r="C13484" s="577"/>
      <c r="R13484" s="577"/>
      <c r="S13484" s="577"/>
    </row>
    <row r="13485" spans="3:19">
      <c r="C13485" s="577"/>
      <c r="R13485" s="577"/>
      <c r="S13485" s="577"/>
    </row>
    <row r="13486" spans="3:19">
      <c r="C13486" s="577"/>
      <c r="R13486" s="577"/>
      <c r="S13486" s="577"/>
    </row>
    <row r="13487" spans="3:19">
      <c r="C13487" s="577"/>
      <c r="R13487" s="577"/>
      <c r="S13487" s="577"/>
    </row>
    <row r="13488" spans="3:19">
      <c r="C13488" s="577"/>
      <c r="R13488" s="577"/>
      <c r="S13488" s="577"/>
    </row>
    <row r="13489" spans="3:19">
      <c r="C13489" s="577"/>
      <c r="R13489" s="577"/>
      <c r="S13489" s="577"/>
    </row>
    <row r="13490" spans="3:19">
      <c r="C13490" s="577"/>
      <c r="R13490" s="577"/>
      <c r="S13490" s="577"/>
    </row>
    <row r="13491" spans="3:19">
      <c r="C13491" s="577"/>
      <c r="R13491" s="577"/>
      <c r="S13491" s="577"/>
    </row>
    <row r="13492" spans="3:19">
      <c r="C13492" s="577"/>
      <c r="R13492" s="577"/>
      <c r="S13492" s="577"/>
    </row>
    <row r="13493" spans="3:19">
      <c r="C13493" s="577"/>
      <c r="R13493" s="577"/>
      <c r="S13493" s="577"/>
    </row>
    <row r="13494" spans="3:19">
      <c r="C13494" s="577"/>
      <c r="R13494" s="577"/>
      <c r="S13494" s="577"/>
    </row>
    <row r="13495" spans="3:19">
      <c r="C13495" s="577"/>
      <c r="R13495" s="577"/>
      <c r="S13495" s="577"/>
    </row>
    <row r="13496" spans="3:19">
      <c r="C13496" s="577"/>
      <c r="R13496" s="577"/>
      <c r="S13496" s="577"/>
    </row>
    <row r="13497" spans="3:19">
      <c r="C13497" s="577"/>
      <c r="R13497" s="577"/>
      <c r="S13497" s="577"/>
    </row>
    <row r="13498" spans="3:19">
      <c r="C13498" s="577"/>
      <c r="R13498" s="577"/>
      <c r="S13498" s="577"/>
    </row>
    <row r="13499" spans="3:19">
      <c r="C13499" s="577"/>
      <c r="R13499" s="577"/>
      <c r="S13499" s="577"/>
    </row>
    <row r="13500" spans="3:19">
      <c r="C13500" s="577"/>
      <c r="R13500" s="577"/>
      <c r="S13500" s="577"/>
    </row>
    <row r="13501" spans="3:19">
      <c r="C13501" s="577"/>
      <c r="R13501" s="577"/>
      <c r="S13501" s="577"/>
    </row>
    <row r="13502" spans="3:19">
      <c r="C13502" s="577"/>
      <c r="R13502" s="577"/>
      <c r="S13502" s="577"/>
    </row>
    <row r="13503" spans="3:19">
      <c r="C13503" s="577"/>
      <c r="R13503" s="577"/>
      <c r="S13503" s="577"/>
    </row>
    <row r="13504" spans="3:19">
      <c r="C13504" s="577"/>
      <c r="R13504" s="577"/>
      <c r="S13504" s="577"/>
    </row>
    <row r="13505" spans="3:19">
      <c r="C13505" s="577"/>
      <c r="R13505" s="577"/>
      <c r="S13505" s="577"/>
    </row>
    <row r="13506" spans="3:19">
      <c r="C13506" s="577"/>
      <c r="R13506" s="577"/>
      <c r="S13506" s="577"/>
    </row>
    <row r="13507" spans="3:19">
      <c r="C13507" s="577"/>
      <c r="R13507" s="577"/>
      <c r="S13507" s="577"/>
    </row>
    <row r="13508" spans="3:19">
      <c r="C13508" s="577"/>
      <c r="R13508" s="577"/>
      <c r="S13508" s="577"/>
    </row>
    <row r="13509" spans="3:19">
      <c r="C13509" s="577"/>
      <c r="R13509" s="577"/>
      <c r="S13509" s="577"/>
    </row>
    <row r="13510" spans="3:19">
      <c r="C13510" s="577"/>
      <c r="R13510" s="577"/>
      <c r="S13510" s="577"/>
    </row>
    <row r="13511" spans="3:19">
      <c r="C13511" s="577"/>
      <c r="R13511" s="577"/>
      <c r="S13511" s="577"/>
    </row>
    <row r="13512" spans="3:19">
      <c r="C13512" s="577"/>
      <c r="R13512" s="577"/>
      <c r="S13512" s="577"/>
    </row>
    <row r="13513" spans="3:19">
      <c r="C13513" s="577"/>
      <c r="R13513" s="577"/>
      <c r="S13513" s="577"/>
    </row>
    <row r="13514" spans="3:19">
      <c r="C13514" s="577"/>
      <c r="R13514" s="577"/>
      <c r="S13514" s="577"/>
    </row>
    <row r="13515" spans="3:19">
      <c r="C13515" s="577"/>
      <c r="R13515" s="577"/>
      <c r="S13515" s="577"/>
    </row>
    <row r="13516" spans="3:19">
      <c r="C13516" s="577"/>
      <c r="R13516" s="577"/>
      <c r="S13516" s="577"/>
    </row>
    <row r="13517" spans="3:19">
      <c r="C13517" s="577"/>
      <c r="R13517" s="577"/>
      <c r="S13517" s="577"/>
    </row>
    <row r="13518" spans="3:19">
      <c r="C13518" s="577"/>
      <c r="R13518" s="577"/>
      <c r="S13518" s="577"/>
    </row>
    <row r="13519" spans="3:19">
      <c r="C13519" s="577"/>
      <c r="R13519" s="577"/>
      <c r="S13519" s="577"/>
    </row>
    <row r="13520" spans="3:19">
      <c r="C13520" s="577"/>
      <c r="R13520" s="577"/>
      <c r="S13520" s="577"/>
    </row>
    <row r="13521" spans="3:19">
      <c r="C13521" s="577"/>
      <c r="R13521" s="577"/>
      <c r="S13521" s="577"/>
    </row>
    <row r="13522" spans="3:19">
      <c r="C13522" s="577"/>
      <c r="R13522" s="577"/>
      <c r="S13522" s="577"/>
    </row>
    <row r="13523" spans="3:19">
      <c r="C13523" s="577"/>
      <c r="R13523" s="577"/>
      <c r="S13523" s="577"/>
    </row>
    <row r="13524" spans="3:19">
      <c r="C13524" s="577"/>
      <c r="R13524" s="577"/>
      <c r="S13524" s="577"/>
    </row>
    <row r="13525" spans="3:19">
      <c r="C13525" s="577"/>
      <c r="R13525" s="577"/>
      <c r="S13525" s="577"/>
    </row>
    <row r="13526" spans="3:19">
      <c r="C13526" s="577"/>
      <c r="R13526" s="577"/>
      <c r="S13526" s="577"/>
    </row>
    <row r="13527" spans="3:19">
      <c r="C13527" s="577"/>
      <c r="R13527" s="577"/>
      <c r="S13527" s="577"/>
    </row>
    <row r="13528" spans="3:19">
      <c r="C13528" s="577"/>
      <c r="R13528" s="577"/>
      <c r="S13528" s="577"/>
    </row>
    <row r="13529" spans="3:19">
      <c r="C13529" s="577"/>
      <c r="R13529" s="577"/>
      <c r="S13529" s="577"/>
    </row>
    <row r="13530" spans="3:19">
      <c r="C13530" s="577"/>
      <c r="R13530" s="577"/>
      <c r="S13530" s="577"/>
    </row>
    <row r="13531" spans="3:19">
      <c r="C13531" s="577"/>
      <c r="R13531" s="577"/>
      <c r="S13531" s="577"/>
    </row>
    <row r="13532" spans="3:19">
      <c r="C13532" s="577"/>
      <c r="R13532" s="577"/>
      <c r="S13532" s="577"/>
    </row>
    <row r="13533" spans="3:19">
      <c r="C13533" s="577"/>
      <c r="R13533" s="577"/>
      <c r="S13533" s="577"/>
    </row>
    <row r="13534" spans="3:19">
      <c r="C13534" s="577"/>
      <c r="R13534" s="577"/>
      <c r="S13534" s="577"/>
    </row>
    <row r="13535" spans="3:19">
      <c r="C13535" s="577"/>
      <c r="R13535" s="577"/>
      <c r="S13535" s="577"/>
    </row>
    <row r="13536" spans="3:19">
      <c r="C13536" s="577"/>
      <c r="R13536" s="577"/>
      <c r="S13536" s="577"/>
    </row>
    <row r="13537" spans="3:19">
      <c r="C13537" s="577"/>
      <c r="R13537" s="577"/>
      <c r="S13537" s="577"/>
    </row>
    <row r="13538" spans="3:19">
      <c r="C13538" s="577"/>
      <c r="R13538" s="577"/>
      <c r="S13538" s="577"/>
    </row>
    <row r="13539" spans="3:19">
      <c r="C13539" s="577"/>
      <c r="R13539" s="577"/>
      <c r="S13539" s="577"/>
    </row>
    <row r="13540" spans="3:19">
      <c r="C13540" s="577"/>
      <c r="R13540" s="577"/>
      <c r="S13540" s="577"/>
    </row>
    <row r="13541" spans="3:19">
      <c r="C13541" s="577"/>
      <c r="R13541" s="577"/>
      <c r="S13541" s="577"/>
    </row>
    <row r="13542" spans="3:19">
      <c r="C13542" s="577"/>
      <c r="R13542" s="577"/>
      <c r="S13542" s="577"/>
    </row>
    <row r="13543" spans="3:19">
      <c r="C13543" s="577"/>
      <c r="R13543" s="577"/>
      <c r="S13543" s="577"/>
    </row>
    <row r="13544" spans="3:19">
      <c r="C13544" s="577"/>
      <c r="R13544" s="577"/>
      <c r="S13544" s="577"/>
    </row>
    <row r="13545" spans="3:19">
      <c r="C13545" s="577"/>
      <c r="R13545" s="577"/>
      <c r="S13545" s="577"/>
    </row>
    <row r="13546" spans="3:19">
      <c r="C13546" s="577"/>
      <c r="R13546" s="577"/>
      <c r="S13546" s="577"/>
    </row>
    <row r="13547" spans="3:19">
      <c r="C13547" s="577"/>
      <c r="R13547" s="577"/>
      <c r="S13547" s="577"/>
    </row>
    <row r="13548" spans="3:19">
      <c r="C13548" s="577"/>
      <c r="R13548" s="577"/>
      <c r="S13548" s="577"/>
    </row>
    <row r="13549" spans="3:19">
      <c r="C13549" s="577"/>
      <c r="R13549" s="577"/>
      <c r="S13549" s="577"/>
    </row>
    <row r="13550" spans="3:19">
      <c r="C13550" s="577"/>
      <c r="R13550" s="577"/>
      <c r="S13550" s="577"/>
    </row>
    <row r="13551" spans="3:19">
      <c r="C13551" s="577"/>
      <c r="R13551" s="577"/>
      <c r="S13551" s="577"/>
    </row>
    <row r="13552" spans="3:19">
      <c r="C13552" s="577"/>
      <c r="R13552" s="577"/>
      <c r="S13552" s="577"/>
    </row>
    <row r="13553" spans="3:19">
      <c r="C13553" s="577"/>
      <c r="R13553" s="577"/>
      <c r="S13553" s="577"/>
    </row>
    <row r="13554" spans="3:19">
      <c r="C13554" s="577"/>
      <c r="R13554" s="577"/>
      <c r="S13554" s="577"/>
    </row>
    <row r="13555" spans="3:19">
      <c r="C13555" s="577"/>
      <c r="R13555" s="577"/>
      <c r="S13555" s="577"/>
    </row>
    <row r="13556" spans="3:19">
      <c r="C13556" s="577"/>
      <c r="R13556" s="577"/>
      <c r="S13556" s="577"/>
    </row>
    <row r="13557" spans="3:19">
      <c r="C13557" s="577"/>
      <c r="R13557" s="577"/>
      <c r="S13557" s="577"/>
    </row>
    <row r="13558" spans="3:19">
      <c r="C13558" s="577"/>
      <c r="R13558" s="577"/>
      <c r="S13558" s="577"/>
    </row>
    <row r="13559" spans="3:19">
      <c r="C13559" s="577"/>
      <c r="R13559" s="577"/>
      <c r="S13559" s="577"/>
    </row>
    <row r="13560" spans="3:19">
      <c r="C13560" s="577"/>
      <c r="R13560" s="577"/>
      <c r="S13560" s="577"/>
    </row>
    <row r="13561" spans="3:19">
      <c r="C13561" s="577"/>
      <c r="R13561" s="577"/>
      <c r="S13561" s="577"/>
    </row>
    <row r="13562" spans="3:19">
      <c r="C13562" s="577"/>
      <c r="R13562" s="577"/>
      <c r="S13562" s="577"/>
    </row>
    <row r="13563" spans="3:19">
      <c r="C13563" s="577"/>
      <c r="R13563" s="577"/>
      <c r="S13563" s="577"/>
    </row>
    <row r="13564" spans="3:19">
      <c r="C13564" s="577"/>
      <c r="R13564" s="577"/>
      <c r="S13564" s="577"/>
    </row>
    <row r="13565" spans="3:19">
      <c r="C13565" s="577"/>
      <c r="R13565" s="577"/>
      <c r="S13565" s="577"/>
    </row>
    <row r="13566" spans="3:19">
      <c r="C13566" s="577"/>
      <c r="R13566" s="577"/>
      <c r="S13566" s="577"/>
    </row>
    <row r="13567" spans="3:19">
      <c r="C13567" s="577"/>
      <c r="R13567" s="577"/>
      <c r="S13567" s="577"/>
    </row>
    <row r="13568" spans="3:19">
      <c r="C13568" s="577"/>
      <c r="R13568" s="577"/>
      <c r="S13568" s="577"/>
    </row>
    <row r="13569" spans="3:19">
      <c r="C13569" s="577"/>
      <c r="R13569" s="577"/>
      <c r="S13569" s="577"/>
    </row>
    <row r="13570" spans="3:19">
      <c r="C13570" s="577"/>
      <c r="R13570" s="577"/>
      <c r="S13570" s="577"/>
    </row>
    <row r="13571" spans="3:19">
      <c r="C13571" s="577"/>
      <c r="R13571" s="577"/>
      <c r="S13571" s="577"/>
    </row>
    <row r="13572" spans="3:19">
      <c r="C13572" s="577"/>
      <c r="R13572" s="577"/>
      <c r="S13572" s="577"/>
    </row>
    <row r="13573" spans="3:19">
      <c r="C13573" s="577"/>
      <c r="R13573" s="577"/>
      <c r="S13573" s="577"/>
    </row>
    <row r="13574" spans="3:19">
      <c r="C13574" s="577"/>
      <c r="R13574" s="577"/>
      <c r="S13574" s="577"/>
    </row>
    <row r="13575" spans="3:19">
      <c r="C13575" s="577"/>
      <c r="R13575" s="577"/>
      <c r="S13575" s="577"/>
    </row>
    <row r="13576" spans="3:19">
      <c r="C13576" s="577"/>
      <c r="R13576" s="577"/>
      <c r="S13576" s="577"/>
    </row>
    <row r="13577" spans="3:19">
      <c r="C13577" s="577"/>
      <c r="R13577" s="577"/>
      <c r="S13577" s="577"/>
    </row>
    <row r="13578" spans="3:19">
      <c r="C13578" s="577"/>
      <c r="R13578" s="577"/>
      <c r="S13578" s="577"/>
    </row>
    <row r="13579" spans="3:19">
      <c r="C13579" s="577"/>
      <c r="R13579" s="577"/>
      <c r="S13579" s="577"/>
    </row>
    <row r="13580" spans="3:19">
      <c r="C13580" s="577"/>
      <c r="R13580" s="577"/>
      <c r="S13580" s="577"/>
    </row>
    <row r="13581" spans="3:19">
      <c r="C13581" s="577"/>
      <c r="R13581" s="577"/>
      <c r="S13581" s="577"/>
    </row>
    <row r="13582" spans="3:19">
      <c r="C13582" s="577"/>
      <c r="R13582" s="577"/>
      <c r="S13582" s="577"/>
    </row>
    <row r="13583" spans="3:19">
      <c r="C13583" s="577"/>
      <c r="R13583" s="577"/>
      <c r="S13583" s="577"/>
    </row>
    <row r="13584" spans="3:19">
      <c r="C13584" s="577"/>
      <c r="R13584" s="577"/>
      <c r="S13584" s="577"/>
    </row>
    <row r="13585" spans="3:19">
      <c r="C13585" s="577"/>
      <c r="R13585" s="577"/>
      <c r="S13585" s="577"/>
    </row>
    <row r="13586" spans="3:19">
      <c r="C13586" s="577"/>
      <c r="R13586" s="577"/>
      <c r="S13586" s="577"/>
    </row>
    <row r="13587" spans="3:19">
      <c r="C13587" s="577"/>
      <c r="R13587" s="577"/>
      <c r="S13587" s="577"/>
    </row>
    <row r="13588" spans="3:19">
      <c r="C13588" s="577"/>
      <c r="R13588" s="577"/>
      <c r="S13588" s="577"/>
    </row>
    <row r="13589" spans="3:19">
      <c r="C13589" s="577"/>
      <c r="R13589" s="577"/>
      <c r="S13589" s="577"/>
    </row>
    <row r="13590" spans="3:19">
      <c r="C13590" s="577"/>
      <c r="R13590" s="577"/>
      <c r="S13590" s="577"/>
    </row>
    <row r="13591" spans="3:19">
      <c r="C13591" s="577"/>
      <c r="R13591" s="577"/>
      <c r="S13591" s="577"/>
    </row>
    <row r="13592" spans="3:19">
      <c r="C13592" s="577"/>
      <c r="R13592" s="577"/>
      <c r="S13592" s="577"/>
    </row>
    <row r="13593" spans="3:19">
      <c r="C13593" s="577"/>
      <c r="R13593" s="577"/>
      <c r="S13593" s="577"/>
    </row>
    <row r="13594" spans="3:19">
      <c r="C13594" s="577"/>
      <c r="R13594" s="577"/>
      <c r="S13594" s="577"/>
    </row>
    <row r="13595" spans="3:19">
      <c r="C13595" s="577"/>
      <c r="R13595" s="577"/>
      <c r="S13595" s="577"/>
    </row>
    <row r="13596" spans="3:19">
      <c r="C13596" s="577"/>
      <c r="R13596" s="577"/>
      <c r="S13596" s="577"/>
    </row>
    <row r="13597" spans="3:19">
      <c r="C13597" s="577"/>
      <c r="R13597" s="577"/>
      <c r="S13597" s="577"/>
    </row>
    <row r="13598" spans="3:19">
      <c r="C13598" s="577"/>
      <c r="R13598" s="577"/>
      <c r="S13598" s="577"/>
    </row>
    <row r="13599" spans="3:19">
      <c r="C13599" s="577"/>
      <c r="R13599" s="577"/>
      <c r="S13599" s="577"/>
    </row>
    <row r="13600" spans="3:19">
      <c r="C13600" s="577"/>
      <c r="R13600" s="577"/>
      <c r="S13600" s="577"/>
    </row>
    <row r="13601" spans="3:19">
      <c r="C13601" s="577"/>
      <c r="R13601" s="577"/>
      <c r="S13601" s="577"/>
    </row>
    <row r="13602" spans="3:19">
      <c r="C13602" s="577"/>
      <c r="R13602" s="577"/>
      <c r="S13602" s="577"/>
    </row>
    <row r="13603" spans="3:19">
      <c r="C13603" s="577"/>
      <c r="R13603" s="577"/>
      <c r="S13603" s="577"/>
    </row>
    <row r="13604" spans="3:19">
      <c r="C13604" s="577"/>
      <c r="R13604" s="577"/>
      <c r="S13604" s="577"/>
    </row>
    <row r="13605" spans="3:19">
      <c r="C13605" s="577"/>
      <c r="R13605" s="577"/>
      <c r="S13605" s="577"/>
    </row>
    <row r="13606" spans="3:19">
      <c r="C13606" s="577"/>
      <c r="R13606" s="577"/>
      <c r="S13606" s="577"/>
    </row>
    <row r="13607" spans="3:19">
      <c r="C13607" s="577"/>
      <c r="R13607" s="577"/>
      <c r="S13607" s="577"/>
    </row>
    <row r="13608" spans="3:19">
      <c r="C13608" s="577"/>
      <c r="R13608" s="577"/>
      <c r="S13608" s="577"/>
    </row>
    <row r="13609" spans="3:19">
      <c r="C13609" s="577"/>
      <c r="R13609" s="577"/>
      <c r="S13609" s="577"/>
    </row>
    <row r="13610" spans="3:19">
      <c r="C13610" s="577"/>
      <c r="R13610" s="577"/>
      <c r="S13610" s="577"/>
    </row>
    <row r="13611" spans="3:19">
      <c r="C13611" s="577"/>
      <c r="R13611" s="577"/>
      <c r="S13611" s="577"/>
    </row>
    <row r="13612" spans="3:19">
      <c r="C13612" s="577"/>
      <c r="R13612" s="577"/>
      <c r="S13612" s="577"/>
    </row>
    <row r="13613" spans="3:19">
      <c r="C13613" s="577"/>
      <c r="R13613" s="577"/>
      <c r="S13613" s="577"/>
    </row>
    <row r="13614" spans="3:19">
      <c r="C13614" s="577"/>
      <c r="R13614" s="577"/>
      <c r="S13614" s="577"/>
    </row>
    <row r="13615" spans="3:19">
      <c r="C13615" s="577"/>
      <c r="R13615" s="577"/>
      <c r="S13615" s="577"/>
    </row>
    <row r="13616" spans="3:19">
      <c r="C13616" s="577"/>
      <c r="R13616" s="577"/>
      <c r="S13616" s="577"/>
    </row>
    <row r="13617" spans="3:19">
      <c r="C13617" s="577"/>
      <c r="R13617" s="577"/>
      <c r="S13617" s="577"/>
    </row>
    <row r="13618" spans="3:19">
      <c r="C13618" s="577"/>
      <c r="R13618" s="577"/>
      <c r="S13618" s="577"/>
    </row>
    <row r="13619" spans="3:19">
      <c r="C13619" s="577"/>
      <c r="R13619" s="577"/>
      <c r="S13619" s="577"/>
    </row>
    <row r="13620" spans="3:19">
      <c r="C13620" s="577"/>
      <c r="R13620" s="577"/>
      <c r="S13620" s="577"/>
    </row>
    <row r="13621" spans="3:19">
      <c r="C13621" s="577"/>
      <c r="R13621" s="577"/>
      <c r="S13621" s="577"/>
    </row>
    <row r="13622" spans="3:19">
      <c r="C13622" s="577"/>
      <c r="R13622" s="577"/>
      <c r="S13622" s="577"/>
    </row>
    <row r="13623" spans="3:19">
      <c r="C13623" s="577"/>
      <c r="R13623" s="577"/>
      <c r="S13623" s="577"/>
    </row>
    <row r="13624" spans="3:19">
      <c r="C13624" s="577"/>
      <c r="R13624" s="577"/>
      <c r="S13624" s="577"/>
    </row>
    <row r="13625" spans="3:19">
      <c r="C13625" s="577"/>
      <c r="R13625" s="577"/>
      <c r="S13625" s="577"/>
    </row>
    <row r="13626" spans="3:19">
      <c r="C13626" s="577"/>
      <c r="R13626" s="577"/>
      <c r="S13626" s="577"/>
    </row>
    <row r="13627" spans="3:19">
      <c r="C13627" s="577"/>
      <c r="R13627" s="577"/>
      <c r="S13627" s="577"/>
    </row>
    <row r="13628" spans="3:19">
      <c r="C13628" s="577"/>
      <c r="R13628" s="577"/>
      <c r="S13628" s="577"/>
    </row>
    <row r="13629" spans="3:19">
      <c r="C13629" s="577"/>
      <c r="R13629" s="577"/>
      <c r="S13629" s="577"/>
    </row>
    <row r="13630" spans="3:19">
      <c r="C13630" s="577"/>
      <c r="R13630" s="577"/>
      <c r="S13630" s="577"/>
    </row>
    <row r="13631" spans="3:19">
      <c r="C13631" s="577"/>
      <c r="R13631" s="577"/>
      <c r="S13631" s="577"/>
    </row>
    <row r="13632" spans="3:19">
      <c r="C13632" s="577"/>
      <c r="R13632" s="577"/>
      <c r="S13632" s="577"/>
    </row>
    <row r="13633" spans="3:19">
      <c r="C13633" s="577"/>
      <c r="R13633" s="577"/>
      <c r="S13633" s="577"/>
    </row>
    <row r="13634" spans="3:19">
      <c r="C13634" s="577"/>
      <c r="R13634" s="577"/>
      <c r="S13634" s="577"/>
    </row>
    <row r="13635" spans="3:19">
      <c r="C13635" s="577"/>
      <c r="R13635" s="577"/>
      <c r="S13635" s="577"/>
    </row>
    <row r="13636" spans="3:19">
      <c r="C13636" s="577"/>
      <c r="R13636" s="577"/>
      <c r="S13636" s="577"/>
    </row>
    <row r="13637" spans="3:19">
      <c r="C13637" s="577"/>
      <c r="R13637" s="577"/>
      <c r="S13637" s="577"/>
    </row>
    <row r="13638" spans="3:19">
      <c r="C13638" s="577"/>
      <c r="R13638" s="577"/>
      <c r="S13638" s="577"/>
    </row>
    <row r="13639" spans="3:19">
      <c r="C13639" s="577"/>
      <c r="R13639" s="577"/>
      <c r="S13639" s="577"/>
    </row>
    <row r="13640" spans="3:19">
      <c r="C13640" s="577"/>
      <c r="R13640" s="577"/>
      <c r="S13640" s="577"/>
    </row>
    <row r="13641" spans="3:19">
      <c r="C13641" s="577"/>
      <c r="R13641" s="577"/>
      <c r="S13641" s="577"/>
    </row>
    <row r="13642" spans="3:19">
      <c r="C13642" s="577"/>
      <c r="R13642" s="577"/>
      <c r="S13642" s="577"/>
    </row>
    <row r="13643" spans="3:19">
      <c r="C13643" s="577"/>
      <c r="R13643" s="577"/>
      <c r="S13643" s="577"/>
    </row>
    <row r="13644" spans="3:19">
      <c r="C13644" s="577"/>
      <c r="R13644" s="577"/>
      <c r="S13644" s="577"/>
    </row>
    <row r="13645" spans="3:19">
      <c r="C13645" s="577"/>
      <c r="R13645" s="577"/>
      <c r="S13645" s="577"/>
    </row>
    <row r="13646" spans="3:19">
      <c r="C13646" s="577"/>
      <c r="R13646" s="577"/>
      <c r="S13646" s="577"/>
    </row>
    <row r="13647" spans="3:19">
      <c r="C13647" s="577"/>
      <c r="R13647" s="577"/>
      <c r="S13647" s="577"/>
    </row>
    <row r="13648" spans="3:19">
      <c r="C13648" s="577"/>
      <c r="R13648" s="577"/>
      <c r="S13648" s="577"/>
    </row>
    <row r="13649" spans="3:19">
      <c r="C13649" s="577"/>
      <c r="R13649" s="577"/>
      <c r="S13649" s="577"/>
    </row>
    <row r="13650" spans="3:19">
      <c r="C13650" s="577"/>
      <c r="R13650" s="577"/>
      <c r="S13650" s="577"/>
    </row>
    <row r="13651" spans="3:19">
      <c r="C13651" s="577"/>
      <c r="R13651" s="577"/>
      <c r="S13651" s="577"/>
    </row>
    <row r="13652" spans="3:19">
      <c r="C13652" s="577"/>
      <c r="R13652" s="577"/>
      <c r="S13652" s="577"/>
    </row>
    <row r="13653" spans="3:19">
      <c r="C13653" s="577"/>
      <c r="R13653" s="577"/>
      <c r="S13653" s="577"/>
    </row>
    <row r="13654" spans="3:19">
      <c r="C13654" s="577"/>
      <c r="R13654" s="577"/>
      <c r="S13654" s="577"/>
    </row>
    <row r="13655" spans="3:19">
      <c r="C13655" s="577"/>
      <c r="R13655" s="577"/>
      <c r="S13655" s="577"/>
    </row>
    <row r="13656" spans="3:19">
      <c r="C13656" s="577"/>
      <c r="R13656" s="577"/>
      <c r="S13656" s="577"/>
    </row>
    <row r="13657" spans="3:19">
      <c r="C13657" s="577"/>
      <c r="R13657" s="577"/>
      <c r="S13657" s="577"/>
    </row>
    <row r="13658" spans="3:19">
      <c r="C13658" s="577"/>
      <c r="R13658" s="577"/>
      <c r="S13658" s="577"/>
    </row>
    <row r="13659" spans="3:19">
      <c r="C13659" s="577"/>
      <c r="R13659" s="577"/>
      <c r="S13659" s="577"/>
    </row>
    <row r="13660" spans="3:19">
      <c r="C13660" s="577"/>
      <c r="R13660" s="577"/>
      <c r="S13660" s="577"/>
    </row>
    <row r="13661" spans="3:19">
      <c r="C13661" s="577"/>
      <c r="R13661" s="577"/>
      <c r="S13661" s="577"/>
    </row>
    <row r="13662" spans="3:19">
      <c r="C13662" s="577"/>
      <c r="R13662" s="577"/>
      <c r="S13662" s="577"/>
    </row>
    <row r="13663" spans="3:19">
      <c r="C13663" s="577"/>
      <c r="R13663" s="577"/>
      <c r="S13663" s="577"/>
    </row>
    <row r="13664" spans="3:19">
      <c r="C13664" s="577"/>
      <c r="R13664" s="577"/>
      <c r="S13664" s="577"/>
    </row>
    <row r="13665" spans="3:19">
      <c r="C13665" s="577"/>
      <c r="R13665" s="577"/>
      <c r="S13665" s="577"/>
    </row>
    <row r="13666" spans="3:19">
      <c r="C13666" s="577"/>
      <c r="R13666" s="577"/>
      <c r="S13666" s="577"/>
    </row>
    <row r="13667" spans="3:19">
      <c r="C13667" s="577"/>
      <c r="R13667" s="577"/>
      <c r="S13667" s="577"/>
    </row>
    <row r="13668" spans="3:19">
      <c r="C13668" s="577"/>
      <c r="R13668" s="577"/>
      <c r="S13668" s="577"/>
    </row>
    <row r="13669" spans="3:19">
      <c r="C13669" s="577"/>
      <c r="R13669" s="577"/>
      <c r="S13669" s="577"/>
    </row>
    <row r="13670" spans="3:19">
      <c r="C13670" s="577"/>
      <c r="R13670" s="577"/>
      <c r="S13670" s="577"/>
    </row>
    <row r="13671" spans="3:19">
      <c r="C13671" s="577"/>
      <c r="R13671" s="577"/>
      <c r="S13671" s="577"/>
    </row>
    <row r="13672" spans="3:19">
      <c r="C13672" s="577"/>
      <c r="R13672" s="577"/>
      <c r="S13672" s="577"/>
    </row>
    <row r="13673" spans="3:19">
      <c r="C13673" s="577"/>
      <c r="R13673" s="577"/>
      <c r="S13673" s="577"/>
    </row>
    <row r="13674" spans="3:19">
      <c r="C13674" s="577"/>
      <c r="R13674" s="577"/>
      <c r="S13674" s="577"/>
    </row>
    <row r="13675" spans="3:19">
      <c r="C13675" s="577"/>
      <c r="R13675" s="577"/>
      <c r="S13675" s="577"/>
    </row>
    <row r="13676" spans="3:19">
      <c r="C13676" s="577"/>
      <c r="R13676" s="577"/>
      <c r="S13676" s="577"/>
    </row>
    <row r="13677" spans="3:19">
      <c r="C13677" s="577"/>
      <c r="R13677" s="577"/>
      <c r="S13677" s="577"/>
    </row>
    <row r="13678" spans="3:19">
      <c r="C13678" s="577"/>
      <c r="R13678" s="577"/>
      <c r="S13678" s="577"/>
    </row>
    <row r="13679" spans="3:19">
      <c r="C13679" s="577"/>
      <c r="R13679" s="577"/>
      <c r="S13679" s="577"/>
    </row>
    <row r="13680" spans="3:19">
      <c r="C13680" s="577"/>
      <c r="R13680" s="577"/>
      <c r="S13680" s="577"/>
    </row>
    <row r="13681" spans="3:19">
      <c r="C13681" s="577"/>
      <c r="R13681" s="577"/>
      <c r="S13681" s="577"/>
    </row>
    <row r="13682" spans="3:19">
      <c r="C13682" s="577"/>
      <c r="R13682" s="577"/>
      <c r="S13682" s="577"/>
    </row>
    <row r="13683" spans="3:19">
      <c r="C13683" s="577"/>
      <c r="R13683" s="577"/>
      <c r="S13683" s="577"/>
    </row>
    <row r="13684" spans="3:19">
      <c r="C13684" s="577"/>
      <c r="R13684" s="577"/>
      <c r="S13684" s="577"/>
    </row>
    <row r="13685" spans="3:19">
      <c r="C13685" s="577"/>
      <c r="R13685" s="577"/>
      <c r="S13685" s="577"/>
    </row>
    <row r="13686" spans="3:19">
      <c r="C13686" s="577"/>
      <c r="R13686" s="577"/>
      <c r="S13686" s="577"/>
    </row>
    <row r="13687" spans="3:19">
      <c r="C13687" s="577"/>
      <c r="R13687" s="577"/>
      <c r="S13687" s="577"/>
    </row>
    <row r="13688" spans="3:19">
      <c r="C13688" s="577"/>
      <c r="R13688" s="577"/>
      <c r="S13688" s="577"/>
    </row>
    <row r="13689" spans="3:19">
      <c r="C13689" s="577"/>
      <c r="R13689" s="577"/>
      <c r="S13689" s="577"/>
    </row>
    <row r="13690" spans="3:19">
      <c r="C13690" s="577"/>
      <c r="R13690" s="577"/>
      <c r="S13690" s="577"/>
    </row>
    <row r="13691" spans="3:19">
      <c r="C13691" s="577"/>
      <c r="R13691" s="577"/>
      <c r="S13691" s="577"/>
    </row>
    <row r="13692" spans="3:19">
      <c r="C13692" s="577"/>
      <c r="R13692" s="577"/>
      <c r="S13692" s="577"/>
    </row>
    <row r="13693" spans="3:19">
      <c r="C13693" s="577"/>
      <c r="R13693" s="577"/>
      <c r="S13693" s="577"/>
    </row>
    <row r="13694" spans="3:19">
      <c r="C13694" s="577"/>
      <c r="R13694" s="577"/>
      <c r="S13694" s="577"/>
    </row>
    <row r="13695" spans="3:19">
      <c r="C13695" s="577"/>
      <c r="R13695" s="577"/>
      <c r="S13695" s="577"/>
    </row>
    <row r="13696" spans="3:19">
      <c r="C13696" s="577"/>
      <c r="R13696" s="577"/>
      <c r="S13696" s="577"/>
    </row>
    <row r="13697" spans="3:19">
      <c r="C13697" s="577"/>
      <c r="R13697" s="577"/>
      <c r="S13697" s="577"/>
    </row>
    <row r="13698" spans="3:19">
      <c r="C13698" s="577"/>
      <c r="R13698" s="577"/>
      <c r="S13698" s="577"/>
    </row>
    <row r="13699" spans="3:19">
      <c r="C13699" s="577"/>
      <c r="R13699" s="577"/>
      <c r="S13699" s="577"/>
    </row>
    <row r="13700" spans="3:19">
      <c r="C13700" s="577"/>
      <c r="R13700" s="577"/>
      <c r="S13700" s="577"/>
    </row>
    <row r="13701" spans="3:19">
      <c r="C13701" s="577"/>
      <c r="R13701" s="577"/>
      <c r="S13701" s="577"/>
    </row>
    <row r="13702" spans="3:19">
      <c r="C13702" s="577"/>
      <c r="R13702" s="577"/>
      <c r="S13702" s="577"/>
    </row>
    <row r="13703" spans="3:19">
      <c r="C13703" s="577"/>
      <c r="R13703" s="577"/>
      <c r="S13703" s="577"/>
    </row>
    <row r="13704" spans="3:19">
      <c r="C13704" s="577"/>
      <c r="R13704" s="577"/>
      <c r="S13704" s="577"/>
    </row>
    <row r="13705" spans="3:19">
      <c r="C13705" s="577"/>
      <c r="R13705" s="577"/>
      <c r="S13705" s="577"/>
    </row>
    <row r="13706" spans="3:19">
      <c r="C13706" s="577"/>
      <c r="R13706" s="577"/>
      <c r="S13706" s="577"/>
    </row>
    <row r="13707" spans="3:19">
      <c r="C13707" s="577"/>
      <c r="R13707" s="577"/>
      <c r="S13707" s="577"/>
    </row>
    <row r="13708" spans="3:19">
      <c r="C13708" s="577"/>
      <c r="R13708" s="577"/>
      <c r="S13708" s="577"/>
    </row>
    <row r="13709" spans="3:19">
      <c r="C13709" s="577"/>
      <c r="R13709" s="577"/>
      <c r="S13709" s="577"/>
    </row>
    <row r="13710" spans="3:19">
      <c r="C13710" s="577"/>
      <c r="R13710" s="577"/>
      <c r="S13710" s="577"/>
    </row>
    <row r="13711" spans="3:19">
      <c r="C13711" s="577"/>
      <c r="R13711" s="577"/>
      <c r="S13711" s="577"/>
    </row>
    <row r="13712" spans="3:19">
      <c r="C13712" s="577"/>
      <c r="R13712" s="577"/>
      <c r="S13712" s="577"/>
    </row>
    <row r="13713" spans="3:19">
      <c r="C13713" s="577"/>
      <c r="R13713" s="577"/>
      <c r="S13713" s="577"/>
    </row>
    <row r="13714" spans="3:19">
      <c r="C13714" s="577"/>
      <c r="R13714" s="577"/>
      <c r="S13714" s="577"/>
    </row>
    <row r="13715" spans="3:19">
      <c r="C13715" s="577"/>
      <c r="R13715" s="577"/>
      <c r="S13715" s="577"/>
    </row>
    <row r="13716" spans="3:19">
      <c r="C13716" s="577"/>
      <c r="R13716" s="577"/>
      <c r="S13716" s="577"/>
    </row>
    <row r="13717" spans="3:19">
      <c r="C13717" s="577"/>
      <c r="R13717" s="577"/>
      <c r="S13717" s="577"/>
    </row>
    <row r="13718" spans="3:19">
      <c r="C13718" s="577"/>
      <c r="R13718" s="577"/>
      <c r="S13718" s="577"/>
    </row>
    <row r="13719" spans="3:19">
      <c r="C13719" s="577"/>
      <c r="R13719" s="577"/>
      <c r="S13719" s="577"/>
    </row>
    <row r="13720" spans="3:19">
      <c r="C13720" s="577"/>
      <c r="R13720" s="577"/>
      <c r="S13720" s="577"/>
    </row>
    <row r="13721" spans="3:19">
      <c r="C13721" s="577"/>
      <c r="R13721" s="577"/>
      <c r="S13721" s="577"/>
    </row>
    <row r="13722" spans="3:19">
      <c r="C13722" s="577"/>
      <c r="R13722" s="577"/>
      <c r="S13722" s="577"/>
    </row>
    <row r="13723" spans="3:19">
      <c r="C13723" s="577"/>
      <c r="R13723" s="577"/>
      <c r="S13723" s="577"/>
    </row>
    <row r="13724" spans="3:19">
      <c r="C13724" s="577"/>
      <c r="R13724" s="577"/>
      <c r="S13724" s="577"/>
    </row>
    <row r="13725" spans="3:19">
      <c r="C13725" s="577"/>
      <c r="R13725" s="577"/>
      <c r="S13725" s="577"/>
    </row>
    <row r="13726" spans="3:19">
      <c r="C13726" s="577"/>
      <c r="R13726" s="577"/>
      <c r="S13726" s="577"/>
    </row>
    <row r="13727" spans="3:19">
      <c r="C13727" s="577"/>
      <c r="R13727" s="577"/>
      <c r="S13727" s="577"/>
    </row>
    <row r="13728" spans="3:19">
      <c r="C13728" s="577"/>
      <c r="R13728" s="577"/>
      <c r="S13728" s="577"/>
    </row>
    <row r="13729" spans="3:19">
      <c r="C13729" s="577"/>
      <c r="R13729" s="577"/>
      <c r="S13729" s="577"/>
    </row>
    <row r="13730" spans="3:19">
      <c r="C13730" s="577"/>
      <c r="R13730" s="577"/>
      <c r="S13730" s="577"/>
    </row>
    <row r="13731" spans="3:19">
      <c r="C13731" s="577"/>
      <c r="R13731" s="577"/>
      <c r="S13731" s="577"/>
    </row>
    <row r="13732" spans="3:19">
      <c r="C13732" s="577"/>
      <c r="R13732" s="577"/>
      <c r="S13732" s="577"/>
    </row>
    <row r="13733" spans="3:19">
      <c r="C13733" s="577"/>
      <c r="R13733" s="577"/>
      <c r="S13733" s="577"/>
    </row>
    <row r="13734" spans="3:19">
      <c r="C13734" s="577"/>
      <c r="R13734" s="577"/>
      <c r="S13734" s="577"/>
    </row>
    <row r="13735" spans="3:19">
      <c r="C13735" s="577"/>
      <c r="R13735" s="577"/>
      <c r="S13735" s="577"/>
    </row>
    <row r="13736" spans="3:19">
      <c r="C13736" s="577"/>
      <c r="R13736" s="577"/>
      <c r="S13736" s="577"/>
    </row>
    <row r="13737" spans="3:19">
      <c r="C13737" s="577"/>
      <c r="R13737" s="577"/>
      <c r="S13737" s="577"/>
    </row>
    <row r="13738" spans="3:19">
      <c r="C13738" s="577"/>
      <c r="R13738" s="577"/>
      <c r="S13738" s="577"/>
    </row>
    <row r="13739" spans="3:19">
      <c r="C13739" s="577"/>
      <c r="R13739" s="577"/>
      <c r="S13739" s="577"/>
    </row>
    <row r="13740" spans="3:19">
      <c r="C13740" s="577"/>
      <c r="R13740" s="577"/>
      <c r="S13740" s="577"/>
    </row>
    <row r="13741" spans="3:19">
      <c r="C13741" s="577"/>
      <c r="R13741" s="577"/>
      <c r="S13741" s="577"/>
    </row>
    <row r="13742" spans="3:19">
      <c r="C13742" s="577"/>
      <c r="R13742" s="577"/>
      <c r="S13742" s="577"/>
    </row>
    <row r="13743" spans="3:19">
      <c r="C13743" s="577"/>
      <c r="R13743" s="577"/>
      <c r="S13743" s="577"/>
    </row>
    <row r="13744" spans="3:19">
      <c r="C13744" s="577"/>
      <c r="R13744" s="577"/>
      <c r="S13744" s="577"/>
    </row>
    <row r="13745" spans="3:19">
      <c r="C13745" s="577"/>
      <c r="R13745" s="577"/>
      <c r="S13745" s="577"/>
    </row>
    <row r="13746" spans="3:19">
      <c r="C13746" s="577"/>
      <c r="R13746" s="577"/>
      <c r="S13746" s="577"/>
    </row>
    <row r="13747" spans="3:19">
      <c r="C13747" s="577"/>
      <c r="R13747" s="577"/>
      <c r="S13747" s="577"/>
    </row>
    <row r="13748" spans="3:19">
      <c r="C13748" s="577"/>
      <c r="R13748" s="577"/>
      <c r="S13748" s="577"/>
    </row>
    <row r="13749" spans="3:19">
      <c r="C13749" s="577"/>
      <c r="R13749" s="577"/>
      <c r="S13749" s="577"/>
    </row>
    <row r="13750" spans="3:19">
      <c r="C13750" s="577"/>
      <c r="R13750" s="577"/>
      <c r="S13750" s="577"/>
    </row>
    <row r="13751" spans="3:19">
      <c r="C13751" s="577"/>
      <c r="R13751" s="577"/>
      <c r="S13751" s="577"/>
    </row>
    <row r="13752" spans="3:19">
      <c r="C13752" s="577"/>
      <c r="R13752" s="577"/>
      <c r="S13752" s="577"/>
    </row>
    <row r="13753" spans="3:19">
      <c r="C13753" s="577"/>
      <c r="R13753" s="577"/>
      <c r="S13753" s="577"/>
    </row>
    <row r="13754" spans="3:19">
      <c r="C13754" s="577"/>
      <c r="R13754" s="577"/>
      <c r="S13754" s="577"/>
    </row>
    <row r="13755" spans="3:19">
      <c r="C13755" s="577"/>
      <c r="R13755" s="577"/>
      <c r="S13755" s="577"/>
    </row>
    <row r="13756" spans="3:19">
      <c r="C13756" s="577"/>
      <c r="R13756" s="577"/>
      <c r="S13756" s="577"/>
    </row>
    <row r="13757" spans="3:19">
      <c r="C13757" s="577"/>
      <c r="R13757" s="577"/>
      <c r="S13757" s="577"/>
    </row>
    <row r="13758" spans="3:19">
      <c r="C13758" s="577"/>
      <c r="R13758" s="577"/>
      <c r="S13758" s="577"/>
    </row>
    <row r="13759" spans="3:19">
      <c r="C13759" s="577"/>
      <c r="R13759" s="577"/>
      <c r="S13759" s="577"/>
    </row>
    <row r="13760" spans="3:19">
      <c r="C13760" s="577"/>
      <c r="R13760" s="577"/>
      <c r="S13760" s="577"/>
    </row>
    <row r="13761" spans="3:19">
      <c r="C13761" s="577"/>
      <c r="R13761" s="577"/>
      <c r="S13761" s="577"/>
    </row>
    <row r="13762" spans="3:19">
      <c r="C13762" s="577"/>
      <c r="R13762" s="577"/>
      <c r="S13762" s="577"/>
    </row>
    <row r="13763" spans="3:19">
      <c r="C13763" s="577"/>
      <c r="R13763" s="577"/>
      <c r="S13763" s="577"/>
    </row>
    <row r="13764" spans="3:19">
      <c r="C13764" s="577"/>
      <c r="R13764" s="577"/>
      <c r="S13764" s="577"/>
    </row>
    <row r="13765" spans="3:19">
      <c r="C13765" s="577"/>
      <c r="R13765" s="577"/>
      <c r="S13765" s="577"/>
    </row>
    <row r="13766" spans="3:19">
      <c r="C13766" s="577"/>
      <c r="R13766" s="577"/>
      <c r="S13766" s="577"/>
    </row>
    <row r="13767" spans="3:19">
      <c r="C13767" s="577"/>
      <c r="R13767" s="577"/>
      <c r="S13767" s="577"/>
    </row>
    <row r="13768" spans="3:19">
      <c r="C13768" s="577"/>
      <c r="R13768" s="577"/>
      <c r="S13768" s="577"/>
    </row>
    <row r="13769" spans="3:19">
      <c r="C13769" s="577"/>
      <c r="R13769" s="577"/>
      <c r="S13769" s="577"/>
    </row>
    <row r="13770" spans="3:19">
      <c r="C13770" s="577"/>
      <c r="R13770" s="577"/>
      <c r="S13770" s="577"/>
    </row>
    <row r="13771" spans="3:19">
      <c r="C13771" s="577"/>
      <c r="R13771" s="577"/>
      <c r="S13771" s="577"/>
    </row>
    <row r="13772" spans="3:19">
      <c r="C13772" s="577"/>
      <c r="R13772" s="577"/>
      <c r="S13772" s="577"/>
    </row>
    <row r="13773" spans="3:19">
      <c r="C13773" s="577"/>
      <c r="R13773" s="577"/>
      <c r="S13773" s="577"/>
    </row>
    <row r="13774" spans="3:19">
      <c r="C13774" s="577"/>
      <c r="R13774" s="577"/>
      <c r="S13774" s="577"/>
    </row>
    <row r="13775" spans="3:19">
      <c r="C13775" s="577"/>
      <c r="R13775" s="577"/>
      <c r="S13775" s="577"/>
    </row>
    <row r="13776" spans="3:19">
      <c r="C13776" s="577"/>
      <c r="R13776" s="577"/>
      <c r="S13776" s="577"/>
    </row>
    <row r="13777" spans="3:19">
      <c r="C13777" s="577"/>
      <c r="R13777" s="577"/>
      <c r="S13777" s="577"/>
    </row>
    <row r="13778" spans="3:19">
      <c r="C13778" s="577"/>
      <c r="R13778" s="577"/>
      <c r="S13778" s="577"/>
    </row>
    <row r="13779" spans="3:19">
      <c r="C13779" s="577"/>
      <c r="R13779" s="577"/>
      <c r="S13779" s="577"/>
    </row>
    <row r="13780" spans="3:19">
      <c r="C13780" s="577"/>
      <c r="R13780" s="577"/>
      <c r="S13780" s="577"/>
    </row>
    <row r="13781" spans="3:19">
      <c r="C13781" s="577"/>
      <c r="R13781" s="577"/>
      <c r="S13781" s="577"/>
    </row>
    <row r="13782" spans="3:19">
      <c r="C13782" s="577"/>
      <c r="R13782" s="577"/>
      <c r="S13782" s="577"/>
    </row>
    <row r="13783" spans="3:19">
      <c r="C13783" s="577"/>
      <c r="R13783" s="577"/>
      <c r="S13783" s="577"/>
    </row>
    <row r="13784" spans="3:19">
      <c r="C13784" s="577"/>
      <c r="R13784" s="577"/>
      <c r="S13784" s="577"/>
    </row>
    <row r="13785" spans="3:19">
      <c r="C13785" s="577"/>
      <c r="R13785" s="577"/>
      <c r="S13785" s="577"/>
    </row>
    <row r="13786" spans="3:19">
      <c r="C13786" s="577"/>
      <c r="R13786" s="577"/>
      <c r="S13786" s="577"/>
    </row>
    <row r="13787" spans="3:19">
      <c r="C13787" s="577"/>
      <c r="R13787" s="577"/>
      <c r="S13787" s="577"/>
    </row>
    <row r="13788" spans="3:19">
      <c r="C13788" s="577"/>
      <c r="R13788" s="577"/>
      <c r="S13788" s="577"/>
    </row>
    <row r="13789" spans="3:19">
      <c r="C13789" s="577"/>
      <c r="R13789" s="577"/>
      <c r="S13789" s="577"/>
    </row>
    <row r="13790" spans="3:19">
      <c r="C13790" s="577"/>
      <c r="R13790" s="577"/>
      <c r="S13790" s="577"/>
    </row>
    <row r="13791" spans="3:19">
      <c r="C13791" s="577"/>
      <c r="R13791" s="577"/>
      <c r="S13791" s="577"/>
    </row>
    <row r="13792" spans="3:19">
      <c r="C13792" s="577"/>
      <c r="R13792" s="577"/>
      <c r="S13792" s="577"/>
    </row>
    <row r="13793" spans="3:19">
      <c r="C13793" s="577"/>
      <c r="R13793" s="577"/>
      <c r="S13793" s="577"/>
    </row>
    <row r="13794" spans="3:19">
      <c r="C13794" s="577"/>
      <c r="R13794" s="577"/>
      <c r="S13794" s="577"/>
    </row>
    <row r="13795" spans="3:19">
      <c r="C13795" s="577"/>
      <c r="R13795" s="577"/>
      <c r="S13795" s="577"/>
    </row>
    <row r="13796" spans="3:19">
      <c r="C13796" s="577"/>
      <c r="R13796" s="577"/>
      <c r="S13796" s="577"/>
    </row>
    <row r="13797" spans="3:19">
      <c r="C13797" s="577"/>
      <c r="R13797" s="577"/>
      <c r="S13797" s="577"/>
    </row>
    <row r="13798" spans="3:19">
      <c r="C13798" s="577"/>
      <c r="R13798" s="577"/>
      <c r="S13798" s="577"/>
    </row>
    <row r="13799" spans="3:19">
      <c r="C13799" s="577"/>
      <c r="R13799" s="577"/>
      <c r="S13799" s="577"/>
    </row>
    <row r="13800" spans="3:19">
      <c r="C13800" s="577"/>
      <c r="R13800" s="577"/>
      <c r="S13800" s="577"/>
    </row>
    <row r="13801" spans="3:19">
      <c r="C13801" s="577"/>
      <c r="R13801" s="577"/>
      <c r="S13801" s="577"/>
    </row>
    <row r="13802" spans="3:19">
      <c r="C13802" s="577"/>
      <c r="R13802" s="577"/>
      <c r="S13802" s="577"/>
    </row>
    <row r="13803" spans="3:19">
      <c r="C13803" s="577"/>
      <c r="R13803" s="577"/>
      <c r="S13803" s="577"/>
    </row>
    <row r="13804" spans="3:19">
      <c r="C13804" s="577"/>
      <c r="R13804" s="577"/>
      <c r="S13804" s="577"/>
    </row>
    <row r="13805" spans="3:19">
      <c r="C13805" s="577"/>
      <c r="R13805" s="577"/>
      <c r="S13805" s="577"/>
    </row>
    <row r="13806" spans="3:19">
      <c r="C13806" s="577"/>
      <c r="R13806" s="577"/>
      <c r="S13806" s="577"/>
    </row>
    <row r="13807" spans="3:19">
      <c r="C13807" s="577"/>
      <c r="R13807" s="577"/>
      <c r="S13807" s="577"/>
    </row>
    <row r="13808" spans="3:19">
      <c r="C13808" s="577"/>
      <c r="R13808" s="577"/>
      <c r="S13808" s="577"/>
    </row>
    <row r="13809" spans="3:19">
      <c r="C13809" s="577"/>
      <c r="R13809" s="577"/>
      <c r="S13809" s="577"/>
    </row>
    <row r="13810" spans="3:19">
      <c r="C13810" s="577"/>
      <c r="R13810" s="577"/>
      <c r="S13810" s="577"/>
    </row>
    <row r="13811" spans="3:19">
      <c r="C13811" s="577"/>
      <c r="R13811" s="577"/>
      <c r="S13811" s="577"/>
    </row>
    <row r="13812" spans="3:19">
      <c r="C13812" s="577"/>
      <c r="R13812" s="577"/>
      <c r="S13812" s="577"/>
    </row>
    <row r="13813" spans="3:19">
      <c r="C13813" s="577"/>
      <c r="R13813" s="577"/>
      <c r="S13813" s="577"/>
    </row>
    <row r="13814" spans="3:19">
      <c r="C13814" s="577"/>
      <c r="R13814" s="577"/>
      <c r="S13814" s="577"/>
    </row>
    <row r="13815" spans="3:19">
      <c r="C13815" s="577"/>
      <c r="R13815" s="577"/>
      <c r="S13815" s="577"/>
    </row>
    <row r="13816" spans="3:19">
      <c r="C13816" s="577"/>
      <c r="R13816" s="577"/>
      <c r="S13816" s="577"/>
    </row>
    <row r="13817" spans="3:19">
      <c r="C13817" s="577"/>
      <c r="R13817" s="577"/>
      <c r="S13817" s="577"/>
    </row>
    <row r="13818" spans="3:19">
      <c r="C13818" s="577"/>
      <c r="R13818" s="577"/>
      <c r="S13818" s="577"/>
    </row>
    <row r="13819" spans="3:19">
      <c r="C13819" s="577"/>
      <c r="R13819" s="577"/>
      <c r="S13819" s="577"/>
    </row>
    <row r="13820" spans="3:19">
      <c r="C13820" s="577"/>
      <c r="R13820" s="577"/>
      <c r="S13820" s="577"/>
    </row>
    <row r="13821" spans="3:19">
      <c r="C13821" s="577"/>
      <c r="R13821" s="577"/>
      <c r="S13821" s="577"/>
    </row>
    <row r="13822" spans="3:19">
      <c r="C13822" s="577"/>
      <c r="R13822" s="577"/>
      <c r="S13822" s="577"/>
    </row>
    <row r="13823" spans="3:19">
      <c r="C13823" s="577"/>
      <c r="R13823" s="577"/>
      <c r="S13823" s="577"/>
    </row>
    <row r="13824" spans="3:19">
      <c r="C13824" s="577"/>
      <c r="R13824" s="577"/>
      <c r="S13824" s="577"/>
    </row>
    <row r="13825" spans="3:19">
      <c r="C13825" s="577"/>
      <c r="R13825" s="577"/>
      <c r="S13825" s="577"/>
    </row>
    <row r="13826" spans="3:19">
      <c r="C13826" s="577"/>
      <c r="R13826" s="577"/>
      <c r="S13826" s="577"/>
    </row>
    <row r="13827" spans="3:19">
      <c r="C13827" s="577"/>
      <c r="R13827" s="577"/>
      <c r="S13827" s="577"/>
    </row>
    <row r="13828" spans="3:19">
      <c r="C13828" s="577"/>
      <c r="R13828" s="577"/>
      <c r="S13828" s="577"/>
    </row>
    <row r="13829" spans="3:19">
      <c r="C13829" s="577"/>
      <c r="R13829" s="577"/>
      <c r="S13829" s="577"/>
    </row>
    <row r="13830" spans="3:19">
      <c r="C13830" s="577"/>
      <c r="R13830" s="577"/>
      <c r="S13830" s="577"/>
    </row>
    <row r="13831" spans="3:19">
      <c r="C13831" s="577"/>
      <c r="R13831" s="577"/>
      <c r="S13831" s="577"/>
    </row>
    <row r="13832" spans="3:19">
      <c r="C13832" s="577"/>
      <c r="R13832" s="577"/>
      <c r="S13832" s="577"/>
    </row>
    <row r="13833" spans="3:19">
      <c r="C13833" s="577"/>
      <c r="R13833" s="577"/>
      <c r="S13833" s="577"/>
    </row>
    <row r="13834" spans="3:19">
      <c r="C13834" s="577"/>
      <c r="R13834" s="577"/>
      <c r="S13834" s="577"/>
    </row>
    <row r="13835" spans="3:19">
      <c r="C13835" s="577"/>
      <c r="R13835" s="577"/>
      <c r="S13835" s="577"/>
    </row>
    <row r="13836" spans="3:19">
      <c r="C13836" s="577"/>
      <c r="R13836" s="577"/>
      <c r="S13836" s="577"/>
    </row>
    <row r="13837" spans="3:19">
      <c r="C13837" s="577"/>
      <c r="R13837" s="577"/>
      <c r="S13837" s="577"/>
    </row>
    <row r="13838" spans="3:19">
      <c r="C13838" s="577"/>
      <c r="R13838" s="577"/>
      <c r="S13838" s="577"/>
    </row>
    <row r="13839" spans="3:19">
      <c r="C13839" s="577"/>
      <c r="R13839" s="577"/>
      <c r="S13839" s="577"/>
    </row>
    <row r="13840" spans="3:19">
      <c r="C13840" s="577"/>
      <c r="R13840" s="577"/>
      <c r="S13840" s="577"/>
    </row>
    <row r="13841" spans="3:19">
      <c r="C13841" s="577"/>
      <c r="R13841" s="577"/>
      <c r="S13841" s="577"/>
    </row>
    <row r="13842" spans="3:19">
      <c r="C13842" s="577"/>
      <c r="R13842" s="577"/>
      <c r="S13842" s="577"/>
    </row>
    <row r="13843" spans="3:19">
      <c r="C13843" s="577"/>
      <c r="R13843" s="577"/>
      <c r="S13843" s="577"/>
    </row>
    <row r="13844" spans="3:19">
      <c r="C13844" s="577"/>
      <c r="R13844" s="577"/>
      <c r="S13844" s="577"/>
    </row>
    <row r="13845" spans="3:19">
      <c r="C13845" s="577"/>
      <c r="R13845" s="577"/>
      <c r="S13845" s="577"/>
    </row>
    <row r="13846" spans="3:19">
      <c r="C13846" s="577"/>
      <c r="R13846" s="577"/>
      <c r="S13846" s="577"/>
    </row>
    <row r="13847" spans="3:19">
      <c r="C13847" s="577"/>
      <c r="R13847" s="577"/>
      <c r="S13847" s="577"/>
    </row>
    <row r="13848" spans="3:19">
      <c r="C13848" s="577"/>
      <c r="R13848" s="577"/>
      <c r="S13848" s="577"/>
    </row>
    <row r="13849" spans="3:19">
      <c r="C13849" s="577"/>
      <c r="R13849" s="577"/>
      <c r="S13849" s="577"/>
    </row>
    <row r="13850" spans="3:19">
      <c r="C13850" s="577"/>
      <c r="R13850" s="577"/>
      <c r="S13850" s="577"/>
    </row>
    <row r="13851" spans="3:19">
      <c r="C13851" s="577"/>
      <c r="R13851" s="577"/>
      <c r="S13851" s="577"/>
    </row>
    <row r="13852" spans="3:19">
      <c r="C13852" s="577"/>
      <c r="R13852" s="577"/>
      <c r="S13852" s="577"/>
    </row>
    <row r="13853" spans="3:19">
      <c r="C13853" s="577"/>
      <c r="R13853" s="577"/>
      <c r="S13853" s="577"/>
    </row>
    <row r="13854" spans="3:19">
      <c r="C13854" s="577"/>
      <c r="R13854" s="577"/>
      <c r="S13854" s="577"/>
    </row>
    <row r="13855" spans="3:19">
      <c r="C13855" s="577"/>
      <c r="R13855" s="577"/>
      <c r="S13855" s="577"/>
    </row>
    <row r="13856" spans="3:19">
      <c r="C13856" s="577"/>
      <c r="R13856" s="577"/>
      <c r="S13856" s="577"/>
    </row>
    <row r="13857" spans="3:19">
      <c r="C13857" s="577"/>
      <c r="R13857" s="577"/>
      <c r="S13857" s="577"/>
    </row>
    <row r="13858" spans="3:19">
      <c r="C13858" s="577"/>
      <c r="R13858" s="577"/>
      <c r="S13858" s="577"/>
    </row>
    <row r="13859" spans="3:19">
      <c r="C13859" s="577"/>
      <c r="R13859" s="577"/>
      <c r="S13859" s="577"/>
    </row>
    <row r="13860" spans="3:19">
      <c r="C13860" s="577"/>
      <c r="R13860" s="577"/>
      <c r="S13860" s="577"/>
    </row>
    <row r="13861" spans="3:19">
      <c r="C13861" s="577"/>
      <c r="R13861" s="577"/>
      <c r="S13861" s="577"/>
    </row>
    <row r="13862" spans="3:19">
      <c r="C13862" s="577"/>
      <c r="R13862" s="577"/>
      <c r="S13862" s="577"/>
    </row>
    <row r="13863" spans="3:19">
      <c r="C13863" s="577"/>
      <c r="R13863" s="577"/>
      <c r="S13863" s="577"/>
    </row>
    <row r="13864" spans="3:19">
      <c r="C13864" s="577"/>
      <c r="R13864" s="577"/>
      <c r="S13864" s="577"/>
    </row>
    <row r="13865" spans="3:19">
      <c r="C13865" s="577"/>
      <c r="R13865" s="577"/>
      <c r="S13865" s="577"/>
    </row>
    <row r="13866" spans="3:19">
      <c r="C13866" s="577"/>
      <c r="R13866" s="577"/>
      <c r="S13866" s="577"/>
    </row>
    <row r="13867" spans="3:19">
      <c r="C13867" s="577"/>
      <c r="R13867" s="577"/>
      <c r="S13867" s="577"/>
    </row>
    <row r="13868" spans="3:19">
      <c r="C13868" s="577"/>
      <c r="R13868" s="577"/>
      <c r="S13868" s="577"/>
    </row>
    <row r="13869" spans="3:19">
      <c r="C13869" s="577"/>
      <c r="R13869" s="577"/>
      <c r="S13869" s="577"/>
    </row>
    <row r="13870" spans="3:19">
      <c r="C13870" s="577"/>
      <c r="R13870" s="577"/>
      <c r="S13870" s="577"/>
    </row>
    <row r="13871" spans="3:19">
      <c r="C13871" s="577"/>
      <c r="R13871" s="577"/>
      <c r="S13871" s="577"/>
    </row>
    <row r="13872" spans="3:19">
      <c r="C13872" s="577"/>
      <c r="R13872" s="577"/>
      <c r="S13872" s="577"/>
    </row>
    <row r="13873" spans="3:19">
      <c r="C13873" s="577"/>
      <c r="R13873" s="577"/>
      <c r="S13873" s="577"/>
    </row>
    <row r="13874" spans="3:19">
      <c r="C13874" s="577"/>
      <c r="R13874" s="577"/>
      <c r="S13874" s="577"/>
    </row>
    <row r="13875" spans="3:19">
      <c r="C13875" s="577"/>
      <c r="R13875" s="577"/>
      <c r="S13875" s="577"/>
    </row>
    <row r="13876" spans="3:19">
      <c r="C13876" s="577"/>
      <c r="R13876" s="577"/>
      <c r="S13876" s="577"/>
    </row>
    <row r="13877" spans="3:19">
      <c r="C13877" s="577"/>
      <c r="R13877" s="577"/>
      <c r="S13877" s="577"/>
    </row>
    <row r="13878" spans="3:19">
      <c r="C13878" s="577"/>
      <c r="R13878" s="577"/>
      <c r="S13878" s="577"/>
    </row>
    <row r="13879" spans="3:19">
      <c r="C13879" s="577"/>
      <c r="R13879" s="577"/>
      <c r="S13879" s="577"/>
    </row>
    <row r="13880" spans="3:19">
      <c r="C13880" s="577"/>
      <c r="R13880" s="577"/>
      <c r="S13880" s="577"/>
    </row>
    <row r="13881" spans="3:19">
      <c r="C13881" s="577"/>
      <c r="R13881" s="577"/>
      <c r="S13881" s="577"/>
    </row>
    <row r="13882" spans="3:19">
      <c r="C13882" s="577"/>
      <c r="R13882" s="577"/>
      <c r="S13882" s="577"/>
    </row>
    <row r="13883" spans="3:19">
      <c r="C13883" s="577"/>
      <c r="R13883" s="577"/>
      <c r="S13883" s="577"/>
    </row>
    <row r="13884" spans="3:19">
      <c r="C13884" s="577"/>
      <c r="R13884" s="577"/>
      <c r="S13884" s="577"/>
    </row>
    <row r="13885" spans="3:19">
      <c r="C13885" s="577"/>
      <c r="R13885" s="577"/>
      <c r="S13885" s="577"/>
    </row>
    <row r="13886" spans="3:19">
      <c r="C13886" s="577"/>
      <c r="R13886" s="577"/>
      <c r="S13886" s="577"/>
    </row>
    <row r="13887" spans="3:19">
      <c r="C13887" s="577"/>
      <c r="R13887" s="577"/>
      <c r="S13887" s="577"/>
    </row>
    <row r="13888" spans="3:19">
      <c r="C13888" s="577"/>
      <c r="R13888" s="577"/>
      <c r="S13888" s="577"/>
    </row>
    <row r="13889" spans="3:19">
      <c r="C13889" s="577"/>
      <c r="R13889" s="577"/>
      <c r="S13889" s="577"/>
    </row>
    <row r="13890" spans="3:19">
      <c r="C13890" s="577"/>
      <c r="R13890" s="577"/>
      <c r="S13890" s="577"/>
    </row>
    <row r="13891" spans="3:19">
      <c r="C13891" s="577"/>
      <c r="R13891" s="577"/>
      <c r="S13891" s="577"/>
    </row>
    <row r="13892" spans="3:19">
      <c r="C13892" s="577"/>
      <c r="R13892" s="577"/>
      <c r="S13892" s="577"/>
    </row>
    <row r="13893" spans="3:19">
      <c r="C13893" s="577"/>
      <c r="R13893" s="577"/>
      <c r="S13893" s="577"/>
    </row>
    <row r="13894" spans="3:19">
      <c r="C13894" s="577"/>
      <c r="R13894" s="577"/>
      <c r="S13894" s="577"/>
    </row>
    <row r="13895" spans="3:19">
      <c r="C13895" s="577"/>
      <c r="R13895" s="577"/>
      <c r="S13895" s="577"/>
    </row>
    <row r="13896" spans="3:19">
      <c r="C13896" s="577"/>
      <c r="R13896" s="577"/>
      <c r="S13896" s="577"/>
    </row>
    <row r="13897" spans="3:19">
      <c r="C13897" s="577"/>
      <c r="R13897" s="577"/>
      <c r="S13897" s="577"/>
    </row>
    <row r="13898" spans="3:19">
      <c r="C13898" s="577"/>
      <c r="R13898" s="577"/>
      <c r="S13898" s="577"/>
    </row>
    <row r="13899" spans="3:19">
      <c r="C13899" s="577"/>
      <c r="R13899" s="577"/>
      <c r="S13899" s="577"/>
    </row>
    <row r="13900" spans="3:19">
      <c r="C13900" s="577"/>
      <c r="R13900" s="577"/>
      <c r="S13900" s="577"/>
    </row>
    <row r="13901" spans="3:19">
      <c r="C13901" s="577"/>
      <c r="R13901" s="577"/>
      <c r="S13901" s="577"/>
    </row>
    <row r="13902" spans="3:19">
      <c r="C13902" s="577"/>
      <c r="R13902" s="577"/>
      <c r="S13902" s="577"/>
    </row>
    <row r="13903" spans="3:19">
      <c r="C13903" s="577"/>
      <c r="R13903" s="577"/>
      <c r="S13903" s="577"/>
    </row>
    <row r="13904" spans="3:19">
      <c r="C13904" s="577"/>
      <c r="R13904" s="577"/>
      <c r="S13904" s="577"/>
    </row>
    <row r="13905" spans="3:19">
      <c r="C13905" s="577"/>
      <c r="R13905" s="577"/>
      <c r="S13905" s="577"/>
    </row>
    <row r="13906" spans="3:19">
      <c r="C13906" s="577"/>
      <c r="R13906" s="577"/>
      <c r="S13906" s="577"/>
    </row>
    <row r="13907" spans="3:19">
      <c r="C13907" s="577"/>
      <c r="R13907" s="577"/>
      <c r="S13907" s="577"/>
    </row>
    <row r="13908" spans="3:19">
      <c r="C13908" s="577"/>
      <c r="R13908" s="577"/>
      <c r="S13908" s="577"/>
    </row>
    <row r="13909" spans="3:19">
      <c r="C13909" s="577"/>
      <c r="R13909" s="577"/>
      <c r="S13909" s="577"/>
    </row>
    <row r="13910" spans="3:19">
      <c r="C13910" s="577"/>
      <c r="R13910" s="577"/>
      <c r="S13910" s="577"/>
    </row>
    <row r="13911" spans="3:19">
      <c r="C13911" s="577"/>
      <c r="R13911" s="577"/>
      <c r="S13911" s="577"/>
    </row>
    <row r="13912" spans="3:19">
      <c r="C13912" s="577"/>
      <c r="R13912" s="577"/>
      <c r="S13912" s="577"/>
    </row>
    <row r="13913" spans="3:19">
      <c r="C13913" s="577"/>
      <c r="R13913" s="577"/>
      <c r="S13913" s="577"/>
    </row>
    <row r="13914" spans="3:19">
      <c r="C13914" s="577"/>
      <c r="R13914" s="577"/>
      <c r="S13914" s="577"/>
    </row>
    <row r="13915" spans="3:19">
      <c r="C13915" s="577"/>
      <c r="R13915" s="577"/>
      <c r="S13915" s="577"/>
    </row>
    <row r="13916" spans="3:19">
      <c r="C13916" s="577"/>
      <c r="R13916" s="577"/>
      <c r="S13916" s="577"/>
    </row>
    <row r="13917" spans="3:19">
      <c r="C13917" s="577"/>
      <c r="R13917" s="577"/>
      <c r="S13917" s="577"/>
    </row>
    <row r="13918" spans="3:19">
      <c r="C13918" s="577"/>
      <c r="R13918" s="577"/>
      <c r="S13918" s="577"/>
    </row>
    <row r="13919" spans="3:19">
      <c r="C13919" s="577"/>
      <c r="R13919" s="577"/>
      <c r="S13919" s="577"/>
    </row>
    <row r="13920" spans="3:19">
      <c r="C13920" s="577"/>
      <c r="R13920" s="577"/>
      <c r="S13920" s="577"/>
    </row>
    <row r="13921" spans="3:19">
      <c r="C13921" s="577"/>
      <c r="R13921" s="577"/>
      <c r="S13921" s="577"/>
    </row>
    <row r="13922" spans="3:19">
      <c r="C13922" s="577"/>
      <c r="R13922" s="577"/>
      <c r="S13922" s="577"/>
    </row>
    <row r="13923" spans="3:19">
      <c r="C13923" s="577"/>
      <c r="R13923" s="577"/>
      <c r="S13923" s="577"/>
    </row>
    <row r="13924" spans="3:19">
      <c r="C13924" s="577"/>
      <c r="R13924" s="577"/>
      <c r="S13924" s="577"/>
    </row>
    <row r="13925" spans="3:19">
      <c r="C13925" s="577"/>
      <c r="R13925" s="577"/>
      <c r="S13925" s="577"/>
    </row>
    <row r="13926" spans="3:19">
      <c r="C13926" s="577"/>
      <c r="R13926" s="577"/>
      <c r="S13926" s="577"/>
    </row>
    <row r="13927" spans="3:19">
      <c r="C13927" s="577"/>
      <c r="R13927" s="577"/>
      <c r="S13927" s="577"/>
    </row>
    <row r="13928" spans="3:19">
      <c r="C13928" s="577"/>
      <c r="R13928" s="577"/>
      <c r="S13928" s="577"/>
    </row>
    <row r="13929" spans="3:19">
      <c r="C13929" s="577"/>
      <c r="R13929" s="577"/>
      <c r="S13929" s="577"/>
    </row>
    <row r="13930" spans="3:19">
      <c r="C13930" s="577"/>
      <c r="R13930" s="577"/>
      <c r="S13930" s="577"/>
    </row>
    <row r="13931" spans="3:19">
      <c r="C13931" s="577"/>
      <c r="R13931" s="577"/>
      <c r="S13931" s="577"/>
    </row>
    <row r="13932" spans="3:19">
      <c r="C13932" s="577"/>
      <c r="R13932" s="577"/>
      <c r="S13932" s="577"/>
    </row>
    <row r="13933" spans="3:19">
      <c r="C13933" s="577"/>
      <c r="R13933" s="577"/>
      <c r="S13933" s="577"/>
    </row>
    <row r="13934" spans="3:19">
      <c r="C13934" s="577"/>
      <c r="R13934" s="577"/>
      <c r="S13934" s="577"/>
    </row>
    <row r="13935" spans="3:19">
      <c r="C13935" s="577"/>
      <c r="R13935" s="577"/>
      <c r="S13935" s="577"/>
    </row>
    <row r="13936" spans="3:19">
      <c r="C13936" s="577"/>
      <c r="R13936" s="577"/>
      <c r="S13936" s="577"/>
    </row>
    <row r="13937" spans="3:19">
      <c r="C13937" s="577"/>
      <c r="R13937" s="577"/>
      <c r="S13937" s="577"/>
    </row>
    <row r="13938" spans="3:19">
      <c r="C13938" s="577"/>
      <c r="R13938" s="577"/>
      <c r="S13938" s="577"/>
    </row>
    <row r="13939" spans="3:19">
      <c r="C13939" s="577"/>
      <c r="R13939" s="577"/>
      <c r="S13939" s="577"/>
    </row>
    <row r="13940" spans="3:19">
      <c r="C13940" s="577"/>
      <c r="R13940" s="577"/>
      <c r="S13940" s="577"/>
    </row>
    <row r="13941" spans="3:19">
      <c r="C13941" s="577"/>
      <c r="R13941" s="577"/>
      <c r="S13941" s="577"/>
    </row>
    <row r="13942" spans="3:19">
      <c r="C13942" s="577"/>
      <c r="R13942" s="577"/>
      <c r="S13942" s="577"/>
    </row>
    <row r="13943" spans="3:19">
      <c r="C13943" s="577"/>
      <c r="R13943" s="577"/>
      <c r="S13943" s="577"/>
    </row>
    <row r="13944" spans="3:19">
      <c r="C13944" s="577"/>
      <c r="R13944" s="577"/>
      <c r="S13944" s="577"/>
    </row>
    <row r="13945" spans="3:19">
      <c r="C13945" s="577"/>
      <c r="R13945" s="577"/>
      <c r="S13945" s="577"/>
    </row>
    <row r="13946" spans="3:19">
      <c r="C13946" s="577"/>
      <c r="R13946" s="577"/>
      <c r="S13946" s="577"/>
    </row>
    <row r="13947" spans="3:19">
      <c r="C13947" s="577"/>
      <c r="R13947" s="577"/>
      <c r="S13947" s="577"/>
    </row>
    <row r="13948" spans="3:19">
      <c r="C13948" s="577"/>
      <c r="R13948" s="577"/>
      <c r="S13948" s="577"/>
    </row>
    <row r="13949" spans="3:19">
      <c r="C13949" s="577"/>
      <c r="R13949" s="577"/>
      <c r="S13949" s="577"/>
    </row>
    <row r="13950" spans="3:19">
      <c r="C13950" s="577"/>
      <c r="R13950" s="577"/>
      <c r="S13950" s="577"/>
    </row>
    <row r="13951" spans="3:19">
      <c r="C13951" s="577"/>
      <c r="R13951" s="577"/>
      <c r="S13951" s="577"/>
    </row>
    <row r="13952" spans="3:19">
      <c r="C13952" s="577"/>
      <c r="R13952" s="577"/>
      <c r="S13952" s="577"/>
    </row>
    <row r="13953" spans="3:19">
      <c r="C13953" s="577"/>
      <c r="R13953" s="577"/>
      <c r="S13953" s="577"/>
    </row>
    <row r="13954" spans="3:19">
      <c r="C13954" s="577"/>
      <c r="R13954" s="577"/>
      <c r="S13954" s="577"/>
    </row>
    <row r="13955" spans="3:19">
      <c r="C13955" s="577"/>
      <c r="R13955" s="577"/>
      <c r="S13955" s="577"/>
    </row>
    <row r="13956" spans="3:19">
      <c r="C13956" s="577"/>
      <c r="R13956" s="577"/>
      <c r="S13956" s="577"/>
    </row>
    <row r="13957" spans="3:19">
      <c r="C13957" s="577"/>
      <c r="R13957" s="577"/>
      <c r="S13957" s="577"/>
    </row>
    <row r="13958" spans="3:19">
      <c r="C13958" s="577"/>
      <c r="R13958" s="577"/>
      <c r="S13958" s="577"/>
    </row>
    <row r="13959" spans="3:19">
      <c r="C13959" s="577"/>
      <c r="R13959" s="577"/>
      <c r="S13959" s="577"/>
    </row>
    <row r="13960" spans="3:19">
      <c r="C13960" s="577"/>
      <c r="R13960" s="577"/>
      <c r="S13960" s="577"/>
    </row>
    <row r="13961" spans="3:19">
      <c r="C13961" s="577"/>
      <c r="R13961" s="577"/>
      <c r="S13961" s="577"/>
    </row>
    <row r="13962" spans="3:19">
      <c r="C13962" s="577"/>
      <c r="R13962" s="577"/>
      <c r="S13962" s="577"/>
    </row>
    <row r="13963" spans="3:19">
      <c r="C13963" s="577"/>
      <c r="R13963" s="577"/>
      <c r="S13963" s="577"/>
    </row>
    <row r="13964" spans="3:19">
      <c r="C13964" s="577"/>
      <c r="R13964" s="577"/>
      <c r="S13964" s="577"/>
    </row>
    <row r="13965" spans="3:19">
      <c r="C13965" s="577"/>
      <c r="R13965" s="577"/>
      <c r="S13965" s="577"/>
    </row>
    <row r="13966" spans="3:19">
      <c r="C13966" s="577"/>
      <c r="R13966" s="577"/>
      <c r="S13966" s="577"/>
    </row>
    <row r="13967" spans="3:19">
      <c r="C13967" s="577"/>
      <c r="R13967" s="577"/>
      <c r="S13967" s="577"/>
    </row>
    <row r="13968" spans="3:19">
      <c r="C13968" s="577"/>
      <c r="R13968" s="577"/>
      <c r="S13968" s="577"/>
    </row>
    <row r="13969" spans="3:19">
      <c r="C13969" s="577"/>
      <c r="R13969" s="577"/>
      <c r="S13969" s="577"/>
    </row>
    <row r="13970" spans="3:19">
      <c r="C13970" s="577"/>
      <c r="R13970" s="577"/>
      <c r="S13970" s="577"/>
    </row>
    <row r="13971" spans="3:19">
      <c r="C13971" s="577"/>
      <c r="R13971" s="577"/>
      <c r="S13971" s="577"/>
    </row>
    <row r="13972" spans="3:19">
      <c r="C13972" s="577"/>
      <c r="R13972" s="577"/>
      <c r="S13972" s="577"/>
    </row>
    <row r="13973" spans="3:19">
      <c r="C13973" s="577"/>
      <c r="R13973" s="577"/>
      <c r="S13973" s="577"/>
    </row>
    <row r="13974" spans="3:19">
      <c r="C13974" s="577"/>
      <c r="R13974" s="577"/>
      <c r="S13974" s="577"/>
    </row>
    <row r="13975" spans="3:19">
      <c r="C13975" s="577"/>
      <c r="R13975" s="577"/>
      <c r="S13975" s="577"/>
    </row>
    <row r="13976" spans="3:19">
      <c r="C13976" s="577"/>
      <c r="R13976" s="577"/>
      <c r="S13976" s="577"/>
    </row>
    <row r="13977" spans="3:19">
      <c r="C13977" s="577"/>
      <c r="R13977" s="577"/>
      <c r="S13977" s="577"/>
    </row>
    <row r="13978" spans="3:19">
      <c r="C13978" s="577"/>
      <c r="R13978" s="577"/>
      <c r="S13978" s="577"/>
    </row>
    <row r="13979" spans="3:19">
      <c r="C13979" s="577"/>
      <c r="R13979" s="577"/>
      <c r="S13979" s="577"/>
    </row>
    <row r="13980" spans="3:19">
      <c r="C13980" s="577"/>
      <c r="R13980" s="577"/>
      <c r="S13980" s="577"/>
    </row>
    <row r="13981" spans="3:19">
      <c r="C13981" s="577"/>
      <c r="R13981" s="577"/>
      <c r="S13981" s="577"/>
    </row>
    <row r="13982" spans="3:19">
      <c r="C13982" s="577"/>
      <c r="R13982" s="577"/>
      <c r="S13982" s="577"/>
    </row>
    <row r="13983" spans="3:19">
      <c r="C13983" s="577"/>
      <c r="R13983" s="577"/>
      <c r="S13983" s="577"/>
    </row>
    <row r="13984" spans="3:19">
      <c r="C13984" s="577"/>
      <c r="R13984" s="577"/>
      <c r="S13984" s="577"/>
    </row>
    <row r="13985" spans="3:19">
      <c r="C13985" s="577"/>
      <c r="R13985" s="577"/>
      <c r="S13985" s="577"/>
    </row>
    <row r="13986" spans="3:19">
      <c r="C13986" s="577"/>
      <c r="R13986" s="577"/>
      <c r="S13986" s="577"/>
    </row>
    <row r="13987" spans="3:19">
      <c r="C13987" s="577"/>
      <c r="R13987" s="577"/>
      <c r="S13987" s="577"/>
    </row>
    <row r="13988" spans="3:19">
      <c r="C13988" s="577"/>
      <c r="R13988" s="577"/>
      <c r="S13988" s="577"/>
    </row>
    <row r="13989" spans="3:19">
      <c r="C13989" s="577"/>
      <c r="R13989" s="577"/>
      <c r="S13989" s="577"/>
    </row>
    <row r="13990" spans="3:19">
      <c r="C13990" s="577"/>
      <c r="R13990" s="577"/>
      <c r="S13990" s="577"/>
    </row>
    <row r="13991" spans="3:19">
      <c r="C13991" s="577"/>
      <c r="R13991" s="577"/>
      <c r="S13991" s="577"/>
    </row>
    <row r="13992" spans="3:19">
      <c r="C13992" s="577"/>
      <c r="R13992" s="577"/>
      <c r="S13992" s="577"/>
    </row>
    <row r="13993" spans="3:19">
      <c r="C13993" s="577"/>
      <c r="R13993" s="577"/>
      <c r="S13993" s="577"/>
    </row>
    <row r="13994" spans="3:19">
      <c r="C13994" s="577"/>
      <c r="R13994" s="577"/>
      <c r="S13994" s="577"/>
    </row>
    <row r="13995" spans="3:19">
      <c r="C13995" s="577"/>
      <c r="R13995" s="577"/>
      <c r="S13995" s="577"/>
    </row>
    <row r="13996" spans="3:19">
      <c r="C13996" s="577"/>
      <c r="R13996" s="577"/>
      <c r="S13996" s="577"/>
    </row>
    <row r="13997" spans="3:19">
      <c r="C13997" s="577"/>
      <c r="R13997" s="577"/>
      <c r="S13997" s="577"/>
    </row>
    <row r="13998" spans="3:19">
      <c r="C13998" s="577"/>
      <c r="R13998" s="577"/>
      <c r="S13998" s="577"/>
    </row>
    <row r="13999" spans="3:19">
      <c r="C13999" s="577"/>
      <c r="R13999" s="577"/>
      <c r="S13999" s="577"/>
    </row>
    <row r="14000" spans="3:19">
      <c r="C14000" s="577"/>
      <c r="R14000" s="577"/>
      <c r="S14000" s="577"/>
    </row>
    <row r="14001" spans="3:19">
      <c r="C14001" s="577"/>
      <c r="R14001" s="577"/>
      <c r="S14001" s="577"/>
    </row>
    <row r="14002" spans="3:19">
      <c r="C14002" s="577"/>
      <c r="R14002" s="577"/>
      <c r="S14002" s="577"/>
    </row>
    <row r="14003" spans="3:19">
      <c r="C14003" s="577"/>
      <c r="R14003" s="577"/>
      <c r="S14003" s="577"/>
    </row>
    <row r="14004" spans="3:19">
      <c r="C14004" s="577"/>
      <c r="R14004" s="577"/>
      <c r="S14004" s="577"/>
    </row>
    <row r="14005" spans="3:19">
      <c r="C14005" s="577"/>
      <c r="R14005" s="577"/>
      <c r="S14005" s="577"/>
    </row>
    <row r="14006" spans="3:19">
      <c r="C14006" s="577"/>
      <c r="R14006" s="577"/>
      <c r="S14006" s="577"/>
    </row>
    <row r="14007" spans="3:19">
      <c r="C14007" s="577"/>
      <c r="R14007" s="577"/>
      <c r="S14007" s="577"/>
    </row>
    <row r="14008" spans="3:19">
      <c r="C14008" s="577"/>
      <c r="R14008" s="577"/>
      <c r="S14008" s="577"/>
    </row>
    <row r="14009" spans="3:19">
      <c r="C14009" s="577"/>
      <c r="R14009" s="577"/>
      <c r="S14009" s="577"/>
    </row>
    <row r="14010" spans="3:19">
      <c r="C14010" s="577"/>
      <c r="R14010" s="577"/>
      <c r="S14010" s="577"/>
    </row>
    <row r="14011" spans="3:19">
      <c r="C14011" s="577"/>
      <c r="R14011" s="577"/>
      <c r="S14011" s="577"/>
    </row>
    <row r="14012" spans="3:19">
      <c r="C14012" s="577"/>
      <c r="R14012" s="577"/>
      <c r="S14012" s="577"/>
    </row>
    <row r="14013" spans="3:19">
      <c r="C14013" s="577"/>
      <c r="R14013" s="577"/>
      <c r="S14013" s="577"/>
    </row>
    <row r="14014" spans="3:19">
      <c r="C14014" s="577"/>
      <c r="R14014" s="577"/>
      <c r="S14014" s="577"/>
    </row>
    <row r="14015" spans="3:19">
      <c r="C14015" s="577"/>
      <c r="R14015" s="577"/>
      <c r="S14015" s="577"/>
    </row>
    <row r="14016" spans="3:19">
      <c r="C14016" s="577"/>
      <c r="R14016" s="577"/>
      <c r="S14016" s="577"/>
    </row>
    <row r="14017" spans="3:19">
      <c r="C14017" s="577"/>
      <c r="R14017" s="577"/>
      <c r="S14017" s="577"/>
    </row>
    <row r="14018" spans="3:19">
      <c r="C14018" s="577"/>
      <c r="R14018" s="577"/>
      <c r="S14018" s="577"/>
    </row>
    <row r="14019" spans="3:19">
      <c r="C14019" s="577"/>
      <c r="R14019" s="577"/>
      <c r="S14019" s="577"/>
    </row>
    <row r="14020" spans="3:19">
      <c r="C14020" s="577"/>
      <c r="R14020" s="577"/>
      <c r="S14020" s="577"/>
    </row>
    <row r="14021" spans="3:19">
      <c r="C14021" s="577"/>
      <c r="R14021" s="577"/>
      <c r="S14021" s="577"/>
    </row>
    <row r="14022" spans="3:19">
      <c r="C14022" s="577"/>
      <c r="R14022" s="577"/>
      <c r="S14022" s="577"/>
    </row>
    <row r="14023" spans="3:19">
      <c r="C14023" s="577"/>
      <c r="R14023" s="577"/>
      <c r="S14023" s="577"/>
    </row>
    <row r="14024" spans="3:19">
      <c r="C14024" s="577"/>
      <c r="R14024" s="577"/>
      <c r="S14024" s="577"/>
    </row>
    <row r="14025" spans="3:19">
      <c r="C14025" s="577"/>
      <c r="R14025" s="577"/>
      <c r="S14025" s="577"/>
    </row>
    <row r="14026" spans="3:19">
      <c r="C14026" s="577"/>
      <c r="R14026" s="577"/>
      <c r="S14026" s="577"/>
    </row>
    <row r="14027" spans="3:19">
      <c r="C14027" s="577"/>
      <c r="R14027" s="577"/>
      <c r="S14027" s="577"/>
    </row>
    <row r="14028" spans="3:19">
      <c r="C14028" s="577"/>
      <c r="R14028" s="577"/>
      <c r="S14028" s="577"/>
    </row>
    <row r="14029" spans="3:19">
      <c r="C14029" s="577"/>
      <c r="R14029" s="577"/>
      <c r="S14029" s="577"/>
    </row>
    <row r="14030" spans="3:19">
      <c r="C14030" s="577"/>
      <c r="R14030" s="577"/>
      <c r="S14030" s="577"/>
    </row>
    <row r="14031" spans="3:19">
      <c r="C14031" s="577"/>
      <c r="R14031" s="577"/>
      <c r="S14031" s="577"/>
    </row>
    <row r="14032" spans="3:19">
      <c r="C14032" s="577"/>
      <c r="R14032" s="577"/>
      <c r="S14032" s="577"/>
    </row>
    <row r="14033" spans="3:19">
      <c r="C14033" s="577"/>
      <c r="R14033" s="577"/>
      <c r="S14033" s="577"/>
    </row>
    <row r="14034" spans="3:19">
      <c r="C14034" s="577"/>
      <c r="R14034" s="577"/>
      <c r="S14034" s="577"/>
    </row>
    <row r="14035" spans="3:19">
      <c r="C14035" s="577"/>
      <c r="R14035" s="577"/>
      <c r="S14035" s="577"/>
    </row>
    <row r="14036" spans="3:19">
      <c r="C14036" s="577"/>
      <c r="R14036" s="577"/>
      <c r="S14036" s="577"/>
    </row>
    <row r="14037" spans="3:19">
      <c r="C14037" s="577"/>
      <c r="R14037" s="577"/>
      <c r="S14037" s="577"/>
    </row>
    <row r="14038" spans="3:19">
      <c r="C14038" s="577"/>
      <c r="R14038" s="577"/>
      <c r="S14038" s="577"/>
    </row>
    <row r="14039" spans="3:19">
      <c r="C14039" s="577"/>
      <c r="R14039" s="577"/>
      <c r="S14039" s="577"/>
    </row>
    <row r="14040" spans="3:19">
      <c r="C14040" s="577"/>
      <c r="R14040" s="577"/>
      <c r="S14040" s="577"/>
    </row>
    <row r="14041" spans="3:19">
      <c r="C14041" s="577"/>
      <c r="R14041" s="577"/>
      <c r="S14041" s="577"/>
    </row>
    <row r="14042" spans="3:19">
      <c r="C14042" s="577"/>
      <c r="R14042" s="577"/>
      <c r="S14042" s="577"/>
    </row>
    <row r="14043" spans="3:19">
      <c r="C14043" s="577"/>
      <c r="R14043" s="577"/>
      <c r="S14043" s="577"/>
    </row>
    <row r="14044" spans="3:19">
      <c r="C14044" s="577"/>
      <c r="R14044" s="577"/>
      <c r="S14044" s="577"/>
    </row>
    <row r="14045" spans="3:19">
      <c r="C14045" s="577"/>
      <c r="R14045" s="577"/>
      <c r="S14045" s="577"/>
    </row>
    <row r="14046" spans="3:19">
      <c r="C14046" s="577"/>
      <c r="R14046" s="577"/>
      <c r="S14046" s="577"/>
    </row>
    <row r="14047" spans="3:19">
      <c r="C14047" s="577"/>
      <c r="R14047" s="577"/>
      <c r="S14047" s="577"/>
    </row>
    <row r="14048" spans="3:19">
      <c r="C14048" s="577"/>
      <c r="R14048" s="577"/>
      <c r="S14048" s="577"/>
    </row>
    <row r="14049" spans="3:19">
      <c r="C14049" s="577"/>
      <c r="R14049" s="577"/>
      <c r="S14049" s="577"/>
    </row>
    <row r="14050" spans="3:19">
      <c r="C14050" s="577"/>
      <c r="R14050" s="577"/>
      <c r="S14050" s="577"/>
    </row>
    <row r="14051" spans="3:19">
      <c r="C14051" s="577"/>
      <c r="R14051" s="577"/>
      <c r="S14051" s="577"/>
    </row>
    <row r="14052" spans="3:19">
      <c r="C14052" s="577"/>
      <c r="R14052" s="577"/>
      <c r="S14052" s="577"/>
    </row>
    <row r="14053" spans="3:19">
      <c r="C14053" s="577"/>
      <c r="R14053" s="577"/>
      <c r="S14053" s="577"/>
    </row>
    <row r="14054" spans="3:19">
      <c r="C14054" s="577"/>
      <c r="R14054" s="577"/>
      <c r="S14054" s="577"/>
    </row>
    <row r="14055" spans="3:19">
      <c r="C14055" s="577"/>
      <c r="R14055" s="577"/>
      <c r="S14055" s="577"/>
    </row>
    <row r="14056" spans="3:19">
      <c r="C14056" s="577"/>
      <c r="K14056" s="577"/>
      <c r="R14056" s="577"/>
      <c r="S14056" s="577"/>
    </row>
    <row r="14057" spans="3:19">
      <c r="C14057" s="577"/>
      <c r="R14057" s="577"/>
      <c r="S14057" s="577"/>
    </row>
    <row r="14058" spans="3:19">
      <c r="C14058" s="577"/>
      <c r="R14058" s="577"/>
      <c r="S14058" s="577"/>
    </row>
    <row r="14059" spans="3:19">
      <c r="C14059" s="577"/>
      <c r="R14059" s="577"/>
      <c r="S14059" s="577"/>
    </row>
    <row r="14060" spans="3:19">
      <c r="C14060" s="577"/>
      <c r="R14060" s="577"/>
      <c r="S14060" s="577"/>
    </row>
    <row r="14061" spans="3:19">
      <c r="C14061" s="577"/>
      <c r="R14061" s="577"/>
      <c r="S14061" s="577"/>
    </row>
    <row r="14062" spans="3:19">
      <c r="C14062" s="577"/>
      <c r="R14062" s="577"/>
      <c r="S14062" s="577"/>
    </row>
    <row r="14063" spans="3:19">
      <c r="C14063" s="577"/>
      <c r="R14063" s="577"/>
      <c r="S14063" s="577"/>
    </row>
    <row r="14064" spans="3:19">
      <c r="C14064" s="577"/>
      <c r="R14064" s="577"/>
      <c r="S14064" s="577"/>
    </row>
    <row r="14065" spans="3:19">
      <c r="C14065" s="577"/>
      <c r="R14065" s="577"/>
      <c r="S14065" s="577"/>
    </row>
    <row r="14066" spans="3:19">
      <c r="C14066" s="577"/>
      <c r="R14066" s="577"/>
      <c r="S14066" s="577"/>
    </row>
    <row r="14067" spans="3:19">
      <c r="C14067" s="577"/>
      <c r="R14067" s="577"/>
      <c r="S14067" s="577"/>
    </row>
    <row r="14068" spans="3:19">
      <c r="C14068" s="577"/>
      <c r="R14068" s="577"/>
      <c r="S14068" s="577"/>
    </row>
    <row r="14069" spans="3:19">
      <c r="C14069" s="577"/>
      <c r="R14069" s="577"/>
      <c r="S14069" s="577"/>
    </row>
    <row r="14070" spans="3:19">
      <c r="C14070" s="577"/>
      <c r="R14070" s="577"/>
      <c r="S14070" s="577"/>
    </row>
    <row r="14071" spans="3:19">
      <c r="C14071" s="577"/>
      <c r="R14071" s="577"/>
      <c r="S14071" s="577"/>
    </row>
    <row r="14072" spans="3:19">
      <c r="C14072" s="577"/>
      <c r="R14072" s="577"/>
      <c r="S14072" s="577"/>
    </row>
    <row r="14073" spans="3:19">
      <c r="C14073" s="577"/>
      <c r="R14073" s="577"/>
      <c r="S14073" s="577"/>
    </row>
    <row r="14074" spans="3:19">
      <c r="C14074" s="577"/>
      <c r="R14074" s="577"/>
      <c r="S14074" s="577"/>
    </row>
    <row r="14075" spans="3:19">
      <c r="C14075" s="577"/>
      <c r="R14075" s="577"/>
      <c r="S14075" s="577"/>
    </row>
    <row r="14076" spans="3:19">
      <c r="C14076" s="577"/>
      <c r="R14076" s="577"/>
      <c r="S14076" s="577"/>
    </row>
    <row r="14077" spans="3:19">
      <c r="C14077" s="577"/>
      <c r="R14077" s="577"/>
      <c r="S14077" s="577"/>
    </row>
    <row r="14078" spans="3:19">
      <c r="C14078" s="577"/>
      <c r="R14078" s="577"/>
      <c r="S14078" s="577"/>
    </row>
    <row r="14079" spans="3:19">
      <c r="C14079" s="577"/>
      <c r="R14079" s="577"/>
      <c r="S14079" s="577"/>
    </row>
    <row r="14080" spans="3:19">
      <c r="C14080" s="577"/>
      <c r="R14080" s="577"/>
      <c r="S14080" s="577"/>
    </row>
    <row r="14081" spans="3:19">
      <c r="C14081" s="577"/>
      <c r="R14081" s="577"/>
      <c r="S14081" s="577"/>
    </row>
    <row r="14082" spans="3:19">
      <c r="C14082" s="577"/>
      <c r="R14082" s="577"/>
      <c r="S14082" s="577"/>
    </row>
    <row r="14083" spans="3:19">
      <c r="C14083" s="577"/>
      <c r="R14083" s="577"/>
      <c r="S14083" s="577"/>
    </row>
    <row r="14084" spans="3:19">
      <c r="C14084" s="577"/>
      <c r="R14084" s="577"/>
      <c r="S14084" s="577"/>
    </row>
    <row r="14085" spans="3:19">
      <c r="C14085" s="577"/>
      <c r="R14085" s="577"/>
      <c r="S14085" s="577"/>
    </row>
    <row r="14086" spans="3:19">
      <c r="C14086" s="577"/>
      <c r="R14086" s="577"/>
      <c r="S14086" s="577"/>
    </row>
    <row r="14087" spans="3:19">
      <c r="C14087" s="577"/>
      <c r="R14087" s="577"/>
      <c r="S14087" s="577"/>
    </row>
    <row r="14088" spans="3:19">
      <c r="C14088" s="577"/>
      <c r="R14088" s="577"/>
      <c r="S14088" s="577"/>
    </row>
    <row r="14089" spans="3:19">
      <c r="C14089" s="577"/>
      <c r="R14089" s="577"/>
      <c r="S14089" s="577"/>
    </row>
    <row r="14090" spans="3:19">
      <c r="C14090" s="577"/>
      <c r="R14090" s="577"/>
      <c r="S14090" s="577"/>
    </row>
    <row r="14091" spans="3:19">
      <c r="C14091" s="577"/>
      <c r="R14091" s="577"/>
      <c r="S14091" s="577"/>
    </row>
    <row r="14092" spans="3:19">
      <c r="C14092" s="577"/>
      <c r="R14092" s="577"/>
      <c r="S14092" s="577"/>
    </row>
    <row r="14093" spans="3:19">
      <c r="C14093" s="577"/>
      <c r="R14093" s="577"/>
      <c r="S14093" s="577"/>
    </row>
    <row r="14094" spans="3:19">
      <c r="C14094" s="577"/>
      <c r="R14094" s="577"/>
      <c r="S14094" s="577"/>
    </row>
    <row r="14095" spans="3:19">
      <c r="C14095" s="577"/>
      <c r="R14095" s="577"/>
      <c r="S14095" s="577"/>
    </row>
    <row r="14096" spans="3:19">
      <c r="C14096" s="577"/>
      <c r="R14096" s="577"/>
      <c r="S14096" s="577"/>
    </row>
    <row r="14097" spans="3:19">
      <c r="C14097" s="577"/>
      <c r="R14097" s="577"/>
      <c r="S14097" s="577"/>
    </row>
    <row r="14098" spans="3:19">
      <c r="C14098" s="577"/>
      <c r="R14098" s="577"/>
      <c r="S14098" s="577"/>
    </row>
    <row r="14099" spans="3:19">
      <c r="C14099" s="577"/>
      <c r="R14099" s="577"/>
      <c r="S14099" s="577"/>
    </row>
    <row r="14100" spans="3:19">
      <c r="C14100" s="577"/>
      <c r="R14100" s="577"/>
      <c r="S14100" s="577"/>
    </row>
    <row r="14101" spans="3:19">
      <c r="C14101" s="577"/>
      <c r="R14101" s="577"/>
      <c r="S14101" s="577"/>
    </row>
    <row r="14102" spans="3:19">
      <c r="C14102" s="577"/>
      <c r="R14102" s="577"/>
      <c r="S14102" s="577"/>
    </row>
    <row r="14103" spans="3:19">
      <c r="C14103" s="577"/>
      <c r="R14103" s="577"/>
      <c r="S14103" s="577"/>
    </row>
    <row r="14104" spans="3:19">
      <c r="C14104" s="577"/>
      <c r="R14104" s="577"/>
      <c r="S14104" s="577"/>
    </row>
    <row r="14105" spans="3:19">
      <c r="C14105" s="577"/>
      <c r="R14105" s="577"/>
      <c r="S14105" s="577"/>
    </row>
    <row r="14106" spans="3:19">
      <c r="C14106" s="577"/>
      <c r="R14106" s="577"/>
      <c r="S14106" s="577"/>
    </row>
    <row r="14107" spans="3:19">
      <c r="C14107" s="577"/>
      <c r="R14107" s="577"/>
      <c r="S14107" s="577"/>
    </row>
    <row r="14108" spans="3:19">
      <c r="C14108" s="577"/>
      <c r="R14108" s="577"/>
      <c r="S14108" s="577"/>
    </row>
    <row r="14109" spans="3:19">
      <c r="C14109" s="577"/>
      <c r="R14109" s="577"/>
      <c r="S14109" s="577"/>
    </row>
    <row r="14110" spans="3:19">
      <c r="C14110" s="577"/>
      <c r="R14110" s="577"/>
      <c r="S14110" s="577"/>
    </row>
    <row r="14111" spans="3:19">
      <c r="C14111" s="577"/>
      <c r="R14111" s="577"/>
      <c r="S14111" s="577"/>
    </row>
    <row r="14112" spans="3:19">
      <c r="C14112" s="577"/>
      <c r="R14112" s="577"/>
      <c r="S14112" s="577"/>
    </row>
    <row r="14113" spans="3:19">
      <c r="C14113" s="577"/>
      <c r="R14113" s="577"/>
      <c r="S14113" s="577"/>
    </row>
    <row r="14114" spans="3:19">
      <c r="C14114" s="577"/>
      <c r="R14114" s="577"/>
      <c r="S14114" s="577"/>
    </row>
    <row r="14115" spans="3:19">
      <c r="C14115" s="577"/>
      <c r="R14115" s="577"/>
      <c r="S14115" s="577"/>
    </row>
    <row r="14116" spans="3:19">
      <c r="C14116" s="577"/>
      <c r="R14116" s="577"/>
      <c r="S14116" s="577"/>
    </row>
    <row r="14117" spans="3:19">
      <c r="C14117" s="577"/>
      <c r="R14117" s="577"/>
      <c r="S14117" s="577"/>
    </row>
    <row r="14118" spans="3:19">
      <c r="C14118" s="577"/>
      <c r="R14118" s="577"/>
      <c r="S14118" s="577"/>
    </row>
    <row r="14119" spans="3:19">
      <c r="C14119" s="577"/>
      <c r="R14119" s="577"/>
      <c r="S14119" s="577"/>
    </row>
    <row r="14120" spans="3:19">
      <c r="C14120" s="577"/>
      <c r="R14120" s="577"/>
      <c r="S14120" s="577"/>
    </row>
    <row r="14121" spans="3:19">
      <c r="C14121" s="577"/>
      <c r="R14121" s="577"/>
      <c r="S14121" s="577"/>
    </row>
    <row r="14122" spans="3:19">
      <c r="C14122" s="577"/>
      <c r="R14122" s="577"/>
      <c r="S14122" s="577"/>
    </row>
    <row r="14123" spans="3:19">
      <c r="C14123" s="577"/>
      <c r="R14123" s="577"/>
      <c r="S14123" s="577"/>
    </row>
    <row r="14124" spans="3:19">
      <c r="C14124" s="577"/>
      <c r="R14124" s="577"/>
      <c r="S14124" s="577"/>
    </row>
    <row r="14125" spans="3:19">
      <c r="C14125" s="577"/>
      <c r="R14125" s="577"/>
      <c r="S14125" s="577"/>
    </row>
    <row r="14126" spans="3:19">
      <c r="C14126" s="577"/>
      <c r="R14126" s="577"/>
      <c r="S14126" s="577"/>
    </row>
    <row r="14127" spans="3:19">
      <c r="C14127" s="577"/>
      <c r="R14127" s="577"/>
      <c r="S14127" s="577"/>
    </row>
    <row r="14128" spans="3:19">
      <c r="C14128" s="577"/>
      <c r="R14128" s="577"/>
      <c r="S14128" s="577"/>
    </row>
    <row r="14129" spans="3:19">
      <c r="C14129" s="577"/>
      <c r="R14129" s="577"/>
      <c r="S14129" s="577"/>
    </row>
    <row r="14130" spans="3:19">
      <c r="C14130" s="577"/>
      <c r="R14130" s="577"/>
      <c r="S14130" s="577"/>
    </row>
    <row r="14131" spans="3:19">
      <c r="C14131" s="577"/>
      <c r="R14131" s="577"/>
      <c r="S14131" s="577"/>
    </row>
    <row r="14132" spans="3:19">
      <c r="C14132" s="577"/>
      <c r="R14132" s="577"/>
      <c r="S14132" s="577"/>
    </row>
    <row r="14133" spans="3:19">
      <c r="C14133" s="577"/>
      <c r="R14133" s="577"/>
      <c r="S14133" s="577"/>
    </row>
    <row r="14134" spans="3:19">
      <c r="C14134" s="577"/>
      <c r="R14134" s="577"/>
      <c r="S14134" s="577"/>
    </row>
    <row r="14135" spans="3:19">
      <c r="C14135" s="577"/>
      <c r="R14135" s="577"/>
      <c r="S14135" s="577"/>
    </row>
    <row r="14136" spans="3:19">
      <c r="C14136" s="577"/>
      <c r="R14136" s="577"/>
      <c r="S14136" s="577"/>
    </row>
    <row r="14137" spans="3:19">
      <c r="C14137" s="577"/>
      <c r="R14137" s="577"/>
      <c r="S14137" s="577"/>
    </row>
    <row r="14138" spans="3:19">
      <c r="C14138" s="577"/>
      <c r="R14138" s="577"/>
      <c r="S14138" s="577"/>
    </row>
    <row r="14139" spans="3:19">
      <c r="C14139" s="577"/>
      <c r="R14139" s="577"/>
      <c r="S14139" s="577"/>
    </row>
    <row r="14140" spans="3:19">
      <c r="C14140" s="577"/>
      <c r="R14140" s="577"/>
      <c r="S14140" s="577"/>
    </row>
    <row r="14141" spans="3:19">
      <c r="C14141" s="577"/>
      <c r="R14141" s="577"/>
      <c r="S14141" s="577"/>
    </row>
    <row r="14142" spans="3:19">
      <c r="C14142" s="577"/>
      <c r="R14142" s="577"/>
      <c r="S14142" s="577"/>
    </row>
    <row r="14143" spans="3:19">
      <c r="C14143" s="577"/>
      <c r="R14143" s="577"/>
      <c r="S14143" s="577"/>
    </row>
    <row r="14144" spans="3:19">
      <c r="C14144" s="577"/>
      <c r="R14144" s="577"/>
      <c r="S14144" s="577"/>
    </row>
    <row r="14145" spans="3:19">
      <c r="C14145" s="577"/>
      <c r="R14145" s="577"/>
      <c r="S14145" s="577"/>
    </row>
    <row r="14146" spans="3:19">
      <c r="C14146" s="577"/>
      <c r="R14146" s="577"/>
      <c r="S14146" s="577"/>
    </row>
    <row r="14147" spans="3:19">
      <c r="C14147" s="577"/>
      <c r="R14147" s="577"/>
      <c r="S14147" s="577"/>
    </row>
    <row r="14148" spans="3:19">
      <c r="C14148" s="577"/>
      <c r="R14148" s="577"/>
      <c r="S14148" s="577"/>
    </row>
    <row r="14149" spans="3:19">
      <c r="C14149" s="577"/>
      <c r="R14149" s="577"/>
      <c r="S14149" s="577"/>
    </row>
    <row r="14150" spans="3:19">
      <c r="C14150" s="577"/>
      <c r="R14150" s="577"/>
      <c r="S14150" s="577"/>
    </row>
    <row r="14151" spans="3:19">
      <c r="C14151" s="577"/>
      <c r="R14151" s="577"/>
      <c r="S14151" s="577"/>
    </row>
    <row r="14152" spans="3:19">
      <c r="C14152" s="577"/>
      <c r="R14152" s="577"/>
      <c r="S14152" s="577"/>
    </row>
    <row r="14153" spans="3:19">
      <c r="C14153" s="577"/>
      <c r="R14153" s="577"/>
      <c r="S14153" s="577"/>
    </row>
    <row r="14154" spans="3:19">
      <c r="C14154" s="577"/>
      <c r="R14154" s="577"/>
      <c r="S14154" s="577"/>
    </row>
    <row r="14155" spans="3:19">
      <c r="C14155" s="577"/>
      <c r="R14155" s="577"/>
      <c r="S14155" s="577"/>
    </row>
    <row r="14156" spans="3:19">
      <c r="C14156" s="577"/>
      <c r="R14156" s="577"/>
      <c r="S14156" s="577"/>
    </row>
    <row r="14157" spans="3:19">
      <c r="C14157" s="577"/>
      <c r="R14157" s="577"/>
      <c r="S14157" s="577"/>
    </row>
    <row r="14158" spans="3:19">
      <c r="C14158" s="577"/>
      <c r="R14158" s="577"/>
      <c r="S14158" s="577"/>
    </row>
    <row r="14159" spans="3:19">
      <c r="C14159" s="577"/>
      <c r="R14159" s="577"/>
      <c r="S14159" s="577"/>
    </row>
    <row r="14160" spans="3:19">
      <c r="C14160" s="577"/>
      <c r="R14160" s="577"/>
      <c r="S14160" s="577"/>
    </row>
    <row r="14161" spans="3:19">
      <c r="C14161" s="577"/>
      <c r="R14161" s="577"/>
      <c r="S14161" s="577"/>
    </row>
    <row r="14162" spans="3:19">
      <c r="C14162" s="577"/>
      <c r="R14162" s="577"/>
      <c r="S14162" s="577"/>
    </row>
    <row r="14163" spans="3:19">
      <c r="C14163" s="577"/>
      <c r="R14163" s="577"/>
      <c r="S14163" s="577"/>
    </row>
    <row r="14164" spans="3:19">
      <c r="C14164" s="577"/>
      <c r="R14164" s="577"/>
      <c r="S14164" s="577"/>
    </row>
    <row r="14165" spans="3:19">
      <c r="C14165" s="577"/>
      <c r="R14165" s="577"/>
      <c r="S14165" s="577"/>
    </row>
    <row r="14166" spans="3:19">
      <c r="C14166" s="577"/>
      <c r="R14166" s="577"/>
      <c r="S14166" s="577"/>
    </row>
    <row r="14167" spans="3:19">
      <c r="C14167" s="577"/>
      <c r="R14167" s="577"/>
      <c r="S14167" s="577"/>
    </row>
    <row r="14168" spans="3:19">
      <c r="C14168" s="577"/>
      <c r="R14168" s="577"/>
      <c r="S14168" s="577"/>
    </row>
    <row r="14169" spans="3:19">
      <c r="C14169" s="577"/>
      <c r="R14169" s="577"/>
      <c r="S14169" s="577"/>
    </row>
    <row r="14170" spans="3:19">
      <c r="C14170" s="577"/>
      <c r="R14170" s="577"/>
      <c r="S14170" s="577"/>
    </row>
    <row r="14171" spans="3:19">
      <c r="C14171" s="577"/>
      <c r="R14171" s="577"/>
      <c r="S14171" s="577"/>
    </row>
    <row r="14172" spans="3:19">
      <c r="C14172" s="577"/>
      <c r="R14172" s="577"/>
      <c r="S14172" s="577"/>
    </row>
    <row r="14173" spans="3:19">
      <c r="C14173" s="577"/>
      <c r="R14173" s="577"/>
      <c r="S14173" s="577"/>
    </row>
    <row r="14174" spans="3:19">
      <c r="C14174" s="577"/>
      <c r="R14174" s="577"/>
      <c r="S14174" s="577"/>
    </row>
    <row r="14175" spans="3:19">
      <c r="C14175" s="577"/>
      <c r="R14175" s="577"/>
      <c r="S14175" s="577"/>
    </row>
    <row r="14176" spans="3:19">
      <c r="C14176" s="577"/>
      <c r="R14176" s="577"/>
      <c r="S14176" s="577"/>
    </row>
    <row r="14177" spans="3:19">
      <c r="C14177" s="577"/>
      <c r="R14177" s="577"/>
      <c r="S14177" s="577"/>
    </row>
    <row r="14178" spans="3:19">
      <c r="C14178" s="577"/>
      <c r="R14178" s="577"/>
      <c r="S14178" s="577"/>
    </row>
    <row r="14179" spans="3:19">
      <c r="C14179" s="577"/>
      <c r="R14179" s="577"/>
      <c r="S14179" s="577"/>
    </row>
    <row r="14180" spans="3:19">
      <c r="C14180" s="577"/>
      <c r="R14180" s="577"/>
      <c r="S14180" s="577"/>
    </row>
    <row r="14181" spans="3:19">
      <c r="C14181" s="577"/>
      <c r="R14181" s="577"/>
      <c r="S14181" s="577"/>
    </row>
    <row r="14182" spans="3:19">
      <c r="C14182" s="577"/>
      <c r="R14182" s="577"/>
      <c r="S14182" s="577"/>
    </row>
    <row r="14183" spans="3:19">
      <c r="C14183" s="577"/>
      <c r="R14183" s="577"/>
      <c r="S14183" s="577"/>
    </row>
    <row r="14184" spans="3:19">
      <c r="C14184" s="577"/>
      <c r="R14184" s="577"/>
      <c r="S14184" s="577"/>
    </row>
    <row r="14185" spans="3:19">
      <c r="C14185" s="577"/>
      <c r="R14185" s="577"/>
      <c r="S14185" s="577"/>
    </row>
    <row r="14186" spans="3:19">
      <c r="C14186" s="577"/>
      <c r="R14186" s="577"/>
      <c r="S14186" s="577"/>
    </row>
    <row r="14187" spans="3:19">
      <c r="C14187" s="577"/>
      <c r="R14187" s="577"/>
      <c r="S14187" s="577"/>
    </row>
    <row r="14188" spans="3:19">
      <c r="C14188" s="577"/>
      <c r="R14188" s="577"/>
      <c r="S14188" s="577"/>
    </row>
    <row r="14189" spans="3:19">
      <c r="C14189" s="577"/>
      <c r="R14189" s="577"/>
      <c r="S14189" s="577"/>
    </row>
    <row r="14190" spans="3:19">
      <c r="C14190" s="577"/>
      <c r="R14190" s="577"/>
      <c r="S14190" s="577"/>
    </row>
    <row r="14191" spans="3:19">
      <c r="C14191" s="577"/>
      <c r="R14191" s="577"/>
      <c r="S14191" s="577"/>
    </row>
    <row r="14192" spans="3:19">
      <c r="C14192" s="577"/>
      <c r="R14192" s="577"/>
      <c r="S14192" s="577"/>
    </row>
    <row r="14193" spans="3:19">
      <c r="C14193" s="577"/>
      <c r="R14193" s="577"/>
      <c r="S14193" s="577"/>
    </row>
    <row r="14194" spans="3:19">
      <c r="C14194" s="577"/>
      <c r="R14194" s="577"/>
      <c r="S14194" s="577"/>
    </row>
    <row r="14195" spans="3:19">
      <c r="C14195" s="577"/>
      <c r="R14195" s="577"/>
      <c r="S14195" s="577"/>
    </row>
    <row r="14196" spans="3:19">
      <c r="C14196" s="577"/>
      <c r="R14196" s="577"/>
      <c r="S14196" s="577"/>
    </row>
    <row r="14197" spans="3:19">
      <c r="C14197" s="577"/>
      <c r="R14197" s="577"/>
      <c r="S14197" s="577"/>
    </row>
    <row r="14198" spans="3:19">
      <c r="C14198" s="577"/>
      <c r="R14198" s="577"/>
      <c r="S14198" s="577"/>
    </row>
    <row r="14199" spans="3:19">
      <c r="C14199" s="577"/>
      <c r="R14199" s="577"/>
      <c r="S14199" s="577"/>
    </row>
    <row r="14200" spans="3:19">
      <c r="C14200" s="577"/>
      <c r="R14200" s="577"/>
      <c r="S14200" s="577"/>
    </row>
    <row r="14201" spans="3:19">
      <c r="C14201" s="577"/>
      <c r="R14201" s="577"/>
      <c r="S14201" s="577"/>
    </row>
    <row r="14202" spans="3:19">
      <c r="C14202" s="577"/>
      <c r="R14202" s="577"/>
      <c r="S14202" s="577"/>
    </row>
    <row r="14203" spans="3:19">
      <c r="C14203" s="577"/>
      <c r="R14203" s="577"/>
      <c r="S14203" s="577"/>
    </row>
    <row r="14204" spans="3:19">
      <c r="C14204" s="577"/>
      <c r="R14204" s="577"/>
      <c r="S14204" s="577"/>
    </row>
    <row r="14205" spans="3:19">
      <c r="C14205" s="577"/>
      <c r="R14205" s="577"/>
      <c r="S14205" s="577"/>
    </row>
    <row r="14206" spans="3:19">
      <c r="C14206" s="577"/>
      <c r="R14206" s="577"/>
      <c r="S14206" s="577"/>
    </row>
    <row r="14207" spans="3:19">
      <c r="C14207" s="577"/>
      <c r="R14207" s="577"/>
      <c r="S14207" s="577"/>
    </row>
    <row r="14208" spans="3:19">
      <c r="C14208" s="577"/>
      <c r="R14208" s="577"/>
      <c r="S14208" s="577"/>
    </row>
    <row r="14209" spans="3:19">
      <c r="C14209" s="577"/>
      <c r="R14209" s="577"/>
      <c r="S14209" s="577"/>
    </row>
    <row r="14210" spans="3:19">
      <c r="C14210" s="577"/>
      <c r="R14210" s="577"/>
      <c r="S14210" s="577"/>
    </row>
    <row r="14211" spans="3:19">
      <c r="C14211" s="577"/>
      <c r="R14211" s="577"/>
      <c r="S14211" s="577"/>
    </row>
    <row r="14212" spans="3:19">
      <c r="C14212" s="577"/>
      <c r="R14212" s="577"/>
      <c r="S14212" s="577"/>
    </row>
    <row r="14213" spans="3:19">
      <c r="C14213" s="577"/>
      <c r="R14213" s="577"/>
      <c r="S14213" s="577"/>
    </row>
    <row r="14214" spans="3:19">
      <c r="C14214" s="577"/>
      <c r="R14214" s="577"/>
      <c r="S14214" s="577"/>
    </row>
    <row r="14215" spans="3:19">
      <c r="C14215" s="577"/>
      <c r="R14215" s="577"/>
      <c r="S14215" s="577"/>
    </row>
    <row r="14216" spans="3:19">
      <c r="C14216" s="577"/>
      <c r="R14216" s="577"/>
      <c r="S14216" s="577"/>
    </row>
    <row r="14217" spans="3:19">
      <c r="C14217" s="577"/>
      <c r="R14217" s="577"/>
      <c r="S14217" s="577"/>
    </row>
    <row r="14218" spans="3:19">
      <c r="C14218" s="577"/>
      <c r="R14218" s="577"/>
      <c r="S14218" s="577"/>
    </row>
    <row r="14219" spans="3:19">
      <c r="C14219" s="577"/>
      <c r="R14219" s="577"/>
      <c r="S14219" s="577"/>
    </row>
    <row r="14220" spans="3:19">
      <c r="C14220" s="577"/>
      <c r="R14220" s="577"/>
      <c r="S14220" s="577"/>
    </row>
    <row r="14221" spans="3:19">
      <c r="C14221" s="577"/>
      <c r="R14221" s="577"/>
      <c r="S14221" s="577"/>
    </row>
    <row r="14222" spans="3:19">
      <c r="C14222" s="577"/>
      <c r="R14222" s="577"/>
      <c r="S14222" s="577"/>
    </row>
    <row r="14223" spans="3:19">
      <c r="C14223" s="577"/>
      <c r="R14223" s="577"/>
      <c r="S14223" s="577"/>
    </row>
    <row r="14224" spans="3:19">
      <c r="C14224" s="577"/>
      <c r="R14224" s="577"/>
      <c r="S14224" s="577"/>
    </row>
    <row r="14225" spans="3:19">
      <c r="C14225" s="577"/>
      <c r="R14225" s="577"/>
      <c r="S14225" s="577"/>
    </row>
    <row r="14226" spans="3:19">
      <c r="C14226" s="577"/>
      <c r="R14226" s="577"/>
      <c r="S14226" s="577"/>
    </row>
    <row r="14227" spans="3:19">
      <c r="C14227" s="577"/>
      <c r="R14227" s="577"/>
      <c r="S14227" s="577"/>
    </row>
    <row r="14228" spans="3:19">
      <c r="C14228" s="577"/>
      <c r="R14228" s="577"/>
      <c r="S14228" s="577"/>
    </row>
    <row r="14229" spans="3:19">
      <c r="C14229" s="577"/>
      <c r="R14229" s="577"/>
      <c r="S14229" s="577"/>
    </row>
    <row r="14230" spans="3:19">
      <c r="C14230" s="577"/>
      <c r="R14230" s="577"/>
      <c r="S14230" s="577"/>
    </row>
    <row r="14231" spans="3:19">
      <c r="C14231" s="577"/>
      <c r="R14231" s="577"/>
      <c r="S14231" s="577"/>
    </row>
    <row r="14232" spans="3:19">
      <c r="C14232" s="577"/>
      <c r="R14232" s="577"/>
      <c r="S14232" s="577"/>
    </row>
    <row r="14233" spans="3:19">
      <c r="C14233" s="577"/>
      <c r="R14233" s="577"/>
      <c r="S14233" s="577"/>
    </row>
    <row r="14234" spans="3:19">
      <c r="C14234" s="577"/>
      <c r="R14234" s="577"/>
      <c r="S14234" s="577"/>
    </row>
    <row r="14235" spans="3:19">
      <c r="C14235" s="577"/>
      <c r="R14235" s="577"/>
      <c r="S14235" s="577"/>
    </row>
    <row r="14236" spans="3:19">
      <c r="C14236" s="577"/>
      <c r="R14236" s="577"/>
      <c r="S14236" s="577"/>
    </row>
    <row r="14237" spans="3:19">
      <c r="C14237" s="577"/>
      <c r="R14237" s="577"/>
      <c r="S14237" s="577"/>
    </row>
    <row r="14238" spans="3:19">
      <c r="C14238" s="577"/>
      <c r="R14238" s="577"/>
      <c r="S14238" s="577"/>
    </row>
    <row r="14239" spans="3:19">
      <c r="C14239" s="577"/>
      <c r="R14239" s="577"/>
      <c r="S14239" s="577"/>
    </row>
    <row r="14240" spans="3:19">
      <c r="C14240" s="577"/>
      <c r="R14240" s="577"/>
      <c r="S14240" s="577"/>
    </row>
    <row r="14241" spans="3:19">
      <c r="C14241" s="577"/>
      <c r="R14241" s="577"/>
      <c r="S14241" s="577"/>
    </row>
    <row r="14242" spans="3:19">
      <c r="C14242" s="577"/>
      <c r="R14242" s="577"/>
      <c r="S14242" s="577"/>
    </row>
    <row r="14243" spans="3:19">
      <c r="C14243" s="577"/>
      <c r="R14243" s="577"/>
      <c r="S14243" s="577"/>
    </row>
    <row r="14244" spans="3:19">
      <c r="C14244" s="577"/>
      <c r="R14244" s="577"/>
      <c r="S14244" s="577"/>
    </row>
    <row r="14245" spans="3:19">
      <c r="C14245" s="577"/>
      <c r="R14245" s="577"/>
      <c r="S14245" s="577"/>
    </row>
    <row r="14246" spans="3:19">
      <c r="C14246" s="577"/>
      <c r="R14246" s="577"/>
      <c r="S14246" s="577"/>
    </row>
    <row r="14247" spans="3:19">
      <c r="C14247" s="577"/>
      <c r="R14247" s="577"/>
      <c r="S14247" s="577"/>
    </row>
    <row r="14248" spans="3:19">
      <c r="C14248" s="577"/>
      <c r="R14248" s="577"/>
      <c r="S14248" s="577"/>
    </row>
    <row r="14249" spans="3:19">
      <c r="C14249" s="577"/>
      <c r="R14249" s="577"/>
      <c r="S14249" s="577"/>
    </row>
    <row r="14250" spans="3:19">
      <c r="C14250" s="577"/>
      <c r="R14250" s="577"/>
      <c r="S14250" s="577"/>
    </row>
    <row r="14251" spans="3:19">
      <c r="C14251" s="577"/>
      <c r="R14251" s="577"/>
      <c r="S14251" s="577"/>
    </row>
    <row r="14252" spans="3:19">
      <c r="C14252" s="577"/>
      <c r="R14252" s="577"/>
      <c r="S14252" s="577"/>
    </row>
    <row r="14253" spans="3:19">
      <c r="C14253" s="577"/>
      <c r="R14253" s="577"/>
      <c r="S14253" s="577"/>
    </row>
    <row r="14254" spans="3:19">
      <c r="C14254" s="577"/>
      <c r="R14254" s="577"/>
      <c r="S14254" s="577"/>
    </row>
    <row r="14255" spans="3:19">
      <c r="C14255" s="577"/>
      <c r="R14255" s="577"/>
      <c r="S14255" s="577"/>
    </row>
    <row r="14256" spans="3:19">
      <c r="C14256" s="577"/>
      <c r="R14256" s="577"/>
      <c r="S14256" s="577"/>
    </row>
    <row r="14257" spans="3:19">
      <c r="C14257" s="577"/>
      <c r="R14257" s="577"/>
      <c r="S14257" s="577"/>
    </row>
    <row r="14258" spans="3:19">
      <c r="C14258" s="577"/>
      <c r="R14258" s="577"/>
      <c r="S14258" s="577"/>
    </row>
    <row r="14259" spans="3:19">
      <c r="C14259" s="577"/>
      <c r="R14259" s="577"/>
      <c r="S14259" s="577"/>
    </row>
    <row r="14260" spans="3:19">
      <c r="C14260" s="577"/>
      <c r="R14260" s="577"/>
      <c r="S14260" s="577"/>
    </row>
    <row r="14261" spans="3:19">
      <c r="C14261" s="577"/>
      <c r="R14261" s="577"/>
      <c r="S14261" s="577"/>
    </row>
    <row r="14262" spans="3:19">
      <c r="C14262" s="577"/>
      <c r="R14262" s="577"/>
      <c r="S14262" s="577"/>
    </row>
    <row r="14263" spans="3:19">
      <c r="C14263" s="577"/>
      <c r="R14263" s="577"/>
      <c r="S14263" s="577"/>
    </row>
    <row r="14264" spans="3:19">
      <c r="C14264" s="577"/>
      <c r="R14264" s="577"/>
      <c r="S14264" s="577"/>
    </row>
    <row r="14265" spans="3:19">
      <c r="C14265" s="577"/>
      <c r="R14265" s="577"/>
      <c r="S14265" s="577"/>
    </row>
    <row r="14266" spans="3:19">
      <c r="C14266" s="577"/>
      <c r="R14266" s="577"/>
      <c r="S14266" s="577"/>
    </row>
    <row r="14267" spans="3:19">
      <c r="C14267" s="577"/>
      <c r="R14267" s="577"/>
      <c r="S14267" s="577"/>
    </row>
    <row r="14268" spans="3:19">
      <c r="C14268" s="577"/>
      <c r="R14268" s="577"/>
      <c r="S14268" s="577"/>
    </row>
    <row r="14269" spans="3:19">
      <c r="C14269" s="577"/>
      <c r="R14269" s="577"/>
      <c r="S14269" s="577"/>
    </row>
    <row r="14270" spans="3:19">
      <c r="C14270" s="577"/>
      <c r="R14270" s="577"/>
      <c r="S14270" s="577"/>
    </row>
    <row r="14271" spans="3:19">
      <c r="C14271" s="577"/>
      <c r="R14271" s="577"/>
      <c r="S14271" s="577"/>
    </row>
    <row r="14272" spans="3:19">
      <c r="C14272" s="577"/>
      <c r="R14272" s="577"/>
      <c r="S14272" s="577"/>
    </row>
    <row r="14273" spans="3:19">
      <c r="C14273" s="577"/>
      <c r="R14273" s="577"/>
      <c r="S14273" s="577"/>
    </row>
    <row r="14274" spans="3:19">
      <c r="C14274" s="577"/>
      <c r="R14274" s="577"/>
      <c r="S14274" s="577"/>
    </row>
    <row r="14275" spans="3:19">
      <c r="C14275" s="577"/>
      <c r="R14275" s="577"/>
      <c r="S14275" s="577"/>
    </row>
    <row r="14276" spans="3:19">
      <c r="C14276" s="577"/>
      <c r="R14276" s="577"/>
      <c r="S14276" s="577"/>
    </row>
    <row r="14277" spans="3:19">
      <c r="C14277" s="577"/>
      <c r="R14277" s="577"/>
      <c r="S14277" s="577"/>
    </row>
    <row r="14278" spans="3:19">
      <c r="C14278" s="577"/>
      <c r="R14278" s="577"/>
      <c r="S14278" s="577"/>
    </row>
    <row r="14279" spans="3:19">
      <c r="C14279" s="577"/>
      <c r="R14279" s="577"/>
      <c r="S14279" s="577"/>
    </row>
    <row r="14280" spans="3:19">
      <c r="C14280" s="577"/>
      <c r="R14280" s="577"/>
      <c r="S14280" s="577"/>
    </row>
    <row r="14281" spans="3:19">
      <c r="C14281" s="577"/>
      <c r="R14281" s="577"/>
      <c r="S14281" s="577"/>
    </row>
    <row r="14282" spans="3:19">
      <c r="C14282" s="577"/>
      <c r="R14282" s="577"/>
      <c r="S14282" s="577"/>
    </row>
    <row r="14283" spans="3:19">
      <c r="C14283" s="577"/>
      <c r="R14283" s="577"/>
      <c r="S14283" s="577"/>
    </row>
    <row r="14284" spans="3:19">
      <c r="C14284" s="577"/>
      <c r="R14284" s="577"/>
      <c r="S14284" s="577"/>
    </row>
    <row r="14285" spans="3:19">
      <c r="C14285" s="577"/>
      <c r="R14285" s="577"/>
      <c r="S14285" s="577"/>
    </row>
    <row r="14286" spans="3:19">
      <c r="C14286" s="577"/>
      <c r="R14286" s="577"/>
      <c r="S14286" s="577"/>
    </row>
    <row r="14287" spans="3:19">
      <c r="C14287" s="577"/>
      <c r="R14287" s="577"/>
      <c r="S14287" s="577"/>
    </row>
    <row r="14288" spans="3:19">
      <c r="C14288" s="577"/>
      <c r="R14288" s="577"/>
      <c r="S14288" s="577"/>
    </row>
    <row r="14289" spans="3:19">
      <c r="C14289" s="577"/>
      <c r="R14289" s="577"/>
      <c r="S14289" s="577"/>
    </row>
    <row r="14290" spans="3:19">
      <c r="C14290" s="577"/>
      <c r="R14290" s="577"/>
      <c r="S14290" s="577"/>
    </row>
    <row r="14291" spans="3:19">
      <c r="C14291" s="577"/>
      <c r="R14291" s="577"/>
      <c r="S14291" s="577"/>
    </row>
    <row r="14292" spans="3:19">
      <c r="C14292" s="577"/>
      <c r="R14292" s="577"/>
      <c r="S14292" s="577"/>
    </row>
    <row r="14293" spans="3:19">
      <c r="C14293" s="577"/>
      <c r="R14293" s="577"/>
      <c r="S14293" s="577"/>
    </row>
    <row r="14294" spans="3:19">
      <c r="C14294" s="577"/>
      <c r="R14294" s="577"/>
      <c r="S14294" s="577"/>
    </row>
    <row r="14295" spans="3:19">
      <c r="C14295" s="577"/>
      <c r="R14295" s="577"/>
      <c r="S14295" s="577"/>
    </row>
    <row r="14296" spans="3:19">
      <c r="C14296" s="577"/>
      <c r="R14296" s="577"/>
      <c r="S14296" s="577"/>
    </row>
    <row r="14297" spans="3:19">
      <c r="C14297" s="577"/>
      <c r="R14297" s="577"/>
      <c r="S14297" s="577"/>
    </row>
    <row r="14298" spans="3:19">
      <c r="C14298" s="577"/>
      <c r="R14298" s="577"/>
      <c r="S14298" s="577"/>
    </row>
    <row r="14299" spans="3:19">
      <c r="C14299" s="577"/>
      <c r="R14299" s="577"/>
      <c r="S14299" s="577"/>
    </row>
    <row r="14300" spans="3:19">
      <c r="C14300" s="577"/>
      <c r="R14300" s="577"/>
      <c r="S14300" s="577"/>
    </row>
    <row r="14301" spans="3:19">
      <c r="C14301" s="577"/>
      <c r="R14301" s="577"/>
      <c r="S14301" s="577"/>
    </row>
    <row r="14302" spans="3:19">
      <c r="C14302" s="577"/>
      <c r="R14302" s="577"/>
      <c r="S14302" s="577"/>
    </row>
    <row r="14303" spans="3:19">
      <c r="C14303" s="577"/>
      <c r="R14303" s="577"/>
      <c r="S14303" s="577"/>
    </row>
    <row r="14304" spans="3:19">
      <c r="C14304" s="577"/>
      <c r="R14304" s="577"/>
      <c r="S14304" s="577"/>
    </row>
    <row r="14305" spans="3:19">
      <c r="C14305" s="577"/>
      <c r="R14305" s="577"/>
      <c r="S14305" s="577"/>
    </row>
    <row r="14306" spans="3:19">
      <c r="C14306" s="577"/>
      <c r="R14306" s="577"/>
      <c r="S14306" s="577"/>
    </row>
    <row r="14307" spans="3:19">
      <c r="C14307" s="577"/>
      <c r="R14307" s="577"/>
      <c r="S14307" s="577"/>
    </row>
    <row r="14308" spans="3:19">
      <c r="C14308" s="577"/>
      <c r="R14308" s="577"/>
      <c r="S14308" s="577"/>
    </row>
    <row r="14309" spans="3:19">
      <c r="C14309" s="577"/>
      <c r="R14309" s="577"/>
      <c r="S14309" s="577"/>
    </row>
    <row r="14310" spans="3:19">
      <c r="C14310" s="577"/>
      <c r="R14310" s="577"/>
      <c r="S14310" s="577"/>
    </row>
    <row r="14311" spans="3:19">
      <c r="C14311" s="577"/>
      <c r="R14311" s="577"/>
      <c r="S14311" s="577"/>
    </row>
    <row r="14312" spans="3:19">
      <c r="C14312" s="577"/>
      <c r="R14312" s="577"/>
      <c r="S14312" s="577"/>
    </row>
    <row r="14313" spans="3:19">
      <c r="C14313" s="577"/>
      <c r="R14313" s="577"/>
      <c r="S14313" s="577"/>
    </row>
    <row r="14314" spans="3:19">
      <c r="C14314" s="577"/>
      <c r="R14314" s="577"/>
      <c r="S14314" s="577"/>
    </row>
    <row r="14315" spans="3:19">
      <c r="C14315" s="577"/>
      <c r="R14315" s="577"/>
      <c r="S14315" s="577"/>
    </row>
    <row r="14316" spans="3:19">
      <c r="C14316" s="577"/>
      <c r="R14316" s="577"/>
      <c r="S14316" s="577"/>
    </row>
    <row r="14317" spans="3:19">
      <c r="C14317" s="577"/>
      <c r="R14317" s="577"/>
      <c r="S14317" s="577"/>
    </row>
    <row r="14318" spans="3:19">
      <c r="C14318" s="577"/>
      <c r="R14318" s="577"/>
      <c r="S14318" s="577"/>
    </row>
    <row r="14319" spans="3:19">
      <c r="C14319" s="577"/>
      <c r="R14319" s="577"/>
      <c r="S14319" s="577"/>
    </row>
    <row r="14320" spans="3:19">
      <c r="C14320" s="577"/>
      <c r="R14320" s="577"/>
      <c r="S14320" s="577"/>
    </row>
    <row r="14321" spans="3:19">
      <c r="C14321" s="577"/>
      <c r="R14321" s="577"/>
      <c r="S14321" s="577"/>
    </row>
    <row r="14322" spans="3:19">
      <c r="C14322" s="577"/>
      <c r="R14322" s="577"/>
      <c r="S14322" s="577"/>
    </row>
    <row r="14323" spans="3:19">
      <c r="C14323" s="577"/>
      <c r="R14323" s="577"/>
      <c r="S14323" s="577"/>
    </row>
    <row r="14324" spans="3:19">
      <c r="C14324" s="577"/>
      <c r="R14324" s="577"/>
      <c r="S14324" s="577"/>
    </row>
    <row r="14325" spans="3:19">
      <c r="C14325" s="577"/>
      <c r="R14325" s="577"/>
      <c r="S14325" s="577"/>
    </row>
    <row r="14326" spans="3:19">
      <c r="C14326" s="577"/>
      <c r="R14326" s="577"/>
      <c r="S14326" s="577"/>
    </row>
    <row r="14327" spans="3:19">
      <c r="C14327" s="577"/>
      <c r="R14327" s="577"/>
      <c r="S14327" s="577"/>
    </row>
    <row r="14328" spans="3:19">
      <c r="C14328" s="577"/>
      <c r="R14328" s="577"/>
      <c r="S14328" s="577"/>
    </row>
    <row r="14329" spans="3:19">
      <c r="C14329" s="577"/>
      <c r="R14329" s="577"/>
      <c r="S14329" s="577"/>
    </row>
    <row r="14330" spans="3:19">
      <c r="C14330" s="577"/>
      <c r="R14330" s="577"/>
      <c r="S14330" s="577"/>
    </row>
    <row r="14331" spans="3:19">
      <c r="C14331" s="577"/>
      <c r="R14331" s="577"/>
      <c r="S14331" s="577"/>
    </row>
    <row r="14332" spans="3:19">
      <c r="C14332" s="577"/>
      <c r="R14332" s="577"/>
      <c r="S14332" s="577"/>
    </row>
    <row r="14333" spans="3:19">
      <c r="C14333" s="577"/>
      <c r="R14333" s="577"/>
      <c r="S14333" s="577"/>
    </row>
    <row r="14334" spans="3:19">
      <c r="C14334" s="577"/>
      <c r="R14334" s="577"/>
      <c r="S14334" s="577"/>
    </row>
    <row r="14335" spans="3:19">
      <c r="C14335" s="577"/>
      <c r="R14335" s="577"/>
      <c r="S14335" s="577"/>
    </row>
    <row r="14336" spans="3:19">
      <c r="C14336" s="577"/>
      <c r="R14336" s="577"/>
      <c r="S14336" s="577"/>
    </row>
    <row r="14337" spans="3:19">
      <c r="C14337" s="577"/>
      <c r="R14337" s="577"/>
      <c r="S14337" s="577"/>
    </row>
    <row r="14338" spans="3:19">
      <c r="C14338" s="577"/>
      <c r="R14338" s="577"/>
      <c r="S14338" s="577"/>
    </row>
    <row r="14339" spans="3:19">
      <c r="C14339" s="577"/>
      <c r="R14339" s="577"/>
      <c r="S14339" s="577"/>
    </row>
    <row r="14340" spans="3:19">
      <c r="C14340" s="577"/>
      <c r="R14340" s="577"/>
      <c r="S14340" s="577"/>
    </row>
    <row r="14341" spans="3:19">
      <c r="C14341" s="577"/>
      <c r="R14341" s="577"/>
      <c r="S14341" s="577"/>
    </row>
    <row r="14342" spans="3:19">
      <c r="C14342" s="577"/>
      <c r="R14342" s="577"/>
      <c r="S14342" s="577"/>
    </row>
    <row r="14343" spans="3:19">
      <c r="C14343" s="577"/>
      <c r="R14343" s="577"/>
      <c r="S14343" s="577"/>
    </row>
    <row r="14344" spans="3:19">
      <c r="C14344" s="577"/>
      <c r="R14344" s="577"/>
      <c r="S14344" s="577"/>
    </row>
    <row r="14345" spans="3:19">
      <c r="C14345" s="577"/>
      <c r="R14345" s="577"/>
      <c r="S14345" s="577"/>
    </row>
    <row r="14346" spans="3:19">
      <c r="C14346" s="577"/>
      <c r="R14346" s="577"/>
      <c r="S14346" s="577"/>
    </row>
    <row r="14347" spans="3:19">
      <c r="C14347" s="577"/>
      <c r="R14347" s="577"/>
      <c r="S14347" s="577"/>
    </row>
    <row r="14348" spans="3:19">
      <c r="C14348" s="577"/>
      <c r="R14348" s="577"/>
      <c r="S14348" s="577"/>
    </row>
    <row r="14349" spans="3:19">
      <c r="C14349" s="577"/>
      <c r="R14349" s="577"/>
      <c r="S14349" s="577"/>
    </row>
    <row r="14350" spans="3:19">
      <c r="C14350" s="577"/>
      <c r="R14350" s="577"/>
      <c r="S14350" s="577"/>
    </row>
    <row r="14351" spans="3:19">
      <c r="C14351" s="577"/>
      <c r="R14351" s="577"/>
      <c r="S14351" s="577"/>
    </row>
    <row r="14352" spans="3:19">
      <c r="C14352" s="577"/>
      <c r="R14352" s="577"/>
      <c r="S14352" s="577"/>
    </row>
    <row r="14353" spans="3:19">
      <c r="C14353" s="577"/>
      <c r="R14353" s="577"/>
      <c r="S14353" s="577"/>
    </row>
    <row r="14354" spans="3:19">
      <c r="C14354" s="577"/>
      <c r="R14354" s="577"/>
      <c r="S14354" s="577"/>
    </row>
    <row r="14355" spans="3:19">
      <c r="C14355" s="577"/>
      <c r="R14355" s="577"/>
      <c r="S14355" s="577"/>
    </row>
    <row r="14356" spans="3:19">
      <c r="C14356" s="577"/>
      <c r="R14356" s="577"/>
      <c r="S14356" s="577"/>
    </row>
    <row r="14357" spans="3:19">
      <c r="C14357" s="577"/>
      <c r="R14357" s="577"/>
      <c r="S14357" s="577"/>
    </row>
    <row r="14358" spans="3:19">
      <c r="C14358" s="577"/>
      <c r="R14358" s="577"/>
      <c r="S14358" s="577"/>
    </row>
    <row r="14359" spans="3:19">
      <c r="C14359" s="577"/>
      <c r="R14359" s="577"/>
      <c r="S14359" s="577"/>
    </row>
    <row r="14360" spans="3:19">
      <c r="C14360" s="577"/>
      <c r="R14360" s="577"/>
      <c r="S14360" s="577"/>
    </row>
    <row r="14361" spans="3:19">
      <c r="C14361" s="577"/>
      <c r="R14361" s="577"/>
      <c r="S14361" s="577"/>
    </row>
    <row r="14362" spans="3:19">
      <c r="C14362" s="577"/>
      <c r="R14362" s="577"/>
      <c r="S14362" s="577"/>
    </row>
    <row r="14363" spans="3:19">
      <c r="C14363" s="577"/>
      <c r="R14363" s="577"/>
      <c r="S14363" s="577"/>
    </row>
    <row r="14364" spans="3:19">
      <c r="C14364" s="577"/>
      <c r="R14364" s="577"/>
      <c r="S14364" s="577"/>
    </row>
    <row r="14365" spans="3:19">
      <c r="C14365" s="577"/>
      <c r="R14365" s="577"/>
      <c r="S14365" s="577"/>
    </row>
    <row r="14366" spans="3:19">
      <c r="C14366" s="577"/>
      <c r="R14366" s="577"/>
      <c r="S14366" s="577"/>
    </row>
    <row r="14367" spans="3:19">
      <c r="C14367" s="577"/>
      <c r="R14367" s="577"/>
      <c r="S14367" s="577"/>
    </row>
    <row r="14368" spans="3:19">
      <c r="C14368" s="577"/>
      <c r="R14368" s="577"/>
      <c r="S14368" s="577"/>
    </row>
    <row r="14369" spans="3:19">
      <c r="C14369" s="577"/>
      <c r="R14369" s="577"/>
      <c r="S14369" s="577"/>
    </row>
    <row r="14370" spans="3:19">
      <c r="C14370" s="577"/>
      <c r="R14370" s="577"/>
      <c r="S14370" s="577"/>
    </row>
    <row r="14371" spans="3:19">
      <c r="C14371" s="577"/>
      <c r="R14371" s="577"/>
      <c r="S14371" s="577"/>
    </row>
    <row r="14372" spans="3:19">
      <c r="C14372" s="577"/>
      <c r="R14372" s="577"/>
      <c r="S14372" s="577"/>
    </row>
    <row r="14373" spans="3:19">
      <c r="C14373" s="577"/>
      <c r="R14373" s="577"/>
      <c r="S14373" s="577"/>
    </row>
    <row r="14374" spans="3:19">
      <c r="C14374" s="577"/>
      <c r="R14374" s="577"/>
      <c r="S14374" s="577"/>
    </row>
    <row r="14375" spans="3:19">
      <c r="C14375" s="577"/>
      <c r="R14375" s="577"/>
      <c r="S14375" s="577"/>
    </row>
    <row r="14376" spans="3:19">
      <c r="C14376" s="577"/>
      <c r="R14376" s="577"/>
      <c r="S14376" s="577"/>
    </row>
    <row r="14377" spans="3:19">
      <c r="C14377" s="577"/>
      <c r="R14377" s="577"/>
      <c r="S14377" s="577"/>
    </row>
    <row r="14378" spans="3:19">
      <c r="C14378" s="577"/>
      <c r="R14378" s="577"/>
      <c r="S14378" s="577"/>
    </row>
    <row r="14379" spans="3:19">
      <c r="C14379" s="577"/>
      <c r="R14379" s="577"/>
      <c r="S14379" s="577"/>
    </row>
    <row r="14380" spans="3:19">
      <c r="C14380" s="577"/>
      <c r="R14380" s="577"/>
      <c r="S14380" s="577"/>
    </row>
    <row r="14381" spans="3:19">
      <c r="C14381" s="577"/>
      <c r="R14381" s="577"/>
      <c r="S14381" s="577"/>
    </row>
    <row r="14382" spans="3:19">
      <c r="C14382" s="577"/>
      <c r="R14382" s="577"/>
      <c r="S14382" s="577"/>
    </row>
    <row r="14383" spans="3:19">
      <c r="C14383" s="577"/>
      <c r="R14383" s="577"/>
      <c r="S14383" s="577"/>
    </row>
    <row r="14384" spans="3:19">
      <c r="C14384" s="577"/>
      <c r="R14384" s="577"/>
      <c r="S14384" s="577"/>
    </row>
    <row r="14385" spans="3:19">
      <c r="C14385" s="577"/>
      <c r="R14385" s="577"/>
      <c r="S14385" s="577"/>
    </row>
    <row r="14386" spans="3:19">
      <c r="C14386" s="577"/>
      <c r="R14386" s="577"/>
      <c r="S14386" s="577"/>
    </row>
    <row r="14387" spans="3:19">
      <c r="C14387" s="577"/>
      <c r="R14387" s="577"/>
      <c r="S14387" s="577"/>
    </row>
    <row r="14388" spans="3:19">
      <c r="C14388" s="577"/>
      <c r="R14388" s="577"/>
      <c r="S14388" s="577"/>
    </row>
    <row r="14389" spans="3:19">
      <c r="C14389" s="577"/>
      <c r="R14389" s="577"/>
      <c r="S14389" s="577"/>
    </row>
    <row r="14390" spans="3:19">
      <c r="C14390" s="577"/>
      <c r="R14390" s="577"/>
      <c r="S14390" s="577"/>
    </row>
    <row r="14391" spans="3:19">
      <c r="C14391" s="577"/>
      <c r="R14391" s="577"/>
      <c r="S14391" s="577"/>
    </row>
    <row r="14392" spans="3:19">
      <c r="C14392" s="577"/>
      <c r="R14392" s="577"/>
      <c r="S14392" s="577"/>
    </row>
    <row r="14393" spans="3:19">
      <c r="C14393" s="577"/>
      <c r="R14393" s="577"/>
      <c r="S14393" s="577"/>
    </row>
    <row r="14394" spans="3:19">
      <c r="C14394" s="577"/>
      <c r="R14394" s="577"/>
      <c r="S14394" s="577"/>
    </row>
    <row r="14395" spans="3:19">
      <c r="C14395" s="577"/>
      <c r="R14395" s="577"/>
      <c r="S14395" s="577"/>
    </row>
    <row r="14396" spans="3:19">
      <c r="C14396" s="577"/>
      <c r="R14396" s="577"/>
      <c r="S14396" s="577"/>
    </row>
    <row r="14397" spans="3:19">
      <c r="C14397" s="577"/>
      <c r="R14397" s="577"/>
      <c r="S14397" s="577"/>
    </row>
    <row r="14398" spans="3:19">
      <c r="C14398" s="577"/>
      <c r="R14398" s="577"/>
      <c r="S14398" s="577"/>
    </row>
    <row r="14399" spans="3:19">
      <c r="C14399" s="577"/>
      <c r="R14399" s="577"/>
      <c r="S14399" s="577"/>
    </row>
    <row r="14400" spans="3:19">
      <c r="C14400" s="577"/>
      <c r="R14400" s="577"/>
      <c r="S14400" s="577"/>
    </row>
    <row r="14401" spans="3:19">
      <c r="C14401" s="577"/>
      <c r="R14401" s="577"/>
      <c r="S14401" s="577"/>
    </row>
    <row r="14402" spans="3:19">
      <c r="C14402" s="577"/>
      <c r="R14402" s="577"/>
      <c r="S14402" s="577"/>
    </row>
    <row r="14403" spans="3:19">
      <c r="C14403" s="577"/>
      <c r="R14403" s="577"/>
      <c r="S14403" s="577"/>
    </row>
    <row r="14404" spans="3:19">
      <c r="C14404" s="577"/>
      <c r="R14404" s="577"/>
      <c r="S14404" s="577"/>
    </row>
    <row r="14405" spans="3:19">
      <c r="C14405" s="577"/>
      <c r="R14405" s="577"/>
      <c r="S14405" s="577"/>
    </row>
    <row r="14406" spans="3:19">
      <c r="C14406" s="577"/>
      <c r="R14406" s="577"/>
      <c r="S14406" s="577"/>
    </row>
    <row r="14407" spans="3:19">
      <c r="C14407" s="577"/>
      <c r="R14407" s="577"/>
      <c r="S14407" s="577"/>
    </row>
    <row r="14408" spans="3:19">
      <c r="C14408" s="577"/>
      <c r="R14408" s="577"/>
      <c r="S14408" s="577"/>
    </row>
    <row r="14409" spans="3:19">
      <c r="C14409" s="577"/>
      <c r="R14409" s="577"/>
      <c r="S14409" s="577"/>
    </row>
    <row r="14410" spans="3:19">
      <c r="C14410" s="577"/>
      <c r="R14410" s="577"/>
      <c r="S14410" s="577"/>
    </row>
    <row r="14411" spans="3:19">
      <c r="C14411" s="577"/>
      <c r="R14411" s="577"/>
      <c r="S14411" s="577"/>
    </row>
    <row r="14412" spans="3:19">
      <c r="C14412" s="577"/>
      <c r="R14412" s="577"/>
      <c r="S14412" s="577"/>
    </row>
    <row r="14413" spans="3:19">
      <c r="C14413" s="577"/>
      <c r="R14413" s="577"/>
      <c r="S14413" s="577"/>
    </row>
    <row r="14414" spans="3:19">
      <c r="C14414" s="577"/>
      <c r="R14414" s="577"/>
      <c r="S14414" s="577"/>
    </row>
    <row r="14415" spans="3:19">
      <c r="C14415" s="577"/>
      <c r="R14415" s="577"/>
      <c r="S14415" s="577"/>
    </row>
    <row r="14416" spans="3:19">
      <c r="C14416" s="577"/>
      <c r="R14416" s="577"/>
      <c r="S14416" s="577"/>
    </row>
    <row r="14417" spans="3:19">
      <c r="C14417" s="577"/>
      <c r="R14417" s="577"/>
      <c r="S14417" s="577"/>
    </row>
    <row r="14418" spans="3:19">
      <c r="C14418" s="577"/>
      <c r="R14418" s="577"/>
      <c r="S14418" s="577"/>
    </row>
    <row r="14419" spans="3:19">
      <c r="C14419" s="577"/>
      <c r="R14419" s="577"/>
      <c r="S14419" s="577"/>
    </row>
    <row r="14420" spans="3:19">
      <c r="C14420" s="577"/>
      <c r="R14420" s="577"/>
      <c r="S14420" s="577"/>
    </row>
    <row r="14421" spans="3:19">
      <c r="C14421" s="577"/>
      <c r="R14421" s="577"/>
      <c r="S14421" s="577"/>
    </row>
    <row r="14422" spans="3:19">
      <c r="C14422" s="577"/>
      <c r="R14422" s="577"/>
      <c r="S14422" s="577"/>
    </row>
    <row r="14423" spans="3:19">
      <c r="C14423" s="577"/>
      <c r="R14423" s="577"/>
      <c r="S14423" s="577"/>
    </row>
    <row r="14424" spans="3:19">
      <c r="C14424" s="577"/>
      <c r="R14424" s="577"/>
      <c r="S14424" s="577"/>
    </row>
    <row r="14425" spans="3:19">
      <c r="C14425" s="577"/>
      <c r="R14425" s="577"/>
      <c r="S14425" s="577"/>
    </row>
    <row r="14426" spans="3:19">
      <c r="C14426" s="577"/>
      <c r="R14426" s="577"/>
      <c r="S14426" s="577"/>
    </row>
    <row r="14427" spans="3:19">
      <c r="C14427" s="577"/>
      <c r="R14427" s="577"/>
      <c r="S14427" s="577"/>
    </row>
    <row r="14428" spans="3:19">
      <c r="C14428" s="577"/>
      <c r="R14428" s="577"/>
      <c r="S14428" s="577"/>
    </row>
    <row r="14429" spans="3:19">
      <c r="C14429" s="577"/>
      <c r="R14429" s="577"/>
      <c r="S14429" s="577"/>
    </row>
    <row r="14430" spans="3:19">
      <c r="C14430" s="577"/>
      <c r="R14430" s="577"/>
      <c r="S14430" s="577"/>
    </row>
    <row r="14431" spans="3:19">
      <c r="C14431" s="577"/>
      <c r="R14431" s="577"/>
      <c r="S14431" s="577"/>
    </row>
    <row r="14432" spans="3:19">
      <c r="C14432" s="577"/>
      <c r="R14432" s="577"/>
      <c r="S14432" s="577"/>
    </row>
    <row r="14433" spans="3:19">
      <c r="C14433" s="577"/>
      <c r="R14433" s="577"/>
      <c r="S14433" s="577"/>
    </row>
    <row r="14434" spans="3:19">
      <c r="C14434" s="577"/>
      <c r="R14434" s="577"/>
      <c r="S14434" s="577"/>
    </row>
    <row r="14435" spans="3:19">
      <c r="C14435" s="577"/>
      <c r="R14435" s="577"/>
      <c r="S14435" s="577"/>
    </row>
    <row r="14436" spans="3:19">
      <c r="C14436" s="577"/>
      <c r="R14436" s="577"/>
      <c r="S14436" s="577"/>
    </row>
    <row r="14437" spans="3:19">
      <c r="C14437" s="577"/>
      <c r="R14437" s="577"/>
      <c r="S14437" s="577"/>
    </row>
    <row r="14438" spans="3:19">
      <c r="C14438" s="577"/>
      <c r="R14438" s="577"/>
      <c r="S14438" s="577"/>
    </row>
    <row r="14439" spans="3:19">
      <c r="C14439" s="577"/>
      <c r="R14439" s="577"/>
      <c r="S14439" s="577"/>
    </row>
    <row r="14440" spans="3:19">
      <c r="C14440" s="577"/>
      <c r="R14440" s="577"/>
      <c r="S14440" s="577"/>
    </row>
    <row r="14441" spans="3:19">
      <c r="C14441" s="577"/>
      <c r="R14441" s="577"/>
      <c r="S14441" s="577"/>
    </row>
    <row r="14442" spans="3:19">
      <c r="C14442" s="577"/>
      <c r="R14442" s="577"/>
      <c r="S14442" s="577"/>
    </row>
    <row r="14443" spans="3:19">
      <c r="C14443" s="577"/>
      <c r="R14443" s="577"/>
      <c r="S14443" s="577"/>
    </row>
    <row r="14444" spans="3:19">
      <c r="C14444" s="577"/>
      <c r="R14444" s="577"/>
      <c r="S14444" s="577"/>
    </row>
    <row r="14445" spans="3:19">
      <c r="C14445" s="577"/>
      <c r="R14445" s="577"/>
      <c r="S14445" s="577"/>
    </row>
    <row r="14446" spans="3:19">
      <c r="C14446" s="577"/>
      <c r="R14446" s="577"/>
      <c r="S14446" s="577"/>
    </row>
    <row r="14447" spans="3:19">
      <c r="C14447" s="577"/>
      <c r="R14447" s="577"/>
      <c r="S14447" s="577"/>
    </row>
    <row r="14448" spans="3:19">
      <c r="C14448" s="577"/>
      <c r="R14448" s="577"/>
      <c r="S14448" s="577"/>
    </row>
    <row r="14449" spans="3:19">
      <c r="C14449" s="577"/>
      <c r="R14449" s="577"/>
      <c r="S14449" s="577"/>
    </row>
    <row r="14450" spans="3:19">
      <c r="C14450" s="577"/>
      <c r="R14450" s="577"/>
      <c r="S14450" s="577"/>
    </row>
    <row r="14451" spans="3:19">
      <c r="C14451" s="577"/>
      <c r="R14451" s="577"/>
      <c r="S14451" s="577"/>
    </row>
    <row r="14452" spans="3:19">
      <c r="C14452" s="577"/>
      <c r="R14452" s="577"/>
      <c r="S14452" s="577"/>
    </row>
    <row r="14453" spans="3:19">
      <c r="C14453" s="577"/>
      <c r="R14453" s="577"/>
      <c r="S14453" s="577"/>
    </row>
    <row r="14454" spans="3:19">
      <c r="C14454" s="577"/>
      <c r="R14454" s="577"/>
      <c r="S14454" s="577"/>
    </row>
    <row r="14455" spans="3:19">
      <c r="C14455" s="577"/>
      <c r="R14455" s="577"/>
      <c r="S14455" s="577"/>
    </row>
    <row r="14456" spans="3:19">
      <c r="C14456" s="577"/>
      <c r="R14456" s="577"/>
      <c r="S14456" s="577"/>
    </row>
    <row r="14457" spans="3:19">
      <c r="C14457" s="577"/>
      <c r="R14457" s="577"/>
      <c r="S14457" s="577"/>
    </row>
    <row r="14458" spans="3:19">
      <c r="C14458" s="577"/>
      <c r="R14458" s="577"/>
      <c r="S14458" s="577"/>
    </row>
    <row r="14459" spans="3:19">
      <c r="C14459" s="577"/>
      <c r="R14459" s="577"/>
      <c r="S14459" s="577"/>
    </row>
    <row r="14460" spans="3:19">
      <c r="C14460" s="577"/>
      <c r="R14460" s="577"/>
      <c r="S14460" s="577"/>
    </row>
    <row r="14461" spans="3:19">
      <c r="C14461" s="577"/>
      <c r="R14461" s="577"/>
      <c r="S14461" s="577"/>
    </row>
    <row r="14462" spans="3:19">
      <c r="C14462" s="577"/>
      <c r="R14462" s="577"/>
      <c r="S14462" s="577"/>
    </row>
    <row r="14463" spans="3:19">
      <c r="C14463" s="577"/>
      <c r="R14463" s="577"/>
      <c r="S14463" s="577"/>
    </row>
    <row r="14464" spans="3:19">
      <c r="C14464" s="577"/>
      <c r="R14464" s="577"/>
      <c r="S14464" s="577"/>
    </row>
    <row r="14465" spans="3:19">
      <c r="C14465" s="577"/>
      <c r="R14465" s="577"/>
      <c r="S14465" s="577"/>
    </row>
    <row r="14466" spans="3:19">
      <c r="C14466" s="577"/>
      <c r="R14466" s="577"/>
      <c r="S14466" s="577"/>
    </row>
    <row r="14467" spans="3:19">
      <c r="C14467" s="577"/>
      <c r="R14467" s="577"/>
      <c r="S14467" s="577"/>
    </row>
    <row r="14468" spans="3:19">
      <c r="C14468" s="577"/>
      <c r="R14468" s="577"/>
      <c r="S14468" s="577"/>
    </row>
    <row r="14469" spans="3:19">
      <c r="C14469" s="577"/>
      <c r="R14469" s="577"/>
      <c r="S14469" s="577"/>
    </row>
    <row r="14470" spans="3:19">
      <c r="C14470" s="577"/>
      <c r="R14470" s="577"/>
      <c r="S14470" s="577"/>
    </row>
    <row r="14471" spans="3:19">
      <c r="C14471" s="577"/>
      <c r="R14471" s="577"/>
      <c r="S14471" s="577"/>
    </row>
    <row r="14472" spans="3:19">
      <c r="C14472" s="577"/>
      <c r="R14472" s="577"/>
      <c r="S14472" s="577"/>
    </row>
    <row r="14473" spans="3:19">
      <c r="C14473" s="577"/>
      <c r="R14473" s="577"/>
      <c r="S14473" s="577"/>
    </row>
    <row r="14474" spans="3:19">
      <c r="C14474" s="577"/>
      <c r="R14474" s="577"/>
      <c r="S14474" s="577"/>
    </row>
    <row r="14475" spans="3:19">
      <c r="C14475" s="577"/>
      <c r="R14475" s="577"/>
      <c r="S14475" s="577"/>
    </row>
    <row r="14476" spans="3:19">
      <c r="C14476" s="577"/>
      <c r="R14476" s="577"/>
      <c r="S14476" s="577"/>
    </row>
    <row r="14477" spans="3:19">
      <c r="C14477" s="577"/>
      <c r="R14477" s="577"/>
      <c r="S14477" s="577"/>
    </row>
    <row r="14478" spans="3:19">
      <c r="C14478" s="577"/>
      <c r="R14478" s="577"/>
      <c r="S14478" s="577"/>
    </row>
    <row r="14479" spans="3:19">
      <c r="C14479" s="577"/>
      <c r="R14479" s="577"/>
      <c r="S14479" s="577"/>
    </row>
    <row r="14480" spans="3:19">
      <c r="C14480" s="577"/>
      <c r="R14480" s="577"/>
      <c r="S14480" s="577"/>
    </row>
    <row r="14481" spans="3:19">
      <c r="C14481" s="577"/>
      <c r="R14481" s="577"/>
      <c r="S14481" s="577"/>
    </row>
    <row r="14482" spans="3:19">
      <c r="C14482" s="577"/>
      <c r="R14482" s="577"/>
      <c r="S14482" s="577"/>
    </row>
    <row r="14483" spans="3:19">
      <c r="C14483" s="577"/>
      <c r="R14483" s="577"/>
      <c r="S14483" s="577"/>
    </row>
    <row r="14484" spans="3:19">
      <c r="C14484" s="577"/>
      <c r="R14484" s="577"/>
      <c r="S14484" s="577"/>
    </row>
    <row r="14485" spans="3:19">
      <c r="C14485" s="577"/>
      <c r="R14485" s="577"/>
      <c r="S14485" s="577"/>
    </row>
    <row r="14486" spans="3:19">
      <c r="C14486" s="577"/>
      <c r="R14486" s="577"/>
      <c r="S14486" s="577"/>
    </row>
    <row r="14487" spans="3:19">
      <c r="C14487" s="577"/>
      <c r="R14487" s="577"/>
      <c r="S14487" s="577"/>
    </row>
    <row r="14488" spans="3:19">
      <c r="C14488" s="577"/>
      <c r="R14488" s="577"/>
      <c r="S14488" s="577"/>
    </row>
    <row r="14489" spans="3:19">
      <c r="C14489" s="577"/>
      <c r="R14489" s="577"/>
      <c r="S14489" s="577"/>
    </row>
    <row r="14490" spans="3:19">
      <c r="C14490" s="577"/>
      <c r="R14490" s="577"/>
      <c r="S14490" s="577"/>
    </row>
    <row r="14491" spans="3:19">
      <c r="C14491" s="577"/>
      <c r="R14491" s="577"/>
      <c r="S14491" s="577"/>
    </row>
    <row r="14492" spans="3:19">
      <c r="C14492" s="577"/>
      <c r="R14492" s="577"/>
      <c r="S14492" s="577"/>
    </row>
    <row r="14493" spans="3:19">
      <c r="C14493" s="577"/>
      <c r="R14493" s="577"/>
      <c r="S14493" s="577"/>
    </row>
    <row r="14494" spans="3:19">
      <c r="C14494" s="577"/>
      <c r="R14494" s="577"/>
      <c r="S14494" s="577"/>
    </row>
    <row r="14495" spans="3:19">
      <c r="C14495" s="577"/>
      <c r="R14495" s="577"/>
      <c r="S14495" s="577"/>
    </row>
    <row r="14496" spans="3:19">
      <c r="C14496" s="577"/>
      <c r="R14496" s="577"/>
      <c r="S14496" s="577"/>
    </row>
    <row r="14497" spans="3:19">
      <c r="C14497" s="577"/>
      <c r="R14497" s="577"/>
      <c r="S14497" s="577"/>
    </row>
    <row r="14498" spans="3:19">
      <c r="C14498" s="577"/>
      <c r="R14498" s="577"/>
      <c r="S14498" s="577"/>
    </row>
    <row r="14499" spans="3:19">
      <c r="C14499" s="577"/>
      <c r="R14499" s="577"/>
      <c r="S14499" s="577"/>
    </row>
    <row r="14500" spans="3:19">
      <c r="C14500" s="577"/>
      <c r="R14500" s="577"/>
      <c r="S14500" s="577"/>
    </row>
    <row r="14501" spans="3:19">
      <c r="C14501" s="577"/>
      <c r="R14501" s="577"/>
      <c r="S14501" s="577"/>
    </row>
    <row r="14502" spans="3:19">
      <c r="C14502" s="577"/>
      <c r="R14502" s="577"/>
      <c r="S14502" s="577"/>
    </row>
    <row r="14503" spans="3:19">
      <c r="C14503" s="577"/>
      <c r="R14503" s="577"/>
      <c r="S14503" s="577"/>
    </row>
    <row r="14504" spans="3:19">
      <c r="C14504" s="577"/>
      <c r="R14504" s="577"/>
      <c r="S14504" s="577"/>
    </row>
    <row r="14505" spans="3:19">
      <c r="C14505" s="577"/>
      <c r="R14505" s="577"/>
      <c r="S14505" s="577"/>
    </row>
    <row r="14506" spans="3:19">
      <c r="C14506" s="577"/>
      <c r="R14506" s="577"/>
      <c r="S14506" s="577"/>
    </row>
    <row r="14507" spans="3:19">
      <c r="C14507" s="577"/>
      <c r="R14507" s="577"/>
      <c r="S14507" s="577"/>
    </row>
    <row r="14508" spans="3:19">
      <c r="C14508" s="577"/>
      <c r="R14508" s="577"/>
      <c r="S14508" s="577"/>
    </row>
    <row r="14509" spans="3:19">
      <c r="C14509" s="577"/>
      <c r="R14509" s="577"/>
      <c r="S14509" s="577"/>
    </row>
    <row r="14510" spans="3:19">
      <c r="C14510" s="577"/>
      <c r="R14510" s="577"/>
      <c r="S14510" s="577"/>
    </row>
    <row r="14511" spans="3:19">
      <c r="C14511" s="577"/>
      <c r="R14511" s="577"/>
      <c r="S14511" s="577"/>
    </row>
    <row r="14512" spans="3:19">
      <c r="C14512" s="577"/>
      <c r="R14512" s="577"/>
      <c r="S14512" s="577"/>
    </row>
    <row r="14513" spans="3:19">
      <c r="C14513" s="577"/>
      <c r="R14513" s="577"/>
      <c r="S14513" s="577"/>
    </row>
    <row r="14514" spans="3:19">
      <c r="C14514" s="577"/>
      <c r="R14514" s="577"/>
      <c r="S14514" s="577"/>
    </row>
    <row r="14515" spans="3:19">
      <c r="C14515" s="577"/>
      <c r="R14515" s="577"/>
      <c r="S14515" s="577"/>
    </row>
    <row r="14516" spans="3:19">
      <c r="C14516" s="577"/>
      <c r="R14516" s="577"/>
      <c r="S14516" s="577"/>
    </row>
    <row r="14517" spans="3:19">
      <c r="C14517" s="577"/>
      <c r="R14517" s="577"/>
      <c r="S14517" s="577"/>
    </row>
    <row r="14518" spans="3:19">
      <c r="C14518" s="577"/>
      <c r="R14518" s="577"/>
      <c r="S14518" s="577"/>
    </row>
    <row r="14519" spans="3:19">
      <c r="C14519" s="577"/>
      <c r="R14519" s="577"/>
      <c r="S14519" s="577"/>
    </row>
    <row r="14520" spans="3:19">
      <c r="C14520" s="577"/>
      <c r="R14520" s="577"/>
      <c r="S14520" s="577"/>
    </row>
    <row r="14521" spans="3:19">
      <c r="C14521" s="577"/>
      <c r="R14521" s="577"/>
      <c r="S14521" s="577"/>
    </row>
    <row r="14522" spans="3:19">
      <c r="C14522" s="577"/>
      <c r="R14522" s="577"/>
      <c r="S14522" s="577"/>
    </row>
    <row r="14523" spans="3:19">
      <c r="C14523" s="577"/>
      <c r="R14523" s="577"/>
      <c r="S14523" s="577"/>
    </row>
    <row r="14524" spans="3:19">
      <c r="C14524" s="577"/>
      <c r="R14524" s="577"/>
      <c r="S14524" s="577"/>
    </row>
    <row r="14525" spans="3:19">
      <c r="C14525" s="577"/>
      <c r="R14525" s="577"/>
      <c r="S14525" s="577"/>
    </row>
    <row r="14526" spans="3:19">
      <c r="C14526" s="577"/>
      <c r="R14526" s="577"/>
      <c r="S14526" s="577"/>
    </row>
    <row r="14527" spans="3:19">
      <c r="C14527" s="577"/>
      <c r="R14527" s="577"/>
      <c r="S14527" s="577"/>
    </row>
    <row r="14528" spans="3:19">
      <c r="C14528" s="577"/>
      <c r="R14528" s="577"/>
      <c r="S14528" s="577"/>
    </row>
    <row r="14529" spans="3:19">
      <c r="C14529" s="577"/>
      <c r="R14529" s="577"/>
      <c r="S14529" s="577"/>
    </row>
    <row r="14530" spans="3:19">
      <c r="C14530" s="577"/>
      <c r="R14530" s="577"/>
      <c r="S14530" s="577"/>
    </row>
    <row r="14531" spans="3:19">
      <c r="C14531" s="577"/>
      <c r="R14531" s="577"/>
      <c r="S14531" s="577"/>
    </row>
    <row r="14532" spans="3:19">
      <c r="C14532" s="577"/>
      <c r="R14532" s="577"/>
      <c r="S14532" s="577"/>
    </row>
    <row r="14533" spans="3:19">
      <c r="C14533" s="577"/>
      <c r="R14533" s="577"/>
      <c r="S14533" s="577"/>
    </row>
    <row r="14534" spans="3:19">
      <c r="C14534" s="577"/>
      <c r="R14534" s="577"/>
      <c r="S14534" s="577"/>
    </row>
    <row r="14535" spans="3:19">
      <c r="C14535" s="577"/>
      <c r="R14535" s="577"/>
      <c r="S14535" s="577"/>
    </row>
    <row r="14536" spans="3:19">
      <c r="C14536" s="577"/>
      <c r="R14536" s="577"/>
      <c r="S14536" s="577"/>
    </row>
    <row r="14537" spans="3:19">
      <c r="C14537" s="577"/>
      <c r="R14537" s="577"/>
      <c r="S14537" s="577"/>
    </row>
    <row r="14538" spans="3:19">
      <c r="C14538" s="577"/>
      <c r="R14538" s="577"/>
      <c r="S14538" s="577"/>
    </row>
    <row r="14539" spans="3:19">
      <c r="C14539" s="577"/>
      <c r="R14539" s="577"/>
      <c r="S14539" s="577"/>
    </row>
    <row r="14540" spans="3:19">
      <c r="C14540" s="577"/>
      <c r="R14540" s="577"/>
      <c r="S14540" s="577"/>
    </row>
    <row r="14541" spans="3:19">
      <c r="C14541" s="577"/>
      <c r="R14541" s="577"/>
      <c r="S14541" s="577"/>
    </row>
    <row r="14542" spans="3:19">
      <c r="C14542" s="577"/>
      <c r="R14542" s="577"/>
      <c r="S14542" s="577"/>
    </row>
    <row r="14543" spans="3:19">
      <c r="C14543" s="577"/>
      <c r="R14543" s="577"/>
      <c r="S14543" s="577"/>
    </row>
    <row r="14544" spans="3:19">
      <c r="C14544" s="577"/>
      <c r="R14544" s="577"/>
      <c r="S14544" s="577"/>
    </row>
    <row r="14545" spans="3:19">
      <c r="C14545" s="577"/>
      <c r="R14545" s="577"/>
      <c r="S14545" s="577"/>
    </row>
    <row r="14546" spans="3:19">
      <c r="C14546" s="577"/>
      <c r="R14546" s="577"/>
      <c r="S14546" s="577"/>
    </row>
    <row r="14547" spans="3:19">
      <c r="C14547" s="577"/>
      <c r="R14547" s="577"/>
      <c r="S14547" s="577"/>
    </row>
    <row r="14548" spans="3:19">
      <c r="C14548" s="577"/>
      <c r="R14548" s="577"/>
      <c r="S14548" s="577"/>
    </row>
    <row r="14549" spans="3:19">
      <c r="C14549" s="577"/>
      <c r="R14549" s="577"/>
      <c r="S14549" s="577"/>
    </row>
    <row r="14550" spans="3:19">
      <c r="C14550" s="577"/>
      <c r="R14550" s="577"/>
      <c r="S14550" s="577"/>
    </row>
    <row r="14551" spans="3:19">
      <c r="C14551" s="577"/>
      <c r="R14551" s="577"/>
      <c r="S14551" s="577"/>
    </row>
    <row r="14552" spans="3:19">
      <c r="C14552" s="577"/>
      <c r="R14552" s="577"/>
      <c r="S14552" s="577"/>
    </row>
    <row r="14553" spans="3:19">
      <c r="C14553" s="577"/>
      <c r="R14553" s="577"/>
      <c r="S14553" s="577"/>
    </row>
    <row r="14554" spans="3:19">
      <c r="C14554" s="577"/>
      <c r="R14554" s="577"/>
      <c r="S14554" s="577"/>
    </row>
    <row r="14555" spans="3:19">
      <c r="C14555" s="577"/>
      <c r="R14555" s="577"/>
      <c r="S14555" s="577"/>
    </row>
    <row r="14556" spans="3:19">
      <c r="C14556" s="577"/>
      <c r="R14556" s="577"/>
      <c r="S14556" s="577"/>
    </row>
    <row r="14557" spans="3:19">
      <c r="C14557" s="577"/>
      <c r="R14557" s="577"/>
      <c r="S14557" s="577"/>
    </row>
    <row r="14558" spans="3:19">
      <c r="C14558" s="577"/>
      <c r="R14558" s="577"/>
      <c r="S14558" s="577"/>
    </row>
    <row r="14559" spans="3:19">
      <c r="C14559" s="577"/>
      <c r="R14559" s="577"/>
      <c r="S14559" s="577"/>
    </row>
    <row r="14560" spans="3:19">
      <c r="C14560" s="577"/>
      <c r="R14560" s="577"/>
      <c r="S14560" s="577"/>
    </row>
    <row r="14561" spans="3:19">
      <c r="C14561" s="577"/>
      <c r="R14561" s="577"/>
      <c r="S14561" s="577"/>
    </row>
    <row r="14562" spans="3:19">
      <c r="C14562" s="577"/>
      <c r="R14562" s="577"/>
      <c r="S14562" s="577"/>
    </row>
    <row r="14563" spans="3:19">
      <c r="C14563" s="577"/>
      <c r="R14563" s="577"/>
      <c r="S14563" s="577"/>
    </row>
    <row r="14564" spans="3:19">
      <c r="C14564" s="577"/>
      <c r="R14564" s="577"/>
      <c r="S14564" s="577"/>
    </row>
    <row r="14565" spans="3:19">
      <c r="C14565" s="577"/>
      <c r="R14565" s="577"/>
      <c r="S14565" s="577"/>
    </row>
    <row r="14566" spans="3:19">
      <c r="C14566" s="577"/>
      <c r="R14566" s="577"/>
      <c r="S14566" s="577"/>
    </row>
    <row r="14567" spans="3:19">
      <c r="C14567" s="577"/>
      <c r="R14567" s="577"/>
      <c r="S14567" s="577"/>
    </row>
    <row r="14568" spans="3:19">
      <c r="C14568" s="577"/>
      <c r="R14568" s="577"/>
      <c r="S14568" s="577"/>
    </row>
    <row r="14569" spans="3:19">
      <c r="C14569" s="577"/>
      <c r="R14569" s="577"/>
      <c r="S14569" s="577"/>
    </row>
    <row r="14570" spans="3:19">
      <c r="C14570" s="577"/>
      <c r="R14570" s="577"/>
      <c r="S14570" s="577"/>
    </row>
    <row r="14571" spans="3:19">
      <c r="C14571" s="577"/>
      <c r="R14571" s="577"/>
      <c r="S14571" s="577"/>
    </row>
    <row r="14572" spans="3:19">
      <c r="C14572" s="577"/>
      <c r="R14572" s="577"/>
      <c r="S14572" s="577"/>
    </row>
    <row r="14573" spans="3:19">
      <c r="C14573" s="577"/>
      <c r="R14573" s="577"/>
      <c r="S14573" s="577"/>
    </row>
    <row r="14574" spans="3:19">
      <c r="C14574" s="577"/>
      <c r="R14574" s="577"/>
      <c r="S14574" s="577"/>
    </row>
    <row r="14575" spans="3:19">
      <c r="C14575" s="577"/>
      <c r="R14575" s="577"/>
      <c r="S14575" s="577"/>
    </row>
    <row r="14576" spans="3:19">
      <c r="C14576" s="577"/>
      <c r="R14576" s="577"/>
      <c r="S14576" s="577"/>
    </row>
    <row r="14577" spans="3:19">
      <c r="C14577" s="577"/>
      <c r="R14577" s="577"/>
      <c r="S14577" s="577"/>
    </row>
    <row r="14578" spans="3:19">
      <c r="C14578" s="577"/>
      <c r="R14578" s="577"/>
      <c r="S14578" s="577"/>
    </row>
    <row r="14579" spans="3:19">
      <c r="C14579" s="577"/>
      <c r="R14579" s="577"/>
      <c r="S14579" s="577"/>
    </row>
    <row r="14580" spans="3:19">
      <c r="C14580" s="577"/>
      <c r="R14580" s="577"/>
      <c r="S14580" s="577"/>
    </row>
    <row r="14581" spans="3:19">
      <c r="C14581" s="577"/>
      <c r="R14581" s="577"/>
      <c r="S14581" s="577"/>
    </row>
    <row r="14582" spans="3:19">
      <c r="C14582" s="577"/>
      <c r="R14582" s="577"/>
      <c r="S14582" s="577"/>
    </row>
    <row r="14583" spans="3:19">
      <c r="C14583" s="577"/>
      <c r="R14583" s="577"/>
      <c r="S14583" s="577"/>
    </row>
    <row r="14584" spans="3:19">
      <c r="C14584" s="577"/>
      <c r="R14584" s="577"/>
      <c r="S14584" s="577"/>
    </row>
    <row r="14585" spans="3:19">
      <c r="C14585" s="577"/>
      <c r="R14585" s="577"/>
      <c r="S14585" s="577"/>
    </row>
    <row r="14586" spans="3:19">
      <c r="C14586" s="577"/>
      <c r="R14586" s="577"/>
      <c r="S14586" s="577"/>
    </row>
    <row r="14587" spans="3:19">
      <c r="C14587" s="577"/>
      <c r="R14587" s="577"/>
      <c r="S14587" s="577"/>
    </row>
    <row r="14588" spans="3:19">
      <c r="C14588" s="577"/>
      <c r="R14588" s="577"/>
      <c r="S14588" s="577"/>
    </row>
    <row r="14589" spans="3:19">
      <c r="C14589" s="577"/>
      <c r="R14589" s="577"/>
      <c r="S14589" s="577"/>
    </row>
    <row r="14590" spans="3:19">
      <c r="C14590" s="577"/>
      <c r="R14590" s="577"/>
      <c r="S14590" s="577"/>
    </row>
    <row r="14591" spans="3:19">
      <c r="C14591" s="577"/>
      <c r="R14591" s="577"/>
      <c r="S14591" s="577"/>
    </row>
    <row r="14592" spans="3:19">
      <c r="C14592" s="577"/>
      <c r="R14592" s="577"/>
      <c r="S14592" s="577"/>
    </row>
    <row r="14593" spans="3:19">
      <c r="C14593" s="577"/>
      <c r="R14593" s="577"/>
      <c r="S14593" s="577"/>
    </row>
    <row r="14594" spans="3:19">
      <c r="C14594" s="577"/>
      <c r="R14594" s="577"/>
      <c r="S14594" s="577"/>
    </row>
    <row r="14595" spans="3:19">
      <c r="C14595" s="577"/>
      <c r="R14595" s="577"/>
      <c r="S14595" s="577"/>
    </row>
    <row r="14596" spans="3:19">
      <c r="C14596" s="577"/>
      <c r="R14596" s="577"/>
      <c r="S14596" s="577"/>
    </row>
    <row r="14597" spans="3:19">
      <c r="C14597" s="577"/>
      <c r="R14597" s="577"/>
      <c r="S14597" s="577"/>
    </row>
    <row r="14598" spans="3:19">
      <c r="C14598" s="577"/>
      <c r="R14598" s="577"/>
      <c r="S14598" s="577"/>
    </row>
    <row r="14599" spans="3:19">
      <c r="C14599" s="577"/>
      <c r="R14599" s="577"/>
      <c r="S14599" s="577"/>
    </row>
    <row r="14600" spans="3:19">
      <c r="C14600" s="577"/>
      <c r="R14600" s="577"/>
      <c r="S14600" s="577"/>
    </row>
    <row r="14601" spans="3:19">
      <c r="C14601" s="577"/>
      <c r="R14601" s="577"/>
      <c r="S14601" s="577"/>
    </row>
    <row r="14602" spans="3:19">
      <c r="C14602" s="577"/>
      <c r="R14602" s="577"/>
      <c r="S14602" s="577"/>
    </row>
    <row r="14603" spans="3:19">
      <c r="C14603" s="577"/>
      <c r="R14603" s="577"/>
      <c r="S14603" s="577"/>
    </row>
    <row r="14604" spans="3:19">
      <c r="C14604" s="577"/>
      <c r="R14604" s="577"/>
      <c r="S14604" s="577"/>
    </row>
    <row r="14605" spans="3:19">
      <c r="C14605" s="577"/>
      <c r="R14605" s="577"/>
      <c r="S14605" s="577"/>
    </row>
    <row r="14606" spans="3:19">
      <c r="C14606" s="577"/>
      <c r="R14606" s="577"/>
      <c r="S14606" s="577"/>
    </row>
    <row r="14607" spans="3:19">
      <c r="C14607" s="577"/>
      <c r="R14607" s="577"/>
      <c r="S14607" s="577"/>
    </row>
    <row r="14608" spans="3:19">
      <c r="C14608" s="577"/>
      <c r="R14608" s="577"/>
      <c r="S14608" s="577"/>
    </row>
    <row r="14609" spans="3:19">
      <c r="C14609" s="577"/>
      <c r="R14609" s="577"/>
      <c r="S14609" s="577"/>
    </row>
    <row r="14610" spans="3:19">
      <c r="C14610" s="577"/>
      <c r="R14610" s="577"/>
      <c r="S14610" s="577"/>
    </row>
    <row r="14611" spans="3:19">
      <c r="C14611" s="577"/>
      <c r="R14611" s="577"/>
      <c r="S14611" s="577"/>
    </row>
    <row r="14612" spans="3:19">
      <c r="C14612" s="577"/>
      <c r="R14612" s="577"/>
      <c r="S14612" s="577"/>
    </row>
    <row r="14613" spans="3:19">
      <c r="C14613" s="577"/>
      <c r="R14613" s="577"/>
      <c r="S14613" s="577"/>
    </row>
    <row r="14614" spans="3:19">
      <c r="C14614" s="577"/>
      <c r="R14614" s="577"/>
      <c r="S14614" s="577"/>
    </row>
    <row r="14615" spans="3:19">
      <c r="C14615" s="577"/>
      <c r="R14615" s="577"/>
      <c r="S14615" s="577"/>
    </row>
    <row r="14616" spans="3:19">
      <c r="C14616" s="577"/>
      <c r="R14616" s="577"/>
      <c r="S14616" s="577"/>
    </row>
    <row r="14617" spans="3:19">
      <c r="C14617" s="577"/>
      <c r="R14617" s="577"/>
      <c r="S14617" s="577"/>
    </row>
    <row r="14618" spans="3:19">
      <c r="C14618" s="577"/>
      <c r="R14618" s="577"/>
      <c r="S14618" s="577"/>
    </row>
    <row r="14619" spans="3:19">
      <c r="C14619" s="577"/>
      <c r="R14619" s="577"/>
      <c r="S14619" s="577"/>
    </row>
    <row r="14620" spans="3:19">
      <c r="C14620" s="577"/>
      <c r="R14620" s="577"/>
      <c r="S14620" s="577"/>
    </row>
    <row r="14621" spans="3:19">
      <c r="C14621" s="577"/>
      <c r="R14621" s="577"/>
      <c r="S14621" s="577"/>
    </row>
    <row r="14622" spans="3:19">
      <c r="C14622" s="577"/>
      <c r="R14622" s="577"/>
      <c r="S14622" s="577"/>
    </row>
    <row r="14623" spans="3:19">
      <c r="C14623" s="577"/>
      <c r="R14623" s="577"/>
      <c r="S14623" s="577"/>
    </row>
    <row r="14624" spans="3:19">
      <c r="C14624" s="577"/>
      <c r="R14624" s="577"/>
      <c r="S14624" s="577"/>
    </row>
    <row r="14625" spans="3:19">
      <c r="C14625" s="577"/>
      <c r="R14625" s="577"/>
      <c r="S14625" s="577"/>
    </row>
    <row r="14626" spans="3:19">
      <c r="C14626" s="577"/>
      <c r="R14626" s="577"/>
      <c r="S14626" s="577"/>
    </row>
    <row r="14627" spans="3:19">
      <c r="C14627" s="577"/>
      <c r="R14627" s="577"/>
      <c r="S14627" s="577"/>
    </row>
    <row r="14628" spans="3:19">
      <c r="C14628" s="577"/>
      <c r="R14628" s="577"/>
      <c r="S14628" s="577"/>
    </row>
    <row r="14629" spans="3:19">
      <c r="C14629" s="577"/>
      <c r="R14629" s="577"/>
      <c r="S14629" s="577"/>
    </row>
    <row r="14630" spans="3:19">
      <c r="C14630" s="577"/>
      <c r="R14630" s="577"/>
      <c r="S14630" s="577"/>
    </row>
    <row r="14631" spans="3:19">
      <c r="C14631" s="577"/>
      <c r="R14631" s="577"/>
      <c r="S14631" s="577"/>
    </row>
    <row r="14632" spans="3:19">
      <c r="C14632" s="577"/>
      <c r="R14632" s="577"/>
      <c r="S14632" s="577"/>
    </row>
    <row r="14633" spans="3:19">
      <c r="C14633" s="577"/>
      <c r="R14633" s="577"/>
      <c r="S14633" s="577"/>
    </row>
    <row r="14634" spans="3:19">
      <c r="C14634" s="577"/>
      <c r="R14634" s="577"/>
      <c r="S14634" s="577"/>
    </row>
    <row r="14635" spans="3:19">
      <c r="C14635" s="577"/>
      <c r="R14635" s="577"/>
      <c r="S14635" s="577"/>
    </row>
    <row r="14636" spans="3:19">
      <c r="C14636" s="577"/>
      <c r="R14636" s="577"/>
      <c r="S14636" s="577"/>
    </row>
    <row r="14637" spans="3:19">
      <c r="C14637" s="577"/>
      <c r="R14637" s="577"/>
      <c r="S14637" s="577"/>
    </row>
    <row r="14638" spans="3:19">
      <c r="C14638" s="577"/>
      <c r="R14638" s="577"/>
      <c r="S14638" s="577"/>
    </row>
    <row r="14639" spans="3:19">
      <c r="C14639" s="577"/>
      <c r="R14639" s="577"/>
      <c r="S14639" s="577"/>
    </row>
    <row r="14640" spans="3:19">
      <c r="C14640" s="577"/>
      <c r="R14640" s="577"/>
      <c r="S14640" s="577"/>
    </row>
    <row r="14641" spans="3:19">
      <c r="C14641" s="577"/>
      <c r="R14641" s="577"/>
      <c r="S14641" s="577"/>
    </row>
    <row r="14642" spans="3:19">
      <c r="C14642" s="577"/>
      <c r="R14642" s="577"/>
      <c r="S14642" s="577"/>
    </row>
    <row r="14643" spans="3:19">
      <c r="C14643" s="577"/>
      <c r="R14643" s="577"/>
      <c r="S14643" s="577"/>
    </row>
    <row r="14644" spans="3:19">
      <c r="C14644" s="577"/>
      <c r="R14644" s="577"/>
      <c r="S14644" s="577"/>
    </row>
    <row r="14645" spans="3:19">
      <c r="C14645" s="577"/>
      <c r="R14645" s="577"/>
      <c r="S14645" s="577"/>
    </row>
    <row r="14646" spans="3:19">
      <c r="C14646" s="577"/>
      <c r="R14646" s="577"/>
      <c r="S14646" s="577"/>
    </row>
    <row r="14647" spans="3:19">
      <c r="C14647" s="577"/>
      <c r="R14647" s="577"/>
      <c r="S14647" s="577"/>
    </row>
    <row r="14648" spans="3:19">
      <c r="C14648" s="577"/>
      <c r="R14648" s="577"/>
      <c r="S14648" s="577"/>
    </row>
    <row r="14649" spans="3:19">
      <c r="C14649" s="577"/>
      <c r="R14649" s="577"/>
      <c r="S14649" s="577"/>
    </row>
    <row r="14650" spans="3:19">
      <c r="C14650" s="577"/>
      <c r="R14650" s="577"/>
      <c r="S14650" s="577"/>
    </row>
    <row r="14651" spans="3:19">
      <c r="C14651" s="577"/>
      <c r="R14651" s="577"/>
      <c r="S14651" s="577"/>
    </row>
    <row r="14652" spans="3:19">
      <c r="C14652" s="577"/>
      <c r="R14652" s="577"/>
      <c r="S14652" s="577"/>
    </row>
    <row r="14653" spans="3:19">
      <c r="C14653" s="577"/>
      <c r="R14653" s="577"/>
      <c r="S14653" s="577"/>
    </row>
    <row r="14654" spans="3:19">
      <c r="C14654" s="577"/>
      <c r="R14654" s="577"/>
      <c r="S14654" s="577"/>
    </row>
    <row r="14655" spans="3:19">
      <c r="C14655" s="577"/>
      <c r="R14655" s="577"/>
      <c r="S14655" s="577"/>
    </row>
    <row r="14656" spans="3:19">
      <c r="C14656" s="577"/>
      <c r="R14656" s="577"/>
      <c r="S14656" s="577"/>
    </row>
    <row r="14657" spans="3:19">
      <c r="C14657" s="577"/>
      <c r="R14657" s="577"/>
      <c r="S14657" s="577"/>
    </row>
    <row r="14658" spans="3:19">
      <c r="C14658" s="577"/>
      <c r="R14658" s="577"/>
      <c r="S14658" s="577"/>
    </row>
    <row r="14659" spans="3:19">
      <c r="C14659" s="577"/>
      <c r="R14659" s="577"/>
      <c r="S14659" s="577"/>
    </row>
    <row r="14660" spans="3:19">
      <c r="C14660" s="577"/>
      <c r="R14660" s="577"/>
      <c r="S14660" s="577"/>
    </row>
    <row r="14661" spans="3:19">
      <c r="C14661" s="577"/>
      <c r="R14661" s="577"/>
      <c r="S14661" s="577"/>
    </row>
    <row r="14662" spans="3:19">
      <c r="C14662" s="577"/>
      <c r="R14662" s="577"/>
      <c r="S14662" s="577"/>
    </row>
    <row r="14663" spans="3:19">
      <c r="C14663" s="577"/>
      <c r="R14663" s="577"/>
      <c r="S14663" s="577"/>
    </row>
    <row r="14664" spans="3:19">
      <c r="C14664" s="577"/>
      <c r="R14664" s="577"/>
      <c r="S14664" s="577"/>
    </row>
    <row r="14665" spans="3:19">
      <c r="C14665" s="577"/>
      <c r="R14665" s="577"/>
      <c r="S14665" s="577"/>
    </row>
    <row r="14666" spans="3:19">
      <c r="C14666" s="577"/>
      <c r="R14666" s="577"/>
      <c r="S14666" s="577"/>
    </row>
    <row r="14667" spans="3:19">
      <c r="C14667" s="577"/>
      <c r="R14667" s="577"/>
      <c r="S14667" s="577"/>
    </row>
    <row r="14668" spans="3:19">
      <c r="C14668" s="577"/>
      <c r="R14668" s="577"/>
      <c r="S14668" s="577"/>
    </row>
    <row r="14669" spans="3:19">
      <c r="C14669" s="577"/>
      <c r="R14669" s="577"/>
      <c r="S14669" s="577"/>
    </row>
    <row r="14670" spans="3:19">
      <c r="C14670" s="577"/>
      <c r="R14670" s="577"/>
      <c r="S14670" s="577"/>
    </row>
    <row r="14671" spans="3:19">
      <c r="C14671" s="577"/>
      <c r="R14671" s="577"/>
      <c r="S14671" s="577"/>
    </row>
    <row r="14672" spans="3:19">
      <c r="C14672" s="577"/>
      <c r="R14672" s="577"/>
      <c r="S14672" s="577"/>
    </row>
    <row r="14673" spans="3:19">
      <c r="C14673" s="577"/>
      <c r="R14673" s="577"/>
      <c r="S14673" s="577"/>
    </row>
    <row r="14674" spans="3:19">
      <c r="C14674" s="577"/>
      <c r="R14674" s="577"/>
      <c r="S14674" s="577"/>
    </row>
    <row r="14675" spans="3:19">
      <c r="C14675" s="577"/>
      <c r="R14675" s="577"/>
      <c r="S14675" s="577"/>
    </row>
    <row r="14676" spans="3:19">
      <c r="C14676" s="577"/>
      <c r="R14676" s="577"/>
      <c r="S14676" s="577"/>
    </row>
    <row r="14677" spans="3:19">
      <c r="C14677" s="577"/>
      <c r="R14677" s="577"/>
      <c r="S14677" s="577"/>
    </row>
    <row r="14678" spans="3:19">
      <c r="C14678" s="577"/>
      <c r="R14678" s="577"/>
      <c r="S14678" s="577"/>
    </row>
    <row r="14679" spans="3:19">
      <c r="C14679" s="577"/>
      <c r="R14679" s="577"/>
      <c r="S14679" s="577"/>
    </row>
    <row r="14680" spans="3:19">
      <c r="C14680" s="577"/>
      <c r="R14680" s="577"/>
      <c r="S14680" s="577"/>
    </row>
    <row r="14681" spans="3:19">
      <c r="C14681" s="577"/>
      <c r="R14681" s="577"/>
      <c r="S14681" s="577"/>
    </row>
    <row r="14682" spans="3:19">
      <c r="C14682" s="577"/>
      <c r="R14682" s="577"/>
      <c r="S14682" s="577"/>
    </row>
    <row r="14683" spans="3:19">
      <c r="C14683" s="577"/>
      <c r="R14683" s="577"/>
      <c r="S14683" s="577"/>
    </row>
    <row r="14684" spans="3:19">
      <c r="C14684" s="577"/>
      <c r="R14684" s="577"/>
      <c r="S14684" s="577"/>
    </row>
    <row r="14685" spans="3:19">
      <c r="C14685" s="577"/>
      <c r="R14685" s="577"/>
      <c r="S14685" s="577"/>
    </row>
    <row r="14686" spans="3:19">
      <c r="C14686" s="577"/>
      <c r="R14686" s="577"/>
      <c r="S14686" s="577"/>
    </row>
    <row r="14687" spans="3:19">
      <c r="C14687" s="577"/>
      <c r="R14687" s="577"/>
      <c r="S14687" s="577"/>
    </row>
    <row r="14688" spans="3:19">
      <c r="C14688" s="577"/>
      <c r="R14688" s="577"/>
      <c r="S14688" s="577"/>
    </row>
    <row r="14689" spans="3:19">
      <c r="C14689" s="577"/>
      <c r="R14689" s="577"/>
      <c r="S14689" s="577"/>
    </row>
    <row r="14690" spans="3:19">
      <c r="C14690" s="577"/>
      <c r="R14690" s="577"/>
      <c r="S14690" s="577"/>
    </row>
    <row r="14691" spans="3:19">
      <c r="C14691" s="577"/>
      <c r="R14691" s="577"/>
      <c r="S14691" s="577"/>
    </row>
    <row r="14692" spans="3:19">
      <c r="C14692" s="577"/>
      <c r="R14692" s="577"/>
      <c r="S14692" s="577"/>
    </row>
    <row r="14693" spans="3:19">
      <c r="C14693" s="577"/>
      <c r="R14693" s="577"/>
      <c r="S14693" s="577"/>
    </row>
    <row r="14694" spans="3:19">
      <c r="C14694" s="577"/>
      <c r="R14694" s="577"/>
      <c r="S14694" s="577"/>
    </row>
    <row r="14695" spans="3:19">
      <c r="C14695" s="577"/>
      <c r="R14695" s="577"/>
      <c r="S14695" s="577"/>
    </row>
    <row r="14696" spans="3:19">
      <c r="C14696" s="577"/>
      <c r="R14696" s="577"/>
      <c r="S14696" s="577"/>
    </row>
    <row r="14697" spans="3:19">
      <c r="C14697" s="577"/>
      <c r="R14697" s="577"/>
      <c r="S14697" s="577"/>
    </row>
    <row r="14698" spans="3:19">
      <c r="C14698" s="577"/>
      <c r="R14698" s="577"/>
      <c r="S14698" s="577"/>
    </row>
    <row r="14699" spans="3:19">
      <c r="C14699" s="577"/>
      <c r="R14699" s="577"/>
      <c r="S14699" s="577"/>
    </row>
    <row r="14700" spans="3:19">
      <c r="C14700" s="577"/>
      <c r="R14700" s="577"/>
      <c r="S14700" s="577"/>
    </row>
    <row r="14701" spans="3:19">
      <c r="C14701" s="577"/>
      <c r="R14701" s="577"/>
      <c r="S14701" s="577"/>
    </row>
    <row r="14702" spans="3:19">
      <c r="C14702" s="577"/>
      <c r="R14702" s="577"/>
      <c r="S14702" s="577"/>
    </row>
    <row r="14703" spans="3:19">
      <c r="C14703" s="577"/>
      <c r="R14703" s="577"/>
      <c r="S14703" s="577"/>
    </row>
    <row r="14704" spans="3:19">
      <c r="C14704" s="577"/>
      <c r="R14704" s="577"/>
      <c r="S14704" s="577"/>
    </row>
    <row r="14705" spans="3:19">
      <c r="C14705" s="577"/>
      <c r="R14705" s="577"/>
      <c r="S14705" s="577"/>
    </row>
    <row r="14706" spans="3:19">
      <c r="C14706" s="577"/>
      <c r="R14706" s="577"/>
      <c r="S14706" s="577"/>
    </row>
    <row r="14707" spans="3:19">
      <c r="C14707" s="577"/>
      <c r="R14707" s="577"/>
      <c r="S14707" s="577"/>
    </row>
    <row r="14708" spans="3:19">
      <c r="C14708" s="577"/>
      <c r="R14708" s="577"/>
      <c r="S14708" s="577"/>
    </row>
    <row r="14709" spans="3:19">
      <c r="C14709" s="577"/>
      <c r="R14709" s="577"/>
      <c r="S14709" s="577"/>
    </row>
    <row r="14710" spans="3:19">
      <c r="C14710" s="577"/>
      <c r="R14710" s="577"/>
      <c r="S14710" s="577"/>
    </row>
    <row r="14711" spans="3:19">
      <c r="C14711" s="577"/>
      <c r="R14711" s="577"/>
      <c r="S14711" s="577"/>
    </row>
    <row r="14712" spans="3:19">
      <c r="C14712" s="577"/>
      <c r="R14712" s="577"/>
      <c r="S14712" s="577"/>
    </row>
    <row r="14713" spans="3:19">
      <c r="C14713" s="577"/>
      <c r="R14713" s="577"/>
      <c r="S14713" s="577"/>
    </row>
    <row r="14714" spans="3:19">
      <c r="C14714" s="577"/>
      <c r="R14714" s="577"/>
      <c r="S14714" s="577"/>
    </row>
    <row r="14715" spans="3:19">
      <c r="C14715" s="577"/>
      <c r="R14715" s="577"/>
      <c r="S14715" s="577"/>
    </row>
    <row r="14716" spans="3:19">
      <c r="C14716" s="577"/>
      <c r="R14716" s="577"/>
      <c r="S14716" s="577"/>
    </row>
    <row r="14717" spans="3:19">
      <c r="C14717" s="577"/>
      <c r="R14717" s="577"/>
      <c r="S14717" s="577"/>
    </row>
    <row r="14718" spans="3:19">
      <c r="C14718" s="577"/>
      <c r="R14718" s="577"/>
      <c r="S14718" s="577"/>
    </row>
    <row r="14719" spans="3:19">
      <c r="C14719" s="577"/>
      <c r="R14719" s="577"/>
      <c r="S14719" s="577"/>
    </row>
    <row r="14720" spans="3:19">
      <c r="C14720" s="577"/>
      <c r="R14720" s="577"/>
      <c r="S14720" s="577"/>
    </row>
    <row r="14721" spans="3:19">
      <c r="C14721" s="577"/>
      <c r="R14721" s="577"/>
      <c r="S14721" s="577"/>
    </row>
    <row r="14722" spans="3:19">
      <c r="C14722" s="577"/>
      <c r="R14722" s="577"/>
      <c r="S14722" s="577"/>
    </row>
    <row r="14723" spans="3:19">
      <c r="C14723" s="577"/>
      <c r="R14723" s="577"/>
      <c r="S14723" s="577"/>
    </row>
    <row r="14724" spans="3:19">
      <c r="C14724" s="577"/>
      <c r="R14724" s="577"/>
      <c r="S14724" s="577"/>
    </row>
    <row r="14725" spans="3:19">
      <c r="C14725" s="577"/>
      <c r="R14725" s="577"/>
      <c r="S14725" s="577"/>
    </row>
    <row r="14726" spans="3:19">
      <c r="C14726" s="577"/>
      <c r="R14726" s="577"/>
      <c r="S14726" s="577"/>
    </row>
    <row r="14727" spans="3:19">
      <c r="C14727" s="577"/>
      <c r="R14727" s="577"/>
      <c r="S14727" s="577"/>
    </row>
    <row r="14728" spans="3:19">
      <c r="C14728" s="577"/>
      <c r="R14728" s="577"/>
      <c r="S14728" s="577"/>
    </row>
    <row r="14729" spans="3:19">
      <c r="C14729" s="577"/>
      <c r="R14729" s="577"/>
      <c r="S14729" s="577"/>
    </row>
    <row r="14730" spans="3:19">
      <c r="C14730" s="577"/>
      <c r="R14730" s="577"/>
      <c r="S14730" s="577"/>
    </row>
    <row r="14731" spans="3:19">
      <c r="C14731" s="577"/>
      <c r="R14731" s="577"/>
      <c r="S14731" s="577"/>
    </row>
    <row r="14732" spans="3:19">
      <c r="C14732" s="577"/>
      <c r="R14732" s="577"/>
      <c r="S14732" s="577"/>
    </row>
    <row r="14733" spans="3:19">
      <c r="C14733" s="577"/>
      <c r="R14733" s="577"/>
      <c r="S14733" s="577"/>
    </row>
    <row r="14734" spans="3:19">
      <c r="C14734" s="577"/>
      <c r="R14734" s="577"/>
      <c r="S14734" s="577"/>
    </row>
    <row r="14735" spans="3:19">
      <c r="C14735" s="577"/>
      <c r="R14735" s="577"/>
      <c r="S14735" s="577"/>
    </row>
    <row r="14736" spans="3:19">
      <c r="C14736" s="577"/>
      <c r="R14736" s="577"/>
      <c r="S14736" s="577"/>
    </row>
    <row r="14737" spans="3:19">
      <c r="C14737" s="577"/>
      <c r="R14737" s="577"/>
      <c r="S14737" s="577"/>
    </row>
    <row r="14738" spans="3:19">
      <c r="C14738" s="577"/>
      <c r="R14738" s="577"/>
      <c r="S14738" s="577"/>
    </row>
    <row r="14739" spans="3:19">
      <c r="C14739" s="577"/>
      <c r="R14739" s="577"/>
      <c r="S14739" s="577"/>
    </row>
    <row r="14740" spans="3:19">
      <c r="C14740" s="577"/>
      <c r="R14740" s="577"/>
      <c r="S14740" s="577"/>
    </row>
    <row r="14741" spans="3:19">
      <c r="C14741" s="577"/>
      <c r="R14741" s="577"/>
      <c r="S14741" s="577"/>
    </row>
    <row r="14742" spans="3:19">
      <c r="C14742" s="577"/>
      <c r="R14742" s="577"/>
      <c r="S14742" s="577"/>
    </row>
    <row r="14743" spans="3:19">
      <c r="C14743" s="577"/>
      <c r="R14743" s="577"/>
      <c r="S14743" s="577"/>
    </row>
    <row r="14744" spans="3:19">
      <c r="C14744" s="577"/>
      <c r="R14744" s="577"/>
      <c r="S14744" s="577"/>
    </row>
    <row r="14745" spans="3:19">
      <c r="C14745" s="577"/>
      <c r="R14745" s="577"/>
      <c r="S14745" s="577"/>
    </row>
    <row r="14746" spans="3:19">
      <c r="C14746" s="577"/>
      <c r="R14746" s="577"/>
      <c r="S14746" s="577"/>
    </row>
    <row r="14747" spans="3:19">
      <c r="C14747" s="577"/>
      <c r="R14747" s="577"/>
      <c r="S14747" s="577"/>
    </row>
    <row r="14748" spans="3:19">
      <c r="C14748" s="577"/>
      <c r="R14748" s="577"/>
      <c r="S14748" s="577"/>
    </row>
    <row r="14749" spans="3:19">
      <c r="C14749" s="577"/>
      <c r="R14749" s="577"/>
      <c r="S14749" s="577"/>
    </row>
    <row r="14750" spans="3:19">
      <c r="C14750" s="577"/>
      <c r="R14750" s="577"/>
      <c r="S14750" s="577"/>
    </row>
    <row r="14751" spans="3:19">
      <c r="C14751" s="577"/>
      <c r="R14751" s="577"/>
      <c r="S14751" s="577"/>
    </row>
    <row r="14752" spans="3:19">
      <c r="C14752" s="577"/>
      <c r="R14752" s="577"/>
      <c r="S14752" s="577"/>
    </row>
    <row r="14753" spans="3:19">
      <c r="C14753" s="577"/>
      <c r="R14753" s="577"/>
      <c r="S14753" s="577"/>
    </row>
    <row r="14754" spans="3:19">
      <c r="C14754" s="577"/>
      <c r="R14754" s="577"/>
      <c r="S14754" s="577"/>
    </row>
    <row r="14755" spans="3:19">
      <c r="C14755" s="577"/>
      <c r="R14755" s="577"/>
      <c r="S14755" s="577"/>
    </row>
    <row r="14756" spans="3:19">
      <c r="C14756" s="577"/>
      <c r="R14756" s="577"/>
      <c r="S14756" s="577"/>
    </row>
    <row r="14757" spans="3:19">
      <c r="C14757" s="577"/>
      <c r="R14757" s="577"/>
      <c r="S14757" s="577"/>
    </row>
    <row r="14758" spans="3:19">
      <c r="C14758" s="577"/>
      <c r="R14758" s="577"/>
      <c r="S14758" s="577"/>
    </row>
    <row r="14759" spans="3:19">
      <c r="C14759" s="577"/>
      <c r="R14759" s="577"/>
      <c r="S14759" s="577"/>
    </row>
    <row r="14760" spans="3:19">
      <c r="C14760" s="577"/>
      <c r="R14760" s="577"/>
      <c r="S14760" s="577"/>
    </row>
    <row r="14761" spans="3:19">
      <c r="C14761" s="577"/>
      <c r="R14761" s="577"/>
      <c r="S14761" s="577"/>
    </row>
    <row r="14762" spans="3:19">
      <c r="C14762" s="577"/>
      <c r="R14762" s="577"/>
      <c r="S14762" s="577"/>
    </row>
    <row r="14763" spans="3:19">
      <c r="C14763" s="577"/>
      <c r="R14763" s="577"/>
      <c r="S14763" s="577"/>
    </row>
    <row r="14764" spans="3:19">
      <c r="C14764" s="577"/>
      <c r="R14764" s="577"/>
      <c r="S14764" s="577"/>
    </row>
    <row r="14765" spans="3:19">
      <c r="C14765" s="577"/>
      <c r="R14765" s="577"/>
      <c r="S14765" s="577"/>
    </row>
    <row r="14766" spans="3:19">
      <c r="C14766" s="577"/>
      <c r="R14766" s="577"/>
      <c r="S14766" s="577"/>
    </row>
    <row r="14767" spans="3:19">
      <c r="C14767" s="577"/>
      <c r="R14767" s="577"/>
      <c r="S14767" s="577"/>
    </row>
    <row r="14768" spans="3:19">
      <c r="C14768" s="577"/>
      <c r="R14768" s="577"/>
      <c r="S14768" s="577"/>
    </row>
    <row r="14769" spans="3:19">
      <c r="C14769" s="577"/>
      <c r="R14769" s="577"/>
      <c r="S14769" s="577"/>
    </row>
    <row r="14770" spans="3:19">
      <c r="C14770" s="577"/>
      <c r="R14770" s="577"/>
      <c r="S14770" s="577"/>
    </row>
    <row r="14771" spans="3:19">
      <c r="C14771" s="577"/>
      <c r="R14771" s="577"/>
      <c r="S14771" s="577"/>
    </row>
    <row r="14772" spans="3:19">
      <c r="C14772" s="577"/>
      <c r="R14772" s="577"/>
      <c r="S14772" s="577"/>
    </row>
    <row r="14773" spans="3:19">
      <c r="C14773" s="577"/>
      <c r="R14773" s="577"/>
      <c r="S14773" s="577"/>
    </row>
    <row r="14774" spans="3:19">
      <c r="C14774" s="577"/>
      <c r="R14774" s="577"/>
      <c r="S14774" s="577"/>
    </row>
    <row r="14775" spans="3:19">
      <c r="C14775" s="577"/>
      <c r="R14775" s="577"/>
      <c r="S14775" s="577"/>
    </row>
    <row r="14776" spans="3:19">
      <c r="C14776" s="577"/>
      <c r="R14776" s="577"/>
      <c r="S14776" s="577"/>
    </row>
    <row r="14777" spans="3:19">
      <c r="C14777" s="577"/>
      <c r="R14777" s="577"/>
      <c r="S14777" s="577"/>
    </row>
    <row r="14778" spans="3:19">
      <c r="C14778" s="577"/>
      <c r="R14778" s="577"/>
      <c r="S14778" s="577"/>
    </row>
    <row r="14779" spans="3:19">
      <c r="C14779" s="577"/>
      <c r="R14779" s="577"/>
      <c r="S14779" s="577"/>
    </row>
    <row r="14780" spans="3:19">
      <c r="C14780" s="577"/>
      <c r="R14780" s="577"/>
      <c r="S14780" s="577"/>
    </row>
    <row r="14781" spans="3:19">
      <c r="C14781" s="577"/>
      <c r="R14781" s="577"/>
      <c r="S14781" s="577"/>
    </row>
    <row r="14782" spans="3:19">
      <c r="C14782" s="577"/>
      <c r="R14782" s="577"/>
      <c r="S14782" s="577"/>
    </row>
    <row r="14783" spans="3:19">
      <c r="C14783" s="577"/>
      <c r="R14783" s="577"/>
      <c r="S14783" s="577"/>
    </row>
    <row r="14784" spans="3:19">
      <c r="C14784" s="577"/>
      <c r="R14784" s="577"/>
      <c r="S14784" s="577"/>
    </row>
    <row r="14785" spans="3:19">
      <c r="C14785" s="577"/>
      <c r="R14785" s="577"/>
      <c r="S14785" s="577"/>
    </row>
    <row r="14786" spans="3:19">
      <c r="C14786" s="577"/>
      <c r="R14786" s="577"/>
      <c r="S14786" s="577"/>
    </row>
    <row r="14787" spans="3:19">
      <c r="C14787" s="577"/>
      <c r="R14787" s="577"/>
      <c r="S14787" s="577"/>
    </row>
    <row r="14788" spans="3:19">
      <c r="C14788" s="577"/>
      <c r="R14788" s="577"/>
      <c r="S14788" s="577"/>
    </row>
    <row r="14789" spans="3:19">
      <c r="C14789" s="577"/>
      <c r="R14789" s="577"/>
      <c r="S14789" s="577"/>
    </row>
    <row r="14790" spans="3:19">
      <c r="C14790" s="577"/>
      <c r="R14790" s="577"/>
      <c r="S14790" s="577"/>
    </row>
    <row r="14791" spans="3:19">
      <c r="C14791" s="577"/>
      <c r="R14791" s="577"/>
      <c r="S14791" s="577"/>
    </row>
    <row r="14792" spans="3:19">
      <c r="C14792" s="577"/>
      <c r="R14792" s="577"/>
      <c r="S14792" s="577"/>
    </row>
    <row r="14793" spans="3:19">
      <c r="C14793" s="577"/>
      <c r="R14793" s="577"/>
      <c r="S14793" s="577"/>
    </row>
    <row r="14794" spans="3:19">
      <c r="C14794" s="577"/>
      <c r="R14794" s="577"/>
      <c r="S14794" s="577"/>
    </row>
    <row r="14795" spans="3:19">
      <c r="C14795" s="577"/>
      <c r="R14795" s="577"/>
      <c r="S14795" s="577"/>
    </row>
    <row r="14796" spans="3:19">
      <c r="C14796" s="577"/>
      <c r="R14796" s="577"/>
      <c r="S14796" s="577"/>
    </row>
    <row r="14797" spans="3:19">
      <c r="C14797" s="577"/>
      <c r="R14797" s="577"/>
      <c r="S14797" s="577"/>
    </row>
    <row r="14798" spans="3:19">
      <c r="C14798" s="577"/>
      <c r="R14798" s="577"/>
      <c r="S14798" s="577"/>
    </row>
    <row r="14799" spans="3:19">
      <c r="C14799" s="577"/>
      <c r="R14799" s="577"/>
      <c r="S14799" s="577"/>
    </row>
    <row r="14800" spans="3:19">
      <c r="C14800" s="577"/>
      <c r="R14800" s="577"/>
      <c r="S14800" s="577"/>
    </row>
    <row r="14801" spans="3:19">
      <c r="C14801" s="577"/>
      <c r="R14801" s="577"/>
      <c r="S14801" s="577"/>
    </row>
    <row r="14802" spans="3:19">
      <c r="C14802" s="577"/>
      <c r="R14802" s="577"/>
      <c r="S14802" s="577"/>
    </row>
    <row r="14803" spans="3:19">
      <c r="C14803" s="577"/>
      <c r="R14803" s="577"/>
      <c r="S14803" s="577"/>
    </row>
    <row r="14804" spans="3:19">
      <c r="C14804" s="577"/>
      <c r="R14804" s="577"/>
      <c r="S14804" s="577"/>
    </row>
    <row r="14805" spans="3:19">
      <c r="C14805" s="577"/>
      <c r="R14805" s="577"/>
      <c r="S14805" s="577"/>
    </row>
    <row r="14806" spans="3:19">
      <c r="C14806" s="577"/>
      <c r="R14806" s="577"/>
      <c r="S14806" s="577"/>
    </row>
    <row r="14807" spans="3:19">
      <c r="C14807" s="577"/>
      <c r="R14807" s="577"/>
      <c r="S14807" s="577"/>
    </row>
    <row r="14808" spans="3:19">
      <c r="C14808" s="577"/>
      <c r="R14808" s="577"/>
      <c r="S14808" s="577"/>
    </row>
    <row r="14809" spans="3:19">
      <c r="C14809" s="577"/>
      <c r="R14809" s="577"/>
      <c r="S14809" s="577"/>
    </row>
    <row r="14810" spans="3:19">
      <c r="C14810" s="577"/>
      <c r="R14810" s="577"/>
      <c r="S14810" s="577"/>
    </row>
    <row r="14811" spans="3:19">
      <c r="C14811" s="577"/>
      <c r="R14811" s="577"/>
      <c r="S14811" s="577"/>
    </row>
    <row r="14812" spans="3:19">
      <c r="C14812" s="577"/>
      <c r="R14812" s="577"/>
      <c r="S14812" s="577"/>
    </row>
    <row r="14813" spans="3:19">
      <c r="C14813" s="577"/>
      <c r="R14813" s="577"/>
      <c r="S14813" s="577"/>
    </row>
    <row r="14814" spans="3:19">
      <c r="C14814" s="577"/>
      <c r="R14814" s="577"/>
      <c r="S14814" s="577"/>
    </row>
    <row r="14815" spans="3:19">
      <c r="C14815" s="577"/>
      <c r="R14815" s="577"/>
      <c r="S14815" s="577"/>
    </row>
    <row r="14816" spans="3:19">
      <c r="C14816" s="577"/>
      <c r="R14816" s="577"/>
      <c r="S14816" s="577"/>
    </row>
    <row r="14817" spans="3:19">
      <c r="C14817" s="577"/>
      <c r="R14817" s="577"/>
      <c r="S14817" s="577"/>
    </row>
    <row r="14818" spans="3:19">
      <c r="C14818" s="577"/>
      <c r="R14818" s="577"/>
      <c r="S14818" s="577"/>
    </row>
    <row r="14819" spans="3:19">
      <c r="C14819" s="577"/>
      <c r="R14819" s="577"/>
      <c r="S14819" s="577"/>
    </row>
    <row r="14820" spans="3:19">
      <c r="C14820" s="577"/>
      <c r="R14820" s="577"/>
      <c r="S14820" s="577"/>
    </row>
    <row r="14821" spans="3:19">
      <c r="C14821" s="577"/>
      <c r="R14821" s="577"/>
      <c r="S14821" s="577"/>
    </row>
    <row r="14822" spans="3:19">
      <c r="C14822" s="577"/>
      <c r="R14822" s="577"/>
      <c r="S14822" s="577"/>
    </row>
    <row r="14823" spans="3:19">
      <c r="C14823" s="577"/>
      <c r="R14823" s="577"/>
      <c r="S14823" s="577"/>
    </row>
    <row r="14824" spans="3:19">
      <c r="C14824" s="577"/>
      <c r="R14824" s="577"/>
      <c r="S14824" s="577"/>
    </row>
    <row r="14825" spans="3:19">
      <c r="C14825" s="577"/>
      <c r="R14825" s="577"/>
      <c r="S14825" s="577"/>
    </row>
    <row r="14826" spans="3:19">
      <c r="C14826" s="577"/>
      <c r="R14826" s="577"/>
      <c r="S14826" s="577"/>
    </row>
    <row r="14827" spans="3:19">
      <c r="C14827" s="577"/>
      <c r="R14827" s="577"/>
      <c r="S14827" s="577"/>
    </row>
    <row r="14828" spans="3:19">
      <c r="C14828" s="577"/>
      <c r="R14828" s="577"/>
      <c r="S14828" s="577"/>
    </row>
    <row r="14829" spans="3:19">
      <c r="C14829" s="577"/>
      <c r="R14829" s="577"/>
      <c r="S14829" s="577"/>
    </row>
    <row r="14830" spans="3:19">
      <c r="C14830" s="577"/>
      <c r="R14830" s="577"/>
      <c r="S14830" s="577"/>
    </row>
    <row r="14831" spans="3:19">
      <c r="C14831" s="577"/>
      <c r="R14831" s="577"/>
      <c r="S14831" s="577"/>
    </row>
    <row r="14832" spans="3:19">
      <c r="C14832" s="577"/>
      <c r="R14832" s="577"/>
      <c r="S14832" s="577"/>
    </row>
    <row r="14833" spans="3:19">
      <c r="C14833" s="577"/>
      <c r="R14833" s="577"/>
      <c r="S14833" s="577"/>
    </row>
    <row r="14834" spans="3:19">
      <c r="C14834" s="577"/>
      <c r="R14834" s="577"/>
      <c r="S14834" s="577"/>
    </row>
    <row r="14835" spans="3:19">
      <c r="C14835" s="577"/>
      <c r="R14835" s="577"/>
      <c r="S14835" s="577"/>
    </row>
    <row r="14836" spans="3:19">
      <c r="C14836" s="577"/>
      <c r="R14836" s="577"/>
      <c r="S14836" s="577"/>
    </row>
    <row r="14837" spans="3:19">
      <c r="C14837" s="577"/>
      <c r="R14837" s="577"/>
      <c r="S14837" s="577"/>
    </row>
    <row r="14838" spans="3:19">
      <c r="C14838" s="577"/>
      <c r="R14838" s="577"/>
      <c r="S14838" s="577"/>
    </row>
    <row r="14839" spans="3:19">
      <c r="C14839" s="577"/>
      <c r="R14839" s="577"/>
      <c r="S14839" s="577"/>
    </row>
    <row r="14840" spans="3:19">
      <c r="C14840" s="577"/>
      <c r="R14840" s="577"/>
      <c r="S14840" s="577"/>
    </row>
    <row r="14841" spans="3:19">
      <c r="C14841" s="577"/>
      <c r="R14841" s="577"/>
      <c r="S14841" s="577"/>
    </row>
    <row r="14842" spans="3:19">
      <c r="C14842" s="577"/>
      <c r="R14842" s="577"/>
      <c r="S14842" s="577"/>
    </row>
    <row r="14843" spans="3:19">
      <c r="C14843" s="577"/>
      <c r="R14843" s="577"/>
      <c r="S14843" s="577"/>
    </row>
    <row r="14844" spans="3:19">
      <c r="C14844" s="577"/>
      <c r="R14844" s="577"/>
      <c r="S14844" s="577"/>
    </row>
    <row r="14845" spans="3:19">
      <c r="C14845" s="577"/>
      <c r="R14845" s="577"/>
      <c r="S14845" s="577"/>
    </row>
    <row r="14846" spans="3:19">
      <c r="C14846" s="577"/>
      <c r="R14846" s="577"/>
      <c r="S14846" s="577"/>
    </row>
    <row r="14847" spans="3:19">
      <c r="C14847" s="577"/>
      <c r="R14847" s="577"/>
      <c r="S14847" s="577"/>
    </row>
    <row r="14848" spans="3:19">
      <c r="C14848" s="577"/>
      <c r="R14848" s="577"/>
      <c r="S14848" s="577"/>
    </row>
    <row r="14849" spans="3:19">
      <c r="C14849" s="577"/>
      <c r="R14849" s="577"/>
      <c r="S14849" s="577"/>
    </row>
    <row r="14850" spans="3:19">
      <c r="C14850" s="577"/>
      <c r="R14850" s="577"/>
      <c r="S14850" s="577"/>
    </row>
    <row r="14851" spans="3:19">
      <c r="C14851" s="577"/>
      <c r="R14851" s="577"/>
      <c r="S14851" s="577"/>
    </row>
    <row r="14852" spans="3:19">
      <c r="C14852" s="577"/>
      <c r="R14852" s="577"/>
      <c r="S14852" s="577"/>
    </row>
    <row r="14853" spans="3:19">
      <c r="C14853" s="577"/>
      <c r="R14853" s="577"/>
      <c r="S14853" s="577"/>
    </row>
    <row r="14854" spans="3:19">
      <c r="C14854" s="577"/>
      <c r="R14854" s="577"/>
      <c r="S14854" s="577"/>
    </row>
    <row r="14855" spans="3:19">
      <c r="C14855" s="577"/>
      <c r="R14855" s="577"/>
      <c r="S14855" s="577"/>
    </row>
    <row r="14856" spans="3:19">
      <c r="C14856" s="577"/>
      <c r="R14856" s="577"/>
      <c r="S14856" s="577"/>
    </row>
    <row r="14857" spans="3:19">
      <c r="C14857" s="577"/>
      <c r="R14857" s="577"/>
      <c r="S14857" s="577"/>
    </row>
    <row r="14858" spans="3:19">
      <c r="C14858" s="577"/>
      <c r="R14858" s="577"/>
      <c r="S14858" s="577"/>
    </row>
    <row r="14859" spans="3:19">
      <c r="C14859" s="577"/>
      <c r="R14859" s="577"/>
      <c r="S14859" s="577"/>
    </row>
    <row r="14860" spans="3:19">
      <c r="C14860" s="577"/>
      <c r="R14860" s="577"/>
      <c r="S14860" s="577"/>
    </row>
    <row r="14861" spans="3:19">
      <c r="C14861" s="577"/>
      <c r="R14861" s="577"/>
      <c r="S14861" s="577"/>
    </row>
    <row r="14862" spans="3:19">
      <c r="C14862" s="577"/>
      <c r="R14862" s="577"/>
      <c r="S14862" s="577"/>
    </row>
    <row r="14863" spans="3:19">
      <c r="C14863" s="577"/>
      <c r="R14863" s="577"/>
      <c r="S14863" s="577"/>
    </row>
    <row r="14864" spans="3:19">
      <c r="C14864" s="577"/>
      <c r="R14864" s="577"/>
      <c r="S14864" s="577"/>
    </row>
    <row r="14865" spans="3:19">
      <c r="C14865" s="577"/>
      <c r="R14865" s="577"/>
      <c r="S14865" s="577"/>
    </row>
    <row r="14866" spans="3:19">
      <c r="C14866" s="577"/>
      <c r="R14866" s="577"/>
      <c r="S14866" s="577"/>
    </row>
    <row r="14867" spans="3:19">
      <c r="C14867" s="577"/>
      <c r="R14867" s="577"/>
      <c r="S14867" s="577"/>
    </row>
    <row r="14868" spans="3:19">
      <c r="C14868" s="577"/>
      <c r="R14868" s="577"/>
      <c r="S14868" s="577"/>
    </row>
    <row r="14869" spans="3:19">
      <c r="C14869" s="577"/>
      <c r="R14869" s="577"/>
      <c r="S14869" s="577"/>
    </row>
    <row r="14870" spans="3:19">
      <c r="C14870" s="577"/>
      <c r="R14870" s="577"/>
      <c r="S14870" s="577"/>
    </row>
    <row r="14871" spans="3:19">
      <c r="C14871" s="577"/>
      <c r="R14871" s="577"/>
      <c r="S14871" s="577"/>
    </row>
    <row r="14872" spans="3:19">
      <c r="C14872" s="577"/>
      <c r="R14872" s="577"/>
      <c r="S14872" s="577"/>
    </row>
    <row r="14873" spans="3:19">
      <c r="C14873" s="577"/>
      <c r="R14873" s="577"/>
      <c r="S14873" s="577"/>
    </row>
    <row r="14874" spans="3:19">
      <c r="C14874" s="577"/>
      <c r="R14874" s="577"/>
      <c r="S14874" s="577"/>
    </row>
    <row r="14875" spans="3:19">
      <c r="C14875" s="577"/>
      <c r="R14875" s="577"/>
      <c r="S14875" s="577"/>
    </row>
    <row r="14876" spans="3:19">
      <c r="C14876" s="577"/>
      <c r="R14876" s="577"/>
      <c r="S14876" s="577"/>
    </row>
    <row r="14877" spans="3:19">
      <c r="C14877" s="577"/>
      <c r="R14877" s="577"/>
      <c r="S14877" s="577"/>
    </row>
    <row r="14878" spans="3:19">
      <c r="C14878" s="577"/>
      <c r="R14878" s="577"/>
      <c r="S14878" s="577"/>
    </row>
    <row r="14879" spans="3:19">
      <c r="C14879" s="577"/>
      <c r="R14879" s="577"/>
      <c r="S14879" s="577"/>
    </row>
    <row r="14880" spans="3:19">
      <c r="C14880" s="577"/>
      <c r="R14880" s="577"/>
      <c r="S14880" s="577"/>
    </row>
    <row r="14881" spans="3:19">
      <c r="C14881" s="577"/>
      <c r="R14881" s="577"/>
      <c r="S14881" s="577"/>
    </row>
    <row r="14882" spans="3:19">
      <c r="C14882" s="577"/>
      <c r="R14882" s="577"/>
      <c r="S14882" s="577"/>
    </row>
    <row r="14883" spans="3:19">
      <c r="C14883" s="577"/>
      <c r="R14883" s="577"/>
      <c r="S14883" s="577"/>
    </row>
    <row r="14884" spans="3:19">
      <c r="C14884" s="577"/>
      <c r="R14884" s="577"/>
      <c r="S14884" s="577"/>
    </row>
    <row r="14885" spans="3:19">
      <c r="C14885" s="577"/>
      <c r="R14885" s="577"/>
      <c r="S14885" s="577"/>
    </row>
    <row r="14886" spans="3:19">
      <c r="C14886" s="577"/>
      <c r="R14886" s="577"/>
      <c r="S14886" s="577"/>
    </row>
    <row r="14887" spans="3:19">
      <c r="C14887" s="577"/>
      <c r="R14887" s="577"/>
      <c r="S14887" s="577"/>
    </row>
    <row r="14888" spans="3:19">
      <c r="C14888" s="577"/>
      <c r="R14888" s="577"/>
      <c r="S14888" s="577"/>
    </row>
    <row r="14889" spans="3:19">
      <c r="C14889" s="577"/>
      <c r="R14889" s="577"/>
      <c r="S14889" s="577"/>
    </row>
    <row r="14890" spans="3:19">
      <c r="C14890" s="577"/>
      <c r="R14890" s="577"/>
      <c r="S14890" s="577"/>
    </row>
    <row r="14891" spans="3:19">
      <c r="C14891" s="577"/>
      <c r="R14891" s="577"/>
      <c r="S14891" s="577"/>
    </row>
    <row r="14892" spans="3:19">
      <c r="C14892" s="577"/>
      <c r="R14892" s="577"/>
      <c r="S14892" s="577"/>
    </row>
    <row r="14893" spans="3:19">
      <c r="C14893" s="577"/>
      <c r="R14893" s="577"/>
      <c r="S14893" s="577"/>
    </row>
    <row r="14894" spans="3:19">
      <c r="C14894" s="577"/>
      <c r="R14894" s="577"/>
      <c r="S14894" s="577"/>
    </row>
    <row r="14895" spans="3:19">
      <c r="C14895" s="577"/>
      <c r="R14895" s="577"/>
      <c r="S14895" s="577"/>
    </row>
    <row r="14896" spans="3:19">
      <c r="C14896" s="577"/>
      <c r="R14896" s="577"/>
      <c r="S14896" s="577"/>
    </row>
    <row r="14897" spans="3:19">
      <c r="C14897" s="577"/>
      <c r="R14897" s="577"/>
      <c r="S14897" s="577"/>
    </row>
    <row r="14898" spans="3:19">
      <c r="C14898" s="577"/>
      <c r="R14898" s="577"/>
      <c r="S14898" s="577"/>
    </row>
    <row r="14899" spans="3:19">
      <c r="C14899" s="577"/>
      <c r="R14899" s="577"/>
      <c r="S14899" s="577"/>
    </row>
    <row r="14900" spans="3:19">
      <c r="C14900" s="577"/>
      <c r="R14900" s="577"/>
      <c r="S14900" s="577"/>
    </row>
    <row r="14901" spans="3:19">
      <c r="C14901" s="577"/>
      <c r="R14901" s="577"/>
      <c r="S14901" s="577"/>
    </row>
    <row r="14902" spans="3:19">
      <c r="C14902" s="577"/>
      <c r="R14902" s="577"/>
      <c r="S14902" s="577"/>
    </row>
    <row r="14903" spans="3:19">
      <c r="C14903" s="577"/>
      <c r="R14903" s="577"/>
      <c r="S14903" s="577"/>
    </row>
    <row r="14904" spans="3:19">
      <c r="C14904" s="577"/>
      <c r="R14904" s="577"/>
      <c r="S14904" s="577"/>
    </row>
    <row r="14905" spans="3:19">
      <c r="C14905" s="577"/>
      <c r="R14905" s="577"/>
      <c r="S14905" s="577"/>
    </row>
    <row r="14906" spans="3:19">
      <c r="C14906" s="577"/>
      <c r="R14906" s="577"/>
      <c r="S14906" s="577"/>
    </row>
    <row r="14907" spans="3:19">
      <c r="C14907" s="577"/>
      <c r="R14907" s="577"/>
      <c r="S14907" s="577"/>
    </row>
    <row r="14908" spans="3:19">
      <c r="C14908" s="577"/>
      <c r="R14908" s="577"/>
      <c r="S14908" s="577"/>
    </row>
    <row r="14909" spans="3:19">
      <c r="C14909" s="577"/>
      <c r="R14909" s="577"/>
      <c r="S14909" s="577"/>
    </row>
    <row r="14910" spans="3:19">
      <c r="C14910" s="577"/>
      <c r="R14910" s="577"/>
      <c r="S14910" s="577"/>
    </row>
    <row r="14911" spans="3:19">
      <c r="C14911" s="577"/>
      <c r="R14911" s="577"/>
      <c r="S14911" s="577"/>
    </row>
    <row r="14912" spans="3:19">
      <c r="C14912" s="577"/>
      <c r="R14912" s="577"/>
      <c r="S14912" s="577"/>
    </row>
    <row r="14913" spans="3:19">
      <c r="C14913" s="577"/>
      <c r="R14913" s="577"/>
      <c r="S14913" s="577"/>
    </row>
    <row r="14914" spans="3:19">
      <c r="C14914" s="577"/>
      <c r="R14914" s="577"/>
      <c r="S14914" s="577"/>
    </row>
    <row r="14915" spans="3:19">
      <c r="C14915" s="577"/>
      <c r="R14915" s="577"/>
      <c r="S14915" s="577"/>
    </row>
    <row r="14916" spans="3:19">
      <c r="C14916" s="577"/>
      <c r="R14916" s="577"/>
      <c r="S14916" s="577"/>
    </row>
    <row r="14917" spans="3:19">
      <c r="C14917" s="577"/>
      <c r="R14917" s="577"/>
      <c r="S14917" s="577"/>
    </row>
    <row r="14918" spans="3:19">
      <c r="C14918" s="577"/>
      <c r="R14918" s="577"/>
      <c r="S14918" s="577"/>
    </row>
    <row r="14919" spans="3:19">
      <c r="C14919" s="577"/>
      <c r="R14919" s="577"/>
      <c r="S14919" s="577"/>
    </row>
    <row r="14920" spans="3:19">
      <c r="C14920" s="577"/>
      <c r="R14920" s="577"/>
      <c r="S14920" s="577"/>
    </row>
    <row r="14921" spans="3:19">
      <c r="C14921" s="577"/>
      <c r="R14921" s="577"/>
      <c r="S14921" s="577"/>
    </row>
    <row r="14922" spans="3:19">
      <c r="C14922" s="577"/>
      <c r="R14922" s="577"/>
      <c r="S14922" s="577"/>
    </row>
    <row r="14923" spans="3:19">
      <c r="C14923" s="577"/>
      <c r="R14923" s="577"/>
      <c r="S14923" s="577"/>
    </row>
    <row r="14924" spans="3:19">
      <c r="C14924" s="577"/>
      <c r="R14924" s="577"/>
      <c r="S14924" s="577"/>
    </row>
    <row r="14925" spans="3:19">
      <c r="C14925" s="577"/>
      <c r="R14925" s="577"/>
      <c r="S14925" s="577"/>
    </row>
    <row r="14926" spans="3:19">
      <c r="C14926" s="577"/>
      <c r="R14926" s="577"/>
      <c r="S14926" s="577"/>
    </row>
    <row r="14927" spans="3:19">
      <c r="C14927" s="577"/>
      <c r="R14927" s="577"/>
      <c r="S14927" s="577"/>
    </row>
    <row r="14928" spans="3:19">
      <c r="C14928" s="577"/>
      <c r="R14928" s="577"/>
      <c r="S14928" s="577"/>
    </row>
    <row r="14929" spans="3:19">
      <c r="C14929" s="577"/>
      <c r="R14929" s="577"/>
      <c r="S14929" s="577"/>
    </row>
    <row r="14930" spans="3:19">
      <c r="C14930" s="577"/>
      <c r="R14930" s="577"/>
      <c r="S14930" s="577"/>
    </row>
    <row r="14931" spans="3:19">
      <c r="C14931" s="577"/>
      <c r="R14931" s="577"/>
      <c r="S14931" s="577"/>
    </row>
    <row r="14932" spans="3:19">
      <c r="C14932" s="577"/>
      <c r="R14932" s="577"/>
      <c r="S14932" s="577"/>
    </row>
    <row r="14933" spans="3:19">
      <c r="C14933" s="577"/>
      <c r="R14933" s="577"/>
      <c r="S14933" s="577"/>
    </row>
    <row r="14934" spans="3:19">
      <c r="C14934" s="577"/>
      <c r="R14934" s="577"/>
      <c r="S14934" s="577"/>
    </row>
    <row r="14935" spans="3:19">
      <c r="C14935" s="577"/>
      <c r="R14935" s="577"/>
      <c r="S14935" s="577"/>
    </row>
    <row r="14936" spans="3:19">
      <c r="C14936" s="577"/>
      <c r="R14936" s="577"/>
      <c r="S14936" s="577"/>
    </row>
    <row r="14937" spans="3:19">
      <c r="C14937" s="577"/>
      <c r="R14937" s="577"/>
      <c r="S14937" s="577"/>
    </row>
    <row r="14938" spans="3:19">
      <c r="C14938" s="577"/>
      <c r="R14938" s="577"/>
      <c r="S14938" s="577"/>
    </row>
    <row r="14939" spans="3:19">
      <c r="C14939" s="577"/>
      <c r="R14939" s="577"/>
      <c r="S14939" s="577"/>
    </row>
    <row r="14940" spans="3:19">
      <c r="C14940" s="577"/>
      <c r="R14940" s="577"/>
      <c r="S14940" s="577"/>
    </row>
    <row r="14941" spans="3:19">
      <c r="C14941" s="577"/>
      <c r="R14941" s="577"/>
      <c r="S14941" s="577"/>
    </row>
    <row r="14942" spans="3:19">
      <c r="C14942" s="577"/>
      <c r="R14942" s="577"/>
      <c r="S14942" s="577"/>
    </row>
    <row r="14943" spans="3:19">
      <c r="C14943" s="577"/>
      <c r="R14943" s="577"/>
      <c r="S14943" s="577"/>
    </row>
    <row r="14944" spans="3:19">
      <c r="C14944" s="577"/>
      <c r="R14944" s="577"/>
      <c r="S14944" s="577"/>
    </row>
    <row r="14945" spans="3:19">
      <c r="C14945" s="577"/>
      <c r="R14945" s="577"/>
      <c r="S14945" s="577"/>
    </row>
    <row r="14946" spans="3:19">
      <c r="C14946" s="577"/>
      <c r="R14946" s="577"/>
      <c r="S14946" s="577"/>
    </row>
    <row r="14947" spans="3:19">
      <c r="C14947" s="577"/>
      <c r="R14947" s="577"/>
      <c r="S14947" s="577"/>
    </row>
    <row r="14948" spans="3:19">
      <c r="C14948" s="577"/>
      <c r="R14948" s="577"/>
      <c r="S14948" s="577"/>
    </row>
    <row r="14949" spans="3:19">
      <c r="C14949" s="577"/>
      <c r="R14949" s="577"/>
      <c r="S14949" s="577"/>
    </row>
    <row r="14950" spans="3:19">
      <c r="C14950" s="577"/>
      <c r="R14950" s="577"/>
      <c r="S14950" s="577"/>
    </row>
    <row r="14951" spans="3:19">
      <c r="C14951" s="577"/>
      <c r="R14951" s="577"/>
      <c r="S14951" s="577"/>
    </row>
    <row r="14952" spans="3:19">
      <c r="C14952" s="577"/>
      <c r="R14952" s="577"/>
      <c r="S14952" s="577"/>
    </row>
    <row r="14953" spans="3:19">
      <c r="C14953" s="577"/>
      <c r="R14953" s="577"/>
      <c r="S14953" s="577"/>
    </row>
    <row r="14954" spans="3:19">
      <c r="C14954" s="577"/>
      <c r="R14954" s="577"/>
      <c r="S14954" s="577"/>
    </row>
    <row r="14955" spans="3:19">
      <c r="C14955" s="577"/>
      <c r="R14955" s="577"/>
      <c r="S14955" s="577"/>
    </row>
    <row r="14956" spans="3:19">
      <c r="C14956" s="577"/>
      <c r="R14956" s="577"/>
      <c r="S14956" s="577"/>
    </row>
    <row r="14957" spans="3:19">
      <c r="C14957" s="577"/>
      <c r="R14957" s="577"/>
      <c r="S14957" s="577"/>
    </row>
    <row r="14958" spans="3:19">
      <c r="C14958" s="577"/>
      <c r="R14958" s="577"/>
      <c r="S14958" s="577"/>
    </row>
    <row r="14959" spans="3:19">
      <c r="C14959" s="577"/>
      <c r="R14959" s="577"/>
      <c r="S14959" s="577"/>
    </row>
    <row r="14960" spans="3:19">
      <c r="C14960" s="577"/>
      <c r="R14960" s="577"/>
      <c r="S14960" s="577"/>
    </row>
    <row r="14961" spans="3:19">
      <c r="C14961" s="577"/>
      <c r="R14961" s="577"/>
      <c r="S14961" s="577"/>
    </row>
    <row r="14962" spans="3:19">
      <c r="C14962" s="577"/>
      <c r="R14962" s="577"/>
      <c r="S14962" s="577"/>
    </row>
    <row r="14963" spans="3:19">
      <c r="C14963" s="577"/>
      <c r="R14963" s="577"/>
      <c r="S14963" s="577"/>
    </row>
    <row r="14964" spans="3:19">
      <c r="C14964" s="577"/>
      <c r="R14964" s="577"/>
      <c r="S14964" s="577"/>
    </row>
    <row r="14965" spans="3:19">
      <c r="C14965" s="577"/>
      <c r="R14965" s="577"/>
      <c r="S14965" s="577"/>
    </row>
    <row r="14966" spans="3:19">
      <c r="C14966" s="577"/>
      <c r="R14966" s="577"/>
      <c r="S14966" s="577"/>
    </row>
    <row r="14967" spans="3:19">
      <c r="C14967" s="577"/>
      <c r="R14967" s="577"/>
      <c r="S14967" s="577"/>
    </row>
    <row r="14968" spans="3:19">
      <c r="C14968" s="577"/>
      <c r="R14968" s="577"/>
      <c r="S14968" s="577"/>
    </row>
    <row r="14969" spans="3:19">
      <c r="C14969" s="577"/>
      <c r="R14969" s="577"/>
      <c r="S14969" s="577"/>
    </row>
    <row r="14970" spans="3:19">
      <c r="C14970" s="577"/>
      <c r="R14970" s="577"/>
      <c r="S14970" s="577"/>
    </row>
    <row r="14971" spans="3:19">
      <c r="C14971" s="577"/>
      <c r="R14971" s="577"/>
      <c r="S14971" s="577"/>
    </row>
    <row r="14972" spans="3:19">
      <c r="C14972" s="577"/>
      <c r="R14972" s="577"/>
      <c r="S14972" s="577"/>
    </row>
    <row r="14973" spans="3:19">
      <c r="C14973" s="577"/>
      <c r="R14973" s="577"/>
      <c r="S14973" s="577"/>
    </row>
    <row r="14974" spans="3:19">
      <c r="C14974" s="577"/>
      <c r="R14974" s="577"/>
      <c r="S14974" s="577"/>
    </row>
    <row r="14975" spans="3:19">
      <c r="C14975" s="577"/>
      <c r="R14975" s="577"/>
      <c r="S14975" s="577"/>
    </row>
    <row r="14976" spans="3:19">
      <c r="C14976" s="577"/>
      <c r="R14976" s="577"/>
      <c r="S14976" s="577"/>
    </row>
    <row r="14977" spans="3:19">
      <c r="C14977" s="577"/>
      <c r="R14977" s="577"/>
      <c r="S14977" s="577"/>
    </row>
    <row r="14978" spans="3:19">
      <c r="C14978" s="577"/>
      <c r="R14978" s="577"/>
      <c r="S14978" s="577"/>
    </row>
    <row r="14979" spans="3:19">
      <c r="C14979" s="577"/>
      <c r="R14979" s="577"/>
      <c r="S14979" s="577"/>
    </row>
    <row r="14980" spans="3:19">
      <c r="C14980" s="577"/>
      <c r="R14980" s="577"/>
      <c r="S14980" s="577"/>
    </row>
    <row r="14981" spans="3:19">
      <c r="C14981" s="577"/>
      <c r="R14981" s="577"/>
      <c r="S14981" s="577"/>
    </row>
    <row r="14982" spans="3:19">
      <c r="C14982" s="577"/>
      <c r="R14982" s="577"/>
      <c r="S14982" s="577"/>
    </row>
    <row r="14983" spans="3:19">
      <c r="C14983" s="577"/>
      <c r="R14983" s="577"/>
      <c r="S14983" s="577"/>
    </row>
    <row r="14984" spans="3:19">
      <c r="C14984" s="577"/>
      <c r="R14984" s="577"/>
      <c r="S14984" s="577"/>
    </row>
    <row r="14985" spans="3:19">
      <c r="C14985" s="577"/>
      <c r="R14985" s="577"/>
      <c r="S14985" s="577"/>
    </row>
    <row r="14986" spans="3:19">
      <c r="C14986" s="577"/>
      <c r="R14986" s="577"/>
      <c r="S14986" s="577"/>
    </row>
    <row r="14987" spans="3:19">
      <c r="C14987" s="577"/>
      <c r="R14987" s="577"/>
      <c r="S14987" s="577"/>
    </row>
    <row r="14988" spans="3:19">
      <c r="C14988" s="577"/>
      <c r="R14988" s="577"/>
      <c r="S14988" s="577"/>
    </row>
    <row r="14989" spans="3:19">
      <c r="C14989" s="577"/>
      <c r="R14989" s="577"/>
      <c r="S14989" s="577"/>
    </row>
    <row r="14990" spans="3:19">
      <c r="C14990" s="577"/>
      <c r="R14990" s="577"/>
      <c r="S14990" s="577"/>
    </row>
    <row r="14991" spans="3:19">
      <c r="C14991" s="577"/>
      <c r="R14991" s="577"/>
      <c r="S14991" s="577"/>
    </row>
    <row r="14992" spans="3:19">
      <c r="C14992" s="577"/>
      <c r="R14992" s="577"/>
      <c r="S14992" s="577"/>
    </row>
    <row r="14993" spans="3:19">
      <c r="C14993" s="577"/>
      <c r="R14993" s="577"/>
      <c r="S14993" s="577"/>
    </row>
    <row r="14994" spans="3:19">
      <c r="C14994" s="577"/>
      <c r="R14994" s="577"/>
      <c r="S14994" s="577"/>
    </row>
    <row r="14995" spans="3:19">
      <c r="C14995" s="577"/>
      <c r="R14995" s="577"/>
      <c r="S14995" s="577"/>
    </row>
    <row r="14996" spans="3:19">
      <c r="C14996" s="577"/>
      <c r="R14996" s="577"/>
      <c r="S14996" s="577"/>
    </row>
    <row r="14997" spans="3:19">
      <c r="C14997" s="577"/>
      <c r="R14997" s="577"/>
      <c r="S14997" s="577"/>
    </row>
    <row r="14998" spans="3:19">
      <c r="C14998" s="577"/>
      <c r="R14998" s="577"/>
      <c r="S14998" s="577"/>
    </row>
    <row r="14999" spans="3:19">
      <c r="C14999" s="577"/>
      <c r="R14999" s="577"/>
      <c r="S14999" s="577"/>
    </row>
    <row r="15000" spans="3:19">
      <c r="C15000" s="577"/>
      <c r="R15000" s="577"/>
      <c r="S15000" s="577"/>
    </row>
    <row r="15001" spans="3:19">
      <c r="C15001" s="577"/>
      <c r="R15001" s="577"/>
      <c r="S15001" s="577"/>
    </row>
    <row r="15002" spans="3:19">
      <c r="C15002" s="577"/>
      <c r="R15002" s="577"/>
      <c r="S15002" s="577"/>
    </row>
    <row r="15003" spans="3:19">
      <c r="C15003" s="577"/>
      <c r="R15003" s="577"/>
      <c r="S15003" s="577"/>
    </row>
    <row r="15004" spans="3:19">
      <c r="C15004" s="577"/>
      <c r="R15004" s="577"/>
      <c r="S15004" s="577"/>
    </row>
    <row r="15005" spans="3:19">
      <c r="C15005" s="577"/>
      <c r="R15005" s="577"/>
      <c r="S15005" s="577"/>
    </row>
    <row r="15006" spans="3:19">
      <c r="C15006" s="577"/>
      <c r="R15006" s="577"/>
      <c r="S15006" s="577"/>
    </row>
    <row r="15007" spans="3:19">
      <c r="C15007" s="577"/>
      <c r="R15007" s="577"/>
      <c r="S15007" s="577"/>
    </row>
    <row r="15008" spans="3:19">
      <c r="C15008" s="577"/>
      <c r="R15008" s="577"/>
      <c r="S15008" s="577"/>
    </row>
    <row r="15009" spans="3:19">
      <c r="C15009" s="577"/>
      <c r="R15009" s="577"/>
      <c r="S15009" s="577"/>
    </row>
    <row r="15010" spans="3:19">
      <c r="C15010" s="577"/>
      <c r="R15010" s="577"/>
      <c r="S15010" s="577"/>
    </row>
    <row r="15011" spans="3:19">
      <c r="C15011" s="577"/>
      <c r="R15011" s="577"/>
      <c r="S15011" s="577"/>
    </row>
    <row r="15012" spans="3:19">
      <c r="C15012" s="577"/>
      <c r="R15012" s="577"/>
      <c r="S15012" s="577"/>
    </row>
    <row r="15013" spans="3:19">
      <c r="C15013" s="577"/>
      <c r="R15013" s="577"/>
      <c r="S15013" s="577"/>
    </row>
    <row r="15014" spans="3:19">
      <c r="C15014" s="577"/>
      <c r="R15014" s="577"/>
      <c r="S15014" s="577"/>
    </row>
    <row r="15015" spans="3:19">
      <c r="C15015" s="577"/>
      <c r="R15015" s="577"/>
      <c r="S15015" s="577"/>
    </row>
    <row r="15016" spans="3:19">
      <c r="C15016" s="577"/>
      <c r="R15016" s="577"/>
      <c r="S15016" s="577"/>
    </row>
    <row r="15017" spans="3:19">
      <c r="C15017" s="577"/>
      <c r="R15017" s="577"/>
      <c r="S15017" s="577"/>
    </row>
    <row r="15018" spans="3:19">
      <c r="C15018" s="577"/>
      <c r="R15018" s="577"/>
      <c r="S15018" s="577"/>
    </row>
    <row r="15019" spans="3:19">
      <c r="C15019" s="577"/>
      <c r="R15019" s="577"/>
      <c r="S15019" s="577"/>
    </row>
    <row r="15020" spans="3:19">
      <c r="C15020" s="577"/>
      <c r="R15020" s="577"/>
      <c r="S15020" s="577"/>
    </row>
    <row r="15021" spans="3:19">
      <c r="C15021" s="577"/>
      <c r="R15021" s="577"/>
      <c r="S15021" s="577"/>
    </row>
    <row r="15022" spans="3:19">
      <c r="C15022" s="577"/>
      <c r="R15022" s="577"/>
      <c r="S15022" s="577"/>
    </row>
    <row r="15023" spans="3:19">
      <c r="C15023" s="577"/>
      <c r="R15023" s="577"/>
      <c r="S15023" s="577"/>
    </row>
    <row r="15024" spans="3:19">
      <c r="C15024" s="577"/>
      <c r="R15024" s="577"/>
      <c r="S15024" s="577"/>
    </row>
    <row r="15025" spans="3:19">
      <c r="C15025" s="577"/>
      <c r="R15025" s="577"/>
      <c r="S15025" s="577"/>
    </row>
    <row r="15026" spans="3:19">
      <c r="C15026" s="577"/>
      <c r="R15026" s="577"/>
      <c r="S15026" s="577"/>
    </row>
    <row r="15027" spans="3:19">
      <c r="C15027" s="577"/>
      <c r="R15027" s="577"/>
      <c r="S15027" s="577"/>
    </row>
    <row r="15028" spans="3:19">
      <c r="C15028" s="577"/>
      <c r="R15028" s="577"/>
      <c r="S15028" s="577"/>
    </row>
    <row r="15029" spans="3:19">
      <c r="C15029" s="577"/>
      <c r="R15029" s="577"/>
      <c r="S15029" s="577"/>
    </row>
    <row r="15030" spans="3:19">
      <c r="C15030" s="577"/>
      <c r="R15030" s="577"/>
      <c r="S15030" s="577"/>
    </row>
    <row r="15031" spans="3:19">
      <c r="C15031" s="577"/>
      <c r="R15031" s="577"/>
      <c r="S15031" s="577"/>
    </row>
    <row r="15032" spans="3:19">
      <c r="C15032" s="577"/>
      <c r="R15032" s="577"/>
      <c r="S15032" s="577"/>
    </row>
    <row r="15033" spans="3:19">
      <c r="C15033" s="577"/>
      <c r="R15033" s="577"/>
      <c r="S15033" s="577"/>
    </row>
    <row r="15034" spans="3:19">
      <c r="C15034" s="577"/>
      <c r="R15034" s="577"/>
      <c r="S15034" s="577"/>
    </row>
    <row r="15035" spans="3:19">
      <c r="C15035" s="577"/>
      <c r="R15035" s="577"/>
      <c r="S15035" s="577"/>
    </row>
    <row r="15036" spans="3:19">
      <c r="C15036" s="577"/>
      <c r="R15036" s="577"/>
      <c r="S15036" s="577"/>
    </row>
    <row r="15037" spans="3:19">
      <c r="C15037" s="577"/>
      <c r="R15037" s="577"/>
      <c r="S15037" s="577"/>
    </row>
    <row r="15038" spans="3:19">
      <c r="C15038" s="577"/>
      <c r="R15038" s="577"/>
      <c r="S15038" s="577"/>
    </row>
    <row r="15039" spans="3:19">
      <c r="C15039" s="577"/>
      <c r="R15039" s="577"/>
      <c r="S15039" s="577"/>
    </row>
    <row r="15040" spans="3:19">
      <c r="C15040" s="577"/>
      <c r="R15040" s="577"/>
      <c r="S15040" s="577"/>
    </row>
    <row r="15041" spans="3:19">
      <c r="C15041" s="577"/>
      <c r="R15041" s="577"/>
      <c r="S15041" s="577"/>
    </row>
    <row r="15042" spans="3:19">
      <c r="C15042" s="577"/>
      <c r="R15042" s="577"/>
      <c r="S15042" s="577"/>
    </row>
    <row r="15043" spans="3:19">
      <c r="C15043" s="577"/>
      <c r="R15043" s="577"/>
      <c r="S15043" s="577"/>
    </row>
    <row r="15044" spans="3:19">
      <c r="C15044" s="577"/>
      <c r="R15044" s="577"/>
      <c r="S15044" s="577"/>
    </row>
    <row r="15045" spans="3:19">
      <c r="C15045" s="577"/>
      <c r="R15045" s="577"/>
      <c r="S15045" s="577"/>
    </row>
    <row r="15046" spans="3:19">
      <c r="C15046" s="577"/>
      <c r="R15046" s="577"/>
      <c r="S15046" s="577"/>
    </row>
    <row r="15047" spans="3:19">
      <c r="C15047" s="577"/>
      <c r="R15047" s="577"/>
      <c r="S15047" s="577"/>
    </row>
    <row r="15048" spans="3:19">
      <c r="C15048" s="577"/>
      <c r="R15048" s="577"/>
      <c r="S15048" s="577"/>
    </row>
    <row r="15049" spans="3:19">
      <c r="C15049" s="577"/>
      <c r="R15049" s="577"/>
      <c r="S15049" s="577"/>
    </row>
    <row r="15050" spans="3:19">
      <c r="C15050" s="577"/>
      <c r="R15050" s="577"/>
      <c r="S15050" s="577"/>
    </row>
    <row r="15051" spans="3:19">
      <c r="C15051" s="577"/>
      <c r="R15051" s="577"/>
      <c r="S15051" s="577"/>
    </row>
    <row r="15052" spans="3:19">
      <c r="C15052" s="577"/>
      <c r="R15052" s="577"/>
      <c r="S15052" s="577"/>
    </row>
    <row r="15053" spans="3:19">
      <c r="C15053" s="577"/>
      <c r="R15053" s="577"/>
      <c r="S15053" s="577"/>
    </row>
    <row r="15054" spans="3:19">
      <c r="C15054" s="577"/>
      <c r="R15054" s="577"/>
      <c r="S15054" s="577"/>
    </row>
    <row r="15055" spans="3:19">
      <c r="C15055" s="577"/>
      <c r="R15055" s="577"/>
      <c r="S15055" s="577"/>
    </row>
    <row r="15056" spans="3:19">
      <c r="C15056" s="577"/>
      <c r="R15056" s="577"/>
      <c r="S15056" s="577"/>
    </row>
    <row r="15057" spans="3:19">
      <c r="C15057" s="577"/>
      <c r="R15057" s="577"/>
      <c r="S15057" s="577"/>
    </row>
    <row r="15058" spans="3:19">
      <c r="C15058" s="577"/>
      <c r="R15058" s="577"/>
      <c r="S15058" s="577"/>
    </row>
    <row r="15059" spans="3:19">
      <c r="C15059" s="577"/>
      <c r="R15059" s="577"/>
      <c r="S15059" s="577"/>
    </row>
    <row r="15060" spans="3:19">
      <c r="C15060" s="577"/>
      <c r="R15060" s="577"/>
      <c r="S15060" s="577"/>
    </row>
    <row r="15061" spans="3:19">
      <c r="C15061" s="577"/>
      <c r="R15061" s="577"/>
      <c r="S15061" s="577"/>
    </row>
    <row r="15062" spans="3:19">
      <c r="C15062" s="577"/>
      <c r="R15062" s="577"/>
      <c r="S15062" s="577"/>
    </row>
    <row r="15063" spans="3:19">
      <c r="C15063" s="577"/>
      <c r="R15063" s="577"/>
      <c r="S15063" s="577"/>
    </row>
    <row r="15064" spans="3:19">
      <c r="C15064" s="577"/>
      <c r="R15064" s="577"/>
      <c r="S15064" s="577"/>
    </row>
    <row r="15065" spans="3:19">
      <c r="C15065" s="577"/>
      <c r="R15065" s="577"/>
      <c r="S15065" s="577"/>
    </row>
    <row r="15066" spans="3:19">
      <c r="C15066" s="577"/>
      <c r="R15066" s="577"/>
      <c r="S15066" s="577"/>
    </row>
    <row r="15067" spans="3:19">
      <c r="C15067" s="577"/>
      <c r="R15067" s="577"/>
      <c r="S15067" s="577"/>
    </row>
    <row r="15068" spans="3:19">
      <c r="C15068" s="577"/>
      <c r="R15068" s="577"/>
      <c r="S15068" s="577"/>
    </row>
    <row r="15069" spans="3:19">
      <c r="C15069" s="577"/>
      <c r="R15069" s="577"/>
      <c r="S15069" s="577"/>
    </row>
    <row r="15070" spans="3:19">
      <c r="C15070" s="577"/>
      <c r="R15070" s="577"/>
      <c r="S15070" s="577"/>
    </row>
    <row r="15071" spans="3:19">
      <c r="C15071" s="577"/>
      <c r="R15071" s="577"/>
      <c r="S15071" s="577"/>
    </row>
    <row r="15072" spans="3:19">
      <c r="C15072" s="577"/>
      <c r="R15072" s="577"/>
      <c r="S15072" s="577"/>
    </row>
    <row r="15073" spans="3:19">
      <c r="C15073" s="577"/>
      <c r="R15073" s="577"/>
      <c r="S15073" s="577"/>
    </row>
    <row r="15074" spans="3:19">
      <c r="C15074" s="577"/>
      <c r="R15074" s="577"/>
      <c r="S15074" s="577"/>
    </row>
    <row r="15075" spans="3:19">
      <c r="C15075" s="577"/>
      <c r="R15075" s="577"/>
      <c r="S15075" s="577"/>
    </row>
    <row r="15076" spans="3:19">
      <c r="C15076" s="577"/>
      <c r="R15076" s="577"/>
      <c r="S15076" s="577"/>
    </row>
    <row r="15077" spans="3:19">
      <c r="C15077" s="577"/>
      <c r="R15077" s="577"/>
      <c r="S15077" s="577"/>
    </row>
    <row r="15078" spans="3:19">
      <c r="C15078" s="577"/>
      <c r="R15078" s="577"/>
      <c r="S15078" s="577"/>
    </row>
    <row r="15079" spans="3:19">
      <c r="C15079" s="577"/>
      <c r="R15079" s="577"/>
      <c r="S15079" s="577"/>
    </row>
    <row r="15080" spans="3:19">
      <c r="C15080" s="577"/>
      <c r="R15080" s="577"/>
      <c r="S15080" s="577"/>
    </row>
    <row r="15081" spans="3:19">
      <c r="C15081" s="577"/>
      <c r="R15081" s="577"/>
      <c r="S15081" s="577"/>
    </row>
    <row r="15082" spans="3:19">
      <c r="C15082" s="577"/>
      <c r="R15082" s="577"/>
      <c r="S15082" s="577"/>
    </row>
    <row r="15083" spans="3:19">
      <c r="C15083" s="577"/>
      <c r="R15083" s="577"/>
      <c r="S15083" s="577"/>
    </row>
    <row r="15084" spans="3:19">
      <c r="C15084" s="577"/>
      <c r="R15084" s="577"/>
      <c r="S15084" s="577"/>
    </row>
    <row r="15085" spans="3:19">
      <c r="C15085" s="577"/>
      <c r="R15085" s="577"/>
      <c r="S15085" s="577"/>
    </row>
    <row r="15086" spans="3:19">
      <c r="C15086" s="577"/>
      <c r="R15086" s="577"/>
      <c r="S15086" s="577"/>
    </row>
    <row r="15087" spans="3:19">
      <c r="C15087" s="577"/>
      <c r="R15087" s="577"/>
      <c r="S15087" s="577"/>
    </row>
    <row r="15088" spans="3:19">
      <c r="C15088" s="577"/>
      <c r="R15088" s="577"/>
      <c r="S15088" s="577"/>
    </row>
    <row r="15089" spans="3:19">
      <c r="C15089" s="577"/>
      <c r="R15089" s="577"/>
      <c r="S15089" s="577"/>
    </row>
    <row r="15090" spans="3:19">
      <c r="C15090" s="577"/>
      <c r="R15090" s="577"/>
      <c r="S15090" s="577"/>
    </row>
    <row r="15091" spans="3:19">
      <c r="C15091" s="577"/>
      <c r="R15091" s="577"/>
      <c r="S15091" s="577"/>
    </row>
    <row r="15092" spans="3:19">
      <c r="C15092" s="577"/>
      <c r="R15092" s="577"/>
      <c r="S15092" s="577"/>
    </row>
    <row r="15093" spans="3:19">
      <c r="C15093" s="577"/>
      <c r="R15093" s="577"/>
      <c r="S15093" s="577"/>
    </row>
    <row r="15094" spans="3:19">
      <c r="C15094" s="577"/>
      <c r="R15094" s="577"/>
      <c r="S15094" s="577"/>
    </row>
    <row r="15095" spans="3:19">
      <c r="C15095" s="577"/>
      <c r="R15095" s="577"/>
      <c r="S15095" s="577"/>
    </row>
    <row r="15096" spans="3:19">
      <c r="C15096" s="577"/>
      <c r="R15096" s="577"/>
      <c r="S15096" s="577"/>
    </row>
    <row r="15097" spans="3:19">
      <c r="C15097" s="577"/>
      <c r="R15097" s="577"/>
      <c r="S15097" s="577"/>
    </row>
    <row r="15098" spans="3:19">
      <c r="C15098" s="577"/>
      <c r="R15098" s="577"/>
      <c r="S15098" s="577"/>
    </row>
    <row r="15099" spans="3:19">
      <c r="C15099" s="577"/>
      <c r="R15099" s="577"/>
      <c r="S15099" s="577"/>
    </row>
    <row r="15100" spans="3:19">
      <c r="C15100" s="577"/>
      <c r="R15100" s="577"/>
      <c r="S15100" s="577"/>
    </row>
    <row r="15101" spans="3:19">
      <c r="C15101" s="577"/>
      <c r="R15101" s="577"/>
      <c r="S15101" s="577"/>
    </row>
    <row r="15102" spans="3:19">
      <c r="C15102" s="577"/>
      <c r="R15102" s="577"/>
      <c r="S15102" s="577"/>
    </row>
    <row r="15103" spans="3:19">
      <c r="C15103" s="577"/>
      <c r="R15103" s="577"/>
      <c r="S15103" s="577"/>
    </row>
    <row r="15104" spans="3:19">
      <c r="C15104" s="577"/>
      <c r="R15104" s="577"/>
      <c r="S15104" s="577"/>
    </row>
    <row r="15105" spans="3:19">
      <c r="C15105" s="577"/>
      <c r="R15105" s="577"/>
      <c r="S15105" s="577"/>
    </row>
    <row r="15106" spans="3:19">
      <c r="C15106" s="577"/>
      <c r="R15106" s="577"/>
      <c r="S15106" s="577"/>
    </row>
    <row r="15107" spans="3:19">
      <c r="C15107" s="577"/>
      <c r="R15107" s="577"/>
      <c r="S15107" s="577"/>
    </row>
    <row r="15108" spans="3:19">
      <c r="C15108" s="577"/>
      <c r="R15108" s="577"/>
      <c r="S15108" s="577"/>
    </row>
    <row r="15109" spans="3:19">
      <c r="C15109" s="577"/>
      <c r="R15109" s="577"/>
      <c r="S15109" s="577"/>
    </row>
    <row r="15110" spans="3:19">
      <c r="C15110" s="577"/>
      <c r="R15110" s="577"/>
      <c r="S15110" s="577"/>
    </row>
    <row r="15111" spans="3:19">
      <c r="C15111" s="577"/>
      <c r="R15111" s="577"/>
      <c r="S15111" s="577"/>
    </row>
    <row r="15112" spans="3:19">
      <c r="C15112" s="577"/>
      <c r="R15112" s="577"/>
      <c r="S15112" s="577"/>
    </row>
    <row r="15113" spans="3:19">
      <c r="C15113" s="577"/>
      <c r="R15113" s="577"/>
      <c r="S15113" s="577"/>
    </row>
    <row r="15114" spans="3:19">
      <c r="C15114" s="577"/>
      <c r="R15114" s="577"/>
      <c r="S15114" s="577"/>
    </row>
    <row r="15115" spans="3:19">
      <c r="C15115" s="577"/>
      <c r="R15115" s="577"/>
      <c r="S15115" s="577"/>
    </row>
    <row r="15116" spans="3:19">
      <c r="C15116" s="577"/>
      <c r="R15116" s="577"/>
      <c r="S15116" s="577"/>
    </row>
    <row r="15117" spans="3:19">
      <c r="C15117" s="577"/>
      <c r="R15117" s="577"/>
      <c r="S15117" s="577"/>
    </row>
    <row r="15118" spans="3:19">
      <c r="C15118" s="577"/>
      <c r="R15118" s="577"/>
      <c r="S15118" s="577"/>
    </row>
    <row r="15119" spans="3:19">
      <c r="C15119" s="577"/>
      <c r="R15119" s="577"/>
      <c r="S15119" s="577"/>
    </row>
    <row r="15120" spans="3:19">
      <c r="C15120" s="577"/>
      <c r="R15120" s="577"/>
      <c r="S15120" s="577"/>
    </row>
    <row r="15121" spans="3:19">
      <c r="C15121" s="577"/>
      <c r="R15121" s="577"/>
      <c r="S15121" s="577"/>
    </row>
    <row r="15122" spans="3:19">
      <c r="C15122" s="577"/>
      <c r="R15122" s="577"/>
      <c r="S15122" s="577"/>
    </row>
    <row r="15123" spans="3:19">
      <c r="C15123" s="577"/>
      <c r="R15123" s="577"/>
      <c r="S15123" s="577"/>
    </row>
    <row r="15124" spans="3:19">
      <c r="C15124" s="577"/>
      <c r="R15124" s="577"/>
      <c r="S15124" s="577"/>
    </row>
    <row r="15125" spans="3:19">
      <c r="C15125" s="577"/>
      <c r="R15125" s="577"/>
      <c r="S15125" s="577"/>
    </row>
    <row r="15126" spans="3:19">
      <c r="C15126" s="577"/>
      <c r="R15126" s="577"/>
      <c r="S15126" s="577"/>
    </row>
    <row r="15127" spans="3:19">
      <c r="C15127" s="577"/>
      <c r="R15127" s="577"/>
      <c r="S15127" s="577"/>
    </row>
    <row r="15128" spans="3:19">
      <c r="C15128" s="577"/>
      <c r="R15128" s="577"/>
      <c r="S15128" s="577"/>
    </row>
    <row r="15129" spans="3:19">
      <c r="C15129" s="577"/>
      <c r="R15129" s="577"/>
      <c r="S15129" s="577"/>
    </row>
    <row r="15130" spans="3:19">
      <c r="C15130" s="577"/>
      <c r="R15130" s="577"/>
      <c r="S15130" s="577"/>
    </row>
    <row r="15131" spans="3:19">
      <c r="C15131" s="577"/>
      <c r="R15131" s="577"/>
      <c r="S15131" s="577"/>
    </row>
    <row r="15132" spans="3:19">
      <c r="C15132" s="577"/>
      <c r="R15132" s="577"/>
      <c r="S15132" s="577"/>
    </row>
    <row r="15133" spans="3:19">
      <c r="C15133" s="577"/>
      <c r="R15133" s="577"/>
      <c r="S15133" s="577"/>
    </row>
    <row r="15134" spans="3:19">
      <c r="C15134" s="577"/>
      <c r="R15134" s="577"/>
      <c r="S15134" s="577"/>
    </row>
    <row r="15135" spans="3:19">
      <c r="C15135" s="577"/>
      <c r="R15135" s="577"/>
      <c r="S15135" s="577"/>
    </row>
    <row r="15136" spans="3:19">
      <c r="C15136" s="577"/>
      <c r="R15136" s="577"/>
      <c r="S15136" s="577"/>
    </row>
    <row r="15137" spans="3:19">
      <c r="C15137" s="577"/>
      <c r="R15137" s="577"/>
      <c r="S15137" s="577"/>
    </row>
    <row r="15138" spans="3:19">
      <c r="C15138" s="577"/>
      <c r="R15138" s="577"/>
      <c r="S15138" s="577"/>
    </row>
    <row r="15139" spans="3:19">
      <c r="C15139" s="577"/>
      <c r="R15139" s="577"/>
      <c r="S15139" s="577"/>
    </row>
    <row r="15140" spans="3:19">
      <c r="C15140" s="577"/>
      <c r="R15140" s="577"/>
      <c r="S15140" s="577"/>
    </row>
    <row r="15141" spans="3:19">
      <c r="C15141" s="577"/>
      <c r="R15141" s="577"/>
      <c r="S15141" s="577"/>
    </row>
    <row r="15142" spans="3:19">
      <c r="C15142" s="577"/>
      <c r="R15142" s="577"/>
      <c r="S15142" s="577"/>
    </row>
    <row r="15143" spans="3:19">
      <c r="C15143" s="577"/>
      <c r="R15143" s="577"/>
      <c r="S15143" s="577"/>
    </row>
    <row r="15144" spans="3:19">
      <c r="C15144" s="577"/>
      <c r="R15144" s="577"/>
      <c r="S15144" s="577"/>
    </row>
    <row r="15145" spans="3:19">
      <c r="C15145" s="577"/>
      <c r="R15145" s="577"/>
      <c r="S15145" s="577"/>
    </row>
    <row r="15146" spans="3:19">
      <c r="C15146" s="577"/>
      <c r="R15146" s="577"/>
      <c r="S15146" s="577"/>
    </row>
    <row r="15147" spans="3:19">
      <c r="C15147" s="577"/>
      <c r="R15147" s="577"/>
      <c r="S15147" s="577"/>
    </row>
    <row r="15148" spans="3:19">
      <c r="C15148" s="577"/>
      <c r="R15148" s="577"/>
      <c r="S15148" s="577"/>
    </row>
    <row r="15149" spans="3:19">
      <c r="C15149" s="577"/>
      <c r="R15149" s="577"/>
      <c r="S15149" s="577"/>
    </row>
    <row r="15150" spans="3:19">
      <c r="C15150" s="577"/>
      <c r="R15150" s="577"/>
      <c r="S15150" s="577"/>
    </row>
    <row r="15151" spans="3:19">
      <c r="C15151" s="577"/>
      <c r="R15151" s="577"/>
      <c r="S15151" s="577"/>
    </row>
    <row r="15152" spans="3:19">
      <c r="C15152" s="577"/>
      <c r="R15152" s="577"/>
      <c r="S15152" s="577"/>
    </row>
    <row r="15153" spans="3:19">
      <c r="C15153" s="577"/>
      <c r="R15153" s="577"/>
      <c r="S15153" s="577"/>
    </row>
    <row r="15154" spans="3:19">
      <c r="C15154" s="577"/>
      <c r="R15154" s="577"/>
      <c r="S15154" s="577"/>
    </row>
    <row r="15155" spans="3:19">
      <c r="C15155" s="577"/>
      <c r="R15155" s="577"/>
      <c r="S15155" s="577"/>
    </row>
    <row r="15156" spans="3:19">
      <c r="C15156" s="577"/>
      <c r="R15156" s="577"/>
      <c r="S15156" s="577"/>
    </row>
    <row r="15157" spans="3:19">
      <c r="C15157" s="577"/>
      <c r="R15157" s="577"/>
      <c r="S15157" s="577"/>
    </row>
    <row r="15158" spans="3:19">
      <c r="C15158" s="577"/>
      <c r="R15158" s="577"/>
      <c r="S15158" s="577"/>
    </row>
    <row r="15159" spans="3:19">
      <c r="C15159" s="577"/>
      <c r="R15159" s="577"/>
      <c r="S15159" s="577"/>
    </row>
    <row r="15160" spans="3:19">
      <c r="C15160" s="577"/>
      <c r="R15160" s="577"/>
      <c r="S15160" s="577"/>
    </row>
    <row r="15161" spans="3:19">
      <c r="C15161" s="577"/>
      <c r="R15161" s="577"/>
      <c r="S15161" s="577"/>
    </row>
    <row r="15162" spans="3:19">
      <c r="C15162" s="577"/>
      <c r="R15162" s="577"/>
      <c r="S15162" s="577"/>
    </row>
    <row r="15163" spans="3:19">
      <c r="C15163" s="577"/>
      <c r="R15163" s="577"/>
      <c r="S15163" s="577"/>
    </row>
    <row r="15164" spans="3:19">
      <c r="C15164" s="577"/>
      <c r="R15164" s="577"/>
      <c r="S15164" s="577"/>
    </row>
    <row r="15165" spans="3:19">
      <c r="C15165" s="577"/>
      <c r="R15165" s="577"/>
      <c r="S15165" s="577"/>
    </row>
    <row r="15166" spans="3:19">
      <c r="C15166" s="577"/>
      <c r="R15166" s="577"/>
      <c r="S15166" s="577"/>
    </row>
    <row r="15167" spans="3:19">
      <c r="C15167" s="577"/>
      <c r="R15167" s="577"/>
      <c r="S15167" s="577"/>
    </row>
    <row r="15168" spans="3:19">
      <c r="C15168" s="577"/>
      <c r="R15168" s="577"/>
      <c r="S15168" s="577"/>
    </row>
    <row r="15169" spans="3:19">
      <c r="C15169" s="577"/>
      <c r="R15169" s="577"/>
      <c r="S15169" s="577"/>
    </row>
    <row r="15170" spans="3:19">
      <c r="C15170" s="577"/>
      <c r="R15170" s="577"/>
      <c r="S15170" s="577"/>
    </row>
    <row r="15171" spans="3:19">
      <c r="C15171" s="577"/>
      <c r="R15171" s="577"/>
      <c r="S15171" s="577"/>
    </row>
    <row r="15172" spans="3:19">
      <c r="C15172" s="577"/>
      <c r="R15172" s="577"/>
      <c r="S15172" s="577"/>
    </row>
    <row r="15173" spans="3:19">
      <c r="C15173" s="577"/>
      <c r="R15173" s="577"/>
      <c r="S15173" s="577"/>
    </row>
    <row r="15174" spans="3:19">
      <c r="C15174" s="577"/>
      <c r="R15174" s="577"/>
      <c r="S15174" s="577"/>
    </row>
    <row r="15175" spans="3:19">
      <c r="C15175" s="577"/>
      <c r="R15175" s="577"/>
      <c r="S15175" s="577"/>
    </row>
    <row r="15176" spans="3:19">
      <c r="C15176" s="577"/>
      <c r="R15176" s="577"/>
      <c r="S15176" s="577"/>
    </row>
    <row r="15177" spans="3:19">
      <c r="C15177" s="577"/>
      <c r="R15177" s="577"/>
      <c r="S15177" s="577"/>
    </row>
    <row r="15178" spans="3:19">
      <c r="C15178" s="577"/>
      <c r="R15178" s="577"/>
      <c r="S15178" s="577"/>
    </row>
    <row r="15179" spans="3:19">
      <c r="C15179" s="577"/>
      <c r="R15179" s="577"/>
      <c r="S15179" s="577"/>
    </row>
    <row r="15180" spans="3:19">
      <c r="C15180" s="577"/>
      <c r="R15180" s="577"/>
      <c r="S15180" s="577"/>
    </row>
    <row r="15181" spans="3:19">
      <c r="C15181" s="577"/>
      <c r="R15181" s="577"/>
      <c r="S15181" s="577"/>
    </row>
    <row r="15182" spans="3:19">
      <c r="C15182" s="577"/>
      <c r="R15182" s="577"/>
      <c r="S15182" s="577"/>
    </row>
    <row r="15183" spans="3:19">
      <c r="C15183" s="577"/>
      <c r="R15183" s="577"/>
      <c r="S15183" s="577"/>
    </row>
    <row r="15184" spans="3:19">
      <c r="C15184" s="577"/>
      <c r="R15184" s="577"/>
      <c r="S15184" s="577"/>
    </row>
    <row r="15185" spans="3:19">
      <c r="C15185" s="577"/>
      <c r="R15185" s="577"/>
      <c r="S15185" s="577"/>
    </row>
    <row r="15186" spans="3:19">
      <c r="C15186" s="577"/>
      <c r="R15186" s="577"/>
      <c r="S15186" s="577"/>
    </row>
    <row r="15187" spans="3:19">
      <c r="C15187" s="577"/>
      <c r="R15187" s="577"/>
      <c r="S15187" s="577"/>
    </row>
    <row r="15188" spans="3:19">
      <c r="C15188" s="577"/>
      <c r="R15188" s="577"/>
      <c r="S15188" s="577"/>
    </row>
    <row r="15189" spans="3:19">
      <c r="C15189" s="577"/>
      <c r="R15189" s="577"/>
      <c r="S15189" s="577"/>
    </row>
    <row r="15190" spans="3:19">
      <c r="C15190" s="577"/>
      <c r="R15190" s="577"/>
      <c r="S15190" s="577"/>
    </row>
    <row r="15191" spans="3:19">
      <c r="C15191" s="577"/>
      <c r="R15191" s="577"/>
      <c r="S15191" s="577"/>
    </row>
    <row r="15192" spans="3:19">
      <c r="C15192" s="577"/>
      <c r="R15192" s="577"/>
      <c r="S15192" s="577"/>
    </row>
    <row r="15193" spans="3:19">
      <c r="C15193" s="577"/>
      <c r="R15193" s="577"/>
      <c r="S15193" s="577"/>
    </row>
    <row r="15194" spans="3:19">
      <c r="C15194" s="577"/>
      <c r="R15194" s="577"/>
      <c r="S15194" s="577"/>
    </row>
    <row r="15195" spans="3:19">
      <c r="C15195" s="577"/>
      <c r="R15195" s="577"/>
      <c r="S15195" s="577"/>
    </row>
    <row r="15196" spans="3:19">
      <c r="C15196" s="577"/>
      <c r="R15196" s="577"/>
      <c r="S15196" s="577"/>
    </row>
    <row r="15197" spans="3:19">
      <c r="C15197" s="577"/>
      <c r="R15197" s="577"/>
      <c r="S15197" s="577"/>
    </row>
    <row r="15198" spans="3:19">
      <c r="C15198" s="577"/>
      <c r="R15198" s="577"/>
      <c r="S15198" s="577"/>
    </row>
    <row r="15199" spans="3:19">
      <c r="C15199" s="577"/>
      <c r="R15199" s="577"/>
      <c r="S15199" s="577"/>
    </row>
    <row r="15200" spans="3:19">
      <c r="C15200" s="577"/>
      <c r="R15200" s="577"/>
      <c r="S15200" s="577"/>
    </row>
    <row r="15201" spans="3:19">
      <c r="C15201" s="577"/>
      <c r="R15201" s="577"/>
      <c r="S15201" s="577"/>
    </row>
    <row r="15202" spans="3:19">
      <c r="C15202" s="577"/>
      <c r="R15202" s="577"/>
      <c r="S15202" s="577"/>
    </row>
    <row r="15203" spans="3:19">
      <c r="C15203" s="577"/>
      <c r="R15203" s="577"/>
      <c r="S15203" s="577"/>
    </row>
    <row r="15204" spans="3:19">
      <c r="C15204" s="577"/>
      <c r="R15204" s="577"/>
      <c r="S15204" s="577"/>
    </row>
    <row r="15205" spans="3:19">
      <c r="C15205" s="577"/>
      <c r="R15205" s="577"/>
      <c r="S15205" s="577"/>
    </row>
    <row r="15206" spans="3:19">
      <c r="C15206" s="577"/>
      <c r="R15206" s="577"/>
      <c r="S15206" s="577"/>
    </row>
    <row r="15207" spans="3:19">
      <c r="C15207" s="577"/>
      <c r="R15207" s="577"/>
      <c r="S15207" s="577"/>
    </row>
    <row r="15208" spans="3:19">
      <c r="C15208" s="577"/>
      <c r="R15208" s="577"/>
      <c r="S15208" s="577"/>
    </row>
    <row r="15209" spans="3:19">
      <c r="C15209" s="577"/>
      <c r="R15209" s="577"/>
      <c r="S15209" s="577"/>
    </row>
    <row r="15210" spans="3:19">
      <c r="C15210" s="577"/>
      <c r="R15210" s="577"/>
      <c r="S15210" s="577"/>
    </row>
    <row r="15211" spans="3:19">
      <c r="C15211" s="577"/>
      <c r="R15211" s="577"/>
      <c r="S15211" s="577"/>
    </row>
    <row r="15212" spans="3:19">
      <c r="C15212" s="577"/>
      <c r="R15212" s="577"/>
      <c r="S15212" s="577"/>
    </row>
    <row r="15213" spans="3:19">
      <c r="C15213" s="577"/>
      <c r="R15213" s="577"/>
      <c r="S15213" s="577"/>
    </row>
    <row r="15214" spans="3:19">
      <c r="C15214" s="577"/>
      <c r="R15214" s="577"/>
      <c r="S15214" s="577"/>
    </row>
    <row r="15215" spans="3:19">
      <c r="C15215" s="577"/>
      <c r="R15215" s="577"/>
      <c r="S15215" s="577"/>
    </row>
    <row r="15216" spans="3:19">
      <c r="C15216" s="577"/>
      <c r="R15216" s="577"/>
      <c r="S15216" s="577"/>
    </row>
    <row r="15217" spans="3:19">
      <c r="C15217" s="577"/>
      <c r="R15217" s="577"/>
      <c r="S15217" s="577"/>
    </row>
    <row r="15218" spans="3:19">
      <c r="C15218" s="577"/>
      <c r="R15218" s="577"/>
      <c r="S15218" s="577"/>
    </row>
    <row r="15219" spans="3:19">
      <c r="C15219" s="577"/>
      <c r="R15219" s="577"/>
      <c r="S15219" s="577"/>
    </row>
    <row r="15220" spans="3:19">
      <c r="C15220" s="577"/>
      <c r="R15220" s="577"/>
      <c r="S15220" s="577"/>
    </row>
    <row r="15221" spans="3:19">
      <c r="C15221" s="577"/>
      <c r="R15221" s="577"/>
      <c r="S15221" s="577"/>
    </row>
    <row r="15222" spans="3:19">
      <c r="C15222" s="577"/>
      <c r="R15222" s="577"/>
      <c r="S15222" s="577"/>
    </row>
    <row r="15223" spans="3:19">
      <c r="C15223" s="577"/>
      <c r="R15223" s="577"/>
      <c r="S15223" s="577"/>
    </row>
    <row r="15224" spans="3:19">
      <c r="C15224" s="577"/>
      <c r="R15224" s="577"/>
      <c r="S15224" s="577"/>
    </row>
    <row r="15225" spans="3:19">
      <c r="C15225" s="577"/>
      <c r="R15225" s="577"/>
      <c r="S15225" s="577"/>
    </row>
    <row r="15226" spans="3:19">
      <c r="C15226" s="577"/>
      <c r="R15226" s="577"/>
      <c r="S15226" s="577"/>
    </row>
    <row r="15227" spans="3:19">
      <c r="C15227" s="577"/>
      <c r="R15227" s="577"/>
      <c r="S15227" s="577"/>
    </row>
    <row r="15228" spans="3:19">
      <c r="C15228" s="577"/>
      <c r="R15228" s="577"/>
      <c r="S15228" s="577"/>
    </row>
    <row r="15229" spans="3:19">
      <c r="C15229" s="577"/>
      <c r="R15229" s="577"/>
      <c r="S15229" s="577"/>
    </row>
    <row r="15230" spans="3:19">
      <c r="C15230" s="577"/>
      <c r="R15230" s="577"/>
      <c r="S15230" s="577"/>
    </row>
    <row r="15231" spans="3:19">
      <c r="C15231" s="577"/>
      <c r="R15231" s="577"/>
      <c r="S15231" s="577"/>
    </row>
    <row r="15232" spans="3:19">
      <c r="C15232" s="577"/>
      <c r="R15232" s="577"/>
      <c r="S15232" s="577"/>
    </row>
    <row r="15233" spans="3:19">
      <c r="C15233" s="577"/>
      <c r="R15233" s="577"/>
      <c r="S15233" s="577"/>
    </row>
    <row r="15234" spans="3:19">
      <c r="C15234" s="577"/>
      <c r="R15234" s="577"/>
      <c r="S15234" s="577"/>
    </row>
    <row r="15235" spans="3:19">
      <c r="C15235" s="577"/>
      <c r="R15235" s="577"/>
      <c r="S15235" s="577"/>
    </row>
    <row r="15236" spans="3:19">
      <c r="C15236" s="577"/>
      <c r="R15236" s="577"/>
      <c r="S15236" s="577"/>
    </row>
    <row r="15237" spans="3:19">
      <c r="C15237" s="577"/>
      <c r="R15237" s="577"/>
      <c r="S15237" s="577"/>
    </row>
    <row r="15238" spans="3:19">
      <c r="C15238" s="577"/>
      <c r="R15238" s="577"/>
      <c r="S15238" s="577"/>
    </row>
    <row r="15239" spans="3:19">
      <c r="C15239" s="577"/>
      <c r="R15239" s="577"/>
      <c r="S15239" s="577"/>
    </row>
    <row r="15240" spans="3:19">
      <c r="C15240" s="577"/>
      <c r="R15240" s="577"/>
      <c r="S15240" s="577"/>
    </row>
    <row r="15241" spans="3:19">
      <c r="C15241" s="577"/>
      <c r="R15241" s="577"/>
      <c r="S15241" s="577"/>
    </row>
    <row r="15242" spans="3:19">
      <c r="C15242" s="577"/>
      <c r="R15242" s="577"/>
      <c r="S15242" s="577"/>
    </row>
    <row r="15243" spans="3:19">
      <c r="C15243" s="577"/>
      <c r="R15243" s="577"/>
      <c r="S15243" s="577"/>
    </row>
    <row r="15244" spans="3:19">
      <c r="C15244" s="577"/>
      <c r="R15244" s="577"/>
      <c r="S15244" s="577"/>
    </row>
    <row r="15245" spans="3:19">
      <c r="C15245" s="577"/>
      <c r="R15245" s="577"/>
      <c r="S15245" s="577"/>
    </row>
    <row r="15246" spans="3:19">
      <c r="C15246" s="577"/>
      <c r="R15246" s="577"/>
      <c r="S15246" s="577"/>
    </row>
    <row r="15247" spans="3:19">
      <c r="C15247" s="577"/>
      <c r="R15247" s="577"/>
      <c r="S15247" s="577"/>
    </row>
    <row r="15248" spans="3:19">
      <c r="C15248" s="577"/>
      <c r="R15248" s="577"/>
      <c r="S15248" s="577"/>
    </row>
    <row r="15249" spans="3:19">
      <c r="C15249" s="577"/>
      <c r="R15249" s="577"/>
      <c r="S15249" s="577"/>
    </row>
    <row r="15250" spans="3:19">
      <c r="C15250" s="577"/>
      <c r="R15250" s="577"/>
      <c r="S15250" s="577"/>
    </row>
    <row r="15251" spans="3:19">
      <c r="C15251" s="577"/>
      <c r="R15251" s="577"/>
      <c r="S15251" s="577"/>
    </row>
    <row r="15252" spans="3:19">
      <c r="C15252" s="577"/>
      <c r="R15252" s="577"/>
      <c r="S15252" s="577"/>
    </row>
    <row r="15253" spans="3:19">
      <c r="C15253" s="577"/>
      <c r="R15253" s="577"/>
      <c r="S15253" s="577"/>
    </row>
    <row r="15254" spans="3:19">
      <c r="C15254" s="577"/>
      <c r="R15254" s="577"/>
      <c r="S15254" s="577"/>
    </row>
    <row r="15255" spans="3:19">
      <c r="C15255" s="577"/>
      <c r="R15255" s="577"/>
      <c r="S15255" s="577"/>
    </row>
    <row r="15256" spans="3:19">
      <c r="C15256" s="577"/>
      <c r="R15256" s="577"/>
      <c r="S15256" s="577"/>
    </row>
    <row r="15257" spans="3:19">
      <c r="C15257" s="577"/>
      <c r="R15257" s="577"/>
      <c r="S15257" s="577"/>
    </row>
    <row r="15258" spans="3:19">
      <c r="C15258" s="577"/>
      <c r="R15258" s="577"/>
      <c r="S15258" s="577"/>
    </row>
    <row r="15259" spans="3:19">
      <c r="C15259" s="577"/>
      <c r="R15259" s="577"/>
      <c r="S15259" s="577"/>
    </row>
    <row r="15260" spans="3:19">
      <c r="C15260" s="577"/>
      <c r="R15260" s="577"/>
      <c r="S15260" s="577"/>
    </row>
    <row r="15261" spans="3:19">
      <c r="C15261" s="577"/>
      <c r="R15261" s="577"/>
      <c r="S15261" s="577"/>
    </row>
    <row r="15262" spans="3:19">
      <c r="C15262" s="577"/>
      <c r="R15262" s="577"/>
      <c r="S15262" s="577"/>
    </row>
    <row r="15263" spans="3:19">
      <c r="C15263" s="577"/>
      <c r="R15263" s="577"/>
      <c r="S15263" s="577"/>
    </row>
    <row r="15264" spans="3:19">
      <c r="C15264" s="577"/>
      <c r="R15264" s="577"/>
      <c r="S15264" s="577"/>
    </row>
    <row r="15265" spans="3:19">
      <c r="C15265" s="577"/>
      <c r="R15265" s="577"/>
      <c r="S15265" s="577"/>
    </row>
    <row r="15266" spans="3:19">
      <c r="C15266" s="577"/>
      <c r="R15266" s="577"/>
      <c r="S15266" s="577"/>
    </row>
    <row r="15267" spans="3:19">
      <c r="C15267" s="577"/>
      <c r="R15267" s="577"/>
      <c r="S15267" s="577"/>
    </row>
    <row r="15268" spans="3:19">
      <c r="C15268" s="577"/>
      <c r="R15268" s="577"/>
      <c r="S15268" s="577"/>
    </row>
    <row r="15269" spans="3:19">
      <c r="C15269" s="577"/>
      <c r="R15269" s="577"/>
      <c r="S15269" s="577"/>
    </row>
    <row r="15270" spans="3:19">
      <c r="C15270" s="577"/>
      <c r="R15270" s="577"/>
      <c r="S15270" s="577"/>
    </row>
    <row r="15271" spans="3:19">
      <c r="C15271" s="577"/>
      <c r="R15271" s="577"/>
      <c r="S15271" s="577"/>
    </row>
    <row r="15272" spans="3:19">
      <c r="C15272" s="577"/>
      <c r="R15272" s="577"/>
      <c r="S15272" s="577"/>
    </row>
    <row r="15273" spans="3:19">
      <c r="C15273" s="577"/>
      <c r="R15273" s="577"/>
      <c r="S15273" s="577"/>
    </row>
    <row r="15274" spans="3:19">
      <c r="C15274" s="577"/>
      <c r="R15274" s="577"/>
      <c r="S15274" s="577"/>
    </row>
    <row r="15275" spans="3:19">
      <c r="C15275" s="577"/>
      <c r="R15275" s="577"/>
      <c r="S15275" s="577"/>
    </row>
    <row r="15276" spans="3:19">
      <c r="C15276" s="577"/>
      <c r="R15276" s="577"/>
      <c r="S15276" s="577"/>
    </row>
    <row r="15277" spans="3:19">
      <c r="C15277" s="577"/>
      <c r="R15277" s="577"/>
      <c r="S15277" s="577"/>
    </row>
    <row r="15278" spans="3:19">
      <c r="C15278" s="577"/>
      <c r="R15278" s="577"/>
      <c r="S15278" s="577"/>
    </row>
    <row r="15279" spans="3:19">
      <c r="C15279" s="577"/>
      <c r="R15279" s="577"/>
      <c r="S15279" s="577"/>
    </row>
    <row r="15280" spans="3:19">
      <c r="C15280" s="577"/>
      <c r="R15280" s="577"/>
      <c r="S15280" s="577"/>
    </row>
    <row r="15281" spans="3:19">
      <c r="C15281" s="577"/>
      <c r="R15281" s="577"/>
      <c r="S15281" s="577"/>
    </row>
    <row r="15282" spans="3:19">
      <c r="C15282" s="577"/>
      <c r="R15282" s="577"/>
      <c r="S15282" s="577"/>
    </row>
    <row r="15283" spans="3:19">
      <c r="C15283" s="577"/>
      <c r="R15283" s="577"/>
      <c r="S15283" s="577"/>
    </row>
    <row r="15284" spans="3:19">
      <c r="C15284" s="577"/>
      <c r="R15284" s="577"/>
      <c r="S15284" s="577"/>
    </row>
    <row r="15285" spans="3:19">
      <c r="C15285" s="577"/>
      <c r="R15285" s="577"/>
      <c r="S15285" s="577"/>
    </row>
    <row r="15286" spans="3:19">
      <c r="C15286" s="577"/>
      <c r="R15286" s="577"/>
      <c r="S15286" s="577"/>
    </row>
    <row r="15287" spans="3:19">
      <c r="C15287" s="577"/>
      <c r="R15287" s="577"/>
      <c r="S15287" s="577"/>
    </row>
    <row r="15288" spans="3:19">
      <c r="C15288" s="577"/>
      <c r="R15288" s="577"/>
      <c r="S15288" s="577"/>
    </row>
    <row r="15289" spans="3:19">
      <c r="C15289" s="577"/>
      <c r="R15289" s="577"/>
      <c r="S15289" s="577"/>
    </row>
    <row r="15290" spans="3:19">
      <c r="C15290" s="577"/>
      <c r="R15290" s="577"/>
      <c r="S15290" s="577"/>
    </row>
    <row r="15291" spans="3:19">
      <c r="C15291" s="577"/>
      <c r="R15291" s="577"/>
      <c r="S15291" s="577"/>
    </row>
    <row r="15292" spans="3:19">
      <c r="C15292" s="577"/>
      <c r="R15292" s="577"/>
      <c r="S15292" s="577"/>
    </row>
    <row r="15293" spans="3:19">
      <c r="C15293" s="577"/>
      <c r="R15293" s="577"/>
      <c r="S15293" s="577"/>
    </row>
    <row r="15294" spans="3:19">
      <c r="C15294" s="577"/>
      <c r="R15294" s="577"/>
      <c r="S15294" s="577"/>
    </row>
    <row r="15295" spans="3:19">
      <c r="C15295" s="577"/>
      <c r="R15295" s="577"/>
      <c r="S15295" s="577"/>
    </row>
    <row r="15296" spans="3:19">
      <c r="C15296" s="577"/>
      <c r="R15296" s="577"/>
      <c r="S15296" s="577"/>
    </row>
    <row r="15297" spans="3:19">
      <c r="C15297" s="577"/>
      <c r="R15297" s="577"/>
      <c r="S15297" s="577"/>
    </row>
    <row r="15298" spans="3:19">
      <c r="C15298" s="577"/>
      <c r="R15298" s="577"/>
      <c r="S15298" s="577"/>
    </row>
    <row r="15299" spans="3:19">
      <c r="C15299" s="577"/>
      <c r="R15299" s="577"/>
      <c r="S15299" s="577"/>
    </row>
    <row r="15300" spans="3:19">
      <c r="C15300" s="577"/>
      <c r="R15300" s="577"/>
      <c r="S15300" s="577"/>
    </row>
    <row r="15301" spans="3:19">
      <c r="C15301" s="577"/>
      <c r="R15301" s="577"/>
      <c r="S15301" s="577"/>
    </row>
    <row r="15302" spans="3:19">
      <c r="C15302" s="577"/>
      <c r="R15302" s="577"/>
      <c r="S15302" s="577"/>
    </row>
    <row r="15303" spans="3:19">
      <c r="C15303" s="577"/>
      <c r="R15303" s="577"/>
      <c r="S15303" s="577"/>
    </row>
    <row r="15304" spans="3:19">
      <c r="C15304" s="577"/>
      <c r="R15304" s="577"/>
      <c r="S15304" s="577"/>
    </row>
    <row r="15305" spans="3:19">
      <c r="C15305" s="577"/>
      <c r="R15305" s="577"/>
      <c r="S15305" s="577"/>
    </row>
    <row r="15306" spans="3:19">
      <c r="C15306" s="577"/>
      <c r="R15306" s="577"/>
      <c r="S15306" s="577"/>
    </row>
    <row r="15307" spans="3:19">
      <c r="C15307" s="577"/>
      <c r="R15307" s="577"/>
      <c r="S15307" s="577"/>
    </row>
    <row r="15308" spans="3:19">
      <c r="C15308" s="577"/>
      <c r="R15308" s="577"/>
      <c r="S15308" s="577"/>
    </row>
    <row r="15309" spans="3:19">
      <c r="C15309" s="577"/>
      <c r="R15309" s="577"/>
      <c r="S15309" s="577"/>
    </row>
    <row r="15310" spans="3:19">
      <c r="C15310" s="577"/>
      <c r="R15310" s="577"/>
      <c r="S15310" s="577"/>
    </row>
    <row r="15311" spans="3:19">
      <c r="C15311" s="577"/>
      <c r="R15311" s="577"/>
      <c r="S15311" s="577"/>
    </row>
    <row r="15312" spans="3:19">
      <c r="C15312" s="577"/>
      <c r="R15312" s="577"/>
      <c r="S15312" s="577"/>
    </row>
    <row r="15313" spans="3:19">
      <c r="C15313" s="577"/>
      <c r="R15313" s="577"/>
      <c r="S15313" s="577"/>
    </row>
    <row r="15314" spans="3:19">
      <c r="C15314" s="577"/>
      <c r="R15314" s="577"/>
      <c r="S15314" s="577"/>
    </row>
    <row r="15315" spans="3:19">
      <c r="C15315" s="577"/>
      <c r="R15315" s="577"/>
      <c r="S15315" s="577"/>
    </row>
    <row r="15316" spans="3:19">
      <c r="C15316" s="577"/>
      <c r="R15316" s="577"/>
      <c r="S15316" s="577"/>
    </row>
    <row r="15317" spans="3:19">
      <c r="C15317" s="577"/>
      <c r="R15317" s="577"/>
      <c r="S15317" s="577"/>
    </row>
    <row r="15318" spans="3:19">
      <c r="C15318" s="577"/>
      <c r="R15318" s="577"/>
      <c r="S15318" s="577"/>
    </row>
    <row r="15319" spans="3:19">
      <c r="C15319" s="577"/>
      <c r="R15319" s="577"/>
      <c r="S15319" s="577"/>
    </row>
    <row r="15320" spans="3:19">
      <c r="C15320" s="577"/>
      <c r="R15320" s="577"/>
      <c r="S15320" s="577"/>
    </row>
    <row r="15321" spans="3:19">
      <c r="C15321" s="577"/>
      <c r="R15321" s="577"/>
      <c r="S15321" s="577"/>
    </row>
    <row r="15322" spans="3:19">
      <c r="C15322" s="577"/>
      <c r="R15322" s="577"/>
      <c r="S15322" s="577"/>
    </row>
    <row r="15323" spans="3:19">
      <c r="C15323" s="577"/>
      <c r="R15323" s="577"/>
      <c r="S15323" s="577"/>
    </row>
    <row r="15324" spans="3:19">
      <c r="C15324" s="577"/>
      <c r="R15324" s="577"/>
      <c r="S15324" s="577"/>
    </row>
    <row r="15325" spans="3:19">
      <c r="C15325" s="577"/>
      <c r="R15325" s="577"/>
      <c r="S15325" s="577"/>
    </row>
    <row r="15326" spans="3:19">
      <c r="C15326" s="577"/>
      <c r="R15326" s="577"/>
      <c r="S15326" s="577"/>
    </row>
    <row r="15327" spans="3:19">
      <c r="C15327" s="577"/>
      <c r="R15327" s="577"/>
      <c r="S15327" s="577"/>
    </row>
    <row r="15328" spans="3:19">
      <c r="C15328" s="577"/>
      <c r="R15328" s="577"/>
      <c r="S15328" s="577"/>
    </row>
    <row r="15329" spans="3:19">
      <c r="C15329" s="577"/>
      <c r="R15329" s="577"/>
      <c r="S15329" s="577"/>
    </row>
    <row r="15330" spans="3:19">
      <c r="C15330" s="577"/>
      <c r="R15330" s="577"/>
      <c r="S15330" s="577"/>
    </row>
    <row r="15331" spans="3:19">
      <c r="C15331" s="577"/>
      <c r="R15331" s="577"/>
      <c r="S15331" s="577"/>
    </row>
    <row r="15332" spans="3:19">
      <c r="C15332" s="577"/>
      <c r="R15332" s="577"/>
      <c r="S15332" s="577"/>
    </row>
    <row r="15333" spans="3:19">
      <c r="C15333" s="577"/>
      <c r="R15333" s="577"/>
      <c r="S15333" s="577"/>
    </row>
    <row r="15334" spans="3:19">
      <c r="C15334" s="577"/>
      <c r="R15334" s="577"/>
      <c r="S15334" s="577"/>
    </row>
    <row r="15335" spans="3:19">
      <c r="C15335" s="577"/>
      <c r="R15335" s="577"/>
      <c r="S15335" s="577"/>
    </row>
    <row r="15336" spans="3:19">
      <c r="C15336" s="577"/>
      <c r="R15336" s="577"/>
      <c r="S15336" s="577"/>
    </row>
    <row r="15337" spans="3:19">
      <c r="C15337" s="577"/>
      <c r="R15337" s="577"/>
      <c r="S15337" s="577"/>
    </row>
    <row r="15338" spans="3:19">
      <c r="C15338" s="577"/>
      <c r="R15338" s="577"/>
      <c r="S15338" s="577"/>
    </row>
    <row r="15339" spans="3:19">
      <c r="C15339" s="577"/>
      <c r="R15339" s="577"/>
      <c r="S15339" s="577"/>
    </row>
    <row r="15340" spans="3:19">
      <c r="C15340" s="577"/>
      <c r="R15340" s="577"/>
      <c r="S15340" s="577"/>
    </row>
    <row r="15341" spans="3:19">
      <c r="C15341" s="577"/>
      <c r="R15341" s="577"/>
      <c r="S15341" s="577"/>
    </row>
    <row r="15342" spans="3:19">
      <c r="C15342" s="577"/>
      <c r="R15342" s="577"/>
      <c r="S15342" s="577"/>
    </row>
    <row r="15343" spans="3:19">
      <c r="C15343" s="577"/>
      <c r="R15343" s="577"/>
      <c r="S15343" s="577"/>
    </row>
    <row r="15344" spans="3:19">
      <c r="C15344" s="577"/>
      <c r="R15344" s="577"/>
      <c r="S15344" s="577"/>
    </row>
    <row r="15345" spans="3:19">
      <c r="C15345" s="577"/>
      <c r="R15345" s="577"/>
      <c r="S15345" s="577"/>
    </row>
    <row r="15346" spans="3:19">
      <c r="C15346" s="577"/>
      <c r="R15346" s="577"/>
      <c r="S15346" s="577"/>
    </row>
    <row r="15347" spans="3:19">
      <c r="C15347" s="577"/>
      <c r="R15347" s="577"/>
      <c r="S15347" s="577"/>
    </row>
    <row r="15348" spans="3:19">
      <c r="C15348" s="577"/>
      <c r="R15348" s="577"/>
      <c r="S15348" s="577"/>
    </row>
    <row r="15349" spans="3:19">
      <c r="C15349" s="577"/>
      <c r="R15349" s="577"/>
      <c r="S15349" s="577"/>
    </row>
    <row r="15350" spans="3:19">
      <c r="C15350" s="577"/>
      <c r="R15350" s="577"/>
      <c r="S15350" s="577"/>
    </row>
    <row r="15351" spans="3:19">
      <c r="C15351" s="577"/>
      <c r="R15351" s="577"/>
      <c r="S15351" s="577"/>
    </row>
    <row r="15352" spans="3:19">
      <c r="C15352" s="577"/>
      <c r="R15352" s="577"/>
      <c r="S15352" s="577"/>
    </row>
    <row r="15353" spans="3:19">
      <c r="C15353" s="577"/>
      <c r="R15353" s="577"/>
      <c r="S15353" s="577"/>
    </row>
    <row r="15354" spans="3:19">
      <c r="C15354" s="577"/>
      <c r="R15354" s="577"/>
      <c r="S15354" s="577"/>
    </row>
    <row r="15355" spans="3:19">
      <c r="C15355" s="577"/>
      <c r="R15355" s="577"/>
      <c r="S15355" s="577"/>
    </row>
    <row r="15356" spans="3:19">
      <c r="C15356" s="577"/>
      <c r="R15356" s="577"/>
      <c r="S15356" s="577"/>
    </row>
    <row r="15357" spans="3:19">
      <c r="C15357" s="577"/>
      <c r="R15357" s="577"/>
      <c r="S15357" s="577"/>
    </row>
    <row r="15358" spans="3:19">
      <c r="C15358" s="577"/>
      <c r="R15358" s="577"/>
      <c r="S15358" s="577"/>
    </row>
    <row r="15359" spans="3:19">
      <c r="C15359" s="577"/>
      <c r="R15359" s="577"/>
      <c r="S15359" s="577"/>
    </row>
    <row r="15360" spans="3:19">
      <c r="C15360" s="577"/>
      <c r="R15360" s="577"/>
      <c r="S15360" s="577"/>
    </row>
    <row r="15361" spans="3:19">
      <c r="C15361" s="577"/>
      <c r="R15361" s="577"/>
      <c r="S15361" s="577"/>
    </row>
    <row r="15362" spans="3:19">
      <c r="C15362" s="577"/>
      <c r="R15362" s="577"/>
      <c r="S15362" s="577"/>
    </row>
    <row r="15363" spans="3:19">
      <c r="C15363" s="577"/>
      <c r="R15363" s="577"/>
      <c r="S15363" s="577"/>
    </row>
    <row r="15364" spans="3:19">
      <c r="C15364" s="577"/>
      <c r="R15364" s="577"/>
      <c r="S15364" s="577"/>
    </row>
    <row r="15365" spans="3:19">
      <c r="C15365" s="577"/>
      <c r="R15365" s="577"/>
      <c r="S15365" s="577"/>
    </row>
    <row r="15366" spans="3:19">
      <c r="C15366" s="577"/>
      <c r="R15366" s="577"/>
      <c r="S15366" s="577"/>
    </row>
    <row r="15367" spans="3:19">
      <c r="C15367" s="577"/>
      <c r="R15367" s="577"/>
      <c r="S15367" s="577"/>
    </row>
    <row r="15368" spans="3:19">
      <c r="C15368" s="577"/>
      <c r="R15368" s="577"/>
      <c r="S15368" s="577"/>
    </row>
    <row r="15369" spans="3:19">
      <c r="C15369" s="577"/>
      <c r="R15369" s="577"/>
      <c r="S15369" s="577"/>
    </row>
    <row r="15370" spans="3:19">
      <c r="C15370" s="577"/>
      <c r="R15370" s="577"/>
      <c r="S15370" s="577"/>
    </row>
    <row r="15371" spans="3:19">
      <c r="C15371" s="577"/>
      <c r="R15371" s="577"/>
      <c r="S15371" s="577"/>
    </row>
    <row r="15372" spans="3:19">
      <c r="C15372" s="577"/>
      <c r="R15372" s="577"/>
      <c r="S15372" s="577"/>
    </row>
    <row r="15373" spans="3:19">
      <c r="C15373" s="577"/>
      <c r="R15373" s="577"/>
      <c r="S15373" s="577"/>
    </row>
    <row r="15374" spans="3:19">
      <c r="C15374" s="577"/>
      <c r="R15374" s="577"/>
      <c r="S15374" s="577"/>
    </row>
    <row r="15375" spans="3:19">
      <c r="C15375" s="577"/>
      <c r="R15375" s="577"/>
      <c r="S15375" s="577"/>
    </row>
    <row r="15376" spans="3:19">
      <c r="C15376" s="577"/>
      <c r="R15376" s="577"/>
      <c r="S15376" s="577"/>
    </row>
    <row r="15377" spans="3:19">
      <c r="C15377" s="577"/>
      <c r="R15377" s="577"/>
      <c r="S15377" s="577"/>
    </row>
    <row r="15378" spans="3:19">
      <c r="C15378" s="577"/>
      <c r="R15378" s="577"/>
      <c r="S15378" s="577"/>
    </row>
    <row r="15379" spans="3:19">
      <c r="C15379" s="577"/>
      <c r="R15379" s="577"/>
      <c r="S15379" s="577"/>
    </row>
    <row r="15380" spans="3:19">
      <c r="C15380" s="577"/>
      <c r="R15380" s="577"/>
      <c r="S15380" s="577"/>
    </row>
    <row r="15381" spans="3:19">
      <c r="C15381" s="577"/>
      <c r="R15381" s="577"/>
      <c r="S15381" s="577"/>
    </row>
    <row r="15382" spans="3:19">
      <c r="C15382" s="577"/>
      <c r="R15382" s="577"/>
      <c r="S15382" s="577"/>
    </row>
    <row r="15383" spans="3:19">
      <c r="C15383" s="577"/>
      <c r="R15383" s="577"/>
      <c r="S15383" s="577"/>
    </row>
    <row r="15384" spans="3:19">
      <c r="C15384" s="577"/>
      <c r="R15384" s="577"/>
      <c r="S15384" s="577"/>
    </row>
    <row r="15385" spans="3:19">
      <c r="C15385" s="577"/>
      <c r="R15385" s="577"/>
      <c r="S15385" s="577"/>
    </row>
    <row r="15386" spans="3:19">
      <c r="C15386" s="577"/>
      <c r="R15386" s="577"/>
      <c r="S15386" s="577"/>
    </row>
    <row r="15387" spans="3:19">
      <c r="C15387" s="577"/>
      <c r="R15387" s="577"/>
      <c r="S15387" s="577"/>
    </row>
    <row r="15388" spans="3:19">
      <c r="C15388" s="577"/>
      <c r="R15388" s="577"/>
      <c r="S15388" s="577"/>
    </row>
    <row r="15389" spans="3:19">
      <c r="C15389" s="577"/>
      <c r="R15389" s="577"/>
      <c r="S15389" s="577"/>
    </row>
    <row r="15390" spans="3:19">
      <c r="C15390" s="577"/>
      <c r="R15390" s="577"/>
      <c r="S15390" s="577"/>
    </row>
    <row r="15391" spans="3:19">
      <c r="C15391" s="577"/>
      <c r="R15391" s="577"/>
      <c r="S15391" s="577"/>
    </row>
    <row r="15392" spans="3:19">
      <c r="C15392" s="577"/>
      <c r="R15392" s="577"/>
      <c r="S15392" s="577"/>
    </row>
    <row r="15393" spans="3:19">
      <c r="C15393" s="577"/>
      <c r="R15393" s="577"/>
      <c r="S15393" s="577"/>
    </row>
    <row r="15394" spans="3:19">
      <c r="C15394" s="577"/>
      <c r="R15394" s="577"/>
      <c r="S15394" s="577"/>
    </row>
    <row r="15395" spans="3:19">
      <c r="C15395" s="577"/>
      <c r="R15395" s="577"/>
      <c r="S15395" s="577"/>
    </row>
    <row r="15396" spans="3:19">
      <c r="C15396" s="577"/>
      <c r="R15396" s="577"/>
      <c r="S15396" s="577"/>
    </row>
    <row r="15397" spans="3:19">
      <c r="C15397" s="577"/>
      <c r="R15397" s="577"/>
      <c r="S15397" s="577"/>
    </row>
    <row r="15398" spans="3:19">
      <c r="C15398" s="577"/>
      <c r="R15398" s="577"/>
      <c r="S15398" s="577"/>
    </row>
    <row r="15399" spans="3:19">
      <c r="C15399" s="577"/>
      <c r="R15399" s="577"/>
      <c r="S15399" s="577"/>
    </row>
    <row r="15400" spans="3:19">
      <c r="C15400" s="577"/>
      <c r="R15400" s="577"/>
      <c r="S15400" s="577"/>
    </row>
    <row r="15401" spans="3:19">
      <c r="C15401" s="577"/>
      <c r="R15401" s="577"/>
      <c r="S15401" s="577"/>
    </row>
    <row r="15402" spans="3:19">
      <c r="C15402" s="577"/>
      <c r="R15402" s="577"/>
      <c r="S15402" s="577"/>
    </row>
    <row r="15403" spans="3:19">
      <c r="C15403" s="577"/>
      <c r="R15403" s="577"/>
      <c r="S15403" s="577"/>
    </row>
    <row r="15404" spans="3:19">
      <c r="C15404" s="577"/>
      <c r="R15404" s="577"/>
      <c r="S15404" s="577"/>
    </row>
    <row r="15405" spans="3:19">
      <c r="C15405" s="577"/>
      <c r="R15405" s="577"/>
      <c r="S15405" s="577"/>
    </row>
    <row r="15406" spans="3:19">
      <c r="C15406" s="577"/>
      <c r="R15406" s="577"/>
      <c r="S15406" s="577"/>
    </row>
    <row r="15407" spans="3:19">
      <c r="C15407" s="577"/>
      <c r="R15407" s="577"/>
      <c r="S15407" s="577"/>
    </row>
    <row r="15408" spans="3:19">
      <c r="C15408" s="577"/>
      <c r="R15408" s="577"/>
      <c r="S15408" s="577"/>
    </row>
    <row r="15409" spans="3:19">
      <c r="C15409" s="577"/>
      <c r="R15409" s="577"/>
      <c r="S15409" s="577"/>
    </row>
    <row r="15410" spans="3:19">
      <c r="C15410" s="577"/>
      <c r="R15410" s="577"/>
      <c r="S15410" s="577"/>
    </row>
    <row r="15411" spans="3:19">
      <c r="C15411" s="577"/>
      <c r="R15411" s="577"/>
      <c r="S15411" s="577"/>
    </row>
    <row r="15412" spans="3:19">
      <c r="C15412" s="577"/>
      <c r="R15412" s="577"/>
      <c r="S15412" s="577"/>
    </row>
    <row r="15413" spans="3:19">
      <c r="C15413" s="577"/>
      <c r="R15413" s="577"/>
      <c r="S15413" s="577"/>
    </row>
    <row r="15414" spans="3:19">
      <c r="C15414" s="577"/>
      <c r="R15414" s="577"/>
      <c r="S15414" s="577"/>
    </row>
    <row r="15415" spans="3:19">
      <c r="C15415" s="577"/>
      <c r="R15415" s="577"/>
      <c r="S15415" s="577"/>
    </row>
    <row r="15416" spans="3:19">
      <c r="C15416" s="577"/>
      <c r="R15416" s="577"/>
      <c r="S15416" s="577"/>
    </row>
    <row r="15417" spans="3:19">
      <c r="C15417" s="577"/>
      <c r="R15417" s="577"/>
      <c r="S15417" s="577"/>
    </row>
    <row r="15418" spans="3:19">
      <c r="C15418" s="577"/>
      <c r="R15418" s="577"/>
      <c r="S15418" s="577"/>
    </row>
    <row r="15419" spans="3:19">
      <c r="C15419" s="577"/>
      <c r="R15419" s="577"/>
      <c r="S15419" s="577"/>
    </row>
    <row r="15420" spans="3:19">
      <c r="C15420" s="577"/>
      <c r="R15420" s="577"/>
      <c r="S15420" s="577"/>
    </row>
    <row r="15421" spans="3:19">
      <c r="C15421" s="577"/>
      <c r="R15421" s="577"/>
      <c r="S15421" s="577"/>
    </row>
    <row r="15422" spans="3:19">
      <c r="C15422" s="577"/>
      <c r="R15422" s="577"/>
      <c r="S15422" s="577"/>
    </row>
    <row r="15423" spans="3:19">
      <c r="C15423" s="577"/>
      <c r="R15423" s="577"/>
      <c r="S15423" s="577"/>
    </row>
    <row r="15424" spans="3:19">
      <c r="C15424" s="577"/>
      <c r="R15424" s="577"/>
      <c r="S15424" s="577"/>
    </row>
    <row r="15425" spans="3:19">
      <c r="C15425" s="577"/>
      <c r="R15425" s="577"/>
      <c r="S15425" s="577"/>
    </row>
    <row r="15426" spans="3:19">
      <c r="C15426" s="577"/>
      <c r="R15426" s="577"/>
      <c r="S15426" s="577"/>
    </row>
    <row r="15427" spans="3:19">
      <c r="C15427" s="577"/>
      <c r="R15427" s="577"/>
      <c r="S15427" s="577"/>
    </row>
    <row r="15428" spans="3:19">
      <c r="C15428" s="577"/>
      <c r="R15428" s="577"/>
      <c r="S15428" s="577"/>
    </row>
    <row r="15429" spans="3:19">
      <c r="C15429" s="577"/>
      <c r="R15429" s="577"/>
      <c r="S15429" s="577"/>
    </row>
    <row r="15430" spans="3:19">
      <c r="C15430" s="577"/>
      <c r="R15430" s="577"/>
      <c r="S15430" s="577"/>
    </row>
    <row r="15431" spans="3:19">
      <c r="C15431" s="577"/>
      <c r="R15431" s="577"/>
      <c r="S15431" s="577"/>
    </row>
    <row r="15432" spans="3:19">
      <c r="C15432" s="577"/>
      <c r="R15432" s="577"/>
      <c r="S15432" s="577"/>
    </row>
    <row r="15433" spans="3:19">
      <c r="C15433" s="577"/>
      <c r="R15433" s="577"/>
      <c r="S15433" s="577"/>
    </row>
    <row r="15434" spans="3:19">
      <c r="C15434" s="577"/>
      <c r="R15434" s="577"/>
      <c r="S15434" s="577"/>
    </row>
    <row r="15435" spans="3:19">
      <c r="C15435" s="577"/>
      <c r="K15435" s="577"/>
      <c r="R15435" s="577"/>
      <c r="S15435" s="577"/>
    </row>
    <row r="15436" spans="3:19">
      <c r="C15436" s="577"/>
      <c r="R15436" s="577"/>
      <c r="S15436" s="577"/>
    </row>
    <row r="15437" spans="3:19">
      <c r="C15437" s="577"/>
      <c r="R15437" s="577"/>
      <c r="S15437" s="577"/>
    </row>
    <row r="15438" spans="3:19">
      <c r="C15438" s="577"/>
      <c r="R15438" s="577"/>
      <c r="S15438" s="577"/>
    </row>
    <row r="15439" spans="3:19">
      <c r="C15439" s="577"/>
      <c r="R15439" s="577"/>
      <c r="S15439" s="577"/>
    </row>
    <row r="15440" spans="3:19">
      <c r="C15440" s="577"/>
      <c r="R15440" s="577"/>
      <c r="S15440" s="577"/>
    </row>
    <row r="15441" spans="3:19">
      <c r="C15441" s="577"/>
      <c r="R15441" s="577"/>
      <c r="S15441" s="577"/>
    </row>
    <row r="15442" spans="3:19">
      <c r="C15442" s="577"/>
      <c r="R15442" s="577"/>
      <c r="S15442" s="577"/>
    </row>
    <row r="15443" spans="3:19">
      <c r="C15443" s="577"/>
      <c r="R15443" s="577"/>
      <c r="S15443" s="577"/>
    </row>
    <row r="15444" spans="3:19">
      <c r="C15444" s="577"/>
      <c r="R15444" s="577"/>
      <c r="S15444" s="577"/>
    </row>
    <row r="15445" spans="3:19">
      <c r="C15445" s="577"/>
      <c r="R15445" s="577"/>
      <c r="S15445" s="577"/>
    </row>
    <row r="15446" spans="3:19">
      <c r="C15446" s="577"/>
      <c r="R15446" s="577"/>
      <c r="S15446" s="577"/>
    </row>
    <row r="15447" spans="3:19">
      <c r="C15447" s="577"/>
      <c r="R15447" s="577"/>
      <c r="S15447" s="577"/>
    </row>
    <row r="15448" spans="3:19">
      <c r="C15448" s="577"/>
      <c r="R15448" s="577"/>
      <c r="S15448" s="577"/>
    </row>
    <row r="15449" spans="3:19">
      <c r="C15449" s="577"/>
      <c r="R15449" s="577"/>
      <c r="S15449" s="577"/>
    </row>
    <row r="15450" spans="3:19">
      <c r="C15450" s="577"/>
      <c r="R15450" s="577"/>
      <c r="S15450" s="577"/>
    </row>
    <row r="15451" spans="3:19">
      <c r="C15451" s="577"/>
      <c r="R15451" s="577"/>
      <c r="S15451" s="577"/>
    </row>
    <row r="15452" spans="3:19">
      <c r="C15452" s="577"/>
      <c r="R15452" s="577"/>
      <c r="S15452" s="577"/>
    </row>
    <row r="15453" spans="3:19">
      <c r="C15453" s="577"/>
      <c r="R15453" s="577"/>
      <c r="S15453" s="577"/>
    </row>
    <row r="15454" spans="3:19">
      <c r="C15454" s="577"/>
      <c r="R15454" s="577"/>
      <c r="S15454" s="577"/>
    </row>
    <row r="15455" spans="3:19">
      <c r="C15455" s="577"/>
      <c r="R15455" s="577"/>
      <c r="S15455" s="577"/>
    </row>
    <row r="15456" spans="3:19">
      <c r="C15456" s="577"/>
      <c r="R15456" s="577"/>
      <c r="S15456" s="577"/>
    </row>
    <row r="15457" spans="3:19">
      <c r="C15457" s="577"/>
      <c r="R15457" s="577"/>
      <c r="S15457" s="577"/>
    </row>
    <row r="15458" spans="3:19">
      <c r="C15458" s="577"/>
      <c r="R15458" s="577"/>
      <c r="S15458" s="577"/>
    </row>
    <row r="15459" spans="3:19">
      <c r="C15459" s="577"/>
      <c r="R15459" s="577"/>
      <c r="S15459" s="577"/>
    </row>
    <row r="15460" spans="3:19">
      <c r="C15460" s="577"/>
      <c r="R15460" s="577"/>
      <c r="S15460" s="577"/>
    </row>
    <row r="15461" spans="3:19">
      <c r="C15461" s="577"/>
      <c r="R15461" s="577"/>
      <c r="S15461" s="577"/>
    </row>
    <row r="15462" spans="3:19">
      <c r="C15462" s="577"/>
      <c r="R15462" s="577"/>
      <c r="S15462" s="577"/>
    </row>
    <row r="15463" spans="3:19">
      <c r="C15463" s="577"/>
      <c r="R15463" s="577"/>
      <c r="S15463" s="577"/>
    </row>
    <row r="15464" spans="3:19">
      <c r="C15464" s="577"/>
      <c r="R15464" s="577"/>
      <c r="S15464" s="577"/>
    </row>
    <row r="15465" spans="3:19">
      <c r="C15465" s="577"/>
      <c r="R15465" s="577"/>
      <c r="S15465" s="577"/>
    </row>
    <row r="15466" spans="3:19">
      <c r="C15466" s="577"/>
      <c r="R15466" s="577"/>
      <c r="S15466" s="577"/>
    </row>
    <row r="15467" spans="3:19">
      <c r="C15467" s="577"/>
      <c r="R15467" s="577"/>
      <c r="S15467" s="577"/>
    </row>
    <row r="15468" spans="3:19">
      <c r="C15468" s="577"/>
      <c r="R15468" s="577"/>
      <c r="S15468" s="577"/>
    </row>
    <row r="15469" spans="3:19">
      <c r="C15469" s="577"/>
      <c r="R15469" s="577"/>
      <c r="S15469" s="577"/>
    </row>
    <row r="15470" spans="3:19">
      <c r="C15470" s="577"/>
      <c r="R15470" s="577"/>
      <c r="S15470" s="577"/>
    </row>
    <row r="15471" spans="3:19">
      <c r="C15471" s="577"/>
      <c r="R15471" s="577"/>
      <c r="S15471" s="577"/>
    </row>
    <row r="15472" spans="3:19">
      <c r="C15472" s="577"/>
      <c r="R15472" s="577"/>
      <c r="S15472" s="577"/>
    </row>
    <row r="15473" spans="3:19">
      <c r="C15473" s="577"/>
      <c r="R15473" s="577"/>
      <c r="S15473" s="577"/>
    </row>
    <row r="15474" spans="3:19">
      <c r="C15474" s="577"/>
      <c r="R15474" s="577"/>
      <c r="S15474" s="577"/>
    </row>
    <row r="15475" spans="3:19">
      <c r="C15475" s="577"/>
      <c r="R15475" s="577"/>
      <c r="S15475" s="577"/>
    </row>
    <row r="15476" spans="3:19">
      <c r="C15476" s="577"/>
      <c r="R15476" s="577"/>
      <c r="S15476" s="577"/>
    </row>
    <row r="15477" spans="3:19">
      <c r="C15477" s="577"/>
      <c r="R15477" s="577"/>
      <c r="S15477" s="577"/>
    </row>
    <row r="15478" spans="3:19">
      <c r="C15478" s="577"/>
      <c r="R15478" s="577"/>
      <c r="S15478" s="577"/>
    </row>
    <row r="15479" spans="3:19">
      <c r="C15479" s="577"/>
      <c r="R15479" s="577"/>
      <c r="S15479" s="577"/>
    </row>
    <row r="15480" spans="3:19">
      <c r="C15480" s="577"/>
      <c r="R15480" s="577"/>
      <c r="S15480" s="577"/>
    </row>
    <row r="15481" spans="3:19">
      <c r="C15481" s="577"/>
      <c r="R15481" s="577"/>
      <c r="S15481" s="577"/>
    </row>
    <row r="15482" spans="3:19">
      <c r="C15482" s="577"/>
      <c r="R15482" s="577"/>
      <c r="S15482" s="577"/>
    </row>
    <row r="15483" spans="3:19">
      <c r="C15483" s="577"/>
      <c r="R15483" s="577"/>
      <c r="S15483" s="577"/>
    </row>
    <row r="15484" spans="3:19">
      <c r="C15484" s="577"/>
      <c r="R15484" s="577"/>
      <c r="S15484" s="577"/>
    </row>
    <row r="15485" spans="3:19">
      <c r="C15485" s="577"/>
      <c r="R15485" s="577"/>
      <c r="S15485" s="577"/>
    </row>
    <row r="15486" spans="3:19">
      <c r="C15486" s="577"/>
      <c r="R15486" s="577"/>
      <c r="S15486" s="577"/>
    </row>
    <row r="15487" spans="3:19">
      <c r="C15487" s="577"/>
      <c r="R15487" s="577"/>
      <c r="S15487" s="577"/>
    </row>
    <row r="15488" spans="3:19">
      <c r="C15488" s="577"/>
      <c r="R15488" s="577"/>
      <c r="S15488" s="577"/>
    </row>
    <row r="15489" spans="3:19">
      <c r="C15489" s="577"/>
      <c r="R15489" s="577"/>
      <c r="S15489" s="577"/>
    </row>
    <row r="15490" spans="3:19">
      <c r="C15490" s="577"/>
      <c r="R15490" s="577"/>
      <c r="S15490" s="577"/>
    </row>
    <row r="15491" spans="3:19">
      <c r="C15491" s="577"/>
      <c r="R15491" s="577"/>
      <c r="S15491" s="577"/>
    </row>
    <row r="15492" spans="3:19">
      <c r="C15492" s="577"/>
      <c r="R15492" s="577"/>
      <c r="S15492" s="577"/>
    </row>
    <row r="15493" spans="3:19">
      <c r="C15493" s="577"/>
      <c r="R15493" s="577"/>
      <c r="S15493" s="577"/>
    </row>
    <row r="15494" spans="3:19">
      <c r="C15494" s="577"/>
      <c r="R15494" s="577"/>
      <c r="S15494" s="577"/>
    </row>
    <row r="15495" spans="3:19">
      <c r="C15495" s="577"/>
      <c r="R15495" s="577"/>
      <c r="S15495" s="577"/>
    </row>
    <row r="15496" spans="3:19">
      <c r="C15496" s="577"/>
      <c r="R15496" s="577"/>
      <c r="S15496" s="577"/>
    </row>
    <row r="15497" spans="3:19">
      <c r="C15497" s="577"/>
      <c r="R15497" s="577"/>
      <c r="S15497" s="577"/>
    </row>
    <row r="15498" spans="3:19">
      <c r="C15498" s="577"/>
      <c r="R15498" s="577"/>
      <c r="S15498" s="577"/>
    </row>
    <row r="15499" spans="3:19">
      <c r="C15499" s="577"/>
      <c r="R15499" s="577"/>
      <c r="S15499" s="577"/>
    </row>
    <row r="15500" spans="3:19">
      <c r="C15500" s="577"/>
      <c r="R15500" s="577"/>
      <c r="S15500" s="577"/>
    </row>
    <row r="15501" spans="3:19">
      <c r="C15501" s="577"/>
      <c r="R15501" s="577"/>
      <c r="S15501" s="577"/>
    </row>
    <row r="15502" spans="3:19">
      <c r="C15502" s="577"/>
      <c r="R15502" s="577"/>
      <c r="S15502" s="577"/>
    </row>
    <row r="15503" spans="3:19">
      <c r="C15503" s="577"/>
      <c r="R15503" s="577"/>
      <c r="S15503" s="577"/>
    </row>
    <row r="15504" spans="3:19">
      <c r="C15504" s="577"/>
      <c r="R15504" s="577"/>
      <c r="S15504" s="577"/>
    </row>
    <row r="15505" spans="3:19">
      <c r="C15505" s="577"/>
      <c r="R15505" s="577"/>
      <c r="S15505" s="577"/>
    </row>
    <row r="15506" spans="3:19">
      <c r="C15506" s="577"/>
      <c r="R15506" s="577"/>
      <c r="S15506" s="577"/>
    </row>
    <row r="15507" spans="3:19">
      <c r="C15507" s="577"/>
      <c r="R15507" s="577"/>
      <c r="S15507" s="577"/>
    </row>
    <row r="15508" spans="3:19">
      <c r="C15508" s="577"/>
      <c r="R15508" s="577"/>
      <c r="S15508" s="577"/>
    </row>
    <row r="15509" spans="3:19">
      <c r="C15509" s="577"/>
      <c r="R15509" s="577"/>
      <c r="S15509" s="577"/>
    </row>
    <row r="15510" spans="3:19">
      <c r="C15510" s="577"/>
      <c r="R15510" s="577"/>
      <c r="S15510" s="577"/>
    </row>
    <row r="15511" spans="3:19">
      <c r="C15511" s="577"/>
      <c r="R15511" s="577"/>
      <c r="S15511" s="577"/>
    </row>
    <row r="15512" spans="3:19">
      <c r="C15512" s="577"/>
      <c r="R15512" s="577"/>
      <c r="S15512" s="577"/>
    </row>
    <row r="15513" spans="3:19">
      <c r="C15513" s="577"/>
      <c r="R15513" s="577"/>
      <c r="S15513" s="577"/>
    </row>
    <row r="15514" spans="3:19">
      <c r="C15514" s="577"/>
      <c r="R15514" s="577"/>
      <c r="S15514" s="577"/>
    </row>
    <row r="15515" spans="3:19">
      <c r="C15515" s="577"/>
      <c r="R15515" s="577"/>
      <c r="S15515" s="577"/>
    </row>
    <row r="15516" spans="3:19">
      <c r="C15516" s="577"/>
      <c r="R15516" s="577"/>
      <c r="S15516" s="577"/>
    </row>
    <row r="15517" spans="3:19">
      <c r="C15517" s="577"/>
      <c r="R15517" s="577"/>
      <c r="S15517" s="577"/>
    </row>
    <row r="15518" spans="3:19">
      <c r="C15518" s="577"/>
      <c r="R15518" s="577"/>
      <c r="S15518" s="577"/>
    </row>
    <row r="15519" spans="3:19">
      <c r="C15519" s="577"/>
      <c r="R15519" s="577"/>
      <c r="S15519" s="577"/>
    </row>
    <row r="15520" spans="3:19">
      <c r="C15520" s="577"/>
      <c r="R15520" s="577"/>
      <c r="S15520" s="577"/>
    </row>
    <row r="15521" spans="3:19">
      <c r="C15521" s="577"/>
      <c r="R15521" s="577"/>
      <c r="S15521" s="577"/>
    </row>
    <row r="15522" spans="3:19">
      <c r="C15522" s="577"/>
      <c r="R15522" s="577"/>
      <c r="S15522" s="577"/>
    </row>
    <row r="15523" spans="3:19">
      <c r="C15523" s="577"/>
      <c r="R15523" s="577"/>
      <c r="S15523" s="577"/>
    </row>
    <row r="15524" spans="3:19">
      <c r="C15524" s="577"/>
      <c r="R15524" s="577"/>
      <c r="S15524" s="577"/>
    </row>
    <row r="15525" spans="3:19">
      <c r="C15525" s="577"/>
      <c r="R15525" s="577"/>
      <c r="S15525" s="577"/>
    </row>
    <row r="15526" spans="3:19">
      <c r="C15526" s="577"/>
      <c r="R15526" s="577"/>
      <c r="S15526" s="577"/>
    </row>
    <row r="15527" spans="3:19">
      <c r="C15527" s="577"/>
      <c r="R15527" s="577"/>
      <c r="S15527" s="577"/>
    </row>
    <row r="15528" spans="3:19">
      <c r="C15528" s="577"/>
      <c r="R15528" s="577"/>
      <c r="S15528" s="577"/>
    </row>
    <row r="15529" spans="3:19">
      <c r="C15529" s="577"/>
      <c r="R15529" s="577"/>
      <c r="S15529" s="577"/>
    </row>
    <row r="15530" spans="3:19">
      <c r="C15530" s="577"/>
      <c r="R15530" s="577"/>
      <c r="S15530" s="577"/>
    </row>
    <row r="15531" spans="3:19">
      <c r="C15531" s="577"/>
      <c r="R15531" s="577"/>
      <c r="S15531" s="577"/>
    </row>
    <row r="15532" spans="3:19">
      <c r="C15532" s="577"/>
      <c r="R15532" s="577"/>
      <c r="S15532" s="577"/>
    </row>
    <row r="15533" spans="3:19">
      <c r="C15533" s="577"/>
      <c r="R15533" s="577"/>
      <c r="S15533" s="577"/>
    </row>
    <row r="15534" spans="3:19">
      <c r="C15534" s="577"/>
      <c r="R15534" s="577"/>
      <c r="S15534" s="577"/>
    </row>
    <row r="15535" spans="3:19">
      <c r="C15535" s="577"/>
      <c r="R15535" s="577"/>
      <c r="S15535" s="577"/>
    </row>
    <row r="15536" spans="3:19">
      <c r="C15536" s="577"/>
      <c r="R15536" s="577"/>
      <c r="S15536" s="577"/>
    </row>
    <row r="15537" spans="3:19">
      <c r="C15537" s="577"/>
      <c r="R15537" s="577"/>
      <c r="S15537" s="577"/>
    </row>
    <row r="15538" spans="3:19">
      <c r="C15538" s="577"/>
      <c r="R15538" s="577"/>
      <c r="S15538" s="577"/>
    </row>
    <row r="15539" spans="3:19">
      <c r="C15539" s="577"/>
      <c r="R15539" s="577"/>
      <c r="S15539" s="577"/>
    </row>
    <row r="15540" spans="3:19">
      <c r="C15540" s="577"/>
      <c r="R15540" s="577"/>
      <c r="S15540" s="577"/>
    </row>
    <row r="15541" spans="3:19">
      <c r="C15541" s="577"/>
      <c r="R15541" s="577"/>
      <c r="S15541" s="577"/>
    </row>
    <row r="15542" spans="3:19">
      <c r="C15542" s="577"/>
      <c r="R15542" s="577"/>
      <c r="S15542" s="577"/>
    </row>
    <row r="15543" spans="3:19">
      <c r="C15543" s="577"/>
      <c r="R15543" s="577"/>
      <c r="S15543" s="577"/>
    </row>
    <row r="15544" spans="3:19">
      <c r="C15544" s="577"/>
      <c r="R15544" s="577"/>
      <c r="S15544" s="577"/>
    </row>
    <row r="15545" spans="3:19">
      <c r="C15545" s="577"/>
      <c r="R15545" s="577"/>
      <c r="S15545" s="577"/>
    </row>
    <row r="15546" spans="3:19">
      <c r="C15546" s="577"/>
      <c r="R15546" s="577"/>
      <c r="S15546" s="577"/>
    </row>
    <row r="15547" spans="3:19">
      <c r="C15547" s="577"/>
      <c r="R15547" s="577"/>
      <c r="S15547" s="577"/>
    </row>
    <row r="15548" spans="3:19">
      <c r="C15548" s="577"/>
      <c r="R15548" s="577"/>
      <c r="S15548" s="577"/>
    </row>
    <row r="15549" spans="3:19">
      <c r="C15549" s="577"/>
      <c r="R15549" s="577"/>
      <c r="S15549" s="577"/>
    </row>
    <row r="15550" spans="3:19">
      <c r="C15550" s="577"/>
      <c r="R15550" s="577"/>
      <c r="S15550" s="577"/>
    </row>
    <row r="15551" spans="3:19">
      <c r="C15551" s="577"/>
      <c r="R15551" s="577"/>
      <c r="S15551" s="577"/>
    </row>
    <row r="15552" spans="3:19">
      <c r="C15552" s="577"/>
      <c r="R15552" s="577"/>
      <c r="S15552" s="577"/>
    </row>
    <row r="15553" spans="3:19">
      <c r="C15553" s="577"/>
      <c r="R15553" s="577"/>
      <c r="S15553" s="577"/>
    </row>
    <row r="15554" spans="3:19">
      <c r="C15554" s="577"/>
      <c r="R15554" s="577"/>
      <c r="S15554" s="577"/>
    </row>
    <row r="15555" spans="3:19">
      <c r="C15555" s="577"/>
      <c r="R15555" s="577"/>
      <c r="S15555" s="577"/>
    </row>
    <row r="15556" spans="3:19">
      <c r="C15556" s="577"/>
      <c r="R15556" s="577"/>
      <c r="S15556" s="577"/>
    </row>
    <row r="15557" spans="3:19">
      <c r="C15557" s="577"/>
      <c r="R15557" s="577"/>
      <c r="S15557" s="577"/>
    </row>
    <row r="15558" spans="3:19">
      <c r="C15558" s="577"/>
      <c r="R15558" s="577"/>
      <c r="S15558" s="577"/>
    </row>
    <row r="15559" spans="3:19">
      <c r="C15559" s="577"/>
      <c r="R15559" s="577"/>
      <c r="S15559" s="577"/>
    </row>
    <row r="15560" spans="3:19">
      <c r="C15560" s="577"/>
      <c r="R15560" s="577"/>
      <c r="S15560" s="577"/>
    </row>
    <row r="15561" spans="3:19">
      <c r="C15561" s="577"/>
      <c r="R15561" s="577"/>
      <c r="S15561" s="577"/>
    </row>
    <row r="15562" spans="3:19">
      <c r="C15562" s="577"/>
      <c r="R15562" s="577"/>
      <c r="S15562" s="577"/>
    </row>
    <row r="15563" spans="3:19">
      <c r="C15563" s="577"/>
      <c r="R15563" s="577"/>
      <c r="S15563" s="577"/>
    </row>
    <row r="15564" spans="3:19">
      <c r="C15564" s="577"/>
      <c r="R15564" s="577"/>
      <c r="S15564" s="577"/>
    </row>
    <row r="15565" spans="3:19">
      <c r="C15565" s="577"/>
      <c r="R15565" s="577"/>
      <c r="S15565" s="577"/>
    </row>
    <row r="15566" spans="3:19">
      <c r="C15566" s="577"/>
      <c r="R15566" s="577"/>
      <c r="S15566" s="577"/>
    </row>
    <row r="15567" spans="3:19">
      <c r="C15567" s="577"/>
      <c r="R15567" s="577"/>
      <c r="S15567" s="577"/>
    </row>
    <row r="15568" spans="3:19">
      <c r="C15568" s="577"/>
      <c r="R15568" s="577"/>
      <c r="S15568" s="577"/>
    </row>
    <row r="15569" spans="3:19">
      <c r="C15569" s="577"/>
      <c r="R15569" s="577"/>
      <c r="S15569" s="577"/>
    </row>
    <row r="15570" spans="3:19">
      <c r="C15570" s="577"/>
      <c r="R15570" s="577"/>
      <c r="S15570" s="577"/>
    </row>
    <row r="15571" spans="3:19">
      <c r="C15571" s="577"/>
      <c r="R15571" s="577"/>
      <c r="S15571" s="577"/>
    </row>
    <row r="15572" spans="3:19">
      <c r="C15572" s="577"/>
      <c r="R15572" s="577"/>
      <c r="S15572" s="577"/>
    </row>
    <row r="15573" spans="3:19">
      <c r="C15573" s="577"/>
      <c r="R15573" s="577"/>
      <c r="S15573" s="577"/>
    </row>
    <row r="15574" spans="3:19">
      <c r="C15574" s="577"/>
      <c r="R15574" s="577"/>
      <c r="S15574" s="577"/>
    </row>
    <row r="15575" spans="3:19">
      <c r="C15575" s="577"/>
      <c r="R15575" s="577"/>
      <c r="S15575" s="577"/>
    </row>
    <row r="15576" spans="3:19">
      <c r="C15576" s="577"/>
      <c r="R15576" s="577"/>
      <c r="S15576" s="577"/>
    </row>
    <row r="15577" spans="3:19">
      <c r="C15577" s="577"/>
      <c r="R15577" s="577"/>
      <c r="S15577" s="577"/>
    </row>
    <row r="15578" spans="3:19">
      <c r="C15578" s="577"/>
      <c r="R15578" s="577"/>
      <c r="S15578" s="577"/>
    </row>
    <row r="15579" spans="3:19">
      <c r="C15579" s="577"/>
      <c r="R15579" s="577"/>
      <c r="S15579" s="577"/>
    </row>
    <row r="15580" spans="3:19">
      <c r="C15580" s="577"/>
      <c r="R15580" s="577"/>
      <c r="S15580" s="577"/>
    </row>
    <row r="15581" spans="3:19">
      <c r="C15581" s="577"/>
      <c r="R15581" s="577"/>
      <c r="S15581" s="577"/>
    </row>
    <row r="15582" spans="3:19">
      <c r="C15582" s="577"/>
      <c r="R15582" s="577"/>
      <c r="S15582" s="577"/>
    </row>
    <row r="15583" spans="3:19">
      <c r="C15583" s="577"/>
      <c r="R15583" s="577"/>
      <c r="S15583" s="577"/>
    </row>
    <row r="15584" spans="3:19">
      <c r="C15584" s="577"/>
      <c r="R15584" s="577"/>
      <c r="S15584" s="577"/>
    </row>
    <row r="15585" spans="3:19">
      <c r="C15585" s="577"/>
      <c r="R15585" s="577"/>
      <c r="S15585" s="577"/>
    </row>
    <row r="15586" spans="3:19">
      <c r="C15586" s="577"/>
      <c r="R15586" s="577"/>
      <c r="S15586" s="577"/>
    </row>
    <row r="15587" spans="3:19">
      <c r="C15587" s="577"/>
      <c r="R15587" s="577"/>
      <c r="S15587" s="577"/>
    </row>
    <row r="15588" spans="3:19">
      <c r="C15588" s="577"/>
      <c r="R15588" s="577"/>
      <c r="S15588" s="577"/>
    </row>
    <row r="15589" spans="3:19">
      <c r="C15589" s="577"/>
      <c r="R15589" s="577"/>
      <c r="S15589" s="577"/>
    </row>
    <row r="15590" spans="3:19">
      <c r="C15590" s="577"/>
      <c r="R15590" s="577"/>
      <c r="S15590" s="577"/>
    </row>
    <row r="15591" spans="3:19">
      <c r="C15591" s="577"/>
      <c r="R15591" s="577"/>
      <c r="S15591" s="577"/>
    </row>
    <row r="15592" spans="3:19">
      <c r="C15592" s="577"/>
      <c r="R15592" s="577"/>
      <c r="S15592" s="577"/>
    </row>
    <row r="15593" spans="3:19">
      <c r="C15593" s="577"/>
      <c r="R15593" s="577"/>
      <c r="S15593" s="577"/>
    </row>
    <row r="15594" spans="3:19">
      <c r="C15594" s="577"/>
      <c r="R15594" s="577"/>
      <c r="S15594" s="577"/>
    </row>
    <row r="15595" spans="3:19">
      <c r="C15595" s="577"/>
      <c r="R15595" s="577"/>
      <c r="S15595" s="577"/>
    </row>
    <row r="15596" spans="3:19">
      <c r="C15596" s="577"/>
      <c r="R15596" s="577"/>
      <c r="S15596" s="577"/>
    </row>
    <row r="15597" spans="3:19">
      <c r="C15597" s="577"/>
      <c r="R15597" s="577"/>
      <c r="S15597" s="577"/>
    </row>
    <row r="15598" spans="3:19">
      <c r="C15598" s="577"/>
      <c r="R15598" s="577"/>
      <c r="S15598" s="577"/>
    </row>
    <row r="15599" spans="3:19">
      <c r="C15599" s="577"/>
      <c r="R15599" s="577"/>
      <c r="S15599" s="577"/>
    </row>
    <row r="15600" spans="3:19">
      <c r="C15600" s="577"/>
      <c r="R15600" s="577"/>
      <c r="S15600" s="577"/>
    </row>
    <row r="15601" spans="3:19">
      <c r="C15601" s="577"/>
      <c r="R15601" s="577"/>
      <c r="S15601" s="577"/>
    </row>
    <row r="15602" spans="3:19">
      <c r="C15602" s="577"/>
      <c r="R15602" s="577"/>
      <c r="S15602" s="577"/>
    </row>
    <row r="15603" spans="3:19">
      <c r="C15603" s="577"/>
      <c r="R15603" s="577"/>
      <c r="S15603" s="577"/>
    </row>
    <row r="15604" spans="3:19">
      <c r="C15604" s="577"/>
      <c r="R15604" s="577"/>
      <c r="S15604" s="577"/>
    </row>
    <row r="15605" spans="3:19">
      <c r="C15605" s="577"/>
      <c r="R15605" s="577"/>
      <c r="S15605" s="577"/>
    </row>
    <row r="15606" spans="3:19">
      <c r="C15606" s="577"/>
      <c r="R15606" s="577"/>
      <c r="S15606" s="577"/>
    </row>
    <row r="15607" spans="3:19">
      <c r="C15607" s="577"/>
      <c r="R15607" s="577"/>
      <c r="S15607" s="577"/>
    </row>
    <row r="15608" spans="3:19">
      <c r="C15608" s="577"/>
      <c r="R15608" s="577"/>
      <c r="S15608" s="577"/>
    </row>
    <row r="15609" spans="3:19">
      <c r="C15609" s="577"/>
      <c r="R15609" s="577"/>
      <c r="S15609" s="577"/>
    </row>
    <row r="15610" spans="3:19">
      <c r="C15610" s="577"/>
      <c r="R15610" s="577"/>
      <c r="S15610" s="577"/>
    </row>
    <row r="15611" spans="3:19">
      <c r="C15611" s="577"/>
      <c r="R15611" s="577"/>
      <c r="S15611" s="577"/>
    </row>
    <row r="15612" spans="3:19">
      <c r="C15612" s="577"/>
      <c r="R15612" s="577"/>
      <c r="S15612" s="577"/>
    </row>
    <row r="15613" spans="3:19">
      <c r="C15613" s="577"/>
      <c r="R15613" s="577"/>
      <c r="S15613" s="577"/>
    </row>
    <row r="15614" spans="3:19">
      <c r="C15614" s="577"/>
      <c r="R15614" s="577"/>
      <c r="S15614" s="577"/>
    </row>
    <row r="15615" spans="3:19">
      <c r="C15615" s="577"/>
      <c r="R15615" s="577"/>
      <c r="S15615" s="577"/>
    </row>
    <row r="15616" spans="3:19">
      <c r="C15616" s="577"/>
      <c r="R15616" s="577"/>
      <c r="S15616" s="577"/>
    </row>
    <row r="15617" spans="3:19">
      <c r="C15617" s="577"/>
      <c r="R15617" s="577"/>
      <c r="S15617" s="577"/>
    </row>
    <row r="15618" spans="3:19">
      <c r="C15618" s="577"/>
      <c r="R15618" s="577"/>
      <c r="S15618" s="577"/>
    </row>
    <row r="15619" spans="3:19">
      <c r="C15619" s="577"/>
      <c r="R15619" s="577"/>
      <c r="S15619" s="577"/>
    </row>
    <row r="15620" spans="3:19">
      <c r="C15620" s="577"/>
      <c r="R15620" s="577"/>
      <c r="S15620" s="577"/>
    </row>
    <row r="15621" spans="3:19">
      <c r="C15621" s="577"/>
      <c r="R15621" s="577"/>
      <c r="S15621" s="577"/>
    </row>
    <row r="15622" spans="3:19">
      <c r="C15622" s="577"/>
      <c r="R15622" s="577"/>
      <c r="S15622" s="577"/>
    </row>
    <row r="15623" spans="3:19">
      <c r="C15623" s="577"/>
      <c r="R15623" s="577"/>
      <c r="S15623" s="577"/>
    </row>
    <row r="15624" spans="3:19">
      <c r="C15624" s="577"/>
      <c r="R15624" s="577"/>
      <c r="S15624" s="577"/>
    </row>
    <row r="15625" spans="3:19">
      <c r="C15625" s="577"/>
      <c r="R15625" s="577"/>
      <c r="S15625" s="577"/>
    </row>
    <row r="15626" spans="3:19">
      <c r="C15626" s="577"/>
      <c r="R15626" s="577"/>
      <c r="S15626" s="577"/>
    </row>
    <row r="15627" spans="3:19">
      <c r="C15627" s="577"/>
      <c r="R15627" s="577"/>
      <c r="S15627" s="577"/>
    </row>
    <row r="15628" spans="3:19">
      <c r="C15628" s="577"/>
      <c r="R15628" s="577"/>
      <c r="S15628" s="577"/>
    </row>
    <row r="15629" spans="3:19">
      <c r="C15629" s="577"/>
      <c r="R15629" s="577"/>
      <c r="S15629" s="577"/>
    </row>
    <row r="15630" spans="3:19">
      <c r="C15630" s="577"/>
      <c r="R15630" s="577"/>
      <c r="S15630" s="577"/>
    </row>
    <row r="15631" spans="3:19">
      <c r="C15631" s="577"/>
      <c r="R15631" s="577"/>
      <c r="S15631" s="577"/>
    </row>
    <row r="15632" spans="3:19">
      <c r="C15632" s="577"/>
      <c r="R15632" s="577"/>
      <c r="S15632" s="577"/>
    </row>
    <row r="15633" spans="3:19">
      <c r="C15633" s="577"/>
      <c r="R15633" s="577"/>
      <c r="S15633" s="577"/>
    </row>
    <row r="15634" spans="3:19">
      <c r="C15634" s="577"/>
      <c r="R15634" s="577"/>
      <c r="S15634" s="577"/>
    </row>
    <row r="15635" spans="3:19">
      <c r="C15635" s="577"/>
      <c r="R15635" s="577"/>
      <c r="S15635" s="577"/>
    </row>
    <row r="15636" spans="3:19">
      <c r="C15636" s="577"/>
      <c r="R15636" s="577"/>
      <c r="S15636" s="577"/>
    </row>
    <row r="15637" spans="3:19">
      <c r="C15637" s="577"/>
      <c r="R15637" s="577"/>
      <c r="S15637" s="577"/>
    </row>
    <row r="15638" spans="3:19">
      <c r="C15638" s="577"/>
      <c r="R15638" s="577"/>
      <c r="S15638" s="577"/>
    </row>
    <row r="15639" spans="3:19">
      <c r="C15639" s="577"/>
      <c r="R15639" s="577"/>
      <c r="S15639" s="577"/>
    </row>
    <row r="15640" spans="3:19">
      <c r="C15640" s="577"/>
      <c r="R15640" s="577"/>
      <c r="S15640" s="577"/>
    </row>
    <row r="15641" spans="3:19">
      <c r="C15641" s="577"/>
      <c r="R15641" s="577"/>
      <c r="S15641" s="577"/>
    </row>
    <row r="15642" spans="3:19">
      <c r="C15642" s="577"/>
      <c r="R15642" s="577"/>
      <c r="S15642" s="577"/>
    </row>
    <row r="15643" spans="3:19">
      <c r="C15643" s="577"/>
      <c r="R15643" s="577"/>
      <c r="S15643" s="577"/>
    </row>
    <row r="15644" spans="3:19">
      <c r="C15644" s="577"/>
      <c r="R15644" s="577"/>
      <c r="S15644" s="577"/>
    </row>
    <row r="15645" spans="3:19">
      <c r="C15645" s="577"/>
      <c r="R15645" s="577"/>
      <c r="S15645" s="577"/>
    </row>
    <row r="15646" spans="3:19">
      <c r="C15646" s="577"/>
      <c r="R15646" s="577"/>
      <c r="S15646" s="577"/>
    </row>
    <row r="15647" spans="3:19">
      <c r="C15647" s="577"/>
      <c r="R15647" s="577"/>
      <c r="S15647" s="577"/>
    </row>
    <row r="15648" spans="3:19">
      <c r="C15648" s="577"/>
      <c r="R15648" s="577"/>
      <c r="S15648" s="577"/>
    </row>
    <row r="15649" spans="3:19">
      <c r="C15649" s="577"/>
      <c r="R15649" s="577"/>
      <c r="S15649" s="577"/>
    </row>
    <row r="15650" spans="3:19">
      <c r="C15650" s="577"/>
      <c r="R15650" s="577"/>
      <c r="S15650" s="577"/>
    </row>
    <row r="15651" spans="3:19">
      <c r="C15651" s="577"/>
      <c r="R15651" s="577"/>
      <c r="S15651" s="577"/>
    </row>
    <row r="15652" spans="3:19">
      <c r="C15652" s="577"/>
      <c r="R15652" s="577"/>
      <c r="S15652" s="577"/>
    </row>
    <row r="15653" spans="3:19">
      <c r="C15653" s="577"/>
      <c r="R15653" s="577"/>
      <c r="S15653" s="577"/>
    </row>
    <row r="15654" spans="3:19">
      <c r="C15654" s="577"/>
      <c r="R15654" s="577"/>
      <c r="S15654" s="577"/>
    </row>
    <row r="15655" spans="3:19">
      <c r="C15655" s="577"/>
      <c r="R15655" s="577"/>
      <c r="S15655" s="577"/>
    </row>
    <row r="15656" spans="3:19">
      <c r="C15656" s="577"/>
      <c r="R15656" s="577"/>
      <c r="S15656" s="577"/>
    </row>
    <row r="15657" spans="3:19">
      <c r="C15657" s="577"/>
      <c r="R15657" s="577"/>
      <c r="S15657" s="577"/>
    </row>
    <row r="15658" spans="3:19">
      <c r="C15658" s="577"/>
      <c r="R15658" s="577"/>
      <c r="S15658" s="577"/>
    </row>
    <row r="15659" spans="3:19">
      <c r="C15659" s="577"/>
      <c r="R15659" s="577"/>
      <c r="S15659" s="577"/>
    </row>
    <row r="15660" spans="3:19">
      <c r="C15660" s="577"/>
      <c r="R15660" s="577"/>
      <c r="S15660" s="577"/>
    </row>
    <row r="15661" spans="3:19">
      <c r="C15661" s="577"/>
      <c r="R15661" s="577"/>
      <c r="S15661" s="577"/>
    </row>
    <row r="15662" spans="3:19">
      <c r="C15662" s="577"/>
      <c r="R15662" s="577"/>
      <c r="S15662" s="577"/>
    </row>
    <row r="15663" spans="3:19">
      <c r="C15663" s="577"/>
      <c r="R15663" s="577"/>
      <c r="S15663" s="577"/>
    </row>
    <row r="15664" spans="3:19">
      <c r="C15664" s="577"/>
      <c r="R15664" s="577"/>
      <c r="S15664" s="577"/>
    </row>
    <row r="15665" spans="3:19">
      <c r="C15665" s="577"/>
      <c r="R15665" s="577"/>
      <c r="S15665" s="577"/>
    </row>
    <row r="15666" spans="3:19">
      <c r="C15666" s="577"/>
      <c r="R15666" s="577"/>
      <c r="S15666" s="577"/>
    </row>
    <row r="15667" spans="3:19">
      <c r="C15667" s="577"/>
      <c r="R15667" s="577"/>
      <c r="S15667" s="577"/>
    </row>
    <row r="15668" spans="3:19">
      <c r="C15668" s="577"/>
      <c r="R15668" s="577"/>
      <c r="S15668" s="577"/>
    </row>
    <row r="15669" spans="3:19">
      <c r="C15669" s="577"/>
      <c r="R15669" s="577"/>
      <c r="S15669" s="577"/>
    </row>
    <row r="15670" spans="3:19">
      <c r="C15670" s="577"/>
      <c r="R15670" s="577"/>
      <c r="S15670" s="577"/>
    </row>
    <row r="15671" spans="3:19">
      <c r="C15671" s="577"/>
      <c r="R15671" s="577"/>
      <c r="S15671" s="577"/>
    </row>
    <row r="15672" spans="3:19">
      <c r="C15672" s="577"/>
      <c r="R15672" s="577"/>
      <c r="S15672" s="577"/>
    </row>
    <row r="15673" spans="3:19">
      <c r="C15673" s="577"/>
      <c r="R15673" s="577"/>
      <c r="S15673" s="577"/>
    </row>
    <row r="15674" spans="3:19">
      <c r="C15674" s="577"/>
      <c r="R15674" s="577"/>
      <c r="S15674" s="577"/>
    </row>
    <row r="15675" spans="3:19">
      <c r="C15675" s="577"/>
      <c r="R15675" s="577"/>
      <c r="S15675" s="577"/>
    </row>
    <row r="15676" spans="3:19">
      <c r="C15676" s="577"/>
      <c r="R15676" s="577"/>
      <c r="S15676" s="577"/>
    </row>
    <row r="15677" spans="3:19">
      <c r="C15677" s="577"/>
      <c r="R15677" s="577"/>
      <c r="S15677" s="577"/>
    </row>
    <row r="15678" spans="3:19">
      <c r="C15678" s="577"/>
      <c r="R15678" s="577"/>
      <c r="S15678" s="577"/>
    </row>
    <row r="15679" spans="3:19">
      <c r="C15679" s="577"/>
      <c r="R15679" s="577"/>
      <c r="S15679" s="577"/>
    </row>
    <row r="15680" spans="3:19">
      <c r="C15680" s="577"/>
      <c r="R15680" s="577"/>
      <c r="S15680" s="577"/>
    </row>
    <row r="15681" spans="3:19">
      <c r="C15681" s="577"/>
      <c r="R15681" s="577"/>
      <c r="S15681" s="577"/>
    </row>
    <row r="15682" spans="3:19">
      <c r="C15682" s="577"/>
      <c r="R15682" s="577"/>
      <c r="S15682" s="577"/>
    </row>
    <row r="15683" spans="3:19">
      <c r="C15683" s="577"/>
      <c r="R15683" s="577"/>
      <c r="S15683" s="577"/>
    </row>
    <row r="15684" spans="3:19">
      <c r="C15684" s="577"/>
      <c r="R15684" s="577"/>
      <c r="S15684" s="577"/>
    </row>
    <row r="15685" spans="3:19">
      <c r="C15685" s="577"/>
      <c r="R15685" s="577"/>
      <c r="S15685" s="577"/>
    </row>
    <row r="15686" spans="3:19">
      <c r="C15686" s="577"/>
      <c r="R15686" s="577"/>
      <c r="S15686" s="577"/>
    </row>
    <row r="15687" spans="3:19">
      <c r="C15687" s="577"/>
      <c r="R15687" s="577"/>
      <c r="S15687" s="577"/>
    </row>
    <row r="15688" spans="3:19">
      <c r="C15688" s="577"/>
      <c r="R15688" s="577"/>
      <c r="S15688" s="577"/>
    </row>
    <row r="15689" spans="3:19">
      <c r="C15689" s="577"/>
      <c r="R15689" s="577"/>
      <c r="S15689" s="577"/>
    </row>
    <row r="15690" spans="3:19">
      <c r="C15690" s="577"/>
      <c r="R15690" s="577"/>
      <c r="S15690" s="577"/>
    </row>
    <row r="15691" spans="3:19">
      <c r="C15691" s="577"/>
      <c r="R15691" s="577"/>
      <c r="S15691" s="577"/>
    </row>
    <row r="15692" spans="3:19">
      <c r="C15692" s="577"/>
      <c r="R15692" s="577"/>
      <c r="S15692" s="577"/>
    </row>
    <row r="15693" spans="3:19">
      <c r="C15693" s="577"/>
      <c r="R15693" s="577"/>
      <c r="S15693" s="577"/>
    </row>
    <row r="15694" spans="3:19">
      <c r="C15694" s="577"/>
      <c r="R15694" s="577"/>
      <c r="S15694" s="577"/>
    </row>
    <row r="15695" spans="3:19">
      <c r="C15695" s="577"/>
      <c r="R15695" s="577"/>
      <c r="S15695" s="577"/>
    </row>
    <row r="15696" spans="3:19">
      <c r="C15696" s="577"/>
      <c r="R15696" s="577"/>
      <c r="S15696" s="577"/>
    </row>
    <row r="15697" spans="3:19">
      <c r="C15697" s="577"/>
      <c r="R15697" s="577"/>
      <c r="S15697" s="577"/>
    </row>
    <row r="15698" spans="3:19">
      <c r="C15698" s="577"/>
      <c r="R15698" s="577"/>
      <c r="S15698" s="577"/>
    </row>
    <row r="15699" spans="3:19">
      <c r="C15699" s="577"/>
      <c r="R15699" s="577"/>
      <c r="S15699" s="577"/>
    </row>
    <row r="15700" spans="3:19">
      <c r="C15700" s="577"/>
      <c r="R15700" s="577"/>
      <c r="S15700" s="577"/>
    </row>
    <row r="15701" spans="3:19">
      <c r="C15701" s="577"/>
      <c r="R15701" s="577"/>
      <c r="S15701" s="577"/>
    </row>
    <row r="15702" spans="3:19">
      <c r="C15702" s="577"/>
      <c r="R15702" s="577"/>
      <c r="S15702" s="577"/>
    </row>
    <row r="15703" spans="3:19">
      <c r="C15703" s="577"/>
      <c r="R15703" s="577"/>
      <c r="S15703" s="577"/>
    </row>
    <row r="15704" spans="3:19">
      <c r="C15704" s="577"/>
      <c r="R15704" s="577"/>
      <c r="S15704" s="577"/>
    </row>
    <row r="15705" spans="3:19">
      <c r="C15705" s="577"/>
      <c r="R15705" s="577"/>
      <c r="S15705" s="577"/>
    </row>
    <row r="15706" spans="3:19">
      <c r="C15706" s="577"/>
      <c r="R15706" s="577"/>
      <c r="S15706" s="577"/>
    </row>
    <row r="15707" spans="3:19">
      <c r="C15707" s="577"/>
      <c r="R15707" s="577"/>
      <c r="S15707" s="577"/>
    </row>
    <row r="15708" spans="3:19">
      <c r="C15708" s="577"/>
      <c r="R15708" s="577"/>
      <c r="S15708" s="577"/>
    </row>
    <row r="15709" spans="3:19">
      <c r="C15709" s="577"/>
      <c r="R15709" s="577"/>
      <c r="S15709" s="577"/>
    </row>
    <row r="15710" spans="3:19">
      <c r="C15710" s="577"/>
      <c r="R15710" s="577"/>
      <c r="S15710" s="577"/>
    </row>
    <row r="15711" spans="3:19">
      <c r="C15711" s="577"/>
      <c r="R15711" s="577"/>
      <c r="S15711" s="577"/>
    </row>
    <row r="15712" spans="3:19">
      <c r="C15712" s="577"/>
      <c r="R15712" s="577"/>
      <c r="S15712" s="577"/>
    </row>
    <row r="15713" spans="3:19">
      <c r="C15713" s="577"/>
      <c r="R15713" s="577"/>
      <c r="S15713" s="577"/>
    </row>
    <row r="15714" spans="3:19">
      <c r="C15714" s="577"/>
      <c r="R15714" s="577"/>
      <c r="S15714" s="577"/>
    </row>
    <row r="15715" spans="3:19">
      <c r="C15715" s="577"/>
      <c r="R15715" s="577"/>
      <c r="S15715" s="577"/>
    </row>
    <row r="15716" spans="3:19">
      <c r="C15716" s="577"/>
      <c r="R15716" s="577"/>
      <c r="S15716" s="577"/>
    </row>
    <row r="15717" spans="3:19">
      <c r="C15717" s="577"/>
      <c r="R15717" s="577"/>
      <c r="S15717" s="577"/>
    </row>
    <row r="15718" spans="3:19">
      <c r="C15718" s="577"/>
      <c r="R15718" s="577"/>
      <c r="S15718" s="577"/>
    </row>
    <row r="15719" spans="3:19">
      <c r="C15719" s="577"/>
      <c r="R15719" s="577"/>
      <c r="S15719" s="577"/>
    </row>
    <row r="15720" spans="3:19">
      <c r="C15720" s="577"/>
      <c r="R15720" s="577"/>
      <c r="S15720" s="577"/>
    </row>
    <row r="15721" spans="3:19">
      <c r="C15721" s="577"/>
      <c r="R15721" s="577"/>
      <c r="S15721" s="577"/>
    </row>
    <row r="15722" spans="3:19">
      <c r="C15722" s="577"/>
      <c r="R15722" s="577"/>
      <c r="S15722" s="577"/>
    </row>
    <row r="15723" spans="3:19">
      <c r="C15723" s="577"/>
      <c r="R15723" s="577"/>
      <c r="S15723" s="577"/>
    </row>
    <row r="15724" spans="3:19">
      <c r="C15724" s="577"/>
      <c r="R15724" s="577"/>
      <c r="S15724" s="577"/>
    </row>
    <row r="15725" spans="3:19">
      <c r="C15725" s="577"/>
      <c r="R15725" s="577"/>
      <c r="S15725" s="577"/>
    </row>
    <row r="15726" spans="3:19">
      <c r="C15726" s="577"/>
      <c r="R15726" s="577"/>
      <c r="S15726" s="577"/>
    </row>
    <row r="15727" spans="3:19">
      <c r="C15727" s="577"/>
      <c r="R15727" s="577"/>
      <c r="S15727" s="577"/>
    </row>
    <row r="15728" spans="3:19">
      <c r="C15728" s="577"/>
      <c r="R15728" s="577"/>
      <c r="S15728" s="577"/>
    </row>
    <row r="15729" spans="3:19">
      <c r="C15729" s="577"/>
      <c r="R15729" s="577"/>
      <c r="S15729" s="577"/>
    </row>
    <row r="15730" spans="3:19">
      <c r="C15730" s="577"/>
      <c r="R15730" s="577"/>
      <c r="S15730" s="577"/>
    </row>
    <row r="15731" spans="3:19">
      <c r="C15731" s="577"/>
      <c r="R15731" s="577"/>
      <c r="S15731" s="577"/>
    </row>
    <row r="15732" spans="3:19">
      <c r="C15732" s="577"/>
      <c r="R15732" s="577"/>
      <c r="S15732" s="577"/>
    </row>
    <row r="15733" spans="3:19">
      <c r="C15733" s="577"/>
      <c r="R15733" s="577"/>
      <c r="S15733" s="577"/>
    </row>
    <row r="15734" spans="3:19">
      <c r="C15734" s="577"/>
      <c r="R15734" s="577"/>
      <c r="S15734" s="577"/>
    </row>
    <row r="15735" spans="3:19">
      <c r="C15735" s="577"/>
      <c r="R15735" s="577"/>
      <c r="S15735" s="577"/>
    </row>
    <row r="15736" spans="3:19">
      <c r="C15736" s="577"/>
      <c r="R15736" s="577"/>
      <c r="S15736" s="577"/>
    </row>
    <row r="15737" spans="3:19">
      <c r="C15737" s="577"/>
      <c r="R15737" s="577"/>
      <c r="S15737" s="577"/>
    </row>
    <row r="15738" spans="3:19">
      <c r="C15738" s="577"/>
      <c r="K15738" s="577"/>
      <c r="R15738" s="577"/>
      <c r="S15738" s="577"/>
    </row>
    <row r="15739" spans="3:19">
      <c r="C15739" s="577"/>
      <c r="R15739" s="577"/>
      <c r="S15739" s="577"/>
    </row>
    <row r="15740" spans="3:19">
      <c r="C15740" s="577"/>
      <c r="R15740" s="577"/>
      <c r="S15740" s="577"/>
    </row>
    <row r="15741" spans="3:19">
      <c r="C15741" s="577"/>
      <c r="R15741" s="577"/>
      <c r="S15741" s="577"/>
    </row>
    <row r="15742" spans="3:19">
      <c r="C15742" s="577"/>
      <c r="R15742" s="577"/>
      <c r="S15742" s="577"/>
    </row>
    <row r="15743" spans="3:19">
      <c r="C15743" s="577"/>
      <c r="R15743" s="577"/>
      <c r="S15743" s="577"/>
    </row>
    <row r="15744" spans="3:19">
      <c r="C15744" s="577"/>
      <c r="R15744" s="577"/>
      <c r="S15744" s="577"/>
    </row>
    <row r="15745" spans="3:19">
      <c r="C15745" s="577"/>
      <c r="R15745" s="577"/>
      <c r="S15745" s="577"/>
    </row>
    <row r="15746" spans="3:19">
      <c r="C15746" s="577"/>
      <c r="R15746" s="577"/>
      <c r="S15746" s="577"/>
    </row>
    <row r="15747" spans="3:19">
      <c r="C15747" s="577"/>
      <c r="R15747" s="577"/>
      <c r="S15747" s="577"/>
    </row>
    <row r="15748" spans="3:19">
      <c r="C15748" s="577"/>
      <c r="R15748" s="577"/>
      <c r="S15748" s="577"/>
    </row>
    <row r="15749" spans="3:19">
      <c r="C15749" s="577"/>
      <c r="R15749" s="577"/>
      <c r="S15749" s="577"/>
    </row>
    <row r="15750" spans="3:19">
      <c r="C15750" s="577"/>
      <c r="R15750" s="577"/>
      <c r="S15750" s="577"/>
    </row>
    <row r="15751" spans="3:19">
      <c r="C15751" s="577"/>
      <c r="R15751" s="577"/>
      <c r="S15751" s="577"/>
    </row>
    <row r="15752" spans="3:19">
      <c r="C15752" s="577"/>
      <c r="R15752" s="577"/>
      <c r="S15752" s="577"/>
    </row>
    <row r="15753" spans="3:19">
      <c r="C15753" s="577"/>
      <c r="R15753" s="577"/>
      <c r="S15753" s="577"/>
    </row>
    <row r="15754" spans="3:19">
      <c r="C15754" s="577"/>
      <c r="R15754" s="577"/>
      <c r="S15754" s="577"/>
    </row>
    <row r="15755" spans="3:19">
      <c r="C15755" s="577"/>
      <c r="R15755" s="577"/>
      <c r="S15755" s="577"/>
    </row>
    <row r="15756" spans="3:19">
      <c r="C15756" s="577"/>
      <c r="R15756" s="577"/>
      <c r="S15756" s="577"/>
    </row>
    <row r="15757" spans="3:19">
      <c r="C15757" s="577"/>
      <c r="R15757" s="577"/>
      <c r="S15757" s="577"/>
    </row>
    <row r="15758" spans="3:19">
      <c r="C15758" s="577"/>
      <c r="R15758" s="577"/>
      <c r="S15758" s="577"/>
    </row>
    <row r="15759" spans="3:19">
      <c r="C15759" s="577"/>
      <c r="R15759" s="577"/>
      <c r="S15759" s="577"/>
    </row>
    <row r="15760" spans="3:19">
      <c r="C15760" s="577"/>
      <c r="R15760" s="577"/>
      <c r="S15760" s="577"/>
    </row>
    <row r="15761" spans="3:19">
      <c r="C15761" s="577"/>
      <c r="R15761" s="577"/>
      <c r="S15761" s="577"/>
    </row>
    <row r="15762" spans="3:19">
      <c r="C15762" s="577"/>
      <c r="R15762" s="577"/>
      <c r="S15762" s="577"/>
    </row>
    <row r="15763" spans="3:19">
      <c r="C15763" s="577"/>
      <c r="R15763" s="577"/>
      <c r="S15763" s="577"/>
    </row>
    <row r="15764" spans="3:19">
      <c r="C15764" s="577"/>
      <c r="R15764" s="577"/>
      <c r="S15764" s="577"/>
    </row>
    <row r="15765" spans="3:19">
      <c r="C15765" s="577"/>
      <c r="R15765" s="577"/>
      <c r="S15765" s="577"/>
    </row>
    <row r="15766" spans="3:19">
      <c r="C15766" s="577"/>
      <c r="R15766" s="577"/>
      <c r="S15766" s="577"/>
    </row>
    <row r="15767" spans="3:19">
      <c r="C15767" s="577"/>
      <c r="R15767" s="577"/>
      <c r="S15767" s="577"/>
    </row>
    <row r="15768" spans="3:19">
      <c r="C15768" s="577"/>
      <c r="R15768" s="577"/>
      <c r="S15768" s="577"/>
    </row>
    <row r="15769" spans="3:19">
      <c r="C15769" s="577"/>
      <c r="R15769" s="577"/>
      <c r="S15769" s="577"/>
    </row>
    <row r="15770" spans="3:19">
      <c r="C15770" s="577"/>
      <c r="R15770" s="577"/>
      <c r="S15770" s="577"/>
    </row>
    <row r="15771" spans="3:19">
      <c r="C15771" s="577"/>
      <c r="R15771" s="577"/>
      <c r="S15771" s="577"/>
    </row>
    <row r="15772" spans="3:19">
      <c r="C15772" s="577"/>
      <c r="R15772" s="577"/>
      <c r="S15772" s="577"/>
    </row>
    <row r="15773" spans="3:19">
      <c r="C15773" s="577"/>
      <c r="R15773" s="577"/>
      <c r="S15773" s="577"/>
    </row>
    <row r="15774" spans="3:19">
      <c r="C15774" s="577"/>
      <c r="R15774" s="577"/>
      <c r="S15774" s="577"/>
    </row>
    <row r="15775" spans="3:19">
      <c r="C15775" s="577"/>
      <c r="R15775" s="577"/>
      <c r="S15775" s="577"/>
    </row>
    <row r="15776" spans="3:19">
      <c r="C15776" s="577"/>
      <c r="R15776" s="577"/>
      <c r="S15776" s="577"/>
    </row>
    <row r="15777" spans="3:19">
      <c r="C15777" s="577"/>
      <c r="R15777" s="577"/>
      <c r="S15777" s="577"/>
    </row>
    <row r="15778" spans="3:19">
      <c r="C15778" s="577"/>
      <c r="R15778" s="577"/>
      <c r="S15778" s="577"/>
    </row>
    <row r="15779" spans="3:19">
      <c r="C15779" s="577"/>
      <c r="R15779" s="577"/>
      <c r="S15779" s="577"/>
    </row>
    <row r="15780" spans="3:19">
      <c r="C15780" s="577"/>
      <c r="R15780" s="577"/>
      <c r="S15780" s="577"/>
    </row>
    <row r="15781" spans="3:19">
      <c r="C15781" s="577"/>
      <c r="R15781" s="577"/>
      <c r="S15781" s="577"/>
    </row>
    <row r="15782" spans="3:19">
      <c r="C15782" s="577"/>
      <c r="R15782" s="577"/>
      <c r="S15782" s="577"/>
    </row>
    <row r="15783" spans="3:19">
      <c r="C15783" s="577"/>
      <c r="R15783" s="577"/>
      <c r="S15783" s="577"/>
    </row>
    <row r="15784" spans="3:19">
      <c r="C15784" s="577"/>
      <c r="R15784" s="577"/>
      <c r="S15784" s="577"/>
    </row>
    <row r="15785" spans="3:19">
      <c r="C15785" s="577"/>
      <c r="R15785" s="577"/>
      <c r="S15785" s="577"/>
    </row>
    <row r="15786" spans="3:19">
      <c r="C15786" s="577"/>
      <c r="R15786" s="577"/>
      <c r="S15786" s="577"/>
    </row>
    <row r="15787" spans="3:19">
      <c r="C15787" s="577"/>
      <c r="R15787" s="577"/>
      <c r="S15787" s="577"/>
    </row>
    <row r="15788" spans="3:19">
      <c r="C15788" s="577"/>
      <c r="R15788" s="577"/>
      <c r="S15788" s="577"/>
    </row>
    <row r="15789" spans="3:19">
      <c r="C15789" s="577"/>
      <c r="R15789" s="577"/>
      <c r="S15789" s="577"/>
    </row>
    <row r="15790" spans="3:19">
      <c r="C15790" s="577"/>
      <c r="R15790" s="577"/>
      <c r="S15790" s="577"/>
    </row>
    <row r="15791" spans="3:19">
      <c r="C15791" s="577"/>
      <c r="R15791" s="577"/>
      <c r="S15791" s="577"/>
    </row>
    <row r="15792" spans="3:19">
      <c r="C15792" s="577"/>
      <c r="R15792" s="577"/>
      <c r="S15792" s="577"/>
    </row>
    <row r="15793" spans="3:19">
      <c r="C15793" s="577"/>
      <c r="R15793" s="577"/>
      <c r="S15793" s="577"/>
    </row>
    <row r="15794" spans="3:19">
      <c r="C15794" s="577"/>
      <c r="R15794" s="577"/>
      <c r="S15794" s="577"/>
    </row>
    <row r="15795" spans="3:19">
      <c r="C15795" s="577"/>
      <c r="R15795" s="577"/>
      <c r="S15795" s="577"/>
    </row>
    <row r="15796" spans="3:19">
      <c r="C15796" s="577"/>
      <c r="R15796" s="577"/>
      <c r="S15796" s="577"/>
    </row>
    <row r="15797" spans="3:19">
      <c r="C15797" s="577"/>
      <c r="R15797" s="577"/>
      <c r="S15797" s="577"/>
    </row>
    <row r="15798" spans="3:19">
      <c r="C15798" s="577"/>
      <c r="R15798" s="577"/>
      <c r="S15798" s="577"/>
    </row>
    <row r="15799" spans="3:19">
      <c r="C15799" s="577"/>
      <c r="R15799" s="577"/>
      <c r="S15799" s="577"/>
    </row>
    <row r="15800" spans="3:19">
      <c r="C15800" s="577"/>
      <c r="R15800" s="577"/>
      <c r="S15800" s="577"/>
    </row>
    <row r="15801" spans="3:19">
      <c r="C15801" s="577"/>
      <c r="R15801" s="577"/>
      <c r="S15801" s="577"/>
    </row>
    <row r="15802" spans="3:19">
      <c r="C15802" s="577"/>
      <c r="R15802" s="577"/>
      <c r="S15802" s="577"/>
    </row>
    <row r="15803" spans="3:19">
      <c r="C15803" s="577"/>
      <c r="R15803" s="577"/>
      <c r="S15803" s="577"/>
    </row>
    <row r="15804" spans="3:19">
      <c r="C15804" s="577"/>
      <c r="R15804" s="577"/>
      <c r="S15804" s="577"/>
    </row>
    <row r="15805" spans="3:19">
      <c r="C15805" s="577"/>
      <c r="R15805" s="577"/>
      <c r="S15805" s="577"/>
    </row>
    <row r="15806" spans="3:19">
      <c r="C15806" s="577"/>
      <c r="R15806" s="577"/>
      <c r="S15806" s="577"/>
    </row>
    <row r="15807" spans="3:19">
      <c r="C15807" s="577"/>
      <c r="R15807" s="577"/>
      <c r="S15807" s="577"/>
    </row>
    <row r="15808" spans="3:19">
      <c r="C15808" s="577"/>
      <c r="R15808" s="577"/>
      <c r="S15808" s="577"/>
    </row>
    <row r="15809" spans="3:19">
      <c r="C15809" s="577"/>
      <c r="R15809" s="577"/>
      <c r="S15809" s="577"/>
    </row>
    <row r="15810" spans="3:19">
      <c r="C15810" s="577"/>
      <c r="R15810" s="577"/>
      <c r="S15810" s="577"/>
    </row>
    <row r="15811" spans="3:19">
      <c r="C15811" s="577"/>
      <c r="R15811" s="577"/>
      <c r="S15811" s="577"/>
    </row>
    <row r="15812" spans="3:19">
      <c r="C15812" s="577"/>
      <c r="R15812" s="577"/>
      <c r="S15812" s="577"/>
    </row>
    <row r="15813" spans="3:19">
      <c r="C15813" s="577"/>
      <c r="R15813" s="577"/>
      <c r="S15813" s="577"/>
    </row>
    <row r="15814" spans="3:19">
      <c r="C15814" s="577"/>
      <c r="R15814" s="577"/>
      <c r="S15814" s="577"/>
    </row>
    <row r="15815" spans="3:19">
      <c r="C15815" s="577"/>
      <c r="R15815" s="577"/>
      <c r="S15815" s="577"/>
    </row>
    <row r="15816" spans="3:19">
      <c r="C15816" s="577"/>
      <c r="R15816" s="577"/>
      <c r="S15816" s="577"/>
    </row>
    <row r="15817" spans="3:19">
      <c r="C15817" s="577"/>
      <c r="R15817" s="577"/>
      <c r="S15817" s="577"/>
    </row>
    <row r="15818" spans="3:19">
      <c r="C15818" s="577"/>
      <c r="R15818" s="577"/>
      <c r="S15818" s="577"/>
    </row>
    <row r="15819" spans="3:19">
      <c r="C15819" s="577"/>
      <c r="R15819" s="577"/>
      <c r="S15819" s="577"/>
    </row>
    <row r="15820" spans="3:19">
      <c r="C15820" s="577"/>
      <c r="R15820" s="577"/>
      <c r="S15820" s="577"/>
    </row>
    <row r="15821" spans="3:19">
      <c r="C15821" s="577"/>
      <c r="R15821" s="577"/>
      <c r="S15821" s="577"/>
    </row>
    <row r="15822" spans="3:19">
      <c r="C15822" s="577"/>
      <c r="R15822" s="577"/>
      <c r="S15822" s="577"/>
    </row>
    <row r="15823" spans="3:19">
      <c r="C15823" s="577"/>
      <c r="R15823" s="577"/>
      <c r="S15823" s="577"/>
    </row>
    <row r="15824" spans="3:19">
      <c r="C15824" s="577"/>
      <c r="R15824" s="577"/>
      <c r="S15824" s="577"/>
    </row>
    <row r="15825" spans="3:19">
      <c r="C15825" s="577"/>
      <c r="R15825" s="577"/>
      <c r="S15825" s="577"/>
    </row>
    <row r="15826" spans="3:19">
      <c r="C15826" s="577"/>
      <c r="R15826" s="577"/>
      <c r="S15826" s="577"/>
    </row>
    <row r="15827" spans="3:19">
      <c r="C15827" s="577"/>
      <c r="R15827" s="577"/>
      <c r="S15827" s="577"/>
    </row>
    <row r="15828" spans="3:19">
      <c r="C15828" s="577"/>
      <c r="R15828" s="577"/>
      <c r="S15828" s="577"/>
    </row>
    <row r="15829" spans="3:19">
      <c r="C15829" s="577"/>
      <c r="R15829" s="577"/>
      <c r="S15829" s="577"/>
    </row>
    <row r="15830" spans="3:19">
      <c r="C15830" s="577"/>
      <c r="R15830" s="577"/>
      <c r="S15830" s="577"/>
    </row>
    <row r="15831" spans="3:19">
      <c r="C15831" s="577"/>
      <c r="R15831" s="577"/>
      <c r="S15831" s="577"/>
    </row>
    <row r="15832" spans="3:19">
      <c r="C15832" s="577"/>
      <c r="R15832" s="577"/>
      <c r="S15832" s="577"/>
    </row>
    <row r="15833" spans="3:19">
      <c r="C15833" s="577"/>
      <c r="R15833" s="577"/>
      <c r="S15833" s="577"/>
    </row>
    <row r="15834" spans="3:19">
      <c r="C15834" s="577"/>
      <c r="R15834" s="577"/>
      <c r="S15834" s="577"/>
    </row>
    <row r="15835" spans="3:19">
      <c r="C15835" s="577"/>
      <c r="R15835" s="577"/>
      <c r="S15835" s="577"/>
    </row>
    <row r="15836" spans="3:19">
      <c r="C15836" s="577"/>
      <c r="R15836" s="577"/>
      <c r="S15836" s="577"/>
    </row>
    <row r="15837" spans="3:19">
      <c r="C15837" s="577"/>
      <c r="R15837" s="577"/>
      <c r="S15837" s="577"/>
    </row>
    <row r="15838" spans="3:19">
      <c r="C15838" s="577"/>
      <c r="R15838" s="577"/>
      <c r="S15838" s="577"/>
    </row>
    <row r="15839" spans="3:19">
      <c r="C15839" s="577"/>
      <c r="R15839" s="577"/>
      <c r="S15839" s="577"/>
    </row>
    <row r="15840" spans="3:19">
      <c r="C15840" s="577"/>
      <c r="R15840" s="577"/>
      <c r="S15840" s="577"/>
    </row>
    <row r="15841" spans="3:19">
      <c r="C15841" s="577"/>
      <c r="R15841" s="577"/>
      <c r="S15841" s="577"/>
    </row>
    <row r="15842" spans="3:19">
      <c r="C15842" s="577"/>
      <c r="R15842" s="577"/>
      <c r="S15842" s="577"/>
    </row>
    <row r="15843" spans="3:19">
      <c r="C15843" s="577"/>
      <c r="R15843" s="577"/>
      <c r="S15843" s="577"/>
    </row>
    <row r="15844" spans="3:19">
      <c r="C15844" s="577"/>
      <c r="R15844" s="577"/>
      <c r="S15844" s="577"/>
    </row>
    <row r="15845" spans="3:19">
      <c r="C15845" s="577"/>
      <c r="R15845" s="577"/>
      <c r="S15845" s="577"/>
    </row>
    <row r="15846" spans="3:19">
      <c r="C15846" s="577"/>
      <c r="R15846" s="577"/>
      <c r="S15846" s="577"/>
    </row>
    <row r="15847" spans="3:19">
      <c r="C15847" s="577"/>
      <c r="R15847" s="577"/>
      <c r="S15847" s="577"/>
    </row>
    <row r="15848" spans="3:19">
      <c r="C15848" s="577"/>
      <c r="R15848" s="577"/>
      <c r="S15848" s="577"/>
    </row>
    <row r="15849" spans="3:19">
      <c r="C15849" s="577"/>
      <c r="R15849" s="577"/>
      <c r="S15849" s="577"/>
    </row>
    <row r="15850" spans="3:19">
      <c r="C15850" s="577"/>
      <c r="R15850" s="577"/>
      <c r="S15850" s="577"/>
    </row>
    <row r="15851" spans="3:19">
      <c r="C15851" s="577"/>
      <c r="R15851" s="577"/>
      <c r="S15851" s="577"/>
    </row>
    <row r="15852" spans="3:19">
      <c r="C15852" s="577"/>
      <c r="R15852" s="577"/>
      <c r="S15852" s="577"/>
    </row>
    <row r="15853" spans="3:19">
      <c r="C15853" s="577"/>
      <c r="R15853" s="577"/>
      <c r="S15853" s="577"/>
    </row>
    <row r="15854" spans="3:19">
      <c r="C15854" s="577"/>
      <c r="R15854" s="577"/>
      <c r="S15854" s="577"/>
    </row>
    <row r="15855" spans="3:19">
      <c r="C15855" s="577"/>
      <c r="R15855" s="577"/>
      <c r="S15855" s="577"/>
    </row>
    <row r="15856" spans="3:19">
      <c r="C15856" s="577"/>
      <c r="R15856" s="577"/>
      <c r="S15856" s="577"/>
    </row>
    <row r="15857" spans="3:19">
      <c r="C15857" s="577"/>
      <c r="R15857" s="577"/>
      <c r="S15857" s="577"/>
    </row>
    <row r="15858" spans="3:19">
      <c r="C15858" s="577"/>
      <c r="R15858" s="577"/>
      <c r="S15858" s="577"/>
    </row>
    <row r="15859" spans="3:19">
      <c r="C15859" s="577"/>
      <c r="R15859" s="577"/>
      <c r="S15859" s="577"/>
    </row>
    <row r="15860" spans="3:19">
      <c r="C15860" s="577"/>
      <c r="R15860" s="577"/>
      <c r="S15860" s="577"/>
    </row>
    <row r="15861" spans="3:19">
      <c r="C15861" s="577"/>
      <c r="R15861" s="577"/>
      <c r="S15861" s="577"/>
    </row>
    <row r="15862" spans="3:19">
      <c r="C15862" s="577"/>
      <c r="R15862" s="577"/>
      <c r="S15862" s="577"/>
    </row>
    <row r="15863" spans="3:19">
      <c r="C15863" s="577"/>
      <c r="R15863" s="577"/>
      <c r="S15863" s="577"/>
    </row>
    <row r="15864" spans="3:19">
      <c r="C15864" s="577"/>
      <c r="R15864" s="577"/>
      <c r="S15864" s="577"/>
    </row>
    <row r="15865" spans="3:19">
      <c r="C15865" s="577"/>
      <c r="R15865" s="577"/>
      <c r="S15865" s="577"/>
    </row>
    <row r="15866" spans="3:19">
      <c r="C15866" s="577"/>
      <c r="R15866" s="577"/>
      <c r="S15866" s="577"/>
    </row>
    <row r="15867" spans="3:19">
      <c r="C15867" s="577"/>
      <c r="R15867" s="577"/>
      <c r="S15867" s="577"/>
    </row>
    <row r="15868" spans="3:19">
      <c r="C15868" s="577"/>
      <c r="R15868" s="577"/>
      <c r="S15868" s="577"/>
    </row>
    <row r="15869" spans="3:19">
      <c r="C15869" s="577"/>
      <c r="R15869" s="577"/>
      <c r="S15869" s="577"/>
    </row>
    <row r="15870" spans="3:19">
      <c r="C15870" s="577"/>
      <c r="R15870" s="577"/>
      <c r="S15870" s="577"/>
    </row>
    <row r="15871" spans="3:19">
      <c r="C15871" s="577"/>
      <c r="R15871" s="577"/>
      <c r="S15871" s="577"/>
    </row>
    <row r="15872" spans="3:19">
      <c r="C15872" s="577"/>
      <c r="R15872" s="577"/>
      <c r="S15872" s="577"/>
    </row>
    <row r="15873" spans="3:19">
      <c r="C15873" s="577"/>
      <c r="R15873" s="577"/>
      <c r="S15873" s="577"/>
    </row>
    <row r="15874" spans="3:19">
      <c r="C15874" s="577"/>
      <c r="R15874" s="577"/>
      <c r="S15874" s="577"/>
    </row>
    <row r="15875" spans="3:19">
      <c r="C15875" s="577"/>
      <c r="R15875" s="577"/>
      <c r="S15875" s="577"/>
    </row>
    <row r="15876" spans="3:19">
      <c r="C15876" s="577"/>
      <c r="R15876" s="577"/>
      <c r="S15876" s="577"/>
    </row>
    <row r="15877" spans="3:19">
      <c r="C15877" s="577"/>
      <c r="R15877" s="577"/>
      <c r="S15877" s="577"/>
    </row>
    <row r="15878" spans="3:19">
      <c r="C15878" s="577"/>
      <c r="R15878" s="577"/>
      <c r="S15878" s="577"/>
    </row>
    <row r="15879" spans="3:19">
      <c r="C15879" s="577"/>
      <c r="R15879" s="577"/>
      <c r="S15879" s="577"/>
    </row>
    <row r="15880" spans="3:19">
      <c r="C15880" s="577"/>
      <c r="R15880" s="577"/>
      <c r="S15880" s="577"/>
    </row>
    <row r="15881" spans="3:19">
      <c r="C15881" s="577"/>
      <c r="R15881" s="577"/>
      <c r="S15881" s="577"/>
    </row>
    <row r="15882" spans="3:19">
      <c r="C15882" s="577"/>
      <c r="R15882" s="577"/>
      <c r="S15882" s="577"/>
    </row>
    <row r="15883" spans="3:19">
      <c r="C15883" s="577"/>
      <c r="R15883" s="577"/>
      <c r="S15883" s="577"/>
    </row>
    <row r="15884" spans="3:19">
      <c r="C15884" s="577"/>
      <c r="R15884" s="577"/>
      <c r="S15884" s="577"/>
    </row>
    <row r="15885" spans="3:19">
      <c r="C15885" s="577"/>
      <c r="R15885" s="577"/>
      <c r="S15885" s="577"/>
    </row>
    <row r="15886" spans="3:19">
      <c r="C15886" s="577"/>
      <c r="R15886" s="577"/>
      <c r="S15886" s="577"/>
    </row>
    <row r="15887" spans="3:19">
      <c r="C15887" s="577"/>
      <c r="R15887" s="577"/>
      <c r="S15887" s="577"/>
    </row>
    <row r="15888" spans="3:19">
      <c r="C15888" s="577"/>
      <c r="R15888" s="577"/>
      <c r="S15888" s="577"/>
    </row>
    <row r="15889" spans="3:19">
      <c r="C15889" s="577"/>
      <c r="R15889" s="577"/>
      <c r="S15889" s="577"/>
    </row>
    <row r="15890" spans="3:19">
      <c r="C15890" s="577"/>
      <c r="R15890" s="577"/>
      <c r="S15890" s="577"/>
    </row>
    <row r="15891" spans="3:19">
      <c r="C15891" s="577"/>
      <c r="R15891" s="577"/>
      <c r="S15891" s="577"/>
    </row>
    <row r="15892" spans="3:19">
      <c r="C15892" s="577"/>
      <c r="R15892" s="577"/>
      <c r="S15892" s="577"/>
    </row>
    <row r="15893" spans="3:19">
      <c r="C15893" s="577"/>
      <c r="R15893" s="577"/>
      <c r="S15893" s="577"/>
    </row>
    <row r="15894" spans="3:19">
      <c r="C15894" s="577"/>
      <c r="R15894" s="577"/>
      <c r="S15894" s="577"/>
    </row>
    <row r="15895" spans="3:19">
      <c r="C15895" s="577"/>
      <c r="R15895" s="577"/>
      <c r="S15895" s="577"/>
    </row>
    <row r="15896" spans="3:19">
      <c r="C15896" s="577"/>
      <c r="R15896" s="577"/>
      <c r="S15896" s="577"/>
    </row>
    <row r="15897" spans="3:19">
      <c r="C15897" s="577"/>
      <c r="R15897" s="577"/>
      <c r="S15897" s="577"/>
    </row>
    <row r="15898" spans="3:19">
      <c r="C15898" s="577"/>
      <c r="R15898" s="577"/>
      <c r="S15898" s="577"/>
    </row>
    <row r="15899" spans="3:19">
      <c r="C15899" s="577"/>
      <c r="R15899" s="577"/>
      <c r="S15899" s="577"/>
    </row>
    <row r="15900" spans="3:19">
      <c r="C15900" s="577"/>
      <c r="R15900" s="577"/>
      <c r="S15900" s="577"/>
    </row>
    <row r="15901" spans="3:19">
      <c r="C15901" s="577"/>
      <c r="R15901" s="577"/>
      <c r="S15901" s="577"/>
    </row>
    <row r="15902" spans="3:19">
      <c r="C15902" s="577"/>
      <c r="R15902" s="577"/>
      <c r="S15902" s="577"/>
    </row>
    <row r="15903" spans="3:19">
      <c r="C15903" s="577"/>
      <c r="R15903" s="577"/>
      <c r="S15903" s="577"/>
    </row>
    <row r="15904" spans="3:19">
      <c r="C15904" s="577"/>
      <c r="R15904" s="577"/>
      <c r="S15904" s="577"/>
    </row>
    <row r="15905" spans="3:19">
      <c r="C15905" s="577"/>
      <c r="R15905" s="577"/>
      <c r="S15905" s="577"/>
    </row>
    <row r="15906" spans="3:19">
      <c r="C15906" s="577"/>
      <c r="R15906" s="577"/>
      <c r="S15906" s="577"/>
    </row>
    <row r="15907" spans="3:19">
      <c r="C15907" s="577"/>
      <c r="R15907" s="577"/>
      <c r="S15907" s="577"/>
    </row>
    <row r="15908" spans="3:19">
      <c r="C15908" s="577"/>
      <c r="R15908" s="577"/>
      <c r="S15908" s="577"/>
    </row>
    <row r="15909" spans="3:19">
      <c r="C15909" s="577"/>
      <c r="R15909" s="577"/>
      <c r="S15909" s="577"/>
    </row>
    <row r="15910" spans="3:19">
      <c r="C15910" s="577"/>
      <c r="R15910" s="577"/>
      <c r="S15910" s="577"/>
    </row>
    <row r="15911" spans="3:19">
      <c r="C15911" s="577"/>
      <c r="R15911" s="577"/>
      <c r="S15911" s="577"/>
    </row>
    <row r="15912" spans="3:19">
      <c r="C15912" s="577"/>
      <c r="R15912" s="577"/>
      <c r="S15912" s="577"/>
    </row>
    <row r="15913" spans="3:19">
      <c r="C15913" s="577"/>
      <c r="R15913" s="577"/>
      <c r="S15913" s="577"/>
    </row>
    <row r="15914" spans="3:19">
      <c r="C15914" s="577"/>
      <c r="R15914" s="577"/>
      <c r="S15914" s="577"/>
    </row>
    <row r="15915" spans="3:19">
      <c r="C15915" s="577"/>
      <c r="R15915" s="577"/>
      <c r="S15915" s="577"/>
    </row>
    <row r="15916" spans="3:19">
      <c r="C15916" s="577"/>
      <c r="R15916" s="577"/>
      <c r="S15916" s="577"/>
    </row>
    <row r="15917" spans="3:19">
      <c r="C15917" s="577"/>
      <c r="R15917" s="577"/>
      <c r="S15917" s="577"/>
    </row>
    <row r="15918" spans="3:19">
      <c r="C15918" s="577"/>
      <c r="R15918" s="577"/>
      <c r="S15918" s="577"/>
    </row>
    <row r="15919" spans="3:19">
      <c r="C15919" s="577"/>
      <c r="R15919" s="577"/>
      <c r="S15919" s="577"/>
    </row>
    <row r="15920" spans="3:19">
      <c r="C15920" s="577"/>
      <c r="R15920" s="577"/>
      <c r="S15920" s="577"/>
    </row>
    <row r="15921" spans="3:19">
      <c r="C15921" s="577"/>
      <c r="R15921" s="577"/>
      <c r="S15921" s="577"/>
    </row>
    <row r="15922" spans="3:19">
      <c r="C15922" s="577"/>
      <c r="R15922" s="577"/>
      <c r="S15922" s="577"/>
    </row>
    <row r="15923" spans="3:19">
      <c r="C15923" s="577"/>
      <c r="R15923" s="577"/>
      <c r="S15923" s="577"/>
    </row>
    <row r="15924" spans="3:19">
      <c r="C15924" s="577"/>
      <c r="R15924" s="577"/>
      <c r="S15924" s="577"/>
    </row>
    <row r="15925" spans="3:19">
      <c r="C15925" s="577"/>
      <c r="R15925" s="577"/>
      <c r="S15925" s="577"/>
    </row>
    <row r="15926" spans="3:19">
      <c r="C15926" s="577"/>
      <c r="R15926" s="577"/>
      <c r="S15926" s="577"/>
    </row>
    <row r="15927" spans="3:19">
      <c r="C15927" s="577"/>
      <c r="R15927" s="577"/>
      <c r="S15927" s="577"/>
    </row>
    <row r="15928" spans="3:19">
      <c r="C15928" s="577"/>
      <c r="R15928" s="577"/>
      <c r="S15928" s="577"/>
    </row>
    <row r="15929" spans="3:19">
      <c r="C15929" s="577"/>
      <c r="R15929" s="577"/>
      <c r="S15929" s="577"/>
    </row>
    <row r="15930" spans="3:19">
      <c r="C15930" s="577"/>
      <c r="R15930" s="577"/>
      <c r="S15930" s="577"/>
    </row>
    <row r="15931" spans="3:19">
      <c r="C15931" s="577"/>
      <c r="R15931" s="577"/>
      <c r="S15931" s="577"/>
    </row>
    <row r="15932" spans="3:19">
      <c r="C15932" s="577"/>
      <c r="R15932" s="577"/>
      <c r="S15932" s="577"/>
    </row>
    <row r="15933" spans="3:19">
      <c r="C15933" s="577"/>
      <c r="R15933" s="577"/>
      <c r="S15933" s="577"/>
    </row>
    <row r="15934" spans="3:19">
      <c r="C15934" s="577"/>
      <c r="R15934" s="577"/>
      <c r="S15934" s="577"/>
    </row>
    <row r="15935" spans="3:19">
      <c r="C15935" s="577"/>
      <c r="R15935" s="577"/>
      <c r="S15935" s="577"/>
    </row>
    <row r="15936" spans="3:19">
      <c r="C15936" s="577"/>
      <c r="R15936" s="577"/>
      <c r="S15936" s="577"/>
    </row>
    <row r="15937" spans="3:19">
      <c r="C15937" s="577"/>
      <c r="R15937" s="577"/>
      <c r="S15937" s="577"/>
    </row>
    <row r="15938" spans="3:19">
      <c r="C15938" s="577"/>
      <c r="R15938" s="577"/>
      <c r="S15938" s="577"/>
    </row>
    <row r="15939" spans="3:19">
      <c r="C15939" s="577"/>
      <c r="R15939" s="577"/>
      <c r="S15939" s="577"/>
    </row>
    <row r="15940" spans="3:19">
      <c r="C15940" s="577"/>
      <c r="R15940" s="577"/>
      <c r="S15940" s="577"/>
    </row>
    <row r="15941" spans="3:19">
      <c r="C15941" s="577"/>
      <c r="R15941" s="577"/>
      <c r="S15941" s="577"/>
    </row>
    <row r="15942" spans="3:19">
      <c r="C15942" s="577"/>
      <c r="R15942" s="577"/>
      <c r="S15942" s="577"/>
    </row>
    <row r="15943" spans="3:19">
      <c r="C15943" s="577"/>
      <c r="R15943" s="577"/>
      <c r="S15943" s="577"/>
    </row>
    <row r="15944" spans="3:19">
      <c r="C15944" s="577"/>
      <c r="R15944" s="577"/>
      <c r="S15944" s="577"/>
    </row>
    <row r="15945" spans="3:19">
      <c r="C15945" s="577"/>
      <c r="R15945" s="577"/>
      <c r="S15945" s="577"/>
    </row>
    <row r="15946" spans="3:19">
      <c r="C15946" s="577"/>
      <c r="R15946" s="577"/>
      <c r="S15946" s="577"/>
    </row>
    <row r="15947" spans="3:19">
      <c r="C15947" s="577"/>
      <c r="R15947" s="577"/>
      <c r="S15947" s="577"/>
    </row>
    <row r="15948" spans="3:19">
      <c r="C15948" s="577"/>
      <c r="R15948" s="577"/>
      <c r="S15948" s="577"/>
    </row>
    <row r="15949" spans="3:19">
      <c r="C15949" s="577"/>
      <c r="R15949" s="577"/>
      <c r="S15949" s="577"/>
    </row>
    <row r="15950" spans="3:19">
      <c r="C15950" s="577"/>
      <c r="R15950" s="577"/>
      <c r="S15950" s="577"/>
    </row>
    <row r="15951" spans="3:19">
      <c r="C15951" s="577"/>
      <c r="R15951" s="577"/>
      <c r="S15951" s="577"/>
    </row>
    <row r="15952" spans="3:19">
      <c r="C15952" s="577"/>
      <c r="R15952" s="577"/>
      <c r="S15952" s="577"/>
    </row>
    <row r="15953" spans="3:19">
      <c r="C15953" s="577"/>
      <c r="R15953" s="577"/>
      <c r="S15953" s="577"/>
    </row>
    <row r="15954" spans="3:19">
      <c r="C15954" s="577"/>
      <c r="R15954" s="577"/>
      <c r="S15954" s="577"/>
    </row>
    <row r="15955" spans="3:19">
      <c r="C15955" s="577"/>
      <c r="R15955" s="577"/>
      <c r="S15955" s="577"/>
    </row>
    <row r="15956" spans="3:19">
      <c r="C15956" s="577"/>
      <c r="R15956" s="577"/>
      <c r="S15956" s="577"/>
    </row>
    <row r="15957" spans="3:19">
      <c r="C15957" s="577"/>
      <c r="R15957" s="577"/>
      <c r="S15957" s="577"/>
    </row>
    <row r="15958" spans="3:19">
      <c r="C15958" s="577"/>
      <c r="R15958" s="577"/>
      <c r="S15958" s="577"/>
    </row>
    <row r="15959" spans="3:19">
      <c r="C15959" s="577"/>
      <c r="R15959" s="577"/>
      <c r="S15959" s="577"/>
    </row>
    <row r="15960" spans="3:19">
      <c r="C15960" s="577"/>
      <c r="R15960" s="577"/>
      <c r="S15960" s="577"/>
    </row>
    <row r="15961" spans="3:19">
      <c r="C15961" s="577"/>
      <c r="R15961" s="577"/>
      <c r="S15961" s="577"/>
    </row>
    <row r="15962" spans="3:19">
      <c r="C15962" s="577"/>
      <c r="R15962" s="577"/>
      <c r="S15962" s="577"/>
    </row>
    <row r="15963" spans="3:19">
      <c r="C15963" s="577"/>
      <c r="R15963" s="577"/>
      <c r="S15963" s="577"/>
    </row>
    <row r="15964" spans="3:19">
      <c r="C15964" s="577"/>
      <c r="R15964" s="577"/>
      <c r="S15964" s="577"/>
    </row>
    <row r="15965" spans="3:19">
      <c r="C15965" s="577"/>
      <c r="R15965" s="577"/>
      <c r="S15965" s="577"/>
    </row>
    <row r="15966" spans="3:19">
      <c r="C15966" s="577"/>
      <c r="R15966" s="577"/>
      <c r="S15966" s="577"/>
    </row>
    <row r="15967" spans="3:19">
      <c r="C15967" s="577"/>
      <c r="R15967" s="577"/>
      <c r="S15967" s="577"/>
    </row>
    <row r="15968" spans="3:19">
      <c r="C15968" s="577"/>
      <c r="R15968" s="577"/>
      <c r="S15968" s="577"/>
    </row>
    <row r="15969" spans="3:19">
      <c r="C15969" s="577"/>
      <c r="R15969" s="577"/>
      <c r="S15969" s="577"/>
    </row>
    <row r="15970" spans="3:19">
      <c r="C15970" s="577"/>
      <c r="R15970" s="577"/>
      <c r="S15970" s="577"/>
    </row>
    <row r="15971" spans="3:19">
      <c r="C15971" s="577"/>
      <c r="R15971" s="577"/>
      <c r="S15971" s="577"/>
    </row>
    <row r="15972" spans="3:19">
      <c r="C15972" s="577"/>
      <c r="R15972" s="577"/>
      <c r="S15972" s="577"/>
    </row>
    <row r="15973" spans="3:19">
      <c r="C15973" s="577"/>
      <c r="R15973" s="577"/>
      <c r="S15973" s="577"/>
    </row>
    <row r="15974" spans="3:19">
      <c r="C15974" s="577"/>
      <c r="R15974" s="577"/>
      <c r="S15974" s="577"/>
    </row>
    <row r="15975" spans="3:19">
      <c r="C15975" s="577"/>
      <c r="R15975" s="577"/>
      <c r="S15975" s="577"/>
    </row>
    <row r="15976" spans="3:19">
      <c r="C15976" s="577"/>
      <c r="R15976" s="577"/>
      <c r="S15976" s="577"/>
    </row>
    <row r="15977" spans="3:19">
      <c r="C15977" s="577"/>
      <c r="R15977" s="577"/>
      <c r="S15977" s="577"/>
    </row>
    <row r="15978" spans="3:19">
      <c r="C15978" s="577"/>
      <c r="R15978" s="577"/>
      <c r="S15978" s="577"/>
    </row>
    <row r="15979" spans="3:19">
      <c r="C15979" s="577"/>
      <c r="R15979" s="577"/>
      <c r="S15979" s="577"/>
    </row>
    <row r="15980" spans="3:19">
      <c r="C15980" s="577"/>
      <c r="R15980" s="577"/>
      <c r="S15980" s="577"/>
    </row>
    <row r="15981" spans="3:19">
      <c r="C15981" s="577"/>
      <c r="R15981" s="577"/>
      <c r="S15981" s="577"/>
    </row>
    <row r="15982" spans="3:19">
      <c r="C15982" s="577"/>
      <c r="R15982" s="577"/>
      <c r="S15982" s="577"/>
    </row>
    <row r="15983" spans="3:19">
      <c r="C15983" s="577"/>
      <c r="R15983" s="577"/>
      <c r="S15983" s="577"/>
    </row>
    <row r="15984" spans="3:19">
      <c r="C15984" s="577"/>
      <c r="R15984" s="577"/>
      <c r="S15984" s="577"/>
    </row>
    <row r="15985" spans="3:19">
      <c r="C15985" s="577"/>
      <c r="R15985" s="577"/>
      <c r="S15985" s="577"/>
    </row>
    <row r="15986" spans="3:19">
      <c r="C15986" s="577"/>
      <c r="R15986" s="577"/>
      <c r="S15986" s="577"/>
    </row>
    <row r="15987" spans="3:19">
      <c r="C15987" s="577"/>
      <c r="R15987" s="577"/>
      <c r="S15987" s="577"/>
    </row>
    <row r="15988" spans="3:19">
      <c r="C15988" s="577"/>
      <c r="R15988" s="577"/>
      <c r="S15988" s="577"/>
    </row>
    <row r="15989" spans="3:19">
      <c r="C15989" s="577"/>
      <c r="R15989" s="577"/>
      <c r="S15989" s="577"/>
    </row>
    <row r="15990" spans="3:19">
      <c r="C15990" s="577"/>
      <c r="R15990" s="577"/>
      <c r="S15990" s="577"/>
    </row>
    <row r="15991" spans="3:19">
      <c r="C15991" s="577"/>
      <c r="R15991" s="577"/>
      <c r="S15991" s="577"/>
    </row>
    <row r="15992" spans="3:19">
      <c r="C15992" s="577"/>
      <c r="R15992" s="577"/>
      <c r="S15992" s="577"/>
    </row>
    <row r="15993" spans="3:19">
      <c r="C15993" s="577"/>
      <c r="R15993" s="577"/>
      <c r="S15993" s="577"/>
    </row>
    <row r="15994" spans="3:19">
      <c r="C15994" s="577"/>
      <c r="R15994" s="577"/>
      <c r="S15994" s="577"/>
    </row>
    <row r="15995" spans="3:19">
      <c r="C15995" s="577"/>
      <c r="R15995" s="577"/>
      <c r="S15995" s="577"/>
    </row>
    <row r="15996" spans="3:19">
      <c r="C15996" s="577"/>
      <c r="R15996" s="577"/>
      <c r="S15996" s="577"/>
    </row>
    <row r="15997" spans="3:19">
      <c r="C15997" s="577"/>
      <c r="R15997" s="577"/>
      <c r="S15997" s="577"/>
    </row>
    <row r="15998" spans="3:19">
      <c r="C15998" s="577"/>
      <c r="R15998" s="577"/>
      <c r="S15998" s="577"/>
    </row>
    <row r="15999" spans="3:19">
      <c r="C15999" s="577"/>
      <c r="R15999" s="577"/>
      <c r="S15999" s="577"/>
    </row>
    <row r="16000" spans="3:19">
      <c r="C16000" s="577"/>
      <c r="R16000" s="577"/>
      <c r="S16000" s="577"/>
    </row>
    <row r="16001" spans="3:19">
      <c r="C16001" s="577"/>
      <c r="R16001" s="577"/>
      <c r="S16001" s="577"/>
    </row>
    <row r="16002" spans="3:19">
      <c r="C16002" s="577"/>
      <c r="R16002" s="577"/>
      <c r="S16002" s="577"/>
    </row>
    <row r="16003" spans="3:19">
      <c r="C16003" s="577"/>
      <c r="R16003" s="577"/>
      <c r="S16003" s="577"/>
    </row>
    <row r="16004" spans="3:19">
      <c r="C16004" s="577"/>
      <c r="R16004" s="577"/>
      <c r="S16004" s="577"/>
    </row>
    <row r="16005" spans="3:19">
      <c r="C16005" s="577"/>
      <c r="R16005" s="577"/>
      <c r="S16005" s="577"/>
    </row>
    <row r="16006" spans="3:19">
      <c r="C16006" s="577"/>
      <c r="R16006" s="577"/>
      <c r="S16006" s="577"/>
    </row>
    <row r="16007" spans="3:19">
      <c r="C16007" s="577"/>
      <c r="R16007" s="577"/>
      <c r="S16007" s="577"/>
    </row>
    <row r="16008" spans="3:19">
      <c r="C16008" s="577"/>
      <c r="R16008" s="577"/>
      <c r="S16008" s="577"/>
    </row>
    <row r="16009" spans="3:19">
      <c r="C16009" s="577"/>
      <c r="R16009" s="577"/>
      <c r="S16009" s="577"/>
    </row>
    <row r="16010" spans="3:19">
      <c r="C16010" s="577"/>
      <c r="R16010" s="577"/>
      <c r="S16010" s="577"/>
    </row>
    <row r="16011" spans="3:19">
      <c r="C16011" s="577"/>
      <c r="R16011" s="577"/>
      <c r="S16011" s="577"/>
    </row>
    <row r="16012" spans="3:19">
      <c r="C16012" s="577"/>
      <c r="R16012" s="577"/>
      <c r="S16012" s="577"/>
    </row>
    <row r="16013" spans="3:19">
      <c r="C16013" s="577"/>
      <c r="R16013" s="577"/>
      <c r="S16013" s="577"/>
    </row>
    <row r="16014" spans="3:19">
      <c r="C16014" s="577"/>
      <c r="R16014" s="577"/>
      <c r="S16014" s="577"/>
    </row>
    <row r="16015" spans="3:19">
      <c r="C16015" s="577"/>
      <c r="R16015" s="577"/>
      <c r="S16015" s="577"/>
    </row>
    <row r="16016" spans="3:19">
      <c r="C16016" s="577"/>
      <c r="R16016" s="577"/>
      <c r="S16016" s="577"/>
    </row>
    <row r="16017" spans="3:19">
      <c r="C16017" s="577"/>
      <c r="R16017" s="577"/>
      <c r="S16017" s="577"/>
    </row>
    <row r="16018" spans="3:19">
      <c r="C16018" s="577"/>
      <c r="R16018" s="577"/>
      <c r="S16018" s="577"/>
    </row>
    <row r="16019" spans="3:19">
      <c r="C16019" s="577"/>
      <c r="R16019" s="577"/>
      <c r="S16019" s="577"/>
    </row>
    <row r="16020" spans="3:19">
      <c r="C16020" s="577"/>
      <c r="R16020" s="577"/>
      <c r="S16020" s="577"/>
    </row>
    <row r="16021" spans="3:19">
      <c r="C16021" s="577"/>
      <c r="R16021" s="577"/>
      <c r="S16021" s="577"/>
    </row>
    <row r="16022" spans="3:19">
      <c r="C16022" s="577"/>
      <c r="R16022" s="577"/>
      <c r="S16022" s="577"/>
    </row>
    <row r="16023" spans="3:19">
      <c r="C16023" s="577"/>
      <c r="R16023" s="577"/>
      <c r="S16023" s="577"/>
    </row>
    <row r="16024" spans="3:19">
      <c r="C16024" s="577"/>
      <c r="R16024" s="577"/>
      <c r="S16024" s="577"/>
    </row>
    <row r="16025" spans="3:19">
      <c r="C16025" s="577"/>
      <c r="R16025" s="577"/>
      <c r="S16025" s="577"/>
    </row>
    <row r="16026" spans="3:19">
      <c r="C16026" s="577"/>
      <c r="R16026" s="577"/>
      <c r="S16026" s="577"/>
    </row>
    <row r="16027" spans="3:19">
      <c r="C16027" s="577"/>
      <c r="R16027" s="577"/>
      <c r="S16027" s="577"/>
    </row>
    <row r="16028" spans="3:19">
      <c r="C16028" s="577"/>
      <c r="R16028" s="577"/>
      <c r="S16028" s="577"/>
    </row>
    <row r="16029" spans="3:19">
      <c r="C16029" s="577"/>
      <c r="R16029" s="577"/>
      <c r="S16029" s="577"/>
    </row>
    <row r="16030" spans="3:19">
      <c r="C16030" s="577"/>
      <c r="R16030" s="577"/>
      <c r="S16030" s="577"/>
    </row>
    <row r="16031" spans="3:19">
      <c r="C16031" s="577"/>
      <c r="R16031" s="577"/>
      <c r="S16031" s="577"/>
    </row>
    <row r="16032" spans="3:19">
      <c r="C16032" s="577"/>
      <c r="R16032" s="577"/>
      <c r="S16032" s="577"/>
    </row>
    <row r="16033" spans="3:19">
      <c r="C16033" s="577"/>
      <c r="R16033" s="577"/>
      <c r="S16033" s="577"/>
    </row>
    <row r="16034" spans="3:19">
      <c r="C16034" s="577"/>
      <c r="R16034" s="577"/>
      <c r="S16034" s="577"/>
    </row>
    <row r="16035" spans="3:19">
      <c r="C16035" s="577"/>
      <c r="R16035" s="577"/>
      <c r="S16035" s="577"/>
    </row>
    <row r="16036" spans="3:19">
      <c r="C16036" s="577"/>
      <c r="R16036" s="577"/>
      <c r="S16036" s="577"/>
    </row>
    <row r="16037" spans="3:19">
      <c r="C16037" s="577"/>
      <c r="R16037" s="577"/>
      <c r="S16037" s="577"/>
    </row>
    <row r="16038" spans="3:19">
      <c r="C16038" s="577"/>
      <c r="R16038" s="577"/>
      <c r="S16038" s="577"/>
    </row>
    <row r="16039" spans="3:19">
      <c r="C16039" s="577"/>
      <c r="R16039" s="577"/>
      <c r="S16039" s="577"/>
    </row>
    <row r="16040" spans="3:19">
      <c r="C16040" s="577"/>
      <c r="R16040" s="577"/>
      <c r="S16040" s="577"/>
    </row>
    <row r="16041" spans="3:19">
      <c r="C16041" s="577"/>
      <c r="R16041" s="577"/>
      <c r="S16041" s="577"/>
    </row>
    <row r="16042" spans="3:19">
      <c r="C16042" s="577"/>
      <c r="R16042" s="577"/>
      <c r="S16042" s="577"/>
    </row>
    <row r="16043" spans="3:19">
      <c r="C16043" s="577"/>
      <c r="R16043" s="577"/>
      <c r="S16043" s="577"/>
    </row>
    <row r="16044" spans="3:19">
      <c r="C16044" s="577"/>
      <c r="R16044" s="577"/>
      <c r="S16044" s="577"/>
    </row>
    <row r="16045" spans="3:19">
      <c r="C16045" s="577"/>
      <c r="R16045" s="577"/>
      <c r="S16045" s="577"/>
    </row>
    <row r="16046" spans="3:19">
      <c r="C16046" s="577"/>
      <c r="R16046" s="577"/>
      <c r="S16046" s="577"/>
    </row>
    <row r="16047" spans="3:19">
      <c r="C16047" s="577"/>
      <c r="R16047" s="577"/>
      <c r="S16047" s="577"/>
    </row>
    <row r="16048" spans="3:19">
      <c r="C16048" s="577"/>
      <c r="R16048" s="577"/>
      <c r="S16048" s="577"/>
    </row>
    <row r="16049" spans="3:19">
      <c r="C16049" s="577"/>
      <c r="R16049" s="577"/>
      <c r="S16049" s="577"/>
    </row>
    <row r="16050" spans="3:19">
      <c r="C16050" s="577"/>
      <c r="R16050" s="577"/>
      <c r="S16050" s="577"/>
    </row>
    <row r="16051" spans="3:19">
      <c r="C16051" s="577"/>
      <c r="R16051" s="577"/>
      <c r="S16051" s="577"/>
    </row>
    <row r="16052" spans="3:19">
      <c r="C16052" s="577"/>
      <c r="R16052" s="577"/>
      <c r="S16052" s="577"/>
    </row>
    <row r="16053" spans="3:19">
      <c r="C16053" s="577"/>
      <c r="R16053" s="577"/>
      <c r="S16053" s="577"/>
    </row>
    <row r="16054" spans="3:19">
      <c r="C16054" s="577"/>
      <c r="R16054" s="577"/>
      <c r="S16054" s="577"/>
    </row>
    <row r="16055" spans="3:19">
      <c r="C16055" s="577"/>
      <c r="R16055" s="577"/>
      <c r="S16055" s="577"/>
    </row>
    <row r="16056" spans="3:19">
      <c r="C16056" s="577"/>
      <c r="R16056" s="577"/>
      <c r="S16056" s="577"/>
    </row>
    <row r="16057" spans="3:19">
      <c r="C16057" s="577"/>
      <c r="R16057" s="577"/>
      <c r="S16057" s="577"/>
    </row>
    <row r="16058" spans="3:19">
      <c r="C16058" s="577"/>
      <c r="R16058" s="577"/>
      <c r="S16058" s="577"/>
    </row>
    <row r="16059" spans="3:19">
      <c r="C16059" s="577"/>
      <c r="R16059" s="577"/>
      <c r="S16059" s="577"/>
    </row>
    <row r="16060" spans="3:19">
      <c r="C16060" s="577"/>
      <c r="R16060" s="577"/>
      <c r="S16060" s="577"/>
    </row>
    <row r="16061" spans="3:19">
      <c r="C16061" s="577"/>
      <c r="R16061" s="577"/>
      <c r="S16061" s="577"/>
    </row>
    <row r="16062" spans="3:19">
      <c r="C16062" s="577"/>
      <c r="R16062" s="577"/>
      <c r="S16062" s="577"/>
    </row>
    <row r="16063" spans="3:19">
      <c r="C16063" s="577"/>
      <c r="R16063" s="577"/>
      <c r="S16063" s="577"/>
    </row>
    <row r="16064" spans="3:19">
      <c r="C16064" s="577"/>
      <c r="R16064" s="577"/>
      <c r="S16064" s="577"/>
    </row>
    <row r="16065" spans="3:19">
      <c r="C16065" s="577"/>
      <c r="R16065" s="577"/>
      <c r="S16065" s="577"/>
    </row>
    <row r="16066" spans="3:19">
      <c r="C16066" s="577"/>
      <c r="R16066" s="577"/>
      <c r="S16066" s="577"/>
    </row>
    <row r="16067" spans="3:19">
      <c r="C16067" s="577"/>
      <c r="R16067" s="577"/>
      <c r="S16067" s="577"/>
    </row>
    <row r="16068" spans="3:19">
      <c r="C16068" s="577"/>
      <c r="R16068" s="577"/>
      <c r="S16068" s="577"/>
    </row>
    <row r="16069" spans="3:19">
      <c r="C16069" s="577"/>
      <c r="R16069" s="577"/>
      <c r="S16069" s="577"/>
    </row>
    <row r="16070" spans="3:19">
      <c r="C16070" s="577"/>
      <c r="R16070" s="577"/>
      <c r="S16070" s="577"/>
    </row>
    <row r="16071" spans="3:19">
      <c r="C16071" s="577"/>
      <c r="R16071" s="577"/>
      <c r="S16071" s="577"/>
    </row>
    <row r="16072" spans="3:19">
      <c r="C16072" s="577"/>
      <c r="R16072" s="577"/>
      <c r="S16072" s="577"/>
    </row>
    <row r="16073" spans="3:19">
      <c r="C16073" s="577"/>
      <c r="R16073" s="577"/>
      <c r="S16073" s="577"/>
    </row>
    <row r="16074" spans="3:19">
      <c r="C16074" s="577"/>
      <c r="R16074" s="577"/>
      <c r="S16074" s="577"/>
    </row>
    <row r="16075" spans="3:19">
      <c r="C16075" s="577"/>
      <c r="R16075" s="577"/>
      <c r="S16075" s="577"/>
    </row>
    <row r="16076" spans="3:19">
      <c r="C16076" s="577"/>
      <c r="R16076" s="577"/>
      <c r="S16076" s="577"/>
    </row>
    <row r="16077" spans="3:19">
      <c r="C16077" s="577"/>
      <c r="R16077" s="577"/>
      <c r="S16077" s="577"/>
    </row>
    <row r="16078" spans="3:19">
      <c r="C16078" s="577"/>
      <c r="R16078" s="577"/>
      <c r="S16078" s="577"/>
    </row>
    <row r="16079" spans="3:19">
      <c r="C16079" s="577"/>
      <c r="R16079" s="577"/>
      <c r="S16079" s="577"/>
    </row>
    <row r="16080" spans="3:19">
      <c r="C16080" s="577"/>
      <c r="R16080" s="577"/>
      <c r="S16080" s="577"/>
    </row>
    <row r="16081" spans="3:19">
      <c r="C16081" s="577"/>
      <c r="R16081" s="577"/>
      <c r="S16081" s="577"/>
    </row>
    <row r="16082" spans="3:19">
      <c r="C16082" s="577"/>
      <c r="R16082" s="577"/>
      <c r="S16082" s="577"/>
    </row>
    <row r="16083" spans="3:19">
      <c r="C16083" s="577"/>
      <c r="R16083" s="577"/>
      <c r="S16083" s="577"/>
    </row>
    <row r="16084" spans="3:19">
      <c r="C16084" s="577"/>
      <c r="R16084" s="577"/>
      <c r="S16084" s="577"/>
    </row>
    <row r="16085" spans="3:19">
      <c r="C16085" s="577"/>
      <c r="R16085" s="577"/>
      <c r="S16085" s="577"/>
    </row>
    <row r="16086" spans="3:19">
      <c r="C16086" s="577"/>
      <c r="R16086" s="577"/>
      <c r="S16086" s="577"/>
    </row>
    <row r="16087" spans="3:19">
      <c r="C16087" s="577"/>
      <c r="R16087" s="577"/>
      <c r="S16087" s="577"/>
    </row>
    <row r="16088" spans="3:19">
      <c r="C16088" s="577"/>
      <c r="R16088" s="577"/>
      <c r="S16088" s="577"/>
    </row>
    <row r="16089" spans="3:19">
      <c r="C16089" s="577"/>
      <c r="R16089" s="577"/>
      <c r="S16089" s="577"/>
    </row>
    <row r="16090" spans="3:19">
      <c r="C16090" s="577"/>
      <c r="R16090" s="577"/>
      <c r="S16090" s="577"/>
    </row>
    <row r="16091" spans="3:19">
      <c r="C16091" s="577"/>
      <c r="R16091" s="577"/>
      <c r="S16091" s="577"/>
    </row>
    <row r="16092" spans="3:19">
      <c r="C16092" s="577"/>
      <c r="R16092" s="577"/>
      <c r="S16092" s="577"/>
    </row>
    <row r="16093" spans="3:19">
      <c r="C16093" s="577"/>
      <c r="R16093" s="577"/>
      <c r="S16093" s="577"/>
    </row>
    <row r="16094" spans="3:19">
      <c r="C16094" s="577"/>
      <c r="R16094" s="577"/>
      <c r="S16094" s="577"/>
    </row>
    <row r="16095" spans="3:19">
      <c r="C16095" s="577"/>
      <c r="R16095" s="577"/>
      <c r="S16095" s="577"/>
    </row>
    <row r="16096" spans="3:19">
      <c r="C16096" s="577"/>
      <c r="R16096" s="577"/>
      <c r="S16096" s="577"/>
    </row>
    <row r="16097" spans="3:19">
      <c r="C16097" s="577"/>
      <c r="R16097" s="577"/>
      <c r="S16097" s="577"/>
    </row>
    <row r="16098" spans="3:19">
      <c r="C16098" s="577"/>
      <c r="R16098" s="577"/>
      <c r="S16098" s="577"/>
    </row>
    <row r="16099" spans="3:19">
      <c r="C16099" s="577"/>
      <c r="R16099" s="577"/>
      <c r="S16099" s="577"/>
    </row>
    <row r="16100" spans="3:19">
      <c r="C16100" s="577"/>
      <c r="R16100" s="577"/>
      <c r="S16100" s="577"/>
    </row>
    <row r="16101" spans="3:19">
      <c r="C16101" s="577"/>
      <c r="R16101" s="577"/>
      <c r="S16101" s="577"/>
    </row>
    <row r="16102" spans="3:19">
      <c r="C16102" s="577"/>
      <c r="R16102" s="577"/>
      <c r="S16102" s="577"/>
    </row>
    <row r="16103" spans="3:19">
      <c r="C16103" s="577"/>
      <c r="R16103" s="577"/>
      <c r="S16103" s="577"/>
    </row>
    <row r="16104" spans="3:19">
      <c r="C16104" s="577"/>
      <c r="R16104" s="577"/>
      <c r="S16104" s="577"/>
    </row>
    <row r="16105" spans="3:19">
      <c r="C16105" s="577"/>
      <c r="R16105" s="577"/>
      <c r="S16105" s="577"/>
    </row>
    <row r="16106" spans="3:19">
      <c r="C16106" s="577"/>
      <c r="R16106" s="577"/>
      <c r="S16106" s="577"/>
    </row>
    <row r="16107" spans="3:19">
      <c r="C16107" s="577"/>
      <c r="R16107" s="577"/>
      <c r="S16107" s="577"/>
    </row>
    <row r="16108" spans="3:19">
      <c r="C16108" s="577"/>
      <c r="R16108" s="577"/>
      <c r="S16108" s="577"/>
    </row>
    <row r="16109" spans="3:19">
      <c r="C16109" s="577"/>
      <c r="R16109" s="577"/>
      <c r="S16109" s="577"/>
    </row>
    <row r="16110" spans="3:19">
      <c r="C16110" s="577"/>
      <c r="R16110" s="577"/>
      <c r="S16110" s="577"/>
    </row>
    <row r="16111" spans="3:19">
      <c r="C16111" s="577"/>
      <c r="R16111" s="577"/>
      <c r="S16111" s="577"/>
    </row>
    <row r="16112" spans="3:19">
      <c r="C16112" s="577"/>
      <c r="R16112" s="577"/>
      <c r="S16112" s="577"/>
    </row>
    <row r="16113" spans="3:19">
      <c r="C16113" s="577"/>
      <c r="R16113" s="577"/>
      <c r="S16113" s="577"/>
    </row>
    <row r="16114" spans="3:19">
      <c r="C16114" s="577"/>
      <c r="R16114" s="577"/>
      <c r="S16114" s="577"/>
    </row>
    <row r="16115" spans="3:19">
      <c r="C16115" s="577"/>
      <c r="R16115" s="577"/>
      <c r="S16115" s="577"/>
    </row>
    <row r="16116" spans="3:19">
      <c r="C16116" s="577"/>
      <c r="R16116" s="577"/>
      <c r="S16116" s="577"/>
    </row>
    <row r="16117" spans="3:19">
      <c r="C16117" s="577"/>
      <c r="R16117" s="577"/>
      <c r="S16117" s="577"/>
    </row>
    <row r="16118" spans="3:19">
      <c r="C16118" s="577"/>
      <c r="R16118" s="577"/>
      <c r="S16118" s="577"/>
    </row>
    <row r="16119" spans="3:19">
      <c r="C16119" s="577"/>
      <c r="R16119" s="577"/>
      <c r="S16119" s="577"/>
    </row>
    <row r="16120" spans="3:19">
      <c r="C16120" s="577"/>
      <c r="R16120" s="577"/>
      <c r="S16120" s="577"/>
    </row>
    <row r="16121" spans="3:19">
      <c r="C16121" s="577"/>
      <c r="R16121" s="577"/>
      <c r="S16121" s="577"/>
    </row>
    <row r="16122" spans="3:19">
      <c r="C16122" s="577"/>
      <c r="R16122" s="577"/>
      <c r="S16122" s="577"/>
    </row>
    <row r="16123" spans="3:19">
      <c r="C16123" s="577"/>
      <c r="R16123" s="577"/>
      <c r="S16123" s="577"/>
    </row>
    <row r="16124" spans="3:19">
      <c r="C16124" s="577"/>
      <c r="R16124" s="577"/>
      <c r="S16124" s="577"/>
    </row>
    <row r="16125" spans="3:19">
      <c r="C16125" s="577"/>
      <c r="R16125" s="577"/>
      <c r="S16125" s="577"/>
    </row>
    <row r="16126" spans="3:19">
      <c r="C16126" s="577"/>
      <c r="R16126" s="577"/>
      <c r="S16126" s="577"/>
    </row>
    <row r="16127" spans="3:19">
      <c r="C16127" s="577"/>
      <c r="R16127" s="577"/>
      <c r="S16127" s="577"/>
    </row>
    <row r="16128" spans="3:19">
      <c r="C16128" s="577"/>
      <c r="R16128" s="577"/>
      <c r="S16128" s="577"/>
    </row>
    <row r="16129" spans="3:19">
      <c r="C16129" s="577"/>
      <c r="R16129" s="577"/>
      <c r="S16129" s="577"/>
    </row>
    <row r="16130" spans="3:19">
      <c r="C16130" s="577"/>
      <c r="R16130" s="577"/>
      <c r="S16130" s="577"/>
    </row>
    <row r="16131" spans="3:19">
      <c r="C16131" s="577"/>
      <c r="R16131" s="577"/>
      <c r="S16131" s="577"/>
    </row>
    <row r="16132" spans="3:19">
      <c r="C16132" s="577"/>
      <c r="R16132" s="577"/>
      <c r="S16132" s="577"/>
    </row>
    <row r="16133" spans="3:19">
      <c r="C16133" s="577"/>
      <c r="R16133" s="577"/>
      <c r="S16133" s="577"/>
    </row>
    <row r="16134" spans="3:19">
      <c r="C16134" s="577"/>
      <c r="R16134" s="577"/>
      <c r="S16134" s="577"/>
    </row>
    <row r="16135" spans="3:19">
      <c r="C16135" s="577"/>
      <c r="R16135" s="577"/>
      <c r="S16135" s="577"/>
    </row>
    <row r="16136" spans="3:19">
      <c r="C16136" s="577"/>
      <c r="R16136" s="577"/>
      <c r="S16136" s="577"/>
    </row>
    <row r="16137" spans="3:19">
      <c r="C16137" s="577"/>
      <c r="R16137" s="577"/>
      <c r="S16137" s="577"/>
    </row>
    <row r="16138" spans="3:19">
      <c r="C16138" s="577"/>
      <c r="R16138" s="577"/>
      <c r="S16138" s="577"/>
    </row>
    <row r="16139" spans="3:19">
      <c r="C16139" s="577"/>
      <c r="R16139" s="577"/>
      <c r="S16139" s="577"/>
    </row>
    <row r="16140" spans="3:19">
      <c r="C16140" s="577"/>
      <c r="R16140" s="577"/>
      <c r="S16140" s="577"/>
    </row>
    <row r="16141" spans="3:19">
      <c r="C16141" s="577"/>
      <c r="R16141" s="577"/>
      <c r="S16141" s="577"/>
    </row>
    <row r="16142" spans="3:19">
      <c r="C16142" s="577"/>
      <c r="R16142" s="577"/>
      <c r="S16142" s="577"/>
    </row>
    <row r="16143" spans="3:19">
      <c r="C16143" s="577"/>
      <c r="R16143" s="577"/>
      <c r="S16143" s="577"/>
    </row>
    <row r="16144" spans="3:19">
      <c r="C16144" s="577"/>
      <c r="R16144" s="577"/>
      <c r="S16144" s="577"/>
    </row>
    <row r="16145" spans="3:19">
      <c r="C16145" s="577"/>
      <c r="R16145" s="577"/>
      <c r="S16145" s="577"/>
    </row>
    <row r="16146" spans="3:19">
      <c r="C16146" s="577"/>
      <c r="R16146" s="577"/>
      <c r="S16146" s="577"/>
    </row>
    <row r="16147" spans="3:19">
      <c r="C16147" s="577"/>
      <c r="R16147" s="577"/>
      <c r="S16147" s="577"/>
    </row>
    <row r="16148" spans="3:19">
      <c r="C16148" s="577"/>
      <c r="R16148" s="577"/>
      <c r="S16148" s="577"/>
    </row>
    <row r="16149" spans="3:19">
      <c r="C16149" s="577"/>
      <c r="R16149" s="577"/>
      <c r="S16149" s="577"/>
    </row>
    <row r="16150" spans="3:19">
      <c r="C16150" s="577"/>
      <c r="R16150" s="577"/>
      <c r="S16150" s="577"/>
    </row>
    <row r="16151" spans="3:19">
      <c r="C16151" s="577"/>
      <c r="R16151" s="577"/>
      <c r="S16151" s="577"/>
    </row>
    <row r="16152" spans="3:19">
      <c r="C16152" s="577"/>
      <c r="R16152" s="577"/>
      <c r="S16152" s="577"/>
    </row>
    <row r="16153" spans="3:19">
      <c r="C16153" s="577"/>
      <c r="R16153" s="577"/>
      <c r="S16153" s="577"/>
    </row>
    <row r="16154" spans="3:19">
      <c r="C16154" s="577"/>
      <c r="R16154" s="577"/>
      <c r="S16154" s="577"/>
    </row>
    <row r="16155" spans="3:19">
      <c r="C16155" s="577"/>
      <c r="R16155" s="577"/>
      <c r="S16155" s="577"/>
    </row>
    <row r="16156" spans="3:19">
      <c r="C16156" s="577"/>
      <c r="R16156" s="577"/>
      <c r="S16156" s="577"/>
    </row>
    <row r="16157" spans="3:19">
      <c r="C16157" s="577"/>
      <c r="R16157" s="577"/>
      <c r="S16157" s="577"/>
    </row>
    <row r="16158" spans="3:19">
      <c r="C16158" s="577"/>
      <c r="R16158" s="577"/>
      <c r="S16158" s="577"/>
    </row>
    <row r="16159" spans="3:19">
      <c r="C16159" s="577"/>
      <c r="R16159" s="577"/>
      <c r="S16159" s="577"/>
    </row>
    <row r="16160" spans="3:19">
      <c r="C16160" s="577"/>
      <c r="R16160" s="577"/>
      <c r="S16160" s="577"/>
    </row>
    <row r="16161" spans="3:19">
      <c r="C16161" s="577"/>
      <c r="R16161" s="577"/>
      <c r="S16161" s="577"/>
    </row>
    <row r="16162" spans="3:19">
      <c r="C16162" s="577"/>
      <c r="R16162" s="577"/>
      <c r="S16162" s="577"/>
    </row>
    <row r="16163" spans="3:19">
      <c r="C16163" s="577"/>
      <c r="R16163" s="577"/>
      <c r="S16163" s="577"/>
    </row>
    <row r="16164" spans="3:19">
      <c r="C16164" s="577"/>
      <c r="R16164" s="577"/>
      <c r="S16164" s="577"/>
    </row>
    <row r="16165" spans="3:19">
      <c r="C16165" s="577"/>
      <c r="R16165" s="577"/>
      <c r="S16165" s="577"/>
    </row>
    <row r="16166" spans="3:19">
      <c r="C16166" s="577"/>
      <c r="R16166" s="577"/>
      <c r="S16166" s="577"/>
    </row>
    <row r="16167" spans="3:19">
      <c r="C16167" s="577"/>
      <c r="R16167" s="577"/>
      <c r="S16167" s="577"/>
    </row>
    <row r="16168" spans="3:19">
      <c r="C16168" s="577"/>
      <c r="R16168" s="577"/>
      <c r="S16168" s="577"/>
    </row>
    <row r="16169" spans="3:19">
      <c r="C16169" s="577"/>
      <c r="R16169" s="577"/>
      <c r="S16169" s="577"/>
    </row>
    <row r="16170" spans="3:19">
      <c r="C16170" s="577"/>
      <c r="R16170" s="577"/>
      <c r="S16170" s="577"/>
    </row>
    <row r="16171" spans="3:19">
      <c r="C16171" s="577"/>
      <c r="R16171" s="577"/>
      <c r="S16171" s="577"/>
    </row>
    <row r="16172" spans="3:19">
      <c r="C16172" s="577"/>
      <c r="R16172" s="577"/>
      <c r="S16172" s="577"/>
    </row>
    <row r="16173" spans="3:19">
      <c r="C16173" s="577"/>
      <c r="R16173" s="577"/>
      <c r="S16173" s="577"/>
    </row>
    <row r="16174" spans="3:19">
      <c r="C16174" s="577"/>
      <c r="R16174" s="577"/>
      <c r="S16174" s="577"/>
    </row>
    <row r="16175" spans="3:19">
      <c r="C16175" s="577"/>
      <c r="R16175" s="577"/>
      <c r="S16175" s="577"/>
    </row>
    <row r="16176" spans="3:19">
      <c r="C16176" s="577"/>
      <c r="R16176" s="577"/>
      <c r="S16176" s="577"/>
    </row>
    <row r="16177" spans="3:19">
      <c r="C16177" s="577"/>
      <c r="R16177" s="577"/>
      <c r="S16177" s="577"/>
    </row>
    <row r="16178" spans="3:19">
      <c r="C16178" s="577"/>
      <c r="R16178" s="577"/>
      <c r="S16178" s="577"/>
    </row>
    <row r="16179" spans="3:19">
      <c r="C16179" s="577"/>
      <c r="R16179" s="577"/>
      <c r="S16179" s="577"/>
    </row>
    <row r="16180" spans="3:19">
      <c r="C16180" s="577"/>
      <c r="R16180" s="577"/>
      <c r="S16180" s="577"/>
    </row>
    <row r="16181" spans="3:19">
      <c r="C16181" s="577"/>
      <c r="R16181" s="577"/>
      <c r="S16181" s="577"/>
    </row>
    <row r="16182" spans="3:19">
      <c r="C16182" s="577"/>
      <c r="R16182" s="577"/>
      <c r="S16182" s="577"/>
    </row>
    <row r="16183" spans="3:19">
      <c r="C16183" s="577"/>
      <c r="R16183" s="577"/>
      <c r="S16183" s="577"/>
    </row>
    <row r="16184" spans="3:19">
      <c r="C16184" s="577"/>
      <c r="R16184" s="577"/>
      <c r="S16184" s="577"/>
    </row>
    <row r="16185" spans="3:19">
      <c r="C16185" s="577"/>
      <c r="R16185" s="577"/>
      <c r="S16185" s="577"/>
    </row>
    <row r="16186" spans="3:19">
      <c r="C16186" s="577"/>
      <c r="R16186" s="577"/>
      <c r="S16186" s="577"/>
    </row>
    <row r="16187" spans="3:19">
      <c r="C16187" s="577"/>
      <c r="R16187" s="577"/>
      <c r="S16187" s="577"/>
    </row>
    <row r="16188" spans="3:19">
      <c r="C16188" s="577"/>
      <c r="R16188" s="577"/>
      <c r="S16188" s="577"/>
    </row>
    <row r="16189" spans="3:19">
      <c r="C16189" s="577"/>
      <c r="R16189" s="577"/>
      <c r="S16189" s="577"/>
    </row>
    <row r="16190" spans="3:19">
      <c r="C16190" s="577"/>
      <c r="R16190" s="577"/>
      <c r="S16190" s="577"/>
    </row>
    <row r="16191" spans="3:19">
      <c r="C16191" s="577"/>
      <c r="R16191" s="577"/>
      <c r="S16191" s="577"/>
    </row>
    <row r="16192" spans="3:19">
      <c r="C16192" s="577"/>
      <c r="R16192" s="577"/>
      <c r="S16192" s="577"/>
    </row>
    <row r="16193" spans="3:19">
      <c r="C16193" s="577"/>
      <c r="R16193" s="577"/>
      <c r="S16193" s="577"/>
    </row>
    <row r="16194" spans="3:19">
      <c r="C16194" s="577"/>
      <c r="R16194" s="577"/>
      <c r="S16194" s="577"/>
    </row>
    <row r="16195" spans="3:19">
      <c r="C16195" s="577"/>
      <c r="R16195" s="577"/>
      <c r="S16195" s="577"/>
    </row>
    <row r="16196" spans="3:19">
      <c r="C16196" s="577"/>
      <c r="R16196" s="577"/>
      <c r="S16196" s="577"/>
    </row>
    <row r="16197" spans="3:19">
      <c r="C16197" s="577"/>
      <c r="R16197" s="577"/>
      <c r="S16197" s="577"/>
    </row>
    <row r="16198" spans="3:19">
      <c r="C16198" s="577"/>
      <c r="R16198" s="577"/>
      <c r="S16198" s="577"/>
    </row>
    <row r="16199" spans="3:19">
      <c r="C16199" s="577"/>
      <c r="R16199" s="577"/>
      <c r="S16199" s="577"/>
    </row>
    <row r="16200" spans="3:19">
      <c r="C16200" s="577"/>
      <c r="R16200" s="577"/>
      <c r="S16200" s="577"/>
    </row>
    <row r="16201" spans="3:19">
      <c r="C16201" s="577"/>
      <c r="R16201" s="577"/>
      <c r="S16201" s="577"/>
    </row>
    <row r="16202" spans="3:19">
      <c r="C16202" s="577"/>
      <c r="R16202" s="577"/>
      <c r="S16202" s="577"/>
    </row>
    <row r="16203" spans="3:19">
      <c r="C16203" s="577"/>
      <c r="R16203" s="577"/>
      <c r="S16203" s="577"/>
    </row>
    <row r="16204" spans="3:19">
      <c r="C16204" s="577"/>
      <c r="R16204" s="577"/>
      <c r="S16204" s="577"/>
    </row>
    <row r="16205" spans="3:19">
      <c r="C16205" s="577"/>
      <c r="R16205" s="577"/>
      <c r="S16205" s="577"/>
    </row>
    <row r="16206" spans="3:19">
      <c r="C16206" s="577"/>
      <c r="R16206" s="577"/>
      <c r="S16206" s="577"/>
    </row>
    <row r="16207" spans="3:19">
      <c r="C16207" s="577"/>
      <c r="R16207" s="577"/>
      <c r="S16207" s="577"/>
    </row>
    <row r="16208" spans="3:19">
      <c r="C16208" s="577"/>
      <c r="R16208" s="577"/>
      <c r="S16208" s="577"/>
    </row>
    <row r="16209" spans="3:19">
      <c r="C16209" s="577"/>
      <c r="R16209" s="577"/>
      <c r="S16209" s="577"/>
    </row>
    <row r="16210" spans="3:19">
      <c r="C16210" s="577"/>
      <c r="R16210" s="577"/>
      <c r="S16210" s="577"/>
    </row>
    <row r="16211" spans="3:19">
      <c r="C16211" s="577"/>
      <c r="R16211" s="577"/>
      <c r="S16211" s="577"/>
    </row>
    <row r="16212" spans="3:19">
      <c r="C16212" s="577"/>
      <c r="R16212" s="577"/>
      <c r="S16212" s="577"/>
    </row>
    <row r="16213" spans="3:19">
      <c r="C16213" s="577"/>
      <c r="R16213" s="577"/>
      <c r="S16213" s="577"/>
    </row>
    <row r="16214" spans="3:19">
      <c r="C16214" s="577"/>
      <c r="R16214" s="577"/>
      <c r="S16214" s="577"/>
    </row>
    <row r="16215" spans="3:19">
      <c r="C16215" s="577"/>
      <c r="R16215" s="577"/>
      <c r="S16215" s="577"/>
    </row>
    <row r="16216" spans="3:19">
      <c r="C16216" s="577"/>
      <c r="R16216" s="577"/>
      <c r="S16216" s="577"/>
    </row>
    <row r="16217" spans="3:19">
      <c r="C16217" s="577"/>
      <c r="R16217" s="577"/>
      <c r="S16217" s="577"/>
    </row>
    <row r="16218" spans="3:19">
      <c r="C16218" s="577"/>
      <c r="R16218" s="577"/>
      <c r="S16218" s="577"/>
    </row>
    <row r="16219" spans="3:19">
      <c r="C16219" s="577"/>
      <c r="R16219" s="577"/>
      <c r="S16219" s="577"/>
    </row>
    <row r="16220" spans="3:19">
      <c r="C16220" s="577"/>
      <c r="R16220" s="577"/>
      <c r="S16220" s="577"/>
    </row>
    <row r="16221" spans="3:19">
      <c r="C16221" s="577"/>
      <c r="R16221" s="577"/>
      <c r="S16221" s="577"/>
    </row>
    <row r="16222" spans="3:19">
      <c r="C16222" s="577"/>
      <c r="R16222" s="577"/>
      <c r="S16222" s="577"/>
    </row>
    <row r="16223" spans="3:19">
      <c r="C16223" s="577"/>
      <c r="R16223" s="577"/>
      <c r="S16223" s="577"/>
    </row>
    <row r="16224" spans="3:19">
      <c r="C16224" s="577"/>
      <c r="R16224" s="577"/>
      <c r="S16224" s="577"/>
    </row>
    <row r="16225" spans="3:19">
      <c r="C16225" s="577"/>
      <c r="R16225" s="577"/>
      <c r="S16225" s="577"/>
    </row>
    <row r="16226" spans="3:19">
      <c r="C16226" s="577"/>
      <c r="R16226" s="577"/>
      <c r="S16226" s="577"/>
    </row>
    <row r="16227" spans="3:19">
      <c r="C16227" s="577"/>
      <c r="R16227" s="577"/>
      <c r="S16227" s="577"/>
    </row>
    <row r="16228" spans="3:19">
      <c r="C16228" s="577"/>
      <c r="R16228" s="577"/>
      <c r="S16228" s="577"/>
    </row>
    <row r="16229" spans="3:19">
      <c r="C16229" s="577"/>
      <c r="R16229" s="577"/>
      <c r="S16229" s="577"/>
    </row>
    <row r="16230" spans="3:19">
      <c r="C16230" s="577"/>
      <c r="R16230" s="577"/>
      <c r="S16230" s="577"/>
    </row>
    <row r="16231" spans="3:19">
      <c r="C16231" s="577"/>
      <c r="R16231" s="577"/>
      <c r="S16231" s="577"/>
    </row>
    <row r="16232" spans="3:19">
      <c r="C16232" s="577"/>
      <c r="R16232" s="577"/>
      <c r="S16232" s="577"/>
    </row>
    <row r="16233" spans="3:19">
      <c r="C16233" s="577"/>
      <c r="R16233" s="577"/>
      <c r="S16233" s="577"/>
    </row>
    <row r="16234" spans="3:19">
      <c r="C16234" s="577"/>
      <c r="R16234" s="577"/>
      <c r="S16234" s="577"/>
    </row>
    <row r="16235" spans="3:19">
      <c r="C16235" s="577"/>
      <c r="R16235" s="577"/>
      <c r="S16235" s="577"/>
    </row>
    <row r="16236" spans="3:19">
      <c r="C16236" s="577"/>
      <c r="R16236" s="577"/>
      <c r="S16236" s="577"/>
    </row>
    <row r="16237" spans="3:19">
      <c r="C16237" s="577"/>
      <c r="R16237" s="577"/>
      <c r="S16237" s="577"/>
    </row>
    <row r="16238" spans="3:19">
      <c r="C16238" s="577"/>
      <c r="R16238" s="577"/>
      <c r="S16238" s="577"/>
    </row>
    <row r="16239" spans="3:19">
      <c r="C16239" s="577"/>
      <c r="R16239" s="577"/>
      <c r="S16239" s="577"/>
    </row>
    <row r="16240" spans="3:19">
      <c r="C16240" s="577"/>
      <c r="R16240" s="577"/>
      <c r="S16240" s="577"/>
    </row>
    <row r="16241" spans="3:19">
      <c r="C16241" s="577"/>
      <c r="R16241" s="577"/>
      <c r="S16241" s="577"/>
    </row>
    <row r="16242" spans="3:19">
      <c r="C16242" s="577"/>
      <c r="R16242" s="577"/>
      <c r="S16242" s="577"/>
    </row>
    <row r="16243" spans="3:19">
      <c r="C16243" s="577"/>
      <c r="R16243" s="577"/>
      <c r="S16243" s="577"/>
    </row>
    <row r="16244" spans="3:19">
      <c r="C16244" s="577"/>
      <c r="R16244" s="577"/>
      <c r="S16244" s="577"/>
    </row>
    <row r="16245" spans="3:19">
      <c r="C16245" s="577"/>
      <c r="R16245" s="577"/>
      <c r="S16245" s="577"/>
    </row>
    <row r="16246" spans="3:19">
      <c r="C16246" s="577"/>
      <c r="R16246" s="577"/>
      <c r="S16246" s="577"/>
    </row>
    <row r="16247" spans="3:19">
      <c r="C16247" s="577"/>
      <c r="R16247" s="577"/>
      <c r="S16247" s="577"/>
    </row>
    <row r="16248" spans="3:19">
      <c r="C16248" s="577"/>
      <c r="R16248" s="577"/>
      <c r="S16248" s="577"/>
    </row>
    <row r="16249" spans="3:19">
      <c r="C16249" s="577"/>
      <c r="R16249" s="577"/>
      <c r="S16249" s="577"/>
    </row>
    <row r="16250" spans="3:19">
      <c r="C16250" s="577"/>
      <c r="R16250" s="577"/>
      <c r="S16250" s="577"/>
    </row>
    <row r="16251" spans="3:19">
      <c r="C16251" s="577"/>
      <c r="R16251" s="577"/>
      <c r="S16251" s="577"/>
    </row>
    <row r="16252" spans="3:19">
      <c r="C16252" s="577"/>
      <c r="R16252" s="577"/>
      <c r="S16252" s="577"/>
    </row>
    <row r="16253" spans="3:19">
      <c r="C16253" s="577"/>
      <c r="R16253" s="577"/>
      <c r="S16253" s="577"/>
    </row>
    <row r="16254" spans="3:19">
      <c r="C16254" s="577"/>
      <c r="R16254" s="577"/>
      <c r="S16254" s="577"/>
    </row>
    <row r="16255" spans="3:19">
      <c r="C16255" s="577"/>
      <c r="R16255" s="577"/>
      <c r="S16255" s="577"/>
    </row>
    <row r="16256" spans="3:19">
      <c r="C16256" s="577"/>
      <c r="R16256" s="577"/>
      <c r="S16256" s="577"/>
    </row>
    <row r="16257" spans="3:19">
      <c r="C16257" s="577"/>
      <c r="R16257" s="577"/>
      <c r="S16257" s="577"/>
    </row>
    <row r="16258" spans="3:19">
      <c r="C16258" s="577"/>
      <c r="R16258" s="577"/>
      <c r="S16258" s="577"/>
    </row>
    <row r="16259" spans="3:19">
      <c r="C16259" s="577"/>
      <c r="R16259" s="577"/>
      <c r="S16259" s="577"/>
    </row>
    <row r="16260" spans="3:19">
      <c r="C16260" s="577"/>
      <c r="R16260" s="577"/>
      <c r="S16260" s="577"/>
    </row>
    <row r="16261" spans="3:19">
      <c r="C16261" s="577"/>
      <c r="R16261" s="577"/>
      <c r="S16261" s="577"/>
    </row>
    <row r="16262" spans="3:19">
      <c r="C16262" s="577"/>
      <c r="R16262" s="577"/>
      <c r="S16262" s="577"/>
    </row>
    <row r="16263" spans="3:19">
      <c r="C16263" s="577"/>
      <c r="R16263" s="577"/>
      <c r="S16263" s="577"/>
    </row>
    <row r="16264" spans="3:19">
      <c r="C16264" s="577"/>
      <c r="R16264" s="577"/>
      <c r="S16264" s="577"/>
    </row>
    <row r="16265" spans="3:19">
      <c r="C16265" s="577"/>
      <c r="R16265" s="577"/>
      <c r="S16265" s="577"/>
    </row>
    <row r="16266" spans="3:19">
      <c r="C16266" s="577"/>
      <c r="R16266" s="577"/>
      <c r="S16266" s="577"/>
    </row>
    <row r="16267" spans="3:19">
      <c r="C16267" s="577"/>
      <c r="R16267" s="577"/>
      <c r="S16267" s="577"/>
    </row>
    <row r="16268" spans="3:19">
      <c r="C16268" s="577"/>
      <c r="R16268" s="577"/>
      <c r="S16268" s="577"/>
    </row>
    <row r="16269" spans="3:19">
      <c r="C16269" s="577"/>
      <c r="R16269" s="577"/>
      <c r="S16269" s="577"/>
    </row>
    <row r="16270" spans="3:19">
      <c r="C16270" s="577"/>
      <c r="R16270" s="577"/>
      <c r="S16270" s="577"/>
    </row>
    <row r="16271" spans="3:19">
      <c r="C16271" s="577"/>
      <c r="R16271" s="577"/>
      <c r="S16271" s="577"/>
    </row>
    <row r="16272" spans="3:19">
      <c r="C16272" s="577"/>
      <c r="R16272" s="577"/>
      <c r="S16272" s="577"/>
    </row>
    <row r="16273" spans="3:19">
      <c r="C16273" s="577"/>
      <c r="R16273" s="577"/>
      <c r="S16273" s="577"/>
    </row>
    <row r="16274" spans="3:19">
      <c r="C16274" s="577"/>
      <c r="R16274" s="577"/>
      <c r="S16274" s="577"/>
    </row>
    <row r="16275" spans="3:19">
      <c r="C16275" s="577"/>
      <c r="R16275" s="577"/>
      <c r="S16275" s="577"/>
    </row>
    <row r="16276" spans="3:19">
      <c r="C16276" s="577"/>
      <c r="R16276" s="577"/>
      <c r="S16276" s="577"/>
    </row>
    <row r="16277" spans="3:19">
      <c r="C16277" s="577"/>
      <c r="R16277" s="577"/>
      <c r="S16277" s="577"/>
    </row>
    <row r="16278" spans="3:19">
      <c r="C16278" s="577"/>
      <c r="R16278" s="577"/>
      <c r="S16278" s="577"/>
    </row>
    <row r="16279" spans="3:19">
      <c r="C16279" s="577"/>
      <c r="R16279" s="577"/>
      <c r="S16279" s="577"/>
    </row>
    <row r="16280" spans="3:19">
      <c r="C16280" s="577"/>
      <c r="R16280" s="577"/>
      <c r="S16280" s="577"/>
    </row>
    <row r="16281" spans="3:19">
      <c r="C16281" s="577"/>
      <c r="R16281" s="577"/>
      <c r="S16281" s="577"/>
    </row>
    <row r="16282" spans="3:19">
      <c r="C16282" s="577"/>
      <c r="R16282" s="577"/>
      <c r="S16282" s="577"/>
    </row>
    <row r="16283" spans="3:19">
      <c r="C16283" s="577"/>
      <c r="R16283" s="577"/>
      <c r="S16283" s="577"/>
    </row>
    <row r="16284" spans="3:19">
      <c r="C16284" s="577"/>
      <c r="R16284" s="577"/>
      <c r="S16284" s="577"/>
    </row>
    <row r="16285" spans="3:19">
      <c r="C16285" s="577"/>
      <c r="R16285" s="577"/>
      <c r="S16285" s="577"/>
    </row>
    <row r="16286" spans="3:19">
      <c r="C16286" s="577"/>
      <c r="R16286" s="577"/>
      <c r="S16286" s="577"/>
    </row>
    <row r="16287" spans="3:19">
      <c r="C16287" s="577"/>
      <c r="R16287" s="577"/>
      <c r="S16287" s="577"/>
    </row>
    <row r="16288" spans="3:19">
      <c r="C16288" s="577"/>
      <c r="R16288" s="577"/>
      <c r="S16288" s="577"/>
    </row>
    <row r="16289" spans="3:19">
      <c r="C16289" s="577"/>
      <c r="R16289" s="577"/>
      <c r="S16289" s="577"/>
    </row>
    <row r="16290" spans="3:19">
      <c r="C16290" s="577"/>
      <c r="R16290" s="577"/>
      <c r="S16290" s="577"/>
    </row>
    <row r="16291" spans="3:19">
      <c r="C16291" s="577"/>
      <c r="R16291" s="577"/>
      <c r="S16291" s="577"/>
    </row>
    <row r="16292" spans="3:19">
      <c r="C16292" s="577"/>
      <c r="R16292" s="577"/>
      <c r="S16292" s="577"/>
    </row>
    <row r="16293" spans="3:19">
      <c r="C16293" s="577"/>
      <c r="R16293" s="577"/>
      <c r="S16293" s="577"/>
    </row>
    <row r="16294" spans="3:19">
      <c r="C16294" s="577"/>
      <c r="R16294" s="577"/>
      <c r="S16294" s="577"/>
    </row>
    <row r="16295" spans="3:19">
      <c r="C16295" s="577"/>
      <c r="R16295" s="577"/>
      <c r="S16295" s="577"/>
    </row>
    <row r="16296" spans="3:19">
      <c r="C16296" s="577"/>
      <c r="R16296" s="577"/>
      <c r="S16296" s="577"/>
    </row>
    <row r="16297" spans="3:19">
      <c r="C16297" s="577"/>
      <c r="R16297" s="577"/>
      <c r="S16297" s="577"/>
    </row>
    <row r="16298" spans="3:19">
      <c r="C16298" s="577"/>
      <c r="R16298" s="577"/>
      <c r="S16298" s="577"/>
    </row>
    <row r="16299" spans="3:19">
      <c r="C16299" s="577"/>
      <c r="R16299" s="577"/>
      <c r="S16299" s="577"/>
    </row>
    <row r="16300" spans="3:19">
      <c r="C16300" s="577"/>
      <c r="R16300" s="577"/>
      <c r="S16300" s="577"/>
    </row>
    <row r="16301" spans="3:19">
      <c r="C16301" s="577"/>
      <c r="R16301" s="577"/>
      <c r="S16301" s="577"/>
    </row>
    <row r="16302" spans="3:19">
      <c r="C16302" s="577"/>
      <c r="R16302" s="577"/>
      <c r="S16302" s="577"/>
    </row>
    <row r="16303" spans="3:19">
      <c r="C16303" s="577"/>
      <c r="R16303" s="577"/>
      <c r="S16303" s="577"/>
    </row>
    <row r="16304" spans="3:19">
      <c r="C16304" s="577"/>
      <c r="R16304" s="577"/>
      <c r="S16304" s="577"/>
    </row>
    <row r="16305" spans="3:19">
      <c r="C16305" s="577"/>
      <c r="R16305" s="577"/>
      <c r="S16305" s="577"/>
    </row>
    <row r="16306" spans="3:19">
      <c r="C16306" s="577"/>
      <c r="R16306" s="577"/>
      <c r="S16306" s="577"/>
    </row>
    <row r="16307" spans="3:19">
      <c r="C16307" s="577"/>
      <c r="R16307" s="577"/>
      <c r="S16307" s="577"/>
    </row>
    <row r="16308" spans="3:19">
      <c r="C16308" s="577"/>
      <c r="R16308" s="577"/>
      <c r="S16308" s="577"/>
    </row>
    <row r="16309" spans="3:19">
      <c r="C16309" s="577"/>
      <c r="R16309" s="577"/>
      <c r="S16309" s="577"/>
    </row>
    <row r="16310" spans="3:19">
      <c r="C16310" s="577"/>
      <c r="R16310" s="577"/>
      <c r="S16310" s="577"/>
    </row>
    <row r="16311" spans="3:19">
      <c r="C16311" s="577"/>
      <c r="R16311" s="577"/>
      <c r="S16311" s="577"/>
    </row>
    <row r="16312" spans="3:19">
      <c r="C16312" s="577"/>
      <c r="R16312" s="577"/>
      <c r="S16312" s="577"/>
    </row>
    <row r="16313" spans="3:19">
      <c r="C16313" s="577"/>
      <c r="R16313" s="577"/>
      <c r="S16313" s="577"/>
    </row>
    <row r="16314" spans="3:19">
      <c r="C16314" s="577"/>
      <c r="R16314" s="577"/>
      <c r="S16314" s="577"/>
    </row>
    <row r="16315" spans="3:19">
      <c r="C16315" s="577"/>
      <c r="R16315" s="577"/>
      <c r="S16315" s="577"/>
    </row>
    <row r="16316" spans="3:19">
      <c r="C16316" s="577"/>
      <c r="R16316" s="577"/>
      <c r="S16316" s="577"/>
    </row>
    <row r="16317" spans="3:19">
      <c r="C16317" s="577"/>
      <c r="R16317" s="577"/>
      <c r="S16317" s="577"/>
    </row>
    <row r="16318" spans="3:19">
      <c r="C16318" s="577"/>
      <c r="R16318" s="577"/>
      <c r="S16318" s="577"/>
    </row>
    <row r="16319" spans="3:19">
      <c r="C16319" s="577"/>
      <c r="R16319" s="577"/>
      <c r="S16319" s="577"/>
    </row>
    <row r="16320" spans="3:19">
      <c r="C16320" s="577"/>
      <c r="R16320" s="577"/>
      <c r="S16320" s="577"/>
    </row>
    <row r="16321" spans="3:19">
      <c r="C16321" s="577"/>
      <c r="R16321" s="577"/>
      <c r="S16321" s="577"/>
    </row>
    <row r="16322" spans="3:19">
      <c r="C16322" s="577"/>
      <c r="R16322" s="577"/>
      <c r="S16322" s="577"/>
    </row>
    <row r="16323" spans="3:19">
      <c r="C16323" s="577"/>
      <c r="R16323" s="577"/>
      <c r="S16323" s="577"/>
    </row>
    <row r="16324" spans="3:19">
      <c r="C16324" s="577"/>
      <c r="R16324" s="577"/>
      <c r="S16324" s="577"/>
    </row>
    <row r="16325" spans="3:19">
      <c r="C16325" s="577"/>
      <c r="R16325" s="577"/>
      <c r="S16325" s="577"/>
    </row>
    <row r="16326" spans="3:19">
      <c r="C16326" s="577"/>
      <c r="R16326" s="577"/>
      <c r="S16326" s="577"/>
    </row>
    <row r="16327" spans="3:19">
      <c r="C16327" s="577"/>
      <c r="R16327" s="577"/>
      <c r="S16327" s="577"/>
    </row>
    <row r="16328" spans="3:19">
      <c r="C16328" s="577"/>
      <c r="R16328" s="577"/>
      <c r="S16328" s="577"/>
    </row>
    <row r="16329" spans="3:19">
      <c r="C16329" s="577"/>
      <c r="R16329" s="577"/>
      <c r="S16329" s="577"/>
    </row>
    <row r="16330" spans="3:19">
      <c r="C16330" s="577"/>
      <c r="R16330" s="577"/>
      <c r="S16330" s="577"/>
    </row>
    <row r="16331" spans="3:19">
      <c r="C16331" s="577"/>
      <c r="R16331" s="577"/>
      <c r="S16331" s="577"/>
    </row>
    <row r="16332" spans="3:19">
      <c r="C16332" s="577"/>
      <c r="R16332" s="577"/>
      <c r="S16332" s="577"/>
    </row>
    <row r="16333" spans="3:19">
      <c r="C16333" s="577"/>
      <c r="R16333" s="577"/>
      <c r="S16333" s="577"/>
    </row>
    <row r="16334" spans="3:19">
      <c r="C16334" s="577"/>
      <c r="R16334" s="577"/>
      <c r="S16334" s="577"/>
    </row>
    <row r="16335" spans="3:19">
      <c r="C16335" s="577"/>
      <c r="R16335" s="577"/>
      <c r="S16335" s="577"/>
    </row>
    <row r="16336" spans="3:19">
      <c r="C16336" s="577"/>
      <c r="R16336" s="577"/>
      <c r="S16336" s="577"/>
    </row>
    <row r="16337" spans="3:19">
      <c r="C16337" s="577"/>
      <c r="R16337" s="577"/>
      <c r="S16337" s="577"/>
    </row>
    <row r="16338" spans="3:19">
      <c r="C16338" s="577"/>
      <c r="R16338" s="577"/>
      <c r="S16338" s="577"/>
    </row>
    <row r="16339" spans="3:19">
      <c r="C16339" s="577"/>
      <c r="R16339" s="577"/>
      <c r="S16339" s="577"/>
    </row>
    <row r="16340" spans="3:19">
      <c r="C16340" s="577"/>
      <c r="R16340" s="577"/>
      <c r="S16340" s="577"/>
    </row>
    <row r="16341" spans="3:19">
      <c r="C16341" s="577"/>
      <c r="R16341" s="577"/>
      <c r="S16341" s="577"/>
    </row>
    <row r="16342" spans="3:19">
      <c r="C16342" s="577"/>
      <c r="R16342" s="577"/>
      <c r="S16342" s="577"/>
    </row>
    <row r="16343" spans="3:19">
      <c r="C16343" s="577"/>
      <c r="R16343" s="577"/>
      <c r="S16343" s="577"/>
    </row>
    <row r="16344" spans="3:19">
      <c r="C16344" s="577"/>
      <c r="R16344" s="577"/>
      <c r="S16344" s="577"/>
    </row>
    <row r="16345" spans="3:19">
      <c r="C16345" s="577"/>
      <c r="R16345" s="577"/>
      <c r="S16345" s="577"/>
    </row>
    <row r="16346" spans="3:19">
      <c r="C16346" s="577"/>
      <c r="R16346" s="577"/>
      <c r="S16346" s="577"/>
    </row>
    <row r="16347" spans="3:19">
      <c r="C16347" s="577"/>
      <c r="R16347" s="577"/>
      <c r="S16347" s="577"/>
    </row>
    <row r="16348" spans="3:19">
      <c r="C16348" s="577"/>
      <c r="R16348" s="577"/>
      <c r="S16348" s="577"/>
    </row>
    <row r="16349" spans="3:19">
      <c r="C16349" s="577"/>
      <c r="R16349" s="577"/>
      <c r="S16349" s="577"/>
    </row>
    <row r="16350" spans="3:19">
      <c r="C16350" s="577"/>
      <c r="R16350" s="577"/>
      <c r="S16350" s="577"/>
    </row>
    <row r="16351" spans="3:19">
      <c r="C16351" s="577"/>
      <c r="R16351" s="577"/>
      <c r="S16351" s="577"/>
    </row>
    <row r="16352" spans="3:19">
      <c r="C16352" s="577"/>
      <c r="R16352" s="577"/>
      <c r="S16352" s="577"/>
    </row>
    <row r="16353" spans="3:19">
      <c r="C16353" s="577"/>
      <c r="R16353" s="577"/>
      <c r="S16353" s="577"/>
    </row>
    <row r="16354" spans="3:19">
      <c r="C16354" s="577"/>
      <c r="R16354" s="577"/>
      <c r="S16354" s="577"/>
    </row>
    <row r="16355" spans="3:19">
      <c r="C16355" s="577"/>
      <c r="R16355" s="577"/>
      <c r="S16355" s="577"/>
    </row>
    <row r="16356" spans="3:19">
      <c r="C16356" s="577"/>
      <c r="R16356" s="577"/>
      <c r="S16356" s="577"/>
    </row>
    <row r="16357" spans="3:19">
      <c r="C16357" s="577"/>
      <c r="R16357" s="577"/>
      <c r="S16357" s="577"/>
    </row>
    <row r="16358" spans="3:19">
      <c r="C16358" s="577"/>
      <c r="R16358" s="577"/>
      <c r="S16358" s="577"/>
    </row>
    <row r="16359" spans="3:19">
      <c r="C16359" s="577"/>
      <c r="R16359" s="577"/>
      <c r="S16359" s="577"/>
    </row>
    <row r="16360" spans="3:19">
      <c r="C16360" s="577"/>
      <c r="R16360" s="577"/>
      <c r="S16360" s="577"/>
    </row>
    <row r="16361" spans="3:19">
      <c r="C16361" s="577"/>
      <c r="R16361" s="577"/>
      <c r="S16361" s="577"/>
    </row>
    <row r="16362" spans="3:19">
      <c r="C16362" s="577"/>
      <c r="R16362" s="577"/>
      <c r="S16362" s="577"/>
    </row>
    <row r="16363" spans="3:19">
      <c r="C16363" s="577"/>
      <c r="R16363" s="577"/>
      <c r="S16363" s="577"/>
    </row>
    <row r="16364" spans="3:19">
      <c r="C16364" s="577"/>
      <c r="R16364" s="577"/>
      <c r="S16364" s="577"/>
    </row>
    <row r="16365" spans="3:19">
      <c r="C16365" s="577"/>
      <c r="R16365" s="577"/>
      <c r="S16365" s="577"/>
    </row>
    <row r="16366" spans="3:19">
      <c r="C16366" s="577"/>
      <c r="R16366" s="577"/>
      <c r="S16366" s="577"/>
    </row>
    <row r="16367" spans="3:19">
      <c r="C16367" s="577"/>
      <c r="R16367" s="577"/>
      <c r="S16367" s="577"/>
    </row>
    <row r="16368" spans="3:19">
      <c r="C16368" s="577"/>
      <c r="R16368" s="577"/>
      <c r="S16368" s="577"/>
    </row>
    <row r="16369" spans="3:19">
      <c r="C16369" s="577"/>
      <c r="R16369" s="577"/>
      <c r="S16369" s="577"/>
    </row>
    <row r="16370" spans="3:19">
      <c r="C16370" s="577"/>
      <c r="R16370" s="577"/>
      <c r="S16370" s="577"/>
    </row>
    <row r="16371" spans="3:19">
      <c r="C16371" s="577"/>
      <c r="R16371" s="577"/>
      <c r="S16371" s="577"/>
    </row>
    <row r="16372" spans="3:19">
      <c r="C16372" s="577"/>
      <c r="R16372" s="577"/>
      <c r="S16372" s="577"/>
    </row>
    <row r="16373" spans="3:19">
      <c r="C16373" s="577"/>
      <c r="R16373" s="577"/>
      <c r="S16373" s="577"/>
    </row>
    <row r="16374" spans="3:19">
      <c r="C16374" s="577"/>
      <c r="R16374" s="577"/>
      <c r="S16374" s="577"/>
    </row>
    <row r="16375" spans="3:19">
      <c r="C16375" s="577"/>
      <c r="R16375" s="577"/>
      <c r="S16375" s="577"/>
    </row>
    <row r="16376" spans="3:19">
      <c r="C16376" s="577"/>
      <c r="R16376" s="577"/>
      <c r="S16376" s="577"/>
    </row>
    <row r="16377" spans="3:19">
      <c r="C16377" s="577"/>
      <c r="R16377" s="577"/>
      <c r="S16377" s="577"/>
    </row>
    <row r="16378" spans="3:19">
      <c r="C16378" s="577"/>
      <c r="R16378" s="577"/>
      <c r="S16378" s="577"/>
    </row>
    <row r="16379" spans="3:19">
      <c r="C16379" s="577"/>
      <c r="R16379" s="577"/>
      <c r="S16379" s="577"/>
    </row>
    <row r="16380" spans="3:19">
      <c r="C16380" s="577"/>
      <c r="R16380" s="577"/>
      <c r="S16380" s="577"/>
    </row>
    <row r="16381" spans="3:19">
      <c r="C16381" s="577"/>
      <c r="R16381" s="577"/>
      <c r="S16381" s="577"/>
    </row>
    <row r="16382" spans="3:19">
      <c r="C16382" s="577"/>
      <c r="R16382" s="577"/>
      <c r="S16382" s="577"/>
    </row>
    <row r="16383" spans="3:19">
      <c r="C16383" s="577"/>
      <c r="R16383" s="577"/>
      <c r="S16383" s="577"/>
    </row>
    <row r="16384" spans="3:19">
      <c r="C16384" s="577"/>
      <c r="R16384" s="577"/>
      <c r="S16384" s="577"/>
    </row>
    <row r="16385" spans="3:19">
      <c r="C16385" s="577"/>
      <c r="R16385" s="577"/>
      <c r="S16385" s="577"/>
    </row>
    <row r="16386" spans="3:19">
      <c r="C16386" s="577"/>
      <c r="R16386" s="577"/>
      <c r="S16386" s="577"/>
    </row>
    <row r="16387" spans="3:19">
      <c r="C16387" s="577"/>
      <c r="R16387" s="577"/>
      <c r="S16387" s="577"/>
    </row>
    <row r="16388" spans="3:19">
      <c r="C16388" s="577"/>
      <c r="R16388" s="577"/>
      <c r="S16388" s="577"/>
    </row>
    <row r="16389" spans="3:19">
      <c r="C16389" s="577"/>
      <c r="R16389" s="577"/>
      <c r="S16389" s="577"/>
    </row>
    <row r="16390" spans="3:19">
      <c r="C16390" s="577"/>
      <c r="R16390" s="577"/>
      <c r="S16390" s="577"/>
    </row>
    <row r="16391" spans="3:19">
      <c r="C16391" s="577"/>
      <c r="R16391" s="577"/>
      <c r="S16391" s="577"/>
    </row>
    <row r="16392" spans="3:19">
      <c r="C16392" s="577"/>
      <c r="R16392" s="577"/>
      <c r="S16392" s="577"/>
    </row>
    <row r="16393" spans="3:19">
      <c r="C16393" s="577"/>
      <c r="R16393" s="577"/>
      <c r="S16393" s="577"/>
    </row>
    <row r="16394" spans="3:19">
      <c r="C16394" s="577"/>
      <c r="R16394" s="577"/>
      <c r="S16394" s="577"/>
    </row>
    <row r="16395" spans="3:19">
      <c r="C16395" s="577"/>
      <c r="R16395" s="577"/>
      <c r="S16395" s="577"/>
    </row>
    <row r="16396" spans="3:19">
      <c r="C16396" s="577"/>
      <c r="R16396" s="577"/>
      <c r="S16396" s="577"/>
    </row>
    <row r="16397" spans="3:19">
      <c r="C16397" s="577"/>
      <c r="R16397" s="577"/>
      <c r="S16397" s="577"/>
    </row>
    <row r="16398" spans="3:19">
      <c r="C16398" s="577"/>
      <c r="R16398" s="577"/>
      <c r="S16398" s="577"/>
    </row>
    <row r="16399" spans="3:19">
      <c r="C16399" s="577"/>
      <c r="R16399" s="577"/>
      <c r="S16399" s="577"/>
    </row>
    <row r="16400" spans="3:19">
      <c r="C16400" s="577"/>
      <c r="R16400" s="577"/>
      <c r="S16400" s="577"/>
    </row>
    <row r="16401" spans="3:19">
      <c r="C16401" s="577"/>
      <c r="R16401" s="577"/>
      <c r="S16401" s="577"/>
    </row>
    <row r="16402" spans="3:19">
      <c r="C16402" s="577"/>
      <c r="R16402" s="577"/>
      <c r="S16402" s="577"/>
    </row>
    <row r="16403" spans="3:19">
      <c r="C16403" s="577"/>
      <c r="R16403" s="577"/>
      <c r="S16403" s="577"/>
    </row>
    <row r="16404" spans="3:19">
      <c r="C16404" s="577"/>
      <c r="R16404" s="577"/>
      <c r="S16404" s="577"/>
    </row>
    <row r="16405" spans="3:19">
      <c r="C16405" s="577"/>
      <c r="R16405" s="577"/>
      <c r="S16405" s="577"/>
    </row>
    <row r="16406" spans="3:19">
      <c r="C16406" s="577"/>
      <c r="R16406" s="577"/>
      <c r="S16406" s="577"/>
    </row>
    <row r="16407" spans="3:19">
      <c r="C16407" s="577"/>
      <c r="R16407" s="577"/>
      <c r="S16407" s="577"/>
    </row>
    <row r="16408" spans="3:19">
      <c r="C16408" s="577"/>
      <c r="R16408" s="577"/>
      <c r="S16408" s="577"/>
    </row>
    <row r="16409" spans="3:19">
      <c r="C16409" s="577"/>
      <c r="R16409" s="577"/>
      <c r="S16409" s="577"/>
    </row>
    <row r="16410" spans="3:19">
      <c r="C16410" s="577"/>
      <c r="R16410" s="577"/>
      <c r="S16410" s="577"/>
    </row>
    <row r="16411" spans="3:19">
      <c r="C16411" s="577"/>
      <c r="R16411" s="577"/>
      <c r="S16411" s="577"/>
    </row>
    <row r="16412" spans="3:19">
      <c r="C16412" s="577"/>
      <c r="R16412" s="577"/>
      <c r="S16412" s="577"/>
    </row>
    <row r="16413" spans="3:19">
      <c r="C16413" s="577"/>
      <c r="R16413" s="577"/>
      <c r="S16413" s="577"/>
    </row>
    <row r="16414" spans="3:19">
      <c r="C16414" s="577"/>
      <c r="R16414" s="577"/>
      <c r="S16414" s="577"/>
    </row>
    <row r="16415" spans="3:19">
      <c r="C16415" s="577"/>
      <c r="R16415" s="577"/>
      <c r="S16415" s="577"/>
    </row>
    <row r="16416" spans="3:19">
      <c r="C16416" s="577"/>
      <c r="R16416" s="577"/>
      <c r="S16416" s="577"/>
    </row>
    <row r="16417" spans="3:19">
      <c r="C16417" s="577"/>
      <c r="R16417" s="577"/>
      <c r="S16417" s="577"/>
    </row>
    <row r="16418" spans="3:19">
      <c r="C16418" s="577"/>
      <c r="R16418" s="577"/>
      <c r="S16418" s="577"/>
    </row>
    <row r="16419" spans="3:19">
      <c r="C16419" s="577"/>
      <c r="R16419" s="577"/>
      <c r="S16419" s="577"/>
    </row>
    <row r="16420" spans="3:19">
      <c r="C16420" s="577"/>
      <c r="R16420" s="577"/>
      <c r="S16420" s="577"/>
    </row>
    <row r="16421" spans="3:19">
      <c r="C16421" s="577"/>
      <c r="R16421" s="577"/>
      <c r="S16421" s="577"/>
    </row>
    <row r="16422" spans="3:19">
      <c r="C16422" s="577"/>
      <c r="R16422" s="577"/>
      <c r="S16422" s="577"/>
    </row>
    <row r="16423" spans="3:19">
      <c r="C16423" s="577"/>
      <c r="R16423" s="577"/>
      <c r="S16423" s="577"/>
    </row>
    <row r="16424" spans="3:19">
      <c r="C16424" s="577"/>
      <c r="R16424" s="577"/>
      <c r="S16424" s="577"/>
    </row>
    <row r="16425" spans="3:19">
      <c r="C16425" s="577"/>
      <c r="R16425" s="577"/>
      <c r="S16425" s="577"/>
    </row>
    <row r="16426" spans="3:19">
      <c r="C16426" s="577"/>
      <c r="R16426" s="577"/>
      <c r="S16426" s="577"/>
    </row>
    <row r="16427" spans="3:19">
      <c r="C16427" s="577"/>
      <c r="R16427" s="577"/>
      <c r="S16427" s="577"/>
    </row>
    <row r="16428" spans="3:19">
      <c r="C16428" s="577"/>
      <c r="R16428" s="577"/>
      <c r="S16428" s="577"/>
    </row>
    <row r="16429" spans="3:19">
      <c r="C16429" s="577"/>
      <c r="R16429" s="577"/>
      <c r="S16429" s="577"/>
    </row>
    <row r="16430" spans="3:19">
      <c r="C16430" s="577"/>
      <c r="R16430" s="577"/>
      <c r="S16430" s="577"/>
    </row>
    <row r="16431" spans="3:19">
      <c r="C16431" s="577"/>
      <c r="R16431" s="577"/>
      <c r="S16431" s="577"/>
    </row>
    <row r="16432" spans="3:19">
      <c r="C16432" s="577"/>
      <c r="R16432" s="577"/>
      <c r="S16432" s="577"/>
    </row>
    <row r="16433" spans="3:19">
      <c r="C16433" s="577"/>
      <c r="R16433" s="577"/>
      <c r="S16433" s="577"/>
    </row>
    <row r="16434" spans="3:19">
      <c r="C16434" s="577"/>
      <c r="R16434" s="577"/>
      <c r="S16434" s="577"/>
    </row>
    <row r="16435" spans="3:19">
      <c r="C16435" s="577"/>
      <c r="R16435" s="577"/>
      <c r="S16435" s="577"/>
    </row>
    <row r="16436" spans="3:19">
      <c r="C16436" s="577"/>
      <c r="R16436" s="577"/>
      <c r="S16436" s="577"/>
    </row>
    <row r="16437" spans="3:19">
      <c r="C16437" s="577"/>
      <c r="R16437" s="577"/>
      <c r="S16437" s="577"/>
    </row>
    <row r="16438" spans="3:19">
      <c r="C16438" s="577"/>
      <c r="R16438" s="577"/>
      <c r="S16438" s="577"/>
    </row>
    <row r="16439" spans="3:19">
      <c r="C16439" s="577"/>
      <c r="R16439" s="577"/>
      <c r="S16439" s="577"/>
    </row>
    <row r="16440" spans="3:19">
      <c r="C16440" s="577"/>
      <c r="R16440" s="577"/>
      <c r="S16440" s="577"/>
    </row>
    <row r="16441" spans="3:19">
      <c r="C16441" s="577"/>
      <c r="R16441" s="577"/>
      <c r="S16441" s="577"/>
    </row>
    <row r="16442" spans="3:19">
      <c r="C16442" s="577"/>
      <c r="R16442" s="577"/>
      <c r="S16442" s="577"/>
    </row>
    <row r="16443" spans="3:19">
      <c r="C16443" s="577"/>
      <c r="R16443" s="577"/>
      <c r="S16443" s="577"/>
    </row>
    <row r="16444" spans="3:19">
      <c r="C16444" s="577"/>
      <c r="R16444" s="577"/>
      <c r="S16444" s="577"/>
    </row>
    <row r="16445" spans="3:19">
      <c r="C16445" s="577"/>
      <c r="R16445" s="577"/>
      <c r="S16445" s="577"/>
    </row>
    <row r="16446" spans="3:19">
      <c r="C16446" s="577"/>
      <c r="R16446" s="577"/>
      <c r="S16446" s="577"/>
    </row>
    <row r="16447" spans="3:19">
      <c r="C16447" s="577"/>
      <c r="R16447" s="577"/>
      <c r="S16447" s="577"/>
    </row>
    <row r="16448" spans="3:19">
      <c r="C16448" s="577"/>
      <c r="R16448" s="577"/>
      <c r="S16448" s="577"/>
    </row>
    <row r="16449" spans="3:19">
      <c r="C16449" s="577"/>
      <c r="R16449" s="577"/>
      <c r="S16449" s="577"/>
    </row>
    <row r="16450" spans="3:19">
      <c r="C16450" s="577"/>
      <c r="R16450" s="577"/>
      <c r="S16450" s="577"/>
    </row>
    <row r="16451" spans="3:19">
      <c r="C16451" s="577"/>
      <c r="R16451" s="577"/>
      <c r="S16451" s="577"/>
    </row>
    <row r="16452" spans="3:19">
      <c r="C16452" s="577"/>
      <c r="R16452" s="577"/>
      <c r="S16452" s="577"/>
    </row>
    <row r="16453" spans="3:19">
      <c r="C16453" s="577"/>
      <c r="R16453" s="577"/>
      <c r="S16453" s="577"/>
    </row>
    <row r="16454" spans="3:19">
      <c r="C16454" s="577"/>
      <c r="R16454" s="577"/>
      <c r="S16454" s="577"/>
    </row>
    <row r="16455" spans="3:19">
      <c r="C16455" s="577"/>
      <c r="R16455" s="577"/>
      <c r="S16455" s="577"/>
    </row>
    <row r="16456" spans="3:19">
      <c r="C16456" s="577"/>
      <c r="R16456" s="577"/>
      <c r="S16456" s="577"/>
    </row>
    <row r="16457" spans="3:19">
      <c r="C16457" s="577"/>
      <c r="R16457" s="577"/>
      <c r="S16457" s="577"/>
    </row>
    <row r="16458" spans="3:19">
      <c r="C16458" s="577"/>
      <c r="R16458" s="577"/>
      <c r="S16458" s="577"/>
    </row>
    <row r="16459" spans="3:19">
      <c r="C16459" s="577"/>
      <c r="R16459" s="577"/>
      <c r="S16459" s="577"/>
    </row>
    <row r="16460" spans="3:19">
      <c r="C16460" s="577"/>
      <c r="R16460" s="577"/>
      <c r="S16460" s="577"/>
    </row>
    <row r="16461" spans="3:19">
      <c r="C16461" s="577"/>
      <c r="R16461" s="577"/>
      <c r="S16461" s="577"/>
    </row>
    <row r="16462" spans="3:19">
      <c r="C16462" s="577"/>
      <c r="R16462" s="577"/>
      <c r="S16462" s="577"/>
    </row>
    <row r="16463" spans="3:19">
      <c r="C16463" s="577"/>
      <c r="R16463" s="577"/>
      <c r="S16463" s="577"/>
    </row>
    <row r="16464" spans="3:19">
      <c r="C16464" s="577"/>
      <c r="R16464" s="577"/>
      <c r="S16464" s="577"/>
    </row>
    <row r="16465" spans="3:19">
      <c r="C16465" s="577"/>
      <c r="R16465" s="577"/>
      <c r="S16465" s="577"/>
    </row>
    <row r="16466" spans="3:19">
      <c r="C16466" s="577"/>
      <c r="R16466" s="577"/>
      <c r="S16466" s="577"/>
    </row>
    <row r="16467" spans="3:19">
      <c r="C16467" s="577"/>
      <c r="R16467" s="577"/>
      <c r="S16467" s="577"/>
    </row>
    <row r="16468" spans="3:19">
      <c r="C16468" s="577"/>
      <c r="R16468" s="577"/>
      <c r="S16468" s="577"/>
    </row>
    <row r="16469" spans="3:19">
      <c r="C16469" s="577"/>
      <c r="R16469" s="577"/>
      <c r="S16469" s="577"/>
    </row>
    <row r="16470" spans="3:19">
      <c r="C16470" s="577"/>
      <c r="R16470" s="577"/>
      <c r="S16470" s="577"/>
    </row>
    <row r="16471" spans="3:19">
      <c r="C16471" s="577"/>
      <c r="R16471" s="577"/>
      <c r="S16471" s="577"/>
    </row>
    <row r="16472" spans="3:19">
      <c r="C16472" s="577"/>
      <c r="R16472" s="577"/>
      <c r="S16472" s="577"/>
    </row>
    <row r="16473" spans="3:19">
      <c r="C16473" s="577"/>
      <c r="R16473" s="577"/>
      <c r="S16473" s="577"/>
    </row>
    <row r="16474" spans="3:19">
      <c r="C16474" s="577"/>
      <c r="R16474" s="577"/>
      <c r="S16474" s="577"/>
    </row>
    <row r="16475" spans="3:19">
      <c r="C16475" s="577"/>
      <c r="R16475" s="577"/>
      <c r="S16475" s="577"/>
    </row>
    <row r="16476" spans="3:19">
      <c r="C16476" s="577"/>
      <c r="R16476" s="577"/>
      <c r="S16476" s="577"/>
    </row>
    <row r="16477" spans="3:19">
      <c r="C16477" s="577"/>
      <c r="R16477" s="577"/>
      <c r="S16477" s="577"/>
    </row>
    <row r="16478" spans="3:19">
      <c r="C16478" s="577"/>
      <c r="R16478" s="577"/>
      <c r="S16478" s="577"/>
    </row>
    <row r="16479" spans="3:19">
      <c r="C16479" s="577"/>
      <c r="R16479" s="577"/>
      <c r="S16479" s="577"/>
    </row>
    <row r="16480" spans="3:19">
      <c r="C16480" s="577"/>
      <c r="R16480" s="577"/>
      <c r="S16480" s="577"/>
    </row>
    <row r="16481" spans="3:19">
      <c r="C16481" s="577"/>
      <c r="R16481" s="577"/>
      <c r="S16481" s="577"/>
    </row>
    <row r="16482" spans="3:19">
      <c r="C16482" s="577"/>
      <c r="R16482" s="577"/>
      <c r="S16482" s="577"/>
    </row>
    <row r="16483" spans="3:19">
      <c r="C16483" s="577"/>
      <c r="R16483" s="577"/>
      <c r="S16483" s="577"/>
    </row>
    <row r="16484" spans="3:19">
      <c r="C16484" s="577"/>
      <c r="R16484" s="577"/>
      <c r="S16484" s="577"/>
    </row>
    <row r="16485" spans="3:19">
      <c r="C16485" s="577"/>
      <c r="R16485" s="577"/>
      <c r="S16485" s="577"/>
    </row>
    <row r="16486" spans="3:19">
      <c r="C16486" s="577"/>
      <c r="R16486" s="577"/>
      <c r="S16486" s="577"/>
    </row>
    <row r="16487" spans="3:19">
      <c r="C16487" s="577"/>
      <c r="R16487" s="577"/>
      <c r="S16487" s="577"/>
    </row>
    <row r="16488" spans="3:19">
      <c r="C16488" s="577"/>
      <c r="R16488" s="577"/>
      <c r="S16488" s="577"/>
    </row>
    <row r="16489" spans="3:19">
      <c r="C16489" s="577"/>
      <c r="R16489" s="577"/>
      <c r="S16489" s="577"/>
    </row>
    <row r="16490" spans="3:19">
      <c r="C16490" s="577"/>
      <c r="R16490" s="577"/>
      <c r="S16490" s="577"/>
    </row>
    <row r="16491" spans="3:19">
      <c r="C16491" s="577"/>
      <c r="R16491" s="577"/>
      <c r="S16491" s="577"/>
    </row>
    <row r="16492" spans="3:19">
      <c r="C16492" s="577"/>
      <c r="R16492" s="577"/>
      <c r="S16492" s="577"/>
    </row>
    <row r="16493" spans="3:19">
      <c r="C16493" s="577"/>
      <c r="R16493" s="577"/>
      <c r="S16493" s="577"/>
    </row>
    <row r="16494" spans="3:19">
      <c r="C16494" s="577"/>
      <c r="R16494" s="577"/>
      <c r="S16494" s="577"/>
    </row>
    <row r="16495" spans="3:19">
      <c r="C16495" s="577"/>
      <c r="R16495" s="577"/>
      <c r="S16495" s="577"/>
    </row>
    <row r="16496" spans="3:19">
      <c r="C16496" s="577"/>
      <c r="R16496" s="577"/>
      <c r="S16496" s="577"/>
    </row>
    <row r="16497" spans="3:19">
      <c r="C16497" s="577"/>
      <c r="R16497" s="577"/>
      <c r="S16497" s="577"/>
    </row>
    <row r="16498" spans="3:19">
      <c r="C16498" s="577"/>
      <c r="R16498" s="577"/>
      <c r="S16498" s="577"/>
    </row>
    <row r="16499" spans="3:19">
      <c r="C16499" s="577"/>
      <c r="R16499" s="577"/>
      <c r="S16499" s="577"/>
    </row>
    <row r="16500" spans="3:19">
      <c r="C16500" s="577"/>
      <c r="R16500" s="577"/>
      <c r="S16500" s="577"/>
    </row>
    <row r="16501" spans="3:19">
      <c r="C16501" s="577"/>
      <c r="R16501" s="577"/>
      <c r="S16501" s="577"/>
    </row>
    <row r="16502" spans="3:19">
      <c r="C16502" s="577"/>
      <c r="R16502" s="577"/>
      <c r="S16502" s="577"/>
    </row>
    <row r="16503" spans="3:19">
      <c r="C16503" s="577"/>
      <c r="R16503" s="577"/>
      <c r="S16503" s="577"/>
    </row>
    <row r="16504" spans="3:19">
      <c r="C16504" s="577"/>
      <c r="R16504" s="577"/>
      <c r="S16504" s="577"/>
    </row>
    <row r="16505" spans="3:19">
      <c r="C16505" s="577"/>
      <c r="R16505" s="577"/>
      <c r="S16505" s="577"/>
    </row>
    <row r="16506" spans="3:19">
      <c r="C16506" s="577"/>
      <c r="R16506" s="577"/>
      <c r="S16506" s="577"/>
    </row>
    <row r="16507" spans="3:19">
      <c r="C16507" s="577"/>
      <c r="R16507" s="577"/>
      <c r="S16507" s="577"/>
    </row>
    <row r="16508" spans="3:19">
      <c r="C16508" s="577"/>
      <c r="R16508" s="577"/>
      <c r="S16508" s="577"/>
    </row>
    <row r="16509" spans="3:19">
      <c r="C16509" s="577"/>
      <c r="R16509" s="577"/>
      <c r="S16509" s="577"/>
    </row>
    <row r="16510" spans="3:19">
      <c r="C16510" s="577"/>
      <c r="R16510" s="577"/>
      <c r="S16510" s="577"/>
    </row>
    <row r="16511" spans="3:19">
      <c r="C16511" s="577"/>
      <c r="R16511" s="577"/>
      <c r="S16511" s="577"/>
    </row>
    <row r="16512" spans="3:19">
      <c r="C16512" s="577"/>
      <c r="R16512" s="577"/>
      <c r="S16512" s="577"/>
    </row>
    <row r="16513" spans="3:19">
      <c r="C16513" s="577"/>
      <c r="R16513" s="577"/>
      <c r="S16513" s="577"/>
    </row>
    <row r="16514" spans="3:19">
      <c r="C16514" s="577"/>
      <c r="R16514" s="577"/>
      <c r="S16514" s="577"/>
    </row>
    <row r="16515" spans="3:19">
      <c r="C16515" s="577"/>
      <c r="R16515" s="577"/>
      <c r="S16515" s="577"/>
    </row>
    <row r="16516" spans="3:19">
      <c r="C16516" s="577"/>
      <c r="R16516" s="577"/>
      <c r="S16516" s="577"/>
    </row>
    <row r="16517" spans="3:19">
      <c r="C16517" s="577"/>
      <c r="R16517" s="577"/>
      <c r="S16517" s="577"/>
    </row>
    <row r="16518" spans="3:19">
      <c r="C16518" s="577"/>
      <c r="R16518" s="577"/>
      <c r="S16518" s="577"/>
    </row>
    <row r="16519" spans="3:19">
      <c r="C16519" s="577"/>
      <c r="R16519" s="577"/>
      <c r="S16519" s="577"/>
    </row>
    <row r="16520" spans="3:19">
      <c r="C16520" s="577"/>
      <c r="R16520" s="577"/>
      <c r="S16520" s="577"/>
    </row>
    <row r="16521" spans="3:19">
      <c r="C16521" s="577"/>
      <c r="R16521" s="577"/>
      <c r="S16521" s="577"/>
    </row>
    <row r="16522" spans="3:19">
      <c r="C16522" s="577"/>
      <c r="R16522" s="577"/>
      <c r="S16522" s="577"/>
    </row>
    <row r="16523" spans="3:19">
      <c r="C16523" s="577"/>
      <c r="R16523" s="577"/>
      <c r="S16523" s="577"/>
    </row>
    <row r="16524" spans="3:19">
      <c r="C16524" s="577"/>
      <c r="R16524" s="577"/>
      <c r="S16524" s="577"/>
    </row>
    <row r="16525" spans="3:19">
      <c r="C16525" s="577"/>
      <c r="R16525" s="577"/>
      <c r="S16525" s="577"/>
    </row>
    <row r="16526" spans="3:19">
      <c r="C16526" s="577"/>
      <c r="R16526" s="577"/>
      <c r="S16526" s="577"/>
    </row>
    <row r="16527" spans="3:19">
      <c r="C16527" s="577"/>
      <c r="R16527" s="577"/>
      <c r="S16527" s="577"/>
    </row>
    <row r="16528" spans="3:19">
      <c r="C16528" s="577"/>
      <c r="R16528" s="577"/>
      <c r="S16528" s="577"/>
    </row>
    <row r="16529" spans="3:19">
      <c r="C16529" s="577"/>
      <c r="R16529" s="577"/>
      <c r="S16529" s="577"/>
    </row>
    <row r="16530" spans="3:19">
      <c r="C16530" s="577"/>
      <c r="R16530" s="577"/>
      <c r="S16530" s="577"/>
    </row>
    <row r="16531" spans="3:19">
      <c r="C16531" s="577"/>
      <c r="R16531" s="577"/>
      <c r="S16531" s="577"/>
    </row>
    <row r="16532" spans="3:19">
      <c r="C16532" s="577"/>
      <c r="R16532" s="577"/>
      <c r="S16532" s="577"/>
    </row>
    <row r="16533" spans="3:19">
      <c r="C16533" s="577"/>
      <c r="R16533" s="577"/>
      <c r="S16533" s="577"/>
    </row>
    <row r="16534" spans="3:19">
      <c r="C16534" s="577"/>
      <c r="R16534" s="577"/>
      <c r="S16534" s="577"/>
    </row>
    <row r="16535" spans="3:19">
      <c r="C16535" s="577"/>
      <c r="R16535" s="577"/>
      <c r="S16535" s="577"/>
    </row>
    <row r="16536" spans="3:19">
      <c r="C16536" s="577"/>
      <c r="R16536" s="577"/>
      <c r="S16536" s="577"/>
    </row>
    <row r="16537" spans="3:19">
      <c r="C16537" s="577"/>
      <c r="R16537" s="577"/>
      <c r="S16537" s="577"/>
    </row>
    <row r="16538" spans="3:19">
      <c r="C16538" s="577"/>
      <c r="R16538" s="577"/>
      <c r="S16538" s="577"/>
    </row>
    <row r="16539" spans="3:19">
      <c r="C16539" s="577"/>
      <c r="R16539" s="577"/>
      <c r="S16539" s="577"/>
    </row>
    <row r="16540" spans="3:19">
      <c r="C16540" s="577"/>
      <c r="R16540" s="577"/>
      <c r="S16540" s="577"/>
    </row>
    <row r="16541" spans="3:19">
      <c r="C16541" s="577"/>
      <c r="R16541" s="577"/>
      <c r="S16541" s="577"/>
    </row>
    <row r="16542" spans="3:19">
      <c r="C16542" s="577"/>
      <c r="R16542" s="577"/>
      <c r="S16542" s="577"/>
    </row>
    <row r="16543" spans="3:19">
      <c r="C16543" s="577"/>
      <c r="R16543" s="577"/>
      <c r="S16543" s="577"/>
    </row>
    <row r="16544" spans="3:19">
      <c r="C16544" s="577"/>
      <c r="R16544" s="577"/>
      <c r="S16544" s="577"/>
    </row>
    <row r="16545" spans="3:19">
      <c r="C16545" s="577"/>
      <c r="R16545" s="577"/>
      <c r="S16545" s="577"/>
    </row>
    <row r="16546" spans="3:19">
      <c r="C16546" s="577"/>
      <c r="R16546" s="577"/>
      <c r="S16546" s="577"/>
    </row>
    <row r="16547" spans="3:19">
      <c r="C16547" s="577"/>
      <c r="R16547" s="577"/>
      <c r="S16547" s="577"/>
    </row>
    <row r="16548" spans="3:19">
      <c r="C16548" s="577"/>
      <c r="R16548" s="577"/>
      <c r="S16548" s="577"/>
    </row>
    <row r="16549" spans="3:19">
      <c r="C16549" s="577"/>
      <c r="R16549" s="577"/>
      <c r="S16549" s="577"/>
    </row>
    <row r="16550" spans="3:19">
      <c r="C16550" s="577"/>
      <c r="R16550" s="577"/>
      <c r="S16550" s="577"/>
    </row>
    <row r="16551" spans="3:19">
      <c r="C16551" s="577"/>
      <c r="R16551" s="577"/>
      <c r="S16551" s="577"/>
    </row>
    <row r="16552" spans="3:19">
      <c r="C16552" s="577"/>
      <c r="R16552" s="577"/>
      <c r="S16552" s="577"/>
    </row>
    <row r="16553" spans="3:19">
      <c r="C16553" s="577"/>
      <c r="R16553" s="577"/>
      <c r="S16553" s="577"/>
    </row>
    <row r="16554" spans="3:19">
      <c r="C16554" s="577"/>
      <c r="R16554" s="577"/>
      <c r="S16554" s="577"/>
    </row>
    <row r="16555" spans="3:19">
      <c r="C16555" s="577"/>
      <c r="R16555" s="577"/>
      <c r="S16555" s="577"/>
    </row>
    <row r="16556" spans="3:19">
      <c r="C16556" s="577"/>
      <c r="R16556" s="577"/>
      <c r="S16556" s="577"/>
    </row>
    <row r="16557" spans="3:19">
      <c r="C16557" s="577"/>
      <c r="R16557" s="577"/>
      <c r="S16557" s="577"/>
    </row>
    <row r="16558" spans="3:19">
      <c r="C16558" s="577"/>
      <c r="R16558" s="577"/>
      <c r="S16558" s="577"/>
    </row>
    <row r="16559" spans="3:19">
      <c r="C16559" s="577"/>
      <c r="R16559" s="577"/>
      <c r="S16559" s="577"/>
    </row>
    <row r="16560" spans="3:19">
      <c r="C16560" s="577"/>
      <c r="R16560" s="577"/>
      <c r="S16560" s="577"/>
    </row>
    <row r="16561" spans="3:19">
      <c r="C16561" s="577"/>
      <c r="R16561" s="577"/>
      <c r="S16561" s="577"/>
    </row>
    <row r="16562" spans="3:19">
      <c r="C16562" s="577"/>
      <c r="R16562" s="577"/>
      <c r="S16562" s="577"/>
    </row>
    <row r="16563" spans="3:19">
      <c r="C16563" s="577"/>
      <c r="R16563" s="577"/>
      <c r="S16563" s="577"/>
    </row>
    <row r="16564" spans="3:19">
      <c r="C16564" s="577"/>
      <c r="R16564" s="577"/>
      <c r="S16564" s="577"/>
    </row>
    <row r="16565" spans="3:19">
      <c r="C16565" s="577"/>
      <c r="R16565" s="577"/>
      <c r="S16565" s="577"/>
    </row>
    <row r="16566" spans="3:19">
      <c r="C16566" s="577"/>
      <c r="R16566" s="577"/>
      <c r="S16566" s="577"/>
    </row>
    <row r="16567" spans="3:19">
      <c r="C16567" s="577"/>
      <c r="R16567" s="577"/>
      <c r="S16567" s="577"/>
    </row>
    <row r="16568" spans="3:19">
      <c r="C16568" s="577"/>
      <c r="R16568" s="577"/>
      <c r="S16568" s="577"/>
    </row>
    <row r="16569" spans="3:19">
      <c r="C16569" s="577"/>
      <c r="R16569" s="577"/>
      <c r="S16569" s="577"/>
    </row>
    <row r="16570" spans="3:19">
      <c r="C16570" s="577"/>
      <c r="R16570" s="577"/>
      <c r="S16570" s="577"/>
    </row>
    <row r="16571" spans="3:19">
      <c r="C16571" s="577"/>
      <c r="R16571" s="577"/>
      <c r="S16571" s="577"/>
    </row>
    <row r="16572" spans="3:19">
      <c r="C16572" s="577"/>
      <c r="R16572" s="577"/>
      <c r="S16572" s="577"/>
    </row>
    <row r="16573" spans="3:19">
      <c r="C16573" s="577"/>
      <c r="R16573" s="577"/>
      <c r="S16573" s="577"/>
    </row>
    <row r="16574" spans="3:19">
      <c r="C16574" s="577"/>
      <c r="R16574" s="577"/>
      <c r="S16574" s="577"/>
    </row>
    <row r="16575" spans="3:19">
      <c r="C16575" s="577"/>
      <c r="R16575" s="577"/>
      <c r="S16575" s="577"/>
    </row>
    <row r="16576" spans="3:19">
      <c r="C16576" s="577"/>
      <c r="R16576" s="577"/>
      <c r="S16576" s="577"/>
    </row>
    <row r="16577" spans="3:19">
      <c r="C16577" s="577"/>
      <c r="R16577" s="577"/>
      <c r="S16577" s="577"/>
    </row>
    <row r="16578" spans="3:19">
      <c r="C16578" s="577"/>
      <c r="R16578" s="577"/>
      <c r="S16578" s="577"/>
    </row>
    <row r="16579" spans="3:19">
      <c r="C16579" s="577"/>
      <c r="R16579" s="577"/>
      <c r="S16579" s="577"/>
    </row>
    <row r="16580" spans="3:19">
      <c r="C16580" s="577"/>
      <c r="R16580" s="577"/>
      <c r="S16580" s="577"/>
    </row>
    <row r="16581" spans="3:19">
      <c r="C16581" s="577"/>
      <c r="R16581" s="577"/>
      <c r="S16581" s="577"/>
    </row>
    <row r="16582" spans="3:19">
      <c r="C16582" s="577"/>
      <c r="R16582" s="577"/>
      <c r="S16582" s="577"/>
    </row>
    <row r="16583" spans="3:19">
      <c r="C16583" s="577"/>
      <c r="R16583" s="577"/>
      <c r="S16583" s="577"/>
    </row>
    <row r="16584" spans="3:19">
      <c r="C16584" s="577"/>
      <c r="R16584" s="577"/>
      <c r="S16584" s="577"/>
    </row>
    <row r="16585" spans="3:19">
      <c r="C16585" s="577"/>
      <c r="R16585" s="577"/>
      <c r="S16585" s="577"/>
    </row>
    <row r="16586" spans="3:19">
      <c r="C16586" s="577"/>
      <c r="R16586" s="577"/>
      <c r="S16586" s="577"/>
    </row>
    <row r="16587" spans="3:19">
      <c r="C16587" s="577"/>
      <c r="R16587" s="577"/>
      <c r="S16587" s="577"/>
    </row>
    <row r="16588" spans="3:19">
      <c r="C16588" s="577"/>
      <c r="R16588" s="577"/>
      <c r="S16588" s="577"/>
    </row>
    <row r="16589" spans="3:19">
      <c r="C16589" s="577"/>
      <c r="R16589" s="577"/>
      <c r="S16589" s="577"/>
    </row>
    <row r="16590" spans="3:19">
      <c r="C16590" s="577"/>
      <c r="R16590" s="577"/>
      <c r="S16590" s="577"/>
    </row>
    <row r="16591" spans="3:19">
      <c r="C16591" s="577"/>
      <c r="R16591" s="577"/>
      <c r="S16591" s="577"/>
    </row>
    <row r="16592" spans="3:19">
      <c r="C16592" s="577"/>
      <c r="R16592" s="577"/>
      <c r="S16592" s="577"/>
    </row>
    <row r="16593" spans="3:19">
      <c r="C16593" s="577"/>
      <c r="R16593" s="577"/>
      <c r="S16593" s="577"/>
    </row>
    <row r="16594" spans="3:19">
      <c r="C16594" s="577"/>
      <c r="R16594" s="577"/>
      <c r="S16594" s="577"/>
    </row>
    <row r="16595" spans="3:19">
      <c r="C16595" s="577"/>
      <c r="R16595" s="577"/>
      <c r="S16595" s="577"/>
    </row>
    <row r="16596" spans="3:19">
      <c r="C16596" s="577"/>
      <c r="R16596" s="577"/>
      <c r="S16596" s="577"/>
    </row>
    <row r="16597" spans="3:19">
      <c r="C16597" s="577"/>
      <c r="R16597" s="577"/>
      <c r="S16597" s="577"/>
    </row>
    <row r="16598" spans="3:19">
      <c r="C16598" s="577"/>
      <c r="R16598" s="577"/>
      <c r="S16598" s="577"/>
    </row>
    <row r="16599" spans="3:19">
      <c r="C16599" s="577"/>
      <c r="R16599" s="577"/>
      <c r="S16599" s="577"/>
    </row>
    <row r="16600" spans="3:19">
      <c r="C16600" s="577"/>
      <c r="R16600" s="577"/>
      <c r="S16600" s="577"/>
    </row>
    <row r="16601" spans="3:19">
      <c r="C16601" s="577"/>
      <c r="R16601" s="577"/>
      <c r="S16601" s="577"/>
    </row>
    <row r="16602" spans="3:19">
      <c r="C16602" s="577"/>
      <c r="R16602" s="577"/>
      <c r="S16602" s="577"/>
    </row>
    <row r="16603" spans="3:19">
      <c r="C16603" s="577"/>
      <c r="R16603" s="577"/>
      <c r="S16603" s="577"/>
    </row>
    <row r="16604" spans="3:19">
      <c r="C16604" s="577"/>
      <c r="R16604" s="577"/>
      <c r="S16604" s="577"/>
    </row>
    <row r="16605" spans="3:19">
      <c r="C16605" s="577"/>
      <c r="R16605" s="577"/>
      <c r="S16605" s="577"/>
    </row>
    <row r="16606" spans="3:19">
      <c r="C16606" s="577"/>
      <c r="R16606" s="577"/>
      <c r="S16606" s="577"/>
    </row>
    <row r="16607" spans="3:19">
      <c r="C16607" s="577"/>
      <c r="R16607" s="577"/>
      <c r="S16607" s="577"/>
    </row>
    <row r="16608" spans="3:19">
      <c r="C16608" s="577"/>
      <c r="R16608" s="577"/>
      <c r="S16608" s="577"/>
    </row>
    <row r="16609" spans="3:19">
      <c r="C16609" s="577"/>
      <c r="R16609" s="577"/>
      <c r="S16609" s="577"/>
    </row>
    <row r="16610" spans="3:19">
      <c r="C16610" s="577"/>
      <c r="R16610" s="577"/>
      <c r="S16610" s="577"/>
    </row>
    <row r="16611" spans="3:19">
      <c r="C16611" s="577"/>
      <c r="R16611" s="577"/>
      <c r="S16611" s="577"/>
    </row>
    <row r="16612" spans="3:19">
      <c r="C16612" s="577"/>
      <c r="R16612" s="577"/>
      <c r="S16612" s="577"/>
    </row>
    <row r="16613" spans="3:19">
      <c r="C16613" s="577"/>
      <c r="R16613" s="577"/>
      <c r="S16613" s="577"/>
    </row>
    <row r="16614" spans="3:19">
      <c r="C16614" s="577"/>
      <c r="R16614" s="577"/>
      <c r="S16614" s="577"/>
    </row>
    <row r="16615" spans="3:19">
      <c r="C16615" s="577"/>
      <c r="R16615" s="577"/>
      <c r="S16615" s="577"/>
    </row>
    <row r="16616" spans="3:19">
      <c r="C16616" s="577"/>
      <c r="R16616" s="577"/>
      <c r="S16616" s="577"/>
    </row>
    <row r="16617" spans="3:19">
      <c r="C16617" s="577"/>
      <c r="R16617" s="577"/>
      <c r="S16617" s="577"/>
    </row>
    <row r="16618" spans="3:19">
      <c r="C16618" s="577"/>
      <c r="R16618" s="577"/>
      <c r="S16618" s="577"/>
    </row>
    <row r="16619" spans="3:19">
      <c r="C16619" s="577"/>
      <c r="R16619" s="577"/>
      <c r="S16619" s="577"/>
    </row>
    <row r="16620" spans="3:19">
      <c r="C16620" s="577"/>
      <c r="R16620" s="577"/>
      <c r="S16620" s="577"/>
    </row>
    <row r="16621" spans="3:19">
      <c r="C16621" s="577"/>
      <c r="R16621" s="577"/>
      <c r="S16621" s="577"/>
    </row>
    <row r="16622" spans="3:19">
      <c r="C16622" s="577"/>
      <c r="R16622" s="577"/>
      <c r="S16622" s="577"/>
    </row>
    <row r="16623" spans="3:19">
      <c r="C16623" s="577"/>
      <c r="R16623" s="577"/>
      <c r="S16623" s="577"/>
    </row>
    <row r="16624" spans="3:19">
      <c r="C16624" s="577"/>
      <c r="R16624" s="577"/>
      <c r="S16624" s="577"/>
    </row>
    <row r="16625" spans="3:19">
      <c r="C16625" s="577"/>
      <c r="R16625" s="577"/>
      <c r="S16625" s="577"/>
    </row>
    <row r="16626" spans="3:19">
      <c r="C16626" s="577"/>
      <c r="R16626" s="577"/>
      <c r="S16626" s="577"/>
    </row>
    <row r="16627" spans="3:19">
      <c r="C16627" s="577"/>
      <c r="R16627" s="577"/>
      <c r="S16627" s="577"/>
    </row>
    <row r="16628" spans="3:19">
      <c r="C16628" s="577"/>
      <c r="R16628" s="577"/>
      <c r="S16628" s="577"/>
    </row>
    <row r="16629" spans="3:19">
      <c r="C16629" s="577"/>
      <c r="R16629" s="577"/>
      <c r="S16629" s="577"/>
    </row>
    <row r="16630" spans="3:19">
      <c r="C16630" s="577"/>
      <c r="R16630" s="577"/>
      <c r="S16630" s="577"/>
    </row>
    <row r="16631" spans="3:19">
      <c r="C16631" s="577"/>
      <c r="R16631" s="577"/>
      <c r="S16631" s="577"/>
    </row>
    <row r="16632" spans="3:19">
      <c r="C16632" s="577"/>
      <c r="R16632" s="577"/>
      <c r="S16632" s="577"/>
    </row>
    <row r="16633" spans="3:19">
      <c r="C16633" s="577"/>
      <c r="R16633" s="577"/>
      <c r="S16633" s="577"/>
    </row>
    <row r="16634" spans="3:19">
      <c r="C16634" s="577"/>
      <c r="R16634" s="577"/>
      <c r="S16634" s="577"/>
    </row>
    <row r="16635" spans="3:19">
      <c r="C16635" s="577"/>
      <c r="R16635" s="577"/>
      <c r="S16635" s="577"/>
    </row>
    <row r="16636" spans="3:19">
      <c r="C16636" s="577"/>
      <c r="R16636" s="577"/>
      <c r="S16636" s="577"/>
    </row>
    <row r="16637" spans="3:19">
      <c r="C16637" s="577"/>
      <c r="R16637" s="577"/>
      <c r="S16637" s="577"/>
    </row>
    <row r="16638" spans="3:19">
      <c r="C16638" s="577"/>
      <c r="R16638" s="577"/>
      <c r="S16638" s="577"/>
    </row>
    <row r="16639" spans="3:19">
      <c r="C16639" s="577"/>
      <c r="R16639" s="577"/>
      <c r="S16639" s="577"/>
    </row>
    <row r="16640" spans="3:19">
      <c r="C16640" s="577"/>
      <c r="R16640" s="577"/>
      <c r="S16640" s="577"/>
    </row>
    <row r="16641" spans="3:19">
      <c r="C16641" s="577"/>
      <c r="R16641" s="577"/>
      <c r="S16641" s="577"/>
    </row>
    <row r="16642" spans="3:19">
      <c r="C16642" s="577"/>
      <c r="R16642" s="577"/>
      <c r="S16642" s="577"/>
    </row>
    <row r="16643" spans="3:19">
      <c r="C16643" s="577"/>
      <c r="R16643" s="577"/>
      <c r="S16643" s="577"/>
    </row>
    <row r="16644" spans="3:19">
      <c r="C16644" s="577"/>
      <c r="R16644" s="577"/>
      <c r="S16644" s="577"/>
    </row>
    <row r="16645" spans="3:19">
      <c r="C16645" s="577"/>
      <c r="R16645" s="577"/>
      <c r="S16645" s="577"/>
    </row>
    <row r="16646" spans="3:19">
      <c r="C16646" s="577"/>
      <c r="R16646" s="577"/>
      <c r="S16646" s="577"/>
    </row>
    <row r="16647" spans="3:19">
      <c r="C16647" s="577"/>
      <c r="R16647" s="577"/>
      <c r="S16647" s="577"/>
    </row>
    <row r="16648" spans="3:19">
      <c r="C16648" s="577"/>
      <c r="R16648" s="577"/>
      <c r="S16648" s="577"/>
    </row>
    <row r="16649" spans="3:19">
      <c r="C16649" s="577"/>
      <c r="R16649" s="577"/>
      <c r="S16649" s="577"/>
    </row>
    <row r="16650" spans="3:19">
      <c r="C16650" s="577"/>
      <c r="R16650" s="577"/>
      <c r="S16650" s="577"/>
    </row>
    <row r="16651" spans="3:19">
      <c r="C16651" s="577"/>
      <c r="R16651" s="577"/>
      <c r="S16651" s="577"/>
    </row>
    <row r="16652" spans="3:19">
      <c r="C16652" s="577"/>
      <c r="R16652" s="577"/>
      <c r="S16652" s="577"/>
    </row>
    <row r="16653" spans="3:19">
      <c r="C16653" s="577"/>
      <c r="R16653" s="577"/>
      <c r="S16653" s="577"/>
    </row>
    <row r="16654" spans="3:19">
      <c r="C16654" s="577"/>
      <c r="R16654" s="577"/>
      <c r="S16654" s="577"/>
    </row>
    <row r="16655" spans="3:19">
      <c r="C16655" s="577"/>
      <c r="R16655" s="577"/>
      <c r="S16655" s="577"/>
    </row>
    <row r="16656" spans="3:19">
      <c r="C16656" s="577"/>
      <c r="R16656" s="577"/>
      <c r="S16656" s="577"/>
    </row>
    <row r="16657" spans="3:19">
      <c r="C16657" s="577"/>
      <c r="R16657" s="577"/>
      <c r="S16657" s="577"/>
    </row>
    <row r="16658" spans="3:19">
      <c r="C16658" s="577"/>
      <c r="R16658" s="577"/>
      <c r="S16658" s="577"/>
    </row>
    <row r="16659" spans="3:19">
      <c r="C16659" s="577"/>
      <c r="R16659" s="577"/>
      <c r="S16659" s="577"/>
    </row>
    <row r="16660" spans="3:19">
      <c r="C16660" s="577"/>
      <c r="R16660" s="577"/>
      <c r="S16660" s="577"/>
    </row>
    <row r="16661" spans="3:19">
      <c r="C16661" s="577"/>
      <c r="R16661" s="577"/>
      <c r="S16661" s="577"/>
    </row>
    <row r="16662" spans="3:19">
      <c r="C16662" s="577"/>
      <c r="R16662" s="577"/>
      <c r="S16662" s="577"/>
    </row>
    <row r="16663" spans="3:19">
      <c r="C16663" s="577"/>
      <c r="R16663" s="577"/>
      <c r="S16663" s="577"/>
    </row>
    <row r="16664" spans="3:19">
      <c r="C16664" s="577"/>
      <c r="R16664" s="577"/>
      <c r="S16664" s="577"/>
    </row>
    <row r="16665" spans="3:19">
      <c r="C16665" s="577"/>
      <c r="R16665" s="577"/>
      <c r="S16665" s="577"/>
    </row>
    <row r="16666" spans="3:19">
      <c r="C16666" s="577"/>
      <c r="R16666" s="577"/>
      <c r="S16666" s="577"/>
    </row>
    <row r="16667" spans="3:19">
      <c r="C16667" s="577"/>
      <c r="R16667" s="577"/>
      <c r="S16667" s="577"/>
    </row>
    <row r="16668" spans="3:19">
      <c r="C16668" s="577"/>
      <c r="R16668" s="577"/>
      <c r="S16668" s="577"/>
    </row>
    <row r="16669" spans="3:19">
      <c r="C16669" s="577"/>
      <c r="R16669" s="577"/>
      <c r="S16669" s="577"/>
    </row>
    <row r="16670" spans="3:19">
      <c r="C16670" s="577"/>
      <c r="R16670" s="577"/>
      <c r="S16670" s="577"/>
    </row>
    <row r="16671" spans="3:19">
      <c r="C16671" s="577"/>
      <c r="R16671" s="577"/>
      <c r="S16671" s="577"/>
    </row>
    <row r="16672" spans="3:19">
      <c r="C16672" s="577"/>
      <c r="R16672" s="577"/>
      <c r="S16672" s="577"/>
    </row>
    <row r="16673" spans="3:19">
      <c r="C16673" s="577"/>
      <c r="R16673" s="577"/>
      <c r="S16673" s="577"/>
    </row>
    <row r="16674" spans="3:19">
      <c r="C16674" s="577"/>
      <c r="R16674" s="577"/>
      <c r="S16674" s="577"/>
    </row>
    <row r="16675" spans="3:19">
      <c r="C16675" s="577"/>
      <c r="R16675" s="577"/>
      <c r="S16675" s="577"/>
    </row>
    <row r="16676" spans="3:19">
      <c r="C16676" s="577"/>
      <c r="R16676" s="577"/>
      <c r="S16676" s="577"/>
    </row>
    <row r="16677" spans="3:19">
      <c r="C16677" s="577"/>
      <c r="R16677" s="577"/>
      <c r="S16677" s="577"/>
    </row>
    <row r="16678" spans="3:19">
      <c r="C16678" s="577"/>
      <c r="R16678" s="577"/>
      <c r="S16678" s="577"/>
    </row>
    <row r="16679" spans="3:19">
      <c r="C16679" s="577"/>
      <c r="R16679" s="577"/>
      <c r="S16679" s="577"/>
    </row>
    <row r="16680" spans="3:19">
      <c r="C16680" s="577"/>
      <c r="R16680" s="577"/>
      <c r="S16680" s="577"/>
    </row>
    <row r="16681" spans="3:19">
      <c r="C16681" s="577"/>
      <c r="R16681" s="577"/>
      <c r="S16681" s="577"/>
    </row>
    <row r="16682" spans="3:19">
      <c r="C16682" s="577"/>
      <c r="R16682" s="577"/>
      <c r="S16682" s="577"/>
    </row>
    <row r="16683" spans="3:19">
      <c r="C16683" s="577"/>
      <c r="R16683" s="577"/>
      <c r="S16683" s="577"/>
    </row>
    <row r="16684" spans="3:19">
      <c r="C16684" s="577"/>
      <c r="R16684" s="577"/>
      <c r="S16684" s="577"/>
    </row>
    <row r="16685" spans="3:19">
      <c r="C16685" s="577"/>
      <c r="R16685" s="577"/>
      <c r="S16685" s="577"/>
    </row>
    <row r="16686" spans="3:19">
      <c r="C16686" s="577"/>
      <c r="R16686" s="577"/>
      <c r="S16686" s="577"/>
    </row>
    <row r="16687" spans="3:19">
      <c r="C16687" s="577"/>
      <c r="R16687" s="577"/>
      <c r="S16687" s="577"/>
    </row>
    <row r="16688" spans="3:19">
      <c r="C16688" s="577"/>
      <c r="R16688" s="577"/>
      <c r="S16688" s="577"/>
    </row>
    <row r="16689" spans="3:19">
      <c r="C16689" s="577"/>
      <c r="R16689" s="577"/>
      <c r="S16689" s="577"/>
    </row>
    <row r="16690" spans="3:19">
      <c r="C16690" s="577"/>
      <c r="R16690" s="577"/>
      <c r="S16690" s="577"/>
    </row>
    <row r="16691" spans="3:19">
      <c r="C16691" s="577"/>
      <c r="R16691" s="577"/>
      <c r="S16691" s="577"/>
    </row>
    <row r="16692" spans="3:19">
      <c r="C16692" s="577"/>
      <c r="R16692" s="577"/>
      <c r="S16692" s="577"/>
    </row>
    <row r="16693" spans="3:19">
      <c r="C16693" s="577"/>
      <c r="R16693" s="577"/>
      <c r="S16693" s="577"/>
    </row>
    <row r="16694" spans="3:19">
      <c r="C16694" s="577"/>
      <c r="R16694" s="577"/>
      <c r="S16694" s="577"/>
    </row>
    <row r="16695" spans="3:19">
      <c r="C16695" s="577"/>
      <c r="R16695" s="577"/>
      <c r="S16695" s="577"/>
    </row>
    <row r="16696" spans="3:19">
      <c r="C16696" s="577"/>
      <c r="R16696" s="577"/>
      <c r="S16696" s="577"/>
    </row>
    <row r="16697" spans="3:19">
      <c r="C16697" s="577"/>
      <c r="R16697" s="577"/>
      <c r="S16697" s="577"/>
    </row>
    <row r="16698" spans="3:19">
      <c r="C16698" s="577"/>
      <c r="R16698" s="577"/>
      <c r="S16698" s="577"/>
    </row>
    <row r="16699" spans="3:19">
      <c r="C16699" s="577"/>
      <c r="R16699" s="577"/>
      <c r="S16699" s="577"/>
    </row>
    <row r="16700" spans="3:19">
      <c r="C16700" s="577"/>
      <c r="R16700" s="577"/>
      <c r="S16700" s="577"/>
    </row>
    <row r="16701" spans="3:19">
      <c r="C16701" s="577"/>
      <c r="R16701" s="577"/>
      <c r="S16701" s="577"/>
    </row>
    <row r="16702" spans="3:19">
      <c r="C16702" s="577"/>
      <c r="R16702" s="577"/>
      <c r="S16702" s="577"/>
    </row>
    <row r="16703" spans="3:19">
      <c r="C16703" s="577"/>
      <c r="R16703" s="577"/>
      <c r="S16703" s="577"/>
    </row>
    <row r="16704" spans="3:19">
      <c r="C16704" s="577"/>
      <c r="R16704" s="577"/>
      <c r="S16704" s="577"/>
    </row>
    <row r="16705" spans="3:19">
      <c r="C16705" s="577"/>
      <c r="R16705" s="577"/>
      <c r="S16705" s="577"/>
    </row>
    <row r="16706" spans="3:19">
      <c r="C16706" s="577"/>
      <c r="R16706" s="577"/>
      <c r="S16706" s="577"/>
    </row>
    <row r="16707" spans="3:19">
      <c r="C16707" s="577"/>
      <c r="R16707" s="577"/>
      <c r="S16707" s="577"/>
    </row>
    <row r="16708" spans="3:19">
      <c r="C16708" s="577"/>
      <c r="R16708" s="577"/>
      <c r="S16708" s="577"/>
    </row>
    <row r="16709" spans="3:19">
      <c r="C16709" s="577"/>
      <c r="R16709" s="577"/>
      <c r="S16709" s="577"/>
    </row>
    <row r="16710" spans="3:19">
      <c r="C16710" s="577"/>
      <c r="R16710" s="577"/>
      <c r="S16710" s="577"/>
    </row>
    <row r="16711" spans="3:19">
      <c r="C16711" s="577"/>
      <c r="R16711" s="577"/>
      <c r="S16711" s="577"/>
    </row>
    <row r="16712" spans="3:19">
      <c r="C16712" s="577"/>
      <c r="R16712" s="577"/>
      <c r="S16712" s="577"/>
    </row>
    <row r="16713" spans="3:19">
      <c r="C16713" s="577"/>
      <c r="R16713" s="577"/>
      <c r="S16713" s="577"/>
    </row>
    <row r="16714" spans="3:19">
      <c r="C16714" s="577"/>
      <c r="R16714" s="577"/>
      <c r="S16714" s="577"/>
    </row>
    <row r="16715" spans="3:19">
      <c r="C16715" s="577"/>
      <c r="R16715" s="577"/>
      <c r="S16715" s="577"/>
    </row>
    <row r="16716" spans="3:19">
      <c r="C16716" s="577"/>
      <c r="R16716" s="577"/>
      <c r="S16716" s="577"/>
    </row>
    <row r="16717" spans="3:19">
      <c r="C16717" s="577"/>
      <c r="R16717" s="577"/>
      <c r="S16717" s="577"/>
    </row>
    <row r="16718" spans="3:19">
      <c r="C16718" s="577"/>
      <c r="R16718" s="577"/>
      <c r="S16718" s="577"/>
    </row>
    <row r="16719" spans="3:19">
      <c r="C16719" s="577"/>
      <c r="R16719" s="577"/>
      <c r="S16719" s="577"/>
    </row>
    <row r="16720" spans="3:19">
      <c r="C16720" s="577"/>
      <c r="R16720" s="577"/>
      <c r="S16720" s="577"/>
    </row>
    <row r="16721" spans="3:19">
      <c r="C16721" s="577"/>
      <c r="R16721" s="577"/>
      <c r="S16721" s="577"/>
    </row>
    <row r="16722" spans="3:19">
      <c r="C16722" s="577"/>
      <c r="R16722" s="577"/>
      <c r="S16722" s="577"/>
    </row>
    <row r="16723" spans="3:19">
      <c r="C16723" s="577"/>
      <c r="R16723" s="577"/>
      <c r="S16723" s="577"/>
    </row>
    <row r="16724" spans="3:19">
      <c r="C16724" s="577"/>
      <c r="R16724" s="577"/>
      <c r="S16724" s="577"/>
    </row>
    <row r="16725" spans="3:19">
      <c r="C16725" s="577"/>
      <c r="R16725" s="577"/>
      <c r="S16725" s="577"/>
    </row>
    <row r="16726" spans="3:19">
      <c r="C16726" s="577"/>
      <c r="R16726" s="577"/>
      <c r="S16726" s="577"/>
    </row>
    <row r="16727" spans="3:19">
      <c r="C16727" s="577"/>
      <c r="R16727" s="577"/>
      <c r="S16727" s="577"/>
    </row>
    <row r="16728" spans="3:19">
      <c r="C16728" s="577"/>
      <c r="R16728" s="577"/>
      <c r="S16728" s="577"/>
    </row>
    <row r="16729" spans="3:19">
      <c r="C16729" s="577"/>
      <c r="R16729" s="577"/>
      <c r="S16729" s="577"/>
    </row>
    <row r="16730" spans="3:19">
      <c r="C16730" s="577"/>
      <c r="R16730" s="577"/>
      <c r="S16730" s="577"/>
    </row>
    <row r="16731" spans="3:19">
      <c r="C16731" s="577"/>
      <c r="R16731" s="577"/>
      <c r="S16731" s="577"/>
    </row>
    <row r="16732" spans="3:19">
      <c r="C16732" s="577"/>
      <c r="R16732" s="577"/>
      <c r="S16732" s="577"/>
    </row>
    <row r="16733" spans="3:19">
      <c r="C16733" s="577"/>
      <c r="R16733" s="577"/>
      <c r="S16733" s="577"/>
    </row>
    <row r="16734" spans="3:19">
      <c r="C16734" s="577"/>
      <c r="R16734" s="577"/>
      <c r="S16734" s="577"/>
    </row>
    <row r="16735" spans="3:19">
      <c r="C16735" s="577"/>
      <c r="R16735" s="577"/>
      <c r="S16735" s="577"/>
    </row>
    <row r="16736" spans="3:19">
      <c r="C16736" s="577"/>
      <c r="R16736" s="577"/>
      <c r="S16736" s="577"/>
    </row>
    <row r="16737" spans="3:19">
      <c r="C16737" s="577"/>
      <c r="R16737" s="577"/>
      <c r="S16737" s="577"/>
    </row>
    <row r="16738" spans="3:19">
      <c r="C16738" s="577"/>
      <c r="R16738" s="577"/>
      <c r="S16738" s="577"/>
    </row>
    <row r="16739" spans="3:19">
      <c r="C16739" s="577"/>
      <c r="R16739" s="577"/>
      <c r="S16739" s="577"/>
    </row>
    <row r="16740" spans="3:19">
      <c r="C16740" s="577"/>
      <c r="R16740" s="577"/>
      <c r="S16740" s="577"/>
    </row>
    <row r="16741" spans="3:19">
      <c r="C16741" s="577"/>
      <c r="R16741" s="577"/>
      <c r="S16741" s="577"/>
    </row>
    <row r="16742" spans="3:19">
      <c r="C16742" s="577"/>
      <c r="R16742" s="577"/>
      <c r="S16742" s="577"/>
    </row>
    <row r="16743" spans="3:19">
      <c r="C16743" s="577"/>
      <c r="R16743" s="577"/>
      <c r="S16743" s="577"/>
    </row>
    <row r="16744" spans="3:19">
      <c r="C16744" s="577"/>
      <c r="R16744" s="577"/>
      <c r="S16744" s="577"/>
    </row>
    <row r="16745" spans="3:19">
      <c r="C16745" s="577"/>
      <c r="R16745" s="577"/>
      <c r="S16745" s="577"/>
    </row>
    <row r="16746" spans="3:19">
      <c r="C16746" s="577"/>
      <c r="R16746" s="577"/>
      <c r="S16746" s="577"/>
    </row>
    <row r="16747" spans="3:19">
      <c r="C16747" s="577"/>
      <c r="R16747" s="577"/>
      <c r="S16747" s="577"/>
    </row>
    <row r="16748" spans="3:19">
      <c r="C16748" s="577"/>
      <c r="R16748" s="577"/>
      <c r="S16748" s="577"/>
    </row>
    <row r="16749" spans="3:19">
      <c r="C16749" s="577"/>
      <c r="R16749" s="577"/>
      <c r="S16749" s="577"/>
    </row>
    <row r="16750" spans="3:19">
      <c r="C16750" s="577"/>
      <c r="R16750" s="577"/>
      <c r="S16750" s="577"/>
    </row>
    <row r="16751" spans="3:19">
      <c r="C16751" s="577"/>
      <c r="R16751" s="577"/>
      <c r="S16751" s="577"/>
    </row>
    <row r="16752" spans="3:19">
      <c r="C16752" s="577"/>
      <c r="R16752" s="577"/>
      <c r="S16752" s="577"/>
    </row>
    <row r="16753" spans="3:19">
      <c r="C16753" s="577"/>
      <c r="R16753" s="577"/>
      <c r="S16753" s="577"/>
    </row>
    <row r="16754" spans="3:19">
      <c r="C16754" s="577"/>
      <c r="R16754" s="577"/>
      <c r="S16754" s="577"/>
    </row>
    <row r="16755" spans="3:19">
      <c r="C16755" s="577"/>
      <c r="R16755" s="577"/>
      <c r="S16755" s="577"/>
    </row>
    <row r="16756" spans="3:19">
      <c r="C16756" s="577"/>
      <c r="R16756" s="577"/>
      <c r="S16756" s="577"/>
    </row>
    <row r="16757" spans="3:19">
      <c r="C16757" s="577"/>
      <c r="R16757" s="577"/>
      <c r="S16757" s="577"/>
    </row>
    <row r="16758" spans="3:19">
      <c r="C16758" s="577"/>
      <c r="R16758" s="577"/>
      <c r="S16758" s="577"/>
    </row>
    <row r="16759" spans="3:19">
      <c r="C16759" s="577"/>
      <c r="R16759" s="577"/>
      <c r="S16759" s="577"/>
    </row>
    <row r="16760" spans="3:19">
      <c r="C16760" s="577"/>
      <c r="R16760" s="577"/>
      <c r="S16760" s="577"/>
    </row>
    <row r="16761" spans="3:19">
      <c r="C16761" s="577"/>
      <c r="R16761" s="577"/>
      <c r="S16761" s="577"/>
    </row>
    <row r="16762" spans="3:19">
      <c r="C16762" s="577"/>
      <c r="R16762" s="577"/>
      <c r="S16762" s="577"/>
    </row>
    <row r="16763" spans="3:19">
      <c r="C16763" s="577"/>
      <c r="R16763" s="577"/>
      <c r="S16763" s="577"/>
    </row>
    <row r="16764" spans="3:19">
      <c r="C16764" s="577"/>
      <c r="R16764" s="577"/>
      <c r="S16764" s="577"/>
    </row>
    <row r="16765" spans="3:19">
      <c r="C16765" s="577"/>
      <c r="R16765" s="577"/>
      <c r="S16765" s="577"/>
    </row>
    <row r="16766" spans="3:19">
      <c r="C16766" s="577"/>
      <c r="R16766" s="577"/>
      <c r="S16766" s="577"/>
    </row>
    <row r="16767" spans="3:19">
      <c r="C16767" s="577"/>
      <c r="R16767" s="577"/>
      <c r="S16767" s="577"/>
    </row>
    <row r="16768" spans="3:19">
      <c r="C16768" s="577"/>
      <c r="R16768" s="577"/>
      <c r="S16768" s="577"/>
    </row>
    <row r="16769" spans="3:19">
      <c r="C16769" s="577"/>
      <c r="R16769" s="577"/>
      <c r="S16769" s="577"/>
    </row>
    <row r="16770" spans="3:19">
      <c r="C16770" s="577"/>
      <c r="R16770" s="577"/>
      <c r="S16770" s="577"/>
    </row>
    <row r="16771" spans="3:19">
      <c r="C16771" s="577"/>
      <c r="R16771" s="577"/>
      <c r="S16771" s="577"/>
    </row>
    <row r="16772" spans="3:19">
      <c r="C16772" s="577"/>
      <c r="R16772" s="577"/>
      <c r="S16772" s="577"/>
    </row>
    <row r="16773" spans="3:19">
      <c r="C16773" s="577"/>
      <c r="R16773" s="577"/>
      <c r="S16773" s="577"/>
    </row>
    <row r="16774" spans="3:19">
      <c r="C16774" s="577"/>
      <c r="R16774" s="577"/>
      <c r="S16774" s="577"/>
    </row>
    <row r="16775" spans="3:19">
      <c r="C16775" s="577"/>
      <c r="R16775" s="577"/>
      <c r="S16775" s="577"/>
    </row>
    <row r="16776" spans="3:19">
      <c r="C16776" s="577"/>
      <c r="R16776" s="577"/>
      <c r="S16776" s="577"/>
    </row>
    <row r="16777" spans="3:19">
      <c r="C16777" s="577"/>
      <c r="R16777" s="577"/>
      <c r="S16777" s="577"/>
    </row>
    <row r="16778" spans="3:19">
      <c r="C16778" s="577"/>
      <c r="R16778" s="577"/>
      <c r="S16778" s="577"/>
    </row>
    <row r="16779" spans="3:19">
      <c r="C16779" s="577"/>
      <c r="R16779" s="577"/>
      <c r="S16779" s="577"/>
    </row>
    <row r="16780" spans="3:19">
      <c r="C16780" s="577"/>
      <c r="R16780" s="577"/>
      <c r="S16780" s="577"/>
    </row>
    <row r="16781" spans="3:19">
      <c r="C16781" s="577"/>
      <c r="R16781" s="577"/>
      <c r="S16781" s="577"/>
    </row>
    <row r="16782" spans="3:19">
      <c r="C16782" s="577"/>
      <c r="R16782" s="577"/>
      <c r="S16782" s="577"/>
    </row>
    <row r="16783" spans="3:19">
      <c r="C16783" s="577"/>
      <c r="R16783" s="577"/>
      <c r="S16783" s="577"/>
    </row>
    <row r="16784" spans="3:19">
      <c r="C16784" s="577"/>
      <c r="R16784" s="577"/>
      <c r="S16784" s="577"/>
    </row>
    <row r="16785" spans="3:19">
      <c r="C16785" s="577"/>
      <c r="R16785" s="577"/>
      <c r="S16785" s="577"/>
    </row>
    <row r="16786" spans="3:19">
      <c r="C16786" s="577"/>
      <c r="R16786" s="577"/>
      <c r="S16786" s="577"/>
    </row>
    <row r="16787" spans="3:19">
      <c r="C16787" s="577"/>
      <c r="R16787" s="577"/>
      <c r="S16787" s="577"/>
    </row>
    <row r="16788" spans="3:19">
      <c r="C16788" s="577"/>
      <c r="R16788" s="577"/>
      <c r="S16788" s="577"/>
    </row>
    <row r="16789" spans="3:19">
      <c r="C16789" s="577"/>
      <c r="R16789" s="577"/>
      <c r="S16789" s="577"/>
    </row>
    <row r="16790" spans="3:19">
      <c r="C16790" s="577"/>
      <c r="R16790" s="577"/>
      <c r="S16790" s="577"/>
    </row>
    <row r="16791" spans="3:19">
      <c r="C16791" s="577"/>
      <c r="R16791" s="577"/>
      <c r="S16791" s="577"/>
    </row>
    <row r="16792" spans="3:19">
      <c r="C16792" s="577"/>
      <c r="R16792" s="577"/>
      <c r="S16792" s="577"/>
    </row>
    <row r="16793" spans="3:19">
      <c r="C16793" s="577"/>
      <c r="R16793" s="577"/>
      <c r="S16793" s="577"/>
    </row>
    <row r="16794" spans="3:19">
      <c r="C16794" s="577"/>
      <c r="R16794" s="577"/>
      <c r="S16794" s="577"/>
    </row>
    <row r="16795" spans="3:19">
      <c r="C16795" s="577"/>
      <c r="R16795" s="577"/>
      <c r="S16795" s="577"/>
    </row>
    <row r="16796" spans="3:19">
      <c r="C16796" s="577"/>
      <c r="R16796" s="577"/>
      <c r="S16796" s="577"/>
    </row>
    <row r="16797" spans="3:19">
      <c r="C16797" s="577"/>
      <c r="R16797" s="577"/>
      <c r="S16797" s="577"/>
    </row>
    <row r="16798" spans="3:19">
      <c r="C16798" s="577"/>
      <c r="R16798" s="577"/>
      <c r="S16798" s="577"/>
    </row>
    <row r="16799" spans="3:19">
      <c r="C16799" s="577"/>
      <c r="R16799" s="577"/>
      <c r="S16799" s="577"/>
    </row>
    <row r="16800" spans="3:19">
      <c r="C16800" s="577"/>
      <c r="R16800" s="577"/>
      <c r="S16800" s="577"/>
    </row>
    <row r="16801" spans="3:19">
      <c r="C16801" s="577"/>
      <c r="R16801" s="577"/>
      <c r="S16801" s="577"/>
    </row>
    <row r="16802" spans="3:19">
      <c r="C16802" s="577"/>
      <c r="R16802" s="577"/>
      <c r="S16802" s="577"/>
    </row>
    <row r="16803" spans="3:19">
      <c r="C16803" s="577"/>
      <c r="R16803" s="577"/>
      <c r="S16803" s="577"/>
    </row>
    <row r="16804" spans="3:19">
      <c r="C16804" s="577"/>
      <c r="R16804" s="577"/>
      <c r="S16804" s="577"/>
    </row>
    <row r="16805" spans="3:19">
      <c r="C16805" s="577"/>
      <c r="R16805" s="577"/>
      <c r="S16805" s="577"/>
    </row>
    <row r="16806" spans="3:19">
      <c r="C16806" s="577"/>
      <c r="R16806" s="577"/>
      <c r="S16806" s="577"/>
    </row>
    <row r="16807" spans="3:19">
      <c r="C16807" s="577"/>
      <c r="R16807" s="577"/>
      <c r="S16807" s="577"/>
    </row>
    <row r="16808" spans="3:19">
      <c r="C16808" s="577"/>
      <c r="R16808" s="577"/>
      <c r="S16808" s="577"/>
    </row>
    <row r="16809" spans="3:19">
      <c r="C16809" s="577"/>
      <c r="R16809" s="577"/>
      <c r="S16809" s="577"/>
    </row>
    <row r="16810" spans="3:19">
      <c r="C16810" s="577"/>
      <c r="R16810" s="577"/>
      <c r="S16810" s="577"/>
    </row>
    <row r="16811" spans="3:19">
      <c r="C16811" s="577"/>
      <c r="R16811" s="577"/>
      <c r="S16811" s="577"/>
    </row>
    <row r="16812" spans="3:19">
      <c r="C16812" s="577"/>
      <c r="R16812" s="577"/>
      <c r="S16812" s="577"/>
    </row>
    <row r="16813" spans="3:19">
      <c r="C16813" s="577"/>
      <c r="R16813" s="577"/>
      <c r="S16813" s="577"/>
    </row>
    <row r="16814" spans="3:19">
      <c r="C16814" s="577"/>
      <c r="R16814" s="577"/>
      <c r="S16814" s="577"/>
    </row>
    <row r="16815" spans="3:19">
      <c r="C16815" s="577"/>
      <c r="R16815" s="577"/>
      <c r="S16815" s="577"/>
    </row>
    <row r="16816" spans="3:19">
      <c r="C16816" s="577"/>
      <c r="R16816" s="577"/>
      <c r="S16816" s="577"/>
    </row>
    <row r="16817" spans="3:19">
      <c r="C16817" s="577"/>
      <c r="R16817" s="577"/>
      <c r="S16817" s="577"/>
    </row>
    <row r="16818" spans="3:19">
      <c r="C16818" s="577"/>
      <c r="R16818" s="577"/>
      <c r="S16818" s="577"/>
    </row>
    <row r="16819" spans="3:19">
      <c r="C16819" s="577"/>
      <c r="R16819" s="577"/>
      <c r="S16819" s="577"/>
    </row>
    <row r="16820" spans="3:19">
      <c r="C16820" s="577"/>
      <c r="R16820" s="577"/>
      <c r="S16820" s="577"/>
    </row>
    <row r="16821" spans="3:19">
      <c r="C16821" s="577"/>
      <c r="R16821" s="577"/>
      <c r="S16821" s="577"/>
    </row>
    <row r="16822" spans="3:19">
      <c r="C16822" s="577"/>
      <c r="R16822" s="577"/>
      <c r="S16822" s="577"/>
    </row>
    <row r="16823" spans="3:19">
      <c r="C16823" s="577"/>
      <c r="R16823" s="577"/>
      <c r="S16823" s="577"/>
    </row>
    <row r="16824" spans="3:19">
      <c r="C16824" s="577"/>
      <c r="R16824" s="577"/>
      <c r="S16824" s="577"/>
    </row>
    <row r="16825" spans="3:19">
      <c r="C16825" s="577"/>
      <c r="R16825" s="577"/>
      <c r="S16825" s="577"/>
    </row>
    <row r="16826" spans="3:19">
      <c r="C16826" s="577"/>
      <c r="R16826" s="577"/>
      <c r="S16826" s="577"/>
    </row>
    <row r="16827" spans="3:19">
      <c r="C16827" s="577"/>
      <c r="R16827" s="577"/>
      <c r="S16827" s="577"/>
    </row>
    <row r="16828" spans="3:19">
      <c r="C16828" s="577"/>
      <c r="R16828" s="577"/>
      <c r="S16828" s="577"/>
    </row>
    <row r="16829" spans="3:19">
      <c r="C16829" s="577"/>
      <c r="R16829" s="577"/>
      <c r="S16829" s="577"/>
    </row>
    <row r="16830" spans="3:19">
      <c r="C16830" s="577"/>
      <c r="R16830" s="577"/>
      <c r="S16830" s="577"/>
    </row>
    <row r="16831" spans="3:19">
      <c r="C16831" s="577"/>
      <c r="R16831" s="577"/>
      <c r="S16831" s="577"/>
    </row>
    <row r="16832" spans="3:19">
      <c r="C16832" s="577"/>
      <c r="R16832" s="577"/>
      <c r="S16832" s="577"/>
    </row>
    <row r="16833" spans="3:19">
      <c r="C16833" s="577"/>
      <c r="R16833" s="577"/>
      <c r="S16833" s="577"/>
    </row>
    <row r="16834" spans="3:19">
      <c r="C16834" s="577"/>
      <c r="R16834" s="577"/>
      <c r="S16834" s="577"/>
    </row>
    <row r="16835" spans="3:19">
      <c r="C16835" s="577"/>
      <c r="R16835" s="577"/>
      <c r="S16835" s="577"/>
    </row>
    <row r="16836" spans="3:19">
      <c r="C16836" s="577"/>
      <c r="R16836" s="577"/>
      <c r="S16836" s="577"/>
    </row>
    <row r="16837" spans="3:19">
      <c r="C16837" s="577"/>
      <c r="R16837" s="577"/>
      <c r="S16837" s="577"/>
    </row>
    <row r="16838" spans="3:19">
      <c r="C16838" s="577"/>
      <c r="R16838" s="577"/>
      <c r="S16838" s="577"/>
    </row>
    <row r="16839" spans="3:19">
      <c r="C16839" s="577"/>
      <c r="R16839" s="577"/>
      <c r="S16839" s="577"/>
    </row>
    <row r="16840" spans="3:19">
      <c r="C16840" s="577"/>
      <c r="R16840" s="577"/>
      <c r="S16840" s="577"/>
    </row>
    <row r="16841" spans="3:19">
      <c r="C16841" s="577"/>
      <c r="R16841" s="577"/>
      <c r="S16841" s="577"/>
    </row>
    <row r="16842" spans="3:19">
      <c r="C16842" s="577"/>
      <c r="R16842" s="577"/>
      <c r="S16842" s="577"/>
    </row>
    <row r="16843" spans="3:19">
      <c r="C16843" s="577"/>
      <c r="R16843" s="577"/>
      <c r="S16843" s="577"/>
    </row>
    <row r="16844" spans="3:19">
      <c r="C16844" s="577"/>
      <c r="R16844" s="577"/>
      <c r="S16844" s="577"/>
    </row>
    <row r="16845" spans="3:19">
      <c r="C16845" s="577"/>
      <c r="R16845" s="577"/>
      <c r="S16845" s="577"/>
    </row>
    <row r="16846" spans="3:19">
      <c r="C16846" s="577"/>
      <c r="R16846" s="577"/>
      <c r="S16846" s="577"/>
    </row>
    <row r="16847" spans="3:19">
      <c r="C16847" s="577"/>
      <c r="R16847" s="577"/>
      <c r="S16847" s="577"/>
    </row>
    <row r="16848" spans="3:19">
      <c r="C16848" s="577"/>
      <c r="R16848" s="577"/>
      <c r="S16848" s="577"/>
    </row>
    <row r="16849" spans="3:19">
      <c r="C16849" s="577"/>
      <c r="R16849" s="577"/>
      <c r="S16849" s="577"/>
    </row>
    <row r="16850" spans="3:19">
      <c r="C16850" s="577"/>
      <c r="R16850" s="577"/>
      <c r="S16850" s="577"/>
    </row>
    <row r="16851" spans="3:19">
      <c r="C16851" s="577"/>
      <c r="R16851" s="577"/>
      <c r="S16851" s="577"/>
    </row>
    <row r="16852" spans="3:19">
      <c r="C16852" s="577"/>
      <c r="R16852" s="577"/>
      <c r="S16852" s="577"/>
    </row>
    <row r="16853" spans="3:19">
      <c r="C16853" s="577"/>
      <c r="R16853" s="577"/>
      <c r="S16853" s="577"/>
    </row>
    <row r="16854" spans="3:19">
      <c r="C16854" s="577"/>
      <c r="R16854" s="577"/>
      <c r="S16854" s="577"/>
    </row>
    <row r="16855" spans="3:19">
      <c r="C16855" s="577"/>
      <c r="R16855" s="577"/>
      <c r="S16855" s="577"/>
    </row>
    <row r="16856" spans="3:19">
      <c r="C16856" s="577"/>
      <c r="R16856" s="577"/>
      <c r="S16856" s="577"/>
    </row>
    <row r="16857" spans="3:19">
      <c r="C16857" s="577"/>
      <c r="R16857" s="577"/>
      <c r="S16857" s="577"/>
    </row>
    <row r="16858" spans="3:19">
      <c r="C16858" s="577"/>
      <c r="R16858" s="577"/>
      <c r="S16858" s="577"/>
    </row>
    <row r="16859" spans="3:19">
      <c r="C16859" s="577"/>
      <c r="R16859" s="577"/>
      <c r="S16859" s="577"/>
    </row>
    <row r="16860" spans="3:19">
      <c r="C16860" s="577"/>
      <c r="R16860" s="577"/>
      <c r="S16860" s="577"/>
    </row>
    <row r="16861" spans="3:19">
      <c r="C16861" s="577"/>
      <c r="R16861" s="577"/>
      <c r="S16861" s="577"/>
    </row>
    <row r="16862" spans="3:19">
      <c r="C16862" s="577"/>
      <c r="R16862" s="577"/>
      <c r="S16862" s="577"/>
    </row>
    <row r="16863" spans="3:19">
      <c r="C16863" s="577"/>
      <c r="R16863" s="577"/>
      <c r="S16863" s="577"/>
    </row>
    <row r="16864" spans="3:19">
      <c r="C16864" s="577"/>
      <c r="R16864" s="577"/>
      <c r="S16864" s="577"/>
    </row>
    <row r="16865" spans="3:19">
      <c r="C16865" s="577"/>
      <c r="R16865" s="577"/>
      <c r="S16865" s="577"/>
    </row>
    <row r="16866" spans="3:19">
      <c r="C16866" s="577"/>
      <c r="R16866" s="577"/>
      <c r="S16866" s="577"/>
    </row>
    <row r="16867" spans="3:19">
      <c r="C16867" s="577"/>
      <c r="R16867" s="577"/>
      <c r="S16867" s="577"/>
    </row>
    <row r="16868" spans="3:19">
      <c r="C16868" s="577"/>
      <c r="R16868" s="577"/>
      <c r="S16868" s="577"/>
    </row>
    <row r="16869" spans="3:19">
      <c r="C16869" s="577"/>
      <c r="R16869" s="577"/>
      <c r="S16869" s="577"/>
    </row>
    <row r="16870" spans="3:19">
      <c r="C16870" s="577"/>
      <c r="R16870" s="577"/>
      <c r="S16870" s="577"/>
    </row>
    <row r="16871" spans="3:19">
      <c r="C16871" s="577"/>
      <c r="R16871" s="577"/>
      <c r="S16871" s="577"/>
    </row>
    <row r="16872" spans="3:19">
      <c r="C16872" s="577"/>
      <c r="R16872" s="577"/>
      <c r="S16872" s="577"/>
    </row>
    <row r="16873" spans="3:19">
      <c r="C16873" s="577"/>
      <c r="R16873" s="577"/>
      <c r="S16873" s="577"/>
    </row>
    <row r="16874" spans="3:19">
      <c r="C16874" s="577"/>
      <c r="R16874" s="577"/>
      <c r="S16874" s="577"/>
    </row>
    <row r="16875" spans="3:19">
      <c r="C16875" s="577"/>
      <c r="R16875" s="577"/>
      <c r="S16875" s="577"/>
    </row>
    <row r="16876" spans="3:19">
      <c r="C16876" s="577"/>
      <c r="R16876" s="577"/>
      <c r="S16876" s="577"/>
    </row>
    <row r="16877" spans="3:19">
      <c r="C16877" s="577"/>
      <c r="R16877" s="577"/>
      <c r="S16877" s="577"/>
    </row>
    <row r="16878" spans="3:19">
      <c r="C16878" s="577"/>
      <c r="R16878" s="577"/>
      <c r="S16878" s="577"/>
    </row>
    <row r="16879" spans="3:19">
      <c r="C16879" s="577"/>
      <c r="R16879" s="577"/>
      <c r="S16879" s="577"/>
    </row>
    <row r="16880" spans="3:19">
      <c r="C16880" s="577"/>
      <c r="R16880" s="577"/>
      <c r="S16880" s="577"/>
    </row>
    <row r="16881" spans="3:19">
      <c r="C16881" s="577"/>
      <c r="R16881" s="577"/>
      <c r="S16881" s="577"/>
    </row>
    <row r="16882" spans="3:19">
      <c r="C16882" s="577"/>
      <c r="R16882" s="577"/>
      <c r="S16882" s="577"/>
    </row>
    <row r="16883" spans="3:19">
      <c r="C16883" s="577"/>
      <c r="R16883" s="577"/>
      <c r="S16883" s="577"/>
    </row>
    <row r="16884" spans="3:19">
      <c r="C16884" s="577"/>
      <c r="R16884" s="577"/>
      <c r="S16884" s="577"/>
    </row>
    <row r="16885" spans="3:19">
      <c r="C16885" s="577"/>
      <c r="R16885" s="577"/>
      <c r="S16885" s="577"/>
    </row>
    <row r="16886" spans="3:19">
      <c r="C16886" s="577"/>
      <c r="R16886" s="577"/>
      <c r="S16886" s="577"/>
    </row>
    <row r="16887" spans="3:19">
      <c r="C16887" s="577"/>
      <c r="R16887" s="577"/>
      <c r="S16887" s="577"/>
    </row>
    <row r="16888" spans="3:19">
      <c r="C16888" s="577"/>
      <c r="R16888" s="577"/>
      <c r="S16888" s="577"/>
    </row>
    <row r="16889" spans="3:19">
      <c r="C16889" s="577"/>
      <c r="R16889" s="577"/>
      <c r="S16889" s="577"/>
    </row>
    <row r="16890" spans="3:19">
      <c r="C16890" s="577"/>
      <c r="R16890" s="577"/>
      <c r="S16890" s="577"/>
    </row>
    <row r="16891" spans="3:19">
      <c r="C16891" s="577"/>
      <c r="R16891" s="577"/>
      <c r="S16891" s="577"/>
    </row>
    <row r="16892" spans="3:19">
      <c r="C16892" s="577"/>
      <c r="R16892" s="577"/>
      <c r="S16892" s="577"/>
    </row>
    <row r="16893" spans="3:19">
      <c r="C16893" s="577"/>
      <c r="R16893" s="577"/>
      <c r="S16893" s="577"/>
    </row>
    <row r="16894" spans="3:19">
      <c r="C16894" s="577"/>
      <c r="R16894" s="577"/>
      <c r="S16894" s="577"/>
    </row>
    <row r="16895" spans="3:19">
      <c r="C16895" s="577"/>
      <c r="R16895" s="577"/>
      <c r="S16895" s="577"/>
    </row>
    <row r="16896" spans="3:19">
      <c r="C16896" s="577"/>
      <c r="R16896" s="577"/>
      <c r="S16896" s="577"/>
    </row>
    <row r="16897" spans="3:19">
      <c r="C16897" s="577"/>
      <c r="R16897" s="577"/>
      <c r="S16897" s="577"/>
    </row>
    <row r="16898" spans="3:19">
      <c r="C16898" s="577"/>
      <c r="R16898" s="577"/>
      <c r="S16898" s="577"/>
    </row>
    <row r="16899" spans="3:19">
      <c r="C16899" s="577"/>
      <c r="R16899" s="577"/>
      <c r="S16899" s="577"/>
    </row>
    <row r="16900" spans="3:19">
      <c r="C16900" s="577"/>
      <c r="R16900" s="577"/>
      <c r="S16900" s="577"/>
    </row>
    <row r="16901" spans="3:19">
      <c r="C16901" s="577"/>
      <c r="R16901" s="577"/>
      <c r="S16901" s="577"/>
    </row>
    <row r="16902" spans="3:19">
      <c r="C16902" s="577"/>
      <c r="R16902" s="577"/>
      <c r="S16902" s="577"/>
    </row>
    <row r="16903" spans="3:19">
      <c r="C16903" s="577"/>
      <c r="R16903" s="577"/>
      <c r="S16903" s="577"/>
    </row>
    <row r="16904" spans="3:19">
      <c r="C16904" s="577"/>
      <c r="R16904" s="577"/>
      <c r="S16904" s="577"/>
    </row>
    <row r="16905" spans="3:19">
      <c r="C16905" s="577"/>
      <c r="R16905" s="577"/>
      <c r="S16905" s="577"/>
    </row>
    <row r="16906" spans="3:19">
      <c r="C16906" s="577"/>
      <c r="R16906" s="577"/>
      <c r="S16906" s="577"/>
    </row>
    <row r="16907" spans="3:19">
      <c r="C16907" s="577"/>
      <c r="R16907" s="577"/>
      <c r="S16907" s="577"/>
    </row>
    <row r="16908" spans="3:19">
      <c r="C16908" s="577"/>
      <c r="R16908" s="577"/>
      <c r="S16908" s="577"/>
    </row>
    <row r="16909" spans="3:19">
      <c r="C16909" s="577"/>
      <c r="R16909" s="577"/>
      <c r="S16909" s="577"/>
    </row>
    <row r="16910" spans="3:19">
      <c r="C16910" s="577"/>
      <c r="R16910" s="577"/>
      <c r="S16910" s="577"/>
    </row>
    <row r="16911" spans="3:19">
      <c r="C16911" s="577"/>
      <c r="R16911" s="577"/>
      <c r="S16911" s="577"/>
    </row>
    <row r="16912" spans="3:19">
      <c r="C16912" s="577"/>
      <c r="R16912" s="577"/>
      <c r="S16912" s="577"/>
    </row>
    <row r="16913" spans="3:19">
      <c r="C16913" s="577"/>
      <c r="R16913" s="577"/>
      <c r="S16913" s="577"/>
    </row>
    <row r="16914" spans="3:19">
      <c r="C16914" s="577"/>
      <c r="R16914" s="577"/>
      <c r="S16914" s="577"/>
    </row>
    <row r="16915" spans="3:19">
      <c r="C16915" s="577"/>
      <c r="R16915" s="577"/>
      <c r="S16915" s="577"/>
    </row>
    <row r="16916" spans="3:19">
      <c r="C16916" s="577"/>
      <c r="R16916" s="577"/>
      <c r="S16916" s="577"/>
    </row>
    <row r="16917" spans="3:19">
      <c r="C16917" s="577"/>
      <c r="R16917" s="577"/>
      <c r="S16917" s="577"/>
    </row>
    <row r="16918" spans="3:19">
      <c r="C16918" s="577"/>
      <c r="R16918" s="577"/>
      <c r="S16918" s="577"/>
    </row>
    <row r="16919" spans="3:19">
      <c r="C16919" s="577"/>
      <c r="R16919" s="577"/>
      <c r="S16919" s="577"/>
    </row>
    <row r="16920" spans="3:19">
      <c r="C16920" s="577"/>
      <c r="R16920" s="577"/>
      <c r="S16920" s="577"/>
    </row>
    <row r="16921" spans="3:19">
      <c r="C16921" s="577"/>
      <c r="R16921" s="577"/>
      <c r="S16921" s="577"/>
    </row>
    <row r="16922" spans="3:19">
      <c r="C16922" s="577"/>
      <c r="R16922" s="577"/>
      <c r="S16922" s="577"/>
    </row>
    <row r="16923" spans="3:19">
      <c r="C16923" s="577"/>
      <c r="R16923" s="577"/>
      <c r="S16923" s="577"/>
    </row>
    <row r="16924" spans="3:19">
      <c r="C16924" s="577"/>
      <c r="R16924" s="577"/>
      <c r="S16924" s="577"/>
    </row>
    <row r="16925" spans="3:19">
      <c r="C16925" s="577"/>
      <c r="R16925" s="577"/>
      <c r="S16925" s="577"/>
    </row>
    <row r="16926" spans="3:19">
      <c r="C16926" s="577"/>
      <c r="R16926" s="577"/>
      <c r="S16926" s="577"/>
    </row>
    <row r="16927" spans="3:19">
      <c r="C16927" s="577"/>
      <c r="R16927" s="577"/>
      <c r="S16927" s="577"/>
    </row>
    <row r="16928" spans="3:19">
      <c r="C16928" s="577"/>
      <c r="R16928" s="577"/>
      <c r="S16928" s="577"/>
    </row>
    <row r="16929" spans="3:19">
      <c r="C16929" s="577"/>
      <c r="R16929" s="577"/>
      <c r="S16929" s="577"/>
    </row>
    <row r="16930" spans="3:19">
      <c r="C16930" s="577"/>
      <c r="R16930" s="577"/>
      <c r="S16930" s="577"/>
    </row>
    <row r="16931" spans="3:19">
      <c r="C16931" s="577"/>
      <c r="R16931" s="577"/>
      <c r="S16931" s="577"/>
    </row>
    <row r="16932" spans="3:19">
      <c r="C16932" s="577"/>
      <c r="R16932" s="577"/>
      <c r="S16932" s="577"/>
    </row>
    <row r="16933" spans="3:19">
      <c r="C16933" s="577"/>
      <c r="R16933" s="577"/>
      <c r="S16933" s="577"/>
    </row>
    <row r="16934" spans="3:19">
      <c r="C16934" s="577"/>
      <c r="R16934" s="577"/>
      <c r="S16934" s="577"/>
    </row>
    <row r="16935" spans="3:19">
      <c r="C16935" s="577"/>
      <c r="R16935" s="577"/>
      <c r="S16935" s="577"/>
    </row>
    <row r="16936" spans="3:19">
      <c r="C16936" s="577"/>
      <c r="R16936" s="577"/>
      <c r="S16936" s="577"/>
    </row>
    <row r="16937" spans="3:19">
      <c r="C16937" s="577"/>
      <c r="R16937" s="577"/>
      <c r="S16937" s="577"/>
    </row>
    <row r="16938" spans="3:19">
      <c r="C16938" s="577"/>
      <c r="R16938" s="577"/>
      <c r="S16938" s="577"/>
    </row>
    <row r="16939" spans="3:19">
      <c r="C16939" s="577"/>
      <c r="R16939" s="577"/>
      <c r="S16939" s="577"/>
    </row>
    <row r="16940" spans="3:19">
      <c r="C16940" s="577"/>
      <c r="R16940" s="577"/>
      <c r="S16940" s="577"/>
    </row>
    <row r="16941" spans="3:19">
      <c r="C16941" s="577"/>
      <c r="R16941" s="577"/>
      <c r="S16941" s="577"/>
    </row>
    <row r="16942" spans="3:19">
      <c r="C16942" s="577"/>
      <c r="R16942" s="577"/>
      <c r="S16942" s="577"/>
    </row>
    <row r="16943" spans="3:19">
      <c r="C16943" s="577"/>
      <c r="R16943" s="577"/>
      <c r="S16943" s="577"/>
    </row>
    <row r="16944" spans="3:19">
      <c r="C16944" s="577"/>
      <c r="R16944" s="577"/>
      <c r="S16944" s="577"/>
    </row>
    <row r="16945" spans="3:19">
      <c r="C16945" s="577"/>
      <c r="R16945" s="577"/>
      <c r="S16945" s="577"/>
    </row>
    <row r="16946" spans="3:19">
      <c r="C16946" s="577"/>
      <c r="R16946" s="577"/>
      <c r="S16946" s="577"/>
    </row>
    <row r="16947" spans="3:19">
      <c r="C16947" s="577"/>
      <c r="R16947" s="577"/>
      <c r="S16947" s="577"/>
    </row>
    <row r="16948" spans="3:19">
      <c r="C16948" s="577"/>
      <c r="R16948" s="577"/>
      <c r="S16948" s="577"/>
    </row>
    <row r="16949" spans="3:19">
      <c r="C16949" s="577"/>
      <c r="R16949" s="577"/>
      <c r="S16949" s="577"/>
    </row>
    <row r="16950" spans="3:19">
      <c r="C16950" s="577"/>
      <c r="R16950" s="577"/>
      <c r="S16950" s="577"/>
    </row>
    <row r="16951" spans="3:19">
      <c r="C16951" s="577"/>
      <c r="R16951" s="577"/>
      <c r="S16951" s="577"/>
    </row>
    <row r="16952" spans="3:19">
      <c r="C16952" s="577"/>
      <c r="R16952" s="577"/>
      <c r="S16952" s="577"/>
    </row>
    <row r="16953" spans="3:19">
      <c r="C16953" s="577"/>
      <c r="R16953" s="577"/>
      <c r="S16953" s="577"/>
    </row>
    <row r="16954" spans="3:19">
      <c r="C16954" s="577"/>
      <c r="R16954" s="577"/>
      <c r="S16954" s="577"/>
    </row>
    <row r="16955" spans="3:19">
      <c r="C16955" s="577"/>
      <c r="R16955" s="577"/>
      <c r="S16955" s="577"/>
    </row>
    <row r="16956" spans="3:19">
      <c r="C16956" s="577"/>
      <c r="R16956" s="577"/>
      <c r="S16956" s="577"/>
    </row>
    <row r="16957" spans="3:19">
      <c r="C16957" s="577"/>
      <c r="R16957" s="577"/>
      <c r="S16957" s="577"/>
    </row>
    <row r="16958" spans="3:19">
      <c r="C16958" s="577"/>
      <c r="R16958" s="577"/>
      <c r="S16958" s="577"/>
    </row>
    <row r="16959" spans="3:19">
      <c r="C16959" s="577"/>
      <c r="R16959" s="577"/>
      <c r="S16959" s="577"/>
    </row>
    <row r="16960" spans="3:19">
      <c r="C16960" s="577"/>
      <c r="R16960" s="577"/>
      <c r="S16960" s="577"/>
    </row>
    <row r="16961" spans="3:19">
      <c r="C16961" s="577"/>
      <c r="R16961" s="577"/>
      <c r="S16961" s="577"/>
    </row>
    <row r="16962" spans="3:19">
      <c r="C16962" s="577"/>
      <c r="R16962" s="577"/>
      <c r="S16962" s="577"/>
    </row>
    <row r="16963" spans="3:19">
      <c r="C16963" s="577"/>
      <c r="R16963" s="577"/>
      <c r="S16963" s="577"/>
    </row>
    <row r="16964" spans="3:19">
      <c r="C16964" s="577"/>
      <c r="R16964" s="577"/>
      <c r="S16964" s="577"/>
    </row>
    <row r="16965" spans="3:19">
      <c r="C16965" s="577"/>
      <c r="R16965" s="577"/>
      <c r="S16965" s="577"/>
    </row>
    <row r="16966" spans="3:19">
      <c r="C16966" s="577"/>
      <c r="R16966" s="577"/>
      <c r="S16966" s="577"/>
    </row>
    <row r="16967" spans="3:19">
      <c r="C16967" s="577"/>
      <c r="R16967" s="577"/>
      <c r="S16967" s="577"/>
    </row>
    <row r="16968" spans="3:19">
      <c r="C16968" s="577"/>
      <c r="R16968" s="577"/>
      <c r="S16968" s="577"/>
    </row>
    <row r="16969" spans="3:19">
      <c r="C16969" s="577"/>
      <c r="R16969" s="577"/>
      <c r="S16969" s="577"/>
    </row>
    <row r="16970" spans="3:19">
      <c r="C16970" s="577"/>
      <c r="R16970" s="577"/>
      <c r="S16970" s="577"/>
    </row>
    <row r="16971" spans="3:19">
      <c r="C16971" s="577"/>
      <c r="R16971" s="577"/>
      <c r="S16971" s="577"/>
    </row>
    <row r="16972" spans="3:19">
      <c r="C16972" s="577"/>
      <c r="R16972" s="577"/>
      <c r="S16972" s="577"/>
    </row>
    <row r="16973" spans="3:19">
      <c r="C16973" s="577"/>
      <c r="R16973" s="577"/>
      <c r="S16973" s="577"/>
    </row>
    <row r="16974" spans="3:19">
      <c r="C16974" s="577"/>
      <c r="R16974" s="577"/>
      <c r="S16974" s="577"/>
    </row>
    <row r="16975" spans="3:19">
      <c r="C16975" s="577"/>
      <c r="R16975" s="577"/>
      <c r="S16975" s="577"/>
    </row>
    <row r="16976" spans="3:19">
      <c r="C16976" s="577"/>
      <c r="R16976" s="577"/>
      <c r="S16976" s="577"/>
    </row>
    <row r="16977" spans="3:19">
      <c r="C16977" s="577"/>
      <c r="R16977" s="577"/>
      <c r="S16977" s="577"/>
    </row>
    <row r="16978" spans="3:19">
      <c r="C16978" s="577"/>
      <c r="R16978" s="577"/>
      <c r="S16978" s="577"/>
    </row>
    <row r="16979" spans="3:19">
      <c r="C16979" s="577"/>
      <c r="R16979" s="577"/>
      <c r="S16979" s="577"/>
    </row>
    <row r="16980" spans="3:19">
      <c r="C16980" s="577"/>
      <c r="R16980" s="577"/>
      <c r="S16980" s="577"/>
    </row>
    <row r="16981" spans="3:19">
      <c r="C16981" s="577"/>
      <c r="R16981" s="577"/>
      <c r="S16981" s="577"/>
    </row>
    <row r="16982" spans="3:19">
      <c r="C16982" s="577"/>
      <c r="R16982" s="577"/>
      <c r="S16982" s="577"/>
    </row>
    <row r="16983" spans="3:19">
      <c r="C16983" s="577"/>
      <c r="R16983" s="577"/>
      <c r="S16983" s="577"/>
    </row>
    <row r="16984" spans="3:19">
      <c r="C16984" s="577"/>
      <c r="R16984" s="577"/>
      <c r="S16984" s="577"/>
    </row>
    <row r="16985" spans="3:19">
      <c r="C16985" s="577"/>
      <c r="R16985" s="577"/>
      <c r="S16985" s="577"/>
    </row>
    <row r="16986" spans="3:19">
      <c r="C16986" s="577"/>
      <c r="R16986" s="577"/>
      <c r="S16986" s="577"/>
    </row>
    <row r="16987" spans="3:19">
      <c r="C16987" s="577"/>
      <c r="R16987" s="577"/>
      <c r="S16987" s="577"/>
    </row>
    <row r="16988" spans="3:19">
      <c r="C16988" s="577"/>
      <c r="R16988" s="577"/>
      <c r="S16988" s="577"/>
    </row>
    <row r="16989" spans="3:19">
      <c r="C16989" s="577"/>
      <c r="R16989" s="577"/>
      <c r="S16989" s="577"/>
    </row>
    <row r="16990" spans="3:19">
      <c r="C16990" s="577"/>
      <c r="R16990" s="577"/>
      <c r="S16990" s="577"/>
    </row>
    <row r="16991" spans="3:19">
      <c r="C16991" s="577"/>
      <c r="R16991" s="577"/>
      <c r="S16991" s="577"/>
    </row>
    <row r="16992" spans="3:19">
      <c r="C16992" s="577"/>
      <c r="R16992" s="577"/>
      <c r="S16992" s="577"/>
    </row>
    <row r="16993" spans="3:19">
      <c r="C16993" s="577"/>
      <c r="R16993" s="577"/>
      <c r="S16993" s="577"/>
    </row>
    <row r="16994" spans="3:19">
      <c r="C16994" s="577"/>
      <c r="R16994" s="577"/>
      <c r="S16994" s="577"/>
    </row>
    <row r="16995" spans="3:19">
      <c r="C16995" s="577"/>
      <c r="R16995" s="577"/>
      <c r="S16995" s="577"/>
    </row>
    <row r="16996" spans="3:19">
      <c r="C16996" s="577"/>
      <c r="R16996" s="577"/>
      <c r="S16996" s="577"/>
    </row>
    <row r="16997" spans="3:19">
      <c r="C16997" s="577"/>
      <c r="R16997" s="577"/>
      <c r="S16997" s="577"/>
    </row>
    <row r="16998" spans="3:19">
      <c r="C16998" s="577"/>
      <c r="R16998" s="577"/>
      <c r="S16998" s="577"/>
    </row>
    <row r="16999" spans="3:19">
      <c r="C16999" s="577"/>
      <c r="R16999" s="577"/>
      <c r="S16999" s="577"/>
    </row>
    <row r="17000" spans="3:19">
      <c r="C17000" s="577"/>
      <c r="R17000" s="577"/>
      <c r="S17000" s="577"/>
    </row>
    <row r="17001" spans="3:19">
      <c r="C17001" s="577"/>
      <c r="R17001" s="577"/>
      <c r="S17001" s="577"/>
    </row>
    <row r="17002" spans="3:19">
      <c r="C17002" s="577"/>
      <c r="R17002" s="577"/>
      <c r="S17002" s="577"/>
    </row>
    <row r="17003" spans="3:19">
      <c r="C17003" s="577"/>
      <c r="R17003" s="577"/>
      <c r="S17003" s="577"/>
    </row>
    <row r="17004" spans="3:19">
      <c r="C17004" s="577"/>
      <c r="R17004" s="577"/>
      <c r="S17004" s="577"/>
    </row>
    <row r="17005" spans="3:19">
      <c r="C17005" s="577"/>
      <c r="R17005" s="577"/>
      <c r="S17005" s="577"/>
    </row>
    <row r="17006" spans="3:19">
      <c r="C17006" s="577"/>
      <c r="R17006" s="577"/>
      <c r="S17006" s="577"/>
    </row>
    <row r="17007" spans="3:19">
      <c r="C17007" s="577"/>
      <c r="R17007" s="577"/>
      <c r="S17007" s="577"/>
    </row>
    <row r="17008" spans="3:19">
      <c r="C17008" s="577"/>
      <c r="R17008" s="577"/>
      <c r="S17008" s="577"/>
    </row>
    <row r="17009" spans="3:19">
      <c r="C17009" s="577"/>
      <c r="R17009" s="577"/>
      <c r="S17009" s="577"/>
    </row>
    <row r="17010" spans="3:19">
      <c r="C17010" s="577"/>
      <c r="R17010" s="577"/>
      <c r="S17010" s="577"/>
    </row>
    <row r="17011" spans="3:19">
      <c r="C17011" s="577"/>
      <c r="R17011" s="577"/>
      <c r="S17011" s="577"/>
    </row>
    <row r="17012" spans="3:19">
      <c r="C17012" s="577"/>
      <c r="R17012" s="577"/>
      <c r="S17012" s="577"/>
    </row>
    <row r="17013" spans="3:19">
      <c r="C17013" s="577"/>
      <c r="R17013" s="577"/>
      <c r="S17013" s="577"/>
    </row>
    <row r="17014" spans="3:19">
      <c r="C17014" s="577"/>
      <c r="R17014" s="577"/>
      <c r="S17014" s="577"/>
    </row>
    <row r="17015" spans="3:19">
      <c r="C17015" s="577"/>
      <c r="R17015" s="577"/>
      <c r="S17015" s="577"/>
    </row>
    <row r="17016" spans="3:19">
      <c r="C17016" s="577"/>
      <c r="R17016" s="577"/>
      <c r="S17016" s="577"/>
    </row>
    <row r="17017" spans="3:19">
      <c r="C17017" s="577"/>
      <c r="R17017" s="577"/>
      <c r="S17017" s="577"/>
    </row>
    <row r="17018" spans="3:19">
      <c r="C17018" s="577"/>
      <c r="R17018" s="577"/>
      <c r="S17018" s="577"/>
    </row>
    <row r="17019" spans="3:19">
      <c r="C17019" s="577"/>
      <c r="R17019" s="577"/>
      <c r="S17019" s="577"/>
    </row>
    <row r="17020" spans="3:19">
      <c r="C17020" s="577"/>
      <c r="R17020" s="577"/>
      <c r="S17020" s="577"/>
    </row>
    <row r="17021" spans="3:19">
      <c r="C17021" s="577"/>
      <c r="R17021" s="577"/>
      <c r="S17021" s="577"/>
    </row>
    <row r="17022" spans="3:19">
      <c r="C17022" s="577"/>
      <c r="R17022" s="577"/>
      <c r="S17022" s="577"/>
    </row>
    <row r="17023" spans="3:19">
      <c r="C17023" s="577"/>
      <c r="R17023" s="577"/>
      <c r="S17023" s="577"/>
    </row>
    <row r="17024" spans="3:19">
      <c r="C17024" s="577"/>
      <c r="R17024" s="577"/>
      <c r="S17024" s="577"/>
    </row>
    <row r="17025" spans="3:19">
      <c r="C17025" s="577"/>
      <c r="R17025" s="577"/>
      <c r="S17025" s="577"/>
    </row>
    <row r="17026" spans="3:19">
      <c r="C17026" s="577"/>
      <c r="R17026" s="577"/>
      <c r="S17026" s="577"/>
    </row>
    <row r="17027" spans="3:19">
      <c r="C17027" s="577"/>
      <c r="R17027" s="577"/>
      <c r="S17027" s="577"/>
    </row>
    <row r="17028" spans="3:19">
      <c r="C17028" s="577"/>
      <c r="R17028" s="577"/>
      <c r="S17028" s="577"/>
    </row>
    <row r="17029" spans="3:19">
      <c r="C17029" s="577"/>
      <c r="R17029" s="577"/>
      <c r="S17029" s="577"/>
    </row>
    <row r="17030" spans="3:19">
      <c r="C17030" s="577"/>
      <c r="R17030" s="577"/>
      <c r="S17030" s="577"/>
    </row>
    <row r="17031" spans="3:19">
      <c r="C17031" s="577"/>
      <c r="R17031" s="577"/>
      <c r="S17031" s="577"/>
    </row>
    <row r="17032" spans="3:19">
      <c r="C17032" s="577"/>
      <c r="R17032" s="577"/>
      <c r="S17032" s="577"/>
    </row>
    <row r="17033" spans="3:19">
      <c r="C17033" s="577"/>
      <c r="R17033" s="577"/>
      <c r="S17033" s="577"/>
    </row>
    <row r="17034" spans="3:19">
      <c r="C17034" s="577"/>
      <c r="R17034" s="577"/>
      <c r="S17034" s="577"/>
    </row>
    <row r="17035" spans="3:19">
      <c r="C17035" s="577"/>
      <c r="R17035" s="577"/>
      <c r="S17035" s="577"/>
    </row>
    <row r="17036" spans="3:19">
      <c r="C17036" s="577"/>
      <c r="R17036" s="577"/>
      <c r="S17036" s="577"/>
    </row>
    <row r="17037" spans="3:19">
      <c r="C17037" s="577"/>
      <c r="R17037" s="577"/>
      <c r="S17037" s="577"/>
    </row>
    <row r="17038" spans="3:19">
      <c r="C17038" s="577"/>
      <c r="R17038" s="577"/>
      <c r="S17038" s="577"/>
    </row>
    <row r="17039" spans="3:19">
      <c r="C17039" s="577"/>
      <c r="R17039" s="577"/>
      <c r="S17039" s="577"/>
    </row>
    <row r="17040" spans="3:19">
      <c r="C17040" s="577"/>
      <c r="R17040" s="577"/>
      <c r="S17040" s="577"/>
    </row>
    <row r="17041" spans="3:19">
      <c r="C17041" s="577"/>
      <c r="R17041" s="577"/>
      <c r="S17041" s="577"/>
    </row>
    <row r="17042" spans="3:19">
      <c r="C17042" s="577"/>
      <c r="R17042" s="577"/>
      <c r="S17042" s="577"/>
    </row>
    <row r="17043" spans="3:19">
      <c r="C17043" s="577"/>
      <c r="R17043" s="577"/>
      <c r="S17043" s="577"/>
    </row>
    <row r="17044" spans="3:19">
      <c r="C17044" s="577"/>
      <c r="R17044" s="577"/>
      <c r="S17044" s="577"/>
    </row>
    <row r="17045" spans="3:19">
      <c r="C17045" s="577"/>
      <c r="R17045" s="577"/>
      <c r="S17045" s="577"/>
    </row>
    <row r="17046" spans="3:19">
      <c r="C17046" s="577"/>
      <c r="R17046" s="577"/>
      <c r="S17046" s="577"/>
    </row>
    <row r="17047" spans="3:19">
      <c r="C17047" s="577"/>
      <c r="R17047" s="577"/>
      <c r="S17047" s="577"/>
    </row>
    <row r="17048" spans="3:19">
      <c r="C17048" s="577"/>
      <c r="R17048" s="577"/>
      <c r="S17048" s="577"/>
    </row>
    <row r="17049" spans="3:19">
      <c r="C17049" s="577"/>
      <c r="R17049" s="577"/>
      <c r="S17049" s="577"/>
    </row>
    <row r="17050" spans="3:19">
      <c r="C17050" s="577"/>
      <c r="R17050" s="577"/>
      <c r="S17050" s="577"/>
    </row>
    <row r="17051" spans="3:19">
      <c r="C17051" s="577"/>
      <c r="R17051" s="577"/>
      <c r="S17051" s="577"/>
    </row>
    <row r="17052" spans="3:19">
      <c r="C17052" s="577"/>
      <c r="R17052" s="577"/>
      <c r="S17052" s="577"/>
    </row>
    <row r="17053" spans="3:19">
      <c r="C17053" s="577"/>
      <c r="R17053" s="577"/>
      <c r="S17053" s="577"/>
    </row>
    <row r="17054" spans="3:19">
      <c r="C17054" s="577"/>
      <c r="R17054" s="577"/>
      <c r="S17054" s="577"/>
    </row>
    <row r="17055" spans="3:19">
      <c r="C17055" s="577"/>
      <c r="R17055" s="577"/>
      <c r="S17055" s="577"/>
    </row>
    <row r="17056" spans="3:19">
      <c r="C17056" s="577"/>
      <c r="R17056" s="577"/>
      <c r="S17056" s="577"/>
    </row>
    <row r="17057" spans="3:19">
      <c r="C17057" s="577"/>
      <c r="R17057" s="577"/>
      <c r="S17057" s="577"/>
    </row>
    <row r="17058" spans="3:19">
      <c r="C17058" s="577"/>
      <c r="R17058" s="577"/>
      <c r="S17058" s="577"/>
    </row>
    <row r="17059" spans="3:19">
      <c r="C17059" s="577"/>
      <c r="R17059" s="577"/>
      <c r="S17059" s="577"/>
    </row>
    <row r="17060" spans="3:19">
      <c r="C17060" s="577"/>
      <c r="R17060" s="577"/>
      <c r="S17060" s="577"/>
    </row>
    <row r="17061" spans="3:19">
      <c r="C17061" s="577"/>
      <c r="R17061" s="577"/>
      <c r="S17061" s="577"/>
    </row>
    <row r="17062" spans="3:19">
      <c r="C17062" s="577"/>
      <c r="R17062" s="577"/>
      <c r="S17062" s="577"/>
    </row>
    <row r="17063" spans="3:19">
      <c r="C17063" s="577"/>
      <c r="R17063" s="577"/>
      <c r="S17063" s="577"/>
    </row>
    <row r="17064" spans="3:19">
      <c r="C17064" s="577"/>
      <c r="R17064" s="577"/>
      <c r="S17064" s="577"/>
    </row>
    <row r="17065" spans="3:19">
      <c r="C17065" s="577"/>
      <c r="R17065" s="577"/>
      <c r="S17065" s="577"/>
    </row>
    <row r="17066" spans="3:19">
      <c r="C17066" s="577"/>
      <c r="R17066" s="577"/>
      <c r="S17066" s="577"/>
    </row>
    <row r="17067" spans="3:19">
      <c r="C17067" s="577"/>
      <c r="R17067" s="577"/>
      <c r="S17067" s="577"/>
    </row>
    <row r="17068" spans="3:19">
      <c r="C17068" s="577"/>
      <c r="R17068" s="577"/>
      <c r="S17068" s="577"/>
    </row>
    <row r="17069" spans="3:19">
      <c r="C17069" s="577"/>
      <c r="R17069" s="577"/>
      <c r="S17069" s="577"/>
    </row>
    <row r="17070" spans="3:19">
      <c r="C17070" s="577"/>
      <c r="R17070" s="577"/>
      <c r="S17070" s="577"/>
    </row>
    <row r="17071" spans="3:19">
      <c r="C17071" s="577"/>
      <c r="R17071" s="577"/>
      <c r="S17071" s="577"/>
    </row>
    <row r="17072" spans="3:19">
      <c r="C17072" s="577"/>
      <c r="R17072" s="577"/>
      <c r="S17072" s="577"/>
    </row>
    <row r="17073" spans="3:19">
      <c r="C17073" s="577"/>
      <c r="R17073" s="577"/>
      <c r="S17073" s="577"/>
    </row>
    <row r="17074" spans="3:19">
      <c r="C17074" s="577"/>
      <c r="R17074" s="577"/>
      <c r="S17074" s="577"/>
    </row>
    <row r="17075" spans="3:19">
      <c r="C17075" s="577"/>
      <c r="R17075" s="577"/>
      <c r="S17075" s="577"/>
    </row>
    <row r="17076" spans="3:19">
      <c r="C17076" s="577"/>
      <c r="R17076" s="577"/>
      <c r="S17076" s="577"/>
    </row>
    <row r="17077" spans="3:19">
      <c r="C17077" s="577"/>
      <c r="R17077" s="577"/>
      <c r="S17077" s="577"/>
    </row>
    <row r="17078" spans="3:19">
      <c r="C17078" s="577"/>
      <c r="R17078" s="577"/>
      <c r="S17078" s="577"/>
    </row>
    <row r="17079" spans="3:19">
      <c r="C17079" s="577"/>
      <c r="R17079" s="577"/>
      <c r="S17079" s="577"/>
    </row>
    <row r="17080" spans="3:19">
      <c r="C17080" s="577"/>
      <c r="R17080" s="577"/>
      <c r="S17080" s="577"/>
    </row>
    <row r="17081" spans="3:19">
      <c r="C17081" s="577"/>
      <c r="R17081" s="577"/>
      <c r="S17081" s="577"/>
    </row>
    <row r="17082" spans="3:19">
      <c r="C17082" s="577"/>
      <c r="R17082" s="577"/>
      <c r="S17082" s="577"/>
    </row>
    <row r="17083" spans="3:19">
      <c r="C17083" s="577"/>
      <c r="R17083" s="577"/>
      <c r="S17083" s="577"/>
    </row>
    <row r="17084" spans="3:19">
      <c r="C17084" s="577"/>
      <c r="R17084" s="577"/>
      <c r="S17084" s="577"/>
    </row>
    <row r="17085" spans="3:19">
      <c r="C17085" s="577"/>
      <c r="R17085" s="577"/>
      <c r="S17085" s="577"/>
    </row>
    <row r="17086" spans="3:19">
      <c r="C17086" s="577"/>
      <c r="R17086" s="577"/>
      <c r="S17086" s="577"/>
    </row>
    <row r="17087" spans="3:19">
      <c r="C17087" s="577"/>
      <c r="R17087" s="577"/>
      <c r="S17087" s="577"/>
    </row>
    <row r="17088" spans="3:19">
      <c r="C17088" s="577"/>
      <c r="R17088" s="577"/>
      <c r="S17088" s="577"/>
    </row>
    <row r="17089" spans="3:19">
      <c r="C17089" s="577"/>
      <c r="R17089" s="577"/>
      <c r="S17089" s="577"/>
    </row>
    <row r="17090" spans="3:19">
      <c r="C17090" s="577"/>
      <c r="R17090" s="577"/>
      <c r="S17090" s="577"/>
    </row>
    <row r="17091" spans="3:19">
      <c r="C17091" s="577"/>
      <c r="R17091" s="577"/>
      <c r="S17091" s="577"/>
    </row>
    <row r="17092" spans="3:19">
      <c r="C17092" s="577"/>
      <c r="R17092" s="577"/>
      <c r="S17092" s="577"/>
    </row>
    <row r="17093" spans="3:19">
      <c r="C17093" s="577"/>
      <c r="R17093" s="577"/>
      <c r="S17093" s="577"/>
    </row>
    <row r="17094" spans="3:19">
      <c r="C17094" s="577"/>
      <c r="R17094" s="577"/>
      <c r="S17094" s="577"/>
    </row>
    <row r="17095" spans="3:19">
      <c r="C17095" s="577"/>
      <c r="R17095" s="577"/>
      <c r="S17095" s="577"/>
    </row>
    <row r="17096" spans="3:19">
      <c r="C17096" s="577"/>
      <c r="R17096" s="577"/>
      <c r="S17096" s="577"/>
    </row>
    <row r="17097" spans="3:19">
      <c r="C17097" s="577"/>
      <c r="R17097" s="577"/>
      <c r="S17097" s="577"/>
    </row>
    <row r="17098" spans="3:19">
      <c r="C17098" s="577"/>
      <c r="R17098" s="577"/>
      <c r="S17098" s="577"/>
    </row>
    <row r="17099" spans="3:19">
      <c r="C17099" s="577"/>
      <c r="R17099" s="577"/>
      <c r="S17099" s="577"/>
    </row>
    <row r="17100" spans="3:19">
      <c r="C17100" s="577"/>
      <c r="R17100" s="577"/>
      <c r="S17100" s="577"/>
    </row>
    <row r="17101" spans="3:19">
      <c r="C17101" s="577"/>
      <c r="R17101" s="577"/>
      <c r="S17101" s="577"/>
    </row>
    <row r="17102" spans="3:19">
      <c r="C17102" s="577"/>
      <c r="R17102" s="577"/>
      <c r="S17102" s="577"/>
    </row>
    <row r="17103" spans="3:19">
      <c r="C17103" s="577"/>
      <c r="R17103" s="577"/>
      <c r="S17103" s="577"/>
    </row>
    <row r="17104" spans="3:19">
      <c r="C17104" s="577"/>
      <c r="R17104" s="577"/>
      <c r="S17104" s="577"/>
    </row>
    <row r="17105" spans="3:19">
      <c r="C17105" s="577"/>
      <c r="R17105" s="577"/>
      <c r="S17105" s="577"/>
    </row>
    <row r="17106" spans="3:19">
      <c r="C17106" s="577"/>
      <c r="R17106" s="577"/>
      <c r="S17106" s="577"/>
    </row>
    <row r="17107" spans="3:19">
      <c r="C17107" s="577"/>
      <c r="R17107" s="577"/>
      <c r="S17107" s="577"/>
    </row>
    <row r="17108" spans="3:19">
      <c r="C17108" s="577"/>
      <c r="R17108" s="577"/>
      <c r="S17108" s="577"/>
    </row>
    <row r="17109" spans="3:19">
      <c r="C17109" s="577"/>
      <c r="R17109" s="577"/>
      <c r="S17109" s="577"/>
    </row>
    <row r="17110" spans="3:19">
      <c r="C17110" s="577"/>
      <c r="R17110" s="577"/>
      <c r="S17110" s="577"/>
    </row>
    <row r="17111" spans="3:19">
      <c r="C17111" s="577"/>
      <c r="R17111" s="577"/>
      <c r="S17111" s="577"/>
    </row>
    <row r="17112" spans="3:19">
      <c r="C17112" s="577"/>
      <c r="R17112" s="577"/>
      <c r="S17112" s="577"/>
    </row>
    <row r="17113" spans="3:19">
      <c r="C17113" s="577"/>
      <c r="R17113" s="577"/>
      <c r="S17113" s="577"/>
    </row>
    <row r="17114" spans="3:19">
      <c r="C17114" s="577"/>
      <c r="R17114" s="577"/>
      <c r="S17114" s="577"/>
    </row>
    <row r="17115" spans="3:19">
      <c r="C17115" s="577"/>
      <c r="R17115" s="577"/>
      <c r="S17115" s="577"/>
    </row>
    <row r="17116" spans="3:19">
      <c r="C17116" s="577"/>
      <c r="R17116" s="577"/>
      <c r="S17116" s="577"/>
    </row>
    <row r="17117" spans="3:19">
      <c r="C17117" s="577"/>
      <c r="R17117" s="577"/>
      <c r="S17117" s="577"/>
    </row>
    <row r="17118" spans="3:19">
      <c r="C17118" s="577"/>
      <c r="R17118" s="577"/>
      <c r="S17118" s="577"/>
    </row>
    <row r="17119" spans="3:19">
      <c r="C17119" s="577"/>
      <c r="R17119" s="577"/>
      <c r="S17119" s="577"/>
    </row>
    <row r="17120" spans="3:19">
      <c r="C17120" s="577"/>
      <c r="R17120" s="577"/>
      <c r="S17120" s="577"/>
    </row>
    <row r="17121" spans="3:19">
      <c r="C17121" s="577"/>
      <c r="R17121" s="577"/>
      <c r="S17121" s="577"/>
    </row>
    <row r="17122" spans="3:19">
      <c r="C17122" s="577"/>
      <c r="R17122" s="577"/>
      <c r="S17122" s="577"/>
    </row>
    <row r="17123" spans="3:19">
      <c r="C17123" s="577"/>
      <c r="R17123" s="577"/>
      <c r="S17123" s="577"/>
    </row>
    <row r="17124" spans="3:19">
      <c r="C17124" s="577"/>
      <c r="R17124" s="577"/>
      <c r="S17124" s="577"/>
    </row>
    <row r="17125" spans="3:19">
      <c r="C17125" s="577"/>
      <c r="R17125" s="577"/>
      <c r="S17125" s="577"/>
    </row>
    <row r="17126" spans="3:19">
      <c r="C17126" s="577"/>
      <c r="R17126" s="577"/>
      <c r="S17126" s="577"/>
    </row>
    <row r="17127" spans="3:19">
      <c r="C17127" s="577"/>
      <c r="R17127" s="577"/>
      <c r="S17127" s="577"/>
    </row>
    <row r="17128" spans="3:19">
      <c r="C17128" s="577"/>
      <c r="R17128" s="577"/>
      <c r="S17128" s="577"/>
    </row>
    <row r="17129" spans="3:19">
      <c r="C17129" s="577"/>
      <c r="R17129" s="577"/>
      <c r="S17129" s="577"/>
    </row>
    <row r="17130" spans="3:19">
      <c r="C17130" s="577"/>
      <c r="R17130" s="577"/>
      <c r="S17130" s="577"/>
    </row>
    <row r="17131" spans="3:19">
      <c r="C17131" s="577"/>
      <c r="R17131" s="577"/>
      <c r="S17131" s="577"/>
    </row>
    <row r="17132" spans="3:19">
      <c r="C17132" s="577"/>
      <c r="R17132" s="577"/>
      <c r="S17132" s="577"/>
    </row>
    <row r="17133" spans="3:19">
      <c r="C17133" s="577"/>
      <c r="R17133" s="577"/>
      <c r="S17133" s="577"/>
    </row>
    <row r="17134" spans="3:19">
      <c r="C17134" s="577"/>
      <c r="R17134" s="577"/>
      <c r="S17134" s="577"/>
    </row>
    <row r="17135" spans="3:19">
      <c r="C17135" s="577"/>
      <c r="R17135" s="577"/>
      <c r="S17135" s="577"/>
    </row>
    <row r="17136" spans="3:19">
      <c r="C17136" s="577"/>
      <c r="R17136" s="577"/>
      <c r="S17136" s="577"/>
    </row>
    <row r="17137" spans="3:19">
      <c r="C17137" s="577"/>
      <c r="R17137" s="577"/>
      <c r="S17137" s="577"/>
    </row>
    <row r="17138" spans="3:19">
      <c r="C17138" s="577"/>
      <c r="R17138" s="577"/>
      <c r="S17138" s="577"/>
    </row>
    <row r="17139" spans="3:19">
      <c r="C17139" s="577"/>
      <c r="R17139" s="577"/>
      <c r="S17139" s="577"/>
    </row>
    <row r="17140" spans="3:19">
      <c r="C17140" s="577"/>
      <c r="R17140" s="577"/>
      <c r="S17140" s="577"/>
    </row>
    <row r="17141" spans="3:19">
      <c r="C17141" s="577"/>
      <c r="R17141" s="577"/>
      <c r="S17141" s="577"/>
    </row>
    <row r="17142" spans="3:19">
      <c r="C17142" s="577"/>
      <c r="R17142" s="577"/>
      <c r="S17142" s="577"/>
    </row>
    <row r="17143" spans="3:19">
      <c r="C17143" s="577"/>
      <c r="R17143" s="577"/>
      <c r="S17143" s="577"/>
    </row>
    <row r="17144" spans="3:19">
      <c r="C17144" s="577"/>
      <c r="R17144" s="577"/>
      <c r="S17144" s="577"/>
    </row>
    <row r="17145" spans="3:19">
      <c r="C17145" s="577"/>
      <c r="R17145" s="577"/>
      <c r="S17145" s="577"/>
    </row>
    <row r="17146" spans="3:19">
      <c r="C17146" s="577"/>
      <c r="R17146" s="577"/>
      <c r="S17146" s="577"/>
    </row>
    <row r="17147" spans="3:19">
      <c r="C17147" s="577"/>
      <c r="R17147" s="577"/>
      <c r="S17147" s="577"/>
    </row>
    <row r="17148" spans="3:19">
      <c r="C17148" s="577"/>
      <c r="R17148" s="577"/>
      <c r="S17148" s="577"/>
    </row>
    <row r="17149" spans="3:19">
      <c r="C17149" s="577"/>
      <c r="R17149" s="577"/>
      <c r="S17149" s="577"/>
    </row>
    <row r="17150" spans="3:19">
      <c r="C17150" s="577"/>
      <c r="R17150" s="577"/>
      <c r="S17150" s="577"/>
    </row>
    <row r="17151" spans="3:19">
      <c r="C17151" s="577"/>
      <c r="R17151" s="577"/>
      <c r="S17151" s="577"/>
    </row>
    <row r="17152" spans="3:19">
      <c r="C17152" s="577"/>
      <c r="R17152" s="577"/>
      <c r="S17152" s="577"/>
    </row>
    <row r="17153" spans="3:19">
      <c r="C17153" s="577"/>
      <c r="R17153" s="577"/>
      <c r="S17153" s="577"/>
    </row>
    <row r="17154" spans="3:19">
      <c r="C17154" s="577"/>
      <c r="R17154" s="577"/>
      <c r="S17154" s="577"/>
    </row>
    <row r="17155" spans="3:19">
      <c r="C17155" s="577"/>
      <c r="R17155" s="577"/>
      <c r="S17155" s="577"/>
    </row>
    <row r="17156" spans="3:19">
      <c r="C17156" s="577"/>
      <c r="R17156" s="577"/>
      <c r="S17156" s="577"/>
    </row>
    <row r="17157" spans="3:19">
      <c r="C17157" s="577"/>
      <c r="R17157" s="577"/>
      <c r="S17157" s="577"/>
    </row>
    <row r="17158" spans="3:19">
      <c r="C17158" s="577"/>
      <c r="R17158" s="577"/>
      <c r="S17158" s="577"/>
    </row>
    <row r="17159" spans="3:19">
      <c r="C17159" s="577"/>
      <c r="R17159" s="577"/>
      <c r="S17159" s="577"/>
    </row>
    <row r="17160" spans="3:19">
      <c r="C17160" s="577"/>
      <c r="R17160" s="577"/>
      <c r="S17160" s="577"/>
    </row>
    <row r="17161" spans="3:19">
      <c r="C17161" s="577"/>
      <c r="R17161" s="577"/>
      <c r="S17161" s="577"/>
    </row>
    <row r="17162" spans="3:19">
      <c r="C17162" s="577"/>
      <c r="R17162" s="577"/>
      <c r="S17162" s="577"/>
    </row>
    <row r="17163" spans="3:19">
      <c r="C17163" s="577"/>
      <c r="R17163" s="577"/>
      <c r="S17163" s="577"/>
    </row>
    <row r="17164" spans="3:19">
      <c r="C17164" s="577"/>
      <c r="R17164" s="577"/>
      <c r="S17164" s="577"/>
    </row>
    <row r="17165" spans="3:19">
      <c r="C17165" s="577"/>
      <c r="R17165" s="577"/>
      <c r="S17165" s="577"/>
    </row>
    <row r="17166" spans="3:19">
      <c r="C17166" s="577"/>
      <c r="R17166" s="577"/>
      <c r="S17166" s="577"/>
    </row>
    <row r="17167" spans="3:19">
      <c r="C17167" s="577"/>
      <c r="R17167" s="577"/>
      <c r="S17167" s="577"/>
    </row>
    <row r="17168" spans="3:19">
      <c r="C17168" s="577"/>
      <c r="R17168" s="577"/>
      <c r="S17168" s="577"/>
    </row>
    <row r="17169" spans="3:19">
      <c r="C17169" s="577"/>
      <c r="R17169" s="577"/>
      <c r="S17169" s="577"/>
    </row>
    <row r="17170" spans="3:19">
      <c r="C17170" s="577"/>
      <c r="R17170" s="577"/>
      <c r="S17170" s="577"/>
    </row>
    <row r="17171" spans="3:19">
      <c r="C17171" s="577"/>
      <c r="R17171" s="577"/>
      <c r="S17171" s="577"/>
    </row>
    <row r="17172" spans="3:19">
      <c r="C17172" s="577"/>
      <c r="R17172" s="577"/>
      <c r="S17172" s="577"/>
    </row>
    <row r="17173" spans="3:19">
      <c r="C17173" s="577"/>
      <c r="R17173" s="577"/>
      <c r="S17173" s="577"/>
    </row>
    <row r="17174" spans="3:19">
      <c r="C17174" s="577"/>
      <c r="R17174" s="577"/>
      <c r="S17174" s="577"/>
    </row>
    <row r="17175" spans="3:19">
      <c r="C17175" s="577"/>
      <c r="R17175" s="577"/>
      <c r="S17175" s="577"/>
    </row>
    <row r="17176" spans="3:19">
      <c r="C17176" s="577"/>
      <c r="R17176" s="577"/>
      <c r="S17176" s="577"/>
    </row>
    <row r="17177" spans="3:19">
      <c r="C17177" s="577"/>
      <c r="R17177" s="577"/>
      <c r="S17177" s="577"/>
    </row>
    <row r="17178" spans="3:19">
      <c r="C17178" s="577"/>
      <c r="R17178" s="577"/>
      <c r="S17178" s="577"/>
    </row>
    <row r="17179" spans="3:19">
      <c r="C17179" s="577"/>
      <c r="R17179" s="577"/>
      <c r="S17179" s="577"/>
    </row>
    <row r="17180" spans="3:19">
      <c r="C17180" s="577"/>
      <c r="R17180" s="577"/>
      <c r="S17180" s="577"/>
    </row>
    <row r="17181" spans="3:19">
      <c r="C17181" s="577"/>
      <c r="R17181" s="577"/>
      <c r="S17181" s="577"/>
    </row>
    <row r="17182" spans="3:19">
      <c r="C17182" s="577"/>
      <c r="R17182" s="577"/>
      <c r="S17182" s="577"/>
    </row>
    <row r="17183" spans="3:19">
      <c r="C17183" s="577"/>
      <c r="R17183" s="577"/>
      <c r="S17183" s="577"/>
    </row>
    <row r="17184" spans="3:19">
      <c r="C17184" s="577"/>
      <c r="R17184" s="577"/>
      <c r="S17184" s="577"/>
    </row>
    <row r="17185" spans="3:19">
      <c r="C17185" s="577"/>
      <c r="R17185" s="577"/>
      <c r="S17185" s="577"/>
    </row>
    <row r="17186" spans="3:19">
      <c r="C17186" s="577"/>
      <c r="R17186" s="577"/>
      <c r="S17186" s="577"/>
    </row>
    <row r="17187" spans="3:19">
      <c r="C17187" s="577"/>
      <c r="R17187" s="577"/>
      <c r="S17187" s="577"/>
    </row>
    <row r="17188" spans="3:19">
      <c r="C17188" s="577"/>
      <c r="R17188" s="577"/>
      <c r="S17188" s="577"/>
    </row>
    <row r="17189" spans="3:19">
      <c r="C17189" s="577"/>
      <c r="R17189" s="577"/>
      <c r="S17189" s="577"/>
    </row>
    <row r="17190" spans="3:19">
      <c r="C17190" s="577"/>
      <c r="R17190" s="577"/>
      <c r="S17190" s="577"/>
    </row>
    <row r="17191" spans="3:19">
      <c r="C17191" s="577"/>
      <c r="R17191" s="577"/>
      <c r="S17191" s="577"/>
    </row>
    <row r="17192" spans="3:19">
      <c r="C17192" s="577"/>
      <c r="R17192" s="577"/>
      <c r="S17192" s="577"/>
    </row>
    <row r="17193" spans="3:19">
      <c r="C17193" s="577"/>
      <c r="R17193" s="577"/>
      <c r="S17193" s="577"/>
    </row>
    <row r="17194" spans="3:19">
      <c r="C17194" s="577"/>
      <c r="R17194" s="577"/>
      <c r="S17194" s="577"/>
    </row>
    <row r="17195" spans="3:19">
      <c r="C17195" s="577"/>
      <c r="R17195" s="577"/>
      <c r="S17195" s="577"/>
    </row>
    <row r="17196" spans="3:19">
      <c r="C17196" s="577"/>
      <c r="R17196" s="577"/>
      <c r="S17196" s="577"/>
    </row>
    <row r="17197" spans="3:19">
      <c r="C17197" s="577"/>
      <c r="R17197" s="577"/>
      <c r="S17197" s="577"/>
    </row>
    <row r="17198" spans="3:19">
      <c r="C17198" s="577"/>
      <c r="R17198" s="577"/>
      <c r="S17198" s="577"/>
    </row>
    <row r="17199" spans="3:19">
      <c r="C17199" s="577"/>
      <c r="R17199" s="577"/>
      <c r="S17199" s="577"/>
    </row>
    <row r="17200" spans="3:19">
      <c r="C17200" s="577"/>
      <c r="R17200" s="577"/>
      <c r="S17200" s="577"/>
    </row>
    <row r="17201" spans="3:19">
      <c r="C17201" s="577"/>
      <c r="R17201" s="577"/>
      <c r="S17201" s="577"/>
    </row>
    <row r="17202" spans="3:19">
      <c r="C17202" s="577"/>
      <c r="R17202" s="577"/>
      <c r="S17202" s="577"/>
    </row>
    <row r="17203" spans="3:19">
      <c r="C17203" s="577"/>
      <c r="R17203" s="577"/>
      <c r="S17203" s="577"/>
    </row>
    <row r="17204" spans="3:19">
      <c r="C17204" s="577"/>
      <c r="R17204" s="577"/>
      <c r="S17204" s="577"/>
    </row>
    <row r="17205" spans="3:19">
      <c r="C17205" s="577"/>
      <c r="R17205" s="577"/>
      <c r="S17205" s="577"/>
    </row>
    <row r="17206" spans="3:19">
      <c r="C17206" s="577"/>
      <c r="R17206" s="577"/>
      <c r="S17206" s="577"/>
    </row>
    <row r="17207" spans="3:19">
      <c r="C17207" s="577"/>
      <c r="R17207" s="577"/>
      <c r="S17207" s="577"/>
    </row>
    <row r="17208" spans="3:19">
      <c r="C17208" s="577"/>
      <c r="R17208" s="577"/>
      <c r="S17208" s="577"/>
    </row>
    <row r="17209" spans="3:19">
      <c r="C17209" s="577"/>
      <c r="R17209" s="577"/>
      <c r="S17209" s="577"/>
    </row>
    <row r="17210" spans="3:19">
      <c r="C17210" s="577"/>
      <c r="R17210" s="577"/>
      <c r="S17210" s="577"/>
    </row>
    <row r="17211" spans="3:19">
      <c r="C17211" s="577"/>
      <c r="R17211" s="577"/>
      <c r="S17211" s="577"/>
    </row>
    <row r="17212" spans="3:19">
      <c r="C17212" s="577"/>
      <c r="R17212" s="577"/>
      <c r="S17212" s="577"/>
    </row>
    <row r="17213" spans="3:19">
      <c r="C17213" s="577"/>
      <c r="R17213" s="577"/>
      <c r="S17213" s="577"/>
    </row>
    <row r="17214" spans="3:19">
      <c r="C17214" s="577"/>
      <c r="R17214" s="577"/>
      <c r="S17214" s="577"/>
    </row>
    <row r="17215" spans="3:19">
      <c r="C17215" s="577"/>
      <c r="R17215" s="577"/>
      <c r="S17215" s="577"/>
    </row>
    <row r="17216" spans="3:19">
      <c r="C17216" s="577"/>
      <c r="R17216" s="577"/>
      <c r="S17216" s="577"/>
    </row>
    <row r="17217" spans="3:19">
      <c r="C17217" s="577"/>
      <c r="R17217" s="577"/>
      <c r="S17217" s="577"/>
    </row>
    <row r="17218" spans="3:19">
      <c r="C17218" s="577"/>
      <c r="R17218" s="577"/>
      <c r="S17218" s="577"/>
    </row>
    <row r="17219" spans="3:19">
      <c r="C17219" s="577"/>
      <c r="R17219" s="577"/>
      <c r="S17219" s="577"/>
    </row>
    <row r="17220" spans="3:19">
      <c r="C17220" s="577"/>
      <c r="R17220" s="577"/>
      <c r="S17220" s="577"/>
    </row>
    <row r="17221" spans="3:19">
      <c r="C17221" s="577"/>
      <c r="R17221" s="577"/>
      <c r="S17221" s="577"/>
    </row>
    <row r="17222" spans="3:19">
      <c r="C17222" s="577"/>
      <c r="R17222" s="577"/>
      <c r="S17222" s="577"/>
    </row>
    <row r="17223" spans="3:19">
      <c r="C17223" s="577"/>
      <c r="R17223" s="577"/>
      <c r="S17223" s="577"/>
    </row>
    <row r="17224" spans="3:19">
      <c r="C17224" s="577"/>
      <c r="R17224" s="577"/>
      <c r="S17224" s="577"/>
    </row>
    <row r="17225" spans="3:19">
      <c r="C17225" s="577"/>
      <c r="R17225" s="577"/>
      <c r="S17225" s="577"/>
    </row>
    <row r="17226" spans="3:19">
      <c r="C17226" s="577"/>
      <c r="R17226" s="577"/>
      <c r="S17226" s="577"/>
    </row>
    <row r="17227" spans="3:19">
      <c r="C17227" s="577"/>
      <c r="R17227" s="577"/>
      <c r="S17227" s="577"/>
    </row>
    <row r="17228" spans="3:19">
      <c r="C17228" s="577"/>
      <c r="R17228" s="577"/>
      <c r="S17228" s="577"/>
    </row>
    <row r="17229" spans="3:19">
      <c r="C17229" s="577"/>
      <c r="R17229" s="577"/>
      <c r="S17229" s="577"/>
    </row>
    <row r="17230" spans="3:19">
      <c r="C17230" s="577"/>
      <c r="R17230" s="577"/>
      <c r="S17230" s="577"/>
    </row>
    <row r="17231" spans="3:19">
      <c r="C17231" s="577"/>
      <c r="R17231" s="577"/>
      <c r="S17231" s="577"/>
    </row>
    <row r="17232" spans="3:19">
      <c r="C17232" s="577"/>
      <c r="R17232" s="577"/>
      <c r="S17232" s="577"/>
    </row>
    <row r="17233" spans="3:19">
      <c r="C17233" s="577"/>
      <c r="R17233" s="577"/>
      <c r="S17233" s="577"/>
    </row>
    <row r="17234" spans="3:19">
      <c r="C17234" s="577"/>
      <c r="R17234" s="577"/>
      <c r="S17234" s="577"/>
    </row>
    <row r="17235" spans="3:19">
      <c r="C17235" s="577"/>
      <c r="R17235" s="577"/>
      <c r="S17235" s="577"/>
    </row>
    <row r="17236" spans="3:19">
      <c r="C17236" s="577"/>
      <c r="R17236" s="577"/>
      <c r="S17236" s="577"/>
    </row>
    <row r="17237" spans="3:19">
      <c r="C17237" s="577"/>
      <c r="R17237" s="577"/>
      <c r="S17237" s="577"/>
    </row>
    <row r="17238" spans="3:19">
      <c r="C17238" s="577"/>
      <c r="R17238" s="577"/>
      <c r="S17238" s="577"/>
    </row>
    <row r="17239" spans="3:19">
      <c r="C17239" s="577"/>
      <c r="R17239" s="577"/>
      <c r="S17239" s="577"/>
    </row>
    <row r="17240" spans="3:19">
      <c r="C17240" s="577"/>
      <c r="R17240" s="577"/>
      <c r="S17240" s="577"/>
    </row>
    <row r="17241" spans="3:19">
      <c r="C17241" s="577"/>
      <c r="R17241" s="577"/>
      <c r="S17241" s="577"/>
    </row>
    <row r="17242" spans="3:19">
      <c r="C17242" s="577"/>
      <c r="R17242" s="577"/>
      <c r="S17242" s="577"/>
    </row>
    <row r="17243" spans="3:19">
      <c r="C17243" s="577"/>
      <c r="R17243" s="577"/>
      <c r="S17243" s="577"/>
    </row>
    <row r="17244" spans="3:19">
      <c r="C17244" s="577"/>
      <c r="R17244" s="577"/>
      <c r="S17244" s="577"/>
    </row>
    <row r="17245" spans="3:19">
      <c r="C17245" s="577"/>
      <c r="R17245" s="577"/>
      <c r="S17245" s="577"/>
    </row>
    <row r="17246" spans="3:19">
      <c r="C17246" s="577"/>
      <c r="R17246" s="577"/>
      <c r="S17246" s="577"/>
    </row>
    <row r="17247" spans="3:19">
      <c r="C17247" s="577"/>
      <c r="R17247" s="577"/>
      <c r="S17247" s="577"/>
    </row>
    <row r="17248" spans="3:19">
      <c r="C17248" s="577"/>
      <c r="R17248" s="577"/>
      <c r="S17248" s="577"/>
    </row>
    <row r="17249" spans="3:19">
      <c r="C17249" s="577"/>
      <c r="R17249" s="577"/>
      <c r="S17249" s="577"/>
    </row>
    <row r="17250" spans="3:19">
      <c r="C17250" s="577"/>
      <c r="R17250" s="577"/>
      <c r="S17250" s="577"/>
    </row>
    <row r="17251" spans="3:19">
      <c r="C17251" s="577"/>
      <c r="R17251" s="577"/>
      <c r="S17251" s="577"/>
    </row>
    <row r="17252" spans="3:19">
      <c r="C17252" s="577"/>
      <c r="R17252" s="577"/>
      <c r="S17252" s="577"/>
    </row>
    <row r="17253" spans="3:19">
      <c r="C17253" s="577"/>
      <c r="R17253" s="577"/>
      <c r="S17253" s="577"/>
    </row>
    <row r="17254" spans="3:19">
      <c r="C17254" s="577"/>
      <c r="R17254" s="577"/>
      <c r="S17254" s="577"/>
    </row>
    <row r="17255" spans="3:19">
      <c r="C17255" s="577"/>
      <c r="R17255" s="577"/>
      <c r="S17255" s="577"/>
    </row>
    <row r="17256" spans="3:19">
      <c r="C17256" s="577"/>
      <c r="R17256" s="577"/>
      <c r="S17256" s="577"/>
    </row>
    <row r="17257" spans="3:19">
      <c r="C17257" s="577"/>
      <c r="R17257" s="577"/>
      <c r="S17257" s="577"/>
    </row>
    <row r="17258" spans="3:19">
      <c r="C17258" s="577"/>
      <c r="R17258" s="577"/>
      <c r="S17258" s="577"/>
    </row>
    <row r="17259" spans="3:19">
      <c r="C17259" s="577"/>
      <c r="R17259" s="577"/>
      <c r="S17259" s="577"/>
    </row>
    <row r="17260" spans="3:19">
      <c r="C17260" s="577"/>
      <c r="R17260" s="577"/>
      <c r="S17260" s="577"/>
    </row>
    <row r="17261" spans="3:19">
      <c r="C17261" s="577"/>
      <c r="R17261" s="577"/>
      <c r="S17261" s="577"/>
    </row>
    <row r="17262" spans="3:19">
      <c r="C17262" s="577"/>
      <c r="R17262" s="577"/>
      <c r="S17262" s="577"/>
    </row>
    <row r="17263" spans="3:19">
      <c r="C17263" s="577"/>
      <c r="R17263" s="577"/>
      <c r="S17263" s="577"/>
    </row>
    <row r="17264" spans="3:19">
      <c r="C17264" s="577"/>
      <c r="R17264" s="577"/>
      <c r="S17264" s="577"/>
    </row>
    <row r="17265" spans="3:19">
      <c r="C17265" s="577"/>
      <c r="R17265" s="577"/>
      <c r="S17265" s="577"/>
    </row>
    <row r="17266" spans="3:19">
      <c r="C17266" s="577"/>
      <c r="R17266" s="577"/>
      <c r="S17266" s="577"/>
    </row>
    <row r="17267" spans="3:19">
      <c r="C17267" s="577"/>
      <c r="R17267" s="577"/>
      <c r="S17267" s="577"/>
    </row>
    <row r="17268" spans="3:19">
      <c r="C17268" s="577"/>
      <c r="R17268" s="577"/>
      <c r="S17268" s="577"/>
    </row>
    <row r="17269" spans="3:19">
      <c r="C17269" s="577"/>
      <c r="R17269" s="577"/>
      <c r="S17269" s="577"/>
    </row>
    <row r="17270" spans="3:19">
      <c r="C17270" s="577"/>
      <c r="R17270" s="577"/>
      <c r="S17270" s="577"/>
    </row>
    <row r="17271" spans="3:19">
      <c r="C17271" s="577"/>
      <c r="R17271" s="577"/>
      <c r="S17271" s="577"/>
    </row>
    <row r="17272" spans="3:19">
      <c r="C17272" s="577"/>
      <c r="R17272" s="577"/>
      <c r="S17272" s="577"/>
    </row>
    <row r="17273" spans="3:19">
      <c r="C17273" s="577"/>
      <c r="R17273" s="577"/>
      <c r="S17273" s="577"/>
    </row>
    <row r="17274" spans="3:19">
      <c r="C17274" s="577"/>
      <c r="R17274" s="577"/>
      <c r="S17274" s="577"/>
    </row>
    <row r="17275" spans="3:19">
      <c r="C17275" s="577"/>
      <c r="R17275" s="577"/>
      <c r="S17275" s="577"/>
    </row>
    <row r="17276" spans="3:19">
      <c r="C17276" s="577"/>
      <c r="R17276" s="577"/>
      <c r="S17276" s="577"/>
    </row>
    <row r="17277" spans="3:19">
      <c r="C17277" s="577"/>
      <c r="R17277" s="577"/>
      <c r="S17277" s="577"/>
    </row>
    <row r="17278" spans="3:19">
      <c r="C17278" s="577"/>
      <c r="R17278" s="577"/>
      <c r="S17278" s="577"/>
    </row>
    <row r="17279" spans="3:19">
      <c r="C17279" s="577"/>
      <c r="R17279" s="577"/>
      <c r="S17279" s="577"/>
    </row>
    <row r="17280" spans="3:19">
      <c r="C17280" s="577"/>
      <c r="R17280" s="577"/>
      <c r="S17280" s="577"/>
    </row>
    <row r="17281" spans="3:19">
      <c r="C17281" s="577"/>
      <c r="R17281" s="577"/>
      <c r="S17281" s="577"/>
    </row>
    <row r="17282" spans="3:19">
      <c r="C17282" s="577"/>
      <c r="R17282" s="577"/>
      <c r="S17282" s="577"/>
    </row>
    <row r="17283" spans="3:19">
      <c r="C17283" s="577"/>
      <c r="R17283" s="577"/>
      <c r="S17283" s="577"/>
    </row>
    <row r="17284" spans="3:19">
      <c r="C17284" s="577"/>
      <c r="R17284" s="577"/>
      <c r="S17284" s="577"/>
    </row>
    <row r="17285" spans="3:19">
      <c r="C17285" s="577"/>
      <c r="R17285" s="577"/>
      <c r="S17285" s="577"/>
    </row>
    <row r="17286" spans="3:19">
      <c r="C17286" s="577"/>
      <c r="R17286" s="577"/>
      <c r="S17286" s="577"/>
    </row>
    <row r="17287" spans="3:19">
      <c r="C17287" s="577"/>
      <c r="R17287" s="577"/>
      <c r="S17287" s="577"/>
    </row>
    <row r="17288" spans="3:19">
      <c r="C17288" s="577"/>
      <c r="R17288" s="577"/>
      <c r="S17288" s="577"/>
    </row>
    <row r="17289" spans="3:19">
      <c r="C17289" s="577"/>
      <c r="R17289" s="577"/>
      <c r="S17289" s="577"/>
    </row>
    <row r="17290" spans="3:19">
      <c r="C17290" s="577"/>
      <c r="R17290" s="577"/>
      <c r="S17290" s="577"/>
    </row>
    <row r="17291" spans="3:19">
      <c r="C17291" s="577"/>
      <c r="R17291" s="577"/>
      <c r="S17291" s="577"/>
    </row>
    <row r="17292" spans="3:19">
      <c r="C17292" s="577"/>
      <c r="R17292" s="577"/>
      <c r="S17292" s="577"/>
    </row>
    <row r="17293" spans="3:19">
      <c r="C17293" s="577"/>
      <c r="R17293" s="577"/>
      <c r="S17293" s="577"/>
    </row>
    <row r="17294" spans="3:19">
      <c r="C17294" s="577"/>
      <c r="R17294" s="577"/>
      <c r="S17294" s="577"/>
    </row>
    <row r="17295" spans="3:19">
      <c r="C17295" s="577"/>
      <c r="R17295" s="577"/>
      <c r="S17295" s="577"/>
    </row>
    <row r="17296" spans="3:19">
      <c r="C17296" s="577"/>
      <c r="R17296" s="577"/>
      <c r="S17296" s="577"/>
    </row>
    <row r="17297" spans="3:19">
      <c r="C17297" s="577"/>
      <c r="R17297" s="577"/>
      <c r="S17297" s="577"/>
    </row>
    <row r="17298" spans="3:19">
      <c r="C17298" s="577"/>
      <c r="R17298" s="577"/>
      <c r="S17298" s="577"/>
    </row>
    <row r="17299" spans="3:19">
      <c r="C17299" s="577"/>
      <c r="R17299" s="577"/>
      <c r="S17299" s="577"/>
    </row>
    <row r="17300" spans="3:19">
      <c r="C17300" s="577"/>
      <c r="R17300" s="577"/>
      <c r="S17300" s="577"/>
    </row>
    <row r="17301" spans="3:19">
      <c r="C17301" s="577"/>
      <c r="R17301" s="577"/>
      <c r="S17301" s="577"/>
    </row>
    <row r="17302" spans="3:19">
      <c r="C17302" s="577"/>
      <c r="R17302" s="577"/>
      <c r="S17302" s="577"/>
    </row>
    <row r="17303" spans="3:19">
      <c r="C17303" s="577"/>
      <c r="R17303" s="577"/>
      <c r="S17303" s="577"/>
    </row>
    <row r="17304" spans="3:19">
      <c r="C17304" s="577"/>
      <c r="R17304" s="577"/>
      <c r="S17304" s="577"/>
    </row>
    <row r="17305" spans="3:19">
      <c r="C17305" s="577"/>
      <c r="R17305" s="577"/>
      <c r="S17305" s="577"/>
    </row>
    <row r="17306" spans="3:19">
      <c r="C17306" s="577"/>
      <c r="R17306" s="577"/>
      <c r="S17306" s="577"/>
    </row>
    <row r="17307" spans="3:19">
      <c r="C17307" s="577"/>
      <c r="R17307" s="577"/>
      <c r="S17307" s="577"/>
    </row>
    <row r="17308" spans="3:19">
      <c r="C17308" s="577"/>
      <c r="R17308" s="577"/>
      <c r="S17308" s="577"/>
    </row>
    <row r="17309" spans="3:19">
      <c r="C17309" s="577"/>
      <c r="R17309" s="577"/>
      <c r="S17309" s="577"/>
    </row>
    <row r="17310" spans="3:19">
      <c r="C17310" s="577"/>
      <c r="R17310" s="577"/>
      <c r="S17310" s="577"/>
    </row>
    <row r="17311" spans="3:19">
      <c r="C17311" s="577"/>
      <c r="R17311" s="577"/>
      <c r="S17311" s="577"/>
    </row>
    <row r="17312" spans="3:19">
      <c r="C17312" s="577"/>
      <c r="R17312" s="577"/>
      <c r="S17312" s="577"/>
    </row>
    <row r="17313" spans="3:19">
      <c r="C17313" s="577"/>
      <c r="R17313" s="577"/>
      <c r="S17313" s="577"/>
    </row>
    <row r="17314" spans="3:19">
      <c r="C17314" s="577"/>
      <c r="R17314" s="577"/>
      <c r="S17314" s="577"/>
    </row>
    <row r="17315" spans="3:19">
      <c r="C17315" s="577"/>
      <c r="R17315" s="577"/>
      <c r="S17315" s="577"/>
    </row>
    <row r="17316" spans="3:19">
      <c r="C17316" s="577"/>
      <c r="R17316" s="577"/>
      <c r="S17316" s="577"/>
    </row>
    <row r="17317" spans="3:19">
      <c r="C17317" s="577"/>
      <c r="R17317" s="577"/>
      <c r="S17317" s="577"/>
    </row>
    <row r="17318" spans="3:19">
      <c r="C17318" s="577"/>
      <c r="R17318" s="577"/>
      <c r="S17318" s="577"/>
    </row>
    <row r="17319" spans="3:19">
      <c r="C17319" s="577"/>
      <c r="R17319" s="577"/>
      <c r="S17319" s="577"/>
    </row>
    <row r="17320" spans="3:19">
      <c r="C17320" s="577"/>
      <c r="R17320" s="577"/>
      <c r="S17320" s="577"/>
    </row>
    <row r="17321" spans="3:19">
      <c r="C17321" s="577"/>
      <c r="R17321" s="577"/>
      <c r="S17321" s="577"/>
    </row>
    <row r="17322" spans="3:19">
      <c r="C17322" s="577"/>
      <c r="R17322" s="577"/>
      <c r="S17322" s="577"/>
    </row>
    <row r="17323" spans="3:19">
      <c r="C17323" s="577"/>
      <c r="R17323" s="577"/>
      <c r="S17323" s="577"/>
    </row>
    <row r="17324" spans="3:19">
      <c r="C17324" s="577"/>
      <c r="R17324" s="577"/>
      <c r="S17324" s="577"/>
    </row>
    <row r="17325" spans="3:19">
      <c r="C17325" s="577"/>
      <c r="R17325" s="577"/>
      <c r="S17325" s="577"/>
    </row>
    <row r="17326" spans="3:19">
      <c r="C17326" s="577"/>
      <c r="R17326" s="577"/>
      <c r="S17326" s="577"/>
    </row>
    <row r="17327" spans="3:19">
      <c r="C17327" s="577"/>
      <c r="R17327" s="577"/>
      <c r="S17327" s="577"/>
    </row>
    <row r="17328" spans="3:19">
      <c r="C17328" s="577"/>
      <c r="R17328" s="577"/>
      <c r="S17328" s="577"/>
    </row>
    <row r="17329" spans="3:19">
      <c r="C17329" s="577"/>
      <c r="R17329" s="577"/>
      <c r="S17329" s="577"/>
    </row>
    <row r="17330" spans="3:19">
      <c r="C17330" s="577"/>
      <c r="R17330" s="577"/>
      <c r="S17330" s="577"/>
    </row>
    <row r="17331" spans="3:19">
      <c r="C17331" s="577"/>
      <c r="R17331" s="577"/>
      <c r="S17331" s="577"/>
    </row>
    <row r="17332" spans="3:19">
      <c r="C17332" s="577"/>
      <c r="R17332" s="577"/>
      <c r="S17332" s="577"/>
    </row>
    <row r="17333" spans="3:19">
      <c r="C17333" s="577"/>
      <c r="R17333" s="577"/>
      <c r="S17333" s="577"/>
    </row>
    <row r="17334" spans="3:19">
      <c r="C17334" s="577"/>
      <c r="R17334" s="577"/>
      <c r="S17334" s="577"/>
    </row>
    <row r="17335" spans="3:19">
      <c r="C17335" s="577"/>
      <c r="R17335" s="577"/>
      <c r="S17335" s="577"/>
    </row>
    <row r="17336" spans="3:19">
      <c r="C17336" s="577"/>
      <c r="R17336" s="577"/>
      <c r="S17336" s="577"/>
    </row>
    <row r="17337" spans="3:19">
      <c r="C17337" s="577"/>
      <c r="R17337" s="577"/>
      <c r="S17337" s="577"/>
    </row>
    <row r="17338" spans="3:19">
      <c r="C17338" s="577"/>
      <c r="R17338" s="577"/>
      <c r="S17338" s="577"/>
    </row>
    <row r="17339" spans="3:19">
      <c r="C17339" s="577"/>
      <c r="R17339" s="577"/>
      <c r="S17339" s="577"/>
    </row>
    <row r="17340" spans="3:19">
      <c r="C17340" s="577"/>
      <c r="R17340" s="577"/>
      <c r="S17340" s="577"/>
    </row>
    <row r="17341" spans="3:19">
      <c r="C17341" s="577"/>
      <c r="R17341" s="577"/>
      <c r="S17341" s="577"/>
    </row>
    <row r="17342" spans="3:19">
      <c r="C17342" s="577"/>
      <c r="R17342" s="577"/>
      <c r="S17342" s="577"/>
    </row>
    <row r="17343" spans="3:19">
      <c r="C17343" s="577"/>
      <c r="R17343" s="577"/>
      <c r="S17343" s="577"/>
    </row>
    <row r="17344" spans="3:19">
      <c r="C17344" s="577"/>
      <c r="R17344" s="577"/>
      <c r="S17344" s="577"/>
    </row>
    <row r="17345" spans="3:19">
      <c r="C17345" s="577"/>
      <c r="R17345" s="577"/>
      <c r="S17345" s="577"/>
    </row>
    <row r="17346" spans="3:19">
      <c r="C17346" s="577"/>
      <c r="R17346" s="577"/>
      <c r="S17346" s="577"/>
    </row>
    <row r="17347" spans="3:19">
      <c r="C17347" s="577"/>
      <c r="R17347" s="577"/>
      <c r="S17347" s="577"/>
    </row>
    <row r="17348" spans="3:19">
      <c r="C17348" s="577"/>
      <c r="R17348" s="577"/>
      <c r="S17348" s="577"/>
    </row>
    <row r="17349" spans="3:19">
      <c r="C17349" s="577"/>
      <c r="R17349" s="577"/>
      <c r="S17349" s="577"/>
    </row>
    <row r="17350" spans="3:19">
      <c r="C17350" s="577"/>
      <c r="R17350" s="577"/>
      <c r="S17350" s="577"/>
    </row>
    <row r="17351" spans="3:19">
      <c r="C17351" s="577"/>
      <c r="R17351" s="577"/>
      <c r="S17351" s="577"/>
    </row>
    <row r="17352" spans="3:19">
      <c r="C17352" s="577"/>
      <c r="R17352" s="577"/>
      <c r="S17352" s="577"/>
    </row>
    <row r="17353" spans="3:19">
      <c r="C17353" s="577"/>
      <c r="R17353" s="577"/>
      <c r="S17353" s="577"/>
    </row>
    <row r="17354" spans="3:19">
      <c r="C17354" s="577"/>
      <c r="R17354" s="577"/>
      <c r="S17354" s="577"/>
    </row>
    <row r="17355" spans="3:19">
      <c r="C17355" s="577"/>
      <c r="R17355" s="577"/>
      <c r="S17355" s="577"/>
    </row>
    <row r="17356" spans="3:19">
      <c r="C17356" s="577"/>
      <c r="R17356" s="577"/>
      <c r="S17356" s="577"/>
    </row>
    <row r="17357" spans="3:19">
      <c r="C17357" s="577"/>
      <c r="R17357" s="577"/>
      <c r="S17357" s="577"/>
    </row>
    <row r="17358" spans="3:19">
      <c r="C17358" s="577"/>
      <c r="R17358" s="577"/>
      <c r="S17358" s="577"/>
    </row>
    <row r="17359" spans="3:19">
      <c r="C17359" s="577"/>
      <c r="R17359" s="577"/>
      <c r="S17359" s="577"/>
    </row>
    <row r="17360" spans="3:19">
      <c r="C17360" s="577"/>
      <c r="R17360" s="577"/>
      <c r="S17360" s="577"/>
    </row>
    <row r="17361" spans="3:19">
      <c r="C17361" s="577"/>
      <c r="R17361" s="577"/>
      <c r="S17361" s="577"/>
    </row>
    <row r="17362" spans="3:19">
      <c r="C17362" s="577"/>
      <c r="R17362" s="577"/>
      <c r="S17362" s="577"/>
    </row>
    <row r="17363" spans="3:19">
      <c r="C17363" s="577"/>
      <c r="R17363" s="577"/>
      <c r="S17363" s="577"/>
    </row>
    <row r="17364" spans="3:19">
      <c r="C17364" s="577"/>
      <c r="R17364" s="577"/>
      <c r="S17364" s="577"/>
    </row>
    <row r="17365" spans="3:19">
      <c r="C17365" s="577"/>
      <c r="R17365" s="577"/>
      <c r="S17365" s="577"/>
    </row>
    <row r="17366" spans="3:19">
      <c r="C17366" s="577"/>
      <c r="R17366" s="577"/>
      <c r="S17366" s="577"/>
    </row>
    <row r="17367" spans="3:19">
      <c r="C17367" s="577"/>
      <c r="R17367" s="577"/>
      <c r="S17367" s="577"/>
    </row>
    <row r="17368" spans="3:19">
      <c r="C17368" s="577"/>
      <c r="R17368" s="577"/>
      <c r="S17368" s="577"/>
    </row>
    <row r="17369" spans="3:19">
      <c r="C17369" s="577"/>
      <c r="R17369" s="577"/>
      <c r="S17369" s="577"/>
    </row>
    <row r="17370" spans="3:19">
      <c r="C17370" s="577"/>
      <c r="R17370" s="577"/>
      <c r="S17370" s="577"/>
    </row>
    <row r="17371" spans="3:19">
      <c r="C17371" s="577"/>
      <c r="R17371" s="577"/>
      <c r="S17371" s="577"/>
    </row>
    <row r="17372" spans="3:19">
      <c r="C17372" s="577"/>
      <c r="R17372" s="577"/>
      <c r="S17372" s="577"/>
    </row>
    <row r="17373" spans="3:19">
      <c r="C17373" s="577"/>
      <c r="R17373" s="577"/>
      <c r="S17373" s="577"/>
    </row>
    <row r="17374" spans="3:19">
      <c r="C17374" s="577"/>
      <c r="R17374" s="577"/>
      <c r="S17374" s="577"/>
    </row>
    <row r="17375" spans="3:19">
      <c r="C17375" s="577"/>
      <c r="R17375" s="577"/>
      <c r="S17375" s="577"/>
    </row>
    <row r="17376" spans="3:19">
      <c r="C17376" s="577"/>
      <c r="R17376" s="577"/>
      <c r="S17376" s="577"/>
    </row>
    <row r="17377" spans="3:19">
      <c r="C17377" s="577"/>
      <c r="R17377" s="577"/>
      <c r="S17377" s="577"/>
    </row>
    <row r="17378" spans="3:19">
      <c r="C17378" s="577"/>
      <c r="K17378" s="577"/>
      <c r="R17378" s="577"/>
      <c r="S17378" s="577"/>
    </row>
    <row r="17379" spans="3:19">
      <c r="C17379" s="577"/>
      <c r="R17379" s="577"/>
      <c r="S17379" s="577"/>
    </row>
    <row r="17380" spans="3:19">
      <c r="C17380" s="577"/>
      <c r="R17380" s="577"/>
      <c r="S17380" s="577"/>
    </row>
    <row r="17381" spans="3:19">
      <c r="C17381" s="577"/>
      <c r="R17381" s="577"/>
      <c r="S17381" s="577"/>
    </row>
    <row r="17382" spans="3:19">
      <c r="C17382" s="577"/>
      <c r="R17382" s="577"/>
      <c r="S17382" s="577"/>
    </row>
    <row r="17383" spans="3:19">
      <c r="C17383" s="577"/>
      <c r="R17383" s="577"/>
      <c r="S17383" s="577"/>
    </row>
    <row r="17384" spans="3:19">
      <c r="C17384" s="577"/>
      <c r="R17384" s="577"/>
      <c r="S17384" s="577"/>
    </row>
    <row r="17385" spans="3:19">
      <c r="C17385" s="577"/>
      <c r="R17385" s="577"/>
      <c r="S17385" s="577"/>
    </row>
    <row r="17386" spans="3:19">
      <c r="C17386" s="577"/>
      <c r="R17386" s="577"/>
      <c r="S17386" s="577"/>
    </row>
    <row r="17387" spans="3:19">
      <c r="C17387" s="577"/>
      <c r="R17387" s="577"/>
      <c r="S17387" s="577"/>
    </row>
    <row r="17388" spans="3:19">
      <c r="C17388" s="577"/>
      <c r="R17388" s="577"/>
      <c r="S17388" s="577"/>
    </row>
    <row r="17389" spans="3:19">
      <c r="C17389" s="577"/>
      <c r="R17389" s="577"/>
      <c r="S17389" s="577"/>
    </row>
    <row r="17390" spans="3:19">
      <c r="C17390" s="577"/>
      <c r="R17390" s="577"/>
      <c r="S17390" s="577"/>
    </row>
    <row r="17391" spans="3:19">
      <c r="C17391" s="577"/>
      <c r="R17391" s="577"/>
      <c r="S17391" s="577"/>
    </row>
    <row r="17392" spans="3:19">
      <c r="C17392" s="577"/>
      <c r="R17392" s="577"/>
      <c r="S17392" s="577"/>
    </row>
    <row r="17393" spans="3:19">
      <c r="C17393" s="577"/>
      <c r="R17393" s="577"/>
      <c r="S17393" s="577"/>
    </row>
    <row r="17394" spans="3:19">
      <c r="C17394" s="577"/>
      <c r="R17394" s="577"/>
      <c r="S17394" s="577"/>
    </row>
    <row r="17395" spans="3:19">
      <c r="C17395" s="577"/>
      <c r="R17395" s="577"/>
      <c r="S17395" s="577"/>
    </row>
    <row r="17396" spans="3:19">
      <c r="C17396" s="577"/>
      <c r="R17396" s="577"/>
      <c r="S17396" s="577"/>
    </row>
    <row r="17397" spans="3:19">
      <c r="C17397" s="577"/>
      <c r="R17397" s="577"/>
      <c r="S17397" s="577"/>
    </row>
    <row r="17398" spans="3:19">
      <c r="C17398" s="577"/>
      <c r="R17398" s="577"/>
      <c r="S17398" s="577"/>
    </row>
    <row r="17399" spans="3:19">
      <c r="C17399" s="577"/>
      <c r="R17399" s="577"/>
      <c r="S17399" s="577"/>
    </row>
    <row r="17400" spans="3:19">
      <c r="C17400" s="577"/>
      <c r="R17400" s="577"/>
      <c r="S17400" s="577"/>
    </row>
    <row r="17401" spans="3:19">
      <c r="C17401" s="577"/>
      <c r="R17401" s="577"/>
      <c r="S17401" s="577"/>
    </row>
    <row r="17402" spans="3:19">
      <c r="C17402" s="577"/>
      <c r="R17402" s="577"/>
      <c r="S17402" s="577"/>
    </row>
    <row r="17403" spans="3:19">
      <c r="C17403" s="577"/>
      <c r="R17403" s="577"/>
      <c r="S17403" s="577"/>
    </row>
    <row r="17404" spans="3:19">
      <c r="C17404" s="577"/>
      <c r="R17404" s="577"/>
      <c r="S17404" s="577"/>
    </row>
    <row r="17405" spans="3:19">
      <c r="C17405" s="577"/>
      <c r="R17405" s="577"/>
      <c r="S17405" s="577"/>
    </row>
    <row r="17406" spans="3:19">
      <c r="C17406" s="577"/>
      <c r="R17406" s="577"/>
      <c r="S17406" s="577"/>
    </row>
    <row r="17407" spans="3:19">
      <c r="C17407" s="577"/>
      <c r="R17407" s="577"/>
      <c r="S17407" s="577"/>
    </row>
    <row r="17408" spans="3:19">
      <c r="C17408" s="577"/>
      <c r="R17408" s="577"/>
      <c r="S17408" s="577"/>
    </row>
    <row r="17409" spans="3:19">
      <c r="C17409" s="577"/>
      <c r="R17409" s="577"/>
      <c r="S17409" s="577"/>
    </row>
    <row r="17410" spans="3:19">
      <c r="C17410" s="577"/>
      <c r="R17410" s="577"/>
      <c r="S17410" s="577"/>
    </row>
    <row r="17411" spans="3:19">
      <c r="C17411" s="577"/>
      <c r="R17411" s="577"/>
      <c r="S17411" s="577"/>
    </row>
    <row r="17412" spans="3:19">
      <c r="C17412" s="577"/>
      <c r="R17412" s="577"/>
      <c r="S17412" s="577"/>
    </row>
    <row r="17413" spans="3:19">
      <c r="C17413" s="577"/>
      <c r="R17413" s="577"/>
      <c r="S17413" s="577"/>
    </row>
    <row r="17414" spans="3:19">
      <c r="C17414" s="577"/>
      <c r="R17414" s="577"/>
      <c r="S17414" s="577"/>
    </row>
    <row r="17415" spans="3:19">
      <c r="C17415" s="577"/>
      <c r="R17415" s="577"/>
      <c r="S17415" s="577"/>
    </row>
    <row r="17416" spans="3:19">
      <c r="C17416" s="577"/>
      <c r="R17416" s="577"/>
      <c r="S17416" s="577"/>
    </row>
    <row r="17417" spans="3:19">
      <c r="C17417" s="577"/>
      <c r="R17417" s="577"/>
      <c r="S17417" s="577"/>
    </row>
    <row r="17418" spans="3:19">
      <c r="C17418" s="577"/>
      <c r="R17418" s="577"/>
      <c r="S17418" s="577"/>
    </row>
    <row r="17419" spans="3:19">
      <c r="C17419" s="577"/>
      <c r="R17419" s="577"/>
      <c r="S17419" s="577"/>
    </row>
    <row r="17420" spans="3:19">
      <c r="C17420" s="577"/>
      <c r="R17420" s="577"/>
      <c r="S17420" s="577"/>
    </row>
    <row r="17421" spans="3:19">
      <c r="C17421" s="577"/>
      <c r="R17421" s="577"/>
      <c r="S17421" s="577"/>
    </row>
    <row r="17422" spans="3:19">
      <c r="C17422" s="577"/>
      <c r="R17422" s="577"/>
      <c r="S17422" s="577"/>
    </row>
    <row r="17423" spans="3:19">
      <c r="C17423" s="577"/>
      <c r="R17423" s="577"/>
      <c r="S17423" s="577"/>
    </row>
    <row r="17424" spans="3:19">
      <c r="C17424" s="577"/>
      <c r="R17424" s="577"/>
      <c r="S17424" s="577"/>
    </row>
    <row r="17425" spans="3:19">
      <c r="C17425" s="577"/>
      <c r="R17425" s="577"/>
      <c r="S17425" s="577"/>
    </row>
    <row r="17426" spans="3:19">
      <c r="C17426" s="577"/>
      <c r="R17426" s="577"/>
      <c r="S17426" s="577"/>
    </row>
    <row r="17427" spans="3:19">
      <c r="C17427" s="577"/>
      <c r="R17427" s="577"/>
      <c r="S17427" s="577"/>
    </row>
    <row r="17428" spans="3:19">
      <c r="C17428" s="577"/>
      <c r="R17428" s="577"/>
      <c r="S17428" s="577"/>
    </row>
    <row r="17429" spans="3:19">
      <c r="C17429" s="577"/>
      <c r="R17429" s="577"/>
      <c r="S17429" s="577"/>
    </row>
    <row r="17430" spans="3:19">
      <c r="C17430" s="577"/>
      <c r="R17430" s="577"/>
      <c r="S17430" s="577"/>
    </row>
    <row r="17431" spans="3:19">
      <c r="C17431" s="577"/>
      <c r="R17431" s="577"/>
      <c r="S17431" s="577"/>
    </row>
    <row r="17432" spans="3:19">
      <c r="C17432" s="577"/>
      <c r="R17432" s="577"/>
      <c r="S17432" s="577"/>
    </row>
    <row r="17433" spans="3:19">
      <c r="C17433" s="577"/>
      <c r="R17433" s="577"/>
      <c r="S17433" s="577"/>
    </row>
    <row r="17434" spans="3:19">
      <c r="C17434" s="577"/>
      <c r="R17434" s="577"/>
      <c r="S17434" s="577"/>
    </row>
    <row r="17435" spans="3:19">
      <c r="C17435" s="577"/>
      <c r="R17435" s="577"/>
      <c r="S17435" s="577"/>
    </row>
    <row r="17436" spans="3:19">
      <c r="C17436" s="577"/>
      <c r="R17436" s="577"/>
      <c r="S17436" s="577"/>
    </row>
    <row r="17437" spans="3:19">
      <c r="C17437" s="577"/>
      <c r="R17437" s="577"/>
      <c r="S17437" s="577"/>
    </row>
    <row r="17438" spans="3:19">
      <c r="C17438" s="577"/>
      <c r="R17438" s="577"/>
      <c r="S17438" s="577"/>
    </row>
    <row r="17439" spans="3:19">
      <c r="C17439" s="577"/>
      <c r="R17439" s="577"/>
      <c r="S17439" s="577"/>
    </row>
    <row r="17440" spans="3:19">
      <c r="C17440" s="577"/>
      <c r="R17440" s="577"/>
      <c r="S17440" s="577"/>
    </row>
    <row r="17441" spans="3:19">
      <c r="C17441" s="577"/>
      <c r="R17441" s="577"/>
      <c r="S17441" s="577"/>
    </row>
    <row r="17442" spans="3:19">
      <c r="C17442" s="577"/>
      <c r="R17442" s="577"/>
      <c r="S17442" s="577"/>
    </row>
    <row r="17443" spans="3:19">
      <c r="C17443" s="577"/>
      <c r="R17443" s="577"/>
      <c r="S17443" s="577"/>
    </row>
    <row r="17444" spans="3:19">
      <c r="C17444" s="577"/>
      <c r="R17444" s="577"/>
      <c r="S17444" s="577"/>
    </row>
    <row r="17445" spans="3:19">
      <c r="C17445" s="577"/>
      <c r="R17445" s="577"/>
      <c r="S17445" s="577"/>
    </row>
    <row r="17446" spans="3:19">
      <c r="C17446" s="577"/>
      <c r="R17446" s="577"/>
      <c r="S17446" s="577"/>
    </row>
    <row r="17447" spans="3:19">
      <c r="C17447" s="577"/>
      <c r="R17447" s="577"/>
      <c r="S17447" s="577"/>
    </row>
    <row r="17448" spans="3:19">
      <c r="C17448" s="577"/>
      <c r="R17448" s="577"/>
      <c r="S17448" s="577"/>
    </row>
    <row r="17449" spans="3:19">
      <c r="C17449" s="577"/>
      <c r="R17449" s="577"/>
      <c r="S17449" s="577"/>
    </row>
    <row r="17450" spans="3:19">
      <c r="C17450" s="577"/>
      <c r="R17450" s="577"/>
      <c r="S17450" s="577"/>
    </row>
    <row r="17451" spans="3:19">
      <c r="C17451" s="577"/>
      <c r="R17451" s="577"/>
      <c r="S17451" s="577"/>
    </row>
    <row r="17452" spans="3:19">
      <c r="C17452" s="577"/>
      <c r="R17452" s="577"/>
      <c r="S17452" s="577"/>
    </row>
    <row r="17453" spans="3:19">
      <c r="C17453" s="577"/>
      <c r="R17453" s="577"/>
      <c r="S17453" s="577"/>
    </row>
    <row r="17454" spans="3:19">
      <c r="C17454" s="577"/>
      <c r="R17454" s="577"/>
      <c r="S17454" s="577"/>
    </row>
    <row r="17455" spans="3:19">
      <c r="C17455" s="577"/>
      <c r="R17455" s="577"/>
      <c r="S17455" s="577"/>
    </row>
    <row r="17456" spans="3:19">
      <c r="C17456" s="577"/>
      <c r="R17456" s="577"/>
      <c r="S17456" s="577"/>
    </row>
    <row r="17457" spans="3:19">
      <c r="C17457" s="577"/>
      <c r="R17457" s="577"/>
      <c r="S17457" s="577"/>
    </row>
    <row r="17458" spans="3:19">
      <c r="C17458" s="577"/>
      <c r="R17458" s="577"/>
      <c r="S17458" s="577"/>
    </row>
    <row r="17459" spans="3:19">
      <c r="C17459" s="577"/>
      <c r="R17459" s="577"/>
      <c r="S17459" s="577"/>
    </row>
    <row r="17460" spans="3:19">
      <c r="C17460" s="577"/>
      <c r="R17460" s="577"/>
      <c r="S17460" s="577"/>
    </row>
    <row r="17461" spans="3:19">
      <c r="C17461" s="577"/>
      <c r="R17461" s="577"/>
      <c r="S17461" s="577"/>
    </row>
    <row r="17462" spans="3:19">
      <c r="C17462" s="577"/>
      <c r="R17462" s="577"/>
      <c r="S17462" s="577"/>
    </row>
    <row r="17463" spans="3:19">
      <c r="C17463" s="577"/>
      <c r="R17463" s="577"/>
      <c r="S17463" s="577"/>
    </row>
    <row r="17464" spans="3:19">
      <c r="C17464" s="577"/>
      <c r="R17464" s="577"/>
      <c r="S17464" s="577"/>
    </row>
    <row r="17465" spans="3:19">
      <c r="C17465" s="577"/>
      <c r="R17465" s="577"/>
      <c r="S17465" s="577"/>
    </row>
    <row r="17466" spans="3:19">
      <c r="C17466" s="577"/>
      <c r="R17466" s="577"/>
      <c r="S17466" s="577"/>
    </row>
    <row r="17467" spans="3:19">
      <c r="C17467" s="577"/>
      <c r="R17467" s="577"/>
      <c r="S17467" s="577"/>
    </row>
    <row r="17468" spans="3:19">
      <c r="C17468" s="577"/>
      <c r="R17468" s="577"/>
      <c r="S17468" s="577"/>
    </row>
    <row r="17469" spans="3:19">
      <c r="C17469" s="577"/>
      <c r="R17469" s="577"/>
      <c r="S17469" s="577"/>
    </row>
    <row r="17470" spans="3:19">
      <c r="C17470" s="577"/>
      <c r="R17470" s="577"/>
      <c r="S17470" s="577"/>
    </row>
    <row r="17471" spans="3:19">
      <c r="C17471" s="577"/>
      <c r="R17471" s="577"/>
      <c r="S17471" s="577"/>
    </row>
    <row r="17472" spans="3:19">
      <c r="C17472" s="577"/>
      <c r="R17472" s="577"/>
      <c r="S17472" s="577"/>
    </row>
    <row r="17473" spans="3:19">
      <c r="C17473" s="577"/>
      <c r="R17473" s="577"/>
      <c r="S17473" s="577"/>
    </row>
    <row r="17474" spans="3:19">
      <c r="C17474" s="577"/>
      <c r="R17474" s="577"/>
      <c r="S17474" s="577"/>
    </row>
    <row r="17475" spans="3:19">
      <c r="C17475" s="577"/>
      <c r="R17475" s="577"/>
      <c r="S17475" s="577"/>
    </row>
    <row r="17476" spans="3:19">
      <c r="C17476" s="577"/>
      <c r="R17476" s="577"/>
      <c r="S17476" s="577"/>
    </row>
    <row r="17477" spans="3:19">
      <c r="C17477" s="577"/>
      <c r="R17477" s="577"/>
      <c r="S17477" s="577"/>
    </row>
    <row r="17478" spans="3:19">
      <c r="C17478" s="577"/>
      <c r="R17478" s="577"/>
      <c r="S17478" s="577"/>
    </row>
    <row r="17479" spans="3:19">
      <c r="C17479" s="577"/>
      <c r="R17479" s="577"/>
      <c r="S17479" s="577"/>
    </row>
    <row r="17480" spans="3:19">
      <c r="C17480" s="577"/>
      <c r="R17480" s="577"/>
      <c r="S17480" s="577"/>
    </row>
    <row r="17481" spans="3:19">
      <c r="C17481" s="577"/>
      <c r="R17481" s="577"/>
      <c r="S17481" s="577"/>
    </row>
    <row r="17482" spans="3:19">
      <c r="C17482" s="577"/>
      <c r="R17482" s="577"/>
      <c r="S17482" s="577"/>
    </row>
    <row r="17483" spans="3:19">
      <c r="C17483" s="577"/>
      <c r="R17483" s="577"/>
      <c r="S17483" s="577"/>
    </row>
    <row r="17484" spans="3:19">
      <c r="C17484" s="577"/>
      <c r="R17484" s="577"/>
      <c r="S17484" s="577"/>
    </row>
    <row r="17485" spans="3:19">
      <c r="C17485" s="577"/>
      <c r="R17485" s="577"/>
      <c r="S17485" s="577"/>
    </row>
    <row r="17486" spans="3:19">
      <c r="C17486" s="577"/>
      <c r="R17486" s="577"/>
      <c r="S17486" s="577"/>
    </row>
    <row r="17487" spans="3:19">
      <c r="C17487" s="577"/>
      <c r="R17487" s="577"/>
      <c r="S17487" s="577"/>
    </row>
    <row r="17488" spans="3:19">
      <c r="C17488" s="577"/>
      <c r="R17488" s="577"/>
      <c r="S17488" s="577"/>
    </row>
    <row r="17489" spans="3:19">
      <c r="C17489" s="577"/>
      <c r="R17489" s="577"/>
      <c r="S17489" s="577"/>
    </row>
    <row r="17490" spans="3:19">
      <c r="C17490" s="577"/>
      <c r="R17490" s="577"/>
      <c r="S17490" s="577"/>
    </row>
    <row r="17491" spans="3:19">
      <c r="C17491" s="577"/>
      <c r="R17491" s="577"/>
      <c r="S17491" s="577"/>
    </row>
    <row r="17492" spans="3:19">
      <c r="C17492" s="577"/>
      <c r="R17492" s="577"/>
      <c r="S17492" s="577"/>
    </row>
    <row r="17493" spans="3:19">
      <c r="C17493" s="577"/>
      <c r="R17493" s="577"/>
      <c r="S17493" s="577"/>
    </row>
    <row r="17494" spans="3:19">
      <c r="C17494" s="577"/>
      <c r="R17494" s="577"/>
      <c r="S17494" s="577"/>
    </row>
    <row r="17495" spans="3:19">
      <c r="C17495" s="577"/>
      <c r="R17495" s="577"/>
      <c r="S17495" s="577"/>
    </row>
    <row r="17496" spans="3:19">
      <c r="C17496" s="577"/>
      <c r="R17496" s="577"/>
      <c r="S17496" s="577"/>
    </row>
    <row r="17497" spans="3:19">
      <c r="C17497" s="577"/>
      <c r="R17497" s="577"/>
      <c r="S17497" s="577"/>
    </row>
    <row r="17498" spans="3:19">
      <c r="C17498" s="577"/>
      <c r="R17498" s="577"/>
      <c r="S17498" s="577"/>
    </row>
    <row r="17499" spans="3:19">
      <c r="C17499" s="577"/>
      <c r="R17499" s="577"/>
      <c r="S17499" s="577"/>
    </row>
    <row r="17500" spans="3:19">
      <c r="C17500" s="577"/>
      <c r="R17500" s="577"/>
      <c r="S17500" s="577"/>
    </row>
    <row r="17501" spans="3:19">
      <c r="C17501" s="577"/>
      <c r="R17501" s="577"/>
      <c r="S17501" s="577"/>
    </row>
    <row r="17502" spans="3:19">
      <c r="C17502" s="577"/>
      <c r="R17502" s="577"/>
      <c r="S17502" s="577"/>
    </row>
    <row r="17503" spans="3:19">
      <c r="C17503" s="577"/>
      <c r="R17503" s="577"/>
      <c r="S17503" s="577"/>
    </row>
    <row r="17504" spans="3:19">
      <c r="C17504" s="577"/>
      <c r="R17504" s="577"/>
      <c r="S17504" s="577"/>
    </row>
    <row r="17505" spans="3:19">
      <c r="C17505" s="577"/>
      <c r="R17505" s="577"/>
      <c r="S17505" s="577"/>
    </row>
    <row r="17506" spans="3:19">
      <c r="C17506" s="577"/>
      <c r="R17506" s="577"/>
      <c r="S17506" s="577"/>
    </row>
    <row r="17507" spans="3:19">
      <c r="C17507" s="577"/>
      <c r="R17507" s="577"/>
      <c r="S17507" s="577"/>
    </row>
    <row r="17508" spans="3:19">
      <c r="C17508" s="577"/>
      <c r="R17508" s="577"/>
      <c r="S17508" s="577"/>
    </row>
    <row r="17509" spans="3:19">
      <c r="C17509" s="577"/>
      <c r="R17509" s="577"/>
      <c r="S17509" s="577"/>
    </row>
    <row r="17510" spans="3:19">
      <c r="C17510" s="577"/>
      <c r="R17510" s="577"/>
      <c r="S17510" s="577"/>
    </row>
    <row r="17511" spans="3:19">
      <c r="C17511" s="577"/>
      <c r="R17511" s="577"/>
      <c r="S17511" s="577"/>
    </row>
    <row r="17512" spans="3:19">
      <c r="C17512" s="577"/>
      <c r="R17512" s="577"/>
      <c r="S17512" s="577"/>
    </row>
    <row r="17513" spans="3:19">
      <c r="C17513" s="577"/>
      <c r="R17513" s="577"/>
      <c r="S17513" s="577"/>
    </row>
    <row r="17514" spans="3:19">
      <c r="C17514" s="577"/>
      <c r="K17514" s="577"/>
      <c r="R17514" s="577"/>
      <c r="S17514" s="577"/>
    </row>
    <row r="17515" spans="3:19">
      <c r="C17515" s="577"/>
      <c r="R17515" s="577"/>
      <c r="S17515" s="577"/>
    </row>
    <row r="17516" spans="3:19">
      <c r="C17516" s="577"/>
      <c r="R17516" s="577"/>
      <c r="S17516" s="577"/>
    </row>
    <row r="17517" spans="3:19">
      <c r="C17517" s="577"/>
      <c r="R17517" s="577"/>
      <c r="S17517" s="577"/>
    </row>
    <row r="17518" spans="3:19">
      <c r="C17518" s="577"/>
      <c r="R17518" s="577"/>
      <c r="S17518" s="577"/>
    </row>
    <row r="17519" spans="3:19">
      <c r="C17519" s="577"/>
      <c r="R17519" s="577"/>
      <c r="S17519" s="577"/>
    </row>
    <row r="17520" spans="3:19">
      <c r="C17520" s="577"/>
      <c r="R17520" s="577"/>
      <c r="S17520" s="577"/>
    </row>
    <row r="17521" spans="3:19">
      <c r="C17521" s="577"/>
      <c r="R17521" s="577"/>
      <c r="S17521" s="577"/>
    </row>
    <row r="17522" spans="3:19">
      <c r="C17522" s="577"/>
      <c r="R17522" s="577"/>
      <c r="S17522" s="577"/>
    </row>
    <row r="17523" spans="3:19">
      <c r="C17523" s="577"/>
      <c r="R17523" s="577"/>
      <c r="S17523" s="577"/>
    </row>
    <row r="17524" spans="3:19">
      <c r="C17524" s="577"/>
      <c r="R17524" s="577"/>
      <c r="S17524" s="577"/>
    </row>
    <row r="17525" spans="3:19">
      <c r="C17525" s="577"/>
      <c r="R17525" s="577"/>
      <c r="S17525" s="577"/>
    </row>
    <row r="17526" spans="3:19">
      <c r="C17526" s="577"/>
      <c r="R17526" s="577"/>
      <c r="S17526" s="577"/>
    </row>
    <row r="17527" spans="3:19">
      <c r="C17527" s="577"/>
      <c r="R17527" s="577"/>
      <c r="S17527" s="577"/>
    </row>
    <row r="17528" spans="3:19">
      <c r="C17528" s="577"/>
      <c r="R17528" s="577"/>
      <c r="S17528" s="577"/>
    </row>
    <row r="17529" spans="3:19">
      <c r="C17529" s="577"/>
      <c r="R17529" s="577"/>
      <c r="S17529" s="577"/>
    </row>
    <row r="17530" spans="3:19">
      <c r="C17530" s="577"/>
      <c r="R17530" s="577"/>
      <c r="S17530" s="577"/>
    </row>
    <row r="17531" spans="3:19">
      <c r="C17531" s="577"/>
      <c r="R17531" s="577"/>
      <c r="S17531" s="577"/>
    </row>
    <row r="17532" spans="3:19">
      <c r="C17532" s="577"/>
      <c r="R17532" s="577"/>
      <c r="S17532" s="577"/>
    </row>
    <row r="17533" spans="3:19">
      <c r="C17533" s="577"/>
      <c r="R17533" s="577"/>
      <c r="S17533" s="577"/>
    </row>
    <row r="17534" spans="3:19">
      <c r="C17534" s="577"/>
      <c r="R17534" s="577"/>
      <c r="S17534" s="577"/>
    </row>
    <row r="17535" spans="3:19">
      <c r="C17535" s="577"/>
      <c r="R17535" s="577"/>
      <c r="S17535" s="577"/>
    </row>
    <row r="17536" spans="3:19">
      <c r="C17536" s="577"/>
      <c r="R17536" s="577"/>
      <c r="S17536" s="577"/>
    </row>
    <row r="17537" spans="3:19">
      <c r="C17537" s="577"/>
      <c r="R17537" s="577"/>
      <c r="S17537" s="577"/>
    </row>
    <row r="17538" spans="3:19">
      <c r="C17538" s="577"/>
      <c r="R17538" s="577"/>
      <c r="S17538" s="577"/>
    </row>
    <row r="17539" spans="3:19">
      <c r="C17539" s="577"/>
      <c r="R17539" s="577"/>
      <c r="S17539" s="577"/>
    </row>
    <row r="17540" spans="3:19">
      <c r="C17540" s="577"/>
      <c r="R17540" s="577"/>
      <c r="S17540" s="577"/>
    </row>
    <row r="17541" spans="3:19">
      <c r="C17541" s="577"/>
      <c r="R17541" s="577"/>
      <c r="S17541" s="577"/>
    </row>
    <row r="17542" spans="3:19">
      <c r="C17542" s="577"/>
      <c r="R17542" s="577"/>
      <c r="S17542" s="577"/>
    </row>
    <row r="17543" spans="3:19">
      <c r="C17543" s="577"/>
      <c r="R17543" s="577"/>
      <c r="S17543" s="577"/>
    </row>
    <row r="17544" spans="3:19">
      <c r="C17544" s="577"/>
      <c r="R17544" s="577"/>
      <c r="S17544" s="577"/>
    </row>
    <row r="17545" spans="3:19">
      <c r="C17545" s="577"/>
      <c r="R17545" s="577"/>
      <c r="S17545" s="577"/>
    </row>
    <row r="17546" spans="3:19">
      <c r="C17546" s="577"/>
      <c r="R17546" s="577"/>
      <c r="S17546" s="577"/>
    </row>
    <row r="17547" spans="3:19">
      <c r="C17547" s="577"/>
      <c r="R17547" s="577"/>
      <c r="S17547" s="577"/>
    </row>
    <row r="17548" spans="3:19">
      <c r="C17548" s="577"/>
      <c r="R17548" s="577"/>
      <c r="S17548" s="577"/>
    </row>
    <row r="17549" spans="3:19">
      <c r="C17549" s="577"/>
      <c r="R17549" s="577"/>
      <c r="S17549" s="577"/>
    </row>
    <row r="17550" spans="3:19">
      <c r="C17550" s="577"/>
      <c r="R17550" s="577"/>
      <c r="S17550" s="577"/>
    </row>
    <row r="17551" spans="3:19">
      <c r="C17551" s="577"/>
      <c r="R17551" s="577"/>
      <c r="S17551" s="577"/>
    </row>
    <row r="17552" spans="3:19">
      <c r="C17552" s="577"/>
      <c r="R17552" s="577"/>
      <c r="S17552" s="577"/>
    </row>
    <row r="17553" spans="3:19">
      <c r="C17553" s="577"/>
      <c r="R17553" s="577"/>
      <c r="S17553" s="577"/>
    </row>
    <row r="17554" spans="3:19">
      <c r="C17554" s="577"/>
      <c r="R17554" s="577"/>
      <c r="S17554" s="577"/>
    </row>
    <row r="17555" spans="3:19">
      <c r="C17555" s="577"/>
      <c r="R17555" s="577"/>
      <c r="S17555" s="577"/>
    </row>
    <row r="17556" spans="3:19">
      <c r="C17556" s="577"/>
      <c r="R17556" s="577"/>
      <c r="S17556" s="577"/>
    </row>
    <row r="17557" spans="3:19">
      <c r="C17557" s="577"/>
      <c r="R17557" s="577"/>
      <c r="S17557" s="577"/>
    </row>
    <row r="17558" spans="3:19">
      <c r="C17558" s="577"/>
      <c r="R17558" s="577"/>
      <c r="S17558" s="577"/>
    </row>
    <row r="17559" spans="3:19">
      <c r="C17559" s="577"/>
      <c r="R17559" s="577"/>
      <c r="S17559" s="577"/>
    </row>
    <row r="17560" spans="3:19">
      <c r="C17560" s="577"/>
      <c r="R17560" s="577"/>
      <c r="S17560" s="577"/>
    </row>
    <row r="17561" spans="3:19">
      <c r="C17561" s="577"/>
      <c r="R17561" s="577"/>
      <c r="S17561" s="577"/>
    </row>
    <row r="17562" spans="3:19">
      <c r="C17562" s="577"/>
      <c r="R17562" s="577"/>
      <c r="S17562" s="577"/>
    </row>
    <row r="17563" spans="3:19">
      <c r="C17563" s="577"/>
      <c r="R17563" s="577"/>
      <c r="S17563" s="577"/>
    </row>
    <row r="17564" spans="3:19">
      <c r="C17564" s="577"/>
      <c r="R17564" s="577"/>
      <c r="S17564" s="577"/>
    </row>
    <row r="17565" spans="3:19">
      <c r="C17565" s="577"/>
      <c r="R17565" s="577"/>
      <c r="S17565" s="577"/>
    </row>
    <row r="17566" spans="3:19">
      <c r="C17566" s="577"/>
      <c r="R17566" s="577"/>
      <c r="S17566" s="577"/>
    </row>
    <row r="17567" spans="3:19">
      <c r="C17567" s="577"/>
      <c r="R17567" s="577"/>
      <c r="S17567" s="577"/>
    </row>
    <row r="17568" spans="3:19">
      <c r="C17568" s="577"/>
      <c r="R17568" s="577"/>
      <c r="S17568" s="577"/>
    </row>
    <row r="17569" spans="3:19">
      <c r="C17569" s="577"/>
      <c r="R17569" s="577"/>
      <c r="S17569" s="577"/>
    </row>
    <row r="17570" spans="3:19">
      <c r="C17570" s="577"/>
      <c r="R17570" s="577"/>
      <c r="S17570" s="577"/>
    </row>
    <row r="17571" spans="3:19">
      <c r="C17571" s="577"/>
      <c r="R17571" s="577"/>
      <c r="S17571" s="577"/>
    </row>
    <row r="17572" spans="3:19">
      <c r="C17572" s="577"/>
      <c r="R17572" s="577"/>
      <c r="S17572" s="577"/>
    </row>
    <row r="17573" spans="3:19">
      <c r="C17573" s="577"/>
      <c r="R17573" s="577"/>
      <c r="S17573" s="577"/>
    </row>
    <row r="17574" spans="3:19">
      <c r="C17574" s="577"/>
      <c r="R17574" s="577"/>
      <c r="S17574" s="577"/>
    </row>
    <row r="17575" spans="3:19">
      <c r="C17575" s="577"/>
      <c r="R17575" s="577"/>
      <c r="S17575" s="577"/>
    </row>
    <row r="17576" spans="3:19">
      <c r="C17576" s="577"/>
      <c r="R17576" s="577"/>
      <c r="S17576" s="577"/>
    </row>
    <row r="17577" spans="3:19">
      <c r="C17577" s="577"/>
      <c r="R17577" s="577"/>
      <c r="S17577" s="577"/>
    </row>
    <row r="17578" spans="3:19">
      <c r="C17578" s="577"/>
      <c r="R17578" s="577"/>
      <c r="S17578" s="577"/>
    </row>
    <row r="17579" spans="3:19">
      <c r="C17579" s="577"/>
      <c r="R17579" s="577"/>
      <c r="S17579" s="577"/>
    </row>
    <row r="17580" spans="3:19">
      <c r="C17580" s="577"/>
      <c r="R17580" s="577"/>
      <c r="S17580" s="577"/>
    </row>
    <row r="17581" spans="3:19">
      <c r="C17581" s="577"/>
      <c r="R17581" s="577"/>
      <c r="S17581" s="577"/>
    </row>
    <row r="17582" spans="3:19">
      <c r="C17582" s="577"/>
      <c r="R17582" s="577"/>
      <c r="S17582" s="577"/>
    </row>
    <row r="17583" spans="3:19">
      <c r="C17583" s="577"/>
      <c r="R17583" s="577"/>
      <c r="S17583" s="577"/>
    </row>
    <row r="17584" spans="3:19">
      <c r="C17584" s="577"/>
      <c r="R17584" s="577"/>
      <c r="S17584" s="577"/>
    </row>
    <row r="17585" spans="3:19">
      <c r="C17585" s="577"/>
      <c r="R17585" s="577"/>
      <c r="S17585" s="577"/>
    </row>
    <row r="17586" spans="3:19">
      <c r="C17586" s="577"/>
      <c r="R17586" s="577"/>
      <c r="S17586" s="577"/>
    </row>
    <row r="17587" spans="3:19">
      <c r="C17587" s="577"/>
      <c r="R17587" s="577"/>
      <c r="S17587" s="577"/>
    </row>
    <row r="17588" spans="3:19">
      <c r="C17588" s="577"/>
      <c r="R17588" s="577"/>
      <c r="S17588" s="577"/>
    </row>
    <row r="17589" spans="3:19">
      <c r="C17589" s="577"/>
      <c r="R17589" s="577"/>
      <c r="S17589" s="577"/>
    </row>
    <row r="17590" spans="3:19">
      <c r="C17590" s="577"/>
      <c r="R17590" s="577"/>
      <c r="S17590" s="577"/>
    </row>
    <row r="17591" spans="3:19">
      <c r="C17591" s="577"/>
      <c r="R17591" s="577"/>
      <c r="S17591" s="577"/>
    </row>
    <row r="17592" spans="3:19">
      <c r="C17592" s="577"/>
      <c r="R17592" s="577"/>
      <c r="S17592" s="577"/>
    </row>
    <row r="17593" spans="3:19">
      <c r="C17593" s="577"/>
      <c r="R17593" s="577"/>
      <c r="S17593" s="577"/>
    </row>
    <row r="17594" spans="3:19">
      <c r="C17594" s="577"/>
      <c r="R17594" s="577"/>
      <c r="S17594" s="577"/>
    </row>
    <row r="17595" spans="3:19">
      <c r="C17595" s="577"/>
      <c r="R17595" s="577"/>
      <c r="S17595" s="577"/>
    </row>
    <row r="17596" spans="3:19">
      <c r="C17596" s="577"/>
      <c r="R17596" s="577"/>
      <c r="S17596" s="577"/>
    </row>
    <row r="17597" spans="3:19">
      <c r="C17597" s="577"/>
      <c r="R17597" s="577"/>
      <c r="S17597" s="577"/>
    </row>
    <row r="17598" spans="3:19">
      <c r="C17598" s="577"/>
      <c r="R17598" s="577"/>
      <c r="S17598" s="577"/>
    </row>
    <row r="17599" spans="3:19">
      <c r="C17599" s="577"/>
      <c r="R17599" s="577"/>
      <c r="S17599" s="577"/>
    </row>
    <row r="17600" spans="3:19">
      <c r="C17600" s="577"/>
      <c r="R17600" s="577"/>
      <c r="S17600" s="577"/>
    </row>
    <row r="17601" spans="3:19">
      <c r="C17601" s="577"/>
      <c r="R17601" s="577"/>
      <c r="S17601" s="577"/>
    </row>
    <row r="17602" spans="3:19">
      <c r="C17602" s="577"/>
      <c r="R17602" s="577"/>
      <c r="S17602" s="577"/>
    </row>
    <row r="17603" spans="3:19">
      <c r="C17603" s="577"/>
      <c r="R17603" s="577"/>
      <c r="S17603" s="577"/>
    </row>
    <row r="17604" spans="3:19">
      <c r="C17604" s="577"/>
      <c r="R17604" s="577"/>
      <c r="S17604" s="577"/>
    </row>
    <row r="17605" spans="3:19">
      <c r="C17605" s="577"/>
      <c r="R17605" s="577"/>
      <c r="S17605" s="577"/>
    </row>
    <row r="17606" spans="3:19">
      <c r="C17606" s="577"/>
      <c r="R17606" s="577"/>
      <c r="S17606" s="577"/>
    </row>
    <row r="17607" spans="3:19">
      <c r="C17607" s="577"/>
      <c r="R17607" s="577"/>
      <c r="S17607" s="577"/>
    </row>
    <row r="17608" spans="3:19">
      <c r="C17608" s="577"/>
      <c r="R17608" s="577"/>
      <c r="S17608" s="577"/>
    </row>
    <row r="17609" spans="3:19">
      <c r="C17609" s="577"/>
      <c r="R17609" s="577"/>
      <c r="S17609" s="577"/>
    </row>
    <row r="17610" spans="3:19">
      <c r="C17610" s="577"/>
      <c r="R17610" s="577"/>
      <c r="S17610" s="577"/>
    </row>
    <row r="17611" spans="3:19">
      <c r="C17611" s="577"/>
      <c r="R17611" s="577"/>
      <c r="S17611" s="577"/>
    </row>
    <row r="17612" spans="3:19">
      <c r="C17612" s="577"/>
      <c r="R17612" s="577"/>
      <c r="S17612" s="577"/>
    </row>
    <row r="17613" spans="3:19">
      <c r="C17613" s="577"/>
      <c r="R17613" s="577"/>
      <c r="S17613" s="577"/>
    </row>
    <row r="17614" spans="3:19">
      <c r="C17614" s="577"/>
      <c r="R17614" s="577"/>
      <c r="S17614" s="577"/>
    </row>
    <row r="17615" spans="3:19">
      <c r="C17615" s="577"/>
      <c r="R17615" s="577"/>
      <c r="S17615" s="577"/>
    </row>
    <row r="17616" spans="3:19">
      <c r="C17616" s="577"/>
      <c r="R17616" s="577"/>
      <c r="S17616" s="577"/>
    </row>
    <row r="17617" spans="3:19">
      <c r="C17617" s="577"/>
      <c r="R17617" s="577"/>
      <c r="S17617" s="577"/>
    </row>
    <row r="17618" spans="3:19">
      <c r="C17618" s="577"/>
      <c r="R17618" s="577"/>
      <c r="S17618" s="577"/>
    </row>
    <row r="17619" spans="3:19">
      <c r="C17619" s="577"/>
      <c r="R17619" s="577"/>
      <c r="S17619" s="577"/>
    </row>
    <row r="17620" spans="3:19">
      <c r="C17620" s="577"/>
      <c r="R17620" s="577"/>
      <c r="S17620" s="577"/>
    </row>
    <row r="17621" spans="3:19">
      <c r="C17621" s="577"/>
      <c r="R17621" s="577"/>
      <c r="S17621" s="577"/>
    </row>
    <row r="17622" spans="3:19">
      <c r="C17622" s="577"/>
      <c r="R17622" s="577"/>
      <c r="S17622" s="577"/>
    </row>
    <row r="17623" spans="3:19">
      <c r="C17623" s="577"/>
      <c r="R17623" s="577"/>
      <c r="S17623" s="577"/>
    </row>
    <row r="17624" spans="3:19">
      <c r="C17624" s="577"/>
      <c r="R17624" s="577"/>
      <c r="S17624" s="577"/>
    </row>
    <row r="17625" spans="3:19">
      <c r="C17625" s="577"/>
      <c r="R17625" s="577"/>
      <c r="S17625" s="577"/>
    </row>
    <row r="17626" spans="3:19">
      <c r="C17626" s="577"/>
      <c r="R17626" s="577"/>
      <c r="S17626" s="577"/>
    </row>
    <row r="17627" spans="3:19">
      <c r="C17627" s="577"/>
      <c r="R17627" s="577"/>
      <c r="S17627" s="577"/>
    </row>
    <row r="17628" spans="3:19">
      <c r="C17628" s="577"/>
      <c r="R17628" s="577"/>
      <c r="S17628" s="577"/>
    </row>
    <row r="17629" spans="3:19">
      <c r="C17629" s="577"/>
      <c r="R17629" s="577"/>
      <c r="S17629" s="577"/>
    </row>
    <row r="17630" spans="3:19">
      <c r="C17630" s="577"/>
      <c r="R17630" s="577"/>
      <c r="S17630" s="577"/>
    </row>
    <row r="17631" spans="3:19">
      <c r="C17631" s="577"/>
      <c r="R17631" s="577"/>
      <c r="S17631" s="577"/>
    </row>
    <row r="17632" spans="3:19">
      <c r="C17632" s="577"/>
      <c r="R17632" s="577"/>
      <c r="S17632" s="577"/>
    </row>
    <row r="17633" spans="3:19">
      <c r="C17633" s="577"/>
      <c r="R17633" s="577"/>
      <c r="S17633" s="577"/>
    </row>
    <row r="17634" spans="3:19">
      <c r="C17634" s="577"/>
      <c r="R17634" s="577"/>
      <c r="S17634" s="577"/>
    </row>
    <row r="17635" spans="3:19">
      <c r="C17635" s="577"/>
      <c r="R17635" s="577"/>
      <c r="S17635" s="577"/>
    </row>
    <row r="17636" spans="3:19">
      <c r="C17636" s="577"/>
      <c r="R17636" s="577"/>
      <c r="S17636" s="577"/>
    </row>
    <row r="17637" spans="3:19">
      <c r="C17637" s="577"/>
      <c r="R17637" s="577"/>
      <c r="S17637" s="577"/>
    </row>
    <row r="17638" spans="3:19">
      <c r="C17638" s="577"/>
      <c r="R17638" s="577"/>
      <c r="S17638" s="577"/>
    </row>
    <row r="17639" spans="3:19">
      <c r="C17639" s="577"/>
      <c r="R17639" s="577"/>
      <c r="S17639" s="577"/>
    </row>
    <row r="17640" spans="3:19">
      <c r="C17640" s="577"/>
      <c r="R17640" s="577"/>
      <c r="S17640" s="577"/>
    </row>
    <row r="17641" spans="3:19">
      <c r="C17641" s="577"/>
      <c r="R17641" s="577"/>
      <c r="S17641" s="577"/>
    </row>
    <row r="17642" spans="3:19">
      <c r="C17642" s="577"/>
      <c r="R17642" s="577"/>
      <c r="S17642" s="577"/>
    </row>
    <row r="17643" spans="3:19">
      <c r="C17643" s="577"/>
      <c r="R17643" s="577"/>
      <c r="S17643" s="577"/>
    </row>
    <row r="17644" spans="3:19">
      <c r="C17644" s="577"/>
      <c r="R17644" s="577"/>
      <c r="S17644" s="577"/>
    </row>
    <row r="17645" spans="3:19">
      <c r="C17645" s="577"/>
      <c r="R17645" s="577"/>
      <c r="S17645" s="577"/>
    </row>
    <row r="17646" spans="3:19">
      <c r="C17646" s="577"/>
      <c r="R17646" s="577"/>
      <c r="S17646" s="577"/>
    </row>
    <row r="17647" spans="3:19">
      <c r="C17647" s="577"/>
      <c r="R17647" s="577"/>
      <c r="S17647" s="577"/>
    </row>
    <row r="17648" spans="3:19">
      <c r="C17648" s="577"/>
      <c r="R17648" s="577"/>
      <c r="S17648" s="577"/>
    </row>
    <row r="17649" spans="3:19">
      <c r="C17649" s="577"/>
      <c r="R17649" s="577"/>
      <c r="S17649" s="577"/>
    </row>
    <row r="17650" spans="3:19">
      <c r="C17650" s="577"/>
      <c r="R17650" s="577"/>
      <c r="S17650" s="577"/>
    </row>
    <row r="17651" spans="3:19">
      <c r="C17651" s="577"/>
      <c r="R17651" s="577"/>
      <c r="S17651" s="577"/>
    </row>
    <row r="17652" spans="3:19">
      <c r="C17652" s="577"/>
      <c r="R17652" s="577"/>
      <c r="S17652" s="577"/>
    </row>
    <row r="17653" spans="3:19">
      <c r="C17653" s="577"/>
      <c r="R17653" s="577"/>
      <c r="S17653" s="577"/>
    </row>
    <row r="17654" spans="3:19">
      <c r="C17654" s="577"/>
      <c r="R17654" s="577"/>
      <c r="S17654" s="577"/>
    </row>
    <row r="17655" spans="3:19">
      <c r="C17655" s="577"/>
      <c r="R17655" s="577"/>
      <c r="S17655" s="577"/>
    </row>
    <row r="17656" spans="3:19">
      <c r="C17656" s="577"/>
      <c r="R17656" s="577"/>
      <c r="S17656" s="577"/>
    </row>
    <row r="17657" spans="3:19">
      <c r="C17657" s="577"/>
      <c r="R17657" s="577"/>
      <c r="S17657" s="577"/>
    </row>
    <row r="17658" spans="3:19">
      <c r="C17658" s="577"/>
      <c r="R17658" s="577"/>
      <c r="S17658" s="577"/>
    </row>
    <row r="17659" spans="3:19">
      <c r="C17659" s="577"/>
      <c r="R17659" s="577"/>
      <c r="S17659" s="577"/>
    </row>
    <row r="17660" spans="3:19">
      <c r="C17660" s="577"/>
      <c r="R17660" s="577"/>
      <c r="S17660" s="577"/>
    </row>
    <row r="17661" spans="3:19">
      <c r="C17661" s="577"/>
      <c r="R17661" s="577"/>
      <c r="S17661" s="577"/>
    </row>
    <row r="17662" spans="3:19">
      <c r="C17662" s="577"/>
      <c r="R17662" s="577"/>
      <c r="S17662" s="577"/>
    </row>
    <row r="17663" spans="3:19">
      <c r="C17663" s="577"/>
      <c r="R17663" s="577"/>
      <c r="S17663" s="577"/>
    </row>
    <row r="17664" spans="3:19">
      <c r="C17664" s="577"/>
      <c r="R17664" s="577"/>
      <c r="S17664" s="577"/>
    </row>
    <row r="17665" spans="3:19">
      <c r="C17665" s="577"/>
      <c r="R17665" s="577"/>
      <c r="S17665" s="577"/>
    </row>
    <row r="17666" spans="3:19">
      <c r="C17666" s="577"/>
      <c r="R17666" s="577"/>
      <c r="S17666" s="577"/>
    </row>
    <row r="17667" spans="3:19">
      <c r="C17667" s="577"/>
      <c r="R17667" s="577"/>
      <c r="S17667" s="577"/>
    </row>
    <row r="17668" spans="3:19">
      <c r="C17668" s="577"/>
      <c r="R17668" s="577"/>
      <c r="S17668" s="577"/>
    </row>
    <row r="17669" spans="3:19">
      <c r="C17669" s="577"/>
      <c r="R17669" s="577"/>
      <c r="S17669" s="577"/>
    </row>
    <row r="17670" spans="3:19">
      <c r="C17670" s="577"/>
      <c r="R17670" s="577"/>
      <c r="S17670" s="577"/>
    </row>
    <row r="17671" spans="3:19">
      <c r="C17671" s="577"/>
      <c r="R17671" s="577"/>
      <c r="S17671" s="577"/>
    </row>
    <row r="17672" spans="3:19">
      <c r="C17672" s="577"/>
      <c r="R17672" s="577"/>
      <c r="S17672" s="577"/>
    </row>
    <row r="17673" spans="3:19">
      <c r="C17673" s="577"/>
      <c r="R17673" s="577"/>
      <c r="S17673" s="577"/>
    </row>
    <row r="17674" spans="3:19">
      <c r="C17674" s="577"/>
      <c r="R17674" s="577"/>
      <c r="S17674" s="577"/>
    </row>
    <row r="17675" spans="3:19">
      <c r="C17675" s="577"/>
      <c r="R17675" s="577"/>
      <c r="S17675" s="577"/>
    </row>
    <row r="17676" spans="3:19">
      <c r="C17676" s="577"/>
      <c r="R17676" s="577"/>
      <c r="S17676" s="577"/>
    </row>
    <row r="17677" spans="3:19">
      <c r="C17677" s="577"/>
      <c r="R17677" s="577"/>
      <c r="S17677" s="577"/>
    </row>
    <row r="17678" spans="3:19">
      <c r="C17678" s="577"/>
      <c r="R17678" s="577"/>
      <c r="S17678" s="577"/>
    </row>
    <row r="17679" spans="3:19">
      <c r="C17679" s="577"/>
      <c r="R17679" s="577"/>
      <c r="S17679" s="577"/>
    </row>
    <row r="17680" spans="3:19">
      <c r="C17680" s="577"/>
      <c r="R17680" s="577"/>
      <c r="S17680" s="577"/>
    </row>
    <row r="17681" spans="3:19">
      <c r="C17681" s="577"/>
      <c r="R17681" s="577"/>
      <c r="S17681" s="577"/>
    </row>
    <row r="17682" spans="3:19">
      <c r="C17682" s="577"/>
      <c r="R17682" s="577"/>
      <c r="S17682" s="577"/>
    </row>
    <row r="17683" spans="3:19">
      <c r="C17683" s="577"/>
      <c r="R17683" s="577"/>
      <c r="S17683" s="577"/>
    </row>
    <row r="17684" spans="3:19">
      <c r="C17684" s="577"/>
      <c r="R17684" s="577"/>
      <c r="S17684" s="577"/>
    </row>
    <row r="17685" spans="3:19">
      <c r="C17685" s="577"/>
      <c r="R17685" s="577"/>
      <c r="S17685" s="577"/>
    </row>
    <row r="17686" spans="3:19">
      <c r="C17686" s="577"/>
      <c r="R17686" s="577"/>
      <c r="S17686" s="577"/>
    </row>
    <row r="17687" spans="3:19">
      <c r="C17687" s="577"/>
      <c r="R17687" s="577"/>
      <c r="S17687" s="577"/>
    </row>
    <row r="17688" spans="3:19">
      <c r="C17688" s="577"/>
      <c r="R17688" s="577"/>
      <c r="S17688" s="577"/>
    </row>
    <row r="17689" spans="3:19">
      <c r="C17689" s="577"/>
      <c r="R17689" s="577"/>
      <c r="S17689" s="577"/>
    </row>
    <row r="17690" spans="3:19">
      <c r="C17690" s="577"/>
      <c r="R17690" s="577"/>
      <c r="S17690" s="577"/>
    </row>
    <row r="17691" spans="3:19">
      <c r="C17691" s="577"/>
      <c r="R17691" s="577"/>
      <c r="S17691" s="577"/>
    </row>
    <row r="17692" spans="3:19">
      <c r="C17692" s="577"/>
      <c r="R17692" s="577"/>
      <c r="S17692" s="577"/>
    </row>
    <row r="17693" spans="3:19">
      <c r="C17693" s="577"/>
      <c r="R17693" s="577"/>
      <c r="S17693" s="577"/>
    </row>
    <row r="17694" spans="3:19">
      <c r="C17694" s="577"/>
      <c r="R17694" s="577"/>
      <c r="S17694" s="577"/>
    </row>
    <row r="17695" spans="3:19">
      <c r="C17695" s="577"/>
      <c r="R17695" s="577"/>
      <c r="S17695" s="577"/>
    </row>
    <row r="17696" spans="3:19">
      <c r="C17696" s="577"/>
      <c r="R17696" s="577"/>
      <c r="S17696" s="577"/>
    </row>
    <row r="17697" spans="3:19">
      <c r="C17697" s="577"/>
      <c r="R17697" s="577"/>
      <c r="S17697" s="577"/>
    </row>
    <row r="17698" spans="3:19">
      <c r="C17698" s="577"/>
      <c r="R17698" s="577"/>
      <c r="S17698" s="577"/>
    </row>
    <row r="17699" spans="3:19">
      <c r="C17699" s="577"/>
      <c r="R17699" s="577"/>
      <c r="S17699" s="577"/>
    </row>
    <row r="17700" spans="3:19">
      <c r="C17700" s="577"/>
      <c r="R17700" s="577"/>
      <c r="S17700" s="577"/>
    </row>
    <row r="17701" spans="3:19">
      <c r="C17701" s="577"/>
      <c r="R17701" s="577"/>
      <c r="S17701" s="577"/>
    </row>
    <row r="17702" spans="3:19">
      <c r="C17702" s="577"/>
      <c r="R17702" s="577"/>
      <c r="S17702" s="577"/>
    </row>
    <row r="17703" spans="3:19">
      <c r="C17703" s="577"/>
      <c r="R17703" s="577"/>
      <c r="S17703" s="577"/>
    </row>
    <row r="17704" spans="3:19">
      <c r="C17704" s="577"/>
      <c r="R17704" s="577"/>
      <c r="S17704" s="577"/>
    </row>
    <row r="17705" spans="3:19">
      <c r="C17705" s="577"/>
      <c r="R17705" s="577"/>
      <c r="S17705" s="577"/>
    </row>
    <row r="17706" spans="3:19">
      <c r="C17706" s="577"/>
      <c r="R17706" s="577"/>
      <c r="S17706" s="577"/>
    </row>
    <row r="17707" spans="3:19">
      <c r="C17707" s="577"/>
      <c r="R17707" s="577"/>
      <c r="S17707" s="577"/>
    </row>
    <row r="17708" spans="3:19">
      <c r="C17708" s="577"/>
      <c r="R17708" s="577"/>
      <c r="S17708" s="577"/>
    </row>
    <row r="17709" spans="3:19">
      <c r="C17709" s="577"/>
      <c r="R17709" s="577"/>
      <c r="S17709" s="577"/>
    </row>
    <row r="17710" spans="3:19">
      <c r="C17710" s="577"/>
      <c r="R17710" s="577"/>
      <c r="S17710" s="577"/>
    </row>
    <row r="17711" spans="3:19">
      <c r="C17711" s="577"/>
      <c r="R17711" s="577"/>
      <c r="S17711" s="577"/>
    </row>
    <row r="17712" spans="3:19">
      <c r="C17712" s="577"/>
      <c r="R17712" s="577"/>
      <c r="S17712" s="577"/>
    </row>
    <row r="17713" spans="3:19">
      <c r="C17713" s="577"/>
      <c r="R17713" s="577"/>
      <c r="S17713" s="577"/>
    </row>
    <row r="17714" spans="3:19">
      <c r="C17714" s="577"/>
      <c r="R17714" s="577"/>
      <c r="S17714" s="577"/>
    </row>
    <row r="17715" spans="3:19">
      <c r="C17715" s="577"/>
      <c r="R17715" s="577"/>
      <c r="S17715" s="577"/>
    </row>
    <row r="17716" spans="3:19">
      <c r="C17716" s="577"/>
      <c r="R17716" s="577"/>
      <c r="S17716" s="577"/>
    </row>
    <row r="17717" spans="3:19">
      <c r="C17717" s="577"/>
      <c r="R17717" s="577"/>
      <c r="S17717" s="577"/>
    </row>
    <row r="17718" spans="3:19">
      <c r="C17718" s="577"/>
      <c r="R17718" s="577"/>
      <c r="S17718" s="577"/>
    </row>
    <row r="17719" spans="3:19">
      <c r="C17719" s="577"/>
      <c r="R17719" s="577"/>
      <c r="S17719" s="577"/>
    </row>
    <row r="17720" spans="3:19">
      <c r="C17720" s="577"/>
      <c r="R17720" s="577"/>
      <c r="S17720" s="577"/>
    </row>
    <row r="17721" spans="3:19">
      <c r="C17721" s="577"/>
      <c r="R17721" s="577"/>
      <c r="S17721" s="577"/>
    </row>
    <row r="17722" spans="3:19">
      <c r="C17722" s="577"/>
      <c r="R17722" s="577"/>
      <c r="S17722" s="577"/>
    </row>
    <row r="17723" spans="3:19">
      <c r="C17723" s="577"/>
      <c r="R17723" s="577"/>
      <c r="S17723" s="577"/>
    </row>
    <row r="17724" spans="3:19">
      <c r="C17724" s="577"/>
      <c r="R17724" s="577"/>
      <c r="S17724" s="577"/>
    </row>
    <row r="17725" spans="3:19">
      <c r="C17725" s="577"/>
      <c r="R17725" s="577"/>
      <c r="S17725" s="577"/>
    </row>
    <row r="17726" spans="3:19">
      <c r="C17726" s="577"/>
      <c r="R17726" s="577"/>
      <c r="S17726" s="577"/>
    </row>
    <row r="17727" spans="3:19">
      <c r="C17727" s="577"/>
      <c r="R17727" s="577"/>
      <c r="S17727" s="577"/>
    </row>
    <row r="17728" spans="3:19">
      <c r="C17728" s="577"/>
      <c r="R17728" s="577"/>
      <c r="S17728" s="577"/>
    </row>
    <row r="17729" spans="3:19">
      <c r="C17729" s="577"/>
      <c r="R17729" s="577"/>
      <c r="S17729" s="577"/>
    </row>
    <row r="17730" spans="3:19">
      <c r="C17730" s="577"/>
      <c r="R17730" s="577"/>
      <c r="S17730" s="577"/>
    </row>
    <row r="17731" spans="3:19">
      <c r="C17731" s="577"/>
      <c r="R17731" s="577"/>
      <c r="S17731" s="577"/>
    </row>
    <row r="17732" spans="3:19">
      <c r="C17732" s="577"/>
      <c r="R17732" s="577"/>
      <c r="S17732" s="577"/>
    </row>
    <row r="17733" spans="3:19">
      <c r="C17733" s="577"/>
      <c r="R17733" s="577"/>
      <c r="S17733" s="577"/>
    </row>
    <row r="17734" spans="3:19">
      <c r="C17734" s="577"/>
      <c r="R17734" s="577"/>
      <c r="S17734" s="577"/>
    </row>
    <row r="17735" spans="3:19">
      <c r="C17735" s="577"/>
      <c r="R17735" s="577"/>
      <c r="S17735" s="577"/>
    </row>
    <row r="17736" spans="3:19">
      <c r="C17736" s="577"/>
      <c r="R17736" s="577"/>
      <c r="S17736" s="577"/>
    </row>
    <row r="17737" spans="3:19">
      <c r="C17737" s="577"/>
      <c r="R17737" s="577"/>
      <c r="S17737" s="577"/>
    </row>
    <row r="17738" spans="3:19">
      <c r="C17738" s="577"/>
      <c r="R17738" s="577"/>
      <c r="S17738" s="577"/>
    </row>
    <row r="17739" spans="3:19">
      <c r="C17739" s="577"/>
      <c r="R17739" s="577"/>
      <c r="S17739" s="577"/>
    </row>
    <row r="17740" spans="3:19">
      <c r="C17740" s="577"/>
      <c r="R17740" s="577"/>
      <c r="S17740" s="577"/>
    </row>
    <row r="17741" spans="3:19">
      <c r="C17741" s="577"/>
      <c r="R17741" s="577"/>
      <c r="S17741" s="577"/>
    </row>
    <row r="17742" spans="3:19">
      <c r="C17742" s="577"/>
      <c r="R17742" s="577"/>
      <c r="S17742" s="577"/>
    </row>
    <row r="17743" spans="3:19">
      <c r="C17743" s="577"/>
      <c r="R17743" s="577"/>
      <c r="S17743" s="577"/>
    </row>
    <row r="17744" spans="3:19">
      <c r="C17744" s="577"/>
      <c r="R17744" s="577"/>
      <c r="S17744" s="577"/>
    </row>
    <row r="17745" spans="3:19">
      <c r="C17745" s="577"/>
      <c r="R17745" s="577"/>
      <c r="S17745" s="577"/>
    </row>
    <row r="17746" spans="3:19">
      <c r="C17746" s="577"/>
      <c r="R17746" s="577"/>
      <c r="S17746" s="577"/>
    </row>
    <row r="17747" spans="3:19">
      <c r="C17747" s="577"/>
      <c r="R17747" s="577"/>
      <c r="S17747" s="577"/>
    </row>
    <row r="17748" spans="3:19">
      <c r="C17748" s="577"/>
      <c r="R17748" s="577"/>
      <c r="S17748" s="577"/>
    </row>
    <row r="17749" spans="3:19">
      <c r="C17749" s="577"/>
      <c r="R17749" s="577"/>
      <c r="S17749" s="577"/>
    </row>
    <row r="17750" spans="3:19">
      <c r="C17750" s="577"/>
      <c r="R17750" s="577"/>
      <c r="S17750" s="577"/>
    </row>
    <row r="17751" spans="3:19">
      <c r="C17751" s="577"/>
      <c r="R17751" s="577"/>
      <c r="S17751" s="577"/>
    </row>
    <row r="17752" spans="3:19">
      <c r="C17752" s="577"/>
      <c r="R17752" s="577"/>
      <c r="S17752" s="577"/>
    </row>
    <row r="17753" spans="3:19">
      <c r="C17753" s="577"/>
      <c r="R17753" s="577"/>
      <c r="S17753" s="577"/>
    </row>
    <row r="17754" spans="3:19">
      <c r="C17754" s="577"/>
      <c r="R17754" s="577"/>
      <c r="S17754" s="577"/>
    </row>
    <row r="17755" spans="3:19">
      <c r="C17755" s="577"/>
      <c r="R17755" s="577"/>
      <c r="S17755" s="577"/>
    </row>
    <row r="17756" spans="3:19">
      <c r="C17756" s="577"/>
      <c r="R17756" s="577"/>
      <c r="S17756" s="577"/>
    </row>
    <row r="17757" spans="3:19">
      <c r="C17757" s="577"/>
      <c r="R17757" s="577"/>
      <c r="S17757" s="577"/>
    </row>
    <row r="17758" spans="3:19">
      <c r="C17758" s="577"/>
      <c r="R17758" s="577"/>
      <c r="S17758" s="577"/>
    </row>
    <row r="17759" spans="3:19">
      <c r="C17759" s="577"/>
      <c r="R17759" s="577"/>
      <c r="S17759" s="577"/>
    </row>
    <row r="17760" spans="3:19">
      <c r="C17760" s="577"/>
      <c r="R17760" s="577"/>
      <c r="S17760" s="577"/>
    </row>
    <row r="17761" spans="3:19">
      <c r="C17761" s="577"/>
      <c r="R17761" s="577"/>
      <c r="S17761" s="577"/>
    </row>
    <row r="17762" spans="3:19">
      <c r="C17762" s="577"/>
      <c r="R17762" s="577"/>
      <c r="S17762" s="577"/>
    </row>
    <row r="17763" spans="3:19">
      <c r="C17763" s="577"/>
      <c r="R17763" s="577"/>
      <c r="S17763" s="577"/>
    </row>
    <row r="17764" spans="3:19">
      <c r="C17764" s="577"/>
      <c r="R17764" s="577"/>
      <c r="S17764" s="577"/>
    </row>
    <row r="17765" spans="3:19">
      <c r="C17765" s="577"/>
      <c r="R17765" s="577"/>
      <c r="S17765" s="577"/>
    </row>
    <row r="17766" spans="3:19">
      <c r="C17766" s="577"/>
      <c r="R17766" s="577"/>
      <c r="S17766" s="577"/>
    </row>
    <row r="17767" spans="3:19">
      <c r="C17767" s="577"/>
      <c r="R17767" s="577"/>
      <c r="S17767" s="577"/>
    </row>
    <row r="17768" spans="3:19">
      <c r="C17768" s="577"/>
      <c r="R17768" s="577"/>
      <c r="S17768" s="577"/>
    </row>
    <row r="17769" spans="3:19">
      <c r="C17769" s="577"/>
      <c r="R17769" s="577"/>
      <c r="S17769" s="577"/>
    </row>
    <row r="17770" spans="3:19">
      <c r="C17770" s="577"/>
      <c r="R17770" s="577"/>
      <c r="S17770" s="577"/>
    </row>
    <row r="17771" spans="3:19">
      <c r="C17771" s="577"/>
      <c r="R17771" s="577"/>
      <c r="S17771" s="577"/>
    </row>
    <row r="17772" spans="3:19">
      <c r="C17772" s="577"/>
      <c r="R17772" s="577"/>
      <c r="S17772" s="577"/>
    </row>
    <row r="17773" spans="3:19">
      <c r="C17773" s="577"/>
      <c r="R17773" s="577"/>
      <c r="S17773" s="577"/>
    </row>
    <row r="17774" spans="3:19">
      <c r="C17774" s="577"/>
      <c r="R17774" s="577"/>
      <c r="S17774" s="577"/>
    </row>
    <row r="17775" spans="3:19">
      <c r="C17775" s="577"/>
      <c r="R17775" s="577"/>
      <c r="S17775" s="577"/>
    </row>
    <row r="17776" spans="3:19">
      <c r="C17776" s="577"/>
      <c r="R17776" s="577"/>
      <c r="S17776" s="577"/>
    </row>
    <row r="17777" spans="3:19">
      <c r="C17777" s="577"/>
      <c r="R17777" s="577"/>
      <c r="S17777" s="577"/>
    </row>
    <row r="17778" spans="3:19">
      <c r="C17778" s="577"/>
      <c r="R17778" s="577"/>
      <c r="S17778" s="577"/>
    </row>
    <row r="17779" spans="3:19">
      <c r="C17779" s="577"/>
      <c r="R17779" s="577"/>
      <c r="S17779" s="577"/>
    </row>
    <row r="17780" spans="3:19">
      <c r="C17780" s="577"/>
      <c r="R17780" s="577"/>
      <c r="S17780" s="577"/>
    </row>
    <row r="17781" spans="3:19">
      <c r="C17781" s="577"/>
      <c r="R17781" s="577"/>
      <c r="S17781" s="577"/>
    </row>
    <row r="17782" spans="3:19">
      <c r="C17782" s="577"/>
      <c r="R17782" s="577"/>
      <c r="S17782" s="577"/>
    </row>
    <row r="17783" spans="3:19">
      <c r="C17783" s="577"/>
      <c r="R17783" s="577"/>
      <c r="S17783" s="577"/>
    </row>
    <row r="17784" spans="3:19">
      <c r="C17784" s="577"/>
      <c r="R17784" s="577"/>
      <c r="S17784" s="577"/>
    </row>
    <row r="17785" spans="3:19">
      <c r="C17785" s="577"/>
      <c r="R17785" s="577"/>
      <c r="S17785" s="577"/>
    </row>
    <row r="17786" spans="3:19">
      <c r="C17786" s="577"/>
      <c r="R17786" s="577"/>
      <c r="S17786" s="577"/>
    </row>
    <row r="17787" spans="3:19">
      <c r="C17787" s="577"/>
      <c r="R17787" s="577"/>
      <c r="S17787" s="577"/>
    </row>
    <row r="17788" spans="3:19">
      <c r="C17788" s="577"/>
      <c r="R17788" s="577"/>
      <c r="S17788" s="577"/>
    </row>
    <row r="17789" spans="3:19">
      <c r="C17789" s="577"/>
      <c r="R17789" s="577"/>
      <c r="S17789" s="577"/>
    </row>
    <row r="17790" spans="3:19">
      <c r="C17790" s="577"/>
      <c r="R17790" s="577"/>
      <c r="S17790" s="577"/>
    </row>
    <row r="17791" spans="3:19">
      <c r="C17791" s="577"/>
      <c r="R17791" s="577"/>
      <c r="S17791" s="577"/>
    </row>
    <row r="17792" spans="3:19">
      <c r="C17792" s="577"/>
      <c r="R17792" s="577"/>
      <c r="S17792" s="577"/>
    </row>
    <row r="17793" spans="3:19">
      <c r="C17793" s="577"/>
      <c r="R17793" s="577"/>
      <c r="S17793" s="577"/>
    </row>
    <row r="17794" spans="3:19">
      <c r="C17794" s="577"/>
      <c r="R17794" s="577"/>
      <c r="S17794" s="577"/>
    </row>
    <row r="17795" spans="3:19">
      <c r="C17795" s="577"/>
      <c r="R17795" s="577"/>
      <c r="S17795" s="577"/>
    </row>
    <row r="17796" spans="3:19">
      <c r="C17796" s="577"/>
      <c r="R17796" s="577"/>
      <c r="S17796" s="577"/>
    </row>
    <row r="17797" spans="3:19">
      <c r="C17797" s="577"/>
      <c r="R17797" s="577"/>
      <c r="S17797" s="577"/>
    </row>
    <row r="17798" spans="3:19">
      <c r="C17798" s="577"/>
      <c r="R17798" s="577"/>
      <c r="S17798" s="577"/>
    </row>
    <row r="17799" spans="3:19">
      <c r="C17799" s="577"/>
      <c r="R17799" s="577"/>
      <c r="S17799" s="577"/>
    </row>
    <row r="17800" spans="3:19">
      <c r="C17800" s="577"/>
      <c r="R17800" s="577"/>
      <c r="S17800" s="577"/>
    </row>
    <row r="17801" spans="3:19">
      <c r="C17801" s="577"/>
      <c r="R17801" s="577"/>
      <c r="S17801" s="577"/>
    </row>
    <row r="17802" spans="3:19">
      <c r="C17802" s="577"/>
      <c r="R17802" s="577"/>
      <c r="S17802" s="577"/>
    </row>
    <row r="17803" spans="3:19">
      <c r="C17803" s="577"/>
      <c r="R17803" s="577"/>
      <c r="S17803" s="577"/>
    </row>
    <row r="17804" spans="3:19">
      <c r="C17804" s="577"/>
      <c r="R17804" s="577"/>
      <c r="S17804" s="577"/>
    </row>
    <row r="17805" spans="3:19">
      <c r="C17805" s="577"/>
      <c r="R17805" s="577"/>
      <c r="S17805" s="577"/>
    </row>
    <row r="17806" spans="3:19">
      <c r="C17806" s="577"/>
      <c r="R17806" s="577"/>
      <c r="S17806" s="577"/>
    </row>
    <row r="17807" spans="3:19">
      <c r="C17807" s="577"/>
      <c r="R17807" s="577"/>
      <c r="S17807" s="577"/>
    </row>
    <row r="17808" spans="3:19">
      <c r="C17808" s="577"/>
      <c r="R17808" s="577"/>
      <c r="S17808" s="577"/>
    </row>
    <row r="17809" spans="3:19">
      <c r="C17809" s="577"/>
      <c r="R17809" s="577"/>
      <c r="S17809" s="577"/>
    </row>
    <row r="17810" spans="3:19">
      <c r="C17810" s="577"/>
      <c r="R17810" s="577"/>
      <c r="S17810" s="577"/>
    </row>
    <row r="17811" spans="3:19">
      <c r="C17811" s="577"/>
      <c r="R17811" s="577"/>
      <c r="S17811" s="577"/>
    </row>
    <row r="17812" spans="3:19">
      <c r="C17812" s="577"/>
      <c r="R17812" s="577"/>
      <c r="S17812" s="577"/>
    </row>
    <row r="17813" spans="3:19">
      <c r="C17813" s="577"/>
      <c r="R17813" s="577"/>
      <c r="S17813" s="577"/>
    </row>
    <row r="17814" spans="3:19">
      <c r="C17814" s="577"/>
      <c r="R17814" s="577"/>
      <c r="S17814" s="577"/>
    </row>
    <row r="17815" spans="3:19">
      <c r="C17815" s="577"/>
      <c r="R17815" s="577"/>
      <c r="S17815" s="577"/>
    </row>
    <row r="17816" spans="3:19">
      <c r="C17816" s="577"/>
      <c r="R17816" s="577"/>
      <c r="S17816" s="577"/>
    </row>
    <row r="17817" spans="3:19">
      <c r="C17817" s="577"/>
      <c r="R17817" s="577"/>
      <c r="S17817" s="577"/>
    </row>
    <row r="17818" spans="3:19">
      <c r="C17818" s="577"/>
      <c r="R17818" s="577"/>
      <c r="S17818" s="577"/>
    </row>
    <row r="17819" spans="3:19">
      <c r="C17819" s="577"/>
      <c r="R17819" s="577"/>
      <c r="S17819" s="577"/>
    </row>
    <row r="17820" spans="3:19">
      <c r="C17820" s="577"/>
      <c r="R17820" s="577"/>
      <c r="S17820" s="577"/>
    </row>
    <row r="17821" spans="3:19">
      <c r="C17821" s="577"/>
      <c r="R17821" s="577"/>
      <c r="S17821" s="577"/>
    </row>
    <row r="17822" spans="3:19">
      <c r="C17822" s="577"/>
      <c r="R17822" s="577"/>
      <c r="S17822" s="577"/>
    </row>
    <row r="17823" spans="3:19">
      <c r="C17823" s="577"/>
      <c r="R17823" s="577"/>
      <c r="S17823" s="577"/>
    </row>
    <row r="17824" spans="3:19">
      <c r="C17824" s="577"/>
      <c r="R17824" s="577"/>
      <c r="S17824" s="577"/>
    </row>
    <row r="17825" spans="3:19">
      <c r="C17825" s="577"/>
      <c r="R17825" s="577"/>
      <c r="S17825" s="577"/>
    </row>
    <row r="17826" spans="3:19">
      <c r="C17826" s="577"/>
      <c r="R17826" s="577"/>
      <c r="S17826" s="577"/>
    </row>
    <row r="17827" spans="3:19">
      <c r="C17827" s="577"/>
      <c r="R17827" s="577"/>
      <c r="S17827" s="577"/>
    </row>
    <row r="17828" spans="3:19">
      <c r="C17828" s="577"/>
      <c r="R17828" s="577"/>
      <c r="S17828" s="577"/>
    </row>
    <row r="17829" spans="3:19">
      <c r="C17829" s="577"/>
      <c r="R17829" s="577"/>
      <c r="S17829" s="577"/>
    </row>
    <row r="17830" spans="3:19">
      <c r="C17830" s="577"/>
      <c r="R17830" s="577"/>
      <c r="S17830" s="577"/>
    </row>
    <row r="17831" spans="3:19">
      <c r="C17831" s="577"/>
      <c r="R17831" s="577"/>
      <c r="S17831" s="577"/>
    </row>
    <row r="17832" spans="3:19">
      <c r="C17832" s="577"/>
      <c r="R17832" s="577"/>
      <c r="S17832" s="577"/>
    </row>
    <row r="17833" spans="3:19">
      <c r="C17833" s="577"/>
      <c r="R17833" s="577"/>
      <c r="S17833" s="577"/>
    </row>
    <row r="17834" spans="3:19">
      <c r="C17834" s="577"/>
      <c r="R17834" s="577"/>
      <c r="S17834" s="577"/>
    </row>
    <row r="17835" spans="3:19">
      <c r="C17835" s="577"/>
      <c r="R17835" s="577"/>
      <c r="S17835" s="577"/>
    </row>
    <row r="17836" spans="3:19">
      <c r="C17836" s="577"/>
      <c r="R17836" s="577"/>
      <c r="S17836" s="577"/>
    </row>
    <row r="17837" spans="3:19">
      <c r="C17837" s="577"/>
      <c r="R17837" s="577"/>
      <c r="S17837" s="577"/>
    </row>
    <row r="17838" spans="3:19">
      <c r="C17838" s="577"/>
      <c r="R17838" s="577"/>
      <c r="S17838" s="577"/>
    </row>
    <row r="17839" spans="3:19">
      <c r="C17839" s="577"/>
      <c r="R17839" s="577"/>
      <c r="S17839" s="577"/>
    </row>
    <row r="17840" spans="3:19">
      <c r="C17840" s="577"/>
      <c r="R17840" s="577"/>
      <c r="S17840" s="577"/>
    </row>
    <row r="17841" spans="3:19">
      <c r="C17841" s="577"/>
      <c r="R17841" s="577"/>
      <c r="S17841" s="577"/>
    </row>
    <row r="17842" spans="3:19">
      <c r="C17842" s="577"/>
      <c r="R17842" s="577"/>
      <c r="S17842" s="577"/>
    </row>
    <row r="17843" spans="3:19">
      <c r="C17843" s="577"/>
      <c r="R17843" s="577"/>
      <c r="S17843" s="577"/>
    </row>
    <row r="17844" spans="3:19">
      <c r="C17844" s="577"/>
      <c r="R17844" s="577"/>
      <c r="S17844" s="577"/>
    </row>
    <row r="17845" spans="3:19">
      <c r="C17845" s="577"/>
      <c r="R17845" s="577"/>
      <c r="S17845" s="577"/>
    </row>
    <row r="17846" spans="3:19">
      <c r="C17846" s="577"/>
      <c r="R17846" s="577"/>
      <c r="S17846" s="577"/>
    </row>
    <row r="17847" spans="3:19">
      <c r="C17847" s="577"/>
      <c r="R17847" s="577"/>
      <c r="S17847" s="577"/>
    </row>
    <row r="17848" spans="3:19">
      <c r="C17848" s="577"/>
      <c r="R17848" s="577"/>
      <c r="S17848" s="577"/>
    </row>
    <row r="17849" spans="3:19">
      <c r="C17849" s="577"/>
      <c r="R17849" s="577"/>
      <c r="S17849" s="577"/>
    </row>
    <row r="17850" spans="3:19">
      <c r="C17850" s="577"/>
      <c r="R17850" s="577"/>
      <c r="S17850" s="577"/>
    </row>
    <row r="17851" spans="3:19">
      <c r="C17851" s="577"/>
      <c r="R17851" s="577"/>
      <c r="S17851" s="577"/>
    </row>
    <row r="17852" spans="3:19">
      <c r="C17852" s="577"/>
      <c r="R17852" s="577"/>
      <c r="S17852" s="577"/>
    </row>
    <row r="17853" spans="3:19">
      <c r="C17853" s="577"/>
      <c r="R17853" s="577"/>
      <c r="S17853" s="577"/>
    </row>
    <row r="17854" spans="3:19">
      <c r="C17854" s="577"/>
      <c r="R17854" s="577"/>
      <c r="S17854" s="577"/>
    </row>
    <row r="17855" spans="3:19">
      <c r="C17855" s="577"/>
      <c r="R17855" s="577"/>
      <c r="S17855" s="577"/>
    </row>
    <row r="17856" spans="3:19">
      <c r="C17856" s="577"/>
      <c r="R17856" s="577"/>
      <c r="S17856" s="577"/>
    </row>
    <row r="17857" spans="3:19">
      <c r="C17857" s="577"/>
      <c r="R17857" s="577"/>
      <c r="S17857" s="577"/>
    </row>
    <row r="17858" spans="3:19">
      <c r="C17858" s="577"/>
      <c r="R17858" s="577"/>
      <c r="S17858" s="577"/>
    </row>
    <row r="17859" spans="3:19">
      <c r="C17859" s="577"/>
      <c r="R17859" s="577"/>
      <c r="S17859" s="577"/>
    </row>
    <row r="17860" spans="3:19">
      <c r="C17860" s="577"/>
      <c r="R17860" s="577"/>
      <c r="S17860" s="577"/>
    </row>
    <row r="17861" spans="3:19">
      <c r="C17861" s="577"/>
      <c r="R17861" s="577"/>
      <c r="S17861" s="577"/>
    </row>
    <row r="17862" spans="3:19">
      <c r="C17862" s="577"/>
      <c r="R17862" s="577"/>
      <c r="S17862" s="577"/>
    </row>
    <row r="17863" spans="3:19">
      <c r="C17863" s="577"/>
      <c r="R17863" s="577"/>
      <c r="S17863" s="577"/>
    </row>
    <row r="17864" spans="3:19">
      <c r="C17864" s="577"/>
      <c r="R17864" s="577"/>
      <c r="S17864" s="577"/>
    </row>
    <row r="17865" spans="3:19">
      <c r="C17865" s="577"/>
      <c r="R17865" s="577"/>
      <c r="S17865" s="577"/>
    </row>
    <row r="17866" spans="3:19">
      <c r="C17866" s="577"/>
      <c r="R17866" s="577"/>
      <c r="S17866" s="577"/>
    </row>
    <row r="17867" spans="3:19">
      <c r="C17867" s="577"/>
      <c r="R17867" s="577"/>
      <c r="S17867" s="577"/>
    </row>
    <row r="17868" spans="3:19">
      <c r="C17868" s="577"/>
      <c r="R17868" s="577"/>
      <c r="S17868" s="577"/>
    </row>
    <row r="17869" spans="3:19">
      <c r="C17869" s="577"/>
      <c r="R17869" s="577"/>
      <c r="S17869" s="577"/>
    </row>
    <row r="17870" spans="3:19">
      <c r="C17870" s="577"/>
      <c r="R17870" s="577"/>
      <c r="S17870" s="577"/>
    </row>
    <row r="17871" spans="3:19">
      <c r="C17871" s="577"/>
      <c r="R17871" s="577"/>
      <c r="S17871" s="577"/>
    </row>
    <row r="17872" spans="3:19">
      <c r="C17872" s="577"/>
      <c r="R17872" s="577"/>
      <c r="S17872" s="577"/>
    </row>
    <row r="17873" spans="3:19">
      <c r="C17873" s="577"/>
      <c r="R17873" s="577"/>
      <c r="S17873" s="577"/>
    </row>
    <row r="17874" spans="3:19">
      <c r="C17874" s="577"/>
      <c r="R17874" s="577"/>
      <c r="S17874" s="577"/>
    </row>
    <row r="17875" spans="3:19">
      <c r="C17875" s="577"/>
      <c r="R17875" s="577"/>
      <c r="S17875" s="577"/>
    </row>
    <row r="17876" spans="3:19">
      <c r="C17876" s="577"/>
      <c r="R17876" s="577"/>
      <c r="S17876" s="577"/>
    </row>
    <row r="17877" spans="3:19">
      <c r="C17877" s="577"/>
      <c r="R17877" s="577"/>
      <c r="S17877" s="577"/>
    </row>
    <row r="17878" spans="3:19">
      <c r="C17878" s="577"/>
      <c r="R17878" s="577"/>
      <c r="S17878" s="577"/>
    </row>
    <row r="17879" spans="3:19">
      <c r="C17879" s="577"/>
      <c r="R17879" s="577"/>
      <c r="S17879" s="577"/>
    </row>
    <row r="17880" spans="3:19">
      <c r="C17880" s="577"/>
      <c r="R17880" s="577"/>
      <c r="S17880" s="577"/>
    </row>
    <row r="17881" spans="3:19">
      <c r="C17881" s="577"/>
      <c r="R17881" s="577"/>
      <c r="S17881" s="577"/>
    </row>
    <row r="17882" spans="3:19">
      <c r="C17882" s="577"/>
      <c r="R17882" s="577"/>
      <c r="S17882" s="577"/>
    </row>
    <row r="17883" spans="3:19">
      <c r="C17883" s="577"/>
      <c r="R17883" s="577"/>
      <c r="S17883" s="577"/>
    </row>
    <row r="17884" spans="3:19">
      <c r="C17884" s="577"/>
      <c r="R17884" s="577"/>
      <c r="S17884" s="577"/>
    </row>
    <row r="17885" spans="3:19">
      <c r="C17885" s="577"/>
      <c r="R17885" s="577"/>
      <c r="S17885" s="577"/>
    </row>
    <row r="17886" spans="3:19">
      <c r="C17886" s="577"/>
      <c r="R17886" s="577"/>
      <c r="S17886" s="577"/>
    </row>
    <row r="17887" spans="3:19">
      <c r="C17887" s="577"/>
      <c r="R17887" s="577"/>
      <c r="S17887" s="577"/>
    </row>
    <row r="17888" spans="3:19">
      <c r="C17888" s="577"/>
      <c r="R17888" s="577"/>
      <c r="S17888" s="577"/>
    </row>
    <row r="17889" spans="3:19">
      <c r="C17889" s="577"/>
      <c r="R17889" s="577"/>
      <c r="S17889" s="577"/>
    </row>
    <row r="17890" spans="3:19">
      <c r="C17890" s="577"/>
      <c r="R17890" s="577"/>
      <c r="S17890" s="577"/>
    </row>
    <row r="17891" spans="3:19">
      <c r="C17891" s="577"/>
      <c r="R17891" s="577"/>
      <c r="S17891" s="577"/>
    </row>
    <row r="17892" spans="3:19">
      <c r="C17892" s="577"/>
      <c r="R17892" s="577"/>
      <c r="S17892" s="577"/>
    </row>
    <row r="17893" spans="3:19">
      <c r="C17893" s="577"/>
      <c r="R17893" s="577"/>
      <c r="S17893" s="577"/>
    </row>
    <row r="17894" spans="3:19">
      <c r="C17894" s="577"/>
      <c r="R17894" s="577"/>
      <c r="S17894" s="577"/>
    </row>
    <row r="17895" spans="3:19">
      <c r="C17895" s="577"/>
      <c r="R17895" s="577"/>
      <c r="S17895" s="577"/>
    </row>
    <row r="17896" spans="3:19">
      <c r="C17896" s="577"/>
      <c r="R17896" s="577"/>
      <c r="S17896" s="577"/>
    </row>
    <row r="17897" spans="3:19">
      <c r="C17897" s="577"/>
      <c r="R17897" s="577"/>
      <c r="S17897" s="577"/>
    </row>
    <row r="17898" spans="3:19">
      <c r="C17898" s="577"/>
      <c r="R17898" s="577"/>
      <c r="S17898" s="577"/>
    </row>
    <row r="17899" spans="3:19">
      <c r="C17899" s="577"/>
      <c r="R17899" s="577"/>
      <c r="S17899" s="577"/>
    </row>
    <row r="17900" spans="3:19">
      <c r="C17900" s="577"/>
      <c r="R17900" s="577"/>
      <c r="S17900" s="577"/>
    </row>
    <row r="17901" spans="3:19">
      <c r="C17901" s="577"/>
      <c r="R17901" s="577"/>
      <c r="S17901" s="577"/>
    </row>
    <row r="17902" spans="3:19">
      <c r="C17902" s="577"/>
      <c r="R17902" s="577"/>
      <c r="S17902" s="577"/>
    </row>
    <row r="17903" spans="3:19">
      <c r="C17903" s="577"/>
      <c r="R17903" s="577"/>
      <c r="S17903" s="577"/>
    </row>
    <row r="17904" spans="3:19">
      <c r="C17904" s="577"/>
      <c r="R17904" s="577"/>
      <c r="S17904" s="577"/>
    </row>
    <row r="17905" spans="3:19">
      <c r="C17905" s="577"/>
      <c r="R17905" s="577"/>
      <c r="S17905" s="577"/>
    </row>
    <row r="17906" spans="3:19">
      <c r="C17906" s="577"/>
      <c r="R17906" s="577"/>
      <c r="S17906" s="577"/>
    </row>
    <row r="17907" spans="3:19">
      <c r="C17907" s="577"/>
      <c r="R17907" s="577"/>
      <c r="S17907" s="577"/>
    </row>
    <row r="17908" spans="3:19">
      <c r="C17908" s="577"/>
      <c r="R17908" s="577"/>
      <c r="S17908" s="577"/>
    </row>
    <row r="17909" spans="3:19">
      <c r="C17909" s="577"/>
      <c r="R17909" s="577"/>
      <c r="S17909" s="577"/>
    </row>
    <row r="17910" spans="3:19">
      <c r="C17910" s="577"/>
      <c r="R17910" s="577"/>
      <c r="S17910" s="577"/>
    </row>
    <row r="17911" spans="3:19">
      <c r="C17911" s="577"/>
      <c r="R17911" s="577"/>
      <c r="S17911" s="577"/>
    </row>
    <row r="17912" spans="3:19">
      <c r="C17912" s="577"/>
      <c r="R17912" s="577"/>
      <c r="S17912" s="577"/>
    </row>
    <row r="17913" spans="3:19">
      <c r="C17913" s="577"/>
      <c r="R17913" s="577"/>
      <c r="S17913" s="577"/>
    </row>
    <row r="17914" spans="3:19">
      <c r="C17914" s="577"/>
      <c r="R17914" s="577"/>
      <c r="S17914" s="577"/>
    </row>
    <row r="17915" spans="3:19">
      <c r="C17915" s="577"/>
      <c r="R17915" s="577"/>
      <c r="S17915" s="577"/>
    </row>
    <row r="17916" spans="3:19">
      <c r="C17916" s="577"/>
      <c r="R17916" s="577"/>
      <c r="S17916" s="577"/>
    </row>
    <row r="17917" spans="3:19">
      <c r="C17917" s="577"/>
      <c r="R17917" s="577"/>
      <c r="S17917" s="577"/>
    </row>
    <row r="17918" spans="3:19">
      <c r="C17918" s="577"/>
      <c r="R17918" s="577"/>
      <c r="S17918" s="577"/>
    </row>
    <row r="17919" spans="3:19">
      <c r="C17919" s="577"/>
      <c r="R17919" s="577"/>
      <c r="S17919" s="577"/>
    </row>
    <row r="17920" spans="3:19">
      <c r="C17920" s="577"/>
      <c r="R17920" s="577"/>
      <c r="S17920" s="577"/>
    </row>
    <row r="17921" spans="3:19">
      <c r="C17921" s="577"/>
      <c r="R17921" s="577"/>
      <c r="S17921" s="577"/>
    </row>
    <row r="17922" spans="3:19">
      <c r="C17922" s="577"/>
      <c r="R17922" s="577"/>
      <c r="S17922" s="577"/>
    </row>
    <row r="17923" spans="3:19">
      <c r="C17923" s="577"/>
      <c r="R17923" s="577"/>
      <c r="S17923" s="577"/>
    </row>
    <row r="17924" spans="3:19">
      <c r="C17924" s="577"/>
      <c r="R17924" s="577"/>
      <c r="S17924" s="577"/>
    </row>
    <row r="17925" spans="3:19">
      <c r="C17925" s="577"/>
      <c r="R17925" s="577"/>
      <c r="S17925" s="577"/>
    </row>
    <row r="17926" spans="3:19">
      <c r="C17926" s="577"/>
      <c r="R17926" s="577"/>
      <c r="S17926" s="577"/>
    </row>
    <row r="17927" spans="3:19">
      <c r="C17927" s="577"/>
      <c r="R17927" s="577"/>
      <c r="S17927" s="577"/>
    </row>
    <row r="17928" spans="3:19">
      <c r="C17928" s="577"/>
      <c r="R17928" s="577"/>
      <c r="S17928" s="577"/>
    </row>
    <row r="17929" spans="3:19">
      <c r="C17929" s="577"/>
      <c r="R17929" s="577"/>
      <c r="S17929" s="577"/>
    </row>
    <row r="17930" spans="3:19">
      <c r="C17930" s="577"/>
      <c r="R17930" s="577"/>
      <c r="S17930" s="577"/>
    </row>
    <row r="17931" spans="3:19">
      <c r="C17931" s="577"/>
      <c r="R17931" s="577"/>
      <c r="S17931" s="577"/>
    </row>
    <row r="17932" spans="3:19">
      <c r="C17932" s="577"/>
      <c r="R17932" s="577"/>
      <c r="S17932" s="577"/>
    </row>
    <row r="17933" spans="3:19">
      <c r="C17933" s="577"/>
      <c r="R17933" s="577"/>
      <c r="S17933" s="577"/>
    </row>
    <row r="17934" spans="3:19">
      <c r="C17934" s="577"/>
      <c r="R17934" s="577"/>
      <c r="S17934" s="577"/>
    </row>
    <row r="17935" spans="3:19">
      <c r="C17935" s="577"/>
      <c r="R17935" s="577"/>
      <c r="S17935" s="577"/>
    </row>
    <row r="17936" spans="3:19">
      <c r="C17936" s="577"/>
      <c r="R17936" s="577"/>
      <c r="S17936" s="577"/>
    </row>
    <row r="17937" spans="3:19">
      <c r="C17937" s="577"/>
      <c r="R17937" s="577"/>
      <c r="S17937" s="577"/>
    </row>
    <row r="17938" spans="3:19">
      <c r="C17938" s="577"/>
      <c r="R17938" s="577"/>
      <c r="S17938" s="577"/>
    </row>
    <row r="17939" spans="3:19">
      <c r="C17939" s="577"/>
      <c r="R17939" s="577"/>
      <c r="S17939" s="577"/>
    </row>
    <row r="17940" spans="3:19">
      <c r="C17940" s="577"/>
      <c r="R17940" s="577"/>
      <c r="S17940" s="577"/>
    </row>
    <row r="17941" spans="3:19">
      <c r="C17941" s="577"/>
      <c r="R17941" s="577"/>
      <c r="S17941" s="577"/>
    </row>
    <row r="17942" spans="3:19">
      <c r="C17942" s="577"/>
      <c r="R17942" s="577"/>
      <c r="S17942" s="577"/>
    </row>
    <row r="17943" spans="3:19">
      <c r="C17943" s="577"/>
      <c r="R17943" s="577"/>
      <c r="S17943" s="577"/>
    </row>
    <row r="17944" spans="3:19">
      <c r="C17944" s="577"/>
      <c r="R17944" s="577"/>
      <c r="S17944" s="577"/>
    </row>
    <row r="17945" spans="3:19">
      <c r="C17945" s="577"/>
      <c r="R17945" s="577"/>
      <c r="S17945" s="577"/>
    </row>
    <row r="17946" spans="3:19">
      <c r="C17946" s="577"/>
      <c r="R17946" s="577"/>
      <c r="S17946" s="577"/>
    </row>
    <row r="17947" spans="3:19">
      <c r="C17947" s="577"/>
      <c r="R17947" s="577"/>
      <c r="S17947" s="577"/>
    </row>
    <row r="17948" spans="3:19">
      <c r="C17948" s="577"/>
      <c r="R17948" s="577"/>
      <c r="S17948" s="577"/>
    </row>
    <row r="17949" spans="3:19">
      <c r="C17949" s="577"/>
      <c r="R17949" s="577"/>
      <c r="S17949" s="577"/>
    </row>
    <row r="17950" spans="3:19">
      <c r="C17950" s="577"/>
      <c r="R17950" s="577"/>
      <c r="S17950" s="577"/>
    </row>
    <row r="17951" spans="3:19">
      <c r="C17951" s="577"/>
      <c r="R17951" s="577"/>
      <c r="S17951" s="577"/>
    </row>
    <row r="17952" spans="3:19">
      <c r="C17952" s="577"/>
      <c r="R17952" s="577"/>
      <c r="S17952" s="577"/>
    </row>
    <row r="17953" spans="3:19">
      <c r="C17953" s="577"/>
      <c r="R17953" s="577"/>
      <c r="S17953" s="577"/>
    </row>
    <row r="17954" spans="3:19">
      <c r="C17954" s="577"/>
      <c r="R17954" s="577"/>
      <c r="S17954" s="577"/>
    </row>
    <row r="17955" spans="3:19">
      <c r="C17955" s="577"/>
      <c r="R17955" s="577"/>
      <c r="S17955" s="577"/>
    </row>
    <row r="17956" spans="3:19">
      <c r="C17956" s="577"/>
      <c r="R17956" s="577"/>
      <c r="S17956" s="577"/>
    </row>
    <row r="17957" spans="3:19">
      <c r="C17957" s="577"/>
      <c r="R17957" s="577"/>
      <c r="S17957" s="577"/>
    </row>
    <row r="17958" spans="3:19">
      <c r="C17958" s="577"/>
      <c r="R17958" s="577"/>
      <c r="S17958" s="577"/>
    </row>
    <row r="17959" spans="3:19">
      <c r="C17959" s="577"/>
      <c r="R17959" s="577"/>
      <c r="S17959" s="577"/>
    </row>
    <row r="17960" spans="3:19">
      <c r="C17960" s="577"/>
      <c r="R17960" s="577"/>
      <c r="S17960" s="577"/>
    </row>
    <row r="17961" spans="3:19">
      <c r="C17961" s="577"/>
      <c r="R17961" s="577"/>
      <c r="S17961" s="577"/>
    </row>
    <row r="17962" spans="3:19">
      <c r="C17962" s="577"/>
      <c r="R17962" s="577"/>
      <c r="S17962" s="577"/>
    </row>
    <row r="17963" spans="3:19">
      <c r="C17963" s="577"/>
      <c r="R17963" s="577"/>
      <c r="S17963" s="577"/>
    </row>
    <row r="17964" spans="3:19">
      <c r="C17964" s="577"/>
      <c r="R17964" s="577"/>
      <c r="S17964" s="577"/>
    </row>
    <row r="17965" spans="3:19">
      <c r="C17965" s="577"/>
      <c r="R17965" s="577"/>
      <c r="S17965" s="577"/>
    </row>
    <row r="17966" spans="3:19">
      <c r="C17966" s="577"/>
      <c r="R17966" s="577"/>
      <c r="S17966" s="577"/>
    </row>
    <row r="17967" spans="3:19">
      <c r="C17967" s="577"/>
      <c r="R17967" s="577"/>
      <c r="S17967" s="577"/>
    </row>
    <row r="17968" spans="3:19">
      <c r="C17968" s="577"/>
      <c r="R17968" s="577"/>
      <c r="S17968" s="577"/>
    </row>
    <row r="17969" spans="3:19">
      <c r="C17969" s="577"/>
      <c r="R17969" s="577"/>
      <c r="S17969" s="577"/>
    </row>
    <row r="17970" spans="3:19">
      <c r="C17970" s="577"/>
      <c r="R17970" s="577"/>
      <c r="S17970" s="577"/>
    </row>
    <row r="17971" spans="3:19">
      <c r="C17971" s="577"/>
      <c r="R17971" s="577"/>
      <c r="S17971" s="577"/>
    </row>
    <row r="17972" spans="3:19">
      <c r="C17972" s="577"/>
      <c r="R17972" s="577"/>
      <c r="S17972" s="577"/>
    </row>
    <row r="17973" spans="3:19">
      <c r="C17973" s="577"/>
      <c r="R17973" s="577"/>
      <c r="S17973" s="577"/>
    </row>
    <row r="17974" spans="3:19">
      <c r="C17974" s="577"/>
      <c r="R17974" s="577"/>
      <c r="S17974" s="577"/>
    </row>
    <row r="17975" spans="3:19">
      <c r="C17975" s="577"/>
      <c r="R17975" s="577"/>
      <c r="S17975" s="577"/>
    </row>
    <row r="17976" spans="3:19">
      <c r="C17976" s="577"/>
      <c r="R17976" s="577"/>
      <c r="S17976" s="577"/>
    </row>
    <row r="17977" spans="3:19">
      <c r="C17977" s="577"/>
      <c r="R17977" s="577"/>
      <c r="S17977" s="577"/>
    </row>
    <row r="17978" spans="3:19">
      <c r="C17978" s="577"/>
      <c r="R17978" s="577"/>
      <c r="S17978" s="577"/>
    </row>
    <row r="17979" spans="3:19">
      <c r="C17979" s="577"/>
      <c r="R17979" s="577"/>
      <c r="S17979" s="577"/>
    </row>
    <row r="17980" spans="3:19">
      <c r="C17980" s="577"/>
      <c r="R17980" s="577"/>
      <c r="S17980" s="577"/>
    </row>
    <row r="17981" spans="3:19">
      <c r="C17981" s="577"/>
      <c r="R17981" s="577"/>
      <c r="S17981" s="577"/>
    </row>
    <row r="17982" spans="3:19">
      <c r="C17982" s="577"/>
      <c r="R17982" s="577"/>
      <c r="S17982" s="577"/>
    </row>
    <row r="17983" spans="3:19">
      <c r="C17983" s="577"/>
      <c r="R17983" s="577"/>
      <c r="S17983" s="577"/>
    </row>
    <row r="17984" spans="3:19">
      <c r="C17984" s="577"/>
      <c r="R17984" s="577"/>
      <c r="S17984" s="577"/>
    </row>
    <row r="17985" spans="3:19">
      <c r="C17985" s="577"/>
      <c r="R17985" s="577"/>
      <c r="S17985" s="577"/>
    </row>
    <row r="17986" spans="3:19">
      <c r="C17986" s="577"/>
      <c r="R17986" s="577"/>
      <c r="S17986" s="577"/>
    </row>
    <row r="17987" spans="3:19">
      <c r="C17987" s="577"/>
      <c r="R17987" s="577"/>
      <c r="S17987" s="577"/>
    </row>
    <row r="17988" spans="3:19">
      <c r="C17988" s="577"/>
      <c r="R17988" s="577"/>
      <c r="S17988" s="577"/>
    </row>
    <row r="17989" spans="3:19">
      <c r="C17989" s="577"/>
      <c r="R17989" s="577"/>
      <c r="S17989" s="577"/>
    </row>
    <row r="17990" spans="3:19">
      <c r="C17990" s="577"/>
      <c r="R17990" s="577"/>
      <c r="S17990" s="577"/>
    </row>
    <row r="17991" spans="3:19">
      <c r="C17991" s="577"/>
      <c r="R17991" s="577"/>
      <c r="S17991" s="577"/>
    </row>
    <row r="17992" spans="3:19">
      <c r="C17992" s="577"/>
      <c r="R17992" s="577"/>
      <c r="S17992" s="577"/>
    </row>
    <row r="17993" spans="3:19">
      <c r="C17993" s="577"/>
      <c r="R17993" s="577"/>
      <c r="S17993" s="577"/>
    </row>
    <row r="17994" spans="3:19">
      <c r="C17994" s="577"/>
      <c r="R17994" s="577"/>
      <c r="S17994" s="577"/>
    </row>
    <row r="17995" spans="3:19">
      <c r="C17995" s="577"/>
      <c r="R17995" s="577"/>
      <c r="S17995" s="577"/>
    </row>
    <row r="17996" spans="3:19">
      <c r="C17996" s="577"/>
      <c r="R17996" s="577"/>
      <c r="S17996" s="577"/>
    </row>
    <row r="17997" spans="3:19">
      <c r="C17997" s="577"/>
      <c r="R17997" s="577"/>
      <c r="S17997" s="577"/>
    </row>
    <row r="17998" spans="3:19">
      <c r="C17998" s="577"/>
      <c r="R17998" s="577"/>
      <c r="S17998" s="577"/>
    </row>
    <row r="17999" spans="3:19">
      <c r="C17999" s="577"/>
      <c r="R17999" s="577"/>
      <c r="S17999" s="577"/>
    </row>
    <row r="18000" spans="3:19">
      <c r="C18000" s="577"/>
      <c r="R18000" s="577"/>
      <c r="S18000" s="577"/>
    </row>
    <row r="18001" spans="3:19">
      <c r="C18001" s="577"/>
      <c r="R18001" s="577"/>
      <c r="S18001" s="577"/>
    </row>
    <row r="18002" spans="3:19">
      <c r="C18002" s="577"/>
      <c r="R18002" s="577"/>
      <c r="S18002" s="577"/>
    </row>
    <row r="18003" spans="3:19">
      <c r="C18003" s="577"/>
      <c r="R18003" s="577"/>
      <c r="S18003" s="577"/>
    </row>
    <row r="18004" spans="3:19">
      <c r="C18004" s="577"/>
      <c r="R18004" s="577"/>
      <c r="S18004" s="577"/>
    </row>
    <row r="18005" spans="3:19">
      <c r="C18005" s="577"/>
      <c r="R18005" s="577"/>
      <c r="S18005" s="577"/>
    </row>
    <row r="18006" spans="3:19">
      <c r="C18006" s="577"/>
      <c r="R18006" s="577"/>
      <c r="S18006" s="577"/>
    </row>
    <row r="18007" spans="3:19">
      <c r="C18007" s="577"/>
      <c r="R18007" s="577"/>
      <c r="S18007" s="577"/>
    </row>
    <row r="18008" spans="3:19">
      <c r="C18008" s="577"/>
      <c r="R18008" s="577"/>
      <c r="S18008" s="577"/>
    </row>
    <row r="18009" spans="3:19">
      <c r="C18009" s="577"/>
      <c r="R18009" s="577"/>
      <c r="S18009" s="577"/>
    </row>
    <row r="18010" spans="3:19">
      <c r="C18010" s="577"/>
      <c r="R18010" s="577"/>
      <c r="S18010" s="577"/>
    </row>
    <row r="18011" spans="3:19">
      <c r="C18011" s="577"/>
      <c r="R18011" s="577"/>
      <c r="S18011" s="577"/>
    </row>
    <row r="18012" spans="3:19">
      <c r="C18012" s="577"/>
      <c r="R18012" s="577"/>
      <c r="S18012" s="577"/>
    </row>
    <row r="18013" spans="3:19">
      <c r="C18013" s="577"/>
      <c r="R18013" s="577"/>
      <c r="S18013" s="577"/>
    </row>
    <row r="18014" spans="3:19">
      <c r="C18014" s="577"/>
      <c r="R18014" s="577"/>
      <c r="S18014" s="577"/>
    </row>
    <row r="18015" spans="3:19">
      <c r="C18015" s="577"/>
      <c r="R18015" s="577"/>
      <c r="S18015" s="577"/>
    </row>
    <row r="18016" spans="3:19">
      <c r="C18016" s="577"/>
      <c r="R18016" s="577"/>
      <c r="S18016" s="577"/>
    </row>
    <row r="18017" spans="3:19">
      <c r="C18017" s="577"/>
      <c r="R18017" s="577"/>
      <c r="S18017" s="577"/>
    </row>
    <row r="18018" spans="3:19">
      <c r="C18018" s="577"/>
      <c r="R18018" s="577"/>
      <c r="S18018" s="577"/>
    </row>
    <row r="18019" spans="3:19">
      <c r="C18019" s="577"/>
      <c r="R18019" s="577"/>
      <c r="S18019" s="577"/>
    </row>
    <row r="18020" spans="3:19">
      <c r="C18020" s="577"/>
      <c r="R18020" s="577"/>
      <c r="S18020" s="577"/>
    </row>
    <row r="18021" spans="3:19">
      <c r="C18021" s="577"/>
      <c r="R18021" s="577"/>
      <c r="S18021" s="577"/>
    </row>
    <row r="18022" spans="3:19">
      <c r="C18022" s="577"/>
      <c r="R18022" s="577"/>
      <c r="S18022" s="577"/>
    </row>
    <row r="18023" spans="3:19">
      <c r="C18023" s="577"/>
      <c r="R18023" s="577"/>
      <c r="S18023" s="577"/>
    </row>
    <row r="18024" spans="3:19">
      <c r="C18024" s="577"/>
      <c r="R18024" s="577"/>
      <c r="S18024" s="577"/>
    </row>
    <row r="18025" spans="3:19">
      <c r="C18025" s="577"/>
      <c r="R18025" s="577"/>
      <c r="S18025" s="577"/>
    </row>
    <row r="18026" spans="3:19">
      <c r="C18026" s="577"/>
      <c r="R18026" s="577"/>
      <c r="S18026" s="577"/>
    </row>
    <row r="18027" spans="3:19">
      <c r="C18027" s="577"/>
      <c r="R18027" s="577"/>
      <c r="S18027" s="577"/>
    </row>
    <row r="18028" spans="3:19">
      <c r="C18028" s="577"/>
      <c r="R18028" s="577"/>
      <c r="S18028" s="577"/>
    </row>
    <row r="18029" spans="3:19">
      <c r="C18029" s="577"/>
      <c r="R18029" s="577"/>
      <c r="S18029" s="577"/>
    </row>
    <row r="18030" spans="3:19">
      <c r="C18030" s="577"/>
      <c r="R18030" s="577"/>
      <c r="S18030" s="577"/>
    </row>
    <row r="18031" spans="3:19">
      <c r="C18031" s="577"/>
      <c r="R18031" s="577"/>
      <c r="S18031" s="577"/>
    </row>
    <row r="18032" spans="3:19">
      <c r="C18032" s="577"/>
      <c r="R18032" s="577"/>
      <c r="S18032" s="577"/>
    </row>
    <row r="18033" spans="3:19">
      <c r="C18033" s="577"/>
      <c r="R18033" s="577"/>
      <c r="S18033" s="577"/>
    </row>
    <row r="18034" spans="3:19">
      <c r="C18034" s="577"/>
      <c r="R18034" s="577"/>
      <c r="S18034" s="577"/>
    </row>
    <row r="18035" spans="3:19">
      <c r="C18035" s="577"/>
      <c r="R18035" s="577"/>
      <c r="S18035" s="577"/>
    </row>
    <row r="18036" spans="3:19">
      <c r="C18036" s="577"/>
      <c r="R18036" s="577"/>
      <c r="S18036" s="577"/>
    </row>
    <row r="18037" spans="3:19">
      <c r="C18037" s="577"/>
      <c r="R18037" s="577"/>
      <c r="S18037" s="577"/>
    </row>
    <row r="18038" spans="3:19">
      <c r="C18038" s="577"/>
      <c r="R18038" s="577"/>
      <c r="S18038" s="577"/>
    </row>
    <row r="18039" spans="3:19">
      <c r="C18039" s="577"/>
      <c r="R18039" s="577"/>
      <c r="S18039" s="577"/>
    </row>
    <row r="18040" spans="3:19">
      <c r="C18040" s="577"/>
      <c r="R18040" s="577"/>
      <c r="S18040" s="577"/>
    </row>
    <row r="18041" spans="3:19">
      <c r="C18041" s="577"/>
      <c r="R18041" s="577"/>
      <c r="S18041" s="577"/>
    </row>
    <row r="18042" spans="3:19">
      <c r="C18042" s="577"/>
      <c r="R18042" s="577"/>
      <c r="S18042" s="577"/>
    </row>
    <row r="18043" spans="3:19">
      <c r="C18043" s="577"/>
      <c r="R18043" s="577"/>
      <c r="S18043" s="577"/>
    </row>
    <row r="18044" spans="3:19">
      <c r="C18044" s="577"/>
      <c r="R18044" s="577"/>
      <c r="S18044" s="577"/>
    </row>
    <row r="18045" spans="3:19">
      <c r="C18045" s="577"/>
      <c r="R18045" s="577"/>
      <c r="S18045" s="577"/>
    </row>
    <row r="18046" spans="3:19">
      <c r="C18046" s="577"/>
      <c r="R18046" s="577"/>
      <c r="S18046" s="577"/>
    </row>
    <row r="18047" spans="3:19">
      <c r="C18047" s="577"/>
      <c r="R18047" s="577"/>
      <c r="S18047" s="577"/>
    </row>
    <row r="18048" spans="3:19">
      <c r="C18048" s="577"/>
      <c r="R18048" s="577"/>
      <c r="S18048" s="577"/>
    </row>
    <row r="18049" spans="3:19">
      <c r="C18049" s="577"/>
      <c r="R18049" s="577"/>
      <c r="S18049" s="577"/>
    </row>
    <row r="18050" spans="3:19">
      <c r="C18050" s="577"/>
      <c r="R18050" s="577"/>
      <c r="S18050" s="577"/>
    </row>
    <row r="18051" spans="3:19">
      <c r="C18051" s="577"/>
      <c r="R18051" s="577"/>
      <c r="S18051" s="577"/>
    </row>
    <row r="18052" spans="3:19">
      <c r="C18052" s="577"/>
      <c r="R18052" s="577"/>
      <c r="S18052" s="577"/>
    </row>
    <row r="18053" spans="3:19">
      <c r="C18053" s="577"/>
      <c r="R18053" s="577"/>
      <c r="S18053" s="577"/>
    </row>
    <row r="18054" spans="3:19">
      <c r="C18054" s="577"/>
      <c r="R18054" s="577"/>
      <c r="S18054" s="577"/>
    </row>
    <row r="18055" spans="3:19">
      <c r="C18055" s="577"/>
      <c r="R18055" s="577"/>
      <c r="S18055" s="577"/>
    </row>
    <row r="18056" spans="3:19">
      <c r="C18056" s="577"/>
      <c r="R18056" s="577"/>
      <c r="S18056" s="577"/>
    </row>
    <row r="18057" spans="3:19">
      <c r="C18057" s="577"/>
      <c r="R18057" s="577"/>
      <c r="S18057" s="577"/>
    </row>
    <row r="18058" spans="3:19">
      <c r="C18058" s="577"/>
      <c r="R18058" s="577"/>
      <c r="S18058" s="577"/>
    </row>
    <row r="18059" spans="3:19">
      <c r="C18059" s="577"/>
      <c r="R18059" s="577"/>
      <c r="S18059" s="577"/>
    </row>
    <row r="18060" spans="3:19">
      <c r="C18060" s="577"/>
      <c r="R18060" s="577"/>
      <c r="S18060" s="577"/>
    </row>
    <row r="18061" spans="3:19">
      <c r="C18061" s="577"/>
      <c r="R18061" s="577"/>
      <c r="S18061" s="577"/>
    </row>
    <row r="18062" spans="3:19">
      <c r="C18062" s="577"/>
      <c r="R18062" s="577"/>
      <c r="S18062" s="577"/>
    </row>
    <row r="18063" spans="3:19">
      <c r="C18063" s="577"/>
      <c r="R18063" s="577"/>
      <c r="S18063" s="577"/>
    </row>
    <row r="18064" spans="3:19">
      <c r="C18064" s="577"/>
      <c r="R18064" s="577"/>
      <c r="S18064" s="577"/>
    </row>
    <row r="18065" spans="3:19">
      <c r="C18065" s="577"/>
      <c r="R18065" s="577"/>
      <c r="S18065" s="577"/>
    </row>
    <row r="18066" spans="3:19">
      <c r="C18066" s="577"/>
      <c r="R18066" s="577"/>
      <c r="S18066" s="577"/>
    </row>
    <row r="18067" spans="3:19">
      <c r="C18067" s="577"/>
      <c r="R18067" s="577"/>
      <c r="S18067" s="577"/>
    </row>
    <row r="18068" spans="3:19">
      <c r="C18068" s="577"/>
      <c r="R18068" s="577"/>
      <c r="S18068" s="577"/>
    </row>
    <row r="18069" spans="3:19">
      <c r="C18069" s="577"/>
      <c r="R18069" s="577"/>
      <c r="S18069" s="577"/>
    </row>
    <row r="18070" spans="3:19">
      <c r="C18070" s="577"/>
      <c r="R18070" s="577"/>
      <c r="S18070" s="577"/>
    </row>
    <row r="18071" spans="3:19">
      <c r="C18071" s="577"/>
      <c r="R18071" s="577"/>
      <c r="S18071" s="577"/>
    </row>
    <row r="18072" spans="3:19">
      <c r="C18072" s="577"/>
      <c r="R18072" s="577"/>
      <c r="S18072" s="577"/>
    </row>
    <row r="18073" spans="3:19">
      <c r="C18073" s="577"/>
      <c r="R18073" s="577"/>
      <c r="S18073" s="577"/>
    </row>
    <row r="18074" spans="3:19">
      <c r="C18074" s="577"/>
      <c r="R18074" s="577"/>
      <c r="S18074" s="577"/>
    </row>
    <row r="18075" spans="3:19">
      <c r="C18075" s="577"/>
      <c r="R18075" s="577"/>
      <c r="S18075" s="577"/>
    </row>
    <row r="18076" spans="3:19">
      <c r="C18076" s="577"/>
      <c r="R18076" s="577"/>
      <c r="S18076" s="577"/>
    </row>
    <row r="18077" spans="3:19">
      <c r="C18077" s="577"/>
      <c r="R18077" s="577"/>
      <c r="S18077" s="577"/>
    </row>
    <row r="18078" spans="3:19">
      <c r="C18078" s="577"/>
      <c r="R18078" s="577"/>
      <c r="S18078" s="577"/>
    </row>
    <row r="18079" spans="3:19">
      <c r="C18079" s="577"/>
      <c r="R18079" s="577"/>
      <c r="S18079" s="577"/>
    </row>
    <row r="18080" spans="3:19">
      <c r="C18080" s="577"/>
      <c r="R18080" s="577"/>
      <c r="S18080" s="577"/>
    </row>
    <row r="18081" spans="3:19">
      <c r="C18081" s="577"/>
      <c r="R18081" s="577"/>
      <c r="S18081" s="577"/>
    </row>
    <row r="18082" spans="3:19">
      <c r="C18082" s="577"/>
      <c r="R18082" s="577"/>
      <c r="S18082" s="577"/>
    </row>
    <row r="18083" spans="3:19">
      <c r="C18083" s="577"/>
      <c r="R18083" s="577"/>
      <c r="S18083" s="577"/>
    </row>
    <row r="18084" spans="3:19">
      <c r="C18084" s="577"/>
      <c r="R18084" s="577"/>
      <c r="S18084" s="577"/>
    </row>
    <row r="18085" spans="3:19">
      <c r="C18085" s="577"/>
      <c r="R18085" s="577"/>
      <c r="S18085" s="577"/>
    </row>
    <row r="18086" spans="3:19">
      <c r="C18086" s="577"/>
      <c r="R18086" s="577"/>
      <c r="S18086" s="577"/>
    </row>
    <row r="18087" spans="3:19">
      <c r="C18087" s="577"/>
      <c r="R18087" s="577"/>
      <c r="S18087" s="577"/>
    </row>
    <row r="18088" spans="3:19">
      <c r="C18088" s="577"/>
      <c r="R18088" s="577"/>
      <c r="S18088" s="577"/>
    </row>
    <row r="18089" spans="3:19">
      <c r="C18089" s="577"/>
      <c r="R18089" s="577"/>
      <c r="S18089" s="577"/>
    </row>
    <row r="18090" spans="3:19">
      <c r="C18090" s="577"/>
      <c r="R18090" s="577"/>
      <c r="S18090" s="577"/>
    </row>
    <row r="18091" spans="3:19">
      <c r="C18091" s="577"/>
      <c r="R18091" s="577"/>
      <c r="S18091" s="577"/>
    </row>
    <row r="18092" spans="3:19">
      <c r="C18092" s="577"/>
      <c r="R18092" s="577"/>
      <c r="S18092" s="577"/>
    </row>
    <row r="18093" spans="3:19">
      <c r="C18093" s="577"/>
      <c r="R18093" s="577"/>
      <c r="S18093" s="577"/>
    </row>
    <row r="18094" spans="3:19">
      <c r="C18094" s="577"/>
      <c r="R18094" s="577"/>
      <c r="S18094" s="577"/>
    </row>
    <row r="18095" spans="3:19">
      <c r="C18095" s="577"/>
      <c r="R18095" s="577"/>
      <c r="S18095" s="577"/>
    </row>
    <row r="18096" spans="3:19">
      <c r="C18096" s="577"/>
      <c r="R18096" s="577"/>
      <c r="S18096" s="577"/>
    </row>
    <row r="18097" spans="3:19">
      <c r="C18097" s="577"/>
      <c r="R18097" s="577"/>
      <c r="S18097" s="577"/>
    </row>
    <row r="18098" spans="3:19">
      <c r="C18098" s="577"/>
      <c r="R18098" s="577"/>
      <c r="S18098" s="577"/>
    </row>
    <row r="18099" spans="3:19">
      <c r="C18099" s="577"/>
      <c r="R18099" s="577"/>
      <c r="S18099" s="577"/>
    </row>
    <row r="18100" spans="3:19">
      <c r="C18100" s="577"/>
      <c r="R18100" s="577"/>
      <c r="S18100" s="577"/>
    </row>
    <row r="18101" spans="3:19">
      <c r="C18101" s="577"/>
      <c r="R18101" s="577"/>
      <c r="S18101" s="577"/>
    </row>
    <row r="18102" spans="3:19">
      <c r="C18102" s="577"/>
      <c r="R18102" s="577"/>
      <c r="S18102" s="577"/>
    </row>
    <row r="18103" spans="3:19">
      <c r="C18103" s="577"/>
      <c r="R18103" s="577"/>
      <c r="S18103" s="577"/>
    </row>
    <row r="18104" spans="3:19">
      <c r="C18104" s="577"/>
      <c r="R18104" s="577"/>
      <c r="S18104" s="577"/>
    </row>
    <row r="18105" spans="3:19">
      <c r="C18105" s="577"/>
      <c r="R18105" s="577"/>
      <c r="S18105" s="577"/>
    </row>
    <row r="18106" spans="3:19">
      <c r="C18106" s="577"/>
      <c r="R18106" s="577"/>
      <c r="S18106" s="577"/>
    </row>
    <row r="18107" spans="3:19">
      <c r="C18107" s="577"/>
      <c r="K18107" s="577"/>
      <c r="R18107" s="577"/>
      <c r="S18107" s="577"/>
    </row>
    <row r="18108" spans="3:19">
      <c r="C18108" s="577"/>
      <c r="R18108" s="577"/>
      <c r="S18108" s="577"/>
    </row>
    <row r="18109" spans="3:19">
      <c r="C18109" s="577"/>
      <c r="R18109" s="577"/>
      <c r="S18109" s="577"/>
    </row>
    <row r="18110" spans="3:19">
      <c r="C18110" s="577"/>
      <c r="R18110" s="577"/>
      <c r="S18110" s="577"/>
    </row>
    <row r="18111" spans="3:19">
      <c r="C18111" s="577"/>
      <c r="R18111" s="577"/>
      <c r="S18111" s="577"/>
    </row>
    <row r="18112" spans="3:19">
      <c r="C18112" s="577"/>
      <c r="R18112" s="577"/>
      <c r="S18112" s="577"/>
    </row>
    <row r="18113" spans="3:19">
      <c r="C18113" s="577"/>
      <c r="R18113" s="577"/>
      <c r="S18113" s="577"/>
    </row>
    <row r="18114" spans="3:19">
      <c r="C18114" s="577"/>
      <c r="R18114" s="577"/>
      <c r="S18114" s="577"/>
    </row>
    <row r="18115" spans="3:19">
      <c r="C18115" s="577"/>
      <c r="R18115" s="577"/>
      <c r="S18115" s="577"/>
    </row>
    <row r="18116" spans="3:19">
      <c r="C18116" s="577"/>
      <c r="R18116" s="577"/>
      <c r="S18116" s="577"/>
    </row>
    <row r="18117" spans="3:19">
      <c r="C18117" s="577"/>
      <c r="R18117" s="577"/>
      <c r="S18117" s="577"/>
    </row>
    <row r="18118" spans="3:19">
      <c r="C18118" s="577"/>
      <c r="R18118" s="577"/>
      <c r="S18118" s="577"/>
    </row>
    <row r="18119" spans="3:19">
      <c r="C18119" s="577"/>
      <c r="R18119" s="577"/>
      <c r="S18119" s="577"/>
    </row>
    <row r="18120" spans="3:19">
      <c r="C18120" s="577"/>
      <c r="R18120" s="577"/>
      <c r="S18120" s="577"/>
    </row>
    <row r="18121" spans="3:19">
      <c r="C18121" s="577"/>
      <c r="R18121" s="577"/>
      <c r="S18121" s="577"/>
    </row>
    <row r="18122" spans="3:19">
      <c r="C18122" s="577"/>
      <c r="R18122" s="577"/>
      <c r="S18122" s="577"/>
    </row>
    <row r="18123" spans="3:19">
      <c r="C18123" s="577"/>
      <c r="R18123" s="577"/>
      <c r="S18123" s="577"/>
    </row>
    <row r="18124" spans="3:19">
      <c r="C18124" s="577"/>
      <c r="R18124" s="577"/>
      <c r="S18124" s="577"/>
    </row>
    <row r="18125" spans="3:19">
      <c r="C18125" s="577"/>
      <c r="R18125" s="577"/>
      <c r="S18125" s="577"/>
    </row>
    <row r="18126" spans="3:19">
      <c r="C18126" s="577"/>
      <c r="R18126" s="577"/>
      <c r="S18126" s="577"/>
    </row>
    <row r="18127" spans="3:19">
      <c r="C18127" s="577"/>
      <c r="R18127" s="577"/>
      <c r="S18127" s="577"/>
    </row>
    <row r="18128" spans="3:19">
      <c r="C18128" s="577"/>
      <c r="R18128" s="577"/>
      <c r="S18128" s="577"/>
    </row>
    <row r="18129" spans="3:19">
      <c r="C18129" s="577"/>
      <c r="R18129" s="577"/>
      <c r="S18129" s="577"/>
    </row>
    <row r="18130" spans="3:19">
      <c r="C18130" s="577"/>
      <c r="R18130" s="577"/>
      <c r="S18130" s="577"/>
    </row>
    <row r="18131" spans="3:19">
      <c r="C18131" s="577"/>
      <c r="R18131" s="577"/>
      <c r="S18131" s="577"/>
    </row>
    <row r="18132" spans="3:19">
      <c r="C18132" s="577"/>
      <c r="R18132" s="577"/>
      <c r="S18132" s="577"/>
    </row>
    <row r="18133" spans="3:19">
      <c r="C18133" s="577"/>
      <c r="R18133" s="577"/>
      <c r="S18133" s="577"/>
    </row>
    <row r="18134" spans="3:19">
      <c r="C18134" s="577"/>
      <c r="R18134" s="577"/>
      <c r="S18134" s="577"/>
    </row>
    <row r="18135" spans="3:19">
      <c r="C18135" s="577"/>
      <c r="R18135" s="577"/>
      <c r="S18135" s="577"/>
    </row>
    <row r="18136" spans="3:19">
      <c r="C18136" s="577"/>
      <c r="R18136" s="577"/>
      <c r="S18136" s="577"/>
    </row>
    <row r="18137" spans="3:19">
      <c r="C18137" s="577"/>
      <c r="R18137" s="577"/>
      <c r="S18137" s="577"/>
    </row>
    <row r="18138" spans="3:19">
      <c r="C18138" s="577"/>
      <c r="R18138" s="577"/>
      <c r="S18138" s="577"/>
    </row>
    <row r="18139" spans="3:19">
      <c r="C18139" s="577"/>
      <c r="R18139" s="577"/>
      <c r="S18139" s="577"/>
    </row>
    <row r="18140" spans="3:19">
      <c r="C18140" s="577"/>
      <c r="R18140" s="577"/>
      <c r="S18140" s="577"/>
    </row>
    <row r="18141" spans="3:19">
      <c r="C18141" s="577"/>
      <c r="R18141" s="577"/>
      <c r="S18141" s="577"/>
    </row>
    <row r="18142" spans="3:19">
      <c r="C18142" s="577"/>
      <c r="R18142" s="577"/>
      <c r="S18142" s="577"/>
    </row>
    <row r="18143" spans="3:19">
      <c r="C18143" s="577"/>
      <c r="R18143" s="577"/>
      <c r="S18143" s="577"/>
    </row>
    <row r="18144" spans="3:19">
      <c r="C18144" s="577"/>
      <c r="R18144" s="577"/>
      <c r="S18144" s="577"/>
    </row>
    <row r="18145" spans="3:19">
      <c r="C18145" s="577"/>
      <c r="R18145" s="577"/>
      <c r="S18145" s="577"/>
    </row>
    <row r="18146" spans="3:19">
      <c r="C18146" s="577"/>
      <c r="R18146" s="577"/>
      <c r="S18146" s="577"/>
    </row>
    <row r="18147" spans="3:19">
      <c r="C18147" s="577"/>
      <c r="R18147" s="577"/>
      <c r="S18147" s="577"/>
    </row>
    <row r="18148" spans="3:19">
      <c r="C18148" s="577"/>
      <c r="R18148" s="577"/>
      <c r="S18148" s="577"/>
    </row>
    <row r="18149" spans="3:19">
      <c r="C18149" s="577"/>
      <c r="R18149" s="577"/>
      <c r="S18149" s="577"/>
    </row>
    <row r="18150" spans="3:19">
      <c r="C18150" s="577"/>
      <c r="R18150" s="577"/>
      <c r="S18150" s="577"/>
    </row>
    <row r="18151" spans="3:19">
      <c r="C18151" s="577"/>
      <c r="R18151" s="577"/>
      <c r="S18151" s="577"/>
    </row>
    <row r="18152" spans="3:19">
      <c r="C18152" s="577"/>
      <c r="R18152" s="577"/>
      <c r="S18152" s="577"/>
    </row>
    <row r="18153" spans="3:19">
      <c r="C18153" s="577"/>
      <c r="R18153" s="577"/>
      <c r="S18153" s="577"/>
    </row>
    <row r="18154" spans="3:19">
      <c r="C18154" s="577"/>
      <c r="R18154" s="577"/>
      <c r="S18154" s="577"/>
    </row>
    <row r="18155" spans="3:19">
      <c r="C18155" s="577"/>
      <c r="R18155" s="577"/>
      <c r="S18155" s="577"/>
    </row>
    <row r="18156" spans="3:19">
      <c r="C18156" s="577"/>
      <c r="R18156" s="577"/>
      <c r="S18156" s="577"/>
    </row>
    <row r="18157" spans="3:19">
      <c r="C18157" s="577"/>
      <c r="R18157" s="577"/>
      <c r="S18157" s="577"/>
    </row>
    <row r="18158" spans="3:19">
      <c r="C18158" s="577"/>
      <c r="R18158" s="577"/>
      <c r="S18158" s="577"/>
    </row>
    <row r="18159" spans="3:19">
      <c r="C18159" s="577"/>
      <c r="R18159" s="577"/>
      <c r="S18159" s="577"/>
    </row>
    <row r="18160" spans="3:19">
      <c r="C18160" s="577"/>
      <c r="R18160" s="577"/>
      <c r="S18160" s="577"/>
    </row>
    <row r="18161" spans="3:19">
      <c r="C18161" s="577"/>
      <c r="R18161" s="577"/>
      <c r="S18161" s="577"/>
    </row>
    <row r="18162" spans="3:19">
      <c r="C18162" s="577"/>
      <c r="R18162" s="577"/>
      <c r="S18162" s="577"/>
    </row>
    <row r="18163" spans="3:19">
      <c r="C18163" s="577"/>
      <c r="R18163" s="577"/>
      <c r="S18163" s="577"/>
    </row>
    <row r="18164" spans="3:19">
      <c r="C18164" s="577"/>
      <c r="R18164" s="577"/>
      <c r="S18164" s="577"/>
    </row>
    <row r="18165" spans="3:19">
      <c r="C18165" s="577"/>
      <c r="R18165" s="577"/>
      <c r="S18165" s="577"/>
    </row>
    <row r="18166" spans="3:19">
      <c r="C18166" s="577"/>
      <c r="R18166" s="577"/>
      <c r="S18166" s="577"/>
    </row>
    <row r="18167" spans="3:19">
      <c r="C18167" s="577"/>
      <c r="R18167" s="577"/>
      <c r="S18167" s="577"/>
    </row>
    <row r="18168" spans="3:19">
      <c r="C18168" s="577"/>
      <c r="R18168" s="577"/>
      <c r="S18168" s="577"/>
    </row>
    <row r="18169" spans="3:19">
      <c r="C18169" s="577"/>
      <c r="R18169" s="577"/>
      <c r="S18169" s="577"/>
    </row>
    <row r="18170" spans="3:19">
      <c r="C18170" s="577"/>
      <c r="R18170" s="577"/>
      <c r="S18170" s="577"/>
    </row>
    <row r="18171" spans="3:19">
      <c r="C18171" s="577"/>
      <c r="R18171" s="577"/>
      <c r="S18171" s="577"/>
    </row>
    <row r="18172" spans="3:19">
      <c r="C18172" s="577"/>
      <c r="R18172" s="577"/>
      <c r="S18172" s="577"/>
    </row>
    <row r="18173" spans="3:19">
      <c r="C18173" s="577"/>
      <c r="R18173" s="577"/>
      <c r="S18173" s="577"/>
    </row>
    <row r="18174" spans="3:19">
      <c r="C18174" s="577"/>
      <c r="R18174" s="577"/>
      <c r="S18174" s="577"/>
    </row>
    <row r="18175" spans="3:19">
      <c r="C18175" s="577"/>
      <c r="R18175" s="577"/>
      <c r="S18175" s="577"/>
    </row>
    <row r="18176" spans="3:19">
      <c r="C18176" s="577"/>
      <c r="R18176" s="577"/>
      <c r="S18176" s="577"/>
    </row>
    <row r="18177" spans="3:19">
      <c r="C18177" s="577"/>
      <c r="R18177" s="577"/>
      <c r="S18177" s="577"/>
    </row>
    <row r="18178" spans="3:19">
      <c r="C18178" s="577"/>
      <c r="R18178" s="577"/>
      <c r="S18178" s="577"/>
    </row>
    <row r="18179" spans="3:19">
      <c r="C18179" s="577"/>
      <c r="R18179" s="577"/>
      <c r="S18179" s="577"/>
    </row>
    <row r="18180" spans="3:19">
      <c r="C18180" s="577"/>
      <c r="R18180" s="577"/>
      <c r="S18180" s="577"/>
    </row>
    <row r="18181" spans="3:19">
      <c r="C18181" s="577"/>
      <c r="R18181" s="577"/>
      <c r="S18181" s="577"/>
    </row>
    <row r="18182" spans="3:19">
      <c r="C18182" s="577"/>
      <c r="R18182" s="577"/>
      <c r="S18182" s="577"/>
    </row>
    <row r="18183" spans="3:19">
      <c r="C18183" s="577"/>
      <c r="R18183" s="577"/>
      <c r="S18183" s="577"/>
    </row>
    <row r="18184" spans="3:19">
      <c r="C18184" s="577"/>
      <c r="R18184" s="577"/>
      <c r="S18184" s="577"/>
    </row>
    <row r="18185" spans="3:19">
      <c r="C18185" s="577"/>
      <c r="R18185" s="577"/>
      <c r="S18185" s="577"/>
    </row>
    <row r="18186" spans="3:19">
      <c r="C18186" s="577"/>
      <c r="R18186" s="577"/>
      <c r="S18186" s="577"/>
    </row>
    <row r="18187" spans="3:19">
      <c r="C18187" s="577"/>
      <c r="R18187" s="577"/>
      <c r="S18187" s="577"/>
    </row>
    <row r="18188" spans="3:19">
      <c r="C18188" s="577"/>
      <c r="R18188" s="577"/>
      <c r="S18188" s="577"/>
    </row>
    <row r="18189" spans="3:19">
      <c r="C18189" s="577"/>
      <c r="R18189" s="577"/>
      <c r="S18189" s="577"/>
    </row>
    <row r="18190" spans="3:19">
      <c r="C18190" s="577"/>
      <c r="R18190" s="577"/>
      <c r="S18190" s="577"/>
    </row>
    <row r="18191" spans="3:19">
      <c r="C18191" s="577"/>
      <c r="R18191" s="577"/>
      <c r="S18191" s="577"/>
    </row>
    <row r="18192" spans="3:19">
      <c r="C18192" s="577"/>
      <c r="R18192" s="577"/>
      <c r="S18192" s="577"/>
    </row>
    <row r="18193" spans="3:19">
      <c r="C18193" s="577"/>
      <c r="R18193" s="577"/>
      <c r="S18193" s="577"/>
    </row>
    <row r="18194" spans="3:19">
      <c r="C18194" s="577"/>
      <c r="R18194" s="577"/>
      <c r="S18194" s="577"/>
    </row>
    <row r="18195" spans="3:19">
      <c r="C18195" s="577"/>
      <c r="R18195" s="577"/>
      <c r="S18195" s="577"/>
    </row>
    <row r="18196" spans="3:19">
      <c r="C18196" s="577"/>
      <c r="R18196" s="577"/>
      <c r="S18196" s="577"/>
    </row>
    <row r="18197" spans="3:19">
      <c r="C18197" s="577"/>
      <c r="R18197" s="577"/>
      <c r="S18197" s="577"/>
    </row>
    <row r="18198" spans="3:19">
      <c r="C18198" s="577"/>
      <c r="R18198" s="577"/>
      <c r="S18198" s="577"/>
    </row>
    <row r="18199" spans="3:19">
      <c r="C18199" s="577"/>
      <c r="R18199" s="577"/>
      <c r="S18199" s="577"/>
    </row>
    <row r="18200" spans="3:19">
      <c r="C18200" s="577"/>
      <c r="R18200" s="577"/>
      <c r="S18200" s="577"/>
    </row>
    <row r="18201" spans="3:19">
      <c r="C18201" s="577"/>
      <c r="R18201" s="577"/>
      <c r="S18201" s="577"/>
    </row>
    <row r="18202" spans="3:19">
      <c r="C18202" s="577"/>
      <c r="R18202" s="577"/>
      <c r="S18202" s="577"/>
    </row>
    <row r="18203" spans="3:19">
      <c r="C18203" s="577"/>
      <c r="R18203" s="577"/>
      <c r="S18203" s="577"/>
    </row>
    <row r="18204" spans="3:19">
      <c r="C18204" s="577"/>
      <c r="R18204" s="577"/>
      <c r="S18204" s="577"/>
    </row>
    <row r="18205" spans="3:19">
      <c r="C18205" s="577"/>
      <c r="R18205" s="577"/>
      <c r="S18205" s="577"/>
    </row>
    <row r="18206" spans="3:19">
      <c r="C18206" s="577"/>
      <c r="R18206" s="577"/>
      <c r="S18206" s="577"/>
    </row>
    <row r="18207" spans="3:19">
      <c r="C18207" s="577"/>
      <c r="R18207" s="577"/>
      <c r="S18207" s="577"/>
    </row>
    <row r="18208" spans="3:19">
      <c r="C18208" s="577"/>
      <c r="R18208" s="577"/>
      <c r="S18208" s="577"/>
    </row>
    <row r="18209" spans="3:19">
      <c r="C18209" s="577"/>
      <c r="R18209" s="577"/>
      <c r="S18209" s="577"/>
    </row>
    <row r="18210" spans="3:19">
      <c r="C18210" s="577"/>
      <c r="R18210" s="577"/>
      <c r="S18210" s="577"/>
    </row>
    <row r="18211" spans="3:19">
      <c r="C18211" s="577"/>
      <c r="R18211" s="577"/>
      <c r="S18211" s="577"/>
    </row>
    <row r="18212" spans="3:19">
      <c r="C18212" s="577"/>
      <c r="R18212" s="577"/>
      <c r="S18212" s="577"/>
    </row>
    <row r="18213" spans="3:19">
      <c r="C18213" s="577"/>
      <c r="R18213" s="577"/>
      <c r="S18213" s="577"/>
    </row>
    <row r="18214" spans="3:19">
      <c r="C18214" s="577"/>
      <c r="R18214" s="577"/>
      <c r="S18214" s="577"/>
    </row>
    <row r="18215" spans="3:19">
      <c r="C18215" s="577"/>
      <c r="R18215" s="577"/>
      <c r="S18215" s="577"/>
    </row>
    <row r="18216" spans="3:19">
      <c r="C18216" s="577"/>
      <c r="R18216" s="577"/>
      <c r="S18216" s="577"/>
    </row>
    <row r="18217" spans="3:19">
      <c r="C18217" s="577"/>
      <c r="R18217" s="577"/>
      <c r="S18217" s="577"/>
    </row>
    <row r="18218" spans="3:19">
      <c r="C18218" s="577"/>
      <c r="R18218" s="577"/>
      <c r="S18218" s="577"/>
    </row>
    <row r="18219" spans="3:19">
      <c r="C18219" s="577"/>
      <c r="R18219" s="577"/>
      <c r="S18219" s="577"/>
    </row>
    <row r="18220" spans="3:19">
      <c r="C18220" s="577"/>
      <c r="R18220" s="577"/>
      <c r="S18220" s="577"/>
    </row>
    <row r="18221" spans="3:19">
      <c r="C18221" s="577"/>
      <c r="R18221" s="577"/>
      <c r="S18221" s="577"/>
    </row>
    <row r="18222" spans="3:19">
      <c r="C18222" s="577"/>
      <c r="R18222" s="577"/>
      <c r="S18222" s="577"/>
    </row>
    <row r="18223" spans="3:19">
      <c r="C18223" s="577"/>
      <c r="R18223" s="577"/>
      <c r="S18223" s="577"/>
    </row>
    <row r="18224" spans="3:19">
      <c r="C18224" s="577"/>
      <c r="R18224" s="577"/>
      <c r="S18224" s="577"/>
    </row>
    <row r="18225" spans="3:19">
      <c r="C18225" s="577"/>
      <c r="R18225" s="577"/>
      <c r="S18225" s="577"/>
    </row>
    <row r="18226" spans="3:19">
      <c r="C18226" s="577"/>
      <c r="R18226" s="577"/>
      <c r="S18226" s="577"/>
    </row>
    <row r="18227" spans="3:19">
      <c r="C18227" s="577"/>
      <c r="R18227" s="577"/>
      <c r="S18227" s="577"/>
    </row>
    <row r="18228" spans="3:19">
      <c r="C18228" s="577"/>
      <c r="R18228" s="577"/>
      <c r="S18228" s="577"/>
    </row>
    <row r="18229" spans="3:19">
      <c r="C18229" s="577"/>
      <c r="R18229" s="577"/>
      <c r="S18229" s="577"/>
    </row>
    <row r="18230" spans="3:19">
      <c r="C18230" s="577"/>
      <c r="R18230" s="577"/>
      <c r="S18230" s="577"/>
    </row>
    <row r="18231" spans="3:19">
      <c r="C18231" s="577"/>
      <c r="R18231" s="577"/>
      <c r="S18231" s="577"/>
    </row>
    <row r="18232" spans="3:19">
      <c r="C18232" s="577"/>
      <c r="R18232" s="577"/>
      <c r="S18232" s="577"/>
    </row>
    <row r="18233" spans="3:19">
      <c r="C18233" s="577"/>
      <c r="R18233" s="577"/>
      <c r="S18233" s="577"/>
    </row>
    <row r="18234" spans="3:19">
      <c r="C18234" s="577"/>
      <c r="R18234" s="577"/>
      <c r="S18234" s="577"/>
    </row>
    <row r="18235" spans="3:19">
      <c r="C18235" s="577"/>
      <c r="R18235" s="577"/>
      <c r="S18235" s="577"/>
    </row>
    <row r="18236" spans="3:19">
      <c r="C18236" s="577"/>
      <c r="R18236" s="577"/>
      <c r="S18236" s="577"/>
    </row>
    <row r="18237" spans="3:19">
      <c r="C18237" s="577"/>
      <c r="R18237" s="577"/>
      <c r="S18237" s="577"/>
    </row>
    <row r="18238" spans="3:19">
      <c r="C18238" s="577"/>
      <c r="R18238" s="577"/>
      <c r="S18238" s="577"/>
    </row>
    <row r="18239" spans="3:19">
      <c r="C18239" s="577"/>
      <c r="R18239" s="577"/>
      <c r="S18239" s="577"/>
    </row>
    <row r="18240" spans="3:19">
      <c r="C18240" s="577"/>
      <c r="R18240" s="577"/>
      <c r="S18240" s="577"/>
    </row>
    <row r="18241" spans="3:19">
      <c r="C18241" s="577"/>
      <c r="R18241" s="577"/>
      <c r="S18241" s="577"/>
    </row>
    <row r="18242" spans="3:19">
      <c r="C18242" s="577"/>
      <c r="R18242" s="577"/>
      <c r="S18242" s="577"/>
    </row>
    <row r="18243" spans="3:19">
      <c r="C18243" s="577"/>
      <c r="R18243" s="577"/>
      <c r="S18243" s="577"/>
    </row>
    <row r="18244" spans="3:19">
      <c r="C18244" s="577"/>
      <c r="R18244" s="577"/>
      <c r="S18244" s="577"/>
    </row>
    <row r="18245" spans="3:19">
      <c r="C18245" s="577"/>
      <c r="R18245" s="577"/>
      <c r="S18245" s="577"/>
    </row>
    <row r="18246" spans="3:19">
      <c r="C18246" s="577"/>
      <c r="R18246" s="577"/>
      <c r="S18246" s="577"/>
    </row>
    <row r="18247" spans="3:19">
      <c r="C18247" s="577"/>
      <c r="R18247" s="577"/>
      <c r="S18247" s="577"/>
    </row>
    <row r="18248" spans="3:19">
      <c r="C18248" s="577"/>
      <c r="R18248" s="577"/>
      <c r="S18248" s="577"/>
    </row>
    <row r="18249" spans="3:19">
      <c r="C18249" s="577"/>
      <c r="R18249" s="577"/>
      <c r="S18249" s="577"/>
    </row>
    <row r="18250" spans="3:19">
      <c r="C18250" s="577"/>
      <c r="R18250" s="577"/>
      <c r="S18250" s="577"/>
    </row>
    <row r="18251" spans="3:19">
      <c r="C18251" s="577"/>
      <c r="R18251" s="577"/>
      <c r="S18251" s="577"/>
    </row>
    <row r="18252" spans="3:19">
      <c r="C18252" s="577"/>
      <c r="R18252" s="577"/>
      <c r="S18252" s="577"/>
    </row>
    <row r="18253" spans="3:19">
      <c r="C18253" s="577"/>
      <c r="R18253" s="577"/>
      <c r="S18253" s="577"/>
    </row>
    <row r="18254" spans="3:19">
      <c r="C18254" s="577"/>
      <c r="R18254" s="577"/>
      <c r="S18254" s="577"/>
    </row>
    <row r="18255" spans="3:19">
      <c r="C18255" s="577"/>
      <c r="R18255" s="577"/>
      <c r="S18255" s="577"/>
    </row>
    <row r="18256" spans="3:19">
      <c r="C18256" s="577"/>
      <c r="R18256" s="577"/>
      <c r="S18256" s="577"/>
    </row>
    <row r="18257" spans="3:19">
      <c r="C18257" s="577"/>
      <c r="R18257" s="577"/>
      <c r="S18257" s="577"/>
    </row>
    <row r="18258" spans="3:19">
      <c r="C18258" s="577"/>
      <c r="R18258" s="577"/>
      <c r="S18258" s="577"/>
    </row>
    <row r="18259" spans="3:19">
      <c r="C18259" s="577"/>
      <c r="R18259" s="577"/>
      <c r="S18259" s="577"/>
    </row>
    <row r="18260" spans="3:19">
      <c r="C18260" s="577"/>
      <c r="R18260" s="577"/>
      <c r="S18260" s="577"/>
    </row>
    <row r="18261" spans="3:19">
      <c r="C18261" s="577"/>
      <c r="R18261" s="577"/>
      <c r="S18261" s="577"/>
    </row>
    <row r="18262" spans="3:19">
      <c r="C18262" s="577"/>
      <c r="R18262" s="577"/>
      <c r="S18262" s="577"/>
    </row>
    <row r="18263" spans="3:19">
      <c r="C18263" s="577"/>
      <c r="R18263" s="577"/>
      <c r="S18263" s="577"/>
    </row>
    <row r="18264" spans="3:19">
      <c r="C18264" s="577"/>
      <c r="R18264" s="577"/>
      <c r="S18264" s="577"/>
    </row>
    <row r="18265" spans="3:19">
      <c r="C18265" s="577"/>
      <c r="R18265" s="577"/>
      <c r="S18265" s="577"/>
    </row>
    <row r="18266" spans="3:19">
      <c r="C18266" s="577"/>
      <c r="R18266" s="577"/>
      <c r="S18266" s="577"/>
    </row>
    <row r="18267" spans="3:19">
      <c r="C18267" s="577"/>
      <c r="R18267" s="577"/>
      <c r="S18267" s="577"/>
    </row>
    <row r="18268" spans="3:19">
      <c r="C18268" s="577"/>
      <c r="R18268" s="577"/>
      <c r="S18268" s="577"/>
    </row>
    <row r="18269" spans="3:19">
      <c r="C18269" s="577"/>
      <c r="R18269" s="577"/>
      <c r="S18269" s="577"/>
    </row>
    <row r="18270" spans="3:19">
      <c r="C18270" s="577"/>
      <c r="R18270" s="577"/>
      <c r="S18270" s="577"/>
    </row>
    <row r="18271" spans="3:19">
      <c r="C18271" s="577"/>
      <c r="R18271" s="577"/>
      <c r="S18271" s="577"/>
    </row>
    <row r="18272" spans="3:19">
      <c r="C18272" s="577"/>
      <c r="R18272" s="577"/>
      <c r="S18272" s="577"/>
    </row>
    <row r="18273" spans="3:19">
      <c r="C18273" s="577"/>
      <c r="R18273" s="577"/>
      <c r="S18273" s="577"/>
    </row>
    <row r="18274" spans="3:19">
      <c r="C18274" s="577"/>
      <c r="R18274" s="577"/>
      <c r="S18274" s="577"/>
    </row>
    <row r="18275" spans="3:19">
      <c r="C18275" s="577"/>
      <c r="R18275" s="577"/>
      <c r="S18275" s="577"/>
    </row>
    <row r="18276" spans="3:19">
      <c r="C18276" s="577"/>
      <c r="R18276" s="577"/>
      <c r="S18276" s="577"/>
    </row>
    <row r="18277" spans="3:19">
      <c r="C18277" s="577"/>
      <c r="R18277" s="577"/>
      <c r="S18277" s="577"/>
    </row>
    <row r="18278" spans="3:19">
      <c r="C18278" s="577"/>
      <c r="R18278" s="577"/>
      <c r="S18278" s="577"/>
    </row>
    <row r="18279" spans="3:19">
      <c r="C18279" s="577"/>
      <c r="R18279" s="577"/>
      <c r="S18279" s="577"/>
    </row>
    <row r="18280" spans="3:19">
      <c r="C18280" s="577"/>
      <c r="R18280" s="577"/>
      <c r="S18280" s="577"/>
    </row>
    <row r="18281" spans="3:19">
      <c r="C18281" s="577"/>
      <c r="R18281" s="577"/>
      <c r="S18281" s="577"/>
    </row>
    <row r="18282" spans="3:19">
      <c r="C18282" s="577"/>
      <c r="R18282" s="577"/>
      <c r="S18282" s="577"/>
    </row>
    <row r="18283" spans="3:19">
      <c r="C18283" s="577"/>
      <c r="R18283" s="577"/>
      <c r="S18283" s="577"/>
    </row>
    <row r="18284" spans="3:19">
      <c r="C18284" s="577"/>
      <c r="R18284" s="577"/>
      <c r="S18284" s="577"/>
    </row>
    <row r="18285" spans="3:19">
      <c r="C18285" s="577"/>
      <c r="R18285" s="577"/>
      <c r="S18285" s="577"/>
    </row>
    <row r="18286" spans="3:19">
      <c r="C18286" s="577"/>
      <c r="R18286" s="577"/>
      <c r="S18286" s="577"/>
    </row>
    <row r="18287" spans="3:19">
      <c r="C18287" s="577"/>
      <c r="R18287" s="577"/>
      <c r="S18287" s="577"/>
    </row>
    <row r="18288" spans="3:19">
      <c r="C18288" s="577"/>
      <c r="R18288" s="577"/>
      <c r="S18288" s="577"/>
    </row>
    <row r="18289" spans="3:19">
      <c r="C18289" s="577"/>
      <c r="R18289" s="577"/>
      <c r="S18289" s="577"/>
    </row>
    <row r="18290" spans="3:19">
      <c r="C18290" s="577"/>
      <c r="R18290" s="577"/>
      <c r="S18290" s="577"/>
    </row>
    <row r="18291" spans="3:19">
      <c r="C18291" s="577"/>
      <c r="R18291" s="577"/>
      <c r="S18291" s="577"/>
    </row>
    <row r="18292" spans="3:19">
      <c r="C18292" s="577"/>
      <c r="R18292" s="577"/>
      <c r="S18292" s="577"/>
    </row>
    <row r="18293" spans="3:19">
      <c r="C18293" s="577"/>
      <c r="R18293" s="577"/>
      <c r="S18293" s="577"/>
    </row>
    <row r="18294" spans="3:19">
      <c r="C18294" s="577"/>
      <c r="R18294" s="577"/>
      <c r="S18294" s="577"/>
    </row>
    <row r="18295" spans="3:19">
      <c r="C18295" s="577"/>
      <c r="R18295" s="577"/>
      <c r="S18295" s="577"/>
    </row>
    <row r="18296" spans="3:19">
      <c r="C18296" s="577"/>
      <c r="R18296" s="577"/>
      <c r="S18296" s="577"/>
    </row>
    <row r="18297" spans="3:19">
      <c r="C18297" s="577"/>
      <c r="R18297" s="577"/>
      <c r="S18297" s="577"/>
    </row>
    <row r="18298" spans="3:19">
      <c r="C18298" s="577"/>
      <c r="R18298" s="577"/>
      <c r="S18298" s="577"/>
    </row>
    <row r="18299" spans="3:19">
      <c r="C18299" s="577"/>
      <c r="R18299" s="577"/>
      <c r="S18299" s="577"/>
    </row>
    <row r="18300" spans="3:19">
      <c r="C18300" s="577"/>
      <c r="R18300" s="577"/>
      <c r="S18300" s="577"/>
    </row>
    <row r="18301" spans="3:19">
      <c r="C18301" s="577"/>
      <c r="R18301" s="577"/>
      <c r="S18301" s="577"/>
    </row>
    <row r="18302" spans="3:19">
      <c r="C18302" s="577"/>
      <c r="R18302" s="577"/>
      <c r="S18302" s="577"/>
    </row>
    <row r="18303" spans="3:19">
      <c r="C18303" s="577"/>
      <c r="R18303" s="577"/>
      <c r="S18303" s="577"/>
    </row>
    <row r="18304" spans="3:19">
      <c r="C18304" s="577"/>
      <c r="R18304" s="577"/>
      <c r="S18304" s="577"/>
    </row>
    <row r="18305" spans="3:19">
      <c r="C18305" s="577"/>
      <c r="R18305" s="577"/>
      <c r="S18305" s="577"/>
    </row>
    <row r="18306" spans="3:19">
      <c r="C18306" s="577"/>
      <c r="R18306" s="577"/>
      <c r="S18306" s="577"/>
    </row>
    <row r="18307" spans="3:19">
      <c r="C18307" s="577"/>
      <c r="R18307" s="577"/>
      <c r="S18307" s="577"/>
    </row>
    <row r="18308" spans="3:19">
      <c r="C18308" s="577"/>
      <c r="R18308" s="577"/>
      <c r="S18308" s="577"/>
    </row>
    <row r="18309" spans="3:19">
      <c r="C18309" s="577"/>
      <c r="R18309" s="577"/>
      <c r="S18309" s="577"/>
    </row>
    <row r="18310" spans="3:19">
      <c r="C18310" s="577"/>
      <c r="R18310" s="577"/>
      <c r="S18310" s="577"/>
    </row>
    <row r="18311" spans="3:19">
      <c r="C18311" s="577"/>
      <c r="R18311" s="577"/>
      <c r="S18311" s="577"/>
    </row>
    <row r="18312" spans="3:19">
      <c r="C18312" s="577"/>
      <c r="R18312" s="577"/>
      <c r="S18312" s="577"/>
    </row>
    <row r="18313" spans="3:19">
      <c r="C18313" s="577"/>
      <c r="R18313" s="577"/>
      <c r="S18313" s="577"/>
    </row>
    <row r="18314" spans="3:19">
      <c r="C18314" s="577"/>
      <c r="R18314" s="577"/>
      <c r="S18314" s="577"/>
    </row>
    <row r="18315" spans="3:19">
      <c r="C18315" s="577"/>
      <c r="R18315" s="577"/>
      <c r="S18315" s="577"/>
    </row>
    <row r="18316" spans="3:19">
      <c r="C18316" s="577"/>
      <c r="R18316" s="577"/>
      <c r="S18316" s="577"/>
    </row>
    <row r="18317" spans="3:19">
      <c r="C18317" s="577"/>
      <c r="R18317" s="577"/>
      <c r="S18317" s="577"/>
    </row>
    <row r="18318" spans="3:19">
      <c r="C18318" s="577"/>
      <c r="R18318" s="577"/>
      <c r="S18318" s="577"/>
    </row>
    <row r="18319" spans="3:19">
      <c r="C18319" s="577"/>
      <c r="R18319" s="577"/>
      <c r="S18319" s="577"/>
    </row>
    <row r="18320" spans="3:19">
      <c r="C18320" s="577"/>
      <c r="R18320" s="577"/>
      <c r="S18320" s="577"/>
    </row>
    <row r="18321" spans="3:19">
      <c r="C18321" s="577"/>
      <c r="R18321" s="577"/>
      <c r="S18321" s="577"/>
    </row>
    <row r="18322" spans="3:19">
      <c r="C18322" s="577"/>
      <c r="R18322" s="577"/>
      <c r="S18322" s="577"/>
    </row>
    <row r="18323" spans="3:19">
      <c r="C18323" s="577"/>
      <c r="R18323" s="577"/>
      <c r="S18323" s="577"/>
    </row>
    <row r="18324" spans="3:19">
      <c r="C18324" s="577"/>
      <c r="R18324" s="577"/>
      <c r="S18324" s="577"/>
    </row>
    <row r="18325" spans="3:19">
      <c r="C18325" s="577"/>
      <c r="R18325" s="577"/>
      <c r="S18325" s="577"/>
    </row>
    <row r="18326" spans="3:19">
      <c r="C18326" s="577"/>
      <c r="R18326" s="577"/>
      <c r="S18326" s="577"/>
    </row>
    <row r="18327" spans="3:19">
      <c r="C18327" s="577"/>
      <c r="R18327" s="577"/>
      <c r="S18327" s="577"/>
    </row>
    <row r="18328" spans="3:19">
      <c r="C18328" s="577"/>
      <c r="R18328" s="577"/>
      <c r="S18328" s="577"/>
    </row>
    <row r="18329" spans="3:19">
      <c r="C18329" s="577"/>
      <c r="R18329" s="577"/>
      <c r="S18329" s="577"/>
    </row>
    <row r="18330" spans="3:19">
      <c r="C18330" s="577"/>
      <c r="R18330" s="577"/>
      <c r="S18330" s="577"/>
    </row>
    <row r="18331" spans="3:19">
      <c r="C18331" s="577"/>
      <c r="R18331" s="577"/>
      <c r="S18331" s="577"/>
    </row>
    <row r="18332" spans="3:19">
      <c r="C18332" s="577"/>
      <c r="R18332" s="577"/>
      <c r="S18332" s="577"/>
    </row>
    <row r="18333" spans="3:19">
      <c r="C18333" s="577"/>
      <c r="R18333" s="577"/>
      <c r="S18333" s="577"/>
    </row>
    <row r="18334" spans="3:19">
      <c r="C18334" s="577"/>
      <c r="R18334" s="577"/>
      <c r="S18334" s="577"/>
    </row>
    <row r="18335" spans="3:19">
      <c r="C18335" s="577"/>
      <c r="R18335" s="577"/>
      <c r="S18335" s="577"/>
    </row>
    <row r="18336" spans="3:19">
      <c r="C18336" s="577"/>
      <c r="R18336" s="577"/>
      <c r="S18336" s="577"/>
    </row>
    <row r="18337" spans="3:19">
      <c r="C18337" s="577"/>
      <c r="R18337" s="577"/>
      <c r="S18337" s="577"/>
    </row>
    <row r="18338" spans="3:19">
      <c r="C18338" s="577"/>
      <c r="R18338" s="577"/>
      <c r="S18338" s="577"/>
    </row>
    <row r="18339" spans="3:19">
      <c r="C18339" s="577"/>
      <c r="R18339" s="577"/>
      <c r="S18339" s="577"/>
    </row>
    <row r="18340" spans="3:19">
      <c r="C18340" s="577"/>
      <c r="R18340" s="577"/>
      <c r="S18340" s="577"/>
    </row>
    <row r="18341" spans="3:19">
      <c r="C18341" s="577"/>
      <c r="R18341" s="577"/>
      <c r="S18341" s="577"/>
    </row>
    <row r="18342" spans="3:19">
      <c r="C18342" s="577"/>
      <c r="R18342" s="577"/>
      <c r="S18342" s="577"/>
    </row>
    <row r="18343" spans="3:19">
      <c r="C18343" s="577"/>
      <c r="R18343" s="577"/>
      <c r="S18343" s="577"/>
    </row>
    <row r="18344" spans="3:19">
      <c r="C18344" s="577"/>
      <c r="R18344" s="577"/>
      <c r="S18344" s="577"/>
    </row>
    <row r="18345" spans="3:19">
      <c r="C18345" s="577"/>
      <c r="R18345" s="577"/>
      <c r="S18345" s="577"/>
    </row>
    <row r="18346" spans="3:19">
      <c r="C18346" s="577"/>
      <c r="R18346" s="577"/>
      <c r="S18346" s="577"/>
    </row>
    <row r="18347" spans="3:19">
      <c r="C18347" s="577"/>
      <c r="R18347" s="577"/>
      <c r="S18347" s="577"/>
    </row>
    <row r="18348" spans="3:19">
      <c r="C18348" s="577"/>
      <c r="R18348" s="577"/>
      <c r="S18348" s="577"/>
    </row>
    <row r="18349" spans="3:19">
      <c r="C18349" s="577"/>
      <c r="R18349" s="577"/>
      <c r="S18349" s="577"/>
    </row>
    <row r="18350" spans="3:19">
      <c r="C18350" s="577"/>
      <c r="R18350" s="577"/>
      <c r="S18350" s="577"/>
    </row>
    <row r="18351" spans="3:19">
      <c r="C18351" s="577"/>
      <c r="R18351" s="577"/>
      <c r="S18351" s="577"/>
    </row>
    <row r="18352" spans="3:19">
      <c r="C18352" s="577"/>
      <c r="R18352" s="577"/>
      <c r="S18352" s="577"/>
    </row>
    <row r="18353" spans="3:19">
      <c r="C18353" s="577"/>
      <c r="R18353" s="577"/>
      <c r="S18353" s="577"/>
    </row>
    <row r="18354" spans="3:19">
      <c r="C18354" s="577"/>
      <c r="R18354" s="577"/>
      <c r="S18354" s="577"/>
    </row>
    <row r="18355" spans="3:19">
      <c r="C18355" s="577"/>
      <c r="R18355" s="577"/>
      <c r="S18355" s="577"/>
    </row>
    <row r="18356" spans="3:19">
      <c r="C18356" s="577"/>
      <c r="R18356" s="577"/>
      <c r="S18356" s="577"/>
    </row>
    <row r="18357" spans="3:19">
      <c r="C18357" s="577"/>
      <c r="R18357" s="577"/>
      <c r="S18357" s="577"/>
    </row>
    <row r="18358" spans="3:19">
      <c r="C18358" s="577"/>
      <c r="R18358" s="577"/>
      <c r="S18358" s="577"/>
    </row>
    <row r="18359" spans="3:19">
      <c r="C18359" s="577"/>
      <c r="R18359" s="577"/>
      <c r="S18359" s="577"/>
    </row>
    <row r="18360" spans="3:19">
      <c r="C18360" s="577"/>
      <c r="R18360" s="577"/>
      <c r="S18360" s="577"/>
    </row>
    <row r="18361" spans="3:19">
      <c r="C18361" s="577"/>
      <c r="R18361" s="577"/>
      <c r="S18361" s="577"/>
    </row>
    <row r="18362" spans="3:19">
      <c r="C18362" s="577"/>
      <c r="R18362" s="577"/>
      <c r="S18362" s="577"/>
    </row>
    <row r="18363" spans="3:19">
      <c r="C18363" s="577"/>
      <c r="R18363" s="577"/>
      <c r="S18363" s="577"/>
    </row>
    <row r="18364" spans="3:19">
      <c r="C18364" s="577"/>
      <c r="R18364" s="577"/>
      <c r="S18364" s="577"/>
    </row>
    <row r="18365" spans="3:19">
      <c r="C18365" s="577"/>
      <c r="R18365" s="577"/>
      <c r="S18365" s="577"/>
    </row>
    <row r="18366" spans="3:19">
      <c r="C18366" s="577"/>
      <c r="R18366" s="577"/>
      <c r="S18366" s="577"/>
    </row>
    <row r="18367" spans="3:19">
      <c r="C18367" s="577"/>
      <c r="R18367" s="577"/>
      <c r="S18367" s="577"/>
    </row>
    <row r="18368" spans="3:19">
      <c r="C18368" s="577"/>
      <c r="R18368" s="577"/>
      <c r="S18368" s="577"/>
    </row>
    <row r="18369" spans="3:19">
      <c r="C18369" s="577"/>
      <c r="R18369" s="577"/>
      <c r="S18369" s="577"/>
    </row>
    <row r="18370" spans="3:19">
      <c r="C18370" s="577"/>
      <c r="R18370" s="577"/>
      <c r="S18370" s="577"/>
    </row>
    <row r="18371" spans="3:19">
      <c r="C18371" s="577"/>
      <c r="R18371" s="577"/>
      <c r="S18371" s="577"/>
    </row>
    <row r="18372" spans="3:19">
      <c r="C18372" s="577"/>
      <c r="R18372" s="577"/>
      <c r="S18372" s="577"/>
    </row>
    <row r="18373" spans="3:19">
      <c r="C18373" s="577"/>
      <c r="R18373" s="577"/>
      <c r="S18373" s="577"/>
    </row>
    <row r="18374" spans="3:19">
      <c r="C18374" s="577"/>
      <c r="R18374" s="577"/>
      <c r="S18374" s="577"/>
    </row>
    <row r="18375" spans="3:19">
      <c r="C18375" s="577"/>
      <c r="R18375" s="577"/>
      <c r="S18375" s="577"/>
    </row>
    <row r="18376" spans="3:19">
      <c r="C18376" s="577"/>
      <c r="R18376" s="577"/>
      <c r="S18376" s="577"/>
    </row>
    <row r="18377" spans="3:19">
      <c r="C18377" s="577"/>
      <c r="R18377" s="577"/>
      <c r="S18377" s="577"/>
    </row>
    <row r="18378" spans="3:19">
      <c r="C18378" s="577"/>
      <c r="R18378" s="577"/>
      <c r="S18378" s="577"/>
    </row>
    <row r="18379" spans="3:19">
      <c r="C18379" s="577"/>
      <c r="R18379" s="577"/>
      <c r="S18379" s="577"/>
    </row>
    <row r="18380" spans="3:19">
      <c r="C18380" s="577"/>
      <c r="R18380" s="577"/>
      <c r="S18380" s="577"/>
    </row>
    <row r="18381" spans="3:19">
      <c r="C18381" s="577"/>
      <c r="R18381" s="577"/>
      <c r="S18381" s="577"/>
    </row>
    <row r="18382" spans="3:19">
      <c r="C18382" s="577"/>
      <c r="R18382" s="577"/>
      <c r="S18382" s="577"/>
    </row>
    <row r="18383" spans="3:19">
      <c r="C18383" s="577"/>
      <c r="R18383" s="577"/>
      <c r="S18383" s="577"/>
    </row>
    <row r="18384" spans="3:19">
      <c r="C18384" s="577"/>
      <c r="R18384" s="577"/>
      <c r="S18384" s="577"/>
    </row>
    <row r="18385" spans="3:19">
      <c r="C18385" s="577"/>
      <c r="R18385" s="577"/>
      <c r="S18385" s="577"/>
    </row>
    <row r="18386" spans="3:19">
      <c r="C18386" s="577"/>
      <c r="R18386" s="577"/>
      <c r="S18386" s="577"/>
    </row>
    <row r="18387" spans="3:19">
      <c r="C18387" s="577"/>
      <c r="R18387" s="577"/>
      <c r="S18387" s="577"/>
    </row>
    <row r="18388" spans="3:19">
      <c r="C18388" s="577"/>
      <c r="R18388" s="577"/>
      <c r="S18388" s="577"/>
    </row>
    <row r="18389" spans="3:19">
      <c r="C18389" s="577"/>
      <c r="R18389" s="577"/>
      <c r="S18389" s="577"/>
    </row>
    <row r="18390" spans="3:19">
      <c r="C18390" s="577"/>
      <c r="R18390" s="577"/>
      <c r="S18390" s="577"/>
    </row>
    <row r="18391" spans="3:19">
      <c r="C18391" s="577"/>
      <c r="R18391" s="577"/>
      <c r="S18391" s="577"/>
    </row>
    <row r="18392" spans="3:19">
      <c r="C18392" s="577"/>
      <c r="R18392" s="577"/>
      <c r="S18392" s="577"/>
    </row>
    <row r="18393" spans="3:19">
      <c r="C18393" s="577"/>
      <c r="R18393" s="577"/>
      <c r="S18393" s="577"/>
    </row>
    <row r="18394" spans="3:19">
      <c r="C18394" s="577"/>
      <c r="R18394" s="577"/>
      <c r="S18394" s="577"/>
    </row>
    <row r="18395" spans="3:19">
      <c r="C18395" s="577"/>
      <c r="R18395" s="577"/>
      <c r="S18395" s="577"/>
    </row>
    <row r="18396" spans="3:19">
      <c r="C18396" s="577"/>
      <c r="R18396" s="577"/>
      <c r="S18396" s="577"/>
    </row>
    <row r="18397" spans="3:19">
      <c r="C18397" s="577"/>
      <c r="R18397" s="577"/>
      <c r="S18397" s="577"/>
    </row>
    <row r="18398" spans="3:19">
      <c r="C18398" s="577"/>
      <c r="R18398" s="577"/>
      <c r="S18398" s="577"/>
    </row>
    <row r="18399" spans="3:19">
      <c r="C18399" s="577"/>
      <c r="R18399" s="577"/>
      <c r="S18399" s="577"/>
    </row>
    <row r="18400" spans="3:19">
      <c r="C18400" s="577"/>
      <c r="R18400" s="577"/>
      <c r="S18400" s="577"/>
    </row>
    <row r="18401" spans="3:19">
      <c r="C18401" s="577"/>
      <c r="R18401" s="577"/>
      <c r="S18401" s="577"/>
    </row>
    <row r="18402" spans="3:19">
      <c r="C18402" s="577"/>
      <c r="R18402" s="577"/>
      <c r="S18402" s="577"/>
    </row>
    <row r="18403" spans="3:19">
      <c r="C18403" s="577"/>
      <c r="R18403" s="577"/>
      <c r="S18403" s="577"/>
    </row>
    <row r="18404" spans="3:19">
      <c r="C18404" s="577"/>
      <c r="R18404" s="577"/>
      <c r="S18404" s="577"/>
    </row>
    <row r="18405" spans="3:19">
      <c r="C18405" s="577"/>
      <c r="R18405" s="577"/>
      <c r="S18405" s="577"/>
    </row>
    <row r="18406" spans="3:19">
      <c r="C18406" s="577"/>
      <c r="R18406" s="577"/>
      <c r="S18406" s="577"/>
    </row>
    <row r="18407" spans="3:19">
      <c r="C18407" s="577"/>
      <c r="R18407" s="577"/>
      <c r="S18407" s="577"/>
    </row>
    <row r="18408" spans="3:19">
      <c r="C18408" s="577"/>
      <c r="R18408" s="577"/>
      <c r="S18408" s="577"/>
    </row>
    <row r="18409" spans="3:19">
      <c r="C18409" s="577"/>
      <c r="R18409" s="577"/>
      <c r="S18409" s="577"/>
    </row>
    <row r="18410" spans="3:19">
      <c r="C18410" s="577"/>
      <c r="R18410" s="577"/>
      <c r="S18410" s="577"/>
    </row>
    <row r="18411" spans="3:19">
      <c r="C18411" s="577"/>
      <c r="R18411" s="577"/>
      <c r="S18411" s="577"/>
    </row>
    <row r="18412" spans="3:19">
      <c r="C18412" s="577"/>
      <c r="R18412" s="577"/>
      <c r="S18412" s="577"/>
    </row>
    <row r="18413" spans="3:19">
      <c r="C18413" s="577"/>
      <c r="R18413" s="577"/>
      <c r="S18413" s="577"/>
    </row>
    <row r="18414" spans="3:19">
      <c r="C18414" s="577"/>
      <c r="R18414" s="577"/>
      <c r="S18414" s="577"/>
    </row>
    <row r="18415" spans="3:19">
      <c r="C18415" s="577"/>
      <c r="R18415" s="577"/>
      <c r="S18415" s="577"/>
    </row>
    <row r="18416" spans="3:19">
      <c r="C18416" s="577"/>
      <c r="R18416" s="577"/>
      <c r="S18416" s="577"/>
    </row>
    <row r="18417" spans="3:19">
      <c r="C18417" s="577"/>
      <c r="R18417" s="577"/>
      <c r="S18417" s="577"/>
    </row>
    <row r="18418" spans="3:19">
      <c r="C18418" s="577"/>
      <c r="R18418" s="577"/>
      <c r="S18418" s="577"/>
    </row>
    <row r="18419" spans="3:19">
      <c r="C18419" s="577"/>
      <c r="R18419" s="577"/>
      <c r="S18419" s="577"/>
    </row>
    <row r="18420" spans="3:19">
      <c r="C18420" s="577"/>
      <c r="R18420" s="577"/>
      <c r="S18420" s="577"/>
    </row>
    <row r="18421" spans="3:19">
      <c r="C18421" s="577"/>
      <c r="R18421" s="577"/>
      <c r="S18421" s="577"/>
    </row>
    <row r="18422" spans="3:19">
      <c r="C18422" s="577"/>
      <c r="R18422" s="577"/>
      <c r="S18422" s="577"/>
    </row>
    <row r="18423" spans="3:19">
      <c r="C18423" s="577"/>
      <c r="R18423" s="577"/>
      <c r="S18423" s="577"/>
    </row>
    <row r="18424" spans="3:19">
      <c r="C18424" s="577"/>
      <c r="R18424" s="577"/>
      <c r="S18424" s="577"/>
    </row>
    <row r="18425" spans="3:19">
      <c r="C18425" s="577"/>
      <c r="R18425" s="577"/>
      <c r="S18425" s="577"/>
    </row>
    <row r="18426" spans="3:19">
      <c r="C18426" s="577"/>
      <c r="R18426" s="577"/>
      <c r="S18426" s="577"/>
    </row>
    <row r="18427" spans="3:19">
      <c r="C18427" s="577"/>
      <c r="R18427" s="577"/>
      <c r="S18427" s="577"/>
    </row>
    <row r="18428" spans="3:19">
      <c r="C18428" s="577"/>
      <c r="R18428" s="577"/>
      <c r="S18428" s="577"/>
    </row>
    <row r="18429" spans="3:19">
      <c r="C18429" s="577"/>
      <c r="R18429" s="577"/>
      <c r="S18429" s="577"/>
    </row>
    <row r="18430" spans="3:19">
      <c r="C18430" s="577"/>
      <c r="R18430" s="577"/>
      <c r="S18430" s="577"/>
    </row>
    <row r="18431" spans="3:19">
      <c r="C18431" s="577"/>
      <c r="R18431" s="577"/>
      <c r="S18431" s="577"/>
    </row>
    <row r="18432" spans="3:19">
      <c r="C18432" s="577"/>
      <c r="R18432" s="577"/>
      <c r="S18432" s="577"/>
    </row>
    <row r="18433" spans="3:19">
      <c r="C18433" s="577"/>
      <c r="R18433" s="577"/>
      <c r="S18433" s="577"/>
    </row>
    <row r="18434" spans="3:19">
      <c r="C18434" s="577"/>
      <c r="R18434" s="577"/>
      <c r="S18434" s="577"/>
    </row>
    <row r="18435" spans="3:19">
      <c r="C18435" s="577"/>
      <c r="R18435" s="577"/>
      <c r="S18435" s="577"/>
    </row>
    <row r="18436" spans="3:19">
      <c r="C18436" s="577"/>
      <c r="R18436" s="577"/>
      <c r="S18436" s="577"/>
    </row>
    <row r="18437" spans="3:19">
      <c r="C18437" s="577"/>
      <c r="R18437" s="577"/>
      <c r="S18437" s="577"/>
    </row>
    <row r="18438" spans="3:19">
      <c r="C18438" s="577"/>
      <c r="R18438" s="577"/>
      <c r="S18438" s="577"/>
    </row>
    <row r="18439" spans="3:19">
      <c r="C18439" s="577"/>
      <c r="R18439" s="577"/>
      <c r="S18439" s="577"/>
    </row>
    <row r="18440" spans="3:19">
      <c r="C18440" s="577"/>
      <c r="R18440" s="577"/>
      <c r="S18440" s="577"/>
    </row>
    <row r="18441" spans="3:19">
      <c r="C18441" s="577"/>
      <c r="R18441" s="577"/>
      <c r="S18441" s="577"/>
    </row>
    <row r="18442" spans="3:19">
      <c r="C18442" s="577"/>
      <c r="R18442" s="577"/>
      <c r="S18442" s="577"/>
    </row>
    <row r="18443" spans="3:19">
      <c r="C18443" s="577"/>
      <c r="R18443" s="577"/>
      <c r="S18443" s="577"/>
    </row>
    <row r="18444" spans="3:19">
      <c r="C18444" s="577"/>
      <c r="R18444" s="577"/>
      <c r="S18444" s="577"/>
    </row>
    <row r="18445" spans="3:19">
      <c r="C18445" s="577"/>
      <c r="R18445" s="577"/>
      <c r="S18445" s="577"/>
    </row>
    <row r="18446" spans="3:19">
      <c r="C18446" s="577"/>
      <c r="R18446" s="577"/>
      <c r="S18446" s="577"/>
    </row>
    <row r="18447" spans="3:19">
      <c r="C18447" s="577"/>
      <c r="R18447" s="577"/>
      <c r="S18447" s="577"/>
    </row>
    <row r="18448" spans="3:19">
      <c r="C18448" s="577"/>
      <c r="R18448" s="577"/>
      <c r="S18448" s="577"/>
    </row>
    <row r="18449" spans="3:19">
      <c r="C18449" s="577"/>
      <c r="R18449" s="577"/>
      <c r="S18449" s="577"/>
    </row>
    <row r="18450" spans="3:19">
      <c r="C18450" s="577"/>
      <c r="R18450" s="577"/>
      <c r="S18450" s="577"/>
    </row>
    <row r="18451" spans="3:19">
      <c r="C18451" s="577"/>
      <c r="R18451" s="577"/>
      <c r="S18451" s="577"/>
    </row>
    <row r="18452" spans="3:19">
      <c r="C18452" s="577"/>
      <c r="R18452" s="577"/>
      <c r="S18452" s="577"/>
    </row>
    <row r="18453" spans="3:19">
      <c r="C18453" s="577"/>
      <c r="R18453" s="577"/>
      <c r="S18453" s="577"/>
    </row>
    <row r="18454" spans="3:19">
      <c r="C18454" s="577"/>
      <c r="R18454" s="577"/>
      <c r="S18454" s="577"/>
    </row>
    <row r="18455" spans="3:19">
      <c r="C18455" s="577"/>
      <c r="R18455" s="577"/>
      <c r="S18455" s="577"/>
    </row>
    <row r="18456" spans="3:19">
      <c r="C18456" s="577"/>
      <c r="R18456" s="577"/>
      <c r="S18456" s="577"/>
    </row>
    <row r="18457" spans="3:19">
      <c r="C18457" s="577"/>
      <c r="R18457" s="577"/>
      <c r="S18457" s="577"/>
    </row>
    <row r="18458" spans="3:19">
      <c r="C18458" s="577"/>
      <c r="R18458" s="577"/>
      <c r="S18458" s="577"/>
    </row>
    <row r="18459" spans="3:19">
      <c r="C18459" s="577"/>
      <c r="R18459" s="577"/>
      <c r="S18459" s="577"/>
    </row>
    <row r="18460" spans="3:19">
      <c r="C18460" s="577"/>
      <c r="R18460" s="577"/>
      <c r="S18460" s="577"/>
    </row>
    <row r="18461" spans="3:19">
      <c r="C18461" s="577"/>
      <c r="R18461" s="577"/>
      <c r="S18461" s="577"/>
    </row>
    <row r="18462" spans="3:19">
      <c r="C18462" s="577"/>
      <c r="R18462" s="577"/>
      <c r="S18462" s="577"/>
    </row>
    <row r="18463" spans="3:19">
      <c r="C18463" s="577"/>
      <c r="R18463" s="577"/>
      <c r="S18463" s="577"/>
    </row>
    <row r="18464" spans="3:19">
      <c r="C18464" s="577"/>
      <c r="R18464" s="577"/>
      <c r="S18464" s="577"/>
    </row>
    <row r="18465" spans="3:19">
      <c r="C18465" s="577"/>
      <c r="R18465" s="577"/>
      <c r="S18465" s="577"/>
    </row>
    <row r="18466" spans="3:19">
      <c r="C18466" s="577"/>
      <c r="R18466" s="577"/>
      <c r="S18466" s="577"/>
    </row>
    <row r="18467" spans="3:19">
      <c r="C18467" s="577"/>
      <c r="R18467" s="577"/>
      <c r="S18467" s="577"/>
    </row>
    <row r="18468" spans="3:19">
      <c r="C18468" s="577"/>
      <c r="R18468" s="577"/>
      <c r="S18468" s="577"/>
    </row>
    <row r="18469" spans="3:19">
      <c r="C18469" s="577"/>
      <c r="R18469" s="577"/>
      <c r="S18469" s="577"/>
    </row>
    <row r="18470" spans="3:19">
      <c r="C18470" s="577"/>
      <c r="R18470" s="577"/>
      <c r="S18470" s="577"/>
    </row>
    <row r="18471" spans="3:19">
      <c r="C18471" s="577"/>
      <c r="R18471" s="577"/>
      <c r="S18471" s="577"/>
    </row>
    <row r="18472" spans="3:19">
      <c r="C18472" s="577"/>
      <c r="R18472" s="577"/>
      <c r="S18472" s="577"/>
    </row>
    <row r="18473" spans="3:19">
      <c r="C18473" s="577"/>
      <c r="R18473" s="577"/>
      <c r="S18473" s="577"/>
    </row>
    <row r="18474" spans="3:19">
      <c r="C18474" s="577"/>
      <c r="R18474" s="577"/>
      <c r="S18474" s="577"/>
    </row>
    <row r="18475" spans="3:19">
      <c r="C18475" s="577"/>
      <c r="R18475" s="577"/>
      <c r="S18475" s="577"/>
    </row>
    <row r="18476" spans="3:19">
      <c r="C18476" s="577"/>
      <c r="R18476" s="577"/>
      <c r="S18476" s="577"/>
    </row>
    <row r="18477" spans="3:19">
      <c r="C18477" s="577"/>
      <c r="R18477" s="577"/>
      <c r="S18477" s="577"/>
    </row>
    <row r="18478" spans="3:19">
      <c r="C18478" s="577"/>
      <c r="R18478" s="577"/>
      <c r="S18478" s="577"/>
    </row>
    <row r="18479" spans="3:19">
      <c r="C18479" s="577"/>
      <c r="R18479" s="577"/>
      <c r="S18479" s="577"/>
    </row>
    <row r="18480" spans="3:19">
      <c r="C18480" s="577"/>
      <c r="R18480" s="577"/>
      <c r="S18480" s="577"/>
    </row>
    <row r="18481" spans="3:19">
      <c r="C18481" s="577"/>
      <c r="R18481" s="577"/>
      <c r="S18481" s="577"/>
    </row>
    <row r="18482" spans="3:19">
      <c r="C18482" s="577"/>
      <c r="R18482" s="577"/>
      <c r="S18482" s="577"/>
    </row>
    <row r="18483" spans="3:19">
      <c r="C18483" s="577"/>
      <c r="R18483" s="577"/>
      <c r="S18483" s="577"/>
    </row>
    <row r="18484" spans="3:19">
      <c r="C18484" s="577"/>
      <c r="R18484" s="577"/>
      <c r="S18484" s="577"/>
    </row>
    <row r="18485" spans="3:19">
      <c r="C18485" s="577"/>
      <c r="R18485" s="577"/>
      <c r="S18485" s="577"/>
    </row>
    <row r="18486" spans="3:19">
      <c r="C18486" s="577"/>
      <c r="R18486" s="577"/>
      <c r="S18486" s="577"/>
    </row>
    <row r="18487" spans="3:19">
      <c r="C18487" s="577"/>
      <c r="R18487" s="577"/>
      <c r="S18487" s="577"/>
    </row>
    <row r="18488" spans="3:19">
      <c r="C18488" s="577"/>
      <c r="R18488" s="577"/>
      <c r="S18488" s="577"/>
    </row>
    <row r="18489" spans="3:19">
      <c r="C18489" s="577"/>
      <c r="R18489" s="577"/>
      <c r="S18489" s="577"/>
    </row>
    <row r="18490" spans="3:19">
      <c r="C18490" s="577"/>
      <c r="R18490" s="577"/>
      <c r="S18490" s="577"/>
    </row>
    <row r="18491" spans="3:19">
      <c r="C18491" s="577"/>
      <c r="R18491" s="577"/>
      <c r="S18491" s="577"/>
    </row>
    <row r="18492" spans="3:19">
      <c r="C18492" s="577"/>
      <c r="R18492" s="577"/>
      <c r="S18492" s="577"/>
    </row>
    <row r="18493" spans="3:19">
      <c r="C18493" s="577"/>
      <c r="R18493" s="577"/>
      <c r="S18493" s="577"/>
    </row>
    <row r="18494" spans="3:19">
      <c r="C18494" s="577"/>
      <c r="R18494" s="577"/>
      <c r="S18494" s="577"/>
    </row>
    <row r="18495" spans="3:19">
      <c r="C18495" s="577"/>
      <c r="R18495" s="577"/>
      <c r="S18495" s="577"/>
    </row>
    <row r="18496" spans="3:19">
      <c r="C18496" s="577"/>
      <c r="R18496" s="577"/>
      <c r="S18496" s="577"/>
    </row>
    <row r="18497" spans="3:19">
      <c r="C18497" s="577"/>
      <c r="R18497" s="577"/>
      <c r="S18497" s="577"/>
    </row>
    <row r="18498" spans="3:19">
      <c r="C18498" s="577"/>
      <c r="R18498" s="577"/>
      <c r="S18498" s="577"/>
    </row>
    <row r="18499" spans="3:19">
      <c r="C18499" s="577"/>
      <c r="R18499" s="577"/>
      <c r="S18499" s="577"/>
    </row>
    <row r="18500" spans="3:19">
      <c r="C18500" s="577"/>
      <c r="R18500" s="577"/>
      <c r="S18500" s="577"/>
    </row>
    <row r="18501" spans="3:19">
      <c r="C18501" s="577"/>
      <c r="R18501" s="577"/>
      <c r="S18501" s="577"/>
    </row>
    <row r="18502" spans="3:19">
      <c r="C18502" s="577"/>
      <c r="R18502" s="577"/>
      <c r="S18502" s="577"/>
    </row>
    <row r="18503" spans="3:19">
      <c r="C18503" s="577"/>
      <c r="R18503" s="577"/>
      <c r="S18503" s="577"/>
    </row>
    <row r="18504" spans="3:19">
      <c r="C18504" s="577"/>
      <c r="R18504" s="577"/>
      <c r="S18504" s="577"/>
    </row>
    <row r="18505" spans="3:19">
      <c r="C18505" s="577"/>
      <c r="R18505" s="577"/>
      <c r="S18505" s="577"/>
    </row>
    <row r="18506" spans="3:19">
      <c r="C18506" s="577"/>
      <c r="R18506" s="577"/>
      <c r="S18506" s="577"/>
    </row>
    <row r="18507" spans="3:19">
      <c r="C18507" s="577"/>
      <c r="R18507" s="577"/>
      <c r="S18507" s="577"/>
    </row>
    <row r="18508" spans="3:19">
      <c r="C18508" s="577"/>
      <c r="R18508" s="577"/>
      <c r="S18508" s="577"/>
    </row>
    <row r="18509" spans="3:19">
      <c r="C18509" s="577"/>
      <c r="R18509" s="577"/>
      <c r="S18509" s="577"/>
    </row>
    <row r="18510" spans="3:19">
      <c r="C18510" s="577"/>
      <c r="R18510" s="577"/>
      <c r="S18510" s="577"/>
    </row>
    <row r="18511" spans="3:19">
      <c r="C18511" s="577"/>
      <c r="R18511" s="577"/>
      <c r="S18511" s="577"/>
    </row>
    <row r="18512" spans="3:19">
      <c r="C18512" s="577"/>
      <c r="R18512" s="577"/>
      <c r="S18512" s="577"/>
    </row>
    <row r="18513" spans="3:19">
      <c r="C18513" s="577"/>
      <c r="R18513" s="577"/>
      <c r="S18513" s="577"/>
    </row>
    <row r="18514" spans="3:19">
      <c r="C18514" s="577"/>
      <c r="R18514" s="577"/>
      <c r="S18514" s="577"/>
    </row>
    <row r="18515" spans="3:19">
      <c r="C18515" s="577"/>
      <c r="R18515" s="577"/>
      <c r="S18515" s="577"/>
    </row>
    <row r="18516" spans="3:19">
      <c r="C18516" s="577"/>
      <c r="R18516" s="577"/>
      <c r="S18516" s="577"/>
    </row>
    <row r="18517" spans="3:19">
      <c r="C18517" s="577"/>
      <c r="R18517" s="577"/>
      <c r="S18517" s="577"/>
    </row>
    <row r="18518" spans="3:19">
      <c r="C18518" s="577"/>
      <c r="R18518" s="577"/>
      <c r="S18518" s="577"/>
    </row>
    <row r="18519" spans="3:19">
      <c r="C18519" s="577"/>
      <c r="R18519" s="577"/>
      <c r="S18519" s="577"/>
    </row>
    <row r="18520" spans="3:19">
      <c r="C18520" s="577"/>
      <c r="R18520" s="577"/>
      <c r="S18520" s="577"/>
    </row>
    <row r="18521" spans="3:19">
      <c r="C18521" s="577"/>
      <c r="R18521" s="577"/>
      <c r="S18521" s="577"/>
    </row>
    <row r="18522" spans="3:19">
      <c r="C18522" s="577"/>
      <c r="R18522" s="577"/>
      <c r="S18522" s="577"/>
    </row>
    <row r="18523" spans="3:19">
      <c r="C18523" s="577"/>
      <c r="R18523" s="577"/>
      <c r="S18523" s="577"/>
    </row>
    <row r="18524" spans="3:19">
      <c r="C18524" s="577"/>
      <c r="R18524" s="577"/>
      <c r="S18524" s="577"/>
    </row>
    <row r="18525" spans="3:19">
      <c r="C18525" s="577"/>
      <c r="R18525" s="577"/>
      <c r="S18525" s="577"/>
    </row>
    <row r="18526" spans="3:19">
      <c r="C18526" s="577"/>
      <c r="R18526" s="577"/>
      <c r="S18526" s="577"/>
    </row>
    <row r="18527" spans="3:19">
      <c r="C18527" s="577"/>
      <c r="R18527" s="577"/>
      <c r="S18527" s="577"/>
    </row>
    <row r="18528" spans="3:19">
      <c r="C18528" s="577"/>
      <c r="R18528" s="577"/>
      <c r="S18528" s="577"/>
    </row>
    <row r="18529" spans="3:19">
      <c r="C18529" s="577"/>
      <c r="R18529" s="577"/>
      <c r="S18529" s="577"/>
    </row>
    <row r="18530" spans="3:19">
      <c r="C18530" s="577"/>
      <c r="R18530" s="577"/>
      <c r="S18530" s="577"/>
    </row>
    <row r="18531" spans="3:19">
      <c r="C18531" s="577"/>
      <c r="R18531" s="577"/>
      <c r="S18531" s="577"/>
    </row>
    <row r="18532" spans="3:19">
      <c r="C18532" s="577"/>
      <c r="R18532" s="577"/>
      <c r="S18532" s="577"/>
    </row>
    <row r="18533" spans="3:19">
      <c r="C18533" s="577"/>
      <c r="R18533" s="577"/>
      <c r="S18533" s="577"/>
    </row>
    <row r="18534" spans="3:19">
      <c r="C18534" s="577"/>
      <c r="R18534" s="577"/>
      <c r="S18534" s="577"/>
    </row>
    <row r="18535" spans="3:19">
      <c r="C18535" s="577"/>
      <c r="R18535" s="577"/>
      <c r="S18535" s="577"/>
    </row>
    <row r="18536" spans="3:19">
      <c r="C18536" s="577"/>
      <c r="R18536" s="577"/>
      <c r="S18536" s="577"/>
    </row>
    <row r="18537" spans="3:19">
      <c r="C18537" s="577"/>
      <c r="R18537" s="577"/>
      <c r="S18537" s="577"/>
    </row>
    <row r="18538" spans="3:19">
      <c r="C18538" s="577"/>
      <c r="R18538" s="577"/>
      <c r="S18538" s="577"/>
    </row>
    <row r="18539" spans="3:19">
      <c r="C18539" s="577"/>
      <c r="R18539" s="577"/>
      <c r="S18539" s="577"/>
    </row>
    <row r="18540" spans="3:19">
      <c r="C18540" s="577"/>
      <c r="R18540" s="577"/>
      <c r="S18540" s="577"/>
    </row>
    <row r="18541" spans="3:19">
      <c r="C18541" s="577"/>
      <c r="R18541" s="577"/>
      <c r="S18541" s="577"/>
    </row>
    <row r="18542" spans="3:19">
      <c r="C18542" s="577"/>
      <c r="R18542" s="577"/>
      <c r="S18542" s="577"/>
    </row>
    <row r="18543" spans="3:19">
      <c r="C18543" s="577"/>
      <c r="R18543" s="577"/>
      <c r="S18543" s="577"/>
    </row>
    <row r="18544" spans="3:19">
      <c r="C18544" s="577"/>
      <c r="R18544" s="577"/>
      <c r="S18544" s="577"/>
    </row>
    <row r="18545" spans="3:19">
      <c r="C18545" s="577"/>
      <c r="R18545" s="577"/>
      <c r="S18545" s="577"/>
    </row>
    <row r="18546" spans="3:19">
      <c r="C18546" s="577"/>
      <c r="R18546" s="577"/>
      <c r="S18546" s="577"/>
    </row>
    <row r="18547" spans="3:19">
      <c r="C18547" s="577"/>
      <c r="R18547" s="577"/>
      <c r="S18547" s="577"/>
    </row>
    <row r="18548" spans="3:19">
      <c r="C18548" s="577"/>
      <c r="R18548" s="577"/>
      <c r="S18548" s="577"/>
    </row>
    <row r="18549" spans="3:19">
      <c r="C18549" s="577"/>
      <c r="R18549" s="577"/>
      <c r="S18549" s="577"/>
    </row>
    <row r="18550" spans="3:19">
      <c r="C18550" s="577"/>
      <c r="R18550" s="577"/>
      <c r="S18550" s="577"/>
    </row>
    <row r="18551" spans="3:19">
      <c r="C18551" s="577"/>
      <c r="R18551" s="577"/>
      <c r="S18551" s="577"/>
    </row>
    <row r="18552" spans="3:19">
      <c r="C18552" s="577"/>
      <c r="R18552" s="577"/>
      <c r="S18552" s="577"/>
    </row>
    <row r="18553" spans="3:19">
      <c r="C18553" s="577"/>
      <c r="R18553" s="577"/>
      <c r="S18553" s="577"/>
    </row>
    <row r="18554" spans="3:19">
      <c r="C18554" s="577"/>
      <c r="R18554" s="577"/>
      <c r="S18554" s="577"/>
    </row>
    <row r="18555" spans="3:19">
      <c r="C18555" s="577"/>
      <c r="R18555" s="577"/>
      <c r="S18555" s="577"/>
    </row>
    <row r="18556" spans="3:19">
      <c r="C18556" s="577"/>
      <c r="R18556" s="577"/>
      <c r="S18556" s="577"/>
    </row>
    <row r="18557" spans="3:19">
      <c r="C18557" s="577"/>
      <c r="R18557" s="577"/>
      <c r="S18557" s="577"/>
    </row>
    <row r="18558" spans="3:19">
      <c r="C18558" s="577"/>
      <c r="R18558" s="577"/>
      <c r="S18558" s="577"/>
    </row>
    <row r="18559" spans="3:19">
      <c r="C18559" s="577"/>
      <c r="R18559" s="577"/>
      <c r="S18559" s="577"/>
    </row>
    <row r="18560" spans="3:19">
      <c r="C18560" s="577"/>
      <c r="R18560" s="577"/>
      <c r="S18560" s="577"/>
    </row>
    <row r="18561" spans="3:19">
      <c r="C18561" s="577"/>
      <c r="R18561" s="577"/>
      <c r="S18561" s="577"/>
    </row>
    <row r="18562" spans="3:19">
      <c r="C18562" s="577"/>
      <c r="R18562" s="577"/>
      <c r="S18562" s="577"/>
    </row>
    <row r="18563" spans="3:19">
      <c r="C18563" s="577"/>
      <c r="R18563" s="577"/>
      <c r="S18563" s="577"/>
    </row>
    <row r="18564" spans="3:19">
      <c r="C18564" s="577"/>
      <c r="R18564" s="577"/>
      <c r="S18564" s="577"/>
    </row>
    <row r="18565" spans="3:19">
      <c r="C18565" s="577"/>
      <c r="R18565" s="577"/>
      <c r="S18565" s="577"/>
    </row>
    <row r="18566" spans="3:19">
      <c r="C18566" s="577"/>
      <c r="R18566" s="577"/>
      <c r="S18566" s="577"/>
    </row>
    <row r="18567" spans="3:19">
      <c r="C18567" s="577"/>
      <c r="R18567" s="577"/>
      <c r="S18567" s="577"/>
    </row>
    <row r="18568" spans="3:19">
      <c r="C18568" s="577"/>
      <c r="R18568" s="577"/>
      <c r="S18568" s="577"/>
    </row>
    <row r="18569" spans="3:19">
      <c r="C18569" s="577"/>
      <c r="R18569" s="577"/>
      <c r="S18569" s="577"/>
    </row>
    <row r="18570" spans="3:19">
      <c r="C18570" s="577"/>
      <c r="R18570" s="577"/>
      <c r="S18570" s="577"/>
    </row>
    <row r="18571" spans="3:19">
      <c r="C18571" s="577"/>
      <c r="R18571" s="577"/>
      <c r="S18571" s="577"/>
    </row>
    <row r="18572" spans="3:19">
      <c r="C18572" s="577"/>
      <c r="R18572" s="577"/>
      <c r="S18572" s="577"/>
    </row>
    <row r="18573" spans="3:19">
      <c r="C18573" s="577"/>
      <c r="R18573" s="577"/>
      <c r="S18573" s="577"/>
    </row>
    <row r="18574" spans="3:19">
      <c r="C18574" s="577"/>
      <c r="R18574" s="577"/>
      <c r="S18574" s="577"/>
    </row>
    <row r="18575" spans="3:19">
      <c r="C18575" s="577"/>
      <c r="R18575" s="577"/>
      <c r="S18575" s="577"/>
    </row>
    <row r="18576" spans="3:19">
      <c r="C18576" s="577"/>
      <c r="R18576" s="577"/>
      <c r="S18576" s="577"/>
    </row>
    <row r="18577" spans="3:19">
      <c r="C18577" s="577"/>
      <c r="R18577" s="577"/>
      <c r="S18577" s="577"/>
    </row>
    <row r="18578" spans="3:19">
      <c r="C18578" s="577"/>
      <c r="R18578" s="577"/>
      <c r="S18578" s="577"/>
    </row>
    <row r="18579" spans="3:19">
      <c r="C18579" s="577"/>
      <c r="R18579" s="577"/>
      <c r="S18579" s="577"/>
    </row>
    <row r="18580" spans="3:19">
      <c r="C18580" s="577"/>
      <c r="R18580" s="577"/>
      <c r="S18580" s="577"/>
    </row>
    <row r="18581" spans="3:19">
      <c r="C18581" s="577"/>
      <c r="R18581" s="577"/>
      <c r="S18581" s="577"/>
    </row>
    <row r="18582" spans="3:19">
      <c r="C18582" s="577"/>
      <c r="R18582" s="577"/>
      <c r="S18582" s="577"/>
    </row>
    <row r="18583" spans="3:19">
      <c r="C18583" s="577"/>
      <c r="R18583" s="577"/>
      <c r="S18583" s="577"/>
    </row>
    <row r="18584" spans="3:19">
      <c r="C18584" s="577"/>
      <c r="R18584" s="577"/>
      <c r="S18584" s="577"/>
    </row>
    <row r="18585" spans="3:19">
      <c r="C18585" s="577"/>
      <c r="R18585" s="577"/>
      <c r="S18585" s="577"/>
    </row>
    <row r="18586" spans="3:19">
      <c r="C18586" s="577"/>
      <c r="R18586" s="577"/>
      <c r="S18586" s="577"/>
    </row>
    <row r="18587" spans="3:19">
      <c r="C18587" s="577"/>
      <c r="R18587" s="577"/>
      <c r="S18587" s="577"/>
    </row>
    <row r="18588" spans="3:19">
      <c r="C18588" s="577"/>
      <c r="R18588" s="577"/>
      <c r="S18588" s="577"/>
    </row>
    <row r="18589" spans="3:19">
      <c r="C18589" s="577"/>
      <c r="R18589" s="577"/>
      <c r="S18589" s="577"/>
    </row>
    <row r="18590" spans="3:19">
      <c r="C18590" s="577"/>
      <c r="R18590" s="577"/>
      <c r="S18590" s="577"/>
    </row>
    <row r="18591" spans="3:19">
      <c r="C18591" s="577"/>
      <c r="R18591" s="577"/>
      <c r="S18591" s="577"/>
    </row>
    <row r="18592" spans="3:19">
      <c r="C18592" s="577"/>
      <c r="R18592" s="577"/>
      <c r="S18592" s="577"/>
    </row>
    <row r="18593" spans="3:19">
      <c r="C18593" s="577"/>
      <c r="R18593" s="577"/>
      <c r="S18593" s="577"/>
    </row>
    <row r="18594" spans="3:19">
      <c r="C18594" s="577"/>
      <c r="R18594" s="577"/>
      <c r="S18594" s="577"/>
    </row>
    <row r="18595" spans="3:19">
      <c r="C18595" s="577"/>
      <c r="R18595" s="577"/>
      <c r="S18595" s="577"/>
    </row>
    <row r="18596" spans="3:19">
      <c r="C18596" s="577"/>
      <c r="R18596" s="577"/>
      <c r="S18596" s="577"/>
    </row>
    <row r="18597" spans="3:19">
      <c r="C18597" s="577"/>
      <c r="R18597" s="577"/>
      <c r="S18597" s="577"/>
    </row>
    <row r="18598" spans="3:19">
      <c r="C18598" s="577"/>
      <c r="R18598" s="577"/>
      <c r="S18598" s="577"/>
    </row>
    <row r="18599" spans="3:19">
      <c r="C18599" s="577"/>
      <c r="R18599" s="577"/>
      <c r="S18599" s="577"/>
    </row>
    <row r="18600" spans="3:19">
      <c r="C18600" s="577"/>
      <c r="R18600" s="577"/>
      <c r="S18600" s="577"/>
    </row>
    <row r="18601" spans="3:19">
      <c r="C18601" s="577"/>
      <c r="R18601" s="577"/>
      <c r="S18601" s="577"/>
    </row>
    <row r="18602" spans="3:19">
      <c r="C18602" s="577"/>
      <c r="R18602" s="577"/>
      <c r="S18602" s="577"/>
    </row>
    <row r="18603" spans="3:19">
      <c r="C18603" s="577"/>
      <c r="R18603" s="577"/>
      <c r="S18603" s="577"/>
    </row>
    <row r="18604" spans="3:19">
      <c r="C18604" s="577"/>
      <c r="R18604" s="577"/>
      <c r="S18604" s="577"/>
    </row>
    <row r="18605" spans="3:19">
      <c r="C18605" s="577"/>
      <c r="R18605" s="577"/>
      <c r="S18605" s="577"/>
    </row>
    <row r="18606" spans="3:19">
      <c r="C18606" s="577"/>
      <c r="R18606" s="577"/>
      <c r="S18606" s="577"/>
    </row>
    <row r="18607" spans="3:19">
      <c r="C18607" s="577"/>
      <c r="R18607" s="577"/>
      <c r="S18607" s="577"/>
    </row>
    <row r="18608" spans="3:19">
      <c r="C18608" s="577"/>
      <c r="R18608" s="577"/>
      <c r="S18608" s="577"/>
    </row>
    <row r="18609" spans="3:19">
      <c r="C18609" s="577"/>
      <c r="R18609" s="577"/>
      <c r="S18609" s="577"/>
    </row>
    <row r="18610" spans="3:19">
      <c r="C18610" s="577"/>
      <c r="R18610" s="577"/>
      <c r="S18610" s="577"/>
    </row>
    <row r="18611" spans="3:19">
      <c r="C18611" s="577"/>
      <c r="R18611" s="577"/>
      <c r="S18611" s="577"/>
    </row>
    <row r="18612" spans="3:19">
      <c r="C18612" s="577"/>
      <c r="R18612" s="577"/>
      <c r="S18612" s="577"/>
    </row>
    <row r="18613" spans="3:19">
      <c r="C18613" s="577"/>
      <c r="R18613" s="577"/>
      <c r="S18613" s="577"/>
    </row>
    <row r="18614" spans="3:19">
      <c r="C18614" s="577"/>
      <c r="R18614" s="577"/>
      <c r="S18614" s="577"/>
    </row>
    <row r="18615" spans="3:19">
      <c r="C18615" s="577"/>
      <c r="R18615" s="577"/>
      <c r="S18615" s="577"/>
    </row>
    <row r="18616" spans="3:19">
      <c r="C18616" s="577"/>
      <c r="R18616" s="577"/>
      <c r="S18616" s="577"/>
    </row>
    <row r="18617" spans="3:19">
      <c r="C18617" s="577"/>
      <c r="R18617" s="577"/>
      <c r="S18617" s="577"/>
    </row>
    <row r="18618" spans="3:19">
      <c r="C18618" s="577"/>
      <c r="R18618" s="577"/>
      <c r="S18618" s="577"/>
    </row>
    <row r="18619" spans="3:19">
      <c r="C18619" s="577"/>
      <c r="R18619" s="577"/>
      <c r="S18619" s="577"/>
    </row>
    <row r="18620" spans="3:19">
      <c r="C18620" s="577"/>
      <c r="R18620" s="577"/>
      <c r="S18620" s="577"/>
    </row>
    <row r="18621" spans="3:19">
      <c r="C18621" s="577"/>
      <c r="R18621" s="577"/>
      <c r="S18621" s="577"/>
    </row>
    <row r="18622" spans="3:19">
      <c r="C18622" s="577"/>
      <c r="R18622" s="577"/>
      <c r="S18622" s="577"/>
    </row>
    <row r="18623" spans="3:19">
      <c r="C18623" s="577"/>
      <c r="R18623" s="577"/>
      <c r="S18623" s="577"/>
    </row>
    <row r="18624" spans="3:19">
      <c r="C18624" s="577"/>
      <c r="R18624" s="577"/>
      <c r="S18624" s="577"/>
    </row>
    <row r="18625" spans="3:19">
      <c r="C18625" s="577"/>
      <c r="R18625" s="577"/>
      <c r="S18625" s="577"/>
    </row>
    <row r="18626" spans="3:19">
      <c r="C18626" s="577"/>
      <c r="R18626" s="577"/>
      <c r="S18626" s="577"/>
    </row>
    <row r="18627" spans="3:19">
      <c r="C18627" s="577"/>
      <c r="R18627" s="577"/>
      <c r="S18627" s="577"/>
    </row>
    <row r="18628" spans="3:19">
      <c r="C18628" s="577"/>
      <c r="R18628" s="577"/>
      <c r="S18628" s="577"/>
    </row>
    <row r="18629" spans="3:19">
      <c r="C18629" s="577"/>
      <c r="R18629" s="577"/>
      <c r="S18629" s="577"/>
    </row>
    <row r="18630" spans="3:19">
      <c r="C18630" s="577"/>
      <c r="R18630" s="577"/>
      <c r="S18630" s="577"/>
    </row>
    <row r="18631" spans="3:19">
      <c r="C18631" s="577"/>
      <c r="R18631" s="577"/>
      <c r="S18631" s="577"/>
    </row>
    <row r="18632" spans="3:19">
      <c r="C18632" s="577"/>
      <c r="R18632" s="577"/>
      <c r="S18632" s="577"/>
    </row>
    <row r="18633" spans="3:19">
      <c r="C18633" s="577"/>
      <c r="R18633" s="577"/>
      <c r="S18633" s="577"/>
    </row>
    <row r="18634" spans="3:19">
      <c r="C18634" s="577"/>
      <c r="R18634" s="577"/>
      <c r="S18634" s="577"/>
    </row>
    <row r="18635" spans="3:19">
      <c r="C18635" s="577"/>
      <c r="R18635" s="577"/>
      <c r="S18635" s="577"/>
    </row>
    <row r="18636" spans="3:19">
      <c r="C18636" s="577"/>
      <c r="R18636" s="577"/>
      <c r="S18636" s="577"/>
    </row>
    <row r="18637" spans="3:19">
      <c r="C18637" s="577"/>
      <c r="R18637" s="577"/>
      <c r="S18637" s="577"/>
    </row>
    <row r="18638" spans="3:19">
      <c r="C18638" s="577"/>
      <c r="R18638" s="577"/>
      <c r="S18638" s="577"/>
    </row>
    <row r="18639" spans="3:19">
      <c r="C18639" s="577"/>
      <c r="R18639" s="577"/>
      <c r="S18639" s="577"/>
    </row>
    <row r="18640" spans="3:19">
      <c r="C18640" s="577"/>
      <c r="R18640" s="577"/>
      <c r="S18640" s="577"/>
    </row>
    <row r="18641" spans="3:19">
      <c r="C18641" s="577"/>
      <c r="R18641" s="577"/>
      <c r="S18641" s="577"/>
    </row>
    <row r="18642" spans="3:19">
      <c r="C18642" s="577"/>
      <c r="R18642" s="577"/>
      <c r="S18642" s="577"/>
    </row>
    <row r="18643" spans="3:19">
      <c r="C18643" s="577"/>
      <c r="R18643" s="577"/>
      <c r="S18643" s="577"/>
    </row>
    <row r="18644" spans="3:19">
      <c r="C18644" s="577"/>
      <c r="R18644" s="577"/>
      <c r="S18644" s="577"/>
    </row>
    <row r="18645" spans="3:19">
      <c r="C18645" s="577"/>
      <c r="R18645" s="577"/>
      <c r="S18645" s="577"/>
    </row>
    <row r="18646" spans="3:19">
      <c r="C18646" s="577"/>
      <c r="R18646" s="577"/>
      <c r="S18646" s="577"/>
    </row>
    <row r="18647" spans="3:19">
      <c r="C18647" s="577"/>
      <c r="R18647" s="577"/>
      <c r="S18647" s="577"/>
    </row>
    <row r="18648" spans="3:19">
      <c r="C18648" s="577"/>
      <c r="R18648" s="577"/>
      <c r="S18648" s="577"/>
    </row>
    <row r="18649" spans="3:19">
      <c r="C18649" s="577"/>
      <c r="R18649" s="577"/>
      <c r="S18649" s="577"/>
    </row>
    <row r="18650" spans="3:19">
      <c r="C18650" s="577"/>
      <c r="R18650" s="577"/>
      <c r="S18650" s="577"/>
    </row>
    <row r="18651" spans="3:19">
      <c r="C18651" s="577"/>
      <c r="R18651" s="577"/>
      <c r="S18651" s="577"/>
    </row>
    <row r="18652" spans="3:19">
      <c r="C18652" s="577"/>
      <c r="R18652" s="577"/>
      <c r="S18652" s="577"/>
    </row>
    <row r="18653" spans="3:19">
      <c r="C18653" s="577"/>
      <c r="R18653" s="577"/>
      <c r="S18653" s="577"/>
    </row>
    <row r="18654" spans="3:19">
      <c r="C18654" s="577"/>
      <c r="R18654" s="577"/>
      <c r="S18654" s="577"/>
    </row>
    <row r="18655" spans="3:19">
      <c r="C18655" s="577"/>
      <c r="R18655" s="577"/>
      <c r="S18655" s="577"/>
    </row>
    <row r="18656" spans="3:19">
      <c r="C18656" s="577"/>
      <c r="R18656" s="577"/>
      <c r="S18656" s="577"/>
    </row>
    <row r="18657" spans="3:19">
      <c r="C18657" s="577"/>
      <c r="R18657" s="577"/>
      <c r="S18657" s="577"/>
    </row>
    <row r="18658" spans="3:19">
      <c r="C18658" s="577"/>
      <c r="R18658" s="577"/>
      <c r="S18658" s="577"/>
    </row>
    <row r="18659" spans="3:19">
      <c r="C18659" s="577"/>
      <c r="R18659" s="577"/>
      <c r="S18659" s="577"/>
    </row>
    <row r="18660" spans="3:19">
      <c r="C18660" s="577"/>
      <c r="R18660" s="577"/>
      <c r="S18660" s="577"/>
    </row>
    <row r="18661" spans="3:19">
      <c r="C18661" s="577"/>
      <c r="R18661" s="577"/>
      <c r="S18661" s="577"/>
    </row>
    <row r="18662" spans="3:19">
      <c r="C18662" s="577"/>
      <c r="R18662" s="577"/>
      <c r="S18662" s="577"/>
    </row>
    <row r="18663" spans="3:19">
      <c r="C18663" s="577"/>
      <c r="R18663" s="577"/>
      <c r="S18663" s="577"/>
    </row>
    <row r="18664" spans="3:19">
      <c r="C18664" s="577"/>
      <c r="R18664" s="577"/>
      <c r="S18664" s="577"/>
    </row>
    <row r="18665" spans="3:19">
      <c r="C18665" s="577"/>
      <c r="R18665" s="577"/>
      <c r="S18665" s="577"/>
    </row>
    <row r="18666" spans="3:19">
      <c r="C18666" s="577"/>
      <c r="R18666" s="577"/>
      <c r="S18666" s="577"/>
    </row>
    <row r="18667" spans="3:19">
      <c r="C18667" s="577"/>
      <c r="R18667" s="577"/>
      <c r="S18667" s="577"/>
    </row>
    <row r="18668" spans="3:19">
      <c r="C18668" s="577"/>
      <c r="R18668" s="577"/>
      <c r="S18668" s="577"/>
    </row>
    <row r="18669" spans="3:19">
      <c r="C18669" s="577"/>
      <c r="R18669" s="577"/>
      <c r="S18669" s="577"/>
    </row>
    <row r="18670" spans="3:19">
      <c r="C18670" s="577"/>
      <c r="R18670" s="577"/>
      <c r="S18670" s="577"/>
    </row>
    <row r="18671" spans="3:19">
      <c r="C18671" s="577"/>
      <c r="R18671" s="577"/>
      <c r="S18671" s="577"/>
    </row>
    <row r="18672" spans="3:19">
      <c r="C18672" s="577"/>
      <c r="R18672" s="577"/>
      <c r="S18672" s="577"/>
    </row>
    <row r="18673" spans="3:19">
      <c r="C18673" s="577"/>
      <c r="R18673" s="577"/>
      <c r="S18673" s="577"/>
    </row>
    <row r="18674" spans="3:19">
      <c r="C18674" s="577"/>
      <c r="R18674" s="577"/>
      <c r="S18674" s="577"/>
    </row>
    <row r="18675" spans="3:19">
      <c r="C18675" s="577"/>
      <c r="R18675" s="577"/>
      <c r="S18675" s="577"/>
    </row>
    <row r="18676" spans="3:19">
      <c r="C18676" s="577"/>
      <c r="R18676" s="577"/>
      <c r="S18676" s="577"/>
    </row>
    <row r="18677" spans="3:19">
      <c r="C18677" s="577"/>
      <c r="R18677" s="577"/>
      <c r="S18677" s="577"/>
    </row>
    <row r="18678" spans="3:19">
      <c r="C18678" s="577"/>
      <c r="R18678" s="577"/>
      <c r="S18678" s="577"/>
    </row>
    <row r="18679" spans="3:19">
      <c r="C18679" s="577"/>
      <c r="R18679" s="577"/>
      <c r="S18679" s="577"/>
    </row>
    <row r="18680" spans="3:19">
      <c r="C18680" s="577"/>
      <c r="R18680" s="577"/>
      <c r="S18680" s="577"/>
    </row>
    <row r="18681" spans="3:19">
      <c r="C18681" s="577"/>
      <c r="R18681" s="577"/>
      <c r="S18681" s="577"/>
    </row>
    <row r="18682" spans="3:19">
      <c r="C18682" s="577"/>
      <c r="R18682" s="577"/>
      <c r="S18682" s="577"/>
    </row>
    <row r="18683" spans="3:19">
      <c r="C18683" s="577"/>
      <c r="R18683" s="577"/>
      <c r="S18683" s="577"/>
    </row>
    <row r="18684" spans="3:19">
      <c r="C18684" s="577"/>
      <c r="R18684" s="577"/>
      <c r="S18684" s="577"/>
    </row>
    <row r="18685" spans="3:19">
      <c r="C18685" s="577"/>
      <c r="R18685" s="577"/>
      <c r="S18685" s="577"/>
    </row>
    <row r="18686" spans="3:19">
      <c r="C18686" s="577"/>
      <c r="R18686" s="577"/>
      <c r="S18686" s="577"/>
    </row>
    <row r="18687" spans="3:19">
      <c r="C18687" s="577"/>
      <c r="R18687" s="577"/>
      <c r="S18687" s="577"/>
    </row>
    <row r="18688" spans="3:19">
      <c r="C18688" s="577"/>
      <c r="R18688" s="577"/>
      <c r="S18688" s="577"/>
    </row>
    <row r="18689" spans="3:19">
      <c r="C18689" s="577"/>
      <c r="R18689" s="577"/>
      <c r="S18689" s="577"/>
    </row>
    <row r="18690" spans="3:19">
      <c r="C18690" s="577"/>
      <c r="R18690" s="577"/>
      <c r="S18690" s="577"/>
    </row>
    <row r="18691" spans="3:19">
      <c r="C18691" s="577"/>
      <c r="R18691" s="577"/>
      <c r="S18691" s="577"/>
    </row>
    <row r="18692" spans="3:19">
      <c r="C18692" s="577"/>
      <c r="R18692" s="577"/>
      <c r="S18692" s="577"/>
    </row>
    <row r="18693" spans="3:19">
      <c r="C18693" s="577"/>
      <c r="R18693" s="577"/>
      <c r="S18693" s="577"/>
    </row>
    <row r="18694" spans="3:19">
      <c r="C18694" s="577"/>
      <c r="R18694" s="577"/>
      <c r="S18694" s="577"/>
    </row>
    <row r="18695" spans="3:19">
      <c r="C18695" s="577"/>
      <c r="R18695" s="577"/>
      <c r="S18695" s="577"/>
    </row>
    <row r="18696" spans="3:19">
      <c r="C18696" s="577"/>
      <c r="R18696" s="577"/>
      <c r="S18696" s="577"/>
    </row>
    <row r="18697" spans="3:19">
      <c r="C18697" s="577"/>
      <c r="R18697" s="577"/>
      <c r="S18697" s="577"/>
    </row>
    <row r="18698" spans="3:19">
      <c r="C18698" s="577"/>
      <c r="R18698" s="577"/>
      <c r="S18698" s="577"/>
    </row>
    <row r="18699" spans="3:19">
      <c r="C18699" s="577"/>
      <c r="R18699" s="577"/>
      <c r="S18699" s="577"/>
    </row>
    <row r="18700" spans="3:19">
      <c r="C18700" s="577"/>
      <c r="R18700" s="577"/>
      <c r="S18700" s="577"/>
    </row>
    <row r="18701" spans="3:19">
      <c r="C18701" s="577"/>
      <c r="R18701" s="577"/>
      <c r="S18701" s="577"/>
    </row>
    <row r="18702" spans="3:19">
      <c r="C18702" s="577"/>
      <c r="R18702" s="577"/>
      <c r="S18702" s="577"/>
    </row>
    <row r="18703" spans="3:19">
      <c r="C18703" s="577"/>
      <c r="R18703" s="577"/>
      <c r="S18703" s="577"/>
    </row>
    <row r="18704" spans="3:19">
      <c r="C18704" s="577"/>
      <c r="R18704" s="577"/>
      <c r="S18704" s="577"/>
    </row>
    <row r="18705" spans="3:19">
      <c r="C18705" s="577"/>
      <c r="R18705" s="577"/>
      <c r="S18705" s="577"/>
    </row>
    <row r="18706" spans="3:19">
      <c r="C18706" s="577"/>
      <c r="R18706" s="577"/>
      <c r="S18706" s="577"/>
    </row>
    <row r="18707" spans="3:19">
      <c r="C18707" s="577"/>
      <c r="R18707" s="577"/>
      <c r="S18707" s="577"/>
    </row>
    <row r="18708" spans="3:19">
      <c r="C18708" s="577"/>
      <c r="R18708" s="577"/>
      <c r="S18708" s="577"/>
    </row>
    <row r="18709" spans="3:19">
      <c r="C18709" s="577"/>
      <c r="R18709" s="577"/>
      <c r="S18709" s="577"/>
    </row>
    <row r="18710" spans="3:19">
      <c r="C18710" s="577"/>
      <c r="R18710" s="577"/>
      <c r="S18710" s="577"/>
    </row>
    <row r="18711" spans="3:19">
      <c r="C18711" s="577"/>
      <c r="R18711" s="577"/>
      <c r="S18711" s="577"/>
    </row>
    <row r="18712" spans="3:19">
      <c r="C18712" s="577"/>
      <c r="R18712" s="577"/>
      <c r="S18712" s="577"/>
    </row>
    <row r="18713" spans="3:19">
      <c r="C18713" s="577"/>
      <c r="R18713" s="577"/>
      <c r="S18713" s="577"/>
    </row>
    <row r="18714" spans="3:19">
      <c r="C18714" s="577"/>
      <c r="R18714" s="577"/>
      <c r="S18714" s="577"/>
    </row>
    <row r="18715" spans="3:19">
      <c r="C18715" s="577"/>
      <c r="R18715" s="577"/>
      <c r="S18715" s="577"/>
    </row>
    <row r="18716" spans="3:19">
      <c r="C18716" s="577"/>
      <c r="R18716" s="577"/>
      <c r="S18716" s="577"/>
    </row>
    <row r="18717" spans="3:19">
      <c r="C18717" s="577"/>
      <c r="R18717" s="577"/>
      <c r="S18717" s="577"/>
    </row>
    <row r="18718" spans="3:19">
      <c r="C18718" s="577"/>
      <c r="R18718" s="577"/>
      <c r="S18718" s="577"/>
    </row>
    <row r="18719" spans="3:19">
      <c r="C18719" s="577"/>
      <c r="R18719" s="577"/>
      <c r="S18719" s="577"/>
    </row>
    <row r="18720" spans="3:19">
      <c r="C18720" s="577"/>
      <c r="R18720" s="577"/>
      <c r="S18720" s="577"/>
    </row>
    <row r="18721" spans="3:19">
      <c r="C18721" s="577"/>
      <c r="R18721" s="577"/>
      <c r="S18721" s="577"/>
    </row>
    <row r="18722" spans="3:19">
      <c r="C18722" s="577"/>
      <c r="R18722" s="577"/>
      <c r="S18722" s="577"/>
    </row>
    <row r="18723" spans="3:19">
      <c r="C18723" s="577"/>
      <c r="R18723" s="577"/>
      <c r="S18723" s="577"/>
    </row>
    <row r="18724" spans="3:19">
      <c r="C18724" s="577"/>
      <c r="R18724" s="577"/>
      <c r="S18724" s="577"/>
    </row>
    <row r="18725" spans="3:19">
      <c r="C18725" s="577"/>
      <c r="R18725" s="577"/>
      <c r="S18725" s="577"/>
    </row>
    <row r="18726" spans="3:19">
      <c r="C18726" s="577"/>
      <c r="R18726" s="577"/>
      <c r="S18726" s="577"/>
    </row>
    <row r="18727" spans="3:19">
      <c r="C18727" s="577"/>
      <c r="R18727" s="577"/>
      <c r="S18727" s="577"/>
    </row>
    <row r="18728" spans="3:19">
      <c r="C18728" s="577"/>
      <c r="R18728" s="577"/>
      <c r="S18728" s="577"/>
    </row>
    <row r="18729" spans="3:19">
      <c r="C18729" s="577"/>
      <c r="R18729" s="577"/>
      <c r="S18729" s="577"/>
    </row>
    <row r="18730" spans="3:19">
      <c r="C18730" s="577"/>
      <c r="R18730" s="577"/>
      <c r="S18730" s="577"/>
    </row>
    <row r="18731" spans="3:19">
      <c r="C18731" s="577"/>
      <c r="R18731" s="577"/>
      <c r="S18731" s="577"/>
    </row>
    <row r="18732" spans="3:19">
      <c r="C18732" s="577"/>
      <c r="R18732" s="577"/>
      <c r="S18732" s="577"/>
    </row>
    <row r="18733" spans="3:19">
      <c r="C18733" s="577"/>
      <c r="R18733" s="577"/>
      <c r="S18733" s="577"/>
    </row>
    <row r="18734" spans="3:19">
      <c r="C18734" s="577"/>
      <c r="R18734" s="577"/>
      <c r="S18734" s="577"/>
    </row>
    <row r="18735" spans="3:19">
      <c r="C18735" s="577"/>
      <c r="R18735" s="577"/>
      <c r="S18735" s="577"/>
    </row>
    <row r="18736" spans="3:19">
      <c r="C18736" s="577"/>
      <c r="R18736" s="577"/>
      <c r="S18736" s="577"/>
    </row>
    <row r="18737" spans="3:19">
      <c r="C18737" s="577"/>
      <c r="R18737" s="577"/>
      <c r="S18737" s="577"/>
    </row>
    <row r="18738" spans="3:19">
      <c r="C18738" s="577"/>
      <c r="R18738" s="577"/>
      <c r="S18738" s="577"/>
    </row>
    <row r="18739" spans="3:19">
      <c r="C18739" s="577"/>
      <c r="R18739" s="577"/>
      <c r="S18739" s="577"/>
    </row>
    <row r="18740" spans="3:19">
      <c r="C18740" s="577"/>
      <c r="R18740" s="577"/>
      <c r="S18740" s="577"/>
    </row>
    <row r="18741" spans="3:19">
      <c r="C18741" s="577"/>
      <c r="R18741" s="577"/>
      <c r="S18741" s="577"/>
    </row>
    <row r="18742" spans="3:19">
      <c r="C18742" s="577"/>
      <c r="R18742" s="577"/>
      <c r="S18742" s="577"/>
    </row>
    <row r="18743" spans="3:19">
      <c r="C18743" s="577"/>
      <c r="R18743" s="577"/>
      <c r="S18743" s="577"/>
    </row>
    <row r="18744" spans="3:19">
      <c r="C18744" s="577"/>
      <c r="R18744" s="577"/>
      <c r="S18744" s="577"/>
    </row>
    <row r="18745" spans="3:19">
      <c r="C18745" s="577"/>
      <c r="R18745" s="577"/>
      <c r="S18745" s="577"/>
    </row>
    <row r="18746" spans="3:19">
      <c r="C18746" s="577"/>
      <c r="R18746" s="577"/>
      <c r="S18746" s="577"/>
    </row>
    <row r="18747" spans="3:19">
      <c r="C18747" s="577"/>
      <c r="R18747" s="577"/>
      <c r="S18747" s="577"/>
    </row>
    <row r="18748" spans="3:19">
      <c r="C18748" s="577"/>
      <c r="R18748" s="577"/>
      <c r="S18748" s="577"/>
    </row>
    <row r="18749" spans="3:19">
      <c r="C18749" s="577"/>
      <c r="R18749" s="577"/>
      <c r="S18749" s="577"/>
    </row>
    <row r="18750" spans="3:19">
      <c r="C18750" s="577"/>
      <c r="R18750" s="577"/>
      <c r="S18750" s="577"/>
    </row>
    <row r="18751" spans="3:19">
      <c r="C18751" s="577"/>
      <c r="R18751" s="577"/>
      <c r="S18751" s="577"/>
    </row>
    <row r="18752" spans="3:19">
      <c r="C18752" s="577"/>
      <c r="R18752" s="577"/>
      <c r="S18752" s="577"/>
    </row>
    <row r="18753" spans="3:19">
      <c r="C18753" s="577"/>
      <c r="R18753" s="577"/>
      <c r="S18753" s="577"/>
    </row>
    <row r="18754" spans="3:19">
      <c r="C18754" s="577"/>
      <c r="R18754" s="577"/>
      <c r="S18754" s="577"/>
    </row>
    <row r="18755" spans="3:19">
      <c r="C18755" s="577"/>
      <c r="R18755" s="577"/>
      <c r="S18755" s="577"/>
    </row>
    <row r="18756" spans="3:19">
      <c r="C18756" s="577"/>
      <c r="R18756" s="577"/>
      <c r="S18756" s="577"/>
    </row>
    <row r="18757" spans="3:19">
      <c r="C18757" s="577"/>
      <c r="R18757" s="577"/>
      <c r="S18757" s="577"/>
    </row>
    <row r="18758" spans="3:19">
      <c r="C18758" s="577"/>
      <c r="R18758" s="577"/>
      <c r="S18758" s="577"/>
    </row>
    <row r="18759" spans="3:19">
      <c r="C18759" s="577"/>
      <c r="R18759" s="577"/>
      <c r="S18759" s="577"/>
    </row>
    <row r="18760" spans="3:19">
      <c r="C18760" s="577"/>
      <c r="R18760" s="577"/>
      <c r="S18760" s="577"/>
    </row>
    <row r="18761" spans="3:19">
      <c r="C18761" s="577"/>
      <c r="R18761" s="577"/>
      <c r="S18761" s="577"/>
    </row>
    <row r="18762" spans="3:19">
      <c r="C18762" s="577"/>
      <c r="R18762" s="577"/>
      <c r="S18762" s="577"/>
    </row>
    <row r="18763" spans="3:19">
      <c r="C18763" s="577"/>
      <c r="R18763" s="577"/>
      <c r="S18763" s="577"/>
    </row>
    <row r="18764" spans="3:19">
      <c r="C18764" s="577"/>
      <c r="R18764" s="577"/>
      <c r="S18764" s="577"/>
    </row>
    <row r="18765" spans="3:19">
      <c r="C18765" s="577"/>
      <c r="R18765" s="577"/>
      <c r="S18765" s="577"/>
    </row>
    <row r="18766" spans="3:19">
      <c r="C18766" s="577"/>
      <c r="R18766" s="577"/>
      <c r="S18766" s="577"/>
    </row>
    <row r="18767" spans="3:19">
      <c r="C18767" s="577"/>
      <c r="R18767" s="577"/>
      <c r="S18767" s="577"/>
    </row>
    <row r="18768" spans="3:19">
      <c r="C18768" s="577"/>
      <c r="R18768" s="577"/>
      <c r="S18768" s="577"/>
    </row>
    <row r="18769" spans="3:19">
      <c r="C18769" s="577"/>
      <c r="R18769" s="577"/>
      <c r="S18769" s="577"/>
    </row>
    <row r="18770" spans="3:19">
      <c r="C18770" s="577"/>
      <c r="R18770" s="577"/>
      <c r="S18770" s="577"/>
    </row>
    <row r="18771" spans="3:19">
      <c r="C18771" s="577"/>
      <c r="R18771" s="577"/>
      <c r="S18771" s="577"/>
    </row>
    <row r="18772" spans="3:19">
      <c r="C18772" s="577"/>
      <c r="R18772" s="577"/>
      <c r="S18772" s="577"/>
    </row>
    <row r="18773" spans="3:19">
      <c r="C18773" s="577"/>
      <c r="R18773" s="577"/>
      <c r="S18773" s="577"/>
    </row>
    <row r="18774" spans="3:19">
      <c r="C18774" s="577"/>
      <c r="R18774" s="577"/>
      <c r="S18774" s="577"/>
    </row>
    <row r="18775" spans="3:19">
      <c r="C18775" s="577"/>
      <c r="R18775" s="577"/>
      <c r="S18775" s="577"/>
    </row>
    <row r="18776" spans="3:19">
      <c r="C18776" s="577"/>
      <c r="R18776" s="577"/>
      <c r="S18776" s="577"/>
    </row>
    <row r="18777" spans="3:19">
      <c r="C18777" s="577"/>
      <c r="R18777" s="577"/>
      <c r="S18777" s="577"/>
    </row>
    <row r="18778" spans="3:19">
      <c r="C18778" s="577"/>
      <c r="R18778" s="577"/>
      <c r="S18778" s="577"/>
    </row>
    <row r="18779" spans="3:19">
      <c r="C18779" s="577"/>
      <c r="R18779" s="577"/>
      <c r="S18779" s="577"/>
    </row>
    <row r="18780" spans="3:19">
      <c r="C18780" s="577"/>
      <c r="R18780" s="577"/>
      <c r="S18780" s="577"/>
    </row>
    <row r="18781" spans="3:19">
      <c r="C18781" s="577"/>
      <c r="R18781" s="577"/>
      <c r="S18781" s="577"/>
    </row>
    <row r="18782" spans="3:19">
      <c r="C18782" s="577"/>
      <c r="R18782" s="577"/>
      <c r="S18782" s="577"/>
    </row>
    <row r="18783" spans="3:19">
      <c r="C18783" s="577"/>
      <c r="R18783" s="577"/>
      <c r="S18783" s="577"/>
    </row>
    <row r="18784" spans="3:19">
      <c r="C18784" s="577"/>
      <c r="R18784" s="577"/>
      <c r="S18784" s="577"/>
    </row>
    <row r="18785" spans="3:19">
      <c r="C18785" s="577"/>
      <c r="R18785" s="577"/>
      <c r="S18785" s="577"/>
    </row>
    <row r="18786" spans="3:19">
      <c r="C18786" s="577"/>
      <c r="R18786" s="577"/>
      <c r="S18786" s="577"/>
    </row>
    <row r="18787" spans="3:19">
      <c r="C18787" s="577"/>
      <c r="R18787" s="577"/>
      <c r="S18787" s="577"/>
    </row>
    <row r="18788" spans="3:19">
      <c r="C18788" s="577"/>
      <c r="R18788" s="577"/>
      <c r="S18788" s="577"/>
    </row>
    <row r="18789" spans="3:19">
      <c r="C18789" s="577"/>
      <c r="R18789" s="577"/>
      <c r="S18789" s="577"/>
    </row>
    <row r="18790" spans="3:19">
      <c r="C18790" s="577"/>
      <c r="R18790" s="577"/>
      <c r="S18790" s="577"/>
    </row>
    <row r="18791" spans="3:19">
      <c r="C18791" s="577"/>
      <c r="R18791" s="577"/>
      <c r="S18791" s="577"/>
    </row>
    <row r="18792" spans="3:19">
      <c r="C18792" s="577"/>
      <c r="R18792" s="577"/>
      <c r="S18792" s="577"/>
    </row>
    <row r="18793" spans="3:19">
      <c r="C18793" s="577"/>
      <c r="R18793" s="577"/>
      <c r="S18793" s="577"/>
    </row>
    <row r="18794" spans="3:19">
      <c r="C18794" s="577"/>
      <c r="R18794" s="577"/>
      <c r="S18794" s="577"/>
    </row>
    <row r="18795" spans="3:19">
      <c r="C18795" s="577"/>
      <c r="R18795" s="577"/>
      <c r="S18795" s="577"/>
    </row>
    <row r="18796" spans="3:19">
      <c r="C18796" s="577"/>
      <c r="R18796" s="577"/>
      <c r="S18796" s="577"/>
    </row>
    <row r="18797" spans="3:19">
      <c r="C18797" s="577"/>
      <c r="R18797" s="577"/>
      <c r="S18797" s="577"/>
    </row>
    <row r="18798" spans="3:19">
      <c r="C18798" s="577"/>
      <c r="R18798" s="577"/>
      <c r="S18798" s="577"/>
    </row>
    <row r="18799" spans="3:19">
      <c r="C18799" s="577"/>
      <c r="R18799" s="577"/>
      <c r="S18799" s="577"/>
    </row>
    <row r="18800" spans="3:19">
      <c r="C18800" s="577"/>
      <c r="R18800" s="577"/>
      <c r="S18800" s="577"/>
    </row>
    <row r="18801" spans="3:19">
      <c r="C18801" s="577"/>
      <c r="R18801" s="577"/>
      <c r="S18801" s="577"/>
    </row>
    <row r="18802" spans="3:19">
      <c r="C18802" s="577"/>
      <c r="R18802" s="577"/>
      <c r="S18802" s="577"/>
    </row>
    <row r="18803" spans="3:19">
      <c r="C18803" s="577"/>
      <c r="R18803" s="577"/>
      <c r="S18803" s="577"/>
    </row>
    <row r="18804" spans="3:19">
      <c r="C18804" s="577"/>
      <c r="R18804" s="577"/>
      <c r="S18804" s="577"/>
    </row>
    <row r="18805" spans="3:19">
      <c r="C18805" s="577"/>
      <c r="R18805" s="577"/>
      <c r="S18805" s="577"/>
    </row>
    <row r="18806" spans="3:19">
      <c r="C18806" s="577"/>
      <c r="R18806" s="577"/>
      <c r="S18806" s="577"/>
    </row>
    <row r="18807" spans="3:19">
      <c r="C18807" s="577"/>
      <c r="R18807" s="577"/>
      <c r="S18807" s="577"/>
    </row>
    <row r="18808" spans="3:19">
      <c r="C18808" s="577"/>
      <c r="R18808" s="577"/>
      <c r="S18808" s="577"/>
    </row>
    <row r="18809" spans="3:19">
      <c r="C18809" s="577"/>
      <c r="R18809" s="577"/>
      <c r="S18809" s="577"/>
    </row>
    <row r="18810" spans="3:19">
      <c r="C18810" s="577"/>
      <c r="R18810" s="577"/>
      <c r="S18810" s="577"/>
    </row>
    <row r="18811" spans="3:19">
      <c r="C18811" s="577"/>
      <c r="R18811" s="577"/>
      <c r="S18811" s="577"/>
    </row>
    <row r="18812" spans="3:19">
      <c r="C18812" s="577"/>
      <c r="R18812" s="577"/>
      <c r="S18812" s="577"/>
    </row>
    <row r="18813" spans="3:19">
      <c r="C18813" s="577"/>
      <c r="R18813" s="577"/>
      <c r="S18813" s="577"/>
    </row>
    <row r="18814" spans="3:19">
      <c r="C18814" s="577"/>
      <c r="R18814" s="577"/>
      <c r="S18814" s="577"/>
    </row>
    <row r="18815" spans="3:19">
      <c r="C18815" s="577"/>
      <c r="R18815" s="577"/>
      <c r="S18815" s="577"/>
    </row>
    <row r="18816" spans="3:19">
      <c r="C18816" s="577"/>
      <c r="R18816" s="577"/>
      <c r="S18816" s="577"/>
    </row>
    <row r="18817" spans="3:19">
      <c r="C18817" s="577"/>
      <c r="R18817" s="577"/>
      <c r="S18817" s="577"/>
    </row>
    <row r="18818" spans="3:19">
      <c r="C18818" s="577"/>
      <c r="R18818" s="577"/>
      <c r="S18818" s="577"/>
    </row>
    <row r="18819" spans="3:19">
      <c r="C18819" s="577"/>
      <c r="R18819" s="577"/>
      <c r="S18819" s="577"/>
    </row>
    <row r="18820" spans="3:19">
      <c r="C18820" s="577"/>
      <c r="R18820" s="577"/>
      <c r="S18820" s="577"/>
    </row>
    <row r="18821" spans="3:19">
      <c r="C18821" s="577"/>
      <c r="R18821" s="577"/>
      <c r="S18821" s="577"/>
    </row>
    <row r="18822" spans="3:19">
      <c r="C18822" s="577"/>
      <c r="R18822" s="577"/>
      <c r="S18822" s="577"/>
    </row>
    <row r="18823" spans="3:19">
      <c r="C18823" s="577"/>
      <c r="R18823" s="577"/>
      <c r="S18823" s="577"/>
    </row>
    <row r="18824" spans="3:19">
      <c r="C18824" s="577"/>
      <c r="R18824" s="577"/>
      <c r="S18824" s="577"/>
    </row>
    <row r="18825" spans="3:19">
      <c r="C18825" s="577"/>
      <c r="R18825" s="577"/>
      <c r="S18825" s="577"/>
    </row>
    <row r="18826" spans="3:19">
      <c r="C18826" s="577"/>
      <c r="R18826" s="577"/>
      <c r="S18826" s="577"/>
    </row>
    <row r="18827" spans="3:19">
      <c r="C18827" s="577"/>
      <c r="R18827" s="577"/>
      <c r="S18827" s="577"/>
    </row>
    <row r="18828" spans="3:19">
      <c r="C18828" s="577"/>
      <c r="R18828" s="577"/>
      <c r="S18828" s="577"/>
    </row>
    <row r="18829" spans="3:19">
      <c r="C18829" s="577"/>
      <c r="R18829" s="577"/>
      <c r="S18829" s="577"/>
    </row>
    <row r="18830" spans="3:19">
      <c r="C18830" s="577"/>
      <c r="R18830" s="577"/>
      <c r="S18830" s="577"/>
    </row>
    <row r="18831" spans="3:19">
      <c r="C18831" s="577"/>
      <c r="R18831" s="577"/>
      <c r="S18831" s="577"/>
    </row>
    <row r="18832" spans="3:19">
      <c r="C18832" s="577"/>
      <c r="R18832" s="577"/>
      <c r="S18832" s="577"/>
    </row>
    <row r="18833" spans="3:19">
      <c r="C18833" s="577"/>
      <c r="R18833" s="577"/>
      <c r="S18833" s="577"/>
    </row>
    <row r="18834" spans="3:19">
      <c r="C18834" s="577"/>
      <c r="R18834" s="577"/>
      <c r="S18834" s="577"/>
    </row>
    <row r="18835" spans="3:19">
      <c r="C18835" s="577"/>
      <c r="R18835" s="577"/>
      <c r="S18835" s="577"/>
    </row>
    <row r="18836" spans="3:19">
      <c r="C18836" s="577"/>
      <c r="R18836" s="577"/>
      <c r="S18836" s="577"/>
    </row>
    <row r="18837" spans="3:19">
      <c r="C18837" s="577"/>
      <c r="R18837" s="577"/>
      <c r="S18837" s="577"/>
    </row>
    <row r="18838" spans="3:19">
      <c r="C18838" s="577"/>
      <c r="R18838" s="577"/>
      <c r="S18838" s="577"/>
    </row>
    <row r="18839" spans="3:19">
      <c r="C18839" s="577"/>
      <c r="R18839" s="577"/>
      <c r="S18839" s="577"/>
    </row>
    <row r="18840" spans="3:19">
      <c r="C18840" s="577"/>
      <c r="R18840" s="577"/>
      <c r="S18840" s="577"/>
    </row>
    <row r="18841" spans="3:19">
      <c r="C18841" s="577"/>
      <c r="R18841" s="577"/>
      <c r="S18841" s="577"/>
    </row>
    <row r="18842" spans="3:19">
      <c r="C18842" s="577"/>
      <c r="R18842" s="577"/>
      <c r="S18842" s="577"/>
    </row>
    <row r="18843" spans="3:19">
      <c r="C18843" s="577"/>
      <c r="R18843" s="577"/>
      <c r="S18843" s="577"/>
    </row>
    <row r="18844" spans="3:19">
      <c r="C18844" s="577"/>
      <c r="R18844" s="577"/>
      <c r="S18844" s="577"/>
    </row>
    <row r="18845" spans="3:19">
      <c r="C18845" s="577"/>
      <c r="R18845" s="577"/>
      <c r="S18845" s="577"/>
    </row>
    <row r="18846" spans="3:19">
      <c r="C18846" s="577"/>
      <c r="R18846" s="577"/>
      <c r="S18846" s="577"/>
    </row>
    <row r="18847" spans="3:19">
      <c r="C18847" s="577"/>
      <c r="R18847" s="577"/>
      <c r="S18847" s="577"/>
    </row>
    <row r="18848" spans="3:19">
      <c r="C18848" s="577"/>
      <c r="R18848" s="577"/>
      <c r="S18848" s="577"/>
    </row>
    <row r="18849" spans="3:19">
      <c r="C18849" s="577"/>
      <c r="R18849" s="577"/>
      <c r="S18849" s="577"/>
    </row>
    <row r="18850" spans="3:19">
      <c r="C18850" s="577"/>
      <c r="R18850" s="577"/>
      <c r="S18850" s="577"/>
    </row>
    <row r="18851" spans="3:19">
      <c r="C18851" s="577"/>
      <c r="R18851" s="577"/>
      <c r="S18851" s="577"/>
    </row>
    <row r="18852" spans="3:19">
      <c r="C18852" s="577"/>
      <c r="R18852" s="577"/>
      <c r="S18852" s="577"/>
    </row>
    <row r="18853" spans="3:19">
      <c r="C18853" s="577"/>
      <c r="R18853" s="577"/>
      <c r="S18853" s="577"/>
    </row>
    <row r="18854" spans="3:19">
      <c r="C18854" s="577"/>
      <c r="R18854" s="577"/>
      <c r="S18854" s="577"/>
    </row>
    <row r="18855" spans="3:19">
      <c r="C18855" s="577"/>
      <c r="R18855" s="577"/>
      <c r="S18855" s="577"/>
    </row>
    <row r="18856" spans="3:19">
      <c r="C18856" s="577"/>
      <c r="R18856" s="577"/>
      <c r="S18856" s="577"/>
    </row>
    <row r="18857" spans="3:19">
      <c r="C18857" s="577"/>
      <c r="R18857" s="577"/>
      <c r="S18857" s="577"/>
    </row>
    <row r="18858" spans="3:19">
      <c r="C18858" s="577"/>
      <c r="R18858" s="577"/>
      <c r="S18858" s="577"/>
    </row>
    <row r="18859" spans="3:19">
      <c r="C18859" s="577"/>
      <c r="R18859" s="577"/>
      <c r="S18859" s="577"/>
    </row>
    <row r="18860" spans="3:19">
      <c r="C18860" s="577"/>
      <c r="R18860" s="577"/>
      <c r="S18860" s="577"/>
    </row>
    <row r="18861" spans="3:19">
      <c r="C18861" s="577"/>
      <c r="R18861" s="577"/>
      <c r="S18861" s="577"/>
    </row>
    <row r="18862" spans="3:19">
      <c r="C18862" s="577"/>
      <c r="R18862" s="577"/>
      <c r="S18862" s="577"/>
    </row>
    <row r="18863" spans="3:19">
      <c r="C18863" s="577"/>
      <c r="R18863" s="577"/>
      <c r="S18863" s="577"/>
    </row>
    <row r="18864" spans="3:19">
      <c r="C18864" s="577"/>
      <c r="R18864" s="577"/>
      <c r="S18864" s="577"/>
    </row>
    <row r="18865" spans="3:19">
      <c r="C18865" s="577"/>
      <c r="R18865" s="577"/>
      <c r="S18865" s="577"/>
    </row>
    <row r="18866" spans="3:19">
      <c r="C18866" s="577"/>
      <c r="R18866" s="577"/>
      <c r="S18866" s="577"/>
    </row>
    <row r="18867" spans="3:19">
      <c r="C18867" s="577"/>
      <c r="R18867" s="577"/>
      <c r="S18867" s="577"/>
    </row>
    <row r="18868" spans="3:19">
      <c r="C18868" s="577"/>
      <c r="R18868" s="577"/>
      <c r="S18868" s="577"/>
    </row>
    <row r="18869" spans="3:19">
      <c r="C18869" s="577"/>
      <c r="R18869" s="577"/>
      <c r="S18869" s="577"/>
    </row>
    <row r="18870" spans="3:19">
      <c r="C18870" s="577"/>
      <c r="R18870" s="577"/>
      <c r="S18870" s="577"/>
    </row>
    <row r="18871" spans="3:19">
      <c r="C18871" s="577"/>
      <c r="R18871" s="577"/>
      <c r="S18871" s="577"/>
    </row>
    <row r="18872" spans="3:19">
      <c r="C18872" s="577"/>
      <c r="R18872" s="577"/>
      <c r="S18872" s="577"/>
    </row>
    <row r="18873" spans="3:19">
      <c r="C18873" s="577"/>
      <c r="R18873" s="577"/>
      <c r="S18873" s="577"/>
    </row>
    <row r="18874" spans="3:19">
      <c r="C18874" s="577"/>
      <c r="R18874" s="577"/>
      <c r="S18874" s="577"/>
    </row>
    <row r="18875" spans="3:19">
      <c r="C18875" s="577"/>
      <c r="R18875" s="577"/>
      <c r="S18875" s="577"/>
    </row>
    <row r="18876" spans="3:19">
      <c r="C18876" s="577"/>
      <c r="R18876" s="577"/>
      <c r="S18876" s="577"/>
    </row>
    <row r="18877" spans="3:19">
      <c r="C18877" s="577"/>
      <c r="R18877" s="577"/>
      <c r="S18877" s="577"/>
    </row>
    <row r="18878" spans="3:19">
      <c r="C18878" s="577"/>
      <c r="R18878" s="577"/>
      <c r="S18878" s="577"/>
    </row>
    <row r="18879" spans="3:19">
      <c r="C18879" s="577"/>
      <c r="R18879" s="577"/>
      <c r="S18879" s="577"/>
    </row>
    <row r="18880" spans="3:19">
      <c r="C18880" s="577"/>
      <c r="R18880" s="577"/>
      <c r="S18880" s="577"/>
    </row>
    <row r="18881" spans="3:19">
      <c r="C18881" s="577"/>
      <c r="R18881" s="577"/>
      <c r="S18881" s="577"/>
    </row>
    <row r="18882" spans="3:19">
      <c r="C18882" s="577"/>
      <c r="R18882" s="577"/>
      <c r="S18882" s="577"/>
    </row>
    <row r="18883" spans="3:19">
      <c r="C18883" s="577"/>
      <c r="R18883" s="577"/>
      <c r="S18883" s="577"/>
    </row>
    <row r="18884" spans="3:19">
      <c r="C18884" s="577"/>
      <c r="R18884" s="577"/>
      <c r="S18884" s="577"/>
    </row>
    <row r="18885" spans="3:19">
      <c r="C18885" s="577"/>
      <c r="R18885" s="577"/>
      <c r="S18885" s="577"/>
    </row>
    <row r="18886" spans="3:19">
      <c r="C18886" s="577"/>
      <c r="R18886" s="577"/>
      <c r="S18886" s="577"/>
    </row>
    <row r="18887" spans="3:19">
      <c r="C18887" s="577"/>
      <c r="R18887" s="577"/>
      <c r="S18887" s="577"/>
    </row>
    <row r="18888" spans="3:19">
      <c r="C18888" s="577"/>
      <c r="R18888" s="577"/>
      <c r="S18888" s="577"/>
    </row>
    <row r="18889" spans="3:19">
      <c r="C18889" s="577"/>
      <c r="R18889" s="577"/>
      <c r="S18889" s="577"/>
    </row>
    <row r="18890" spans="3:19">
      <c r="C18890" s="577"/>
      <c r="R18890" s="577"/>
      <c r="S18890" s="577"/>
    </row>
    <row r="18891" spans="3:19">
      <c r="C18891" s="577"/>
      <c r="R18891" s="577"/>
      <c r="S18891" s="577"/>
    </row>
    <row r="18892" spans="3:19">
      <c r="C18892" s="577"/>
      <c r="R18892" s="577"/>
      <c r="S18892" s="577"/>
    </row>
    <row r="18893" spans="3:19">
      <c r="C18893" s="577"/>
      <c r="R18893" s="577"/>
      <c r="S18893" s="577"/>
    </row>
    <row r="18894" spans="3:19">
      <c r="C18894" s="577"/>
      <c r="R18894" s="577"/>
      <c r="S18894" s="577"/>
    </row>
    <row r="18895" spans="3:19">
      <c r="C18895" s="577"/>
      <c r="R18895" s="577"/>
      <c r="S18895" s="577"/>
    </row>
    <row r="18896" spans="3:19">
      <c r="C18896" s="577"/>
      <c r="R18896" s="577"/>
      <c r="S18896" s="577"/>
    </row>
    <row r="18897" spans="3:19">
      <c r="C18897" s="577"/>
      <c r="R18897" s="577"/>
      <c r="S18897" s="577"/>
    </row>
    <row r="18898" spans="3:19">
      <c r="C18898" s="577"/>
      <c r="R18898" s="577"/>
      <c r="S18898" s="577"/>
    </row>
    <row r="18899" spans="3:19">
      <c r="C18899" s="577"/>
      <c r="R18899" s="577"/>
      <c r="S18899" s="577"/>
    </row>
    <row r="18900" spans="3:19">
      <c r="C18900" s="577"/>
      <c r="R18900" s="577"/>
      <c r="S18900" s="577"/>
    </row>
    <row r="18901" spans="3:19">
      <c r="C18901" s="577"/>
      <c r="R18901" s="577"/>
      <c r="S18901" s="577"/>
    </row>
    <row r="18902" spans="3:19">
      <c r="C18902" s="577"/>
      <c r="R18902" s="577"/>
      <c r="S18902" s="577"/>
    </row>
    <row r="18903" spans="3:19">
      <c r="C18903" s="577"/>
      <c r="R18903" s="577"/>
      <c r="S18903" s="577"/>
    </row>
    <row r="18904" spans="3:19">
      <c r="C18904" s="577"/>
      <c r="R18904" s="577"/>
      <c r="S18904" s="577"/>
    </row>
    <row r="18905" spans="3:19">
      <c r="C18905" s="577"/>
      <c r="R18905" s="577"/>
      <c r="S18905" s="577"/>
    </row>
    <row r="18906" spans="3:19">
      <c r="C18906" s="577"/>
      <c r="R18906" s="577"/>
      <c r="S18906" s="577"/>
    </row>
    <row r="18907" spans="3:19">
      <c r="C18907" s="577"/>
      <c r="R18907" s="577"/>
      <c r="S18907" s="577"/>
    </row>
    <row r="18908" spans="3:19">
      <c r="C18908" s="577"/>
      <c r="R18908" s="577"/>
      <c r="S18908" s="577"/>
    </row>
    <row r="18909" spans="3:19">
      <c r="C18909" s="577"/>
      <c r="R18909" s="577"/>
      <c r="S18909" s="577"/>
    </row>
    <row r="18910" spans="3:19">
      <c r="C18910" s="577"/>
      <c r="R18910" s="577"/>
      <c r="S18910" s="577"/>
    </row>
    <row r="18911" spans="3:19">
      <c r="C18911" s="577"/>
      <c r="R18911" s="577"/>
      <c r="S18911" s="577"/>
    </row>
    <row r="18912" spans="3:19">
      <c r="C18912" s="577"/>
      <c r="R18912" s="577"/>
      <c r="S18912" s="577"/>
    </row>
    <row r="18913" spans="3:19">
      <c r="C18913" s="577"/>
      <c r="R18913" s="577"/>
      <c r="S18913" s="577"/>
    </row>
    <row r="18914" spans="3:19">
      <c r="C18914" s="577"/>
      <c r="R18914" s="577"/>
      <c r="S18914" s="577"/>
    </row>
    <row r="18915" spans="3:19">
      <c r="C18915" s="577"/>
      <c r="R18915" s="577"/>
      <c r="S18915" s="577"/>
    </row>
    <row r="18916" spans="3:19">
      <c r="C18916" s="577"/>
      <c r="R18916" s="577"/>
      <c r="S18916" s="577"/>
    </row>
    <row r="18917" spans="3:19">
      <c r="C18917" s="577"/>
      <c r="R18917" s="577"/>
      <c r="S18917" s="577"/>
    </row>
    <row r="18918" spans="3:19">
      <c r="C18918" s="577"/>
      <c r="R18918" s="577"/>
      <c r="S18918" s="577"/>
    </row>
    <row r="18919" spans="3:19">
      <c r="C18919" s="577"/>
      <c r="R18919" s="577"/>
      <c r="S18919" s="577"/>
    </row>
    <row r="18920" spans="3:19">
      <c r="C18920" s="577"/>
      <c r="R18920" s="577"/>
      <c r="S18920" s="577"/>
    </row>
    <row r="18921" spans="3:19">
      <c r="C18921" s="577"/>
      <c r="R18921" s="577"/>
      <c r="S18921" s="577"/>
    </row>
    <row r="18922" spans="3:19">
      <c r="C18922" s="577"/>
      <c r="R18922" s="577"/>
      <c r="S18922" s="577"/>
    </row>
    <row r="18923" spans="3:19">
      <c r="C18923" s="577"/>
      <c r="R18923" s="577"/>
      <c r="S18923" s="577"/>
    </row>
    <row r="18924" spans="3:19">
      <c r="C18924" s="577"/>
      <c r="R18924" s="577"/>
      <c r="S18924" s="577"/>
    </row>
    <row r="18925" spans="3:19">
      <c r="C18925" s="577"/>
      <c r="R18925" s="577"/>
      <c r="S18925" s="577"/>
    </row>
    <row r="18926" spans="3:19">
      <c r="C18926" s="577"/>
      <c r="R18926" s="577"/>
      <c r="S18926" s="577"/>
    </row>
    <row r="18927" spans="3:19">
      <c r="C18927" s="577"/>
      <c r="R18927" s="577"/>
      <c r="S18927" s="577"/>
    </row>
    <row r="18928" spans="3:19">
      <c r="C18928" s="577"/>
      <c r="R18928" s="577"/>
      <c r="S18928" s="577"/>
    </row>
    <row r="18929" spans="3:19">
      <c r="C18929" s="577"/>
      <c r="R18929" s="577"/>
      <c r="S18929" s="577"/>
    </row>
    <row r="18930" spans="3:19">
      <c r="C18930" s="577"/>
      <c r="R18930" s="577"/>
      <c r="S18930" s="577"/>
    </row>
    <row r="18931" spans="3:19">
      <c r="C18931" s="577"/>
      <c r="R18931" s="577"/>
      <c r="S18931" s="577"/>
    </row>
    <row r="18932" spans="3:19">
      <c r="C18932" s="577"/>
      <c r="R18932" s="577"/>
      <c r="S18932" s="577"/>
    </row>
    <row r="18933" spans="3:19">
      <c r="C18933" s="577"/>
      <c r="R18933" s="577"/>
      <c r="S18933" s="577"/>
    </row>
    <row r="18934" spans="3:19">
      <c r="C18934" s="577"/>
      <c r="R18934" s="577"/>
      <c r="S18934" s="577"/>
    </row>
    <row r="18935" spans="3:19">
      <c r="C18935" s="577"/>
      <c r="R18935" s="577"/>
      <c r="S18935" s="577"/>
    </row>
    <row r="18936" spans="3:19">
      <c r="C18936" s="577"/>
      <c r="R18936" s="577"/>
      <c r="S18936" s="577"/>
    </row>
    <row r="18937" spans="3:19">
      <c r="C18937" s="577"/>
      <c r="R18937" s="577"/>
      <c r="S18937" s="577"/>
    </row>
    <row r="18938" spans="3:19">
      <c r="C18938" s="577"/>
      <c r="R18938" s="577"/>
      <c r="S18938" s="577"/>
    </row>
    <row r="18939" spans="3:19">
      <c r="C18939" s="577"/>
      <c r="R18939" s="577"/>
      <c r="S18939" s="577"/>
    </row>
    <row r="18940" spans="3:19">
      <c r="C18940" s="577"/>
      <c r="R18940" s="577"/>
      <c r="S18940" s="577"/>
    </row>
    <row r="18941" spans="3:19">
      <c r="C18941" s="577"/>
      <c r="R18941" s="577"/>
      <c r="S18941" s="577"/>
    </row>
    <row r="18942" spans="3:19">
      <c r="C18942" s="577"/>
      <c r="R18942" s="577"/>
      <c r="S18942" s="577"/>
    </row>
    <row r="18943" spans="3:19">
      <c r="C18943" s="577"/>
      <c r="R18943" s="577"/>
      <c r="S18943" s="577"/>
    </row>
    <row r="18944" spans="3:19">
      <c r="C18944" s="577"/>
      <c r="R18944" s="577"/>
      <c r="S18944" s="577"/>
    </row>
    <row r="18945" spans="3:19">
      <c r="C18945" s="577"/>
      <c r="R18945" s="577"/>
      <c r="S18945" s="577"/>
    </row>
    <row r="18946" spans="3:19">
      <c r="C18946" s="577"/>
      <c r="R18946" s="577"/>
      <c r="S18946" s="577"/>
    </row>
    <row r="18947" spans="3:19">
      <c r="C18947" s="577"/>
      <c r="R18947" s="577"/>
      <c r="S18947" s="577"/>
    </row>
    <row r="18948" spans="3:19">
      <c r="C18948" s="577"/>
      <c r="R18948" s="577"/>
      <c r="S18948" s="577"/>
    </row>
    <row r="18949" spans="3:19">
      <c r="C18949" s="577"/>
      <c r="R18949" s="577"/>
      <c r="S18949" s="577"/>
    </row>
    <row r="18950" spans="3:19">
      <c r="C18950" s="577"/>
      <c r="R18950" s="577"/>
      <c r="S18950" s="577"/>
    </row>
    <row r="18951" spans="3:19">
      <c r="C18951" s="577"/>
      <c r="R18951" s="577"/>
      <c r="S18951" s="577"/>
    </row>
    <row r="18952" spans="3:19">
      <c r="C18952" s="577"/>
      <c r="R18952" s="577"/>
      <c r="S18952" s="577"/>
    </row>
    <row r="18953" spans="3:19">
      <c r="C18953" s="577"/>
      <c r="R18953" s="577"/>
      <c r="S18953" s="577"/>
    </row>
    <row r="18954" spans="3:19">
      <c r="C18954" s="577"/>
      <c r="R18954" s="577"/>
      <c r="S18954" s="577"/>
    </row>
    <row r="18955" spans="3:19">
      <c r="C18955" s="577"/>
      <c r="R18955" s="577"/>
      <c r="S18955" s="577"/>
    </row>
    <row r="18956" spans="3:19">
      <c r="C18956" s="577"/>
      <c r="R18956" s="577"/>
      <c r="S18956" s="577"/>
    </row>
    <row r="18957" spans="3:19">
      <c r="C18957" s="577"/>
      <c r="R18957" s="577"/>
      <c r="S18957" s="577"/>
    </row>
    <row r="18958" spans="3:19">
      <c r="C18958" s="577"/>
      <c r="R18958" s="577"/>
      <c r="S18958" s="577"/>
    </row>
    <row r="18959" spans="3:19">
      <c r="C18959" s="577"/>
      <c r="R18959" s="577"/>
      <c r="S18959" s="577"/>
    </row>
    <row r="18960" spans="3:19">
      <c r="C18960" s="577"/>
      <c r="R18960" s="577"/>
      <c r="S18960" s="577"/>
    </row>
    <row r="18961" spans="3:19">
      <c r="C18961" s="577"/>
      <c r="R18961" s="577"/>
      <c r="S18961" s="577"/>
    </row>
    <row r="18962" spans="3:19">
      <c r="C18962" s="577"/>
      <c r="R18962" s="577"/>
      <c r="S18962" s="577"/>
    </row>
    <row r="18963" spans="3:19">
      <c r="C18963" s="577"/>
      <c r="R18963" s="577"/>
      <c r="S18963" s="577"/>
    </row>
    <row r="18964" spans="3:19">
      <c r="C18964" s="577"/>
      <c r="R18964" s="577"/>
      <c r="S18964" s="577"/>
    </row>
    <row r="18965" spans="3:19">
      <c r="C18965" s="577"/>
      <c r="R18965" s="577"/>
      <c r="S18965" s="577"/>
    </row>
    <row r="18966" spans="3:19">
      <c r="C18966" s="577"/>
      <c r="R18966" s="577"/>
      <c r="S18966" s="577"/>
    </row>
    <row r="18967" spans="3:19">
      <c r="C18967" s="577"/>
      <c r="R18967" s="577"/>
      <c r="S18967" s="577"/>
    </row>
    <row r="18968" spans="3:19">
      <c r="C18968" s="577"/>
      <c r="R18968" s="577"/>
      <c r="S18968" s="577"/>
    </row>
    <row r="18969" spans="3:19">
      <c r="C18969" s="577"/>
      <c r="R18969" s="577"/>
      <c r="S18969" s="577"/>
    </row>
    <row r="18970" spans="3:19">
      <c r="C18970" s="577"/>
      <c r="R18970" s="577"/>
      <c r="S18970" s="577"/>
    </row>
    <row r="18971" spans="3:19">
      <c r="C18971" s="577"/>
      <c r="R18971" s="577"/>
      <c r="S18971" s="577"/>
    </row>
    <row r="18972" spans="3:19">
      <c r="C18972" s="577"/>
      <c r="R18972" s="577"/>
      <c r="S18972" s="577"/>
    </row>
    <row r="18973" spans="3:19">
      <c r="C18973" s="577"/>
      <c r="R18973" s="577"/>
      <c r="S18973" s="577"/>
    </row>
    <row r="18974" spans="3:19">
      <c r="C18974" s="577"/>
      <c r="R18974" s="577"/>
      <c r="S18974" s="577"/>
    </row>
    <row r="18975" spans="3:19">
      <c r="C18975" s="577"/>
      <c r="R18975" s="577"/>
      <c r="S18975" s="577"/>
    </row>
    <row r="18976" spans="3:19">
      <c r="C18976" s="577"/>
      <c r="R18976" s="577"/>
      <c r="S18976" s="577"/>
    </row>
    <row r="18977" spans="3:19">
      <c r="C18977" s="577"/>
      <c r="R18977" s="577"/>
      <c r="S18977" s="577"/>
    </row>
    <row r="18978" spans="3:19">
      <c r="C18978" s="577"/>
      <c r="R18978" s="577"/>
      <c r="S18978" s="577"/>
    </row>
    <row r="18979" spans="3:19">
      <c r="C18979" s="577"/>
      <c r="R18979" s="577"/>
      <c r="S18979" s="577"/>
    </row>
    <row r="18980" spans="3:19">
      <c r="C18980" s="577"/>
      <c r="R18980" s="577"/>
      <c r="S18980" s="577"/>
    </row>
    <row r="18981" spans="3:19">
      <c r="C18981" s="577"/>
      <c r="R18981" s="577"/>
      <c r="S18981" s="577"/>
    </row>
    <row r="18982" spans="3:19">
      <c r="C18982" s="577"/>
      <c r="R18982" s="577"/>
      <c r="S18982" s="577"/>
    </row>
    <row r="18983" spans="3:19">
      <c r="C18983" s="577"/>
      <c r="R18983" s="577"/>
      <c r="S18983" s="577"/>
    </row>
    <row r="18984" spans="3:19">
      <c r="C18984" s="577"/>
      <c r="R18984" s="577"/>
      <c r="S18984" s="577"/>
    </row>
    <row r="18985" spans="3:19">
      <c r="C18985" s="577"/>
      <c r="R18985" s="577"/>
      <c r="S18985" s="577"/>
    </row>
    <row r="18986" spans="3:19">
      <c r="C18986" s="577"/>
      <c r="R18986" s="577"/>
      <c r="S18986" s="577"/>
    </row>
    <row r="18987" spans="3:19">
      <c r="C18987" s="577"/>
      <c r="R18987" s="577"/>
      <c r="S18987" s="577"/>
    </row>
    <row r="18988" spans="3:19">
      <c r="C18988" s="577"/>
      <c r="R18988" s="577"/>
      <c r="S18988" s="577"/>
    </row>
    <row r="18989" spans="3:19">
      <c r="C18989" s="577"/>
      <c r="R18989" s="577"/>
      <c r="S18989" s="577"/>
    </row>
    <row r="18990" spans="3:19">
      <c r="C18990" s="577"/>
      <c r="R18990" s="577"/>
      <c r="S18990" s="577"/>
    </row>
    <row r="18991" spans="3:19">
      <c r="C18991" s="577"/>
      <c r="R18991" s="577"/>
      <c r="S18991" s="577"/>
    </row>
    <row r="18992" spans="3:19">
      <c r="C18992" s="577"/>
      <c r="R18992" s="577"/>
      <c r="S18992" s="577"/>
    </row>
    <row r="18993" spans="3:19">
      <c r="C18993" s="577"/>
      <c r="R18993" s="577"/>
      <c r="S18993" s="577"/>
    </row>
    <row r="18994" spans="3:19">
      <c r="C18994" s="577"/>
      <c r="R18994" s="577"/>
      <c r="S18994" s="577"/>
    </row>
    <row r="18995" spans="3:19">
      <c r="C18995" s="577"/>
      <c r="R18995" s="577"/>
      <c r="S18995" s="577"/>
    </row>
    <row r="18996" spans="3:19">
      <c r="C18996" s="577"/>
      <c r="R18996" s="577"/>
      <c r="S18996" s="577"/>
    </row>
    <row r="18997" spans="3:19">
      <c r="C18997" s="577"/>
      <c r="R18997" s="577"/>
      <c r="S18997" s="577"/>
    </row>
    <row r="18998" spans="3:19">
      <c r="C18998" s="577"/>
      <c r="R18998" s="577"/>
      <c r="S18998" s="577"/>
    </row>
    <row r="18999" spans="3:19">
      <c r="C18999" s="577"/>
      <c r="R18999" s="577"/>
      <c r="S18999" s="577"/>
    </row>
    <row r="19000" spans="3:19">
      <c r="C19000" s="577"/>
      <c r="R19000" s="577"/>
      <c r="S19000" s="577"/>
    </row>
    <row r="19001" spans="3:19">
      <c r="C19001" s="577"/>
      <c r="R19001" s="577"/>
      <c r="S19001" s="577"/>
    </row>
    <row r="19002" spans="3:19">
      <c r="C19002" s="577"/>
      <c r="R19002" s="577"/>
      <c r="S19002" s="577"/>
    </row>
    <row r="19003" spans="3:19">
      <c r="C19003" s="577"/>
      <c r="R19003" s="577"/>
      <c r="S19003" s="577"/>
    </row>
    <row r="19004" spans="3:19">
      <c r="C19004" s="577"/>
      <c r="R19004" s="577"/>
      <c r="S19004" s="577"/>
    </row>
    <row r="19005" spans="3:19">
      <c r="C19005" s="577"/>
      <c r="R19005" s="577"/>
      <c r="S19005" s="577"/>
    </row>
    <row r="19006" spans="3:19">
      <c r="C19006" s="577"/>
      <c r="R19006" s="577"/>
      <c r="S19006" s="577"/>
    </row>
    <row r="19007" spans="3:19">
      <c r="C19007" s="577"/>
      <c r="R19007" s="577"/>
      <c r="S19007" s="577"/>
    </row>
    <row r="19008" spans="3:19">
      <c r="C19008" s="577"/>
      <c r="R19008" s="577"/>
      <c r="S19008" s="577"/>
    </row>
    <row r="19009" spans="3:19">
      <c r="C19009" s="577"/>
      <c r="R19009" s="577"/>
      <c r="S19009" s="577"/>
    </row>
    <row r="19010" spans="3:19">
      <c r="C19010" s="577"/>
      <c r="R19010" s="577"/>
      <c r="S19010" s="577"/>
    </row>
    <row r="19011" spans="3:19">
      <c r="C19011" s="577"/>
      <c r="R19011" s="577"/>
      <c r="S19011" s="577"/>
    </row>
    <row r="19012" spans="3:19">
      <c r="C19012" s="577"/>
      <c r="R19012" s="577"/>
      <c r="S19012" s="577"/>
    </row>
    <row r="19013" spans="3:19">
      <c r="C19013" s="577"/>
      <c r="R19013" s="577"/>
      <c r="S19013" s="577"/>
    </row>
    <row r="19014" spans="3:19">
      <c r="C19014" s="577"/>
      <c r="R19014" s="577"/>
      <c r="S19014" s="577"/>
    </row>
    <row r="19015" spans="3:19">
      <c r="C19015" s="577"/>
      <c r="R19015" s="577"/>
      <c r="S19015" s="577"/>
    </row>
    <row r="19016" spans="3:19">
      <c r="C19016" s="577"/>
      <c r="R19016" s="577"/>
      <c r="S19016" s="577"/>
    </row>
    <row r="19017" spans="3:19">
      <c r="C19017" s="577"/>
      <c r="R19017" s="577"/>
      <c r="S19017" s="577"/>
    </row>
    <row r="19018" spans="3:19">
      <c r="C19018" s="577"/>
      <c r="R19018" s="577"/>
      <c r="S19018" s="577"/>
    </row>
    <row r="19019" spans="3:19">
      <c r="C19019" s="577"/>
      <c r="R19019" s="577"/>
      <c r="S19019" s="577"/>
    </row>
    <row r="19020" spans="3:19">
      <c r="C19020" s="577"/>
      <c r="R19020" s="577"/>
      <c r="S19020" s="577"/>
    </row>
    <row r="19021" spans="3:19">
      <c r="C19021" s="577"/>
      <c r="R19021" s="577"/>
      <c r="S19021" s="577"/>
    </row>
    <row r="19022" spans="3:19">
      <c r="C19022" s="577"/>
      <c r="R19022" s="577"/>
      <c r="S19022" s="577"/>
    </row>
    <row r="19023" spans="3:19">
      <c r="C19023" s="577"/>
      <c r="R19023" s="577"/>
      <c r="S19023" s="577"/>
    </row>
    <row r="19024" spans="3:19">
      <c r="C19024" s="577"/>
      <c r="R19024" s="577"/>
      <c r="S19024" s="577"/>
    </row>
    <row r="19025" spans="3:19">
      <c r="C19025" s="577"/>
      <c r="R19025" s="577"/>
      <c r="S19025" s="577"/>
    </row>
    <row r="19026" spans="3:19">
      <c r="C19026" s="577"/>
      <c r="R19026" s="577"/>
      <c r="S19026" s="577"/>
    </row>
    <row r="19027" spans="3:19">
      <c r="C19027" s="577"/>
      <c r="R19027" s="577"/>
      <c r="S19027" s="577"/>
    </row>
    <row r="19028" spans="3:19">
      <c r="C19028" s="577"/>
      <c r="R19028" s="577"/>
      <c r="S19028" s="577"/>
    </row>
    <row r="19029" spans="3:19">
      <c r="C19029" s="577"/>
      <c r="R19029" s="577"/>
      <c r="S19029" s="577"/>
    </row>
    <row r="19030" spans="3:19">
      <c r="C19030" s="577"/>
      <c r="R19030" s="577"/>
      <c r="S19030" s="577"/>
    </row>
    <row r="19031" spans="3:19">
      <c r="C19031" s="577"/>
      <c r="R19031" s="577"/>
      <c r="S19031" s="577"/>
    </row>
    <row r="19032" spans="3:19">
      <c r="C19032" s="577"/>
      <c r="R19032" s="577"/>
      <c r="S19032" s="577"/>
    </row>
    <row r="19033" spans="3:19">
      <c r="C19033" s="577"/>
      <c r="R19033" s="577"/>
      <c r="S19033" s="577"/>
    </row>
    <row r="19034" spans="3:19">
      <c r="C19034" s="577"/>
      <c r="R19034" s="577"/>
      <c r="S19034" s="577"/>
    </row>
    <row r="19035" spans="3:19">
      <c r="C19035" s="577"/>
      <c r="R19035" s="577"/>
      <c r="S19035" s="577"/>
    </row>
    <row r="19036" spans="3:19">
      <c r="C19036" s="577"/>
      <c r="R19036" s="577"/>
      <c r="S19036" s="577"/>
    </row>
    <row r="19037" spans="3:19">
      <c r="C19037" s="577"/>
      <c r="R19037" s="577"/>
      <c r="S19037" s="577"/>
    </row>
    <row r="19038" spans="3:19">
      <c r="C19038" s="577"/>
      <c r="R19038" s="577"/>
      <c r="S19038" s="577"/>
    </row>
    <row r="19039" spans="3:19">
      <c r="C19039" s="577"/>
      <c r="R19039" s="577"/>
      <c r="S19039" s="577"/>
    </row>
    <row r="19040" spans="3:19">
      <c r="C19040" s="577"/>
      <c r="R19040" s="577"/>
      <c r="S19040" s="577"/>
    </row>
    <row r="19041" spans="3:19">
      <c r="C19041" s="577"/>
      <c r="R19041" s="577"/>
      <c r="S19041" s="577"/>
    </row>
    <row r="19042" spans="3:19">
      <c r="C19042" s="577"/>
      <c r="R19042" s="577"/>
      <c r="S19042" s="577"/>
    </row>
    <row r="19043" spans="3:19">
      <c r="C19043" s="577"/>
      <c r="R19043" s="577"/>
      <c r="S19043" s="577"/>
    </row>
    <row r="19044" spans="3:19">
      <c r="C19044" s="577"/>
      <c r="R19044" s="577"/>
      <c r="S19044" s="577"/>
    </row>
    <row r="19045" spans="3:19">
      <c r="C19045" s="577"/>
      <c r="R19045" s="577"/>
      <c r="S19045" s="577"/>
    </row>
    <row r="19046" spans="3:19">
      <c r="C19046" s="577"/>
      <c r="R19046" s="577"/>
      <c r="S19046" s="577"/>
    </row>
    <row r="19047" spans="3:19">
      <c r="C19047" s="577"/>
      <c r="R19047" s="577"/>
      <c r="S19047" s="577"/>
    </row>
    <row r="19048" spans="3:19">
      <c r="C19048" s="577"/>
      <c r="R19048" s="577"/>
      <c r="S19048" s="577"/>
    </row>
    <row r="19049" spans="3:19">
      <c r="C19049" s="577"/>
      <c r="R19049" s="577"/>
      <c r="S19049" s="577"/>
    </row>
    <row r="19050" spans="3:19">
      <c r="C19050" s="577"/>
      <c r="R19050" s="577"/>
      <c r="S19050" s="577"/>
    </row>
    <row r="19051" spans="3:19">
      <c r="C19051" s="577"/>
      <c r="R19051" s="577"/>
      <c r="S19051" s="577"/>
    </row>
    <row r="19052" spans="3:19">
      <c r="C19052" s="577"/>
      <c r="R19052" s="577"/>
      <c r="S19052" s="577"/>
    </row>
    <row r="19053" spans="3:19">
      <c r="C19053" s="577"/>
      <c r="R19053" s="577"/>
      <c r="S19053" s="577"/>
    </row>
    <row r="19054" spans="3:19">
      <c r="C19054" s="577"/>
      <c r="R19054" s="577"/>
      <c r="S19054" s="577"/>
    </row>
    <row r="19055" spans="3:19">
      <c r="C19055" s="577"/>
      <c r="R19055" s="577"/>
      <c r="S19055" s="577"/>
    </row>
    <row r="19056" spans="3:19">
      <c r="C19056" s="577"/>
      <c r="R19056" s="577"/>
      <c r="S19056" s="577"/>
    </row>
    <row r="19057" spans="3:19">
      <c r="C19057" s="577"/>
      <c r="R19057" s="577"/>
      <c r="S19057" s="577"/>
    </row>
    <row r="19058" spans="3:19">
      <c r="C19058" s="577"/>
      <c r="R19058" s="577"/>
      <c r="S19058" s="577"/>
    </row>
    <row r="19059" spans="3:19">
      <c r="C19059" s="577"/>
      <c r="R19059" s="577"/>
      <c r="S19059" s="577"/>
    </row>
    <row r="19060" spans="3:19">
      <c r="C19060" s="577"/>
      <c r="R19060" s="577"/>
      <c r="S19060" s="577"/>
    </row>
    <row r="19061" spans="3:19">
      <c r="C19061" s="577"/>
      <c r="R19061" s="577"/>
      <c r="S19061" s="577"/>
    </row>
    <row r="19062" spans="3:19">
      <c r="C19062" s="577"/>
      <c r="R19062" s="577"/>
      <c r="S19062" s="577"/>
    </row>
    <row r="19063" spans="3:19">
      <c r="C19063" s="577"/>
      <c r="R19063" s="577"/>
      <c r="S19063" s="577"/>
    </row>
    <row r="19064" spans="3:19">
      <c r="C19064" s="577"/>
      <c r="R19064" s="577"/>
      <c r="S19064" s="577"/>
    </row>
    <row r="19065" spans="3:19">
      <c r="C19065" s="577"/>
      <c r="R19065" s="577"/>
      <c r="S19065" s="577"/>
    </row>
    <row r="19066" spans="3:19">
      <c r="C19066" s="577"/>
      <c r="R19066" s="577"/>
      <c r="S19066" s="577"/>
    </row>
    <row r="19067" spans="3:19">
      <c r="C19067" s="577"/>
      <c r="R19067" s="577"/>
      <c r="S19067" s="577"/>
    </row>
    <row r="19068" spans="3:19">
      <c r="C19068" s="577"/>
      <c r="R19068" s="577"/>
      <c r="S19068" s="577"/>
    </row>
    <row r="19069" spans="3:19">
      <c r="C19069" s="577"/>
      <c r="R19069" s="577"/>
      <c r="S19069" s="577"/>
    </row>
    <row r="19070" spans="3:19">
      <c r="C19070" s="577"/>
      <c r="R19070" s="577"/>
      <c r="S19070" s="577"/>
    </row>
    <row r="19071" spans="3:19">
      <c r="C19071" s="577"/>
      <c r="R19071" s="577"/>
      <c r="S19071" s="577"/>
    </row>
    <row r="19072" spans="3:19">
      <c r="C19072" s="577"/>
      <c r="R19072" s="577"/>
      <c r="S19072" s="577"/>
    </row>
    <row r="19073" spans="3:19">
      <c r="C19073" s="577"/>
      <c r="R19073" s="577"/>
      <c r="S19073" s="577"/>
    </row>
    <row r="19074" spans="3:19">
      <c r="C19074" s="577"/>
      <c r="R19074" s="577"/>
      <c r="S19074" s="577"/>
    </row>
    <row r="19075" spans="3:19">
      <c r="C19075" s="577"/>
      <c r="R19075" s="577"/>
      <c r="S19075" s="577"/>
    </row>
    <row r="19076" spans="3:19">
      <c r="C19076" s="577"/>
      <c r="R19076" s="577"/>
      <c r="S19076" s="577"/>
    </row>
    <row r="19077" spans="3:19">
      <c r="C19077" s="577"/>
      <c r="R19077" s="577"/>
      <c r="S19077" s="577"/>
    </row>
    <row r="19078" spans="3:19">
      <c r="C19078" s="577"/>
      <c r="R19078" s="577"/>
      <c r="S19078" s="577"/>
    </row>
    <row r="19079" spans="3:19">
      <c r="C19079" s="577"/>
      <c r="R19079" s="577"/>
      <c r="S19079" s="577"/>
    </row>
    <row r="19080" spans="3:19">
      <c r="C19080" s="577"/>
      <c r="R19080" s="577"/>
      <c r="S19080" s="577"/>
    </row>
    <row r="19081" spans="3:19">
      <c r="C19081" s="577"/>
      <c r="R19081" s="577"/>
      <c r="S19081" s="577"/>
    </row>
    <row r="19082" spans="3:19">
      <c r="C19082" s="577"/>
      <c r="R19082" s="577"/>
      <c r="S19082" s="577"/>
    </row>
    <row r="19083" spans="3:19">
      <c r="C19083" s="577"/>
      <c r="R19083" s="577"/>
      <c r="S19083" s="577"/>
    </row>
    <row r="19084" spans="3:19">
      <c r="C19084" s="577"/>
      <c r="R19084" s="577"/>
      <c r="S19084" s="577"/>
    </row>
    <row r="19085" spans="3:19">
      <c r="C19085" s="577"/>
      <c r="R19085" s="577"/>
      <c r="S19085" s="577"/>
    </row>
    <row r="19086" spans="3:19">
      <c r="C19086" s="577"/>
      <c r="R19086" s="577"/>
      <c r="S19086" s="577"/>
    </row>
    <row r="19087" spans="3:19">
      <c r="C19087" s="577"/>
      <c r="R19087" s="577"/>
      <c r="S19087" s="577"/>
    </row>
    <row r="19088" spans="3:19">
      <c r="C19088" s="577"/>
      <c r="R19088" s="577"/>
      <c r="S19088" s="577"/>
    </row>
    <row r="19089" spans="3:19">
      <c r="C19089" s="577"/>
      <c r="R19089" s="577"/>
      <c r="S19089" s="577"/>
    </row>
    <row r="19090" spans="3:19">
      <c r="C19090" s="577"/>
      <c r="R19090" s="577"/>
      <c r="S19090" s="577"/>
    </row>
    <row r="19091" spans="3:19">
      <c r="C19091" s="577"/>
      <c r="R19091" s="577"/>
      <c r="S19091" s="577"/>
    </row>
    <row r="19092" spans="3:19">
      <c r="C19092" s="577"/>
      <c r="R19092" s="577"/>
      <c r="S19092" s="577"/>
    </row>
    <row r="19093" spans="3:19">
      <c r="C19093" s="577"/>
      <c r="R19093" s="577"/>
      <c r="S19093" s="577"/>
    </row>
    <row r="19094" spans="3:19">
      <c r="C19094" s="577"/>
      <c r="R19094" s="577"/>
      <c r="S19094" s="577"/>
    </row>
    <row r="19095" spans="3:19">
      <c r="C19095" s="577"/>
      <c r="R19095" s="577"/>
      <c r="S19095" s="577"/>
    </row>
    <row r="19096" spans="3:19">
      <c r="C19096" s="577"/>
      <c r="R19096" s="577"/>
      <c r="S19096" s="577"/>
    </row>
    <row r="19097" spans="3:19">
      <c r="C19097" s="577"/>
      <c r="R19097" s="577"/>
      <c r="S19097" s="577"/>
    </row>
    <row r="19098" spans="3:19">
      <c r="C19098" s="577"/>
      <c r="R19098" s="577"/>
      <c r="S19098" s="577"/>
    </row>
    <row r="19099" spans="3:19">
      <c r="C19099" s="577"/>
      <c r="R19099" s="577"/>
      <c r="S19099" s="577"/>
    </row>
    <row r="19100" spans="3:19">
      <c r="C19100" s="577"/>
      <c r="R19100" s="577"/>
      <c r="S19100" s="577"/>
    </row>
    <row r="19101" spans="3:19">
      <c r="C19101" s="577"/>
      <c r="R19101" s="577"/>
      <c r="S19101" s="577"/>
    </row>
    <row r="19102" spans="3:19">
      <c r="C19102" s="577"/>
      <c r="R19102" s="577"/>
      <c r="S19102" s="577"/>
    </row>
    <row r="19103" spans="3:19">
      <c r="C19103" s="577"/>
      <c r="R19103" s="577"/>
      <c r="S19103" s="577"/>
    </row>
    <row r="19104" spans="3:19">
      <c r="C19104" s="577"/>
      <c r="R19104" s="577"/>
      <c r="S19104" s="577"/>
    </row>
    <row r="19105" spans="3:19">
      <c r="C19105" s="577"/>
      <c r="R19105" s="577"/>
      <c r="S19105" s="577"/>
    </row>
    <row r="19106" spans="3:19">
      <c r="C19106" s="577"/>
      <c r="R19106" s="577"/>
      <c r="S19106" s="577"/>
    </row>
    <row r="19107" spans="3:19">
      <c r="C19107" s="577"/>
      <c r="R19107" s="577"/>
      <c r="S19107" s="577"/>
    </row>
    <row r="19108" spans="3:19">
      <c r="C19108" s="577"/>
      <c r="R19108" s="577"/>
      <c r="S19108" s="577"/>
    </row>
    <row r="19109" spans="3:19">
      <c r="C19109" s="577"/>
      <c r="R19109" s="577"/>
      <c r="S19109" s="577"/>
    </row>
    <row r="19110" spans="3:19">
      <c r="C19110" s="577"/>
      <c r="R19110" s="577"/>
      <c r="S19110" s="577"/>
    </row>
    <row r="19111" spans="3:19">
      <c r="C19111" s="577"/>
      <c r="R19111" s="577"/>
      <c r="S19111" s="577"/>
    </row>
    <row r="19112" spans="3:19">
      <c r="C19112" s="577"/>
      <c r="R19112" s="577"/>
      <c r="S19112" s="577"/>
    </row>
    <row r="19113" spans="3:19">
      <c r="C19113" s="577"/>
      <c r="R19113" s="577"/>
      <c r="S19113" s="577"/>
    </row>
    <row r="19114" spans="3:19">
      <c r="C19114" s="577"/>
      <c r="R19114" s="577"/>
      <c r="S19114" s="577"/>
    </row>
    <row r="19115" spans="3:19">
      <c r="C19115" s="577"/>
      <c r="R19115" s="577"/>
      <c r="S19115" s="577"/>
    </row>
    <row r="19116" spans="3:19">
      <c r="C19116" s="577"/>
      <c r="R19116" s="577"/>
      <c r="S19116" s="577"/>
    </row>
    <row r="19117" spans="3:19">
      <c r="C19117" s="577"/>
      <c r="R19117" s="577"/>
      <c r="S19117" s="577"/>
    </row>
    <row r="19118" spans="3:19">
      <c r="C19118" s="577"/>
      <c r="R19118" s="577"/>
      <c r="S19118" s="577"/>
    </row>
    <row r="19119" spans="3:19">
      <c r="C19119" s="577"/>
      <c r="R19119" s="577"/>
      <c r="S19119" s="577"/>
    </row>
    <row r="19120" spans="3:19">
      <c r="C19120" s="577"/>
      <c r="R19120" s="577"/>
      <c r="S19120" s="577"/>
    </row>
    <row r="19121" spans="3:19">
      <c r="C19121" s="577"/>
      <c r="R19121" s="577"/>
      <c r="S19121" s="577"/>
    </row>
    <row r="19122" spans="3:19">
      <c r="C19122" s="577"/>
      <c r="R19122" s="577"/>
      <c r="S19122" s="577"/>
    </row>
    <row r="19123" spans="3:19">
      <c r="C19123" s="577"/>
      <c r="R19123" s="577"/>
      <c r="S19123" s="577"/>
    </row>
    <row r="19124" spans="3:19">
      <c r="C19124" s="577"/>
      <c r="R19124" s="577"/>
      <c r="S19124" s="577"/>
    </row>
    <row r="19125" spans="3:19">
      <c r="C19125" s="577"/>
      <c r="R19125" s="577"/>
      <c r="S19125" s="577"/>
    </row>
    <row r="19126" spans="3:19">
      <c r="C19126" s="577"/>
      <c r="R19126" s="577"/>
      <c r="S19126" s="577"/>
    </row>
    <row r="19127" spans="3:19">
      <c r="C19127" s="577"/>
      <c r="R19127" s="577"/>
      <c r="S19127" s="577"/>
    </row>
    <row r="19128" spans="3:19">
      <c r="C19128" s="577"/>
      <c r="R19128" s="577"/>
      <c r="S19128" s="577"/>
    </row>
    <row r="19129" spans="3:19">
      <c r="C19129" s="577"/>
      <c r="R19129" s="577"/>
      <c r="S19129" s="577"/>
    </row>
    <row r="19130" spans="3:19">
      <c r="C19130" s="577"/>
      <c r="R19130" s="577"/>
      <c r="S19130" s="577"/>
    </row>
    <row r="19131" spans="3:19">
      <c r="C19131" s="577"/>
      <c r="R19131" s="577"/>
      <c r="S19131" s="577"/>
    </row>
    <row r="19132" spans="3:19">
      <c r="C19132" s="577"/>
      <c r="R19132" s="577"/>
      <c r="S19132" s="577"/>
    </row>
    <row r="19133" spans="3:19">
      <c r="C19133" s="577"/>
      <c r="R19133" s="577"/>
      <c r="S19133" s="577"/>
    </row>
    <row r="19134" spans="3:19">
      <c r="C19134" s="577"/>
      <c r="R19134" s="577"/>
      <c r="S19134" s="577"/>
    </row>
    <row r="19135" spans="3:19">
      <c r="C19135" s="577"/>
      <c r="R19135" s="577"/>
      <c r="S19135" s="577"/>
    </row>
    <row r="19136" spans="3:19">
      <c r="C19136" s="577"/>
      <c r="R19136" s="577"/>
      <c r="S19136" s="577"/>
    </row>
    <row r="19137" spans="3:19">
      <c r="C19137" s="577"/>
      <c r="R19137" s="577"/>
      <c r="S19137" s="577"/>
    </row>
    <row r="19138" spans="3:19">
      <c r="C19138" s="577"/>
      <c r="R19138" s="577"/>
      <c r="S19138" s="577"/>
    </row>
    <row r="19139" spans="3:19">
      <c r="C19139" s="577"/>
      <c r="R19139" s="577"/>
      <c r="S19139" s="577"/>
    </row>
    <row r="19140" spans="3:19">
      <c r="C19140" s="577"/>
      <c r="R19140" s="577"/>
      <c r="S19140" s="577"/>
    </row>
    <row r="19141" spans="3:19">
      <c r="C19141" s="577"/>
      <c r="R19141" s="577"/>
      <c r="S19141" s="577"/>
    </row>
    <row r="19142" spans="3:19">
      <c r="C19142" s="577"/>
      <c r="R19142" s="577"/>
      <c r="S19142" s="577"/>
    </row>
    <row r="19143" spans="3:19">
      <c r="C19143" s="577"/>
      <c r="R19143" s="577"/>
      <c r="S19143" s="577"/>
    </row>
    <row r="19144" spans="3:19">
      <c r="C19144" s="577"/>
      <c r="R19144" s="577"/>
      <c r="S19144" s="577"/>
    </row>
    <row r="19145" spans="3:19">
      <c r="C19145" s="577"/>
      <c r="R19145" s="577"/>
      <c r="S19145" s="577"/>
    </row>
    <row r="19146" spans="3:19">
      <c r="C19146" s="577"/>
      <c r="R19146" s="577"/>
      <c r="S19146" s="577"/>
    </row>
    <row r="19147" spans="3:19">
      <c r="C19147" s="577"/>
      <c r="R19147" s="577"/>
      <c r="S19147" s="577"/>
    </row>
    <row r="19148" spans="3:19">
      <c r="C19148" s="577"/>
      <c r="R19148" s="577"/>
      <c r="S19148" s="577"/>
    </row>
    <row r="19149" spans="3:19">
      <c r="C19149" s="577"/>
      <c r="R19149" s="577"/>
      <c r="S19149" s="577"/>
    </row>
    <row r="19150" spans="3:19">
      <c r="C19150" s="577"/>
      <c r="R19150" s="577"/>
      <c r="S19150" s="577"/>
    </row>
    <row r="19151" spans="3:19">
      <c r="C19151" s="577"/>
      <c r="R19151" s="577"/>
      <c r="S19151" s="577"/>
    </row>
    <row r="19152" spans="3:19">
      <c r="C19152" s="577"/>
      <c r="R19152" s="577"/>
      <c r="S19152" s="577"/>
    </row>
    <row r="19153" spans="3:19">
      <c r="C19153" s="577"/>
      <c r="R19153" s="577"/>
      <c r="S19153" s="577"/>
    </row>
    <row r="19154" spans="3:19">
      <c r="C19154" s="577"/>
      <c r="R19154" s="577"/>
      <c r="S19154" s="577"/>
    </row>
    <row r="19155" spans="3:19">
      <c r="C19155" s="577"/>
      <c r="R19155" s="577"/>
      <c r="S19155" s="577"/>
    </row>
    <row r="19156" spans="3:19">
      <c r="C19156" s="577"/>
      <c r="R19156" s="577"/>
      <c r="S19156" s="577"/>
    </row>
    <row r="19157" spans="3:19">
      <c r="C19157" s="577"/>
      <c r="R19157" s="577"/>
      <c r="S19157" s="577"/>
    </row>
    <row r="19158" spans="3:19">
      <c r="C19158" s="577"/>
      <c r="R19158" s="577"/>
      <c r="S19158" s="577"/>
    </row>
    <row r="19159" spans="3:19">
      <c r="C19159" s="577"/>
      <c r="R19159" s="577"/>
      <c r="S19159" s="577"/>
    </row>
    <row r="19160" spans="3:19">
      <c r="C19160" s="577"/>
      <c r="R19160" s="577"/>
      <c r="S19160" s="577"/>
    </row>
    <row r="19161" spans="3:19">
      <c r="C19161" s="577"/>
      <c r="R19161" s="577"/>
      <c r="S19161" s="577"/>
    </row>
    <row r="19162" spans="3:19">
      <c r="C19162" s="577"/>
      <c r="R19162" s="577"/>
      <c r="S19162" s="577"/>
    </row>
    <row r="19163" spans="3:19">
      <c r="C19163" s="577"/>
      <c r="R19163" s="577"/>
      <c r="S19163" s="577"/>
    </row>
    <row r="19164" spans="3:19">
      <c r="C19164" s="577"/>
      <c r="R19164" s="577"/>
      <c r="S19164" s="577"/>
    </row>
    <row r="19165" spans="3:19">
      <c r="C19165" s="577"/>
      <c r="R19165" s="577"/>
      <c r="S19165" s="577"/>
    </row>
    <row r="19166" spans="3:19">
      <c r="C19166" s="577"/>
      <c r="R19166" s="577"/>
      <c r="S19166" s="577"/>
    </row>
    <row r="19167" spans="3:19">
      <c r="C19167" s="577"/>
      <c r="R19167" s="577"/>
      <c r="S19167" s="577"/>
    </row>
    <row r="19168" spans="3:19">
      <c r="C19168" s="577"/>
      <c r="R19168" s="577"/>
      <c r="S19168" s="577"/>
    </row>
    <row r="19169" spans="3:19">
      <c r="C19169" s="577"/>
      <c r="R19169" s="577"/>
      <c r="S19169" s="577"/>
    </row>
    <row r="19170" spans="3:19">
      <c r="C19170" s="577"/>
      <c r="R19170" s="577"/>
      <c r="S19170" s="577"/>
    </row>
    <row r="19171" spans="3:19">
      <c r="C19171" s="577"/>
      <c r="R19171" s="577"/>
      <c r="S19171" s="577"/>
    </row>
    <row r="19172" spans="3:19">
      <c r="C19172" s="577"/>
      <c r="R19172" s="577"/>
      <c r="S19172" s="577"/>
    </row>
    <row r="19173" spans="3:19">
      <c r="C19173" s="577"/>
      <c r="R19173" s="577"/>
      <c r="S19173" s="577"/>
    </row>
    <row r="19174" spans="3:19">
      <c r="C19174" s="577"/>
      <c r="R19174" s="577"/>
      <c r="S19174" s="577"/>
    </row>
    <row r="19175" spans="3:19">
      <c r="C19175" s="577"/>
      <c r="R19175" s="577"/>
      <c r="S19175" s="577"/>
    </row>
    <row r="19176" spans="3:19">
      <c r="C19176" s="577"/>
      <c r="R19176" s="577"/>
      <c r="S19176" s="577"/>
    </row>
    <row r="19177" spans="3:19">
      <c r="C19177" s="577"/>
      <c r="R19177" s="577"/>
      <c r="S19177" s="577"/>
    </row>
    <row r="19178" spans="3:19">
      <c r="C19178" s="577"/>
      <c r="R19178" s="577"/>
      <c r="S19178" s="577"/>
    </row>
    <row r="19179" spans="3:19">
      <c r="C19179" s="577"/>
      <c r="R19179" s="577"/>
      <c r="S19179" s="577"/>
    </row>
    <row r="19180" spans="3:19">
      <c r="C19180" s="577"/>
      <c r="R19180" s="577"/>
      <c r="S19180" s="577"/>
    </row>
    <row r="19181" spans="3:19">
      <c r="C19181" s="577"/>
      <c r="R19181" s="577"/>
      <c r="S19181" s="577"/>
    </row>
    <row r="19182" spans="3:19">
      <c r="C19182" s="577"/>
      <c r="R19182" s="577"/>
      <c r="S19182" s="577"/>
    </row>
    <row r="19183" spans="3:19">
      <c r="C19183" s="577"/>
      <c r="R19183" s="577"/>
      <c r="S19183" s="577"/>
    </row>
    <row r="19184" spans="3:19">
      <c r="C19184" s="577"/>
      <c r="R19184" s="577"/>
      <c r="S19184" s="577"/>
    </row>
    <row r="19185" spans="3:19">
      <c r="C19185" s="577"/>
      <c r="R19185" s="577"/>
      <c r="S19185" s="577"/>
    </row>
    <row r="19186" spans="3:19">
      <c r="C19186" s="577"/>
      <c r="R19186" s="577"/>
      <c r="S19186" s="577"/>
    </row>
    <row r="19187" spans="3:19">
      <c r="C19187" s="577"/>
      <c r="R19187" s="577"/>
      <c r="S19187" s="577"/>
    </row>
    <row r="19188" spans="3:19">
      <c r="C19188" s="577"/>
      <c r="R19188" s="577"/>
      <c r="S19188" s="577"/>
    </row>
    <row r="19189" spans="3:19">
      <c r="C19189" s="577"/>
      <c r="R19189" s="577"/>
      <c r="S19189" s="577"/>
    </row>
    <row r="19190" spans="3:19">
      <c r="C19190" s="577"/>
      <c r="R19190" s="577"/>
      <c r="S19190" s="577"/>
    </row>
    <row r="19191" spans="3:19">
      <c r="C19191" s="577"/>
      <c r="R19191" s="577"/>
      <c r="S19191" s="577"/>
    </row>
    <row r="19192" spans="3:19">
      <c r="C19192" s="577"/>
      <c r="R19192" s="577"/>
      <c r="S19192" s="577"/>
    </row>
    <row r="19193" spans="3:19">
      <c r="C19193" s="577"/>
      <c r="R19193" s="577"/>
      <c r="S19193" s="577"/>
    </row>
    <row r="19194" spans="3:19">
      <c r="C19194" s="577"/>
      <c r="R19194" s="577"/>
      <c r="S19194" s="577"/>
    </row>
    <row r="19195" spans="3:19">
      <c r="C19195" s="577"/>
      <c r="R19195" s="577"/>
      <c r="S19195" s="577"/>
    </row>
    <row r="19196" spans="3:19">
      <c r="C19196" s="577"/>
      <c r="R19196" s="577"/>
      <c r="S19196" s="577"/>
    </row>
    <row r="19197" spans="3:19">
      <c r="C19197" s="577"/>
      <c r="R19197" s="577"/>
      <c r="S19197" s="577"/>
    </row>
    <row r="19198" spans="3:19">
      <c r="C19198" s="577"/>
      <c r="R19198" s="577"/>
      <c r="S19198" s="577"/>
    </row>
    <row r="19199" spans="3:19">
      <c r="C19199" s="577"/>
      <c r="R19199" s="577"/>
      <c r="S19199" s="577"/>
    </row>
    <row r="19200" spans="3:19">
      <c r="C19200" s="577"/>
      <c r="R19200" s="577"/>
      <c r="S19200" s="577"/>
    </row>
    <row r="19201" spans="3:19">
      <c r="C19201" s="577"/>
      <c r="R19201" s="577"/>
      <c r="S19201" s="577"/>
    </row>
    <row r="19202" spans="3:19">
      <c r="C19202" s="577"/>
      <c r="R19202" s="577"/>
      <c r="S19202" s="577"/>
    </row>
    <row r="19203" spans="3:19">
      <c r="C19203" s="577"/>
      <c r="R19203" s="577"/>
      <c r="S19203" s="577"/>
    </row>
    <row r="19204" spans="3:19">
      <c r="C19204" s="577"/>
      <c r="R19204" s="577"/>
      <c r="S19204" s="577"/>
    </row>
    <row r="19205" spans="3:19">
      <c r="C19205" s="577"/>
      <c r="R19205" s="577"/>
      <c r="S19205" s="577"/>
    </row>
    <row r="19206" spans="3:19">
      <c r="C19206" s="577"/>
      <c r="R19206" s="577"/>
      <c r="S19206" s="577"/>
    </row>
    <row r="19207" spans="3:19">
      <c r="C19207" s="577"/>
      <c r="R19207" s="577"/>
      <c r="S19207" s="577"/>
    </row>
    <row r="19208" spans="3:19">
      <c r="C19208" s="577"/>
      <c r="R19208" s="577"/>
      <c r="S19208" s="577"/>
    </row>
    <row r="19209" spans="3:19">
      <c r="C19209" s="577"/>
      <c r="R19209" s="577"/>
      <c r="S19209" s="577"/>
    </row>
    <row r="19210" spans="3:19">
      <c r="C19210" s="577"/>
      <c r="R19210" s="577"/>
      <c r="S19210" s="577"/>
    </row>
    <row r="19211" spans="3:19">
      <c r="C19211" s="577"/>
      <c r="R19211" s="577"/>
      <c r="S19211" s="577"/>
    </row>
    <row r="19212" spans="3:19">
      <c r="C19212" s="577"/>
      <c r="R19212" s="577"/>
      <c r="S19212" s="577"/>
    </row>
    <row r="19213" spans="3:19">
      <c r="C19213" s="577"/>
      <c r="R19213" s="577"/>
      <c r="S19213" s="577"/>
    </row>
    <row r="19214" spans="3:19">
      <c r="C19214" s="577"/>
      <c r="R19214" s="577"/>
      <c r="S19214" s="577"/>
    </row>
    <row r="19215" spans="3:19">
      <c r="C19215" s="577"/>
      <c r="R19215" s="577"/>
      <c r="S19215" s="577"/>
    </row>
    <row r="19216" spans="3:19">
      <c r="C19216" s="577"/>
      <c r="R19216" s="577"/>
      <c r="S19216" s="577"/>
    </row>
    <row r="19217" spans="3:19">
      <c r="C19217" s="577"/>
      <c r="R19217" s="577"/>
      <c r="S19217" s="577"/>
    </row>
    <row r="19218" spans="3:19">
      <c r="C19218" s="577"/>
      <c r="R19218" s="577"/>
      <c r="S19218" s="577"/>
    </row>
    <row r="19219" spans="3:19">
      <c r="C19219" s="577"/>
      <c r="R19219" s="577"/>
      <c r="S19219" s="577"/>
    </row>
    <row r="19220" spans="3:19">
      <c r="C19220" s="577"/>
      <c r="R19220" s="577"/>
      <c r="S19220" s="577"/>
    </row>
    <row r="19221" spans="3:19">
      <c r="C19221" s="577"/>
      <c r="R19221" s="577"/>
      <c r="S19221" s="577"/>
    </row>
    <row r="19222" spans="3:19">
      <c r="C19222" s="577"/>
      <c r="R19222" s="577"/>
      <c r="S19222" s="577"/>
    </row>
    <row r="19223" spans="3:19">
      <c r="C19223" s="577"/>
      <c r="R19223" s="577"/>
      <c r="S19223" s="577"/>
    </row>
    <row r="19224" spans="3:19">
      <c r="C19224" s="577"/>
      <c r="R19224" s="577"/>
      <c r="S19224" s="577"/>
    </row>
    <row r="19225" spans="3:19">
      <c r="C19225" s="577"/>
      <c r="R19225" s="577"/>
      <c r="S19225" s="577"/>
    </row>
    <row r="19226" spans="3:19">
      <c r="C19226" s="577"/>
      <c r="R19226" s="577"/>
      <c r="S19226" s="577"/>
    </row>
    <row r="19227" spans="3:19">
      <c r="C19227" s="577"/>
      <c r="R19227" s="577"/>
      <c r="S19227" s="577"/>
    </row>
    <row r="19228" spans="3:19">
      <c r="C19228" s="577"/>
      <c r="R19228" s="577"/>
      <c r="S19228" s="577"/>
    </row>
    <row r="19229" spans="3:19">
      <c r="C19229" s="577"/>
      <c r="R19229" s="577"/>
      <c r="S19229" s="577"/>
    </row>
    <row r="19230" spans="3:19">
      <c r="C19230" s="577"/>
      <c r="R19230" s="577"/>
      <c r="S19230" s="577"/>
    </row>
    <row r="19231" spans="3:19">
      <c r="C19231" s="577"/>
      <c r="R19231" s="577"/>
      <c r="S19231" s="577"/>
    </row>
    <row r="19232" spans="3:19">
      <c r="C19232" s="577"/>
      <c r="R19232" s="577"/>
      <c r="S19232" s="577"/>
    </row>
    <row r="19233" spans="3:19">
      <c r="C19233" s="577"/>
      <c r="R19233" s="577"/>
      <c r="S19233" s="577"/>
    </row>
    <row r="19234" spans="3:19">
      <c r="C19234" s="577"/>
      <c r="R19234" s="577"/>
      <c r="S19234" s="577"/>
    </row>
    <row r="19235" spans="3:19">
      <c r="C19235" s="577"/>
      <c r="R19235" s="577"/>
      <c r="S19235" s="577"/>
    </row>
    <row r="19236" spans="3:19">
      <c r="C19236" s="577"/>
      <c r="R19236" s="577"/>
      <c r="S19236" s="577"/>
    </row>
    <row r="19237" spans="3:19">
      <c r="C19237" s="577"/>
      <c r="R19237" s="577"/>
      <c r="S19237" s="577"/>
    </row>
    <row r="19238" spans="3:19">
      <c r="C19238" s="577"/>
      <c r="R19238" s="577"/>
      <c r="S19238" s="577"/>
    </row>
    <row r="19239" spans="3:19">
      <c r="C19239" s="577"/>
      <c r="R19239" s="577"/>
      <c r="S19239" s="577"/>
    </row>
    <row r="19240" spans="3:19">
      <c r="C19240" s="577"/>
      <c r="R19240" s="577"/>
      <c r="S19240" s="577"/>
    </row>
    <row r="19241" spans="3:19">
      <c r="C19241" s="577"/>
      <c r="R19241" s="577"/>
      <c r="S19241" s="577"/>
    </row>
    <row r="19242" spans="3:19">
      <c r="C19242" s="577"/>
      <c r="R19242" s="577"/>
      <c r="S19242" s="577"/>
    </row>
    <row r="19243" spans="3:19">
      <c r="C19243" s="577"/>
      <c r="R19243" s="577"/>
      <c r="S19243" s="577"/>
    </row>
    <row r="19244" spans="3:19">
      <c r="C19244" s="577"/>
      <c r="R19244" s="577"/>
      <c r="S19244" s="577"/>
    </row>
    <row r="19245" spans="3:19">
      <c r="C19245" s="577"/>
      <c r="R19245" s="577"/>
      <c r="S19245" s="577"/>
    </row>
    <row r="19246" spans="3:19">
      <c r="C19246" s="577"/>
      <c r="R19246" s="577"/>
      <c r="S19246" s="577"/>
    </row>
    <row r="19247" spans="3:19">
      <c r="C19247" s="577"/>
      <c r="R19247" s="577"/>
      <c r="S19247" s="577"/>
    </row>
    <row r="19248" spans="3:19">
      <c r="C19248" s="577"/>
      <c r="R19248" s="577"/>
      <c r="S19248" s="577"/>
    </row>
    <row r="19249" spans="3:19">
      <c r="C19249" s="577"/>
      <c r="R19249" s="577"/>
      <c r="S19249" s="577"/>
    </row>
    <row r="19250" spans="3:19">
      <c r="C19250" s="577"/>
      <c r="R19250" s="577"/>
      <c r="S19250" s="577"/>
    </row>
    <row r="19251" spans="3:19">
      <c r="C19251" s="577"/>
      <c r="R19251" s="577"/>
      <c r="S19251" s="577"/>
    </row>
    <row r="19252" spans="3:19">
      <c r="C19252" s="577"/>
      <c r="R19252" s="577"/>
      <c r="S19252" s="577"/>
    </row>
    <row r="19253" spans="3:19">
      <c r="C19253" s="577"/>
      <c r="R19253" s="577"/>
      <c r="S19253" s="577"/>
    </row>
    <row r="19254" spans="3:19">
      <c r="C19254" s="577"/>
      <c r="R19254" s="577"/>
      <c r="S19254" s="577"/>
    </row>
    <row r="19255" spans="3:19">
      <c r="C19255" s="577"/>
      <c r="R19255" s="577"/>
      <c r="S19255" s="577"/>
    </row>
    <row r="19256" spans="3:19">
      <c r="C19256" s="577"/>
      <c r="R19256" s="577"/>
      <c r="S19256" s="577"/>
    </row>
    <row r="19257" spans="3:19">
      <c r="C19257" s="577"/>
      <c r="R19257" s="577"/>
      <c r="S19257" s="577"/>
    </row>
    <row r="19258" spans="3:19">
      <c r="C19258" s="577"/>
      <c r="R19258" s="577"/>
      <c r="S19258" s="577"/>
    </row>
    <row r="19259" spans="3:19">
      <c r="C19259" s="577"/>
      <c r="R19259" s="577"/>
      <c r="S19259" s="577"/>
    </row>
    <row r="19260" spans="3:19">
      <c r="C19260" s="577"/>
      <c r="R19260" s="577"/>
      <c r="S19260" s="577"/>
    </row>
    <row r="19261" spans="3:19">
      <c r="C19261" s="577"/>
      <c r="R19261" s="577"/>
      <c r="S19261" s="577"/>
    </row>
    <row r="19262" spans="3:19">
      <c r="C19262" s="577"/>
      <c r="R19262" s="577"/>
      <c r="S19262" s="577"/>
    </row>
    <row r="19263" spans="3:19">
      <c r="C19263" s="577"/>
      <c r="R19263" s="577"/>
      <c r="S19263" s="577"/>
    </row>
    <row r="19264" spans="3:19">
      <c r="C19264" s="577"/>
      <c r="R19264" s="577"/>
      <c r="S19264" s="577"/>
    </row>
    <row r="19265" spans="3:19">
      <c r="C19265" s="577"/>
      <c r="R19265" s="577"/>
      <c r="S19265" s="577"/>
    </row>
    <row r="19266" spans="3:19">
      <c r="C19266" s="577"/>
      <c r="R19266" s="577"/>
      <c r="S19266" s="577"/>
    </row>
    <row r="19267" spans="3:19">
      <c r="C19267" s="577"/>
      <c r="R19267" s="577"/>
      <c r="S19267" s="577"/>
    </row>
    <row r="19268" spans="3:19">
      <c r="C19268" s="577"/>
      <c r="R19268" s="577"/>
      <c r="S19268" s="577"/>
    </row>
    <row r="19269" spans="3:19">
      <c r="C19269" s="577"/>
      <c r="R19269" s="577"/>
      <c r="S19269" s="577"/>
    </row>
    <row r="19270" spans="3:19">
      <c r="C19270" s="577"/>
      <c r="R19270" s="577"/>
      <c r="S19270" s="577"/>
    </row>
    <row r="19271" spans="3:19">
      <c r="C19271" s="577"/>
      <c r="R19271" s="577"/>
      <c r="S19271" s="577"/>
    </row>
    <row r="19272" spans="3:19">
      <c r="C19272" s="577"/>
      <c r="R19272" s="577"/>
      <c r="S19272" s="577"/>
    </row>
    <row r="19273" spans="3:19">
      <c r="C19273" s="577"/>
      <c r="R19273" s="577"/>
      <c r="S19273" s="577"/>
    </row>
    <row r="19274" spans="3:19">
      <c r="C19274" s="577"/>
      <c r="R19274" s="577"/>
      <c r="S19274" s="577"/>
    </row>
    <row r="19275" spans="3:19">
      <c r="C19275" s="577"/>
      <c r="R19275" s="577"/>
      <c r="S19275" s="577"/>
    </row>
    <row r="19276" spans="3:19">
      <c r="C19276" s="577"/>
      <c r="R19276" s="577"/>
      <c r="S19276" s="577"/>
    </row>
    <row r="19277" spans="3:19">
      <c r="C19277" s="577"/>
      <c r="R19277" s="577"/>
      <c r="S19277" s="577"/>
    </row>
    <row r="19278" spans="3:19">
      <c r="C19278" s="577"/>
      <c r="R19278" s="577"/>
      <c r="S19278" s="577"/>
    </row>
    <row r="19279" spans="3:19">
      <c r="C19279" s="577"/>
      <c r="R19279" s="577"/>
      <c r="S19279" s="577"/>
    </row>
    <row r="19280" spans="3:19">
      <c r="C19280" s="577"/>
      <c r="R19280" s="577"/>
      <c r="S19280" s="577"/>
    </row>
    <row r="19281" spans="3:19">
      <c r="C19281" s="577"/>
      <c r="R19281" s="577"/>
      <c r="S19281" s="577"/>
    </row>
    <row r="19282" spans="3:19">
      <c r="C19282" s="577"/>
      <c r="R19282" s="577"/>
      <c r="S19282" s="577"/>
    </row>
    <row r="19283" spans="3:19">
      <c r="C19283" s="577"/>
      <c r="R19283" s="577"/>
      <c r="S19283" s="577"/>
    </row>
    <row r="19284" spans="3:19">
      <c r="C19284" s="577"/>
      <c r="R19284" s="577"/>
      <c r="S19284" s="577"/>
    </row>
    <row r="19285" spans="3:19">
      <c r="C19285" s="577"/>
      <c r="R19285" s="577"/>
      <c r="S19285" s="577"/>
    </row>
    <row r="19286" spans="3:19">
      <c r="C19286" s="577"/>
      <c r="R19286" s="577"/>
      <c r="S19286" s="577"/>
    </row>
    <row r="19287" spans="3:19">
      <c r="C19287" s="577"/>
      <c r="R19287" s="577"/>
      <c r="S19287" s="577"/>
    </row>
    <row r="19288" spans="3:19">
      <c r="C19288" s="577"/>
      <c r="R19288" s="577"/>
      <c r="S19288" s="577"/>
    </row>
    <row r="19289" spans="3:19">
      <c r="C19289" s="577"/>
      <c r="R19289" s="577"/>
      <c r="S19289" s="577"/>
    </row>
    <row r="19290" spans="3:19">
      <c r="C19290" s="577"/>
      <c r="R19290" s="577"/>
      <c r="S19290" s="577"/>
    </row>
    <row r="19291" spans="3:19">
      <c r="C19291" s="577"/>
      <c r="R19291" s="577"/>
      <c r="S19291" s="577"/>
    </row>
    <row r="19292" spans="3:19">
      <c r="C19292" s="577"/>
      <c r="R19292" s="577"/>
      <c r="S19292" s="577"/>
    </row>
    <row r="19293" spans="3:19">
      <c r="C19293" s="577"/>
      <c r="R19293" s="577"/>
      <c r="S19293" s="577"/>
    </row>
    <row r="19294" spans="3:19">
      <c r="C19294" s="577"/>
      <c r="R19294" s="577"/>
      <c r="S19294" s="577"/>
    </row>
    <row r="19295" spans="3:19">
      <c r="C19295" s="577"/>
      <c r="R19295" s="577"/>
      <c r="S19295" s="577"/>
    </row>
    <row r="19296" spans="3:19">
      <c r="C19296" s="577"/>
      <c r="R19296" s="577"/>
      <c r="S19296" s="577"/>
    </row>
    <row r="19297" spans="3:19">
      <c r="C19297" s="577"/>
      <c r="R19297" s="577"/>
      <c r="S19297" s="577"/>
    </row>
    <row r="19298" spans="3:19">
      <c r="C19298" s="577"/>
      <c r="R19298" s="577"/>
      <c r="S19298" s="577"/>
    </row>
    <row r="19299" spans="3:19">
      <c r="C19299" s="577"/>
      <c r="R19299" s="577"/>
      <c r="S19299" s="577"/>
    </row>
    <row r="19300" spans="3:19">
      <c r="C19300" s="577"/>
      <c r="R19300" s="577"/>
      <c r="S19300" s="577"/>
    </row>
    <row r="19301" spans="3:19">
      <c r="C19301" s="577"/>
      <c r="R19301" s="577"/>
      <c r="S19301" s="577"/>
    </row>
    <row r="19302" spans="3:19">
      <c r="C19302" s="577"/>
      <c r="R19302" s="577"/>
      <c r="S19302" s="577"/>
    </row>
    <row r="19303" spans="3:19">
      <c r="C19303" s="577"/>
      <c r="R19303" s="577"/>
      <c r="S19303" s="577"/>
    </row>
    <row r="19304" spans="3:19">
      <c r="C19304" s="577"/>
      <c r="R19304" s="577"/>
      <c r="S19304" s="577"/>
    </row>
    <row r="19305" spans="3:19">
      <c r="C19305" s="577"/>
      <c r="R19305" s="577"/>
      <c r="S19305" s="577"/>
    </row>
    <row r="19306" spans="3:19">
      <c r="C19306" s="577"/>
      <c r="R19306" s="577"/>
      <c r="S19306" s="577"/>
    </row>
    <row r="19307" spans="3:19">
      <c r="C19307" s="577"/>
      <c r="R19307" s="577"/>
      <c r="S19307" s="577"/>
    </row>
    <row r="19308" spans="3:19">
      <c r="C19308" s="577"/>
      <c r="R19308" s="577"/>
      <c r="S19308" s="577"/>
    </row>
    <row r="19309" spans="3:19">
      <c r="C19309" s="577"/>
      <c r="R19309" s="577"/>
      <c r="S19309" s="577"/>
    </row>
    <row r="19310" spans="3:19">
      <c r="C19310" s="577"/>
      <c r="R19310" s="577"/>
      <c r="S19310" s="577"/>
    </row>
    <row r="19311" spans="3:19">
      <c r="C19311" s="577"/>
      <c r="R19311" s="577"/>
      <c r="S19311" s="577"/>
    </row>
    <row r="19312" spans="3:19">
      <c r="C19312" s="577"/>
      <c r="R19312" s="577"/>
      <c r="S19312" s="577"/>
    </row>
    <row r="19313" spans="3:19">
      <c r="C19313" s="577"/>
      <c r="R19313" s="577"/>
      <c r="S19313" s="577"/>
    </row>
    <row r="19314" spans="3:19">
      <c r="C19314" s="577"/>
      <c r="R19314" s="577"/>
      <c r="S19314" s="577"/>
    </row>
    <row r="19315" spans="3:19">
      <c r="C19315" s="577"/>
      <c r="R19315" s="577"/>
      <c r="S19315" s="577"/>
    </row>
    <row r="19316" spans="3:19">
      <c r="C19316" s="577"/>
      <c r="R19316" s="577"/>
      <c r="S19316" s="577"/>
    </row>
    <row r="19317" spans="3:19">
      <c r="C19317" s="577"/>
      <c r="R19317" s="577"/>
      <c r="S19317" s="577"/>
    </row>
    <row r="19318" spans="3:19">
      <c r="C19318" s="577"/>
      <c r="R19318" s="577"/>
      <c r="S19318" s="577"/>
    </row>
    <row r="19319" spans="3:19">
      <c r="C19319" s="577"/>
      <c r="R19319" s="577"/>
      <c r="S19319" s="577"/>
    </row>
    <row r="19320" spans="3:19">
      <c r="C19320" s="577"/>
      <c r="R19320" s="577"/>
      <c r="S19320" s="577"/>
    </row>
    <row r="19321" spans="3:19">
      <c r="C19321" s="577"/>
      <c r="R19321" s="577"/>
      <c r="S19321" s="577"/>
    </row>
    <row r="19322" spans="3:19">
      <c r="C19322" s="577"/>
      <c r="R19322" s="577"/>
      <c r="S19322" s="577"/>
    </row>
    <row r="19323" spans="3:19">
      <c r="C19323" s="577"/>
      <c r="R19323" s="577"/>
      <c r="S19323" s="577"/>
    </row>
    <row r="19324" spans="3:19">
      <c r="C19324" s="577"/>
      <c r="R19324" s="577"/>
      <c r="S19324" s="577"/>
    </row>
    <row r="19325" spans="3:19">
      <c r="C19325" s="577"/>
      <c r="R19325" s="577"/>
      <c r="S19325" s="577"/>
    </row>
    <row r="19326" spans="3:19">
      <c r="C19326" s="577"/>
      <c r="R19326" s="577"/>
      <c r="S19326" s="577"/>
    </row>
    <row r="19327" spans="3:19">
      <c r="C19327" s="577"/>
      <c r="R19327" s="577"/>
      <c r="S19327" s="577"/>
    </row>
    <row r="19328" spans="3:19">
      <c r="C19328" s="577"/>
      <c r="R19328" s="577"/>
      <c r="S19328" s="577"/>
    </row>
    <row r="19329" spans="3:19">
      <c r="C19329" s="577"/>
      <c r="R19329" s="577"/>
      <c r="S19329" s="577"/>
    </row>
    <row r="19330" spans="3:19">
      <c r="C19330" s="577"/>
      <c r="R19330" s="577"/>
      <c r="S19330" s="577"/>
    </row>
    <row r="19331" spans="3:19">
      <c r="C19331" s="577"/>
      <c r="R19331" s="577"/>
      <c r="S19331" s="577"/>
    </row>
    <row r="19332" spans="3:19">
      <c r="C19332" s="577"/>
      <c r="R19332" s="577"/>
      <c r="S19332" s="577"/>
    </row>
    <row r="19333" spans="3:19">
      <c r="C19333" s="577"/>
      <c r="R19333" s="577"/>
      <c r="S19333" s="577"/>
    </row>
    <row r="19334" spans="3:19">
      <c r="C19334" s="577"/>
      <c r="R19334" s="577"/>
      <c r="S19334" s="577"/>
    </row>
    <row r="19335" spans="3:19">
      <c r="C19335" s="577"/>
      <c r="R19335" s="577"/>
      <c r="S19335" s="577"/>
    </row>
    <row r="19336" spans="3:19">
      <c r="C19336" s="577"/>
      <c r="R19336" s="577"/>
      <c r="S19336" s="577"/>
    </row>
    <row r="19337" spans="3:19">
      <c r="C19337" s="577"/>
      <c r="R19337" s="577"/>
      <c r="S19337" s="577"/>
    </row>
    <row r="19338" spans="3:19">
      <c r="C19338" s="577"/>
      <c r="R19338" s="577"/>
      <c r="S19338" s="577"/>
    </row>
    <row r="19339" spans="3:19">
      <c r="C19339" s="577"/>
      <c r="R19339" s="577"/>
      <c r="S19339" s="577"/>
    </row>
    <row r="19340" spans="3:19">
      <c r="C19340" s="577"/>
      <c r="R19340" s="577"/>
      <c r="S19340" s="577"/>
    </row>
    <row r="19341" spans="3:19">
      <c r="C19341" s="577"/>
      <c r="R19341" s="577"/>
      <c r="S19341" s="577"/>
    </row>
    <row r="19342" spans="3:19">
      <c r="C19342" s="577"/>
      <c r="R19342" s="577"/>
      <c r="S19342" s="577"/>
    </row>
    <row r="19343" spans="3:19">
      <c r="C19343" s="577"/>
      <c r="R19343" s="577"/>
      <c r="S19343" s="577"/>
    </row>
    <row r="19344" spans="3:19">
      <c r="C19344" s="577"/>
      <c r="R19344" s="577"/>
      <c r="S19344" s="577"/>
    </row>
    <row r="19345" spans="3:19">
      <c r="C19345" s="577"/>
      <c r="R19345" s="577"/>
      <c r="S19345" s="577"/>
    </row>
    <row r="19346" spans="3:19">
      <c r="C19346" s="577"/>
      <c r="R19346" s="577"/>
      <c r="S19346" s="577"/>
    </row>
    <row r="19347" spans="3:19">
      <c r="C19347" s="577"/>
      <c r="R19347" s="577"/>
      <c r="S19347" s="577"/>
    </row>
    <row r="19348" spans="3:19">
      <c r="C19348" s="577"/>
      <c r="R19348" s="577"/>
      <c r="S19348" s="577"/>
    </row>
    <row r="19349" spans="3:19">
      <c r="C19349" s="577"/>
      <c r="R19349" s="577"/>
      <c r="S19349" s="577"/>
    </row>
    <row r="19350" spans="3:19">
      <c r="C19350" s="577"/>
      <c r="R19350" s="577"/>
      <c r="S19350" s="577"/>
    </row>
    <row r="19351" spans="3:19">
      <c r="C19351" s="577"/>
      <c r="R19351" s="577"/>
      <c r="S19351" s="577"/>
    </row>
    <row r="19352" spans="3:19">
      <c r="C19352" s="577"/>
      <c r="R19352" s="577"/>
      <c r="S19352" s="577"/>
    </row>
    <row r="19353" spans="3:19">
      <c r="C19353" s="577"/>
      <c r="R19353" s="577"/>
      <c r="S19353" s="577"/>
    </row>
    <row r="19354" spans="3:19">
      <c r="C19354" s="577"/>
      <c r="R19354" s="577"/>
      <c r="S19354" s="577"/>
    </row>
    <row r="19355" spans="3:19">
      <c r="C19355" s="577"/>
      <c r="R19355" s="577"/>
      <c r="S19355" s="577"/>
    </row>
    <row r="19356" spans="3:19">
      <c r="C19356" s="577"/>
      <c r="R19356" s="577"/>
      <c r="S19356" s="577"/>
    </row>
    <row r="19357" spans="3:19">
      <c r="C19357" s="577"/>
      <c r="R19357" s="577"/>
      <c r="S19357" s="577"/>
    </row>
    <row r="19358" spans="3:19">
      <c r="C19358" s="577"/>
      <c r="R19358" s="577"/>
      <c r="S19358" s="577"/>
    </row>
    <row r="19359" spans="3:19">
      <c r="C19359" s="577"/>
      <c r="R19359" s="577"/>
      <c r="S19359" s="577"/>
    </row>
    <row r="19360" spans="3:19">
      <c r="C19360" s="577"/>
      <c r="R19360" s="577"/>
      <c r="S19360" s="577"/>
    </row>
    <row r="19361" spans="3:19">
      <c r="C19361" s="577"/>
      <c r="R19361" s="577"/>
      <c r="S19361" s="577"/>
    </row>
    <row r="19362" spans="3:19">
      <c r="C19362" s="577"/>
      <c r="R19362" s="577"/>
      <c r="S19362" s="577"/>
    </row>
    <row r="19363" spans="3:19">
      <c r="C19363" s="577"/>
      <c r="R19363" s="577"/>
      <c r="S19363" s="577"/>
    </row>
    <row r="19364" spans="3:19">
      <c r="C19364" s="577"/>
      <c r="R19364" s="577"/>
      <c r="S19364" s="577"/>
    </row>
    <row r="19365" spans="3:19">
      <c r="C19365" s="577"/>
      <c r="R19365" s="577"/>
      <c r="S19365" s="577"/>
    </row>
    <row r="19366" spans="3:19">
      <c r="C19366" s="577"/>
      <c r="R19366" s="577"/>
      <c r="S19366" s="577"/>
    </row>
    <row r="19367" spans="3:19">
      <c r="C19367" s="577"/>
      <c r="R19367" s="577"/>
      <c r="S19367" s="577"/>
    </row>
    <row r="19368" spans="3:19">
      <c r="C19368" s="577"/>
      <c r="R19368" s="577"/>
      <c r="S19368" s="577"/>
    </row>
    <row r="19369" spans="3:19">
      <c r="C19369" s="577"/>
      <c r="R19369" s="577"/>
      <c r="S19369" s="577"/>
    </row>
    <row r="19370" spans="3:19">
      <c r="C19370" s="577"/>
      <c r="R19370" s="577"/>
      <c r="S19370" s="577"/>
    </row>
    <row r="19371" spans="3:19">
      <c r="C19371" s="577"/>
      <c r="R19371" s="577"/>
      <c r="S19371" s="577"/>
    </row>
    <row r="19372" spans="3:19">
      <c r="C19372" s="577"/>
      <c r="R19372" s="577"/>
      <c r="S19372" s="577"/>
    </row>
    <row r="19373" spans="3:19">
      <c r="C19373" s="577"/>
      <c r="R19373" s="577"/>
      <c r="S19373" s="577"/>
    </row>
    <row r="19374" spans="3:19">
      <c r="C19374" s="577"/>
      <c r="R19374" s="577"/>
      <c r="S19374" s="577"/>
    </row>
    <row r="19375" spans="3:19">
      <c r="C19375" s="577"/>
      <c r="R19375" s="577"/>
      <c r="S19375" s="577"/>
    </row>
    <row r="19376" spans="3:19">
      <c r="C19376" s="577"/>
      <c r="R19376" s="577"/>
      <c r="S19376" s="577"/>
    </row>
    <row r="19377" spans="3:19">
      <c r="C19377" s="577"/>
      <c r="R19377" s="577"/>
      <c r="S19377" s="577"/>
    </row>
    <row r="19378" spans="3:19">
      <c r="C19378" s="577"/>
      <c r="R19378" s="577"/>
      <c r="S19378" s="577"/>
    </row>
    <row r="19379" spans="3:19">
      <c r="C19379" s="577"/>
      <c r="R19379" s="577"/>
      <c r="S19379" s="577"/>
    </row>
    <row r="19380" spans="3:19">
      <c r="C19380" s="577"/>
      <c r="R19380" s="577"/>
      <c r="S19380" s="577"/>
    </row>
    <row r="19381" spans="3:19">
      <c r="C19381" s="577"/>
      <c r="R19381" s="577"/>
      <c r="S19381" s="577"/>
    </row>
    <row r="19382" spans="3:19">
      <c r="C19382" s="577"/>
      <c r="R19382" s="577"/>
      <c r="S19382" s="577"/>
    </row>
    <row r="19383" spans="3:19">
      <c r="C19383" s="577"/>
      <c r="R19383" s="577"/>
      <c r="S19383" s="577"/>
    </row>
    <row r="19384" spans="3:19">
      <c r="C19384" s="577"/>
      <c r="R19384" s="577"/>
      <c r="S19384" s="577"/>
    </row>
    <row r="19385" spans="3:19">
      <c r="C19385" s="577"/>
      <c r="R19385" s="577"/>
      <c r="S19385" s="577"/>
    </row>
    <row r="19386" spans="3:19">
      <c r="C19386" s="577"/>
      <c r="R19386" s="577"/>
      <c r="S19386" s="577"/>
    </row>
    <row r="19387" spans="3:19">
      <c r="C19387" s="577"/>
      <c r="R19387" s="577"/>
      <c r="S19387" s="577"/>
    </row>
    <row r="19388" spans="3:19">
      <c r="C19388" s="577"/>
      <c r="R19388" s="577"/>
      <c r="S19388" s="577"/>
    </row>
    <row r="19389" spans="3:19">
      <c r="C19389" s="577"/>
      <c r="R19389" s="577"/>
      <c r="S19389" s="577"/>
    </row>
    <row r="19390" spans="3:19">
      <c r="C19390" s="577"/>
      <c r="R19390" s="577"/>
      <c r="S19390" s="577"/>
    </row>
    <row r="19391" spans="3:19">
      <c r="C19391" s="577"/>
      <c r="R19391" s="577"/>
      <c r="S19391" s="577"/>
    </row>
    <row r="19392" spans="3:19">
      <c r="C19392" s="577"/>
      <c r="R19392" s="577"/>
      <c r="S19392" s="577"/>
    </row>
    <row r="19393" spans="3:19">
      <c r="C19393" s="577"/>
      <c r="R19393" s="577"/>
      <c r="S19393" s="577"/>
    </row>
    <row r="19394" spans="3:19">
      <c r="C19394" s="577"/>
      <c r="R19394" s="577"/>
      <c r="S19394" s="577"/>
    </row>
    <row r="19395" spans="3:19">
      <c r="C19395" s="577"/>
      <c r="R19395" s="577"/>
      <c r="S19395" s="577"/>
    </row>
    <row r="19396" spans="3:19">
      <c r="C19396" s="577"/>
      <c r="R19396" s="577"/>
      <c r="S19396" s="577"/>
    </row>
    <row r="19397" spans="3:19">
      <c r="C19397" s="577"/>
      <c r="R19397" s="577"/>
      <c r="S19397" s="577"/>
    </row>
    <row r="19398" spans="3:19">
      <c r="C19398" s="577"/>
      <c r="R19398" s="577"/>
      <c r="S19398" s="577"/>
    </row>
    <row r="19399" spans="3:19">
      <c r="C19399" s="577"/>
      <c r="R19399" s="577"/>
      <c r="S19399" s="577"/>
    </row>
    <row r="19400" spans="3:19">
      <c r="C19400" s="577"/>
      <c r="R19400" s="577"/>
      <c r="S19400" s="577"/>
    </row>
    <row r="19401" spans="3:19">
      <c r="C19401" s="577"/>
      <c r="R19401" s="577"/>
      <c r="S19401" s="577"/>
    </row>
    <row r="19402" spans="3:19">
      <c r="C19402" s="577"/>
      <c r="R19402" s="577"/>
      <c r="S19402" s="577"/>
    </row>
    <row r="19403" spans="3:19">
      <c r="C19403" s="577"/>
      <c r="R19403" s="577"/>
      <c r="S19403" s="577"/>
    </row>
    <row r="19404" spans="3:19">
      <c r="C19404" s="577"/>
      <c r="R19404" s="577"/>
      <c r="S19404" s="577"/>
    </row>
    <row r="19405" spans="3:19">
      <c r="C19405" s="577"/>
      <c r="R19405" s="577"/>
      <c r="S19405" s="577"/>
    </row>
    <row r="19406" spans="3:19">
      <c r="C19406" s="577"/>
      <c r="R19406" s="577"/>
      <c r="S19406" s="577"/>
    </row>
    <row r="19407" spans="3:19">
      <c r="C19407" s="577"/>
      <c r="R19407" s="577"/>
      <c r="S19407" s="577"/>
    </row>
    <row r="19408" spans="3:19">
      <c r="C19408" s="577"/>
      <c r="R19408" s="577"/>
      <c r="S19408" s="577"/>
    </row>
    <row r="19409" spans="3:19">
      <c r="C19409" s="577"/>
      <c r="R19409" s="577"/>
      <c r="S19409" s="577"/>
    </row>
    <row r="19410" spans="3:19">
      <c r="C19410" s="577"/>
      <c r="R19410" s="577"/>
      <c r="S19410" s="577"/>
    </row>
    <row r="19411" spans="3:19">
      <c r="C19411" s="577"/>
      <c r="R19411" s="577"/>
      <c r="S19411" s="577"/>
    </row>
    <row r="19412" spans="3:19">
      <c r="C19412" s="577"/>
      <c r="R19412" s="577"/>
      <c r="S19412" s="577"/>
    </row>
    <row r="19413" spans="3:19">
      <c r="C19413" s="577"/>
      <c r="R19413" s="577"/>
      <c r="S19413" s="577"/>
    </row>
    <row r="19414" spans="3:19">
      <c r="C19414" s="577"/>
      <c r="R19414" s="577"/>
      <c r="S19414" s="577"/>
    </row>
    <row r="19415" spans="3:19">
      <c r="C19415" s="577"/>
      <c r="K19415" s="577"/>
      <c r="R19415" s="577"/>
      <c r="S19415" s="577"/>
    </row>
    <row r="19416" spans="3:19">
      <c r="C19416" s="577"/>
      <c r="R19416" s="577"/>
      <c r="S19416" s="577"/>
    </row>
    <row r="19417" spans="3:19">
      <c r="C19417" s="577"/>
      <c r="R19417" s="577"/>
      <c r="S19417" s="577"/>
    </row>
    <row r="19418" spans="3:19">
      <c r="C19418" s="577"/>
      <c r="R19418" s="577"/>
      <c r="S19418" s="577"/>
    </row>
    <row r="19419" spans="3:19">
      <c r="C19419" s="577"/>
      <c r="R19419" s="577"/>
      <c r="S19419" s="577"/>
    </row>
    <row r="19420" spans="3:19">
      <c r="C19420" s="577"/>
      <c r="R19420" s="577"/>
      <c r="S19420" s="577"/>
    </row>
    <row r="19421" spans="3:19">
      <c r="C19421" s="577"/>
      <c r="R19421" s="577"/>
      <c r="S19421" s="577"/>
    </row>
    <row r="19422" spans="3:19">
      <c r="C19422" s="577"/>
      <c r="R19422" s="577"/>
      <c r="S19422" s="577"/>
    </row>
    <row r="19423" spans="3:19">
      <c r="C19423" s="577"/>
      <c r="R19423" s="577"/>
      <c r="S19423" s="577"/>
    </row>
    <row r="19424" spans="3:19">
      <c r="C19424" s="577"/>
      <c r="R19424" s="577"/>
      <c r="S19424" s="577"/>
    </row>
    <row r="19425" spans="3:19">
      <c r="C19425" s="577"/>
      <c r="R19425" s="577"/>
      <c r="S19425" s="577"/>
    </row>
    <row r="19426" spans="3:19">
      <c r="C19426" s="577"/>
      <c r="R19426" s="577"/>
      <c r="S19426" s="577"/>
    </row>
    <row r="19427" spans="3:19">
      <c r="C19427" s="577"/>
      <c r="R19427" s="577"/>
      <c r="S19427" s="577"/>
    </row>
    <row r="19428" spans="3:19">
      <c r="C19428" s="577"/>
      <c r="R19428" s="577"/>
      <c r="S19428" s="577"/>
    </row>
    <row r="19429" spans="3:19">
      <c r="C19429" s="577"/>
      <c r="R19429" s="577"/>
      <c r="S19429" s="577"/>
    </row>
    <row r="19430" spans="3:19">
      <c r="C19430" s="577"/>
      <c r="R19430" s="577"/>
      <c r="S19430" s="577"/>
    </row>
    <row r="19431" spans="3:19">
      <c r="C19431" s="577"/>
      <c r="R19431" s="577"/>
      <c r="S19431" s="577"/>
    </row>
    <row r="19432" spans="3:19">
      <c r="C19432" s="577"/>
      <c r="R19432" s="577"/>
      <c r="S19432" s="577"/>
    </row>
    <row r="19433" spans="3:19">
      <c r="C19433" s="577"/>
      <c r="R19433" s="577"/>
      <c r="S19433" s="577"/>
    </row>
    <row r="19434" spans="3:19">
      <c r="C19434" s="577"/>
      <c r="R19434" s="577"/>
      <c r="S19434" s="577"/>
    </row>
    <row r="19435" spans="3:19">
      <c r="C19435" s="577"/>
      <c r="R19435" s="577"/>
      <c r="S19435" s="577"/>
    </row>
    <row r="19436" spans="3:19">
      <c r="C19436" s="577"/>
      <c r="R19436" s="577"/>
      <c r="S19436" s="577"/>
    </row>
    <row r="19437" spans="3:19">
      <c r="C19437" s="577"/>
      <c r="R19437" s="577"/>
      <c r="S19437" s="577"/>
    </row>
    <row r="19438" spans="3:19">
      <c r="C19438" s="577"/>
      <c r="R19438" s="577"/>
      <c r="S19438" s="577"/>
    </row>
    <row r="19439" spans="3:19">
      <c r="C19439" s="577"/>
      <c r="R19439" s="577"/>
      <c r="S19439" s="577"/>
    </row>
    <row r="19440" spans="3:19">
      <c r="C19440" s="577"/>
      <c r="R19440" s="577"/>
      <c r="S19440" s="577"/>
    </row>
    <row r="19441" spans="3:19">
      <c r="C19441" s="577"/>
      <c r="R19441" s="577"/>
      <c r="S19441" s="577"/>
    </row>
    <row r="19442" spans="3:19">
      <c r="C19442" s="577"/>
      <c r="R19442" s="577"/>
      <c r="S19442" s="577"/>
    </row>
    <row r="19443" spans="3:19">
      <c r="C19443" s="577"/>
      <c r="R19443" s="577"/>
      <c r="S19443" s="577"/>
    </row>
    <row r="19444" spans="3:19">
      <c r="C19444" s="577"/>
      <c r="R19444" s="577"/>
      <c r="S19444" s="577"/>
    </row>
    <row r="19445" spans="3:19">
      <c r="C19445" s="577"/>
      <c r="R19445" s="577"/>
      <c r="S19445" s="577"/>
    </row>
    <row r="19446" spans="3:19">
      <c r="C19446" s="577"/>
      <c r="R19446" s="577"/>
      <c r="S19446" s="577"/>
    </row>
    <row r="19447" spans="3:19">
      <c r="C19447" s="577"/>
      <c r="R19447" s="577"/>
      <c r="S19447" s="577"/>
    </row>
    <row r="19448" spans="3:19">
      <c r="C19448" s="577"/>
      <c r="R19448" s="577"/>
      <c r="S19448" s="577"/>
    </row>
    <row r="19449" spans="3:19">
      <c r="C19449" s="577"/>
      <c r="R19449" s="577"/>
      <c r="S19449" s="577"/>
    </row>
    <row r="19450" spans="3:19">
      <c r="C19450" s="577"/>
      <c r="R19450" s="577"/>
      <c r="S19450" s="577"/>
    </row>
    <row r="19451" spans="3:19">
      <c r="C19451" s="577"/>
      <c r="R19451" s="577"/>
      <c r="S19451" s="577"/>
    </row>
    <row r="19452" spans="3:19">
      <c r="C19452" s="577"/>
      <c r="R19452" s="577"/>
      <c r="S19452" s="577"/>
    </row>
    <row r="19453" spans="3:19">
      <c r="C19453" s="577"/>
      <c r="R19453" s="577"/>
      <c r="S19453" s="577"/>
    </row>
    <row r="19454" spans="3:19">
      <c r="C19454" s="577"/>
      <c r="R19454" s="577"/>
      <c r="S19454" s="577"/>
    </row>
    <row r="19455" spans="3:19">
      <c r="C19455" s="577"/>
      <c r="R19455" s="577"/>
      <c r="S19455" s="577"/>
    </row>
    <row r="19456" spans="3:19">
      <c r="C19456" s="577"/>
      <c r="R19456" s="577"/>
      <c r="S19456" s="577"/>
    </row>
    <row r="19457" spans="3:19">
      <c r="C19457" s="577"/>
      <c r="R19457" s="577"/>
      <c r="S19457" s="577"/>
    </row>
    <row r="19458" spans="3:19">
      <c r="C19458" s="577"/>
      <c r="R19458" s="577"/>
      <c r="S19458" s="577"/>
    </row>
    <row r="19459" spans="3:19">
      <c r="C19459" s="577"/>
      <c r="R19459" s="577"/>
      <c r="S19459" s="577"/>
    </row>
    <row r="19460" spans="3:19">
      <c r="C19460" s="577"/>
      <c r="R19460" s="577"/>
      <c r="S19460" s="577"/>
    </row>
    <row r="19461" spans="3:19">
      <c r="C19461" s="577"/>
      <c r="R19461" s="577"/>
      <c r="S19461" s="577"/>
    </row>
    <row r="19462" spans="3:19">
      <c r="C19462" s="577"/>
      <c r="R19462" s="577"/>
      <c r="S19462" s="577"/>
    </row>
    <row r="19463" spans="3:19">
      <c r="C19463" s="577"/>
      <c r="R19463" s="577"/>
      <c r="S19463" s="577"/>
    </row>
    <row r="19464" spans="3:19">
      <c r="C19464" s="577"/>
      <c r="R19464" s="577"/>
      <c r="S19464" s="577"/>
    </row>
    <row r="19465" spans="3:19">
      <c r="C19465" s="577"/>
      <c r="R19465" s="577"/>
      <c r="S19465" s="577"/>
    </row>
    <row r="19466" spans="3:19">
      <c r="C19466" s="577"/>
      <c r="R19466" s="577"/>
      <c r="S19466" s="577"/>
    </row>
    <row r="19467" spans="3:19">
      <c r="C19467" s="577"/>
      <c r="R19467" s="577"/>
      <c r="S19467" s="577"/>
    </row>
    <row r="19468" spans="3:19">
      <c r="C19468" s="577"/>
      <c r="R19468" s="577"/>
      <c r="S19468" s="577"/>
    </row>
    <row r="19469" spans="3:19">
      <c r="C19469" s="577"/>
      <c r="R19469" s="577"/>
      <c r="S19469" s="577"/>
    </row>
    <row r="19470" spans="3:19">
      <c r="C19470" s="577"/>
      <c r="R19470" s="577"/>
      <c r="S19470" s="577"/>
    </row>
    <row r="19471" spans="3:19">
      <c r="C19471" s="577"/>
      <c r="R19471" s="577"/>
      <c r="S19471" s="577"/>
    </row>
    <row r="19472" spans="3:19">
      <c r="C19472" s="577"/>
      <c r="R19472" s="577"/>
      <c r="S19472" s="577"/>
    </row>
    <row r="19473" spans="3:19">
      <c r="C19473" s="577"/>
      <c r="R19473" s="577"/>
      <c r="S19473" s="577"/>
    </row>
    <row r="19474" spans="3:19">
      <c r="C19474" s="577"/>
      <c r="R19474" s="577"/>
      <c r="S19474" s="577"/>
    </row>
    <row r="19475" spans="3:19">
      <c r="C19475" s="577"/>
      <c r="R19475" s="577"/>
      <c r="S19475" s="577"/>
    </row>
    <row r="19476" spans="3:19">
      <c r="C19476" s="577"/>
      <c r="R19476" s="577"/>
      <c r="S19476" s="577"/>
    </row>
    <row r="19477" spans="3:19">
      <c r="C19477" s="577"/>
      <c r="R19477" s="577"/>
      <c r="S19477" s="577"/>
    </row>
    <row r="19478" spans="3:19">
      <c r="C19478" s="577"/>
      <c r="R19478" s="577"/>
      <c r="S19478" s="577"/>
    </row>
    <row r="19479" spans="3:19">
      <c r="C19479" s="577"/>
      <c r="R19479" s="577"/>
      <c r="S19479" s="577"/>
    </row>
    <row r="19480" spans="3:19">
      <c r="C19480" s="577"/>
      <c r="R19480" s="577"/>
      <c r="S19480" s="577"/>
    </row>
    <row r="19481" spans="3:19">
      <c r="C19481" s="577"/>
      <c r="R19481" s="577"/>
      <c r="S19481" s="577"/>
    </row>
    <row r="19482" spans="3:19">
      <c r="C19482" s="577"/>
      <c r="R19482" s="577"/>
      <c r="S19482" s="577"/>
    </row>
    <row r="19483" spans="3:19">
      <c r="C19483" s="577"/>
      <c r="R19483" s="577"/>
      <c r="S19483" s="577"/>
    </row>
    <row r="19484" spans="3:19">
      <c r="C19484" s="577"/>
      <c r="R19484" s="577"/>
      <c r="S19484" s="577"/>
    </row>
    <row r="19485" spans="3:19">
      <c r="C19485" s="577"/>
      <c r="R19485" s="577"/>
      <c r="S19485" s="577"/>
    </row>
    <row r="19486" spans="3:19">
      <c r="C19486" s="577"/>
      <c r="R19486" s="577"/>
      <c r="S19486" s="577"/>
    </row>
    <row r="19487" spans="3:19">
      <c r="C19487" s="577"/>
      <c r="R19487" s="577"/>
      <c r="S19487" s="577"/>
    </row>
    <row r="19488" spans="3:19">
      <c r="C19488" s="577"/>
      <c r="R19488" s="577"/>
      <c r="S19488" s="577"/>
    </row>
    <row r="19489" spans="3:19">
      <c r="C19489" s="577"/>
      <c r="R19489" s="577"/>
      <c r="S19489" s="577"/>
    </row>
    <row r="19490" spans="3:19">
      <c r="C19490" s="577"/>
      <c r="R19490" s="577"/>
      <c r="S19490" s="577"/>
    </row>
    <row r="19491" spans="3:19">
      <c r="C19491" s="577"/>
      <c r="R19491" s="577"/>
      <c r="S19491" s="577"/>
    </row>
    <row r="19492" spans="3:19">
      <c r="C19492" s="577"/>
      <c r="R19492" s="577"/>
      <c r="S19492" s="577"/>
    </row>
    <row r="19493" spans="3:19">
      <c r="C19493" s="577"/>
      <c r="R19493" s="577"/>
      <c r="S19493" s="577"/>
    </row>
    <row r="19494" spans="3:19">
      <c r="C19494" s="577"/>
      <c r="R19494" s="577"/>
      <c r="S19494" s="577"/>
    </row>
    <row r="19495" spans="3:19">
      <c r="C19495" s="577"/>
      <c r="R19495" s="577"/>
      <c r="S19495" s="577"/>
    </row>
    <row r="19496" spans="3:19">
      <c r="C19496" s="577"/>
      <c r="R19496" s="577"/>
      <c r="S19496" s="577"/>
    </row>
    <row r="19497" spans="3:19">
      <c r="C19497" s="577"/>
      <c r="R19497" s="577"/>
      <c r="S19497" s="577"/>
    </row>
    <row r="19498" spans="3:19">
      <c r="C19498" s="577"/>
      <c r="R19498" s="577"/>
      <c r="S19498" s="577"/>
    </row>
    <row r="19499" spans="3:19">
      <c r="C19499" s="577"/>
      <c r="R19499" s="577"/>
      <c r="S19499" s="577"/>
    </row>
    <row r="19500" spans="3:19">
      <c r="C19500" s="577"/>
      <c r="R19500" s="577"/>
      <c r="S19500" s="577"/>
    </row>
    <row r="19501" spans="3:19">
      <c r="C19501" s="577"/>
      <c r="R19501" s="577"/>
      <c r="S19501" s="577"/>
    </row>
    <row r="19502" spans="3:19">
      <c r="C19502" s="577"/>
      <c r="R19502" s="577"/>
      <c r="S19502" s="577"/>
    </row>
    <row r="19503" spans="3:19">
      <c r="C19503" s="577"/>
      <c r="R19503" s="577"/>
      <c r="S19503" s="577"/>
    </row>
    <row r="19504" spans="3:19">
      <c r="C19504" s="577"/>
      <c r="R19504" s="577"/>
      <c r="S19504" s="577"/>
    </row>
    <row r="19505" spans="3:19">
      <c r="C19505" s="577"/>
      <c r="R19505" s="577"/>
      <c r="S19505" s="577"/>
    </row>
    <row r="19506" spans="3:19">
      <c r="C19506" s="577"/>
      <c r="R19506" s="577"/>
      <c r="S19506" s="577"/>
    </row>
    <row r="19507" spans="3:19">
      <c r="C19507" s="577"/>
      <c r="R19507" s="577"/>
      <c r="S19507" s="577"/>
    </row>
    <row r="19508" spans="3:19">
      <c r="C19508" s="577"/>
      <c r="R19508" s="577"/>
      <c r="S19508" s="577"/>
    </row>
    <row r="19509" spans="3:19">
      <c r="C19509" s="577"/>
      <c r="R19509" s="577"/>
      <c r="S19509" s="577"/>
    </row>
    <row r="19510" spans="3:19">
      <c r="C19510" s="577"/>
      <c r="R19510" s="577"/>
      <c r="S19510" s="577"/>
    </row>
    <row r="19511" spans="3:19">
      <c r="C19511" s="577"/>
      <c r="R19511" s="577"/>
      <c r="S19511" s="577"/>
    </row>
    <row r="19512" spans="3:19">
      <c r="C19512" s="577"/>
      <c r="R19512" s="577"/>
      <c r="S19512" s="577"/>
    </row>
    <row r="19513" spans="3:19">
      <c r="C19513" s="577"/>
      <c r="R19513" s="577"/>
      <c r="S19513" s="577"/>
    </row>
    <row r="19514" spans="3:19">
      <c r="C19514" s="577"/>
      <c r="R19514" s="577"/>
      <c r="S19514" s="577"/>
    </row>
    <row r="19515" spans="3:19">
      <c r="C19515" s="577"/>
      <c r="R19515" s="577"/>
      <c r="S19515" s="577"/>
    </row>
    <row r="19516" spans="3:19">
      <c r="C19516" s="577"/>
      <c r="R19516" s="577"/>
      <c r="S19516" s="577"/>
    </row>
    <row r="19517" spans="3:19">
      <c r="C19517" s="577"/>
      <c r="R19517" s="577"/>
      <c r="S19517" s="577"/>
    </row>
    <row r="19518" spans="3:19">
      <c r="C19518" s="577"/>
      <c r="R19518" s="577"/>
      <c r="S19518" s="577"/>
    </row>
    <row r="19519" spans="3:19">
      <c r="C19519" s="577"/>
      <c r="R19519" s="577"/>
      <c r="S19519" s="577"/>
    </row>
    <row r="19520" spans="3:19">
      <c r="C19520" s="577"/>
      <c r="R19520" s="577"/>
      <c r="S19520" s="577"/>
    </row>
    <row r="19521" spans="3:19">
      <c r="C19521" s="577"/>
      <c r="R19521" s="577"/>
      <c r="S19521" s="577"/>
    </row>
    <row r="19522" spans="3:19">
      <c r="C19522" s="577"/>
      <c r="R19522" s="577"/>
      <c r="S19522" s="577"/>
    </row>
    <row r="19523" spans="3:19">
      <c r="C19523" s="577"/>
      <c r="R19523" s="577"/>
      <c r="S19523" s="577"/>
    </row>
    <row r="19524" spans="3:19">
      <c r="C19524" s="577"/>
      <c r="R19524" s="577"/>
      <c r="S19524" s="577"/>
    </row>
    <row r="19525" spans="3:19">
      <c r="C19525" s="577"/>
      <c r="R19525" s="577"/>
      <c r="S19525" s="577"/>
    </row>
    <row r="19526" spans="3:19">
      <c r="C19526" s="577"/>
      <c r="R19526" s="577"/>
      <c r="S19526" s="577"/>
    </row>
    <row r="19527" spans="3:19">
      <c r="C19527" s="577"/>
      <c r="R19527" s="577"/>
      <c r="S19527" s="577"/>
    </row>
    <row r="19528" spans="3:19">
      <c r="C19528" s="577"/>
      <c r="R19528" s="577"/>
      <c r="S19528" s="577"/>
    </row>
    <row r="19529" spans="3:19">
      <c r="C19529" s="577"/>
      <c r="R19529" s="577"/>
      <c r="S19529" s="577"/>
    </row>
    <row r="19530" spans="3:19">
      <c r="C19530" s="577"/>
      <c r="R19530" s="577"/>
      <c r="S19530" s="577"/>
    </row>
    <row r="19531" spans="3:19">
      <c r="C19531" s="577"/>
      <c r="R19531" s="577"/>
      <c r="S19531" s="577"/>
    </row>
    <row r="19532" spans="3:19">
      <c r="C19532" s="577"/>
      <c r="R19532" s="577"/>
      <c r="S19532" s="577"/>
    </row>
    <row r="19533" spans="3:19">
      <c r="C19533" s="577"/>
      <c r="R19533" s="577"/>
      <c r="S19533" s="577"/>
    </row>
    <row r="19534" spans="3:19">
      <c r="C19534" s="577"/>
      <c r="R19534" s="577"/>
      <c r="S19534" s="577"/>
    </row>
    <row r="19535" spans="3:19">
      <c r="C19535" s="577"/>
      <c r="R19535" s="577"/>
      <c r="S19535" s="577"/>
    </row>
    <row r="19536" spans="3:19">
      <c r="C19536" s="577"/>
      <c r="R19536" s="577"/>
      <c r="S19536" s="577"/>
    </row>
    <row r="19537" spans="3:19">
      <c r="C19537" s="577"/>
      <c r="R19537" s="577"/>
      <c r="S19537" s="577"/>
    </row>
    <row r="19538" spans="3:19">
      <c r="C19538" s="577"/>
      <c r="R19538" s="577"/>
      <c r="S19538" s="577"/>
    </row>
    <row r="19539" spans="3:19">
      <c r="C19539" s="577"/>
      <c r="R19539" s="577"/>
      <c r="S19539" s="577"/>
    </row>
    <row r="19540" spans="3:19">
      <c r="C19540" s="577"/>
      <c r="R19540" s="577"/>
      <c r="S19540" s="577"/>
    </row>
    <row r="19541" spans="3:19">
      <c r="C19541" s="577"/>
      <c r="R19541" s="577"/>
      <c r="S19541" s="577"/>
    </row>
    <row r="19542" spans="3:19">
      <c r="C19542" s="577"/>
      <c r="R19542" s="577"/>
      <c r="S19542" s="577"/>
    </row>
    <row r="19543" spans="3:19">
      <c r="C19543" s="577"/>
      <c r="R19543" s="577"/>
      <c r="S19543" s="577"/>
    </row>
    <row r="19544" spans="3:19">
      <c r="C19544" s="577"/>
      <c r="R19544" s="577"/>
      <c r="S19544" s="577"/>
    </row>
    <row r="19545" spans="3:19">
      <c r="C19545" s="577"/>
      <c r="R19545" s="577"/>
      <c r="S19545" s="577"/>
    </row>
    <row r="19546" spans="3:19">
      <c r="C19546" s="577"/>
      <c r="R19546" s="577"/>
      <c r="S19546" s="577"/>
    </row>
    <row r="19547" spans="3:19">
      <c r="C19547" s="577"/>
      <c r="R19547" s="577"/>
      <c r="S19547" s="577"/>
    </row>
    <row r="19548" spans="3:19">
      <c r="C19548" s="577"/>
      <c r="R19548" s="577"/>
      <c r="S19548" s="577"/>
    </row>
    <row r="19549" spans="3:19">
      <c r="C19549" s="577"/>
      <c r="R19549" s="577"/>
      <c r="S19549" s="577"/>
    </row>
    <row r="19550" spans="3:19">
      <c r="C19550" s="577"/>
      <c r="R19550" s="577"/>
      <c r="S19550" s="577"/>
    </row>
    <row r="19551" spans="3:19">
      <c r="C19551" s="577"/>
      <c r="R19551" s="577"/>
      <c r="S19551" s="577"/>
    </row>
    <row r="19552" spans="3:19">
      <c r="C19552" s="577"/>
      <c r="R19552" s="577"/>
      <c r="S19552" s="577"/>
    </row>
    <row r="19553" spans="3:19">
      <c r="C19553" s="577"/>
      <c r="R19553" s="577"/>
      <c r="S19553" s="577"/>
    </row>
    <row r="19554" spans="3:19">
      <c r="C19554" s="577"/>
      <c r="R19554" s="577"/>
      <c r="S19554" s="577"/>
    </row>
    <row r="19555" spans="3:19">
      <c r="C19555" s="577"/>
      <c r="R19555" s="577"/>
      <c r="S19555" s="577"/>
    </row>
    <row r="19556" spans="3:19">
      <c r="C19556" s="577"/>
      <c r="R19556" s="577"/>
      <c r="S19556" s="577"/>
    </row>
    <row r="19557" spans="3:19">
      <c r="C19557" s="577"/>
      <c r="R19557" s="577"/>
      <c r="S19557" s="577"/>
    </row>
    <row r="19558" spans="3:19">
      <c r="C19558" s="577"/>
      <c r="R19558" s="577"/>
      <c r="S19558" s="577"/>
    </row>
    <row r="19559" spans="3:19">
      <c r="C19559" s="577"/>
      <c r="R19559" s="577"/>
      <c r="S19559" s="577"/>
    </row>
    <row r="19560" spans="3:19">
      <c r="C19560" s="577"/>
      <c r="R19560" s="577"/>
      <c r="S19560" s="577"/>
    </row>
    <row r="19561" spans="3:19">
      <c r="C19561" s="577"/>
      <c r="R19561" s="577"/>
      <c r="S19561" s="577"/>
    </row>
    <row r="19562" spans="3:19">
      <c r="C19562" s="577"/>
      <c r="R19562" s="577"/>
      <c r="S19562" s="577"/>
    </row>
    <row r="19563" spans="3:19">
      <c r="C19563" s="577"/>
      <c r="R19563" s="577"/>
      <c r="S19563" s="577"/>
    </row>
    <row r="19564" spans="3:19">
      <c r="C19564" s="577"/>
      <c r="R19564" s="577"/>
      <c r="S19564" s="577"/>
    </row>
    <row r="19565" spans="3:19">
      <c r="C19565" s="577"/>
      <c r="R19565" s="577"/>
      <c r="S19565" s="577"/>
    </row>
    <row r="19566" spans="3:19">
      <c r="C19566" s="577"/>
      <c r="R19566" s="577"/>
      <c r="S19566" s="577"/>
    </row>
    <row r="19567" spans="3:19">
      <c r="C19567" s="577"/>
      <c r="R19567" s="577"/>
      <c r="S19567" s="577"/>
    </row>
    <row r="19568" spans="3:19">
      <c r="C19568" s="577"/>
      <c r="R19568" s="577"/>
      <c r="S19568" s="577"/>
    </row>
    <row r="19569" spans="3:19">
      <c r="C19569" s="577"/>
      <c r="R19569" s="577"/>
      <c r="S19569" s="577"/>
    </row>
    <row r="19570" spans="3:19">
      <c r="C19570" s="577"/>
      <c r="R19570" s="577"/>
      <c r="S19570" s="577"/>
    </row>
    <row r="19571" spans="3:19">
      <c r="C19571" s="577"/>
      <c r="R19571" s="577"/>
      <c r="S19571" s="577"/>
    </row>
    <row r="19572" spans="3:19">
      <c r="C19572" s="577"/>
      <c r="R19572" s="577"/>
      <c r="S19572" s="577"/>
    </row>
    <row r="19573" spans="3:19">
      <c r="C19573" s="577"/>
      <c r="R19573" s="577"/>
      <c r="S19573" s="577"/>
    </row>
    <row r="19574" spans="3:19">
      <c r="C19574" s="577"/>
      <c r="R19574" s="577"/>
      <c r="S19574" s="577"/>
    </row>
    <row r="19575" spans="3:19">
      <c r="C19575" s="577"/>
      <c r="R19575" s="577"/>
      <c r="S19575" s="577"/>
    </row>
    <row r="19576" spans="3:19">
      <c r="C19576" s="577"/>
      <c r="R19576" s="577"/>
      <c r="S19576" s="577"/>
    </row>
    <row r="19577" spans="3:19">
      <c r="C19577" s="577"/>
      <c r="R19577" s="577"/>
      <c r="S19577" s="577"/>
    </row>
    <row r="19578" spans="3:19">
      <c r="C19578" s="577"/>
      <c r="R19578" s="577"/>
      <c r="S19578" s="577"/>
    </row>
    <row r="19579" spans="3:19">
      <c r="C19579" s="577"/>
      <c r="R19579" s="577"/>
      <c r="S19579" s="577"/>
    </row>
    <row r="19580" spans="3:19">
      <c r="C19580" s="577"/>
      <c r="R19580" s="577"/>
      <c r="S19580" s="577"/>
    </row>
    <row r="19581" spans="3:19">
      <c r="C19581" s="577"/>
      <c r="R19581" s="577"/>
      <c r="S19581" s="577"/>
    </row>
    <row r="19582" spans="3:19">
      <c r="C19582" s="577"/>
      <c r="R19582" s="577"/>
      <c r="S19582" s="577"/>
    </row>
    <row r="19583" spans="3:19">
      <c r="C19583" s="577"/>
      <c r="R19583" s="577"/>
      <c r="S19583" s="577"/>
    </row>
    <row r="19584" spans="3:19">
      <c r="C19584" s="577"/>
      <c r="R19584" s="577"/>
      <c r="S19584" s="577"/>
    </row>
    <row r="19585" spans="3:19">
      <c r="C19585" s="577"/>
      <c r="R19585" s="577"/>
      <c r="S19585" s="577"/>
    </row>
    <row r="19586" spans="3:19">
      <c r="C19586" s="577"/>
      <c r="R19586" s="577"/>
      <c r="S19586" s="577"/>
    </row>
    <row r="19587" spans="3:19">
      <c r="C19587" s="577"/>
      <c r="R19587" s="577"/>
      <c r="S19587" s="577"/>
    </row>
    <row r="19588" spans="3:19">
      <c r="C19588" s="577"/>
      <c r="R19588" s="577"/>
      <c r="S19588" s="577"/>
    </row>
    <row r="19589" spans="3:19">
      <c r="C19589" s="577"/>
      <c r="R19589" s="577"/>
      <c r="S19589" s="577"/>
    </row>
    <row r="19590" spans="3:19">
      <c r="C19590" s="577"/>
      <c r="R19590" s="577"/>
      <c r="S19590" s="577"/>
    </row>
    <row r="19591" spans="3:19">
      <c r="C19591" s="577"/>
      <c r="R19591" s="577"/>
      <c r="S19591" s="577"/>
    </row>
    <row r="19592" spans="3:19">
      <c r="C19592" s="577"/>
      <c r="R19592" s="577"/>
      <c r="S19592" s="577"/>
    </row>
    <row r="19593" spans="3:19">
      <c r="C19593" s="577"/>
      <c r="R19593" s="577"/>
      <c r="S19593" s="577"/>
    </row>
    <row r="19594" spans="3:19">
      <c r="C19594" s="577"/>
      <c r="R19594" s="577"/>
      <c r="S19594" s="577"/>
    </row>
    <row r="19595" spans="3:19">
      <c r="C19595" s="577"/>
      <c r="R19595" s="577"/>
      <c r="S19595" s="577"/>
    </row>
    <row r="19596" spans="3:19">
      <c r="C19596" s="577"/>
      <c r="R19596" s="577"/>
      <c r="S19596" s="577"/>
    </row>
    <row r="19597" spans="3:19">
      <c r="C19597" s="577"/>
      <c r="R19597" s="577"/>
      <c r="S19597" s="577"/>
    </row>
    <row r="19598" spans="3:19">
      <c r="C19598" s="577"/>
      <c r="R19598" s="577"/>
      <c r="S19598" s="577"/>
    </row>
    <row r="19599" spans="3:19">
      <c r="C19599" s="577"/>
      <c r="R19599" s="577"/>
      <c r="S19599" s="577"/>
    </row>
    <row r="19600" spans="3:19">
      <c r="C19600" s="577"/>
      <c r="R19600" s="577"/>
      <c r="S19600" s="577"/>
    </row>
    <row r="19601" spans="3:19">
      <c r="C19601" s="577"/>
      <c r="R19601" s="577"/>
      <c r="S19601" s="577"/>
    </row>
    <row r="19602" spans="3:19">
      <c r="C19602" s="577"/>
      <c r="R19602" s="577"/>
      <c r="S19602" s="577"/>
    </row>
    <row r="19603" spans="3:19">
      <c r="C19603" s="577"/>
      <c r="R19603" s="577"/>
      <c r="S19603" s="577"/>
    </row>
    <row r="19604" spans="3:19">
      <c r="C19604" s="577"/>
      <c r="R19604" s="577"/>
      <c r="S19604" s="577"/>
    </row>
    <row r="19605" spans="3:19">
      <c r="C19605" s="577"/>
      <c r="R19605" s="577"/>
      <c r="S19605" s="577"/>
    </row>
    <row r="19606" spans="3:19">
      <c r="C19606" s="577"/>
      <c r="R19606" s="577"/>
      <c r="S19606" s="577"/>
    </row>
    <row r="19607" spans="3:19">
      <c r="C19607" s="577"/>
      <c r="R19607" s="577"/>
      <c r="S19607" s="577"/>
    </row>
    <row r="19608" spans="3:19">
      <c r="C19608" s="577"/>
      <c r="R19608" s="577"/>
      <c r="S19608" s="577"/>
    </row>
    <row r="19609" spans="3:19">
      <c r="C19609" s="577"/>
      <c r="R19609" s="577"/>
      <c r="S19609" s="577"/>
    </row>
    <row r="19610" spans="3:19">
      <c r="C19610" s="577"/>
      <c r="R19610" s="577"/>
      <c r="S19610" s="577"/>
    </row>
    <row r="19611" spans="3:19">
      <c r="C19611" s="577"/>
      <c r="R19611" s="577"/>
      <c r="S19611" s="577"/>
    </row>
    <row r="19612" spans="3:19">
      <c r="C19612" s="577"/>
      <c r="R19612" s="577"/>
      <c r="S19612" s="577"/>
    </row>
    <row r="19613" spans="3:19">
      <c r="C19613" s="577"/>
      <c r="R19613" s="577"/>
      <c r="S19613" s="577"/>
    </row>
    <row r="19614" spans="3:19">
      <c r="C19614" s="577"/>
      <c r="R19614" s="577"/>
      <c r="S19614" s="577"/>
    </row>
    <row r="19615" spans="3:19">
      <c r="C19615" s="577"/>
      <c r="R19615" s="577"/>
      <c r="S19615" s="577"/>
    </row>
    <row r="19616" spans="3:19">
      <c r="C19616" s="577"/>
      <c r="R19616" s="577"/>
      <c r="S19616" s="577"/>
    </row>
    <row r="19617" spans="3:19">
      <c r="C19617" s="577"/>
      <c r="R19617" s="577"/>
      <c r="S19617" s="577"/>
    </row>
    <row r="19618" spans="3:19">
      <c r="C19618" s="577"/>
      <c r="R19618" s="577"/>
      <c r="S19618" s="577"/>
    </row>
    <row r="19619" spans="3:19">
      <c r="C19619" s="577"/>
      <c r="R19619" s="577"/>
      <c r="S19619" s="577"/>
    </row>
    <row r="19620" spans="3:19">
      <c r="C19620" s="577"/>
      <c r="R19620" s="577"/>
      <c r="S19620" s="577"/>
    </row>
    <row r="19621" spans="3:19">
      <c r="C19621" s="577"/>
      <c r="R19621" s="577"/>
      <c r="S19621" s="577"/>
    </row>
    <row r="19622" spans="3:19">
      <c r="C19622" s="577"/>
      <c r="R19622" s="577"/>
      <c r="S19622" s="577"/>
    </row>
    <row r="19623" spans="3:19">
      <c r="C19623" s="577"/>
      <c r="R19623" s="577"/>
      <c r="S19623" s="577"/>
    </row>
    <row r="19624" spans="3:19">
      <c r="C19624" s="577"/>
      <c r="R19624" s="577"/>
      <c r="S19624" s="577"/>
    </row>
    <row r="19625" spans="3:19">
      <c r="C19625" s="577"/>
      <c r="R19625" s="577"/>
      <c r="S19625" s="577"/>
    </row>
    <row r="19626" spans="3:19">
      <c r="C19626" s="577"/>
      <c r="R19626" s="577"/>
      <c r="S19626" s="577"/>
    </row>
    <row r="19627" spans="3:19">
      <c r="C19627" s="577"/>
      <c r="R19627" s="577"/>
      <c r="S19627" s="577"/>
    </row>
    <row r="19628" spans="3:19">
      <c r="C19628" s="577"/>
      <c r="R19628" s="577"/>
      <c r="S19628" s="577"/>
    </row>
    <row r="19629" spans="3:19">
      <c r="C19629" s="577"/>
      <c r="R19629" s="577"/>
      <c r="S19629" s="577"/>
    </row>
    <row r="19630" spans="3:19">
      <c r="C19630" s="577"/>
      <c r="R19630" s="577"/>
      <c r="S19630" s="577"/>
    </row>
    <row r="19631" spans="3:19">
      <c r="C19631" s="577"/>
      <c r="R19631" s="577"/>
      <c r="S19631" s="577"/>
    </row>
    <row r="19632" spans="3:19">
      <c r="C19632" s="577"/>
      <c r="R19632" s="577"/>
      <c r="S19632" s="577"/>
    </row>
    <row r="19633" spans="3:19">
      <c r="C19633" s="577"/>
      <c r="R19633" s="577"/>
      <c r="S19633" s="577"/>
    </row>
    <row r="19634" spans="3:19">
      <c r="C19634" s="577"/>
      <c r="R19634" s="577"/>
      <c r="S19634" s="577"/>
    </row>
    <row r="19635" spans="3:19">
      <c r="C19635" s="577"/>
      <c r="R19635" s="577"/>
      <c r="S19635" s="577"/>
    </row>
    <row r="19636" spans="3:19">
      <c r="C19636" s="577"/>
      <c r="R19636" s="577"/>
      <c r="S19636" s="577"/>
    </row>
    <row r="19637" spans="3:19">
      <c r="C19637" s="577"/>
      <c r="R19637" s="577"/>
      <c r="S19637" s="577"/>
    </row>
    <row r="19638" spans="3:19">
      <c r="C19638" s="577"/>
      <c r="R19638" s="577"/>
      <c r="S19638" s="577"/>
    </row>
    <row r="19639" spans="3:19">
      <c r="C19639" s="577"/>
      <c r="R19639" s="577"/>
      <c r="S19639" s="577"/>
    </row>
    <row r="19640" spans="3:19">
      <c r="C19640" s="577"/>
      <c r="R19640" s="577"/>
      <c r="S19640" s="577"/>
    </row>
    <row r="19641" spans="3:19">
      <c r="C19641" s="577"/>
      <c r="R19641" s="577"/>
      <c r="S19641" s="577"/>
    </row>
    <row r="19642" spans="3:19">
      <c r="C19642" s="577"/>
      <c r="R19642" s="577"/>
      <c r="S19642" s="577"/>
    </row>
    <row r="19643" spans="3:19">
      <c r="C19643" s="577"/>
      <c r="R19643" s="577"/>
      <c r="S19643" s="577"/>
    </row>
    <row r="19644" spans="3:19">
      <c r="C19644" s="577"/>
      <c r="R19644" s="577"/>
      <c r="S19644" s="577"/>
    </row>
    <row r="19645" spans="3:19">
      <c r="C19645" s="577"/>
      <c r="R19645" s="577"/>
      <c r="S19645" s="577"/>
    </row>
    <row r="19646" spans="3:19">
      <c r="C19646" s="577"/>
      <c r="R19646" s="577"/>
      <c r="S19646" s="577"/>
    </row>
    <row r="19647" spans="3:19">
      <c r="C19647" s="577"/>
      <c r="R19647" s="577"/>
      <c r="S19647" s="577"/>
    </row>
    <row r="19648" spans="3:19">
      <c r="C19648" s="577"/>
      <c r="R19648" s="577"/>
      <c r="S19648" s="577"/>
    </row>
    <row r="19649" spans="3:19">
      <c r="C19649" s="577"/>
      <c r="R19649" s="577"/>
      <c r="S19649" s="577"/>
    </row>
    <row r="19650" spans="3:19">
      <c r="C19650" s="577"/>
      <c r="R19650" s="577"/>
      <c r="S19650" s="577"/>
    </row>
    <row r="19651" spans="3:19">
      <c r="C19651" s="577"/>
      <c r="R19651" s="577"/>
      <c r="S19651" s="577"/>
    </row>
    <row r="19652" spans="3:19">
      <c r="C19652" s="577"/>
      <c r="R19652" s="577"/>
      <c r="S19652" s="577"/>
    </row>
    <row r="19653" spans="3:19">
      <c r="C19653" s="577"/>
      <c r="R19653" s="577"/>
      <c r="S19653" s="577"/>
    </row>
    <row r="19654" spans="3:19">
      <c r="C19654" s="577"/>
      <c r="R19654" s="577"/>
      <c r="S19654" s="577"/>
    </row>
    <row r="19655" spans="3:19">
      <c r="C19655" s="577"/>
      <c r="R19655" s="577"/>
      <c r="S19655" s="577"/>
    </row>
    <row r="19656" spans="3:19">
      <c r="C19656" s="577"/>
      <c r="R19656" s="577"/>
      <c r="S19656" s="577"/>
    </row>
    <row r="19657" spans="3:19">
      <c r="C19657" s="577"/>
      <c r="R19657" s="577"/>
      <c r="S19657" s="577"/>
    </row>
    <row r="19658" spans="3:19">
      <c r="C19658" s="577"/>
      <c r="R19658" s="577"/>
      <c r="S19658" s="577"/>
    </row>
    <row r="19659" spans="3:19">
      <c r="C19659" s="577"/>
      <c r="R19659" s="577"/>
      <c r="S19659" s="577"/>
    </row>
    <row r="19660" spans="3:19">
      <c r="C19660" s="577"/>
      <c r="R19660" s="577"/>
      <c r="S19660" s="577"/>
    </row>
    <row r="19661" spans="3:19">
      <c r="C19661" s="577"/>
      <c r="R19661" s="577"/>
      <c r="S19661" s="577"/>
    </row>
    <row r="19662" spans="3:19">
      <c r="C19662" s="577"/>
      <c r="R19662" s="577"/>
      <c r="S19662" s="577"/>
    </row>
    <row r="19663" spans="3:19">
      <c r="C19663" s="577"/>
      <c r="R19663" s="577"/>
      <c r="S19663" s="577"/>
    </row>
    <row r="19664" spans="3:19">
      <c r="C19664" s="577"/>
      <c r="R19664" s="577"/>
      <c r="S19664" s="577"/>
    </row>
    <row r="19665" spans="3:19">
      <c r="C19665" s="577"/>
      <c r="R19665" s="577"/>
      <c r="S19665" s="577"/>
    </row>
    <row r="19666" spans="3:19">
      <c r="C19666" s="577"/>
      <c r="R19666" s="577"/>
      <c r="S19666" s="577"/>
    </row>
    <row r="19667" spans="3:19">
      <c r="C19667" s="577"/>
      <c r="R19667" s="577"/>
      <c r="S19667" s="577"/>
    </row>
    <row r="19668" spans="3:19">
      <c r="C19668" s="577"/>
      <c r="R19668" s="577"/>
      <c r="S19668" s="577"/>
    </row>
    <row r="19669" spans="3:19">
      <c r="C19669" s="577"/>
      <c r="R19669" s="577"/>
      <c r="S19669" s="577"/>
    </row>
    <row r="19670" spans="3:19">
      <c r="C19670" s="577"/>
      <c r="R19670" s="577"/>
      <c r="S19670" s="577"/>
    </row>
    <row r="19671" spans="3:19">
      <c r="C19671" s="577"/>
      <c r="R19671" s="577"/>
      <c r="S19671" s="577"/>
    </row>
    <row r="19672" spans="3:19">
      <c r="C19672" s="577"/>
      <c r="R19672" s="577"/>
      <c r="S19672" s="577"/>
    </row>
    <row r="19673" spans="3:19">
      <c r="C19673" s="577"/>
      <c r="R19673" s="577"/>
      <c r="S19673" s="577"/>
    </row>
    <row r="19674" spans="3:19">
      <c r="C19674" s="577"/>
      <c r="R19674" s="577"/>
      <c r="S19674" s="577"/>
    </row>
    <row r="19675" spans="3:19">
      <c r="C19675" s="577"/>
      <c r="R19675" s="577"/>
      <c r="S19675" s="577"/>
    </row>
    <row r="19676" spans="3:19">
      <c r="C19676" s="577"/>
      <c r="R19676" s="577"/>
      <c r="S19676" s="577"/>
    </row>
    <row r="19677" spans="3:19">
      <c r="C19677" s="577"/>
      <c r="R19677" s="577"/>
      <c r="S19677" s="577"/>
    </row>
    <row r="19678" spans="3:19">
      <c r="C19678" s="577"/>
      <c r="R19678" s="577"/>
      <c r="S19678" s="577"/>
    </row>
    <row r="19679" spans="3:19">
      <c r="C19679" s="577"/>
      <c r="R19679" s="577"/>
      <c r="S19679" s="577"/>
    </row>
    <row r="19680" spans="3:19">
      <c r="C19680" s="577"/>
      <c r="R19680" s="577"/>
      <c r="S19680" s="577"/>
    </row>
    <row r="19681" spans="3:19">
      <c r="C19681" s="577"/>
      <c r="R19681" s="577"/>
      <c r="S19681" s="577"/>
    </row>
    <row r="19682" spans="3:19">
      <c r="C19682" s="577"/>
      <c r="R19682" s="577"/>
      <c r="S19682" s="577"/>
    </row>
    <row r="19683" spans="3:19">
      <c r="C19683" s="577"/>
      <c r="R19683" s="577"/>
      <c r="S19683" s="577"/>
    </row>
    <row r="19684" spans="3:19">
      <c r="C19684" s="577"/>
      <c r="R19684" s="577"/>
      <c r="S19684" s="577"/>
    </row>
    <row r="19685" spans="3:19">
      <c r="C19685" s="577"/>
      <c r="R19685" s="577"/>
      <c r="S19685" s="577"/>
    </row>
    <row r="19686" spans="3:19">
      <c r="C19686" s="577"/>
      <c r="R19686" s="577"/>
      <c r="S19686" s="577"/>
    </row>
    <row r="19687" spans="3:19">
      <c r="C19687" s="577"/>
      <c r="R19687" s="577"/>
      <c r="S19687" s="577"/>
    </row>
    <row r="19688" spans="3:19">
      <c r="C19688" s="577"/>
      <c r="R19688" s="577"/>
      <c r="S19688" s="577"/>
    </row>
    <row r="19689" spans="3:19">
      <c r="C19689" s="577"/>
      <c r="R19689" s="577"/>
      <c r="S19689" s="577"/>
    </row>
    <row r="19690" spans="3:19">
      <c r="C19690" s="577"/>
      <c r="R19690" s="577"/>
      <c r="S19690" s="577"/>
    </row>
    <row r="19691" spans="3:19">
      <c r="C19691" s="577"/>
      <c r="R19691" s="577"/>
      <c r="S19691" s="577"/>
    </row>
    <row r="19692" spans="3:19">
      <c r="C19692" s="577"/>
      <c r="R19692" s="577"/>
      <c r="S19692" s="577"/>
    </row>
    <row r="19693" spans="3:19">
      <c r="C19693" s="577"/>
      <c r="R19693" s="577"/>
      <c r="S19693" s="577"/>
    </row>
    <row r="19694" spans="3:19">
      <c r="C19694" s="577"/>
      <c r="R19694" s="577"/>
      <c r="S19694" s="577"/>
    </row>
    <row r="19695" spans="3:19">
      <c r="C19695" s="577"/>
      <c r="R19695" s="577"/>
      <c r="S19695" s="577"/>
    </row>
    <row r="19696" spans="3:19">
      <c r="C19696" s="577"/>
      <c r="R19696" s="577"/>
      <c r="S19696" s="577"/>
    </row>
    <row r="19697" spans="3:19">
      <c r="C19697" s="577"/>
      <c r="R19697" s="577"/>
      <c r="S19697" s="577"/>
    </row>
    <row r="19698" spans="3:19">
      <c r="C19698" s="577"/>
      <c r="R19698" s="577"/>
      <c r="S19698" s="577"/>
    </row>
    <row r="19699" spans="3:19">
      <c r="C19699" s="577"/>
      <c r="R19699" s="577"/>
      <c r="S19699" s="577"/>
    </row>
    <row r="19700" spans="3:19">
      <c r="C19700" s="577"/>
      <c r="R19700" s="577"/>
      <c r="S19700" s="577"/>
    </row>
    <row r="19701" spans="3:19">
      <c r="C19701" s="577"/>
      <c r="R19701" s="577"/>
      <c r="S19701" s="577"/>
    </row>
    <row r="19702" spans="3:19">
      <c r="C19702" s="577"/>
      <c r="R19702" s="577"/>
      <c r="S19702" s="577"/>
    </row>
    <row r="19703" spans="3:19">
      <c r="C19703" s="577"/>
      <c r="R19703" s="577"/>
      <c r="S19703" s="577"/>
    </row>
    <row r="19704" spans="3:19">
      <c r="C19704" s="577"/>
      <c r="R19704" s="577"/>
      <c r="S19704" s="577"/>
    </row>
    <row r="19705" spans="3:19">
      <c r="C19705" s="577"/>
      <c r="R19705" s="577"/>
      <c r="S19705" s="577"/>
    </row>
    <row r="19706" spans="3:19">
      <c r="C19706" s="577"/>
      <c r="R19706" s="577"/>
      <c r="S19706" s="577"/>
    </row>
    <row r="19707" spans="3:19">
      <c r="C19707" s="577"/>
      <c r="R19707" s="577"/>
      <c r="S19707" s="577"/>
    </row>
    <row r="19708" spans="3:19">
      <c r="C19708" s="577"/>
      <c r="R19708" s="577"/>
      <c r="S19708" s="577"/>
    </row>
    <row r="19709" spans="3:19">
      <c r="C19709" s="577"/>
      <c r="R19709" s="577"/>
      <c r="S19709" s="577"/>
    </row>
    <row r="19710" spans="3:19">
      <c r="C19710" s="577"/>
      <c r="R19710" s="577"/>
      <c r="S19710" s="577"/>
    </row>
    <row r="19711" spans="3:19">
      <c r="C19711" s="577"/>
      <c r="R19711" s="577"/>
      <c r="S19711" s="577"/>
    </row>
    <row r="19712" spans="3:19">
      <c r="C19712" s="577"/>
      <c r="R19712" s="577"/>
      <c r="S19712" s="577"/>
    </row>
    <row r="19713" spans="3:19">
      <c r="C19713" s="577"/>
      <c r="R19713" s="577"/>
      <c r="S19713" s="577"/>
    </row>
    <row r="19714" spans="3:19">
      <c r="C19714" s="577"/>
      <c r="R19714" s="577"/>
      <c r="S19714" s="577"/>
    </row>
    <row r="19715" spans="3:19">
      <c r="C19715" s="577"/>
      <c r="R19715" s="577"/>
      <c r="S19715" s="577"/>
    </row>
    <row r="19716" spans="3:19">
      <c r="C19716" s="577"/>
      <c r="R19716" s="577"/>
      <c r="S19716" s="577"/>
    </row>
    <row r="19717" spans="3:19">
      <c r="C19717" s="577"/>
      <c r="R19717" s="577"/>
      <c r="S19717" s="577"/>
    </row>
    <row r="19718" spans="3:19">
      <c r="C19718" s="577"/>
      <c r="R19718" s="577"/>
      <c r="S19718" s="577"/>
    </row>
    <row r="19719" spans="3:19">
      <c r="C19719" s="577"/>
      <c r="R19719" s="577"/>
      <c r="S19719" s="577"/>
    </row>
    <row r="19720" spans="3:19">
      <c r="C19720" s="577"/>
      <c r="R19720" s="577"/>
      <c r="S19720" s="577"/>
    </row>
    <row r="19721" spans="3:19">
      <c r="C19721" s="577"/>
      <c r="R19721" s="577"/>
      <c r="S19721" s="577"/>
    </row>
    <row r="19722" spans="3:19">
      <c r="C19722" s="577"/>
      <c r="R19722" s="577"/>
      <c r="S19722" s="577"/>
    </row>
    <row r="19723" spans="3:19">
      <c r="C19723" s="577"/>
      <c r="R19723" s="577"/>
      <c r="S19723" s="577"/>
    </row>
    <row r="19724" spans="3:19">
      <c r="C19724" s="577"/>
      <c r="R19724" s="577"/>
      <c r="S19724" s="577"/>
    </row>
    <row r="19725" spans="3:19">
      <c r="C19725" s="577"/>
      <c r="R19725" s="577"/>
      <c r="S19725" s="577"/>
    </row>
    <row r="19726" spans="3:19">
      <c r="C19726" s="577"/>
      <c r="R19726" s="577"/>
      <c r="S19726" s="577"/>
    </row>
    <row r="19727" spans="3:19">
      <c r="C19727" s="577"/>
      <c r="R19727" s="577"/>
      <c r="S19727" s="577"/>
    </row>
    <row r="19728" spans="3:19">
      <c r="C19728" s="577"/>
      <c r="R19728" s="577"/>
      <c r="S19728" s="577"/>
    </row>
    <row r="19729" spans="3:19">
      <c r="C19729" s="577"/>
      <c r="R19729" s="577"/>
      <c r="S19729" s="577"/>
    </row>
    <row r="19730" spans="3:19">
      <c r="C19730" s="577"/>
      <c r="R19730" s="577"/>
      <c r="S19730" s="577"/>
    </row>
    <row r="19731" spans="3:19">
      <c r="C19731" s="577"/>
      <c r="R19731" s="577"/>
      <c r="S19731" s="577"/>
    </row>
    <row r="19732" spans="3:19">
      <c r="C19732" s="577"/>
      <c r="R19732" s="577"/>
      <c r="S19732" s="577"/>
    </row>
    <row r="19733" spans="3:19">
      <c r="C19733" s="577"/>
      <c r="R19733" s="577"/>
      <c r="S19733" s="577"/>
    </row>
    <row r="19734" spans="3:19">
      <c r="C19734" s="577"/>
      <c r="R19734" s="577"/>
      <c r="S19734" s="577"/>
    </row>
    <row r="19735" spans="3:19">
      <c r="C19735" s="577"/>
      <c r="R19735" s="577"/>
      <c r="S19735" s="577"/>
    </row>
    <row r="19736" spans="3:19">
      <c r="C19736" s="577"/>
      <c r="R19736" s="577"/>
      <c r="S19736" s="577"/>
    </row>
    <row r="19737" spans="3:19">
      <c r="C19737" s="577"/>
      <c r="R19737" s="577"/>
      <c r="S19737" s="577"/>
    </row>
    <row r="19738" spans="3:19">
      <c r="C19738" s="577"/>
      <c r="R19738" s="577"/>
      <c r="S19738" s="577"/>
    </row>
    <row r="19739" spans="3:19">
      <c r="C19739" s="577"/>
      <c r="R19739" s="577"/>
      <c r="S19739" s="577"/>
    </row>
    <row r="19740" spans="3:19">
      <c r="C19740" s="577"/>
      <c r="R19740" s="577"/>
      <c r="S19740" s="577"/>
    </row>
    <row r="19741" spans="3:19">
      <c r="C19741" s="577"/>
      <c r="R19741" s="577"/>
      <c r="S19741" s="577"/>
    </row>
    <row r="19742" spans="3:19">
      <c r="C19742" s="577"/>
      <c r="R19742" s="577"/>
      <c r="S19742" s="577"/>
    </row>
    <row r="19743" spans="3:19">
      <c r="C19743" s="577"/>
      <c r="R19743" s="577"/>
      <c r="S19743" s="577"/>
    </row>
    <row r="19744" spans="3:19">
      <c r="C19744" s="577"/>
      <c r="R19744" s="577"/>
      <c r="S19744" s="577"/>
    </row>
    <row r="19745" spans="3:19">
      <c r="C19745" s="577"/>
      <c r="R19745" s="577"/>
      <c r="S19745" s="577"/>
    </row>
    <row r="19746" spans="3:19">
      <c r="C19746" s="577"/>
      <c r="R19746" s="577"/>
      <c r="S19746" s="577"/>
    </row>
    <row r="19747" spans="3:19">
      <c r="C19747" s="577"/>
      <c r="R19747" s="577"/>
      <c r="S19747" s="577"/>
    </row>
    <row r="19748" spans="3:19">
      <c r="C19748" s="577"/>
      <c r="R19748" s="577"/>
      <c r="S19748" s="577"/>
    </row>
    <row r="19749" spans="3:19">
      <c r="C19749" s="577"/>
      <c r="R19749" s="577"/>
      <c r="S19749" s="577"/>
    </row>
    <row r="19750" spans="3:19">
      <c r="C19750" s="577"/>
      <c r="R19750" s="577"/>
      <c r="S19750" s="577"/>
    </row>
    <row r="19751" spans="3:19">
      <c r="C19751" s="577"/>
      <c r="R19751" s="577"/>
      <c r="S19751" s="577"/>
    </row>
    <row r="19752" spans="3:19">
      <c r="C19752" s="577"/>
      <c r="R19752" s="577"/>
      <c r="S19752" s="577"/>
    </row>
    <row r="19753" spans="3:19">
      <c r="C19753" s="577"/>
      <c r="R19753" s="577"/>
      <c r="S19753" s="577"/>
    </row>
    <row r="19754" spans="3:19">
      <c r="C19754" s="577"/>
      <c r="R19754" s="577"/>
      <c r="S19754" s="577"/>
    </row>
    <row r="19755" spans="3:19">
      <c r="C19755" s="577"/>
      <c r="R19755" s="577"/>
      <c r="S19755" s="577"/>
    </row>
    <row r="19756" spans="3:19">
      <c r="C19756" s="577"/>
      <c r="R19756" s="577"/>
      <c r="S19756" s="577"/>
    </row>
    <row r="19757" spans="3:19">
      <c r="C19757" s="577"/>
      <c r="R19757" s="577"/>
      <c r="S19757" s="577"/>
    </row>
    <row r="19758" spans="3:19">
      <c r="C19758" s="577"/>
      <c r="R19758" s="577"/>
      <c r="S19758" s="577"/>
    </row>
    <row r="19759" spans="3:19">
      <c r="C19759" s="577"/>
      <c r="R19759" s="577"/>
      <c r="S19759" s="577"/>
    </row>
    <row r="19760" spans="3:19">
      <c r="C19760" s="577"/>
      <c r="R19760" s="577"/>
      <c r="S19760" s="577"/>
    </row>
    <row r="19761" spans="3:19">
      <c r="C19761" s="577"/>
      <c r="R19761" s="577"/>
      <c r="S19761" s="577"/>
    </row>
    <row r="19762" spans="3:19">
      <c r="C19762" s="577"/>
      <c r="R19762" s="577"/>
      <c r="S19762" s="577"/>
    </row>
    <row r="19763" spans="3:19">
      <c r="C19763" s="577"/>
      <c r="R19763" s="577"/>
      <c r="S19763" s="577"/>
    </row>
    <row r="19764" spans="3:19">
      <c r="C19764" s="577"/>
      <c r="R19764" s="577"/>
      <c r="S19764" s="577"/>
    </row>
    <row r="19765" spans="3:19">
      <c r="C19765" s="577"/>
      <c r="R19765" s="577"/>
      <c r="S19765" s="577"/>
    </row>
    <row r="19766" spans="3:19">
      <c r="C19766" s="577"/>
      <c r="R19766" s="577"/>
      <c r="S19766" s="577"/>
    </row>
    <row r="19767" spans="3:19">
      <c r="C19767" s="577"/>
      <c r="R19767" s="577"/>
      <c r="S19767" s="577"/>
    </row>
    <row r="19768" spans="3:19">
      <c r="C19768" s="577"/>
      <c r="R19768" s="577"/>
      <c r="S19768" s="577"/>
    </row>
    <row r="19769" spans="3:19">
      <c r="C19769" s="577"/>
      <c r="R19769" s="577"/>
      <c r="S19769" s="577"/>
    </row>
    <row r="19770" spans="3:19">
      <c r="C19770" s="577"/>
      <c r="R19770" s="577"/>
      <c r="S19770" s="577"/>
    </row>
    <row r="19771" spans="3:19">
      <c r="C19771" s="577"/>
      <c r="R19771" s="577"/>
      <c r="S19771" s="577"/>
    </row>
    <row r="19772" spans="3:19">
      <c r="C19772" s="577"/>
      <c r="R19772" s="577"/>
      <c r="S19772" s="577"/>
    </row>
    <row r="19773" spans="3:19">
      <c r="C19773" s="577"/>
      <c r="R19773" s="577"/>
      <c r="S19773" s="577"/>
    </row>
    <row r="19774" spans="3:19">
      <c r="C19774" s="577"/>
      <c r="R19774" s="577"/>
      <c r="S19774" s="577"/>
    </row>
    <row r="19775" spans="3:19">
      <c r="C19775" s="577"/>
      <c r="R19775" s="577"/>
      <c r="S19775" s="577"/>
    </row>
    <row r="19776" spans="3:19">
      <c r="C19776" s="577"/>
      <c r="R19776" s="577"/>
      <c r="S19776" s="577"/>
    </row>
    <row r="19777" spans="3:19">
      <c r="C19777" s="577"/>
      <c r="R19777" s="577"/>
      <c r="S19777" s="577"/>
    </row>
    <row r="19778" spans="3:19">
      <c r="C19778" s="577"/>
      <c r="R19778" s="577"/>
      <c r="S19778" s="577"/>
    </row>
    <row r="19779" spans="3:19">
      <c r="C19779" s="577"/>
      <c r="R19779" s="577"/>
      <c r="S19779" s="577"/>
    </row>
    <row r="19780" spans="3:19">
      <c r="C19780" s="577"/>
      <c r="R19780" s="577"/>
      <c r="S19780" s="577"/>
    </row>
    <row r="19781" spans="3:19">
      <c r="C19781" s="577"/>
      <c r="R19781" s="577"/>
      <c r="S19781" s="577"/>
    </row>
    <row r="19782" spans="3:19">
      <c r="C19782" s="577"/>
      <c r="R19782" s="577"/>
      <c r="S19782" s="577"/>
    </row>
    <row r="19783" spans="3:19">
      <c r="C19783" s="577"/>
      <c r="R19783" s="577"/>
      <c r="S19783" s="577"/>
    </row>
    <row r="19784" spans="3:19">
      <c r="C19784" s="577"/>
      <c r="R19784" s="577"/>
      <c r="S19784" s="577"/>
    </row>
    <row r="19785" spans="3:19">
      <c r="C19785" s="577"/>
      <c r="R19785" s="577"/>
      <c r="S19785" s="577"/>
    </row>
    <row r="19786" spans="3:19">
      <c r="C19786" s="577"/>
      <c r="R19786" s="577"/>
      <c r="S19786" s="577"/>
    </row>
    <row r="19787" spans="3:19">
      <c r="C19787" s="577"/>
      <c r="R19787" s="577"/>
      <c r="S19787" s="577"/>
    </row>
    <row r="19788" spans="3:19">
      <c r="C19788" s="577"/>
      <c r="R19788" s="577"/>
      <c r="S19788" s="577"/>
    </row>
    <row r="19789" spans="3:19">
      <c r="C19789" s="577"/>
      <c r="R19789" s="577"/>
      <c r="S19789" s="577"/>
    </row>
    <row r="19790" spans="3:19">
      <c r="C19790" s="577"/>
      <c r="R19790" s="577"/>
      <c r="S19790" s="577"/>
    </row>
    <row r="19791" spans="3:19">
      <c r="C19791" s="577"/>
      <c r="R19791" s="577"/>
      <c r="S19791" s="577"/>
    </row>
    <row r="19792" spans="3:19">
      <c r="C19792" s="577"/>
      <c r="R19792" s="577"/>
      <c r="S19792" s="577"/>
    </row>
    <row r="19793" spans="3:19">
      <c r="C19793" s="577"/>
      <c r="R19793" s="577"/>
      <c r="S19793" s="577"/>
    </row>
    <row r="19794" spans="3:19">
      <c r="C19794" s="577"/>
      <c r="R19794" s="577"/>
      <c r="S19794" s="577"/>
    </row>
    <row r="19795" spans="3:19">
      <c r="C19795" s="577"/>
      <c r="R19795" s="577"/>
      <c r="S19795" s="577"/>
    </row>
    <row r="19796" spans="3:19">
      <c r="C19796" s="577"/>
      <c r="R19796" s="577"/>
      <c r="S19796" s="577"/>
    </row>
    <row r="19797" spans="3:19">
      <c r="C19797" s="577"/>
      <c r="R19797" s="577"/>
      <c r="S19797" s="577"/>
    </row>
    <row r="19798" spans="3:19">
      <c r="C19798" s="577"/>
      <c r="R19798" s="577"/>
      <c r="S19798" s="577"/>
    </row>
    <row r="19799" spans="3:19">
      <c r="C19799" s="577"/>
      <c r="R19799" s="577"/>
      <c r="S19799" s="577"/>
    </row>
    <row r="19800" spans="3:19">
      <c r="C19800" s="577"/>
      <c r="R19800" s="577"/>
      <c r="S19800" s="577"/>
    </row>
    <row r="19801" spans="3:19">
      <c r="C19801" s="577"/>
      <c r="R19801" s="577"/>
      <c r="S19801" s="577"/>
    </row>
    <row r="19802" spans="3:19">
      <c r="C19802" s="577"/>
      <c r="R19802" s="577"/>
      <c r="S19802" s="577"/>
    </row>
    <row r="19803" spans="3:19">
      <c r="C19803" s="577"/>
      <c r="R19803" s="577"/>
      <c r="S19803" s="577"/>
    </row>
    <row r="19804" spans="3:19">
      <c r="C19804" s="577"/>
      <c r="R19804" s="577"/>
      <c r="S19804" s="577"/>
    </row>
    <row r="19805" spans="3:19">
      <c r="C19805" s="577"/>
      <c r="R19805" s="577"/>
      <c r="S19805" s="577"/>
    </row>
    <row r="19806" spans="3:19">
      <c r="C19806" s="577"/>
      <c r="R19806" s="577"/>
      <c r="S19806" s="577"/>
    </row>
    <row r="19807" spans="3:19">
      <c r="C19807" s="577"/>
      <c r="R19807" s="577"/>
      <c r="S19807" s="577"/>
    </row>
    <row r="19808" spans="3:19">
      <c r="C19808" s="577"/>
      <c r="R19808" s="577"/>
      <c r="S19808" s="577"/>
    </row>
    <row r="19809" spans="3:19">
      <c r="C19809" s="577"/>
      <c r="R19809" s="577"/>
      <c r="S19809" s="577"/>
    </row>
    <row r="19810" spans="3:19">
      <c r="C19810" s="577"/>
      <c r="R19810" s="577"/>
      <c r="S19810" s="577"/>
    </row>
    <row r="19811" spans="3:19">
      <c r="C19811" s="577"/>
      <c r="R19811" s="577"/>
      <c r="S19811" s="577"/>
    </row>
    <row r="19812" spans="3:19">
      <c r="C19812" s="577"/>
      <c r="R19812" s="577"/>
      <c r="S19812" s="577"/>
    </row>
    <row r="19813" spans="3:19">
      <c r="C19813" s="577"/>
      <c r="R19813" s="577"/>
      <c r="S19813" s="577"/>
    </row>
    <row r="19814" spans="3:19">
      <c r="C19814" s="577"/>
      <c r="R19814" s="577"/>
      <c r="S19814" s="577"/>
    </row>
    <row r="19815" spans="3:19">
      <c r="C19815" s="577"/>
      <c r="R19815" s="577"/>
      <c r="S19815" s="577"/>
    </row>
    <row r="19816" spans="3:19">
      <c r="C19816" s="577"/>
      <c r="R19816" s="577"/>
      <c r="S19816" s="577"/>
    </row>
    <row r="19817" spans="3:19">
      <c r="C19817" s="577"/>
      <c r="R19817" s="577"/>
      <c r="S19817" s="577"/>
    </row>
    <row r="19818" spans="3:19">
      <c r="C19818" s="577"/>
      <c r="R19818" s="577"/>
      <c r="S19818" s="577"/>
    </row>
    <row r="19819" spans="3:19">
      <c r="C19819" s="577"/>
      <c r="R19819" s="577"/>
      <c r="S19819" s="577"/>
    </row>
    <row r="19820" spans="3:19">
      <c r="C19820" s="577"/>
      <c r="R19820" s="577"/>
      <c r="S19820" s="577"/>
    </row>
    <row r="19821" spans="3:19">
      <c r="C19821" s="577"/>
      <c r="R19821" s="577"/>
      <c r="S19821" s="577"/>
    </row>
    <row r="19822" spans="3:19">
      <c r="C19822" s="577"/>
      <c r="R19822" s="577"/>
      <c r="S19822" s="577"/>
    </row>
    <row r="19823" spans="3:19">
      <c r="C19823" s="577"/>
      <c r="R19823" s="577"/>
      <c r="S19823" s="577"/>
    </row>
    <row r="19824" spans="3:19">
      <c r="C19824" s="577"/>
      <c r="R19824" s="577"/>
      <c r="S19824" s="577"/>
    </row>
    <row r="19825" spans="3:19">
      <c r="C19825" s="577"/>
      <c r="R19825" s="577"/>
      <c r="S19825" s="577"/>
    </row>
    <row r="19826" spans="3:19">
      <c r="C19826" s="577"/>
      <c r="R19826" s="577"/>
      <c r="S19826" s="577"/>
    </row>
    <row r="19827" spans="3:19">
      <c r="C19827" s="577"/>
      <c r="R19827" s="577"/>
      <c r="S19827" s="577"/>
    </row>
    <row r="19828" spans="3:19">
      <c r="C19828" s="577"/>
      <c r="R19828" s="577"/>
      <c r="S19828" s="577"/>
    </row>
    <row r="19829" spans="3:19">
      <c r="C19829" s="577"/>
      <c r="R19829" s="577"/>
      <c r="S19829" s="577"/>
    </row>
    <row r="19830" spans="3:19">
      <c r="C19830" s="577"/>
      <c r="R19830" s="577"/>
      <c r="S19830" s="577"/>
    </row>
    <row r="19831" spans="3:19">
      <c r="C19831" s="577"/>
      <c r="R19831" s="577"/>
      <c r="S19831" s="577"/>
    </row>
    <row r="19832" spans="3:19">
      <c r="C19832" s="577"/>
      <c r="R19832" s="577"/>
      <c r="S19832" s="577"/>
    </row>
    <row r="19833" spans="3:19">
      <c r="C19833" s="577"/>
      <c r="R19833" s="577"/>
      <c r="S19833" s="577"/>
    </row>
    <row r="19834" spans="3:19">
      <c r="C19834" s="577"/>
      <c r="R19834" s="577"/>
      <c r="S19834" s="577"/>
    </row>
    <row r="19835" spans="3:19">
      <c r="C19835" s="577"/>
      <c r="R19835" s="577"/>
      <c r="S19835" s="577"/>
    </row>
    <row r="19836" spans="3:19">
      <c r="C19836" s="577"/>
      <c r="R19836" s="577"/>
      <c r="S19836" s="577"/>
    </row>
    <row r="19837" spans="3:19">
      <c r="C19837" s="577"/>
      <c r="R19837" s="577"/>
      <c r="S19837" s="577"/>
    </row>
    <row r="19838" spans="3:19">
      <c r="C19838" s="577"/>
      <c r="R19838" s="577"/>
      <c r="S19838" s="577"/>
    </row>
    <row r="19839" spans="3:19">
      <c r="C19839" s="577"/>
      <c r="R19839" s="577"/>
      <c r="S19839" s="577"/>
    </row>
    <row r="19840" spans="3:19">
      <c r="C19840" s="577"/>
      <c r="R19840" s="577"/>
      <c r="S19840" s="577"/>
    </row>
    <row r="19841" spans="3:19">
      <c r="C19841" s="577"/>
      <c r="R19841" s="577"/>
      <c r="S19841" s="577"/>
    </row>
    <row r="19842" spans="3:19">
      <c r="C19842" s="577"/>
      <c r="R19842" s="577"/>
      <c r="S19842" s="577"/>
    </row>
    <row r="19843" spans="3:19">
      <c r="C19843" s="577"/>
      <c r="R19843" s="577"/>
      <c r="S19843" s="577"/>
    </row>
    <row r="19844" spans="3:19">
      <c r="C19844" s="577"/>
      <c r="R19844" s="577"/>
      <c r="S19844" s="577"/>
    </row>
    <row r="19845" spans="3:19">
      <c r="C19845" s="577"/>
      <c r="R19845" s="577"/>
      <c r="S19845" s="577"/>
    </row>
    <row r="19846" spans="3:19">
      <c r="C19846" s="577"/>
      <c r="R19846" s="577"/>
      <c r="S19846" s="577"/>
    </row>
    <row r="19847" spans="3:19">
      <c r="C19847" s="577"/>
      <c r="R19847" s="577"/>
      <c r="S19847" s="577"/>
    </row>
    <row r="19848" spans="3:19">
      <c r="C19848" s="577"/>
      <c r="R19848" s="577"/>
      <c r="S19848" s="577"/>
    </row>
    <row r="19849" spans="3:19">
      <c r="C19849" s="577"/>
      <c r="R19849" s="577"/>
      <c r="S19849" s="577"/>
    </row>
    <row r="19850" spans="3:19">
      <c r="C19850" s="577"/>
      <c r="R19850" s="577"/>
      <c r="S19850" s="577"/>
    </row>
    <row r="19851" spans="3:19">
      <c r="C19851" s="577"/>
      <c r="R19851" s="577"/>
      <c r="S19851" s="577"/>
    </row>
    <row r="19852" spans="3:19">
      <c r="C19852" s="577"/>
      <c r="R19852" s="577"/>
      <c r="S19852" s="577"/>
    </row>
    <row r="19853" spans="3:19">
      <c r="C19853" s="577"/>
      <c r="R19853" s="577"/>
      <c r="S19853" s="577"/>
    </row>
    <row r="19854" spans="3:19">
      <c r="C19854" s="577"/>
      <c r="R19854" s="577"/>
      <c r="S19854" s="577"/>
    </row>
    <row r="19855" spans="3:19">
      <c r="C19855" s="577"/>
      <c r="R19855" s="577"/>
      <c r="S19855" s="577"/>
    </row>
    <row r="19856" spans="3:19">
      <c r="C19856" s="577"/>
      <c r="R19856" s="577"/>
      <c r="S19856" s="577"/>
    </row>
    <row r="19857" spans="3:19">
      <c r="C19857" s="577"/>
      <c r="R19857" s="577"/>
      <c r="S19857" s="577"/>
    </row>
    <row r="19858" spans="3:19">
      <c r="C19858" s="577"/>
      <c r="R19858" s="577"/>
      <c r="S19858" s="577"/>
    </row>
    <row r="19859" spans="3:19">
      <c r="C19859" s="577"/>
      <c r="R19859" s="577"/>
      <c r="S19859" s="577"/>
    </row>
    <row r="19860" spans="3:19">
      <c r="C19860" s="577"/>
      <c r="R19860" s="577"/>
      <c r="S19860" s="577"/>
    </row>
    <row r="19861" spans="3:19">
      <c r="C19861" s="577"/>
      <c r="R19861" s="577"/>
      <c r="S19861" s="577"/>
    </row>
    <row r="19862" spans="3:19">
      <c r="C19862" s="577"/>
      <c r="R19862" s="577"/>
      <c r="S19862" s="577"/>
    </row>
    <row r="19863" spans="3:19">
      <c r="C19863" s="577"/>
      <c r="R19863" s="577"/>
      <c r="S19863" s="577"/>
    </row>
    <row r="19864" spans="3:19">
      <c r="C19864" s="577"/>
      <c r="R19864" s="577"/>
      <c r="S19864" s="577"/>
    </row>
    <row r="19865" spans="3:19">
      <c r="C19865" s="577"/>
      <c r="R19865" s="577"/>
      <c r="S19865" s="577"/>
    </row>
    <row r="19866" spans="3:19">
      <c r="C19866" s="577"/>
      <c r="R19866" s="577"/>
      <c r="S19866" s="577"/>
    </row>
    <row r="19867" spans="3:19">
      <c r="C19867" s="577"/>
      <c r="R19867" s="577"/>
      <c r="S19867" s="577"/>
    </row>
    <row r="19868" spans="3:19">
      <c r="C19868" s="577"/>
      <c r="R19868" s="577"/>
      <c r="S19868" s="577"/>
    </row>
    <row r="19869" spans="3:19">
      <c r="C19869" s="577"/>
      <c r="R19869" s="577"/>
      <c r="S19869" s="577"/>
    </row>
    <row r="19870" spans="3:19">
      <c r="C19870" s="577"/>
      <c r="R19870" s="577"/>
      <c r="S19870" s="577"/>
    </row>
    <row r="19871" spans="3:19">
      <c r="C19871" s="577"/>
      <c r="R19871" s="577"/>
      <c r="S19871" s="577"/>
    </row>
    <row r="19872" spans="3:19">
      <c r="C19872" s="577"/>
      <c r="R19872" s="577"/>
      <c r="S19872" s="577"/>
    </row>
    <row r="19873" spans="3:19">
      <c r="C19873" s="577"/>
      <c r="R19873" s="577"/>
      <c r="S19873" s="577"/>
    </row>
    <row r="19874" spans="3:19">
      <c r="C19874" s="577"/>
      <c r="R19874" s="577"/>
      <c r="S19874" s="577"/>
    </row>
    <row r="19875" spans="3:19">
      <c r="C19875" s="577"/>
      <c r="R19875" s="577"/>
      <c r="S19875" s="577"/>
    </row>
    <row r="19876" spans="3:19">
      <c r="C19876" s="577"/>
      <c r="R19876" s="577"/>
      <c r="S19876" s="577"/>
    </row>
    <row r="19877" spans="3:19">
      <c r="C19877" s="577"/>
      <c r="R19877" s="577"/>
      <c r="S19877" s="577"/>
    </row>
    <row r="19878" spans="3:19">
      <c r="C19878" s="577"/>
      <c r="R19878" s="577"/>
      <c r="S19878" s="577"/>
    </row>
    <row r="19879" spans="3:19">
      <c r="C19879" s="577"/>
      <c r="R19879" s="577"/>
      <c r="S19879" s="577"/>
    </row>
    <row r="19880" spans="3:19">
      <c r="C19880" s="577"/>
      <c r="R19880" s="577"/>
      <c r="S19880" s="577"/>
    </row>
    <row r="19881" spans="3:19">
      <c r="C19881" s="577"/>
      <c r="R19881" s="577"/>
      <c r="S19881" s="577"/>
    </row>
    <row r="19882" spans="3:19">
      <c r="C19882" s="577"/>
      <c r="R19882" s="577"/>
      <c r="S19882" s="577"/>
    </row>
    <row r="19883" spans="3:19">
      <c r="C19883" s="577"/>
      <c r="R19883" s="577"/>
      <c r="S19883" s="577"/>
    </row>
    <row r="19884" spans="3:19">
      <c r="C19884" s="577"/>
      <c r="R19884" s="577"/>
      <c r="S19884" s="577"/>
    </row>
    <row r="19885" spans="3:19">
      <c r="C19885" s="577"/>
      <c r="R19885" s="577"/>
      <c r="S19885" s="577"/>
    </row>
    <row r="19886" spans="3:19">
      <c r="C19886" s="577"/>
      <c r="R19886" s="577"/>
      <c r="S19886" s="577"/>
    </row>
    <row r="19887" spans="3:19">
      <c r="C19887" s="577"/>
      <c r="R19887" s="577"/>
      <c r="S19887" s="577"/>
    </row>
    <row r="19888" spans="3:19">
      <c r="C19888" s="577"/>
      <c r="R19888" s="577"/>
      <c r="S19888" s="577"/>
    </row>
    <row r="19889" spans="3:19">
      <c r="C19889" s="577"/>
      <c r="R19889" s="577"/>
      <c r="S19889" s="577"/>
    </row>
    <row r="19890" spans="3:19">
      <c r="C19890" s="577"/>
      <c r="R19890" s="577"/>
      <c r="S19890" s="577"/>
    </row>
    <row r="19891" spans="3:19">
      <c r="C19891" s="577"/>
      <c r="R19891" s="577"/>
      <c r="S19891" s="577"/>
    </row>
    <row r="19892" spans="3:19">
      <c r="C19892" s="577"/>
      <c r="R19892" s="577"/>
      <c r="S19892" s="577"/>
    </row>
    <row r="19893" spans="3:19">
      <c r="C19893" s="577"/>
      <c r="R19893" s="577"/>
      <c r="S19893" s="577"/>
    </row>
    <row r="19894" spans="3:19">
      <c r="C19894" s="577"/>
      <c r="R19894" s="577"/>
      <c r="S19894" s="577"/>
    </row>
    <row r="19895" spans="3:19">
      <c r="C19895" s="577"/>
      <c r="R19895" s="577"/>
      <c r="S19895" s="577"/>
    </row>
    <row r="19896" spans="3:19">
      <c r="C19896" s="577"/>
      <c r="R19896" s="577"/>
      <c r="S19896" s="577"/>
    </row>
    <row r="19897" spans="3:19">
      <c r="C19897" s="577"/>
      <c r="R19897" s="577"/>
      <c r="S19897" s="577"/>
    </row>
    <row r="19898" spans="3:19">
      <c r="C19898" s="577"/>
      <c r="R19898" s="577"/>
      <c r="S19898" s="577"/>
    </row>
    <row r="19899" spans="3:19">
      <c r="C19899" s="577"/>
      <c r="R19899" s="577"/>
      <c r="S19899" s="577"/>
    </row>
    <row r="19900" spans="3:19">
      <c r="C19900" s="577"/>
      <c r="R19900" s="577"/>
      <c r="S19900" s="577"/>
    </row>
    <row r="19901" spans="3:19">
      <c r="C19901" s="577"/>
      <c r="R19901" s="577"/>
      <c r="S19901" s="577"/>
    </row>
    <row r="19902" spans="3:19">
      <c r="C19902" s="577"/>
      <c r="R19902" s="577"/>
      <c r="S19902" s="577"/>
    </row>
    <row r="19903" spans="3:19">
      <c r="C19903" s="577"/>
      <c r="R19903" s="577"/>
      <c r="S19903" s="577"/>
    </row>
    <row r="19904" spans="3:19">
      <c r="C19904" s="577"/>
      <c r="R19904" s="577"/>
      <c r="S19904" s="577"/>
    </row>
    <row r="19905" spans="3:19">
      <c r="C19905" s="577"/>
      <c r="R19905" s="577"/>
      <c r="S19905" s="577"/>
    </row>
    <row r="19906" spans="3:19">
      <c r="C19906" s="577"/>
      <c r="R19906" s="577"/>
      <c r="S19906" s="577"/>
    </row>
    <row r="19907" spans="3:19">
      <c r="C19907" s="577"/>
      <c r="R19907" s="577"/>
      <c r="S19907" s="577"/>
    </row>
    <row r="19908" spans="3:19">
      <c r="C19908" s="577"/>
      <c r="R19908" s="577"/>
      <c r="S19908" s="577"/>
    </row>
    <row r="19909" spans="3:19">
      <c r="C19909" s="577"/>
      <c r="R19909" s="577"/>
      <c r="S19909" s="577"/>
    </row>
    <row r="19910" spans="3:19">
      <c r="C19910" s="577"/>
      <c r="R19910" s="577"/>
      <c r="S19910" s="577"/>
    </row>
    <row r="19911" spans="3:19">
      <c r="C19911" s="577"/>
      <c r="R19911" s="577"/>
      <c r="S19911" s="577"/>
    </row>
    <row r="19912" spans="3:19">
      <c r="C19912" s="577"/>
      <c r="R19912" s="577"/>
      <c r="S19912" s="577"/>
    </row>
    <row r="19913" spans="3:19">
      <c r="C19913" s="577"/>
      <c r="R19913" s="577"/>
      <c r="S19913" s="577"/>
    </row>
    <row r="19914" spans="3:19">
      <c r="C19914" s="577"/>
      <c r="R19914" s="577"/>
      <c r="S19914" s="577"/>
    </row>
    <row r="19915" spans="3:19">
      <c r="C19915" s="577"/>
      <c r="R19915" s="577"/>
      <c r="S19915" s="577"/>
    </row>
    <row r="19916" spans="3:19">
      <c r="C19916" s="577"/>
      <c r="R19916" s="577"/>
      <c r="S19916" s="577"/>
    </row>
    <row r="19917" spans="3:19">
      <c r="C19917" s="577"/>
      <c r="R19917" s="577"/>
      <c r="S19917" s="577"/>
    </row>
    <row r="19918" spans="3:19">
      <c r="C19918" s="577"/>
      <c r="R19918" s="577"/>
      <c r="S19918" s="577"/>
    </row>
    <row r="19919" spans="3:19">
      <c r="C19919" s="577"/>
      <c r="R19919" s="577"/>
      <c r="S19919" s="577"/>
    </row>
    <row r="19920" spans="3:19">
      <c r="C19920" s="577"/>
      <c r="R19920" s="577"/>
      <c r="S19920" s="577"/>
    </row>
    <row r="19921" spans="3:19">
      <c r="C19921" s="577"/>
      <c r="R19921" s="577"/>
      <c r="S19921" s="577"/>
    </row>
    <row r="19922" spans="3:19">
      <c r="C19922" s="577"/>
      <c r="R19922" s="577"/>
      <c r="S19922" s="577"/>
    </row>
    <row r="19923" spans="3:19">
      <c r="C19923" s="577"/>
      <c r="R19923" s="577"/>
      <c r="S19923" s="577"/>
    </row>
    <row r="19924" spans="3:19">
      <c r="C19924" s="577"/>
      <c r="R19924" s="577"/>
      <c r="S19924" s="577"/>
    </row>
    <row r="19925" spans="3:19">
      <c r="C19925" s="577"/>
      <c r="R19925" s="577"/>
      <c r="S19925" s="577"/>
    </row>
    <row r="19926" spans="3:19">
      <c r="C19926" s="577"/>
      <c r="R19926" s="577"/>
      <c r="S19926" s="577"/>
    </row>
    <row r="19927" spans="3:19">
      <c r="C19927" s="577"/>
      <c r="R19927" s="577"/>
      <c r="S19927" s="577"/>
    </row>
    <row r="19928" spans="3:19">
      <c r="C19928" s="577"/>
      <c r="R19928" s="577"/>
      <c r="S19928" s="577"/>
    </row>
    <row r="19929" spans="3:19">
      <c r="C19929" s="577"/>
      <c r="R19929" s="577"/>
      <c r="S19929" s="577"/>
    </row>
    <row r="19930" spans="3:19">
      <c r="C19930" s="577"/>
      <c r="R19930" s="577"/>
      <c r="S19930" s="577"/>
    </row>
    <row r="19931" spans="3:19">
      <c r="C19931" s="577"/>
      <c r="R19931" s="577"/>
      <c r="S19931" s="577"/>
    </row>
    <row r="19932" spans="3:19">
      <c r="C19932" s="577"/>
      <c r="R19932" s="577"/>
      <c r="S19932" s="577"/>
    </row>
    <row r="19933" spans="3:19">
      <c r="C19933" s="577"/>
      <c r="R19933" s="577"/>
      <c r="S19933" s="577"/>
    </row>
    <row r="19934" spans="3:19">
      <c r="C19934" s="577"/>
      <c r="R19934" s="577"/>
      <c r="S19934" s="577"/>
    </row>
    <row r="19935" spans="3:19">
      <c r="C19935" s="577"/>
      <c r="R19935" s="577"/>
      <c r="S19935" s="577"/>
    </row>
    <row r="19936" spans="3:19">
      <c r="C19936" s="577"/>
      <c r="R19936" s="577"/>
      <c r="S19936" s="577"/>
    </row>
    <row r="19937" spans="3:19">
      <c r="C19937" s="577"/>
      <c r="R19937" s="577"/>
      <c r="S19937" s="577"/>
    </row>
    <row r="19938" spans="3:19">
      <c r="C19938" s="577"/>
      <c r="R19938" s="577"/>
      <c r="S19938" s="577"/>
    </row>
    <row r="19939" spans="3:19">
      <c r="C19939" s="577"/>
      <c r="R19939" s="577"/>
      <c r="S19939" s="577"/>
    </row>
    <row r="19940" spans="3:19">
      <c r="C19940" s="577"/>
      <c r="R19940" s="577"/>
      <c r="S19940" s="577"/>
    </row>
    <row r="19941" spans="3:19">
      <c r="C19941" s="577"/>
      <c r="R19941" s="577"/>
      <c r="S19941" s="577"/>
    </row>
    <row r="19942" spans="3:19">
      <c r="C19942" s="577"/>
      <c r="R19942" s="577"/>
      <c r="S19942" s="577"/>
    </row>
    <row r="19943" spans="3:19">
      <c r="C19943" s="577"/>
      <c r="R19943" s="577"/>
      <c r="S19943" s="577"/>
    </row>
    <row r="19944" spans="3:19">
      <c r="C19944" s="577"/>
      <c r="R19944" s="577"/>
      <c r="S19944" s="577"/>
    </row>
    <row r="19945" spans="3:19">
      <c r="C19945" s="577"/>
      <c r="R19945" s="577"/>
      <c r="S19945" s="577"/>
    </row>
    <row r="19946" spans="3:19">
      <c r="C19946" s="577"/>
      <c r="R19946" s="577"/>
      <c r="S19946" s="577"/>
    </row>
    <row r="19947" spans="3:19">
      <c r="C19947" s="577"/>
      <c r="R19947" s="577"/>
      <c r="S19947" s="577"/>
    </row>
    <row r="19948" spans="3:19">
      <c r="C19948" s="577"/>
      <c r="R19948" s="577"/>
      <c r="S19948" s="577"/>
    </row>
    <row r="19949" spans="3:19">
      <c r="C19949" s="577"/>
      <c r="R19949" s="577"/>
      <c r="S19949" s="577"/>
    </row>
    <row r="19950" spans="3:19">
      <c r="C19950" s="577"/>
      <c r="R19950" s="577"/>
      <c r="S19950" s="577"/>
    </row>
    <row r="19951" spans="3:19">
      <c r="C19951" s="577"/>
      <c r="R19951" s="577"/>
      <c r="S19951" s="577"/>
    </row>
    <row r="19952" spans="3:19">
      <c r="C19952" s="577"/>
      <c r="R19952" s="577"/>
      <c r="S19952" s="577"/>
    </row>
    <row r="19953" spans="3:19">
      <c r="C19953" s="577"/>
      <c r="R19953" s="577"/>
      <c r="S19953" s="577"/>
    </row>
    <row r="19954" spans="3:19">
      <c r="C19954" s="577"/>
      <c r="R19954" s="577"/>
      <c r="S19954" s="577"/>
    </row>
    <row r="19955" spans="3:19">
      <c r="C19955" s="577"/>
      <c r="R19955" s="577"/>
      <c r="S19955" s="577"/>
    </row>
    <row r="19956" spans="3:19">
      <c r="C19956" s="577"/>
      <c r="R19956" s="577"/>
      <c r="S19956" s="577"/>
    </row>
    <row r="19957" spans="3:19">
      <c r="C19957" s="577"/>
      <c r="R19957" s="577"/>
      <c r="S19957" s="577"/>
    </row>
    <row r="19958" spans="3:19">
      <c r="C19958" s="577"/>
      <c r="R19958" s="577"/>
      <c r="S19958" s="577"/>
    </row>
    <row r="19959" spans="3:19">
      <c r="C19959" s="577"/>
      <c r="R19959" s="577"/>
      <c r="S19959" s="577"/>
    </row>
    <row r="19960" spans="3:19">
      <c r="C19960" s="577"/>
      <c r="R19960" s="577"/>
      <c r="S19960" s="577"/>
    </row>
    <row r="19961" spans="3:19">
      <c r="C19961" s="577"/>
      <c r="R19961" s="577"/>
      <c r="S19961" s="577"/>
    </row>
    <row r="19962" spans="3:19">
      <c r="C19962" s="577"/>
      <c r="R19962" s="577"/>
      <c r="S19962" s="577"/>
    </row>
    <row r="19963" spans="3:19">
      <c r="C19963" s="577"/>
      <c r="R19963" s="577"/>
      <c r="S19963" s="577"/>
    </row>
    <row r="19964" spans="3:19">
      <c r="C19964" s="577"/>
      <c r="R19964" s="577"/>
      <c r="S19964" s="577"/>
    </row>
    <row r="19965" spans="3:19">
      <c r="C19965" s="577"/>
      <c r="R19965" s="577"/>
      <c r="S19965" s="577"/>
    </row>
    <row r="19966" spans="3:19">
      <c r="C19966" s="577"/>
      <c r="R19966" s="577"/>
      <c r="S19966" s="577"/>
    </row>
    <row r="19967" spans="3:19">
      <c r="C19967" s="577"/>
      <c r="R19967" s="577"/>
      <c r="S19967" s="577"/>
    </row>
    <row r="19968" spans="3:19">
      <c r="C19968" s="577"/>
      <c r="R19968" s="577"/>
      <c r="S19968" s="577"/>
    </row>
    <row r="19969" spans="3:19">
      <c r="C19969" s="577"/>
      <c r="R19969" s="577"/>
      <c r="S19969" s="577"/>
    </row>
    <row r="19970" spans="3:19">
      <c r="C19970" s="577"/>
      <c r="R19970" s="577"/>
      <c r="S19970" s="577"/>
    </row>
    <row r="19971" spans="3:19">
      <c r="C19971" s="577"/>
      <c r="R19971" s="577"/>
      <c r="S19971" s="577"/>
    </row>
    <row r="19972" spans="3:19">
      <c r="C19972" s="577"/>
      <c r="R19972" s="577"/>
      <c r="S19972" s="577"/>
    </row>
    <row r="19973" spans="3:19">
      <c r="C19973" s="577"/>
      <c r="R19973" s="577"/>
      <c r="S19973" s="577"/>
    </row>
    <row r="19974" spans="3:19">
      <c r="C19974" s="577"/>
      <c r="R19974" s="577"/>
      <c r="S19974" s="577"/>
    </row>
    <row r="19975" spans="3:19">
      <c r="C19975" s="577"/>
      <c r="R19975" s="577"/>
      <c r="S19975" s="577"/>
    </row>
    <row r="19976" spans="3:19">
      <c r="C19976" s="577"/>
      <c r="R19976" s="577"/>
      <c r="S19976" s="577"/>
    </row>
    <row r="19977" spans="3:19">
      <c r="C19977" s="577"/>
      <c r="R19977" s="577"/>
      <c r="S19977" s="577"/>
    </row>
    <row r="19978" spans="3:19">
      <c r="C19978" s="577"/>
      <c r="R19978" s="577"/>
      <c r="S19978" s="577"/>
    </row>
    <row r="19979" spans="3:19">
      <c r="C19979" s="577"/>
      <c r="R19979" s="577"/>
      <c r="S19979" s="577"/>
    </row>
    <row r="19980" spans="3:19">
      <c r="C19980" s="577"/>
      <c r="R19980" s="577"/>
      <c r="S19980" s="577"/>
    </row>
    <row r="19981" spans="3:19">
      <c r="C19981" s="577"/>
      <c r="R19981" s="577"/>
      <c r="S19981" s="577"/>
    </row>
    <row r="19982" spans="3:19">
      <c r="C19982" s="577"/>
      <c r="R19982" s="577"/>
      <c r="S19982" s="577"/>
    </row>
    <row r="19983" spans="3:19">
      <c r="C19983" s="577"/>
      <c r="R19983" s="577"/>
      <c r="S19983" s="577"/>
    </row>
    <row r="19984" spans="3:19">
      <c r="C19984" s="577"/>
      <c r="R19984" s="577"/>
      <c r="S19984" s="577"/>
    </row>
    <row r="19985" spans="3:19">
      <c r="C19985" s="577"/>
      <c r="R19985" s="577"/>
      <c r="S19985" s="577"/>
    </row>
    <row r="19986" spans="3:19">
      <c r="C19986" s="577"/>
      <c r="R19986" s="577"/>
      <c r="S19986" s="577"/>
    </row>
    <row r="19987" spans="3:19">
      <c r="C19987" s="577"/>
      <c r="R19987" s="577"/>
      <c r="S19987" s="577"/>
    </row>
    <row r="19988" spans="3:19">
      <c r="C19988" s="577"/>
      <c r="R19988" s="577"/>
      <c r="S19988" s="577"/>
    </row>
    <row r="19989" spans="3:19">
      <c r="C19989" s="577"/>
      <c r="R19989" s="577"/>
      <c r="S19989" s="577"/>
    </row>
    <row r="19990" spans="3:19">
      <c r="C19990" s="577"/>
      <c r="R19990" s="577"/>
      <c r="S19990" s="577"/>
    </row>
    <row r="19991" spans="3:19">
      <c r="C19991" s="577"/>
      <c r="R19991" s="577"/>
      <c r="S19991" s="577"/>
    </row>
    <row r="19992" spans="3:19">
      <c r="C19992" s="577"/>
      <c r="R19992" s="577"/>
      <c r="S19992" s="577"/>
    </row>
    <row r="19993" spans="3:19">
      <c r="C19993" s="577"/>
      <c r="R19993" s="577"/>
      <c r="S19993" s="577"/>
    </row>
    <row r="19994" spans="3:19">
      <c r="C19994" s="577"/>
      <c r="R19994" s="577"/>
      <c r="S19994" s="577"/>
    </row>
    <row r="19995" spans="3:19">
      <c r="C19995" s="577"/>
      <c r="R19995" s="577"/>
      <c r="S19995" s="577"/>
    </row>
    <row r="19996" spans="3:19">
      <c r="C19996" s="577"/>
      <c r="R19996" s="577"/>
      <c r="S19996" s="577"/>
    </row>
    <row r="19997" spans="3:19">
      <c r="C19997" s="577"/>
      <c r="R19997" s="577"/>
      <c r="S19997" s="577"/>
    </row>
    <row r="19998" spans="3:19">
      <c r="C19998" s="577"/>
      <c r="R19998" s="577"/>
      <c r="S19998" s="577"/>
    </row>
    <row r="19999" spans="3:19">
      <c r="C19999" s="577"/>
      <c r="R19999" s="577"/>
      <c r="S19999" s="577"/>
    </row>
    <row r="20000" spans="3:19">
      <c r="C20000" s="577"/>
      <c r="R20000" s="577"/>
      <c r="S20000" s="577"/>
    </row>
    <row r="20001" spans="3:19">
      <c r="C20001" s="577"/>
      <c r="R20001" s="577"/>
      <c r="S20001" s="577"/>
    </row>
    <row r="20002" spans="3:19">
      <c r="C20002" s="577"/>
      <c r="R20002" s="577"/>
      <c r="S20002" s="577"/>
    </row>
    <row r="20003" spans="3:19">
      <c r="C20003" s="577"/>
      <c r="R20003" s="577"/>
      <c r="S20003" s="577"/>
    </row>
    <row r="20004" spans="3:19">
      <c r="C20004" s="577"/>
      <c r="R20004" s="577"/>
      <c r="S20004" s="577"/>
    </row>
    <row r="20005" spans="3:19">
      <c r="C20005" s="577"/>
      <c r="R20005" s="577"/>
      <c r="S20005" s="577"/>
    </row>
    <row r="20006" spans="3:19">
      <c r="C20006" s="577"/>
      <c r="R20006" s="577"/>
      <c r="S20006" s="577"/>
    </row>
    <row r="20007" spans="3:19">
      <c r="C20007" s="577"/>
      <c r="R20007" s="577"/>
      <c r="S20007" s="577"/>
    </row>
    <row r="20008" spans="3:19">
      <c r="C20008" s="577"/>
      <c r="R20008" s="577"/>
      <c r="S20008" s="577"/>
    </row>
    <row r="20009" spans="3:19">
      <c r="C20009" s="577"/>
      <c r="R20009" s="577"/>
      <c r="S20009" s="577"/>
    </row>
    <row r="20010" spans="3:19">
      <c r="C20010" s="577"/>
      <c r="R20010" s="577"/>
      <c r="S20010" s="577"/>
    </row>
    <row r="20011" spans="3:19">
      <c r="C20011" s="577"/>
      <c r="R20011" s="577"/>
      <c r="S20011" s="577"/>
    </row>
    <row r="20012" spans="3:19">
      <c r="C20012" s="577"/>
      <c r="R20012" s="577"/>
      <c r="S20012" s="577"/>
    </row>
    <row r="20013" spans="3:19">
      <c r="C20013" s="577"/>
      <c r="R20013" s="577"/>
      <c r="S20013" s="577"/>
    </row>
    <row r="20014" spans="3:19">
      <c r="C20014" s="577"/>
      <c r="R20014" s="577"/>
      <c r="S20014" s="577"/>
    </row>
    <row r="20015" spans="3:19">
      <c r="C20015" s="577"/>
      <c r="R20015" s="577"/>
      <c r="S20015" s="577"/>
    </row>
    <row r="20016" spans="3:19">
      <c r="C20016" s="577"/>
      <c r="R20016" s="577"/>
      <c r="S20016" s="577"/>
    </row>
    <row r="20017" spans="3:19">
      <c r="C20017" s="577"/>
      <c r="R20017" s="577"/>
      <c r="S20017" s="577"/>
    </row>
    <row r="20018" spans="3:19">
      <c r="C20018" s="577"/>
      <c r="R20018" s="577"/>
      <c r="S20018" s="577"/>
    </row>
    <row r="20019" spans="3:19">
      <c r="C20019" s="577"/>
      <c r="R20019" s="577"/>
      <c r="S20019" s="577"/>
    </row>
    <row r="20020" spans="3:19">
      <c r="C20020" s="577"/>
      <c r="R20020" s="577"/>
      <c r="S20020" s="577"/>
    </row>
    <row r="20021" spans="3:19">
      <c r="C20021" s="577"/>
      <c r="R20021" s="577"/>
      <c r="S20021" s="577"/>
    </row>
    <row r="20022" spans="3:19">
      <c r="C20022" s="577"/>
      <c r="R20022" s="577"/>
      <c r="S20022" s="577"/>
    </row>
    <row r="20023" spans="3:19">
      <c r="C20023" s="577"/>
      <c r="R20023" s="577"/>
      <c r="S20023" s="577"/>
    </row>
    <row r="20024" spans="3:19">
      <c r="C20024" s="577"/>
      <c r="R20024" s="577"/>
      <c r="S20024" s="577"/>
    </row>
    <row r="20025" spans="3:19">
      <c r="C20025" s="577"/>
      <c r="R20025" s="577"/>
      <c r="S20025" s="577"/>
    </row>
    <row r="20026" spans="3:19">
      <c r="C20026" s="577"/>
      <c r="R20026" s="577"/>
      <c r="S20026" s="577"/>
    </row>
    <row r="20027" spans="3:19">
      <c r="C20027" s="577"/>
      <c r="R20027" s="577"/>
      <c r="S20027" s="577"/>
    </row>
    <row r="20028" spans="3:19">
      <c r="C20028" s="577"/>
      <c r="R20028" s="577"/>
      <c r="S20028" s="577"/>
    </row>
    <row r="20029" spans="3:19">
      <c r="C20029" s="577"/>
      <c r="R20029" s="577"/>
      <c r="S20029" s="577"/>
    </row>
    <row r="20030" spans="3:19">
      <c r="C20030" s="577"/>
      <c r="R20030" s="577"/>
      <c r="S20030" s="577"/>
    </row>
    <row r="20031" spans="3:19">
      <c r="C20031" s="577"/>
      <c r="R20031" s="577"/>
      <c r="S20031" s="577"/>
    </row>
    <row r="20032" spans="3:19">
      <c r="C20032" s="577"/>
      <c r="R20032" s="577"/>
      <c r="S20032" s="577"/>
    </row>
    <row r="20033" spans="3:19">
      <c r="C20033" s="577"/>
      <c r="R20033" s="577"/>
      <c r="S20033" s="577"/>
    </row>
    <row r="20034" spans="3:19">
      <c r="C20034" s="577"/>
      <c r="R20034" s="577"/>
      <c r="S20034" s="577"/>
    </row>
    <row r="20035" spans="3:19">
      <c r="C20035" s="577"/>
      <c r="R20035" s="577"/>
      <c r="S20035" s="577"/>
    </row>
    <row r="20036" spans="3:19">
      <c r="C20036" s="577"/>
      <c r="R20036" s="577"/>
      <c r="S20036" s="577"/>
    </row>
    <row r="20037" spans="3:19">
      <c r="C20037" s="577"/>
      <c r="R20037" s="577"/>
      <c r="S20037" s="577"/>
    </row>
    <row r="20038" spans="3:19">
      <c r="C20038" s="577"/>
      <c r="R20038" s="577"/>
      <c r="S20038" s="577"/>
    </row>
    <row r="20039" spans="3:19">
      <c r="C20039" s="577"/>
      <c r="R20039" s="577"/>
      <c r="S20039" s="577"/>
    </row>
    <row r="20040" spans="3:19">
      <c r="C20040" s="577"/>
      <c r="R20040" s="577"/>
      <c r="S20040" s="577"/>
    </row>
    <row r="20041" spans="3:19">
      <c r="C20041" s="577"/>
      <c r="R20041" s="577"/>
      <c r="S20041" s="577"/>
    </row>
    <row r="20042" spans="3:19">
      <c r="C20042" s="577"/>
      <c r="R20042" s="577"/>
      <c r="S20042" s="577"/>
    </row>
    <row r="20043" spans="3:19">
      <c r="C20043" s="577"/>
      <c r="R20043" s="577"/>
      <c r="S20043" s="577"/>
    </row>
    <row r="20044" spans="3:19">
      <c r="C20044" s="577"/>
      <c r="R20044" s="577"/>
      <c r="S20044" s="577"/>
    </row>
    <row r="20045" spans="3:19">
      <c r="C20045" s="577"/>
      <c r="R20045" s="577"/>
      <c r="S20045" s="577"/>
    </row>
    <row r="20046" spans="3:19">
      <c r="C20046" s="577"/>
      <c r="R20046" s="577"/>
      <c r="S20046" s="577"/>
    </row>
    <row r="20047" spans="3:19">
      <c r="C20047" s="577"/>
      <c r="R20047" s="577"/>
      <c r="S20047" s="577"/>
    </row>
    <row r="20048" spans="3:19">
      <c r="C20048" s="577"/>
      <c r="R20048" s="577"/>
      <c r="S20048" s="577"/>
    </row>
    <row r="20049" spans="3:19">
      <c r="C20049" s="577"/>
      <c r="R20049" s="577"/>
      <c r="S20049" s="577"/>
    </row>
    <row r="20050" spans="3:19">
      <c r="C20050" s="577"/>
      <c r="R20050" s="577"/>
      <c r="S20050" s="577"/>
    </row>
    <row r="20051" spans="3:19">
      <c r="C20051" s="577"/>
      <c r="R20051" s="577"/>
      <c r="S20051" s="577"/>
    </row>
    <row r="20052" spans="3:19">
      <c r="C20052" s="577"/>
      <c r="R20052" s="577"/>
      <c r="S20052" s="577"/>
    </row>
    <row r="20053" spans="3:19">
      <c r="C20053" s="577"/>
      <c r="R20053" s="577"/>
      <c r="S20053" s="577"/>
    </row>
    <row r="20054" spans="3:19">
      <c r="C20054" s="577"/>
      <c r="R20054" s="577"/>
      <c r="S20054" s="577"/>
    </row>
    <row r="20055" spans="3:19">
      <c r="C20055" s="577"/>
      <c r="R20055" s="577"/>
      <c r="S20055" s="577"/>
    </row>
    <row r="20056" spans="3:19">
      <c r="C20056" s="577"/>
      <c r="R20056" s="577"/>
      <c r="S20056" s="577"/>
    </row>
    <row r="20057" spans="3:19">
      <c r="C20057" s="577"/>
      <c r="R20057" s="577"/>
      <c r="S20057" s="577"/>
    </row>
    <row r="20058" spans="3:19">
      <c r="C20058" s="577"/>
      <c r="R20058" s="577"/>
      <c r="S20058" s="577"/>
    </row>
    <row r="20059" spans="3:19">
      <c r="C20059" s="577"/>
      <c r="R20059" s="577"/>
      <c r="S20059" s="577"/>
    </row>
    <row r="20060" spans="3:19">
      <c r="C20060" s="577"/>
      <c r="R20060" s="577"/>
      <c r="S20060" s="577"/>
    </row>
    <row r="20061" spans="3:19">
      <c r="C20061" s="577"/>
      <c r="R20061" s="577"/>
      <c r="S20061" s="577"/>
    </row>
    <row r="20062" spans="3:19">
      <c r="C20062" s="577"/>
      <c r="R20062" s="577"/>
      <c r="S20062" s="577"/>
    </row>
    <row r="20063" spans="3:19">
      <c r="C20063" s="577"/>
      <c r="R20063" s="577"/>
      <c r="S20063" s="577"/>
    </row>
    <row r="20064" spans="3:19">
      <c r="C20064" s="577"/>
      <c r="R20064" s="577"/>
      <c r="S20064" s="577"/>
    </row>
    <row r="20065" spans="3:19">
      <c r="C20065" s="577"/>
      <c r="R20065" s="577"/>
      <c r="S20065" s="577"/>
    </row>
    <row r="20066" spans="3:19">
      <c r="C20066" s="577"/>
      <c r="R20066" s="577"/>
      <c r="S20066" s="577"/>
    </row>
    <row r="20067" spans="3:19">
      <c r="C20067" s="577"/>
      <c r="R20067" s="577"/>
      <c r="S20067" s="577"/>
    </row>
    <row r="20068" spans="3:19">
      <c r="C20068" s="577"/>
      <c r="R20068" s="577"/>
      <c r="S20068" s="577"/>
    </row>
    <row r="20069" spans="3:19">
      <c r="C20069" s="577"/>
      <c r="R20069" s="577"/>
      <c r="S20069" s="577"/>
    </row>
    <row r="20070" spans="3:19">
      <c r="C20070" s="577"/>
      <c r="R20070" s="577"/>
      <c r="S20070" s="577"/>
    </row>
    <row r="20071" spans="3:19">
      <c r="C20071" s="577"/>
      <c r="R20071" s="577"/>
      <c r="S20071" s="577"/>
    </row>
    <row r="20072" spans="3:19">
      <c r="C20072" s="577"/>
      <c r="R20072" s="577"/>
      <c r="S20072" s="577"/>
    </row>
    <row r="20073" spans="3:19">
      <c r="C20073" s="577"/>
      <c r="R20073" s="577"/>
      <c r="S20073" s="577"/>
    </row>
    <row r="20074" spans="3:19">
      <c r="C20074" s="577"/>
      <c r="R20074" s="577"/>
      <c r="S20074" s="577"/>
    </row>
    <row r="20075" spans="3:19">
      <c r="C20075" s="577"/>
      <c r="R20075" s="577"/>
      <c r="S20075" s="577"/>
    </row>
    <row r="20076" spans="3:19">
      <c r="C20076" s="577"/>
      <c r="R20076" s="577"/>
      <c r="S20076" s="577"/>
    </row>
    <row r="20077" spans="3:19">
      <c r="C20077" s="577"/>
      <c r="R20077" s="577"/>
      <c r="S20077" s="577"/>
    </row>
    <row r="20078" spans="3:19">
      <c r="C20078" s="577"/>
      <c r="R20078" s="577"/>
      <c r="S20078" s="577"/>
    </row>
    <row r="20079" spans="3:19">
      <c r="C20079" s="577"/>
      <c r="R20079" s="577"/>
      <c r="S20079" s="577"/>
    </row>
    <row r="20080" spans="3:19">
      <c r="C20080" s="577"/>
      <c r="R20080" s="577"/>
      <c r="S20080" s="577"/>
    </row>
    <row r="20081" spans="3:19">
      <c r="C20081" s="577"/>
      <c r="R20081" s="577"/>
      <c r="S20081" s="577"/>
    </row>
    <row r="20082" spans="3:19">
      <c r="C20082" s="577"/>
      <c r="R20082" s="577"/>
      <c r="S20082" s="577"/>
    </row>
    <row r="20083" spans="3:19">
      <c r="C20083" s="577"/>
      <c r="R20083" s="577"/>
      <c r="S20083" s="577"/>
    </row>
    <row r="20084" spans="3:19">
      <c r="C20084" s="577"/>
      <c r="R20084" s="577"/>
      <c r="S20084" s="577"/>
    </row>
    <row r="20085" spans="3:19">
      <c r="C20085" s="577"/>
      <c r="R20085" s="577"/>
      <c r="S20085" s="577"/>
    </row>
    <row r="20086" spans="3:19">
      <c r="C20086" s="577"/>
      <c r="R20086" s="577"/>
      <c r="S20086" s="577"/>
    </row>
    <row r="20087" spans="3:19">
      <c r="C20087" s="577"/>
      <c r="R20087" s="577"/>
      <c r="S20087" s="577"/>
    </row>
    <row r="20088" spans="3:19">
      <c r="C20088" s="577"/>
      <c r="R20088" s="577"/>
      <c r="S20088" s="577"/>
    </row>
    <row r="20089" spans="3:19">
      <c r="C20089" s="577"/>
      <c r="R20089" s="577"/>
      <c r="S20089" s="577"/>
    </row>
    <row r="20090" spans="3:19">
      <c r="C20090" s="577"/>
      <c r="R20090" s="577"/>
      <c r="S20090" s="577"/>
    </row>
    <row r="20091" spans="3:19">
      <c r="C20091" s="577"/>
      <c r="R20091" s="577"/>
      <c r="S20091" s="577"/>
    </row>
    <row r="20092" spans="3:19">
      <c r="C20092" s="577"/>
      <c r="R20092" s="577"/>
      <c r="S20092" s="577"/>
    </row>
    <row r="20093" spans="3:19">
      <c r="C20093" s="577"/>
      <c r="R20093" s="577"/>
      <c r="S20093" s="577"/>
    </row>
    <row r="20094" spans="3:19">
      <c r="C20094" s="577"/>
      <c r="R20094" s="577"/>
      <c r="S20094" s="577"/>
    </row>
    <row r="20095" spans="3:19">
      <c r="C20095" s="577"/>
      <c r="R20095" s="577"/>
      <c r="S20095" s="577"/>
    </row>
    <row r="20096" spans="3:19">
      <c r="C20096" s="577"/>
      <c r="R20096" s="577"/>
      <c r="S20096" s="577"/>
    </row>
    <row r="20097" spans="3:19">
      <c r="C20097" s="577"/>
      <c r="R20097" s="577"/>
      <c r="S20097" s="577"/>
    </row>
    <row r="20098" spans="3:19">
      <c r="C20098" s="577"/>
      <c r="R20098" s="577"/>
      <c r="S20098" s="577"/>
    </row>
    <row r="20099" spans="3:19">
      <c r="C20099" s="577"/>
      <c r="R20099" s="577"/>
      <c r="S20099" s="577"/>
    </row>
    <row r="20100" spans="3:19">
      <c r="C20100" s="577"/>
      <c r="R20100" s="577"/>
      <c r="S20100" s="577"/>
    </row>
    <row r="20101" spans="3:19">
      <c r="C20101" s="577"/>
      <c r="R20101" s="577"/>
      <c r="S20101" s="577"/>
    </row>
    <row r="20102" spans="3:19">
      <c r="C20102" s="577"/>
      <c r="R20102" s="577"/>
      <c r="S20102" s="577"/>
    </row>
    <row r="20103" spans="3:19">
      <c r="C20103" s="577"/>
      <c r="R20103" s="577"/>
      <c r="S20103" s="577"/>
    </row>
    <row r="20104" spans="3:19">
      <c r="C20104" s="577"/>
      <c r="R20104" s="577"/>
      <c r="S20104" s="577"/>
    </row>
    <row r="20105" spans="3:19">
      <c r="C20105" s="577"/>
      <c r="R20105" s="577"/>
      <c r="S20105" s="577"/>
    </row>
    <row r="20106" spans="3:19">
      <c r="C20106" s="577"/>
      <c r="R20106" s="577"/>
      <c r="S20106" s="577"/>
    </row>
    <row r="20107" spans="3:19">
      <c r="C20107" s="577"/>
      <c r="R20107" s="577"/>
      <c r="S20107" s="577"/>
    </row>
    <row r="20108" spans="3:19">
      <c r="C20108" s="577"/>
      <c r="R20108" s="577"/>
      <c r="S20108" s="577"/>
    </row>
    <row r="20109" spans="3:19">
      <c r="C20109" s="577"/>
      <c r="R20109" s="577"/>
      <c r="S20109" s="577"/>
    </row>
    <row r="20110" spans="3:19">
      <c r="C20110" s="577"/>
      <c r="R20110" s="577"/>
      <c r="S20110" s="577"/>
    </row>
    <row r="20111" spans="3:19">
      <c r="C20111" s="577"/>
      <c r="R20111" s="577"/>
      <c r="S20111" s="577"/>
    </row>
    <row r="20112" spans="3:19">
      <c r="C20112" s="577"/>
      <c r="R20112" s="577"/>
      <c r="S20112" s="577"/>
    </row>
    <row r="20113" spans="3:19">
      <c r="C20113" s="577"/>
      <c r="R20113" s="577"/>
      <c r="S20113" s="577"/>
    </row>
    <row r="20114" spans="3:19">
      <c r="C20114" s="577"/>
      <c r="R20114" s="577"/>
      <c r="S20114" s="577"/>
    </row>
    <row r="20115" spans="3:19">
      <c r="C20115" s="577"/>
      <c r="R20115" s="577"/>
      <c r="S20115" s="577"/>
    </row>
    <row r="20116" spans="3:19">
      <c r="C20116" s="577"/>
      <c r="R20116" s="577"/>
      <c r="S20116" s="577"/>
    </row>
    <row r="20117" spans="3:19">
      <c r="C20117" s="577"/>
      <c r="R20117" s="577"/>
      <c r="S20117" s="577"/>
    </row>
    <row r="20118" spans="3:19">
      <c r="C20118" s="577"/>
      <c r="R20118" s="577"/>
      <c r="S20118" s="577"/>
    </row>
    <row r="20119" spans="3:19">
      <c r="C20119" s="577"/>
      <c r="R20119" s="577"/>
      <c r="S20119" s="577"/>
    </row>
    <row r="20120" spans="3:19">
      <c r="C20120" s="577"/>
      <c r="R20120" s="577"/>
      <c r="S20120" s="577"/>
    </row>
    <row r="20121" spans="3:19">
      <c r="C20121" s="577"/>
      <c r="R20121" s="577"/>
      <c r="S20121" s="577"/>
    </row>
    <row r="20122" spans="3:19">
      <c r="C20122" s="577"/>
      <c r="R20122" s="577"/>
      <c r="S20122" s="577"/>
    </row>
    <row r="20123" spans="3:19">
      <c r="C20123" s="577"/>
      <c r="R20123" s="577"/>
      <c r="S20123" s="577"/>
    </row>
    <row r="20124" spans="3:19">
      <c r="C20124" s="577"/>
      <c r="R20124" s="577"/>
      <c r="S20124" s="577"/>
    </row>
    <row r="20125" spans="3:19">
      <c r="C20125" s="577"/>
      <c r="R20125" s="577"/>
      <c r="S20125" s="577"/>
    </row>
    <row r="20126" spans="3:19">
      <c r="C20126" s="577"/>
      <c r="R20126" s="577"/>
      <c r="S20126" s="577"/>
    </row>
    <row r="20127" spans="3:19">
      <c r="C20127" s="577"/>
      <c r="R20127" s="577"/>
      <c r="S20127" s="577"/>
    </row>
    <row r="20128" spans="3:19">
      <c r="C20128" s="577"/>
      <c r="R20128" s="577"/>
      <c r="S20128" s="577"/>
    </row>
    <row r="20129" spans="3:19">
      <c r="C20129" s="577"/>
      <c r="R20129" s="577"/>
      <c r="S20129" s="577"/>
    </row>
    <row r="20130" spans="3:19">
      <c r="C20130" s="577"/>
      <c r="R20130" s="577"/>
      <c r="S20130" s="577"/>
    </row>
    <row r="20131" spans="3:19">
      <c r="C20131" s="577"/>
      <c r="R20131" s="577"/>
      <c r="S20131" s="577"/>
    </row>
    <row r="20132" spans="3:19">
      <c r="C20132" s="577"/>
      <c r="R20132" s="577"/>
      <c r="S20132" s="577"/>
    </row>
    <row r="20133" spans="3:19">
      <c r="C20133" s="577"/>
      <c r="R20133" s="577"/>
      <c r="S20133" s="577"/>
    </row>
    <row r="20134" spans="3:19">
      <c r="C20134" s="577"/>
      <c r="R20134" s="577"/>
      <c r="S20134" s="577"/>
    </row>
    <row r="20135" spans="3:19">
      <c r="C20135" s="577"/>
      <c r="R20135" s="577"/>
      <c r="S20135" s="577"/>
    </row>
    <row r="20136" spans="3:19">
      <c r="C20136" s="577"/>
      <c r="R20136" s="577"/>
      <c r="S20136" s="577"/>
    </row>
    <row r="20137" spans="3:19">
      <c r="C20137" s="577"/>
      <c r="R20137" s="577"/>
      <c r="S20137" s="577"/>
    </row>
    <row r="20138" spans="3:19">
      <c r="C20138" s="577"/>
      <c r="R20138" s="577"/>
      <c r="S20138" s="577"/>
    </row>
    <row r="20139" spans="3:19">
      <c r="C20139" s="577"/>
      <c r="R20139" s="577"/>
      <c r="S20139" s="577"/>
    </row>
    <row r="20140" spans="3:19">
      <c r="C20140" s="577"/>
      <c r="R20140" s="577"/>
      <c r="S20140" s="577"/>
    </row>
    <row r="20141" spans="3:19">
      <c r="C20141" s="577"/>
      <c r="R20141" s="577"/>
      <c r="S20141" s="577"/>
    </row>
    <row r="20142" spans="3:19">
      <c r="C20142" s="577"/>
      <c r="R20142" s="577"/>
      <c r="S20142" s="577"/>
    </row>
    <row r="20143" spans="3:19">
      <c r="C20143" s="577"/>
      <c r="R20143" s="577"/>
      <c r="S20143" s="577"/>
    </row>
    <row r="20144" spans="3:19">
      <c r="C20144" s="577"/>
      <c r="R20144" s="577"/>
      <c r="S20144" s="577"/>
    </row>
    <row r="20145" spans="3:19">
      <c r="C20145" s="577"/>
      <c r="R20145" s="577"/>
      <c r="S20145" s="577"/>
    </row>
    <row r="20146" spans="3:19">
      <c r="C20146" s="577"/>
      <c r="R20146" s="577"/>
      <c r="S20146" s="577"/>
    </row>
    <row r="20147" spans="3:19">
      <c r="C20147" s="577"/>
      <c r="R20147" s="577"/>
      <c r="S20147" s="577"/>
    </row>
    <row r="20148" spans="3:19">
      <c r="C20148" s="577"/>
      <c r="R20148" s="577"/>
      <c r="S20148" s="577"/>
    </row>
    <row r="20149" spans="3:19">
      <c r="C20149" s="577"/>
      <c r="R20149" s="577"/>
      <c r="S20149" s="577"/>
    </row>
    <row r="20150" spans="3:19">
      <c r="C20150" s="577"/>
      <c r="R20150" s="577"/>
      <c r="S20150" s="577"/>
    </row>
    <row r="20151" spans="3:19">
      <c r="C20151" s="577"/>
      <c r="R20151" s="577"/>
      <c r="S20151" s="577"/>
    </row>
    <row r="20152" spans="3:19">
      <c r="C20152" s="577"/>
      <c r="R20152" s="577"/>
      <c r="S20152" s="577"/>
    </row>
    <row r="20153" spans="3:19">
      <c r="C20153" s="577"/>
      <c r="R20153" s="577"/>
      <c r="S20153" s="577"/>
    </row>
    <row r="20154" spans="3:19">
      <c r="C20154" s="577"/>
      <c r="R20154" s="577"/>
      <c r="S20154" s="577"/>
    </row>
    <row r="20155" spans="3:19">
      <c r="C20155" s="577"/>
      <c r="R20155" s="577"/>
      <c r="S20155" s="577"/>
    </row>
    <row r="20156" spans="3:19">
      <c r="C20156" s="577"/>
      <c r="R20156" s="577"/>
      <c r="S20156" s="577"/>
    </row>
    <row r="20157" spans="3:19">
      <c r="C20157" s="577"/>
      <c r="R20157" s="577"/>
      <c r="S20157" s="577"/>
    </row>
    <row r="20158" spans="3:19">
      <c r="C20158" s="577"/>
      <c r="R20158" s="577"/>
      <c r="S20158" s="577"/>
    </row>
    <row r="20159" spans="3:19">
      <c r="C20159" s="577"/>
      <c r="R20159" s="577"/>
      <c r="S20159" s="577"/>
    </row>
    <row r="20160" spans="3:19">
      <c r="C20160" s="577"/>
      <c r="R20160" s="577"/>
      <c r="S20160" s="577"/>
    </row>
    <row r="20161" spans="3:19">
      <c r="C20161" s="577"/>
      <c r="R20161" s="577"/>
      <c r="S20161" s="577"/>
    </row>
    <row r="20162" spans="3:19">
      <c r="C20162" s="577"/>
      <c r="R20162" s="577"/>
      <c r="S20162" s="577"/>
    </row>
    <row r="20163" spans="3:19">
      <c r="C20163" s="577"/>
      <c r="R20163" s="577"/>
      <c r="S20163" s="577"/>
    </row>
    <row r="20164" spans="3:19">
      <c r="C20164" s="577"/>
      <c r="R20164" s="577"/>
      <c r="S20164" s="577"/>
    </row>
    <row r="20165" spans="3:19">
      <c r="C20165" s="577"/>
      <c r="R20165" s="577"/>
      <c r="S20165" s="577"/>
    </row>
    <row r="20166" spans="3:19">
      <c r="C20166" s="577"/>
      <c r="R20166" s="577"/>
      <c r="S20166" s="577"/>
    </row>
    <row r="20167" spans="3:19">
      <c r="C20167" s="577"/>
      <c r="R20167" s="577"/>
      <c r="S20167" s="577"/>
    </row>
    <row r="20168" spans="3:19">
      <c r="C20168" s="577"/>
      <c r="R20168" s="577"/>
      <c r="S20168" s="577"/>
    </row>
    <row r="20169" spans="3:19">
      <c r="C20169" s="577"/>
      <c r="R20169" s="577"/>
      <c r="S20169" s="577"/>
    </row>
    <row r="20170" spans="3:19">
      <c r="C20170" s="577"/>
      <c r="R20170" s="577"/>
      <c r="S20170" s="577"/>
    </row>
    <row r="20171" spans="3:19">
      <c r="C20171" s="577"/>
      <c r="R20171" s="577"/>
      <c r="S20171" s="577"/>
    </row>
    <row r="20172" spans="3:19">
      <c r="C20172" s="577"/>
      <c r="R20172" s="577"/>
      <c r="S20172" s="577"/>
    </row>
    <row r="20173" spans="3:19">
      <c r="C20173" s="577"/>
      <c r="R20173" s="577"/>
      <c r="S20173" s="577"/>
    </row>
    <row r="20174" spans="3:19">
      <c r="C20174" s="577"/>
      <c r="R20174" s="577"/>
      <c r="S20174" s="577"/>
    </row>
    <row r="20175" spans="3:19">
      <c r="C20175" s="577"/>
      <c r="R20175" s="577"/>
      <c r="S20175" s="577"/>
    </row>
    <row r="20176" spans="3:19">
      <c r="C20176" s="577"/>
      <c r="R20176" s="577"/>
      <c r="S20176" s="577"/>
    </row>
    <row r="20177" spans="3:19">
      <c r="C20177" s="577"/>
      <c r="R20177" s="577"/>
      <c r="S20177" s="577"/>
    </row>
    <row r="20178" spans="3:19">
      <c r="C20178" s="577"/>
      <c r="R20178" s="577"/>
      <c r="S20178" s="577"/>
    </row>
    <row r="20179" spans="3:19">
      <c r="C20179" s="577"/>
      <c r="R20179" s="577"/>
      <c r="S20179" s="577"/>
    </row>
    <row r="20180" spans="3:19">
      <c r="C20180" s="577"/>
      <c r="R20180" s="577"/>
      <c r="S20180" s="577"/>
    </row>
    <row r="20181" spans="3:19">
      <c r="C20181" s="577"/>
      <c r="R20181" s="577"/>
      <c r="S20181" s="577"/>
    </row>
    <row r="20182" spans="3:19">
      <c r="C20182" s="577"/>
      <c r="R20182" s="577"/>
      <c r="S20182" s="577"/>
    </row>
    <row r="20183" spans="3:19">
      <c r="C20183" s="577"/>
      <c r="R20183" s="577"/>
      <c r="S20183" s="577"/>
    </row>
    <row r="20184" spans="3:19">
      <c r="C20184" s="577"/>
      <c r="R20184" s="577"/>
      <c r="S20184" s="577"/>
    </row>
    <row r="20185" spans="3:19">
      <c r="C20185" s="577"/>
      <c r="R20185" s="577"/>
      <c r="S20185" s="577"/>
    </row>
    <row r="20186" spans="3:19">
      <c r="C20186" s="577"/>
      <c r="R20186" s="577"/>
      <c r="S20186" s="577"/>
    </row>
    <row r="20187" spans="3:19">
      <c r="C20187" s="577"/>
      <c r="R20187" s="577"/>
      <c r="S20187" s="577"/>
    </row>
    <row r="20188" spans="3:19">
      <c r="C20188" s="577"/>
      <c r="R20188" s="577"/>
      <c r="S20188" s="577"/>
    </row>
    <row r="20189" spans="3:19">
      <c r="C20189" s="577"/>
      <c r="R20189" s="577"/>
      <c r="S20189" s="577"/>
    </row>
    <row r="20190" spans="3:19">
      <c r="C20190" s="577"/>
      <c r="R20190" s="577"/>
      <c r="S20190" s="577"/>
    </row>
    <row r="20191" spans="3:19">
      <c r="C20191" s="577"/>
      <c r="R20191" s="577"/>
      <c r="S20191" s="577"/>
    </row>
    <row r="20192" spans="3:19">
      <c r="C20192" s="577"/>
      <c r="R20192" s="577"/>
      <c r="S20192" s="577"/>
    </row>
    <row r="20193" spans="3:19">
      <c r="C20193" s="577"/>
      <c r="R20193" s="577"/>
      <c r="S20193" s="577"/>
    </row>
    <row r="20194" spans="3:19">
      <c r="C20194" s="577"/>
      <c r="R20194" s="577"/>
      <c r="S20194" s="577"/>
    </row>
    <row r="20195" spans="3:19">
      <c r="C20195" s="577"/>
      <c r="R20195" s="577"/>
      <c r="S20195" s="577"/>
    </row>
    <row r="20196" spans="3:19">
      <c r="C20196" s="577"/>
      <c r="R20196" s="577"/>
      <c r="S20196" s="577"/>
    </row>
    <row r="20197" spans="3:19">
      <c r="C20197" s="577"/>
      <c r="R20197" s="577"/>
      <c r="S20197" s="577"/>
    </row>
    <row r="20198" spans="3:19">
      <c r="C20198" s="577"/>
      <c r="R20198" s="577"/>
      <c r="S20198" s="577"/>
    </row>
    <row r="20199" spans="3:19">
      <c r="C20199" s="577"/>
      <c r="R20199" s="577"/>
      <c r="S20199" s="577"/>
    </row>
    <row r="20200" spans="3:19">
      <c r="C20200" s="577"/>
      <c r="R20200" s="577"/>
      <c r="S20200" s="577"/>
    </row>
    <row r="20201" spans="3:19">
      <c r="C20201" s="577"/>
      <c r="R20201" s="577"/>
      <c r="S20201" s="577"/>
    </row>
    <row r="20202" spans="3:19">
      <c r="C20202" s="577"/>
      <c r="R20202" s="577"/>
      <c r="S20202" s="577"/>
    </row>
    <row r="20203" spans="3:19">
      <c r="C20203" s="577"/>
      <c r="R20203" s="577"/>
      <c r="S20203" s="577"/>
    </row>
    <row r="20204" spans="3:19">
      <c r="C20204" s="577"/>
      <c r="R20204" s="577"/>
      <c r="S20204" s="577"/>
    </row>
    <row r="20205" spans="3:19">
      <c r="C20205" s="577"/>
      <c r="R20205" s="577"/>
      <c r="S20205" s="577"/>
    </row>
    <row r="20206" spans="3:19">
      <c r="C20206" s="577"/>
      <c r="R20206" s="577"/>
      <c r="S20206" s="577"/>
    </row>
    <row r="20207" spans="3:19">
      <c r="C20207" s="577"/>
      <c r="R20207" s="577"/>
      <c r="S20207" s="577"/>
    </row>
    <row r="20208" spans="3:19">
      <c r="C20208" s="577"/>
      <c r="R20208" s="577"/>
      <c r="S20208" s="577"/>
    </row>
    <row r="20209" spans="3:19">
      <c r="C20209" s="577"/>
      <c r="R20209" s="577"/>
      <c r="S20209" s="577"/>
    </row>
    <row r="20210" spans="3:19">
      <c r="C20210" s="577"/>
      <c r="R20210" s="577"/>
      <c r="S20210" s="577"/>
    </row>
    <row r="20211" spans="3:19">
      <c r="C20211" s="577"/>
      <c r="R20211" s="577"/>
      <c r="S20211" s="577"/>
    </row>
    <row r="20212" spans="3:19">
      <c r="C20212" s="577"/>
      <c r="R20212" s="577"/>
      <c r="S20212" s="577"/>
    </row>
    <row r="20213" spans="3:19">
      <c r="C20213" s="577"/>
      <c r="R20213" s="577"/>
      <c r="S20213" s="577"/>
    </row>
    <row r="20214" spans="3:19">
      <c r="C20214" s="577"/>
      <c r="R20214" s="577"/>
      <c r="S20214" s="577"/>
    </row>
    <row r="20215" spans="3:19">
      <c r="C20215" s="577"/>
      <c r="R20215" s="577"/>
      <c r="S20215" s="577"/>
    </row>
    <row r="20216" spans="3:19">
      <c r="C20216" s="577"/>
      <c r="R20216" s="577"/>
      <c r="S20216" s="577"/>
    </row>
    <row r="20217" spans="3:19">
      <c r="C20217" s="577"/>
      <c r="R20217" s="577"/>
      <c r="S20217" s="577"/>
    </row>
    <row r="20218" spans="3:19">
      <c r="C20218" s="577"/>
      <c r="R20218" s="577"/>
      <c r="S20218" s="577"/>
    </row>
    <row r="20219" spans="3:19">
      <c r="C20219" s="577"/>
      <c r="R20219" s="577"/>
      <c r="S20219" s="577"/>
    </row>
    <row r="20220" spans="3:19">
      <c r="C20220" s="577"/>
      <c r="R20220" s="577"/>
      <c r="S20220" s="577"/>
    </row>
    <row r="20221" spans="3:19">
      <c r="C20221" s="577"/>
      <c r="R20221" s="577"/>
      <c r="S20221" s="577"/>
    </row>
    <row r="20222" spans="3:19">
      <c r="C20222" s="577"/>
      <c r="R20222" s="577"/>
      <c r="S20222" s="577"/>
    </row>
    <row r="20223" spans="3:19">
      <c r="C20223" s="577"/>
      <c r="R20223" s="577"/>
      <c r="S20223" s="577"/>
    </row>
    <row r="20224" spans="3:19">
      <c r="C20224" s="577"/>
      <c r="R20224" s="577"/>
      <c r="S20224" s="577"/>
    </row>
    <row r="20225" spans="3:19">
      <c r="C20225" s="577"/>
      <c r="R20225" s="577"/>
      <c r="S20225" s="577"/>
    </row>
    <row r="20226" spans="3:19">
      <c r="C20226" s="577"/>
      <c r="R20226" s="577"/>
      <c r="S20226" s="577"/>
    </row>
    <row r="20227" spans="3:19">
      <c r="C20227" s="577"/>
      <c r="R20227" s="577"/>
      <c r="S20227" s="577"/>
    </row>
    <row r="20228" spans="3:19">
      <c r="C20228" s="577"/>
      <c r="R20228" s="577"/>
      <c r="S20228" s="577"/>
    </row>
    <row r="20229" spans="3:19">
      <c r="C20229" s="577"/>
      <c r="R20229" s="577"/>
      <c r="S20229" s="577"/>
    </row>
    <row r="20230" spans="3:19">
      <c r="C20230" s="577"/>
      <c r="R20230" s="577"/>
      <c r="S20230" s="577"/>
    </row>
    <row r="20231" spans="3:19">
      <c r="C20231" s="577"/>
      <c r="R20231" s="577"/>
      <c r="S20231" s="577"/>
    </row>
    <row r="20232" spans="3:19">
      <c r="C20232" s="577"/>
      <c r="R20232" s="577"/>
      <c r="S20232" s="577"/>
    </row>
    <row r="20233" spans="3:19">
      <c r="C20233" s="577"/>
      <c r="R20233" s="577"/>
      <c r="S20233" s="577"/>
    </row>
    <row r="20234" spans="3:19">
      <c r="C20234" s="577"/>
      <c r="R20234" s="577"/>
      <c r="S20234" s="577"/>
    </row>
    <row r="20235" spans="3:19">
      <c r="C20235" s="577"/>
      <c r="R20235" s="577"/>
      <c r="S20235" s="577"/>
    </row>
    <row r="20236" spans="3:19">
      <c r="C20236" s="577"/>
      <c r="R20236" s="577"/>
      <c r="S20236" s="577"/>
    </row>
    <row r="20237" spans="3:19">
      <c r="C20237" s="577"/>
      <c r="R20237" s="577"/>
      <c r="S20237" s="577"/>
    </row>
    <row r="20238" spans="3:19">
      <c r="C20238" s="577"/>
      <c r="R20238" s="577"/>
      <c r="S20238" s="577"/>
    </row>
    <row r="20239" spans="3:19">
      <c r="C20239" s="577"/>
      <c r="R20239" s="577"/>
      <c r="S20239" s="577"/>
    </row>
    <row r="20240" spans="3:19">
      <c r="C20240" s="577"/>
      <c r="R20240" s="577"/>
      <c r="S20240" s="577"/>
    </row>
    <row r="20241" spans="3:19">
      <c r="C20241" s="577"/>
      <c r="R20241" s="577"/>
      <c r="S20241" s="577"/>
    </row>
    <row r="20242" spans="3:19">
      <c r="C20242" s="577"/>
      <c r="R20242" s="577"/>
      <c r="S20242" s="577"/>
    </row>
    <row r="20243" spans="3:19">
      <c r="C20243" s="577"/>
      <c r="R20243" s="577"/>
      <c r="S20243" s="577"/>
    </row>
    <row r="20244" spans="3:19">
      <c r="C20244" s="577"/>
      <c r="R20244" s="577"/>
      <c r="S20244" s="577"/>
    </row>
    <row r="20245" spans="3:19">
      <c r="C20245" s="577"/>
      <c r="R20245" s="577"/>
      <c r="S20245" s="577"/>
    </row>
    <row r="20246" spans="3:19">
      <c r="C20246" s="577"/>
      <c r="R20246" s="577"/>
      <c r="S20246" s="577"/>
    </row>
    <row r="20247" spans="3:19">
      <c r="C20247" s="577"/>
      <c r="R20247" s="577"/>
      <c r="S20247" s="577"/>
    </row>
    <row r="20248" spans="3:19">
      <c r="C20248" s="577"/>
      <c r="R20248" s="577"/>
      <c r="S20248" s="577"/>
    </row>
    <row r="20249" spans="3:19">
      <c r="C20249" s="577"/>
      <c r="R20249" s="577"/>
      <c r="S20249" s="577"/>
    </row>
    <row r="20250" spans="3:19">
      <c r="C20250" s="577"/>
      <c r="R20250" s="577"/>
      <c r="S20250" s="577"/>
    </row>
    <row r="20251" spans="3:19">
      <c r="C20251" s="577"/>
      <c r="R20251" s="577"/>
      <c r="S20251" s="577"/>
    </row>
    <row r="20252" spans="3:19">
      <c r="C20252" s="577"/>
      <c r="R20252" s="577"/>
      <c r="S20252" s="577"/>
    </row>
    <row r="20253" spans="3:19">
      <c r="C20253" s="577"/>
      <c r="R20253" s="577"/>
      <c r="S20253" s="577"/>
    </row>
    <row r="20254" spans="3:19">
      <c r="C20254" s="577"/>
      <c r="R20254" s="577"/>
      <c r="S20254" s="577"/>
    </row>
    <row r="20255" spans="3:19">
      <c r="C20255" s="577"/>
      <c r="R20255" s="577"/>
      <c r="S20255" s="577"/>
    </row>
    <row r="20256" spans="3:19">
      <c r="C20256" s="577"/>
      <c r="R20256" s="577"/>
      <c r="S20256" s="577"/>
    </row>
    <row r="20257" spans="3:19">
      <c r="C20257" s="577"/>
      <c r="R20257" s="577"/>
      <c r="S20257" s="577"/>
    </row>
    <row r="20258" spans="3:19">
      <c r="C20258" s="577"/>
      <c r="R20258" s="577"/>
      <c r="S20258" s="577"/>
    </row>
    <row r="20259" spans="3:19">
      <c r="C20259" s="577"/>
      <c r="R20259" s="577"/>
      <c r="S20259" s="577"/>
    </row>
    <row r="20260" spans="3:19">
      <c r="C20260" s="577"/>
      <c r="R20260" s="577"/>
      <c r="S20260" s="577"/>
    </row>
    <row r="20261" spans="3:19">
      <c r="C20261" s="577"/>
      <c r="R20261" s="577"/>
      <c r="S20261" s="577"/>
    </row>
    <row r="20262" spans="3:19">
      <c r="C20262" s="577"/>
      <c r="R20262" s="577"/>
      <c r="S20262" s="577"/>
    </row>
    <row r="20263" spans="3:19">
      <c r="C20263" s="577"/>
      <c r="R20263" s="577"/>
      <c r="S20263" s="577"/>
    </row>
    <row r="20264" spans="3:19">
      <c r="C20264" s="577"/>
      <c r="R20264" s="577"/>
      <c r="S20264" s="577"/>
    </row>
    <row r="20265" spans="3:19">
      <c r="C20265" s="577"/>
      <c r="R20265" s="577"/>
      <c r="S20265" s="577"/>
    </row>
    <row r="20266" spans="3:19">
      <c r="C20266" s="577"/>
      <c r="R20266" s="577"/>
      <c r="S20266" s="577"/>
    </row>
    <row r="20267" spans="3:19">
      <c r="C20267" s="577"/>
      <c r="R20267" s="577"/>
      <c r="S20267" s="577"/>
    </row>
    <row r="20268" spans="3:19">
      <c r="C20268" s="577"/>
      <c r="R20268" s="577"/>
      <c r="S20268" s="577"/>
    </row>
    <row r="20269" spans="3:19">
      <c r="C20269" s="577"/>
      <c r="R20269" s="577"/>
      <c r="S20269" s="577"/>
    </row>
    <row r="20270" spans="3:19">
      <c r="C20270" s="577"/>
      <c r="R20270" s="577"/>
      <c r="S20270" s="577"/>
    </row>
    <row r="20271" spans="3:19">
      <c r="C20271" s="577"/>
      <c r="R20271" s="577"/>
      <c r="S20271" s="577"/>
    </row>
    <row r="20272" spans="3:19">
      <c r="C20272" s="577"/>
      <c r="R20272" s="577"/>
      <c r="S20272" s="577"/>
    </row>
    <row r="20273" spans="3:19">
      <c r="C20273" s="577"/>
      <c r="R20273" s="577"/>
      <c r="S20273" s="577"/>
    </row>
    <row r="20274" spans="3:19">
      <c r="C20274" s="577"/>
      <c r="R20274" s="577"/>
      <c r="S20274" s="577"/>
    </row>
    <row r="20275" spans="3:19">
      <c r="C20275" s="577"/>
      <c r="R20275" s="577"/>
      <c r="S20275" s="577"/>
    </row>
    <row r="20276" spans="3:19">
      <c r="C20276" s="577"/>
      <c r="R20276" s="577"/>
      <c r="S20276" s="577"/>
    </row>
    <row r="20277" spans="3:19">
      <c r="C20277" s="577"/>
      <c r="R20277" s="577"/>
      <c r="S20277" s="577"/>
    </row>
    <row r="20278" spans="3:19">
      <c r="C20278" s="577"/>
      <c r="R20278" s="577"/>
      <c r="S20278" s="577"/>
    </row>
    <row r="20279" spans="3:19">
      <c r="C20279" s="577"/>
      <c r="R20279" s="577"/>
      <c r="S20279" s="577"/>
    </row>
    <row r="20280" spans="3:19">
      <c r="C20280" s="577"/>
      <c r="R20280" s="577"/>
      <c r="S20280" s="577"/>
    </row>
    <row r="20281" spans="3:19">
      <c r="C20281" s="577"/>
      <c r="R20281" s="577"/>
      <c r="S20281" s="577"/>
    </row>
    <row r="20282" spans="3:19">
      <c r="C20282" s="577"/>
      <c r="R20282" s="577"/>
      <c r="S20282" s="577"/>
    </row>
    <row r="20283" spans="3:19">
      <c r="C20283" s="577"/>
      <c r="R20283" s="577"/>
      <c r="S20283" s="577"/>
    </row>
    <row r="20284" spans="3:19">
      <c r="C20284" s="577"/>
      <c r="R20284" s="577"/>
      <c r="S20284" s="577"/>
    </row>
    <row r="20285" spans="3:19">
      <c r="C20285" s="577"/>
      <c r="R20285" s="577"/>
      <c r="S20285" s="577"/>
    </row>
    <row r="20286" spans="3:19">
      <c r="C20286" s="577"/>
      <c r="R20286" s="577"/>
      <c r="S20286" s="577"/>
    </row>
    <row r="20287" spans="3:19">
      <c r="C20287" s="577"/>
      <c r="R20287" s="577"/>
      <c r="S20287" s="577"/>
    </row>
    <row r="20288" spans="3:19">
      <c r="C20288" s="577"/>
      <c r="R20288" s="577"/>
      <c r="S20288" s="577"/>
    </row>
    <row r="20289" spans="3:19">
      <c r="C20289" s="577"/>
      <c r="R20289" s="577"/>
      <c r="S20289" s="577"/>
    </row>
    <row r="20290" spans="3:19">
      <c r="C20290" s="577"/>
      <c r="R20290" s="577"/>
      <c r="S20290" s="577"/>
    </row>
    <row r="20291" spans="3:19">
      <c r="C20291" s="577"/>
      <c r="R20291" s="577"/>
      <c r="S20291" s="577"/>
    </row>
    <row r="20292" spans="3:19">
      <c r="C20292" s="577"/>
      <c r="R20292" s="577"/>
      <c r="S20292" s="577"/>
    </row>
    <row r="20293" spans="3:19">
      <c r="C20293" s="577"/>
      <c r="R20293" s="577"/>
      <c r="S20293" s="577"/>
    </row>
    <row r="20294" spans="3:19">
      <c r="C20294" s="577"/>
      <c r="R20294" s="577"/>
      <c r="S20294" s="577"/>
    </row>
    <row r="20295" spans="3:19">
      <c r="C20295" s="577"/>
      <c r="R20295" s="577"/>
      <c r="S20295" s="577"/>
    </row>
    <row r="20296" spans="3:19">
      <c r="C20296" s="577"/>
      <c r="R20296" s="577"/>
      <c r="S20296" s="577"/>
    </row>
    <row r="20297" spans="3:19">
      <c r="C20297" s="577"/>
      <c r="R20297" s="577"/>
      <c r="S20297" s="577"/>
    </row>
    <row r="20298" spans="3:19">
      <c r="C20298" s="577"/>
      <c r="R20298" s="577"/>
      <c r="S20298" s="577"/>
    </row>
    <row r="20299" spans="3:19">
      <c r="C20299" s="577"/>
      <c r="R20299" s="577"/>
      <c r="S20299" s="577"/>
    </row>
    <row r="20300" spans="3:19">
      <c r="C20300" s="577"/>
      <c r="R20300" s="577"/>
      <c r="S20300" s="577"/>
    </row>
    <row r="20301" spans="3:19">
      <c r="C20301" s="577"/>
      <c r="R20301" s="577"/>
      <c r="S20301" s="577"/>
    </row>
    <row r="20302" spans="3:19">
      <c r="C20302" s="577"/>
      <c r="R20302" s="577"/>
      <c r="S20302" s="577"/>
    </row>
    <row r="20303" spans="3:19">
      <c r="C20303" s="577"/>
      <c r="R20303" s="577"/>
      <c r="S20303" s="577"/>
    </row>
    <row r="20304" spans="3:19">
      <c r="C20304" s="577"/>
      <c r="R20304" s="577"/>
      <c r="S20304" s="577"/>
    </row>
    <row r="20305" spans="3:19">
      <c r="C20305" s="577"/>
      <c r="R20305" s="577"/>
      <c r="S20305" s="577"/>
    </row>
    <row r="20306" spans="3:19">
      <c r="C20306" s="577"/>
      <c r="R20306" s="577"/>
      <c r="S20306" s="577"/>
    </row>
    <row r="20307" spans="3:19">
      <c r="C20307" s="577"/>
      <c r="R20307" s="577"/>
      <c r="S20307" s="577"/>
    </row>
    <row r="20308" spans="3:19">
      <c r="C20308" s="577"/>
      <c r="R20308" s="577"/>
      <c r="S20308" s="577"/>
    </row>
    <row r="20309" spans="3:19">
      <c r="C20309" s="577"/>
      <c r="R20309" s="577"/>
      <c r="S20309" s="577"/>
    </row>
    <row r="20310" spans="3:19">
      <c r="C20310" s="577"/>
      <c r="R20310" s="577"/>
      <c r="S20310" s="577"/>
    </row>
    <row r="20311" spans="3:19">
      <c r="C20311" s="577"/>
      <c r="R20311" s="577"/>
      <c r="S20311" s="577"/>
    </row>
    <row r="20312" spans="3:19">
      <c r="C20312" s="577"/>
      <c r="R20312" s="577"/>
      <c r="S20312" s="577"/>
    </row>
    <row r="20313" spans="3:19">
      <c r="C20313" s="577"/>
      <c r="R20313" s="577"/>
      <c r="S20313" s="577"/>
    </row>
    <row r="20314" spans="3:19">
      <c r="C20314" s="577"/>
      <c r="R20314" s="577"/>
      <c r="S20314" s="577"/>
    </row>
    <row r="20315" spans="3:19">
      <c r="C20315" s="577"/>
      <c r="R20315" s="577"/>
      <c r="S20315" s="577"/>
    </row>
    <row r="20316" spans="3:19">
      <c r="C20316" s="577"/>
      <c r="R20316" s="577"/>
      <c r="S20316" s="577"/>
    </row>
    <row r="20317" spans="3:19">
      <c r="C20317" s="577"/>
      <c r="R20317" s="577"/>
      <c r="S20317" s="577"/>
    </row>
    <row r="20318" spans="3:19">
      <c r="C20318" s="577"/>
      <c r="R20318" s="577"/>
      <c r="S20318" s="577"/>
    </row>
    <row r="20319" spans="3:19">
      <c r="C20319" s="577"/>
      <c r="R20319" s="577"/>
      <c r="S20319" s="577"/>
    </row>
    <row r="20320" spans="3:19">
      <c r="C20320" s="577"/>
      <c r="R20320" s="577"/>
      <c r="S20320" s="577"/>
    </row>
    <row r="20321" spans="3:19">
      <c r="C20321" s="577"/>
      <c r="R20321" s="577"/>
      <c r="S20321" s="577"/>
    </row>
    <row r="20322" spans="3:19">
      <c r="C20322" s="577"/>
      <c r="R20322" s="577"/>
      <c r="S20322" s="577"/>
    </row>
    <row r="20323" spans="3:19">
      <c r="C20323" s="577"/>
      <c r="R20323" s="577"/>
      <c r="S20323" s="577"/>
    </row>
    <row r="20324" spans="3:19">
      <c r="C20324" s="577"/>
      <c r="R20324" s="577"/>
      <c r="S20324" s="577"/>
    </row>
    <row r="20325" spans="3:19">
      <c r="C20325" s="577"/>
      <c r="R20325" s="577"/>
      <c r="S20325" s="577"/>
    </row>
    <row r="20326" spans="3:19">
      <c r="C20326" s="577"/>
      <c r="R20326" s="577"/>
      <c r="S20326" s="577"/>
    </row>
    <row r="20327" spans="3:19">
      <c r="C20327" s="577"/>
      <c r="R20327" s="577"/>
      <c r="S20327" s="577"/>
    </row>
    <row r="20328" spans="3:19">
      <c r="C20328" s="577"/>
      <c r="R20328" s="577"/>
      <c r="S20328" s="577"/>
    </row>
    <row r="20329" spans="3:19">
      <c r="C20329" s="577"/>
      <c r="R20329" s="577"/>
      <c r="S20329" s="577"/>
    </row>
    <row r="20330" spans="3:19">
      <c r="C20330" s="577"/>
      <c r="R20330" s="577"/>
      <c r="S20330" s="577"/>
    </row>
    <row r="20331" spans="3:19">
      <c r="C20331" s="577"/>
      <c r="R20331" s="577"/>
      <c r="S20331" s="577"/>
    </row>
    <row r="20332" spans="3:19">
      <c r="C20332" s="577"/>
      <c r="R20332" s="577"/>
      <c r="S20332" s="577"/>
    </row>
    <row r="20333" spans="3:19">
      <c r="C20333" s="577"/>
      <c r="R20333" s="577"/>
      <c r="S20333" s="577"/>
    </row>
    <row r="20334" spans="3:19">
      <c r="C20334" s="577"/>
      <c r="R20334" s="577"/>
      <c r="S20334" s="577"/>
    </row>
    <row r="20335" spans="3:19">
      <c r="C20335" s="577"/>
      <c r="R20335" s="577"/>
      <c r="S20335" s="577"/>
    </row>
    <row r="20336" spans="3:19">
      <c r="C20336" s="577"/>
      <c r="R20336" s="577"/>
      <c r="S20336" s="577"/>
    </row>
    <row r="20337" spans="3:19">
      <c r="C20337" s="577"/>
      <c r="R20337" s="577"/>
      <c r="S20337" s="577"/>
    </row>
    <row r="20338" spans="3:19">
      <c r="C20338" s="577"/>
      <c r="R20338" s="577"/>
      <c r="S20338" s="577"/>
    </row>
    <row r="20339" spans="3:19">
      <c r="C20339" s="577"/>
      <c r="R20339" s="577"/>
      <c r="S20339" s="577"/>
    </row>
    <row r="20340" spans="3:19">
      <c r="C20340" s="577"/>
      <c r="R20340" s="577"/>
      <c r="S20340" s="577"/>
    </row>
    <row r="20341" spans="3:19">
      <c r="C20341" s="577"/>
      <c r="R20341" s="577"/>
      <c r="S20341" s="577"/>
    </row>
    <row r="20342" spans="3:19">
      <c r="C20342" s="577"/>
      <c r="R20342" s="577"/>
      <c r="S20342" s="577"/>
    </row>
    <row r="20343" spans="3:19">
      <c r="C20343" s="577"/>
      <c r="R20343" s="577"/>
      <c r="S20343" s="577"/>
    </row>
    <row r="20344" spans="3:19">
      <c r="C20344" s="577"/>
      <c r="R20344" s="577"/>
      <c r="S20344" s="577"/>
    </row>
    <row r="20345" spans="3:19">
      <c r="C20345" s="577"/>
      <c r="R20345" s="577"/>
      <c r="S20345" s="577"/>
    </row>
    <row r="20346" spans="3:19">
      <c r="C20346" s="577"/>
      <c r="R20346" s="577"/>
      <c r="S20346" s="577"/>
    </row>
    <row r="20347" spans="3:19">
      <c r="C20347" s="577"/>
      <c r="R20347" s="577"/>
      <c r="S20347" s="577"/>
    </row>
    <row r="20348" spans="3:19">
      <c r="C20348" s="577"/>
      <c r="R20348" s="577"/>
      <c r="S20348" s="577"/>
    </row>
    <row r="20349" spans="3:19">
      <c r="C20349" s="577"/>
      <c r="R20349" s="577"/>
      <c r="S20349" s="577"/>
    </row>
    <row r="20350" spans="3:19">
      <c r="C20350" s="577"/>
      <c r="R20350" s="577"/>
      <c r="S20350" s="577"/>
    </row>
    <row r="20351" spans="3:19">
      <c r="C20351" s="577"/>
      <c r="R20351" s="577"/>
      <c r="S20351" s="577"/>
    </row>
    <row r="20352" spans="3:19">
      <c r="C20352" s="577"/>
      <c r="R20352" s="577"/>
      <c r="S20352" s="577"/>
    </row>
    <row r="20353" spans="3:19">
      <c r="C20353" s="577"/>
      <c r="R20353" s="577"/>
      <c r="S20353" s="577"/>
    </row>
    <row r="20354" spans="3:19">
      <c r="C20354" s="577"/>
      <c r="R20354" s="577"/>
      <c r="S20354" s="577"/>
    </row>
    <row r="20355" spans="3:19">
      <c r="C20355" s="577"/>
      <c r="R20355" s="577"/>
      <c r="S20355" s="577"/>
    </row>
    <row r="20356" spans="3:19">
      <c r="C20356" s="577"/>
      <c r="R20356" s="577"/>
      <c r="S20356" s="577"/>
    </row>
    <row r="20357" spans="3:19">
      <c r="C20357" s="577"/>
      <c r="R20357" s="577"/>
      <c r="S20357" s="577"/>
    </row>
    <row r="20358" spans="3:19">
      <c r="C20358" s="577"/>
      <c r="R20358" s="577"/>
      <c r="S20358" s="577"/>
    </row>
    <row r="20359" spans="3:19">
      <c r="C20359" s="577"/>
      <c r="R20359" s="577"/>
      <c r="S20359" s="577"/>
    </row>
    <row r="20360" spans="3:19">
      <c r="C20360" s="577"/>
      <c r="R20360" s="577"/>
      <c r="S20360" s="577"/>
    </row>
    <row r="20361" spans="3:19">
      <c r="C20361" s="577"/>
      <c r="R20361" s="577"/>
      <c r="S20361" s="577"/>
    </row>
    <row r="20362" spans="3:19">
      <c r="C20362" s="577"/>
      <c r="R20362" s="577"/>
      <c r="S20362" s="577"/>
    </row>
    <row r="20363" spans="3:19">
      <c r="C20363" s="577"/>
      <c r="R20363" s="577"/>
      <c r="S20363" s="577"/>
    </row>
    <row r="20364" spans="3:19">
      <c r="C20364" s="577"/>
      <c r="R20364" s="577"/>
      <c r="S20364" s="577"/>
    </row>
    <row r="20365" spans="3:19">
      <c r="C20365" s="577"/>
      <c r="R20365" s="577"/>
      <c r="S20365" s="577"/>
    </row>
    <row r="20366" spans="3:19">
      <c r="C20366" s="577"/>
      <c r="R20366" s="577"/>
      <c r="S20366" s="577"/>
    </row>
    <row r="20367" spans="3:19">
      <c r="C20367" s="577"/>
      <c r="R20367" s="577"/>
      <c r="S20367" s="577"/>
    </row>
    <row r="20368" spans="3:19">
      <c r="C20368" s="577"/>
      <c r="R20368" s="577"/>
      <c r="S20368" s="577"/>
    </row>
    <row r="20369" spans="3:19">
      <c r="C20369" s="577"/>
      <c r="R20369" s="577"/>
      <c r="S20369" s="577"/>
    </row>
    <row r="20370" spans="3:19">
      <c r="C20370" s="577"/>
      <c r="R20370" s="577"/>
      <c r="S20370" s="577"/>
    </row>
    <row r="20371" spans="3:19">
      <c r="C20371" s="577"/>
      <c r="R20371" s="577"/>
      <c r="S20371" s="577"/>
    </row>
    <row r="20372" spans="3:19">
      <c r="C20372" s="577"/>
      <c r="R20372" s="577"/>
      <c r="S20372" s="577"/>
    </row>
    <row r="20373" spans="3:19">
      <c r="C20373" s="577"/>
      <c r="R20373" s="577"/>
      <c r="S20373" s="577"/>
    </row>
    <row r="20374" spans="3:19">
      <c r="C20374" s="577"/>
      <c r="R20374" s="577"/>
      <c r="S20374" s="577"/>
    </row>
    <row r="20375" spans="3:19">
      <c r="C20375" s="577"/>
      <c r="R20375" s="577"/>
      <c r="S20375" s="577"/>
    </row>
    <row r="20376" spans="3:19">
      <c r="C20376" s="577"/>
      <c r="R20376" s="577"/>
      <c r="S20376" s="577"/>
    </row>
    <row r="20377" spans="3:19">
      <c r="C20377" s="577"/>
      <c r="R20377" s="577"/>
      <c r="S20377" s="577"/>
    </row>
    <row r="20378" spans="3:19">
      <c r="C20378" s="577"/>
      <c r="R20378" s="577"/>
      <c r="S20378" s="577"/>
    </row>
    <row r="20379" spans="3:19">
      <c r="C20379" s="577"/>
      <c r="R20379" s="577"/>
      <c r="S20379" s="577"/>
    </row>
    <row r="20380" spans="3:19">
      <c r="C20380" s="577"/>
      <c r="R20380" s="577"/>
      <c r="S20380" s="577"/>
    </row>
    <row r="20381" spans="3:19">
      <c r="C20381" s="577"/>
      <c r="R20381" s="577"/>
      <c r="S20381" s="577"/>
    </row>
    <row r="20382" spans="3:19">
      <c r="C20382" s="577"/>
      <c r="R20382" s="577"/>
      <c r="S20382" s="577"/>
    </row>
    <row r="20383" spans="3:19">
      <c r="C20383" s="577"/>
      <c r="R20383" s="577"/>
      <c r="S20383" s="577"/>
    </row>
    <row r="20384" spans="3:19">
      <c r="C20384" s="577"/>
      <c r="R20384" s="577"/>
      <c r="S20384" s="577"/>
    </row>
    <row r="20385" spans="3:19">
      <c r="C20385" s="577"/>
      <c r="R20385" s="577"/>
      <c r="S20385" s="577"/>
    </row>
    <row r="20386" spans="3:19">
      <c r="C20386" s="577"/>
      <c r="R20386" s="577"/>
      <c r="S20386" s="577"/>
    </row>
    <row r="20387" spans="3:19">
      <c r="C20387" s="577"/>
      <c r="R20387" s="577"/>
      <c r="S20387" s="577"/>
    </row>
    <row r="20388" spans="3:19">
      <c r="C20388" s="577"/>
      <c r="R20388" s="577"/>
      <c r="S20388" s="577"/>
    </row>
    <row r="20389" spans="3:19">
      <c r="C20389" s="577"/>
      <c r="R20389" s="577"/>
      <c r="S20389" s="577"/>
    </row>
    <row r="20390" spans="3:19">
      <c r="C20390" s="577"/>
      <c r="R20390" s="577"/>
      <c r="S20390" s="577"/>
    </row>
    <row r="20391" spans="3:19">
      <c r="C20391" s="577"/>
      <c r="R20391" s="577"/>
      <c r="S20391" s="577"/>
    </row>
    <row r="20392" spans="3:19">
      <c r="C20392" s="577"/>
      <c r="R20392" s="577"/>
      <c r="S20392" s="577"/>
    </row>
    <row r="20393" spans="3:19">
      <c r="C20393" s="577"/>
      <c r="R20393" s="577"/>
      <c r="S20393" s="577"/>
    </row>
    <row r="20394" spans="3:19">
      <c r="C20394" s="577"/>
      <c r="R20394" s="577"/>
      <c r="S20394" s="577"/>
    </row>
    <row r="20395" spans="3:19">
      <c r="C20395" s="577"/>
      <c r="R20395" s="577"/>
      <c r="S20395" s="577"/>
    </row>
    <row r="20396" spans="3:19">
      <c r="C20396" s="577"/>
      <c r="R20396" s="577"/>
      <c r="S20396" s="577"/>
    </row>
    <row r="20397" spans="3:19">
      <c r="C20397" s="577"/>
      <c r="R20397" s="577"/>
      <c r="S20397" s="577"/>
    </row>
    <row r="20398" spans="3:19">
      <c r="C20398" s="577"/>
      <c r="R20398" s="577"/>
      <c r="S20398" s="577"/>
    </row>
    <row r="20399" spans="3:19">
      <c r="C20399" s="577"/>
      <c r="R20399" s="577"/>
      <c r="S20399" s="577"/>
    </row>
    <row r="20400" spans="3:19">
      <c r="C20400" s="577"/>
      <c r="R20400" s="577"/>
      <c r="S20400" s="577"/>
    </row>
    <row r="20401" spans="3:19">
      <c r="C20401" s="577"/>
      <c r="R20401" s="577"/>
      <c r="S20401" s="577"/>
    </row>
    <row r="20402" spans="3:19">
      <c r="C20402" s="577"/>
      <c r="R20402" s="577"/>
      <c r="S20402" s="577"/>
    </row>
    <row r="20403" spans="3:19">
      <c r="C20403" s="577"/>
      <c r="R20403" s="577"/>
      <c r="S20403" s="577"/>
    </row>
    <row r="20404" spans="3:19">
      <c r="C20404" s="577"/>
      <c r="R20404" s="577"/>
      <c r="S20404" s="577"/>
    </row>
    <row r="20405" spans="3:19">
      <c r="C20405" s="577"/>
      <c r="R20405" s="577"/>
      <c r="S20405" s="577"/>
    </row>
    <row r="20406" spans="3:19">
      <c r="C20406" s="577"/>
      <c r="R20406" s="577"/>
      <c r="S20406" s="577"/>
    </row>
    <row r="20407" spans="3:19">
      <c r="C20407" s="577"/>
      <c r="R20407" s="577"/>
      <c r="S20407" s="577"/>
    </row>
    <row r="20408" spans="3:19">
      <c r="C20408" s="577"/>
      <c r="R20408" s="577"/>
      <c r="S20408" s="577"/>
    </row>
    <row r="20409" spans="3:19">
      <c r="C20409" s="577"/>
      <c r="R20409" s="577"/>
      <c r="S20409" s="577"/>
    </row>
    <row r="20410" spans="3:19">
      <c r="C20410" s="577"/>
      <c r="R20410" s="577"/>
      <c r="S20410" s="577"/>
    </row>
    <row r="20411" spans="3:19">
      <c r="C20411" s="577"/>
      <c r="R20411" s="577"/>
      <c r="S20411" s="577"/>
    </row>
    <row r="20412" spans="3:19">
      <c r="C20412" s="577"/>
      <c r="R20412" s="577"/>
      <c r="S20412" s="577"/>
    </row>
    <row r="20413" spans="3:19">
      <c r="C20413" s="577"/>
      <c r="R20413" s="577"/>
      <c r="S20413" s="577"/>
    </row>
    <row r="20414" spans="3:19">
      <c r="C20414" s="577"/>
      <c r="R20414" s="577"/>
      <c r="S20414" s="577"/>
    </row>
    <row r="20415" spans="3:19">
      <c r="C20415" s="577"/>
      <c r="R20415" s="577"/>
      <c r="S20415" s="577"/>
    </row>
    <row r="20416" spans="3:19">
      <c r="C20416" s="577"/>
      <c r="R20416" s="577"/>
      <c r="S20416" s="577"/>
    </row>
    <row r="20417" spans="3:19">
      <c r="C20417" s="577"/>
      <c r="R20417" s="577"/>
      <c r="S20417" s="577"/>
    </row>
    <row r="20418" spans="3:19">
      <c r="C20418" s="577"/>
      <c r="R20418" s="577"/>
      <c r="S20418" s="577"/>
    </row>
    <row r="20419" spans="3:19">
      <c r="C20419" s="577"/>
      <c r="R20419" s="577"/>
      <c r="S20419" s="577"/>
    </row>
    <row r="20420" spans="3:19">
      <c r="C20420" s="577"/>
      <c r="R20420" s="577"/>
      <c r="S20420" s="577"/>
    </row>
    <row r="20421" spans="3:19">
      <c r="C20421" s="577"/>
      <c r="R20421" s="577"/>
      <c r="S20421" s="577"/>
    </row>
    <row r="20422" spans="3:19">
      <c r="C20422" s="577"/>
      <c r="R20422" s="577"/>
      <c r="S20422" s="577"/>
    </row>
    <row r="20423" spans="3:19">
      <c r="C20423" s="577"/>
      <c r="R20423" s="577"/>
      <c r="S20423" s="577"/>
    </row>
    <row r="20424" spans="3:19">
      <c r="C20424" s="577"/>
      <c r="R20424" s="577"/>
      <c r="S20424" s="577"/>
    </row>
    <row r="20425" spans="3:19">
      <c r="C20425" s="577"/>
      <c r="R20425" s="577"/>
      <c r="S20425" s="577"/>
    </row>
    <row r="20426" spans="3:19">
      <c r="C20426" s="577"/>
      <c r="R20426" s="577"/>
      <c r="S20426" s="577"/>
    </row>
    <row r="20427" spans="3:19">
      <c r="C20427" s="577"/>
      <c r="R20427" s="577"/>
      <c r="S20427" s="577"/>
    </row>
    <row r="20428" spans="3:19">
      <c r="C20428" s="577"/>
      <c r="R20428" s="577"/>
      <c r="S20428" s="577"/>
    </row>
    <row r="20429" spans="3:19">
      <c r="C20429" s="577"/>
      <c r="R20429" s="577"/>
      <c r="S20429" s="577"/>
    </row>
    <row r="20430" spans="3:19">
      <c r="C20430" s="577"/>
      <c r="R20430" s="577"/>
      <c r="S20430" s="577"/>
    </row>
    <row r="20431" spans="3:19">
      <c r="C20431" s="577"/>
      <c r="R20431" s="577"/>
      <c r="S20431" s="577"/>
    </row>
    <row r="20432" spans="3:19">
      <c r="C20432" s="577"/>
      <c r="R20432" s="577"/>
      <c r="S20432" s="577"/>
    </row>
    <row r="20433" spans="3:19">
      <c r="C20433" s="577"/>
      <c r="R20433" s="577"/>
      <c r="S20433" s="577"/>
    </row>
    <row r="20434" spans="3:19">
      <c r="C20434" s="577"/>
      <c r="R20434" s="577"/>
      <c r="S20434" s="577"/>
    </row>
    <row r="20435" spans="3:19">
      <c r="C20435" s="577"/>
      <c r="R20435" s="577"/>
      <c r="S20435" s="577"/>
    </row>
    <row r="20436" spans="3:19">
      <c r="C20436" s="577"/>
      <c r="R20436" s="577"/>
      <c r="S20436" s="577"/>
    </row>
    <row r="20437" spans="3:19">
      <c r="C20437" s="577"/>
      <c r="R20437" s="577"/>
      <c r="S20437" s="577"/>
    </row>
    <row r="20438" spans="3:19">
      <c r="C20438" s="577"/>
      <c r="R20438" s="577"/>
      <c r="S20438" s="577"/>
    </row>
    <row r="20439" spans="3:19">
      <c r="C20439" s="577"/>
      <c r="R20439" s="577"/>
      <c r="S20439" s="577"/>
    </row>
    <row r="20440" spans="3:19">
      <c r="C20440" s="577"/>
      <c r="R20440" s="577"/>
      <c r="S20440" s="577"/>
    </row>
    <row r="20441" spans="3:19">
      <c r="C20441" s="577"/>
      <c r="R20441" s="577"/>
      <c r="S20441" s="577"/>
    </row>
    <row r="20442" spans="3:19">
      <c r="C20442" s="577"/>
      <c r="R20442" s="577"/>
      <c r="S20442" s="577"/>
    </row>
    <row r="20443" spans="3:19">
      <c r="C20443" s="577"/>
      <c r="R20443" s="577"/>
      <c r="S20443" s="577"/>
    </row>
    <row r="20444" spans="3:19">
      <c r="C20444" s="577"/>
      <c r="R20444" s="577"/>
      <c r="S20444" s="577"/>
    </row>
    <row r="20445" spans="3:19">
      <c r="C20445" s="577"/>
      <c r="R20445" s="577"/>
      <c r="S20445" s="577"/>
    </row>
    <row r="20446" spans="3:19">
      <c r="C20446" s="577"/>
      <c r="R20446" s="577"/>
      <c r="S20446" s="577"/>
    </row>
    <row r="20447" spans="3:19">
      <c r="C20447" s="577"/>
      <c r="R20447" s="577"/>
      <c r="S20447" s="577"/>
    </row>
    <row r="20448" spans="3:19">
      <c r="C20448" s="577"/>
      <c r="R20448" s="577"/>
      <c r="S20448" s="577"/>
    </row>
    <row r="20449" spans="3:19">
      <c r="C20449" s="577"/>
      <c r="R20449" s="577"/>
      <c r="S20449" s="577"/>
    </row>
    <row r="20450" spans="3:19">
      <c r="C20450" s="577"/>
      <c r="R20450" s="577"/>
      <c r="S20450" s="577"/>
    </row>
    <row r="20451" spans="3:19">
      <c r="C20451" s="577"/>
      <c r="R20451" s="577"/>
      <c r="S20451" s="577"/>
    </row>
    <row r="20452" spans="3:19">
      <c r="C20452" s="577"/>
      <c r="R20452" s="577"/>
      <c r="S20452" s="577"/>
    </row>
    <row r="20453" spans="3:19">
      <c r="C20453" s="577"/>
      <c r="R20453" s="577"/>
      <c r="S20453" s="577"/>
    </row>
    <row r="20454" spans="3:19">
      <c r="C20454" s="577"/>
      <c r="R20454" s="577"/>
      <c r="S20454" s="577"/>
    </row>
    <row r="20455" spans="3:19">
      <c r="C20455" s="577"/>
      <c r="R20455" s="577"/>
      <c r="S20455" s="577"/>
    </row>
    <row r="20456" spans="3:19">
      <c r="C20456" s="577"/>
      <c r="R20456" s="577"/>
      <c r="S20456" s="577"/>
    </row>
    <row r="20457" spans="3:19">
      <c r="C20457" s="577"/>
      <c r="R20457" s="577"/>
      <c r="S20457" s="577"/>
    </row>
    <row r="20458" spans="3:19">
      <c r="C20458" s="577"/>
      <c r="R20458" s="577"/>
      <c r="S20458" s="577"/>
    </row>
    <row r="20459" spans="3:19">
      <c r="C20459" s="577"/>
      <c r="R20459" s="577"/>
      <c r="S20459" s="577"/>
    </row>
    <row r="20460" spans="3:19">
      <c r="C20460" s="577"/>
      <c r="R20460" s="577"/>
      <c r="S20460" s="577"/>
    </row>
    <row r="20461" spans="3:19">
      <c r="C20461" s="577"/>
      <c r="R20461" s="577"/>
      <c r="S20461" s="577"/>
    </row>
    <row r="20462" spans="3:19">
      <c r="C20462" s="577"/>
      <c r="R20462" s="577"/>
      <c r="S20462" s="577"/>
    </row>
    <row r="20463" spans="3:19">
      <c r="C20463" s="577"/>
      <c r="R20463" s="577"/>
      <c r="S20463" s="577"/>
    </row>
    <row r="20464" spans="3:19">
      <c r="C20464" s="577"/>
      <c r="R20464" s="577"/>
      <c r="S20464" s="577"/>
    </row>
    <row r="20465" spans="3:19">
      <c r="C20465" s="577"/>
      <c r="R20465" s="577"/>
      <c r="S20465" s="577"/>
    </row>
    <row r="20466" spans="3:19">
      <c r="C20466" s="577"/>
      <c r="R20466" s="577"/>
      <c r="S20466" s="577"/>
    </row>
    <row r="20467" spans="3:19">
      <c r="C20467" s="577"/>
      <c r="R20467" s="577"/>
      <c r="S20467" s="577"/>
    </row>
    <row r="20468" spans="3:19">
      <c r="C20468" s="577"/>
      <c r="R20468" s="577"/>
      <c r="S20468" s="577"/>
    </row>
    <row r="20469" spans="3:19">
      <c r="C20469" s="577"/>
      <c r="R20469" s="577"/>
      <c r="S20469" s="577"/>
    </row>
    <row r="20470" spans="3:19">
      <c r="C20470" s="577"/>
      <c r="R20470" s="577"/>
      <c r="S20470" s="577"/>
    </row>
    <row r="20471" spans="3:19">
      <c r="C20471" s="577"/>
      <c r="R20471" s="577"/>
      <c r="S20471" s="577"/>
    </row>
    <row r="20472" spans="3:19">
      <c r="C20472" s="577"/>
      <c r="R20472" s="577"/>
      <c r="S20472" s="577"/>
    </row>
    <row r="20473" spans="3:19">
      <c r="C20473" s="577"/>
      <c r="R20473" s="577"/>
      <c r="S20473" s="577"/>
    </row>
    <row r="20474" spans="3:19">
      <c r="C20474" s="577"/>
      <c r="R20474" s="577"/>
      <c r="S20474" s="577"/>
    </row>
    <row r="20475" spans="3:19">
      <c r="C20475" s="577"/>
      <c r="R20475" s="577"/>
      <c r="S20475" s="577"/>
    </row>
    <row r="20476" spans="3:19">
      <c r="C20476" s="577"/>
      <c r="R20476" s="577"/>
      <c r="S20476" s="577"/>
    </row>
    <row r="20477" spans="3:19">
      <c r="C20477" s="577"/>
      <c r="R20477" s="577"/>
      <c r="S20477" s="577"/>
    </row>
    <row r="20478" spans="3:19">
      <c r="C20478" s="577"/>
      <c r="R20478" s="577"/>
      <c r="S20478" s="577"/>
    </row>
    <row r="20479" spans="3:19">
      <c r="C20479" s="577"/>
      <c r="R20479" s="577"/>
      <c r="S20479" s="577"/>
    </row>
    <row r="20480" spans="3:19">
      <c r="C20480" s="577"/>
      <c r="R20480" s="577"/>
      <c r="S20480" s="577"/>
    </row>
    <row r="20481" spans="3:19">
      <c r="C20481" s="577"/>
      <c r="R20481" s="577"/>
      <c r="S20481" s="577"/>
    </row>
    <row r="20482" spans="3:19">
      <c r="C20482" s="577"/>
      <c r="R20482" s="577"/>
      <c r="S20482" s="577"/>
    </row>
    <row r="20483" spans="3:19">
      <c r="C20483" s="577"/>
      <c r="R20483" s="577"/>
      <c r="S20483" s="577"/>
    </row>
    <row r="20484" spans="3:19">
      <c r="C20484" s="577"/>
      <c r="R20484" s="577"/>
      <c r="S20484" s="577"/>
    </row>
    <row r="20485" spans="3:19">
      <c r="C20485" s="577"/>
      <c r="R20485" s="577"/>
      <c r="S20485" s="577"/>
    </row>
    <row r="20486" spans="3:19">
      <c r="C20486" s="577"/>
      <c r="R20486" s="577"/>
      <c r="S20486" s="577"/>
    </row>
    <row r="20487" spans="3:19">
      <c r="C20487" s="577"/>
      <c r="R20487" s="577"/>
      <c r="S20487" s="577"/>
    </row>
    <row r="20488" spans="3:19">
      <c r="C20488" s="577"/>
      <c r="R20488" s="577"/>
      <c r="S20488" s="577"/>
    </row>
    <row r="20489" spans="3:19">
      <c r="C20489" s="577"/>
      <c r="R20489" s="577"/>
      <c r="S20489" s="577"/>
    </row>
    <row r="20490" spans="3:19">
      <c r="C20490" s="577"/>
      <c r="R20490" s="577"/>
      <c r="S20490" s="577"/>
    </row>
    <row r="20491" spans="3:19">
      <c r="C20491" s="577"/>
      <c r="R20491" s="577"/>
      <c r="S20491" s="577"/>
    </row>
    <row r="20492" spans="3:19">
      <c r="C20492" s="577"/>
      <c r="R20492" s="577"/>
      <c r="S20492" s="577"/>
    </row>
    <row r="20493" spans="3:19">
      <c r="C20493" s="577"/>
      <c r="R20493" s="577"/>
      <c r="S20493" s="577"/>
    </row>
    <row r="20494" spans="3:19">
      <c r="C20494" s="577"/>
      <c r="R20494" s="577"/>
      <c r="S20494" s="577"/>
    </row>
    <row r="20495" spans="3:19">
      <c r="C20495" s="577"/>
      <c r="R20495" s="577"/>
      <c r="S20495" s="577"/>
    </row>
    <row r="20496" spans="3:19">
      <c r="C20496" s="577"/>
      <c r="R20496" s="577"/>
      <c r="S20496" s="577"/>
    </row>
    <row r="20497" spans="3:19">
      <c r="C20497" s="577"/>
      <c r="R20497" s="577"/>
      <c r="S20497" s="577"/>
    </row>
    <row r="20498" spans="3:19">
      <c r="C20498" s="577"/>
      <c r="R20498" s="577"/>
      <c r="S20498" s="577"/>
    </row>
    <row r="20499" spans="3:19">
      <c r="C20499" s="577"/>
      <c r="R20499" s="577"/>
      <c r="S20499" s="577"/>
    </row>
    <row r="20500" spans="3:19">
      <c r="C20500" s="577"/>
      <c r="R20500" s="577"/>
      <c r="S20500" s="577"/>
    </row>
    <row r="20501" spans="3:19">
      <c r="C20501" s="577"/>
      <c r="R20501" s="577"/>
      <c r="S20501" s="577"/>
    </row>
    <row r="20502" spans="3:19">
      <c r="C20502" s="577"/>
      <c r="R20502" s="577"/>
      <c r="S20502" s="577"/>
    </row>
    <row r="20503" spans="3:19">
      <c r="C20503" s="577"/>
      <c r="R20503" s="577"/>
      <c r="S20503" s="577"/>
    </row>
    <row r="20504" spans="3:19">
      <c r="C20504" s="577"/>
      <c r="R20504" s="577"/>
      <c r="S20504" s="577"/>
    </row>
    <row r="20505" spans="3:19">
      <c r="C20505" s="577"/>
      <c r="R20505" s="577"/>
      <c r="S20505" s="577"/>
    </row>
    <row r="20506" spans="3:19">
      <c r="C20506" s="577"/>
      <c r="R20506" s="577"/>
      <c r="S20506" s="577"/>
    </row>
    <row r="20507" spans="3:19">
      <c r="C20507" s="577"/>
      <c r="R20507" s="577"/>
      <c r="S20507" s="577"/>
    </row>
    <row r="20508" spans="3:19">
      <c r="C20508" s="577"/>
      <c r="R20508" s="577"/>
      <c r="S20508" s="577"/>
    </row>
    <row r="20509" spans="3:19">
      <c r="C20509" s="577"/>
      <c r="R20509" s="577"/>
      <c r="S20509" s="577"/>
    </row>
    <row r="20510" spans="3:19">
      <c r="C20510" s="577"/>
      <c r="R20510" s="577"/>
      <c r="S20510" s="577"/>
    </row>
    <row r="20511" spans="3:19">
      <c r="C20511" s="577"/>
      <c r="R20511" s="577"/>
      <c r="S20511" s="577"/>
    </row>
    <row r="20512" spans="3:19">
      <c r="C20512" s="577"/>
      <c r="R20512" s="577"/>
      <c r="S20512" s="577"/>
    </row>
    <row r="20513" spans="3:19">
      <c r="C20513" s="577"/>
      <c r="R20513" s="577"/>
      <c r="S20513" s="577"/>
    </row>
    <row r="20514" spans="3:19">
      <c r="C20514" s="577"/>
      <c r="R20514" s="577"/>
      <c r="S20514" s="577"/>
    </row>
    <row r="20515" spans="3:19">
      <c r="C20515" s="577"/>
      <c r="R20515" s="577"/>
      <c r="S20515" s="577"/>
    </row>
    <row r="20516" spans="3:19">
      <c r="C20516" s="577"/>
      <c r="R20516" s="577"/>
      <c r="S20516" s="577"/>
    </row>
    <row r="20517" spans="3:19">
      <c r="C20517" s="577"/>
      <c r="R20517" s="577"/>
      <c r="S20517" s="577"/>
    </row>
    <row r="20518" spans="3:19">
      <c r="C20518" s="577"/>
      <c r="R20518" s="577"/>
      <c r="S20518" s="577"/>
    </row>
    <row r="20519" spans="3:19">
      <c r="C20519" s="577"/>
      <c r="R20519" s="577"/>
      <c r="S20519" s="577"/>
    </row>
    <row r="20520" spans="3:19">
      <c r="C20520" s="577"/>
      <c r="R20520" s="577"/>
      <c r="S20520" s="577"/>
    </row>
    <row r="20521" spans="3:19">
      <c r="C20521" s="577"/>
      <c r="R20521" s="577"/>
      <c r="S20521" s="577"/>
    </row>
    <row r="20522" spans="3:19">
      <c r="C20522" s="577"/>
      <c r="R20522" s="577"/>
      <c r="S20522" s="577"/>
    </row>
    <row r="20523" spans="3:19">
      <c r="C20523" s="577"/>
      <c r="R20523" s="577"/>
      <c r="S20523" s="577"/>
    </row>
    <row r="20524" spans="3:19">
      <c r="C20524" s="577"/>
      <c r="R20524" s="577"/>
      <c r="S20524" s="577"/>
    </row>
    <row r="20525" spans="3:19">
      <c r="C20525" s="577"/>
      <c r="R20525" s="577"/>
      <c r="S20525" s="577"/>
    </row>
    <row r="20526" spans="3:19">
      <c r="C20526" s="577"/>
      <c r="R20526" s="577"/>
      <c r="S20526" s="577"/>
    </row>
    <row r="20527" spans="3:19">
      <c r="C20527" s="577"/>
      <c r="R20527" s="577"/>
      <c r="S20527" s="577"/>
    </row>
    <row r="20528" spans="3:19">
      <c r="C20528" s="577"/>
      <c r="R20528" s="577"/>
      <c r="S20528" s="577"/>
    </row>
    <row r="20529" spans="3:19">
      <c r="C20529" s="577"/>
      <c r="R20529" s="577"/>
      <c r="S20529" s="577"/>
    </row>
    <row r="20530" spans="3:19">
      <c r="C20530" s="577"/>
      <c r="R20530" s="577"/>
      <c r="S20530" s="577"/>
    </row>
    <row r="20531" spans="3:19">
      <c r="C20531" s="577"/>
      <c r="R20531" s="577"/>
      <c r="S20531" s="577"/>
    </row>
    <row r="20532" spans="3:19">
      <c r="C20532" s="577"/>
      <c r="R20532" s="577"/>
      <c r="S20532" s="577"/>
    </row>
    <row r="20533" spans="3:19">
      <c r="C20533" s="577"/>
      <c r="R20533" s="577"/>
      <c r="S20533" s="577"/>
    </row>
    <row r="20534" spans="3:19">
      <c r="C20534" s="577"/>
      <c r="R20534" s="577"/>
      <c r="S20534" s="577"/>
    </row>
    <row r="20535" spans="3:19">
      <c r="C20535" s="577"/>
      <c r="R20535" s="577"/>
      <c r="S20535" s="577"/>
    </row>
    <row r="20536" spans="3:19">
      <c r="C20536" s="577"/>
      <c r="R20536" s="577"/>
      <c r="S20536" s="577"/>
    </row>
    <row r="20537" spans="3:19">
      <c r="C20537" s="577"/>
      <c r="R20537" s="577"/>
      <c r="S20537" s="577"/>
    </row>
    <row r="20538" spans="3:19">
      <c r="C20538" s="577"/>
      <c r="R20538" s="577"/>
      <c r="S20538" s="577"/>
    </row>
    <row r="20539" spans="3:19">
      <c r="C20539" s="577"/>
      <c r="R20539" s="577"/>
      <c r="S20539" s="577"/>
    </row>
    <row r="20540" spans="3:19">
      <c r="C20540" s="577"/>
      <c r="R20540" s="577"/>
      <c r="S20540" s="577"/>
    </row>
    <row r="20541" spans="3:19">
      <c r="C20541" s="577"/>
      <c r="R20541" s="577"/>
      <c r="S20541" s="577"/>
    </row>
    <row r="20542" spans="3:19">
      <c r="C20542" s="577"/>
      <c r="R20542" s="577"/>
      <c r="S20542" s="577"/>
    </row>
    <row r="20543" spans="3:19">
      <c r="C20543" s="577"/>
      <c r="R20543" s="577"/>
      <c r="S20543" s="577"/>
    </row>
    <row r="20544" spans="3:19">
      <c r="C20544" s="577"/>
      <c r="R20544" s="577"/>
      <c r="S20544" s="577"/>
    </row>
    <row r="20545" spans="3:19">
      <c r="C20545" s="577"/>
      <c r="R20545" s="577"/>
      <c r="S20545" s="577"/>
    </row>
    <row r="20546" spans="3:19">
      <c r="C20546" s="577"/>
      <c r="R20546" s="577"/>
      <c r="S20546" s="577"/>
    </row>
    <row r="20547" spans="3:19">
      <c r="C20547" s="577"/>
      <c r="R20547" s="577"/>
      <c r="S20547" s="577"/>
    </row>
    <row r="20548" spans="3:19">
      <c r="C20548" s="577"/>
      <c r="R20548" s="577"/>
      <c r="S20548" s="577"/>
    </row>
    <row r="20549" spans="3:19">
      <c r="C20549" s="577"/>
      <c r="R20549" s="577"/>
      <c r="S20549" s="577"/>
    </row>
    <row r="20550" spans="3:19">
      <c r="C20550" s="577"/>
      <c r="R20550" s="577"/>
      <c r="S20550" s="577"/>
    </row>
    <row r="20551" spans="3:19">
      <c r="C20551" s="577"/>
      <c r="R20551" s="577"/>
      <c r="S20551" s="577"/>
    </row>
    <row r="20552" spans="3:19">
      <c r="C20552" s="577"/>
      <c r="R20552" s="577"/>
      <c r="S20552" s="577"/>
    </row>
    <row r="20553" spans="3:19">
      <c r="C20553" s="577"/>
      <c r="R20553" s="577"/>
      <c r="S20553" s="577"/>
    </row>
    <row r="20554" spans="3:19">
      <c r="C20554" s="577"/>
      <c r="R20554" s="577"/>
      <c r="S20554" s="577"/>
    </row>
    <row r="20555" spans="3:19">
      <c r="C20555" s="577"/>
      <c r="R20555" s="577"/>
      <c r="S20555" s="577"/>
    </row>
    <row r="20556" spans="3:19">
      <c r="C20556" s="577"/>
      <c r="R20556" s="577"/>
      <c r="S20556" s="577"/>
    </row>
    <row r="20557" spans="3:19">
      <c r="C20557" s="577"/>
      <c r="R20557" s="577"/>
      <c r="S20557" s="577"/>
    </row>
    <row r="20558" spans="3:19">
      <c r="C20558" s="577"/>
      <c r="R20558" s="577"/>
      <c r="S20558" s="577"/>
    </row>
    <row r="20559" spans="3:19">
      <c r="C20559" s="577"/>
      <c r="R20559" s="577"/>
      <c r="S20559" s="577"/>
    </row>
    <row r="20560" spans="3:19">
      <c r="C20560" s="577"/>
      <c r="R20560" s="577"/>
      <c r="S20560" s="577"/>
    </row>
    <row r="20561" spans="3:19">
      <c r="C20561" s="577"/>
      <c r="R20561" s="577"/>
      <c r="S20561" s="577"/>
    </row>
    <row r="20562" spans="3:19">
      <c r="C20562" s="577"/>
      <c r="R20562" s="577"/>
      <c r="S20562" s="577"/>
    </row>
    <row r="20563" spans="3:19">
      <c r="C20563" s="577"/>
      <c r="R20563" s="577"/>
      <c r="S20563" s="577"/>
    </row>
    <row r="20564" spans="3:19">
      <c r="C20564" s="577"/>
      <c r="R20564" s="577"/>
      <c r="S20564" s="577"/>
    </row>
    <row r="20565" spans="3:19">
      <c r="C20565" s="577"/>
      <c r="R20565" s="577"/>
      <c r="S20565" s="577"/>
    </row>
    <row r="20566" spans="3:19">
      <c r="C20566" s="577"/>
      <c r="R20566" s="577"/>
      <c r="S20566" s="577"/>
    </row>
    <row r="20567" spans="3:19">
      <c r="C20567" s="577"/>
      <c r="R20567" s="577"/>
      <c r="S20567" s="577"/>
    </row>
    <row r="20568" spans="3:19">
      <c r="C20568" s="577"/>
      <c r="R20568" s="577"/>
      <c r="S20568" s="577"/>
    </row>
    <row r="20569" spans="3:19">
      <c r="C20569" s="577"/>
      <c r="R20569" s="577"/>
      <c r="S20569" s="577"/>
    </row>
    <row r="20570" spans="3:19">
      <c r="C20570" s="577"/>
      <c r="R20570" s="577"/>
      <c r="S20570" s="577"/>
    </row>
    <row r="20571" spans="3:19">
      <c r="C20571" s="577"/>
      <c r="R20571" s="577"/>
      <c r="S20571" s="577"/>
    </row>
    <row r="20572" spans="3:19">
      <c r="C20572" s="577"/>
      <c r="R20572" s="577"/>
      <c r="S20572" s="577"/>
    </row>
    <row r="20573" spans="3:19">
      <c r="C20573" s="577"/>
      <c r="R20573" s="577"/>
      <c r="S20573" s="577"/>
    </row>
    <row r="20574" spans="3:19">
      <c r="C20574" s="577"/>
      <c r="R20574" s="577"/>
      <c r="S20574" s="577"/>
    </row>
    <row r="20575" spans="3:19">
      <c r="C20575" s="577"/>
      <c r="R20575" s="577"/>
      <c r="S20575" s="577"/>
    </row>
    <row r="20576" spans="3:19">
      <c r="C20576" s="577"/>
      <c r="R20576" s="577"/>
      <c r="S20576" s="577"/>
    </row>
    <row r="20577" spans="3:19">
      <c r="C20577" s="577"/>
      <c r="R20577" s="577"/>
      <c r="S20577" s="577"/>
    </row>
    <row r="20578" spans="3:19">
      <c r="C20578" s="577"/>
      <c r="R20578" s="577"/>
      <c r="S20578" s="577"/>
    </row>
    <row r="20579" spans="3:19">
      <c r="C20579" s="577"/>
      <c r="R20579" s="577"/>
      <c r="S20579" s="577"/>
    </row>
    <row r="20580" spans="3:19">
      <c r="C20580" s="577"/>
      <c r="R20580" s="577"/>
      <c r="S20580" s="577"/>
    </row>
    <row r="20581" spans="3:19">
      <c r="C20581" s="577"/>
      <c r="R20581" s="577"/>
      <c r="S20581" s="577"/>
    </row>
    <row r="20582" spans="3:19">
      <c r="C20582" s="577"/>
      <c r="R20582" s="577"/>
      <c r="S20582" s="577"/>
    </row>
    <row r="20583" spans="3:19">
      <c r="C20583" s="577"/>
      <c r="R20583" s="577"/>
      <c r="S20583" s="577"/>
    </row>
    <row r="20584" spans="3:19">
      <c r="C20584" s="577"/>
      <c r="R20584" s="577"/>
      <c r="S20584" s="577"/>
    </row>
    <row r="20585" spans="3:19">
      <c r="C20585" s="577"/>
      <c r="R20585" s="577"/>
      <c r="S20585" s="577"/>
    </row>
    <row r="20586" spans="3:19">
      <c r="C20586" s="577"/>
      <c r="R20586" s="577"/>
      <c r="S20586" s="577"/>
    </row>
    <row r="20587" spans="3:19">
      <c r="C20587" s="577"/>
      <c r="R20587" s="577"/>
      <c r="S20587" s="577"/>
    </row>
    <row r="20588" spans="3:19">
      <c r="C20588" s="577"/>
      <c r="R20588" s="577"/>
      <c r="S20588" s="577"/>
    </row>
    <row r="20589" spans="3:19">
      <c r="C20589" s="577"/>
      <c r="R20589" s="577"/>
      <c r="S20589" s="577"/>
    </row>
    <row r="20590" spans="3:19">
      <c r="C20590" s="577"/>
      <c r="R20590" s="577"/>
      <c r="S20590" s="577"/>
    </row>
    <row r="20591" spans="3:19">
      <c r="C20591" s="577"/>
      <c r="R20591" s="577"/>
      <c r="S20591" s="577"/>
    </row>
    <row r="20592" spans="3:19">
      <c r="C20592" s="577"/>
      <c r="R20592" s="577"/>
      <c r="S20592" s="577"/>
    </row>
    <row r="20593" spans="3:19">
      <c r="C20593" s="577"/>
      <c r="R20593" s="577"/>
      <c r="S20593" s="577"/>
    </row>
    <row r="20594" spans="3:19">
      <c r="C20594" s="577"/>
      <c r="R20594" s="577"/>
      <c r="S20594" s="577"/>
    </row>
    <row r="20595" spans="3:19">
      <c r="C20595" s="577"/>
      <c r="R20595" s="577"/>
      <c r="S20595" s="577"/>
    </row>
    <row r="20596" spans="3:19">
      <c r="C20596" s="577"/>
      <c r="R20596" s="577"/>
      <c r="S20596" s="577"/>
    </row>
    <row r="20597" spans="3:19">
      <c r="C20597" s="577"/>
      <c r="R20597" s="577"/>
      <c r="S20597" s="577"/>
    </row>
    <row r="20598" spans="3:19">
      <c r="C20598" s="577"/>
      <c r="R20598" s="577"/>
      <c r="S20598" s="577"/>
    </row>
    <row r="20599" spans="3:19">
      <c r="C20599" s="577"/>
      <c r="R20599" s="577"/>
      <c r="S20599" s="577"/>
    </row>
    <row r="20600" spans="3:19">
      <c r="C20600" s="577"/>
      <c r="R20600" s="577"/>
      <c r="S20600" s="577"/>
    </row>
    <row r="20601" spans="3:19">
      <c r="C20601" s="577"/>
      <c r="R20601" s="577"/>
      <c r="S20601" s="577"/>
    </row>
    <row r="20602" spans="3:19">
      <c r="C20602" s="577"/>
      <c r="R20602" s="577"/>
      <c r="S20602" s="577"/>
    </row>
    <row r="20603" spans="3:19">
      <c r="C20603" s="577"/>
      <c r="R20603" s="577"/>
      <c r="S20603" s="577"/>
    </row>
    <row r="20604" spans="3:19">
      <c r="C20604" s="577"/>
      <c r="R20604" s="577"/>
      <c r="S20604" s="577"/>
    </row>
    <row r="20605" spans="3:19">
      <c r="C20605" s="577"/>
      <c r="R20605" s="577"/>
      <c r="S20605" s="577"/>
    </row>
    <row r="20606" spans="3:19">
      <c r="C20606" s="577"/>
      <c r="R20606" s="577"/>
      <c r="S20606" s="577"/>
    </row>
    <row r="20607" spans="3:19">
      <c r="C20607" s="577"/>
      <c r="R20607" s="577"/>
      <c r="S20607" s="577"/>
    </row>
    <row r="20608" spans="3:19">
      <c r="C20608" s="577"/>
      <c r="R20608" s="577"/>
      <c r="S20608" s="577"/>
    </row>
    <row r="20609" spans="3:19">
      <c r="C20609" s="577"/>
      <c r="R20609" s="577"/>
      <c r="S20609" s="577"/>
    </row>
    <row r="20610" spans="3:19">
      <c r="C20610" s="577"/>
      <c r="R20610" s="577"/>
      <c r="S20610" s="577"/>
    </row>
    <row r="20611" spans="3:19">
      <c r="C20611" s="577"/>
      <c r="R20611" s="577"/>
      <c r="S20611" s="577"/>
    </row>
    <row r="20612" spans="3:19">
      <c r="C20612" s="577"/>
      <c r="R20612" s="577"/>
      <c r="S20612" s="577"/>
    </row>
    <row r="20613" spans="3:19">
      <c r="C20613" s="577"/>
      <c r="R20613" s="577"/>
      <c r="S20613" s="577"/>
    </row>
    <row r="20614" spans="3:19">
      <c r="C20614" s="577"/>
      <c r="R20614" s="577"/>
      <c r="S20614" s="577"/>
    </row>
    <row r="20615" spans="3:19">
      <c r="C20615" s="577"/>
      <c r="R20615" s="577"/>
      <c r="S20615" s="577"/>
    </row>
    <row r="20616" spans="3:19">
      <c r="C20616" s="577"/>
      <c r="R20616" s="577"/>
      <c r="S20616" s="577"/>
    </row>
    <row r="20617" spans="3:19">
      <c r="C20617" s="577"/>
      <c r="R20617" s="577"/>
      <c r="S20617" s="577"/>
    </row>
    <row r="20618" spans="3:19">
      <c r="C20618" s="577"/>
      <c r="R20618" s="577"/>
      <c r="S20618" s="577"/>
    </row>
    <row r="20619" spans="3:19">
      <c r="C20619" s="577"/>
      <c r="R20619" s="577"/>
      <c r="S20619" s="577"/>
    </row>
    <row r="20620" spans="3:19">
      <c r="C20620" s="577"/>
      <c r="R20620" s="577"/>
      <c r="S20620" s="577"/>
    </row>
    <row r="20621" spans="3:19">
      <c r="C20621" s="577"/>
      <c r="R20621" s="577"/>
      <c r="S20621" s="577"/>
    </row>
    <row r="20622" spans="3:19">
      <c r="C20622" s="577"/>
      <c r="R20622" s="577"/>
      <c r="S20622" s="577"/>
    </row>
    <row r="20623" spans="3:19">
      <c r="C20623" s="577"/>
      <c r="R20623" s="577"/>
      <c r="S20623" s="577"/>
    </row>
    <row r="20624" spans="3:19">
      <c r="C20624" s="577"/>
      <c r="R20624" s="577"/>
      <c r="S20624" s="577"/>
    </row>
    <row r="20625" spans="3:19">
      <c r="C20625" s="577"/>
      <c r="R20625" s="577"/>
      <c r="S20625" s="577"/>
    </row>
    <row r="20626" spans="3:19">
      <c r="C20626" s="577"/>
      <c r="R20626" s="577"/>
      <c r="S20626" s="577"/>
    </row>
    <row r="20627" spans="3:19">
      <c r="C20627" s="577"/>
      <c r="R20627" s="577"/>
      <c r="S20627" s="577"/>
    </row>
    <row r="20628" spans="3:19">
      <c r="C20628" s="577"/>
      <c r="R20628" s="577"/>
      <c r="S20628" s="577"/>
    </row>
    <row r="20629" spans="3:19">
      <c r="C20629" s="577"/>
      <c r="R20629" s="577"/>
      <c r="S20629" s="577"/>
    </row>
    <row r="20630" spans="3:19">
      <c r="C20630" s="577"/>
      <c r="R20630" s="577"/>
      <c r="S20630" s="577"/>
    </row>
    <row r="20631" spans="3:19">
      <c r="C20631" s="577"/>
      <c r="R20631" s="577"/>
      <c r="S20631" s="577"/>
    </row>
    <row r="20632" spans="3:19">
      <c r="C20632" s="577"/>
      <c r="R20632" s="577"/>
      <c r="S20632" s="577"/>
    </row>
    <row r="20633" spans="3:19">
      <c r="C20633" s="577"/>
      <c r="R20633" s="577"/>
      <c r="S20633" s="577"/>
    </row>
    <row r="20634" spans="3:19">
      <c r="C20634" s="577"/>
      <c r="R20634" s="577"/>
      <c r="S20634" s="577"/>
    </row>
    <row r="20635" spans="3:19">
      <c r="C20635" s="577"/>
      <c r="R20635" s="577"/>
      <c r="S20635" s="577"/>
    </row>
    <row r="20636" spans="3:19">
      <c r="C20636" s="577"/>
      <c r="R20636" s="577"/>
      <c r="S20636" s="577"/>
    </row>
    <row r="20637" spans="3:19">
      <c r="C20637" s="577"/>
      <c r="R20637" s="577"/>
      <c r="S20637" s="577"/>
    </row>
    <row r="20638" spans="3:19">
      <c r="C20638" s="577"/>
      <c r="R20638" s="577"/>
      <c r="S20638" s="577"/>
    </row>
    <row r="20639" spans="3:19">
      <c r="C20639" s="577"/>
      <c r="R20639" s="577"/>
      <c r="S20639" s="577"/>
    </row>
    <row r="20640" spans="3:19">
      <c r="C20640" s="577"/>
      <c r="R20640" s="577"/>
      <c r="S20640" s="577"/>
    </row>
    <row r="20641" spans="3:19">
      <c r="C20641" s="577"/>
      <c r="R20641" s="577"/>
      <c r="S20641" s="577"/>
    </row>
    <row r="20642" spans="3:19">
      <c r="C20642" s="577"/>
      <c r="R20642" s="577"/>
      <c r="S20642" s="577"/>
    </row>
    <row r="20643" spans="3:19">
      <c r="C20643" s="577"/>
      <c r="R20643" s="577"/>
      <c r="S20643" s="577"/>
    </row>
    <row r="20644" spans="3:19">
      <c r="C20644" s="577"/>
      <c r="R20644" s="577"/>
      <c r="S20644" s="577"/>
    </row>
    <row r="20645" spans="3:19">
      <c r="C20645" s="577"/>
      <c r="R20645" s="577"/>
      <c r="S20645" s="577"/>
    </row>
    <row r="20646" spans="3:19">
      <c r="C20646" s="577"/>
      <c r="R20646" s="577"/>
      <c r="S20646" s="577"/>
    </row>
    <row r="20647" spans="3:19">
      <c r="C20647" s="577"/>
      <c r="R20647" s="577"/>
      <c r="S20647" s="577"/>
    </row>
    <row r="20648" spans="3:19">
      <c r="C20648" s="577"/>
      <c r="R20648" s="577"/>
      <c r="S20648" s="577"/>
    </row>
    <row r="20649" spans="3:19">
      <c r="C20649" s="577"/>
      <c r="R20649" s="577"/>
      <c r="S20649" s="577"/>
    </row>
    <row r="20650" spans="3:19">
      <c r="C20650" s="577"/>
      <c r="R20650" s="577"/>
      <c r="S20650" s="577"/>
    </row>
    <row r="20651" spans="3:19">
      <c r="C20651" s="577"/>
      <c r="R20651" s="577"/>
      <c r="S20651" s="577"/>
    </row>
    <row r="20652" spans="3:19">
      <c r="C20652" s="577"/>
      <c r="R20652" s="577"/>
      <c r="S20652" s="577"/>
    </row>
    <row r="20653" spans="3:19">
      <c r="C20653" s="577"/>
      <c r="R20653" s="577"/>
      <c r="S20653" s="577"/>
    </row>
    <row r="20654" spans="3:19">
      <c r="C20654" s="577"/>
      <c r="R20654" s="577"/>
      <c r="S20654" s="577"/>
    </row>
    <row r="20655" spans="3:19">
      <c r="C20655" s="577"/>
      <c r="R20655" s="577"/>
      <c r="S20655" s="577"/>
    </row>
    <row r="20656" spans="3:19">
      <c r="C20656" s="577"/>
      <c r="R20656" s="577"/>
      <c r="S20656" s="577"/>
    </row>
    <row r="20657" spans="3:19">
      <c r="C20657" s="577"/>
      <c r="R20657" s="577"/>
      <c r="S20657" s="577"/>
    </row>
    <row r="20658" spans="3:19">
      <c r="C20658" s="577"/>
      <c r="R20658" s="577"/>
      <c r="S20658" s="577"/>
    </row>
    <row r="20659" spans="3:19">
      <c r="C20659" s="577"/>
      <c r="R20659" s="577"/>
      <c r="S20659" s="577"/>
    </row>
    <row r="20660" spans="3:19">
      <c r="C20660" s="577"/>
      <c r="R20660" s="577"/>
      <c r="S20660" s="577"/>
    </row>
    <row r="20661" spans="3:19">
      <c r="C20661" s="577"/>
      <c r="R20661" s="577"/>
      <c r="S20661" s="577"/>
    </row>
    <row r="20662" spans="3:19">
      <c r="C20662" s="577"/>
      <c r="R20662" s="577"/>
      <c r="S20662" s="577"/>
    </row>
    <row r="20663" spans="3:19">
      <c r="C20663" s="577"/>
      <c r="R20663" s="577"/>
      <c r="S20663" s="577"/>
    </row>
    <row r="20664" spans="3:19">
      <c r="C20664" s="577"/>
      <c r="R20664" s="577"/>
      <c r="S20664" s="577"/>
    </row>
    <row r="20665" spans="3:19">
      <c r="C20665" s="577"/>
      <c r="R20665" s="577"/>
      <c r="S20665" s="577"/>
    </row>
    <row r="20666" spans="3:19">
      <c r="C20666" s="577"/>
      <c r="R20666" s="577"/>
      <c r="S20666" s="577"/>
    </row>
    <row r="20667" spans="3:19">
      <c r="C20667" s="577"/>
      <c r="R20667" s="577"/>
      <c r="S20667" s="577"/>
    </row>
    <row r="20668" spans="3:19">
      <c r="C20668" s="577"/>
      <c r="R20668" s="577"/>
      <c r="S20668" s="577"/>
    </row>
    <row r="20669" spans="3:19">
      <c r="C20669" s="577"/>
      <c r="R20669" s="577"/>
      <c r="S20669" s="577"/>
    </row>
    <row r="20670" spans="3:19">
      <c r="C20670" s="577"/>
      <c r="R20670" s="577"/>
      <c r="S20670" s="577"/>
    </row>
    <row r="20671" spans="3:19">
      <c r="C20671" s="577"/>
      <c r="R20671" s="577"/>
      <c r="S20671" s="577"/>
    </row>
    <row r="20672" spans="3:19">
      <c r="C20672" s="577"/>
      <c r="R20672" s="577"/>
      <c r="S20672" s="577"/>
    </row>
    <row r="20673" spans="3:19">
      <c r="C20673" s="577"/>
      <c r="R20673" s="577"/>
      <c r="S20673" s="577"/>
    </row>
    <row r="20674" spans="3:19">
      <c r="C20674" s="577"/>
      <c r="R20674" s="577"/>
      <c r="S20674" s="577"/>
    </row>
    <row r="20675" spans="3:19">
      <c r="C20675" s="577"/>
      <c r="R20675" s="577"/>
      <c r="S20675" s="577"/>
    </row>
    <row r="20676" spans="3:19">
      <c r="C20676" s="577"/>
      <c r="R20676" s="577"/>
      <c r="S20676" s="577"/>
    </row>
    <row r="20677" spans="3:19">
      <c r="C20677" s="577"/>
      <c r="R20677" s="577"/>
      <c r="S20677" s="577"/>
    </row>
    <row r="20678" spans="3:19">
      <c r="C20678" s="577"/>
      <c r="R20678" s="577"/>
      <c r="S20678" s="577"/>
    </row>
    <row r="20679" spans="3:19">
      <c r="C20679" s="577"/>
      <c r="R20679" s="577"/>
      <c r="S20679" s="577"/>
    </row>
    <row r="20680" spans="3:19">
      <c r="C20680" s="577"/>
      <c r="R20680" s="577"/>
      <c r="S20680" s="577"/>
    </row>
    <row r="20681" spans="3:19">
      <c r="C20681" s="577"/>
      <c r="R20681" s="577"/>
      <c r="S20681" s="577"/>
    </row>
    <row r="20682" spans="3:19">
      <c r="C20682" s="577"/>
      <c r="R20682" s="577"/>
      <c r="S20682" s="577"/>
    </row>
    <row r="20683" spans="3:19">
      <c r="C20683" s="577"/>
      <c r="R20683" s="577"/>
      <c r="S20683" s="577"/>
    </row>
    <row r="20684" spans="3:19">
      <c r="C20684" s="577"/>
      <c r="R20684" s="577"/>
      <c r="S20684" s="577"/>
    </row>
    <row r="20685" spans="3:19">
      <c r="C20685" s="577"/>
      <c r="R20685" s="577"/>
      <c r="S20685" s="577"/>
    </row>
    <row r="20686" spans="3:19">
      <c r="C20686" s="577"/>
      <c r="R20686" s="577"/>
      <c r="S20686" s="577"/>
    </row>
    <row r="20687" spans="3:19">
      <c r="C20687" s="577"/>
      <c r="R20687" s="577"/>
      <c r="S20687" s="577"/>
    </row>
    <row r="20688" spans="3:19">
      <c r="C20688" s="577"/>
      <c r="R20688" s="577"/>
      <c r="S20688" s="577"/>
    </row>
    <row r="20689" spans="3:19">
      <c r="C20689" s="577"/>
      <c r="R20689" s="577"/>
      <c r="S20689" s="577"/>
    </row>
    <row r="20690" spans="3:19">
      <c r="C20690" s="577"/>
      <c r="R20690" s="577"/>
      <c r="S20690" s="577"/>
    </row>
    <row r="20691" spans="3:19">
      <c r="C20691" s="577"/>
      <c r="R20691" s="577"/>
      <c r="S20691" s="577"/>
    </row>
    <row r="20692" spans="3:19">
      <c r="C20692" s="577"/>
      <c r="R20692" s="577"/>
      <c r="S20692" s="577"/>
    </row>
    <row r="20693" spans="3:19">
      <c r="C20693" s="577"/>
      <c r="R20693" s="577"/>
      <c r="S20693" s="577"/>
    </row>
    <row r="20694" spans="3:19">
      <c r="C20694" s="577"/>
      <c r="R20694" s="577"/>
      <c r="S20694" s="577"/>
    </row>
    <row r="20695" spans="3:19">
      <c r="C20695" s="577"/>
      <c r="R20695" s="577"/>
      <c r="S20695" s="577"/>
    </row>
    <row r="20696" spans="3:19">
      <c r="C20696" s="577"/>
      <c r="R20696" s="577"/>
      <c r="S20696" s="577"/>
    </row>
    <row r="20697" spans="3:19">
      <c r="C20697" s="577"/>
      <c r="R20697" s="577"/>
      <c r="S20697" s="577"/>
    </row>
    <row r="20698" spans="3:19">
      <c r="C20698" s="577"/>
      <c r="R20698" s="577"/>
      <c r="S20698" s="577"/>
    </row>
    <row r="20699" spans="3:19">
      <c r="C20699" s="577"/>
      <c r="R20699" s="577"/>
      <c r="S20699" s="577"/>
    </row>
    <row r="20700" spans="3:19">
      <c r="C20700" s="577"/>
      <c r="R20700" s="577"/>
      <c r="S20700" s="577"/>
    </row>
    <row r="20701" spans="3:19">
      <c r="C20701" s="577"/>
      <c r="R20701" s="577"/>
      <c r="S20701" s="577"/>
    </row>
    <row r="20702" spans="3:19">
      <c r="C20702" s="577"/>
      <c r="R20702" s="577"/>
      <c r="S20702" s="577"/>
    </row>
    <row r="20703" spans="3:19">
      <c r="C20703" s="577"/>
      <c r="R20703" s="577"/>
      <c r="S20703" s="577"/>
    </row>
    <row r="20704" spans="3:19">
      <c r="C20704" s="577"/>
      <c r="R20704" s="577"/>
      <c r="S20704" s="577"/>
    </row>
    <row r="20705" spans="3:19">
      <c r="C20705" s="577"/>
      <c r="R20705" s="577"/>
      <c r="S20705" s="577"/>
    </row>
    <row r="20706" spans="3:19">
      <c r="C20706" s="577"/>
      <c r="R20706" s="577"/>
      <c r="S20706" s="577"/>
    </row>
    <row r="20707" spans="3:19">
      <c r="C20707" s="577"/>
      <c r="R20707" s="577"/>
      <c r="S20707" s="577"/>
    </row>
    <row r="20708" spans="3:19">
      <c r="C20708" s="577"/>
      <c r="R20708" s="577"/>
      <c r="S20708" s="577"/>
    </row>
    <row r="20709" spans="3:19">
      <c r="C20709" s="577"/>
      <c r="R20709" s="577"/>
      <c r="S20709" s="577"/>
    </row>
    <row r="20710" spans="3:19">
      <c r="C20710" s="577"/>
      <c r="R20710" s="577"/>
      <c r="S20710" s="577"/>
    </row>
    <row r="20711" spans="3:19">
      <c r="C20711" s="577"/>
      <c r="R20711" s="577"/>
      <c r="S20711" s="577"/>
    </row>
    <row r="20712" spans="3:19">
      <c r="C20712" s="577"/>
      <c r="R20712" s="577"/>
      <c r="S20712" s="577"/>
    </row>
    <row r="20713" spans="3:19">
      <c r="C20713" s="577"/>
      <c r="R20713" s="577"/>
      <c r="S20713" s="577"/>
    </row>
    <row r="20714" spans="3:19">
      <c r="C20714" s="577"/>
      <c r="R20714" s="577"/>
      <c r="S20714" s="577"/>
    </row>
    <row r="20715" spans="3:19">
      <c r="C20715" s="577"/>
      <c r="R20715" s="577"/>
      <c r="S20715" s="577"/>
    </row>
    <row r="20716" spans="3:19">
      <c r="C20716" s="577"/>
      <c r="R20716" s="577"/>
      <c r="S20716" s="577"/>
    </row>
    <row r="20717" spans="3:19">
      <c r="C20717" s="577"/>
      <c r="R20717" s="577"/>
      <c r="S20717" s="577"/>
    </row>
    <row r="20718" spans="3:19">
      <c r="C20718" s="577"/>
      <c r="R20718" s="577"/>
      <c r="S20718" s="577"/>
    </row>
    <row r="20719" spans="3:19">
      <c r="C20719" s="577"/>
      <c r="R20719" s="577"/>
      <c r="S20719" s="577"/>
    </row>
    <row r="20720" spans="3:19">
      <c r="C20720" s="577"/>
      <c r="R20720" s="577"/>
      <c r="S20720" s="577"/>
    </row>
    <row r="20721" spans="3:19">
      <c r="C20721" s="577"/>
      <c r="R20721" s="577"/>
      <c r="S20721" s="577"/>
    </row>
    <row r="20722" spans="3:19">
      <c r="C20722" s="577"/>
      <c r="R20722" s="577"/>
      <c r="S20722" s="577"/>
    </row>
    <row r="20723" spans="3:19">
      <c r="C20723" s="577"/>
      <c r="R20723" s="577"/>
      <c r="S20723" s="577"/>
    </row>
    <row r="20724" spans="3:19">
      <c r="C20724" s="577"/>
      <c r="R20724" s="577"/>
      <c r="S20724" s="577"/>
    </row>
    <row r="20725" spans="3:19">
      <c r="C20725" s="577"/>
      <c r="R20725" s="577"/>
      <c r="S20725" s="577"/>
    </row>
    <row r="20726" spans="3:19">
      <c r="C20726" s="577"/>
      <c r="R20726" s="577"/>
      <c r="S20726" s="577"/>
    </row>
    <row r="20727" spans="3:19">
      <c r="C20727" s="577"/>
      <c r="R20727" s="577"/>
      <c r="S20727" s="577"/>
    </row>
    <row r="20728" spans="3:19">
      <c r="C20728" s="577"/>
      <c r="R20728" s="577"/>
      <c r="S20728" s="577"/>
    </row>
    <row r="20729" spans="3:19">
      <c r="C20729" s="577"/>
      <c r="R20729" s="577"/>
      <c r="S20729" s="577"/>
    </row>
    <row r="20730" spans="3:19">
      <c r="C20730" s="577"/>
      <c r="R20730" s="577"/>
      <c r="S20730" s="577"/>
    </row>
    <row r="20731" spans="3:19">
      <c r="C20731" s="577"/>
      <c r="R20731" s="577"/>
      <c r="S20731" s="577"/>
    </row>
    <row r="20732" spans="3:19">
      <c r="C20732" s="577"/>
      <c r="R20732" s="577"/>
      <c r="S20732" s="577"/>
    </row>
    <row r="20733" spans="3:19">
      <c r="C20733" s="577"/>
      <c r="R20733" s="577"/>
      <c r="S20733" s="577"/>
    </row>
    <row r="20734" spans="3:19">
      <c r="C20734" s="577"/>
      <c r="R20734" s="577"/>
      <c r="S20734" s="577"/>
    </row>
    <row r="20735" spans="3:19">
      <c r="C20735" s="577"/>
      <c r="R20735" s="577"/>
      <c r="S20735" s="577"/>
    </row>
    <row r="20736" spans="3:19">
      <c r="C20736" s="577"/>
      <c r="R20736" s="577"/>
      <c r="S20736" s="577"/>
    </row>
    <row r="20737" spans="3:19">
      <c r="C20737" s="577"/>
      <c r="R20737" s="577"/>
      <c r="S20737" s="577"/>
    </row>
    <row r="20738" spans="3:19">
      <c r="C20738" s="577"/>
      <c r="R20738" s="577"/>
      <c r="S20738" s="577"/>
    </row>
    <row r="20739" spans="3:19">
      <c r="C20739" s="577"/>
      <c r="R20739" s="577"/>
      <c r="S20739" s="577"/>
    </row>
    <row r="20740" spans="3:19">
      <c r="C20740" s="577"/>
      <c r="R20740" s="577"/>
      <c r="S20740" s="577"/>
    </row>
    <row r="20741" spans="3:19">
      <c r="C20741" s="577"/>
      <c r="R20741" s="577"/>
      <c r="S20741" s="577"/>
    </row>
    <row r="20742" spans="3:19">
      <c r="C20742" s="577"/>
      <c r="R20742" s="577"/>
      <c r="S20742" s="577"/>
    </row>
    <row r="20743" spans="3:19">
      <c r="C20743" s="577"/>
      <c r="R20743" s="577"/>
      <c r="S20743" s="577"/>
    </row>
    <row r="20744" spans="3:19">
      <c r="C20744" s="577"/>
      <c r="R20744" s="577"/>
      <c r="S20744" s="577"/>
    </row>
    <row r="20745" spans="3:19">
      <c r="C20745" s="577"/>
      <c r="R20745" s="577"/>
      <c r="S20745" s="577"/>
    </row>
    <row r="20746" spans="3:19">
      <c r="C20746" s="577"/>
      <c r="R20746" s="577"/>
      <c r="S20746" s="577"/>
    </row>
    <row r="20747" spans="3:19">
      <c r="C20747" s="577"/>
      <c r="R20747" s="577"/>
      <c r="S20747" s="577"/>
    </row>
    <row r="20748" spans="3:19">
      <c r="C20748" s="577"/>
      <c r="R20748" s="577"/>
      <c r="S20748" s="577"/>
    </row>
    <row r="20749" spans="3:19">
      <c r="C20749" s="577"/>
      <c r="R20749" s="577"/>
      <c r="S20749" s="577"/>
    </row>
    <row r="20750" spans="3:19">
      <c r="C20750" s="577"/>
      <c r="R20750" s="577"/>
      <c r="S20750" s="577"/>
    </row>
    <row r="20751" spans="3:19">
      <c r="C20751" s="577"/>
      <c r="R20751" s="577"/>
      <c r="S20751" s="577"/>
    </row>
    <row r="20752" spans="3:19">
      <c r="C20752" s="577"/>
      <c r="R20752" s="577"/>
      <c r="S20752" s="577"/>
    </row>
    <row r="20753" spans="3:19">
      <c r="C20753" s="577"/>
      <c r="R20753" s="577"/>
      <c r="S20753" s="577"/>
    </row>
    <row r="20754" spans="3:19">
      <c r="C20754" s="577"/>
      <c r="R20754" s="577"/>
      <c r="S20754" s="577"/>
    </row>
    <row r="20755" spans="3:19">
      <c r="C20755" s="577"/>
      <c r="R20755" s="577"/>
      <c r="S20755" s="577"/>
    </row>
    <row r="20756" spans="3:19">
      <c r="C20756" s="577"/>
      <c r="R20756" s="577"/>
      <c r="S20756" s="577"/>
    </row>
    <row r="20757" spans="3:19">
      <c r="C20757" s="577"/>
      <c r="R20757" s="577"/>
      <c r="S20757" s="577"/>
    </row>
    <row r="20758" spans="3:19">
      <c r="C20758" s="577"/>
      <c r="R20758" s="577"/>
      <c r="S20758" s="577"/>
    </row>
    <row r="20759" spans="3:19">
      <c r="C20759" s="577"/>
      <c r="R20759" s="577"/>
      <c r="S20759" s="577"/>
    </row>
    <row r="20760" spans="3:19">
      <c r="C20760" s="577"/>
      <c r="R20760" s="577"/>
      <c r="S20760" s="577"/>
    </row>
    <row r="20761" spans="3:19">
      <c r="C20761" s="577"/>
      <c r="R20761" s="577"/>
      <c r="S20761" s="577"/>
    </row>
    <row r="20762" spans="3:19">
      <c r="C20762" s="577"/>
      <c r="R20762" s="577"/>
      <c r="S20762" s="577"/>
    </row>
    <row r="20763" spans="3:19">
      <c r="C20763" s="577"/>
      <c r="R20763" s="577"/>
      <c r="S20763" s="577"/>
    </row>
    <row r="20764" spans="3:19">
      <c r="C20764" s="577"/>
      <c r="R20764" s="577"/>
      <c r="S20764" s="577"/>
    </row>
    <row r="20765" spans="3:19">
      <c r="C20765" s="577"/>
      <c r="R20765" s="577"/>
      <c r="S20765" s="577"/>
    </row>
    <row r="20766" spans="3:19">
      <c r="C20766" s="577"/>
      <c r="R20766" s="577"/>
      <c r="S20766" s="577"/>
    </row>
    <row r="20767" spans="3:19">
      <c r="C20767" s="577"/>
      <c r="R20767" s="577"/>
      <c r="S20767" s="577"/>
    </row>
    <row r="20768" spans="3:19">
      <c r="C20768" s="577"/>
      <c r="R20768" s="577"/>
      <c r="S20768" s="577"/>
    </row>
    <row r="20769" spans="3:19">
      <c r="C20769" s="577"/>
      <c r="R20769" s="577"/>
      <c r="S20769" s="577"/>
    </row>
    <row r="20770" spans="3:19">
      <c r="C20770" s="577"/>
      <c r="R20770" s="577"/>
      <c r="S20770" s="577"/>
    </row>
    <row r="20771" spans="3:19">
      <c r="C20771" s="577"/>
      <c r="R20771" s="577"/>
      <c r="S20771" s="577"/>
    </row>
    <row r="20772" spans="3:19">
      <c r="C20772" s="577"/>
      <c r="R20772" s="577"/>
      <c r="S20772" s="577"/>
    </row>
    <row r="20773" spans="3:19">
      <c r="C20773" s="577"/>
      <c r="R20773" s="577"/>
      <c r="S20773" s="577"/>
    </row>
    <row r="20774" spans="3:19">
      <c r="C20774" s="577"/>
      <c r="R20774" s="577"/>
      <c r="S20774" s="577"/>
    </row>
    <row r="20775" spans="3:19">
      <c r="C20775" s="577"/>
      <c r="R20775" s="577"/>
      <c r="S20775" s="577"/>
    </row>
    <row r="20776" spans="3:19">
      <c r="C20776" s="577"/>
      <c r="R20776" s="577"/>
      <c r="S20776" s="577"/>
    </row>
    <row r="20777" spans="3:19">
      <c r="C20777" s="577"/>
      <c r="R20777" s="577"/>
      <c r="S20777" s="577"/>
    </row>
    <row r="20778" spans="3:19">
      <c r="C20778" s="577"/>
      <c r="R20778" s="577"/>
      <c r="S20778" s="577"/>
    </row>
    <row r="20779" spans="3:19">
      <c r="C20779" s="577"/>
      <c r="R20779" s="577"/>
      <c r="S20779" s="577"/>
    </row>
    <row r="20780" spans="3:19">
      <c r="C20780" s="577"/>
      <c r="R20780" s="577"/>
      <c r="S20780" s="577"/>
    </row>
    <row r="20781" spans="3:19">
      <c r="C20781" s="577"/>
      <c r="R20781" s="577"/>
      <c r="S20781" s="577"/>
    </row>
    <row r="20782" spans="3:19">
      <c r="C20782" s="577"/>
      <c r="R20782" s="577"/>
      <c r="S20782" s="577"/>
    </row>
    <row r="20783" spans="3:19">
      <c r="C20783" s="577"/>
      <c r="R20783" s="577"/>
      <c r="S20783" s="577"/>
    </row>
    <row r="20784" spans="3:19">
      <c r="C20784" s="577"/>
      <c r="R20784" s="577"/>
      <c r="S20784" s="577"/>
    </row>
    <row r="20785" spans="3:19">
      <c r="C20785" s="577"/>
      <c r="R20785" s="577"/>
      <c r="S20785" s="577"/>
    </row>
    <row r="20786" spans="3:19">
      <c r="C20786" s="577"/>
      <c r="R20786" s="577"/>
      <c r="S20786" s="577"/>
    </row>
    <row r="20787" spans="3:19">
      <c r="C20787" s="577"/>
      <c r="R20787" s="577"/>
      <c r="S20787" s="577"/>
    </row>
    <row r="20788" spans="3:19">
      <c r="C20788" s="577"/>
      <c r="R20788" s="577"/>
      <c r="S20788" s="577"/>
    </row>
    <row r="20789" spans="3:19">
      <c r="C20789" s="577"/>
      <c r="R20789" s="577"/>
      <c r="S20789" s="577"/>
    </row>
    <row r="20790" spans="3:19">
      <c r="C20790" s="577"/>
      <c r="R20790" s="577"/>
      <c r="S20790" s="577"/>
    </row>
    <row r="20791" spans="3:19">
      <c r="C20791" s="577"/>
      <c r="R20791" s="577"/>
      <c r="S20791" s="577"/>
    </row>
    <row r="20792" spans="3:19">
      <c r="C20792" s="577"/>
      <c r="R20792" s="577"/>
      <c r="S20792" s="577"/>
    </row>
    <row r="20793" spans="3:19">
      <c r="C20793" s="577"/>
      <c r="R20793" s="577"/>
      <c r="S20793" s="577"/>
    </row>
    <row r="20794" spans="3:19">
      <c r="C20794" s="577"/>
      <c r="R20794" s="577"/>
      <c r="S20794" s="577"/>
    </row>
    <row r="20795" spans="3:19">
      <c r="C20795" s="577"/>
      <c r="R20795" s="577"/>
      <c r="S20795" s="577"/>
    </row>
    <row r="20796" spans="3:19">
      <c r="C20796" s="577"/>
      <c r="R20796" s="577"/>
      <c r="S20796" s="577"/>
    </row>
    <row r="20797" spans="3:19">
      <c r="C20797" s="577"/>
      <c r="R20797" s="577"/>
      <c r="S20797" s="577"/>
    </row>
    <row r="20798" spans="3:19">
      <c r="C20798" s="577"/>
      <c r="R20798" s="577"/>
      <c r="S20798" s="577"/>
    </row>
    <row r="20799" spans="3:19">
      <c r="C20799" s="577"/>
      <c r="R20799" s="577"/>
      <c r="S20799" s="577"/>
    </row>
    <row r="20800" spans="3:19">
      <c r="C20800" s="577"/>
      <c r="R20800" s="577"/>
      <c r="S20800" s="577"/>
    </row>
    <row r="20801" spans="3:19">
      <c r="C20801" s="577"/>
      <c r="R20801" s="577"/>
      <c r="S20801" s="577"/>
    </row>
    <row r="20802" spans="3:19">
      <c r="C20802" s="577"/>
      <c r="R20802" s="577"/>
      <c r="S20802" s="577"/>
    </row>
    <row r="20803" spans="3:19">
      <c r="C20803" s="577"/>
      <c r="R20803" s="577"/>
      <c r="S20803" s="577"/>
    </row>
    <row r="20804" spans="3:19">
      <c r="C20804" s="577"/>
      <c r="R20804" s="577"/>
      <c r="S20804" s="577"/>
    </row>
    <row r="20805" spans="3:19">
      <c r="C20805" s="577"/>
      <c r="R20805" s="577"/>
      <c r="S20805" s="577"/>
    </row>
    <row r="20806" spans="3:19">
      <c r="C20806" s="577"/>
      <c r="R20806" s="577"/>
      <c r="S20806" s="577"/>
    </row>
    <row r="20807" spans="3:19">
      <c r="C20807" s="577"/>
      <c r="R20807" s="577"/>
      <c r="S20807" s="577"/>
    </row>
    <row r="20808" spans="3:19">
      <c r="C20808" s="577"/>
      <c r="R20808" s="577"/>
      <c r="S20808" s="577"/>
    </row>
    <row r="20809" spans="3:19">
      <c r="C20809" s="577"/>
      <c r="R20809" s="577"/>
      <c r="S20809" s="577"/>
    </row>
    <row r="20810" spans="3:19">
      <c r="C20810" s="577"/>
      <c r="R20810" s="577"/>
      <c r="S20810" s="577"/>
    </row>
    <row r="20811" spans="3:19">
      <c r="C20811" s="577"/>
      <c r="R20811" s="577"/>
      <c r="S20811" s="577"/>
    </row>
    <row r="20812" spans="3:19">
      <c r="C20812" s="577"/>
      <c r="R20812" s="577"/>
      <c r="S20812" s="577"/>
    </row>
    <row r="20813" spans="3:19">
      <c r="C20813" s="577"/>
      <c r="R20813" s="577"/>
      <c r="S20813" s="577"/>
    </row>
    <row r="20814" spans="3:19">
      <c r="C20814" s="577"/>
      <c r="R20814" s="577"/>
      <c r="S20814" s="577"/>
    </row>
    <row r="20815" spans="3:19">
      <c r="C20815" s="577"/>
      <c r="R20815" s="577"/>
      <c r="S20815" s="577"/>
    </row>
    <row r="20816" spans="3:19">
      <c r="C20816" s="577"/>
      <c r="R20816" s="577"/>
      <c r="S20816" s="577"/>
    </row>
    <row r="20817" spans="3:19">
      <c r="C20817" s="577"/>
      <c r="R20817" s="577"/>
      <c r="S20817" s="577"/>
    </row>
    <row r="20818" spans="3:19">
      <c r="C20818" s="577"/>
      <c r="R20818" s="577"/>
      <c r="S20818" s="577"/>
    </row>
    <row r="20819" spans="3:19">
      <c r="C20819" s="577"/>
      <c r="R20819" s="577"/>
      <c r="S20819" s="577"/>
    </row>
    <row r="20820" spans="3:19">
      <c r="C20820" s="577"/>
      <c r="R20820" s="577"/>
      <c r="S20820" s="577"/>
    </row>
    <row r="20821" spans="3:19">
      <c r="C20821" s="577"/>
      <c r="R20821" s="577"/>
      <c r="S20821" s="577"/>
    </row>
    <row r="20822" spans="3:19">
      <c r="C20822" s="577"/>
      <c r="R20822" s="577"/>
      <c r="S20822" s="577"/>
    </row>
    <row r="20823" spans="3:19">
      <c r="C20823" s="577"/>
      <c r="R20823" s="577"/>
      <c r="S20823" s="577"/>
    </row>
    <row r="20824" spans="3:19">
      <c r="C20824" s="577"/>
      <c r="R20824" s="577"/>
      <c r="S20824" s="577"/>
    </row>
    <row r="20825" spans="3:19">
      <c r="C20825" s="577"/>
      <c r="R20825" s="577"/>
      <c r="S20825" s="577"/>
    </row>
    <row r="20826" spans="3:19">
      <c r="C20826" s="577"/>
      <c r="R20826" s="577"/>
      <c r="S20826" s="577"/>
    </row>
    <row r="20827" spans="3:19">
      <c r="C20827" s="577"/>
      <c r="R20827" s="577"/>
      <c r="S20827" s="577"/>
    </row>
    <row r="20828" spans="3:19">
      <c r="C20828" s="577"/>
      <c r="R20828" s="577"/>
      <c r="S20828" s="577"/>
    </row>
    <row r="20829" spans="3:19">
      <c r="C20829" s="577"/>
      <c r="R20829" s="577"/>
      <c r="S20829" s="577"/>
    </row>
    <row r="20830" spans="3:19">
      <c r="C20830" s="577"/>
      <c r="R20830" s="577"/>
      <c r="S20830" s="577"/>
    </row>
    <row r="20831" spans="3:19">
      <c r="C20831" s="577"/>
      <c r="R20831" s="577"/>
      <c r="S20831" s="577"/>
    </row>
    <row r="20832" spans="3:19">
      <c r="C20832" s="577"/>
      <c r="R20832" s="577"/>
      <c r="S20832" s="577"/>
    </row>
    <row r="20833" spans="3:19">
      <c r="C20833" s="577"/>
      <c r="R20833" s="577"/>
      <c r="S20833" s="577"/>
    </row>
    <row r="20834" spans="3:19">
      <c r="C20834" s="577"/>
      <c r="R20834" s="577"/>
      <c r="S20834" s="577"/>
    </row>
    <row r="20835" spans="3:19">
      <c r="C20835" s="577"/>
      <c r="R20835" s="577"/>
      <c r="S20835" s="577"/>
    </row>
    <row r="20836" spans="3:19">
      <c r="C20836" s="577"/>
      <c r="R20836" s="577"/>
      <c r="S20836" s="577"/>
    </row>
    <row r="20837" spans="3:19">
      <c r="C20837" s="577"/>
      <c r="R20837" s="577"/>
      <c r="S20837" s="577"/>
    </row>
    <row r="20838" spans="3:19">
      <c r="C20838" s="577"/>
      <c r="R20838" s="577"/>
      <c r="S20838" s="577"/>
    </row>
    <row r="20839" spans="3:19">
      <c r="C20839" s="577"/>
      <c r="R20839" s="577"/>
      <c r="S20839" s="577"/>
    </row>
    <row r="20840" spans="3:19">
      <c r="C20840" s="577"/>
      <c r="R20840" s="577"/>
      <c r="S20840" s="577"/>
    </row>
    <row r="20841" spans="3:19">
      <c r="C20841" s="577"/>
      <c r="R20841" s="577"/>
      <c r="S20841" s="577"/>
    </row>
    <row r="20842" spans="3:19">
      <c r="C20842" s="577"/>
      <c r="R20842" s="577"/>
      <c r="S20842" s="577"/>
    </row>
    <row r="20843" spans="3:19">
      <c r="C20843" s="577"/>
      <c r="R20843" s="577"/>
      <c r="S20843" s="577"/>
    </row>
    <row r="20844" spans="3:19">
      <c r="C20844" s="577"/>
      <c r="R20844" s="577"/>
      <c r="S20844" s="577"/>
    </row>
    <row r="20845" spans="3:19">
      <c r="C20845" s="577"/>
      <c r="R20845" s="577"/>
      <c r="S20845" s="577"/>
    </row>
    <row r="20846" spans="3:19">
      <c r="C20846" s="577"/>
      <c r="R20846" s="577"/>
      <c r="S20846" s="577"/>
    </row>
    <row r="20847" spans="3:19">
      <c r="C20847" s="577"/>
      <c r="R20847" s="577"/>
      <c r="S20847" s="577"/>
    </row>
    <row r="20848" spans="3:19">
      <c r="C20848" s="577"/>
      <c r="R20848" s="577"/>
      <c r="S20848" s="577"/>
    </row>
    <row r="20849" spans="3:19">
      <c r="C20849" s="577"/>
      <c r="R20849" s="577"/>
      <c r="S20849" s="577"/>
    </row>
    <row r="20850" spans="3:19">
      <c r="C20850" s="577"/>
      <c r="R20850" s="577"/>
      <c r="S20850" s="577"/>
    </row>
    <row r="20851" spans="3:19">
      <c r="C20851" s="577"/>
      <c r="R20851" s="577"/>
      <c r="S20851" s="577"/>
    </row>
    <row r="20852" spans="3:19">
      <c r="C20852" s="577"/>
      <c r="R20852" s="577"/>
      <c r="S20852" s="577"/>
    </row>
    <row r="20853" spans="3:19">
      <c r="C20853" s="577"/>
      <c r="R20853" s="577"/>
      <c r="S20853" s="577"/>
    </row>
    <row r="20854" spans="3:19">
      <c r="C20854" s="577"/>
      <c r="R20854" s="577"/>
      <c r="S20854" s="577"/>
    </row>
    <row r="20855" spans="3:19">
      <c r="C20855" s="577"/>
      <c r="R20855" s="577"/>
      <c r="S20855" s="577"/>
    </row>
    <row r="20856" spans="3:19">
      <c r="C20856" s="577"/>
      <c r="R20856" s="577"/>
      <c r="S20856" s="577"/>
    </row>
    <row r="20857" spans="3:19">
      <c r="C20857" s="577"/>
      <c r="R20857" s="577"/>
      <c r="S20857" s="577"/>
    </row>
    <row r="20858" spans="3:19">
      <c r="C20858" s="577"/>
      <c r="R20858" s="577"/>
      <c r="S20858" s="577"/>
    </row>
    <row r="20859" spans="3:19">
      <c r="C20859" s="577"/>
      <c r="R20859" s="577"/>
      <c r="S20859" s="577"/>
    </row>
    <row r="20860" spans="3:19">
      <c r="C20860" s="577"/>
      <c r="R20860" s="577"/>
      <c r="S20860" s="577"/>
    </row>
    <row r="20861" spans="3:19">
      <c r="C20861" s="577"/>
      <c r="R20861" s="577"/>
      <c r="S20861" s="577"/>
    </row>
    <row r="20862" spans="3:19">
      <c r="C20862" s="577"/>
      <c r="R20862" s="577"/>
      <c r="S20862" s="577"/>
    </row>
    <row r="20863" spans="3:19">
      <c r="C20863" s="577"/>
      <c r="R20863" s="577"/>
      <c r="S20863" s="577"/>
    </row>
    <row r="20864" spans="3:19">
      <c r="C20864" s="577"/>
      <c r="R20864" s="577"/>
      <c r="S20864" s="577"/>
    </row>
    <row r="20865" spans="3:19">
      <c r="C20865" s="577"/>
      <c r="R20865" s="577"/>
      <c r="S20865" s="577"/>
    </row>
    <row r="20866" spans="3:19">
      <c r="C20866" s="577"/>
      <c r="R20866" s="577"/>
      <c r="S20866" s="577"/>
    </row>
    <row r="20867" spans="3:19">
      <c r="C20867" s="577"/>
      <c r="R20867" s="577"/>
      <c r="S20867" s="577"/>
    </row>
    <row r="20868" spans="3:19">
      <c r="C20868" s="577"/>
      <c r="R20868" s="577"/>
      <c r="S20868" s="577"/>
    </row>
    <row r="20869" spans="3:19">
      <c r="C20869" s="577"/>
      <c r="R20869" s="577"/>
      <c r="S20869" s="577"/>
    </row>
    <row r="20870" spans="3:19">
      <c r="C20870" s="577"/>
      <c r="R20870" s="577"/>
      <c r="S20870" s="577"/>
    </row>
    <row r="20871" spans="3:19">
      <c r="C20871" s="577"/>
      <c r="R20871" s="577"/>
      <c r="S20871" s="577"/>
    </row>
    <row r="20872" spans="3:19">
      <c r="C20872" s="577"/>
      <c r="R20872" s="577"/>
      <c r="S20872" s="577"/>
    </row>
    <row r="20873" spans="3:19">
      <c r="C20873" s="577"/>
      <c r="R20873" s="577"/>
      <c r="S20873" s="577"/>
    </row>
    <row r="20874" spans="3:19">
      <c r="C20874" s="577"/>
      <c r="R20874" s="577"/>
      <c r="S20874" s="577"/>
    </row>
    <row r="20875" spans="3:19">
      <c r="C20875" s="577"/>
      <c r="R20875" s="577"/>
      <c r="S20875" s="577"/>
    </row>
    <row r="20876" spans="3:19">
      <c r="C20876" s="577"/>
      <c r="R20876" s="577"/>
      <c r="S20876" s="577"/>
    </row>
    <row r="20877" spans="3:19">
      <c r="C20877" s="577"/>
      <c r="R20877" s="577"/>
      <c r="S20877" s="577"/>
    </row>
    <row r="20878" spans="3:19">
      <c r="C20878" s="577"/>
      <c r="R20878" s="577"/>
      <c r="S20878" s="577"/>
    </row>
    <row r="20879" spans="3:19">
      <c r="C20879" s="577"/>
      <c r="R20879" s="577"/>
      <c r="S20879" s="577"/>
    </row>
    <row r="20880" spans="3:19">
      <c r="C20880" s="577"/>
      <c r="R20880" s="577"/>
      <c r="S20880" s="577"/>
    </row>
    <row r="20881" spans="3:19">
      <c r="C20881" s="577"/>
      <c r="R20881" s="577"/>
      <c r="S20881" s="577"/>
    </row>
    <row r="20882" spans="3:19">
      <c r="C20882" s="577"/>
      <c r="R20882" s="577"/>
      <c r="S20882" s="577"/>
    </row>
    <row r="20883" spans="3:19">
      <c r="C20883" s="577"/>
      <c r="R20883" s="577"/>
      <c r="S20883" s="577"/>
    </row>
    <row r="20884" spans="3:19">
      <c r="C20884" s="577"/>
      <c r="R20884" s="577"/>
      <c r="S20884" s="577"/>
    </row>
    <row r="20885" spans="3:19">
      <c r="C20885" s="577"/>
      <c r="R20885" s="577"/>
      <c r="S20885" s="577"/>
    </row>
    <row r="20886" spans="3:19">
      <c r="C20886" s="577"/>
      <c r="R20886" s="577"/>
      <c r="S20886" s="577"/>
    </row>
    <row r="20887" spans="3:19">
      <c r="C20887" s="577"/>
      <c r="R20887" s="577"/>
      <c r="S20887" s="577"/>
    </row>
    <row r="20888" spans="3:19">
      <c r="C20888" s="577"/>
      <c r="R20888" s="577"/>
      <c r="S20888" s="577"/>
    </row>
    <row r="20889" spans="3:19">
      <c r="C20889" s="577"/>
      <c r="R20889" s="577"/>
      <c r="S20889" s="577"/>
    </row>
    <row r="20890" spans="3:19">
      <c r="C20890" s="577"/>
      <c r="R20890" s="577"/>
      <c r="S20890" s="577"/>
    </row>
    <row r="20891" spans="3:19">
      <c r="C20891" s="577"/>
      <c r="R20891" s="577"/>
      <c r="S20891" s="577"/>
    </row>
    <row r="20892" spans="3:19">
      <c r="C20892" s="577"/>
      <c r="R20892" s="577"/>
      <c r="S20892" s="577"/>
    </row>
    <row r="20893" spans="3:19">
      <c r="C20893" s="577"/>
      <c r="R20893" s="577"/>
      <c r="S20893" s="577"/>
    </row>
    <row r="20894" spans="3:19">
      <c r="C20894" s="577"/>
      <c r="R20894" s="577"/>
      <c r="S20894" s="577"/>
    </row>
    <row r="20895" spans="3:19">
      <c r="C20895" s="577"/>
      <c r="R20895" s="577"/>
      <c r="S20895" s="577"/>
    </row>
    <row r="20896" spans="3:19">
      <c r="C20896" s="577"/>
      <c r="R20896" s="577"/>
      <c r="S20896" s="577"/>
    </row>
    <row r="20897" spans="3:19">
      <c r="C20897" s="577"/>
      <c r="R20897" s="577"/>
      <c r="S20897" s="577"/>
    </row>
    <row r="20898" spans="3:19">
      <c r="C20898" s="577"/>
      <c r="R20898" s="577"/>
      <c r="S20898" s="577"/>
    </row>
    <row r="20899" spans="3:19">
      <c r="C20899" s="577"/>
      <c r="R20899" s="577"/>
      <c r="S20899" s="577"/>
    </row>
    <row r="20900" spans="3:19">
      <c r="C20900" s="577"/>
      <c r="R20900" s="577"/>
      <c r="S20900" s="577"/>
    </row>
    <row r="20901" spans="3:19">
      <c r="C20901" s="577"/>
      <c r="R20901" s="577"/>
      <c r="S20901" s="577"/>
    </row>
    <row r="20902" spans="3:19">
      <c r="C20902" s="577"/>
      <c r="R20902" s="577"/>
      <c r="S20902" s="577"/>
    </row>
    <row r="20903" spans="3:19">
      <c r="C20903" s="577"/>
      <c r="R20903" s="577"/>
      <c r="S20903" s="577"/>
    </row>
    <row r="20904" spans="3:19">
      <c r="C20904" s="577"/>
      <c r="R20904" s="577"/>
      <c r="S20904" s="577"/>
    </row>
    <row r="20905" spans="3:19">
      <c r="C20905" s="577"/>
      <c r="R20905" s="577"/>
      <c r="S20905" s="577"/>
    </row>
    <row r="20906" spans="3:19">
      <c r="C20906" s="577"/>
      <c r="R20906" s="577"/>
      <c r="S20906" s="577"/>
    </row>
    <row r="20907" spans="3:19">
      <c r="C20907" s="577"/>
      <c r="R20907" s="577"/>
      <c r="S20907" s="577"/>
    </row>
    <row r="20908" spans="3:19">
      <c r="C20908" s="577"/>
      <c r="R20908" s="577"/>
      <c r="S20908" s="577"/>
    </row>
    <row r="20909" spans="3:19">
      <c r="C20909" s="577"/>
      <c r="R20909" s="577"/>
      <c r="S20909" s="577"/>
    </row>
    <row r="20910" spans="3:19">
      <c r="C20910" s="577"/>
      <c r="R20910" s="577"/>
      <c r="S20910" s="577"/>
    </row>
    <row r="20911" spans="3:19">
      <c r="C20911" s="577"/>
      <c r="R20911" s="577"/>
      <c r="S20911" s="577"/>
    </row>
    <row r="20912" spans="3:19">
      <c r="C20912" s="577"/>
      <c r="R20912" s="577"/>
      <c r="S20912" s="577"/>
    </row>
    <row r="20913" spans="3:19">
      <c r="C20913" s="577"/>
      <c r="R20913" s="577"/>
      <c r="S20913" s="577"/>
    </row>
    <row r="20914" spans="3:19">
      <c r="C20914" s="577"/>
      <c r="R20914" s="577"/>
      <c r="S20914" s="577"/>
    </row>
    <row r="20915" spans="3:19">
      <c r="C20915" s="577"/>
      <c r="R20915" s="577"/>
      <c r="S20915" s="577"/>
    </row>
    <row r="20916" spans="3:19">
      <c r="C20916" s="577"/>
      <c r="R20916" s="577"/>
      <c r="S20916" s="577"/>
    </row>
    <row r="20917" spans="3:19">
      <c r="C20917" s="577"/>
      <c r="R20917" s="577"/>
      <c r="S20917" s="577"/>
    </row>
    <row r="20918" spans="3:19">
      <c r="C20918" s="577"/>
      <c r="R20918" s="577"/>
      <c r="S20918" s="577"/>
    </row>
    <row r="20919" spans="3:19">
      <c r="C20919" s="577"/>
      <c r="R20919" s="577"/>
      <c r="S20919" s="577"/>
    </row>
    <row r="20920" spans="3:19">
      <c r="C20920" s="577"/>
      <c r="R20920" s="577"/>
      <c r="S20920" s="577"/>
    </row>
    <row r="20921" spans="3:19">
      <c r="C20921" s="577"/>
      <c r="R20921" s="577"/>
      <c r="S20921" s="577"/>
    </row>
    <row r="20922" spans="3:19">
      <c r="C20922" s="577"/>
      <c r="R20922" s="577"/>
      <c r="S20922" s="577"/>
    </row>
    <row r="20923" spans="3:19">
      <c r="C20923" s="577"/>
      <c r="R20923" s="577"/>
      <c r="S20923" s="577"/>
    </row>
    <row r="20924" spans="3:19">
      <c r="C20924" s="577"/>
      <c r="R20924" s="577"/>
      <c r="S20924" s="577"/>
    </row>
    <row r="20925" spans="3:19">
      <c r="C20925" s="577"/>
      <c r="R20925" s="577"/>
      <c r="S20925" s="577"/>
    </row>
    <row r="20926" spans="3:19">
      <c r="C20926" s="577"/>
      <c r="R20926" s="577"/>
      <c r="S20926" s="577"/>
    </row>
    <row r="20927" spans="3:19">
      <c r="C20927" s="577"/>
      <c r="R20927" s="577"/>
      <c r="S20927" s="577"/>
    </row>
    <row r="20928" spans="3:19">
      <c r="C20928" s="577"/>
      <c r="R20928" s="577"/>
      <c r="S20928" s="577"/>
    </row>
    <row r="20929" spans="3:19">
      <c r="C20929" s="577"/>
      <c r="R20929" s="577"/>
      <c r="S20929" s="577"/>
    </row>
    <row r="20930" spans="3:19">
      <c r="C20930" s="577"/>
      <c r="R20930" s="577"/>
      <c r="S20930" s="577"/>
    </row>
    <row r="20931" spans="3:19">
      <c r="C20931" s="577"/>
      <c r="R20931" s="577"/>
      <c r="S20931" s="577"/>
    </row>
    <row r="20932" spans="3:19">
      <c r="C20932" s="577"/>
      <c r="R20932" s="577"/>
      <c r="S20932" s="577"/>
    </row>
    <row r="20933" spans="3:19">
      <c r="C20933" s="577"/>
      <c r="R20933" s="577"/>
      <c r="S20933" s="577"/>
    </row>
    <row r="20934" spans="3:19">
      <c r="C20934" s="577"/>
      <c r="R20934" s="577"/>
      <c r="S20934" s="577"/>
    </row>
    <row r="20935" spans="3:19">
      <c r="C20935" s="577"/>
      <c r="R20935" s="577"/>
      <c r="S20935" s="577"/>
    </row>
    <row r="20936" spans="3:19">
      <c r="C20936" s="577"/>
      <c r="R20936" s="577"/>
      <c r="S20936" s="577"/>
    </row>
    <row r="20937" spans="3:19">
      <c r="C20937" s="577"/>
      <c r="R20937" s="577"/>
      <c r="S20937" s="577"/>
    </row>
    <row r="20938" spans="3:19">
      <c r="C20938" s="577"/>
      <c r="R20938" s="577"/>
      <c r="S20938" s="577"/>
    </row>
    <row r="20939" spans="3:19">
      <c r="C20939" s="577"/>
      <c r="R20939" s="577"/>
      <c r="S20939" s="577"/>
    </row>
    <row r="20940" spans="3:19">
      <c r="C20940" s="577"/>
      <c r="R20940" s="577"/>
      <c r="S20940" s="577"/>
    </row>
    <row r="20941" spans="3:19">
      <c r="C20941" s="577"/>
      <c r="R20941" s="577"/>
      <c r="S20941" s="577"/>
    </row>
    <row r="20942" spans="3:19">
      <c r="C20942" s="577"/>
      <c r="R20942" s="577"/>
      <c r="S20942" s="577"/>
    </row>
    <row r="20943" spans="3:19">
      <c r="C20943" s="577"/>
      <c r="R20943" s="577"/>
      <c r="S20943" s="577"/>
    </row>
    <row r="20944" spans="3:19">
      <c r="C20944" s="577"/>
      <c r="R20944" s="577"/>
      <c r="S20944" s="577"/>
    </row>
    <row r="20945" spans="3:19">
      <c r="C20945" s="577"/>
      <c r="R20945" s="577"/>
      <c r="S20945" s="577"/>
    </row>
    <row r="20946" spans="3:19">
      <c r="C20946" s="577"/>
      <c r="R20946" s="577"/>
      <c r="S20946" s="577"/>
    </row>
    <row r="20947" spans="3:19">
      <c r="C20947" s="577"/>
      <c r="R20947" s="577"/>
      <c r="S20947" s="577"/>
    </row>
    <row r="20948" spans="3:19">
      <c r="C20948" s="577"/>
      <c r="R20948" s="577"/>
      <c r="S20948" s="577"/>
    </row>
    <row r="20949" spans="3:19">
      <c r="C20949" s="577"/>
      <c r="R20949" s="577"/>
      <c r="S20949" s="577"/>
    </row>
    <row r="20950" spans="3:19">
      <c r="C20950" s="577"/>
      <c r="R20950" s="577"/>
      <c r="S20950" s="577"/>
    </row>
    <row r="20951" spans="3:19">
      <c r="C20951" s="577"/>
      <c r="R20951" s="577"/>
      <c r="S20951" s="577"/>
    </row>
    <row r="20952" spans="3:19">
      <c r="C20952" s="577"/>
      <c r="R20952" s="577"/>
      <c r="S20952" s="577"/>
    </row>
    <row r="20953" spans="3:19">
      <c r="C20953" s="577"/>
      <c r="R20953" s="577"/>
      <c r="S20953" s="577"/>
    </row>
    <row r="20954" spans="3:19">
      <c r="C20954" s="577"/>
      <c r="R20954" s="577"/>
      <c r="S20954" s="577"/>
    </row>
    <row r="20955" spans="3:19">
      <c r="C20955" s="577"/>
      <c r="R20955" s="577"/>
      <c r="S20955" s="577"/>
    </row>
    <row r="20956" spans="3:19">
      <c r="C20956" s="577"/>
      <c r="R20956" s="577"/>
      <c r="S20956" s="577"/>
    </row>
    <row r="20957" spans="3:19">
      <c r="C20957" s="577"/>
      <c r="R20957" s="577"/>
      <c r="S20957" s="577"/>
    </row>
    <row r="20958" spans="3:19">
      <c r="C20958" s="577"/>
      <c r="R20958" s="577"/>
      <c r="S20958" s="577"/>
    </row>
    <row r="20959" spans="3:19">
      <c r="C20959" s="577"/>
      <c r="R20959" s="577"/>
      <c r="S20959" s="577"/>
    </row>
    <row r="20960" spans="3:19">
      <c r="C20960" s="577"/>
      <c r="R20960" s="577"/>
      <c r="S20960" s="577"/>
    </row>
    <row r="20961" spans="3:19">
      <c r="C20961" s="577"/>
      <c r="R20961" s="577"/>
      <c r="S20961" s="577"/>
    </row>
    <row r="20962" spans="3:19">
      <c r="C20962" s="577"/>
      <c r="R20962" s="577"/>
      <c r="S20962" s="577"/>
    </row>
    <row r="20963" spans="3:19">
      <c r="C20963" s="577"/>
      <c r="R20963" s="577"/>
      <c r="S20963" s="577"/>
    </row>
    <row r="20964" spans="3:19">
      <c r="C20964" s="577"/>
      <c r="R20964" s="577"/>
      <c r="S20964" s="577"/>
    </row>
    <row r="20965" spans="3:19">
      <c r="C20965" s="577"/>
      <c r="R20965" s="577"/>
      <c r="S20965" s="577"/>
    </row>
    <row r="20966" spans="3:19">
      <c r="C20966" s="577"/>
      <c r="R20966" s="577"/>
      <c r="S20966" s="577"/>
    </row>
    <row r="20967" spans="3:19">
      <c r="C20967" s="577"/>
      <c r="R20967" s="577"/>
      <c r="S20967" s="577"/>
    </row>
    <row r="20968" spans="3:19">
      <c r="C20968" s="577"/>
      <c r="R20968" s="577"/>
      <c r="S20968" s="577"/>
    </row>
    <row r="20969" spans="3:19">
      <c r="C20969" s="577"/>
      <c r="R20969" s="577"/>
      <c r="S20969" s="577"/>
    </row>
    <row r="20970" spans="3:19">
      <c r="C20970" s="577"/>
      <c r="R20970" s="577"/>
      <c r="S20970" s="577"/>
    </row>
    <row r="20971" spans="3:19">
      <c r="C20971" s="577"/>
      <c r="R20971" s="577"/>
      <c r="S20971" s="577"/>
    </row>
    <row r="20972" spans="3:19">
      <c r="C20972" s="577"/>
      <c r="R20972" s="577"/>
      <c r="S20972" s="577"/>
    </row>
    <row r="20973" spans="3:19">
      <c r="C20973" s="577"/>
      <c r="R20973" s="577"/>
      <c r="S20973" s="577"/>
    </row>
    <row r="20974" spans="3:19">
      <c r="C20974" s="577"/>
      <c r="R20974" s="577"/>
      <c r="S20974" s="577"/>
    </row>
    <row r="20975" spans="3:19">
      <c r="C20975" s="577"/>
      <c r="R20975" s="577"/>
      <c r="S20975" s="577"/>
    </row>
    <row r="20976" spans="3:19">
      <c r="C20976" s="577"/>
      <c r="R20976" s="577"/>
      <c r="S20976" s="577"/>
    </row>
    <row r="20977" spans="3:19">
      <c r="C20977" s="577"/>
      <c r="R20977" s="577"/>
      <c r="S20977" s="577"/>
    </row>
    <row r="20978" spans="3:19">
      <c r="C20978" s="577"/>
      <c r="R20978" s="577"/>
      <c r="S20978" s="577"/>
    </row>
    <row r="20979" spans="3:19">
      <c r="C20979" s="577"/>
      <c r="R20979" s="577"/>
      <c r="S20979" s="577"/>
    </row>
    <row r="20980" spans="3:19">
      <c r="C20980" s="577"/>
      <c r="R20980" s="577"/>
      <c r="S20980" s="577"/>
    </row>
    <row r="20981" spans="3:19">
      <c r="C20981" s="577"/>
      <c r="R20981" s="577"/>
      <c r="S20981" s="577"/>
    </row>
    <row r="20982" spans="3:19">
      <c r="C20982" s="577"/>
      <c r="R20982" s="577"/>
      <c r="S20982" s="577"/>
    </row>
    <row r="20983" spans="3:19">
      <c r="C20983" s="577"/>
      <c r="R20983" s="577"/>
      <c r="S20983" s="577"/>
    </row>
    <row r="20984" spans="3:19">
      <c r="C20984" s="577"/>
      <c r="R20984" s="577"/>
      <c r="S20984" s="577"/>
    </row>
    <row r="20985" spans="3:19">
      <c r="C20985" s="577"/>
      <c r="R20985" s="577"/>
      <c r="S20985" s="577"/>
    </row>
    <row r="20986" spans="3:19">
      <c r="C20986" s="577"/>
      <c r="R20986" s="577"/>
      <c r="S20986" s="577"/>
    </row>
    <row r="20987" spans="3:19">
      <c r="C20987" s="577"/>
      <c r="R20987" s="577"/>
      <c r="S20987" s="577"/>
    </row>
    <row r="20988" spans="3:19">
      <c r="C20988" s="577"/>
      <c r="R20988" s="577"/>
      <c r="S20988" s="577"/>
    </row>
    <row r="20989" spans="3:19">
      <c r="C20989" s="577"/>
      <c r="R20989" s="577"/>
      <c r="S20989" s="577"/>
    </row>
    <row r="20990" spans="3:19">
      <c r="C20990" s="577"/>
      <c r="R20990" s="577"/>
      <c r="S20990" s="577"/>
    </row>
    <row r="20991" spans="3:19">
      <c r="C20991" s="577"/>
      <c r="R20991" s="577"/>
      <c r="S20991" s="577"/>
    </row>
    <row r="20992" spans="3:19">
      <c r="C20992" s="577"/>
      <c r="R20992" s="577"/>
      <c r="S20992" s="577"/>
    </row>
    <row r="20993" spans="3:19">
      <c r="C20993" s="577"/>
      <c r="R20993" s="577"/>
      <c r="S20993" s="577"/>
    </row>
    <row r="20994" spans="3:19">
      <c r="C20994" s="577"/>
      <c r="R20994" s="577"/>
      <c r="S20994" s="577"/>
    </row>
    <row r="20995" spans="3:19">
      <c r="C20995" s="577"/>
      <c r="R20995" s="577"/>
      <c r="S20995" s="577"/>
    </row>
    <row r="20996" spans="3:19">
      <c r="C20996" s="577"/>
      <c r="R20996" s="577"/>
      <c r="S20996" s="577"/>
    </row>
    <row r="20997" spans="3:19">
      <c r="C20997" s="577"/>
      <c r="R20997" s="577"/>
      <c r="S20997" s="577"/>
    </row>
    <row r="20998" spans="3:19">
      <c r="C20998" s="577"/>
      <c r="R20998" s="577"/>
      <c r="S20998" s="577"/>
    </row>
    <row r="20999" spans="3:19">
      <c r="C20999" s="577"/>
      <c r="R20999" s="577"/>
      <c r="S20999" s="577"/>
    </row>
    <row r="21000" spans="3:19">
      <c r="C21000" s="577"/>
      <c r="R21000" s="577"/>
      <c r="S21000" s="577"/>
    </row>
    <row r="21001" spans="3:19">
      <c r="C21001" s="577"/>
      <c r="R21001" s="577"/>
      <c r="S21001" s="577"/>
    </row>
    <row r="21002" spans="3:19">
      <c r="C21002" s="577"/>
      <c r="R21002" s="577"/>
      <c r="S21002" s="577"/>
    </row>
    <row r="21003" spans="3:19">
      <c r="C21003" s="577"/>
      <c r="R21003" s="577"/>
      <c r="S21003" s="577"/>
    </row>
    <row r="21004" spans="3:19">
      <c r="C21004" s="577"/>
      <c r="R21004" s="577"/>
      <c r="S21004" s="577"/>
    </row>
    <row r="21005" spans="3:19">
      <c r="C21005" s="577"/>
      <c r="R21005" s="577"/>
      <c r="S21005" s="577"/>
    </row>
    <row r="21006" spans="3:19">
      <c r="C21006" s="577"/>
      <c r="R21006" s="577"/>
      <c r="S21006" s="577"/>
    </row>
    <row r="21007" spans="3:19">
      <c r="C21007" s="577"/>
      <c r="R21007" s="577"/>
      <c r="S21007" s="577"/>
    </row>
    <row r="21008" spans="3:19">
      <c r="C21008" s="577"/>
      <c r="R21008" s="577"/>
      <c r="S21008" s="577"/>
    </row>
    <row r="21009" spans="3:19">
      <c r="C21009" s="577"/>
      <c r="R21009" s="577"/>
      <c r="S21009" s="577"/>
    </row>
    <row r="21010" spans="3:19">
      <c r="C21010" s="577"/>
      <c r="R21010" s="577"/>
      <c r="S21010" s="577"/>
    </row>
    <row r="21011" spans="3:19">
      <c r="C21011" s="577"/>
      <c r="R21011" s="577"/>
      <c r="S21011" s="577"/>
    </row>
    <row r="21012" spans="3:19">
      <c r="C21012" s="577"/>
      <c r="R21012" s="577"/>
      <c r="S21012" s="577"/>
    </row>
    <row r="21013" spans="3:19">
      <c r="C21013" s="577"/>
      <c r="R21013" s="577"/>
      <c r="S21013" s="577"/>
    </row>
    <row r="21014" spans="3:19">
      <c r="C21014" s="577"/>
      <c r="R21014" s="577"/>
      <c r="S21014" s="577"/>
    </row>
    <row r="21015" spans="3:19">
      <c r="C21015" s="577"/>
      <c r="R21015" s="577"/>
      <c r="S21015" s="577"/>
    </row>
    <row r="21016" spans="3:19">
      <c r="C21016" s="577"/>
      <c r="R21016" s="577"/>
      <c r="S21016" s="577"/>
    </row>
    <row r="21017" spans="3:19">
      <c r="C21017" s="577"/>
      <c r="R21017" s="577"/>
      <c r="S21017" s="577"/>
    </row>
    <row r="21018" spans="3:19">
      <c r="C21018" s="577"/>
      <c r="R21018" s="577"/>
      <c r="S21018" s="577"/>
    </row>
    <row r="21019" spans="3:19">
      <c r="C21019" s="577"/>
      <c r="R21019" s="577"/>
      <c r="S21019" s="577"/>
    </row>
    <row r="21020" spans="3:19">
      <c r="C21020" s="577"/>
      <c r="R21020" s="577"/>
      <c r="S21020" s="577"/>
    </row>
    <row r="21021" spans="3:19">
      <c r="C21021" s="577"/>
      <c r="R21021" s="577"/>
      <c r="S21021" s="577"/>
    </row>
    <row r="21022" spans="3:19">
      <c r="C21022" s="577"/>
      <c r="R21022" s="577"/>
      <c r="S21022" s="577"/>
    </row>
    <row r="21023" spans="3:19">
      <c r="C21023" s="577"/>
      <c r="R21023" s="577"/>
      <c r="S21023" s="577"/>
    </row>
    <row r="21024" spans="3:19">
      <c r="C21024" s="577"/>
      <c r="R21024" s="577"/>
      <c r="S21024" s="577"/>
    </row>
    <row r="21025" spans="3:19">
      <c r="C21025" s="577"/>
      <c r="R21025" s="577"/>
      <c r="S21025" s="577"/>
    </row>
    <row r="21026" spans="3:19">
      <c r="C21026" s="577"/>
      <c r="R21026" s="577"/>
      <c r="S21026" s="577"/>
    </row>
    <row r="21027" spans="3:19">
      <c r="C21027" s="577"/>
      <c r="R21027" s="577"/>
      <c r="S21027" s="577"/>
    </row>
    <row r="21028" spans="3:19">
      <c r="C21028" s="577"/>
      <c r="R21028" s="577"/>
      <c r="S21028" s="577"/>
    </row>
    <row r="21029" spans="3:19">
      <c r="C21029" s="577"/>
      <c r="R21029" s="577"/>
      <c r="S21029" s="577"/>
    </row>
    <row r="21030" spans="3:19">
      <c r="C21030" s="577"/>
      <c r="R21030" s="577"/>
      <c r="S21030" s="577"/>
    </row>
    <row r="21031" spans="3:19">
      <c r="C21031" s="577"/>
      <c r="R21031" s="577"/>
      <c r="S21031" s="577"/>
    </row>
    <row r="21032" spans="3:19">
      <c r="C21032" s="577"/>
      <c r="R21032" s="577"/>
      <c r="S21032" s="577"/>
    </row>
    <row r="21033" spans="3:19">
      <c r="C21033" s="577"/>
      <c r="R21033" s="577"/>
      <c r="S21033" s="577"/>
    </row>
    <row r="21034" spans="3:19">
      <c r="C21034" s="577"/>
      <c r="R21034" s="577"/>
      <c r="S21034" s="577"/>
    </row>
    <row r="21035" spans="3:19">
      <c r="C21035" s="577"/>
      <c r="R21035" s="577"/>
      <c r="S21035" s="577"/>
    </row>
    <row r="21036" spans="3:19">
      <c r="C21036" s="577"/>
      <c r="R21036" s="577"/>
      <c r="S21036" s="577"/>
    </row>
    <row r="21037" spans="3:19">
      <c r="C21037" s="577"/>
      <c r="R21037" s="577"/>
      <c r="S21037" s="577"/>
    </row>
    <row r="21038" spans="3:19">
      <c r="C21038" s="577"/>
      <c r="R21038" s="577"/>
      <c r="S21038" s="577"/>
    </row>
    <row r="21039" spans="3:19">
      <c r="C21039" s="577"/>
      <c r="R21039" s="577"/>
      <c r="S21039" s="577"/>
    </row>
    <row r="21040" spans="3:19">
      <c r="C21040" s="577"/>
      <c r="R21040" s="577"/>
      <c r="S21040" s="577"/>
    </row>
    <row r="21041" spans="3:19">
      <c r="C21041" s="577"/>
      <c r="R21041" s="577"/>
      <c r="S21041" s="577"/>
    </row>
    <row r="21042" spans="3:19">
      <c r="C21042" s="577"/>
      <c r="R21042" s="577"/>
      <c r="S21042" s="577"/>
    </row>
    <row r="21043" spans="3:19">
      <c r="C21043" s="577"/>
      <c r="R21043" s="577"/>
      <c r="S21043" s="577"/>
    </row>
    <row r="21044" spans="3:19">
      <c r="C21044" s="577"/>
      <c r="R21044" s="577"/>
      <c r="S21044" s="577"/>
    </row>
    <row r="21045" spans="3:19">
      <c r="C21045" s="577"/>
      <c r="R21045" s="577"/>
      <c r="S21045" s="577"/>
    </row>
    <row r="21046" spans="3:19">
      <c r="C21046" s="577"/>
      <c r="R21046" s="577"/>
      <c r="S21046" s="577"/>
    </row>
    <row r="21047" spans="3:19">
      <c r="C21047" s="577"/>
      <c r="R21047" s="577"/>
      <c r="S21047" s="577"/>
    </row>
    <row r="21048" spans="3:19">
      <c r="C21048" s="577"/>
      <c r="R21048" s="577"/>
      <c r="S21048" s="577"/>
    </row>
    <row r="21049" spans="3:19">
      <c r="C21049" s="577"/>
      <c r="R21049" s="577"/>
      <c r="S21049" s="577"/>
    </row>
    <row r="21050" spans="3:19">
      <c r="C21050" s="577"/>
      <c r="R21050" s="577"/>
      <c r="S21050" s="577"/>
    </row>
    <row r="21051" spans="3:19">
      <c r="C21051" s="577"/>
      <c r="R21051" s="577"/>
      <c r="S21051" s="577"/>
    </row>
    <row r="21052" spans="3:19">
      <c r="C21052" s="577"/>
      <c r="R21052" s="577"/>
      <c r="S21052" s="577"/>
    </row>
    <row r="21053" spans="3:19">
      <c r="C21053" s="577"/>
      <c r="R21053" s="577"/>
      <c r="S21053" s="577"/>
    </row>
    <row r="21054" spans="3:19">
      <c r="C21054" s="577"/>
      <c r="R21054" s="577"/>
      <c r="S21054" s="577"/>
    </row>
    <row r="21055" spans="3:19">
      <c r="C21055" s="577"/>
      <c r="R21055" s="577"/>
      <c r="S21055" s="577"/>
    </row>
    <row r="21056" spans="3:19">
      <c r="C21056" s="577"/>
      <c r="R21056" s="577"/>
      <c r="S21056" s="577"/>
    </row>
    <row r="21057" spans="3:19">
      <c r="C21057" s="577"/>
      <c r="R21057" s="577"/>
      <c r="S21057" s="577"/>
    </row>
    <row r="21058" spans="3:19">
      <c r="C21058" s="577"/>
      <c r="R21058" s="577"/>
      <c r="S21058" s="577"/>
    </row>
    <row r="21059" spans="3:19">
      <c r="C21059" s="577"/>
      <c r="R21059" s="577"/>
      <c r="S21059" s="577"/>
    </row>
    <row r="21060" spans="3:19">
      <c r="C21060" s="577"/>
      <c r="R21060" s="577"/>
      <c r="S21060" s="577"/>
    </row>
    <row r="21061" spans="3:19">
      <c r="C21061" s="577"/>
      <c r="R21061" s="577"/>
      <c r="S21061" s="577"/>
    </row>
    <row r="21062" spans="3:19">
      <c r="C21062" s="577"/>
      <c r="R21062" s="577"/>
      <c r="S21062" s="577"/>
    </row>
    <row r="21063" spans="3:19">
      <c r="C21063" s="577"/>
      <c r="R21063" s="577"/>
      <c r="S21063" s="577"/>
    </row>
    <row r="21064" spans="3:19">
      <c r="C21064" s="577"/>
      <c r="R21064" s="577"/>
      <c r="S21064" s="577"/>
    </row>
    <row r="21065" spans="3:19">
      <c r="C21065" s="577"/>
      <c r="R21065" s="577"/>
      <c r="S21065" s="577"/>
    </row>
    <row r="21066" spans="3:19">
      <c r="C21066" s="577"/>
      <c r="R21066" s="577"/>
      <c r="S21066" s="577"/>
    </row>
    <row r="21067" spans="3:19">
      <c r="C21067" s="577"/>
      <c r="R21067" s="577"/>
      <c r="S21067" s="577"/>
    </row>
    <row r="21068" spans="3:19">
      <c r="C21068" s="577"/>
      <c r="R21068" s="577"/>
      <c r="S21068" s="577"/>
    </row>
    <row r="21069" spans="3:19">
      <c r="C21069" s="577"/>
      <c r="R21069" s="577"/>
      <c r="S21069" s="577"/>
    </row>
    <row r="21070" spans="3:19">
      <c r="C21070" s="577"/>
      <c r="R21070" s="577"/>
      <c r="S21070" s="577"/>
    </row>
    <row r="21071" spans="3:19">
      <c r="C21071" s="577"/>
      <c r="R21071" s="577"/>
      <c r="S21071" s="577"/>
    </row>
    <row r="21072" spans="3:19">
      <c r="C21072" s="577"/>
      <c r="R21072" s="577"/>
      <c r="S21072" s="577"/>
    </row>
    <row r="21073" spans="3:19">
      <c r="C21073" s="577"/>
      <c r="R21073" s="577"/>
      <c r="S21073" s="577"/>
    </row>
    <row r="21074" spans="3:19">
      <c r="C21074" s="577"/>
      <c r="R21074" s="577"/>
      <c r="S21074" s="577"/>
    </row>
    <row r="21075" spans="3:19">
      <c r="C21075" s="577"/>
      <c r="R21075" s="577"/>
      <c r="S21075" s="577"/>
    </row>
    <row r="21076" spans="3:19">
      <c r="C21076" s="577"/>
      <c r="R21076" s="577"/>
      <c r="S21076" s="577"/>
    </row>
    <row r="21077" spans="3:19">
      <c r="C21077" s="577"/>
      <c r="R21077" s="577"/>
      <c r="S21077" s="577"/>
    </row>
    <row r="21078" spans="3:19">
      <c r="C21078" s="577"/>
      <c r="R21078" s="577"/>
      <c r="S21078" s="577"/>
    </row>
    <row r="21079" spans="3:19">
      <c r="C21079" s="577"/>
      <c r="R21079" s="577"/>
      <c r="S21079" s="577"/>
    </row>
    <row r="21080" spans="3:19">
      <c r="C21080" s="577"/>
      <c r="R21080" s="577"/>
      <c r="S21080" s="577"/>
    </row>
    <row r="21081" spans="3:19">
      <c r="C21081" s="577"/>
      <c r="R21081" s="577"/>
      <c r="S21081" s="577"/>
    </row>
    <row r="21082" spans="3:19">
      <c r="C21082" s="577"/>
      <c r="R21082" s="577"/>
      <c r="S21082" s="577"/>
    </row>
    <row r="21083" spans="3:19">
      <c r="C21083" s="577"/>
      <c r="R21083" s="577"/>
      <c r="S21083" s="577"/>
    </row>
    <row r="21084" spans="3:19">
      <c r="C21084" s="577"/>
      <c r="R21084" s="577"/>
      <c r="S21084" s="577"/>
    </row>
    <row r="21085" spans="3:19">
      <c r="C21085" s="577"/>
      <c r="R21085" s="577"/>
      <c r="S21085" s="577"/>
    </row>
    <row r="21086" spans="3:19">
      <c r="C21086" s="577"/>
      <c r="R21086" s="577"/>
      <c r="S21086" s="577"/>
    </row>
    <row r="21087" spans="3:19">
      <c r="C21087" s="577"/>
      <c r="R21087" s="577"/>
      <c r="S21087" s="577"/>
    </row>
    <row r="21088" spans="3:19">
      <c r="C21088" s="577"/>
      <c r="R21088" s="577"/>
      <c r="S21088" s="577"/>
    </row>
    <row r="21089" spans="3:19">
      <c r="C21089" s="577"/>
      <c r="R21089" s="577"/>
      <c r="S21089" s="577"/>
    </row>
    <row r="21090" spans="3:19">
      <c r="C21090" s="577"/>
      <c r="R21090" s="577"/>
      <c r="S21090" s="577"/>
    </row>
    <row r="21091" spans="3:19">
      <c r="C21091" s="577"/>
      <c r="R21091" s="577"/>
      <c r="S21091" s="577"/>
    </row>
    <row r="21092" spans="3:19">
      <c r="C21092" s="577"/>
      <c r="R21092" s="577"/>
      <c r="S21092" s="577"/>
    </row>
    <row r="21093" spans="3:19">
      <c r="C21093" s="577"/>
      <c r="R21093" s="577"/>
      <c r="S21093" s="577"/>
    </row>
    <row r="21094" spans="3:19">
      <c r="C21094" s="577"/>
      <c r="R21094" s="577"/>
      <c r="S21094" s="577"/>
    </row>
    <row r="21095" spans="3:19">
      <c r="C21095" s="577"/>
      <c r="R21095" s="577"/>
      <c r="S21095" s="577"/>
    </row>
    <row r="21096" spans="3:19">
      <c r="C21096" s="577"/>
      <c r="R21096" s="577"/>
      <c r="S21096" s="577"/>
    </row>
    <row r="21097" spans="3:19">
      <c r="C21097" s="577"/>
      <c r="R21097" s="577"/>
      <c r="S21097" s="577"/>
    </row>
    <row r="21098" spans="3:19">
      <c r="C21098" s="577"/>
      <c r="R21098" s="577"/>
      <c r="S21098" s="577"/>
    </row>
    <row r="21099" spans="3:19">
      <c r="C21099" s="577"/>
      <c r="R21099" s="577"/>
      <c r="S21099" s="577"/>
    </row>
    <row r="21100" spans="3:19">
      <c r="C21100" s="577"/>
      <c r="R21100" s="577"/>
      <c r="S21100" s="577"/>
    </row>
    <row r="21101" spans="3:19">
      <c r="C21101" s="577"/>
      <c r="R21101" s="577"/>
      <c r="S21101" s="577"/>
    </row>
    <row r="21102" spans="3:19">
      <c r="C21102" s="577"/>
      <c r="R21102" s="577"/>
      <c r="S21102" s="577"/>
    </row>
    <row r="21103" spans="3:19">
      <c r="C21103" s="577"/>
      <c r="R21103" s="577"/>
      <c r="S21103" s="577"/>
    </row>
    <row r="21104" spans="3:19">
      <c r="C21104" s="577"/>
      <c r="R21104" s="577"/>
      <c r="S21104" s="577"/>
    </row>
    <row r="21105" spans="3:19">
      <c r="C21105" s="577"/>
      <c r="R21105" s="577"/>
      <c r="S21105" s="577"/>
    </row>
    <row r="21106" spans="3:19">
      <c r="C21106" s="577"/>
      <c r="R21106" s="577"/>
      <c r="S21106" s="577"/>
    </row>
    <row r="21107" spans="3:19">
      <c r="C21107" s="577"/>
      <c r="R21107" s="577"/>
      <c r="S21107" s="577"/>
    </row>
    <row r="21108" spans="3:19">
      <c r="C21108" s="577"/>
      <c r="R21108" s="577"/>
      <c r="S21108" s="577"/>
    </row>
    <row r="21109" spans="3:19">
      <c r="C21109" s="577"/>
      <c r="R21109" s="577"/>
      <c r="S21109" s="577"/>
    </row>
    <row r="21110" spans="3:19">
      <c r="C21110" s="577"/>
      <c r="R21110" s="577"/>
      <c r="S21110" s="577"/>
    </row>
    <row r="21111" spans="3:19">
      <c r="C21111" s="577"/>
      <c r="R21111" s="577"/>
      <c r="S21111" s="577"/>
    </row>
    <row r="21112" spans="3:19">
      <c r="C21112" s="577"/>
      <c r="R21112" s="577"/>
      <c r="S21112" s="577"/>
    </row>
    <row r="21113" spans="3:19">
      <c r="C21113" s="577"/>
      <c r="R21113" s="577"/>
      <c r="S21113" s="577"/>
    </row>
    <row r="21114" spans="3:19">
      <c r="C21114" s="577"/>
      <c r="R21114" s="577"/>
      <c r="S21114" s="577"/>
    </row>
    <row r="21115" spans="3:19">
      <c r="C21115" s="577"/>
      <c r="R21115" s="577"/>
      <c r="S21115" s="577"/>
    </row>
    <row r="21116" spans="3:19">
      <c r="C21116" s="577"/>
      <c r="R21116" s="577"/>
      <c r="S21116" s="577"/>
    </row>
    <row r="21117" spans="3:19">
      <c r="C21117" s="577"/>
      <c r="R21117" s="577"/>
      <c r="S21117" s="577"/>
    </row>
    <row r="21118" spans="3:19">
      <c r="C21118" s="577"/>
      <c r="R21118" s="577"/>
      <c r="S21118" s="577"/>
    </row>
    <row r="21119" spans="3:19">
      <c r="C21119" s="577"/>
      <c r="R21119" s="577"/>
      <c r="S21119" s="577"/>
    </row>
    <row r="21120" spans="3:19">
      <c r="C21120" s="577"/>
      <c r="R21120" s="577"/>
      <c r="S21120" s="577"/>
    </row>
    <row r="21121" spans="3:19">
      <c r="C21121" s="577"/>
      <c r="R21121" s="577"/>
      <c r="S21121" s="577"/>
    </row>
    <row r="21122" spans="3:19">
      <c r="C21122" s="577"/>
      <c r="R21122" s="577"/>
      <c r="S21122" s="577"/>
    </row>
    <row r="21123" spans="3:19">
      <c r="C21123" s="577"/>
      <c r="R21123" s="577"/>
      <c r="S21123" s="577"/>
    </row>
    <row r="21124" spans="3:19">
      <c r="C21124" s="577"/>
      <c r="R21124" s="577"/>
      <c r="S21124" s="577"/>
    </row>
    <row r="21125" spans="3:19">
      <c r="C21125" s="577"/>
      <c r="R21125" s="577"/>
      <c r="S21125" s="577"/>
    </row>
    <row r="21126" spans="3:19">
      <c r="C21126" s="577"/>
      <c r="R21126" s="577"/>
      <c r="S21126" s="577"/>
    </row>
    <row r="21127" spans="3:19">
      <c r="C21127" s="577"/>
      <c r="R21127" s="577"/>
      <c r="S21127" s="577"/>
    </row>
    <row r="21128" spans="3:19">
      <c r="C21128" s="577"/>
      <c r="R21128" s="577"/>
      <c r="S21128" s="577"/>
    </row>
    <row r="21129" spans="3:19">
      <c r="C21129" s="577"/>
      <c r="R21129" s="577"/>
      <c r="S21129" s="577"/>
    </row>
    <row r="21130" spans="3:19">
      <c r="C21130" s="577"/>
      <c r="R21130" s="577"/>
      <c r="S21130" s="577"/>
    </row>
    <row r="21131" spans="3:19">
      <c r="C21131" s="577"/>
      <c r="R21131" s="577"/>
      <c r="S21131" s="577"/>
    </row>
    <row r="21132" spans="3:19">
      <c r="C21132" s="577"/>
      <c r="R21132" s="577"/>
      <c r="S21132" s="577"/>
    </row>
    <row r="21133" spans="3:19">
      <c r="C21133" s="577"/>
      <c r="R21133" s="577"/>
      <c r="S21133" s="577"/>
    </row>
    <row r="21134" spans="3:19">
      <c r="C21134" s="577"/>
      <c r="R21134" s="577"/>
      <c r="S21134" s="577"/>
    </row>
    <row r="21135" spans="3:19">
      <c r="C21135" s="577"/>
      <c r="R21135" s="577"/>
      <c r="S21135" s="577"/>
    </row>
    <row r="21136" spans="3:19">
      <c r="C21136" s="577"/>
      <c r="R21136" s="577"/>
      <c r="S21136" s="577"/>
    </row>
    <row r="21137" spans="3:19">
      <c r="C21137" s="577"/>
      <c r="R21137" s="577"/>
      <c r="S21137" s="577"/>
    </row>
    <row r="21138" spans="3:19">
      <c r="C21138" s="577"/>
      <c r="R21138" s="577"/>
      <c r="S21138" s="577"/>
    </row>
    <row r="21139" spans="3:19">
      <c r="C21139" s="577"/>
      <c r="R21139" s="577"/>
      <c r="S21139" s="577"/>
    </row>
    <row r="21140" spans="3:19">
      <c r="C21140" s="577"/>
      <c r="R21140" s="577"/>
      <c r="S21140" s="577"/>
    </row>
    <row r="21141" spans="3:19">
      <c r="C21141" s="577"/>
      <c r="R21141" s="577"/>
      <c r="S21141" s="577"/>
    </row>
    <row r="21142" spans="3:19">
      <c r="C21142" s="577"/>
      <c r="R21142" s="577"/>
      <c r="S21142" s="577"/>
    </row>
    <row r="21143" spans="3:19">
      <c r="C21143" s="577"/>
      <c r="R21143" s="577"/>
      <c r="S21143" s="577"/>
    </row>
    <row r="21144" spans="3:19">
      <c r="C21144" s="577"/>
      <c r="R21144" s="577"/>
      <c r="S21144" s="577"/>
    </row>
    <row r="21145" spans="3:19">
      <c r="C21145" s="577"/>
      <c r="R21145" s="577"/>
      <c r="S21145" s="577"/>
    </row>
    <row r="21146" spans="3:19">
      <c r="C21146" s="577"/>
      <c r="R21146" s="577"/>
      <c r="S21146" s="577"/>
    </row>
    <row r="21147" spans="3:19">
      <c r="C21147" s="577"/>
      <c r="R21147" s="577"/>
      <c r="S21147" s="577"/>
    </row>
    <row r="21148" spans="3:19">
      <c r="C21148" s="577"/>
      <c r="R21148" s="577"/>
      <c r="S21148" s="577"/>
    </row>
    <row r="21149" spans="3:19">
      <c r="C21149" s="577"/>
      <c r="R21149" s="577"/>
      <c r="S21149" s="577"/>
    </row>
    <row r="21150" spans="3:19">
      <c r="C21150" s="577"/>
      <c r="R21150" s="577"/>
      <c r="S21150" s="577"/>
    </row>
    <row r="21151" spans="3:19">
      <c r="C21151" s="577"/>
      <c r="R21151" s="577"/>
      <c r="S21151" s="577"/>
    </row>
    <row r="21152" spans="3:19">
      <c r="C21152" s="577"/>
      <c r="R21152" s="577"/>
      <c r="S21152" s="577"/>
    </row>
    <row r="21153" spans="3:19">
      <c r="C21153" s="577"/>
      <c r="R21153" s="577"/>
      <c r="S21153" s="577"/>
    </row>
    <row r="21154" spans="3:19">
      <c r="C21154" s="577"/>
      <c r="R21154" s="577"/>
      <c r="S21154" s="577"/>
    </row>
    <row r="21155" spans="3:19">
      <c r="C21155" s="577"/>
      <c r="R21155" s="577"/>
      <c r="S21155" s="577"/>
    </row>
    <row r="21156" spans="3:19">
      <c r="C21156" s="577"/>
      <c r="R21156" s="577"/>
      <c r="S21156" s="577"/>
    </row>
    <row r="21157" spans="3:19">
      <c r="C21157" s="577"/>
      <c r="R21157" s="577"/>
      <c r="S21157" s="577"/>
    </row>
    <row r="21158" spans="3:19">
      <c r="C21158" s="577"/>
      <c r="R21158" s="577"/>
      <c r="S21158" s="577"/>
    </row>
    <row r="21159" spans="3:19">
      <c r="C21159" s="577"/>
      <c r="R21159" s="577"/>
      <c r="S21159" s="577"/>
    </row>
    <row r="21160" spans="3:19">
      <c r="C21160" s="577"/>
      <c r="R21160" s="577"/>
      <c r="S21160" s="577"/>
    </row>
    <row r="21161" spans="3:19">
      <c r="C21161" s="577"/>
      <c r="R21161" s="577"/>
      <c r="S21161" s="577"/>
    </row>
    <row r="21162" spans="3:19">
      <c r="C21162" s="577"/>
      <c r="R21162" s="577"/>
      <c r="S21162" s="577"/>
    </row>
    <row r="21163" spans="3:19">
      <c r="C21163" s="577"/>
      <c r="R21163" s="577"/>
      <c r="S21163" s="577"/>
    </row>
    <row r="21164" spans="3:19">
      <c r="C21164" s="577"/>
      <c r="R21164" s="577"/>
      <c r="S21164" s="577"/>
    </row>
    <row r="21165" spans="3:19">
      <c r="C21165" s="577"/>
      <c r="R21165" s="577"/>
      <c r="S21165" s="577"/>
    </row>
    <row r="21166" spans="3:19">
      <c r="C21166" s="577"/>
      <c r="R21166" s="577"/>
      <c r="S21166" s="577"/>
    </row>
    <row r="21167" spans="3:19">
      <c r="C21167" s="577"/>
      <c r="R21167" s="577"/>
      <c r="S21167" s="577"/>
    </row>
    <row r="21168" spans="3:19">
      <c r="C21168" s="577"/>
      <c r="R21168" s="577"/>
      <c r="S21168" s="577"/>
    </row>
    <row r="21169" spans="3:19">
      <c r="C21169" s="577"/>
      <c r="R21169" s="577"/>
      <c r="S21169" s="577"/>
    </row>
    <row r="21170" spans="3:19">
      <c r="C21170" s="577"/>
      <c r="R21170" s="577"/>
      <c r="S21170" s="577"/>
    </row>
    <row r="21171" spans="3:19">
      <c r="C21171" s="577"/>
      <c r="R21171" s="577"/>
      <c r="S21171" s="577"/>
    </row>
    <row r="21172" spans="3:19">
      <c r="C21172" s="577"/>
      <c r="R21172" s="577"/>
      <c r="S21172" s="577"/>
    </row>
    <row r="21173" spans="3:19">
      <c r="C21173" s="577"/>
      <c r="R21173" s="577"/>
      <c r="S21173" s="577"/>
    </row>
    <row r="21174" spans="3:19">
      <c r="C21174" s="577"/>
      <c r="R21174" s="577"/>
      <c r="S21174" s="577"/>
    </row>
    <row r="21175" spans="3:19">
      <c r="C21175" s="577"/>
      <c r="R21175" s="577"/>
      <c r="S21175" s="577"/>
    </row>
    <row r="21176" spans="3:19">
      <c r="C21176" s="577"/>
      <c r="R21176" s="577"/>
      <c r="S21176" s="577"/>
    </row>
    <row r="21177" spans="3:19">
      <c r="C21177" s="577"/>
      <c r="R21177" s="577"/>
      <c r="S21177" s="577"/>
    </row>
    <row r="21178" spans="3:19">
      <c r="C21178" s="577"/>
      <c r="R21178" s="577"/>
      <c r="S21178" s="577"/>
    </row>
    <row r="21179" spans="3:19">
      <c r="C21179" s="577"/>
      <c r="R21179" s="577"/>
      <c r="S21179" s="577"/>
    </row>
    <row r="21180" spans="3:19">
      <c r="C21180" s="577"/>
      <c r="R21180" s="577"/>
      <c r="S21180" s="577"/>
    </row>
    <row r="21181" spans="3:19">
      <c r="C21181" s="577"/>
      <c r="R21181" s="577"/>
      <c r="S21181" s="577"/>
    </row>
    <row r="21182" spans="3:19">
      <c r="C21182" s="577"/>
      <c r="R21182" s="577"/>
      <c r="S21182" s="577"/>
    </row>
    <row r="21183" spans="3:19">
      <c r="C21183" s="577"/>
      <c r="R21183" s="577"/>
      <c r="S21183" s="577"/>
    </row>
    <row r="21184" spans="3:19">
      <c r="C21184" s="577"/>
      <c r="R21184" s="577"/>
      <c r="S21184" s="577"/>
    </row>
    <row r="21185" spans="3:19">
      <c r="C21185" s="577"/>
      <c r="R21185" s="577"/>
      <c r="S21185" s="577"/>
    </row>
    <row r="21186" spans="3:19">
      <c r="C21186" s="577"/>
      <c r="R21186" s="577"/>
      <c r="S21186" s="577"/>
    </row>
    <row r="21187" spans="3:19">
      <c r="C21187" s="577"/>
      <c r="R21187" s="577"/>
      <c r="S21187" s="577"/>
    </row>
    <row r="21188" spans="3:19">
      <c r="C21188" s="577"/>
      <c r="R21188" s="577"/>
      <c r="S21188" s="577"/>
    </row>
    <row r="21189" spans="3:19">
      <c r="C21189" s="577"/>
      <c r="R21189" s="577"/>
      <c r="S21189" s="577"/>
    </row>
    <row r="21190" spans="3:19">
      <c r="C21190" s="577"/>
      <c r="R21190" s="577"/>
      <c r="S21190" s="577"/>
    </row>
    <row r="21191" spans="3:19">
      <c r="C21191" s="577"/>
      <c r="R21191" s="577"/>
      <c r="S21191" s="577"/>
    </row>
    <row r="21192" spans="3:19">
      <c r="C21192" s="577"/>
      <c r="R21192" s="577"/>
      <c r="S21192" s="577"/>
    </row>
    <row r="21193" spans="3:19">
      <c r="C21193" s="577"/>
      <c r="R21193" s="577"/>
      <c r="S21193" s="577"/>
    </row>
    <row r="21194" spans="3:19">
      <c r="C21194" s="577"/>
      <c r="R21194" s="577"/>
      <c r="S21194" s="577"/>
    </row>
    <row r="21195" spans="3:19">
      <c r="C21195" s="577"/>
      <c r="R21195" s="577"/>
      <c r="S21195" s="577"/>
    </row>
    <row r="21196" spans="3:19">
      <c r="C21196" s="577"/>
      <c r="R21196" s="577"/>
      <c r="S21196" s="577"/>
    </row>
    <row r="21197" spans="3:19">
      <c r="C21197" s="577"/>
      <c r="R21197" s="577"/>
      <c r="S21197" s="577"/>
    </row>
    <row r="21198" spans="3:19">
      <c r="C21198" s="577"/>
      <c r="R21198" s="577"/>
      <c r="S21198" s="577"/>
    </row>
    <row r="21199" spans="3:19">
      <c r="C21199" s="577"/>
      <c r="R21199" s="577"/>
      <c r="S21199" s="577"/>
    </row>
    <row r="21200" spans="3:19">
      <c r="C21200" s="577"/>
      <c r="R21200" s="577"/>
      <c r="S21200" s="577"/>
    </row>
    <row r="21201" spans="3:19">
      <c r="C21201" s="577"/>
      <c r="R21201" s="577"/>
      <c r="S21201" s="577"/>
    </row>
    <row r="21202" spans="3:19">
      <c r="C21202" s="577"/>
      <c r="R21202" s="577"/>
      <c r="S21202" s="577"/>
    </row>
    <row r="21203" spans="3:19">
      <c r="C21203" s="577"/>
      <c r="R21203" s="577"/>
      <c r="S21203" s="577"/>
    </row>
    <row r="21204" spans="3:19">
      <c r="C21204" s="577"/>
      <c r="R21204" s="577"/>
      <c r="S21204" s="577"/>
    </row>
    <row r="21205" spans="3:19">
      <c r="C21205" s="577"/>
      <c r="R21205" s="577"/>
      <c r="S21205" s="577"/>
    </row>
    <row r="21206" spans="3:19">
      <c r="C21206" s="577"/>
      <c r="R21206" s="577"/>
      <c r="S21206" s="577"/>
    </row>
    <row r="21207" spans="3:19">
      <c r="C21207" s="577"/>
      <c r="R21207" s="577"/>
      <c r="S21207" s="577"/>
    </row>
    <row r="21208" spans="3:19">
      <c r="C21208" s="577"/>
      <c r="R21208" s="577"/>
      <c r="S21208" s="577"/>
    </row>
    <row r="21209" spans="3:19">
      <c r="C21209" s="577"/>
      <c r="R21209" s="577"/>
      <c r="S21209" s="577"/>
    </row>
    <row r="21210" spans="3:19">
      <c r="C21210" s="577"/>
      <c r="R21210" s="577"/>
      <c r="S21210" s="577"/>
    </row>
    <row r="21211" spans="3:19">
      <c r="C21211" s="577"/>
      <c r="R21211" s="577"/>
      <c r="S21211" s="577"/>
    </row>
    <row r="21212" spans="3:19">
      <c r="C21212" s="577"/>
      <c r="R21212" s="577"/>
      <c r="S21212" s="577"/>
    </row>
    <row r="21213" spans="3:19">
      <c r="C21213" s="577"/>
      <c r="R21213" s="577"/>
      <c r="S21213" s="577"/>
    </row>
    <row r="21214" spans="3:19">
      <c r="C21214" s="577"/>
      <c r="R21214" s="577"/>
      <c r="S21214" s="577"/>
    </row>
    <row r="21215" spans="3:19">
      <c r="C21215" s="577"/>
      <c r="R21215" s="577"/>
      <c r="S21215" s="577"/>
    </row>
    <row r="21216" spans="3:19">
      <c r="C21216" s="577"/>
      <c r="R21216" s="577"/>
      <c r="S21216" s="577"/>
    </row>
    <row r="21217" spans="3:19">
      <c r="C21217" s="577"/>
      <c r="R21217" s="577"/>
      <c r="S21217" s="577"/>
    </row>
    <row r="21218" spans="3:19">
      <c r="C21218" s="577"/>
      <c r="R21218" s="577"/>
      <c r="S21218" s="577"/>
    </row>
    <row r="21219" spans="3:19">
      <c r="C21219" s="577"/>
      <c r="R21219" s="577"/>
      <c r="S21219" s="577"/>
    </row>
    <row r="21220" spans="3:19">
      <c r="C21220" s="577"/>
      <c r="R21220" s="577"/>
      <c r="S21220" s="577"/>
    </row>
    <row r="21221" spans="3:19">
      <c r="C21221" s="577"/>
      <c r="R21221" s="577"/>
      <c r="S21221" s="577"/>
    </row>
    <row r="21222" spans="3:19">
      <c r="C21222" s="577"/>
      <c r="R21222" s="577"/>
      <c r="S21222" s="577"/>
    </row>
    <row r="21223" spans="3:19">
      <c r="C21223" s="577"/>
      <c r="R21223" s="577"/>
      <c r="S21223" s="577"/>
    </row>
    <row r="21224" spans="3:19">
      <c r="C21224" s="577"/>
      <c r="R21224" s="577"/>
      <c r="S21224" s="577"/>
    </row>
    <row r="21225" spans="3:19">
      <c r="C21225" s="577"/>
      <c r="R21225" s="577"/>
      <c r="S21225" s="577"/>
    </row>
    <row r="21226" spans="3:19">
      <c r="C21226" s="577"/>
      <c r="R21226" s="577"/>
      <c r="S21226" s="577"/>
    </row>
    <row r="21227" spans="3:19">
      <c r="C21227" s="577"/>
      <c r="R21227" s="577"/>
      <c r="S21227" s="577"/>
    </row>
    <row r="21228" spans="3:19">
      <c r="C21228" s="577"/>
      <c r="R21228" s="577"/>
      <c r="S21228" s="577"/>
    </row>
    <row r="21229" spans="3:19">
      <c r="C21229" s="577"/>
      <c r="R21229" s="577"/>
      <c r="S21229" s="577"/>
    </row>
    <row r="21230" spans="3:19">
      <c r="C21230" s="577"/>
      <c r="R21230" s="577"/>
      <c r="S21230" s="577"/>
    </row>
    <row r="21231" spans="3:19">
      <c r="C21231" s="577"/>
      <c r="R21231" s="577"/>
      <c r="S21231" s="577"/>
    </row>
    <row r="21232" spans="3:19">
      <c r="C21232" s="577"/>
      <c r="R21232" s="577"/>
      <c r="S21232" s="577"/>
    </row>
    <row r="21233" spans="3:19">
      <c r="C21233" s="577"/>
      <c r="R21233" s="577"/>
      <c r="S21233" s="577"/>
    </row>
    <row r="21234" spans="3:19">
      <c r="C21234" s="577"/>
      <c r="R21234" s="577"/>
      <c r="S21234" s="577"/>
    </row>
    <row r="21235" spans="3:19">
      <c r="C21235" s="577"/>
      <c r="R21235" s="577"/>
      <c r="S21235" s="577"/>
    </row>
    <row r="21236" spans="3:19">
      <c r="C21236" s="577"/>
      <c r="R21236" s="577"/>
      <c r="S21236" s="577"/>
    </row>
    <row r="21237" spans="3:19">
      <c r="C21237" s="577"/>
      <c r="R21237" s="577"/>
      <c r="S21237" s="577"/>
    </row>
    <row r="21238" spans="3:19">
      <c r="C21238" s="577"/>
      <c r="R21238" s="577"/>
      <c r="S21238" s="577"/>
    </row>
    <row r="21239" spans="3:19">
      <c r="C21239" s="577"/>
      <c r="R21239" s="577"/>
      <c r="S21239" s="577"/>
    </row>
    <row r="21240" spans="3:19">
      <c r="C21240" s="577"/>
      <c r="R21240" s="577"/>
      <c r="S21240" s="577"/>
    </row>
    <row r="21241" spans="3:19">
      <c r="C21241" s="577"/>
      <c r="R21241" s="577"/>
      <c r="S21241" s="577"/>
    </row>
    <row r="21242" spans="3:19">
      <c r="C21242" s="577"/>
      <c r="R21242" s="577"/>
      <c r="S21242" s="577"/>
    </row>
    <row r="21243" spans="3:19">
      <c r="C21243" s="577"/>
      <c r="R21243" s="577"/>
      <c r="S21243" s="577"/>
    </row>
    <row r="21244" spans="3:19">
      <c r="C21244" s="577"/>
      <c r="R21244" s="577"/>
      <c r="S21244" s="577"/>
    </row>
    <row r="21245" spans="3:19">
      <c r="C21245" s="577"/>
      <c r="R21245" s="577"/>
      <c r="S21245" s="577"/>
    </row>
    <row r="21246" spans="3:19">
      <c r="C21246" s="577"/>
      <c r="R21246" s="577"/>
      <c r="S21246" s="577"/>
    </row>
    <row r="21247" spans="3:19">
      <c r="C21247" s="577"/>
      <c r="R21247" s="577"/>
      <c r="S21247" s="577"/>
    </row>
    <row r="21248" spans="3:19">
      <c r="C21248" s="577"/>
      <c r="R21248" s="577"/>
      <c r="S21248" s="577"/>
    </row>
    <row r="21249" spans="3:19">
      <c r="C21249" s="577"/>
      <c r="R21249" s="577"/>
      <c r="S21249" s="577"/>
    </row>
    <row r="21250" spans="3:19">
      <c r="C21250" s="577"/>
      <c r="R21250" s="577"/>
      <c r="S21250" s="577"/>
    </row>
    <row r="21251" spans="3:19">
      <c r="C21251" s="577"/>
      <c r="R21251" s="577"/>
      <c r="S21251" s="577"/>
    </row>
    <row r="21252" spans="3:19">
      <c r="C21252" s="577"/>
      <c r="R21252" s="577"/>
      <c r="S21252" s="577"/>
    </row>
    <row r="21253" spans="3:19">
      <c r="C21253" s="577"/>
      <c r="R21253" s="577"/>
      <c r="S21253" s="577"/>
    </row>
    <row r="21254" spans="3:19">
      <c r="C21254" s="577"/>
      <c r="R21254" s="577"/>
      <c r="S21254" s="577"/>
    </row>
    <row r="21255" spans="3:19">
      <c r="C21255" s="577"/>
      <c r="R21255" s="577"/>
      <c r="S21255" s="577"/>
    </row>
    <row r="21256" spans="3:19">
      <c r="C21256" s="577"/>
      <c r="R21256" s="577"/>
      <c r="S21256" s="577"/>
    </row>
    <row r="21257" spans="3:19">
      <c r="C21257" s="577"/>
      <c r="R21257" s="577"/>
      <c r="S21257" s="577"/>
    </row>
    <row r="21258" spans="3:19">
      <c r="C21258" s="577"/>
      <c r="R21258" s="577"/>
      <c r="S21258" s="577"/>
    </row>
    <row r="21259" spans="3:19">
      <c r="C21259" s="577"/>
      <c r="R21259" s="577"/>
      <c r="S21259" s="577"/>
    </row>
    <row r="21260" spans="3:19">
      <c r="C21260" s="577"/>
      <c r="R21260" s="577"/>
      <c r="S21260" s="577"/>
    </row>
    <row r="21261" spans="3:19">
      <c r="C21261" s="577"/>
      <c r="R21261" s="577"/>
      <c r="S21261" s="577"/>
    </row>
    <row r="21262" spans="3:19">
      <c r="C21262" s="577"/>
      <c r="R21262" s="577"/>
      <c r="S21262" s="577"/>
    </row>
    <row r="21263" spans="3:19">
      <c r="C21263" s="577"/>
      <c r="R21263" s="577"/>
      <c r="S21263" s="577"/>
    </row>
    <row r="21264" spans="3:19">
      <c r="C21264" s="577"/>
      <c r="R21264" s="577"/>
      <c r="S21264" s="577"/>
    </row>
    <row r="21265" spans="3:19">
      <c r="C21265" s="577"/>
      <c r="R21265" s="577"/>
      <c r="S21265" s="577"/>
    </row>
    <row r="21266" spans="3:19">
      <c r="C21266" s="577"/>
      <c r="R21266" s="577"/>
      <c r="S21266" s="577"/>
    </row>
    <row r="21267" spans="3:19">
      <c r="C21267" s="577"/>
      <c r="R21267" s="577"/>
      <c r="S21267" s="577"/>
    </row>
    <row r="21268" spans="3:19">
      <c r="C21268" s="577"/>
      <c r="R21268" s="577"/>
      <c r="S21268" s="577"/>
    </row>
    <row r="21269" spans="3:19">
      <c r="C21269" s="577"/>
      <c r="R21269" s="577"/>
      <c r="S21269" s="577"/>
    </row>
    <row r="21270" spans="3:19">
      <c r="C21270" s="577"/>
      <c r="R21270" s="577"/>
      <c r="S21270" s="577"/>
    </row>
    <row r="21271" spans="3:19">
      <c r="C21271" s="577"/>
      <c r="R21271" s="577"/>
      <c r="S21271" s="577"/>
    </row>
    <row r="21272" spans="3:19">
      <c r="C21272" s="577"/>
      <c r="R21272" s="577"/>
      <c r="S21272" s="577"/>
    </row>
    <row r="21273" spans="3:19">
      <c r="C21273" s="577"/>
      <c r="R21273" s="577"/>
      <c r="S21273" s="577"/>
    </row>
    <row r="21274" spans="3:19">
      <c r="C21274" s="577"/>
      <c r="R21274" s="577"/>
      <c r="S21274" s="577"/>
    </row>
    <row r="21275" spans="3:19">
      <c r="C21275" s="577"/>
      <c r="R21275" s="577"/>
      <c r="S21275" s="577"/>
    </row>
    <row r="21276" spans="3:19">
      <c r="C21276" s="577"/>
      <c r="R21276" s="577"/>
      <c r="S21276" s="577"/>
    </row>
    <row r="21277" spans="3:19">
      <c r="C21277" s="577"/>
      <c r="R21277" s="577"/>
      <c r="S21277" s="577"/>
    </row>
    <row r="21278" spans="3:19">
      <c r="C21278" s="577"/>
      <c r="R21278" s="577"/>
      <c r="S21278" s="577"/>
    </row>
    <row r="21279" spans="3:19">
      <c r="C21279" s="577"/>
      <c r="R21279" s="577"/>
      <c r="S21279" s="577"/>
    </row>
    <row r="21280" spans="3:19">
      <c r="C21280" s="577"/>
      <c r="R21280" s="577"/>
      <c r="S21280" s="577"/>
    </row>
    <row r="21281" spans="3:19">
      <c r="C21281" s="577"/>
      <c r="R21281" s="577"/>
      <c r="S21281" s="577"/>
    </row>
    <row r="21282" spans="3:19">
      <c r="C21282" s="577"/>
      <c r="R21282" s="577"/>
      <c r="S21282" s="577"/>
    </row>
    <row r="21283" spans="3:19">
      <c r="C21283" s="577"/>
      <c r="R21283" s="577"/>
      <c r="S21283" s="577"/>
    </row>
    <row r="21284" spans="3:19">
      <c r="C21284" s="577"/>
      <c r="R21284" s="577"/>
      <c r="S21284" s="577"/>
    </row>
    <row r="21285" spans="3:19">
      <c r="C21285" s="577"/>
      <c r="R21285" s="577"/>
      <c r="S21285" s="577"/>
    </row>
    <row r="21286" spans="3:19">
      <c r="C21286" s="577"/>
      <c r="R21286" s="577"/>
      <c r="S21286" s="577"/>
    </row>
    <row r="21287" spans="3:19">
      <c r="C21287" s="577"/>
      <c r="R21287" s="577"/>
      <c r="S21287" s="577"/>
    </row>
    <row r="21288" spans="3:19">
      <c r="C21288" s="577"/>
      <c r="R21288" s="577"/>
      <c r="S21288" s="577"/>
    </row>
    <row r="21289" spans="3:19">
      <c r="C21289" s="577"/>
      <c r="R21289" s="577"/>
      <c r="S21289" s="577"/>
    </row>
    <row r="21290" spans="3:19">
      <c r="C21290" s="577"/>
      <c r="R21290" s="577"/>
      <c r="S21290" s="577"/>
    </row>
    <row r="21291" spans="3:19">
      <c r="C21291" s="577"/>
      <c r="R21291" s="577"/>
      <c r="S21291" s="577"/>
    </row>
    <row r="21292" spans="3:19">
      <c r="C21292" s="577"/>
      <c r="R21292" s="577"/>
      <c r="S21292" s="577"/>
    </row>
    <row r="21293" spans="3:19">
      <c r="C21293" s="577"/>
      <c r="R21293" s="577"/>
      <c r="S21293" s="577"/>
    </row>
    <row r="21294" spans="3:19">
      <c r="C21294" s="577"/>
      <c r="R21294" s="577"/>
      <c r="S21294" s="577"/>
    </row>
    <row r="21295" spans="3:19">
      <c r="C21295" s="577"/>
      <c r="R21295" s="577"/>
      <c r="S21295" s="577"/>
    </row>
    <row r="21296" spans="3:19">
      <c r="C21296" s="577"/>
      <c r="R21296" s="577"/>
      <c r="S21296" s="577"/>
    </row>
    <row r="21297" spans="3:19">
      <c r="C21297" s="577"/>
      <c r="R21297" s="577"/>
      <c r="S21297" s="577"/>
    </row>
    <row r="21298" spans="3:19">
      <c r="C21298" s="577"/>
      <c r="R21298" s="577"/>
      <c r="S21298" s="577"/>
    </row>
    <row r="21299" spans="3:19">
      <c r="C21299" s="577"/>
      <c r="R21299" s="577"/>
      <c r="S21299" s="577"/>
    </row>
    <row r="21300" spans="3:19">
      <c r="C21300" s="577"/>
      <c r="R21300" s="577"/>
      <c r="S21300" s="577"/>
    </row>
    <row r="21301" spans="3:19">
      <c r="C21301" s="577"/>
      <c r="R21301" s="577"/>
      <c r="S21301" s="577"/>
    </row>
    <row r="21302" spans="3:19">
      <c r="C21302" s="577"/>
      <c r="R21302" s="577"/>
      <c r="S21302" s="577"/>
    </row>
    <row r="21303" spans="3:19">
      <c r="C21303" s="577"/>
      <c r="R21303" s="577"/>
      <c r="S21303" s="577"/>
    </row>
    <row r="21304" spans="3:19">
      <c r="C21304" s="577"/>
      <c r="R21304" s="577"/>
      <c r="S21304" s="577"/>
    </row>
    <row r="21305" spans="3:19">
      <c r="C21305" s="577"/>
      <c r="R21305" s="577"/>
      <c r="S21305" s="577"/>
    </row>
    <row r="21306" spans="3:19">
      <c r="C21306" s="577"/>
      <c r="R21306" s="577"/>
      <c r="S21306" s="577"/>
    </row>
    <row r="21307" spans="3:19">
      <c r="C21307" s="577"/>
      <c r="R21307" s="577"/>
      <c r="S21307" s="577"/>
    </row>
    <row r="21308" spans="3:19">
      <c r="C21308" s="577"/>
      <c r="R21308" s="577"/>
      <c r="S21308" s="577"/>
    </row>
    <row r="21309" spans="3:19">
      <c r="C21309" s="577"/>
      <c r="R21309" s="577"/>
      <c r="S21309" s="577"/>
    </row>
    <row r="21310" spans="3:19">
      <c r="C21310" s="577"/>
      <c r="R21310" s="577"/>
      <c r="S21310" s="577"/>
    </row>
    <row r="21311" spans="3:19">
      <c r="C21311" s="577"/>
      <c r="R21311" s="577"/>
      <c r="S21311" s="577"/>
    </row>
    <row r="21312" spans="3:19">
      <c r="C21312" s="577"/>
      <c r="R21312" s="577"/>
      <c r="S21312" s="577"/>
    </row>
    <row r="21313" spans="3:19">
      <c r="C21313" s="577"/>
      <c r="R21313" s="577"/>
      <c r="S21313" s="577"/>
    </row>
    <row r="21314" spans="3:19">
      <c r="C21314" s="577"/>
      <c r="R21314" s="577"/>
      <c r="S21314" s="577"/>
    </row>
    <row r="21315" spans="3:19">
      <c r="C21315" s="577"/>
      <c r="R21315" s="577"/>
      <c r="S21315" s="577"/>
    </row>
    <row r="21316" spans="3:19">
      <c r="C21316" s="577"/>
      <c r="R21316" s="577"/>
      <c r="S21316" s="577"/>
    </row>
    <row r="21317" spans="3:19">
      <c r="C21317" s="577"/>
      <c r="R21317" s="577"/>
      <c r="S21317" s="577"/>
    </row>
    <row r="21318" spans="3:19">
      <c r="C21318" s="577"/>
      <c r="R21318" s="577"/>
      <c r="S21318" s="577"/>
    </row>
    <row r="21319" spans="3:19">
      <c r="C21319" s="577"/>
      <c r="R21319" s="577"/>
      <c r="S21319" s="577"/>
    </row>
    <row r="21320" spans="3:19">
      <c r="C21320" s="577"/>
      <c r="R21320" s="577"/>
      <c r="S21320" s="577"/>
    </row>
    <row r="21321" spans="3:19">
      <c r="C21321" s="577"/>
      <c r="R21321" s="577"/>
      <c r="S21321" s="577"/>
    </row>
    <row r="21322" spans="3:19">
      <c r="C21322" s="577"/>
      <c r="R21322" s="577"/>
      <c r="S21322" s="577"/>
    </row>
    <row r="21323" spans="3:19">
      <c r="C21323" s="577"/>
      <c r="R21323" s="577"/>
      <c r="S21323" s="577"/>
    </row>
    <row r="21324" spans="3:19">
      <c r="C21324" s="577"/>
      <c r="R21324" s="577"/>
      <c r="S21324" s="577"/>
    </row>
    <row r="21325" spans="3:19">
      <c r="C21325" s="577"/>
      <c r="R21325" s="577"/>
      <c r="S21325" s="577"/>
    </row>
    <row r="21326" spans="3:19">
      <c r="C21326" s="577"/>
      <c r="R21326" s="577"/>
      <c r="S21326" s="577"/>
    </row>
    <row r="21327" spans="3:19">
      <c r="C21327" s="577"/>
      <c r="R21327" s="577"/>
      <c r="S21327" s="577"/>
    </row>
    <row r="21328" spans="3:19">
      <c r="C21328" s="577"/>
      <c r="R21328" s="577"/>
      <c r="S21328" s="577"/>
    </row>
    <row r="21329" spans="3:19">
      <c r="C21329" s="577"/>
      <c r="R21329" s="577"/>
      <c r="S21329" s="577"/>
    </row>
    <row r="21330" spans="3:19">
      <c r="C21330" s="577"/>
      <c r="R21330" s="577"/>
      <c r="S21330" s="577"/>
    </row>
    <row r="21331" spans="3:19">
      <c r="C21331" s="577"/>
      <c r="R21331" s="577"/>
      <c r="S21331" s="577"/>
    </row>
    <row r="21332" spans="3:19">
      <c r="C21332" s="577"/>
      <c r="R21332" s="577"/>
      <c r="S21332" s="577"/>
    </row>
    <row r="21333" spans="3:19">
      <c r="C21333" s="577"/>
      <c r="R21333" s="577"/>
      <c r="S21333" s="577"/>
    </row>
    <row r="21334" spans="3:19">
      <c r="C21334" s="577"/>
      <c r="R21334" s="577"/>
      <c r="S21334" s="577"/>
    </row>
    <row r="21335" spans="3:19">
      <c r="C21335" s="577"/>
      <c r="R21335" s="577"/>
      <c r="S21335" s="577"/>
    </row>
    <row r="21336" spans="3:19">
      <c r="C21336" s="577"/>
      <c r="R21336" s="577"/>
      <c r="S21336" s="577"/>
    </row>
    <row r="21337" spans="3:19">
      <c r="C21337" s="577"/>
      <c r="R21337" s="577"/>
      <c r="S21337" s="577"/>
    </row>
    <row r="21338" spans="3:19">
      <c r="C21338" s="577"/>
      <c r="R21338" s="577"/>
      <c r="S21338" s="577"/>
    </row>
    <row r="21339" spans="3:19">
      <c r="C21339" s="577"/>
      <c r="R21339" s="577"/>
      <c r="S21339" s="577"/>
    </row>
    <row r="21340" spans="3:19">
      <c r="C21340" s="577"/>
      <c r="R21340" s="577"/>
      <c r="S21340" s="577"/>
    </row>
    <row r="21341" spans="3:19">
      <c r="C21341" s="577"/>
      <c r="R21341" s="577"/>
      <c r="S21341" s="577"/>
    </row>
    <row r="21342" spans="3:19">
      <c r="C21342" s="577"/>
      <c r="R21342" s="577"/>
      <c r="S21342" s="577"/>
    </row>
    <row r="21343" spans="3:19">
      <c r="C21343" s="577"/>
      <c r="R21343" s="577"/>
      <c r="S21343" s="577"/>
    </row>
    <row r="21344" spans="3:19">
      <c r="C21344" s="577"/>
      <c r="R21344" s="577"/>
      <c r="S21344" s="577"/>
    </row>
    <row r="21345" spans="3:19">
      <c r="C21345" s="577"/>
      <c r="R21345" s="577"/>
      <c r="S21345" s="577"/>
    </row>
    <row r="21346" spans="3:19">
      <c r="C21346" s="577"/>
      <c r="R21346" s="577"/>
      <c r="S21346" s="577"/>
    </row>
    <row r="21347" spans="3:19">
      <c r="C21347" s="577"/>
      <c r="R21347" s="577"/>
      <c r="S21347" s="577"/>
    </row>
    <row r="21348" spans="3:19">
      <c r="C21348" s="577"/>
      <c r="R21348" s="577"/>
      <c r="S21348" s="577"/>
    </row>
    <row r="21349" spans="3:19">
      <c r="C21349" s="577"/>
      <c r="R21349" s="577"/>
      <c r="S21349" s="577"/>
    </row>
    <row r="21350" spans="3:19">
      <c r="C21350" s="577"/>
      <c r="R21350" s="577"/>
      <c r="S21350" s="577"/>
    </row>
    <row r="21351" spans="3:19">
      <c r="C21351" s="577"/>
      <c r="R21351" s="577"/>
      <c r="S21351" s="577"/>
    </row>
    <row r="21352" spans="3:19">
      <c r="C21352" s="577"/>
      <c r="R21352" s="577"/>
      <c r="S21352" s="577"/>
    </row>
    <row r="21353" spans="3:19">
      <c r="C21353" s="577"/>
      <c r="R21353" s="577"/>
      <c r="S21353" s="577"/>
    </row>
    <row r="21354" spans="3:19">
      <c r="C21354" s="577"/>
      <c r="R21354" s="577"/>
      <c r="S21354" s="577"/>
    </row>
    <row r="21355" spans="3:19">
      <c r="C21355" s="577"/>
      <c r="R21355" s="577"/>
      <c r="S21355" s="577"/>
    </row>
    <row r="21356" spans="3:19">
      <c r="C21356" s="577"/>
      <c r="R21356" s="577"/>
      <c r="S21356" s="577"/>
    </row>
    <row r="21357" spans="3:19">
      <c r="C21357" s="577"/>
      <c r="R21357" s="577"/>
      <c r="S21357" s="577"/>
    </row>
    <row r="21358" spans="3:19">
      <c r="C21358" s="577"/>
      <c r="R21358" s="577"/>
      <c r="S21358" s="577"/>
    </row>
    <row r="21359" spans="3:19">
      <c r="C21359" s="577"/>
      <c r="R21359" s="577"/>
      <c r="S21359" s="577"/>
    </row>
    <row r="21360" spans="3:19">
      <c r="C21360" s="577"/>
      <c r="R21360" s="577"/>
      <c r="S21360" s="577"/>
    </row>
    <row r="21361" spans="3:19">
      <c r="C21361" s="577"/>
      <c r="R21361" s="577"/>
      <c r="S21361" s="577"/>
    </row>
    <row r="21362" spans="3:19">
      <c r="C21362" s="577"/>
      <c r="R21362" s="577"/>
      <c r="S21362" s="577"/>
    </row>
    <row r="21363" spans="3:19">
      <c r="C21363" s="577"/>
      <c r="R21363" s="577"/>
      <c r="S21363" s="577"/>
    </row>
    <row r="21364" spans="3:19">
      <c r="C21364" s="577"/>
      <c r="R21364" s="577"/>
      <c r="S21364" s="577"/>
    </row>
    <row r="21365" spans="3:19">
      <c r="C21365" s="577"/>
      <c r="R21365" s="577"/>
      <c r="S21365" s="577"/>
    </row>
    <row r="21366" spans="3:19">
      <c r="C21366" s="577"/>
      <c r="R21366" s="577"/>
      <c r="S21366" s="577"/>
    </row>
    <row r="21367" spans="3:19">
      <c r="C21367" s="577"/>
      <c r="R21367" s="577"/>
      <c r="S21367" s="577"/>
    </row>
    <row r="21368" spans="3:19">
      <c r="C21368" s="577"/>
      <c r="R21368" s="577"/>
      <c r="S21368" s="577"/>
    </row>
    <row r="21369" spans="3:19">
      <c r="C21369" s="577"/>
      <c r="R21369" s="577"/>
      <c r="S21369" s="577"/>
    </row>
    <row r="21370" spans="3:19">
      <c r="C21370" s="577"/>
      <c r="R21370" s="577"/>
      <c r="S21370" s="577"/>
    </row>
    <row r="21371" spans="3:19">
      <c r="C21371" s="577"/>
      <c r="R21371" s="577"/>
      <c r="S21371" s="577"/>
    </row>
    <row r="21372" spans="3:19">
      <c r="C21372" s="577"/>
      <c r="R21372" s="577"/>
      <c r="S21372" s="577"/>
    </row>
    <row r="21373" spans="3:19">
      <c r="C21373" s="577"/>
      <c r="R21373" s="577"/>
      <c r="S21373" s="577"/>
    </row>
    <row r="21374" spans="3:19">
      <c r="C21374" s="577"/>
      <c r="R21374" s="577"/>
      <c r="S21374" s="577"/>
    </row>
    <row r="21375" spans="3:19">
      <c r="C21375" s="577"/>
      <c r="R21375" s="577"/>
      <c r="S21375" s="577"/>
    </row>
    <row r="21376" spans="3:19">
      <c r="C21376" s="577"/>
      <c r="R21376" s="577"/>
      <c r="S21376" s="577"/>
    </row>
    <row r="21377" spans="3:19">
      <c r="C21377" s="577"/>
      <c r="R21377" s="577"/>
      <c r="S21377" s="577"/>
    </row>
    <row r="21378" spans="3:19">
      <c r="C21378" s="577"/>
      <c r="R21378" s="577"/>
      <c r="S21378" s="577"/>
    </row>
    <row r="21379" spans="3:19">
      <c r="C21379" s="577"/>
      <c r="R21379" s="577"/>
      <c r="S21379" s="577"/>
    </row>
    <row r="21380" spans="3:19">
      <c r="C21380" s="577"/>
      <c r="R21380" s="577"/>
      <c r="S21380" s="577"/>
    </row>
    <row r="21381" spans="3:19">
      <c r="C21381" s="577"/>
      <c r="R21381" s="577"/>
      <c r="S21381" s="577"/>
    </row>
    <row r="21382" spans="3:19">
      <c r="C21382" s="577"/>
      <c r="R21382" s="577"/>
      <c r="S21382" s="577"/>
    </row>
    <row r="21383" spans="3:19">
      <c r="C21383" s="577"/>
      <c r="R21383" s="577"/>
      <c r="S21383" s="577"/>
    </row>
    <row r="21384" spans="3:19">
      <c r="C21384" s="577"/>
      <c r="R21384" s="577"/>
      <c r="S21384" s="577"/>
    </row>
    <row r="21385" spans="3:19">
      <c r="C21385" s="577"/>
      <c r="R21385" s="577"/>
      <c r="S21385" s="577"/>
    </row>
    <row r="21386" spans="3:19">
      <c r="C21386" s="577"/>
      <c r="R21386" s="577"/>
      <c r="S21386" s="577"/>
    </row>
    <row r="21387" spans="3:19">
      <c r="C21387" s="577"/>
      <c r="R21387" s="577"/>
      <c r="S21387" s="577"/>
    </row>
    <row r="21388" spans="3:19">
      <c r="C21388" s="577"/>
      <c r="R21388" s="577"/>
      <c r="S21388" s="577"/>
    </row>
    <row r="21389" spans="3:19">
      <c r="C21389" s="577"/>
      <c r="R21389" s="577"/>
      <c r="S21389" s="577"/>
    </row>
    <row r="21390" spans="3:19">
      <c r="C21390" s="577"/>
      <c r="R21390" s="577"/>
      <c r="S21390" s="577"/>
    </row>
    <row r="21391" spans="3:19">
      <c r="C21391" s="577"/>
      <c r="R21391" s="577"/>
      <c r="S21391" s="577"/>
    </row>
    <row r="21392" spans="3:19">
      <c r="C21392" s="577"/>
      <c r="R21392" s="577"/>
      <c r="S21392" s="577"/>
    </row>
    <row r="21393" spans="3:19">
      <c r="C21393" s="577"/>
      <c r="R21393" s="577"/>
      <c r="S21393" s="577"/>
    </row>
    <row r="21394" spans="3:19">
      <c r="C21394" s="577"/>
      <c r="R21394" s="577"/>
      <c r="S21394" s="577"/>
    </row>
    <row r="21395" spans="3:19">
      <c r="C21395" s="577"/>
      <c r="R21395" s="577"/>
      <c r="S21395" s="577"/>
    </row>
    <row r="21396" spans="3:19">
      <c r="C21396" s="577"/>
      <c r="R21396" s="577"/>
      <c r="S21396" s="577"/>
    </row>
    <row r="21397" spans="3:19">
      <c r="C21397" s="577"/>
      <c r="R21397" s="577"/>
      <c r="S21397" s="577"/>
    </row>
    <row r="21398" spans="3:19">
      <c r="C21398" s="577"/>
      <c r="R21398" s="577"/>
      <c r="S21398" s="577"/>
    </row>
    <row r="21399" spans="3:19">
      <c r="C21399" s="577"/>
      <c r="R21399" s="577"/>
      <c r="S21399" s="577"/>
    </row>
    <row r="21400" spans="3:19">
      <c r="C21400" s="577"/>
      <c r="R21400" s="577"/>
      <c r="S21400" s="577"/>
    </row>
    <row r="21401" spans="3:19">
      <c r="C21401" s="577"/>
      <c r="R21401" s="577"/>
      <c r="S21401" s="577"/>
    </row>
    <row r="21402" spans="3:19">
      <c r="C21402" s="577"/>
      <c r="R21402" s="577"/>
      <c r="S21402" s="577"/>
    </row>
    <row r="21403" spans="3:19">
      <c r="C21403" s="577"/>
      <c r="R21403" s="577"/>
      <c r="S21403" s="577"/>
    </row>
    <row r="21404" spans="3:19">
      <c r="C21404" s="577"/>
      <c r="R21404" s="577"/>
      <c r="S21404" s="577"/>
    </row>
    <row r="21405" spans="3:19">
      <c r="C21405" s="577"/>
      <c r="R21405" s="577"/>
      <c r="S21405" s="577"/>
    </row>
    <row r="21406" spans="3:19">
      <c r="C21406" s="577"/>
      <c r="R21406" s="577"/>
      <c r="S21406" s="577"/>
    </row>
    <row r="21407" spans="3:19">
      <c r="C21407" s="577"/>
      <c r="R21407" s="577"/>
      <c r="S21407" s="577"/>
    </row>
    <row r="21408" spans="3:19">
      <c r="C21408" s="577"/>
      <c r="R21408" s="577"/>
      <c r="S21408" s="577"/>
    </row>
    <row r="21409" spans="3:19">
      <c r="C21409" s="577"/>
      <c r="R21409" s="577"/>
      <c r="S21409" s="577"/>
    </row>
    <row r="21410" spans="3:19">
      <c r="C21410" s="577"/>
      <c r="R21410" s="577"/>
      <c r="S21410" s="577"/>
    </row>
    <row r="21411" spans="3:19">
      <c r="C21411" s="577"/>
      <c r="R21411" s="577"/>
      <c r="S21411" s="577"/>
    </row>
    <row r="21412" spans="3:19">
      <c r="C21412" s="577"/>
      <c r="R21412" s="577"/>
      <c r="S21412" s="577"/>
    </row>
    <row r="21413" spans="3:19">
      <c r="C21413" s="577"/>
      <c r="R21413" s="577"/>
      <c r="S21413" s="577"/>
    </row>
    <row r="21414" spans="3:19">
      <c r="C21414" s="577"/>
      <c r="R21414" s="577"/>
      <c r="S21414" s="577"/>
    </row>
    <row r="21415" spans="3:19">
      <c r="C21415" s="577"/>
      <c r="R21415" s="577"/>
      <c r="S21415" s="577"/>
    </row>
    <row r="21416" spans="3:19">
      <c r="C21416" s="577"/>
      <c r="R21416" s="577"/>
      <c r="S21416" s="577"/>
    </row>
    <row r="21417" spans="3:19">
      <c r="C21417" s="577"/>
      <c r="R21417" s="577"/>
      <c r="S21417" s="577"/>
    </row>
    <row r="21418" spans="3:19">
      <c r="C21418" s="577"/>
      <c r="R21418" s="577"/>
      <c r="S21418" s="577"/>
    </row>
    <row r="21419" spans="3:19">
      <c r="C21419" s="577"/>
      <c r="R21419" s="577"/>
      <c r="S21419" s="577"/>
    </row>
    <row r="21420" spans="3:19">
      <c r="C21420" s="577"/>
      <c r="R21420" s="577"/>
      <c r="S21420" s="577"/>
    </row>
    <row r="21421" spans="3:19">
      <c r="C21421" s="577"/>
      <c r="R21421" s="577"/>
      <c r="S21421" s="577"/>
    </row>
    <row r="21422" spans="3:19">
      <c r="C21422" s="577"/>
      <c r="R21422" s="577"/>
      <c r="S21422" s="577"/>
    </row>
    <row r="21423" spans="3:19">
      <c r="C21423" s="577"/>
      <c r="R21423" s="577"/>
      <c r="S21423" s="577"/>
    </row>
    <row r="21424" spans="3:19">
      <c r="C21424" s="577"/>
      <c r="R21424" s="577"/>
      <c r="S21424" s="577"/>
    </row>
    <row r="21425" spans="3:19">
      <c r="C21425" s="577"/>
      <c r="R21425" s="577"/>
      <c r="S21425" s="577"/>
    </row>
    <row r="21426" spans="3:19">
      <c r="C21426" s="577"/>
      <c r="R21426" s="577"/>
      <c r="S21426" s="577"/>
    </row>
    <row r="21427" spans="3:19">
      <c r="C21427" s="577"/>
      <c r="R21427" s="577"/>
      <c r="S21427" s="577"/>
    </row>
    <row r="21428" spans="3:19">
      <c r="C21428" s="577"/>
      <c r="R21428" s="577"/>
      <c r="S21428" s="577"/>
    </row>
    <row r="21429" spans="3:19">
      <c r="C21429" s="577"/>
      <c r="R21429" s="577"/>
      <c r="S21429" s="577"/>
    </row>
    <row r="21430" spans="3:19">
      <c r="C21430" s="577"/>
      <c r="R21430" s="577"/>
      <c r="S21430" s="577"/>
    </row>
    <row r="21431" spans="3:19">
      <c r="C21431" s="577"/>
      <c r="R21431" s="577"/>
      <c r="S21431" s="577"/>
    </row>
    <row r="21432" spans="3:19">
      <c r="C21432" s="577"/>
      <c r="R21432" s="577"/>
      <c r="S21432" s="577"/>
    </row>
    <row r="21433" spans="3:19">
      <c r="C21433" s="577"/>
      <c r="R21433" s="577"/>
      <c r="S21433" s="577"/>
    </row>
    <row r="21434" spans="3:19">
      <c r="C21434" s="577"/>
      <c r="R21434" s="577"/>
      <c r="S21434" s="577"/>
    </row>
    <row r="21435" spans="3:19">
      <c r="C21435" s="577"/>
      <c r="R21435" s="577"/>
      <c r="S21435" s="577"/>
    </row>
    <row r="21436" spans="3:19">
      <c r="C21436" s="577"/>
      <c r="R21436" s="577"/>
      <c r="S21436" s="577"/>
    </row>
    <row r="21437" spans="3:19">
      <c r="C21437" s="577"/>
      <c r="R21437" s="577"/>
      <c r="S21437" s="577"/>
    </row>
    <row r="21438" spans="3:19">
      <c r="C21438" s="577"/>
      <c r="R21438" s="577"/>
      <c r="S21438" s="577"/>
    </row>
    <row r="21439" spans="3:19">
      <c r="C21439" s="577"/>
      <c r="R21439" s="577"/>
      <c r="S21439" s="577"/>
    </row>
    <row r="21440" spans="3:19">
      <c r="C21440" s="577"/>
      <c r="R21440" s="577"/>
      <c r="S21440" s="577"/>
    </row>
    <row r="21441" spans="3:19">
      <c r="C21441" s="577"/>
      <c r="R21441" s="577"/>
      <c r="S21441" s="577"/>
    </row>
    <row r="21442" spans="3:19">
      <c r="C21442" s="577"/>
      <c r="R21442" s="577"/>
      <c r="S21442" s="577"/>
    </row>
    <row r="21443" spans="3:19">
      <c r="C21443" s="577"/>
      <c r="R21443" s="577"/>
      <c r="S21443" s="577"/>
    </row>
    <row r="21444" spans="3:19">
      <c r="C21444" s="577"/>
      <c r="R21444" s="577"/>
      <c r="S21444" s="577"/>
    </row>
    <row r="21445" spans="3:19">
      <c r="C21445" s="577"/>
      <c r="R21445" s="577"/>
      <c r="S21445" s="577"/>
    </row>
    <row r="21446" spans="3:19">
      <c r="C21446" s="577"/>
      <c r="R21446" s="577"/>
      <c r="S21446" s="577"/>
    </row>
    <row r="21447" spans="3:19">
      <c r="C21447" s="577"/>
      <c r="R21447" s="577"/>
      <c r="S21447" s="577"/>
    </row>
    <row r="21448" spans="3:19">
      <c r="C21448" s="577"/>
      <c r="R21448" s="577"/>
      <c r="S21448" s="577"/>
    </row>
    <row r="21449" spans="3:19">
      <c r="C21449" s="577"/>
      <c r="R21449" s="577"/>
      <c r="S21449" s="577"/>
    </row>
    <row r="21450" spans="3:19">
      <c r="C21450" s="577"/>
      <c r="R21450" s="577"/>
      <c r="S21450" s="577"/>
    </row>
    <row r="21451" spans="3:19">
      <c r="C21451" s="577"/>
      <c r="R21451" s="577"/>
      <c r="S21451" s="577"/>
    </row>
    <row r="21452" spans="3:19">
      <c r="C21452" s="577"/>
      <c r="R21452" s="577"/>
      <c r="S21452" s="577"/>
    </row>
    <row r="21453" spans="3:19">
      <c r="C21453" s="577"/>
      <c r="R21453" s="577"/>
      <c r="S21453" s="577"/>
    </row>
    <row r="21454" spans="3:19">
      <c r="C21454" s="577"/>
      <c r="R21454" s="577"/>
      <c r="S21454" s="577"/>
    </row>
    <row r="21455" spans="3:19">
      <c r="C21455" s="577"/>
      <c r="R21455" s="577"/>
      <c r="S21455" s="577"/>
    </row>
    <row r="21456" spans="3:19">
      <c r="C21456" s="577"/>
      <c r="R21456" s="577"/>
      <c r="S21456" s="577"/>
    </row>
    <row r="21457" spans="3:19">
      <c r="C21457" s="577"/>
      <c r="R21457" s="577"/>
      <c r="S21457" s="577"/>
    </row>
    <row r="21458" spans="3:19">
      <c r="C21458" s="577"/>
      <c r="R21458" s="577"/>
      <c r="S21458" s="577"/>
    </row>
    <row r="21459" spans="3:19">
      <c r="C21459" s="577"/>
      <c r="R21459" s="577"/>
      <c r="S21459" s="577"/>
    </row>
    <row r="21460" spans="3:19">
      <c r="C21460" s="577"/>
      <c r="R21460" s="577"/>
      <c r="S21460" s="577"/>
    </row>
    <row r="21461" spans="3:19">
      <c r="C21461" s="577"/>
      <c r="R21461" s="577"/>
      <c r="S21461" s="577"/>
    </row>
    <row r="21462" spans="3:19">
      <c r="C21462" s="577"/>
      <c r="R21462" s="577"/>
      <c r="S21462" s="577"/>
    </row>
    <row r="21463" spans="3:19">
      <c r="C21463" s="577"/>
      <c r="R21463" s="577"/>
      <c r="S21463" s="577"/>
    </row>
    <row r="21464" spans="3:19">
      <c r="C21464" s="577"/>
      <c r="R21464" s="577"/>
      <c r="S21464" s="577"/>
    </row>
    <row r="21465" spans="3:19">
      <c r="C21465" s="577"/>
      <c r="R21465" s="577"/>
      <c r="S21465" s="577"/>
    </row>
    <row r="21466" spans="3:19">
      <c r="C21466" s="577"/>
      <c r="R21466" s="577"/>
      <c r="S21466" s="577"/>
    </row>
    <row r="21467" spans="3:19">
      <c r="C21467" s="577"/>
      <c r="R21467" s="577"/>
      <c r="S21467" s="577"/>
    </row>
    <row r="21468" spans="3:19">
      <c r="C21468" s="577"/>
      <c r="R21468" s="577"/>
      <c r="S21468" s="577"/>
    </row>
    <row r="21469" spans="3:19">
      <c r="C21469" s="577"/>
      <c r="R21469" s="577"/>
      <c r="S21469" s="577"/>
    </row>
    <row r="21470" spans="3:19">
      <c r="C21470" s="577"/>
      <c r="R21470" s="577"/>
      <c r="S21470" s="577"/>
    </row>
    <row r="21471" spans="3:19">
      <c r="C21471" s="577"/>
      <c r="R21471" s="577"/>
      <c r="S21471" s="577"/>
    </row>
    <row r="21472" spans="3:19">
      <c r="C21472" s="577"/>
      <c r="R21472" s="577"/>
      <c r="S21472" s="577"/>
    </row>
    <row r="21473" spans="3:19">
      <c r="C21473" s="577"/>
      <c r="R21473" s="577"/>
      <c r="S21473" s="577"/>
    </row>
    <row r="21474" spans="3:19">
      <c r="C21474" s="577"/>
      <c r="R21474" s="577"/>
      <c r="S21474" s="577"/>
    </row>
    <row r="21475" spans="3:19">
      <c r="C21475" s="577"/>
      <c r="R21475" s="577"/>
      <c r="S21475" s="577"/>
    </row>
    <row r="21476" spans="3:19">
      <c r="C21476" s="577"/>
      <c r="R21476" s="577"/>
      <c r="S21476" s="577"/>
    </row>
    <row r="21477" spans="3:19">
      <c r="C21477" s="577"/>
      <c r="R21477" s="577"/>
      <c r="S21477" s="577"/>
    </row>
    <row r="21478" spans="3:19">
      <c r="C21478" s="577"/>
      <c r="R21478" s="577"/>
      <c r="S21478" s="577"/>
    </row>
    <row r="21479" spans="3:19">
      <c r="C21479" s="577"/>
      <c r="R21479" s="577"/>
      <c r="S21479" s="577"/>
    </row>
    <row r="21480" spans="3:19">
      <c r="C21480" s="577"/>
      <c r="R21480" s="577"/>
      <c r="S21480" s="577"/>
    </row>
    <row r="21481" spans="3:19">
      <c r="C21481" s="577"/>
      <c r="R21481" s="577"/>
      <c r="S21481" s="577"/>
    </row>
    <row r="21482" spans="3:19">
      <c r="C21482" s="577"/>
      <c r="R21482" s="577"/>
      <c r="S21482" s="577"/>
    </row>
    <row r="21483" spans="3:19">
      <c r="C21483" s="577"/>
      <c r="R21483" s="577"/>
      <c r="S21483" s="577"/>
    </row>
    <row r="21484" spans="3:19">
      <c r="C21484" s="577"/>
      <c r="R21484" s="577"/>
      <c r="S21484" s="577"/>
    </row>
    <row r="21485" spans="3:19">
      <c r="C21485" s="577"/>
      <c r="R21485" s="577"/>
      <c r="S21485" s="577"/>
    </row>
    <row r="21486" spans="3:19">
      <c r="C21486" s="577"/>
      <c r="R21486" s="577"/>
      <c r="S21486" s="577"/>
    </row>
    <row r="21487" spans="3:19">
      <c r="C21487" s="577"/>
      <c r="R21487" s="577"/>
      <c r="S21487" s="577"/>
    </row>
    <row r="21488" spans="3:19">
      <c r="C21488" s="577"/>
      <c r="R21488" s="577"/>
      <c r="S21488" s="577"/>
    </row>
    <row r="21489" spans="3:19">
      <c r="C21489" s="577"/>
      <c r="R21489" s="577"/>
      <c r="S21489" s="577"/>
    </row>
    <row r="21490" spans="3:19">
      <c r="C21490" s="577"/>
      <c r="R21490" s="577"/>
      <c r="S21490" s="577"/>
    </row>
    <row r="21491" spans="3:19">
      <c r="C21491" s="577"/>
      <c r="R21491" s="577"/>
      <c r="S21491" s="577"/>
    </row>
    <row r="21492" spans="3:19">
      <c r="C21492" s="577"/>
      <c r="R21492" s="577"/>
      <c r="S21492" s="577"/>
    </row>
    <row r="21493" spans="3:19">
      <c r="C21493" s="577"/>
      <c r="R21493" s="577"/>
      <c r="S21493" s="577"/>
    </row>
    <row r="21494" spans="3:19">
      <c r="C21494" s="577"/>
      <c r="R21494" s="577"/>
      <c r="S21494" s="577"/>
    </row>
    <row r="21495" spans="3:19">
      <c r="C21495" s="577"/>
      <c r="R21495" s="577"/>
      <c r="S21495" s="577"/>
    </row>
    <row r="21496" spans="3:19">
      <c r="C21496" s="577"/>
      <c r="R21496" s="577"/>
      <c r="S21496" s="577"/>
    </row>
    <row r="21497" spans="3:19">
      <c r="C21497" s="577"/>
      <c r="R21497" s="577"/>
      <c r="S21497" s="577"/>
    </row>
    <row r="21498" spans="3:19">
      <c r="C21498" s="577"/>
      <c r="R21498" s="577"/>
      <c r="S21498" s="577"/>
    </row>
    <row r="21499" spans="3:19">
      <c r="C21499" s="577"/>
      <c r="R21499" s="577"/>
      <c r="S21499" s="577"/>
    </row>
    <row r="21500" spans="3:19">
      <c r="C21500" s="577"/>
      <c r="R21500" s="577"/>
      <c r="S21500" s="577"/>
    </row>
    <row r="21501" spans="3:19">
      <c r="C21501" s="577"/>
      <c r="R21501" s="577"/>
      <c r="S21501" s="577"/>
    </row>
    <row r="21502" spans="3:19">
      <c r="C21502" s="577"/>
      <c r="R21502" s="577"/>
      <c r="S21502" s="577"/>
    </row>
    <row r="21503" spans="3:19">
      <c r="C21503" s="577"/>
      <c r="R21503" s="577"/>
      <c r="S21503" s="577"/>
    </row>
    <row r="21504" spans="3:19">
      <c r="C21504" s="577"/>
      <c r="R21504" s="577"/>
      <c r="S21504" s="577"/>
    </row>
    <row r="21505" spans="3:19">
      <c r="C21505" s="577"/>
      <c r="R21505" s="577"/>
      <c r="S21505" s="577"/>
    </row>
    <row r="21506" spans="3:19">
      <c r="C21506" s="577"/>
      <c r="R21506" s="577"/>
      <c r="S21506" s="577"/>
    </row>
    <row r="21507" spans="3:19">
      <c r="C21507" s="577"/>
      <c r="R21507" s="577"/>
      <c r="S21507" s="577"/>
    </row>
    <row r="21508" spans="3:19">
      <c r="C21508" s="577"/>
      <c r="R21508" s="577"/>
      <c r="S21508" s="577"/>
    </row>
    <row r="21509" spans="3:19">
      <c r="C21509" s="577"/>
      <c r="R21509" s="577"/>
      <c r="S21509" s="577"/>
    </row>
    <row r="21510" spans="3:19">
      <c r="C21510" s="577"/>
      <c r="R21510" s="577"/>
      <c r="S21510" s="577"/>
    </row>
    <row r="21511" spans="3:19">
      <c r="C21511" s="577"/>
      <c r="R21511" s="577"/>
      <c r="S21511" s="577"/>
    </row>
    <row r="21512" spans="3:19">
      <c r="C21512" s="577"/>
      <c r="R21512" s="577"/>
      <c r="S21512" s="577"/>
    </row>
    <row r="21513" spans="3:19">
      <c r="C21513" s="577"/>
      <c r="R21513" s="577"/>
      <c r="S21513" s="577"/>
    </row>
    <row r="21514" spans="3:19">
      <c r="C21514" s="577"/>
      <c r="R21514" s="577"/>
      <c r="S21514" s="577"/>
    </row>
    <row r="21515" spans="3:19">
      <c r="C21515" s="577"/>
      <c r="R21515" s="577"/>
      <c r="S21515" s="577"/>
    </row>
    <row r="21516" spans="3:19">
      <c r="C21516" s="577"/>
      <c r="R21516" s="577"/>
      <c r="S21516" s="577"/>
    </row>
    <row r="21517" spans="3:19">
      <c r="C21517" s="577"/>
      <c r="R21517" s="577"/>
      <c r="S21517" s="577"/>
    </row>
    <row r="21518" spans="3:19">
      <c r="C21518" s="577"/>
      <c r="R21518" s="577"/>
      <c r="S21518" s="577"/>
    </row>
    <row r="21519" spans="3:19">
      <c r="C21519" s="577"/>
      <c r="R21519" s="577"/>
      <c r="S21519" s="577"/>
    </row>
    <row r="21520" spans="3:19">
      <c r="C21520" s="577"/>
      <c r="R21520" s="577"/>
      <c r="S21520" s="577"/>
    </row>
    <row r="21521" spans="3:19">
      <c r="C21521" s="577"/>
      <c r="R21521" s="577"/>
      <c r="S21521" s="577"/>
    </row>
    <row r="21522" spans="3:19">
      <c r="C21522" s="577"/>
      <c r="R21522" s="577"/>
      <c r="S21522" s="577"/>
    </row>
    <row r="21523" spans="3:19">
      <c r="C21523" s="577"/>
      <c r="R21523" s="577"/>
      <c r="S21523" s="577"/>
    </row>
    <row r="21524" spans="3:19">
      <c r="C21524" s="577"/>
      <c r="R21524" s="577"/>
      <c r="S21524" s="577"/>
    </row>
    <row r="21525" spans="3:19">
      <c r="C21525" s="577"/>
      <c r="R21525" s="577"/>
      <c r="S21525" s="577"/>
    </row>
    <row r="21526" spans="3:19">
      <c r="C21526" s="577"/>
      <c r="R21526" s="577"/>
      <c r="S21526" s="577"/>
    </row>
    <row r="21527" spans="3:19">
      <c r="C21527" s="577"/>
      <c r="R21527" s="577"/>
      <c r="S21527" s="577"/>
    </row>
    <row r="21528" spans="3:19">
      <c r="C21528" s="577"/>
      <c r="R21528" s="577"/>
      <c r="S21528" s="577"/>
    </row>
    <row r="21529" spans="3:19">
      <c r="C21529" s="577"/>
      <c r="R21529" s="577"/>
      <c r="S21529" s="577"/>
    </row>
    <row r="21530" spans="3:19">
      <c r="C21530" s="577"/>
      <c r="R21530" s="577"/>
      <c r="S21530" s="577"/>
    </row>
    <row r="21531" spans="3:19">
      <c r="C21531" s="577"/>
      <c r="R21531" s="577"/>
      <c r="S21531" s="577"/>
    </row>
    <row r="21532" spans="3:19">
      <c r="C21532" s="577"/>
      <c r="R21532" s="577"/>
      <c r="S21532" s="577"/>
    </row>
    <row r="21533" spans="3:19">
      <c r="C21533" s="577"/>
      <c r="R21533" s="577"/>
      <c r="S21533" s="577"/>
    </row>
    <row r="21534" spans="3:19">
      <c r="C21534" s="577"/>
      <c r="R21534" s="577"/>
      <c r="S21534" s="577"/>
    </row>
    <row r="21535" spans="3:19">
      <c r="C21535" s="577"/>
      <c r="R21535" s="577"/>
      <c r="S21535" s="577"/>
    </row>
    <row r="21536" spans="3:19">
      <c r="C21536" s="577"/>
      <c r="R21536" s="577"/>
      <c r="S21536" s="577"/>
    </row>
    <row r="21537" spans="3:19">
      <c r="C21537" s="577"/>
      <c r="R21537" s="577"/>
      <c r="S21537" s="577"/>
    </row>
    <row r="21538" spans="3:19">
      <c r="C21538" s="577"/>
      <c r="R21538" s="577"/>
      <c r="S21538" s="577"/>
    </row>
    <row r="21539" spans="3:19">
      <c r="C21539" s="577"/>
      <c r="R21539" s="577"/>
      <c r="S21539" s="577"/>
    </row>
    <row r="21540" spans="3:19">
      <c r="C21540" s="577"/>
      <c r="R21540" s="577"/>
      <c r="S21540" s="577"/>
    </row>
    <row r="21541" spans="3:19">
      <c r="C21541" s="577"/>
      <c r="R21541" s="577"/>
      <c r="S21541" s="577"/>
    </row>
    <row r="21542" spans="3:19">
      <c r="C21542" s="577"/>
      <c r="R21542" s="577"/>
      <c r="S21542" s="577"/>
    </row>
    <row r="21543" spans="3:19">
      <c r="C21543" s="577"/>
      <c r="R21543" s="577"/>
      <c r="S21543" s="577"/>
    </row>
    <row r="21544" spans="3:19">
      <c r="C21544" s="577"/>
      <c r="R21544" s="577"/>
      <c r="S21544" s="577"/>
    </row>
    <row r="21545" spans="3:19">
      <c r="C21545" s="577"/>
      <c r="R21545" s="577"/>
      <c r="S21545" s="577"/>
    </row>
    <row r="21546" spans="3:19">
      <c r="C21546" s="577"/>
      <c r="R21546" s="577"/>
      <c r="S21546" s="577"/>
    </row>
    <row r="21547" spans="3:19">
      <c r="C21547" s="577"/>
      <c r="R21547" s="577"/>
      <c r="S21547" s="577"/>
    </row>
    <row r="21548" spans="3:19">
      <c r="C21548" s="577"/>
      <c r="R21548" s="577"/>
      <c r="S21548" s="577"/>
    </row>
    <row r="21549" spans="3:19">
      <c r="C21549" s="577"/>
      <c r="R21549" s="577"/>
      <c r="S21549" s="577"/>
    </row>
    <row r="21550" spans="3:19">
      <c r="C21550" s="577"/>
      <c r="R21550" s="577"/>
      <c r="S21550" s="577"/>
    </row>
    <row r="21551" spans="3:19">
      <c r="C21551" s="577"/>
      <c r="R21551" s="577"/>
      <c r="S21551" s="577"/>
    </row>
    <row r="21552" spans="3:19">
      <c r="C21552" s="577"/>
      <c r="R21552" s="577"/>
      <c r="S21552" s="577"/>
    </row>
    <row r="21553" spans="3:19">
      <c r="C21553" s="577"/>
      <c r="R21553" s="577"/>
      <c r="S21553" s="577"/>
    </row>
    <row r="21554" spans="3:19">
      <c r="C21554" s="577"/>
      <c r="R21554" s="577"/>
      <c r="S21554" s="577"/>
    </row>
    <row r="21555" spans="3:19">
      <c r="C21555" s="577"/>
      <c r="R21555" s="577"/>
      <c r="S21555" s="577"/>
    </row>
    <row r="21556" spans="3:19">
      <c r="C21556" s="577"/>
      <c r="R21556" s="577"/>
      <c r="S21556" s="577"/>
    </row>
    <row r="21557" spans="3:19">
      <c r="C21557" s="577"/>
      <c r="R21557" s="577"/>
      <c r="S21557" s="577"/>
    </row>
    <row r="21558" spans="3:19">
      <c r="C21558" s="577"/>
      <c r="R21558" s="577"/>
      <c r="S21558" s="577"/>
    </row>
    <row r="21559" spans="3:19">
      <c r="C21559" s="577"/>
      <c r="R21559" s="577"/>
      <c r="S21559" s="577"/>
    </row>
    <row r="21560" spans="3:19">
      <c r="C21560" s="577"/>
      <c r="R21560" s="577"/>
      <c r="S21560" s="577"/>
    </row>
    <row r="21561" spans="3:19">
      <c r="C21561" s="577"/>
      <c r="R21561" s="577"/>
      <c r="S21561" s="577"/>
    </row>
    <row r="21562" spans="3:19">
      <c r="C21562" s="577"/>
      <c r="R21562" s="577"/>
      <c r="S21562" s="577"/>
    </row>
    <row r="21563" spans="3:19">
      <c r="C21563" s="577"/>
      <c r="R21563" s="577"/>
      <c r="S21563" s="577"/>
    </row>
    <row r="21564" spans="3:19">
      <c r="C21564" s="577"/>
      <c r="R21564" s="577"/>
      <c r="S21564" s="577"/>
    </row>
    <row r="21565" spans="3:19">
      <c r="C21565" s="577"/>
      <c r="R21565" s="577"/>
      <c r="S21565" s="577"/>
    </row>
    <row r="21566" spans="3:19">
      <c r="C21566" s="577"/>
      <c r="R21566" s="577"/>
      <c r="S21566" s="577"/>
    </row>
    <row r="21567" spans="3:19">
      <c r="C21567" s="577"/>
      <c r="R21567" s="577"/>
      <c r="S21567" s="577"/>
    </row>
    <row r="21568" spans="3:19">
      <c r="C21568" s="577"/>
      <c r="R21568" s="577"/>
      <c r="S21568" s="577"/>
    </row>
    <row r="21569" spans="3:19">
      <c r="C21569" s="577"/>
      <c r="R21569" s="577"/>
      <c r="S21569" s="577"/>
    </row>
    <row r="21570" spans="3:19">
      <c r="C21570" s="577"/>
      <c r="R21570" s="577"/>
      <c r="S21570" s="577"/>
    </row>
    <row r="21571" spans="3:19">
      <c r="C21571" s="577"/>
      <c r="R21571" s="577"/>
      <c r="S21571" s="577"/>
    </row>
    <row r="21572" spans="3:19">
      <c r="C21572" s="577"/>
      <c r="R21572" s="577"/>
      <c r="S21572" s="577"/>
    </row>
    <row r="21573" spans="3:19">
      <c r="C21573" s="577"/>
      <c r="R21573" s="577"/>
      <c r="S21573" s="577"/>
    </row>
    <row r="21574" spans="3:19">
      <c r="C21574" s="577"/>
      <c r="R21574" s="577"/>
      <c r="S21574" s="577"/>
    </row>
    <row r="21575" spans="3:19">
      <c r="C21575" s="577"/>
      <c r="R21575" s="577"/>
      <c r="S21575" s="577"/>
    </row>
    <row r="21576" spans="3:19">
      <c r="C21576" s="577"/>
      <c r="R21576" s="577"/>
      <c r="S21576" s="577"/>
    </row>
    <row r="21577" spans="3:19">
      <c r="C21577" s="577"/>
      <c r="R21577" s="577"/>
      <c r="S21577" s="577"/>
    </row>
    <row r="21578" spans="3:19">
      <c r="C21578" s="577"/>
      <c r="R21578" s="577"/>
      <c r="S21578" s="577"/>
    </row>
    <row r="21579" spans="3:19">
      <c r="C21579" s="577"/>
      <c r="R21579" s="577"/>
      <c r="S21579" s="577"/>
    </row>
    <row r="21580" spans="3:19">
      <c r="C21580" s="577"/>
      <c r="R21580" s="577"/>
      <c r="S21580" s="577"/>
    </row>
    <row r="21581" spans="3:19">
      <c r="C21581" s="577"/>
      <c r="R21581" s="577"/>
      <c r="S21581" s="577"/>
    </row>
    <row r="21582" spans="3:19">
      <c r="C21582" s="577"/>
      <c r="R21582" s="577"/>
      <c r="S21582" s="577"/>
    </row>
    <row r="21583" spans="3:19">
      <c r="C21583" s="577"/>
      <c r="R21583" s="577"/>
      <c r="S21583" s="577"/>
    </row>
    <row r="21584" spans="3:19">
      <c r="C21584" s="577"/>
      <c r="R21584" s="577"/>
      <c r="S21584" s="577"/>
    </row>
    <row r="21585" spans="3:19">
      <c r="C21585" s="577"/>
      <c r="R21585" s="577"/>
      <c r="S21585" s="577"/>
    </row>
    <row r="21586" spans="3:19">
      <c r="C21586" s="577"/>
      <c r="R21586" s="577"/>
      <c r="S21586" s="577"/>
    </row>
    <row r="21587" spans="3:19">
      <c r="C21587" s="577"/>
      <c r="R21587" s="577"/>
      <c r="S21587" s="577"/>
    </row>
    <row r="21588" spans="3:19">
      <c r="C21588" s="577"/>
      <c r="R21588" s="577"/>
      <c r="S21588" s="577"/>
    </row>
    <row r="21589" spans="3:19">
      <c r="C21589" s="577"/>
      <c r="R21589" s="577"/>
      <c r="S21589" s="577"/>
    </row>
    <row r="21590" spans="3:19">
      <c r="C21590" s="577"/>
      <c r="R21590" s="577"/>
      <c r="S21590" s="577"/>
    </row>
    <row r="21591" spans="3:19">
      <c r="C21591" s="577"/>
      <c r="R21591" s="577"/>
      <c r="S21591" s="577"/>
    </row>
    <row r="21592" spans="3:19">
      <c r="C21592" s="577"/>
      <c r="R21592" s="577"/>
      <c r="S21592" s="577"/>
    </row>
    <row r="21593" spans="3:19">
      <c r="C21593" s="577"/>
      <c r="R21593" s="577"/>
      <c r="S21593" s="577"/>
    </row>
    <row r="21594" spans="3:19">
      <c r="C21594" s="577"/>
      <c r="R21594" s="577"/>
      <c r="S21594" s="577"/>
    </row>
    <row r="21595" spans="3:19">
      <c r="C21595" s="577"/>
      <c r="R21595" s="577"/>
      <c r="S21595" s="577"/>
    </row>
    <row r="21596" spans="3:19">
      <c r="C21596" s="577"/>
      <c r="R21596" s="577"/>
      <c r="S21596" s="577"/>
    </row>
    <row r="21597" spans="3:19">
      <c r="C21597" s="577"/>
      <c r="R21597" s="577"/>
      <c r="S21597" s="577"/>
    </row>
    <row r="21598" spans="3:19">
      <c r="C21598" s="577"/>
      <c r="R21598" s="577"/>
      <c r="S21598" s="577"/>
    </row>
    <row r="21599" spans="3:19">
      <c r="C21599" s="577"/>
      <c r="R21599" s="577"/>
      <c r="S21599" s="577"/>
    </row>
    <row r="21600" spans="3:19">
      <c r="C21600" s="577"/>
      <c r="R21600" s="577"/>
      <c r="S21600" s="577"/>
    </row>
    <row r="21601" spans="3:19">
      <c r="C21601" s="577"/>
      <c r="R21601" s="577"/>
      <c r="S21601" s="577"/>
    </row>
    <row r="21602" spans="3:19">
      <c r="C21602" s="577"/>
      <c r="R21602" s="577"/>
      <c r="S21602" s="577"/>
    </row>
    <row r="21603" spans="3:19">
      <c r="C21603" s="577"/>
      <c r="R21603" s="577"/>
      <c r="S21603" s="577"/>
    </row>
    <row r="21604" spans="3:19">
      <c r="C21604" s="577"/>
      <c r="R21604" s="577"/>
      <c r="S21604" s="577"/>
    </row>
    <row r="21605" spans="3:19">
      <c r="C21605" s="577"/>
      <c r="R21605" s="577"/>
      <c r="S21605" s="577"/>
    </row>
    <row r="21606" spans="3:19">
      <c r="C21606" s="577"/>
      <c r="R21606" s="577"/>
      <c r="S21606" s="577"/>
    </row>
    <row r="21607" spans="3:19">
      <c r="C21607" s="577"/>
      <c r="R21607" s="577"/>
      <c r="S21607" s="577"/>
    </row>
    <row r="21608" spans="3:19">
      <c r="C21608" s="577"/>
      <c r="R21608" s="577"/>
      <c r="S21608" s="577"/>
    </row>
    <row r="21609" spans="3:19">
      <c r="C21609" s="577"/>
      <c r="R21609" s="577"/>
      <c r="S21609" s="577"/>
    </row>
    <row r="21610" spans="3:19">
      <c r="C21610" s="577"/>
      <c r="R21610" s="577"/>
      <c r="S21610" s="577"/>
    </row>
    <row r="21611" spans="3:19">
      <c r="C21611" s="577"/>
      <c r="R21611" s="577"/>
      <c r="S21611" s="577"/>
    </row>
    <row r="21612" spans="3:19">
      <c r="C21612" s="577"/>
      <c r="R21612" s="577"/>
      <c r="S21612" s="577"/>
    </row>
    <row r="21613" spans="3:19">
      <c r="C21613" s="577"/>
      <c r="R21613" s="577"/>
      <c r="S21613" s="577"/>
    </row>
    <row r="21614" spans="3:19">
      <c r="C21614" s="577"/>
      <c r="R21614" s="577"/>
      <c r="S21614" s="577"/>
    </row>
    <row r="21615" spans="3:19">
      <c r="C21615" s="577"/>
      <c r="R21615" s="577"/>
      <c r="S21615" s="577"/>
    </row>
    <row r="21616" spans="3:19">
      <c r="C21616" s="577"/>
      <c r="R21616" s="577"/>
      <c r="S21616" s="577"/>
    </row>
    <row r="21617" spans="3:19">
      <c r="C21617" s="577"/>
      <c r="R21617" s="577"/>
      <c r="S21617" s="577"/>
    </row>
    <row r="21618" spans="3:19">
      <c r="C21618" s="577"/>
      <c r="R21618" s="577"/>
      <c r="S21618" s="577"/>
    </row>
    <row r="21619" spans="3:19">
      <c r="C21619" s="577"/>
      <c r="R21619" s="577"/>
      <c r="S21619" s="577"/>
    </row>
    <row r="21620" spans="3:19">
      <c r="C21620" s="577"/>
      <c r="R21620" s="577"/>
      <c r="S21620" s="577"/>
    </row>
    <row r="21621" spans="3:19">
      <c r="C21621" s="577"/>
      <c r="R21621" s="577"/>
      <c r="S21621" s="577"/>
    </row>
    <row r="21622" spans="3:19">
      <c r="C21622" s="577"/>
      <c r="R21622" s="577"/>
      <c r="S21622" s="577"/>
    </row>
    <row r="21623" spans="3:19">
      <c r="C21623" s="577"/>
      <c r="R21623" s="577"/>
      <c r="S21623" s="577"/>
    </row>
    <row r="21624" spans="3:19">
      <c r="C21624" s="577"/>
      <c r="R21624" s="577"/>
      <c r="S21624" s="577"/>
    </row>
    <row r="21625" spans="3:19">
      <c r="C21625" s="577"/>
      <c r="R21625" s="577"/>
      <c r="S21625" s="577"/>
    </row>
    <row r="21626" spans="3:19">
      <c r="C21626" s="577"/>
      <c r="R21626" s="577"/>
      <c r="S21626" s="577"/>
    </row>
    <row r="21627" spans="3:19">
      <c r="C21627" s="577"/>
      <c r="R21627" s="577"/>
      <c r="S21627" s="577"/>
    </row>
    <row r="21628" spans="3:19">
      <c r="C21628" s="577"/>
      <c r="R21628" s="577"/>
      <c r="S21628" s="577"/>
    </row>
    <row r="21629" spans="3:19">
      <c r="C21629" s="577"/>
      <c r="R21629" s="577"/>
      <c r="S21629" s="577"/>
    </row>
    <row r="21630" spans="3:19">
      <c r="C21630" s="577"/>
      <c r="R21630" s="577"/>
      <c r="S21630" s="577"/>
    </row>
    <row r="21631" spans="3:19">
      <c r="C21631" s="577"/>
      <c r="R21631" s="577"/>
      <c r="S21631" s="577"/>
    </row>
    <row r="21632" spans="3:19">
      <c r="C21632" s="577"/>
      <c r="R21632" s="577"/>
      <c r="S21632" s="577"/>
    </row>
    <row r="21633" spans="3:19">
      <c r="C21633" s="577"/>
      <c r="R21633" s="577"/>
      <c r="S21633" s="577"/>
    </row>
    <row r="21634" spans="3:19">
      <c r="C21634" s="577"/>
      <c r="R21634" s="577"/>
      <c r="S21634" s="577"/>
    </row>
    <row r="21635" spans="3:19">
      <c r="C21635" s="577"/>
      <c r="R21635" s="577"/>
      <c r="S21635" s="577"/>
    </row>
    <row r="21636" spans="3:19">
      <c r="C21636" s="577"/>
      <c r="R21636" s="577"/>
      <c r="S21636" s="577"/>
    </row>
    <row r="21637" spans="3:19">
      <c r="C21637" s="577"/>
      <c r="R21637" s="577"/>
      <c r="S21637" s="577"/>
    </row>
    <row r="21638" spans="3:19">
      <c r="C21638" s="577"/>
      <c r="R21638" s="577"/>
      <c r="S21638" s="577"/>
    </row>
    <row r="21639" spans="3:19">
      <c r="C21639" s="577"/>
      <c r="R21639" s="577"/>
      <c r="S21639" s="577"/>
    </row>
    <row r="21640" spans="3:19">
      <c r="C21640" s="577"/>
      <c r="R21640" s="577"/>
      <c r="S21640" s="577"/>
    </row>
    <row r="21641" spans="3:19">
      <c r="C21641" s="577"/>
      <c r="R21641" s="577"/>
      <c r="S21641" s="577"/>
    </row>
    <row r="21642" spans="3:19">
      <c r="C21642" s="577"/>
      <c r="R21642" s="577"/>
      <c r="S21642" s="577"/>
    </row>
    <row r="21643" spans="3:19">
      <c r="C21643" s="577"/>
      <c r="R21643" s="577"/>
      <c r="S21643" s="577"/>
    </row>
    <row r="21644" spans="3:19">
      <c r="C21644" s="577"/>
      <c r="R21644" s="577"/>
      <c r="S21644" s="577"/>
    </row>
    <row r="21645" spans="3:19">
      <c r="C21645" s="577"/>
      <c r="R21645" s="577"/>
      <c r="S21645" s="577"/>
    </row>
    <row r="21646" spans="3:19">
      <c r="C21646" s="577"/>
      <c r="R21646" s="577"/>
      <c r="S21646" s="577"/>
    </row>
    <row r="21647" spans="3:19">
      <c r="C21647" s="577"/>
      <c r="R21647" s="577"/>
      <c r="S21647" s="577"/>
    </row>
    <row r="21648" spans="3:19">
      <c r="C21648" s="577"/>
      <c r="R21648" s="577"/>
      <c r="S21648" s="577"/>
    </row>
    <row r="21649" spans="3:19">
      <c r="C21649" s="577"/>
      <c r="R21649" s="577"/>
      <c r="S21649" s="577"/>
    </row>
    <row r="21650" spans="3:19">
      <c r="C21650" s="577"/>
      <c r="R21650" s="577"/>
      <c r="S21650" s="577"/>
    </row>
    <row r="21651" spans="3:19">
      <c r="C21651" s="577"/>
      <c r="R21651" s="577"/>
      <c r="S21651" s="577"/>
    </row>
    <row r="21652" spans="3:19">
      <c r="C21652" s="577"/>
      <c r="R21652" s="577"/>
      <c r="S21652" s="577"/>
    </row>
    <row r="21653" spans="3:19">
      <c r="C21653" s="577"/>
      <c r="R21653" s="577"/>
      <c r="S21653" s="577"/>
    </row>
    <row r="21654" spans="3:19">
      <c r="C21654" s="577"/>
      <c r="R21654" s="577"/>
      <c r="S21654" s="577"/>
    </row>
    <row r="21655" spans="3:19">
      <c r="C21655" s="577"/>
      <c r="R21655" s="577"/>
      <c r="S21655" s="577"/>
    </row>
    <row r="21656" spans="3:19">
      <c r="C21656" s="577"/>
      <c r="R21656" s="577"/>
      <c r="S21656" s="577"/>
    </row>
    <row r="21657" spans="3:19">
      <c r="C21657" s="577"/>
      <c r="R21657" s="577"/>
      <c r="S21657" s="577"/>
    </row>
    <row r="21658" spans="3:19">
      <c r="C21658" s="577"/>
      <c r="R21658" s="577"/>
      <c r="S21658" s="577"/>
    </row>
    <row r="21659" spans="3:19">
      <c r="C21659" s="577"/>
      <c r="R21659" s="577"/>
      <c r="S21659" s="577"/>
    </row>
    <row r="21660" spans="3:19">
      <c r="C21660" s="577"/>
      <c r="R21660" s="577"/>
      <c r="S21660" s="577"/>
    </row>
    <row r="21661" spans="3:19">
      <c r="C21661" s="577"/>
      <c r="R21661" s="577"/>
      <c r="S21661" s="577"/>
    </row>
    <row r="21662" spans="3:19">
      <c r="C21662" s="577"/>
      <c r="R21662" s="577"/>
      <c r="S21662" s="577"/>
    </row>
    <row r="21663" spans="3:19">
      <c r="C21663" s="577"/>
      <c r="R21663" s="577"/>
      <c r="S21663" s="577"/>
    </row>
    <row r="21664" spans="3:19">
      <c r="C21664" s="577"/>
      <c r="R21664" s="577"/>
      <c r="S21664" s="577"/>
    </row>
    <row r="21665" spans="3:19">
      <c r="C21665" s="577"/>
      <c r="R21665" s="577"/>
      <c r="S21665" s="577"/>
    </row>
    <row r="21666" spans="3:19">
      <c r="C21666" s="577"/>
      <c r="R21666" s="577"/>
      <c r="S21666" s="577"/>
    </row>
    <row r="21667" spans="3:19">
      <c r="C21667" s="577"/>
      <c r="R21667" s="577"/>
      <c r="S21667" s="577"/>
    </row>
    <row r="21668" spans="3:19">
      <c r="C21668" s="577"/>
      <c r="R21668" s="577"/>
      <c r="S21668" s="577"/>
    </row>
    <row r="21669" spans="3:19">
      <c r="C21669" s="577"/>
      <c r="R21669" s="577"/>
      <c r="S21669" s="577"/>
    </row>
    <row r="21670" spans="3:19">
      <c r="C21670" s="577"/>
      <c r="R21670" s="577"/>
      <c r="S21670" s="577"/>
    </row>
    <row r="21671" spans="3:19">
      <c r="C21671" s="577"/>
      <c r="R21671" s="577"/>
      <c r="S21671" s="577"/>
    </row>
    <row r="21672" spans="3:19">
      <c r="C21672" s="577"/>
      <c r="R21672" s="577"/>
      <c r="S21672" s="577"/>
    </row>
    <row r="21673" spans="3:19">
      <c r="C21673" s="577"/>
      <c r="R21673" s="577"/>
      <c r="S21673" s="577"/>
    </row>
    <row r="21674" spans="3:19">
      <c r="C21674" s="577"/>
      <c r="R21674" s="577"/>
      <c r="S21674" s="577"/>
    </row>
    <row r="21675" spans="3:19">
      <c r="C21675" s="577"/>
      <c r="R21675" s="577"/>
      <c r="S21675" s="577"/>
    </row>
    <row r="21676" spans="3:19">
      <c r="C21676" s="577"/>
      <c r="R21676" s="577"/>
      <c r="S21676" s="577"/>
    </row>
    <row r="21677" spans="3:19">
      <c r="C21677" s="577"/>
      <c r="R21677" s="577"/>
      <c r="S21677" s="577"/>
    </row>
    <row r="21678" spans="3:19">
      <c r="C21678" s="577"/>
      <c r="R21678" s="577"/>
      <c r="S21678" s="577"/>
    </row>
    <row r="21679" spans="3:19">
      <c r="C21679" s="577"/>
      <c r="R21679" s="577"/>
      <c r="S21679" s="577"/>
    </row>
    <row r="21680" spans="3:19">
      <c r="C21680" s="577"/>
      <c r="R21680" s="577"/>
      <c r="S21680" s="577"/>
    </row>
    <row r="21681" spans="3:19">
      <c r="C21681" s="577"/>
      <c r="R21681" s="577"/>
      <c r="S21681" s="577"/>
    </row>
    <row r="21682" spans="3:19">
      <c r="C21682" s="577"/>
      <c r="R21682" s="577"/>
      <c r="S21682" s="577"/>
    </row>
    <row r="21683" spans="3:19">
      <c r="C21683" s="577"/>
      <c r="R21683" s="577"/>
      <c r="S21683" s="577"/>
    </row>
    <row r="21684" spans="3:19">
      <c r="C21684" s="577"/>
      <c r="R21684" s="577"/>
      <c r="S21684" s="577"/>
    </row>
    <row r="21685" spans="3:19">
      <c r="C21685" s="577"/>
      <c r="R21685" s="577"/>
      <c r="S21685" s="577"/>
    </row>
    <row r="21686" spans="3:19">
      <c r="C21686" s="577"/>
      <c r="R21686" s="577"/>
      <c r="S21686" s="577"/>
    </row>
    <row r="21687" spans="3:19">
      <c r="C21687" s="577"/>
      <c r="R21687" s="577"/>
      <c r="S21687" s="577"/>
    </row>
    <row r="21688" spans="3:19">
      <c r="C21688" s="577"/>
      <c r="R21688" s="577"/>
      <c r="S21688" s="577"/>
    </row>
    <row r="21689" spans="3:19">
      <c r="C21689" s="577"/>
      <c r="R21689" s="577"/>
      <c r="S21689" s="577"/>
    </row>
    <row r="21690" spans="3:19">
      <c r="C21690" s="577"/>
      <c r="R21690" s="577"/>
      <c r="S21690" s="577"/>
    </row>
    <row r="21691" spans="3:19">
      <c r="C21691" s="577"/>
      <c r="R21691" s="577"/>
      <c r="S21691" s="577"/>
    </row>
    <row r="21692" spans="3:19">
      <c r="C21692" s="577"/>
      <c r="R21692" s="577"/>
      <c r="S21692" s="577"/>
    </row>
    <row r="21693" spans="3:19">
      <c r="C21693" s="577"/>
      <c r="R21693" s="577"/>
      <c r="S21693" s="577"/>
    </row>
    <row r="21694" spans="3:19">
      <c r="C21694" s="577"/>
      <c r="R21694" s="577"/>
      <c r="S21694" s="577"/>
    </row>
    <row r="21695" spans="3:19">
      <c r="C21695" s="577"/>
      <c r="R21695" s="577"/>
      <c r="S21695" s="577"/>
    </row>
    <row r="21696" spans="3:19">
      <c r="C21696" s="577"/>
      <c r="R21696" s="577"/>
      <c r="S21696" s="577"/>
    </row>
    <row r="21697" spans="3:19">
      <c r="C21697" s="577"/>
      <c r="R21697" s="577"/>
      <c r="S21697" s="577"/>
    </row>
    <row r="21698" spans="3:19">
      <c r="C21698" s="577"/>
      <c r="R21698" s="577"/>
      <c r="S21698" s="577"/>
    </row>
    <row r="21699" spans="3:19">
      <c r="C21699" s="577"/>
      <c r="R21699" s="577"/>
      <c r="S21699" s="577"/>
    </row>
    <row r="21700" spans="3:19">
      <c r="C21700" s="577"/>
      <c r="R21700" s="577"/>
      <c r="S21700" s="577"/>
    </row>
    <row r="21701" spans="3:19">
      <c r="C21701" s="577"/>
      <c r="R21701" s="577"/>
      <c r="S21701" s="577"/>
    </row>
    <row r="21702" spans="3:19">
      <c r="C21702" s="577"/>
      <c r="R21702" s="577"/>
      <c r="S21702" s="577"/>
    </row>
    <row r="21703" spans="3:19">
      <c r="C21703" s="577"/>
      <c r="R21703" s="577"/>
      <c r="S21703" s="577"/>
    </row>
    <row r="21704" spans="3:19">
      <c r="C21704" s="577"/>
      <c r="R21704" s="577"/>
      <c r="S21704" s="577"/>
    </row>
    <row r="21705" spans="3:19">
      <c r="C21705" s="577"/>
      <c r="R21705" s="577"/>
      <c r="S21705" s="577"/>
    </row>
    <row r="21706" spans="3:19">
      <c r="C21706" s="577"/>
      <c r="R21706" s="577"/>
      <c r="S21706" s="577"/>
    </row>
    <row r="21707" spans="3:19">
      <c r="C21707" s="577"/>
      <c r="R21707" s="577"/>
      <c r="S21707" s="577"/>
    </row>
    <row r="21708" spans="3:19">
      <c r="C21708" s="577"/>
      <c r="R21708" s="577"/>
      <c r="S21708" s="577"/>
    </row>
    <row r="21709" spans="3:19">
      <c r="C21709" s="577"/>
      <c r="R21709" s="577"/>
      <c r="S21709" s="577"/>
    </row>
    <row r="21710" spans="3:19">
      <c r="C21710" s="577"/>
      <c r="R21710" s="577"/>
      <c r="S21710" s="577"/>
    </row>
    <row r="21711" spans="3:19">
      <c r="C21711" s="577"/>
      <c r="R21711" s="577"/>
      <c r="S21711" s="577"/>
    </row>
    <row r="21712" spans="3:19">
      <c r="C21712" s="577"/>
      <c r="R21712" s="577"/>
      <c r="S21712" s="577"/>
    </row>
    <row r="21713" spans="3:19">
      <c r="C21713" s="577"/>
      <c r="R21713" s="577"/>
      <c r="S21713" s="577"/>
    </row>
    <row r="21714" spans="3:19">
      <c r="C21714" s="577"/>
      <c r="R21714" s="577"/>
      <c r="S21714" s="577"/>
    </row>
    <row r="21715" spans="3:19">
      <c r="C21715" s="577"/>
      <c r="R21715" s="577"/>
      <c r="S21715" s="577"/>
    </row>
    <row r="21716" spans="3:19">
      <c r="C21716" s="577"/>
      <c r="R21716" s="577"/>
      <c r="S21716" s="577"/>
    </row>
    <row r="21717" spans="3:19">
      <c r="C21717" s="577"/>
      <c r="R21717" s="577"/>
      <c r="S21717" s="577"/>
    </row>
    <row r="21718" spans="3:19">
      <c r="C21718" s="577"/>
      <c r="R21718" s="577"/>
      <c r="S21718" s="577"/>
    </row>
    <row r="21719" spans="3:19">
      <c r="C21719" s="577"/>
      <c r="R21719" s="577"/>
      <c r="S21719" s="577"/>
    </row>
    <row r="21720" spans="3:19">
      <c r="C21720" s="577"/>
      <c r="R21720" s="577"/>
      <c r="S21720" s="577"/>
    </row>
    <row r="21721" spans="3:19">
      <c r="C21721" s="577"/>
      <c r="R21721" s="577"/>
      <c r="S21721" s="577"/>
    </row>
    <row r="21722" spans="3:19">
      <c r="C21722" s="577"/>
      <c r="R21722" s="577"/>
      <c r="S21722" s="577"/>
    </row>
    <row r="21723" spans="3:19">
      <c r="C21723" s="577"/>
      <c r="R21723" s="577"/>
      <c r="S21723" s="577"/>
    </row>
    <row r="21724" spans="3:19">
      <c r="C21724" s="577"/>
      <c r="R21724" s="577"/>
      <c r="S21724" s="577"/>
    </row>
    <row r="21725" spans="3:19">
      <c r="C21725" s="577"/>
      <c r="R21725" s="577"/>
      <c r="S21725" s="577"/>
    </row>
    <row r="21726" spans="3:19">
      <c r="C21726" s="577"/>
      <c r="R21726" s="577"/>
      <c r="S21726" s="577"/>
    </row>
    <row r="21727" spans="3:19">
      <c r="C21727" s="577"/>
      <c r="R21727" s="577"/>
      <c r="S21727" s="577"/>
    </row>
    <row r="21728" spans="3:19">
      <c r="C21728" s="577"/>
      <c r="R21728" s="577"/>
      <c r="S21728" s="577"/>
    </row>
    <row r="21729" spans="3:19">
      <c r="C21729" s="577"/>
      <c r="R21729" s="577"/>
      <c r="S21729" s="577"/>
    </row>
    <row r="21730" spans="3:19">
      <c r="C21730" s="577"/>
      <c r="R21730" s="577"/>
      <c r="S21730" s="577"/>
    </row>
    <row r="21731" spans="3:19">
      <c r="C21731" s="577"/>
      <c r="R21731" s="577"/>
      <c r="S21731" s="577"/>
    </row>
    <row r="21732" spans="3:19">
      <c r="C21732" s="577"/>
      <c r="R21732" s="577"/>
      <c r="S21732" s="577"/>
    </row>
    <row r="21733" spans="3:19">
      <c r="C21733" s="577"/>
      <c r="R21733" s="577"/>
      <c r="S21733" s="577"/>
    </row>
    <row r="21734" spans="3:19">
      <c r="C21734" s="577"/>
      <c r="R21734" s="577"/>
      <c r="S21734" s="577"/>
    </row>
    <row r="21735" spans="3:19">
      <c r="C21735" s="577"/>
      <c r="R21735" s="577"/>
      <c r="S21735" s="577"/>
    </row>
    <row r="21736" spans="3:19">
      <c r="C21736" s="577"/>
      <c r="R21736" s="577"/>
      <c r="S21736" s="577"/>
    </row>
    <row r="21737" spans="3:19">
      <c r="C21737" s="577"/>
      <c r="R21737" s="577"/>
      <c r="S21737" s="577"/>
    </row>
    <row r="21738" spans="3:19">
      <c r="C21738" s="577"/>
      <c r="R21738" s="577"/>
      <c r="S21738" s="577"/>
    </row>
    <row r="21739" spans="3:19">
      <c r="C21739" s="577"/>
      <c r="R21739" s="577"/>
      <c r="S21739" s="577"/>
    </row>
    <row r="21740" spans="3:19">
      <c r="C21740" s="577"/>
      <c r="R21740" s="577"/>
      <c r="S21740" s="577"/>
    </row>
    <row r="21741" spans="3:19">
      <c r="C21741" s="577"/>
      <c r="R21741" s="577"/>
      <c r="S21741" s="577"/>
    </row>
    <row r="21742" spans="3:19">
      <c r="C21742" s="577"/>
      <c r="R21742" s="577"/>
      <c r="S21742" s="577"/>
    </row>
    <row r="21743" spans="3:19">
      <c r="C21743" s="577"/>
      <c r="R21743" s="577"/>
      <c r="S21743" s="577"/>
    </row>
    <row r="21744" spans="3:19">
      <c r="C21744" s="577"/>
      <c r="R21744" s="577"/>
      <c r="S21744" s="577"/>
    </row>
    <row r="21745" spans="3:19">
      <c r="C21745" s="577"/>
      <c r="R21745" s="577"/>
      <c r="S21745" s="577"/>
    </row>
    <row r="21746" spans="3:19">
      <c r="C21746" s="577"/>
      <c r="R21746" s="577"/>
      <c r="S21746" s="577"/>
    </row>
    <row r="21747" spans="3:19">
      <c r="C21747" s="577"/>
      <c r="R21747" s="577"/>
      <c r="S21747" s="577"/>
    </row>
    <row r="21748" spans="3:19">
      <c r="C21748" s="577"/>
      <c r="R21748" s="577"/>
      <c r="S21748" s="577"/>
    </row>
    <row r="21749" spans="3:19">
      <c r="C21749" s="577"/>
      <c r="R21749" s="577"/>
      <c r="S21749" s="577"/>
    </row>
    <row r="21750" spans="3:19">
      <c r="C21750" s="577"/>
      <c r="R21750" s="577"/>
      <c r="S21750" s="577"/>
    </row>
    <row r="21751" spans="3:19">
      <c r="C21751" s="577"/>
      <c r="R21751" s="577"/>
      <c r="S21751" s="577"/>
    </row>
    <row r="21752" spans="3:19">
      <c r="C21752" s="577"/>
      <c r="R21752" s="577"/>
      <c r="S21752" s="577"/>
    </row>
    <row r="21753" spans="3:19">
      <c r="C21753" s="577"/>
      <c r="R21753" s="577"/>
      <c r="S21753" s="577"/>
    </row>
    <row r="21754" spans="3:19">
      <c r="C21754" s="577"/>
      <c r="R21754" s="577"/>
      <c r="S21754" s="577"/>
    </row>
    <row r="21755" spans="3:19">
      <c r="C21755" s="577"/>
      <c r="R21755" s="577"/>
      <c r="S21755" s="577"/>
    </row>
    <row r="21756" spans="3:19">
      <c r="C21756" s="577"/>
      <c r="R21756" s="577"/>
      <c r="S21756" s="577"/>
    </row>
    <row r="21757" spans="3:19">
      <c r="C21757" s="577"/>
      <c r="R21757" s="577"/>
      <c r="S21757" s="577"/>
    </row>
    <row r="21758" spans="3:19">
      <c r="C21758" s="577"/>
      <c r="R21758" s="577"/>
      <c r="S21758" s="577"/>
    </row>
    <row r="21759" spans="3:19">
      <c r="C21759" s="577"/>
      <c r="R21759" s="577"/>
      <c r="S21759" s="577"/>
    </row>
    <row r="21760" spans="3:19">
      <c r="C21760" s="577"/>
      <c r="R21760" s="577"/>
      <c r="S21760" s="577"/>
    </row>
    <row r="21761" spans="3:19">
      <c r="C21761" s="577"/>
      <c r="R21761" s="577"/>
      <c r="S21761" s="577"/>
    </row>
    <row r="21762" spans="3:19">
      <c r="C21762" s="577"/>
      <c r="R21762" s="577"/>
      <c r="S21762" s="577"/>
    </row>
    <row r="21763" spans="3:19">
      <c r="C21763" s="577"/>
      <c r="R21763" s="577"/>
      <c r="S21763" s="577"/>
    </row>
    <row r="21764" spans="3:19">
      <c r="C21764" s="577"/>
      <c r="R21764" s="577"/>
      <c r="S21764" s="577"/>
    </row>
    <row r="21765" spans="3:19">
      <c r="C21765" s="577"/>
      <c r="R21765" s="577"/>
      <c r="S21765" s="577"/>
    </row>
    <row r="21766" spans="3:19">
      <c r="C21766" s="577"/>
      <c r="R21766" s="577"/>
      <c r="S21766" s="577"/>
    </row>
    <row r="21767" spans="3:19">
      <c r="C21767" s="577"/>
      <c r="R21767" s="577"/>
      <c r="S21767" s="577"/>
    </row>
    <row r="21768" spans="3:19">
      <c r="C21768" s="577"/>
      <c r="R21768" s="577"/>
      <c r="S21768" s="577"/>
    </row>
    <row r="21769" spans="3:19">
      <c r="C21769" s="577"/>
      <c r="R21769" s="577"/>
      <c r="S21769" s="577"/>
    </row>
    <row r="21770" spans="3:19">
      <c r="C21770" s="577"/>
      <c r="R21770" s="577"/>
      <c r="S21770" s="577"/>
    </row>
    <row r="21771" spans="3:19">
      <c r="C21771" s="577"/>
      <c r="R21771" s="577"/>
      <c r="S21771" s="577"/>
    </row>
    <row r="21772" spans="3:19">
      <c r="C21772" s="577"/>
      <c r="R21772" s="577"/>
      <c r="S21772" s="577"/>
    </row>
    <row r="21773" spans="3:19">
      <c r="C21773" s="577"/>
      <c r="R21773" s="577"/>
      <c r="S21773" s="577"/>
    </row>
    <row r="21774" spans="3:19">
      <c r="C21774" s="577"/>
      <c r="R21774" s="577"/>
      <c r="S21774" s="577"/>
    </row>
    <row r="21775" spans="3:19">
      <c r="C21775" s="577"/>
      <c r="R21775" s="577"/>
      <c r="S21775" s="577"/>
    </row>
    <row r="21776" spans="3:19">
      <c r="C21776" s="577"/>
      <c r="R21776" s="577"/>
      <c r="S21776" s="577"/>
    </row>
    <row r="21777" spans="3:19">
      <c r="C21777" s="577"/>
      <c r="R21777" s="577"/>
      <c r="S21777" s="577"/>
    </row>
    <row r="21778" spans="3:19">
      <c r="C21778" s="577"/>
      <c r="R21778" s="577"/>
      <c r="S21778" s="577"/>
    </row>
    <row r="21779" spans="3:19">
      <c r="C21779" s="577"/>
      <c r="R21779" s="577"/>
      <c r="S21779" s="577"/>
    </row>
    <row r="21780" spans="3:19">
      <c r="C21780" s="577"/>
      <c r="R21780" s="577"/>
      <c r="S21780" s="577"/>
    </row>
    <row r="21781" spans="3:19">
      <c r="C21781" s="577"/>
      <c r="R21781" s="577"/>
      <c r="S21781" s="577"/>
    </row>
    <row r="21782" spans="3:19">
      <c r="C21782" s="577"/>
      <c r="R21782" s="577"/>
      <c r="S21782" s="577"/>
    </row>
    <row r="21783" spans="3:19">
      <c r="C21783" s="577"/>
      <c r="R21783" s="577"/>
      <c r="S21783" s="577"/>
    </row>
    <row r="21784" spans="3:19">
      <c r="C21784" s="577"/>
      <c r="R21784" s="577"/>
      <c r="S21784" s="577"/>
    </row>
    <row r="21785" spans="3:19">
      <c r="C21785" s="577"/>
      <c r="R21785" s="577"/>
      <c r="S21785" s="577"/>
    </row>
    <row r="21786" spans="3:19">
      <c r="C21786" s="577"/>
      <c r="R21786" s="577"/>
      <c r="S21786" s="577"/>
    </row>
    <row r="21787" spans="3:19">
      <c r="C21787" s="577"/>
      <c r="R21787" s="577"/>
      <c r="S21787" s="577"/>
    </row>
    <row r="21788" spans="3:19">
      <c r="C21788" s="577"/>
      <c r="R21788" s="577"/>
      <c r="S21788" s="577"/>
    </row>
    <row r="21789" spans="3:19">
      <c r="C21789" s="577"/>
      <c r="R21789" s="577"/>
      <c r="S21789" s="577"/>
    </row>
    <row r="21790" spans="3:19">
      <c r="C21790" s="577"/>
      <c r="R21790" s="577"/>
      <c r="S21790" s="577"/>
    </row>
    <row r="21791" spans="3:19">
      <c r="C21791" s="577"/>
      <c r="R21791" s="577"/>
      <c r="S21791" s="577"/>
    </row>
    <row r="21792" spans="3:19">
      <c r="C21792" s="577"/>
      <c r="R21792" s="577"/>
      <c r="S21792" s="577"/>
    </row>
    <row r="21793" spans="3:19">
      <c r="C21793" s="577"/>
      <c r="R21793" s="577"/>
      <c r="S21793" s="577"/>
    </row>
    <row r="21794" spans="3:19">
      <c r="C21794" s="577"/>
      <c r="R21794" s="577"/>
      <c r="S21794" s="577"/>
    </row>
    <row r="21795" spans="3:19">
      <c r="C21795" s="577"/>
      <c r="R21795" s="577"/>
      <c r="S21795" s="577"/>
    </row>
    <row r="21796" spans="3:19">
      <c r="C21796" s="577"/>
      <c r="R21796" s="577"/>
      <c r="S21796" s="577"/>
    </row>
    <row r="21797" spans="3:19">
      <c r="C21797" s="577"/>
      <c r="R21797" s="577"/>
      <c r="S21797" s="577"/>
    </row>
    <row r="21798" spans="3:19">
      <c r="C21798" s="577"/>
      <c r="R21798" s="577"/>
      <c r="S21798" s="577"/>
    </row>
    <row r="21799" spans="3:19">
      <c r="C21799" s="577"/>
      <c r="R21799" s="577"/>
      <c r="S21799" s="577"/>
    </row>
    <row r="21800" spans="3:19">
      <c r="C21800" s="577"/>
      <c r="R21800" s="577"/>
      <c r="S21800" s="577"/>
    </row>
    <row r="21801" spans="3:19">
      <c r="C21801" s="577"/>
      <c r="R21801" s="577"/>
      <c r="S21801" s="577"/>
    </row>
    <row r="21802" spans="3:19">
      <c r="C21802" s="577"/>
      <c r="R21802" s="577"/>
      <c r="S21802" s="577"/>
    </row>
    <row r="21803" spans="3:19">
      <c r="C21803" s="577"/>
      <c r="R21803" s="577"/>
      <c r="S21803" s="577"/>
    </row>
    <row r="21804" spans="3:19">
      <c r="C21804" s="577"/>
      <c r="R21804" s="577"/>
      <c r="S21804" s="577"/>
    </row>
    <row r="21805" spans="3:19">
      <c r="C21805" s="577"/>
      <c r="R21805" s="577"/>
      <c r="S21805" s="577"/>
    </row>
    <row r="21806" spans="3:19">
      <c r="C21806" s="577"/>
      <c r="R21806" s="577"/>
      <c r="S21806" s="577"/>
    </row>
    <row r="21807" spans="3:19">
      <c r="C21807" s="577"/>
      <c r="R21807" s="577"/>
      <c r="S21807" s="577"/>
    </row>
    <row r="21808" spans="3:19">
      <c r="C21808" s="577"/>
      <c r="R21808" s="577"/>
      <c r="S21808" s="577"/>
    </row>
    <row r="21809" spans="3:19">
      <c r="C21809" s="577"/>
      <c r="R21809" s="577"/>
      <c r="S21809" s="577"/>
    </row>
    <row r="21810" spans="3:19">
      <c r="C21810" s="577"/>
      <c r="R21810" s="577"/>
      <c r="S21810" s="577"/>
    </row>
    <row r="21811" spans="3:19">
      <c r="C21811" s="577"/>
      <c r="R21811" s="577"/>
      <c r="S21811" s="577"/>
    </row>
    <row r="21812" spans="3:19">
      <c r="C21812" s="577"/>
      <c r="R21812" s="577"/>
      <c r="S21812" s="577"/>
    </row>
    <row r="21813" spans="3:19">
      <c r="C21813" s="577"/>
      <c r="R21813" s="577"/>
      <c r="S21813" s="577"/>
    </row>
    <row r="21814" spans="3:19">
      <c r="C21814" s="577"/>
      <c r="R21814" s="577"/>
      <c r="S21814" s="577"/>
    </row>
    <row r="21815" spans="3:19">
      <c r="C21815" s="577"/>
      <c r="R21815" s="577"/>
      <c r="S21815" s="577"/>
    </row>
    <row r="21816" spans="3:19">
      <c r="C21816" s="577"/>
      <c r="R21816" s="577"/>
      <c r="S21816" s="577"/>
    </row>
    <row r="21817" spans="3:19">
      <c r="C21817" s="577"/>
      <c r="R21817" s="577"/>
      <c r="S21817" s="577"/>
    </row>
    <row r="21818" spans="3:19">
      <c r="C21818" s="577"/>
      <c r="R21818" s="577"/>
      <c r="S21818" s="577"/>
    </row>
    <row r="21819" spans="3:19">
      <c r="C21819" s="577"/>
      <c r="R21819" s="577"/>
      <c r="S21819" s="577"/>
    </row>
    <row r="21820" spans="3:19">
      <c r="C21820" s="577"/>
      <c r="R21820" s="577"/>
      <c r="S21820" s="577"/>
    </row>
    <row r="21821" spans="3:19">
      <c r="C21821" s="577"/>
      <c r="R21821" s="577"/>
      <c r="S21821" s="577"/>
    </row>
    <row r="21822" spans="3:19">
      <c r="C21822" s="577"/>
      <c r="R21822" s="577"/>
      <c r="S21822" s="577"/>
    </row>
    <row r="21823" spans="3:19">
      <c r="C21823" s="577"/>
      <c r="R21823" s="577"/>
      <c r="S21823" s="577"/>
    </row>
    <row r="21824" spans="3:19">
      <c r="C21824" s="577"/>
      <c r="R21824" s="577"/>
      <c r="S21824" s="577"/>
    </row>
    <row r="21825" spans="3:19">
      <c r="C21825" s="577"/>
      <c r="R21825" s="577"/>
      <c r="S21825" s="577"/>
    </row>
    <row r="21826" spans="3:19">
      <c r="C21826" s="577"/>
      <c r="R21826" s="577"/>
      <c r="S21826" s="577"/>
    </row>
    <row r="21827" spans="3:19">
      <c r="C21827" s="577"/>
      <c r="R21827" s="577"/>
      <c r="S21827" s="577"/>
    </row>
    <row r="21828" spans="3:19">
      <c r="C21828" s="577"/>
      <c r="R21828" s="577"/>
      <c r="S21828" s="577"/>
    </row>
    <row r="21829" spans="3:19">
      <c r="C21829" s="577"/>
      <c r="R21829" s="577"/>
      <c r="S21829" s="577"/>
    </row>
    <row r="21830" spans="3:19">
      <c r="C21830" s="577"/>
      <c r="R21830" s="577"/>
      <c r="S21830" s="577"/>
    </row>
    <row r="21831" spans="3:19">
      <c r="C21831" s="577"/>
      <c r="R21831" s="577"/>
      <c r="S21831" s="577"/>
    </row>
    <row r="21832" spans="3:19">
      <c r="C21832" s="577"/>
      <c r="R21832" s="577"/>
      <c r="S21832" s="577"/>
    </row>
    <row r="21833" spans="3:19">
      <c r="C21833" s="577"/>
      <c r="R21833" s="577"/>
      <c r="S21833" s="577"/>
    </row>
    <row r="21834" spans="3:19">
      <c r="C21834" s="577"/>
      <c r="R21834" s="577"/>
      <c r="S21834" s="577"/>
    </row>
    <row r="21835" spans="3:19">
      <c r="C21835" s="577"/>
      <c r="R21835" s="577"/>
      <c r="S21835" s="577"/>
    </row>
    <row r="21836" spans="3:19">
      <c r="C21836" s="577"/>
      <c r="R21836" s="577"/>
      <c r="S21836" s="577"/>
    </row>
    <row r="21837" spans="3:19">
      <c r="C21837" s="577"/>
      <c r="R21837" s="577"/>
      <c r="S21837" s="577"/>
    </row>
    <row r="21838" spans="3:19">
      <c r="C21838" s="577"/>
      <c r="R21838" s="577"/>
      <c r="S21838" s="577"/>
    </row>
    <row r="21839" spans="3:19">
      <c r="C21839" s="577"/>
      <c r="R21839" s="577"/>
      <c r="S21839" s="577"/>
    </row>
    <row r="21840" spans="3:19">
      <c r="C21840" s="577"/>
      <c r="R21840" s="577"/>
      <c r="S21840" s="577"/>
    </row>
    <row r="21841" spans="3:19">
      <c r="C21841" s="577"/>
      <c r="R21841" s="577"/>
      <c r="S21841" s="577"/>
    </row>
    <row r="21842" spans="3:19">
      <c r="C21842" s="577"/>
      <c r="R21842" s="577"/>
      <c r="S21842" s="577"/>
    </row>
    <row r="21843" spans="3:19">
      <c r="C21843" s="577"/>
      <c r="R21843" s="577"/>
      <c r="S21843" s="577"/>
    </row>
    <row r="21844" spans="3:19">
      <c r="C21844" s="577"/>
      <c r="R21844" s="577"/>
      <c r="S21844" s="577"/>
    </row>
    <row r="21845" spans="3:19">
      <c r="C21845" s="577"/>
      <c r="R21845" s="577"/>
      <c r="S21845" s="577"/>
    </row>
    <row r="21846" spans="3:19">
      <c r="C21846" s="577"/>
      <c r="R21846" s="577"/>
      <c r="S21846" s="577"/>
    </row>
    <row r="21847" spans="3:19">
      <c r="C21847" s="577"/>
      <c r="R21847" s="577"/>
      <c r="S21847" s="577"/>
    </row>
    <row r="21848" spans="3:19">
      <c r="C21848" s="577"/>
      <c r="R21848" s="577"/>
      <c r="S21848" s="577"/>
    </row>
    <row r="21849" spans="3:19">
      <c r="C21849" s="577"/>
      <c r="R21849" s="577"/>
      <c r="S21849" s="577"/>
    </row>
    <row r="21850" spans="3:19">
      <c r="C21850" s="577"/>
      <c r="R21850" s="577"/>
      <c r="S21850" s="577"/>
    </row>
    <row r="21851" spans="3:19">
      <c r="C21851" s="577"/>
      <c r="R21851" s="577"/>
      <c r="S21851" s="577"/>
    </row>
    <row r="21852" spans="3:19">
      <c r="C21852" s="577"/>
      <c r="R21852" s="577"/>
      <c r="S21852" s="577"/>
    </row>
    <row r="21853" spans="3:19">
      <c r="C21853" s="577"/>
      <c r="R21853" s="577"/>
      <c r="S21853" s="577"/>
    </row>
    <row r="21854" spans="3:19">
      <c r="C21854" s="577"/>
      <c r="R21854" s="577"/>
      <c r="S21854" s="577"/>
    </row>
    <row r="21855" spans="3:19">
      <c r="C21855" s="577"/>
      <c r="R21855" s="577"/>
      <c r="S21855" s="577"/>
    </row>
    <row r="21856" spans="3:19">
      <c r="C21856" s="577"/>
      <c r="R21856" s="577"/>
      <c r="S21856" s="577"/>
    </row>
    <row r="21857" spans="3:19">
      <c r="C21857" s="577"/>
      <c r="R21857" s="577"/>
      <c r="S21857" s="577"/>
    </row>
    <row r="21858" spans="3:19">
      <c r="C21858" s="577"/>
      <c r="R21858" s="577"/>
      <c r="S21858" s="577"/>
    </row>
    <row r="21859" spans="3:19">
      <c r="C21859" s="577"/>
      <c r="R21859" s="577"/>
      <c r="S21859" s="577"/>
    </row>
    <row r="21860" spans="3:19">
      <c r="C21860" s="577"/>
      <c r="R21860" s="577"/>
      <c r="S21860" s="577"/>
    </row>
    <row r="21861" spans="3:19">
      <c r="C21861" s="577"/>
      <c r="R21861" s="577"/>
      <c r="S21861" s="577"/>
    </row>
    <row r="21862" spans="3:19">
      <c r="C21862" s="577"/>
      <c r="R21862" s="577"/>
      <c r="S21862" s="577"/>
    </row>
    <row r="21863" spans="3:19">
      <c r="C21863" s="577"/>
      <c r="R21863" s="577"/>
      <c r="S21863" s="577"/>
    </row>
    <row r="21864" spans="3:19">
      <c r="C21864" s="577"/>
      <c r="R21864" s="577"/>
      <c r="S21864" s="577"/>
    </row>
    <row r="21865" spans="3:19">
      <c r="C21865" s="577"/>
      <c r="R21865" s="577"/>
      <c r="S21865" s="577"/>
    </row>
    <row r="21866" spans="3:19">
      <c r="C21866" s="577"/>
      <c r="R21866" s="577"/>
      <c r="S21866" s="577"/>
    </row>
    <row r="21867" spans="3:19">
      <c r="C21867" s="577"/>
      <c r="R21867" s="577"/>
      <c r="S21867" s="577"/>
    </row>
    <row r="21868" spans="3:19">
      <c r="C21868" s="577"/>
      <c r="R21868" s="577"/>
      <c r="S21868" s="577"/>
    </row>
    <row r="21869" spans="3:19">
      <c r="C21869" s="577"/>
      <c r="R21869" s="577"/>
      <c r="S21869" s="577"/>
    </row>
    <row r="21870" spans="3:19">
      <c r="C21870" s="577"/>
      <c r="R21870" s="577"/>
      <c r="S21870" s="577"/>
    </row>
    <row r="21871" spans="3:19">
      <c r="C21871" s="577"/>
      <c r="R21871" s="577"/>
      <c r="S21871" s="577"/>
    </row>
    <row r="21872" spans="3:19">
      <c r="C21872" s="577"/>
      <c r="R21872" s="577"/>
      <c r="S21872" s="577"/>
    </row>
    <row r="21873" spans="3:19">
      <c r="C21873" s="577"/>
      <c r="R21873" s="577"/>
      <c r="S21873" s="577"/>
    </row>
    <row r="21874" spans="3:19">
      <c r="C21874" s="577"/>
      <c r="R21874" s="577"/>
      <c r="S21874" s="577"/>
    </row>
    <row r="21875" spans="3:19">
      <c r="C21875" s="577"/>
      <c r="R21875" s="577"/>
      <c r="S21875" s="577"/>
    </row>
    <row r="21876" spans="3:19">
      <c r="C21876" s="577"/>
      <c r="R21876" s="577"/>
      <c r="S21876" s="577"/>
    </row>
    <row r="21877" spans="3:19">
      <c r="C21877" s="577"/>
      <c r="R21877" s="577"/>
      <c r="S21877" s="577"/>
    </row>
    <row r="21878" spans="3:19">
      <c r="C21878" s="577"/>
      <c r="R21878" s="577"/>
      <c r="S21878" s="577"/>
    </row>
    <row r="21879" spans="3:19">
      <c r="C21879" s="577"/>
      <c r="R21879" s="577"/>
      <c r="S21879" s="577"/>
    </row>
    <row r="21880" spans="3:19">
      <c r="C21880" s="577"/>
      <c r="R21880" s="577"/>
      <c r="S21880" s="577"/>
    </row>
    <row r="21881" spans="3:19">
      <c r="C21881" s="577"/>
      <c r="R21881" s="577"/>
      <c r="S21881" s="577"/>
    </row>
    <row r="21882" spans="3:19">
      <c r="C21882" s="577"/>
      <c r="R21882" s="577"/>
      <c r="S21882" s="577"/>
    </row>
    <row r="21883" spans="3:19">
      <c r="C21883" s="577"/>
      <c r="R21883" s="577"/>
      <c r="S21883" s="577"/>
    </row>
    <row r="21884" spans="3:19">
      <c r="C21884" s="577"/>
      <c r="R21884" s="577"/>
      <c r="S21884" s="577"/>
    </row>
    <row r="21885" spans="3:19">
      <c r="C21885" s="577"/>
      <c r="R21885" s="577"/>
      <c r="S21885" s="577"/>
    </row>
    <row r="21886" spans="3:19">
      <c r="C21886" s="577"/>
      <c r="R21886" s="577"/>
      <c r="S21886" s="577"/>
    </row>
    <row r="21887" spans="3:19">
      <c r="C21887" s="577"/>
      <c r="R21887" s="577"/>
      <c r="S21887" s="577"/>
    </row>
    <row r="21888" spans="3:19">
      <c r="C21888" s="577"/>
      <c r="R21888" s="577"/>
      <c r="S21888" s="577"/>
    </row>
    <row r="21889" spans="3:19">
      <c r="C21889" s="577"/>
      <c r="R21889" s="577"/>
      <c r="S21889" s="577"/>
    </row>
    <row r="21890" spans="3:19">
      <c r="C21890" s="577"/>
      <c r="R21890" s="577"/>
      <c r="S21890" s="577"/>
    </row>
    <row r="21891" spans="3:19">
      <c r="C21891" s="577"/>
      <c r="R21891" s="577"/>
      <c r="S21891" s="577"/>
    </row>
    <row r="21892" spans="3:19">
      <c r="C21892" s="577"/>
      <c r="R21892" s="577"/>
      <c r="S21892" s="577"/>
    </row>
    <row r="21893" spans="3:19">
      <c r="C21893" s="577"/>
      <c r="R21893" s="577"/>
      <c r="S21893" s="577"/>
    </row>
    <row r="21894" spans="3:19">
      <c r="C21894" s="577"/>
      <c r="R21894" s="577"/>
      <c r="S21894" s="577"/>
    </row>
    <row r="21895" spans="3:19">
      <c r="C21895" s="577"/>
      <c r="R21895" s="577"/>
      <c r="S21895" s="577"/>
    </row>
    <row r="21896" spans="3:19">
      <c r="C21896" s="577"/>
      <c r="R21896" s="577"/>
      <c r="S21896" s="577"/>
    </row>
    <row r="21897" spans="3:19">
      <c r="C21897" s="577"/>
      <c r="R21897" s="577"/>
      <c r="S21897" s="577"/>
    </row>
    <row r="21898" spans="3:19">
      <c r="C21898" s="577"/>
      <c r="R21898" s="577"/>
      <c r="S21898" s="577"/>
    </row>
    <row r="21899" spans="3:19">
      <c r="C21899" s="577"/>
      <c r="R21899" s="577"/>
      <c r="S21899" s="577"/>
    </row>
    <row r="21900" spans="3:19">
      <c r="C21900" s="577"/>
      <c r="R21900" s="577"/>
      <c r="S21900" s="577"/>
    </row>
    <row r="21901" spans="3:19">
      <c r="C21901" s="577"/>
      <c r="R21901" s="577"/>
      <c r="S21901" s="577"/>
    </row>
    <row r="21902" spans="3:19">
      <c r="C21902" s="577"/>
      <c r="R21902" s="577"/>
      <c r="S21902" s="577"/>
    </row>
    <row r="21903" spans="3:19">
      <c r="C21903" s="577"/>
      <c r="R21903" s="577"/>
      <c r="S21903" s="577"/>
    </row>
    <row r="21904" spans="3:19">
      <c r="C21904" s="577"/>
      <c r="R21904" s="577"/>
      <c r="S21904" s="577"/>
    </row>
    <row r="21905" spans="3:19">
      <c r="C21905" s="577"/>
      <c r="R21905" s="577"/>
      <c r="S21905" s="577"/>
    </row>
    <row r="21906" spans="3:19">
      <c r="C21906" s="577"/>
      <c r="R21906" s="577"/>
      <c r="S21906" s="577"/>
    </row>
    <row r="21907" spans="3:19">
      <c r="C21907" s="577"/>
      <c r="R21907" s="577"/>
      <c r="S21907" s="577"/>
    </row>
    <row r="21908" spans="3:19">
      <c r="C21908" s="577"/>
      <c r="R21908" s="577"/>
      <c r="S21908" s="577"/>
    </row>
    <row r="21909" spans="3:19">
      <c r="C21909" s="577"/>
      <c r="R21909" s="577"/>
      <c r="S21909" s="577"/>
    </row>
    <row r="21910" spans="3:19">
      <c r="C21910" s="577"/>
      <c r="R21910" s="577"/>
      <c r="S21910" s="577"/>
    </row>
    <row r="21911" spans="3:19">
      <c r="C21911" s="577"/>
      <c r="R21911" s="577"/>
      <c r="S21911" s="577"/>
    </row>
    <row r="21912" spans="3:19">
      <c r="C21912" s="577"/>
      <c r="R21912" s="577"/>
      <c r="S21912" s="577"/>
    </row>
    <row r="21913" spans="3:19">
      <c r="C21913" s="577"/>
      <c r="R21913" s="577"/>
      <c r="S21913" s="577"/>
    </row>
    <row r="21914" spans="3:19">
      <c r="C21914" s="577"/>
      <c r="R21914" s="577"/>
      <c r="S21914" s="577"/>
    </row>
    <row r="21915" spans="3:19">
      <c r="C21915" s="577"/>
      <c r="R21915" s="577"/>
      <c r="S21915" s="577"/>
    </row>
    <row r="21916" spans="3:19">
      <c r="C21916" s="577"/>
      <c r="R21916" s="577"/>
      <c r="S21916" s="577"/>
    </row>
    <row r="21917" spans="3:19">
      <c r="C21917" s="577"/>
      <c r="R21917" s="577"/>
      <c r="S21917" s="577"/>
    </row>
    <row r="21918" spans="3:19">
      <c r="C21918" s="577"/>
      <c r="R21918" s="577"/>
      <c r="S21918" s="577"/>
    </row>
    <row r="21919" spans="3:19">
      <c r="C21919" s="577"/>
      <c r="R21919" s="577"/>
      <c r="S21919" s="577"/>
    </row>
    <row r="21920" spans="3:19">
      <c r="C21920" s="577"/>
      <c r="R21920" s="577"/>
      <c r="S21920" s="577"/>
    </row>
    <row r="21921" spans="3:19">
      <c r="C21921" s="577"/>
      <c r="R21921" s="577"/>
      <c r="S21921" s="577"/>
    </row>
    <row r="21922" spans="3:19">
      <c r="C21922" s="577"/>
      <c r="R21922" s="577"/>
      <c r="S21922" s="577"/>
    </row>
    <row r="21923" spans="3:19">
      <c r="C21923" s="577"/>
      <c r="R21923" s="577"/>
      <c r="S21923" s="577"/>
    </row>
    <row r="21924" spans="3:19">
      <c r="C21924" s="577"/>
      <c r="R21924" s="577"/>
      <c r="S21924" s="577"/>
    </row>
    <row r="21925" spans="3:19">
      <c r="C21925" s="577"/>
      <c r="R21925" s="577"/>
      <c r="S21925" s="577"/>
    </row>
    <row r="21926" spans="3:19">
      <c r="C21926" s="577"/>
      <c r="R21926" s="577"/>
      <c r="S21926" s="577"/>
    </row>
    <row r="21927" spans="3:19">
      <c r="C21927" s="577"/>
      <c r="R21927" s="577"/>
      <c r="S21927" s="577"/>
    </row>
    <row r="21928" spans="3:19">
      <c r="C21928" s="577"/>
      <c r="R21928" s="577"/>
      <c r="S21928" s="577"/>
    </row>
    <row r="21929" spans="3:19">
      <c r="C21929" s="577"/>
      <c r="R21929" s="577"/>
      <c r="S21929" s="577"/>
    </row>
    <row r="21930" spans="3:19">
      <c r="C21930" s="577"/>
      <c r="R21930" s="577"/>
      <c r="S21930" s="577"/>
    </row>
    <row r="21931" spans="3:19">
      <c r="C21931" s="577"/>
      <c r="R21931" s="577"/>
      <c r="S21931" s="577"/>
    </row>
    <row r="21932" spans="3:19">
      <c r="C21932" s="577"/>
      <c r="R21932" s="577"/>
      <c r="S21932" s="577"/>
    </row>
    <row r="21933" spans="3:19">
      <c r="C21933" s="577"/>
      <c r="R21933" s="577"/>
      <c r="S21933" s="577"/>
    </row>
    <row r="21934" spans="3:19">
      <c r="C21934" s="577"/>
      <c r="R21934" s="577"/>
      <c r="S21934" s="577"/>
    </row>
    <row r="21935" spans="3:19">
      <c r="C21935" s="577"/>
      <c r="R21935" s="577"/>
      <c r="S21935" s="577"/>
    </row>
    <row r="21936" spans="3:19">
      <c r="C21936" s="577"/>
      <c r="R21936" s="577"/>
      <c r="S21936" s="577"/>
    </row>
    <row r="21937" spans="3:19">
      <c r="C21937" s="577"/>
      <c r="R21937" s="577"/>
      <c r="S21937" s="577"/>
    </row>
    <row r="21938" spans="3:19">
      <c r="C21938" s="577"/>
      <c r="R21938" s="577"/>
      <c r="S21938" s="577"/>
    </row>
    <row r="21939" spans="3:19">
      <c r="C21939" s="577"/>
      <c r="R21939" s="577"/>
      <c r="S21939" s="577"/>
    </row>
    <row r="21940" spans="3:19">
      <c r="C21940" s="577"/>
      <c r="R21940" s="577"/>
      <c r="S21940" s="577"/>
    </row>
    <row r="21941" spans="3:19">
      <c r="C21941" s="577"/>
      <c r="R21941" s="577"/>
      <c r="S21941" s="577"/>
    </row>
    <row r="21942" spans="3:19">
      <c r="C21942" s="577"/>
      <c r="R21942" s="577"/>
      <c r="S21942" s="577"/>
    </row>
    <row r="21943" spans="3:19">
      <c r="C21943" s="577"/>
      <c r="R21943" s="577"/>
      <c r="S21943" s="577"/>
    </row>
    <row r="21944" spans="3:19">
      <c r="C21944" s="577"/>
      <c r="R21944" s="577"/>
      <c r="S21944" s="577"/>
    </row>
    <row r="21945" spans="3:19">
      <c r="C21945" s="577"/>
      <c r="R21945" s="577"/>
      <c r="S21945" s="577"/>
    </row>
    <row r="21946" spans="3:19">
      <c r="C21946" s="577"/>
      <c r="R21946" s="577"/>
      <c r="S21946" s="577"/>
    </row>
    <row r="21947" spans="3:19">
      <c r="C21947" s="577"/>
      <c r="R21947" s="577"/>
      <c r="S21947" s="577"/>
    </row>
    <row r="21948" spans="3:19">
      <c r="C21948" s="577"/>
      <c r="R21948" s="577"/>
      <c r="S21948" s="577"/>
    </row>
    <row r="21949" spans="3:19">
      <c r="C21949" s="577"/>
      <c r="R21949" s="577"/>
      <c r="S21949" s="577"/>
    </row>
    <row r="21950" spans="3:19">
      <c r="C21950" s="577"/>
      <c r="R21950" s="577"/>
      <c r="S21950" s="577"/>
    </row>
    <row r="21951" spans="3:19">
      <c r="C21951" s="577"/>
      <c r="R21951" s="577"/>
      <c r="S21951" s="577"/>
    </row>
    <row r="21952" spans="3:19">
      <c r="C21952" s="577"/>
      <c r="R21952" s="577"/>
      <c r="S21952" s="577"/>
    </row>
    <row r="21953" spans="3:19">
      <c r="C21953" s="577"/>
      <c r="R21953" s="577"/>
      <c r="S21953" s="577"/>
    </row>
    <row r="21954" spans="3:19">
      <c r="C21954" s="577"/>
      <c r="R21954" s="577"/>
      <c r="S21954" s="577"/>
    </row>
    <row r="21955" spans="3:19">
      <c r="C21955" s="577"/>
      <c r="R21955" s="577"/>
      <c r="S21955" s="577"/>
    </row>
    <row r="21956" spans="3:19">
      <c r="C21956" s="577"/>
      <c r="R21956" s="577"/>
      <c r="S21956" s="577"/>
    </row>
    <row r="21957" spans="3:19">
      <c r="C21957" s="577"/>
      <c r="R21957" s="577"/>
      <c r="S21957" s="577"/>
    </row>
    <row r="21958" spans="3:19">
      <c r="C21958" s="577"/>
      <c r="R21958" s="577"/>
      <c r="S21958" s="577"/>
    </row>
    <row r="21959" spans="3:19">
      <c r="C21959" s="577"/>
      <c r="R21959" s="577"/>
      <c r="S21959" s="577"/>
    </row>
    <row r="21960" spans="3:19">
      <c r="C21960" s="577"/>
      <c r="R21960" s="577"/>
      <c r="S21960" s="577"/>
    </row>
    <row r="21961" spans="3:19">
      <c r="C21961" s="577"/>
      <c r="R21961" s="577"/>
      <c r="S21961" s="577"/>
    </row>
    <row r="21962" spans="3:19">
      <c r="C21962" s="577"/>
      <c r="R21962" s="577"/>
      <c r="S21962" s="577"/>
    </row>
    <row r="21963" spans="3:19">
      <c r="C21963" s="577"/>
      <c r="R21963" s="577"/>
      <c r="S21963" s="577"/>
    </row>
    <row r="21964" spans="3:19">
      <c r="C21964" s="577"/>
      <c r="R21964" s="577"/>
      <c r="S21964" s="577"/>
    </row>
    <row r="21965" spans="3:19">
      <c r="C21965" s="577"/>
      <c r="R21965" s="577"/>
      <c r="S21965" s="577"/>
    </row>
    <row r="21966" spans="3:19">
      <c r="C21966" s="577"/>
      <c r="R21966" s="577"/>
      <c r="S21966" s="577"/>
    </row>
    <row r="21967" spans="3:19">
      <c r="C21967" s="577"/>
      <c r="R21967" s="577"/>
      <c r="S21967" s="577"/>
    </row>
    <row r="21968" spans="3:19">
      <c r="C21968" s="577"/>
      <c r="R21968" s="577"/>
      <c r="S21968" s="577"/>
    </row>
    <row r="21969" spans="3:19">
      <c r="C21969" s="577"/>
      <c r="R21969" s="577"/>
      <c r="S21969" s="577"/>
    </row>
    <row r="21970" spans="3:19">
      <c r="C21970" s="577"/>
      <c r="R21970" s="577"/>
      <c r="S21970" s="577"/>
    </row>
    <row r="21971" spans="3:19">
      <c r="C21971" s="577"/>
      <c r="R21971" s="577"/>
      <c r="S21971" s="577"/>
    </row>
    <row r="21972" spans="3:19">
      <c r="C21972" s="577"/>
      <c r="R21972" s="577"/>
      <c r="S21972" s="577"/>
    </row>
    <row r="21973" spans="3:19">
      <c r="C21973" s="577"/>
      <c r="R21973" s="577"/>
      <c r="S21973" s="577"/>
    </row>
    <row r="21974" spans="3:19">
      <c r="C21974" s="577"/>
      <c r="R21974" s="577"/>
      <c r="S21974" s="577"/>
    </row>
    <row r="21975" spans="3:19">
      <c r="C21975" s="577"/>
      <c r="R21975" s="577"/>
      <c r="S21975" s="577"/>
    </row>
    <row r="21976" spans="3:19">
      <c r="C21976" s="577"/>
      <c r="R21976" s="577"/>
      <c r="S21976" s="577"/>
    </row>
    <row r="21977" spans="3:19">
      <c r="C21977" s="577"/>
      <c r="R21977" s="577"/>
      <c r="S21977" s="577"/>
    </row>
    <row r="21978" spans="3:19">
      <c r="C21978" s="577"/>
      <c r="R21978" s="577"/>
      <c r="S21978" s="577"/>
    </row>
    <row r="21979" spans="3:19">
      <c r="C21979" s="577"/>
      <c r="R21979" s="577"/>
      <c r="S21979" s="577"/>
    </row>
    <row r="21980" spans="3:19">
      <c r="C21980" s="577"/>
      <c r="R21980" s="577"/>
      <c r="S21980" s="577"/>
    </row>
    <row r="21981" spans="3:19">
      <c r="C21981" s="577"/>
      <c r="R21981" s="577"/>
      <c r="S21981" s="577"/>
    </row>
    <row r="21982" spans="3:19">
      <c r="C21982" s="577"/>
      <c r="R21982" s="577"/>
      <c r="S21982" s="577"/>
    </row>
    <row r="21983" spans="3:19">
      <c r="C21983" s="577"/>
      <c r="R21983" s="577"/>
      <c r="S21983" s="577"/>
    </row>
    <row r="21984" spans="3:19">
      <c r="C21984" s="577"/>
      <c r="R21984" s="577"/>
      <c r="S21984" s="577"/>
    </row>
    <row r="21985" spans="3:19">
      <c r="C21985" s="577"/>
      <c r="R21985" s="577"/>
      <c r="S21985" s="577"/>
    </row>
    <row r="21986" spans="3:19">
      <c r="C21986" s="577"/>
      <c r="R21986" s="577"/>
      <c r="S21986" s="577"/>
    </row>
    <row r="21987" spans="3:19">
      <c r="C21987" s="577"/>
      <c r="R21987" s="577"/>
      <c r="S21987" s="577"/>
    </row>
    <row r="21988" spans="3:19">
      <c r="C21988" s="577"/>
      <c r="R21988" s="577"/>
      <c r="S21988" s="577"/>
    </row>
    <row r="21989" spans="3:19">
      <c r="C21989" s="577"/>
      <c r="R21989" s="577"/>
      <c r="S21989" s="577"/>
    </row>
    <row r="21990" spans="3:19">
      <c r="C21990" s="577"/>
      <c r="R21990" s="577"/>
      <c r="S21990" s="577"/>
    </row>
    <row r="21991" spans="3:19">
      <c r="C21991" s="577"/>
      <c r="R21991" s="577"/>
      <c r="S21991" s="577"/>
    </row>
    <row r="21992" spans="3:19">
      <c r="C21992" s="577"/>
      <c r="R21992" s="577"/>
      <c r="S21992" s="577"/>
    </row>
    <row r="21993" spans="3:19">
      <c r="C21993" s="577"/>
      <c r="R21993" s="577"/>
      <c r="S21993" s="577"/>
    </row>
    <row r="21994" spans="3:19">
      <c r="C21994" s="577"/>
      <c r="R21994" s="577"/>
      <c r="S21994" s="577"/>
    </row>
    <row r="21995" spans="3:19">
      <c r="C21995" s="577"/>
      <c r="R21995" s="577"/>
      <c r="S21995" s="577"/>
    </row>
    <row r="21996" spans="3:19">
      <c r="C21996" s="577"/>
      <c r="R21996" s="577"/>
      <c r="S21996" s="577"/>
    </row>
    <row r="21997" spans="3:19">
      <c r="C21997" s="577"/>
      <c r="R21997" s="577"/>
      <c r="S21997" s="577"/>
    </row>
    <row r="21998" spans="3:19">
      <c r="C21998" s="577"/>
      <c r="R21998" s="577"/>
      <c r="S21998" s="577"/>
    </row>
    <row r="21999" spans="3:19">
      <c r="C21999" s="577"/>
      <c r="R21999" s="577"/>
      <c r="S21999" s="577"/>
    </row>
    <row r="22000" spans="3:19">
      <c r="C22000" s="577"/>
      <c r="R22000" s="577"/>
      <c r="S22000" s="577"/>
    </row>
    <row r="22001" spans="3:19">
      <c r="C22001" s="577"/>
      <c r="R22001" s="577"/>
      <c r="S22001" s="577"/>
    </row>
    <row r="22002" spans="3:19">
      <c r="C22002" s="577"/>
      <c r="R22002" s="577"/>
      <c r="S22002" s="577"/>
    </row>
    <row r="22003" spans="3:19">
      <c r="C22003" s="577"/>
      <c r="R22003" s="577"/>
      <c r="S22003" s="577"/>
    </row>
    <row r="22004" spans="3:19">
      <c r="C22004" s="577"/>
      <c r="R22004" s="577"/>
      <c r="S22004" s="577"/>
    </row>
    <row r="22005" spans="3:19">
      <c r="C22005" s="577"/>
      <c r="R22005" s="577"/>
      <c r="S22005" s="577"/>
    </row>
    <row r="22006" spans="3:19">
      <c r="C22006" s="577"/>
      <c r="R22006" s="577"/>
      <c r="S22006" s="577"/>
    </row>
    <row r="22007" spans="3:19">
      <c r="C22007" s="577"/>
      <c r="R22007" s="577"/>
      <c r="S22007" s="577"/>
    </row>
    <row r="22008" spans="3:19">
      <c r="C22008" s="577"/>
      <c r="R22008" s="577"/>
      <c r="S22008" s="577"/>
    </row>
    <row r="22009" spans="3:19">
      <c r="C22009" s="577"/>
      <c r="R22009" s="577"/>
      <c r="S22009" s="577"/>
    </row>
    <row r="22010" spans="3:19">
      <c r="C22010" s="577"/>
      <c r="R22010" s="577"/>
      <c r="S22010" s="577"/>
    </row>
    <row r="22011" spans="3:19">
      <c r="C22011" s="577"/>
      <c r="R22011" s="577"/>
      <c r="S22011" s="577"/>
    </row>
    <row r="22012" spans="3:19">
      <c r="C22012" s="577"/>
      <c r="R22012" s="577"/>
      <c r="S22012" s="577"/>
    </row>
    <row r="22013" spans="3:19">
      <c r="C22013" s="577"/>
      <c r="R22013" s="577"/>
      <c r="S22013" s="577"/>
    </row>
    <row r="22014" spans="3:19">
      <c r="C22014" s="577"/>
      <c r="R22014" s="577"/>
      <c r="S22014" s="577"/>
    </row>
    <row r="22015" spans="3:19">
      <c r="C22015" s="577"/>
      <c r="R22015" s="577"/>
      <c r="S22015" s="577"/>
    </row>
    <row r="22016" spans="3:19">
      <c r="C22016" s="577"/>
      <c r="R22016" s="577"/>
      <c r="S22016" s="577"/>
    </row>
    <row r="22017" spans="3:19">
      <c r="C22017" s="577"/>
      <c r="R22017" s="577"/>
      <c r="S22017" s="577"/>
    </row>
    <row r="22018" spans="3:19">
      <c r="C22018" s="577"/>
      <c r="R22018" s="577"/>
      <c r="S22018" s="577"/>
    </row>
    <row r="22019" spans="3:19">
      <c r="C22019" s="577"/>
      <c r="R22019" s="577"/>
      <c r="S22019" s="577"/>
    </row>
    <row r="22020" spans="3:19">
      <c r="C22020" s="577"/>
      <c r="R22020" s="577"/>
      <c r="S22020" s="577"/>
    </row>
    <row r="22021" spans="3:19">
      <c r="C22021" s="577"/>
      <c r="R22021" s="577"/>
      <c r="S22021" s="577"/>
    </row>
    <row r="22022" spans="3:19">
      <c r="C22022" s="577"/>
      <c r="R22022" s="577"/>
      <c r="S22022" s="577"/>
    </row>
    <row r="22023" spans="3:19">
      <c r="C22023" s="577"/>
      <c r="R22023" s="577"/>
      <c r="S22023" s="577"/>
    </row>
    <row r="22024" spans="3:19">
      <c r="C22024" s="577"/>
      <c r="R22024" s="577"/>
      <c r="S22024" s="577"/>
    </row>
    <row r="22025" spans="3:19">
      <c r="C22025" s="577"/>
      <c r="R22025" s="577"/>
      <c r="S22025" s="577"/>
    </row>
    <row r="22026" spans="3:19">
      <c r="C22026" s="577"/>
      <c r="R22026" s="577"/>
      <c r="S22026" s="577"/>
    </row>
    <row r="22027" spans="3:19">
      <c r="C22027" s="577"/>
      <c r="R22027" s="577"/>
      <c r="S22027" s="577"/>
    </row>
    <row r="22028" spans="3:19">
      <c r="C22028" s="577"/>
      <c r="R22028" s="577"/>
      <c r="S22028" s="577"/>
    </row>
    <row r="22029" spans="3:19">
      <c r="C22029" s="577"/>
      <c r="R22029" s="577"/>
      <c r="S22029" s="577"/>
    </row>
    <row r="22030" spans="3:19">
      <c r="C22030" s="577"/>
      <c r="R22030" s="577"/>
      <c r="S22030" s="577"/>
    </row>
    <row r="22031" spans="3:19">
      <c r="C22031" s="577"/>
      <c r="R22031" s="577"/>
      <c r="S22031" s="577"/>
    </row>
    <row r="22032" spans="3:19">
      <c r="C22032" s="577"/>
      <c r="R22032" s="577"/>
      <c r="S22032" s="577"/>
    </row>
    <row r="22033" spans="3:19">
      <c r="C22033" s="577"/>
      <c r="R22033" s="577"/>
      <c r="S22033" s="577"/>
    </row>
    <row r="22034" spans="3:19">
      <c r="C22034" s="577"/>
      <c r="R22034" s="577"/>
      <c r="S22034" s="577"/>
    </row>
    <row r="22035" spans="3:19">
      <c r="C22035" s="577"/>
      <c r="R22035" s="577"/>
      <c r="S22035" s="577"/>
    </row>
    <row r="22036" spans="3:19">
      <c r="C22036" s="577"/>
      <c r="R22036" s="577"/>
      <c r="S22036" s="577"/>
    </row>
    <row r="22037" spans="3:19">
      <c r="C22037" s="577"/>
      <c r="R22037" s="577"/>
      <c r="S22037" s="577"/>
    </row>
    <row r="22038" spans="3:19">
      <c r="C22038" s="577"/>
      <c r="R22038" s="577"/>
      <c r="S22038" s="577"/>
    </row>
    <row r="22039" spans="3:19">
      <c r="C22039" s="577"/>
      <c r="R22039" s="577"/>
      <c r="S22039" s="577"/>
    </row>
    <row r="22040" spans="3:19">
      <c r="C22040" s="577"/>
      <c r="R22040" s="577"/>
      <c r="S22040" s="577"/>
    </row>
    <row r="22041" spans="3:19">
      <c r="C22041" s="577"/>
      <c r="R22041" s="577"/>
      <c r="S22041" s="577"/>
    </row>
    <row r="22042" spans="3:19">
      <c r="C22042" s="577"/>
      <c r="R22042" s="577"/>
      <c r="S22042" s="577"/>
    </row>
    <row r="22043" spans="3:19">
      <c r="C22043" s="577"/>
      <c r="R22043" s="577"/>
      <c r="S22043" s="577"/>
    </row>
    <row r="22044" spans="3:19">
      <c r="C22044" s="577"/>
      <c r="R22044" s="577"/>
      <c r="S22044" s="577"/>
    </row>
    <row r="22045" spans="3:19">
      <c r="C22045" s="577"/>
      <c r="R22045" s="577"/>
      <c r="S22045" s="577"/>
    </row>
    <row r="22046" spans="3:19">
      <c r="C22046" s="577"/>
      <c r="R22046" s="577"/>
      <c r="S22046" s="577"/>
    </row>
    <row r="22047" spans="3:19">
      <c r="C22047" s="577"/>
      <c r="R22047" s="577"/>
      <c r="S22047" s="577"/>
    </row>
    <row r="22048" spans="3:19">
      <c r="C22048" s="577"/>
      <c r="R22048" s="577"/>
      <c r="S22048" s="577"/>
    </row>
    <row r="22049" spans="3:19">
      <c r="C22049" s="577"/>
      <c r="R22049" s="577"/>
      <c r="S22049" s="577"/>
    </row>
    <row r="22050" spans="3:19">
      <c r="C22050" s="577"/>
      <c r="R22050" s="577"/>
      <c r="S22050" s="577"/>
    </row>
    <row r="22051" spans="3:19">
      <c r="C22051" s="577"/>
      <c r="R22051" s="577"/>
      <c r="S22051" s="577"/>
    </row>
    <row r="22052" spans="3:19">
      <c r="C22052" s="577"/>
      <c r="R22052" s="577"/>
      <c r="S22052" s="577"/>
    </row>
    <row r="22053" spans="3:19">
      <c r="C22053" s="577"/>
      <c r="R22053" s="577"/>
      <c r="S22053" s="577"/>
    </row>
    <row r="22054" spans="3:19">
      <c r="C22054" s="577"/>
      <c r="R22054" s="577"/>
      <c r="S22054" s="577"/>
    </row>
    <row r="22055" spans="3:19">
      <c r="C22055" s="577"/>
      <c r="R22055" s="577"/>
      <c r="S22055" s="577"/>
    </row>
    <row r="22056" spans="3:19">
      <c r="C22056" s="577"/>
      <c r="R22056" s="577"/>
      <c r="S22056" s="577"/>
    </row>
    <row r="22057" spans="3:19">
      <c r="C22057" s="577"/>
      <c r="R22057" s="577"/>
      <c r="S22057" s="577"/>
    </row>
    <row r="22058" spans="3:19">
      <c r="C22058" s="577"/>
      <c r="R22058" s="577"/>
      <c r="S22058" s="577"/>
    </row>
    <row r="22059" spans="3:19">
      <c r="C22059" s="577"/>
      <c r="R22059" s="577"/>
      <c r="S22059" s="577"/>
    </row>
    <row r="22060" spans="3:19">
      <c r="C22060" s="577"/>
      <c r="R22060" s="577"/>
      <c r="S22060" s="577"/>
    </row>
    <row r="22061" spans="3:19">
      <c r="C22061" s="577"/>
      <c r="R22061" s="577"/>
      <c r="S22061" s="577"/>
    </row>
    <row r="22062" spans="3:19">
      <c r="C22062" s="577"/>
      <c r="R22062" s="577"/>
      <c r="S22062" s="577"/>
    </row>
    <row r="22063" spans="3:19">
      <c r="C22063" s="577"/>
      <c r="R22063" s="577"/>
      <c r="S22063" s="577"/>
    </row>
    <row r="22064" spans="3:19">
      <c r="C22064" s="577"/>
      <c r="R22064" s="577"/>
      <c r="S22064" s="577"/>
    </row>
    <row r="22065" spans="3:19">
      <c r="C22065" s="577"/>
      <c r="R22065" s="577"/>
      <c r="S22065" s="577"/>
    </row>
    <row r="22066" spans="3:19">
      <c r="C22066" s="577"/>
      <c r="R22066" s="577"/>
      <c r="S22066" s="577"/>
    </row>
    <row r="22067" spans="3:19">
      <c r="C22067" s="577"/>
      <c r="R22067" s="577"/>
      <c r="S22067" s="577"/>
    </row>
    <row r="22068" spans="3:19">
      <c r="C22068" s="577"/>
      <c r="R22068" s="577"/>
      <c r="S22068" s="577"/>
    </row>
    <row r="22069" spans="3:19">
      <c r="C22069" s="577"/>
      <c r="R22069" s="577"/>
      <c r="S22069" s="577"/>
    </row>
    <row r="22070" spans="3:19">
      <c r="C22070" s="577"/>
      <c r="R22070" s="577"/>
      <c r="S22070" s="577"/>
    </row>
    <row r="22071" spans="3:19">
      <c r="C22071" s="577"/>
      <c r="R22071" s="577"/>
      <c r="S22071" s="577"/>
    </row>
    <row r="22072" spans="3:19">
      <c r="C22072" s="577"/>
      <c r="R22072" s="577"/>
      <c r="S22072" s="577"/>
    </row>
    <row r="22073" spans="3:19">
      <c r="C22073" s="577"/>
      <c r="R22073" s="577"/>
      <c r="S22073" s="577"/>
    </row>
    <row r="22074" spans="3:19">
      <c r="C22074" s="577"/>
      <c r="R22074" s="577"/>
      <c r="S22074" s="577"/>
    </row>
    <row r="22075" spans="3:19">
      <c r="C22075" s="577"/>
      <c r="R22075" s="577"/>
      <c r="S22075" s="577"/>
    </row>
    <row r="22076" spans="3:19">
      <c r="C22076" s="577"/>
      <c r="R22076" s="577"/>
      <c r="S22076" s="577"/>
    </row>
    <row r="22077" spans="3:19">
      <c r="C22077" s="577"/>
      <c r="R22077" s="577"/>
      <c r="S22077" s="577"/>
    </row>
    <row r="22078" spans="3:19">
      <c r="C22078" s="577"/>
      <c r="R22078" s="577"/>
      <c r="S22078" s="577"/>
    </row>
    <row r="22079" spans="3:19">
      <c r="C22079" s="577"/>
      <c r="R22079" s="577"/>
      <c r="S22079" s="577"/>
    </row>
    <row r="22080" spans="3:19">
      <c r="C22080" s="577"/>
      <c r="R22080" s="577"/>
      <c r="S22080" s="577"/>
    </row>
    <row r="22081" spans="3:19">
      <c r="C22081" s="577"/>
      <c r="R22081" s="577"/>
      <c r="S22081" s="577"/>
    </row>
    <row r="22082" spans="3:19">
      <c r="C22082" s="577"/>
      <c r="R22082" s="577"/>
      <c r="S22082" s="577"/>
    </row>
    <row r="22083" spans="3:19">
      <c r="C22083" s="577"/>
      <c r="R22083" s="577"/>
      <c r="S22083" s="577"/>
    </row>
    <row r="22084" spans="3:19">
      <c r="C22084" s="577"/>
      <c r="R22084" s="577"/>
      <c r="S22084" s="577"/>
    </row>
    <row r="22085" spans="3:19">
      <c r="C22085" s="577"/>
      <c r="R22085" s="577"/>
      <c r="S22085" s="577"/>
    </row>
    <row r="22086" spans="3:19">
      <c r="C22086" s="577"/>
      <c r="R22086" s="577"/>
      <c r="S22086" s="577"/>
    </row>
    <row r="22087" spans="3:19">
      <c r="C22087" s="577"/>
      <c r="R22087" s="577"/>
      <c r="S22087" s="577"/>
    </row>
    <row r="22088" spans="3:19">
      <c r="C22088" s="577"/>
      <c r="R22088" s="577"/>
      <c r="S22088" s="577"/>
    </row>
    <row r="22089" spans="3:19">
      <c r="C22089" s="577"/>
      <c r="R22089" s="577"/>
      <c r="S22089" s="577"/>
    </row>
    <row r="22090" spans="3:19">
      <c r="C22090" s="577"/>
      <c r="R22090" s="577"/>
      <c r="S22090" s="577"/>
    </row>
    <row r="22091" spans="3:19">
      <c r="C22091" s="577"/>
      <c r="R22091" s="577"/>
      <c r="S22091" s="577"/>
    </row>
    <row r="22092" spans="3:19">
      <c r="C22092" s="577"/>
      <c r="R22092" s="577"/>
      <c r="S22092" s="577"/>
    </row>
    <row r="22093" spans="3:19">
      <c r="C22093" s="577"/>
      <c r="R22093" s="577"/>
      <c r="S22093" s="577"/>
    </row>
    <row r="22094" spans="3:19">
      <c r="C22094" s="577"/>
      <c r="R22094" s="577"/>
      <c r="S22094" s="577"/>
    </row>
    <row r="22095" spans="3:19">
      <c r="C22095" s="577"/>
      <c r="R22095" s="577"/>
      <c r="S22095" s="577"/>
    </row>
    <row r="22096" spans="3:19">
      <c r="C22096" s="577"/>
      <c r="R22096" s="577"/>
      <c r="S22096" s="577"/>
    </row>
    <row r="22097" spans="3:19">
      <c r="C22097" s="577"/>
      <c r="R22097" s="577"/>
      <c r="S22097" s="577"/>
    </row>
    <row r="22098" spans="3:19">
      <c r="C22098" s="577"/>
      <c r="R22098" s="577"/>
      <c r="S22098" s="577"/>
    </row>
    <row r="22099" spans="3:19">
      <c r="C22099" s="577"/>
      <c r="R22099" s="577"/>
      <c r="S22099" s="577"/>
    </row>
    <row r="22100" spans="3:19">
      <c r="C22100" s="577"/>
      <c r="R22100" s="577"/>
      <c r="S22100" s="577"/>
    </row>
    <row r="22101" spans="3:19">
      <c r="C22101" s="577"/>
      <c r="R22101" s="577"/>
      <c r="S22101" s="577"/>
    </row>
    <row r="22102" spans="3:19">
      <c r="C22102" s="577"/>
      <c r="R22102" s="577"/>
      <c r="S22102" s="577"/>
    </row>
    <row r="22103" spans="3:19">
      <c r="C22103" s="577"/>
      <c r="R22103" s="577"/>
      <c r="S22103" s="577"/>
    </row>
    <row r="22104" spans="3:19">
      <c r="C22104" s="577"/>
      <c r="R22104" s="577"/>
      <c r="S22104" s="577"/>
    </row>
    <row r="22105" spans="3:19">
      <c r="C22105" s="577"/>
      <c r="R22105" s="577"/>
      <c r="S22105" s="577"/>
    </row>
    <row r="22106" spans="3:19">
      <c r="C22106" s="577"/>
      <c r="R22106" s="577"/>
      <c r="S22106" s="577"/>
    </row>
    <row r="22107" spans="3:19">
      <c r="C22107" s="577"/>
      <c r="R22107" s="577"/>
      <c r="S22107" s="577"/>
    </row>
    <row r="22108" spans="3:19">
      <c r="C22108" s="577"/>
      <c r="R22108" s="577"/>
      <c r="S22108" s="577"/>
    </row>
    <row r="22109" spans="3:19">
      <c r="C22109" s="577"/>
      <c r="R22109" s="577"/>
      <c r="S22109" s="577"/>
    </row>
    <row r="22110" spans="3:19">
      <c r="C22110" s="577"/>
      <c r="R22110" s="577"/>
      <c r="S22110" s="577"/>
    </row>
    <row r="22111" spans="3:19">
      <c r="C22111" s="577"/>
      <c r="R22111" s="577"/>
      <c r="S22111" s="577"/>
    </row>
    <row r="22112" spans="3:19">
      <c r="C22112" s="577"/>
      <c r="R22112" s="577"/>
      <c r="S22112" s="577"/>
    </row>
    <row r="22113" spans="3:19">
      <c r="C22113" s="577"/>
      <c r="R22113" s="577"/>
      <c r="S22113" s="577"/>
    </row>
    <row r="22114" spans="3:19">
      <c r="C22114" s="577"/>
      <c r="R22114" s="577"/>
      <c r="S22114" s="577"/>
    </row>
    <row r="22115" spans="3:19">
      <c r="C22115" s="577"/>
      <c r="R22115" s="577"/>
      <c r="S22115" s="577"/>
    </row>
    <row r="22116" spans="3:19">
      <c r="C22116" s="577"/>
      <c r="R22116" s="577"/>
      <c r="S22116" s="577"/>
    </row>
    <row r="22117" spans="3:19">
      <c r="C22117" s="577"/>
      <c r="R22117" s="577"/>
      <c r="S22117" s="577"/>
    </row>
    <row r="22118" spans="3:19">
      <c r="C22118" s="577"/>
      <c r="R22118" s="577"/>
      <c r="S22118" s="577"/>
    </row>
    <row r="22119" spans="3:19">
      <c r="C22119" s="577"/>
      <c r="R22119" s="577"/>
      <c r="S22119" s="577"/>
    </row>
    <row r="22120" spans="3:19">
      <c r="C22120" s="577"/>
      <c r="R22120" s="577"/>
      <c r="S22120" s="577"/>
    </row>
    <row r="22121" spans="3:19">
      <c r="C22121" s="577"/>
      <c r="R22121" s="577"/>
      <c r="S22121" s="577"/>
    </row>
    <row r="22122" spans="3:19">
      <c r="C22122" s="577"/>
      <c r="R22122" s="577"/>
      <c r="S22122" s="577"/>
    </row>
    <row r="22123" spans="3:19">
      <c r="C22123" s="577"/>
      <c r="R22123" s="577"/>
      <c r="S22123" s="577"/>
    </row>
    <row r="22124" spans="3:19">
      <c r="C22124" s="577"/>
      <c r="R22124" s="577"/>
      <c r="S22124" s="577"/>
    </row>
    <row r="22125" spans="3:19">
      <c r="C22125" s="577"/>
      <c r="R22125" s="577"/>
      <c r="S22125" s="577"/>
    </row>
    <row r="22126" spans="3:19">
      <c r="C22126" s="577"/>
      <c r="R22126" s="577"/>
      <c r="S22126" s="577"/>
    </row>
    <row r="22127" spans="3:19">
      <c r="C22127" s="577"/>
      <c r="R22127" s="577"/>
      <c r="S22127" s="577"/>
    </row>
    <row r="22128" spans="3:19">
      <c r="C22128" s="577"/>
      <c r="R22128" s="577"/>
      <c r="S22128" s="577"/>
    </row>
    <row r="22129" spans="3:19">
      <c r="C22129" s="577"/>
      <c r="R22129" s="577"/>
      <c r="S22129" s="577"/>
    </row>
    <row r="22130" spans="3:19">
      <c r="C22130" s="577"/>
      <c r="R22130" s="577"/>
      <c r="S22130" s="577"/>
    </row>
    <row r="22131" spans="3:19">
      <c r="C22131" s="577"/>
      <c r="R22131" s="577"/>
      <c r="S22131" s="577"/>
    </row>
    <row r="22132" spans="3:19">
      <c r="C22132" s="577"/>
      <c r="R22132" s="577"/>
      <c r="S22132" s="577"/>
    </row>
    <row r="22133" spans="3:19">
      <c r="C22133" s="577"/>
      <c r="R22133" s="577"/>
      <c r="S22133" s="577"/>
    </row>
    <row r="22134" spans="3:19">
      <c r="C22134" s="577"/>
      <c r="R22134" s="577"/>
      <c r="S22134" s="577"/>
    </row>
    <row r="22135" spans="3:19">
      <c r="C22135" s="577"/>
      <c r="R22135" s="577"/>
      <c r="S22135" s="577"/>
    </row>
    <row r="22136" spans="3:19">
      <c r="C22136" s="577"/>
      <c r="R22136" s="577"/>
      <c r="S22136" s="577"/>
    </row>
    <row r="22137" spans="3:19">
      <c r="C22137" s="577"/>
      <c r="R22137" s="577"/>
      <c r="S22137" s="577"/>
    </row>
    <row r="22138" spans="3:19">
      <c r="C22138" s="577"/>
      <c r="R22138" s="577"/>
      <c r="S22138" s="577"/>
    </row>
    <row r="22139" spans="3:19">
      <c r="C22139" s="577"/>
      <c r="R22139" s="577"/>
      <c r="S22139" s="577"/>
    </row>
    <row r="22140" spans="3:19">
      <c r="C22140" s="577"/>
      <c r="R22140" s="577"/>
      <c r="S22140" s="577"/>
    </row>
    <row r="22141" spans="3:19">
      <c r="C22141" s="577"/>
      <c r="R22141" s="577"/>
      <c r="S22141" s="577"/>
    </row>
    <row r="22142" spans="3:19">
      <c r="C22142" s="577"/>
      <c r="R22142" s="577"/>
      <c r="S22142" s="577"/>
    </row>
    <row r="22143" spans="3:19">
      <c r="C22143" s="577"/>
      <c r="R22143" s="577"/>
      <c r="S22143" s="577"/>
    </row>
    <row r="22144" spans="3:19">
      <c r="C22144" s="577"/>
      <c r="R22144" s="577"/>
      <c r="S22144" s="577"/>
    </row>
    <row r="22145" spans="3:19">
      <c r="C22145" s="577"/>
      <c r="R22145" s="577"/>
      <c r="S22145" s="577"/>
    </row>
    <row r="22146" spans="3:19">
      <c r="C22146" s="577"/>
      <c r="R22146" s="577"/>
      <c r="S22146" s="577"/>
    </row>
    <row r="22147" spans="3:19">
      <c r="C22147" s="577"/>
      <c r="R22147" s="577"/>
      <c r="S22147" s="577"/>
    </row>
    <row r="22148" spans="3:19">
      <c r="C22148" s="577"/>
      <c r="R22148" s="577"/>
      <c r="S22148" s="577"/>
    </row>
    <row r="22149" spans="3:19">
      <c r="C22149" s="577"/>
      <c r="R22149" s="577"/>
      <c r="S22149" s="577"/>
    </row>
    <row r="22150" spans="3:19">
      <c r="C22150" s="577"/>
      <c r="R22150" s="577"/>
      <c r="S22150" s="577"/>
    </row>
    <row r="22151" spans="3:19">
      <c r="C22151" s="577"/>
      <c r="R22151" s="577"/>
      <c r="S22151" s="577"/>
    </row>
    <row r="22152" spans="3:19">
      <c r="C22152" s="577"/>
      <c r="R22152" s="577"/>
      <c r="S22152" s="577"/>
    </row>
    <row r="22153" spans="3:19">
      <c r="C22153" s="577"/>
      <c r="R22153" s="577"/>
      <c r="S22153" s="577"/>
    </row>
    <row r="22154" spans="3:19">
      <c r="C22154" s="577"/>
      <c r="R22154" s="577"/>
      <c r="S22154" s="577"/>
    </row>
    <row r="22155" spans="3:19">
      <c r="C22155" s="577"/>
      <c r="R22155" s="577"/>
      <c r="S22155" s="577"/>
    </row>
    <row r="22156" spans="3:19">
      <c r="C22156" s="577"/>
      <c r="R22156" s="577"/>
      <c r="S22156" s="577"/>
    </row>
    <row r="22157" spans="3:19">
      <c r="C22157" s="577"/>
      <c r="R22157" s="577"/>
      <c r="S22157" s="577"/>
    </row>
    <row r="22158" spans="3:19">
      <c r="C22158" s="577"/>
      <c r="R22158" s="577"/>
      <c r="S22158" s="577"/>
    </row>
    <row r="22159" spans="3:19">
      <c r="C22159" s="577"/>
      <c r="R22159" s="577"/>
      <c r="S22159" s="577"/>
    </row>
    <row r="22160" spans="3:19">
      <c r="C22160" s="577"/>
      <c r="R22160" s="577"/>
      <c r="S22160" s="577"/>
    </row>
    <row r="22161" spans="3:19">
      <c r="C22161" s="577"/>
      <c r="R22161" s="577"/>
      <c r="S22161" s="577"/>
    </row>
    <row r="22162" spans="3:19">
      <c r="C22162" s="577"/>
      <c r="R22162" s="577"/>
      <c r="S22162" s="577"/>
    </row>
    <row r="22163" spans="3:19">
      <c r="C22163" s="577"/>
      <c r="R22163" s="577"/>
      <c r="S22163" s="577"/>
    </row>
    <row r="22164" spans="3:19">
      <c r="C22164" s="577"/>
      <c r="R22164" s="577"/>
      <c r="S22164" s="577"/>
    </row>
    <row r="22165" spans="3:19">
      <c r="C22165" s="577"/>
      <c r="R22165" s="577"/>
      <c r="S22165" s="577"/>
    </row>
    <row r="22166" spans="3:19">
      <c r="C22166" s="577"/>
      <c r="R22166" s="577"/>
      <c r="S22166" s="577"/>
    </row>
    <row r="22167" spans="3:19">
      <c r="C22167" s="577"/>
      <c r="R22167" s="577"/>
      <c r="S22167" s="577"/>
    </row>
    <row r="22168" spans="3:19">
      <c r="C22168" s="577"/>
      <c r="R22168" s="577"/>
      <c r="S22168" s="577"/>
    </row>
    <row r="22169" spans="3:19">
      <c r="C22169" s="577"/>
      <c r="R22169" s="577"/>
      <c r="S22169" s="577"/>
    </row>
    <row r="22170" spans="3:19">
      <c r="C22170" s="577"/>
      <c r="R22170" s="577"/>
      <c r="S22170" s="577"/>
    </row>
    <row r="22171" spans="3:19">
      <c r="C22171" s="577"/>
      <c r="R22171" s="577"/>
      <c r="S22171" s="577"/>
    </row>
    <row r="22172" spans="3:19">
      <c r="C22172" s="577"/>
      <c r="R22172" s="577"/>
      <c r="S22172" s="577"/>
    </row>
    <row r="22173" spans="3:19">
      <c r="C22173" s="577"/>
      <c r="R22173" s="577"/>
      <c r="S22173" s="577"/>
    </row>
    <row r="22174" spans="3:19">
      <c r="C22174" s="577"/>
      <c r="R22174" s="577"/>
      <c r="S22174" s="577"/>
    </row>
    <row r="22175" spans="3:19">
      <c r="C22175" s="577"/>
      <c r="R22175" s="577"/>
      <c r="S22175" s="577"/>
    </row>
    <row r="22176" spans="3:19">
      <c r="C22176" s="577"/>
      <c r="R22176" s="577"/>
      <c r="S22176" s="577"/>
    </row>
    <row r="22177" spans="3:19">
      <c r="C22177" s="577"/>
      <c r="R22177" s="577"/>
      <c r="S22177" s="577"/>
    </row>
    <row r="22178" spans="3:19">
      <c r="C22178" s="577"/>
      <c r="R22178" s="577"/>
      <c r="S22178" s="577"/>
    </row>
    <row r="22179" spans="3:19">
      <c r="C22179" s="577"/>
      <c r="R22179" s="577"/>
      <c r="S22179" s="577"/>
    </row>
    <row r="22180" spans="3:19">
      <c r="C22180" s="577"/>
      <c r="R22180" s="577"/>
      <c r="S22180" s="577"/>
    </row>
    <row r="22181" spans="3:19">
      <c r="C22181" s="577"/>
      <c r="R22181" s="577"/>
      <c r="S22181" s="577"/>
    </row>
    <row r="22182" spans="3:19">
      <c r="C22182" s="577"/>
      <c r="R22182" s="577"/>
      <c r="S22182" s="577"/>
    </row>
    <row r="22183" spans="3:19">
      <c r="C22183" s="577"/>
      <c r="R22183" s="577"/>
      <c r="S22183" s="577"/>
    </row>
    <row r="22184" spans="3:19">
      <c r="C22184" s="577"/>
      <c r="R22184" s="577"/>
      <c r="S22184" s="577"/>
    </row>
    <row r="22185" spans="3:19">
      <c r="C22185" s="577"/>
      <c r="R22185" s="577"/>
      <c r="S22185" s="577"/>
    </row>
    <row r="22186" spans="3:19">
      <c r="C22186" s="577"/>
      <c r="R22186" s="577"/>
      <c r="S22186" s="577"/>
    </row>
    <row r="22187" spans="3:19">
      <c r="C22187" s="577"/>
      <c r="R22187" s="577"/>
      <c r="S22187" s="577"/>
    </row>
    <row r="22188" spans="3:19">
      <c r="C22188" s="577"/>
      <c r="R22188" s="577"/>
      <c r="S22188" s="577"/>
    </row>
    <row r="22189" spans="3:19">
      <c r="C22189" s="577"/>
      <c r="R22189" s="577"/>
      <c r="S22189" s="577"/>
    </row>
    <row r="22190" spans="3:19">
      <c r="C22190" s="577"/>
      <c r="R22190" s="577"/>
      <c r="S22190" s="577"/>
    </row>
    <row r="22191" spans="3:19">
      <c r="C22191" s="577"/>
      <c r="R22191" s="577"/>
      <c r="S22191" s="577"/>
    </row>
    <row r="22192" spans="3:19">
      <c r="C22192" s="577"/>
      <c r="R22192" s="577"/>
      <c r="S22192" s="577"/>
    </row>
    <row r="22193" spans="3:19">
      <c r="C22193" s="577"/>
      <c r="R22193" s="577"/>
      <c r="S22193" s="577"/>
    </row>
    <row r="22194" spans="3:19">
      <c r="C22194" s="577"/>
      <c r="R22194" s="577"/>
      <c r="S22194" s="577"/>
    </row>
    <row r="22195" spans="3:19">
      <c r="C22195" s="577"/>
      <c r="R22195" s="577"/>
      <c r="S22195" s="577"/>
    </row>
    <row r="22196" spans="3:19">
      <c r="C22196" s="577"/>
      <c r="R22196" s="577"/>
      <c r="S22196" s="577"/>
    </row>
    <row r="22197" spans="3:19">
      <c r="C22197" s="577"/>
      <c r="R22197" s="577"/>
      <c r="S22197" s="577"/>
    </row>
    <row r="22198" spans="3:19">
      <c r="C22198" s="577"/>
      <c r="R22198" s="577"/>
      <c r="S22198" s="577"/>
    </row>
    <row r="22199" spans="3:19">
      <c r="C22199" s="577"/>
      <c r="R22199" s="577"/>
      <c r="S22199" s="577"/>
    </row>
    <row r="22200" spans="3:19">
      <c r="C22200" s="577"/>
      <c r="R22200" s="577"/>
      <c r="S22200" s="577"/>
    </row>
    <row r="22201" spans="3:19">
      <c r="C22201" s="577"/>
      <c r="R22201" s="577"/>
      <c r="S22201" s="577"/>
    </row>
    <row r="22202" spans="3:19">
      <c r="C22202" s="577"/>
      <c r="R22202" s="577"/>
      <c r="S22202" s="577"/>
    </row>
    <row r="22203" spans="3:19">
      <c r="C22203" s="577"/>
      <c r="R22203" s="577"/>
      <c r="S22203" s="577"/>
    </row>
    <row r="22204" spans="3:19">
      <c r="C22204" s="577"/>
      <c r="R22204" s="577"/>
      <c r="S22204" s="577"/>
    </row>
    <row r="22205" spans="3:19">
      <c r="C22205" s="577"/>
      <c r="R22205" s="577"/>
      <c r="S22205" s="577"/>
    </row>
    <row r="22206" spans="3:19">
      <c r="C22206" s="577"/>
      <c r="R22206" s="577"/>
      <c r="S22206" s="577"/>
    </row>
    <row r="22207" spans="3:19">
      <c r="C22207" s="577"/>
      <c r="R22207" s="577"/>
      <c r="S22207" s="577"/>
    </row>
    <row r="22208" spans="3:19">
      <c r="C22208" s="577"/>
      <c r="R22208" s="577"/>
      <c r="S22208" s="577"/>
    </row>
    <row r="22209" spans="3:19">
      <c r="C22209" s="577"/>
      <c r="R22209" s="577"/>
      <c r="S22209" s="577"/>
    </row>
    <row r="22210" spans="3:19">
      <c r="C22210" s="577"/>
      <c r="R22210" s="577"/>
      <c r="S22210" s="577"/>
    </row>
    <row r="22211" spans="3:19">
      <c r="C22211" s="577"/>
      <c r="R22211" s="577"/>
      <c r="S22211" s="577"/>
    </row>
    <row r="22212" spans="3:19">
      <c r="C22212" s="577"/>
      <c r="R22212" s="577"/>
      <c r="S22212" s="577"/>
    </row>
    <row r="22213" spans="3:19">
      <c r="C22213" s="577"/>
      <c r="R22213" s="577"/>
      <c r="S22213" s="577"/>
    </row>
    <row r="22214" spans="3:19">
      <c r="C22214" s="577"/>
      <c r="R22214" s="577"/>
      <c r="S22214" s="577"/>
    </row>
    <row r="22215" spans="3:19">
      <c r="C22215" s="577"/>
      <c r="R22215" s="577"/>
      <c r="S22215" s="577"/>
    </row>
    <row r="22216" spans="3:19">
      <c r="C22216" s="577"/>
      <c r="R22216" s="577"/>
      <c r="S22216" s="577"/>
    </row>
    <row r="22217" spans="3:19">
      <c r="C22217" s="577"/>
      <c r="R22217" s="577"/>
      <c r="S22217" s="577"/>
    </row>
    <row r="22218" spans="3:19">
      <c r="C22218" s="577"/>
      <c r="R22218" s="577"/>
      <c r="S22218" s="577"/>
    </row>
    <row r="22219" spans="3:19">
      <c r="C22219" s="577"/>
      <c r="R22219" s="577"/>
      <c r="S22219" s="577"/>
    </row>
    <row r="22220" spans="3:19">
      <c r="C22220" s="577"/>
      <c r="R22220" s="577"/>
      <c r="S22220" s="577"/>
    </row>
    <row r="22221" spans="3:19">
      <c r="C22221" s="577"/>
      <c r="R22221" s="577"/>
      <c r="S22221" s="577"/>
    </row>
    <row r="22222" spans="3:19">
      <c r="C22222" s="577"/>
      <c r="R22222" s="577"/>
      <c r="S22222" s="577"/>
    </row>
    <row r="22223" spans="3:19">
      <c r="C22223" s="577"/>
      <c r="R22223" s="577"/>
      <c r="S22223" s="577"/>
    </row>
    <row r="22224" spans="3:19">
      <c r="C22224" s="577"/>
      <c r="R22224" s="577"/>
      <c r="S22224" s="577"/>
    </row>
    <row r="22225" spans="3:19">
      <c r="C22225" s="577"/>
      <c r="R22225" s="577"/>
      <c r="S22225" s="577"/>
    </row>
    <row r="22226" spans="3:19">
      <c r="C22226" s="577"/>
      <c r="R22226" s="577"/>
      <c r="S22226" s="577"/>
    </row>
    <row r="22227" spans="3:19">
      <c r="C22227" s="577"/>
      <c r="R22227" s="577"/>
      <c r="S22227" s="577"/>
    </row>
    <row r="22228" spans="3:19">
      <c r="C22228" s="577"/>
      <c r="R22228" s="577"/>
      <c r="S22228" s="577"/>
    </row>
    <row r="22229" spans="3:19">
      <c r="C22229" s="577"/>
      <c r="R22229" s="577"/>
      <c r="S22229" s="577"/>
    </row>
    <row r="22230" spans="3:19">
      <c r="C22230" s="577"/>
      <c r="R22230" s="577"/>
      <c r="S22230" s="577"/>
    </row>
    <row r="22231" spans="3:19">
      <c r="C22231" s="577"/>
      <c r="R22231" s="577"/>
      <c r="S22231" s="577"/>
    </row>
    <row r="22232" spans="3:19">
      <c r="C22232" s="577"/>
      <c r="R22232" s="577"/>
      <c r="S22232" s="577"/>
    </row>
    <row r="22233" spans="3:19">
      <c r="C22233" s="577"/>
      <c r="R22233" s="577"/>
      <c r="S22233" s="577"/>
    </row>
    <row r="22234" spans="3:19">
      <c r="C22234" s="577"/>
      <c r="R22234" s="577"/>
      <c r="S22234" s="577"/>
    </row>
    <row r="22235" spans="3:19">
      <c r="C22235" s="577"/>
      <c r="R22235" s="577"/>
      <c r="S22235" s="577"/>
    </row>
    <row r="22236" spans="3:19">
      <c r="C22236" s="577"/>
      <c r="R22236" s="577"/>
      <c r="S22236" s="577"/>
    </row>
    <row r="22237" spans="3:19">
      <c r="C22237" s="577"/>
      <c r="R22237" s="577"/>
      <c r="S22237" s="577"/>
    </row>
    <row r="22238" spans="3:19">
      <c r="C22238" s="577"/>
      <c r="R22238" s="577"/>
      <c r="S22238" s="577"/>
    </row>
    <row r="22239" spans="3:19">
      <c r="C22239" s="577"/>
      <c r="R22239" s="577"/>
      <c r="S22239" s="577"/>
    </row>
    <row r="22240" spans="3:19">
      <c r="C22240" s="577"/>
      <c r="R22240" s="577"/>
      <c r="S22240" s="577"/>
    </row>
    <row r="22241" spans="3:19">
      <c r="C22241" s="577"/>
      <c r="R22241" s="577"/>
      <c r="S22241" s="577"/>
    </row>
    <row r="22242" spans="3:19">
      <c r="C22242" s="577"/>
      <c r="R22242" s="577"/>
      <c r="S22242" s="577"/>
    </row>
    <row r="22243" spans="3:19">
      <c r="C22243" s="577"/>
      <c r="R22243" s="577"/>
      <c r="S22243" s="577"/>
    </row>
    <row r="22244" spans="3:19">
      <c r="C22244" s="577"/>
      <c r="R22244" s="577"/>
      <c r="S22244" s="577"/>
    </row>
    <row r="22245" spans="3:19">
      <c r="C22245" s="577"/>
      <c r="R22245" s="577"/>
      <c r="S22245" s="577"/>
    </row>
    <row r="22246" spans="3:19">
      <c r="C22246" s="577"/>
      <c r="R22246" s="577"/>
      <c r="S22246" s="577"/>
    </row>
    <row r="22247" spans="3:19">
      <c r="C22247" s="577"/>
      <c r="R22247" s="577"/>
      <c r="S22247" s="577"/>
    </row>
    <row r="22248" spans="3:19">
      <c r="C22248" s="577"/>
      <c r="R22248" s="577"/>
      <c r="S22248" s="577"/>
    </row>
    <row r="22249" spans="3:19">
      <c r="C22249" s="577"/>
      <c r="R22249" s="577"/>
      <c r="S22249" s="577"/>
    </row>
    <row r="22250" spans="3:19">
      <c r="C22250" s="577"/>
      <c r="R22250" s="577"/>
      <c r="S22250" s="577"/>
    </row>
    <row r="22251" spans="3:19">
      <c r="C22251" s="577"/>
      <c r="R22251" s="577"/>
      <c r="S22251" s="577"/>
    </row>
    <row r="22252" spans="3:19">
      <c r="C22252" s="577"/>
      <c r="R22252" s="577"/>
      <c r="S22252" s="577"/>
    </row>
    <row r="22253" spans="3:19">
      <c r="C22253" s="577"/>
      <c r="R22253" s="577"/>
      <c r="S22253" s="577"/>
    </row>
    <row r="22254" spans="3:19">
      <c r="C22254" s="577"/>
      <c r="R22254" s="577"/>
      <c r="S22254" s="577"/>
    </row>
    <row r="22255" spans="3:19">
      <c r="C22255" s="577"/>
      <c r="R22255" s="577"/>
      <c r="S22255" s="577"/>
    </row>
    <row r="22256" spans="3:19">
      <c r="C22256" s="577"/>
      <c r="R22256" s="577"/>
      <c r="S22256" s="577"/>
    </row>
    <row r="22257" spans="3:19">
      <c r="C22257" s="577"/>
      <c r="R22257" s="577"/>
      <c r="S22257" s="577"/>
    </row>
    <row r="22258" spans="3:19">
      <c r="C22258" s="577"/>
      <c r="R22258" s="577"/>
      <c r="S22258" s="577"/>
    </row>
    <row r="22259" spans="3:19">
      <c r="C22259" s="577"/>
      <c r="R22259" s="577"/>
      <c r="S22259" s="577"/>
    </row>
    <row r="22260" spans="3:19">
      <c r="C22260" s="577"/>
      <c r="R22260" s="577"/>
      <c r="S22260" s="577"/>
    </row>
    <row r="22261" spans="3:19">
      <c r="C22261" s="577"/>
      <c r="R22261" s="577"/>
      <c r="S22261" s="577"/>
    </row>
    <row r="22262" spans="3:19">
      <c r="C22262" s="577"/>
      <c r="R22262" s="577"/>
      <c r="S22262" s="577"/>
    </row>
    <row r="22263" spans="3:19">
      <c r="C22263" s="577"/>
      <c r="R22263" s="577"/>
      <c r="S22263" s="577"/>
    </row>
    <row r="22264" spans="3:19">
      <c r="C22264" s="577"/>
      <c r="R22264" s="577"/>
      <c r="S22264" s="577"/>
    </row>
    <row r="22265" spans="3:19">
      <c r="C22265" s="577"/>
      <c r="R22265" s="577"/>
      <c r="S22265" s="577"/>
    </row>
    <row r="22266" spans="3:19">
      <c r="C22266" s="577"/>
      <c r="R22266" s="577"/>
      <c r="S22266" s="577"/>
    </row>
    <row r="22267" spans="3:19">
      <c r="C22267" s="577"/>
      <c r="R22267" s="577"/>
      <c r="S22267" s="577"/>
    </row>
    <row r="22268" spans="3:19">
      <c r="C22268" s="577"/>
      <c r="R22268" s="577"/>
      <c r="S22268" s="577"/>
    </row>
    <row r="22269" spans="3:19">
      <c r="C22269" s="577"/>
      <c r="R22269" s="577"/>
      <c r="S22269" s="577"/>
    </row>
    <row r="22270" spans="3:19">
      <c r="C22270" s="577"/>
      <c r="R22270" s="577"/>
      <c r="S22270" s="577"/>
    </row>
    <row r="22271" spans="3:19">
      <c r="C22271" s="577"/>
      <c r="R22271" s="577"/>
      <c r="S22271" s="577"/>
    </row>
    <row r="22272" spans="3:19">
      <c r="C22272" s="577"/>
      <c r="R22272" s="577"/>
      <c r="S22272" s="577"/>
    </row>
    <row r="22273" spans="3:19">
      <c r="C22273" s="577"/>
      <c r="R22273" s="577"/>
      <c r="S22273" s="577"/>
    </row>
    <row r="22274" spans="3:19">
      <c r="C22274" s="577"/>
      <c r="R22274" s="577"/>
      <c r="S22274" s="577"/>
    </row>
    <row r="22275" spans="3:19">
      <c r="C22275" s="577"/>
      <c r="R22275" s="577"/>
      <c r="S22275" s="577"/>
    </row>
    <row r="22276" spans="3:19">
      <c r="C22276" s="577"/>
      <c r="R22276" s="577"/>
      <c r="S22276" s="577"/>
    </row>
    <row r="22277" spans="3:19">
      <c r="C22277" s="577"/>
      <c r="R22277" s="577"/>
      <c r="S22277" s="577"/>
    </row>
    <row r="22278" spans="3:19">
      <c r="C22278" s="577"/>
      <c r="R22278" s="577"/>
      <c r="S22278" s="577"/>
    </row>
    <row r="22279" spans="3:19">
      <c r="C22279" s="577"/>
      <c r="R22279" s="577"/>
      <c r="S22279" s="577"/>
    </row>
    <row r="22280" spans="3:19">
      <c r="C22280" s="577"/>
      <c r="R22280" s="577"/>
      <c r="S22280" s="577"/>
    </row>
    <row r="22281" spans="3:19">
      <c r="C22281" s="577"/>
      <c r="R22281" s="577"/>
      <c r="S22281" s="577"/>
    </row>
    <row r="22282" spans="3:19">
      <c r="C22282" s="577"/>
      <c r="R22282" s="577"/>
      <c r="S22282" s="577"/>
    </row>
    <row r="22283" spans="3:19">
      <c r="C22283" s="577"/>
      <c r="R22283" s="577"/>
      <c r="S22283" s="577"/>
    </row>
    <row r="22284" spans="3:19">
      <c r="C22284" s="577"/>
      <c r="R22284" s="577"/>
      <c r="S22284" s="577"/>
    </row>
    <row r="22285" spans="3:19">
      <c r="C22285" s="577"/>
      <c r="R22285" s="577"/>
      <c r="S22285" s="577"/>
    </row>
    <row r="22286" spans="3:19">
      <c r="C22286" s="577"/>
      <c r="R22286" s="577"/>
      <c r="S22286" s="577"/>
    </row>
    <row r="22287" spans="3:19">
      <c r="C22287" s="577"/>
      <c r="R22287" s="577"/>
      <c r="S22287" s="577"/>
    </row>
    <row r="22288" spans="3:19">
      <c r="C22288" s="577"/>
      <c r="R22288" s="577"/>
      <c r="S22288" s="577"/>
    </row>
    <row r="22289" spans="3:19">
      <c r="C22289" s="577"/>
      <c r="R22289" s="577"/>
      <c r="S22289" s="577"/>
    </row>
    <row r="22290" spans="3:19">
      <c r="C22290" s="577"/>
      <c r="R22290" s="577"/>
      <c r="S22290" s="577"/>
    </row>
    <row r="22291" spans="3:19">
      <c r="C22291" s="577"/>
      <c r="R22291" s="577"/>
      <c r="S22291" s="577"/>
    </row>
  </sheetData>
  <autoFilter ref="A1:S22291">
    <sortState ref="A2:S22291">
      <sortCondition ref="Q2:Q3981"/>
      <sortCondition ref="A2:A3981"/>
    </sortState>
  </autoFilter>
  <sortState ref="A2:R3981">
    <sortCondition ref="B2:B3981"/>
  </sortState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Лист19"/>
  <dimension ref="A1:O1102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1961"/>
    </sheetView>
  </sheetViews>
  <sheetFormatPr defaultRowHeight="12.75"/>
  <cols>
    <col min="6" max="6" width="13.28515625" style="403" bestFit="1" customWidth="1"/>
    <col min="8" max="8" width="13.28515625" style="403" bestFit="1" customWidth="1"/>
    <col min="10" max="10" width="13.28515625" style="403" bestFit="1" customWidth="1"/>
    <col min="15" max="15" width="12" style="578" bestFit="1" customWidth="1"/>
  </cols>
  <sheetData>
    <row r="1" spans="1:15" s="404" customFormat="1" ht="38.25">
      <c r="A1" s="585" t="s">
        <v>230</v>
      </c>
      <c r="B1" s="586" t="s">
        <v>229</v>
      </c>
      <c r="C1" s="587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588" t="s">
        <v>95</v>
      </c>
    </row>
    <row r="2" spans="1:15">
      <c r="A2" s="577">
        <v>1</v>
      </c>
      <c r="B2" s="577" t="s">
        <v>97</v>
      </c>
      <c r="C2" s="577">
        <v>1</v>
      </c>
      <c r="D2">
        <v>0.02</v>
      </c>
      <c r="E2">
        <v>0.02</v>
      </c>
      <c r="F2" s="403">
        <v>43831.960416666669</v>
      </c>
      <c r="G2">
        <v>1.1219300000000001</v>
      </c>
      <c r="H2" s="403">
        <v>43831.960416666669</v>
      </c>
      <c r="I2">
        <v>1.1219300000000001</v>
      </c>
      <c r="J2" s="403">
        <v>43832.20208333333</v>
      </c>
      <c r="K2">
        <v>1.12093</v>
      </c>
      <c r="L2">
        <v>0</v>
      </c>
      <c r="M2">
        <v>10.000000000001819</v>
      </c>
      <c r="N2">
        <v>2.0699999999999998</v>
      </c>
      <c r="O2" s="578">
        <v>0.24166666666133096</v>
      </c>
    </row>
    <row r="3" spans="1:15">
      <c r="A3" s="577">
        <v>2</v>
      </c>
      <c r="B3" s="577" t="s">
        <v>96</v>
      </c>
      <c r="C3" s="577">
        <v>3</v>
      </c>
      <c r="D3">
        <v>0.03</v>
      </c>
      <c r="E3">
        <v>7.0000000000000007E-2</v>
      </c>
      <c r="F3" s="403">
        <v>43832.338888888888</v>
      </c>
      <c r="G3">
        <v>1.1210599999999999</v>
      </c>
      <c r="H3" s="403">
        <v>43832.604166666664</v>
      </c>
      <c r="I3">
        <v>1.11785</v>
      </c>
      <c r="J3" s="403">
        <v>43832.665972222225</v>
      </c>
      <c r="K3">
        <v>1.1202300000000001</v>
      </c>
      <c r="L3">
        <v>32.099999999998545</v>
      </c>
      <c r="M3">
        <v>23.800000000001091</v>
      </c>
      <c r="N3">
        <v>7.02</v>
      </c>
      <c r="O3" s="578">
        <v>0.32708333333721384</v>
      </c>
    </row>
    <row r="4" spans="1:15">
      <c r="A4" s="577">
        <v>3</v>
      </c>
      <c r="B4" s="577" t="s">
        <v>97</v>
      </c>
      <c r="C4" s="577">
        <v>1</v>
      </c>
      <c r="D4">
        <v>0.02</v>
      </c>
      <c r="E4">
        <v>0.02</v>
      </c>
      <c r="F4" s="403">
        <v>43832.461111111108</v>
      </c>
      <c r="G4">
        <v>1.1201000000000001</v>
      </c>
      <c r="H4" s="403">
        <v>43832.461111111108</v>
      </c>
      <c r="I4">
        <v>1.1201000000000001</v>
      </c>
      <c r="J4" s="403">
        <v>43832.481249999997</v>
      </c>
      <c r="K4">
        <v>1.1191</v>
      </c>
      <c r="L4">
        <v>0</v>
      </c>
      <c r="M4">
        <v>10.000000000001819</v>
      </c>
      <c r="N4">
        <v>2</v>
      </c>
      <c r="O4" s="578">
        <v>2.0138888889050577E-2</v>
      </c>
    </row>
    <row r="5" spans="1:15">
      <c r="A5" s="577">
        <v>4</v>
      </c>
      <c r="B5" s="577" t="s">
        <v>97</v>
      </c>
      <c r="C5" s="577">
        <v>2</v>
      </c>
      <c r="D5">
        <v>0.02</v>
      </c>
      <c r="E5">
        <v>0.04</v>
      </c>
      <c r="F5" s="403">
        <v>43832.650694444441</v>
      </c>
      <c r="G5">
        <v>1.11791</v>
      </c>
      <c r="H5" s="403">
        <v>43832.665277777778</v>
      </c>
      <c r="I5">
        <v>1.11954</v>
      </c>
      <c r="J5" s="403">
        <v>43832.697222222225</v>
      </c>
      <c r="K5">
        <v>1.1177299999999999</v>
      </c>
      <c r="L5">
        <v>16.299999999999272</v>
      </c>
      <c r="M5">
        <v>18.100000000000364</v>
      </c>
      <c r="N5">
        <v>3.98</v>
      </c>
      <c r="O5" s="578">
        <v>4.652777778392192E-2</v>
      </c>
    </row>
    <row r="6" spans="1:15">
      <c r="A6" s="577">
        <v>5</v>
      </c>
      <c r="B6" s="577" t="s">
        <v>96</v>
      </c>
      <c r="C6" s="577">
        <v>5</v>
      </c>
      <c r="D6">
        <v>0.08</v>
      </c>
      <c r="E6">
        <v>0.2</v>
      </c>
      <c r="F6" s="403">
        <v>43832.670138888891</v>
      </c>
      <c r="G6">
        <v>1.1199399999999999</v>
      </c>
      <c r="H6" s="403">
        <v>43833.462500000001</v>
      </c>
      <c r="I6">
        <v>1.1132299999999999</v>
      </c>
      <c r="J6" s="403">
        <v>43833.625</v>
      </c>
      <c r="K6">
        <v>1.11649</v>
      </c>
      <c r="L6">
        <v>67.100000000000364</v>
      </c>
      <c r="M6">
        <v>32.600000000000364</v>
      </c>
      <c r="N6">
        <v>21.779999999999998</v>
      </c>
      <c r="O6" s="578">
        <v>0.95486111110949423</v>
      </c>
    </row>
    <row r="7" spans="1:15">
      <c r="A7" s="577">
        <v>6</v>
      </c>
      <c r="B7" s="577" t="s">
        <v>97</v>
      </c>
      <c r="C7" s="577">
        <v>5</v>
      </c>
      <c r="D7">
        <v>0.08</v>
      </c>
      <c r="E7">
        <v>0.2</v>
      </c>
      <c r="F7" s="403">
        <v>43833.46875</v>
      </c>
      <c r="G7">
        <v>1.11314</v>
      </c>
      <c r="H7" s="403">
        <v>43836.433333333334</v>
      </c>
      <c r="I7">
        <v>1.11985</v>
      </c>
      <c r="J7" s="403">
        <v>43837.577777777777</v>
      </c>
      <c r="K7">
        <v>1.11659</v>
      </c>
      <c r="L7">
        <v>67.100000000000364</v>
      </c>
      <c r="M7">
        <v>32.600000000000364</v>
      </c>
      <c r="N7">
        <v>22.380000000000003</v>
      </c>
      <c r="O7" s="578">
        <v>2.109027777776646</v>
      </c>
    </row>
    <row r="8" spans="1:15">
      <c r="A8" s="577">
        <v>7</v>
      </c>
      <c r="B8" s="577" t="s">
        <v>96</v>
      </c>
      <c r="C8" s="577">
        <v>2</v>
      </c>
      <c r="D8">
        <v>0.02</v>
      </c>
      <c r="E8">
        <v>0.04</v>
      </c>
      <c r="F8" s="403">
        <v>43833.696527777778</v>
      </c>
      <c r="G8">
        <v>1.1175999999999999</v>
      </c>
      <c r="H8" s="403">
        <v>43833.884027777778</v>
      </c>
      <c r="I8">
        <v>1.1160000000000001</v>
      </c>
      <c r="J8" s="403">
        <v>43836.37222222222</v>
      </c>
      <c r="K8">
        <v>1.1177999999999999</v>
      </c>
      <c r="L8">
        <v>15.999999999998181</v>
      </c>
      <c r="M8">
        <v>17.999999999996362</v>
      </c>
      <c r="N8">
        <v>3.84</v>
      </c>
      <c r="O8" s="578">
        <v>0.6756944444423425</v>
      </c>
    </row>
    <row r="9" spans="1:15">
      <c r="A9" s="577">
        <v>8</v>
      </c>
      <c r="B9" s="577" t="s">
        <v>96</v>
      </c>
      <c r="C9" s="577">
        <v>7</v>
      </c>
      <c r="D9">
        <v>0.23</v>
      </c>
      <c r="E9">
        <v>0.57000000000000006</v>
      </c>
      <c r="F9" s="403">
        <v>43836.472222222219</v>
      </c>
      <c r="G9">
        <v>1.12012</v>
      </c>
      <c r="H9" s="403">
        <v>43839.652777777781</v>
      </c>
      <c r="I9">
        <v>1.10944</v>
      </c>
      <c r="J9" s="403">
        <v>43843.376388888886</v>
      </c>
      <c r="K9">
        <v>1.1133999999999999</v>
      </c>
      <c r="L9">
        <v>106.80000000000109</v>
      </c>
      <c r="M9">
        <v>39.600000000000364</v>
      </c>
      <c r="N9">
        <v>64.850000000000009</v>
      </c>
      <c r="O9" s="578">
        <v>4.9041666666671517</v>
      </c>
    </row>
    <row r="10" spans="1:15">
      <c r="A10" s="577">
        <v>9</v>
      </c>
      <c r="B10" s="577" t="s">
        <v>97</v>
      </c>
      <c r="C10" s="577">
        <v>1</v>
      </c>
      <c r="D10">
        <v>0.02</v>
      </c>
      <c r="E10">
        <v>0.02</v>
      </c>
      <c r="F10" s="403">
        <v>43837.974999999999</v>
      </c>
      <c r="G10">
        <v>1.1153</v>
      </c>
      <c r="H10" s="403">
        <v>43837.974999999999</v>
      </c>
      <c r="I10">
        <v>1.1153</v>
      </c>
      <c r="J10" s="403">
        <v>43838.342361111114</v>
      </c>
      <c r="K10">
        <v>1.1143000000000001</v>
      </c>
      <c r="L10">
        <v>0</v>
      </c>
      <c r="M10">
        <v>10</v>
      </c>
      <c r="N10">
        <v>2.02</v>
      </c>
      <c r="O10" s="578">
        <v>0.367361111115315</v>
      </c>
    </row>
    <row r="11" spans="1:15">
      <c r="A11" s="577">
        <v>10</v>
      </c>
      <c r="B11" s="577" t="s">
        <v>97</v>
      </c>
      <c r="C11" s="577">
        <v>1</v>
      </c>
      <c r="D11">
        <v>0.02</v>
      </c>
      <c r="E11">
        <v>0.02</v>
      </c>
      <c r="F11" s="403">
        <v>43838.397222222222</v>
      </c>
      <c r="G11">
        <v>1.1136999999999999</v>
      </c>
      <c r="H11" s="403">
        <v>43838.397222222222</v>
      </c>
      <c r="I11">
        <v>1.1136999999999999</v>
      </c>
      <c r="J11" s="403">
        <v>43838.472916666666</v>
      </c>
      <c r="K11">
        <v>1.1127</v>
      </c>
      <c r="L11">
        <v>0</v>
      </c>
      <c r="M11">
        <v>10</v>
      </c>
      <c r="N11">
        <v>2</v>
      </c>
      <c r="O11" s="578">
        <v>7.5694444443797693E-2</v>
      </c>
    </row>
    <row r="12" spans="1:15">
      <c r="A12" s="577">
        <v>11</v>
      </c>
      <c r="B12" s="577" t="s">
        <v>97</v>
      </c>
      <c r="C12" s="577">
        <v>1</v>
      </c>
      <c r="D12">
        <v>0.02</v>
      </c>
      <c r="E12">
        <v>0.02</v>
      </c>
      <c r="F12" s="403">
        <v>43838.477777777778</v>
      </c>
      <c r="G12">
        <v>1.1127199999999999</v>
      </c>
      <c r="H12" s="403">
        <v>43838.477777777778</v>
      </c>
      <c r="I12">
        <v>1.1127199999999999</v>
      </c>
      <c r="J12" s="403">
        <v>43838.539583333331</v>
      </c>
      <c r="K12">
        <v>1.11172</v>
      </c>
      <c r="L12">
        <v>0</v>
      </c>
      <c r="M12">
        <v>9.999999999998181</v>
      </c>
      <c r="N12">
        <v>2</v>
      </c>
      <c r="O12" s="578">
        <v>6.1805555553291924E-2</v>
      </c>
    </row>
    <row r="13" spans="1:15">
      <c r="A13" s="577">
        <v>12</v>
      </c>
      <c r="B13" s="577" t="s">
        <v>97</v>
      </c>
      <c r="C13" s="577">
        <v>1</v>
      </c>
      <c r="D13">
        <v>0.02</v>
      </c>
      <c r="E13">
        <v>0.02</v>
      </c>
      <c r="F13" s="403">
        <v>43838.619444444441</v>
      </c>
      <c r="G13">
        <v>1.1124799999999999</v>
      </c>
      <c r="H13" s="403">
        <v>43838.619444444441</v>
      </c>
      <c r="I13">
        <v>1.1124799999999999</v>
      </c>
      <c r="J13" s="403">
        <v>43838.67291666667</v>
      </c>
      <c r="K13">
        <v>1.11148</v>
      </c>
      <c r="L13">
        <v>0</v>
      </c>
      <c r="M13">
        <v>9.999999999998181</v>
      </c>
      <c r="N13">
        <v>2</v>
      </c>
      <c r="O13" s="578">
        <v>5.3472222229174804E-2</v>
      </c>
    </row>
    <row r="14" spans="1:15">
      <c r="A14" s="577">
        <v>13</v>
      </c>
      <c r="B14" s="577" t="s">
        <v>97</v>
      </c>
      <c r="C14" s="577">
        <v>1</v>
      </c>
      <c r="D14">
        <v>0.02</v>
      </c>
      <c r="E14">
        <v>0.02</v>
      </c>
      <c r="F14" s="403">
        <v>43838.696527777778</v>
      </c>
      <c r="G14">
        <v>1.1115299999999999</v>
      </c>
      <c r="H14" s="403">
        <v>43838.696527777778</v>
      </c>
      <c r="I14">
        <v>1.1115299999999999</v>
      </c>
      <c r="J14" s="403">
        <v>43838.914583333331</v>
      </c>
      <c r="K14">
        <v>1.11053</v>
      </c>
      <c r="L14">
        <v>0</v>
      </c>
      <c r="M14">
        <v>10</v>
      </c>
      <c r="N14">
        <v>2</v>
      </c>
      <c r="O14" s="578">
        <v>0.21805555555329192</v>
      </c>
    </row>
    <row r="15" spans="1:15">
      <c r="A15" s="577">
        <v>14</v>
      </c>
      <c r="B15" s="577" t="s">
        <v>97</v>
      </c>
      <c r="C15" s="577">
        <v>1</v>
      </c>
      <c r="D15">
        <v>0.02</v>
      </c>
      <c r="E15">
        <v>0.02</v>
      </c>
      <c r="F15" s="403">
        <v>43839.505555555559</v>
      </c>
      <c r="G15">
        <v>1.11121</v>
      </c>
      <c r="H15" s="403">
        <v>43839.505555555559</v>
      </c>
      <c r="I15">
        <v>1.11121</v>
      </c>
      <c r="J15" s="403">
        <v>43839.647916666669</v>
      </c>
      <c r="K15">
        <v>1.1102099999999999</v>
      </c>
      <c r="L15">
        <v>0</v>
      </c>
      <c r="M15">
        <v>10.000000000001819</v>
      </c>
      <c r="N15">
        <v>2</v>
      </c>
      <c r="O15" s="578">
        <v>0.14236111110949423</v>
      </c>
    </row>
    <row r="16" spans="1:15">
      <c r="A16" s="577">
        <v>15</v>
      </c>
      <c r="B16" s="577" t="s">
        <v>97</v>
      </c>
      <c r="C16" s="577">
        <v>1</v>
      </c>
      <c r="D16">
        <v>0.02</v>
      </c>
      <c r="E16">
        <v>0.02</v>
      </c>
      <c r="F16" s="403">
        <v>43839.655555555553</v>
      </c>
      <c r="G16">
        <v>1.1099000000000001</v>
      </c>
      <c r="H16" s="403">
        <v>43839.655555555553</v>
      </c>
      <c r="I16">
        <v>1.1099000000000001</v>
      </c>
      <c r="J16" s="403">
        <v>43840.459027777775</v>
      </c>
      <c r="K16">
        <v>1.1089</v>
      </c>
      <c r="L16">
        <v>0</v>
      </c>
      <c r="M16">
        <v>10.000000000001819</v>
      </c>
      <c r="N16">
        <v>2.02</v>
      </c>
      <c r="O16" s="578">
        <v>0.80347222222189885</v>
      </c>
    </row>
    <row r="17" spans="1:15">
      <c r="A17" s="577">
        <v>16</v>
      </c>
      <c r="B17" s="577" t="s">
        <v>97</v>
      </c>
      <c r="C17" s="577">
        <v>1</v>
      </c>
      <c r="D17">
        <v>0.02</v>
      </c>
      <c r="E17">
        <v>0.02</v>
      </c>
      <c r="F17" s="403">
        <v>43840.563888888886</v>
      </c>
      <c r="G17">
        <v>1.11107</v>
      </c>
      <c r="H17" s="403">
        <v>43840.563888888886</v>
      </c>
      <c r="I17">
        <v>1.11107</v>
      </c>
      <c r="J17" s="403">
        <v>43840.581944444442</v>
      </c>
      <c r="K17">
        <v>1.1100699999999999</v>
      </c>
      <c r="L17">
        <v>0</v>
      </c>
      <c r="M17">
        <v>10.000000000001819</v>
      </c>
      <c r="N17">
        <v>2</v>
      </c>
      <c r="O17" s="578">
        <v>1.8055555556202307E-2</v>
      </c>
    </row>
    <row r="18" spans="1:15">
      <c r="A18" s="577">
        <v>17</v>
      </c>
      <c r="B18" s="577" t="s">
        <v>97</v>
      </c>
      <c r="C18" s="577">
        <v>4</v>
      </c>
      <c r="D18">
        <v>0.05</v>
      </c>
      <c r="E18">
        <v>0.12000000000000001</v>
      </c>
      <c r="F18" s="403">
        <v>43840.598611111112</v>
      </c>
      <c r="G18">
        <v>1.10921</v>
      </c>
      <c r="H18" s="403">
        <v>43843.686805555553</v>
      </c>
      <c r="I18">
        <v>1.1141300000000001</v>
      </c>
      <c r="J18" s="403">
        <v>43844.552083333336</v>
      </c>
      <c r="K18">
        <v>1.1113299999999999</v>
      </c>
      <c r="L18">
        <v>49.200000000000728</v>
      </c>
      <c r="M18">
        <v>28.000000000001819</v>
      </c>
      <c r="N18">
        <v>12.2</v>
      </c>
      <c r="O18" s="578">
        <v>1.953472222223354</v>
      </c>
    </row>
    <row r="19" spans="1:15">
      <c r="A19" s="577">
        <v>18</v>
      </c>
      <c r="B19" s="577" t="s">
        <v>96</v>
      </c>
      <c r="C19" s="577">
        <v>2</v>
      </c>
      <c r="D19">
        <v>0.02</v>
      </c>
      <c r="E19">
        <v>0.04</v>
      </c>
      <c r="F19" s="403">
        <v>43843.379861111112</v>
      </c>
      <c r="G19">
        <v>1.1130599999999999</v>
      </c>
      <c r="H19" s="403">
        <v>43843.416666666664</v>
      </c>
      <c r="I19">
        <v>1.11145</v>
      </c>
      <c r="J19" s="403">
        <v>43843.649305555555</v>
      </c>
      <c r="K19">
        <v>1.1132599999999999</v>
      </c>
      <c r="L19">
        <v>16.099999999998545</v>
      </c>
      <c r="M19">
        <v>18.099999999998545</v>
      </c>
      <c r="N19">
        <v>4.0200000000000005</v>
      </c>
      <c r="O19" s="578">
        <v>0.2694444444423425</v>
      </c>
    </row>
    <row r="20" spans="1:15">
      <c r="A20" s="577">
        <v>19</v>
      </c>
      <c r="B20" s="577" t="s">
        <v>96</v>
      </c>
      <c r="C20" s="577">
        <v>2</v>
      </c>
      <c r="D20">
        <v>0.02</v>
      </c>
      <c r="E20">
        <v>0.04</v>
      </c>
      <c r="F20" s="403">
        <v>43844.344444444447</v>
      </c>
      <c r="G20">
        <v>1.1137300000000001</v>
      </c>
      <c r="H20" s="403">
        <v>43844.541666666664</v>
      </c>
      <c r="I20">
        <v>1.11212</v>
      </c>
      <c r="J20" s="403">
        <v>43845.457638888889</v>
      </c>
      <c r="K20">
        <v>1.1139300000000001</v>
      </c>
      <c r="L20">
        <v>16.100000000000364</v>
      </c>
      <c r="M20">
        <v>18.100000000000364</v>
      </c>
      <c r="N20">
        <v>3.86</v>
      </c>
      <c r="O20" s="578">
        <v>1.1131944444423425</v>
      </c>
    </row>
    <row r="21" spans="1:15">
      <c r="A21" s="577">
        <v>20</v>
      </c>
      <c r="B21" s="577" t="s">
        <v>97</v>
      </c>
      <c r="C21" s="577">
        <v>4</v>
      </c>
      <c r="D21">
        <v>0.05</v>
      </c>
      <c r="E21">
        <v>0.12000000000000001</v>
      </c>
      <c r="F21" s="403">
        <v>43844.563888888886</v>
      </c>
      <c r="G21">
        <v>1.1113900000000001</v>
      </c>
      <c r="H21" s="403">
        <v>43845.606249999997</v>
      </c>
      <c r="I21">
        <v>1.1163400000000001</v>
      </c>
      <c r="J21" s="403">
        <v>43846.637499999997</v>
      </c>
      <c r="K21">
        <v>1.11354</v>
      </c>
      <c r="L21">
        <v>49.5</v>
      </c>
      <c r="M21">
        <v>28.000000000001819</v>
      </c>
      <c r="N21">
        <v>12.4</v>
      </c>
      <c r="O21" s="578">
        <v>2.0736111111109494</v>
      </c>
    </row>
    <row r="22" spans="1:15">
      <c r="A22" s="577">
        <v>21</v>
      </c>
      <c r="B22" s="577" t="s">
        <v>96</v>
      </c>
      <c r="C22" s="577">
        <v>1</v>
      </c>
      <c r="D22">
        <v>0.02</v>
      </c>
      <c r="E22">
        <v>0.02</v>
      </c>
      <c r="F22" s="403">
        <v>43845.46875</v>
      </c>
      <c r="G22">
        <v>1.11521</v>
      </c>
      <c r="H22" s="403">
        <v>43845.46875</v>
      </c>
      <c r="I22">
        <v>1.11521</v>
      </c>
      <c r="J22" s="403">
        <v>43845.606249999997</v>
      </c>
      <c r="K22">
        <v>1.1162099999999999</v>
      </c>
      <c r="L22">
        <v>0</v>
      </c>
      <c r="M22">
        <v>9.999999999998181</v>
      </c>
      <c r="N22">
        <v>2</v>
      </c>
      <c r="O22" s="578">
        <v>0.13749999999708962</v>
      </c>
    </row>
    <row r="23" spans="1:15">
      <c r="A23" s="577">
        <v>22</v>
      </c>
      <c r="B23" s="577" t="s">
        <v>96</v>
      </c>
      <c r="C23" s="577">
        <v>1</v>
      </c>
      <c r="D23">
        <v>0.02</v>
      </c>
      <c r="E23">
        <v>0.02</v>
      </c>
      <c r="F23" s="403">
        <v>43845.611805555556</v>
      </c>
      <c r="G23">
        <v>1.1157900000000001</v>
      </c>
      <c r="H23" s="403">
        <v>43845.611805555556</v>
      </c>
      <c r="I23">
        <v>1.1157900000000001</v>
      </c>
      <c r="J23" s="403">
        <v>43846.522222222222</v>
      </c>
      <c r="K23">
        <v>1.1167899999999999</v>
      </c>
      <c r="L23">
        <v>0</v>
      </c>
      <c r="M23">
        <v>9.999999999998181</v>
      </c>
      <c r="N23">
        <v>1.76</v>
      </c>
      <c r="O23" s="578">
        <v>0.91041666666569654</v>
      </c>
    </row>
    <row r="24" spans="1:15">
      <c r="A24" s="577">
        <v>23</v>
      </c>
      <c r="B24" s="577" t="s">
        <v>96</v>
      </c>
      <c r="C24" s="577">
        <v>9</v>
      </c>
      <c r="D24">
        <v>0.64</v>
      </c>
      <c r="E24">
        <v>1.59</v>
      </c>
      <c r="F24" s="403">
        <v>43846.563888888886</v>
      </c>
      <c r="G24">
        <v>1.1162099999999999</v>
      </c>
      <c r="H24" s="403">
        <v>43857.667361111111</v>
      </c>
      <c r="I24">
        <v>1.1012599999999999</v>
      </c>
      <c r="J24" s="403">
        <v>43861.583333333336</v>
      </c>
      <c r="K24">
        <v>1.10558</v>
      </c>
      <c r="L24">
        <v>149.5</v>
      </c>
      <c r="M24">
        <v>43.200000000000728</v>
      </c>
      <c r="N24">
        <v>156.12</v>
      </c>
      <c r="O24" s="578">
        <v>11.019444444449618</v>
      </c>
    </row>
    <row r="25" spans="1:15">
      <c r="A25" s="577">
        <v>24</v>
      </c>
      <c r="B25" s="577" t="s">
        <v>97</v>
      </c>
      <c r="C25" s="577">
        <v>1</v>
      </c>
      <c r="D25">
        <v>0.02</v>
      </c>
      <c r="E25">
        <v>0.02</v>
      </c>
      <c r="F25" s="403">
        <v>43846.645138888889</v>
      </c>
      <c r="G25">
        <v>1.11385</v>
      </c>
      <c r="H25" s="403">
        <v>43846.645138888889</v>
      </c>
      <c r="I25">
        <v>1.11385</v>
      </c>
      <c r="J25" s="403">
        <v>43847.395833333336</v>
      </c>
      <c r="K25">
        <v>1.1128499999999999</v>
      </c>
      <c r="L25">
        <v>0</v>
      </c>
      <c r="M25">
        <v>10.000000000001819</v>
      </c>
      <c r="N25">
        <v>2.02</v>
      </c>
      <c r="O25" s="578">
        <v>0.75069444444670808</v>
      </c>
    </row>
    <row r="26" spans="1:15">
      <c r="A26" s="577">
        <v>25</v>
      </c>
      <c r="B26" s="577" t="s">
        <v>97</v>
      </c>
      <c r="C26" s="577">
        <v>1</v>
      </c>
      <c r="D26">
        <v>0.02</v>
      </c>
      <c r="E26">
        <v>0.02</v>
      </c>
      <c r="F26" s="403">
        <v>43847.59097222222</v>
      </c>
      <c r="G26">
        <v>1.1102099999999999</v>
      </c>
      <c r="H26" s="403">
        <v>43847.59097222222</v>
      </c>
      <c r="I26">
        <v>1.1102099999999999</v>
      </c>
      <c r="J26" s="403">
        <v>43847.651388888888</v>
      </c>
      <c r="K26">
        <v>1.10921</v>
      </c>
      <c r="L26">
        <v>0</v>
      </c>
      <c r="M26">
        <v>9.999999999998181</v>
      </c>
      <c r="N26">
        <v>2</v>
      </c>
      <c r="O26" s="578">
        <v>6.0416666667151731E-2</v>
      </c>
    </row>
    <row r="27" spans="1:15">
      <c r="A27" s="577">
        <v>26</v>
      </c>
      <c r="B27" s="577" t="s">
        <v>97</v>
      </c>
      <c r="C27" s="577">
        <v>3</v>
      </c>
      <c r="D27">
        <v>0.03</v>
      </c>
      <c r="E27">
        <v>7.0000000000000007E-2</v>
      </c>
      <c r="F27" s="403">
        <v>43850.665972222225</v>
      </c>
      <c r="G27">
        <v>1.10819</v>
      </c>
      <c r="H27" s="403">
        <v>43851.549305555556</v>
      </c>
      <c r="I27">
        <v>1.1113900000000001</v>
      </c>
      <c r="J27" s="403">
        <v>43851.87222222222</v>
      </c>
      <c r="K27">
        <v>1.1090199999999999</v>
      </c>
      <c r="L27">
        <v>32.000000000001819</v>
      </c>
      <c r="M27">
        <v>23.700000000002547</v>
      </c>
      <c r="N27">
        <v>7.03</v>
      </c>
      <c r="O27" s="578">
        <v>1.2062499999956344</v>
      </c>
    </row>
    <row r="28" spans="1:15">
      <c r="A28" s="577">
        <v>27</v>
      </c>
      <c r="B28" s="577" t="s">
        <v>97</v>
      </c>
      <c r="C28" s="577">
        <v>1</v>
      </c>
      <c r="D28">
        <v>0.02</v>
      </c>
      <c r="E28">
        <v>0.02</v>
      </c>
      <c r="F28" s="403">
        <v>43852.398611111108</v>
      </c>
      <c r="G28">
        <v>1.1091299999999999</v>
      </c>
      <c r="H28" s="403">
        <v>43852.398611111108</v>
      </c>
      <c r="I28">
        <v>1.1091299999999999</v>
      </c>
      <c r="J28" s="403">
        <v>43852.490277777775</v>
      </c>
      <c r="K28">
        <v>1.1081300000000001</v>
      </c>
      <c r="L28">
        <v>0</v>
      </c>
      <c r="M28">
        <v>9.999999999998181</v>
      </c>
      <c r="N28">
        <v>2</v>
      </c>
      <c r="O28" s="578">
        <v>9.1666666667151731E-2</v>
      </c>
    </row>
    <row r="29" spans="1:15">
      <c r="A29" s="577">
        <v>28</v>
      </c>
      <c r="B29" s="577" t="s">
        <v>97</v>
      </c>
      <c r="C29" s="577">
        <v>2</v>
      </c>
      <c r="D29">
        <v>0.02</v>
      </c>
      <c r="E29">
        <v>0.04</v>
      </c>
      <c r="F29" s="403">
        <v>43852.628472222219</v>
      </c>
      <c r="G29">
        <v>1.10762</v>
      </c>
      <c r="H29" s="403">
        <v>43852.824999999997</v>
      </c>
      <c r="I29">
        <v>1.1092200000000001</v>
      </c>
      <c r="J29" s="403">
        <v>43853.594444444447</v>
      </c>
      <c r="K29">
        <v>1.1074200000000001</v>
      </c>
      <c r="L29">
        <v>16</v>
      </c>
      <c r="M29">
        <v>18</v>
      </c>
      <c r="N29">
        <v>4.1399999999999997</v>
      </c>
      <c r="O29" s="578">
        <v>0.96597222222771961</v>
      </c>
    </row>
    <row r="30" spans="1:15">
      <c r="A30" s="577">
        <v>29</v>
      </c>
      <c r="B30" s="577" t="s">
        <v>97</v>
      </c>
      <c r="C30" s="577">
        <v>1</v>
      </c>
      <c r="D30">
        <v>0.02</v>
      </c>
      <c r="E30">
        <v>0.02</v>
      </c>
      <c r="F30" s="403">
        <v>43853.600694444445</v>
      </c>
      <c r="G30">
        <v>1.10701</v>
      </c>
      <c r="H30" s="403">
        <v>43853.600694444445</v>
      </c>
      <c r="I30">
        <v>1.10701</v>
      </c>
      <c r="J30" s="403">
        <v>43853.636805555558</v>
      </c>
      <c r="K30">
        <v>1.1060099999999999</v>
      </c>
      <c r="L30">
        <v>0</v>
      </c>
      <c r="M30">
        <v>10.000000000001819</v>
      </c>
      <c r="N30">
        <v>2</v>
      </c>
      <c r="O30" s="578">
        <v>3.6111111112404615E-2</v>
      </c>
    </row>
    <row r="31" spans="1:15">
      <c r="A31" s="577">
        <v>30</v>
      </c>
      <c r="B31" s="577" t="s">
        <v>97</v>
      </c>
      <c r="C31" s="577">
        <v>1</v>
      </c>
      <c r="D31">
        <v>0.02</v>
      </c>
      <c r="E31">
        <v>0.02</v>
      </c>
      <c r="F31" s="403">
        <v>43853.654861111114</v>
      </c>
      <c r="G31">
        <v>1.1049</v>
      </c>
      <c r="H31" s="403">
        <v>43853.654861111114</v>
      </c>
      <c r="I31">
        <v>1.1049</v>
      </c>
      <c r="J31" s="403">
        <v>43853.674305555556</v>
      </c>
      <c r="K31">
        <v>1.1039000000000001</v>
      </c>
      <c r="L31">
        <v>0</v>
      </c>
      <c r="M31">
        <v>9.999999999998181</v>
      </c>
      <c r="N31">
        <v>2</v>
      </c>
      <c r="O31" s="578">
        <v>1.9444444442342501E-2</v>
      </c>
    </row>
    <row r="32" spans="1:15">
      <c r="A32" s="577">
        <v>31</v>
      </c>
      <c r="B32" s="577" t="s">
        <v>97</v>
      </c>
      <c r="C32" s="577">
        <v>1</v>
      </c>
      <c r="D32">
        <v>0.02</v>
      </c>
      <c r="E32">
        <v>0.02</v>
      </c>
      <c r="F32" s="403">
        <v>43854.355555555558</v>
      </c>
      <c r="G32">
        <v>1.1057600000000001</v>
      </c>
      <c r="H32" s="403">
        <v>43854.355555555558</v>
      </c>
      <c r="I32">
        <v>1.1057600000000001</v>
      </c>
      <c r="J32" s="403">
        <v>43854.365972222222</v>
      </c>
      <c r="K32">
        <v>1.10476</v>
      </c>
      <c r="L32">
        <v>0</v>
      </c>
      <c r="M32">
        <v>10</v>
      </c>
      <c r="N32">
        <v>2</v>
      </c>
      <c r="O32" s="578">
        <v>1.0416666664241347E-2</v>
      </c>
    </row>
    <row r="33" spans="1:15">
      <c r="A33" s="577">
        <v>32</v>
      </c>
      <c r="B33" s="577" t="s">
        <v>97</v>
      </c>
      <c r="C33" s="577">
        <v>1</v>
      </c>
      <c r="D33">
        <v>0.02</v>
      </c>
      <c r="E33">
        <v>0.02</v>
      </c>
      <c r="F33" s="403">
        <v>43854.547222222223</v>
      </c>
      <c r="G33">
        <v>1.1034999999999999</v>
      </c>
      <c r="H33" s="403">
        <v>43854.547222222223</v>
      </c>
      <c r="I33">
        <v>1.1034999999999999</v>
      </c>
      <c r="J33" s="403">
        <v>43854.648611111108</v>
      </c>
      <c r="K33">
        <v>1.1025</v>
      </c>
      <c r="L33">
        <v>0</v>
      </c>
      <c r="M33">
        <v>10</v>
      </c>
      <c r="N33">
        <v>2</v>
      </c>
      <c r="O33" s="578">
        <v>0.101388888884685</v>
      </c>
    </row>
    <row r="34" spans="1:15">
      <c r="A34" s="577">
        <v>33</v>
      </c>
      <c r="B34" s="577" t="s">
        <v>97</v>
      </c>
      <c r="C34" s="577">
        <v>1</v>
      </c>
      <c r="D34">
        <v>0.02</v>
      </c>
      <c r="E34">
        <v>0.02</v>
      </c>
      <c r="F34" s="403">
        <v>43854.654166666667</v>
      </c>
      <c r="G34">
        <v>1.1029199999999999</v>
      </c>
      <c r="H34" s="403">
        <v>43854.654166666667</v>
      </c>
      <c r="I34">
        <v>1.1029199999999999</v>
      </c>
      <c r="J34" s="403">
        <v>43857.377083333333</v>
      </c>
      <c r="K34">
        <v>1.10192</v>
      </c>
      <c r="L34">
        <v>0</v>
      </c>
      <c r="M34">
        <v>9.999999999998181</v>
      </c>
      <c r="N34">
        <v>2.02</v>
      </c>
      <c r="O34" s="578">
        <v>0.72291666666569654</v>
      </c>
    </row>
    <row r="35" spans="1:15">
      <c r="A35" s="577">
        <v>34</v>
      </c>
      <c r="B35" s="577" t="s">
        <v>97</v>
      </c>
      <c r="C35" s="577">
        <v>1</v>
      </c>
      <c r="D35">
        <v>0.02</v>
      </c>
      <c r="E35">
        <v>0.02</v>
      </c>
      <c r="F35" s="403">
        <v>43857.683333333334</v>
      </c>
      <c r="G35">
        <v>1.10172</v>
      </c>
      <c r="H35" s="403">
        <v>43857.683333333334</v>
      </c>
      <c r="I35">
        <v>1.10172</v>
      </c>
      <c r="J35" s="403">
        <v>43858.510416666664</v>
      </c>
      <c r="K35">
        <v>1.1007199999999999</v>
      </c>
      <c r="L35">
        <v>0</v>
      </c>
      <c r="M35">
        <v>10.000000000001819</v>
      </c>
      <c r="N35">
        <v>2.02</v>
      </c>
      <c r="O35" s="578">
        <v>0.82708333332993789</v>
      </c>
    </row>
    <row r="36" spans="1:15">
      <c r="A36" s="577">
        <v>35</v>
      </c>
      <c r="B36" s="577" t="s">
        <v>97</v>
      </c>
      <c r="C36" s="577">
        <v>1</v>
      </c>
      <c r="D36">
        <v>0.02</v>
      </c>
      <c r="E36">
        <v>0.02</v>
      </c>
      <c r="F36" s="403">
        <v>43859.354861111111</v>
      </c>
      <c r="G36">
        <v>1.1007100000000001</v>
      </c>
      <c r="H36" s="403">
        <v>43859.354861111111</v>
      </c>
      <c r="I36">
        <v>1.1007100000000001</v>
      </c>
      <c r="J36" s="403">
        <v>43859.379166666666</v>
      </c>
      <c r="K36">
        <v>1.09971</v>
      </c>
      <c r="L36">
        <v>0</v>
      </c>
      <c r="M36">
        <v>10</v>
      </c>
      <c r="N36">
        <v>2</v>
      </c>
      <c r="O36" s="578">
        <v>2.4305555554747116E-2</v>
      </c>
    </row>
    <row r="37" spans="1:15">
      <c r="A37" s="577">
        <v>36</v>
      </c>
      <c r="B37" s="577" t="s">
        <v>97</v>
      </c>
      <c r="C37" s="577">
        <v>6</v>
      </c>
      <c r="D37">
        <v>0.14000000000000001</v>
      </c>
      <c r="E37">
        <v>0.34</v>
      </c>
      <c r="F37" s="403">
        <v>43859.382638888892</v>
      </c>
      <c r="G37">
        <v>1.1000000000000001</v>
      </c>
      <c r="H37" s="403">
        <v>43861.667361111111</v>
      </c>
      <c r="I37">
        <v>1.1086800000000001</v>
      </c>
      <c r="J37" s="403">
        <v>43864.614583333336</v>
      </c>
      <c r="K37">
        <v>1.1050800000000001</v>
      </c>
      <c r="L37">
        <v>86.800000000001091</v>
      </c>
      <c r="M37">
        <v>36</v>
      </c>
      <c r="N37">
        <v>41.42</v>
      </c>
      <c r="O37" s="578">
        <v>3.2319444444437977</v>
      </c>
    </row>
    <row r="38" spans="1:15">
      <c r="A38" s="577">
        <v>37</v>
      </c>
      <c r="B38" s="577" t="s">
        <v>96</v>
      </c>
      <c r="C38" s="577">
        <v>1</v>
      </c>
      <c r="D38">
        <v>0.02</v>
      </c>
      <c r="E38">
        <v>0.02</v>
      </c>
      <c r="F38" s="403">
        <v>43861.670138888891</v>
      </c>
      <c r="G38">
        <v>1.1084099999999999</v>
      </c>
      <c r="H38" s="403">
        <v>43861.670138888891</v>
      </c>
      <c r="I38">
        <v>1.1084099999999999</v>
      </c>
      <c r="J38" s="403">
        <v>43861.899305555555</v>
      </c>
      <c r="K38">
        <v>1.10941</v>
      </c>
      <c r="L38">
        <v>0</v>
      </c>
      <c r="M38">
        <v>10.000000000001819</v>
      </c>
      <c r="N38">
        <v>2</v>
      </c>
      <c r="O38" s="578">
        <v>0.22916666666424135</v>
      </c>
    </row>
    <row r="39" spans="1:15">
      <c r="A39" s="577">
        <v>38</v>
      </c>
      <c r="B39" s="577" t="s">
        <v>96</v>
      </c>
      <c r="C39" s="577">
        <v>1</v>
      </c>
      <c r="D39">
        <v>0.02</v>
      </c>
      <c r="E39">
        <v>0.02</v>
      </c>
      <c r="F39" s="403">
        <v>43864.38958333333</v>
      </c>
      <c r="G39">
        <v>1.10616</v>
      </c>
      <c r="H39" s="403">
        <v>43864.38958333333</v>
      </c>
      <c r="I39">
        <v>1.10616</v>
      </c>
      <c r="J39" s="403">
        <v>43864.414583333331</v>
      </c>
      <c r="K39">
        <v>1.1071599999999999</v>
      </c>
      <c r="L39">
        <v>0</v>
      </c>
      <c r="M39">
        <v>9.999999999998181</v>
      </c>
      <c r="N39">
        <v>2</v>
      </c>
      <c r="O39" s="578">
        <v>2.5000000001455192E-2</v>
      </c>
    </row>
    <row r="40" spans="1:15">
      <c r="A40" s="577">
        <v>39</v>
      </c>
      <c r="B40" s="577" t="s">
        <v>97</v>
      </c>
      <c r="C40" s="577">
        <v>2</v>
      </c>
      <c r="D40">
        <v>0.02</v>
      </c>
      <c r="E40">
        <v>0.04</v>
      </c>
      <c r="F40" s="403">
        <v>43864.629861111112</v>
      </c>
      <c r="G40">
        <v>1.10476</v>
      </c>
      <c r="H40" s="403">
        <v>43864.7</v>
      </c>
      <c r="I40">
        <v>1.10636</v>
      </c>
      <c r="J40" s="403">
        <v>43865.529166666667</v>
      </c>
      <c r="K40">
        <v>1.10456</v>
      </c>
      <c r="L40">
        <v>16</v>
      </c>
      <c r="M40">
        <v>18</v>
      </c>
      <c r="N40">
        <v>4.04</v>
      </c>
      <c r="O40" s="578">
        <v>0.89930555555474712</v>
      </c>
    </row>
    <row r="41" spans="1:15">
      <c r="A41" s="577">
        <v>40</v>
      </c>
      <c r="B41" s="577" t="s">
        <v>96</v>
      </c>
      <c r="C41" s="577">
        <v>13</v>
      </c>
      <c r="D41">
        <v>6.05</v>
      </c>
      <c r="E41">
        <v>14.079999999999998</v>
      </c>
      <c r="F41" s="403">
        <v>43865.644444444442</v>
      </c>
      <c r="G41">
        <v>1.10425</v>
      </c>
      <c r="H41" s="403">
        <v>43879.592361111114</v>
      </c>
      <c r="I41">
        <v>1.07938</v>
      </c>
      <c r="J41" s="403">
        <v>43882.616666666669</v>
      </c>
      <c r="K41">
        <v>1.0836600000000001</v>
      </c>
      <c r="L41">
        <v>248.70000000000073</v>
      </c>
      <c r="M41">
        <v>42.800000000001091</v>
      </c>
      <c r="N41">
        <v>886.31999999999994</v>
      </c>
      <c r="O41" s="578">
        <v>12.972222222226264</v>
      </c>
    </row>
    <row r="42" spans="1:15">
      <c r="A42" s="577">
        <v>41</v>
      </c>
      <c r="B42" s="577" t="s">
        <v>97</v>
      </c>
      <c r="C42" s="577">
        <v>1</v>
      </c>
      <c r="D42">
        <v>0.02</v>
      </c>
      <c r="E42">
        <v>0.02</v>
      </c>
      <c r="F42" s="403">
        <v>43865.663194444445</v>
      </c>
      <c r="G42">
        <v>1.1041000000000001</v>
      </c>
      <c r="H42" s="403">
        <v>43865.663194444445</v>
      </c>
      <c r="I42">
        <v>1.1041000000000001</v>
      </c>
      <c r="J42" s="403">
        <v>43866.399305555555</v>
      </c>
      <c r="K42">
        <v>1.1031</v>
      </c>
      <c r="L42">
        <v>0</v>
      </c>
      <c r="M42">
        <v>10</v>
      </c>
      <c r="N42">
        <v>2.02</v>
      </c>
      <c r="O42" s="578">
        <v>0.73611111110949423</v>
      </c>
    </row>
    <row r="43" spans="1:15">
      <c r="A43" s="577">
        <v>42</v>
      </c>
      <c r="B43" s="577" t="s">
        <v>97</v>
      </c>
      <c r="C43" s="577">
        <v>1</v>
      </c>
      <c r="D43">
        <v>0.02</v>
      </c>
      <c r="E43">
        <v>0.02</v>
      </c>
      <c r="F43" s="403">
        <v>43866.629166666666</v>
      </c>
      <c r="G43">
        <v>1.1003099999999999</v>
      </c>
      <c r="H43" s="403">
        <v>43866.629166666666</v>
      </c>
      <c r="I43">
        <v>1.1003099999999999</v>
      </c>
      <c r="J43" s="403">
        <v>43867.624305555553</v>
      </c>
      <c r="K43">
        <v>1.09931</v>
      </c>
      <c r="L43">
        <v>0</v>
      </c>
      <c r="M43">
        <v>9.999999999998181</v>
      </c>
      <c r="N43">
        <v>2.0699999999999998</v>
      </c>
      <c r="O43" s="578">
        <v>0.99513888888759539</v>
      </c>
    </row>
    <row r="44" spans="1:15">
      <c r="A44" s="577">
        <v>43</v>
      </c>
      <c r="B44" s="577" t="s">
        <v>97</v>
      </c>
      <c r="C44" s="577">
        <v>1</v>
      </c>
      <c r="D44">
        <v>0.02</v>
      </c>
      <c r="E44">
        <v>0.02</v>
      </c>
      <c r="F44" s="403">
        <v>43867.652777777781</v>
      </c>
      <c r="G44">
        <v>1.09782</v>
      </c>
      <c r="H44" s="403">
        <v>43867.652777777781</v>
      </c>
      <c r="I44">
        <v>1.09782</v>
      </c>
      <c r="J44" s="403">
        <v>43867.661111111112</v>
      </c>
      <c r="K44">
        <v>1.0968199999999999</v>
      </c>
      <c r="L44">
        <v>0</v>
      </c>
      <c r="M44">
        <v>10.000000000001819</v>
      </c>
      <c r="N44">
        <v>2</v>
      </c>
      <c r="O44" s="578">
        <v>8.333333331393078E-3</v>
      </c>
    </row>
    <row r="45" spans="1:15">
      <c r="A45" s="577">
        <v>44</v>
      </c>
      <c r="B45" s="577" t="s">
        <v>97</v>
      </c>
      <c r="C45" s="577">
        <v>1</v>
      </c>
      <c r="D45">
        <v>0.02</v>
      </c>
      <c r="E45">
        <v>0.02</v>
      </c>
      <c r="F45" s="403">
        <v>43867.670138888891</v>
      </c>
      <c r="G45">
        <v>1.09822</v>
      </c>
      <c r="H45" s="403">
        <v>43867.670138888891</v>
      </c>
      <c r="I45">
        <v>1.09822</v>
      </c>
      <c r="J45" s="403">
        <v>43868.306944444441</v>
      </c>
      <c r="K45">
        <v>1.0972200000000001</v>
      </c>
      <c r="L45">
        <v>0</v>
      </c>
      <c r="M45">
        <v>9.999999999998181</v>
      </c>
      <c r="N45">
        <v>2.02</v>
      </c>
      <c r="O45" s="578">
        <v>0.63680555555038154</v>
      </c>
    </row>
    <row r="46" spans="1:15">
      <c r="A46" s="577">
        <v>45</v>
      </c>
      <c r="B46" s="577" t="s">
        <v>97</v>
      </c>
      <c r="C46" s="577">
        <v>1</v>
      </c>
      <c r="D46">
        <v>0.02</v>
      </c>
      <c r="E46">
        <v>0.02</v>
      </c>
      <c r="F46" s="403">
        <v>43868.343055555553</v>
      </c>
      <c r="G46">
        <v>1.0967199999999999</v>
      </c>
      <c r="H46" s="403">
        <v>43868.343055555553</v>
      </c>
      <c r="I46">
        <v>1.0967199999999999</v>
      </c>
      <c r="J46" s="403">
        <v>43868.413888888892</v>
      </c>
      <c r="K46">
        <v>1.09572</v>
      </c>
      <c r="L46">
        <v>0</v>
      </c>
      <c r="M46">
        <v>9.999999999998181</v>
      </c>
      <c r="N46">
        <v>2</v>
      </c>
      <c r="O46" s="578">
        <v>7.0833333338669036E-2</v>
      </c>
    </row>
    <row r="47" spans="1:15">
      <c r="A47" s="577">
        <v>46</v>
      </c>
      <c r="B47" s="577" t="s">
        <v>97</v>
      </c>
      <c r="C47" s="577">
        <v>1</v>
      </c>
      <c r="D47">
        <v>0.02</v>
      </c>
      <c r="E47">
        <v>0.02</v>
      </c>
      <c r="F47" s="403">
        <v>43868.56527777778</v>
      </c>
      <c r="G47">
        <v>1.0964499999999999</v>
      </c>
      <c r="H47" s="403">
        <v>43868.56527777778</v>
      </c>
      <c r="I47">
        <v>1.0964499999999999</v>
      </c>
      <c r="J47" s="403">
        <v>43868.586805555555</v>
      </c>
      <c r="K47">
        <v>1.09545</v>
      </c>
      <c r="L47">
        <v>0</v>
      </c>
      <c r="M47">
        <v>10</v>
      </c>
      <c r="N47">
        <v>2</v>
      </c>
      <c r="O47" s="578">
        <v>2.1527777775190771E-2</v>
      </c>
    </row>
    <row r="48" spans="1:15">
      <c r="A48" s="577">
        <v>47</v>
      </c>
      <c r="B48" s="577" t="s">
        <v>97</v>
      </c>
      <c r="C48" s="577">
        <v>1</v>
      </c>
      <c r="D48">
        <v>0.02</v>
      </c>
      <c r="E48">
        <v>0.02</v>
      </c>
      <c r="F48" s="403">
        <v>43868.607638888891</v>
      </c>
      <c r="G48">
        <v>1.0966199999999999</v>
      </c>
      <c r="H48" s="403">
        <v>43868.607638888891</v>
      </c>
      <c r="I48">
        <v>1.0966199999999999</v>
      </c>
      <c r="J48" s="403">
        <v>43868.678472222222</v>
      </c>
      <c r="K48">
        <v>1.09562</v>
      </c>
      <c r="L48">
        <v>0</v>
      </c>
      <c r="M48">
        <v>9.999999999998181</v>
      </c>
      <c r="N48">
        <v>2</v>
      </c>
      <c r="O48" s="578">
        <v>7.0833333331393078E-2</v>
      </c>
    </row>
    <row r="49" spans="1:15">
      <c r="A49" s="577">
        <v>48</v>
      </c>
      <c r="B49" s="577" t="s">
        <v>97</v>
      </c>
      <c r="C49" s="577">
        <v>2</v>
      </c>
      <c r="D49">
        <v>0.02</v>
      </c>
      <c r="E49">
        <v>0.04</v>
      </c>
      <c r="F49" s="403">
        <v>43872.570138888892</v>
      </c>
      <c r="G49">
        <v>1.0902400000000001</v>
      </c>
      <c r="H49" s="403">
        <v>43872.620138888888</v>
      </c>
      <c r="I49">
        <v>1.0918600000000001</v>
      </c>
      <c r="J49" s="403">
        <v>43873.293055555558</v>
      </c>
      <c r="K49">
        <v>1.09005</v>
      </c>
      <c r="L49">
        <v>16.199999999998909</v>
      </c>
      <c r="M49">
        <v>18.100000000000364</v>
      </c>
      <c r="N49">
        <v>4.04</v>
      </c>
      <c r="O49" s="578">
        <v>0.72291666666569654</v>
      </c>
    </row>
    <row r="50" spans="1:15">
      <c r="A50" s="577">
        <v>49</v>
      </c>
      <c r="B50" s="577" t="s">
        <v>97</v>
      </c>
      <c r="C50" s="577">
        <v>1</v>
      </c>
      <c r="D50">
        <v>0.02</v>
      </c>
      <c r="E50">
        <v>0.02</v>
      </c>
      <c r="F50" s="403">
        <v>43873.314583333333</v>
      </c>
      <c r="G50">
        <v>1.0909800000000001</v>
      </c>
      <c r="H50" s="403">
        <v>43873.314583333333</v>
      </c>
      <c r="I50">
        <v>1.0909800000000001</v>
      </c>
      <c r="J50" s="403">
        <v>43873.62777777778</v>
      </c>
      <c r="K50">
        <v>1.0899799999999999</v>
      </c>
      <c r="L50">
        <v>0</v>
      </c>
      <c r="M50">
        <v>10.000000000001819</v>
      </c>
      <c r="N50">
        <v>2</v>
      </c>
      <c r="O50" s="578">
        <v>0.31319444444670808</v>
      </c>
    </row>
    <row r="51" spans="1:15">
      <c r="A51" s="577">
        <v>50</v>
      </c>
      <c r="B51" s="577" t="s">
        <v>97</v>
      </c>
      <c r="C51" s="577">
        <v>1</v>
      </c>
      <c r="D51">
        <v>0.02</v>
      </c>
      <c r="E51">
        <v>0.02</v>
      </c>
      <c r="F51" s="403">
        <v>43873.648611111108</v>
      </c>
      <c r="G51">
        <v>1.0893699999999999</v>
      </c>
      <c r="H51" s="403">
        <v>43873.648611111108</v>
      </c>
      <c r="I51">
        <v>1.0893699999999999</v>
      </c>
      <c r="J51" s="403">
        <v>43873.718055555553</v>
      </c>
      <c r="K51">
        <v>1.0883700000000001</v>
      </c>
      <c r="L51">
        <v>0</v>
      </c>
      <c r="M51">
        <v>9.999999999998181</v>
      </c>
      <c r="N51">
        <v>2</v>
      </c>
      <c r="O51" s="578">
        <v>6.9444444445252884E-2</v>
      </c>
    </row>
    <row r="52" spans="1:15">
      <c r="A52" s="577">
        <v>51</v>
      </c>
      <c r="B52" s="577" t="s">
        <v>97</v>
      </c>
      <c r="C52" s="577">
        <v>1</v>
      </c>
      <c r="D52">
        <v>0.02</v>
      </c>
      <c r="E52">
        <v>0.02</v>
      </c>
      <c r="F52" s="403">
        <v>43874.626388888886</v>
      </c>
      <c r="G52">
        <v>1.08575</v>
      </c>
      <c r="H52" s="403">
        <v>43874.626388888886</v>
      </c>
      <c r="I52">
        <v>1.08575</v>
      </c>
      <c r="J52" s="403">
        <v>43874.631249999999</v>
      </c>
      <c r="K52">
        <v>1.0847500000000001</v>
      </c>
      <c r="L52">
        <v>0</v>
      </c>
      <c r="M52">
        <v>9.999999999998181</v>
      </c>
      <c r="N52">
        <v>2</v>
      </c>
      <c r="O52" s="578">
        <v>4.8611111124046147E-3</v>
      </c>
    </row>
    <row r="53" spans="1:15">
      <c r="A53" s="577">
        <v>52</v>
      </c>
      <c r="B53" s="577" t="s">
        <v>97</v>
      </c>
      <c r="C53" s="577">
        <v>1</v>
      </c>
      <c r="D53">
        <v>0.02</v>
      </c>
      <c r="E53">
        <v>0.02</v>
      </c>
      <c r="F53" s="403">
        <v>43874.665972222225</v>
      </c>
      <c r="G53">
        <v>1.0846899999999999</v>
      </c>
      <c r="H53" s="403">
        <v>43874.665972222225</v>
      </c>
      <c r="I53">
        <v>1.0846899999999999</v>
      </c>
      <c r="J53" s="403">
        <v>43875.007638888892</v>
      </c>
      <c r="K53">
        <v>1.08369</v>
      </c>
      <c r="L53">
        <v>0</v>
      </c>
      <c r="M53">
        <v>10</v>
      </c>
      <c r="N53">
        <v>2.02</v>
      </c>
      <c r="O53" s="578">
        <v>0.34166666666715173</v>
      </c>
    </row>
    <row r="54" spans="1:15">
      <c r="A54" s="577">
        <v>53</v>
      </c>
      <c r="B54" s="577" t="s">
        <v>97</v>
      </c>
      <c r="C54" s="577">
        <v>2</v>
      </c>
      <c r="D54">
        <v>0.02</v>
      </c>
      <c r="E54">
        <v>0.04</v>
      </c>
      <c r="F54" s="403">
        <v>43875.011805555558</v>
      </c>
      <c r="G54">
        <v>1.0834600000000001</v>
      </c>
      <c r="H54" s="403">
        <v>43875.570833333331</v>
      </c>
      <c r="I54">
        <v>1.0850900000000001</v>
      </c>
      <c r="J54" s="403">
        <v>43875.908333333333</v>
      </c>
      <c r="K54">
        <v>1.08328</v>
      </c>
      <c r="L54">
        <v>16.300000000001091</v>
      </c>
      <c r="M54">
        <v>18.100000000000364</v>
      </c>
      <c r="N54">
        <v>3.98</v>
      </c>
      <c r="O54" s="578">
        <v>0.89652777777519077</v>
      </c>
    </row>
    <row r="55" spans="1:15">
      <c r="A55" s="577">
        <v>54</v>
      </c>
      <c r="B55" s="577" t="s">
        <v>97</v>
      </c>
      <c r="C55" s="577">
        <v>1</v>
      </c>
      <c r="D55">
        <v>0.02</v>
      </c>
      <c r="E55">
        <v>0.02</v>
      </c>
      <c r="F55" s="403">
        <v>43879.340277777781</v>
      </c>
      <c r="G55">
        <v>1.08348</v>
      </c>
      <c r="H55" s="403">
        <v>43879.340277777781</v>
      </c>
      <c r="I55">
        <v>1.08348</v>
      </c>
      <c r="J55" s="403">
        <v>43879.416666666664</v>
      </c>
      <c r="K55">
        <v>1.0824800000000001</v>
      </c>
      <c r="L55">
        <v>0</v>
      </c>
      <c r="M55">
        <v>9.999999999998181</v>
      </c>
      <c r="N55">
        <v>2</v>
      </c>
      <c r="O55" s="578">
        <v>7.6388888883229811E-2</v>
      </c>
    </row>
    <row r="56" spans="1:15">
      <c r="A56" s="577">
        <v>55</v>
      </c>
      <c r="B56" s="577" t="s">
        <v>97</v>
      </c>
      <c r="C56" s="577">
        <v>1</v>
      </c>
      <c r="D56">
        <v>0.02</v>
      </c>
      <c r="E56">
        <v>0.02</v>
      </c>
      <c r="F56" s="403">
        <v>43879.44027777778</v>
      </c>
      <c r="G56">
        <v>1.08283</v>
      </c>
      <c r="H56" s="403">
        <v>43879.44027777778</v>
      </c>
      <c r="I56">
        <v>1.08283</v>
      </c>
      <c r="J56" s="403">
        <v>43879.521527777775</v>
      </c>
      <c r="K56">
        <v>1.0818300000000001</v>
      </c>
      <c r="L56">
        <v>0</v>
      </c>
      <c r="M56">
        <v>9.999999999998181</v>
      </c>
      <c r="N56">
        <v>2</v>
      </c>
      <c r="O56" s="578">
        <v>8.1249999995634425E-2</v>
      </c>
    </row>
    <row r="57" spans="1:15">
      <c r="A57" s="577">
        <v>56</v>
      </c>
      <c r="B57" s="577" t="s">
        <v>97</v>
      </c>
      <c r="C57" s="577">
        <v>2</v>
      </c>
      <c r="D57">
        <v>0.02</v>
      </c>
      <c r="E57">
        <v>0.04</v>
      </c>
      <c r="F57" s="403">
        <v>43879.607638888891</v>
      </c>
      <c r="G57">
        <v>1.07968</v>
      </c>
      <c r="H57" s="403">
        <v>43879.627083333333</v>
      </c>
      <c r="I57">
        <v>1.0812900000000001</v>
      </c>
      <c r="J57" s="403">
        <v>43879.820833333331</v>
      </c>
      <c r="K57">
        <v>1.0794900000000001</v>
      </c>
      <c r="L57">
        <v>16.100000000002183</v>
      </c>
      <c r="M57">
        <v>18</v>
      </c>
      <c r="N57">
        <v>3.98</v>
      </c>
      <c r="O57" s="578">
        <v>0.21319444444088731</v>
      </c>
    </row>
    <row r="58" spans="1:15">
      <c r="A58" s="577">
        <v>57</v>
      </c>
      <c r="B58" s="577" t="s">
        <v>97</v>
      </c>
      <c r="C58" s="577">
        <v>1</v>
      </c>
      <c r="D58">
        <v>0.02</v>
      </c>
      <c r="E58">
        <v>0.02</v>
      </c>
      <c r="F58" s="403">
        <v>43880.535416666666</v>
      </c>
      <c r="G58">
        <v>1.0801099999999999</v>
      </c>
      <c r="H58" s="403">
        <v>43880.535416666666</v>
      </c>
      <c r="I58">
        <v>1.0801099999999999</v>
      </c>
      <c r="J58" s="403">
        <v>43880.584722222222</v>
      </c>
      <c r="K58">
        <v>1.07911</v>
      </c>
      <c r="L58">
        <v>0</v>
      </c>
      <c r="M58">
        <v>9.999999999998181</v>
      </c>
      <c r="N58">
        <v>2</v>
      </c>
      <c r="O58" s="578">
        <v>4.9305555556202307E-2</v>
      </c>
    </row>
    <row r="59" spans="1:15">
      <c r="A59" s="577">
        <v>58</v>
      </c>
      <c r="B59" s="577" t="s">
        <v>97</v>
      </c>
      <c r="C59" s="577">
        <v>2</v>
      </c>
      <c r="D59">
        <v>0.02</v>
      </c>
      <c r="E59">
        <v>0.04</v>
      </c>
      <c r="F59" s="403">
        <v>43880.627083333333</v>
      </c>
      <c r="G59">
        <v>1.0792999999999999</v>
      </c>
      <c r="H59" s="403">
        <v>43880.87222222222</v>
      </c>
      <c r="I59">
        <v>1.08091</v>
      </c>
      <c r="J59" s="403">
        <v>43881.284722222219</v>
      </c>
      <c r="K59">
        <v>1.07911</v>
      </c>
      <c r="L59">
        <v>16.100000000000364</v>
      </c>
      <c r="M59">
        <v>18</v>
      </c>
      <c r="N59">
        <v>4.12</v>
      </c>
      <c r="O59" s="578">
        <v>0.65763888888614019</v>
      </c>
    </row>
    <row r="60" spans="1:15">
      <c r="A60" s="577">
        <v>59</v>
      </c>
      <c r="B60" s="577" t="s">
        <v>97</v>
      </c>
      <c r="C60" s="577">
        <v>1</v>
      </c>
      <c r="D60">
        <v>0.02</v>
      </c>
      <c r="E60">
        <v>0.02</v>
      </c>
      <c r="F60" s="403">
        <v>43881.375694444447</v>
      </c>
      <c r="G60">
        <v>1.0798000000000001</v>
      </c>
      <c r="H60" s="403">
        <v>43881.375694444447</v>
      </c>
      <c r="I60">
        <v>1.0798000000000001</v>
      </c>
      <c r="J60" s="403">
        <v>43881.523611111108</v>
      </c>
      <c r="K60">
        <v>1.0788</v>
      </c>
      <c r="L60">
        <v>0</v>
      </c>
      <c r="M60">
        <v>10.000000000001819</v>
      </c>
      <c r="N60">
        <v>2</v>
      </c>
      <c r="O60" s="578">
        <v>0.14791666666133096</v>
      </c>
    </row>
    <row r="61" spans="1:15">
      <c r="A61" s="577">
        <v>60</v>
      </c>
      <c r="B61" s="577" t="s">
        <v>97</v>
      </c>
      <c r="C61" s="577">
        <v>2</v>
      </c>
      <c r="D61">
        <v>0.02</v>
      </c>
      <c r="E61">
        <v>0.04</v>
      </c>
      <c r="F61" s="403">
        <v>43881.568749999999</v>
      </c>
      <c r="G61">
        <v>1.07989</v>
      </c>
      <c r="H61" s="403">
        <v>43881.586805555555</v>
      </c>
      <c r="I61">
        <v>1.0815399999999999</v>
      </c>
      <c r="J61" s="403">
        <v>43881.682638888888</v>
      </c>
      <c r="K61">
        <v>1.07972</v>
      </c>
      <c r="L61">
        <v>16.5</v>
      </c>
      <c r="M61">
        <v>18.199999999998909</v>
      </c>
      <c r="N61">
        <v>3.98</v>
      </c>
      <c r="O61" s="578">
        <v>0.11388888888905058</v>
      </c>
    </row>
    <row r="62" spans="1:15">
      <c r="A62" s="577">
        <v>61</v>
      </c>
      <c r="B62" s="577" t="s">
        <v>97</v>
      </c>
      <c r="C62" s="577">
        <v>5</v>
      </c>
      <c r="D62">
        <v>0.08</v>
      </c>
      <c r="E62">
        <v>0.2</v>
      </c>
      <c r="F62" s="403">
        <v>43881.690972222219</v>
      </c>
      <c r="G62">
        <v>1.0790500000000001</v>
      </c>
      <c r="H62" s="403">
        <v>43882.652777777781</v>
      </c>
      <c r="I62">
        <v>1.08605</v>
      </c>
      <c r="J62" s="403">
        <v>43884.916666666664</v>
      </c>
      <c r="K62">
        <v>1.08274</v>
      </c>
      <c r="L62">
        <v>70</v>
      </c>
      <c r="M62">
        <v>33.100000000000364</v>
      </c>
      <c r="N62">
        <v>22.080000000000002</v>
      </c>
      <c r="O62" s="578">
        <v>1.2256944444452529</v>
      </c>
    </row>
    <row r="63" spans="1:15">
      <c r="A63" s="577">
        <v>62</v>
      </c>
      <c r="B63" s="577" t="s">
        <v>96</v>
      </c>
      <c r="C63" s="577">
        <v>3</v>
      </c>
      <c r="D63">
        <v>0.03</v>
      </c>
      <c r="E63">
        <v>7.0000000000000007E-2</v>
      </c>
      <c r="F63" s="403">
        <v>43882.662499999999</v>
      </c>
      <c r="G63">
        <v>1.08568</v>
      </c>
      <c r="H63" s="403">
        <v>43884.916666666664</v>
      </c>
      <c r="I63">
        <v>1.0822700000000001</v>
      </c>
      <c r="J63" s="403">
        <v>43885.620138888888</v>
      </c>
      <c r="K63">
        <v>1.0847</v>
      </c>
      <c r="L63">
        <v>34.099999999998545</v>
      </c>
      <c r="M63">
        <v>24.299999999999272</v>
      </c>
      <c r="N63">
        <v>6.71</v>
      </c>
      <c r="O63" s="578">
        <v>0.95763888888905058</v>
      </c>
    </row>
    <row r="64" spans="1:15">
      <c r="A64" s="577">
        <v>63</v>
      </c>
      <c r="B64" s="577" t="s">
        <v>97</v>
      </c>
      <c r="C64" s="577">
        <v>1</v>
      </c>
      <c r="D64">
        <v>0.02</v>
      </c>
      <c r="E64">
        <v>0.02</v>
      </c>
      <c r="F64" s="403">
        <v>43884.92083333333</v>
      </c>
      <c r="G64">
        <v>1.0827599999999999</v>
      </c>
      <c r="H64" s="403">
        <v>43884.92083333333</v>
      </c>
      <c r="I64">
        <v>1.0827599999999999</v>
      </c>
      <c r="J64" s="403">
        <v>43885.248611111114</v>
      </c>
      <c r="K64">
        <v>1.0817600000000001</v>
      </c>
      <c r="L64">
        <v>0</v>
      </c>
      <c r="M64">
        <v>9.999999999998181</v>
      </c>
      <c r="N64">
        <v>2.02</v>
      </c>
      <c r="O64" s="578">
        <v>-0.67222222221607808</v>
      </c>
    </row>
    <row r="65" spans="1:15">
      <c r="A65" s="577">
        <v>64</v>
      </c>
      <c r="B65" s="577" t="s">
        <v>97</v>
      </c>
      <c r="C65" s="577">
        <v>1</v>
      </c>
      <c r="D65">
        <v>0.02</v>
      </c>
      <c r="E65">
        <v>0.02</v>
      </c>
      <c r="F65" s="403">
        <v>43885.252083333333</v>
      </c>
      <c r="G65">
        <v>1.0819300000000001</v>
      </c>
      <c r="H65" s="403">
        <v>43885.252083333333</v>
      </c>
      <c r="I65">
        <v>1.0819300000000001</v>
      </c>
      <c r="J65" s="403">
        <v>43885.297222222223</v>
      </c>
      <c r="K65">
        <v>1.0809299999999999</v>
      </c>
      <c r="L65">
        <v>0</v>
      </c>
      <c r="M65">
        <v>10.000000000001819</v>
      </c>
      <c r="N65">
        <v>2</v>
      </c>
      <c r="O65" s="578">
        <v>4.5138888890505768E-2</v>
      </c>
    </row>
    <row r="66" spans="1:15">
      <c r="A66" s="577">
        <v>65</v>
      </c>
      <c r="B66" s="577" t="s">
        <v>97</v>
      </c>
      <c r="C66" s="577">
        <v>2</v>
      </c>
      <c r="D66">
        <v>0.02</v>
      </c>
      <c r="E66">
        <v>0.04</v>
      </c>
      <c r="F66" s="403">
        <v>43885.338888888888</v>
      </c>
      <c r="G66">
        <v>1.0824800000000001</v>
      </c>
      <c r="H66" s="403">
        <v>43885.37777777778</v>
      </c>
      <c r="I66">
        <v>1.0841099999999999</v>
      </c>
      <c r="J66" s="403">
        <v>43885.390277777777</v>
      </c>
      <c r="K66">
        <v>1.0823</v>
      </c>
      <c r="L66">
        <v>16.299999999997453</v>
      </c>
      <c r="M66">
        <v>18.099999999998545</v>
      </c>
      <c r="N66">
        <v>3.98</v>
      </c>
      <c r="O66" s="578">
        <v>5.1388888889050577E-2</v>
      </c>
    </row>
    <row r="67" spans="1:15">
      <c r="A67" s="577">
        <v>66</v>
      </c>
      <c r="B67" s="577" t="s">
        <v>97</v>
      </c>
      <c r="C67" s="577">
        <v>4</v>
      </c>
      <c r="D67">
        <v>0.05</v>
      </c>
      <c r="E67">
        <v>0.12000000000000001</v>
      </c>
      <c r="F67" s="403">
        <v>43885.42291666667</v>
      </c>
      <c r="G67">
        <v>1.0822400000000001</v>
      </c>
      <c r="H67" s="403">
        <v>43885.743750000001</v>
      </c>
      <c r="I67">
        <v>1.0871500000000001</v>
      </c>
      <c r="J67" s="403">
        <v>43885.824305555558</v>
      </c>
      <c r="K67">
        <v>1.08436</v>
      </c>
      <c r="L67">
        <v>49.099999999998545</v>
      </c>
      <c r="M67">
        <v>27.899999999999636</v>
      </c>
      <c r="N67">
        <v>11.959999999999999</v>
      </c>
      <c r="O67" s="578">
        <v>0.40138888888759539</v>
      </c>
    </row>
    <row r="68" spans="1:15">
      <c r="A68" s="577">
        <v>67</v>
      </c>
      <c r="B68" s="577" t="s">
        <v>96</v>
      </c>
      <c r="C68" s="577">
        <v>1</v>
      </c>
      <c r="D68">
        <v>0.02</v>
      </c>
      <c r="E68">
        <v>0.02</v>
      </c>
      <c r="F68" s="403">
        <v>43885.635416666664</v>
      </c>
      <c r="G68">
        <v>1.08548</v>
      </c>
      <c r="H68" s="403">
        <v>43885.635416666664</v>
      </c>
      <c r="I68">
        <v>1.08548</v>
      </c>
      <c r="J68" s="403">
        <v>43885.725694444445</v>
      </c>
      <c r="K68">
        <v>1.0864799999999999</v>
      </c>
      <c r="L68">
        <v>0</v>
      </c>
      <c r="M68">
        <v>10</v>
      </c>
      <c r="N68">
        <v>2</v>
      </c>
      <c r="O68" s="578">
        <v>9.0277777781011537E-2</v>
      </c>
    </row>
    <row r="69" spans="1:15">
      <c r="A69" s="577">
        <v>68</v>
      </c>
      <c r="B69" s="577" t="s">
        <v>96</v>
      </c>
      <c r="C69" s="577">
        <v>1</v>
      </c>
      <c r="D69">
        <v>0.02</v>
      </c>
      <c r="E69">
        <v>0.02</v>
      </c>
      <c r="F69" s="403">
        <v>43886.05</v>
      </c>
      <c r="G69">
        <v>1.0847199999999999</v>
      </c>
      <c r="H69" s="403">
        <v>43886.05</v>
      </c>
      <c r="I69">
        <v>1.0847199999999999</v>
      </c>
      <c r="J69" s="403">
        <v>43886.05972222222</v>
      </c>
      <c r="K69">
        <v>1.08572</v>
      </c>
      <c r="L69">
        <v>0</v>
      </c>
      <c r="M69">
        <v>10.000000000001819</v>
      </c>
      <c r="N69">
        <v>2</v>
      </c>
      <c r="O69" s="578">
        <v>9.7222222175332718E-3</v>
      </c>
    </row>
    <row r="70" spans="1:15">
      <c r="A70" s="577">
        <v>69</v>
      </c>
      <c r="B70" s="577" t="s">
        <v>97</v>
      </c>
      <c r="C70" s="577">
        <v>1</v>
      </c>
      <c r="D70">
        <v>0.02</v>
      </c>
      <c r="E70">
        <v>0.02</v>
      </c>
      <c r="F70" s="403">
        <v>43886.058333333334</v>
      </c>
      <c r="G70">
        <v>1.0855399999999999</v>
      </c>
      <c r="H70" s="403">
        <v>43886.058333333334</v>
      </c>
      <c r="I70">
        <v>1.0855399999999999</v>
      </c>
      <c r="J70" s="403">
        <v>43886.418749999997</v>
      </c>
      <c r="K70">
        <v>1.0845400000000001</v>
      </c>
      <c r="L70">
        <v>0</v>
      </c>
      <c r="M70">
        <v>9.999999999998181</v>
      </c>
      <c r="N70">
        <v>2</v>
      </c>
      <c r="O70" s="578">
        <v>0.36041666666278616</v>
      </c>
    </row>
    <row r="71" spans="1:15">
      <c r="A71" s="577">
        <v>70</v>
      </c>
      <c r="B71" s="577" t="s">
        <v>96</v>
      </c>
      <c r="C71" s="577">
        <v>1</v>
      </c>
      <c r="D71">
        <v>0.02</v>
      </c>
      <c r="E71">
        <v>0.02</v>
      </c>
      <c r="F71" s="403">
        <v>43886.289583333331</v>
      </c>
      <c r="G71">
        <v>1.08525</v>
      </c>
      <c r="H71" s="403">
        <v>43886.289583333331</v>
      </c>
      <c r="I71">
        <v>1.08525</v>
      </c>
      <c r="J71" s="403">
        <v>43886.351388888892</v>
      </c>
      <c r="K71">
        <v>1.0862499999999999</v>
      </c>
      <c r="L71">
        <v>0</v>
      </c>
      <c r="M71">
        <v>10</v>
      </c>
      <c r="N71">
        <v>2</v>
      </c>
      <c r="O71" s="578">
        <v>6.1805555560567882E-2</v>
      </c>
    </row>
    <row r="72" spans="1:15">
      <c r="A72" s="577">
        <v>71</v>
      </c>
      <c r="B72" s="577" t="s">
        <v>96</v>
      </c>
      <c r="C72" s="577">
        <v>2</v>
      </c>
      <c r="D72">
        <v>0.02</v>
      </c>
      <c r="E72">
        <v>0.04</v>
      </c>
      <c r="F72" s="403">
        <v>43886.386111111111</v>
      </c>
      <c r="G72">
        <v>1.0861000000000001</v>
      </c>
      <c r="H72" s="403">
        <v>43886.418749999997</v>
      </c>
      <c r="I72">
        <v>1.08449</v>
      </c>
      <c r="J72" s="403">
        <v>43886.660416666666</v>
      </c>
      <c r="K72">
        <v>1.0863</v>
      </c>
      <c r="L72">
        <v>16.100000000000364</v>
      </c>
      <c r="M72">
        <v>18.100000000000364</v>
      </c>
      <c r="N72">
        <v>4.0200000000000005</v>
      </c>
      <c r="O72" s="578">
        <v>0.27430555555474712</v>
      </c>
    </row>
    <row r="73" spans="1:15">
      <c r="A73" s="577">
        <v>72</v>
      </c>
      <c r="B73" s="577" t="s">
        <v>97</v>
      </c>
      <c r="C73" s="577">
        <v>5</v>
      </c>
      <c r="D73">
        <v>0.08</v>
      </c>
      <c r="E73">
        <v>0.2</v>
      </c>
      <c r="F73" s="403">
        <v>43886.491666666669</v>
      </c>
      <c r="G73">
        <v>1.08382</v>
      </c>
      <c r="H73" s="403">
        <v>43887.508333333331</v>
      </c>
      <c r="I73">
        <v>1.0905400000000001</v>
      </c>
      <c r="J73" s="403">
        <v>43887.538888888892</v>
      </c>
      <c r="K73">
        <v>1.08728</v>
      </c>
      <c r="L73">
        <v>67.200000000000728</v>
      </c>
      <c r="M73">
        <v>32.600000000000364</v>
      </c>
      <c r="N73">
        <v>22.039999999999996</v>
      </c>
      <c r="O73" s="578">
        <v>1.047222222223354</v>
      </c>
    </row>
    <row r="74" spans="1:15">
      <c r="A74" s="577">
        <v>73</v>
      </c>
      <c r="B74" s="577" t="s">
        <v>96</v>
      </c>
      <c r="C74" s="577">
        <v>1</v>
      </c>
      <c r="D74">
        <v>0.02</v>
      </c>
      <c r="E74">
        <v>0.02</v>
      </c>
      <c r="F74" s="403">
        <v>43886.664583333331</v>
      </c>
      <c r="G74">
        <v>1.0861499999999999</v>
      </c>
      <c r="H74" s="403">
        <v>43886.664583333331</v>
      </c>
      <c r="I74">
        <v>1.0861499999999999</v>
      </c>
      <c r="J74" s="403">
        <v>43886.676388888889</v>
      </c>
      <c r="K74">
        <v>1.0871500000000001</v>
      </c>
      <c r="L74">
        <v>0</v>
      </c>
      <c r="M74">
        <v>10</v>
      </c>
      <c r="N74">
        <v>2</v>
      </c>
      <c r="O74" s="578">
        <v>1.1805555557657499E-2</v>
      </c>
    </row>
    <row r="75" spans="1:15">
      <c r="A75" s="577">
        <v>74</v>
      </c>
      <c r="B75" s="577" t="s">
        <v>96</v>
      </c>
      <c r="C75" s="577">
        <v>1</v>
      </c>
      <c r="D75">
        <v>0.02</v>
      </c>
      <c r="E75">
        <v>0.02</v>
      </c>
      <c r="F75" s="403">
        <v>43886.7</v>
      </c>
      <c r="G75">
        <v>1.0875699999999999</v>
      </c>
      <c r="H75" s="403">
        <v>43886.7</v>
      </c>
      <c r="I75">
        <v>1.0875699999999999</v>
      </c>
      <c r="J75" s="403">
        <v>43886.816666666666</v>
      </c>
      <c r="K75">
        <v>1.08857</v>
      </c>
      <c r="L75">
        <v>0</v>
      </c>
      <c r="M75">
        <v>10.000000000001819</v>
      </c>
      <c r="N75">
        <v>2</v>
      </c>
      <c r="O75" s="578">
        <v>0.11666666666860692</v>
      </c>
    </row>
    <row r="76" spans="1:15">
      <c r="A76" s="577">
        <v>75</v>
      </c>
      <c r="B76" s="577" t="s">
        <v>96</v>
      </c>
      <c r="C76" s="577">
        <v>1</v>
      </c>
      <c r="D76">
        <v>0.02</v>
      </c>
      <c r="E76">
        <v>0.02</v>
      </c>
      <c r="F76" s="403">
        <v>43886.834722222222</v>
      </c>
      <c r="G76">
        <v>1.0879099999999999</v>
      </c>
      <c r="H76" s="403">
        <v>43886.834722222222</v>
      </c>
      <c r="I76">
        <v>1.0879099999999999</v>
      </c>
      <c r="J76" s="403">
        <v>43887.367361111108</v>
      </c>
      <c r="K76">
        <v>1.08891</v>
      </c>
      <c r="L76">
        <v>0</v>
      </c>
      <c r="M76">
        <v>10.000000000001819</v>
      </c>
      <c r="N76">
        <v>1.92</v>
      </c>
      <c r="O76" s="578">
        <v>0.53263888888614019</v>
      </c>
    </row>
    <row r="77" spans="1:15">
      <c r="A77" s="577">
        <v>76</v>
      </c>
      <c r="B77" s="577" t="s">
        <v>96</v>
      </c>
      <c r="C77" s="577">
        <v>2</v>
      </c>
      <c r="D77">
        <v>0.02</v>
      </c>
      <c r="E77">
        <v>0.04</v>
      </c>
      <c r="F77" s="403">
        <v>43887.373611111114</v>
      </c>
      <c r="G77">
        <v>1.0894999999999999</v>
      </c>
      <c r="H77" s="403">
        <v>43887.428472222222</v>
      </c>
      <c r="I77">
        <v>1.0879000000000001</v>
      </c>
      <c r="J77" s="403">
        <v>43887.506944444445</v>
      </c>
      <c r="K77">
        <v>1.0896999999999999</v>
      </c>
      <c r="L77">
        <v>16</v>
      </c>
      <c r="M77">
        <v>17.999999999998181</v>
      </c>
      <c r="N77">
        <v>4</v>
      </c>
      <c r="O77" s="578">
        <v>0.13333333333139308</v>
      </c>
    </row>
    <row r="78" spans="1:15">
      <c r="A78" s="577">
        <v>77</v>
      </c>
      <c r="B78" s="577" t="s">
        <v>96</v>
      </c>
      <c r="C78" s="577">
        <v>3</v>
      </c>
      <c r="D78">
        <v>0.03</v>
      </c>
      <c r="E78">
        <v>7.0000000000000007E-2</v>
      </c>
      <c r="F78" s="403">
        <v>43887.510416666664</v>
      </c>
      <c r="G78">
        <v>1.0896399999999999</v>
      </c>
      <c r="H78" s="403">
        <v>43887.574305555558</v>
      </c>
      <c r="I78">
        <v>1.08643</v>
      </c>
      <c r="J78" s="403">
        <v>43887.685416666667</v>
      </c>
      <c r="K78">
        <v>1.0888100000000001</v>
      </c>
      <c r="L78">
        <v>32.100000000000364</v>
      </c>
      <c r="M78">
        <v>23.800000000001091</v>
      </c>
      <c r="N78">
        <v>7.02</v>
      </c>
      <c r="O78" s="578">
        <v>0.17500000000291038</v>
      </c>
    </row>
    <row r="79" spans="1:15">
      <c r="A79" s="577">
        <v>78</v>
      </c>
      <c r="B79" s="577" t="s">
        <v>97</v>
      </c>
      <c r="C79" s="577">
        <v>1</v>
      </c>
      <c r="D79">
        <v>0.02</v>
      </c>
      <c r="E79">
        <v>0.02</v>
      </c>
      <c r="F79" s="403">
        <v>43887.550694444442</v>
      </c>
      <c r="G79">
        <v>1.0873999999999999</v>
      </c>
      <c r="H79" s="403">
        <v>43887.550694444442</v>
      </c>
      <c r="I79">
        <v>1.0873999999999999</v>
      </c>
      <c r="J79" s="403">
        <v>43887.574305555558</v>
      </c>
      <c r="K79">
        <v>1.0864</v>
      </c>
      <c r="L79">
        <v>0</v>
      </c>
      <c r="M79">
        <v>10</v>
      </c>
      <c r="N79">
        <v>2</v>
      </c>
      <c r="O79" s="578">
        <v>2.3611111115314998E-2</v>
      </c>
    </row>
    <row r="80" spans="1:15">
      <c r="A80" s="577">
        <v>79</v>
      </c>
      <c r="B80" s="577" t="s">
        <v>97</v>
      </c>
      <c r="C80" s="577">
        <v>10</v>
      </c>
      <c r="D80">
        <v>1.1100000000000001</v>
      </c>
      <c r="E80">
        <v>2.7</v>
      </c>
      <c r="F80" s="403">
        <v>43887.57916666667</v>
      </c>
      <c r="G80">
        <v>1.08657</v>
      </c>
      <c r="H80" s="403">
        <v>43889.380555555559</v>
      </c>
      <c r="I80">
        <v>1.1038600000000001</v>
      </c>
      <c r="J80" s="403">
        <v>43889.495833333334</v>
      </c>
      <c r="K80">
        <v>1.0995200000000001</v>
      </c>
      <c r="L80">
        <v>172.89999999999964</v>
      </c>
      <c r="M80">
        <v>43.399999999999636</v>
      </c>
      <c r="N80">
        <v>324.93999999999994</v>
      </c>
      <c r="O80" s="578">
        <v>1.9166666666642413</v>
      </c>
    </row>
    <row r="81" spans="1:15">
      <c r="A81" s="577">
        <v>80</v>
      </c>
      <c r="B81" s="577" t="s">
        <v>96</v>
      </c>
      <c r="C81" s="577">
        <v>1</v>
      </c>
      <c r="D81">
        <v>0.02</v>
      </c>
      <c r="E81">
        <v>0.02</v>
      </c>
      <c r="F81" s="403">
        <v>43887.783333333333</v>
      </c>
      <c r="G81">
        <v>1.08849</v>
      </c>
      <c r="H81" s="403">
        <v>43887.783333333333</v>
      </c>
      <c r="I81">
        <v>1.08849</v>
      </c>
      <c r="J81" s="403">
        <v>43887.815972222219</v>
      </c>
      <c r="K81">
        <v>1.0894900000000001</v>
      </c>
      <c r="L81">
        <v>0</v>
      </c>
      <c r="M81">
        <v>10.000000000001819</v>
      </c>
      <c r="N81">
        <v>2</v>
      </c>
      <c r="O81" s="578">
        <v>3.2638888886140194E-2</v>
      </c>
    </row>
    <row r="82" spans="1:15">
      <c r="A82" s="577">
        <v>81</v>
      </c>
      <c r="B82" s="577" t="s">
        <v>96</v>
      </c>
      <c r="C82" s="577">
        <v>1</v>
      </c>
      <c r="D82">
        <v>0.02</v>
      </c>
      <c r="E82">
        <v>0.02</v>
      </c>
      <c r="F82" s="403">
        <v>43888.009722222225</v>
      </c>
      <c r="G82">
        <v>1.0904799999999999</v>
      </c>
      <c r="H82" s="403">
        <v>43888.009722222225</v>
      </c>
      <c r="I82">
        <v>1.0904799999999999</v>
      </c>
      <c r="J82" s="403">
        <v>43888.275000000001</v>
      </c>
      <c r="K82">
        <v>1.09148</v>
      </c>
      <c r="L82">
        <v>0</v>
      </c>
      <c r="M82">
        <v>10</v>
      </c>
      <c r="N82">
        <v>2</v>
      </c>
      <c r="O82" s="578">
        <v>0.26527777777664596</v>
      </c>
    </row>
    <row r="83" spans="1:15">
      <c r="A83" s="577">
        <v>82</v>
      </c>
      <c r="B83" s="577" t="s">
        <v>96</v>
      </c>
      <c r="C83" s="577">
        <v>1</v>
      </c>
      <c r="D83">
        <v>0.02</v>
      </c>
      <c r="E83">
        <v>0.02</v>
      </c>
      <c r="F83" s="403">
        <v>43888.34375</v>
      </c>
      <c r="G83">
        <v>1.0931299999999999</v>
      </c>
      <c r="H83" s="403">
        <v>43888.34375</v>
      </c>
      <c r="I83">
        <v>1.0931299999999999</v>
      </c>
      <c r="J83" s="403">
        <v>43888.355555555558</v>
      </c>
      <c r="K83">
        <v>1.09413</v>
      </c>
      <c r="L83">
        <v>0</v>
      </c>
      <c r="M83">
        <v>10.000000000001819</v>
      </c>
      <c r="N83">
        <v>2</v>
      </c>
      <c r="O83" s="578">
        <v>1.1805555557657499E-2</v>
      </c>
    </row>
    <row r="84" spans="1:15">
      <c r="A84" s="577">
        <v>83</v>
      </c>
      <c r="B84" s="577" t="s">
        <v>96</v>
      </c>
      <c r="C84" s="577">
        <v>1</v>
      </c>
      <c r="D84">
        <v>0.02</v>
      </c>
      <c r="E84">
        <v>0.02</v>
      </c>
      <c r="F84" s="403">
        <v>43888.379166666666</v>
      </c>
      <c r="G84">
        <v>1.09422</v>
      </c>
      <c r="H84" s="403">
        <v>43888.379166666666</v>
      </c>
      <c r="I84">
        <v>1.09422</v>
      </c>
      <c r="J84" s="403">
        <v>43888.522916666669</v>
      </c>
      <c r="K84">
        <v>1.0952200000000001</v>
      </c>
      <c r="L84">
        <v>0</v>
      </c>
      <c r="M84">
        <v>10.000000000001819</v>
      </c>
      <c r="N84">
        <v>2</v>
      </c>
      <c r="O84" s="578">
        <v>0.14375000000291038</v>
      </c>
    </row>
    <row r="85" spans="1:15">
      <c r="A85" s="577">
        <v>84</v>
      </c>
      <c r="B85" s="577" t="s">
        <v>96</v>
      </c>
      <c r="C85" s="577">
        <v>1</v>
      </c>
      <c r="D85">
        <v>0.02</v>
      </c>
      <c r="E85">
        <v>0.02</v>
      </c>
      <c r="F85" s="403">
        <v>43888.535416666666</v>
      </c>
      <c r="G85">
        <v>1.0961700000000001</v>
      </c>
      <c r="H85" s="403">
        <v>43888.535416666666</v>
      </c>
      <c r="I85">
        <v>1.0961700000000001</v>
      </c>
      <c r="J85" s="403">
        <v>43888.574305555558</v>
      </c>
      <c r="K85">
        <v>1.09717</v>
      </c>
      <c r="L85">
        <v>0</v>
      </c>
      <c r="M85">
        <v>9.999999999998181</v>
      </c>
      <c r="N85">
        <v>2</v>
      </c>
      <c r="O85" s="578">
        <v>3.888888889196096E-2</v>
      </c>
    </row>
    <row r="86" spans="1:15">
      <c r="A86" s="577">
        <v>85</v>
      </c>
      <c r="B86" s="577" t="s">
        <v>96</v>
      </c>
      <c r="C86" s="577">
        <v>1</v>
      </c>
      <c r="D86">
        <v>0.02</v>
      </c>
      <c r="E86">
        <v>0.02</v>
      </c>
      <c r="F86" s="403">
        <v>43888.593055555553</v>
      </c>
      <c r="G86">
        <v>1.0969500000000001</v>
      </c>
      <c r="H86" s="403">
        <v>43888.593055555553</v>
      </c>
      <c r="I86">
        <v>1.0969500000000001</v>
      </c>
      <c r="J86" s="403">
        <v>43888.613194444442</v>
      </c>
      <c r="K86">
        <v>1.09795</v>
      </c>
      <c r="L86">
        <v>0</v>
      </c>
      <c r="M86">
        <v>9.999999999998181</v>
      </c>
      <c r="N86">
        <v>2</v>
      </c>
      <c r="O86" s="578">
        <v>2.0138888889050577E-2</v>
      </c>
    </row>
    <row r="87" spans="1:15">
      <c r="A87" s="577">
        <v>86</v>
      </c>
      <c r="B87" s="577" t="s">
        <v>96</v>
      </c>
      <c r="C87" s="577">
        <v>1</v>
      </c>
      <c r="D87">
        <v>0.02</v>
      </c>
      <c r="E87">
        <v>0.02</v>
      </c>
      <c r="F87" s="403">
        <v>43888.618055555555</v>
      </c>
      <c r="G87">
        <v>1.09815</v>
      </c>
      <c r="H87" s="403">
        <v>43888.618055555555</v>
      </c>
      <c r="I87">
        <v>1.09815</v>
      </c>
      <c r="J87" s="403">
        <v>43888.628472222219</v>
      </c>
      <c r="K87">
        <v>1.0991500000000001</v>
      </c>
      <c r="L87">
        <v>0</v>
      </c>
      <c r="M87">
        <v>10</v>
      </c>
      <c r="N87">
        <v>2</v>
      </c>
      <c r="O87" s="578">
        <v>1.0416666664241347E-2</v>
      </c>
    </row>
    <row r="88" spans="1:15">
      <c r="A88" s="577">
        <v>87</v>
      </c>
      <c r="B88" s="577" t="s">
        <v>96</v>
      </c>
      <c r="C88" s="577">
        <v>1</v>
      </c>
      <c r="D88">
        <v>0.02</v>
      </c>
      <c r="E88">
        <v>0.02</v>
      </c>
      <c r="F88" s="403">
        <v>43888.631249999999</v>
      </c>
      <c r="G88">
        <v>1.0989599999999999</v>
      </c>
      <c r="H88" s="403">
        <v>43888.631249999999</v>
      </c>
      <c r="I88">
        <v>1.0989599999999999</v>
      </c>
      <c r="J88" s="403">
        <v>43888.647222222222</v>
      </c>
      <c r="K88">
        <v>1.09996</v>
      </c>
      <c r="L88">
        <v>0</v>
      </c>
      <c r="M88">
        <v>10.000000000001819</v>
      </c>
      <c r="N88">
        <v>2</v>
      </c>
      <c r="O88" s="578">
        <v>1.5972222223354038E-2</v>
      </c>
    </row>
    <row r="89" spans="1:15">
      <c r="A89" s="577">
        <v>88</v>
      </c>
      <c r="B89" s="577" t="s">
        <v>96</v>
      </c>
      <c r="C89" s="577">
        <v>2</v>
      </c>
      <c r="D89">
        <v>0.02</v>
      </c>
      <c r="E89">
        <v>0.04</v>
      </c>
      <c r="F89" s="403">
        <v>43888.651388888888</v>
      </c>
      <c r="G89">
        <v>1.09971</v>
      </c>
      <c r="H89" s="403">
        <v>43888.67083333333</v>
      </c>
      <c r="I89">
        <v>1.0981099999999999</v>
      </c>
      <c r="J89" s="403">
        <v>43888.911805555559</v>
      </c>
      <c r="K89">
        <v>1.0999099999999999</v>
      </c>
      <c r="L89">
        <v>16.000000000001819</v>
      </c>
      <c r="M89">
        <v>18</v>
      </c>
      <c r="N89">
        <v>4</v>
      </c>
      <c r="O89" s="578">
        <v>0.26041666667151731</v>
      </c>
    </row>
    <row r="90" spans="1:15">
      <c r="A90" s="577">
        <v>89</v>
      </c>
      <c r="B90" s="577" t="s">
        <v>96</v>
      </c>
      <c r="C90" s="577">
        <v>1</v>
      </c>
      <c r="D90">
        <v>0.02</v>
      </c>
      <c r="E90">
        <v>0.02</v>
      </c>
      <c r="F90" s="403">
        <v>43889.085416666669</v>
      </c>
      <c r="G90">
        <v>1.0984700000000001</v>
      </c>
      <c r="H90" s="403">
        <v>43889.085416666669</v>
      </c>
      <c r="I90">
        <v>1.0984700000000001</v>
      </c>
      <c r="J90" s="403">
        <v>43889.195138888892</v>
      </c>
      <c r="K90">
        <v>1.0994699999999999</v>
      </c>
      <c r="L90">
        <v>0</v>
      </c>
      <c r="M90">
        <v>9.999999999998181</v>
      </c>
      <c r="N90">
        <v>2</v>
      </c>
      <c r="O90" s="578">
        <v>0.10972222222335404</v>
      </c>
    </row>
    <row r="91" spans="1:15">
      <c r="A91" s="577">
        <v>90</v>
      </c>
      <c r="B91" s="577" t="s">
        <v>96</v>
      </c>
      <c r="C91" s="577">
        <v>1</v>
      </c>
      <c r="D91">
        <v>0.02</v>
      </c>
      <c r="E91">
        <v>0.02</v>
      </c>
      <c r="F91" s="403">
        <v>43889.230555555558</v>
      </c>
      <c r="G91">
        <v>1.0999699999999999</v>
      </c>
      <c r="H91" s="403">
        <v>43889.230555555558</v>
      </c>
      <c r="I91">
        <v>1.0999699999999999</v>
      </c>
      <c r="J91" s="403">
        <v>43889.339583333334</v>
      </c>
      <c r="K91">
        <v>1.10097</v>
      </c>
      <c r="L91">
        <v>0</v>
      </c>
      <c r="M91">
        <v>10.000000000001819</v>
      </c>
      <c r="N91">
        <v>2</v>
      </c>
      <c r="O91" s="578">
        <v>0.10902777777664596</v>
      </c>
    </row>
    <row r="92" spans="1:15">
      <c r="A92" s="577">
        <v>91</v>
      </c>
      <c r="B92" s="577" t="s">
        <v>96</v>
      </c>
      <c r="C92" s="577">
        <v>1</v>
      </c>
      <c r="D92">
        <v>0.02</v>
      </c>
      <c r="E92">
        <v>0.02</v>
      </c>
      <c r="F92" s="403">
        <v>43889.354861111111</v>
      </c>
      <c r="G92">
        <v>1.1024400000000001</v>
      </c>
      <c r="H92" s="403">
        <v>43889.354861111111</v>
      </c>
      <c r="I92">
        <v>1.1024400000000001</v>
      </c>
      <c r="J92" s="403">
        <v>43889.378472222219</v>
      </c>
      <c r="K92">
        <v>1.10344</v>
      </c>
      <c r="L92">
        <v>0</v>
      </c>
      <c r="M92">
        <v>9.999999999998181</v>
      </c>
      <c r="N92">
        <v>2</v>
      </c>
      <c r="O92" s="578">
        <v>2.361111110803904E-2</v>
      </c>
    </row>
    <row r="93" spans="1:15">
      <c r="A93" s="577">
        <v>92</v>
      </c>
      <c r="B93" s="577" t="s">
        <v>96</v>
      </c>
      <c r="C93" s="577">
        <v>6</v>
      </c>
      <c r="D93">
        <v>0.14000000000000001</v>
      </c>
      <c r="E93">
        <v>0.34</v>
      </c>
      <c r="F93" s="403">
        <v>43889.388194444444</v>
      </c>
      <c r="G93">
        <v>1.10456</v>
      </c>
      <c r="H93" s="403">
        <v>43889.613888888889</v>
      </c>
      <c r="I93">
        <v>1.0953900000000001</v>
      </c>
      <c r="J93" s="403">
        <v>43889.67083333333</v>
      </c>
      <c r="K93">
        <v>1.0991</v>
      </c>
      <c r="L93">
        <v>91.699999999998909</v>
      </c>
      <c r="M93">
        <v>37.099999999998545</v>
      </c>
      <c r="N93">
        <v>40.64</v>
      </c>
      <c r="O93" s="578">
        <v>0.28263888888614019</v>
      </c>
    </row>
    <row r="94" spans="1:15">
      <c r="A94" s="577">
        <v>93</v>
      </c>
      <c r="B94" s="577" t="s">
        <v>97</v>
      </c>
      <c r="C94" s="577">
        <v>1</v>
      </c>
      <c r="D94">
        <v>0.02</v>
      </c>
      <c r="E94">
        <v>0.02</v>
      </c>
      <c r="F94" s="403">
        <v>43889.506944444445</v>
      </c>
      <c r="G94">
        <v>1.09988</v>
      </c>
      <c r="H94" s="403">
        <v>43889.506944444445</v>
      </c>
      <c r="I94">
        <v>1.09988</v>
      </c>
      <c r="J94" s="403">
        <v>43889.520138888889</v>
      </c>
      <c r="K94">
        <v>1.0988800000000001</v>
      </c>
      <c r="L94">
        <v>0</v>
      </c>
      <c r="M94">
        <v>9.999999999998181</v>
      </c>
      <c r="N94">
        <v>2</v>
      </c>
      <c r="O94" s="578">
        <v>1.3194444443797693E-2</v>
      </c>
    </row>
    <row r="95" spans="1:15">
      <c r="A95" s="577">
        <v>94</v>
      </c>
      <c r="B95" s="577" t="s">
        <v>97</v>
      </c>
      <c r="C95" s="577">
        <v>1</v>
      </c>
      <c r="D95">
        <v>0.02</v>
      </c>
      <c r="E95">
        <v>0.02</v>
      </c>
      <c r="F95" s="403">
        <v>43889.536111111112</v>
      </c>
      <c r="G95">
        <v>1.09928</v>
      </c>
      <c r="H95" s="403">
        <v>43889.536111111112</v>
      </c>
      <c r="I95">
        <v>1.09928</v>
      </c>
      <c r="J95" s="403">
        <v>43889.551388888889</v>
      </c>
      <c r="K95">
        <v>1.0982799999999999</v>
      </c>
      <c r="L95">
        <v>0</v>
      </c>
      <c r="M95">
        <v>10.000000000001819</v>
      </c>
      <c r="N95">
        <v>2</v>
      </c>
      <c r="O95" s="578">
        <v>1.5277777776645962E-2</v>
      </c>
    </row>
    <row r="96" spans="1:15">
      <c r="A96" s="577">
        <v>95</v>
      </c>
      <c r="B96" s="577" t="s">
        <v>97</v>
      </c>
      <c r="C96" s="577">
        <v>2</v>
      </c>
      <c r="D96">
        <v>0.02</v>
      </c>
      <c r="E96">
        <v>0.04</v>
      </c>
      <c r="F96" s="403">
        <v>43889.56527777778</v>
      </c>
      <c r="G96">
        <v>1.09744</v>
      </c>
      <c r="H96" s="403">
        <v>43889.57916666667</v>
      </c>
      <c r="I96">
        <v>1.09904</v>
      </c>
      <c r="J96" s="403">
        <v>43889.604166666664</v>
      </c>
      <c r="K96">
        <v>1.09724</v>
      </c>
      <c r="L96">
        <v>16</v>
      </c>
      <c r="M96">
        <v>18</v>
      </c>
      <c r="N96">
        <v>4</v>
      </c>
      <c r="O96" s="578">
        <v>3.8888888884685002E-2</v>
      </c>
    </row>
    <row r="97" spans="1:15">
      <c r="A97" s="577">
        <v>96</v>
      </c>
      <c r="B97" s="577" t="s">
        <v>97</v>
      </c>
      <c r="C97" s="577">
        <v>11</v>
      </c>
      <c r="D97">
        <v>1.93</v>
      </c>
      <c r="E97">
        <v>4.63</v>
      </c>
      <c r="F97" s="403">
        <v>43889.616666666669</v>
      </c>
      <c r="G97">
        <v>1.0960700000000001</v>
      </c>
      <c r="H97" s="403">
        <v>43892.69027777778</v>
      </c>
      <c r="I97">
        <v>1.1158999999999999</v>
      </c>
      <c r="J97" s="403">
        <v>43893.362500000003</v>
      </c>
      <c r="K97">
        <v>1.1114999999999999</v>
      </c>
      <c r="L97">
        <v>198.29999999999745</v>
      </c>
      <c r="M97">
        <v>43.999999999998181</v>
      </c>
      <c r="N97">
        <v>513.55000000000007</v>
      </c>
      <c r="O97" s="578">
        <v>1.7458333333343035</v>
      </c>
    </row>
    <row r="98" spans="1:15">
      <c r="A98" s="577">
        <v>97</v>
      </c>
      <c r="B98" s="577" t="s">
        <v>96</v>
      </c>
      <c r="C98" s="577">
        <v>1</v>
      </c>
      <c r="D98">
        <v>0.02</v>
      </c>
      <c r="E98">
        <v>0.02</v>
      </c>
      <c r="F98" s="403">
        <v>43889.675694444442</v>
      </c>
      <c r="G98">
        <v>1.09938</v>
      </c>
      <c r="H98" s="403">
        <v>43889.675694444442</v>
      </c>
      <c r="I98">
        <v>1.09938</v>
      </c>
      <c r="J98" s="403">
        <v>43889.688194444447</v>
      </c>
      <c r="K98">
        <v>1.1003799999999999</v>
      </c>
      <c r="L98">
        <v>0</v>
      </c>
      <c r="M98">
        <v>9.999999999998181</v>
      </c>
      <c r="N98">
        <v>2</v>
      </c>
      <c r="O98" s="578">
        <v>1.2500000004365575E-2</v>
      </c>
    </row>
    <row r="99" spans="1:15">
      <c r="A99" s="577">
        <v>98</v>
      </c>
      <c r="B99" s="577" t="s">
        <v>96</v>
      </c>
      <c r="C99" s="577">
        <v>1</v>
      </c>
      <c r="D99">
        <v>0.02</v>
      </c>
      <c r="E99">
        <v>0.02</v>
      </c>
      <c r="F99" s="403">
        <v>43889.708333333336</v>
      </c>
      <c r="G99">
        <v>1.1002099999999999</v>
      </c>
      <c r="H99" s="403">
        <v>43889.708333333336</v>
      </c>
      <c r="I99">
        <v>1.1002099999999999</v>
      </c>
      <c r="J99" s="403">
        <v>43889.813888888886</v>
      </c>
      <c r="K99">
        <v>1.10121</v>
      </c>
      <c r="L99">
        <v>0</v>
      </c>
      <c r="M99">
        <v>10.000000000001819</v>
      </c>
      <c r="N99">
        <v>2</v>
      </c>
      <c r="O99" s="578">
        <v>0.10555555555038154</v>
      </c>
    </row>
    <row r="100" spans="1:15">
      <c r="A100" s="577">
        <v>99</v>
      </c>
      <c r="B100" s="577" t="s">
        <v>96</v>
      </c>
      <c r="C100" s="577">
        <v>1</v>
      </c>
      <c r="D100">
        <v>0.02</v>
      </c>
      <c r="E100">
        <v>0.02</v>
      </c>
      <c r="F100" s="403">
        <v>43889.827777777777</v>
      </c>
      <c r="G100">
        <v>1.1025100000000001</v>
      </c>
      <c r="H100" s="403">
        <v>43889.827777777777</v>
      </c>
      <c r="I100">
        <v>1.1025100000000001</v>
      </c>
      <c r="J100" s="403">
        <v>43889.839583333334</v>
      </c>
      <c r="K100">
        <v>1.10351</v>
      </c>
      <c r="L100">
        <v>0</v>
      </c>
      <c r="M100">
        <v>10</v>
      </c>
      <c r="N100">
        <v>2</v>
      </c>
      <c r="O100" s="578">
        <v>1.1805555557657499E-2</v>
      </c>
    </row>
    <row r="101" spans="1:15">
      <c r="A101" s="577">
        <v>100</v>
      </c>
      <c r="B101" s="577" t="s">
        <v>96</v>
      </c>
      <c r="C101" s="577">
        <v>1</v>
      </c>
      <c r="D101">
        <v>0.02</v>
      </c>
      <c r="E101">
        <v>0.02</v>
      </c>
      <c r="F101" s="403">
        <v>43889.84375</v>
      </c>
      <c r="G101">
        <v>1.10318</v>
      </c>
      <c r="H101" s="403">
        <v>43889.84375</v>
      </c>
      <c r="I101">
        <v>1.10318</v>
      </c>
      <c r="J101" s="403">
        <v>43889.854166666664</v>
      </c>
      <c r="K101">
        <v>1.1041799999999999</v>
      </c>
      <c r="L101">
        <v>0</v>
      </c>
      <c r="M101">
        <v>9.999999999998181</v>
      </c>
      <c r="N101">
        <v>2</v>
      </c>
      <c r="O101" s="578">
        <v>1.0416666664241347E-2</v>
      </c>
    </row>
    <row r="102" spans="1:15">
      <c r="A102" s="577">
        <v>101</v>
      </c>
      <c r="B102" s="577" t="s">
        <v>96</v>
      </c>
      <c r="C102" s="577">
        <v>1</v>
      </c>
      <c r="D102">
        <v>0.02</v>
      </c>
      <c r="E102">
        <v>0.02</v>
      </c>
      <c r="F102" s="403">
        <v>43889.869444444441</v>
      </c>
      <c r="G102">
        <v>1.1037699999999999</v>
      </c>
      <c r="H102" s="403">
        <v>43889.869444444441</v>
      </c>
      <c r="I102">
        <v>1.1037699999999999</v>
      </c>
      <c r="J102" s="403">
        <v>43891.946527777778</v>
      </c>
      <c r="K102">
        <v>1.10477</v>
      </c>
      <c r="L102">
        <v>0</v>
      </c>
      <c r="M102">
        <v>10.000000000001819</v>
      </c>
      <c r="N102">
        <v>2</v>
      </c>
      <c r="O102" s="578">
        <v>7.7083333337213844E-2</v>
      </c>
    </row>
    <row r="103" spans="1:15">
      <c r="A103" s="577">
        <v>102</v>
      </c>
      <c r="B103" s="577" t="s">
        <v>96</v>
      </c>
      <c r="C103" s="577">
        <v>2</v>
      </c>
      <c r="D103">
        <v>0.02</v>
      </c>
      <c r="E103">
        <v>0.04</v>
      </c>
      <c r="F103" s="403">
        <v>43891.976388888892</v>
      </c>
      <c r="G103">
        <v>1.10676</v>
      </c>
      <c r="H103" s="403">
        <v>43891.990972222222</v>
      </c>
      <c r="I103">
        <v>1.1051299999999999</v>
      </c>
      <c r="J103" s="403">
        <v>43892.316666666666</v>
      </c>
      <c r="K103">
        <v>1.1069500000000001</v>
      </c>
      <c r="L103">
        <v>16.300000000001091</v>
      </c>
      <c r="M103">
        <v>18.200000000002547</v>
      </c>
      <c r="N103">
        <v>3.86</v>
      </c>
      <c r="O103" s="578">
        <v>-0.65972222222626442</v>
      </c>
    </row>
    <row r="104" spans="1:15">
      <c r="A104" s="577">
        <v>103</v>
      </c>
      <c r="B104" s="577" t="s">
        <v>96</v>
      </c>
      <c r="C104" s="577">
        <v>1</v>
      </c>
      <c r="D104">
        <v>0.02</v>
      </c>
      <c r="E104">
        <v>0.02</v>
      </c>
      <c r="F104" s="403">
        <v>43892.331944444442</v>
      </c>
      <c r="G104">
        <v>1.1064799999999999</v>
      </c>
      <c r="H104" s="403">
        <v>43892.331944444442</v>
      </c>
      <c r="I104">
        <v>1.1064799999999999</v>
      </c>
      <c r="J104" s="403">
        <v>43892.336805555555</v>
      </c>
      <c r="K104">
        <v>1.10748</v>
      </c>
      <c r="L104">
        <v>0</v>
      </c>
      <c r="M104">
        <v>10.000000000001819</v>
      </c>
      <c r="N104">
        <v>2</v>
      </c>
      <c r="O104" s="578">
        <v>4.8611111124046147E-3</v>
      </c>
    </row>
    <row r="105" spans="1:15">
      <c r="A105" s="577">
        <v>104</v>
      </c>
      <c r="B105" s="577" t="s">
        <v>96</v>
      </c>
      <c r="C105" s="577">
        <v>2</v>
      </c>
      <c r="D105">
        <v>0.02</v>
      </c>
      <c r="E105">
        <v>0.04</v>
      </c>
      <c r="F105" s="403">
        <v>43892.350694444445</v>
      </c>
      <c r="G105">
        <v>1.1086199999999999</v>
      </c>
      <c r="H105" s="403">
        <v>43892.381249999999</v>
      </c>
      <c r="I105">
        <v>1.10701</v>
      </c>
      <c r="J105" s="403">
        <v>43892.425000000003</v>
      </c>
      <c r="K105">
        <v>1.1088199999999999</v>
      </c>
      <c r="L105">
        <v>16.099999999998545</v>
      </c>
      <c r="M105">
        <v>18.099999999998545</v>
      </c>
      <c r="N105">
        <v>4.0200000000000005</v>
      </c>
      <c r="O105" s="578">
        <v>7.4305555557657499E-2</v>
      </c>
    </row>
    <row r="106" spans="1:15">
      <c r="A106" s="577">
        <v>105</v>
      </c>
      <c r="B106" s="577" t="s">
        <v>96</v>
      </c>
      <c r="C106" s="577">
        <v>1</v>
      </c>
      <c r="D106">
        <v>0.02</v>
      </c>
      <c r="E106">
        <v>0.02</v>
      </c>
      <c r="F106" s="403">
        <v>43892.509722222225</v>
      </c>
      <c r="G106">
        <v>1.1117600000000001</v>
      </c>
      <c r="H106" s="403">
        <v>43892.509722222225</v>
      </c>
      <c r="I106">
        <v>1.1117600000000001</v>
      </c>
      <c r="J106" s="403">
        <v>43892.554861111108</v>
      </c>
      <c r="K106">
        <v>1.11276</v>
      </c>
      <c r="L106">
        <v>0</v>
      </c>
      <c r="M106">
        <v>10</v>
      </c>
      <c r="N106">
        <v>2</v>
      </c>
      <c r="O106" s="578">
        <v>4.5138888883229811E-2</v>
      </c>
    </row>
    <row r="107" spans="1:15">
      <c r="A107" s="577">
        <v>106</v>
      </c>
      <c r="B107" s="577" t="s">
        <v>96</v>
      </c>
      <c r="C107" s="577">
        <v>2</v>
      </c>
      <c r="D107">
        <v>0.02</v>
      </c>
      <c r="E107">
        <v>0.04</v>
      </c>
      <c r="F107" s="403">
        <v>43892.572222222225</v>
      </c>
      <c r="G107">
        <v>1.11419</v>
      </c>
      <c r="H107" s="403">
        <v>43892.581944444442</v>
      </c>
      <c r="I107">
        <v>1.1125700000000001</v>
      </c>
      <c r="J107" s="403">
        <v>43892.629166666666</v>
      </c>
      <c r="K107">
        <v>1.1143799999999999</v>
      </c>
      <c r="L107">
        <v>16.199999999998909</v>
      </c>
      <c r="M107">
        <v>18.099999999998545</v>
      </c>
      <c r="N107">
        <v>4</v>
      </c>
      <c r="O107" s="578">
        <v>5.694444444088731E-2</v>
      </c>
    </row>
    <row r="108" spans="1:15">
      <c r="A108" s="577">
        <v>107</v>
      </c>
      <c r="B108" s="577" t="s">
        <v>96</v>
      </c>
      <c r="C108" s="577">
        <v>2</v>
      </c>
      <c r="D108">
        <v>0.02</v>
      </c>
      <c r="E108">
        <v>0.04</v>
      </c>
      <c r="F108" s="403">
        <v>43892.634722222225</v>
      </c>
      <c r="G108">
        <v>1.11364</v>
      </c>
      <c r="H108" s="403">
        <v>43892.658333333333</v>
      </c>
      <c r="I108">
        <v>1.1120399999999999</v>
      </c>
      <c r="J108" s="403">
        <v>43892.664583333331</v>
      </c>
      <c r="K108">
        <v>1.1138399999999999</v>
      </c>
      <c r="L108">
        <v>16</v>
      </c>
      <c r="M108">
        <v>18</v>
      </c>
      <c r="N108">
        <v>4</v>
      </c>
      <c r="O108" s="578">
        <v>2.9861111106583849E-2</v>
      </c>
    </row>
    <row r="109" spans="1:15">
      <c r="A109" s="577">
        <v>108</v>
      </c>
      <c r="B109" s="577" t="s">
        <v>96</v>
      </c>
      <c r="C109" s="577">
        <v>1</v>
      </c>
      <c r="D109">
        <v>0.02</v>
      </c>
      <c r="E109">
        <v>0.02</v>
      </c>
      <c r="F109" s="403">
        <v>43892.694444444445</v>
      </c>
      <c r="G109">
        <v>1.1148100000000001</v>
      </c>
      <c r="H109" s="403">
        <v>43892.694444444445</v>
      </c>
      <c r="I109">
        <v>1.1148100000000001</v>
      </c>
      <c r="J109" s="403">
        <v>43892.704861111109</v>
      </c>
      <c r="K109">
        <v>1.11581</v>
      </c>
      <c r="L109">
        <v>0</v>
      </c>
      <c r="M109">
        <v>10</v>
      </c>
      <c r="N109">
        <v>2</v>
      </c>
      <c r="O109" s="578">
        <v>1.0416666664241347E-2</v>
      </c>
    </row>
    <row r="110" spans="1:15">
      <c r="A110" s="577">
        <v>109</v>
      </c>
      <c r="B110" s="577" t="s">
        <v>96</v>
      </c>
      <c r="C110" s="577">
        <v>4</v>
      </c>
      <c r="D110">
        <v>0.05</v>
      </c>
      <c r="E110">
        <v>0.12000000000000001</v>
      </c>
      <c r="F110" s="403">
        <v>43892.722916666666</v>
      </c>
      <c r="G110">
        <v>1.11741</v>
      </c>
      <c r="H110" s="403">
        <v>43893.052083333336</v>
      </c>
      <c r="I110">
        <v>1.1125100000000001</v>
      </c>
      <c r="J110" s="403">
        <v>43893.190972222219</v>
      </c>
      <c r="K110">
        <v>1.1153</v>
      </c>
      <c r="L110">
        <v>49</v>
      </c>
      <c r="M110">
        <v>27.899999999999636</v>
      </c>
      <c r="N110">
        <v>11.7</v>
      </c>
      <c r="O110" s="578">
        <v>0.46805555555329192</v>
      </c>
    </row>
    <row r="111" spans="1:15">
      <c r="A111" s="577">
        <v>110</v>
      </c>
      <c r="B111" s="577" t="s">
        <v>96</v>
      </c>
      <c r="C111" s="577">
        <v>3</v>
      </c>
      <c r="D111">
        <v>0.03</v>
      </c>
      <c r="E111">
        <v>7.0000000000000007E-2</v>
      </c>
      <c r="F111" s="403">
        <v>43893.208333333336</v>
      </c>
      <c r="G111">
        <v>1.1146400000000001</v>
      </c>
      <c r="H111" s="403">
        <v>43893.362500000003</v>
      </c>
      <c r="I111">
        <v>1.1114299999999999</v>
      </c>
      <c r="J111" s="403">
        <v>43893.427777777775</v>
      </c>
      <c r="K111">
        <v>1.11381</v>
      </c>
      <c r="L111">
        <v>32.100000000002183</v>
      </c>
      <c r="M111">
        <v>23.800000000001091</v>
      </c>
      <c r="N111">
        <v>7.02</v>
      </c>
      <c r="O111" s="578">
        <v>0.21944444443943212</v>
      </c>
    </row>
    <row r="112" spans="1:15">
      <c r="A112" s="577">
        <v>111</v>
      </c>
      <c r="B112" s="577" t="s">
        <v>97</v>
      </c>
      <c r="C112" s="577">
        <v>1</v>
      </c>
      <c r="D112">
        <v>0.02</v>
      </c>
      <c r="E112">
        <v>0.02</v>
      </c>
      <c r="F112" s="403">
        <v>43893.378472222219</v>
      </c>
      <c r="G112">
        <v>1.1116699999999999</v>
      </c>
      <c r="H112" s="403">
        <v>43893.378472222219</v>
      </c>
      <c r="I112">
        <v>1.1116699999999999</v>
      </c>
      <c r="J112" s="403">
        <v>43893.382638888892</v>
      </c>
      <c r="K112">
        <v>1.11067</v>
      </c>
      <c r="L112">
        <v>0</v>
      </c>
      <c r="M112">
        <v>9.999999999998181</v>
      </c>
      <c r="N112">
        <v>2</v>
      </c>
      <c r="O112" s="578">
        <v>4.1666666729724966E-3</v>
      </c>
    </row>
    <row r="113" spans="1:15">
      <c r="A113" s="577">
        <v>112</v>
      </c>
      <c r="B113" s="577" t="s">
        <v>97</v>
      </c>
      <c r="C113" s="577">
        <v>2</v>
      </c>
      <c r="D113">
        <v>0.02</v>
      </c>
      <c r="E113">
        <v>0.04</v>
      </c>
      <c r="F113" s="403">
        <v>43893.394444444442</v>
      </c>
      <c r="G113">
        <v>1.11121</v>
      </c>
      <c r="H113" s="403">
        <v>43893.417361111111</v>
      </c>
      <c r="I113">
        <v>1.1128100000000001</v>
      </c>
      <c r="J113" s="403">
        <v>43893.463888888888</v>
      </c>
      <c r="K113">
        <v>1.1110100000000001</v>
      </c>
      <c r="L113">
        <v>16</v>
      </c>
      <c r="M113">
        <v>18</v>
      </c>
      <c r="N113">
        <v>4</v>
      </c>
      <c r="O113" s="578">
        <v>6.9444444445252884E-2</v>
      </c>
    </row>
    <row r="114" spans="1:15">
      <c r="A114" s="577">
        <v>113</v>
      </c>
      <c r="B114" s="577" t="s">
        <v>96</v>
      </c>
      <c r="C114" s="577">
        <v>1</v>
      </c>
      <c r="D114">
        <v>0.02</v>
      </c>
      <c r="E114">
        <v>0.02</v>
      </c>
      <c r="F114" s="403">
        <v>43893.436805555553</v>
      </c>
      <c r="G114">
        <v>1.1122099999999999</v>
      </c>
      <c r="H114" s="403">
        <v>43893.436805555553</v>
      </c>
      <c r="I114">
        <v>1.1122099999999999</v>
      </c>
      <c r="J114" s="403">
        <v>43893.526388888888</v>
      </c>
      <c r="K114">
        <v>1.11321</v>
      </c>
      <c r="L114">
        <v>0</v>
      </c>
      <c r="M114">
        <v>10.000000000001819</v>
      </c>
      <c r="N114">
        <v>2</v>
      </c>
      <c r="O114" s="578">
        <v>8.9583333334303461E-2</v>
      </c>
    </row>
    <row r="115" spans="1:15">
      <c r="A115" s="577">
        <v>114</v>
      </c>
      <c r="B115" s="577" t="s">
        <v>97</v>
      </c>
      <c r="C115" s="577">
        <v>2</v>
      </c>
      <c r="D115">
        <v>0.02</v>
      </c>
      <c r="E115">
        <v>0.04</v>
      </c>
      <c r="F115" s="403">
        <v>43893.466666666667</v>
      </c>
      <c r="G115">
        <v>1.11137</v>
      </c>
      <c r="H115" s="403">
        <v>43893.526388888888</v>
      </c>
      <c r="I115">
        <v>1.11297</v>
      </c>
      <c r="J115" s="403">
        <v>43893.548611111109</v>
      </c>
      <c r="K115">
        <v>1.11117</v>
      </c>
      <c r="L115">
        <v>16.000000000001819</v>
      </c>
      <c r="M115">
        <v>18</v>
      </c>
      <c r="N115">
        <v>4</v>
      </c>
      <c r="O115" s="578">
        <v>8.1944444442342501E-2</v>
      </c>
    </row>
    <row r="116" spans="1:15">
      <c r="A116" s="577">
        <v>115</v>
      </c>
      <c r="B116" s="577" t="s">
        <v>96</v>
      </c>
      <c r="C116" s="577">
        <v>1</v>
      </c>
      <c r="D116">
        <v>0.02</v>
      </c>
      <c r="E116">
        <v>0.02</v>
      </c>
      <c r="F116" s="403">
        <v>43893.52847222222</v>
      </c>
      <c r="G116">
        <v>1.1121000000000001</v>
      </c>
      <c r="H116" s="403">
        <v>43893.52847222222</v>
      </c>
      <c r="I116">
        <v>1.1121000000000001</v>
      </c>
      <c r="J116" s="403">
        <v>43893.531944444447</v>
      </c>
      <c r="K116">
        <v>1.1131</v>
      </c>
      <c r="L116">
        <v>0</v>
      </c>
      <c r="M116">
        <v>10</v>
      </c>
      <c r="N116">
        <v>2</v>
      </c>
      <c r="O116" s="578">
        <v>3.4722222262644209E-3</v>
      </c>
    </row>
    <row r="117" spans="1:15">
      <c r="A117" s="577">
        <v>116</v>
      </c>
      <c r="B117" s="577" t="s">
        <v>96</v>
      </c>
      <c r="C117" s="577">
        <v>2</v>
      </c>
      <c r="D117">
        <v>0.02</v>
      </c>
      <c r="E117">
        <v>0.04</v>
      </c>
      <c r="F117" s="403">
        <v>43893.534722222219</v>
      </c>
      <c r="G117">
        <v>1.1121000000000001</v>
      </c>
      <c r="H117" s="403">
        <v>43893.554861111108</v>
      </c>
      <c r="I117">
        <v>1.11049</v>
      </c>
      <c r="J117" s="403">
        <v>43893.586805555555</v>
      </c>
      <c r="K117">
        <v>1.1123000000000001</v>
      </c>
      <c r="L117">
        <v>16.100000000000364</v>
      </c>
      <c r="M117">
        <v>18.100000000000364</v>
      </c>
      <c r="N117">
        <v>4.0200000000000005</v>
      </c>
      <c r="O117" s="578">
        <v>5.2083333335758653E-2</v>
      </c>
    </row>
    <row r="118" spans="1:15">
      <c r="A118" s="577">
        <v>117</v>
      </c>
      <c r="B118" s="577" t="s">
        <v>97</v>
      </c>
      <c r="C118" s="577">
        <v>5</v>
      </c>
      <c r="D118">
        <v>0.08</v>
      </c>
      <c r="E118">
        <v>0.2</v>
      </c>
      <c r="F118" s="403">
        <v>43893.57916666667</v>
      </c>
      <c r="G118">
        <v>1.11164</v>
      </c>
      <c r="H118" s="403">
        <v>43893.637499999997</v>
      </c>
      <c r="I118">
        <v>1.12005</v>
      </c>
      <c r="J118" s="403">
        <v>43893.674305555556</v>
      </c>
      <c r="K118">
        <v>1.11616</v>
      </c>
      <c r="L118">
        <v>84.100000000000364</v>
      </c>
      <c r="M118">
        <v>38.899999999999636</v>
      </c>
      <c r="N118">
        <v>22.020000000000003</v>
      </c>
      <c r="O118" s="578">
        <v>9.5138888886140194E-2</v>
      </c>
    </row>
    <row r="119" spans="1:15">
      <c r="A119" s="577">
        <v>118</v>
      </c>
      <c r="B119" s="577" t="s">
        <v>96</v>
      </c>
      <c r="C119" s="577">
        <v>1</v>
      </c>
      <c r="D119">
        <v>0.02</v>
      </c>
      <c r="E119">
        <v>0.02</v>
      </c>
      <c r="F119" s="403">
        <v>43893.605555555558</v>
      </c>
      <c r="G119">
        <v>1.11226</v>
      </c>
      <c r="H119" s="403">
        <v>43893.605555555558</v>
      </c>
      <c r="I119">
        <v>1.11226</v>
      </c>
      <c r="J119" s="403">
        <v>43893.625</v>
      </c>
      <c r="K119">
        <v>1.1132599999999999</v>
      </c>
      <c r="L119">
        <v>0</v>
      </c>
      <c r="M119">
        <v>9.999999999998181</v>
      </c>
      <c r="N119">
        <v>2</v>
      </c>
      <c r="O119" s="578">
        <v>1.9444444442342501E-2</v>
      </c>
    </row>
    <row r="120" spans="1:15">
      <c r="A120" s="577">
        <v>119</v>
      </c>
      <c r="B120" s="577" t="s">
        <v>96</v>
      </c>
      <c r="C120" s="577">
        <v>3</v>
      </c>
      <c r="D120">
        <v>0.03</v>
      </c>
      <c r="E120">
        <v>7.0000000000000007E-2</v>
      </c>
      <c r="F120" s="403">
        <v>43893.646527777775</v>
      </c>
      <c r="G120">
        <v>1.11887</v>
      </c>
      <c r="H120" s="403">
        <v>43893.677083333336</v>
      </c>
      <c r="I120">
        <v>1.1156699999999999</v>
      </c>
      <c r="J120" s="403">
        <v>43893.785416666666</v>
      </c>
      <c r="K120">
        <v>1.1180399999999999</v>
      </c>
      <c r="L120">
        <v>32.000000000001819</v>
      </c>
      <c r="M120">
        <v>23.700000000000728</v>
      </c>
      <c r="N120">
        <v>6.99</v>
      </c>
      <c r="O120" s="578">
        <v>0.13888888889050577</v>
      </c>
    </row>
    <row r="121" spans="1:15">
      <c r="A121" s="577">
        <v>120</v>
      </c>
      <c r="B121" s="577" t="s">
        <v>97</v>
      </c>
      <c r="C121" s="577">
        <v>1</v>
      </c>
      <c r="D121">
        <v>0.02</v>
      </c>
      <c r="E121">
        <v>0.02</v>
      </c>
      <c r="F121" s="403">
        <v>43893.691666666666</v>
      </c>
      <c r="G121">
        <v>1.1163799999999999</v>
      </c>
      <c r="H121" s="403">
        <v>43893.691666666666</v>
      </c>
      <c r="I121">
        <v>1.1163799999999999</v>
      </c>
      <c r="J121" s="403">
        <v>43893.737500000003</v>
      </c>
      <c r="K121">
        <v>1.11538</v>
      </c>
      <c r="L121">
        <v>0</v>
      </c>
      <c r="M121">
        <v>9.999999999998181</v>
      </c>
      <c r="N121">
        <v>2</v>
      </c>
      <c r="O121" s="578">
        <v>4.5833333337213844E-2</v>
      </c>
    </row>
    <row r="122" spans="1:15">
      <c r="A122" s="577">
        <v>121</v>
      </c>
      <c r="B122" s="577" t="s">
        <v>97</v>
      </c>
      <c r="C122" s="577">
        <v>3</v>
      </c>
      <c r="D122">
        <v>0.03</v>
      </c>
      <c r="E122">
        <v>7.0000000000000007E-2</v>
      </c>
      <c r="F122" s="403">
        <v>43893.743750000001</v>
      </c>
      <c r="G122">
        <v>1.11541</v>
      </c>
      <c r="H122" s="403">
        <v>43893.790972222225</v>
      </c>
      <c r="I122">
        <v>1.1186100000000001</v>
      </c>
      <c r="J122" s="403">
        <v>43894.138194444444</v>
      </c>
      <c r="K122">
        <v>1.1162399999999999</v>
      </c>
      <c r="L122">
        <v>32</v>
      </c>
      <c r="M122">
        <v>23.700000000000728</v>
      </c>
      <c r="N122">
        <v>7.06</v>
      </c>
      <c r="O122" s="578">
        <v>0.3944444444423425</v>
      </c>
    </row>
    <row r="123" spans="1:15">
      <c r="A123" s="577">
        <v>122</v>
      </c>
      <c r="B123" s="577" t="s">
        <v>96</v>
      </c>
      <c r="C123" s="577">
        <v>3</v>
      </c>
      <c r="D123">
        <v>0.03</v>
      </c>
      <c r="E123">
        <v>7.0000000000000007E-2</v>
      </c>
      <c r="F123" s="403">
        <v>43893.800694444442</v>
      </c>
      <c r="G123">
        <v>1.11859</v>
      </c>
      <c r="H123" s="403">
        <v>43894.261111111111</v>
      </c>
      <c r="I123">
        <v>1.11537</v>
      </c>
      <c r="J123" s="403">
        <v>43894.352777777778</v>
      </c>
      <c r="K123">
        <v>1.11775</v>
      </c>
      <c r="L123">
        <v>32.200000000000728</v>
      </c>
      <c r="M123">
        <v>23.800000000001091</v>
      </c>
      <c r="N123">
        <v>6.84</v>
      </c>
      <c r="O123" s="578">
        <v>0.55208333333575865</v>
      </c>
    </row>
    <row r="124" spans="1:15">
      <c r="A124" s="577">
        <v>123</v>
      </c>
      <c r="B124" s="577" t="s">
        <v>97</v>
      </c>
      <c r="C124" s="577">
        <v>1</v>
      </c>
      <c r="D124">
        <v>0.02</v>
      </c>
      <c r="E124">
        <v>0.02</v>
      </c>
      <c r="F124" s="403">
        <v>43894.293749999997</v>
      </c>
      <c r="G124">
        <v>1.11575</v>
      </c>
      <c r="H124" s="403">
        <v>43894.293749999997</v>
      </c>
      <c r="I124">
        <v>1.11575</v>
      </c>
      <c r="J124" s="403">
        <v>43894.322222222225</v>
      </c>
      <c r="K124">
        <v>1.1147499999999999</v>
      </c>
      <c r="L124">
        <v>0</v>
      </c>
      <c r="M124">
        <v>10.000000000001819</v>
      </c>
      <c r="N124">
        <v>2</v>
      </c>
      <c r="O124" s="578">
        <v>2.8472222227719612E-2</v>
      </c>
    </row>
    <row r="125" spans="1:15">
      <c r="A125" s="577">
        <v>124</v>
      </c>
      <c r="B125" s="577" t="s">
        <v>97</v>
      </c>
      <c r="C125" s="577">
        <v>2</v>
      </c>
      <c r="D125">
        <v>0.02</v>
      </c>
      <c r="E125">
        <v>0.04</v>
      </c>
      <c r="F125" s="403">
        <v>43894.332638888889</v>
      </c>
      <c r="G125">
        <v>1.1156900000000001</v>
      </c>
      <c r="H125" s="403">
        <v>43894.351388888892</v>
      </c>
      <c r="I125">
        <v>1.1173200000000001</v>
      </c>
      <c r="J125" s="403">
        <v>43894.411805555559</v>
      </c>
      <c r="K125">
        <v>1.11551</v>
      </c>
      <c r="L125">
        <v>16.299999999999272</v>
      </c>
      <c r="M125">
        <v>18.100000000000364</v>
      </c>
      <c r="N125">
        <v>3.98</v>
      </c>
      <c r="O125" s="578">
        <v>7.9166666670062114E-2</v>
      </c>
    </row>
    <row r="126" spans="1:15">
      <c r="A126" s="577">
        <v>125</v>
      </c>
      <c r="B126" s="577" t="s">
        <v>96</v>
      </c>
      <c r="C126" s="577">
        <v>1</v>
      </c>
      <c r="D126">
        <v>0.02</v>
      </c>
      <c r="E126">
        <v>0.02</v>
      </c>
      <c r="F126" s="403">
        <v>43894.355555555558</v>
      </c>
      <c r="G126">
        <v>1.11741</v>
      </c>
      <c r="H126" s="403">
        <v>43894.355555555558</v>
      </c>
      <c r="I126">
        <v>1.11741</v>
      </c>
      <c r="J126" s="403">
        <v>43894.362500000003</v>
      </c>
      <c r="K126">
        <v>1.1184099999999999</v>
      </c>
      <c r="L126">
        <v>0</v>
      </c>
      <c r="M126">
        <v>9.999999999998181</v>
      </c>
      <c r="N126">
        <v>2</v>
      </c>
      <c r="O126" s="578">
        <v>6.9444444452528842E-3</v>
      </c>
    </row>
    <row r="127" spans="1:15">
      <c r="A127" s="577">
        <v>126</v>
      </c>
      <c r="B127" s="577" t="s">
        <v>96</v>
      </c>
      <c r="C127" s="577">
        <v>5</v>
      </c>
      <c r="D127">
        <v>0.08</v>
      </c>
      <c r="E127">
        <v>0.2</v>
      </c>
      <c r="F127" s="403">
        <v>43894.365277777775</v>
      </c>
      <c r="G127">
        <v>1.11792</v>
      </c>
      <c r="H127" s="403">
        <v>43894.540277777778</v>
      </c>
      <c r="I127">
        <v>1.11121</v>
      </c>
      <c r="J127" s="403">
        <v>43894.667361111111</v>
      </c>
      <c r="K127">
        <v>1.1144700000000001</v>
      </c>
      <c r="L127">
        <v>67.100000000000364</v>
      </c>
      <c r="M127">
        <v>32.600000000000364</v>
      </c>
      <c r="N127">
        <v>22.029999999999998</v>
      </c>
      <c r="O127" s="578">
        <v>0.30208333333575865</v>
      </c>
    </row>
    <row r="128" spans="1:15">
      <c r="A128" s="577">
        <v>127</v>
      </c>
      <c r="B128" s="577" t="s">
        <v>97</v>
      </c>
      <c r="C128" s="577">
        <v>1</v>
      </c>
      <c r="D128">
        <v>0.02</v>
      </c>
      <c r="E128">
        <v>0.02</v>
      </c>
      <c r="F128" s="403">
        <v>43894.420138888891</v>
      </c>
      <c r="G128">
        <v>1.11616</v>
      </c>
      <c r="H128" s="403">
        <v>43894.420138888891</v>
      </c>
      <c r="I128">
        <v>1.11616</v>
      </c>
      <c r="J128" s="403">
        <v>43894.44027777778</v>
      </c>
      <c r="K128">
        <v>1.1151599999999999</v>
      </c>
      <c r="L128">
        <v>0</v>
      </c>
      <c r="M128">
        <v>10.000000000001819</v>
      </c>
      <c r="N128">
        <v>2</v>
      </c>
      <c r="O128" s="578">
        <v>2.0138888889050577E-2</v>
      </c>
    </row>
    <row r="129" spans="1:15">
      <c r="A129" s="577">
        <v>128</v>
      </c>
      <c r="B129" s="577" t="s">
        <v>97</v>
      </c>
      <c r="C129" s="577">
        <v>1</v>
      </c>
      <c r="D129">
        <v>0.02</v>
      </c>
      <c r="E129">
        <v>0.02</v>
      </c>
      <c r="F129" s="403">
        <v>43894.467361111114</v>
      </c>
      <c r="G129">
        <v>1.1144400000000001</v>
      </c>
      <c r="H129" s="403">
        <v>43894.467361111114</v>
      </c>
      <c r="I129">
        <v>1.1144400000000001</v>
      </c>
      <c r="J129" s="403">
        <v>43894.518750000003</v>
      </c>
      <c r="K129">
        <v>1.11344</v>
      </c>
      <c r="L129">
        <v>0</v>
      </c>
      <c r="M129">
        <v>10.000000000001819</v>
      </c>
      <c r="N129">
        <v>2</v>
      </c>
      <c r="O129" s="578">
        <v>5.1388888889050577E-2</v>
      </c>
    </row>
    <row r="130" spans="1:15">
      <c r="A130" s="577">
        <v>129</v>
      </c>
      <c r="B130" s="577" t="s">
        <v>97</v>
      </c>
      <c r="C130" s="577">
        <v>1</v>
      </c>
      <c r="D130">
        <v>0.02</v>
      </c>
      <c r="E130">
        <v>0.02</v>
      </c>
      <c r="F130" s="403">
        <v>43894.545138888891</v>
      </c>
      <c r="G130">
        <v>1.1122099999999999</v>
      </c>
      <c r="H130" s="403">
        <v>43894.545138888891</v>
      </c>
      <c r="I130">
        <v>1.1122099999999999</v>
      </c>
      <c r="J130" s="403">
        <v>43894.589583333334</v>
      </c>
      <c r="K130">
        <v>1.11121</v>
      </c>
      <c r="L130">
        <v>0</v>
      </c>
      <c r="M130">
        <v>9.999999999998181</v>
      </c>
      <c r="N130">
        <v>2</v>
      </c>
      <c r="O130" s="578">
        <v>4.4444444443797693E-2</v>
      </c>
    </row>
    <row r="131" spans="1:15">
      <c r="A131" s="577">
        <v>130</v>
      </c>
      <c r="B131" s="577" t="s">
        <v>97</v>
      </c>
      <c r="C131" s="577">
        <v>2</v>
      </c>
      <c r="D131">
        <v>0.02</v>
      </c>
      <c r="E131">
        <v>0.04</v>
      </c>
      <c r="F131" s="403">
        <v>43894.609722222223</v>
      </c>
      <c r="G131">
        <v>1.1106199999999999</v>
      </c>
      <c r="H131" s="403">
        <v>43894.621527777781</v>
      </c>
      <c r="I131">
        <v>1.11222</v>
      </c>
      <c r="J131" s="403">
        <v>43894.625</v>
      </c>
      <c r="K131">
        <v>1.11042</v>
      </c>
      <c r="L131">
        <v>16.000000000001819</v>
      </c>
      <c r="M131">
        <v>18.000000000001819</v>
      </c>
      <c r="N131">
        <v>4</v>
      </c>
      <c r="O131" s="578">
        <v>1.5277777776645962E-2</v>
      </c>
    </row>
    <row r="132" spans="1:15">
      <c r="A132" s="577">
        <v>131</v>
      </c>
      <c r="B132" s="577" t="s">
        <v>97</v>
      </c>
      <c r="C132" s="577">
        <v>12</v>
      </c>
      <c r="D132">
        <v>3.4</v>
      </c>
      <c r="E132">
        <v>8.0299999999999994</v>
      </c>
      <c r="F132" s="403">
        <v>43894.636805555558</v>
      </c>
      <c r="G132">
        <v>1.1121300000000001</v>
      </c>
      <c r="H132" s="403">
        <v>43896.595138888886</v>
      </c>
      <c r="I132">
        <v>1.13439</v>
      </c>
      <c r="J132" s="403">
        <v>43896.643750000003</v>
      </c>
      <c r="K132">
        <v>1.1300399999999999</v>
      </c>
      <c r="L132">
        <v>222.59999999999854</v>
      </c>
      <c r="M132">
        <v>43.5</v>
      </c>
      <c r="N132">
        <v>801.4899999999999</v>
      </c>
      <c r="O132" s="578">
        <v>2.0069444444452529</v>
      </c>
    </row>
    <row r="133" spans="1:15">
      <c r="A133" s="577">
        <v>132</v>
      </c>
      <c r="B133" s="577" t="s">
        <v>96</v>
      </c>
      <c r="C133" s="577">
        <v>1</v>
      </c>
      <c r="D133">
        <v>0.02</v>
      </c>
      <c r="E133">
        <v>0.02</v>
      </c>
      <c r="F133" s="403">
        <v>43894.686111111114</v>
      </c>
      <c r="G133">
        <v>1.11348</v>
      </c>
      <c r="H133" s="403">
        <v>43894.686111111114</v>
      </c>
      <c r="I133">
        <v>1.11348</v>
      </c>
      <c r="J133" s="403">
        <v>43895.388888888891</v>
      </c>
      <c r="K133">
        <v>1.1144799999999999</v>
      </c>
      <c r="L133">
        <v>0</v>
      </c>
      <c r="M133">
        <v>9.999999999998181</v>
      </c>
      <c r="N133">
        <v>1.76</v>
      </c>
      <c r="O133" s="578">
        <v>0.70277777777664596</v>
      </c>
    </row>
    <row r="134" spans="1:15">
      <c r="A134" s="577">
        <v>133</v>
      </c>
      <c r="B134" s="577" t="s">
        <v>96</v>
      </c>
      <c r="C134" s="577">
        <v>1</v>
      </c>
      <c r="D134">
        <v>0.02</v>
      </c>
      <c r="E134">
        <v>0.02</v>
      </c>
      <c r="F134" s="403">
        <v>43895.40902777778</v>
      </c>
      <c r="G134">
        <v>1.1166499999999999</v>
      </c>
      <c r="H134" s="403">
        <v>43895.40902777778</v>
      </c>
      <c r="I134">
        <v>1.1166499999999999</v>
      </c>
      <c r="J134" s="403">
        <v>43895.417361111111</v>
      </c>
      <c r="K134">
        <v>1.11765</v>
      </c>
      <c r="L134">
        <v>0</v>
      </c>
      <c r="M134">
        <v>10</v>
      </c>
      <c r="N134">
        <v>2</v>
      </c>
      <c r="O134" s="578">
        <v>8.333333331393078E-3</v>
      </c>
    </row>
    <row r="135" spans="1:15">
      <c r="A135" s="577">
        <v>134</v>
      </c>
      <c r="B135" s="577" t="s">
        <v>96</v>
      </c>
      <c r="C135" s="577">
        <v>1</v>
      </c>
      <c r="D135">
        <v>0.02</v>
      </c>
      <c r="E135">
        <v>0.02</v>
      </c>
      <c r="F135" s="403">
        <v>43895.420138888891</v>
      </c>
      <c r="G135">
        <v>1.11704</v>
      </c>
      <c r="H135" s="403">
        <v>43895.420138888891</v>
      </c>
      <c r="I135">
        <v>1.11704</v>
      </c>
      <c r="J135" s="403">
        <v>43895.487500000003</v>
      </c>
      <c r="K135">
        <v>1.1180399999999999</v>
      </c>
      <c r="L135">
        <v>0</v>
      </c>
      <c r="M135">
        <v>10</v>
      </c>
      <c r="N135">
        <v>2</v>
      </c>
      <c r="O135" s="578">
        <v>6.7361111112404615E-2</v>
      </c>
    </row>
    <row r="136" spans="1:15">
      <c r="A136" s="577">
        <v>135</v>
      </c>
      <c r="B136" s="577" t="s">
        <v>96</v>
      </c>
      <c r="C136" s="577">
        <v>2</v>
      </c>
      <c r="D136">
        <v>0.02</v>
      </c>
      <c r="E136">
        <v>0.04</v>
      </c>
      <c r="F136" s="403">
        <v>43895.51666666667</v>
      </c>
      <c r="G136">
        <v>1.1195900000000001</v>
      </c>
      <c r="H136" s="403">
        <v>43895.615277777775</v>
      </c>
      <c r="I136">
        <v>1.11799</v>
      </c>
      <c r="J136" s="403">
        <v>43895.695833333331</v>
      </c>
      <c r="K136">
        <v>1.1197900000000001</v>
      </c>
      <c r="L136">
        <v>16.000000000001819</v>
      </c>
      <c r="M136">
        <v>18.000000000001819</v>
      </c>
      <c r="N136">
        <v>4</v>
      </c>
      <c r="O136" s="578">
        <v>0.17916666666133096</v>
      </c>
    </row>
    <row r="137" spans="1:15">
      <c r="A137" s="577">
        <v>136</v>
      </c>
      <c r="B137" s="577" t="s">
        <v>96</v>
      </c>
      <c r="C137" s="577">
        <v>1</v>
      </c>
      <c r="D137">
        <v>0.02</v>
      </c>
      <c r="E137">
        <v>0.02</v>
      </c>
      <c r="F137" s="403">
        <v>43895.712500000001</v>
      </c>
      <c r="G137">
        <v>1.1196999999999999</v>
      </c>
      <c r="H137" s="403">
        <v>43895.712500000001</v>
      </c>
      <c r="I137">
        <v>1.1196999999999999</v>
      </c>
      <c r="J137" s="403">
        <v>43895.736805555556</v>
      </c>
      <c r="K137">
        <v>1.1207</v>
      </c>
      <c r="L137">
        <v>0</v>
      </c>
      <c r="M137">
        <v>10</v>
      </c>
      <c r="N137">
        <v>2</v>
      </c>
      <c r="O137" s="578">
        <v>2.4305555554747116E-2</v>
      </c>
    </row>
    <row r="138" spans="1:15">
      <c r="A138" s="577">
        <v>137</v>
      </c>
      <c r="B138" s="577" t="s">
        <v>96</v>
      </c>
      <c r="C138" s="577">
        <v>2</v>
      </c>
      <c r="D138">
        <v>0.02</v>
      </c>
      <c r="E138">
        <v>0.04</v>
      </c>
      <c r="F138" s="403">
        <v>43895.74722222222</v>
      </c>
      <c r="G138">
        <v>1.12127</v>
      </c>
      <c r="H138" s="403">
        <v>43895.815972222219</v>
      </c>
      <c r="I138">
        <v>1.1196299999999999</v>
      </c>
      <c r="J138" s="403">
        <v>43895.851388888892</v>
      </c>
      <c r="K138">
        <v>1.1214500000000001</v>
      </c>
      <c r="L138">
        <v>16.400000000001455</v>
      </c>
      <c r="M138">
        <v>18.200000000000728</v>
      </c>
      <c r="N138">
        <v>4</v>
      </c>
      <c r="O138" s="578">
        <v>0.10416666667151731</v>
      </c>
    </row>
    <row r="139" spans="1:15">
      <c r="A139" s="577">
        <v>138</v>
      </c>
      <c r="B139" s="577" t="s">
        <v>96</v>
      </c>
      <c r="C139" s="577">
        <v>2</v>
      </c>
      <c r="D139">
        <v>0.02</v>
      </c>
      <c r="E139">
        <v>0.04</v>
      </c>
      <c r="F139" s="403">
        <v>43895.909722222219</v>
      </c>
      <c r="G139">
        <v>1.1240000000000001</v>
      </c>
      <c r="H139" s="403">
        <v>43896.000694444447</v>
      </c>
      <c r="I139">
        <v>1.1223700000000001</v>
      </c>
      <c r="J139" s="403">
        <v>43896.080555555556</v>
      </c>
      <c r="K139">
        <v>1.12419</v>
      </c>
      <c r="L139">
        <v>16.300000000001091</v>
      </c>
      <c r="M139">
        <v>18.199999999998909</v>
      </c>
      <c r="N139">
        <v>3.94</v>
      </c>
      <c r="O139" s="578">
        <v>0.17083333333721384</v>
      </c>
    </row>
    <row r="140" spans="1:15">
      <c r="A140" s="577">
        <v>139</v>
      </c>
      <c r="B140" s="577" t="s">
        <v>96</v>
      </c>
      <c r="C140" s="577">
        <v>2</v>
      </c>
      <c r="D140">
        <v>0.02</v>
      </c>
      <c r="E140">
        <v>0.04</v>
      </c>
      <c r="F140" s="403">
        <v>43896.086805555555</v>
      </c>
      <c r="G140">
        <v>1.1243700000000001</v>
      </c>
      <c r="H140" s="403">
        <v>43896.263194444444</v>
      </c>
      <c r="I140">
        <v>1.12276</v>
      </c>
      <c r="J140" s="403">
        <v>43896.334722222222</v>
      </c>
      <c r="K140">
        <v>1.1245700000000001</v>
      </c>
      <c r="L140">
        <v>16.100000000000364</v>
      </c>
      <c r="M140">
        <v>18.100000000000364</v>
      </c>
      <c r="N140">
        <v>4.0200000000000005</v>
      </c>
      <c r="O140" s="578">
        <v>0.24791666666715173</v>
      </c>
    </row>
    <row r="141" spans="1:15">
      <c r="A141" s="577">
        <v>140</v>
      </c>
      <c r="B141" s="577" t="s">
        <v>96</v>
      </c>
      <c r="C141" s="577">
        <v>1</v>
      </c>
      <c r="D141">
        <v>0.02</v>
      </c>
      <c r="E141">
        <v>0.02</v>
      </c>
      <c r="F141" s="403">
        <v>43896.348611111112</v>
      </c>
      <c r="G141">
        <v>1.12378</v>
      </c>
      <c r="H141" s="403">
        <v>43896.348611111112</v>
      </c>
      <c r="I141">
        <v>1.12378</v>
      </c>
      <c r="J141" s="403">
        <v>43896.352777777778</v>
      </c>
      <c r="K141">
        <v>1.1247799999999999</v>
      </c>
      <c r="L141">
        <v>0</v>
      </c>
      <c r="M141">
        <v>10</v>
      </c>
      <c r="N141">
        <v>2</v>
      </c>
      <c r="O141" s="578">
        <v>4.166666665696539E-3</v>
      </c>
    </row>
    <row r="142" spans="1:15">
      <c r="A142" s="577">
        <v>141</v>
      </c>
      <c r="B142" s="577" t="s">
        <v>96</v>
      </c>
      <c r="C142" s="577">
        <v>1</v>
      </c>
      <c r="D142">
        <v>0.02</v>
      </c>
      <c r="E142">
        <v>0.02</v>
      </c>
      <c r="F142" s="403">
        <v>43896.374305555553</v>
      </c>
      <c r="G142">
        <v>1.1273500000000001</v>
      </c>
      <c r="H142" s="403">
        <v>43896.374305555553</v>
      </c>
      <c r="I142">
        <v>1.1273500000000001</v>
      </c>
      <c r="J142" s="403">
        <v>43896.402777777781</v>
      </c>
      <c r="K142">
        <v>1.12835</v>
      </c>
      <c r="L142">
        <v>0</v>
      </c>
      <c r="M142">
        <v>10</v>
      </c>
      <c r="N142">
        <v>2</v>
      </c>
      <c r="O142" s="578">
        <v>2.8472222227719612E-2</v>
      </c>
    </row>
    <row r="143" spans="1:15">
      <c r="A143" s="577">
        <v>142</v>
      </c>
      <c r="B143" s="577" t="s">
        <v>96</v>
      </c>
      <c r="C143" s="577">
        <v>1</v>
      </c>
      <c r="D143">
        <v>0.02</v>
      </c>
      <c r="E143">
        <v>0.02</v>
      </c>
      <c r="F143" s="403">
        <v>43896.424305555556</v>
      </c>
      <c r="G143">
        <v>1.13005</v>
      </c>
      <c r="H143" s="403">
        <v>43896.424305555556</v>
      </c>
      <c r="I143">
        <v>1.13005</v>
      </c>
      <c r="J143" s="403">
        <v>43896.431250000001</v>
      </c>
      <c r="K143">
        <v>1.1310500000000001</v>
      </c>
      <c r="L143">
        <v>0</v>
      </c>
      <c r="M143">
        <v>10.000000000001819</v>
      </c>
      <c r="N143">
        <v>2</v>
      </c>
      <c r="O143" s="578">
        <v>6.9444444452528842E-3</v>
      </c>
    </row>
    <row r="144" spans="1:15">
      <c r="A144" s="577">
        <v>143</v>
      </c>
      <c r="B144" s="577" t="s">
        <v>96</v>
      </c>
      <c r="C144" s="577">
        <v>2</v>
      </c>
      <c r="D144">
        <v>0.02</v>
      </c>
      <c r="E144">
        <v>0.04</v>
      </c>
      <c r="F144" s="403">
        <v>43896.438888888886</v>
      </c>
      <c r="G144">
        <v>1.13182</v>
      </c>
      <c r="H144" s="403">
        <v>43896.449305555558</v>
      </c>
      <c r="I144">
        <v>1.1302099999999999</v>
      </c>
      <c r="J144" s="403">
        <v>43896.459027777775</v>
      </c>
      <c r="K144">
        <v>1.13202</v>
      </c>
      <c r="L144">
        <v>16.100000000002183</v>
      </c>
      <c r="M144">
        <v>18.100000000002183</v>
      </c>
      <c r="N144">
        <v>4.0200000000000005</v>
      </c>
      <c r="O144" s="578">
        <v>2.0138888889050577E-2</v>
      </c>
    </row>
    <row r="145" spans="1:15">
      <c r="A145" s="577">
        <v>144</v>
      </c>
      <c r="B145" s="577" t="s">
        <v>96</v>
      </c>
      <c r="C145" s="577">
        <v>1</v>
      </c>
      <c r="D145">
        <v>0.02</v>
      </c>
      <c r="E145">
        <v>0.02</v>
      </c>
      <c r="F145" s="403">
        <v>43896.472916666666</v>
      </c>
      <c r="G145">
        <v>1.1320399999999999</v>
      </c>
      <c r="H145" s="403">
        <v>43896.472916666666</v>
      </c>
      <c r="I145">
        <v>1.1320399999999999</v>
      </c>
      <c r="J145" s="403">
        <v>43896.479166666664</v>
      </c>
      <c r="K145">
        <v>1.13304</v>
      </c>
      <c r="L145">
        <v>0</v>
      </c>
      <c r="M145">
        <v>10</v>
      </c>
      <c r="N145">
        <v>2</v>
      </c>
      <c r="O145" s="578">
        <v>6.2499999985448085E-3</v>
      </c>
    </row>
    <row r="146" spans="1:15">
      <c r="A146" s="577">
        <v>145</v>
      </c>
      <c r="B146" s="577" t="s">
        <v>96</v>
      </c>
      <c r="C146" s="577">
        <v>2</v>
      </c>
      <c r="D146">
        <v>0.02</v>
      </c>
      <c r="E146">
        <v>0.04</v>
      </c>
      <c r="F146" s="403">
        <v>43896.48541666667</v>
      </c>
      <c r="G146">
        <v>1.13361</v>
      </c>
      <c r="H146" s="403">
        <v>43896.507638888892</v>
      </c>
      <c r="I146">
        <v>1.13201</v>
      </c>
      <c r="J146" s="403">
        <v>43896.594444444447</v>
      </c>
      <c r="K146">
        <v>1.13381</v>
      </c>
      <c r="L146">
        <v>16</v>
      </c>
      <c r="M146">
        <v>18</v>
      </c>
      <c r="N146">
        <v>4</v>
      </c>
      <c r="O146" s="578">
        <v>0.10902777777664596</v>
      </c>
    </row>
    <row r="147" spans="1:15">
      <c r="A147" s="577">
        <v>146</v>
      </c>
      <c r="B147" s="577" t="s">
        <v>96</v>
      </c>
      <c r="C147" s="577">
        <v>1</v>
      </c>
      <c r="D147">
        <v>0.02</v>
      </c>
      <c r="E147">
        <v>0.02</v>
      </c>
      <c r="F147" s="403">
        <v>43896.604861111111</v>
      </c>
      <c r="G147">
        <v>1.1342000000000001</v>
      </c>
      <c r="H147" s="403">
        <v>43896.604861111111</v>
      </c>
      <c r="I147">
        <v>1.1342000000000001</v>
      </c>
      <c r="J147" s="403">
        <v>43896.620138888888</v>
      </c>
      <c r="K147">
        <v>1.1352</v>
      </c>
      <c r="L147">
        <v>0</v>
      </c>
      <c r="M147">
        <v>9.999999999998181</v>
      </c>
      <c r="N147">
        <v>2</v>
      </c>
      <c r="O147" s="578">
        <v>1.5277777776645962E-2</v>
      </c>
    </row>
    <row r="148" spans="1:15">
      <c r="A148" s="577">
        <v>147</v>
      </c>
      <c r="B148" s="577" t="s">
        <v>96</v>
      </c>
      <c r="C148" s="577">
        <v>4</v>
      </c>
      <c r="D148">
        <v>0.05</v>
      </c>
      <c r="E148">
        <v>0.12000000000000001</v>
      </c>
      <c r="F148" s="403">
        <v>43896.622916666667</v>
      </c>
      <c r="G148">
        <v>1.1347700000000001</v>
      </c>
      <c r="H148" s="403">
        <v>43896.738194444442</v>
      </c>
      <c r="I148">
        <v>1.12985</v>
      </c>
      <c r="J148" s="403">
        <v>43898.875</v>
      </c>
      <c r="K148">
        <v>1.1326499999999999</v>
      </c>
      <c r="L148">
        <v>49.200000000000728</v>
      </c>
      <c r="M148">
        <v>28</v>
      </c>
      <c r="N148">
        <v>12.01</v>
      </c>
      <c r="O148" s="578">
        <v>0.25208333333284827</v>
      </c>
    </row>
    <row r="149" spans="1:15">
      <c r="A149" s="577">
        <v>148</v>
      </c>
      <c r="B149" s="577" t="s">
        <v>97</v>
      </c>
      <c r="C149" s="577">
        <v>1</v>
      </c>
      <c r="D149">
        <v>0.02</v>
      </c>
      <c r="E149">
        <v>0.02</v>
      </c>
      <c r="F149" s="403">
        <v>43896.65</v>
      </c>
      <c r="G149">
        <v>1.13121</v>
      </c>
      <c r="H149" s="403">
        <v>43896.65</v>
      </c>
      <c r="I149">
        <v>1.13121</v>
      </c>
      <c r="J149" s="403">
        <v>43896.654166666667</v>
      </c>
      <c r="K149">
        <v>1.1302099999999999</v>
      </c>
      <c r="L149">
        <v>0</v>
      </c>
      <c r="M149">
        <v>10.000000000001819</v>
      </c>
      <c r="N149">
        <v>2</v>
      </c>
      <c r="O149" s="578">
        <v>4.166666665696539E-3</v>
      </c>
    </row>
    <row r="150" spans="1:15">
      <c r="A150" s="577">
        <v>149</v>
      </c>
      <c r="B150" s="577" t="s">
        <v>97</v>
      </c>
      <c r="C150" s="577">
        <v>2</v>
      </c>
      <c r="D150">
        <v>0.02</v>
      </c>
      <c r="E150">
        <v>0.04</v>
      </c>
      <c r="F150" s="403">
        <v>43896.657638888886</v>
      </c>
      <c r="G150">
        <v>1.13073</v>
      </c>
      <c r="H150" s="403">
        <v>43896.672222222223</v>
      </c>
      <c r="I150">
        <v>1.1323399999999999</v>
      </c>
      <c r="J150" s="403">
        <v>43896.731944444444</v>
      </c>
      <c r="K150">
        <v>1.1305400000000001</v>
      </c>
      <c r="L150">
        <v>16.100000000000364</v>
      </c>
      <c r="M150">
        <v>17.999999999998181</v>
      </c>
      <c r="N150">
        <v>3.98</v>
      </c>
      <c r="O150" s="578">
        <v>7.4305555557657499E-2</v>
      </c>
    </row>
    <row r="151" spans="1:15">
      <c r="A151" s="577">
        <v>150</v>
      </c>
      <c r="B151" s="577" t="s">
        <v>97</v>
      </c>
      <c r="C151" s="577">
        <v>2</v>
      </c>
      <c r="D151">
        <v>0.02</v>
      </c>
      <c r="E151">
        <v>0.04</v>
      </c>
      <c r="F151" s="403">
        <v>43896.743055555555</v>
      </c>
      <c r="G151">
        <v>1.1297699999999999</v>
      </c>
      <c r="H151" s="403">
        <v>43896.820833333331</v>
      </c>
      <c r="I151">
        <v>1.13137</v>
      </c>
      <c r="J151" s="403">
        <v>43896.905555555553</v>
      </c>
      <c r="K151">
        <v>1.12957</v>
      </c>
      <c r="L151">
        <v>16.000000000001819</v>
      </c>
      <c r="M151">
        <v>18.000000000001819</v>
      </c>
      <c r="N151">
        <v>4</v>
      </c>
      <c r="O151" s="578">
        <v>0.16249999999854481</v>
      </c>
    </row>
    <row r="152" spans="1:15">
      <c r="A152" s="577">
        <v>151</v>
      </c>
      <c r="B152" s="577" t="s">
        <v>97</v>
      </c>
      <c r="C152" s="577">
        <v>4</v>
      </c>
      <c r="D152">
        <v>0.05</v>
      </c>
      <c r="E152">
        <v>0.12000000000000001</v>
      </c>
      <c r="F152" s="403">
        <v>43898.878472222219</v>
      </c>
      <c r="G152">
        <v>1.13449</v>
      </c>
      <c r="H152" s="403">
        <v>43898.951388888891</v>
      </c>
      <c r="I152">
        <v>1.13947</v>
      </c>
      <c r="J152" s="403">
        <v>43899.021527777775</v>
      </c>
      <c r="K152">
        <v>1.1366700000000001</v>
      </c>
      <c r="L152">
        <v>49.800000000001091</v>
      </c>
      <c r="M152">
        <v>28</v>
      </c>
      <c r="N152">
        <v>12.07</v>
      </c>
      <c r="O152" s="578">
        <v>-0.85694444444379769</v>
      </c>
    </row>
    <row r="153" spans="1:15">
      <c r="A153" s="577">
        <v>152</v>
      </c>
      <c r="B153" s="577" t="s">
        <v>96</v>
      </c>
      <c r="C153" s="577">
        <v>1</v>
      </c>
      <c r="D153">
        <v>0.02</v>
      </c>
      <c r="E153">
        <v>0.02</v>
      </c>
      <c r="F153" s="403">
        <v>43898.929166666669</v>
      </c>
      <c r="G153">
        <v>1.1348800000000001</v>
      </c>
      <c r="H153" s="403">
        <v>43898.929166666669</v>
      </c>
      <c r="I153">
        <v>1.1348800000000001</v>
      </c>
      <c r="J153" s="403">
        <v>43898.94027777778</v>
      </c>
      <c r="K153">
        <v>1.13588</v>
      </c>
      <c r="L153">
        <v>0</v>
      </c>
      <c r="M153">
        <v>9.999999999998181</v>
      </c>
      <c r="N153">
        <v>2</v>
      </c>
      <c r="O153" s="578">
        <v>-0.98888888888905058</v>
      </c>
    </row>
    <row r="154" spans="1:15">
      <c r="A154" s="577">
        <v>153</v>
      </c>
      <c r="B154" s="577" t="s">
        <v>96</v>
      </c>
      <c r="C154" s="577">
        <v>1</v>
      </c>
      <c r="D154">
        <v>0.02</v>
      </c>
      <c r="E154">
        <v>0.02</v>
      </c>
      <c r="F154" s="403">
        <v>43898.960416666669</v>
      </c>
      <c r="G154">
        <v>1.13832</v>
      </c>
      <c r="H154" s="403">
        <v>43898.960416666669</v>
      </c>
      <c r="I154">
        <v>1.13832</v>
      </c>
      <c r="J154" s="403">
        <v>43898.982638888891</v>
      </c>
      <c r="K154">
        <v>1.1393200000000001</v>
      </c>
      <c r="L154">
        <v>0</v>
      </c>
      <c r="M154">
        <v>10</v>
      </c>
      <c r="N154">
        <v>2</v>
      </c>
      <c r="O154" s="578">
        <v>-0.97777777777810115</v>
      </c>
    </row>
    <row r="155" spans="1:15">
      <c r="A155" s="577">
        <v>154</v>
      </c>
      <c r="B155" s="577" t="s">
        <v>96</v>
      </c>
      <c r="C155" s="577">
        <v>2</v>
      </c>
      <c r="D155">
        <v>0.02</v>
      </c>
      <c r="E155">
        <v>0.04</v>
      </c>
      <c r="F155" s="403">
        <v>43898.987500000003</v>
      </c>
      <c r="G155">
        <v>1.13853</v>
      </c>
      <c r="H155" s="403">
        <v>43899.020833333336</v>
      </c>
      <c r="I155">
        <v>1.13693</v>
      </c>
      <c r="J155" s="403">
        <v>43899.069444444445</v>
      </c>
      <c r="K155">
        <v>1.13873</v>
      </c>
      <c r="L155">
        <v>16.000000000001819</v>
      </c>
      <c r="M155">
        <v>18.000000000001819</v>
      </c>
      <c r="N155">
        <v>3.92</v>
      </c>
      <c r="O155" s="578">
        <v>-0.9180555555576575</v>
      </c>
    </row>
    <row r="156" spans="1:15">
      <c r="A156" s="577">
        <v>155</v>
      </c>
      <c r="B156" s="577" t="s">
        <v>97</v>
      </c>
      <c r="C156" s="577">
        <v>5</v>
      </c>
      <c r="D156">
        <v>0.08</v>
      </c>
      <c r="E156">
        <v>0.2</v>
      </c>
      <c r="F156" s="403">
        <v>43899.049305555556</v>
      </c>
      <c r="G156">
        <v>1.1369499999999999</v>
      </c>
      <c r="H156" s="403">
        <v>43899.093055555553</v>
      </c>
      <c r="I156">
        <v>1.14489</v>
      </c>
      <c r="J156" s="403">
        <v>43899.116666666669</v>
      </c>
      <c r="K156">
        <v>1.1411899999999999</v>
      </c>
      <c r="L156">
        <v>79.400000000001455</v>
      </c>
      <c r="M156">
        <v>37</v>
      </c>
      <c r="N156">
        <v>21.919999999999998</v>
      </c>
      <c r="O156" s="578">
        <v>6.7361111112404615E-2</v>
      </c>
    </row>
    <row r="157" spans="1:15">
      <c r="A157" s="577">
        <v>156</v>
      </c>
      <c r="B157" s="577" t="s">
        <v>96</v>
      </c>
      <c r="C157" s="577">
        <v>3</v>
      </c>
      <c r="D157">
        <v>0.03</v>
      </c>
      <c r="E157">
        <v>7.0000000000000007E-2</v>
      </c>
      <c r="F157" s="403">
        <v>43899.115277777775</v>
      </c>
      <c r="G157">
        <v>1.14175</v>
      </c>
      <c r="H157" s="403">
        <v>43899.138194444444</v>
      </c>
      <c r="I157">
        <v>1.1384099999999999</v>
      </c>
      <c r="J157" s="403">
        <v>43899.154166666667</v>
      </c>
      <c r="K157">
        <v>1.14083</v>
      </c>
      <c r="L157">
        <v>33.400000000001455</v>
      </c>
      <c r="M157">
        <v>24.200000000000728</v>
      </c>
      <c r="N157">
        <v>7</v>
      </c>
      <c r="O157" s="578">
        <v>3.888888889196096E-2</v>
      </c>
    </row>
    <row r="158" spans="1:15">
      <c r="A158" s="577">
        <v>157</v>
      </c>
      <c r="B158" s="577" t="s">
        <v>97</v>
      </c>
      <c r="C158" s="577">
        <v>2</v>
      </c>
      <c r="D158">
        <v>0.02</v>
      </c>
      <c r="E158">
        <v>0.04</v>
      </c>
      <c r="F158" s="403">
        <v>43899.15347222222</v>
      </c>
      <c r="G158">
        <v>1.14019</v>
      </c>
      <c r="H158" s="403">
        <v>43899.156944444447</v>
      </c>
      <c r="I158">
        <v>1.1417999999999999</v>
      </c>
      <c r="J158" s="403">
        <v>43899.195138888892</v>
      </c>
      <c r="K158">
        <v>1.1399999999999999</v>
      </c>
      <c r="L158">
        <v>16.100000000000364</v>
      </c>
      <c r="M158">
        <v>18.000000000001819</v>
      </c>
      <c r="N158">
        <v>3.98</v>
      </c>
      <c r="O158" s="578">
        <v>4.1666666671517305E-2</v>
      </c>
    </row>
    <row r="159" spans="1:15">
      <c r="A159" s="577">
        <v>158</v>
      </c>
      <c r="B159" s="577" t="s">
        <v>96</v>
      </c>
      <c r="C159" s="577">
        <v>1</v>
      </c>
      <c r="D159">
        <v>0.02</v>
      </c>
      <c r="E159">
        <v>0.02</v>
      </c>
      <c r="F159" s="403">
        <v>43899.161805555559</v>
      </c>
      <c r="G159">
        <v>1.1413</v>
      </c>
      <c r="H159" s="403">
        <v>43899.161805555559</v>
      </c>
      <c r="I159">
        <v>1.1413</v>
      </c>
      <c r="J159" s="403">
        <v>43899.171527777777</v>
      </c>
      <c r="K159">
        <v>1.1423000000000001</v>
      </c>
      <c r="L159">
        <v>0</v>
      </c>
      <c r="M159">
        <v>10.000000000001819</v>
      </c>
      <c r="N159">
        <v>2</v>
      </c>
      <c r="O159" s="578">
        <v>9.7222222175332718E-3</v>
      </c>
    </row>
    <row r="160" spans="1:15">
      <c r="A160" s="577">
        <v>159</v>
      </c>
      <c r="B160" s="577" t="s">
        <v>96</v>
      </c>
      <c r="C160" s="577">
        <v>1</v>
      </c>
      <c r="D160">
        <v>0.02</v>
      </c>
      <c r="E160">
        <v>0.02</v>
      </c>
      <c r="F160" s="403">
        <v>43899.174305555556</v>
      </c>
      <c r="G160">
        <v>1.1414</v>
      </c>
      <c r="H160" s="403">
        <v>43899.174305555556</v>
      </c>
      <c r="I160">
        <v>1.1414</v>
      </c>
      <c r="J160" s="403">
        <v>43899.222222222219</v>
      </c>
      <c r="K160">
        <v>1.1424000000000001</v>
      </c>
      <c r="L160">
        <v>0</v>
      </c>
      <c r="M160">
        <v>10</v>
      </c>
      <c r="N160">
        <v>2</v>
      </c>
      <c r="O160" s="578">
        <v>4.7916666662786156E-2</v>
      </c>
    </row>
    <row r="161" spans="1:15">
      <c r="A161" s="577">
        <v>160</v>
      </c>
      <c r="B161" s="577" t="s">
        <v>97</v>
      </c>
      <c r="C161" s="577">
        <v>2</v>
      </c>
      <c r="D161">
        <v>0.02</v>
      </c>
      <c r="E161">
        <v>0.04</v>
      </c>
      <c r="F161" s="403">
        <v>43899.197916666664</v>
      </c>
      <c r="G161">
        <v>1.1403799999999999</v>
      </c>
      <c r="H161" s="403">
        <v>43899.215277777781</v>
      </c>
      <c r="I161">
        <v>1.1419900000000001</v>
      </c>
      <c r="J161" s="403">
        <v>43899.234027777777</v>
      </c>
      <c r="K161">
        <v>1.14019</v>
      </c>
      <c r="L161">
        <v>16.100000000002183</v>
      </c>
      <c r="M161">
        <v>18.000000000001819</v>
      </c>
      <c r="N161">
        <v>3.98</v>
      </c>
      <c r="O161" s="578">
        <v>3.6111111112404615E-2</v>
      </c>
    </row>
    <row r="162" spans="1:15">
      <c r="A162" s="577">
        <v>161</v>
      </c>
      <c r="B162" s="577" t="s">
        <v>96</v>
      </c>
      <c r="C162" s="577">
        <v>3</v>
      </c>
      <c r="D162">
        <v>0.03</v>
      </c>
      <c r="E162">
        <v>7.0000000000000007E-2</v>
      </c>
      <c r="F162" s="403">
        <v>43899.228472222225</v>
      </c>
      <c r="G162">
        <v>1.1420399999999999</v>
      </c>
      <c r="H162" s="403">
        <v>43899.248611111114</v>
      </c>
      <c r="I162">
        <v>1.13883</v>
      </c>
      <c r="J162" s="403">
        <v>43899.295138888891</v>
      </c>
      <c r="K162">
        <v>1.1412</v>
      </c>
      <c r="L162">
        <v>32.100000000000364</v>
      </c>
      <c r="M162">
        <v>23.700000000000728</v>
      </c>
      <c r="N162">
        <v>6.9700000000000006</v>
      </c>
      <c r="O162" s="578">
        <v>6.6666666665696539E-2</v>
      </c>
    </row>
    <row r="163" spans="1:15">
      <c r="A163" s="577">
        <v>162</v>
      </c>
      <c r="B163" s="577" t="s">
        <v>97</v>
      </c>
      <c r="C163" s="577">
        <v>5</v>
      </c>
      <c r="D163">
        <v>0.08</v>
      </c>
      <c r="E163">
        <v>0.2</v>
      </c>
      <c r="F163" s="403">
        <v>43899.256944444445</v>
      </c>
      <c r="G163">
        <v>1.1399600000000001</v>
      </c>
      <c r="H163" s="403">
        <v>43899.318749999999</v>
      </c>
      <c r="I163">
        <v>1.1472199999999999</v>
      </c>
      <c r="J163" s="403">
        <v>43899.330555555556</v>
      </c>
      <c r="K163">
        <v>1.1438999999999999</v>
      </c>
      <c r="L163">
        <v>72.599999999998545</v>
      </c>
      <c r="M163">
        <v>33.199999999998909</v>
      </c>
      <c r="N163">
        <v>22.029999999999998</v>
      </c>
      <c r="O163" s="578">
        <v>7.3611111110949423E-2</v>
      </c>
    </row>
    <row r="164" spans="1:15">
      <c r="A164" s="577">
        <v>163</v>
      </c>
      <c r="B164" s="577" t="s">
        <v>96</v>
      </c>
      <c r="C164" s="577">
        <v>1</v>
      </c>
      <c r="D164">
        <v>0.02</v>
      </c>
      <c r="E164">
        <v>0.02</v>
      </c>
      <c r="F164" s="403">
        <v>43899.302777777775</v>
      </c>
      <c r="G164">
        <v>1.1433599999999999</v>
      </c>
      <c r="H164" s="403">
        <v>43899.302777777775</v>
      </c>
      <c r="I164">
        <v>1.1433599999999999</v>
      </c>
      <c r="J164" s="403">
        <v>43899.304861111108</v>
      </c>
      <c r="K164">
        <v>1.14436</v>
      </c>
      <c r="L164">
        <v>0</v>
      </c>
      <c r="M164">
        <v>10.000000000001819</v>
      </c>
      <c r="N164">
        <v>2</v>
      </c>
      <c r="O164" s="578">
        <v>2.0833333328482695E-3</v>
      </c>
    </row>
    <row r="165" spans="1:15">
      <c r="A165" s="577">
        <v>164</v>
      </c>
      <c r="B165" s="577" t="s">
        <v>96</v>
      </c>
      <c r="C165" s="577">
        <v>6</v>
      </c>
      <c r="D165">
        <v>0.14000000000000001</v>
      </c>
      <c r="E165">
        <v>0.34</v>
      </c>
      <c r="F165" s="403">
        <v>43899.321527777778</v>
      </c>
      <c r="G165">
        <v>1.14673</v>
      </c>
      <c r="H165" s="403">
        <v>43899.385416666664</v>
      </c>
      <c r="I165">
        <v>1.1377200000000001</v>
      </c>
      <c r="J165" s="403">
        <v>43899.420138888891</v>
      </c>
      <c r="K165">
        <v>1.1413800000000001</v>
      </c>
      <c r="L165">
        <v>90.100000000000364</v>
      </c>
      <c r="M165">
        <v>36.600000000000364</v>
      </c>
      <c r="N165">
        <v>40.910000000000004</v>
      </c>
      <c r="O165" s="578">
        <v>9.8611111112404615E-2</v>
      </c>
    </row>
    <row r="166" spans="1:15">
      <c r="A166" s="577">
        <v>165</v>
      </c>
      <c r="B166" s="577" t="s">
        <v>97</v>
      </c>
      <c r="C166" s="577">
        <v>1</v>
      </c>
      <c r="D166">
        <v>0.02</v>
      </c>
      <c r="E166">
        <v>0.02</v>
      </c>
      <c r="F166" s="403">
        <v>43899.345138888886</v>
      </c>
      <c r="G166">
        <v>1.1421600000000001</v>
      </c>
      <c r="H166" s="403">
        <v>43899.345138888886</v>
      </c>
      <c r="I166">
        <v>1.1421600000000001</v>
      </c>
      <c r="J166" s="403">
        <v>43899.357638888891</v>
      </c>
      <c r="K166">
        <v>1.14116</v>
      </c>
      <c r="L166">
        <v>0</v>
      </c>
      <c r="M166">
        <v>10</v>
      </c>
      <c r="N166">
        <v>2</v>
      </c>
      <c r="O166" s="578">
        <v>1.2500000004365575E-2</v>
      </c>
    </row>
    <row r="167" spans="1:15">
      <c r="A167" s="577">
        <v>166</v>
      </c>
      <c r="B167" s="577" t="s">
        <v>97</v>
      </c>
      <c r="C167" s="577">
        <v>1</v>
      </c>
      <c r="D167">
        <v>0.02</v>
      </c>
      <c r="E167">
        <v>0.02</v>
      </c>
      <c r="F167" s="403">
        <v>43899.387499999997</v>
      </c>
      <c r="G167">
        <v>1.1383700000000001</v>
      </c>
      <c r="H167" s="403">
        <v>43899.387499999997</v>
      </c>
      <c r="I167">
        <v>1.1383700000000001</v>
      </c>
      <c r="J167" s="403">
        <v>43899.388888888891</v>
      </c>
      <c r="K167">
        <v>1.13737</v>
      </c>
      <c r="L167">
        <v>0</v>
      </c>
      <c r="M167">
        <v>10</v>
      </c>
      <c r="N167">
        <v>2</v>
      </c>
      <c r="O167" s="578">
        <v>1.3888888934161514E-3</v>
      </c>
    </row>
    <row r="168" spans="1:15">
      <c r="A168" s="577">
        <v>167</v>
      </c>
      <c r="B168" s="577" t="s">
        <v>97</v>
      </c>
      <c r="C168" s="577">
        <v>1</v>
      </c>
      <c r="D168">
        <v>0.02</v>
      </c>
      <c r="E168">
        <v>0.02</v>
      </c>
      <c r="F168" s="403">
        <v>43899.39166666667</v>
      </c>
      <c r="G168">
        <v>1.13802</v>
      </c>
      <c r="H168" s="403">
        <v>43899.39166666667</v>
      </c>
      <c r="I168">
        <v>1.13802</v>
      </c>
      <c r="J168" s="403">
        <v>43899.393055555556</v>
      </c>
      <c r="K168">
        <v>1.1370199999999999</v>
      </c>
      <c r="L168">
        <v>0</v>
      </c>
      <c r="M168">
        <v>10.000000000001819</v>
      </c>
      <c r="N168">
        <v>2</v>
      </c>
      <c r="O168" s="578">
        <v>1.3888888861401938E-3</v>
      </c>
    </row>
    <row r="169" spans="1:15">
      <c r="A169" s="577">
        <v>168</v>
      </c>
      <c r="B169" s="577" t="s">
        <v>97</v>
      </c>
      <c r="C169" s="577">
        <v>7</v>
      </c>
      <c r="D169">
        <v>0.23</v>
      </c>
      <c r="E169">
        <v>0.57000000000000006</v>
      </c>
      <c r="F169" s="403">
        <v>43899.397222222222</v>
      </c>
      <c r="G169">
        <v>1.1373800000000001</v>
      </c>
      <c r="H169" s="403">
        <v>43899.568055555559</v>
      </c>
      <c r="I169">
        <v>1.1480300000000001</v>
      </c>
      <c r="J169" s="403">
        <v>43899.573611111111</v>
      </c>
      <c r="K169">
        <v>1.14411</v>
      </c>
      <c r="L169">
        <v>106.5</v>
      </c>
      <c r="M169">
        <v>39.200000000000728</v>
      </c>
      <c r="N169">
        <v>73.819999999999993</v>
      </c>
      <c r="O169" s="578">
        <v>0.17638888888905058</v>
      </c>
    </row>
    <row r="170" spans="1:15">
      <c r="A170" s="577">
        <v>169</v>
      </c>
      <c r="B170" s="577" t="s">
        <v>96</v>
      </c>
      <c r="C170" s="577">
        <v>2</v>
      </c>
      <c r="D170">
        <v>0.02</v>
      </c>
      <c r="E170">
        <v>0.04</v>
      </c>
      <c r="F170" s="403">
        <v>43899.433333333334</v>
      </c>
      <c r="G170">
        <v>1.14283</v>
      </c>
      <c r="H170" s="403">
        <v>43899.438194444447</v>
      </c>
      <c r="I170">
        <v>1.14123</v>
      </c>
      <c r="J170" s="403">
        <v>43899.503472222219</v>
      </c>
      <c r="K170">
        <v>1.14303</v>
      </c>
      <c r="L170">
        <v>16</v>
      </c>
      <c r="M170">
        <v>18</v>
      </c>
      <c r="N170">
        <v>4</v>
      </c>
      <c r="O170" s="578">
        <v>7.0138888884685002E-2</v>
      </c>
    </row>
    <row r="171" spans="1:15">
      <c r="A171" s="577">
        <v>170</v>
      </c>
      <c r="B171" s="577" t="s">
        <v>96</v>
      </c>
      <c r="C171" s="577">
        <v>1</v>
      </c>
      <c r="D171">
        <v>0.02</v>
      </c>
      <c r="E171">
        <v>0.02</v>
      </c>
      <c r="F171" s="403">
        <v>43899.512499999997</v>
      </c>
      <c r="G171">
        <v>1.1418200000000001</v>
      </c>
      <c r="H171" s="403">
        <v>43899.512499999997</v>
      </c>
      <c r="I171">
        <v>1.1418200000000001</v>
      </c>
      <c r="J171" s="403">
        <v>43899.529861111114</v>
      </c>
      <c r="K171">
        <v>1.1428199999999999</v>
      </c>
      <c r="L171">
        <v>0</v>
      </c>
      <c r="M171">
        <v>9.999999999998181</v>
      </c>
      <c r="N171">
        <v>2</v>
      </c>
      <c r="O171" s="578">
        <v>1.7361111116770189E-2</v>
      </c>
    </row>
    <row r="172" spans="1:15">
      <c r="A172" s="577">
        <v>171</v>
      </c>
      <c r="B172" s="577" t="s">
        <v>96</v>
      </c>
      <c r="C172" s="577">
        <v>1</v>
      </c>
      <c r="D172">
        <v>0.02</v>
      </c>
      <c r="E172">
        <v>0.02</v>
      </c>
      <c r="F172" s="403">
        <v>43899.533333333333</v>
      </c>
      <c r="G172">
        <v>1.14211</v>
      </c>
      <c r="H172" s="403">
        <v>43899.533333333333</v>
      </c>
      <c r="I172">
        <v>1.14211</v>
      </c>
      <c r="J172" s="403">
        <v>43899.538194444445</v>
      </c>
      <c r="K172">
        <v>1.1431100000000001</v>
      </c>
      <c r="L172">
        <v>0</v>
      </c>
      <c r="M172">
        <v>10</v>
      </c>
      <c r="N172">
        <v>2</v>
      </c>
      <c r="O172" s="578">
        <v>4.8611111124046147E-3</v>
      </c>
    </row>
    <row r="173" spans="1:15">
      <c r="A173" s="577">
        <v>172</v>
      </c>
      <c r="B173" s="577" t="s">
        <v>96</v>
      </c>
      <c r="C173" s="577">
        <v>1</v>
      </c>
      <c r="D173">
        <v>0.02</v>
      </c>
      <c r="E173">
        <v>0.02</v>
      </c>
      <c r="F173" s="403">
        <v>43899.5625</v>
      </c>
      <c r="G173">
        <v>1.1459699999999999</v>
      </c>
      <c r="H173" s="403">
        <v>43899.5625</v>
      </c>
      <c r="I173">
        <v>1.1459699999999999</v>
      </c>
      <c r="J173" s="403">
        <v>43899.56527777778</v>
      </c>
      <c r="K173">
        <v>1.14697</v>
      </c>
      <c r="L173">
        <v>0</v>
      </c>
      <c r="M173">
        <v>10.000000000001819</v>
      </c>
      <c r="N173">
        <v>2</v>
      </c>
      <c r="O173" s="578">
        <v>2.7777777795563452E-3</v>
      </c>
    </row>
    <row r="174" spans="1:15">
      <c r="A174" s="577">
        <v>173</v>
      </c>
      <c r="B174" s="577" t="s">
        <v>97</v>
      </c>
      <c r="C174" s="577">
        <v>2</v>
      </c>
      <c r="D174">
        <v>0.02</v>
      </c>
      <c r="E174">
        <v>0.04</v>
      </c>
      <c r="F174" s="403">
        <v>43899.584722222222</v>
      </c>
      <c r="G174">
        <v>1.1412</v>
      </c>
      <c r="H174" s="403">
        <v>43899.586111111108</v>
      </c>
      <c r="I174">
        <v>1.1428100000000001</v>
      </c>
      <c r="J174" s="403">
        <v>43899.588194444441</v>
      </c>
      <c r="K174">
        <v>1.1410100000000001</v>
      </c>
      <c r="L174">
        <v>16.100000000000364</v>
      </c>
      <c r="M174">
        <v>18</v>
      </c>
      <c r="N174">
        <v>3.98</v>
      </c>
      <c r="O174" s="578">
        <v>3.4722222189884633E-3</v>
      </c>
    </row>
    <row r="175" spans="1:15">
      <c r="A175" s="577">
        <v>174</v>
      </c>
      <c r="B175" s="577" t="s">
        <v>96</v>
      </c>
      <c r="C175" s="577">
        <v>1</v>
      </c>
      <c r="D175">
        <v>0.02</v>
      </c>
      <c r="E175">
        <v>0.02</v>
      </c>
      <c r="F175" s="403">
        <v>43899.594444444447</v>
      </c>
      <c r="G175">
        <v>1.1419699999999999</v>
      </c>
      <c r="H175" s="403">
        <v>43899.594444444447</v>
      </c>
      <c r="I175">
        <v>1.1419699999999999</v>
      </c>
      <c r="J175" s="403">
        <v>43899.597222222219</v>
      </c>
      <c r="K175">
        <v>1.14297</v>
      </c>
      <c r="L175">
        <v>0</v>
      </c>
      <c r="M175">
        <v>10.000000000001819</v>
      </c>
      <c r="N175">
        <v>2</v>
      </c>
      <c r="O175" s="578">
        <v>2.7777777722803876E-3</v>
      </c>
    </row>
    <row r="176" spans="1:15">
      <c r="A176" s="577">
        <v>175</v>
      </c>
      <c r="B176" s="577" t="s">
        <v>97</v>
      </c>
      <c r="C176" s="577">
        <v>1</v>
      </c>
      <c r="D176">
        <v>0.02</v>
      </c>
      <c r="E176">
        <v>0.02</v>
      </c>
      <c r="F176" s="403">
        <v>43899.599305555559</v>
      </c>
      <c r="G176">
        <v>1.1438200000000001</v>
      </c>
      <c r="H176" s="403">
        <v>43899.599305555559</v>
      </c>
      <c r="I176">
        <v>1.1438200000000001</v>
      </c>
      <c r="J176" s="403">
        <v>43899.599305555559</v>
      </c>
      <c r="K176">
        <v>1.1428199999999999</v>
      </c>
      <c r="L176">
        <v>0</v>
      </c>
      <c r="M176">
        <v>10.000000000001819</v>
      </c>
      <c r="N176">
        <v>2</v>
      </c>
      <c r="O176" s="578">
        <v>0</v>
      </c>
    </row>
    <row r="177" spans="1:15">
      <c r="A177" s="577">
        <v>176</v>
      </c>
      <c r="B177" s="577" t="s">
        <v>96</v>
      </c>
      <c r="C177" s="577">
        <v>1</v>
      </c>
      <c r="D177">
        <v>0.02</v>
      </c>
      <c r="E177">
        <v>0.02</v>
      </c>
      <c r="F177" s="403">
        <v>43899.601388888892</v>
      </c>
      <c r="G177">
        <v>1.14249</v>
      </c>
      <c r="H177" s="403">
        <v>43899.601388888892</v>
      </c>
      <c r="I177">
        <v>1.14249</v>
      </c>
      <c r="J177" s="403">
        <v>43899.622916666667</v>
      </c>
      <c r="K177">
        <v>1.1434899999999999</v>
      </c>
      <c r="L177">
        <v>0</v>
      </c>
      <c r="M177">
        <v>10</v>
      </c>
      <c r="N177">
        <v>2</v>
      </c>
      <c r="O177" s="578">
        <v>2.1527777775190771E-2</v>
      </c>
    </row>
    <row r="178" spans="1:15">
      <c r="A178" s="577">
        <v>177</v>
      </c>
      <c r="B178" s="577" t="s">
        <v>97</v>
      </c>
      <c r="C178" s="577">
        <v>2</v>
      </c>
      <c r="D178">
        <v>0.02</v>
      </c>
      <c r="E178">
        <v>0.04</v>
      </c>
      <c r="F178" s="403">
        <v>43899.617361111108</v>
      </c>
      <c r="G178">
        <v>1.14229</v>
      </c>
      <c r="H178" s="403">
        <v>43899.625</v>
      </c>
      <c r="I178">
        <v>1.14392</v>
      </c>
      <c r="J178" s="403">
        <v>43899.646527777775</v>
      </c>
      <c r="K178">
        <v>1.14211</v>
      </c>
      <c r="L178">
        <v>16.300000000001091</v>
      </c>
      <c r="M178">
        <v>18.100000000000364</v>
      </c>
      <c r="N178">
        <v>3.98</v>
      </c>
      <c r="O178" s="578">
        <v>2.9166666667151731E-2</v>
      </c>
    </row>
    <row r="179" spans="1:15">
      <c r="A179" s="577">
        <v>178</v>
      </c>
      <c r="B179" s="577" t="s">
        <v>96</v>
      </c>
      <c r="C179" s="577">
        <v>2</v>
      </c>
      <c r="D179">
        <v>0.02</v>
      </c>
      <c r="E179">
        <v>0.04</v>
      </c>
      <c r="F179" s="403">
        <v>43899.632638888892</v>
      </c>
      <c r="G179">
        <v>1.14361</v>
      </c>
      <c r="H179" s="403">
        <v>43899.646527777775</v>
      </c>
      <c r="I179">
        <v>1.1419699999999999</v>
      </c>
      <c r="J179" s="403">
        <v>43899.675694444442</v>
      </c>
      <c r="K179">
        <v>1.1437900000000001</v>
      </c>
      <c r="L179">
        <v>16.400000000001455</v>
      </c>
      <c r="M179">
        <v>18.200000000002547</v>
      </c>
      <c r="N179">
        <v>4</v>
      </c>
      <c r="O179" s="578">
        <v>4.3055555550381541E-2</v>
      </c>
    </row>
    <row r="180" spans="1:15">
      <c r="A180" s="577">
        <v>179</v>
      </c>
      <c r="B180" s="577" t="s">
        <v>97</v>
      </c>
      <c r="C180" s="577">
        <v>1</v>
      </c>
      <c r="D180">
        <v>0.02</v>
      </c>
      <c r="E180">
        <v>0.02</v>
      </c>
      <c r="F180" s="403">
        <v>43899.649305555555</v>
      </c>
      <c r="G180">
        <v>1.14253</v>
      </c>
      <c r="H180" s="403">
        <v>43899.649305555555</v>
      </c>
      <c r="I180">
        <v>1.14253</v>
      </c>
      <c r="J180" s="403">
        <v>43899.658333333333</v>
      </c>
      <c r="K180">
        <v>1.1415299999999999</v>
      </c>
      <c r="L180">
        <v>0</v>
      </c>
      <c r="M180">
        <v>10.000000000001819</v>
      </c>
      <c r="N180">
        <v>2</v>
      </c>
      <c r="O180" s="578">
        <v>9.0277777781011537E-3</v>
      </c>
    </row>
    <row r="181" spans="1:15">
      <c r="A181" s="577">
        <v>180</v>
      </c>
      <c r="B181" s="577" t="s">
        <v>97</v>
      </c>
      <c r="C181" s="577">
        <v>4</v>
      </c>
      <c r="D181">
        <v>0.05</v>
      </c>
      <c r="E181">
        <v>0.12000000000000001</v>
      </c>
      <c r="F181" s="403">
        <v>43899.671527777777</v>
      </c>
      <c r="G181">
        <v>1.14256</v>
      </c>
      <c r="H181" s="403">
        <v>43899.74722222222</v>
      </c>
      <c r="I181">
        <v>1.14747</v>
      </c>
      <c r="J181" s="403">
        <v>43899.759027777778</v>
      </c>
      <c r="K181">
        <v>1.1446799999999999</v>
      </c>
      <c r="L181">
        <v>49.100000000000364</v>
      </c>
      <c r="M181">
        <v>27.900000000001455</v>
      </c>
      <c r="N181">
        <v>11.959999999999999</v>
      </c>
      <c r="O181" s="578">
        <v>8.7500000001455192E-2</v>
      </c>
    </row>
    <row r="182" spans="1:15">
      <c r="A182" s="577">
        <v>181</v>
      </c>
      <c r="B182" s="577" t="s">
        <v>96</v>
      </c>
      <c r="C182" s="577">
        <v>1</v>
      </c>
      <c r="D182">
        <v>0.02</v>
      </c>
      <c r="E182">
        <v>0.02</v>
      </c>
      <c r="F182" s="403">
        <v>43899.681944444441</v>
      </c>
      <c r="G182">
        <v>1.1432800000000001</v>
      </c>
      <c r="H182" s="403">
        <v>43899.681944444441</v>
      </c>
      <c r="I182">
        <v>1.1432800000000001</v>
      </c>
      <c r="J182" s="403">
        <v>43899.686111111114</v>
      </c>
      <c r="K182">
        <v>1.14428</v>
      </c>
      <c r="L182">
        <v>0</v>
      </c>
      <c r="M182">
        <v>9.999999999998181</v>
      </c>
      <c r="N182">
        <v>2</v>
      </c>
      <c r="O182" s="578">
        <v>4.1666666729724966E-3</v>
      </c>
    </row>
    <row r="183" spans="1:15">
      <c r="A183" s="577">
        <v>182</v>
      </c>
      <c r="B183" s="577" t="s">
        <v>96</v>
      </c>
      <c r="C183" s="577">
        <v>1</v>
      </c>
      <c r="D183">
        <v>0.02</v>
      </c>
      <c r="E183">
        <v>0.02</v>
      </c>
      <c r="F183" s="403">
        <v>43899.710416666669</v>
      </c>
      <c r="G183">
        <v>1.1454899999999999</v>
      </c>
      <c r="H183" s="403">
        <v>43899.710416666669</v>
      </c>
      <c r="I183">
        <v>1.1454899999999999</v>
      </c>
      <c r="J183" s="403">
        <v>43899.725694444445</v>
      </c>
      <c r="K183">
        <v>1.14649</v>
      </c>
      <c r="L183">
        <v>0</v>
      </c>
      <c r="M183">
        <v>10</v>
      </c>
      <c r="N183">
        <v>2</v>
      </c>
      <c r="O183" s="578">
        <v>1.5277777776645962E-2</v>
      </c>
    </row>
    <row r="184" spans="1:15">
      <c r="A184" s="577">
        <v>183</v>
      </c>
      <c r="B184" s="577" t="s">
        <v>96</v>
      </c>
      <c r="C184" s="577">
        <v>1</v>
      </c>
      <c r="D184">
        <v>0.02</v>
      </c>
      <c r="E184">
        <v>0.02</v>
      </c>
      <c r="F184" s="403">
        <v>43899.740972222222</v>
      </c>
      <c r="G184">
        <v>1.14642</v>
      </c>
      <c r="H184" s="403">
        <v>43899.740972222222</v>
      </c>
      <c r="I184">
        <v>1.14642</v>
      </c>
      <c r="J184" s="403">
        <v>43899.746527777781</v>
      </c>
      <c r="K184">
        <v>1.1474200000000001</v>
      </c>
      <c r="L184">
        <v>0</v>
      </c>
      <c r="M184">
        <v>10</v>
      </c>
      <c r="N184">
        <v>2</v>
      </c>
      <c r="O184" s="578">
        <v>5.5555555591126904E-3</v>
      </c>
    </row>
    <row r="185" spans="1:15">
      <c r="A185" s="577">
        <v>184</v>
      </c>
      <c r="B185" s="577" t="s">
        <v>96</v>
      </c>
      <c r="C185" s="577">
        <v>3</v>
      </c>
      <c r="D185">
        <v>0.03</v>
      </c>
      <c r="E185">
        <v>7.0000000000000007E-2</v>
      </c>
      <c r="F185" s="403">
        <v>43899.75</v>
      </c>
      <c r="G185">
        <v>1.1465099999999999</v>
      </c>
      <c r="H185" s="403">
        <v>43899.76458333333</v>
      </c>
      <c r="I185">
        <v>1.14324</v>
      </c>
      <c r="J185" s="403">
        <v>43899.772222222222</v>
      </c>
      <c r="K185">
        <v>1.1456299999999999</v>
      </c>
      <c r="L185">
        <v>32.699999999998909</v>
      </c>
      <c r="M185">
        <v>23.899999999999636</v>
      </c>
      <c r="N185">
        <v>6.97</v>
      </c>
      <c r="O185" s="578">
        <v>2.2222222221898846E-2</v>
      </c>
    </row>
    <row r="186" spans="1:15">
      <c r="A186" s="577">
        <v>185</v>
      </c>
      <c r="B186" s="577" t="s">
        <v>97</v>
      </c>
      <c r="C186" s="577">
        <v>3</v>
      </c>
      <c r="D186">
        <v>0.03</v>
      </c>
      <c r="E186">
        <v>7.0000000000000007E-2</v>
      </c>
      <c r="F186" s="403">
        <v>43899.767361111109</v>
      </c>
      <c r="G186">
        <v>1.1435599999999999</v>
      </c>
      <c r="H186" s="403">
        <v>43899.779166666667</v>
      </c>
      <c r="I186">
        <v>1.14676</v>
      </c>
      <c r="J186" s="403">
        <v>43899.816666666666</v>
      </c>
      <c r="K186">
        <v>1.14439</v>
      </c>
      <c r="L186">
        <v>32.000000000001819</v>
      </c>
      <c r="M186">
        <v>23.700000000000728</v>
      </c>
      <c r="N186">
        <v>6.99</v>
      </c>
      <c r="O186" s="578">
        <v>4.9305555556202307E-2</v>
      </c>
    </row>
    <row r="187" spans="1:15">
      <c r="A187" s="577">
        <v>186</v>
      </c>
      <c r="B187" s="577" t="s">
        <v>96</v>
      </c>
      <c r="C187" s="577">
        <v>3</v>
      </c>
      <c r="D187">
        <v>0.03</v>
      </c>
      <c r="E187">
        <v>7.0000000000000007E-2</v>
      </c>
      <c r="F187" s="403">
        <v>43899.782638888886</v>
      </c>
      <c r="G187">
        <v>1.14639</v>
      </c>
      <c r="H187" s="403">
        <v>43899.875</v>
      </c>
      <c r="I187">
        <v>1.1430499999999999</v>
      </c>
      <c r="J187" s="403">
        <v>43899.895138888889</v>
      </c>
      <c r="K187">
        <v>1.1455</v>
      </c>
      <c r="L187">
        <v>33.400000000001455</v>
      </c>
      <c r="M187">
        <v>24.500000000001819</v>
      </c>
      <c r="N187">
        <v>6.9899999999999993</v>
      </c>
      <c r="O187" s="578">
        <v>0.11250000000291038</v>
      </c>
    </row>
    <row r="188" spans="1:15">
      <c r="A188" s="577">
        <v>187</v>
      </c>
      <c r="B188" s="577" t="s">
        <v>97</v>
      </c>
      <c r="C188" s="577">
        <v>2</v>
      </c>
      <c r="D188">
        <v>0.02</v>
      </c>
      <c r="E188">
        <v>0.04</v>
      </c>
      <c r="F188" s="403">
        <v>43899.821527777778</v>
      </c>
      <c r="G188">
        <v>1.14419</v>
      </c>
      <c r="H188" s="403">
        <v>43899.827777777777</v>
      </c>
      <c r="I188">
        <v>1.1457999999999999</v>
      </c>
      <c r="J188" s="403">
        <v>43899.872916666667</v>
      </c>
      <c r="K188">
        <v>1.1439999999999999</v>
      </c>
      <c r="L188">
        <v>16.100000000000364</v>
      </c>
      <c r="M188">
        <v>18.000000000001819</v>
      </c>
      <c r="N188">
        <v>3.98</v>
      </c>
      <c r="O188" s="578">
        <v>5.1388888889050577E-2</v>
      </c>
    </row>
    <row r="189" spans="1:15">
      <c r="A189" s="577">
        <v>188</v>
      </c>
      <c r="B189" s="577" t="s">
        <v>97</v>
      </c>
      <c r="C189" s="577">
        <v>1</v>
      </c>
      <c r="D189">
        <v>0.02</v>
      </c>
      <c r="E189">
        <v>0.02</v>
      </c>
      <c r="F189" s="403">
        <v>43899.888888888891</v>
      </c>
      <c r="G189">
        <v>1.14419</v>
      </c>
      <c r="H189" s="403">
        <v>43899.888888888891</v>
      </c>
      <c r="I189">
        <v>1.14419</v>
      </c>
      <c r="J189" s="403">
        <v>43899.959722222222</v>
      </c>
      <c r="K189">
        <v>1.1431899999999999</v>
      </c>
      <c r="L189">
        <v>0</v>
      </c>
      <c r="M189">
        <v>10</v>
      </c>
      <c r="N189">
        <v>2</v>
      </c>
      <c r="O189" s="578">
        <v>7.0833333331393078E-2</v>
      </c>
    </row>
    <row r="190" spans="1:15">
      <c r="A190" s="577">
        <v>189</v>
      </c>
      <c r="B190" s="577" t="s">
        <v>96</v>
      </c>
      <c r="C190" s="577">
        <v>1</v>
      </c>
      <c r="D190">
        <v>0.02</v>
      </c>
      <c r="E190">
        <v>0.02</v>
      </c>
      <c r="F190" s="403">
        <v>43899.911805555559</v>
      </c>
      <c r="G190">
        <v>1.14442</v>
      </c>
      <c r="H190" s="403">
        <v>43899.911805555559</v>
      </c>
      <c r="I190">
        <v>1.14442</v>
      </c>
      <c r="J190" s="403">
        <v>43899.923611111109</v>
      </c>
      <c r="K190">
        <v>1.1454200000000001</v>
      </c>
      <c r="L190">
        <v>0</v>
      </c>
      <c r="M190">
        <v>10</v>
      </c>
      <c r="N190">
        <v>2</v>
      </c>
      <c r="O190" s="578">
        <v>1.1805555550381541E-2</v>
      </c>
    </row>
    <row r="191" spans="1:15">
      <c r="A191" s="577">
        <v>190</v>
      </c>
      <c r="B191" s="577" t="s">
        <v>96</v>
      </c>
      <c r="C191" s="577">
        <v>5</v>
      </c>
      <c r="D191">
        <v>0.08</v>
      </c>
      <c r="E191">
        <v>0.2</v>
      </c>
      <c r="F191" s="403">
        <v>43899.942361111112</v>
      </c>
      <c r="G191">
        <v>1.1448199999999999</v>
      </c>
      <c r="H191" s="403">
        <v>43900.036805555559</v>
      </c>
      <c r="I191">
        <v>1.13801</v>
      </c>
      <c r="J191" s="403">
        <v>43900.080555555556</v>
      </c>
      <c r="K191">
        <v>1.14133</v>
      </c>
      <c r="L191">
        <v>68.099999999998545</v>
      </c>
      <c r="M191">
        <v>33.199999999998909</v>
      </c>
      <c r="N191">
        <v>21.6</v>
      </c>
      <c r="O191" s="578">
        <v>0.13819444444379769</v>
      </c>
    </row>
    <row r="192" spans="1:15">
      <c r="A192" s="577">
        <v>191</v>
      </c>
      <c r="B192" s="577" t="s">
        <v>97</v>
      </c>
      <c r="C192" s="577">
        <v>1</v>
      </c>
      <c r="D192">
        <v>0.02</v>
      </c>
      <c r="E192">
        <v>0.02</v>
      </c>
      <c r="F192" s="403">
        <v>43900.007638888892</v>
      </c>
      <c r="G192">
        <v>1.1416299999999999</v>
      </c>
      <c r="H192" s="403">
        <v>43900.007638888892</v>
      </c>
      <c r="I192">
        <v>1.1416299999999999</v>
      </c>
      <c r="J192" s="403">
        <v>43900.010416666664</v>
      </c>
      <c r="K192">
        <v>1.14063</v>
      </c>
      <c r="L192">
        <v>0</v>
      </c>
      <c r="M192">
        <v>9.999999999998181</v>
      </c>
      <c r="N192">
        <v>2</v>
      </c>
      <c r="O192" s="578">
        <v>2.7777777722803876E-3</v>
      </c>
    </row>
    <row r="193" spans="1:15">
      <c r="A193" s="577">
        <v>192</v>
      </c>
      <c r="B193" s="577" t="s">
        <v>97</v>
      </c>
      <c r="C193" s="577">
        <v>1</v>
      </c>
      <c r="D193">
        <v>0.02</v>
      </c>
      <c r="E193">
        <v>0.02</v>
      </c>
      <c r="F193" s="403">
        <v>43900.040972222225</v>
      </c>
      <c r="G193">
        <v>1.13862</v>
      </c>
      <c r="H193" s="403">
        <v>43900.040972222225</v>
      </c>
      <c r="I193">
        <v>1.13862</v>
      </c>
      <c r="J193" s="403">
        <v>43900.044444444444</v>
      </c>
      <c r="K193">
        <v>1.1376200000000001</v>
      </c>
      <c r="L193">
        <v>0</v>
      </c>
      <c r="M193">
        <v>9.999999999998181</v>
      </c>
      <c r="N193">
        <v>2</v>
      </c>
      <c r="O193" s="578">
        <v>3.4722222189884633E-3</v>
      </c>
    </row>
    <row r="194" spans="1:15">
      <c r="A194" s="577">
        <v>193</v>
      </c>
      <c r="B194" s="577" t="s">
        <v>97</v>
      </c>
      <c r="C194" s="577">
        <v>2</v>
      </c>
      <c r="D194">
        <v>0.02</v>
      </c>
      <c r="E194">
        <v>0.04</v>
      </c>
      <c r="F194" s="403">
        <v>43900.047222222223</v>
      </c>
      <c r="G194">
        <v>1.1384700000000001</v>
      </c>
      <c r="H194" s="403">
        <v>43900.070833333331</v>
      </c>
      <c r="I194">
        <v>1.14008</v>
      </c>
      <c r="J194" s="403">
        <v>43900.188888888886</v>
      </c>
      <c r="K194">
        <v>1.13828</v>
      </c>
      <c r="L194">
        <v>16.099999999998545</v>
      </c>
      <c r="M194">
        <v>18</v>
      </c>
      <c r="N194">
        <v>3.98</v>
      </c>
      <c r="O194" s="578">
        <v>0.14166666666278616</v>
      </c>
    </row>
    <row r="195" spans="1:15">
      <c r="A195" s="577">
        <v>194</v>
      </c>
      <c r="B195" s="577" t="s">
        <v>96</v>
      </c>
      <c r="C195" s="577">
        <v>5</v>
      </c>
      <c r="D195">
        <v>0.08</v>
      </c>
      <c r="E195">
        <v>0.2</v>
      </c>
      <c r="F195" s="403">
        <v>43900.083333333336</v>
      </c>
      <c r="G195">
        <v>1.1408799999999999</v>
      </c>
      <c r="H195" s="403">
        <v>43900.229861111111</v>
      </c>
      <c r="I195">
        <v>1.13415</v>
      </c>
      <c r="J195" s="403">
        <v>43900.32708333333</v>
      </c>
      <c r="K195">
        <v>1.13741</v>
      </c>
      <c r="L195">
        <v>67.299999999999272</v>
      </c>
      <c r="M195">
        <v>32.600000000000364</v>
      </c>
      <c r="N195">
        <v>21.99</v>
      </c>
      <c r="O195" s="578">
        <v>0.24374999999417923</v>
      </c>
    </row>
    <row r="196" spans="1:15">
      <c r="A196" s="577">
        <v>195</v>
      </c>
      <c r="B196" s="577" t="s">
        <v>97</v>
      </c>
      <c r="C196" s="577">
        <v>1</v>
      </c>
      <c r="D196">
        <v>0.02</v>
      </c>
      <c r="E196">
        <v>0.02</v>
      </c>
      <c r="F196" s="403">
        <v>43900.188888888886</v>
      </c>
      <c r="G196">
        <v>1.13808</v>
      </c>
      <c r="H196" s="403">
        <v>43900.188888888886</v>
      </c>
      <c r="I196">
        <v>1.13808</v>
      </c>
      <c r="J196" s="403">
        <v>43900.210416666669</v>
      </c>
      <c r="K196">
        <v>1.1370800000000001</v>
      </c>
      <c r="L196">
        <v>0</v>
      </c>
      <c r="M196">
        <v>9.999999999998181</v>
      </c>
      <c r="N196">
        <v>2</v>
      </c>
      <c r="O196" s="578">
        <v>2.1527777782466728E-2</v>
      </c>
    </row>
    <row r="197" spans="1:15">
      <c r="A197" s="577">
        <v>196</v>
      </c>
      <c r="B197" s="577" t="s">
        <v>97</v>
      </c>
      <c r="C197" s="577">
        <v>1</v>
      </c>
      <c r="D197">
        <v>0.02</v>
      </c>
      <c r="E197">
        <v>0.02</v>
      </c>
      <c r="F197" s="403">
        <v>43900.218055555553</v>
      </c>
      <c r="G197">
        <v>1.13608</v>
      </c>
      <c r="H197" s="403">
        <v>43900.218055555553</v>
      </c>
      <c r="I197">
        <v>1.13608</v>
      </c>
      <c r="J197" s="403">
        <v>43900.229166666664</v>
      </c>
      <c r="K197">
        <v>1.1350800000000001</v>
      </c>
      <c r="L197">
        <v>0</v>
      </c>
      <c r="M197">
        <v>9.999999999998181</v>
      </c>
      <c r="N197">
        <v>2</v>
      </c>
      <c r="O197" s="578">
        <v>1.1111111110949423E-2</v>
      </c>
    </row>
    <row r="198" spans="1:15">
      <c r="A198" s="577">
        <v>197</v>
      </c>
      <c r="B198" s="577" t="s">
        <v>97</v>
      </c>
      <c r="C198" s="577">
        <v>1</v>
      </c>
      <c r="D198">
        <v>0.02</v>
      </c>
      <c r="E198">
        <v>0.02</v>
      </c>
      <c r="F198" s="403">
        <v>43900.234027777777</v>
      </c>
      <c r="G198">
        <v>1.13531</v>
      </c>
      <c r="H198" s="403">
        <v>43900.234027777777</v>
      </c>
      <c r="I198">
        <v>1.13531</v>
      </c>
      <c r="J198" s="403">
        <v>43900.24722222222</v>
      </c>
      <c r="K198">
        <v>1.1343099999999999</v>
      </c>
      <c r="L198">
        <v>0</v>
      </c>
      <c r="M198">
        <v>10.000000000001819</v>
      </c>
      <c r="N198">
        <v>2</v>
      </c>
      <c r="O198" s="578">
        <v>1.3194444443797693E-2</v>
      </c>
    </row>
    <row r="199" spans="1:15">
      <c r="A199" s="577">
        <v>198</v>
      </c>
      <c r="B199" s="577" t="s">
        <v>97</v>
      </c>
      <c r="C199" s="577">
        <v>2</v>
      </c>
      <c r="D199">
        <v>0.02</v>
      </c>
      <c r="E199">
        <v>0.04</v>
      </c>
      <c r="F199" s="403">
        <v>43900.251388888886</v>
      </c>
      <c r="G199">
        <v>1.1351800000000001</v>
      </c>
      <c r="H199" s="403">
        <v>43900.256249999999</v>
      </c>
      <c r="I199">
        <v>1.13679</v>
      </c>
      <c r="J199" s="403">
        <v>43900.27847222222</v>
      </c>
      <c r="K199">
        <v>1.1349899999999999</v>
      </c>
      <c r="L199">
        <v>16.099999999998545</v>
      </c>
      <c r="M199">
        <v>18</v>
      </c>
      <c r="N199">
        <v>3.98</v>
      </c>
      <c r="O199" s="578">
        <v>2.7083333334303461E-2</v>
      </c>
    </row>
    <row r="200" spans="1:15">
      <c r="A200" s="577">
        <v>199</v>
      </c>
      <c r="B200" s="577" t="s">
        <v>97</v>
      </c>
      <c r="C200" s="577">
        <v>1</v>
      </c>
      <c r="D200">
        <v>0.02</v>
      </c>
      <c r="E200">
        <v>0.02</v>
      </c>
      <c r="F200" s="403">
        <v>43900.284722222219</v>
      </c>
      <c r="G200">
        <v>1.1358999999999999</v>
      </c>
      <c r="H200" s="403">
        <v>43900.284722222219</v>
      </c>
      <c r="I200">
        <v>1.1358999999999999</v>
      </c>
      <c r="J200" s="403">
        <v>43900.290277777778</v>
      </c>
      <c r="K200">
        <v>1.1349</v>
      </c>
      <c r="L200">
        <v>0</v>
      </c>
      <c r="M200">
        <v>10</v>
      </c>
      <c r="N200">
        <v>2</v>
      </c>
      <c r="O200" s="578">
        <v>5.5555555591126904E-3</v>
      </c>
    </row>
    <row r="201" spans="1:15">
      <c r="A201" s="577">
        <v>200</v>
      </c>
      <c r="B201" s="577" t="s">
        <v>97</v>
      </c>
      <c r="C201" s="577">
        <v>2</v>
      </c>
      <c r="D201">
        <v>0.02</v>
      </c>
      <c r="E201">
        <v>0.04</v>
      </c>
      <c r="F201" s="403">
        <v>43900.294444444444</v>
      </c>
      <c r="G201">
        <v>1.1349199999999999</v>
      </c>
      <c r="H201" s="403">
        <v>43900.310416666667</v>
      </c>
      <c r="I201">
        <v>1.1365499999999999</v>
      </c>
      <c r="J201" s="403">
        <v>43900.317361111112</v>
      </c>
      <c r="K201">
        <v>1.1347400000000001</v>
      </c>
      <c r="L201">
        <v>16.300000000001091</v>
      </c>
      <c r="M201">
        <v>18.099999999998545</v>
      </c>
      <c r="N201">
        <v>3.98</v>
      </c>
      <c r="O201" s="578">
        <v>2.2916666668606922E-2</v>
      </c>
    </row>
    <row r="202" spans="1:15">
      <c r="A202" s="577">
        <v>201</v>
      </c>
      <c r="B202" s="577" t="s">
        <v>97</v>
      </c>
      <c r="C202" s="577">
        <v>3</v>
      </c>
      <c r="D202">
        <v>0.03</v>
      </c>
      <c r="E202">
        <v>7.0000000000000007E-2</v>
      </c>
      <c r="F202" s="403">
        <v>43900.320138888892</v>
      </c>
      <c r="G202">
        <v>1.1362300000000001</v>
      </c>
      <c r="H202" s="403">
        <v>43900.334722222222</v>
      </c>
      <c r="I202">
        <v>1.13947</v>
      </c>
      <c r="J202" s="403">
        <v>43900.368750000001</v>
      </c>
      <c r="K202">
        <v>1.1370800000000001</v>
      </c>
      <c r="L202">
        <v>32.399999999999636</v>
      </c>
      <c r="M202">
        <v>23.899999999999636</v>
      </c>
      <c r="N202">
        <v>7.03</v>
      </c>
      <c r="O202" s="578">
        <v>4.8611111109494232E-2</v>
      </c>
    </row>
    <row r="203" spans="1:15">
      <c r="A203" s="577">
        <v>202</v>
      </c>
      <c r="B203" s="577" t="s">
        <v>96</v>
      </c>
      <c r="C203" s="577">
        <v>4</v>
      </c>
      <c r="D203">
        <v>0.05</v>
      </c>
      <c r="E203">
        <v>0.12000000000000001</v>
      </c>
      <c r="F203" s="403">
        <v>43900.347222222219</v>
      </c>
      <c r="G203">
        <v>1.1387499999999999</v>
      </c>
      <c r="H203" s="403">
        <v>43900.449305555558</v>
      </c>
      <c r="I203">
        <v>1.1338299999999999</v>
      </c>
      <c r="J203" s="403">
        <v>43900.504861111112</v>
      </c>
      <c r="K203">
        <v>1.13663</v>
      </c>
      <c r="L203">
        <v>49.200000000000728</v>
      </c>
      <c r="M203">
        <v>28.000000000001819</v>
      </c>
      <c r="N203">
        <v>12.04</v>
      </c>
      <c r="O203" s="578">
        <v>0.15763888889341615</v>
      </c>
    </row>
    <row r="204" spans="1:15">
      <c r="A204" s="577">
        <v>203</v>
      </c>
      <c r="B204" s="577" t="s">
        <v>97</v>
      </c>
      <c r="C204" s="577">
        <v>1</v>
      </c>
      <c r="D204">
        <v>0.02</v>
      </c>
      <c r="E204">
        <v>0.02</v>
      </c>
      <c r="F204" s="403">
        <v>43900.380555555559</v>
      </c>
      <c r="G204">
        <v>1.13588</v>
      </c>
      <c r="H204" s="403">
        <v>43900.380555555559</v>
      </c>
      <c r="I204">
        <v>1.13588</v>
      </c>
      <c r="J204" s="403">
        <v>43900.404861111114</v>
      </c>
      <c r="K204">
        <v>1.1348800000000001</v>
      </c>
      <c r="L204">
        <v>0</v>
      </c>
      <c r="M204">
        <v>9.999999999998181</v>
      </c>
      <c r="N204">
        <v>2</v>
      </c>
      <c r="O204" s="578">
        <v>2.4305555554747116E-2</v>
      </c>
    </row>
    <row r="205" spans="1:15">
      <c r="A205" s="577">
        <v>204</v>
      </c>
      <c r="B205" s="577" t="s">
        <v>97</v>
      </c>
      <c r="C205" s="577">
        <v>1</v>
      </c>
      <c r="D205">
        <v>0.02</v>
      </c>
      <c r="E205">
        <v>0.02</v>
      </c>
      <c r="F205" s="403">
        <v>43900.413194444445</v>
      </c>
      <c r="G205">
        <v>1.1355500000000001</v>
      </c>
      <c r="H205" s="403">
        <v>43900.413194444445</v>
      </c>
      <c r="I205">
        <v>1.1355500000000001</v>
      </c>
      <c r="J205" s="403">
        <v>43900.44027777778</v>
      </c>
      <c r="K205">
        <v>1.1345499999999999</v>
      </c>
      <c r="L205">
        <v>0</v>
      </c>
      <c r="M205">
        <v>10</v>
      </c>
      <c r="N205">
        <v>2</v>
      </c>
      <c r="O205" s="578">
        <v>2.7083333334303461E-2</v>
      </c>
    </row>
    <row r="206" spans="1:15">
      <c r="A206" s="577">
        <v>205</v>
      </c>
      <c r="B206" s="577" t="s">
        <v>97</v>
      </c>
      <c r="C206" s="577">
        <v>4</v>
      </c>
      <c r="D206">
        <v>0.05</v>
      </c>
      <c r="E206">
        <v>0.12000000000000001</v>
      </c>
      <c r="F206" s="403">
        <v>43900.452777777777</v>
      </c>
      <c r="G206">
        <v>1.1343399999999999</v>
      </c>
      <c r="H206" s="403">
        <v>43900.552083333336</v>
      </c>
      <c r="I206">
        <v>1.1393800000000001</v>
      </c>
      <c r="J206" s="403">
        <v>43900.589583333334</v>
      </c>
      <c r="K206">
        <v>1.1365400000000001</v>
      </c>
      <c r="L206">
        <v>50.400000000001455</v>
      </c>
      <c r="M206">
        <v>28.399999999999636</v>
      </c>
      <c r="N206">
        <v>12.04</v>
      </c>
      <c r="O206" s="578">
        <v>0.1368055555576575</v>
      </c>
    </row>
    <row r="207" spans="1:15">
      <c r="A207" s="577">
        <v>206</v>
      </c>
      <c r="B207" s="577" t="s">
        <v>96</v>
      </c>
      <c r="C207" s="577">
        <v>3</v>
      </c>
      <c r="D207">
        <v>0.03</v>
      </c>
      <c r="E207">
        <v>7.0000000000000007E-2</v>
      </c>
      <c r="F207" s="403">
        <v>43900.527083333334</v>
      </c>
      <c r="G207">
        <v>1.1384700000000001</v>
      </c>
      <c r="H207" s="403">
        <v>43900.597222222219</v>
      </c>
      <c r="I207">
        <v>1.13524</v>
      </c>
      <c r="J207" s="403">
        <v>43900.626388888886</v>
      </c>
      <c r="K207">
        <v>1.1376200000000001</v>
      </c>
      <c r="L207">
        <v>32.300000000001091</v>
      </c>
      <c r="M207">
        <v>23.800000000001091</v>
      </c>
      <c r="N207">
        <v>6.9799999999999995</v>
      </c>
      <c r="O207" s="578">
        <v>9.9305555551836733E-2</v>
      </c>
    </row>
    <row r="208" spans="1:15">
      <c r="A208" s="577">
        <v>207</v>
      </c>
      <c r="B208" s="577" t="s">
        <v>97</v>
      </c>
      <c r="C208" s="577">
        <v>2</v>
      </c>
      <c r="D208">
        <v>0.02</v>
      </c>
      <c r="E208">
        <v>0.04</v>
      </c>
      <c r="F208" s="403">
        <v>43900.6</v>
      </c>
      <c r="G208">
        <v>1.1361600000000001</v>
      </c>
      <c r="H208" s="403">
        <v>43900.640277777777</v>
      </c>
      <c r="I208">
        <v>1.1377600000000001</v>
      </c>
      <c r="J208" s="403">
        <v>43900.663888888892</v>
      </c>
      <c r="K208">
        <v>1.1359600000000001</v>
      </c>
      <c r="L208">
        <v>16</v>
      </c>
      <c r="M208">
        <v>18</v>
      </c>
      <c r="N208">
        <v>4</v>
      </c>
      <c r="O208" s="578">
        <v>6.3888888893416151E-2</v>
      </c>
    </row>
    <row r="209" spans="1:15">
      <c r="A209" s="577">
        <v>208</v>
      </c>
      <c r="B209" s="577" t="s">
        <v>96</v>
      </c>
      <c r="C209" s="577">
        <v>1</v>
      </c>
      <c r="D209">
        <v>0.02</v>
      </c>
      <c r="E209">
        <v>0.02</v>
      </c>
      <c r="F209" s="403">
        <v>43900.631249999999</v>
      </c>
      <c r="G209">
        <v>1.13687</v>
      </c>
      <c r="H209" s="403">
        <v>43900.631249999999</v>
      </c>
      <c r="I209">
        <v>1.13687</v>
      </c>
      <c r="J209" s="403">
        <v>43900.640972222223</v>
      </c>
      <c r="K209">
        <v>1.1378699999999999</v>
      </c>
      <c r="L209">
        <v>0</v>
      </c>
      <c r="M209">
        <v>9.999999999998181</v>
      </c>
      <c r="N209">
        <v>2</v>
      </c>
      <c r="O209" s="578">
        <v>9.7222222248092294E-3</v>
      </c>
    </row>
    <row r="210" spans="1:15">
      <c r="A210" s="577">
        <v>209</v>
      </c>
      <c r="B210" s="577" t="s">
        <v>96</v>
      </c>
      <c r="C210" s="577">
        <v>6</v>
      </c>
      <c r="D210">
        <v>0.14000000000000001</v>
      </c>
      <c r="E210">
        <v>0.34</v>
      </c>
      <c r="F210" s="403">
        <v>43900.654166666667</v>
      </c>
      <c r="G210">
        <v>1.13768</v>
      </c>
      <c r="H210" s="403">
        <v>43900.785416666666</v>
      </c>
      <c r="I210">
        <v>1.12883</v>
      </c>
      <c r="J210" s="403">
        <v>43901.034722222219</v>
      </c>
      <c r="K210">
        <v>1.13245</v>
      </c>
      <c r="L210">
        <v>88.500000000001819</v>
      </c>
      <c r="M210">
        <v>36.200000000000728</v>
      </c>
      <c r="N210">
        <v>39.4</v>
      </c>
      <c r="O210" s="578">
        <v>0.38055555555183673</v>
      </c>
    </row>
    <row r="211" spans="1:15">
      <c r="A211" s="577">
        <v>210</v>
      </c>
      <c r="B211" s="577" t="s">
        <v>97</v>
      </c>
      <c r="C211" s="577">
        <v>1</v>
      </c>
      <c r="D211">
        <v>0.02</v>
      </c>
      <c r="E211">
        <v>0.02</v>
      </c>
      <c r="F211" s="403">
        <v>43900.668055555558</v>
      </c>
      <c r="G211">
        <v>1.1349800000000001</v>
      </c>
      <c r="H211" s="403">
        <v>43900.668055555558</v>
      </c>
      <c r="I211">
        <v>1.1349800000000001</v>
      </c>
      <c r="J211" s="403">
        <v>43900.677083333336</v>
      </c>
      <c r="K211">
        <v>1.13398</v>
      </c>
      <c r="L211">
        <v>0</v>
      </c>
      <c r="M211">
        <v>10.000000000001819</v>
      </c>
      <c r="N211">
        <v>2</v>
      </c>
      <c r="O211" s="578">
        <v>9.0277777781011537E-3</v>
      </c>
    </row>
    <row r="212" spans="1:15">
      <c r="A212" s="577">
        <v>211</v>
      </c>
      <c r="B212" s="577" t="s">
        <v>97</v>
      </c>
      <c r="C212" s="577">
        <v>1</v>
      </c>
      <c r="D212">
        <v>0.02</v>
      </c>
      <c r="E212">
        <v>0.02</v>
      </c>
      <c r="F212" s="403">
        <v>43900.679861111108</v>
      </c>
      <c r="G212">
        <v>1.1340399999999999</v>
      </c>
      <c r="H212" s="403">
        <v>43900.679861111108</v>
      </c>
      <c r="I212">
        <v>1.1340399999999999</v>
      </c>
      <c r="J212" s="403">
        <v>43900.680555555555</v>
      </c>
      <c r="K212">
        <v>1.13304</v>
      </c>
      <c r="L212">
        <v>0</v>
      </c>
      <c r="M212">
        <v>10</v>
      </c>
      <c r="N212">
        <v>2</v>
      </c>
      <c r="O212" s="578">
        <v>6.944444467080757E-4</v>
      </c>
    </row>
    <row r="213" spans="1:15">
      <c r="A213" s="577">
        <v>212</v>
      </c>
      <c r="B213" s="577" t="s">
        <v>97</v>
      </c>
      <c r="C213" s="577">
        <v>1</v>
      </c>
      <c r="D213">
        <v>0.02</v>
      </c>
      <c r="E213">
        <v>0.02</v>
      </c>
      <c r="F213" s="403">
        <v>43900.686805555553</v>
      </c>
      <c r="G213">
        <v>1.1337299999999999</v>
      </c>
      <c r="H213" s="403">
        <v>43900.686805555553</v>
      </c>
      <c r="I213">
        <v>1.1337299999999999</v>
      </c>
      <c r="J213" s="403">
        <v>43900.693055555559</v>
      </c>
      <c r="K213">
        <v>1.13273</v>
      </c>
      <c r="L213">
        <v>0</v>
      </c>
      <c r="M213">
        <v>10</v>
      </c>
      <c r="N213">
        <v>2</v>
      </c>
      <c r="O213" s="578">
        <v>6.2500000058207661E-3</v>
      </c>
    </row>
    <row r="214" spans="1:15">
      <c r="A214" s="577">
        <v>213</v>
      </c>
      <c r="B214" s="577" t="s">
        <v>97</v>
      </c>
      <c r="C214" s="577">
        <v>2</v>
      </c>
      <c r="D214">
        <v>0.02</v>
      </c>
      <c r="E214">
        <v>0.04</v>
      </c>
      <c r="F214" s="403">
        <v>43900.709722222222</v>
      </c>
      <c r="G214">
        <v>1.1311100000000001</v>
      </c>
      <c r="H214" s="403">
        <v>43900.74722222222</v>
      </c>
      <c r="I214">
        <v>1.1327199999999999</v>
      </c>
      <c r="J214" s="403">
        <v>43900.760416666664</v>
      </c>
      <c r="K214">
        <v>1.1309199999999999</v>
      </c>
      <c r="L214">
        <v>16.099999999998545</v>
      </c>
      <c r="M214">
        <v>18</v>
      </c>
      <c r="N214">
        <v>3.98</v>
      </c>
      <c r="O214" s="578">
        <v>5.0694444442342501E-2</v>
      </c>
    </row>
    <row r="215" spans="1:15">
      <c r="A215" s="577">
        <v>214</v>
      </c>
      <c r="B215" s="577" t="s">
        <v>97</v>
      </c>
      <c r="C215" s="577">
        <v>1</v>
      </c>
      <c r="D215">
        <v>0.02</v>
      </c>
      <c r="E215">
        <v>0.02</v>
      </c>
      <c r="F215" s="403">
        <v>43900.788888888892</v>
      </c>
      <c r="G215">
        <v>1.1291500000000001</v>
      </c>
      <c r="H215" s="403">
        <v>43900.788888888892</v>
      </c>
      <c r="I215">
        <v>1.1291500000000001</v>
      </c>
      <c r="J215" s="403">
        <v>43900.801388888889</v>
      </c>
      <c r="K215">
        <v>1.12815</v>
      </c>
      <c r="L215">
        <v>0</v>
      </c>
      <c r="M215">
        <v>10.000000000001819</v>
      </c>
      <c r="N215">
        <v>2</v>
      </c>
      <c r="O215" s="578">
        <v>1.2499999997089617E-2</v>
      </c>
    </row>
    <row r="216" spans="1:15">
      <c r="A216" s="577">
        <v>215</v>
      </c>
      <c r="B216" s="577" t="s">
        <v>97</v>
      </c>
      <c r="C216" s="577">
        <v>1</v>
      </c>
      <c r="D216">
        <v>0.02</v>
      </c>
      <c r="E216">
        <v>0.02</v>
      </c>
      <c r="F216" s="403">
        <v>43900.811805555553</v>
      </c>
      <c r="G216">
        <v>1.12914</v>
      </c>
      <c r="H216" s="403">
        <v>43900.811805555553</v>
      </c>
      <c r="I216">
        <v>1.12914</v>
      </c>
      <c r="J216" s="403">
        <v>43900.874305555553</v>
      </c>
      <c r="K216">
        <v>1.1281399999999999</v>
      </c>
      <c r="L216">
        <v>0</v>
      </c>
      <c r="M216">
        <v>10</v>
      </c>
      <c r="N216">
        <v>2</v>
      </c>
      <c r="O216" s="578">
        <v>6.25E-2</v>
      </c>
    </row>
    <row r="217" spans="1:15">
      <c r="A217" s="577">
        <v>216</v>
      </c>
      <c r="B217" s="577" t="s">
        <v>97</v>
      </c>
      <c r="C217" s="577">
        <v>5</v>
      </c>
      <c r="D217">
        <v>0.08</v>
      </c>
      <c r="E217">
        <v>0.2</v>
      </c>
      <c r="F217" s="403">
        <v>43900.88958333333</v>
      </c>
      <c r="G217">
        <v>1.1288499999999999</v>
      </c>
      <c r="H217" s="403">
        <v>43901.263194444444</v>
      </c>
      <c r="I217">
        <v>1.13557</v>
      </c>
      <c r="J217" s="403">
        <v>43901.337500000001</v>
      </c>
      <c r="K217">
        <v>1.1323099999999999</v>
      </c>
      <c r="L217">
        <v>67.199999999998909</v>
      </c>
      <c r="M217">
        <v>32.600000000000364</v>
      </c>
      <c r="N217">
        <v>22.089999999999996</v>
      </c>
      <c r="O217" s="578">
        <v>0.44791666667151731</v>
      </c>
    </row>
    <row r="218" spans="1:15">
      <c r="A218" s="577">
        <v>217</v>
      </c>
      <c r="B218" s="577" t="s">
        <v>96</v>
      </c>
      <c r="C218" s="577">
        <v>1</v>
      </c>
      <c r="D218">
        <v>0.02</v>
      </c>
      <c r="E218">
        <v>0.02</v>
      </c>
      <c r="F218" s="403">
        <v>43901.043055555558</v>
      </c>
      <c r="G218">
        <v>1.1313899999999999</v>
      </c>
      <c r="H218" s="403">
        <v>43901.043055555558</v>
      </c>
      <c r="I218">
        <v>1.1313899999999999</v>
      </c>
      <c r="J218" s="403">
        <v>43901.068749999999</v>
      </c>
      <c r="K218">
        <v>1.13239</v>
      </c>
      <c r="L218">
        <v>0</v>
      </c>
      <c r="M218">
        <v>10</v>
      </c>
      <c r="N218">
        <v>2</v>
      </c>
      <c r="O218" s="578">
        <v>2.569444444088731E-2</v>
      </c>
    </row>
    <row r="219" spans="1:15">
      <c r="A219" s="577">
        <v>218</v>
      </c>
      <c r="B219" s="577" t="s">
        <v>96</v>
      </c>
      <c r="C219" s="577">
        <v>1</v>
      </c>
      <c r="D219">
        <v>0.02</v>
      </c>
      <c r="E219">
        <v>0.02</v>
      </c>
      <c r="F219" s="403">
        <v>43901.109722222223</v>
      </c>
      <c r="G219">
        <v>1.13219</v>
      </c>
      <c r="H219" s="403">
        <v>43901.109722222223</v>
      </c>
      <c r="I219">
        <v>1.13219</v>
      </c>
      <c r="J219" s="403">
        <v>43901.147222222222</v>
      </c>
      <c r="K219">
        <v>1.1331899999999999</v>
      </c>
      <c r="L219">
        <v>0</v>
      </c>
      <c r="M219">
        <v>10</v>
      </c>
      <c r="N219">
        <v>2</v>
      </c>
      <c r="O219" s="578">
        <v>3.7499999998544808E-2</v>
      </c>
    </row>
    <row r="220" spans="1:15">
      <c r="A220" s="577">
        <v>219</v>
      </c>
      <c r="B220" s="577" t="s">
        <v>96</v>
      </c>
      <c r="C220" s="577">
        <v>1</v>
      </c>
      <c r="D220">
        <v>0.02</v>
      </c>
      <c r="E220">
        <v>0.02</v>
      </c>
      <c r="F220" s="403">
        <v>43901.164583333331</v>
      </c>
      <c r="G220">
        <v>1.13304</v>
      </c>
      <c r="H220" s="403">
        <v>43901.164583333331</v>
      </c>
      <c r="I220">
        <v>1.13304</v>
      </c>
      <c r="J220" s="403">
        <v>43901.209027777775</v>
      </c>
      <c r="K220">
        <v>1.1340399999999999</v>
      </c>
      <c r="L220">
        <v>0</v>
      </c>
      <c r="M220">
        <v>10</v>
      </c>
      <c r="N220">
        <v>2</v>
      </c>
      <c r="O220" s="578">
        <v>4.4444444443797693E-2</v>
      </c>
    </row>
    <row r="221" spans="1:15">
      <c r="A221" s="577">
        <v>220</v>
      </c>
      <c r="B221" s="577" t="s">
        <v>96</v>
      </c>
      <c r="C221" s="577">
        <v>1</v>
      </c>
      <c r="D221">
        <v>0.02</v>
      </c>
      <c r="E221">
        <v>0.02</v>
      </c>
      <c r="F221" s="403">
        <v>43901.252083333333</v>
      </c>
      <c r="G221">
        <v>1.13469</v>
      </c>
      <c r="H221" s="403">
        <v>43901.252083333333</v>
      </c>
      <c r="I221">
        <v>1.13469</v>
      </c>
      <c r="J221" s="403">
        <v>43901.263194444444</v>
      </c>
      <c r="K221">
        <v>1.1356900000000001</v>
      </c>
      <c r="L221">
        <v>0</v>
      </c>
      <c r="M221">
        <v>10.000000000001819</v>
      </c>
      <c r="N221">
        <v>2</v>
      </c>
      <c r="O221" s="578">
        <v>1.1111111110949423E-2</v>
      </c>
    </row>
    <row r="222" spans="1:15">
      <c r="A222" s="577">
        <v>221</v>
      </c>
      <c r="B222" s="577" t="s">
        <v>96</v>
      </c>
      <c r="C222" s="577">
        <v>4</v>
      </c>
      <c r="D222">
        <v>0.05</v>
      </c>
      <c r="E222">
        <v>0.12000000000000001</v>
      </c>
      <c r="F222" s="403">
        <v>43901.285416666666</v>
      </c>
      <c r="G222">
        <v>1.13592</v>
      </c>
      <c r="H222" s="403">
        <v>43901.405555555553</v>
      </c>
      <c r="I222">
        <v>1.1310100000000001</v>
      </c>
      <c r="J222" s="403">
        <v>43901.475694444445</v>
      </c>
      <c r="K222">
        <v>1.13381</v>
      </c>
      <c r="L222">
        <v>49.100000000000364</v>
      </c>
      <c r="M222">
        <v>28</v>
      </c>
      <c r="N222">
        <v>12.03</v>
      </c>
      <c r="O222" s="578">
        <v>0.19027777777955635</v>
      </c>
    </row>
    <row r="223" spans="1:15">
      <c r="A223" s="577">
        <v>222</v>
      </c>
      <c r="B223" s="577" t="s">
        <v>97</v>
      </c>
      <c r="C223" s="577">
        <v>1</v>
      </c>
      <c r="D223">
        <v>0.02</v>
      </c>
      <c r="E223">
        <v>0.02</v>
      </c>
      <c r="F223" s="403">
        <v>43901.34652777778</v>
      </c>
      <c r="G223">
        <v>1.13178</v>
      </c>
      <c r="H223" s="403">
        <v>43901.34652777778</v>
      </c>
      <c r="I223">
        <v>1.13178</v>
      </c>
      <c r="J223" s="403">
        <v>43901.40625</v>
      </c>
      <c r="K223">
        <v>1.1307799999999999</v>
      </c>
      <c r="L223">
        <v>0</v>
      </c>
      <c r="M223">
        <v>10</v>
      </c>
      <c r="N223">
        <v>2</v>
      </c>
      <c r="O223" s="578">
        <v>5.9722222220443655E-2</v>
      </c>
    </row>
    <row r="224" spans="1:15">
      <c r="A224" s="577">
        <v>223</v>
      </c>
      <c r="B224" s="577" t="s">
        <v>97</v>
      </c>
      <c r="C224" s="577">
        <v>3</v>
      </c>
      <c r="D224">
        <v>0.03</v>
      </c>
      <c r="E224">
        <v>7.0000000000000007E-2</v>
      </c>
      <c r="F224" s="403">
        <v>43901.418749999997</v>
      </c>
      <c r="G224">
        <v>1.1310199999999999</v>
      </c>
      <c r="H224" s="403">
        <v>43901.506944444445</v>
      </c>
      <c r="I224">
        <v>1.13422</v>
      </c>
      <c r="J224" s="403">
        <v>43901.59652777778</v>
      </c>
      <c r="K224">
        <v>1.13185</v>
      </c>
      <c r="L224">
        <v>32.000000000001819</v>
      </c>
      <c r="M224">
        <v>23.700000000000728</v>
      </c>
      <c r="N224">
        <v>6.99</v>
      </c>
      <c r="O224" s="578">
        <v>0.17777777778246673</v>
      </c>
    </row>
    <row r="225" spans="1:15">
      <c r="A225" s="577">
        <v>224</v>
      </c>
      <c r="B225" s="577" t="s">
        <v>96</v>
      </c>
      <c r="C225" s="577">
        <v>1</v>
      </c>
      <c r="D225">
        <v>0.02</v>
      </c>
      <c r="E225">
        <v>0.02</v>
      </c>
      <c r="F225" s="403">
        <v>43901.495138888888</v>
      </c>
      <c r="G225">
        <v>1.13304</v>
      </c>
      <c r="H225" s="403">
        <v>43901.495138888888</v>
      </c>
      <c r="I225">
        <v>1.13304</v>
      </c>
      <c r="J225" s="403">
        <v>43901.506944444445</v>
      </c>
      <c r="K225">
        <v>1.1340399999999999</v>
      </c>
      <c r="L225">
        <v>0</v>
      </c>
      <c r="M225">
        <v>10</v>
      </c>
      <c r="N225">
        <v>2</v>
      </c>
      <c r="O225" s="578">
        <v>1.1805555557657499E-2</v>
      </c>
    </row>
    <row r="226" spans="1:15">
      <c r="A226" s="577">
        <v>225</v>
      </c>
      <c r="B226" s="577" t="s">
        <v>96</v>
      </c>
      <c r="C226" s="577">
        <v>6</v>
      </c>
      <c r="D226">
        <v>0.14000000000000001</v>
      </c>
      <c r="E226">
        <v>0.34</v>
      </c>
      <c r="F226" s="403">
        <v>43901.510416666664</v>
      </c>
      <c r="G226">
        <v>1.13442</v>
      </c>
      <c r="H226" s="403">
        <v>43901.888888888891</v>
      </c>
      <c r="I226">
        <v>1.1256999999999999</v>
      </c>
      <c r="J226" s="403">
        <v>43902.052083333336</v>
      </c>
      <c r="K226">
        <v>1.1293</v>
      </c>
      <c r="L226">
        <v>87.200000000000728</v>
      </c>
      <c r="M226">
        <v>36</v>
      </c>
      <c r="N226">
        <v>36.82</v>
      </c>
      <c r="O226" s="578">
        <v>0.54166666667151731</v>
      </c>
    </row>
    <row r="227" spans="1:15">
      <c r="A227" s="577">
        <v>226</v>
      </c>
      <c r="B227" s="577" t="s">
        <v>97</v>
      </c>
      <c r="C227" s="577">
        <v>1</v>
      </c>
      <c r="D227">
        <v>0.02</v>
      </c>
      <c r="E227">
        <v>0.02</v>
      </c>
      <c r="F227" s="403">
        <v>43901.63958333333</v>
      </c>
      <c r="G227">
        <v>1.1287100000000001</v>
      </c>
      <c r="H227" s="403">
        <v>43901.63958333333</v>
      </c>
      <c r="I227">
        <v>1.1287100000000001</v>
      </c>
      <c r="J227" s="403">
        <v>43901.650694444441</v>
      </c>
      <c r="K227">
        <v>1.12771</v>
      </c>
      <c r="L227">
        <v>0</v>
      </c>
      <c r="M227">
        <v>10</v>
      </c>
      <c r="N227">
        <v>2</v>
      </c>
      <c r="O227" s="578">
        <v>1.1111111110949423E-2</v>
      </c>
    </row>
    <row r="228" spans="1:15">
      <c r="A228" s="577">
        <v>227</v>
      </c>
      <c r="B228" s="577" t="s">
        <v>97</v>
      </c>
      <c r="C228" s="577">
        <v>1</v>
      </c>
      <c r="D228">
        <v>0.02</v>
      </c>
      <c r="E228">
        <v>0.02</v>
      </c>
      <c r="F228" s="403">
        <v>43901.654861111114</v>
      </c>
      <c r="G228">
        <v>1.1270100000000001</v>
      </c>
      <c r="H228" s="403">
        <v>43901.654861111114</v>
      </c>
      <c r="I228">
        <v>1.1270100000000001</v>
      </c>
      <c r="J228" s="403">
        <v>43901.662499999999</v>
      </c>
      <c r="K228">
        <v>1.12601</v>
      </c>
      <c r="L228">
        <v>0</v>
      </c>
      <c r="M228">
        <v>10</v>
      </c>
      <c r="N228">
        <v>2</v>
      </c>
      <c r="O228" s="578">
        <v>7.6388888846850023E-3</v>
      </c>
    </row>
    <row r="229" spans="1:15">
      <c r="A229" s="577">
        <v>228</v>
      </c>
      <c r="B229" s="577" t="s">
        <v>97</v>
      </c>
      <c r="C229" s="577">
        <v>1</v>
      </c>
      <c r="D229">
        <v>0.02</v>
      </c>
      <c r="E229">
        <v>0.02</v>
      </c>
      <c r="F229" s="403">
        <v>43901.665277777778</v>
      </c>
      <c r="G229">
        <v>1.1275500000000001</v>
      </c>
      <c r="H229" s="403">
        <v>43901.665277777778</v>
      </c>
      <c r="I229">
        <v>1.1275500000000001</v>
      </c>
      <c r="J229" s="403">
        <v>43901.671527777777</v>
      </c>
      <c r="K229">
        <v>1.1265499999999999</v>
      </c>
      <c r="L229">
        <v>0</v>
      </c>
      <c r="M229">
        <v>10</v>
      </c>
      <c r="N229">
        <v>2</v>
      </c>
      <c r="O229" s="578">
        <v>6.2499999985448085E-3</v>
      </c>
    </row>
    <row r="230" spans="1:15">
      <c r="A230" s="577">
        <v>229</v>
      </c>
      <c r="B230" s="577" t="s">
        <v>97</v>
      </c>
      <c r="C230" s="577">
        <v>1</v>
      </c>
      <c r="D230">
        <v>0.02</v>
      </c>
      <c r="E230">
        <v>0.02</v>
      </c>
      <c r="F230" s="403">
        <v>43901.68472222222</v>
      </c>
      <c r="G230">
        <v>1.1273200000000001</v>
      </c>
      <c r="H230" s="403">
        <v>43901.68472222222</v>
      </c>
      <c r="I230">
        <v>1.1273200000000001</v>
      </c>
      <c r="J230" s="403">
        <v>43901.882638888892</v>
      </c>
      <c r="K230">
        <v>1.12632</v>
      </c>
      <c r="L230">
        <v>0</v>
      </c>
      <c r="M230">
        <v>10</v>
      </c>
      <c r="N230">
        <v>2</v>
      </c>
      <c r="O230" s="578">
        <v>0.19791666667151731</v>
      </c>
    </row>
    <row r="231" spans="1:15">
      <c r="A231" s="577">
        <v>230</v>
      </c>
      <c r="B231" s="577" t="s">
        <v>97</v>
      </c>
      <c r="C231" s="577">
        <v>5</v>
      </c>
      <c r="D231">
        <v>0.08</v>
      </c>
      <c r="E231">
        <v>0.2</v>
      </c>
      <c r="F231" s="403">
        <v>43901.90347222222</v>
      </c>
      <c r="G231">
        <v>1.1256600000000001</v>
      </c>
      <c r="H231" s="403">
        <v>43902.0625</v>
      </c>
      <c r="I231">
        <v>1.1324000000000001</v>
      </c>
      <c r="J231" s="403">
        <v>43902.190972222219</v>
      </c>
      <c r="K231">
        <v>1.12914</v>
      </c>
      <c r="L231">
        <v>67.399999999999636</v>
      </c>
      <c r="M231">
        <v>32.600000000000364</v>
      </c>
      <c r="N231">
        <v>22.089999999999996</v>
      </c>
      <c r="O231" s="578">
        <v>0.28749999999854481</v>
      </c>
    </row>
    <row r="232" spans="1:15">
      <c r="A232" s="577">
        <v>231</v>
      </c>
      <c r="B232" s="577" t="s">
        <v>96</v>
      </c>
      <c r="C232" s="577">
        <v>1</v>
      </c>
      <c r="D232">
        <v>0.02</v>
      </c>
      <c r="E232">
        <v>0.02</v>
      </c>
      <c r="F232" s="403">
        <v>43902.07708333333</v>
      </c>
      <c r="G232">
        <v>1.1320300000000001</v>
      </c>
      <c r="H232" s="403">
        <v>43902.07708333333</v>
      </c>
      <c r="I232">
        <v>1.1320300000000001</v>
      </c>
      <c r="J232" s="403">
        <v>43902.086805555555</v>
      </c>
      <c r="K232">
        <v>1.13303</v>
      </c>
      <c r="L232">
        <v>0</v>
      </c>
      <c r="M232">
        <v>9.999999999998181</v>
      </c>
      <c r="N232">
        <v>2</v>
      </c>
      <c r="O232" s="578">
        <v>9.7222222248092294E-3</v>
      </c>
    </row>
    <row r="233" spans="1:15">
      <c r="A233" s="577">
        <v>232</v>
      </c>
      <c r="B233" s="577" t="s">
        <v>96</v>
      </c>
      <c r="C233" s="577">
        <v>7</v>
      </c>
      <c r="D233">
        <v>0.23</v>
      </c>
      <c r="E233">
        <v>0.57000000000000006</v>
      </c>
      <c r="F233" s="403">
        <v>43902.093055555553</v>
      </c>
      <c r="G233">
        <v>1.1317699999999999</v>
      </c>
      <c r="H233" s="403">
        <v>43902.519444444442</v>
      </c>
      <c r="I233">
        <v>1.12113</v>
      </c>
      <c r="J233" s="403">
        <v>43902.53125</v>
      </c>
      <c r="K233">
        <v>1.1250599999999999</v>
      </c>
      <c r="L233">
        <v>106.39999999999964</v>
      </c>
      <c r="M233">
        <v>39.300000000001091</v>
      </c>
      <c r="N233">
        <v>74.17</v>
      </c>
      <c r="O233" s="578">
        <v>0.43819444444670808</v>
      </c>
    </row>
    <row r="234" spans="1:15">
      <c r="A234" s="577">
        <v>233</v>
      </c>
      <c r="B234" s="577" t="s">
        <v>97</v>
      </c>
      <c r="C234" s="577">
        <v>2</v>
      </c>
      <c r="D234">
        <v>0.02</v>
      </c>
      <c r="E234">
        <v>0.04</v>
      </c>
      <c r="F234" s="403">
        <v>43902.194444444445</v>
      </c>
      <c r="G234">
        <v>1.1292199999999999</v>
      </c>
      <c r="H234" s="403">
        <v>43902.318055555559</v>
      </c>
      <c r="I234">
        <v>1.1308199999999999</v>
      </c>
      <c r="J234" s="403">
        <v>43902.348611111112</v>
      </c>
      <c r="K234">
        <v>1.1290199999999999</v>
      </c>
      <c r="L234">
        <v>16</v>
      </c>
      <c r="M234">
        <v>18</v>
      </c>
      <c r="N234">
        <v>4</v>
      </c>
      <c r="O234" s="578">
        <v>0.15416666666715173</v>
      </c>
    </row>
    <row r="235" spans="1:15">
      <c r="A235" s="577">
        <v>234</v>
      </c>
      <c r="B235" s="577" t="s">
        <v>97</v>
      </c>
      <c r="C235" s="577">
        <v>1</v>
      </c>
      <c r="D235">
        <v>0.02</v>
      </c>
      <c r="E235">
        <v>0.02</v>
      </c>
      <c r="F235" s="403">
        <v>43902.361111111109</v>
      </c>
      <c r="G235">
        <v>1.1263099999999999</v>
      </c>
      <c r="H235" s="403">
        <v>43902.361111111109</v>
      </c>
      <c r="I235">
        <v>1.1263099999999999</v>
      </c>
      <c r="J235" s="403">
        <v>43902.408333333333</v>
      </c>
      <c r="K235">
        <v>1.12531</v>
      </c>
      <c r="L235">
        <v>0</v>
      </c>
      <c r="M235">
        <v>9.999999999998181</v>
      </c>
      <c r="N235">
        <v>2</v>
      </c>
      <c r="O235" s="578">
        <v>4.7222222223354038E-2</v>
      </c>
    </row>
    <row r="236" spans="1:15">
      <c r="A236" s="577">
        <v>235</v>
      </c>
      <c r="B236" s="577" t="s">
        <v>97</v>
      </c>
      <c r="C236" s="577">
        <v>1</v>
      </c>
      <c r="D236">
        <v>0.02</v>
      </c>
      <c r="E236">
        <v>0.02</v>
      </c>
      <c r="F236" s="403">
        <v>43902.415277777778</v>
      </c>
      <c r="G236">
        <v>1.1246100000000001</v>
      </c>
      <c r="H236" s="403">
        <v>43902.415277777778</v>
      </c>
      <c r="I236">
        <v>1.1246100000000001</v>
      </c>
      <c r="J236" s="403">
        <v>43902.42291666667</v>
      </c>
      <c r="K236">
        <v>1.12361</v>
      </c>
      <c r="L236">
        <v>0</v>
      </c>
      <c r="M236">
        <v>10</v>
      </c>
      <c r="N236">
        <v>2</v>
      </c>
      <c r="O236" s="578">
        <v>7.6388888919609599E-3</v>
      </c>
    </row>
    <row r="237" spans="1:15">
      <c r="A237" s="577">
        <v>236</v>
      </c>
      <c r="B237" s="577" t="s">
        <v>97</v>
      </c>
      <c r="C237" s="577">
        <v>1</v>
      </c>
      <c r="D237">
        <v>0.02</v>
      </c>
      <c r="E237">
        <v>0.02</v>
      </c>
      <c r="F237" s="403">
        <v>43902.44027777778</v>
      </c>
      <c r="G237">
        <v>1.12357</v>
      </c>
      <c r="H237" s="403">
        <v>43902.44027777778</v>
      </c>
      <c r="I237">
        <v>1.12357</v>
      </c>
      <c r="J237" s="403">
        <v>43902.474999999999</v>
      </c>
      <c r="K237">
        <v>1.1225700000000001</v>
      </c>
      <c r="L237">
        <v>0</v>
      </c>
      <c r="M237">
        <v>9.999999999998181</v>
      </c>
      <c r="N237">
        <v>2</v>
      </c>
      <c r="O237" s="578">
        <v>3.4722222218988463E-2</v>
      </c>
    </row>
    <row r="238" spans="1:15">
      <c r="A238" s="577">
        <v>237</v>
      </c>
      <c r="B238" s="577" t="s">
        <v>97</v>
      </c>
      <c r="C238" s="577">
        <v>3</v>
      </c>
      <c r="D238">
        <v>0.03</v>
      </c>
      <c r="E238">
        <v>7.0000000000000007E-2</v>
      </c>
      <c r="F238" s="403">
        <v>43902.482638888891</v>
      </c>
      <c r="G238">
        <v>1.1220600000000001</v>
      </c>
      <c r="H238" s="403">
        <v>43902.504166666666</v>
      </c>
      <c r="I238">
        <v>1.1252800000000001</v>
      </c>
      <c r="J238" s="403">
        <v>43902.511805555558</v>
      </c>
      <c r="K238">
        <v>1.1229</v>
      </c>
      <c r="L238">
        <v>32.200000000000728</v>
      </c>
      <c r="M238">
        <v>23.800000000001091</v>
      </c>
      <c r="N238">
        <v>6.9799999999999995</v>
      </c>
      <c r="O238" s="578">
        <v>2.9166666667151731E-2</v>
      </c>
    </row>
    <row r="239" spans="1:15">
      <c r="A239" s="577">
        <v>238</v>
      </c>
      <c r="B239" s="577" t="s">
        <v>96</v>
      </c>
      <c r="C239" s="577">
        <v>1</v>
      </c>
      <c r="D239">
        <v>0.02</v>
      </c>
      <c r="E239">
        <v>0.02</v>
      </c>
      <c r="F239" s="403">
        <v>43902.541666666664</v>
      </c>
      <c r="G239">
        <v>1.1216699999999999</v>
      </c>
      <c r="H239" s="403">
        <v>43902.541666666664</v>
      </c>
      <c r="I239">
        <v>1.1216699999999999</v>
      </c>
      <c r="J239" s="403">
        <v>43902.542361111111</v>
      </c>
      <c r="K239">
        <v>1.1226700000000001</v>
      </c>
      <c r="L239">
        <v>0</v>
      </c>
      <c r="M239">
        <v>10.000000000001819</v>
      </c>
      <c r="N239">
        <v>2</v>
      </c>
      <c r="O239" s="578">
        <v>6.944444467080757E-4</v>
      </c>
    </row>
    <row r="240" spans="1:15">
      <c r="A240" s="577">
        <v>239</v>
      </c>
      <c r="B240" s="577" t="s">
        <v>97</v>
      </c>
      <c r="C240" s="577">
        <v>2</v>
      </c>
      <c r="D240">
        <v>0.02</v>
      </c>
      <c r="E240">
        <v>0.04</v>
      </c>
      <c r="F240" s="403">
        <v>43902.543749999997</v>
      </c>
      <c r="G240">
        <v>1.12276</v>
      </c>
      <c r="H240" s="403">
        <v>43902.547222222223</v>
      </c>
      <c r="I240">
        <v>1.12436</v>
      </c>
      <c r="J240" s="403">
        <v>43902.553472222222</v>
      </c>
      <c r="K240">
        <v>1.12256</v>
      </c>
      <c r="L240">
        <v>16</v>
      </c>
      <c r="M240">
        <v>18</v>
      </c>
      <c r="N240">
        <v>4</v>
      </c>
      <c r="O240" s="578">
        <v>9.7222222248092294E-3</v>
      </c>
    </row>
    <row r="241" spans="1:15">
      <c r="A241" s="577">
        <v>240</v>
      </c>
      <c r="B241" s="577" t="s">
        <v>97</v>
      </c>
      <c r="C241" s="577">
        <v>1</v>
      </c>
      <c r="D241">
        <v>0.02</v>
      </c>
      <c r="E241">
        <v>0.02</v>
      </c>
      <c r="F241" s="403">
        <v>43902.556944444441</v>
      </c>
      <c r="G241">
        <v>1.1233900000000001</v>
      </c>
      <c r="H241" s="403">
        <v>43902.556944444441</v>
      </c>
      <c r="I241">
        <v>1.1233900000000001</v>
      </c>
      <c r="J241" s="403">
        <v>43902.564583333333</v>
      </c>
      <c r="K241">
        <v>1.12239</v>
      </c>
      <c r="L241">
        <v>0</v>
      </c>
      <c r="M241">
        <v>10.000000000001819</v>
      </c>
      <c r="N241">
        <v>2</v>
      </c>
      <c r="O241" s="578">
        <v>7.6388888919609599E-3</v>
      </c>
    </row>
    <row r="242" spans="1:15">
      <c r="A242" s="577">
        <v>241</v>
      </c>
      <c r="B242" s="577" t="s">
        <v>96</v>
      </c>
      <c r="C242" s="577">
        <v>2</v>
      </c>
      <c r="D242">
        <v>0.02</v>
      </c>
      <c r="E242">
        <v>0.04</v>
      </c>
      <c r="F242" s="403">
        <v>43902.561805555553</v>
      </c>
      <c r="G242">
        <v>1.1235900000000001</v>
      </c>
      <c r="H242" s="403">
        <v>43902.570138888892</v>
      </c>
      <c r="I242">
        <v>1.12199</v>
      </c>
      <c r="J242" s="403">
        <v>43902.572222222225</v>
      </c>
      <c r="K242">
        <v>1.1237900000000001</v>
      </c>
      <c r="L242">
        <v>16.000000000001819</v>
      </c>
      <c r="M242">
        <v>18.000000000001819</v>
      </c>
      <c r="N242">
        <v>4</v>
      </c>
      <c r="O242" s="578">
        <v>1.0416666671517305E-2</v>
      </c>
    </row>
    <row r="243" spans="1:15">
      <c r="A243" s="577">
        <v>242</v>
      </c>
      <c r="B243" s="577" t="s">
        <v>97</v>
      </c>
      <c r="C243" s="577">
        <v>1</v>
      </c>
      <c r="D243">
        <v>0.02</v>
      </c>
      <c r="E243">
        <v>0.02</v>
      </c>
      <c r="F243" s="403">
        <v>43902.567361111112</v>
      </c>
      <c r="G243">
        <v>1.12357</v>
      </c>
      <c r="H243" s="403">
        <v>43902.567361111112</v>
      </c>
      <c r="I243">
        <v>1.12357</v>
      </c>
      <c r="J243" s="403">
        <v>43902.568749999999</v>
      </c>
      <c r="K243">
        <v>1.1225700000000001</v>
      </c>
      <c r="L243">
        <v>0</v>
      </c>
      <c r="M243">
        <v>9.999999999998181</v>
      </c>
      <c r="N243">
        <v>2</v>
      </c>
      <c r="O243" s="578">
        <v>1.3888888861401938E-3</v>
      </c>
    </row>
    <row r="244" spans="1:15">
      <c r="A244" s="577">
        <v>243</v>
      </c>
      <c r="B244" s="577" t="s">
        <v>96</v>
      </c>
      <c r="C244" s="577">
        <v>1</v>
      </c>
      <c r="D244">
        <v>0.02</v>
      </c>
      <c r="E244">
        <v>0.02</v>
      </c>
      <c r="F244" s="403">
        <v>43902.574999999997</v>
      </c>
      <c r="G244">
        <v>1.12279</v>
      </c>
      <c r="H244" s="403">
        <v>43902.574999999997</v>
      </c>
      <c r="I244">
        <v>1.12279</v>
      </c>
      <c r="J244" s="403">
        <v>43902.580555555556</v>
      </c>
      <c r="K244">
        <v>1.1237900000000001</v>
      </c>
      <c r="L244">
        <v>0</v>
      </c>
      <c r="M244">
        <v>10.000000000001819</v>
      </c>
      <c r="N244">
        <v>2</v>
      </c>
      <c r="O244" s="578">
        <v>5.5555555591126904E-3</v>
      </c>
    </row>
    <row r="245" spans="1:15">
      <c r="A245" s="577">
        <v>244</v>
      </c>
      <c r="B245" s="577" t="s">
        <v>96</v>
      </c>
      <c r="C245" s="577">
        <v>3</v>
      </c>
      <c r="D245">
        <v>0.03</v>
      </c>
      <c r="E245">
        <v>7.0000000000000007E-2</v>
      </c>
      <c r="F245" s="403">
        <v>43902.589583333334</v>
      </c>
      <c r="G245">
        <v>1.1176200000000001</v>
      </c>
      <c r="H245" s="403">
        <v>43902.598611111112</v>
      </c>
      <c r="I245">
        <v>1.1142399999999999</v>
      </c>
      <c r="J245" s="403">
        <v>43902.6</v>
      </c>
      <c r="K245">
        <v>1.1166700000000001</v>
      </c>
      <c r="L245">
        <v>33.800000000001091</v>
      </c>
      <c r="M245">
        <v>24.300000000001091</v>
      </c>
      <c r="N245">
        <v>7.01</v>
      </c>
      <c r="O245" s="578">
        <v>1.0416666664241347E-2</v>
      </c>
    </row>
    <row r="246" spans="1:15">
      <c r="A246" s="577">
        <v>245</v>
      </c>
      <c r="B246" s="577" t="s">
        <v>97</v>
      </c>
      <c r="C246" s="577">
        <v>1</v>
      </c>
      <c r="D246">
        <v>0.02</v>
      </c>
      <c r="E246">
        <v>0.02</v>
      </c>
      <c r="F246" s="403">
        <v>43902.602083333331</v>
      </c>
      <c r="G246">
        <v>1.1175600000000001</v>
      </c>
      <c r="H246" s="403">
        <v>43902.602083333331</v>
      </c>
      <c r="I246">
        <v>1.1175600000000001</v>
      </c>
      <c r="J246" s="403">
        <v>43902.604861111111</v>
      </c>
      <c r="K246">
        <v>1.11656</v>
      </c>
      <c r="L246">
        <v>0</v>
      </c>
      <c r="M246">
        <v>10</v>
      </c>
      <c r="N246">
        <v>2</v>
      </c>
      <c r="O246" s="578">
        <v>2.7777777795563452E-3</v>
      </c>
    </row>
    <row r="247" spans="1:15">
      <c r="A247" s="577">
        <v>246</v>
      </c>
      <c r="B247" s="577" t="s">
        <v>96</v>
      </c>
      <c r="C247" s="577">
        <v>7</v>
      </c>
      <c r="D247">
        <v>0.23</v>
      </c>
      <c r="E247">
        <v>0.57000000000000006</v>
      </c>
      <c r="F247" s="403">
        <v>43902.604861111111</v>
      </c>
      <c r="G247">
        <v>1.1172200000000001</v>
      </c>
      <c r="H247" s="403">
        <v>43902.669444444444</v>
      </c>
      <c r="I247">
        <v>1.10602</v>
      </c>
      <c r="J247" s="403">
        <v>43902.688888888886</v>
      </c>
      <c r="K247">
        <v>1.11002</v>
      </c>
      <c r="L247">
        <v>112</v>
      </c>
      <c r="M247">
        <v>40</v>
      </c>
      <c r="N247">
        <v>74.069999999999993</v>
      </c>
      <c r="O247" s="578">
        <v>8.4027777775190771E-2</v>
      </c>
    </row>
    <row r="248" spans="1:15">
      <c r="A248" s="577">
        <v>247</v>
      </c>
      <c r="B248" s="577" t="s">
        <v>97</v>
      </c>
      <c r="C248" s="577">
        <v>1</v>
      </c>
      <c r="D248">
        <v>0.02</v>
      </c>
      <c r="E248">
        <v>0.02</v>
      </c>
      <c r="F248" s="403">
        <v>43902.62777777778</v>
      </c>
      <c r="G248">
        <v>1.1147800000000001</v>
      </c>
      <c r="H248" s="403">
        <v>43902.62777777778</v>
      </c>
      <c r="I248">
        <v>1.1147800000000001</v>
      </c>
      <c r="J248" s="403">
        <v>43902.629166666666</v>
      </c>
      <c r="K248">
        <v>1.11378</v>
      </c>
      <c r="L248">
        <v>0</v>
      </c>
      <c r="M248">
        <v>10.000000000001819</v>
      </c>
      <c r="N248">
        <v>2</v>
      </c>
      <c r="O248" s="578">
        <v>1.3888888861401938E-3</v>
      </c>
    </row>
    <row r="249" spans="1:15">
      <c r="A249" s="577">
        <v>248</v>
      </c>
      <c r="B249" s="577" t="s">
        <v>97</v>
      </c>
      <c r="C249" s="577">
        <v>2</v>
      </c>
      <c r="D249">
        <v>0.02</v>
      </c>
      <c r="E249">
        <v>0.04</v>
      </c>
      <c r="F249" s="403">
        <v>43902.637499999997</v>
      </c>
      <c r="G249">
        <v>1.11232</v>
      </c>
      <c r="H249" s="403">
        <v>43902.644444444442</v>
      </c>
      <c r="I249">
        <v>1.11392</v>
      </c>
      <c r="J249" s="403">
        <v>43902.648611111108</v>
      </c>
      <c r="K249">
        <v>1.11212</v>
      </c>
      <c r="L249">
        <v>16.000000000001819</v>
      </c>
      <c r="M249">
        <v>18</v>
      </c>
      <c r="N249">
        <v>4</v>
      </c>
      <c r="O249" s="578">
        <v>1.1111111110949423E-2</v>
      </c>
    </row>
    <row r="250" spans="1:15">
      <c r="A250" s="577">
        <v>249</v>
      </c>
      <c r="B250" s="577" t="s">
        <v>97</v>
      </c>
      <c r="C250" s="577">
        <v>1</v>
      </c>
      <c r="D250">
        <v>0.02</v>
      </c>
      <c r="E250">
        <v>0.02</v>
      </c>
      <c r="F250" s="403">
        <v>43902.65902777778</v>
      </c>
      <c r="G250">
        <v>1.11043</v>
      </c>
      <c r="H250" s="403">
        <v>43902.65902777778</v>
      </c>
      <c r="I250">
        <v>1.11043</v>
      </c>
      <c r="J250" s="403">
        <v>43902.664583333331</v>
      </c>
      <c r="K250">
        <v>1.1094299999999999</v>
      </c>
      <c r="L250">
        <v>0</v>
      </c>
      <c r="M250">
        <v>10.000000000001819</v>
      </c>
      <c r="N250">
        <v>2</v>
      </c>
      <c r="O250" s="578">
        <v>5.5555555518367328E-3</v>
      </c>
    </row>
    <row r="251" spans="1:15">
      <c r="A251" s="577">
        <v>250</v>
      </c>
      <c r="B251" s="577" t="s">
        <v>97</v>
      </c>
      <c r="C251" s="577">
        <v>7</v>
      </c>
      <c r="D251">
        <v>0.23</v>
      </c>
      <c r="E251">
        <v>0.57000000000000006</v>
      </c>
      <c r="F251" s="403">
        <v>43902.682638888888</v>
      </c>
      <c r="G251">
        <v>1.1073999999999999</v>
      </c>
      <c r="H251" s="403">
        <v>43902.755555555559</v>
      </c>
      <c r="I251">
        <v>1.1206400000000001</v>
      </c>
      <c r="J251" s="403">
        <v>43902.870138888888</v>
      </c>
      <c r="K251">
        <v>1.1164499999999999</v>
      </c>
      <c r="L251">
        <v>132.40000000000146</v>
      </c>
      <c r="M251">
        <v>41.900000000001455</v>
      </c>
      <c r="N251">
        <v>74</v>
      </c>
      <c r="O251" s="578">
        <v>0.1875</v>
      </c>
    </row>
    <row r="252" spans="1:15">
      <c r="A252" s="577">
        <v>251</v>
      </c>
      <c r="B252" s="577" t="s">
        <v>96</v>
      </c>
      <c r="C252" s="577">
        <v>1</v>
      </c>
      <c r="D252">
        <v>0.02</v>
      </c>
      <c r="E252">
        <v>0.02</v>
      </c>
      <c r="F252" s="403">
        <v>43902.695138888892</v>
      </c>
      <c r="G252">
        <v>1.10971</v>
      </c>
      <c r="H252" s="403">
        <v>43902.695138888892</v>
      </c>
      <c r="I252">
        <v>1.10971</v>
      </c>
      <c r="J252" s="403">
        <v>43902.701388888891</v>
      </c>
      <c r="K252">
        <v>1.1107100000000001</v>
      </c>
      <c r="L252">
        <v>0</v>
      </c>
      <c r="M252">
        <v>10</v>
      </c>
      <c r="N252">
        <v>2</v>
      </c>
      <c r="O252" s="578">
        <v>6.2499999985448085E-3</v>
      </c>
    </row>
    <row r="253" spans="1:15">
      <c r="A253" s="577">
        <v>252</v>
      </c>
      <c r="B253" s="577" t="s">
        <v>96</v>
      </c>
      <c r="C253" s="577">
        <v>1</v>
      </c>
      <c r="D253">
        <v>0.02</v>
      </c>
      <c r="E253">
        <v>0.02</v>
      </c>
      <c r="F253" s="403">
        <v>43902.71875</v>
      </c>
      <c r="G253">
        <v>1.1161399999999999</v>
      </c>
      <c r="H253" s="403">
        <v>43902.71875</v>
      </c>
      <c r="I253">
        <v>1.1161399999999999</v>
      </c>
      <c r="J253" s="403">
        <v>43902.724305555559</v>
      </c>
      <c r="K253">
        <v>1.11714</v>
      </c>
      <c r="L253">
        <v>0</v>
      </c>
      <c r="M253">
        <v>10</v>
      </c>
      <c r="N253">
        <v>2</v>
      </c>
      <c r="O253" s="578">
        <v>5.5555555591126904E-3</v>
      </c>
    </row>
    <row r="254" spans="1:15">
      <c r="A254" s="577">
        <v>253</v>
      </c>
      <c r="B254" s="577" t="s">
        <v>96</v>
      </c>
      <c r="C254" s="577">
        <v>2</v>
      </c>
      <c r="D254">
        <v>0.02</v>
      </c>
      <c r="E254">
        <v>0.04</v>
      </c>
      <c r="F254" s="403">
        <v>43902.734722222223</v>
      </c>
      <c r="G254">
        <v>1.11887</v>
      </c>
      <c r="H254" s="403">
        <v>43902.740972222222</v>
      </c>
      <c r="I254">
        <v>1.1172</v>
      </c>
      <c r="J254" s="403">
        <v>43902.742361111108</v>
      </c>
      <c r="K254">
        <v>1.11904</v>
      </c>
      <c r="L254">
        <v>16.700000000000728</v>
      </c>
      <c r="M254">
        <v>18.399999999999636</v>
      </c>
      <c r="N254">
        <v>4.0200000000000005</v>
      </c>
      <c r="O254" s="578">
        <v>7.6388888846850023E-3</v>
      </c>
    </row>
    <row r="255" spans="1:15">
      <c r="A255" s="577">
        <v>254</v>
      </c>
      <c r="B255" s="577" t="s">
        <v>96</v>
      </c>
      <c r="C255" s="577">
        <v>1</v>
      </c>
      <c r="D255">
        <v>0.02</v>
      </c>
      <c r="E255">
        <v>0.02</v>
      </c>
      <c r="F255" s="403">
        <v>43902.746527777781</v>
      </c>
      <c r="G255">
        <v>1.11782</v>
      </c>
      <c r="H255" s="403">
        <v>43902.746527777781</v>
      </c>
      <c r="I255">
        <v>1.11782</v>
      </c>
      <c r="J255" s="403">
        <v>43902.748611111114</v>
      </c>
      <c r="K255">
        <v>1.1188199999999999</v>
      </c>
      <c r="L255">
        <v>0</v>
      </c>
      <c r="M255">
        <v>9.999999999998181</v>
      </c>
      <c r="N255">
        <v>2</v>
      </c>
      <c r="O255" s="578">
        <v>2.0833333328482695E-3</v>
      </c>
    </row>
    <row r="256" spans="1:15">
      <c r="A256" s="577">
        <v>255</v>
      </c>
      <c r="B256" s="577" t="s">
        <v>96</v>
      </c>
      <c r="C256" s="577">
        <v>1</v>
      </c>
      <c r="D256">
        <v>0.02</v>
      </c>
      <c r="E256">
        <v>0.02</v>
      </c>
      <c r="F256" s="403">
        <v>43902.761111111111</v>
      </c>
      <c r="G256">
        <v>1.11937</v>
      </c>
      <c r="H256" s="403">
        <v>43902.761111111111</v>
      </c>
      <c r="I256">
        <v>1.11937</v>
      </c>
      <c r="J256" s="403">
        <v>43902.765277777777</v>
      </c>
      <c r="K256">
        <v>1.1203700000000001</v>
      </c>
      <c r="L256">
        <v>0</v>
      </c>
      <c r="M256">
        <v>10.000000000001819</v>
      </c>
      <c r="N256">
        <v>2</v>
      </c>
      <c r="O256" s="578">
        <v>4.166666665696539E-3</v>
      </c>
    </row>
    <row r="257" spans="1:15">
      <c r="A257" s="577">
        <v>256</v>
      </c>
      <c r="B257" s="577" t="s">
        <v>96</v>
      </c>
      <c r="C257" s="577">
        <v>2</v>
      </c>
      <c r="D257">
        <v>0.02</v>
      </c>
      <c r="E257">
        <v>0.04</v>
      </c>
      <c r="F257" s="403">
        <v>43902.768750000003</v>
      </c>
      <c r="G257">
        <v>1.11951</v>
      </c>
      <c r="H257" s="403">
        <v>43902.770833333336</v>
      </c>
      <c r="I257">
        <v>1.1168</v>
      </c>
      <c r="J257" s="403">
        <v>43902.77847222222</v>
      </c>
      <c r="K257">
        <v>1.1191599999999999</v>
      </c>
      <c r="L257">
        <v>27.100000000000364</v>
      </c>
      <c r="M257">
        <v>23.599999999998545</v>
      </c>
      <c r="N257">
        <v>4.0199999999999996</v>
      </c>
      <c r="O257" s="578">
        <v>9.7222222175332718E-3</v>
      </c>
    </row>
    <row r="258" spans="1:15">
      <c r="A258" s="577">
        <v>257</v>
      </c>
      <c r="B258" s="577" t="s">
        <v>96</v>
      </c>
      <c r="C258" s="577">
        <v>1</v>
      </c>
      <c r="D258">
        <v>0.02</v>
      </c>
      <c r="E258">
        <v>0.02</v>
      </c>
      <c r="F258" s="403">
        <v>43902.785416666666</v>
      </c>
      <c r="G258">
        <v>1.1182799999999999</v>
      </c>
      <c r="H258" s="403">
        <v>43902.785416666666</v>
      </c>
      <c r="I258">
        <v>1.1182799999999999</v>
      </c>
      <c r="J258" s="403">
        <v>43902.8125</v>
      </c>
      <c r="K258">
        <v>1.1192800000000001</v>
      </c>
      <c r="L258">
        <v>0</v>
      </c>
      <c r="M258">
        <v>10.000000000001819</v>
      </c>
      <c r="N258">
        <v>2</v>
      </c>
      <c r="O258" s="578">
        <v>2.7083333334303461E-2</v>
      </c>
    </row>
    <row r="259" spans="1:15">
      <c r="A259" s="577">
        <v>258</v>
      </c>
      <c r="B259" s="577" t="s">
        <v>96</v>
      </c>
      <c r="C259" s="577">
        <v>1</v>
      </c>
      <c r="D259">
        <v>0.02</v>
      </c>
      <c r="E259">
        <v>0.02</v>
      </c>
      <c r="F259" s="403">
        <v>43902.818055555559</v>
      </c>
      <c r="G259">
        <v>1.1193500000000001</v>
      </c>
      <c r="H259" s="403">
        <v>43902.818055555559</v>
      </c>
      <c r="I259">
        <v>1.1193500000000001</v>
      </c>
      <c r="J259" s="403">
        <v>43902.838194444441</v>
      </c>
      <c r="K259">
        <v>1.12035</v>
      </c>
      <c r="L259">
        <v>0</v>
      </c>
      <c r="M259">
        <v>10</v>
      </c>
      <c r="N259">
        <v>2</v>
      </c>
      <c r="O259" s="578">
        <v>2.0138888881774619E-2</v>
      </c>
    </row>
    <row r="260" spans="1:15">
      <c r="A260" s="577">
        <v>259</v>
      </c>
      <c r="B260" s="577" t="s">
        <v>96</v>
      </c>
      <c r="C260" s="577">
        <v>4</v>
      </c>
      <c r="D260">
        <v>0.05</v>
      </c>
      <c r="E260">
        <v>0.12000000000000001</v>
      </c>
      <c r="F260" s="403">
        <v>43902.847222222219</v>
      </c>
      <c r="G260">
        <v>1.12212</v>
      </c>
      <c r="H260" s="403">
        <v>43903.015972222223</v>
      </c>
      <c r="I260">
        <v>1.1156999999999999</v>
      </c>
      <c r="J260" s="403">
        <v>43903.117361111108</v>
      </c>
      <c r="K260">
        <v>1.1189899999999999</v>
      </c>
      <c r="L260">
        <v>64.200000000000728</v>
      </c>
      <c r="M260">
        <v>32.899999999999636</v>
      </c>
      <c r="N260">
        <v>11.68</v>
      </c>
      <c r="O260" s="578">
        <v>0.27013888888905058</v>
      </c>
    </row>
    <row r="261" spans="1:15">
      <c r="A261" s="577">
        <v>260</v>
      </c>
      <c r="B261" s="577" t="s">
        <v>97</v>
      </c>
      <c r="C261" s="577">
        <v>2</v>
      </c>
      <c r="D261">
        <v>0.02</v>
      </c>
      <c r="E261">
        <v>0.04</v>
      </c>
      <c r="F261" s="403">
        <v>43902.87222222222</v>
      </c>
      <c r="G261">
        <v>1.11781</v>
      </c>
      <c r="H261" s="403">
        <v>43902.880555555559</v>
      </c>
      <c r="I261">
        <v>1.1195900000000001</v>
      </c>
      <c r="J261" s="403">
        <v>43902.894444444442</v>
      </c>
      <c r="K261">
        <v>1.1176999999999999</v>
      </c>
      <c r="L261">
        <v>17.800000000001091</v>
      </c>
      <c r="M261">
        <v>18.900000000001455</v>
      </c>
      <c r="N261">
        <v>4</v>
      </c>
      <c r="O261" s="578">
        <v>2.2222222221898846E-2</v>
      </c>
    </row>
    <row r="262" spans="1:15">
      <c r="A262" s="577">
        <v>261</v>
      </c>
      <c r="B262" s="577" t="s">
        <v>97</v>
      </c>
      <c r="C262" s="577">
        <v>1</v>
      </c>
      <c r="D262">
        <v>0.02</v>
      </c>
      <c r="E262">
        <v>0.02</v>
      </c>
      <c r="F262" s="403">
        <v>43902.902777777781</v>
      </c>
      <c r="G262">
        <v>1.1173999999999999</v>
      </c>
      <c r="H262" s="403">
        <v>43902.902777777781</v>
      </c>
      <c r="I262">
        <v>1.1173999999999999</v>
      </c>
      <c r="J262" s="403">
        <v>43902.911111111112</v>
      </c>
      <c r="K262">
        <v>1.1164000000000001</v>
      </c>
      <c r="L262">
        <v>0</v>
      </c>
      <c r="M262">
        <v>10</v>
      </c>
      <c r="N262">
        <v>2</v>
      </c>
      <c r="O262" s="578">
        <v>8.333333331393078E-3</v>
      </c>
    </row>
    <row r="263" spans="1:15">
      <c r="A263" s="577">
        <v>262</v>
      </c>
      <c r="B263" s="577" t="s">
        <v>97</v>
      </c>
      <c r="C263" s="577">
        <v>1</v>
      </c>
      <c r="D263">
        <v>0.02</v>
      </c>
      <c r="E263">
        <v>0.02</v>
      </c>
      <c r="F263" s="403">
        <v>43902.918055555558</v>
      </c>
      <c r="G263">
        <v>1.11758</v>
      </c>
      <c r="H263" s="403">
        <v>43902.918055555558</v>
      </c>
      <c r="I263">
        <v>1.11758</v>
      </c>
      <c r="J263" s="403">
        <v>43903.00277777778</v>
      </c>
      <c r="K263">
        <v>1.1165799999999999</v>
      </c>
      <c r="L263">
        <v>0</v>
      </c>
      <c r="M263">
        <v>10</v>
      </c>
      <c r="N263">
        <v>2.02</v>
      </c>
      <c r="O263" s="578">
        <v>8.4722222221898846E-2</v>
      </c>
    </row>
    <row r="264" spans="1:15">
      <c r="A264" s="577">
        <v>263</v>
      </c>
      <c r="B264" s="577" t="s">
        <v>97</v>
      </c>
      <c r="C264" s="577">
        <v>4</v>
      </c>
      <c r="D264">
        <v>0.05</v>
      </c>
      <c r="E264">
        <v>0.12000000000000001</v>
      </c>
      <c r="F264" s="403">
        <v>43903.018750000003</v>
      </c>
      <c r="G264">
        <v>1.1162000000000001</v>
      </c>
      <c r="H264" s="403">
        <v>43903.160416666666</v>
      </c>
      <c r="I264">
        <v>1.1211500000000001</v>
      </c>
      <c r="J264" s="403">
        <v>43903.306944444441</v>
      </c>
      <c r="K264">
        <v>1.1183399999999999</v>
      </c>
      <c r="L264">
        <v>49.5</v>
      </c>
      <c r="M264">
        <v>28.100000000000364</v>
      </c>
      <c r="N264">
        <v>12.010000000000002</v>
      </c>
      <c r="O264" s="578">
        <v>0.28819444443797693</v>
      </c>
    </row>
    <row r="265" spans="1:15">
      <c r="A265" s="577">
        <v>264</v>
      </c>
      <c r="B265" s="577" t="s">
        <v>96</v>
      </c>
      <c r="C265" s="577">
        <v>1</v>
      </c>
      <c r="D265">
        <v>0.02</v>
      </c>
      <c r="E265">
        <v>0.02</v>
      </c>
      <c r="F265" s="403">
        <v>43903.128472222219</v>
      </c>
      <c r="G265">
        <v>1.12002</v>
      </c>
      <c r="H265" s="403">
        <v>43903.128472222219</v>
      </c>
      <c r="I265">
        <v>1.12002</v>
      </c>
      <c r="J265" s="403">
        <v>43903.160416666666</v>
      </c>
      <c r="K265">
        <v>1.1210199999999999</v>
      </c>
      <c r="L265">
        <v>0</v>
      </c>
      <c r="M265">
        <v>9.999999999998181</v>
      </c>
      <c r="N265">
        <v>2</v>
      </c>
      <c r="O265" s="578">
        <v>3.1944444446708076E-2</v>
      </c>
    </row>
    <row r="266" spans="1:15">
      <c r="A266" s="577">
        <v>265</v>
      </c>
      <c r="B266" s="577" t="s">
        <v>96</v>
      </c>
      <c r="C266" s="577">
        <v>4</v>
      </c>
      <c r="D266">
        <v>0.05</v>
      </c>
      <c r="E266">
        <v>0.12000000000000001</v>
      </c>
      <c r="F266" s="403">
        <v>43903.165972222225</v>
      </c>
      <c r="G266">
        <v>1.1214299999999999</v>
      </c>
      <c r="H266" s="403">
        <v>43903.32708333333</v>
      </c>
      <c r="I266">
        <v>1.1164799999999999</v>
      </c>
      <c r="J266" s="403">
        <v>43903.343055555553</v>
      </c>
      <c r="K266">
        <v>1.1192899999999999</v>
      </c>
      <c r="L266">
        <v>49.5</v>
      </c>
      <c r="M266">
        <v>28.100000000000364</v>
      </c>
      <c r="N266">
        <v>11.950000000000001</v>
      </c>
      <c r="O266" s="578">
        <v>0.17708333332848269</v>
      </c>
    </row>
    <row r="267" spans="1:15">
      <c r="A267" s="577">
        <v>266</v>
      </c>
      <c r="B267" s="577" t="s">
        <v>97</v>
      </c>
      <c r="C267" s="577">
        <v>3</v>
      </c>
      <c r="D267">
        <v>0.03</v>
      </c>
      <c r="E267">
        <v>7.0000000000000007E-2</v>
      </c>
      <c r="F267" s="403">
        <v>43903.331944444442</v>
      </c>
      <c r="G267">
        <v>1.11816</v>
      </c>
      <c r="H267" s="403">
        <v>43903.370138888888</v>
      </c>
      <c r="I267">
        <v>1.1214</v>
      </c>
      <c r="J267" s="403">
        <v>43903.38958333333</v>
      </c>
      <c r="K267">
        <v>1.1190100000000001</v>
      </c>
      <c r="L267">
        <v>32.399999999999636</v>
      </c>
      <c r="M267">
        <v>23.899999999999636</v>
      </c>
      <c r="N267">
        <v>7.01</v>
      </c>
      <c r="O267" s="578">
        <v>5.7638888887595385E-2</v>
      </c>
    </row>
    <row r="268" spans="1:15">
      <c r="A268" s="577">
        <v>267</v>
      </c>
      <c r="B268" s="577" t="s">
        <v>96</v>
      </c>
      <c r="C268" s="577">
        <v>1</v>
      </c>
      <c r="D268">
        <v>0.02</v>
      </c>
      <c r="E268">
        <v>0.02</v>
      </c>
      <c r="F268" s="403">
        <v>43903.348611111112</v>
      </c>
      <c r="G268">
        <v>1.1189100000000001</v>
      </c>
      <c r="H268" s="403">
        <v>43903.348611111112</v>
      </c>
      <c r="I268">
        <v>1.1189100000000001</v>
      </c>
      <c r="J268" s="403">
        <v>43903.36041666667</v>
      </c>
      <c r="K268">
        <v>1.11991</v>
      </c>
      <c r="L268">
        <v>0</v>
      </c>
      <c r="M268">
        <v>10</v>
      </c>
      <c r="N268">
        <v>2</v>
      </c>
      <c r="O268" s="578">
        <v>1.1805555557657499E-2</v>
      </c>
    </row>
    <row r="269" spans="1:15">
      <c r="A269" s="577">
        <v>268</v>
      </c>
      <c r="B269" s="577" t="s">
        <v>96</v>
      </c>
      <c r="C269" s="577">
        <v>4</v>
      </c>
      <c r="D269">
        <v>0.05</v>
      </c>
      <c r="E269">
        <v>0.12000000000000001</v>
      </c>
      <c r="F269" s="403">
        <v>43903.377083333333</v>
      </c>
      <c r="G269">
        <v>1.1199399999999999</v>
      </c>
      <c r="H269" s="403">
        <v>43903.467361111114</v>
      </c>
      <c r="I269">
        <v>1.11503</v>
      </c>
      <c r="J269" s="403">
        <v>43903.50277777778</v>
      </c>
      <c r="K269">
        <v>1.1178300000000001</v>
      </c>
      <c r="L269">
        <v>49.100000000000364</v>
      </c>
      <c r="M269">
        <v>28.000000000001819</v>
      </c>
      <c r="N269">
        <v>12.059999999999999</v>
      </c>
      <c r="O269" s="578">
        <v>0.12569444444670808</v>
      </c>
    </row>
    <row r="270" spans="1:15">
      <c r="A270" s="577">
        <v>269</v>
      </c>
      <c r="B270" s="577" t="s">
        <v>97</v>
      </c>
      <c r="C270" s="577">
        <v>1</v>
      </c>
      <c r="D270">
        <v>0.02</v>
      </c>
      <c r="E270">
        <v>0.02</v>
      </c>
      <c r="F270" s="403">
        <v>43903.419444444444</v>
      </c>
      <c r="G270">
        <v>1.1167199999999999</v>
      </c>
      <c r="H270" s="403">
        <v>43903.419444444444</v>
      </c>
      <c r="I270">
        <v>1.1167199999999999</v>
      </c>
      <c r="J270" s="403">
        <v>43903.445138888892</v>
      </c>
      <c r="K270">
        <v>1.11572</v>
      </c>
      <c r="L270">
        <v>0</v>
      </c>
      <c r="M270">
        <v>9.999999999998181</v>
      </c>
      <c r="N270">
        <v>2</v>
      </c>
      <c r="O270" s="578">
        <v>2.5694444448163267E-2</v>
      </c>
    </row>
    <row r="271" spans="1:15">
      <c r="A271" s="577">
        <v>270</v>
      </c>
      <c r="B271" s="577" t="s">
        <v>97</v>
      </c>
      <c r="C271" s="577">
        <v>1</v>
      </c>
      <c r="D271">
        <v>0.02</v>
      </c>
      <c r="E271">
        <v>0.02</v>
      </c>
      <c r="F271" s="403">
        <v>43903.473611111112</v>
      </c>
      <c r="G271">
        <v>1.11605</v>
      </c>
      <c r="H271" s="403">
        <v>43903.473611111112</v>
      </c>
      <c r="I271">
        <v>1.11605</v>
      </c>
      <c r="J271" s="403">
        <v>43903.488888888889</v>
      </c>
      <c r="K271">
        <v>1.1150500000000001</v>
      </c>
      <c r="L271">
        <v>0</v>
      </c>
      <c r="M271">
        <v>9.999999999998181</v>
      </c>
      <c r="N271">
        <v>2</v>
      </c>
      <c r="O271" s="578">
        <v>1.5277777776645962E-2</v>
      </c>
    </row>
    <row r="272" spans="1:15">
      <c r="A272" s="577">
        <v>271</v>
      </c>
      <c r="B272" s="577" t="s">
        <v>97</v>
      </c>
      <c r="C272" s="577">
        <v>3</v>
      </c>
      <c r="D272">
        <v>0.03</v>
      </c>
      <c r="E272">
        <v>7.0000000000000007E-2</v>
      </c>
      <c r="F272" s="403">
        <v>43903.49722222222</v>
      </c>
      <c r="G272">
        <v>1.1146</v>
      </c>
      <c r="H272" s="403">
        <v>43903.50277777778</v>
      </c>
      <c r="I272">
        <v>1.11781</v>
      </c>
      <c r="J272" s="403">
        <v>43903.509027777778</v>
      </c>
      <c r="K272">
        <v>1.1154299999999999</v>
      </c>
      <c r="L272">
        <v>32.100000000000364</v>
      </c>
      <c r="M272">
        <v>23.800000000001091</v>
      </c>
      <c r="N272">
        <v>7.02</v>
      </c>
      <c r="O272" s="578">
        <v>1.1805555557657499E-2</v>
      </c>
    </row>
    <row r="273" spans="1:15">
      <c r="A273" s="577">
        <v>272</v>
      </c>
      <c r="B273" s="577" t="s">
        <v>96</v>
      </c>
      <c r="C273" s="577">
        <v>6</v>
      </c>
      <c r="D273">
        <v>0.14000000000000001</v>
      </c>
      <c r="E273">
        <v>0.34</v>
      </c>
      <c r="F273" s="403">
        <v>43903.507638888892</v>
      </c>
      <c r="G273">
        <v>1.1159600000000001</v>
      </c>
      <c r="H273" s="403">
        <v>43903.665972222225</v>
      </c>
      <c r="I273">
        <v>1.10686</v>
      </c>
      <c r="J273" s="403">
        <v>43903.714583333334</v>
      </c>
      <c r="K273">
        <v>1.1104799999999999</v>
      </c>
      <c r="L273">
        <v>91</v>
      </c>
      <c r="M273">
        <v>36.199999999998909</v>
      </c>
      <c r="N273">
        <v>40.65</v>
      </c>
      <c r="O273" s="578">
        <v>0.2069444444423425</v>
      </c>
    </row>
    <row r="274" spans="1:15">
      <c r="A274" s="577">
        <v>273</v>
      </c>
      <c r="B274" s="577" t="s">
        <v>97</v>
      </c>
      <c r="C274" s="577">
        <v>1</v>
      </c>
      <c r="D274">
        <v>0.02</v>
      </c>
      <c r="E274">
        <v>0.02</v>
      </c>
      <c r="F274" s="403">
        <v>43903.511805555558</v>
      </c>
      <c r="G274">
        <v>1.11669</v>
      </c>
      <c r="H274" s="403">
        <v>43903.511805555558</v>
      </c>
      <c r="I274">
        <v>1.11669</v>
      </c>
      <c r="J274" s="403">
        <v>43903.517361111109</v>
      </c>
      <c r="K274">
        <v>1.1156900000000001</v>
      </c>
      <c r="L274">
        <v>0</v>
      </c>
      <c r="M274">
        <v>9.999999999998181</v>
      </c>
      <c r="N274">
        <v>2</v>
      </c>
      <c r="O274" s="578">
        <v>5.5555555518367328E-3</v>
      </c>
    </row>
    <row r="275" spans="1:15">
      <c r="A275" s="577">
        <v>274</v>
      </c>
      <c r="B275" s="577" t="s">
        <v>97</v>
      </c>
      <c r="C275" s="577">
        <v>1</v>
      </c>
      <c r="D275">
        <v>0.02</v>
      </c>
      <c r="E275">
        <v>0.02</v>
      </c>
      <c r="F275" s="403">
        <v>43903.530555555553</v>
      </c>
      <c r="G275">
        <v>1.1145400000000001</v>
      </c>
      <c r="H275" s="403">
        <v>43903.530555555553</v>
      </c>
      <c r="I275">
        <v>1.1145400000000001</v>
      </c>
      <c r="J275" s="403">
        <v>43903.534722222219</v>
      </c>
      <c r="K275">
        <v>1.11354</v>
      </c>
      <c r="L275">
        <v>0</v>
      </c>
      <c r="M275">
        <v>10.000000000001819</v>
      </c>
      <c r="N275">
        <v>2</v>
      </c>
      <c r="O275" s="578">
        <v>4.166666665696539E-3</v>
      </c>
    </row>
    <row r="276" spans="1:15">
      <c r="A276" s="577">
        <v>275</v>
      </c>
      <c r="B276" s="577" t="s">
        <v>97</v>
      </c>
      <c r="C276" s="577">
        <v>1</v>
      </c>
      <c r="D276">
        <v>0.02</v>
      </c>
      <c r="E276">
        <v>0.02</v>
      </c>
      <c r="F276" s="403">
        <v>43903.543749999997</v>
      </c>
      <c r="G276">
        <v>1.1115699999999999</v>
      </c>
      <c r="H276" s="403">
        <v>43903.543749999997</v>
      </c>
      <c r="I276">
        <v>1.1115699999999999</v>
      </c>
      <c r="J276" s="403">
        <v>43903.55</v>
      </c>
      <c r="K276">
        <v>1.1105700000000001</v>
      </c>
      <c r="L276">
        <v>0</v>
      </c>
      <c r="M276">
        <v>9.999999999998181</v>
      </c>
      <c r="N276">
        <v>2</v>
      </c>
      <c r="O276" s="578">
        <v>6.2500000058207661E-3</v>
      </c>
    </row>
    <row r="277" spans="1:15">
      <c r="A277" s="577">
        <v>276</v>
      </c>
      <c r="B277" s="577" t="s">
        <v>97</v>
      </c>
      <c r="C277" s="577">
        <v>2</v>
      </c>
      <c r="D277">
        <v>0.02</v>
      </c>
      <c r="E277">
        <v>0.04</v>
      </c>
      <c r="F277" s="403">
        <v>43903.554166666669</v>
      </c>
      <c r="G277">
        <v>1.1115299999999999</v>
      </c>
      <c r="H277" s="403">
        <v>43903.588194444441</v>
      </c>
      <c r="I277">
        <v>1.11313</v>
      </c>
      <c r="J277" s="403">
        <v>43903.592361111114</v>
      </c>
      <c r="K277">
        <v>1.1113299999999999</v>
      </c>
      <c r="L277">
        <v>16</v>
      </c>
      <c r="M277">
        <v>18</v>
      </c>
      <c r="N277">
        <v>4</v>
      </c>
      <c r="O277" s="578">
        <v>3.8194444445252884E-2</v>
      </c>
    </row>
    <row r="278" spans="1:15">
      <c r="A278" s="577">
        <v>277</v>
      </c>
      <c r="B278" s="577" t="s">
        <v>97</v>
      </c>
      <c r="C278" s="577">
        <v>1</v>
      </c>
      <c r="D278">
        <v>0.02</v>
      </c>
      <c r="E278">
        <v>0.02</v>
      </c>
      <c r="F278" s="403">
        <v>43903.604166666664</v>
      </c>
      <c r="G278">
        <v>1.1109500000000001</v>
      </c>
      <c r="H278" s="403">
        <v>43903.604166666664</v>
      </c>
      <c r="I278">
        <v>1.1109500000000001</v>
      </c>
      <c r="J278" s="403">
        <v>43903.654861111114</v>
      </c>
      <c r="K278">
        <v>1.10995</v>
      </c>
      <c r="L278">
        <v>0</v>
      </c>
      <c r="M278">
        <v>10.000000000001819</v>
      </c>
      <c r="N278">
        <v>2</v>
      </c>
      <c r="O278" s="578">
        <v>5.0694444449618459E-2</v>
      </c>
    </row>
    <row r="279" spans="1:15">
      <c r="A279" s="577">
        <v>278</v>
      </c>
      <c r="B279" s="577" t="s">
        <v>97</v>
      </c>
      <c r="C279" s="577">
        <v>1</v>
      </c>
      <c r="D279">
        <v>0.02</v>
      </c>
      <c r="E279">
        <v>0.02</v>
      </c>
      <c r="F279" s="403">
        <v>43903.662499999999</v>
      </c>
      <c r="G279">
        <v>1.11052</v>
      </c>
      <c r="H279" s="403">
        <v>43903.662499999999</v>
      </c>
      <c r="I279">
        <v>1.11052</v>
      </c>
      <c r="J279" s="403">
        <v>43903.663888888892</v>
      </c>
      <c r="K279">
        <v>1.1095200000000001</v>
      </c>
      <c r="L279">
        <v>0</v>
      </c>
      <c r="M279">
        <v>9.999999999998181</v>
      </c>
      <c r="N279">
        <v>2</v>
      </c>
      <c r="O279" s="578">
        <v>1.3888888934161514E-3</v>
      </c>
    </row>
    <row r="280" spans="1:15">
      <c r="A280" s="577">
        <v>279</v>
      </c>
      <c r="B280" s="577" t="s">
        <v>97</v>
      </c>
      <c r="C280" s="577">
        <v>1</v>
      </c>
      <c r="D280">
        <v>0.02</v>
      </c>
      <c r="E280">
        <v>0.02</v>
      </c>
      <c r="F280" s="403">
        <v>43903.688194444447</v>
      </c>
      <c r="G280">
        <v>1.1082399999999999</v>
      </c>
      <c r="H280" s="403">
        <v>43903.688194444447</v>
      </c>
      <c r="I280">
        <v>1.1082399999999999</v>
      </c>
      <c r="J280" s="403">
        <v>43903.688888888886</v>
      </c>
      <c r="K280">
        <v>1.10724</v>
      </c>
      <c r="L280">
        <v>0</v>
      </c>
      <c r="M280">
        <v>10</v>
      </c>
      <c r="N280">
        <v>2</v>
      </c>
      <c r="O280" s="578">
        <v>6.9444443943211809E-4</v>
      </c>
    </row>
    <row r="281" spans="1:15">
      <c r="A281" s="577">
        <v>280</v>
      </c>
      <c r="B281" s="577" t="s">
        <v>97</v>
      </c>
      <c r="C281" s="577">
        <v>3</v>
      </c>
      <c r="D281">
        <v>0.03</v>
      </c>
      <c r="E281">
        <v>7.0000000000000007E-2</v>
      </c>
      <c r="F281" s="403">
        <v>43903.7</v>
      </c>
      <c r="G281">
        <v>1.1067199999999999</v>
      </c>
      <c r="H281" s="403">
        <v>43903.713888888888</v>
      </c>
      <c r="I281">
        <v>1.1099300000000001</v>
      </c>
      <c r="J281" s="403">
        <v>43903.73541666667</v>
      </c>
      <c r="K281">
        <v>1.1075600000000001</v>
      </c>
      <c r="L281">
        <v>32.100000000002183</v>
      </c>
      <c r="M281">
        <v>23.700000000000728</v>
      </c>
      <c r="N281">
        <v>6.9700000000000006</v>
      </c>
      <c r="O281" s="578">
        <v>3.5416666672972497E-2</v>
      </c>
    </row>
    <row r="282" spans="1:15">
      <c r="A282" s="577">
        <v>281</v>
      </c>
      <c r="B282" s="577" t="s">
        <v>96</v>
      </c>
      <c r="C282" s="577">
        <v>3</v>
      </c>
      <c r="D282">
        <v>0.03</v>
      </c>
      <c r="E282">
        <v>7.0000000000000007E-2</v>
      </c>
      <c r="F282" s="403">
        <v>43903.724999999999</v>
      </c>
      <c r="G282">
        <v>1.10999</v>
      </c>
      <c r="H282" s="403">
        <v>43903.743055555555</v>
      </c>
      <c r="I282">
        <v>1.1067800000000001</v>
      </c>
      <c r="J282" s="403">
        <v>43903.753472222219</v>
      </c>
      <c r="K282">
        <v>1.1091599999999999</v>
      </c>
      <c r="L282">
        <v>32.099999999998545</v>
      </c>
      <c r="M282">
        <v>23.799999999997453</v>
      </c>
      <c r="N282">
        <v>7.02</v>
      </c>
      <c r="O282" s="578">
        <v>2.8472222220443655E-2</v>
      </c>
    </row>
    <row r="283" spans="1:15">
      <c r="A283" s="577">
        <v>282</v>
      </c>
      <c r="B283" s="577" t="s">
        <v>97</v>
      </c>
      <c r="C283" s="577">
        <v>2</v>
      </c>
      <c r="D283">
        <v>0.02</v>
      </c>
      <c r="E283">
        <v>0.04</v>
      </c>
      <c r="F283" s="403">
        <v>43903.748611111114</v>
      </c>
      <c r="G283">
        <v>1.1070500000000001</v>
      </c>
      <c r="H283" s="403">
        <v>43903.752083333333</v>
      </c>
      <c r="I283">
        <v>1.10867</v>
      </c>
      <c r="J283" s="403">
        <v>43903.787499999999</v>
      </c>
      <c r="K283">
        <v>1.10686</v>
      </c>
      <c r="L283">
        <v>16.200000000000728</v>
      </c>
      <c r="M283">
        <v>18.100000000000364</v>
      </c>
      <c r="N283">
        <v>4</v>
      </c>
      <c r="O283" s="578">
        <v>3.8888888884685002E-2</v>
      </c>
    </row>
    <row r="284" spans="1:15">
      <c r="A284" s="577">
        <v>283</v>
      </c>
      <c r="B284" s="577" t="s">
        <v>96</v>
      </c>
      <c r="C284" s="577">
        <v>2</v>
      </c>
      <c r="D284">
        <v>0.02</v>
      </c>
      <c r="E284">
        <v>0.04</v>
      </c>
      <c r="F284" s="403">
        <v>43903.761111111111</v>
      </c>
      <c r="G284">
        <v>1.10907</v>
      </c>
      <c r="H284" s="403">
        <v>43903.770138888889</v>
      </c>
      <c r="I284">
        <v>1.10745</v>
      </c>
      <c r="J284" s="403">
        <v>43903.831944444442</v>
      </c>
      <c r="K284">
        <v>1.1092599999999999</v>
      </c>
      <c r="L284">
        <v>16.200000000000728</v>
      </c>
      <c r="M284">
        <v>18.099999999998545</v>
      </c>
      <c r="N284">
        <v>4</v>
      </c>
      <c r="O284" s="578">
        <v>7.0833333331393078E-2</v>
      </c>
    </row>
    <row r="285" spans="1:15">
      <c r="A285" s="577">
        <v>284</v>
      </c>
      <c r="B285" s="577" t="s">
        <v>97</v>
      </c>
      <c r="C285" s="577">
        <v>3</v>
      </c>
      <c r="D285">
        <v>0.03</v>
      </c>
      <c r="E285">
        <v>7.0000000000000007E-2</v>
      </c>
      <c r="F285" s="403">
        <v>43903.826388888891</v>
      </c>
      <c r="G285">
        <v>1.10721</v>
      </c>
      <c r="H285" s="403">
        <v>43903.832638888889</v>
      </c>
      <c r="I285">
        <v>1.11046</v>
      </c>
      <c r="J285" s="403">
        <v>43905.875</v>
      </c>
      <c r="K285">
        <v>1.1080700000000001</v>
      </c>
      <c r="L285">
        <v>32.5</v>
      </c>
      <c r="M285">
        <v>23.899999999999636</v>
      </c>
      <c r="N285">
        <v>7.01</v>
      </c>
      <c r="O285" s="578">
        <v>4.8611111109494232E-2</v>
      </c>
    </row>
    <row r="286" spans="1:15">
      <c r="A286" s="577">
        <v>285</v>
      </c>
      <c r="B286" s="577" t="s">
        <v>96</v>
      </c>
      <c r="C286" s="577">
        <v>2</v>
      </c>
      <c r="D286">
        <v>0.02</v>
      </c>
      <c r="E286">
        <v>0.04</v>
      </c>
      <c r="F286" s="403">
        <v>43903.836111111108</v>
      </c>
      <c r="G286">
        <v>1.10985</v>
      </c>
      <c r="H286" s="403">
        <v>43903.84375</v>
      </c>
      <c r="I286">
        <v>1.10825</v>
      </c>
      <c r="J286" s="403">
        <v>43903.854166666664</v>
      </c>
      <c r="K286">
        <v>1.11005</v>
      </c>
      <c r="L286">
        <v>16</v>
      </c>
      <c r="M286">
        <v>18</v>
      </c>
      <c r="N286">
        <v>4</v>
      </c>
      <c r="O286" s="578">
        <v>1.8055555556202307E-2</v>
      </c>
    </row>
    <row r="287" spans="1:15">
      <c r="A287" s="577">
        <v>286</v>
      </c>
      <c r="B287" s="577" t="s">
        <v>96</v>
      </c>
      <c r="C287" s="577">
        <v>2</v>
      </c>
      <c r="D287">
        <v>0.02</v>
      </c>
      <c r="E287">
        <v>0.04</v>
      </c>
      <c r="F287" s="403">
        <v>43903.861111111109</v>
      </c>
      <c r="G287">
        <v>1.1107400000000001</v>
      </c>
      <c r="H287" s="403">
        <v>43905.875</v>
      </c>
      <c r="I287">
        <v>1.1078699999999999</v>
      </c>
      <c r="J287" s="403">
        <v>43905.875694444447</v>
      </c>
      <c r="K287">
        <v>1.1103099999999999</v>
      </c>
      <c r="L287">
        <v>28.700000000002547</v>
      </c>
      <c r="M287">
        <v>24.399999999999636</v>
      </c>
      <c r="N287">
        <v>4.0199999999999996</v>
      </c>
      <c r="O287" s="578">
        <v>1.4583333337213844E-2</v>
      </c>
    </row>
    <row r="288" spans="1:15">
      <c r="A288" s="577">
        <v>287</v>
      </c>
      <c r="B288" s="577" t="s">
        <v>96</v>
      </c>
      <c r="C288" s="577">
        <v>2</v>
      </c>
      <c r="D288">
        <v>0.02</v>
      </c>
      <c r="E288">
        <v>0.04</v>
      </c>
      <c r="F288" s="403">
        <v>43905.884027777778</v>
      </c>
      <c r="G288">
        <v>1.11571</v>
      </c>
      <c r="H288" s="403">
        <v>43905.885416666664</v>
      </c>
      <c r="I288">
        <v>1.11399</v>
      </c>
      <c r="J288" s="403">
        <v>43905.888888888891</v>
      </c>
      <c r="K288">
        <v>1.11585</v>
      </c>
      <c r="L288">
        <v>17.200000000000728</v>
      </c>
      <c r="M288">
        <v>18.600000000000364</v>
      </c>
      <c r="N288">
        <v>4</v>
      </c>
      <c r="O288" s="578">
        <v>-0.99513888888759539</v>
      </c>
    </row>
    <row r="289" spans="1:15">
      <c r="A289" s="577">
        <v>288</v>
      </c>
      <c r="B289" s="577" t="s">
        <v>97</v>
      </c>
      <c r="C289" s="577">
        <v>1</v>
      </c>
      <c r="D289">
        <v>0.02</v>
      </c>
      <c r="E289">
        <v>0.02</v>
      </c>
      <c r="F289" s="403">
        <v>43905.89166666667</v>
      </c>
      <c r="G289">
        <v>1.11816</v>
      </c>
      <c r="H289" s="403">
        <v>43905.89166666667</v>
      </c>
      <c r="I289">
        <v>1.11816</v>
      </c>
      <c r="J289" s="403">
        <v>43905.893055555556</v>
      </c>
      <c r="K289">
        <v>1.1171599999999999</v>
      </c>
      <c r="L289">
        <v>0</v>
      </c>
      <c r="M289">
        <v>10.000000000001819</v>
      </c>
      <c r="N289">
        <v>2</v>
      </c>
      <c r="O289" s="578">
        <v>-0.99861111111385981</v>
      </c>
    </row>
    <row r="290" spans="1:15">
      <c r="A290" s="577">
        <v>289</v>
      </c>
      <c r="B290" s="577" t="s">
        <v>97</v>
      </c>
      <c r="C290" s="577">
        <v>1</v>
      </c>
      <c r="D290">
        <v>0.02</v>
      </c>
      <c r="E290">
        <v>0.02</v>
      </c>
      <c r="F290" s="403">
        <v>43905.894444444442</v>
      </c>
      <c r="G290">
        <v>1.1185400000000001</v>
      </c>
      <c r="H290" s="403">
        <v>43905.894444444442</v>
      </c>
      <c r="I290">
        <v>1.1185400000000001</v>
      </c>
      <c r="J290" s="403">
        <v>43905.897222222222</v>
      </c>
      <c r="K290">
        <v>1.11754</v>
      </c>
      <c r="L290">
        <v>0</v>
      </c>
      <c r="M290">
        <v>10.000000000001819</v>
      </c>
      <c r="N290">
        <v>2</v>
      </c>
      <c r="O290" s="578">
        <v>-0.99722222222044365</v>
      </c>
    </row>
    <row r="291" spans="1:15">
      <c r="A291" s="577">
        <v>290</v>
      </c>
      <c r="B291" s="577" t="s">
        <v>97</v>
      </c>
      <c r="C291" s="577">
        <v>1</v>
      </c>
      <c r="D291">
        <v>0.02</v>
      </c>
      <c r="E291">
        <v>0.02</v>
      </c>
      <c r="F291" s="403">
        <v>43905.901388888888</v>
      </c>
      <c r="G291">
        <v>1.1185799999999999</v>
      </c>
      <c r="H291" s="403">
        <v>43905.901388888888</v>
      </c>
      <c r="I291">
        <v>1.1185799999999999</v>
      </c>
      <c r="J291" s="403">
        <v>43905.92083333333</v>
      </c>
      <c r="K291">
        <v>1.11758</v>
      </c>
      <c r="L291">
        <v>0</v>
      </c>
      <c r="M291">
        <v>10</v>
      </c>
      <c r="N291">
        <v>2</v>
      </c>
      <c r="O291" s="578">
        <v>-0.9805555555576575</v>
      </c>
    </row>
    <row r="292" spans="1:15">
      <c r="A292" s="577">
        <v>291</v>
      </c>
      <c r="B292" s="577" t="s">
        <v>96</v>
      </c>
      <c r="C292" s="577">
        <v>1</v>
      </c>
      <c r="D292">
        <v>0.02</v>
      </c>
      <c r="E292">
        <v>0.02</v>
      </c>
      <c r="F292" s="403">
        <v>43905.906944444447</v>
      </c>
      <c r="G292">
        <v>1.1185700000000001</v>
      </c>
      <c r="H292" s="403">
        <v>43905.906944444447</v>
      </c>
      <c r="I292">
        <v>1.1185700000000001</v>
      </c>
      <c r="J292" s="403">
        <v>43905.914583333331</v>
      </c>
      <c r="K292">
        <v>1.11957</v>
      </c>
      <c r="L292">
        <v>0</v>
      </c>
      <c r="M292">
        <v>9.999999999998181</v>
      </c>
      <c r="N292">
        <v>2</v>
      </c>
      <c r="O292" s="578">
        <v>-0.992361111115315</v>
      </c>
    </row>
    <row r="293" spans="1:15">
      <c r="A293" s="577">
        <v>292</v>
      </c>
      <c r="B293" s="577" t="s">
        <v>96</v>
      </c>
      <c r="C293" s="577">
        <v>1</v>
      </c>
      <c r="D293">
        <v>0.02</v>
      </c>
      <c r="E293">
        <v>0.02</v>
      </c>
      <c r="F293" s="403">
        <v>43905.921527777777</v>
      </c>
      <c r="G293">
        <v>1.1177999999999999</v>
      </c>
      <c r="H293" s="403">
        <v>43905.921527777777</v>
      </c>
      <c r="I293">
        <v>1.1177999999999999</v>
      </c>
      <c r="J293" s="403">
        <v>43905.924305555556</v>
      </c>
      <c r="K293">
        <v>1.1188</v>
      </c>
      <c r="L293">
        <v>0</v>
      </c>
      <c r="M293">
        <v>10.000000000001819</v>
      </c>
      <c r="N293">
        <v>2</v>
      </c>
      <c r="O293" s="578">
        <v>-0.99722222222044365</v>
      </c>
    </row>
    <row r="294" spans="1:15">
      <c r="A294" s="577">
        <v>293</v>
      </c>
      <c r="B294" s="577" t="s">
        <v>97</v>
      </c>
      <c r="C294" s="577">
        <v>1</v>
      </c>
      <c r="D294">
        <v>0.02</v>
      </c>
      <c r="E294">
        <v>0.02</v>
      </c>
      <c r="F294" s="403">
        <v>43905.925000000003</v>
      </c>
      <c r="G294">
        <v>1.1186</v>
      </c>
      <c r="H294" s="403">
        <v>43905.925000000003</v>
      </c>
      <c r="I294">
        <v>1.1186</v>
      </c>
      <c r="J294" s="403">
        <v>43905.927083333336</v>
      </c>
      <c r="K294">
        <v>1.1175999999999999</v>
      </c>
      <c r="L294">
        <v>0</v>
      </c>
      <c r="M294">
        <v>10</v>
      </c>
      <c r="N294">
        <v>2</v>
      </c>
      <c r="O294" s="578">
        <v>-0.99791666666715173</v>
      </c>
    </row>
    <row r="295" spans="1:15">
      <c r="A295" s="577">
        <v>294</v>
      </c>
      <c r="B295" s="577" t="s">
        <v>97</v>
      </c>
      <c r="C295" s="577">
        <v>2</v>
      </c>
      <c r="D295">
        <v>0.02</v>
      </c>
      <c r="E295">
        <v>0.04</v>
      </c>
      <c r="F295" s="403">
        <v>43905.931944444441</v>
      </c>
      <c r="G295">
        <v>1.11602</v>
      </c>
      <c r="H295" s="403">
        <v>43905.941666666666</v>
      </c>
      <c r="I295">
        <v>1.11774</v>
      </c>
      <c r="J295" s="403">
        <v>43905.948611111111</v>
      </c>
      <c r="K295">
        <v>1.11588</v>
      </c>
      <c r="L295">
        <v>17.199999999998909</v>
      </c>
      <c r="M295">
        <v>18.600000000000364</v>
      </c>
      <c r="N295">
        <v>4</v>
      </c>
      <c r="O295" s="578">
        <v>-0.98333333332993789</v>
      </c>
    </row>
    <row r="296" spans="1:15">
      <c r="A296" s="577">
        <v>295</v>
      </c>
      <c r="B296" s="577" t="s">
        <v>96</v>
      </c>
      <c r="C296" s="577">
        <v>2</v>
      </c>
      <c r="D296">
        <v>0.02</v>
      </c>
      <c r="E296">
        <v>0.04</v>
      </c>
      <c r="F296" s="403">
        <v>43905.945833333331</v>
      </c>
      <c r="G296">
        <v>1.11713</v>
      </c>
      <c r="H296" s="403">
        <v>43905.951388888891</v>
      </c>
      <c r="I296">
        <v>1.1143400000000001</v>
      </c>
      <c r="J296" s="403">
        <v>43905.96597222222</v>
      </c>
      <c r="K296">
        <v>1.1167400000000001</v>
      </c>
      <c r="L296">
        <v>27.899999999997817</v>
      </c>
      <c r="M296">
        <v>24</v>
      </c>
      <c r="N296">
        <v>4.0199999999999996</v>
      </c>
      <c r="O296" s="578">
        <v>-0.97986111111094942</v>
      </c>
    </row>
    <row r="297" spans="1:15">
      <c r="A297" s="577">
        <v>296</v>
      </c>
      <c r="B297" s="577" t="s">
        <v>97</v>
      </c>
      <c r="C297" s="577">
        <v>3</v>
      </c>
      <c r="D297">
        <v>0.03</v>
      </c>
      <c r="E297">
        <v>7.0000000000000007E-2</v>
      </c>
      <c r="F297" s="403">
        <v>43905.957638888889</v>
      </c>
      <c r="G297">
        <v>1.11595</v>
      </c>
      <c r="H297" s="403">
        <v>43905.988194444442</v>
      </c>
      <c r="I297">
        <v>1.1193299999999999</v>
      </c>
      <c r="J297" s="403">
        <v>43905.994444444441</v>
      </c>
      <c r="K297">
        <v>1.1169</v>
      </c>
      <c r="L297">
        <v>33.799999999999272</v>
      </c>
      <c r="M297">
        <v>24.299999999999272</v>
      </c>
      <c r="N297">
        <v>7.03</v>
      </c>
      <c r="O297" s="578">
        <v>-0.96319444444816327</v>
      </c>
    </row>
    <row r="298" spans="1:15">
      <c r="A298" s="577">
        <v>297</v>
      </c>
      <c r="B298" s="577" t="s">
        <v>96</v>
      </c>
      <c r="C298" s="577">
        <v>3</v>
      </c>
      <c r="D298">
        <v>0.03</v>
      </c>
      <c r="E298">
        <v>7.0000000000000007E-2</v>
      </c>
      <c r="F298" s="403">
        <v>43905.994444444441</v>
      </c>
      <c r="G298">
        <v>1.1174999999999999</v>
      </c>
      <c r="H298" s="403">
        <v>43906.00277777778</v>
      </c>
      <c r="I298">
        <v>1.11425</v>
      </c>
      <c r="J298" s="403">
        <v>43906.01666666667</v>
      </c>
      <c r="K298">
        <v>1.1166499999999999</v>
      </c>
      <c r="L298">
        <v>32.5</v>
      </c>
      <c r="M298">
        <v>24</v>
      </c>
      <c r="N298">
        <v>6.84</v>
      </c>
      <c r="O298" s="578">
        <v>-0.9777777777708252</v>
      </c>
    </row>
    <row r="299" spans="1:15">
      <c r="A299" s="577">
        <v>298</v>
      </c>
      <c r="B299" s="577" t="s">
        <v>97</v>
      </c>
      <c r="C299" s="577">
        <v>1</v>
      </c>
      <c r="D299">
        <v>0.02</v>
      </c>
      <c r="E299">
        <v>0.02</v>
      </c>
      <c r="F299" s="403">
        <v>43906.000694444447</v>
      </c>
      <c r="G299">
        <v>1.1161000000000001</v>
      </c>
      <c r="H299" s="403">
        <v>43906.000694444447</v>
      </c>
      <c r="I299">
        <v>1.1161000000000001</v>
      </c>
      <c r="J299" s="403">
        <v>43906.002083333333</v>
      </c>
      <c r="K299">
        <v>1.1151</v>
      </c>
      <c r="L299">
        <v>0</v>
      </c>
      <c r="M299">
        <v>10.000000000001819</v>
      </c>
      <c r="N299">
        <v>2</v>
      </c>
      <c r="O299" s="578">
        <v>1.3888888861401938E-3</v>
      </c>
    </row>
    <row r="300" spans="1:15">
      <c r="A300" s="577">
        <v>299</v>
      </c>
      <c r="B300" s="577" t="s">
        <v>97</v>
      </c>
      <c r="C300" s="577">
        <v>2</v>
      </c>
      <c r="D300">
        <v>0.02</v>
      </c>
      <c r="E300">
        <v>0.04</v>
      </c>
      <c r="F300" s="403">
        <v>43906.008333333331</v>
      </c>
      <c r="G300">
        <v>1.1150100000000001</v>
      </c>
      <c r="H300" s="403">
        <v>43906.015972222223</v>
      </c>
      <c r="I300">
        <v>1.1166199999999999</v>
      </c>
      <c r="J300" s="403">
        <v>43906.022916666669</v>
      </c>
      <c r="K300">
        <v>1.1148199999999999</v>
      </c>
      <c r="L300">
        <v>16.099999999998545</v>
      </c>
      <c r="M300">
        <v>18</v>
      </c>
      <c r="N300">
        <v>3.98</v>
      </c>
      <c r="O300" s="578">
        <v>1.4583333337213844E-2</v>
      </c>
    </row>
    <row r="301" spans="1:15">
      <c r="A301" s="577">
        <v>300</v>
      </c>
      <c r="B301" s="577" t="s">
        <v>96</v>
      </c>
      <c r="C301" s="577">
        <v>5</v>
      </c>
      <c r="D301">
        <v>0.08</v>
      </c>
      <c r="E301">
        <v>0.2</v>
      </c>
      <c r="F301" s="403">
        <v>43906.020833333336</v>
      </c>
      <c r="G301">
        <v>1.1162300000000001</v>
      </c>
      <c r="H301" s="403">
        <v>43906.058333333334</v>
      </c>
      <c r="I301">
        <v>1.1089899999999999</v>
      </c>
      <c r="J301" s="403">
        <v>43906.15902777778</v>
      </c>
      <c r="K301">
        <v>1.1124700000000001</v>
      </c>
      <c r="L301">
        <v>72.400000000001455</v>
      </c>
      <c r="M301">
        <v>34.800000000001091</v>
      </c>
      <c r="N301">
        <v>22</v>
      </c>
      <c r="O301" s="578">
        <v>0.13819444444379769</v>
      </c>
    </row>
    <row r="302" spans="1:15">
      <c r="A302" s="577">
        <v>301</v>
      </c>
      <c r="B302" s="577" t="s">
        <v>97</v>
      </c>
      <c r="C302" s="577">
        <v>1</v>
      </c>
      <c r="D302">
        <v>0.02</v>
      </c>
      <c r="E302">
        <v>0.02</v>
      </c>
      <c r="F302" s="403">
        <v>43906.034722222219</v>
      </c>
      <c r="G302">
        <v>1.1131200000000001</v>
      </c>
      <c r="H302" s="403">
        <v>43906.034722222219</v>
      </c>
      <c r="I302">
        <v>1.1131200000000001</v>
      </c>
      <c r="J302" s="403">
        <v>43906.036805555559</v>
      </c>
      <c r="K302">
        <v>1.11212</v>
      </c>
      <c r="L302">
        <v>0</v>
      </c>
      <c r="M302">
        <v>10</v>
      </c>
      <c r="N302">
        <v>2</v>
      </c>
      <c r="O302" s="578">
        <v>2.0833333401242271E-3</v>
      </c>
    </row>
    <row r="303" spans="1:15">
      <c r="A303" s="577">
        <v>302</v>
      </c>
      <c r="B303" s="577" t="s">
        <v>97</v>
      </c>
      <c r="C303" s="577">
        <v>1</v>
      </c>
      <c r="D303">
        <v>0.02</v>
      </c>
      <c r="E303">
        <v>0.02</v>
      </c>
      <c r="F303" s="403">
        <v>43906.050694444442</v>
      </c>
      <c r="G303">
        <v>1.1116600000000001</v>
      </c>
      <c r="H303" s="403">
        <v>43906.050694444442</v>
      </c>
      <c r="I303">
        <v>1.1116600000000001</v>
      </c>
      <c r="J303" s="403">
        <v>43906.052777777775</v>
      </c>
      <c r="K303">
        <v>1.11066</v>
      </c>
      <c r="L303">
        <v>0</v>
      </c>
      <c r="M303">
        <v>10</v>
      </c>
      <c r="N303">
        <v>2</v>
      </c>
      <c r="O303" s="578">
        <v>2.0833333328482695E-3</v>
      </c>
    </row>
    <row r="304" spans="1:15">
      <c r="A304" s="577">
        <v>303</v>
      </c>
      <c r="B304" s="577" t="s">
        <v>97</v>
      </c>
      <c r="C304" s="577">
        <v>1</v>
      </c>
      <c r="D304">
        <v>0.02</v>
      </c>
      <c r="E304">
        <v>0.02</v>
      </c>
      <c r="F304" s="403">
        <v>43906.064583333333</v>
      </c>
      <c r="G304">
        <v>1.1106199999999999</v>
      </c>
      <c r="H304" s="403">
        <v>43906.064583333333</v>
      </c>
      <c r="I304">
        <v>1.1106199999999999</v>
      </c>
      <c r="J304" s="403">
        <v>43906.115277777775</v>
      </c>
      <c r="K304">
        <v>1.1096200000000001</v>
      </c>
      <c r="L304">
        <v>0</v>
      </c>
      <c r="M304">
        <v>9.999999999998181</v>
      </c>
      <c r="N304">
        <v>2</v>
      </c>
      <c r="O304" s="578">
        <v>5.0694444442342501E-2</v>
      </c>
    </row>
    <row r="305" spans="1:15">
      <c r="A305" s="577">
        <v>304</v>
      </c>
      <c r="B305" s="577" t="s">
        <v>97</v>
      </c>
      <c r="C305" s="577">
        <v>8</v>
      </c>
      <c r="D305">
        <v>0.38</v>
      </c>
      <c r="E305">
        <v>0.95000000000000007</v>
      </c>
      <c r="F305" s="403">
        <v>43906.121527777781</v>
      </c>
      <c r="G305">
        <v>1.1098699999999999</v>
      </c>
      <c r="H305" s="403">
        <v>43906.373611111114</v>
      </c>
      <c r="I305">
        <v>1.12279</v>
      </c>
      <c r="J305" s="403">
        <v>43906.428472222222</v>
      </c>
      <c r="K305">
        <v>1.1185099999999999</v>
      </c>
      <c r="L305">
        <v>129.20000000000073</v>
      </c>
      <c r="M305">
        <v>42.800000000001091</v>
      </c>
      <c r="N305">
        <v>132.60999999999996</v>
      </c>
      <c r="O305" s="578">
        <v>0.30694444444088731</v>
      </c>
    </row>
    <row r="306" spans="1:15">
      <c r="A306" s="577">
        <v>305</v>
      </c>
      <c r="B306" s="577" t="s">
        <v>96</v>
      </c>
      <c r="C306" s="577">
        <v>1</v>
      </c>
      <c r="D306">
        <v>0.02</v>
      </c>
      <c r="E306">
        <v>0.02</v>
      </c>
      <c r="F306" s="403">
        <v>43906.211111111108</v>
      </c>
      <c r="G306">
        <v>1.11277</v>
      </c>
      <c r="H306" s="403">
        <v>43906.211111111108</v>
      </c>
      <c r="I306">
        <v>1.11277</v>
      </c>
      <c r="J306" s="403">
        <v>43906.260416666664</v>
      </c>
      <c r="K306">
        <v>1.1137699999999999</v>
      </c>
      <c r="L306">
        <v>0</v>
      </c>
      <c r="M306">
        <v>9.999999999998181</v>
      </c>
      <c r="N306">
        <v>2</v>
      </c>
      <c r="O306" s="578">
        <v>4.9305555556202307E-2</v>
      </c>
    </row>
    <row r="307" spans="1:15">
      <c r="A307" s="577">
        <v>306</v>
      </c>
      <c r="B307" s="577" t="s">
        <v>96</v>
      </c>
      <c r="C307" s="577">
        <v>1</v>
      </c>
      <c r="D307">
        <v>0.02</v>
      </c>
      <c r="E307">
        <v>0.02</v>
      </c>
      <c r="F307" s="403">
        <v>43906.268055555556</v>
      </c>
      <c r="G307">
        <v>1.1134200000000001</v>
      </c>
      <c r="H307" s="403">
        <v>43906.268055555556</v>
      </c>
      <c r="I307">
        <v>1.1134200000000001</v>
      </c>
      <c r="J307" s="403">
        <v>43906.273611111108</v>
      </c>
      <c r="K307">
        <v>1.11442</v>
      </c>
      <c r="L307">
        <v>0</v>
      </c>
      <c r="M307">
        <v>9.999999999998181</v>
      </c>
      <c r="N307">
        <v>2</v>
      </c>
      <c r="O307" s="578">
        <v>5.5555555518367328E-3</v>
      </c>
    </row>
    <row r="308" spans="1:15">
      <c r="A308" s="577">
        <v>307</v>
      </c>
      <c r="B308" s="577" t="s">
        <v>96</v>
      </c>
      <c r="C308" s="577">
        <v>1</v>
      </c>
      <c r="D308">
        <v>0.02</v>
      </c>
      <c r="E308">
        <v>0.02</v>
      </c>
      <c r="F308" s="403">
        <v>43906.285416666666</v>
      </c>
      <c r="G308">
        <v>1.1141300000000001</v>
      </c>
      <c r="H308" s="403">
        <v>43906.285416666666</v>
      </c>
      <c r="I308">
        <v>1.1141300000000001</v>
      </c>
      <c r="J308" s="403">
        <v>43906.3</v>
      </c>
      <c r="K308">
        <v>1.11513</v>
      </c>
      <c r="L308">
        <v>0</v>
      </c>
      <c r="M308">
        <v>9.999999999998181</v>
      </c>
      <c r="N308">
        <v>2</v>
      </c>
      <c r="O308" s="578">
        <v>1.4583333337213844E-2</v>
      </c>
    </row>
    <row r="309" spans="1:15">
      <c r="A309" s="577">
        <v>308</v>
      </c>
      <c r="B309" s="577" t="s">
        <v>96</v>
      </c>
      <c r="C309" s="577">
        <v>1</v>
      </c>
      <c r="D309">
        <v>0.02</v>
      </c>
      <c r="E309">
        <v>0.02</v>
      </c>
      <c r="F309" s="403">
        <v>43906.311111111114</v>
      </c>
      <c r="G309">
        <v>1.11375</v>
      </c>
      <c r="H309" s="403">
        <v>43906.311111111114</v>
      </c>
      <c r="I309">
        <v>1.11375</v>
      </c>
      <c r="J309" s="403">
        <v>43906.31527777778</v>
      </c>
      <c r="K309">
        <v>1.1147499999999999</v>
      </c>
      <c r="L309">
        <v>0</v>
      </c>
      <c r="M309">
        <v>9.999999999998181</v>
      </c>
      <c r="N309">
        <v>2</v>
      </c>
      <c r="O309" s="578">
        <v>4.166666665696539E-3</v>
      </c>
    </row>
    <row r="310" spans="1:15">
      <c r="A310" s="577">
        <v>309</v>
      </c>
      <c r="B310" s="577" t="s">
        <v>96</v>
      </c>
      <c r="C310" s="577">
        <v>1</v>
      </c>
      <c r="D310">
        <v>0.02</v>
      </c>
      <c r="E310">
        <v>0.02</v>
      </c>
      <c r="F310" s="403">
        <v>43906.356249999997</v>
      </c>
      <c r="G310">
        <v>1.1203700000000001</v>
      </c>
      <c r="H310" s="403">
        <v>43906.356249999997</v>
      </c>
      <c r="I310">
        <v>1.1203700000000001</v>
      </c>
      <c r="J310" s="403">
        <v>43906.357638888891</v>
      </c>
      <c r="K310">
        <v>1.12137</v>
      </c>
      <c r="L310">
        <v>0</v>
      </c>
      <c r="M310">
        <v>9.999999999998181</v>
      </c>
      <c r="N310">
        <v>2</v>
      </c>
      <c r="O310" s="578">
        <v>1.3888888934161514E-3</v>
      </c>
    </row>
    <row r="311" spans="1:15">
      <c r="A311" s="577">
        <v>310</v>
      </c>
      <c r="B311" s="577" t="s">
        <v>96</v>
      </c>
      <c r="C311" s="577">
        <v>1</v>
      </c>
      <c r="D311">
        <v>0.02</v>
      </c>
      <c r="E311">
        <v>0.02</v>
      </c>
      <c r="F311" s="403">
        <v>43906.361111111109</v>
      </c>
      <c r="G311">
        <v>1.12144</v>
      </c>
      <c r="H311" s="403">
        <v>43906.361111111109</v>
      </c>
      <c r="I311">
        <v>1.12144</v>
      </c>
      <c r="J311" s="403">
        <v>43906.373611111114</v>
      </c>
      <c r="K311">
        <v>1.1224400000000001</v>
      </c>
      <c r="L311">
        <v>0</v>
      </c>
      <c r="M311">
        <v>10.000000000001819</v>
      </c>
      <c r="N311">
        <v>2</v>
      </c>
      <c r="O311" s="578">
        <v>1.2500000004365575E-2</v>
      </c>
    </row>
    <row r="312" spans="1:15">
      <c r="A312" s="577">
        <v>311</v>
      </c>
      <c r="B312" s="577" t="s">
        <v>96</v>
      </c>
      <c r="C312" s="577">
        <v>5</v>
      </c>
      <c r="D312">
        <v>0.08</v>
      </c>
      <c r="E312">
        <v>0.2</v>
      </c>
      <c r="F312" s="403">
        <v>43906.381944444445</v>
      </c>
      <c r="G312">
        <v>1.1226799999999999</v>
      </c>
      <c r="H312" s="403">
        <v>43906.433333333334</v>
      </c>
      <c r="I312">
        <v>1.11589</v>
      </c>
      <c r="J312" s="403">
        <v>43906.445138888892</v>
      </c>
      <c r="K312">
        <v>1.1191899999999999</v>
      </c>
      <c r="L312">
        <v>67.899999999999636</v>
      </c>
      <c r="M312">
        <v>33</v>
      </c>
      <c r="N312">
        <v>22.08</v>
      </c>
      <c r="O312" s="578">
        <v>6.3194444446708076E-2</v>
      </c>
    </row>
    <row r="313" spans="1:15">
      <c r="A313" s="577">
        <v>312</v>
      </c>
      <c r="B313" s="577" t="s">
        <v>97</v>
      </c>
      <c r="C313" s="577">
        <v>2</v>
      </c>
      <c r="D313">
        <v>0.02</v>
      </c>
      <c r="E313">
        <v>0.04</v>
      </c>
      <c r="F313" s="403">
        <v>43906.4375</v>
      </c>
      <c r="G313">
        <v>1.1169800000000001</v>
      </c>
      <c r="H313" s="403">
        <v>43906.442361111112</v>
      </c>
      <c r="I313">
        <v>1.1186700000000001</v>
      </c>
      <c r="J313" s="403">
        <v>43906.450694444444</v>
      </c>
      <c r="K313">
        <v>1.11683</v>
      </c>
      <c r="L313">
        <v>16.899999999999636</v>
      </c>
      <c r="M313">
        <v>18.400000000001455</v>
      </c>
      <c r="N313">
        <v>3.98</v>
      </c>
      <c r="O313" s="578">
        <v>1.3194444443797693E-2</v>
      </c>
    </row>
    <row r="314" spans="1:15">
      <c r="A314" s="577">
        <v>313</v>
      </c>
      <c r="B314" s="577" t="s">
        <v>96</v>
      </c>
      <c r="C314" s="577">
        <v>2</v>
      </c>
      <c r="D314">
        <v>0.02</v>
      </c>
      <c r="E314">
        <v>0.04</v>
      </c>
      <c r="F314" s="403">
        <v>43906.450694444444</v>
      </c>
      <c r="G314">
        <v>1.11727</v>
      </c>
      <c r="H314" s="403">
        <v>43906.474999999999</v>
      </c>
      <c r="I314">
        <v>1.1156600000000001</v>
      </c>
      <c r="J314" s="403">
        <v>43906.490972222222</v>
      </c>
      <c r="K314">
        <v>1.11747</v>
      </c>
      <c r="L314">
        <v>16.100000000000364</v>
      </c>
      <c r="M314">
        <v>18.099999999998545</v>
      </c>
      <c r="N314">
        <v>4.0200000000000005</v>
      </c>
      <c r="O314" s="578">
        <v>4.0277777778101154E-2</v>
      </c>
    </row>
    <row r="315" spans="1:15">
      <c r="A315" s="577">
        <v>314</v>
      </c>
      <c r="B315" s="577" t="s">
        <v>97</v>
      </c>
      <c r="C315" s="577">
        <v>1</v>
      </c>
      <c r="D315">
        <v>0.02</v>
      </c>
      <c r="E315">
        <v>0.02</v>
      </c>
      <c r="F315" s="403">
        <v>43906.467361111114</v>
      </c>
      <c r="G315">
        <v>1.1165400000000001</v>
      </c>
      <c r="H315" s="403">
        <v>43906.467361111114</v>
      </c>
      <c r="I315">
        <v>1.1165400000000001</v>
      </c>
      <c r="J315" s="403">
        <v>43906.476388888892</v>
      </c>
      <c r="K315">
        <v>1.11554</v>
      </c>
      <c r="L315">
        <v>0</v>
      </c>
      <c r="M315">
        <v>10.000000000001819</v>
      </c>
      <c r="N315">
        <v>2</v>
      </c>
      <c r="O315" s="578">
        <v>9.0277777781011537E-3</v>
      </c>
    </row>
    <row r="316" spans="1:15">
      <c r="A316" s="577">
        <v>315</v>
      </c>
      <c r="B316" s="577" t="s">
        <v>97</v>
      </c>
      <c r="C316" s="577">
        <v>1</v>
      </c>
      <c r="D316">
        <v>0.02</v>
      </c>
      <c r="E316">
        <v>0.02</v>
      </c>
      <c r="F316" s="403">
        <v>43906.481249999997</v>
      </c>
      <c r="G316">
        <v>1.1169</v>
      </c>
      <c r="H316" s="403">
        <v>43906.481249999997</v>
      </c>
      <c r="I316">
        <v>1.1169</v>
      </c>
      <c r="J316" s="403">
        <v>43906.484722222223</v>
      </c>
      <c r="K316">
        <v>1.1158999999999999</v>
      </c>
      <c r="L316">
        <v>0</v>
      </c>
      <c r="M316">
        <v>10.000000000001819</v>
      </c>
      <c r="N316">
        <v>2</v>
      </c>
      <c r="O316" s="578">
        <v>3.4722222262644209E-3</v>
      </c>
    </row>
    <row r="317" spans="1:15">
      <c r="A317" s="577">
        <v>316</v>
      </c>
      <c r="B317" s="577" t="s">
        <v>97</v>
      </c>
      <c r="C317" s="577">
        <v>3</v>
      </c>
      <c r="D317">
        <v>0.03</v>
      </c>
      <c r="E317">
        <v>7.0000000000000007E-2</v>
      </c>
      <c r="F317" s="403">
        <v>43906.487500000003</v>
      </c>
      <c r="G317">
        <v>1.1162700000000001</v>
      </c>
      <c r="H317" s="403">
        <v>43906.500694444447</v>
      </c>
      <c r="I317">
        <v>1.11948</v>
      </c>
      <c r="J317" s="403">
        <v>43906.527083333334</v>
      </c>
      <c r="K317">
        <v>1.11711</v>
      </c>
      <c r="L317">
        <v>32.100000000000364</v>
      </c>
      <c r="M317">
        <v>23.700000000000728</v>
      </c>
      <c r="N317">
        <v>6.9700000000000006</v>
      </c>
      <c r="O317" s="578">
        <v>3.9583333331393078E-2</v>
      </c>
    </row>
    <row r="318" spans="1:15">
      <c r="A318" s="577">
        <v>317</v>
      </c>
      <c r="B318" s="577" t="s">
        <v>96</v>
      </c>
      <c r="C318" s="577">
        <v>1</v>
      </c>
      <c r="D318">
        <v>0.02</v>
      </c>
      <c r="E318">
        <v>0.02</v>
      </c>
      <c r="F318" s="403">
        <v>43906.496527777781</v>
      </c>
      <c r="G318">
        <v>1.11673</v>
      </c>
      <c r="H318" s="403">
        <v>43906.496527777781</v>
      </c>
      <c r="I318">
        <v>1.11673</v>
      </c>
      <c r="J318" s="403">
        <v>43906.497916666667</v>
      </c>
      <c r="K318">
        <v>1.1177299999999999</v>
      </c>
      <c r="L318">
        <v>0</v>
      </c>
      <c r="M318">
        <v>10</v>
      </c>
      <c r="N318">
        <v>2</v>
      </c>
      <c r="O318" s="578">
        <v>1.3888888861401938E-3</v>
      </c>
    </row>
    <row r="319" spans="1:15">
      <c r="A319" s="577">
        <v>318</v>
      </c>
      <c r="B319" s="577" t="s">
        <v>96</v>
      </c>
      <c r="C319" s="577">
        <v>5</v>
      </c>
      <c r="D319">
        <v>0.08</v>
      </c>
      <c r="E319">
        <v>0.2</v>
      </c>
      <c r="F319" s="403">
        <v>43906.511805555558</v>
      </c>
      <c r="G319">
        <v>1.11924</v>
      </c>
      <c r="H319" s="403">
        <v>43906.5625</v>
      </c>
      <c r="I319">
        <v>1.11222</v>
      </c>
      <c r="J319" s="403">
        <v>43906.57708333333</v>
      </c>
      <c r="K319">
        <v>1.11554</v>
      </c>
      <c r="L319">
        <v>70.199999999998909</v>
      </c>
      <c r="M319">
        <v>33.199999999998909</v>
      </c>
      <c r="N319">
        <v>21.989999999999995</v>
      </c>
      <c r="O319" s="578">
        <v>6.5277777772280388E-2</v>
      </c>
    </row>
    <row r="320" spans="1:15">
      <c r="A320" s="577">
        <v>319</v>
      </c>
      <c r="B320" s="577" t="s">
        <v>97</v>
      </c>
      <c r="C320" s="577">
        <v>1</v>
      </c>
      <c r="D320">
        <v>0.02</v>
      </c>
      <c r="E320">
        <v>0.02</v>
      </c>
      <c r="F320" s="403">
        <v>43906.529861111114</v>
      </c>
      <c r="G320">
        <v>1.1176600000000001</v>
      </c>
      <c r="H320" s="403">
        <v>43906.529861111114</v>
      </c>
      <c r="I320">
        <v>1.1176600000000001</v>
      </c>
      <c r="J320" s="403">
        <v>43906.53125</v>
      </c>
      <c r="K320">
        <v>1.11666</v>
      </c>
      <c r="L320">
        <v>0</v>
      </c>
      <c r="M320">
        <v>10</v>
      </c>
      <c r="N320">
        <v>2</v>
      </c>
      <c r="O320" s="578">
        <v>1.3888888861401938E-3</v>
      </c>
    </row>
    <row r="321" spans="1:15">
      <c r="A321" s="577">
        <v>320</v>
      </c>
      <c r="B321" s="577" t="s">
        <v>97</v>
      </c>
      <c r="C321" s="577">
        <v>1</v>
      </c>
      <c r="D321">
        <v>0.02</v>
      </c>
      <c r="E321">
        <v>0.02</v>
      </c>
      <c r="F321" s="403">
        <v>43906.572222222225</v>
      </c>
      <c r="G321">
        <v>1.1149500000000001</v>
      </c>
      <c r="H321" s="403">
        <v>43906.572222222225</v>
      </c>
      <c r="I321">
        <v>1.1149500000000001</v>
      </c>
      <c r="J321" s="403">
        <v>43906.573611111111</v>
      </c>
      <c r="K321">
        <v>1.11395</v>
      </c>
      <c r="L321">
        <v>0</v>
      </c>
      <c r="M321">
        <v>10.000000000001819</v>
      </c>
      <c r="N321">
        <v>2</v>
      </c>
      <c r="O321" s="578">
        <v>1.3888888861401938E-3</v>
      </c>
    </row>
    <row r="322" spans="1:15">
      <c r="A322" s="577">
        <v>321</v>
      </c>
      <c r="B322" s="577" t="s">
        <v>97</v>
      </c>
      <c r="C322" s="577">
        <v>1</v>
      </c>
      <c r="D322">
        <v>0.02</v>
      </c>
      <c r="E322">
        <v>0.02</v>
      </c>
      <c r="F322" s="403">
        <v>43906.57708333333</v>
      </c>
      <c r="G322">
        <v>1.1150899999999999</v>
      </c>
      <c r="H322" s="403">
        <v>43906.57708333333</v>
      </c>
      <c r="I322">
        <v>1.1150899999999999</v>
      </c>
      <c r="J322" s="403">
        <v>43906.578472222223</v>
      </c>
      <c r="K322">
        <v>1.11409</v>
      </c>
      <c r="L322">
        <v>0</v>
      </c>
      <c r="M322">
        <v>10</v>
      </c>
      <c r="N322">
        <v>2</v>
      </c>
      <c r="O322" s="578">
        <v>1.3888888934161514E-3</v>
      </c>
    </row>
    <row r="323" spans="1:15">
      <c r="A323" s="577">
        <v>322</v>
      </c>
      <c r="B323" s="577" t="s">
        <v>97</v>
      </c>
      <c r="C323" s="577">
        <v>1</v>
      </c>
      <c r="D323">
        <v>0.02</v>
      </c>
      <c r="E323">
        <v>0.02</v>
      </c>
      <c r="F323" s="403">
        <v>43906.581250000003</v>
      </c>
      <c r="G323">
        <v>1.1147899999999999</v>
      </c>
      <c r="H323" s="403">
        <v>43906.581250000003</v>
      </c>
      <c r="I323">
        <v>1.1147899999999999</v>
      </c>
      <c r="J323" s="403">
        <v>43906.591666666667</v>
      </c>
      <c r="K323">
        <v>1.1137900000000001</v>
      </c>
      <c r="L323">
        <v>0</v>
      </c>
      <c r="M323">
        <v>9.999999999998181</v>
      </c>
      <c r="N323">
        <v>2</v>
      </c>
      <c r="O323" s="578">
        <v>1.0416666664241347E-2</v>
      </c>
    </row>
    <row r="324" spans="1:15">
      <c r="A324" s="577">
        <v>323</v>
      </c>
      <c r="B324" s="577" t="s">
        <v>96</v>
      </c>
      <c r="C324" s="577">
        <v>4</v>
      </c>
      <c r="D324">
        <v>0.05</v>
      </c>
      <c r="E324">
        <v>0.12000000000000001</v>
      </c>
      <c r="F324" s="403">
        <v>43906.587500000001</v>
      </c>
      <c r="G324">
        <v>1.11517</v>
      </c>
      <c r="H324" s="403">
        <v>43906.625</v>
      </c>
      <c r="I324">
        <v>1.1102700000000001</v>
      </c>
      <c r="J324" s="403">
        <v>43906.643055555556</v>
      </c>
      <c r="K324">
        <v>1.1130599999999999</v>
      </c>
      <c r="L324">
        <v>49</v>
      </c>
      <c r="M324">
        <v>27.899999999997817</v>
      </c>
      <c r="N324">
        <v>11.979999999999999</v>
      </c>
      <c r="O324" s="578">
        <v>5.5555555554747116E-2</v>
      </c>
    </row>
    <row r="325" spans="1:15">
      <c r="A325" s="577">
        <v>324</v>
      </c>
      <c r="B325" s="577" t="s">
        <v>97</v>
      </c>
      <c r="C325" s="577">
        <v>1</v>
      </c>
      <c r="D325">
        <v>0.02</v>
      </c>
      <c r="E325">
        <v>0.02</v>
      </c>
      <c r="F325" s="403">
        <v>43906.603472222225</v>
      </c>
      <c r="G325">
        <v>1.11347</v>
      </c>
      <c r="H325" s="403">
        <v>43906.603472222225</v>
      </c>
      <c r="I325">
        <v>1.11347</v>
      </c>
      <c r="J325" s="403">
        <v>43906.613888888889</v>
      </c>
      <c r="K325">
        <v>1.1124700000000001</v>
      </c>
      <c r="L325">
        <v>0</v>
      </c>
      <c r="M325">
        <v>9.999999999998181</v>
      </c>
      <c r="N325">
        <v>2</v>
      </c>
      <c r="O325" s="578">
        <v>1.0416666664241347E-2</v>
      </c>
    </row>
    <row r="326" spans="1:15">
      <c r="A326" s="577">
        <v>325</v>
      </c>
      <c r="B326" s="577" t="s">
        <v>97</v>
      </c>
      <c r="C326" s="577">
        <v>5</v>
      </c>
      <c r="D326">
        <v>0.08</v>
      </c>
      <c r="E326">
        <v>0.2</v>
      </c>
      <c r="F326" s="403">
        <v>43906.632638888892</v>
      </c>
      <c r="G326">
        <v>1.11154</v>
      </c>
      <c r="H326" s="403">
        <v>43906.848611111112</v>
      </c>
      <c r="I326">
        <v>1.11825</v>
      </c>
      <c r="J326" s="403">
        <v>43907.29583333333</v>
      </c>
      <c r="K326">
        <v>1.1149899999999999</v>
      </c>
      <c r="L326">
        <v>67.100000000000364</v>
      </c>
      <c r="M326">
        <v>32.600000000000364</v>
      </c>
      <c r="N326">
        <v>22.28</v>
      </c>
      <c r="O326" s="578">
        <v>0.66319444443797693</v>
      </c>
    </row>
    <row r="327" spans="1:15">
      <c r="A327" s="577">
        <v>326</v>
      </c>
      <c r="B327" s="577" t="s">
        <v>96</v>
      </c>
      <c r="C327" s="577">
        <v>1</v>
      </c>
      <c r="D327">
        <v>0.02</v>
      </c>
      <c r="E327">
        <v>0.02</v>
      </c>
      <c r="F327" s="403">
        <v>43906.647222222222</v>
      </c>
      <c r="G327">
        <v>1.11328</v>
      </c>
      <c r="H327" s="403">
        <v>43906.647222222222</v>
      </c>
      <c r="I327">
        <v>1.11328</v>
      </c>
      <c r="J327" s="403">
        <v>43906.654861111114</v>
      </c>
      <c r="K327">
        <v>1.1142799999999999</v>
      </c>
      <c r="L327">
        <v>0</v>
      </c>
      <c r="M327">
        <v>9.999999999998181</v>
      </c>
      <c r="N327">
        <v>2</v>
      </c>
      <c r="O327" s="578">
        <v>7.6388888919609599E-3</v>
      </c>
    </row>
    <row r="328" spans="1:15">
      <c r="A328" s="577">
        <v>327</v>
      </c>
      <c r="B328" s="577" t="s">
        <v>96</v>
      </c>
      <c r="C328" s="577">
        <v>1</v>
      </c>
      <c r="D328">
        <v>0.02</v>
      </c>
      <c r="E328">
        <v>0.02</v>
      </c>
      <c r="F328" s="403">
        <v>43906.659722222219</v>
      </c>
      <c r="G328">
        <v>1.11385</v>
      </c>
      <c r="H328" s="403">
        <v>43906.659722222219</v>
      </c>
      <c r="I328">
        <v>1.11385</v>
      </c>
      <c r="J328" s="403">
        <v>43906.668749999997</v>
      </c>
      <c r="K328">
        <v>1.1148499999999999</v>
      </c>
      <c r="L328">
        <v>0</v>
      </c>
      <c r="M328">
        <v>9.999999999998181</v>
      </c>
      <c r="N328">
        <v>2</v>
      </c>
      <c r="O328" s="578">
        <v>9.0277777781011537E-3</v>
      </c>
    </row>
    <row r="329" spans="1:15">
      <c r="A329" s="577">
        <v>328</v>
      </c>
      <c r="B329" s="577" t="s">
        <v>96</v>
      </c>
      <c r="C329" s="577">
        <v>2</v>
      </c>
      <c r="D329">
        <v>0.02</v>
      </c>
      <c r="E329">
        <v>0.04</v>
      </c>
      <c r="F329" s="403">
        <v>43906.68472222222</v>
      </c>
      <c r="G329">
        <v>1.11572</v>
      </c>
      <c r="H329" s="403">
        <v>43906.701388888891</v>
      </c>
      <c r="I329">
        <v>1.1141099999999999</v>
      </c>
      <c r="J329" s="403">
        <v>43906.704861111109</v>
      </c>
      <c r="K329">
        <v>1.11592</v>
      </c>
      <c r="L329">
        <v>16.100000000002183</v>
      </c>
      <c r="M329">
        <v>18.100000000002183</v>
      </c>
      <c r="N329">
        <v>4.0200000000000005</v>
      </c>
      <c r="O329" s="578">
        <v>2.0138888889050577E-2</v>
      </c>
    </row>
    <row r="330" spans="1:15">
      <c r="A330" s="577">
        <v>329</v>
      </c>
      <c r="B330" s="577" t="s">
        <v>96</v>
      </c>
      <c r="C330" s="577">
        <v>1</v>
      </c>
      <c r="D330">
        <v>0.02</v>
      </c>
      <c r="E330">
        <v>0.02</v>
      </c>
      <c r="F330" s="403">
        <v>43906.723611111112</v>
      </c>
      <c r="G330">
        <v>1.11493</v>
      </c>
      <c r="H330" s="403">
        <v>43906.723611111112</v>
      </c>
      <c r="I330">
        <v>1.11493</v>
      </c>
      <c r="J330" s="403">
        <v>43906.730555555558</v>
      </c>
      <c r="K330">
        <v>1.1159300000000001</v>
      </c>
      <c r="L330">
        <v>0</v>
      </c>
      <c r="M330">
        <v>10.000000000001819</v>
      </c>
      <c r="N330">
        <v>2</v>
      </c>
      <c r="O330" s="578">
        <v>6.9444444452528842E-3</v>
      </c>
    </row>
    <row r="331" spans="1:15">
      <c r="A331" s="577">
        <v>330</v>
      </c>
      <c r="B331" s="577" t="s">
        <v>96</v>
      </c>
      <c r="C331" s="577">
        <v>1</v>
      </c>
      <c r="D331">
        <v>0.02</v>
      </c>
      <c r="E331">
        <v>0.02</v>
      </c>
      <c r="F331" s="403">
        <v>43906.742361111108</v>
      </c>
      <c r="G331">
        <v>1.11683</v>
      </c>
      <c r="H331" s="403">
        <v>43906.742361111108</v>
      </c>
      <c r="I331">
        <v>1.11683</v>
      </c>
      <c r="J331" s="403">
        <v>43906.848611111112</v>
      </c>
      <c r="K331">
        <v>1.1178300000000001</v>
      </c>
      <c r="L331">
        <v>0</v>
      </c>
      <c r="M331">
        <v>10.000000000001819</v>
      </c>
      <c r="N331">
        <v>2</v>
      </c>
      <c r="O331" s="578">
        <v>0.10625000000436557</v>
      </c>
    </row>
    <row r="332" spans="1:15">
      <c r="A332" s="577">
        <v>331</v>
      </c>
      <c r="B332" s="577" t="s">
        <v>96</v>
      </c>
      <c r="C332" s="577">
        <v>2</v>
      </c>
      <c r="D332">
        <v>0.02</v>
      </c>
      <c r="E332">
        <v>0.04</v>
      </c>
      <c r="F332" s="403">
        <v>43906.855555555558</v>
      </c>
      <c r="G332">
        <v>1.11795</v>
      </c>
      <c r="H332" s="403">
        <v>43906.886805555558</v>
      </c>
      <c r="I332">
        <v>1.11629</v>
      </c>
      <c r="J332" s="403">
        <v>43906.904166666667</v>
      </c>
      <c r="K332">
        <v>1.11812</v>
      </c>
      <c r="L332">
        <v>16.600000000000364</v>
      </c>
      <c r="M332">
        <v>18.300000000001091</v>
      </c>
      <c r="N332">
        <v>4</v>
      </c>
      <c r="O332" s="578">
        <v>4.8611111109494232E-2</v>
      </c>
    </row>
    <row r="333" spans="1:15">
      <c r="A333" s="577">
        <v>332</v>
      </c>
      <c r="B333" s="577" t="s">
        <v>96</v>
      </c>
      <c r="C333" s="577">
        <v>1</v>
      </c>
      <c r="D333">
        <v>0.02</v>
      </c>
      <c r="E333">
        <v>0.02</v>
      </c>
      <c r="F333" s="403">
        <v>43906.947916666664</v>
      </c>
      <c r="G333">
        <v>1.1169899999999999</v>
      </c>
      <c r="H333" s="403">
        <v>43906.947916666664</v>
      </c>
      <c r="I333">
        <v>1.1169899999999999</v>
      </c>
      <c r="J333" s="403">
        <v>43907.100694444445</v>
      </c>
      <c r="K333">
        <v>1.11799</v>
      </c>
      <c r="L333">
        <v>0</v>
      </c>
      <c r="M333">
        <v>10</v>
      </c>
      <c r="N333">
        <v>1.92</v>
      </c>
      <c r="O333" s="578">
        <v>0.15277777778101154</v>
      </c>
    </row>
    <row r="334" spans="1:15">
      <c r="A334" s="577">
        <v>333</v>
      </c>
      <c r="B334" s="577" t="s">
        <v>96</v>
      </c>
      <c r="C334" s="577">
        <v>12</v>
      </c>
      <c r="D334">
        <v>3.4</v>
      </c>
      <c r="E334">
        <v>8.0299999999999994</v>
      </c>
      <c r="F334" s="403">
        <v>43907.123611111114</v>
      </c>
      <c r="G334">
        <v>1.1181399999999999</v>
      </c>
      <c r="H334" s="403">
        <v>43907.621527777781</v>
      </c>
      <c r="I334">
        <v>1.09592</v>
      </c>
      <c r="J334" s="403">
        <v>43907.763194444444</v>
      </c>
      <c r="K334">
        <v>1.1002400000000001</v>
      </c>
      <c r="L334">
        <v>222.19999999999891</v>
      </c>
      <c r="M334">
        <v>43.200000000000728</v>
      </c>
      <c r="N334">
        <v>805.53999999999974</v>
      </c>
      <c r="O334" s="578">
        <v>0.63958333332993789</v>
      </c>
    </row>
    <row r="335" spans="1:15">
      <c r="A335" s="577">
        <v>334</v>
      </c>
      <c r="B335" s="577" t="s">
        <v>97</v>
      </c>
      <c r="C335" s="577">
        <v>1</v>
      </c>
      <c r="D335">
        <v>0.02</v>
      </c>
      <c r="E335">
        <v>0.02</v>
      </c>
      <c r="F335" s="403">
        <v>43907.316666666666</v>
      </c>
      <c r="G335">
        <v>1.11389</v>
      </c>
      <c r="H335" s="403">
        <v>43907.316666666666</v>
      </c>
      <c r="I335">
        <v>1.11389</v>
      </c>
      <c r="J335" s="403">
        <v>43907.347222222219</v>
      </c>
      <c r="K335">
        <v>1.1128899999999999</v>
      </c>
      <c r="L335">
        <v>0</v>
      </c>
      <c r="M335">
        <v>10</v>
      </c>
      <c r="N335">
        <v>2</v>
      </c>
      <c r="O335" s="578">
        <v>3.0555555553291924E-2</v>
      </c>
    </row>
    <row r="336" spans="1:15">
      <c r="A336" s="577">
        <v>335</v>
      </c>
      <c r="B336" s="577" t="s">
        <v>97</v>
      </c>
      <c r="C336" s="577">
        <v>1</v>
      </c>
      <c r="D336">
        <v>0.02</v>
      </c>
      <c r="E336">
        <v>0.02</v>
      </c>
      <c r="F336" s="403">
        <v>43907.356944444444</v>
      </c>
      <c r="G336">
        <v>1.1130199999999999</v>
      </c>
      <c r="H336" s="403">
        <v>43907.356944444444</v>
      </c>
      <c r="I336">
        <v>1.1130199999999999</v>
      </c>
      <c r="J336" s="403">
        <v>43907.364583333336</v>
      </c>
      <c r="K336">
        <v>1.11202</v>
      </c>
      <c r="L336">
        <v>0</v>
      </c>
      <c r="M336">
        <v>9.999999999998181</v>
      </c>
      <c r="N336">
        <v>2</v>
      </c>
      <c r="O336" s="578">
        <v>7.6388888919609599E-3</v>
      </c>
    </row>
    <row r="337" spans="1:15">
      <c r="A337" s="577">
        <v>336</v>
      </c>
      <c r="B337" s="577" t="s">
        <v>97</v>
      </c>
      <c r="C337" s="577">
        <v>1</v>
      </c>
      <c r="D337">
        <v>0.02</v>
      </c>
      <c r="E337">
        <v>0.02</v>
      </c>
      <c r="F337" s="403">
        <v>43907.369444444441</v>
      </c>
      <c r="G337">
        <v>1.1121399999999999</v>
      </c>
      <c r="H337" s="403">
        <v>43907.369444444441</v>
      </c>
      <c r="I337">
        <v>1.1121399999999999</v>
      </c>
      <c r="J337" s="403">
        <v>43907.375</v>
      </c>
      <c r="K337">
        <v>1.11114</v>
      </c>
      <c r="L337">
        <v>0</v>
      </c>
      <c r="M337">
        <v>10</v>
      </c>
      <c r="N337">
        <v>2</v>
      </c>
      <c r="O337" s="578">
        <v>5.5555555591126904E-3</v>
      </c>
    </row>
    <row r="338" spans="1:15">
      <c r="A338" s="577">
        <v>337</v>
      </c>
      <c r="B338" s="577" t="s">
        <v>97</v>
      </c>
      <c r="C338" s="577">
        <v>1</v>
      </c>
      <c r="D338">
        <v>0.02</v>
      </c>
      <c r="E338">
        <v>0.02</v>
      </c>
      <c r="F338" s="403">
        <v>43907.393750000003</v>
      </c>
      <c r="G338">
        <v>1.1105400000000001</v>
      </c>
      <c r="H338" s="403">
        <v>43907.393750000003</v>
      </c>
      <c r="I338">
        <v>1.1105400000000001</v>
      </c>
      <c r="J338" s="403">
        <v>43907.415972222225</v>
      </c>
      <c r="K338">
        <v>1.10954</v>
      </c>
      <c r="L338">
        <v>0</v>
      </c>
      <c r="M338">
        <v>10.000000000001819</v>
      </c>
      <c r="N338">
        <v>2</v>
      </c>
      <c r="O338" s="578">
        <v>2.2222222221898846E-2</v>
      </c>
    </row>
    <row r="339" spans="1:15">
      <c r="A339" s="577">
        <v>338</v>
      </c>
      <c r="B339" s="577" t="s">
        <v>97</v>
      </c>
      <c r="C339" s="577">
        <v>1</v>
      </c>
      <c r="D339">
        <v>0.02</v>
      </c>
      <c r="E339">
        <v>0.02</v>
      </c>
      <c r="F339" s="403">
        <v>43907.425000000003</v>
      </c>
      <c r="G339">
        <v>1.1088800000000001</v>
      </c>
      <c r="H339" s="403">
        <v>43907.425000000003</v>
      </c>
      <c r="I339">
        <v>1.1088800000000001</v>
      </c>
      <c r="J339" s="403">
        <v>43907.430555555555</v>
      </c>
      <c r="K339">
        <v>1.10788</v>
      </c>
      <c r="L339">
        <v>0</v>
      </c>
      <c r="M339">
        <v>10.000000000001819</v>
      </c>
      <c r="N339">
        <v>2</v>
      </c>
      <c r="O339" s="578">
        <v>5.5555555518367328E-3</v>
      </c>
    </row>
    <row r="340" spans="1:15">
      <c r="A340" s="577">
        <v>339</v>
      </c>
      <c r="B340" s="577" t="s">
        <v>97</v>
      </c>
      <c r="C340" s="577">
        <v>2</v>
      </c>
      <c r="D340">
        <v>0.02</v>
      </c>
      <c r="E340">
        <v>0.04</v>
      </c>
      <c r="F340" s="403">
        <v>43907.47152777778</v>
      </c>
      <c r="G340">
        <v>1.1013999999999999</v>
      </c>
      <c r="H340" s="403">
        <v>43907.481944444444</v>
      </c>
      <c r="I340">
        <v>1.103</v>
      </c>
      <c r="J340" s="403">
        <v>43907.490972222222</v>
      </c>
      <c r="K340">
        <v>1.1012</v>
      </c>
      <c r="L340">
        <v>16</v>
      </c>
      <c r="M340">
        <v>18</v>
      </c>
      <c r="N340">
        <v>4</v>
      </c>
      <c r="O340" s="578">
        <v>1.9444444442342501E-2</v>
      </c>
    </row>
    <row r="341" spans="1:15">
      <c r="A341" s="577">
        <v>340</v>
      </c>
      <c r="B341" s="577" t="s">
        <v>97</v>
      </c>
      <c r="C341" s="577">
        <v>1</v>
      </c>
      <c r="D341">
        <v>0.02</v>
      </c>
      <c r="E341">
        <v>0.02</v>
      </c>
      <c r="F341" s="403">
        <v>43907.499305555553</v>
      </c>
      <c r="G341">
        <v>1.10148</v>
      </c>
      <c r="H341" s="403">
        <v>43907.499305555553</v>
      </c>
      <c r="I341">
        <v>1.10148</v>
      </c>
      <c r="J341" s="403">
        <v>43907.502083333333</v>
      </c>
      <c r="K341">
        <v>1.1004799999999999</v>
      </c>
      <c r="L341">
        <v>0</v>
      </c>
      <c r="M341">
        <v>10</v>
      </c>
      <c r="N341">
        <v>2</v>
      </c>
      <c r="O341" s="578">
        <v>2.7777777795563452E-3</v>
      </c>
    </row>
    <row r="342" spans="1:15">
      <c r="A342" s="577">
        <v>341</v>
      </c>
      <c r="B342" s="577" t="s">
        <v>97</v>
      </c>
      <c r="C342" s="577">
        <v>2</v>
      </c>
      <c r="D342">
        <v>0.02</v>
      </c>
      <c r="E342">
        <v>0.04</v>
      </c>
      <c r="F342" s="403">
        <v>43907.533333333333</v>
      </c>
      <c r="G342">
        <v>1.0985499999999999</v>
      </c>
      <c r="H342" s="403">
        <v>43907.56527777778</v>
      </c>
      <c r="I342">
        <v>1.10015</v>
      </c>
      <c r="J342" s="403">
        <v>43907.602083333331</v>
      </c>
      <c r="K342">
        <v>1.0983499999999999</v>
      </c>
      <c r="L342">
        <v>16</v>
      </c>
      <c r="M342">
        <v>18</v>
      </c>
      <c r="N342">
        <v>4</v>
      </c>
      <c r="O342" s="578">
        <v>6.8749999998544808E-2</v>
      </c>
    </row>
    <row r="343" spans="1:15">
      <c r="A343" s="577">
        <v>342</v>
      </c>
      <c r="B343" s="577" t="s">
        <v>97</v>
      </c>
      <c r="C343" s="577">
        <v>1</v>
      </c>
      <c r="D343">
        <v>0.02</v>
      </c>
      <c r="E343">
        <v>0.02</v>
      </c>
      <c r="F343" s="403">
        <v>43907.612500000003</v>
      </c>
      <c r="G343">
        <v>1.0968800000000001</v>
      </c>
      <c r="H343" s="403">
        <v>43907.612500000003</v>
      </c>
      <c r="I343">
        <v>1.0968800000000001</v>
      </c>
      <c r="J343" s="403">
        <v>43907.618750000001</v>
      </c>
      <c r="K343">
        <v>1.09588</v>
      </c>
      <c r="L343">
        <v>0</v>
      </c>
      <c r="M343">
        <v>10.000000000001819</v>
      </c>
      <c r="N343">
        <v>2</v>
      </c>
      <c r="O343" s="578">
        <v>6.2499999985448085E-3</v>
      </c>
    </row>
    <row r="344" spans="1:15">
      <c r="A344" s="577">
        <v>343</v>
      </c>
      <c r="B344" s="577" t="s">
        <v>97</v>
      </c>
      <c r="C344" s="577">
        <v>1</v>
      </c>
      <c r="D344">
        <v>0.02</v>
      </c>
      <c r="E344">
        <v>0.02</v>
      </c>
      <c r="F344" s="403">
        <v>43907.624305555553</v>
      </c>
      <c r="G344">
        <v>1.0970200000000001</v>
      </c>
      <c r="H344" s="403">
        <v>43907.624305555553</v>
      </c>
      <c r="I344">
        <v>1.0970200000000001</v>
      </c>
      <c r="J344" s="403">
        <v>43907.62777777778</v>
      </c>
      <c r="K344">
        <v>1.09602</v>
      </c>
      <c r="L344">
        <v>0</v>
      </c>
      <c r="M344">
        <v>10</v>
      </c>
      <c r="N344">
        <v>2</v>
      </c>
      <c r="O344" s="578">
        <v>3.4722222262644209E-3</v>
      </c>
    </row>
    <row r="345" spans="1:15">
      <c r="A345" s="577">
        <v>344</v>
      </c>
      <c r="B345" s="577" t="s">
        <v>97</v>
      </c>
      <c r="C345" s="577">
        <v>1</v>
      </c>
      <c r="D345">
        <v>0.02</v>
      </c>
      <c r="E345">
        <v>0.02</v>
      </c>
      <c r="F345" s="403">
        <v>43907.634722222225</v>
      </c>
      <c r="G345">
        <v>1.09802</v>
      </c>
      <c r="H345" s="403">
        <v>43907.634722222225</v>
      </c>
      <c r="I345">
        <v>1.09802</v>
      </c>
      <c r="J345" s="403">
        <v>43907.640277777777</v>
      </c>
      <c r="K345">
        <v>1.0970200000000001</v>
      </c>
      <c r="L345">
        <v>0</v>
      </c>
      <c r="M345">
        <v>10</v>
      </c>
      <c r="N345">
        <v>2</v>
      </c>
      <c r="O345" s="578">
        <v>5.5555555518367328E-3</v>
      </c>
    </row>
    <row r="346" spans="1:15">
      <c r="A346" s="577">
        <v>345</v>
      </c>
      <c r="B346" s="577" t="s">
        <v>97</v>
      </c>
      <c r="C346" s="577">
        <v>2</v>
      </c>
      <c r="D346">
        <v>0.02</v>
      </c>
      <c r="E346">
        <v>0.04</v>
      </c>
      <c r="F346" s="403">
        <v>43907.643750000003</v>
      </c>
      <c r="G346">
        <v>1.0973900000000001</v>
      </c>
      <c r="H346" s="403">
        <v>43907.656944444447</v>
      </c>
      <c r="I346">
        <v>1.09903</v>
      </c>
      <c r="J346" s="403">
        <v>43907.664583333331</v>
      </c>
      <c r="K346">
        <v>1.09721</v>
      </c>
      <c r="L346">
        <v>16.399999999997817</v>
      </c>
      <c r="M346">
        <v>18.199999999998909</v>
      </c>
      <c r="N346">
        <v>4</v>
      </c>
      <c r="O346" s="578">
        <v>2.0833333328482695E-2</v>
      </c>
    </row>
    <row r="347" spans="1:15">
      <c r="A347" s="577">
        <v>346</v>
      </c>
      <c r="B347" s="577" t="s">
        <v>97</v>
      </c>
      <c r="C347" s="577">
        <v>2</v>
      </c>
      <c r="D347">
        <v>0.02</v>
      </c>
      <c r="E347">
        <v>0.04</v>
      </c>
      <c r="F347" s="403">
        <v>43907.673611111109</v>
      </c>
      <c r="G347">
        <v>1.0974900000000001</v>
      </c>
      <c r="H347" s="403">
        <v>43907.68472222222</v>
      </c>
      <c r="I347">
        <v>1.0991</v>
      </c>
      <c r="J347" s="403">
        <v>43907.697222222225</v>
      </c>
      <c r="K347">
        <v>1.0972999999999999</v>
      </c>
      <c r="L347">
        <v>16.099999999998545</v>
      </c>
      <c r="M347">
        <v>18</v>
      </c>
      <c r="N347">
        <v>3.98</v>
      </c>
      <c r="O347" s="578">
        <v>2.3611111115314998E-2</v>
      </c>
    </row>
    <row r="348" spans="1:15">
      <c r="A348" s="577">
        <v>347</v>
      </c>
      <c r="B348" s="577" t="s">
        <v>97</v>
      </c>
      <c r="C348" s="577">
        <v>1</v>
      </c>
      <c r="D348">
        <v>0.02</v>
      </c>
      <c r="E348">
        <v>0.02</v>
      </c>
      <c r="F348" s="403">
        <v>43907.7</v>
      </c>
      <c r="G348">
        <v>1.09819</v>
      </c>
      <c r="H348" s="403">
        <v>43907.7</v>
      </c>
      <c r="I348">
        <v>1.09819</v>
      </c>
      <c r="J348" s="403">
        <v>43907.702777777777</v>
      </c>
      <c r="K348">
        <v>1.0971900000000001</v>
      </c>
      <c r="L348">
        <v>0</v>
      </c>
      <c r="M348">
        <v>9.999999999998181</v>
      </c>
      <c r="N348">
        <v>2</v>
      </c>
      <c r="O348" s="578">
        <v>2.7777777795563452E-3</v>
      </c>
    </row>
    <row r="349" spans="1:15">
      <c r="A349" s="577">
        <v>348</v>
      </c>
      <c r="B349" s="577" t="s">
        <v>97</v>
      </c>
      <c r="C349" s="577">
        <v>1</v>
      </c>
      <c r="D349">
        <v>0.02</v>
      </c>
      <c r="E349">
        <v>0.02</v>
      </c>
      <c r="F349" s="403">
        <v>43907.704861111109</v>
      </c>
      <c r="G349">
        <v>1.0975600000000001</v>
      </c>
      <c r="H349" s="403">
        <v>43907.704861111109</v>
      </c>
      <c r="I349">
        <v>1.0975600000000001</v>
      </c>
      <c r="J349" s="403">
        <v>43907.708333333336</v>
      </c>
      <c r="K349">
        <v>1.09656</v>
      </c>
      <c r="L349">
        <v>0</v>
      </c>
      <c r="M349">
        <v>10</v>
      </c>
      <c r="N349">
        <v>2</v>
      </c>
      <c r="O349" s="578">
        <v>3.4722222262644209E-3</v>
      </c>
    </row>
    <row r="350" spans="1:15">
      <c r="A350" s="577">
        <v>349</v>
      </c>
      <c r="B350" s="577" t="s">
        <v>97</v>
      </c>
      <c r="C350" s="577">
        <v>1</v>
      </c>
      <c r="D350">
        <v>0.02</v>
      </c>
      <c r="E350">
        <v>0.02</v>
      </c>
      <c r="F350" s="403">
        <v>43907.713194444441</v>
      </c>
      <c r="G350">
        <v>1.09775</v>
      </c>
      <c r="H350" s="403">
        <v>43907.713194444441</v>
      </c>
      <c r="I350">
        <v>1.09775</v>
      </c>
      <c r="J350" s="403">
        <v>43907.723611111112</v>
      </c>
      <c r="K350">
        <v>1.0967499999999999</v>
      </c>
      <c r="L350">
        <v>0</v>
      </c>
      <c r="M350">
        <v>10.000000000001819</v>
      </c>
      <c r="N350">
        <v>2</v>
      </c>
      <c r="O350" s="578">
        <v>1.0416666671517305E-2</v>
      </c>
    </row>
    <row r="351" spans="1:15">
      <c r="A351" s="577">
        <v>350</v>
      </c>
      <c r="B351" s="577" t="s">
        <v>97</v>
      </c>
      <c r="C351" s="577">
        <v>5</v>
      </c>
      <c r="D351">
        <v>0.08</v>
      </c>
      <c r="E351">
        <v>0.2</v>
      </c>
      <c r="F351" s="403">
        <v>43907.726388888892</v>
      </c>
      <c r="G351">
        <v>1.09738</v>
      </c>
      <c r="H351" s="403">
        <v>43908.230555555558</v>
      </c>
      <c r="I351">
        <v>1.10412</v>
      </c>
      <c r="J351" s="403">
        <v>43908.285416666666</v>
      </c>
      <c r="K351">
        <v>1.1008500000000001</v>
      </c>
      <c r="L351">
        <v>67.399999999999636</v>
      </c>
      <c r="M351">
        <v>32.699999999998909</v>
      </c>
      <c r="N351">
        <v>22.099999999999998</v>
      </c>
      <c r="O351" s="578">
        <v>0.55902777777373558</v>
      </c>
    </row>
    <row r="352" spans="1:15">
      <c r="A352" s="577">
        <v>351</v>
      </c>
      <c r="B352" s="577" t="s">
        <v>96</v>
      </c>
      <c r="C352" s="577">
        <v>2</v>
      </c>
      <c r="D352">
        <v>0.02</v>
      </c>
      <c r="E352">
        <v>0.04</v>
      </c>
      <c r="F352" s="403">
        <v>43907.77847222222</v>
      </c>
      <c r="G352">
        <v>1.1002000000000001</v>
      </c>
      <c r="H352" s="403">
        <v>43907.808333333334</v>
      </c>
      <c r="I352">
        <v>1.09859</v>
      </c>
      <c r="J352" s="403">
        <v>43907.816666666666</v>
      </c>
      <c r="K352">
        <v>1.1004</v>
      </c>
      <c r="L352">
        <v>16.100000000000364</v>
      </c>
      <c r="M352">
        <v>18.100000000000364</v>
      </c>
      <c r="N352">
        <v>4.0200000000000005</v>
      </c>
      <c r="O352" s="578">
        <v>3.8194444445252884E-2</v>
      </c>
    </row>
    <row r="353" spans="1:15">
      <c r="A353" s="577">
        <v>352</v>
      </c>
      <c r="B353" s="577" t="s">
        <v>96</v>
      </c>
      <c r="C353" s="577">
        <v>1</v>
      </c>
      <c r="D353">
        <v>0.02</v>
      </c>
      <c r="E353">
        <v>0.02</v>
      </c>
      <c r="F353" s="403">
        <v>43907.829861111109</v>
      </c>
      <c r="G353">
        <v>1.1004799999999999</v>
      </c>
      <c r="H353" s="403">
        <v>43907.829861111109</v>
      </c>
      <c r="I353">
        <v>1.1004799999999999</v>
      </c>
      <c r="J353" s="403">
        <v>43907.925694444442</v>
      </c>
      <c r="K353">
        <v>1.10148</v>
      </c>
      <c r="L353">
        <v>0</v>
      </c>
      <c r="M353">
        <v>10</v>
      </c>
      <c r="N353">
        <v>2</v>
      </c>
      <c r="O353" s="578">
        <v>9.5833333332848269E-2</v>
      </c>
    </row>
    <row r="354" spans="1:15">
      <c r="A354" s="577">
        <v>353</v>
      </c>
      <c r="B354" s="577" t="s">
        <v>96</v>
      </c>
      <c r="C354" s="577">
        <v>2</v>
      </c>
      <c r="D354">
        <v>0.02</v>
      </c>
      <c r="E354">
        <v>0.04</v>
      </c>
      <c r="F354" s="403">
        <v>43907.975694444445</v>
      </c>
      <c r="G354">
        <v>1.10164</v>
      </c>
      <c r="H354" s="403">
        <v>43908.015972222223</v>
      </c>
      <c r="I354">
        <v>1.1000399999999999</v>
      </c>
      <c r="J354" s="403">
        <v>43908.118750000001</v>
      </c>
      <c r="K354">
        <v>1.1018399999999999</v>
      </c>
      <c r="L354">
        <v>16</v>
      </c>
      <c r="M354">
        <v>18</v>
      </c>
      <c r="N354">
        <v>3.92</v>
      </c>
      <c r="O354" s="578">
        <v>0.14305555555620231</v>
      </c>
    </row>
    <row r="355" spans="1:15">
      <c r="A355" s="577">
        <v>354</v>
      </c>
      <c r="B355" s="577" t="s">
        <v>96</v>
      </c>
      <c r="C355" s="577">
        <v>1</v>
      </c>
      <c r="D355">
        <v>0.02</v>
      </c>
      <c r="E355">
        <v>0.02</v>
      </c>
      <c r="F355" s="403">
        <v>43908.122916666667</v>
      </c>
      <c r="G355">
        <v>1.1015699999999999</v>
      </c>
      <c r="H355" s="403">
        <v>43908.122916666667</v>
      </c>
      <c r="I355">
        <v>1.1015699999999999</v>
      </c>
      <c r="J355" s="403">
        <v>43908.165277777778</v>
      </c>
      <c r="K355">
        <v>1.1025700000000001</v>
      </c>
      <c r="L355">
        <v>0</v>
      </c>
      <c r="M355">
        <v>10.000000000001819</v>
      </c>
      <c r="N355">
        <v>2</v>
      </c>
      <c r="O355" s="578">
        <v>4.2361111110949423E-2</v>
      </c>
    </row>
    <row r="356" spans="1:15">
      <c r="A356" s="577">
        <v>355</v>
      </c>
      <c r="B356" s="577" t="s">
        <v>96</v>
      </c>
      <c r="C356" s="577">
        <v>1</v>
      </c>
      <c r="D356">
        <v>0.02</v>
      </c>
      <c r="E356">
        <v>0.02</v>
      </c>
      <c r="F356" s="403">
        <v>43908.198611111111</v>
      </c>
      <c r="G356">
        <v>1.10267</v>
      </c>
      <c r="H356" s="403">
        <v>43908.198611111111</v>
      </c>
      <c r="I356">
        <v>1.10267</v>
      </c>
      <c r="J356" s="403">
        <v>43908.229166666664</v>
      </c>
      <c r="K356">
        <v>1.1036699999999999</v>
      </c>
      <c r="L356">
        <v>0</v>
      </c>
      <c r="M356">
        <v>9.999999999998181</v>
      </c>
      <c r="N356">
        <v>2</v>
      </c>
      <c r="O356" s="578">
        <v>3.0555555553291924E-2</v>
      </c>
    </row>
    <row r="357" spans="1:15">
      <c r="A357" s="577">
        <v>356</v>
      </c>
      <c r="B357" s="577" t="s">
        <v>96</v>
      </c>
      <c r="C357" s="577">
        <v>5</v>
      </c>
      <c r="D357">
        <v>0.08</v>
      </c>
      <c r="E357">
        <v>0.2</v>
      </c>
      <c r="F357" s="403">
        <v>43908.250694444447</v>
      </c>
      <c r="G357">
        <v>1.1034600000000001</v>
      </c>
      <c r="H357" s="403">
        <v>43908.354861111111</v>
      </c>
      <c r="I357">
        <v>1.0967100000000001</v>
      </c>
      <c r="J357" s="403">
        <v>43908.4</v>
      </c>
      <c r="K357">
        <v>1.09998</v>
      </c>
      <c r="L357">
        <v>67.5</v>
      </c>
      <c r="M357">
        <v>32.699999999998909</v>
      </c>
      <c r="N357">
        <v>22.06</v>
      </c>
      <c r="O357" s="578">
        <v>0.14930555555474712</v>
      </c>
    </row>
    <row r="358" spans="1:15">
      <c r="A358" s="577">
        <v>357</v>
      </c>
      <c r="B358" s="577" t="s">
        <v>97</v>
      </c>
      <c r="C358" s="577">
        <v>1</v>
      </c>
      <c r="D358">
        <v>0.02</v>
      </c>
      <c r="E358">
        <v>0.02</v>
      </c>
      <c r="F358" s="403">
        <v>43908.295138888891</v>
      </c>
      <c r="G358">
        <v>1.10077</v>
      </c>
      <c r="H358" s="403">
        <v>43908.295138888891</v>
      </c>
      <c r="I358">
        <v>1.10077</v>
      </c>
      <c r="J358" s="403">
        <v>43908.320833333331</v>
      </c>
      <c r="K358">
        <v>1.0997699999999999</v>
      </c>
      <c r="L358">
        <v>0</v>
      </c>
      <c r="M358">
        <v>10.000000000001819</v>
      </c>
      <c r="N358">
        <v>2</v>
      </c>
      <c r="O358" s="578">
        <v>2.569444444088731E-2</v>
      </c>
    </row>
    <row r="359" spans="1:15">
      <c r="A359" s="577">
        <v>358</v>
      </c>
      <c r="B359" s="577" t="s">
        <v>97</v>
      </c>
      <c r="C359" s="577">
        <v>1</v>
      </c>
      <c r="D359">
        <v>0.02</v>
      </c>
      <c r="E359">
        <v>0.02</v>
      </c>
      <c r="F359" s="403">
        <v>43908.32916666667</v>
      </c>
      <c r="G359">
        <v>1.0988599999999999</v>
      </c>
      <c r="H359" s="403">
        <v>43908.32916666667</v>
      </c>
      <c r="I359">
        <v>1.0988599999999999</v>
      </c>
      <c r="J359" s="403">
        <v>43908.329861111109</v>
      </c>
      <c r="K359">
        <v>1.0978600000000001</v>
      </c>
      <c r="L359">
        <v>0</v>
      </c>
      <c r="M359">
        <v>10</v>
      </c>
      <c r="N359">
        <v>2</v>
      </c>
      <c r="O359" s="578">
        <v>6.9444443943211809E-4</v>
      </c>
    </row>
    <row r="360" spans="1:15">
      <c r="A360" s="577">
        <v>359</v>
      </c>
      <c r="B360" s="577" t="s">
        <v>97</v>
      </c>
      <c r="C360" s="577">
        <v>1</v>
      </c>
      <c r="D360">
        <v>0.02</v>
      </c>
      <c r="E360">
        <v>0.02</v>
      </c>
      <c r="F360" s="403">
        <v>43908.336111111108</v>
      </c>
      <c r="G360">
        <v>1.09775</v>
      </c>
      <c r="H360" s="403">
        <v>43908.336111111108</v>
      </c>
      <c r="I360">
        <v>1.09775</v>
      </c>
      <c r="J360" s="403">
        <v>43908.338194444441</v>
      </c>
      <c r="K360">
        <v>1.0967499999999999</v>
      </c>
      <c r="L360">
        <v>0</v>
      </c>
      <c r="M360">
        <v>10.000000000001819</v>
      </c>
      <c r="N360">
        <v>2</v>
      </c>
      <c r="O360" s="578">
        <v>2.0833333328482695E-3</v>
      </c>
    </row>
    <row r="361" spans="1:15">
      <c r="A361" s="577">
        <v>360</v>
      </c>
      <c r="B361" s="577" t="s">
        <v>97</v>
      </c>
      <c r="C361" s="577">
        <v>1</v>
      </c>
      <c r="D361">
        <v>0.02</v>
      </c>
      <c r="E361">
        <v>0.02</v>
      </c>
      <c r="F361" s="403">
        <v>43908.340277777781</v>
      </c>
      <c r="G361">
        <v>1.0979399999999999</v>
      </c>
      <c r="H361" s="403">
        <v>43908.340277777781</v>
      </c>
      <c r="I361">
        <v>1.0979399999999999</v>
      </c>
      <c r="J361" s="403">
        <v>43908.354166666664</v>
      </c>
      <c r="K361">
        <v>1.09694</v>
      </c>
      <c r="L361">
        <v>0</v>
      </c>
      <c r="M361">
        <v>10</v>
      </c>
      <c r="N361">
        <v>2</v>
      </c>
      <c r="O361" s="578">
        <v>1.3888888883229811E-2</v>
      </c>
    </row>
    <row r="362" spans="1:15">
      <c r="A362" s="577">
        <v>361</v>
      </c>
      <c r="B362" s="577" t="s">
        <v>97</v>
      </c>
      <c r="C362" s="577">
        <v>1</v>
      </c>
      <c r="D362">
        <v>0.02</v>
      </c>
      <c r="E362">
        <v>0.02</v>
      </c>
      <c r="F362" s="403">
        <v>43908.356944444444</v>
      </c>
      <c r="G362">
        <v>1.0977699999999999</v>
      </c>
      <c r="H362" s="403">
        <v>43908.356944444444</v>
      </c>
      <c r="I362">
        <v>1.0977699999999999</v>
      </c>
      <c r="J362" s="403">
        <v>43908.369444444441</v>
      </c>
      <c r="K362">
        <v>1.09677</v>
      </c>
      <c r="L362">
        <v>0</v>
      </c>
      <c r="M362">
        <v>9.999999999998181</v>
      </c>
      <c r="N362">
        <v>2</v>
      </c>
      <c r="O362" s="578">
        <v>1.2499999997089617E-2</v>
      </c>
    </row>
    <row r="363" spans="1:15">
      <c r="A363" s="577">
        <v>362</v>
      </c>
      <c r="B363" s="577" t="s">
        <v>97</v>
      </c>
      <c r="C363" s="577">
        <v>4</v>
      </c>
      <c r="D363">
        <v>0.05</v>
      </c>
      <c r="E363">
        <v>0.12000000000000001</v>
      </c>
      <c r="F363" s="403">
        <v>43908.373611111114</v>
      </c>
      <c r="G363">
        <v>1.0968</v>
      </c>
      <c r="H363" s="403">
        <v>43908.433333333334</v>
      </c>
      <c r="I363">
        <v>1.10171</v>
      </c>
      <c r="J363" s="403">
        <v>43908.46597222222</v>
      </c>
      <c r="K363">
        <v>1.0989199999999999</v>
      </c>
      <c r="L363">
        <v>49.100000000000364</v>
      </c>
      <c r="M363">
        <v>27.900000000001455</v>
      </c>
      <c r="N363">
        <v>11.94</v>
      </c>
      <c r="O363" s="578">
        <v>9.2361111106583849E-2</v>
      </c>
    </row>
    <row r="364" spans="1:15">
      <c r="A364" s="577">
        <v>363</v>
      </c>
      <c r="B364" s="577" t="s">
        <v>96</v>
      </c>
      <c r="C364" s="577">
        <v>1</v>
      </c>
      <c r="D364">
        <v>0.02</v>
      </c>
      <c r="E364">
        <v>0.02</v>
      </c>
      <c r="F364" s="403">
        <v>43908.40902777778</v>
      </c>
      <c r="G364">
        <v>1.1000099999999999</v>
      </c>
      <c r="H364" s="403">
        <v>43908.40902777778</v>
      </c>
      <c r="I364">
        <v>1.1000099999999999</v>
      </c>
      <c r="J364" s="403">
        <v>43908.42083333333</v>
      </c>
      <c r="K364">
        <v>1.10101</v>
      </c>
      <c r="L364">
        <v>0</v>
      </c>
      <c r="M364">
        <v>10.000000000001819</v>
      </c>
      <c r="N364">
        <v>2</v>
      </c>
      <c r="O364" s="578">
        <v>1.1805555550381541E-2</v>
      </c>
    </row>
    <row r="365" spans="1:15">
      <c r="A365" s="577">
        <v>364</v>
      </c>
      <c r="B365" s="577" t="s">
        <v>96</v>
      </c>
      <c r="C365" s="577">
        <v>10</v>
      </c>
      <c r="D365">
        <v>1.1100000000000001</v>
      </c>
      <c r="E365">
        <v>2.7</v>
      </c>
      <c r="F365" s="403">
        <v>43908.424305555556</v>
      </c>
      <c r="G365">
        <v>1.10083</v>
      </c>
      <c r="H365" s="403">
        <v>43908.703472222223</v>
      </c>
      <c r="I365">
        <v>1.0812600000000001</v>
      </c>
      <c r="J365" s="403">
        <v>43908.765277777777</v>
      </c>
      <c r="K365">
        <v>1.0860700000000001</v>
      </c>
      <c r="L365">
        <v>195.69999999999891</v>
      </c>
      <c r="M365">
        <v>48.100000000000364</v>
      </c>
      <c r="N365">
        <v>324.99</v>
      </c>
      <c r="O365" s="578">
        <v>0.34097222222044365</v>
      </c>
    </row>
    <row r="366" spans="1:15">
      <c r="A366" s="577">
        <v>365</v>
      </c>
      <c r="B366" s="577" t="s">
        <v>97</v>
      </c>
      <c r="C366" s="577">
        <v>1</v>
      </c>
      <c r="D366">
        <v>0.02</v>
      </c>
      <c r="E366">
        <v>0.02</v>
      </c>
      <c r="F366" s="403">
        <v>43908.473611111112</v>
      </c>
      <c r="G366">
        <v>1.0982799999999999</v>
      </c>
      <c r="H366" s="403">
        <v>43908.473611111112</v>
      </c>
      <c r="I366">
        <v>1.0982799999999999</v>
      </c>
      <c r="J366" s="403">
        <v>43908.48333333333</v>
      </c>
      <c r="K366">
        <v>1.09728</v>
      </c>
      <c r="L366">
        <v>0</v>
      </c>
      <c r="M366">
        <v>9.999999999998181</v>
      </c>
      <c r="N366">
        <v>2</v>
      </c>
      <c r="O366" s="578">
        <v>9.7222222175332718E-3</v>
      </c>
    </row>
    <row r="367" spans="1:15">
      <c r="A367" s="577">
        <v>366</v>
      </c>
      <c r="B367" s="577" t="s">
        <v>97</v>
      </c>
      <c r="C367" s="577">
        <v>1</v>
      </c>
      <c r="D367">
        <v>0.02</v>
      </c>
      <c r="E367">
        <v>0.02</v>
      </c>
      <c r="F367" s="403">
        <v>43908.490972222222</v>
      </c>
      <c r="G367">
        <v>1.0983099999999999</v>
      </c>
      <c r="H367" s="403">
        <v>43908.490972222222</v>
      </c>
      <c r="I367">
        <v>1.0983099999999999</v>
      </c>
      <c r="J367" s="403">
        <v>43908.506944444445</v>
      </c>
      <c r="K367">
        <v>1.09731</v>
      </c>
      <c r="L367">
        <v>0</v>
      </c>
      <c r="M367">
        <v>9.999999999998181</v>
      </c>
      <c r="N367">
        <v>2</v>
      </c>
      <c r="O367" s="578">
        <v>1.5972222223354038E-2</v>
      </c>
    </row>
    <row r="368" spans="1:15">
      <c r="A368" s="577">
        <v>367</v>
      </c>
      <c r="B368" s="577" t="s">
        <v>97</v>
      </c>
      <c r="C368" s="577">
        <v>1</v>
      </c>
      <c r="D368">
        <v>0.02</v>
      </c>
      <c r="E368">
        <v>0.02</v>
      </c>
      <c r="F368" s="403">
        <v>43908.511805555558</v>
      </c>
      <c r="G368">
        <v>1.0982400000000001</v>
      </c>
      <c r="H368" s="403">
        <v>43908.511805555558</v>
      </c>
      <c r="I368">
        <v>1.0982400000000001</v>
      </c>
      <c r="J368" s="403">
        <v>43908.513888888891</v>
      </c>
      <c r="K368">
        <v>1.09724</v>
      </c>
      <c r="L368">
        <v>0</v>
      </c>
      <c r="M368">
        <v>10.000000000001819</v>
      </c>
      <c r="N368">
        <v>2</v>
      </c>
      <c r="O368" s="578">
        <v>2.0833333328482695E-3</v>
      </c>
    </row>
    <row r="369" spans="1:15">
      <c r="A369" s="577">
        <v>368</v>
      </c>
      <c r="B369" s="577" t="s">
        <v>97</v>
      </c>
      <c r="C369" s="577">
        <v>1</v>
      </c>
      <c r="D369">
        <v>0.02</v>
      </c>
      <c r="E369">
        <v>0.02</v>
      </c>
      <c r="F369" s="403">
        <v>43908.522916666669</v>
      </c>
      <c r="G369">
        <v>1.0969599999999999</v>
      </c>
      <c r="H369" s="403">
        <v>43908.522916666669</v>
      </c>
      <c r="I369">
        <v>1.0969599999999999</v>
      </c>
      <c r="J369" s="403">
        <v>43908.538194444445</v>
      </c>
      <c r="K369">
        <v>1.09596</v>
      </c>
      <c r="L369">
        <v>0</v>
      </c>
      <c r="M369">
        <v>9.999999999998181</v>
      </c>
      <c r="N369">
        <v>2</v>
      </c>
      <c r="O369" s="578">
        <v>1.5277777776645962E-2</v>
      </c>
    </row>
    <row r="370" spans="1:15">
      <c r="A370" s="577">
        <v>369</v>
      </c>
      <c r="B370" s="577" t="s">
        <v>97</v>
      </c>
      <c r="C370" s="577">
        <v>1</v>
      </c>
      <c r="D370">
        <v>0.02</v>
      </c>
      <c r="E370">
        <v>0.02</v>
      </c>
      <c r="F370" s="403">
        <v>43908.560416666667</v>
      </c>
      <c r="G370">
        <v>1.0929599999999999</v>
      </c>
      <c r="H370" s="403">
        <v>43908.560416666667</v>
      </c>
      <c r="I370">
        <v>1.0929599999999999</v>
      </c>
      <c r="J370" s="403">
        <v>43908.563194444447</v>
      </c>
      <c r="K370">
        <v>1.09196</v>
      </c>
      <c r="L370">
        <v>0</v>
      </c>
      <c r="M370">
        <v>9.999999999998181</v>
      </c>
      <c r="N370">
        <v>2</v>
      </c>
      <c r="O370" s="578">
        <v>2.7777777795563452E-3</v>
      </c>
    </row>
    <row r="371" spans="1:15">
      <c r="A371" s="577">
        <v>370</v>
      </c>
      <c r="B371" s="577" t="s">
        <v>97</v>
      </c>
      <c r="C371" s="577">
        <v>1</v>
      </c>
      <c r="D371">
        <v>0.02</v>
      </c>
      <c r="E371">
        <v>0.02</v>
      </c>
      <c r="F371" s="403">
        <v>43908.580555555556</v>
      </c>
      <c r="G371">
        <v>1.0915600000000001</v>
      </c>
      <c r="H371" s="403">
        <v>43908.580555555556</v>
      </c>
      <c r="I371">
        <v>1.0915600000000001</v>
      </c>
      <c r="J371" s="403">
        <v>43908.581944444442</v>
      </c>
      <c r="K371">
        <v>1.09056</v>
      </c>
      <c r="L371">
        <v>0</v>
      </c>
      <c r="M371">
        <v>10</v>
      </c>
      <c r="N371">
        <v>2</v>
      </c>
      <c r="O371" s="578">
        <v>1.3888888861401938E-3</v>
      </c>
    </row>
    <row r="372" spans="1:15">
      <c r="A372" s="577">
        <v>371</v>
      </c>
      <c r="B372" s="577" t="s">
        <v>97</v>
      </c>
      <c r="C372" s="577">
        <v>1</v>
      </c>
      <c r="D372">
        <v>0.02</v>
      </c>
      <c r="E372">
        <v>0.02</v>
      </c>
      <c r="F372" s="403">
        <v>43908.588888888888</v>
      </c>
      <c r="G372">
        <v>1.0926899999999999</v>
      </c>
      <c r="H372" s="403">
        <v>43908.588888888888</v>
      </c>
      <c r="I372">
        <v>1.0926899999999999</v>
      </c>
      <c r="J372" s="403">
        <v>43908.589583333334</v>
      </c>
      <c r="K372">
        <v>1.09169</v>
      </c>
      <c r="L372">
        <v>0</v>
      </c>
      <c r="M372">
        <v>10</v>
      </c>
      <c r="N372">
        <v>2</v>
      </c>
      <c r="O372" s="578">
        <v>6.944444467080757E-4</v>
      </c>
    </row>
    <row r="373" spans="1:15">
      <c r="A373" s="577">
        <v>372</v>
      </c>
      <c r="B373" s="577" t="s">
        <v>97</v>
      </c>
      <c r="C373" s="577">
        <v>1</v>
      </c>
      <c r="D373">
        <v>0.02</v>
      </c>
      <c r="E373">
        <v>0.02</v>
      </c>
      <c r="F373" s="403">
        <v>43908.600694444445</v>
      </c>
      <c r="G373">
        <v>1.09039</v>
      </c>
      <c r="H373" s="403">
        <v>43908.600694444445</v>
      </c>
      <c r="I373">
        <v>1.09039</v>
      </c>
      <c r="J373" s="403">
        <v>43908.606944444444</v>
      </c>
      <c r="K373">
        <v>1.0893900000000001</v>
      </c>
      <c r="L373">
        <v>0</v>
      </c>
      <c r="M373">
        <v>9.999999999998181</v>
      </c>
      <c r="N373">
        <v>2</v>
      </c>
      <c r="O373" s="578">
        <v>6.2499999985448085E-3</v>
      </c>
    </row>
    <row r="374" spans="1:15">
      <c r="A374" s="577">
        <v>373</v>
      </c>
      <c r="B374" s="577" t="s">
        <v>97</v>
      </c>
      <c r="C374" s="577">
        <v>1</v>
      </c>
      <c r="D374">
        <v>0.02</v>
      </c>
      <c r="E374">
        <v>0.02</v>
      </c>
      <c r="F374" s="403">
        <v>43908.615277777775</v>
      </c>
      <c r="G374">
        <v>1.0890500000000001</v>
      </c>
      <c r="H374" s="403">
        <v>43908.615277777775</v>
      </c>
      <c r="I374">
        <v>1.0890500000000001</v>
      </c>
      <c r="J374" s="403">
        <v>43908.621527777781</v>
      </c>
      <c r="K374">
        <v>1.08805</v>
      </c>
      <c r="L374">
        <v>0</v>
      </c>
      <c r="M374">
        <v>10</v>
      </c>
      <c r="N374">
        <v>2</v>
      </c>
      <c r="O374" s="578">
        <v>6.2500000058207661E-3</v>
      </c>
    </row>
    <row r="375" spans="1:15">
      <c r="A375" s="577">
        <v>374</v>
      </c>
      <c r="B375" s="577" t="s">
        <v>97</v>
      </c>
      <c r="C375" s="577">
        <v>1</v>
      </c>
      <c r="D375">
        <v>0.02</v>
      </c>
      <c r="E375">
        <v>0.02</v>
      </c>
      <c r="F375" s="403">
        <v>43908.634722222225</v>
      </c>
      <c r="G375">
        <v>1.08666</v>
      </c>
      <c r="H375" s="403">
        <v>43908.634722222225</v>
      </c>
      <c r="I375">
        <v>1.08666</v>
      </c>
      <c r="J375" s="403">
        <v>43908.637499999997</v>
      </c>
      <c r="K375">
        <v>1.0856600000000001</v>
      </c>
      <c r="L375">
        <v>0</v>
      </c>
      <c r="M375">
        <v>10</v>
      </c>
      <c r="N375">
        <v>2</v>
      </c>
      <c r="O375" s="578">
        <v>2.7777777722803876E-3</v>
      </c>
    </row>
    <row r="376" spans="1:15">
      <c r="A376" s="577">
        <v>375</v>
      </c>
      <c r="B376" s="577" t="s">
        <v>97</v>
      </c>
      <c r="C376" s="577">
        <v>1</v>
      </c>
      <c r="D376">
        <v>0.02</v>
      </c>
      <c r="E376">
        <v>0.02</v>
      </c>
      <c r="F376" s="403">
        <v>43908.646527777775</v>
      </c>
      <c r="G376">
        <v>1.0867</v>
      </c>
      <c r="H376" s="403">
        <v>43908.646527777775</v>
      </c>
      <c r="I376">
        <v>1.0867</v>
      </c>
      <c r="J376" s="403">
        <v>43908.652777777781</v>
      </c>
      <c r="K376">
        <v>1.0857000000000001</v>
      </c>
      <c r="L376">
        <v>0</v>
      </c>
      <c r="M376">
        <v>9.999999999998181</v>
      </c>
      <c r="N376">
        <v>2</v>
      </c>
      <c r="O376" s="578">
        <v>6.2500000058207661E-3</v>
      </c>
    </row>
    <row r="377" spans="1:15">
      <c r="A377" s="577">
        <v>376</v>
      </c>
      <c r="B377" s="577" t="s">
        <v>97</v>
      </c>
      <c r="C377" s="577">
        <v>1</v>
      </c>
      <c r="D377">
        <v>0.02</v>
      </c>
      <c r="E377">
        <v>0.02</v>
      </c>
      <c r="F377" s="403">
        <v>43908.661805555559</v>
      </c>
      <c r="G377">
        <v>1.0864799999999999</v>
      </c>
      <c r="H377" s="403">
        <v>43908.661805555559</v>
      </c>
      <c r="I377">
        <v>1.0864799999999999</v>
      </c>
      <c r="J377" s="403">
        <v>43908.663194444445</v>
      </c>
      <c r="K377">
        <v>1.08548</v>
      </c>
      <c r="L377">
        <v>0</v>
      </c>
      <c r="M377">
        <v>10</v>
      </c>
      <c r="N377">
        <v>2</v>
      </c>
      <c r="O377" s="578">
        <v>1.3888888861401938E-3</v>
      </c>
    </row>
    <row r="378" spans="1:15">
      <c r="A378" s="577">
        <v>377</v>
      </c>
      <c r="B378" s="577" t="s">
        <v>97</v>
      </c>
      <c r="C378" s="577">
        <v>1</v>
      </c>
      <c r="D378">
        <v>0.02</v>
      </c>
      <c r="E378">
        <v>0.02</v>
      </c>
      <c r="F378" s="403">
        <v>43908.681250000001</v>
      </c>
      <c r="G378">
        <v>1.08362</v>
      </c>
      <c r="H378" s="403">
        <v>43908.681250000001</v>
      </c>
      <c r="I378">
        <v>1.08362</v>
      </c>
      <c r="J378" s="403">
        <v>43908.702777777777</v>
      </c>
      <c r="K378">
        <v>1.0826199999999999</v>
      </c>
      <c r="L378">
        <v>0</v>
      </c>
      <c r="M378">
        <v>10.000000000001819</v>
      </c>
      <c r="N378">
        <v>2</v>
      </c>
      <c r="O378" s="578">
        <v>2.1527777775190771E-2</v>
      </c>
    </row>
    <row r="379" spans="1:15">
      <c r="A379" s="577">
        <v>378</v>
      </c>
      <c r="B379" s="577" t="s">
        <v>97</v>
      </c>
      <c r="C379" s="577">
        <v>9</v>
      </c>
      <c r="D379">
        <v>0.64</v>
      </c>
      <c r="E379">
        <v>1.59</v>
      </c>
      <c r="F379" s="403">
        <v>43908.711111111108</v>
      </c>
      <c r="G379">
        <v>1.08125</v>
      </c>
      <c r="H379" s="403">
        <v>43908.961805555555</v>
      </c>
      <c r="I379">
        <v>1.0974999999999999</v>
      </c>
      <c r="J379" s="403">
        <v>43909.022916666669</v>
      </c>
      <c r="K379">
        <v>1.0927</v>
      </c>
      <c r="L379">
        <v>162.5</v>
      </c>
      <c r="M379">
        <v>48</v>
      </c>
      <c r="N379">
        <v>211.89999999999995</v>
      </c>
      <c r="O379" s="578">
        <v>0.31180555556056788</v>
      </c>
    </row>
    <row r="380" spans="1:15">
      <c r="A380" s="577">
        <v>379</v>
      </c>
      <c r="B380" s="577" t="s">
        <v>96</v>
      </c>
      <c r="C380" s="577">
        <v>1</v>
      </c>
      <c r="D380">
        <v>0.02</v>
      </c>
      <c r="E380">
        <v>0.02</v>
      </c>
      <c r="F380" s="403">
        <v>43908.772222222222</v>
      </c>
      <c r="G380">
        <v>1.0863100000000001</v>
      </c>
      <c r="H380" s="403">
        <v>43908.772222222222</v>
      </c>
      <c r="I380">
        <v>1.0863100000000001</v>
      </c>
      <c r="J380" s="403">
        <v>43908.775000000001</v>
      </c>
      <c r="K380">
        <v>1.08731</v>
      </c>
      <c r="L380">
        <v>0</v>
      </c>
      <c r="M380">
        <v>10</v>
      </c>
      <c r="N380">
        <v>2</v>
      </c>
      <c r="O380" s="578">
        <v>2.7777777795563452E-3</v>
      </c>
    </row>
    <row r="381" spans="1:15">
      <c r="A381" s="577">
        <v>380</v>
      </c>
      <c r="B381" s="577" t="s">
        <v>96</v>
      </c>
      <c r="C381" s="577">
        <v>1</v>
      </c>
      <c r="D381">
        <v>0.02</v>
      </c>
      <c r="E381">
        <v>0.02</v>
      </c>
      <c r="F381" s="403">
        <v>43908.79583333333</v>
      </c>
      <c r="G381">
        <v>1.0860399999999999</v>
      </c>
      <c r="H381" s="403">
        <v>43908.79583333333</v>
      </c>
      <c r="I381">
        <v>1.0860399999999999</v>
      </c>
      <c r="J381" s="403">
        <v>43908.800694444442</v>
      </c>
      <c r="K381">
        <v>1.08704</v>
      </c>
      <c r="L381">
        <v>0</v>
      </c>
      <c r="M381">
        <v>10</v>
      </c>
      <c r="N381">
        <v>2</v>
      </c>
      <c r="O381" s="578">
        <v>4.8611111124046147E-3</v>
      </c>
    </row>
    <row r="382" spans="1:15">
      <c r="A382" s="577">
        <v>381</v>
      </c>
      <c r="B382" s="577" t="s">
        <v>96</v>
      </c>
      <c r="C382" s="577">
        <v>1</v>
      </c>
      <c r="D382">
        <v>0.02</v>
      </c>
      <c r="E382">
        <v>0.02</v>
      </c>
      <c r="F382" s="403">
        <v>43908.818055555559</v>
      </c>
      <c r="G382">
        <v>1.08904</v>
      </c>
      <c r="H382" s="403">
        <v>43908.818055555559</v>
      </c>
      <c r="I382">
        <v>1.08904</v>
      </c>
      <c r="J382" s="403">
        <v>43908.834722222222</v>
      </c>
      <c r="K382">
        <v>1.0900399999999999</v>
      </c>
      <c r="L382">
        <v>0</v>
      </c>
      <c r="M382">
        <v>10</v>
      </c>
      <c r="N382">
        <v>2</v>
      </c>
      <c r="O382" s="578">
        <v>1.6666666662786156E-2</v>
      </c>
    </row>
    <row r="383" spans="1:15">
      <c r="A383" s="577">
        <v>382</v>
      </c>
      <c r="B383" s="577" t="s">
        <v>96</v>
      </c>
      <c r="C383" s="577">
        <v>1</v>
      </c>
      <c r="D383">
        <v>0.02</v>
      </c>
      <c r="E383">
        <v>0.02</v>
      </c>
      <c r="F383" s="403">
        <v>43908.859722222223</v>
      </c>
      <c r="G383">
        <v>1.0909199999999999</v>
      </c>
      <c r="H383" s="403">
        <v>43908.859722222223</v>
      </c>
      <c r="I383">
        <v>1.0909199999999999</v>
      </c>
      <c r="J383" s="403">
        <v>43908.952777777777</v>
      </c>
      <c r="K383">
        <v>1.09192</v>
      </c>
      <c r="L383">
        <v>0</v>
      </c>
      <c r="M383">
        <v>10.000000000001819</v>
      </c>
      <c r="N383">
        <v>2</v>
      </c>
      <c r="O383" s="578">
        <v>9.3055555553291924E-2</v>
      </c>
    </row>
    <row r="384" spans="1:15">
      <c r="A384" s="577">
        <v>383</v>
      </c>
      <c r="B384" s="577" t="s">
        <v>96</v>
      </c>
      <c r="C384" s="577">
        <v>1</v>
      </c>
      <c r="D384">
        <v>0.02</v>
      </c>
      <c r="E384">
        <v>0.02</v>
      </c>
      <c r="F384" s="403">
        <v>43908.968055555553</v>
      </c>
      <c r="G384">
        <v>1.0943099999999999</v>
      </c>
      <c r="H384" s="403">
        <v>43908.968055555553</v>
      </c>
      <c r="I384">
        <v>1.0943099999999999</v>
      </c>
      <c r="J384" s="403">
        <v>43908.97152777778</v>
      </c>
      <c r="K384">
        <v>1.09531</v>
      </c>
      <c r="L384">
        <v>0</v>
      </c>
      <c r="M384">
        <v>10.000000000001819</v>
      </c>
      <c r="N384">
        <v>2</v>
      </c>
      <c r="O384" s="578">
        <v>3.4722222262644209E-3</v>
      </c>
    </row>
    <row r="385" spans="1:15">
      <c r="A385" s="577">
        <v>384</v>
      </c>
      <c r="B385" s="577" t="s">
        <v>96</v>
      </c>
      <c r="C385" s="577">
        <v>1</v>
      </c>
      <c r="D385">
        <v>0.02</v>
      </c>
      <c r="E385">
        <v>0.02</v>
      </c>
      <c r="F385" s="403">
        <v>43908.988194444442</v>
      </c>
      <c r="G385">
        <v>1.09599</v>
      </c>
      <c r="H385" s="403">
        <v>43908.988194444442</v>
      </c>
      <c r="I385">
        <v>1.09599</v>
      </c>
      <c r="J385" s="403">
        <v>43908.997916666667</v>
      </c>
      <c r="K385">
        <v>1.0969899999999999</v>
      </c>
      <c r="L385">
        <v>0</v>
      </c>
      <c r="M385">
        <v>10</v>
      </c>
      <c r="N385">
        <v>2</v>
      </c>
      <c r="O385" s="578">
        <v>9.7222222248092294E-3</v>
      </c>
    </row>
    <row r="386" spans="1:15">
      <c r="A386" s="577">
        <v>385</v>
      </c>
      <c r="B386" s="577" t="s">
        <v>96</v>
      </c>
      <c r="C386" s="577">
        <v>1</v>
      </c>
      <c r="D386">
        <v>0.02</v>
      </c>
      <c r="E386">
        <v>0.02</v>
      </c>
      <c r="F386" s="403">
        <v>43909.002083333333</v>
      </c>
      <c r="G386">
        <v>1.09294</v>
      </c>
      <c r="H386" s="403">
        <v>43909.002083333333</v>
      </c>
      <c r="I386">
        <v>1.09294</v>
      </c>
      <c r="J386" s="403">
        <v>43909.003472222219</v>
      </c>
      <c r="K386">
        <v>1.0939399999999999</v>
      </c>
      <c r="L386">
        <v>0</v>
      </c>
      <c r="M386">
        <v>10</v>
      </c>
      <c r="N386">
        <v>2</v>
      </c>
      <c r="O386" s="578">
        <v>1.3888888861401938E-3</v>
      </c>
    </row>
    <row r="387" spans="1:15">
      <c r="A387" s="577">
        <v>386</v>
      </c>
      <c r="B387" s="577" t="s">
        <v>96</v>
      </c>
      <c r="C387" s="577">
        <v>4</v>
      </c>
      <c r="D387">
        <v>0.05</v>
      </c>
      <c r="E387">
        <v>0.12000000000000001</v>
      </c>
      <c r="F387" s="403">
        <v>43909.011111111111</v>
      </c>
      <c r="G387">
        <v>1.0937699999999999</v>
      </c>
      <c r="H387" s="403">
        <v>43909.124305555553</v>
      </c>
      <c r="I387">
        <v>1.08823</v>
      </c>
      <c r="J387" s="403">
        <v>43909.147222222222</v>
      </c>
      <c r="K387">
        <v>1.0912299999999999</v>
      </c>
      <c r="L387">
        <v>55.399999999997817</v>
      </c>
      <c r="M387">
        <v>29.999999999998181</v>
      </c>
      <c r="N387">
        <v>11.98</v>
      </c>
      <c r="O387" s="578">
        <v>0.13611111111094942</v>
      </c>
    </row>
    <row r="388" spans="1:15">
      <c r="A388" s="577">
        <v>387</v>
      </c>
      <c r="B388" s="577" t="s">
        <v>97</v>
      </c>
      <c r="C388" s="577">
        <v>1</v>
      </c>
      <c r="D388">
        <v>0.02</v>
      </c>
      <c r="E388">
        <v>0.02</v>
      </c>
      <c r="F388" s="403">
        <v>43909.026388888888</v>
      </c>
      <c r="G388">
        <v>1.09155</v>
      </c>
      <c r="H388" s="403">
        <v>43909.026388888888</v>
      </c>
      <c r="I388">
        <v>1.09155</v>
      </c>
      <c r="J388" s="403">
        <v>43909.038888888892</v>
      </c>
      <c r="K388">
        <v>1.0905499999999999</v>
      </c>
      <c r="L388">
        <v>0</v>
      </c>
      <c r="M388">
        <v>10.000000000001819</v>
      </c>
      <c r="N388">
        <v>2</v>
      </c>
      <c r="O388" s="578">
        <v>1.2500000004365575E-2</v>
      </c>
    </row>
    <row r="389" spans="1:15">
      <c r="A389" s="577">
        <v>388</v>
      </c>
      <c r="B389" s="577" t="s">
        <v>97</v>
      </c>
      <c r="C389" s="577">
        <v>1</v>
      </c>
      <c r="D389">
        <v>0.02</v>
      </c>
      <c r="E389">
        <v>0.02</v>
      </c>
      <c r="F389" s="403">
        <v>43909.043749999997</v>
      </c>
      <c r="G389">
        <v>1.0911</v>
      </c>
      <c r="H389" s="403">
        <v>43909.043749999997</v>
      </c>
      <c r="I389">
        <v>1.0911</v>
      </c>
      <c r="J389" s="403">
        <v>43909.04791666667</v>
      </c>
      <c r="K389">
        <v>1.0901000000000001</v>
      </c>
      <c r="L389">
        <v>0</v>
      </c>
      <c r="M389">
        <v>10</v>
      </c>
      <c r="N389">
        <v>2</v>
      </c>
      <c r="O389" s="578">
        <v>4.1666666729724966E-3</v>
      </c>
    </row>
    <row r="390" spans="1:15">
      <c r="A390" s="577">
        <v>389</v>
      </c>
      <c r="B390" s="577" t="s">
        <v>97</v>
      </c>
      <c r="C390" s="577">
        <v>2</v>
      </c>
      <c r="D390">
        <v>0.02</v>
      </c>
      <c r="E390">
        <v>0.04</v>
      </c>
      <c r="F390" s="403">
        <v>43909.055555555555</v>
      </c>
      <c r="G390">
        <v>1.0901000000000001</v>
      </c>
      <c r="H390" s="403">
        <v>43909.063194444447</v>
      </c>
      <c r="I390">
        <v>1.09171</v>
      </c>
      <c r="J390" s="403">
        <v>43909.071527777778</v>
      </c>
      <c r="K390">
        <v>1.0899099999999999</v>
      </c>
      <c r="L390">
        <v>16.100000000000364</v>
      </c>
      <c r="M390">
        <v>18.000000000001819</v>
      </c>
      <c r="N390">
        <v>3.98</v>
      </c>
      <c r="O390" s="578">
        <v>1.5972222223354038E-2</v>
      </c>
    </row>
    <row r="391" spans="1:15">
      <c r="A391" s="577">
        <v>390</v>
      </c>
      <c r="B391" s="577" t="s">
        <v>97</v>
      </c>
      <c r="C391" s="577">
        <v>1</v>
      </c>
      <c r="D391">
        <v>0.02</v>
      </c>
      <c r="E391">
        <v>0.02</v>
      </c>
      <c r="F391" s="403">
        <v>43909.078472222223</v>
      </c>
      <c r="G391">
        <v>1.0911999999999999</v>
      </c>
      <c r="H391" s="403">
        <v>43909.078472222223</v>
      </c>
      <c r="I391">
        <v>1.0911999999999999</v>
      </c>
      <c r="J391" s="403">
        <v>43909.092361111114</v>
      </c>
      <c r="K391">
        <v>1.0902000000000001</v>
      </c>
      <c r="L391">
        <v>0</v>
      </c>
      <c r="M391">
        <v>10</v>
      </c>
      <c r="N391">
        <v>2</v>
      </c>
      <c r="O391" s="578">
        <v>1.3888888890505768E-2</v>
      </c>
    </row>
    <row r="392" spans="1:15">
      <c r="A392" s="577">
        <v>391</v>
      </c>
      <c r="B392" s="577" t="s">
        <v>97</v>
      </c>
      <c r="C392" s="577">
        <v>1</v>
      </c>
      <c r="D392">
        <v>0.02</v>
      </c>
      <c r="E392">
        <v>0.02</v>
      </c>
      <c r="F392" s="403">
        <v>43909.095833333333</v>
      </c>
      <c r="G392">
        <v>1.0907500000000001</v>
      </c>
      <c r="H392" s="403">
        <v>43909.095833333333</v>
      </c>
      <c r="I392">
        <v>1.0907500000000001</v>
      </c>
      <c r="J392" s="403">
        <v>43909.112500000003</v>
      </c>
      <c r="K392">
        <v>1.08975</v>
      </c>
      <c r="L392">
        <v>0</v>
      </c>
      <c r="M392">
        <v>10.000000000001819</v>
      </c>
      <c r="N392">
        <v>2</v>
      </c>
      <c r="O392" s="578">
        <v>1.6666666670062114E-2</v>
      </c>
    </row>
    <row r="393" spans="1:15">
      <c r="A393" s="577">
        <v>392</v>
      </c>
      <c r="B393" s="577" t="s">
        <v>97</v>
      </c>
      <c r="C393" s="577">
        <v>1</v>
      </c>
      <c r="D393">
        <v>0.02</v>
      </c>
      <c r="E393">
        <v>0.02</v>
      </c>
      <c r="F393" s="403">
        <v>43909.115972222222</v>
      </c>
      <c r="G393">
        <v>1.0900799999999999</v>
      </c>
      <c r="H393" s="403">
        <v>43909.115972222222</v>
      </c>
      <c r="I393">
        <v>1.0900799999999999</v>
      </c>
      <c r="J393" s="403">
        <v>43909.123611111114</v>
      </c>
      <c r="K393">
        <v>1.08908</v>
      </c>
      <c r="L393">
        <v>0</v>
      </c>
      <c r="M393">
        <v>9.999999999998181</v>
      </c>
      <c r="N393">
        <v>2</v>
      </c>
      <c r="O393" s="578">
        <v>7.6388888919609599E-3</v>
      </c>
    </row>
    <row r="394" spans="1:15">
      <c r="A394" s="577">
        <v>393</v>
      </c>
      <c r="B394" s="577" t="s">
        <v>97</v>
      </c>
      <c r="C394" s="577">
        <v>4</v>
      </c>
      <c r="D394">
        <v>0.05</v>
      </c>
      <c r="E394">
        <v>0.12000000000000001</v>
      </c>
      <c r="F394" s="403">
        <v>43909.126388888886</v>
      </c>
      <c r="G394">
        <v>1.08822</v>
      </c>
      <c r="H394" s="403">
        <v>43909.262499999997</v>
      </c>
      <c r="I394">
        <v>1.09314</v>
      </c>
      <c r="J394" s="403">
        <v>43909.310416666667</v>
      </c>
      <c r="K394">
        <v>1.0903400000000001</v>
      </c>
      <c r="L394">
        <v>49.200000000000728</v>
      </c>
      <c r="M394">
        <v>27.999999999998181</v>
      </c>
      <c r="N394">
        <v>11.96</v>
      </c>
      <c r="O394" s="578">
        <v>0.18402777778101154</v>
      </c>
    </row>
    <row r="395" spans="1:15">
      <c r="A395" s="577">
        <v>394</v>
      </c>
      <c r="B395" s="577" t="s">
        <v>96</v>
      </c>
      <c r="C395" s="577">
        <v>1</v>
      </c>
      <c r="D395">
        <v>0.02</v>
      </c>
      <c r="E395">
        <v>0.02</v>
      </c>
      <c r="F395" s="403">
        <v>43909.15</v>
      </c>
      <c r="G395">
        <v>1.0896699999999999</v>
      </c>
      <c r="H395" s="403">
        <v>43909.15</v>
      </c>
      <c r="I395">
        <v>1.0896699999999999</v>
      </c>
      <c r="J395" s="403">
        <v>43909.154861111114</v>
      </c>
      <c r="K395">
        <v>1.09067</v>
      </c>
      <c r="L395">
        <v>0</v>
      </c>
      <c r="M395">
        <v>10.000000000001819</v>
      </c>
      <c r="N395">
        <v>2</v>
      </c>
      <c r="O395" s="578">
        <v>4.8611111124046147E-3</v>
      </c>
    </row>
    <row r="396" spans="1:15">
      <c r="A396" s="577">
        <v>395</v>
      </c>
      <c r="B396" s="577" t="s">
        <v>96</v>
      </c>
      <c r="C396" s="577">
        <v>1</v>
      </c>
      <c r="D396">
        <v>0.02</v>
      </c>
      <c r="E396">
        <v>0.02</v>
      </c>
      <c r="F396" s="403">
        <v>43909.161111111112</v>
      </c>
      <c r="G396">
        <v>1.0900399999999999</v>
      </c>
      <c r="H396" s="403">
        <v>43909.161111111112</v>
      </c>
      <c r="I396">
        <v>1.0900399999999999</v>
      </c>
      <c r="J396" s="403">
        <v>43909.260416666664</v>
      </c>
      <c r="K396">
        <v>1.09104</v>
      </c>
      <c r="L396">
        <v>0</v>
      </c>
      <c r="M396">
        <v>10</v>
      </c>
      <c r="N396">
        <v>2</v>
      </c>
      <c r="O396" s="578">
        <v>9.9305555551836733E-2</v>
      </c>
    </row>
    <row r="397" spans="1:15">
      <c r="A397" s="577">
        <v>396</v>
      </c>
      <c r="B397" s="577" t="s">
        <v>96</v>
      </c>
      <c r="C397" s="577">
        <v>1</v>
      </c>
      <c r="D397">
        <v>0.02</v>
      </c>
      <c r="E397">
        <v>0.02</v>
      </c>
      <c r="F397" s="403">
        <v>43909.265972222223</v>
      </c>
      <c r="G397">
        <v>1.09314</v>
      </c>
      <c r="H397" s="403">
        <v>43909.265972222223</v>
      </c>
      <c r="I397">
        <v>1.09314</v>
      </c>
      <c r="J397" s="403">
        <v>43909.275000000001</v>
      </c>
      <c r="K397">
        <v>1.0941399999999999</v>
      </c>
      <c r="L397">
        <v>0</v>
      </c>
      <c r="M397">
        <v>10</v>
      </c>
      <c r="N397">
        <v>2</v>
      </c>
      <c r="O397" s="578">
        <v>9.0277777781011537E-3</v>
      </c>
    </row>
    <row r="398" spans="1:15">
      <c r="A398" s="577">
        <v>397</v>
      </c>
      <c r="B398" s="577" t="s">
        <v>96</v>
      </c>
      <c r="C398" s="577">
        <v>1</v>
      </c>
      <c r="D398">
        <v>0.02</v>
      </c>
      <c r="E398">
        <v>0.02</v>
      </c>
      <c r="F398" s="403">
        <v>43909.277777777781</v>
      </c>
      <c r="G398">
        <v>1.0934699999999999</v>
      </c>
      <c r="H398" s="403">
        <v>43909.277777777781</v>
      </c>
      <c r="I398">
        <v>1.0934699999999999</v>
      </c>
      <c r="J398" s="403">
        <v>43909.283333333333</v>
      </c>
      <c r="K398">
        <v>1.0944700000000001</v>
      </c>
      <c r="L398">
        <v>0</v>
      </c>
      <c r="M398">
        <v>10.000000000001819</v>
      </c>
      <c r="N398">
        <v>2</v>
      </c>
      <c r="O398" s="578">
        <v>5.5555555518367328E-3</v>
      </c>
    </row>
    <row r="399" spans="1:15">
      <c r="A399" s="577">
        <v>398</v>
      </c>
      <c r="B399" s="577" t="s">
        <v>96</v>
      </c>
      <c r="C399" s="577">
        <v>1</v>
      </c>
      <c r="D399">
        <v>0.02</v>
      </c>
      <c r="E399">
        <v>0.02</v>
      </c>
      <c r="F399" s="403">
        <v>43909.287499999999</v>
      </c>
      <c r="G399">
        <v>1.0926199999999999</v>
      </c>
      <c r="H399" s="403">
        <v>43909.287499999999</v>
      </c>
      <c r="I399">
        <v>1.0926199999999999</v>
      </c>
      <c r="J399" s="403">
        <v>43909.297222222223</v>
      </c>
      <c r="K399">
        <v>1.09362</v>
      </c>
      <c r="L399">
        <v>0</v>
      </c>
      <c r="M399">
        <v>10.000000000001819</v>
      </c>
      <c r="N399">
        <v>2</v>
      </c>
      <c r="O399" s="578">
        <v>9.7222222248092294E-3</v>
      </c>
    </row>
    <row r="400" spans="1:15">
      <c r="A400" s="577">
        <v>399</v>
      </c>
      <c r="B400" s="577" t="s">
        <v>96</v>
      </c>
      <c r="C400" s="577">
        <v>5</v>
      </c>
      <c r="D400">
        <v>0.08</v>
      </c>
      <c r="E400">
        <v>0.2</v>
      </c>
      <c r="F400" s="403">
        <v>43909.304166666669</v>
      </c>
      <c r="G400">
        <v>1.0914900000000001</v>
      </c>
      <c r="H400" s="403">
        <v>43909.339583333334</v>
      </c>
      <c r="I400">
        <v>1.0828</v>
      </c>
      <c r="J400" s="403">
        <v>43909.35</v>
      </c>
      <c r="K400">
        <v>1.0871299999999999</v>
      </c>
      <c r="L400">
        <v>86.900000000001455</v>
      </c>
      <c r="M400">
        <v>43.299999999999272</v>
      </c>
      <c r="N400">
        <v>22.080000000000002</v>
      </c>
      <c r="O400" s="578">
        <v>4.5833333329937886E-2</v>
      </c>
    </row>
    <row r="401" spans="1:15">
      <c r="A401" s="577">
        <v>400</v>
      </c>
      <c r="B401" s="577" t="s">
        <v>97</v>
      </c>
      <c r="C401" s="577">
        <v>1</v>
      </c>
      <c r="D401">
        <v>0.02</v>
      </c>
      <c r="E401">
        <v>0.02</v>
      </c>
      <c r="F401" s="403">
        <v>43909.321527777778</v>
      </c>
      <c r="G401">
        <v>1.08778</v>
      </c>
      <c r="H401" s="403">
        <v>43909.321527777778</v>
      </c>
      <c r="I401">
        <v>1.08778</v>
      </c>
      <c r="J401" s="403">
        <v>43909.322222222225</v>
      </c>
      <c r="K401">
        <v>1.0867800000000001</v>
      </c>
      <c r="L401">
        <v>0</v>
      </c>
      <c r="M401">
        <v>9.999999999998181</v>
      </c>
      <c r="N401">
        <v>2</v>
      </c>
      <c r="O401" s="578">
        <v>6.944444467080757E-4</v>
      </c>
    </row>
    <row r="402" spans="1:15">
      <c r="A402" s="577">
        <v>401</v>
      </c>
      <c r="B402" s="577" t="s">
        <v>97</v>
      </c>
      <c r="C402" s="577">
        <v>1</v>
      </c>
      <c r="D402">
        <v>0.02</v>
      </c>
      <c r="E402">
        <v>0.02</v>
      </c>
      <c r="F402" s="403">
        <v>43909.335416666669</v>
      </c>
      <c r="G402">
        <v>1.08569</v>
      </c>
      <c r="H402" s="403">
        <v>43909.335416666669</v>
      </c>
      <c r="I402">
        <v>1.08569</v>
      </c>
      <c r="J402" s="403">
        <v>43909.338888888888</v>
      </c>
      <c r="K402">
        <v>1.0846899999999999</v>
      </c>
      <c r="L402">
        <v>0</v>
      </c>
      <c r="M402">
        <v>10</v>
      </c>
      <c r="N402">
        <v>2</v>
      </c>
      <c r="O402" s="578">
        <v>3.4722222189884633E-3</v>
      </c>
    </row>
    <row r="403" spans="1:15">
      <c r="A403" s="577">
        <v>402</v>
      </c>
      <c r="B403" s="577" t="s">
        <v>97</v>
      </c>
      <c r="C403" s="577">
        <v>1</v>
      </c>
      <c r="D403">
        <v>0.02</v>
      </c>
      <c r="E403">
        <v>0.02</v>
      </c>
      <c r="F403" s="403">
        <v>43909.355555555558</v>
      </c>
      <c r="G403">
        <v>1.0875999999999999</v>
      </c>
      <c r="H403" s="403">
        <v>43909.355555555558</v>
      </c>
      <c r="I403">
        <v>1.0875999999999999</v>
      </c>
      <c r="J403" s="403">
        <v>43909.368750000001</v>
      </c>
      <c r="K403">
        <v>1.0866</v>
      </c>
      <c r="L403">
        <v>0</v>
      </c>
      <c r="M403">
        <v>9.999999999998181</v>
      </c>
      <c r="N403">
        <v>2</v>
      </c>
      <c r="O403" s="578">
        <v>1.3194444443797693E-2</v>
      </c>
    </row>
    <row r="404" spans="1:15">
      <c r="A404" s="577">
        <v>403</v>
      </c>
      <c r="B404" s="577" t="s">
        <v>96</v>
      </c>
      <c r="C404" s="577">
        <v>9</v>
      </c>
      <c r="D404">
        <v>0.64</v>
      </c>
      <c r="E404">
        <v>1.59</v>
      </c>
      <c r="F404" s="403">
        <v>43909.365972222222</v>
      </c>
      <c r="G404">
        <v>1.0880099999999999</v>
      </c>
      <c r="H404" s="403">
        <v>43909.519444444442</v>
      </c>
      <c r="I404">
        <v>1.0729500000000001</v>
      </c>
      <c r="J404" s="403">
        <v>43909.536111111112</v>
      </c>
      <c r="K404">
        <v>1.0772999999999999</v>
      </c>
      <c r="L404">
        <v>150.59999999999854</v>
      </c>
      <c r="M404">
        <v>43.5</v>
      </c>
      <c r="N404">
        <v>206.74999999999997</v>
      </c>
      <c r="O404" s="578">
        <v>0.17013888889050577</v>
      </c>
    </row>
    <row r="405" spans="1:15">
      <c r="A405" s="577">
        <v>404</v>
      </c>
      <c r="B405" s="577" t="s">
        <v>97</v>
      </c>
      <c r="C405" s="577">
        <v>2</v>
      </c>
      <c r="D405">
        <v>0.02</v>
      </c>
      <c r="E405">
        <v>0.04</v>
      </c>
      <c r="F405" s="403">
        <v>43909.382638888892</v>
      </c>
      <c r="G405">
        <v>1.08491</v>
      </c>
      <c r="H405" s="403">
        <v>43909.397916666669</v>
      </c>
      <c r="I405">
        <v>1.08653</v>
      </c>
      <c r="J405" s="403">
        <v>43909.401388888888</v>
      </c>
      <c r="K405">
        <v>1.0847199999999999</v>
      </c>
      <c r="L405">
        <v>16.199999999998909</v>
      </c>
      <c r="M405">
        <v>18.100000000000364</v>
      </c>
      <c r="N405">
        <v>4</v>
      </c>
      <c r="O405" s="578">
        <v>1.8749999995634425E-2</v>
      </c>
    </row>
    <row r="406" spans="1:15">
      <c r="A406" s="577">
        <v>405</v>
      </c>
      <c r="B406" s="577" t="s">
        <v>97</v>
      </c>
      <c r="C406" s="577">
        <v>1</v>
      </c>
      <c r="D406">
        <v>0.02</v>
      </c>
      <c r="E406">
        <v>0.02</v>
      </c>
      <c r="F406" s="403">
        <v>43909.42291666667</v>
      </c>
      <c r="G406">
        <v>1.08223</v>
      </c>
      <c r="H406" s="403">
        <v>43909.42291666667</v>
      </c>
      <c r="I406">
        <v>1.08223</v>
      </c>
      <c r="J406" s="403">
        <v>43909.428472222222</v>
      </c>
      <c r="K406">
        <v>1.0812299999999999</v>
      </c>
      <c r="L406">
        <v>0</v>
      </c>
      <c r="M406">
        <v>10.000000000001819</v>
      </c>
      <c r="N406">
        <v>2</v>
      </c>
      <c r="O406" s="578">
        <v>5.5555555518367328E-3</v>
      </c>
    </row>
    <row r="407" spans="1:15">
      <c r="A407" s="577">
        <v>406</v>
      </c>
      <c r="B407" s="577" t="s">
        <v>97</v>
      </c>
      <c r="C407" s="577">
        <v>1</v>
      </c>
      <c r="D407">
        <v>0.02</v>
      </c>
      <c r="E407">
        <v>0.02</v>
      </c>
      <c r="F407" s="403">
        <v>43909.438888888886</v>
      </c>
      <c r="G407">
        <v>1.0808</v>
      </c>
      <c r="H407" s="403">
        <v>43909.438888888886</v>
      </c>
      <c r="I407">
        <v>1.0808</v>
      </c>
      <c r="J407" s="403">
        <v>43909.452777777777</v>
      </c>
      <c r="K407">
        <v>1.0798000000000001</v>
      </c>
      <c r="L407">
        <v>0</v>
      </c>
      <c r="M407">
        <v>9.999999999998181</v>
      </c>
      <c r="N407">
        <v>2</v>
      </c>
      <c r="O407" s="578">
        <v>1.3888888890505768E-2</v>
      </c>
    </row>
    <row r="408" spans="1:15">
      <c r="A408" s="577">
        <v>407</v>
      </c>
      <c r="B408" s="577" t="s">
        <v>97</v>
      </c>
      <c r="C408" s="577">
        <v>1</v>
      </c>
      <c r="D408">
        <v>0.02</v>
      </c>
      <c r="E408">
        <v>0.02</v>
      </c>
      <c r="F408" s="403">
        <v>43909.463194444441</v>
      </c>
      <c r="G408">
        <v>1.0804199999999999</v>
      </c>
      <c r="H408" s="403">
        <v>43909.463194444441</v>
      </c>
      <c r="I408">
        <v>1.0804199999999999</v>
      </c>
      <c r="J408" s="403">
        <v>43909.467361111114</v>
      </c>
      <c r="K408">
        <v>1.07942</v>
      </c>
      <c r="L408">
        <v>0</v>
      </c>
      <c r="M408">
        <v>9.999999999998181</v>
      </c>
      <c r="N408">
        <v>2</v>
      </c>
      <c r="O408" s="578">
        <v>4.1666666729724966E-3</v>
      </c>
    </row>
    <row r="409" spans="1:15">
      <c r="A409" s="577">
        <v>408</v>
      </c>
      <c r="B409" s="577" t="s">
        <v>97</v>
      </c>
      <c r="C409" s="577">
        <v>1</v>
      </c>
      <c r="D409">
        <v>0.02</v>
      </c>
      <c r="E409">
        <v>0.02</v>
      </c>
      <c r="F409" s="403">
        <v>43909.503472222219</v>
      </c>
      <c r="G409">
        <v>1.07534</v>
      </c>
      <c r="H409" s="403">
        <v>43909.503472222219</v>
      </c>
      <c r="I409">
        <v>1.07534</v>
      </c>
      <c r="J409" s="403">
        <v>43909.507638888892</v>
      </c>
      <c r="K409">
        <v>1.0743400000000001</v>
      </c>
      <c r="L409">
        <v>0</v>
      </c>
      <c r="M409">
        <v>9.999999999998181</v>
      </c>
      <c r="N409">
        <v>2</v>
      </c>
      <c r="O409" s="578">
        <v>4.1666666729724966E-3</v>
      </c>
    </row>
    <row r="410" spans="1:15">
      <c r="A410" s="577">
        <v>409</v>
      </c>
      <c r="B410" s="577" t="s">
        <v>97</v>
      </c>
      <c r="C410" s="577">
        <v>6</v>
      </c>
      <c r="D410">
        <v>0.14000000000000001</v>
      </c>
      <c r="E410">
        <v>0.34</v>
      </c>
      <c r="F410" s="403">
        <v>43909.522222222222</v>
      </c>
      <c r="G410">
        <v>1.0736600000000001</v>
      </c>
      <c r="H410" s="403">
        <v>43909.559027777781</v>
      </c>
      <c r="I410">
        <v>1.0824100000000001</v>
      </c>
      <c r="J410" s="403">
        <v>43909.594444444447</v>
      </c>
      <c r="K410">
        <v>1.0787899999999999</v>
      </c>
      <c r="L410">
        <v>87.5</v>
      </c>
      <c r="M410">
        <v>36.200000000000728</v>
      </c>
      <c r="N410">
        <v>40.909999999999997</v>
      </c>
      <c r="O410" s="578">
        <v>7.2222222224809229E-2</v>
      </c>
    </row>
    <row r="411" spans="1:15">
      <c r="A411" s="577">
        <v>410</v>
      </c>
      <c r="B411" s="577" t="s">
        <v>96</v>
      </c>
      <c r="C411" s="577">
        <v>1</v>
      </c>
      <c r="D411">
        <v>0.02</v>
      </c>
      <c r="E411">
        <v>0.02</v>
      </c>
      <c r="F411" s="403">
        <v>43909.54791666667</v>
      </c>
      <c r="G411">
        <v>1.07921</v>
      </c>
      <c r="H411" s="403">
        <v>43909.54791666667</v>
      </c>
      <c r="I411">
        <v>1.07921</v>
      </c>
      <c r="J411" s="403">
        <v>43909.549305555556</v>
      </c>
      <c r="K411">
        <v>1.0802099999999999</v>
      </c>
      <c r="L411">
        <v>0</v>
      </c>
      <c r="M411">
        <v>9.999999999998181</v>
      </c>
      <c r="N411">
        <v>2</v>
      </c>
      <c r="O411" s="578">
        <v>1.3888888861401938E-3</v>
      </c>
    </row>
    <row r="412" spans="1:15">
      <c r="A412" s="577">
        <v>411</v>
      </c>
      <c r="B412" s="577" t="s">
        <v>96</v>
      </c>
      <c r="C412" s="577">
        <v>1</v>
      </c>
      <c r="D412">
        <v>0.02</v>
      </c>
      <c r="E412">
        <v>0.02</v>
      </c>
      <c r="F412" s="403">
        <v>43909.553472222222</v>
      </c>
      <c r="G412">
        <v>1.0791200000000001</v>
      </c>
      <c r="H412" s="403">
        <v>43909.553472222222</v>
      </c>
      <c r="I412">
        <v>1.0791200000000001</v>
      </c>
      <c r="J412" s="403">
        <v>43909.556944444441</v>
      </c>
      <c r="K412">
        <v>1.08012</v>
      </c>
      <c r="L412">
        <v>0</v>
      </c>
      <c r="M412">
        <v>9.999999999998181</v>
      </c>
      <c r="N412">
        <v>2</v>
      </c>
      <c r="O412" s="578">
        <v>3.4722222189884633E-3</v>
      </c>
    </row>
    <row r="413" spans="1:15">
      <c r="A413" s="577">
        <v>412</v>
      </c>
      <c r="B413" s="577" t="s">
        <v>96</v>
      </c>
      <c r="C413" s="577">
        <v>2</v>
      </c>
      <c r="D413">
        <v>0.02</v>
      </c>
      <c r="E413">
        <v>0.04</v>
      </c>
      <c r="F413" s="403">
        <v>43909.563888888886</v>
      </c>
      <c r="G413">
        <v>1.0809899999999999</v>
      </c>
      <c r="H413" s="403">
        <v>43909.57708333333</v>
      </c>
      <c r="I413">
        <v>1.07935</v>
      </c>
      <c r="J413" s="403">
        <v>43909.582638888889</v>
      </c>
      <c r="K413">
        <v>1.08117</v>
      </c>
      <c r="L413">
        <v>16.399999999999636</v>
      </c>
      <c r="M413">
        <v>18.199999999998909</v>
      </c>
      <c r="N413">
        <v>4</v>
      </c>
      <c r="O413" s="578">
        <v>1.8750000002910383E-2</v>
      </c>
    </row>
    <row r="414" spans="1:15">
      <c r="A414" s="577">
        <v>413</v>
      </c>
      <c r="B414" s="577" t="s">
        <v>96</v>
      </c>
      <c r="C414" s="577">
        <v>2</v>
      </c>
      <c r="D414">
        <v>0.02</v>
      </c>
      <c r="E414">
        <v>0.04</v>
      </c>
      <c r="F414" s="403">
        <v>43909.59097222222</v>
      </c>
      <c r="G414">
        <v>1.08047</v>
      </c>
      <c r="H414" s="403">
        <v>43909.594444444447</v>
      </c>
      <c r="I414">
        <v>1.07887</v>
      </c>
      <c r="J414" s="403">
        <v>43909.599999999999</v>
      </c>
      <c r="K414">
        <v>1.08067</v>
      </c>
      <c r="L414">
        <v>16</v>
      </c>
      <c r="M414">
        <v>18</v>
      </c>
      <c r="N414">
        <v>4</v>
      </c>
      <c r="O414" s="578">
        <v>9.0277777781011537E-3</v>
      </c>
    </row>
    <row r="415" spans="1:15">
      <c r="A415" s="577">
        <v>414</v>
      </c>
      <c r="B415" s="577" t="s">
        <v>97</v>
      </c>
      <c r="C415" s="577">
        <v>2</v>
      </c>
      <c r="D415">
        <v>0.02</v>
      </c>
      <c r="E415">
        <v>0.04</v>
      </c>
      <c r="F415" s="403">
        <v>43909.598611111112</v>
      </c>
      <c r="G415">
        <v>1.07982</v>
      </c>
      <c r="H415" s="403">
        <v>43909.600694444445</v>
      </c>
      <c r="I415">
        <v>1.08144</v>
      </c>
      <c r="J415" s="403">
        <v>43909.603472222225</v>
      </c>
      <c r="K415">
        <v>1.0796300000000001</v>
      </c>
      <c r="L415">
        <v>16.199999999998909</v>
      </c>
      <c r="M415">
        <v>18.099999999998545</v>
      </c>
      <c r="N415">
        <v>4</v>
      </c>
      <c r="O415" s="578">
        <v>4.8611111124046147E-3</v>
      </c>
    </row>
    <row r="416" spans="1:15">
      <c r="A416" s="577">
        <v>415</v>
      </c>
      <c r="B416" s="577" t="s">
        <v>96</v>
      </c>
      <c r="C416" s="577">
        <v>2</v>
      </c>
      <c r="D416">
        <v>0.02</v>
      </c>
      <c r="E416">
        <v>0.04</v>
      </c>
      <c r="F416" s="403">
        <v>43909.603472222225</v>
      </c>
      <c r="G416">
        <v>1.08026</v>
      </c>
      <c r="H416" s="403">
        <v>43909.609027777777</v>
      </c>
      <c r="I416">
        <v>1.0786500000000001</v>
      </c>
      <c r="J416" s="403">
        <v>43909.621527777781</v>
      </c>
      <c r="K416">
        <v>1.08046</v>
      </c>
      <c r="L416">
        <v>16.099999999998545</v>
      </c>
      <c r="M416">
        <v>18.099999999998545</v>
      </c>
      <c r="N416">
        <v>4.0200000000000005</v>
      </c>
      <c r="O416" s="578">
        <v>1.8055555556202307E-2</v>
      </c>
    </row>
    <row r="417" spans="1:15">
      <c r="A417" s="577">
        <v>416</v>
      </c>
      <c r="B417" s="577" t="s">
        <v>97</v>
      </c>
      <c r="C417" s="577">
        <v>1</v>
      </c>
      <c r="D417">
        <v>0.02</v>
      </c>
      <c r="E417">
        <v>0.02</v>
      </c>
      <c r="F417" s="403">
        <v>43909.617361111108</v>
      </c>
      <c r="G417">
        <v>1.0795999999999999</v>
      </c>
      <c r="H417" s="403">
        <v>43909.617361111108</v>
      </c>
      <c r="I417">
        <v>1.0795999999999999</v>
      </c>
      <c r="J417" s="403">
        <v>43909.62777777778</v>
      </c>
      <c r="K417">
        <v>1.0786</v>
      </c>
      <c r="L417">
        <v>0</v>
      </c>
      <c r="M417">
        <v>9.999999999998181</v>
      </c>
      <c r="N417">
        <v>2</v>
      </c>
      <c r="O417" s="578">
        <v>1.0416666671517305E-2</v>
      </c>
    </row>
    <row r="418" spans="1:15">
      <c r="A418" s="577">
        <v>417</v>
      </c>
      <c r="B418" s="577" t="s">
        <v>96</v>
      </c>
      <c r="C418" s="577">
        <v>2</v>
      </c>
      <c r="D418">
        <v>0.02</v>
      </c>
      <c r="E418">
        <v>0.04</v>
      </c>
      <c r="F418" s="403">
        <v>43909.628472222219</v>
      </c>
      <c r="G418">
        <v>1.07805</v>
      </c>
      <c r="H418" s="403">
        <v>43909.633333333331</v>
      </c>
      <c r="I418">
        <v>1.0764499999999999</v>
      </c>
      <c r="J418" s="403">
        <v>43909.645138888889</v>
      </c>
      <c r="K418">
        <v>1.0782499999999999</v>
      </c>
      <c r="L418">
        <v>16.000000000001819</v>
      </c>
      <c r="M418">
        <v>18.000000000001819</v>
      </c>
      <c r="N418">
        <v>4</v>
      </c>
      <c r="O418" s="578">
        <v>1.6666666670062114E-2</v>
      </c>
    </row>
    <row r="419" spans="1:15">
      <c r="A419" s="577">
        <v>418</v>
      </c>
      <c r="B419" s="577" t="s">
        <v>97</v>
      </c>
      <c r="C419" s="577">
        <v>2</v>
      </c>
      <c r="D419">
        <v>0.02</v>
      </c>
      <c r="E419">
        <v>0.04</v>
      </c>
      <c r="F419" s="403">
        <v>43909.63958333333</v>
      </c>
      <c r="G419">
        <v>1.0771299999999999</v>
      </c>
      <c r="H419" s="403">
        <v>43909.645833333336</v>
      </c>
      <c r="I419">
        <v>1.07873</v>
      </c>
      <c r="J419" s="403">
        <v>43909.650694444441</v>
      </c>
      <c r="K419">
        <v>1.0769299999999999</v>
      </c>
      <c r="L419">
        <v>16</v>
      </c>
      <c r="M419">
        <v>18</v>
      </c>
      <c r="N419">
        <v>4</v>
      </c>
      <c r="O419" s="578">
        <v>1.1111111110949423E-2</v>
      </c>
    </row>
    <row r="420" spans="1:15">
      <c r="A420" s="577">
        <v>419</v>
      </c>
      <c r="B420" s="577" t="s">
        <v>96</v>
      </c>
      <c r="C420" s="577">
        <v>7</v>
      </c>
      <c r="D420">
        <v>0.23</v>
      </c>
      <c r="E420">
        <v>0.57000000000000006</v>
      </c>
      <c r="F420" s="403">
        <v>43909.648611111108</v>
      </c>
      <c r="G420">
        <v>1.0784400000000001</v>
      </c>
      <c r="H420" s="403">
        <v>43909.708333333336</v>
      </c>
      <c r="I420">
        <v>1.0658799999999999</v>
      </c>
      <c r="J420" s="403">
        <v>43909.728472222225</v>
      </c>
      <c r="K420">
        <v>1.07016</v>
      </c>
      <c r="L420">
        <v>125.60000000000218</v>
      </c>
      <c r="M420">
        <v>42.800000000001091</v>
      </c>
      <c r="N420">
        <v>74.14</v>
      </c>
      <c r="O420" s="578">
        <v>7.9861111116770189E-2</v>
      </c>
    </row>
    <row r="421" spans="1:15">
      <c r="A421" s="577">
        <v>420</v>
      </c>
      <c r="B421" s="577" t="s">
        <v>97</v>
      </c>
      <c r="C421" s="577">
        <v>1</v>
      </c>
      <c r="D421">
        <v>0.02</v>
      </c>
      <c r="E421">
        <v>0.02</v>
      </c>
      <c r="F421" s="403">
        <v>43909.677083333336</v>
      </c>
      <c r="G421">
        <v>1.07135</v>
      </c>
      <c r="H421" s="403">
        <v>43909.677083333336</v>
      </c>
      <c r="I421">
        <v>1.07135</v>
      </c>
      <c r="J421" s="403">
        <v>43909.678472222222</v>
      </c>
      <c r="K421">
        <v>1.0703499999999999</v>
      </c>
      <c r="L421">
        <v>0</v>
      </c>
      <c r="M421">
        <v>10</v>
      </c>
      <c r="N421">
        <v>2</v>
      </c>
      <c r="O421" s="578">
        <v>1.3888888861401938E-3</v>
      </c>
    </row>
    <row r="422" spans="1:15">
      <c r="A422" s="577">
        <v>421</v>
      </c>
      <c r="B422" s="577" t="s">
        <v>97</v>
      </c>
      <c r="C422" s="577">
        <v>1</v>
      </c>
      <c r="D422">
        <v>0.02</v>
      </c>
      <c r="E422">
        <v>0.02</v>
      </c>
      <c r="F422" s="403">
        <v>43909.681944444441</v>
      </c>
      <c r="G422">
        <v>1.0704499999999999</v>
      </c>
      <c r="H422" s="403">
        <v>43909.681944444441</v>
      </c>
      <c r="I422">
        <v>1.0704499999999999</v>
      </c>
      <c r="J422" s="403">
        <v>43909.685416666667</v>
      </c>
      <c r="K422">
        <v>1.06945</v>
      </c>
      <c r="L422">
        <v>0</v>
      </c>
      <c r="M422">
        <v>9.999999999998181</v>
      </c>
      <c r="N422">
        <v>2</v>
      </c>
      <c r="O422" s="578">
        <v>3.4722222262644209E-3</v>
      </c>
    </row>
    <row r="423" spans="1:15">
      <c r="A423" s="577">
        <v>422</v>
      </c>
      <c r="B423" s="577" t="s">
        <v>97</v>
      </c>
      <c r="C423" s="577">
        <v>1</v>
      </c>
      <c r="D423">
        <v>0.02</v>
      </c>
      <c r="E423">
        <v>0.02</v>
      </c>
      <c r="F423" s="403">
        <v>43909.696527777778</v>
      </c>
      <c r="G423">
        <v>1.06904</v>
      </c>
      <c r="H423" s="403">
        <v>43909.696527777778</v>
      </c>
      <c r="I423">
        <v>1.06904</v>
      </c>
      <c r="J423" s="403">
        <v>43909.70208333333</v>
      </c>
      <c r="K423">
        <v>1.0680400000000001</v>
      </c>
      <c r="L423">
        <v>0</v>
      </c>
      <c r="M423">
        <v>9.999999999998181</v>
      </c>
      <c r="N423">
        <v>2</v>
      </c>
      <c r="O423" s="578">
        <v>5.5555555518367328E-3</v>
      </c>
    </row>
    <row r="424" spans="1:15">
      <c r="A424" s="577">
        <v>423</v>
      </c>
      <c r="B424" s="577" t="s">
        <v>97</v>
      </c>
      <c r="C424" s="577">
        <v>1</v>
      </c>
      <c r="D424">
        <v>0.02</v>
      </c>
      <c r="E424">
        <v>0.02</v>
      </c>
      <c r="F424" s="403">
        <v>43909.722916666666</v>
      </c>
      <c r="G424">
        <v>1.0689</v>
      </c>
      <c r="H424" s="403">
        <v>43909.722916666666</v>
      </c>
      <c r="I424">
        <v>1.0689</v>
      </c>
      <c r="J424" s="403">
        <v>43909.744444444441</v>
      </c>
      <c r="K424">
        <v>1.0679000000000001</v>
      </c>
      <c r="L424">
        <v>0</v>
      </c>
      <c r="M424">
        <v>10</v>
      </c>
      <c r="N424">
        <v>2</v>
      </c>
      <c r="O424" s="578">
        <v>2.1527777775190771E-2</v>
      </c>
    </row>
    <row r="425" spans="1:15">
      <c r="A425" s="577">
        <v>424</v>
      </c>
      <c r="B425" s="577" t="s">
        <v>96</v>
      </c>
      <c r="C425" s="577">
        <v>2</v>
      </c>
      <c r="D425">
        <v>0.02</v>
      </c>
      <c r="E425">
        <v>0.04</v>
      </c>
      <c r="F425" s="403">
        <v>43909.734027777777</v>
      </c>
      <c r="G425">
        <v>1.0693900000000001</v>
      </c>
      <c r="H425" s="403">
        <v>43909.744444444441</v>
      </c>
      <c r="I425">
        <v>1.0677700000000001</v>
      </c>
      <c r="J425" s="403">
        <v>43909.755555555559</v>
      </c>
      <c r="K425">
        <v>1.06958</v>
      </c>
      <c r="L425">
        <v>16.200000000000728</v>
      </c>
      <c r="M425">
        <v>18.099999999998545</v>
      </c>
      <c r="N425">
        <v>4</v>
      </c>
      <c r="O425" s="578">
        <v>2.1527777782466728E-2</v>
      </c>
    </row>
    <row r="426" spans="1:15">
      <c r="A426" s="577">
        <v>425</v>
      </c>
      <c r="B426" s="577" t="s">
        <v>97</v>
      </c>
      <c r="C426" s="577">
        <v>2</v>
      </c>
      <c r="D426">
        <v>0.02</v>
      </c>
      <c r="E426">
        <v>0.04</v>
      </c>
      <c r="F426" s="403">
        <v>43909.748611111114</v>
      </c>
      <c r="G426">
        <v>1.06711</v>
      </c>
      <c r="H426" s="403">
        <v>43909.75277777778</v>
      </c>
      <c r="I426">
        <v>1.0687199999999999</v>
      </c>
      <c r="J426" s="403">
        <v>43909.770833333336</v>
      </c>
      <c r="K426">
        <v>1.0669200000000001</v>
      </c>
      <c r="L426">
        <v>16.099999999998545</v>
      </c>
      <c r="M426">
        <v>17.999999999998181</v>
      </c>
      <c r="N426">
        <v>3.98</v>
      </c>
      <c r="O426" s="578">
        <v>2.2222222221898846E-2</v>
      </c>
    </row>
    <row r="427" spans="1:15">
      <c r="A427" s="577">
        <v>426</v>
      </c>
      <c r="B427" s="577" t="s">
        <v>96</v>
      </c>
      <c r="C427" s="577">
        <v>1</v>
      </c>
      <c r="D427">
        <v>0.02</v>
      </c>
      <c r="E427">
        <v>0.02</v>
      </c>
      <c r="F427" s="403">
        <v>43909.759722222225</v>
      </c>
      <c r="G427">
        <v>1.06785</v>
      </c>
      <c r="H427" s="403">
        <v>43909.759722222225</v>
      </c>
      <c r="I427">
        <v>1.06785</v>
      </c>
      <c r="J427" s="403">
        <v>43909.762499999997</v>
      </c>
      <c r="K427">
        <v>1.0688500000000001</v>
      </c>
      <c r="L427">
        <v>0</v>
      </c>
      <c r="M427">
        <v>10</v>
      </c>
      <c r="N427">
        <v>2</v>
      </c>
      <c r="O427" s="578">
        <v>2.7777777722803876E-3</v>
      </c>
    </row>
    <row r="428" spans="1:15">
      <c r="A428" s="577">
        <v>427</v>
      </c>
      <c r="B428" s="577" t="s">
        <v>96</v>
      </c>
      <c r="C428" s="577">
        <v>2</v>
      </c>
      <c r="D428">
        <v>0.02</v>
      </c>
      <c r="E428">
        <v>0.04</v>
      </c>
      <c r="F428" s="403">
        <v>43909.765277777777</v>
      </c>
      <c r="G428">
        <v>1.0678399999999999</v>
      </c>
      <c r="H428" s="403">
        <v>43909.774305555555</v>
      </c>
      <c r="I428">
        <v>1.06623</v>
      </c>
      <c r="J428" s="403">
        <v>43909.782638888886</v>
      </c>
      <c r="K428">
        <v>1.0680400000000001</v>
      </c>
      <c r="L428">
        <v>16.100000000000364</v>
      </c>
      <c r="M428">
        <v>18.100000000002183</v>
      </c>
      <c r="N428">
        <v>4.0200000000000005</v>
      </c>
      <c r="O428" s="578">
        <v>1.7361111109494232E-2</v>
      </c>
    </row>
    <row r="429" spans="1:15">
      <c r="A429" s="577">
        <v>428</v>
      </c>
      <c r="B429" s="577" t="s">
        <v>97</v>
      </c>
      <c r="C429" s="577">
        <v>2</v>
      </c>
      <c r="D429">
        <v>0.02</v>
      </c>
      <c r="E429">
        <v>0.04</v>
      </c>
      <c r="F429" s="403">
        <v>43909.779166666667</v>
      </c>
      <c r="G429">
        <v>1.0670299999999999</v>
      </c>
      <c r="H429" s="403">
        <v>43909.800694444442</v>
      </c>
      <c r="I429">
        <v>1.06864</v>
      </c>
      <c r="J429" s="403">
        <v>43909.827777777777</v>
      </c>
      <c r="K429">
        <v>1.06684</v>
      </c>
      <c r="L429">
        <v>16.100000000000364</v>
      </c>
      <c r="M429">
        <v>18</v>
      </c>
      <c r="N429">
        <v>3.98</v>
      </c>
      <c r="O429" s="578">
        <v>4.8611111109494232E-2</v>
      </c>
    </row>
    <row r="430" spans="1:15">
      <c r="A430" s="577">
        <v>429</v>
      </c>
      <c r="B430" s="577" t="s">
        <v>96</v>
      </c>
      <c r="C430" s="577">
        <v>1</v>
      </c>
      <c r="D430">
        <v>0.02</v>
      </c>
      <c r="E430">
        <v>0.02</v>
      </c>
      <c r="F430" s="403">
        <v>43909.786805555559</v>
      </c>
      <c r="G430">
        <v>1.06694</v>
      </c>
      <c r="H430" s="403">
        <v>43909.786805555559</v>
      </c>
      <c r="I430">
        <v>1.06694</v>
      </c>
      <c r="J430" s="403">
        <v>43909.791666666664</v>
      </c>
      <c r="K430">
        <v>1.0679399999999999</v>
      </c>
      <c r="L430">
        <v>0</v>
      </c>
      <c r="M430">
        <v>10</v>
      </c>
      <c r="N430">
        <v>2</v>
      </c>
      <c r="O430" s="578">
        <v>4.8611111051286571E-3</v>
      </c>
    </row>
    <row r="431" spans="1:15">
      <c r="A431" s="577">
        <v>430</v>
      </c>
      <c r="B431" s="577" t="s">
        <v>96</v>
      </c>
      <c r="C431" s="577">
        <v>2</v>
      </c>
      <c r="D431">
        <v>0.02</v>
      </c>
      <c r="E431">
        <v>0.04</v>
      </c>
      <c r="F431" s="403">
        <v>43909.804861111108</v>
      </c>
      <c r="G431">
        <v>1.0685899999999999</v>
      </c>
      <c r="H431" s="403">
        <v>43909.816666666666</v>
      </c>
      <c r="I431">
        <v>1.06698</v>
      </c>
      <c r="J431" s="403">
        <v>43909.834722222222</v>
      </c>
      <c r="K431">
        <v>1.0687899999999999</v>
      </c>
      <c r="L431">
        <v>16.099999999998545</v>
      </c>
      <c r="M431">
        <v>18.099999999998545</v>
      </c>
      <c r="N431">
        <v>4.0200000000000005</v>
      </c>
      <c r="O431" s="578">
        <v>2.9861111113859806E-2</v>
      </c>
    </row>
    <row r="432" spans="1:15">
      <c r="A432" s="577">
        <v>431</v>
      </c>
      <c r="B432" s="577" t="s">
        <v>97</v>
      </c>
      <c r="C432" s="577">
        <v>2</v>
      </c>
      <c r="D432">
        <v>0.02</v>
      </c>
      <c r="E432">
        <v>0.04</v>
      </c>
      <c r="F432" s="403">
        <v>43909.831250000003</v>
      </c>
      <c r="G432">
        <v>1.06749</v>
      </c>
      <c r="H432" s="403">
        <v>43909.838194444441</v>
      </c>
      <c r="I432">
        <v>1.0690900000000001</v>
      </c>
      <c r="J432" s="403">
        <v>43909.885416666664</v>
      </c>
      <c r="K432">
        <v>1.0672900000000001</v>
      </c>
      <c r="L432">
        <v>16.000000000001819</v>
      </c>
      <c r="M432">
        <v>18</v>
      </c>
      <c r="N432">
        <v>4</v>
      </c>
      <c r="O432" s="578">
        <v>5.4166666661330964E-2</v>
      </c>
    </row>
    <row r="433" spans="1:15">
      <c r="A433" s="577">
        <v>432</v>
      </c>
      <c r="B433" s="577" t="s">
        <v>96</v>
      </c>
      <c r="C433" s="577">
        <v>1</v>
      </c>
      <c r="D433">
        <v>0.02</v>
      </c>
      <c r="E433">
        <v>0.02</v>
      </c>
      <c r="F433" s="403">
        <v>43909.843055555553</v>
      </c>
      <c r="G433">
        <v>1.0694600000000001</v>
      </c>
      <c r="H433" s="403">
        <v>43909.843055555553</v>
      </c>
      <c r="I433">
        <v>1.0694600000000001</v>
      </c>
      <c r="J433" s="403">
        <v>43909.863888888889</v>
      </c>
      <c r="K433">
        <v>1.07046</v>
      </c>
      <c r="L433">
        <v>0</v>
      </c>
      <c r="M433">
        <v>10</v>
      </c>
      <c r="N433">
        <v>2</v>
      </c>
      <c r="O433" s="578">
        <v>2.0833333335758653E-2</v>
      </c>
    </row>
    <row r="434" spans="1:15">
      <c r="A434" s="577">
        <v>433</v>
      </c>
      <c r="B434" s="577" t="s">
        <v>96</v>
      </c>
      <c r="C434" s="577">
        <v>2</v>
      </c>
      <c r="D434">
        <v>0.02</v>
      </c>
      <c r="E434">
        <v>0.04</v>
      </c>
      <c r="F434" s="403">
        <v>43909.879166666666</v>
      </c>
      <c r="G434">
        <v>1.06867</v>
      </c>
      <c r="H434" s="403">
        <v>43909.885416666664</v>
      </c>
      <c r="I434">
        <v>1.06701</v>
      </c>
      <c r="J434" s="403">
        <v>43910.057638888888</v>
      </c>
      <c r="K434">
        <v>1.06884</v>
      </c>
      <c r="L434">
        <v>16.600000000000364</v>
      </c>
      <c r="M434">
        <v>18.299999999999272</v>
      </c>
      <c r="N434">
        <v>3.84</v>
      </c>
      <c r="O434" s="578">
        <v>0.17847222222189885</v>
      </c>
    </row>
    <row r="435" spans="1:15">
      <c r="A435" s="577">
        <v>434</v>
      </c>
      <c r="B435" s="577" t="s">
        <v>97</v>
      </c>
      <c r="C435" s="577">
        <v>9</v>
      </c>
      <c r="D435">
        <v>0.64</v>
      </c>
      <c r="E435">
        <v>1.59</v>
      </c>
      <c r="F435" s="403">
        <v>43909.913194444445</v>
      </c>
      <c r="G435">
        <v>1.0663499999999999</v>
      </c>
      <c r="H435" s="403">
        <v>43910.323611111111</v>
      </c>
      <c r="I435">
        <v>1.08134</v>
      </c>
      <c r="J435" s="403">
        <v>43910.38958333333</v>
      </c>
      <c r="K435">
        <v>1.0770200000000001</v>
      </c>
      <c r="L435">
        <v>149.89999999999964</v>
      </c>
      <c r="M435">
        <v>43.199999999998909</v>
      </c>
      <c r="N435">
        <v>206.74000000000004</v>
      </c>
      <c r="O435" s="578">
        <v>0.476388888884685</v>
      </c>
    </row>
    <row r="436" spans="1:15">
      <c r="A436" s="577">
        <v>435</v>
      </c>
      <c r="B436" s="577" t="s">
        <v>96</v>
      </c>
      <c r="C436" s="577">
        <v>1</v>
      </c>
      <c r="D436">
        <v>0.02</v>
      </c>
      <c r="E436">
        <v>0.02</v>
      </c>
      <c r="F436" s="403">
        <v>43910.064583333333</v>
      </c>
      <c r="G436">
        <v>1.0696000000000001</v>
      </c>
      <c r="H436" s="403">
        <v>43910.064583333333</v>
      </c>
      <c r="I436">
        <v>1.0696000000000001</v>
      </c>
      <c r="J436" s="403">
        <v>43910.070138888892</v>
      </c>
      <c r="K436">
        <v>1.0706</v>
      </c>
      <c r="L436">
        <v>0</v>
      </c>
      <c r="M436">
        <v>9.999999999998181</v>
      </c>
      <c r="N436">
        <v>2</v>
      </c>
      <c r="O436" s="578">
        <v>5.5555555591126904E-3</v>
      </c>
    </row>
    <row r="437" spans="1:15">
      <c r="A437" s="577">
        <v>436</v>
      </c>
      <c r="B437" s="577" t="s">
        <v>96</v>
      </c>
      <c r="C437" s="577">
        <v>1</v>
      </c>
      <c r="D437">
        <v>0.02</v>
      </c>
      <c r="E437">
        <v>0.02</v>
      </c>
      <c r="F437" s="403">
        <v>43910.082638888889</v>
      </c>
      <c r="G437">
        <v>1.0708500000000001</v>
      </c>
      <c r="H437" s="403">
        <v>43910.082638888889</v>
      </c>
      <c r="I437">
        <v>1.0708500000000001</v>
      </c>
      <c r="J437" s="403">
        <v>43910.082638888889</v>
      </c>
      <c r="K437">
        <v>1.07185</v>
      </c>
      <c r="L437">
        <v>0</v>
      </c>
      <c r="M437">
        <v>10</v>
      </c>
      <c r="N437">
        <v>2</v>
      </c>
      <c r="O437" s="578">
        <v>0</v>
      </c>
    </row>
    <row r="438" spans="1:15">
      <c r="A438" s="577">
        <v>437</v>
      </c>
      <c r="B438" s="577" t="s">
        <v>96</v>
      </c>
      <c r="C438" s="577">
        <v>2</v>
      </c>
      <c r="D438">
        <v>0.02</v>
      </c>
      <c r="E438">
        <v>0.04</v>
      </c>
      <c r="F438" s="403">
        <v>43910.123611111114</v>
      </c>
      <c r="G438">
        <v>1.0736600000000001</v>
      </c>
      <c r="H438" s="403">
        <v>43910.130555555559</v>
      </c>
      <c r="I438">
        <v>1.07206</v>
      </c>
      <c r="J438" s="403">
        <v>43910.146527777775</v>
      </c>
      <c r="K438">
        <v>1.07386</v>
      </c>
      <c r="L438">
        <v>16</v>
      </c>
      <c r="M438">
        <v>18</v>
      </c>
      <c r="N438">
        <v>4</v>
      </c>
      <c r="O438" s="578">
        <v>2.2916666661330964E-2</v>
      </c>
    </row>
    <row r="439" spans="1:15">
      <c r="A439" s="577">
        <v>438</v>
      </c>
      <c r="B439" s="577" t="s">
        <v>96</v>
      </c>
      <c r="C439" s="577">
        <v>1</v>
      </c>
      <c r="D439">
        <v>0.02</v>
      </c>
      <c r="E439">
        <v>0.02</v>
      </c>
      <c r="F439" s="403">
        <v>43910.186111111114</v>
      </c>
      <c r="G439">
        <v>1.07315</v>
      </c>
      <c r="H439" s="403">
        <v>43910.186111111114</v>
      </c>
      <c r="I439">
        <v>1.07315</v>
      </c>
      <c r="J439" s="403">
        <v>43910.192361111112</v>
      </c>
      <c r="K439">
        <v>1.0741499999999999</v>
      </c>
      <c r="L439">
        <v>0</v>
      </c>
      <c r="M439">
        <v>10</v>
      </c>
      <c r="N439">
        <v>2</v>
      </c>
      <c r="O439" s="578">
        <v>6.2499999985448085E-3</v>
      </c>
    </row>
    <row r="440" spans="1:15">
      <c r="A440" s="577">
        <v>439</v>
      </c>
      <c r="B440" s="577" t="s">
        <v>96</v>
      </c>
      <c r="C440" s="577">
        <v>1</v>
      </c>
      <c r="D440">
        <v>0.02</v>
      </c>
      <c r="E440">
        <v>0.02</v>
      </c>
      <c r="F440" s="403">
        <v>43910.20416666667</v>
      </c>
      <c r="G440">
        <v>1.07565</v>
      </c>
      <c r="H440" s="403">
        <v>43910.20416666667</v>
      </c>
      <c r="I440">
        <v>1.07565</v>
      </c>
      <c r="J440" s="403">
        <v>43910.209027777775</v>
      </c>
      <c r="K440">
        <v>1.0766500000000001</v>
      </c>
      <c r="L440">
        <v>0</v>
      </c>
      <c r="M440">
        <v>10.000000000001819</v>
      </c>
      <c r="N440">
        <v>2</v>
      </c>
      <c r="O440" s="578">
        <v>4.8611111051286571E-3</v>
      </c>
    </row>
    <row r="441" spans="1:15">
      <c r="A441" s="577">
        <v>440</v>
      </c>
      <c r="B441" s="577" t="s">
        <v>96</v>
      </c>
      <c r="C441" s="577">
        <v>1</v>
      </c>
      <c r="D441">
        <v>0.02</v>
      </c>
      <c r="E441">
        <v>0.02</v>
      </c>
      <c r="F441" s="403">
        <v>43910.222916666666</v>
      </c>
      <c r="G441">
        <v>1.0750299999999999</v>
      </c>
      <c r="H441" s="403">
        <v>43910.222916666666</v>
      </c>
      <c r="I441">
        <v>1.0750299999999999</v>
      </c>
      <c r="J441" s="403">
        <v>43910.230555555558</v>
      </c>
      <c r="K441">
        <v>1.07603</v>
      </c>
      <c r="L441">
        <v>0</v>
      </c>
      <c r="M441">
        <v>10.000000000001819</v>
      </c>
      <c r="N441">
        <v>2</v>
      </c>
      <c r="O441" s="578">
        <v>7.6388888919609599E-3</v>
      </c>
    </row>
    <row r="442" spans="1:15">
      <c r="A442" s="577">
        <v>441</v>
      </c>
      <c r="B442" s="577" t="s">
        <v>96</v>
      </c>
      <c r="C442" s="577">
        <v>1</v>
      </c>
      <c r="D442">
        <v>0.02</v>
      </c>
      <c r="E442">
        <v>0.02</v>
      </c>
      <c r="F442" s="403">
        <v>43910.234027777777</v>
      </c>
      <c r="G442">
        <v>1.07582</v>
      </c>
      <c r="H442" s="403">
        <v>43910.234027777777</v>
      </c>
      <c r="I442">
        <v>1.07582</v>
      </c>
      <c r="J442" s="403">
        <v>43910.270138888889</v>
      </c>
      <c r="K442">
        <v>1.0768200000000001</v>
      </c>
      <c r="L442">
        <v>0</v>
      </c>
      <c r="M442">
        <v>10</v>
      </c>
      <c r="N442">
        <v>2</v>
      </c>
      <c r="O442" s="578">
        <v>3.6111111112404615E-2</v>
      </c>
    </row>
    <row r="443" spans="1:15">
      <c r="A443" s="577">
        <v>442</v>
      </c>
      <c r="B443" s="577" t="s">
        <v>96</v>
      </c>
      <c r="C443" s="577">
        <v>2</v>
      </c>
      <c r="D443">
        <v>0.02</v>
      </c>
      <c r="E443">
        <v>0.04</v>
      </c>
      <c r="F443" s="403">
        <v>43910.282638888886</v>
      </c>
      <c r="G443">
        <v>1.07725</v>
      </c>
      <c r="H443" s="403">
        <v>43910.291666666664</v>
      </c>
      <c r="I443">
        <v>1.0756399999999999</v>
      </c>
      <c r="J443" s="403">
        <v>43910.309027777781</v>
      </c>
      <c r="K443">
        <v>1.07745</v>
      </c>
      <c r="L443">
        <v>16.100000000000364</v>
      </c>
      <c r="M443">
        <v>18.100000000000364</v>
      </c>
      <c r="N443">
        <v>4.0200000000000005</v>
      </c>
      <c r="O443" s="578">
        <v>2.6388888894871343E-2</v>
      </c>
    </row>
    <row r="444" spans="1:15">
      <c r="A444" s="577">
        <v>443</v>
      </c>
      <c r="B444" s="577" t="s">
        <v>96</v>
      </c>
      <c r="C444" s="577">
        <v>6</v>
      </c>
      <c r="D444">
        <v>0.14000000000000001</v>
      </c>
      <c r="E444">
        <v>0.34</v>
      </c>
      <c r="F444" s="403">
        <v>43910.334722222222</v>
      </c>
      <c r="G444">
        <v>1.08016</v>
      </c>
      <c r="H444" s="403">
        <v>43910.42083333333</v>
      </c>
      <c r="I444">
        <v>1.0709200000000001</v>
      </c>
      <c r="J444" s="403">
        <v>43910.43472222222</v>
      </c>
      <c r="K444">
        <v>1.0746899999999999</v>
      </c>
      <c r="L444">
        <v>92.399999999999636</v>
      </c>
      <c r="M444">
        <v>37.699999999998909</v>
      </c>
      <c r="N444">
        <v>40.67</v>
      </c>
      <c r="O444" s="578">
        <v>9.9999999998544808E-2</v>
      </c>
    </row>
    <row r="445" spans="1:15">
      <c r="A445" s="577">
        <v>444</v>
      </c>
      <c r="B445" s="577" t="s">
        <v>97</v>
      </c>
      <c r="C445" s="577">
        <v>1</v>
      </c>
      <c r="D445">
        <v>0.02</v>
      </c>
      <c r="E445">
        <v>0.02</v>
      </c>
      <c r="F445" s="403">
        <v>43910.411805555559</v>
      </c>
      <c r="G445">
        <v>1.0729200000000001</v>
      </c>
      <c r="H445" s="403">
        <v>43910.411805555559</v>
      </c>
      <c r="I445">
        <v>1.0729200000000001</v>
      </c>
      <c r="J445" s="403">
        <v>43910.414583333331</v>
      </c>
      <c r="K445">
        <v>1.07192</v>
      </c>
      <c r="L445">
        <v>0</v>
      </c>
      <c r="M445">
        <v>10</v>
      </c>
      <c r="N445">
        <v>2</v>
      </c>
      <c r="O445" s="578">
        <v>2.7777777722803876E-3</v>
      </c>
    </row>
    <row r="446" spans="1:15">
      <c r="A446" s="577">
        <v>445</v>
      </c>
      <c r="B446" s="577" t="s">
        <v>97</v>
      </c>
      <c r="C446" s="577">
        <v>2</v>
      </c>
      <c r="D446">
        <v>0.02</v>
      </c>
      <c r="E446">
        <v>0.04</v>
      </c>
      <c r="F446" s="403">
        <v>43910.423611111109</v>
      </c>
      <c r="G446">
        <v>1.07213</v>
      </c>
      <c r="H446" s="403">
        <v>43910.433333333334</v>
      </c>
      <c r="I446">
        <v>1.0743499999999999</v>
      </c>
      <c r="J446" s="403">
        <v>43910.466666666667</v>
      </c>
      <c r="K446">
        <v>1.0722400000000001</v>
      </c>
      <c r="L446">
        <v>22.199999999998909</v>
      </c>
      <c r="M446">
        <v>21.099999999998545</v>
      </c>
      <c r="N446">
        <v>3.9999999999999996</v>
      </c>
      <c r="O446" s="578">
        <v>4.3055555557657499E-2</v>
      </c>
    </row>
    <row r="447" spans="1:15">
      <c r="A447" s="577">
        <v>446</v>
      </c>
      <c r="B447" s="577" t="s">
        <v>96</v>
      </c>
      <c r="C447" s="577">
        <v>4</v>
      </c>
      <c r="D447">
        <v>0.05</v>
      </c>
      <c r="E447">
        <v>0.12000000000000001</v>
      </c>
      <c r="F447" s="403">
        <v>43910.438888888886</v>
      </c>
      <c r="G447">
        <v>1.075</v>
      </c>
      <c r="H447" s="403">
        <v>43910.475694444445</v>
      </c>
      <c r="I447">
        <v>1.07006</v>
      </c>
      <c r="J447" s="403">
        <v>43910.487500000003</v>
      </c>
      <c r="K447">
        <v>1.0728599999999999</v>
      </c>
      <c r="L447">
        <v>49.399999999999636</v>
      </c>
      <c r="M447">
        <v>27.999999999998181</v>
      </c>
      <c r="N447">
        <v>11.96</v>
      </c>
      <c r="O447" s="578">
        <v>4.8611111116770189E-2</v>
      </c>
    </row>
    <row r="448" spans="1:15">
      <c r="A448" s="577">
        <v>447</v>
      </c>
      <c r="B448" s="577" t="s">
        <v>97</v>
      </c>
      <c r="C448" s="577">
        <v>1</v>
      </c>
      <c r="D448">
        <v>0.02</v>
      </c>
      <c r="E448">
        <v>0.02</v>
      </c>
      <c r="F448" s="403">
        <v>43910.488194444442</v>
      </c>
      <c r="G448">
        <v>1.0727100000000001</v>
      </c>
      <c r="H448" s="403">
        <v>43910.488194444442</v>
      </c>
      <c r="I448">
        <v>1.0727100000000001</v>
      </c>
      <c r="J448" s="403">
        <v>43910.494444444441</v>
      </c>
      <c r="K448">
        <v>1.0717099999999999</v>
      </c>
      <c r="L448">
        <v>0</v>
      </c>
      <c r="M448">
        <v>10.000000000001819</v>
      </c>
      <c r="N448">
        <v>2</v>
      </c>
      <c r="O448" s="578">
        <v>6.2499999985448085E-3</v>
      </c>
    </row>
    <row r="449" spans="1:15">
      <c r="A449" s="577">
        <v>448</v>
      </c>
      <c r="B449" s="577" t="s">
        <v>96</v>
      </c>
      <c r="C449" s="577">
        <v>2</v>
      </c>
      <c r="D449">
        <v>0.02</v>
      </c>
      <c r="E449">
        <v>0.04</v>
      </c>
      <c r="F449" s="403">
        <v>43910.492361111108</v>
      </c>
      <c r="G449">
        <v>1.0728599999999999</v>
      </c>
      <c r="H449" s="403">
        <v>43910.498611111114</v>
      </c>
      <c r="I449">
        <v>1.07124</v>
      </c>
      <c r="J449" s="403">
        <v>43910.506249999999</v>
      </c>
      <c r="K449">
        <v>1.0730500000000001</v>
      </c>
      <c r="L449">
        <v>16.199999999998909</v>
      </c>
      <c r="M449">
        <v>18.100000000000364</v>
      </c>
      <c r="N449">
        <v>4</v>
      </c>
      <c r="O449" s="578">
        <v>1.3888888890505768E-2</v>
      </c>
    </row>
    <row r="450" spans="1:15">
      <c r="A450" s="577">
        <v>449</v>
      </c>
      <c r="B450" s="577" t="s">
        <v>97</v>
      </c>
      <c r="C450" s="577">
        <v>3</v>
      </c>
      <c r="D450">
        <v>0.03</v>
      </c>
      <c r="E450">
        <v>7.0000000000000007E-2</v>
      </c>
      <c r="F450" s="403">
        <v>43910.504861111112</v>
      </c>
      <c r="G450">
        <v>1.07253</v>
      </c>
      <c r="H450" s="403">
        <v>43910.529861111114</v>
      </c>
      <c r="I450">
        <v>1.0757300000000001</v>
      </c>
      <c r="J450" s="403">
        <v>43910.534722222219</v>
      </c>
      <c r="K450">
        <v>1.0733600000000001</v>
      </c>
      <c r="L450">
        <v>32.000000000001819</v>
      </c>
      <c r="M450">
        <v>23.700000000000728</v>
      </c>
      <c r="N450">
        <v>6.99</v>
      </c>
      <c r="O450" s="578">
        <v>2.9861111106583849E-2</v>
      </c>
    </row>
    <row r="451" spans="1:15">
      <c r="A451" s="577">
        <v>450</v>
      </c>
      <c r="B451" s="577" t="s">
        <v>96</v>
      </c>
      <c r="C451" s="577">
        <v>1</v>
      </c>
      <c r="D451">
        <v>0.02</v>
      </c>
      <c r="E451">
        <v>0.02</v>
      </c>
      <c r="F451" s="403">
        <v>43910.520833333336</v>
      </c>
      <c r="G451">
        <v>1.0727800000000001</v>
      </c>
      <c r="H451" s="403">
        <v>43910.520833333336</v>
      </c>
      <c r="I451">
        <v>1.0727800000000001</v>
      </c>
      <c r="J451" s="403">
        <v>43910.525694444441</v>
      </c>
      <c r="K451">
        <v>1.07378</v>
      </c>
      <c r="L451">
        <v>0</v>
      </c>
      <c r="M451">
        <v>9.999999999998181</v>
      </c>
      <c r="N451">
        <v>2</v>
      </c>
      <c r="O451" s="578">
        <v>4.8611111051286571E-3</v>
      </c>
    </row>
    <row r="452" spans="1:15">
      <c r="A452" s="577">
        <v>451</v>
      </c>
      <c r="B452" s="577" t="s">
        <v>96</v>
      </c>
      <c r="C452" s="577">
        <v>4</v>
      </c>
      <c r="D452">
        <v>0.05</v>
      </c>
      <c r="E452">
        <v>0.12000000000000001</v>
      </c>
      <c r="F452" s="403">
        <v>43910.534722222219</v>
      </c>
      <c r="G452">
        <v>1.0745199999999999</v>
      </c>
      <c r="H452" s="403">
        <v>43910.557638888888</v>
      </c>
      <c r="I452">
        <v>1.06928</v>
      </c>
      <c r="J452" s="403">
        <v>43910.583333333336</v>
      </c>
      <c r="K452">
        <v>1.0721799999999999</v>
      </c>
      <c r="L452">
        <v>52.399999999999636</v>
      </c>
      <c r="M452">
        <v>29</v>
      </c>
      <c r="N452">
        <v>11.96</v>
      </c>
      <c r="O452" s="578">
        <v>4.8611111116770189E-2</v>
      </c>
    </row>
    <row r="453" spans="1:15">
      <c r="A453" s="577">
        <v>452</v>
      </c>
      <c r="B453" s="577" t="s">
        <v>97</v>
      </c>
      <c r="C453" s="577">
        <v>3</v>
      </c>
      <c r="D453">
        <v>0.03</v>
      </c>
      <c r="E453">
        <v>7.0000000000000007E-2</v>
      </c>
      <c r="F453" s="403">
        <v>43910.563888888886</v>
      </c>
      <c r="G453">
        <v>1.0697700000000001</v>
      </c>
      <c r="H453" s="403">
        <v>43910.595833333333</v>
      </c>
      <c r="I453">
        <v>1.07406</v>
      </c>
      <c r="J453" s="403">
        <v>43910.660416666666</v>
      </c>
      <c r="K453">
        <v>1.0710900000000001</v>
      </c>
      <c r="L453">
        <v>42.899999999999636</v>
      </c>
      <c r="M453">
        <v>29.699999999998909</v>
      </c>
      <c r="N453">
        <v>7.01</v>
      </c>
      <c r="O453" s="578">
        <v>9.6527777779556345E-2</v>
      </c>
    </row>
    <row r="454" spans="1:15">
      <c r="A454" s="577">
        <v>453</v>
      </c>
      <c r="B454" s="577" t="s">
        <v>96</v>
      </c>
      <c r="C454" s="577">
        <v>1</v>
      </c>
      <c r="D454">
        <v>0.02</v>
      </c>
      <c r="E454">
        <v>0.02</v>
      </c>
      <c r="F454" s="403">
        <v>43910.592361111114</v>
      </c>
      <c r="G454">
        <v>1.07176</v>
      </c>
      <c r="H454" s="403">
        <v>43910.592361111114</v>
      </c>
      <c r="I454">
        <v>1.07176</v>
      </c>
      <c r="J454" s="403">
        <v>43910.594444444447</v>
      </c>
      <c r="K454">
        <v>1.0727599999999999</v>
      </c>
      <c r="L454">
        <v>0</v>
      </c>
      <c r="M454">
        <v>9.999999999998181</v>
      </c>
      <c r="N454">
        <v>2</v>
      </c>
      <c r="O454" s="578">
        <v>2.0833333328482695E-3</v>
      </c>
    </row>
    <row r="455" spans="1:15">
      <c r="A455" s="577">
        <v>454</v>
      </c>
      <c r="B455" s="577" t="s">
        <v>96</v>
      </c>
      <c r="C455" s="577">
        <v>1</v>
      </c>
      <c r="D455">
        <v>0.02</v>
      </c>
      <c r="E455">
        <v>0.02</v>
      </c>
      <c r="F455" s="403">
        <v>43910.609722222223</v>
      </c>
      <c r="G455">
        <v>1.073</v>
      </c>
      <c r="H455" s="403">
        <v>43910.609722222223</v>
      </c>
      <c r="I455">
        <v>1.073</v>
      </c>
      <c r="J455" s="403">
        <v>43910.618750000001</v>
      </c>
      <c r="K455">
        <v>1.0740000000000001</v>
      </c>
      <c r="L455">
        <v>0</v>
      </c>
      <c r="M455">
        <v>10</v>
      </c>
      <c r="N455">
        <v>2</v>
      </c>
      <c r="O455" s="578">
        <v>9.0277777781011537E-3</v>
      </c>
    </row>
    <row r="456" spans="1:15">
      <c r="A456" s="577">
        <v>455</v>
      </c>
      <c r="B456" s="577" t="s">
        <v>96</v>
      </c>
      <c r="C456" s="577">
        <v>5</v>
      </c>
      <c r="D456">
        <v>0.08</v>
      </c>
      <c r="E456">
        <v>0.2</v>
      </c>
      <c r="F456" s="403">
        <v>43910.634722222225</v>
      </c>
      <c r="G456">
        <v>1.0741799999999999</v>
      </c>
      <c r="H456" s="403">
        <v>43910.664583333331</v>
      </c>
      <c r="I456">
        <v>1.06697</v>
      </c>
      <c r="J456" s="403">
        <v>43910.667361111111</v>
      </c>
      <c r="K456">
        <v>1.07053</v>
      </c>
      <c r="L456">
        <v>72.100000000000364</v>
      </c>
      <c r="M456">
        <v>35.600000000000364</v>
      </c>
      <c r="N456">
        <v>22.080000000000002</v>
      </c>
      <c r="O456" s="578">
        <v>3.2638888886140194E-2</v>
      </c>
    </row>
    <row r="457" spans="1:15">
      <c r="A457" s="577">
        <v>456</v>
      </c>
      <c r="B457" s="577" t="s">
        <v>96</v>
      </c>
      <c r="C457" s="577">
        <v>3</v>
      </c>
      <c r="D457">
        <v>0.03</v>
      </c>
      <c r="E457">
        <v>7.0000000000000007E-2</v>
      </c>
      <c r="F457" s="403">
        <v>43910.676388888889</v>
      </c>
      <c r="G457">
        <v>1.06996</v>
      </c>
      <c r="H457" s="403">
        <v>43910.698611111111</v>
      </c>
      <c r="I457">
        <v>1.0664199999999999</v>
      </c>
      <c r="J457" s="403">
        <v>43910.720833333333</v>
      </c>
      <c r="K457">
        <v>1.0689</v>
      </c>
      <c r="L457">
        <v>35.400000000001455</v>
      </c>
      <c r="M457">
        <v>24.800000000001091</v>
      </c>
      <c r="N457">
        <v>6.98</v>
      </c>
      <c r="O457" s="578">
        <v>4.4444444443797693E-2</v>
      </c>
    </row>
    <row r="458" spans="1:15">
      <c r="A458" s="577">
        <v>457</v>
      </c>
      <c r="B458" s="577" t="s">
        <v>97</v>
      </c>
      <c r="C458" s="577">
        <v>1</v>
      </c>
      <c r="D458">
        <v>0.02</v>
      </c>
      <c r="E458">
        <v>0.02</v>
      </c>
      <c r="F458" s="403">
        <v>43910.69027777778</v>
      </c>
      <c r="G458">
        <v>1.0692699999999999</v>
      </c>
      <c r="H458" s="403">
        <v>43910.69027777778</v>
      </c>
      <c r="I458">
        <v>1.0692699999999999</v>
      </c>
      <c r="J458" s="403">
        <v>43910.69027777778</v>
      </c>
      <c r="K458">
        <v>1.0682700000000001</v>
      </c>
      <c r="L458">
        <v>0</v>
      </c>
      <c r="M458">
        <v>9.999999999998181</v>
      </c>
      <c r="N458">
        <v>2</v>
      </c>
      <c r="O458" s="578">
        <v>0</v>
      </c>
    </row>
    <row r="459" spans="1:15">
      <c r="A459" s="577">
        <v>458</v>
      </c>
      <c r="B459" s="577" t="s">
        <v>97</v>
      </c>
      <c r="C459" s="577">
        <v>1</v>
      </c>
      <c r="D459">
        <v>0.02</v>
      </c>
      <c r="E459">
        <v>0.02</v>
      </c>
      <c r="F459" s="403">
        <v>43910.701388888891</v>
      </c>
      <c r="G459">
        <v>1.06711</v>
      </c>
      <c r="H459" s="403">
        <v>43910.701388888891</v>
      </c>
      <c r="I459">
        <v>1.06711</v>
      </c>
      <c r="J459" s="403">
        <v>43910.703472222223</v>
      </c>
      <c r="K459">
        <v>1.0661099999999999</v>
      </c>
      <c r="L459">
        <v>0</v>
      </c>
      <c r="M459">
        <v>10.000000000001819</v>
      </c>
      <c r="N459">
        <v>2</v>
      </c>
      <c r="O459" s="578">
        <v>2.0833333328482695E-3</v>
      </c>
    </row>
    <row r="460" spans="1:15">
      <c r="A460" s="577">
        <v>459</v>
      </c>
      <c r="B460" s="577" t="s">
        <v>97</v>
      </c>
      <c r="C460" s="577">
        <v>2</v>
      </c>
      <c r="D460">
        <v>0.02</v>
      </c>
      <c r="E460">
        <v>0.04</v>
      </c>
      <c r="F460" s="403">
        <v>43910.71597222222</v>
      </c>
      <c r="G460">
        <v>1.0669900000000001</v>
      </c>
      <c r="H460" s="403">
        <v>43910.720833333333</v>
      </c>
      <c r="I460">
        <v>1.06863</v>
      </c>
      <c r="J460" s="403">
        <v>43910.745138888888</v>
      </c>
      <c r="K460">
        <v>1.06681</v>
      </c>
      <c r="L460">
        <v>16.399999999997817</v>
      </c>
      <c r="M460">
        <v>18.199999999998909</v>
      </c>
      <c r="N460">
        <v>4</v>
      </c>
      <c r="O460" s="578">
        <v>2.9166666667151731E-2</v>
      </c>
    </row>
    <row r="461" spans="1:15">
      <c r="A461" s="577">
        <v>460</v>
      </c>
      <c r="B461" s="577" t="s">
        <v>96</v>
      </c>
      <c r="C461" s="577">
        <v>3</v>
      </c>
      <c r="D461">
        <v>0.03</v>
      </c>
      <c r="E461">
        <v>7.0000000000000007E-2</v>
      </c>
      <c r="F461" s="403">
        <v>43910.731944444444</v>
      </c>
      <c r="G461">
        <v>1.0679799999999999</v>
      </c>
      <c r="H461" s="403">
        <v>43910.771527777775</v>
      </c>
      <c r="I461">
        <v>1.0647599999999999</v>
      </c>
      <c r="J461" s="403">
        <v>43910.82916666667</v>
      </c>
      <c r="K461">
        <v>1.06714</v>
      </c>
      <c r="L461">
        <v>32.200000000000728</v>
      </c>
      <c r="M461">
        <v>23.800000000001091</v>
      </c>
      <c r="N461">
        <v>7</v>
      </c>
      <c r="O461" s="578">
        <v>9.7222222226264421E-2</v>
      </c>
    </row>
    <row r="462" spans="1:15">
      <c r="A462" s="577">
        <v>461</v>
      </c>
      <c r="B462" s="577" t="s">
        <v>97</v>
      </c>
      <c r="C462" s="577">
        <v>1</v>
      </c>
      <c r="D462">
        <v>0.02</v>
      </c>
      <c r="E462">
        <v>0.02</v>
      </c>
      <c r="F462" s="403">
        <v>43910.747916666667</v>
      </c>
      <c r="G462">
        <v>1.06724</v>
      </c>
      <c r="H462" s="403">
        <v>43910.747916666667</v>
      </c>
      <c r="I462">
        <v>1.06724</v>
      </c>
      <c r="J462" s="403">
        <v>43910.75</v>
      </c>
      <c r="K462">
        <v>1.0662400000000001</v>
      </c>
      <c r="L462">
        <v>0</v>
      </c>
      <c r="M462">
        <v>9.999999999998181</v>
      </c>
      <c r="N462">
        <v>2</v>
      </c>
      <c r="O462" s="578">
        <v>2.0833333328482695E-3</v>
      </c>
    </row>
    <row r="463" spans="1:15">
      <c r="A463" s="577">
        <v>462</v>
      </c>
      <c r="B463" s="577" t="s">
        <v>97</v>
      </c>
      <c r="C463" s="577">
        <v>1</v>
      </c>
      <c r="D463">
        <v>0.02</v>
      </c>
      <c r="E463">
        <v>0.02</v>
      </c>
      <c r="F463" s="403">
        <v>43910.763194444444</v>
      </c>
      <c r="G463">
        <v>1.0658700000000001</v>
      </c>
      <c r="H463" s="403">
        <v>43910.763194444444</v>
      </c>
      <c r="I463">
        <v>1.0658700000000001</v>
      </c>
      <c r="J463" s="403">
        <v>43910.771527777775</v>
      </c>
      <c r="K463">
        <v>1.06487</v>
      </c>
      <c r="L463">
        <v>0</v>
      </c>
      <c r="M463">
        <v>10</v>
      </c>
      <c r="N463">
        <v>2</v>
      </c>
      <c r="O463" s="578">
        <v>8.333333331393078E-3</v>
      </c>
    </row>
    <row r="464" spans="1:15">
      <c r="A464" s="577">
        <v>463</v>
      </c>
      <c r="B464" s="577" t="s">
        <v>97</v>
      </c>
      <c r="C464" s="577">
        <v>1</v>
      </c>
      <c r="D464">
        <v>0.02</v>
      </c>
      <c r="E464">
        <v>0.02</v>
      </c>
      <c r="F464" s="403">
        <v>43910.78402777778</v>
      </c>
      <c r="G464">
        <v>1.06589</v>
      </c>
      <c r="H464" s="403">
        <v>43910.78402777778</v>
      </c>
      <c r="I464">
        <v>1.06589</v>
      </c>
      <c r="J464" s="403">
        <v>43910.795138888891</v>
      </c>
      <c r="K464">
        <v>1.0648899999999999</v>
      </c>
      <c r="L464">
        <v>0</v>
      </c>
      <c r="M464">
        <v>10</v>
      </c>
      <c r="N464">
        <v>2</v>
      </c>
      <c r="O464" s="578">
        <v>1.1111111110949423E-2</v>
      </c>
    </row>
    <row r="465" spans="1:15">
      <c r="A465" s="577">
        <v>464</v>
      </c>
      <c r="B465" s="577" t="s">
        <v>97</v>
      </c>
      <c r="C465" s="577">
        <v>3</v>
      </c>
      <c r="D465">
        <v>0.03</v>
      </c>
      <c r="E465">
        <v>7.0000000000000007E-2</v>
      </c>
      <c r="F465" s="403">
        <v>43910.822222222225</v>
      </c>
      <c r="G465">
        <v>1.06569</v>
      </c>
      <c r="H465" s="403">
        <v>43910.85833333333</v>
      </c>
      <c r="I465">
        <v>1.0689299999999999</v>
      </c>
      <c r="J465" s="403">
        <v>43912.930555555555</v>
      </c>
      <c r="K465">
        <v>1.06654</v>
      </c>
      <c r="L465">
        <v>32.399999999999636</v>
      </c>
      <c r="M465">
        <v>23.899999999999636</v>
      </c>
      <c r="N465">
        <v>6.97</v>
      </c>
      <c r="O465" s="578">
        <v>0.10833333332993789</v>
      </c>
    </row>
    <row r="466" spans="1:15">
      <c r="A466" s="577">
        <v>465</v>
      </c>
      <c r="B466" s="577" t="s">
        <v>96</v>
      </c>
      <c r="C466" s="577">
        <v>1</v>
      </c>
      <c r="D466">
        <v>0.02</v>
      </c>
      <c r="E466">
        <v>0.02</v>
      </c>
      <c r="F466" s="403">
        <v>43910.836805555555</v>
      </c>
      <c r="G466">
        <v>1.06664</v>
      </c>
      <c r="H466" s="403">
        <v>43910.836805555555</v>
      </c>
      <c r="I466">
        <v>1.06664</v>
      </c>
      <c r="J466" s="403">
        <v>43910.842361111114</v>
      </c>
      <c r="K466">
        <v>1.0676399999999999</v>
      </c>
      <c r="L466">
        <v>0</v>
      </c>
      <c r="M466">
        <v>10</v>
      </c>
      <c r="N466">
        <v>2</v>
      </c>
      <c r="O466" s="578">
        <v>5.5555555591126904E-3</v>
      </c>
    </row>
    <row r="467" spans="1:15">
      <c r="A467" s="577">
        <v>466</v>
      </c>
      <c r="B467" s="577" t="s">
        <v>96</v>
      </c>
      <c r="C467" s="577">
        <v>1</v>
      </c>
      <c r="D467">
        <v>0.02</v>
      </c>
      <c r="E467">
        <v>0.02</v>
      </c>
      <c r="F467" s="403">
        <v>43910.847916666666</v>
      </c>
      <c r="G467">
        <v>1.06735</v>
      </c>
      <c r="H467" s="403">
        <v>43910.847916666666</v>
      </c>
      <c r="I467">
        <v>1.06735</v>
      </c>
      <c r="J467" s="403">
        <v>43910.856249999997</v>
      </c>
      <c r="K467">
        <v>1.0683499999999999</v>
      </c>
      <c r="L467">
        <v>0</v>
      </c>
      <c r="M467">
        <v>10</v>
      </c>
      <c r="N467">
        <v>2</v>
      </c>
      <c r="O467" s="578">
        <v>8.333333331393078E-3</v>
      </c>
    </row>
    <row r="468" spans="1:15">
      <c r="A468" s="577">
        <v>467</v>
      </c>
      <c r="B468" s="577" t="s">
        <v>96</v>
      </c>
      <c r="C468" s="577">
        <v>4</v>
      </c>
      <c r="D468">
        <v>0.05</v>
      </c>
      <c r="E468">
        <v>0.12000000000000001</v>
      </c>
      <c r="F468" s="403">
        <v>43912.923611111109</v>
      </c>
      <c r="G468">
        <v>1.06904</v>
      </c>
      <c r="H468" s="403">
        <v>43912.941666666666</v>
      </c>
      <c r="I468">
        <v>1.0640000000000001</v>
      </c>
      <c r="J468" s="403">
        <v>43912.959722222222</v>
      </c>
      <c r="K468">
        <v>1.06684</v>
      </c>
      <c r="L468">
        <v>50.399999999999636</v>
      </c>
      <c r="M468">
        <v>28.399999999999636</v>
      </c>
      <c r="N468">
        <v>12.04</v>
      </c>
      <c r="O468" s="578">
        <v>-0.96388888888759539</v>
      </c>
    </row>
    <row r="469" spans="1:15">
      <c r="A469" s="577">
        <v>468</v>
      </c>
      <c r="B469" s="577" t="s">
        <v>97</v>
      </c>
      <c r="C469" s="577">
        <v>3</v>
      </c>
      <c r="D469">
        <v>0.03</v>
      </c>
      <c r="E469">
        <v>7.0000000000000007E-2</v>
      </c>
      <c r="F469" s="403">
        <v>43912.95</v>
      </c>
      <c r="G469">
        <v>1.0660099999999999</v>
      </c>
      <c r="H469" s="403">
        <v>43912.990972222222</v>
      </c>
      <c r="I469">
        <v>1.06921</v>
      </c>
      <c r="J469" s="403">
        <v>43913.02847222222</v>
      </c>
      <c r="K469">
        <v>1.06684</v>
      </c>
      <c r="L469">
        <v>32.000000000001819</v>
      </c>
      <c r="M469">
        <v>23.700000000000728</v>
      </c>
      <c r="N469">
        <v>7.06</v>
      </c>
      <c r="O469" s="578">
        <v>-0.92152777777664596</v>
      </c>
    </row>
    <row r="470" spans="1:15">
      <c r="A470" s="577">
        <v>469</v>
      </c>
      <c r="B470" s="577" t="s">
        <v>96</v>
      </c>
      <c r="C470" s="577">
        <v>1</v>
      </c>
      <c r="D470">
        <v>0.02</v>
      </c>
      <c r="E470">
        <v>0.02</v>
      </c>
      <c r="F470" s="403">
        <v>43912.96875</v>
      </c>
      <c r="G470">
        <v>1.0668</v>
      </c>
      <c r="H470" s="403">
        <v>43912.96875</v>
      </c>
      <c r="I470">
        <v>1.0668</v>
      </c>
      <c r="J470" s="403">
        <v>43912.978472222225</v>
      </c>
      <c r="K470">
        <v>1.0678000000000001</v>
      </c>
      <c r="L470">
        <v>0</v>
      </c>
      <c r="M470">
        <v>10</v>
      </c>
      <c r="N470">
        <v>2</v>
      </c>
      <c r="O470" s="578">
        <v>-0.99027777777519077</v>
      </c>
    </row>
    <row r="471" spans="1:15">
      <c r="A471" s="577">
        <v>470</v>
      </c>
      <c r="B471" s="577" t="s">
        <v>96</v>
      </c>
      <c r="C471" s="577">
        <v>1</v>
      </c>
      <c r="D471">
        <v>0.02</v>
      </c>
      <c r="E471">
        <v>0.02</v>
      </c>
      <c r="F471" s="403">
        <v>43913.00277777778</v>
      </c>
      <c r="G471">
        <v>1.06877</v>
      </c>
      <c r="H471" s="403">
        <v>43913.00277777778</v>
      </c>
      <c r="I471">
        <v>1.06877</v>
      </c>
      <c r="J471" s="403">
        <v>43913.010416666664</v>
      </c>
      <c r="K471">
        <v>1.0697700000000001</v>
      </c>
      <c r="L471">
        <v>0</v>
      </c>
      <c r="M471">
        <v>10</v>
      </c>
      <c r="N471">
        <v>2</v>
      </c>
      <c r="O471" s="578">
        <v>7.6388888846850023E-3</v>
      </c>
    </row>
    <row r="472" spans="1:15">
      <c r="A472" s="577">
        <v>471</v>
      </c>
      <c r="B472" s="577" t="s">
        <v>96</v>
      </c>
      <c r="C472" s="577">
        <v>3</v>
      </c>
      <c r="D472">
        <v>0.03</v>
      </c>
      <c r="E472">
        <v>7.0000000000000007E-2</v>
      </c>
      <c r="F472" s="403">
        <v>43913.018055555556</v>
      </c>
      <c r="G472">
        <v>1.0699099999999999</v>
      </c>
      <c r="H472" s="403">
        <v>43913.029166666667</v>
      </c>
      <c r="I472">
        <v>1.0667</v>
      </c>
      <c r="J472" s="403">
        <v>43913.037499999999</v>
      </c>
      <c r="K472">
        <v>1.06908</v>
      </c>
      <c r="L472">
        <v>32.099999999998545</v>
      </c>
      <c r="M472">
        <v>23.800000000001091</v>
      </c>
      <c r="N472">
        <v>7.02</v>
      </c>
      <c r="O472" s="578">
        <v>1.9444444442342501E-2</v>
      </c>
    </row>
    <row r="473" spans="1:15">
      <c r="A473" s="577">
        <v>472</v>
      </c>
      <c r="B473" s="577" t="s">
        <v>97</v>
      </c>
      <c r="C473" s="577">
        <v>6</v>
      </c>
      <c r="D473">
        <v>0.14000000000000001</v>
      </c>
      <c r="E473">
        <v>0.34</v>
      </c>
      <c r="F473" s="403">
        <v>43913.035416666666</v>
      </c>
      <c r="G473">
        <v>1.0670200000000001</v>
      </c>
      <c r="H473" s="403">
        <v>43913.251388888886</v>
      </c>
      <c r="I473">
        <v>1.07568</v>
      </c>
      <c r="J473" s="403">
        <v>43913.287499999999</v>
      </c>
      <c r="K473">
        <v>1.0720799999999999</v>
      </c>
      <c r="L473">
        <v>86.599999999998545</v>
      </c>
      <c r="M473">
        <v>36</v>
      </c>
      <c r="N473">
        <v>40.799999999999997</v>
      </c>
      <c r="O473" s="578">
        <v>0.25208333333284827</v>
      </c>
    </row>
    <row r="474" spans="1:15">
      <c r="A474" s="577">
        <v>473</v>
      </c>
      <c r="B474" s="577" t="s">
        <v>96</v>
      </c>
      <c r="C474" s="577">
        <v>1</v>
      </c>
      <c r="D474">
        <v>0.02</v>
      </c>
      <c r="E474">
        <v>0.02</v>
      </c>
      <c r="F474" s="403">
        <v>43913.042361111111</v>
      </c>
      <c r="G474">
        <v>1.06799</v>
      </c>
      <c r="H474" s="403">
        <v>43913.042361111111</v>
      </c>
      <c r="I474">
        <v>1.06799</v>
      </c>
      <c r="J474" s="403">
        <v>43913.056250000001</v>
      </c>
      <c r="K474">
        <v>1.0689900000000001</v>
      </c>
      <c r="L474">
        <v>0</v>
      </c>
      <c r="M474">
        <v>10.000000000001819</v>
      </c>
      <c r="N474">
        <v>2</v>
      </c>
      <c r="O474" s="578">
        <v>1.3888888890505768E-2</v>
      </c>
    </row>
    <row r="475" spans="1:15">
      <c r="A475" s="577">
        <v>474</v>
      </c>
      <c r="B475" s="577" t="s">
        <v>96</v>
      </c>
      <c r="C475" s="577">
        <v>1</v>
      </c>
      <c r="D475">
        <v>0.02</v>
      </c>
      <c r="E475">
        <v>0.02</v>
      </c>
      <c r="F475" s="403">
        <v>43913.061111111114</v>
      </c>
      <c r="G475">
        <v>1.0689500000000001</v>
      </c>
      <c r="H475" s="403">
        <v>43913.061111111114</v>
      </c>
      <c r="I475">
        <v>1.0689500000000001</v>
      </c>
      <c r="J475" s="403">
        <v>43913.068749999999</v>
      </c>
      <c r="K475">
        <v>1.06995</v>
      </c>
      <c r="L475">
        <v>0</v>
      </c>
      <c r="M475">
        <v>10</v>
      </c>
      <c r="N475">
        <v>2</v>
      </c>
      <c r="O475" s="578">
        <v>7.6388888846850023E-3</v>
      </c>
    </row>
    <row r="476" spans="1:15">
      <c r="A476" s="577">
        <v>475</v>
      </c>
      <c r="B476" s="577" t="s">
        <v>96</v>
      </c>
      <c r="C476" s="577">
        <v>1</v>
      </c>
      <c r="D476">
        <v>0.02</v>
      </c>
      <c r="E476">
        <v>0.02</v>
      </c>
      <c r="F476" s="403">
        <v>43913.079861111109</v>
      </c>
      <c r="G476">
        <v>1.07046</v>
      </c>
      <c r="H476" s="403">
        <v>43913.079861111109</v>
      </c>
      <c r="I476">
        <v>1.07046</v>
      </c>
      <c r="J476" s="403">
        <v>43913.080555555556</v>
      </c>
      <c r="K476">
        <v>1.0714600000000001</v>
      </c>
      <c r="L476">
        <v>0</v>
      </c>
      <c r="M476">
        <v>10</v>
      </c>
      <c r="N476">
        <v>2</v>
      </c>
      <c r="O476" s="578">
        <v>6.944444467080757E-4</v>
      </c>
    </row>
    <row r="477" spans="1:15">
      <c r="A477" s="577">
        <v>476</v>
      </c>
      <c r="B477" s="577" t="s">
        <v>96</v>
      </c>
      <c r="C477" s="577">
        <v>1</v>
      </c>
      <c r="D477">
        <v>0.02</v>
      </c>
      <c r="E477">
        <v>0.02</v>
      </c>
      <c r="F477" s="403">
        <v>43913.099305555559</v>
      </c>
      <c r="G477">
        <v>1.0719700000000001</v>
      </c>
      <c r="H477" s="403">
        <v>43913.099305555559</v>
      </c>
      <c r="I477">
        <v>1.0719700000000001</v>
      </c>
      <c r="J477" s="403">
        <v>43913.125694444447</v>
      </c>
      <c r="K477">
        <v>1.07297</v>
      </c>
      <c r="L477">
        <v>0</v>
      </c>
      <c r="M477">
        <v>9.999999999998181</v>
      </c>
      <c r="N477">
        <v>2</v>
      </c>
      <c r="O477" s="578">
        <v>2.6388888887595385E-2</v>
      </c>
    </row>
    <row r="478" spans="1:15">
      <c r="A478" s="577">
        <v>477</v>
      </c>
      <c r="B478" s="577" t="s">
        <v>96</v>
      </c>
      <c r="C478" s="577">
        <v>1</v>
      </c>
      <c r="D478">
        <v>0.02</v>
      </c>
      <c r="E478">
        <v>0.02</v>
      </c>
      <c r="F478" s="403">
        <v>43913.128472222219</v>
      </c>
      <c r="G478">
        <v>1.07239</v>
      </c>
      <c r="H478" s="403">
        <v>43913.128472222219</v>
      </c>
      <c r="I478">
        <v>1.07239</v>
      </c>
      <c r="J478" s="403">
        <v>43913.176388888889</v>
      </c>
      <c r="K478">
        <v>1.0733900000000001</v>
      </c>
      <c r="L478">
        <v>0</v>
      </c>
      <c r="M478">
        <v>10.000000000001819</v>
      </c>
      <c r="N478">
        <v>2</v>
      </c>
      <c r="O478" s="578">
        <v>4.7916666670062114E-2</v>
      </c>
    </row>
    <row r="479" spans="1:15">
      <c r="A479" s="577">
        <v>478</v>
      </c>
      <c r="B479" s="577" t="s">
        <v>96</v>
      </c>
      <c r="C479" s="577">
        <v>1</v>
      </c>
      <c r="D479">
        <v>0.02</v>
      </c>
      <c r="E479">
        <v>0.02</v>
      </c>
      <c r="F479" s="403">
        <v>43913.190972222219</v>
      </c>
      <c r="G479">
        <v>1.0730299999999999</v>
      </c>
      <c r="H479" s="403">
        <v>43913.190972222219</v>
      </c>
      <c r="I479">
        <v>1.0730299999999999</v>
      </c>
      <c r="J479" s="403">
        <v>43913.22152777778</v>
      </c>
      <c r="K479">
        <v>1.07403</v>
      </c>
      <c r="L479">
        <v>0</v>
      </c>
      <c r="M479">
        <v>10.000000000001819</v>
      </c>
      <c r="N479">
        <v>2</v>
      </c>
      <c r="O479" s="578">
        <v>3.0555555560567882E-2</v>
      </c>
    </row>
    <row r="480" spans="1:15">
      <c r="A480" s="577">
        <v>479</v>
      </c>
      <c r="B480" s="577" t="s">
        <v>96</v>
      </c>
      <c r="C480" s="577">
        <v>1</v>
      </c>
      <c r="D480">
        <v>0.02</v>
      </c>
      <c r="E480">
        <v>0.02</v>
      </c>
      <c r="F480" s="403">
        <v>43913.240277777775</v>
      </c>
      <c r="G480">
        <v>1.0748</v>
      </c>
      <c r="H480" s="403">
        <v>43913.240277777775</v>
      </c>
      <c r="I480">
        <v>1.0748</v>
      </c>
      <c r="J480" s="403">
        <v>43913.252083333333</v>
      </c>
      <c r="K480">
        <v>1.0758000000000001</v>
      </c>
      <c r="L480">
        <v>0</v>
      </c>
      <c r="M480">
        <v>10</v>
      </c>
      <c r="N480">
        <v>2</v>
      </c>
      <c r="O480" s="578">
        <v>1.1805555557657499E-2</v>
      </c>
    </row>
    <row r="481" spans="1:15">
      <c r="A481" s="577">
        <v>480</v>
      </c>
      <c r="B481" s="577" t="s">
        <v>96</v>
      </c>
      <c r="C481" s="577">
        <v>1</v>
      </c>
      <c r="D481">
        <v>0.02</v>
      </c>
      <c r="E481">
        <v>0.02</v>
      </c>
      <c r="F481" s="403">
        <v>43913.254861111112</v>
      </c>
      <c r="G481">
        <v>1.07521</v>
      </c>
      <c r="H481" s="403">
        <v>43913.254861111112</v>
      </c>
      <c r="I481">
        <v>1.07521</v>
      </c>
      <c r="J481" s="403">
        <v>43913.268055555556</v>
      </c>
      <c r="K481">
        <v>1.0762100000000001</v>
      </c>
      <c r="L481">
        <v>0</v>
      </c>
      <c r="M481">
        <v>10</v>
      </c>
      <c r="N481">
        <v>2</v>
      </c>
      <c r="O481" s="578">
        <v>1.3194444443797693E-2</v>
      </c>
    </row>
    <row r="482" spans="1:15">
      <c r="A482" s="577">
        <v>481</v>
      </c>
      <c r="B482" s="577" t="s">
        <v>96</v>
      </c>
      <c r="C482" s="577">
        <v>3</v>
      </c>
      <c r="D482">
        <v>0.03</v>
      </c>
      <c r="E482">
        <v>7.0000000000000007E-2</v>
      </c>
      <c r="F482" s="403">
        <v>43913.271527777775</v>
      </c>
      <c r="G482">
        <v>1.07576</v>
      </c>
      <c r="H482" s="403">
        <v>43913.286111111112</v>
      </c>
      <c r="I482">
        <v>1.0725499999999999</v>
      </c>
      <c r="J482" s="403">
        <v>43913.292361111111</v>
      </c>
      <c r="K482">
        <v>1.0749299999999999</v>
      </c>
      <c r="L482">
        <v>32.100000000002183</v>
      </c>
      <c r="M482">
        <v>23.800000000001091</v>
      </c>
      <c r="N482">
        <v>7.02</v>
      </c>
      <c r="O482" s="578">
        <v>2.0833333335758653E-2</v>
      </c>
    </row>
    <row r="483" spans="1:15">
      <c r="A483" s="577">
        <v>482</v>
      </c>
      <c r="B483" s="577" t="s">
        <v>97</v>
      </c>
      <c r="C483" s="577">
        <v>2</v>
      </c>
      <c r="D483">
        <v>0.02</v>
      </c>
      <c r="E483">
        <v>0.04</v>
      </c>
      <c r="F483" s="403">
        <v>43913.290277777778</v>
      </c>
      <c r="G483">
        <v>1.0727800000000001</v>
      </c>
      <c r="H483" s="403">
        <v>43913.293749999997</v>
      </c>
      <c r="I483">
        <v>1.0747100000000001</v>
      </c>
      <c r="J483" s="403">
        <v>43913.3125</v>
      </c>
      <c r="K483">
        <v>1.0727500000000001</v>
      </c>
      <c r="L483">
        <v>19.299999999999272</v>
      </c>
      <c r="M483">
        <v>19.599999999998545</v>
      </c>
      <c r="N483">
        <v>3.98</v>
      </c>
      <c r="O483" s="578">
        <v>2.2222222221898846E-2</v>
      </c>
    </row>
    <row r="484" spans="1:15">
      <c r="A484" s="577">
        <v>483</v>
      </c>
      <c r="B484" s="577" t="s">
        <v>96</v>
      </c>
      <c r="C484" s="577">
        <v>5</v>
      </c>
      <c r="D484">
        <v>0.08</v>
      </c>
      <c r="E484">
        <v>0.2</v>
      </c>
      <c r="F484" s="403">
        <v>43913.296527777777</v>
      </c>
      <c r="G484">
        <v>1.0741700000000001</v>
      </c>
      <c r="H484" s="403">
        <v>43913.420138888891</v>
      </c>
      <c r="I484">
        <v>1.0674600000000001</v>
      </c>
      <c r="J484" s="403">
        <v>43913.5</v>
      </c>
      <c r="K484">
        <v>1.0707199999999999</v>
      </c>
      <c r="L484">
        <v>67.100000000000364</v>
      </c>
      <c r="M484">
        <v>32.599999999998545</v>
      </c>
      <c r="N484">
        <v>21.979999999999997</v>
      </c>
      <c r="O484" s="578">
        <v>0.20347222222335404</v>
      </c>
    </row>
    <row r="485" spans="1:15">
      <c r="A485" s="577">
        <v>484</v>
      </c>
      <c r="B485" s="577" t="s">
        <v>97</v>
      </c>
      <c r="C485" s="577">
        <v>1</v>
      </c>
      <c r="D485">
        <v>0.02</v>
      </c>
      <c r="E485">
        <v>0.02</v>
      </c>
      <c r="F485" s="403">
        <v>43913.31527777778</v>
      </c>
      <c r="G485">
        <v>1.0729</v>
      </c>
      <c r="H485" s="403">
        <v>43913.31527777778</v>
      </c>
      <c r="I485">
        <v>1.0729</v>
      </c>
      <c r="J485" s="403">
        <v>43913.321527777778</v>
      </c>
      <c r="K485">
        <v>1.0719000000000001</v>
      </c>
      <c r="L485">
        <v>0</v>
      </c>
      <c r="M485">
        <v>10</v>
      </c>
      <c r="N485">
        <v>2</v>
      </c>
      <c r="O485" s="578">
        <v>6.2499999985448085E-3</v>
      </c>
    </row>
    <row r="486" spans="1:15">
      <c r="A486" s="577">
        <v>485</v>
      </c>
      <c r="B486" s="577" t="s">
        <v>97</v>
      </c>
      <c r="C486" s="577">
        <v>1</v>
      </c>
      <c r="D486">
        <v>0.02</v>
      </c>
      <c r="E486">
        <v>0.02</v>
      </c>
      <c r="F486" s="403">
        <v>43913.336111111108</v>
      </c>
      <c r="G486">
        <v>1.0694600000000001</v>
      </c>
      <c r="H486" s="403">
        <v>43913.336111111108</v>
      </c>
      <c r="I486">
        <v>1.0694600000000001</v>
      </c>
      <c r="J486" s="403">
        <v>43913.397916666669</v>
      </c>
      <c r="K486">
        <v>1.06846</v>
      </c>
      <c r="L486">
        <v>0</v>
      </c>
      <c r="M486">
        <v>10</v>
      </c>
      <c r="N486">
        <v>2</v>
      </c>
      <c r="O486" s="578">
        <v>6.1805555560567882E-2</v>
      </c>
    </row>
    <row r="487" spans="1:15">
      <c r="A487" s="577">
        <v>486</v>
      </c>
      <c r="B487" s="577" t="s">
        <v>97</v>
      </c>
      <c r="C487" s="577">
        <v>1</v>
      </c>
      <c r="D487">
        <v>0.02</v>
      </c>
      <c r="E487">
        <v>0.02</v>
      </c>
      <c r="F487" s="403">
        <v>43913.415277777778</v>
      </c>
      <c r="G487">
        <v>1.0684899999999999</v>
      </c>
      <c r="H487" s="403">
        <v>43913.415277777778</v>
      </c>
      <c r="I487">
        <v>1.0684899999999999</v>
      </c>
      <c r="J487" s="403">
        <v>43913.420138888891</v>
      </c>
      <c r="K487">
        <v>1.06749</v>
      </c>
      <c r="L487">
        <v>0</v>
      </c>
      <c r="M487">
        <v>10</v>
      </c>
      <c r="N487">
        <v>2</v>
      </c>
      <c r="O487" s="578">
        <v>4.8611111124046147E-3</v>
      </c>
    </row>
    <row r="488" spans="1:15">
      <c r="A488" s="577">
        <v>487</v>
      </c>
      <c r="B488" s="577" t="s">
        <v>97</v>
      </c>
      <c r="C488" s="577">
        <v>2</v>
      </c>
      <c r="D488">
        <v>0.02</v>
      </c>
      <c r="E488">
        <v>0.04</v>
      </c>
      <c r="F488" s="403">
        <v>43913.42291666667</v>
      </c>
      <c r="G488">
        <v>1.06786</v>
      </c>
      <c r="H488" s="403">
        <v>43913.455555555556</v>
      </c>
      <c r="I488">
        <v>1.0694600000000001</v>
      </c>
      <c r="J488" s="403">
        <v>43913.469444444447</v>
      </c>
      <c r="K488">
        <v>1.0676600000000001</v>
      </c>
      <c r="L488">
        <v>16</v>
      </c>
      <c r="M488">
        <v>18</v>
      </c>
      <c r="N488">
        <v>4</v>
      </c>
      <c r="O488" s="578">
        <v>4.6527777776645962E-2</v>
      </c>
    </row>
    <row r="489" spans="1:15">
      <c r="A489" s="577">
        <v>488</v>
      </c>
      <c r="B489" s="577" t="s">
        <v>97</v>
      </c>
      <c r="C489" s="577">
        <v>1</v>
      </c>
      <c r="D489">
        <v>0.02</v>
      </c>
      <c r="E489">
        <v>0.02</v>
      </c>
      <c r="F489" s="403">
        <v>43913.472222222219</v>
      </c>
      <c r="G489">
        <v>1.06853</v>
      </c>
      <c r="H489" s="403">
        <v>43913.472222222219</v>
      </c>
      <c r="I489">
        <v>1.06853</v>
      </c>
      <c r="J489" s="403">
        <v>43913.477083333331</v>
      </c>
      <c r="K489">
        <v>1.0675300000000001</v>
      </c>
      <c r="L489">
        <v>0</v>
      </c>
      <c r="M489">
        <v>9.999999999998181</v>
      </c>
      <c r="N489">
        <v>2</v>
      </c>
      <c r="O489" s="578">
        <v>4.8611111124046147E-3</v>
      </c>
    </row>
    <row r="490" spans="1:15">
      <c r="A490" s="577">
        <v>489</v>
      </c>
      <c r="B490" s="577" t="s">
        <v>97</v>
      </c>
      <c r="C490" s="577">
        <v>1</v>
      </c>
      <c r="D490">
        <v>0.02</v>
      </c>
      <c r="E490">
        <v>0.02</v>
      </c>
      <c r="F490" s="403">
        <v>43913.48541666667</v>
      </c>
      <c r="G490">
        <v>1.06799</v>
      </c>
      <c r="H490" s="403">
        <v>43913.48541666667</v>
      </c>
      <c r="I490">
        <v>1.06799</v>
      </c>
      <c r="J490" s="403">
        <v>43913.492361111108</v>
      </c>
      <c r="K490">
        <v>1.0669900000000001</v>
      </c>
      <c r="L490">
        <v>0</v>
      </c>
      <c r="M490">
        <v>9.999999999998181</v>
      </c>
      <c r="N490">
        <v>2</v>
      </c>
      <c r="O490" s="578">
        <v>6.9444444379769266E-3</v>
      </c>
    </row>
    <row r="491" spans="1:15">
      <c r="A491" s="577">
        <v>490</v>
      </c>
      <c r="B491" s="577" t="s">
        <v>97</v>
      </c>
      <c r="C491" s="577">
        <v>7</v>
      </c>
      <c r="D491">
        <v>0.23</v>
      </c>
      <c r="E491">
        <v>0.57000000000000006</v>
      </c>
      <c r="F491" s="403">
        <v>43913.495138888888</v>
      </c>
      <c r="G491">
        <v>1.0676000000000001</v>
      </c>
      <c r="H491" s="403">
        <v>43913.543055555558</v>
      </c>
      <c r="I491">
        <v>1.0792999999999999</v>
      </c>
      <c r="J491" s="403">
        <v>43913.561805555553</v>
      </c>
      <c r="K491">
        <v>1.07551</v>
      </c>
      <c r="L491">
        <v>116.99999999999818</v>
      </c>
      <c r="M491">
        <v>37.899999999999636</v>
      </c>
      <c r="N491">
        <v>71.580000000000013</v>
      </c>
      <c r="O491" s="578">
        <v>6.6666666665696539E-2</v>
      </c>
    </row>
    <row r="492" spans="1:15">
      <c r="A492" s="577">
        <v>491</v>
      </c>
      <c r="B492" s="577" t="s">
        <v>96</v>
      </c>
      <c r="C492" s="577">
        <v>1</v>
      </c>
      <c r="D492">
        <v>0.02</v>
      </c>
      <c r="E492">
        <v>0.02</v>
      </c>
      <c r="F492" s="403">
        <v>43913.541666666664</v>
      </c>
      <c r="G492">
        <v>1.07806</v>
      </c>
      <c r="H492" s="403">
        <v>43913.541666666664</v>
      </c>
      <c r="I492">
        <v>1.07806</v>
      </c>
      <c r="J492" s="403">
        <v>43913.543055555558</v>
      </c>
      <c r="K492">
        <v>1.0790599999999999</v>
      </c>
      <c r="L492">
        <v>0</v>
      </c>
      <c r="M492">
        <v>9.999999999998181</v>
      </c>
      <c r="N492">
        <v>2</v>
      </c>
      <c r="O492" s="578">
        <v>1.3888888934161514E-3</v>
      </c>
    </row>
    <row r="493" spans="1:15">
      <c r="A493" s="577">
        <v>492</v>
      </c>
      <c r="B493" s="577" t="s">
        <v>96</v>
      </c>
      <c r="C493" s="577">
        <v>3</v>
      </c>
      <c r="D493">
        <v>0.03</v>
      </c>
      <c r="E493">
        <v>7.0000000000000007E-2</v>
      </c>
      <c r="F493" s="403">
        <v>43913.546527777777</v>
      </c>
      <c r="G493">
        <v>1.0781499999999999</v>
      </c>
      <c r="H493" s="403">
        <v>43913.568749999999</v>
      </c>
      <c r="I493">
        <v>1.07494</v>
      </c>
      <c r="J493" s="403">
        <v>43913.572916666664</v>
      </c>
      <c r="K493">
        <v>1.0773200000000001</v>
      </c>
      <c r="L493">
        <v>32.100000000000364</v>
      </c>
      <c r="M493">
        <v>23.800000000001091</v>
      </c>
      <c r="N493">
        <v>7.02</v>
      </c>
      <c r="O493" s="578">
        <v>2.6388888887595385E-2</v>
      </c>
    </row>
    <row r="494" spans="1:15">
      <c r="A494" s="577">
        <v>493</v>
      </c>
      <c r="B494" s="577" t="s">
        <v>97</v>
      </c>
      <c r="C494" s="577">
        <v>1</v>
      </c>
      <c r="D494">
        <v>0.02</v>
      </c>
      <c r="E494">
        <v>0.02</v>
      </c>
      <c r="F494" s="403">
        <v>43913.581250000003</v>
      </c>
      <c r="G494">
        <v>1.0787599999999999</v>
      </c>
      <c r="H494" s="403">
        <v>43913.581250000003</v>
      </c>
      <c r="I494">
        <v>1.0787599999999999</v>
      </c>
      <c r="J494" s="403">
        <v>43913.590277777781</v>
      </c>
      <c r="K494">
        <v>1.0777600000000001</v>
      </c>
      <c r="L494">
        <v>0</v>
      </c>
      <c r="M494">
        <v>9.999999999998181</v>
      </c>
      <c r="N494">
        <v>2</v>
      </c>
      <c r="O494" s="578">
        <v>9.0277777781011537E-3</v>
      </c>
    </row>
    <row r="495" spans="1:15">
      <c r="A495" s="577">
        <v>494</v>
      </c>
      <c r="B495" s="577" t="s">
        <v>96</v>
      </c>
      <c r="C495" s="577">
        <v>1</v>
      </c>
      <c r="D495">
        <v>0.02</v>
      </c>
      <c r="E495">
        <v>0.02</v>
      </c>
      <c r="F495" s="403">
        <v>43913.59097222222</v>
      </c>
      <c r="G495">
        <v>1.07786</v>
      </c>
      <c r="H495" s="403">
        <v>43913.59097222222</v>
      </c>
      <c r="I495">
        <v>1.07786</v>
      </c>
      <c r="J495" s="403">
        <v>43913.604166666664</v>
      </c>
      <c r="K495">
        <v>1.0788599999999999</v>
      </c>
      <c r="L495">
        <v>0</v>
      </c>
      <c r="M495">
        <v>9.999999999998181</v>
      </c>
      <c r="N495">
        <v>2</v>
      </c>
      <c r="O495" s="578">
        <v>1.3194444443797693E-2</v>
      </c>
    </row>
    <row r="496" spans="1:15">
      <c r="A496" s="577">
        <v>495</v>
      </c>
      <c r="B496" s="577" t="s">
        <v>97</v>
      </c>
      <c r="C496" s="577">
        <v>3</v>
      </c>
      <c r="D496">
        <v>0.03</v>
      </c>
      <c r="E496">
        <v>7.0000000000000007E-2</v>
      </c>
      <c r="F496" s="403">
        <v>43913.599999999999</v>
      </c>
      <c r="G496">
        <v>1.0783100000000001</v>
      </c>
      <c r="H496" s="403">
        <v>43913.617361111108</v>
      </c>
      <c r="I496">
        <v>1.0815300000000001</v>
      </c>
      <c r="J496" s="403">
        <v>43913.643750000003</v>
      </c>
      <c r="K496">
        <v>1.0791500000000001</v>
      </c>
      <c r="L496">
        <v>32.200000000000728</v>
      </c>
      <c r="M496">
        <v>23.800000000001091</v>
      </c>
      <c r="N496">
        <v>7.02</v>
      </c>
      <c r="O496" s="578">
        <v>4.3750000004365575E-2</v>
      </c>
    </row>
    <row r="497" spans="1:15">
      <c r="A497" s="577">
        <v>496</v>
      </c>
      <c r="B497" s="577" t="s">
        <v>96</v>
      </c>
      <c r="C497" s="577">
        <v>6</v>
      </c>
      <c r="D497">
        <v>0.14000000000000001</v>
      </c>
      <c r="E497">
        <v>0.34</v>
      </c>
      <c r="F497" s="403">
        <v>43913.620833333334</v>
      </c>
      <c r="G497">
        <v>1.0812299999999999</v>
      </c>
      <c r="H497" s="403">
        <v>43913.698611111111</v>
      </c>
      <c r="I497">
        <v>1.0726</v>
      </c>
      <c r="J497" s="403">
        <v>43913.711111111108</v>
      </c>
      <c r="K497">
        <v>1.07619</v>
      </c>
      <c r="L497">
        <v>86.299999999999272</v>
      </c>
      <c r="M497">
        <v>35.899999999999636</v>
      </c>
      <c r="N497">
        <v>40.72999999999999</v>
      </c>
      <c r="O497" s="578">
        <v>9.0277777773735579E-2</v>
      </c>
    </row>
    <row r="498" spans="1:15">
      <c r="A498" s="577">
        <v>497</v>
      </c>
      <c r="B498" s="577" t="s">
        <v>97</v>
      </c>
      <c r="C498" s="577">
        <v>1</v>
      </c>
      <c r="D498">
        <v>0.02</v>
      </c>
      <c r="E498">
        <v>0.02</v>
      </c>
      <c r="F498" s="403">
        <v>43913.669444444444</v>
      </c>
      <c r="G498">
        <v>1.07657</v>
      </c>
      <c r="H498" s="403">
        <v>43913.669444444444</v>
      </c>
      <c r="I498">
        <v>1.07657</v>
      </c>
      <c r="J498" s="403">
        <v>43913.67291666667</v>
      </c>
      <c r="K498">
        <v>1.0755699999999999</v>
      </c>
      <c r="L498">
        <v>0</v>
      </c>
      <c r="M498">
        <v>10.000000000001819</v>
      </c>
      <c r="N498">
        <v>2</v>
      </c>
      <c r="O498" s="578">
        <v>3.4722222262644209E-3</v>
      </c>
    </row>
    <row r="499" spans="1:15">
      <c r="A499" s="577">
        <v>498</v>
      </c>
      <c r="B499" s="577" t="s">
        <v>97</v>
      </c>
      <c r="C499" s="577">
        <v>1</v>
      </c>
      <c r="D499">
        <v>0.02</v>
      </c>
      <c r="E499">
        <v>0.02</v>
      </c>
      <c r="F499" s="403">
        <v>43913.689583333333</v>
      </c>
      <c r="G499">
        <v>1.0739399999999999</v>
      </c>
      <c r="H499" s="403">
        <v>43913.689583333333</v>
      </c>
      <c r="I499">
        <v>1.0739399999999999</v>
      </c>
      <c r="J499" s="403">
        <v>43913.691666666666</v>
      </c>
      <c r="K499">
        <v>1.07294</v>
      </c>
      <c r="L499">
        <v>0</v>
      </c>
      <c r="M499">
        <v>10</v>
      </c>
      <c r="N499">
        <v>2</v>
      </c>
      <c r="O499" s="578">
        <v>2.0833333328482695E-3</v>
      </c>
    </row>
    <row r="500" spans="1:15">
      <c r="A500" s="577">
        <v>499</v>
      </c>
      <c r="B500" s="577" t="s">
        <v>97</v>
      </c>
      <c r="C500" s="577">
        <v>2</v>
      </c>
      <c r="D500">
        <v>0.02</v>
      </c>
      <c r="E500">
        <v>0.04</v>
      </c>
      <c r="F500" s="403">
        <v>43913.706250000003</v>
      </c>
      <c r="G500">
        <v>1.0753999999999999</v>
      </c>
      <c r="H500" s="403">
        <v>43913.724999999999</v>
      </c>
      <c r="I500">
        <v>1.07701</v>
      </c>
      <c r="J500" s="403">
        <v>43913.746527777781</v>
      </c>
      <c r="K500">
        <v>1.07521</v>
      </c>
      <c r="L500">
        <v>16.100000000000364</v>
      </c>
      <c r="M500">
        <v>18</v>
      </c>
      <c r="N500">
        <v>3.98</v>
      </c>
      <c r="O500" s="578">
        <v>4.0277777778101154E-2</v>
      </c>
    </row>
    <row r="501" spans="1:15">
      <c r="A501" s="577">
        <v>500</v>
      </c>
      <c r="B501" s="577" t="s">
        <v>96</v>
      </c>
      <c r="C501" s="577">
        <v>3</v>
      </c>
      <c r="D501">
        <v>0.03</v>
      </c>
      <c r="E501">
        <v>7.0000000000000007E-2</v>
      </c>
      <c r="F501" s="403">
        <v>43913.745138888888</v>
      </c>
      <c r="G501">
        <v>1.0770900000000001</v>
      </c>
      <c r="H501" s="403">
        <v>43913.775694444441</v>
      </c>
      <c r="I501">
        <v>1.07385</v>
      </c>
      <c r="J501" s="403">
        <v>43913.979861111111</v>
      </c>
      <c r="K501">
        <v>1.0762400000000001</v>
      </c>
      <c r="L501">
        <v>32.400000000001455</v>
      </c>
      <c r="M501">
        <v>23.900000000001455</v>
      </c>
      <c r="N501">
        <v>7.01</v>
      </c>
      <c r="O501" s="578">
        <v>0.23472222222335404</v>
      </c>
    </row>
    <row r="502" spans="1:15">
      <c r="A502" s="577">
        <v>501</v>
      </c>
      <c r="B502" s="577" t="s">
        <v>97</v>
      </c>
      <c r="C502" s="577">
        <v>1</v>
      </c>
      <c r="D502">
        <v>0.02</v>
      </c>
      <c r="E502">
        <v>0.02</v>
      </c>
      <c r="F502" s="403">
        <v>43913.765972222223</v>
      </c>
      <c r="G502">
        <v>1.07473</v>
      </c>
      <c r="H502" s="403">
        <v>43913.765972222223</v>
      </c>
      <c r="I502">
        <v>1.07473</v>
      </c>
      <c r="J502" s="403">
        <v>43913.775694444441</v>
      </c>
      <c r="K502">
        <v>1.0737300000000001</v>
      </c>
      <c r="L502">
        <v>0</v>
      </c>
      <c r="M502">
        <v>9.999999999998181</v>
      </c>
      <c r="N502">
        <v>2</v>
      </c>
      <c r="O502" s="578">
        <v>9.7222222175332718E-3</v>
      </c>
    </row>
    <row r="503" spans="1:15">
      <c r="A503" s="577">
        <v>502</v>
      </c>
      <c r="B503" s="577" t="s">
        <v>97</v>
      </c>
      <c r="C503" s="577">
        <v>1</v>
      </c>
      <c r="D503">
        <v>0.02</v>
      </c>
      <c r="E503">
        <v>0.02</v>
      </c>
      <c r="F503" s="403">
        <v>43913.803472222222</v>
      </c>
      <c r="G503">
        <v>1.0743100000000001</v>
      </c>
      <c r="H503" s="403">
        <v>43913.803472222222</v>
      </c>
      <c r="I503">
        <v>1.0743100000000001</v>
      </c>
      <c r="J503" s="403">
        <v>43913.827777777777</v>
      </c>
      <c r="K503">
        <v>1.07331</v>
      </c>
      <c r="L503">
        <v>0</v>
      </c>
      <c r="M503">
        <v>10</v>
      </c>
      <c r="N503">
        <v>2</v>
      </c>
      <c r="O503" s="578">
        <v>2.4305555554747116E-2</v>
      </c>
    </row>
    <row r="504" spans="1:15">
      <c r="A504" s="577">
        <v>503</v>
      </c>
      <c r="B504" s="577" t="s">
        <v>97</v>
      </c>
      <c r="C504" s="577">
        <v>1</v>
      </c>
      <c r="D504">
        <v>0.02</v>
      </c>
      <c r="E504">
        <v>0.02</v>
      </c>
      <c r="F504" s="403">
        <v>43913.836805555555</v>
      </c>
      <c r="G504">
        <v>1.0735699999999999</v>
      </c>
      <c r="H504" s="403">
        <v>43913.836805555555</v>
      </c>
      <c r="I504">
        <v>1.0735699999999999</v>
      </c>
      <c r="J504" s="403">
        <v>43913.843055555553</v>
      </c>
      <c r="K504">
        <v>1.07257</v>
      </c>
      <c r="L504">
        <v>0</v>
      </c>
      <c r="M504">
        <v>9.999999999998181</v>
      </c>
      <c r="N504">
        <v>2</v>
      </c>
      <c r="O504" s="578">
        <v>6.2499999985448085E-3</v>
      </c>
    </row>
    <row r="505" spans="1:15">
      <c r="A505" s="577">
        <v>504</v>
      </c>
      <c r="B505" s="577" t="s">
        <v>97</v>
      </c>
      <c r="C505" s="577">
        <v>6</v>
      </c>
      <c r="D505">
        <v>0.14000000000000001</v>
      </c>
      <c r="E505">
        <v>0.34</v>
      </c>
      <c r="F505" s="403">
        <v>43913.918749999997</v>
      </c>
      <c r="G505">
        <v>1.0728200000000001</v>
      </c>
      <c r="H505" s="403">
        <v>43914.046527777777</v>
      </c>
      <c r="I505">
        <v>1.08161</v>
      </c>
      <c r="J505" s="403">
        <v>43914.231249999997</v>
      </c>
      <c r="K505">
        <v>1.07799</v>
      </c>
      <c r="L505">
        <v>87.899999999999636</v>
      </c>
      <c r="M505">
        <v>36.200000000000728</v>
      </c>
      <c r="N505">
        <v>40.919999999999995</v>
      </c>
      <c r="O505" s="578">
        <v>0.3125</v>
      </c>
    </row>
    <row r="506" spans="1:15">
      <c r="A506" s="577">
        <v>505</v>
      </c>
      <c r="B506" s="577" t="s">
        <v>96</v>
      </c>
      <c r="C506" s="577">
        <v>1</v>
      </c>
      <c r="D506">
        <v>0.02</v>
      </c>
      <c r="E506">
        <v>0.02</v>
      </c>
      <c r="F506" s="403">
        <v>43914.009722222225</v>
      </c>
      <c r="G506">
        <v>1.0765800000000001</v>
      </c>
      <c r="H506" s="403">
        <v>43914.009722222225</v>
      </c>
      <c r="I506">
        <v>1.0765800000000001</v>
      </c>
      <c r="J506" s="403">
        <v>43914.025694444441</v>
      </c>
      <c r="K506">
        <v>1.07758</v>
      </c>
      <c r="L506">
        <v>0</v>
      </c>
      <c r="M506">
        <v>9.999999999998181</v>
      </c>
      <c r="N506">
        <v>2</v>
      </c>
      <c r="O506" s="578">
        <v>1.597222221607808E-2</v>
      </c>
    </row>
    <row r="507" spans="1:15">
      <c r="A507" s="577">
        <v>506</v>
      </c>
      <c r="B507" s="577" t="s">
        <v>96</v>
      </c>
      <c r="C507" s="577">
        <v>1</v>
      </c>
      <c r="D507">
        <v>0.02</v>
      </c>
      <c r="E507">
        <v>0.02</v>
      </c>
      <c r="F507" s="403">
        <v>43914.040277777778</v>
      </c>
      <c r="G507">
        <v>1.08012</v>
      </c>
      <c r="H507" s="403">
        <v>43914.040277777778</v>
      </c>
      <c r="I507">
        <v>1.08012</v>
      </c>
      <c r="J507" s="403">
        <v>43914.045138888891</v>
      </c>
      <c r="K507">
        <v>1.0811200000000001</v>
      </c>
      <c r="L507">
        <v>0</v>
      </c>
      <c r="M507">
        <v>10.000000000001819</v>
      </c>
      <c r="N507">
        <v>2</v>
      </c>
      <c r="O507" s="578">
        <v>4.8611111124046147E-3</v>
      </c>
    </row>
    <row r="508" spans="1:15">
      <c r="A508" s="577">
        <v>507</v>
      </c>
      <c r="B508" s="577" t="s">
        <v>96</v>
      </c>
      <c r="C508" s="577">
        <v>3</v>
      </c>
      <c r="D508">
        <v>0.03</v>
      </c>
      <c r="E508">
        <v>7.0000000000000007E-2</v>
      </c>
      <c r="F508" s="403">
        <v>43914.051388888889</v>
      </c>
      <c r="G508">
        <v>1.0815900000000001</v>
      </c>
      <c r="H508" s="403">
        <v>43914.230555555558</v>
      </c>
      <c r="I508">
        <v>1.0783799999999999</v>
      </c>
      <c r="J508" s="403">
        <v>43914.274305555555</v>
      </c>
      <c r="K508">
        <v>1.0807500000000001</v>
      </c>
      <c r="L508">
        <v>32.100000000000364</v>
      </c>
      <c r="M508">
        <v>23.700000000002547</v>
      </c>
      <c r="N508">
        <v>6.9700000000000006</v>
      </c>
      <c r="O508" s="578">
        <v>0.22291666666569654</v>
      </c>
    </row>
    <row r="509" spans="1:15">
      <c r="A509" s="577">
        <v>508</v>
      </c>
      <c r="B509" s="577" t="s">
        <v>97</v>
      </c>
      <c r="C509" s="577">
        <v>4</v>
      </c>
      <c r="D509">
        <v>0.05</v>
      </c>
      <c r="E509">
        <v>0.12000000000000001</v>
      </c>
      <c r="F509" s="403">
        <v>43914.268055555556</v>
      </c>
      <c r="G509">
        <v>1.0791999999999999</v>
      </c>
      <c r="H509" s="403">
        <v>43914.28402777778</v>
      </c>
      <c r="I509">
        <v>1.0851299999999999</v>
      </c>
      <c r="J509" s="403">
        <v>43914.364583333336</v>
      </c>
      <c r="K509">
        <v>1.0817399999999999</v>
      </c>
      <c r="L509">
        <v>59.299999999999272</v>
      </c>
      <c r="M509">
        <v>33.899999999999636</v>
      </c>
      <c r="N509">
        <v>11.969999999999999</v>
      </c>
      <c r="O509" s="578">
        <v>9.6527777779556345E-2</v>
      </c>
    </row>
    <row r="510" spans="1:15">
      <c r="A510" s="577">
        <v>509</v>
      </c>
      <c r="B510" s="577" t="s">
        <v>96</v>
      </c>
      <c r="C510" s="577">
        <v>1</v>
      </c>
      <c r="D510">
        <v>0.02</v>
      </c>
      <c r="E510">
        <v>0.02</v>
      </c>
      <c r="F510" s="403">
        <v>43914.293749999997</v>
      </c>
      <c r="G510">
        <v>1.0830599999999999</v>
      </c>
      <c r="H510" s="403">
        <v>43914.293749999997</v>
      </c>
      <c r="I510">
        <v>1.0830599999999999</v>
      </c>
      <c r="J510" s="403">
        <v>43914.309027777781</v>
      </c>
      <c r="K510">
        <v>1.08406</v>
      </c>
      <c r="L510">
        <v>0</v>
      </c>
      <c r="M510">
        <v>10.000000000001819</v>
      </c>
      <c r="N510">
        <v>2</v>
      </c>
      <c r="O510" s="578">
        <v>1.527777778392192E-2</v>
      </c>
    </row>
    <row r="511" spans="1:15">
      <c r="A511" s="577">
        <v>510</v>
      </c>
      <c r="B511" s="577" t="s">
        <v>96</v>
      </c>
      <c r="C511" s="577">
        <v>2</v>
      </c>
      <c r="D511">
        <v>0.02</v>
      </c>
      <c r="E511">
        <v>0.04</v>
      </c>
      <c r="F511" s="403">
        <v>43914.314583333333</v>
      </c>
      <c r="G511">
        <v>1.0839700000000001</v>
      </c>
      <c r="H511" s="403">
        <v>43914.352777777778</v>
      </c>
      <c r="I511">
        <v>1.0823199999999999</v>
      </c>
      <c r="J511" s="403">
        <v>43914.357638888891</v>
      </c>
      <c r="K511">
        <v>1.0841499999999999</v>
      </c>
      <c r="L511">
        <v>16.500000000001819</v>
      </c>
      <c r="M511">
        <v>18.300000000001091</v>
      </c>
      <c r="N511">
        <v>4.0200000000000005</v>
      </c>
      <c r="O511" s="578">
        <v>4.3055555557657499E-2</v>
      </c>
    </row>
    <row r="512" spans="1:15">
      <c r="A512" s="577">
        <v>511</v>
      </c>
      <c r="B512" s="577" t="s">
        <v>96</v>
      </c>
      <c r="C512" s="577">
        <v>1</v>
      </c>
      <c r="D512">
        <v>0.02</v>
      </c>
      <c r="E512">
        <v>0.02</v>
      </c>
      <c r="F512" s="403">
        <v>43914.368750000001</v>
      </c>
      <c r="G512">
        <v>1.08151</v>
      </c>
      <c r="H512" s="403">
        <v>43914.368750000001</v>
      </c>
      <c r="I512">
        <v>1.08151</v>
      </c>
      <c r="J512" s="403">
        <v>43914.37222222222</v>
      </c>
      <c r="K512">
        <v>1.0825100000000001</v>
      </c>
      <c r="L512">
        <v>0</v>
      </c>
      <c r="M512">
        <v>10</v>
      </c>
      <c r="N512">
        <v>2</v>
      </c>
      <c r="O512" s="578">
        <v>3.4722222189884633E-3</v>
      </c>
    </row>
    <row r="513" spans="1:15">
      <c r="A513" s="577">
        <v>512</v>
      </c>
      <c r="B513" s="577" t="s">
        <v>97</v>
      </c>
      <c r="C513" s="577">
        <v>1</v>
      </c>
      <c r="D513">
        <v>0.02</v>
      </c>
      <c r="E513">
        <v>0.02</v>
      </c>
      <c r="F513" s="403">
        <v>43914.375694444447</v>
      </c>
      <c r="G513">
        <v>1.0826</v>
      </c>
      <c r="H513" s="403">
        <v>43914.375694444447</v>
      </c>
      <c r="I513">
        <v>1.0826</v>
      </c>
      <c r="J513" s="403">
        <v>43914.37777777778</v>
      </c>
      <c r="K513">
        <v>1.0815999999999999</v>
      </c>
      <c r="L513">
        <v>0</v>
      </c>
      <c r="M513">
        <v>10.000000000001819</v>
      </c>
      <c r="N513">
        <v>2</v>
      </c>
      <c r="O513" s="578">
        <v>2.0833333328482695E-3</v>
      </c>
    </row>
    <row r="514" spans="1:15">
      <c r="A514" s="577">
        <v>513</v>
      </c>
      <c r="B514" s="577" t="s">
        <v>96</v>
      </c>
      <c r="C514" s="577">
        <v>1</v>
      </c>
      <c r="D514">
        <v>0.02</v>
      </c>
      <c r="E514">
        <v>0.02</v>
      </c>
      <c r="F514" s="403">
        <v>43914.387499999997</v>
      </c>
      <c r="G514">
        <v>1.0820000000000001</v>
      </c>
      <c r="H514" s="403">
        <v>43914.387499999997</v>
      </c>
      <c r="I514">
        <v>1.0820000000000001</v>
      </c>
      <c r="J514" s="403">
        <v>43914.393055555556</v>
      </c>
      <c r="K514">
        <v>1.083</v>
      </c>
      <c r="L514">
        <v>0</v>
      </c>
      <c r="M514">
        <v>10</v>
      </c>
      <c r="N514">
        <v>2</v>
      </c>
      <c r="O514" s="578">
        <v>5.5555555591126904E-3</v>
      </c>
    </row>
    <row r="515" spans="1:15">
      <c r="A515" s="577">
        <v>514</v>
      </c>
      <c r="B515" s="577" t="s">
        <v>97</v>
      </c>
      <c r="C515" s="577">
        <v>4</v>
      </c>
      <c r="D515">
        <v>0.05</v>
      </c>
      <c r="E515">
        <v>0.12000000000000001</v>
      </c>
      <c r="F515" s="403">
        <v>43914.390972222223</v>
      </c>
      <c r="G515">
        <v>1.0825</v>
      </c>
      <c r="H515" s="403">
        <v>43914.425694444442</v>
      </c>
      <c r="I515">
        <v>1.08744</v>
      </c>
      <c r="J515" s="403">
        <v>43914.504861111112</v>
      </c>
      <c r="K515">
        <v>1.08464</v>
      </c>
      <c r="L515">
        <v>49.399999999999636</v>
      </c>
      <c r="M515">
        <v>28</v>
      </c>
      <c r="N515">
        <v>11.95</v>
      </c>
      <c r="O515" s="578">
        <v>0.11388888888905058</v>
      </c>
    </row>
    <row r="516" spans="1:15">
      <c r="A516" s="577">
        <v>515</v>
      </c>
      <c r="B516" s="577" t="s">
        <v>96</v>
      </c>
      <c r="C516" s="577">
        <v>1</v>
      </c>
      <c r="D516">
        <v>0.02</v>
      </c>
      <c r="E516">
        <v>0.02</v>
      </c>
      <c r="F516" s="403">
        <v>43914.42291666667</v>
      </c>
      <c r="G516">
        <v>1.08545</v>
      </c>
      <c r="H516" s="403">
        <v>43914.42291666667</v>
      </c>
      <c r="I516">
        <v>1.08545</v>
      </c>
      <c r="J516" s="403">
        <v>43914.423611111109</v>
      </c>
      <c r="K516">
        <v>1.0864499999999999</v>
      </c>
      <c r="L516">
        <v>0</v>
      </c>
      <c r="M516">
        <v>10</v>
      </c>
      <c r="N516">
        <v>2</v>
      </c>
      <c r="O516" s="578">
        <v>6.9444443943211809E-4</v>
      </c>
    </row>
    <row r="517" spans="1:15">
      <c r="A517" s="577">
        <v>516</v>
      </c>
      <c r="B517" s="577" t="s">
        <v>96</v>
      </c>
      <c r="C517" s="577">
        <v>1</v>
      </c>
      <c r="D517">
        <v>0.02</v>
      </c>
      <c r="E517">
        <v>0.02</v>
      </c>
      <c r="F517" s="403">
        <v>43914.446527777778</v>
      </c>
      <c r="G517">
        <v>1.0852900000000001</v>
      </c>
      <c r="H517" s="403">
        <v>43914.446527777778</v>
      </c>
      <c r="I517">
        <v>1.0852900000000001</v>
      </c>
      <c r="J517" s="403">
        <v>43914.449305555558</v>
      </c>
      <c r="K517">
        <v>1.08629</v>
      </c>
      <c r="L517">
        <v>0</v>
      </c>
      <c r="M517">
        <v>9.999999999998181</v>
      </c>
      <c r="N517">
        <v>2</v>
      </c>
      <c r="O517" s="578">
        <v>2.7777777795563452E-3</v>
      </c>
    </row>
    <row r="518" spans="1:15">
      <c r="A518" s="577">
        <v>517</v>
      </c>
      <c r="B518" s="577" t="s">
        <v>96</v>
      </c>
      <c r="C518" s="577">
        <v>4</v>
      </c>
      <c r="D518">
        <v>0.05</v>
      </c>
      <c r="E518">
        <v>0.12000000000000001</v>
      </c>
      <c r="F518" s="403">
        <v>43914.46597222222</v>
      </c>
      <c r="G518">
        <v>1.0877699999999999</v>
      </c>
      <c r="H518" s="403">
        <v>43914.512499999997</v>
      </c>
      <c r="I518">
        <v>1.08243</v>
      </c>
      <c r="J518" s="403">
        <v>43914.554166666669</v>
      </c>
      <c r="K518">
        <v>1.0853699999999999</v>
      </c>
      <c r="L518">
        <v>53.399999999999636</v>
      </c>
      <c r="M518">
        <v>29.399999999999636</v>
      </c>
      <c r="N518">
        <v>12.01</v>
      </c>
      <c r="O518" s="578">
        <v>8.8194444448163267E-2</v>
      </c>
    </row>
    <row r="519" spans="1:15">
      <c r="A519" s="577">
        <v>518</v>
      </c>
      <c r="B519" s="577" t="s">
        <v>97</v>
      </c>
      <c r="C519" s="577">
        <v>1</v>
      </c>
      <c r="D519">
        <v>0.02</v>
      </c>
      <c r="E519">
        <v>0.02</v>
      </c>
      <c r="F519" s="403">
        <v>43914.527777777781</v>
      </c>
      <c r="G519">
        <v>1.08314</v>
      </c>
      <c r="H519" s="403">
        <v>43914.527777777781</v>
      </c>
      <c r="I519">
        <v>1.08314</v>
      </c>
      <c r="J519" s="403">
        <v>43914.536805555559</v>
      </c>
      <c r="K519">
        <v>1.0821400000000001</v>
      </c>
      <c r="L519">
        <v>0</v>
      </c>
      <c r="M519">
        <v>9.999999999998181</v>
      </c>
      <c r="N519">
        <v>2</v>
      </c>
      <c r="O519" s="578">
        <v>9.0277777781011537E-3</v>
      </c>
    </row>
    <row r="520" spans="1:15">
      <c r="A520" s="577">
        <v>519</v>
      </c>
      <c r="B520" s="577" t="s">
        <v>97</v>
      </c>
      <c r="C520" s="577">
        <v>1</v>
      </c>
      <c r="D520">
        <v>0.02</v>
      </c>
      <c r="E520">
        <v>0.02</v>
      </c>
      <c r="F520" s="403">
        <v>43914.542361111111</v>
      </c>
      <c r="G520">
        <v>1.08267</v>
      </c>
      <c r="H520" s="403">
        <v>43914.542361111111</v>
      </c>
      <c r="I520">
        <v>1.08267</v>
      </c>
      <c r="J520" s="403">
        <v>43914.543749999997</v>
      </c>
      <c r="K520">
        <v>1.0816699999999999</v>
      </c>
      <c r="L520">
        <v>0</v>
      </c>
      <c r="M520">
        <v>10.000000000001819</v>
      </c>
      <c r="N520">
        <v>2</v>
      </c>
      <c r="O520" s="578">
        <v>1.3888888861401938E-3</v>
      </c>
    </row>
    <row r="521" spans="1:15">
      <c r="A521" s="577">
        <v>520</v>
      </c>
      <c r="B521" s="577" t="s">
        <v>96</v>
      </c>
      <c r="C521" s="577">
        <v>5</v>
      </c>
      <c r="D521">
        <v>0.08</v>
      </c>
      <c r="E521">
        <v>0.2</v>
      </c>
      <c r="F521" s="403">
        <v>43914.556944444441</v>
      </c>
      <c r="G521">
        <v>1.0844400000000001</v>
      </c>
      <c r="H521" s="403">
        <v>43914.606249999997</v>
      </c>
      <c r="I521">
        <v>1.0772999999999999</v>
      </c>
      <c r="J521" s="403">
        <v>43914.668749999997</v>
      </c>
      <c r="K521">
        <v>1.0808</v>
      </c>
      <c r="L521">
        <v>71.400000000001455</v>
      </c>
      <c r="M521">
        <v>35</v>
      </c>
      <c r="N521">
        <v>22</v>
      </c>
      <c r="O521" s="578">
        <v>0.11180555555620231</v>
      </c>
    </row>
    <row r="522" spans="1:15">
      <c r="A522" s="577">
        <v>521</v>
      </c>
      <c r="B522" s="577" t="s">
        <v>97</v>
      </c>
      <c r="C522" s="577">
        <v>1</v>
      </c>
      <c r="D522">
        <v>0.02</v>
      </c>
      <c r="E522">
        <v>0.02</v>
      </c>
      <c r="F522" s="403">
        <v>43914.574999999997</v>
      </c>
      <c r="G522">
        <v>1.0810999999999999</v>
      </c>
      <c r="H522" s="403">
        <v>43914.574999999997</v>
      </c>
      <c r="I522">
        <v>1.0810999999999999</v>
      </c>
      <c r="J522" s="403">
        <v>43914.581944444442</v>
      </c>
      <c r="K522">
        <v>1.0801000000000001</v>
      </c>
      <c r="L522">
        <v>0</v>
      </c>
      <c r="M522">
        <v>10</v>
      </c>
      <c r="N522">
        <v>2</v>
      </c>
      <c r="O522" s="578">
        <v>6.9444444452528842E-3</v>
      </c>
    </row>
    <row r="523" spans="1:15">
      <c r="A523" s="577">
        <v>522</v>
      </c>
      <c r="B523" s="577" t="s">
        <v>97</v>
      </c>
      <c r="C523" s="577">
        <v>2</v>
      </c>
      <c r="D523">
        <v>0.02</v>
      </c>
      <c r="E523">
        <v>0.04</v>
      </c>
      <c r="F523" s="403">
        <v>43914.634027777778</v>
      </c>
      <c r="G523">
        <v>1.0777300000000001</v>
      </c>
      <c r="H523" s="403">
        <v>43914.640277777777</v>
      </c>
      <c r="I523">
        <v>1.07935</v>
      </c>
      <c r="J523" s="403">
        <v>43914.652083333334</v>
      </c>
      <c r="K523">
        <v>1.0775399999999999</v>
      </c>
      <c r="L523">
        <v>16.199999999998909</v>
      </c>
      <c r="M523">
        <v>18.100000000000364</v>
      </c>
      <c r="N523">
        <v>4</v>
      </c>
      <c r="O523" s="578">
        <v>1.8055555556202307E-2</v>
      </c>
    </row>
    <row r="524" spans="1:15">
      <c r="A524" s="577">
        <v>523</v>
      </c>
      <c r="B524" s="577" t="s">
        <v>97</v>
      </c>
      <c r="C524" s="577">
        <v>3</v>
      </c>
      <c r="D524">
        <v>0.03</v>
      </c>
      <c r="E524">
        <v>7.0000000000000007E-2</v>
      </c>
      <c r="F524" s="403">
        <v>43914.656944444447</v>
      </c>
      <c r="G524">
        <v>1.07826</v>
      </c>
      <c r="H524" s="403">
        <v>43914.671527777777</v>
      </c>
      <c r="I524">
        <v>1.08185</v>
      </c>
      <c r="J524" s="403">
        <v>43914.684027777781</v>
      </c>
      <c r="K524">
        <v>1.0792600000000001</v>
      </c>
      <c r="L524">
        <v>35.899999999999636</v>
      </c>
      <c r="M524">
        <v>25.899999999999636</v>
      </c>
      <c r="N524">
        <v>6.9899999999999993</v>
      </c>
      <c r="O524" s="578">
        <v>2.7083333334303461E-2</v>
      </c>
    </row>
    <row r="525" spans="1:15">
      <c r="A525" s="577">
        <v>524</v>
      </c>
      <c r="B525" s="577" t="s">
        <v>96</v>
      </c>
      <c r="C525" s="577">
        <v>4</v>
      </c>
      <c r="D525">
        <v>0.05</v>
      </c>
      <c r="E525">
        <v>0.12000000000000001</v>
      </c>
      <c r="F525" s="403">
        <v>43914.676388888889</v>
      </c>
      <c r="G525">
        <v>1.0808599999999999</v>
      </c>
      <c r="H525" s="403">
        <v>43914.738888888889</v>
      </c>
      <c r="I525">
        <v>1.0759000000000001</v>
      </c>
      <c r="J525" s="403">
        <v>43914.855555555558</v>
      </c>
      <c r="K525">
        <v>1.0787199999999999</v>
      </c>
      <c r="L525">
        <v>49.599999999998545</v>
      </c>
      <c r="M525">
        <v>28.199999999998909</v>
      </c>
      <c r="N525">
        <v>11.969999999999999</v>
      </c>
      <c r="O525" s="578">
        <v>0.17916666666860692</v>
      </c>
    </row>
    <row r="526" spans="1:15">
      <c r="A526" s="577">
        <v>525</v>
      </c>
      <c r="B526" s="577" t="s">
        <v>97</v>
      </c>
      <c r="C526" s="577">
        <v>1</v>
      </c>
      <c r="D526">
        <v>0.02</v>
      </c>
      <c r="E526">
        <v>0.02</v>
      </c>
      <c r="F526" s="403">
        <v>43914.7</v>
      </c>
      <c r="G526">
        <v>1.07853</v>
      </c>
      <c r="H526" s="403">
        <v>43914.7</v>
      </c>
      <c r="I526">
        <v>1.07853</v>
      </c>
      <c r="J526" s="403">
        <v>43914.726388888892</v>
      </c>
      <c r="K526">
        <v>1.0775300000000001</v>
      </c>
      <c r="L526">
        <v>0</v>
      </c>
      <c r="M526">
        <v>9.999999999998181</v>
      </c>
      <c r="N526">
        <v>2</v>
      </c>
      <c r="O526" s="578">
        <v>2.6388888894871343E-2</v>
      </c>
    </row>
    <row r="527" spans="1:15">
      <c r="A527" s="577">
        <v>526</v>
      </c>
      <c r="B527" s="577" t="s">
        <v>97</v>
      </c>
      <c r="C527" s="577">
        <v>1</v>
      </c>
      <c r="D527">
        <v>0.02</v>
      </c>
      <c r="E527">
        <v>0.02</v>
      </c>
      <c r="F527" s="403">
        <v>43914.732638888891</v>
      </c>
      <c r="G527">
        <v>1.07751</v>
      </c>
      <c r="H527" s="403">
        <v>43914.732638888891</v>
      </c>
      <c r="I527">
        <v>1.07751</v>
      </c>
      <c r="J527" s="403">
        <v>43914.736111111109</v>
      </c>
      <c r="K527">
        <v>1.0765100000000001</v>
      </c>
      <c r="L527">
        <v>0</v>
      </c>
      <c r="M527">
        <v>10</v>
      </c>
      <c r="N527">
        <v>2</v>
      </c>
      <c r="O527" s="578">
        <v>3.4722222189884633E-3</v>
      </c>
    </row>
    <row r="528" spans="1:15">
      <c r="A528" s="577">
        <v>527</v>
      </c>
      <c r="B528" s="577" t="s">
        <v>97</v>
      </c>
      <c r="C528" s="577">
        <v>1</v>
      </c>
      <c r="D528">
        <v>0.02</v>
      </c>
      <c r="E528">
        <v>0.02</v>
      </c>
      <c r="F528" s="403">
        <v>43914.741666666669</v>
      </c>
      <c r="G528">
        <v>1.0763100000000001</v>
      </c>
      <c r="H528" s="403">
        <v>43914.741666666669</v>
      </c>
      <c r="I528">
        <v>1.0763100000000001</v>
      </c>
      <c r="J528" s="403">
        <v>43914.783333333333</v>
      </c>
      <c r="K528">
        <v>1.07531</v>
      </c>
      <c r="L528">
        <v>0</v>
      </c>
      <c r="M528">
        <v>10</v>
      </c>
      <c r="N528">
        <v>2</v>
      </c>
      <c r="O528" s="578">
        <v>4.1666666664241347E-2</v>
      </c>
    </row>
    <row r="529" spans="1:15">
      <c r="A529" s="577">
        <v>528</v>
      </c>
      <c r="B529" s="577" t="s">
        <v>97</v>
      </c>
      <c r="C529" s="577">
        <v>4</v>
      </c>
      <c r="D529">
        <v>0.05</v>
      </c>
      <c r="E529">
        <v>0.12000000000000001</v>
      </c>
      <c r="F529" s="403">
        <v>43914.818749999999</v>
      </c>
      <c r="G529">
        <v>1.0756600000000001</v>
      </c>
      <c r="H529" s="403">
        <v>43914.935416666667</v>
      </c>
      <c r="I529">
        <v>1.0806100000000001</v>
      </c>
      <c r="J529" s="403">
        <v>43915.035416666666</v>
      </c>
      <c r="K529">
        <v>1.0778000000000001</v>
      </c>
      <c r="L529">
        <v>49.5</v>
      </c>
      <c r="M529">
        <v>28.099999999998545</v>
      </c>
      <c r="N529">
        <v>12.1</v>
      </c>
      <c r="O529" s="578">
        <v>0.21666666666715173</v>
      </c>
    </row>
    <row r="530" spans="1:15">
      <c r="A530" s="577">
        <v>529</v>
      </c>
      <c r="B530" s="577" t="s">
        <v>96</v>
      </c>
      <c r="C530" s="577">
        <v>2</v>
      </c>
      <c r="D530">
        <v>0.02</v>
      </c>
      <c r="E530">
        <v>0.04</v>
      </c>
      <c r="F530" s="403">
        <v>43914.875</v>
      </c>
      <c r="G530">
        <v>1.07881</v>
      </c>
      <c r="H530" s="403">
        <v>43914.881249999999</v>
      </c>
      <c r="I530">
        <v>1.0771299999999999</v>
      </c>
      <c r="J530" s="403">
        <v>43914.918749999997</v>
      </c>
      <c r="K530">
        <v>1.07897</v>
      </c>
      <c r="L530">
        <v>16.800000000001091</v>
      </c>
      <c r="M530">
        <v>18.400000000001455</v>
      </c>
      <c r="N530">
        <v>4</v>
      </c>
      <c r="O530" s="578">
        <v>4.3749999997089617E-2</v>
      </c>
    </row>
    <row r="531" spans="1:15">
      <c r="A531" s="577">
        <v>530</v>
      </c>
      <c r="B531" s="577" t="s">
        <v>96</v>
      </c>
      <c r="C531" s="577">
        <v>3</v>
      </c>
      <c r="D531">
        <v>0.03</v>
      </c>
      <c r="E531">
        <v>7.0000000000000007E-2</v>
      </c>
      <c r="F531" s="403">
        <v>43914.947222222225</v>
      </c>
      <c r="G531">
        <v>1.0805499999999999</v>
      </c>
      <c r="H531" s="403">
        <v>43915.036111111112</v>
      </c>
      <c r="I531">
        <v>1.0772999999999999</v>
      </c>
      <c r="J531" s="403">
        <v>43915.045138888891</v>
      </c>
      <c r="K531">
        <v>1.07969</v>
      </c>
      <c r="L531">
        <v>32.499999999998181</v>
      </c>
      <c r="M531">
        <v>23.899999999999636</v>
      </c>
      <c r="N531">
        <v>6.95</v>
      </c>
      <c r="O531" s="578">
        <v>9.7916666665696539E-2</v>
      </c>
    </row>
    <row r="532" spans="1:15">
      <c r="A532" s="577">
        <v>531</v>
      </c>
      <c r="B532" s="577" t="s">
        <v>96</v>
      </c>
      <c r="C532" s="577">
        <v>1</v>
      </c>
      <c r="D532">
        <v>0.02</v>
      </c>
      <c r="E532">
        <v>0.02</v>
      </c>
      <c r="F532" s="403">
        <v>43915.053472222222</v>
      </c>
      <c r="G532">
        <v>1.0793600000000001</v>
      </c>
      <c r="H532" s="403">
        <v>43915.053472222222</v>
      </c>
      <c r="I532">
        <v>1.0793600000000001</v>
      </c>
      <c r="J532" s="403">
        <v>43915.075694444444</v>
      </c>
      <c r="K532">
        <v>1.08036</v>
      </c>
      <c r="L532">
        <v>0</v>
      </c>
      <c r="M532">
        <v>10</v>
      </c>
      <c r="N532">
        <v>2</v>
      </c>
      <c r="O532" s="578">
        <v>2.2222222221898846E-2</v>
      </c>
    </row>
    <row r="533" spans="1:15">
      <c r="A533" s="577">
        <v>532</v>
      </c>
      <c r="B533" s="577" t="s">
        <v>97</v>
      </c>
      <c r="C533" s="577">
        <v>2</v>
      </c>
      <c r="D533">
        <v>0.02</v>
      </c>
      <c r="E533">
        <v>0.04</v>
      </c>
      <c r="F533" s="403">
        <v>43915.061111111114</v>
      </c>
      <c r="G533">
        <v>1.0798300000000001</v>
      </c>
      <c r="H533" s="403">
        <v>43915.120138888888</v>
      </c>
      <c r="I533">
        <v>1.08144</v>
      </c>
      <c r="J533" s="403">
        <v>43915.222916666666</v>
      </c>
      <c r="K533">
        <v>1.0796399999999999</v>
      </c>
      <c r="L533">
        <v>16.099999999998545</v>
      </c>
      <c r="M533">
        <v>18</v>
      </c>
      <c r="N533">
        <v>3.98</v>
      </c>
      <c r="O533" s="578">
        <v>0.16180555555183673</v>
      </c>
    </row>
    <row r="534" spans="1:15">
      <c r="A534" s="577">
        <v>533</v>
      </c>
      <c r="B534" s="577" t="s">
        <v>96</v>
      </c>
      <c r="C534" s="577">
        <v>1</v>
      </c>
      <c r="D534">
        <v>0.02</v>
      </c>
      <c r="E534">
        <v>0.02</v>
      </c>
      <c r="F534" s="403">
        <v>43915.085416666669</v>
      </c>
      <c r="G534">
        <v>1.08043</v>
      </c>
      <c r="H534" s="403">
        <v>43915.085416666669</v>
      </c>
      <c r="I534">
        <v>1.08043</v>
      </c>
      <c r="J534" s="403">
        <v>43915.120138888888</v>
      </c>
      <c r="K534">
        <v>1.0814299999999999</v>
      </c>
      <c r="L534">
        <v>0</v>
      </c>
      <c r="M534">
        <v>10</v>
      </c>
      <c r="N534">
        <v>2</v>
      </c>
      <c r="O534" s="578">
        <v>3.4722222218988463E-2</v>
      </c>
    </row>
    <row r="535" spans="1:15">
      <c r="A535" s="577">
        <v>534</v>
      </c>
      <c r="B535" s="577" t="s">
        <v>96</v>
      </c>
      <c r="C535" s="577">
        <v>2</v>
      </c>
      <c r="D535">
        <v>0.02</v>
      </c>
      <c r="E535">
        <v>0.04</v>
      </c>
      <c r="F535" s="403">
        <v>43915.135416666664</v>
      </c>
      <c r="G535">
        <v>1.0811900000000001</v>
      </c>
      <c r="H535" s="403">
        <v>43915.222916666666</v>
      </c>
      <c r="I535">
        <v>1.0795699999999999</v>
      </c>
      <c r="J535" s="403">
        <v>43915.248611111114</v>
      </c>
      <c r="K535">
        <v>1.08138</v>
      </c>
      <c r="L535">
        <v>16.200000000002547</v>
      </c>
      <c r="M535">
        <v>18.100000000000364</v>
      </c>
      <c r="N535">
        <v>4</v>
      </c>
      <c r="O535" s="578">
        <v>0.11319444444961846</v>
      </c>
    </row>
    <row r="536" spans="1:15">
      <c r="A536" s="577">
        <v>535</v>
      </c>
      <c r="B536" s="577" t="s">
        <v>97</v>
      </c>
      <c r="C536" s="577">
        <v>2</v>
      </c>
      <c r="D536">
        <v>0.02</v>
      </c>
      <c r="E536">
        <v>0.04</v>
      </c>
      <c r="F536" s="403">
        <v>43915.241666666669</v>
      </c>
      <c r="G536">
        <v>1.08111</v>
      </c>
      <c r="H536" s="403">
        <v>43915.315972222219</v>
      </c>
      <c r="I536">
        <v>1.08273</v>
      </c>
      <c r="J536" s="403">
        <v>43915.332638888889</v>
      </c>
      <c r="K536">
        <v>1.0809200000000001</v>
      </c>
      <c r="L536">
        <v>16.199999999998909</v>
      </c>
      <c r="M536">
        <v>18.099999999998545</v>
      </c>
      <c r="N536">
        <v>4</v>
      </c>
      <c r="O536" s="578">
        <v>9.0972222220443655E-2</v>
      </c>
    </row>
    <row r="537" spans="1:15">
      <c r="A537" s="577">
        <v>536</v>
      </c>
      <c r="B537" s="577" t="s">
        <v>96</v>
      </c>
      <c r="C537" s="577">
        <v>1</v>
      </c>
      <c r="D537">
        <v>0.02</v>
      </c>
      <c r="E537">
        <v>0.02</v>
      </c>
      <c r="F537" s="403">
        <v>43915.256249999999</v>
      </c>
      <c r="G537">
        <v>1.08196</v>
      </c>
      <c r="H537" s="403">
        <v>43915.256249999999</v>
      </c>
      <c r="I537">
        <v>1.08196</v>
      </c>
      <c r="J537" s="403">
        <v>43915.315972222219</v>
      </c>
      <c r="K537">
        <v>1.0829599999999999</v>
      </c>
      <c r="L537">
        <v>0</v>
      </c>
      <c r="M537">
        <v>9.999999999998181</v>
      </c>
      <c r="N537">
        <v>2</v>
      </c>
      <c r="O537" s="578">
        <v>5.9722222220443655E-2</v>
      </c>
    </row>
    <row r="538" spans="1:15">
      <c r="A538" s="577">
        <v>537</v>
      </c>
      <c r="B538" s="577" t="s">
        <v>96</v>
      </c>
      <c r="C538" s="577">
        <v>3</v>
      </c>
      <c r="D538">
        <v>0.03</v>
      </c>
      <c r="E538">
        <v>7.0000000000000007E-2</v>
      </c>
      <c r="F538" s="403">
        <v>43915.319444444445</v>
      </c>
      <c r="G538">
        <v>1.0827800000000001</v>
      </c>
      <c r="H538" s="403">
        <v>43915.336111111108</v>
      </c>
      <c r="I538">
        <v>1.07955</v>
      </c>
      <c r="J538" s="403">
        <v>43915.347222222219</v>
      </c>
      <c r="K538">
        <v>1.0819399999999999</v>
      </c>
      <c r="L538">
        <v>32.300000000001091</v>
      </c>
      <c r="M538">
        <v>23.899999999999636</v>
      </c>
      <c r="N538">
        <v>7.03</v>
      </c>
      <c r="O538" s="578">
        <v>2.7777777773735579E-2</v>
      </c>
    </row>
    <row r="539" spans="1:15">
      <c r="A539" s="577">
        <v>538</v>
      </c>
      <c r="B539" s="577" t="s">
        <v>97</v>
      </c>
      <c r="C539" s="577">
        <v>3</v>
      </c>
      <c r="D539">
        <v>0.03</v>
      </c>
      <c r="E539">
        <v>7.0000000000000007E-2</v>
      </c>
      <c r="F539" s="403">
        <v>43915.344444444447</v>
      </c>
      <c r="G539">
        <v>1.08097</v>
      </c>
      <c r="H539" s="403">
        <v>43915.369444444441</v>
      </c>
      <c r="I539">
        <v>1.08419</v>
      </c>
      <c r="J539" s="403">
        <v>43915.443055555559</v>
      </c>
      <c r="K539">
        <v>1.0818099999999999</v>
      </c>
      <c r="L539">
        <v>32.199999999998909</v>
      </c>
      <c r="M539">
        <v>23.800000000001091</v>
      </c>
      <c r="N539">
        <v>7</v>
      </c>
      <c r="O539" s="578">
        <v>9.8611111112404615E-2</v>
      </c>
    </row>
    <row r="540" spans="1:15">
      <c r="A540" s="577">
        <v>539</v>
      </c>
      <c r="B540" s="577" t="s">
        <v>96</v>
      </c>
      <c r="C540" s="577">
        <v>1</v>
      </c>
      <c r="D540">
        <v>0.02</v>
      </c>
      <c r="E540">
        <v>0.02</v>
      </c>
      <c r="F540" s="403">
        <v>43915.36041666667</v>
      </c>
      <c r="G540">
        <v>1.0824100000000001</v>
      </c>
      <c r="H540" s="403">
        <v>43915.36041666667</v>
      </c>
      <c r="I540">
        <v>1.0824100000000001</v>
      </c>
      <c r="J540" s="403">
        <v>43915.368055555555</v>
      </c>
      <c r="K540">
        <v>1.08341</v>
      </c>
      <c r="L540">
        <v>0</v>
      </c>
      <c r="M540">
        <v>10</v>
      </c>
      <c r="N540">
        <v>2</v>
      </c>
      <c r="O540" s="578">
        <v>7.6388888846850023E-3</v>
      </c>
    </row>
    <row r="541" spans="1:15">
      <c r="A541" s="577">
        <v>540</v>
      </c>
      <c r="B541" s="577" t="s">
        <v>96</v>
      </c>
      <c r="C541" s="577">
        <v>1</v>
      </c>
      <c r="D541">
        <v>0.02</v>
      </c>
      <c r="E541">
        <v>0.02</v>
      </c>
      <c r="F541" s="403">
        <v>43915.374305555553</v>
      </c>
      <c r="G541">
        <v>1.08324</v>
      </c>
      <c r="H541" s="403">
        <v>43915.374305555553</v>
      </c>
      <c r="I541">
        <v>1.08324</v>
      </c>
      <c r="J541" s="403">
        <v>43915.381249999999</v>
      </c>
      <c r="K541">
        <v>1.0842400000000001</v>
      </c>
      <c r="L541">
        <v>0</v>
      </c>
      <c r="M541">
        <v>10.000000000001819</v>
      </c>
      <c r="N541">
        <v>2</v>
      </c>
      <c r="O541" s="578">
        <v>6.9444444452528842E-3</v>
      </c>
    </row>
    <row r="542" spans="1:15">
      <c r="A542" s="577">
        <v>541</v>
      </c>
      <c r="B542" s="577" t="s">
        <v>96</v>
      </c>
      <c r="C542" s="577">
        <v>1</v>
      </c>
      <c r="D542">
        <v>0.02</v>
      </c>
      <c r="E542">
        <v>0.02</v>
      </c>
      <c r="F542" s="403">
        <v>43915.390972222223</v>
      </c>
      <c r="G542">
        <v>1.08378</v>
      </c>
      <c r="H542" s="403">
        <v>43915.390972222223</v>
      </c>
      <c r="I542">
        <v>1.08378</v>
      </c>
      <c r="J542" s="403">
        <v>43915.40625</v>
      </c>
      <c r="K542">
        <v>1.0847800000000001</v>
      </c>
      <c r="L542">
        <v>0</v>
      </c>
      <c r="M542">
        <v>10.000000000001819</v>
      </c>
      <c r="N542">
        <v>2</v>
      </c>
      <c r="O542" s="578">
        <v>1.5277777776645962E-2</v>
      </c>
    </row>
    <row r="543" spans="1:15">
      <c r="A543" s="577">
        <v>542</v>
      </c>
      <c r="B543" s="577" t="s">
        <v>96</v>
      </c>
      <c r="C543" s="577">
        <v>4</v>
      </c>
      <c r="D543">
        <v>0.05</v>
      </c>
      <c r="E543">
        <v>0.12000000000000001</v>
      </c>
      <c r="F543" s="403">
        <v>43915.42083333333</v>
      </c>
      <c r="G543">
        <v>1.0840799999999999</v>
      </c>
      <c r="H543" s="403">
        <v>43915.643055555556</v>
      </c>
      <c r="I543">
        <v>1.0791599999999999</v>
      </c>
      <c r="J543" s="403">
        <v>43915.664583333331</v>
      </c>
      <c r="K543">
        <v>1.08196</v>
      </c>
      <c r="L543">
        <v>49.200000000000728</v>
      </c>
      <c r="M543">
        <v>28.000000000001819</v>
      </c>
      <c r="N543">
        <v>12.02</v>
      </c>
      <c r="O543" s="578">
        <v>0.24375000000145519</v>
      </c>
    </row>
    <row r="544" spans="1:15">
      <c r="A544" s="577">
        <v>543</v>
      </c>
      <c r="B544" s="577" t="s">
        <v>97</v>
      </c>
      <c r="C544" s="577">
        <v>1</v>
      </c>
      <c r="D544">
        <v>0.02</v>
      </c>
      <c r="E544">
        <v>0.02</v>
      </c>
      <c r="F544" s="403">
        <v>43915.446527777778</v>
      </c>
      <c r="G544">
        <v>1.08263</v>
      </c>
      <c r="H544" s="403">
        <v>43915.446527777778</v>
      </c>
      <c r="I544">
        <v>1.08263</v>
      </c>
      <c r="J544" s="403">
        <v>43915.45</v>
      </c>
      <c r="K544">
        <v>1.0816300000000001</v>
      </c>
      <c r="L544">
        <v>0</v>
      </c>
      <c r="M544">
        <v>9.999999999998181</v>
      </c>
      <c r="N544">
        <v>2</v>
      </c>
      <c r="O544" s="578">
        <v>3.4722222189884633E-3</v>
      </c>
    </row>
    <row r="545" spans="1:15">
      <c r="A545" s="577">
        <v>544</v>
      </c>
      <c r="B545" s="577" t="s">
        <v>97</v>
      </c>
      <c r="C545" s="577">
        <v>1</v>
      </c>
      <c r="D545">
        <v>0.02</v>
      </c>
      <c r="E545">
        <v>0.02</v>
      </c>
      <c r="F545" s="403">
        <v>43915.453472222223</v>
      </c>
      <c r="G545">
        <v>1.08134</v>
      </c>
      <c r="H545" s="403">
        <v>43915.453472222223</v>
      </c>
      <c r="I545">
        <v>1.08134</v>
      </c>
      <c r="J545" s="403">
        <v>43915.458333333336</v>
      </c>
      <c r="K545">
        <v>1.0803400000000001</v>
      </c>
      <c r="L545">
        <v>0</v>
      </c>
      <c r="M545">
        <v>9.999999999998181</v>
      </c>
      <c r="N545">
        <v>2</v>
      </c>
      <c r="O545" s="578">
        <v>4.8611111124046147E-3</v>
      </c>
    </row>
    <row r="546" spans="1:15">
      <c r="A546" s="577">
        <v>545</v>
      </c>
      <c r="B546" s="577" t="s">
        <v>97</v>
      </c>
      <c r="C546" s="577">
        <v>1</v>
      </c>
      <c r="D546">
        <v>0.02</v>
      </c>
      <c r="E546">
        <v>0.02</v>
      </c>
      <c r="F546" s="403">
        <v>43915.461111111108</v>
      </c>
      <c r="G546">
        <v>1.0813699999999999</v>
      </c>
      <c r="H546" s="403">
        <v>43915.461111111108</v>
      </c>
      <c r="I546">
        <v>1.0813699999999999</v>
      </c>
      <c r="J546" s="403">
        <v>43915.526388888888</v>
      </c>
      <c r="K546">
        <v>1.0803700000000001</v>
      </c>
      <c r="L546">
        <v>0</v>
      </c>
      <c r="M546">
        <v>9.999999999998181</v>
      </c>
      <c r="N546">
        <v>2</v>
      </c>
      <c r="O546" s="578">
        <v>6.5277777779556345E-2</v>
      </c>
    </row>
    <row r="547" spans="1:15">
      <c r="A547" s="577">
        <v>546</v>
      </c>
      <c r="B547" s="577" t="s">
        <v>97</v>
      </c>
      <c r="C547" s="577">
        <v>2</v>
      </c>
      <c r="D547">
        <v>0.02</v>
      </c>
      <c r="E547">
        <v>0.04</v>
      </c>
      <c r="F547" s="403">
        <v>43915.529166666667</v>
      </c>
      <c r="G547">
        <v>1.08081</v>
      </c>
      <c r="H547" s="403">
        <v>43915.539583333331</v>
      </c>
      <c r="I547">
        <v>1.0824100000000001</v>
      </c>
      <c r="J547" s="403">
        <v>43915.575694444444</v>
      </c>
      <c r="K547">
        <v>1.0806100000000001</v>
      </c>
      <c r="L547">
        <v>16</v>
      </c>
      <c r="M547">
        <v>18</v>
      </c>
      <c r="N547">
        <v>4</v>
      </c>
      <c r="O547" s="578">
        <v>4.6527777776645962E-2</v>
      </c>
    </row>
    <row r="548" spans="1:15">
      <c r="A548" s="577">
        <v>547</v>
      </c>
      <c r="B548" s="577" t="s">
        <v>97</v>
      </c>
      <c r="C548" s="577">
        <v>1</v>
      </c>
      <c r="D548">
        <v>0.02</v>
      </c>
      <c r="E548">
        <v>0.02</v>
      </c>
      <c r="F548" s="403">
        <v>43915.586805555555</v>
      </c>
      <c r="G548">
        <v>1.0804499999999999</v>
      </c>
      <c r="H548" s="403">
        <v>43915.586805555555</v>
      </c>
      <c r="I548">
        <v>1.0804499999999999</v>
      </c>
      <c r="J548" s="403">
        <v>43915.642361111109</v>
      </c>
      <c r="K548">
        <v>1.07945</v>
      </c>
      <c r="L548">
        <v>0</v>
      </c>
      <c r="M548">
        <v>10</v>
      </c>
      <c r="N548">
        <v>2</v>
      </c>
      <c r="O548" s="578">
        <v>5.5555555554747116E-2</v>
      </c>
    </row>
    <row r="549" spans="1:15">
      <c r="A549" s="577">
        <v>548</v>
      </c>
      <c r="B549" s="577" t="s">
        <v>97</v>
      </c>
      <c r="C549" s="577">
        <v>13</v>
      </c>
      <c r="D549">
        <v>6.05</v>
      </c>
      <c r="E549">
        <v>14.079999999999998</v>
      </c>
      <c r="F549" s="403">
        <v>43915.648611111108</v>
      </c>
      <c r="G549">
        <v>1.08002</v>
      </c>
      <c r="H549" s="403">
        <v>43917.120138888888</v>
      </c>
      <c r="I549">
        <v>1.1062000000000001</v>
      </c>
      <c r="J549" s="403">
        <v>43917.313888888886</v>
      </c>
      <c r="K549">
        <v>1.10188</v>
      </c>
      <c r="L549">
        <v>261.80000000000109</v>
      </c>
      <c r="M549">
        <v>43.200000000000728</v>
      </c>
      <c r="N549">
        <v>1283.21</v>
      </c>
      <c r="O549" s="578">
        <v>1.6652777777781012</v>
      </c>
    </row>
    <row r="550" spans="1:15">
      <c r="A550" s="577">
        <v>549</v>
      </c>
      <c r="B550" s="577" t="s">
        <v>96</v>
      </c>
      <c r="C550" s="577">
        <v>1</v>
      </c>
      <c r="D550">
        <v>0.02</v>
      </c>
      <c r="E550">
        <v>0.02</v>
      </c>
      <c r="F550" s="403">
        <v>43915.679166666669</v>
      </c>
      <c r="G550">
        <v>1.0830900000000001</v>
      </c>
      <c r="H550" s="403">
        <v>43915.679166666669</v>
      </c>
      <c r="I550">
        <v>1.0830900000000001</v>
      </c>
      <c r="J550" s="403">
        <v>43915.680555555555</v>
      </c>
      <c r="K550">
        <v>1.08409</v>
      </c>
      <c r="L550">
        <v>0</v>
      </c>
      <c r="M550">
        <v>9.999999999998181</v>
      </c>
      <c r="N550">
        <v>2</v>
      </c>
      <c r="O550" s="578">
        <v>1.3888888861401938E-3</v>
      </c>
    </row>
    <row r="551" spans="1:15">
      <c r="A551" s="577">
        <v>550</v>
      </c>
      <c r="B551" s="577" t="s">
        <v>96</v>
      </c>
      <c r="C551" s="577">
        <v>1</v>
      </c>
      <c r="D551">
        <v>0.02</v>
      </c>
      <c r="E551">
        <v>0.02</v>
      </c>
      <c r="F551" s="403">
        <v>43915.68472222222</v>
      </c>
      <c r="G551">
        <v>1.08355</v>
      </c>
      <c r="H551" s="403">
        <v>43915.68472222222</v>
      </c>
      <c r="I551">
        <v>1.08355</v>
      </c>
      <c r="J551" s="403">
        <v>43915.697916666664</v>
      </c>
      <c r="K551">
        <v>1.0845499999999999</v>
      </c>
      <c r="L551">
        <v>0</v>
      </c>
      <c r="M551">
        <v>9.999999999998181</v>
      </c>
      <c r="N551">
        <v>2</v>
      </c>
      <c r="O551" s="578">
        <v>1.3194444443797693E-2</v>
      </c>
    </row>
    <row r="552" spans="1:15">
      <c r="A552" s="577">
        <v>551</v>
      </c>
      <c r="B552" s="577" t="s">
        <v>96</v>
      </c>
      <c r="C552" s="577">
        <v>1</v>
      </c>
      <c r="D552">
        <v>0.02</v>
      </c>
      <c r="E552">
        <v>0.02</v>
      </c>
      <c r="F552" s="403">
        <v>43915.709027777775</v>
      </c>
      <c r="G552">
        <v>1.0850200000000001</v>
      </c>
      <c r="H552" s="403">
        <v>43915.709027777775</v>
      </c>
      <c r="I552">
        <v>1.0850200000000001</v>
      </c>
      <c r="J552" s="403">
        <v>43915.722222222219</v>
      </c>
      <c r="K552">
        <v>1.08602</v>
      </c>
      <c r="L552">
        <v>0</v>
      </c>
      <c r="M552">
        <v>10</v>
      </c>
      <c r="N552">
        <v>2</v>
      </c>
      <c r="O552" s="578">
        <v>1.3194444443797693E-2</v>
      </c>
    </row>
    <row r="553" spans="1:15">
      <c r="A553" s="577">
        <v>552</v>
      </c>
      <c r="B553" s="577" t="s">
        <v>96</v>
      </c>
      <c r="C553" s="577">
        <v>1</v>
      </c>
      <c r="D553">
        <v>0.02</v>
      </c>
      <c r="E553">
        <v>0.02</v>
      </c>
      <c r="F553" s="403">
        <v>43915.73333333333</v>
      </c>
      <c r="G553">
        <v>1.0860399999999999</v>
      </c>
      <c r="H553" s="403">
        <v>43915.73333333333</v>
      </c>
      <c r="I553">
        <v>1.0860399999999999</v>
      </c>
      <c r="J553" s="403">
        <v>43915.758333333331</v>
      </c>
      <c r="K553">
        <v>1.08704</v>
      </c>
      <c r="L553">
        <v>0</v>
      </c>
      <c r="M553">
        <v>10</v>
      </c>
      <c r="N553">
        <v>2</v>
      </c>
      <c r="O553" s="578">
        <v>2.5000000001455192E-2</v>
      </c>
    </row>
    <row r="554" spans="1:15">
      <c r="A554" s="577">
        <v>553</v>
      </c>
      <c r="B554" s="577" t="s">
        <v>96</v>
      </c>
      <c r="C554" s="577">
        <v>1</v>
      </c>
      <c r="D554">
        <v>0.02</v>
      </c>
      <c r="E554">
        <v>0.02</v>
      </c>
      <c r="F554" s="403">
        <v>43915.772916666669</v>
      </c>
      <c r="G554">
        <v>1.08754</v>
      </c>
      <c r="H554" s="403">
        <v>43915.772916666669</v>
      </c>
      <c r="I554">
        <v>1.08754</v>
      </c>
      <c r="J554" s="403">
        <v>43915.814583333333</v>
      </c>
      <c r="K554">
        <v>1.0885400000000001</v>
      </c>
      <c r="L554">
        <v>0</v>
      </c>
      <c r="M554">
        <v>10.000000000001819</v>
      </c>
      <c r="N554">
        <v>2</v>
      </c>
      <c r="O554" s="578">
        <v>4.1666666664241347E-2</v>
      </c>
    </row>
    <row r="555" spans="1:15">
      <c r="A555" s="577">
        <v>554</v>
      </c>
      <c r="B555" s="577" t="s">
        <v>96</v>
      </c>
      <c r="C555" s="577">
        <v>1</v>
      </c>
      <c r="D555">
        <v>0.02</v>
      </c>
      <c r="E555">
        <v>0.02</v>
      </c>
      <c r="F555" s="403">
        <v>43915.822222222225</v>
      </c>
      <c r="G555">
        <v>1.0878099999999999</v>
      </c>
      <c r="H555" s="403">
        <v>43915.822222222225</v>
      </c>
      <c r="I555">
        <v>1.0878099999999999</v>
      </c>
      <c r="J555" s="403">
        <v>43915.833333333336</v>
      </c>
      <c r="K555">
        <v>1.0888100000000001</v>
      </c>
      <c r="L555">
        <v>0</v>
      </c>
      <c r="M555">
        <v>10.000000000001819</v>
      </c>
      <c r="N555">
        <v>2</v>
      </c>
      <c r="O555" s="578">
        <v>1.1111111110949423E-2</v>
      </c>
    </row>
    <row r="556" spans="1:15">
      <c r="A556" s="577">
        <v>555</v>
      </c>
      <c r="B556" s="577" t="s">
        <v>96</v>
      </c>
      <c r="C556" s="577">
        <v>2</v>
      </c>
      <c r="D556">
        <v>0.02</v>
      </c>
      <c r="E556">
        <v>0.04</v>
      </c>
      <c r="F556" s="403">
        <v>43915.845833333333</v>
      </c>
      <c r="G556">
        <v>1.0888199999999999</v>
      </c>
      <c r="H556" s="403">
        <v>43915.938888888886</v>
      </c>
      <c r="I556">
        <v>1.0871900000000001</v>
      </c>
      <c r="J556" s="403">
        <v>43916.015277777777</v>
      </c>
      <c r="K556">
        <v>1.08901</v>
      </c>
      <c r="L556">
        <v>16.299999999997453</v>
      </c>
      <c r="M556">
        <v>18.199999999998909</v>
      </c>
      <c r="N556">
        <v>3.54</v>
      </c>
      <c r="O556" s="578">
        <v>0.16944444444379769</v>
      </c>
    </row>
    <row r="557" spans="1:15">
      <c r="A557" s="577">
        <v>556</v>
      </c>
      <c r="B557" s="577" t="s">
        <v>96</v>
      </c>
      <c r="C557" s="577">
        <v>1</v>
      </c>
      <c r="D557">
        <v>0.02</v>
      </c>
      <c r="E557">
        <v>0.02</v>
      </c>
      <c r="F557" s="403">
        <v>43916.03125</v>
      </c>
      <c r="G557">
        <v>1.0914999999999999</v>
      </c>
      <c r="H557" s="403">
        <v>43916.03125</v>
      </c>
      <c r="I557">
        <v>1.0914999999999999</v>
      </c>
      <c r="J557" s="403">
        <v>43916.037499999999</v>
      </c>
      <c r="K557">
        <v>1.0925</v>
      </c>
      <c r="L557">
        <v>0</v>
      </c>
      <c r="M557">
        <v>10</v>
      </c>
      <c r="N557">
        <v>2</v>
      </c>
      <c r="O557" s="578">
        <v>6.2499999985448085E-3</v>
      </c>
    </row>
    <row r="558" spans="1:15">
      <c r="A558" s="577">
        <v>557</v>
      </c>
      <c r="B558" s="577" t="s">
        <v>96</v>
      </c>
      <c r="C558" s="577">
        <v>2</v>
      </c>
      <c r="D558">
        <v>0.02</v>
      </c>
      <c r="E558">
        <v>0.04</v>
      </c>
      <c r="F558" s="403">
        <v>43916.041666666664</v>
      </c>
      <c r="G558">
        <v>1.09236</v>
      </c>
      <c r="H558" s="403">
        <v>43916.05972222222</v>
      </c>
      <c r="I558">
        <v>1.09076</v>
      </c>
      <c r="J558" s="403">
        <v>43916.299305555556</v>
      </c>
      <c r="K558">
        <v>1.09256</v>
      </c>
      <c r="L558">
        <v>16</v>
      </c>
      <c r="M558">
        <v>18</v>
      </c>
      <c r="N558">
        <v>4</v>
      </c>
      <c r="O558" s="578">
        <v>0.25763888889196096</v>
      </c>
    </row>
    <row r="559" spans="1:15">
      <c r="A559" s="577">
        <v>558</v>
      </c>
      <c r="B559" s="577" t="s">
        <v>96</v>
      </c>
      <c r="C559" s="577">
        <v>2</v>
      </c>
      <c r="D559">
        <v>0.02</v>
      </c>
      <c r="E559">
        <v>0.04</v>
      </c>
      <c r="F559" s="403">
        <v>43916.302777777775</v>
      </c>
      <c r="G559">
        <v>1.09162</v>
      </c>
      <c r="H559" s="403">
        <v>43916.308333333334</v>
      </c>
      <c r="I559">
        <v>1.0900000000000001</v>
      </c>
      <c r="J559" s="403">
        <v>43916.330555555556</v>
      </c>
      <c r="K559">
        <v>1.0918099999999999</v>
      </c>
      <c r="L559">
        <v>16.200000000000728</v>
      </c>
      <c r="M559">
        <v>18.100000000000364</v>
      </c>
      <c r="N559">
        <v>4</v>
      </c>
      <c r="O559" s="578">
        <v>2.7777777781011537E-2</v>
      </c>
    </row>
    <row r="560" spans="1:15">
      <c r="A560" s="577">
        <v>559</v>
      </c>
      <c r="B560" s="577" t="s">
        <v>96</v>
      </c>
      <c r="C560" s="577">
        <v>1</v>
      </c>
      <c r="D560">
        <v>0.02</v>
      </c>
      <c r="E560">
        <v>0.02</v>
      </c>
      <c r="F560" s="403">
        <v>43916.342361111114</v>
      </c>
      <c r="G560">
        <v>1.09351</v>
      </c>
      <c r="H560" s="403">
        <v>43916.342361111114</v>
      </c>
      <c r="I560">
        <v>1.09351</v>
      </c>
      <c r="J560" s="403">
        <v>43916.380555555559</v>
      </c>
      <c r="K560">
        <v>1.0945100000000001</v>
      </c>
      <c r="L560">
        <v>0</v>
      </c>
      <c r="M560">
        <v>10</v>
      </c>
      <c r="N560">
        <v>2</v>
      </c>
      <c r="O560" s="578">
        <v>3.8194444445252884E-2</v>
      </c>
    </row>
    <row r="561" spans="1:15">
      <c r="A561" s="577">
        <v>560</v>
      </c>
      <c r="B561" s="577" t="s">
        <v>96</v>
      </c>
      <c r="C561" s="577">
        <v>1</v>
      </c>
      <c r="D561">
        <v>0.02</v>
      </c>
      <c r="E561">
        <v>0.02</v>
      </c>
      <c r="F561" s="403">
        <v>43916.390972222223</v>
      </c>
      <c r="G561">
        <v>1.09398</v>
      </c>
      <c r="H561" s="403">
        <v>43916.390972222223</v>
      </c>
      <c r="I561">
        <v>1.09398</v>
      </c>
      <c r="J561" s="403">
        <v>43916.404166666667</v>
      </c>
      <c r="K561">
        <v>1.0949800000000001</v>
      </c>
      <c r="L561">
        <v>0</v>
      </c>
      <c r="M561">
        <v>10.000000000001819</v>
      </c>
      <c r="N561">
        <v>2</v>
      </c>
      <c r="O561" s="578">
        <v>1.3194444443797693E-2</v>
      </c>
    </row>
    <row r="562" spans="1:15">
      <c r="A562" s="577">
        <v>561</v>
      </c>
      <c r="B562" s="577" t="s">
        <v>96</v>
      </c>
      <c r="C562" s="577">
        <v>1</v>
      </c>
      <c r="D562">
        <v>0.02</v>
      </c>
      <c r="E562">
        <v>0.02</v>
      </c>
      <c r="F562" s="403">
        <v>43916.408333333333</v>
      </c>
      <c r="G562">
        <v>1.09423</v>
      </c>
      <c r="H562" s="403">
        <v>43916.408333333333</v>
      </c>
      <c r="I562">
        <v>1.09423</v>
      </c>
      <c r="J562" s="403">
        <v>43916.445833333331</v>
      </c>
      <c r="K562">
        <v>1.0952299999999999</v>
      </c>
      <c r="L562">
        <v>0</v>
      </c>
      <c r="M562">
        <v>9.999999999998181</v>
      </c>
      <c r="N562">
        <v>2</v>
      </c>
      <c r="O562" s="578">
        <v>3.7499999998544808E-2</v>
      </c>
    </row>
    <row r="563" spans="1:15">
      <c r="A563" s="577">
        <v>562</v>
      </c>
      <c r="B563" s="577" t="s">
        <v>96</v>
      </c>
      <c r="C563" s="577">
        <v>1</v>
      </c>
      <c r="D563">
        <v>0.02</v>
      </c>
      <c r="E563">
        <v>0.02</v>
      </c>
      <c r="F563" s="403">
        <v>43916.464583333334</v>
      </c>
      <c r="G563">
        <v>1.09585</v>
      </c>
      <c r="H563" s="403">
        <v>43916.464583333334</v>
      </c>
      <c r="I563">
        <v>1.09585</v>
      </c>
      <c r="J563" s="403">
        <v>43916.470138888886</v>
      </c>
      <c r="K563">
        <v>1.0968500000000001</v>
      </c>
      <c r="L563">
        <v>0</v>
      </c>
      <c r="M563">
        <v>10.000000000001819</v>
      </c>
      <c r="N563">
        <v>2</v>
      </c>
      <c r="O563" s="578">
        <v>5.5555555518367328E-3</v>
      </c>
    </row>
    <row r="564" spans="1:15">
      <c r="A564" s="577">
        <v>563</v>
      </c>
      <c r="B564" s="577" t="s">
        <v>96</v>
      </c>
      <c r="C564" s="577">
        <v>3</v>
      </c>
      <c r="D564">
        <v>0.03</v>
      </c>
      <c r="E564">
        <v>7.0000000000000007E-2</v>
      </c>
      <c r="F564" s="403">
        <v>43916.473611111112</v>
      </c>
      <c r="G564">
        <v>1.0969</v>
      </c>
      <c r="H564" s="403">
        <v>43916.509027777778</v>
      </c>
      <c r="I564">
        <v>1.0936999999999999</v>
      </c>
      <c r="J564" s="403">
        <v>43916.538194444445</v>
      </c>
      <c r="K564">
        <v>1.0960700000000001</v>
      </c>
      <c r="L564">
        <v>32.000000000001819</v>
      </c>
      <c r="M564">
        <v>23.700000000002547</v>
      </c>
      <c r="N564">
        <v>6.99</v>
      </c>
      <c r="O564" s="578">
        <v>6.4583333332848269E-2</v>
      </c>
    </row>
    <row r="565" spans="1:15">
      <c r="A565" s="577">
        <v>564</v>
      </c>
      <c r="B565" s="577" t="s">
        <v>96</v>
      </c>
      <c r="C565" s="577">
        <v>2</v>
      </c>
      <c r="D565">
        <v>0.02</v>
      </c>
      <c r="E565">
        <v>0.04</v>
      </c>
      <c r="F565" s="403">
        <v>43916.550694444442</v>
      </c>
      <c r="G565">
        <v>1.09785</v>
      </c>
      <c r="H565" s="403">
        <v>43916.563888888886</v>
      </c>
      <c r="I565">
        <v>1.0962400000000001</v>
      </c>
      <c r="J565" s="403">
        <v>43916.623611111114</v>
      </c>
      <c r="K565">
        <v>1.09805</v>
      </c>
      <c r="L565">
        <v>16.099999999998545</v>
      </c>
      <c r="M565">
        <v>18.099999999998545</v>
      </c>
      <c r="N565">
        <v>4.0200000000000005</v>
      </c>
      <c r="O565" s="578">
        <v>7.2916666671517305E-2</v>
      </c>
    </row>
    <row r="566" spans="1:15">
      <c r="A566" s="577">
        <v>565</v>
      </c>
      <c r="B566" s="577" t="s">
        <v>96</v>
      </c>
      <c r="C566" s="577">
        <v>2</v>
      </c>
      <c r="D566">
        <v>0.02</v>
      </c>
      <c r="E566">
        <v>0.04</v>
      </c>
      <c r="F566" s="403">
        <v>43916.648611111108</v>
      </c>
      <c r="G566">
        <v>1.1011500000000001</v>
      </c>
      <c r="H566" s="403">
        <v>43916.654861111114</v>
      </c>
      <c r="I566">
        <v>1.09955</v>
      </c>
      <c r="J566" s="403">
        <v>43916.663888888892</v>
      </c>
      <c r="K566">
        <v>1.1013500000000001</v>
      </c>
      <c r="L566">
        <v>16</v>
      </c>
      <c r="M566">
        <v>18</v>
      </c>
      <c r="N566">
        <v>4</v>
      </c>
      <c r="O566" s="578">
        <v>1.527777778392192E-2</v>
      </c>
    </row>
    <row r="567" spans="1:15">
      <c r="A567" s="577">
        <v>566</v>
      </c>
      <c r="B567" s="577" t="s">
        <v>96</v>
      </c>
      <c r="C567" s="577">
        <v>1</v>
      </c>
      <c r="D567">
        <v>0.02</v>
      </c>
      <c r="E567">
        <v>0.02</v>
      </c>
      <c r="F567" s="403">
        <v>43916.670138888891</v>
      </c>
      <c r="G567">
        <v>1.10145</v>
      </c>
      <c r="H567" s="403">
        <v>43916.670138888891</v>
      </c>
      <c r="I567">
        <v>1.10145</v>
      </c>
      <c r="J567" s="403">
        <v>43916.688194444447</v>
      </c>
      <c r="K567">
        <v>1.1024499999999999</v>
      </c>
      <c r="L567">
        <v>0</v>
      </c>
      <c r="M567">
        <v>10</v>
      </c>
      <c r="N567">
        <v>2</v>
      </c>
      <c r="O567" s="578">
        <v>1.8055555556202307E-2</v>
      </c>
    </row>
    <row r="568" spans="1:15">
      <c r="A568" s="577">
        <v>567</v>
      </c>
      <c r="B568" s="577" t="s">
        <v>96</v>
      </c>
      <c r="C568" s="577">
        <v>1</v>
      </c>
      <c r="D568">
        <v>0.02</v>
      </c>
      <c r="E568">
        <v>0.02</v>
      </c>
      <c r="F568" s="403">
        <v>43916.695833333331</v>
      </c>
      <c r="G568">
        <v>1.10242</v>
      </c>
      <c r="H568" s="403">
        <v>43916.695833333331</v>
      </c>
      <c r="I568">
        <v>1.10242</v>
      </c>
      <c r="J568" s="403">
        <v>43916.702777777777</v>
      </c>
      <c r="K568">
        <v>1.1034200000000001</v>
      </c>
      <c r="L568">
        <v>0</v>
      </c>
      <c r="M568">
        <v>10.000000000001819</v>
      </c>
      <c r="N568">
        <v>2</v>
      </c>
      <c r="O568" s="578">
        <v>6.9444444452528842E-3</v>
      </c>
    </row>
    <row r="569" spans="1:15">
      <c r="A569" s="577">
        <v>568</v>
      </c>
      <c r="B569" s="577" t="s">
        <v>96</v>
      </c>
      <c r="C569" s="577">
        <v>1</v>
      </c>
      <c r="D569">
        <v>0.02</v>
      </c>
      <c r="E569">
        <v>0.02</v>
      </c>
      <c r="F569" s="403">
        <v>43916.713194444441</v>
      </c>
      <c r="G569">
        <v>1.1034299999999999</v>
      </c>
      <c r="H569" s="403">
        <v>43916.713194444441</v>
      </c>
      <c r="I569">
        <v>1.1034299999999999</v>
      </c>
      <c r="J569" s="403">
        <v>43916.793055555558</v>
      </c>
      <c r="K569">
        <v>1.10443</v>
      </c>
      <c r="L569">
        <v>0</v>
      </c>
      <c r="M569">
        <v>10.000000000001819</v>
      </c>
      <c r="N569">
        <v>2</v>
      </c>
      <c r="O569" s="578">
        <v>7.9861111116770189E-2</v>
      </c>
    </row>
    <row r="570" spans="1:15">
      <c r="A570" s="577">
        <v>569</v>
      </c>
      <c r="B570" s="577" t="s">
        <v>96</v>
      </c>
      <c r="C570" s="577">
        <v>1</v>
      </c>
      <c r="D570">
        <v>0.02</v>
      </c>
      <c r="E570">
        <v>0.02</v>
      </c>
      <c r="F570" s="403">
        <v>43916.79583333333</v>
      </c>
      <c r="G570">
        <v>1.10399</v>
      </c>
      <c r="H570" s="403">
        <v>43916.79583333333</v>
      </c>
      <c r="I570">
        <v>1.10399</v>
      </c>
      <c r="J570" s="403">
        <v>43916.831944444442</v>
      </c>
      <c r="K570">
        <v>1.1049899999999999</v>
      </c>
      <c r="L570">
        <v>0</v>
      </c>
      <c r="M570">
        <v>10</v>
      </c>
      <c r="N570">
        <v>2</v>
      </c>
      <c r="O570" s="578">
        <v>3.6111111112404615E-2</v>
      </c>
    </row>
    <row r="571" spans="1:15">
      <c r="A571" s="577">
        <v>570</v>
      </c>
      <c r="B571" s="577" t="s">
        <v>96</v>
      </c>
      <c r="C571" s="577">
        <v>2</v>
      </c>
      <c r="D571">
        <v>0.02</v>
      </c>
      <c r="E571">
        <v>0.04</v>
      </c>
      <c r="F571" s="403">
        <v>43916.837500000001</v>
      </c>
      <c r="G571">
        <v>1.1054900000000001</v>
      </c>
      <c r="H571" s="403">
        <v>43916.859722222223</v>
      </c>
      <c r="I571">
        <v>1.10388</v>
      </c>
      <c r="J571" s="403">
        <v>43916.989583333336</v>
      </c>
      <c r="K571">
        <v>1.1056900000000001</v>
      </c>
      <c r="L571">
        <v>16.100000000002183</v>
      </c>
      <c r="M571">
        <v>18.100000000002183</v>
      </c>
      <c r="N571">
        <v>4.0200000000000005</v>
      </c>
      <c r="O571" s="578">
        <v>0.15208333333430346</v>
      </c>
    </row>
    <row r="572" spans="1:15">
      <c r="A572" s="577">
        <v>571</v>
      </c>
      <c r="B572" s="577" t="s">
        <v>96</v>
      </c>
      <c r="C572" s="577">
        <v>2</v>
      </c>
      <c r="D572">
        <v>0.02</v>
      </c>
      <c r="E572">
        <v>0.04</v>
      </c>
      <c r="F572" s="403">
        <v>43916.991666666669</v>
      </c>
      <c r="G572">
        <v>1.10494</v>
      </c>
      <c r="H572" s="403">
        <v>43917.037499999999</v>
      </c>
      <c r="I572">
        <v>1.10334</v>
      </c>
      <c r="J572" s="403">
        <v>43917.118750000001</v>
      </c>
      <c r="K572">
        <v>1.10514</v>
      </c>
      <c r="L572">
        <v>16</v>
      </c>
      <c r="M572">
        <v>18</v>
      </c>
      <c r="N572">
        <v>3.92</v>
      </c>
      <c r="O572" s="578">
        <v>0.12708333333284827</v>
      </c>
    </row>
    <row r="573" spans="1:15">
      <c r="A573" s="577">
        <v>572</v>
      </c>
      <c r="B573" s="577" t="s">
        <v>96</v>
      </c>
      <c r="C573" s="577">
        <v>1</v>
      </c>
      <c r="D573">
        <v>0.02</v>
      </c>
      <c r="E573">
        <v>0.02</v>
      </c>
      <c r="F573" s="403">
        <v>43917.129166666666</v>
      </c>
      <c r="G573">
        <v>1.10666</v>
      </c>
      <c r="H573" s="403">
        <v>43917.129166666666</v>
      </c>
      <c r="I573">
        <v>1.10666</v>
      </c>
      <c r="J573" s="403">
        <v>43917.152083333334</v>
      </c>
      <c r="K573">
        <v>1.1076600000000001</v>
      </c>
      <c r="L573">
        <v>0</v>
      </c>
      <c r="M573">
        <v>10</v>
      </c>
      <c r="N573">
        <v>2</v>
      </c>
      <c r="O573" s="578">
        <v>2.2916666668606922E-2</v>
      </c>
    </row>
    <row r="574" spans="1:15">
      <c r="A574" s="577">
        <v>573</v>
      </c>
      <c r="B574" s="577" t="s">
        <v>96</v>
      </c>
      <c r="C574" s="577">
        <v>6</v>
      </c>
      <c r="D574">
        <v>0.14000000000000001</v>
      </c>
      <c r="E574">
        <v>0.34</v>
      </c>
      <c r="F574" s="403">
        <v>43917.155555555553</v>
      </c>
      <c r="G574">
        <v>1.10799</v>
      </c>
      <c r="H574" s="403">
        <v>43917.429166666669</v>
      </c>
      <c r="I574">
        <v>1.09934</v>
      </c>
      <c r="J574" s="403">
        <v>43917.468055555553</v>
      </c>
      <c r="K574">
        <v>1.1029500000000001</v>
      </c>
      <c r="L574">
        <v>86.5</v>
      </c>
      <c r="M574">
        <v>36.100000000002183</v>
      </c>
      <c r="N574">
        <v>40.959999999999994</v>
      </c>
      <c r="O574" s="578">
        <v>0.3125</v>
      </c>
    </row>
    <row r="575" spans="1:15">
      <c r="A575" s="577">
        <v>574</v>
      </c>
      <c r="B575" s="577" t="s">
        <v>97</v>
      </c>
      <c r="C575" s="577">
        <v>2</v>
      </c>
      <c r="D575">
        <v>0.02</v>
      </c>
      <c r="E575">
        <v>0.04</v>
      </c>
      <c r="F575" s="403">
        <v>43917.325694444444</v>
      </c>
      <c r="G575">
        <v>1.10225</v>
      </c>
      <c r="H575" s="403">
        <v>43917.339583333334</v>
      </c>
      <c r="I575">
        <v>1.10385</v>
      </c>
      <c r="J575" s="403">
        <v>43917.363888888889</v>
      </c>
      <c r="K575">
        <v>1.10205</v>
      </c>
      <c r="L575">
        <v>16</v>
      </c>
      <c r="M575">
        <v>18</v>
      </c>
      <c r="N575">
        <v>4</v>
      </c>
      <c r="O575" s="578">
        <v>3.8194444445252884E-2</v>
      </c>
    </row>
    <row r="576" spans="1:15">
      <c r="A576" s="577">
        <v>575</v>
      </c>
      <c r="B576" s="577" t="s">
        <v>97</v>
      </c>
      <c r="C576" s="577">
        <v>1</v>
      </c>
      <c r="D576">
        <v>0.02</v>
      </c>
      <c r="E576">
        <v>0.02</v>
      </c>
      <c r="F576" s="403">
        <v>43917.375694444447</v>
      </c>
      <c r="G576">
        <v>1.1015999999999999</v>
      </c>
      <c r="H576" s="403">
        <v>43917.375694444447</v>
      </c>
      <c r="I576">
        <v>1.1015999999999999</v>
      </c>
      <c r="J576" s="403">
        <v>43917.390277777777</v>
      </c>
      <c r="K576">
        <v>1.1006</v>
      </c>
      <c r="L576">
        <v>0</v>
      </c>
      <c r="M576">
        <v>10</v>
      </c>
      <c r="N576">
        <v>2</v>
      </c>
      <c r="O576" s="578">
        <v>1.4583333329937886E-2</v>
      </c>
    </row>
    <row r="577" spans="1:15">
      <c r="A577" s="577">
        <v>576</v>
      </c>
      <c r="B577" s="577" t="s">
        <v>97</v>
      </c>
      <c r="C577" s="577">
        <v>1</v>
      </c>
      <c r="D577">
        <v>0.02</v>
      </c>
      <c r="E577">
        <v>0.02</v>
      </c>
      <c r="F577" s="403">
        <v>43917.40902777778</v>
      </c>
      <c r="G577">
        <v>1.101</v>
      </c>
      <c r="H577" s="403">
        <v>43917.40902777778</v>
      </c>
      <c r="I577">
        <v>1.101</v>
      </c>
      <c r="J577" s="403">
        <v>43917.417361111111</v>
      </c>
      <c r="K577">
        <v>1.1000000000000001</v>
      </c>
      <c r="L577">
        <v>0</v>
      </c>
      <c r="M577">
        <v>10</v>
      </c>
      <c r="N577">
        <v>2</v>
      </c>
      <c r="O577" s="578">
        <v>8.333333331393078E-3</v>
      </c>
    </row>
    <row r="578" spans="1:15">
      <c r="A578" s="577">
        <v>577</v>
      </c>
      <c r="B578" s="577" t="s">
        <v>97</v>
      </c>
      <c r="C578" s="577">
        <v>3</v>
      </c>
      <c r="D578">
        <v>0.03</v>
      </c>
      <c r="E578">
        <v>7.0000000000000007E-2</v>
      </c>
      <c r="F578" s="403">
        <v>43917.431944444441</v>
      </c>
      <c r="G578">
        <v>1.09981</v>
      </c>
      <c r="H578" s="403">
        <v>43917.468055555553</v>
      </c>
      <c r="I578">
        <v>1.10304</v>
      </c>
      <c r="J578" s="403">
        <v>43917.5</v>
      </c>
      <c r="K578">
        <v>1.1006499999999999</v>
      </c>
      <c r="L578">
        <v>32.299999999999272</v>
      </c>
      <c r="M578">
        <v>23.900000000001455</v>
      </c>
      <c r="N578">
        <v>7.03</v>
      </c>
      <c r="O578" s="578">
        <v>6.805555555911269E-2</v>
      </c>
    </row>
    <row r="579" spans="1:15">
      <c r="A579" s="577">
        <v>578</v>
      </c>
      <c r="B579" s="577" t="s">
        <v>96</v>
      </c>
      <c r="C579" s="577">
        <v>1</v>
      </c>
      <c r="D579">
        <v>0.02</v>
      </c>
      <c r="E579">
        <v>0.02</v>
      </c>
      <c r="F579" s="403">
        <v>43917.474999999999</v>
      </c>
      <c r="G579">
        <v>1.10185</v>
      </c>
      <c r="H579" s="403">
        <v>43917.474999999999</v>
      </c>
      <c r="I579">
        <v>1.10185</v>
      </c>
      <c r="J579" s="403">
        <v>43917.481944444444</v>
      </c>
      <c r="K579">
        <v>1.1028500000000001</v>
      </c>
      <c r="L579">
        <v>0</v>
      </c>
      <c r="M579">
        <v>10.000000000001819</v>
      </c>
      <c r="N579">
        <v>2</v>
      </c>
      <c r="O579" s="578">
        <v>6.9444444452528842E-3</v>
      </c>
    </row>
    <row r="580" spans="1:15">
      <c r="A580" s="577">
        <v>579</v>
      </c>
      <c r="B580" s="577" t="s">
        <v>96</v>
      </c>
      <c r="C580" s="577">
        <v>4</v>
      </c>
      <c r="D580">
        <v>0.05</v>
      </c>
      <c r="E580">
        <v>0.12000000000000001</v>
      </c>
      <c r="F580" s="403">
        <v>43917.486111111109</v>
      </c>
      <c r="G580">
        <v>1.10223</v>
      </c>
      <c r="H580" s="403">
        <v>43917.54583333333</v>
      </c>
      <c r="I580">
        <v>1.09731</v>
      </c>
      <c r="J580" s="403">
        <v>43917.586805555555</v>
      </c>
      <c r="K580">
        <v>1.1001099999999999</v>
      </c>
      <c r="L580">
        <v>49.200000000000728</v>
      </c>
      <c r="M580">
        <v>27.999999999998181</v>
      </c>
      <c r="N580">
        <v>12.02</v>
      </c>
      <c r="O580" s="578">
        <v>0.10069444444525288</v>
      </c>
    </row>
    <row r="581" spans="1:15">
      <c r="A581" s="577">
        <v>580</v>
      </c>
      <c r="B581" s="577" t="s">
        <v>97</v>
      </c>
      <c r="C581" s="577">
        <v>1</v>
      </c>
      <c r="D581">
        <v>0.02</v>
      </c>
      <c r="E581">
        <v>0.02</v>
      </c>
      <c r="F581" s="403">
        <v>43917.51458333333</v>
      </c>
      <c r="G581">
        <v>1.1010800000000001</v>
      </c>
      <c r="H581" s="403">
        <v>43917.51458333333</v>
      </c>
      <c r="I581">
        <v>1.1010800000000001</v>
      </c>
      <c r="J581" s="403">
        <v>43917.522916666669</v>
      </c>
      <c r="K581">
        <v>1.1000799999999999</v>
      </c>
      <c r="L581">
        <v>0</v>
      </c>
      <c r="M581">
        <v>10.000000000001819</v>
      </c>
      <c r="N581">
        <v>2</v>
      </c>
      <c r="O581" s="578">
        <v>8.3333333386690356E-3</v>
      </c>
    </row>
    <row r="582" spans="1:15">
      <c r="A582" s="577">
        <v>581</v>
      </c>
      <c r="B582" s="577" t="s">
        <v>97</v>
      </c>
      <c r="C582" s="577">
        <v>1</v>
      </c>
      <c r="D582">
        <v>0.02</v>
      </c>
      <c r="E582">
        <v>0.02</v>
      </c>
      <c r="F582" s="403">
        <v>43917.539583333331</v>
      </c>
      <c r="G582">
        <v>1.09809</v>
      </c>
      <c r="H582" s="403">
        <v>43917.539583333331</v>
      </c>
      <c r="I582">
        <v>1.09809</v>
      </c>
      <c r="J582" s="403">
        <v>43917.554861111108</v>
      </c>
      <c r="K582">
        <v>1.0970899999999999</v>
      </c>
      <c r="L582">
        <v>0</v>
      </c>
      <c r="M582">
        <v>10</v>
      </c>
      <c r="N582">
        <v>2</v>
      </c>
      <c r="O582" s="578">
        <v>1.5277777776645962E-2</v>
      </c>
    </row>
    <row r="583" spans="1:15">
      <c r="A583" s="577">
        <v>582</v>
      </c>
      <c r="B583" s="577" t="s">
        <v>97</v>
      </c>
      <c r="C583" s="577">
        <v>9</v>
      </c>
      <c r="D583">
        <v>0.64</v>
      </c>
      <c r="E583">
        <v>1.59</v>
      </c>
      <c r="F583" s="403">
        <v>43917.581944444442</v>
      </c>
      <c r="G583">
        <v>1.09798</v>
      </c>
      <c r="H583" s="403">
        <v>43917.835416666669</v>
      </c>
      <c r="I583">
        <v>1.11303</v>
      </c>
      <c r="J583" s="403">
        <v>43920.134027777778</v>
      </c>
      <c r="K583">
        <v>1.1087</v>
      </c>
      <c r="L583">
        <v>150.5</v>
      </c>
      <c r="M583">
        <v>43.299999999999272</v>
      </c>
      <c r="N583">
        <v>208.2</v>
      </c>
      <c r="O583" s="578">
        <v>0.55208333333575865</v>
      </c>
    </row>
    <row r="584" spans="1:15">
      <c r="A584" s="577">
        <v>583</v>
      </c>
      <c r="B584" s="577" t="s">
        <v>96</v>
      </c>
      <c r="C584" s="577">
        <v>1</v>
      </c>
      <c r="D584">
        <v>0.02</v>
      </c>
      <c r="E584">
        <v>0.02</v>
      </c>
      <c r="F584" s="403">
        <v>43917.595833333333</v>
      </c>
      <c r="G584">
        <v>1.0994900000000001</v>
      </c>
      <c r="H584" s="403">
        <v>43917.595833333333</v>
      </c>
      <c r="I584">
        <v>1.0994900000000001</v>
      </c>
      <c r="J584" s="403">
        <v>43917.620833333334</v>
      </c>
      <c r="K584">
        <v>1.10049</v>
      </c>
      <c r="L584">
        <v>0</v>
      </c>
      <c r="M584">
        <v>9.999999999998181</v>
      </c>
      <c r="N584">
        <v>2</v>
      </c>
      <c r="O584" s="578">
        <v>2.5000000001455192E-2</v>
      </c>
    </row>
    <row r="585" spans="1:15">
      <c r="A585" s="577">
        <v>584</v>
      </c>
      <c r="B585" s="577" t="s">
        <v>96</v>
      </c>
      <c r="C585" s="577">
        <v>2</v>
      </c>
      <c r="D585">
        <v>0.02</v>
      </c>
      <c r="E585">
        <v>0.04</v>
      </c>
      <c r="F585" s="403">
        <v>43917.682638888888</v>
      </c>
      <c r="G585">
        <v>1.1084700000000001</v>
      </c>
      <c r="H585" s="403">
        <v>43917.696527777778</v>
      </c>
      <c r="I585">
        <v>1.10687</v>
      </c>
      <c r="J585" s="403">
        <v>43917.709722222222</v>
      </c>
      <c r="K585">
        <v>1.10867</v>
      </c>
      <c r="L585">
        <v>16</v>
      </c>
      <c r="M585">
        <v>18</v>
      </c>
      <c r="N585">
        <v>4</v>
      </c>
      <c r="O585" s="578">
        <v>2.7083333334303461E-2</v>
      </c>
    </row>
    <row r="586" spans="1:15">
      <c r="A586" s="577">
        <v>585</v>
      </c>
      <c r="B586" s="577" t="s">
        <v>96</v>
      </c>
      <c r="C586" s="577">
        <v>1</v>
      </c>
      <c r="D586">
        <v>0.02</v>
      </c>
      <c r="E586">
        <v>0.02</v>
      </c>
      <c r="F586" s="403">
        <v>43917.713888888888</v>
      </c>
      <c r="G586">
        <v>1.10815</v>
      </c>
      <c r="H586" s="403">
        <v>43917.713888888888</v>
      </c>
      <c r="I586">
        <v>1.10815</v>
      </c>
      <c r="J586" s="403">
        <v>43917.744444444441</v>
      </c>
      <c r="K586">
        <v>1.1091500000000001</v>
      </c>
      <c r="L586">
        <v>0</v>
      </c>
      <c r="M586">
        <v>10</v>
      </c>
      <c r="N586">
        <v>2</v>
      </c>
      <c r="O586" s="578">
        <v>3.0555555553291924E-2</v>
      </c>
    </row>
    <row r="587" spans="1:15">
      <c r="A587" s="577">
        <v>586</v>
      </c>
      <c r="B587" s="577" t="s">
        <v>96</v>
      </c>
      <c r="C587" s="577">
        <v>1</v>
      </c>
      <c r="D587">
        <v>0.02</v>
      </c>
      <c r="E587">
        <v>0.02</v>
      </c>
      <c r="F587" s="403">
        <v>43917.761111111111</v>
      </c>
      <c r="G587">
        <v>1.11005</v>
      </c>
      <c r="H587" s="403">
        <v>43917.761111111111</v>
      </c>
      <c r="I587">
        <v>1.11005</v>
      </c>
      <c r="J587" s="403">
        <v>43917.789583333331</v>
      </c>
      <c r="K587">
        <v>1.1110500000000001</v>
      </c>
      <c r="L587">
        <v>0</v>
      </c>
      <c r="M587">
        <v>10.000000000001819</v>
      </c>
      <c r="N587">
        <v>2</v>
      </c>
      <c r="O587" s="578">
        <v>2.8472222220443655E-2</v>
      </c>
    </row>
    <row r="588" spans="1:15">
      <c r="A588" s="577">
        <v>587</v>
      </c>
      <c r="B588" s="577" t="s">
        <v>96</v>
      </c>
      <c r="C588" s="577">
        <v>1</v>
      </c>
      <c r="D588">
        <v>0.02</v>
      </c>
      <c r="E588">
        <v>0.02</v>
      </c>
      <c r="F588" s="403">
        <v>43917.797222222223</v>
      </c>
      <c r="G588">
        <v>1.1116600000000001</v>
      </c>
      <c r="H588" s="403">
        <v>43917.797222222223</v>
      </c>
      <c r="I588">
        <v>1.1116600000000001</v>
      </c>
      <c r="J588" s="403">
        <v>43917.800694444442</v>
      </c>
      <c r="K588">
        <v>1.11266</v>
      </c>
      <c r="L588">
        <v>0</v>
      </c>
      <c r="M588">
        <v>10</v>
      </c>
      <c r="N588">
        <v>2</v>
      </c>
      <c r="O588" s="578">
        <v>3.4722222189884633E-3</v>
      </c>
    </row>
    <row r="589" spans="1:15">
      <c r="A589" s="577">
        <v>588</v>
      </c>
      <c r="B589" s="577" t="s">
        <v>96</v>
      </c>
      <c r="C589" s="577">
        <v>1</v>
      </c>
      <c r="D589">
        <v>0.02</v>
      </c>
      <c r="E589">
        <v>0.02</v>
      </c>
      <c r="F589" s="403">
        <v>43917.820833333331</v>
      </c>
      <c r="G589">
        <v>1.11219</v>
      </c>
      <c r="H589" s="403">
        <v>43917.820833333331</v>
      </c>
      <c r="I589">
        <v>1.11219</v>
      </c>
      <c r="J589" s="403">
        <v>43917.835416666669</v>
      </c>
      <c r="K589">
        <v>1.1131899999999999</v>
      </c>
      <c r="L589">
        <v>0</v>
      </c>
      <c r="M589">
        <v>10</v>
      </c>
      <c r="N589">
        <v>2</v>
      </c>
      <c r="O589" s="578">
        <v>1.4583333337213844E-2</v>
      </c>
    </row>
    <row r="590" spans="1:15">
      <c r="A590" s="577">
        <v>589</v>
      </c>
      <c r="B590" s="577" t="s">
        <v>96</v>
      </c>
      <c r="C590" s="577">
        <v>2</v>
      </c>
      <c r="D590">
        <v>0.02</v>
      </c>
      <c r="E590">
        <v>0.04</v>
      </c>
      <c r="F590" s="403">
        <v>43917.849305555559</v>
      </c>
      <c r="G590">
        <v>1.1140600000000001</v>
      </c>
      <c r="H590" s="403">
        <v>43919.875694444447</v>
      </c>
      <c r="I590">
        <v>1.11192</v>
      </c>
      <c r="J590" s="403">
        <v>43919.994444444441</v>
      </c>
      <c r="K590">
        <v>1.11399</v>
      </c>
      <c r="L590">
        <v>21.399999999999636</v>
      </c>
      <c r="M590">
        <v>20.699999999998909</v>
      </c>
      <c r="N590">
        <v>3.9999999999999996</v>
      </c>
      <c r="O590" s="578">
        <v>0.14513888888177462</v>
      </c>
    </row>
    <row r="591" spans="1:15">
      <c r="A591" s="577">
        <v>590</v>
      </c>
      <c r="B591" s="577" t="s">
        <v>96</v>
      </c>
      <c r="C591" s="577">
        <v>11</v>
      </c>
      <c r="D591">
        <v>1.93</v>
      </c>
      <c r="E591">
        <v>4.63</v>
      </c>
      <c r="F591" s="403">
        <v>43920.000694444447</v>
      </c>
      <c r="G591">
        <v>1.1134900000000001</v>
      </c>
      <c r="H591" s="403">
        <v>43921.463194444441</v>
      </c>
      <c r="I591">
        <v>1.0938000000000001</v>
      </c>
      <c r="J591" s="403">
        <v>43921.606249999997</v>
      </c>
      <c r="K591">
        <v>1.0981300000000001</v>
      </c>
      <c r="L591">
        <v>196.89999999999964</v>
      </c>
      <c r="M591">
        <v>43.299999999999272</v>
      </c>
      <c r="N591">
        <v>505.59000000000003</v>
      </c>
      <c r="O591" s="578">
        <v>1.6055555555503815</v>
      </c>
    </row>
    <row r="592" spans="1:15">
      <c r="A592" s="577">
        <v>591</v>
      </c>
      <c r="B592" s="577" t="s">
        <v>97</v>
      </c>
      <c r="C592" s="577">
        <v>1</v>
      </c>
      <c r="D592">
        <v>0.02</v>
      </c>
      <c r="E592">
        <v>0.02</v>
      </c>
      <c r="F592" s="403">
        <v>43920.14166666667</v>
      </c>
      <c r="G592">
        <v>1.1085400000000001</v>
      </c>
      <c r="H592" s="403">
        <v>43920.14166666667</v>
      </c>
      <c r="I592">
        <v>1.1085400000000001</v>
      </c>
      <c r="J592" s="403">
        <v>43920.17291666667</v>
      </c>
      <c r="K592">
        <v>1.10754</v>
      </c>
      <c r="L592">
        <v>0</v>
      </c>
      <c r="M592">
        <v>10.000000000001819</v>
      </c>
      <c r="N592">
        <v>2</v>
      </c>
      <c r="O592" s="578">
        <v>3.125E-2</v>
      </c>
    </row>
    <row r="593" spans="1:15">
      <c r="A593" s="577">
        <v>592</v>
      </c>
      <c r="B593" s="577" t="s">
        <v>97</v>
      </c>
      <c r="C593" s="577">
        <v>2</v>
      </c>
      <c r="D593">
        <v>0.02</v>
      </c>
      <c r="E593">
        <v>0.04</v>
      </c>
      <c r="F593" s="403">
        <v>43920.178472222222</v>
      </c>
      <c r="G593">
        <v>1.10744</v>
      </c>
      <c r="H593" s="403">
        <v>43920.24722222222</v>
      </c>
      <c r="I593">
        <v>1.1096699999999999</v>
      </c>
      <c r="J593" s="403">
        <v>43920.277083333334</v>
      </c>
      <c r="K593">
        <v>1.1075600000000001</v>
      </c>
      <c r="L593">
        <v>22.299999999999272</v>
      </c>
      <c r="M593">
        <v>21.099999999998545</v>
      </c>
      <c r="N593">
        <v>3.9799999999999995</v>
      </c>
      <c r="O593" s="578">
        <v>9.8611111112404615E-2</v>
      </c>
    </row>
    <row r="594" spans="1:15">
      <c r="A594" s="577">
        <v>593</v>
      </c>
      <c r="B594" s="577" t="s">
        <v>97</v>
      </c>
      <c r="C594" s="577">
        <v>1</v>
      </c>
      <c r="D594">
        <v>0.02</v>
      </c>
      <c r="E594">
        <v>0.02</v>
      </c>
      <c r="F594" s="403">
        <v>43920.283333333333</v>
      </c>
      <c r="G594">
        <v>1.10792</v>
      </c>
      <c r="H594" s="403">
        <v>43920.283333333333</v>
      </c>
      <c r="I594">
        <v>1.10792</v>
      </c>
      <c r="J594" s="403">
        <v>43920.290972222225</v>
      </c>
      <c r="K594">
        <v>1.1069199999999999</v>
      </c>
      <c r="L594">
        <v>0</v>
      </c>
      <c r="M594">
        <v>10.000000000001819</v>
      </c>
      <c r="N594">
        <v>2</v>
      </c>
      <c r="O594" s="578">
        <v>7.6388888919609599E-3</v>
      </c>
    </row>
    <row r="595" spans="1:15">
      <c r="A595" s="577">
        <v>594</v>
      </c>
      <c r="B595" s="577" t="s">
        <v>97</v>
      </c>
      <c r="C595" s="577">
        <v>1</v>
      </c>
      <c r="D595">
        <v>0.02</v>
      </c>
      <c r="E595">
        <v>0.02</v>
      </c>
      <c r="F595" s="403">
        <v>43920.293749999997</v>
      </c>
      <c r="G595">
        <v>1.10755</v>
      </c>
      <c r="H595" s="403">
        <v>43920.293749999997</v>
      </c>
      <c r="I595">
        <v>1.10755</v>
      </c>
      <c r="J595" s="403">
        <v>43920.318055555559</v>
      </c>
      <c r="K595">
        <v>1.1065499999999999</v>
      </c>
      <c r="L595">
        <v>0</v>
      </c>
      <c r="M595">
        <v>10</v>
      </c>
      <c r="N595">
        <v>2</v>
      </c>
      <c r="O595" s="578">
        <v>2.4305555562023073E-2</v>
      </c>
    </row>
    <row r="596" spans="1:15">
      <c r="A596" s="577">
        <v>595</v>
      </c>
      <c r="B596" s="577" t="s">
        <v>97</v>
      </c>
      <c r="C596" s="577">
        <v>2</v>
      </c>
      <c r="D596">
        <v>0.02</v>
      </c>
      <c r="E596">
        <v>0.04</v>
      </c>
      <c r="F596" s="403">
        <v>43920.320138888892</v>
      </c>
      <c r="G596">
        <v>1.10721</v>
      </c>
      <c r="H596" s="403">
        <v>43920.365972222222</v>
      </c>
      <c r="I596">
        <v>1.1088100000000001</v>
      </c>
      <c r="J596" s="403">
        <v>43920.399305555555</v>
      </c>
      <c r="K596">
        <v>1.10701</v>
      </c>
      <c r="L596">
        <v>16</v>
      </c>
      <c r="M596">
        <v>18</v>
      </c>
      <c r="N596">
        <v>4</v>
      </c>
      <c r="O596" s="578">
        <v>7.9166666662786156E-2</v>
      </c>
    </row>
    <row r="597" spans="1:15">
      <c r="A597" s="577">
        <v>596</v>
      </c>
      <c r="B597" s="577" t="s">
        <v>97</v>
      </c>
      <c r="C597" s="577">
        <v>1</v>
      </c>
      <c r="D597">
        <v>0.02</v>
      </c>
      <c r="E597">
        <v>0.02</v>
      </c>
      <c r="F597" s="403">
        <v>43920.404166666667</v>
      </c>
      <c r="G597">
        <v>1.10728</v>
      </c>
      <c r="H597" s="403">
        <v>43920.404166666667</v>
      </c>
      <c r="I597">
        <v>1.10728</v>
      </c>
      <c r="J597" s="403">
        <v>43920.422222222223</v>
      </c>
      <c r="K597">
        <v>1.1062799999999999</v>
      </c>
      <c r="L597">
        <v>0</v>
      </c>
      <c r="M597">
        <v>10.000000000001819</v>
      </c>
      <c r="N597">
        <v>2</v>
      </c>
      <c r="O597" s="578">
        <v>1.8055555556202307E-2</v>
      </c>
    </row>
    <row r="598" spans="1:15">
      <c r="A598" s="577">
        <v>597</v>
      </c>
      <c r="B598" s="577" t="s">
        <v>97</v>
      </c>
      <c r="C598" s="577">
        <v>1</v>
      </c>
      <c r="D598">
        <v>0.02</v>
      </c>
      <c r="E598">
        <v>0.02</v>
      </c>
      <c r="F598" s="403">
        <v>43920.444444444445</v>
      </c>
      <c r="G598">
        <v>1.1064799999999999</v>
      </c>
      <c r="H598" s="403">
        <v>43920.444444444445</v>
      </c>
      <c r="I598">
        <v>1.1064799999999999</v>
      </c>
      <c r="J598" s="403">
        <v>43920.474305555559</v>
      </c>
      <c r="K598">
        <v>1.10548</v>
      </c>
      <c r="L598">
        <v>0</v>
      </c>
      <c r="M598">
        <v>10</v>
      </c>
      <c r="N598">
        <v>2</v>
      </c>
      <c r="O598" s="578">
        <v>2.9861111113859806E-2</v>
      </c>
    </row>
    <row r="599" spans="1:15">
      <c r="A599" s="577">
        <v>598</v>
      </c>
      <c r="B599" s="577" t="s">
        <v>97</v>
      </c>
      <c r="C599" s="577">
        <v>1</v>
      </c>
      <c r="D599">
        <v>0.02</v>
      </c>
      <c r="E599">
        <v>0.02</v>
      </c>
      <c r="F599" s="403">
        <v>43920.479861111111</v>
      </c>
      <c r="G599">
        <v>1.10527</v>
      </c>
      <c r="H599" s="403">
        <v>43920.479861111111</v>
      </c>
      <c r="I599">
        <v>1.10527</v>
      </c>
      <c r="J599" s="403">
        <v>43920.506944444445</v>
      </c>
      <c r="K599">
        <v>1.1042700000000001</v>
      </c>
      <c r="L599">
        <v>0</v>
      </c>
      <c r="M599">
        <v>9.999999999998181</v>
      </c>
      <c r="N599">
        <v>2</v>
      </c>
      <c r="O599" s="578">
        <v>2.7083333334303461E-2</v>
      </c>
    </row>
    <row r="600" spans="1:15">
      <c r="A600" s="577">
        <v>599</v>
      </c>
      <c r="B600" s="577" t="s">
        <v>97</v>
      </c>
      <c r="C600" s="577">
        <v>1</v>
      </c>
      <c r="D600">
        <v>0.02</v>
      </c>
      <c r="E600">
        <v>0.02</v>
      </c>
      <c r="F600" s="403">
        <v>43920.529166666667</v>
      </c>
      <c r="G600">
        <v>1.10338</v>
      </c>
      <c r="H600" s="403">
        <v>43920.529166666667</v>
      </c>
      <c r="I600">
        <v>1.10338</v>
      </c>
      <c r="J600" s="403">
        <v>43920.538194444445</v>
      </c>
      <c r="K600">
        <v>1.1023799999999999</v>
      </c>
      <c r="L600">
        <v>0</v>
      </c>
      <c r="M600">
        <v>10.000000000001819</v>
      </c>
      <c r="N600">
        <v>2</v>
      </c>
      <c r="O600" s="578">
        <v>9.0277777781011537E-3</v>
      </c>
    </row>
    <row r="601" spans="1:15">
      <c r="A601" s="577">
        <v>600</v>
      </c>
      <c r="B601" s="577" t="s">
        <v>97</v>
      </c>
      <c r="C601" s="577">
        <v>2</v>
      </c>
      <c r="D601">
        <v>0.02</v>
      </c>
      <c r="E601">
        <v>0.04</v>
      </c>
      <c r="F601" s="403">
        <v>43920.546527777777</v>
      </c>
      <c r="G601">
        <v>1.10198</v>
      </c>
      <c r="H601" s="403">
        <v>43920.581944444442</v>
      </c>
      <c r="I601">
        <v>1.10358</v>
      </c>
      <c r="J601" s="403">
        <v>43920.661111111112</v>
      </c>
      <c r="K601">
        <v>1.10178</v>
      </c>
      <c r="L601">
        <v>16</v>
      </c>
      <c r="M601">
        <v>18</v>
      </c>
      <c r="N601">
        <v>4</v>
      </c>
      <c r="O601" s="578">
        <v>0.11458333333575865</v>
      </c>
    </row>
    <row r="602" spans="1:15">
      <c r="A602" s="577">
        <v>601</v>
      </c>
      <c r="B602" s="577" t="s">
        <v>97</v>
      </c>
      <c r="C602" s="577">
        <v>3</v>
      </c>
      <c r="D602">
        <v>0.03</v>
      </c>
      <c r="E602">
        <v>7.0000000000000007E-2</v>
      </c>
      <c r="F602" s="403">
        <v>43920.671527777777</v>
      </c>
      <c r="G602">
        <v>1.10209</v>
      </c>
      <c r="H602" s="403">
        <v>43920.832638888889</v>
      </c>
      <c r="I602">
        <v>1.10531</v>
      </c>
      <c r="J602" s="403">
        <v>43920.894444444442</v>
      </c>
      <c r="K602">
        <v>1.10293</v>
      </c>
      <c r="L602">
        <v>32.200000000000728</v>
      </c>
      <c r="M602">
        <v>23.800000000001091</v>
      </c>
      <c r="N602">
        <v>7.02</v>
      </c>
      <c r="O602" s="578">
        <v>0.22291666666569654</v>
      </c>
    </row>
    <row r="603" spans="1:15">
      <c r="A603" s="577">
        <v>602</v>
      </c>
      <c r="B603" s="577" t="s">
        <v>97</v>
      </c>
      <c r="C603" s="577">
        <v>1</v>
      </c>
      <c r="D603">
        <v>0.02</v>
      </c>
      <c r="E603">
        <v>0.02</v>
      </c>
      <c r="F603" s="403">
        <v>43920.972916666666</v>
      </c>
      <c r="G603">
        <v>1.1031299999999999</v>
      </c>
      <c r="H603" s="403">
        <v>43920.972916666666</v>
      </c>
      <c r="I603">
        <v>1.1031299999999999</v>
      </c>
      <c r="J603" s="403">
        <v>43921.036111111112</v>
      </c>
      <c r="K603">
        <v>1.1021300000000001</v>
      </c>
      <c r="L603">
        <v>0</v>
      </c>
      <c r="M603">
        <v>9.999999999998181</v>
      </c>
      <c r="N603">
        <v>2.02</v>
      </c>
      <c r="O603" s="578">
        <v>6.3194444446708076E-2</v>
      </c>
    </row>
    <row r="604" spans="1:15">
      <c r="A604" s="577">
        <v>603</v>
      </c>
      <c r="B604" s="577" t="s">
        <v>97</v>
      </c>
      <c r="C604" s="577">
        <v>1</v>
      </c>
      <c r="D604">
        <v>0.02</v>
      </c>
      <c r="E604">
        <v>0.02</v>
      </c>
      <c r="F604" s="403">
        <v>43921.055555555555</v>
      </c>
      <c r="G604">
        <v>1.1019000000000001</v>
      </c>
      <c r="H604" s="403">
        <v>43921.055555555555</v>
      </c>
      <c r="I604">
        <v>1.1019000000000001</v>
      </c>
      <c r="J604" s="403">
        <v>43921.0625</v>
      </c>
      <c r="K604">
        <v>1.1009</v>
      </c>
      <c r="L604">
        <v>0</v>
      </c>
      <c r="M604">
        <v>10.000000000001819</v>
      </c>
      <c r="N604">
        <v>2</v>
      </c>
      <c r="O604" s="578">
        <v>6.9444444452528842E-3</v>
      </c>
    </row>
    <row r="605" spans="1:15">
      <c r="A605" s="577">
        <v>604</v>
      </c>
      <c r="B605" s="577" t="s">
        <v>97</v>
      </c>
      <c r="C605" s="577">
        <v>2</v>
      </c>
      <c r="D605">
        <v>0.02</v>
      </c>
      <c r="E605">
        <v>0.04</v>
      </c>
      <c r="F605" s="403">
        <v>43921.065972222219</v>
      </c>
      <c r="G605">
        <v>1.1010800000000001</v>
      </c>
      <c r="H605" s="403">
        <v>43921.107638888891</v>
      </c>
      <c r="I605">
        <v>1.1027</v>
      </c>
      <c r="J605" s="403">
        <v>43921.268750000003</v>
      </c>
      <c r="K605">
        <v>1.1008899999999999</v>
      </c>
      <c r="L605">
        <v>16.199999999998909</v>
      </c>
      <c r="M605">
        <v>18.100000000000364</v>
      </c>
      <c r="N605">
        <v>4</v>
      </c>
      <c r="O605" s="578">
        <v>0.20277777778392192</v>
      </c>
    </row>
    <row r="606" spans="1:15">
      <c r="A606" s="577">
        <v>605</v>
      </c>
      <c r="B606" s="577" t="s">
        <v>97</v>
      </c>
      <c r="C606" s="577">
        <v>1</v>
      </c>
      <c r="D606">
        <v>0.02</v>
      </c>
      <c r="E606">
        <v>0.02</v>
      </c>
      <c r="F606" s="403">
        <v>43921.273611111108</v>
      </c>
      <c r="G606">
        <v>1.1012500000000001</v>
      </c>
      <c r="H606" s="403">
        <v>43921.273611111108</v>
      </c>
      <c r="I606">
        <v>1.1012500000000001</v>
      </c>
      <c r="J606" s="403">
        <v>43921.277083333334</v>
      </c>
      <c r="K606">
        <v>1.10025</v>
      </c>
      <c r="L606">
        <v>0</v>
      </c>
      <c r="M606">
        <v>10</v>
      </c>
      <c r="N606">
        <v>2</v>
      </c>
      <c r="O606" s="578">
        <v>3.4722222262644209E-3</v>
      </c>
    </row>
    <row r="607" spans="1:15">
      <c r="A607" s="577">
        <v>606</v>
      </c>
      <c r="B607" s="577" t="s">
        <v>97</v>
      </c>
      <c r="C607" s="577">
        <v>1</v>
      </c>
      <c r="D607">
        <v>0.02</v>
      </c>
      <c r="E607">
        <v>0.02</v>
      </c>
      <c r="F607" s="403">
        <v>43921.302083333336</v>
      </c>
      <c r="G607">
        <v>1.1005</v>
      </c>
      <c r="H607" s="403">
        <v>43921.302083333336</v>
      </c>
      <c r="I607">
        <v>1.1005</v>
      </c>
      <c r="J607" s="403">
        <v>43921.304166666669</v>
      </c>
      <c r="K607">
        <v>1.0994999999999999</v>
      </c>
      <c r="L607">
        <v>0</v>
      </c>
      <c r="M607">
        <v>10</v>
      </c>
      <c r="N607">
        <v>2</v>
      </c>
      <c r="O607" s="578">
        <v>2.0833333328482695E-3</v>
      </c>
    </row>
    <row r="608" spans="1:15">
      <c r="A608" s="577">
        <v>607</v>
      </c>
      <c r="B608" s="577" t="s">
        <v>97</v>
      </c>
      <c r="C608" s="577">
        <v>1</v>
      </c>
      <c r="D608">
        <v>0.02</v>
      </c>
      <c r="E608">
        <v>0.02</v>
      </c>
      <c r="F608" s="403">
        <v>43921.317361111112</v>
      </c>
      <c r="G608">
        <v>1.10032</v>
      </c>
      <c r="H608" s="403">
        <v>43921.317361111112</v>
      </c>
      <c r="I608">
        <v>1.10032</v>
      </c>
      <c r="J608" s="403">
        <v>43921.365277777775</v>
      </c>
      <c r="K608">
        <v>1.0993200000000001</v>
      </c>
      <c r="L608">
        <v>0</v>
      </c>
      <c r="M608">
        <v>9.999999999998181</v>
      </c>
      <c r="N608">
        <v>2</v>
      </c>
      <c r="O608" s="578">
        <v>4.7916666662786156E-2</v>
      </c>
    </row>
    <row r="609" spans="1:15">
      <c r="A609" s="577">
        <v>608</v>
      </c>
      <c r="B609" s="577" t="s">
        <v>97</v>
      </c>
      <c r="C609" s="577">
        <v>1</v>
      </c>
      <c r="D609">
        <v>0.02</v>
      </c>
      <c r="E609">
        <v>0.02</v>
      </c>
      <c r="F609" s="403">
        <v>43921.390277777777</v>
      </c>
      <c r="G609">
        <v>1.0983700000000001</v>
      </c>
      <c r="H609" s="403">
        <v>43921.390277777777</v>
      </c>
      <c r="I609">
        <v>1.0983700000000001</v>
      </c>
      <c r="J609" s="403">
        <v>43921.402777777781</v>
      </c>
      <c r="K609">
        <v>1.09737</v>
      </c>
      <c r="L609">
        <v>0</v>
      </c>
      <c r="M609">
        <v>10.000000000001819</v>
      </c>
      <c r="N609">
        <v>2</v>
      </c>
      <c r="O609" s="578">
        <v>1.2500000004365575E-2</v>
      </c>
    </row>
    <row r="610" spans="1:15">
      <c r="A610" s="577">
        <v>609</v>
      </c>
      <c r="B610" s="577" t="s">
        <v>97</v>
      </c>
      <c r="C610" s="577">
        <v>1</v>
      </c>
      <c r="D610">
        <v>0.02</v>
      </c>
      <c r="E610">
        <v>0.02</v>
      </c>
      <c r="F610" s="403">
        <v>43921.413194444445</v>
      </c>
      <c r="G610">
        <v>1.09751</v>
      </c>
      <c r="H610" s="403">
        <v>43921.413194444445</v>
      </c>
      <c r="I610">
        <v>1.09751</v>
      </c>
      <c r="J610" s="403">
        <v>43921.433333333334</v>
      </c>
      <c r="K610">
        <v>1.0965100000000001</v>
      </c>
      <c r="L610">
        <v>0</v>
      </c>
      <c r="M610">
        <v>10</v>
      </c>
      <c r="N610">
        <v>2</v>
      </c>
      <c r="O610" s="578">
        <v>2.0138888889050577E-2</v>
      </c>
    </row>
    <row r="611" spans="1:15">
      <c r="A611" s="577">
        <v>610</v>
      </c>
      <c r="B611" s="577" t="s">
        <v>97</v>
      </c>
      <c r="C611" s="577">
        <v>1</v>
      </c>
      <c r="D611">
        <v>0.02</v>
      </c>
      <c r="E611">
        <v>0.02</v>
      </c>
      <c r="F611" s="403">
        <v>43921.436805555553</v>
      </c>
      <c r="G611">
        <v>1.0967499999999999</v>
      </c>
      <c r="H611" s="403">
        <v>43921.436805555553</v>
      </c>
      <c r="I611">
        <v>1.0967499999999999</v>
      </c>
      <c r="J611" s="403">
        <v>43921.45416666667</v>
      </c>
      <c r="K611">
        <v>1.09575</v>
      </c>
      <c r="L611">
        <v>0</v>
      </c>
      <c r="M611">
        <v>9.999999999998181</v>
      </c>
      <c r="N611">
        <v>2</v>
      </c>
      <c r="O611" s="578">
        <v>1.7361111116770189E-2</v>
      </c>
    </row>
    <row r="612" spans="1:15">
      <c r="A612" s="577">
        <v>611</v>
      </c>
      <c r="B612" s="577" t="s">
        <v>97</v>
      </c>
      <c r="C612" s="577">
        <v>3</v>
      </c>
      <c r="D612">
        <v>0.03</v>
      </c>
      <c r="E612">
        <v>7.0000000000000007E-2</v>
      </c>
      <c r="F612" s="403">
        <v>43921.477083333331</v>
      </c>
      <c r="G612">
        <v>1.09405</v>
      </c>
      <c r="H612" s="403">
        <v>43921.531944444447</v>
      </c>
      <c r="I612">
        <v>1.09727</v>
      </c>
      <c r="J612" s="403">
        <v>43921.584027777775</v>
      </c>
      <c r="K612">
        <v>1.0948899999999999</v>
      </c>
      <c r="L612">
        <v>32.199999999998909</v>
      </c>
      <c r="M612">
        <v>23.799999999999272</v>
      </c>
      <c r="N612">
        <v>7.02</v>
      </c>
      <c r="O612" s="578">
        <v>0.10694444444379769</v>
      </c>
    </row>
    <row r="613" spans="1:15">
      <c r="A613" s="577">
        <v>612</v>
      </c>
      <c r="B613" s="577" t="s">
        <v>97</v>
      </c>
      <c r="C613" s="577">
        <v>3</v>
      </c>
      <c r="D613">
        <v>0.03</v>
      </c>
      <c r="E613">
        <v>7.0000000000000007E-2</v>
      </c>
      <c r="F613" s="403">
        <v>43921.592361111114</v>
      </c>
      <c r="G613">
        <v>1.0960700000000001</v>
      </c>
      <c r="H613" s="403">
        <v>43921.609027777777</v>
      </c>
      <c r="I613">
        <v>1.09937</v>
      </c>
      <c r="J613" s="403">
        <v>43921.615277777775</v>
      </c>
      <c r="K613">
        <v>1.09694</v>
      </c>
      <c r="L613">
        <v>32.999999999998181</v>
      </c>
      <c r="M613">
        <v>24.299999999999272</v>
      </c>
      <c r="N613">
        <v>7.03</v>
      </c>
      <c r="O613" s="578">
        <v>2.2916666661330964E-2</v>
      </c>
    </row>
    <row r="614" spans="1:15">
      <c r="A614" s="577">
        <v>613</v>
      </c>
      <c r="B614" s="577" t="s">
        <v>96</v>
      </c>
      <c r="C614" s="577">
        <v>1</v>
      </c>
      <c r="D614">
        <v>0.02</v>
      </c>
      <c r="E614">
        <v>0.02</v>
      </c>
      <c r="F614" s="403">
        <v>43921.617361111108</v>
      </c>
      <c r="G614">
        <v>1.0961099999999999</v>
      </c>
      <c r="H614" s="403">
        <v>43921.617361111108</v>
      </c>
      <c r="I614">
        <v>1.0961099999999999</v>
      </c>
      <c r="J614" s="403">
        <v>43921.621527777781</v>
      </c>
      <c r="K614">
        <v>1.09711</v>
      </c>
      <c r="L614">
        <v>0</v>
      </c>
      <c r="M614">
        <v>10.000000000001819</v>
      </c>
      <c r="N614">
        <v>2</v>
      </c>
      <c r="O614" s="578">
        <v>4.1666666729724966E-3</v>
      </c>
    </row>
    <row r="615" spans="1:15">
      <c r="A615" s="577">
        <v>614</v>
      </c>
      <c r="B615" s="577" t="s">
        <v>96</v>
      </c>
      <c r="C615" s="577">
        <v>1</v>
      </c>
      <c r="D615">
        <v>0.02</v>
      </c>
      <c r="E615">
        <v>0.02</v>
      </c>
      <c r="F615" s="403">
        <v>43921.62777777778</v>
      </c>
      <c r="G615">
        <v>1.09711</v>
      </c>
      <c r="H615" s="403">
        <v>43921.62777777778</v>
      </c>
      <c r="I615">
        <v>1.09711</v>
      </c>
      <c r="J615" s="403">
        <v>43921.628472222219</v>
      </c>
      <c r="K615">
        <v>1.0981099999999999</v>
      </c>
      <c r="L615">
        <v>0</v>
      </c>
      <c r="M615">
        <v>9.999999999998181</v>
      </c>
      <c r="N615">
        <v>2</v>
      </c>
      <c r="O615" s="578">
        <v>6.9444443943211809E-4</v>
      </c>
    </row>
    <row r="616" spans="1:15">
      <c r="A616" s="577">
        <v>615</v>
      </c>
      <c r="B616" s="577" t="s">
        <v>97</v>
      </c>
      <c r="C616" s="577">
        <v>3</v>
      </c>
      <c r="D616">
        <v>0.03</v>
      </c>
      <c r="E616">
        <v>7.0000000000000007E-2</v>
      </c>
      <c r="F616" s="403">
        <v>43921.629861111112</v>
      </c>
      <c r="G616">
        <v>1.09866</v>
      </c>
      <c r="H616" s="403">
        <v>43921.662499999999</v>
      </c>
      <c r="I616">
        <v>1.1018699999999999</v>
      </c>
      <c r="J616" s="403">
        <v>43921.675000000003</v>
      </c>
      <c r="K616">
        <v>1.0994900000000001</v>
      </c>
      <c r="L616">
        <v>32.099999999998545</v>
      </c>
      <c r="M616">
        <v>23.799999999997453</v>
      </c>
      <c r="N616">
        <v>7.02</v>
      </c>
      <c r="O616" s="578">
        <v>4.5138888890505768E-2</v>
      </c>
    </row>
    <row r="617" spans="1:15">
      <c r="A617" s="577">
        <v>616</v>
      </c>
      <c r="B617" s="577" t="s">
        <v>96</v>
      </c>
      <c r="C617" s="577">
        <v>1</v>
      </c>
      <c r="D617">
        <v>0.02</v>
      </c>
      <c r="E617">
        <v>0.02</v>
      </c>
      <c r="F617" s="403">
        <v>43921.647222222222</v>
      </c>
      <c r="G617">
        <v>1.1001300000000001</v>
      </c>
      <c r="H617" s="403">
        <v>43921.647222222222</v>
      </c>
      <c r="I617">
        <v>1.1001300000000001</v>
      </c>
      <c r="J617" s="403">
        <v>43921.660416666666</v>
      </c>
      <c r="K617">
        <v>1.1011299999999999</v>
      </c>
      <c r="L617">
        <v>0</v>
      </c>
      <c r="M617">
        <v>9.999999999998181</v>
      </c>
      <c r="N617">
        <v>2</v>
      </c>
      <c r="O617" s="578">
        <v>1.3194444443797693E-2</v>
      </c>
    </row>
    <row r="618" spans="1:15">
      <c r="A618" s="577">
        <v>617</v>
      </c>
      <c r="B618" s="577" t="s">
        <v>96</v>
      </c>
      <c r="C618" s="577">
        <v>3</v>
      </c>
      <c r="D618">
        <v>0.03</v>
      </c>
      <c r="E618">
        <v>7.0000000000000007E-2</v>
      </c>
      <c r="F618" s="403">
        <v>43921.667361111111</v>
      </c>
      <c r="G618">
        <v>1.1014699999999999</v>
      </c>
      <c r="H618" s="403">
        <v>43921.697916666664</v>
      </c>
      <c r="I618">
        <v>1.09826</v>
      </c>
      <c r="J618" s="403">
        <v>43921.748611111114</v>
      </c>
      <c r="K618">
        <v>1.1006400000000001</v>
      </c>
      <c r="L618">
        <v>32.099999999998545</v>
      </c>
      <c r="M618">
        <v>23.800000000001091</v>
      </c>
      <c r="N618">
        <v>7.02</v>
      </c>
      <c r="O618" s="578">
        <v>8.1250000002910383E-2</v>
      </c>
    </row>
    <row r="619" spans="1:15">
      <c r="A619" s="577">
        <v>618</v>
      </c>
      <c r="B619" s="577" t="s">
        <v>97</v>
      </c>
      <c r="C619" s="577">
        <v>1</v>
      </c>
      <c r="D619">
        <v>0.02</v>
      </c>
      <c r="E619">
        <v>0.02</v>
      </c>
      <c r="F619" s="403">
        <v>43921.678472222222</v>
      </c>
      <c r="G619">
        <v>1.09962</v>
      </c>
      <c r="H619" s="403">
        <v>43921.678472222222</v>
      </c>
      <c r="I619">
        <v>1.09962</v>
      </c>
      <c r="J619" s="403">
        <v>43921.697222222225</v>
      </c>
      <c r="K619">
        <v>1.0986199999999999</v>
      </c>
      <c r="L619">
        <v>0</v>
      </c>
      <c r="M619">
        <v>10.000000000001819</v>
      </c>
      <c r="N619">
        <v>2</v>
      </c>
      <c r="O619" s="578">
        <v>1.8750000002910383E-2</v>
      </c>
    </row>
    <row r="620" spans="1:15">
      <c r="A620" s="577">
        <v>619</v>
      </c>
      <c r="B620" s="577" t="s">
        <v>97</v>
      </c>
      <c r="C620" s="577">
        <v>4</v>
      </c>
      <c r="D620">
        <v>0.05</v>
      </c>
      <c r="E620">
        <v>0.12000000000000001</v>
      </c>
      <c r="F620" s="403">
        <v>43921.710416666669</v>
      </c>
      <c r="G620">
        <v>1.0976399999999999</v>
      </c>
      <c r="H620" s="403">
        <v>43921.864583333336</v>
      </c>
      <c r="I620">
        <v>1.1032</v>
      </c>
      <c r="J620" s="403">
        <v>43922.26458333333</v>
      </c>
      <c r="K620">
        <v>1.10029</v>
      </c>
      <c r="L620">
        <v>55.600000000000364</v>
      </c>
      <c r="M620">
        <v>29.100000000000364</v>
      </c>
      <c r="N620">
        <v>12.18</v>
      </c>
      <c r="O620" s="578">
        <v>0.55416666666133096</v>
      </c>
    </row>
    <row r="621" spans="1:15">
      <c r="A621" s="577">
        <v>620</v>
      </c>
      <c r="B621" s="577" t="s">
        <v>96</v>
      </c>
      <c r="C621" s="577">
        <v>1</v>
      </c>
      <c r="D621">
        <v>0.02</v>
      </c>
      <c r="E621">
        <v>0.02</v>
      </c>
      <c r="F621" s="403">
        <v>43921.765277777777</v>
      </c>
      <c r="G621">
        <v>1.10033</v>
      </c>
      <c r="H621" s="403">
        <v>43921.765277777777</v>
      </c>
      <c r="I621">
        <v>1.10033</v>
      </c>
      <c r="J621" s="403">
        <v>43921.788888888892</v>
      </c>
      <c r="K621">
        <v>1.1013299999999999</v>
      </c>
      <c r="L621">
        <v>0</v>
      </c>
      <c r="M621">
        <v>9.999999999998181</v>
      </c>
      <c r="N621">
        <v>2</v>
      </c>
      <c r="O621" s="578">
        <v>2.3611111115314998E-2</v>
      </c>
    </row>
    <row r="622" spans="1:15">
      <c r="A622" s="577">
        <v>621</v>
      </c>
      <c r="B622" s="577" t="s">
        <v>96</v>
      </c>
      <c r="C622" s="577">
        <v>1</v>
      </c>
      <c r="D622">
        <v>0.02</v>
      </c>
      <c r="E622">
        <v>0.02</v>
      </c>
      <c r="F622" s="403">
        <v>43921.793749999997</v>
      </c>
      <c r="G622">
        <v>1.1012500000000001</v>
      </c>
      <c r="H622" s="403">
        <v>43921.793749999997</v>
      </c>
      <c r="I622">
        <v>1.1012500000000001</v>
      </c>
      <c r="J622" s="403">
        <v>43921.824305555558</v>
      </c>
      <c r="K622">
        <v>1.10225</v>
      </c>
      <c r="L622">
        <v>0</v>
      </c>
      <c r="M622">
        <v>10</v>
      </c>
      <c r="N622">
        <v>2</v>
      </c>
      <c r="O622" s="578">
        <v>3.0555555560567882E-2</v>
      </c>
    </row>
    <row r="623" spans="1:15">
      <c r="A623" s="577">
        <v>622</v>
      </c>
      <c r="B623" s="577" t="s">
        <v>96</v>
      </c>
      <c r="C623" s="577">
        <v>1</v>
      </c>
      <c r="D623">
        <v>0.02</v>
      </c>
      <c r="E623">
        <v>0.02</v>
      </c>
      <c r="F623" s="403">
        <v>43921.827777777777</v>
      </c>
      <c r="G623">
        <v>1.10182</v>
      </c>
      <c r="H623" s="403">
        <v>43921.827777777777</v>
      </c>
      <c r="I623">
        <v>1.10182</v>
      </c>
      <c r="J623" s="403">
        <v>43921.831944444442</v>
      </c>
      <c r="K623">
        <v>1.1028199999999999</v>
      </c>
      <c r="L623">
        <v>0</v>
      </c>
      <c r="M623">
        <v>9.999999999998181</v>
      </c>
      <c r="N623">
        <v>2</v>
      </c>
      <c r="O623" s="578">
        <v>4.166666665696539E-3</v>
      </c>
    </row>
    <row r="624" spans="1:15">
      <c r="A624" s="577">
        <v>623</v>
      </c>
      <c r="B624" s="577" t="s">
        <v>96</v>
      </c>
      <c r="C624" s="577">
        <v>1</v>
      </c>
      <c r="D624">
        <v>0.02</v>
      </c>
      <c r="E624">
        <v>0.02</v>
      </c>
      <c r="F624" s="403">
        <v>43921.837500000001</v>
      </c>
      <c r="G624">
        <v>1.1024799999999999</v>
      </c>
      <c r="H624" s="403">
        <v>43921.837500000001</v>
      </c>
      <c r="I624">
        <v>1.1024799999999999</v>
      </c>
      <c r="J624" s="403">
        <v>43921.864583333336</v>
      </c>
      <c r="K624">
        <v>1.10348</v>
      </c>
      <c r="L624">
        <v>0</v>
      </c>
      <c r="M624">
        <v>10</v>
      </c>
      <c r="N624">
        <v>2</v>
      </c>
      <c r="O624" s="578">
        <v>2.7083333334303461E-2</v>
      </c>
    </row>
    <row r="625" spans="1:15">
      <c r="A625" s="577">
        <v>624</v>
      </c>
      <c r="B625" s="577" t="s">
        <v>96</v>
      </c>
      <c r="C625" s="577">
        <v>7</v>
      </c>
      <c r="D625">
        <v>0.23</v>
      </c>
      <c r="E625">
        <v>0.57000000000000006</v>
      </c>
      <c r="F625" s="403">
        <v>43921.868750000001</v>
      </c>
      <c r="G625">
        <v>1.1032</v>
      </c>
      <c r="H625" s="403">
        <v>43922.38958333333</v>
      </c>
      <c r="I625">
        <v>1.09249</v>
      </c>
      <c r="J625" s="403">
        <v>43922.852083333331</v>
      </c>
      <c r="K625">
        <v>1.09643</v>
      </c>
      <c r="L625">
        <v>107.10000000000036</v>
      </c>
      <c r="M625">
        <v>39.399999999999636</v>
      </c>
      <c r="N625">
        <v>73.91</v>
      </c>
      <c r="O625" s="578">
        <v>0.98333333332993789</v>
      </c>
    </row>
    <row r="626" spans="1:15">
      <c r="A626" s="577">
        <v>625</v>
      </c>
      <c r="B626" s="577" t="s">
        <v>97</v>
      </c>
      <c r="C626" s="577">
        <v>1</v>
      </c>
      <c r="D626">
        <v>0.02</v>
      </c>
      <c r="E626">
        <v>0.02</v>
      </c>
      <c r="F626" s="403">
        <v>43922.270138888889</v>
      </c>
      <c r="G626">
        <v>1.1009100000000001</v>
      </c>
      <c r="H626" s="403">
        <v>43922.270138888889</v>
      </c>
      <c r="I626">
        <v>1.1009100000000001</v>
      </c>
      <c r="J626" s="403">
        <v>43922.277083333334</v>
      </c>
      <c r="K626">
        <v>1.0999099999999999</v>
      </c>
      <c r="L626">
        <v>0</v>
      </c>
      <c r="M626">
        <v>10.000000000001819</v>
      </c>
      <c r="N626">
        <v>2</v>
      </c>
      <c r="O626" s="578">
        <v>6.9444444452528842E-3</v>
      </c>
    </row>
    <row r="627" spans="1:15">
      <c r="A627" s="577">
        <v>626</v>
      </c>
      <c r="B627" s="577" t="s">
        <v>97</v>
      </c>
      <c r="C627" s="577">
        <v>1</v>
      </c>
      <c r="D627">
        <v>0.02</v>
      </c>
      <c r="E627">
        <v>0.02</v>
      </c>
      <c r="F627" s="403">
        <v>43922.314583333333</v>
      </c>
      <c r="G627">
        <v>1.0982799999999999</v>
      </c>
      <c r="H627" s="403">
        <v>43922.314583333333</v>
      </c>
      <c r="I627">
        <v>1.0982799999999999</v>
      </c>
      <c r="J627" s="403">
        <v>43922.320833333331</v>
      </c>
      <c r="K627">
        <v>1.09728</v>
      </c>
      <c r="L627">
        <v>0</v>
      </c>
      <c r="M627">
        <v>9.999999999998181</v>
      </c>
      <c r="N627">
        <v>2</v>
      </c>
      <c r="O627" s="578">
        <v>6.2499999985448085E-3</v>
      </c>
    </row>
    <row r="628" spans="1:15">
      <c r="A628" s="577">
        <v>627</v>
      </c>
      <c r="B628" s="577" t="s">
        <v>97</v>
      </c>
      <c r="C628" s="577">
        <v>2</v>
      </c>
      <c r="D628">
        <v>0.02</v>
      </c>
      <c r="E628">
        <v>0.04</v>
      </c>
      <c r="F628" s="403">
        <v>43922.355555555558</v>
      </c>
      <c r="G628">
        <v>1.09396</v>
      </c>
      <c r="H628" s="403">
        <v>43922.372916666667</v>
      </c>
      <c r="I628">
        <v>1.0955600000000001</v>
      </c>
      <c r="J628" s="403">
        <v>43922.384722222225</v>
      </c>
      <c r="K628">
        <v>1.0937600000000001</v>
      </c>
      <c r="L628">
        <v>16</v>
      </c>
      <c r="M628">
        <v>18</v>
      </c>
      <c r="N628">
        <v>4</v>
      </c>
      <c r="O628" s="578">
        <v>2.9166666667151731E-2</v>
      </c>
    </row>
    <row r="629" spans="1:15">
      <c r="A629" s="577">
        <v>628</v>
      </c>
      <c r="B629" s="577" t="s">
        <v>97</v>
      </c>
      <c r="C629" s="577">
        <v>2</v>
      </c>
      <c r="D629">
        <v>0.02</v>
      </c>
      <c r="E629">
        <v>0.04</v>
      </c>
      <c r="F629" s="403">
        <v>43922.396527777775</v>
      </c>
      <c r="G629">
        <v>1.0931500000000001</v>
      </c>
      <c r="H629" s="403">
        <v>43922.47152777778</v>
      </c>
      <c r="I629">
        <v>1.09476</v>
      </c>
      <c r="J629" s="403">
        <v>43922.493750000001</v>
      </c>
      <c r="K629">
        <v>1.0929599999999999</v>
      </c>
      <c r="L629">
        <v>16.100000000000364</v>
      </c>
      <c r="M629">
        <v>18.000000000001819</v>
      </c>
      <c r="N629">
        <v>3.98</v>
      </c>
      <c r="O629" s="578">
        <v>9.7222222226264421E-2</v>
      </c>
    </row>
    <row r="630" spans="1:15">
      <c r="A630" s="577">
        <v>629</v>
      </c>
      <c r="B630" s="577" t="s">
        <v>97</v>
      </c>
      <c r="C630" s="577">
        <v>1</v>
      </c>
      <c r="D630">
        <v>0.02</v>
      </c>
      <c r="E630">
        <v>0.02</v>
      </c>
      <c r="F630" s="403">
        <v>43922.499305555553</v>
      </c>
      <c r="G630">
        <v>1.0937399999999999</v>
      </c>
      <c r="H630" s="403">
        <v>43922.499305555553</v>
      </c>
      <c r="I630">
        <v>1.0937399999999999</v>
      </c>
      <c r="J630" s="403">
        <v>43922.51458333333</v>
      </c>
      <c r="K630">
        <v>1.09274</v>
      </c>
      <c r="L630">
        <v>0</v>
      </c>
      <c r="M630">
        <v>10</v>
      </c>
      <c r="N630">
        <v>2</v>
      </c>
      <c r="O630" s="578">
        <v>1.5277777776645962E-2</v>
      </c>
    </row>
    <row r="631" spans="1:15">
      <c r="A631" s="577">
        <v>630</v>
      </c>
      <c r="B631" s="577" t="s">
        <v>97</v>
      </c>
      <c r="C631" s="577">
        <v>1</v>
      </c>
      <c r="D631">
        <v>0.02</v>
      </c>
      <c r="E631">
        <v>0.02</v>
      </c>
      <c r="F631" s="403">
        <v>43922.524305555555</v>
      </c>
      <c r="G631">
        <v>1.0928199999999999</v>
      </c>
      <c r="H631" s="403">
        <v>43922.524305555555</v>
      </c>
      <c r="I631">
        <v>1.0928199999999999</v>
      </c>
      <c r="J631" s="403">
        <v>43922.712500000001</v>
      </c>
      <c r="K631">
        <v>1.09182</v>
      </c>
      <c r="L631">
        <v>0</v>
      </c>
      <c r="M631">
        <v>9.999999999998181</v>
      </c>
      <c r="N631">
        <v>2</v>
      </c>
      <c r="O631" s="578">
        <v>0.18819444444670808</v>
      </c>
    </row>
    <row r="632" spans="1:15">
      <c r="A632" s="577">
        <v>631</v>
      </c>
      <c r="B632" s="577" t="s">
        <v>97</v>
      </c>
      <c r="C632" s="577">
        <v>4</v>
      </c>
      <c r="D632">
        <v>0.05</v>
      </c>
      <c r="E632">
        <v>0.12000000000000001</v>
      </c>
      <c r="F632" s="403">
        <v>43922.74722222222</v>
      </c>
      <c r="G632">
        <v>1.0911</v>
      </c>
      <c r="H632" s="403">
        <v>43922.838888888888</v>
      </c>
      <c r="I632">
        <v>1.0960700000000001</v>
      </c>
      <c r="J632" s="403">
        <v>43923.127083333333</v>
      </c>
      <c r="K632">
        <v>1.0932599999999999</v>
      </c>
      <c r="L632">
        <v>49.700000000000728</v>
      </c>
      <c r="M632">
        <v>28.100000000002183</v>
      </c>
      <c r="N632">
        <v>12.370000000000001</v>
      </c>
      <c r="O632" s="578">
        <v>0.37986111111240461</v>
      </c>
    </row>
    <row r="633" spans="1:15">
      <c r="A633" s="577">
        <v>632</v>
      </c>
      <c r="B633" s="577" t="s">
        <v>96</v>
      </c>
      <c r="C633" s="577">
        <v>2</v>
      </c>
      <c r="D633">
        <v>0.02</v>
      </c>
      <c r="E633">
        <v>0.04</v>
      </c>
      <c r="F633" s="403">
        <v>43922.854861111111</v>
      </c>
      <c r="G633">
        <v>1.0961099999999999</v>
      </c>
      <c r="H633" s="403">
        <v>43922.907638888886</v>
      </c>
      <c r="I633">
        <v>1.0945100000000001</v>
      </c>
      <c r="J633" s="403">
        <v>43923.259027777778</v>
      </c>
      <c r="K633">
        <v>1.0963099999999999</v>
      </c>
      <c r="L633">
        <v>15.999999999998181</v>
      </c>
      <c r="M633">
        <v>17.999999999998181</v>
      </c>
      <c r="N633">
        <v>3.52</v>
      </c>
      <c r="O633" s="578">
        <v>0.40416666666715173</v>
      </c>
    </row>
    <row r="634" spans="1:15">
      <c r="A634" s="577">
        <v>633</v>
      </c>
      <c r="B634" s="577" t="s">
        <v>97</v>
      </c>
      <c r="C634" s="577">
        <v>2</v>
      </c>
      <c r="D634">
        <v>0.02</v>
      </c>
      <c r="E634">
        <v>0.04</v>
      </c>
      <c r="F634" s="403">
        <v>43923.206944444442</v>
      </c>
      <c r="G634">
        <v>1.0943099999999999</v>
      </c>
      <c r="H634" s="403">
        <v>43923.254861111112</v>
      </c>
      <c r="I634">
        <v>1.0959099999999999</v>
      </c>
      <c r="J634" s="403">
        <v>43923.288888888892</v>
      </c>
      <c r="K634">
        <v>1.0941099999999999</v>
      </c>
      <c r="L634">
        <v>16</v>
      </c>
      <c r="M634">
        <v>18</v>
      </c>
      <c r="N634">
        <v>4</v>
      </c>
      <c r="O634" s="578">
        <v>8.1944444449618459E-2</v>
      </c>
    </row>
    <row r="635" spans="1:15">
      <c r="A635" s="577">
        <v>634</v>
      </c>
      <c r="B635" s="577" t="s">
        <v>96</v>
      </c>
      <c r="C635" s="577">
        <v>7</v>
      </c>
      <c r="D635">
        <v>0.23</v>
      </c>
      <c r="E635">
        <v>0.57000000000000006</v>
      </c>
      <c r="F635" s="403">
        <v>43923.261805555558</v>
      </c>
      <c r="G635">
        <v>1.0961000000000001</v>
      </c>
      <c r="H635" s="403">
        <v>43923.552083333336</v>
      </c>
      <c r="I635">
        <v>1.08548</v>
      </c>
      <c r="J635" s="403">
        <v>43923.609722222223</v>
      </c>
      <c r="K635">
        <v>1.0893999999999999</v>
      </c>
      <c r="L635">
        <v>106.20000000000073</v>
      </c>
      <c r="M635">
        <v>39.200000000000728</v>
      </c>
      <c r="N635">
        <v>74.099999999999994</v>
      </c>
      <c r="O635" s="578">
        <v>0.34791666666569654</v>
      </c>
    </row>
    <row r="636" spans="1:15">
      <c r="A636" s="577">
        <v>635</v>
      </c>
      <c r="B636" s="577" t="s">
        <v>97</v>
      </c>
      <c r="C636" s="577">
        <v>1</v>
      </c>
      <c r="D636">
        <v>0.02</v>
      </c>
      <c r="E636">
        <v>0.02</v>
      </c>
      <c r="F636" s="403">
        <v>43923.309027777781</v>
      </c>
      <c r="G636">
        <v>1.0948</v>
      </c>
      <c r="H636" s="403">
        <v>43923.309027777781</v>
      </c>
      <c r="I636">
        <v>1.0948</v>
      </c>
      <c r="J636" s="403">
        <v>43923.323611111111</v>
      </c>
      <c r="K636">
        <v>1.0938000000000001</v>
      </c>
      <c r="L636">
        <v>0</v>
      </c>
      <c r="M636">
        <v>9.999999999998181</v>
      </c>
      <c r="N636">
        <v>2</v>
      </c>
      <c r="O636" s="578">
        <v>1.4583333329937886E-2</v>
      </c>
    </row>
    <row r="637" spans="1:15">
      <c r="A637" s="577">
        <v>636</v>
      </c>
      <c r="B637" s="577" t="s">
        <v>97</v>
      </c>
      <c r="C637" s="577">
        <v>2</v>
      </c>
      <c r="D637">
        <v>0.02</v>
      </c>
      <c r="E637">
        <v>0.04</v>
      </c>
      <c r="F637" s="403">
        <v>43923.368750000001</v>
      </c>
      <c r="G637">
        <v>1.09229</v>
      </c>
      <c r="H637" s="403">
        <v>43923.395138888889</v>
      </c>
      <c r="I637">
        <v>1.0939099999999999</v>
      </c>
      <c r="J637" s="403">
        <v>43923.456250000003</v>
      </c>
      <c r="K637">
        <v>1.0921000000000001</v>
      </c>
      <c r="L637">
        <v>16.199999999998909</v>
      </c>
      <c r="M637">
        <v>18.099999999998545</v>
      </c>
      <c r="N637">
        <v>4</v>
      </c>
      <c r="O637" s="578">
        <v>8.7500000001455192E-2</v>
      </c>
    </row>
    <row r="638" spans="1:15">
      <c r="A638" s="577">
        <v>637</v>
      </c>
      <c r="B638" s="577" t="s">
        <v>97</v>
      </c>
      <c r="C638" s="577">
        <v>1</v>
      </c>
      <c r="D638">
        <v>0.02</v>
      </c>
      <c r="E638">
        <v>0.02</v>
      </c>
      <c r="F638" s="403">
        <v>43923.475694444445</v>
      </c>
      <c r="G638">
        <v>1.0922700000000001</v>
      </c>
      <c r="H638" s="403">
        <v>43923.475694444445</v>
      </c>
      <c r="I638">
        <v>1.0922700000000001</v>
      </c>
      <c r="J638" s="403">
        <v>43923.492361111108</v>
      </c>
      <c r="K638">
        <v>1.09127</v>
      </c>
      <c r="L638">
        <v>0</v>
      </c>
      <c r="M638">
        <v>10.000000000001819</v>
      </c>
      <c r="N638">
        <v>2</v>
      </c>
      <c r="O638" s="578">
        <v>1.6666666662786156E-2</v>
      </c>
    </row>
    <row r="639" spans="1:15">
      <c r="A639" s="577">
        <v>638</v>
      </c>
      <c r="B639" s="577" t="s">
        <v>97</v>
      </c>
      <c r="C639" s="577">
        <v>1</v>
      </c>
      <c r="D639">
        <v>0.02</v>
      </c>
      <c r="E639">
        <v>0.02</v>
      </c>
      <c r="F639" s="403">
        <v>43923.510416666664</v>
      </c>
      <c r="G639">
        <v>1.0906199999999999</v>
      </c>
      <c r="H639" s="403">
        <v>43923.510416666664</v>
      </c>
      <c r="I639">
        <v>1.0906199999999999</v>
      </c>
      <c r="J639" s="403">
        <v>43923.515277777777</v>
      </c>
      <c r="K639">
        <v>1.08962</v>
      </c>
      <c r="L639">
        <v>0</v>
      </c>
      <c r="M639">
        <v>9.999999999998181</v>
      </c>
      <c r="N639">
        <v>2</v>
      </c>
      <c r="O639" s="578">
        <v>4.8611111124046147E-3</v>
      </c>
    </row>
    <row r="640" spans="1:15">
      <c r="A640" s="577">
        <v>639</v>
      </c>
      <c r="B640" s="577" t="s">
        <v>97</v>
      </c>
      <c r="C640" s="577">
        <v>1</v>
      </c>
      <c r="D640">
        <v>0.02</v>
      </c>
      <c r="E640">
        <v>0.02</v>
      </c>
      <c r="F640" s="403">
        <v>43923.520833333336</v>
      </c>
      <c r="G640">
        <v>1.0903099999999999</v>
      </c>
      <c r="H640" s="403">
        <v>43923.520833333336</v>
      </c>
      <c r="I640">
        <v>1.0903099999999999</v>
      </c>
      <c r="J640" s="403">
        <v>43923.536111111112</v>
      </c>
      <c r="K640">
        <v>1.08931</v>
      </c>
      <c r="L640">
        <v>0</v>
      </c>
      <c r="M640">
        <v>9.999999999998181</v>
      </c>
      <c r="N640">
        <v>2</v>
      </c>
      <c r="O640" s="578">
        <v>1.5277777776645962E-2</v>
      </c>
    </row>
    <row r="641" spans="1:15">
      <c r="A641" s="577">
        <v>640</v>
      </c>
      <c r="B641" s="577" t="s">
        <v>97</v>
      </c>
      <c r="C641" s="577">
        <v>1</v>
      </c>
      <c r="D641">
        <v>0.02</v>
      </c>
      <c r="E641">
        <v>0.02</v>
      </c>
      <c r="F641" s="403">
        <v>43923.557638888888</v>
      </c>
      <c r="G641">
        <v>1.0862000000000001</v>
      </c>
      <c r="H641" s="403">
        <v>43923.557638888888</v>
      </c>
      <c r="I641">
        <v>1.0862000000000001</v>
      </c>
      <c r="J641" s="403">
        <v>43923.57916666667</v>
      </c>
      <c r="K641">
        <v>1.0851999999999999</v>
      </c>
      <c r="L641">
        <v>0</v>
      </c>
      <c r="M641">
        <v>10</v>
      </c>
      <c r="N641">
        <v>2</v>
      </c>
      <c r="O641" s="578">
        <v>2.1527777782466728E-2</v>
      </c>
    </row>
    <row r="642" spans="1:15">
      <c r="A642" s="577">
        <v>641</v>
      </c>
      <c r="B642" s="577" t="s">
        <v>97</v>
      </c>
      <c r="C642" s="577">
        <v>3</v>
      </c>
      <c r="D642">
        <v>0.03</v>
      </c>
      <c r="E642">
        <v>7.0000000000000007E-2</v>
      </c>
      <c r="F642" s="403">
        <v>43923.581944444442</v>
      </c>
      <c r="G642">
        <v>1.0850299999999999</v>
      </c>
      <c r="H642" s="403">
        <v>43923.61041666667</v>
      </c>
      <c r="I642">
        <v>1.0892200000000001</v>
      </c>
      <c r="J642" s="403">
        <v>43923.618055555555</v>
      </c>
      <c r="K642">
        <v>1.08629</v>
      </c>
      <c r="L642">
        <v>41.900000000001455</v>
      </c>
      <c r="M642">
        <v>29.300000000001091</v>
      </c>
      <c r="N642">
        <v>6.9899999999999993</v>
      </c>
      <c r="O642" s="578">
        <v>3.6111111112404615E-2</v>
      </c>
    </row>
    <row r="643" spans="1:15">
      <c r="A643" s="577">
        <v>642</v>
      </c>
      <c r="B643" s="577" t="s">
        <v>96</v>
      </c>
      <c r="C643" s="577">
        <v>3</v>
      </c>
      <c r="D643">
        <v>0.03</v>
      </c>
      <c r="E643">
        <v>7.0000000000000007E-2</v>
      </c>
      <c r="F643" s="403">
        <v>43923.613194444442</v>
      </c>
      <c r="G643">
        <v>1.0879399999999999</v>
      </c>
      <c r="H643" s="403">
        <v>43923.619444444441</v>
      </c>
      <c r="I643">
        <v>1.0847100000000001</v>
      </c>
      <c r="J643" s="403">
        <v>43923.621527777781</v>
      </c>
      <c r="K643">
        <v>1.0870899999999999</v>
      </c>
      <c r="L643">
        <v>32.299999999999272</v>
      </c>
      <c r="M643">
        <v>23.799999999999272</v>
      </c>
      <c r="N643">
        <v>6.9799999999999995</v>
      </c>
      <c r="O643" s="578">
        <v>8.3333333386690356E-3</v>
      </c>
    </row>
    <row r="644" spans="1:15">
      <c r="A644" s="577">
        <v>643</v>
      </c>
      <c r="B644" s="577" t="s">
        <v>96</v>
      </c>
      <c r="C644" s="577">
        <v>1</v>
      </c>
      <c r="D644">
        <v>0.02</v>
      </c>
      <c r="E644">
        <v>0.02</v>
      </c>
      <c r="F644" s="403">
        <v>43923.62777777778</v>
      </c>
      <c r="G644">
        <v>1.08578</v>
      </c>
      <c r="H644" s="403">
        <v>43923.62777777778</v>
      </c>
      <c r="I644">
        <v>1.08578</v>
      </c>
      <c r="J644" s="403">
        <v>43923.634722222225</v>
      </c>
      <c r="K644">
        <v>1.0867800000000001</v>
      </c>
      <c r="L644">
        <v>0</v>
      </c>
      <c r="M644">
        <v>10.000000000001819</v>
      </c>
      <c r="N644">
        <v>2</v>
      </c>
      <c r="O644" s="578">
        <v>6.9444444452528842E-3</v>
      </c>
    </row>
    <row r="645" spans="1:15">
      <c r="A645" s="577">
        <v>644</v>
      </c>
      <c r="B645" s="577" t="s">
        <v>97</v>
      </c>
      <c r="C645" s="577">
        <v>2</v>
      </c>
      <c r="D645">
        <v>0.02</v>
      </c>
      <c r="E645">
        <v>0.04</v>
      </c>
      <c r="F645" s="403">
        <v>43923.631944444445</v>
      </c>
      <c r="G645">
        <v>1.0862499999999999</v>
      </c>
      <c r="H645" s="403">
        <v>43923.640972222223</v>
      </c>
      <c r="I645">
        <v>1.08785</v>
      </c>
      <c r="J645" s="403">
        <v>43923.648611111108</v>
      </c>
      <c r="K645">
        <v>1.08605</v>
      </c>
      <c r="L645">
        <v>16</v>
      </c>
      <c r="M645">
        <v>18</v>
      </c>
      <c r="N645">
        <v>4</v>
      </c>
      <c r="O645" s="578">
        <v>1.6666666662786156E-2</v>
      </c>
    </row>
    <row r="646" spans="1:15">
      <c r="A646" s="577">
        <v>645</v>
      </c>
      <c r="B646" s="577" t="s">
        <v>96</v>
      </c>
      <c r="C646" s="577">
        <v>2</v>
      </c>
      <c r="D646">
        <v>0.02</v>
      </c>
      <c r="E646">
        <v>0.04</v>
      </c>
      <c r="F646" s="403">
        <v>43923.646527777775</v>
      </c>
      <c r="G646">
        <v>1.08708</v>
      </c>
      <c r="H646" s="403">
        <v>43923.65</v>
      </c>
      <c r="I646">
        <v>1.08541</v>
      </c>
      <c r="J646" s="403">
        <v>43923.668055555558</v>
      </c>
      <c r="K646">
        <v>1.08725</v>
      </c>
      <c r="L646">
        <v>16.700000000000728</v>
      </c>
      <c r="M646">
        <v>18.399999999999636</v>
      </c>
      <c r="N646">
        <v>4.0200000000000005</v>
      </c>
      <c r="O646" s="578">
        <v>2.1527777782466728E-2</v>
      </c>
    </row>
    <row r="647" spans="1:15">
      <c r="A647" s="577">
        <v>646</v>
      </c>
      <c r="B647" s="577" t="s">
        <v>97</v>
      </c>
      <c r="C647" s="577">
        <v>1</v>
      </c>
      <c r="D647">
        <v>0.02</v>
      </c>
      <c r="E647">
        <v>0.02</v>
      </c>
      <c r="F647" s="403">
        <v>43923.664583333331</v>
      </c>
      <c r="G647">
        <v>1.0866899999999999</v>
      </c>
      <c r="H647" s="403">
        <v>43923.664583333331</v>
      </c>
      <c r="I647">
        <v>1.0866899999999999</v>
      </c>
      <c r="J647" s="403">
        <v>43923.680555555555</v>
      </c>
      <c r="K647">
        <v>1.08569</v>
      </c>
      <c r="L647">
        <v>0</v>
      </c>
      <c r="M647">
        <v>10</v>
      </c>
      <c r="N647">
        <v>2</v>
      </c>
      <c r="O647" s="578">
        <v>1.5972222223354038E-2</v>
      </c>
    </row>
    <row r="648" spans="1:15">
      <c r="A648" s="577">
        <v>647</v>
      </c>
      <c r="B648" s="577" t="s">
        <v>96</v>
      </c>
      <c r="C648" s="577">
        <v>3</v>
      </c>
      <c r="D648">
        <v>0.03</v>
      </c>
      <c r="E648">
        <v>7.0000000000000007E-2</v>
      </c>
      <c r="F648" s="403">
        <v>43923.67083333333</v>
      </c>
      <c r="G648">
        <v>1.0867800000000001</v>
      </c>
      <c r="H648" s="403">
        <v>43923.734722222223</v>
      </c>
      <c r="I648">
        <v>1.08351</v>
      </c>
      <c r="J648" s="403">
        <v>43923.84652777778</v>
      </c>
      <c r="K648">
        <v>1.0859000000000001</v>
      </c>
      <c r="L648">
        <v>32.700000000000728</v>
      </c>
      <c r="M648">
        <v>23.899999999999636</v>
      </c>
      <c r="N648">
        <v>6.97</v>
      </c>
      <c r="O648" s="578">
        <v>0.17569444444961846</v>
      </c>
    </row>
    <row r="649" spans="1:15">
      <c r="A649" s="577">
        <v>648</v>
      </c>
      <c r="B649" s="577" t="s">
        <v>97</v>
      </c>
      <c r="C649" s="577">
        <v>1</v>
      </c>
      <c r="D649">
        <v>0.02</v>
      </c>
      <c r="E649">
        <v>0.02</v>
      </c>
      <c r="F649" s="403">
        <v>43923.704861111109</v>
      </c>
      <c r="G649">
        <v>1.0853200000000001</v>
      </c>
      <c r="H649" s="403">
        <v>43923.704861111109</v>
      </c>
      <c r="I649">
        <v>1.0853200000000001</v>
      </c>
      <c r="J649" s="403">
        <v>43923.705555555556</v>
      </c>
      <c r="K649">
        <v>1.08432</v>
      </c>
      <c r="L649">
        <v>0</v>
      </c>
      <c r="M649">
        <v>10.000000000001819</v>
      </c>
      <c r="N649">
        <v>2</v>
      </c>
      <c r="O649" s="578">
        <v>6.944444467080757E-4</v>
      </c>
    </row>
    <row r="650" spans="1:15">
      <c r="A650" s="577">
        <v>649</v>
      </c>
      <c r="B650" s="577" t="s">
        <v>97</v>
      </c>
      <c r="C650" s="577">
        <v>1</v>
      </c>
      <c r="D650">
        <v>0.02</v>
      </c>
      <c r="E650">
        <v>0.02</v>
      </c>
      <c r="F650" s="403">
        <v>43923.71875</v>
      </c>
      <c r="G650">
        <v>1.08473</v>
      </c>
      <c r="H650" s="403">
        <v>43923.71875</v>
      </c>
      <c r="I650">
        <v>1.08473</v>
      </c>
      <c r="J650" s="403">
        <v>43923.730555555558</v>
      </c>
      <c r="K650">
        <v>1.0837300000000001</v>
      </c>
      <c r="L650">
        <v>0</v>
      </c>
      <c r="M650">
        <v>9.999999999998181</v>
      </c>
      <c r="N650">
        <v>2</v>
      </c>
      <c r="O650" s="578">
        <v>1.1805555557657499E-2</v>
      </c>
    </row>
    <row r="651" spans="1:15">
      <c r="A651" s="577">
        <v>650</v>
      </c>
      <c r="B651" s="577" t="s">
        <v>97</v>
      </c>
      <c r="C651" s="577">
        <v>3</v>
      </c>
      <c r="D651">
        <v>0.03</v>
      </c>
      <c r="E651">
        <v>7.0000000000000007E-2</v>
      </c>
      <c r="F651" s="403">
        <v>43923.768750000003</v>
      </c>
      <c r="G651">
        <v>1.0825899999999999</v>
      </c>
      <c r="H651" s="403">
        <v>43923.845833333333</v>
      </c>
      <c r="I651">
        <v>1.08582</v>
      </c>
      <c r="J651" s="403">
        <v>43924.263888888891</v>
      </c>
      <c r="K651">
        <v>1.08344</v>
      </c>
      <c r="L651">
        <v>32.300000000001091</v>
      </c>
      <c r="M651">
        <v>23.800000000001091</v>
      </c>
      <c r="N651">
        <v>7.07</v>
      </c>
      <c r="O651" s="578">
        <v>0.49513888888759539</v>
      </c>
    </row>
    <row r="652" spans="1:15">
      <c r="A652" s="577">
        <v>651</v>
      </c>
      <c r="B652" s="577" t="s">
        <v>96</v>
      </c>
      <c r="C652" s="577">
        <v>6</v>
      </c>
      <c r="D652">
        <v>0.14000000000000001</v>
      </c>
      <c r="E652">
        <v>0.34</v>
      </c>
      <c r="F652" s="403">
        <v>43923.859722222223</v>
      </c>
      <c r="G652">
        <v>1.0861499999999999</v>
      </c>
      <c r="H652" s="403">
        <v>43924.618750000001</v>
      </c>
      <c r="I652">
        <v>1.0774900000000001</v>
      </c>
      <c r="J652" s="403">
        <v>43924.765972222223</v>
      </c>
      <c r="K652">
        <v>1.08108</v>
      </c>
      <c r="L652">
        <v>86.599999999998545</v>
      </c>
      <c r="M652">
        <v>35.899999999999636</v>
      </c>
      <c r="N652">
        <v>40.509999999999991</v>
      </c>
      <c r="O652" s="578">
        <v>0.90625</v>
      </c>
    </row>
    <row r="653" spans="1:15">
      <c r="A653" s="577">
        <v>652</v>
      </c>
      <c r="B653" s="577" t="s">
        <v>97</v>
      </c>
      <c r="C653" s="577">
        <v>1</v>
      </c>
      <c r="D653">
        <v>0.02</v>
      </c>
      <c r="E653">
        <v>0.02</v>
      </c>
      <c r="F653" s="403">
        <v>43924.320833333331</v>
      </c>
      <c r="G653">
        <v>1.0806</v>
      </c>
      <c r="H653" s="403">
        <v>43924.320833333331</v>
      </c>
      <c r="I653">
        <v>1.0806</v>
      </c>
      <c r="J653" s="403">
        <v>43924.32916666667</v>
      </c>
      <c r="K653">
        <v>1.0795999999999999</v>
      </c>
      <c r="L653">
        <v>0</v>
      </c>
      <c r="M653">
        <v>10.000000000001819</v>
      </c>
      <c r="N653">
        <v>2</v>
      </c>
      <c r="O653" s="578">
        <v>8.3333333386690356E-3</v>
      </c>
    </row>
    <row r="654" spans="1:15">
      <c r="A654" s="577">
        <v>653</v>
      </c>
      <c r="B654" s="577" t="s">
        <v>97</v>
      </c>
      <c r="C654" s="577">
        <v>2</v>
      </c>
      <c r="D654">
        <v>0.02</v>
      </c>
      <c r="E654">
        <v>0.04</v>
      </c>
      <c r="F654" s="403">
        <v>43924.337500000001</v>
      </c>
      <c r="G654">
        <v>1.0793600000000001</v>
      </c>
      <c r="H654" s="403">
        <v>43924.413888888892</v>
      </c>
      <c r="I654">
        <v>1.08097</v>
      </c>
      <c r="J654" s="403">
        <v>43924.465277777781</v>
      </c>
      <c r="K654">
        <v>1.07917</v>
      </c>
      <c r="L654">
        <v>16.100000000000364</v>
      </c>
      <c r="M654">
        <v>18.000000000001819</v>
      </c>
      <c r="N654">
        <v>3.98</v>
      </c>
      <c r="O654" s="578">
        <v>0.12777777777955635</v>
      </c>
    </row>
    <row r="655" spans="1:15">
      <c r="A655" s="577">
        <v>654</v>
      </c>
      <c r="B655" s="577" t="s">
        <v>97</v>
      </c>
      <c r="C655" s="577">
        <v>1</v>
      </c>
      <c r="D655">
        <v>0.02</v>
      </c>
      <c r="E655">
        <v>0.02</v>
      </c>
      <c r="F655" s="403">
        <v>43924.468055555553</v>
      </c>
      <c r="G655">
        <v>1.0792900000000001</v>
      </c>
      <c r="H655" s="403">
        <v>43924.468055555553</v>
      </c>
      <c r="I655">
        <v>1.0792900000000001</v>
      </c>
      <c r="J655" s="403">
        <v>43924.521527777775</v>
      </c>
      <c r="K655">
        <v>1.07829</v>
      </c>
      <c r="L655">
        <v>0</v>
      </c>
      <c r="M655">
        <v>10.000000000001819</v>
      </c>
      <c r="N655">
        <v>2</v>
      </c>
      <c r="O655" s="578">
        <v>5.3472222221898846E-2</v>
      </c>
    </row>
    <row r="656" spans="1:15">
      <c r="A656" s="577">
        <v>655</v>
      </c>
      <c r="B656" s="577" t="s">
        <v>97</v>
      </c>
      <c r="C656" s="577">
        <v>1</v>
      </c>
      <c r="D656">
        <v>0.02</v>
      </c>
      <c r="E656">
        <v>0.02</v>
      </c>
      <c r="F656" s="403">
        <v>43924.537499999999</v>
      </c>
      <c r="G656">
        <v>1.0789800000000001</v>
      </c>
      <c r="H656" s="403">
        <v>43924.537499999999</v>
      </c>
      <c r="I656">
        <v>1.0789800000000001</v>
      </c>
      <c r="J656" s="403">
        <v>43924.540972222225</v>
      </c>
      <c r="K656">
        <v>1.0779799999999999</v>
      </c>
      <c r="L656">
        <v>0</v>
      </c>
      <c r="M656">
        <v>10.000000000001819</v>
      </c>
      <c r="N656">
        <v>2</v>
      </c>
      <c r="O656" s="578">
        <v>3.4722222262644209E-3</v>
      </c>
    </row>
    <row r="657" spans="1:15">
      <c r="A657" s="577">
        <v>656</v>
      </c>
      <c r="B657" s="577" t="s">
        <v>97</v>
      </c>
      <c r="C657" s="577">
        <v>1</v>
      </c>
      <c r="D657">
        <v>0.02</v>
      </c>
      <c r="E657">
        <v>0.02</v>
      </c>
      <c r="F657" s="403">
        <v>43924.554861111108</v>
      </c>
      <c r="G657">
        <v>1.07935</v>
      </c>
      <c r="H657" s="403">
        <v>43924.554861111108</v>
      </c>
      <c r="I657">
        <v>1.07935</v>
      </c>
      <c r="J657" s="403">
        <v>43924.573611111111</v>
      </c>
      <c r="K657">
        <v>1.0783499999999999</v>
      </c>
      <c r="L657">
        <v>0</v>
      </c>
      <c r="M657">
        <v>10</v>
      </c>
      <c r="N657">
        <v>2</v>
      </c>
      <c r="O657" s="578">
        <v>1.8750000002910383E-2</v>
      </c>
    </row>
    <row r="658" spans="1:15">
      <c r="A658" s="577">
        <v>657</v>
      </c>
      <c r="B658" s="577" t="s">
        <v>97</v>
      </c>
      <c r="C658" s="577">
        <v>2</v>
      </c>
      <c r="D658">
        <v>0.02</v>
      </c>
      <c r="E658">
        <v>0.04</v>
      </c>
      <c r="F658" s="403">
        <v>43924.576388888891</v>
      </c>
      <c r="G658">
        <v>1.0783</v>
      </c>
      <c r="H658" s="403">
        <v>43924.622916666667</v>
      </c>
      <c r="I658">
        <v>1.0799099999999999</v>
      </c>
      <c r="J658" s="403">
        <v>43924.676388888889</v>
      </c>
      <c r="K658">
        <v>1.0781099999999999</v>
      </c>
      <c r="L658">
        <v>16.099999999998545</v>
      </c>
      <c r="M658">
        <v>18</v>
      </c>
      <c r="N658">
        <v>3.98</v>
      </c>
      <c r="O658" s="578">
        <v>9.9999999998544808E-2</v>
      </c>
    </row>
    <row r="659" spans="1:15">
      <c r="A659" s="577">
        <v>658</v>
      </c>
      <c r="B659" s="577" t="s">
        <v>97</v>
      </c>
      <c r="C659" s="577">
        <v>4</v>
      </c>
      <c r="D659">
        <v>0.05</v>
      </c>
      <c r="E659">
        <v>0.12000000000000001</v>
      </c>
      <c r="F659" s="403">
        <v>43924.707638888889</v>
      </c>
      <c r="G659">
        <v>1.07863</v>
      </c>
      <c r="H659" s="403">
        <v>43927.239583333336</v>
      </c>
      <c r="I659">
        <v>1.0835399999999999</v>
      </c>
      <c r="J659" s="403">
        <v>43927.340277777781</v>
      </c>
      <c r="K659">
        <v>1.0807500000000001</v>
      </c>
      <c r="L659">
        <v>49.100000000000364</v>
      </c>
      <c r="M659">
        <v>27.899999999997817</v>
      </c>
      <c r="N659">
        <v>12.009999999999998</v>
      </c>
      <c r="O659" s="578">
        <v>0.63263888889196096</v>
      </c>
    </row>
    <row r="660" spans="1:15">
      <c r="A660" s="577">
        <v>659</v>
      </c>
      <c r="B660" s="577" t="s">
        <v>96</v>
      </c>
      <c r="C660" s="577">
        <v>2</v>
      </c>
      <c r="D660">
        <v>0.02</v>
      </c>
      <c r="E660">
        <v>0.04</v>
      </c>
      <c r="F660" s="403">
        <v>43924.815972222219</v>
      </c>
      <c r="G660">
        <v>1.0824199999999999</v>
      </c>
      <c r="H660" s="403">
        <v>43924.85</v>
      </c>
      <c r="I660">
        <v>1.0808199999999999</v>
      </c>
      <c r="J660" s="403">
        <v>43927.223611111112</v>
      </c>
      <c r="K660">
        <v>1.0826199999999999</v>
      </c>
      <c r="L660">
        <v>16</v>
      </c>
      <c r="M660">
        <v>18</v>
      </c>
      <c r="N660">
        <v>3.84</v>
      </c>
      <c r="O660" s="578">
        <v>0.40763888889341615</v>
      </c>
    </row>
    <row r="661" spans="1:15">
      <c r="A661" s="577">
        <v>660</v>
      </c>
      <c r="B661" s="577" t="s">
        <v>96</v>
      </c>
      <c r="C661" s="577">
        <v>2</v>
      </c>
      <c r="D661">
        <v>0.02</v>
      </c>
      <c r="E661">
        <v>0.04</v>
      </c>
      <c r="F661" s="403">
        <v>43927.244444444441</v>
      </c>
      <c r="G661">
        <v>1.08287</v>
      </c>
      <c r="H661" s="403">
        <v>43927.286111111112</v>
      </c>
      <c r="I661">
        <v>1.08127</v>
      </c>
      <c r="J661" s="403">
        <v>43927.32708333333</v>
      </c>
      <c r="K661">
        <v>1.08307</v>
      </c>
      <c r="L661">
        <v>16.000000000001819</v>
      </c>
      <c r="M661">
        <v>18</v>
      </c>
      <c r="N661">
        <v>4</v>
      </c>
      <c r="O661" s="578">
        <v>8.2638888889050577E-2</v>
      </c>
    </row>
    <row r="662" spans="1:15">
      <c r="A662" s="577">
        <v>661</v>
      </c>
      <c r="B662" s="577" t="s">
        <v>96</v>
      </c>
      <c r="C662" s="577">
        <v>2</v>
      </c>
      <c r="D662">
        <v>0.02</v>
      </c>
      <c r="E662">
        <v>0.04</v>
      </c>
      <c r="F662" s="403">
        <v>43927.334027777775</v>
      </c>
      <c r="G662">
        <v>1.0815300000000001</v>
      </c>
      <c r="H662" s="403">
        <v>43927.355555555558</v>
      </c>
      <c r="I662">
        <v>1.07992</v>
      </c>
      <c r="J662" s="403">
        <v>43927.418749999997</v>
      </c>
      <c r="K662">
        <v>1.0817300000000001</v>
      </c>
      <c r="L662">
        <v>16.100000000000364</v>
      </c>
      <c r="M662">
        <v>18.100000000000364</v>
      </c>
      <c r="N662">
        <v>4.0200000000000005</v>
      </c>
      <c r="O662" s="578">
        <v>8.4722222221898846E-2</v>
      </c>
    </row>
    <row r="663" spans="1:15">
      <c r="A663" s="577">
        <v>662</v>
      </c>
      <c r="B663" s="577" t="s">
        <v>97</v>
      </c>
      <c r="C663" s="577">
        <v>1</v>
      </c>
      <c r="D663">
        <v>0.02</v>
      </c>
      <c r="E663">
        <v>0.02</v>
      </c>
      <c r="F663" s="403">
        <v>43927.34375</v>
      </c>
      <c r="G663">
        <v>1.08104</v>
      </c>
      <c r="H663" s="403">
        <v>43927.34375</v>
      </c>
      <c r="I663">
        <v>1.08104</v>
      </c>
      <c r="J663" s="403">
        <v>43927.355555555558</v>
      </c>
      <c r="K663">
        <v>1.0800399999999999</v>
      </c>
      <c r="L663">
        <v>0</v>
      </c>
      <c r="M663">
        <v>10</v>
      </c>
      <c r="N663">
        <v>2</v>
      </c>
      <c r="O663" s="578">
        <v>1.1805555557657499E-2</v>
      </c>
    </row>
    <row r="664" spans="1:15">
      <c r="A664" s="577">
        <v>663</v>
      </c>
      <c r="B664" s="577" t="s">
        <v>97</v>
      </c>
      <c r="C664" s="577">
        <v>2</v>
      </c>
      <c r="D664">
        <v>0.02</v>
      </c>
      <c r="E664">
        <v>0.04</v>
      </c>
      <c r="F664" s="403">
        <v>43927.368055555555</v>
      </c>
      <c r="G664">
        <v>1.07884</v>
      </c>
      <c r="H664" s="403">
        <v>43927.402083333334</v>
      </c>
      <c r="I664">
        <v>1.08046</v>
      </c>
      <c r="J664" s="403">
        <v>43927.522916666669</v>
      </c>
      <c r="K664">
        <v>1.0786500000000001</v>
      </c>
      <c r="L664">
        <v>16.200000000000728</v>
      </c>
      <c r="M664">
        <v>18.099999999998545</v>
      </c>
      <c r="N664">
        <v>4</v>
      </c>
      <c r="O664" s="578">
        <v>0.15486111111385981</v>
      </c>
    </row>
    <row r="665" spans="1:15">
      <c r="A665" s="577">
        <v>664</v>
      </c>
      <c r="B665" s="577" t="s">
        <v>96</v>
      </c>
      <c r="C665" s="577">
        <v>3</v>
      </c>
      <c r="D665">
        <v>0.03</v>
      </c>
      <c r="E665">
        <v>7.0000000000000007E-2</v>
      </c>
      <c r="F665" s="403">
        <v>43927.429166666669</v>
      </c>
      <c r="G665">
        <v>1.08108</v>
      </c>
      <c r="H665" s="403">
        <v>43927.565972222219</v>
      </c>
      <c r="I665">
        <v>1.0778700000000001</v>
      </c>
      <c r="J665" s="403">
        <v>43927.582638888889</v>
      </c>
      <c r="K665">
        <v>1.0802400000000001</v>
      </c>
      <c r="L665">
        <v>32.100000000000364</v>
      </c>
      <c r="M665">
        <v>23.700000000000728</v>
      </c>
      <c r="N665">
        <v>6.9700000000000006</v>
      </c>
      <c r="O665" s="578">
        <v>0.15347222222044365</v>
      </c>
    </row>
    <row r="666" spans="1:15">
      <c r="A666" s="577">
        <v>665</v>
      </c>
      <c r="B666" s="577" t="s">
        <v>97</v>
      </c>
      <c r="C666" s="577">
        <v>1</v>
      </c>
      <c r="D666">
        <v>0.02</v>
      </c>
      <c r="E666">
        <v>0.02</v>
      </c>
      <c r="F666" s="403">
        <v>43927.53402777778</v>
      </c>
      <c r="G666">
        <v>1.0789200000000001</v>
      </c>
      <c r="H666" s="403">
        <v>43927.53402777778</v>
      </c>
      <c r="I666">
        <v>1.0789200000000001</v>
      </c>
      <c r="J666" s="403">
        <v>43927.565972222219</v>
      </c>
      <c r="K666">
        <v>1.07792</v>
      </c>
      <c r="L666">
        <v>0</v>
      </c>
      <c r="M666">
        <v>10</v>
      </c>
      <c r="N666">
        <v>2</v>
      </c>
      <c r="O666" s="578">
        <v>3.1944444439432118E-2</v>
      </c>
    </row>
    <row r="667" spans="1:15">
      <c r="A667" s="577">
        <v>666</v>
      </c>
      <c r="B667" s="577" t="s">
        <v>97</v>
      </c>
      <c r="C667" s="577">
        <v>3</v>
      </c>
      <c r="D667">
        <v>0.03</v>
      </c>
      <c r="E667">
        <v>7.0000000000000007E-2</v>
      </c>
      <c r="F667" s="403">
        <v>43927.569444444445</v>
      </c>
      <c r="G667">
        <v>1.0776600000000001</v>
      </c>
      <c r="H667" s="403">
        <v>43927.640277777777</v>
      </c>
      <c r="I667">
        <v>1.08097</v>
      </c>
      <c r="J667" s="403">
        <v>43927.8</v>
      </c>
      <c r="K667">
        <v>1.07856</v>
      </c>
      <c r="L667">
        <v>33.100000000000364</v>
      </c>
      <c r="M667">
        <v>24.100000000000364</v>
      </c>
      <c r="N667">
        <v>6.99</v>
      </c>
      <c r="O667" s="578">
        <v>0.2305555555576575</v>
      </c>
    </row>
    <row r="668" spans="1:15">
      <c r="A668" s="577">
        <v>667</v>
      </c>
      <c r="B668" s="577" t="s">
        <v>96</v>
      </c>
      <c r="C668" s="577">
        <v>1</v>
      </c>
      <c r="D668">
        <v>0.02</v>
      </c>
      <c r="E668">
        <v>0.02</v>
      </c>
      <c r="F668" s="403">
        <v>43927.589583333334</v>
      </c>
      <c r="G668">
        <v>1.0792299999999999</v>
      </c>
      <c r="H668" s="403">
        <v>43927.589583333334</v>
      </c>
      <c r="I668">
        <v>1.0792299999999999</v>
      </c>
      <c r="J668" s="403">
        <v>43927.591666666667</v>
      </c>
      <c r="K668">
        <v>1.08023</v>
      </c>
      <c r="L668">
        <v>0</v>
      </c>
      <c r="M668">
        <v>10.000000000001819</v>
      </c>
      <c r="N668">
        <v>2</v>
      </c>
      <c r="O668" s="578">
        <v>2.0833333328482695E-3</v>
      </c>
    </row>
    <row r="669" spans="1:15">
      <c r="A669" s="577">
        <v>668</v>
      </c>
      <c r="B669" s="577" t="s">
        <v>96</v>
      </c>
      <c r="C669" s="577">
        <v>2</v>
      </c>
      <c r="D669">
        <v>0.02</v>
      </c>
      <c r="E669">
        <v>0.04</v>
      </c>
      <c r="F669" s="403">
        <v>43927.6</v>
      </c>
      <c r="G669">
        <v>1.0802799999999999</v>
      </c>
      <c r="H669" s="403">
        <v>43927.615972222222</v>
      </c>
      <c r="I669">
        <v>1.07867</v>
      </c>
      <c r="J669" s="403">
        <v>43927.633333333331</v>
      </c>
      <c r="K669">
        <v>1.0804800000000001</v>
      </c>
      <c r="L669">
        <v>16.099999999998545</v>
      </c>
      <c r="M669">
        <v>18.100000000000364</v>
      </c>
      <c r="N669">
        <v>4.0200000000000005</v>
      </c>
      <c r="O669" s="578">
        <v>3.3333333332848269E-2</v>
      </c>
    </row>
    <row r="670" spans="1:15">
      <c r="A670" s="577">
        <v>669</v>
      </c>
      <c r="B670" s="577" t="s">
        <v>96</v>
      </c>
      <c r="C670" s="577">
        <v>2</v>
      </c>
      <c r="D670">
        <v>0.02</v>
      </c>
      <c r="E670">
        <v>0.04</v>
      </c>
      <c r="F670" s="403">
        <v>43927.666666666664</v>
      </c>
      <c r="G670">
        <v>1.0808800000000001</v>
      </c>
      <c r="H670" s="403">
        <v>43927.730555555558</v>
      </c>
      <c r="I670">
        <v>1.07928</v>
      </c>
      <c r="J670" s="403">
        <v>43928.138888888891</v>
      </c>
      <c r="K670">
        <v>1.08108</v>
      </c>
      <c r="L670">
        <v>16.000000000001819</v>
      </c>
      <c r="M670">
        <v>18.000000000001819</v>
      </c>
      <c r="N670">
        <v>3.84</v>
      </c>
      <c r="O670" s="578">
        <v>0.47222222222626442</v>
      </c>
    </row>
    <row r="671" spans="1:15">
      <c r="A671" s="577">
        <v>670</v>
      </c>
      <c r="B671" s="577" t="s">
        <v>97</v>
      </c>
      <c r="C671" s="577">
        <v>8</v>
      </c>
      <c r="D671">
        <v>0.38</v>
      </c>
      <c r="E671">
        <v>0.95000000000000007</v>
      </c>
      <c r="F671" s="403">
        <v>43927.806250000001</v>
      </c>
      <c r="G671">
        <v>1.07881</v>
      </c>
      <c r="H671" s="403">
        <v>43928.594444444447</v>
      </c>
      <c r="I671">
        <v>1.0919099999999999</v>
      </c>
      <c r="J671" s="403">
        <v>43929.027083333334</v>
      </c>
      <c r="K671">
        <v>1.0875600000000001</v>
      </c>
      <c r="L671">
        <v>130.99999999999818</v>
      </c>
      <c r="M671">
        <v>43.499999999998181</v>
      </c>
      <c r="N671">
        <v>133.76999999999998</v>
      </c>
      <c r="O671" s="578">
        <v>1.2208333333328483</v>
      </c>
    </row>
    <row r="672" spans="1:15">
      <c r="A672" s="577">
        <v>671</v>
      </c>
      <c r="B672" s="577" t="s">
        <v>96</v>
      </c>
      <c r="C672" s="577">
        <v>1</v>
      </c>
      <c r="D672">
        <v>0.02</v>
      </c>
      <c r="E672">
        <v>0.02</v>
      </c>
      <c r="F672" s="403">
        <v>43928.209722222222</v>
      </c>
      <c r="G672">
        <v>1.0825</v>
      </c>
      <c r="H672" s="403">
        <v>43928.209722222222</v>
      </c>
      <c r="I672">
        <v>1.0825</v>
      </c>
      <c r="J672" s="403">
        <v>43928.238194444442</v>
      </c>
      <c r="K672">
        <v>1.0834999999999999</v>
      </c>
      <c r="L672">
        <v>0</v>
      </c>
      <c r="M672">
        <v>9.999999999998181</v>
      </c>
      <c r="N672">
        <v>2</v>
      </c>
      <c r="O672" s="578">
        <v>2.8472222220443655E-2</v>
      </c>
    </row>
    <row r="673" spans="1:15">
      <c r="A673" s="577">
        <v>672</v>
      </c>
      <c r="B673" s="577" t="s">
        <v>96</v>
      </c>
      <c r="C673" s="577">
        <v>1</v>
      </c>
      <c r="D673">
        <v>0.02</v>
      </c>
      <c r="E673">
        <v>0.02</v>
      </c>
      <c r="F673" s="403">
        <v>43928.242361111108</v>
      </c>
      <c r="G673">
        <v>1.0836399999999999</v>
      </c>
      <c r="H673" s="403">
        <v>43928.242361111108</v>
      </c>
      <c r="I673">
        <v>1.0836399999999999</v>
      </c>
      <c r="J673" s="403">
        <v>43928.287499999999</v>
      </c>
      <c r="K673">
        <v>1.08464</v>
      </c>
      <c r="L673">
        <v>0</v>
      </c>
      <c r="M673">
        <v>10</v>
      </c>
      <c r="N673">
        <v>2</v>
      </c>
      <c r="O673" s="578">
        <v>4.5138888890505768E-2</v>
      </c>
    </row>
    <row r="674" spans="1:15">
      <c r="A674" s="577">
        <v>673</v>
      </c>
      <c r="B674" s="577" t="s">
        <v>96</v>
      </c>
      <c r="C674" s="577">
        <v>2</v>
      </c>
      <c r="D674">
        <v>0.02</v>
      </c>
      <c r="E674">
        <v>0.04</v>
      </c>
      <c r="F674" s="403">
        <v>43928.314583333333</v>
      </c>
      <c r="G674">
        <v>1.0871900000000001</v>
      </c>
      <c r="H674" s="403">
        <v>43928.361805555556</v>
      </c>
      <c r="I674">
        <v>1.08558</v>
      </c>
      <c r="J674" s="403">
        <v>43928.38958333333</v>
      </c>
      <c r="K674">
        <v>1.0873900000000001</v>
      </c>
      <c r="L674">
        <v>16.100000000002183</v>
      </c>
      <c r="M674">
        <v>18.100000000002183</v>
      </c>
      <c r="N674">
        <v>4.0200000000000005</v>
      </c>
      <c r="O674" s="578">
        <v>7.4999999997089617E-2</v>
      </c>
    </row>
    <row r="675" spans="1:15">
      <c r="A675" s="577">
        <v>674</v>
      </c>
      <c r="B675" s="577" t="s">
        <v>96</v>
      </c>
      <c r="C675" s="577">
        <v>1</v>
      </c>
      <c r="D675">
        <v>0.02</v>
      </c>
      <c r="E675">
        <v>0.02</v>
      </c>
      <c r="F675" s="403">
        <v>43928.395833333336</v>
      </c>
      <c r="G675">
        <v>1.0874600000000001</v>
      </c>
      <c r="H675" s="403">
        <v>43928.395833333336</v>
      </c>
      <c r="I675">
        <v>1.0874600000000001</v>
      </c>
      <c r="J675" s="403">
        <v>43928.418749999997</v>
      </c>
      <c r="K675">
        <v>1.08846</v>
      </c>
      <c r="L675">
        <v>0</v>
      </c>
      <c r="M675">
        <v>10</v>
      </c>
      <c r="N675">
        <v>2</v>
      </c>
      <c r="O675" s="578">
        <v>2.2916666661330964E-2</v>
      </c>
    </row>
    <row r="676" spans="1:15">
      <c r="A676" s="577">
        <v>675</v>
      </c>
      <c r="B676" s="577" t="s">
        <v>96</v>
      </c>
      <c r="C676" s="577">
        <v>2</v>
      </c>
      <c r="D676">
        <v>0.02</v>
      </c>
      <c r="E676">
        <v>0.04</v>
      </c>
      <c r="F676" s="403">
        <v>43928.429861111108</v>
      </c>
      <c r="G676">
        <v>1.08856</v>
      </c>
      <c r="H676" s="403">
        <v>43928.472916666666</v>
      </c>
      <c r="I676">
        <v>1.0869599999999999</v>
      </c>
      <c r="J676" s="403">
        <v>43928.510416666664</v>
      </c>
      <c r="K676">
        <v>1.08876</v>
      </c>
      <c r="L676">
        <v>16.000000000001819</v>
      </c>
      <c r="M676">
        <v>18.000000000001819</v>
      </c>
      <c r="N676">
        <v>4</v>
      </c>
      <c r="O676" s="578">
        <v>8.0555555556202307E-2</v>
      </c>
    </row>
    <row r="677" spans="1:15">
      <c r="A677" s="577">
        <v>676</v>
      </c>
      <c r="B677" s="577" t="s">
        <v>96</v>
      </c>
      <c r="C677" s="577">
        <v>1</v>
      </c>
      <c r="D677">
        <v>0.02</v>
      </c>
      <c r="E677">
        <v>0.02</v>
      </c>
      <c r="F677" s="403">
        <v>43928.521527777775</v>
      </c>
      <c r="G677">
        <v>1.0908500000000001</v>
      </c>
      <c r="H677" s="403">
        <v>43928.521527777775</v>
      </c>
      <c r="I677">
        <v>1.0908500000000001</v>
      </c>
      <c r="J677" s="403">
        <v>43928.594444444447</v>
      </c>
      <c r="K677">
        <v>1.09185</v>
      </c>
      <c r="L677">
        <v>0</v>
      </c>
      <c r="M677">
        <v>9.999999999998181</v>
      </c>
      <c r="N677">
        <v>2</v>
      </c>
      <c r="O677" s="578">
        <v>7.2916666671517305E-2</v>
      </c>
    </row>
    <row r="678" spans="1:15">
      <c r="A678" s="577">
        <v>677</v>
      </c>
      <c r="B678" s="577" t="s">
        <v>96</v>
      </c>
      <c r="C678" s="577">
        <v>6</v>
      </c>
      <c r="D678">
        <v>0.14000000000000001</v>
      </c>
      <c r="E678">
        <v>0.34</v>
      </c>
      <c r="F678" s="403">
        <v>43928.597222222219</v>
      </c>
      <c r="G678">
        <v>1.09192</v>
      </c>
      <c r="H678" s="403">
        <v>43929.265277777777</v>
      </c>
      <c r="I678">
        <v>1.0832999999999999</v>
      </c>
      <c r="J678" s="403">
        <v>43929.379166666666</v>
      </c>
      <c r="K678">
        <v>1.0868899999999999</v>
      </c>
      <c r="L678">
        <v>86.200000000000728</v>
      </c>
      <c r="M678">
        <v>35.899999999999636</v>
      </c>
      <c r="N678">
        <v>40.409999999999997</v>
      </c>
      <c r="O678" s="578">
        <v>0.78194444444670808</v>
      </c>
    </row>
    <row r="679" spans="1:15">
      <c r="A679" s="577">
        <v>678</v>
      </c>
      <c r="B679" s="577" t="s">
        <v>97</v>
      </c>
      <c r="C679" s="577">
        <v>1</v>
      </c>
      <c r="D679">
        <v>0.02</v>
      </c>
      <c r="E679">
        <v>0.02</v>
      </c>
      <c r="F679" s="403">
        <v>43929.031944444447</v>
      </c>
      <c r="G679">
        <v>1.0876699999999999</v>
      </c>
      <c r="H679" s="403">
        <v>43929.031944444447</v>
      </c>
      <c r="I679">
        <v>1.0876699999999999</v>
      </c>
      <c r="J679" s="403">
        <v>43929.124305555553</v>
      </c>
      <c r="K679">
        <v>1.08667</v>
      </c>
      <c r="L679">
        <v>0</v>
      </c>
      <c r="M679">
        <v>9.999999999998181</v>
      </c>
      <c r="N679">
        <v>2</v>
      </c>
      <c r="O679" s="578">
        <v>9.2361111106583849E-2</v>
      </c>
    </row>
    <row r="680" spans="1:15">
      <c r="A680" s="577">
        <v>679</v>
      </c>
      <c r="B680" s="577" t="s">
        <v>97</v>
      </c>
      <c r="C680" s="577">
        <v>1</v>
      </c>
      <c r="D680">
        <v>0.02</v>
      </c>
      <c r="E680">
        <v>0.02</v>
      </c>
      <c r="F680" s="403">
        <v>43929.222916666666</v>
      </c>
      <c r="G680">
        <v>1.0873600000000001</v>
      </c>
      <c r="H680" s="403">
        <v>43929.222916666666</v>
      </c>
      <c r="I680">
        <v>1.0873600000000001</v>
      </c>
      <c r="J680" s="403">
        <v>43929.251388888886</v>
      </c>
      <c r="K680">
        <v>1.08636</v>
      </c>
      <c r="L680">
        <v>0</v>
      </c>
      <c r="M680">
        <v>10</v>
      </c>
      <c r="N680">
        <v>2</v>
      </c>
      <c r="O680" s="578">
        <v>2.8472222220443655E-2</v>
      </c>
    </row>
    <row r="681" spans="1:15">
      <c r="A681" s="577">
        <v>680</v>
      </c>
      <c r="B681" s="577" t="s">
        <v>97</v>
      </c>
      <c r="C681" s="577">
        <v>4</v>
      </c>
      <c r="D681">
        <v>0.05</v>
      </c>
      <c r="E681">
        <v>0.12000000000000001</v>
      </c>
      <c r="F681" s="403">
        <v>43929.268750000003</v>
      </c>
      <c r="G681">
        <v>1.08362</v>
      </c>
      <c r="H681" s="403">
        <v>43929.557638888888</v>
      </c>
      <c r="I681">
        <v>1.08853</v>
      </c>
      <c r="J681" s="403">
        <v>43929.622916666667</v>
      </c>
      <c r="K681">
        <v>1.0857399999999999</v>
      </c>
      <c r="L681">
        <v>49.099999999998545</v>
      </c>
      <c r="M681">
        <v>27.899999999999636</v>
      </c>
      <c r="N681">
        <v>11.94</v>
      </c>
      <c r="O681" s="578">
        <v>0.35416666666424135</v>
      </c>
    </row>
    <row r="682" spans="1:15">
      <c r="A682" s="577">
        <v>681</v>
      </c>
      <c r="B682" s="577" t="s">
        <v>96</v>
      </c>
      <c r="C682" s="577">
        <v>1</v>
      </c>
      <c r="D682">
        <v>0.02</v>
      </c>
      <c r="E682">
        <v>0.02</v>
      </c>
      <c r="F682" s="403">
        <v>43929.398611111108</v>
      </c>
      <c r="G682">
        <v>1.08687</v>
      </c>
      <c r="H682" s="403">
        <v>43929.398611111108</v>
      </c>
      <c r="I682">
        <v>1.08687</v>
      </c>
      <c r="J682" s="403">
        <v>43929.452777777777</v>
      </c>
      <c r="K682">
        <v>1.0878699999999999</v>
      </c>
      <c r="L682">
        <v>0</v>
      </c>
      <c r="M682">
        <v>9.999999999998181</v>
      </c>
      <c r="N682">
        <v>2</v>
      </c>
      <c r="O682" s="578">
        <v>5.4166666668606922E-2</v>
      </c>
    </row>
    <row r="683" spans="1:15">
      <c r="A683" s="577">
        <v>682</v>
      </c>
      <c r="B683" s="577" t="s">
        <v>96</v>
      </c>
      <c r="C683" s="577">
        <v>1</v>
      </c>
      <c r="D683">
        <v>0.02</v>
      </c>
      <c r="E683">
        <v>0.02</v>
      </c>
      <c r="F683" s="403">
        <v>43929.455555555556</v>
      </c>
      <c r="G683">
        <v>1.0874600000000001</v>
      </c>
      <c r="H683" s="403">
        <v>43929.455555555556</v>
      </c>
      <c r="I683">
        <v>1.0874600000000001</v>
      </c>
      <c r="J683" s="403">
        <v>43929.557638888888</v>
      </c>
      <c r="K683">
        <v>1.08846</v>
      </c>
      <c r="L683">
        <v>0</v>
      </c>
      <c r="M683">
        <v>10</v>
      </c>
      <c r="N683">
        <v>2</v>
      </c>
      <c r="O683" s="578">
        <v>0.10208333333139308</v>
      </c>
    </row>
    <row r="684" spans="1:15">
      <c r="A684" s="577">
        <v>683</v>
      </c>
      <c r="B684" s="577" t="s">
        <v>96</v>
      </c>
      <c r="C684" s="577">
        <v>2</v>
      </c>
      <c r="D684">
        <v>0.02</v>
      </c>
      <c r="E684">
        <v>0.04</v>
      </c>
      <c r="F684" s="403">
        <v>43929.577777777777</v>
      </c>
      <c r="G684">
        <v>1.0880700000000001</v>
      </c>
      <c r="H684" s="403">
        <v>43929.62222222222</v>
      </c>
      <c r="I684">
        <v>1.08646</v>
      </c>
      <c r="J684" s="403">
        <v>43929.643055555556</v>
      </c>
      <c r="K684">
        <v>1.0882700000000001</v>
      </c>
      <c r="L684">
        <v>16.100000000000364</v>
      </c>
      <c r="M684">
        <v>18.100000000000364</v>
      </c>
      <c r="N684">
        <v>4.0200000000000005</v>
      </c>
      <c r="O684" s="578">
        <v>6.5277777779556345E-2</v>
      </c>
    </row>
    <row r="685" spans="1:15">
      <c r="A685" s="577">
        <v>684</v>
      </c>
      <c r="B685" s="577" t="s">
        <v>96</v>
      </c>
      <c r="C685" s="577">
        <v>1</v>
      </c>
      <c r="D685">
        <v>0.02</v>
      </c>
      <c r="E685">
        <v>0.02</v>
      </c>
      <c r="F685" s="403">
        <v>43929.665277777778</v>
      </c>
      <c r="G685">
        <v>1.08647</v>
      </c>
      <c r="H685" s="403">
        <v>43929.665277777778</v>
      </c>
      <c r="I685">
        <v>1.08647</v>
      </c>
      <c r="J685" s="403">
        <v>43930.034722222219</v>
      </c>
      <c r="K685">
        <v>1.0874699999999999</v>
      </c>
      <c r="L685">
        <v>0</v>
      </c>
      <c r="M685">
        <v>9.999999999998181</v>
      </c>
      <c r="N685">
        <v>1.76</v>
      </c>
      <c r="O685" s="578">
        <v>0.36944444444088731</v>
      </c>
    </row>
    <row r="686" spans="1:15">
      <c r="A686" s="577">
        <v>685</v>
      </c>
      <c r="B686" s="577" t="s">
        <v>97</v>
      </c>
      <c r="C686" s="577">
        <v>2</v>
      </c>
      <c r="D686">
        <v>0.02</v>
      </c>
      <c r="E686">
        <v>0.04</v>
      </c>
      <c r="F686" s="403">
        <v>43929.676388888889</v>
      </c>
      <c r="G686">
        <v>1.0860099999999999</v>
      </c>
      <c r="H686" s="403">
        <v>43930.035416666666</v>
      </c>
      <c r="I686">
        <v>1.08762</v>
      </c>
      <c r="J686" s="403">
        <v>43930.075694444444</v>
      </c>
      <c r="K686">
        <v>1.08582</v>
      </c>
      <c r="L686">
        <v>16.100000000002183</v>
      </c>
      <c r="M686">
        <v>18</v>
      </c>
      <c r="N686">
        <v>4.05</v>
      </c>
      <c r="O686" s="578">
        <v>0.39930555555474712</v>
      </c>
    </row>
    <row r="687" spans="1:15">
      <c r="A687" s="577">
        <v>686</v>
      </c>
      <c r="B687" s="577" t="s">
        <v>96</v>
      </c>
      <c r="C687" s="577">
        <v>2</v>
      </c>
      <c r="D687">
        <v>0.02</v>
      </c>
      <c r="E687">
        <v>0.04</v>
      </c>
      <c r="F687" s="403">
        <v>43930.048611111109</v>
      </c>
      <c r="G687">
        <v>1.08687</v>
      </c>
      <c r="H687" s="403">
        <v>43930.254166666666</v>
      </c>
      <c r="I687">
        <v>1.08527</v>
      </c>
      <c r="J687" s="403">
        <v>43930.311805555553</v>
      </c>
      <c r="K687">
        <v>1.08707</v>
      </c>
      <c r="L687">
        <v>16.000000000001819</v>
      </c>
      <c r="M687">
        <v>18</v>
      </c>
      <c r="N687">
        <v>4</v>
      </c>
      <c r="O687" s="578">
        <v>0.26319444444379769</v>
      </c>
    </row>
    <row r="688" spans="1:15">
      <c r="A688" s="577">
        <v>687</v>
      </c>
      <c r="B688" s="577" t="s">
        <v>97</v>
      </c>
      <c r="C688" s="577">
        <v>3</v>
      </c>
      <c r="D688">
        <v>0.03</v>
      </c>
      <c r="E688">
        <v>7.0000000000000007E-2</v>
      </c>
      <c r="F688" s="403">
        <v>43930.268055555556</v>
      </c>
      <c r="G688">
        <v>1.08466</v>
      </c>
      <c r="H688" s="403">
        <v>43930.32708333333</v>
      </c>
      <c r="I688">
        <v>1.08789</v>
      </c>
      <c r="J688" s="403">
        <v>43930.478472222225</v>
      </c>
      <c r="K688">
        <v>1.08551</v>
      </c>
      <c r="L688">
        <v>32.299999999999272</v>
      </c>
      <c r="M688">
        <v>23.799999999999272</v>
      </c>
      <c r="N688">
        <v>7</v>
      </c>
      <c r="O688" s="578">
        <v>0.21041666666860692</v>
      </c>
    </row>
    <row r="689" spans="1:15">
      <c r="A689" s="577">
        <v>688</v>
      </c>
      <c r="B689" s="577" t="s">
        <v>96</v>
      </c>
      <c r="C689" s="577">
        <v>1</v>
      </c>
      <c r="D689">
        <v>0.02</v>
      </c>
      <c r="E689">
        <v>0.02</v>
      </c>
      <c r="F689" s="403">
        <v>43930.318749999999</v>
      </c>
      <c r="G689">
        <v>1.0867199999999999</v>
      </c>
      <c r="H689" s="403">
        <v>43930.318749999999</v>
      </c>
      <c r="I689">
        <v>1.0867199999999999</v>
      </c>
      <c r="J689" s="403">
        <v>43930.32708333333</v>
      </c>
      <c r="K689">
        <v>1.08772</v>
      </c>
      <c r="L689">
        <v>0</v>
      </c>
      <c r="M689">
        <v>10.000000000001819</v>
      </c>
      <c r="N689">
        <v>2</v>
      </c>
      <c r="O689" s="578">
        <v>8.333333331393078E-3</v>
      </c>
    </row>
    <row r="690" spans="1:15">
      <c r="A690" s="577">
        <v>689</v>
      </c>
      <c r="B690" s="577" t="s">
        <v>96</v>
      </c>
      <c r="C690" s="577">
        <v>1</v>
      </c>
      <c r="D690">
        <v>0.02</v>
      </c>
      <c r="E690">
        <v>0.02</v>
      </c>
      <c r="F690" s="403">
        <v>43930.331944444442</v>
      </c>
      <c r="G690">
        <v>1.08769</v>
      </c>
      <c r="H690" s="403">
        <v>43930.331944444442</v>
      </c>
      <c r="I690">
        <v>1.08769</v>
      </c>
      <c r="J690" s="403">
        <v>43930.415277777778</v>
      </c>
      <c r="K690">
        <v>1.0886899999999999</v>
      </c>
      <c r="L690">
        <v>0</v>
      </c>
      <c r="M690">
        <v>10</v>
      </c>
      <c r="N690">
        <v>2</v>
      </c>
      <c r="O690" s="578">
        <v>8.3333333335758653E-2</v>
      </c>
    </row>
    <row r="691" spans="1:15">
      <c r="A691" s="577">
        <v>690</v>
      </c>
      <c r="B691" s="577" t="s">
        <v>96</v>
      </c>
      <c r="C691" s="577">
        <v>2</v>
      </c>
      <c r="D691">
        <v>0.02</v>
      </c>
      <c r="E691">
        <v>0.04</v>
      </c>
      <c r="F691" s="403">
        <v>43930.443749999999</v>
      </c>
      <c r="G691">
        <v>1.08752</v>
      </c>
      <c r="H691" s="403">
        <v>43930.456250000003</v>
      </c>
      <c r="I691">
        <v>1.08592</v>
      </c>
      <c r="J691" s="403">
        <v>43930.521527777775</v>
      </c>
      <c r="K691">
        <v>1.08772</v>
      </c>
      <c r="L691">
        <v>16</v>
      </c>
      <c r="M691">
        <v>18</v>
      </c>
      <c r="N691">
        <v>4</v>
      </c>
      <c r="O691" s="578">
        <v>7.7777777776645962E-2</v>
      </c>
    </row>
    <row r="692" spans="1:15">
      <c r="A692" s="577">
        <v>691</v>
      </c>
      <c r="B692" s="577" t="s">
        <v>97</v>
      </c>
      <c r="C692" s="577">
        <v>7</v>
      </c>
      <c r="D692">
        <v>0.23</v>
      </c>
      <c r="E692">
        <v>0.57000000000000006</v>
      </c>
      <c r="F692" s="403">
        <v>43930.492361111108</v>
      </c>
      <c r="G692">
        <v>1.08552</v>
      </c>
      <c r="H692" s="403">
        <v>43934.284722222219</v>
      </c>
      <c r="I692">
        <v>1.0965</v>
      </c>
      <c r="J692" s="403">
        <v>43934.425694444442</v>
      </c>
      <c r="K692">
        <v>1.0925199999999999</v>
      </c>
      <c r="L692">
        <v>109.79999999999927</v>
      </c>
      <c r="M692">
        <v>39.800000000001091</v>
      </c>
      <c r="N692">
        <v>75.12</v>
      </c>
      <c r="O692" s="578">
        <v>1.9333333333343035</v>
      </c>
    </row>
    <row r="693" spans="1:15">
      <c r="A693" s="577">
        <v>692</v>
      </c>
      <c r="B693" s="577" t="s">
        <v>96</v>
      </c>
      <c r="C693" s="577">
        <v>1</v>
      </c>
      <c r="D693">
        <v>0.02</v>
      </c>
      <c r="E693">
        <v>0.02</v>
      </c>
      <c r="F693" s="403">
        <v>43930.545138888891</v>
      </c>
      <c r="G693">
        <v>1.0899399999999999</v>
      </c>
      <c r="H693" s="403">
        <v>43930.545138888891</v>
      </c>
      <c r="I693">
        <v>1.0899399999999999</v>
      </c>
      <c r="J693" s="403">
        <v>43930.548611111109</v>
      </c>
      <c r="K693">
        <v>1.09094</v>
      </c>
      <c r="L693">
        <v>0</v>
      </c>
      <c r="M693">
        <v>10</v>
      </c>
      <c r="N693">
        <v>2</v>
      </c>
      <c r="O693" s="578">
        <v>3.4722222189884633E-3</v>
      </c>
    </row>
    <row r="694" spans="1:15">
      <c r="A694" s="577">
        <v>693</v>
      </c>
      <c r="B694" s="577" t="s">
        <v>96</v>
      </c>
      <c r="C694" s="577">
        <v>1</v>
      </c>
      <c r="D694">
        <v>0.02</v>
      </c>
      <c r="E694">
        <v>0.02</v>
      </c>
      <c r="F694" s="403">
        <v>43930.57708333333</v>
      </c>
      <c r="G694">
        <v>1.0929800000000001</v>
      </c>
      <c r="H694" s="403">
        <v>43930.57708333333</v>
      </c>
      <c r="I694">
        <v>1.0929800000000001</v>
      </c>
      <c r="J694" s="403">
        <v>43930.62222222222</v>
      </c>
      <c r="K694">
        <v>1.09398</v>
      </c>
      <c r="L694">
        <v>0</v>
      </c>
      <c r="M694">
        <v>9.999999999998181</v>
      </c>
      <c r="N694">
        <v>2</v>
      </c>
      <c r="O694" s="578">
        <v>4.5138888890505768E-2</v>
      </c>
    </row>
    <row r="695" spans="1:15">
      <c r="A695" s="577">
        <v>694</v>
      </c>
      <c r="B695" s="577" t="s">
        <v>96</v>
      </c>
      <c r="C695" s="577">
        <v>1</v>
      </c>
      <c r="D695">
        <v>0.02</v>
      </c>
      <c r="E695">
        <v>0.02</v>
      </c>
      <c r="F695" s="403">
        <v>43930.625694444447</v>
      </c>
      <c r="G695">
        <v>1.09351</v>
      </c>
      <c r="H695" s="403">
        <v>43930.625694444447</v>
      </c>
      <c r="I695">
        <v>1.09351</v>
      </c>
      <c r="J695" s="403">
        <v>43930.637499999997</v>
      </c>
      <c r="K695">
        <v>1.0945100000000001</v>
      </c>
      <c r="L695">
        <v>0</v>
      </c>
      <c r="M695">
        <v>10</v>
      </c>
      <c r="N695">
        <v>2</v>
      </c>
      <c r="O695" s="578">
        <v>1.1805555550381541E-2</v>
      </c>
    </row>
    <row r="696" spans="1:15">
      <c r="A696" s="577">
        <v>695</v>
      </c>
      <c r="B696" s="577" t="s">
        <v>96</v>
      </c>
      <c r="C696" s="577">
        <v>1</v>
      </c>
      <c r="D696">
        <v>0.02</v>
      </c>
      <c r="E696">
        <v>0.02</v>
      </c>
      <c r="F696" s="403">
        <v>43930.642361111109</v>
      </c>
      <c r="G696">
        <v>1.09362</v>
      </c>
      <c r="H696" s="403">
        <v>43930.642361111109</v>
      </c>
      <c r="I696">
        <v>1.09362</v>
      </c>
      <c r="J696" s="403">
        <v>43930.729166666664</v>
      </c>
      <c r="K696">
        <v>1.0946199999999999</v>
      </c>
      <c r="L696">
        <v>0</v>
      </c>
      <c r="M696">
        <v>9.999999999998181</v>
      </c>
      <c r="N696">
        <v>2</v>
      </c>
      <c r="O696" s="578">
        <v>8.6805555554747116E-2</v>
      </c>
    </row>
    <row r="697" spans="1:15">
      <c r="A697" s="577">
        <v>696</v>
      </c>
      <c r="B697" s="577" t="s">
        <v>96</v>
      </c>
      <c r="C697" s="577">
        <v>2</v>
      </c>
      <c r="D697">
        <v>0.02</v>
      </c>
      <c r="E697">
        <v>0.04</v>
      </c>
      <c r="F697" s="403">
        <v>43930.737500000003</v>
      </c>
      <c r="G697">
        <v>1.09484</v>
      </c>
      <c r="H697" s="403">
        <v>43930.755555555559</v>
      </c>
      <c r="I697">
        <v>1.09324</v>
      </c>
      <c r="J697" s="403">
        <v>43931.29791666667</v>
      </c>
      <c r="K697">
        <v>1.09504</v>
      </c>
      <c r="L697">
        <v>16</v>
      </c>
      <c r="M697">
        <v>18</v>
      </c>
      <c r="N697">
        <v>3.84</v>
      </c>
      <c r="O697" s="578">
        <v>0.56041666666715173</v>
      </c>
    </row>
    <row r="698" spans="1:15">
      <c r="A698" s="577">
        <v>697</v>
      </c>
      <c r="B698" s="577" t="s">
        <v>96</v>
      </c>
      <c r="C698" s="577">
        <v>1</v>
      </c>
      <c r="D698">
        <v>0.02</v>
      </c>
      <c r="E698">
        <v>0.02</v>
      </c>
      <c r="F698" s="403">
        <v>43931.332638888889</v>
      </c>
      <c r="G698">
        <v>1.09371</v>
      </c>
      <c r="H698" s="403">
        <v>43931.332638888889</v>
      </c>
      <c r="I698">
        <v>1.09371</v>
      </c>
      <c r="J698" s="403">
        <v>43931.337500000001</v>
      </c>
      <c r="K698">
        <v>1.0947100000000001</v>
      </c>
      <c r="L698">
        <v>0</v>
      </c>
      <c r="M698">
        <v>10</v>
      </c>
      <c r="N698">
        <v>2</v>
      </c>
      <c r="O698" s="578">
        <v>4.8611111124046147E-3</v>
      </c>
    </row>
    <row r="699" spans="1:15">
      <c r="A699" s="577">
        <v>698</v>
      </c>
      <c r="B699" s="577" t="s">
        <v>96</v>
      </c>
      <c r="C699" s="577">
        <v>2</v>
      </c>
      <c r="D699">
        <v>0.02</v>
      </c>
      <c r="E699">
        <v>0.04</v>
      </c>
      <c r="F699" s="403">
        <v>43931.634027777778</v>
      </c>
      <c r="G699">
        <v>1.09459</v>
      </c>
      <c r="H699" s="403">
        <v>43934.043055555558</v>
      </c>
      <c r="I699">
        <v>1.0929899999999999</v>
      </c>
      <c r="J699" s="403">
        <v>43934.26666666667</v>
      </c>
      <c r="K699">
        <v>1.0947899999999999</v>
      </c>
      <c r="L699">
        <v>16</v>
      </c>
      <c r="M699">
        <v>18</v>
      </c>
      <c r="N699">
        <v>3.92</v>
      </c>
      <c r="O699" s="578">
        <v>0.63263888889196096</v>
      </c>
    </row>
    <row r="700" spans="1:15">
      <c r="A700" s="577">
        <v>699</v>
      </c>
      <c r="B700" s="577" t="s">
        <v>96</v>
      </c>
      <c r="C700" s="577">
        <v>4</v>
      </c>
      <c r="D700">
        <v>0.05</v>
      </c>
      <c r="E700">
        <v>0.12000000000000001</v>
      </c>
      <c r="F700" s="403">
        <v>43934.292361111111</v>
      </c>
      <c r="G700">
        <v>1.0960700000000001</v>
      </c>
      <c r="H700" s="403">
        <v>43934.426388888889</v>
      </c>
      <c r="I700">
        <v>1.09114</v>
      </c>
      <c r="J700" s="403">
        <v>43935.083333333336</v>
      </c>
      <c r="K700">
        <v>1.09395</v>
      </c>
      <c r="L700">
        <v>49.300000000001091</v>
      </c>
      <c r="M700">
        <v>28.100000000000364</v>
      </c>
      <c r="N700">
        <v>11.58</v>
      </c>
      <c r="O700" s="578">
        <v>0.79097222222480923</v>
      </c>
    </row>
    <row r="701" spans="1:15">
      <c r="A701" s="577">
        <v>700</v>
      </c>
      <c r="B701" s="577" t="s">
        <v>97</v>
      </c>
      <c r="C701" s="577">
        <v>2</v>
      </c>
      <c r="D701">
        <v>0.02</v>
      </c>
      <c r="E701">
        <v>0.04</v>
      </c>
      <c r="F701" s="403">
        <v>43934.44027777778</v>
      </c>
      <c r="G701">
        <v>1.09145</v>
      </c>
      <c r="H701" s="403">
        <v>43934.499305555553</v>
      </c>
      <c r="I701">
        <v>1.0930599999999999</v>
      </c>
      <c r="J701" s="403">
        <v>43934.560416666667</v>
      </c>
      <c r="K701">
        <v>1.0912599999999999</v>
      </c>
      <c r="L701">
        <v>16.099999999998545</v>
      </c>
      <c r="M701">
        <v>18</v>
      </c>
      <c r="N701">
        <v>3.98</v>
      </c>
      <c r="O701" s="578">
        <v>0.12013888888759539</v>
      </c>
    </row>
    <row r="702" spans="1:15">
      <c r="A702" s="577">
        <v>701</v>
      </c>
      <c r="B702" s="577" t="s">
        <v>97</v>
      </c>
      <c r="C702" s="577">
        <v>1</v>
      </c>
      <c r="D702">
        <v>0.02</v>
      </c>
      <c r="E702">
        <v>0.02</v>
      </c>
      <c r="F702" s="403">
        <v>43934.59375</v>
      </c>
      <c r="G702">
        <v>1.0914699999999999</v>
      </c>
      <c r="H702" s="403">
        <v>43934.59375</v>
      </c>
      <c r="I702">
        <v>1.0914699999999999</v>
      </c>
      <c r="J702" s="403">
        <v>43934.620833333334</v>
      </c>
      <c r="K702">
        <v>1.0904700000000001</v>
      </c>
      <c r="L702">
        <v>0</v>
      </c>
      <c r="M702">
        <v>9.999999999998181</v>
      </c>
      <c r="N702">
        <v>2</v>
      </c>
      <c r="O702" s="578">
        <v>2.7083333334303461E-2</v>
      </c>
    </row>
    <row r="703" spans="1:15">
      <c r="A703" s="577">
        <v>702</v>
      </c>
      <c r="B703" s="577" t="s">
        <v>97</v>
      </c>
      <c r="C703" s="577">
        <v>4</v>
      </c>
      <c r="D703">
        <v>0.05</v>
      </c>
      <c r="E703">
        <v>0.12000000000000001</v>
      </c>
      <c r="F703" s="403">
        <v>43934.637499999997</v>
      </c>
      <c r="G703">
        <v>1.0899099999999999</v>
      </c>
      <c r="H703" s="403">
        <v>43935.125694444447</v>
      </c>
      <c r="I703">
        <v>1.0948199999999999</v>
      </c>
      <c r="J703" s="403">
        <v>43935.34375</v>
      </c>
      <c r="K703">
        <v>1.09202</v>
      </c>
      <c r="L703">
        <v>49.100000000000364</v>
      </c>
      <c r="M703">
        <v>27.999999999998181</v>
      </c>
      <c r="N703">
        <v>12.07</v>
      </c>
      <c r="O703" s="578">
        <v>0.70625000000291038</v>
      </c>
    </row>
    <row r="704" spans="1:15">
      <c r="A704" s="577">
        <v>703</v>
      </c>
      <c r="B704" s="577" t="s">
        <v>96</v>
      </c>
      <c r="C704" s="577">
        <v>2</v>
      </c>
      <c r="D704">
        <v>0.02</v>
      </c>
      <c r="E704">
        <v>0.04</v>
      </c>
      <c r="F704" s="403">
        <v>43935.087500000001</v>
      </c>
      <c r="G704">
        <v>1.09399</v>
      </c>
      <c r="H704" s="403">
        <v>43935.341666666667</v>
      </c>
      <c r="I704">
        <v>1.09236</v>
      </c>
      <c r="J704" s="403">
        <v>43935.395833333336</v>
      </c>
      <c r="K704">
        <v>1.0941799999999999</v>
      </c>
      <c r="L704">
        <v>16.299999999999272</v>
      </c>
      <c r="M704">
        <v>18.199999999998909</v>
      </c>
      <c r="N704">
        <v>4.0200000000000005</v>
      </c>
      <c r="O704" s="578">
        <v>0.30833333333430346</v>
      </c>
    </row>
    <row r="705" spans="1:15">
      <c r="A705" s="577">
        <v>704</v>
      </c>
      <c r="B705" s="577" t="s">
        <v>97</v>
      </c>
      <c r="C705" s="577">
        <v>5</v>
      </c>
      <c r="D705">
        <v>0.08</v>
      </c>
      <c r="E705">
        <v>0.2</v>
      </c>
      <c r="F705" s="403">
        <v>43935.361111111109</v>
      </c>
      <c r="G705">
        <v>1.0919700000000001</v>
      </c>
      <c r="H705" s="403">
        <v>43935.886805555558</v>
      </c>
      <c r="I705">
        <v>1.0988199999999999</v>
      </c>
      <c r="J705" s="403">
        <v>43936.306944444441</v>
      </c>
      <c r="K705">
        <v>1.0954900000000001</v>
      </c>
      <c r="L705">
        <v>68.499999999998181</v>
      </c>
      <c r="M705">
        <v>33.299999999997453</v>
      </c>
      <c r="N705">
        <v>22.31</v>
      </c>
      <c r="O705" s="578">
        <v>0.94583333333139308</v>
      </c>
    </row>
    <row r="706" spans="1:15">
      <c r="A706" s="577">
        <v>705</v>
      </c>
      <c r="B706" s="577" t="s">
        <v>96</v>
      </c>
      <c r="C706" s="577">
        <v>1</v>
      </c>
      <c r="D706">
        <v>0.02</v>
      </c>
      <c r="E706">
        <v>0.02</v>
      </c>
      <c r="F706" s="403">
        <v>43935.40902777778</v>
      </c>
      <c r="G706">
        <v>1.09531</v>
      </c>
      <c r="H706" s="403">
        <v>43935.40902777778</v>
      </c>
      <c r="I706">
        <v>1.09531</v>
      </c>
      <c r="J706" s="403">
        <v>43935.499305555553</v>
      </c>
      <c r="K706">
        <v>1.0963099999999999</v>
      </c>
      <c r="L706">
        <v>0</v>
      </c>
      <c r="M706">
        <v>9.999999999998181</v>
      </c>
      <c r="N706">
        <v>2</v>
      </c>
      <c r="O706" s="578">
        <v>9.0277777773735579E-2</v>
      </c>
    </row>
    <row r="707" spans="1:15">
      <c r="A707" s="577">
        <v>706</v>
      </c>
      <c r="B707" s="577" t="s">
        <v>96</v>
      </c>
      <c r="C707" s="577">
        <v>1</v>
      </c>
      <c r="D707">
        <v>0.02</v>
      </c>
      <c r="E707">
        <v>0.02</v>
      </c>
      <c r="F707" s="403">
        <v>43935.503472222219</v>
      </c>
      <c r="G707">
        <v>1.09622</v>
      </c>
      <c r="H707" s="403">
        <v>43935.503472222219</v>
      </c>
      <c r="I707">
        <v>1.09622</v>
      </c>
      <c r="J707" s="403">
        <v>43935.520833333336</v>
      </c>
      <c r="K707">
        <v>1.0972200000000001</v>
      </c>
      <c r="L707">
        <v>0</v>
      </c>
      <c r="M707">
        <v>10.000000000001819</v>
      </c>
      <c r="N707">
        <v>2</v>
      </c>
      <c r="O707" s="578">
        <v>1.7361111116770189E-2</v>
      </c>
    </row>
    <row r="708" spans="1:15">
      <c r="A708" s="577">
        <v>707</v>
      </c>
      <c r="B708" s="577" t="s">
        <v>96</v>
      </c>
      <c r="C708" s="577">
        <v>1</v>
      </c>
      <c r="D708">
        <v>0.02</v>
      </c>
      <c r="E708">
        <v>0.02</v>
      </c>
      <c r="F708" s="403">
        <v>43935.525000000001</v>
      </c>
      <c r="G708">
        <v>1.0966100000000001</v>
      </c>
      <c r="H708" s="403">
        <v>43935.525000000001</v>
      </c>
      <c r="I708">
        <v>1.0966100000000001</v>
      </c>
      <c r="J708" s="403">
        <v>43935.595138888886</v>
      </c>
      <c r="K708">
        <v>1.09761</v>
      </c>
      <c r="L708">
        <v>0</v>
      </c>
      <c r="M708">
        <v>10</v>
      </c>
      <c r="N708">
        <v>2</v>
      </c>
      <c r="O708" s="578">
        <v>7.0138888884685002E-2</v>
      </c>
    </row>
    <row r="709" spans="1:15">
      <c r="A709" s="577">
        <v>708</v>
      </c>
      <c r="B709" s="577" t="s">
        <v>96</v>
      </c>
      <c r="C709" s="577">
        <v>1</v>
      </c>
      <c r="D709">
        <v>0.02</v>
      </c>
      <c r="E709">
        <v>0.02</v>
      </c>
      <c r="F709" s="403">
        <v>43935.603472222225</v>
      </c>
      <c r="G709">
        <v>1.0968199999999999</v>
      </c>
      <c r="H709" s="403">
        <v>43935.603472222225</v>
      </c>
      <c r="I709">
        <v>1.0968199999999999</v>
      </c>
      <c r="J709" s="403">
        <v>43935.618055555555</v>
      </c>
      <c r="K709">
        <v>1.09782</v>
      </c>
      <c r="L709">
        <v>0</v>
      </c>
      <c r="M709">
        <v>10.000000000001819</v>
      </c>
      <c r="N709">
        <v>2</v>
      </c>
      <c r="O709" s="578">
        <v>1.4583333329937886E-2</v>
      </c>
    </row>
    <row r="710" spans="1:15">
      <c r="A710" s="577">
        <v>709</v>
      </c>
      <c r="B710" s="577" t="s">
        <v>96</v>
      </c>
      <c r="C710" s="577">
        <v>1</v>
      </c>
      <c r="D710">
        <v>0.02</v>
      </c>
      <c r="E710">
        <v>0.02</v>
      </c>
      <c r="F710" s="403">
        <v>43935.62222222222</v>
      </c>
      <c r="G710">
        <v>1.0970500000000001</v>
      </c>
      <c r="H710" s="403">
        <v>43935.62222222222</v>
      </c>
      <c r="I710">
        <v>1.0970500000000001</v>
      </c>
      <c r="J710" s="403">
        <v>43935.747916666667</v>
      </c>
      <c r="K710">
        <v>1.09805</v>
      </c>
      <c r="L710">
        <v>0</v>
      </c>
      <c r="M710">
        <v>10</v>
      </c>
      <c r="N710">
        <v>2</v>
      </c>
      <c r="O710" s="578">
        <v>0.12569444444670808</v>
      </c>
    </row>
    <row r="711" spans="1:15">
      <c r="A711" s="577">
        <v>710</v>
      </c>
      <c r="B711" s="577" t="s">
        <v>96</v>
      </c>
      <c r="C711" s="577">
        <v>1</v>
      </c>
      <c r="D711">
        <v>0.02</v>
      </c>
      <c r="E711">
        <v>0.02</v>
      </c>
      <c r="F711" s="403">
        <v>43935.753472222219</v>
      </c>
      <c r="G711">
        <v>1.0977600000000001</v>
      </c>
      <c r="H711" s="403">
        <v>43935.753472222219</v>
      </c>
      <c r="I711">
        <v>1.0977600000000001</v>
      </c>
      <c r="J711" s="403">
        <v>43935.886805555558</v>
      </c>
      <c r="K711">
        <v>1.09876</v>
      </c>
      <c r="L711">
        <v>0</v>
      </c>
      <c r="M711">
        <v>10</v>
      </c>
      <c r="N711">
        <v>2</v>
      </c>
      <c r="O711" s="578">
        <v>0.13333333333866904</v>
      </c>
    </row>
    <row r="712" spans="1:15">
      <c r="A712" s="577">
        <v>711</v>
      </c>
      <c r="B712" s="577" t="s">
        <v>96</v>
      </c>
      <c r="C712" s="577">
        <v>7</v>
      </c>
      <c r="D712">
        <v>0.23</v>
      </c>
      <c r="E712">
        <v>0.57000000000000006</v>
      </c>
      <c r="F712" s="403">
        <v>43935.916666666664</v>
      </c>
      <c r="G712">
        <v>1.09842</v>
      </c>
      <c r="H712" s="403">
        <v>43936.522222222222</v>
      </c>
      <c r="I712">
        <v>1.0877399999999999</v>
      </c>
      <c r="J712" s="403">
        <v>43936.645833333336</v>
      </c>
      <c r="K712">
        <v>1.0916699999999999</v>
      </c>
      <c r="L712">
        <v>106.79999999999927</v>
      </c>
      <c r="M712">
        <v>39.299999999999272</v>
      </c>
      <c r="N712">
        <v>74.109999999999985</v>
      </c>
      <c r="O712" s="578">
        <v>0.72916666667151731</v>
      </c>
    </row>
    <row r="713" spans="1:15">
      <c r="A713" s="577">
        <v>712</v>
      </c>
      <c r="B713" s="577" t="s">
        <v>97</v>
      </c>
      <c r="C713" s="577">
        <v>1</v>
      </c>
      <c r="D713">
        <v>0.02</v>
      </c>
      <c r="E713">
        <v>0.02</v>
      </c>
      <c r="F713" s="403">
        <v>43936.339583333334</v>
      </c>
      <c r="G713">
        <v>1.0931999999999999</v>
      </c>
      <c r="H713" s="403">
        <v>43936.339583333334</v>
      </c>
      <c r="I713">
        <v>1.0931999999999999</v>
      </c>
      <c r="J713" s="403">
        <v>43936.438194444447</v>
      </c>
      <c r="K713">
        <v>1.0922000000000001</v>
      </c>
      <c r="L713">
        <v>0</v>
      </c>
      <c r="M713">
        <v>10</v>
      </c>
      <c r="N713">
        <v>2</v>
      </c>
      <c r="O713" s="578">
        <v>9.8611111112404615E-2</v>
      </c>
    </row>
    <row r="714" spans="1:15">
      <c r="A714" s="577">
        <v>713</v>
      </c>
      <c r="B714" s="577" t="s">
        <v>97</v>
      </c>
      <c r="C714" s="577">
        <v>1</v>
      </c>
      <c r="D714">
        <v>0.02</v>
      </c>
      <c r="E714">
        <v>0.02</v>
      </c>
      <c r="F714" s="403">
        <v>43936.45416666667</v>
      </c>
      <c r="G714">
        <v>1.09077</v>
      </c>
      <c r="H714" s="403">
        <v>43936.45416666667</v>
      </c>
      <c r="I714">
        <v>1.09077</v>
      </c>
      <c r="J714" s="403">
        <v>43936.513194444444</v>
      </c>
      <c r="K714">
        <v>1.0897699999999999</v>
      </c>
      <c r="L714">
        <v>0</v>
      </c>
      <c r="M714">
        <v>10.000000000001819</v>
      </c>
      <c r="N714">
        <v>2</v>
      </c>
      <c r="O714" s="578">
        <v>5.9027777773735579E-2</v>
      </c>
    </row>
    <row r="715" spans="1:15">
      <c r="A715" s="577">
        <v>714</v>
      </c>
      <c r="B715" s="577" t="s">
        <v>97</v>
      </c>
      <c r="C715" s="577">
        <v>5</v>
      </c>
      <c r="D715">
        <v>0.08</v>
      </c>
      <c r="E715">
        <v>0.2</v>
      </c>
      <c r="F715" s="403">
        <v>43936.54583333333</v>
      </c>
      <c r="G715">
        <v>1.08717</v>
      </c>
      <c r="H715" s="403">
        <v>43936.769444444442</v>
      </c>
      <c r="I715">
        <v>1.09388</v>
      </c>
      <c r="J715" s="403">
        <v>43936.948611111111</v>
      </c>
      <c r="K715">
        <v>1.0906199999999999</v>
      </c>
      <c r="L715">
        <v>67.100000000000364</v>
      </c>
      <c r="M715">
        <v>32.600000000000364</v>
      </c>
      <c r="N715">
        <v>22.059999999999995</v>
      </c>
      <c r="O715" s="578">
        <v>0.40277777778101154</v>
      </c>
    </row>
    <row r="716" spans="1:15">
      <c r="A716" s="577">
        <v>715</v>
      </c>
      <c r="B716" s="577" t="s">
        <v>96</v>
      </c>
      <c r="C716" s="577">
        <v>1</v>
      </c>
      <c r="D716">
        <v>0.02</v>
      </c>
      <c r="E716">
        <v>0.02</v>
      </c>
      <c r="F716" s="403">
        <v>43936.659722222219</v>
      </c>
      <c r="G716">
        <v>1.0914900000000001</v>
      </c>
      <c r="H716" s="403">
        <v>43936.659722222219</v>
      </c>
      <c r="I716">
        <v>1.0914900000000001</v>
      </c>
      <c r="J716" s="403">
        <v>43936.701388888891</v>
      </c>
      <c r="K716">
        <v>1.09249</v>
      </c>
      <c r="L716">
        <v>0</v>
      </c>
      <c r="M716">
        <v>9.999999999998181</v>
      </c>
      <c r="N716">
        <v>2</v>
      </c>
      <c r="O716" s="578">
        <v>4.1666666671517305E-2</v>
      </c>
    </row>
    <row r="717" spans="1:15">
      <c r="A717" s="577">
        <v>716</v>
      </c>
      <c r="B717" s="577" t="s">
        <v>96</v>
      </c>
      <c r="C717" s="577">
        <v>1</v>
      </c>
      <c r="D717">
        <v>0.02</v>
      </c>
      <c r="E717">
        <v>0.02</v>
      </c>
      <c r="F717" s="403">
        <v>43936.70416666667</v>
      </c>
      <c r="G717">
        <v>1.0923400000000001</v>
      </c>
      <c r="H717" s="403">
        <v>43936.70416666667</v>
      </c>
      <c r="I717">
        <v>1.0923400000000001</v>
      </c>
      <c r="J717" s="403">
        <v>43936.761805555558</v>
      </c>
      <c r="K717">
        <v>1.09334</v>
      </c>
      <c r="L717">
        <v>0</v>
      </c>
      <c r="M717">
        <v>9.999999999998181</v>
      </c>
      <c r="N717">
        <v>2</v>
      </c>
      <c r="O717" s="578">
        <v>5.7638888887595385E-2</v>
      </c>
    </row>
    <row r="718" spans="1:15">
      <c r="A718" s="577">
        <v>717</v>
      </c>
      <c r="B718" s="577" t="s">
        <v>96</v>
      </c>
      <c r="C718" s="577">
        <v>5</v>
      </c>
      <c r="D718">
        <v>0.08</v>
      </c>
      <c r="E718">
        <v>0.2</v>
      </c>
      <c r="F718" s="403">
        <v>43936.771527777775</v>
      </c>
      <c r="G718">
        <v>1.0934299999999999</v>
      </c>
      <c r="H718" s="403">
        <v>43937.186805555553</v>
      </c>
      <c r="I718">
        <v>1.0867</v>
      </c>
      <c r="J718" s="403">
        <v>43937.277777777781</v>
      </c>
      <c r="K718">
        <v>1.08996</v>
      </c>
      <c r="L718">
        <v>67.299999999999272</v>
      </c>
      <c r="M718">
        <v>32.600000000000364</v>
      </c>
      <c r="N718">
        <v>21.18</v>
      </c>
      <c r="O718" s="578">
        <v>0.50625000000582077</v>
      </c>
    </row>
    <row r="719" spans="1:15">
      <c r="A719" s="577">
        <v>718</v>
      </c>
      <c r="B719" s="577" t="s">
        <v>97</v>
      </c>
      <c r="C719" s="577">
        <v>1</v>
      </c>
      <c r="D719">
        <v>0.02</v>
      </c>
      <c r="E719">
        <v>0.02</v>
      </c>
      <c r="F719" s="403">
        <v>43937.068749999999</v>
      </c>
      <c r="G719">
        <v>1.0891900000000001</v>
      </c>
      <c r="H719" s="403">
        <v>43937.068749999999</v>
      </c>
      <c r="I719">
        <v>1.0891900000000001</v>
      </c>
      <c r="J719" s="403">
        <v>43937.074305555558</v>
      </c>
      <c r="K719">
        <v>1.08819</v>
      </c>
      <c r="L719">
        <v>0</v>
      </c>
      <c r="M719">
        <v>10.000000000001819</v>
      </c>
      <c r="N719">
        <v>2</v>
      </c>
      <c r="O719" s="578">
        <v>5.5555555591126904E-3</v>
      </c>
    </row>
    <row r="720" spans="1:15">
      <c r="A720" s="577">
        <v>719</v>
      </c>
      <c r="B720" s="577" t="s">
        <v>97</v>
      </c>
      <c r="C720" s="577">
        <v>1</v>
      </c>
      <c r="D720">
        <v>0.02</v>
      </c>
      <c r="E720">
        <v>0.02</v>
      </c>
      <c r="F720" s="403">
        <v>43937.148611111108</v>
      </c>
      <c r="G720">
        <v>1.0882700000000001</v>
      </c>
      <c r="H720" s="403">
        <v>43937.148611111108</v>
      </c>
      <c r="I720">
        <v>1.0882700000000001</v>
      </c>
      <c r="J720" s="403">
        <v>43937.169444444444</v>
      </c>
      <c r="K720">
        <v>1.08727</v>
      </c>
      <c r="L720">
        <v>0</v>
      </c>
      <c r="M720">
        <v>10.000000000001819</v>
      </c>
      <c r="N720">
        <v>2</v>
      </c>
      <c r="O720" s="578">
        <v>2.0833333335758653E-2</v>
      </c>
    </row>
    <row r="721" spans="1:15">
      <c r="A721" s="577">
        <v>720</v>
      </c>
      <c r="B721" s="577" t="s">
        <v>97</v>
      </c>
      <c r="C721" s="577">
        <v>3</v>
      </c>
      <c r="D721">
        <v>0.03</v>
      </c>
      <c r="E721">
        <v>7.0000000000000007E-2</v>
      </c>
      <c r="F721" s="403">
        <v>43937.192361111112</v>
      </c>
      <c r="G721">
        <v>1.08707</v>
      </c>
      <c r="H721" s="403">
        <v>43937.27847222222</v>
      </c>
      <c r="I721">
        <v>1.0902700000000001</v>
      </c>
      <c r="J721" s="403">
        <v>43937.299305555556</v>
      </c>
      <c r="K721">
        <v>1.0879000000000001</v>
      </c>
      <c r="L721">
        <v>32.000000000001819</v>
      </c>
      <c r="M721">
        <v>23.700000000000728</v>
      </c>
      <c r="N721">
        <v>6.99</v>
      </c>
      <c r="O721" s="578">
        <v>0.10694444444379769</v>
      </c>
    </row>
    <row r="722" spans="1:15">
      <c r="A722" s="577">
        <v>721</v>
      </c>
      <c r="B722" s="577" t="s">
        <v>96</v>
      </c>
      <c r="C722" s="577">
        <v>3</v>
      </c>
      <c r="D722">
        <v>0.03</v>
      </c>
      <c r="E722">
        <v>7.0000000000000007E-2</v>
      </c>
      <c r="F722" s="403">
        <v>43937.290277777778</v>
      </c>
      <c r="G722">
        <v>1.08917</v>
      </c>
      <c r="H722" s="403">
        <v>43937.421527777777</v>
      </c>
      <c r="I722">
        <v>1.08595</v>
      </c>
      <c r="J722" s="403">
        <v>43937.434027777781</v>
      </c>
      <c r="K722">
        <v>1.08833</v>
      </c>
      <c r="L722">
        <v>32.199999999998909</v>
      </c>
      <c r="M722">
        <v>23.800000000001091</v>
      </c>
      <c r="N722">
        <v>6.9799999999999995</v>
      </c>
      <c r="O722" s="578">
        <v>0.14375000000291038</v>
      </c>
    </row>
    <row r="723" spans="1:15">
      <c r="A723" s="577">
        <v>722</v>
      </c>
      <c r="B723" s="577" t="s">
        <v>97</v>
      </c>
      <c r="C723" s="577">
        <v>1</v>
      </c>
      <c r="D723">
        <v>0.02</v>
      </c>
      <c r="E723">
        <v>0.02</v>
      </c>
      <c r="F723" s="403">
        <v>43937.305555555555</v>
      </c>
      <c r="G723">
        <v>1.08769</v>
      </c>
      <c r="H723" s="403">
        <v>43937.305555555555</v>
      </c>
      <c r="I723">
        <v>1.08769</v>
      </c>
      <c r="J723" s="403">
        <v>43937.324305555558</v>
      </c>
      <c r="K723">
        <v>1.0866899999999999</v>
      </c>
      <c r="L723">
        <v>0</v>
      </c>
      <c r="M723">
        <v>10</v>
      </c>
      <c r="N723">
        <v>2</v>
      </c>
      <c r="O723" s="578">
        <v>1.8750000002910383E-2</v>
      </c>
    </row>
    <row r="724" spans="1:15">
      <c r="A724" s="577">
        <v>723</v>
      </c>
      <c r="B724" s="577" t="s">
        <v>97</v>
      </c>
      <c r="C724" s="577">
        <v>2</v>
      </c>
      <c r="D724">
        <v>0.02</v>
      </c>
      <c r="E724">
        <v>0.04</v>
      </c>
      <c r="F724" s="403">
        <v>43937.328472222223</v>
      </c>
      <c r="G724">
        <v>1.08718</v>
      </c>
      <c r="H724" s="403">
        <v>43937.356249999997</v>
      </c>
      <c r="I724">
        <v>1.0887800000000001</v>
      </c>
      <c r="J724" s="403">
        <v>43937.393750000003</v>
      </c>
      <c r="K724">
        <v>1.0869800000000001</v>
      </c>
      <c r="L724">
        <v>16</v>
      </c>
      <c r="M724">
        <v>18</v>
      </c>
      <c r="N724">
        <v>4</v>
      </c>
      <c r="O724" s="578">
        <v>6.5277777779556345E-2</v>
      </c>
    </row>
    <row r="725" spans="1:15">
      <c r="A725" s="577">
        <v>724</v>
      </c>
      <c r="B725" s="577" t="s">
        <v>97</v>
      </c>
      <c r="C725" s="577">
        <v>1</v>
      </c>
      <c r="D725">
        <v>0.02</v>
      </c>
      <c r="E725">
        <v>0.02</v>
      </c>
      <c r="F725" s="403">
        <v>43937.398611111108</v>
      </c>
      <c r="G725">
        <v>1.08674</v>
      </c>
      <c r="H725" s="403">
        <v>43937.398611111108</v>
      </c>
      <c r="I725">
        <v>1.08674</v>
      </c>
      <c r="J725" s="403">
        <v>43937.421527777777</v>
      </c>
      <c r="K725">
        <v>1.0857399999999999</v>
      </c>
      <c r="L725">
        <v>0</v>
      </c>
      <c r="M725">
        <v>10</v>
      </c>
      <c r="N725">
        <v>2</v>
      </c>
      <c r="O725" s="578">
        <v>2.2916666668606922E-2</v>
      </c>
    </row>
    <row r="726" spans="1:15">
      <c r="A726" s="577">
        <v>725</v>
      </c>
      <c r="B726" s="577" t="s">
        <v>97</v>
      </c>
      <c r="C726" s="577">
        <v>3</v>
      </c>
      <c r="D726">
        <v>0.03</v>
      </c>
      <c r="E726">
        <v>7.0000000000000007E-2</v>
      </c>
      <c r="F726" s="403">
        <v>43937.424305555556</v>
      </c>
      <c r="G726">
        <v>1.08653</v>
      </c>
      <c r="H726" s="403">
        <v>43937.51666666667</v>
      </c>
      <c r="I726">
        <v>1.0897600000000001</v>
      </c>
      <c r="J726" s="403">
        <v>43937.611111111109</v>
      </c>
      <c r="K726">
        <v>1.0873699999999999</v>
      </c>
      <c r="L726">
        <v>32.300000000001091</v>
      </c>
      <c r="M726">
        <v>23.900000000001455</v>
      </c>
      <c r="N726">
        <v>7.03</v>
      </c>
      <c r="O726" s="578">
        <v>0.18680555555329192</v>
      </c>
    </row>
    <row r="727" spans="1:15">
      <c r="A727" s="577">
        <v>726</v>
      </c>
      <c r="B727" s="577" t="s">
        <v>96</v>
      </c>
      <c r="C727" s="577">
        <v>1</v>
      </c>
      <c r="D727">
        <v>0.02</v>
      </c>
      <c r="E727">
        <v>0.02</v>
      </c>
      <c r="F727" s="403">
        <v>43937.449305555558</v>
      </c>
      <c r="G727">
        <v>1.0876999999999999</v>
      </c>
      <c r="H727" s="403">
        <v>43937.449305555558</v>
      </c>
      <c r="I727">
        <v>1.0876999999999999</v>
      </c>
      <c r="J727" s="403">
        <v>43937.504166666666</v>
      </c>
      <c r="K727">
        <v>1.0887</v>
      </c>
      <c r="L727">
        <v>0</v>
      </c>
      <c r="M727">
        <v>10.000000000001819</v>
      </c>
      <c r="N727">
        <v>2</v>
      </c>
      <c r="O727" s="578">
        <v>5.486111110803904E-2</v>
      </c>
    </row>
    <row r="728" spans="1:15">
      <c r="A728" s="577">
        <v>727</v>
      </c>
      <c r="B728" s="577" t="s">
        <v>96</v>
      </c>
      <c r="C728" s="577">
        <v>5</v>
      </c>
      <c r="D728">
        <v>0.08</v>
      </c>
      <c r="E728">
        <v>0.2</v>
      </c>
      <c r="F728" s="403">
        <v>43937.519444444442</v>
      </c>
      <c r="G728">
        <v>1.0894699999999999</v>
      </c>
      <c r="H728" s="403">
        <v>43937.6875</v>
      </c>
      <c r="I728">
        <v>1.0827599999999999</v>
      </c>
      <c r="J728" s="403">
        <v>43937.912499999999</v>
      </c>
      <c r="K728">
        <v>1.08602</v>
      </c>
      <c r="L728">
        <v>67.100000000000364</v>
      </c>
      <c r="M728">
        <v>32.600000000002183</v>
      </c>
      <c r="N728">
        <v>22.059999999999995</v>
      </c>
      <c r="O728" s="578">
        <v>0.39305555555620231</v>
      </c>
    </row>
    <row r="729" spans="1:15">
      <c r="A729" s="577">
        <v>728</v>
      </c>
      <c r="B729" s="577" t="s">
        <v>97</v>
      </c>
      <c r="C729" s="577">
        <v>1</v>
      </c>
      <c r="D729">
        <v>0.02</v>
      </c>
      <c r="E729">
        <v>0.02</v>
      </c>
      <c r="F729" s="403">
        <v>43937.618750000001</v>
      </c>
      <c r="G729">
        <v>1.0869200000000001</v>
      </c>
      <c r="H729" s="403">
        <v>43937.618750000001</v>
      </c>
      <c r="I729">
        <v>1.0869200000000001</v>
      </c>
      <c r="J729" s="403">
        <v>43937.620833333334</v>
      </c>
      <c r="K729">
        <v>1.08592</v>
      </c>
      <c r="L729">
        <v>0</v>
      </c>
      <c r="M729">
        <v>10</v>
      </c>
      <c r="N729">
        <v>2</v>
      </c>
      <c r="O729" s="578">
        <v>2.0833333328482695E-3</v>
      </c>
    </row>
    <row r="730" spans="1:15">
      <c r="A730" s="577">
        <v>729</v>
      </c>
      <c r="B730" s="577" t="s">
        <v>97</v>
      </c>
      <c r="C730" s="577">
        <v>1</v>
      </c>
      <c r="D730">
        <v>0.02</v>
      </c>
      <c r="E730">
        <v>0.02</v>
      </c>
      <c r="F730" s="403">
        <v>43937.646527777775</v>
      </c>
      <c r="G730">
        <v>1.0836399999999999</v>
      </c>
      <c r="H730" s="403">
        <v>43937.646527777775</v>
      </c>
      <c r="I730">
        <v>1.0836399999999999</v>
      </c>
      <c r="J730" s="403">
        <v>43937.689583333333</v>
      </c>
      <c r="K730">
        <v>1.08264</v>
      </c>
      <c r="L730">
        <v>0</v>
      </c>
      <c r="M730">
        <v>10</v>
      </c>
      <c r="N730">
        <v>2</v>
      </c>
      <c r="O730" s="578">
        <v>4.3055555557657499E-2</v>
      </c>
    </row>
    <row r="731" spans="1:15">
      <c r="A731" s="577">
        <v>730</v>
      </c>
      <c r="B731" s="577" t="s">
        <v>97</v>
      </c>
      <c r="C731" s="577">
        <v>4</v>
      </c>
      <c r="D731">
        <v>0.05</v>
      </c>
      <c r="E731">
        <v>0.12000000000000001</v>
      </c>
      <c r="F731" s="403">
        <v>43937.695138888892</v>
      </c>
      <c r="G731">
        <v>1.0825100000000001</v>
      </c>
      <c r="H731" s="403">
        <v>43938.050694444442</v>
      </c>
      <c r="I731">
        <v>1.08744</v>
      </c>
      <c r="J731" s="403">
        <v>43938.29583333333</v>
      </c>
      <c r="K731">
        <v>1.08464</v>
      </c>
      <c r="L731">
        <v>49.299999999999272</v>
      </c>
      <c r="M731">
        <v>28</v>
      </c>
      <c r="N731">
        <v>12.04</v>
      </c>
      <c r="O731" s="578">
        <v>0.60069444443797693</v>
      </c>
    </row>
    <row r="732" spans="1:15">
      <c r="A732" s="577">
        <v>731</v>
      </c>
      <c r="B732" s="577" t="s">
        <v>96</v>
      </c>
      <c r="C732" s="577">
        <v>1</v>
      </c>
      <c r="D732">
        <v>0.02</v>
      </c>
      <c r="E732">
        <v>0.02</v>
      </c>
      <c r="F732" s="403">
        <v>43937.917361111111</v>
      </c>
      <c r="G732">
        <v>1.08562</v>
      </c>
      <c r="H732" s="403">
        <v>43937.917361111111</v>
      </c>
      <c r="I732">
        <v>1.08562</v>
      </c>
      <c r="J732" s="403">
        <v>43937.980555555558</v>
      </c>
      <c r="K732">
        <v>1.0866199999999999</v>
      </c>
      <c r="L732">
        <v>0</v>
      </c>
      <c r="M732">
        <v>9.999999999998181</v>
      </c>
      <c r="N732">
        <v>2</v>
      </c>
      <c r="O732" s="578">
        <v>6.3194444446708076E-2</v>
      </c>
    </row>
    <row r="733" spans="1:15">
      <c r="A733" s="577">
        <v>732</v>
      </c>
      <c r="B733" s="577" t="s">
        <v>96</v>
      </c>
      <c r="C733" s="577">
        <v>4</v>
      </c>
      <c r="D733">
        <v>0.05</v>
      </c>
      <c r="E733">
        <v>0.12000000000000001</v>
      </c>
      <c r="F733" s="403">
        <v>43938.081250000003</v>
      </c>
      <c r="G733">
        <v>1.08728</v>
      </c>
      <c r="H733" s="403">
        <v>43938.320138888892</v>
      </c>
      <c r="I733">
        <v>1.0823799999999999</v>
      </c>
      <c r="J733" s="403">
        <v>43938.501388888886</v>
      </c>
      <c r="K733">
        <v>1.08517</v>
      </c>
      <c r="L733">
        <v>49.000000000001819</v>
      </c>
      <c r="M733">
        <v>27.899999999999636</v>
      </c>
      <c r="N733">
        <v>11.979999999999999</v>
      </c>
      <c r="O733" s="578">
        <v>0.42013888888322981</v>
      </c>
    </row>
    <row r="734" spans="1:15">
      <c r="A734" s="577">
        <v>733</v>
      </c>
      <c r="B734" s="577" t="s">
        <v>97</v>
      </c>
      <c r="C734" s="577">
        <v>1</v>
      </c>
      <c r="D734">
        <v>0.02</v>
      </c>
      <c r="E734">
        <v>0.02</v>
      </c>
      <c r="F734" s="403">
        <v>43938.32708333333</v>
      </c>
      <c r="G734">
        <v>1.0827899999999999</v>
      </c>
      <c r="H734" s="403">
        <v>43938.32708333333</v>
      </c>
      <c r="I734">
        <v>1.0827899999999999</v>
      </c>
      <c r="J734" s="403">
        <v>43938.415277777778</v>
      </c>
      <c r="K734">
        <v>1.08179</v>
      </c>
      <c r="L734">
        <v>0</v>
      </c>
      <c r="M734">
        <v>10</v>
      </c>
      <c r="N734">
        <v>2</v>
      </c>
      <c r="O734" s="578">
        <v>8.8194444448163267E-2</v>
      </c>
    </row>
    <row r="735" spans="1:15">
      <c r="A735" s="577">
        <v>734</v>
      </c>
      <c r="B735" s="577" t="s">
        <v>97</v>
      </c>
      <c r="C735" s="577">
        <v>5</v>
      </c>
      <c r="D735">
        <v>0.08</v>
      </c>
      <c r="E735">
        <v>0.2</v>
      </c>
      <c r="F735" s="403">
        <v>43938.424305555556</v>
      </c>
      <c r="G735">
        <v>1.0822099999999999</v>
      </c>
      <c r="H735" s="403">
        <v>43938.620833333334</v>
      </c>
      <c r="I735">
        <v>1.08891</v>
      </c>
      <c r="J735" s="403">
        <v>43941.23541666667</v>
      </c>
      <c r="K735">
        <v>1.0856600000000001</v>
      </c>
      <c r="L735">
        <v>67.000000000001819</v>
      </c>
      <c r="M735">
        <v>32.5</v>
      </c>
      <c r="N735">
        <v>22.119999999999997</v>
      </c>
      <c r="O735" s="578">
        <v>0.81111111111385981</v>
      </c>
    </row>
    <row r="736" spans="1:15">
      <c r="A736" s="577">
        <v>735</v>
      </c>
      <c r="B736" s="577" t="s">
        <v>96</v>
      </c>
      <c r="C736" s="577">
        <v>1</v>
      </c>
      <c r="D736">
        <v>0.02</v>
      </c>
      <c r="E736">
        <v>0.02</v>
      </c>
      <c r="F736" s="403">
        <v>43938.515972222223</v>
      </c>
      <c r="G736">
        <v>1.0867899999999999</v>
      </c>
      <c r="H736" s="403">
        <v>43938.515972222223</v>
      </c>
      <c r="I736">
        <v>1.0867899999999999</v>
      </c>
      <c r="J736" s="403">
        <v>43938.55972222222</v>
      </c>
      <c r="K736">
        <v>1.08779</v>
      </c>
      <c r="L736">
        <v>0</v>
      </c>
      <c r="M736">
        <v>10</v>
      </c>
      <c r="N736">
        <v>2</v>
      </c>
      <c r="O736" s="578">
        <v>4.3749999997089617E-2</v>
      </c>
    </row>
    <row r="737" spans="1:15">
      <c r="A737" s="577">
        <v>736</v>
      </c>
      <c r="B737" s="577" t="s">
        <v>96</v>
      </c>
      <c r="C737" s="577">
        <v>1</v>
      </c>
      <c r="D737">
        <v>0.02</v>
      </c>
      <c r="E737">
        <v>0.02</v>
      </c>
      <c r="F737" s="403">
        <v>43938.5625</v>
      </c>
      <c r="G737">
        <v>1.08755</v>
      </c>
      <c r="H737" s="403">
        <v>43938.5625</v>
      </c>
      <c r="I737">
        <v>1.08755</v>
      </c>
      <c r="J737" s="403">
        <v>43938.57708333333</v>
      </c>
      <c r="K737">
        <v>1.0885499999999999</v>
      </c>
      <c r="L737">
        <v>0</v>
      </c>
      <c r="M737">
        <v>9.999999999998181</v>
      </c>
      <c r="N737">
        <v>2</v>
      </c>
      <c r="O737" s="578">
        <v>1.4583333329937886E-2</v>
      </c>
    </row>
    <row r="738" spans="1:15">
      <c r="A738" s="577">
        <v>737</v>
      </c>
      <c r="B738" s="577" t="s">
        <v>96</v>
      </c>
      <c r="C738" s="577">
        <v>1</v>
      </c>
      <c r="D738">
        <v>0.02</v>
      </c>
      <c r="E738">
        <v>0.02</v>
      </c>
      <c r="F738" s="403">
        <v>43938.584722222222</v>
      </c>
      <c r="G738">
        <v>1.08815</v>
      </c>
      <c r="H738" s="403">
        <v>43938.584722222222</v>
      </c>
      <c r="I738">
        <v>1.08815</v>
      </c>
      <c r="J738" s="403">
        <v>43938.620833333334</v>
      </c>
      <c r="K738">
        <v>1.0891500000000001</v>
      </c>
      <c r="L738">
        <v>0</v>
      </c>
      <c r="M738">
        <v>10</v>
      </c>
      <c r="N738">
        <v>2</v>
      </c>
      <c r="O738" s="578">
        <v>3.6111111112404615E-2</v>
      </c>
    </row>
    <row r="739" spans="1:15">
      <c r="A739" s="577">
        <v>738</v>
      </c>
      <c r="B739" s="577" t="s">
        <v>96</v>
      </c>
      <c r="C739" s="577">
        <v>2</v>
      </c>
      <c r="D739">
        <v>0.02</v>
      </c>
      <c r="E739">
        <v>0.04</v>
      </c>
      <c r="F739" s="403">
        <v>43938.634027777778</v>
      </c>
      <c r="G739">
        <v>1.0879700000000001</v>
      </c>
      <c r="H739" s="403">
        <v>43938.688888888886</v>
      </c>
      <c r="I739">
        <v>1.08636</v>
      </c>
      <c r="J739" s="403">
        <v>43938.73541666667</v>
      </c>
      <c r="K739">
        <v>1.0881700000000001</v>
      </c>
      <c r="L739">
        <v>16.100000000000364</v>
      </c>
      <c r="M739">
        <v>18.100000000000364</v>
      </c>
      <c r="N739">
        <v>4.0200000000000005</v>
      </c>
      <c r="O739" s="578">
        <v>0.10138888889196096</v>
      </c>
    </row>
    <row r="740" spans="1:15">
      <c r="A740" s="577">
        <v>739</v>
      </c>
      <c r="B740" s="577" t="s">
        <v>96</v>
      </c>
      <c r="C740" s="577">
        <v>2</v>
      </c>
      <c r="D740">
        <v>0.02</v>
      </c>
      <c r="E740">
        <v>0.04</v>
      </c>
      <c r="F740" s="403">
        <v>43938.795138888891</v>
      </c>
      <c r="G740">
        <v>1.08693</v>
      </c>
      <c r="H740" s="403">
        <v>43941.25</v>
      </c>
      <c r="I740">
        <v>1.0853299999999999</v>
      </c>
      <c r="J740" s="403">
        <v>43941.365277777775</v>
      </c>
      <c r="K740">
        <v>1.0871299999999999</v>
      </c>
      <c r="L740">
        <v>16</v>
      </c>
      <c r="M740">
        <v>18</v>
      </c>
      <c r="N740">
        <v>3.92</v>
      </c>
      <c r="O740" s="578">
        <v>0.570138888884685</v>
      </c>
    </row>
    <row r="741" spans="1:15">
      <c r="A741" s="577">
        <v>740</v>
      </c>
      <c r="B741" s="577" t="s">
        <v>97</v>
      </c>
      <c r="C741" s="577">
        <v>3</v>
      </c>
      <c r="D741">
        <v>0.03</v>
      </c>
      <c r="E741">
        <v>7.0000000000000007E-2</v>
      </c>
      <c r="F741" s="403">
        <v>43941.29583333333</v>
      </c>
      <c r="G741">
        <v>1.0860399999999999</v>
      </c>
      <c r="H741" s="403">
        <v>43941.381944444445</v>
      </c>
      <c r="I741">
        <v>1.08931</v>
      </c>
      <c r="J741" s="403">
        <v>43941.431944444441</v>
      </c>
      <c r="K741">
        <v>1.0869</v>
      </c>
      <c r="L741">
        <v>32.700000000000728</v>
      </c>
      <c r="M741">
        <v>24.100000000000364</v>
      </c>
      <c r="N741">
        <v>6.99</v>
      </c>
      <c r="O741" s="578">
        <v>0.13611111111094942</v>
      </c>
    </row>
    <row r="742" spans="1:15">
      <c r="A742" s="577">
        <v>741</v>
      </c>
      <c r="B742" s="577" t="s">
        <v>96</v>
      </c>
      <c r="C742" s="577">
        <v>3</v>
      </c>
      <c r="D742">
        <v>0.03</v>
      </c>
      <c r="E742">
        <v>7.0000000000000007E-2</v>
      </c>
      <c r="F742" s="403">
        <v>43941.384722222225</v>
      </c>
      <c r="G742">
        <v>1.08931</v>
      </c>
      <c r="H742" s="403">
        <v>43941.450694444444</v>
      </c>
      <c r="I742">
        <v>1.0861099999999999</v>
      </c>
      <c r="J742" s="403">
        <v>43941.615972222222</v>
      </c>
      <c r="K742">
        <v>1.0884799999999999</v>
      </c>
      <c r="L742">
        <v>32.000000000001819</v>
      </c>
      <c r="M742">
        <v>23.700000000000728</v>
      </c>
      <c r="N742">
        <v>6.99</v>
      </c>
      <c r="O742" s="578">
        <v>0.23124999999708962</v>
      </c>
    </row>
    <row r="743" spans="1:15">
      <c r="A743" s="577">
        <v>742</v>
      </c>
      <c r="B743" s="577" t="s">
        <v>97</v>
      </c>
      <c r="C743" s="577">
        <v>2</v>
      </c>
      <c r="D743">
        <v>0.02</v>
      </c>
      <c r="E743">
        <v>0.04</v>
      </c>
      <c r="F743" s="403">
        <v>43941.493750000001</v>
      </c>
      <c r="G743">
        <v>1.08585</v>
      </c>
      <c r="H743" s="403">
        <v>43941.588888888888</v>
      </c>
      <c r="I743">
        <v>1.08745</v>
      </c>
      <c r="J743" s="403">
        <v>43942.013888888891</v>
      </c>
      <c r="K743">
        <v>1.08565</v>
      </c>
      <c r="L743">
        <v>16</v>
      </c>
      <c r="M743">
        <v>18</v>
      </c>
      <c r="N743">
        <v>4.04</v>
      </c>
      <c r="O743" s="578">
        <v>0.52013888888905058</v>
      </c>
    </row>
    <row r="744" spans="1:15">
      <c r="A744" s="577">
        <v>743</v>
      </c>
      <c r="B744" s="577" t="s">
        <v>96</v>
      </c>
      <c r="C744" s="577">
        <v>4</v>
      </c>
      <c r="D744">
        <v>0.05</v>
      </c>
      <c r="E744">
        <v>0.12000000000000001</v>
      </c>
      <c r="F744" s="403">
        <v>43941.634722222225</v>
      </c>
      <c r="G744">
        <v>1.08788</v>
      </c>
      <c r="H744" s="403">
        <v>43942.097222222219</v>
      </c>
      <c r="I744">
        <v>1.0829599999999999</v>
      </c>
      <c r="J744" s="403">
        <v>43942.575694444444</v>
      </c>
      <c r="K744">
        <v>1.0857600000000001</v>
      </c>
      <c r="L744">
        <v>49.200000000000728</v>
      </c>
      <c r="M744">
        <v>28.000000000001819</v>
      </c>
      <c r="N744">
        <v>11.85</v>
      </c>
      <c r="O744" s="578">
        <v>0.94097222221898846</v>
      </c>
    </row>
    <row r="745" spans="1:15">
      <c r="A745" s="577">
        <v>744</v>
      </c>
      <c r="B745" s="577" t="s">
        <v>97</v>
      </c>
      <c r="C745" s="577">
        <v>2</v>
      </c>
      <c r="D745">
        <v>0.02</v>
      </c>
      <c r="E745">
        <v>0.04</v>
      </c>
      <c r="F745" s="403">
        <v>43942.115277777775</v>
      </c>
      <c r="G745">
        <v>1.08311</v>
      </c>
      <c r="H745" s="403">
        <v>43942.367361111108</v>
      </c>
      <c r="I745">
        <v>1.0847100000000001</v>
      </c>
      <c r="J745" s="403">
        <v>43942.427777777775</v>
      </c>
      <c r="K745">
        <v>1.08291</v>
      </c>
      <c r="L745">
        <v>16</v>
      </c>
      <c r="M745">
        <v>18</v>
      </c>
      <c r="N745">
        <v>4</v>
      </c>
      <c r="O745" s="578">
        <v>0.3125</v>
      </c>
    </row>
    <row r="746" spans="1:15">
      <c r="A746" s="577">
        <v>745</v>
      </c>
      <c r="B746" s="577" t="s">
        <v>97</v>
      </c>
      <c r="C746" s="577">
        <v>1</v>
      </c>
      <c r="D746">
        <v>0.02</v>
      </c>
      <c r="E746">
        <v>0.02</v>
      </c>
      <c r="F746" s="403">
        <v>43942.436111111114</v>
      </c>
      <c r="G746">
        <v>1.0831999999999999</v>
      </c>
      <c r="H746" s="403">
        <v>43942.436111111114</v>
      </c>
      <c r="I746">
        <v>1.0831999999999999</v>
      </c>
      <c r="J746" s="403">
        <v>43942.543055555558</v>
      </c>
      <c r="K746">
        <v>1.0822000000000001</v>
      </c>
      <c r="L746">
        <v>0</v>
      </c>
      <c r="M746">
        <v>10</v>
      </c>
      <c r="N746">
        <v>2</v>
      </c>
      <c r="O746" s="578">
        <v>0.10694444444379769</v>
      </c>
    </row>
    <row r="747" spans="1:15">
      <c r="A747" s="577">
        <v>746</v>
      </c>
      <c r="B747" s="577" t="s">
        <v>97</v>
      </c>
      <c r="C747" s="577">
        <v>4</v>
      </c>
      <c r="D747">
        <v>0.05</v>
      </c>
      <c r="E747">
        <v>0.12000000000000001</v>
      </c>
      <c r="F747" s="403">
        <v>43942.54583333333</v>
      </c>
      <c r="G747">
        <v>1.0824499999999999</v>
      </c>
      <c r="H747" s="403">
        <v>43942.57916666667</v>
      </c>
      <c r="I747">
        <v>1.0873900000000001</v>
      </c>
      <c r="J747" s="403">
        <v>43942.613888888889</v>
      </c>
      <c r="K747">
        <v>1.0845899999999999</v>
      </c>
      <c r="L747">
        <v>49.400000000001455</v>
      </c>
      <c r="M747">
        <v>28.000000000001819</v>
      </c>
      <c r="N747">
        <v>11.98</v>
      </c>
      <c r="O747" s="578">
        <v>6.805555555911269E-2</v>
      </c>
    </row>
    <row r="748" spans="1:15">
      <c r="A748" s="577">
        <v>747</v>
      </c>
      <c r="B748" s="577" t="s">
        <v>96</v>
      </c>
      <c r="C748" s="577">
        <v>1</v>
      </c>
      <c r="D748">
        <v>0.02</v>
      </c>
      <c r="E748">
        <v>0.02</v>
      </c>
      <c r="F748" s="403">
        <v>43942.578472222223</v>
      </c>
      <c r="G748">
        <v>1.0867100000000001</v>
      </c>
      <c r="H748" s="403">
        <v>43942.578472222223</v>
      </c>
      <c r="I748">
        <v>1.0867100000000001</v>
      </c>
      <c r="J748" s="403">
        <v>43942.599305555559</v>
      </c>
      <c r="K748">
        <v>1.08771</v>
      </c>
      <c r="L748">
        <v>0</v>
      </c>
      <c r="M748">
        <v>10</v>
      </c>
      <c r="N748">
        <v>2</v>
      </c>
      <c r="O748" s="578">
        <v>2.0833333335758653E-2</v>
      </c>
    </row>
    <row r="749" spans="1:15">
      <c r="A749" s="577">
        <v>748</v>
      </c>
      <c r="B749" s="577" t="s">
        <v>96</v>
      </c>
      <c r="C749" s="577">
        <v>2</v>
      </c>
      <c r="D749">
        <v>0.02</v>
      </c>
      <c r="E749">
        <v>0.04</v>
      </c>
      <c r="F749" s="403">
        <v>43942.602083333331</v>
      </c>
      <c r="G749">
        <v>1.0873699999999999</v>
      </c>
      <c r="H749" s="403">
        <v>43942.613194444442</v>
      </c>
      <c r="I749">
        <v>1.0857699999999999</v>
      </c>
      <c r="J749" s="403">
        <v>43943.460416666669</v>
      </c>
      <c r="K749">
        <v>1.0875699999999999</v>
      </c>
      <c r="L749">
        <v>16</v>
      </c>
      <c r="M749">
        <v>18</v>
      </c>
      <c r="N749">
        <v>3.84</v>
      </c>
      <c r="O749" s="578">
        <v>0.85833333333721384</v>
      </c>
    </row>
    <row r="750" spans="1:15">
      <c r="A750" s="577">
        <v>749</v>
      </c>
      <c r="B750" s="577" t="s">
        <v>97</v>
      </c>
      <c r="C750" s="577">
        <v>2</v>
      </c>
      <c r="D750">
        <v>0.02</v>
      </c>
      <c r="E750">
        <v>0.04</v>
      </c>
      <c r="F750" s="403">
        <v>43942.616666666669</v>
      </c>
      <c r="G750">
        <v>1.0851999999999999</v>
      </c>
      <c r="H750" s="403">
        <v>43942.636111111111</v>
      </c>
      <c r="I750">
        <v>1.0868199999999999</v>
      </c>
      <c r="J750" s="403">
        <v>43942.685416666667</v>
      </c>
      <c r="K750">
        <v>1.08501</v>
      </c>
      <c r="L750">
        <v>16.199999999998909</v>
      </c>
      <c r="M750">
        <v>18.099999999998545</v>
      </c>
      <c r="N750">
        <v>4</v>
      </c>
      <c r="O750" s="578">
        <v>6.8749999998544808E-2</v>
      </c>
    </row>
    <row r="751" spans="1:15">
      <c r="A751" s="577">
        <v>750</v>
      </c>
      <c r="B751" s="577" t="s">
        <v>97</v>
      </c>
      <c r="C751" s="577">
        <v>2</v>
      </c>
      <c r="D751">
        <v>0.02</v>
      </c>
      <c r="E751">
        <v>0.04</v>
      </c>
      <c r="F751" s="403">
        <v>43942.713194444441</v>
      </c>
      <c r="G751">
        <v>1.0849299999999999</v>
      </c>
      <c r="H751" s="403">
        <v>43942.818749999999</v>
      </c>
      <c r="I751">
        <v>1.08656</v>
      </c>
      <c r="J751" s="403">
        <v>43943.18472222222</v>
      </c>
      <c r="K751">
        <v>1.0847500000000001</v>
      </c>
      <c r="L751">
        <v>16.300000000001091</v>
      </c>
      <c r="M751">
        <v>18.099999999998545</v>
      </c>
      <c r="N751">
        <v>4.0200000000000005</v>
      </c>
      <c r="O751" s="578">
        <v>0.47152777777955635</v>
      </c>
    </row>
    <row r="752" spans="1:15">
      <c r="A752" s="577">
        <v>751</v>
      </c>
      <c r="B752" s="577" t="s">
        <v>97</v>
      </c>
      <c r="C752" s="577">
        <v>2</v>
      </c>
      <c r="D752">
        <v>0.02</v>
      </c>
      <c r="E752">
        <v>0.04</v>
      </c>
      <c r="F752" s="403">
        <v>43943.245138888888</v>
      </c>
      <c r="G752">
        <v>1.0855900000000001</v>
      </c>
      <c r="H752" s="403">
        <v>43943.305555555555</v>
      </c>
      <c r="I752">
        <v>1.0871900000000001</v>
      </c>
      <c r="J752" s="403">
        <v>43943.353472222225</v>
      </c>
      <c r="K752">
        <v>1.0853900000000001</v>
      </c>
      <c r="L752">
        <v>16</v>
      </c>
      <c r="M752">
        <v>18</v>
      </c>
      <c r="N752">
        <v>4</v>
      </c>
      <c r="O752" s="578">
        <v>0.10833333333721384</v>
      </c>
    </row>
    <row r="753" spans="1:15">
      <c r="A753" s="577">
        <v>752</v>
      </c>
      <c r="B753" s="577" t="s">
        <v>97</v>
      </c>
      <c r="C753" s="577">
        <v>2</v>
      </c>
      <c r="D753">
        <v>0.02</v>
      </c>
      <c r="E753">
        <v>0.04</v>
      </c>
      <c r="F753" s="403">
        <v>43943.356249999997</v>
      </c>
      <c r="G753">
        <v>1.08585</v>
      </c>
      <c r="H753" s="403">
        <v>43943.460416666669</v>
      </c>
      <c r="I753">
        <v>1.0874600000000001</v>
      </c>
      <c r="J753" s="403">
        <v>43943.57708333333</v>
      </c>
      <c r="K753">
        <v>1.0856600000000001</v>
      </c>
      <c r="L753">
        <v>16.100000000000364</v>
      </c>
      <c r="M753">
        <v>18</v>
      </c>
      <c r="N753">
        <v>3.98</v>
      </c>
      <c r="O753" s="578">
        <v>0.22083333333284827</v>
      </c>
    </row>
    <row r="754" spans="1:15">
      <c r="A754" s="577">
        <v>753</v>
      </c>
      <c r="B754" s="577" t="s">
        <v>96</v>
      </c>
      <c r="C754" s="577">
        <v>1</v>
      </c>
      <c r="D754">
        <v>0.02</v>
      </c>
      <c r="E754">
        <v>0.02</v>
      </c>
      <c r="F754" s="403">
        <v>43943.464583333334</v>
      </c>
      <c r="G754">
        <v>1.0869899999999999</v>
      </c>
      <c r="H754" s="403">
        <v>43943.464583333334</v>
      </c>
      <c r="I754">
        <v>1.0869899999999999</v>
      </c>
      <c r="J754" s="403">
        <v>43943.469444444447</v>
      </c>
      <c r="K754">
        <v>1.08799</v>
      </c>
      <c r="L754">
        <v>0</v>
      </c>
      <c r="M754">
        <v>10</v>
      </c>
      <c r="N754">
        <v>2</v>
      </c>
      <c r="O754" s="578">
        <v>4.8611111124046147E-3</v>
      </c>
    </row>
    <row r="755" spans="1:15">
      <c r="A755" s="577">
        <v>754</v>
      </c>
      <c r="B755" s="577" t="s">
        <v>96</v>
      </c>
      <c r="C755" s="577">
        <v>7</v>
      </c>
      <c r="D755">
        <v>0.23</v>
      </c>
      <c r="E755">
        <v>0.57000000000000006</v>
      </c>
      <c r="F755" s="403">
        <v>43943.472222222219</v>
      </c>
      <c r="G755">
        <v>1.08815</v>
      </c>
      <c r="H755" s="403">
        <v>43944.413888888892</v>
      </c>
      <c r="I755">
        <v>1.07752</v>
      </c>
      <c r="J755" s="403">
        <v>43944.593055555553</v>
      </c>
      <c r="K755">
        <v>1.08144</v>
      </c>
      <c r="L755">
        <v>106.29999999999927</v>
      </c>
      <c r="M755">
        <v>39.199999999998909</v>
      </c>
      <c r="N755">
        <v>71.72999999999999</v>
      </c>
      <c r="O755" s="578">
        <v>1.1208333333343035</v>
      </c>
    </row>
    <row r="756" spans="1:15">
      <c r="A756" s="577">
        <v>755</v>
      </c>
      <c r="B756" s="577" t="s">
        <v>97</v>
      </c>
      <c r="C756" s="577">
        <v>1</v>
      </c>
      <c r="D756">
        <v>0.02</v>
      </c>
      <c r="E756">
        <v>0.02</v>
      </c>
      <c r="F756" s="403">
        <v>43943.612500000003</v>
      </c>
      <c r="G756">
        <v>1.0838000000000001</v>
      </c>
      <c r="H756" s="403">
        <v>43943.612500000003</v>
      </c>
      <c r="I756">
        <v>1.0838000000000001</v>
      </c>
      <c r="J756" s="403">
        <v>43943.623611111114</v>
      </c>
      <c r="K756">
        <v>1.0828</v>
      </c>
      <c r="L756">
        <v>0</v>
      </c>
      <c r="M756">
        <v>10.000000000001819</v>
      </c>
      <c r="N756">
        <v>2</v>
      </c>
      <c r="O756" s="578">
        <v>1.1111111110949423E-2</v>
      </c>
    </row>
    <row r="757" spans="1:15">
      <c r="A757" s="577">
        <v>756</v>
      </c>
      <c r="B757" s="577" t="s">
        <v>97</v>
      </c>
      <c r="C757" s="577">
        <v>1</v>
      </c>
      <c r="D757">
        <v>0.02</v>
      </c>
      <c r="E757">
        <v>0.02</v>
      </c>
      <c r="F757" s="403">
        <v>43943.636805555558</v>
      </c>
      <c r="G757">
        <v>1.0830200000000001</v>
      </c>
      <c r="H757" s="403">
        <v>43943.636805555558</v>
      </c>
      <c r="I757">
        <v>1.0830200000000001</v>
      </c>
      <c r="J757" s="403">
        <v>43943.68472222222</v>
      </c>
      <c r="K757">
        <v>1.08202</v>
      </c>
      <c r="L757">
        <v>0</v>
      </c>
      <c r="M757">
        <v>10</v>
      </c>
      <c r="N757">
        <v>2</v>
      </c>
      <c r="O757" s="578">
        <v>4.7916666662786156E-2</v>
      </c>
    </row>
    <row r="758" spans="1:15">
      <c r="A758" s="577">
        <v>757</v>
      </c>
      <c r="B758" s="577" t="s">
        <v>97</v>
      </c>
      <c r="C758" s="577">
        <v>1</v>
      </c>
      <c r="D758">
        <v>0.02</v>
      </c>
      <c r="E758">
        <v>0.02</v>
      </c>
      <c r="F758" s="403">
        <v>43943.784722222219</v>
      </c>
      <c r="G758">
        <v>1.0823199999999999</v>
      </c>
      <c r="H758" s="403">
        <v>43943.784722222219</v>
      </c>
      <c r="I758">
        <v>1.0823199999999999</v>
      </c>
      <c r="J758" s="403">
        <v>43943.986111111109</v>
      </c>
      <c r="K758">
        <v>1.0813200000000001</v>
      </c>
      <c r="L758">
        <v>0</v>
      </c>
      <c r="M758">
        <v>9.999999999998181</v>
      </c>
      <c r="N758">
        <v>2</v>
      </c>
      <c r="O758" s="578">
        <v>0.20138888889050577</v>
      </c>
    </row>
    <row r="759" spans="1:15">
      <c r="A759" s="577">
        <v>758</v>
      </c>
      <c r="B759" s="577" t="s">
        <v>97</v>
      </c>
      <c r="C759" s="577">
        <v>2</v>
      </c>
      <c r="D759">
        <v>0.02</v>
      </c>
      <c r="E759">
        <v>0.04</v>
      </c>
      <c r="F759" s="403">
        <v>43944.040277777778</v>
      </c>
      <c r="G759">
        <v>1.0811200000000001</v>
      </c>
      <c r="H759" s="403">
        <v>43944.217361111114</v>
      </c>
      <c r="I759">
        <v>1.08273</v>
      </c>
      <c r="J759" s="403">
        <v>43944.302083333336</v>
      </c>
      <c r="K759">
        <v>1.0809299999999999</v>
      </c>
      <c r="L759">
        <v>16.099999999998545</v>
      </c>
      <c r="M759">
        <v>18</v>
      </c>
      <c r="N759">
        <v>3.98</v>
      </c>
      <c r="O759" s="578">
        <v>0.2618055555576575</v>
      </c>
    </row>
    <row r="760" spans="1:15">
      <c r="A760" s="577">
        <v>759</v>
      </c>
      <c r="B760" s="577" t="s">
        <v>97</v>
      </c>
      <c r="C760" s="577">
        <v>1</v>
      </c>
      <c r="D760">
        <v>0.02</v>
      </c>
      <c r="E760">
        <v>0.02</v>
      </c>
      <c r="F760" s="403">
        <v>43944.325694444444</v>
      </c>
      <c r="G760">
        <v>1.07908</v>
      </c>
      <c r="H760" s="403">
        <v>43944.325694444444</v>
      </c>
      <c r="I760">
        <v>1.07908</v>
      </c>
      <c r="J760" s="403">
        <v>43944.409722222219</v>
      </c>
      <c r="K760">
        <v>1.0780799999999999</v>
      </c>
      <c r="L760">
        <v>0</v>
      </c>
      <c r="M760">
        <v>10.000000000001819</v>
      </c>
      <c r="N760">
        <v>2</v>
      </c>
      <c r="O760" s="578">
        <v>8.4027777775190771E-2</v>
      </c>
    </row>
    <row r="761" spans="1:15">
      <c r="A761" s="577">
        <v>760</v>
      </c>
      <c r="B761" s="577" t="s">
        <v>97</v>
      </c>
      <c r="C761" s="577">
        <v>1</v>
      </c>
      <c r="D761">
        <v>0.02</v>
      </c>
      <c r="E761">
        <v>0.02</v>
      </c>
      <c r="F761" s="403">
        <v>43944.422222222223</v>
      </c>
      <c r="G761">
        <v>1.0777699999999999</v>
      </c>
      <c r="H761" s="403">
        <v>43944.422222222223</v>
      </c>
      <c r="I761">
        <v>1.0777699999999999</v>
      </c>
      <c r="J761" s="403">
        <v>43944.440972222219</v>
      </c>
      <c r="K761">
        <v>1.07677</v>
      </c>
      <c r="L761">
        <v>0</v>
      </c>
      <c r="M761">
        <v>9.999999999998181</v>
      </c>
      <c r="N761">
        <v>2</v>
      </c>
      <c r="O761" s="578">
        <v>1.8749999995634425E-2</v>
      </c>
    </row>
    <row r="762" spans="1:15">
      <c r="A762" s="577">
        <v>761</v>
      </c>
      <c r="B762" s="577" t="s">
        <v>97</v>
      </c>
      <c r="C762" s="577">
        <v>5</v>
      </c>
      <c r="D762">
        <v>0.08</v>
      </c>
      <c r="E762">
        <v>0.2</v>
      </c>
      <c r="F762" s="403">
        <v>43944.447222222225</v>
      </c>
      <c r="G762">
        <v>1.0764400000000001</v>
      </c>
      <c r="H762" s="403">
        <v>43944.601388888892</v>
      </c>
      <c r="I762">
        <v>1.0835999999999999</v>
      </c>
      <c r="J762" s="403">
        <v>43944.713194444441</v>
      </c>
      <c r="K762">
        <v>1.0801799999999999</v>
      </c>
      <c r="L762">
        <v>71.599999999996726</v>
      </c>
      <c r="M762">
        <v>34.199999999998909</v>
      </c>
      <c r="N762">
        <v>22.009999999999998</v>
      </c>
      <c r="O762" s="578">
        <v>0.26597222221607808</v>
      </c>
    </row>
    <row r="763" spans="1:15">
      <c r="A763" s="577">
        <v>762</v>
      </c>
      <c r="B763" s="577" t="s">
        <v>96</v>
      </c>
      <c r="C763" s="577">
        <v>7</v>
      </c>
      <c r="D763">
        <v>0.23</v>
      </c>
      <c r="E763">
        <v>0.57000000000000006</v>
      </c>
      <c r="F763" s="403">
        <v>43944.602777777778</v>
      </c>
      <c r="G763">
        <v>1.0836600000000001</v>
      </c>
      <c r="H763" s="403">
        <v>43945.3</v>
      </c>
      <c r="I763">
        <v>1.0730299999999999</v>
      </c>
      <c r="J763" s="403">
        <v>43945.443749999999</v>
      </c>
      <c r="K763">
        <v>1.0769599999999999</v>
      </c>
      <c r="L763">
        <v>106.30000000000109</v>
      </c>
      <c r="M763">
        <v>39.299999999999272</v>
      </c>
      <c r="N763">
        <v>73.45</v>
      </c>
      <c r="O763" s="578">
        <v>0.84097222222044365</v>
      </c>
    </row>
    <row r="764" spans="1:15">
      <c r="A764" s="577">
        <v>763</v>
      </c>
      <c r="B764" s="577" t="s">
        <v>97</v>
      </c>
      <c r="C764" s="577">
        <v>1</v>
      </c>
      <c r="D764">
        <v>0.02</v>
      </c>
      <c r="E764">
        <v>0.02</v>
      </c>
      <c r="F764" s="403">
        <v>43944.71875</v>
      </c>
      <c r="G764">
        <v>1.0799000000000001</v>
      </c>
      <c r="H764" s="403">
        <v>43944.71875</v>
      </c>
      <c r="I764">
        <v>1.0799000000000001</v>
      </c>
      <c r="J764" s="403">
        <v>43944.71875</v>
      </c>
      <c r="K764">
        <v>1.0789</v>
      </c>
      <c r="L764">
        <v>0</v>
      </c>
      <c r="M764">
        <v>10</v>
      </c>
      <c r="N764">
        <v>2</v>
      </c>
      <c r="O764" s="578">
        <v>0</v>
      </c>
    </row>
    <row r="765" spans="1:15">
      <c r="A765" s="577">
        <v>764</v>
      </c>
      <c r="B765" s="577" t="s">
        <v>97</v>
      </c>
      <c r="C765" s="577">
        <v>1</v>
      </c>
      <c r="D765">
        <v>0.02</v>
      </c>
      <c r="E765">
        <v>0.02</v>
      </c>
      <c r="F765" s="403">
        <v>43944.729861111111</v>
      </c>
      <c r="G765">
        <v>1.07863</v>
      </c>
      <c r="H765" s="403">
        <v>43944.729861111111</v>
      </c>
      <c r="I765">
        <v>1.07863</v>
      </c>
      <c r="J765" s="403">
        <v>43944.742361111108</v>
      </c>
      <c r="K765">
        <v>1.0776300000000001</v>
      </c>
      <c r="L765">
        <v>0</v>
      </c>
      <c r="M765">
        <v>9.999999999998181</v>
      </c>
      <c r="N765">
        <v>2</v>
      </c>
      <c r="O765" s="578">
        <v>1.2499999997089617E-2</v>
      </c>
    </row>
    <row r="766" spans="1:15">
      <c r="A766" s="577">
        <v>765</v>
      </c>
      <c r="B766" s="577" t="s">
        <v>97</v>
      </c>
      <c r="C766" s="577">
        <v>1</v>
      </c>
      <c r="D766">
        <v>0.02</v>
      </c>
      <c r="E766">
        <v>0.02</v>
      </c>
      <c r="F766" s="403">
        <v>43944.770138888889</v>
      </c>
      <c r="G766">
        <v>1.0777600000000001</v>
      </c>
      <c r="H766" s="403">
        <v>43944.770138888889</v>
      </c>
      <c r="I766">
        <v>1.0777600000000001</v>
      </c>
      <c r="J766" s="403">
        <v>43944.852777777778</v>
      </c>
      <c r="K766">
        <v>1.0767599999999999</v>
      </c>
      <c r="L766">
        <v>0</v>
      </c>
      <c r="M766">
        <v>10.000000000001819</v>
      </c>
      <c r="N766">
        <v>2</v>
      </c>
      <c r="O766" s="578">
        <v>8.2638888889050577E-2</v>
      </c>
    </row>
    <row r="767" spans="1:15">
      <c r="A767" s="577">
        <v>766</v>
      </c>
      <c r="B767" s="577" t="s">
        <v>97</v>
      </c>
      <c r="C767" s="577">
        <v>1</v>
      </c>
      <c r="D767">
        <v>0.02</v>
      </c>
      <c r="E767">
        <v>0.02</v>
      </c>
      <c r="F767" s="403">
        <v>43944.862500000003</v>
      </c>
      <c r="G767">
        <v>1.0770200000000001</v>
      </c>
      <c r="H767" s="403">
        <v>43944.862500000003</v>
      </c>
      <c r="I767">
        <v>1.0770200000000001</v>
      </c>
      <c r="J767" s="403">
        <v>43945.256944444445</v>
      </c>
      <c r="K767">
        <v>1.07602</v>
      </c>
      <c r="L767">
        <v>0</v>
      </c>
      <c r="M767">
        <v>10.000000000001819</v>
      </c>
      <c r="N767">
        <v>2.02</v>
      </c>
      <c r="O767" s="578">
        <v>0.3944444444423425</v>
      </c>
    </row>
    <row r="768" spans="1:15">
      <c r="A768" s="577">
        <v>767</v>
      </c>
      <c r="B768" s="577" t="s">
        <v>97</v>
      </c>
      <c r="C768" s="577">
        <v>1</v>
      </c>
      <c r="D768">
        <v>0.02</v>
      </c>
      <c r="E768">
        <v>0.02</v>
      </c>
      <c r="F768" s="403">
        <v>43945.271527777775</v>
      </c>
      <c r="G768">
        <v>1.07612</v>
      </c>
      <c r="H768" s="403">
        <v>43945.271527777775</v>
      </c>
      <c r="I768">
        <v>1.07612</v>
      </c>
      <c r="J768" s="403">
        <v>43945.288888888892</v>
      </c>
      <c r="K768">
        <v>1.0751200000000001</v>
      </c>
      <c r="L768">
        <v>0</v>
      </c>
      <c r="M768">
        <v>9.999999999998181</v>
      </c>
      <c r="N768">
        <v>2</v>
      </c>
      <c r="O768" s="578">
        <v>1.7361111116770189E-2</v>
      </c>
    </row>
    <row r="769" spans="1:15">
      <c r="A769" s="577">
        <v>768</v>
      </c>
      <c r="B769" s="577" t="s">
        <v>97</v>
      </c>
      <c r="C769" s="577">
        <v>1</v>
      </c>
      <c r="D769">
        <v>0.02</v>
      </c>
      <c r="E769">
        <v>0.02</v>
      </c>
      <c r="F769" s="403">
        <v>43945.29583333333</v>
      </c>
      <c r="G769">
        <v>1.0748</v>
      </c>
      <c r="H769" s="403">
        <v>43945.29583333333</v>
      </c>
      <c r="I769">
        <v>1.0748</v>
      </c>
      <c r="J769" s="403">
        <v>43945.297222222223</v>
      </c>
      <c r="K769">
        <v>1.0738000000000001</v>
      </c>
      <c r="L769">
        <v>0</v>
      </c>
      <c r="M769">
        <v>10</v>
      </c>
      <c r="N769">
        <v>2</v>
      </c>
      <c r="O769" s="578">
        <v>1.3888888934161514E-3</v>
      </c>
    </row>
    <row r="770" spans="1:15">
      <c r="A770" s="577">
        <v>769</v>
      </c>
      <c r="B770" s="577" t="s">
        <v>97</v>
      </c>
      <c r="C770" s="577">
        <v>9</v>
      </c>
      <c r="D770">
        <v>0.64</v>
      </c>
      <c r="E770">
        <v>1.59</v>
      </c>
      <c r="F770" s="403">
        <v>43945.304861111108</v>
      </c>
      <c r="G770">
        <v>1.0735699999999999</v>
      </c>
      <c r="H770" s="403">
        <v>43949.470138888886</v>
      </c>
      <c r="I770">
        <v>1.0886800000000001</v>
      </c>
      <c r="J770" s="403">
        <v>43949.581944444442</v>
      </c>
      <c r="K770">
        <v>1.08433</v>
      </c>
      <c r="L770">
        <v>151.10000000000218</v>
      </c>
      <c r="M770">
        <v>43.500000000001819</v>
      </c>
      <c r="N770">
        <v>208.26999999999998</v>
      </c>
      <c r="O770" s="578">
        <v>2.2770833333343035</v>
      </c>
    </row>
    <row r="771" spans="1:15">
      <c r="A771" s="577">
        <v>770</v>
      </c>
      <c r="B771" s="577" t="s">
        <v>96</v>
      </c>
      <c r="C771" s="577">
        <v>1</v>
      </c>
      <c r="D771">
        <v>0.02</v>
      </c>
      <c r="E771">
        <v>0.02</v>
      </c>
      <c r="F771" s="403">
        <v>43945.447222222225</v>
      </c>
      <c r="G771">
        <v>1.0787</v>
      </c>
      <c r="H771" s="403">
        <v>43945.447222222225</v>
      </c>
      <c r="I771">
        <v>1.0787</v>
      </c>
      <c r="J771" s="403">
        <v>43945.469444444447</v>
      </c>
      <c r="K771">
        <v>1.0797000000000001</v>
      </c>
      <c r="L771">
        <v>0</v>
      </c>
      <c r="M771">
        <v>10.000000000001819</v>
      </c>
      <c r="N771">
        <v>2</v>
      </c>
      <c r="O771" s="578">
        <v>2.2222222221898846E-2</v>
      </c>
    </row>
    <row r="772" spans="1:15">
      <c r="A772" s="577">
        <v>771</v>
      </c>
      <c r="B772" s="577" t="s">
        <v>96</v>
      </c>
      <c r="C772" s="577">
        <v>1</v>
      </c>
      <c r="D772">
        <v>0.02</v>
      </c>
      <c r="E772">
        <v>0.02</v>
      </c>
      <c r="F772" s="403">
        <v>43945.479166666664</v>
      </c>
      <c r="G772">
        <v>1.0791900000000001</v>
      </c>
      <c r="H772" s="403">
        <v>43945.479166666664</v>
      </c>
      <c r="I772">
        <v>1.0791900000000001</v>
      </c>
      <c r="J772" s="403">
        <v>43945.513888888891</v>
      </c>
      <c r="K772">
        <v>1.08019</v>
      </c>
      <c r="L772">
        <v>0</v>
      </c>
      <c r="M772">
        <v>9.999999999998181</v>
      </c>
      <c r="N772">
        <v>2</v>
      </c>
      <c r="O772" s="578">
        <v>3.4722222226264421E-2</v>
      </c>
    </row>
    <row r="773" spans="1:15">
      <c r="A773" s="577">
        <v>772</v>
      </c>
      <c r="B773" s="577" t="s">
        <v>96</v>
      </c>
      <c r="C773" s="577">
        <v>1</v>
      </c>
      <c r="D773">
        <v>0.02</v>
      </c>
      <c r="E773">
        <v>0.02</v>
      </c>
      <c r="F773" s="403">
        <v>43945.521527777775</v>
      </c>
      <c r="G773">
        <v>1.08005</v>
      </c>
      <c r="H773" s="403">
        <v>43945.521527777775</v>
      </c>
      <c r="I773">
        <v>1.08005</v>
      </c>
      <c r="J773" s="403">
        <v>43945.59652777778</v>
      </c>
      <c r="K773">
        <v>1.0810500000000001</v>
      </c>
      <c r="L773">
        <v>0</v>
      </c>
      <c r="M773">
        <v>10</v>
      </c>
      <c r="N773">
        <v>2</v>
      </c>
      <c r="O773" s="578">
        <v>7.5000000004365575E-2</v>
      </c>
    </row>
    <row r="774" spans="1:15">
      <c r="A774" s="577">
        <v>773</v>
      </c>
      <c r="B774" s="577" t="s">
        <v>96</v>
      </c>
      <c r="C774" s="577">
        <v>1</v>
      </c>
      <c r="D774">
        <v>0.02</v>
      </c>
      <c r="E774">
        <v>0.02</v>
      </c>
      <c r="F774" s="403">
        <v>43945.612500000003</v>
      </c>
      <c r="G774">
        <v>1.0800099999999999</v>
      </c>
      <c r="H774" s="403">
        <v>43945.612500000003</v>
      </c>
      <c r="I774">
        <v>1.0800099999999999</v>
      </c>
      <c r="J774" s="403">
        <v>43945.615972222222</v>
      </c>
      <c r="K774">
        <v>1.08101</v>
      </c>
      <c r="L774">
        <v>0</v>
      </c>
      <c r="M774">
        <v>10.000000000001819</v>
      </c>
      <c r="N774">
        <v>2</v>
      </c>
      <c r="O774" s="578">
        <v>3.4722222189884633E-3</v>
      </c>
    </row>
    <row r="775" spans="1:15">
      <c r="A775" s="577">
        <v>774</v>
      </c>
      <c r="B775" s="577" t="s">
        <v>96</v>
      </c>
      <c r="C775" s="577">
        <v>2</v>
      </c>
      <c r="D775">
        <v>0.02</v>
      </c>
      <c r="E775">
        <v>0.04</v>
      </c>
      <c r="F775" s="403">
        <v>43945.623611111114</v>
      </c>
      <c r="G775">
        <v>1.0813699999999999</v>
      </c>
      <c r="H775" s="403">
        <v>43945.65347222222</v>
      </c>
      <c r="I775">
        <v>1.0797699999999999</v>
      </c>
      <c r="J775" s="403">
        <v>43945.836805555555</v>
      </c>
      <c r="K775">
        <v>1.0815699999999999</v>
      </c>
      <c r="L775">
        <v>16</v>
      </c>
      <c r="M775">
        <v>18</v>
      </c>
      <c r="N775">
        <v>4</v>
      </c>
      <c r="O775" s="578">
        <v>0.21319444444088731</v>
      </c>
    </row>
    <row r="776" spans="1:15">
      <c r="A776" s="577">
        <v>775</v>
      </c>
      <c r="B776" s="577" t="s">
        <v>96</v>
      </c>
      <c r="C776" s="577">
        <v>1</v>
      </c>
      <c r="D776">
        <v>0.02</v>
      </c>
      <c r="E776">
        <v>0.02</v>
      </c>
      <c r="F776" s="403">
        <v>43945.874305555553</v>
      </c>
      <c r="G776">
        <v>1.0823700000000001</v>
      </c>
      <c r="H776" s="403">
        <v>43945.874305555553</v>
      </c>
      <c r="I776">
        <v>1.0823700000000001</v>
      </c>
      <c r="J776" s="403">
        <v>43948.189583333333</v>
      </c>
      <c r="K776">
        <v>1.0833699999999999</v>
      </c>
      <c r="L776">
        <v>0</v>
      </c>
      <c r="M776">
        <v>9.999999999998181</v>
      </c>
      <c r="N776">
        <v>1.92</v>
      </c>
      <c r="O776" s="578">
        <v>0.31527777777955635</v>
      </c>
    </row>
    <row r="777" spans="1:15">
      <c r="A777" s="577">
        <v>776</v>
      </c>
      <c r="B777" s="577" t="s">
        <v>96</v>
      </c>
      <c r="C777" s="577">
        <v>1</v>
      </c>
      <c r="D777">
        <v>0.02</v>
      </c>
      <c r="E777">
        <v>0.02</v>
      </c>
      <c r="F777" s="403">
        <v>43948.239583333336</v>
      </c>
      <c r="G777">
        <v>1.0842099999999999</v>
      </c>
      <c r="H777" s="403">
        <v>43948.239583333336</v>
      </c>
      <c r="I777">
        <v>1.0842099999999999</v>
      </c>
      <c r="J777" s="403">
        <v>43948.247916666667</v>
      </c>
      <c r="K777">
        <v>1.08521</v>
      </c>
      <c r="L777">
        <v>0</v>
      </c>
      <c r="M777">
        <v>10.000000000001819</v>
      </c>
      <c r="N777">
        <v>2</v>
      </c>
      <c r="O777" s="578">
        <v>8.333333331393078E-3</v>
      </c>
    </row>
    <row r="778" spans="1:15">
      <c r="A778" s="577">
        <v>777</v>
      </c>
      <c r="B778" s="577" t="s">
        <v>96</v>
      </c>
      <c r="C778" s="577">
        <v>1</v>
      </c>
      <c r="D778">
        <v>0.02</v>
      </c>
      <c r="E778">
        <v>0.02</v>
      </c>
      <c r="F778" s="403">
        <v>43948.290972222225</v>
      </c>
      <c r="G778">
        <v>1.0850200000000001</v>
      </c>
      <c r="H778" s="403">
        <v>43948.290972222225</v>
      </c>
      <c r="I778">
        <v>1.0850200000000001</v>
      </c>
      <c r="J778" s="403">
        <v>43948.445138888892</v>
      </c>
      <c r="K778">
        <v>1.08602</v>
      </c>
      <c r="L778">
        <v>0</v>
      </c>
      <c r="M778">
        <v>10</v>
      </c>
      <c r="N778">
        <v>2</v>
      </c>
      <c r="O778" s="578">
        <v>0.15416666666715173</v>
      </c>
    </row>
    <row r="779" spans="1:15">
      <c r="A779" s="577">
        <v>778</v>
      </c>
      <c r="B779" s="577" t="s">
        <v>96</v>
      </c>
      <c r="C779" s="577">
        <v>3</v>
      </c>
      <c r="D779">
        <v>0.03</v>
      </c>
      <c r="E779">
        <v>7.0000000000000007E-2</v>
      </c>
      <c r="F779" s="403">
        <v>43948.454861111109</v>
      </c>
      <c r="G779">
        <v>1.0857000000000001</v>
      </c>
      <c r="H779" s="403">
        <v>43948.67083333333</v>
      </c>
      <c r="I779">
        <v>1.08249</v>
      </c>
      <c r="J779" s="403">
        <v>43949.344444444447</v>
      </c>
      <c r="K779">
        <v>1.0848599999999999</v>
      </c>
      <c r="L779">
        <v>32.100000000002183</v>
      </c>
      <c r="M779">
        <v>23.699999999998909</v>
      </c>
      <c r="N779">
        <v>6.69</v>
      </c>
      <c r="O779" s="578">
        <v>0.88958333333721384</v>
      </c>
    </row>
    <row r="780" spans="1:15">
      <c r="A780" s="577">
        <v>779</v>
      </c>
      <c r="B780" s="577" t="s">
        <v>96</v>
      </c>
      <c r="C780" s="577">
        <v>1</v>
      </c>
      <c r="D780">
        <v>0.02</v>
      </c>
      <c r="E780">
        <v>0.02</v>
      </c>
      <c r="F780" s="403">
        <v>43949.347222222219</v>
      </c>
      <c r="G780">
        <v>1.0848599999999999</v>
      </c>
      <c r="H780" s="403">
        <v>43949.347222222219</v>
      </c>
      <c r="I780">
        <v>1.0848599999999999</v>
      </c>
      <c r="J780" s="403">
        <v>43949.388888888891</v>
      </c>
      <c r="K780">
        <v>1.08586</v>
      </c>
      <c r="L780">
        <v>0</v>
      </c>
      <c r="M780">
        <v>10.000000000001819</v>
      </c>
      <c r="N780">
        <v>2</v>
      </c>
      <c r="O780" s="578">
        <v>4.1666666671517305E-2</v>
      </c>
    </row>
    <row r="781" spans="1:15">
      <c r="A781" s="577">
        <v>780</v>
      </c>
      <c r="B781" s="577" t="s">
        <v>96</v>
      </c>
      <c r="C781" s="577">
        <v>4</v>
      </c>
      <c r="D781">
        <v>0.05</v>
      </c>
      <c r="E781">
        <v>0.12000000000000001</v>
      </c>
      <c r="F781" s="403">
        <v>43949.40625</v>
      </c>
      <c r="G781">
        <v>1.0881700000000001</v>
      </c>
      <c r="H781" s="403">
        <v>43949.624305555553</v>
      </c>
      <c r="I781">
        <v>1.08327</v>
      </c>
      <c r="J781" s="403">
        <v>43950.294444444444</v>
      </c>
      <c r="K781">
        <v>1.08606</v>
      </c>
      <c r="L781">
        <v>49.000000000001819</v>
      </c>
      <c r="M781">
        <v>27.900000000001455</v>
      </c>
      <c r="N781">
        <v>11.5</v>
      </c>
      <c r="O781" s="578">
        <v>0.88819444444379769</v>
      </c>
    </row>
    <row r="782" spans="1:15">
      <c r="A782" s="577">
        <v>781</v>
      </c>
      <c r="B782" s="577" t="s">
        <v>97</v>
      </c>
      <c r="C782" s="577">
        <v>1</v>
      </c>
      <c r="D782">
        <v>0.02</v>
      </c>
      <c r="E782">
        <v>0.02</v>
      </c>
      <c r="F782" s="403">
        <v>43949.584722222222</v>
      </c>
      <c r="G782">
        <v>1.0845199999999999</v>
      </c>
      <c r="H782" s="403">
        <v>43949.584722222222</v>
      </c>
      <c r="I782">
        <v>1.0845199999999999</v>
      </c>
      <c r="J782" s="403">
        <v>43949.623611111114</v>
      </c>
      <c r="K782">
        <v>1.08352</v>
      </c>
      <c r="L782">
        <v>0</v>
      </c>
      <c r="M782">
        <v>9.999999999998181</v>
      </c>
      <c r="N782">
        <v>2</v>
      </c>
      <c r="O782" s="578">
        <v>3.888888889196096E-2</v>
      </c>
    </row>
    <row r="783" spans="1:15">
      <c r="A783" s="577">
        <v>782</v>
      </c>
      <c r="B783" s="577" t="s">
        <v>97</v>
      </c>
      <c r="C783" s="577">
        <v>1</v>
      </c>
      <c r="D783">
        <v>0.02</v>
      </c>
      <c r="E783">
        <v>0.02</v>
      </c>
      <c r="F783" s="403">
        <v>43949.630555555559</v>
      </c>
      <c r="G783">
        <v>1.0837000000000001</v>
      </c>
      <c r="H783" s="403">
        <v>43949.630555555559</v>
      </c>
      <c r="I783">
        <v>1.0837000000000001</v>
      </c>
      <c r="J783" s="403">
        <v>43949.84652777778</v>
      </c>
      <c r="K783">
        <v>1.0827</v>
      </c>
      <c r="L783">
        <v>0</v>
      </c>
      <c r="M783">
        <v>10.000000000001819</v>
      </c>
      <c r="N783">
        <v>2</v>
      </c>
      <c r="O783" s="578">
        <v>0.21597222222044365</v>
      </c>
    </row>
    <row r="784" spans="1:15">
      <c r="A784" s="577">
        <v>783</v>
      </c>
      <c r="B784" s="577" t="s">
        <v>97</v>
      </c>
      <c r="C784" s="577">
        <v>4</v>
      </c>
      <c r="D784">
        <v>0.05</v>
      </c>
      <c r="E784">
        <v>0.12000000000000001</v>
      </c>
      <c r="F784" s="403">
        <v>43949.913194444445</v>
      </c>
      <c r="G784">
        <v>1.0823</v>
      </c>
      <c r="H784" s="403">
        <v>43950.333333333336</v>
      </c>
      <c r="I784">
        <v>1.0872299999999999</v>
      </c>
      <c r="J784" s="403">
        <v>43950.493750000001</v>
      </c>
      <c r="K784">
        <v>1.08443</v>
      </c>
      <c r="L784">
        <v>49.299999999999272</v>
      </c>
      <c r="M784">
        <v>28</v>
      </c>
      <c r="N784">
        <v>12.01</v>
      </c>
      <c r="O784" s="578">
        <v>0.58055555555620231</v>
      </c>
    </row>
    <row r="785" spans="1:15">
      <c r="A785" s="577">
        <v>784</v>
      </c>
      <c r="B785" s="577" t="s">
        <v>96</v>
      </c>
      <c r="C785" s="577">
        <v>1</v>
      </c>
      <c r="D785">
        <v>0.02</v>
      </c>
      <c r="E785">
        <v>0.02</v>
      </c>
      <c r="F785" s="403">
        <v>43950.302083333336</v>
      </c>
      <c r="G785">
        <v>1.0861400000000001</v>
      </c>
      <c r="H785" s="403">
        <v>43950.302083333336</v>
      </c>
      <c r="I785">
        <v>1.0861400000000001</v>
      </c>
      <c r="J785" s="403">
        <v>43950.332638888889</v>
      </c>
      <c r="K785">
        <v>1.08714</v>
      </c>
      <c r="L785">
        <v>0</v>
      </c>
      <c r="M785">
        <v>9.999999999998181</v>
      </c>
      <c r="N785">
        <v>2</v>
      </c>
      <c r="O785" s="578">
        <v>3.0555555553291924E-2</v>
      </c>
    </row>
    <row r="786" spans="1:15">
      <c r="A786" s="577">
        <v>785</v>
      </c>
      <c r="B786" s="577" t="s">
        <v>96</v>
      </c>
      <c r="C786" s="577">
        <v>2</v>
      </c>
      <c r="D786">
        <v>0.02</v>
      </c>
      <c r="E786">
        <v>0.04</v>
      </c>
      <c r="F786" s="403">
        <v>43950.342361111114</v>
      </c>
      <c r="G786">
        <v>1.0866100000000001</v>
      </c>
      <c r="H786" s="403">
        <v>43950.445833333331</v>
      </c>
      <c r="I786">
        <v>1.0849899999999999</v>
      </c>
      <c r="J786" s="403">
        <v>43950.56527777778</v>
      </c>
      <c r="K786">
        <v>1.0868</v>
      </c>
      <c r="L786">
        <v>16.200000000000728</v>
      </c>
      <c r="M786">
        <v>18.100000000000364</v>
      </c>
      <c r="N786">
        <v>4</v>
      </c>
      <c r="O786" s="578">
        <v>0.22291666666569654</v>
      </c>
    </row>
    <row r="787" spans="1:15">
      <c r="A787" s="577">
        <v>786</v>
      </c>
      <c r="B787" s="577" t="s">
        <v>97</v>
      </c>
      <c r="C787" s="577">
        <v>1</v>
      </c>
      <c r="D787">
        <v>0.02</v>
      </c>
      <c r="E787">
        <v>0.02</v>
      </c>
      <c r="F787" s="403">
        <v>43950.542361111111</v>
      </c>
      <c r="G787">
        <v>1.08582</v>
      </c>
      <c r="H787" s="403">
        <v>43950.542361111111</v>
      </c>
      <c r="I787">
        <v>1.08582</v>
      </c>
      <c r="J787" s="403">
        <v>43950.595833333333</v>
      </c>
      <c r="K787">
        <v>1.0848199999999999</v>
      </c>
      <c r="L787">
        <v>0</v>
      </c>
      <c r="M787">
        <v>10.000000000001819</v>
      </c>
      <c r="N787">
        <v>2</v>
      </c>
      <c r="O787" s="578">
        <v>5.3472222221898846E-2</v>
      </c>
    </row>
    <row r="788" spans="1:15">
      <c r="A788" s="577">
        <v>787</v>
      </c>
      <c r="B788" s="577" t="s">
        <v>96</v>
      </c>
      <c r="C788" s="577">
        <v>1</v>
      </c>
      <c r="D788">
        <v>0.02</v>
      </c>
      <c r="E788">
        <v>0.02</v>
      </c>
      <c r="F788" s="403">
        <v>43950.586111111108</v>
      </c>
      <c r="G788">
        <v>1.08599</v>
      </c>
      <c r="H788" s="403">
        <v>43950.586111111108</v>
      </c>
      <c r="I788">
        <v>1.08599</v>
      </c>
      <c r="J788" s="403">
        <v>43950.750694444447</v>
      </c>
      <c r="K788">
        <v>1.0869899999999999</v>
      </c>
      <c r="L788">
        <v>0</v>
      </c>
      <c r="M788">
        <v>10</v>
      </c>
      <c r="N788">
        <v>2</v>
      </c>
      <c r="O788" s="578">
        <v>0.16458333333866904</v>
      </c>
    </row>
    <row r="789" spans="1:15">
      <c r="A789" s="577">
        <v>788</v>
      </c>
      <c r="B789" s="577" t="s">
        <v>97</v>
      </c>
      <c r="C789" s="577">
        <v>3</v>
      </c>
      <c r="D789">
        <v>0.03</v>
      </c>
      <c r="E789">
        <v>7.0000000000000007E-2</v>
      </c>
      <c r="F789" s="403">
        <v>43950.609027777777</v>
      </c>
      <c r="G789">
        <v>1.08467</v>
      </c>
      <c r="H789" s="403">
        <v>43950.760416666664</v>
      </c>
      <c r="I789">
        <v>1.0879000000000001</v>
      </c>
      <c r="J789" s="403">
        <v>43951.033333333333</v>
      </c>
      <c r="K789">
        <v>1.08551</v>
      </c>
      <c r="L789">
        <v>32.299999999999272</v>
      </c>
      <c r="M789">
        <v>23.899999999999636</v>
      </c>
      <c r="N789">
        <v>7.25</v>
      </c>
      <c r="O789" s="578">
        <v>0.42430555555620231</v>
      </c>
    </row>
    <row r="790" spans="1:15">
      <c r="A790" s="577">
        <v>789</v>
      </c>
      <c r="B790" s="577" t="s">
        <v>96</v>
      </c>
      <c r="C790" s="577">
        <v>1</v>
      </c>
      <c r="D790">
        <v>0.02</v>
      </c>
      <c r="E790">
        <v>0.02</v>
      </c>
      <c r="F790" s="403">
        <v>43950.772916666669</v>
      </c>
      <c r="G790">
        <v>1.0873699999999999</v>
      </c>
      <c r="H790" s="403">
        <v>43950.772916666669</v>
      </c>
      <c r="I790">
        <v>1.0873699999999999</v>
      </c>
      <c r="J790" s="403">
        <v>43950.777083333334</v>
      </c>
      <c r="K790">
        <v>1.0883700000000001</v>
      </c>
      <c r="L790">
        <v>0</v>
      </c>
      <c r="M790">
        <v>10.000000000001819</v>
      </c>
      <c r="N790">
        <v>2</v>
      </c>
      <c r="O790" s="578">
        <v>4.166666665696539E-3</v>
      </c>
    </row>
    <row r="791" spans="1:15">
      <c r="A791" s="577">
        <v>790</v>
      </c>
      <c r="B791" s="577" t="s">
        <v>96</v>
      </c>
      <c r="C791" s="577">
        <v>2</v>
      </c>
      <c r="D791">
        <v>0.02</v>
      </c>
      <c r="E791">
        <v>0.04</v>
      </c>
      <c r="F791" s="403">
        <v>43950.779861111114</v>
      </c>
      <c r="G791">
        <v>1.0878699999999999</v>
      </c>
      <c r="H791" s="403">
        <v>43951.022916666669</v>
      </c>
      <c r="I791">
        <v>1.08626</v>
      </c>
      <c r="J791" s="403">
        <v>43951.290277777778</v>
      </c>
      <c r="K791">
        <v>1.0880700000000001</v>
      </c>
      <c r="L791">
        <v>16.099999999998545</v>
      </c>
      <c r="M791">
        <v>18.100000000000364</v>
      </c>
      <c r="N791">
        <v>3.7800000000000002</v>
      </c>
      <c r="O791" s="578">
        <v>0.51041666666424135</v>
      </c>
    </row>
    <row r="792" spans="1:15">
      <c r="A792" s="577">
        <v>791</v>
      </c>
      <c r="B792" s="577" t="s">
        <v>97</v>
      </c>
      <c r="C792" s="577">
        <v>2</v>
      </c>
      <c r="D792">
        <v>0.02</v>
      </c>
      <c r="E792">
        <v>0.04</v>
      </c>
      <c r="F792" s="403">
        <v>43951.259027777778</v>
      </c>
      <c r="G792">
        <v>1.0860000000000001</v>
      </c>
      <c r="H792" s="403">
        <v>43951.289583333331</v>
      </c>
      <c r="I792">
        <v>1.08762</v>
      </c>
      <c r="J792" s="403">
        <v>43951.547222222223</v>
      </c>
      <c r="K792">
        <v>1.0858099999999999</v>
      </c>
      <c r="L792">
        <v>16.200000000000728</v>
      </c>
      <c r="M792">
        <v>18.100000000002183</v>
      </c>
      <c r="N792">
        <v>4</v>
      </c>
      <c r="O792" s="578">
        <v>0.28819444444525288</v>
      </c>
    </row>
    <row r="793" spans="1:15">
      <c r="A793" s="577">
        <v>792</v>
      </c>
      <c r="B793" s="577" t="s">
        <v>96</v>
      </c>
      <c r="C793" s="577">
        <v>4</v>
      </c>
      <c r="D793">
        <v>0.05</v>
      </c>
      <c r="E793">
        <v>0.12000000000000001</v>
      </c>
      <c r="F793" s="403">
        <v>43951.299305555556</v>
      </c>
      <c r="G793">
        <v>1.08877</v>
      </c>
      <c r="H793" s="403">
        <v>43951.551388888889</v>
      </c>
      <c r="I793">
        <v>1.0838699999999999</v>
      </c>
      <c r="J793" s="403">
        <v>43951.59097222222</v>
      </c>
      <c r="K793">
        <v>1.08666</v>
      </c>
      <c r="L793">
        <v>49.000000000001819</v>
      </c>
      <c r="M793">
        <v>27.900000000001455</v>
      </c>
      <c r="N793">
        <v>11.979999999999999</v>
      </c>
      <c r="O793" s="578">
        <v>0.29166666666424135</v>
      </c>
    </row>
    <row r="794" spans="1:15">
      <c r="A794" s="577">
        <v>793</v>
      </c>
      <c r="B794" s="577" t="s">
        <v>97</v>
      </c>
      <c r="C794" s="577">
        <v>7</v>
      </c>
      <c r="D794">
        <v>0.23</v>
      </c>
      <c r="E794">
        <v>0.57000000000000006</v>
      </c>
      <c r="F794" s="403">
        <v>43951.576388888891</v>
      </c>
      <c r="G794">
        <v>1.08508</v>
      </c>
      <c r="H794" s="403">
        <v>43951.626388888886</v>
      </c>
      <c r="I794">
        <v>1.0971</v>
      </c>
      <c r="J794" s="403">
        <v>43951.668749999997</v>
      </c>
      <c r="K794">
        <v>1.0928899999999999</v>
      </c>
      <c r="L794">
        <v>120.19999999999891</v>
      </c>
      <c r="M794">
        <v>42.100000000000364</v>
      </c>
      <c r="N794">
        <v>73.91</v>
      </c>
      <c r="O794" s="578">
        <v>9.2361111106583849E-2</v>
      </c>
    </row>
    <row r="795" spans="1:15">
      <c r="A795" s="577">
        <v>794</v>
      </c>
      <c r="B795" s="577" t="s">
        <v>96</v>
      </c>
      <c r="C795" s="577">
        <v>1</v>
      </c>
      <c r="D795">
        <v>0.02</v>
      </c>
      <c r="E795">
        <v>0.02</v>
      </c>
      <c r="F795" s="403">
        <v>43951.609722222223</v>
      </c>
      <c r="G795">
        <v>1.08935</v>
      </c>
      <c r="H795" s="403">
        <v>43951.609722222223</v>
      </c>
      <c r="I795">
        <v>1.08935</v>
      </c>
      <c r="J795" s="403">
        <v>43951.615277777775</v>
      </c>
      <c r="K795">
        <v>1.0903499999999999</v>
      </c>
      <c r="L795">
        <v>0</v>
      </c>
      <c r="M795">
        <v>10</v>
      </c>
      <c r="N795">
        <v>2</v>
      </c>
      <c r="O795" s="578">
        <v>5.5555555518367328E-3</v>
      </c>
    </row>
    <row r="796" spans="1:15">
      <c r="A796" s="577">
        <v>795</v>
      </c>
      <c r="B796" s="577" t="s">
        <v>96</v>
      </c>
      <c r="C796" s="577">
        <v>3</v>
      </c>
      <c r="D796">
        <v>0.03</v>
      </c>
      <c r="E796">
        <v>7.0000000000000007E-2</v>
      </c>
      <c r="F796" s="403">
        <v>43951.654861111114</v>
      </c>
      <c r="G796">
        <v>1.09552</v>
      </c>
      <c r="H796" s="403">
        <v>43951.693749999999</v>
      </c>
      <c r="I796">
        <v>1.09232</v>
      </c>
      <c r="J796" s="403">
        <v>43951.713888888888</v>
      </c>
      <c r="K796">
        <v>1.0946899999999999</v>
      </c>
      <c r="L796">
        <v>32.000000000001819</v>
      </c>
      <c r="M796">
        <v>23.700000000000728</v>
      </c>
      <c r="N796">
        <v>6.99</v>
      </c>
      <c r="O796" s="578">
        <v>5.9027777773735579E-2</v>
      </c>
    </row>
    <row r="797" spans="1:15">
      <c r="A797" s="577">
        <v>796</v>
      </c>
      <c r="B797" s="577" t="s">
        <v>97</v>
      </c>
      <c r="C797" s="577">
        <v>1</v>
      </c>
      <c r="D797">
        <v>0.02</v>
      </c>
      <c r="E797">
        <v>0.02</v>
      </c>
      <c r="F797" s="403">
        <v>43951.672222222223</v>
      </c>
      <c r="G797">
        <v>1.09334</v>
      </c>
      <c r="H797" s="403">
        <v>43951.672222222223</v>
      </c>
      <c r="I797">
        <v>1.09334</v>
      </c>
      <c r="J797" s="403">
        <v>43951.693749999999</v>
      </c>
      <c r="K797">
        <v>1.0923400000000001</v>
      </c>
      <c r="L797">
        <v>0</v>
      </c>
      <c r="M797">
        <v>9.999999999998181</v>
      </c>
      <c r="N797">
        <v>2</v>
      </c>
      <c r="O797" s="578">
        <v>2.1527777775190771E-2</v>
      </c>
    </row>
    <row r="798" spans="1:15">
      <c r="A798" s="577">
        <v>797</v>
      </c>
      <c r="B798" s="577" t="s">
        <v>97</v>
      </c>
      <c r="C798" s="577">
        <v>6</v>
      </c>
      <c r="D798">
        <v>0.14000000000000001</v>
      </c>
      <c r="E798">
        <v>0.34</v>
      </c>
      <c r="F798" s="403">
        <v>43951.697222222225</v>
      </c>
      <c r="G798">
        <v>1.0926199999999999</v>
      </c>
      <c r="H798" s="403">
        <v>43952.60833333333</v>
      </c>
      <c r="I798">
        <v>1.10141</v>
      </c>
      <c r="J798" s="403">
        <v>43952.791666666664</v>
      </c>
      <c r="K798">
        <v>1.09771</v>
      </c>
      <c r="L798">
        <v>87.900000000001455</v>
      </c>
      <c r="M798">
        <v>37</v>
      </c>
      <c r="N798">
        <v>40.97</v>
      </c>
      <c r="O798" s="578">
        <v>1.0944444444394321</v>
      </c>
    </row>
    <row r="799" spans="1:15">
      <c r="A799" s="577">
        <v>798</v>
      </c>
      <c r="B799" s="577" t="s">
        <v>96</v>
      </c>
      <c r="C799" s="577">
        <v>1</v>
      </c>
      <c r="D799">
        <v>0.02</v>
      </c>
      <c r="E799">
        <v>0.02</v>
      </c>
      <c r="F799" s="403">
        <v>43951.716666666667</v>
      </c>
      <c r="G799">
        <v>1.09415</v>
      </c>
      <c r="H799" s="403">
        <v>43951.716666666667</v>
      </c>
      <c r="I799">
        <v>1.09415</v>
      </c>
      <c r="J799" s="403">
        <v>43951.738194444442</v>
      </c>
      <c r="K799">
        <v>1.0951500000000001</v>
      </c>
      <c r="L799">
        <v>0</v>
      </c>
      <c r="M799">
        <v>10</v>
      </c>
      <c r="N799">
        <v>2</v>
      </c>
      <c r="O799" s="578">
        <v>2.1527777775190771E-2</v>
      </c>
    </row>
    <row r="800" spans="1:15">
      <c r="A800" s="577">
        <v>799</v>
      </c>
      <c r="B800" s="577" t="s">
        <v>96</v>
      </c>
      <c r="C800" s="577">
        <v>1</v>
      </c>
      <c r="D800">
        <v>0.02</v>
      </c>
      <c r="E800">
        <v>0.02</v>
      </c>
      <c r="F800" s="403">
        <v>43951.740972222222</v>
      </c>
      <c r="G800">
        <v>1.0949199999999999</v>
      </c>
      <c r="H800" s="403">
        <v>43951.740972222222</v>
      </c>
      <c r="I800">
        <v>1.0949199999999999</v>
      </c>
      <c r="J800" s="403">
        <v>43951.79583333333</v>
      </c>
      <c r="K800">
        <v>1.09592</v>
      </c>
      <c r="L800">
        <v>0</v>
      </c>
      <c r="M800">
        <v>10.000000000001819</v>
      </c>
      <c r="N800">
        <v>2</v>
      </c>
      <c r="O800" s="578">
        <v>5.486111110803904E-2</v>
      </c>
    </row>
    <row r="801" spans="1:15">
      <c r="A801" s="577">
        <v>800</v>
      </c>
      <c r="B801" s="577" t="s">
        <v>96</v>
      </c>
      <c r="C801" s="577">
        <v>2</v>
      </c>
      <c r="D801">
        <v>0.02</v>
      </c>
      <c r="E801">
        <v>0.04</v>
      </c>
      <c r="F801" s="403">
        <v>43951.803472222222</v>
      </c>
      <c r="G801">
        <v>1.0959000000000001</v>
      </c>
      <c r="H801" s="403">
        <v>43951.979166666664</v>
      </c>
      <c r="I801">
        <v>1.09429</v>
      </c>
      <c r="J801" s="403">
        <v>43952.255555555559</v>
      </c>
      <c r="K801">
        <v>1.0961000000000001</v>
      </c>
      <c r="L801">
        <v>16.100000000002183</v>
      </c>
      <c r="M801">
        <v>18.100000000000364</v>
      </c>
      <c r="N801">
        <v>3.86</v>
      </c>
      <c r="O801" s="578">
        <v>0.45208333333721384</v>
      </c>
    </row>
    <row r="802" spans="1:15">
      <c r="A802" s="577">
        <v>801</v>
      </c>
      <c r="B802" s="577" t="s">
        <v>96</v>
      </c>
      <c r="C802" s="577">
        <v>1</v>
      </c>
      <c r="D802">
        <v>0.02</v>
      </c>
      <c r="E802">
        <v>0.02</v>
      </c>
      <c r="F802" s="403">
        <v>43952.302083333336</v>
      </c>
      <c r="G802">
        <v>1.09609</v>
      </c>
      <c r="H802" s="403">
        <v>43952.302083333336</v>
      </c>
      <c r="I802">
        <v>1.09609</v>
      </c>
      <c r="J802" s="403">
        <v>43952.348611111112</v>
      </c>
      <c r="K802">
        <v>1.0970899999999999</v>
      </c>
      <c r="L802">
        <v>0</v>
      </c>
      <c r="M802">
        <v>10</v>
      </c>
      <c r="N802">
        <v>2</v>
      </c>
      <c r="O802" s="578">
        <v>4.6527777776645962E-2</v>
      </c>
    </row>
    <row r="803" spans="1:15">
      <c r="A803" s="577">
        <v>802</v>
      </c>
      <c r="B803" s="577" t="s">
        <v>96</v>
      </c>
      <c r="C803" s="577">
        <v>1</v>
      </c>
      <c r="D803">
        <v>0.02</v>
      </c>
      <c r="E803">
        <v>0.02</v>
      </c>
      <c r="F803" s="403">
        <v>43952.353472222225</v>
      </c>
      <c r="G803">
        <v>1.0969599999999999</v>
      </c>
      <c r="H803" s="403">
        <v>43952.353472222225</v>
      </c>
      <c r="I803">
        <v>1.0969599999999999</v>
      </c>
      <c r="J803" s="403">
        <v>43952.388888888891</v>
      </c>
      <c r="K803">
        <v>1.09796</v>
      </c>
      <c r="L803">
        <v>0</v>
      </c>
      <c r="M803">
        <v>10.000000000001819</v>
      </c>
      <c r="N803">
        <v>2</v>
      </c>
      <c r="O803" s="578">
        <v>3.5416666665696539E-2</v>
      </c>
    </row>
    <row r="804" spans="1:15">
      <c r="A804" s="577">
        <v>803</v>
      </c>
      <c r="B804" s="577" t="s">
        <v>96</v>
      </c>
      <c r="C804" s="577">
        <v>1</v>
      </c>
      <c r="D804">
        <v>0.02</v>
      </c>
      <c r="E804">
        <v>0.02</v>
      </c>
      <c r="F804" s="403">
        <v>43952.401388888888</v>
      </c>
      <c r="G804">
        <v>1.0981099999999999</v>
      </c>
      <c r="H804" s="403">
        <v>43952.401388888888</v>
      </c>
      <c r="I804">
        <v>1.0981099999999999</v>
      </c>
      <c r="J804" s="403">
        <v>43952.594444444447</v>
      </c>
      <c r="K804">
        <v>1.09911</v>
      </c>
      <c r="L804">
        <v>0</v>
      </c>
      <c r="M804">
        <v>10.000000000001819</v>
      </c>
      <c r="N804">
        <v>2</v>
      </c>
      <c r="O804" s="578">
        <v>0.19305555555911269</v>
      </c>
    </row>
    <row r="805" spans="1:15">
      <c r="A805" s="577">
        <v>804</v>
      </c>
      <c r="B805" s="577" t="s">
        <v>96</v>
      </c>
      <c r="C805" s="577">
        <v>1</v>
      </c>
      <c r="D805">
        <v>0.02</v>
      </c>
      <c r="E805">
        <v>0.02</v>
      </c>
      <c r="F805" s="403">
        <v>43952.606944444444</v>
      </c>
      <c r="G805">
        <v>1.09975</v>
      </c>
      <c r="H805" s="403">
        <v>43952.606944444444</v>
      </c>
      <c r="I805">
        <v>1.09975</v>
      </c>
      <c r="J805" s="403">
        <v>43952.607638888891</v>
      </c>
      <c r="K805">
        <v>1.1007499999999999</v>
      </c>
      <c r="L805">
        <v>0</v>
      </c>
      <c r="M805">
        <v>9.999999999998181</v>
      </c>
      <c r="N805">
        <v>2</v>
      </c>
      <c r="O805" s="578">
        <v>6.944444467080757E-4</v>
      </c>
    </row>
    <row r="806" spans="1:15">
      <c r="A806" s="577">
        <v>805</v>
      </c>
      <c r="B806" s="577" t="s">
        <v>96</v>
      </c>
      <c r="C806" s="577">
        <v>12</v>
      </c>
      <c r="D806">
        <v>3.4</v>
      </c>
      <c r="E806">
        <v>8.0299999999999994</v>
      </c>
      <c r="F806" s="403">
        <v>43952.618750000001</v>
      </c>
      <c r="G806">
        <v>1.1007199999999999</v>
      </c>
      <c r="H806" s="403">
        <v>43958.583333333336</v>
      </c>
      <c r="I806">
        <v>1.0778000000000001</v>
      </c>
      <c r="J806" s="403">
        <v>43958.732638888891</v>
      </c>
      <c r="K806">
        <v>1.08213</v>
      </c>
      <c r="L806">
        <v>229.19999999999709</v>
      </c>
      <c r="M806">
        <v>43.299999999999272</v>
      </c>
      <c r="N806">
        <v>737.87000000000012</v>
      </c>
      <c r="O806" s="578">
        <v>4.1138888888890506</v>
      </c>
    </row>
    <row r="807" spans="1:15">
      <c r="A807" s="577">
        <v>806</v>
      </c>
      <c r="B807" s="577" t="s">
        <v>97</v>
      </c>
      <c r="C807" s="577">
        <v>1</v>
      </c>
      <c r="D807">
        <v>0.02</v>
      </c>
      <c r="E807">
        <v>0.02</v>
      </c>
      <c r="F807" s="403">
        <v>43954.905555555553</v>
      </c>
      <c r="G807">
        <v>1.0969599999999999</v>
      </c>
      <c r="H807" s="403">
        <v>43954.905555555553</v>
      </c>
      <c r="I807">
        <v>1.0969599999999999</v>
      </c>
      <c r="J807" s="403">
        <v>43954.938194444447</v>
      </c>
      <c r="K807">
        <v>1.09596</v>
      </c>
      <c r="L807">
        <v>0</v>
      </c>
      <c r="M807">
        <v>9.999999999998181</v>
      </c>
      <c r="N807">
        <v>2</v>
      </c>
      <c r="O807" s="578">
        <v>-0.96736111110658385</v>
      </c>
    </row>
    <row r="808" spans="1:15">
      <c r="A808" s="577">
        <v>807</v>
      </c>
      <c r="B808" s="577" t="s">
        <v>97</v>
      </c>
      <c r="C808" s="577">
        <v>1</v>
      </c>
      <c r="D808">
        <v>0.02</v>
      </c>
      <c r="E808">
        <v>0.02</v>
      </c>
      <c r="F808" s="403">
        <v>43954.961111111108</v>
      </c>
      <c r="G808">
        <v>1.09592</v>
      </c>
      <c r="H808" s="403">
        <v>43954.961111111108</v>
      </c>
      <c r="I808">
        <v>1.09592</v>
      </c>
      <c r="J808" s="403">
        <v>43955.036111111112</v>
      </c>
      <c r="K808">
        <v>1.0949199999999999</v>
      </c>
      <c r="L808">
        <v>0</v>
      </c>
      <c r="M808">
        <v>10.000000000001819</v>
      </c>
      <c r="N808">
        <v>2.02</v>
      </c>
      <c r="O808" s="578">
        <v>-0.92499999999563443</v>
      </c>
    </row>
    <row r="809" spans="1:15">
      <c r="A809" s="577">
        <v>808</v>
      </c>
      <c r="B809" s="577" t="s">
        <v>97</v>
      </c>
      <c r="C809" s="577">
        <v>1</v>
      </c>
      <c r="D809">
        <v>0.02</v>
      </c>
      <c r="E809">
        <v>0.02</v>
      </c>
      <c r="F809" s="403">
        <v>43955.23541666667</v>
      </c>
      <c r="G809">
        <v>1.0935900000000001</v>
      </c>
      <c r="H809" s="403">
        <v>43955.23541666667</v>
      </c>
      <c r="I809">
        <v>1.0935900000000001</v>
      </c>
      <c r="J809" s="403">
        <v>43955.338194444441</v>
      </c>
      <c r="K809">
        <v>1.09259</v>
      </c>
      <c r="L809">
        <v>0</v>
      </c>
      <c r="M809">
        <v>10.000000000001819</v>
      </c>
      <c r="N809">
        <v>2</v>
      </c>
      <c r="O809" s="578">
        <v>0.1027777777708252</v>
      </c>
    </row>
    <row r="810" spans="1:15">
      <c r="A810" s="577">
        <v>809</v>
      </c>
      <c r="B810" s="577" t="s">
        <v>97</v>
      </c>
      <c r="C810" s="577">
        <v>2</v>
      </c>
      <c r="D810">
        <v>0.02</v>
      </c>
      <c r="E810">
        <v>0.04</v>
      </c>
      <c r="F810" s="403">
        <v>43955.348611111112</v>
      </c>
      <c r="G810">
        <v>1.09311</v>
      </c>
      <c r="H810" s="403">
        <v>43955.373611111114</v>
      </c>
      <c r="I810">
        <v>1.0947100000000001</v>
      </c>
      <c r="J810" s="403">
        <v>43955.394444444442</v>
      </c>
      <c r="K810">
        <v>1.09291</v>
      </c>
      <c r="L810">
        <v>16</v>
      </c>
      <c r="M810">
        <v>18</v>
      </c>
      <c r="N810">
        <v>4</v>
      </c>
      <c r="O810" s="578">
        <v>4.5833333329937886E-2</v>
      </c>
    </row>
    <row r="811" spans="1:15">
      <c r="A811" s="577">
        <v>810</v>
      </c>
      <c r="B811" s="577" t="s">
        <v>97</v>
      </c>
      <c r="C811" s="577">
        <v>1</v>
      </c>
      <c r="D811">
        <v>0.02</v>
      </c>
      <c r="E811">
        <v>0.02</v>
      </c>
      <c r="F811" s="403">
        <v>43955.404166666667</v>
      </c>
      <c r="G811">
        <v>1.0935999999999999</v>
      </c>
      <c r="H811" s="403">
        <v>43955.404166666667</v>
      </c>
      <c r="I811">
        <v>1.0935999999999999</v>
      </c>
      <c r="J811" s="403">
        <v>43955.55972222222</v>
      </c>
      <c r="K811">
        <v>1.0926</v>
      </c>
      <c r="L811">
        <v>0</v>
      </c>
      <c r="M811">
        <v>9.999999999998181</v>
      </c>
      <c r="N811">
        <v>2</v>
      </c>
      <c r="O811" s="578">
        <v>0.15555555555329192</v>
      </c>
    </row>
    <row r="812" spans="1:15">
      <c r="A812" s="577">
        <v>811</v>
      </c>
      <c r="B812" s="577" t="s">
        <v>97</v>
      </c>
      <c r="C812" s="577">
        <v>1</v>
      </c>
      <c r="D812">
        <v>0.02</v>
      </c>
      <c r="E812">
        <v>0.02</v>
      </c>
      <c r="F812" s="403">
        <v>43955.597222222219</v>
      </c>
      <c r="G812">
        <v>1.0915999999999999</v>
      </c>
      <c r="H812" s="403">
        <v>43955.597222222219</v>
      </c>
      <c r="I812">
        <v>1.0915999999999999</v>
      </c>
      <c r="J812" s="403">
        <v>43955.615277777775</v>
      </c>
      <c r="K812">
        <v>1.0906</v>
      </c>
      <c r="L812">
        <v>0</v>
      </c>
      <c r="M812">
        <v>9.999999999998181</v>
      </c>
      <c r="N812">
        <v>2</v>
      </c>
      <c r="O812" s="578">
        <v>1.8055555556202307E-2</v>
      </c>
    </row>
    <row r="813" spans="1:15">
      <c r="A813" s="577">
        <v>812</v>
      </c>
      <c r="B813" s="577" t="s">
        <v>97</v>
      </c>
      <c r="C813" s="577">
        <v>1</v>
      </c>
      <c r="D813">
        <v>0.02</v>
      </c>
      <c r="E813">
        <v>0.02</v>
      </c>
      <c r="F813" s="403">
        <v>43955.625</v>
      </c>
      <c r="G813">
        <v>1.0915900000000001</v>
      </c>
      <c r="H813" s="403">
        <v>43955.625</v>
      </c>
      <c r="I813">
        <v>1.0915900000000001</v>
      </c>
      <c r="J813" s="403">
        <v>43955.633333333331</v>
      </c>
      <c r="K813">
        <v>1.0905899999999999</v>
      </c>
      <c r="L813">
        <v>0</v>
      </c>
      <c r="M813">
        <v>10.000000000001819</v>
      </c>
      <c r="N813">
        <v>2</v>
      </c>
      <c r="O813" s="578">
        <v>8.333333331393078E-3</v>
      </c>
    </row>
    <row r="814" spans="1:15">
      <c r="A814" s="577">
        <v>813</v>
      </c>
      <c r="B814" s="577" t="s">
        <v>97</v>
      </c>
      <c r="C814" s="577">
        <v>1</v>
      </c>
      <c r="D814">
        <v>0.02</v>
      </c>
      <c r="E814">
        <v>0.02</v>
      </c>
      <c r="F814" s="403">
        <v>43955.643750000003</v>
      </c>
      <c r="G814">
        <v>1.0911200000000001</v>
      </c>
      <c r="H814" s="403">
        <v>43955.643750000003</v>
      </c>
      <c r="I814">
        <v>1.0911200000000001</v>
      </c>
      <c r="J814" s="403">
        <v>43955.686111111114</v>
      </c>
      <c r="K814">
        <v>1.09012</v>
      </c>
      <c r="L814">
        <v>0</v>
      </c>
      <c r="M814">
        <v>10.000000000001819</v>
      </c>
      <c r="N814">
        <v>2</v>
      </c>
      <c r="O814" s="578">
        <v>4.2361111110949423E-2</v>
      </c>
    </row>
    <row r="815" spans="1:15">
      <c r="A815" s="577">
        <v>814</v>
      </c>
      <c r="B815" s="577" t="s">
        <v>97</v>
      </c>
      <c r="C815" s="577">
        <v>1</v>
      </c>
      <c r="D815">
        <v>0.02</v>
      </c>
      <c r="E815">
        <v>0.02</v>
      </c>
      <c r="F815" s="403">
        <v>43955.847222222219</v>
      </c>
      <c r="G815">
        <v>1.0904199999999999</v>
      </c>
      <c r="H815" s="403">
        <v>43955.847222222219</v>
      </c>
      <c r="I815">
        <v>1.0904199999999999</v>
      </c>
      <c r="J815" s="403">
        <v>43956.292361111111</v>
      </c>
      <c r="K815">
        <v>1.0894200000000001</v>
      </c>
      <c r="L815">
        <v>0</v>
      </c>
      <c r="M815">
        <v>9.999999999998181</v>
      </c>
      <c r="N815">
        <v>2.02</v>
      </c>
      <c r="O815" s="578">
        <v>0.44513888889196096</v>
      </c>
    </row>
    <row r="816" spans="1:15">
      <c r="A816" s="577">
        <v>815</v>
      </c>
      <c r="B816" s="577" t="s">
        <v>97</v>
      </c>
      <c r="C816" s="577">
        <v>2</v>
      </c>
      <c r="D816">
        <v>0.02</v>
      </c>
      <c r="E816">
        <v>0.04</v>
      </c>
      <c r="F816" s="403">
        <v>43956.329861111109</v>
      </c>
      <c r="G816">
        <v>1.0896999999999999</v>
      </c>
      <c r="H816" s="403">
        <v>43956.341666666667</v>
      </c>
      <c r="I816">
        <v>1.0912999999999999</v>
      </c>
      <c r="J816" s="403">
        <v>43956.356249999997</v>
      </c>
      <c r="K816">
        <v>1.0894999999999999</v>
      </c>
      <c r="L816">
        <v>16.000000000001819</v>
      </c>
      <c r="M816">
        <v>18</v>
      </c>
      <c r="N816">
        <v>4</v>
      </c>
      <c r="O816" s="578">
        <v>2.6388888887595385E-2</v>
      </c>
    </row>
    <row r="817" spans="1:15">
      <c r="A817" s="577">
        <v>816</v>
      </c>
      <c r="B817" s="577" t="s">
        <v>97</v>
      </c>
      <c r="C817" s="577">
        <v>4</v>
      </c>
      <c r="D817">
        <v>0.05</v>
      </c>
      <c r="E817">
        <v>0.12000000000000001</v>
      </c>
      <c r="F817" s="403">
        <v>43956.386805555558</v>
      </c>
      <c r="G817">
        <v>1.0832900000000001</v>
      </c>
      <c r="H817" s="403">
        <v>43956.572916666664</v>
      </c>
      <c r="I817">
        <v>1.08826</v>
      </c>
      <c r="J817" s="403">
        <v>43956.618055555555</v>
      </c>
      <c r="K817">
        <v>1.08544</v>
      </c>
      <c r="L817">
        <v>49.699999999998909</v>
      </c>
      <c r="M817">
        <v>28.200000000000728</v>
      </c>
      <c r="N817">
        <v>12.02</v>
      </c>
      <c r="O817" s="578">
        <v>0.23124999999708962</v>
      </c>
    </row>
    <row r="818" spans="1:15">
      <c r="A818" s="577">
        <v>817</v>
      </c>
      <c r="B818" s="577" t="s">
        <v>97</v>
      </c>
      <c r="C818" s="577">
        <v>1</v>
      </c>
      <c r="D818">
        <v>0.02</v>
      </c>
      <c r="E818">
        <v>0.02</v>
      </c>
      <c r="F818" s="403">
        <v>43956.627083333333</v>
      </c>
      <c r="G818">
        <v>1.08443</v>
      </c>
      <c r="H818" s="403">
        <v>43956.627083333333</v>
      </c>
      <c r="I818">
        <v>1.08443</v>
      </c>
      <c r="J818" s="403">
        <v>43957.051388888889</v>
      </c>
      <c r="K818">
        <v>1.0834299999999999</v>
      </c>
      <c r="L818">
        <v>0</v>
      </c>
      <c r="M818">
        <v>10</v>
      </c>
      <c r="N818">
        <v>2.02</v>
      </c>
      <c r="O818" s="578">
        <v>0.42430555555620231</v>
      </c>
    </row>
    <row r="819" spans="1:15">
      <c r="A819" s="577">
        <v>818</v>
      </c>
      <c r="B819" s="577" t="s">
        <v>97</v>
      </c>
      <c r="C819" s="577">
        <v>1</v>
      </c>
      <c r="D819">
        <v>0.02</v>
      </c>
      <c r="E819">
        <v>0.02</v>
      </c>
      <c r="F819" s="403">
        <v>43957.070833333331</v>
      </c>
      <c r="G819">
        <v>1.0840700000000001</v>
      </c>
      <c r="H819" s="403">
        <v>43957.070833333331</v>
      </c>
      <c r="I819">
        <v>1.0840700000000001</v>
      </c>
      <c r="J819" s="403">
        <v>43957.254861111112</v>
      </c>
      <c r="K819">
        <v>1.08307</v>
      </c>
      <c r="L819">
        <v>0</v>
      </c>
      <c r="M819">
        <v>10.000000000001819</v>
      </c>
      <c r="N819">
        <v>2</v>
      </c>
      <c r="O819" s="578">
        <v>0.18402777778101154</v>
      </c>
    </row>
    <row r="820" spans="1:15">
      <c r="A820" s="577">
        <v>819</v>
      </c>
      <c r="B820" s="577" t="s">
        <v>97</v>
      </c>
      <c r="C820" s="577">
        <v>1</v>
      </c>
      <c r="D820">
        <v>0.02</v>
      </c>
      <c r="E820">
        <v>0.02</v>
      </c>
      <c r="F820" s="403">
        <v>43957.272916666669</v>
      </c>
      <c r="G820">
        <v>1.0825899999999999</v>
      </c>
      <c r="H820" s="403">
        <v>43957.272916666669</v>
      </c>
      <c r="I820">
        <v>1.0825899999999999</v>
      </c>
      <c r="J820" s="403">
        <v>43957.340277777781</v>
      </c>
      <c r="K820">
        <v>1.0815900000000001</v>
      </c>
      <c r="L820">
        <v>0</v>
      </c>
      <c r="M820">
        <v>10</v>
      </c>
      <c r="N820">
        <v>2</v>
      </c>
      <c r="O820" s="578">
        <v>6.7361111112404615E-2</v>
      </c>
    </row>
    <row r="821" spans="1:15">
      <c r="A821" s="577">
        <v>820</v>
      </c>
      <c r="B821" s="577" t="s">
        <v>97</v>
      </c>
      <c r="C821" s="577">
        <v>1</v>
      </c>
      <c r="D821">
        <v>0.02</v>
      </c>
      <c r="E821">
        <v>0.02</v>
      </c>
      <c r="F821" s="403">
        <v>43957.357638888891</v>
      </c>
      <c r="G821">
        <v>1.07979</v>
      </c>
      <c r="H821" s="403">
        <v>43957.357638888891</v>
      </c>
      <c r="I821">
        <v>1.07979</v>
      </c>
      <c r="J821" s="403">
        <v>43957.40347222222</v>
      </c>
      <c r="K821">
        <v>1.0787899999999999</v>
      </c>
      <c r="L821">
        <v>0</v>
      </c>
      <c r="M821">
        <v>10</v>
      </c>
      <c r="N821">
        <v>2</v>
      </c>
      <c r="O821" s="578">
        <v>4.5833333329937886E-2</v>
      </c>
    </row>
    <row r="822" spans="1:15">
      <c r="A822" s="577">
        <v>821</v>
      </c>
      <c r="B822" s="577" t="s">
        <v>97</v>
      </c>
      <c r="C822" s="577">
        <v>3</v>
      </c>
      <c r="D822">
        <v>0.03</v>
      </c>
      <c r="E822">
        <v>7.0000000000000007E-2</v>
      </c>
      <c r="F822" s="403">
        <v>43957.40902777778</v>
      </c>
      <c r="G822">
        <v>1.0790900000000001</v>
      </c>
      <c r="H822" s="403">
        <v>43957.571527777778</v>
      </c>
      <c r="I822">
        <v>1.0823</v>
      </c>
      <c r="J822" s="403">
        <v>43957.603472222225</v>
      </c>
      <c r="K822">
        <v>1.0799300000000001</v>
      </c>
      <c r="L822">
        <v>32.099999999998545</v>
      </c>
      <c r="M822">
        <v>23.699999999998909</v>
      </c>
      <c r="N822">
        <v>6.9700000000000006</v>
      </c>
      <c r="O822" s="578">
        <v>0.19444444444525288</v>
      </c>
    </row>
    <row r="823" spans="1:15">
      <c r="A823" s="577">
        <v>822</v>
      </c>
      <c r="B823" s="577" t="s">
        <v>97</v>
      </c>
      <c r="C823" s="577">
        <v>2</v>
      </c>
      <c r="D823">
        <v>0.02</v>
      </c>
      <c r="E823">
        <v>0.04</v>
      </c>
      <c r="F823" s="403">
        <v>43957.626388888886</v>
      </c>
      <c r="G823">
        <v>1.0800099999999999</v>
      </c>
      <c r="H823" s="403">
        <v>43957.686805555553</v>
      </c>
      <c r="I823">
        <v>1.08161</v>
      </c>
      <c r="J823" s="403">
        <v>43957.827777777777</v>
      </c>
      <c r="K823">
        <v>1.0798099999999999</v>
      </c>
      <c r="L823">
        <v>16.000000000001819</v>
      </c>
      <c r="M823">
        <v>18.000000000001819</v>
      </c>
      <c r="N823">
        <v>4</v>
      </c>
      <c r="O823" s="578">
        <v>0.20138888889050577</v>
      </c>
    </row>
    <row r="824" spans="1:15">
      <c r="A824" s="577">
        <v>823</v>
      </c>
      <c r="B824" s="577" t="s">
        <v>97</v>
      </c>
      <c r="C824" s="577">
        <v>2</v>
      </c>
      <c r="D824">
        <v>0.02</v>
      </c>
      <c r="E824">
        <v>0.04</v>
      </c>
      <c r="F824" s="403">
        <v>43957.882638888892</v>
      </c>
      <c r="G824">
        <v>1.07968</v>
      </c>
      <c r="H824" s="403">
        <v>43958.302777777775</v>
      </c>
      <c r="I824">
        <v>1.08128</v>
      </c>
      <c r="J824" s="403">
        <v>43958.333333333336</v>
      </c>
      <c r="K824">
        <v>1.07948</v>
      </c>
      <c r="L824">
        <v>16.000000000001819</v>
      </c>
      <c r="M824">
        <v>18.000000000001819</v>
      </c>
      <c r="N824">
        <v>4.07</v>
      </c>
      <c r="O824" s="578">
        <v>0.45069444444379769</v>
      </c>
    </row>
    <row r="825" spans="1:15">
      <c r="A825" s="577">
        <v>824</v>
      </c>
      <c r="B825" s="577" t="s">
        <v>97</v>
      </c>
      <c r="C825" s="577">
        <v>1</v>
      </c>
      <c r="D825">
        <v>0.02</v>
      </c>
      <c r="E825">
        <v>0.02</v>
      </c>
      <c r="F825" s="403">
        <v>43958.354861111111</v>
      </c>
      <c r="G825">
        <v>1.0802</v>
      </c>
      <c r="H825" s="403">
        <v>43958.354861111111</v>
      </c>
      <c r="I825">
        <v>1.0802</v>
      </c>
      <c r="J825" s="403">
        <v>43958.371527777781</v>
      </c>
      <c r="K825">
        <v>1.0791999999999999</v>
      </c>
      <c r="L825">
        <v>0</v>
      </c>
      <c r="M825">
        <v>10</v>
      </c>
      <c r="N825">
        <v>2</v>
      </c>
      <c r="O825" s="578">
        <v>1.6666666670062114E-2</v>
      </c>
    </row>
    <row r="826" spans="1:15">
      <c r="A826" s="577">
        <v>825</v>
      </c>
      <c r="B826" s="577" t="s">
        <v>97</v>
      </c>
      <c r="C826" s="577">
        <v>1</v>
      </c>
      <c r="D826">
        <v>0.02</v>
      </c>
      <c r="E826">
        <v>0.02</v>
      </c>
      <c r="F826" s="403">
        <v>43958.375694444447</v>
      </c>
      <c r="G826">
        <v>1.07965</v>
      </c>
      <c r="H826" s="403">
        <v>43958.375694444447</v>
      </c>
      <c r="I826">
        <v>1.07965</v>
      </c>
      <c r="J826" s="403">
        <v>43958.380555555559</v>
      </c>
      <c r="K826">
        <v>1.0786500000000001</v>
      </c>
      <c r="L826">
        <v>0</v>
      </c>
      <c r="M826">
        <v>9.999999999998181</v>
      </c>
      <c r="N826">
        <v>2</v>
      </c>
      <c r="O826" s="578">
        <v>4.8611111124046147E-3</v>
      </c>
    </row>
    <row r="827" spans="1:15">
      <c r="A827" s="577">
        <v>826</v>
      </c>
      <c r="B827" s="577" t="s">
        <v>97</v>
      </c>
      <c r="C827" s="577">
        <v>1</v>
      </c>
      <c r="D827">
        <v>0.02</v>
      </c>
      <c r="E827">
        <v>0.02</v>
      </c>
      <c r="F827" s="403">
        <v>43958.386111111111</v>
      </c>
      <c r="G827">
        <v>1.0787199999999999</v>
      </c>
      <c r="H827" s="403">
        <v>43958.386111111111</v>
      </c>
      <c r="I827">
        <v>1.0787199999999999</v>
      </c>
      <c r="J827" s="403">
        <v>43958.583333333336</v>
      </c>
      <c r="K827">
        <v>1.07772</v>
      </c>
      <c r="L827">
        <v>0</v>
      </c>
      <c r="M827">
        <v>9.999999999998181</v>
      </c>
      <c r="N827">
        <v>2</v>
      </c>
      <c r="O827" s="578">
        <v>0.19722222222480923</v>
      </c>
    </row>
    <row r="828" spans="1:15">
      <c r="A828" s="577">
        <v>827</v>
      </c>
      <c r="B828" s="577" t="s">
        <v>97</v>
      </c>
      <c r="C828" s="577">
        <v>6</v>
      </c>
      <c r="D828">
        <v>0.14000000000000001</v>
      </c>
      <c r="E828">
        <v>0.34</v>
      </c>
      <c r="F828" s="403">
        <v>43958.59097222222</v>
      </c>
      <c r="G828">
        <v>1.0773600000000001</v>
      </c>
      <c r="H828" s="403">
        <v>43959.616666666669</v>
      </c>
      <c r="I828">
        <v>1.0860099999999999</v>
      </c>
      <c r="J828" s="403">
        <v>43962.349305555559</v>
      </c>
      <c r="K828">
        <v>1.0824100000000001</v>
      </c>
      <c r="L828">
        <v>86.499999999998181</v>
      </c>
      <c r="M828">
        <v>35.999999999998181</v>
      </c>
      <c r="N828">
        <v>41.410000000000004</v>
      </c>
      <c r="O828" s="578">
        <v>1.758333333338669</v>
      </c>
    </row>
    <row r="829" spans="1:15">
      <c r="A829" s="577">
        <v>828</v>
      </c>
      <c r="B829" s="577" t="s">
        <v>96</v>
      </c>
      <c r="C829" s="577">
        <v>1</v>
      </c>
      <c r="D829">
        <v>0.02</v>
      </c>
      <c r="E829">
        <v>0.02</v>
      </c>
      <c r="F829" s="403">
        <v>43958.75277777778</v>
      </c>
      <c r="G829">
        <v>1.0831</v>
      </c>
      <c r="H829" s="403">
        <v>43958.75277777778</v>
      </c>
      <c r="I829">
        <v>1.0831</v>
      </c>
      <c r="J829" s="403">
        <v>43959.025694444441</v>
      </c>
      <c r="K829">
        <v>1.0841000000000001</v>
      </c>
      <c r="L829">
        <v>0</v>
      </c>
      <c r="M829">
        <v>10</v>
      </c>
      <c r="N829">
        <v>1.92</v>
      </c>
      <c r="O829" s="578">
        <v>0.27291666666133096</v>
      </c>
    </row>
    <row r="830" spans="1:15">
      <c r="A830" s="577">
        <v>829</v>
      </c>
      <c r="B830" s="577" t="s">
        <v>96</v>
      </c>
      <c r="C830" s="577">
        <v>1</v>
      </c>
      <c r="D830">
        <v>0.02</v>
      </c>
      <c r="E830">
        <v>0.02</v>
      </c>
      <c r="F830" s="403">
        <v>43959.331944444442</v>
      </c>
      <c r="G830">
        <v>1.08284</v>
      </c>
      <c r="H830" s="403">
        <v>43959.331944444442</v>
      </c>
      <c r="I830">
        <v>1.08284</v>
      </c>
      <c r="J830" s="403">
        <v>43959.381249999999</v>
      </c>
      <c r="K830">
        <v>1.0838399999999999</v>
      </c>
      <c r="L830">
        <v>0</v>
      </c>
      <c r="M830">
        <v>10</v>
      </c>
      <c r="N830">
        <v>2</v>
      </c>
      <c r="O830" s="578">
        <v>4.9305555556202307E-2</v>
      </c>
    </row>
    <row r="831" spans="1:15">
      <c r="A831" s="577">
        <v>830</v>
      </c>
      <c r="B831" s="577" t="s">
        <v>96</v>
      </c>
      <c r="C831" s="577">
        <v>1</v>
      </c>
      <c r="D831">
        <v>0.02</v>
      </c>
      <c r="E831">
        <v>0.02</v>
      </c>
      <c r="F831" s="403">
        <v>43959.436111111114</v>
      </c>
      <c r="G831">
        <v>1.0841700000000001</v>
      </c>
      <c r="H831" s="403">
        <v>43959.436111111114</v>
      </c>
      <c r="I831">
        <v>1.0841700000000001</v>
      </c>
      <c r="J831" s="403">
        <v>43959.520138888889</v>
      </c>
      <c r="K831">
        <v>1.08517</v>
      </c>
      <c r="L831">
        <v>0</v>
      </c>
      <c r="M831">
        <v>9.999999999998181</v>
      </c>
      <c r="N831">
        <v>2</v>
      </c>
      <c r="O831" s="578">
        <v>8.4027777775190771E-2</v>
      </c>
    </row>
    <row r="832" spans="1:15">
      <c r="A832" s="577">
        <v>831</v>
      </c>
      <c r="B832" s="577" t="s">
        <v>96</v>
      </c>
      <c r="C832" s="577">
        <v>2</v>
      </c>
      <c r="D832">
        <v>0.02</v>
      </c>
      <c r="E832">
        <v>0.04</v>
      </c>
      <c r="F832" s="403">
        <v>43959.52847222222</v>
      </c>
      <c r="G832">
        <v>1.08338</v>
      </c>
      <c r="H832" s="403">
        <v>43959.587500000001</v>
      </c>
      <c r="I832">
        <v>1.0817699999999999</v>
      </c>
      <c r="J832" s="403">
        <v>43959.59652777778</v>
      </c>
      <c r="K832">
        <v>1.08358</v>
      </c>
      <c r="L832">
        <v>16.100000000000364</v>
      </c>
      <c r="M832">
        <v>18.100000000000364</v>
      </c>
      <c r="N832">
        <v>4.0200000000000005</v>
      </c>
      <c r="O832" s="578">
        <v>6.805555555911269E-2</v>
      </c>
    </row>
    <row r="833" spans="1:15">
      <c r="A833" s="577">
        <v>832</v>
      </c>
      <c r="B833" s="577" t="s">
        <v>96</v>
      </c>
      <c r="C833" s="577">
        <v>5</v>
      </c>
      <c r="D833">
        <v>0.08</v>
      </c>
      <c r="E833">
        <v>0.2</v>
      </c>
      <c r="F833" s="403">
        <v>43959.629861111112</v>
      </c>
      <c r="G833">
        <v>1.0867100000000001</v>
      </c>
      <c r="H833" s="403">
        <v>43963.010416666664</v>
      </c>
      <c r="I833">
        <v>1.0799700000000001</v>
      </c>
      <c r="J833" s="403">
        <v>43963.434027777781</v>
      </c>
      <c r="K833">
        <v>1.08324</v>
      </c>
      <c r="L833">
        <v>67.399999999999636</v>
      </c>
      <c r="M833">
        <v>32.699999999998909</v>
      </c>
      <c r="N833">
        <v>21.16</v>
      </c>
      <c r="O833" s="578">
        <v>1.8041666666686069</v>
      </c>
    </row>
    <row r="834" spans="1:15">
      <c r="A834" s="577">
        <v>833</v>
      </c>
      <c r="B834" s="577" t="s">
        <v>97</v>
      </c>
      <c r="C834" s="577">
        <v>2</v>
      </c>
      <c r="D834">
        <v>0.02</v>
      </c>
      <c r="E834">
        <v>0.04</v>
      </c>
      <c r="F834" s="403">
        <v>43962.386805555558</v>
      </c>
      <c r="G834">
        <v>1.0815900000000001</v>
      </c>
      <c r="H834" s="403">
        <v>43962.556250000001</v>
      </c>
      <c r="I834">
        <v>1.0831900000000001</v>
      </c>
      <c r="J834" s="403">
        <v>43962.631249999999</v>
      </c>
      <c r="K834">
        <v>1.0813900000000001</v>
      </c>
      <c r="L834">
        <v>16.000000000001819</v>
      </c>
      <c r="M834">
        <v>18</v>
      </c>
      <c r="N834">
        <v>4</v>
      </c>
      <c r="O834" s="578">
        <v>0.24444444444088731</v>
      </c>
    </row>
    <row r="835" spans="1:15">
      <c r="A835" s="577">
        <v>834</v>
      </c>
      <c r="B835" s="577" t="s">
        <v>97</v>
      </c>
      <c r="C835" s="577">
        <v>1</v>
      </c>
      <c r="D835">
        <v>0.02</v>
      </c>
      <c r="E835">
        <v>0.02</v>
      </c>
      <c r="F835" s="403">
        <v>43962.646527777775</v>
      </c>
      <c r="G835">
        <v>1.0812299999999999</v>
      </c>
      <c r="H835" s="403">
        <v>43962.646527777775</v>
      </c>
      <c r="I835">
        <v>1.0812299999999999</v>
      </c>
      <c r="J835" s="403">
        <v>43963.009027777778</v>
      </c>
      <c r="K835">
        <v>1.08023</v>
      </c>
      <c r="L835">
        <v>0</v>
      </c>
      <c r="M835">
        <v>9.999999999998181</v>
      </c>
      <c r="N835">
        <v>2.02</v>
      </c>
      <c r="O835" s="578">
        <v>0.36250000000291038</v>
      </c>
    </row>
    <row r="836" spans="1:15">
      <c r="A836" s="577">
        <v>835</v>
      </c>
      <c r="B836" s="577" t="s">
        <v>97</v>
      </c>
      <c r="C836" s="577">
        <v>1</v>
      </c>
      <c r="D836">
        <v>0.02</v>
      </c>
      <c r="E836">
        <v>0.02</v>
      </c>
      <c r="F836" s="403">
        <v>43963.224999999999</v>
      </c>
      <c r="G836">
        <v>1.0816699999999999</v>
      </c>
      <c r="H836" s="403">
        <v>43963.224999999999</v>
      </c>
      <c r="I836">
        <v>1.0816699999999999</v>
      </c>
      <c r="J836" s="403">
        <v>43963.259027777778</v>
      </c>
      <c r="K836">
        <v>1.08067</v>
      </c>
      <c r="L836">
        <v>0</v>
      </c>
      <c r="M836">
        <v>9.999999999998181</v>
      </c>
      <c r="N836">
        <v>2</v>
      </c>
      <c r="O836" s="578">
        <v>3.4027777779556345E-2</v>
      </c>
    </row>
    <row r="837" spans="1:15">
      <c r="A837" s="577">
        <v>836</v>
      </c>
      <c r="B837" s="577" t="s">
        <v>97</v>
      </c>
      <c r="C837" s="577">
        <v>5</v>
      </c>
      <c r="D837">
        <v>0.08</v>
      </c>
      <c r="E837">
        <v>0.2</v>
      </c>
      <c r="F837" s="403">
        <v>43963.26458333333</v>
      </c>
      <c r="G837">
        <v>1.0809899999999999</v>
      </c>
      <c r="H837" s="403">
        <v>43963.55</v>
      </c>
      <c r="I837">
        <v>1.08771</v>
      </c>
      <c r="J837" s="403">
        <v>43964.291666666664</v>
      </c>
      <c r="K837">
        <v>1.0844499999999999</v>
      </c>
      <c r="L837">
        <v>67.200000000000728</v>
      </c>
      <c r="M837">
        <v>32.600000000000364</v>
      </c>
      <c r="N837">
        <v>22.26</v>
      </c>
      <c r="O837" s="578">
        <v>1.0270833333343035</v>
      </c>
    </row>
    <row r="838" spans="1:15">
      <c r="A838" s="577">
        <v>837</v>
      </c>
      <c r="B838" s="577" t="s">
        <v>96</v>
      </c>
      <c r="C838" s="577">
        <v>1</v>
      </c>
      <c r="D838">
        <v>0.02</v>
      </c>
      <c r="E838">
        <v>0.02</v>
      </c>
      <c r="F838" s="403">
        <v>43963.445833333331</v>
      </c>
      <c r="G838">
        <v>1.08273</v>
      </c>
      <c r="H838" s="403">
        <v>43963.445833333331</v>
      </c>
      <c r="I838">
        <v>1.08273</v>
      </c>
      <c r="J838" s="403">
        <v>43963.461111111108</v>
      </c>
      <c r="K838">
        <v>1.0837300000000001</v>
      </c>
      <c r="L838">
        <v>0</v>
      </c>
      <c r="M838">
        <v>10.000000000001819</v>
      </c>
      <c r="N838">
        <v>2</v>
      </c>
      <c r="O838" s="578">
        <v>1.5277777776645962E-2</v>
      </c>
    </row>
    <row r="839" spans="1:15">
      <c r="A839" s="577">
        <v>838</v>
      </c>
      <c r="B839" s="577" t="s">
        <v>96</v>
      </c>
      <c r="C839" s="577">
        <v>1</v>
      </c>
      <c r="D839">
        <v>0.02</v>
      </c>
      <c r="E839">
        <v>0.02</v>
      </c>
      <c r="F839" s="403">
        <v>43963.481249999997</v>
      </c>
      <c r="G839">
        <v>1.0840799999999999</v>
      </c>
      <c r="H839" s="403">
        <v>43963.481249999997</v>
      </c>
      <c r="I839">
        <v>1.0840799999999999</v>
      </c>
      <c r="J839" s="403">
        <v>43963.508333333331</v>
      </c>
      <c r="K839">
        <v>1.08508</v>
      </c>
      <c r="L839">
        <v>0</v>
      </c>
      <c r="M839">
        <v>10.000000000001819</v>
      </c>
      <c r="N839">
        <v>2</v>
      </c>
      <c r="O839" s="578">
        <v>2.7083333334303461E-2</v>
      </c>
    </row>
    <row r="840" spans="1:15">
      <c r="A840" s="577">
        <v>839</v>
      </c>
      <c r="B840" s="577" t="s">
        <v>96</v>
      </c>
      <c r="C840" s="577">
        <v>1</v>
      </c>
      <c r="D840">
        <v>0.02</v>
      </c>
      <c r="E840">
        <v>0.02</v>
      </c>
      <c r="F840" s="403">
        <v>43963.527777777781</v>
      </c>
      <c r="G840">
        <v>1.08571</v>
      </c>
      <c r="H840" s="403">
        <v>43963.527777777781</v>
      </c>
      <c r="I840">
        <v>1.08571</v>
      </c>
      <c r="J840" s="403">
        <v>43963.549305555556</v>
      </c>
      <c r="K840">
        <v>1.0867100000000001</v>
      </c>
      <c r="L840">
        <v>0</v>
      </c>
      <c r="M840">
        <v>10</v>
      </c>
      <c r="N840">
        <v>2</v>
      </c>
      <c r="O840" s="578">
        <v>2.1527777775190771E-2</v>
      </c>
    </row>
    <row r="841" spans="1:15">
      <c r="A841" s="577">
        <v>840</v>
      </c>
      <c r="B841" s="577" t="s">
        <v>96</v>
      </c>
      <c r="C841" s="577">
        <v>3</v>
      </c>
      <c r="D841">
        <v>0.03</v>
      </c>
      <c r="E841">
        <v>7.0000000000000007E-2</v>
      </c>
      <c r="F841" s="403">
        <v>43963.554166666669</v>
      </c>
      <c r="G841">
        <v>1.08761</v>
      </c>
      <c r="H841" s="403">
        <v>43964.291666666664</v>
      </c>
      <c r="I841">
        <v>1.0844100000000001</v>
      </c>
      <c r="J841" s="403">
        <v>43964.472916666666</v>
      </c>
      <c r="K841">
        <v>1.0867800000000001</v>
      </c>
      <c r="L841">
        <v>32</v>
      </c>
      <c r="M841">
        <v>23.700000000000728</v>
      </c>
      <c r="N841">
        <v>6.83</v>
      </c>
      <c r="O841" s="578">
        <v>0.91874999999708962</v>
      </c>
    </row>
    <row r="842" spans="1:15">
      <c r="A842" s="577">
        <v>841</v>
      </c>
      <c r="B842" s="577" t="s">
        <v>97</v>
      </c>
      <c r="C842" s="577">
        <v>1</v>
      </c>
      <c r="D842">
        <v>0.02</v>
      </c>
      <c r="E842">
        <v>0.02</v>
      </c>
      <c r="F842" s="403">
        <v>43964.309027777781</v>
      </c>
      <c r="G842">
        <v>1.08497</v>
      </c>
      <c r="H842" s="403">
        <v>43964.309027777781</v>
      </c>
      <c r="I842">
        <v>1.08497</v>
      </c>
      <c r="J842" s="403">
        <v>43964.318055555559</v>
      </c>
      <c r="K842">
        <v>1.0839700000000001</v>
      </c>
      <c r="L842">
        <v>0</v>
      </c>
      <c r="M842">
        <v>10</v>
      </c>
      <c r="N842">
        <v>2</v>
      </c>
      <c r="O842" s="578">
        <v>9.0277777781011537E-3</v>
      </c>
    </row>
    <row r="843" spans="1:15">
      <c r="A843" s="577">
        <v>842</v>
      </c>
      <c r="B843" s="577" t="s">
        <v>97</v>
      </c>
      <c r="C843" s="577">
        <v>4</v>
      </c>
      <c r="D843">
        <v>0.05</v>
      </c>
      <c r="E843">
        <v>0.12000000000000001</v>
      </c>
      <c r="F843" s="403">
        <v>43964.329861111109</v>
      </c>
      <c r="G843">
        <v>1.08361</v>
      </c>
      <c r="H843" s="403">
        <v>43964.542361111111</v>
      </c>
      <c r="I843">
        <v>1.0889800000000001</v>
      </c>
      <c r="J843" s="403">
        <v>43964.571527777778</v>
      </c>
      <c r="K843">
        <v>1.08592</v>
      </c>
      <c r="L843">
        <v>53.700000000000728</v>
      </c>
      <c r="M843">
        <v>30.600000000000364</v>
      </c>
      <c r="N843">
        <v>12.02</v>
      </c>
      <c r="O843" s="578">
        <v>0.24166666666860692</v>
      </c>
    </row>
    <row r="844" spans="1:15">
      <c r="A844" s="577">
        <v>843</v>
      </c>
      <c r="B844" s="577" t="s">
        <v>96</v>
      </c>
      <c r="C844" s="577">
        <v>1</v>
      </c>
      <c r="D844">
        <v>0.02</v>
      </c>
      <c r="E844">
        <v>0.02</v>
      </c>
      <c r="F844" s="403">
        <v>43964.51666666667</v>
      </c>
      <c r="G844">
        <v>1.0877399999999999</v>
      </c>
      <c r="H844" s="403">
        <v>43964.51666666667</v>
      </c>
      <c r="I844">
        <v>1.0877399999999999</v>
      </c>
      <c r="J844" s="403">
        <v>43964.541666666664</v>
      </c>
      <c r="K844">
        <v>1.08874</v>
      </c>
      <c r="L844">
        <v>0</v>
      </c>
      <c r="M844">
        <v>10</v>
      </c>
      <c r="N844">
        <v>2</v>
      </c>
      <c r="O844" s="578">
        <v>2.4999999994179234E-2</v>
      </c>
    </row>
    <row r="845" spans="1:15">
      <c r="A845" s="577">
        <v>844</v>
      </c>
      <c r="B845" s="577" t="s">
        <v>96</v>
      </c>
      <c r="C845" s="577">
        <v>1</v>
      </c>
      <c r="D845">
        <v>0.02</v>
      </c>
      <c r="E845">
        <v>0.02</v>
      </c>
      <c r="F845" s="403">
        <v>43964.54583333333</v>
      </c>
      <c r="G845">
        <v>1.08782</v>
      </c>
      <c r="H845" s="403">
        <v>43964.54583333333</v>
      </c>
      <c r="I845">
        <v>1.08782</v>
      </c>
      <c r="J845" s="403">
        <v>43964.553472222222</v>
      </c>
      <c r="K845">
        <v>1.0888199999999999</v>
      </c>
      <c r="L845">
        <v>0</v>
      </c>
      <c r="M845">
        <v>9.999999999998181</v>
      </c>
      <c r="N845">
        <v>2</v>
      </c>
      <c r="O845" s="578">
        <v>7.6388888919609599E-3</v>
      </c>
    </row>
    <row r="846" spans="1:15">
      <c r="A846" s="577">
        <v>845</v>
      </c>
      <c r="B846" s="577" t="s">
        <v>96</v>
      </c>
      <c r="C846" s="577">
        <v>6</v>
      </c>
      <c r="D846">
        <v>0.14000000000000001</v>
      </c>
      <c r="E846">
        <v>0.34</v>
      </c>
      <c r="F846" s="403">
        <v>43964.556250000001</v>
      </c>
      <c r="G846">
        <v>1.08724</v>
      </c>
      <c r="H846" s="403">
        <v>43965.456250000003</v>
      </c>
      <c r="I846">
        <v>1.0785400000000001</v>
      </c>
      <c r="J846" s="403">
        <v>43966.527083333334</v>
      </c>
      <c r="K846">
        <v>1.0821400000000001</v>
      </c>
      <c r="L846">
        <v>87</v>
      </c>
      <c r="M846">
        <v>36.000000000001819</v>
      </c>
      <c r="N846">
        <v>37.950000000000003</v>
      </c>
      <c r="O846" s="578">
        <v>1.9708333333328483</v>
      </c>
    </row>
    <row r="847" spans="1:15">
      <c r="A847" s="577">
        <v>846</v>
      </c>
      <c r="B847" s="577" t="s">
        <v>97</v>
      </c>
      <c r="C847" s="577">
        <v>1</v>
      </c>
      <c r="D847">
        <v>0.02</v>
      </c>
      <c r="E847">
        <v>0.02</v>
      </c>
      <c r="F847" s="403">
        <v>43964.575694444444</v>
      </c>
      <c r="G847">
        <v>1.0861700000000001</v>
      </c>
      <c r="H847" s="403">
        <v>43964.575694444444</v>
      </c>
      <c r="I847">
        <v>1.0861700000000001</v>
      </c>
      <c r="J847" s="403">
        <v>43964.618750000001</v>
      </c>
      <c r="K847">
        <v>1.08517</v>
      </c>
      <c r="L847">
        <v>0</v>
      </c>
      <c r="M847">
        <v>10.000000000001819</v>
      </c>
      <c r="N847">
        <v>2</v>
      </c>
      <c r="O847" s="578">
        <v>4.3055555557657499E-2</v>
      </c>
    </row>
    <row r="848" spans="1:15">
      <c r="A848" s="577">
        <v>847</v>
      </c>
      <c r="B848" s="577" t="s">
        <v>97</v>
      </c>
      <c r="C848" s="577">
        <v>1</v>
      </c>
      <c r="D848">
        <v>0.02</v>
      </c>
      <c r="E848">
        <v>0.02</v>
      </c>
      <c r="F848" s="403">
        <v>43964.62777777778</v>
      </c>
      <c r="G848">
        <v>1.0843499999999999</v>
      </c>
      <c r="H848" s="403">
        <v>43964.62777777778</v>
      </c>
      <c r="I848">
        <v>1.0843499999999999</v>
      </c>
      <c r="J848" s="403">
        <v>43964.640277777777</v>
      </c>
      <c r="K848">
        <v>1.08335</v>
      </c>
      <c r="L848">
        <v>0</v>
      </c>
      <c r="M848">
        <v>10</v>
      </c>
      <c r="N848">
        <v>2</v>
      </c>
      <c r="O848" s="578">
        <v>1.2499999997089617E-2</v>
      </c>
    </row>
    <row r="849" spans="1:15">
      <c r="A849" s="577">
        <v>848</v>
      </c>
      <c r="B849" s="577" t="s">
        <v>97</v>
      </c>
      <c r="C849" s="577">
        <v>1</v>
      </c>
      <c r="D849">
        <v>0.02</v>
      </c>
      <c r="E849">
        <v>0.02</v>
      </c>
      <c r="F849" s="403">
        <v>43964.644444444442</v>
      </c>
      <c r="G849">
        <v>1.0838300000000001</v>
      </c>
      <c r="H849" s="403">
        <v>43964.644444444442</v>
      </c>
      <c r="I849">
        <v>1.0838300000000001</v>
      </c>
      <c r="J849" s="403">
        <v>43964.680555555555</v>
      </c>
      <c r="K849">
        <v>1.08283</v>
      </c>
      <c r="L849">
        <v>0</v>
      </c>
      <c r="M849">
        <v>10.000000000001819</v>
      </c>
      <c r="N849">
        <v>2</v>
      </c>
      <c r="O849" s="578">
        <v>3.6111111112404615E-2</v>
      </c>
    </row>
    <row r="850" spans="1:15">
      <c r="A850" s="577">
        <v>849</v>
      </c>
      <c r="B850" s="577" t="s">
        <v>97</v>
      </c>
      <c r="C850" s="577">
        <v>1</v>
      </c>
      <c r="D850">
        <v>0.02</v>
      </c>
      <c r="E850">
        <v>0.02</v>
      </c>
      <c r="F850" s="403">
        <v>43964.693749999999</v>
      </c>
      <c r="G850">
        <v>1.08297</v>
      </c>
      <c r="H850" s="403">
        <v>43964.693749999999</v>
      </c>
      <c r="I850">
        <v>1.08297</v>
      </c>
      <c r="J850" s="403">
        <v>43964.708333333336</v>
      </c>
      <c r="K850">
        <v>1.0819700000000001</v>
      </c>
      <c r="L850">
        <v>0</v>
      </c>
      <c r="M850">
        <v>10</v>
      </c>
      <c r="N850">
        <v>2</v>
      </c>
      <c r="O850" s="578">
        <v>1.4583333337213844E-2</v>
      </c>
    </row>
    <row r="851" spans="1:15">
      <c r="A851" s="577">
        <v>850</v>
      </c>
      <c r="B851" s="577" t="s">
        <v>97</v>
      </c>
      <c r="C851" s="577">
        <v>1</v>
      </c>
      <c r="D851">
        <v>0.02</v>
      </c>
      <c r="E851">
        <v>0.02</v>
      </c>
      <c r="F851" s="403">
        <v>43965.241666666669</v>
      </c>
      <c r="G851">
        <v>1.0809200000000001</v>
      </c>
      <c r="H851" s="403">
        <v>43965.241666666669</v>
      </c>
      <c r="I851">
        <v>1.0809200000000001</v>
      </c>
      <c r="J851" s="403">
        <v>43965.291666666664</v>
      </c>
      <c r="K851">
        <v>1.07992</v>
      </c>
      <c r="L851">
        <v>0</v>
      </c>
      <c r="M851">
        <v>10</v>
      </c>
      <c r="N851">
        <v>2</v>
      </c>
      <c r="O851" s="578">
        <v>4.9999999995634425E-2</v>
      </c>
    </row>
    <row r="852" spans="1:15">
      <c r="A852" s="577">
        <v>851</v>
      </c>
      <c r="B852" s="577" t="s">
        <v>97</v>
      </c>
      <c r="C852" s="577">
        <v>1</v>
      </c>
      <c r="D852">
        <v>0.02</v>
      </c>
      <c r="E852">
        <v>0.02</v>
      </c>
      <c r="F852" s="403">
        <v>43965.29583333333</v>
      </c>
      <c r="G852">
        <v>1.08074</v>
      </c>
      <c r="H852" s="403">
        <v>43965.29583333333</v>
      </c>
      <c r="I852">
        <v>1.08074</v>
      </c>
      <c r="J852" s="403">
        <v>43965.422222222223</v>
      </c>
      <c r="K852">
        <v>1.0797399999999999</v>
      </c>
      <c r="L852">
        <v>0</v>
      </c>
      <c r="M852">
        <v>10</v>
      </c>
      <c r="N852">
        <v>2</v>
      </c>
      <c r="O852" s="578">
        <v>0.12638888889341615</v>
      </c>
    </row>
    <row r="853" spans="1:15">
      <c r="A853" s="577">
        <v>852</v>
      </c>
      <c r="B853" s="577" t="s">
        <v>97</v>
      </c>
      <c r="C853" s="577">
        <v>3</v>
      </c>
      <c r="D853">
        <v>0.03</v>
      </c>
      <c r="E853">
        <v>7.0000000000000007E-2</v>
      </c>
      <c r="F853" s="403">
        <v>43965.478472222225</v>
      </c>
      <c r="G853">
        <v>1.0782499999999999</v>
      </c>
      <c r="H853" s="403">
        <v>43965.592361111114</v>
      </c>
      <c r="I853">
        <v>1.0815300000000001</v>
      </c>
      <c r="J853" s="403">
        <v>43965.648611111108</v>
      </c>
      <c r="K853">
        <v>1.0791200000000001</v>
      </c>
      <c r="L853">
        <v>32.800000000001091</v>
      </c>
      <c r="M853">
        <v>24.100000000000364</v>
      </c>
      <c r="N853">
        <v>6.9700000000000006</v>
      </c>
      <c r="O853" s="578">
        <v>0.17013888888322981</v>
      </c>
    </row>
    <row r="854" spans="1:15">
      <c r="A854" s="577">
        <v>853</v>
      </c>
      <c r="B854" s="577" t="s">
        <v>97</v>
      </c>
      <c r="C854" s="577">
        <v>1</v>
      </c>
      <c r="D854">
        <v>0.02</v>
      </c>
      <c r="E854">
        <v>0.02</v>
      </c>
      <c r="F854" s="403">
        <v>43965.658333333333</v>
      </c>
      <c r="G854">
        <v>1.07951</v>
      </c>
      <c r="H854" s="403">
        <v>43965.658333333333</v>
      </c>
      <c r="I854">
        <v>1.07951</v>
      </c>
      <c r="J854" s="403">
        <v>43965.699305555558</v>
      </c>
      <c r="K854">
        <v>1.0785100000000001</v>
      </c>
      <c r="L854">
        <v>0</v>
      </c>
      <c r="M854">
        <v>10</v>
      </c>
      <c r="N854">
        <v>2</v>
      </c>
      <c r="O854" s="578">
        <v>4.0972222224809229E-2</v>
      </c>
    </row>
    <row r="855" spans="1:15">
      <c r="A855" s="577">
        <v>854</v>
      </c>
      <c r="B855" s="577" t="s">
        <v>97</v>
      </c>
      <c r="C855" s="577">
        <v>4</v>
      </c>
      <c r="D855">
        <v>0.05</v>
      </c>
      <c r="E855">
        <v>0.12000000000000001</v>
      </c>
      <c r="F855" s="403">
        <v>43965.723611111112</v>
      </c>
      <c r="G855">
        <v>1.0788899999999999</v>
      </c>
      <c r="H855" s="403">
        <v>43966.531944444447</v>
      </c>
      <c r="I855">
        <v>1.0838300000000001</v>
      </c>
      <c r="J855" s="403">
        <v>43966.702777777777</v>
      </c>
      <c r="K855">
        <v>1.0810200000000001</v>
      </c>
      <c r="L855">
        <v>49.400000000001455</v>
      </c>
      <c r="M855">
        <v>28.100000000000364</v>
      </c>
      <c r="N855">
        <v>12.06</v>
      </c>
      <c r="O855" s="578">
        <v>0.97916666666424135</v>
      </c>
    </row>
    <row r="856" spans="1:15">
      <c r="A856" s="577">
        <v>855</v>
      </c>
      <c r="B856" s="577" t="s">
        <v>96</v>
      </c>
      <c r="C856" s="577">
        <v>3</v>
      </c>
      <c r="D856">
        <v>0.03</v>
      </c>
      <c r="E856">
        <v>7.0000000000000007E-2</v>
      </c>
      <c r="F856" s="403">
        <v>43966.571527777778</v>
      </c>
      <c r="G856">
        <v>1.0843799999999999</v>
      </c>
      <c r="H856" s="403">
        <v>43966.702777777777</v>
      </c>
      <c r="I856">
        <v>1.0811299999999999</v>
      </c>
      <c r="J856" s="403">
        <v>43969.513194444444</v>
      </c>
      <c r="K856">
        <v>1.0835300000000001</v>
      </c>
      <c r="L856">
        <v>32.5</v>
      </c>
      <c r="M856">
        <v>24.000000000001819</v>
      </c>
      <c r="N856">
        <v>6.74</v>
      </c>
      <c r="O856" s="578">
        <v>0.94166666666569654</v>
      </c>
    </row>
    <row r="857" spans="1:15">
      <c r="A857" s="577">
        <v>856</v>
      </c>
      <c r="B857" s="577" t="s">
        <v>97</v>
      </c>
      <c r="C857" s="577">
        <v>2</v>
      </c>
      <c r="D857">
        <v>0.02</v>
      </c>
      <c r="E857">
        <v>0.04</v>
      </c>
      <c r="F857" s="403">
        <v>43968.878472222219</v>
      </c>
      <c r="G857">
        <v>1.0811999999999999</v>
      </c>
      <c r="H857" s="403">
        <v>43969.289583333331</v>
      </c>
      <c r="I857">
        <v>1.0828100000000001</v>
      </c>
      <c r="J857" s="403">
        <v>43969.325694444444</v>
      </c>
      <c r="K857">
        <v>1.08101</v>
      </c>
      <c r="L857">
        <v>16.100000000000364</v>
      </c>
      <c r="M857">
        <v>18</v>
      </c>
      <c r="N857">
        <v>4</v>
      </c>
      <c r="O857" s="578">
        <v>-0.55277777777519077</v>
      </c>
    </row>
    <row r="858" spans="1:15">
      <c r="A858" s="577">
        <v>857</v>
      </c>
      <c r="B858" s="577" t="s">
        <v>97</v>
      </c>
      <c r="C858" s="577">
        <v>1</v>
      </c>
      <c r="D858">
        <v>0.02</v>
      </c>
      <c r="E858">
        <v>0.02</v>
      </c>
      <c r="F858" s="403">
        <v>43969.32916666667</v>
      </c>
      <c r="G858">
        <v>1.08121</v>
      </c>
      <c r="H858" s="403">
        <v>43969.32916666667</v>
      </c>
      <c r="I858">
        <v>1.08121</v>
      </c>
      <c r="J858" s="403">
        <v>43969.385416666664</v>
      </c>
      <c r="K858">
        <v>1.0802099999999999</v>
      </c>
      <c r="L858">
        <v>0</v>
      </c>
      <c r="M858">
        <v>10.000000000001819</v>
      </c>
      <c r="N858">
        <v>2</v>
      </c>
      <c r="O858" s="578">
        <v>5.6249999994179234E-2</v>
      </c>
    </row>
    <row r="859" spans="1:15">
      <c r="A859" s="577">
        <v>858</v>
      </c>
      <c r="B859" s="577" t="s">
        <v>97</v>
      </c>
      <c r="C859" s="577">
        <v>11</v>
      </c>
      <c r="D859">
        <v>1.93</v>
      </c>
      <c r="E859">
        <v>4.63</v>
      </c>
      <c r="F859" s="403">
        <v>43969.4375</v>
      </c>
      <c r="G859">
        <v>1.08073</v>
      </c>
      <c r="H859" s="403">
        <v>43972.512499999997</v>
      </c>
      <c r="I859">
        <v>1.1004400000000001</v>
      </c>
      <c r="J859" s="403">
        <v>43972.611111111109</v>
      </c>
      <c r="K859">
        <v>1.0961099999999999</v>
      </c>
      <c r="L859">
        <v>197.10000000000218</v>
      </c>
      <c r="M859">
        <v>43.30000000000291</v>
      </c>
      <c r="N859">
        <v>519.08999999999992</v>
      </c>
      <c r="O859" s="578">
        <v>3.1736111111094942</v>
      </c>
    </row>
    <row r="860" spans="1:15">
      <c r="A860" s="577">
        <v>859</v>
      </c>
      <c r="B860" s="577" t="s">
        <v>96</v>
      </c>
      <c r="C860" s="577">
        <v>1</v>
      </c>
      <c r="D860">
        <v>0.02</v>
      </c>
      <c r="E860">
        <v>0.02</v>
      </c>
      <c r="F860" s="403">
        <v>43969.53125</v>
      </c>
      <c r="G860">
        <v>1.0838399999999999</v>
      </c>
      <c r="H860" s="403">
        <v>43969.53125</v>
      </c>
      <c r="I860">
        <v>1.0838399999999999</v>
      </c>
      <c r="J860" s="403">
        <v>43969.558333333334</v>
      </c>
      <c r="K860">
        <v>1.08484</v>
      </c>
      <c r="L860">
        <v>0</v>
      </c>
      <c r="M860">
        <v>10</v>
      </c>
      <c r="N860">
        <v>2</v>
      </c>
      <c r="O860" s="578">
        <v>2.7083333334303461E-2</v>
      </c>
    </row>
    <row r="861" spans="1:15">
      <c r="A861" s="577">
        <v>860</v>
      </c>
      <c r="B861" s="577" t="s">
        <v>96</v>
      </c>
      <c r="C861" s="577">
        <v>1</v>
      </c>
      <c r="D861">
        <v>0.02</v>
      </c>
      <c r="E861">
        <v>0.02</v>
      </c>
      <c r="F861" s="403">
        <v>43969.561805555553</v>
      </c>
      <c r="G861">
        <v>1.08473</v>
      </c>
      <c r="H861" s="403">
        <v>43969.561805555553</v>
      </c>
      <c r="I861">
        <v>1.08473</v>
      </c>
      <c r="J861" s="403">
        <v>43969.569444444445</v>
      </c>
      <c r="K861">
        <v>1.0857300000000001</v>
      </c>
      <c r="L861">
        <v>0</v>
      </c>
      <c r="M861">
        <v>10.000000000001819</v>
      </c>
      <c r="N861">
        <v>2</v>
      </c>
      <c r="O861" s="578">
        <v>7.6388888919609599E-3</v>
      </c>
    </row>
    <row r="862" spans="1:15">
      <c r="A862" s="577">
        <v>861</v>
      </c>
      <c r="B862" s="577" t="s">
        <v>96</v>
      </c>
      <c r="C862" s="577">
        <v>1</v>
      </c>
      <c r="D862">
        <v>0.02</v>
      </c>
      <c r="E862">
        <v>0.02</v>
      </c>
      <c r="F862" s="403">
        <v>43969.572916666664</v>
      </c>
      <c r="G862">
        <v>1.08602</v>
      </c>
      <c r="H862" s="403">
        <v>43969.572916666664</v>
      </c>
      <c r="I862">
        <v>1.08602</v>
      </c>
      <c r="J862" s="403">
        <v>43969.636111111111</v>
      </c>
      <c r="K862">
        <v>1.0870200000000001</v>
      </c>
      <c r="L862">
        <v>0</v>
      </c>
      <c r="M862">
        <v>10</v>
      </c>
      <c r="N862">
        <v>2</v>
      </c>
      <c r="O862" s="578">
        <v>6.3194444446708076E-2</v>
      </c>
    </row>
    <row r="863" spans="1:15">
      <c r="A863" s="577">
        <v>862</v>
      </c>
      <c r="B863" s="577" t="s">
        <v>96</v>
      </c>
      <c r="C863" s="577">
        <v>1</v>
      </c>
      <c r="D863">
        <v>0.02</v>
      </c>
      <c r="E863">
        <v>0.02</v>
      </c>
      <c r="F863" s="403">
        <v>43969.644444444442</v>
      </c>
      <c r="G863">
        <v>1.0885</v>
      </c>
      <c r="H863" s="403">
        <v>43969.644444444442</v>
      </c>
      <c r="I863">
        <v>1.0885</v>
      </c>
      <c r="J863" s="403">
        <v>43969.65625</v>
      </c>
      <c r="K863">
        <v>1.0894999999999999</v>
      </c>
      <c r="L863">
        <v>0</v>
      </c>
      <c r="M863">
        <v>10</v>
      </c>
      <c r="N863">
        <v>2</v>
      </c>
      <c r="O863" s="578">
        <v>1.1805555557657499E-2</v>
      </c>
    </row>
    <row r="864" spans="1:15">
      <c r="A864" s="577">
        <v>863</v>
      </c>
      <c r="B864" s="577" t="s">
        <v>96</v>
      </c>
      <c r="C864" s="577">
        <v>1</v>
      </c>
      <c r="D864">
        <v>0.02</v>
      </c>
      <c r="E864">
        <v>0.02</v>
      </c>
      <c r="F864" s="403">
        <v>43969.681944444441</v>
      </c>
      <c r="G864">
        <v>1.09141</v>
      </c>
      <c r="H864" s="403">
        <v>43969.681944444441</v>
      </c>
      <c r="I864">
        <v>1.09141</v>
      </c>
      <c r="J864" s="403">
        <v>43969.717361111114</v>
      </c>
      <c r="K864">
        <v>1.0924100000000001</v>
      </c>
      <c r="L864">
        <v>0</v>
      </c>
      <c r="M864">
        <v>10</v>
      </c>
      <c r="N864">
        <v>2</v>
      </c>
      <c r="O864" s="578">
        <v>3.5416666672972497E-2</v>
      </c>
    </row>
    <row r="865" spans="1:15">
      <c r="A865" s="577">
        <v>864</v>
      </c>
      <c r="B865" s="577" t="s">
        <v>96</v>
      </c>
      <c r="C865" s="577">
        <v>1</v>
      </c>
      <c r="D865">
        <v>0.02</v>
      </c>
      <c r="E865">
        <v>0.02</v>
      </c>
      <c r="F865" s="403">
        <v>43969.731249999997</v>
      </c>
      <c r="G865">
        <v>1.09188</v>
      </c>
      <c r="H865" s="403">
        <v>43969.731249999997</v>
      </c>
      <c r="I865">
        <v>1.09188</v>
      </c>
      <c r="J865" s="403">
        <v>43970.265972222223</v>
      </c>
      <c r="K865">
        <v>1.0928800000000001</v>
      </c>
      <c r="L865">
        <v>0</v>
      </c>
      <c r="M865">
        <v>10.000000000001819</v>
      </c>
      <c r="N865">
        <v>1.92</v>
      </c>
      <c r="O865" s="578">
        <v>0.53472222222626442</v>
      </c>
    </row>
    <row r="866" spans="1:15">
      <c r="A866" s="577">
        <v>865</v>
      </c>
      <c r="B866" s="577" t="s">
        <v>96</v>
      </c>
      <c r="C866" s="577">
        <v>1</v>
      </c>
      <c r="D866">
        <v>0.02</v>
      </c>
      <c r="E866">
        <v>0.02</v>
      </c>
      <c r="F866" s="403">
        <v>43970.280555555553</v>
      </c>
      <c r="G866">
        <v>1.0935999999999999</v>
      </c>
      <c r="H866" s="403">
        <v>43970.280555555553</v>
      </c>
      <c r="I866">
        <v>1.0935999999999999</v>
      </c>
      <c r="J866" s="403">
        <v>43970.368750000001</v>
      </c>
      <c r="K866">
        <v>1.0946</v>
      </c>
      <c r="L866">
        <v>0</v>
      </c>
      <c r="M866">
        <v>10.000000000001819</v>
      </c>
      <c r="N866">
        <v>2</v>
      </c>
      <c r="O866" s="578">
        <v>8.8194444448163267E-2</v>
      </c>
    </row>
    <row r="867" spans="1:15">
      <c r="A867" s="577">
        <v>866</v>
      </c>
      <c r="B867" s="577" t="s">
        <v>96</v>
      </c>
      <c r="C867" s="577">
        <v>1</v>
      </c>
      <c r="D867">
        <v>0.02</v>
      </c>
      <c r="E867">
        <v>0.02</v>
      </c>
      <c r="F867" s="403">
        <v>43970.415277777778</v>
      </c>
      <c r="G867">
        <v>1.0949199999999999</v>
      </c>
      <c r="H867" s="403">
        <v>43970.415277777778</v>
      </c>
      <c r="I867">
        <v>1.0949199999999999</v>
      </c>
      <c r="J867" s="403">
        <v>43970.442361111112</v>
      </c>
      <c r="K867">
        <v>1.09592</v>
      </c>
      <c r="L867">
        <v>0</v>
      </c>
      <c r="M867">
        <v>10.000000000001819</v>
      </c>
      <c r="N867">
        <v>2</v>
      </c>
      <c r="O867" s="578">
        <v>2.7083333334303461E-2</v>
      </c>
    </row>
    <row r="868" spans="1:15">
      <c r="A868" s="577">
        <v>867</v>
      </c>
      <c r="B868" s="577" t="s">
        <v>96</v>
      </c>
      <c r="C868" s="577">
        <v>3</v>
      </c>
      <c r="D868">
        <v>0.03</v>
      </c>
      <c r="E868">
        <v>7.0000000000000007E-2</v>
      </c>
      <c r="F868" s="403">
        <v>43970.490277777775</v>
      </c>
      <c r="G868">
        <v>1.09572</v>
      </c>
      <c r="H868" s="403">
        <v>43970.834722222222</v>
      </c>
      <c r="I868">
        <v>1.0925100000000001</v>
      </c>
      <c r="J868" s="403">
        <v>43971.250694444447</v>
      </c>
      <c r="K868">
        <v>1.0948800000000001</v>
      </c>
      <c r="L868">
        <v>32.100000000000364</v>
      </c>
      <c r="M868">
        <v>23.700000000000728</v>
      </c>
      <c r="N868">
        <v>6.69</v>
      </c>
      <c r="O868" s="578">
        <v>0.76041666667151731</v>
      </c>
    </row>
    <row r="869" spans="1:15">
      <c r="A869" s="577">
        <v>868</v>
      </c>
      <c r="B869" s="577" t="s">
        <v>96</v>
      </c>
      <c r="C869" s="577">
        <v>1</v>
      </c>
      <c r="D869">
        <v>0.02</v>
      </c>
      <c r="E869">
        <v>0.02</v>
      </c>
      <c r="F869" s="403">
        <v>43971.3</v>
      </c>
      <c r="G869">
        <v>1.09554</v>
      </c>
      <c r="H869" s="403">
        <v>43971.3</v>
      </c>
      <c r="I869">
        <v>1.09554</v>
      </c>
      <c r="J869" s="403">
        <v>43971.5</v>
      </c>
      <c r="K869">
        <v>1.0965400000000001</v>
      </c>
      <c r="L869">
        <v>0</v>
      </c>
      <c r="M869">
        <v>10.000000000001819</v>
      </c>
      <c r="N869">
        <v>2</v>
      </c>
      <c r="O869" s="578">
        <v>0.19999999999708962</v>
      </c>
    </row>
    <row r="870" spans="1:15">
      <c r="A870" s="577">
        <v>869</v>
      </c>
      <c r="B870" s="577" t="s">
        <v>96</v>
      </c>
      <c r="C870" s="577">
        <v>1</v>
      </c>
      <c r="D870">
        <v>0.02</v>
      </c>
      <c r="E870">
        <v>0.02</v>
      </c>
      <c r="F870" s="403">
        <v>43971.505555555559</v>
      </c>
      <c r="G870">
        <v>1.09626</v>
      </c>
      <c r="H870" s="403">
        <v>43971.505555555559</v>
      </c>
      <c r="I870">
        <v>1.09626</v>
      </c>
      <c r="J870" s="403">
        <v>43971.543055555558</v>
      </c>
      <c r="K870">
        <v>1.0972599999999999</v>
      </c>
      <c r="L870">
        <v>0</v>
      </c>
      <c r="M870">
        <v>9.999999999998181</v>
      </c>
      <c r="N870">
        <v>2</v>
      </c>
      <c r="O870" s="578">
        <v>3.7499999998544808E-2</v>
      </c>
    </row>
    <row r="871" spans="1:15">
      <c r="A871" s="577">
        <v>870</v>
      </c>
      <c r="B871" s="577" t="s">
        <v>96</v>
      </c>
      <c r="C871" s="577">
        <v>1</v>
      </c>
      <c r="D871">
        <v>0.02</v>
      </c>
      <c r="E871">
        <v>0.02</v>
      </c>
      <c r="F871" s="403">
        <v>43971.56527777778</v>
      </c>
      <c r="G871">
        <v>1.09697</v>
      </c>
      <c r="H871" s="403">
        <v>43971.56527777778</v>
      </c>
      <c r="I871">
        <v>1.09697</v>
      </c>
      <c r="J871" s="403">
        <v>43971.581944444442</v>
      </c>
      <c r="K871">
        <v>1.0979699999999999</v>
      </c>
      <c r="L871">
        <v>0</v>
      </c>
      <c r="M871">
        <v>9.999999999998181</v>
      </c>
      <c r="N871">
        <v>2</v>
      </c>
      <c r="O871" s="578">
        <v>1.6666666662786156E-2</v>
      </c>
    </row>
    <row r="872" spans="1:15">
      <c r="A872" s="577">
        <v>871</v>
      </c>
      <c r="B872" s="577" t="s">
        <v>96</v>
      </c>
      <c r="C872" s="577">
        <v>3</v>
      </c>
      <c r="D872">
        <v>0.03</v>
      </c>
      <c r="E872">
        <v>7.0000000000000007E-2</v>
      </c>
      <c r="F872" s="403">
        <v>43971.601388888892</v>
      </c>
      <c r="G872">
        <v>1.0993999999999999</v>
      </c>
      <c r="H872" s="403">
        <v>43972.068749999999</v>
      </c>
      <c r="I872">
        <v>1.09619</v>
      </c>
      <c r="J872" s="403">
        <v>43972.45</v>
      </c>
      <c r="K872">
        <v>1.09857</v>
      </c>
      <c r="L872">
        <v>32.100000000000364</v>
      </c>
      <c r="M872">
        <v>23.800000000001091</v>
      </c>
      <c r="N872">
        <v>6.54</v>
      </c>
      <c r="O872" s="578">
        <v>0.84861111110512866</v>
      </c>
    </row>
    <row r="873" spans="1:15">
      <c r="A873" s="577">
        <v>872</v>
      </c>
      <c r="B873" s="577" t="s">
        <v>96</v>
      </c>
      <c r="C873" s="577">
        <v>1</v>
      </c>
      <c r="D873">
        <v>0.02</v>
      </c>
      <c r="E873">
        <v>0.02</v>
      </c>
      <c r="F873" s="403">
        <v>43972.481249999997</v>
      </c>
      <c r="G873">
        <v>1.09941</v>
      </c>
      <c r="H873" s="403">
        <v>43972.481249999997</v>
      </c>
      <c r="I873">
        <v>1.09941</v>
      </c>
      <c r="J873" s="403">
        <v>43972.512499999997</v>
      </c>
      <c r="K873">
        <v>1.1004100000000001</v>
      </c>
      <c r="L873">
        <v>0</v>
      </c>
      <c r="M873">
        <v>10</v>
      </c>
      <c r="N873">
        <v>2</v>
      </c>
      <c r="O873" s="578">
        <v>3.125E-2</v>
      </c>
    </row>
    <row r="874" spans="1:15">
      <c r="A874" s="577">
        <v>873</v>
      </c>
      <c r="B874" s="577" t="s">
        <v>96</v>
      </c>
      <c r="C874" s="577">
        <v>8</v>
      </c>
      <c r="D874">
        <v>0.38</v>
      </c>
      <c r="E874">
        <v>0.95000000000000007</v>
      </c>
      <c r="F874" s="403">
        <v>43972.524305555555</v>
      </c>
      <c r="G874">
        <v>1.10056</v>
      </c>
      <c r="H874" s="403">
        <v>43976.263888888891</v>
      </c>
      <c r="I874">
        <v>1.0877699999999999</v>
      </c>
      <c r="J874" s="403">
        <v>43977.1875</v>
      </c>
      <c r="K874">
        <v>1.09202</v>
      </c>
      <c r="L874">
        <v>127.90000000000146</v>
      </c>
      <c r="M874">
        <v>42.500000000001819</v>
      </c>
      <c r="N874">
        <v>126.35999999999999</v>
      </c>
      <c r="O874" s="578">
        <v>2.6631944444452529</v>
      </c>
    </row>
    <row r="875" spans="1:15">
      <c r="A875" s="577">
        <v>874</v>
      </c>
      <c r="B875" s="577" t="s">
        <v>97</v>
      </c>
      <c r="C875" s="577">
        <v>2</v>
      </c>
      <c r="D875">
        <v>0.02</v>
      </c>
      <c r="E875">
        <v>0.04</v>
      </c>
      <c r="F875" s="403">
        <v>43972.627083333333</v>
      </c>
      <c r="G875">
        <v>1.0945100000000001</v>
      </c>
      <c r="H875" s="403">
        <v>43972.711111111108</v>
      </c>
      <c r="I875">
        <v>1.09612</v>
      </c>
      <c r="J875" s="403">
        <v>43973.09097222222</v>
      </c>
      <c r="K875">
        <v>1.09432</v>
      </c>
      <c r="L875">
        <v>16.100000000000364</v>
      </c>
      <c r="M875">
        <v>18.000000000001819</v>
      </c>
      <c r="N875">
        <v>4.0200000000000005</v>
      </c>
      <c r="O875" s="578">
        <v>0.46388888888759539</v>
      </c>
    </row>
    <row r="876" spans="1:15">
      <c r="A876" s="577">
        <v>875</v>
      </c>
      <c r="B876" s="577" t="s">
        <v>97</v>
      </c>
      <c r="C876" s="577">
        <v>1</v>
      </c>
      <c r="D876">
        <v>0.02</v>
      </c>
      <c r="E876">
        <v>0.02</v>
      </c>
      <c r="F876" s="403">
        <v>43973.250694444447</v>
      </c>
      <c r="G876">
        <v>1.09304</v>
      </c>
      <c r="H876" s="403">
        <v>43973.250694444447</v>
      </c>
      <c r="I876">
        <v>1.09304</v>
      </c>
      <c r="J876" s="403">
        <v>43973.296527777777</v>
      </c>
      <c r="K876">
        <v>1.0920399999999999</v>
      </c>
      <c r="L876">
        <v>0</v>
      </c>
      <c r="M876">
        <v>10</v>
      </c>
      <c r="N876">
        <v>2</v>
      </c>
      <c r="O876" s="578">
        <v>4.5833333329937886E-2</v>
      </c>
    </row>
    <row r="877" spans="1:15">
      <c r="A877" s="577">
        <v>876</v>
      </c>
      <c r="B877" s="577" t="s">
        <v>97</v>
      </c>
      <c r="C877" s="577">
        <v>1</v>
      </c>
      <c r="D877">
        <v>0.02</v>
      </c>
      <c r="E877">
        <v>0.02</v>
      </c>
      <c r="F877" s="403">
        <v>43973.343055555553</v>
      </c>
      <c r="G877">
        <v>1.0907199999999999</v>
      </c>
      <c r="H877" s="403">
        <v>43973.343055555553</v>
      </c>
      <c r="I877">
        <v>1.0907199999999999</v>
      </c>
      <c r="J877" s="403">
        <v>43973.376388888886</v>
      </c>
      <c r="K877">
        <v>1.08972</v>
      </c>
      <c r="L877">
        <v>0</v>
      </c>
      <c r="M877">
        <v>9.999999999998181</v>
      </c>
      <c r="N877">
        <v>2</v>
      </c>
      <c r="O877" s="578">
        <v>3.3333333332848269E-2</v>
      </c>
    </row>
    <row r="878" spans="1:15">
      <c r="A878" s="577">
        <v>877</v>
      </c>
      <c r="B878" s="577" t="s">
        <v>97</v>
      </c>
      <c r="C878" s="577">
        <v>2</v>
      </c>
      <c r="D878">
        <v>0.02</v>
      </c>
      <c r="E878">
        <v>0.04</v>
      </c>
      <c r="F878" s="403">
        <v>43973.435416666667</v>
      </c>
      <c r="G878">
        <v>1.0894299999999999</v>
      </c>
      <c r="H878" s="403">
        <v>43973.465277777781</v>
      </c>
      <c r="I878">
        <v>1.09104</v>
      </c>
      <c r="J878" s="403">
        <v>43973.621527777781</v>
      </c>
      <c r="K878">
        <v>1.08924</v>
      </c>
      <c r="L878">
        <v>16.100000000000364</v>
      </c>
      <c r="M878">
        <v>18</v>
      </c>
      <c r="N878">
        <v>3.98</v>
      </c>
      <c r="O878" s="578">
        <v>0.18611111111385981</v>
      </c>
    </row>
    <row r="879" spans="1:15">
      <c r="A879" s="577">
        <v>878</v>
      </c>
      <c r="B879" s="577" t="s">
        <v>97</v>
      </c>
      <c r="C879" s="577">
        <v>2</v>
      </c>
      <c r="D879">
        <v>0.02</v>
      </c>
      <c r="E879">
        <v>0.04</v>
      </c>
      <c r="F879" s="403">
        <v>43973.625694444447</v>
      </c>
      <c r="G879">
        <v>1.08908</v>
      </c>
      <c r="H879" s="403">
        <v>43975.977777777778</v>
      </c>
      <c r="I879">
        <v>1.0907100000000001</v>
      </c>
      <c r="J879" s="403">
        <v>43976.240277777775</v>
      </c>
      <c r="K879">
        <v>1.0889</v>
      </c>
      <c r="L879">
        <v>16.299999999999272</v>
      </c>
      <c r="M879">
        <v>18.100000000000364</v>
      </c>
      <c r="N879">
        <v>4.0200000000000005</v>
      </c>
      <c r="O879" s="578">
        <v>0.61458333332848269</v>
      </c>
    </row>
    <row r="880" spans="1:15">
      <c r="A880" s="577">
        <v>879</v>
      </c>
      <c r="B880" s="577" t="s">
        <v>97</v>
      </c>
      <c r="C880" s="577">
        <v>7</v>
      </c>
      <c r="D880">
        <v>0.23</v>
      </c>
      <c r="E880">
        <v>0.57000000000000006</v>
      </c>
      <c r="F880" s="403">
        <v>43976.355555555558</v>
      </c>
      <c r="G880">
        <v>1.0885199999999999</v>
      </c>
      <c r="H880" s="403">
        <v>43977.633333333331</v>
      </c>
      <c r="I880">
        <v>1.09917</v>
      </c>
      <c r="J880" s="403">
        <v>43978.377083333333</v>
      </c>
      <c r="K880">
        <v>1.09524</v>
      </c>
      <c r="L880">
        <v>106.5</v>
      </c>
      <c r="M880">
        <v>39.299999999999272</v>
      </c>
      <c r="N880">
        <v>74.73</v>
      </c>
      <c r="O880" s="578">
        <v>2.0215277777751908</v>
      </c>
    </row>
    <row r="881" spans="1:15">
      <c r="A881" s="577">
        <v>880</v>
      </c>
      <c r="B881" s="577" t="s">
        <v>96</v>
      </c>
      <c r="C881" s="577">
        <v>1</v>
      </c>
      <c r="D881">
        <v>0.02</v>
      </c>
      <c r="E881">
        <v>0.02</v>
      </c>
      <c r="F881" s="403">
        <v>43977.275000000001</v>
      </c>
      <c r="G881">
        <v>1.0924100000000001</v>
      </c>
      <c r="H881" s="403">
        <v>43977.275000000001</v>
      </c>
      <c r="I881">
        <v>1.0924100000000001</v>
      </c>
      <c r="J881" s="403">
        <v>43977.301388888889</v>
      </c>
      <c r="K881">
        <v>1.09341</v>
      </c>
      <c r="L881">
        <v>0</v>
      </c>
      <c r="M881">
        <v>10</v>
      </c>
      <c r="N881">
        <v>2</v>
      </c>
      <c r="O881" s="578">
        <v>2.6388888887595385E-2</v>
      </c>
    </row>
    <row r="882" spans="1:15">
      <c r="A882" s="577">
        <v>881</v>
      </c>
      <c r="B882" s="577" t="s">
        <v>96</v>
      </c>
      <c r="C882" s="577">
        <v>1</v>
      </c>
      <c r="D882">
        <v>0.02</v>
      </c>
      <c r="E882">
        <v>0.02</v>
      </c>
      <c r="F882" s="403">
        <v>43977.322916666664</v>
      </c>
      <c r="G882">
        <v>1.0935299999999999</v>
      </c>
      <c r="H882" s="403">
        <v>43977.322916666664</v>
      </c>
      <c r="I882">
        <v>1.0935299999999999</v>
      </c>
      <c r="J882" s="403">
        <v>43977.35833333333</v>
      </c>
      <c r="K882">
        <v>1.09453</v>
      </c>
      <c r="L882">
        <v>0</v>
      </c>
      <c r="M882">
        <v>10</v>
      </c>
      <c r="N882">
        <v>2</v>
      </c>
      <c r="O882" s="578">
        <v>3.5416666665696539E-2</v>
      </c>
    </row>
    <row r="883" spans="1:15">
      <c r="A883" s="577">
        <v>882</v>
      </c>
      <c r="B883" s="577" t="s">
        <v>96</v>
      </c>
      <c r="C883" s="577">
        <v>2</v>
      </c>
      <c r="D883">
        <v>0.02</v>
      </c>
      <c r="E883">
        <v>0.04</v>
      </c>
      <c r="F883" s="403">
        <v>43977.390972222223</v>
      </c>
      <c r="G883">
        <v>1.097</v>
      </c>
      <c r="H883" s="403">
        <v>43977.452777777777</v>
      </c>
      <c r="I883">
        <v>1.0953999999999999</v>
      </c>
      <c r="J883" s="403">
        <v>43977.495138888888</v>
      </c>
      <c r="K883">
        <v>1.0972</v>
      </c>
      <c r="L883">
        <v>16</v>
      </c>
      <c r="M883">
        <v>18</v>
      </c>
      <c r="N883">
        <v>4</v>
      </c>
      <c r="O883" s="578">
        <v>0.10416666666424135</v>
      </c>
    </row>
    <row r="884" spans="1:15">
      <c r="A884" s="577">
        <v>883</v>
      </c>
      <c r="B884" s="577" t="s">
        <v>96</v>
      </c>
      <c r="C884" s="577">
        <v>1</v>
      </c>
      <c r="D884">
        <v>0.02</v>
      </c>
      <c r="E884">
        <v>0.02</v>
      </c>
      <c r="F884" s="403">
        <v>43977.501388888886</v>
      </c>
      <c r="G884">
        <v>1.0976999999999999</v>
      </c>
      <c r="H884" s="403">
        <v>43977.501388888886</v>
      </c>
      <c r="I884">
        <v>1.0976999999999999</v>
      </c>
      <c r="J884" s="403">
        <v>43977.620833333334</v>
      </c>
      <c r="K884">
        <v>1.0987</v>
      </c>
      <c r="L884">
        <v>0</v>
      </c>
      <c r="M884">
        <v>10.000000000001819</v>
      </c>
      <c r="N884">
        <v>2</v>
      </c>
      <c r="O884" s="578">
        <v>0.11944444444816327</v>
      </c>
    </row>
    <row r="885" spans="1:15">
      <c r="A885" s="577">
        <v>884</v>
      </c>
      <c r="B885" s="577" t="s">
        <v>96</v>
      </c>
      <c r="C885" s="577">
        <v>1</v>
      </c>
      <c r="D885">
        <v>0.02</v>
      </c>
      <c r="E885">
        <v>0.02</v>
      </c>
      <c r="F885" s="403">
        <v>43977.627083333333</v>
      </c>
      <c r="G885">
        <v>1.0984700000000001</v>
      </c>
      <c r="H885" s="403">
        <v>43977.627083333333</v>
      </c>
      <c r="I885">
        <v>1.0984700000000001</v>
      </c>
      <c r="J885" s="403">
        <v>43977.791666666664</v>
      </c>
      <c r="K885">
        <v>1.0994699999999999</v>
      </c>
      <c r="L885">
        <v>0</v>
      </c>
      <c r="M885">
        <v>9.999999999998181</v>
      </c>
      <c r="N885">
        <v>2</v>
      </c>
      <c r="O885" s="578">
        <v>0.16458333333139308</v>
      </c>
    </row>
    <row r="886" spans="1:15">
      <c r="A886" s="577">
        <v>885</v>
      </c>
      <c r="B886" s="577" t="s">
        <v>96</v>
      </c>
      <c r="C886" s="577">
        <v>3</v>
      </c>
      <c r="D886">
        <v>0.03</v>
      </c>
      <c r="E886">
        <v>7.0000000000000007E-2</v>
      </c>
      <c r="F886" s="403">
        <v>43977.821527777778</v>
      </c>
      <c r="G886">
        <v>1.09863</v>
      </c>
      <c r="H886" s="403">
        <v>43978.209722222222</v>
      </c>
      <c r="I886">
        <v>1.0954200000000001</v>
      </c>
      <c r="J886" s="403">
        <v>43978.345138888886</v>
      </c>
      <c r="K886">
        <v>1.0978000000000001</v>
      </c>
      <c r="L886">
        <v>32.099999999998545</v>
      </c>
      <c r="M886">
        <v>23.800000000001091</v>
      </c>
      <c r="N886">
        <v>6.9399999999999995</v>
      </c>
      <c r="O886" s="578">
        <v>0.52361111110803904</v>
      </c>
    </row>
    <row r="887" spans="1:15">
      <c r="A887" s="577">
        <v>886</v>
      </c>
      <c r="B887" s="577" t="s">
        <v>96</v>
      </c>
      <c r="C887" s="577">
        <v>3</v>
      </c>
      <c r="D887">
        <v>0.03</v>
      </c>
      <c r="E887">
        <v>7.0000000000000007E-2</v>
      </c>
      <c r="F887" s="403">
        <v>43978.351388888892</v>
      </c>
      <c r="G887">
        <v>1.0970500000000001</v>
      </c>
      <c r="H887" s="403">
        <v>43978.379166666666</v>
      </c>
      <c r="I887">
        <v>1.0938399999999999</v>
      </c>
      <c r="J887" s="403">
        <v>43978.392361111109</v>
      </c>
      <c r="K887">
        <v>1.0962099999999999</v>
      </c>
      <c r="L887">
        <v>32.100000000000364</v>
      </c>
      <c r="M887">
        <v>23.699999999998909</v>
      </c>
      <c r="N887">
        <v>6.9700000000000006</v>
      </c>
      <c r="O887" s="578">
        <v>4.0972222217533272E-2</v>
      </c>
    </row>
    <row r="888" spans="1:15">
      <c r="A888" s="577">
        <v>887</v>
      </c>
      <c r="B888" s="577" t="s">
        <v>97</v>
      </c>
      <c r="C888" s="577">
        <v>5</v>
      </c>
      <c r="D888">
        <v>0.08</v>
      </c>
      <c r="E888">
        <v>0.2</v>
      </c>
      <c r="F888" s="403">
        <v>43978.383333333331</v>
      </c>
      <c r="G888">
        <v>1.09436</v>
      </c>
      <c r="H888" s="403">
        <v>43978.413888888892</v>
      </c>
      <c r="I888">
        <v>1.1017600000000001</v>
      </c>
      <c r="J888" s="403">
        <v>43978.503472222219</v>
      </c>
      <c r="K888">
        <v>1.0982799999999999</v>
      </c>
      <c r="L888">
        <v>74</v>
      </c>
      <c r="M888">
        <v>34.800000000001091</v>
      </c>
      <c r="N888">
        <v>21.909999999999997</v>
      </c>
      <c r="O888" s="578">
        <v>0.12013888888759539</v>
      </c>
    </row>
    <row r="889" spans="1:15">
      <c r="A889" s="577">
        <v>888</v>
      </c>
      <c r="B889" s="577" t="s">
        <v>96</v>
      </c>
      <c r="C889" s="577">
        <v>1</v>
      </c>
      <c r="D889">
        <v>0.02</v>
      </c>
      <c r="E889">
        <v>0.02</v>
      </c>
      <c r="F889" s="403">
        <v>43978.411805555559</v>
      </c>
      <c r="G889">
        <v>1.09938</v>
      </c>
      <c r="H889" s="403">
        <v>43978.411805555559</v>
      </c>
      <c r="I889">
        <v>1.09938</v>
      </c>
      <c r="J889" s="403">
        <v>43978.413194444445</v>
      </c>
      <c r="K889">
        <v>1.1003799999999999</v>
      </c>
      <c r="L889">
        <v>0</v>
      </c>
      <c r="M889">
        <v>9.999999999998181</v>
      </c>
      <c r="N889">
        <v>2</v>
      </c>
      <c r="O889" s="578">
        <v>1.3888888861401938E-3</v>
      </c>
    </row>
    <row r="890" spans="1:15">
      <c r="A890" s="577">
        <v>889</v>
      </c>
      <c r="B890" s="577" t="s">
        <v>96</v>
      </c>
      <c r="C890" s="577">
        <v>3</v>
      </c>
      <c r="D890">
        <v>0.03</v>
      </c>
      <c r="E890">
        <v>7.0000000000000007E-2</v>
      </c>
      <c r="F890" s="403">
        <v>43978.420138888891</v>
      </c>
      <c r="G890">
        <v>1.1023000000000001</v>
      </c>
      <c r="H890" s="403">
        <v>43978.506249999999</v>
      </c>
      <c r="I890">
        <v>1.0991</v>
      </c>
      <c r="J890" s="403">
        <v>43978.522222222222</v>
      </c>
      <c r="K890">
        <v>1.1014699999999999</v>
      </c>
      <c r="L890">
        <v>32</v>
      </c>
      <c r="M890">
        <v>23.699999999998909</v>
      </c>
      <c r="N890">
        <v>6.99</v>
      </c>
      <c r="O890" s="578">
        <v>0.10208333333139308</v>
      </c>
    </row>
    <row r="891" spans="1:15">
      <c r="A891" s="577">
        <v>890</v>
      </c>
      <c r="B891" s="577" t="s">
        <v>97</v>
      </c>
      <c r="C891" s="577">
        <v>2</v>
      </c>
      <c r="D891">
        <v>0.02</v>
      </c>
      <c r="E891">
        <v>0.04</v>
      </c>
      <c r="F891" s="403">
        <v>43978.510416666664</v>
      </c>
      <c r="G891">
        <v>1.0991299999999999</v>
      </c>
      <c r="H891" s="403">
        <v>43978.51458333333</v>
      </c>
      <c r="I891">
        <v>1.10073</v>
      </c>
      <c r="J891" s="403">
        <v>43978.569444444445</v>
      </c>
      <c r="K891">
        <v>1.09893</v>
      </c>
      <c r="L891">
        <v>16</v>
      </c>
      <c r="M891">
        <v>18</v>
      </c>
      <c r="N891">
        <v>4</v>
      </c>
      <c r="O891" s="578">
        <v>5.9027777781011537E-2</v>
      </c>
    </row>
    <row r="892" spans="1:15">
      <c r="A892" s="577">
        <v>891</v>
      </c>
      <c r="B892" s="577" t="s">
        <v>96</v>
      </c>
      <c r="C892" s="577">
        <v>4</v>
      </c>
      <c r="D892">
        <v>0.05</v>
      </c>
      <c r="E892">
        <v>0.12000000000000001</v>
      </c>
      <c r="F892" s="403">
        <v>43978.533333333333</v>
      </c>
      <c r="G892">
        <v>1.1015699999999999</v>
      </c>
      <c r="H892" s="403">
        <v>43978.655555555553</v>
      </c>
      <c r="I892">
        <v>1.0965800000000001</v>
      </c>
      <c r="J892" s="403">
        <v>43978.811805555553</v>
      </c>
      <c r="K892">
        <v>1.09941</v>
      </c>
      <c r="L892">
        <v>49.899999999997817</v>
      </c>
      <c r="M892">
        <v>28.299999999999272</v>
      </c>
      <c r="N892">
        <v>12.01</v>
      </c>
      <c r="O892" s="578">
        <v>0.27847222222044365</v>
      </c>
    </row>
    <row r="893" spans="1:15">
      <c r="A893" s="577">
        <v>892</v>
      </c>
      <c r="B893" s="577" t="s">
        <v>97</v>
      </c>
      <c r="C893" s="577">
        <v>2</v>
      </c>
      <c r="D893">
        <v>0.02</v>
      </c>
      <c r="E893">
        <v>0.04</v>
      </c>
      <c r="F893" s="403">
        <v>43978.589583333334</v>
      </c>
      <c r="G893">
        <v>1.09948</v>
      </c>
      <c r="H893" s="403">
        <v>43978.59375</v>
      </c>
      <c r="I893">
        <v>1.1010800000000001</v>
      </c>
      <c r="J893" s="403">
        <v>43978.620833333334</v>
      </c>
      <c r="K893">
        <v>1.09928</v>
      </c>
      <c r="L893">
        <v>16.000000000001819</v>
      </c>
      <c r="M893">
        <v>18</v>
      </c>
      <c r="N893">
        <v>4</v>
      </c>
      <c r="O893" s="578">
        <v>3.125E-2</v>
      </c>
    </row>
    <row r="894" spans="1:15">
      <c r="A894" s="577">
        <v>893</v>
      </c>
      <c r="B894" s="577" t="s">
        <v>97</v>
      </c>
      <c r="C894" s="577">
        <v>1</v>
      </c>
      <c r="D894">
        <v>0.02</v>
      </c>
      <c r="E894">
        <v>0.02</v>
      </c>
      <c r="F894" s="403">
        <v>43978.630555555559</v>
      </c>
      <c r="G894">
        <v>1.0975299999999999</v>
      </c>
      <c r="H894" s="403">
        <v>43978.630555555559</v>
      </c>
      <c r="I894">
        <v>1.0975299999999999</v>
      </c>
      <c r="J894" s="403">
        <v>43978.655555555553</v>
      </c>
      <c r="K894">
        <v>1.09653</v>
      </c>
      <c r="L894">
        <v>0</v>
      </c>
      <c r="M894">
        <v>10</v>
      </c>
      <c r="N894">
        <v>2</v>
      </c>
      <c r="O894" s="578">
        <v>2.4999999994179234E-2</v>
      </c>
    </row>
    <row r="895" spans="1:15">
      <c r="A895" s="577">
        <v>894</v>
      </c>
      <c r="B895" s="577" t="s">
        <v>97</v>
      </c>
      <c r="C895" s="577">
        <v>5</v>
      </c>
      <c r="D895">
        <v>0.08</v>
      </c>
      <c r="E895">
        <v>0.2</v>
      </c>
      <c r="F895" s="403">
        <v>43978.659722222219</v>
      </c>
      <c r="G895">
        <v>1.0967</v>
      </c>
      <c r="H895" s="403">
        <v>43979.078472222223</v>
      </c>
      <c r="I895">
        <v>1.10341</v>
      </c>
      <c r="J895" s="403">
        <v>43979.328472222223</v>
      </c>
      <c r="K895">
        <v>1.10015</v>
      </c>
      <c r="L895">
        <v>67.100000000000364</v>
      </c>
      <c r="M895">
        <v>32.600000000000364</v>
      </c>
      <c r="N895">
        <v>22.439999999999998</v>
      </c>
      <c r="O895" s="578">
        <v>0.66875000000436557</v>
      </c>
    </row>
    <row r="896" spans="1:15">
      <c r="A896" s="577">
        <v>895</v>
      </c>
      <c r="B896" s="577" t="s">
        <v>96</v>
      </c>
      <c r="C896" s="577">
        <v>1</v>
      </c>
      <c r="D896">
        <v>0.02</v>
      </c>
      <c r="E896">
        <v>0.02</v>
      </c>
      <c r="F896" s="403">
        <v>43978.911111111112</v>
      </c>
      <c r="G896">
        <v>1.1008500000000001</v>
      </c>
      <c r="H896" s="403">
        <v>43978.911111111112</v>
      </c>
      <c r="I896">
        <v>1.1008500000000001</v>
      </c>
      <c r="J896" s="403">
        <v>43979.036111111112</v>
      </c>
      <c r="K896">
        <v>1.10185</v>
      </c>
      <c r="L896">
        <v>0</v>
      </c>
      <c r="M896">
        <v>9.999999999998181</v>
      </c>
      <c r="N896">
        <v>1.76</v>
      </c>
      <c r="O896" s="578">
        <v>0.125</v>
      </c>
    </row>
    <row r="897" spans="1:15">
      <c r="A897" s="577">
        <v>896</v>
      </c>
      <c r="B897" s="577" t="s">
        <v>96</v>
      </c>
      <c r="C897" s="577">
        <v>1</v>
      </c>
      <c r="D897">
        <v>0.02</v>
      </c>
      <c r="E897">
        <v>0.02</v>
      </c>
      <c r="F897" s="403">
        <v>43979.244444444441</v>
      </c>
      <c r="G897">
        <v>1.1012299999999999</v>
      </c>
      <c r="H897" s="403">
        <v>43979.244444444441</v>
      </c>
      <c r="I897">
        <v>1.1012299999999999</v>
      </c>
      <c r="J897" s="403">
        <v>43979.256944444445</v>
      </c>
      <c r="K897">
        <v>1.10223</v>
      </c>
      <c r="L897">
        <v>0</v>
      </c>
      <c r="M897">
        <v>10.000000000001819</v>
      </c>
      <c r="N897">
        <v>2</v>
      </c>
      <c r="O897" s="578">
        <v>1.2500000004365575E-2</v>
      </c>
    </row>
    <row r="898" spans="1:15">
      <c r="A898" s="577">
        <v>897</v>
      </c>
      <c r="B898" s="577" t="s">
        <v>96</v>
      </c>
      <c r="C898" s="577">
        <v>2</v>
      </c>
      <c r="D898">
        <v>0.02</v>
      </c>
      <c r="E898">
        <v>0.04</v>
      </c>
      <c r="F898" s="403">
        <v>43979.275694444441</v>
      </c>
      <c r="G898">
        <v>1.10232</v>
      </c>
      <c r="H898" s="403">
        <v>43979.298611111109</v>
      </c>
      <c r="I898">
        <v>1.1007100000000001</v>
      </c>
      <c r="J898" s="403">
        <v>43979.534722222219</v>
      </c>
      <c r="K898">
        <v>1.1025199999999999</v>
      </c>
      <c r="L898">
        <v>16.099999999998545</v>
      </c>
      <c r="M898">
        <v>18.099999999998545</v>
      </c>
      <c r="N898">
        <v>4.0200000000000005</v>
      </c>
      <c r="O898" s="578">
        <v>0.25902777777810115</v>
      </c>
    </row>
    <row r="899" spans="1:15">
      <c r="A899" s="577">
        <v>898</v>
      </c>
      <c r="B899" s="577" t="s">
        <v>97</v>
      </c>
      <c r="C899" s="577">
        <v>1</v>
      </c>
      <c r="D899">
        <v>0.02</v>
      </c>
      <c r="E899">
        <v>0.02</v>
      </c>
      <c r="F899" s="403">
        <v>43979.331944444442</v>
      </c>
      <c r="G899">
        <v>1.10043</v>
      </c>
      <c r="H899" s="403">
        <v>43979.331944444442</v>
      </c>
      <c r="I899">
        <v>1.10043</v>
      </c>
      <c r="J899" s="403">
        <v>43979.347916666666</v>
      </c>
      <c r="K899">
        <v>1.0994299999999999</v>
      </c>
      <c r="L899">
        <v>0</v>
      </c>
      <c r="M899">
        <v>10.000000000001819</v>
      </c>
      <c r="N899">
        <v>2</v>
      </c>
      <c r="O899" s="578">
        <v>1.5972222223354038E-2</v>
      </c>
    </row>
    <row r="900" spans="1:15">
      <c r="A900" s="577">
        <v>899</v>
      </c>
      <c r="B900" s="577" t="s">
        <v>97</v>
      </c>
      <c r="C900" s="577">
        <v>8</v>
      </c>
      <c r="D900">
        <v>0.38</v>
      </c>
      <c r="E900">
        <v>0.95000000000000007</v>
      </c>
      <c r="F900" s="403">
        <v>43979.384027777778</v>
      </c>
      <c r="G900">
        <v>1.09998</v>
      </c>
      <c r="H900" s="403">
        <v>43980.379166666666</v>
      </c>
      <c r="I900">
        <v>1.11277</v>
      </c>
      <c r="J900" s="403">
        <v>43980.728472222225</v>
      </c>
      <c r="K900">
        <v>1.1085199999999999</v>
      </c>
      <c r="L900">
        <v>127.90000000000146</v>
      </c>
      <c r="M900">
        <v>42.500000000001819</v>
      </c>
      <c r="N900">
        <v>133.44</v>
      </c>
      <c r="O900" s="578">
        <v>1.3444444444467081</v>
      </c>
    </row>
    <row r="901" spans="1:15">
      <c r="A901" s="577">
        <v>900</v>
      </c>
      <c r="B901" s="577" t="s">
        <v>96</v>
      </c>
      <c r="C901" s="577">
        <v>1</v>
      </c>
      <c r="D901">
        <v>0.02</v>
      </c>
      <c r="E901">
        <v>0.02</v>
      </c>
      <c r="F901" s="403">
        <v>43979.556250000001</v>
      </c>
      <c r="G901">
        <v>1.10361</v>
      </c>
      <c r="H901" s="403">
        <v>43979.556250000001</v>
      </c>
      <c r="I901">
        <v>1.10361</v>
      </c>
      <c r="J901" s="403">
        <v>43979.592361111114</v>
      </c>
      <c r="K901">
        <v>1.1046100000000001</v>
      </c>
      <c r="L901">
        <v>0</v>
      </c>
      <c r="M901">
        <v>10</v>
      </c>
      <c r="N901">
        <v>2</v>
      </c>
      <c r="O901" s="578">
        <v>3.6111111112404615E-2</v>
      </c>
    </row>
    <row r="902" spans="1:15">
      <c r="A902" s="577">
        <v>901</v>
      </c>
      <c r="B902" s="577" t="s">
        <v>96</v>
      </c>
      <c r="C902" s="577">
        <v>1</v>
      </c>
      <c r="D902">
        <v>0.02</v>
      </c>
      <c r="E902">
        <v>0.02</v>
      </c>
      <c r="F902" s="403">
        <v>43979.597222222219</v>
      </c>
      <c r="G902">
        <v>1.1046</v>
      </c>
      <c r="H902" s="403">
        <v>43979.597222222219</v>
      </c>
      <c r="I902">
        <v>1.1046</v>
      </c>
      <c r="J902" s="403">
        <v>43979.602083333331</v>
      </c>
      <c r="K902">
        <v>1.1055999999999999</v>
      </c>
      <c r="L902">
        <v>0</v>
      </c>
      <c r="M902">
        <v>10</v>
      </c>
      <c r="N902">
        <v>2</v>
      </c>
      <c r="O902" s="578">
        <v>4.8611111124046147E-3</v>
      </c>
    </row>
    <row r="903" spans="1:15">
      <c r="A903" s="577">
        <v>902</v>
      </c>
      <c r="B903" s="577" t="s">
        <v>96</v>
      </c>
      <c r="C903" s="577">
        <v>1</v>
      </c>
      <c r="D903">
        <v>0.02</v>
      </c>
      <c r="E903">
        <v>0.02</v>
      </c>
      <c r="F903" s="403">
        <v>43979.609722222223</v>
      </c>
      <c r="G903">
        <v>1.1049599999999999</v>
      </c>
      <c r="H903" s="403">
        <v>43979.609722222223</v>
      </c>
      <c r="I903">
        <v>1.1049599999999999</v>
      </c>
      <c r="J903" s="403">
        <v>43979.621527777781</v>
      </c>
      <c r="K903">
        <v>1.1059600000000001</v>
      </c>
      <c r="L903">
        <v>0</v>
      </c>
      <c r="M903">
        <v>10.000000000001819</v>
      </c>
      <c r="N903">
        <v>2</v>
      </c>
      <c r="O903" s="578">
        <v>1.1805555557657499E-2</v>
      </c>
    </row>
    <row r="904" spans="1:15">
      <c r="A904" s="577">
        <v>903</v>
      </c>
      <c r="B904" s="577" t="s">
        <v>96</v>
      </c>
      <c r="C904" s="577">
        <v>1</v>
      </c>
      <c r="D904">
        <v>0.02</v>
      </c>
      <c r="E904">
        <v>0.02</v>
      </c>
      <c r="F904" s="403">
        <v>43979.62777777778</v>
      </c>
      <c r="G904">
        <v>1.10527</v>
      </c>
      <c r="H904" s="403">
        <v>43979.62777777778</v>
      </c>
      <c r="I904">
        <v>1.10527</v>
      </c>
      <c r="J904" s="403">
        <v>43979.637499999997</v>
      </c>
      <c r="K904">
        <v>1.1062700000000001</v>
      </c>
      <c r="L904">
        <v>0</v>
      </c>
      <c r="M904">
        <v>10.000000000001819</v>
      </c>
      <c r="N904">
        <v>2</v>
      </c>
      <c r="O904" s="578">
        <v>9.7222222175332718E-3</v>
      </c>
    </row>
    <row r="905" spans="1:15">
      <c r="A905" s="577">
        <v>904</v>
      </c>
      <c r="B905" s="577" t="s">
        <v>96</v>
      </c>
      <c r="C905" s="577">
        <v>1</v>
      </c>
      <c r="D905">
        <v>0.02</v>
      </c>
      <c r="E905">
        <v>0.02</v>
      </c>
      <c r="F905" s="403">
        <v>43979.640972222223</v>
      </c>
      <c r="G905">
        <v>1.1056900000000001</v>
      </c>
      <c r="H905" s="403">
        <v>43979.640972222223</v>
      </c>
      <c r="I905">
        <v>1.1056900000000001</v>
      </c>
      <c r="J905" s="403">
        <v>43979.657638888886</v>
      </c>
      <c r="K905">
        <v>1.10669</v>
      </c>
      <c r="L905">
        <v>0</v>
      </c>
      <c r="M905">
        <v>9.999999999998181</v>
      </c>
      <c r="N905">
        <v>2</v>
      </c>
      <c r="O905" s="578">
        <v>1.6666666662786156E-2</v>
      </c>
    </row>
    <row r="906" spans="1:15">
      <c r="A906" s="577">
        <v>905</v>
      </c>
      <c r="B906" s="577" t="s">
        <v>96</v>
      </c>
      <c r="C906" s="577">
        <v>1</v>
      </c>
      <c r="D906">
        <v>0.02</v>
      </c>
      <c r="E906">
        <v>0.02</v>
      </c>
      <c r="F906" s="403">
        <v>43979.724305555559</v>
      </c>
      <c r="G906">
        <v>1.10842</v>
      </c>
      <c r="H906" s="403">
        <v>43979.724305555559</v>
      </c>
      <c r="I906">
        <v>1.10842</v>
      </c>
      <c r="J906" s="403">
        <v>43980.178472222222</v>
      </c>
      <c r="K906">
        <v>1.1094200000000001</v>
      </c>
      <c r="L906">
        <v>0</v>
      </c>
      <c r="M906">
        <v>10.000000000001819</v>
      </c>
      <c r="N906">
        <v>1.92</v>
      </c>
      <c r="O906" s="578">
        <v>0.45416666666278616</v>
      </c>
    </row>
    <row r="907" spans="1:15">
      <c r="A907" s="577">
        <v>906</v>
      </c>
      <c r="B907" s="577" t="s">
        <v>96</v>
      </c>
      <c r="C907" s="577">
        <v>1</v>
      </c>
      <c r="D907">
        <v>0.02</v>
      </c>
      <c r="E907">
        <v>0.02</v>
      </c>
      <c r="F907" s="403">
        <v>43980.245833333334</v>
      </c>
      <c r="G907">
        <v>1.1105</v>
      </c>
      <c r="H907" s="403">
        <v>43980.245833333334</v>
      </c>
      <c r="I907">
        <v>1.1105</v>
      </c>
      <c r="J907" s="403">
        <v>43980.365972222222</v>
      </c>
      <c r="K907">
        <v>1.1114999999999999</v>
      </c>
      <c r="L907">
        <v>0</v>
      </c>
      <c r="M907">
        <v>10</v>
      </c>
      <c r="N907">
        <v>2</v>
      </c>
      <c r="O907" s="578">
        <v>0.12013888888759539</v>
      </c>
    </row>
    <row r="908" spans="1:15">
      <c r="A908" s="577">
        <v>907</v>
      </c>
      <c r="B908" s="577" t="s">
        <v>96</v>
      </c>
      <c r="C908" s="577">
        <v>1</v>
      </c>
      <c r="D908">
        <v>0.02</v>
      </c>
      <c r="E908">
        <v>0.02</v>
      </c>
      <c r="F908" s="403">
        <v>43980.368750000001</v>
      </c>
      <c r="G908">
        <v>1.11114</v>
      </c>
      <c r="H908" s="403">
        <v>43980.368750000001</v>
      </c>
      <c r="I908">
        <v>1.11114</v>
      </c>
      <c r="J908" s="403">
        <v>43980.378472222219</v>
      </c>
      <c r="K908">
        <v>1.1121399999999999</v>
      </c>
      <c r="L908">
        <v>0</v>
      </c>
      <c r="M908">
        <v>10</v>
      </c>
      <c r="N908">
        <v>2</v>
      </c>
      <c r="O908" s="578">
        <v>9.7222222175332718E-3</v>
      </c>
    </row>
    <row r="909" spans="1:15">
      <c r="A909" s="577">
        <v>908</v>
      </c>
      <c r="B909" s="577" t="s">
        <v>96</v>
      </c>
      <c r="C909" s="577">
        <v>1</v>
      </c>
      <c r="D909">
        <v>0.02</v>
      </c>
      <c r="E909">
        <v>0.02</v>
      </c>
      <c r="F909" s="403">
        <v>43980.398611111108</v>
      </c>
      <c r="G909">
        <v>1.11293</v>
      </c>
      <c r="H909" s="403">
        <v>43980.398611111108</v>
      </c>
      <c r="I909">
        <v>1.11293</v>
      </c>
      <c r="J909" s="403">
        <v>43980.421527777777</v>
      </c>
      <c r="K909">
        <v>1.1139300000000001</v>
      </c>
      <c r="L909">
        <v>0</v>
      </c>
      <c r="M909">
        <v>10.000000000001819</v>
      </c>
      <c r="N909">
        <v>2</v>
      </c>
      <c r="O909" s="578">
        <v>2.2916666668606922E-2</v>
      </c>
    </row>
    <row r="910" spans="1:15">
      <c r="A910" s="577">
        <v>909</v>
      </c>
      <c r="B910" s="577" t="s">
        <v>96</v>
      </c>
      <c r="C910" s="577">
        <v>1</v>
      </c>
      <c r="D910">
        <v>0.02</v>
      </c>
      <c r="E910">
        <v>0.02</v>
      </c>
      <c r="F910" s="403">
        <v>43980.427083333336</v>
      </c>
      <c r="G910">
        <v>1.1133500000000001</v>
      </c>
      <c r="H910" s="403">
        <v>43980.427083333336</v>
      </c>
      <c r="I910">
        <v>1.1133500000000001</v>
      </c>
      <c r="J910" s="403">
        <v>43980.512499999997</v>
      </c>
      <c r="K910">
        <v>1.11435</v>
      </c>
      <c r="L910">
        <v>0</v>
      </c>
      <c r="M910">
        <v>10</v>
      </c>
      <c r="N910">
        <v>2</v>
      </c>
      <c r="O910" s="578">
        <v>8.5416666661330964E-2</v>
      </c>
    </row>
    <row r="911" spans="1:15">
      <c r="A911" s="577">
        <v>910</v>
      </c>
      <c r="B911" s="577" t="s">
        <v>96</v>
      </c>
      <c r="C911" s="577">
        <v>3</v>
      </c>
      <c r="D911">
        <v>0.03</v>
      </c>
      <c r="E911">
        <v>7.0000000000000007E-2</v>
      </c>
      <c r="F911" s="403">
        <v>43980.517361111109</v>
      </c>
      <c r="G911">
        <v>1.1140000000000001</v>
      </c>
      <c r="H911" s="403">
        <v>43980.549305555556</v>
      </c>
      <c r="I911">
        <v>1.1107800000000001</v>
      </c>
      <c r="J911" s="403">
        <v>43980.59097222222</v>
      </c>
      <c r="K911">
        <v>1.1131599999999999</v>
      </c>
      <c r="L911">
        <v>32.200000000000728</v>
      </c>
      <c r="M911">
        <v>23.799999999997453</v>
      </c>
      <c r="N911">
        <v>7.02</v>
      </c>
      <c r="O911" s="578">
        <v>7.3611111110949423E-2</v>
      </c>
    </row>
    <row r="912" spans="1:15">
      <c r="A912" s="577">
        <v>911</v>
      </c>
      <c r="B912" s="577" t="s">
        <v>96</v>
      </c>
      <c r="C912" s="577">
        <v>2</v>
      </c>
      <c r="D912">
        <v>0.02</v>
      </c>
      <c r="E912">
        <v>0.04</v>
      </c>
      <c r="F912" s="403">
        <v>43980.6</v>
      </c>
      <c r="G912">
        <v>1.1124799999999999</v>
      </c>
      <c r="H912" s="403">
        <v>43980.628472222219</v>
      </c>
      <c r="I912">
        <v>1.11087</v>
      </c>
      <c r="J912" s="403">
        <v>43980.643750000003</v>
      </c>
      <c r="K912">
        <v>1.1126799999999999</v>
      </c>
      <c r="L912">
        <v>16.099999999998545</v>
      </c>
      <c r="M912">
        <v>18.099999999998545</v>
      </c>
      <c r="N912">
        <v>4.0200000000000005</v>
      </c>
      <c r="O912" s="578">
        <v>4.3750000004365575E-2</v>
      </c>
    </row>
    <row r="913" spans="1:15">
      <c r="A913" s="577">
        <v>912</v>
      </c>
      <c r="B913" s="577" t="s">
        <v>96</v>
      </c>
      <c r="C913" s="577">
        <v>3</v>
      </c>
      <c r="D913">
        <v>0.03</v>
      </c>
      <c r="E913">
        <v>7.0000000000000007E-2</v>
      </c>
      <c r="F913" s="403">
        <v>43980.658333333333</v>
      </c>
      <c r="G913">
        <v>1.1115200000000001</v>
      </c>
      <c r="H913" s="403">
        <v>43980.729166666664</v>
      </c>
      <c r="I913">
        <v>1.1083000000000001</v>
      </c>
      <c r="J913" s="403">
        <v>43980.864583333336</v>
      </c>
      <c r="K913">
        <v>1.1106799999999999</v>
      </c>
      <c r="L913">
        <v>32.200000000000728</v>
      </c>
      <c r="M913">
        <v>23.799999999999272</v>
      </c>
      <c r="N913">
        <v>6.9799999999999995</v>
      </c>
      <c r="O913" s="578">
        <v>0.20625000000291038</v>
      </c>
    </row>
    <row r="914" spans="1:15">
      <c r="A914" s="577">
        <v>913</v>
      </c>
      <c r="B914" s="577" t="s">
        <v>97</v>
      </c>
      <c r="C914" s="577">
        <v>4</v>
      </c>
      <c r="D914">
        <v>0.05</v>
      </c>
      <c r="E914">
        <v>0.12000000000000001</v>
      </c>
      <c r="F914" s="403">
        <v>43980.731249999997</v>
      </c>
      <c r="G914">
        <v>1.10867</v>
      </c>
      <c r="H914" s="403">
        <v>43983.061805555553</v>
      </c>
      <c r="I914">
        <v>1.11364</v>
      </c>
      <c r="J914" s="403">
        <v>43983.424305555556</v>
      </c>
      <c r="K914">
        <v>1.11083</v>
      </c>
      <c r="L914">
        <v>49.699999999998909</v>
      </c>
      <c r="M914">
        <v>28.100000000000364</v>
      </c>
      <c r="N914">
        <v>12.01</v>
      </c>
      <c r="O914" s="578">
        <v>0.69305555555911269</v>
      </c>
    </row>
    <row r="915" spans="1:15">
      <c r="A915" s="577">
        <v>914</v>
      </c>
      <c r="B915" s="577" t="s">
        <v>96</v>
      </c>
      <c r="C915" s="577">
        <v>1</v>
      </c>
      <c r="D915">
        <v>0.02</v>
      </c>
      <c r="E915">
        <v>0.02</v>
      </c>
      <c r="F915" s="403">
        <v>43982.918055555558</v>
      </c>
      <c r="G915">
        <v>1.1106799999999999</v>
      </c>
      <c r="H915" s="403">
        <v>43982.918055555558</v>
      </c>
      <c r="I915">
        <v>1.1106799999999999</v>
      </c>
      <c r="J915" s="403">
        <v>43982.973611111112</v>
      </c>
      <c r="K915">
        <v>1.11168</v>
      </c>
      <c r="L915">
        <v>0</v>
      </c>
      <c r="M915">
        <v>10</v>
      </c>
      <c r="N915">
        <v>2</v>
      </c>
      <c r="O915" s="578">
        <v>-0.94444444444525288</v>
      </c>
    </row>
    <row r="916" spans="1:15">
      <c r="A916" s="577">
        <v>915</v>
      </c>
      <c r="B916" s="577" t="s">
        <v>96</v>
      </c>
      <c r="C916" s="577">
        <v>1</v>
      </c>
      <c r="D916">
        <v>0.02</v>
      </c>
      <c r="E916">
        <v>0.02</v>
      </c>
      <c r="F916" s="403">
        <v>43983.043055555558</v>
      </c>
      <c r="G916">
        <v>1.1120300000000001</v>
      </c>
      <c r="H916" s="403">
        <v>43983.043055555558</v>
      </c>
      <c r="I916">
        <v>1.1120300000000001</v>
      </c>
      <c r="J916" s="403">
        <v>43983.058333333334</v>
      </c>
      <c r="K916">
        <v>1.11303</v>
      </c>
      <c r="L916">
        <v>0</v>
      </c>
      <c r="M916">
        <v>9.999999999998181</v>
      </c>
      <c r="N916">
        <v>2</v>
      </c>
      <c r="O916" s="578">
        <v>1.5277777776645962E-2</v>
      </c>
    </row>
    <row r="917" spans="1:15">
      <c r="A917" s="577">
        <v>916</v>
      </c>
      <c r="B917" s="577" t="s">
        <v>96</v>
      </c>
      <c r="C917" s="577">
        <v>1</v>
      </c>
      <c r="D917">
        <v>0.02</v>
      </c>
      <c r="E917">
        <v>0.02</v>
      </c>
      <c r="F917" s="403">
        <v>43983.065972222219</v>
      </c>
      <c r="G917">
        <v>1.1136600000000001</v>
      </c>
      <c r="H917" s="403">
        <v>43983.065972222219</v>
      </c>
      <c r="I917">
        <v>1.1136600000000001</v>
      </c>
      <c r="J917" s="403">
        <v>43983.258333333331</v>
      </c>
      <c r="K917">
        <v>1.11466</v>
      </c>
      <c r="L917">
        <v>0</v>
      </c>
      <c r="M917">
        <v>10</v>
      </c>
      <c r="N917">
        <v>2</v>
      </c>
      <c r="O917" s="578">
        <v>0.19236111111240461</v>
      </c>
    </row>
    <row r="918" spans="1:15">
      <c r="A918" s="577">
        <v>917</v>
      </c>
      <c r="B918" s="577" t="s">
        <v>96</v>
      </c>
      <c r="C918" s="577">
        <v>1</v>
      </c>
      <c r="D918">
        <v>0.02</v>
      </c>
      <c r="E918">
        <v>0.02</v>
      </c>
      <c r="F918" s="403">
        <v>43983.292361111111</v>
      </c>
      <c r="G918">
        <v>1.11378</v>
      </c>
      <c r="H918" s="403">
        <v>43983.292361111111</v>
      </c>
      <c r="I918">
        <v>1.11378</v>
      </c>
      <c r="J918" s="403">
        <v>43983.324305555558</v>
      </c>
      <c r="K918">
        <v>1.1147800000000001</v>
      </c>
      <c r="L918">
        <v>0</v>
      </c>
      <c r="M918">
        <v>10.000000000001819</v>
      </c>
      <c r="N918">
        <v>2</v>
      </c>
      <c r="O918" s="578">
        <v>3.1944444446708076E-2</v>
      </c>
    </row>
    <row r="919" spans="1:15">
      <c r="A919" s="577">
        <v>918</v>
      </c>
      <c r="B919" s="577" t="s">
        <v>96</v>
      </c>
      <c r="C919" s="577">
        <v>3</v>
      </c>
      <c r="D919">
        <v>0.03</v>
      </c>
      <c r="E919">
        <v>7.0000000000000007E-2</v>
      </c>
      <c r="F919" s="403">
        <v>43983.330555555556</v>
      </c>
      <c r="G919">
        <v>1.1147899999999999</v>
      </c>
      <c r="H919" s="403">
        <v>43983.40625</v>
      </c>
      <c r="I919">
        <v>1.11158</v>
      </c>
      <c r="J919" s="403">
        <v>43983.626388888886</v>
      </c>
      <c r="K919">
        <v>1.11395</v>
      </c>
      <c r="L919">
        <v>32.100000000000364</v>
      </c>
      <c r="M919">
        <v>23.700000000000728</v>
      </c>
      <c r="N919">
        <v>6.9700000000000006</v>
      </c>
      <c r="O919" s="578">
        <v>0.29583333332993789</v>
      </c>
    </row>
    <row r="920" spans="1:15">
      <c r="A920" s="577">
        <v>919</v>
      </c>
      <c r="B920" s="577" t="s">
        <v>97</v>
      </c>
      <c r="C920" s="577">
        <v>13</v>
      </c>
      <c r="D920">
        <v>6.05</v>
      </c>
      <c r="E920">
        <v>14.079999999999998</v>
      </c>
      <c r="F920" s="403">
        <v>43983.427777777775</v>
      </c>
      <c r="G920">
        <v>1.1110500000000001</v>
      </c>
      <c r="H920" s="403">
        <v>43986.629166666666</v>
      </c>
      <c r="I920">
        <v>1.1358699999999999</v>
      </c>
      <c r="J920" s="403">
        <v>43986.643055555556</v>
      </c>
      <c r="K920">
        <v>1.1315900000000001</v>
      </c>
      <c r="L920">
        <v>248.19999999999709</v>
      </c>
      <c r="M920">
        <v>42.799999999997453</v>
      </c>
      <c r="N920">
        <v>1269.8100000000002</v>
      </c>
      <c r="O920" s="578">
        <v>3.2152777777810115</v>
      </c>
    </row>
    <row r="921" spans="1:15">
      <c r="A921" s="577">
        <v>920</v>
      </c>
      <c r="B921" s="577" t="s">
        <v>96</v>
      </c>
      <c r="C921" s="577">
        <v>2</v>
      </c>
      <c r="D921">
        <v>0.02</v>
      </c>
      <c r="E921">
        <v>0.04</v>
      </c>
      <c r="F921" s="403">
        <v>43983.628472222219</v>
      </c>
      <c r="G921">
        <v>1.1132</v>
      </c>
      <c r="H921" s="403">
        <v>43983.648611111108</v>
      </c>
      <c r="I921">
        <v>1.1115900000000001</v>
      </c>
      <c r="J921" s="403">
        <v>43983.792361111111</v>
      </c>
      <c r="K921">
        <v>1.1133999999999999</v>
      </c>
      <c r="L921">
        <v>16.099999999998545</v>
      </c>
      <c r="M921">
        <v>18.099999999998545</v>
      </c>
      <c r="N921">
        <v>4.0200000000000005</v>
      </c>
      <c r="O921" s="578">
        <v>0.16388888889196096</v>
      </c>
    </row>
    <row r="922" spans="1:15">
      <c r="A922" s="577">
        <v>921</v>
      </c>
      <c r="B922" s="577" t="s">
        <v>96</v>
      </c>
      <c r="C922" s="577">
        <v>1</v>
      </c>
      <c r="D922">
        <v>0.02</v>
      </c>
      <c r="E922">
        <v>0.02</v>
      </c>
      <c r="F922" s="403">
        <v>43984.044444444444</v>
      </c>
      <c r="G922">
        <v>1.1130199999999999</v>
      </c>
      <c r="H922" s="403">
        <v>43984.044444444444</v>
      </c>
      <c r="I922">
        <v>1.1130199999999999</v>
      </c>
      <c r="J922" s="403">
        <v>43984.345833333333</v>
      </c>
      <c r="K922">
        <v>1.11402</v>
      </c>
      <c r="L922">
        <v>0</v>
      </c>
      <c r="M922">
        <v>10.000000000001819</v>
      </c>
      <c r="N922">
        <v>2</v>
      </c>
      <c r="O922" s="578">
        <v>0.30138888888905058</v>
      </c>
    </row>
    <row r="923" spans="1:15">
      <c r="A923" s="577">
        <v>922</v>
      </c>
      <c r="B923" s="577" t="s">
        <v>96</v>
      </c>
      <c r="C923" s="577">
        <v>1</v>
      </c>
      <c r="D923">
        <v>0.02</v>
      </c>
      <c r="E923">
        <v>0.02</v>
      </c>
      <c r="F923" s="403">
        <v>43984.359027777777</v>
      </c>
      <c r="G923">
        <v>1.1165700000000001</v>
      </c>
      <c r="H923" s="403">
        <v>43984.359027777777</v>
      </c>
      <c r="I923">
        <v>1.1165700000000001</v>
      </c>
      <c r="J923" s="403">
        <v>43984.375</v>
      </c>
      <c r="K923">
        <v>1.11757</v>
      </c>
      <c r="L923">
        <v>0</v>
      </c>
      <c r="M923">
        <v>9.999999999998181</v>
      </c>
      <c r="N923">
        <v>2</v>
      </c>
      <c r="O923" s="578">
        <v>1.5972222223354038E-2</v>
      </c>
    </row>
    <row r="924" spans="1:15">
      <c r="A924" s="577">
        <v>923</v>
      </c>
      <c r="B924" s="577" t="s">
        <v>96</v>
      </c>
      <c r="C924" s="577">
        <v>1</v>
      </c>
      <c r="D924">
        <v>0.02</v>
      </c>
      <c r="E924">
        <v>0.02</v>
      </c>
      <c r="F924" s="403">
        <v>43984.397222222222</v>
      </c>
      <c r="G924">
        <v>1.11761</v>
      </c>
      <c r="H924" s="403">
        <v>43984.397222222222</v>
      </c>
      <c r="I924">
        <v>1.11761</v>
      </c>
      <c r="J924" s="403">
        <v>43984.402777777781</v>
      </c>
      <c r="K924">
        <v>1.1186100000000001</v>
      </c>
      <c r="L924">
        <v>0</v>
      </c>
      <c r="M924">
        <v>10</v>
      </c>
      <c r="N924">
        <v>2</v>
      </c>
      <c r="O924" s="578">
        <v>5.5555555591126904E-3</v>
      </c>
    </row>
    <row r="925" spans="1:15">
      <c r="A925" s="577">
        <v>924</v>
      </c>
      <c r="B925" s="577" t="s">
        <v>96</v>
      </c>
      <c r="C925" s="577">
        <v>2</v>
      </c>
      <c r="D925">
        <v>0.02</v>
      </c>
      <c r="E925">
        <v>0.04</v>
      </c>
      <c r="F925" s="403">
        <v>43984.407638888886</v>
      </c>
      <c r="G925">
        <v>1.11826</v>
      </c>
      <c r="H925" s="403">
        <v>43984.451388888891</v>
      </c>
      <c r="I925">
        <v>1.11666</v>
      </c>
      <c r="J925" s="403">
        <v>43984.57916666667</v>
      </c>
      <c r="K925">
        <v>1.11846</v>
      </c>
      <c r="L925">
        <v>16</v>
      </c>
      <c r="M925">
        <v>18</v>
      </c>
      <c r="N925">
        <v>4</v>
      </c>
      <c r="O925" s="578">
        <v>0.17152777778392192</v>
      </c>
    </row>
    <row r="926" spans="1:15">
      <c r="A926" s="577">
        <v>925</v>
      </c>
      <c r="B926" s="577" t="s">
        <v>96</v>
      </c>
      <c r="C926" s="577">
        <v>2</v>
      </c>
      <c r="D926">
        <v>0.02</v>
      </c>
      <c r="E926">
        <v>0.04</v>
      </c>
      <c r="F926" s="403">
        <v>43984.59097222222</v>
      </c>
      <c r="G926">
        <v>1.1188499999999999</v>
      </c>
      <c r="H926" s="403">
        <v>43984.660416666666</v>
      </c>
      <c r="I926">
        <v>1.11724</v>
      </c>
      <c r="J926" s="403">
        <v>43985.013888888891</v>
      </c>
      <c r="K926">
        <v>1.1190500000000001</v>
      </c>
      <c r="L926">
        <v>16.099999999998545</v>
      </c>
      <c r="M926">
        <v>18.100000000002183</v>
      </c>
      <c r="N926">
        <v>3.86</v>
      </c>
      <c r="O926" s="578">
        <v>0.42291666667006211</v>
      </c>
    </row>
    <row r="927" spans="1:15">
      <c r="A927" s="577">
        <v>926</v>
      </c>
      <c r="B927" s="577" t="s">
        <v>96</v>
      </c>
      <c r="C927" s="577">
        <v>1</v>
      </c>
      <c r="D927">
        <v>0.02</v>
      </c>
      <c r="E927">
        <v>0.02</v>
      </c>
      <c r="F927" s="403">
        <v>43985.01666666667</v>
      </c>
      <c r="G927">
        <v>1.1188499999999999</v>
      </c>
      <c r="H927" s="403">
        <v>43985.01666666667</v>
      </c>
      <c r="I927">
        <v>1.1188499999999999</v>
      </c>
      <c r="J927" s="403">
        <v>43985.029861111114</v>
      </c>
      <c r="K927">
        <v>1.11985</v>
      </c>
      <c r="L927">
        <v>0</v>
      </c>
      <c r="M927">
        <v>10.000000000001819</v>
      </c>
      <c r="N927">
        <v>2</v>
      </c>
      <c r="O927" s="578">
        <v>1.3194444443797693E-2</v>
      </c>
    </row>
    <row r="928" spans="1:15">
      <c r="A928" s="577">
        <v>927</v>
      </c>
      <c r="B928" s="577" t="s">
        <v>96</v>
      </c>
      <c r="C928" s="577">
        <v>1</v>
      </c>
      <c r="D928">
        <v>0.02</v>
      </c>
      <c r="E928">
        <v>0.02</v>
      </c>
      <c r="F928" s="403">
        <v>43985.061111111114</v>
      </c>
      <c r="G928">
        <v>1.1194599999999999</v>
      </c>
      <c r="H928" s="403">
        <v>43985.061111111114</v>
      </c>
      <c r="I928">
        <v>1.1194599999999999</v>
      </c>
      <c r="J928" s="403">
        <v>43985.148611111108</v>
      </c>
      <c r="K928">
        <v>1.12046</v>
      </c>
      <c r="L928">
        <v>0</v>
      </c>
      <c r="M928">
        <v>10.000000000001819</v>
      </c>
      <c r="N928">
        <v>2</v>
      </c>
      <c r="O928" s="578">
        <v>8.7499999994179234E-2</v>
      </c>
    </row>
    <row r="929" spans="1:15">
      <c r="A929" s="577">
        <v>928</v>
      </c>
      <c r="B929" s="577" t="s">
        <v>96</v>
      </c>
      <c r="C929" s="577">
        <v>1</v>
      </c>
      <c r="D929">
        <v>0.02</v>
      </c>
      <c r="E929">
        <v>0.02</v>
      </c>
      <c r="F929" s="403">
        <v>43985.260416666664</v>
      </c>
      <c r="G929">
        <v>1.12073</v>
      </c>
      <c r="H929" s="403">
        <v>43985.260416666664</v>
      </c>
      <c r="I929">
        <v>1.12073</v>
      </c>
      <c r="J929" s="403">
        <v>43985.294444444444</v>
      </c>
      <c r="K929">
        <v>1.1217299999999999</v>
      </c>
      <c r="L929">
        <v>0</v>
      </c>
      <c r="M929">
        <v>10</v>
      </c>
      <c r="N929">
        <v>2</v>
      </c>
      <c r="O929" s="578">
        <v>3.4027777779556345E-2</v>
      </c>
    </row>
    <row r="930" spans="1:15">
      <c r="A930" s="577">
        <v>929</v>
      </c>
      <c r="B930" s="577" t="s">
        <v>96</v>
      </c>
      <c r="C930" s="577">
        <v>1</v>
      </c>
      <c r="D930">
        <v>0.02</v>
      </c>
      <c r="E930">
        <v>0.02</v>
      </c>
      <c r="F930" s="403">
        <v>43985.29791666667</v>
      </c>
      <c r="G930">
        <v>1.1216299999999999</v>
      </c>
      <c r="H930" s="403">
        <v>43985.29791666667</v>
      </c>
      <c r="I930">
        <v>1.1216299999999999</v>
      </c>
      <c r="J930" s="403">
        <v>43985.311111111114</v>
      </c>
      <c r="K930">
        <v>1.12263</v>
      </c>
      <c r="L930">
        <v>0</v>
      </c>
      <c r="M930">
        <v>10</v>
      </c>
      <c r="N930">
        <v>2</v>
      </c>
      <c r="O930" s="578">
        <v>1.3194444443797693E-2</v>
      </c>
    </row>
    <row r="931" spans="1:15">
      <c r="A931" s="577">
        <v>930</v>
      </c>
      <c r="B931" s="577" t="s">
        <v>96</v>
      </c>
      <c r="C931" s="577">
        <v>2</v>
      </c>
      <c r="D931">
        <v>0.02</v>
      </c>
      <c r="E931">
        <v>0.04</v>
      </c>
      <c r="F931" s="403">
        <v>43985.317361111112</v>
      </c>
      <c r="G931">
        <v>1.1213599999999999</v>
      </c>
      <c r="H931" s="403">
        <v>43985.343055555553</v>
      </c>
      <c r="I931">
        <v>1.11975</v>
      </c>
      <c r="J931" s="403">
        <v>43985.356249999997</v>
      </c>
      <c r="K931">
        <v>1.1215599999999999</v>
      </c>
      <c r="L931">
        <v>16.099999999998545</v>
      </c>
      <c r="M931">
        <v>18.099999999998545</v>
      </c>
      <c r="N931">
        <v>4.0200000000000005</v>
      </c>
      <c r="O931" s="578">
        <v>3.8888888884685002E-2</v>
      </c>
    </row>
    <row r="932" spans="1:15">
      <c r="A932" s="577">
        <v>931</v>
      </c>
      <c r="B932" s="577" t="s">
        <v>96</v>
      </c>
      <c r="C932" s="577">
        <v>3</v>
      </c>
      <c r="D932">
        <v>0.03</v>
      </c>
      <c r="E932">
        <v>7.0000000000000007E-2</v>
      </c>
      <c r="F932" s="403">
        <v>43985.414583333331</v>
      </c>
      <c r="G932">
        <v>1.1220600000000001</v>
      </c>
      <c r="H932" s="403">
        <v>43985.479166666664</v>
      </c>
      <c r="I932">
        <v>1.11877</v>
      </c>
      <c r="J932" s="403">
        <v>43985.576388888891</v>
      </c>
      <c r="K932">
        <v>1.1211899999999999</v>
      </c>
      <c r="L932">
        <v>32.899999999999636</v>
      </c>
      <c r="M932">
        <v>24.199999999998909</v>
      </c>
      <c r="N932">
        <v>6.9799999999999995</v>
      </c>
      <c r="O932" s="578">
        <v>0.16180555555911269</v>
      </c>
    </row>
    <row r="933" spans="1:15">
      <c r="A933" s="577">
        <v>932</v>
      </c>
      <c r="B933" s="577" t="s">
        <v>96</v>
      </c>
      <c r="C933" s="577">
        <v>1</v>
      </c>
      <c r="D933">
        <v>0.02</v>
      </c>
      <c r="E933">
        <v>0.02</v>
      </c>
      <c r="F933" s="403">
        <v>43985.579861111109</v>
      </c>
      <c r="G933">
        <v>1.1209899999999999</v>
      </c>
      <c r="H933" s="403">
        <v>43985.579861111109</v>
      </c>
      <c r="I933">
        <v>1.1209899999999999</v>
      </c>
      <c r="J933" s="403">
        <v>43985.583333333336</v>
      </c>
      <c r="K933">
        <v>1.12199</v>
      </c>
      <c r="L933">
        <v>0</v>
      </c>
      <c r="M933">
        <v>10</v>
      </c>
      <c r="N933">
        <v>2</v>
      </c>
      <c r="O933" s="578">
        <v>3.4722222262644209E-3</v>
      </c>
    </row>
    <row r="934" spans="1:15">
      <c r="A934" s="577">
        <v>933</v>
      </c>
      <c r="B934" s="577" t="s">
        <v>96</v>
      </c>
      <c r="C934" s="577">
        <v>1</v>
      </c>
      <c r="D934">
        <v>0.02</v>
      </c>
      <c r="E934">
        <v>0.02</v>
      </c>
      <c r="F934" s="403">
        <v>43985.599305555559</v>
      </c>
      <c r="G934">
        <v>1.1222399999999999</v>
      </c>
      <c r="H934" s="403">
        <v>43985.599305555559</v>
      </c>
      <c r="I934">
        <v>1.1222399999999999</v>
      </c>
      <c r="J934" s="403">
        <v>43985.601388888892</v>
      </c>
      <c r="K934">
        <v>1.12324</v>
      </c>
      <c r="L934">
        <v>0</v>
      </c>
      <c r="M934">
        <v>10</v>
      </c>
      <c r="N934">
        <v>2</v>
      </c>
      <c r="O934" s="578">
        <v>2.0833333328482695E-3</v>
      </c>
    </row>
    <row r="935" spans="1:15">
      <c r="A935" s="577">
        <v>934</v>
      </c>
      <c r="B935" s="577" t="s">
        <v>96</v>
      </c>
      <c r="C935" s="577">
        <v>1</v>
      </c>
      <c r="D935">
        <v>0.02</v>
      </c>
      <c r="E935">
        <v>0.02</v>
      </c>
      <c r="F935" s="403">
        <v>43985.604166666664</v>
      </c>
      <c r="G935">
        <v>1.12297</v>
      </c>
      <c r="H935" s="403">
        <v>43985.604166666664</v>
      </c>
      <c r="I935">
        <v>1.12297</v>
      </c>
      <c r="J935" s="403">
        <v>43985.65</v>
      </c>
      <c r="K935">
        <v>1.1239699999999999</v>
      </c>
      <c r="L935">
        <v>0</v>
      </c>
      <c r="M935">
        <v>9.999999999998181</v>
      </c>
      <c r="N935">
        <v>2</v>
      </c>
      <c r="O935" s="578">
        <v>4.5833333337213844E-2</v>
      </c>
    </row>
    <row r="936" spans="1:15">
      <c r="A936" s="577">
        <v>935</v>
      </c>
      <c r="B936" s="577" t="s">
        <v>96</v>
      </c>
      <c r="C936" s="577">
        <v>1</v>
      </c>
      <c r="D936">
        <v>0.02</v>
      </c>
      <c r="E936">
        <v>0.02</v>
      </c>
      <c r="F936" s="403">
        <v>43985.657638888886</v>
      </c>
      <c r="G936">
        <v>1.1242000000000001</v>
      </c>
      <c r="H936" s="403">
        <v>43985.657638888886</v>
      </c>
      <c r="I936">
        <v>1.1242000000000001</v>
      </c>
      <c r="J936" s="403">
        <v>43985.825694444444</v>
      </c>
      <c r="K936">
        <v>1.1252</v>
      </c>
      <c r="L936">
        <v>0</v>
      </c>
      <c r="M936">
        <v>10</v>
      </c>
      <c r="N936">
        <v>2</v>
      </c>
      <c r="O936" s="578">
        <v>0.1680555555576575</v>
      </c>
    </row>
    <row r="937" spans="1:15">
      <c r="A937" s="577">
        <v>936</v>
      </c>
      <c r="B937" s="577" t="s">
        <v>96</v>
      </c>
      <c r="C937" s="577">
        <v>4</v>
      </c>
      <c r="D937">
        <v>0.05</v>
      </c>
      <c r="E937">
        <v>0.12000000000000001</v>
      </c>
      <c r="F937" s="403">
        <v>43985.828472222223</v>
      </c>
      <c r="G937">
        <v>1.125</v>
      </c>
      <c r="H937" s="403">
        <v>43986.307638888888</v>
      </c>
      <c r="I937">
        <v>1.12009</v>
      </c>
      <c r="J937" s="403">
        <v>43986.489583333336</v>
      </c>
      <c r="K937">
        <v>1.1228899999999999</v>
      </c>
      <c r="L937">
        <v>49.100000000000364</v>
      </c>
      <c r="M937">
        <v>28</v>
      </c>
      <c r="N937">
        <v>11.55</v>
      </c>
      <c r="O937" s="578">
        <v>0.66111111111240461</v>
      </c>
    </row>
    <row r="938" spans="1:15">
      <c r="A938" s="577">
        <v>937</v>
      </c>
      <c r="B938" s="577" t="s">
        <v>96</v>
      </c>
      <c r="C938" s="577">
        <v>1</v>
      </c>
      <c r="D938">
        <v>0.02</v>
      </c>
      <c r="E938">
        <v>0.02</v>
      </c>
      <c r="F938" s="403">
        <v>43986.502083333333</v>
      </c>
      <c r="G938">
        <v>1.12538</v>
      </c>
      <c r="H938" s="403">
        <v>43986.502083333333</v>
      </c>
      <c r="I938">
        <v>1.12538</v>
      </c>
      <c r="J938" s="403">
        <v>43986.504166666666</v>
      </c>
      <c r="K938">
        <v>1.1263799999999999</v>
      </c>
      <c r="L938">
        <v>0</v>
      </c>
      <c r="M938">
        <v>9.999999999998181</v>
      </c>
      <c r="N938">
        <v>2</v>
      </c>
      <c r="O938" s="578">
        <v>2.0833333328482695E-3</v>
      </c>
    </row>
    <row r="939" spans="1:15">
      <c r="A939" s="577">
        <v>938</v>
      </c>
      <c r="B939" s="577" t="s">
        <v>96</v>
      </c>
      <c r="C939" s="577">
        <v>3</v>
      </c>
      <c r="D939">
        <v>0.03</v>
      </c>
      <c r="E939">
        <v>7.0000000000000007E-2</v>
      </c>
      <c r="F939" s="403">
        <v>43986.506944444445</v>
      </c>
      <c r="G939">
        <v>1.1261399999999999</v>
      </c>
      <c r="H939" s="403">
        <v>43986.523611111108</v>
      </c>
      <c r="I939">
        <v>1.1227199999999999</v>
      </c>
      <c r="J939" s="403">
        <v>43986.55</v>
      </c>
      <c r="K939">
        <v>1.1252200000000001</v>
      </c>
      <c r="L939">
        <v>34.200000000000728</v>
      </c>
      <c r="M939">
        <v>25.000000000001819</v>
      </c>
      <c r="N939">
        <v>7.02</v>
      </c>
      <c r="O939" s="578">
        <v>4.3055555557657499E-2</v>
      </c>
    </row>
    <row r="940" spans="1:15">
      <c r="A940" s="577">
        <v>939</v>
      </c>
      <c r="B940" s="577" t="s">
        <v>96</v>
      </c>
      <c r="C940" s="577">
        <v>1</v>
      </c>
      <c r="D940">
        <v>0.02</v>
      </c>
      <c r="E940">
        <v>0.02</v>
      </c>
      <c r="F940" s="403">
        <v>43986.55972222222</v>
      </c>
      <c r="G940">
        <v>1.12564</v>
      </c>
      <c r="H940" s="403">
        <v>43986.55972222222</v>
      </c>
      <c r="I940">
        <v>1.12564</v>
      </c>
      <c r="J940" s="403">
        <v>43986.56527777778</v>
      </c>
      <c r="K940">
        <v>1.1266400000000001</v>
      </c>
      <c r="L940">
        <v>0</v>
      </c>
      <c r="M940">
        <v>10.000000000001819</v>
      </c>
      <c r="N940">
        <v>2</v>
      </c>
      <c r="O940" s="578">
        <v>5.5555555591126904E-3</v>
      </c>
    </row>
    <row r="941" spans="1:15">
      <c r="A941" s="577">
        <v>940</v>
      </c>
      <c r="B941" s="577" t="s">
        <v>96</v>
      </c>
      <c r="C941" s="577">
        <v>1</v>
      </c>
      <c r="D941">
        <v>0.02</v>
      </c>
      <c r="E941">
        <v>0.02</v>
      </c>
      <c r="F941" s="403">
        <v>43986.568749999999</v>
      </c>
      <c r="G941">
        <v>1.12608</v>
      </c>
      <c r="H941" s="403">
        <v>43986.568749999999</v>
      </c>
      <c r="I941">
        <v>1.12608</v>
      </c>
      <c r="J941" s="403">
        <v>43986.583333333336</v>
      </c>
      <c r="K941">
        <v>1.1270800000000001</v>
      </c>
      <c r="L941">
        <v>0</v>
      </c>
      <c r="M941">
        <v>10.000000000001819</v>
      </c>
      <c r="N941">
        <v>2</v>
      </c>
      <c r="O941" s="578">
        <v>1.4583333337213844E-2</v>
      </c>
    </row>
    <row r="942" spans="1:15">
      <c r="A942" s="577">
        <v>941</v>
      </c>
      <c r="B942" s="577" t="s">
        <v>96</v>
      </c>
      <c r="C942" s="577">
        <v>1</v>
      </c>
      <c r="D942">
        <v>0.02</v>
      </c>
      <c r="E942">
        <v>0.02</v>
      </c>
      <c r="F942" s="403">
        <v>43986.586805555555</v>
      </c>
      <c r="G942">
        <v>1.12774</v>
      </c>
      <c r="H942" s="403">
        <v>43986.586805555555</v>
      </c>
      <c r="I942">
        <v>1.12774</v>
      </c>
      <c r="J942" s="403">
        <v>43986.595138888886</v>
      </c>
      <c r="K942">
        <v>1.1287400000000001</v>
      </c>
      <c r="L942">
        <v>0</v>
      </c>
      <c r="M942">
        <v>10.000000000001819</v>
      </c>
      <c r="N942">
        <v>2</v>
      </c>
      <c r="O942" s="578">
        <v>8.333333331393078E-3</v>
      </c>
    </row>
    <row r="943" spans="1:15">
      <c r="A943" s="577">
        <v>942</v>
      </c>
      <c r="B943" s="577" t="s">
        <v>96</v>
      </c>
      <c r="C943" s="577">
        <v>1</v>
      </c>
      <c r="D943">
        <v>0.02</v>
      </c>
      <c r="E943">
        <v>0.02</v>
      </c>
      <c r="F943" s="403">
        <v>43986.625694444447</v>
      </c>
      <c r="G943">
        <v>1.13432</v>
      </c>
      <c r="H943" s="403">
        <v>43986.625694444447</v>
      </c>
      <c r="I943">
        <v>1.13432</v>
      </c>
      <c r="J943" s="403">
        <v>43986.628472222219</v>
      </c>
      <c r="K943">
        <v>1.1353200000000001</v>
      </c>
      <c r="L943">
        <v>0</v>
      </c>
      <c r="M943">
        <v>10</v>
      </c>
      <c r="N943">
        <v>2</v>
      </c>
      <c r="O943" s="578">
        <v>2.7777777722803876E-3</v>
      </c>
    </row>
    <row r="944" spans="1:15">
      <c r="A944" s="577">
        <v>943</v>
      </c>
      <c r="B944" s="577" t="s">
        <v>96</v>
      </c>
      <c r="C944" s="577">
        <v>2</v>
      </c>
      <c r="D944">
        <v>0.02</v>
      </c>
      <c r="E944">
        <v>0.04</v>
      </c>
      <c r="F944" s="403">
        <v>43986.634027777778</v>
      </c>
      <c r="G944">
        <v>1.1334900000000001</v>
      </c>
      <c r="H944" s="403">
        <v>43986.643055555556</v>
      </c>
      <c r="I944">
        <v>1.13188</v>
      </c>
      <c r="J944" s="403">
        <v>43986.71597222222</v>
      </c>
      <c r="K944">
        <v>1.1336900000000001</v>
      </c>
      <c r="L944">
        <v>16.100000000002183</v>
      </c>
      <c r="M944">
        <v>18.100000000002183</v>
      </c>
      <c r="N944">
        <v>4.0200000000000005</v>
      </c>
      <c r="O944" s="578">
        <v>8.1944444442342501E-2</v>
      </c>
    </row>
    <row r="945" spans="1:15">
      <c r="A945" s="577">
        <v>944</v>
      </c>
      <c r="B945" s="577" t="s">
        <v>97</v>
      </c>
      <c r="C945" s="577">
        <v>4</v>
      </c>
      <c r="D945">
        <v>0.05</v>
      </c>
      <c r="E945">
        <v>0.12000000000000001</v>
      </c>
      <c r="F945" s="403">
        <v>43986.654166666667</v>
      </c>
      <c r="G945">
        <v>1.1318600000000001</v>
      </c>
      <c r="H945" s="403">
        <v>43987.24722222222</v>
      </c>
      <c r="I945">
        <v>1.1368400000000001</v>
      </c>
      <c r="J945" s="403">
        <v>43987.369444444441</v>
      </c>
      <c r="K945">
        <v>1.13402</v>
      </c>
      <c r="L945">
        <v>49.800000000001091</v>
      </c>
      <c r="M945">
        <v>28.200000000000728</v>
      </c>
      <c r="N945">
        <v>12.049999999999999</v>
      </c>
      <c r="O945" s="578">
        <v>0.71527777777373558</v>
      </c>
    </row>
    <row r="946" spans="1:15">
      <c r="A946" s="577">
        <v>945</v>
      </c>
      <c r="B946" s="577" t="s">
        <v>96</v>
      </c>
      <c r="C946" s="577">
        <v>1</v>
      </c>
      <c r="D946">
        <v>0.02</v>
      </c>
      <c r="E946">
        <v>0.02</v>
      </c>
      <c r="F946" s="403">
        <v>43986.723611111112</v>
      </c>
      <c r="G946">
        <v>1.1338299999999999</v>
      </c>
      <c r="H946" s="403">
        <v>43986.723611111112</v>
      </c>
      <c r="I946">
        <v>1.1338299999999999</v>
      </c>
      <c r="J946" s="403">
        <v>43986.752083333333</v>
      </c>
      <c r="K946">
        <v>1.13483</v>
      </c>
      <c r="L946">
        <v>0</v>
      </c>
      <c r="M946">
        <v>10</v>
      </c>
      <c r="N946">
        <v>2</v>
      </c>
      <c r="O946" s="578">
        <v>2.8472222220443655E-2</v>
      </c>
    </row>
    <row r="947" spans="1:15">
      <c r="A947" s="577">
        <v>946</v>
      </c>
      <c r="B947" s="577" t="s">
        <v>96</v>
      </c>
      <c r="C947" s="577">
        <v>2</v>
      </c>
      <c r="D947">
        <v>0.02</v>
      </c>
      <c r="E947">
        <v>0.04</v>
      </c>
      <c r="F947" s="403">
        <v>43986.775000000001</v>
      </c>
      <c r="G947">
        <v>1.1357200000000001</v>
      </c>
      <c r="H947" s="403">
        <v>43986.803472222222</v>
      </c>
      <c r="I947">
        <v>1.13412</v>
      </c>
      <c r="J947" s="403">
        <v>43987.244444444441</v>
      </c>
      <c r="K947">
        <v>1.13592</v>
      </c>
      <c r="L947">
        <v>16</v>
      </c>
      <c r="M947">
        <v>18</v>
      </c>
      <c r="N947">
        <v>3.84</v>
      </c>
      <c r="O947" s="578">
        <v>0.46944444443943212</v>
      </c>
    </row>
    <row r="948" spans="1:15">
      <c r="A948" s="577">
        <v>947</v>
      </c>
      <c r="B948" s="577" t="s">
        <v>96</v>
      </c>
      <c r="C948" s="577">
        <v>1</v>
      </c>
      <c r="D948">
        <v>0.02</v>
      </c>
      <c r="E948">
        <v>0.02</v>
      </c>
      <c r="F948" s="403">
        <v>43987.255555555559</v>
      </c>
      <c r="G948">
        <v>1.13693</v>
      </c>
      <c r="H948" s="403">
        <v>43987.255555555559</v>
      </c>
      <c r="I948">
        <v>1.13693</v>
      </c>
      <c r="J948" s="403">
        <v>43987.263194444444</v>
      </c>
      <c r="K948">
        <v>1.1379300000000001</v>
      </c>
      <c r="L948">
        <v>0</v>
      </c>
      <c r="M948">
        <v>10.000000000001819</v>
      </c>
      <c r="N948">
        <v>2</v>
      </c>
      <c r="O948" s="578">
        <v>7.6388888846850023E-3</v>
      </c>
    </row>
    <row r="949" spans="1:15">
      <c r="A949" s="577">
        <v>948</v>
      </c>
      <c r="B949" s="577" t="s">
        <v>96</v>
      </c>
      <c r="C949" s="577">
        <v>8</v>
      </c>
      <c r="D949">
        <v>0.38</v>
      </c>
      <c r="E949">
        <v>0.95000000000000007</v>
      </c>
      <c r="F949" s="403">
        <v>43987.27847222222</v>
      </c>
      <c r="G949">
        <v>1.1378200000000001</v>
      </c>
      <c r="H949" s="403">
        <v>43991.345833333333</v>
      </c>
      <c r="I949">
        <v>1.1245499999999999</v>
      </c>
      <c r="J949" s="403">
        <v>43991.507638888892</v>
      </c>
      <c r="K949">
        <v>1.1288800000000001</v>
      </c>
      <c r="L949">
        <v>132.70000000000073</v>
      </c>
      <c r="M949">
        <v>43.300000000001091</v>
      </c>
      <c r="N949">
        <v>129.91</v>
      </c>
      <c r="O949" s="578">
        <v>2.2291666666715173</v>
      </c>
    </row>
    <row r="950" spans="1:15">
      <c r="A950" s="577">
        <v>949</v>
      </c>
      <c r="B950" s="577" t="s">
        <v>97</v>
      </c>
      <c r="C950" s="577">
        <v>2</v>
      </c>
      <c r="D950">
        <v>0.02</v>
      </c>
      <c r="E950">
        <v>0.04</v>
      </c>
      <c r="F950" s="403">
        <v>43987.396527777775</v>
      </c>
      <c r="G950">
        <v>1.1321699999999999</v>
      </c>
      <c r="H950" s="403">
        <v>43987.47152777778</v>
      </c>
      <c r="I950">
        <v>1.1337699999999999</v>
      </c>
      <c r="J950" s="403">
        <v>43987.520833333336</v>
      </c>
      <c r="K950">
        <v>1.1319699999999999</v>
      </c>
      <c r="L950">
        <v>16</v>
      </c>
      <c r="M950">
        <v>18</v>
      </c>
      <c r="N950">
        <v>4</v>
      </c>
      <c r="O950" s="578">
        <v>0.12430555556056788</v>
      </c>
    </row>
    <row r="951" spans="1:15">
      <c r="A951" s="577">
        <v>950</v>
      </c>
      <c r="B951" s="577" t="s">
        <v>97</v>
      </c>
      <c r="C951" s="577">
        <v>1</v>
      </c>
      <c r="D951">
        <v>0.02</v>
      </c>
      <c r="E951">
        <v>0.02</v>
      </c>
      <c r="F951" s="403">
        <v>43987.526388888888</v>
      </c>
      <c r="G951">
        <v>1.1320300000000001</v>
      </c>
      <c r="H951" s="403">
        <v>43987.526388888888</v>
      </c>
      <c r="I951">
        <v>1.1320300000000001</v>
      </c>
      <c r="J951" s="403">
        <v>43987.52847222222</v>
      </c>
      <c r="K951">
        <v>1.13103</v>
      </c>
      <c r="L951">
        <v>0</v>
      </c>
      <c r="M951">
        <v>10.000000000001819</v>
      </c>
      <c r="N951">
        <v>2</v>
      </c>
      <c r="O951" s="578">
        <v>2.0833333328482695E-3</v>
      </c>
    </row>
    <row r="952" spans="1:15">
      <c r="A952" s="577">
        <v>951</v>
      </c>
      <c r="B952" s="577" t="s">
        <v>97</v>
      </c>
      <c r="C952" s="577">
        <v>2</v>
      </c>
      <c r="D952">
        <v>0.02</v>
      </c>
      <c r="E952">
        <v>0.04</v>
      </c>
      <c r="F952" s="403">
        <v>43987.545138888891</v>
      </c>
      <c r="G952">
        <v>1.1301099999999999</v>
      </c>
      <c r="H952" s="403">
        <v>43987.561111111114</v>
      </c>
      <c r="I952">
        <v>1.1317299999999999</v>
      </c>
      <c r="J952" s="403">
        <v>43987.579861111109</v>
      </c>
      <c r="K952">
        <v>1.12992</v>
      </c>
      <c r="L952">
        <v>16.199999999998909</v>
      </c>
      <c r="M952">
        <v>18.099999999998545</v>
      </c>
      <c r="N952">
        <v>4</v>
      </c>
      <c r="O952" s="578">
        <v>3.4722222218988463E-2</v>
      </c>
    </row>
    <row r="953" spans="1:15">
      <c r="A953" s="577">
        <v>952</v>
      </c>
      <c r="B953" s="577" t="s">
        <v>97</v>
      </c>
      <c r="C953" s="577">
        <v>1</v>
      </c>
      <c r="D953">
        <v>0.02</v>
      </c>
      <c r="E953">
        <v>0.02</v>
      </c>
      <c r="F953" s="403">
        <v>43987.582638888889</v>
      </c>
      <c r="G953">
        <v>1.1300699999999999</v>
      </c>
      <c r="H953" s="403">
        <v>43987.582638888889</v>
      </c>
      <c r="I953">
        <v>1.1300699999999999</v>
      </c>
      <c r="J953" s="403">
        <v>43987.585416666669</v>
      </c>
      <c r="K953">
        <v>1.12907</v>
      </c>
      <c r="L953">
        <v>0</v>
      </c>
      <c r="M953">
        <v>9.999999999998181</v>
      </c>
      <c r="N953">
        <v>2</v>
      </c>
      <c r="O953" s="578">
        <v>2.7777777795563452E-3</v>
      </c>
    </row>
    <row r="954" spans="1:15">
      <c r="A954" s="577">
        <v>953</v>
      </c>
      <c r="B954" s="577" t="s">
        <v>97</v>
      </c>
      <c r="C954" s="577">
        <v>2</v>
      </c>
      <c r="D954">
        <v>0.02</v>
      </c>
      <c r="E954">
        <v>0.04</v>
      </c>
      <c r="F954" s="403">
        <v>43987.597222222219</v>
      </c>
      <c r="G954">
        <v>1.13018</v>
      </c>
      <c r="H954" s="403">
        <v>43987.620138888888</v>
      </c>
      <c r="I954">
        <v>1.13209</v>
      </c>
      <c r="J954" s="403">
        <v>43987.65902777778</v>
      </c>
      <c r="K954">
        <v>1.1301399999999999</v>
      </c>
      <c r="L954">
        <v>19.100000000000364</v>
      </c>
      <c r="M954">
        <v>19.5</v>
      </c>
      <c r="N954">
        <v>3.98</v>
      </c>
      <c r="O954" s="578">
        <v>6.1805555560567882E-2</v>
      </c>
    </row>
    <row r="955" spans="1:15">
      <c r="A955" s="577">
        <v>954</v>
      </c>
      <c r="B955" s="577" t="s">
        <v>97</v>
      </c>
      <c r="C955" s="577">
        <v>1</v>
      </c>
      <c r="D955">
        <v>0.02</v>
      </c>
      <c r="E955">
        <v>0.02</v>
      </c>
      <c r="F955" s="403">
        <v>43987.688888888886</v>
      </c>
      <c r="G955">
        <v>1.1290899999999999</v>
      </c>
      <c r="H955" s="403">
        <v>43987.688888888886</v>
      </c>
      <c r="I955">
        <v>1.1290899999999999</v>
      </c>
      <c r="J955" s="403">
        <v>43987.730555555558</v>
      </c>
      <c r="K955">
        <v>1.12809</v>
      </c>
      <c r="L955">
        <v>0</v>
      </c>
      <c r="M955">
        <v>10</v>
      </c>
      <c r="N955">
        <v>2</v>
      </c>
      <c r="O955" s="578">
        <v>4.1666666671517305E-2</v>
      </c>
    </row>
    <row r="956" spans="1:15">
      <c r="A956" s="577">
        <v>955</v>
      </c>
      <c r="B956" s="577" t="s">
        <v>97</v>
      </c>
      <c r="C956" s="577">
        <v>1</v>
      </c>
      <c r="D956">
        <v>0.02</v>
      </c>
      <c r="E956">
        <v>0.02</v>
      </c>
      <c r="F956" s="403">
        <v>43987.753472222219</v>
      </c>
      <c r="G956">
        <v>1.1297699999999999</v>
      </c>
      <c r="H956" s="403">
        <v>43987.753472222219</v>
      </c>
      <c r="I956">
        <v>1.1297699999999999</v>
      </c>
      <c r="J956" s="403">
        <v>43987.84097222222</v>
      </c>
      <c r="K956">
        <v>1.1287700000000001</v>
      </c>
      <c r="L956">
        <v>0</v>
      </c>
      <c r="M956">
        <v>9.999999999998181</v>
      </c>
      <c r="N956">
        <v>2</v>
      </c>
      <c r="O956" s="578">
        <v>8.7500000001455192E-2</v>
      </c>
    </row>
    <row r="957" spans="1:15">
      <c r="A957" s="577">
        <v>956</v>
      </c>
      <c r="B957" s="577" t="s">
        <v>97</v>
      </c>
      <c r="C957" s="577">
        <v>2</v>
      </c>
      <c r="D957">
        <v>0.02</v>
      </c>
      <c r="E957">
        <v>0.04</v>
      </c>
      <c r="F957" s="403">
        <v>43989.879166666666</v>
      </c>
      <c r="G957">
        <v>1.12998</v>
      </c>
      <c r="H957" s="403">
        <v>43989.988888888889</v>
      </c>
      <c r="I957">
        <v>1.13158</v>
      </c>
      <c r="J957" s="403">
        <v>43990.05</v>
      </c>
      <c r="K957">
        <v>1.12978</v>
      </c>
      <c r="L957">
        <v>16.000000000001819</v>
      </c>
      <c r="M957">
        <v>18.000000000001819</v>
      </c>
      <c r="N957">
        <v>4.04</v>
      </c>
      <c r="O957" s="578">
        <v>-0.82916666666278616</v>
      </c>
    </row>
    <row r="958" spans="1:15">
      <c r="A958" s="577">
        <v>957</v>
      </c>
      <c r="B958" s="577" t="s">
        <v>97</v>
      </c>
      <c r="C958" s="577">
        <v>2</v>
      </c>
      <c r="D958">
        <v>0.02</v>
      </c>
      <c r="E958">
        <v>0.04</v>
      </c>
      <c r="F958" s="403">
        <v>43990.28402777778</v>
      </c>
      <c r="G958">
        <v>1.12937</v>
      </c>
      <c r="H958" s="403">
        <v>43990.342361111114</v>
      </c>
      <c r="I958">
        <v>1.1309800000000001</v>
      </c>
      <c r="J958" s="403">
        <v>43990.404166666667</v>
      </c>
      <c r="K958">
        <v>1.1291800000000001</v>
      </c>
      <c r="L958">
        <v>16.100000000000364</v>
      </c>
      <c r="M958">
        <v>18</v>
      </c>
      <c r="N958">
        <v>3.98</v>
      </c>
      <c r="O958" s="578">
        <v>0.12013888888759539</v>
      </c>
    </row>
    <row r="959" spans="1:15">
      <c r="A959" s="577">
        <v>958</v>
      </c>
      <c r="B959" s="577" t="s">
        <v>97</v>
      </c>
      <c r="C959" s="577">
        <v>1</v>
      </c>
      <c r="D959">
        <v>0.02</v>
      </c>
      <c r="E959">
        <v>0.02</v>
      </c>
      <c r="F959" s="403">
        <v>43990.407638888886</v>
      </c>
      <c r="G959">
        <v>1.12967</v>
      </c>
      <c r="H959" s="403">
        <v>43990.407638888886</v>
      </c>
      <c r="I959">
        <v>1.12967</v>
      </c>
      <c r="J959" s="403">
        <v>43990.435416666667</v>
      </c>
      <c r="K959">
        <v>1.1286700000000001</v>
      </c>
      <c r="L959">
        <v>0</v>
      </c>
      <c r="M959">
        <v>9.999999999998181</v>
      </c>
      <c r="N959">
        <v>2</v>
      </c>
      <c r="O959" s="578">
        <v>2.7777777781011537E-2</v>
      </c>
    </row>
    <row r="960" spans="1:15">
      <c r="A960" s="577">
        <v>959</v>
      </c>
      <c r="B960" s="577" t="s">
        <v>97</v>
      </c>
      <c r="C960" s="577">
        <v>3</v>
      </c>
      <c r="D960">
        <v>0.03</v>
      </c>
      <c r="E960">
        <v>7.0000000000000007E-2</v>
      </c>
      <c r="F960" s="403">
        <v>43990.462500000001</v>
      </c>
      <c r="G960">
        <v>1.12734</v>
      </c>
      <c r="H960" s="403">
        <v>43990.547222222223</v>
      </c>
      <c r="I960">
        <v>1.13059</v>
      </c>
      <c r="J960" s="403">
        <v>43991.275000000001</v>
      </c>
      <c r="K960">
        <v>1.12819</v>
      </c>
      <c r="L960">
        <v>32.5</v>
      </c>
      <c r="M960">
        <v>24</v>
      </c>
      <c r="N960">
        <v>7.0900000000000007</v>
      </c>
      <c r="O960" s="578">
        <v>0.8125</v>
      </c>
    </row>
    <row r="961" spans="1:15">
      <c r="A961" s="577">
        <v>960</v>
      </c>
      <c r="B961" s="577" t="s">
        <v>97</v>
      </c>
      <c r="C961" s="577">
        <v>1</v>
      </c>
      <c r="D961">
        <v>0.02</v>
      </c>
      <c r="E961">
        <v>0.02</v>
      </c>
      <c r="F961" s="403">
        <v>43991.293749999997</v>
      </c>
      <c r="G961">
        <v>1.1273899999999999</v>
      </c>
      <c r="H961" s="403">
        <v>43991.293749999997</v>
      </c>
      <c r="I961">
        <v>1.1273899999999999</v>
      </c>
      <c r="J961" s="403">
        <v>43991.297222222223</v>
      </c>
      <c r="K961">
        <v>1.12639</v>
      </c>
      <c r="L961">
        <v>0</v>
      </c>
      <c r="M961">
        <v>10</v>
      </c>
      <c r="N961">
        <v>2</v>
      </c>
      <c r="O961" s="578">
        <v>3.4722222262644209E-3</v>
      </c>
    </row>
    <row r="962" spans="1:15">
      <c r="A962" s="577">
        <v>961</v>
      </c>
      <c r="B962" s="577" t="s">
        <v>97</v>
      </c>
      <c r="C962" s="577">
        <v>1</v>
      </c>
      <c r="D962">
        <v>0.02</v>
      </c>
      <c r="E962">
        <v>0.02</v>
      </c>
      <c r="F962" s="403">
        <v>43991.323611111111</v>
      </c>
      <c r="G962">
        <v>1.1263399999999999</v>
      </c>
      <c r="H962" s="403">
        <v>43991.323611111111</v>
      </c>
      <c r="I962">
        <v>1.1263399999999999</v>
      </c>
      <c r="J962" s="403">
        <v>43991.345138888886</v>
      </c>
      <c r="K962">
        <v>1.12534</v>
      </c>
      <c r="L962">
        <v>0</v>
      </c>
      <c r="M962">
        <v>10</v>
      </c>
      <c r="N962">
        <v>2</v>
      </c>
      <c r="O962" s="578">
        <v>2.1527777775190771E-2</v>
      </c>
    </row>
    <row r="963" spans="1:15">
      <c r="A963" s="577">
        <v>962</v>
      </c>
      <c r="B963" s="577" t="s">
        <v>97</v>
      </c>
      <c r="C963" s="577">
        <v>8</v>
      </c>
      <c r="D963">
        <v>0.38</v>
      </c>
      <c r="E963">
        <v>0.95000000000000007</v>
      </c>
      <c r="F963" s="403">
        <v>43991.348611111112</v>
      </c>
      <c r="G963">
        <v>1.1251500000000001</v>
      </c>
      <c r="H963" s="403">
        <v>43992.47152777778</v>
      </c>
      <c r="I963">
        <v>1.1379699999999999</v>
      </c>
      <c r="J963" s="403">
        <v>43992.750694444447</v>
      </c>
      <c r="K963">
        <v>1.13371</v>
      </c>
      <c r="L963">
        <v>128.19999999999709</v>
      </c>
      <c r="M963">
        <v>42.599999999998545</v>
      </c>
      <c r="N963">
        <v>133.94999999999999</v>
      </c>
      <c r="O963" s="578">
        <v>1.4020833333343035</v>
      </c>
    </row>
    <row r="964" spans="1:15">
      <c r="A964" s="577">
        <v>963</v>
      </c>
      <c r="B964" s="577" t="s">
        <v>96</v>
      </c>
      <c r="C964" s="577">
        <v>1</v>
      </c>
      <c r="D964">
        <v>0.02</v>
      </c>
      <c r="E964">
        <v>0.02</v>
      </c>
      <c r="F964" s="403">
        <v>43991.532638888886</v>
      </c>
      <c r="G964">
        <v>1.12971</v>
      </c>
      <c r="H964" s="403">
        <v>43991.532638888886</v>
      </c>
      <c r="I964">
        <v>1.12971</v>
      </c>
      <c r="J964" s="403">
        <v>43991.551388888889</v>
      </c>
      <c r="K964">
        <v>1.1307100000000001</v>
      </c>
      <c r="L964">
        <v>0</v>
      </c>
      <c r="M964">
        <v>10</v>
      </c>
      <c r="N964">
        <v>2</v>
      </c>
      <c r="O964" s="578">
        <v>1.8750000002910383E-2</v>
      </c>
    </row>
    <row r="965" spans="1:15">
      <c r="A965" s="577">
        <v>964</v>
      </c>
      <c r="B965" s="577" t="s">
        <v>96</v>
      </c>
      <c r="C965" s="577">
        <v>1</v>
      </c>
      <c r="D965">
        <v>0.02</v>
      </c>
      <c r="E965">
        <v>0.02</v>
      </c>
      <c r="F965" s="403">
        <v>43991.57708333333</v>
      </c>
      <c r="G965">
        <v>1.13398</v>
      </c>
      <c r="H965" s="403">
        <v>43991.57708333333</v>
      </c>
      <c r="I965">
        <v>1.13398</v>
      </c>
      <c r="J965" s="403">
        <v>43991.581250000003</v>
      </c>
      <c r="K965">
        <v>1.1349800000000001</v>
      </c>
      <c r="L965">
        <v>0</v>
      </c>
      <c r="M965">
        <v>10.000000000001819</v>
      </c>
      <c r="N965">
        <v>2</v>
      </c>
      <c r="O965" s="578">
        <v>4.1666666729724966E-3</v>
      </c>
    </row>
    <row r="966" spans="1:15">
      <c r="A966" s="577">
        <v>965</v>
      </c>
      <c r="B966" s="577" t="s">
        <v>96</v>
      </c>
      <c r="C966" s="577">
        <v>1</v>
      </c>
      <c r="D966">
        <v>0.02</v>
      </c>
      <c r="E966">
        <v>0.02</v>
      </c>
      <c r="F966" s="403">
        <v>43991.584722222222</v>
      </c>
      <c r="G966">
        <v>1.13409</v>
      </c>
      <c r="H966" s="403">
        <v>43991.584722222222</v>
      </c>
      <c r="I966">
        <v>1.13409</v>
      </c>
      <c r="J966" s="403">
        <v>43991.614583333336</v>
      </c>
      <c r="K966">
        <v>1.1350899999999999</v>
      </c>
      <c r="L966">
        <v>0</v>
      </c>
      <c r="M966">
        <v>10</v>
      </c>
      <c r="N966">
        <v>2</v>
      </c>
      <c r="O966" s="578">
        <v>2.9861111113859806E-2</v>
      </c>
    </row>
    <row r="967" spans="1:15">
      <c r="A967" s="577">
        <v>966</v>
      </c>
      <c r="B967" s="577" t="s">
        <v>96</v>
      </c>
      <c r="C967" s="577">
        <v>1</v>
      </c>
      <c r="D967">
        <v>0.02</v>
      </c>
      <c r="E967">
        <v>0.02</v>
      </c>
      <c r="F967" s="403">
        <v>43991.62222222222</v>
      </c>
      <c r="G967">
        <v>1.13531</v>
      </c>
      <c r="H967" s="403">
        <v>43991.62222222222</v>
      </c>
      <c r="I967">
        <v>1.13531</v>
      </c>
      <c r="J967" s="403">
        <v>43991.640277777777</v>
      </c>
      <c r="K967">
        <v>1.1363099999999999</v>
      </c>
      <c r="L967">
        <v>0</v>
      </c>
      <c r="M967">
        <v>9.999999999998181</v>
      </c>
      <c r="N967">
        <v>2</v>
      </c>
      <c r="O967" s="578">
        <v>1.8055555556202307E-2</v>
      </c>
    </row>
    <row r="968" spans="1:15">
      <c r="A968" s="577">
        <v>967</v>
      </c>
      <c r="B968" s="577" t="s">
        <v>96</v>
      </c>
      <c r="C968" s="577">
        <v>2</v>
      </c>
      <c r="D968">
        <v>0.02</v>
      </c>
      <c r="E968">
        <v>0.04</v>
      </c>
      <c r="F968" s="403">
        <v>43991.644444444442</v>
      </c>
      <c r="G968">
        <v>1.13605</v>
      </c>
      <c r="H968" s="403">
        <v>43991.656944444447</v>
      </c>
      <c r="I968">
        <v>1.13443</v>
      </c>
      <c r="J968" s="403">
        <v>43992.232638888891</v>
      </c>
      <c r="K968">
        <v>1.1362399999999999</v>
      </c>
      <c r="L968">
        <v>16.199999999998909</v>
      </c>
      <c r="M968">
        <v>18.099999999998545</v>
      </c>
      <c r="N968">
        <v>3.84</v>
      </c>
      <c r="O968" s="578">
        <v>0.58819444444816327</v>
      </c>
    </row>
    <row r="969" spans="1:15">
      <c r="A969" s="577">
        <v>968</v>
      </c>
      <c r="B969" s="577" t="s">
        <v>96</v>
      </c>
      <c r="C969" s="577">
        <v>1</v>
      </c>
      <c r="D969">
        <v>0.02</v>
      </c>
      <c r="E969">
        <v>0.02</v>
      </c>
      <c r="F969" s="403">
        <v>43992.254166666666</v>
      </c>
      <c r="G969">
        <v>1.13611</v>
      </c>
      <c r="H969" s="403">
        <v>43992.254166666666</v>
      </c>
      <c r="I969">
        <v>1.13611</v>
      </c>
      <c r="J969" s="403">
        <v>43992.349305555559</v>
      </c>
      <c r="K969">
        <v>1.1371100000000001</v>
      </c>
      <c r="L969">
        <v>0</v>
      </c>
      <c r="M969">
        <v>10</v>
      </c>
      <c r="N969">
        <v>2</v>
      </c>
      <c r="O969" s="578">
        <v>9.5138888893416151E-2</v>
      </c>
    </row>
    <row r="970" spans="1:15">
      <c r="A970" s="577">
        <v>969</v>
      </c>
      <c r="B970" s="577" t="s">
        <v>96</v>
      </c>
      <c r="C970" s="577">
        <v>2</v>
      </c>
      <c r="D970">
        <v>0.02</v>
      </c>
      <c r="E970">
        <v>0.04</v>
      </c>
      <c r="F970" s="403">
        <v>43992.365277777775</v>
      </c>
      <c r="G970">
        <v>1.1371899999999999</v>
      </c>
      <c r="H970" s="403">
        <v>43992.425694444442</v>
      </c>
      <c r="I970">
        <v>1.1355900000000001</v>
      </c>
      <c r="J970" s="403">
        <v>43992.463194444441</v>
      </c>
      <c r="K970">
        <v>1.1373899999999999</v>
      </c>
      <c r="L970">
        <v>15.999999999998181</v>
      </c>
      <c r="M970">
        <v>17.999999999998181</v>
      </c>
      <c r="N970">
        <v>4</v>
      </c>
      <c r="O970" s="578">
        <v>9.7916666665696539E-2</v>
      </c>
    </row>
    <row r="971" spans="1:15">
      <c r="A971" s="577">
        <v>970</v>
      </c>
      <c r="B971" s="577" t="s">
        <v>96</v>
      </c>
      <c r="C971" s="577">
        <v>3</v>
      </c>
      <c r="D971">
        <v>0.03</v>
      </c>
      <c r="E971">
        <v>7.0000000000000007E-2</v>
      </c>
      <c r="F971" s="403">
        <v>43992.504166666666</v>
      </c>
      <c r="G971">
        <v>1.13845</v>
      </c>
      <c r="H971" s="403">
        <v>43992.621527777781</v>
      </c>
      <c r="I971">
        <v>1.1352199999999999</v>
      </c>
      <c r="J971" s="403">
        <v>43992.75</v>
      </c>
      <c r="K971">
        <v>1.13761</v>
      </c>
      <c r="L971">
        <v>32.300000000001091</v>
      </c>
      <c r="M971">
        <v>23.900000000001455</v>
      </c>
      <c r="N971">
        <v>7.01</v>
      </c>
      <c r="O971" s="578">
        <v>0.24583333333430346</v>
      </c>
    </row>
    <row r="972" spans="1:15">
      <c r="A972" s="577">
        <v>971</v>
      </c>
      <c r="B972" s="577" t="s">
        <v>97</v>
      </c>
      <c r="C972" s="577">
        <v>2</v>
      </c>
      <c r="D972">
        <v>0.02</v>
      </c>
      <c r="E972">
        <v>0.04</v>
      </c>
      <c r="F972" s="403">
        <v>43992.755555555559</v>
      </c>
      <c r="G972">
        <v>1.13917</v>
      </c>
      <c r="H972" s="403">
        <v>43992.760416666664</v>
      </c>
      <c r="I972">
        <v>1.1407799999999999</v>
      </c>
      <c r="J972" s="403">
        <v>43992.777777777781</v>
      </c>
      <c r="K972">
        <v>1.1389800000000001</v>
      </c>
      <c r="L972">
        <v>16.099999999998545</v>
      </c>
      <c r="M972">
        <v>17.999999999998181</v>
      </c>
      <c r="N972">
        <v>3.98</v>
      </c>
      <c r="O972" s="578">
        <v>2.2222222221898846E-2</v>
      </c>
    </row>
    <row r="973" spans="1:15">
      <c r="A973" s="577">
        <v>972</v>
      </c>
      <c r="B973" s="577" t="s">
        <v>96</v>
      </c>
      <c r="C973" s="577">
        <v>1</v>
      </c>
      <c r="D973">
        <v>0.02</v>
      </c>
      <c r="E973">
        <v>0.02</v>
      </c>
      <c r="F973" s="403">
        <v>43992.765972222223</v>
      </c>
      <c r="G973">
        <v>1.1403099999999999</v>
      </c>
      <c r="H973" s="403">
        <v>43992.765972222223</v>
      </c>
      <c r="I973">
        <v>1.1403099999999999</v>
      </c>
      <c r="J973" s="403">
        <v>43992.767361111109</v>
      </c>
      <c r="K973">
        <v>1.14131</v>
      </c>
      <c r="L973">
        <v>0</v>
      </c>
      <c r="M973">
        <v>10.000000000001819</v>
      </c>
      <c r="N973">
        <v>2</v>
      </c>
      <c r="O973" s="578">
        <v>1.3888888861401938E-3</v>
      </c>
    </row>
    <row r="974" spans="1:15">
      <c r="A974" s="577">
        <v>973</v>
      </c>
      <c r="B974" s="577" t="s">
        <v>96</v>
      </c>
      <c r="C974" s="577">
        <v>3</v>
      </c>
      <c r="D974">
        <v>0.03</v>
      </c>
      <c r="E974">
        <v>7.0000000000000007E-2</v>
      </c>
      <c r="F974" s="403">
        <v>43992.777083333334</v>
      </c>
      <c r="G974">
        <v>1.1408</v>
      </c>
      <c r="H974" s="403">
        <v>43992.795138888891</v>
      </c>
      <c r="I974">
        <v>1.1375500000000001</v>
      </c>
      <c r="J974" s="403">
        <v>43992.80972222222</v>
      </c>
      <c r="K974">
        <v>1.13994</v>
      </c>
      <c r="L974">
        <v>32.5</v>
      </c>
      <c r="M974">
        <v>23.899999999999636</v>
      </c>
      <c r="N974">
        <v>7.01</v>
      </c>
      <c r="O974" s="578">
        <v>3.2638888886140194E-2</v>
      </c>
    </row>
    <row r="975" spans="1:15">
      <c r="A975" s="577">
        <v>974</v>
      </c>
      <c r="B975" s="577" t="s">
        <v>97</v>
      </c>
      <c r="C975" s="577">
        <v>1</v>
      </c>
      <c r="D975">
        <v>0.02</v>
      </c>
      <c r="E975">
        <v>0.02</v>
      </c>
      <c r="F975" s="403">
        <v>43992.780555555553</v>
      </c>
      <c r="G975">
        <v>1.14055</v>
      </c>
      <c r="H975" s="403">
        <v>43992.780555555553</v>
      </c>
      <c r="I975">
        <v>1.14055</v>
      </c>
      <c r="J975" s="403">
        <v>43992.785416666666</v>
      </c>
      <c r="K975">
        <v>1.1395500000000001</v>
      </c>
      <c r="L975">
        <v>0</v>
      </c>
      <c r="M975">
        <v>10</v>
      </c>
      <c r="N975">
        <v>2</v>
      </c>
      <c r="O975" s="578">
        <v>4.8611111124046147E-3</v>
      </c>
    </row>
    <row r="976" spans="1:15">
      <c r="A976" s="577">
        <v>975</v>
      </c>
      <c r="B976" s="577" t="s">
        <v>97</v>
      </c>
      <c r="C976" s="577">
        <v>3</v>
      </c>
      <c r="D976">
        <v>0.03</v>
      </c>
      <c r="E976">
        <v>7.0000000000000007E-2</v>
      </c>
      <c r="F976" s="403">
        <v>43992.796527777777</v>
      </c>
      <c r="G976">
        <v>1.1377699999999999</v>
      </c>
      <c r="H976" s="403">
        <v>43992.8125</v>
      </c>
      <c r="I976">
        <v>1.141</v>
      </c>
      <c r="J976" s="403">
        <v>43992.836111111108</v>
      </c>
      <c r="K976">
        <v>1.13862</v>
      </c>
      <c r="L976">
        <v>32.300000000001091</v>
      </c>
      <c r="M976">
        <v>23.800000000001091</v>
      </c>
      <c r="N976">
        <v>6.9799999999999995</v>
      </c>
      <c r="O976" s="578">
        <v>3.9583333331393078E-2</v>
      </c>
    </row>
    <row r="977" spans="1:15">
      <c r="A977" s="577">
        <v>976</v>
      </c>
      <c r="B977" s="577" t="s">
        <v>96</v>
      </c>
      <c r="C977" s="577">
        <v>5</v>
      </c>
      <c r="D977">
        <v>0.08</v>
      </c>
      <c r="E977">
        <v>0.2</v>
      </c>
      <c r="F977" s="403">
        <v>43992.816666666666</v>
      </c>
      <c r="G977">
        <v>1.14039</v>
      </c>
      <c r="H977" s="403">
        <v>43993.216666666667</v>
      </c>
      <c r="I977">
        <v>1.13368</v>
      </c>
      <c r="J977" s="403">
        <v>43993.329861111109</v>
      </c>
      <c r="K977">
        <v>1.1369400000000001</v>
      </c>
      <c r="L977">
        <v>67.099999999998545</v>
      </c>
      <c r="M977">
        <v>32.600000000000364</v>
      </c>
      <c r="N977">
        <v>21.14</v>
      </c>
      <c r="O977" s="578">
        <v>0.51319444444379769</v>
      </c>
    </row>
    <row r="978" spans="1:15">
      <c r="A978" s="577">
        <v>977</v>
      </c>
      <c r="B978" s="577" t="s">
        <v>97</v>
      </c>
      <c r="C978" s="577">
        <v>2</v>
      </c>
      <c r="D978">
        <v>0.02</v>
      </c>
      <c r="E978">
        <v>0.04</v>
      </c>
      <c r="F978" s="403">
        <v>43993.001388888886</v>
      </c>
      <c r="G978">
        <v>1.13693</v>
      </c>
      <c r="H978" s="403">
        <v>43993.036805555559</v>
      </c>
      <c r="I978">
        <v>1.13853</v>
      </c>
      <c r="J978" s="403">
        <v>43993.156944444447</v>
      </c>
      <c r="K978">
        <v>1.13673</v>
      </c>
      <c r="L978">
        <v>16.000000000001819</v>
      </c>
      <c r="M978">
        <v>18.000000000001819</v>
      </c>
      <c r="N978">
        <v>4</v>
      </c>
      <c r="O978" s="578">
        <v>0.15555555556056788</v>
      </c>
    </row>
    <row r="979" spans="1:15">
      <c r="A979" s="577">
        <v>978</v>
      </c>
      <c r="B979" s="577" t="s">
        <v>97</v>
      </c>
      <c r="C979" s="577">
        <v>1</v>
      </c>
      <c r="D979">
        <v>0.02</v>
      </c>
      <c r="E979">
        <v>0.02</v>
      </c>
      <c r="F979" s="403">
        <v>43993.179861111108</v>
      </c>
      <c r="G979">
        <v>1.1349100000000001</v>
      </c>
      <c r="H979" s="403">
        <v>43993.179861111108</v>
      </c>
      <c r="I979">
        <v>1.1349100000000001</v>
      </c>
      <c r="J979" s="403">
        <v>43993.216666666667</v>
      </c>
      <c r="K979">
        <v>1.13391</v>
      </c>
      <c r="L979">
        <v>0</v>
      </c>
      <c r="M979">
        <v>10</v>
      </c>
      <c r="N979">
        <v>2</v>
      </c>
      <c r="O979" s="578">
        <v>3.680555555911269E-2</v>
      </c>
    </row>
    <row r="980" spans="1:15">
      <c r="A980" s="577">
        <v>979</v>
      </c>
      <c r="B980" s="577" t="s">
        <v>97</v>
      </c>
      <c r="C980" s="577">
        <v>5</v>
      </c>
      <c r="D980">
        <v>0.08</v>
      </c>
      <c r="E980">
        <v>0.2</v>
      </c>
      <c r="F980" s="403">
        <v>43993.227777777778</v>
      </c>
      <c r="G980">
        <v>1.1333500000000001</v>
      </c>
      <c r="H980" s="403">
        <v>43993.397222222222</v>
      </c>
      <c r="I980">
        <v>1.14009</v>
      </c>
      <c r="J980" s="403">
        <v>43993.461805555555</v>
      </c>
      <c r="K980">
        <v>1.1368199999999999</v>
      </c>
      <c r="L980">
        <v>67.399999999999636</v>
      </c>
      <c r="M980">
        <v>32.700000000000728</v>
      </c>
      <c r="N980">
        <v>22.05</v>
      </c>
      <c r="O980" s="578">
        <v>0.23402777777664596</v>
      </c>
    </row>
    <row r="981" spans="1:15">
      <c r="A981" s="577">
        <v>980</v>
      </c>
      <c r="B981" s="577" t="s">
        <v>96</v>
      </c>
      <c r="C981" s="577">
        <v>1</v>
      </c>
      <c r="D981">
        <v>0.02</v>
      </c>
      <c r="E981">
        <v>0.02</v>
      </c>
      <c r="F981" s="403">
        <v>43993.331944444442</v>
      </c>
      <c r="G981">
        <v>1.1366099999999999</v>
      </c>
      <c r="H981" s="403">
        <v>43993.331944444442</v>
      </c>
      <c r="I981">
        <v>1.1366099999999999</v>
      </c>
      <c r="J981" s="403">
        <v>43993.345138888886</v>
      </c>
      <c r="K981">
        <v>1.13761</v>
      </c>
      <c r="L981">
        <v>0</v>
      </c>
      <c r="M981">
        <v>10.000000000001819</v>
      </c>
      <c r="N981">
        <v>2</v>
      </c>
      <c r="O981" s="578">
        <v>1.3194444443797693E-2</v>
      </c>
    </row>
    <row r="982" spans="1:15">
      <c r="A982" s="577">
        <v>981</v>
      </c>
      <c r="B982" s="577" t="s">
        <v>96</v>
      </c>
      <c r="C982" s="577">
        <v>1</v>
      </c>
      <c r="D982">
        <v>0.02</v>
      </c>
      <c r="E982">
        <v>0.02</v>
      </c>
      <c r="F982" s="403">
        <v>43993.363194444442</v>
      </c>
      <c r="G982">
        <v>1.1379999999999999</v>
      </c>
      <c r="H982" s="403">
        <v>43993.363194444442</v>
      </c>
      <c r="I982">
        <v>1.1379999999999999</v>
      </c>
      <c r="J982" s="403">
        <v>43993.372916666667</v>
      </c>
      <c r="K982">
        <v>1.139</v>
      </c>
      <c r="L982">
        <v>0</v>
      </c>
      <c r="M982">
        <v>10.000000000001819</v>
      </c>
      <c r="N982">
        <v>2</v>
      </c>
      <c r="O982" s="578">
        <v>9.7222222248092294E-3</v>
      </c>
    </row>
    <row r="983" spans="1:15">
      <c r="A983" s="577">
        <v>982</v>
      </c>
      <c r="B983" s="577" t="s">
        <v>96</v>
      </c>
      <c r="C983" s="577">
        <v>1</v>
      </c>
      <c r="D983">
        <v>0.02</v>
      </c>
      <c r="E983">
        <v>0.02</v>
      </c>
      <c r="F983" s="403">
        <v>43993.395833333336</v>
      </c>
      <c r="G983">
        <v>1.13866</v>
      </c>
      <c r="H983" s="403">
        <v>43993.395833333336</v>
      </c>
      <c r="I983">
        <v>1.13866</v>
      </c>
      <c r="J983" s="403">
        <v>43993.397222222222</v>
      </c>
      <c r="K983">
        <v>1.1396599999999999</v>
      </c>
      <c r="L983">
        <v>0</v>
      </c>
      <c r="M983">
        <v>9.999999999998181</v>
      </c>
      <c r="N983">
        <v>2</v>
      </c>
      <c r="O983" s="578">
        <v>1.3888888861401938E-3</v>
      </c>
    </row>
    <row r="984" spans="1:15">
      <c r="A984" s="577">
        <v>983</v>
      </c>
      <c r="B984" s="577" t="s">
        <v>96</v>
      </c>
      <c r="C984" s="577">
        <v>3</v>
      </c>
      <c r="D984">
        <v>0.03</v>
      </c>
      <c r="E984">
        <v>7.0000000000000007E-2</v>
      </c>
      <c r="F984" s="403">
        <v>43993.417361111111</v>
      </c>
      <c r="G984">
        <v>1.1384099999999999</v>
      </c>
      <c r="H984" s="403">
        <v>43993.502083333333</v>
      </c>
      <c r="I984">
        <v>1.1352</v>
      </c>
      <c r="J984" s="403">
        <v>43993.581250000003</v>
      </c>
      <c r="K984">
        <v>1.13757</v>
      </c>
      <c r="L984">
        <v>32.099999999998545</v>
      </c>
      <c r="M984">
        <v>23.699999999998909</v>
      </c>
      <c r="N984">
        <v>6.9700000000000006</v>
      </c>
      <c r="O984" s="578">
        <v>0.16388888889196096</v>
      </c>
    </row>
    <row r="985" spans="1:15">
      <c r="A985" s="577">
        <v>984</v>
      </c>
      <c r="B985" s="577" t="s">
        <v>97</v>
      </c>
      <c r="C985" s="577">
        <v>1</v>
      </c>
      <c r="D985">
        <v>0.02</v>
      </c>
      <c r="E985">
        <v>0.02</v>
      </c>
      <c r="F985" s="403">
        <v>43993.490972222222</v>
      </c>
      <c r="G985">
        <v>1.1363399999999999</v>
      </c>
      <c r="H985" s="403">
        <v>43993.490972222222</v>
      </c>
      <c r="I985">
        <v>1.1363399999999999</v>
      </c>
      <c r="J985" s="403">
        <v>43993.502083333333</v>
      </c>
      <c r="K985">
        <v>1.13534</v>
      </c>
      <c r="L985">
        <v>0</v>
      </c>
      <c r="M985">
        <v>10</v>
      </c>
      <c r="N985">
        <v>2</v>
      </c>
      <c r="O985" s="578">
        <v>1.1111111110949423E-2</v>
      </c>
    </row>
    <row r="986" spans="1:15">
      <c r="A986" s="577">
        <v>985</v>
      </c>
      <c r="B986" s="577" t="s">
        <v>97</v>
      </c>
      <c r="C986" s="577">
        <v>4</v>
      </c>
      <c r="D986">
        <v>0.05</v>
      </c>
      <c r="E986">
        <v>0.12000000000000001</v>
      </c>
      <c r="F986" s="403">
        <v>43993.529861111114</v>
      </c>
      <c r="G986">
        <v>1.1346499999999999</v>
      </c>
      <c r="H986" s="403">
        <v>43993.592361111114</v>
      </c>
      <c r="I986">
        <v>1.13964</v>
      </c>
      <c r="J986" s="403">
        <v>43993.654166666667</v>
      </c>
      <c r="K986">
        <v>1.13683</v>
      </c>
      <c r="L986">
        <v>49.899999999999636</v>
      </c>
      <c r="M986">
        <v>28.100000000000364</v>
      </c>
      <c r="N986">
        <v>11.95</v>
      </c>
      <c r="O986" s="578">
        <v>0.12430555555329192</v>
      </c>
    </row>
    <row r="987" spans="1:15">
      <c r="A987" s="577">
        <v>986</v>
      </c>
      <c r="B987" s="577" t="s">
        <v>96</v>
      </c>
      <c r="C987" s="577">
        <v>1</v>
      </c>
      <c r="D987">
        <v>0.02</v>
      </c>
      <c r="E987">
        <v>0.02</v>
      </c>
      <c r="F987" s="403">
        <v>43993.595138888886</v>
      </c>
      <c r="G987">
        <v>1.1388499999999999</v>
      </c>
      <c r="H987" s="403">
        <v>43993.595138888886</v>
      </c>
      <c r="I987">
        <v>1.1388499999999999</v>
      </c>
      <c r="J987" s="403">
        <v>43993.597916666666</v>
      </c>
      <c r="K987">
        <v>1.13985</v>
      </c>
      <c r="L987">
        <v>0</v>
      </c>
      <c r="M987">
        <v>10</v>
      </c>
      <c r="N987">
        <v>2</v>
      </c>
      <c r="O987" s="578">
        <v>2.7777777795563452E-3</v>
      </c>
    </row>
    <row r="988" spans="1:15">
      <c r="A988" s="577">
        <v>987</v>
      </c>
      <c r="B988" s="577" t="s">
        <v>96</v>
      </c>
      <c r="C988" s="577">
        <v>1</v>
      </c>
      <c r="D988">
        <v>0.02</v>
      </c>
      <c r="E988">
        <v>0.02</v>
      </c>
      <c r="F988" s="403">
        <v>43993.618750000001</v>
      </c>
      <c r="G988">
        <v>1.1383700000000001</v>
      </c>
      <c r="H988" s="403">
        <v>43993.618750000001</v>
      </c>
      <c r="I988">
        <v>1.1383700000000001</v>
      </c>
      <c r="J988" s="403">
        <v>43993.637499999997</v>
      </c>
      <c r="K988">
        <v>1.13937</v>
      </c>
      <c r="L988">
        <v>0</v>
      </c>
      <c r="M988">
        <v>10</v>
      </c>
      <c r="N988">
        <v>2</v>
      </c>
      <c r="O988" s="578">
        <v>1.8749999995634425E-2</v>
      </c>
    </row>
    <row r="989" spans="1:15">
      <c r="A989" s="577">
        <v>988</v>
      </c>
      <c r="B989" s="577" t="s">
        <v>96</v>
      </c>
      <c r="C989" s="577">
        <v>7</v>
      </c>
      <c r="D989">
        <v>0.23</v>
      </c>
      <c r="E989">
        <v>0.57000000000000006</v>
      </c>
      <c r="F989" s="403">
        <v>43993.640277777777</v>
      </c>
      <c r="G989">
        <v>1.1392100000000001</v>
      </c>
      <c r="H989" s="403">
        <v>43994.007638888892</v>
      </c>
      <c r="I989">
        <v>1.12842</v>
      </c>
      <c r="J989" s="403">
        <v>43994.333333333336</v>
      </c>
      <c r="K989">
        <v>1.13235</v>
      </c>
      <c r="L989">
        <v>107.90000000000146</v>
      </c>
      <c r="M989">
        <v>39.300000000001091</v>
      </c>
      <c r="N989">
        <v>72.830000000000013</v>
      </c>
      <c r="O989" s="578">
        <v>0.69305555555911269</v>
      </c>
    </row>
    <row r="990" spans="1:15">
      <c r="A990" s="577">
        <v>989</v>
      </c>
      <c r="B990" s="577" t="s">
        <v>97</v>
      </c>
      <c r="C990" s="577">
        <v>1</v>
      </c>
      <c r="D990">
        <v>0.02</v>
      </c>
      <c r="E990">
        <v>0.02</v>
      </c>
      <c r="F990" s="403">
        <v>43993.663888888892</v>
      </c>
      <c r="G990">
        <v>1.1373899999999999</v>
      </c>
      <c r="H990" s="403">
        <v>43993.663888888892</v>
      </c>
      <c r="I990">
        <v>1.1373899999999999</v>
      </c>
      <c r="J990" s="403">
        <v>43993.707638888889</v>
      </c>
      <c r="K990">
        <v>1.13639</v>
      </c>
      <c r="L990">
        <v>0</v>
      </c>
      <c r="M990">
        <v>10</v>
      </c>
      <c r="N990">
        <v>2</v>
      </c>
      <c r="O990" s="578">
        <v>4.3749999997089617E-2</v>
      </c>
    </row>
    <row r="991" spans="1:15">
      <c r="A991" s="577">
        <v>990</v>
      </c>
      <c r="B991" s="577" t="s">
        <v>97</v>
      </c>
      <c r="C991" s="577">
        <v>1</v>
      </c>
      <c r="D991">
        <v>0.02</v>
      </c>
      <c r="E991">
        <v>0.02</v>
      </c>
      <c r="F991" s="403">
        <v>43993.730555555558</v>
      </c>
      <c r="G991">
        <v>1.13293</v>
      </c>
      <c r="H991" s="403">
        <v>43993.730555555558</v>
      </c>
      <c r="I991">
        <v>1.13293</v>
      </c>
      <c r="J991" s="403">
        <v>43993.736111111109</v>
      </c>
      <c r="K991">
        <v>1.1319300000000001</v>
      </c>
      <c r="L991">
        <v>0</v>
      </c>
      <c r="M991">
        <v>9.999999999998181</v>
      </c>
      <c r="N991">
        <v>2</v>
      </c>
      <c r="O991" s="578">
        <v>5.5555555518367328E-3</v>
      </c>
    </row>
    <row r="992" spans="1:15">
      <c r="A992" s="577">
        <v>991</v>
      </c>
      <c r="B992" s="577" t="s">
        <v>97</v>
      </c>
      <c r="C992" s="577">
        <v>1</v>
      </c>
      <c r="D992">
        <v>0.02</v>
      </c>
      <c r="E992">
        <v>0.02</v>
      </c>
      <c r="F992" s="403">
        <v>43993.738888888889</v>
      </c>
      <c r="G992">
        <v>1.13182</v>
      </c>
      <c r="H992" s="403">
        <v>43993.738888888889</v>
      </c>
      <c r="I992">
        <v>1.13182</v>
      </c>
      <c r="J992" s="403">
        <v>43993.779861111114</v>
      </c>
      <c r="K992">
        <v>1.1308199999999999</v>
      </c>
      <c r="L992">
        <v>0</v>
      </c>
      <c r="M992">
        <v>10.000000000001819</v>
      </c>
      <c r="N992">
        <v>2</v>
      </c>
      <c r="O992" s="578">
        <v>4.0972222224809229E-2</v>
      </c>
    </row>
    <row r="993" spans="1:15">
      <c r="A993" s="577">
        <v>992</v>
      </c>
      <c r="B993" s="577" t="s">
        <v>97</v>
      </c>
      <c r="C993" s="577">
        <v>1</v>
      </c>
      <c r="D993">
        <v>0.02</v>
      </c>
      <c r="E993">
        <v>0.02</v>
      </c>
      <c r="F993" s="403">
        <v>43993.793055555558</v>
      </c>
      <c r="G993">
        <v>1.1306099999999999</v>
      </c>
      <c r="H993" s="403">
        <v>43993.793055555558</v>
      </c>
      <c r="I993">
        <v>1.1306099999999999</v>
      </c>
      <c r="J993" s="403">
        <v>43993.807638888888</v>
      </c>
      <c r="K993">
        <v>1.12961</v>
      </c>
      <c r="L993">
        <v>0</v>
      </c>
      <c r="M993">
        <v>9.999999999998181</v>
      </c>
      <c r="N993">
        <v>2</v>
      </c>
      <c r="O993" s="578">
        <v>1.4583333329937886E-2</v>
      </c>
    </row>
    <row r="994" spans="1:15">
      <c r="A994" s="577">
        <v>993</v>
      </c>
      <c r="B994" s="577" t="s">
        <v>97</v>
      </c>
      <c r="C994" s="577">
        <v>1</v>
      </c>
      <c r="D994">
        <v>0.02</v>
      </c>
      <c r="E994">
        <v>0.02</v>
      </c>
      <c r="F994" s="403">
        <v>43993.811805555553</v>
      </c>
      <c r="G994">
        <v>1.1299300000000001</v>
      </c>
      <c r="H994" s="403">
        <v>43993.811805555553</v>
      </c>
      <c r="I994">
        <v>1.1299300000000001</v>
      </c>
      <c r="J994" s="403">
        <v>43993.936111111114</v>
      </c>
      <c r="K994">
        <v>1.12893</v>
      </c>
      <c r="L994">
        <v>0</v>
      </c>
      <c r="M994">
        <v>10.000000000001819</v>
      </c>
      <c r="N994">
        <v>2</v>
      </c>
      <c r="O994" s="578">
        <v>0.12430555556056788</v>
      </c>
    </row>
    <row r="995" spans="1:15">
      <c r="A995" s="577">
        <v>994</v>
      </c>
      <c r="B995" s="577" t="s">
        <v>97</v>
      </c>
      <c r="C995" s="577">
        <v>1</v>
      </c>
      <c r="D995">
        <v>0.02</v>
      </c>
      <c r="E995">
        <v>0.02</v>
      </c>
      <c r="F995" s="403">
        <v>43993.938888888886</v>
      </c>
      <c r="G995">
        <v>1.12914</v>
      </c>
      <c r="H995" s="403">
        <v>43993.938888888886</v>
      </c>
      <c r="I995">
        <v>1.12914</v>
      </c>
      <c r="J995" s="403">
        <v>43994.041666666664</v>
      </c>
      <c r="K995">
        <v>1.1281399999999999</v>
      </c>
      <c r="L995">
        <v>0</v>
      </c>
      <c r="M995">
        <v>10</v>
      </c>
      <c r="N995">
        <v>2.02</v>
      </c>
      <c r="O995" s="578">
        <v>0.10277777777810115</v>
      </c>
    </row>
    <row r="996" spans="1:15">
      <c r="A996" s="577">
        <v>995</v>
      </c>
      <c r="B996" s="577" t="s">
        <v>97</v>
      </c>
      <c r="C996" s="577">
        <v>3</v>
      </c>
      <c r="D996">
        <v>0.03</v>
      </c>
      <c r="E996">
        <v>7.0000000000000007E-2</v>
      </c>
      <c r="F996" s="403">
        <v>43994.236111111109</v>
      </c>
      <c r="G996">
        <v>1.1304799999999999</v>
      </c>
      <c r="H996" s="403">
        <v>43994.359722222223</v>
      </c>
      <c r="I996">
        <v>1.1336900000000001</v>
      </c>
      <c r="J996" s="403">
        <v>43994.388194444444</v>
      </c>
      <c r="K996">
        <v>1.1313200000000001</v>
      </c>
      <c r="L996">
        <v>32.100000000002183</v>
      </c>
      <c r="M996">
        <v>23.700000000000728</v>
      </c>
      <c r="N996">
        <v>6.9700000000000006</v>
      </c>
      <c r="O996" s="578">
        <v>0.15208333333430346</v>
      </c>
    </row>
    <row r="997" spans="1:15">
      <c r="A997" s="577">
        <v>996</v>
      </c>
      <c r="B997" s="577" t="s">
        <v>96</v>
      </c>
      <c r="C997" s="577">
        <v>3</v>
      </c>
      <c r="D997">
        <v>0.03</v>
      </c>
      <c r="E997">
        <v>7.0000000000000007E-2</v>
      </c>
      <c r="F997" s="403">
        <v>43994.372916666667</v>
      </c>
      <c r="G997">
        <v>1.1328800000000001</v>
      </c>
      <c r="H997" s="403">
        <v>43994.459722222222</v>
      </c>
      <c r="I997">
        <v>1.1296600000000001</v>
      </c>
      <c r="J997" s="403">
        <v>43994.570833333331</v>
      </c>
      <c r="K997">
        <v>1.1320399999999999</v>
      </c>
      <c r="L997">
        <v>32.200000000000728</v>
      </c>
      <c r="M997">
        <v>23.799999999999272</v>
      </c>
      <c r="N997">
        <v>7</v>
      </c>
      <c r="O997" s="578">
        <v>0.19791666666424135</v>
      </c>
    </row>
    <row r="998" spans="1:15">
      <c r="A998" s="577">
        <v>997</v>
      </c>
      <c r="B998" s="577" t="s">
        <v>97</v>
      </c>
      <c r="C998" s="577">
        <v>1</v>
      </c>
      <c r="D998">
        <v>0.02</v>
      </c>
      <c r="E998">
        <v>0.02</v>
      </c>
      <c r="F998" s="403">
        <v>43994.390972222223</v>
      </c>
      <c r="G998">
        <v>1.1316299999999999</v>
      </c>
      <c r="H998" s="403">
        <v>43994.390972222223</v>
      </c>
      <c r="I998">
        <v>1.1316299999999999</v>
      </c>
      <c r="J998" s="403">
        <v>43994.45</v>
      </c>
      <c r="K998">
        <v>1.13063</v>
      </c>
      <c r="L998">
        <v>0</v>
      </c>
      <c r="M998">
        <v>9.999999999998181</v>
      </c>
      <c r="N998">
        <v>2</v>
      </c>
      <c r="O998" s="578">
        <v>5.9027777773735579E-2</v>
      </c>
    </row>
    <row r="999" spans="1:15">
      <c r="A999" s="577">
        <v>998</v>
      </c>
      <c r="B999" s="577" t="s">
        <v>97</v>
      </c>
      <c r="C999" s="577">
        <v>2</v>
      </c>
      <c r="D999">
        <v>0.02</v>
      </c>
      <c r="E999">
        <v>0.04</v>
      </c>
      <c r="F999" s="403">
        <v>43994.470833333333</v>
      </c>
      <c r="G999">
        <v>1.1301699999999999</v>
      </c>
      <c r="H999" s="403">
        <v>43994.48541666667</v>
      </c>
      <c r="I999">
        <v>1.1317699999999999</v>
      </c>
      <c r="J999" s="403">
        <v>43994.523611111108</v>
      </c>
      <c r="K999">
        <v>1.1299699999999999</v>
      </c>
      <c r="L999">
        <v>16</v>
      </c>
      <c r="M999">
        <v>18</v>
      </c>
      <c r="N999">
        <v>4</v>
      </c>
      <c r="O999" s="578">
        <v>5.2777777775190771E-2</v>
      </c>
    </row>
    <row r="1000" spans="1:15">
      <c r="A1000" s="577">
        <v>999</v>
      </c>
      <c r="B1000" s="577" t="s">
        <v>97</v>
      </c>
      <c r="C1000" s="577">
        <v>1</v>
      </c>
      <c r="D1000">
        <v>0.02</v>
      </c>
      <c r="E1000">
        <v>0.02</v>
      </c>
      <c r="F1000" s="403">
        <v>43994.527083333334</v>
      </c>
      <c r="G1000">
        <v>1.13053</v>
      </c>
      <c r="H1000" s="403">
        <v>43994.527083333334</v>
      </c>
      <c r="I1000">
        <v>1.13053</v>
      </c>
      <c r="J1000" s="403">
        <v>43994.54583333333</v>
      </c>
      <c r="K1000">
        <v>1.1295299999999999</v>
      </c>
      <c r="L1000">
        <v>0</v>
      </c>
      <c r="M1000">
        <v>10.000000000001819</v>
      </c>
      <c r="N1000">
        <v>2</v>
      </c>
      <c r="O1000" s="578">
        <v>1.8749999995634425E-2</v>
      </c>
    </row>
    <row r="1001" spans="1:15">
      <c r="A1001" s="577">
        <v>1000</v>
      </c>
      <c r="B1001" s="577" t="s">
        <v>97</v>
      </c>
      <c r="C1001" s="577">
        <v>2</v>
      </c>
      <c r="D1001">
        <v>0.02</v>
      </c>
      <c r="E1001">
        <v>0.04</v>
      </c>
      <c r="F1001" s="403">
        <v>43994.556250000001</v>
      </c>
      <c r="G1001">
        <v>1.1306799999999999</v>
      </c>
      <c r="H1001" s="403">
        <v>43994.571527777778</v>
      </c>
      <c r="I1001">
        <v>1.13228</v>
      </c>
      <c r="J1001" s="403">
        <v>43994.581944444442</v>
      </c>
      <c r="K1001">
        <v>1.1304799999999999</v>
      </c>
      <c r="L1001">
        <v>16</v>
      </c>
      <c r="M1001">
        <v>18</v>
      </c>
      <c r="N1001">
        <v>4</v>
      </c>
      <c r="O1001" s="578">
        <v>2.569444444088731E-2</v>
      </c>
    </row>
    <row r="1002" spans="1:15">
      <c r="A1002" s="577">
        <v>1001</v>
      </c>
      <c r="B1002" s="577" t="s">
        <v>96</v>
      </c>
      <c r="C1002" s="577">
        <v>6</v>
      </c>
      <c r="D1002">
        <v>0.14000000000000001</v>
      </c>
      <c r="E1002">
        <v>0.34</v>
      </c>
      <c r="F1002" s="403">
        <v>43994.576388888891</v>
      </c>
      <c r="G1002">
        <v>1.13171</v>
      </c>
      <c r="H1002" s="403">
        <v>43994.72152777778</v>
      </c>
      <c r="I1002">
        <v>1.1231</v>
      </c>
      <c r="J1002" s="403">
        <v>43997.186805555553</v>
      </c>
      <c r="K1002">
        <v>1.12669</v>
      </c>
      <c r="L1002">
        <v>86.100000000000364</v>
      </c>
      <c r="M1002">
        <v>35.899999999999636</v>
      </c>
      <c r="N1002">
        <v>39.480000000000004</v>
      </c>
      <c r="O1002" s="578">
        <v>0.61041666666278616</v>
      </c>
    </row>
    <row r="1003" spans="1:15">
      <c r="A1003" s="577">
        <v>1002</v>
      </c>
      <c r="B1003" s="577" t="s">
        <v>97</v>
      </c>
      <c r="C1003" s="577">
        <v>1</v>
      </c>
      <c r="D1003">
        <v>0.02</v>
      </c>
      <c r="E1003">
        <v>0.02</v>
      </c>
      <c r="F1003" s="403">
        <v>43994.626388888886</v>
      </c>
      <c r="G1003">
        <v>1.1248899999999999</v>
      </c>
      <c r="H1003" s="403">
        <v>43994.626388888886</v>
      </c>
      <c r="I1003">
        <v>1.1248899999999999</v>
      </c>
      <c r="J1003" s="403">
        <v>43994.626388888886</v>
      </c>
      <c r="K1003">
        <v>1.1238900000000001</v>
      </c>
      <c r="L1003">
        <v>0</v>
      </c>
      <c r="M1003">
        <v>9.999999999998181</v>
      </c>
      <c r="N1003">
        <v>2</v>
      </c>
      <c r="O1003" s="578">
        <v>0</v>
      </c>
    </row>
    <row r="1004" spans="1:15">
      <c r="A1004" s="577">
        <v>1003</v>
      </c>
      <c r="B1004" s="577" t="s">
        <v>97</v>
      </c>
      <c r="C1004" s="577">
        <v>2</v>
      </c>
      <c r="D1004">
        <v>0.02</v>
      </c>
      <c r="E1004">
        <v>0.04</v>
      </c>
      <c r="F1004" s="403">
        <v>43994.643750000003</v>
      </c>
      <c r="G1004">
        <v>1.12416</v>
      </c>
      <c r="H1004" s="403">
        <v>43994.657638888886</v>
      </c>
      <c r="I1004">
        <v>1.1257600000000001</v>
      </c>
      <c r="J1004" s="403">
        <v>43994.706250000003</v>
      </c>
      <c r="K1004">
        <v>1.1239600000000001</v>
      </c>
      <c r="L1004">
        <v>16</v>
      </c>
      <c r="M1004">
        <v>18</v>
      </c>
      <c r="N1004">
        <v>4</v>
      </c>
      <c r="O1004" s="578">
        <v>6.25E-2</v>
      </c>
    </row>
    <row r="1005" spans="1:15">
      <c r="A1005" s="577">
        <v>1004</v>
      </c>
      <c r="B1005" s="577" t="s">
        <v>97</v>
      </c>
      <c r="C1005" s="577">
        <v>3</v>
      </c>
      <c r="D1005">
        <v>0.03</v>
      </c>
      <c r="E1005">
        <v>7.0000000000000007E-2</v>
      </c>
      <c r="F1005" s="403">
        <v>43994.737500000003</v>
      </c>
      <c r="G1005">
        <v>1.1220600000000001</v>
      </c>
      <c r="H1005" s="403">
        <v>43994.831944444442</v>
      </c>
      <c r="I1005">
        <v>1.1252800000000001</v>
      </c>
      <c r="J1005" s="403">
        <v>43996.92291666667</v>
      </c>
      <c r="K1005">
        <v>1.1229</v>
      </c>
      <c r="L1005">
        <v>32.200000000000728</v>
      </c>
      <c r="M1005">
        <v>23.800000000001091</v>
      </c>
      <c r="N1005">
        <v>6.9799999999999995</v>
      </c>
      <c r="O1005" s="578">
        <v>0.18541666666715173</v>
      </c>
    </row>
    <row r="1006" spans="1:15">
      <c r="A1006" s="577">
        <v>1005</v>
      </c>
      <c r="B1006" s="577" t="s">
        <v>97</v>
      </c>
      <c r="C1006" s="577">
        <v>2</v>
      </c>
      <c r="D1006">
        <v>0.02</v>
      </c>
      <c r="E1006">
        <v>0.04</v>
      </c>
      <c r="F1006" s="403">
        <v>43996.936111111114</v>
      </c>
      <c r="G1006">
        <v>1.1241000000000001</v>
      </c>
      <c r="H1006" s="403">
        <v>43996.991666666669</v>
      </c>
      <c r="I1006">
        <v>1.1257200000000001</v>
      </c>
      <c r="J1006" s="403">
        <v>43997.243750000001</v>
      </c>
      <c r="K1006">
        <v>1.12391</v>
      </c>
      <c r="L1006">
        <v>16.199999999998909</v>
      </c>
      <c r="M1006">
        <v>18.100000000000364</v>
      </c>
      <c r="N1006">
        <v>4.04</v>
      </c>
      <c r="O1006" s="578">
        <v>-0.69236111111240461</v>
      </c>
    </row>
    <row r="1007" spans="1:15">
      <c r="A1007" s="577">
        <v>1006</v>
      </c>
      <c r="B1007" s="577" t="s">
        <v>96</v>
      </c>
      <c r="C1007" s="577">
        <v>2</v>
      </c>
      <c r="D1007">
        <v>0.02</v>
      </c>
      <c r="E1007">
        <v>0.04</v>
      </c>
      <c r="F1007" s="403">
        <v>43997.214583333334</v>
      </c>
      <c r="G1007">
        <v>1.1255200000000001</v>
      </c>
      <c r="H1007" s="403">
        <v>43997.243750000001</v>
      </c>
      <c r="I1007">
        <v>1.12392</v>
      </c>
      <c r="J1007" s="403">
        <v>43997.339583333334</v>
      </c>
      <c r="K1007">
        <v>1.1257200000000001</v>
      </c>
      <c r="L1007">
        <v>16</v>
      </c>
      <c r="M1007">
        <v>18</v>
      </c>
      <c r="N1007">
        <v>4</v>
      </c>
      <c r="O1007" s="578">
        <v>0.125</v>
      </c>
    </row>
    <row r="1008" spans="1:15">
      <c r="A1008" s="577">
        <v>1007</v>
      </c>
      <c r="B1008" s="577" t="s">
        <v>97</v>
      </c>
      <c r="C1008" s="577">
        <v>7</v>
      </c>
      <c r="D1008">
        <v>0.23</v>
      </c>
      <c r="E1008">
        <v>0.57000000000000006</v>
      </c>
      <c r="F1008" s="403">
        <v>43997.262499999997</v>
      </c>
      <c r="G1008">
        <v>1.12358</v>
      </c>
      <c r="H1008" s="403">
        <v>43998.104861111111</v>
      </c>
      <c r="I1008">
        <v>1.13426</v>
      </c>
      <c r="J1008" s="403">
        <v>43998.484722222223</v>
      </c>
      <c r="K1008">
        <v>1.1303300000000001</v>
      </c>
      <c r="L1008">
        <v>106.79999999999927</v>
      </c>
      <c r="M1008">
        <v>39.299999999999272</v>
      </c>
      <c r="N1008">
        <v>74.510000000000005</v>
      </c>
      <c r="O1008" s="578">
        <v>1.2222222222262644</v>
      </c>
    </row>
    <row r="1009" spans="1:15">
      <c r="A1009" s="577">
        <v>1008</v>
      </c>
      <c r="B1009" s="577" t="s">
        <v>96</v>
      </c>
      <c r="C1009" s="577">
        <v>1</v>
      </c>
      <c r="D1009">
        <v>0.02</v>
      </c>
      <c r="E1009">
        <v>0.02</v>
      </c>
      <c r="F1009" s="403">
        <v>43997.348611111112</v>
      </c>
      <c r="G1009">
        <v>1.1248199999999999</v>
      </c>
      <c r="H1009" s="403">
        <v>43997.348611111112</v>
      </c>
      <c r="I1009">
        <v>1.1248199999999999</v>
      </c>
      <c r="J1009" s="403">
        <v>43997.366666666669</v>
      </c>
      <c r="K1009">
        <v>1.12582</v>
      </c>
      <c r="L1009">
        <v>0</v>
      </c>
      <c r="M1009">
        <v>10.000000000001819</v>
      </c>
      <c r="N1009">
        <v>2</v>
      </c>
      <c r="O1009" s="578">
        <v>1.8055555556202307E-2</v>
      </c>
    </row>
    <row r="1010" spans="1:15">
      <c r="A1010" s="577">
        <v>1009</v>
      </c>
      <c r="B1010" s="577" t="s">
        <v>96</v>
      </c>
      <c r="C1010" s="577">
        <v>2</v>
      </c>
      <c r="D1010">
        <v>0.02</v>
      </c>
      <c r="E1010">
        <v>0.04</v>
      </c>
      <c r="F1010" s="403">
        <v>43997.377083333333</v>
      </c>
      <c r="G1010">
        <v>1.12642</v>
      </c>
      <c r="H1010" s="403">
        <v>43997.397916666669</v>
      </c>
      <c r="I1010">
        <v>1.12479</v>
      </c>
      <c r="J1010" s="403">
        <v>43997.493055555555</v>
      </c>
      <c r="K1010">
        <v>1.1266099999999999</v>
      </c>
      <c r="L1010">
        <v>16.299999999999272</v>
      </c>
      <c r="M1010">
        <v>18.199999999998909</v>
      </c>
      <c r="N1010">
        <v>4.0200000000000005</v>
      </c>
      <c r="O1010" s="578">
        <v>0.11597222222189885</v>
      </c>
    </row>
    <row r="1011" spans="1:15">
      <c r="A1011" s="577">
        <v>1010</v>
      </c>
      <c r="B1011" s="577" t="s">
        <v>96</v>
      </c>
      <c r="C1011" s="577">
        <v>2</v>
      </c>
      <c r="D1011">
        <v>0.02</v>
      </c>
      <c r="E1011">
        <v>0.04</v>
      </c>
      <c r="F1011" s="403">
        <v>43997.496527777781</v>
      </c>
      <c r="G1011">
        <v>1.12639</v>
      </c>
      <c r="H1011" s="403">
        <v>43997.54791666667</v>
      </c>
      <c r="I1011">
        <v>1.1247799999999999</v>
      </c>
      <c r="J1011" s="403">
        <v>43997.577777777777</v>
      </c>
      <c r="K1011">
        <v>1.12659</v>
      </c>
      <c r="L1011">
        <v>16.100000000000364</v>
      </c>
      <c r="M1011">
        <v>18.100000000000364</v>
      </c>
      <c r="N1011">
        <v>4.0200000000000005</v>
      </c>
      <c r="O1011" s="578">
        <v>8.1249999995634425E-2</v>
      </c>
    </row>
    <row r="1012" spans="1:15">
      <c r="A1012" s="577">
        <v>1011</v>
      </c>
      <c r="B1012" s="577" t="s">
        <v>96</v>
      </c>
      <c r="C1012" s="577">
        <v>1</v>
      </c>
      <c r="D1012">
        <v>0.02</v>
      </c>
      <c r="E1012">
        <v>0.02</v>
      </c>
      <c r="F1012" s="403">
        <v>43997.588194444441</v>
      </c>
      <c r="G1012">
        <v>1.12818</v>
      </c>
      <c r="H1012" s="403">
        <v>43997.588194444441</v>
      </c>
      <c r="I1012">
        <v>1.12818</v>
      </c>
      <c r="J1012" s="403">
        <v>43997.615972222222</v>
      </c>
      <c r="K1012">
        <v>1.1291800000000001</v>
      </c>
      <c r="L1012">
        <v>0</v>
      </c>
      <c r="M1012">
        <v>10.000000000001819</v>
      </c>
      <c r="N1012">
        <v>2</v>
      </c>
      <c r="O1012" s="578">
        <v>2.7777777781011537E-2</v>
      </c>
    </row>
    <row r="1013" spans="1:15">
      <c r="A1013" s="577">
        <v>1012</v>
      </c>
      <c r="B1013" s="577" t="s">
        <v>96</v>
      </c>
      <c r="C1013" s="577">
        <v>2</v>
      </c>
      <c r="D1013">
        <v>0.02</v>
      </c>
      <c r="E1013">
        <v>0.04</v>
      </c>
      <c r="F1013" s="403">
        <v>43997.618750000001</v>
      </c>
      <c r="G1013">
        <v>1.1284700000000001</v>
      </c>
      <c r="H1013" s="403">
        <v>43997.632638888892</v>
      </c>
      <c r="I1013">
        <v>1.12686</v>
      </c>
      <c r="J1013" s="403">
        <v>43997.686805555553</v>
      </c>
      <c r="K1013">
        <v>1.1286700000000001</v>
      </c>
      <c r="L1013">
        <v>16.100000000000364</v>
      </c>
      <c r="M1013">
        <v>18.100000000000364</v>
      </c>
      <c r="N1013">
        <v>4.0200000000000005</v>
      </c>
      <c r="O1013" s="578">
        <v>6.8055555551836733E-2</v>
      </c>
    </row>
    <row r="1014" spans="1:15">
      <c r="A1014" s="577">
        <v>1013</v>
      </c>
      <c r="B1014" s="577" t="s">
        <v>96</v>
      </c>
      <c r="C1014" s="577">
        <v>1</v>
      </c>
      <c r="D1014">
        <v>0.02</v>
      </c>
      <c r="E1014">
        <v>0.02</v>
      </c>
      <c r="F1014" s="403">
        <v>43997.782638888886</v>
      </c>
      <c r="G1014">
        <v>1.1318999999999999</v>
      </c>
      <c r="H1014" s="403">
        <v>43997.782638888886</v>
      </c>
      <c r="I1014">
        <v>1.1318999999999999</v>
      </c>
      <c r="J1014" s="403">
        <v>43997.933333333334</v>
      </c>
      <c r="K1014">
        <v>1.1329</v>
      </c>
      <c r="L1014">
        <v>0</v>
      </c>
      <c r="M1014">
        <v>10.000000000001819</v>
      </c>
      <c r="N1014">
        <v>2</v>
      </c>
      <c r="O1014" s="578">
        <v>0.15069444444816327</v>
      </c>
    </row>
    <row r="1015" spans="1:15">
      <c r="A1015" s="577">
        <v>1014</v>
      </c>
      <c r="B1015" s="577" t="s">
        <v>96</v>
      </c>
      <c r="C1015" s="577">
        <v>1</v>
      </c>
      <c r="D1015">
        <v>0.02</v>
      </c>
      <c r="E1015">
        <v>0.02</v>
      </c>
      <c r="F1015" s="403">
        <v>43998.006249999999</v>
      </c>
      <c r="G1015">
        <v>1.13358</v>
      </c>
      <c r="H1015" s="403">
        <v>43998.006249999999</v>
      </c>
      <c r="I1015">
        <v>1.13358</v>
      </c>
      <c r="J1015" s="403">
        <v>43998.107638888891</v>
      </c>
      <c r="K1015">
        <v>1.1345799999999999</v>
      </c>
      <c r="L1015">
        <v>0</v>
      </c>
      <c r="M1015">
        <v>9.999999999998181</v>
      </c>
      <c r="N1015">
        <v>2</v>
      </c>
      <c r="O1015" s="578">
        <v>0.10138888889196096</v>
      </c>
    </row>
    <row r="1016" spans="1:15">
      <c r="A1016" s="577">
        <v>1015</v>
      </c>
      <c r="B1016" s="577" t="s">
        <v>96</v>
      </c>
      <c r="C1016" s="577">
        <v>1</v>
      </c>
      <c r="D1016">
        <v>0.02</v>
      </c>
      <c r="E1016">
        <v>0.02</v>
      </c>
      <c r="F1016" s="403">
        <v>43998.113888888889</v>
      </c>
      <c r="G1016">
        <v>1.1342000000000001</v>
      </c>
      <c r="H1016" s="403">
        <v>43998.113888888889</v>
      </c>
      <c r="I1016">
        <v>1.1342000000000001</v>
      </c>
      <c r="J1016" s="403">
        <v>43998.297222222223</v>
      </c>
      <c r="K1016">
        <v>1.1352</v>
      </c>
      <c r="L1016">
        <v>0</v>
      </c>
      <c r="M1016">
        <v>9.999999999998181</v>
      </c>
      <c r="N1016">
        <v>2</v>
      </c>
      <c r="O1016" s="578">
        <v>0.18333333333430346</v>
      </c>
    </row>
    <row r="1017" spans="1:15">
      <c r="A1017" s="577">
        <v>1016</v>
      </c>
      <c r="B1017" s="577" t="s">
        <v>96</v>
      </c>
      <c r="C1017" s="577">
        <v>2</v>
      </c>
      <c r="D1017">
        <v>0.02</v>
      </c>
      <c r="E1017">
        <v>0.04</v>
      </c>
      <c r="F1017" s="403">
        <v>43998.30972222222</v>
      </c>
      <c r="G1017">
        <v>1.13344</v>
      </c>
      <c r="H1017" s="403">
        <v>43998.334027777775</v>
      </c>
      <c r="I1017">
        <v>1.13184</v>
      </c>
      <c r="J1017" s="403">
        <v>43998.365972222222</v>
      </c>
      <c r="K1017">
        <v>1.13364</v>
      </c>
      <c r="L1017">
        <v>16</v>
      </c>
      <c r="M1017">
        <v>18</v>
      </c>
      <c r="N1017">
        <v>4</v>
      </c>
      <c r="O1017" s="578">
        <v>5.6250000001455192E-2</v>
      </c>
    </row>
    <row r="1018" spans="1:15">
      <c r="A1018" s="577">
        <v>1017</v>
      </c>
      <c r="B1018" s="577" t="s">
        <v>96</v>
      </c>
      <c r="C1018" s="577">
        <v>7</v>
      </c>
      <c r="D1018">
        <v>0.23</v>
      </c>
      <c r="E1018">
        <v>0.57000000000000006</v>
      </c>
      <c r="F1018" s="403">
        <v>43998.374305555553</v>
      </c>
      <c r="G1018">
        <v>1.13391</v>
      </c>
      <c r="H1018" s="403">
        <v>43998.625694444447</v>
      </c>
      <c r="I1018">
        <v>1.1230100000000001</v>
      </c>
      <c r="J1018" s="403">
        <v>43998.690972222219</v>
      </c>
      <c r="K1018">
        <v>1.12704</v>
      </c>
      <c r="L1018">
        <v>109</v>
      </c>
      <c r="M1018">
        <v>40.299999999999272</v>
      </c>
      <c r="N1018">
        <v>74.179999999999993</v>
      </c>
      <c r="O1018" s="578">
        <v>0.31666666666569654</v>
      </c>
    </row>
    <row r="1019" spans="1:15">
      <c r="A1019" s="577">
        <v>1018</v>
      </c>
      <c r="B1019" s="577" t="s">
        <v>97</v>
      </c>
      <c r="C1019" s="577">
        <v>1</v>
      </c>
      <c r="D1019">
        <v>0.02</v>
      </c>
      <c r="E1019">
        <v>0.02</v>
      </c>
      <c r="F1019" s="403">
        <v>43998.49722222222</v>
      </c>
      <c r="G1019">
        <v>1.1303799999999999</v>
      </c>
      <c r="H1019" s="403">
        <v>43998.49722222222</v>
      </c>
      <c r="I1019">
        <v>1.1303799999999999</v>
      </c>
      <c r="J1019" s="403">
        <v>43998.543055555558</v>
      </c>
      <c r="K1019">
        <v>1.1293800000000001</v>
      </c>
      <c r="L1019">
        <v>0</v>
      </c>
      <c r="M1019">
        <v>9.999999999998181</v>
      </c>
      <c r="N1019">
        <v>2</v>
      </c>
      <c r="O1019" s="578">
        <v>4.5833333337213844E-2</v>
      </c>
    </row>
    <row r="1020" spans="1:15">
      <c r="A1020" s="577">
        <v>1019</v>
      </c>
      <c r="B1020" s="577" t="s">
        <v>97</v>
      </c>
      <c r="C1020" s="577">
        <v>1</v>
      </c>
      <c r="D1020">
        <v>0.02</v>
      </c>
      <c r="E1020">
        <v>0.02</v>
      </c>
      <c r="F1020" s="403">
        <v>43998.558333333334</v>
      </c>
      <c r="G1020">
        <v>1.12849</v>
      </c>
      <c r="H1020" s="403">
        <v>43998.558333333334</v>
      </c>
      <c r="I1020">
        <v>1.12849</v>
      </c>
      <c r="J1020" s="403">
        <v>43998.577777777777</v>
      </c>
      <c r="K1020">
        <v>1.1274900000000001</v>
      </c>
      <c r="L1020">
        <v>0</v>
      </c>
      <c r="M1020">
        <v>9.999999999998181</v>
      </c>
      <c r="N1020">
        <v>2</v>
      </c>
      <c r="O1020" s="578">
        <v>1.9444444442342501E-2</v>
      </c>
    </row>
    <row r="1021" spans="1:15">
      <c r="A1021" s="577">
        <v>1020</v>
      </c>
      <c r="B1021" s="577" t="s">
        <v>97</v>
      </c>
      <c r="C1021" s="577">
        <v>1</v>
      </c>
      <c r="D1021">
        <v>0.02</v>
      </c>
      <c r="E1021">
        <v>0.02</v>
      </c>
      <c r="F1021" s="403">
        <v>43998.587500000001</v>
      </c>
      <c r="G1021">
        <v>1.12727</v>
      </c>
      <c r="H1021" s="403">
        <v>43998.587500000001</v>
      </c>
      <c r="I1021">
        <v>1.12727</v>
      </c>
      <c r="J1021" s="403">
        <v>43998.590277777781</v>
      </c>
      <c r="K1021">
        <v>1.1262700000000001</v>
      </c>
      <c r="L1021">
        <v>0</v>
      </c>
      <c r="M1021">
        <v>10</v>
      </c>
      <c r="N1021">
        <v>2</v>
      </c>
      <c r="O1021" s="578">
        <v>2.7777777795563452E-3</v>
      </c>
    </row>
    <row r="1022" spans="1:15">
      <c r="A1022" s="577">
        <v>1021</v>
      </c>
      <c r="B1022" s="577" t="s">
        <v>97</v>
      </c>
      <c r="C1022" s="577">
        <v>1</v>
      </c>
      <c r="D1022">
        <v>0.02</v>
      </c>
      <c r="E1022">
        <v>0.02</v>
      </c>
      <c r="F1022" s="403">
        <v>43998.600694444445</v>
      </c>
      <c r="G1022">
        <v>1.1255599999999999</v>
      </c>
      <c r="H1022" s="403">
        <v>43998.600694444445</v>
      </c>
      <c r="I1022">
        <v>1.1255599999999999</v>
      </c>
      <c r="J1022" s="403">
        <v>43998.612500000003</v>
      </c>
      <c r="K1022">
        <v>1.12456</v>
      </c>
      <c r="L1022">
        <v>0</v>
      </c>
      <c r="M1022">
        <v>9.999999999998181</v>
      </c>
      <c r="N1022">
        <v>2</v>
      </c>
      <c r="O1022" s="578">
        <v>1.1805555557657499E-2</v>
      </c>
    </row>
    <row r="1023" spans="1:15">
      <c r="A1023" s="577">
        <v>1022</v>
      </c>
      <c r="B1023" s="577" t="s">
        <v>97</v>
      </c>
      <c r="C1023" s="577">
        <v>1</v>
      </c>
      <c r="D1023">
        <v>0.02</v>
      </c>
      <c r="E1023">
        <v>0.02</v>
      </c>
      <c r="F1023" s="403">
        <v>43998.618055555555</v>
      </c>
      <c r="G1023">
        <v>1.1245400000000001</v>
      </c>
      <c r="H1023" s="403">
        <v>43998.618055555555</v>
      </c>
      <c r="I1023">
        <v>1.1245400000000001</v>
      </c>
      <c r="J1023" s="403">
        <v>43998.619444444441</v>
      </c>
      <c r="K1023">
        <v>1.12354</v>
      </c>
      <c r="L1023">
        <v>0</v>
      </c>
      <c r="M1023">
        <v>10.000000000001819</v>
      </c>
      <c r="N1023">
        <v>2</v>
      </c>
      <c r="O1023" s="578">
        <v>1.3888888861401938E-3</v>
      </c>
    </row>
    <row r="1024" spans="1:15">
      <c r="A1024" s="577">
        <v>1023</v>
      </c>
      <c r="B1024" s="577" t="s">
        <v>97</v>
      </c>
      <c r="C1024" s="577">
        <v>3</v>
      </c>
      <c r="D1024">
        <v>0.03</v>
      </c>
      <c r="E1024">
        <v>7.0000000000000007E-2</v>
      </c>
      <c r="F1024" s="403">
        <v>43998.636111111111</v>
      </c>
      <c r="G1024">
        <v>1.1253599999999999</v>
      </c>
      <c r="H1024" s="403">
        <v>43999.293055555558</v>
      </c>
      <c r="I1024">
        <v>1.1285700000000001</v>
      </c>
      <c r="J1024" s="403">
        <v>43999.342361111114</v>
      </c>
      <c r="K1024">
        <v>1.12619</v>
      </c>
      <c r="L1024">
        <v>32.100000000002183</v>
      </c>
      <c r="M1024">
        <v>23.800000000001091</v>
      </c>
      <c r="N1024">
        <v>7.06</v>
      </c>
      <c r="O1024" s="578">
        <v>0.70625000000291038</v>
      </c>
    </row>
    <row r="1025" spans="1:15">
      <c r="A1025" s="577">
        <v>1024</v>
      </c>
      <c r="B1025" s="577" t="s">
        <v>96</v>
      </c>
      <c r="C1025" s="577">
        <v>1</v>
      </c>
      <c r="D1025">
        <v>0.02</v>
      </c>
      <c r="E1025">
        <v>0.02</v>
      </c>
      <c r="F1025" s="403">
        <v>43998.79791666667</v>
      </c>
      <c r="G1025">
        <v>1.1267799999999999</v>
      </c>
      <c r="H1025" s="403">
        <v>43998.79791666667</v>
      </c>
      <c r="I1025">
        <v>1.1267799999999999</v>
      </c>
      <c r="J1025" s="403">
        <v>43999.211111111108</v>
      </c>
      <c r="K1025">
        <v>1.12778</v>
      </c>
      <c r="L1025">
        <v>0</v>
      </c>
      <c r="M1025">
        <v>10</v>
      </c>
      <c r="N1025">
        <v>1.92</v>
      </c>
      <c r="O1025" s="578">
        <v>0.41319444443797693</v>
      </c>
    </row>
    <row r="1026" spans="1:15">
      <c r="A1026" s="577">
        <v>1025</v>
      </c>
      <c r="B1026" s="577" t="s">
        <v>96</v>
      </c>
      <c r="C1026" s="577">
        <v>1</v>
      </c>
      <c r="D1026">
        <v>0.02</v>
      </c>
      <c r="E1026">
        <v>0.02</v>
      </c>
      <c r="F1026" s="403">
        <v>43999.215277777781</v>
      </c>
      <c r="G1026">
        <v>1.1274599999999999</v>
      </c>
      <c r="H1026" s="403">
        <v>43999.215277777781</v>
      </c>
      <c r="I1026">
        <v>1.1274599999999999</v>
      </c>
      <c r="J1026" s="403">
        <v>43999.282638888886</v>
      </c>
      <c r="K1026">
        <v>1.12846</v>
      </c>
      <c r="L1026">
        <v>0</v>
      </c>
      <c r="M1026">
        <v>10.000000000001819</v>
      </c>
      <c r="N1026">
        <v>2</v>
      </c>
      <c r="O1026" s="578">
        <v>6.7361111105128657E-2</v>
      </c>
    </row>
    <row r="1027" spans="1:15">
      <c r="A1027" s="577">
        <v>1026</v>
      </c>
      <c r="B1027" s="577" t="s">
        <v>96</v>
      </c>
      <c r="C1027" s="577">
        <v>5</v>
      </c>
      <c r="D1027">
        <v>0.08</v>
      </c>
      <c r="E1027">
        <v>0.2</v>
      </c>
      <c r="F1027" s="403">
        <v>43999.302083333336</v>
      </c>
      <c r="G1027">
        <v>1.12853</v>
      </c>
      <c r="H1027" s="403">
        <v>43999.581944444442</v>
      </c>
      <c r="I1027">
        <v>1.12178</v>
      </c>
      <c r="J1027" s="403">
        <v>44000.15625</v>
      </c>
      <c r="K1027">
        <v>1.12504</v>
      </c>
      <c r="L1027">
        <v>67.500000000001819</v>
      </c>
      <c r="M1027">
        <v>32.600000000000364</v>
      </c>
      <c r="N1027">
        <v>19.510000000000002</v>
      </c>
      <c r="O1027" s="578">
        <v>0.85416666666424135</v>
      </c>
    </row>
    <row r="1028" spans="1:15">
      <c r="A1028" s="577">
        <v>1027</v>
      </c>
      <c r="B1028" s="577" t="s">
        <v>97</v>
      </c>
      <c r="C1028" s="577">
        <v>1</v>
      </c>
      <c r="D1028">
        <v>0.02</v>
      </c>
      <c r="E1028">
        <v>0.02</v>
      </c>
      <c r="F1028" s="403">
        <v>43999.345138888886</v>
      </c>
      <c r="G1028">
        <v>1.1263799999999999</v>
      </c>
      <c r="H1028" s="403">
        <v>43999.345138888886</v>
      </c>
      <c r="I1028">
        <v>1.1263799999999999</v>
      </c>
      <c r="J1028" s="403">
        <v>43999.37222222222</v>
      </c>
      <c r="K1028">
        <v>1.12538</v>
      </c>
      <c r="L1028">
        <v>0</v>
      </c>
      <c r="M1028">
        <v>9.999999999998181</v>
      </c>
      <c r="N1028">
        <v>2</v>
      </c>
      <c r="O1028" s="578">
        <v>2.7083333334303461E-2</v>
      </c>
    </row>
    <row r="1029" spans="1:15">
      <c r="A1029" s="577">
        <v>1028</v>
      </c>
      <c r="B1029" s="577" t="s">
        <v>97</v>
      </c>
      <c r="C1029" s="577">
        <v>1</v>
      </c>
      <c r="D1029">
        <v>0.02</v>
      </c>
      <c r="E1029">
        <v>0.02</v>
      </c>
      <c r="F1029" s="403">
        <v>43999.40347222222</v>
      </c>
      <c r="G1029">
        <v>1.1239600000000001</v>
      </c>
      <c r="H1029" s="403">
        <v>43999.40347222222</v>
      </c>
      <c r="I1029">
        <v>1.1239600000000001</v>
      </c>
      <c r="J1029" s="403">
        <v>43999.408333333333</v>
      </c>
      <c r="K1029">
        <v>1.12296</v>
      </c>
      <c r="L1029">
        <v>0</v>
      </c>
      <c r="M1029">
        <v>10</v>
      </c>
      <c r="N1029">
        <v>2</v>
      </c>
      <c r="O1029" s="578">
        <v>4.8611111124046147E-3</v>
      </c>
    </row>
    <row r="1030" spans="1:15">
      <c r="A1030" s="577">
        <v>1029</v>
      </c>
      <c r="B1030" s="577" t="s">
        <v>97</v>
      </c>
      <c r="C1030" s="577">
        <v>2</v>
      </c>
      <c r="D1030">
        <v>0.02</v>
      </c>
      <c r="E1030">
        <v>0.04</v>
      </c>
      <c r="F1030" s="403">
        <v>43999.411805555559</v>
      </c>
      <c r="G1030">
        <v>1.1233900000000001</v>
      </c>
      <c r="H1030" s="403">
        <v>43999.459722222222</v>
      </c>
      <c r="I1030">
        <v>1.125</v>
      </c>
      <c r="J1030" s="403">
        <v>43999.499305555553</v>
      </c>
      <c r="K1030">
        <v>1.1232</v>
      </c>
      <c r="L1030">
        <v>16.099999999998545</v>
      </c>
      <c r="M1030">
        <v>18</v>
      </c>
      <c r="N1030">
        <v>3.98</v>
      </c>
      <c r="O1030" s="578">
        <v>8.7499999994179234E-2</v>
      </c>
    </row>
    <row r="1031" spans="1:15">
      <c r="A1031" s="577">
        <v>1030</v>
      </c>
      <c r="B1031" s="577" t="s">
        <v>97</v>
      </c>
      <c r="C1031" s="577">
        <v>1</v>
      </c>
      <c r="D1031">
        <v>0.02</v>
      </c>
      <c r="E1031">
        <v>0.02</v>
      </c>
      <c r="F1031" s="403">
        <v>43999.522222222222</v>
      </c>
      <c r="G1031">
        <v>1.12338</v>
      </c>
      <c r="H1031" s="403">
        <v>43999.522222222222</v>
      </c>
      <c r="I1031">
        <v>1.12338</v>
      </c>
      <c r="J1031" s="403">
        <v>43999.579861111109</v>
      </c>
      <c r="K1031">
        <v>1.1223799999999999</v>
      </c>
      <c r="L1031">
        <v>0</v>
      </c>
      <c r="M1031">
        <v>10.000000000001819</v>
      </c>
      <c r="N1031">
        <v>2</v>
      </c>
      <c r="O1031" s="578">
        <v>5.7638888887595385E-2</v>
      </c>
    </row>
    <row r="1032" spans="1:15">
      <c r="A1032" s="577">
        <v>1031</v>
      </c>
      <c r="B1032" s="577" t="s">
        <v>97</v>
      </c>
      <c r="C1032" s="577">
        <v>1</v>
      </c>
      <c r="D1032">
        <v>0.02</v>
      </c>
      <c r="E1032">
        <v>0.02</v>
      </c>
      <c r="F1032" s="403">
        <v>43999.589583333334</v>
      </c>
      <c r="G1032">
        <v>1.1223700000000001</v>
      </c>
      <c r="H1032" s="403">
        <v>43999.589583333334</v>
      </c>
      <c r="I1032">
        <v>1.1223700000000001</v>
      </c>
      <c r="J1032" s="403">
        <v>43999.595833333333</v>
      </c>
      <c r="K1032">
        <v>1.12137</v>
      </c>
      <c r="L1032">
        <v>0</v>
      </c>
      <c r="M1032">
        <v>10.000000000001819</v>
      </c>
      <c r="N1032">
        <v>2</v>
      </c>
      <c r="O1032" s="578">
        <v>6.2499999985448085E-3</v>
      </c>
    </row>
    <row r="1033" spans="1:15">
      <c r="A1033" s="577">
        <v>1032</v>
      </c>
      <c r="B1033" s="577" t="s">
        <v>97</v>
      </c>
      <c r="C1033" s="577">
        <v>2</v>
      </c>
      <c r="D1033">
        <v>0.02</v>
      </c>
      <c r="E1033">
        <v>0.04</v>
      </c>
      <c r="F1033" s="403">
        <v>43999.598611111112</v>
      </c>
      <c r="G1033">
        <v>1.12175</v>
      </c>
      <c r="H1033" s="403">
        <v>43999.618055555555</v>
      </c>
      <c r="I1033">
        <v>1.1233500000000001</v>
      </c>
      <c r="J1033" s="403">
        <v>43999.648611111108</v>
      </c>
      <c r="K1033">
        <v>1.12155</v>
      </c>
      <c r="L1033">
        <v>16</v>
      </c>
      <c r="M1033">
        <v>18</v>
      </c>
      <c r="N1033">
        <v>4</v>
      </c>
      <c r="O1033" s="578">
        <v>4.9999999995634425E-2</v>
      </c>
    </row>
    <row r="1034" spans="1:15">
      <c r="A1034" s="577">
        <v>1033</v>
      </c>
      <c r="B1034" s="577" t="s">
        <v>97</v>
      </c>
      <c r="C1034" s="577">
        <v>3</v>
      </c>
      <c r="D1034">
        <v>0.03</v>
      </c>
      <c r="E1034">
        <v>7.0000000000000007E-2</v>
      </c>
      <c r="F1034" s="403">
        <v>43999.659722222219</v>
      </c>
      <c r="G1034">
        <v>1.1215200000000001</v>
      </c>
      <c r="H1034" s="403">
        <v>43999.939583333333</v>
      </c>
      <c r="I1034">
        <v>1.1247400000000001</v>
      </c>
      <c r="J1034" s="403">
        <v>44000.503472222219</v>
      </c>
      <c r="K1034">
        <v>1.12236</v>
      </c>
      <c r="L1034">
        <v>32.200000000000728</v>
      </c>
      <c r="M1034">
        <v>23.800000000001091</v>
      </c>
      <c r="N1034">
        <v>7.24</v>
      </c>
      <c r="O1034" s="578">
        <v>0.84375</v>
      </c>
    </row>
    <row r="1035" spans="1:15">
      <c r="A1035" s="577">
        <v>1034</v>
      </c>
      <c r="B1035" s="577" t="s">
        <v>96</v>
      </c>
      <c r="C1035" s="577">
        <v>2</v>
      </c>
      <c r="D1035">
        <v>0.02</v>
      </c>
      <c r="E1035">
        <v>0.04</v>
      </c>
      <c r="F1035" s="403">
        <v>44000.254166666666</v>
      </c>
      <c r="G1035">
        <v>1.1250199999999999</v>
      </c>
      <c r="H1035" s="403">
        <v>44000.342361111114</v>
      </c>
      <c r="I1035">
        <v>1.1234</v>
      </c>
      <c r="J1035" s="403">
        <v>44000.357638888891</v>
      </c>
      <c r="K1035">
        <v>1.12521</v>
      </c>
      <c r="L1035">
        <v>16.199999999998909</v>
      </c>
      <c r="M1035">
        <v>18.100000000000364</v>
      </c>
      <c r="N1035">
        <v>4</v>
      </c>
      <c r="O1035" s="578">
        <v>0.10347222222480923</v>
      </c>
    </row>
    <row r="1036" spans="1:15">
      <c r="A1036" s="577">
        <v>1035</v>
      </c>
      <c r="B1036" s="577" t="s">
        <v>96</v>
      </c>
      <c r="C1036" s="577">
        <v>4</v>
      </c>
      <c r="D1036">
        <v>0.05</v>
      </c>
      <c r="E1036">
        <v>0.12000000000000001</v>
      </c>
      <c r="F1036" s="403">
        <v>44000.361805555556</v>
      </c>
      <c r="G1036">
        <v>1.1253599999999999</v>
      </c>
      <c r="H1036" s="403">
        <v>44000.692361111112</v>
      </c>
      <c r="I1036">
        <v>1.1204499999999999</v>
      </c>
      <c r="J1036" s="403">
        <v>44001.520833333336</v>
      </c>
      <c r="K1036">
        <v>1.1232500000000001</v>
      </c>
      <c r="L1036">
        <v>49.099999999998545</v>
      </c>
      <c r="M1036">
        <v>28</v>
      </c>
      <c r="N1036">
        <v>11.58</v>
      </c>
      <c r="O1036" s="578">
        <v>1.1590277777795563</v>
      </c>
    </row>
    <row r="1037" spans="1:15">
      <c r="A1037" s="577">
        <v>1036</v>
      </c>
      <c r="B1037" s="577" t="s">
        <v>97</v>
      </c>
      <c r="C1037" s="577">
        <v>1</v>
      </c>
      <c r="D1037">
        <v>0.02</v>
      </c>
      <c r="E1037">
        <v>0.02</v>
      </c>
      <c r="F1037" s="403">
        <v>44000.564583333333</v>
      </c>
      <c r="G1037">
        <v>1.1229199999999999</v>
      </c>
      <c r="H1037" s="403">
        <v>44000.564583333333</v>
      </c>
      <c r="I1037">
        <v>1.1229199999999999</v>
      </c>
      <c r="J1037" s="403">
        <v>44000.578472222223</v>
      </c>
      <c r="K1037">
        <v>1.12192</v>
      </c>
      <c r="L1037">
        <v>0</v>
      </c>
      <c r="M1037">
        <v>9.999999999998181</v>
      </c>
      <c r="N1037">
        <v>2</v>
      </c>
      <c r="O1037" s="578">
        <v>1.3888888890505768E-2</v>
      </c>
    </row>
    <row r="1038" spans="1:15">
      <c r="A1038" s="577">
        <v>1037</v>
      </c>
      <c r="B1038" s="577" t="s">
        <v>97</v>
      </c>
      <c r="C1038" s="577">
        <v>1</v>
      </c>
      <c r="D1038">
        <v>0.02</v>
      </c>
      <c r="E1038">
        <v>0.02</v>
      </c>
      <c r="F1038" s="403">
        <v>44000.59375</v>
      </c>
      <c r="G1038">
        <v>1.1225099999999999</v>
      </c>
      <c r="H1038" s="403">
        <v>44000.59375</v>
      </c>
      <c r="I1038">
        <v>1.1225099999999999</v>
      </c>
      <c r="J1038" s="403">
        <v>44000.599305555559</v>
      </c>
      <c r="K1038">
        <v>1.12151</v>
      </c>
      <c r="L1038">
        <v>0</v>
      </c>
      <c r="M1038">
        <v>9.999999999998181</v>
      </c>
      <c r="N1038">
        <v>2</v>
      </c>
      <c r="O1038" s="578">
        <v>5.5555555591126904E-3</v>
      </c>
    </row>
    <row r="1039" spans="1:15">
      <c r="A1039" s="577">
        <v>1038</v>
      </c>
      <c r="B1039" s="577" t="s">
        <v>97</v>
      </c>
      <c r="C1039" s="577">
        <v>2</v>
      </c>
      <c r="D1039">
        <v>0.02</v>
      </c>
      <c r="E1039">
        <v>0.04</v>
      </c>
      <c r="F1039" s="403">
        <v>44000.609027777777</v>
      </c>
      <c r="G1039">
        <v>1.12141</v>
      </c>
      <c r="H1039" s="403">
        <v>44000.634722222225</v>
      </c>
      <c r="I1039">
        <v>1.1230100000000001</v>
      </c>
      <c r="J1039" s="403">
        <v>44000.678472222222</v>
      </c>
      <c r="K1039">
        <v>1.12121</v>
      </c>
      <c r="L1039">
        <v>16</v>
      </c>
      <c r="M1039">
        <v>18</v>
      </c>
      <c r="N1039">
        <v>4</v>
      </c>
      <c r="O1039" s="578">
        <v>6.9444444445252884E-2</v>
      </c>
    </row>
    <row r="1040" spans="1:15">
      <c r="A1040" s="577">
        <v>1039</v>
      </c>
      <c r="B1040" s="577" t="s">
        <v>97</v>
      </c>
      <c r="C1040" s="577">
        <v>4</v>
      </c>
      <c r="D1040">
        <v>0.05</v>
      </c>
      <c r="E1040">
        <v>0.12000000000000001</v>
      </c>
      <c r="F1040" s="403">
        <v>44000.711805555555</v>
      </c>
      <c r="G1040">
        <v>1.11934</v>
      </c>
      <c r="H1040" s="403">
        <v>44001.522222222222</v>
      </c>
      <c r="I1040">
        <v>1.12426</v>
      </c>
      <c r="J1040" s="403">
        <v>44001.604166666664</v>
      </c>
      <c r="K1040">
        <v>1.1214599999999999</v>
      </c>
      <c r="L1040">
        <v>49.200000000000728</v>
      </c>
      <c r="M1040">
        <v>28.000000000001819</v>
      </c>
      <c r="N1040">
        <v>12.08</v>
      </c>
      <c r="O1040" s="578">
        <v>0.89236111110949423</v>
      </c>
    </row>
    <row r="1041" spans="1:15">
      <c r="A1041" s="577">
        <v>1040</v>
      </c>
      <c r="B1041" s="577" t="s">
        <v>96</v>
      </c>
      <c r="C1041" s="577">
        <v>5</v>
      </c>
      <c r="D1041">
        <v>0.08</v>
      </c>
      <c r="E1041">
        <v>0.2</v>
      </c>
      <c r="F1041" s="403">
        <v>44001.530555555553</v>
      </c>
      <c r="G1041">
        <v>1.12479</v>
      </c>
      <c r="H1041" s="403">
        <v>44001.618055555555</v>
      </c>
      <c r="I1041">
        <v>1.11802</v>
      </c>
      <c r="J1041" s="403">
        <v>44001.62777777778</v>
      </c>
      <c r="K1041">
        <v>1.1212899999999999</v>
      </c>
      <c r="L1041">
        <v>67.699999999998909</v>
      </c>
      <c r="M1041">
        <v>32.699999999998909</v>
      </c>
      <c r="N1041">
        <v>21.91</v>
      </c>
      <c r="O1041" s="578">
        <v>9.7222222226264421E-2</v>
      </c>
    </row>
    <row r="1042" spans="1:15">
      <c r="A1042" s="577">
        <v>1041</v>
      </c>
      <c r="B1042" s="577" t="s">
        <v>97</v>
      </c>
      <c r="C1042" s="577">
        <v>2</v>
      </c>
      <c r="D1042">
        <v>0.02</v>
      </c>
      <c r="E1042">
        <v>0.04</v>
      </c>
      <c r="F1042" s="403">
        <v>44001.625694444447</v>
      </c>
      <c r="G1042">
        <v>1.1187800000000001</v>
      </c>
      <c r="H1042" s="403">
        <v>44001.62777777778</v>
      </c>
      <c r="I1042">
        <v>1.12039</v>
      </c>
      <c r="J1042" s="403">
        <v>44001.654861111114</v>
      </c>
      <c r="K1042">
        <v>1.11859</v>
      </c>
      <c r="L1042">
        <v>16.099999999998545</v>
      </c>
      <c r="M1042">
        <v>18</v>
      </c>
      <c r="N1042">
        <v>3.98</v>
      </c>
      <c r="O1042" s="578">
        <v>2.9166666667151731E-2</v>
      </c>
    </row>
    <row r="1043" spans="1:15">
      <c r="A1043" s="577">
        <v>1042</v>
      </c>
      <c r="B1043" s="577" t="s">
        <v>96</v>
      </c>
      <c r="C1043" s="577">
        <v>3</v>
      </c>
      <c r="D1043">
        <v>0.03</v>
      </c>
      <c r="E1043">
        <v>7.0000000000000007E-2</v>
      </c>
      <c r="F1043" s="403">
        <v>44001.632638888892</v>
      </c>
      <c r="G1043">
        <v>1.1203399999999999</v>
      </c>
      <c r="H1043" s="403">
        <v>44003.972916666666</v>
      </c>
      <c r="I1043">
        <v>1.11711</v>
      </c>
      <c r="J1043" s="403">
        <v>44004.107638888891</v>
      </c>
      <c r="K1043">
        <v>1.1194999999999999</v>
      </c>
      <c r="L1043">
        <v>32.299999999999272</v>
      </c>
      <c r="M1043">
        <v>23.899999999999636</v>
      </c>
      <c r="N1043">
        <v>6.75</v>
      </c>
      <c r="O1043" s="578">
        <v>0.47499999999854481</v>
      </c>
    </row>
    <row r="1044" spans="1:15">
      <c r="A1044" s="577">
        <v>1043</v>
      </c>
      <c r="B1044" s="577" t="s">
        <v>97</v>
      </c>
      <c r="C1044" s="577">
        <v>1</v>
      </c>
      <c r="D1044">
        <v>0.02</v>
      </c>
      <c r="E1044">
        <v>0.02</v>
      </c>
      <c r="F1044" s="403">
        <v>44001.657638888886</v>
      </c>
      <c r="G1044">
        <v>1.11927</v>
      </c>
      <c r="H1044" s="403">
        <v>44001.657638888886</v>
      </c>
      <c r="I1044">
        <v>1.11927</v>
      </c>
      <c r="J1044" s="403">
        <v>44001.756944444445</v>
      </c>
      <c r="K1044">
        <v>1.1182700000000001</v>
      </c>
      <c r="L1044">
        <v>0</v>
      </c>
      <c r="M1044">
        <v>10</v>
      </c>
      <c r="N1044">
        <v>2</v>
      </c>
      <c r="O1044" s="578">
        <v>9.930555555911269E-2</v>
      </c>
    </row>
    <row r="1045" spans="1:15">
      <c r="A1045" s="577">
        <v>1044</v>
      </c>
      <c r="B1045" s="577" t="s">
        <v>97</v>
      </c>
      <c r="C1045" s="577">
        <v>1</v>
      </c>
      <c r="D1045">
        <v>0.02</v>
      </c>
      <c r="E1045">
        <v>0.02</v>
      </c>
      <c r="F1045" s="403">
        <v>44001.765277777777</v>
      </c>
      <c r="G1045">
        <v>1.11809</v>
      </c>
      <c r="H1045" s="403">
        <v>44001.765277777777</v>
      </c>
      <c r="I1045">
        <v>1.11809</v>
      </c>
      <c r="J1045" s="403">
        <v>44003.972916666666</v>
      </c>
      <c r="K1045">
        <v>1.1170899999999999</v>
      </c>
      <c r="L1045">
        <v>0</v>
      </c>
      <c r="M1045">
        <v>10</v>
      </c>
      <c r="N1045">
        <v>2</v>
      </c>
      <c r="O1045" s="578">
        <v>0.20763888888905058</v>
      </c>
    </row>
    <row r="1046" spans="1:15">
      <c r="A1046" s="577">
        <v>1045</v>
      </c>
      <c r="B1046" s="577" t="s">
        <v>97</v>
      </c>
      <c r="C1046" s="577">
        <v>8</v>
      </c>
      <c r="D1046">
        <v>0.38</v>
      </c>
      <c r="E1046">
        <v>0.95000000000000007</v>
      </c>
      <c r="F1046" s="403">
        <v>44004.257638888892</v>
      </c>
      <c r="G1046">
        <v>1.1196999999999999</v>
      </c>
      <c r="H1046" s="403">
        <v>44005.525000000001</v>
      </c>
      <c r="I1046">
        <v>1.13289</v>
      </c>
      <c r="J1046" s="403">
        <v>44006.384027777778</v>
      </c>
      <c r="K1046">
        <v>1.12856</v>
      </c>
      <c r="L1046">
        <v>131.89999999999964</v>
      </c>
      <c r="M1046">
        <v>43.299999999999272</v>
      </c>
      <c r="N1046">
        <v>134</v>
      </c>
      <c r="O1046" s="578">
        <v>2.1263888888861402</v>
      </c>
    </row>
    <row r="1047" spans="1:15">
      <c r="A1047" s="577">
        <v>1046</v>
      </c>
      <c r="B1047" s="577" t="s">
        <v>96</v>
      </c>
      <c r="C1047" s="577">
        <v>1</v>
      </c>
      <c r="D1047">
        <v>0.02</v>
      </c>
      <c r="E1047">
        <v>0.02</v>
      </c>
      <c r="F1047" s="403">
        <v>44004.259722222225</v>
      </c>
      <c r="G1047">
        <v>1.1194999999999999</v>
      </c>
      <c r="H1047" s="403">
        <v>44004.259722222225</v>
      </c>
      <c r="I1047">
        <v>1.1194999999999999</v>
      </c>
      <c r="J1047" s="403">
        <v>44004.288888888892</v>
      </c>
      <c r="K1047">
        <v>1.1205000000000001</v>
      </c>
      <c r="L1047">
        <v>0</v>
      </c>
      <c r="M1047">
        <v>10</v>
      </c>
      <c r="N1047">
        <v>2</v>
      </c>
      <c r="O1047" s="578">
        <v>2.9166666667151731E-2</v>
      </c>
    </row>
    <row r="1048" spans="1:15">
      <c r="A1048" s="577">
        <v>1047</v>
      </c>
      <c r="B1048" s="577" t="s">
        <v>96</v>
      </c>
      <c r="C1048" s="577">
        <v>1</v>
      </c>
      <c r="D1048">
        <v>0.02</v>
      </c>
      <c r="E1048">
        <v>0.02</v>
      </c>
      <c r="F1048" s="403">
        <v>44004.291666666664</v>
      </c>
      <c r="G1048">
        <v>1.1196299999999999</v>
      </c>
      <c r="H1048" s="403">
        <v>44004.291666666664</v>
      </c>
      <c r="I1048">
        <v>1.1196299999999999</v>
      </c>
      <c r="J1048" s="403">
        <v>44004.323611111111</v>
      </c>
      <c r="K1048">
        <v>1.12063</v>
      </c>
      <c r="L1048">
        <v>0</v>
      </c>
      <c r="M1048">
        <v>10</v>
      </c>
      <c r="N1048">
        <v>2</v>
      </c>
      <c r="O1048" s="578">
        <v>3.1944444446708076E-2</v>
      </c>
    </row>
    <row r="1049" spans="1:15">
      <c r="A1049" s="577">
        <v>1048</v>
      </c>
      <c r="B1049" s="577" t="s">
        <v>96</v>
      </c>
      <c r="C1049" s="577">
        <v>1</v>
      </c>
      <c r="D1049">
        <v>0.02</v>
      </c>
      <c r="E1049">
        <v>0.02</v>
      </c>
      <c r="F1049" s="403">
        <v>44004.52847222222</v>
      </c>
      <c r="G1049">
        <v>1.12134</v>
      </c>
      <c r="H1049" s="403">
        <v>44004.52847222222</v>
      </c>
      <c r="I1049">
        <v>1.12134</v>
      </c>
      <c r="J1049" s="403">
        <v>44004.542361111111</v>
      </c>
      <c r="K1049">
        <v>1.1223399999999999</v>
      </c>
      <c r="L1049">
        <v>0</v>
      </c>
      <c r="M1049">
        <v>10</v>
      </c>
      <c r="N1049">
        <v>2</v>
      </c>
      <c r="O1049" s="578">
        <v>1.3888888890505768E-2</v>
      </c>
    </row>
    <row r="1050" spans="1:15">
      <c r="A1050" s="577">
        <v>1049</v>
      </c>
      <c r="B1050" s="577" t="s">
        <v>96</v>
      </c>
      <c r="C1050" s="577">
        <v>1</v>
      </c>
      <c r="D1050">
        <v>0.02</v>
      </c>
      <c r="E1050">
        <v>0.02</v>
      </c>
      <c r="F1050" s="403">
        <v>44004.613194444442</v>
      </c>
      <c r="G1050">
        <v>1.1255599999999999</v>
      </c>
      <c r="H1050" s="403">
        <v>44004.613194444442</v>
      </c>
      <c r="I1050">
        <v>1.1255599999999999</v>
      </c>
      <c r="J1050" s="403">
        <v>44004.614583333336</v>
      </c>
      <c r="K1050">
        <v>1.12656</v>
      </c>
      <c r="L1050">
        <v>0</v>
      </c>
      <c r="M1050">
        <v>10.000000000001819</v>
      </c>
      <c r="N1050">
        <v>2</v>
      </c>
      <c r="O1050" s="578">
        <v>1.3888888934161514E-3</v>
      </c>
    </row>
    <row r="1051" spans="1:15">
      <c r="A1051" s="577">
        <v>1050</v>
      </c>
      <c r="B1051" s="577" t="s">
        <v>96</v>
      </c>
      <c r="C1051" s="577">
        <v>1</v>
      </c>
      <c r="D1051">
        <v>0.02</v>
      </c>
      <c r="E1051">
        <v>0.02</v>
      </c>
      <c r="F1051" s="403">
        <v>44004.619444444441</v>
      </c>
      <c r="G1051">
        <v>1.12582</v>
      </c>
      <c r="H1051" s="403">
        <v>44004.619444444441</v>
      </c>
      <c r="I1051">
        <v>1.12582</v>
      </c>
      <c r="J1051" s="403">
        <v>44004.949305555558</v>
      </c>
      <c r="K1051">
        <v>1.1268199999999999</v>
      </c>
      <c r="L1051">
        <v>0</v>
      </c>
      <c r="M1051">
        <v>9.999999999998181</v>
      </c>
      <c r="N1051">
        <v>2</v>
      </c>
      <c r="O1051" s="578">
        <v>0.32986111111677019</v>
      </c>
    </row>
    <row r="1052" spans="1:15">
      <c r="A1052" s="577">
        <v>1051</v>
      </c>
      <c r="B1052" s="577" t="s">
        <v>96</v>
      </c>
      <c r="C1052" s="577">
        <v>3</v>
      </c>
      <c r="D1052">
        <v>0.03</v>
      </c>
      <c r="E1052">
        <v>7.0000000000000007E-2</v>
      </c>
      <c r="F1052" s="403">
        <v>44004.959722222222</v>
      </c>
      <c r="G1052">
        <v>1.12723</v>
      </c>
      <c r="H1052" s="403">
        <v>44005.061805555553</v>
      </c>
      <c r="I1052">
        <v>1.1240000000000001</v>
      </c>
      <c r="J1052" s="403">
        <v>44005.083333333336</v>
      </c>
      <c r="K1052">
        <v>1.12639</v>
      </c>
      <c r="L1052">
        <v>32.299999999997453</v>
      </c>
      <c r="M1052">
        <v>23.899999999997817</v>
      </c>
      <c r="N1052">
        <v>6.93</v>
      </c>
      <c r="O1052" s="578">
        <v>0.12361111111385981</v>
      </c>
    </row>
    <row r="1053" spans="1:15">
      <c r="A1053" s="577">
        <v>1052</v>
      </c>
      <c r="B1053" s="577" t="s">
        <v>96</v>
      </c>
      <c r="C1053" s="577">
        <v>1</v>
      </c>
      <c r="D1053">
        <v>0.02</v>
      </c>
      <c r="E1053">
        <v>0.02</v>
      </c>
      <c r="F1053" s="403">
        <v>44005.087500000001</v>
      </c>
      <c r="G1053">
        <v>1.1259399999999999</v>
      </c>
      <c r="H1053" s="403">
        <v>44005.087500000001</v>
      </c>
      <c r="I1053">
        <v>1.1259399999999999</v>
      </c>
      <c r="J1053" s="403">
        <v>44005.092361111114</v>
      </c>
      <c r="K1053">
        <v>1.1269400000000001</v>
      </c>
      <c r="L1053">
        <v>0</v>
      </c>
      <c r="M1053">
        <v>10</v>
      </c>
      <c r="N1053">
        <v>2</v>
      </c>
      <c r="O1053" s="578">
        <v>4.8611111124046147E-3</v>
      </c>
    </row>
    <row r="1054" spans="1:15">
      <c r="A1054" s="577">
        <v>1053</v>
      </c>
      <c r="B1054" s="577" t="s">
        <v>96</v>
      </c>
      <c r="C1054" s="577">
        <v>1</v>
      </c>
      <c r="D1054">
        <v>0.02</v>
      </c>
      <c r="E1054">
        <v>0.02</v>
      </c>
      <c r="F1054" s="403">
        <v>44005.102777777778</v>
      </c>
      <c r="G1054">
        <v>1.1266499999999999</v>
      </c>
      <c r="H1054" s="403">
        <v>44005.102777777778</v>
      </c>
      <c r="I1054">
        <v>1.1266499999999999</v>
      </c>
      <c r="J1054" s="403">
        <v>44005.294444444444</v>
      </c>
      <c r="K1054">
        <v>1.12765</v>
      </c>
      <c r="L1054">
        <v>0</v>
      </c>
      <c r="M1054">
        <v>10</v>
      </c>
      <c r="N1054">
        <v>2</v>
      </c>
      <c r="O1054" s="578">
        <v>0.19166666666569654</v>
      </c>
    </row>
    <row r="1055" spans="1:15">
      <c r="A1055" s="577">
        <v>1054</v>
      </c>
      <c r="B1055" s="577" t="s">
        <v>96</v>
      </c>
      <c r="C1055" s="577">
        <v>1</v>
      </c>
      <c r="D1055">
        <v>0.02</v>
      </c>
      <c r="E1055">
        <v>0.02</v>
      </c>
      <c r="F1055" s="403">
        <v>44005.308333333334</v>
      </c>
      <c r="G1055">
        <v>1.1293500000000001</v>
      </c>
      <c r="H1055" s="403">
        <v>44005.308333333334</v>
      </c>
      <c r="I1055">
        <v>1.1293500000000001</v>
      </c>
      <c r="J1055" s="403">
        <v>44005.331944444442</v>
      </c>
      <c r="K1055">
        <v>1.13035</v>
      </c>
      <c r="L1055">
        <v>0</v>
      </c>
      <c r="M1055">
        <v>10</v>
      </c>
      <c r="N1055">
        <v>2</v>
      </c>
      <c r="O1055" s="578">
        <v>2.361111110803904E-2</v>
      </c>
    </row>
    <row r="1056" spans="1:15">
      <c r="A1056" s="577">
        <v>1055</v>
      </c>
      <c r="B1056" s="577" t="s">
        <v>96</v>
      </c>
      <c r="C1056" s="577">
        <v>1</v>
      </c>
      <c r="D1056">
        <v>0.02</v>
      </c>
      <c r="E1056">
        <v>0.02</v>
      </c>
      <c r="F1056" s="403">
        <v>44005.341666666667</v>
      </c>
      <c r="G1056">
        <v>1.12954</v>
      </c>
      <c r="H1056" s="403">
        <v>44005.341666666667</v>
      </c>
      <c r="I1056">
        <v>1.12954</v>
      </c>
      <c r="J1056" s="403">
        <v>44005.499305555553</v>
      </c>
      <c r="K1056">
        <v>1.1305400000000001</v>
      </c>
      <c r="L1056">
        <v>0</v>
      </c>
      <c r="M1056">
        <v>10.000000000001819</v>
      </c>
      <c r="N1056">
        <v>2</v>
      </c>
      <c r="O1056" s="578">
        <v>0.15763888888614019</v>
      </c>
    </row>
    <row r="1057" spans="1:15">
      <c r="A1057" s="577">
        <v>1056</v>
      </c>
      <c r="B1057" s="577" t="s">
        <v>96</v>
      </c>
      <c r="C1057" s="577">
        <v>1</v>
      </c>
      <c r="D1057">
        <v>0.02</v>
      </c>
      <c r="E1057">
        <v>0.02</v>
      </c>
      <c r="F1057" s="403">
        <v>44005.515972222223</v>
      </c>
      <c r="G1057">
        <v>1.1321399999999999</v>
      </c>
      <c r="H1057" s="403">
        <v>44005.515972222223</v>
      </c>
      <c r="I1057">
        <v>1.1321399999999999</v>
      </c>
      <c r="J1057" s="403">
        <v>44005.531944444447</v>
      </c>
      <c r="K1057">
        <v>1.13314</v>
      </c>
      <c r="L1057">
        <v>0</v>
      </c>
      <c r="M1057">
        <v>10</v>
      </c>
      <c r="N1057">
        <v>2</v>
      </c>
      <c r="O1057" s="578">
        <v>1.5972222223354038E-2</v>
      </c>
    </row>
    <row r="1058" spans="1:15">
      <c r="A1058" s="577">
        <v>1057</v>
      </c>
      <c r="B1058" s="577" t="s">
        <v>96</v>
      </c>
      <c r="C1058" s="577">
        <v>1</v>
      </c>
      <c r="D1058">
        <v>0.02</v>
      </c>
      <c r="E1058">
        <v>0.02</v>
      </c>
      <c r="F1058" s="403">
        <v>44005.54791666667</v>
      </c>
      <c r="G1058">
        <v>1.1332899999999999</v>
      </c>
      <c r="H1058" s="403">
        <v>44005.54791666667</v>
      </c>
      <c r="I1058">
        <v>1.1332899999999999</v>
      </c>
      <c r="J1058" s="403">
        <v>44005.594444444447</v>
      </c>
      <c r="K1058">
        <v>1.13429</v>
      </c>
      <c r="L1058">
        <v>0</v>
      </c>
      <c r="M1058">
        <v>10</v>
      </c>
      <c r="N1058">
        <v>2</v>
      </c>
      <c r="O1058" s="578">
        <v>4.6527777776645962E-2</v>
      </c>
    </row>
    <row r="1059" spans="1:15">
      <c r="A1059" s="577">
        <v>1058</v>
      </c>
      <c r="B1059" s="577" t="s">
        <v>96</v>
      </c>
      <c r="C1059" s="577">
        <v>5</v>
      </c>
      <c r="D1059">
        <v>0.08</v>
      </c>
      <c r="E1059">
        <v>0.2</v>
      </c>
      <c r="F1059" s="403">
        <v>44005.604166666664</v>
      </c>
      <c r="G1059">
        <v>1.1342699999999999</v>
      </c>
      <c r="H1059" s="403">
        <v>44006.387499999997</v>
      </c>
      <c r="I1059">
        <v>1.1275599999999999</v>
      </c>
      <c r="J1059" s="403">
        <v>44006.455555555556</v>
      </c>
      <c r="K1059">
        <v>1.1308199999999999</v>
      </c>
      <c r="L1059">
        <v>67.100000000000364</v>
      </c>
      <c r="M1059">
        <v>32.600000000000364</v>
      </c>
      <c r="N1059">
        <v>21.799999999999997</v>
      </c>
      <c r="O1059" s="578">
        <v>0.85138888889196096</v>
      </c>
    </row>
    <row r="1060" spans="1:15">
      <c r="A1060" s="577">
        <v>1059</v>
      </c>
      <c r="B1060" s="577" t="s">
        <v>97</v>
      </c>
      <c r="C1060" s="577">
        <v>2</v>
      </c>
      <c r="D1060">
        <v>0.02</v>
      </c>
      <c r="E1060">
        <v>0.04</v>
      </c>
      <c r="F1060" s="403">
        <v>44006.400000000001</v>
      </c>
      <c r="G1060">
        <v>1.12913</v>
      </c>
      <c r="H1060" s="403">
        <v>44006.417361111111</v>
      </c>
      <c r="I1060">
        <v>1.13073</v>
      </c>
      <c r="J1060" s="403">
        <v>44006.497916666667</v>
      </c>
      <c r="K1060">
        <v>1.12893</v>
      </c>
      <c r="L1060">
        <v>16</v>
      </c>
      <c r="M1060">
        <v>18</v>
      </c>
      <c r="N1060">
        <v>4</v>
      </c>
      <c r="O1060" s="578">
        <v>9.7916666665696539E-2</v>
      </c>
    </row>
    <row r="1061" spans="1:15">
      <c r="A1061" s="577">
        <v>1060</v>
      </c>
      <c r="B1061" s="577" t="s">
        <v>96</v>
      </c>
      <c r="C1061" s="577">
        <v>7</v>
      </c>
      <c r="D1061">
        <v>0.23</v>
      </c>
      <c r="E1061">
        <v>0.57000000000000006</v>
      </c>
      <c r="F1061" s="403">
        <v>44006.46597222222</v>
      </c>
      <c r="G1061">
        <v>1.1304000000000001</v>
      </c>
      <c r="H1061" s="403">
        <v>44007.490277777775</v>
      </c>
      <c r="I1061">
        <v>1.1197999999999999</v>
      </c>
      <c r="J1061" s="403">
        <v>44008.364583333336</v>
      </c>
      <c r="K1061">
        <v>1.1237200000000001</v>
      </c>
      <c r="L1061">
        <v>106.00000000000182</v>
      </c>
      <c r="M1061">
        <v>39.200000000002547</v>
      </c>
      <c r="N1061">
        <v>70.62</v>
      </c>
      <c r="O1061" s="578">
        <v>1.898611111115315</v>
      </c>
    </row>
    <row r="1062" spans="1:15">
      <c r="A1062" s="577">
        <v>1061</v>
      </c>
      <c r="B1062" s="577" t="s">
        <v>97</v>
      </c>
      <c r="C1062" s="577">
        <v>1</v>
      </c>
      <c r="D1062">
        <v>0.02</v>
      </c>
      <c r="E1062">
        <v>0.02</v>
      </c>
      <c r="F1062" s="403">
        <v>44006.527777777781</v>
      </c>
      <c r="G1062">
        <v>1.1277999999999999</v>
      </c>
      <c r="H1062" s="403">
        <v>44006.527777777781</v>
      </c>
      <c r="I1062">
        <v>1.1277999999999999</v>
      </c>
      <c r="J1062" s="403">
        <v>44006.563194444447</v>
      </c>
      <c r="K1062">
        <v>1.1268</v>
      </c>
      <c r="L1062">
        <v>0</v>
      </c>
      <c r="M1062">
        <v>10</v>
      </c>
      <c r="N1062">
        <v>2</v>
      </c>
      <c r="O1062" s="578">
        <v>3.5416666665696539E-2</v>
      </c>
    </row>
    <row r="1063" spans="1:15">
      <c r="A1063" s="577">
        <v>1062</v>
      </c>
      <c r="B1063" s="577" t="s">
        <v>97</v>
      </c>
      <c r="C1063" s="577">
        <v>1</v>
      </c>
      <c r="D1063">
        <v>0.02</v>
      </c>
      <c r="E1063">
        <v>0.02</v>
      </c>
      <c r="F1063" s="403">
        <v>44006.591666666667</v>
      </c>
      <c r="G1063">
        <v>1.1269899999999999</v>
      </c>
      <c r="H1063" s="403">
        <v>44006.591666666667</v>
      </c>
      <c r="I1063">
        <v>1.1269899999999999</v>
      </c>
      <c r="J1063" s="403">
        <v>44006.751388888886</v>
      </c>
      <c r="K1063">
        <v>1.12599</v>
      </c>
      <c r="L1063">
        <v>0</v>
      </c>
      <c r="M1063">
        <v>10</v>
      </c>
      <c r="N1063">
        <v>2</v>
      </c>
      <c r="O1063" s="578">
        <v>0.15972222221898846</v>
      </c>
    </row>
    <row r="1064" spans="1:15">
      <c r="A1064" s="577">
        <v>1063</v>
      </c>
      <c r="B1064" s="577" t="s">
        <v>97</v>
      </c>
      <c r="C1064" s="577">
        <v>1</v>
      </c>
      <c r="D1064">
        <v>0.02</v>
      </c>
      <c r="E1064">
        <v>0.02</v>
      </c>
      <c r="F1064" s="403">
        <v>44007.038888888892</v>
      </c>
      <c r="G1064">
        <v>1.1257900000000001</v>
      </c>
      <c r="H1064" s="403">
        <v>44007.038888888892</v>
      </c>
      <c r="I1064">
        <v>1.1257900000000001</v>
      </c>
      <c r="J1064" s="403">
        <v>44007.086111111108</v>
      </c>
      <c r="K1064">
        <v>1.12479</v>
      </c>
      <c r="L1064">
        <v>0</v>
      </c>
      <c r="M1064">
        <v>10.000000000001819</v>
      </c>
      <c r="N1064">
        <v>2</v>
      </c>
      <c r="O1064" s="578">
        <v>4.722222221607808E-2</v>
      </c>
    </row>
    <row r="1065" spans="1:15">
      <c r="A1065" s="577">
        <v>1064</v>
      </c>
      <c r="B1065" s="577" t="s">
        <v>97</v>
      </c>
      <c r="C1065" s="577">
        <v>1</v>
      </c>
      <c r="D1065">
        <v>0.02</v>
      </c>
      <c r="E1065">
        <v>0.02</v>
      </c>
      <c r="F1065" s="403">
        <v>44007.251388888886</v>
      </c>
      <c r="G1065">
        <v>1.1253299999999999</v>
      </c>
      <c r="H1065" s="403">
        <v>44007.251388888886</v>
      </c>
      <c r="I1065">
        <v>1.1253299999999999</v>
      </c>
      <c r="J1065" s="403">
        <v>44007.26666666667</v>
      </c>
      <c r="K1065">
        <v>1.1243300000000001</v>
      </c>
      <c r="L1065">
        <v>0</v>
      </c>
      <c r="M1065">
        <v>9.999999999998181</v>
      </c>
      <c r="N1065">
        <v>2</v>
      </c>
      <c r="O1065" s="578">
        <v>1.527777778392192E-2</v>
      </c>
    </row>
    <row r="1066" spans="1:15">
      <c r="A1066" s="577">
        <v>1065</v>
      </c>
      <c r="B1066" s="577" t="s">
        <v>97</v>
      </c>
      <c r="C1066" s="577">
        <v>1</v>
      </c>
      <c r="D1066">
        <v>0.02</v>
      </c>
      <c r="E1066">
        <v>0.02</v>
      </c>
      <c r="F1066" s="403">
        <v>44007.275000000001</v>
      </c>
      <c r="G1066">
        <v>1.12418</v>
      </c>
      <c r="H1066" s="403">
        <v>44007.275000000001</v>
      </c>
      <c r="I1066">
        <v>1.12418</v>
      </c>
      <c r="J1066" s="403">
        <v>44007.300694444442</v>
      </c>
      <c r="K1066">
        <v>1.1231800000000001</v>
      </c>
      <c r="L1066">
        <v>0</v>
      </c>
      <c r="M1066">
        <v>9.999999999998181</v>
      </c>
      <c r="N1066">
        <v>2</v>
      </c>
      <c r="O1066" s="578">
        <v>2.569444444088731E-2</v>
      </c>
    </row>
    <row r="1067" spans="1:15">
      <c r="A1067" s="577">
        <v>1066</v>
      </c>
      <c r="B1067" s="577" t="s">
        <v>97</v>
      </c>
      <c r="C1067" s="577">
        <v>1</v>
      </c>
      <c r="D1067">
        <v>0.02</v>
      </c>
      <c r="E1067">
        <v>0.02</v>
      </c>
      <c r="F1067" s="403">
        <v>44007.3125</v>
      </c>
      <c r="G1067">
        <v>1.12378</v>
      </c>
      <c r="H1067" s="403">
        <v>44007.3125</v>
      </c>
      <c r="I1067">
        <v>1.12378</v>
      </c>
      <c r="J1067" s="403">
        <v>44007.373611111114</v>
      </c>
      <c r="K1067">
        <v>1.1227799999999999</v>
      </c>
      <c r="L1067">
        <v>0</v>
      </c>
      <c r="M1067">
        <v>10</v>
      </c>
      <c r="N1067">
        <v>2</v>
      </c>
      <c r="O1067" s="578">
        <v>6.1111111113859806E-2</v>
      </c>
    </row>
    <row r="1068" spans="1:15">
      <c r="A1068" s="577">
        <v>1067</v>
      </c>
      <c r="B1068" s="577" t="s">
        <v>97</v>
      </c>
      <c r="C1068" s="577">
        <v>1</v>
      </c>
      <c r="D1068">
        <v>0.02</v>
      </c>
      <c r="E1068">
        <v>0.02</v>
      </c>
      <c r="F1068" s="403">
        <v>44007.396527777775</v>
      </c>
      <c r="G1068">
        <v>1.1233200000000001</v>
      </c>
      <c r="H1068" s="403">
        <v>44007.396527777775</v>
      </c>
      <c r="I1068">
        <v>1.1233200000000001</v>
      </c>
      <c r="J1068" s="403">
        <v>44007.404166666667</v>
      </c>
      <c r="K1068">
        <v>1.12232</v>
      </c>
      <c r="L1068">
        <v>0</v>
      </c>
      <c r="M1068">
        <v>10</v>
      </c>
      <c r="N1068">
        <v>2</v>
      </c>
      <c r="O1068" s="578">
        <v>7.6388888919609599E-3</v>
      </c>
    </row>
    <row r="1069" spans="1:15">
      <c r="A1069" s="577">
        <v>1068</v>
      </c>
      <c r="B1069" s="577" t="s">
        <v>97</v>
      </c>
      <c r="C1069" s="577">
        <v>1</v>
      </c>
      <c r="D1069">
        <v>0.02</v>
      </c>
      <c r="E1069">
        <v>0.02</v>
      </c>
      <c r="F1069" s="403">
        <v>44007.414583333331</v>
      </c>
      <c r="G1069">
        <v>1.1229499999999999</v>
      </c>
      <c r="H1069" s="403">
        <v>44007.414583333331</v>
      </c>
      <c r="I1069">
        <v>1.1229499999999999</v>
      </c>
      <c r="J1069" s="403">
        <v>44007.429861111108</v>
      </c>
      <c r="K1069">
        <v>1.12195</v>
      </c>
      <c r="L1069">
        <v>0</v>
      </c>
      <c r="M1069">
        <v>9.999999999998181</v>
      </c>
      <c r="N1069">
        <v>2</v>
      </c>
      <c r="O1069" s="578">
        <v>1.5277777776645962E-2</v>
      </c>
    </row>
    <row r="1070" spans="1:15">
      <c r="A1070" s="577">
        <v>1069</v>
      </c>
      <c r="B1070" s="577" t="s">
        <v>97</v>
      </c>
      <c r="C1070" s="577">
        <v>1</v>
      </c>
      <c r="D1070">
        <v>0.02</v>
      </c>
      <c r="E1070">
        <v>0.02</v>
      </c>
      <c r="F1070" s="403">
        <v>44007.432638888888</v>
      </c>
      <c r="G1070">
        <v>1.1222300000000001</v>
      </c>
      <c r="H1070" s="403">
        <v>44007.432638888888</v>
      </c>
      <c r="I1070">
        <v>1.1222300000000001</v>
      </c>
      <c r="J1070" s="403">
        <v>44007.451388888891</v>
      </c>
      <c r="K1070">
        <v>1.1212299999999999</v>
      </c>
      <c r="L1070">
        <v>0</v>
      </c>
      <c r="M1070">
        <v>10.000000000001819</v>
      </c>
      <c r="N1070">
        <v>2</v>
      </c>
      <c r="O1070" s="578">
        <v>1.8750000002910383E-2</v>
      </c>
    </row>
    <row r="1071" spans="1:15">
      <c r="A1071" s="577">
        <v>1070</v>
      </c>
      <c r="B1071" s="577" t="s">
        <v>97</v>
      </c>
      <c r="C1071" s="577">
        <v>1</v>
      </c>
      <c r="D1071">
        <v>0.02</v>
      </c>
      <c r="E1071">
        <v>0.02</v>
      </c>
      <c r="F1071" s="403">
        <v>44007.477777777778</v>
      </c>
      <c r="G1071">
        <v>1.1206799999999999</v>
      </c>
      <c r="H1071" s="403">
        <v>44007.477777777778</v>
      </c>
      <c r="I1071">
        <v>1.1206799999999999</v>
      </c>
      <c r="J1071" s="403">
        <v>44007.490972222222</v>
      </c>
      <c r="K1071">
        <v>1.11968</v>
      </c>
      <c r="L1071">
        <v>0</v>
      </c>
      <c r="M1071">
        <v>10</v>
      </c>
      <c r="N1071">
        <v>2</v>
      </c>
      <c r="O1071" s="578">
        <v>1.3194444443797693E-2</v>
      </c>
    </row>
    <row r="1072" spans="1:15">
      <c r="A1072" s="577">
        <v>1071</v>
      </c>
      <c r="B1072" s="577" t="s">
        <v>97</v>
      </c>
      <c r="C1072" s="577">
        <v>3</v>
      </c>
      <c r="D1072">
        <v>0.03</v>
      </c>
      <c r="E1072">
        <v>7.0000000000000007E-2</v>
      </c>
      <c r="F1072" s="403">
        <v>44007.498611111114</v>
      </c>
      <c r="G1072">
        <v>1.1199399999999999</v>
      </c>
      <c r="H1072" s="403">
        <v>44008.364583333336</v>
      </c>
      <c r="I1072">
        <v>1.1231500000000001</v>
      </c>
      <c r="J1072" s="403">
        <v>44008.584722222222</v>
      </c>
      <c r="K1072">
        <v>1.1207800000000001</v>
      </c>
      <c r="L1072">
        <v>32.100000000002183</v>
      </c>
      <c r="M1072">
        <v>23.700000000000728</v>
      </c>
      <c r="N1072">
        <v>7.0100000000000007</v>
      </c>
      <c r="O1072" s="578">
        <v>1.086111111108039</v>
      </c>
    </row>
    <row r="1073" spans="1:15">
      <c r="A1073" s="577">
        <v>1072</v>
      </c>
      <c r="B1073" s="577" t="s">
        <v>96</v>
      </c>
      <c r="C1073" s="577">
        <v>3</v>
      </c>
      <c r="D1073">
        <v>0.03</v>
      </c>
      <c r="E1073">
        <v>7.0000000000000007E-2</v>
      </c>
      <c r="F1073" s="403">
        <v>44008.377083333333</v>
      </c>
      <c r="G1073">
        <v>1.1236699999999999</v>
      </c>
      <c r="H1073" s="403">
        <v>44008.584722222222</v>
      </c>
      <c r="I1073">
        <v>1.12046</v>
      </c>
      <c r="J1073" s="403">
        <v>44008.703472222223</v>
      </c>
      <c r="K1073">
        <v>1.12283</v>
      </c>
      <c r="L1073">
        <v>32.099999999998545</v>
      </c>
      <c r="M1073">
        <v>23.699999999998909</v>
      </c>
      <c r="N1073">
        <v>6.9700000000000006</v>
      </c>
      <c r="O1073" s="578">
        <v>0.32638888889050577</v>
      </c>
    </row>
    <row r="1074" spans="1:15">
      <c r="A1074" s="577">
        <v>1073</v>
      </c>
      <c r="B1074" s="577" t="s">
        <v>97</v>
      </c>
      <c r="C1074" s="577">
        <v>5</v>
      </c>
      <c r="D1074">
        <v>0.08</v>
      </c>
      <c r="E1074">
        <v>0.2</v>
      </c>
      <c r="F1074" s="403">
        <v>44008.590277777781</v>
      </c>
      <c r="G1074">
        <v>1.1205700000000001</v>
      </c>
      <c r="H1074" s="403">
        <v>44011.422222222223</v>
      </c>
      <c r="I1074">
        <v>1.1274</v>
      </c>
      <c r="J1074" s="403">
        <v>44011.600694444445</v>
      </c>
      <c r="K1074">
        <v>1.1241300000000001</v>
      </c>
      <c r="L1074">
        <v>68.299999999999272</v>
      </c>
      <c r="M1074">
        <v>32.699999999998909</v>
      </c>
      <c r="N1074">
        <v>22.009999999999998</v>
      </c>
      <c r="O1074" s="578">
        <v>1.0104166666642413</v>
      </c>
    </row>
    <row r="1075" spans="1:15">
      <c r="A1075" s="577">
        <v>1074</v>
      </c>
      <c r="B1075" s="577" t="s">
        <v>96</v>
      </c>
      <c r="C1075" s="577">
        <v>1</v>
      </c>
      <c r="D1075">
        <v>0.02</v>
      </c>
      <c r="E1075">
        <v>0.02</v>
      </c>
      <c r="F1075" s="403">
        <v>44010.892361111109</v>
      </c>
      <c r="G1075">
        <v>1.1222000000000001</v>
      </c>
      <c r="H1075" s="403">
        <v>44010.892361111109</v>
      </c>
      <c r="I1075">
        <v>1.1222000000000001</v>
      </c>
      <c r="J1075" s="403">
        <v>44011.047222222223</v>
      </c>
      <c r="K1075">
        <v>1.1232</v>
      </c>
      <c r="L1075">
        <v>0</v>
      </c>
      <c r="M1075">
        <v>10</v>
      </c>
      <c r="N1075">
        <v>1.92</v>
      </c>
      <c r="O1075" s="578">
        <v>-0.84513888888614019</v>
      </c>
    </row>
    <row r="1076" spans="1:15">
      <c r="A1076" s="577">
        <v>1075</v>
      </c>
      <c r="B1076" s="577" t="s">
        <v>96</v>
      </c>
      <c r="C1076" s="577">
        <v>2</v>
      </c>
      <c r="D1076">
        <v>0.02</v>
      </c>
      <c r="E1076">
        <v>0.04</v>
      </c>
      <c r="F1076" s="403">
        <v>44011.280555555553</v>
      </c>
      <c r="G1076">
        <v>1.12619</v>
      </c>
      <c r="H1076" s="403">
        <v>44011.326388888891</v>
      </c>
      <c r="I1076">
        <v>1.12459</v>
      </c>
      <c r="J1076" s="403">
        <v>44011.40625</v>
      </c>
      <c r="K1076">
        <v>1.12639</v>
      </c>
      <c r="L1076">
        <v>16</v>
      </c>
      <c r="M1076">
        <v>18</v>
      </c>
      <c r="N1076">
        <v>4</v>
      </c>
      <c r="O1076" s="578">
        <v>0.12569444444670808</v>
      </c>
    </row>
    <row r="1077" spans="1:15">
      <c r="A1077" s="577">
        <v>1076</v>
      </c>
      <c r="B1077" s="577" t="s">
        <v>96</v>
      </c>
      <c r="C1077" s="577">
        <v>1</v>
      </c>
      <c r="D1077">
        <v>0.02</v>
      </c>
      <c r="E1077">
        <v>0.02</v>
      </c>
      <c r="F1077" s="403">
        <v>44011.444444444445</v>
      </c>
      <c r="G1077">
        <v>1.1277600000000001</v>
      </c>
      <c r="H1077" s="403">
        <v>44011.444444444445</v>
      </c>
      <c r="I1077">
        <v>1.1277600000000001</v>
      </c>
      <c r="J1077" s="403">
        <v>44011.455555555556</v>
      </c>
      <c r="K1077">
        <v>1.12876</v>
      </c>
      <c r="L1077">
        <v>0</v>
      </c>
      <c r="M1077">
        <v>10</v>
      </c>
      <c r="N1077">
        <v>2</v>
      </c>
      <c r="O1077" s="578">
        <v>1.1111111110949423E-2</v>
      </c>
    </row>
    <row r="1078" spans="1:15">
      <c r="A1078" s="577">
        <v>1077</v>
      </c>
      <c r="B1078" s="577" t="s">
        <v>96</v>
      </c>
      <c r="C1078" s="577">
        <v>6</v>
      </c>
      <c r="D1078">
        <v>0.14000000000000001</v>
      </c>
      <c r="E1078">
        <v>0.34</v>
      </c>
      <c r="F1078" s="403">
        <v>44011.461111111108</v>
      </c>
      <c r="G1078">
        <v>1.12836</v>
      </c>
      <c r="H1078" s="403">
        <v>44012.498611111114</v>
      </c>
      <c r="I1078">
        <v>1.11971</v>
      </c>
      <c r="J1078" s="403">
        <v>44012.624305555553</v>
      </c>
      <c r="K1078">
        <v>1.1233</v>
      </c>
      <c r="L1078">
        <v>86.5</v>
      </c>
      <c r="M1078">
        <v>35.899999999999636</v>
      </c>
      <c r="N1078">
        <v>40.159999999999997</v>
      </c>
      <c r="O1078" s="578">
        <v>1.1631944444452529</v>
      </c>
    </row>
    <row r="1079" spans="1:15">
      <c r="A1079" s="577">
        <v>1078</v>
      </c>
      <c r="B1079" s="577" t="s">
        <v>97</v>
      </c>
      <c r="C1079" s="577">
        <v>1</v>
      </c>
      <c r="D1079">
        <v>0.02</v>
      </c>
      <c r="E1079">
        <v>0.02</v>
      </c>
      <c r="F1079" s="403">
        <v>44011.611805555556</v>
      </c>
      <c r="G1079">
        <v>1.12443</v>
      </c>
      <c r="H1079" s="403">
        <v>44011.611805555556</v>
      </c>
      <c r="I1079">
        <v>1.12443</v>
      </c>
      <c r="J1079" s="403">
        <v>44011.70416666667</v>
      </c>
      <c r="K1079">
        <v>1.1234299999999999</v>
      </c>
      <c r="L1079">
        <v>0</v>
      </c>
      <c r="M1079">
        <v>10.000000000001819</v>
      </c>
      <c r="N1079">
        <v>2</v>
      </c>
      <c r="O1079" s="578">
        <v>9.2361111113859806E-2</v>
      </c>
    </row>
    <row r="1080" spans="1:15">
      <c r="A1080" s="577">
        <v>1079</v>
      </c>
      <c r="B1080" s="577" t="s">
        <v>97</v>
      </c>
      <c r="C1080" s="577">
        <v>2</v>
      </c>
      <c r="D1080">
        <v>0.02</v>
      </c>
      <c r="E1080">
        <v>0.04</v>
      </c>
      <c r="F1080" s="403">
        <v>44011.718055555553</v>
      </c>
      <c r="G1080">
        <v>1.1225499999999999</v>
      </c>
      <c r="H1080" s="403">
        <v>44011.861805555556</v>
      </c>
      <c r="I1080">
        <v>1.12416</v>
      </c>
      <c r="J1080" s="403">
        <v>44012.254861111112</v>
      </c>
      <c r="K1080">
        <v>1.12236</v>
      </c>
      <c r="L1080">
        <v>16.100000000000364</v>
      </c>
      <c r="M1080">
        <v>18</v>
      </c>
      <c r="N1080">
        <v>4.0200000000000005</v>
      </c>
      <c r="O1080" s="578">
        <v>0.53680555555911269</v>
      </c>
    </row>
    <row r="1081" spans="1:15">
      <c r="A1081" s="577">
        <v>1080</v>
      </c>
      <c r="B1081" s="577" t="s">
        <v>97</v>
      </c>
      <c r="C1081" s="577">
        <v>1</v>
      </c>
      <c r="D1081">
        <v>0.02</v>
      </c>
      <c r="E1081">
        <v>0.02</v>
      </c>
      <c r="F1081" s="403">
        <v>44012.287499999999</v>
      </c>
      <c r="G1081">
        <v>1.1213500000000001</v>
      </c>
      <c r="H1081" s="403">
        <v>44012.287499999999</v>
      </c>
      <c r="I1081">
        <v>1.1213500000000001</v>
      </c>
      <c r="J1081" s="403">
        <v>44012.40902777778</v>
      </c>
      <c r="K1081">
        <v>1.12035</v>
      </c>
      <c r="L1081">
        <v>0</v>
      </c>
      <c r="M1081">
        <v>10</v>
      </c>
      <c r="N1081">
        <v>2</v>
      </c>
      <c r="O1081" s="578">
        <v>0.12152777778101154</v>
      </c>
    </row>
    <row r="1082" spans="1:15">
      <c r="A1082" s="577">
        <v>1081</v>
      </c>
      <c r="B1082" s="577" t="s">
        <v>97</v>
      </c>
      <c r="C1082" s="577">
        <v>1</v>
      </c>
      <c r="D1082">
        <v>0.02</v>
      </c>
      <c r="E1082">
        <v>0.02</v>
      </c>
      <c r="F1082" s="403">
        <v>44012.436111111114</v>
      </c>
      <c r="G1082">
        <v>1.1206100000000001</v>
      </c>
      <c r="H1082" s="403">
        <v>44012.436111111114</v>
      </c>
      <c r="I1082">
        <v>1.1206100000000001</v>
      </c>
      <c r="J1082" s="403">
        <v>44012.499305555553</v>
      </c>
      <c r="K1082">
        <v>1.11961</v>
      </c>
      <c r="L1082">
        <v>0</v>
      </c>
      <c r="M1082">
        <v>10</v>
      </c>
      <c r="N1082">
        <v>2</v>
      </c>
      <c r="O1082" s="578">
        <v>6.3194444439432118E-2</v>
      </c>
    </row>
    <row r="1083" spans="1:15">
      <c r="A1083" s="577">
        <v>1082</v>
      </c>
      <c r="B1083" s="577" t="s">
        <v>97</v>
      </c>
      <c r="C1083" s="577">
        <v>3</v>
      </c>
      <c r="D1083">
        <v>0.03</v>
      </c>
      <c r="E1083">
        <v>7.0000000000000007E-2</v>
      </c>
      <c r="F1083" s="403">
        <v>44012.510416666664</v>
      </c>
      <c r="G1083">
        <v>1.1197299999999999</v>
      </c>
      <c r="H1083" s="403">
        <v>44012.568055555559</v>
      </c>
      <c r="I1083">
        <v>1.12293</v>
      </c>
      <c r="J1083" s="403">
        <v>44012.584027777775</v>
      </c>
      <c r="K1083">
        <v>1.12056</v>
      </c>
      <c r="L1083">
        <v>32</v>
      </c>
      <c r="M1083">
        <v>23.699999999998909</v>
      </c>
      <c r="N1083">
        <v>6.99</v>
      </c>
      <c r="O1083" s="578">
        <v>7.3611111110949423E-2</v>
      </c>
    </row>
    <row r="1084" spans="1:15">
      <c r="A1084" s="577">
        <v>1083</v>
      </c>
      <c r="B1084" s="577" t="s">
        <v>97</v>
      </c>
      <c r="C1084" s="577">
        <v>3</v>
      </c>
      <c r="D1084">
        <v>0.03</v>
      </c>
      <c r="E1084">
        <v>7.0000000000000007E-2</v>
      </c>
      <c r="F1084" s="403">
        <v>44012.588194444441</v>
      </c>
      <c r="G1084">
        <v>1.1216600000000001</v>
      </c>
      <c r="H1084" s="403">
        <v>44012.635416666664</v>
      </c>
      <c r="I1084">
        <v>1.1256200000000001</v>
      </c>
      <c r="J1084" s="403">
        <v>44012.793055555558</v>
      </c>
      <c r="K1084">
        <v>1.12283</v>
      </c>
      <c r="L1084">
        <v>39.600000000000364</v>
      </c>
      <c r="M1084">
        <v>27.900000000001455</v>
      </c>
      <c r="N1084">
        <v>6.9699999999999989</v>
      </c>
      <c r="O1084" s="578">
        <v>0.20486111111677019</v>
      </c>
    </row>
    <row r="1085" spans="1:15">
      <c r="A1085" s="577">
        <v>1084</v>
      </c>
      <c r="B1085" s="577" t="s">
        <v>96</v>
      </c>
      <c r="C1085" s="577">
        <v>4</v>
      </c>
      <c r="D1085">
        <v>0.05</v>
      </c>
      <c r="E1085">
        <v>0.12000000000000001</v>
      </c>
      <c r="F1085" s="403">
        <v>44012.642361111109</v>
      </c>
      <c r="G1085">
        <v>1.1255299999999999</v>
      </c>
      <c r="H1085" s="403">
        <v>44013.431250000001</v>
      </c>
      <c r="I1085">
        <v>1.1206</v>
      </c>
      <c r="J1085" s="403">
        <v>44013.576388888891</v>
      </c>
      <c r="K1085">
        <v>1.1234</v>
      </c>
      <c r="L1085">
        <v>49.299999999999272</v>
      </c>
      <c r="M1085">
        <v>28</v>
      </c>
      <c r="N1085">
        <v>11.81</v>
      </c>
      <c r="O1085" s="578">
        <v>0.93402777778101154</v>
      </c>
    </row>
    <row r="1086" spans="1:15">
      <c r="A1086" s="577">
        <v>1085</v>
      </c>
      <c r="B1086" s="577" t="s">
        <v>97</v>
      </c>
      <c r="C1086" s="577">
        <v>1</v>
      </c>
      <c r="D1086">
        <v>0.02</v>
      </c>
      <c r="E1086">
        <v>0.02</v>
      </c>
      <c r="F1086" s="403">
        <v>44012.875694444447</v>
      </c>
      <c r="G1086">
        <v>1.1236200000000001</v>
      </c>
      <c r="H1086" s="403">
        <v>44012.875694444447</v>
      </c>
      <c r="I1086">
        <v>1.1236200000000001</v>
      </c>
      <c r="J1086" s="403">
        <v>44013.164583333331</v>
      </c>
      <c r="K1086">
        <v>1.12262</v>
      </c>
      <c r="L1086">
        <v>0</v>
      </c>
      <c r="M1086">
        <v>10.000000000001819</v>
      </c>
      <c r="N1086">
        <v>2.02</v>
      </c>
      <c r="O1086" s="578">
        <v>0.288888888884685</v>
      </c>
    </row>
    <row r="1087" spans="1:15">
      <c r="A1087" s="577">
        <v>1086</v>
      </c>
      <c r="B1087" s="577" t="s">
        <v>97</v>
      </c>
      <c r="C1087" s="577">
        <v>2</v>
      </c>
      <c r="D1087">
        <v>0.02</v>
      </c>
      <c r="E1087">
        <v>0.04</v>
      </c>
      <c r="F1087" s="403">
        <v>44013.315972222219</v>
      </c>
      <c r="G1087">
        <v>1.1228400000000001</v>
      </c>
      <c r="H1087" s="403">
        <v>44013.343055555553</v>
      </c>
      <c r="I1087">
        <v>1.12446</v>
      </c>
      <c r="J1087" s="403">
        <v>44013.387499999997</v>
      </c>
      <c r="K1087">
        <v>1.1226499999999999</v>
      </c>
      <c r="L1087">
        <v>16.199999999998909</v>
      </c>
      <c r="M1087">
        <v>18.100000000000364</v>
      </c>
      <c r="N1087">
        <v>4</v>
      </c>
      <c r="O1087" s="578">
        <v>7.1527777778101154E-2</v>
      </c>
    </row>
    <row r="1088" spans="1:15">
      <c r="A1088" s="577">
        <v>1087</v>
      </c>
      <c r="B1088" s="577" t="s">
        <v>97</v>
      </c>
      <c r="C1088" s="577">
        <v>1</v>
      </c>
      <c r="D1088">
        <v>0.02</v>
      </c>
      <c r="E1088">
        <v>0.02</v>
      </c>
      <c r="F1088" s="403">
        <v>44013.409722222219</v>
      </c>
      <c r="G1088">
        <v>1.12232</v>
      </c>
      <c r="H1088" s="403">
        <v>44013.409722222219</v>
      </c>
      <c r="I1088">
        <v>1.12232</v>
      </c>
      <c r="J1088" s="403">
        <v>44013.414583333331</v>
      </c>
      <c r="K1088">
        <v>1.1213200000000001</v>
      </c>
      <c r="L1088">
        <v>0</v>
      </c>
      <c r="M1088">
        <v>10</v>
      </c>
      <c r="N1088">
        <v>2</v>
      </c>
      <c r="O1088" s="578">
        <v>4.8611111124046147E-3</v>
      </c>
    </row>
    <row r="1089" spans="1:15">
      <c r="A1089" s="577">
        <v>1088</v>
      </c>
      <c r="B1089" s="577" t="s">
        <v>97</v>
      </c>
      <c r="C1089" s="577">
        <v>1</v>
      </c>
      <c r="D1089">
        <v>0.02</v>
      </c>
      <c r="E1089">
        <v>0.02</v>
      </c>
      <c r="F1089" s="403">
        <v>44013.42291666667</v>
      </c>
      <c r="G1089">
        <v>1.12104</v>
      </c>
      <c r="H1089" s="403">
        <v>44013.42291666667</v>
      </c>
      <c r="I1089">
        <v>1.12104</v>
      </c>
      <c r="J1089" s="403">
        <v>44013.459722222222</v>
      </c>
      <c r="K1089">
        <v>1.1200399999999999</v>
      </c>
      <c r="L1089">
        <v>0</v>
      </c>
      <c r="M1089">
        <v>10</v>
      </c>
      <c r="N1089">
        <v>2</v>
      </c>
      <c r="O1089" s="578">
        <v>3.6805555551836733E-2</v>
      </c>
    </row>
    <row r="1090" spans="1:15">
      <c r="A1090" s="577">
        <v>1089</v>
      </c>
      <c r="B1090" s="577" t="s">
        <v>97</v>
      </c>
      <c r="C1090" s="577">
        <v>1</v>
      </c>
      <c r="D1090">
        <v>0.02</v>
      </c>
      <c r="E1090">
        <v>0.02</v>
      </c>
      <c r="F1090" s="403">
        <v>44013.469444444447</v>
      </c>
      <c r="G1090">
        <v>1.1202399999999999</v>
      </c>
      <c r="H1090" s="403">
        <v>44013.469444444447</v>
      </c>
      <c r="I1090">
        <v>1.1202399999999999</v>
      </c>
      <c r="J1090" s="403">
        <v>44013.481944444444</v>
      </c>
      <c r="K1090">
        <v>1.11924</v>
      </c>
      <c r="L1090">
        <v>0</v>
      </c>
      <c r="M1090">
        <v>10</v>
      </c>
      <c r="N1090">
        <v>2</v>
      </c>
      <c r="O1090" s="578">
        <v>1.2499999997089617E-2</v>
      </c>
    </row>
    <row r="1091" spans="1:15">
      <c r="A1091" s="577">
        <v>1090</v>
      </c>
      <c r="B1091" s="577" t="s">
        <v>97</v>
      </c>
      <c r="C1091" s="577">
        <v>6</v>
      </c>
      <c r="D1091">
        <v>0.14000000000000001</v>
      </c>
      <c r="E1091">
        <v>0.34</v>
      </c>
      <c r="F1091" s="403">
        <v>44013.495833333334</v>
      </c>
      <c r="G1091">
        <v>1.1206499999999999</v>
      </c>
      <c r="H1091" s="403">
        <v>44014.353472222225</v>
      </c>
      <c r="I1091">
        <v>1.1292500000000001</v>
      </c>
      <c r="J1091" s="403">
        <v>44014.546527777777</v>
      </c>
      <c r="K1091">
        <v>1.1256600000000001</v>
      </c>
      <c r="L1091">
        <v>86</v>
      </c>
      <c r="M1091">
        <v>35.899999999999636</v>
      </c>
      <c r="N1091">
        <v>41.64</v>
      </c>
      <c r="O1091" s="578">
        <v>1.0506944444423425</v>
      </c>
    </row>
    <row r="1092" spans="1:15">
      <c r="A1092" s="577">
        <v>1091</v>
      </c>
      <c r="B1092" s="577" t="s">
        <v>96</v>
      </c>
      <c r="C1092" s="577">
        <v>2</v>
      </c>
      <c r="D1092">
        <v>0.02</v>
      </c>
      <c r="E1092">
        <v>0.04</v>
      </c>
      <c r="F1092" s="403">
        <v>44013.609027777777</v>
      </c>
      <c r="G1092">
        <v>1.1268800000000001</v>
      </c>
      <c r="H1092" s="403">
        <v>44013.779861111114</v>
      </c>
      <c r="I1092">
        <v>1.12527</v>
      </c>
      <c r="J1092" s="403">
        <v>44014.255555555559</v>
      </c>
      <c r="K1092">
        <v>1.1270800000000001</v>
      </c>
      <c r="L1092">
        <v>16.100000000000364</v>
      </c>
      <c r="M1092">
        <v>18.100000000000364</v>
      </c>
      <c r="N1092">
        <v>3.54</v>
      </c>
      <c r="O1092" s="578">
        <v>0.64652777778246673</v>
      </c>
    </row>
    <row r="1093" spans="1:15">
      <c r="A1093" s="577">
        <v>1092</v>
      </c>
      <c r="B1093" s="577" t="s">
        <v>96</v>
      </c>
      <c r="C1093" s="577">
        <v>1</v>
      </c>
      <c r="D1093">
        <v>0.02</v>
      </c>
      <c r="E1093">
        <v>0.02</v>
      </c>
      <c r="F1093" s="403">
        <v>44014.302083333336</v>
      </c>
      <c r="G1093">
        <v>1.1265499999999999</v>
      </c>
      <c r="H1093" s="403">
        <v>44014.302083333336</v>
      </c>
      <c r="I1093">
        <v>1.1265499999999999</v>
      </c>
      <c r="J1093" s="403">
        <v>44014.310416666667</v>
      </c>
      <c r="K1093">
        <v>1.1275500000000001</v>
      </c>
      <c r="L1093">
        <v>0</v>
      </c>
      <c r="M1093">
        <v>10</v>
      </c>
      <c r="N1093">
        <v>2</v>
      </c>
      <c r="O1093" s="578">
        <v>8.333333331393078E-3</v>
      </c>
    </row>
    <row r="1094" spans="1:15">
      <c r="A1094" s="577">
        <v>1093</v>
      </c>
      <c r="B1094" s="577" t="s">
        <v>96</v>
      </c>
      <c r="C1094" s="577">
        <v>1</v>
      </c>
      <c r="D1094">
        <v>0.02</v>
      </c>
      <c r="E1094">
        <v>0.02</v>
      </c>
      <c r="F1094" s="403">
        <v>44014.319444444445</v>
      </c>
      <c r="G1094">
        <v>1.1281600000000001</v>
      </c>
      <c r="H1094" s="403">
        <v>44014.319444444445</v>
      </c>
      <c r="I1094">
        <v>1.1281600000000001</v>
      </c>
      <c r="J1094" s="403">
        <v>44014.351388888892</v>
      </c>
      <c r="K1094">
        <v>1.1291599999999999</v>
      </c>
      <c r="L1094">
        <v>0</v>
      </c>
      <c r="M1094">
        <v>9.999999999998181</v>
      </c>
      <c r="N1094">
        <v>2</v>
      </c>
      <c r="O1094" s="578">
        <v>3.1944444446708076E-2</v>
      </c>
    </row>
    <row r="1095" spans="1:15">
      <c r="A1095" s="577">
        <v>1094</v>
      </c>
      <c r="B1095" s="577" t="s">
        <v>96</v>
      </c>
      <c r="C1095" s="577">
        <v>2</v>
      </c>
      <c r="D1095">
        <v>0.02</v>
      </c>
      <c r="E1095">
        <v>0.04</v>
      </c>
      <c r="F1095" s="403">
        <v>44014.361805555556</v>
      </c>
      <c r="G1095">
        <v>1.1293899999999999</v>
      </c>
      <c r="H1095" s="403">
        <v>44014.463194444441</v>
      </c>
      <c r="I1095">
        <v>1.12778</v>
      </c>
      <c r="J1095" s="403">
        <v>44014.526388888888</v>
      </c>
      <c r="K1095">
        <v>1.1295900000000001</v>
      </c>
      <c r="L1095">
        <v>16.100000000000364</v>
      </c>
      <c r="M1095">
        <v>18.100000000002183</v>
      </c>
      <c r="N1095">
        <v>4.0200000000000005</v>
      </c>
      <c r="O1095" s="578">
        <v>0.16458333333139308</v>
      </c>
    </row>
    <row r="1096" spans="1:15">
      <c r="A1096" s="577">
        <v>1095</v>
      </c>
      <c r="B1096" s="577" t="s">
        <v>96</v>
      </c>
      <c r="C1096" s="577">
        <v>5</v>
      </c>
      <c r="D1096">
        <v>0.08</v>
      </c>
      <c r="E1096">
        <v>0.2</v>
      </c>
      <c r="F1096" s="403">
        <v>44014.529166666667</v>
      </c>
      <c r="G1096">
        <v>1.1292899999999999</v>
      </c>
      <c r="H1096" s="403">
        <v>44015.426388888889</v>
      </c>
      <c r="I1096">
        <v>1.12225</v>
      </c>
      <c r="J1096" s="403">
        <v>44018.003472222219</v>
      </c>
      <c r="K1096">
        <v>1.1256200000000001</v>
      </c>
      <c r="L1096">
        <v>70.399999999999636</v>
      </c>
      <c r="M1096">
        <v>33.700000000000728</v>
      </c>
      <c r="N1096">
        <v>20.689999999999998</v>
      </c>
      <c r="O1096" s="578">
        <v>1.4743055555518367</v>
      </c>
    </row>
    <row r="1097" spans="1:15">
      <c r="A1097" s="577">
        <v>1096</v>
      </c>
      <c r="B1097" s="577" t="s">
        <v>97</v>
      </c>
      <c r="C1097" s="577">
        <v>2</v>
      </c>
      <c r="D1097">
        <v>0.02</v>
      </c>
      <c r="E1097">
        <v>0.04</v>
      </c>
      <c r="F1097" s="403">
        <v>44014.560416666667</v>
      </c>
      <c r="G1097">
        <v>1.12645</v>
      </c>
      <c r="H1097" s="403">
        <v>44014.586805555555</v>
      </c>
      <c r="I1097">
        <v>1.12805</v>
      </c>
      <c r="J1097" s="403">
        <v>44014.598611111112</v>
      </c>
      <c r="K1097">
        <v>1.12625</v>
      </c>
      <c r="L1097">
        <v>16</v>
      </c>
      <c r="M1097">
        <v>18</v>
      </c>
      <c r="N1097">
        <v>4</v>
      </c>
      <c r="O1097" s="578">
        <v>3.8194444445252884E-2</v>
      </c>
    </row>
    <row r="1098" spans="1:15">
      <c r="A1098" s="577">
        <v>1097</v>
      </c>
      <c r="B1098" s="577" t="s">
        <v>97</v>
      </c>
      <c r="C1098" s="577">
        <v>1</v>
      </c>
      <c r="D1098">
        <v>0.02</v>
      </c>
      <c r="E1098">
        <v>0.02</v>
      </c>
      <c r="F1098" s="403">
        <v>44014.611805555556</v>
      </c>
      <c r="G1098">
        <v>1.1240300000000001</v>
      </c>
      <c r="H1098" s="403">
        <v>44014.611805555556</v>
      </c>
      <c r="I1098">
        <v>1.1240300000000001</v>
      </c>
      <c r="J1098" s="403">
        <v>44014.619444444441</v>
      </c>
      <c r="K1098">
        <v>1.12303</v>
      </c>
      <c r="L1098">
        <v>0</v>
      </c>
      <c r="M1098">
        <v>10.000000000001819</v>
      </c>
      <c r="N1098">
        <v>2</v>
      </c>
      <c r="O1098" s="578">
        <v>7.6388888846850023E-3</v>
      </c>
    </row>
    <row r="1099" spans="1:15">
      <c r="A1099" s="577">
        <v>1098</v>
      </c>
      <c r="B1099" s="577" t="s">
        <v>97</v>
      </c>
      <c r="C1099" s="577">
        <v>2</v>
      </c>
      <c r="D1099">
        <v>0.02</v>
      </c>
      <c r="E1099">
        <v>0.04</v>
      </c>
      <c r="F1099" s="403">
        <v>44014.628472222219</v>
      </c>
      <c r="G1099">
        <v>1.1232800000000001</v>
      </c>
      <c r="H1099" s="403">
        <v>44015.060416666667</v>
      </c>
      <c r="I1099">
        <v>1.1248800000000001</v>
      </c>
      <c r="J1099" s="403">
        <v>44015.205555555556</v>
      </c>
      <c r="K1099">
        <v>1.1230800000000001</v>
      </c>
      <c r="L1099">
        <v>16</v>
      </c>
      <c r="M1099">
        <v>18</v>
      </c>
      <c r="N1099">
        <v>4.0200000000000005</v>
      </c>
      <c r="O1099" s="578">
        <v>0.57708333333721384</v>
      </c>
    </row>
    <row r="1100" spans="1:15">
      <c r="A1100" s="577">
        <v>1099</v>
      </c>
      <c r="B1100" s="577" t="s">
        <v>97</v>
      </c>
      <c r="C1100" s="577">
        <v>1</v>
      </c>
      <c r="D1100">
        <v>0.02</v>
      </c>
      <c r="E1100">
        <v>0.02</v>
      </c>
      <c r="F1100" s="403">
        <v>44015.261805555558</v>
      </c>
      <c r="G1100">
        <v>1.1241099999999999</v>
      </c>
      <c r="H1100" s="403">
        <v>44015.261805555558</v>
      </c>
      <c r="I1100">
        <v>1.1241099999999999</v>
      </c>
      <c r="J1100" s="403">
        <v>44015.313194444447</v>
      </c>
      <c r="K1100">
        <v>1.1231100000000001</v>
      </c>
      <c r="L1100">
        <v>0</v>
      </c>
      <c r="M1100">
        <v>9.999999999998181</v>
      </c>
      <c r="N1100">
        <v>2</v>
      </c>
      <c r="O1100" s="578">
        <v>5.1388888889050577E-2</v>
      </c>
    </row>
    <row r="1101" spans="1:15">
      <c r="A1101" s="577">
        <v>1100</v>
      </c>
      <c r="B1101" s="577" t="s">
        <v>97</v>
      </c>
      <c r="C1101" s="577">
        <v>1</v>
      </c>
      <c r="D1101">
        <v>0.02</v>
      </c>
      <c r="E1101">
        <v>0.02</v>
      </c>
      <c r="F1101" s="403">
        <v>44015.317361111112</v>
      </c>
      <c r="G1101">
        <v>1.1233</v>
      </c>
      <c r="H1101" s="403">
        <v>44015.317361111112</v>
      </c>
      <c r="I1101">
        <v>1.1233</v>
      </c>
      <c r="J1101" s="403">
        <v>44015.426388888889</v>
      </c>
      <c r="K1101">
        <v>1.1223000000000001</v>
      </c>
      <c r="L1101">
        <v>0</v>
      </c>
      <c r="M1101">
        <v>10</v>
      </c>
      <c r="N1101">
        <v>2</v>
      </c>
      <c r="O1101" s="578">
        <v>0.10902777777664596</v>
      </c>
    </row>
    <row r="1102" spans="1:15">
      <c r="A1102" s="577">
        <v>1101</v>
      </c>
      <c r="B1102" s="577" t="s">
        <v>97</v>
      </c>
      <c r="C1102" s="577">
        <v>7</v>
      </c>
      <c r="D1102">
        <v>0.23</v>
      </c>
      <c r="E1102">
        <v>0.57000000000000006</v>
      </c>
      <c r="F1102" s="403">
        <v>44015.429166666669</v>
      </c>
      <c r="G1102">
        <v>1.1224799999999999</v>
      </c>
      <c r="H1102" s="403">
        <v>44018.549305555556</v>
      </c>
      <c r="I1102">
        <v>1.1332199999999999</v>
      </c>
      <c r="J1102" s="403">
        <v>44019.292361111111</v>
      </c>
      <c r="K1102">
        <v>1.12927</v>
      </c>
      <c r="L1102">
        <v>107.39999999999964</v>
      </c>
      <c r="M1102">
        <v>39.499999999998181</v>
      </c>
      <c r="N1102">
        <v>74.64</v>
      </c>
      <c r="O1102" s="578">
        <v>1.8631944444423425</v>
      </c>
    </row>
    <row r="1103" spans="1:15">
      <c r="A1103" s="577">
        <v>1102</v>
      </c>
      <c r="B1103" s="577" t="s">
        <v>96</v>
      </c>
      <c r="C1103" s="577">
        <v>1</v>
      </c>
      <c r="D1103">
        <v>0.02</v>
      </c>
      <c r="E1103">
        <v>0.02</v>
      </c>
      <c r="F1103" s="403">
        <v>44018.250694444447</v>
      </c>
      <c r="G1103">
        <v>1.1290800000000001</v>
      </c>
      <c r="H1103" s="403">
        <v>44018.250694444447</v>
      </c>
      <c r="I1103">
        <v>1.1290800000000001</v>
      </c>
      <c r="J1103" s="403">
        <v>44018.282638888886</v>
      </c>
      <c r="K1103">
        <v>1.13008</v>
      </c>
      <c r="L1103">
        <v>0</v>
      </c>
      <c r="M1103">
        <v>9.999999999998181</v>
      </c>
      <c r="N1103">
        <v>2</v>
      </c>
      <c r="O1103" s="578">
        <v>3.1944444439432118E-2</v>
      </c>
    </row>
    <row r="1104" spans="1:15">
      <c r="A1104" s="577">
        <v>1103</v>
      </c>
      <c r="B1104" s="577" t="s">
        <v>96</v>
      </c>
      <c r="C1104" s="577">
        <v>1</v>
      </c>
      <c r="D1104">
        <v>0.02</v>
      </c>
      <c r="E1104">
        <v>0.02</v>
      </c>
      <c r="F1104" s="403">
        <v>44018.290972222225</v>
      </c>
      <c r="G1104">
        <v>1.1296600000000001</v>
      </c>
      <c r="H1104" s="403">
        <v>44018.290972222225</v>
      </c>
      <c r="I1104">
        <v>1.1296600000000001</v>
      </c>
      <c r="J1104" s="403">
        <v>44018.468055555553</v>
      </c>
      <c r="K1104">
        <v>1.13066</v>
      </c>
      <c r="L1104">
        <v>0</v>
      </c>
      <c r="M1104">
        <v>10</v>
      </c>
      <c r="N1104">
        <v>2</v>
      </c>
      <c r="O1104" s="578">
        <v>0.17708333332848269</v>
      </c>
    </row>
    <row r="1105" spans="1:15">
      <c r="A1105" s="577">
        <v>1104</v>
      </c>
      <c r="B1105" s="577" t="s">
        <v>96</v>
      </c>
      <c r="C1105" s="577">
        <v>1</v>
      </c>
      <c r="D1105">
        <v>0.02</v>
      </c>
      <c r="E1105">
        <v>0.02</v>
      </c>
      <c r="F1105" s="403">
        <v>44018.552083333336</v>
      </c>
      <c r="G1105">
        <v>1.13297</v>
      </c>
      <c r="H1105" s="403">
        <v>44018.552083333336</v>
      </c>
      <c r="I1105">
        <v>1.13297</v>
      </c>
      <c r="J1105" s="403">
        <v>44018.566666666666</v>
      </c>
      <c r="K1105">
        <v>1.1339699999999999</v>
      </c>
      <c r="L1105">
        <v>0</v>
      </c>
      <c r="M1105">
        <v>9.999999999998181</v>
      </c>
      <c r="N1105">
        <v>2</v>
      </c>
      <c r="O1105" s="578">
        <v>1.4583333329937886E-2</v>
      </c>
    </row>
    <row r="1106" spans="1:15">
      <c r="A1106" s="577">
        <v>1105</v>
      </c>
      <c r="B1106" s="577" t="s">
        <v>96</v>
      </c>
      <c r="C1106" s="577">
        <v>3</v>
      </c>
      <c r="D1106">
        <v>0.03</v>
      </c>
      <c r="E1106">
        <v>7.0000000000000007E-2</v>
      </c>
      <c r="F1106" s="403">
        <v>44018.57916666667</v>
      </c>
      <c r="G1106">
        <v>1.13408</v>
      </c>
      <c r="H1106" s="403">
        <v>44018.634722222225</v>
      </c>
      <c r="I1106">
        <v>1.13087</v>
      </c>
      <c r="J1106" s="403">
        <v>44019.029166666667</v>
      </c>
      <c r="K1106">
        <v>1.1332500000000001</v>
      </c>
      <c r="L1106">
        <v>32.099999999998545</v>
      </c>
      <c r="M1106">
        <v>23.799999999999272</v>
      </c>
      <c r="N1106">
        <v>6.7399999999999993</v>
      </c>
      <c r="O1106" s="578">
        <v>0.44999999999708962</v>
      </c>
    </row>
    <row r="1107" spans="1:15">
      <c r="A1107" s="577">
        <v>1106</v>
      </c>
      <c r="B1107" s="577" t="s">
        <v>96</v>
      </c>
      <c r="C1107" s="577">
        <v>4</v>
      </c>
      <c r="D1107">
        <v>0.05</v>
      </c>
      <c r="E1107">
        <v>0.12000000000000001</v>
      </c>
      <c r="F1107" s="403">
        <v>44019.072916666664</v>
      </c>
      <c r="G1107">
        <v>1.1317600000000001</v>
      </c>
      <c r="H1107" s="403">
        <v>44019.373611111114</v>
      </c>
      <c r="I1107">
        <v>1.1268</v>
      </c>
      <c r="J1107" s="403">
        <v>44019.538194444445</v>
      </c>
      <c r="K1107">
        <v>1.12961</v>
      </c>
      <c r="L1107">
        <v>49.600000000000364</v>
      </c>
      <c r="M1107">
        <v>28.100000000000364</v>
      </c>
      <c r="N1107">
        <v>11.98</v>
      </c>
      <c r="O1107" s="578">
        <v>0.46527777778101154</v>
      </c>
    </row>
    <row r="1108" spans="1:15">
      <c r="A1108" s="577">
        <v>1107</v>
      </c>
      <c r="B1108" s="577" t="s">
        <v>97</v>
      </c>
      <c r="C1108" s="577">
        <v>1</v>
      </c>
      <c r="D1108">
        <v>0.02</v>
      </c>
      <c r="E1108">
        <v>0.02</v>
      </c>
      <c r="F1108" s="403">
        <v>44019.326388888891</v>
      </c>
      <c r="G1108">
        <v>1.1288800000000001</v>
      </c>
      <c r="H1108" s="403">
        <v>44019.326388888891</v>
      </c>
      <c r="I1108">
        <v>1.1288800000000001</v>
      </c>
      <c r="J1108" s="403">
        <v>44019.352777777778</v>
      </c>
      <c r="K1108">
        <v>1.12788</v>
      </c>
      <c r="L1108">
        <v>0</v>
      </c>
      <c r="M1108">
        <v>10.000000000001819</v>
      </c>
      <c r="N1108">
        <v>2</v>
      </c>
      <c r="O1108" s="578">
        <v>2.6388888887595385E-2</v>
      </c>
    </row>
    <row r="1109" spans="1:15">
      <c r="A1109" s="577">
        <v>1108</v>
      </c>
      <c r="B1109" s="577" t="s">
        <v>97</v>
      </c>
      <c r="C1109" s="577">
        <v>3</v>
      </c>
      <c r="D1109">
        <v>0.03</v>
      </c>
      <c r="E1109">
        <v>7.0000000000000007E-2</v>
      </c>
      <c r="F1109" s="403">
        <v>44019.380555555559</v>
      </c>
      <c r="G1109">
        <v>1.12649</v>
      </c>
      <c r="H1109" s="403">
        <v>44019.538888888892</v>
      </c>
      <c r="I1109">
        <v>1.1297299999999999</v>
      </c>
      <c r="J1109" s="403">
        <v>44019.61041666667</v>
      </c>
      <c r="K1109">
        <v>1.12734</v>
      </c>
      <c r="L1109">
        <v>32.399999999999636</v>
      </c>
      <c r="M1109">
        <v>23.899999999999636</v>
      </c>
      <c r="N1109">
        <v>6.99</v>
      </c>
      <c r="O1109" s="578">
        <v>0.22986111111094942</v>
      </c>
    </row>
    <row r="1110" spans="1:15">
      <c r="A1110" s="577">
        <v>1109</v>
      </c>
      <c r="B1110" s="577" t="s">
        <v>96</v>
      </c>
      <c r="C1110" s="577">
        <v>1</v>
      </c>
      <c r="D1110">
        <v>0.02</v>
      </c>
      <c r="E1110">
        <v>0.02</v>
      </c>
      <c r="F1110" s="403">
        <v>44019.548611111109</v>
      </c>
      <c r="G1110">
        <v>1.1294</v>
      </c>
      <c r="H1110" s="403">
        <v>44019.548611111109</v>
      </c>
      <c r="I1110">
        <v>1.1294</v>
      </c>
      <c r="J1110" s="403">
        <v>44019.556250000001</v>
      </c>
      <c r="K1110">
        <v>1.1304000000000001</v>
      </c>
      <c r="L1110">
        <v>0</v>
      </c>
      <c r="M1110">
        <v>10</v>
      </c>
      <c r="N1110">
        <v>2</v>
      </c>
      <c r="O1110" s="578">
        <v>7.6388888919609599E-3</v>
      </c>
    </row>
    <row r="1111" spans="1:15">
      <c r="A1111" s="577">
        <v>1110</v>
      </c>
      <c r="B1111" s="577" t="s">
        <v>96</v>
      </c>
      <c r="C1111" s="577">
        <v>3</v>
      </c>
      <c r="D1111">
        <v>0.03</v>
      </c>
      <c r="E1111">
        <v>7.0000000000000007E-2</v>
      </c>
      <c r="F1111" s="403">
        <v>44019.568055555559</v>
      </c>
      <c r="G1111">
        <v>1.13032</v>
      </c>
      <c r="H1111" s="403">
        <v>44019.845138888886</v>
      </c>
      <c r="I1111">
        <v>1.1271199999999999</v>
      </c>
      <c r="J1111" s="403">
        <v>44020.495138888888</v>
      </c>
      <c r="K1111">
        <v>1.1294900000000001</v>
      </c>
      <c r="L1111">
        <v>32.000000000001819</v>
      </c>
      <c r="M1111">
        <v>23.700000000002547</v>
      </c>
      <c r="N1111">
        <v>6.71</v>
      </c>
      <c r="O1111" s="578">
        <v>0.92708333332848269</v>
      </c>
    </row>
    <row r="1112" spans="1:15">
      <c r="A1112" s="577">
        <v>1111</v>
      </c>
      <c r="B1112" s="577" t="s">
        <v>97</v>
      </c>
      <c r="C1112" s="577">
        <v>2</v>
      </c>
      <c r="D1112">
        <v>0.02</v>
      </c>
      <c r="E1112">
        <v>0.04</v>
      </c>
      <c r="F1112" s="403">
        <v>44019.612500000003</v>
      </c>
      <c r="G1112">
        <v>1.12768</v>
      </c>
      <c r="H1112" s="403">
        <v>44019.633333333331</v>
      </c>
      <c r="I1112">
        <v>1.1292899999999999</v>
      </c>
      <c r="J1112" s="403">
        <v>44019.827777777777</v>
      </c>
      <c r="K1112">
        <v>1.1274900000000001</v>
      </c>
      <c r="L1112">
        <v>16.100000000000364</v>
      </c>
      <c r="M1112">
        <v>17.999999999998181</v>
      </c>
      <c r="N1112">
        <v>3.98</v>
      </c>
      <c r="O1112" s="578">
        <v>0.21527777777373558</v>
      </c>
    </row>
    <row r="1113" spans="1:15">
      <c r="A1113" s="577">
        <v>1112</v>
      </c>
      <c r="B1113" s="577" t="s">
        <v>97</v>
      </c>
      <c r="C1113" s="577">
        <v>1</v>
      </c>
      <c r="D1113">
        <v>0.02</v>
      </c>
      <c r="E1113">
        <v>0.02</v>
      </c>
      <c r="F1113" s="403">
        <v>44019.879166666666</v>
      </c>
      <c r="G1113">
        <v>1.1274299999999999</v>
      </c>
      <c r="H1113" s="403">
        <v>44019.879166666666</v>
      </c>
      <c r="I1113">
        <v>1.1274299999999999</v>
      </c>
      <c r="J1113" s="403">
        <v>44020.258333333331</v>
      </c>
      <c r="K1113">
        <v>1.12643</v>
      </c>
      <c r="L1113">
        <v>0</v>
      </c>
      <c r="M1113">
        <v>9.999999999998181</v>
      </c>
      <c r="N1113">
        <v>2.02</v>
      </c>
      <c r="O1113" s="578">
        <v>0.37916666666569654</v>
      </c>
    </row>
    <row r="1114" spans="1:15">
      <c r="A1114" s="577">
        <v>1113</v>
      </c>
      <c r="B1114" s="577" t="s">
        <v>97</v>
      </c>
      <c r="C1114" s="577">
        <v>2</v>
      </c>
      <c r="D1114">
        <v>0.02</v>
      </c>
      <c r="E1114">
        <v>0.04</v>
      </c>
      <c r="F1114" s="403">
        <v>44020.267361111109</v>
      </c>
      <c r="G1114">
        <v>1.12737</v>
      </c>
      <c r="H1114" s="403">
        <v>44020.304861111108</v>
      </c>
      <c r="I1114">
        <v>1.1289800000000001</v>
      </c>
      <c r="J1114" s="403">
        <v>44020.388194444444</v>
      </c>
      <c r="K1114">
        <v>1.1271800000000001</v>
      </c>
      <c r="L1114">
        <v>16.100000000000364</v>
      </c>
      <c r="M1114">
        <v>18</v>
      </c>
      <c r="N1114">
        <v>3.98</v>
      </c>
      <c r="O1114" s="578">
        <v>0.12083333333430346</v>
      </c>
    </row>
    <row r="1115" spans="1:15">
      <c r="A1115" s="577">
        <v>1114</v>
      </c>
      <c r="B1115" s="577" t="s">
        <v>97</v>
      </c>
      <c r="C1115" s="577">
        <v>6</v>
      </c>
      <c r="D1115">
        <v>0.14000000000000001</v>
      </c>
      <c r="E1115">
        <v>0.34</v>
      </c>
      <c r="F1115" s="403">
        <v>44020.435416666667</v>
      </c>
      <c r="G1115">
        <v>1.12723</v>
      </c>
      <c r="H1115" s="403">
        <v>44021.157638888886</v>
      </c>
      <c r="I1115">
        <v>1.1358999999999999</v>
      </c>
      <c r="J1115" s="403">
        <v>44021.379861111112</v>
      </c>
      <c r="K1115">
        <v>1.1323000000000001</v>
      </c>
      <c r="L1115">
        <v>86.700000000000728</v>
      </c>
      <c r="M1115">
        <v>36</v>
      </c>
      <c r="N1115">
        <v>41.459999999999994</v>
      </c>
      <c r="O1115" s="578">
        <v>0.94444444444525288</v>
      </c>
    </row>
    <row r="1116" spans="1:15">
      <c r="A1116" s="577">
        <v>1115</v>
      </c>
      <c r="B1116" s="577" t="s">
        <v>96</v>
      </c>
      <c r="C1116" s="577">
        <v>1</v>
      </c>
      <c r="D1116">
        <v>0.02</v>
      </c>
      <c r="E1116">
        <v>0.02</v>
      </c>
      <c r="F1116" s="403">
        <v>44020.581250000003</v>
      </c>
      <c r="G1116">
        <v>1.1328800000000001</v>
      </c>
      <c r="H1116" s="403">
        <v>44020.581250000003</v>
      </c>
      <c r="I1116">
        <v>1.1328800000000001</v>
      </c>
      <c r="J1116" s="403">
        <v>44020.588194444441</v>
      </c>
      <c r="K1116">
        <v>1.13388</v>
      </c>
      <c r="L1116">
        <v>0</v>
      </c>
      <c r="M1116">
        <v>9.999999999998181</v>
      </c>
      <c r="N1116">
        <v>2</v>
      </c>
      <c r="O1116" s="578">
        <v>6.9444444379769266E-3</v>
      </c>
    </row>
    <row r="1117" spans="1:15">
      <c r="A1117" s="577">
        <v>1116</v>
      </c>
      <c r="B1117" s="577" t="s">
        <v>96</v>
      </c>
      <c r="C1117" s="577">
        <v>2</v>
      </c>
      <c r="D1117">
        <v>0.02</v>
      </c>
      <c r="E1117">
        <v>0.04</v>
      </c>
      <c r="F1117" s="403">
        <v>44020.604166666664</v>
      </c>
      <c r="G1117">
        <v>1.13371</v>
      </c>
      <c r="H1117" s="403">
        <v>44020.638888888891</v>
      </c>
      <c r="I1117">
        <v>1.1321099999999999</v>
      </c>
      <c r="J1117" s="403">
        <v>44020.675000000003</v>
      </c>
      <c r="K1117">
        <v>1.13391</v>
      </c>
      <c r="L1117">
        <v>16</v>
      </c>
      <c r="M1117">
        <v>18</v>
      </c>
      <c r="N1117">
        <v>4</v>
      </c>
      <c r="O1117" s="578">
        <v>7.0833333338669036E-2</v>
      </c>
    </row>
    <row r="1118" spans="1:15">
      <c r="A1118" s="577">
        <v>1117</v>
      </c>
      <c r="B1118" s="577" t="s">
        <v>96</v>
      </c>
      <c r="C1118" s="577">
        <v>1</v>
      </c>
      <c r="D1118">
        <v>0.02</v>
      </c>
      <c r="E1118">
        <v>0.02</v>
      </c>
      <c r="F1118" s="403">
        <v>44020.726388888892</v>
      </c>
      <c r="G1118">
        <v>1.1334599999999999</v>
      </c>
      <c r="H1118" s="403">
        <v>44020.726388888892</v>
      </c>
      <c r="I1118">
        <v>1.1334599999999999</v>
      </c>
      <c r="J1118" s="403">
        <v>44021.008333333331</v>
      </c>
      <c r="K1118">
        <v>1.13446</v>
      </c>
      <c r="L1118">
        <v>0</v>
      </c>
      <c r="M1118">
        <v>10.000000000001819</v>
      </c>
      <c r="N1118">
        <v>1.76</v>
      </c>
      <c r="O1118" s="578">
        <v>0.28194444443943212</v>
      </c>
    </row>
    <row r="1119" spans="1:15">
      <c r="A1119" s="577">
        <v>1118</v>
      </c>
      <c r="B1119" s="577" t="s">
        <v>96</v>
      </c>
      <c r="C1119" s="577">
        <v>1</v>
      </c>
      <c r="D1119">
        <v>0.02</v>
      </c>
      <c r="E1119">
        <v>0.02</v>
      </c>
      <c r="F1119" s="403">
        <v>44021.011805555558</v>
      </c>
      <c r="G1119">
        <v>1.1343399999999999</v>
      </c>
      <c r="H1119" s="403">
        <v>44021.011805555558</v>
      </c>
      <c r="I1119">
        <v>1.1343399999999999</v>
      </c>
      <c r="J1119" s="403">
        <v>44021.156944444447</v>
      </c>
      <c r="K1119">
        <v>1.13534</v>
      </c>
      <c r="L1119">
        <v>0</v>
      </c>
      <c r="M1119">
        <v>10</v>
      </c>
      <c r="N1119">
        <v>2</v>
      </c>
      <c r="O1119" s="578">
        <v>0.14513888888905058</v>
      </c>
    </row>
    <row r="1120" spans="1:15">
      <c r="A1120" s="577">
        <v>1119</v>
      </c>
      <c r="B1120" s="577" t="s">
        <v>96</v>
      </c>
      <c r="C1120" s="577">
        <v>7</v>
      </c>
      <c r="D1120">
        <v>0.23</v>
      </c>
      <c r="E1120">
        <v>0.57000000000000006</v>
      </c>
      <c r="F1120" s="403">
        <v>44021.254861111112</v>
      </c>
      <c r="G1120">
        <v>1.1364700000000001</v>
      </c>
      <c r="H1120" s="403">
        <v>44022.295138888891</v>
      </c>
      <c r="I1120">
        <v>1.12584</v>
      </c>
      <c r="J1120" s="403">
        <v>44022.463888888888</v>
      </c>
      <c r="K1120">
        <v>1.1297699999999999</v>
      </c>
      <c r="L1120">
        <v>106.30000000000109</v>
      </c>
      <c r="M1120">
        <v>39.299999999999272</v>
      </c>
      <c r="N1120">
        <v>73.55</v>
      </c>
      <c r="O1120" s="578">
        <v>1.2090277777751908</v>
      </c>
    </row>
    <row r="1121" spans="1:15">
      <c r="A1121" s="577">
        <v>1120</v>
      </c>
      <c r="B1121" s="577" t="s">
        <v>97</v>
      </c>
      <c r="C1121" s="577">
        <v>2</v>
      </c>
      <c r="D1121">
        <v>0.02</v>
      </c>
      <c r="E1121">
        <v>0.04</v>
      </c>
      <c r="F1121" s="403">
        <v>44021.459722222222</v>
      </c>
      <c r="G1121">
        <v>1.13249</v>
      </c>
      <c r="H1121" s="403">
        <v>44021.49722222222</v>
      </c>
      <c r="I1121">
        <v>1.13409</v>
      </c>
      <c r="J1121" s="403">
        <v>44021.594444444447</v>
      </c>
      <c r="K1121">
        <v>1.13229</v>
      </c>
      <c r="L1121">
        <v>16</v>
      </c>
      <c r="M1121">
        <v>18</v>
      </c>
      <c r="N1121">
        <v>4</v>
      </c>
      <c r="O1121" s="578">
        <v>0.13472222222480923</v>
      </c>
    </row>
    <row r="1122" spans="1:15">
      <c r="A1122" s="577">
        <v>1121</v>
      </c>
      <c r="B1122" s="577" t="s">
        <v>97</v>
      </c>
      <c r="C1122" s="577">
        <v>1</v>
      </c>
      <c r="D1122">
        <v>0.02</v>
      </c>
      <c r="E1122">
        <v>0.02</v>
      </c>
      <c r="F1122" s="403">
        <v>44021.599999999999</v>
      </c>
      <c r="G1122">
        <v>1.1317299999999999</v>
      </c>
      <c r="H1122" s="403">
        <v>44021.599999999999</v>
      </c>
      <c r="I1122">
        <v>1.1317299999999999</v>
      </c>
      <c r="J1122" s="403">
        <v>44021.613888888889</v>
      </c>
      <c r="K1122">
        <v>1.13073</v>
      </c>
      <c r="L1122">
        <v>0</v>
      </c>
      <c r="M1122">
        <v>10</v>
      </c>
      <c r="N1122">
        <v>2</v>
      </c>
      <c r="O1122" s="578">
        <v>1.3888888890505768E-2</v>
      </c>
    </row>
    <row r="1123" spans="1:15">
      <c r="A1123" s="577">
        <v>1122</v>
      </c>
      <c r="B1123" s="577" t="s">
        <v>97</v>
      </c>
      <c r="C1123" s="577">
        <v>1</v>
      </c>
      <c r="D1123">
        <v>0.02</v>
      </c>
      <c r="E1123">
        <v>0.02</v>
      </c>
      <c r="F1123" s="403">
        <v>44021.632638888892</v>
      </c>
      <c r="G1123">
        <v>1.12964</v>
      </c>
      <c r="H1123" s="403">
        <v>44021.632638888892</v>
      </c>
      <c r="I1123">
        <v>1.12964</v>
      </c>
      <c r="J1123" s="403">
        <v>44021.820833333331</v>
      </c>
      <c r="K1123">
        <v>1.1286400000000001</v>
      </c>
      <c r="L1123">
        <v>0</v>
      </c>
      <c r="M1123">
        <v>9.999999999998181</v>
      </c>
      <c r="N1123">
        <v>2</v>
      </c>
      <c r="O1123" s="578">
        <v>0.18819444443943212</v>
      </c>
    </row>
    <row r="1124" spans="1:15">
      <c r="A1124" s="577">
        <v>1123</v>
      </c>
      <c r="B1124" s="577" t="s">
        <v>97</v>
      </c>
      <c r="C1124" s="577">
        <v>7</v>
      </c>
      <c r="D1124">
        <v>0.23</v>
      </c>
      <c r="E1124">
        <v>0.57000000000000006</v>
      </c>
      <c r="F1124" s="403">
        <v>44022.303472222222</v>
      </c>
      <c r="G1124">
        <v>1.1261699999999999</v>
      </c>
      <c r="H1124" s="403">
        <v>44025.606249999997</v>
      </c>
      <c r="I1124">
        <v>1.13679</v>
      </c>
      <c r="J1124" s="403">
        <v>44026.320138888892</v>
      </c>
      <c r="K1124">
        <v>1.13287</v>
      </c>
      <c r="L1124">
        <v>106.20000000000073</v>
      </c>
      <c r="M1124">
        <v>39.199999999998909</v>
      </c>
      <c r="N1124">
        <v>74.84</v>
      </c>
      <c r="O1124" s="578">
        <v>2.0166666666700621</v>
      </c>
    </row>
    <row r="1125" spans="1:15">
      <c r="A1125" s="577">
        <v>1124</v>
      </c>
      <c r="B1125" s="577" t="s">
        <v>96</v>
      </c>
      <c r="C1125" s="577">
        <v>2</v>
      </c>
      <c r="D1125">
        <v>0.02</v>
      </c>
      <c r="E1125">
        <v>0.04</v>
      </c>
      <c r="F1125" s="403">
        <v>44022.490277777775</v>
      </c>
      <c r="G1125">
        <v>1.1295200000000001</v>
      </c>
      <c r="H1125" s="403">
        <v>44022.506944444445</v>
      </c>
      <c r="I1125">
        <v>1.12792</v>
      </c>
      <c r="J1125" s="403">
        <v>44022.542361111111</v>
      </c>
      <c r="K1125">
        <v>1.1297200000000001</v>
      </c>
      <c r="L1125">
        <v>16</v>
      </c>
      <c r="M1125">
        <v>18</v>
      </c>
      <c r="N1125">
        <v>4</v>
      </c>
      <c r="O1125" s="578">
        <v>5.2083333335758653E-2</v>
      </c>
    </row>
    <row r="1126" spans="1:15">
      <c r="A1126" s="577">
        <v>1125</v>
      </c>
      <c r="B1126" s="577" t="s">
        <v>96</v>
      </c>
      <c r="C1126" s="577">
        <v>1</v>
      </c>
      <c r="D1126">
        <v>0.02</v>
      </c>
      <c r="E1126">
        <v>0.02</v>
      </c>
      <c r="F1126" s="403">
        <v>44022.565972222219</v>
      </c>
      <c r="G1126">
        <v>1.1309</v>
      </c>
      <c r="H1126" s="403">
        <v>44022.565972222219</v>
      </c>
      <c r="I1126">
        <v>1.1309</v>
      </c>
      <c r="J1126" s="403">
        <v>44022.604861111111</v>
      </c>
      <c r="K1126">
        <v>1.1318999999999999</v>
      </c>
      <c r="L1126">
        <v>0</v>
      </c>
      <c r="M1126">
        <v>9.999999999998181</v>
      </c>
      <c r="N1126">
        <v>2</v>
      </c>
      <c r="O1126" s="578">
        <v>3.888888889196096E-2</v>
      </c>
    </row>
    <row r="1127" spans="1:15">
      <c r="A1127" s="577">
        <v>1126</v>
      </c>
      <c r="B1127" s="577" t="s">
        <v>96</v>
      </c>
      <c r="C1127" s="577">
        <v>2</v>
      </c>
      <c r="D1127">
        <v>0.02</v>
      </c>
      <c r="E1127">
        <v>0.04</v>
      </c>
      <c r="F1127" s="403">
        <v>44022.607638888891</v>
      </c>
      <c r="G1127">
        <v>1.13161</v>
      </c>
      <c r="H1127" s="403">
        <v>44022.694444444445</v>
      </c>
      <c r="I1127">
        <v>1.13001</v>
      </c>
      <c r="J1127" s="403">
        <v>44025.043749999997</v>
      </c>
      <c r="K1127">
        <v>1.13181</v>
      </c>
      <c r="L1127">
        <v>16</v>
      </c>
      <c r="M1127">
        <v>18</v>
      </c>
      <c r="N1127">
        <v>3.84</v>
      </c>
      <c r="O1127" s="578">
        <v>0.43611111110658385</v>
      </c>
    </row>
    <row r="1128" spans="1:15">
      <c r="A1128" s="577">
        <v>1127</v>
      </c>
      <c r="B1128" s="577" t="s">
        <v>96</v>
      </c>
      <c r="C1128" s="577">
        <v>2</v>
      </c>
      <c r="D1128">
        <v>0.02</v>
      </c>
      <c r="E1128">
        <v>0.04</v>
      </c>
      <c r="F1128" s="403">
        <v>44025.257638888892</v>
      </c>
      <c r="G1128">
        <v>1.13276</v>
      </c>
      <c r="H1128" s="403">
        <v>44025.348611111112</v>
      </c>
      <c r="I1128">
        <v>1.1311599999999999</v>
      </c>
      <c r="J1128" s="403">
        <v>44025.434027777781</v>
      </c>
      <c r="K1128">
        <v>1.13296</v>
      </c>
      <c r="L1128">
        <v>16.000000000001819</v>
      </c>
      <c r="M1128">
        <v>18.000000000001819</v>
      </c>
      <c r="N1128">
        <v>4</v>
      </c>
      <c r="O1128" s="578">
        <v>0.17638888888905058</v>
      </c>
    </row>
    <row r="1129" spans="1:15">
      <c r="A1129" s="577">
        <v>1128</v>
      </c>
      <c r="B1129" s="577" t="s">
        <v>96</v>
      </c>
      <c r="C1129" s="577">
        <v>1</v>
      </c>
      <c r="D1129">
        <v>0.02</v>
      </c>
      <c r="E1129">
        <v>0.02</v>
      </c>
      <c r="F1129" s="403">
        <v>44025.540277777778</v>
      </c>
      <c r="G1129">
        <v>1.13286</v>
      </c>
      <c r="H1129" s="403">
        <v>44025.540277777778</v>
      </c>
      <c r="I1129">
        <v>1.13286</v>
      </c>
      <c r="J1129" s="403">
        <v>44025.560416666667</v>
      </c>
      <c r="K1129">
        <v>1.1338600000000001</v>
      </c>
      <c r="L1129">
        <v>0</v>
      </c>
      <c r="M1129">
        <v>10</v>
      </c>
      <c r="N1129">
        <v>2</v>
      </c>
      <c r="O1129" s="578">
        <v>2.0138888889050577E-2</v>
      </c>
    </row>
    <row r="1130" spans="1:15">
      <c r="A1130" s="577">
        <v>1129</v>
      </c>
      <c r="B1130" s="577" t="s">
        <v>96</v>
      </c>
      <c r="C1130" s="577">
        <v>1</v>
      </c>
      <c r="D1130">
        <v>0.02</v>
      </c>
      <c r="E1130">
        <v>0.02</v>
      </c>
      <c r="F1130" s="403">
        <v>44025.572916666664</v>
      </c>
      <c r="G1130">
        <v>1.13541</v>
      </c>
      <c r="H1130" s="403">
        <v>44025.572916666664</v>
      </c>
      <c r="I1130">
        <v>1.13541</v>
      </c>
      <c r="J1130" s="403">
        <v>44025.599999999999</v>
      </c>
      <c r="K1130">
        <v>1.1364099999999999</v>
      </c>
      <c r="L1130">
        <v>0</v>
      </c>
      <c r="M1130">
        <v>9.999999999998181</v>
      </c>
      <c r="N1130">
        <v>2</v>
      </c>
      <c r="O1130" s="578">
        <v>2.7083333334303461E-2</v>
      </c>
    </row>
    <row r="1131" spans="1:15">
      <c r="A1131" s="577">
        <v>1130</v>
      </c>
      <c r="B1131" s="577" t="s">
        <v>96</v>
      </c>
      <c r="C1131" s="577">
        <v>1</v>
      </c>
      <c r="D1131">
        <v>0.02</v>
      </c>
      <c r="E1131">
        <v>0.02</v>
      </c>
      <c r="F1131" s="403">
        <v>44025.609027777777</v>
      </c>
      <c r="G1131">
        <v>1.1362300000000001</v>
      </c>
      <c r="H1131" s="403">
        <v>44025.609027777777</v>
      </c>
      <c r="I1131">
        <v>1.1362300000000001</v>
      </c>
      <c r="J1131" s="403">
        <v>44025.682638888888</v>
      </c>
      <c r="K1131">
        <v>1.13723</v>
      </c>
      <c r="L1131">
        <v>0</v>
      </c>
      <c r="M1131">
        <v>9.999999999998181</v>
      </c>
      <c r="N1131">
        <v>2</v>
      </c>
      <c r="O1131" s="578">
        <v>7.3611111110949423E-2</v>
      </c>
    </row>
    <row r="1132" spans="1:15">
      <c r="A1132" s="577">
        <v>1131</v>
      </c>
      <c r="B1132" s="577" t="s">
        <v>96</v>
      </c>
      <c r="C1132" s="577">
        <v>3</v>
      </c>
      <c r="D1132">
        <v>0.03</v>
      </c>
      <c r="E1132">
        <v>7.0000000000000007E-2</v>
      </c>
      <c r="F1132" s="403">
        <v>44025.70208333333</v>
      </c>
      <c r="G1132">
        <v>1.13714</v>
      </c>
      <c r="H1132" s="403">
        <v>44026.109027777777</v>
      </c>
      <c r="I1132">
        <v>1.1338999999999999</v>
      </c>
      <c r="J1132" s="403">
        <v>44026.402083333334</v>
      </c>
      <c r="K1132">
        <v>1.13628</v>
      </c>
      <c r="L1132">
        <v>32.400000000001455</v>
      </c>
      <c r="M1132">
        <v>23.800000000001091</v>
      </c>
      <c r="N1132">
        <v>6.8199999999999994</v>
      </c>
      <c r="O1132" s="578">
        <v>0.70000000000436557</v>
      </c>
    </row>
    <row r="1133" spans="1:15">
      <c r="A1133" s="577">
        <v>1132</v>
      </c>
      <c r="B1133" s="577" t="s">
        <v>97</v>
      </c>
      <c r="C1133" s="577">
        <v>7</v>
      </c>
      <c r="D1133">
        <v>0.23</v>
      </c>
      <c r="E1133">
        <v>0.57000000000000006</v>
      </c>
      <c r="F1133" s="403">
        <v>44026.335416666669</v>
      </c>
      <c r="G1133">
        <v>1.13375</v>
      </c>
      <c r="H1133" s="403">
        <v>44027.336111111108</v>
      </c>
      <c r="I1133">
        <v>1.14439</v>
      </c>
      <c r="J1133" s="403">
        <v>44027.668055555558</v>
      </c>
      <c r="K1133">
        <v>1.1404700000000001</v>
      </c>
      <c r="L1133">
        <v>106.39999999999964</v>
      </c>
      <c r="M1133">
        <v>39.199999999998909</v>
      </c>
      <c r="N1133">
        <v>74.289999999999992</v>
      </c>
      <c r="O1133" s="578">
        <v>1.3326388888890506</v>
      </c>
    </row>
    <row r="1134" spans="1:15">
      <c r="A1134" s="577">
        <v>1133</v>
      </c>
      <c r="B1134" s="577" t="s">
        <v>96</v>
      </c>
      <c r="C1134" s="577">
        <v>1</v>
      </c>
      <c r="D1134">
        <v>0.02</v>
      </c>
      <c r="E1134">
        <v>0.02</v>
      </c>
      <c r="F1134" s="403">
        <v>44026.415972222225</v>
      </c>
      <c r="G1134">
        <v>1.1359600000000001</v>
      </c>
      <c r="H1134" s="403">
        <v>44026.415972222225</v>
      </c>
      <c r="I1134">
        <v>1.1359600000000001</v>
      </c>
      <c r="J1134" s="403">
        <v>44026.455555555556</v>
      </c>
      <c r="K1134">
        <v>1.13696</v>
      </c>
      <c r="L1134">
        <v>0</v>
      </c>
      <c r="M1134">
        <v>10</v>
      </c>
      <c r="N1134">
        <v>2</v>
      </c>
      <c r="O1134" s="578">
        <v>3.9583333331393078E-2</v>
      </c>
    </row>
    <row r="1135" spans="1:15">
      <c r="A1135" s="577">
        <v>1134</v>
      </c>
      <c r="B1135" s="577" t="s">
        <v>96</v>
      </c>
      <c r="C1135" s="577">
        <v>1</v>
      </c>
      <c r="D1135">
        <v>0.02</v>
      </c>
      <c r="E1135">
        <v>0.02</v>
      </c>
      <c r="F1135" s="403">
        <v>44026.46597222222</v>
      </c>
      <c r="G1135">
        <v>1.13672</v>
      </c>
      <c r="H1135" s="403">
        <v>44026.46597222222</v>
      </c>
      <c r="I1135">
        <v>1.13672</v>
      </c>
      <c r="J1135" s="403">
        <v>44026.480555555558</v>
      </c>
      <c r="K1135">
        <v>1.1377200000000001</v>
      </c>
      <c r="L1135">
        <v>0</v>
      </c>
      <c r="M1135">
        <v>10.000000000001819</v>
      </c>
      <c r="N1135">
        <v>2</v>
      </c>
      <c r="O1135" s="578">
        <v>1.4583333337213844E-2</v>
      </c>
    </row>
    <row r="1136" spans="1:15">
      <c r="A1136" s="577">
        <v>1135</v>
      </c>
      <c r="B1136" s="577" t="s">
        <v>96</v>
      </c>
      <c r="C1136" s="577">
        <v>1</v>
      </c>
      <c r="D1136">
        <v>0.02</v>
      </c>
      <c r="E1136">
        <v>0.02</v>
      </c>
      <c r="F1136" s="403">
        <v>44026.494444444441</v>
      </c>
      <c r="G1136">
        <v>1.1376200000000001</v>
      </c>
      <c r="H1136" s="403">
        <v>44026.494444444441</v>
      </c>
      <c r="I1136">
        <v>1.1376200000000001</v>
      </c>
      <c r="J1136" s="403">
        <v>44026.572916666664</v>
      </c>
      <c r="K1136">
        <v>1.13862</v>
      </c>
      <c r="L1136">
        <v>0</v>
      </c>
      <c r="M1136">
        <v>9.999999999998181</v>
      </c>
      <c r="N1136">
        <v>2</v>
      </c>
      <c r="O1136" s="578">
        <v>7.8472222223354038E-2</v>
      </c>
    </row>
    <row r="1137" spans="1:15">
      <c r="A1137" s="577">
        <v>1136</v>
      </c>
      <c r="B1137" s="577" t="s">
        <v>96</v>
      </c>
      <c r="C1137" s="577">
        <v>1</v>
      </c>
      <c r="D1137">
        <v>0.02</v>
      </c>
      <c r="E1137">
        <v>0.02</v>
      </c>
      <c r="F1137" s="403">
        <v>44026.576388888891</v>
      </c>
      <c r="G1137">
        <v>1.1385700000000001</v>
      </c>
      <c r="H1137" s="403">
        <v>44026.576388888891</v>
      </c>
      <c r="I1137">
        <v>1.1385700000000001</v>
      </c>
      <c r="J1137" s="403">
        <v>44026.586805555555</v>
      </c>
      <c r="K1137">
        <v>1.13957</v>
      </c>
      <c r="L1137">
        <v>0</v>
      </c>
      <c r="M1137">
        <v>9.999999999998181</v>
      </c>
      <c r="N1137">
        <v>2</v>
      </c>
      <c r="O1137" s="578">
        <v>1.0416666664241347E-2</v>
      </c>
    </row>
    <row r="1138" spans="1:15">
      <c r="A1138" s="577">
        <v>1137</v>
      </c>
      <c r="B1138" s="577" t="s">
        <v>96</v>
      </c>
      <c r="C1138" s="577">
        <v>1</v>
      </c>
      <c r="D1138">
        <v>0.02</v>
      </c>
      <c r="E1138">
        <v>0.02</v>
      </c>
      <c r="F1138" s="403">
        <v>44026.609722222223</v>
      </c>
      <c r="G1138">
        <v>1.1396900000000001</v>
      </c>
      <c r="H1138" s="403">
        <v>44026.609722222223</v>
      </c>
      <c r="I1138">
        <v>1.1396900000000001</v>
      </c>
      <c r="J1138" s="403">
        <v>44026.692361111112</v>
      </c>
      <c r="K1138">
        <v>1.14069</v>
      </c>
      <c r="L1138">
        <v>0</v>
      </c>
      <c r="M1138">
        <v>9.999999999998181</v>
      </c>
      <c r="N1138">
        <v>2</v>
      </c>
      <c r="O1138" s="578">
        <v>8.2638888889050577E-2</v>
      </c>
    </row>
    <row r="1139" spans="1:15">
      <c r="A1139" s="577">
        <v>1138</v>
      </c>
      <c r="B1139" s="577" t="s">
        <v>96</v>
      </c>
      <c r="C1139" s="577">
        <v>1</v>
      </c>
      <c r="D1139">
        <v>0.02</v>
      </c>
      <c r="E1139">
        <v>0.02</v>
      </c>
      <c r="F1139" s="403">
        <v>44026.792361111111</v>
      </c>
      <c r="G1139">
        <v>1.13951</v>
      </c>
      <c r="H1139" s="403">
        <v>44026.792361111111</v>
      </c>
      <c r="I1139">
        <v>1.13951</v>
      </c>
      <c r="J1139" s="403">
        <v>44026.917361111111</v>
      </c>
      <c r="K1139">
        <v>1.1405099999999999</v>
      </c>
      <c r="L1139">
        <v>0</v>
      </c>
      <c r="M1139">
        <v>9.999999999998181</v>
      </c>
      <c r="N1139">
        <v>2</v>
      </c>
      <c r="O1139" s="578">
        <v>0.125</v>
      </c>
    </row>
    <row r="1140" spans="1:15">
      <c r="A1140" s="577">
        <v>1139</v>
      </c>
      <c r="B1140" s="577" t="s">
        <v>96</v>
      </c>
      <c r="C1140" s="577">
        <v>1</v>
      </c>
      <c r="D1140">
        <v>0.02</v>
      </c>
      <c r="E1140">
        <v>0.02</v>
      </c>
      <c r="F1140" s="403">
        <v>44027.29791666667</v>
      </c>
      <c r="G1140">
        <v>1.1407799999999999</v>
      </c>
      <c r="H1140" s="403">
        <v>44027.29791666667</v>
      </c>
      <c r="I1140">
        <v>1.1407799999999999</v>
      </c>
      <c r="J1140" s="403">
        <v>44027.315972222219</v>
      </c>
      <c r="K1140">
        <v>1.14178</v>
      </c>
      <c r="L1140">
        <v>0</v>
      </c>
      <c r="M1140">
        <v>10</v>
      </c>
      <c r="N1140">
        <v>2</v>
      </c>
      <c r="O1140" s="578">
        <v>1.805555554892635E-2</v>
      </c>
    </row>
    <row r="1141" spans="1:15">
      <c r="A1141" s="577">
        <v>1140</v>
      </c>
      <c r="B1141" s="577" t="s">
        <v>96</v>
      </c>
      <c r="C1141" s="577">
        <v>1</v>
      </c>
      <c r="D1141">
        <v>0.02</v>
      </c>
      <c r="E1141">
        <v>0.02</v>
      </c>
      <c r="F1141" s="403">
        <v>44027.351388888892</v>
      </c>
      <c r="G1141">
        <v>1.1439600000000001</v>
      </c>
      <c r="H1141" s="403">
        <v>44027.351388888892</v>
      </c>
      <c r="I1141">
        <v>1.1439600000000001</v>
      </c>
      <c r="J1141" s="403">
        <v>44027.563888888886</v>
      </c>
      <c r="K1141">
        <v>1.14496</v>
      </c>
      <c r="L1141">
        <v>0</v>
      </c>
      <c r="M1141">
        <v>10</v>
      </c>
      <c r="N1141">
        <v>2</v>
      </c>
      <c r="O1141" s="578">
        <v>0.21249999999417923</v>
      </c>
    </row>
    <row r="1142" spans="1:15">
      <c r="A1142" s="577">
        <v>1141</v>
      </c>
      <c r="B1142" s="577" t="s">
        <v>96</v>
      </c>
      <c r="C1142" s="577">
        <v>4</v>
      </c>
      <c r="D1142">
        <v>0.05</v>
      </c>
      <c r="E1142">
        <v>0.12000000000000001</v>
      </c>
      <c r="F1142" s="403">
        <v>44027.568749999999</v>
      </c>
      <c r="G1142">
        <v>1.1437600000000001</v>
      </c>
      <c r="H1142" s="403">
        <v>44028.364583333336</v>
      </c>
      <c r="I1142">
        <v>1.1388199999999999</v>
      </c>
      <c r="J1142" s="403">
        <v>44028.498611111114</v>
      </c>
      <c r="K1142">
        <v>1.1416200000000001</v>
      </c>
      <c r="L1142">
        <v>49.400000000001455</v>
      </c>
      <c r="M1142">
        <v>28.000000000001819</v>
      </c>
      <c r="N1142">
        <v>11.16</v>
      </c>
      <c r="O1142" s="578">
        <v>0.929861111115315</v>
      </c>
    </row>
    <row r="1143" spans="1:15">
      <c r="A1143" s="577">
        <v>1142</v>
      </c>
      <c r="B1143" s="577" t="s">
        <v>97</v>
      </c>
      <c r="C1143" s="577">
        <v>1</v>
      </c>
      <c r="D1143">
        <v>0.02</v>
      </c>
      <c r="E1143">
        <v>0.02</v>
      </c>
      <c r="F1143" s="403">
        <v>44028.295138888891</v>
      </c>
      <c r="G1143">
        <v>1.1402600000000001</v>
      </c>
      <c r="H1143" s="403">
        <v>44028.295138888891</v>
      </c>
      <c r="I1143">
        <v>1.1402600000000001</v>
      </c>
      <c r="J1143" s="403">
        <v>44028.361111111109</v>
      </c>
      <c r="K1143">
        <v>1.1392599999999999</v>
      </c>
      <c r="L1143">
        <v>0</v>
      </c>
      <c r="M1143">
        <v>10.000000000001819</v>
      </c>
      <c r="N1143">
        <v>2</v>
      </c>
      <c r="O1143" s="578">
        <v>6.5972222218988463E-2</v>
      </c>
    </row>
    <row r="1144" spans="1:15">
      <c r="A1144" s="577">
        <v>1143</v>
      </c>
      <c r="B1144" s="577" t="s">
        <v>97</v>
      </c>
      <c r="C1144" s="577">
        <v>3</v>
      </c>
      <c r="D1144">
        <v>0.03</v>
      </c>
      <c r="E1144">
        <v>7.0000000000000007E-2</v>
      </c>
      <c r="F1144" s="403">
        <v>44028.449305555558</v>
      </c>
      <c r="G1144">
        <v>1.13944</v>
      </c>
      <c r="H1144" s="403">
        <v>44028.572916666664</v>
      </c>
      <c r="I1144">
        <v>1.1426799999999999</v>
      </c>
      <c r="J1144" s="403">
        <v>44028.713194444441</v>
      </c>
      <c r="K1144">
        <v>1.14029</v>
      </c>
      <c r="L1144">
        <v>32.399999999999636</v>
      </c>
      <c r="M1144">
        <v>23.899999999999636</v>
      </c>
      <c r="N1144">
        <v>6.97</v>
      </c>
      <c r="O1144" s="578">
        <v>0.26388888888322981</v>
      </c>
    </row>
    <row r="1145" spans="1:15">
      <c r="A1145" s="577">
        <v>1144</v>
      </c>
      <c r="B1145" s="577" t="s">
        <v>96</v>
      </c>
      <c r="C1145" s="577">
        <v>1</v>
      </c>
      <c r="D1145">
        <v>0.02</v>
      </c>
      <c r="E1145">
        <v>0.02</v>
      </c>
      <c r="F1145" s="403">
        <v>44028.527083333334</v>
      </c>
      <c r="G1145">
        <v>1.14106</v>
      </c>
      <c r="H1145" s="403">
        <v>44028.527083333334</v>
      </c>
      <c r="I1145">
        <v>1.14106</v>
      </c>
      <c r="J1145" s="403">
        <v>44028.532638888886</v>
      </c>
      <c r="K1145">
        <v>1.1420600000000001</v>
      </c>
      <c r="L1145">
        <v>0</v>
      </c>
      <c r="M1145">
        <v>10</v>
      </c>
      <c r="N1145">
        <v>2</v>
      </c>
      <c r="O1145" s="578">
        <v>5.5555555518367328E-3</v>
      </c>
    </row>
    <row r="1146" spans="1:15">
      <c r="A1146" s="577">
        <v>1145</v>
      </c>
      <c r="B1146" s="577" t="s">
        <v>96</v>
      </c>
      <c r="C1146" s="577">
        <v>2</v>
      </c>
      <c r="D1146">
        <v>0.02</v>
      </c>
      <c r="E1146">
        <v>0.04</v>
      </c>
      <c r="F1146" s="403">
        <v>44028.535416666666</v>
      </c>
      <c r="G1146">
        <v>1.14175</v>
      </c>
      <c r="H1146" s="403">
        <v>44028.555555555555</v>
      </c>
      <c r="I1146">
        <v>1.14015</v>
      </c>
      <c r="J1146" s="403">
        <v>44028.566666666666</v>
      </c>
      <c r="K1146">
        <v>1.14195</v>
      </c>
      <c r="L1146">
        <v>16</v>
      </c>
      <c r="M1146">
        <v>18</v>
      </c>
      <c r="N1146">
        <v>4</v>
      </c>
      <c r="O1146" s="578">
        <v>3.125E-2</v>
      </c>
    </row>
    <row r="1147" spans="1:15">
      <c r="A1147" s="577">
        <v>1146</v>
      </c>
      <c r="B1147" s="577" t="s">
        <v>96</v>
      </c>
      <c r="C1147" s="577">
        <v>4</v>
      </c>
      <c r="D1147">
        <v>0.05</v>
      </c>
      <c r="E1147">
        <v>0.12000000000000001</v>
      </c>
      <c r="F1147" s="403">
        <v>44028.614583333336</v>
      </c>
      <c r="G1147">
        <v>1.1437200000000001</v>
      </c>
      <c r="H1147" s="403">
        <v>44028.730555555558</v>
      </c>
      <c r="I1147">
        <v>1.1388100000000001</v>
      </c>
      <c r="J1147" s="403">
        <v>44029.372916666667</v>
      </c>
      <c r="K1147">
        <v>1.14161</v>
      </c>
      <c r="L1147">
        <v>49.100000000000364</v>
      </c>
      <c r="M1147">
        <v>28</v>
      </c>
      <c r="N1147">
        <v>11.58</v>
      </c>
      <c r="O1147" s="578">
        <v>0.75833333333139308</v>
      </c>
    </row>
    <row r="1148" spans="1:15">
      <c r="A1148" s="577">
        <v>1147</v>
      </c>
      <c r="B1148" s="577" t="s">
        <v>97</v>
      </c>
      <c r="C1148" s="577">
        <v>1</v>
      </c>
      <c r="D1148">
        <v>0.02</v>
      </c>
      <c r="E1148">
        <v>0.02</v>
      </c>
      <c r="F1148" s="403">
        <v>44028.741666666669</v>
      </c>
      <c r="G1148">
        <v>1.1385400000000001</v>
      </c>
      <c r="H1148" s="403">
        <v>44028.741666666669</v>
      </c>
      <c r="I1148">
        <v>1.1385400000000001</v>
      </c>
      <c r="J1148" s="403">
        <v>44028.795138888891</v>
      </c>
      <c r="K1148">
        <v>1.13754</v>
      </c>
      <c r="L1148">
        <v>0</v>
      </c>
      <c r="M1148">
        <v>10.000000000001819</v>
      </c>
      <c r="N1148">
        <v>2</v>
      </c>
      <c r="O1148" s="578">
        <v>5.3472222221898846E-2</v>
      </c>
    </row>
    <row r="1149" spans="1:15">
      <c r="A1149" s="577">
        <v>1148</v>
      </c>
      <c r="B1149" s="577" t="s">
        <v>97</v>
      </c>
      <c r="C1149" s="577">
        <v>5</v>
      </c>
      <c r="D1149">
        <v>0.08</v>
      </c>
      <c r="E1149">
        <v>0.2</v>
      </c>
      <c r="F1149" s="403">
        <v>44028.834027777775</v>
      </c>
      <c r="G1149">
        <v>1.1382399999999999</v>
      </c>
      <c r="H1149" s="403">
        <v>44032.231944444444</v>
      </c>
      <c r="I1149">
        <v>1.14497</v>
      </c>
      <c r="J1149" s="403">
        <v>44032.570138888892</v>
      </c>
      <c r="K1149">
        <v>1.14171</v>
      </c>
      <c r="L1149">
        <v>67.300000000001091</v>
      </c>
      <c r="M1149">
        <v>32.600000000000364</v>
      </c>
      <c r="N1149">
        <v>22.069999999999997</v>
      </c>
      <c r="O1149" s="578">
        <v>1.7361111111167702</v>
      </c>
    </row>
    <row r="1150" spans="1:15">
      <c r="A1150" s="577">
        <v>1149</v>
      </c>
      <c r="B1150" s="577" t="s">
        <v>96</v>
      </c>
      <c r="C1150" s="577">
        <v>1</v>
      </c>
      <c r="D1150">
        <v>0.02</v>
      </c>
      <c r="E1150">
        <v>0.02</v>
      </c>
      <c r="F1150" s="403">
        <v>44029.381944444445</v>
      </c>
      <c r="G1150">
        <v>1.1414500000000001</v>
      </c>
      <c r="H1150" s="403">
        <v>44029.381944444445</v>
      </c>
      <c r="I1150">
        <v>1.1414500000000001</v>
      </c>
      <c r="J1150" s="403">
        <v>44029.45416666667</v>
      </c>
      <c r="K1150">
        <v>1.14245</v>
      </c>
      <c r="L1150">
        <v>0</v>
      </c>
      <c r="M1150">
        <v>10</v>
      </c>
      <c r="N1150">
        <v>2</v>
      </c>
      <c r="O1150" s="578">
        <v>7.2222222224809229E-2</v>
      </c>
    </row>
    <row r="1151" spans="1:15">
      <c r="A1151" s="577">
        <v>1150</v>
      </c>
      <c r="B1151" s="577" t="s">
        <v>96</v>
      </c>
      <c r="C1151" s="577">
        <v>1</v>
      </c>
      <c r="D1151">
        <v>0.02</v>
      </c>
      <c r="E1151">
        <v>0.02</v>
      </c>
      <c r="F1151" s="403">
        <v>44029.515972222223</v>
      </c>
      <c r="G1151">
        <v>1.1426499999999999</v>
      </c>
      <c r="H1151" s="403">
        <v>44029.515972222223</v>
      </c>
      <c r="I1151">
        <v>1.1426499999999999</v>
      </c>
      <c r="J1151" s="403">
        <v>44029.586805555555</v>
      </c>
      <c r="K1151">
        <v>1.1436500000000001</v>
      </c>
      <c r="L1151">
        <v>0</v>
      </c>
      <c r="M1151">
        <v>10</v>
      </c>
      <c r="N1151">
        <v>2</v>
      </c>
      <c r="O1151" s="578">
        <v>7.0833333331393078E-2</v>
      </c>
    </row>
    <row r="1152" spans="1:15">
      <c r="A1152" s="577">
        <v>1151</v>
      </c>
      <c r="B1152" s="577" t="s">
        <v>96</v>
      </c>
      <c r="C1152" s="577">
        <v>1</v>
      </c>
      <c r="D1152">
        <v>0.02</v>
      </c>
      <c r="E1152">
        <v>0.02</v>
      </c>
      <c r="F1152" s="403">
        <v>44029.62222222222</v>
      </c>
      <c r="G1152">
        <v>1.1430499999999999</v>
      </c>
      <c r="H1152" s="403">
        <v>44029.62222222222</v>
      </c>
      <c r="I1152">
        <v>1.1430499999999999</v>
      </c>
      <c r="J1152" s="403">
        <v>44029.701388888891</v>
      </c>
      <c r="K1152">
        <v>1.14405</v>
      </c>
      <c r="L1152">
        <v>0</v>
      </c>
      <c r="M1152">
        <v>10.000000000001819</v>
      </c>
      <c r="N1152">
        <v>2</v>
      </c>
      <c r="O1152" s="578">
        <v>7.9166666670062114E-2</v>
      </c>
    </row>
    <row r="1153" spans="1:15">
      <c r="A1153" s="577">
        <v>1152</v>
      </c>
      <c r="B1153" s="577" t="s">
        <v>96</v>
      </c>
      <c r="C1153" s="577">
        <v>2</v>
      </c>
      <c r="D1153">
        <v>0.02</v>
      </c>
      <c r="E1153">
        <v>0.04</v>
      </c>
      <c r="F1153" s="403">
        <v>44029.870138888888</v>
      </c>
      <c r="G1153">
        <v>1.1430899999999999</v>
      </c>
      <c r="H1153" s="403">
        <v>44031.87777777778</v>
      </c>
      <c r="I1153">
        <v>1.1410400000000001</v>
      </c>
      <c r="J1153" s="403">
        <v>44031.929861111108</v>
      </c>
      <c r="K1153">
        <v>1.14307</v>
      </c>
      <c r="L1153">
        <v>20.5</v>
      </c>
      <c r="M1153">
        <v>20.300000000001091</v>
      </c>
      <c r="N1153">
        <v>4.0199999999999996</v>
      </c>
      <c r="O1153" s="578">
        <v>5.9722222220443655E-2</v>
      </c>
    </row>
    <row r="1154" spans="1:15">
      <c r="A1154" s="577">
        <v>1153</v>
      </c>
      <c r="B1154" s="577" t="s">
        <v>96</v>
      </c>
      <c r="C1154" s="577">
        <v>2</v>
      </c>
      <c r="D1154">
        <v>0.02</v>
      </c>
      <c r="E1154">
        <v>0.04</v>
      </c>
      <c r="F1154" s="403">
        <v>44032.000694444447</v>
      </c>
      <c r="G1154">
        <v>1.14405</v>
      </c>
      <c r="H1154" s="403">
        <v>44032.032638888886</v>
      </c>
      <c r="I1154">
        <v>1.14245</v>
      </c>
      <c r="J1154" s="403">
        <v>44032.208333333336</v>
      </c>
      <c r="K1154">
        <v>1.14425</v>
      </c>
      <c r="L1154">
        <v>16</v>
      </c>
      <c r="M1154">
        <v>18</v>
      </c>
      <c r="N1154">
        <v>4</v>
      </c>
      <c r="O1154" s="578">
        <v>0.20763888888905058</v>
      </c>
    </row>
    <row r="1155" spans="1:15">
      <c r="A1155" s="577">
        <v>1154</v>
      </c>
      <c r="B1155" s="577" t="s">
        <v>96</v>
      </c>
      <c r="C1155" s="577">
        <v>1</v>
      </c>
      <c r="D1155">
        <v>0.02</v>
      </c>
      <c r="E1155">
        <v>0.02</v>
      </c>
      <c r="F1155" s="403">
        <v>44032.240972222222</v>
      </c>
      <c r="G1155">
        <v>1.1450899999999999</v>
      </c>
      <c r="H1155" s="403">
        <v>44032.240972222222</v>
      </c>
      <c r="I1155">
        <v>1.1450899999999999</v>
      </c>
      <c r="J1155" s="403">
        <v>44032.25277777778</v>
      </c>
      <c r="K1155">
        <v>1.1460900000000001</v>
      </c>
      <c r="L1155">
        <v>0</v>
      </c>
      <c r="M1155">
        <v>10</v>
      </c>
      <c r="N1155">
        <v>2</v>
      </c>
      <c r="O1155" s="578">
        <v>1.1805555557657499E-2</v>
      </c>
    </row>
    <row r="1156" spans="1:15">
      <c r="A1156" s="577">
        <v>1155</v>
      </c>
      <c r="B1156" s="577" t="s">
        <v>96</v>
      </c>
      <c r="C1156" s="577">
        <v>4</v>
      </c>
      <c r="D1156">
        <v>0.05</v>
      </c>
      <c r="E1156">
        <v>0.12000000000000001</v>
      </c>
      <c r="F1156" s="403">
        <v>44032.290972222225</v>
      </c>
      <c r="G1156">
        <v>1.14581</v>
      </c>
      <c r="H1156" s="403">
        <v>44032.572222222225</v>
      </c>
      <c r="I1156">
        <v>1.1408199999999999</v>
      </c>
      <c r="J1156" s="403">
        <v>44032.609722222223</v>
      </c>
      <c r="K1156">
        <v>1.1436599999999999</v>
      </c>
      <c r="L1156">
        <v>49.900000000001455</v>
      </c>
      <c r="M1156">
        <v>28.399999999999636</v>
      </c>
      <c r="N1156">
        <v>12.03</v>
      </c>
      <c r="O1156" s="578">
        <v>0.31874999999854481</v>
      </c>
    </row>
    <row r="1157" spans="1:15">
      <c r="A1157" s="577">
        <v>1156</v>
      </c>
      <c r="B1157" s="577" t="s">
        <v>97</v>
      </c>
      <c r="C1157" s="577">
        <v>4</v>
      </c>
      <c r="D1157">
        <v>0.05</v>
      </c>
      <c r="E1157">
        <v>0.12000000000000001</v>
      </c>
      <c r="F1157" s="403">
        <v>44032.574999999997</v>
      </c>
      <c r="G1157">
        <v>1.14114</v>
      </c>
      <c r="H1157" s="403">
        <v>44033.021527777775</v>
      </c>
      <c r="I1157">
        <v>1.1460699999999999</v>
      </c>
      <c r="J1157" s="403">
        <v>44033.183333333334</v>
      </c>
      <c r="K1157">
        <v>1.14327</v>
      </c>
      <c r="L1157">
        <v>49.299999999999272</v>
      </c>
      <c r="M1157">
        <v>27.999999999998181</v>
      </c>
      <c r="N1157">
        <v>12.02</v>
      </c>
      <c r="O1157" s="578">
        <v>0.60833333333721384</v>
      </c>
    </row>
    <row r="1158" spans="1:15">
      <c r="A1158" s="577">
        <v>1157</v>
      </c>
      <c r="B1158" s="577" t="s">
        <v>96</v>
      </c>
      <c r="C1158" s="577">
        <v>1</v>
      </c>
      <c r="D1158">
        <v>0.02</v>
      </c>
      <c r="E1158">
        <v>0.02</v>
      </c>
      <c r="F1158" s="403">
        <v>44032.615277777775</v>
      </c>
      <c r="G1158">
        <v>1.1434800000000001</v>
      </c>
      <c r="H1158" s="403">
        <v>44032.615277777775</v>
      </c>
      <c r="I1158">
        <v>1.1434800000000001</v>
      </c>
      <c r="J1158" s="403">
        <v>44032.630555555559</v>
      </c>
      <c r="K1158">
        <v>1.1444799999999999</v>
      </c>
      <c r="L1158">
        <v>0</v>
      </c>
      <c r="M1158">
        <v>9.999999999998181</v>
      </c>
      <c r="N1158">
        <v>2</v>
      </c>
      <c r="O1158" s="578">
        <v>1.527777778392192E-2</v>
      </c>
    </row>
    <row r="1159" spans="1:15">
      <c r="A1159" s="577">
        <v>1158</v>
      </c>
      <c r="B1159" s="577" t="s">
        <v>96</v>
      </c>
      <c r="C1159" s="577">
        <v>1</v>
      </c>
      <c r="D1159">
        <v>0.02</v>
      </c>
      <c r="E1159">
        <v>0.02</v>
      </c>
      <c r="F1159" s="403">
        <v>44032.645833333336</v>
      </c>
      <c r="G1159">
        <v>1.1441399999999999</v>
      </c>
      <c r="H1159" s="403">
        <v>44032.645833333336</v>
      </c>
      <c r="I1159">
        <v>1.1441399999999999</v>
      </c>
      <c r="J1159" s="403">
        <v>44032.965277777781</v>
      </c>
      <c r="K1159">
        <v>1.14514</v>
      </c>
      <c r="L1159">
        <v>0</v>
      </c>
      <c r="M1159">
        <v>10</v>
      </c>
      <c r="N1159">
        <v>2</v>
      </c>
      <c r="O1159" s="578">
        <v>0.31944444444525288</v>
      </c>
    </row>
    <row r="1160" spans="1:15">
      <c r="A1160" s="577">
        <v>1159</v>
      </c>
      <c r="B1160" s="577" t="s">
        <v>96</v>
      </c>
      <c r="C1160" s="577">
        <v>1</v>
      </c>
      <c r="D1160">
        <v>0.02</v>
      </c>
      <c r="E1160">
        <v>0.02</v>
      </c>
      <c r="F1160" s="403">
        <v>44033.072916666664</v>
      </c>
      <c r="G1160">
        <v>1.1458600000000001</v>
      </c>
      <c r="H1160" s="403">
        <v>44033.072916666664</v>
      </c>
      <c r="I1160">
        <v>1.1458600000000001</v>
      </c>
      <c r="J1160" s="403">
        <v>44033.145138888889</v>
      </c>
      <c r="K1160">
        <v>1.14686</v>
      </c>
      <c r="L1160">
        <v>0</v>
      </c>
      <c r="M1160">
        <v>10</v>
      </c>
      <c r="N1160">
        <v>2</v>
      </c>
      <c r="O1160" s="578">
        <v>7.2222222224809229E-2</v>
      </c>
    </row>
    <row r="1161" spans="1:15">
      <c r="A1161" s="577">
        <v>1160</v>
      </c>
      <c r="B1161" s="577" t="s">
        <v>96</v>
      </c>
      <c r="C1161" s="577">
        <v>2</v>
      </c>
      <c r="D1161">
        <v>0.02</v>
      </c>
      <c r="E1161">
        <v>0.04</v>
      </c>
      <c r="F1161" s="403">
        <v>44033.161805555559</v>
      </c>
      <c r="G1161">
        <v>1.14453</v>
      </c>
      <c r="H1161" s="403">
        <v>44033.205555555556</v>
      </c>
      <c r="I1161">
        <v>1.14293</v>
      </c>
      <c r="J1161" s="403">
        <v>44033.25</v>
      </c>
      <c r="K1161">
        <v>1.14473</v>
      </c>
      <c r="L1161">
        <v>16.000000000001819</v>
      </c>
      <c r="M1161">
        <v>18.000000000001819</v>
      </c>
      <c r="N1161">
        <v>4</v>
      </c>
      <c r="O1161" s="578">
        <v>8.819444444088731E-2</v>
      </c>
    </row>
    <row r="1162" spans="1:15">
      <c r="A1162" s="577">
        <v>1161</v>
      </c>
      <c r="B1162" s="577" t="s">
        <v>97</v>
      </c>
      <c r="C1162" s="577">
        <v>3</v>
      </c>
      <c r="D1162">
        <v>0.03</v>
      </c>
      <c r="E1162">
        <v>7.0000000000000007E-2</v>
      </c>
      <c r="F1162" s="403">
        <v>44033.189583333333</v>
      </c>
      <c r="G1162">
        <v>1.14344</v>
      </c>
      <c r="H1162" s="403">
        <v>44033.298611111109</v>
      </c>
      <c r="I1162">
        <v>1.1466700000000001</v>
      </c>
      <c r="J1162" s="403">
        <v>44033.320833333331</v>
      </c>
      <c r="K1162">
        <v>1.14429</v>
      </c>
      <c r="L1162">
        <v>32.300000000001091</v>
      </c>
      <c r="M1162">
        <v>23.800000000001091</v>
      </c>
      <c r="N1162">
        <v>6.9799999999999995</v>
      </c>
      <c r="O1162" s="578">
        <v>0.13124999999854481</v>
      </c>
    </row>
    <row r="1163" spans="1:15">
      <c r="A1163" s="577">
        <v>1162</v>
      </c>
      <c r="B1163" s="577" t="s">
        <v>96</v>
      </c>
      <c r="C1163" s="577">
        <v>1</v>
      </c>
      <c r="D1163">
        <v>0.02</v>
      </c>
      <c r="E1163">
        <v>0.02</v>
      </c>
      <c r="F1163" s="403">
        <v>44033.261111111111</v>
      </c>
      <c r="G1163">
        <v>1.14436</v>
      </c>
      <c r="H1163" s="403">
        <v>44033.261111111111</v>
      </c>
      <c r="I1163">
        <v>1.14436</v>
      </c>
      <c r="J1163" s="403">
        <v>44033.292361111111</v>
      </c>
      <c r="K1163">
        <v>1.1453599999999999</v>
      </c>
      <c r="L1163">
        <v>0</v>
      </c>
      <c r="M1163">
        <v>9.999999999998181</v>
      </c>
      <c r="N1163">
        <v>2</v>
      </c>
      <c r="O1163" s="578">
        <v>3.125E-2</v>
      </c>
    </row>
    <row r="1164" spans="1:15">
      <c r="A1164" s="577">
        <v>1163</v>
      </c>
      <c r="B1164" s="577" t="s">
        <v>96</v>
      </c>
      <c r="C1164" s="577">
        <v>2</v>
      </c>
      <c r="D1164">
        <v>0.02</v>
      </c>
      <c r="E1164">
        <v>0.04</v>
      </c>
      <c r="F1164" s="403">
        <v>44033.314583333333</v>
      </c>
      <c r="G1164">
        <v>1.14483</v>
      </c>
      <c r="H1164" s="403">
        <v>44033.34652777778</v>
      </c>
      <c r="I1164">
        <v>1.1432100000000001</v>
      </c>
      <c r="J1164" s="403">
        <v>44033.426388888889</v>
      </c>
      <c r="K1164">
        <v>1.1450199999999999</v>
      </c>
      <c r="L1164">
        <v>16.199999999998909</v>
      </c>
      <c r="M1164">
        <v>18.099999999998545</v>
      </c>
      <c r="N1164">
        <v>4</v>
      </c>
      <c r="O1164" s="578">
        <v>0.11180555555620231</v>
      </c>
    </row>
    <row r="1165" spans="1:15">
      <c r="A1165" s="577">
        <v>1164</v>
      </c>
      <c r="B1165" s="577" t="s">
        <v>97</v>
      </c>
      <c r="C1165" s="577">
        <v>2</v>
      </c>
      <c r="D1165">
        <v>0.02</v>
      </c>
      <c r="E1165">
        <v>0.04</v>
      </c>
      <c r="F1165" s="403">
        <v>44033.356944444444</v>
      </c>
      <c r="G1165">
        <v>1.1436900000000001</v>
      </c>
      <c r="H1165" s="403">
        <v>44033.427083333336</v>
      </c>
      <c r="I1165">
        <v>1.1453</v>
      </c>
      <c r="J1165" s="403">
        <v>44033.469444444447</v>
      </c>
      <c r="K1165">
        <v>1.1435</v>
      </c>
      <c r="L1165">
        <v>16.099999999998545</v>
      </c>
      <c r="M1165">
        <v>18</v>
      </c>
      <c r="N1165">
        <v>3.98</v>
      </c>
      <c r="O1165" s="578">
        <v>0.11250000000291038</v>
      </c>
    </row>
    <row r="1166" spans="1:15">
      <c r="A1166" s="577">
        <v>1165</v>
      </c>
      <c r="B1166" s="577" t="s">
        <v>96</v>
      </c>
      <c r="C1166" s="577">
        <v>2</v>
      </c>
      <c r="D1166">
        <v>0.02</v>
      </c>
      <c r="E1166">
        <v>0.04</v>
      </c>
      <c r="F1166" s="403">
        <v>44033.446527777778</v>
      </c>
      <c r="G1166">
        <v>1.14503</v>
      </c>
      <c r="H1166" s="403">
        <v>44033.469444444447</v>
      </c>
      <c r="I1166">
        <v>1.1434299999999999</v>
      </c>
      <c r="J1166" s="403">
        <v>44033.520833333336</v>
      </c>
      <c r="K1166">
        <v>1.14523</v>
      </c>
      <c r="L1166">
        <v>16</v>
      </c>
      <c r="M1166">
        <v>18</v>
      </c>
      <c r="N1166">
        <v>4</v>
      </c>
      <c r="O1166" s="578">
        <v>7.4305555557657499E-2</v>
      </c>
    </row>
    <row r="1167" spans="1:15">
      <c r="A1167" s="577">
        <v>1166</v>
      </c>
      <c r="B1167" s="577" t="s">
        <v>97</v>
      </c>
      <c r="C1167" s="577">
        <v>1</v>
      </c>
      <c r="D1167">
        <v>0.02</v>
      </c>
      <c r="E1167">
        <v>0.02</v>
      </c>
      <c r="F1167" s="403">
        <v>44033.473611111112</v>
      </c>
      <c r="G1167">
        <v>1.14375</v>
      </c>
      <c r="H1167" s="403">
        <v>44033.473611111112</v>
      </c>
      <c r="I1167">
        <v>1.14375</v>
      </c>
      <c r="J1167" s="403">
        <v>44033.549305555556</v>
      </c>
      <c r="K1167">
        <v>1.1427499999999999</v>
      </c>
      <c r="L1167">
        <v>0</v>
      </c>
      <c r="M1167">
        <v>10</v>
      </c>
      <c r="N1167">
        <v>2</v>
      </c>
      <c r="O1167" s="578">
        <v>7.5694444443797693E-2</v>
      </c>
    </row>
    <row r="1168" spans="1:15">
      <c r="A1168" s="577">
        <v>1167</v>
      </c>
      <c r="B1168" s="577" t="s">
        <v>96</v>
      </c>
      <c r="C1168" s="577">
        <v>1</v>
      </c>
      <c r="D1168">
        <v>0.02</v>
      </c>
      <c r="E1168">
        <v>0.02</v>
      </c>
      <c r="F1168" s="403">
        <v>44033.540277777778</v>
      </c>
      <c r="G1168">
        <v>1.14411</v>
      </c>
      <c r="H1168" s="403">
        <v>44033.540277777778</v>
      </c>
      <c r="I1168">
        <v>1.14411</v>
      </c>
      <c r="J1168" s="403">
        <v>44033.57916666667</v>
      </c>
      <c r="K1168">
        <v>1.1451100000000001</v>
      </c>
      <c r="L1168">
        <v>0</v>
      </c>
      <c r="M1168">
        <v>10</v>
      </c>
      <c r="N1168">
        <v>2</v>
      </c>
      <c r="O1168" s="578">
        <v>3.888888889196096E-2</v>
      </c>
    </row>
    <row r="1169" spans="1:15">
      <c r="A1169" s="577">
        <v>1168</v>
      </c>
      <c r="B1169" s="577" t="s">
        <v>97</v>
      </c>
      <c r="C1169" s="577">
        <v>9</v>
      </c>
      <c r="D1169">
        <v>0.64</v>
      </c>
      <c r="E1169">
        <v>1.59</v>
      </c>
      <c r="F1169" s="403">
        <v>44033.569444444445</v>
      </c>
      <c r="G1169">
        <v>1.1444000000000001</v>
      </c>
      <c r="H1169" s="403">
        <v>44034.527083333334</v>
      </c>
      <c r="I1169">
        <v>1.1594800000000001</v>
      </c>
      <c r="J1169" s="403">
        <v>44035.540277777778</v>
      </c>
      <c r="K1169">
        <v>1.1551499999999999</v>
      </c>
      <c r="L1169">
        <v>150.80000000000109</v>
      </c>
      <c r="M1169">
        <v>43.30000000000291</v>
      </c>
      <c r="N1169">
        <v>212.48999999999995</v>
      </c>
      <c r="O1169" s="578">
        <v>1.9708333333328483</v>
      </c>
    </row>
    <row r="1170" spans="1:15">
      <c r="A1170" s="577">
        <v>1169</v>
      </c>
      <c r="B1170" s="577" t="s">
        <v>96</v>
      </c>
      <c r="C1170" s="577">
        <v>1</v>
      </c>
      <c r="D1170">
        <v>0.02</v>
      </c>
      <c r="E1170">
        <v>0.02</v>
      </c>
      <c r="F1170" s="403">
        <v>44033.603472222225</v>
      </c>
      <c r="G1170">
        <v>1.14724</v>
      </c>
      <c r="H1170" s="403">
        <v>44033.603472222225</v>
      </c>
      <c r="I1170">
        <v>1.14724</v>
      </c>
      <c r="J1170" s="403">
        <v>44033.617361111108</v>
      </c>
      <c r="K1170">
        <v>1.1482399999999999</v>
      </c>
      <c r="L1170">
        <v>0</v>
      </c>
      <c r="M1170">
        <v>10</v>
      </c>
      <c r="N1170">
        <v>2</v>
      </c>
      <c r="O1170" s="578">
        <v>1.3888888883229811E-2</v>
      </c>
    </row>
    <row r="1171" spans="1:15">
      <c r="A1171" s="577">
        <v>1170</v>
      </c>
      <c r="B1171" s="577" t="s">
        <v>96</v>
      </c>
      <c r="C1171" s="577">
        <v>1</v>
      </c>
      <c r="D1171">
        <v>0.02</v>
      </c>
      <c r="E1171">
        <v>0.02</v>
      </c>
      <c r="F1171" s="403">
        <v>44033.631944444445</v>
      </c>
      <c r="G1171">
        <v>1.1486000000000001</v>
      </c>
      <c r="H1171" s="403">
        <v>44033.631944444445</v>
      </c>
      <c r="I1171">
        <v>1.1486000000000001</v>
      </c>
      <c r="J1171" s="403">
        <v>44033.668055555558</v>
      </c>
      <c r="K1171">
        <v>1.1496</v>
      </c>
      <c r="L1171">
        <v>0</v>
      </c>
      <c r="M1171">
        <v>10</v>
      </c>
      <c r="N1171">
        <v>2</v>
      </c>
      <c r="O1171" s="578">
        <v>3.6111111112404615E-2</v>
      </c>
    </row>
    <row r="1172" spans="1:15">
      <c r="A1172" s="577">
        <v>1171</v>
      </c>
      <c r="B1172" s="577" t="s">
        <v>96</v>
      </c>
      <c r="C1172" s="577">
        <v>1</v>
      </c>
      <c r="D1172">
        <v>0.02</v>
      </c>
      <c r="E1172">
        <v>0.02</v>
      </c>
      <c r="F1172" s="403">
        <v>44033.675000000003</v>
      </c>
      <c r="G1172">
        <v>1.1495</v>
      </c>
      <c r="H1172" s="403">
        <v>44033.675000000003</v>
      </c>
      <c r="I1172">
        <v>1.1495</v>
      </c>
      <c r="J1172" s="403">
        <v>44033.681944444441</v>
      </c>
      <c r="K1172">
        <v>1.1505000000000001</v>
      </c>
      <c r="L1172">
        <v>0</v>
      </c>
      <c r="M1172">
        <v>10</v>
      </c>
      <c r="N1172">
        <v>2</v>
      </c>
      <c r="O1172" s="578">
        <v>6.9444444379769266E-3</v>
      </c>
    </row>
    <row r="1173" spans="1:15">
      <c r="A1173" s="577">
        <v>1172</v>
      </c>
      <c r="B1173" s="577" t="s">
        <v>96</v>
      </c>
      <c r="C1173" s="577">
        <v>1</v>
      </c>
      <c r="D1173">
        <v>0.02</v>
      </c>
      <c r="E1173">
        <v>0.02</v>
      </c>
      <c r="F1173" s="403">
        <v>44033.691666666666</v>
      </c>
      <c r="G1173">
        <v>1.1510499999999999</v>
      </c>
      <c r="H1173" s="403">
        <v>44033.691666666666</v>
      </c>
      <c r="I1173">
        <v>1.1510499999999999</v>
      </c>
      <c r="J1173" s="403">
        <v>44033.729861111111</v>
      </c>
      <c r="K1173">
        <v>1.15205</v>
      </c>
      <c r="L1173">
        <v>0</v>
      </c>
      <c r="M1173">
        <v>10.000000000001819</v>
      </c>
      <c r="N1173">
        <v>2</v>
      </c>
      <c r="O1173" s="578">
        <v>3.8194444445252884E-2</v>
      </c>
    </row>
    <row r="1174" spans="1:15">
      <c r="A1174" s="577">
        <v>1173</v>
      </c>
      <c r="B1174" s="577" t="s">
        <v>96</v>
      </c>
      <c r="C1174" s="577">
        <v>1</v>
      </c>
      <c r="D1174">
        <v>0.02</v>
      </c>
      <c r="E1174">
        <v>0.02</v>
      </c>
      <c r="F1174" s="403">
        <v>44033.763194444444</v>
      </c>
      <c r="G1174">
        <v>1.1535599999999999</v>
      </c>
      <c r="H1174" s="403">
        <v>44033.763194444444</v>
      </c>
      <c r="I1174">
        <v>1.1535599999999999</v>
      </c>
      <c r="J1174" s="403">
        <v>44034.12222222222</v>
      </c>
      <c r="K1174">
        <v>1.15456</v>
      </c>
      <c r="L1174">
        <v>0</v>
      </c>
      <c r="M1174">
        <v>10.000000000001819</v>
      </c>
      <c r="N1174">
        <v>1.92</v>
      </c>
      <c r="O1174" s="578">
        <v>0.35902777777664596</v>
      </c>
    </row>
    <row r="1175" spans="1:15">
      <c r="A1175" s="577">
        <v>1174</v>
      </c>
      <c r="B1175" s="577" t="s">
        <v>96</v>
      </c>
      <c r="C1175" s="577">
        <v>2</v>
      </c>
      <c r="D1175">
        <v>0.02</v>
      </c>
      <c r="E1175">
        <v>0.04</v>
      </c>
      <c r="F1175" s="403">
        <v>44034.25277777778</v>
      </c>
      <c r="G1175">
        <v>1.1535899999999999</v>
      </c>
      <c r="H1175" s="403">
        <v>44034.31527777778</v>
      </c>
      <c r="I1175">
        <v>1.15198</v>
      </c>
      <c r="J1175" s="403">
        <v>44034.400694444441</v>
      </c>
      <c r="K1175">
        <v>1.1537900000000001</v>
      </c>
      <c r="L1175">
        <v>16.100000000000364</v>
      </c>
      <c r="M1175">
        <v>18.100000000002183</v>
      </c>
      <c r="N1175">
        <v>4.0200000000000005</v>
      </c>
      <c r="O1175" s="578">
        <v>0.14791666666133096</v>
      </c>
    </row>
    <row r="1176" spans="1:15">
      <c r="A1176" s="577">
        <v>1175</v>
      </c>
      <c r="B1176" s="577" t="s">
        <v>96</v>
      </c>
      <c r="C1176" s="577">
        <v>1</v>
      </c>
      <c r="D1176">
        <v>0.02</v>
      </c>
      <c r="E1176">
        <v>0.02</v>
      </c>
      <c r="F1176" s="403">
        <v>44034.408333333333</v>
      </c>
      <c r="G1176">
        <v>1.15384</v>
      </c>
      <c r="H1176" s="403">
        <v>44034.408333333333</v>
      </c>
      <c r="I1176">
        <v>1.15384</v>
      </c>
      <c r="J1176" s="403">
        <v>44034.422222222223</v>
      </c>
      <c r="K1176">
        <v>1.1548400000000001</v>
      </c>
      <c r="L1176">
        <v>0</v>
      </c>
      <c r="M1176">
        <v>10.000000000001819</v>
      </c>
      <c r="N1176">
        <v>2</v>
      </c>
      <c r="O1176" s="578">
        <v>1.3888888890505768E-2</v>
      </c>
    </row>
    <row r="1177" spans="1:15">
      <c r="A1177" s="577">
        <v>1176</v>
      </c>
      <c r="B1177" s="577" t="s">
        <v>96</v>
      </c>
      <c r="C1177" s="577">
        <v>2</v>
      </c>
      <c r="D1177">
        <v>0.02</v>
      </c>
      <c r="E1177">
        <v>0.04</v>
      </c>
      <c r="F1177" s="403">
        <v>44034.438194444447</v>
      </c>
      <c r="G1177">
        <v>1.15747</v>
      </c>
      <c r="H1177" s="403">
        <v>44034.474305555559</v>
      </c>
      <c r="I1177">
        <v>1.15587</v>
      </c>
      <c r="J1177" s="403">
        <v>44034.488194444442</v>
      </c>
      <c r="K1177">
        <v>1.15767</v>
      </c>
      <c r="L1177">
        <v>16.000000000001819</v>
      </c>
      <c r="M1177">
        <v>18</v>
      </c>
      <c r="N1177">
        <v>4</v>
      </c>
      <c r="O1177" s="578">
        <v>4.9999999995634425E-2</v>
      </c>
    </row>
    <row r="1178" spans="1:15">
      <c r="A1178" s="577">
        <v>1177</v>
      </c>
      <c r="B1178" s="577" t="s">
        <v>96</v>
      </c>
      <c r="C1178" s="577">
        <v>1</v>
      </c>
      <c r="D1178">
        <v>0.02</v>
      </c>
      <c r="E1178">
        <v>0.02</v>
      </c>
      <c r="F1178" s="403">
        <v>44034.49722222222</v>
      </c>
      <c r="G1178">
        <v>1.1575899999999999</v>
      </c>
      <c r="H1178" s="403">
        <v>44034.49722222222</v>
      </c>
      <c r="I1178">
        <v>1.1575899999999999</v>
      </c>
      <c r="J1178" s="403">
        <v>44034.51458333333</v>
      </c>
      <c r="K1178">
        <v>1.15859</v>
      </c>
      <c r="L1178">
        <v>0</v>
      </c>
      <c r="M1178">
        <v>10</v>
      </c>
      <c r="N1178">
        <v>2</v>
      </c>
      <c r="O1178" s="578">
        <v>1.7361111109494232E-2</v>
      </c>
    </row>
    <row r="1179" spans="1:15">
      <c r="A1179" s="577">
        <v>1178</v>
      </c>
      <c r="B1179" s="577" t="s">
        <v>96</v>
      </c>
      <c r="C1179" s="577">
        <v>1</v>
      </c>
      <c r="D1179">
        <v>0.02</v>
      </c>
      <c r="E1179">
        <v>0.02</v>
      </c>
      <c r="F1179" s="403">
        <v>44034.522222222222</v>
      </c>
      <c r="G1179">
        <v>1.15846</v>
      </c>
      <c r="H1179" s="403">
        <v>44034.522222222222</v>
      </c>
      <c r="I1179">
        <v>1.15846</v>
      </c>
      <c r="J1179" s="403">
        <v>44034.526388888888</v>
      </c>
      <c r="K1179">
        <v>1.1594599999999999</v>
      </c>
      <c r="L1179">
        <v>0</v>
      </c>
      <c r="M1179">
        <v>9.999999999998181</v>
      </c>
      <c r="N1179">
        <v>2</v>
      </c>
      <c r="O1179" s="578">
        <v>4.166666665696539E-3</v>
      </c>
    </row>
    <row r="1180" spans="1:15">
      <c r="A1180" s="577">
        <v>1179</v>
      </c>
      <c r="B1180" s="577" t="s">
        <v>96</v>
      </c>
      <c r="C1180" s="577">
        <v>2</v>
      </c>
      <c r="D1180">
        <v>0.02</v>
      </c>
      <c r="E1180">
        <v>0.04</v>
      </c>
      <c r="F1180" s="403">
        <v>44034.529861111114</v>
      </c>
      <c r="G1180">
        <v>1.1592499999999999</v>
      </c>
      <c r="H1180" s="403">
        <v>44034.588888888888</v>
      </c>
      <c r="I1180">
        <v>1.1575800000000001</v>
      </c>
      <c r="J1180" s="403">
        <v>44034.62222222222</v>
      </c>
      <c r="K1180">
        <v>1.1594199999999999</v>
      </c>
      <c r="L1180">
        <v>16.69999999999709</v>
      </c>
      <c r="M1180">
        <v>18.399999999997817</v>
      </c>
      <c r="N1180">
        <v>4.0200000000000005</v>
      </c>
      <c r="O1180" s="578">
        <v>9.2361111106583849E-2</v>
      </c>
    </row>
    <row r="1181" spans="1:15">
      <c r="A1181" s="577">
        <v>1180</v>
      </c>
      <c r="B1181" s="577" t="s">
        <v>96</v>
      </c>
      <c r="C1181" s="577">
        <v>2</v>
      </c>
      <c r="D1181">
        <v>0.02</v>
      </c>
      <c r="E1181">
        <v>0.04</v>
      </c>
      <c r="F1181" s="403">
        <v>44034.627083333333</v>
      </c>
      <c r="G1181">
        <v>1.1588400000000001</v>
      </c>
      <c r="H1181" s="403">
        <v>44034.73333333333</v>
      </c>
      <c r="I1181">
        <v>1.15723</v>
      </c>
      <c r="J1181" s="403">
        <v>44035.255555555559</v>
      </c>
      <c r="K1181">
        <v>1.1590400000000001</v>
      </c>
      <c r="L1181">
        <v>16.100000000002183</v>
      </c>
      <c r="M1181">
        <v>18.100000000002183</v>
      </c>
      <c r="N1181">
        <v>3.54</v>
      </c>
      <c r="O1181" s="578">
        <v>0.62847222222626442</v>
      </c>
    </row>
    <row r="1182" spans="1:15">
      <c r="A1182" s="577">
        <v>1181</v>
      </c>
      <c r="B1182" s="577" t="s">
        <v>96</v>
      </c>
      <c r="C1182" s="577">
        <v>1</v>
      </c>
      <c r="D1182">
        <v>0.02</v>
      </c>
      <c r="E1182">
        <v>0.02</v>
      </c>
      <c r="F1182" s="403">
        <v>44035.26458333333</v>
      </c>
      <c r="G1182">
        <v>1.1586799999999999</v>
      </c>
      <c r="H1182" s="403">
        <v>44035.26458333333</v>
      </c>
      <c r="I1182">
        <v>1.1586799999999999</v>
      </c>
      <c r="J1182" s="403">
        <v>44035.291666666664</v>
      </c>
      <c r="K1182">
        <v>1.15968</v>
      </c>
      <c r="L1182">
        <v>0</v>
      </c>
      <c r="M1182">
        <v>10.000000000001819</v>
      </c>
      <c r="N1182">
        <v>2</v>
      </c>
      <c r="O1182" s="578">
        <v>2.7083333334303461E-2</v>
      </c>
    </row>
    <row r="1183" spans="1:15">
      <c r="A1183" s="577">
        <v>1182</v>
      </c>
      <c r="B1183" s="577" t="s">
        <v>96</v>
      </c>
      <c r="C1183" s="577">
        <v>2</v>
      </c>
      <c r="D1183">
        <v>0.02</v>
      </c>
      <c r="E1183">
        <v>0.04</v>
      </c>
      <c r="F1183" s="403">
        <v>44035.296527777777</v>
      </c>
      <c r="G1183">
        <v>1.1591100000000001</v>
      </c>
      <c r="H1183" s="403">
        <v>44035.314583333333</v>
      </c>
      <c r="I1183">
        <v>1.15751</v>
      </c>
      <c r="J1183" s="403">
        <v>44035.37777777778</v>
      </c>
      <c r="K1183">
        <v>1.1593100000000001</v>
      </c>
      <c r="L1183">
        <v>16</v>
      </c>
      <c r="M1183">
        <v>18</v>
      </c>
      <c r="N1183">
        <v>4</v>
      </c>
      <c r="O1183" s="578">
        <v>8.1250000002910383E-2</v>
      </c>
    </row>
    <row r="1184" spans="1:15">
      <c r="A1184" s="577">
        <v>1183</v>
      </c>
      <c r="B1184" s="577" t="s">
        <v>96</v>
      </c>
      <c r="C1184" s="577">
        <v>3</v>
      </c>
      <c r="D1184">
        <v>0.03</v>
      </c>
      <c r="E1184">
        <v>7.0000000000000007E-2</v>
      </c>
      <c r="F1184" s="403">
        <v>44035.433333333334</v>
      </c>
      <c r="G1184">
        <v>1.1586099999999999</v>
      </c>
      <c r="H1184" s="403">
        <v>44035.535416666666</v>
      </c>
      <c r="I1184">
        <v>1.1554</v>
      </c>
      <c r="J1184" s="403">
        <v>44035.577777777777</v>
      </c>
      <c r="K1184">
        <v>1.15777</v>
      </c>
      <c r="L1184">
        <v>32.099999999998545</v>
      </c>
      <c r="M1184">
        <v>23.699999999998909</v>
      </c>
      <c r="N1184">
        <v>6.9700000000000006</v>
      </c>
      <c r="O1184" s="578">
        <v>0.1444444444423425</v>
      </c>
    </row>
    <row r="1185" spans="1:15">
      <c r="A1185" s="577">
        <v>1184</v>
      </c>
      <c r="B1185" s="577" t="s">
        <v>97</v>
      </c>
      <c r="C1185" s="577">
        <v>12</v>
      </c>
      <c r="D1185">
        <v>3.4</v>
      </c>
      <c r="E1185">
        <v>8.0299999999999994</v>
      </c>
      <c r="F1185" s="403">
        <v>44035.544444444444</v>
      </c>
      <c r="G1185">
        <v>1.15479</v>
      </c>
      <c r="H1185" s="403">
        <v>44039.60833333333</v>
      </c>
      <c r="I1185">
        <v>1.1770400000000001</v>
      </c>
      <c r="J1185" s="403">
        <v>44040.161111111112</v>
      </c>
      <c r="K1185">
        <v>1.17272</v>
      </c>
      <c r="L1185">
        <v>222.50000000000182</v>
      </c>
      <c r="M1185">
        <v>43.200000000000728</v>
      </c>
      <c r="N1185">
        <v>813.22</v>
      </c>
      <c r="O1185" s="578">
        <v>2.6166666666686069</v>
      </c>
    </row>
    <row r="1186" spans="1:15">
      <c r="A1186" s="577">
        <v>1185</v>
      </c>
      <c r="B1186" s="577" t="s">
        <v>96</v>
      </c>
      <c r="C1186" s="577">
        <v>1</v>
      </c>
      <c r="D1186">
        <v>0.02</v>
      </c>
      <c r="E1186">
        <v>0.02</v>
      </c>
      <c r="F1186" s="403">
        <v>44035.59375</v>
      </c>
      <c r="G1186">
        <v>1.1577599999999999</v>
      </c>
      <c r="H1186" s="403">
        <v>44035.59375</v>
      </c>
      <c r="I1186">
        <v>1.1577599999999999</v>
      </c>
      <c r="J1186" s="403">
        <v>44035.603472222225</v>
      </c>
      <c r="K1186">
        <v>1.15876</v>
      </c>
      <c r="L1186">
        <v>0</v>
      </c>
      <c r="M1186">
        <v>10.000000000001819</v>
      </c>
      <c r="N1186">
        <v>2</v>
      </c>
      <c r="O1186" s="578">
        <v>9.7222222248092294E-3</v>
      </c>
    </row>
    <row r="1187" spans="1:15">
      <c r="A1187" s="577">
        <v>1186</v>
      </c>
      <c r="B1187" s="577" t="s">
        <v>96</v>
      </c>
      <c r="C1187" s="577">
        <v>1</v>
      </c>
      <c r="D1187">
        <v>0.02</v>
      </c>
      <c r="E1187">
        <v>0.02</v>
      </c>
      <c r="F1187" s="403">
        <v>44035.628472222219</v>
      </c>
      <c r="G1187">
        <v>1.1587000000000001</v>
      </c>
      <c r="H1187" s="403">
        <v>44035.628472222219</v>
      </c>
      <c r="I1187">
        <v>1.1587000000000001</v>
      </c>
      <c r="J1187" s="403">
        <v>44035.648611111108</v>
      </c>
      <c r="K1187">
        <v>1.1597</v>
      </c>
      <c r="L1187">
        <v>0</v>
      </c>
      <c r="M1187">
        <v>10</v>
      </c>
      <c r="N1187">
        <v>2</v>
      </c>
      <c r="O1187" s="578">
        <v>2.0138888889050577E-2</v>
      </c>
    </row>
    <row r="1188" spans="1:15">
      <c r="A1188" s="577">
        <v>1187</v>
      </c>
      <c r="B1188" s="577" t="s">
        <v>96</v>
      </c>
      <c r="C1188" s="577">
        <v>2</v>
      </c>
      <c r="D1188">
        <v>0.02</v>
      </c>
      <c r="E1188">
        <v>0.04</v>
      </c>
      <c r="F1188" s="403">
        <v>44035.67291666667</v>
      </c>
      <c r="G1188">
        <v>1.1616299999999999</v>
      </c>
      <c r="H1188" s="403">
        <v>44035.761805555558</v>
      </c>
      <c r="I1188">
        <v>1.1600299999999999</v>
      </c>
      <c r="J1188" s="403">
        <v>44036.053472222222</v>
      </c>
      <c r="K1188">
        <v>1.1618299999999999</v>
      </c>
      <c r="L1188">
        <v>16</v>
      </c>
      <c r="M1188">
        <v>18</v>
      </c>
      <c r="N1188">
        <v>3.84</v>
      </c>
      <c r="O1188" s="578">
        <v>0.38055555555183673</v>
      </c>
    </row>
    <row r="1189" spans="1:15">
      <c r="A1189" s="577">
        <v>1188</v>
      </c>
      <c r="B1189" s="577" t="s">
        <v>96</v>
      </c>
      <c r="C1189" s="577">
        <v>2</v>
      </c>
      <c r="D1189">
        <v>0.02</v>
      </c>
      <c r="E1189">
        <v>0.04</v>
      </c>
      <c r="F1189" s="403">
        <v>44036.056944444441</v>
      </c>
      <c r="G1189">
        <v>1.1616299999999999</v>
      </c>
      <c r="H1189" s="403">
        <v>44036.185416666667</v>
      </c>
      <c r="I1189">
        <v>1.1600299999999999</v>
      </c>
      <c r="J1189" s="403">
        <v>44036.324999999997</v>
      </c>
      <c r="K1189">
        <v>1.1618299999999999</v>
      </c>
      <c r="L1189">
        <v>16</v>
      </c>
      <c r="M1189">
        <v>18</v>
      </c>
      <c r="N1189">
        <v>4</v>
      </c>
      <c r="O1189" s="578">
        <v>0.26805555555620231</v>
      </c>
    </row>
    <row r="1190" spans="1:15">
      <c r="A1190" s="577">
        <v>1189</v>
      </c>
      <c r="B1190" s="577" t="s">
        <v>96</v>
      </c>
      <c r="C1190" s="577">
        <v>2</v>
      </c>
      <c r="D1190">
        <v>0.02</v>
      </c>
      <c r="E1190">
        <v>0.04</v>
      </c>
      <c r="F1190" s="403">
        <v>44036.334027777775</v>
      </c>
      <c r="G1190">
        <v>1.1611100000000001</v>
      </c>
      <c r="H1190" s="403">
        <v>44036.370138888888</v>
      </c>
      <c r="I1190">
        <v>1.1595</v>
      </c>
      <c r="J1190" s="403">
        <v>44036.503472222219</v>
      </c>
      <c r="K1190">
        <v>1.1613100000000001</v>
      </c>
      <c r="L1190">
        <v>16.100000000000364</v>
      </c>
      <c r="M1190">
        <v>18.100000000000364</v>
      </c>
      <c r="N1190">
        <v>4.0200000000000005</v>
      </c>
      <c r="O1190" s="578">
        <v>0.16944444444379769</v>
      </c>
    </row>
    <row r="1191" spans="1:15">
      <c r="A1191" s="577">
        <v>1190</v>
      </c>
      <c r="B1191" s="577" t="s">
        <v>96</v>
      </c>
      <c r="C1191" s="577">
        <v>1</v>
      </c>
      <c r="D1191">
        <v>0.02</v>
      </c>
      <c r="E1191">
        <v>0.02</v>
      </c>
      <c r="F1191" s="403">
        <v>44036.530555555553</v>
      </c>
      <c r="G1191">
        <v>1.16116</v>
      </c>
      <c r="H1191" s="403">
        <v>44036.530555555553</v>
      </c>
      <c r="I1191">
        <v>1.16116</v>
      </c>
      <c r="J1191" s="403">
        <v>44036.543749999997</v>
      </c>
      <c r="K1191">
        <v>1.1621600000000001</v>
      </c>
      <c r="L1191">
        <v>0</v>
      </c>
      <c r="M1191">
        <v>10</v>
      </c>
      <c r="N1191">
        <v>2</v>
      </c>
      <c r="O1191" s="578">
        <v>1.3194444443797693E-2</v>
      </c>
    </row>
    <row r="1192" spans="1:15">
      <c r="A1192" s="577">
        <v>1191</v>
      </c>
      <c r="B1192" s="577" t="s">
        <v>96</v>
      </c>
      <c r="C1192" s="577">
        <v>1</v>
      </c>
      <c r="D1192">
        <v>0.02</v>
      </c>
      <c r="E1192">
        <v>0.02</v>
      </c>
      <c r="F1192" s="403">
        <v>44036.553472222222</v>
      </c>
      <c r="G1192">
        <v>1.1607799999999999</v>
      </c>
      <c r="H1192" s="403">
        <v>44036.553472222222</v>
      </c>
      <c r="I1192">
        <v>1.1607799999999999</v>
      </c>
      <c r="J1192" s="403">
        <v>44036.579861111109</v>
      </c>
      <c r="K1192">
        <v>1.16178</v>
      </c>
      <c r="L1192">
        <v>0</v>
      </c>
      <c r="M1192">
        <v>10.000000000001819</v>
      </c>
      <c r="N1192">
        <v>2</v>
      </c>
      <c r="O1192" s="578">
        <v>2.6388888887595385E-2</v>
      </c>
    </row>
    <row r="1193" spans="1:15">
      <c r="A1193" s="577">
        <v>1192</v>
      </c>
      <c r="B1193" s="577" t="s">
        <v>96</v>
      </c>
      <c r="C1193" s="577">
        <v>1</v>
      </c>
      <c r="D1193">
        <v>0.02</v>
      </c>
      <c r="E1193">
        <v>0.02</v>
      </c>
      <c r="F1193" s="403">
        <v>44036.592361111114</v>
      </c>
      <c r="G1193">
        <v>1.1614800000000001</v>
      </c>
      <c r="H1193" s="403">
        <v>44036.592361111114</v>
      </c>
      <c r="I1193">
        <v>1.1614800000000001</v>
      </c>
      <c r="J1193" s="403">
        <v>44036.595833333333</v>
      </c>
      <c r="K1193">
        <v>1.16248</v>
      </c>
      <c r="L1193">
        <v>0</v>
      </c>
      <c r="M1193">
        <v>9.999999999998181</v>
      </c>
      <c r="N1193">
        <v>2</v>
      </c>
      <c r="O1193" s="578">
        <v>3.4722222189884633E-3</v>
      </c>
    </row>
    <row r="1194" spans="1:15">
      <c r="A1194" s="577">
        <v>1193</v>
      </c>
      <c r="B1194" s="577" t="s">
        <v>96</v>
      </c>
      <c r="C1194" s="577">
        <v>1</v>
      </c>
      <c r="D1194">
        <v>0.02</v>
      </c>
      <c r="E1194">
        <v>0.02</v>
      </c>
      <c r="F1194" s="403">
        <v>44036.607638888891</v>
      </c>
      <c r="G1194">
        <v>1.1629799999999999</v>
      </c>
      <c r="H1194" s="403">
        <v>44036.607638888891</v>
      </c>
      <c r="I1194">
        <v>1.1629799999999999</v>
      </c>
      <c r="J1194" s="403">
        <v>44036.72152777778</v>
      </c>
      <c r="K1194">
        <v>1.16398</v>
      </c>
      <c r="L1194">
        <v>0</v>
      </c>
      <c r="M1194">
        <v>10</v>
      </c>
      <c r="N1194">
        <v>2</v>
      </c>
      <c r="O1194" s="578">
        <v>0.11388888888905058</v>
      </c>
    </row>
    <row r="1195" spans="1:15">
      <c r="A1195" s="577">
        <v>1194</v>
      </c>
      <c r="B1195" s="577" t="s">
        <v>96</v>
      </c>
      <c r="C1195" s="577">
        <v>1</v>
      </c>
      <c r="D1195">
        <v>0.02</v>
      </c>
      <c r="E1195">
        <v>0.02</v>
      </c>
      <c r="F1195" s="403">
        <v>44036.73541666667</v>
      </c>
      <c r="G1195">
        <v>1.1639600000000001</v>
      </c>
      <c r="H1195" s="403">
        <v>44036.73541666667</v>
      </c>
      <c r="I1195">
        <v>1.1639600000000001</v>
      </c>
      <c r="J1195" s="403">
        <v>44036.84652777778</v>
      </c>
      <c r="K1195">
        <v>1.16496</v>
      </c>
      <c r="L1195">
        <v>0</v>
      </c>
      <c r="M1195">
        <v>10</v>
      </c>
      <c r="N1195">
        <v>2</v>
      </c>
      <c r="O1195" s="578">
        <v>0.11111111110949423</v>
      </c>
    </row>
    <row r="1196" spans="1:15">
      <c r="A1196" s="577">
        <v>1195</v>
      </c>
      <c r="B1196" s="577" t="s">
        <v>96</v>
      </c>
      <c r="C1196" s="577">
        <v>1</v>
      </c>
      <c r="D1196">
        <v>0.02</v>
      </c>
      <c r="E1196">
        <v>0.02</v>
      </c>
      <c r="F1196" s="403">
        <v>44038.961805555555</v>
      </c>
      <c r="G1196">
        <v>1.1648799999999999</v>
      </c>
      <c r="H1196" s="403">
        <v>44038.961805555555</v>
      </c>
      <c r="I1196">
        <v>1.1648799999999999</v>
      </c>
      <c r="J1196" s="403">
        <v>44039.006249999999</v>
      </c>
      <c r="K1196">
        <v>1.16588</v>
      </c>
      <c r="L1196">
        <v>0</v>
      </c>
      <c r="M1196">
        <v>10.000000000001819</v>
      </c>
      <c r="N1196">
        <v>1.92</v>
      </c>
      <c r="O1196" s="578">
        <v>-0.95555555555620231</v>
      </c>
    </row>
    <row r="1197" spans="1:15">
      <c r="A1197" s="577">
        <v>1196</v>
      </c>
      <c r="B1197" s="577" t="s">
        <v>96</v>
      </c>
      <c r="C1197" s="577">
        <v>1</v>
      </c>
      <c r="D1197">
        <v>0.02</v>
      </c>
      <c r="E1197">
        <v>0.02</v>
      </c>
      <c r="F1197" s="403">
        <v>44039.019444444442</v>
      </c>
      <c r="G1197">
        <v>1.16675</v>
      </c>
      <c r="H1197" s="403">
        <v>44039.019444444442</v>
      </c>
      <c r="I1197">
        <v>1.16675</v>
      </c>
      <c r="J1197" s="403">
        <v>44039.026388888888</v>
      </c>
      <c r="K1197">
        <v>1.1677500000000001</v>
      </c>
      <c r="L1197">
        <v>0</v>
      </c>
      <c r="M1197">
        <v>10</v>
      </c>
      <c r="N1197">
        <v>2</v>
      </c>
      <c r="O1197" s="578">
        <v>6.9444444452528842E-3</v>
      </c>
    </row>
    <row r="1198" spans="1:15">
      <c r="A1198" s="577">
        <v>1197</v>
      </c>
      <c r="B1198" s="577" t="s">
        <v>96</v>
      </c>
      <c r="C1198" s="577">
        <v>1</v>
      </c>
      <c r="D1198">
        <v>0.02</v>
      </c>
      <c r="E1198">
        <v>0.02</v>
      </c>
      <c r="F1198" s="403">
        <v>44039.052777777775</v>
      </c>
      <c r="G1198">
        <v>1.1688000000000001</v>
      </c>
      <c r="H1198" s="403">
        <v>44039.052777777775</v>
      </c>
      <c r="I1198">
        <v>1.1688000000000001</v>
      </c>
      <c r="J1198" s="403">
        <v>44039.065972222219</v>
      </c>
      <c r="K1198">
        <v>1.1698</v>
      </c>
      <c r="L1198">
        <v>0</v>
      </c>
      <c r="M1198">
        <v>10</v>
      </c>
      <c r="N1198">
        <v>2</v>
      </c>
      <c r="O1198" s="578">
        <v>1.3194444443797693E-2</v>
      </c>
    </row>
    <row r="1199" spans="1:15">
      <c r="A1199" s="577">
        <v>1198</v>
      </c>
      <c r="B1199" s="577" t="s">
        <v>96</v>
      </c>
      <c r="C1199" s="577">
        <v>3</v>
      </c>
      <c r="D1199">
        <v>0.03</v>
      </c>
      <c r="E1199">
        <v>7.0000000000000007E-2</v>
      </c>
      <c r="F1199" s="403">
        <v>44039.138194444444</v>
      </c>
      <c r="G1199">
        <v>1.1719599999999999</v>
      </c>
      <c r="H1199" s="403">
        <v>44039.384027777778</v>
      </c>
      <c r="I1199">
        <v>1.16875</v>
      </c>
      <c r="J1199" s="403">
        <v>44039.426388888889</v>
      </c>
      <c r="K1199">
        <v>1.1711199999999999</v>
      </c>
      <c r="L1199">
        <v>32.099999999998545</v>
      </c>
      <c r="M1199">
        <v>23.699999999998909</v>
      </c>
      <c r="N1199">
        <v>6.9700000000000006</v>
      </c>
      <c r="O1199" s="578">
        <v>0.28819444444525288</v>
      </c>
    </row>
    <row r="1200" spans="1:15">
      <c r="A1200" s="577">
        <v>1199</v>
      </c>
      <c r="B1200" s="577" t="s">
        <v>96</v>
      </c>
      <c r="C1200" s="577">
        <v>1</v>
      </c>
      <c r="D1200">
        <v>0.02</v>
      </c>
      <c r="E1200">
        <v>0.02</v>
      </c>
      <c r="F1200" s="403">
        <v>44039.445833333331</v>
      </c>
      <c r="G1200">
        <v>1.1724300000000001</v>
      </c>
      <c r="H1200" s="403">
        <v>44039.445833333331</v>
      </c>
      <c r="I1200">
        <v>1.1724300000000001</v>
      </c>
      <c r="J1200" s="403">
        <v>44039.497916666667</v>
      </c>
      <c r="K1200">
        <v>1.17343</v>
      </c>
      <c r="L1200">
        <v>0</v>
      </c>
      <c r="M1200">
        <v>9.999999999998181</v>
      </c>
      <c r="N1200">
        <v>2</v>
      </c>
      <c r="O1200" s="578">
        <v>5.2083333335758653E-2</v>
      </c>
    </row>
    <row r="1201" spans="1:15">
      <c r="A1201" s="577">
        <v>1200</v>
      </c>
      <c r="B1201" s="577" t="s">
        <v>96</v>
      </c>
      <c r="C1201" s="577">
        <v>2</v>
      </c>
      <c r="D1201">
        <v>0.02</v>
      </c>
      <c r="E1201">
        <v>0.04</v>
      </c>
      <c r="F1201" s="403">
        <v>44039.512499999997</v>
      </c>
      <c r="G1201">
        <v>1.1754899999999999</v>
      </c>
      <c r="H1201" s="403">
        <v>44039.536111111112</v>
      </c>
      <c r="I1201">
        <v>1.1738900000000001</v>
      </c>
      <c r="J1201" s="403">
        <v>44039.573611111111</v>
      </c>
      <c r="K1201">
        <v>1.1756899999999999</v>
      </c>
      <c r="L1201">
        <v>15.999999999998181</v>
      </c>
      <c r="M1201">
        <v>17.999999999998181</v>
      </c>
      <c r="N1201">
        <v>4</v>
      </c>
      <c r="O1201" s="578">
        <v>6.1111111113859806E-2</v>
      </c>
    </row>
    <row r="1202" spans="1:15">
      <c r="A1202" s="577">
        <v>1201</v>
      </c>
      <c r="B1202" s="577" t="s">
        <v>96</v>
      </c>
      <c r="C1202" s="577">
        <v>3</v>
      </c>
      <c r="D1202">
        <v>0.03</v>
      </c>
      <c r="E1202">
        <v>7.0000000000000007E-2</v>
      </c>
      <c r="F1202" s="403">
        <v>44039.629166666666</v>
      </c>
      <c r="G1202">
        <v>1.1777</v>
      </c>
      <c r="H1202" s="403">
        <v>44039.802777777775</v>
      </c>
      <c r="I1202">
        <v>1.1745000000000001</v>
      </c>
      <c r="J1202" s="403">
        <v>44039.998611111114</v>
      </c>
      <c r="K1202">
        <v>1.1768700000000001</v>
      </c>
      <c r="L1202">
        <v>31.999999999998181</v>
      </c>
      <c r="M1202">
        <v>23.699999999998909</v>
      </c>
      <c r="N1202">
        <v>6.99</v>
      </c>
      <c r="O1202" s="578">
        <v>0.36944444444816327</v>
      </c>
    </row>
    <row r="1203" spans="1:15">
      <c r="A1203" s="577">
        <v>1202</v>
      </c>
      <c r="B1203" s="577" t="s">
        <v>96</v>
      </c>
      <c r="C1203" s="577">
        <v>4</v>
      </c>
      <c r="D1203">
        <v>0.05</v>
      </c>
      <c r="E1203">
        <v>0.12000000000000001</v>
      </c>
      <c r="F1203" s="403">
        <v>44040.001388888886</v>
      </c>
      <c r="G1203">
        <v>1.1765600000000001</v>
      </c>
      <c r="H1203" s="403">
        <v>44040.163194444445</v>
      </c>
      <c r="I1203">
        <v>1.1716299999999999</v>
      </c>
      <c r="J1203" s="403">
        <v>44041.272222222222</v>
      </c>
      <c r="K1203">
        <v>1.1744300000000001</v>
      </c>
      <c r="L1203">
        <v>49.300000000001091</v>
      </c>
      <c r="M1203">
        <v>28.000000000001819</v>
      </c>
      <c r="N1203">
        <v>11.500000000000002</v>
      </c>
      <c r="O1203" s="578">
        <v>1.2708333333357587</v>
      </c>
    </row>
    <row r="1204" spans="1:15">
      <c r="A1204" s="577">
        <v>1203</v>
      </c>
      <c r="B1204" s="577" t="s">
        <v>97</v>
      </c>
      <c r="C1204" s="577">
        <v>1</v>
      </c>
      <c r="D1204">
        <v>0.02</v>
      </c>
      <c r="E1204">
        <v>0.02</v>
      </c>
      <c r="F1204" s="403">
        <v>44040.190972222219</v>
      </c>
      <c r="G1204">
        <v>1.1732400000000001</v>
      </c>
      <c r="H1204" s="403">
        <v>44040.190972222219</v>
      </c>
      <c r="I1204">
        <v>1.1732400000000001</v>
      </c>
      <c r="J1204" s="403">
        <v>44040.31527777778</v>
      </c>
      <c r="K1204">
        <v>1.1722399999999999</v>
      </c>
      <c r="L1204">
        <v>0</v>
      </c>
      <c r="M1204">
        <v>10.000000000001819</v>
      </c>
      <c r="N1204">
        <v>2</v>
      </c>
      <c r="O1204" s="578">
        <v>0.12430555556056788</v>
      </c>
    </row>
    <row r="1205" spans="1:15">
      <c r="A1205" s="577">
        <v>1204</v>
      </c>
      <c r="B1205" s="577" t="s">
        <v>97</v>
      </c>
      <c r="C1205" s="577">
        <v>1</v>
      </c>
      <c r="D1205">
        <v>0.02</v>
      </c>
      <c r="E1205">
        <v>0.02</v>
      </c>
      <c r="F1205" s="403">
        <v>44040.334027777775</v>
      </c>
      <c r="G1205">
        <v>1.1712199999999999</v>
      </c>
      <c r="H1205" s="403">
        <v>44040.334027777775</v>
      </c>
      <c r="I1205">
        <v>1.1712199999999999</v>
      </c>
      <c r="J1205" s="403">
        <v>44040.338888888888</v>
      </c>
      <c r="K1205">
        <v>1.17022</v>
      </c>
      <c r="L1205">
        <v>0</v>
      </c>
      <c r="M1205">
        <v>9.999999999998181</v>
      </c>
      <c r="N1205">
        <v>2</v>
      </c>
      <c r="O1205" s="578">
        <v>4.8611111124046147E-3</v>
      </c>
    </row>
    <row r="1206" spans="1:15">
      <c r="A1206" s="577">
        <v>1205</v>
      </c>
      <c r="B1206" s="577" t="s">
        <v>97</v>
      </c>
      <c r="C1206" s="577">
        <v>2</v>
      </c>
      <c r="D1206">
        <v>0.02</v>
      </c>
      <c r="E1206">
        <v>0.04</v>
      </c>
      <c r="F1206" s="403">
        <v>44040.356249999997</v>
      </c>
      <c r="G1206">
        <v>1.1711199999999999</v>
      </c>
      <c r="H1206" s="403">
        <v>44040.404166666667</v>
      </c>
      <c r="I1206">
        <v>1.17272</v>
      </c>
      <c r="J1206" s="403">
        <v>44040.492361111108</v>
      </c>
      <c r="K1206">
        <v>1.17092</v>
      </c>
      <c r="L1206">
        <v>16.000000000001819</v>
      </c>
      <c r="M1206">
        <v>18.000000000001819</v>
      </c>
      <c r="N1206">
        <v>4</v>
      </c>
      <c r="O1206" s="578">
        <v>0.13611111111094942</v>
      </c>
    </row>
    <row r="1207" spans="1:15">
      <c r="A1207" s="577">
        <v>1206</v>
      </c>
      <c r="B1207" s="577" t="s">
        <v>97</v>
      </c>
      <c r="C1207" s="577">
        <v>3</v>
      </c>
      <c r="D1207">
        <v>0.03</v>
      </c>
      <c r="E1207">
        <v>7.0000000000000007E-2</v>
      </c>
      <c r="F1207" s="403">
        <v>44040.500694444447</v>
      </c>
      <c r="G1207">
        <v>1.17072</v>
      </c>
      <c r="H1207" s="403">
        <v>44040.574999999997</v>
      </c>
      <c r="I1207">
        <v>1.1739200000000001</v>
      </c>
      <c r="J1207" s="403">
        <v>44040.604166666664</v>
      </c>
      <c r="K1207">
        <v>1.1715500000000001</v>
      </c>
      <c r="L1207">
        <v>32</v>
      </c>
      <c r="M1207">
        <v>23.699999999998909</v>
      </c>
      <c r="N1207">
        <v>6.99</v>
      </c>
      <c r="O1207" s="578">
        <v>0.10347222221753327</v>
      </c>
    </row>
    <row r="1208" spans="1:15">
      <c r="A1208" s="577">
        <v>1207</v>
      </c>
      <c r="B1208" s="577" t="s">
        <v>97</v>
      </c>
      <c r="C1208" s="577">
        <v>2</v>
      </c>
      <c r="D1208">
        <v>0.02</v>
      </c>
      <c r="E1208">
        <v>0.04</v>
      </c>
      <c r="F1208" s="403">
        <v>44040.613888888889</v>
      </c>
      <c r="G1208">
        <v>1.17161</v>
      </c>
      <c r="H1208" s="403">
        <v>44040.663194444445</v>
      </c>
      <c r="I1208">
        <v>1.17323</v>
      </c>
      <c r="J1208" s="403">
        <v>44040.831944444442</v>
      </c>
      <c r="K1208">
        <v>1.1714199999999999</v>
      </c>
      <c r="L1208">
        <v>16.199999999998909</v>
      </c>
      <c r="M1208">
        <v>18.100000000000364</v>
      </c>
      <c r="N1208">
        <v>4</v>
      </c>
      <c r="O1208" s="578">
        <v>0.21805555555329192</v>
      </c>
    </row>
    <row r="1209" spans="1:15">
      <c r="A1209" s="577">
        <v>1208</v>
      </c>
      <c r="B1209" s="577" t="s">
        <v>97</v>
      </c>
      <c r="C1209" s="577">
        <v>3</v>
      </c>
      <c r="D1209">
        <v>0.03</v>
      </c>
      <c r="E1209">
        <v>7.0000000000000007E-2</v>
      </c>
      <c r="F1209" s="403">
        <v>44041.011111111111</v>
      </c>
      <c r="G1209">
        <v>1.17218</v>
      </c>
      <c r="H1209" s="403">
        <v>44041.291666666664</v>
      </c>
      <c r="I1209">
        <v>1.1753800000000001</v>
      </c>
      <c r="J1209" s="403">
        <v>44041.493055555555</v>
      </c>
      <c r="K1209">
        <v>1.1730100000000001</v>
      </c>
      <c r="L1209">
        <v>32.000000000001819</v>
      </c>
      <c r="M1209">
        <v>23.700000000000728</v>
      </c>
      <c r="N1209">
        <v>6.99</v>
      </c>
      <c r="O1209" s="578">
        <v>0.48194444444379769</v>
      </c>
    </row>
    <row r="1210" spans="1:15">
      <c r="A1210" s="577">
        <v>1209</v>
      </c>
      <c r="B1210" s="577" t="s">
        <v>96</v>
      </c>
      <c r="C1210" s="577">
        <v>1</v>
      </c>
      <c r="D1210">
        <v>0.02</v>
      </c>
      <c r="E1210">
        <v>0.02</v>
      </c>
      <c r="F1210" s="403">
        <v>44041.277083333334</v>
      </c>
      <c r="G1210">
        <v>1.17459</v>
      </c>
      <c r="H1210" s="403">
        <v>44041.277083333334</v>
      </c>
      <c r="I1210">
        <v>1.17459</v>
      </c>
      <c r="J1210" s="403">
        <v>44041.3</v>
      </c>
      <c r="K1210">
        <v>1.1755899999999999</v>
      </c>
      <c r="L1210">
        <v>0</v>
      </c>
      <c r="M1210">
        <v>10</v>
      </c>
      <c r="N1210">
        <v>2</v>
      </c>
      <c r="O1210" s="578">
        <v>2.2916666668606922E-2</v>
      </c>
    </row>
    <row r="1211" spans="1:15">
      <c r="A1211" s="577">
        <v>1210</v>
      </c>
      <c r="B1211" s="577" t="s">
        <v>96</v>
      </c>
      <c r="C1211" s="577">
        <v>1</v>
      </c>
      <c r="D1211">
        <v>0.02</v>
      </c>
      <c r="E1211">
        <v>0.02</v>
      </c>
      <c r="F1211" s="403">
        <v>44041.304166666669</v>
      </c>
      <c r="G1211">
        <v>1.17465</v>
      </c>
      <c r="H1211" s="403">
        <v>44041.304166666669</v>
      </c>
      <c r="I1211">
        <v>1.17465</v>
      </c>
      <c r="J1211" s="403">
        <v>44041.320138888892</v>
      </c>
      <c r="K1211">
        <v>1.1756500000000001</v>
      </c>
      <c r="L1211">
        <v>0</v>
      </c>
      <c r="M1211">
        <v>10</v>
      </c>
      <c r="N1211">
        <v>2</v>
      </c>
      <c r="O1211" s="578">
        <v>1.5972222223354038E-2</v>
      </c>
    </row>
    <row r="1212" spans="1:15">
      <c r="A1212" s="577">
        <v>1211</v>
      </c>
      <c r="B1212" s="577" t="s">
        <v>96</v>
      </c>
      <c r="C1212" s="577">
        <v>3</v>
      </c>
      <c r="D1212">
        <v>0.03</v>
      </c>
      <c r="E1212">
        <v>7.0000000000000007E-2</v>
      </c>
      <c r="F1212" s="403">
        <v>44041.336805555555</v>
      </c>
      <c r="G1212">
        <v>1.1756500000000001</v>
      </c>
      <c r="H1212" s="403">
        <v>44041.498611111114</v>
      </c>
      <c r="I1212">
        <v>1.17245</v>
      </c>
      <c r="J1212" s="403">
        <v>44041.544444444444</v>
      </c>
      <c r="K1212">
        <v>1.17482</v>
      </c>
      <c r="L1212">
        <v>32</v>
      </c>
      <c r="M1212">
        <v>23.699999999998909</v>
      </c>
      <c r="N1212">
        <v>6.99</v>
      </c>
      <c r="O1212" s="578">
        <v>0.20763888888905058</v>
      </c>
    </row>
    <row r="1213" spans="1:15">
      <c r="A1213" s="577">
        <v>1212</v>
      </c>
      <c r="B1213" s="577" t="s">
        <v>97</v>
      </c>
      <c r="C1213" s="577">
        <v>5</v>
      </c>
      <c r="D1213">
        <v>0.08</v>
      </c>
      <c r="E1213">
        <v>0.2</v>
      </c>
      <c r="F1213" s="403">
        <v>44041.505555555559</v>
      </c>
      <c r="G1213">
        <v>1.1724600000000001</v>
      </c>
      <c r="H1213" s="403">
        <v>44041.75</v>
      </c>
      <c r="I1213">
        <v>1.17919</v>
      </c>
      <c r="J1213" s="403">
        <v>44041.793055555558</v>
      </c>
      <c r="K1213">
        <v>1.1759200000000001</v>
      </c>
      <c r="L1213">
        <v>67.299999999999272</v>
      </c>
      <c r="M1213">
        <v>32.699999999998909</v>
      </c>
      <c r="N1213">
        <v>22.07</v>
      </c>
      <c r="O1213" s="578">
        <v>0.28749999999854481</v>
      </c>
    </row>
    <row r="1214" spans="1:15">
      <c r="A1214" s="577">
        <v>1213</v>
      </c>
      <c r="B1214" s="577" t="s">
        <v>96</v>
      </c>
      <c r="C1214" s="577">
        <v>1</v>
      </c>
      <c r="D1214">
        <v>0.02</v>
      </c>
      <c r="E1214">
        <v>0.02</v>
      </c>
      <c r="F1214" s="403">
        <v>44041.567361111112</v>
      </c>
      <c r="G1214">
        <v>1.1757299999999999</v>
      </c>
      <c r="H1214" s="403">
        <v>44041.567361111112</v>
      </c>
      <c r="I1214">
        <v>1.1757299999999999</v>
      </c>
      <c r="J1214" s="403">
        <v>44041.612500000003</v>
      </c>
      <c r="K1214">
        <v>1.1767300000000001</v>
      </c>
      <c r="L1214">
        <v>0</v>
      </c>
      <c r="M1214">
        <v>10.000000000001819</v>
      </c>
      <c r="N1214">
        <v>2</v>
      </c>
      <c r="O1214" s="578">
        <v>4.5138888890505768E-2</v>
      </c>
    </row>
    <row r="1215" spans="1:15">
      <c r="A1215" s="577">
        <v>1214</v>
      </c>
      <c r="B1215" s="577" t="s">
        <v>96</v>
      </c>
      <c r="C1215" s="577">
        <v>1</v>
      </c>
      <c r="D1215">
        <v>0.02</v>
      </c>
      <c r="E1215">
        <v>0.02</v>
      </c>
      <c r="F1215" s="403">
        <v>44041.625694444447</v>
      </c>
      <c r="G1215">
        <v>1.1774199999999999</v>
      </c>
      <c r="H1215" s="403">
        <v>44041.625694444447</v>
      </c>
      <c r="I1215">
        <v>1.1774199999999999</v>
      </c>
      <c r="J1215" s="403">
        <v>44041.736805555556</v>
      </c>
      <c r="K1215">
        <v>1.17842</v>
      </c>
      <c r="L1215">
        <v>0</v>
      </c>
      <c r="M1215">
        <v>10.000000000001819</v>
      </c>
      <c r="N1215">
        <v>2</v>
      </c>
      <c r="O1215" s="578">
        <v>0.11111111110949423</v>
      </c>
    </row>
    <row r="1216" spans="1:15">
      <c r="A1216" s="577">
        <v>1215</v>
      </c>
      <c r="B1216" s="577" t="s">
        <v>96</v>
      </c>
      <c r="C1216" s="577">
        <v>1</v>
      </c>
      <c r="D1216">
        <v>0.02</v>
      </c>
      <c r="E1216">
        <v>0.02</v>
      </c>
      <c r="F1216" s="403">
        <v>44041.769444444442</v>
      </c>
      <c r="G1216">
        <v>1.1786099999999999</v>
      </c>
      <c r="H1216" s="403">
        <v>44041.769444444442</v>
      </c>
      <c r="I1216">
        <v>1.1786099999999999</v>
      </c>
      <c r="J1216" s="403">
        <v>44041.777777777781</v>
      </c>
      <c r="K1216">
        <v>1.17961</v>
      </c>
      <c r="L1216">
        <v>0</v>
      </c>
      <c r="M1216">
        <v>10.000000000001819</v>
      </c>
      <c r="N1216">
        <v>2</v>
      </c>
      <c r="O1216" s="578">
        <v>8.3333333386690356E-3</v>
      </c>
    </row>
    <row r="1217" spans="1:15">
      <c r="A1217" s="577">
        <v>1216</v>
      </c>
      <c r="B1217" s="577" t="s">
        <v>96</v>
      </c>
      <c r="C1217" s="577">
        <v>2</v>
      </c>
      <c r="D1217">
        <v>0.02</v>
      </c>
      <c r="E1217">
        <v>0.04</v>
      </c>
      <c r="F1217" s="403">
        <v>44041.781944444447</v>
      </c>
      <c r="G1217">
        <v>1.1795</v>
      </c>
      <c r="H1217" s="403">
        <v>44041.791666666664</v>
      </c>
      <c r="I1217">
        <v>1.17639</v>
      </c>
      <c r="J1217" s="403">
        <v>44041.807638888888</v>
      </c>
      <c r="K1217">
        <v>1.1789499999999999</v>
      </c>
      <c r="L1217">
        <v>31.100000000000364</v>
      </c>
      <c r="M1217">
        <v>25.600000000000364</v>
      </c>
      <c r="N1217">
        <v>4.0199999999999996</v>
      </c>
      <c r="O1217" s="578">
        <v>2.569444444088731E-2</v>
      </c>
    </row>
    <row r="1218" spans="1:15">
      <c r="A1218" s="577">
        <v>1217</v>
      </c>
      <c r="B1218" s="577" t="s">
        <v>97</v>
      </c>
      <c r="C1218" s="577">
        <v>2</v>
      </c>
      <c r="D1218">
        <v>0.02</v>
      </c>
      <c r="E1218">
        <v>0.04</v>
      </c>
      <c r="F1218" s="403">
        <v>44041.801388888889</v>
      </c>
      <c r="G1218">
        <v>1.1774</v>
      </c>
      <c r="H1218" s="403">
        <v>44041.807638888888</v>
      </c>
      <c r="I1218">
        <v>1.1790099999999999</v>
      </c>
      <c r="J1218" s="403">
        <v>44042.052777777775</v>
      </c>
      <c r="K1218">
        <v>1.1772100000000001</v>
      </c>
      <c r="L1218">
        <v>16.099999999998545</v>
      </c>
      <c r="M1218">
        <v>17.999999999998181</v>
      </c>
      <c r="N1218">
        <v>4.12</v>
      </c>
      <c r="O1218" s="578">
        <v>0.25138888888614019</v>
      </c>
    </row>
    <row r="1219" spans="1:15">
      <c r="A1219" s="577">
        <v>1218</v>
      </c>
      <c r="B1219" s="577" t="s">
        <v>96</v>
      </c>
      <c r="C1219" s="577">
        <v>4</v>
      </c>
      <c r="D1219">
        <v>0.05</v>
      </c>
      <c r="E1219">
        <v>0.12000000000000001</v>
      </c>
      <c r="F1219" s="403">
        <v>44041.810416666667</v>
      </c>
      <c r="G1219">
        <v>1.17879</v>
      </c>
      <c r="H1219" s="403">
        <v>44042.37777777778</v>
      </c>
      <c r="I1219">
        <v>1.17387</v>
      </c>
      <c r="J1219" s="403">
        <v>44042.540277777778</v>
      </c>
      <c r="K1219">
        <v>1.1766700000000001</v>
      </c>
      <c r="L1219">
        <v>49.200000000000728</v>
      </c>
      <c r="M1219">
        <v>28.000000000001819</v>
      </c>
      <c r="N1219">
        <v>11.8</v>
      </c>
      <c r="O1219" s="578">
        <v>0.72986111111094942</v>
      </c>
    </row>
    <row r="1220" spans="1:15">
      <c r="A1220" s="577">
        <v>1219</v>
      </c>
      <c r="B1220" s="577" t="s">
        <v>97</v>
      </c>
      <c r="C1220" s="577">
        <v>1</v>
      </c>
      <c r="D1220">
        <v>0.02</v>
      </c>
      <c r="E1220">
        <v>0.02</v>
      </c>
      <c r="F1220" s="403">
        <v>44042.274305555555</v>
      </c>
      <c r="G1220">
        <v>1.17544</v>
      </c>
      <c r="H1220" s="403">
        <v>44042.274305555555</v>
      </c>
      <c r="I1220">
        <v>1.17544</v>
      </c>
      <c r="J1220" s="403">
        <v>44042.361805555556</v>
      </c>
      <c r="K1220">
        <v>1.1744399999999999</v>
      </c>
      <c r="L1220">
        <v>0</v>
      </c>
      <c r="M1220">
        <v>10</v>
      </c>
      <c r="N1220">
        <v>2</v>
      </c>
      <c r="O1220" s="578">
        <v>8.7500000001455192E-2</v>
      </c>
    </row>
    <row r="1221" spans="1:15">
      <c r="A1221" s="577">
        <v>1220</v>
      </c>
      <c r="B1221" s="577" t="s">
        <v>97</v>
      </c>
      <c r="C1221" s="577">
        <v>9</v>
      </c>
      <c r="D1221">
        <v>0.64</v>
      </c>
      <c r="E1221">
        <v>1.59</v>
      </c>
      <c r="F1221" s="403">
        <v>44042.385416666664</v>
      </c>
      <c r="G1221">
        <v>1.17363</v>
      </c>
      <c r="H1221" s="403">
        <v>44043.013194444444</v>
      </c>
      <c r="I1221">
        <v>1.1887000000000001</v>
      </c>
      <c r="J1221" s="403">
        <v>44043.381249999999</v>
      </c>
      <c r="K1221">
        <v>1.1843600000000001</v>
      </c>
      <c r="L1221">
        <v>150.70000000000073</v>
      </c>
      <c r="M1221">
        <v>43.399999999999636</v>
      </c>
      <c r="N1221">
        <v>207.74</v>
      </c>
      <c r="O1221" s="578">
        <v>0.99583333333430346</v>
      </c>
    </row>
    <row r="1222" spans="1:15">
      <c r="A1222" s="577">
        <v>1221</v>
      </c>
      <c r="B1222" s="577" t="s">
        <v>96</v>
      </c>
      <c r="C1222" s="577">
        <v>1</v>
      </c>
      <c r="D1222">
        <v>0.02</v>
      </c>
      <c r="E1222">
        <v>0.02</v>
      </c>
      <c r="F1222" s="403">
        <v>44042.546527777777</v>
      </c>
      <c r="G1222">
        <v>1.17876</v>
      </c>
      <c r="H1222" s="403">
        <v>44042.546527777777</v>
      </c>
      <c r="I1222">
        <v>1.17876</v>
      </c>
      <c r="J1222" s="403">
        <v>44042.564583333333</v>
      </c>
      <c r="K1222">
        <v>1.1797599999999999</v>
      </c>
      <c r="L1222">
        <v>0</v>
      </c>
      <c r="M1222">
        <v>9.999999999998181</v>
      </c>
      <c r="N1222">
        <v>2</v>
      </c>
      <c r="O1222" s="578">
        <v>1.8055555556202307E-2</v>
      </c>
    </row>
    <row r="1223" spans="1:15">
      <c r="A1223" s="577">
        <v>1222</v>
      </c>
      <c r="B1223" s="577" t="s">
        <v>96</v>
      </c>
      <c r="C1223" s="577">
        <v>2</v>
      </c>
      <c r="D1223">
        <v>0.02</v>
      </c>
      <c r="E1223">
        <v>0.04</v>
      </c>
      <c r="F1223" s="403">
        <v>44042.575694444444</v>
      </c>
      <c r="G1223">
        <v>1.1798500000000001</v>
      </c>
      <c r="H1223" s="403">
        <v>44042.583333333336</v>
      </c>
      <c r="I1223">
        <v>1.17824</v>
      </c>
      <c r="J1223" s="403">
        <v>44042.677777777775</v>
      </c>
      <c r="K1223">
        <v>1.18005</v>
      </c>
      <c r="L1223">
        <v>16.100000000000364</v>
      </c>
      <c r="M1223">
        <v>18.100000000000364</v>
      </c>
      <c r="N1223">
        <v>4.0200000000000005</v>
      </c>
      <c r="O1223" s="578">
        <v>0.10208333333139308</v>
      </c>
    </row>
    <row r="1224" spans="1:15">
      <c r="A1224" s="577">
        <v>1223</v>
      </c>
      <c r="B1224" s="577" t="s">
        <v>96</v>
      </c>
      <c r="C1224" s="577">
        <v>1</v>
      </c>
      <c r="D1224">
        <v>0.02</v>
      </c>
      <c r="E1224">
        <v>0.02</v>
      </c>
      <c r="F1224" s="403">
        <v>44042.893750000003</v>
      </c>
      <c r="G1224">
        <v>1.18387</v>
      </c>
      <c r="H1224" s="403">
        <v>44042.893750000003</v>
      </c>
      <c r="I1224">
        <v>1.18387</v>
      </c>
      <c r="J1224" s="403">
        <v>44042.968055555553</v>
      </c>
      <c r="K1224">
        <v>1.1848700000000001</v>
      </c>
      <c r="L1224">
        <v>0</v>
      </c>
      <c r="M1224">
        <v>10.000000000001819</v>
      </c>
      <c r="N1224">
        <v>2</v>
      </c>
      <c r="O1224" s="578">
        <v>7.4305555550381541E-2</v>
      </c>
    </row>
    <row r="1225" spans="1:15">
      <c r="A1225" s="577">
        <v>1224</v>
      </c>
      <c r="B1225" s="577" t="s">
        <v>96</v>
      </c>
      <c r="C1225" s="577">
        <v>1</v>
      </c>
      <c r="D1225">
        <v>0.02</v>
      </c>
      <c r="E1225">
        <v>0.02</v>
      </c>
      <c r="F1225" s="403">
        <v>44042.973611111112</v>
      </c>
      <c r="G1225">
        <v>1.18641</v>
      </c>
      <c r="H1225" s="403">
        <v>44042.973611111112</v>
      </c>
      <c r="I1225">
        <v>1.18641</v>
      </c>
      <c r="J1225" s="403">
        <v>44042.976388888892</v>
      </c>
      <c r="K1225">
        <v>1.1874100000000001</v>
      </c>
      <c r="L1225">
        <v>0</v>
      </c>
      <c r="M1225">
        <v>10</v>
      </c>
      <c r="N1225">
        <v>2</v>
      </c>
      <c r="O1225" s="578">
        <v>2.7777777795563452E-3</v>
      </c>
    </row>
    <row r="1226" spans="1:15">
      <c r="A1226" s="577">
        <v>1225</v>
      </c>
      <c r="B1226" s="577" t="s">
        <v>96</v>
      </c>
      <c r="C1226" s="577">
        <v>1</v>
      </c>
      <c r="D1226">
        <v>0.02</v>
      </c>
      <c r="E1226">
        <v>0.02</v>
      </c>
      <c r="F1226" s="403">
        <v>44042.979166666664</v>
      </c>
      <c r="G1226">
        <v>1.18703</v>
      </c>
      <c r="H1226" s="403">
        <v>44042.979166666664</v>
      </c>
      <c r="I1226">
        <v>1.18703</v>
      </c>
      <c r="J1226" s="403">
        <v>44043.000694444447</v>
      </c>
      <c r="K1226">
        <v>1.1880299999999999</v>
      </c>
      <c r="L1226">
        <v>0</v>
      </c>
      <c r="M1226">
        <v>9.999999999998181</v>
      </c>
      <c r="N1226">
        <v>1.92</v>
      </c>
      <c r="O1226" s="578">
        <v>2.1527777782466728E-2</v>
      </c>
    </row>
    <row r="1227" spans="1:15">
      <c r="A1227" s="577">
        <v>1226</v>
      </c>
      <c r="B1227" s="577" t="s">
        <v>96</v>
      </c>
      <c r="C1227" s="577">
        <v>1</v>
      </c>
      <c r="D1227">
        <v>0.02</v>
      </c>
      <c r="E1227">
        <v>0.02</v>
      </c>
      <c r="F1227" s="403">
        <v>44043.005555555559</v>
      </c>
      <c r="G1227">
        <v>1.1873100000000001</v>
      </c>
      <c r="H1227" s="403">
        <v>44043.005555555559</v>
      </c>
      <c r="I1227">
        <v>1.1873100000000001</v>
      </c>
      <c r="J1227" s="403">
        <v>44043.013194444444</v>
      </c>
      <c r="K1227">
        <v>1.18831</v>
      </c>
      <c r="L1227">
        <v>0</v>
      </c>
      <c r="M1227">
        <v>10</v>
      </c>
      <c r="N1227">
        <v>2</v>
      </c>
      <c r="O1227" s="578">
        <v>7.6388888846850023E-3</v>
      </c>
    </row>
    <row r="1228" spans="1:15">
      <c r="A1228" s="577">
        <v>1227</v>
      </c>
      <c r="B1228" s="577" t="s">
        <v>96</v>
      </c>
      <c r="C1228" s="577">
        <v>1</v>
      </c>
      <c r="D1228">
        <v>0.02</v>
      </c>
      <c r="E1228">
        <v>0.02</v>
      </c>
      <c r="F1228" s="403">
        <v>44043.015972222223</v>
      </c>
      <c r="G1228">
        <v>1.1875800000000001</v>
      </c>
      <c r="H1228" s="403">
        <v>44043.015972222223</v>
      </c>
      <c r="I1228">
        <v>1.1875800000000001</v>
      </c>
      <c r="J1228" s="403">
        <v>44043.084027777775</v>
      </c>
      <c r="K1228">
        <v>1.18858</v>
      </c>
      <c r="L1228">
        <v>0</v>
      </c>
      <c r="M1228">
        <v>9.999999999998181</v>
      </c>
      <c r="N1228">
        <v>2</v>
      </c>
      <c r="O1228" s="578">
        <v>6.8055555551836733E-2</v>
      </c>
    </row>
    <row r="1229" spans="1:15">
      <c r="A1229" s="577">
        <v>1228</v>
      </c>
      <c r="B1229" s="577" t="s">
        <v>96</v>
      </c>
      <c r="C1229" s="577">
        <v>1</v>
      </c>
      <c r="D1229">
        <v>0.02</v>
      </c>
      <c r="E1229">
        <v>0.02</v>
      </c>
      <c r="F1229" s="403">
        <v>44043.087500000001</v>
      </c>
      <c r="G1229">
        <v>1.18886</v>
      </c>
      <c r="H1229" s="403">
        <v>44043.087500000001</v>
      </c>
      <c r="I1229">
        <v>1.18886</v>
      </c>
      <c r="J1229" s="403">
        <v>44043.113888888889</v>
      </c>
      <c r="K1229">
        <v>1.1898599999999999</v>
      </c>
      <c r="L1229">
        <v>0</v>
      </c>
      <c r="M1229">
        <v>9.999999999998181</v>
      </c>
      <c r="N1229">
        <v>2</v>
      </c>
      <c r="O1229" s="578">
        <v>2.6388888887595385E-2</v>
      </c>
    </row>
    <row r="1230" spans="1:15">
      <c r="A1230" s="577">
        <v>1229</v>
      </c>
      <c r="B1230" s="577" t="s">
        <v>96</v>
      </c>
      <c r="C1230" s="577">
        <v>1</v>
      </c>
      <c r="D1230">
        <v>0.02</v>
      </c>
      <c r="E1230">
        <v>0.02</v>
      </c>
      <c r="F1230" s="403">
        <v>44043.12777777778</v>
      </c>
      <c r="G1230">
        <v>1.1887099999999999</v>
      </c>
      <c r="H1230" s="403">
        <v>44043.12777777778</v>
      </c>
      <c r="I1230">
        <v>1.1887099999999999</v>
      </c>
      <c r="J1230" s="403">
        <v>44043.206944444442</v>
      </c>
      <c r="K1230">
        <v>1.18971</v>
      </c>
      <c r="L1230">
        <v>0</v>
      </c>
      <c r="M1230">
        <v>10.000000000001819</v>
      </c>
      <c r="N1230">
        <v>2</v>
      </c>
      <c r="O1230" s="578">
        <v>7.9166666662786156E-2</v>
      </c>
    </row>
    <row r="1231" spans="1:15">
      <c r="A1231" s="577">
        <v>1230</v>
      </c>
      <c r="B1231" s="577" t="s">
        <v>96</v>
      </c>
      <c r="C1231" s="577">
        <v>1</v>
      </c>
      <c r="D1231">
        <v>0.02</v>
      </c>
      <c r="E1231">
        <v>0.02</v>
      </c>
      <c r="F1231" s="403">
        <v>44043.25277777778</v>
      </c>
      <c r="G1231">
        <v>1.1885399999999999</v>
      </c>
      <c r="H1231" s="403">
        <v>44043.25277777778</v>
      </c>
      <c r="I1231">
        <v>1.1885399999999999</v>
      </c>
      <c r="J1231" s="403">
        <v>44043.275694444441</v>
      </c>
      <c r="K1231">
        <v>1.18954</v>
      </c>
      <c r="L1231">
        <v>0</v>
      </c>
      <c r="M1231">
        <v>10</v>
      </c>
      <c r="N1231">
        <v>2</v>
      </c>
      <c r="O1231" s="578">
        <v>2.2916666661330964E-2</v>
      </c>
    </row>
    <row r="1232" spans="1:15">
      <c r="A1232" s="577">
        <v>1231</v>
      </c>
      <c r="B1232" s="577" t="s">
        <v>96</v>
      </c>
      <c r="C1232" s="577">
        <v>6</v>
      </c>
      <c r="D1232">
        <v>0.14000000000000001</v>
      </c>
      <c r="E1232">
        <v>0.34</v>
      </c>
      <c r="F1232" s="403">
        <v>44043.295138888891</v>
      </c>
      <c r="G1232">
        <v>1.1899299999999999</v>
      </c>
      <c r="H1232" s="403">
        <v>44043.56527777778</v>
      </c>
      <c r="I1232">
        <v>1.18127</v>
      </c>
      <c r="J1232" s="403">
        <v>44043.595833333333</v>
      </c>
      <c r="K1232">
        <v>1.1848700000000001</v>
      </c>
      <c r="L1232">
        <v>86.599999999998545</v>
      </c>
      <c r="M1232">
        <v>36</v>
      </c>
      <c r="N1232">
        <v>40.929999999999993</v>
      </c>
      <c r="O1232" s="578">
        <v>0.3006944444423425</v>
      </c>
    </row>
    <row r="1233" spans="1:15">
      <c r="A1233" s="577">
        <v>1232</v>
      </c>
      <c r="B1233" s="577" t="s">
        <v>97</v>
      </c>
      <c r="C1233" s="577">
        <v>1</v>
      </c>
      <c r="D1233">
        <v>0.02</v>
      </c>
      <c r="E1233">
        <v>0.02</v>
      </c>
      <c r="F1233" s="403">
        <v>44043.392361111109</v>
      </c>
      <c r="G1233">
        <v>1.18469</v>
      </c>
      <c r="H1233" s="403">
        <v>44043.392361111109</v>
      </c>
      <c r="I1233">
        <v>1.18469</v>
      </c>
      <c r="J1233" s="403">
        <v>44043.467361111114</v>
      </c>
      <c r="K1233">
        <v>1.1836899999999999</v>
      </c>
      <c r="L1233">
        <v>0</v>
      </c>
      <c r="M1233">
        <v>10</v>
      </c>
      <c r="N1233">
        <v>2</v>
      </c>
      <c r="O1233" s="578">
        <v>7.5000000004365575E-2</v>
      </c>
    </row>
    <row r="1234" spans="1:15">
      <c r="A1234" s="577">
        <v>1233</v>
      </c>
      <c r="B1234" s="577" t="s">
        <v>97</v>
      </c>
      <c r="C1234" s="577">
        <v>1</v>
      </c>
      <c r="D1234">
        <v>0.02</v>
      </c>
      <c r="E1234">
        <v>0.02</v>
      </c>
      <c r="F1234" s="403">
        <v>44043.49722222222</v>
      </c>
      <c r="G1234">
        <v>1.18364</v>
      </c>
      <c r="H1234" s="403">
        <v>44043.49722222222</v>
      </c>
      <c r="I1234">
        <v>1.18364</v>
      </c>
      <c r="J1234" s="403">
        <v>44043.556944444441</v>
      </c>
      <c r="K1234">
        <v>1.1826399999999999</v>
      </c>
      <c r="L1234">
        <v>0</v>
      </c>
      <c r="M1234">
        <v>10</v>
      </c>
      <c r="N1234">
        <v>2</v>
      </c>
      <c r="O1234" s="578">
        <v>5.9722222220443655E-2</v>
      </c>
    </row>
    <row r="1235" spans="1:15">
      <c r="A1235" s="577">
        <v>1234</v>
      </c>
      <c r="B1235" s="577" t="s">
        <v>97</v>
      </c>
      <c r="C1235" s="577">
        <v>3</v>
      </c>
      <c r="D1235">
        <v>0.03</v>
      </c>
      <c r="E1235">
        <v>7.0000000000000007E-2</v>
      </c>
      <c r="F1235" s="403">
        <v>44043.568749999999</v>
      </c>
      <c r="G1235">
        <v>1.18106</v>
      </c>
      <c r="H1235" s="403">
        <v>44043.595138888886</v>
      </c>
      <c r="I1235">
        <v>1.1842699999999999</v>
      </c>
      <c r="J1235" s="403">
        <v>44043.645833333336</v>
      </c>
      <c r="K1235">
        <v>1.1818900000000001</v>
      </c>
      <c r="L1235">
        <v>32.099999999998545</v>
      </c>
      <c r="M1235">
        <v>23.799999999997453</v>
      </c>
      <c r="N1235">
        <v>7.02</v>
      </c>
      <c r="O1235" s="578">
        <v>7.7083333337213844E-2</v>
      </c>
    </row>
    <row r="1236" spans="1:15">
      <c r="A1236" s="577">
        <v>1235</v>
      </c>
      <c r="B1236" s="577" t="s">
        <v>96</v>
      </c>
      <c r="C1236" s="577">
        <v>2</v>
      </c>
      <c r="D1236">
        <v>0.02</v>
      </c>
      <c r="E1236">
        <v>0.04</v>
      </c>
      <c r="F1236" s="403">
        <v>44043.601388888892</v>
      </c>
      <c r="G1236">
        <v>1.1837</v>
      </c>
      <c r="H1236" s="403">
        <v>44043.625694444447</v>
      </c>
      <c r="I1236">
        <v>1.1820999999999999</v>
      </c>
      <c r="J1236" s="403">
        <v>44043.640277777777</v>
      </c>
      <c r="K1236">
        <v>1.1839</v>
      </c>
      <c r="L1236">
        <v>16</v>
      </c>
      <c r="M1236">
        <v>18</v>
      </c>
      <c r="N1236">
        <v>4</v>
      </c>
      <c r="O1236" s="578">
        <v>3.8888888884685002E-2</v>
      </c>
    </row>
    <row r="1237" spans="1:15">
      <c r="A1237" s="577">
        <v>1236</v>
      </c>
      <c r="B1237" s="577" t="s">
        <v>97</v>
      </c>
      <c r="C1237" s="577">
        <v>1</v>
      </c>
      <c r="D1237">
        <v>0.02</v>
      </c>
      <c r="E1237">
        <v>0.02</v>
      </c>
      <c r="F1237" s="403">
        <v>44043.658333333333</v>
      </c>
      <c r="G1237">
        <v>1.18266</v>
      </c>
      <c r="H1237" s="403">
        <v>44043.658333333333</v>
      </c>
      <c r="I1237">
        <v>1.18266</v>
      </c>
      <c r="J1237" s="403">
        <v>44043.666666666664</v>
      </c>
      <c r="K1237">
        <v>1.1816599999999999</v>
      </c>
      <c r="L1237">
        <v>0</v>
      </c>
      <c r="M1237">
        <v>10.000000000001819</v>
      </c>
      <c r="N1237">
        <v>2</v>
      </c>
      <c r="O1237" s="578">
        <v>8.333333331393078E-3</v>
      </c>
    </row>
    <row r="1238" spans="1:15">
      <c r="A1238" s="577">
        <v>1237</v>
      </c>
      <c r="B1238" s="577" t="s">
        <v>96</v>
      </c>
      <c r="C1238" s="577">
        <v>4</v>
      </c>
      <c r="D1238">
        <v>0.05</v>
      </c>
      <c r="E1238">
        <v>0.12000000000000001</v>
      </c>
      <c r="F1238" s="403">
        <v>44043.663194444445</v>
      </c>
      <c r="G1238">
        <v>1.1826300000000001</v>
      </c>
      <c r="H1238" s="403">
        <v>44043.690972222219</v>
      </c>
      <c r="I1238">
        <v>1.1777200000000001</v>
      </c>
      <c r="J1238" s="403">
        <v>44043.729861111111</v>
      </c>
      <c r="K1238">
        <v>1.1805099999999999</v>
      </c>
      <c r="L1238">
        <v>49.100000000000364</v>
      </c>
      <c r="M1238">
        <v>27.899999999999636</v>
      </c>
      <c r="N1238">
        <v>11.959999999999999</v>
      </c>
      <c r="O1238" s="578">
        <v>6.6666666665696539E-2</v>
      </c>
    </row>
    <row r="1239" spans="1:15">
      <c r="A1239" s="577">
        <v>1238</v>
      </c>
      <c r="B1239" s="577" t="s">
        <v>97</v>
      </c>
      <c r="C1239" s="577">
        <v>1</v>
      </c>
      <c r="D1239">
        <v>0.02</v>
      </c>
      <c r="E1239">
        <v>0.02</v>
      </c>
      <c r="F1239" s="403">
        <v>44043.681944444441</v>
      </c>
      <c r="G1239">
        <v>1.1794500000000001</v>
      </c>
      <c r="H1239" s="403">
        <v>44043.681944444441</v>
      </c>
      <c r="I1239">
        <v>1.1794500000000001</v>
      </c>
      <c r="J1239" s="403">
        <v>44043.688888888886</v>
      </c>
      <c r="K1239">
        <v>1.17845</v>
      </c>
      <c r="L1239">
        <v>0</v>
      </c>
      <c r="M1239">
        <v>10.000000000001819</v>
      </c>
      <c r="N1239">
        <v>2</v>
      </c>
      <c r="O1239" s="578">
        <v>6.9444444452528842E-3</v>
      </c>
    </row>
    <row r="1240" spans="1:15">
      <c r="A1240" s="577">
        <v>1239</v>
      </c>
      <c r="B1240" s="577" t="s">
        <v>97</v>
      </c>
      <c r="C1240" s="577">
        <v>2</v>
      </c>
      <c r="D1240">
        <v>0.02</v>
      </c>
      <c r="E1240">
        <v>0.04</v>
      </c>
      <c r="F1240" s="403">
        <v>44043.697916666664</v>
      </c>
      <c r="G1240">
        <v>1.1781900000000001</v>
      </c>
      <c r="H1240" s="403">
        <v>44043.714583333334</v>
      </c>
      <c r="I1240">
        <v>1.1798</v>
      </c>
      <c r="J1240" s="403">
        <v>44043.824999999997</v>
      </c>
      <c r="K1240">
        <v>1.1779999999999999</v>
      </c>
      <c r="L1240">
        <v>16.099999999998545</v>
      </c>
      <c r="M1240">
        <v>18</v>
      </c>
      <c r="N1240">
        <v>3.98</v>
      </c>
      <c r="O1240" s="578">
        <v>0.12708333333284827</v>
      </c>
    </row>
    <row r="1241" spans="1:15">
      <c r="A1241" s="577">
        <v>1240</v>
      </c>
      <c r="B1241" s="577" t="s">
        <v>96</v>
      </c>
      <c r="C1241" s="577">
        <v>4</v>
      </c>
      <c r="D1241">
        <v>0.05</v>
      </c>
      <c r="E1241">
        <v>0.12000000000000001</v>
      </c>
      <c r="F1241" s="403">
        <v>44043.743750000001</v>
      </c>
      <c r="G1241">
        <v>1.1797200000000001</v>
      </c>
      <c r="H1241" s="403">
        <v>44046.01458333333</v>
      </c>
      <c r="I1241">
        <v>1.1748099999999999</v>
      </c>
      <c r="J1241" s="403">
        <v>44046.177083333336</v>
      </c>
      <c r="K1241">
        <v>1.1776</v>
      </c>
      <c r="L1241">
        <v>49.100000000002183</v>
      </c>
      <c r="M1241">
        <v>27.900000000001455</v>
      </c>
      <c r="N1241">
        <v>11.799999999999999</v>
      </c>
      <c r="O1241" s="578">
        <v>0.43333333333430346</v>
      </c>
    </row>
    <row r="1242" spans="1:15">
      <c r="A1242" s="577">
        <v>1241</v>
      </c>
      <c r="B1242" s="577" t="s">
        <v>97</v>
      </c>
      <c r="C1242" s="577">
        <v>2</v>
      </c>
      <c r="D1242">
        <v>0.02</v>
      </c>
      <c r="E1242">
        <v>0.04</v>
      </c>
      <c r="F1242" s="403">
        <v>44043.873611111114</v>
      </c>
      <c r="G1242">
        <v>1.1777599999999999</v>
      </c>
      <c r="H1242" s="403">
        <v>44045.950694444444</v>
      </c>
      <c r="I1242">
        <v>1.17936</v>
      </c>
      <c r="J1242" s="403">
        <v>44046.006249999999</v>
      </c>
      <c r="K1242">
        <v>1.1775599999999999</v>
      </c>
      <c r="L1242">
        <v>16.000000000001819</v>
      </c>
      <c r="M1242">
        <v>18.000000000001819</v>
      </c>
      <c r="N1242">
        <v>4.04</v>
      </c>
      <c r="O1242" s="578">
        <v>0.132638888884685</v>
      </c>
    </row>
    <row r="1243" spans="1:15">
      <c r="A1243" s="577">
        <v>1242</v>
      </c>
      <c r="B1243" s="577" t="s">
        <v>97</v>
      </c>
      <c r="C1243" s="577">
        <v>3</v>
      </c>
      <c r="D1243">
        <v>0.03</v>
      </c>
      <c r="E1243">
        <v>7.0000000000000007E-2</v>
      </c>
      <c r="F1243" s="403">
        <v>44046.01666666667</v>
      </c>
      <c r="G1243">
        <v>1.1750100000000001</v>
      </c>
      <c r="H1243" s="403">
        <v>44046.361111111109</v>
      </c>
      <c r="I1243">
        <v>1.1782900000000001</v>
      </c>
      <c r="J1243" s="403">
        <v>44046.390277777777</v>
      </c>
      <c r="K1243">
        <v>1.1758900000000001</v>
      </c>
      <c r="L1243">
        <v>32.800000000001091</v>
      </c>
      <c r="M1243">
        <v>24</v>
      </c>
      <c r="N1243">
        <v>6.98</v>
      </c>
      <c r="O1243" s="578">
        <v>0.37361111110658385</v>
      </c>
    </row>
    <row r="1244" spans="1:15">
      <c r="A1244" s="577">
        <v>1243</v>
      </c>
      <c r="B1244" s="577" t="s">
        <v>96</v>
      </c>
      <c r="C1244" s="577">
        <v>2</v>
      </c>
      <c r="D1244">
        <v>0.02</v>
      </c>
      <c r="E1244">
        <v>0.04</v>
      </c>
      <c r="F1244" s="403">
        <v>44046.220833333333</v>
      </c>
      <c r="G1244">
        <v>1.1772100000000001</v>
      </c>
      <c r="H1244" s="403">
        <v>44046.270138888889</v>
      </c>
      <c r="I1244">
        <v>1.1755800000000001</v>
      </c>
      <c r="J1244" s="403">
        <v>44046.35</v>
      </c>
      <c r="K1244">
        <v>1.1774</v>
      </c>
      <c r="L1244">
        <v>16.299999999999272</v>
      </c>
      <c r="M1244">
        <v>18.199999999998909</v>
      </c>
      <c r="N1244">
        <v>4.0200000000000005</v>
      </c>
      <c r="O1244" s="578">
        <v>0.12916666666569654</v>
      </c>
    </row>
    <row r="1245" spans="1:15">
      <c r="A1245" s="577">
        <v>1244</v>
      </c>
      <c r="B1245" s="577" t="s">
        <v>96</v>
      </c>
      <c r="C1245" s="577">
        <v>5</v>
      </c>
      <c r="D1245">
        <v>0.08</v>
      </c>
      <c r="E1245">
        <v>0.2</v>
      </c>
      <c r="F1245" s="403">
        <v>44046.363888888889</v>
      </c>
      <c r="G1245">
        <v>1.17811</v>
      </c>
      <c r="H1245" s="403">
        <v>44046.539583333331</v>
      </c>
      <c r="I1245">
        <v>1.1709499999999999</v>
      </c>
      <c r="J1245" s="403">
        <v>44046.636805555558</v>
      </c>
      <c r="K1245">
        <v>1.1743600000000001</v>
      </c>
      <c r="L1245">
        <v>71.600000000000364</v>
      </c>
      <c r="M1245">
        <v>34.100000000000364</v>
      </c>
      <c r="N1245">
        <v>21.91</v>
      </c>
      <c r="O1245" s="578">
        <v>0.27291666666860692</v>
      </c>
    </row>
    <row r="1246" spans="1:15">
      <c r="A1246" s="577">
        <v>1245</v>
      </c>
      <c r="B1246" s="577" t="s">
        <v>97</v>
      </c>
      <c r="C1246" s="577">
        <v>1</v>
      </c>
      <c r="D1246">
        <v>0.02</v>
      </c>
      <c r="E1246">
        <v>0.02</v>
      </c>
      <c r="F1246" s="403">
        <v>44046.443749999999</v>
      </c>
      <c r="G1246">
        <v>1.17262</v>
      </c>
      <c r="H1246" s="403">
        <v>44046.443749999999</v>
      </c>
      <c r="I1246">
        <v>1.17262</v>
      </c>
      <c r="J1246" s="403">
        <v>44046.536111111112</v>
      </c>
      <c r="K1246">
        <v>1.1716200000000001</v>
      </c>
      <c r="L1246">
        <v>0</v>
      </c>
      <c r="M1246">
        <v>10</v>
      </c>
      <c r="N1246">
        <v>2</v>
      </c>
      <c r="O1246" s="578">
        <v>9.2361111113859806E-2</v>
      </c>
    </row>
    <row r="1247" spans="1:15">
      <c r="A1247" s="577">
        <v>1246</v>
      </c>
      <c r="B1247" s="577" t="s">
        <v>97</v>
      </c>
      <c r="C1247" s="577">
        <v>6</v>
      </c>
      <c r="D1247">
        <v>0.14000000000000001</v>
      </c>
      <c r="E1247">
        <v>0.34</v>
      </c>
      <c r="F1247" s="403">
        <v>44046.561111111114</v>
      </c>
      <c r="G1247">
        <v>1.1710199999999999</v>
      </c>
      <c r="H1247" s="403">
        <v>44047.3125</v>
      </c>
      <c r="I1247">
        <v>1.1796500000000001</v>
      </c>
      <c r="J1247" s="403">
        <v>44047.482638888891</v>
      </c>
      <c r="K1247">
        <v>1.1760600000000001</v>
      </c>
      <c r="L1247">
        <v>86.300000000001091</v>
      </c>
      <c r="M1247">
        <v>35.899999999999636</v>
      </c>
      <c r="N1247">
        <v>40.879999999999995</v>
      </c>
      <c r="O1247" s="578">
        <v>0.92152777777664596</v>
      </c>
    </row>
    <row r="1248" spans="1:15">
      <c r="A1248" s="577">
        <v>1247</v>
      </c>
      <c r="B1248" s="577" t="s">
        <v>96</v>
      </c>
      <c r="C1248" s="577">
        <v>1</v>
      </c>
      <c r="D1248">
        <v>0.02</v>
      </c>
      <c r="E1248">
        <v>0.02</v>
      </c>
      <c r="F1248" s="403">
        <v>44046.646527777775</v>
      </c>
      <c r="G1248">
        <v>1.17408</v>
      </c>
      <c r="H1248" s="403">
        <v>44046.646527777775</v>
      </c>
      <c r="I1248">
        <v>1.17408</v>
      </c>
      <c r="J1248" s="403">
        <v>44046.666666666664</v>
      </c>
      <c r="K1248">
        <v>1.1750799999999999</v>
      </c>
      <c r="L1248">
        <v>0</v>
      </c>
      <c r="M1248">
        <v>10</v>
      </c>
      <c r="N1248">
        <v>2</v>
      </c>
      <c r="O1248" s="578">
        <v>2.0138888889050577E-2</v>
      </c>
    </row>
    <row r="1249" spans="1:15">
      <c r="A1249" s="577">
        <v>1248</v>
      </c>
      <c r="B1249" s="577" t="s">
        <v>96</v>
      </c>
      <c r="C1249" s="577">
        <v>1</v>
      </c>
      <c r="D1249">
        <v>0.02</v>
      </c>
      <c r="E1249">
        <v>0.02</v>
      </c>
      <c r="F1249" s="403">
        <v>44046.69027777778</v>
      </c>
      <c r="G1249">
        <v>1.1746799999999999</v>
      </c>
      <c r="H1249" s="403">
        <v>44046.69027777778</v>
      </c>
      <c r="I1249">
        <v>1.1746799999999999</v>
      </c>
      <c r="J1249" s="403">
        <v>44046.731249999997</v>
      </c>
      <c r="K1249">
        <v>1.1756800000000001</v>
      </c>
      <c r="L1249">
        <v>0</v>
      </c>
      <c r="M1249">
        <v>10.000000000001819</v>
      </c>
      <c r="N1249">
        <v>2</v>
      </c>
      <c r="O1249" s="578">
        <v>4.0972222217533272E-2</v>
      </c>
    </row>
    <row r="1250" spans="1:15">
      <c r="A1250" s="577">
        <v>1249</v>
      </c>
      <c r="B1250" s="577" t="s">
        <v>96</v>
      </c>
      <c r="C1250" s="577">
        <v>1</v>
      </c>
      <c r="D1250">
        <v>0.02</v>
      </c>
      <c r="E1250">
        <v>0.02</v>
      </c>
      <c r="F1250" s="403">
        <v>44047.279861111114</v>
      </c>
      <c r="G1250">
        <v>1.1775500000000001</v>
      </c>
      <c r="H1250" s="403">
        <v>44047.279861111114</v>
      </c>
      <c r="I1250">
        <v>1.1775500000000001</v>
      </c>
      <c r="J1250" s="403">
        <v>44047.304166666669</v>
      </c>
      <c r="K1250">
        <v>1.17855</v>
      </c>
      <c r="L1250">
        <v>0</v>
      </c>
      <c r="M1250">
        <v>9.999999999998181</v>
      </c>
      <c r="N1250">
        <v>2</v>
      </c>
      <c r="O1250" s="578">
        <v>2.4305555554747116E-2</v>
      </c>
    </row>
    <row r="1251" spans="1:15">
      <c r="A1251" s="577">
        <v>1250</v>
      </c>
      <c r="B1251" s="577" t="s">
        <v>96</v>
      </c>
      <c r="C1251" s="577">
        <v>2</v>
      </c>
      <c r="D1251">
        <v>0.02</v>
      </c>
      <c r="E1251">
        <v>0.04</v>
      </c>
      <c r="F1251" s="403">
        <v>44047.324999999997</v>
      </c>
      <c r="G1251">
        <v>1.17977</v>
      </c>
      <c r="H1251" s="403">
        <v>44047.354166666664</v>
      </c>
      <c r="I1251">
        <v>1.17815</v>
      </c>
      <c r="J1251" s="403">
        <v>44047.388888888891</v>
      </c>
      <c r="K1251">
        <v>1.1799599999999999</v>
      </c>
      <c r="L1251">
        <v>16.200000000000728</v>
      </c>
      <c r="M1251">
        <v>18.099999999998545</v>
      </c>
      <c r="N1251">
        <v>4</v>
      </c>
      <c r="O1251" s="578">
        <v>6.3888888893416151E-2</v>
      </c>
    </row>
    <row r="1252" spans="1:15">
      <c r="A1252" s="577">
        <v>1251</v>
      </c>
      <c r="B1252" s="577" t="s">
        <v>96</v>
      </c>
      <c r="C1252" s="577">
        <v>4</v>
      </c>
      <c r="D1252">
        <v>0.05</v>
      </c>
      <c r="E1252">
        <v>0.12000000000000001</v>
      </c>
      <c r="F1252" s="403">
        <v>44047.42291666667</v>
      </c>
      <c r="G1252">
        <v>1.1790400000000001</v>
      </c>
      <c r="H1252" s="403">
        <v>44047.535416666666</v>
      </c>
      <c r="I1252">
        <v>1.17408</v>
      </c>
      <c r="J1252" s="403">
        <v>44047.636805555558</v>
      </c>
      <c r="K1252">
        <v>1.1769000000000001</v>
      </c>
      <c r="L1252">
        <v>49.600000000002183</v>
      </c>
      <c r="M1252">
        <v>28.200000000000728</v>
      </c>
      <c r="N1252">
        <v>11.95</v>
      </c>
      <c r="O1252" s="578">
        <v>0.21388888888759539</v>
      </c>
    </row>
    <row r="1253" spans="1:15">
      <c r="A1253" s="577">
        <v>1252</v>
      </c>
      <c r="B1253" s="577" t="s">
        <v>97</v>
      </c>
      <c r="C1253" s="577">
        <v>1</v>
      </c>
      <c r="D1253">
        <v>0.02</v>
      </c>
      <c r="E1253">
        <v>0.02</v>
      </c>
      <c r="F1253" s="403">
        <v>44047.49722222222</v>
      </c>
      <c r="G1253">
        <v>1.17632</v>
      </c>
      <c r="H1253" s="403">
        <v>44047.49722222222</v>
      </c>
      <c r="I1253">
        <v>1.17632</v>
      </c>
      <c r="J1253" s="403">
        <v>44047.527777777781</v>
      </c>
      <c r="K1253">
        <v>1.1753199999999999</v>
      </c>
      <c r="L1253">
        <v>0</v>
      </c>
      <c r="M1253">
        <v>10.000000000001819</v>
      </c>
      <c r="N1253">
        <v>2</v>
      </c>
      <c r="O1253" s="578">
        <v>3.0555555560567882E-2</v>
      </c>
    </row>
    <row r="1254" spans="1:15">
      <c r="A1254" s="577">
        <v>1253</v>
      </c>
      <c r="B1254" s="577" t="s">
        <v>97</v>
      </c>
      <c r="C1254" s="577">
        <v>10</v>
      </c>
      <c r="D1254">
        <v>1.1100000000000001</v>
      </c>
      <c r="E1254">
        <v>2.7</v>
      </c>
      <c r="F1254" s="403">
        <v>44047.542361111111</v>
      </c>
      <c r="G1254">
        <v>1.1730799999999999</v>
      </c>
      <c r="H1254" s="403">
        <v>44048.640277777777</v>
      </c>
      <c r="I1254">
        <v>1.1904699999999999</v>
      </c>
      <c r="J1254" s="403">
        <v>44048.771527777775</v>
      </c>
      <c r="K1254">
        <v>1.1861299999999999</v>
      </c>
      <c r="L1254">
        <v>173.89999999999964</v>
      </c>
      <c r="M1254">
        <v>43.399999999999636</v>
      </c>
      <c r="N1254">
        <v>322.88</v>
      </c>
      <c r="O1254" s="578">
        <v>1.2291666666642413</v>
      </c>
    </row>
    <row r="1255" spans="1:15">
      <c r="A1255" s="577">
        <v>1254</v>
      </c>
      <c r="B1255" s="577" t="s">
        <v>96</v>
      </c>
      <c r="C1255" s="577">
        <v>1</v>
      </c>
      <c r="D1255">
        <v>0.02</v>
      </c>
      <c r="E1255">
        <v>0.02</v>
      </c>
      <c r="F1255" s="403">
        <v>44047.655555555553</v>
      </c>
      <c r="G1255">
        <v>1.1767399999999999</v>
      </c>
      <c r="H1255" s="403">
        <v>44047.655555555553</v>
      </c>
      <c r="I1255">
        <v>1.1767399999999999</v>
      </c>
      <c r="J1255" s="403">
        <v>44047.704861111109</v>
      </c>
      <c r="K1255">
        <v>1.17774</v>
      </c>
      <c r="L1255">
        <v>0</v>
      </c>
      <c r="M1255">
        <v>10</v>
      </c>
      <c r="N1255">
        <v>2</v>
      </c>
      <c r="O1255" s="578">
        <v>4.9305555556202307E-2</v>
      </c>
    </row>
    <row r="1256" spans="1:15">
      <c r="A1256" s="577">
        <v>1255</v>
      </c>
      <c r="B1256" s="577" t="s">
        <v>96</v>
      </c>
      <c r="C1256" s="577">
        <v>1</v>
      </c>
      <c r="D1256">
        <v>0.02</v>
      </c>
      <c r="E1256">
        <v>0.02</v>
      </c>
      <c r="F1256" s="403">
        <v>44047.755555555559</v>
      </c>
      <c r="G1256">
        <v>1.17872</v>
      </c>
      <c r="H1256" s="403">
        <v>44047.755555555559</v>
      </c>
      <c r="I1256">
        <v>1.17872</v>
      </c>
      <c r="J1256" s="403">
        <v>44047.800694444442</v>
      </c>
      <c r="K1256">
        <v>1.1797200000000001</v>
      </c>
      <c r="L1256">
        <v>0</v>
      </c>
      <c r="M1256">
        <v>10</v>
      </c>
      <c r="N1256">
        <v>2</v>
      </c>
      <c r="O1256" s="578">
        <v>4.5138888883229811E-2</v>
      </c>
    </row>
    <row r="1257" spans="1:15">
      <c r="A1257" s="577">
        <v>1256</v>
      </c>
      <c r="B1257" s="577" t="s">
        <v>96</v>
      </c>
      <c r="C1257" s="577">
        <v>1</v>
      </c>
      <c r="D1257">
        <v>0.02</v>
      </c>
      <c r="E1257">
        <v>0.02</v>
      </c>
      <c r="F1257" s="403">
        <v>44048.249305555553</v>
      </c>
      <c r="G1257">
        <v>1.1805600000000001</v>
      </c>
      <c r="H1257" s="403">
        <v>44048.249305555553</v>
      </c>
      <c r="I1257">
        <v>1.1805600000000001</v>
      </c>
      <c r="J1257" s="403">
        <v>44048.277777777781</v>
      </c>
      <c r="K1257">
        <v>1.1815599999999999</v>
      </c>
      <c r="L1257">
        <v>0</v>
      </c>
      <c r="M1257">
        <v>9.999999999998181</v>
      </c>
      <c r="N1257">
        <v>2</v>
      </c>
      <c r="O1257" s="578">
        <v>2.8472222227719612E-2</v>
      </c>
    </row>
    <row r="1258" spans="1:15">
      <c r="A1258" s="577">
        <v>1257</v>
      </c>
      <c r="B1258" s="577" t="s">
        <v>96</v>
      </c>
      <c r="C1258" s="577">
        <v>1</v>
      </c>
      <c r="D1258">
        <v>0.02</v>
      </c>
      <c r="E1258">
        <v>0.02</v>
      </c>
      <c r="F1258" s="403">
        <v>44048.338194444441</v>
      </c>
      <c r="G1258">
        <v>1.18207</v>
      </c>
      <c r="H1258" s="403">
        <v>44048.338194444441</v>
      </c>
      <c r="I1258">
        <v>1.18207</v>
      </c>
      <c r="J1258" s="403">
        <v>44048.368055555555</v>
      </c>
      <c r="K1258">
        <v>1.1830700000000001</v>
      </c>
      <c r="L1258">
        <v>0</v>
      </c>
      <c r="M1258">
        <v>10.000000000001819</v>
      </c>
      <c r="N1258">
        <v>2</v>
      </c>
      <c r="O1258" s="578">
        <v>2.9861111113859806E-2</v>
      </c>
    </row>
    <row r="1259" spans="1:15">
      <c r="A1259" s="577">
        <v>1258</v>
      </c>
      <c r="B1259" s="577" t="s">
        <v>96</v>
      </c>
      <c r="C1259" s="577">
        <v>2</v>
      </c>
      <c r="D1259">
        <v>0.02</v>
      </c>
      <c r="E1259">
        <v>0.04</v>
      </c>
      <c r="F1259" s="403">
        <v>44048.426388888889</v>
      </c>
      <c r="G1259">
        <v>1.18563</v>
      </c>
      <c r="H1259" s="403">
        <v>44048.45208333333</v>
      </c>
      <c r="I1259">
        <v>1.1840299999999999</v>
      </c>
      <c r="J1259" s="403">
        <v>44048.510416666664</v>
      </c>
      <c r="K1259">
        <v>1.1858299999999999</v>
      </c>
      <c r="L1259">
        <v>16</v>
      </c>
      <c r="M1259">
        <v>18</v>
      </c>
      <c r="N1259">
        <v>4</v>
      </c>
      <c r="O1259" s="578">
        <v>8.4027777775190771E-2</v>
      </c>
    </row>
    <row r="1260" spans="1:15">
      <c r="A1260" s="577">
        <v>1259</v>
      </c>
      <c r="B1260" s="577" t="s">
        <v>96</v>
      </c>
      <c r="C1260" s="577">
        <v>1</v>
      </c>
      <c r="D1260">
        <v>0.02</v>
      </c>
      <c r="E1260">
        <v>0.02</v>
      </c>
      <c r="F1260" s="403">
        <v>44048.525694444441</v>
      </c>
      <c r="G1260">
        <v>1.18679</v>
      </c>
      <c r="H1260" s="403">
        <v>44048.525694444441</v>
      </c>
      <c r="I1260">
        <v>1.18679</v>
      </c>
      <c r="J1260" s="403">
        <v>44048.540277777778</v>
      </c>
      <c r="K1260">
        <v>1.1877899999999999</v>
      </c>
      <c r="L1260">
        <v>0</v>
      </c>
      <c r="M1260">
        <v>10</v>
      </c>
      <c r="N1260">
        <v>2</v>
      </c>
      <c r="O1260" s="578">
        <v>1.4583333337213844E-2</v>
      </c>
    </row>
    <row r="1261" spans="1:15">
      <c r="A1261" s="577">
        <v>1260</v>
      </c>
      <c r="B1261" s="577" t="s">
        <v>96</v>
      </c>
      <c r="C1261" s="577">
        <v>1</v>
      </c>
      <c r="D1261">
        <v>0.02</v>
      </c>
      <c r="E1261">
        <v>0.02</v>
      </c>
      <c r="F1261" s="403">
        <v>44048.543055555558</v>
      </c>
      <c r="G1261">
        <v>1.1874400000000001</v>
      </c>
      <c r="H1261" s="403">
        <v>44048.543055555558</v>
      </c>
      <c r="I1261">
        <v>1.1874400000000001</v>
      </c>
      <c r="J1261" s="403">
        <v>44048.565972222219</v>
      </c>
      <c r="K1261">
        <v>1.1884399999999999</v>
      </c>
      <c r="L1261">
        <v>0</v>
      </c>
      <c r="M1261">
        <v>10</v>
      </c>
      <c r="N1261">
        <v>2</v>
      </c>
      <c r="O1261" s="578">
        <v>2.2916666661330964E-2</v>
      </c>
    </row>
    <row r="1262" spans="1:15">
      <c r="A1262" s="577">
        <v>1261</v>
      </c>
      <c r="B1262" s="577" t="s">
        <v>96</v>
      </c>
      <c r="C1262" s="577">
        <v>1</v>
      </c>
      <c r="D1262">
        <v>0.02</v>
      </c>
      <c r="E1262">
        <v>0.02</v>
      </c>
      <c r="F1262" s="403">
        <v>44048.572916666664</v>
      </c>
      <c r="G1262">
        <v>1.1887799999999999</v>
      </c>
      <c r="H1262" s="403">
        <v>44048.572916666664</v>
      </c>
      <c r="I1262">
        <v>1.1887799999999999</v>
      </c>
      <c r="J1262" s="403">
        <v>44048.578472222223</v>
      </c>
      <c r="K1262">
        <v>1.1897800000000001</v>
      </c>
      <c r="L1262">
        <v>0</v>
      </c>
      <c r="M1262">
        <v>10.000000000001819</v>
      </c>
      <c r="N1262">
        <v>2</v>
      </c>
      <c r="O1262" s="578">
        <v>5.5555555591126904E-3</v>
      </c>
    </row>
    <row r="1263" spans="1:15">
      <c r="A1263" s="577">
        <v>1262</v>
      </c>
      <c r="B1263" s="577" t="s">
        <v>96</v>
      </c>
      <c r="C1263" s="577">
        <v>2</v>
      </c>
      <c r="D1263">
        <v>0.02</v>
      </c>
      <c r="E1263">
        <v>0.04</v>
      </c>
      <c r="F1263" s="403">
        <v>44048.581250000003</v>
      </c>
      <c r="G1263">
        <v>1.18943</v>
      </c>
      <c r="H1263" s="403">
        <v>44048.620833333334</v>
      </c>
      <c r="I1263">
        <v>1.1878299999999999</v>
      </c>
      <c r="J1263" s="403">
        <v>44048.637499999997</v>
      </c>
      <c r="K1263">
        <v>1.18963</v>
      </c>
      <c r="L1263">
        <v>16</v>
      </c>
      <c r="M1263">
        <v>18</v>
      </c>
      <c r="N1263">
        <v>4</v>
      </c>
      <c r="O1263" s="578">
        <v>5.6249999994179234E-2</v>
      </c>
    </row>
    <row r="1264" spans="1:15">
      <c r="A1264" s="577">
        <v>1263</v>
      </c>
      <c r="B1264" s="577" t="s">
        <v>96</v>
      </c>
      <c r="C1264" s="577">
        <v>3</v>
      </c>
      <c r="D1264">
        <v>0.03</v>
      </c>
      <c r="E1264">
        <v>7.0000000000000007E-2</v>
      </c>
      <c r="F1264" s="403">
        <v>44048.672222222223</v>
      </c>
      <c r="G1264">
        <v>1.1893199999999999</v>
      </c>
      <c r="H1264" s="403">
        <v>44048.771527777775</v>
      </c>
      <c r="I1264">
        <v>1.1860999999999999</v>
      </c>
      <c r="J1264" s="403">
        <v>44049.015972222223</v>
      </c>
      <c r="K1264">
        <v>1.18848</v>
      </c>
      <c r="L1264">
        <v>32.199999999998909</v>
      </c>
      <c r="M1264">
        <v>23.799999999999272</v>
      </c>
      <c r="N1264">
        <v>6.16</v>
      </c>
      <c r="O1264" s="578">
        <v>0.34375</v>
      </c>
    </row>
    <row r="1265" spans="1:15">
      <c r="A1265" s="577">
        <v>1264</v>
      </c>
      <c r="B1265" s="577" t="s">
        <v>97</v>
      </c>
      <c r="C1265" s="577">
        <v>1</v>
      </c>
      <c r="D1265">
        <v>0.02</v>
      </c>
      <c r="E1265">
        <v>0.02</v>
      </c>
      <c r="F1265" s="403">
        <v>44049.005555555559</v>
      </c>
      <c r="G1265">
        <v>1.18781</v>
      </c>
      <c r="H1265" s="403">
        <v>44049.005555555559</v>
      </c>
      <c r="I1265">
        <v>1.18781</v>
      </c>
      <c r="J1265" s="403">
        <v>44049.086805555555</v>
      </c>
      <c r="K1265">
        <v>1.1868099999999999</v>
      </c>
      <c r="L1265">
        <v>0</v>
      </c>
      <c r="M1265">
        <v>10.000000000001819</v>
      </c>
      <c r="N1265">
        <v>2</v>
      </c>
      <c r="O1265" s="578">
        <v>8.1249999995634425E-2</v>
      </c>
    </row>
    <row r="1266" spans="1:15">
      <c r="A1266" s="577">
        <v>1265</v>
      </c>
      <c r="B1266" s="577" t="s">
        <v>96</v>
      </c>
      <c r="C1266" s="577">
        <v>2</v>
      </c>
      <c r="D1266">
        <v>0.02</v>
      </c>
      <c r="E1266">
        <v>0.04</v>
      </c>
      <c r="F1266" s="403">
        <v>44049.040277777778</v>
      </c>
      <c r="G1266">
        <v>1.1882299999999999</v>
      </c>
      <c r="H1266" s="403">
        <v>44049.088194444441</v>
      </c>
      <c r="I1266">
        <v>1.18662</v>
      </c>
      <c r="J1266" s="403">
        <v>44049.228472222225</v>
      </c>
      <c r="K1266">
        <v>1.1884300000000001</v>
      </c>
      <c r="L1266">
        <v>16.099999999998545</v>
      </c>
      <c r="M1266">
        <v>18.100000000000364</v>
      </c>
      <c r="N1266">
        <v>4.0200000000000005</v>
      </c>
      <c r="O1266" s="578">
        <v>0.18819444444670808</v>
      </c>
    </row>
    <row r="1267" spans="1:15">
      <c r="A1267" s="577">
        <v>1266</v>
      </c>
      <c r="B1267" s="577" t="s">
        <v>97</v>
      </c>
      <c r="C1267" s="577">
        <v>3</v>
      </c>
      <c r="D1267">
        <v>0.03</v>
      </c>
      <c r="E1267">
        <v>7.0000000000000007E-2</v>
      </c>
      <c r="F1267" s="403">
        <v>44049.106944444444</v>
      </c>
      <c r="G1267">
        <v>1.18713</v>
      </c>
      <c r="H1267" s="403">
        <v>44049.254861111112</v>
      </c>
      <c r="I1267">
        <v>1.19034</v>
      </c>
      <c r="J1267" s="403">
        <v>44049.279861111114</v>
      </c>
      <c r="K1267">
        <v>1.1879599999999999</v>
      </c>
      <c r="L1267">
        <v>32.099999999998545</v>
      </c>
      <c r="M1267">
        <v>23.800000000001091</v>
      </c>
      <c r="N1267">
        <v>7.02</v>
      </c>
      <c r="O1267" s="578">
        <v>0.17291666667006211</v>
      </c>
    </row>
    <row r="1268" spans="1:15">
      <c r="A1268" s="577">
        <v>1267</v>
      </c>
      <c r="B1268" s="577" t="s">
        <v>96</v>
      </c>
      <c r="C1268" s="577">
        <v>5</v>
      </c>
      <c r="D1268">
        <v>0.08</v>
      </c>
      <c r="E1268">
        <v>0.2</v>
      </c>
      <c r="F1268" s="403">
        <v>44049.259027777778</v>
      </c>
      <c r="G1268">
        <v>1.19014</v>
      </c>
      <c r="H1268" s="403">
        <v>44049.461805555555</v>
      </c>
      <c r="I1268">
        <v>1.1834199999999999</v>
      </c>
      <c r="J1268" s="403">
        <v>44049.668749999997</v>
      </c>
      <c r="K1268">
        <v>1.18668</v>
      </c>
      <c r="L1268">
        <v>67.200000000000728</v>
      </c>
      <c r="M1268">
        <v>32.600000000000364</v>
      </c>
      <c r="N1268">
        <v>21.909999999999997</v>
      </c>
      <c r="O1268" s="578">
        <v>0.40972222221898846</v>
      </c>
    </row>
    <row r="1269" spans="1:15">
      <c r="A1269" s="577">
        <v>1268</v>
      </c>
      <c r="B1269" s="577" t="s">
        <v>97</v>
      </c>
      <c r="C1269" s="577">
        <v>1</v>
      </c>
      <c r="D1269">
        <v>0.02</v>
      </c>
      <c r="E1269">
        <v>0.02</v>
      </c>
      <c r="F1269" s="403">
        <v>44049.283333333333</v>
      </c>
      <c r="G1269">
        <v>1.18815</v>
      </c>
      <c r="H1269" s="403">
        <v>44049.283333333333</v>
      </c>
      <c r="I1269">
        <v>1.18815</v>
      </c>
      <c r="J1269" s="403">
        <v>44049.29583333333</v>
      </c>
      <c r="K1269">
        <v>1.1871499999999999</v>
      </c>
      <c r="L1269">
        <v>0</v>
      </c>
      <c r="M1269">
        <v>10</v>
      </c>
      <c r="N1269">
        <v>2</v>
      </c>
      <c r="O1269" s="578">
        <v>1.2499999997089617E-2</v>
      </c>
    </row>
    <row r="1270" spans="1:15">
      <c r="A1270" s="577">
        <v>1269</v>
      </c>
      <c r="B1270" s="577" t="s">
        <v>97</v>
      </c>
      <c r="C1270" s="577">
        <v>1</v>
      </c>
      <c r="D1270">
        <v>0.02</v>
      </c>
      <c r="E1270">
        <v>0.02</v>
      </c>
      <c r="F1270" s="403">
        <v>44049.3</v>
      </c>
      <c r="G1270">
        <v>1.1873400000000001</v>
      </c>
      <c r="H1270" s="403">
        <v>44049.3</v>
      </c>
      <c r="I1270">
        <v>1.1873400000000001</v>
      </c>
      <c r="J1270" s="403">
        <v>44049.309027777781</v>
      </c>
      <c r="K1270">
        <v>1.18634</v>
      </c>
      <c r="L1270">
        <v>0</v>
      </c>
      <c r="M1270">
        <v>10.000000000001819</v>
      </c>
      <c r="N1270">
        <v>2</v>
      </c>
      <c r="O1270" s="578">
        <v>9.0277777781011537E-3</v>
      </c>
    </row>
    <row r="1271" spans="1:15">
      <c r="A1271" s="577">
        <v>1270</v>
      </c>
      <c r="B1271" s="577" t="s">
        <v>97</v>
      </c>
      <c r="C1271" s="577">
        <v>1</v>
      </c>
      <c r="D1271">
        <v>0.02</v>
      </c>
      <c r="E1271">
        <v>0.02</v>
      </c>
      <c r="F1271" s="403">
        <v>44049.314583333333</v>
      </c>
      <c r="G1271">
        <v>1.1862600000000001</v>
      </c>
      <c r="H1271" s="403">
        <v>44049.314583333333</v>
      </c>
      <c r="I1271">
        <v>1.1862600000000001</v>
      </c>
      <c r="J1271" s="403">
        <v>44049.326388888891</v>
      </c>
      <c r="K1271">
        <v>1.18526</v>
      </c>
      <c r="L1271">
        <v>0</v>
      </c>
      <c r="M1271">
        <v>10</v>
      </c>
      <c r="N1271">
        <v>2</v>
      </c>
      <c r="O1271" s="578">
        <v>1.1805555557657499E-2</v>
      </c>
    </row>
    <row r="1272" spans="1:15">
      <c r="A1272" s="577">
        <v>1271</v>
      </c>
      <c r="B1272" s="577" t="s">
        <v>97</v>
      </c>
      <c r="C1272" s="577">
        <v>1</v>
      </c>
      <c r="D1272">
        <v>0.02</v>
      </c>
      <c r="E1272">
        <v>0.02</v>
      </c>
      <c r="F1272" s="403">
        <v>44049.353472222225</v>
      </c>
      <c r="G1272">
        <v>1.18543</v>
      </c>
      <c r="H1272" s="403">
        <v>44049.353472222225</v>
      </c>
      <c r="I1272">
        <v>1.18543</v>
      </c>
      <c r="J1272" s="403">
        <v>44049.359027777777</v>
      </c>
      <c r="K1272">
        <v>1.1844300000000001</v>
      </c>
      <c r="L1272">
        <v>0</v>
      </c>
      <c r="M1272">
        <v>9.999999999998181</v>
      </c>
      <c r="N1272">
        <v>2</v>
      </c>
      <c r="O1272" s="578">
        <v>5.5555555518367328E-3</v>
      </c>
    </row>
    <row r="1273" spans="1:15">
      <c r="A1273" s="577">
        <v>1272</v>
      </c>
      <c r="B1273" s="577" t="s">
        <v>97</v>
      </c>
      <c r="C1273" s="577">
        <v>2</v>
      </c>
      <c r="D1273">
        <v>0.02</v>
      </c>
      <c r="E1273">
        <v>0.04</v>
      </c>
      <c r="F1273" s="403">
        <v>44049.366666666669</v>
      </c>
      <c r="G1273">
        <v>1.18489</v>
      </c>
      <c r="H1273" s="403">
        <v>44049.40625</v>
      </c>
      <c r="I1273">
        <v>1.1865000000000001</v>
      </c>
      <c r="J1273" s="403">
        <v>44049.441666666666</v>
      </c>
      <c r="K1273">
        <v>1.1847000000000001</v>
      </c>
      <c r="L1273">
        <v>16.100000000002183</v>
      </c>
      <c r="M1273">
        <v>18.000000000001819</v>
      </c>
      <c r="N1273">
        <v>3.98</v>
      </c>
      <c r="O1273" s="578">
        <v>7.4999999997089617E-2</v>
      </c>
    </row>
    <row r="1274" spans="1:15">
      <c r="A1274" s="577">
        <v>1273</v>
      </c>
      <c r="B1274" s="577" t="s">
        <v>97</v>
      </c>
      <c r="C1274" s="577">
        <v>1</v>
      </c>
      <c r="D1274">
        <v>0.02</v>
      </c>
      <c r="E1274">
        <v>0.02</v>
      </c>
      <c r="F1274" s="403">
        <v>44049.447916666664</v>
      </c>
      <c r="G1274">
        <v>1.1846099999999999</v>
      </c>
      <c r="H1274" s="403">
        <v>44049.447916666664</v>
      </c>
      <c r="I1274">
        <v>1.1846099999999999</v>
      </c>
      <c r="J1274" s="403">
        <v>44049.461805555555</v>
      </c>
      <c r="K1274">
        <v>1.1836100000000001</v>
      </c>
      <c r="L1274">
        <v>0</v>
      </c>
      <c r="M1274">
        <v>9.999999999998181</v>
      </c>
      <c r="N1274">
        <v>2</v>
      </c>
      <c r="O1274" s="578">
        <v>1.3888888890505768E-2</v>
      </c>
    </row>
    <row r="1275" spans="1:15">
      <c r="A1275" s="577">
        <v>1274</v>
      </c>
      <c r="B1275" s="577" t="s">
        <v>97</v>
      </c>
      <c r="C1275" s="577">
        <v>2</v>
      </c>
      <c r="D1275">
        <v>0.02</v>
      </c>
      <c r="E1275">
        <v>0.04</v>
      </c>
      <c r="F1275" s="403">
        <v>44049.464583333334</v>
      </c>
      <c r="G1275">
        <v>1.1841200000000001</v>
      </c>
      <c r="H1275" s="403">
        <v>44049.529166666667</v>
      </c>
      <c r="I1275">
        <v>1.1857200000000001</v>
      </c>
      <c r="J1275" s="403">
        <v>44049.554166666669</v>
      </c>
      <c r="K1275">
        <v>1.1839200000000001</v>
      </c>
      <c r="L1275">
        <v>16</v>
      </c>
      <c r="M1275">
        <v>18</v>
      </c>
      <c r="N1275">
        <v>4</v>
      </c>
      <c r="O1275" s="578">
        <v>8.9583333334303461E-2</v>
      </c>
    </row>
    <row r="1276" spans="1:15">
      <c r="A1276" s="577">
        <v>1275</v>
      </c>
      <c r="B1276" s="577" t="s">
        <v>97</v>
      </c>
      <c r="C1276" s="577">
        <v>2</v>
      </c>
      <c r="D1276">
        <v>0.02</v>
      </c>
      <c r="E1276">
        <v>0.04</v>
      </c>
      <c r="F1276" s="403">
        <v>44049.568055555559</v>
      </c>
      <c r="G1276">
        <v>1.18489</v>
      </c>
      <c r="H1276" s="403">
        <v>44049.576388888891</v>
      </c>
      <c r="I1276">
        <v>1.1865000000000001</v>
      </c>
      <c r="J1276" s="403">
        <v>44049.587500000001</v>
      </c>
      <c r="K1276">
        <v>1.1847000000000001</v>
      </c>
      <c r="L1276">
        <v>16.100000000002183</v>
      </c>
      <c r="M1276">
        <v>18.000000000001819</v>
      </c>
      <c r="N1276">
        <v>3.98</v>
      </c>
      <c r="O1276" s="578">
        <v>1.9444444442342501E-2</v>
      </c>
    </row>
    <row r="1277" spans="1:15">
      <c r="A1277" s="577">
        <v>1276</v>
      </c>
      <c r="B1277" s="577" t="s">
        <v>97</v>
      </c>
      <c r="C1277" s="577">
        <v>1</v>
      </c>
      <c r="D1277">
        <v>0.02</v>
      </c>
      <c r="E1277">
        <v>0.02</v>
      </c>
      <c r="F1277" s="403">
        <v>44049.592361111114</v>
      </c>
      <c r="G1277">
        <v>1.1839999999999999</v>
      </c>
      <c r="H1277" s="403">
        <v>44049.592361111114</v>
      </c>
      <c r="I1277">
        <v>1.1839999999999999</v>
      </c>
      <c r="J1277" s="403">
        <v>44049.602083333331</v>
      </c>
      <c r="K1277">
        <v>1.1830000000000001</v>
      </c>
      <c r="L1277">
        <v>0</v>
      </c>
      <c r="M1277">
        <v>10</v>
      </c>
      <c r="N1277">
        <v>2</v>
      </c>
      <c r="O1277" s="578">
        <v>9.7222222175332718E-3</v>
      </c>
    </row>
    <row r="1278" spans="1:15">
      <c r="A1278" s="577">
        <v>1277</v>
      </c>
      <c r="B1278" s="577" t="s">
        <v>97</v>
      </c>
      <c r="C1278" s="577">
        <v>4</v>
      </c>
      <c r="D1278">
        <v>0.05</v>
      </c>
      <c r="E1278">
        <v>0.12000000000000001</v>
      </c>
      <c r="F1278" s="403">
        <v>44049.622916666667</v>
      </c>
      <c r="G1278">
        <v>1.1837200000000001</v>
      </c>
      <c r="H1278" s="403">
        <v>44049.67291666667</v>
      </c>
      <c r="I1278">
        <v>1.18865</v>
      </c>
      <c r="J1278" s="403">
        <v>44050.101388888892</v>
      </c>
      <c r="K1278">
        <v>1.1858500000000001</v>
      </c>
      <c r="L1278">
        <v>49.299999999999272</v>
      </c>
      <c r="M1278">
        <v>28</v>
      </c>
      <c r="N1278">
        <v>12.120000000000001</v>
      </c>
      <c r="O1278" s="578">
        <v>0.47847222222480923</v>
      </c>
    </row>
    <row r="1279" spans="1:15">
      <c r="A1279" s="577">
        <v>1278</v>
      </c>
      <c r="B1279" s="577" t="s">
        <v>96</v>
      </c>
      <c r="C1279" s="577">
        <v>8</v>
      </c>
      <c r="D1279">
        <v>0.38</v>
      </c>
      <c r="E1279">
        <v>0.95000000000000007</v>
      </c>
      <c r="F1279" s="403">
        <v>44049.678472222222</v>
      </c>
      <c r="G1279">
        <v>1.18848</v>
      </c>
      <c r="H1279" s="403">
        <v>44050.6</v>
      </c>
      <c r="I1279">
        <v>1.17571</v>
      </c>
      <c r="J1279" s="403">
        <v>44053.255555555559</v>
      </c>
      <c r="K1279">
        <v>1.1799500000000001</v>
      </c>
      <c r="L1279">
        <v>127.69999999999891</v>
      </c>
      <c r="M1279">
        <v>42.399999999999636</v>
      </c>
      <c r="N1279">
        <v>128.76000000000002</v>
      </c>
      <c r="O1279" s="578">
        <v>1.5770833333372138</v>
      </c>
    </row>
    <row r="1280" spans="1:15">
      <c r="A1280" s="577">
        <v>1279</v>
      </c>
      <c r="B1280" s="577" t="s">
        <v>97</v>
      </c>
      <c r="C1280" s="577">
        <v>2</v>
      </c>
      <c r="D1280">
        <v>0.02</v>
      </c>
      <c r="E1280">
        <v>0.04</v>
      </c>
      <c r="F1280" s="403">
        <v>44050.174305555556</v>
      </c>
      <c r="G1280">
        <v>1.18337</v>
      </c>
      <c r="H1280" s="403">
        <v>44050.302083333336</v>
      </c>
      <c r="I1280">
        <v>1.1849700000000001</v>
      </c>
      <c r="J1280" s="403">
        <v>44050.334027777775</v>
      </c>
      <c r="K1280">
        <v>1.1831700000000001</v>
      </c>
      <c r="L1280">
        <v>16</v>
      </c>
      <c r="M1280">
        <v>18</v>
      </c>
      <c r="N1280">
        <v>4</v>
      </c>
      <c r="O1280" s="578">
        <v>0.15972222221898846</v>
      </c>
    </row>
    <row r="1281" spans="1:15">
      <c r="A1281" s="577">
        <v>1280</v>
      </c>
      <c r="B1281" s="577" t="s">
        <v>97</v>
      </c>
      <c r="C1281" s="577">
        <v>1</v>
      </c>
      <c r="D1281">
        <v>0.02</v>
      </c>
      <c r="E1281">
        <v>0.02</v>
      </c>
      <c r="F1281" s="403">
        <v>44050.345833333333</v>
      </c>
      <c r="G1281">
        <v>1.1832</v>
      </c>
      <c r="H1281" s="403">
        <v>44050.345833333333</v>
      </c>
      <c r="I1281">
        <v>1.1832</v>
      </c>
      <c r="J1281" s="403">
        <v>44050.384027777778</v>
      </c>
      <c r="K1281">
        <v>1.1821999999999999</v>
      </c>
      <c r="L1281">
        <v>0</v>
      </c>
      <c r="M1281">
        <v>10</v>
      </c>
      <c r="N1281">
        <v>2</v>
      </c>
      <c r="O1281" s="578">
        <v>3.8194444445252884E-2</v>
      </c>
    </row>
    <row r="1282" spans="1:15">
      <c r="A1282" s="577">
        <v>1281</v>
      </c>
      <c r="B1282" s="577" t="s">
        <v>97</v>
      </c>
      <c r="C1282" s="577">
        <v>1</v>
      </c>
      <c r="D1282">
        <v>0.02</v>
      </c>
      <c r="E1282">
        <v>0.02</v>
      </c>
      <c r="F1282" s="403">
        <v>44050.445833333331</v>
      </c>
      <c r="G1282">
        <v>1.1820600000000001</v>
      </c>
      <c r="H1282" s="403">
        <v>44050.445833333331</v>
      </c>
      <c r="I1282">
        <v>1.1820600000000001</v>
      </c>
      <c r="J1282" s="403">
        <v>44050.521527777775</v>
      </c>
      <c r="K1282">
        <v>1.18106</v>
      </c>
      <c r="L1282">
        <v>0</v>
      </c>
      <c r="M1282">
        <v>10</v>
      </c>
      <c r="N1282">
        <v>2</v>
      </c>
      <c r="O1282" s="578">
        <v>7.5694444443797693E-2</v>
      </c>
    </row>
    <row r="1283" spans="1:15">
      <c r="A1283" s="577">
        <v>1282</v>
      </c>
      <c r="B1283" s="577" t="s">
        <v>97</v>
      </c>
      <c r="C1283" s="577">
        <v>2</v>
      </c>
      <c r="D1283">
        <v>0.02</v>
      </c>
      <c r="E1283">
        <v>0.04</v>
      </c>
      <c r="F1283" s="403">
        <v>44050.524305555555</v>
      </c>
      <c r="G1283">
        <v>1.18242</v>
      </c>
      <c r="H1283" s="403">
        <v>44050.529861111114</v>
      </c>
      <c r="I1283">
        <v>1.1840200000000001</v>
      </c>
      <c r="J1283" s="403">
        <v>44050.54583333333</v>
      </c>
      <c r="K1283">
        <v>1.18222</v>
      </c>
      <c r="L1283">
        <v>16</v>
      </c>
      <c r="M1283">
        <v>18</v>
      </c>
      <c r="N1283">
        <v>4</v>
      </c>
      <c r="O1283" s="578">
        <v>2.1527777775190771E-2</v>
      </c>
    </row>
    <row r="1284" spans="1:15">
      <c r="A1284" s="577">
        <v>1283</v>
      </c>
      <c r="B1284" s="577" t="s">
        <v>97</v>
      </c>
      <c r="C1284" s="577">
        <v>1</v>
      </c>
      <c r="D1284">
        <v>0.02</v>
      </c>
      <c r="E1284">
        <v>0.02</v>
      </c>
      <c r="F1284" s="403">
        <v>44050.552083333336</v>
      </c>
      <c r="G1284">
        <v>1.18045</v>
      </c>
      <c r="H1284" s="403">
        <v>44050.552083333336</v>
      </c>
      <c r="I1284">
        <v>1.18045</v>
      </c>
      <c r="J1284" s="403">
        <v>44050.554166666669</v>
      </c>
      <c r="K1284">
        <v>1.1794500000000001</v>
      </c>
      <c r="L1284">
        <v>0</v>
      </c>
      <c r="M1284">
        <v>9.999999999998181</v>
      </c>
      <c r="N1284">
        <v>2</v>
      </c>
      <c r="O1284" s="578">
        <v>2.0833333328482695E-3</v>
      </c>
    </row>
    <row r="1285" spans="1:15">
      <c r="A1285" s="577">
        <v>1284</v>
      </c>
      <c r="B1285" s="577" t="s">
        <v>97</v>
      </c>
      <c r="C1285" s="577">
        <v>1</v>
      </c>
      <c r="D1285">
        <v>0.02</v>
      </c>
      <c r="E1285">
        <v>0.02</v>
      </c>
      <c r="F1285" s="403">
        <v>44050.557638888888</v>
      </c>
      <c r="G1285">
        <v>1.1788799999999999</v>
      </c>
      <c r="H1285" s="403">
        <v>44050.557638888888</v>
      </c>
      <c r="I1285">
        <v>1.1788799999999999</v>
      </c>
      <c r="J1285" s="403">
        <v>44050.558333333334</v>
      </c>
      <c r="K1285">
        <v>1.17788</v>
      </c>
      <c r="L1285">
        <v>0</v>
      </c>
      <c r="M1285">
        <v>9.999999999998181</v>
      </c>
      <c r="N1285">
        <v>2</v>
      </c>
      <c r="O1285" s="578">
        <v>6.944444467080757E-4</v>
      </c>
    </row>
    <row r="1286" spans="1:15">
      <c r="A1286" s="577">
        <v>1285</v>
      </c>
      <c r="B1286" s="577" t="s">
        <v>97</v>
      </c>
      <c r="C1286" s="577">
        <v>1</v>
      </c>
      <c r="D1286">
        <v>0.02</v>
      </c>
      <c r="E1286">
        <v>0.02</v>
      </c>
      <c r="F1286" s="403">
        <v>44050.565972222219</v>
      </c>
      <c r="G1286">
        <v>1.17787</v>
      </c>
      <c r="H1286" s="403">
        <v>44050.565972222219</v>
      </c>
      <c r="I1286">
        <v>1.17787</v>
      </c>
      <c r="J1286" s="403">
        <v>44050.572916666664</v>
      </c>
      <c r="K1286">
        <v>1.1768700000000001</v>
      </c>
      <c r="L1286">
        <v>0</v>
      </c>
      <c r="M1286">
        <v>9.999999999998181</v>
      </c>
      <c r="N1286">
        <v>2</v>
      </c>
      <c r="O1286" s="578">
        <v>6.9444444452528842E-3</v>
      </c>
    </row>
    <row r="1287" spans="1:15">
      <c r="A1287" s="577">
        <v>1286</v>
      </c>
      <c r="B1287" s="577" t="s">
        <v>97</v>
      </c>
      <c r="C1287" s="577">
        <v>2</v>
      </c>
      <c r="D1287">
        <v>0.02</v>
      </c>
      <c r="E1287">
        <v>0.04</v>
      </c>
      <c r="F1287" s="403">
        <v>44050.605555555558</v>
      </c>
      <c r="G1287">
        <v>1.1773800000000001</v>
      </c>
      <c r="H1287" s="403">
        <v>44050.623611111114</v>
      </c>
      <c r="I1287">
        <v>1.17902</v>
      </c>
      <c r="J1287" s="403">
        <v>44050.701388888891</v>
      </c>
      <c r="K1287">
        <v>1.1772</v>
      </c>
      <c r="L1287">
        <v>16.399999999997817</v>
      </c>
      <c r="M1287">
        <v>18.199999999998909</v>
      </c>
      <c r="N1287">
        <v>4</v>
      </c>
      <c r="O1287" s="578">
        <v>9.5833333332848269E-2</v>
      </c>
    </row>
    <row r="1288" spans="1:15">
      <c r="A1288" s="577">
        <v>1287</v>
      </c>
      <c r="B1288" s="577" t="s">
        <v>97</v>
      </c>
      <c r="C1288" s="577">
        <v>1</v>
      </c>
      <c r="D1288">
        <v>0.02</v>
      </c>
      <c r="E1288">
        <v>0.02</v>
      </c>
      <c r="F1288" s="403">
        <v>44052.876388888886</v>
      </c>
      <c r="G1288">
        <v>1.17896</v>
      </c>
      <c r="H1288" s="403">
        <v>44052.876388888886</v>
      </c>
      <c r="I1288">
        <v>1.17896</v>
      </c>
      <c r="J1288" s="403">
        <v>44052.932638888888</v>
      </c>
      <c r="K1288">
        <v>1.1779599999999999</v>
      </c>
      <c r="L1288">
        <v>0</v>
      </c>
      <c r="M1288">
        <v>10.000000000001819</v>
      </c>
      <c r="N1288">
        <v>2</v>
      </c>
      <c r="O1288" s="578">
        <v>-0.94374999999854481</v>
      </c>
    </row>
    <row r="1289" spans="1:15">
      <c r="A1289" s="577">
        <v>1288</v>
      </c>
      <c r="B1289" s="577" t="s">
        <v>97</v>
      </c>
      <c r="C1289" s="577">
        <v>2</v>
      </c>
      <c r="D1289">
        <v>0.02</v>
      </c>
      <c r="E1289">
        <v>0.04</v>
      </c>
      <c r="F1289" s="403">
        <v>44052.939583333333</v>
      </c>
      <c r="G1289">
        <v>1.17797</v>
      </c>
      <c r="H1289" s="403">
        <v>44053.052083333336</v>
      </c>
      <c r="I1289">
        <v>1.1795899999999999</v>
      </c>
      <c r="J1289" s="403">
        <v>44053.28125</v>
      </c>
      <c r="K1289">
        <v>1.17778</v>
      </c>
      <c r="L1289">
        <v>16.200000000000728</v>
      </c>
      <c r="M1289">
        <v>18.099999999998545</v>
      </c>
      <c r="N1289">
        <v>4.0200000000000005</v>
      </c>
      <c r="O1289" s="578">
        <v>-0.65833333333284827</v>
      </c>
    </row>
    <row r="1290" spans="1:15">
      <c r="A1290" s="577">
        <v>1289</v>
      </c>
      <c r="B1290" s="577" t="s">
        <v>96</v>
      </c>
      <c r="C1290" s="577">
        <v>3</v>
      </c>
      <c r="D1290">
        <v>0.03</v>
      </c>
      <c r="E1290">
        <v>7.0000000000000007E-2</v>
      </c>
      <c r="F1290" s="403">
        <v>44053.271527777775</v>
      </c>
      <c r="G1290">
        <v>1.1791199999999999</v>
      </c>
      <c r="H1290" s="403">
        <v>44053.35833333333</v>
      </c>
      <c r="I1290">
        <v>1.17591</v>
      </c>
      <c r="J1290" s="403">
        <v>44053.576388888891</v>
      </c>
      <c r="K1290">
        <v>1.1782900000000001</v>
      </c>
      <c r="L1290">
        <v>32.099999999998545</v>
      </c>
      <c r="M1290">
        <v>23.800000000001091</v>
      </c>
      <c r="N1290">
        <v>7.02</v>
      </c>
      <c r="O1290" s="578">
        <v>0.304861111115315</v>
      </c>
    </row>
    <row r="1291" spans="1:15">
      <c r="A1291" s="577">
        <v>1290</v>
      </c>
      <c r="B1291" s="577" t="s">
        <v>97</v>
      </c>
      <c r="C1291" s="577">
        <v>1</v>
      </c>
      <c r="D1291">
        <v>0.02</v>
      </c>
      <c r="E1291">
        <v>0.02</v>
      </c>
      <c r="F1291" s="403">
        <v>44053.292361111111</v>
      </c>
      <c r="G1291">
        <v>1.1769700000000001</v>
      </c>
      <c r="H1291" s="403">
        <v>44053.292361111111</v>
      </c>
      <c r="I1291">
        <v>1.1769700000000001</v>
      </c>
      <c r="J1291" s="403">
        <v>44053.35833333333</v>
      </c>
      <c r="K1291">
        <v>1.17597</v>
      </c>
      <c r="L1291">
        <v>0</v>
      </c>
      <c r="M1291">
        <v>10.000000000001819</v>
      </c>
      <c r="N1291">
        <v>2</v>
      </c>
      <c r="O1291" s="578">
        <v>6.5972222218988463E-2</v>
      </c>
    </row>
    <row r="1292" spans="1:15">
      <c r="A1292" s="577">
        <v>1291</v>
      </c>
      <c r="B1292" s="577" t="s">
        <v>97</v>
      </c>
      <c r="C1292" s="577">
        <v>1</v>
      </c>
      <c r="D1292">
        <v>0.02</v>
      </c>
      <c r="E1292">
        <v>0.02</v>
      </c>
      <c r="F1292" s="403">
        <v>44053.366666666669</v>
      </c>
      <c r="G1292">
        <v>1.1761299999999999</v>
      </c>
      <c r="H1292" s="403">
        <v>44053.366666666669</v>
      </c>
      <c r="I1292">
        <v>1.1761299999999999</v>
      </c>
      <c r="J1292" s="403">
        <v>44053.453472222223</v>
      </c>
      <c r="K1292">
        <v>1.17513</v>
      </c>
      <c r="L1292">
        <v>0</v>
      </c>
      <c r="M1292">
        <v>10</v>
      </c>
      <c r="N1292">
        <v>2</v>
      </c>
      <c r="O1292" s="578">
        <v>8.6805555554747116E-2</v>
      </c>
    </row>
    <row r="1293" spans="1:15">
      <c r="A1293" s="577">
        <v>1292</v>
      </c>
      <c r="B1293" s="577" t="s">
        <v>97</v>
      </c>
      <c r="C1293" s="577">
        <v>3</v>
      </c>
      <c r="D1293">
        <v>0.03</v>
      </c>
      <c r="E1293">
        <v>7.0000000000000007E-2</v>
      </c>
      <c r="F1293" s="403">
        <v>44053.48333333333</v>
      </c>
      <c r="G1293">
        <v>1.17486</v>
      </c>
      <c r="H1293" s="403">
        <v>44053.575694444444</v>
      </c>
      <c r="I1293">
        <v>1.1780900000000001</v>
      </c>
      <c r="J1293" s="403">
        <v>44053.652777777781</v>
      </c>
      <c r="K1293">
        <v>1.17571</v>
      </c>
      <c r="L1293">
        <v>32.300000000001091</v>
      </c>
      <c r="M1293">
        <v>23.800000000001091</v>
      </c>
      <c r="N1293">
        <v>6.9799999999999995</v>
      </c>
      <c r="O1293" s="578">
        <v>0.16944444445107365</v>
      </c>
    </row>
    <row r="1294" spans="1:15">
      <c r="A1294" s="577">
        <v>1293</v>
      </c>
      <c r="B1294" s="577" t="s">
        <v>96</v>
      </c>
      <c r="C1294" s="577">
        <v>4</v>
      </c>
      <c r="D1294">
        <v>0.05</v>
      </c>
      <c r="E1294">
        <v>0.12000000000000001</v>
      </c>
      <c r="F1294" s="403">
        <v>44053.584027777775</v>
      </c>
      <c r="G1294">
        <v>1.17866</v>
      </c>
      <c r="H1294" s="403">
        <v>44054.000694444447</v>
      </c>
      <c r="I1294">
        <v>1.1737599999999999</v>
      </c>
      <c r="J1294" s="403">
        <v>44054.341666666667</v>
      </c>
      <c r="K1294">
        <v>1.17655</v>
      </c>
      <c r="L1294">
        <v>49.000000000001819</v>
      </c>
      <c r="M1294">
        <v>27.900000000001455</v>
      </c>
      <c r="N1294">
        <v>11.7</v>
      </c>
      <c r="O1294" s="578">
        <v>0.75763888889196096</v>
      </c>
    </row>
    <row r="1295" spans="1:15">
      <c r="A1295" s="577">
        <v>1294</v>
      </c>
      <c r="B1295" s="577" t="s">
        <v>97</v>
      </c>
      <c r="C1295" s="577">
        <v>1</v>
      </c>
      <c r="D1295">
        <v>0.02</v>
      </c>
      <c r="E1295">
        <v>0.02</v>
      </c>
      <c r="F1295" s="403">
        <v>44053.797222222223</v>
      </c>
      <c r="G1295">
        <v>1.1741699999999999</v>
      </c>
      <c r="H1295" s="403">
        <v>44053.797222222223</v>
      </c>
      <c r="I1295">
        <v>1.1741699999999999</v>
      </c>
      <c r="J1295" s="403">
        <v>44054.013888888891</v>
      </c>
      <c r="K1295">
        <v>1.17317</v>
      </c>
      <c r="L1295">
        <v>0</v>
      </c>
      <c r="M1295">
        <v>9.999999999998181</v>
      </c>
      <c r="N1295">
        <v>2.02</v>
      </c>
      <c r="O1295" s="578">
        <v>0.21666666666715173</v>
      </c>
    </row>
    <row r="1296" spans="1:15">
      <c r="A1296" s="577">
        <v>1295</v>
      </c>
      <c r="B1296" s="577" t="s">
        <v>97</v>
      </c>
      <c r="C1296" s="577">
        <v>2</v>
      </c>
      <c r="D1296">
        <v>0.02</v>
      </c>
      <c r="E1296">
        <v>0.04</v>
      </c>
      <c r="F1296" s="403">
        <v>44054.022222222222</v>
      </c>
      <c r="G1296">
        <v>1.1731199999999999</v>
      </c>
      <c r="H1296" s="403">
        <v>44054.080555555556</v>
      </c>
      <c r="I1296">
        <v>1.1747300000000001</v>
      </c>
      <c r="J1296" s="403">
        <v>44054.282638888886</v>
      </c>
      <c r="K1296">
        <v>1.17293</v>
      </c>
      <c r="L1296">
        <v>16.100000000002183</v>
      </c>
      <c r="M1296">
        <v>18</v>
      </c>
      <c r="N1296">
        <v>3.98</v>
      </c>
      <c r="O1296" s="578">
        <v>0.26041666666424135</v>
      </c>
    </row>
    <row r="1297" spans="1:15">
      <c r="A1297" s="577">
        <v>1296</v>
      </c>
      <c r="B1297" s="577" t="s">
        <v>97</v>
      </c>
      <c r="C1297" s="577">
        <v>5</v>
      </c>
      <c r="D1297">
        <v>0.08</v>
      </c>
      <c r="E1297">
        <v>0.2</v>
      </c>
      <c r="F1297" s="403">
        <v>44054.290277777778</v>
      </c>
      <c r="G1297">
        <v>1.17313</v>
      </c>
      <c r="H1297" s="403">
        <v>44054.424305555556</v>
      </c>
      <c r="I1297">
        <v>1.17988</v>
      </c>
      <c r="J1297" s="403">
        <v>44054.55</v>
      </c>
      <c r="K1297">
        <v>1.1766099999999999</v>
      </c>
      <c r="L1297">
        <v>67.500000000001819</v>
      </c>
      <c r="M1297">
        <v>32.700000000002547</v>
      </c>
      <c r="N1297">
        <v>22.02</v>
      </c>
      <c r="O1297" s="578">
        <v>0.25972222222480923</v>
      </c>
    </row>
    <row r="1298" spans="1:15">
      <c r="A1298" s="577">
        <v>1297</v>
      </c>
      <c r="B1298" s="577" t="s">
        <v>96</v>
      </c>
      <c r="C1298" s="577">
        <v>1</v>
      </c>
      <c r="D1298">
        <v>0.02</v>
      </c>
      <c r="E1298">
        <v>0.02</v>
      </c>
      <c r="F1298" s="403">
        <v>44054.379861111112</v>
      </c>
      <c r="G1298">
        <v>1.17808</v>
      </c>
      <c r="H1298" s="403">
        <v>44054.379861111112</v>
      </c>
      <c r="I1298">
        <v>1.17808</v>
      </c>
      <c r="J1298" s="403">
        <v>44054.420138888891</v>
      </c>
      <c r="K1298">
        <v>1.1790799999999999</v>
      </c>
      <c r="L1298">
        <v>0</v>
      </c>
      <c r="M1298">
        <v>10</v>
      </c>
      <c r="N1298">
        <v>2</v>
      </c>
      <c r="O1298" s="578">
        <v>4.0277777778101154E-2</v>
      </c>
    </row>
    <row r="1299" spans="1:15">
      <c r="A1299" s="577">
        <v>1298</v>
      </c>
      <c r="B1299" s="577" t="s">
        <v>96</v>
      </c>
      <c r="C1299" s="577">
        <v>1</v>
      </c>
      <c r="D1299">
        <v>0.02</v>
      </c>
      <c r="E1299">
        <v>0.02</v>
      </c>
      <c r="F1299" s="403">
        <v>44054.429166666669</v>
      </c>
      <c r="G1299">
        <v>1.17946</v>
      </c>
      <c r="H1299" s="403">
        <v>44054.429166666669</v>
      </c>
      <c r="I1299">
        <v>1.17946</v>
      </c>
      <c r="J1299" s="403">
        <v>44054.443055555559</v>
      </c>
      <c r="K1299">
        <v>1.1804600000000001</v>
      </c>
      <c r="L1299">
        <v>0</v>
      </c>
      <c r="M1299">
        <v>10</v>
      </c>
      <c r="N1299">
        <v>2</v>
      </c>
      <c r="O1299" s="578">
        <v>1.3888888890505768E-2</v>
      </c>
    </row>
    <row r="1300" spans="1:15">
      <c r="A1300" s="577">
        <v>1299</v>
      </c>
      <c r="B1300" s="577" t="s">
        <v>96</v>
      </c>
      <c r="C1300" s="577">
        <v>1</v>
      </c>
      <c r="D1300">
        <v>0.02</v>
      </c>
      <c r="E1300">
        <v>0.02</v>
      </c>
      <c r="F1300" s="403">
        <v>44054.457638888889</v>
      </c>
      <c r="G1300">
        <v>1.1791499999999999</v>
      </c>
      <c r="H1300" s="403">
        <v>44054.457638888889</v>
      </c>
      <c r="I1300">
        <v>1.1791499999999999</v>
      </c>
      <c r="J1300" s="403">
        <v>44054.487500000003</v>
      </c>
      <c r="K1300">
        <v>1.18015</v>
      </c>
      <c r="L1300">
        <v>0</v>
      </c>
      <c r="M1300">
        <v>10</v>
      </c>
      <c r="N1300">
        <v>2</v>
      </c>
      <c r="O1300" s="578">
        <v>2.9861111113859806E-2</v>
      </c>
    </row>
    <row r="1301" spans="1:15">
      <c r="A1301" s="577">
        <v>1300</v>
      </c>
      <c r="B1301" s="577" t="s">
        <v>96</v>
      </c>
      <c r="C1301" s="577">
        <v>2</v>
      </c>
      <c r="D1301">
        <v>0.02</v>
      </c>
      <c r="E1301">
        <v>0.04</v>
      </c>
      <c r="F1301" s="403">
        <v>44054.495833333334</v>
      </c>
      <c r="G1301">
        <v>1.1797299999999999</v>
      </c>
      <c r="H1301" s="403">
        <v>44054.499305555553</v>
      </c>
      <c r="I1301">
        <v>1.1781200000000001</v>
      </c>
      <c r="J1301" s="403">
        <v>44054.519444444442</v>
      </c>
      <c r="K1301">
        <v>1.1799299999999999</v>
      </c>
      <c r="L1301">
        <v>16.099999999998545</v>
      </c>
      <c r="M1301">
        <v>18.099999999998545</v>
      </c>
      <c r="N1301">
        <v>4.0200000000000005</v>
      </c>
      <c r="O1301" s="578">
        <v>2.361111110803904E-2</v>
      </c>
    </row>
    <row r="1302" spans="1:15">
      <c r="A1302" s="577">
        <v>1301</v>
      </c>
      <c r="B1302" s="577" t="s">
        <v>96</v>
      </c>
      <c r="C1302" s="577">
        <v>1</v>
      </c>
      <c r="D1302">
        <v>0.02</v>
      </c>
      <c r="E1302">
        <v>0.02</v>
      </c>
      <c r="F1302" s="403">
        <v>44054.523611111108</v>
      </c>
      <c r="G1302">
        <v>1.17913</v>
      </c>
      <c r="H1302" s="403">
        <v>44054.523611111108</v>
      </c>
      <c r="I1302">
        <v>1.17913</v>
      </c>
      <c r="J1302" s="403">
        <v>44054.525694444441</v>
      </c>
      <c r="K1302">
        <v>1.1801299999999999</v>
      </c>
      <c r="L1302">
        <v>0</v>
      </c>
      <c r="M1302">
        <v>10</v>
      </c>
      <c r="N1302">
        <v>2</v>
      </c>
      <c r="O1302" s="578">
        <v>2.0833333328482695E-3</v>
      </c>
    </row>
    <row r="1303" spans="1:15">
      <c r="A1303" s="577">
        <v>1302</v>
      </c>
      <c r="B1303" s="577" t="s">
        <v>96</v>
      </c>
      <c r="C1303" s="577">
        <v>3</v>
      </c>
      <c r="D1303">
        <v>0.03</v>
      </c>
      <c r="E1303">
        <v>7.0000000000000007E-2</v>
      </c>
      <c r="F1303" s="403">
        <v>44054.534722222219</v>
      </c>
      <c r="G1303">
        <v>1.1791400000000001</v>
      </c>
      <c r="H1303" s="403">
        <v>44054.566666666666</v>
      </c>
      <c r="I1303">
        <v>1.17594</v>
      </c>
      <c r="J1303" s="403">
        <v>44054.576388888891</v>
      </c>
      <c r="K1303">
        <v>1.17831</v>
      </c>
      <c r="L1303">
        <v>32.000000000001819</v>
      </c>
      <c r="M1303">
        <v>23.700000000000728</v>
      </c>
      <c r="N1303">
        <v>6.99</v>
      </c>
      <c r="O1303" s="578">
        <v>4.1666666671517305E-2</v>
      </c>
    </row>
    <row r="1304" spans="1:15">
      <c r="A1304" s="577">
        <v>1303</v>
      </c>
      <c r="B1304" s="577" t="s">
        <v>97</v>
      </c>
      <c r="C1304" s="577">
        <v>2</v>
      </c>
      <c r="D1304">
        <v>0.02</v>
      </c>
      <c r="E1304">
        <v>0.04</v>
      </c>
      <c r="F1304" s="403">
        <v>44054.570833333331</v>
      </c>
      <c r="G1304">
        <v>1.1766799999999999</v>
      </c>
      <c r="H1304" s="403">
        <v>44054.576388888891</v>
      </c>
      <c r="I1304">
        <v>1.17828</v>
      </c>
      <c r="J1304" s="403">
        <v>44054.625694444447</v>
      </c>
      <c r="K1304">
        <v>1.17648</v>
      </c>
      <c r="L1304">
        <v>16</v>
      </c>
      <c r="M1304">
        <v>18</v>
      </c>
      <c r="N1304">
        <v>4</v>
      </c>
      <c r="O1304" s="578">
        <v>5.4861111115314998E-2</v>
      </c>
    </row>
    <row r="1305" spans="1:15">
      <c r="A1305" s="577">
        <v>1304</v>
      </c>
      <c r="B1305" s="577" t="s">
        <v>96</v>
      </c>
      <c r="C1305" s="577">
        <v>2</v>
      </c>
      <c r="D1305">
        <v>0.02</v>
      </c>
      <c r="E1305">
        <v>0.04</v>
      </c>
      <c r="F1305" s="403">
        <v>44054.584027777775</v>
      </c>
      <c r="G1305">
        <v>1.1783600000000001</v>
      </c>
      <c r="H1305" s="403">
        <v>44054.59652777778</v>
      </c>
      <c r="I1305">
        <v>1.17675</v>
      </c>
      <c r="J1305" s="403">
        <v>44054.633333333331</v>
      </c>
      <c r="K1305">
        <v>1.1785600000000001</v>
      </c>
      <c r="L1305">
        <v>16.100000000000364</v>
      </c>
      <c r="M1305">
        <v>18.100000000000364</v>
      </c>
      <c r="N1305">
        <v>4.0200000000000005</v>
      </c>
      <c r="O1305" s="578">
        <v>4.9305555556202307E-2</v>
      </c>
    </row>
    <row r="1306" spans="1:15">
      <c r="A1306" s="577">
        <v>1305</v>
      </c>
      <c r="B1306" s="577" t="s">
        <v>97</v>
      </c>
      <c r="C1306" s="577">
        <v>2</v>
      </c>
      <c r="D1306">
        <v>0.02</v>
      </c>
      <c r="E1306">
        <v>0.04</v>
      </c>
      <c r="F1306" s="403">
        <v>44054.62777777778</v>
      </c>
      <c r="G1306">
        <v>1.17716</v>
      </c>
      <c r="H1306" s="403">
        <v>44054.634722222225</v>
      </c>
      <c r="I1306">
        <v>1.1787700000000001</v>
      </c>
      <c r="J1306" s="403">
        <v>44054.658333333333</v>
      </c>
      <c r="K1306">
        <v>1.1769700000000001</v>
      </c>
      <c r="L1306">
        <v>16.100000000000364</v>
      </c>
      <c r="M1306">
        <v>18</v>
      </c>
      <c r="N1306">
        <v>3.98</v>
      </c>
      <c r="O1306" s="578">
        <v>3.0555555553291924E-2</v>
      </c>
    </row>
    <row r="1307" spans="1:15">
      <c r="A1307" s="577">
        <v>1306</v>
      </c>
      <c r="B1307" s="577" t="s">
        <v>96</v>
      </c>
      <c r="C1307" s="577">
        <v>4</v>
      </c>
      <c r="D1307">
        <v>0.05</v>
      </c>
      <c r="E1307">
        <v>0.12000000000000001</v>
      </c>
      <c r="F1307" s="403">
        <v>44054.637499999997</v>
      </c>
      <c r="G1307">
        <v>1.17798</v>
      </c>
      <c r="H1307" s="403">
        <v>44054.826388888891</v>
      </c>
      <c r="I1307">
        <v>1.17302</v>
      </c>
      <c r="J1307" s="403">
        <v>44055.352083333331</v>
      </c>
      <c r="K1307">
        <v>1.17584</v>
      </c>
      <c r="L1307">
        <v>49.600000000002183</v>
      </c>
      <c r="M1307">
        <v>28.200000000000728</v>
      </c>
      <c r="N1307">
        <v>11.56</v>
      </c>
      <c r="O1307" s="578">
        <v>0.71458333333430346</v>
      </c>
    </row>
    <row r="1308" spans="1:15">
      <c r="A1308" s="577">
        <v>1307</v>
      </c>
      <c r="B1308" s="577" t="s">
        <v>97</v>
      </c>
      <c r="C1308" s="577">
        <v>1</v>
      </c>
      <c r="D1308">
        <v>0.02</v>
      </c>
      <c r="E1308">
        <v>0.02</v>
      </c>
      <c r="F1308" s="403">
        <v>44054.681250000001</v>
      </c>
      <c r="G1308">
        <v>1.1768799999999999</v>
      </c>
      <c r="H1308" s="403">
        <v>44054.681250000001</v>
      </c>
      <c r="I1308">
        <v>1.1768799999999999</v>
      </c>
      <c r="J1308" s="403">
        <v>44054.729861111111</v>
      </c>
      <c r="K1308">
        <v>1.17588</v>
      </c>
      <c r="L1308">
        <v>0</v>
      </c>
      <c r="M1308">
        <v>9.999999999998181</v>
      </c>
      <c r="N1308">
        <v>2</v>
      </c>
      <c r="O1308" s="578">
        <v>4.8611111109494232E-2</v>
      </c>
    </row>
    <row r="1309" spans="1:15">
      <c r="A1309" s="577">
        <v>1308</v>
      </c>
      <c r="B1309" s="577" t="s">
        <v>97</v>
      </c>
      <c r="C1309" s="577">
        <v>1</v>
      </c>
      <c r="D1309">
        <v>0.02</v>
      </c>
      <c r="E1309">
        <v>0.02</v>
      </c>
      <c r="F1309" s="403">
        <v>44054.761805555558</v>
      </c>
      <c r="G1309">
        <v>1.1762900000000001</v>
      </c>
      <c r="H1309" s="403">
        <v>44054.761805555558</v>
      </c>
      <c r="I1309">
        <v>1.1762900000000001</v>
      </c>
      <c r="J1309" s="403">
        <v>44054.775000000001</v>
      </c>
      <c r="K1309">
        <v>1.1752899999999999</v>
      </c>
      <c r="L1309">
        <v>0</v>
      </c>
      <c r="M1309">
        <v>10.000000000001819</v>
      </c>
      <c r="N1309">
        <v>2</v>
      </c>
      <c r="O1309" s="578">
        <v>1.3194444443797693E-2</v>
      </c>
    </row>
    <row r="1310" spans="1:15">
      <c r="A1310" s="577">
        <v>1309</v>
      </c>
      <c r="B1310" s="577" t="s">
        <v>97</v>
      </c>
      <c r="C1310" s="577">
        <v>1</v>
      </c>
      <c r="D1310">
        <v>0.02</v>
      </c>
      <c r="E1310">
        <v>0.02</v>
      </c>
      <c r="F1310" s="403">
        <v>44055.034722222219</v>
      </c>
      <c r="G1310">
        <v>1.1734100000000001</v>
      </c>
      <c r="H1310" s="403">
        <v>44055.034722222219</v>
      </c>
      <c r="I1310">
        <v>1.1734100000000001</v>
      </c>
      <c r="J1310" s="403">
        <v>44055.084027777775</v>
      </c>
      <c r="K1310">
        <v>1.17241</v>
      </c>
      <c r="L1310">
        <v>0</v>
      </c>
      <c r="M1310">
        <v>10</v>
      </c>
      <c r="N1310">
        <v>2</v>
      </c>
      <c r="O1310" s="578">
        <v>4.9305555556202307E-2</v>
      </c>
    </row>
    <row r="1311" spans="1:15">
      <c r="A1311" s="577">
        <v>1310</v>
      </c>
      <c r="B1311" s="577" t="s">
        <v>97</v>
      </c>
      <c r="C1311" s="577">
        <v>8</v>
      </c>
      <c r="D1311">
        <v>0.38</v>
      </c>
      <c r="E1311">
        <v>0.95000000000000007</v>
      </c>
      <c r="F1311" s="403">
        <v>44055.140277777777</v>
      </c>
      <c r="G1311">
        <v>1.17215</v>
      </c>
      <c r="H1311" s="403">
        <v>44056.434027777781</v>
      </c>
      <c r="I1311">
        <v>1.18489</v>
      </c>
      <c r="J1311" s="403">
        <v>44056.76458333333</v>
      </c>
      <c r="K1311">
        <v>1.18065</v>
      </c>
      <c r="L1311">
        <v>127.39999999999964</v>
      </c>
      <c r="M1311">
        <v>42.399999999999636</v>
      </c>
      <c r="N1311">
        <v>133.66999999999999</v>
      </c>
      <c r="O1311" s="578">
        <v>1.6243055555532919</v>
      </c>
    </row>
    <row r="1312" spans="1:15">
      <c r="A1312" s="577">
        <v>1311</v>
      </c>
      <c r="B1312" s="577" t="s">
        <v>96</v>
      </c>
      <c r="C1312" s="577">
        <v>1</v>
      </c>
      <c r="D1312">
        <v>0.02</v>
      </c>
      <c r="E1312">
        <v>0.02</v>
      </c>
      <c r="F1312" s="403">
        <v>44055.35833333333</v>
      </c>
      <c r="G1312">
        <v>1.1756</v>
      </c>
      <c r="H1312" s="403">
        <v>44055.35833333333</v>
      </c>
      <c r="I1312">
        <v>1.1756</v>
      </c>
      <c r="J1312" s="403">
        <v>44055.395138888889</v>
      </c>
      <c r="K1312">
        <v>1.1766000000000001</v>
      </c>
      <c r="L1312">
        <v>0</v>
      </c>
      <c r="M1312">
        <v>10</v>
      </c>
      <c r="N1312">
        <v>2</v>
      </c>
      <c r="O1312" s="578">
        <v>3.680555555911269E-2</v>
      </c>
    </row>
    <row r="1313" spans="1:15">
      <c r="A1313" s="577">
        <v>1312</v>
      </c>
      <c r="B1313" s="577" t="s">
        <v>96</v>
      </c>
      <c r="C1313" s="577">
        <v>1</v>
      </c>
      <c r="D1313">
        <v>0.02</v>
      </c>
      <c r="E1313">
        <v>0.02</v>
      </c>
      <c r="F1313" s="403">
        <v>44055.405555555553</v>
      </c>
      <c r="G1313">
        <v>1.1770099999999999</v>
      </c>
      <c r="H1313" s="403">
        <v>44055.405555555553</v>
      </c>
      <c r="I1313">
        <v>1.1770099999999999</v>
      </c>
      <c r="J1313" s="403">
        <v>44055.525694444441</v>
      </c>
      <c r="K1313">
        <v>1.17801</v>
      </c>
      <c r="L1313">
        <v>0</v>
      </c>
      <c r="M1313">
        <v>10.000000000001819</v>
      </c>
      <c r="N1313">
        <v>2</v>
      </c>
      <c r="O1313" s="578">
        <v>0.12013888888759539</v>
      </c>
    </row>
    <row r="1314" spans="1:15">
      <c r="A1314" s="577">
        <v>1313</v>
      </c>
      <c r="B1314" s="577" t="s">
        <v>96</v>
      </c>
      <c r="C1314" s="577">
        <v>1</v>
      </c>
      <c r="D1314">
        <v>0.02</v>
      </c>
      <c r="E1314">
        <v>0.02</v>
      </c>
      <c r="F1314" s="403">
        <v>44055.53402777778</v>
      </c>
      <c r="G1314">
        <v>1.17883</v>
      </c>
      <c r="H1314" s="403">
        <v>44055.53402777778</v>
      </c>
      <c r="I1314">
        <v>1.17883</v>
      </c>
      <c r="J1314" s="403">
        <v>44055.544444444444</v>
      </c>
      <c r="K1314">
        <v>1.1798299999999999</v>
      </c>
      <c r="L1314">
        <v>0</v>
      </c>
      <c r="M1314">
        <v>9.999999999998181</v>
      </c>
      <c r="N1314">
        <v>2</v>
      </c>
      <c r="O1314" s="578">
        <v>1.0416666664241347E-2</v>
      </c>
    </row>
    <row r="1315" spans="1:15">
      <c r="A1315" s="577">
        <v>1314</v>
      </c>
      <c r="B1315" s="577" t="s">
        <v>96</v>
      </c>
      <c r="C1315" s="577">
        <v>2</v>
      </c>
      <c r="D1315">
        <v>0.02</v>
      </c>
      <c r="E1315">
        <v>0.04</v>
      </c>
      <c r="F1315" s="403">
        <v>44055.57916666667</v>
      </c>
      <c r="G1315">
        <v>1.17926</v>
      </c>
      <c r="H1315" s="403">
        <v>44055.583333333336</v>
      </c>
      <c r="I1315">
        <v>1.17764</v>
      </c>
      <c r="J1315" s="403">
        <v>44055.601388888892</v>
      </c>
      <c r="K1315">
        <v>1.1794500000000001</v>
      </c>
      <c r="L1315">
        <v>16.200000000000728</v>
      </c>
      <c r="M1315">
        <v>18.100000000002183</v>
      </c>
      <c r="N1315">
        <v>4</v>
      </c>
      <c r="O1315" s="578">
        <v>2.2222222221898846E-2</v>
      </c>
    </row>
    <row r="1316" spans="1:15">
      <c r="A1316" s="577">
        <v>1315</v>
      </c>
      <c r="B1316" s="577" t="s">
        <v>96</v>
      </c>
      <c r="C1316" s="577">
        <v>1</v>
      </c>
      <c r="D1316">
        <v>0.02</v>
      </c>
      <c r="E1316">
        <v>0.02</v>
      </c>
      <c r="F1316" s="403">
        <v>44055.616666666669</v>
      </c>
      <c r="G1316">
        <v>1.17913</v>
      </c>
      <c r="H1316" s="403">
        <v>44055.616666666669</v>
      </c>
      <c r="I1316">
        <v>1.17913</v>
      </c>
      <c r="J1316" s="403">
        <v>44055.62222222222</v>
      </c>
      <c r="K1316">
        <v>1.1801299999999999</v>
      </c>
      <c r="L1316">
        <v>0</v>
      </c>
      <c r="M1316">
        <v>10</v>
      </c>
      <c r="N1316">
        <v>2</v>
      </c>
      <c r="O1316" s="578">
        <v>5.5555555518367328E-3</v>
      </c>
    </row>
    <row r="1317" spans="1:15">
      <c r="A1317" s="577">
        <v>1316</v>
      </c>
      <c r="B1317" s="577" t="s">
        <v>96</v>
      </c>
      <c r="C1317" s="577">
        <v>1</v>
      </c>
      <c r="D1317">
        <v>0.02</v>
      </c>
      <c r="E1317">
        <v>0.02</v>
      </c>
      <c r="F1317" s="403">
        <v>44055.626388888886</v>
      </c>
      <c r="G1317">
        <v>1.1796599999999999</v>
      </c>
      <c r="H1317" s="403">
        <v>44055.626388888886</v>
      </c>
      <c r="I1317">
        <v>1.1796599999999999</v>
      </c>
      <c r="J1317" s="403">
        <v>44056.013888888891</v>
      </c>
      <c r="K1317">
        <v>1.18066</v>
      </c>
      <c r="L1317">
        <v>0</v>
      </c>
      <c r="M1317">
        <v>10.000000000001819</v>
      </c>
      <c r="N1317">
        <v>1.76</v>
      </c>
      <c r="O1317" s="578">
        <v>0.38750000000436557</v>
      </c>
    </row>
    <row r="1318" spans="1:15">
      <c r="A1318" s="577">
        <v>1317</v>
      </c>
      <c r="B1318" s="577" t="s">
        <v>96</v>
      </c>
      <c r="C1318" s="577">
        <v>1</v>
      </c>
      <c r="D1318">
        <v>0.02</v>
      </c>
      <c r="E1318">
        <v>0.02</v>
      </c>
      <c r="F1318" s="403">
        <v>44056.280555555553</v>
      </c>
      <c r="G1318">
        <v>1.18293</v>
      </c>
      <c r="H1318" s="403">
        <v>44056.280555555553</v>
      </c>
      <c r="I1318">
        <v>1.18293</v>
      </c>
      <c r="J1318" s="403">
        <v>44056.362500000003</v>
      </c>
      <c r="K1318">
        <v>1.1839299999999999</v>
      </c>
      <c r="L1318">
        <v>0</v>
      </c>
      <c r="M1318">
        <v>9.999999999998181</v>
      </c>
      <c r="N1318">
        <v>2</v>
      </c>
      <c r="O1318" s="578">
        <v>8.1944444449618459E-2</v>
      </c>
    </row>
    <row r="1319" spans="1:15">
      <c r="A1319" s="577">
        <v>1318</v>
      </c>
      <c r="B1319" s="577" t="s">
        <v>96</v>
      </c>
      <c r="C1319" s="577">
        <v>1</v>
      </c>
      <c r="D1319">
        <v>0.02</v>
      </c>
      <c r="E1319">
        <v>0.02</v>
      </c>
      <c r="F1319" s="403">
        <v>44056.376388888886</v>
      </c>
      <c r="G1319">
        <v>1.18363</v>
      </c>
      <c r="H1319" s="403">
        <v>44056.376388888886</v>
      </c>
      <c r="I1319">
        <v>1.18363</v>
      </c>
      <c r="J1319" s="403">
        <v>44056.433333333334</v>
      </c>
      <c r="K1319">
        <v>1.1846300000000001</v>
      </c>
      <c r="L1319">
        <v>0</v>
      </c>
      <c r="M1319">
        <v>10.000000000001819</v>
      </c>
      <c r="N1319">
        <v>2</v>
      </c>
      <c r="O1319" s="578">
        <v>5.6944444448163267E-2</v>
      </c>
    </row>
    <row r="1320" spans="1:15">
      <c r="A1320" s="577">
        <v>1319</v>
      </c>
      <c r="B1320" s="577" t="s">
        <v>96</v>
      </c>
      <c r="C1320" s="577">
        <v>2</v>
      </c>
      <c r="D1320">
        <v>0.02</v>
      </c>
      <c r="E1320">
        <v>0.04</v>
      </c>
      <c r="F1320" s="403">
        <v>44056.472222222219</v>
      </c>
      <c r="G1320">
        <v>1.1849000000000001</v>
      </c>
      <c r="H1320" s="403">
        <v>44056.501388888886</v>
      </c>
      <c r="I1320">
        <v>1.18327</v>
      </c>
      <c r="J1320" s="403">
        <v>44056.574305555558</v>
      </c>
      <c r="K1320">
        <v>1.18509</v>
      </c>
      <c r="L1320">
        <v>16.299999999999272</v>
      </c>
      <c r="M1320">
        <v>18.199999999998909</v>
      </c>
      <c r="N1320">
        <v>4.0200000000000005</v>
      </c>
      <c r="O1320" s="578">
        <v>0.10208333333866904</v>
      </c>
    </row>
    <row r="1321" spans="1:15">
      <c r="A1321" s="577">
        <v>1320</v>
      </c>
      <c r="B1321" s="577" t="s">
        <v>96</v>
      </c>
      <c r="C1321" s="577">
        <v>1</v>
      </c>
      <c r="D1321">
        <v>0.02</v>
      </c>
      <c r="E1321">
        <v>0.02</v>
      </c>
      <c r="F1321" s="403">
        <v>44056.585416666669</v>
      </c>
      <c r="G1321">
        <v>1.1853400000000001</v>
      </c>
      <c r="H1321" s="403">
        <v>44056.585416666669</v>
      </c>
      <c r="I1321">
        <v>1.1853400000000001</v>
      </c>
      <c r="J1321" s="403">
        <v>44056.598611111112</v>
      </c>
      <c r="K1321">
        <v>1.18634</v>
      </c>
      <c r="L1321">
        <v>0</v>
      </c>
      <c r="M1321">
        <v>9.999999999998181</v>
      </c>
      <c r="N1321">
        <v>2</v>
      </c>
      <c r="O1321" s="578">
        <v>1.3194444443797693E-2</v>
      </c>
    </row>
    <row r="1322" spans="1:15">
      <c r="A1322" s="577">
        <v>1321</v>
      </c>
      <c r="B1322" s="577" t="s">
        <v>96</v>
      </c>
      <c r="C1322" s="577">
        <v>5</v>
      </c>
      <c r="D1322">
        <v>0.08</v>
      </c>
      <c r="E1322">
        <v>0.2</v>
      </c>
      <c r="F1322" s="403">
        <v>44056.605555555558</v>
      </c>
      <c r="G1322">
        <v>1.1855899999999999</v>
      </c>
      <c r="H1322" s="403">
        <v>44057.392361111109</v>
      </c>
      <c r="I1322">
        <v>1.17886</v>
      </c>
      <c r="J1322" s="403">
        <v>44057.524305555555</v>
      </c>
      <c r="K1322">
        <v>1.1821299999999999</v>
      </c>
      <c r="L1322">
        <v>67.299999999999272</v>
      </c>
      <c r="M1322">
        <v>32.699999999998909</v>
      </c>
      <c r="N1322">
        <v>21.61</v>
      </c>
      <c r="O1322" s="578">
        <v>0.91874999999708962</v>
      </c>
    </row>
    <row r="1323" spans="1:15">
      <c r="A1323" s="577">
        <v>1322</v>
      </c>
      <c r="B1323" s="577" t="s">
        <v>97</v>
      </c>
      <c r="C1323" s="577">
        <v>2</v>
      </c>
      <c r="D1323">
        <v>0.02</v>
      </c>
      <c r="E1323">
        <v>0.04</v>
      </c>
      <c r="F1323" s="403">
        <v>44056.788888888892</v>
      </c>
      <c r="G1323">
        <v>1.1803300000000001</v>
      </c>
      <c r="H1323" s="403">
        <v>44056.982638888891</v>
      </c>
      <c r="I1323">
        <v>1.18197</v>
      </c>
      <c r="J1323" s="403">
        <v>44057.309027777781</v>
      </c>
      <c r="K1323">
        <v>1.18015</v>
      </c>
      <c r="L1323">
        <v>16.399999999997817</v>
      </c>
      <c r="M1323">
        <v>18.199999999998909</v>
      </c>
      <c r="N1323">
        <v>4.04</v>
      </c>
      <c r="O1323" s="578">
        <v>0.52013888888905058</v>
      </c>
    </row>
    <row r="1324" spans="1:15">
      <c r="A1324" s="577">
        <v>1323</v>
      </c>
      <c r="B1324" s="577" t="s">
        <v>97</v>
      </c>
      <c r="C1324" s="577">
        <v>2</v>
      </c>
      <c r="D1324">
        <v>0.02</v>
      </c>
      <c r="E1324">
        <v>0.04</v>
      </c>
      <c r="F1324" s="403">
        <v>44057.316666666666</v>
      </c>
      <c r="G1324">
        <v>1.17963</v>
      </c>
      <c r="H1324" s="403">
        <v>44057.361111111109</v>
      </c>
      <c r="I1324">
        <v>1.18123</v>
      </c>
      <c r="J1324" s="403">
        <v>44057.392361111109</v>
      </c>
      <c r="K1324">
        <v>1.17943</v>
      </c>
      <c r="L1324">
        <v>16</v>
      </c>
      <c r="M1324">
        <v>18</v>
      </c>
      <c r="N1324">
        <v>4</v>
      </c>
      <c r="O1324" s="578">
        <v>7.5694444443797693E-2</v>
      </c>
    </row>
    <row r="1325" spans="1:15">
      <c r="A1325" s="577">
        <v>1324</v>
      </c>
      <c r="B1325" s="577" t="s">
        <v>97</v>
      </c>
      <c r="C1325" s="577">
        <v>9</v>
      </c>
      <c r="D1325">
        <v>0.64</v>
      </c>
      <c r="E1325">
        <v>1.59</v>
      </c>
      <c r="F1325" s="403">
        <v>44057.398611111108</v>
      </c>
      <c r="G1325">
        <v>1.1789799999999999</v>
      </c>
      <c r="H1325" s="403">
        <v>44061.561805555553</v>
      </c>
      <c r="I1325">
        <v>1.1956899999999999</v>
      </c>
      <c r="J1325" s="403">
        <v>44062.611805555556</v>
      </c>
      <c r="K1325">
        <v>1.19069</v>
      </c>
      <c r="L1325">
        <v>167.10000000000036</v>
      </c>
      <c r="M1325">
        <v>50</v>
      </c>
      <c r="N1325">
        <v>209.44</v>
      </c>
      <c r="O1325" s="578">
        <v>3.2131944444481633</v>
      </c>
    </row>
    <row r="1326" spans="1:15">
      <c r="A1326" s="577">
        <v>1325</v>
      </c>
      <c r="B1326" s="577" t="s">
        <v>96</v>
      </c>
      <c r="C1326" s="577">
        <v>1</v>
      </c>
      <c r="D1326">
        <v>0.02</v>
      </c>
      <c r="E1326">
        <v>0.02</v>
      </c>
      <c r="F1326" s="403">
        <v>44057.540972222225</v>
      </c>
      <c r="G1326">
        <v>1.1818299999999999</v>
      </c>
      <c r="H1326" s="403">
        <v>44057.540972222225</v>
      </c>
      <c r="I1326">
        <v>1.1818299999999999</v>
      </c>
      <c r="J1326" s="403">
        <v>44057.54791666667</v>
      </c>
      <c r="K1326">
        <v>1.18283</v>
      </c>
      <c r="L1326">
        <v>0</v>
      </c>
      <c r="M1326">
        <v>10.000000000001819</v>
      </c>
      <c r="N1326">
        <v>2</v>
      </c>
      <c r="O1326" s="578">
        <v>6.9444444452528842E-3</v>
      </c>
    </row>
    <row r="1327" spans="1:15">
      <c r="A1327" s="577">
        <v>1326</v>
      </c>
      <c r="B1327" s="577" t="s">
        <v>96</v>
      </c>
      <c r="C1327" s="577">
        <v>2</v>
      </c>
      <c r="D1327">
        <v>0.02</v>
      </c>
      <c r="E1327">
        <v>0.04</v>
      </c>
      <c r="F1327" s="403">
        <v>44057.554166666669</v>
      </c>
      <c r="G1327">
        <v>1.1828799999999999</v>
      </c>
      <c r="H1327" s="403">
        <v>44057.59652777778</v>
      </c>
      <c r="I1327">
        <v>1.1812800000000001</v>
      </c>
      <c r="J1327" s="403">
        <v>44057.609722222223</v>
      </c>
      <c r="K1327">
        <v>1.1830799999999999</v>
      </c>
      <c r="L1327">
        <v>15.999999999998181</v>
      </c>
      <c r="M1327">
        <v>17.999999999998181</v>
      </c>
      <c r="N1327">
        <v>4</v>
      </c>
      <c r="O1327" s="578">
        <v>5.5555555554747116E-2</v>
      </c>
    </row>
    <row r="1328" spans="1:15">
      <c r="A1328" s="577">
        <v>1327</v>
      </c>
      <c r="B1328" s="577" t="s">
        <v>96</v>
      </c>
      <c r="C1328" s="577">
        <v>1</v>
      </c>
      <c r="D1328">
        <v>0.02</v>
      </c>
      <c r="E1328">
        <v>0.02</v>
      </c>
      <c r="F1328" s="403">
        <v>44057.622916666667</v>
      </c>
      <c r="G1328">
        <v>1.1831100000000001</v>
      </c>
      <c r="H1328" s="403">
        <v>44057.622916666667</v>
      </c>
      <c r="I1328">
        <v>1.1831100000000001</v>
      </c>
      <c r="J1328" s="403">
        <v>44057.697222222225</v>
      </c>
      <c r="K1328">
        <v>1.18411</v>
      </c>
      <c r="L1328">
        <v>0</v>
      </c>
      <c r="M1328">
        <v>10</v>
      </c>
      <c r="N1328">
        <v>2</v>
      </c>
      <c r="O1328" s="578">
        <v>7.4305555557657499E-2</v>
      </c>
    </row>
    <row r="1329" spans="1:15">
      <c r="A1329" s="577">
        <v>1328</v>
      </c>
      <c r="B1329" s="577" t="s">
        <v>96</v>
      </c>
      <c r="C1329" s="577">
        <v>1</v>
      </c>
      <c r="D1329">
        <v>0.02</v>
      </c>
      <c r="E1329">
        <v>0.02</v>
      </c>
      <c r="F1329" s="403">
        <v>44057.731944444444</v>
      </c>
      <c r="G1329">
        <v>1.1841900000000001</v>
      </c>
      <c r="H1329" s="403">
        <v>44057.731944444444</v>
      </c>
      <c r="I1329">
        <v>1.1841900000000001</v>
      </c>
      <c r="J1329" s="403">
        <v>44059.995833333334</v>
      </c>
      <c r="K1329">
        <v>1.18519</v>
      </c>
      <c r="L1329">
        <v>0</v>
      </c>
      <c r="M1329">
        <v>9.999999999998181</v>
      </c>
      <c r="N1329">
        <v>2</v>
      </c>
      <c r="O1329" s="578">
        <v>0.26388888889050577</v>
      </c>
    </row>
    <row r="1330" spans="1:15">
      <c r="A1330" s="577">
        <v>1329</v>
      </c>
      <c r="B1330" s="577" t="s">
        <v>96</v>
      </c>
      <c r="C1330" s="577">
        <v>1</v>
      </c>
      <c r="D1330">
        <v>0.02</v>
      </c>
      <c r="E1330">
        <v>0.02</v>
      </c>
      <c r="F1330" s="403">
        <v>44060.002083333333</v>
      </c>
      <c r="G1330">
        <v>1.18479</v>
      </c>
      <c r="H1330" s="403">
        <v>44060.002083333333</v>
      </c>
      <c r="I1330">
        <v>1.18479</v>
      </c>
      <c r="J1330" s="403">
        <v>44060.095833333333</v>
      </c>
      <c r="K1330">
        <v>1.1857899999999999</v>
      </c>
      <c r="L1330">
        <v>0</v>
      </c>
      <c r="M1330">
        <v>10</v>
      </c>
      <c r="N1330">
        <v>2</v>
      </c>
      <c r="O1330" s="578">
        <v>9.375E-2</v>
      </c>
    </row>
    <row r="1331" spans="1:15">
      <c r="A1331" s="577">
        <v>1330</v>
      </c>
      <c r="B1331" s="577" t="s">
        <v>96</v>
      </c>
      <c r="C1331" s="577">
        <v>2</v>
      </c>
      <c r="D1331">
        <v>0.02</v>
      </c>
      <c r="E1331">
        <v>0.04</v>
      </c>
      <c r="F1331" s="403">
        <v>44060.271527777775</v>
      </c>
      <c r="G1331">
        <v>1.1862299999999999</v>
      </c>
      <c r="H1331" s="403">
        <v>44060.315972222219</v>
      </c>
      <c r="I1331">
        <v>1.18462</v>
      </c>
      <c r="J1331" s="403">
        <v>44060.56527777778</v>
      </c>
      <c r="K1331">
        <v>1.1864300000000001</v>
      </c>
      <c r="L1331">
        <v>16.099999999998545</v>
      </c>
      <c r="M1331">
        <v>18.100000000000364</v>
      </c>
      <c r="N1331">
        <v>4.0200000000000005</v>
      </c>
      <c r="O1331" s="578">
        <v>0.29375000000436557</v>
      </c>
    </row>
    <row r="1332" spans="1:15">
      <c r="A1332" s="577">
        <v>1331</v>
      </c>
      <c r="B1332" s="577" t="s">
        <v>96</v>
      </c>
      <c r="C1332" s="577">
        <v>2</v>
      </c>
      <c r="D1332">
        <v>0.02</v>
      </c>
      <c r="E1332">
        <v>0.04</v>
      </c>
      <c r="F1332" s="403">
        <v>44060.579861111109</v>
      </c>
      <c r="G1332">
        <v>1.1877500000000001</v>
      </c>
      <c r="H1332" s="403">
        <v>44060.680555555555</v>
      </c>
      <c r="I1332">
        <v>1.18614</v>
      </c>
      <c r="J1332" s="403">
        <v>44061.003472222219</v>
      </c>
      <c r="K1332">
        <v>1.1879500000000001</v>
      </c>
      <c r="L1332">
        <v>16.100000000000364</v>
      </c>
      <c r="M1332">
        <v>18.100000000000364</v>
      </c>
      <c r="N1332">
        <v>3.86</v>
      </c>
      <c r="O1332" s="578">
        <v>0.42361111110949423</v>
      </c>
    </row>
    <row r="1333" spans="1:15">
      <c r="A1333" s="577">
        <v>1332</v>
      </c>
      <c r="B1333" s="577" t="s">
        <v>96</v>
      </c>
      <c r="C1333" s="577">
        <v>1</v>
      </c>
      <c r="D1333">
        <v>0.02</v>
      </c>
      <c r="E1333">
        <v>0.02</v>
      </c>
      <c r="F1333" s="403">
        <v>44061.256249999999</v>
      </c>
      <c r="G1333">
        <v>1.1893899999999999</v>
      </c>
      <c r="H1333" s="403">
        <v>44061.256249999999</v>
      </c>
      <c r="I1333">
        <v>1.1893899999999999</v>
      </c>
      <c r="J1333" s="403">
        <v>44061.276388888888</v>
      </c>
      <c r="K1333">
        <v>1.1903900000000001</v>
      </c>
      <c r="L1333">
        <v>0</v>
      </c>
      <c r="M1333">
        <v>10.000000000001819</v>
      </c>
      <c r="N1333">
        <v>2</v>
      </c>
      <c r="O1333" s="578">
        <v>2.0138888889050577E-2</v>
      </c>
    </row>
    <row r="1334" spans="1:15">
      <c r="A1334" s="577">
        <v>1333</v>
      </c>
      <c r="B1334" s="577" t="s">
        <v>96</v>
      </c>
      <c r="C1334" s="577">
        <v>1</v>
      </c>
      <c r="D1334">
        <v>0.02</v>
      </c>
      <c r="E1334">
        <v>0.02</v>
      </c>
      <c r="F1334" s="403">
        <v>44061.279166666667</v>
      </c>
      <c r="G1334">
        <v>1.18964</v>
      </c>
      <c r="H1334" s="403">
        <v>44061.279166666667</v>
      </c>
      <c r="I1334">
        <v>1.18964</v>
      </c>
      <c r="J1334" s="403">
        <v>44061.365277777775</v>
      </c>
      <c r="K1334">
        <v>1.1906399999999999</v>
      </c>
      <c r="L1334">
        <v>0</v>
      </c>
      <c r="M1334">
        <v>10</v>
      </c>
      <c r="N1334">
        <v>2</v>
      </c>
      <c r="O1334" s="578">
        <v>8.611111110803904E-2</v>
      </c>
    </row>
    <row r="1335" spans="1:15">
      <c r="A1335" s="577">
        <v>1334</v>
      </c>
      <c r="B1335" s="577" t="s">
        <v>96</v>
      </c>
      <c r="C1335" s="577">
        <v>1</v>
      </c>
      <c r="D1335">
        <v>0.02</v>
      </c>
      <c r="E1335">
        <v>0.02</v>
      </c>
      <c r="F1335" s="403">
        <v>44061.368750000001</v>
      </c>
      <c r="G1335">
        <v>1.19042</v>
      </c>
      <c r="H1335" s="403">
        <v>44061.368750000001</v>
      </c>
      <c r="I1335">
        <v>1.19042</v>
      </c>
      <c r="J1335" s="403">
        <v>44061.371527777781</v>
      </c>
      <c r="K1335">
        <v>1.1914199999999999</v>
      </c>
      <c r="L1335">
        <v>0</v>
      </c>
      <c r="M1335">
        <v>9.999999999998181</v>
      </c>
      <c r="N1335">
        <v>2</v>
      </c>
      <c r="O1335" s="578">
        <v>2.7777777795563452E-3</v>
      </c>
    </row>
    <row r="1336" spans="1:15">
      <c r="A1336" s="577">
        <v>1335</v>
      </c>
      <c r="B1336" s="577" t="s">
        <v>96</v>
      </c>
      <c r="C1336" s="577">
        <v>1</v>
      </c>
      <c r="D1336">
        <v>0.02</v>
      </c>
      <c r="E1336">
        <v>0.02</v>
      </c>
      <c r="F1336" s="403">
        <v>44061.376388888886</v>
      </c>
      <c r="G1336">
        <v>1.19112</v>
      </c>
      <c r="H1336" s="403">
        <v>44061.376388888886</v>
      </c>
      <c r="I1336">
        <v>1.19112</v>
      </c>
      <c r="J1336" s="403">
        <v>44061.513194444444</v>
      </c>
      <c r="K1336">
        <v>1.1921200000000001</v>
      </c>
      <c r="L1336">
        <v>0</v>
      </c>
      <c r="M1336">
        <v>10.000000000001819</v>
      </c>
      <c r="N1336">
        <v>2</v>
      </c>
      <c r="O1336" s="578">
        <v>0.1368055555576575</v>
      </c>
    </row>
    <row r="1337" spans="1:15">
      <c r="A1337" s="577">
        <v>1336</v>
      </c>
      <c r="B1337" s="577" t="s">
        <v>96</v>
      </c>
      <c r="C1337" s="577">
        <v>1</v>
      </c>
      <c r="D1337">
        <v>0.02</v>
      </c>
      <c r="E1337">
        <v>0.02</v>
      </c>
      <c r="F1337" s="403">
        <v>44061.529166666667</v>
      </c>
      <c r="G1337">
        <v>1.19407</v>
      </c>
      <c r="H1337" s="403">
        <v>44061.529166666667</v>
      </c>
      <c r="I1337">
        <v>1.19407</v>
      </c>
      <c r="J1337" s="403">
        <v>44061.561111111114</v>
      </c>
      <c r="K1337">
        <v>1.1950700000000001</v>
      </c>
      <c r="L1337">
        <v>0</v>
      </c>
      <c r="M1337">
        <v>10.000000000001819</v>
      </c>
      <c r="N1337">
        <v>2</v>
      </c>
      <c r="O1337" s="578">
        <v>3.1944444446708076E-2</v>
      </c>
    </row>
    <row r="1338" spans="1:15">
      <c r="A1338" s="577">
        <v>1337</v>
      </c>
      <c r="B1338" s="577" t="s">
        <v>96</v>
      </c>
      <c r="C1338" s="577">
        <v>3</v>
      </c>
      <c r="D1338">
        <v>0.03</v>
      </c>
      <c r="E1338">
        <v>7.0000000000000007E-2</v>
      </c>
      <c r="F1338" s="403">
        <v>44061.569444444445</v>
      </c>
      <c r="G1338">
        <v>1.19587</v>
      </c>
      <c r="H1338" s="403">
        <v>44061.602777777778</v>
      </c>
      <c r="I1338">
        <v>1.1926699999999999</v>
      </c>
      <c r="J1338" s="403">
        <v>44061.997916666667</v>
      </c>
      <c r="K1338">
        <v>1.1950400000000001</v>
      </c>
      <c r="L1338">
        <v>32.000000000001819</v>
      </c>
      <c r="M1338">
        <v>23.700000000002547</v>
      </c>
      <c r="N1338">
        <v>6.99</v>
      </c>
      <c r="O1338" s="578">
        <v>0.42847222222189885</v>
      </c>
    </row>
    <row r="1339" spans="1:15">
      <c r="A1339" s="577">
        <v>1338</v>
      </c>
      <c r="B1339" s="577" t="s">
        <v>96</v>
      </c>
      <c r="C1339" s="577">
        <v>2</v>
      </c>
      <c r="D1339">
        <v>0.02</v>
      </c>
      <c r="E1339">
        <v>0.04</v>
      </c>
      <c r="F1339" s="403">
        <v>44062.081250000003</v>
      </c>
      <c r="G1339">
        <v>1.1941299999999999</v>
      </c>
      <c r="H1339" s="403">
        <v>44062.304861111108</v>
      </c>
      <c r="I1339">
        <v>1.19251</v>
      </c>
      <c r="J1339" s="403">
        <v>44062.343055555553</v>
      </c>
      <c r="K1339">
        <v>1.19432</v>
      </c>
      <c r="L1339">
        <v>16.199999999998909</v>
      </c>
      <c r="M1339">
        <v>18.100000000000364</v>
      </c>
      <c r="N1339">
        <v>4</v>
      </c>
      <c r="O1339" s="578">
        <v>0.26180555555038154</v>
      </c>
    </row>
    <row r="1340" spans="1:15">
      <c r="A1340" s="577">
        <v>1339</v>
      </c>
      <c r="B1340" s="577" t="s">
        <v>96</v>
      </c>
      <c r="C1340" s="577">
        <v>1</v>
      </c>
      <c r="D1340">
        <v>0.02</v>
      </c>
      <c r="E1340">
        <v>0.02</v>
      </c>
      <c r="F1340" s="403">
        <v>44062.347222222219</v>
      </c>
      <c r="G1340">
        <v>1.19397</v>
      </c>
      <c r="H1340" s="403">
        <v>44062.347222222219</v>
      </c>
      <c r="I1340">
        <v>1.19397</v>
      </c>
      <c r="J1340" s="403">
        <v>44062.39166666667</v>
      </c>
      <c r="K1340">
        <v>1.1949700000000001</v>
      </c>
      <c r="L1340">
        <v>0</v>
      </c>
      <c r="M1340">
        <v>10.000000000001819</v>
      </c>
      <c r="N1340">
        <v>2</v>
      </c>
      <c r="O1340" s="578">
        <v>4.444444445107365E-2</v>
      </c>
    </row>
    <row r="1341" spans="1:15">
      <c r="A1341" s="577">
        <v>1340</v>
      </c>
      <c r="B1341" s="577" t="s">
        <v>96</v>
      </c>
      <c r="C1341" s="577">
        <v>8</v>
      </c>
      <c r="D1341">
        <v>0.38</v>
      </c>
      <c r="E1341">
        <v>0.95000000000000007</v>
      </c>
      <c r="F1341" s="403">
        <v>44062.408333333333</v>
      </c>
      <c r="G1341">
        <v>1.19387</v>
      </c>
      <c r="H1341" s="403">
        <v>44063.552083333336</v>
      </c>
      <c r="I1341">
        <v>1.18059</v>
      </c>
      <c r="J1341" s="403">
        <v>44063.643055555556</v>
      </c>
      <c r="K1341">
        <v>1.1849700000000001</v>
      </c>
      <c r="L1341">
        <v>132.80000000000109</v>
      </c>
      <c r="M1341">
        <v>43.800000000001091</v>
      </c>
      <c r="N1341">
        <v>129.27000000000001</v>
      </c>
      <c r="O1341" s="578">
        <v>1.234722222223354</v>
      </c>
    </row>
    <row r="1342" spans="1:15">
      <c r="A1342" s="577">
        <v>1341</v>
      </c>
      <c r="B1342" s="577" t="s">
        <v>97</v>
      </c>
      <c r="C1342" s="577">
        <v>1</v>
      </c>
      <c r="D1342">
        <v>0.02</v>
      </c>
      <c r="E1342">
        <v>0.02</v>
      </c>
      <c r="F1342" s="403">
        <v>44062.630555555559</v>
      </c>
      <c r="G1342">
        <v>1.1896100000000001</v>
      </c>
      <c r="H1342" s="403">
        <v>44062.630555555559</v>
      </c>
      <c r="I1342">
        <v>1.1896100000000001</v>
      </c>
      <c r="J1342" s="403">
        <v>44062.672222222223</v>
      </c>
      <c r="K1342">
        <v>1.1886099999999999</v>
      </c>
      <c r="L1342">
        <v>0</v>
      </c>
      <c r="M1342">
        <v>10.000000000001819</v>
      </c>
      <c r="N1342">
        <v>2</v>
      </c>
      <c r="O1342" s="578">
        <v>4.1666666664241347E-2</v>
      </c>
    </row>
    <row r="1343" spans="1:15">
      <c r="A1343" s="577">
        <v>1342</v>
      </c>
      <c r="B1343" s="577" t="s">
        <v>97</v>
      </c>
      <c r="C1343" s="577">
        <v>1</v>
      </c>
      <c r="D1343">
        <v>0.02</v>
      </c>
      <c r="E1343">
        <v>0.02</v>
      </c>
      <c r="F1343" s="403">
        <v>44062.675000000003</v>
      </c>
      <c r="G1343">
        <v>1.1889099999999999</v>
      </c>
      <c r="H1343" s="403">
        <v>44062.675000000003</v>
      </c>
      <c r="I1343">
        <v>1.1889099999999999</v>
      </c>
      <c r="J1343" s="403">
        <v>44062.679861111108</v>
      </c>
      <c r="K1343">
        <v>1.18791</v>
      </c>
      <c r="L1343">
        <v>0</v>
      </c>
      <c r="M1343">
        <v>9.999999999998181</v>
      </c>
      <c r="N1343">
        <v>2</v>
      </c>
      <c r="O1343" s="578">
        <v>4.8611111051286571E-3</v>
      </c>
    </row>
    <row r="1344" spans="1:15">
      <c r="A1344" s="577">
        <v>1343</v>
      </c>
      <c r="B1344" s="577" t="s">
        <v>97</v>
      </c>
      <c r="C1344" s="577">
        <v>1</v>
      </c>
      <c r="D1344">
        <v>0.02</v>
      </c>
      <c r="E1344">
        <v>0.02</v>
      </c>
      <c r="F1344" s="403">
        <v>44062.686805555553</v>
      </c>
      <c r="G1344">
        <v>1.18784</v>
      </c>
      <c r="H1344" s="403">
        <v>44062.686805555553</v>
      </c>
      <c r="I1344">
        <v>1.18784</v>
      </c>
      <c r="J1344" s="403">
        <v>44062.754166666666</v>
      </c>
      <c r="K1344">
        <v>1.1868399999999999</v>
      </c>
      <c r="L1344">
        <v>0</v>
      </c>
      <c r="M1344">
        <v>10</v>
      </c>
      <c r="N1344">
        <v>2</v>
      </c>
      <c r="O1344" s="578">
        <v>6.7361111112404615E-2</v>
      </c>
    </row>
    <row r="1345" spans="1:15">
      <c r="A1345" s="577">
        <v>1344</v>
      </c>
      <c r="B1345" s="577" t="s">
        <v>97</v>
      </c>
      <c r="C1345" s="577">
        <v>1</v>
      </c>
      <c r="D1345">
        <v>0.02</v>
      </c>
      <c r="E1345">
        <v>0.02</v>
      </c>
      <c r="F1345" s="403">
        <v>44062.758333333331</v>
      </c>
      <c r="G1345">
        <v>1.1850499999999999</v>
      </c>
      <c r="H1345" s="403">
        <v>44062.758333333331</v>
      </c>
      <c r="I1345">
        <v>1.1850499999999999</v>
      </c>
      <c r="J1345" s="403">
        <v>44062.759722222225</v>
      </c>
      <c r="K1345">
        <v>1.18405</v>
      </c>
      <c r="L1345">
        <v>0</v>
      </c>
      <c r="M1345">
        <v>10</v>
      </c>
      <c r="N1345">
        <v>2</v>
      </c>
      <c r="O1345" s="578">
        <v>1.3888888934161514E-3</v>
      </c>
    </row>
    <row r="1346" spans="1:15">
      <c r="A1346" s="577">
        <v>1345</v>
      </c>
      <c r="B1346" s="577" t="s">
        <v>97</v>
      </c>
      <c r="C1346" s="577">
        <v>1</v>
      </c>
      <c r="D1346">
        <v>0.02</v>
      </c>
      <c r="E1346">
        <v>0.02</v>
      </c>
      <c r="F1346" s="403">
        <v>44062.767361111109</v>
      </c>
      <c r="G1346">
        <v>1.1852100000000001</v>
      </c>
      <c r="H1346" s="403">
        <v>44062.767361111109</v>
      </c>
      <c r="I1346">
        <v>1.1852100000000001</v>
      </c>
      <c r="J1346" s="403">
        <v>44062.775000000001</v>
      </c>
      <c r="K1346">
        <v>1.18421</v>
      </c>
      <c r="L1346">
        <v>0</v>
      </c>
      <c r="M1346">
        <v>10</v>
      </c>
      <c r="N1346">
        <v>2</v>
      </c>
      <c r="O1346" s="578">
        <v>7.6388888919609599E-3</v>
      </c>
    </row>
    <row r="1347" spans="1:15">
      <c r="A1347" s="577">
        <v>1346</v>
      </c>
      <c r="B1347" s="577" t="s">
        <v>97</v>
      </c>
      <c r="C1347" s="577">
        <v>1</v>
      </c>
      <c r="D1347">
        <v>0.02</v>
      </c>
      <c r="E1347">
        <v>0.02</v>
      </c>
      <c r="F1347" s="403">
        <v>44062.779861111114</v>
      </c>
      <c r="G1347">
        <v>1.1849400000000001</v>
      </c>
      <c r="H1347" s="403">
        <v>44062.779861111114</v>
      </c>
      <c r="I1347">
        <v>1.1849400000000001</v>
      </c>
      <c r="J1347" s="403">
        <v>44062.82916666667</v>
      </c>
      <c r="K1347">
        <v>1.18394</v>
      </c>
      <c r="L1347">
        <v>0</v>
      </c>
      <c r="M1347">
        <v>10.000000000001819</v>
      </c>
      <c r="N1347">
        <v>2</v>
      </c>
      <c r="O1347" s="578">
        <v>4.9305555556202307E-2</v>
      </c>
    </row>
    <row r="1348" spans="1:15">
      <c r="A1348" s="577">
        <v>1347</v>
      </c>
      <c r="B1348" s="577" t="s">
        <v>97</v>
      </c>
      <c r="C1348" s="577">
        <v>1</v>
      </c>
      <c r="D1348">
        <v>0.02</v>
      </c>
      <c r="E1348">
        <v>0.02</v>
      </c>
      <c r="F1348" s="403">
        <v>44062.831944444442</v>
      </c>
      <c r="G1348">
        <v>1.18449</v>
      </c>
      <c r="H1348" s="403">
        <v>44062.831944444442</v>
      </c>
      <c r="I1348">
        <v>1.18449</v>
      </c>
      <c r="J1348" s="403">
        <v>44063.056250000001</v>
      </c>
      <c r="K1348">
        <v>1.1834899999999999</v>
      </c>
      <c r="L1348">
        <v>0</v>
      </c>
      <c r="M1348">
        <v>10</v>
      </c>
      <c r="N1348">
        <v>2.0699999999999998</v>
      </c>
      <c r="O1348" s="578">
        <v>0.22430555555911269</v>
      </c>
    </row>
    <row r="1349" spans="1:15">
      <c r="A1349" s="577">
        <v>1348</v>
      </c>
      <c r="B1349" s="577" t="s">
        <v>97</v>
      </c>
      <c r="C1349" s="577">
        <v>2</v>
      </c>
      <c r="D1349">
        <v>0.02</v>
      </c>
      <c r="E1349">
        <v>0.04</v>
      </c>
      <c r="F1349" s="403">
        <v>44063.247916666667</v>
      </c>
      <c r="G1349">
        <v>1.18397</v>
      </c>
      <c r="H1349" s="403">
        <v>44063.296527777777</v>
      </c>
      <c r="I1349">
        <v>1.1855899999999999</v>
      </c>
      <c r="J1349" s="403">
        <v>44063.347916666666</v>
      </c>
      <c r="K1349">
        <v>1.1837800000000001</v>
      </c>
      <c r="L1349">
        <v>16.200000000000728</v>
      </c>
      <c r="M1349">
        <v>18.099999999998545</v>
      </c>
      <c r="N1349">
        <v>4</v>
      </c>
      <c r="O1349" s="578">
        <v>9.9999999998544808E-2</v>
      </c>
    </row>
    <row r="1350" spans="1:15">
      <c r="A1350" s="577">
        <v>1349</v>
      </c>
      <c r="B1350" s="577" t="s">
        <v>97</v>
      </c>
      <c r="C1350" s="577">
        <v>3</v>
      </c>
      <c r="D1350">
        <v>0.03</v>
      </c>
      <c r="E1350">
        <v>7.0000000000000007E-2</v>
      </c>
      <c r="F1350" s="403">
        <v>44063.357638888891</v>
      </c>
      <c r="G1350">
        <v>1.1819299999999999</v>
      </c>
      <c r="H1350" s="403">
        <v>44063.509027777778</v>
      </c>
      <c r="I1350">
        <v>1.18516</v>
      </c>
      <c r="J1350" s="403">
        <v>44063.543055555558</v>
      </c>
      <c r="K1350">
        <v>1.1827700000000001</v>
      </c>
      <c r="L1350">
        <v>32.300000000001091</v>
      </c>
      <c r="M1350">
        <v>23.899999999999636</v>
      </c>
      <c r="N1350">
        <v>7.01</v>
      </c>
      <c r="O1350" s="578">
        <v>0.18541666666715173</v>
      </c>
    </row>
    <row r="1351" spans="1:15">
      <c r="A1351" s="577">
        <v>1350</v>
      </c>
      <c r="B1351" s="577" t="s">
        <v>97</v>
      </c>
      <c r="C1351" s="577">
        <v>5</v>
      </c>
      <c r="D1351">
        <v>0.08</v>
      </c>
      <c r="E1351">
        <v>0.2</v>
      </c>
      <c r="F1351" s="403">
        <v>44063.556944444441</v>
      </c>
      <c r="G1351">
        <v>1.18136</v>
      </c>
      <c r="H1351" s="403">
        <v>44064.220138888886</v>
      </c>
      <c r="I1351">
        <v>1.1881200000000001</v>
      </c>
      <c r="J1351" s="403">
        <v>44064.302777777775</v>
      </c>
      <c r="K1351">
        <v>1.18485</v>
      </c>
      <c r="L1351">
        <v>67.600000000000364</v>
      </c>
      <c r="M1351">
        <v>32.700000000000728</v>
      </c>
      <c r="N1351">
        <v>22.19</v>
      </c>
      <c r="O1351" s="578">
        <v>0.74583333333430346</v>
      </c>
    </row>
    <row r="1352" spans="1:15">
      <c r="A1352" s="577">
        <v>1351</v>
      </c>
      <c r="B1352" s="577" t="s">
        <v>96</v>
      </c>
      <c r="C1352" s="577">
        <v>1</v>
      </c>
      <c r="D1352">
        <v>0.02</v>
      </c>
      <c r="E1352">
        <v>0.02</v>
      </c>
      <c r="F1352" s="403">
        <v>44063.65625</v>
      </c>
      <c r="G1352">
        <v>1.18577</v>
      </c>
      <c r="H1352" s="403">
        <v>44063.65625</v>
      </c>
      <c r="I1352">
        <v>1.18577</v>
      </c>
      <c r="J1352" s="403">
        <v>44063.992361111108</v>
      </c>
      <c r="K1352">
        <v>1.1867700000000001</v>
      </c>
      <c r="L1352">
        <v>0</v>
      </c>
      <c r="M1352">
        <v>10</v>
      </c>
      <c r="N1352">
        <v>2</v>
      </c>
      <c r="O1352" s="578">
        <v>0.33611111110803904</v>
      </c>
    </row>
    <row r="1353" spans="1:15">
      <c r="A1353" s="577">
        <v>1352</v>
      </c>
      <c r="B1353" s="577" t="s">
        <v>96</v>
      </c>
      <c r="C1353" s="577">
        <v>1</v>
      </c>
      <c r="D1353">
        <v>0.02</v>
      </c>
      <c r="E1353">
        <v>0.02</v>
      </c>
      <c r="F1353" s="403">
        <v>44064.006249999999</v>
      </c>
      <c r="G1353">
        <v>1.18696</v>
      </c>
      <c r="H1353" s="403">
        <v>44064.006249999999</v>
      </c>
      <c r="I1353">
        <v>1.18696</v>
      </c>
      <c r="J1353" s="403">
        <v>44064.219444444447</v>
      </c>
      <c r="K1353">
        <v>1.1879599999999999</v>
      </c>
      <c r="L1353">
        <v>0</v>
      </c>
      <c r="M1353">
        <v>9.999999999998181</v>
      </c>
      <c r="N1353">
        <v>2</v>
      </c>
      <c r="O1353" s="578">
        <v>0.21319444444816327</v>
      </c>
    </row>
    <row r="1354" spans="1:15">
      <c r="A1354" s="577">
        <v>1353</v>
      </c>
      <c r="B1354" s="577" t="s">
        <v>96</v>
      </c>
      <c r="C1354" s="577">
        <v>7</v>
      </c>
      <c r="D1354">
        <v>0.23</v>
      </c>
      <c r="E1354">
        <v>0.57000000000000006</v>
      </c>
      <c r="F1354" s="403">
        <v>44064.224999999999</v>
      </c>
      <c r="G1354">
        <v>1.18791</v>
      </c>
      <c r="H1354" s="403">
        <v>44064.500694444447</v>
      </c>
      <c r="I1354">
        <v>1.1772400000000001</v>
      </c>
      <c r="J1354" s="403">
        <v>44067.291666666664</v>
      </c>
      <c r="K1354">
        <v>1.1811700000000001</v>
      </c>
      <c r="L1354">
        <v>106.69999999999891</v>
      </c>
      <c r="M1354">
        <v>39.299999999999272</v>
      </c>
      <c r="N1354">
        <v>72.02000000000001</v>
      </c>
      <c r="O1354" s="578">
        <v>1.0666666666656965</v>
      </c>
    </row>
    <row r="1355" spans="1:15">
      <c r="A1355" s="577">
        <v>1354</v>
      </c>
      <c r="B1355" s="577" t="s">
        <v>97</v>
      </c>
      <c r="C1355" s="577">
        <v>1</v>
      </c>
      <c r="D1355">
        <v>0.02</v>
      </c>
      <c r="E1355">
        <v>0.02</v>
      </c>
      <c r="F1355" s="403">
        <v>44064.313194444447</v>
      </c>
      <c r="G1355">
        <v>1.18462</v>
      </c>
      <c r="H1355" s="403">
        <v>44064.313194444447</v>
      </c>
      <c r="I1355">
        <v>1.18462</v>
      </c>
      <c r="J1355" s="403">
        <v>44064.314583333333</v>
      </c>
      <c r="K1355">
        <v>1.1836199999999999</v>
      </c>
      <c r="L1355">
        <v>0</v>
      </c>
      <c r="M1355">
        <v>10.000000000001819</v>
      </c>
      <c r="N1355">
        <v>2</v>
      </c>
      <c r="O1355" s="578">
        <v>1.3888888861401938E-3</v>
      </c>
    </row>
    <row r="1356" spans="1:15">
      <c r="A1356" s="577">
        <v>1355</v>
      </c>
      <c r="B1356" s="577" t="s">
        <v>97</v>
      </c>
      <c r="C1356" s="577">
        <v>1</v>
      </c>
      <c r="D1356">
        <v>0.02</v>
      </c>
      <c r="E1356">
        <v>0.02</v>
      </c>
      <c r="F1356" s="403">
        <v>44064.318749999999</v>
      </c>
      <c r="G1356">
        <v>1.18394</v>
      </c>
      <c r="H1356" s="403">
        <v>44064.318749999999</v>
      </c>
      <c r="I1356">
        <v>1.18394</v>
      </c>
      <c r="J1356" s="403">
        <v>44064.338194444441</v>
      </c>
      <c r="K1356">
        <v>1.1829400000000001</v>
      </c>
      <c r="L1356">
        <v>0</v>
      </c>
      <c r="M1356">
        <v>9.999999999998181</v>
      </c>
      <c r="N1356">
        <v>2</v>
      </c>
      <c r="O1356" s="578">
        <v>1.9444444442342501E-2</v>
      </c>
    </row>
    <row r="1357" spans="1:15">
      <c r="A1357" s="577">
        <v>1356</v>
      </c>
      <c r="B1357" s="577" t="s">
        <v>97</v>
      </c>
      <c r="C1357" s="577">
        <v>1</v>
      </c>
      <c r="D1357">
        <v>0.02</v>
      </c>
      <c r="E1357">
        <v>0.02</v>
      </c>
      <c r="F1357" s="403">
        <v>44064.365972222222</v>
      </c>
      <c r="G1357">
        <v>1.1813899999999999</v>
      </c>
      <c r="H1357" s="403">
        <v>44064.365972222222</v>
      </c>
      <c r="I1357">
        <v>1.1813899999999999</v>
      </c>
      <c r="J1357" s="403">
        <v>44064.369444444441</v>
      </c>
      <c r="K1357">
        <v>1.1803900000000001</v>
      </c>
      <c r="L1357">
        <v>0</v>
      </c>
      <c r="M1357">
        <v>10</v>
      </c>
      <c r="N1357">
        <v>2</v>
      </c>
      <c r="O1357" s="578">
        <v>3.4722222189884633E-3</v>
      </c>
    </row>
    <row r="1358" spans="1:15">
      <c r="A1358" s="577">
        <v>1357</v>
      </c>
      <c r="B1358" s="577" t="s">
        <v>97</v>
      </c>
      <c r="C1358" s="577">
        <v>1</v>
      </c>
      <c r="D1358">
        <v>0.02</v>
      </c>
      <c r="E1358">
        <v>0.02</v>
      </c>
      <c r="F1358" s="403">
        <v>44064.371527777781</v>
      </c>
      <c r="G1358">
        <v>1.1810099999999999</v>
      </c>
      <c r="H1358" s="403">
        <v>44064.371527777781</v>
      </c>
      <c r="I1358">
        <v>1.1810099999999999</v>
      </c>
      <c r="J1358" s="403">
        <v>44064.43472222222</v>
      </c>
      <c r="K1358">
        <v>1.18001</v>
      </c>
      <c r="L1358">
        <v>0</v>
      </c>
      <c r="M1358">
        <v>9.999999999998181</v>
      </c>
      <c r="N1358">
        <v>2</v>
      </c>
      <c r="O1358" s="578">
        <v>6.3194444439432118E-2</v>
      </c>
    </row>
    <row r="1359" spans="1:15">
      <c r="A1359" s="577">
        <v>1358</v>
      </c>
      <c r="B1359" s="577" t="s">
        <v>97</v>
      </c>
      <c r="C1359" s="577">
        <v>1</v>
      </c>
      <c r="D1359">
        <v>0.02</v>
      </c>
      <c r="E1359">
        <v>0.02</v>
      </c>
      <c r="F1359" s="403">
        <v>44064.447222222225</v>
      </c>
      <c r="G1359">
        <v>1.17893</v>
      </c>
      <c r="H1359" s="403">
        <v>44064.447222222225</v>
      </c>
      <c r="I1359">
        <v>1.17893</v>
      </c>
      <c r="J1359" s="403">
        <v>44064.494444444441</v>
      </c>
      <c r="K1359">
        <v>1.1779299999999999</v>
      </c>
      <c r="L1359">
        <v>0</v>
      </c>
      <c r="M1359">
        <v>10.000000000001819</v>
      </c>
      <c r="N1359">
        <v>2</v>
      </c>
      <c r="O1359" s="578">
        <v>4.722222221607808E-2</v>
      </c>
    </row>
    <row r="1360" spans="1:15">
      <c r="A1360" s="577">
        <v>1359</v>
      </c>
      <c r="B1360" s="577" t="s">
        <v>97</v>
      </c>
      <c r="C1360" s="577">
        <v>1</v>
      </c>
      <c r="D1360">
        <v>0.02</v>
      </c>
      <c r="E1360">
        <v>0.02</v>
      </c>
      <c r="F1360" s="403">
        <v>44064.49722222222</v>
      </c>
      <c r="G1360">
        <v>1.17798</v>
      </c>
      <c r="H1360" s="403">
        <v>44064.49722222222</v>
      </c>
      <c r="I1360">
        <v>1.17798</v>
      </c>
      <c r="J1360" s="403">
        <v>44064.502083333333</v>
      </c>
      <c r="K1360">
        <v>1.1769799999999999</v>
      </c>
      <c r="L1360">
        <v>0</v>
      </c>
      <c r="M1360">
        <v>10.000000000001819</v>
      </c>
      <c r="N1360">
        <v>2</v>
      </c>
      <c r="O1360" s="578">
        <v>4.8611111124046147E-3</v>
      </c>
    </row>
    <row r="1361" spans="1:15">
      <c r="A1361" s="577">
        <v>1360</v>
      </c>
      <c r="B1361" s="577" t="s">
        <v>97</v>
      </c>
      <c r="C1361" s="577">
        <v>2</v>
      </c>
      <c r="D1361">
        <v>0.02</v>
      </c>
      <c r="E1361">
        <v>0.04</v>
      </c>
      <c r="F1361" s="403">
        <v>44064.509027777778</v>
      </c>
      <c r="G1361">
        <v>1.1765699999999999</v>
      </c>
      <c r="H1361" s="403">
        <v>44064.537499999999</v>
      </c>
      <c r="I1361">
        <v>1.1781699999999999</v>
      </c>
      <c r="J1361" s="403">
        <v>44064.572916666664</v>
      </c>
      <c r="K1361">
        <v>1.1763699999999999</v>
      </c>
      <c r="L1361">
        <v>16</v>
      </c>
      <c r="M1361">
        <v>18</v>
      </c>
      <c r="N1361">
        <v>4</v>
      </c>
      <c r="O1361" s="578">
        <v>6.3888888886140194E-2</v>
      </c>
    </row>
    <row r="1362" spans="1:15">
      <c r="A1362" s="577">
        <v>1361</v>
      </c>
      <c r="B1362" s="577" t="s">
        <v>97</v>
      </c>
      <c r="C1362" s="577">
        <v>6</v>
      </c>
      <c r="D1362">
        <v>0.14000000000000001</v>
      </c>
      <c r="E1362">
        <v>0.34</v>
      </c>
      <c r="F1362" s="403">
        <v>44064.579861111109</v>
      </c>
      <c r="G1362">
        <v>1.1762699999999999</v>
      </c>
      <c r="H1362" s="403">
        <v>44067.503472222219</v>
      </c>
      <c r="I1362">
        <v>1.1849000000000001</v>
      </c>
      <c r="J1362" s="403">
        <v>44067.62222222222</v>
      </c>
      <c r="K1362">
        <v>1.1813</v>
      </c>
      <c r="L1362">
        <v>86.300000000001091</v>
      </c>
      <c r="M1362">
        <v>36</v>
      </c>
      <c r="N1362">
        <v>40.93</v>
      </c>
      <c r="O1362" s="578">
        <v>1.0423611111109494</v>
      </c>
    </row>
    <row r="1363" spans="1:15">
      <c r="A1363" s="577">
        <v>1362</v>
      </c>
      <c r="B1363" s="577" t="s">
        <v>96</v>
      </c>
      <c r="C1363" s="577">
        <v>1</v>
      </c>
      <c r="D1363">
        <v>0.02</v>
      </c>
      <c r="E1363">
        <v>0.02</v>
      </c>
      <c r="F1363" s="403">
        <v>44067.304861111108</v>
      </c>
      <c r="G1363">
        <v>1.18096</v>
      </c>
      <c r="H1363" s="403">
        <v>44067.304861111108</v>
      </c>
      <c r="I1363">
        <v>1.18096</v>
      </c>
      <c r="J1363" s="403">
        <v>44067.366666666669</v>
      </c>
      <c r="K1363">
        <v>1.1819599999999999</v>
      </c>
      <c r="L1363">
        <v>0</v>
      </c>
      <c r="M1363">
        <v>9.999999999998181</v>
      </c>
      <c r="N1363">
        <v>2</v>
      </c>
      <c r="O1363" s="578">
        <v>6.1805555560567882E-2</v>
      </c>
    </row>
    <row r="1364" spans="1:15">
      <c r="A1364" s="577">
        <v>1363</v>
      </c>
      <c r="B1364" s="577" t="s">
        <v>96</v>
      </c>
      <c r="C1364" s="577">
        <v>1</v>
      </c>
      <c r="D1364">
        <v>0.02</v>
      </c>
      <c r="E1364">
        <v>0.02</v>
      </c>
      <c r="F1364" s="403">
        <v>44067.445833333331</v>
      </c>
      <c r="G1364">
        <v>1.1835800000000001</v>
      </c>
      <c r="H1364" s="403">
        <v>44067.445833333331</v>
      </c>
      <c r="I1364">
        <v>1.1835800000000001</v>
      </c>
      <c r="J1364" s="403">
        <v>44067.497916666667</v>
      </c>
      <c r="K1364">
        <v>1.18458</v>
      </c>
      <c r="L1364">
        <v>0</v>
      </c>
      <c r="M1364">
        <v>9.999999999998181</v>
      </c>
      <c r="N1364">
        <v>2</v>
      </c>
      <c r="O1364" s="578">
        <v>5.2083333335758653E-2</v>
      </c>
    </row>
    <row r="1365" spans="1:15">
      <c r="A1365" s="577">
        <v>1364</v>
      </c>
      <c r="B1365" s="577" t="s">
        <v>96</v>
      </c>
      <c r="C1365" s="577">
        <v>4</v>
      </c>
      <c r="D1365">
        <v>0.05</v>
      </c>
      <c r="E1365">
        <v>0.12000000000000001</v>
      </c>
      <c r="F1365" s="403">
        <v>44067.518750000003</v>
      </c>
      <c r="G1365">
        <v>1.1842699999999999</v>
      </c>
      <c r="H1365" s="403">
        <v>44067.696527777778</v>
      </c>
      <c r="I1365">
        <v>1.1793499999999999</v>
      </c>
      <c r="J1365" s="403">
        <v>44068.318749999999</v>
      </c>
      <c r="K1365">
        <v>1.18215</v>
      </c>
      <c r="L1365">
        <v>49.200000000000728</v>
      </c>
      <c r="M1365">
        <v>28.000000000001819</v>
      </c>
      <c r="N1365">
        <v>11.58</v>
      </c>
      <c r="O1365" s="578">
        <v>0.79999999999563443</v>
      </c>
    </row>
    <row r="1366" spans="1:15">
      <c r="A1366" s="577">
        <v>1365</v>
      </c>
      <c r="B1366" s="577" t="s">
        <v>97</v>
      </c>
      <c r="C1366" s="577">
        <v>1</v>
      </c>
      <c r="D1366">
        <v>0.02</v>
      </c>
      <c r="E1366">
        <v>0.02</v>
      </c>
      <c r="F1366" s="403">
        <v>44067.646527777775</v>
      </c>
      <c r="G1366">
        <v>1.1797899999999999</v>
      </c>
      <c r="H1366" s="403">
        <v>44067.646527777775</v>
      </c>
      <c r="I1366">
        <v>1.1797899999999999</v>
      </c>
      <c r="J1366" s="403">
        <v>44067.804861111108</v>
      </c>
      <c r="K1366">
        <v>1.17879</v>
      </c>
      <c r="L1366">
        <v>0</v>
      </c>
      <c r="M1366">
        <v>10</v>
      </c>
      <c r="N1366">
        <v>2</v>
      </c>
      <c r="O1366" s="578">
        <v>0.15833333333284827</v>
      </c>
    </row>
    <row r="1367" spans="1:15">
      <c r="A1367" s="577">
        <v>1366</v>
      </c>
      <c r="B1367" s="577" t="s">
        <v>97</v>
      </c>
      <c r="C1367" s="577">
        <v>4</v>
      </c>
      <c r="D1367">
        <v>0.05</v>
      </c>
      <c r="E1367">
        <v>0.12000000000000001</v>
      </c>
      <c r="F1367" s="403">
        <v>44068.005555555559</v>
      </c>
      <c r="G1367">
        <v>1.1791700000000001</v>
      </c>
      <c r="H1367" s="403">
        <v>44068.386805555558</v>
      </c>
      <c r="I1367">
        <v>1.1840999999999999</v>
      </c>
      <c r="J1367" s="403">
        <v>44068.492361111108</v>
      </c>
      <c r="K1367">
        <v>1.1813</v>
      </c>
      <c r="L1367">
        <v>49.299999999999272</v>
      </c>
      <c r="M1367">
        <v>28</v>
      </c>
      <c r="N1367">
        <v>11.98</v>
      </c>
      <c r="O1367" s="578">
        <v>0.48680555554892635</v>
      </c>
    </row>
    <row r="1368" spans="1:15">
      <c r="A1368" s="577">
        <v>1367</v>
      </c>
      <c r="B1368" s="577" t="s">
        <v>96</v>
      </c>
      <c r="C1368" s="577">
        <v>1</v>
      </c>
      <c r="D1368">
        <v>0.02</v>
      </c>
      <c r="E1368">
        <v>0.02</v>
      </c>
      <c r="F1368" s="403">
        <v>44068.34652777778</v>
      </c>
      <c r="G1368">
        <v>1.1824300000000001</v>
      </c>
      <c r="H1368" s="403">
        <v>44068.34652777778</v>
      </c>
      <c r="I1368">
        <v>1.1824300000000001</v>
      </c>
      <c r="J1368" s="403">
        <v>44068.386805555558</v>
      </c>
      <c r="K1368">
        <v>1.18343</v>
      </c>
      <c r="L1368">
        <v>0</v>
      </c>
      <c r="M1368">
        <v>9.999999999998181</v>
      </c>
      <c r="N1368">
        <v>2</v>
      </c>
      <c r="O1368" s="578">
        <v>4.0277777778101154E-2</v>
      </c>
    </row>
    <row r="1369" spans="1:15">
      <c r="A1369" s="577">
        <v>1368</v>
      </c>
      <c r="B1369" s="577" t="s">
        <v>96</v>
      </c>
      <c r="C1369" s="577">
        <v>2</v>
      </c>
      <c r="D1369">
        <v>0.02</v>
      </c>
      <c r="E1369">
        <v>0.04</v>
      </c>
      <c r="F1369" s="403">
        <v>44068.416666666664</v>
      </c>
      <c r="G1369">
        <v>1.18302</v>
      </c>
      <c r="H1369" s="403">
        <v>44068.490277777775</v>
      </c>
      <c r="I1369">
        <v>1.1814199999999999</v>
      </c>
      <c r="J1369" s="403">
        <v>44068.55</v>
      </c>
      <c r="K1369">
        <v>1.1832199999999999</v>
      </c>
      <c r="L1369">
        <v>16</v>
      </c>
      <c r="M1369">
        <v>18</v>
      </c>
      <c r="N1369">
        <v>4</v>
      </c>
      <c r="O1369" s="578">
        <v>0.13333333333866904</v>
      </c>
    </row>
    <row r="1370" spans="1:15">
      <c r="A1370" s="577">
        <v>1369</v>
      </c>
      <c r="B1370" s="577" t="s">
        <v>97</v>
      </c>
      <c r="C1370" s="577">
        <v>1</v>
      </c>
      <c r="D1370">
        <v>0.02</v>
      </c>
      <c r="E1370">
        <v>0.02</v>
      </c>
      <c r="F1370" s="403">
        <v>44068.502083333333</v>
      </c>
      <c r="G1370">
        <v>1.1819200000000001</v>
      </c>
      <c r="H1370" s="403">
        <v>44068.502083333333</v>
      </c>
      <c r="I1370">
        <v>1.1819200000000001</v>
      </c>
      <c r="J1370" s="403">
        <v>44068.513194444444</v>
      </c>
      <c r="K1370">
        <v>1.18092</v>
      </c>
      <c r="L1370">
        <v>0</v>
      </c>
      <c r="M1370">
        <v>10.000000000001819</v>
      </c>
      <c r="N1370">
        <v>2</v>
      </c>
      <c r="O1370" s="578">
        <v>1.1111111110949423E-2</v>
      </c>
    </row>
    <row r="1371" spans="1:15">
      <c r="A1371" s="577">
        <v>1370</v>
      </c>
      <c r="B1371" s="577" t="s">
        <v>97</v>
      </c>
      <c r="C1371" s="577">
        <v>2</v>
      </c>
      <c r="D1371">
        <v>0.02</v>
      </c>
      <c r="E1371">
        <v>0.04</v>
      </c>
      <c r="F1371" s="403">
        <v>44068.540277777778</v>
      </c>
      <c r="G1371">
        <v>1.18136</v>
      </c>
      <c r="H1371" s="403">
        <v>44068.546527777777</v>
      </c>
      <c r="I1371">
        <v>1.18296</v>
      </c>
      <c r="J1371" s="403">
        <v>44068.654861111114</v>
      </c>
      <c r="K1371">
        <v>1.18116</v>
      </c>
      <c r="L1371">
        <v>16</v>
      </c>
      <c r="M1371">
        <v>18</v>
      </c>
      <c r="N1371">
        <v>4</v>
      </c>
      <c r="O1371" s="578">
        <v>0.11458333333575865</v>
      </c>
    </row>
    <row r="1372" spans="1:15">
      <c r="A1372" s="577">
        <v>1371</v>
      </c>
      <c r="B1372" s="577" t="s">
        <v>96</v>
      </c>
      <c r="C1372" s="577">
        <v>4</v>
      </c>
      <c r="D1372">
        <v>0.05</v>
      </c>
      <c r="E1372">
        <v>0.12000000000000001</v>
      </c>
      <c r="F1372" s="403">
        <v>44068.568055555559</v>
      </c>
      <c r="G1372">
        <v>1.1838299999999999</v>
      </c>
      <c r="H1372" s="403">
        <v>44069.512499999997</v>
      </c>
      <c r="I1372">
        <v>1.17892</v>
      </c>
      <c r="J1372" s="403">
        <v>44069.570833333331</v>
      </c>
      <c r="K1372">
        <v>1.1817200000000001</v>
      </c>
      <c r="L1372">
        <v>49.100000000000364</v>
      </c>
      <c r="M1372">
        <v>28.000000000001819</v>
      </c>
      <c r="N1372">
        <v>11.899999999999999</v>
      </c>
      <c r="O1372" s="578">
        <v>1.0027777777722804</v>
      </c>
    </row>
    <row r="1373" spans="1:15">
      <c r="A1373" s="577">
        <v>1372</v>
      </c>
      <c r="B1373" s="577" t="s">
        <v>97</v>
      </c>
      <c r="C1373" s="577">
        <v>2</v>
      </c>
      <c r="D1373">
        <v>0.02</v>
      </c>
      <c r="E1373">
        <v>0.04</v>
      </c>
      <c r="F1373" s="403">
        <v>44068.696527777778</v>
      </c>
      <c r="G1373">
        <v>1.1809499999999999</v>
      </c>
      <c r="H1373" s="403">
        <v>44068.758333333331</v>
      </c>
      <c r="I1373">
        <v>1.18255</v>
      </c>
      <c r="J1373" s="403">
        <v>44069.292361111111</v>
      </c>
      <c r="K1373">
        <v>1.18075</v>
      </c>
      <c r="L1373">
        <v>16</v>
      </c>
      <c r="M1373">
        <v>18</v>
      </c>
      <c r="N1373">
        <v>4.04</v>
      </c>
      <c r="O1373" s="578">
        <v>0.59583333333284827</v>
      </c>
    </row>
    <row r="1374" spans="1:15">
      <c r="A1374" s="577">
        <v>1373</v>
      </c>
      <c r="B1374" s="577" t="s">
        <v>97</v>
      </c>
      <c r="C1374" s="577">
        <v>2</v>
      </c>
      <c r="D1374">
        <v>0.02</v>
      </c>
      <c r="E1374">
        <v>0.04</v>
      </c>
      <c r="F1374" s="403">
        <v>44069.29791666667</v>
      </c>
      <c r="G1374">
        <v>1.1806000000000001</v>
      </c>
      <c r="H1374" s="403">
        <v>44069.313194444447</v>
      </c>
      <c r="I1374">
        <v>1.18222</v>
      </c>
      <c r="J1374" s="403">
        <v>44069.494444444441</v>
      </c>
      <c r="K1374">
        <v>1.18041</v>
      </c>
      <c r="L1374">
        <v>16.199999999998909</v>
      </c>
      <c r="M1374">
        <v>18.100000000000364</v>
      </c>
      <c r="N1374">
        <v>4</v>
      </c>
      <c r="O1374" s="578">
        <v>0.1965277777708252</v>
      </c>
    </row>
    <row r="1375" spans="1:15">
      <c r="A1375" s="577">
        <v>1374</v>
      </c>
      <c r="B1375" s="577" t="s">
        <v>97</v>
      </c>
      <c r="C1375" s="577">
        <v>1</v>
      </c>
      <c r="D1375">
        <v>0.02</v>
      </c>
      <c r="E1375">
        <v>0.02</v>
      </c>
      <c r="F1375" s="403">
        <v>44069.515277777777</v>
      </c>
      <c r="G1375">
        <v>1.17879</v>
      </c>
      <c r="H1375" s="403">
        <v>44069.515277777777</v>
      </c>
      <c r="I1375">
        <v>1.17879</v>
      </c>
      <c r="J1375" s="403">
        <v>44069.522222222222</v>
      </c>
      <c r="K1375">
        <v>1.1777899999999999</v>
      </c>
      <c r="L1375">
        <v>0</v>
      </c>
      <c r="M1375">
        <v>10</v>
      </c>
      <c r="N1375">
        <v>2</v>
      </c>
      <c r="O1375" s="578">
        <v>6.9444444452528842E-3</v>
      </c>
    </row>
    <row r="1376" spans="1:15">
      <c r="A1376" s="577">
        <v>1375</v>
      </c>
      <c r="B1376" s="577" t="s">
        <v>97</v>
      </c>
      <c r="C1376" s="577">
        <v>5</v>
      </c>
      <c r="D1376">
        <v>0.08</v>
      </c>
      <c r="E1376">
        <v>0.2</v>
      </c>
      <c r="F1376" s="403">
        <v>44069.525000000001</v>
      </c>
      <c r="G1376">
        <v>1.1779599999999999</v>
      </c>
      <c r="H1376" s="403">
        <v>44070.045138888891</v>
      </c>
      <c r="I1376">
        <v>1.18476</v>
      </c>
      <c r="J1376" s="403">
        <v>44070.440972222219</v>
      </c>
      <c r="K1376">
        <v>1.1814800000000001</v>
      </c>
      <c r="L1376">
        <v>68.000000000001819</v>
      </c>
      <c r="M1376">
        <v>32.799999999999272</v>
      </c>
      <c r="N1376">
        <v>22.37</v>
      </c>
      <c r="O1376" s="578">
        <v>0.91597222221753327</v>
      </c>
    </row>
    <row r="1377" spans="1:15">
      <c r="A1377" s="577">
        <v>1376</v>
      </c>
      <c r="B1377" s="577" t="s">
        <v>96</v>
      </c>
      <c r="C1377" s="577">
        <v>1</v>
      </c>
      <c r="D1377">
        <v>0.02</v>
      </c>
      <c r="E1377">
        <v>0.02</v>
      </c>
      <c r="F1377" s="403">
        <v>44069.578472222223</v>
      </c>
      <c r="G1377">
        <v>1.1813400000000001</v>
      </c>
      <c r="H1377" s="403">
        <v>44069.578472222223</v>
      </c>
      <c r="I1377">
        <v>1.1813400000000001</v>
      </c>
      <c r="J1377" s="403">
        <v>44069.602777777778</v>
      </c>
      <c r="K1377">
        <v>1.1823399999999999</v>
      </c>
      <c r="L1377">
        <v>0</v>
      </c>
      <c r="M1377">
        <v>9.999999999998181</v>
      </c>
      <c r="N1377">
        <v>2</v>
      </c>
      <c r="O1377" s="578">
        <v>2.4305555554747116E-2</v>
      </c>
    </row>
    <row r="1378" spans="1:15">
      <c r="A1378" s="577">
        <v>1377</v>
      </c>
      <c r="B1378" s="577" t="s">
        <v>96</v>
      </c>
      <c r="C1378" s="577">
        <v>1</v>
      </c>
      <c r="D1378">
        <v>0.02</v>
      </c>
      <c r="E1378">
        <v>0.02</v>
      </c>
      <c r="F1378" s="403">
        <v>44069.661111111112</v>
      </c>
      <c r="G1378">
        <v>1.1821900000000001</v>
      </c>
      <c r="H1378" s="403">
        <v>44069.661111111112</v>
      </c>
      <c r="I1378">
        <v>1.1821900000000001</v>
      </c>
      <c r="J1378" s="403">
        <v>44069.688194444447</v>
      </c>
      <c r="K1378">
        <v>1.18319</v>
      </c>
      <c r="L1378">
        <v>0</v>
      </c>
      <c r="M1378">
        <v>9.999999999998181</v>
      </c>
      <c r="N1378">
        <v>2</v>
      </c>
      <c r="O1378" s="578">
        <v>2.7083333334303461E-2</v>
      </c>
    </row>
    <row r="1379" spans="1:15">
      <c r="A1379" s="577">
        <v>1378</v>
      </c>
      <c r="B1379" s="577" t="s">
        <v>96</v>
      </c>
      <c r="C1379" s="577">
        <v>1</v>
      </c>
      <c r="D1379">
        <v>0.02</v>
      </c>
      <c r="E1379">
        <v>0.02</v>
      </c>
      <c r="F1379" s="403">
        <v>44069.700694444444</v>
      </c>
      <c r="G1379">
        <v>1.18299</v>
      </c>
      <c r="H1379" s="403">
        <v>44069.700694444444</v>
      </c>
      <c r="I1379">
        <v>1.18299</v>
      </c>
      <c r="J1379" s="403">
        <v>44069.995833333334</v>
      </c>
      <c r="K1379">
        <v>1.1839900000000001</v>
      </c>
      <c r="L1379">
        <v>0</v>
      </c>
      <c r="M1379">
        <v>10.000000000001819</v>
      </c>
      <c r="N1379">
        <v>2</v>
      </c>
      <c r="O1379" s="578">
        <v>0.29513888889050577</v>
      </c>
    </row>
    <row r="1380" spans="1:15">
      <c r="A1380" s="577">
        <v>1379</v>
      </c>
      <c r="B1380" s="577" t="s">
        <v>96</v>
      </c>
      <c r="C1380" s="577">
        <v>3</v>
      </c>
      <c r="D1380">
        <v>0.03</v>
      </c>
      <c r="E1380">
        <v>7.0000000000000007E-2</v>
      </c>
      <c r="F1380" s="403">
        <v>44070.049305555556</v>
      </c>
      <c r="G1380">
        <v>1.18431</v>
      </c>
      <c r="H1380" s="403">
        <v>44070.444444444445</v>
      </c>
      <c r="I1380">
        <v>1.1811100000000001</v>
      </c>
      <c r="J1380" s="403">
        <v>44070.533333333333</v>
      </c>
      <c r="K1380">
        <v>1.1834800000000001</v>
      </c>
      <c r="L1380">
        <v>32</v>
      </c>
      <c r="M1380">
        <v>23.700000000000728</v>
      </c>
      <c r="N1380">
        <v>6.99</v>
      </c>
      <c r="O1380" s="578">
        <v>0.48402777777664596</v>
      </c>
    </row>
    <row r="1381" spans="1:15">
      <c r="A1381" s="577">
        <v>1380</v>
      </c>
      <c r="B1381" s="577" t="s">
        <v>97</v>
      </c>
      <c r="C1381" s="577">
        <v>6</v>
      </c>
      <c r="D1381">
        <v>0.14000000000000001</v>
      </c>
      <c r="E1381">
        <v>0.34</v>
      </c>
      <c r="F1381" s="403">
        <v>44070.476388888892</v>
      </c>
      <c r="G1381">
        <v>1.18048</v>
      </c>
      <c r="H1381" s="403">
        <v>44070.555555555555</v>
      </c>
      <c r="I1381">
        <v>1.1892199999999999</v>
      </c>
      <c r="J1381" s="403">
        <v>44070.563888888886</v>
      </c>
      <c r="K1381">
        <v>1.18557</v>
      </c>
      <c r="L1381">
        <v>87.399999999999636</v>
      </c>
      <c r="M1381">
        <v>36.499999999998181</v>
      </c>
      <c r="N1381">
        <v>40.83</v>
      </c>
      <c r="O1381" s="578">
        <v>8.7499999994179234E-2</v>
      </c>
    </row>
    <row r="1382" spans="1:15">
      <c r="A1382" s="577">
        <v>1381</v>
      </c>
      <c r="B1382" s="577" t="s">
        <v>96</v>
      </c>
      <c r="C1382" s="577">
        <v>1</v>
      </c>
      <c r="D1382">
        <v>0.02</v>
      </c>
      <c r="E1382">
        <v>0.02</v>
      </c>
      <c r="F1382" s="403">
        <v>44070.540972222225</v>
      </c>
      <c r="G1382">
        <v>1.18336</v>
      </c>
      <c r="H1382" s="403">
        <v>44070.540972222225</v>
      </c>
      <c r="I1382">
        <v>1.18336</v>
      </c>
      <c r="J1382" s="403">
        <v>44070.54583333333</v>
      </c>
      <c r="K1382">
        <v>1.1843600000000001</v>
      </c>
      <c r="L1382">
        <v>0</v>
      </c>
      <c r="M1382">
        <v>10</v>
      </c>
      <c r="N1382">
        <v>2</v>
      </c>
      <c r="O1382" s="578">
        <v>4.8611111051286571E-3</v>
      </c>
    </row>
    <row r="1383" spans="1:15">
      <c r="A1383" s="577">
        <v>1382</v>
      </c>
      <c r="B1383" s="577" t="s">
        <v>96</v>
      </c>
      <c r="C1383" s="577">
        <v>1</v>
      </c>
      <c r="D1383">
        <v>0.02</v>
      </c>
      <c r="E1383">
        <v>0.02</v>
      </c>
      <c r="F1383" s="403">
        <v>44070.548611111109</v>
      </c>
      <c r="G1383">
        <v>1.1838299999999999</v>
      </c>
      <c r="H1383" s="403">
        <v>44070.548611111109</v>
      </c>
      <c r="I1383">
        <v>1.1838299999999999</v>
      </c>
      <c r="J1383" s="403">
        <v>44070.548611111109</v>
      </c>
      <c r="K1383">
        <v>1.18483</v>
      </c>
      <c r="L1383">
        <v>0</v>
      </c>
      <c r="M1383">
        <v>10.000000000001819</v>
      </c>
      <c r="N1383">
        <v>2</v>
      </c>
      <c r="O1383" s="578">
        <v>0</v>
      </c>
    </row>
    <row r="1384" spans="1:15">
      <c r="A1384" s="577">
        <v>1383</v>
      </c>
      <c r="B1384" s="577" t="s">
        <v>96</v>
      </c>
      <c r="C1384" s="577">
        <v>6</v>
      </c>
      <c r="D1384">
        <v>0.14000000000000001</v>
      </c>
      <c r="E1384">
        <v>0.34</v>
      </c>
      <c r="F1384" s="403">
        <v>44070.560416666667</v>
      </c>
      <c r="G1384">
        <v>1.1875599999999999</v>
      </c>
      <c r="H1384" s="403">
        <v>44070.589583333334</v>
      </c>
      <c r="I1384">
        <v>1.1773400000000001</v>
      </c>
      <c r="J1384" s="403">
        <v>44070.651388888888</v>
      </c>
      <c r="K1384">
        <v>1.1811400000000001</v>
      </c>
      <c r="L1384">
        <v>102.20000000000073</v>
      </c>
      <c r="M1384">
        <v>38.000000000001819</v>
      </c>
      <c r="N1384">
        <v>40.89</v>
      </c>
      <c r="O1384" s="578">
        <v>9.0972222220443655E-2</v>
      </c>
    </row>
    <row r="1385" spans="1:15">
      <c r="A1385" s="577">
        <v>1384</v>
      </c>
      <c r="B1385" s="577" t="s">
        <v>97</v>
      </c>
      <c r="C1385" s="577">
        <v>2</v>
      </c>
      <c r="D1385">
        <v>0.02</v>
      </c>
      <c r="E1385">
        <v>0.04</v>
      </c>
      <c r="F1385" s="403">
        <v>44070.597222222219</v>
      </c>
      <c r="G1385">
        <v>1.17831</v>
      </c>
      <c r="H1385" s="403">
        <v>44070.601388888892</v>
      </c>
      <c r="I1385">
        <v>1.1799299999999999</v>
      </c>
      <c r="J1385" s="403">
        <v>44070.616666666669</v>
      </c>
      <c r="K1385">
        <v>1.1781200000000001</v>
      </c>
      <c r="L1385">
        <v>16.199999999998909</v>
      </c>
      <c r="M1385">
        <v>18.099999999998545</v>
      </c>
      <c r="N1385">
        <v>4</v>
      </c>
      <c r="O1385" s="578">
        <v>1.9444444449618459E-2</v>
      </c>
    </row>
    <row r="1386" spans="1:15">
      <c r="A1386" s="577">
        <v>1385</v>
      </c>
      <c r="B1386" s="577" t="s">
        <v>97</v>
      </c>
      <c r="C1386" s="577">
        <v>1</v>
      </c>
      <c r="D1386">
        <v>0.02</v>
      </c>
      <c r="E1386">
        <v>0.02</v>
      </c>
      <c r="F1386" s="403">
        <v>44070.626388888886</v>
      </c>
      <c r="G1386">
        <v>1.1792</v>
      </c>
      <c r="H1386" s="403">
        <v>44070.626388888886</v>
      </c>
      <c r="I1386">
        <v>1.1792</v>
      </c>
      <c r="J1386" s="403">
        <v>44070.635416666664</v>
      </c>
      <c r="K1386">
        <v>1.1781999999999999</v>
      </c>
      <c r="L1386">
        <v>0</v>
      </c>
      <c r="M1386">
        <v>10</v>
      </c>
      <c r="N1386">
        <v>2</v>
      </c>
      <c r="O1386" s="578">
        <v>9.0277777781011537E-3</v>
      </c>
    </row>
    <row r="1387" spans="1:15">
      <c r="A1387" s="577">
        <v>1386</v>
      </c>
      <c r="B1387" s="577" t="s">
        <v>97</v>
      </c>
      <c r="C1387" s="577">
        <v>3</v>
      </c>
      <c r="D1387">
        <v>0.03</v>
      </c>
      <c r="E1387">
        <v>7.0000000000000007E-2</v>
      </c>
      <c r="F1387" s="403">
        <v>44070.640277777777</v>
      </c>
      <c r="G1387">
        <v>1.1790099999999999</v>
      </c>
      <c r="H1387" s="403">
        <v>44070.654166666667</v>
      </c>
      <c r="I1387">
        <v>1.18224</v>
      </c>
      <c r="J1387" s="403">
        <v>44070.703472222223</v>
      </c>
      <c r="K1387">
        <v>1.1798500000000001</v>
      </c>
      <c r="L1387">
        <v>32.300000000001091</v>
      </c>
      <c r="M1387">
        <v>23.899999999999636</v>
      </c>
      <c r="N1387">
        <v>7.03</v>
      </c>
      <c r="O1387" s="578">
        <v>6.3194444446708076E-2</v>
      </c>
    </row>
    <row r="1388" spans="1:15">
      <c r="A1388" s="577">
        <v>1387</v>
      </c>
      <c r="B1388" s="577" t="s">
        <v>96</v>
      </c>
      <c r="C1388" s="577">
        <v>2</v>
      </c>
      <c r="D1388">
        <v>0.02</v>
      </c>
      <c r="E1388">
        <v>0.04</v>
      </c>
      <c r="F1388" s="403">
        <v>44070.665277777778</v>
      </c>
      <c r="G1388">
        <v>1.1825399999999999</v>
      </c>
      <c r="H1388" s="403">
        <v>44070.7</v>
      </c>
      <c r="I1388">
        <v>1.18093</v>
      </c>
      <c r="J1388" s="403">
        <v>44070.743055555555</v>
      </c>
      <c r="K1388">
        <v>1.1827399999999999</v>
      </c>
      <c r="L1388">
        <v>16.099999999998545</v>
      </c>
      <c r="M1388">
        <v>18.099999999998545</v>
      </c>
      <c r="N1388">
        <v>4.0200000000000005</v>
      </c>
      <c r="O1388" s="578">
        <v>7.7777777776645962E-2</v>
      </c>
    </row>
    <row r="1389" spans="1:15">
      <c r="A1389" s="577">
        <v>1388</v>
      </c>
      <c r="B1389" s="577" t="s">
        <v>97</v>
      </c>
      <c r="C1389" s="577">
        <v>7</v>
      </c>
      <c r="D1389">
        <v>0.23</v>
      </c>
      <c r="E1389">
        <v>0.57000000000000006</v>
      </c>
      <c r="F1389" s="403">
        <v>44070.714583333334</v>
      </c>
      <c r="G1389">
        <v>1.18069</v>
      </c>
      <c r="H1389" s="403">
        <v>44071.356944444444</v>
      </c>
      <c r="I1389">
        <v>1.1914</v>
      </c>
      <c r="J1389" s="403">
        <v>44071.588888888888</v>
      </c>
      <c r="K1389">
        <v>1.1874400000000001</v>
      </c>
      <c r="L1389">
        <v>107.10000000000036</v>
      </c>
      <c r="M1389">
        <v>39.600000000000364</v>
      </c>
      <c r="N1389">
        <v>74.03</v>
      </c>
      <c r="O1389" s="578">
        <v>0.87430555555329192</v>
      </c>
    </row>
    <row r="1390" spans="1:15">
      <c r="A1390" s="577">
        <v>1389</v>
      </c>
      <c r="B1390" s="577" t="s">
        <v>96</v>
      </c>
      <c r="C1390" s="577">
        <v>1</v>
      </c>
      <c r="D1390">
        <v>0.02</v>
      </c>
      <c r="E1390">
        <v>0.02</v>
      </c>
      <c r="F1390" s="403">
        <v>44070.745138888888</v>
      </c>
      <c r="G1390">
        <v>1.18177</v>
      </c>
      <c r="H1390" s="403">
        <v>44070.745138888888</v>
      </c>
      <c r="I1390">
        <v>1.18177</v>
      </c>
      <c r="J1390" s="403">
        <v>44070.75277777778</v>
      </c>
      <c r="K1390">
        <v>1.1827700000000001</v>
      </c>
      <c r="L1390">
        <v>0</v>
      </c>
      <c r="M1390">
        <v>10</v>
      </c>
      <c r="N1390">
        <v>2</v>
      </c>
      <c r="O1390" s="578">
        <v>7.6388888919609599E-3</v>
      </c>
    </row>
    <row r="1391" spans="1:15">
      <c r="A1391" s="577">
        <v>1390</v>
      </c>
      <c r="B1391" s="577" t="s">
        <v>96</v>
      </c>
      <c r="C1391" s="577">
        <v>2</v>
      </c>
      <c r="D1391">
        <v>0.02</v>
      </c>
      <c r="E1391">
        <v>0.04</v>
      </c>
      <c r="F1391" s="403">
        <v>44070.761111111111</v>
      </c>
      <c r="G1391">
        <v>1.18293</v>
      </c>
      <c r="H1391" s="403">
        <v>44071.006944444445</v>
      </c>
      <c r="I1391">
        <v>1.18133</v>
      </c>
      <c r="J1391" s="403">
        <v>44071.090277777781</v>
      </c>
      <c r="K1391">
        <v>1.18313</v>
      </c>
      <c r="L1391">
        <v>16.000000000001819</v>
      </c>
      <c r="M1391">
        <v>18</v>
      </c>
      <c r="N1391">
        <v>3.92</v>
      </c>
      <c r="O1391" s="578">
        <v>0.32916666667006211</v>
      </c>
    </row>
    <row r="1392" spans="1:15">
      <c r="A1392" s="577">
        <v>1391</v>
      </c>
      <c r="B1392" s="577" t="s">
        <v>96</v>
      </c>
      <c r="C1392" s="577">
        <v>1</v>
      </c>
      <c r="D1392">
        <v>0.02</v>
      </c>
      <c r="E1392">
        <v>0.02</v>
      </c>
      <c r="F1392" s="403">
        <v>44071.231944444444</v>
      </c>
      <c r="G1392">
        <v>1.18679</v>
      </c>
      <c r="H1392" s="403">
        <v>44071.231944444444</v>
      </c>
      <c r="I1392">
        <v>1.18679</v>
      </c>
      <c r="J1392" s="403">
        <v>44071.244444444441</v>
      </c>
      <c r="K1392">
        <v>1.1877899999999999</v>
      </c>
      <c r="L1392">
        <v>0</v>
      </c>
      <c r="M1392">
        <v>10</v>
      </c>
      <c r="N1392">
        <v>2</v>
      </c>
      <c r="O1392" s="578">
        <v>1.2499999997089617E-2</v>
      </c>
    </row>
    <row r="1393" spans="1:15">
      <c r="A1393" s="577">
        <v>1392</v>
      </c>
      <c r="B1393" s="577" t="s">
        <v>96</v>
      </c>
      <c r="C1393" s="577">
        <v>1</v>
      </c>
      <c r="D1393">
        <v>0.02</v>
      </c>
      <c r="E1393">
        <v>0.02</v>
      </c>
      <c r="F1393" s="403">
        <v>44071.24722222222</v>
      </c>
      <c r="G1393">
        <v>1.1875599999999999</v>
      </c>
      <c r="H1393" s="403">
        <v>44071.24722222222</v>
      </c>
      <c r="I1393">
        <v>1.1875599999999999</v>
      </c>
      <c r="J1393" s="403">
        <v>44071.295138888891</v>
      </c>
      <c r="K1393">
        <v>1.1885600000000001</v>
      </c>
      <c r="L1393">
        <v>0</v>
      </c>
      <c r="M1393">
        <v>10</v>
      </c>
      <c r="N1393">
        <v>2</v>
      </c>
      <c r="O1393" s="578">
        <v>4.7916666670062114E-2</v>
      </c>
    </row>
    <row r="1394" spans="1:15">
      <c r="A1394" s="577">
        <v>1393</v>
      </c>
      <c r="B1394" s="577" t="s">
        <v>96</v>
      </c>
      <c r="C1394" s="577">
        <v>1</v>
      </c>
      <c r="D1394">
        <v>0.02</v>
      </c>
      <c r="E1394">
        <v>0.02</v>
      </c>
      <c r="F1394" s="403">
        <v>44071.311805555553</v>
      </c>
      <c r="G1394">
        <v>1.18875</v>
      </c>
      <c r="H1394" s="403">
        <v>44071.311805555553</v>
      </c>
      <c r="I1394">
        <v>1.18875</v>
      </c>
      <c r="J1394" s="403">
        <v>44071.320833333331</v>
      </c>
      <c r="K1394">
        <v>1.1897500000000001</v>
      </c>
      <c r="L1394">
        <v>0</v>
      </c>
      <c r="M1394">
        <v>10</v>
      </c>
      <c r="N1394">
        <v>2</v>
      </c>
      <c r="O1394" s="578">
        <v>9.0277777781011537E-3</v>
      </c>
    </row>
    <row r="1395" spans="1:15">
      <c r="A1395" s="577">
        <v>1394</v>
      </c>
      <c r="B1395" s="577" t="s">
        <v>96</v>
      </c>
      <c r="C1395" s="577">
        <v>1</v>
      </c>
      <c r="D1395">
        <v>0.02</v>
      </c>
      <c r="E1395">
        <v>0.02</v>
      </c>
      <c r="F1395" s="403">
        <v>44071.324999999997</v>
      </c>
      <c r="G1395">
        <v>1.18913</v>
      </c>
      <c r="H1395" s="403">
        <v>44071.324999999997</v>
      </c>
      <c r="I1395">
        <v>1.18913</v>
      </c>
      <c r="J1395" s="403">
        <v>44071.34375</v>
      </c>
      <c r="K1395">
        <v>1.1901299999999999</v>
      </c>
      <c r="L1395">
        <v>0</v>
      </c>
      <c r="M1395">
        <v>9.999999999998181</v>
      </c>
      <c r="N1395">
        <v>2</v>
      </c>
      <c r="O1395" s="578">
        <v>1.8750000002910383E-2</v>
      </c>
    </row>
    <row r="1396" spans="1:15">
      <c r="A1396" s="577">
        <v>1395</v>
      </c>
      <c r="B1396" s="577" t="s">
        <v>96</v>
      </c>
      <c r="C1396" s="577">
        <v>2</v>
      </c>
      <c r="D1396">
        <v>0.02</v>
      </c>
      <c r="E1396">
        <v>0.04</v>
      </c>
      <c r="F1396" s="403">
        <v>44071.361805555556</v>
      </c>
      <c r="G1396">
        <v>1.1910799999999999</v>
      </c>
      <c r="H1396" s="403">
        <v>44071.413888888892</v>
      </c>
      <c r="I1396">
        <v>1.1894800000000001</v>
      </c>
      <c r="J1396" s="403">
        <v>44071.479861111111</v>
      </c>
      <c r="K1396">
        <v>1.1912799999999999</v>
      </c>
      <c r="L1396">
        <v>15.999999999998181</v>
      </c>
      <c r="M1396">
        <v>17.999999999998181</v>
      </c>
      <c r="N1396">
        <v>4</v>
      </c>
      <c r="O1396" s="578">
        <v>0.11805555555474712</v>
      </c>
    </row>
    <row r="1397" spans="1:15">
      <c r="A1397" s="577">
        <v>1396</v>
      </c>
      <c r="B1397" s="577" t="s">
        <v>96</v>
      </c>
      <c r="C1397" s="577">
        <v>3</v>
      </c>
      <c r="D1397">
        <v>0.03</v>
      </c>
      <c r="E1397">
        <v>7.0000000000000007E-2</v>
      </c>
      <c r="F1397" s="403">
        <v>44071.488194444442</v>
      </c>
      <c r="G1397">
        <v>1.1915100000000001</v>
      </c>
      <c r="H1397" s="403">
        <v>44071.536805555559</v>
      </c>
      <c r="I1397">
        <v>1.1882600000000001</v>
      </c>
      <c r="J1397" s="403">
        <v>44071.617361111108</v>
      </c>
      <c r="K1397">
        <v>1.1906600000000001</v>
      </c>
      <c r="L1397">
        <v>32.5</v>
      </c>
      <c r="M1397">
        <v>24</v>
      </c>
      <c r="N1397">
        <v>7.0200000000000005</v>
      </c>
      <c r="O1397" s="578">
        <v>0.12916666666569654</v>
      </c>
    </row>
    <row r="1398" spans="1:15">
      <c r="A1398" s="577">
        <v>1397</v>
      </c>
      <c r="B1398" s="577" t="s">
        <v>97</v>
      </c>
      <c r="C1398" s="577">
        <v>3</v>
      </c>
      <c r="D1398">
        <v>0.03</v>
      </c>
      <c r="E1398">
        <v>7.0000000000000007E-2</v>
      </c>
      <c r="F1398" s="403">
        <v>44071.597916666666</v>
      </c>
      <c r="G1398">
        <v>1.1882999999999999</v>
      </c>
      <c r="H1398" s="403">
        <v>44073.992361111108</v>
      </c>
      <c r="I1398">
        <v>1.1915100000000001</v>
      </c>
      <c r="J1398" s="403">
        <v>44074.352777777778</v>
      </c>
      <c r="K1398">
        <v>1.18913</v>
      </c>
      <c r="L1398">
        <v>32.100000000000364</v>
      </c>
      <c r="M1398">
        <v>23.799999999999272</v>
      </c>
      <c r="N1398">
        <v>7.09</v>
      </c>
      <c r="O1398" s="578">
        <v>0.75486111111240461</v>
      </c>
    </row>
    <row r="1399" spans="1:15">
      <c r="A1399" s="577">
        <v>1398</v>
      </c>
      <c r="B1399" s="577" t="s">
        <v>96</v>
      </c>
      <c r="C1399" s="577">
        <v>1</v>
      </c>
      <c r="D1399">
        <v>0.02</v>
      </c>
      <c r="E1399">
        <v>0.02</v>
      </c>
      <c r="F1399" s="403">
        <v>44071.624305555553</v>
      </c>
      <c r="G1399">
        <v>1.18973</v>
      </c>
      <c r="H1399" s="403">
        <v>44071.624305555553</v>
      </c>
      <c r="I1399">
        <v>1.18973</v>
      </c>
      <c r="J1399" s="403">
        <v>44073.893055555556</v>
      </c>
      <c r="K1399">
        <v>1.1907300000000001</v>
      </c>
      <c r="L1399">
        <v>0</v>
      </c>
      <c r="M1399">
        <v>10.000000000001819</v>
      </c>
      <c r="N1399">
        <v>2</v>
      </c>
      <c r="O1399" s="578">
        <v>0.26875000000291038</v>
      </c>
    </row>
    <row r="1400" spans="1:15">
      <c r="A1400" s="577">
        <v>1399</v>
      </c>
      <c r="B1400" s="577" t="s">
        <v>96</v>
      </c>
      <c r="C1400" s="577">
        <v>1</v>
      </c>
      <c r="D1400">
        <v>0.02</v>
      </c>
      <c r="E1400">
        <v>0.02</v>
      </c>
      <c r="F1400" s="403">
        <v>44073.920138888891</v>
      </c>
      <c r="G1400">
        <v>1.1909700000000001</v>
      </c>
      <c r="H1400" s="403">
        <v>44073.920138888891</v>
      </c>
      <c r="I1400">
        <v>1.1909700000000001</v>
      </c>
      <c r="J1400" s="403">
        <v>44073.996527777781</v>
      </c>
      <c r="K1400">
        <v>1.19197</v>
      </c>
      <c r="L1400">
        <v>0</v>
      </c>
      <c r="M1400">
        <v>9.999999999998181</v>
      </c>
      <c r="N1400">
        <v>2</v>
      </c>
      <c r="O1400" s="578">
        <v>-0.92361111110949423</v>
      </c>
    </row>
    <row r="1401" spans="1:15">
      <c r="A1401" s="577">
        <v>1400</v>
      </c>
      <c r="B1401" s="577" t="s">
        <v>96</v>
      </c>
      <c r="C1401" s="577">
        <v>1</v>
      </c>
      <c r="D1401">
        <v>0.02</v>
      </c>
      <c r="E1401">
        <v>0.02</v>
      </c>
      <c r="F1401" s="403">
        <v>44074.054861111108</v>
      </c>
      <c r="G1401">
        <v>1.19001</v>
      </c>
      <c r="H1401" s="403">
        <v>44074.054861111108</v>
      </c>
      <c r="I1401">
        <v>1.19001</v>
      </c>
      <c r="J1401" s="403">
        <v>44074.105555555558</v>
      </c>
      <c r="K1401">
        <v>1.1910099999999999</v>
      </c>
      <c r="L1401">
        <v>0</v>
      </c>
      <c r="M1401">
        <v>9.999999999998181</v>
      </c>
      <c r="N1401">
        <v>2</v>
      </c>
      <c r="O1401" s="578">
        <v>5.0694444449618459E-2</v>
      </c>
    </row>
    <row r="1402" spans="1:15">
      <c r="A1402" s="577">
        <v>1401</v>
      </c>
      <c r="B1402" s="577" t="s">
        <v>96</v>
      </c>
      <c r="C1402" s="577">
        <v>2</v>
      </c>
      <c r="D1402">
        <v>0.02</v>
      </c>
      <c r="E1402">
        <v>0.04</v>
      </c>
      <c r="F1402" s="403">
        <v>44074.245138888888</v>
      </c>
      <c r="G1402">
        <v>1.1902999999999999</v>
      </c>
      <c r="H1402" s="403">
        <v>44074.354166666664</v>
      </c>
      <c r="I1402">
        <v>1.1887000000000001</v>
      </c>
      <c r="J1402" s="403">
        <v>44074.371527777781</v>
      </c>
      <c r="K1402">
        <v>1.1904999999999999</v>
      </c>
      <c r="L1402">
        <v>16</v>
      </c>
      <c r="M1402">
        <v>17.999999999998181</v>
      </c>
      <c r="N1402">
        <v>4</v>
      </c>
      <c r="O1402" s="578">
        <v>0.12638888889341615</v>
      </c>
    </row>
    <row r="1403" spans="1:15">
      <c r="A1403" s="577">
        <v>1402</v>
      </c>
      <c r="B1403" s="577" t="s">
        <v>97</v>
      </c>
      <c r="C1403" s="577">
        <v>7</v>
      </c>
      <c r="D1403">
        <v>0.23</v>
      </c>
      <c r="E1403">
        <v>0.57000000000000006</v>
      </c>
      <c r="F1403" s="403">
        <v>44074.361805555556</v>
      </c>
      <c r="G1403">
        <v>1.18912</v>
      </c>
      <c r="H1403" s="403">
        <v>44075.55</v>
      </c>
      <c r="I1403">
        <v>1.19974</v>
      </c>
      <c r="J1403" s="403">
        <v>44075.583333333336</v>
      </c>
      <c r="K1403">
        <v>1.1958200000000001</v>
      </c>
      <c r="L1403">
        <v>106.20000000000073</v>
      </c>
      <c r="M1403">
        <v>39.199999999998909</v>
      </c>
      <c r="N1403">
        <v>74.499999999999986</v>
      </c>
      <c r="O1403" s="578">
        <v>1.2215277777795563</v>
      </c>
    </row>
    <row r="1404" spans="1:15">
      <c r="A1404" s="577">
        <v>1403</v>
      </c>
      <c r="B1404" s="577" t="s">
        <v>96</v>
      </c>
      <c r="C1404" s="577">
        <v>1</v>
      </c>
      <c r="D1404">
        <v>0.02</v>
      </c>
      <c r="E1404">
        <v>0.02</v>
      </c>
      <c r="F1404" s="403">
        <v>44074.396527777775</v>
      </c>
      <c r="G1404">
        <v>1.1914</v>
      </c>
      <c r="H1404" s="403">
        <v>44074.396527777775</v>
      </c>
      <c r="I1404">
        <v>1.1914</v>
      </c>
      <c r="J1404" s="403">
        <v>44074.45</v>
      </c>
      <c r="K1404">
        <v>1.1923999999999999</v>
      </c>
      <c r="L1404">
        <v>0</v>
      </c>
      <c r="M1404">
        <v>9.999999999998181</v>
      </c>
      <c r="N1404">
        <v>2</v>
      </c>
      <c r="O1404" s="578">
        <v>5.3472222221898846E-2</v>
      </c>
    </row>
    <row r="1405" spans="1:15">
      <c r="A1405" s="577">
        <v>1404</v>
      </c>
      <c r="B1405" s="577" t="s">
        <v>96</v>
      </c>
      <c r="C1405" s="577">
        <v>1</v>
      </c>
      <c r="D1405">
        <v>0.02</v>
      </c>
      <c r="E1405">
        <v>0.02</v>
      </c>
      <c r="F1405" s="403">
        <v>44074.45416666667</v>
      </c>
      <c r="G1405">
        <v>1.1920900000000001</v>
      </c>
      <c r="H1405" s="403">
        <v>44074.45416666667</v>
      </c>
      <c r="I1405">
        <v>1.1920900000000001</v>
      </c>
      <c r="J1405" s="403">
        <v>44074.461111111108</v>
      </c>
      <c r="K1405">
        <v>1.19309</v>
      </c>
      <c r="L1405">
        <v>0</v>
      </c>
      <c r="M1405">
        <v>9.999999999998181</v>
      </c>
      <c r="N1405">
        <v>2</v>
      </c>
      <c r="O1405" s="578">
        <v>6.9444444379769266E-3</v>
      </c>
    </row>
    <row r="1406" spans="1:15">
      <c r="A1406" s="577">
        <v>1405</v>
      </c>
      <c r="B1406" s="577" t="s">
        <v>96</v>
      </c>
      <c r="C1406" s="577">
        <v>1</v>
      </c>
      <c r="D1406">
        <v>0.02</v>
      </c>
      <c r="E1406">
        <v>0.02</v>
      </c>
      <c r="F1406" s="403">
        <v>44074.520138888889</v>
      </c>
      <c r="G1406">
        <v>1.1936199999999999</v>
      </c>
      <c r="H1406" s="403">
        <v>44074.520138888889</v>
      </c>
      <c r="I1406">
        <v>1.1936199999999999</v>
      </c>
      <c r="J1406" s="403">
        <v>44074.555555555555</v>
      </c>
      <c r="K1406">
        <v>1.19462</v>
      </c>
      <c r="L1406">
        <v>0</v>
      </c>
      <c r="M1406">
        <v>10.000000000001819</v>
      </c>
      <c r="N1406">
        <v>2</v>
      </c>
      <c r="O1406" s="578">
        <v>3.5416666665696539E-2</v>
      </c>
    </row>
    <row r="1407" spans="1:15">
      <c r="A1407" s="577">
        <v>1406</v>
      </c>
      <c r="B1407" s="577" t="s">
        <v>96</v>
      </c>
      <c r="C1407" s="577">
        <v>1</v>
      </c>
      <c r="D1407">
        <v>0.02</v>
      </c>
      <c r="E1407">
        <v>0.02</v>
      </c>
      <c r="F1407" s="403">
        <v>44074.566666666666</v>
      </c>
      <c r="G1407">
        <v>1.1934800000000001</v>
      </c>
      <c r="H1407" s="403">
        <v>44074.566666666666</v>
      </c>
      <c r="I1407">
        <v>1.1934800000000001</v>
      </c>
      <c r="J1407" s="403">
        <v>44074.595138888886</v>
      </c>
      <c r="K1407">
        <v>1.19448</v>
      </c>
      <c r="L1407">
        <v>0</v>
      </c>
      <c r="M1407">
        <v>9.999999999998181</v>
      </c>
      <c r="N1407">
        <v>2</v>
      </c>
      <c r="O1407" s="578">
        <v>2.8472222220443655E-2</v>
      </c>
    </row>
    <row r="1408" spans="1:15">
      <c r="A1408" s="577">
        <v>1407</v>
      </c>
      <c r="B1408" s="577" t="s">
        <v>96</v>
      </c>
      <c r="C1408" s="577">
        <v>1</v>
      </c>
      <c r="D1408">
        <v>0.02</v>
      </c>
      <c r="E1408">
        <v>0.02</v>
      </c>
      <c r="F1408" s="403">
        <v>44074.597916666666</v>
      </c>
      <c r="G1408">
        <v>1.19421</v>
      </c>
      <c r="H1408" s="403">
        <v>44074.597916666666</v>
      </c>
      <c r="I1408">
        <v>1.19421</v>
      </c>
      <c r="J1408" s="403">
        <v>44074.616666666669</v>
      </c>
      <c r="K1408">
        <v>1.1952100000000001</v>
      </c>
      <c r="L1408">
        <v>0</v>
      </c>
      <c r="M1408">
        <v>10</v>
      </c>
      <c r="N1408">
        <v>2</v>
      </c>
      <c r="O1408" s="578">
        <v>1.8750000002910383E-2</v>
      </c>
    </row>
    <row r="1409" spans="1:15">
      <c r="A1409" s="577">
        <v>1408</v>
      </c>
      <c r="B1409" s="577" t="s">
        <v>96</v>
      </c>
      <c r="C1409" s="577">
        <v>2</v>
      </c>
      <c r="D1409">
        <v>0.02</v>
      </c>
      <c r="E1409">
        <v>0.04</v>
      </c>
      <c r="F1409" s="403">
        <v>44074.628472222219</v>
      </c>
      <c r="G1409">
        <v>1.19557</v>
      </c>
      <c r="H1409" s="403">
        <v>44074.763194444444</v>
      </c>
      <c r="I1409">
        <v>1.1939500000000001</v>
      </c>
      <c r="J1409" s="403">
        <v>44075.067361111112</v>
      </c>
      <c r="K1409">
        <v>1.1957599999999999</v>
      </c>
      <c r="L1409">
        <v>16.200000000000728</v>
      </c>
      <c r="M1409">
        <v>18.099999999998545</v>
      </c>
      <c r="N1409">
        <v>3.84</v>
      </c>
      <c r="O1409" s="578">
        <v>0.43888888889341615</v>
      </c>
    </row>
    <row r="1410" spans="1:15">
      <c r="A1410" s="577">
        <v>1409</v>
      </c>
      <c r="B1410" s="577" t="s">
        <v>96</v>
      </c>
      <c r="C1410" s="577">
        <v>1</v>
      </c>
      <c r="D1410">
        <v>0.02</v>
      </c>
      <c r="E1410">
        <v>0.02</v>
      </c>
      <c r="F1410" s="403">
        <v>44075.090277777781</v>
      </c>
      <c r="G1410">
        <v>1.1967699999999999</v>
      </c>
      <c r="H1410" s="403">
        <v>44075.090277777781</v>
      </c>
      <c r="I1410">
        <v>1.1967699999999999</v>
      </c>
      <c r="J1410" s="403">
        <v>44075.109722222223</v>
      </c>
      <c r="K1410">
        <v>1.19777</v>
      </c>
      <c r="L1410">
        <v>0</v>
      </c>
      <c r="M1410">
        <v>10.000000000001819</v>
      </c>
      <c r="N1410">
        <v>2</v>
      </c>
      <c r="O1410" s="578">
        <v>1.9444444442342501E-2</v>
      </c>
    </row>
    <row r="1411" spans="1:15">
      <c r="A1411" s="577">
        <v>1410</v>
      </c>
      <c r="B1411" s="577" t="s">
        <v>96</v>
      </c>
      <c r="C1411" s="577">
        <v>2</v>
      </c>
      <c r="D1411">
        <v>0.02</v>
      </c>
      <c r="E1411">
        <v>0.04</v>
      </c>
      <c r="F1411" s="403">
        <v>44075.112500000003</v>
      </c>
      <c r="G1411">
        <v>1.1988000000000001</v>
      </c>
      <c r="H1411" s="403">
        <v>44075.300694444442</v>
      </c>
      <c r="I1411">
        <v>1.1972</v>
      </c>
      <c r="J1411" s="403">
        <v>44075.328472222223</v>
      </c>
      <c r="K1411">
        <v>1.1990000000000001</v>
      </c>
      <c r="L1411">
        <v>16</v>
      </c>
      <c r="M1411">
        <v>18</v>
      </c>
      <c r="N1411">
        <v>4</v>
      </c>
      <c r="O1411" s="578">
        <v>0.21597222222044365</v>
      </c>
    </row>
    <row r="1412" spans="1:15">
      <c r="A1412" s="577">
        <v>1411</v>
      </c>
      <c r="B1412" s="577" t="s">
        <v>96</v>
      </c>
      <c r="C1412" s="577">
        <v>2</v>
      </c>
      <c r="D1412">
        <v>0.02</v>
      </c>
      <c r="E1412">
        <v>0.04</v>
      </c>
      <c r="F1412" s="403">
        <v>44075.334027777775</v>
      </c>
      <c r="G1412">
        <v>1.1987699999999999</v>
      </c>
      <c r="H1412" s="403">
        <v>44075.357638888891</v>
      </c>
      <c r="I1412">
        <v>1.1971499999999999</v>
      </c>
      <c r="J1412" s="403">
        <v>44075.452777777777</v>
      </c>
      <c r="K1412">
        <v>1.19896</v>
      </c>
      <c r="L1412">
        <v>16.199999999998909</v>
      </c>
      <c r="M1412">
        <v>18.100000000000364</v>
      </c>
      <c r="N1412">
        <v>4</v>
      </c>
      <c r="O1412" s="578">
        <v>0.11875000000145519</v>
      </c>
    </row>
    <row r="1413" spans="1:15">
      <c r="A1413" s="577">
        <v>1412</v>
      </c>
      <c r="B1413" s="577" t="s">
        <v>96</v>
      </c>
      <c r="C1413" s="577">
        <v>1</v>
      </c>
      <c r="D1413">
        <v>0.02</v>
      </c>
      <c r="E1413">
        <v>0.02</v>
      </c>
      <c r="F1413" s="403">
        <v>44075.456944444442</v>
      </c>
      <c r="G1413">
        <v>1.1989700000000001</v>
      </c>
      <c r="H1413" s="403">
        <v>44075.456944444442</v>
      </c>
      <c r="I1413">
        <v>1.1989700000000001</v>
      </c>
      <c r="J1413" s="403">
        <v>44075.556250000001</v>
      </c>
      <c r="K1413">
        <v>1.19997</v>
      </c>
      <c r="L1413">
        <v>0</v>
      </c>
      <c r="M1413">
        <v>9.999999999998181</v>
      </c>
      <c r="N1413">
        <v>2</v>
      </c>
      <c r="O1413" s="578">
        <v>9.930555555911269E-2</v>
      </c>
    </row>
    <row r="1414" spans="1:15">
      <c r="A1414" s="577">
        <v>1413</v>
      </c>
      <c r="B1414" s="577" t="s">
        <v>96</v>
      </c>
      <c r="C1414" s="577">
        <v>10</v>
      </c>
      <c r="D1414">
        <v>1.1100000000000001</v>
      </c>
      <c r="E1414">
        <v>2.7</v>
      </c>
      <c r="F1414" s="403">
        <v>44075.566666666666</v>
      </c>
      <c r="G1414">
        <v>1.1981200000000001</v>
      </c>
      <c r="H1414" s="403">
        <v>44077.231249999997</v>
      </c>
      <c r="I1414">
        <v>1.18</v>
      </c>
      <c r="J1414" s="403">
        <v>44077.561805555553</v>
      </c>
      <c r="K1414">
        <v>1.1843600000000001</v>
      </c>
      <c r="L1414">
        <v>181.20000000000073</v>
      </c>
      <c r="M1414">
        <v>43.600000000000364</v>
      </c>
      <c r="N1414">
        <v>313.05999999999995</v>
      </c>
      <c r="O1414" s="578">
        <v>1.9951388888875954</v>
      </c>
    </row>
    <row r="1415" spans="1:15">
      <c r="A1415" s="577">
        <v>1414</v>
      </c>
      <c r="B1415" s="577" t="s">
        <v>97</v>
      </c>
      <c r="C1415" s="577">
        <v>2</v>
      </c>
      <c r="D1415">
        <v>0.02</v>
      </c>
      <c r="E1415">
        <v>0.04</v>
      </c>
      <c r="F1415" s="403">
        <v>44075.59097222222</v>
      </c>
      <c r="G1415">
        <v>1.1949399999999999</v>
      </c>
      <c r="H1415" s="403">
        <v>44075.625694444447</v>
      </c>
      <c r="I1415">
        <v>1.1965399999999999</v>
      </c>
      <c r="J1415" s="403">
        <v>44075.661805555559</v>
      </c>
      <c r="K1415">
        <v>1.1947399999999999</v>
      </c>
      <c r="L1415">
        <v>16</v>
      </c>
      <c r="M1415">
        <v>18</v>
      </c>
      <c r="N1415">
        <v>4</v>
      </c>
      <c r="O1415" s="578">
        <v>7.0833333338669036E-2</v>
      </c>
    </row>
    <row r="1416" spans="1:15">
      <c r="A1416" s="577">
        <v>1415</v>
      </c>
      <c r="B1416" s="577" t="s">
        <v>97</v>
      </c>
      <c r="C1416" s="577">
        <v>1</v>
      </c>
      <c r="D1416">
        <v>0.02</v>
      </c>
      <c r="E1416">
        <v>0.02</v>
      </c>
      <c r="F1416" s="403">
        <v>44075.722222222219</v>
      </c>
      <c r="G1416">
        <v>1.1914800000000001</v>
      </c>
      <c r="H1416" s="403">
        <v>44075.722222222219</v>
      </c>
      <c r="I1416">
        <v>1.1914800000000001</v>
      </c>
      <c r="J1416" s="403">
        <v>44075.799305555556</v>
      </c>
      <c r="K1416">
        <v>1.19048</v>
      </c>
      <c r="L1416">
        <v>0</v>
      </c>
      <c r="M1416">
        <v>10.000000000001819</v>
      </c>
      <c r="N1416">
        <v>2</v>
      </c>
      <c r="O1416" s="578">
        <v>7.7083333337213844E-2</v>
      </c>
    </row>
    <row r="1417" spans="1:15">
      <c r="A1417" s="577">
        <v>1416</v>
      </c>
      <c r="B1417" s="577" t="s">
        <v>97</v>
      </c>
      <c r="C1417" s="577">
        <v>2</v>
      </c>
      <c r="D1417">
        <v>0.02</v>
      </c>
      <c r="E1417">
        <v>0.04</v>
      </c>
      <c r="F1417" s="403">
        <v>44075.803472222222</v>
      </c>
      <c r="G1417">
        <v>1.1906000000000001</v>
      </c>
      <c r="H1417" s="403">
        <v>44075.98541666667</v>
      </c>
      <c r="I1417">
        <v>1.1922299999999999</v>
      </c>
      <c r="J1417" s="403">
        <v>44076.044444444444</v>
      </c>
      <c r="K1417">
        <v>1.19042</v>
      </c>
      <c r="L1417">
        <v>16.299999999997453</v>
      </c>
      <c r="M1417">
        <v>18.099999999998545</v>
      </c>
      <c r="N1417">
        <v>4.0200000000000005</v>
      </c>
      <c r="O1417" s="578">
        <v>0.24097222222189885</v>
      </c>
    </row>
    <row r="1418" spans="1:15">
      <c r="A1418" s="577">
        <v>1417</v>
      </c>
      <c r="B1418" s="577" t="s">
        <v>97</v>
      </c>
      <c r="C1418" s="577">
        <v>1</v>
      </c>
      <c r="D1418">
        <v>0.02</v>
      </c>
      <c r="E1418">
        <v>0.02</v>
      </c>
      <c r="F1418" s="403">
        <v>44076.054861111108</v>
      </c>
      <c r="G1418">
        <v>1.19034</v>
      </c>
      <c r="H1418" s="403">
        <v>44076.054861111108</v>
      </c>
      <c r="I1418">
        <v>1.19034</v>
      </c>
      <c r="J1418" s="403">
        <v>44076.275000000001</v>
      </c>
      <c r="K1418">
        <v>1.1893400000000001</v>
      </c>
      <c r="L1418">
        <v>0</v>
      </c>
      <c r="M1418">
        <v>9.999999999998181</v>
      </c>
      <c r="N1418">
        <v>2</v>
      </c>
      <c r="O1418" s="578">
        <v>0.22013888889341615</v>
      </c>
    </row>
    <row r="1419" spans="1:15">
      <c r="A1419" s="577">
        <v>1418</v>
      </c>
      <c r="B1419" s="577" t="s">
        <v>97</v>
      </c>
      <c r="C1419" s="577">
        <v>1</v>
      </c>
      <c r="D1419">
        <v>0.02</v>
      </c>
      <c r="E1419">
        <v>0.02</v>
      </c>
      <c r="F1419" s="403">
        <v>44076.282638888886</v>
      </c>
      <c r="G1419">
        <v>1.19025</v>
      </c>
      <c r="H1419" s="403">
        <v>44076.282638888886</v>
      </c>
      <c r="I1419">
        <v>1.19025</v>
      </c>
      <c r="J1419" s="403">
        <v>44076.29583333333</v>
      </c>
      <c r="K1419">
        <v>1.1892499999999999</v>
      </c>
      <c r="L1419">
        <v>0</v>
      </c>
      <c r="M1419">
        <v>10</v>
      </c>
      <c r="N1419">
        <v>2</v>
      </c>
      <c r="O1419" s="578">
        <v>1.3194444443797693E-2</v>
      </c>
    </row>
    <row r="1420" spans="1:15">
      <c r="A1420" s="577">
        <v>1419</v>
      </c>
      <c r="B1420" s="577" t="s">
        <v>97</v>
      </c>
      <c r="C1420" s="577">
        <v>1</v>
      </c>
      <c r="D1420">
        <v>0.02</v>
      </c>
      <c r="E1420">
        <v>0.02</v>
      </c>
      <c r="F1420" s="403">
        <v>44076.348611111112</v>
      </c>
      <c r="G1420">
        <v>1.1871700000000001</v>
      </c>
      <c r="H1420" s="403">
        <v>44076.348611111112</v>
      </c>
      <c r="I1420">
        <v>1.1871700000000001</v>
      </c>
      <c r="J1420" s="403">
        <v>44076.356249999997</v>
      </c>
      <c r="K1420">
        <v>1.1861699999999999</v>
      </c>
      <c r="L1420">
        <v>0</v>
      </c>
      <c r="M1420">
        <v>10.000000000001819</v>
      </c>
      <c r="N1420">
        <v>2</v>
      </c>
      <c r="O1420" s="578">
        <v>7.6388888846850023E-3</v>
      </c>
    </row>
    <row r="1421" spans="1:15">
      <c r="A1421" s="577">
        <v>1420</v>
      </c>
      <c r="B1421" s="577" t="s">
        <v>97</v>
      </c>
      <c r="C1421" s="577">
        <v>1</v>
      </c>
      <c r="D1421">
        <v>0.02</v>
      </c>
      <c r="E1421">
        <v>0.02</v>
      </c>
      <c r="F1421" s="403">
        <v>44076.361111111109</v>
      </c>
      <c r="G1421">
        <v>1.18659</v>
      </c>
      <c r="H1421" s="403">
        <v>44076.361111111109</v>
      </c>
      <c r="I1421">
        <v>1.18659</v>
      </c>
      <c r="J1421" s="403">
        <v>44076.368750000001</v>
      </c>
      <c r="K1421">
        <v>1.1855899999999999</v>
      </c>
      <c r="L1421">
        <v>0</v>
      </c>
      <c r="M1421">
        <v>10</v>
      </c>
      <c r="N1421">
        <v>2</v>
      </c>
      <c r="O1421" s="578">
        <v>7.6388888919609599E-3</v>
      </c>
    </row>
    <row r="1422" spans="1:15">
      <c r="A1422" s="577">
        <v>1421</v>
      </c>
      <c r="B1422" s="577" t="s">
        <v>97</v>
      </c>
      <c r="C1422" s="577">
        <v>2</v>
      </c>
      <c r="D1422">
        <v>0.02</v>
      </c>
      <c r="E1422">
        <v>0.04</v>
      </c>
      <c r="F1422" s="403">
        <v>44076.375694444447</v>
      </c>
      <c r="G1422">
        <v>1.1859999999999999</v>
      </c>
      <c r="H1422" s="403">
        <v>44076.421527777777</v>
      </c>
      <c r="I1422">
        <v>1.1876</v>
      </c>
      <c r="J1422" s="403">
        <v>44076.473611111112</v>
      </c>
      <c r="K1422">
        <v>1.1858</v>
      </c>
      <c r="L1422">
        <v>16</v>
      </c>
      <c r="M1422">
        <v>18</v>
      </c>
      <c r="N1422">
        <v>4</v>
      </c>
      <c r="O1422" s="578">
        <v>9.7916666665696539E-2</v>
      </c>
    </row>
    <row r="1423" spans="1:15">
      <c r="A1423" s="577">
        <v>1422</v>
      </c>
      <c r="B1423" s="577" t="s">
        <v>97</v>
      </c>
      <c r="C1423" s="577">
        <v>2</v>
      </c>
      <c r="D1423">
        <v>0.02</v>
      </c>
      <c r="E1423">
        <v>0.04</v>
      </c>
      <c r="F1423" s="403">
        <v>44076.486805555556</v>
      </c>
      <c r="G1423">
        <v>1.18513</v>
      </c>
      <c r="H1423" s="403">
        <v>44076.510416666664</v>
      </c>
      <c r="I1423">
        <v>1.1867300000000001</v>
      </c>
      <c r="J1423" s="403">
        <v>44076.553472222222</v>
      </c>
      <c r="K1423">
        <v>1.18493</v>
      </c>
      <c r="L1423">
        <v>16.000000000001819</v>
      </c>
      <c r="M1423">
        <v>18</v>
      </c>
      <c r="N1423">
        <v>4</v>
      </c>
      <c r="O1423" s="578">
        <v>6.6666666665696539E-2</v>
      </c>
    </row>
    <row r="1424" spans="1:15">
      <c r="A1424" s="577">
        <v>1423</v>
      </c>
      <c r="B1424" s="577" t="s">
        <v>97</v>
      </c>
      <c r="C1424" s="577">
        <v>1</v>
      </c>
      <c r="D1424">
        <v>0.02</v>
      </c>
      <c r="E1424">
        <v>0.02</v>
      </c>
      <c r="F1424" s="403">
        <v>44076.565972222219</v>
      </c>
      <c r="G1424">
        <v>1.18343</v>
      </c>
      <c r="H1424" s="403">
        <v>44076.565972222219</v>
      </c>
      <c r="I1424">
        <v>1.18343</v>
      </c>
      <c r="J1424" s="403">
        <v>44076.592361111114</v>
      </c>
      <c r="K1424">
        <v>1.1824300000000001</v>
      </c>
      <c r="L1424">
        <v>0</v>
      </c>
      <c r="M1424">
        <v>9.999999999998181</v>
      </c>
      <c r="N1424">
        <v>2</v>
      </c>
      <c r="O1424" s="578">
        <v>2.6388888894871343E-2</v>
      </c>
    </row>
    <row r="1425" spans="1:15">
      <c r="A1425" s="577">
        <v>1424</v>
      </c>
      <c r="B1425" s="577" t="s">
        <v>97</v>
      </c>
      <c r="C1425" s="577">
        <v>2</v>
      </c>
      <c r="D1425">
        <v>0.02</v>
      </c>
      <c r="E1425">
        <v>0.04</v>
      </c>
      <c r="F1425" s="403">
        <v>44076.598611111112</v>
      </c>
      <c r="G1425">
        <v>1.1832100000000001</v>
      </c>
      <c r="H1425" s="403">
        <v>44076.706944444442</v>
      </c>
      <c r="I1425">
        <v>1.18482</v>
      </c>
      <c r="J1425" s="403">
        <v>44076.751388888886</v>
      </c>
      <c r="K1425">
        <v>1.18302</v>
      </c>
      <c r="L1425">
        <v>16.100000000000364</v>
      </c>
      <c r="M1425">
        <v>18.000000000001819</v>
      </c>
      <c r="N1425">
        <v>3.98</v>
      </c>
      <c r="O1425" s="578">
        <v>0.15277777777373558</v>
      </c>
    </row>
    <row r="1426" spans="1:15">
      <c r="A1426" s="577">
        <v>1425</v>
      </c>
      <c r="B1426" s="577" t="s">
        <v>97</v>
      </c>
      <c r="C1426" s="577">
        <v>2</v>
      </c>
      <c r="D1426">
        <v>0.02</v>
      </c>
      <c r="E1426">
        <v>0.04</v>
      </c>
      <c r="F1426" s="403">
        <v>44076.803472222222</v>
      </c>
      <c r="G1426">
        <v>1.1829400000000001</v>
      </c>
      <c r="H1426" s="403">
        <v>44076.830555555556</v>
      </c>
      <c r="I1426">
        <v>1.18455</v>
      </c>
      <c r="J1426" s="403">
        <v>44077.0625</v>
      </c>
      <c r="K1426">
        <v>1.18275</v>
      </c>
      <c r="L1426">
        <v>16.099999999998545</v>
      </c>
      <c r="M1426">
        <v>18</v>
      </c>
      <c r="N1426">
        <v>4.12</v>
      </c>
      <c r="O1426" s="578">
        <v>0.25902777777810115</v>
      </c>
    </row>
    <row r="1427" spans="1:15">
      <c r="A1427" s="577">
        <v>1426</v>
      </c>
      <c r="B1427" s="577" t="s">
        <v>97</v>
      </c>
      <c r="C1427" s="577">
        <v>1</v>
      </c>
      <c r="D1427">
        <v>0.02</v>
      </c>
      <c r="E1427">
        <v>0.02</v>
      </c>
      <c r="F1427" s="403">
        <v>44077.122916666667</v>
      </c>
      <c r="G1427">
        <v>1.1827700000000001</v>
      </c>
      <c r="H1427" s="403">
        <v>44077.122916666667</v>
      </c>
      <c r="I1427">
        <v>1.1827700000000001</v>
      </c>
      <c r="J1427" s="403">
        <v>44077.176388888889</v>
      </c>
      <c r="K1427">
        <v>1.18177</v>
      </c>
      <c r="L1427">
        <v>0</v>
      </c>
      <c r="M1427">
        <v>10</v>
      </c>
      <c r="N1427">
        <v>2</v>
      </c>
      <c r="O1427" s="578">
        <v>5.3472222221898846E-2</v>
      </c>
    </row>
    <row r="1428" spans="1:15">
      <c r="A1428" s="577">
        <v>1427</v>
      </c>
      <c r="B1428" s="577" t="s">
        <v>97</v>
      </c>
      <c r="C1428" s="577">
        <v>1</v>
      </c>
      <c r="D1428">
        <v>0.02</v>
      </c>
      <c r="E1428">
        <v>0.02</v>
      </c>
      <c r="F1428" s="403">
        <v>44077.23333333333</v>
      </c>
      <c r="G1428">
        <v>1.1804699999999999</v>
      </c>
      <c r="H1428" s="403">
        <v>44077.23333333333</v>
      </c>
      <c r="I1428">
        <v>1.1804699999999999</v>
      </c>
      <c r="J1428" s="403">
        <v>44077.282638888886</v>
      </c>
      <c r="K1428">
        <v>1.17947</v>
      </c>
      <c r="L1428">
        <v>0</v>
      </c>
      <c r="M1428">
        <v>9.999999999998181</v>
      </c>
      <c r="N1428">
        <v>2</v>
      </c>
      <c r="O1428" s="578">
        <v>4.9305555556202307E-2</v>
      </c>
    </row>
    <row r="1429" spans="1:15">
      <c r="A1429" s="577">
        <v>1428</v>
      </c>
      <c r="B1429" s="577" t="s">
        <v>97</v>
      </c>
      <c r="C1429" s="577">
        <v>3</v>
      </c>
      <c r="D1429">
        <v>0.03</v>
      </c>
      <c r="E1429">
        <v>7.0000000000000007E-2</v>
      </c>
      <c r="F1429" s="403">
        <v>44077.288888888892</v>
      </c>
      <c r="G1429">
        <v>1.1795500000000001</v>
      </c>
      <c r="H1429" s="403">
        <v>44077.334722222222</v>
      </c>
      <c r="I1429">
        <v>1.18276</v>
      </c>
      <c r="J1429" s="403">
        <v>44077.46597222222</v>
      </c>
      <c r="K1429">
        <v>1.1803900000000001</v>
      </c>
      <c r="L1429">
        <v>32.099999999998545</v>
      </c>
      <c r="M1429">
        <v>23.700000000000728</v>
      </c>
      <c r="N1429">
        <v>6.9700000000000006</v>
      </c>
      <c r="O1429" s="578">
        <v>0.17708333332848269</v>
      </c>
    </row>
    <row r="1430" spans="1:15">
      <c r="A1430" s="577">
        <v>1429</v>
      </c>
      <c r="B1430" s="577" t="s">
        <v>97</v>
      </c>
      <c r="C1430" s="577">
        <v>3</v>
      </c>
      <c r="D1430">
        <v>0.03</v>
      </c>
      <c r="E1430">
        <v>7.0000000000000007E-2</v>
      </c>
      <c r="F1430" s="403">
        <v>44077.468055555553</v>
      </c>
      <c r="G1430">
        <v>1.18083</v>
      </c>
      <c r="H1430" s="403">
        <v>44077.525000000001</v>
      </c>
      <c r="I1430">
        <v>1.18408</v>
      </c>
      <c r="J1430" s="403">
        <v>44077.63958333333</v>
      </c>
      <c r="K1430">
        <v>1.1816899999999999</v>
      </c>
      <c r="L1430">
        <v>32.5</v>
      </c>
      <c r="M1430">
        <v>23.900000000001455</v>
      </c>
      <c r="N1430">
        <v>6.99</v>
      </c>
      <c r="O1430" s="578">
        <v>0.17152777777664596</v>
      </c>
    </row>
    <row r="1431" spans="1:15">
      <c r="A1431" s="577">
        <v>1430</v>
      </c>
      <c r="B1431" s="577" t="s">
        <v>96</v>
      </c>
      <c r="C1431" s="577">
        <v>2</v>
      </c>
      <c r="D1431">
        <v>0.02</v>
      </c>
      <c r="E1431">
        <v>0.04</v>
      </c>
      <c r="F1431" s="403">
        <v>44077.567361111112</v>
      </c>
      <c r="G1431">
        <v>1.18428</v>
      </c>
      <c r="H1431" s="403">
        <v>44077.599999999999</v>
      </c>
      <c r="I1431">
        <v>1.18268</v>
      </c>
      <c r="J1431" s="403">
        <v>44077.60833333333</v>
      </c>
      <c r="K1431">
        <v>1.18448</v>
      </c>
      <c r="L1431">
        <v>16</v>
      </c>
      <c r="M1431">
        <v>18</v>
      </c>
      <c r="N1431">
        <v>4</v>
      </c>
      <c r="O1431" s="578">
        <v>4.0972222217533272E-2</v>
      </c>
    </row>
    <row r="1432" spans="1:15">
      <c r="A1432" s="577">
        <v>1431</v>
      </c>
      <c r="B1432" s="577" t="s">
        <v>96</v>
      </c>
      <c r="C1432" s="577">
        <v>2</v>
      </c>
      <c r="D1432">
        <v>0.02</v>
      </c>
      <c r="E1432">
        <v>0.04</v>
      </c>
      <c r="F1432" s="403">
        <v>44077.620833333334</v>
      </c>
      <c r="G1432">
        <v>1.18401</v>
      </c>
      <c r="H1432" s="403">
        <v>44077.636805555558</v>
      </c>
      <c r="I1432">
        <v>1.18241</v>
      </c>
      <c r="J1432" s="403">
        <v>44077.686111111114</v>
      </c>
      <c r="K1432">
        <v>1.18421</v>
      </c>
      <c r="L1432">
        <v>16</v>
      </c>
      <c r="M1432">
        <v>18</v>
      </c>
      <c r="N1432">
        <v>4</v>
      </c>
      <c r="O1432" s="578">
        <v>6.5277777779556345E-2</v>
      </c>
    </row>
    <row r="1433" spans="1:15">
      <c r="A1433" s="577">
        <v>1432</v>
      </c>
      <c r="B1433" s="577" t="s">
        <v>97</v>
      </c>
      <c r="C1433" s="577">
        <v>2</v>
      </c>
      <c r="D1433">
        <v>0.02</v>
      </c>
      <c r="E1433">
        <v>0.04</v>
      </c>
      <c r="F1433" s="403">
        <v>44077.674305555556</v>
      </c>
      <c r="G1433">
        <v>1.1836</v>
      </c>
      <c r="H1433" s="403">
        <v>44077.75277777778</v>
      </c>
      <c r="I1433">
        <v>1.18527</v>
      </c>
      <c r="J1433" s="403">
        <v>44078.520833333336</v>
      </c>
      <c r="K1433">
        <v>1.18344</v>
      </c>
      <c r="L1433">
        <v>16.700000000000728</v>
      </c>
      <c r="M1433">
        <v>18.300000000001091</v>
      </c>
      <c r="N1433">
        <v>4.0200000000000005</v>
      </c>
      <c r="O1433" s="578">
        <v>0.84652777777955635</v>
      </c>
    </row>
    <row r="1434" spans="1:15">
      <c r="A1434" s="577">
        <v>1433</v>
      </c>
      <c r="B1434" s="577" t="s">
        <v>96</v>
      </c>
      <c r="C1434" s="577">
        <v>1</v>
      </c>
      <c r="D1434">
        <v>0.02</v>
      </c>
      <c r="E1434">
        <v>0.02</v>
      </c>
      <c r="F1434" s="403">
        <v>44077.690972222219</v>
      </c>
      <c r="G1434">
        <v>1.18397</v>
      </c>
      <c r="H1434" s="403">
        <v>44077.690972222219</v>
      </c>
      <c r="I1434">
        <v>1.18397</v>
      </c>
      <c r="J1434" s="403">
        <v>44077.751388888886</v>
      </c>
      <c r="K1434">
        <v>1.1849700000000001</v>
      </c>
      <c r="L1434">
        <v>0</v>
      </c>
      <c r="M1434">
        <v>10.000000000001819</v>
      </c>
      <c r="N1434">
        <v>2</v>
      </c>
      <c r="O1434" s="578">
        <v>6.0416666667151731E-2</v>
      </c>
    </row>
    <row r="1435" spans="1:15">
      <c r="A1435" s="577">
        <v>1434</v>
      </c>
      <c r="B1435" s="577" t="s">
        <v>96</v>
      </c>
      <c r="C1435" s="577">
        <v>2</v>
      </c>
      <c r="D1435">
        <v>0.02</v>
      </c>
      <c r="E1435">
        <v>0.04</v>
      </c>
      <c r="F1435" s="403">
        <v>44077.799305555556</v>
      </c>
      <c r="G1435">
        <v>1.1859900000000001</v>
      </c>
      <c r="H1435" s="403">
        <v>44077.972222222219</v>
      </c>
      <c r="I1435">
        <v>1.1843699999999999</v>
      </c>
      <c r="J1435" s="403">
        <v>44078.370833333334</v>
      </c>
      <c r="K1435">
        <v>1.18618</v>
      </c>
      <c r="L1435">
        <v>16.200000000002547</v>
      </c>
      <c r="M1435">
        <v>18.100000000000364</v>
      </c>
      <c r="N1435">
        <v>3.84</v>
      </c>
      <c r="O1435" s="578">
        <v>0.57152777777810115</v>
      </c>
    </row>
    <row r="1436" spans="1:15">
      <c r="A1436" s="577">
        <v>1435</v>
      </c>
      <c r="B1436" s="577" t="s">
        <v>96</v>
      </c>
      <c r="C1436" s="577">
        <v>5</v>
      </c>
      <c r="D1436">
        <v>0.08</v>
      </c>
      <c r="E1436">
        <v>0.2</v>
      </c>
      <c r="F1436" s="403">
        <v>44078.393750000003</v>
      </c>
      <c r="G1436">
        <v>1.1853400000000001</v>
      </c>
      <c r="H1436" s="403">
        <v>44078.629861111112</v>
      </c>
      <c r="I1436">
        <v>1.17841</v>
      </c>
      <c r="J1436" s="403">
        <v>44078.665277777778</v>
      </c>
      <c r="K1436">
        <v>1.1817299999999999</v>
      </c>
      <c r="L1436">
        <v>69.300000000001091</v>
      </c>
      <c r="M1436">
        <v>33.199999999998909</v>
      </c>
      <c r="N1436">
        <v>22.03</v>
      </c>
      <c r="O1436" s="578">
        <v>0.27152777777519077</v>
      </c>
    </row>
    <row r="1437" spans="1:15">
      <c r="A1437" s="577">
        <v>1436</v>
      </c>
      <c r="B1437" s="577" t="s">
        <v>97</v>
      </c>
      <c r="C1437" s="577">
        <v>1</v>
      </c>
      <c r="D1437">
        <v>0.02</v>
      </c>
      <c r="E1437">
        <v>0.02</v>
      </c>
      <c r="F1437" s="403">
        <v>44078.532638888886</v>
      </c>
      <c r="G1437">
        <v>1.1837200000000001</v>
      </c>
      <c r="H1437" s="403">
        <v>44078.532638888886</v>
      </c>
      <c r="I1437">
        <v>1.1837200000000001</v>
      </c>
      <c r="J1437" s="403">
        <v>44078.535416666666</v>
      </c>
      <c r="K1437">
        <v>1.18272</v>
      </c>
      <c r="L1437">
        <v>0</v>
      </c>
      <c r="M1437">
        <v>10</v>
      </c>
      <c r="N1437">
        <v>2</v>
      </c>
      <c r="O1437" s="578">
        <v>2.7777777795563452E-3</v>
      </c>
    </row>
    <row r="1438" spans="1:15">
      <c r="A1438" s="577">
        <v>1437</v>
      </c>
      <c r="B1438" s="577" t="s">
        <v>97</v>
      </c>
      <c r="C1438" s="577">
        <v>1</v>
      </c>
      <c r="D1438">
        <v>0.02</v>
      </c>
      <c r="E1438">
        <v>0.02</v>
      </c>
      <c r="F1438" s="403">
        <v>44078.544444444444</v>
      </c>
      <c r="G1438">
        <v>1.1812800000000001</v>
      </c>
      <c r="H1438" s="403">
        <v>44078.544444444444</v>
      </c>
      <c r="I1438">
        <v>1.1812800000000001</v>
      </c>
      <c r="J1438" s="403">
        <v>44078.55972222222</v>
      </c>
      <c r="K1438">
        <v>1.18028</v>
      </c>
      <c r="L1438">
        <v>0</v>
      </c>
      <c r="M1438">
        <v>10.000000000001819</v>
      </c>
      <c r="N1438">
        <v>2</v>
      </c>
      <c r="O1438" s="578">
        <v>1.5277777776645962E-2</v>
      </c>
    </row>
    <row r="1439" spans="1:15">
      <c r="A1439" s="577">
        <v>1438</v>
      </c>
      <c r="B1439" s="577" t="s">
        <v>97</v>
      </c>
      <c r="C1439" s="577">
        <v>1</v>
      </c>
      <c r="D1439">
        <v>0.02</v>
      </c>
      <c r="E1439">
        <v>0.02</v>
      </c>
      <c r="F1439" s="403">
        <v>44078.564583333333</v>
      </c>
      <c r="G1439">
        <v>1.1810499999999999</v>
      </c>
      <c r="H1439" s="403">
        <v>44078.564583333333</v>
      </c>
      <c r="I1439">
        <v>1.1810499999999999</v>
      </c>
      <c r="J1439" s="403">
        <v>44078.568749999999</v>
      </c>
      <c r="K1439">
        <v>1.18005</v>
      </c>
      <c r="L1439">
        <v>0</v>
      </c>
      <c r="M1439">
        <v>10</v>
      </c>
      <c r="N1439">
        <v>2</v>
      </c>
      <c r="O1439" s="578">
        <v>4.166666665696539E-3</v>
      </c>
    </row>
    <row r="1440" spans="1:15">
      <c r="A1440" s="577">
        <v>1439</v>
      </c>
      <c r="B1440" s="577" t="s">
        <v>97</v>
      </c>
      <c r="C1440" s="577">
        <v>1</v>
      </c>
      <c r="D1440">
        <v>0.02</v>
      </c>
      <c r="E1440">
        <v>0.02</v>
      </c>
      <c r="F1440" s="403">
        <v>44078.597916666666</v>
      </c>
      <c r="G1440">
        <v>1.17946</v>
      </c>
      <c r="H1440" s="403">
        <v>44078.597916666666</v>
      </c>
      <c r="I1440">
        <v>1.17946</v>
      </c>
      <c r="J1440" s="403">
        <v>44078.629861111112</v>
      </c>
      <c r="K1440">
        <v>1.1784600000000001</v>
      </c>
      <c r="L1440">
        <v>0</v>
      </c>
      <c r="M1440">
        <v>10</v>
      </c>
      <c r="N1440">
        <v>2</v>
      </c>
      <c r="O1440" s="578">
        <v>3.1944444446708076E-2</v>
      </c>
    </row>
    <row r="1441" spans="1:15">
      <c r="A1441" s="577">
        <v>1440</v>
      </c>
      <c r="B1441" s="577" t="s">
        <v>97</v>
      </c>
      <c r="C1441" s="577">
        <v>4</v>
      </c>
      <c r="D1441">
        <v>0.05</v>
      </c>
      <c r="E1441">
        <v>0.12000000000000001</v>
      </c>
      <c r="F1441" s="403">
        <v>44078.635416666664</v>
      </c>
      <c r="G1441">
        <v>1.17919</v>
      </c>
      <c r="H1441" s="403">
        <v>44078.720833333333</v>
      </c>
      <c r="I1441">
        <v>1.18411</v>
      </c>
      <c r="J1441" s="403">
        <v>44082.022916666669</v>
      </c>
      <c r="K1441">
        <v>1.1813100000000001</v>
      </c>
      <c r="L1441">
        <v>49.200000000000728</v>
      </c>
      <c r="M1441">
        <v>28</v>
      </c>
      <c r="N1441">
        <v>12.3</v>
      </c>
      <c r="O1441" s="578">
        <v>1.3875000000043656</v>
      </c>
    </row>
    <row r="1442" spans="1:15">
      <c r="A1442" s="577">
        <v>1441</v>
      </c>
      <c r="B1442" s="577" t="s">
        <v>96</v>
      </c>
      <c r="C1442" s="577">
        <v>1</v>
      </c>
      <c r="D1442">
        <v>0.02</v>
      </c>
      <c r="E1442">
        <v>0.02</v>
      </c>
      <c r="F1442" s="403">
        <v>44078.701388888891</v>
      </c>
      <c r="G1442">
        <v>1.18293</v>
      </c>
      <c r="H1442" s="403">
        <v>44078.701388888891</v>
      </c>
      <c r="I1442">
        <v>1.18293</v>
      </c>
      <c r="J1442" s="403">
        <v>44078.715277777781</v>
      </c>
      <c r="K1442">
        <v>1.1839299999999999</v>
      </c>
      <c r="L1442">
        <v>0</v>
      </c>
      <c r="M1442">
        <v>9.999999999998181</v>
      </c>
      <c r="N1442">
        <v>2</v>
      </c>
      <c r="O1442" s="578">
        <v>1.3888888890505768E-2</v>
      </c>
    </row>
    <row r="1443" spans="1:15">
      <c r="A1443" s="577">
        <v>1442</v>
      </c>
      <c r="B1443" s="577" t="s">
        <v>96</v>
      </c>
      <c r="C1443" s="577">
        <v>6</v>
      </c>
      <c r="D1443">
        <v>0.14000000000000001</v>
      </c>
      <c r="E1443">
        <v>0.34</v>
      </c>
      <c r="F1443" s="403">
        <v>44078.8</v>
      </c>
      <c r="G1443">
        <v>1.1849700000000001</v>
      </c>
      <c r="H1443" s="403">
        <v>44082.923611111109</v>
      </c>
      <c r="I1443">
        <v>1.1763300000000001</v>
      </c>
      <c r="J1443" s="403">
        <v>44083.53402777778</v>
      </c>
      <c r="K1443">
        <v>1.17994</v>
      </c>
      <c r="L1443">
        <v>86.399999999999636</v>
      </c>
      <c r="M1443">
        <v>36.099999999998545</v>
      </c>
      <c r="N1443">
        <v>39.11999999999999</v>
      </c>
      <c r="O1443" s="578">
        <v>2.734027777776646</v>
      </c>
    </row>
    <row r="1444" spans="1:15">
      <c r="A1444" s="577">
        <v>1443</v>
      </c>
      <c r="B1444" s="577" t="s">
        <v>97</v>
      </c>
      <c r="C1444" s="577">
        <v>2</v>
      </c>
      <c r="D1444">
        <v>0.02</v>
      </c>
      <c r="E1444">
        <v>0.04</v>
      </c>
      <c r="F1444" s="403">
        <v>44082.085416666669</v>
      </c>
      <c r="G1444">
        <v>1.1801200000000001</v>
      </c>
      <c r="H1444" s="403">
        <v>44082.252083333333</v>
      </c>
      <c r="I1444">
        <v>1.18174</v>
      </c>
      <c r="J1444" s="403">
        <v>44082.411805555559</v>
      </c>
      <c r="K1444">
        <v>1.1799299999999999</v>
      </c>
      <c r="L1444">
        <v>16.199999999998909</v>
      </c>
      <c r="M1444">
        <v>18.100000000000364</v>
      </c>
      <c r="N1444">
        <v>4</v>
      </c>
      <c r="O1444" s="578">
        <v>0.32638888889050577</v>
      </c>
    </row>
    <row r="1445" spans="1:15">
      <c r="A1445" s="577">
        <v>1444</v>
      </c>
      <c r="B1445" s="577" t="s">
        <v>97</v>
      </c>
      <c r="C1445" s="577">
        <v>1</v>
      </c>
      <c r="D1445">
        <v>0.02</v>
      </c>
      <c r="E1445">
        <v>0.02</v>
      </c>
      <c r="F1445" s="403">
        <v>44082.414583333331</v>
      </c>
      <c r="G1445">
        <v>1.1798200000000001</v>
      </c>
      <c r="H1445" s="403">
        <v>44082.414583333331</v>
      </c>
      <c r="I1445">
        <v>1.1798200000000001</v>
      </c>
      <c r="J1445" s="403">
        <v>44082.417361111111</v>
      </c>
      <c r="K1445">
        <v>1.17882</v>
      </c>
      <c r="L1445">
        <v>0</v>
      </c>
      <c r="M1445">
        <v>10.000000000001819</v>
      </c>
      <c r="N1445">
        <v>2</v>
      </c>
      <c r="O1445" s="578">
        <v>2.7777777795563452E-3</v>
      </c>
    </row>
    <row r="1446" spans="1:15">
      <c r="A1446" s="577">
        <v>1445</v>
      </c>
      <c r="B1446" s="577" t="s">
        <v>97</v>
      </c>
      <c r="C1446" s="577">
        <v>1</v>
      </c>
      <c r="D1446">
        <v>0.02</v>
      </c>
      <c r="E1446">
        <v>0.02</v>
      </c>
      <c r="F1446" s="403">
        <v>44082.419444444444</v>
      </c>
      <c r="G1446">
        <v>1.1791400000000001</v>
      </c>
      <c r="H1446" s="403">
        <v>44082.419444444444</v>
      </c>
      <c r="I1446">
        <v>1.1791400000000001</v>
      </c>
      <c r="J1446" s="403">
        <v>44082.44027777778</v>
      </c>
      <c r="K1446">
        <v>1.17814</v>
      </c>
      <c r="L1446">
        <v>0</v>
      </c>
      <c r="M1446">
        <v>10.000000000001819</v>
      </c>
      <c r="N1446">
        <v>2</v>
      </c>
      <c r="O1446" s="578">
        <v>2.0833333335758653E-2</v>
      </c>
    </row>
    <row r="1447" spans="1:15">
      <c r="A1447" s="577">
        <v>1446</v>
      </c>
      <c r="B1447" s="577" t="s">
        <v>97</v>
      </c>
      <c r="C1447" s="577">
        <v>2</v>
      </c>
      <c r="D1447">
        <v>0.02</v>
      </c>
      <c r="E1447">
        <v>0.04</v>
      </c>
      <c r="F1447" s="403">
        <v>44082.446527777778</v>
      </c>
      <c r="G1447">
        <v>1.17899</v>
      </c>
      <c r="H1447" s="403">
        <v>44082.45208333333</v>
      </c>
      <c r="I1447">
        <v>1.1806000000000001</v>
      </c>
      <c r="J1447" s="403">
        <v>44082.505555555559</v>
      </c>
      <c r="K1447">
        <v>1.1788000000000001</v>
      </c>
      <c r="L1447">
        <v>16.100000000002183</v>
      </c>
      <c r="M1447">
        <v>18.000000000001819</v>
      </c>
      <c r="N1447">
        <v>3.98</v>
      </c>
      <c r="O1447" s="578">
        <v>5.9027777781011537E-2</v>
      </c>
    </row>
    <row r="1448" spans="1:15">
      <c r="A1448" s="577">
        <v>1447</v>
      </c>
      <c r="B1448" s="577" t="s">
        <v>97</v>
      </c>
      <c r="C1448" s="577">
        <v>1</v>
      </c>
      <c r="D1448">
        <v>0.02</v>
      </c>
      <c r="E1448">
        <v>0.02</v>
      </c>
      <c r="F1448" s="403">
        <v>44082.512499999997</v>
      </c>
      <c r="G1448">
        <v>1.1792499999999999</v>
      </c>
      <c r="H1448" s="403">
        <v>44082.512499999997</v>
      </c>
      <c r="I1448">
        <v>1.1792499999999999</v>
      </c>
      <c r="J1448" s="403">
        <v>44082.5625</v>
      </c>
      <c r="K1448">
        <v>1.17825</v>
      </c>
      <c r="L1448">
        <v>0</v>
      </c>
      <c r="M1448">
        <v>10</v>
      </c>
      <c r="N1448">
        <v>2</v>
      </c>
      <c r="O1448" s="578">
        <v>5.0000000002910383E-2</v>
      </c>
    </row>
    <row r="1449" spans="1:15">
      <c r="A1449" s="577">
        <v>1448</v>
      </c>
      <c r="B1449" s="577" t="s">
        <v>97</v>
      </c>
      <c r="C1449" s="577">
        <v>3</v>
      </c>
      <c r="D1449">
        <v>0.03</v>
      </c>
      <c r="E1449">
        <v>7.0000000000000007E-2</v>
      </c>
      <c r="F1449" s="403">
        <v>44082.578472222223</v>
      </c>
      <c r="G1449">
        <v>1.1773100000000001</v>
      </c>
      <c r="H1449" s="403">
        <v>44082.684027777781</v>
      </c>
      <c r="I1449">
        <v>1.18052</v>
      </c>
      <c r="J1449" s="403">
        <v>44082.780555555553</v>
      </c>
      <c r="K1449">
        <v>1.17815</v>
      </c>
      <c r="L1449">
        <v>32.100000000000364</v>
      </c>
      <c r="M1449">
        <v>23.700000000000728</v>
      </c>
      <c r="N1449">
        <v>6.9700000000000006</v>
      </c>
      <c r="O1449" s="578">
        <v>0.20208333332993789</v>
      </c>
    </row>
    <row r="1450" spans="1:15">
      <c r="A1450" s="577">
        <v>1449</v>
      </c>
      <c r="B1450" s="577" t="s">
        <v>97</v>
      </c>
      <c r="C1450" s="577">
        <v>1</v>
      </c>
      <c r="D1450">
        <v>0.02</v>
      </c>
      <c r="E1450">
        <v>0.02</v>
      </c>
      <c r="F1450" s="403">
        <v>44082.797222222223</v>
      </c>
      <c r="G1450">
        <v>1.1778500000000001</v>
      </c>
      <c r="H1450" s="403">
        <v>44082.797222222223</v>
      </c>
      <c r="I1450">
        <v>1.1778500000000001</v>
      </c>
      <c r="J1450" s="403">
        <v>44082.922222222223</v>
      </c>
      <c r="K1450">
        <v>1.17685</v>
      </c>
      <c r="L1450">
        <v>0</v>
      </c>
      <c r="M1450">
        <v>10</v>
      </c>
      <c r="N1450">
        <v>2</v>
      </c>
      <c r="O1450" s="578">
        <v>0.125</v>
      </c>
    </row>
    <row r="1451" spans="1:15">
      <c r="A1451" s="577">
        <v>1450</v>
      </c>
      <c r="B1451" s="577" t="s">
        <v>97</v>
      </c>
      <c r="C1451" s="577">
        <v>2</v>
      </c>
      <c r="D1451">
        <v>0.02</v>
      </c>
      <c r="E1451">
        <v>0.04</v>
      </c>
      <c r="F1451" s="403">
        <v>44082.931944444441</v>
      </c>
      <c r="G1451">
        <v>1.1766799999999999</v>
      </c>
      <c r="H1451" s="403">
        <v>44083.335416666669</v>
      </c>
      <c r="I1451">
        <v>1.17828</v>
      </c>
      <c r="J1451" s="403">
        <v>44083.375</v>
      </c>
      <c r="K1451">
        <v>1.17648</v>
      </c>
      <c r="L1451">
        <v>16</v>
      </c>
      <c r="M1451">
        <v>18</v>
      </c>
      <c r="N1451">
        <v>4.0200000000000005</v>
      </c>
      <c r="O1451" s="578">
        <v>0.44305555555911269</v>
      </c>
    </row>
    <row r="1452" spans="1:15">
      <c r="A1452" s="577">
        <v>1451</v>
      </c>
      <c r="B1452" s="577" t="s">
        <v>97</v>
      </c>
      <c r="C1452" s="577">
        <v>1</v>
      </c>
      <c r="D1452">
        <v>0.02</v>
      </c>
      <c r="E1452">
        <v>0.02</v>
      </c>
      <c r="F1452" s="403">
        <v>44083.395138888889</v>
      </c>
      <c r="G1452">
        <v>1.1767399999999999</v>
      </c>
      <c r="H1452" s="403">
        <v>44083.395138888889</v>
      </c>
      <c r="I1452">
        <v>1.1767399999999999</v>
      </c>
      <c r="J1452" s="403">
        <v>44083.444444444445</v>
      </c>
      <c r="K1452">
        <v>1.17574</v>
      </c>
      <c r="L1452">
        <v>0</v>
      </c>
      <c r="M1452">
        <v>10</v>
      </c>
      <c r="N1452">
        <v>2</v>
      </c>
      <c r="O1452" s="578">
        <v>4.9305555556202307E-2</v>
      </c>
    </row>
    <row r="1453" spans="1:15">
      <c r="A1453" s="577">
        <v>1452</v>
      </c>
      <c r="B1453" s="577" t="s">
        <v>97</v>
      </c>
      <c r="C1453" s="577">
        <v>7</v>
      </c>
      <c r="D1453">
        <v>0.23</v>
      </c>
      <c r="E1453">
        <v>0.57000000000000006</v>
      </c>
      <c r="F1453" s="403">
        <v>44083.465277777781</v>
      </c>
      <c r="G1453">
        <v>1.1761600000000001</v>
      </c>
      <c r="H1453" s="403">
        <v>44084.537499999999</v>
      </c>
      <c r="I1453">
        <v>1.19008</v>
      </c>
      <c r="J1453" s="403">
        <v>44084.698611111111</v>
      </c>
      <c r="K1453">
        <v>1.1853899999999999</v>
      </c>
      <c r="L1453">
        <v>139.20000000000073</v>
      </c>
      <c r="M1453">
        <v>46.900000000001455</v>
      </c>
      <c r="N1453">
        <v>74.240000000000009</v>
      </c>
      <c r="O1453" s="578">
        <v>1.2333333333299379</v>
      </c>
    </row>
    <row r="1454" spans="1:15">
      <c r="A1454" s="577">
        <v>1453</v>
      </c>
      <c r="B1454" s="577" t="s">
        <v>96</v>
      </c>
      <c r="C1454" s="577">
        <v>1</v>
      </c>
      <c r="D1454">
        <v>0.02</v>
      </c>
      <c r="E1454">
        <v>0.02</v>
      </c>
      <c r="F1454" s="403">
        <v>44083.556250000001</v>
      </c>
      <c r="G1454">
        <v>1.18153</v>
      </c>
      <c r="H1454" s="403">
        <v>44083.556250000001</v>
      </c>
      <c r="I1454">
        <v>1.18153</v>
      </c>
      <c r="J1454" s="403">
        <v>44083.603472222225</v>
      </c>
      <c r="K1454">
        <v>1.1825300000000001</v>
      </c>
      <c r="L1454">
        <v>0</v>
      </c>
      <c r="M1454">
        <v>10.000000000001819</v>
      </c>
      <c r="N1454">
        <v>2</v>
      </c>
      <c r="O1454" s="578">
        <v>4.7222222223354038E-2</v>
      </c>
    </row>
    <row r="1455" spans="1:15">
      <c r="A1455" s="577">
        <v>1454</v>
      </c>
      <c r="B1455" s="577" t="s">
        <v>96</v>
      </c>
      <c r="C1455" s="577">
        <v>2</v>
      </c>
      <c r="D1455">
        <v>0.02</v>
      </c>
      <c r="E1455">
        <v>0.04</v>
      </c>
      <c r="F1455" s="403">
        <v>44083.618750000001</v>
      </c>
      <c r="G1455">
        <v>1.18241</v>
      </c>
      <c r="H1455" s="403">
        <v>44083.624305555553</v>
      </c>
      <c r="I1455">
        <v>1.1808099999999999</v>
      </c>
      <c r="J1455" s="403">
        <v>44084.224999999999</v>
      </c>
      <c r="K1455">
        <v>1.1826099999999999</v>
      </c>
      <c r="L1455">
        <v>16.000000000001819</v>
      </c>
      <c r="M1455">
        <v>18</v>
      </c>
      <c r="N1455">
        <v>3.52</v>
      </c>
      <c r="O1455" s="578">
        <v>0.60624999999708962</v>
      </c>
    </row>
    <row r="1456" spans="1:15">
      <c r="A1456" s="577">
        <v>1455</v>
      </c>
      <c r="B1456" s="577" t="s">
        <v>96</v>
      </c>
      <c r="C1456" s="577">
        <v>1</v>
      </c>
      <c r="D1456">
        <v>0.02</v>
      </c>
      <c r="E1456">
        <v>0.02</v>
      </c>
      <c r="F1456" s="403">
        <v>44084.231944444444</v>
      </c>
      <c r="G1456">
        <v>1.1825000000000001</v>
      </c>
      <c r="H1456" s="403">
        <v>44084.231944444444</v>
      </c>
      <c r="I1456">
        <v>1.1825000000000001</v>
      </c>
      <c r="J1456" s="403">
        <v>44084.255555555559</v>
      </c>
      <c r="K1456">
        <v>1.1835</v>
      </c>
      <c r="L1456">
        <v>0</v>
      </c>
      <c r="M1456">
        <v>9.999999999998181</v>
      </c>
      <c r="N1456">
        <v>2</v>
      </c>
      <c r="O1456" s="578">
        <v>2.3611111115314998E-2</v>
      </c>
    </row>
    <row r="1457" spans="1:15">
      <c r="A1457" s="577">
        <v>1456</v>
      </c>
      <c r="B1457" s="577" t="s">
        <v>96</v>
      </c>
      <c r="C1457" s="577">
        <v>1</v>
      </c>
      <c r="D1457">
        <v>0.02</v>
      </c>
      <c r="E1457">
        <v>0.02</v>
      </c>
      <c r="F1457" s="403">
        <v>44084.26666666667</v>
      </c>
      <c r="G1457">
        <v>1.1828399999999999</v>
      </c>
      <c r="H1457" s="403">
        <v>44084.26666666667</v>
      </c>
      <c r="I1457">
        <v>1.1828399999999999</v>
      </c>
      <c r="J1457" s="403">
        <v>44084.363888888889</v>
      </c>
      <c r="K1457">
        <v>1.18384</v>
      </c>
      <c r="L1457">
        <v>0</v>
      </c>
      <c r="M1457">
        <v>10</v>
      </c>
      <c r="N1457">
        <v>2</v>
      </c>
      <c r="O1457" s="578">
        <v>9.7222222218988463E-2</v>
      </c>
    </row>
    <row r="1458" spans="1:15">
      <c r="A1458" s="577">
        <v>1457</v>
      </c>
      <c r="B1458" s="577" t="s">
        <v>96</v>
      </c>
      <c r="C1458" s="577">
        <v>1</v>
      </c>
      <c r="D1458">
        <v>0.02</v>
      </c>
      <c r="E1458">
        <v>0.02</v>
      </c>
      <c r="F1458" s="403">
        <v>44084.368750000001</v>
      </c>
      <c r="G1458">
        <v>1.1835599999999999</v>
      </c>
      <c r="H1458" s="403">
        <v>44084.368750000001</v>
      </c>
      <c r="I1458">
        <v>1.1835599999999999</v>
      </c>
      <c r="J1458" s="403">
        <v>44084.489583333336</v>
      </c>
      <c r="K1458">
        <v>1.1845600000000001</v>
      </c>
      <c r="L1458">
        <v>0</v>
      </c>
      <c r="M1458">
        <v>10.000000000001819</v>
      </c>
      <c r="N1458">
        <v>2</v>
      </c>
      <c r="O1458" s="578">
        <v>0.12083333333430346</v>
      </c>
    </row>
    <row r="1459" spans="1:15">
      <c r="A1459" s="577">
        <v>1458</v>
      </c>
      <c r="B1459" s="577" t="s">
        <v>96</v>
      </c>
      <c r="C1459" s="577">
        <v>1</v>
      </c>
      <c r="D1459">
        <v>0.02</v>
      </c>
      <c r="E1459">
        <v>0.02</v>
      </c>
      <c r="F1459" s="403">
        <v>44084.493055555555</v>
      </c>
      <c r="G1459">
        <v>1.1835599999999999</v>
      </c>
      <c r="H1459" s="403">
        <v>44084.493055555555</v>
      </c>
      <c r="I1459">
        <v>1.1835599999999999</v>
      </c>
      <c r="J1459" s="403">
        <v>44084.496527777781</v>
      </c>
      <c r="K1459">
        <v>1.1845600000000001</v>
      </c>
      <c r="L1459">
        <v>0</v>
      </c>
      <c r="M1459">
        <v>10.000000000001819</v>
      </c>
      <c r="N1459">
        <v>2</v>
      </c>
      <c r="O1459" s="578">
        <v>3.4722222262644209E-3</v>
      </c>
    </row>
    <row r="1460" spans="1:15">
      <c r="A1460" s="577">
        <v>1459</v>
      </c>
      <c r="B1460" s="577" t="s">
        <v>96</v>
      </c>
      <c r="C1460" s="577">
        <v>1</v>
      </c>
      <c r="D1460">
        <v>0.02</v>
      </c>
      <c r="E1460">
        <v>0.02</v>
      </c>
      <c r="F1460" s="403">
        <v>44084.500694444447</v>
      </c>
      <c r="G1460">
        <v>1.1847000000000001</v>
      </c>
      <c r="H1460" s="403">
        <v>44084.500694444447</v>
      </c>
      <c r="I1460">
        <v>1.1847000000000001</v>
      </c>
      <c r="J1460" s="403">
        <v>44084.521527777775</v>
      </c>
      <c r="K1460">
        <v>1.1857</v>
      </c>
      <c r="L1460">
        <v>0</v>
      </c>
      <c r="M1460">
        <v>10</v>
      </c>
      <c r="N1460">
        <v>2</v>
      </c>
      <c r="O1460" s="578">
        <v>2.0833333328482695E-2</v>
      </c>
    </row>
    <row r="1461" spans="1:15">
      <c r="A1461" s="577">
        <v>1460</v>
      </c>
      <c r="B1461" s="577" t="s">
        <v>96</v>
      </c>
      <c r="C1461" s="577">
        <v>1</v>
      </c>
      <c r="D1461">
        <v>0.02</v>
      </c>
      <c r="E1461">
        <v>0.02</v>
      </c>
      <c r="F1461" s="403">
        <v>44084.530555555553</v>
      </c>
      <c r="G1461">
        <v>1.1874800000000001</v>
      </c>
      <c r="H1461" s="403">
        <v>44084.530555555553</v>
      </c>
      <c r="I1461">
        <v>1.1874800000000001</v>
      </c>
      <c r="J1461" s="403">
        <v>44084.533333333333</v>
      </c>
      <c r="K1461">
        <v>1.18848</v>
      </c>
      <c r="L1461">
        <v>0</v>
      </c>
      <c r="M1461">
        <v>9.999999999998181</v>
      </c>
      <c r="N1461">
        <v>2</v>
      </c>
      <c r="O1461" s="578">
        <v>2.7777777795563452E-3</v>
      </c>
    </row>
    <row r="1462" spans="1:15">
      <c r="A1462" s="577">
        <v>1461</v>
      </c>
      <c r="B1462" s="577" t="s">
        <v>96</v>
      </c>
      <c r="C1462" s="577">
        <v>1</v>
      </c>
      <c r="D1462">
        <v>0.02</v>
      </c>
      <c r="E1462">
        <v>0.02</v>
      </c>
      <c r="F1462" s="403">
        <v>44084.54583333333</v>
      </c>
      <c r="G1462">
        <v>1.1887099999999999</v>
      </c>
      <c r="H1462" s="403">
        <v>44084.54583333333</v>
      </c>
      <c r="I1462">
        <v>1.1887099999999999</v>
      </c>
      <c r="J1462" s="403">
        <v>44084.548611111109</v>
      </c>
      <c r="K1462">
        <v>1.18971</v>
      </c>
      <c r="L1462">
        <v>0</v>
      </c>
      <c r="M1462">
        <v>10.000000000001819</v>
      </c>
      <c r="N1462">
        <v>2</v>
      </c>
      <c r="O1462" s="578">
        <v>2.7777777795563452E-3</v>
      </c>
    </row>
    <row r="1463" spans="1:15">
      <c r="A1463" s="577">
        <v>1462</v>
      </c>
      <c r="B1463" s="577" t="s">
        <v>96</v>
      </c>
      <c r="C1463" s="577">
        <v>1</v>
      </c>
      <c r="D1463">
        <v>0.02</v>
      </c>
      <c r="E1463">
        <v>0.02</v>
      </c>
      <c r="F1463" s="403">
        <v>44084.563194444447</v>
      </c>
      <c r="G1463">
        <v>1.1897899999999999</v>
      </c>
      <c r="H1463" s="403">
        <v>44084.563194444447</v>
      </c>
      <c r="I1463">
        <v>1.1897899999999999</v>
      </c>
      <c r="J1463" s="403">
        <v>44084.574999999997</v>
      </c>
      <c r="K1463">
        <v>1.19079</v>
      </c>
      <c r="L1463">
        <v>0</v>
      </c>
      <c r="M1463">
        <v>10</v>
      </c>
      <c r="N1463">
        <v>2</v>
      </c>
      <c r="O1463" s="578">
        <v>1.1805555550381541E-2</v>
      </c>
    </row>
    <row r="1464" spans="1:15">
      <c r="A1464" s="577">
        <v>1463</v>
      </c>
      <c r="B1464" s="577" t="s">
        <v>96</v>
      </c>
      <c r="C1464" s="577">
        <v>6</v>
      </c>
      <c r="D1464">
        <v>0.14000000000000001</v>
      </c>
      <c r="E1464">
        <v>0.34</v>
      </c>
      <c r="F1464" s="403">
        <v>44084.579861111109</v>
      </c>
      <c r="G1464">
        <v>1.1907000000000001</v>
      </c>
      <c r="H1464" s="403">
        <v>44084.770138888889</v>
      </c>
      <c r="I1464">
        <v>1.18204</v>
      </c>
      <c r="J1464" s="403">
        <v>44085.359722222223</v>
      </c>
      <c r="K1464">
        <v>1.18563</v>
      </c>
      <c r="L1464">
        <v>86.600000000002183</v>
      </c>
      <c r="M1464">
        <v>35.899999999999636</v>
      </c>
      <c r="N1464">
        <v>39.33</v>
      </c>
      <c r="O1464" s="578">
        <v>0.77986111111385981</v>
      </c>
    </row>
    <row r="1465" spans="1:15">
      <c r="A1465" s="577">
        <v>1464</v>
      </c>
      <c r="B1465" s="577" t="s">
        <v>97</v>
      </c>
      <c r="C1465" s="577">
        <v>1</v>
      </c>
      <c r="D1465">
        <v>0.02</v>
      </c>
      <c r="E1465">
        <v>0.02</v>
      </c>
      <c r="F1465" s="403">
        <v>44084.708333333336</v>
      </c>
      <c r="G1465">
        <v>1.18574</v>
      </c>
      <c r="H1465" s="403">
        <v>44084.708333333336</v>
      </c>
      <c r="I1465">
        <v>1.18574</v>
      </c>
      <c r="J1465" s="403">
        <v>44084.765972222223</v>
      </c>
      <c r="K1465">
        <v>1.1847399999999999</v>
      </c>
      <c r="L1465">
        <v>0</v>
      </c>
      <c r="M1465">
        <v>10</v>
      </c>
      <c r="N1465">
        <v>2</v>
      </c>
      <c r="O1465" s="578">
        <v>5.7638888887595385E-2</v>
      </c>
    </row>
    <row r="1466" spans="1:15">
      <c r="A1466" s="577">
        <v>1465</v>
      </c>
      <c r="B1466" s="577" t="s">
        <v>97</v>
      </c>
      <c r="C1466" s="577">
        <v>1</v>
      </c>
      <c r="D1466">
        <v>0.02</v>
      </c>
      <c r="E1466">
        <v>0.02</v>
      </c>
      <c r="F1466" s="403">
        <v>44084.772222222222</v>
      </c>
      <c r="G1466">
        <v>1.1826700000000001</v>
      </c>
      <c r="H1466" s="403">
        <v>44084.772222222222</v>
      </c>
      <c r="I1466">
        <v>1.1826700000000001</v>
      </c>
      <c r="J1466" s="403">
        <v>44084.804166666669</v>
      </c>
      <c r="K1466">
        <v>1.18167</v>
      </c>
      <c r="L1466">
        <v>0</v>
      </c>
      <c r="M1466">
        <v>10</v>
      </c>
      <c r="N1466">
        <v>2</v>
      </c>
      <c r="O1466" s="578">
        <v>3.1944444446708076E-2</v>
      </c>
    </row>
    <row r="1467" spans="1:15">
      <c r="A1467" s="577">
        <v>1466</v>
      </c>
      <c r="B1467" s="577" t="s">
        <v>97</v>
      </c>
      <c r="C1467" s="577">
        <v>4</v>
      </c>
      <c r="D1467">
        <v>0.05</v>
      </c>
      <c r="E1467">
        <v>0.12000000000000001</v>
      </c>
      <c r="F1467" s="403">
        <v>44084.8125</v>
      </c>
      <c r="G1467">
        <v>1.18174</v>
      </c>
      <c r="H1467" s="403">
        <v>44085.384027777778</v>
      </c>
      <c r="I1467">
        <v>1.18665</v>
      </c>
      <c r="J1467" s="403">
        <v>44085.531944444447</v>
      </c>
      <c r="K1467">
        <v>1.1838599999999999</v>
      </c>
      <c r="L1467">
        <v>49.100000000000364</v>
      </c>
      <c r="M1467">
        <v>27.900000000001455</v>
      </c>
      <c r="N1467">
        <v>11.959999999999999</v>
      </c>
      <c r="O1467" s="578">
        <v>0.71944444444670808</v>
      </c>
    </row>
    <row r="1468" spans="1:15">
      <c r="A1468" s="577">
        <v>1467</v>
      </c>
      <c r="B1468" s="577" t="s">
        <v>96</v>
      </c>
      <c r="C1468" s="577">
        <v>1</v>
      </c>
      <c r="D1468">
        <v>0.02</v>
      </c>
      <c r="E1468">
        <v>0.02</v>
      </c>
      <c r="F1468" s="403">
        <v>44085.388194444444</v>
      </c>
      <c r="G1468">
        <v>1.1860999999999999</v>
      </c>
      <c r="H1468" s="403">
        <v>44085.388194444444</v>
      </c>
      <c r="I1468">
        <v>1.1860999999999999</v>
      </c>
      <c r="J1468" s="403">
        <v>44085.409722222219</v>
      </c>
      <c r="K1468">
        <v>1.1871</v>
      </c>
      <c r="L1468">
        <v>0</v>
      </c>
      <c r="M1468">
        <v>10</v>
      </c>
      <c r="N1468">
        <v>2</v>
      </c>
      <c r="O1468" s="578">
        <v>2.1527777775190771E-2</v>
      </c>
    </row>
    <row r="1469" spans="1:15">
      <c r="A1469" s="577">
        <v>1468</v>
      </c>
      <c r="B1469" s="577" t="s">
        <v>96</v>
      </c>
      <c r="C1469" s="577">
        <v>3</v>
      </c>
      <c r="D1469">
        <v>0.03</v>
      </c>
      <c r="E1469">
        <v>7.0000000000000007E-2</v>
      </c>
      <c r="F1469" s="403">
        <v>44085.436111111114</v>
      </c>
      <c r="G1469">
        <v>1.1862699999999999</v>
      </c>
      <c r="H1469" s="403">
        <v>44085.624305555553</v>
      </c>
      <c r="I1469">
        <v>1.18303</v>
      </c>
      <c r="J1469" s="403">
        <v>44088.245138888888</v>
      </c>
      <c r="K1469">
        <v>1.1854199999999999</v>
      </c>
      <c r="L1469">
        <v>32.399999999997817</v>
      </c>
      <c r="M1469">
        <v>23.899999999997817</v>
      </c>
      <c r="N1469">
        <v>6.75</v>
      </c>
      <c r="O1469" s="578">
        <v>0.80902777777373558</v>
      </c>
    </row>
    <row r="1470" spans="1:15">
      <c r="A1470" s="577">
        <v>1469</v>
      </c>
      <c r="B1470" s="577" t="s">
        <v>97</v>
      </c>
      <c r="C1470" s="577">
        <v>2</v>
      </c>
      <c r="D1470">
        <v>0.02</v>
      </c>
      <c r="E1470">
        <v>0.04</v>
      </c>
      <c r="F1470" s="403">
        <v>44085.536111111112</v>
      </c>
      <c r="G1470">
        <v>1.1840599999999999</v>
      </c>
      <c r="H1470" s="403">
        <v>44085.551388888889</v>
      </c>
      <c r="I1470">
        <v>1.1856599999999999</v>
      </c>
      <c r="J1470" s="403">
        <v>44085.614583333336</v>
      </c>
      <c r="K1470">
        <v>1.1838599999999999</v>
      </c>
      <c r="L1470">
        <v>16</v>
      </c>
      <c r="M1470">
        <v>18</v>
      </c>
      <c r="N1470">
        <v>4</v>
      </c>
      <c r="O1470" s="578">
        <v>7.8472222223354038E-2</v>
      </c>
    </row>
    <row r="1471" spans="1:15">
      <c r="A1471" s="577">
        <v>1470</v>
      </c>
      <c r="B1471" s="577" t="s">
        <v>97</v>
      </c>
      <c r="C1471" s="577">
        <v>4</v>
      </c>
      <c r="D1471">
        <v>0.05</v>
      </c>
      <c r="E1471">
        <v>0.12000000000000001</v>
      </c>
      <c r="F1471" s="403">
        <v>44085.620833333334</v>
      </c>
      <c r="G1471">
        <v>1.1837200000000001</v>
      </c>
      <c r="H1471" s="403">
        <v>44088.54791666667</v>
      </c>
      <c r="I1471">
        <v>1.18866</v>
      </c>
      <c r="J1471" s="403">
        <v>44089.57708333333</v>
      </c>
      <c r="K1471">
        <v>1.1858500000000001</v>
      </c>
      <c r="L1471">
        <v>49.399999999999636</v>
      </c>
      <c r="M1471">
        <v>28.100000000000364</v>
      </c>
      <c r="N1471">
        <v>12.169999999999998</v>
      </c>
      <c r="O1471" s="578">
        <v>1.9562499999956344</v>
      </c>
    </row>
    <row r="1472" spans="1:15">
      <c r="A1472" s="577">
        <v>1471</v>
      </c>
      <c r="B1472" s="577" t="s">
        <v>96</v>
      </c>
      <c r="C1472" s="577">
        <v>1</v>
      </c>
      <c r="D1472">
        <v>0.02</v>
      </c>
      <c r="E1472">
        <v>0.02</v>
      </c>
      <c r="F1472" s="403">
        <v>44088.363194444442</v>
      </c>
      <c r="G1472">
        <v>1.1861200000000001</v>
      </c>
      <c r="H1472" s="403">
        <v>44088.363194444442</v>
      </c>
      <c r="I1472">
        <v>1.1861200000000001</v>
      </c>
      <c r="J1472" s="403">
        <v>44088.438888888886</v>
      </c>
      <c r="K1472">
        <v>1.18712</v>
      </c>
      <c r="L1472">
        <v>0</v>
      </c>
      <c r="M1472">
        <v>9.999999999998181</v>
      </c>
      <c r="N1472">
        <v>2</v>
      </c>
      <c r="O1472" s="578">
        <v>7.5694444443797693E-2</v>
      </c>
    </row>
    <row r="1473" spans="1:15">
      <c r="A1473" s="577">
        <v>1472</v>
      </c>
      <c r="B1473" s="577" t="s">
        <v>96</v>
      </c>
      <c r="C1473" s="577">
        <v>1</v>
      </c>
      <c r="D1473">
        <v>0.02</v>
      </c>
      <c r="E1473">
        <v>0.02</v>
      </c>
      <c r="F1473" s="403">
        <v>44088.486111111109</v>
      </c>
      <c r="G1473">
        <v>1.1870499999999999</v>
      </c>
      <c r="H1473" s="403">
        <v>44088.486111111109</v>
      </c>
      <c r="I1473">
        <v>1.1870499999999999</v>
      </c>
      <c r="J1473" s="403">
        <v>44088.53402777778</v>
      </c>
      <c r="K1473">
        <v>1.1880500000000001</v>
      </c>
      <c r="L1473">
        <v>0</v>
      </c>
      <c r="M1473">
        <v>10</v>
      </c>
      <c r="N1473">
        <v>2</v>
      </c>
      <c r="O1473" s="578">
        <v>4.7916666670062114E-2</v>
      </c>
    </row>
    <row r="1474" spans="1:15">
      <c r="A1474" s="577">
        <v>1473</v>
      </c>
      <c r="B1474" s="577" t="s">
        <v>96</v>
      </c>
      <c r="C1474" s="577">
        <v>1</v>
      </c>
      <c r="D1474">
        <v>0.02</v>
      </c>
      <c r="E1474">
        <v>0.02</v>
      </c>
      <c r="F1474" s="403">
        <v>44088.560416666667</v>
      </c>
      <c r="G1474">
        <v>1.1877500000000001</v>
      </c>
      <c r="H1474" s="403">
        <v>44088.560416666667</v>
      </c>
      <c r="I1474">
        <v>1.1877500000000001</v>
      </c>
      <c r="J1474" s="403">
        <v>44088.573611111111</v>
      </c>
      <c r="K1474">
        <v>1.18875</v>
      </c>
      <c r="L1474">
        <v>0</v>
      </c>
      <c r="M1474">
        <v>10</v>
      </c>
      <c r="N1474">
        <v>2</v>
      </c>
      <c r="O1474" s="578">
        <v>1.3194444443797693E-2</v>
      </c>
    </row>
    <row r="1475" spans="1:15">
      <c r="A1475" s="577">
        <v>1474</v>
      </c>
      <c r="B1475" s="577" t="s">
        <v>96</v>
      </c>
      <c r="C1475" s="577">
        <v>2</v>
      </c>
      <c r="D1475">
        <v>0.02</v>
      </c>
      <c r="E1475">
        <v>0.04</v>
      </c>
      <c r="F1475" s="403">
        <v>44088.579861111109</v>
      </c>
      <c r="G1475">
        <v>1.1881200000000001</v>
      </c>
      <c r="H1475" s="403">
        <v>44088.712500000001</v>
      </c>
      <c r="I1475">
        <v>1.18651</v>
      </c>
      <c r="J1475" s="403">
        <v>44089.125694444447</v>
      </c>
      <c r="K1475">
        <v>1.18832</v>
      </c>
      <c r="L1475">
        <v>16.100000000000364</v>
      </c>
      <c r="M1475">
        <v>18.100000000000364</v>
      </c>
      <c r="N1475">
        <v>3.86</v>
      </c>
      <c r="O1475" s="578">
        <v>0.54583333333721384</v>
      </c>
    </row>
    <row r="1476" spans="1:15">
      <c r="A1476" s="577">
        <v>1475</v>
      </c>
      <c r="B1476" s="577" t="s">
        <v>96</v>
      </c>
      <c r="C1476" s="577">
        <v>2</v>
      </c>
      <c r="D1476">
        <v>0.02</v>
      </c>
      <c r="E1476">
        <v>0.04</v>
      </c>
      <c r="F1476" s="403">
        <v>44089.269444444442</v>
      </c>
      <c r="G1476">
        <v>1.18953</v>
      </c>
      <c r="H1476" s="403">
        <v>44089.322916666664</v>
      </c>
      <c r="I1476">
        <v>1.1879299999999999</v>
      </c>
      <c r="J1476" s="403">
        <v>44089.45416666667</v>
      </c>
      <c r="K1476">
        <v>1.18973</v>
      </c>
      <c r="L1476">
        <v>16</v>
      </c>
      <c r="M1476">
        <v>18</v>
      </c>
      <c r="N1476">
        <v>4</v>
      </c>
      <c r="O1476" s="578">
        <v>0.18472222222771961</v>
      </c>
    </row>
    <row r="1477" spans="1:15">
      <c r="A1477" s="577">
        <v>1476</v>
      </c>
      <c r="B1477" s="577" t="s">
        <v>96</v>
      </c>
      <c r="C1477" s="577">
        <v>4</v>
      </c>
      <c r="D1477">
        <v>0.05</v>
      </c>
      <c r="E1477">
        <v>0.12000000000000001</v>
      </c>
      <c r="F1477" s="403">
        <v>44089.476388888892</v>
      </c>
      <c r="G1477">
        <v>1.18957</v>
      </c>
      <c r="H1477" s="403">
        <v>44089.59097222222</v>
      </c>
      <c r="I1477">
        <v>1.1845399999999999</v>
      </c>
      <c r="J1477" s="403">
        <v>44090.390277777777</v>
      </c>
      <c r="K1477">
        <v>1.1874100000000001</v>
      </c>
      <c r="L1477">
        <v>50.300000000001091</v>
      </c>
      <c r="M1477">
        <v>28.700000000000728</v>
      </c>
      <c r="N1477">
        <v>11.55</v>
      </c>
      <c r="O1477" s="578">
        <v>0.913888888884685</v>
      </c>
    </row>
    <row r="1478" spans="1:15">
      <c r="A1478" s="577">
        <v>1477</v>
      </c>
      <c r="B1478" s="577" t="s">
        <v>97</v>
      </c>
      <c r="C1478" s="577">
        <v>1</v>
      </c>
      <c r="D1478">
        <v>0.02</v>
      </c>
      <c r="E1478">
        <v>0.02</v>
      </c>
      <c r="F1478" s="403">
        <v>44089.618055555555</v>
      </c>
      <c r="G1478">
        <v>1.1847399999999999</v>
      </c>
      <c r="H1478" s="403">
        <v>44089.618055555555</v>
      </c>
      <c r="I1478">
        <v>1.1847399999999999</v>
      </c>
      <c r="J1478" s="403">
        <v>44090.009027777778</v>
      </c>
      <c r="K1478">
        <v>1.18374</v>
      </c>
      <c r="L1478">
        <v>0</v>
      </c>
      <c r="M1478">
        <v>10</v>
      </c>
      <c r="N1478">
        <v>2.02</v>
      </c>
      <c r="O1478" s="578">
        <v>0.39097222222335404</v>
      </c>
    </row>
    <row r="1479" spans="1:15">
      <c r="A1479" s="577">
        <v>1478</v>
      </c>
      <c r="B1479" s="577" t="s">
        <v>97</v>
      </c>
      <c r="C1479" s="577">
        <v>2</v>
      </c>
      <c r="D1479">
        <v>0.02</v>
      </c>
      <c r="E1479">
        <v>0.04</v>
      </c>
      <c r="F1479" s="403">
        <v>44090.3125</v>
      </c>
      <c r="G1479">
        <v>1.1852499999999999</v>
      </c>
      <c r="H1479" s="403">
        <v>44090.34375</v>
      </c>
      <c r="I1479">
        <v>1.18686</v>
      </c>
      <c r="J1479" s="403">
        <v>44090.533333333333</v>
      </c>
      <c r="K1479">
        <v>1.18506</v>
      </c>
      <c r="L1479">
        <v>16.100000000000364</v>
      </c>
      <c r="M1479">
        <v>18</v>
      </c>
      <c r="N1479">
        <v>3.98</v>
      </c>
      <c r="O1479" s="578">
        <v>0.22083333333284827</v>
      </c>
    </row>
    <row r="1480" spans="1:15">
      <c r="A1480" s="577">
        <v>1479</v>
      </c>
      <c r="B1480" s="577" t="s">
        <v>96</v>
      </c>
      <c r="C1480" s="577">
        <v>5</v>
      </c>
      <c r="D1480">
        <v>0.08</v>
      </c>
      <c r="E1480">
        <v>0.2</v>
      </c>
      <c r="F1480" s="403">
        <v>44090.411805555559</v>
      </c>
      <c r="G1480">
        <v>1.1879500000000001</v>
      </c>
      <c r="H1480" s="403">
        <v>44090.604166666664</v>
      </c>
      <c r="I1480">
        <v>1.1812199999999999</v>
      </c>
      <c r="J1480" s="403">
        <v>44090.635416666664</v>
      </c>
      <c r="K1480">
        <v>1.18449</v>
      </c>
      <c r="L1480">
        <v>67.300000000001091</v>
      </c>
      <c r="M1480">
        <v>32.700000000000728</v>
      </c>
      <c r="N1480">
        <v>22.099999999999998</v>
      </c>
      <c r="O1480" s="578">
        <v>0.22361111110512866</v>
      </c>
    </row>
    <row r="1481" spans="1:15">
      <c r="A1481" s="577">
        <v>1480</v>
      </c>
      <c r="B1481" s="577" t="s">
        <v>97</v>
      </c>
      <c r="C1481" s="577">
        <v>1</v>
      </c>
      <c r="D1481">
        <v>0.02</v>
      </c>
      <c r="E1481">
        <v>0.02</v>
      </c>
      <c r="F1481" s="403">
        <v>44090.536805555559</v>
      </c>
      <c r="G1481">
        <v>1.1854</v>
      </c>
      <c r="H1481" s="403">
        <v>44090.536805555559</v>
      </c>
      <c r="I1481">
        <v>1.1854</v>
      </c>
      <c r="J1481" s="403">
        <v>44090.584027777775</v>
      </c>
      <c r="K1481">
        <v>1.1843999999999999</v>
      </c>
      <c r="L1481">
        <v>0</v>
      </c>
      <c r="M1481">
        <v>10.000000000001819</v>
      </c>
      <c r="N1481">
        <v>2</v>
      </c>
      <c r="O1481" s="578">
        <v>4.722222221607808E-2</v>
      </c>
    </row>
    <row r="1482" spans="1:15">
      <c r="A1482" s="577">
        <v>1481</v>
      </c>
      <c r="B1482" s="577" t="s">
        <v>97</v>
      </c>
      <c r="C1482" s="577">
        <v>1</v>
      </c>
      <c r="D1482">
        <v>0.02</v>
      </c>
      <c r="E1482">
        <v>0.02</v>
      </c>
      <c r="F1482" s="403">
        <v>44090.586805555555</v>
      </c>
      <c r="G1482">
        <v>1.1848000000000001</v>
      </c>
      <c r="H1482" s="403">
        <v>44090.586805555555</v>
      </c>
      <c r="I1482">
        <v>1.1848000000000001</v>
      </c>
      <c r="J1482" s="403">
        <v>44090.595833333333</v>
      </c>
      <c r="K1482">
        <v>1.1838</v>
      </c>
      <c r="L1482">
        <v>0</v>
      </c>
      <c r="M1482">
        <v>10</v>
      </c>
      <c r="N1482">
        <v>2</v>
      </c>
      <c r="O1482" s="578">
        <v>9.0277777781011537E-3</v>
      </c>
    </row>
    <row r="1483" spans="1:15">
      <c r="A1483" s="577">
        <v>1482</v>
      </c>
      <c r="B1483" s="577" t="s">
        <v>97</v>
      </c>
      <c r="C1483" s="577">
        <v>1</v>
      </c>
      <c r="D1483">
        <v>0.02</v>
      </c>
      <c r="E1483">
        <v>0.02</v>
      </c>
      <c r="F1483" s="403">
        <v>44090.62777777778</v>
      </c>
      <c r="G1483">
        <v>1.1839</v>
      </c>
      <c r="H1483" s="403">
        <v>44090.62777777778</v>
      </c>
      <c r="I1483">
        <v>1.1839</v>
      </c>
      <c r="J1483" s="403">
        <v>44090.727083333331</v>
      </c>
      <c r="K1483">
        <v>1.1829000000000001</v>
      </c>
      <c r="L1483">
        <v>0</v>
      </c>
      <c r="M1483">
        <v>10</v>
      </c>
      <c r="N1483">
        <v>2</v>
      </c>
      <c r="O1483" s="578">
        <v>9.9305555551836733E-2</v>
      </c>
    </row>
    <row r="1484" spans="1:15">
      <c r="A1484" s="577">
        <v>1483</v>
      </c>
      <c r="B1484" s="577" t="s">
        <v>96</v>
      </c>
      <c r="C1484" s="577">
        <v>1</v>
      </c>
      <c r="D1484">
        <v>0.02</v>
      </c>
      <c r="E1484">
        <v>0.02</v>
      </c>
      <c r="F1484" s="403">
        <v>44090.677083333336</v>
      </c>
      <c r="G1484">
        <v>1.1834899999999999</v>
      </c>
      <c r="H1484" s="403">
        <v>44090.677083333336</v>
      </c>
      <c r="I1484">
        <v>1.1834899999999999</v>
      </c>
      <c r="J1484" s="403">
        <v>44090.750694444447</v>
      </c>
      <c r="K1484">
        <v>1.18449</v>
      </c>
      <c r="L1484">
        <v>0</v>
      </c>
      <c r="M1484">
        <v>10</v>
      </c>
      <c r="N1484">
        <v>2</v>
      </c>
      <c r="O1484" s="578">
        <v>7.3611111110949423E-2</v>
      </c>
    </row>
    <row r="1485" spans="1:15">
      <c r="A1485" s="577">
        <v>1484</v>
      </c>
      <c r="B1485" s="577" t="s">
        <v>97</v>
      </c>
      <c r="C1485" s="577">
        <v>1</v>
      </c>
      <c r="D1485">
        <v>0.02</v>
      </c>
      <c r="E1485">
        <v>0.02</v>
      </c>
      <c r="F1485" s="403">
        <v>44090.751388888886</v>
      </c>
      <c r="G1485">
        <v>1.1845300000000001</v>
      </c>
      <c r="H1485" s="403">
        <v>44090.751388888886</v>
      </c>
      <c r="I1485">
        <v>1.1845300000000001</v>
      </c>
      <c r="J1485" s="403">
        <v>44090.752083333333</v>
      </c>
      <c r="K1485">
        <v>1.18353</v>
      </c>
      <c r="L1485">
        <v>0</v>
      </c>
      <c r="M1485">
        <v>10.000000000001819</v>
      </c>
      <c r="N1485">
        <v>2</v>
      </c>
      <c r="O1485" s="578">
        <v>6.944444467080757E-4</v>
      </c>
    </row>
    <row r="1486" spans="1:15">
      <c r="A1486" s="577">
        <v>1485</v>
      </c>
      <c r="B1486" s="577" t="s">
        <v>96</v>
      </c>
      <c r="C1486" s="577">
        <v>1</v>
      </c>
      <c r="D1486">
        <v>0.02</v>
      </c>
      <c r="E1486">
        <v>0.02</v>
      </c>
      <c r="F1486" s="403">
        <v>44090.755555555559</v>
      </c>
      <c r="G1486">
        <v>1.18194</v>
      </c>
      <c r="H1486" s="403">
        <v>44090.755555555559</v>
      </c>
      <c r="I1486">
        <v>1.18194</v>
      </c>
      <c r="J1486" s="403">
        <v>44090.759027777778</v>
      </c>
      <c r="K1486">
        <v>1.1829400000000001</v>
      </c>
      <c r="L1486">
        <v>0</v>
      </c>
      <c r="M1486">
        <v>10.000000000001819</v>
      </c>
      <c r="N1486">
        <v>2</v>
      </c>
      <c r="O1486" s="578">
        <v>3.4722222189884633E-3</v>
      </c>
    </row>
    <row r="1487" spans="1:15">
      <c r="A1487" s="577">
        <v>1486</v>
      </c>
      <c r="B1487" s="577" t="s">
        <v>96</v>
      </c>
      <c r="C1487" s="577">
        <v>1</v>
      </c>
      <c r="D1487">
        <v>0.02</v>
      </c>
      <c r="E1487">
        <v>0.02</v>
      </c>
      <c r="F1487" s="403">
        <v>44090.769444444442</v>
      </c>
      <c r="G1487">
        <v>1.18232</v>
      </c>
      <c r="H1487" s="403">
        <v>44090.769444444442</v>
      </c>
      <c r="I1487">
        <v>1.18232</v>
      </c>
      <c r="J1487" s="403">
        <v>44090.775694444441</v>
      </c>
      <c r="K1487">
        <v>1.1833199999999999</v>
      </c>
      <c r="L1487">
        <v>0</v>
      </c>
      <c r="M1487">
        <v>9.999999999998181</v>
      </c>
      <c r="N1487">
        <v>2</v>
      </c>
      <c r="O1487" s="578">
        <v>6.2499999985448085E-3</v>
      </c>
    </row>
    <row r="1488" spans="1:15">
      <c r="A1488" s="577">
        <v>1487</v>
      </c>
      <c r="B1488" s="577" t="s">
        <v>97</v>
      </c>
      <c r="C1488" s="577">
        <v>1</v>
      </c>
      <c r="D1488">
        <v>0.02</v>
      </c>
      <c r="E1488">
        <v>0.02</v>
      </c>
      <c r="F1488" s="403">
        <v>44090.775694444441</v>
      </c>
      <c r="G1488">
        <v>1.18292</v>
      </c>
      <c r="H1488" s="403">
        <v>44090.775694444441</v>
      </c>
      <c r="I1488">
        <v>1.18292</v>
      </c>
      <c r="J1488" s="403">
        <v>44090.780555555553</v>
      </c>
      <c r="K1488">
        <v>1.1819200000000001</v>
      </c>
      <c r="L1488">
        <v>0</v>
      </c>
      <c r="M1488">
        <v>9.999999999998181</v>
      </c>
      <c r="N1488">
        <v>2</v>
      </c>
      <c r="O1488" s="578">
        <v>4.8611111124046147E-3</v>
      </c>
    </row>
    <row r="1489" spans="1:15">
      <c r="A1489" s="577">
        <v>1488</v>
      </c>
      <c r="B1489" s="577" t="s">
        <v>96</v>
      </c>
      <c r="C1489" s="577">
        <v>1</v>
      </c>
      <c r="D1489">
        <v>0.02</v>
      </c>
      <c r="E1489">
        <v>0.02</v>
      </c>
      <c r="F1489" s="403">
        <v>44090.786805555559</v>
      </c>
      <c r="G1489">
        <v>1.1798299999999999</v>
      </c>
      <c r="H1489" s="403">
        <v>44090.786805555559</v>
      </c>
      <c r="I1489">
        <v>1.1798299999999999</v>
      </c>
      <c r="J1489" s="403">
        <v>44090.792361111111</v>
      </c>
      <c r="K1489">
        <v>1.18083</v>
      </c>
      <c r="L1489">
        <v>0</v>
      </c>
      <c r="M1489">
        <v>10.000000000001819</v>
      </c>
      <c r="N1489">
        <v>2</v>
      </c>
      <c r="O1489" s="578">
        <v>5.5555555518367328E-3</v>
      </c>
    </row>
    <row r="1490" spans="1:15">
      <c r="A1490" s="577">
        <v>1489</v>
      </c>
      <c r="B1490" s="577" t="s">
        <v>97</v>
      </c>
      <c r="C1490" s="577">
        <v>1</v>
      </c>
      <c r="D1490">
        <v>0.02</v>
      </c>
      <c r="E1490">
        <v>0.02</v>
      </c>
      <c r="F1490" s="403">
        <v>44090.792361111111</v>
      </c>
      <c r="G1490">
        <v>1.1806300000000001</v>
      </c>
      <c r="H1490" s="403">
        <v>44090.792361111111</v>
      </c>
      <c r="I1490">
        <v>1.1806300000000001</v>
      </c>
      <c r="J1490" s="403">
        <v>44090.8</v>
      </c>
      <c r="K1490">
        <v>1.17963</v>
      </c>
      <c r="L1490">
        <v>0</v>
      </c>
      <c r="M1490">
        <v>10.000000000001819</v>
      </c>
      <c r="N1490">
        <v>2</v>
      </c>
      <c r="O1490" s="578">
        <v>7.6388888919609599E-3</v>
      </c>
    </row>
    <row r="1491" spans="1:15">
      <c r="A1491" s="577">
        <v>1490</v>
      </c>
      <c r="B1491" s="577" t="s">
        <v>96</v>
      </c>
      <c r="C1491" s="577">
        <v>1</v>
      </c>
      <c r="D1491">
        <v>0.02</v>
      </c>
      <c r="E1491">
        <v>0.02</v>
      </c>
      <c r="F1491" s="403">
        <v>44090.799305555556</v>
      </c>
      <c r="G1491">
        <v>1.17984</v>
      </c>
      <c r="H1491" s="403">
        <v>44090.799305555556</v>
      </c>
      <c r="I1491">
        <v>1.17984</v>
      </c>
      <c r="J1491" s="403">
        <v>44090.856944444444</v>
      </c>
      <c r="K1491">
        <v>1.1808399999999999</v>
      </c>
      <c r="L1491">
        <v>0</v>
      </c>
      <c r="M1491">
        <v>10</v>
      </c>
      <c r="N1491">
        <v>2</v>
      </c>
      <c r="O1491" s="578">
        <v>5.7638888887595385E-2</v>
      </c>
    </row>
    <row r="1492" spans="1:15">
      <c r="A1492" s="577">
        <v>1491</v>
      </c>
      <c r="B1492" s="577" t="s">
        <v>97</v>
      </c>
      <c r="C1492" s="577">
        <v>1</v>
      </c>
      <c r="D1492">
        <v>0.02</v>
      </c>
      <c r="E1492">
        <v>0.02</v>
      </c>
      <c r="F1492" s="403">
        <v>44090.806250000001</v>
      </c>
      <c r="G1492">
        <v>1.1805600000000001</v>
      </c>
      <c r="H1492" s="403">
        <v>44090.806250000001</v>
      </c>
      <c r="I1492">
        <v>1.1805600000000001</v>
      </c>
      <c r="J1492" s="403">
        <v>44090.813888888886</v>
      </c>
      <c r="K1492">
        <v>1.1795599999999999</v>
      </c>
      <c r="L1492">
        <v>0</v>
      </c>
      <c r="M1492">
        <v>10.000000000001819</v>
      </c>
      <c r="N1492">
        <v>2</v>
      </c>
      <c r="O1492" s="578">
        <v>7.6388888846850023E-3</v>
      </c>
    </row>
    <row r="1493" spans="1:15">
      <c r="A1493" s="577">
        <v>1492</v>
      </c>
      <c r="B1493" s="577" t="s">
        <v>97</v>
      </c>
      <c r="C1493" s="577">
        <v>2</v>
      </c>
      <c r="D1493">
        <v>0.02</v>
      </c>
      <c r="E1493">
        <v>0.04</v>
      </c>
      <c r="F1493" s="403">
        <v>44090.816666666666</v>
      </c>
      <c r="G1493">
        <v>1.1799900000000001</v>
      </c>
      <c r="H1493" s="403">
        <v>44090.867361111108</v>
      </c>
      <c r="I1493">
        <v>1.1816</v>
      </c>
      <c r="J1493" s="403">
        <v>44091.00277777778</v>
      </c>
      <c r="K1493">
        <v>1.1798</v>
      </c>
      <c r="L1493">
        <v>16.099999999998545</v>
      </c>
      <c r="M1493">
        <v>18</v>
      </c>
      <c r="N1493">
        <v>4.12</v>
      </c>
      <c r="O1493" s="578">
        <v>0.18611111111385981</v>
      </c>
    </row>
    <row r="1494" spans="1:15">
      <c r="A1494" s="577">
        <v>1493</v>
      </c>
      <c r="B1494" s="577" t="s">
        <v>96</v>
      </c>
      <c r="C1494" s="577">
        <v>4</v>
      </c>
      <c r="D1494">
        <v>0.05</v>
      </c>
      <c r="E1494">
        <v>0.12000000000000001</v>
      </c>
      <c r="F1494" s="403">
        <v>44091.002083333333</v>
      </c>
      <c r="G1494">
        <v>1.18011</v>
      </c>
      <c r="H1494" s="403">
        <v>44091.137499999997</v>
      </c>
      <c r="I1494">
        <v>1.1751400000000001</v>
      </c>
      <c r="J1494" s="403">
        <v>44091.299305555556</v>
      </c>
      <c r="K1494">
        <v>1.17797</v>
      </c>
      <c r="L1494">
        <v>49.699999999998909</v>
      </c>
      <c r="M1494">
        <v>28.299999999997453</v>
      </c>
      <c r="N1494">
        <v>11.97</v>
      </c>
      <c r="O1494" s="578">
        <v>0.29722222222335404</v>
      </c>
    </row>
    <row r="1495" spans="1:15">
      <c r="A1495" s="577">
        <v>1494</v>
      </c>
      <c r="B1495" s="577" t="s">
        <v>97</v>
      </c>
      <c r="C1495" s="577">
        <v>1</v>
      </c>
      <c r="D1495">
        <v>0.02</v>
      </c>
      <c r="E1495">
        <v>0.02</v>
      </c>
      <c r="F1495" s="403">
        <v>44091.03125</v>
      </c>
      <c r="G1495">
        <v>1.1777</v>
      </c>
      <c r="H1495" s="403">
        <v>44091.03125</v>
      </c>
      <c r="I1495">
        <v>1.1777</v>
      </c>
      <c r="J1495" s="403">
        <v>44091.07708333333</v>
      </c>
      <c r="K1495">
        <v>1.1767000000000001</v>
      </c>
      <c r="L1495">
        <v>0</v>
      </c>
      <c r="M1495">
        <v>10</v>
      </c>
      <c r="N1495">
        <v>2</v>
      </c>
      <c r="O1495" s="578">
        <v>4.5833333329937886E-2</v>
      </c>
    </row>
    <row r="1496" spans="1:15">
      <c r="A1496" s="577">
        <v>1495</v>
      </c>
      <c r="B1496" s="577" t="s">
        <v>97</v>
      </c>
      <c r="C1496" s="577">
        <v>7</v>
      </c>
      <c r="D1496">
        <v>0.23</v>
      </c>
      <c r="E1496">
        <v>0.57000000000000006</v>
      </c>
      <c r="F1496" s="403">
        <v>44091.140972222223</v>
      </c>
      <c r="G1496">
        <v>1.1749499999999999</v>
      </c>
      <c r="H1496" s="403">
        <v>44092.005555555559</v>
      </c>
      <c r="I1496">
        <v>1.18563</v>
      </c>
      <c r="J1496" s="403">
        <v>44095.349305555559</v>
      </c>
      <c r="K1496">
        <v>1.1817</v>
      </c>
      <c r="L1496">
        <v>106.79999999999927</v>
      </c>
      <c r="M1496">
        <v>39.299999999999272</v>
      </c>
      <c r="N1496">
        <v>75.050000000000011</v>
      </c>
      <c r="O1496" s="578">
        <v>2.2083333333357587</v>
      </c>
    </row>
    <row r="1497" spans="1:15">
      <c r="A1497" s="577">
        <v>1496</v>
      </c>
      <c r="B1497" s="577" t="s">
        <v>96</v>
      </c>
      <c r="C1497" s="577">
        <v>2</v>
      </c>
      <c r="D1497">
        <v>0.02</v>
      </c>
      <c r="E1497">
        <v>0.04</v>
      </c>
      <c r="F1497" s="403">
        <v>44091.357638888891</v>
      </c>
      <c r="G1497">
        <v>1.18069</v>
      </c>
      <c r="H1497" s="403">
        <v>44091.386111111111</v>
      </c>
      <c r="I1497">
        <v>1.17909</v>
      </c>
      <c r="J1497" s="403">
        <v>44091.532638888886</v>
      </c>
      <c r="K1497">
        <v>1.18089</v>
      </c>
      <c r="L1497">
        <v>16</v>
      </c>
      <c r="M1497">
        <v>18</v>
      </c>
      <c r="N1497">
        <v>4</v>
      </c>
      <c r="O1497" s="578">
        <v>0.17499999999563443</v>
      </c>
    </row>
    <row r="1498" spans="1:15">
      <c r="A1498" s="577">
        <v>1497</v>
      </c>
      <c r="B1498" s="577" t="s">
        <v>96</v>
      </c>
      <c r="C1498" s="577">
        <v>1</v>
      </c>
      <c r="D1498">
        <v>0.02</v>
      </c>
      <c r="E1498">
        <v>0.02</v>
      </c>
      <c r="F1498" s="403">
        <v>44091.538888888892</v>
      </c>
      <c r="G1498">
        <v>1.18052</v>
      </c>
      <c r="H1498" s="403">
        <v>44091.538888888892</v>
      </c>
      <c r="I1498">
        <v>1.18052</v>
      </c>
      <c r="J1498" s="403">
        <v>44091.580555555556</v>
      </c>
      <c r="K1498">
        <v>1.1815199999999999</v>
      </c>
      <c r="L1498">
        <v>0</v>
      </c>
      <c r="M1498">
        <v>9.999999999998181</v>
      </c>
      <c r="N1498">
        <v>2</v>
      </c>
      <c r="O1498" s="578">
        <v>4.1666666664241347E-2</v>
      </c>
    </row>
    <row r="1499" spans="1:15">
      <c r="A1499" s="577">
        <v>1498</v>
      </c>
      <c r="B1499" s="577" t="s">
        <v>96</v>
      </c>
      <c r="C1499" s="577">
        <v>1</v>
      </c>
      <c r="D1499">
        <v>0.02</v>
      </c>
      <c r="E1499">
        <v>0.02</v>
      </c>
      <c r="F1499" s="403">
        <v>44091.582638888889</v>
      </c>
      <c r="G1499">
        <v>1.1810700000000001</v>
      </c>
      <c r="H1499" s="403">
        <v>44091.582638888889</v>
      </c>
      <c r="I1499">
        <v>1.1810700000000001</v>
      </c>
      <c r="J1499" s="403">
        <v>44091.635416666664</v>
      </c>
      <c r="K1499">
        <v>1.18207</v>
      </c>
      <c r="L1499">
        <v>0</v>
      </c>
      <c r="M1499">
        <v>9.999999999998181</v>
      </c>
      <c r="N1499">
        <v>2</v>
      </c>
      <c r="O1499" s="578">
        <v>5.2777777775190771E-2</v>
      </c>
    </row>
    <row r="1500" spans="1:15">
      <c r="A1500" s="577">
        <v>1499</v>
      </c>
      <c r="B1500" s="577" t="s">
        <v>96</v>
      </c>
      <c r="C1500" s="577">
        <v>1</v>
      </c>
      <c r="D1500">
        <v>0.02</v>
      </c>
      <c r="E1500">
        <v>0.02</v>
      </c>
      <c r="F1500" s="403">
        <v>44091.842361111114</v>
      </c>
      <c r="G1500">
        <v>1.1848099999999999</v>
      </c>
      <c r="H1500" s="403">
        <v>44091.842361111114</v>
      </c>
      <c r="I1500">
        <v>1.1848099999999999</v>
      </c>
      <c r="J1500" s="403">
        <v>44092.005555555559</v>
      </c>
      <c r="K1500">
        <v>1.18581</v>
      </c>
      <c r="L1500">
        <v>0</v>
      </c>
      <c r="M1500">
        <v>10.000000000001819</v>
      </c>
      <c r="N1500">
        <v>1.92</v>
      </c>
      <c r="O1500" s="578">
        <v>0.16319444444525288</v>
      </c>
    </row>
    <row r="1501" spans="1:15">
      <c r="A1501" s="577">
        <v>1500</v>
      </c>
      <c r="B1501" s="577" t="s">
        <v>96</v>
      </c>
      <c r="C1501" s="577">
        <v>1</v>
      </c>
      <c r="D1501">
        <v>0.02</v>
      </c>
      <c r="E1501">
        <v>0.02</v>
      </c>
      <c r="F1501" s="403">
        <v>44092.054166666669</v>
      </c>
      <c r="G1501">
        <v>1.1852799999999999</v>
      </c>
      <c r="H1501" s="403">
        <v>44092.054166666669</v>
      </c>
      <c r="I1501">
        <v>1.1852799999999999</v>
      </c>
      <c r="J1501" s="403">
        <v>44092.288194444445</v>
      </c>
      <c r="K1501">
        <v>1.18628</v>
      </c>
      <c r="L1501">
        <v>0</v>
      </c>
      <c r="M1501">
        <v>10</v>
      </c>
      <c r="N1501">
        <v>2</v>
      </c>
      <c r="O1501" s="578">
        <v>0.23402777777664596</v>
      </c>
    </row>
    <row r="1502" spans="1:15">
      <c r="A1502" s="577">
        <v>1501</v>
      </c>
      <c r="B1502" s="577" t="s">
        <v>96</v>
      </c>
      <c r="C1502" s="577">
        <v>3</v>
      </c>
      <c r="D1502">
        <v>0.03</v>
      </c>
      <c r="E1502">
        <v>7.0000000000000007E-2</v>
      </c>
      <c r="F1502" s="403">
        <v>44092.299305555556</v>
      </c>
      <c r="G1502">
        <v>1.18634</v>
      </c>
      <c r="H1502" s="403">
        <v>44092.585416666669</v>
      </c>
      <c r="I1502">
        <v>1.1831100000000001</v>
      </c>
      <c r="J1502" s="403">
        <v>44092.611111111109</v>
      </c>
      <c r="K1502">
        <v>1.1854899999999999</v>
      </c>
      <c r="L1502">
        <v>32.299999999999272</v>
      </c>
      <c r="M1502">
        <v>23.799999999999272</v>
      </c>
      <c r="N1502">
        <v>6.9799999999999995</v>
      </c>
      <c r="O1502" s="578">
        <v>0.31180555555329192</v>
      </c>
    </row>
    <row r="1503" spans="1:15">
      <c r="A1503" s="577">
        <v>1502</v>
      </c>
      <c r="B1503" s="577" t="s">
        <v>96</v>
      </c>
      <c r="C1503" s="577">
        <v>2</v>
      </c>
      <c r="D1503">
        <v>0.02</v>
      </c>
      <c r="E1503">
        <v>0.04</v>
      </c>
      <c r="F1503" s="403">
        <v>44092.625</v>
      </c>
      <c r="G1503">
        <v>1.1862200000000001</v>
      </c>
      <c r="H1503" s="403">
        <v>44092.845833333333</v>
      </c>
      <c r="I1503">
        <v>1.18462</v>
      </c>
      <c r="J1503" s="403">
        <v>44095.144444444442</v>
      </c>
      <c r="K1503">
        <v>1.18642</v>
      </c>
      <c r="L1503">
        <v>16</v>
      </c>
      <c r="M1503">
        <v>18</v>
      </c>
      <c r="N1503">
        <v>3.84</v>
      </c>
      <c r="O1503" s="578">
        <v>0.5194444444423425</v>
      </c>
    </row>
    <row r="1504" spans="1:15">
      <c r="A1504" s="577">
        <v>1503</v>
      </c>
      <c r="B1504" s="577" t="s">
        <v>96</v>
      </c>
      <c r="C1504" s="577">
        <v>12</v>
      </c>
      <c r="D1504">
        <v>3.4</v>
      </c>
      <c r="E1504">
        <v>8.0299999999999994</v>
      </c>
      <c r="F1504" s="403">
        <v>44095.245138888888</v>
      </c>
      <c r="G1504">
        <v>1.1865000000000001</v>
      </c>
      <c r="H1504" s="403">
        <v>44098.397222222222</v>
      </c>
      <c r="I1504">
        <v>1.1640299999999999</v>
      </c>
      <c r="J1504" s="403">
        <v>44098.738888888889</v>
      </c>
      <c r="K1504">
        <v>1.1685099999999999</v>
      </c>
      <c r="L1504">
        <v>224.70000000000255</v>
      </c>
      <c r="M1504">
        <v>44.799999999999272</v>
      </c>
      <c r="N1504">
        <v>738.31</v>
      </c>
      <c r="O1504" s="578">
        <v>3.4937500000014552</v>
      </c>
    </row>
    <row r="1505" spans="1:15">
      <c r="A1505" s="577">
        <v>1504</v>
      </c>
      <c r="B1505" s="577" t="s">
        <v>97</v>
      </c>
      <c r="C1505" s="577">
        <v>1</v>
      </c>
      <c r="D1505">
        <v>0.02</v>
      </c>
      <c r="E1505">
        <v>0.02</v>
      </c>
      <c r="F1505" s="403">
        <v>44095.365972222222</v>
      </c>
      <c r="G1505">
        <v>1.18008</v>
      </c>
      <c r="H1505" s="403">
        <v>44095.365972222222</v>
      </c>
      <c r="I1505">
        <v>1.18008</v>
      </c>
      <c r="J1505" s="403">
        <v>44095.397222222222</v>
      </c>
      <c r="K1505">
        <v>1.1790799999999999</v>
      </c>
      <c r="L1505">
        <v>0</v>
      </c>
      <c r="M1505">
        <v>10</v>
      </c>
      <c r="N1505">
        <v>2</v>
      </c>
      <c r="O1505" s="578">
        <v>3.125E-2</v>
      </c>
    </row>
    <row r="1506" spans="1:15">
      <c r="A1506" s="577">
        <v>1505</v>
      </c>
      <c r="B1506" s="577" t="s">
        <v>97</v>
      </c>
      <c r="C1506" s="577">
        <v>1</v>
      </c>
      <c r="D1506">
        <v>0.02</v>
      </c>
      <c r="E1506">
        <v>0.02</v>
      </c>
      <c r="F1506" s="403">
        <v>44095.492361111108</v>
      </c>
      <c r="G1506">
        <v>1.1795500000000001</v>
      </c>
      <c r="H1506" s="403">
        <v>44095.492361111108</v>
      </c>
      <c r="I1506">
        <v>1.1795500000000001</v>
      </c>
      <c r="J1506" s="403">
        <v>44095.51458333333</v>
      </c>
      <c r="K1506">
        <v>1.17855</v>
      </c>
      <c r="L1506">
        <v>0</v>
      </c>
      <c r="M1506">
        <v>10.000000000001819</v>
      </c>
      <c r="N1506">
        <v>2</v>
      </c>
      <c r="O1506" s="578">
        <v>2.2222222221898846E-2</v>
      </c>
    </row>
    <row r="1507" spans="1:15">
      <c r="A1507" s="577">
        <v>1506</v>
      </c>
      <c r="B1507" s="577" t="s">
        <v>97</v>
      </c>
      <c r="C1507" s="577">
        <v>1</v>
      </c>
      <c r="D1507">
        <v>0.02</v>
      </c>
      <c r="E1507">
        <v>0.02</v>
      </c>
      <c r="F1507" s="403">
        <v>44095.540277777778</v>
      </c>
      <c r="G1507">
        <v>1.1769400000000001</v>
      </c>
      <c r="H1507" s="403">
        <v>44095.540277777778</v>
      </c>
      <c r="I1507">
        <v>1.1769400000000001</v>
      </c>
      <c r="J1507" s="403">
        <v>44095.569444444445</v>
      </c>
      <c r="K1507">
        <v>1.17594</v>
      </c>
      <c r="L1507">
        <v>0</v>
      </c>
      <c r="M1507">
        <v>10.000000000001819</v>
      </c>
      <c r="N1507">
        <v>2</v>
      </c>
      <c r="O1507" s="578">
        <v>2.9166666667151731E-2</v>
      </c>
    </row>
    <row r="1508" spans="1:15">
      <c r="A1508" s="577">
        <v>1507</v>
      </c>
      <c r="B1508" s="577" t="s">
        <v>97</v>
      </c>
      <c r="C1508" s="577">
        <v>1</v>
      </c>
      <c r="D1508">
        <v>0.02</v>
      </c>
      <c r="E1508">
        <v>0.02</v>
      </c>
      <c r="F1508" s="403">
        <v>44095.627083333333</v>
      </c>
      <c r="G1508">
        <v>1.17479</v>
      </c>
      <c r="H1508" s="403">
        <v>44095.627083333333</v>
      </c>
      <c r="I1508">
        <v>1.17479</v>
      </c>
      <c r="J1508" s="403">
        <v>44095.637499999997</v>
      </c>
      <c r="K1508">
        <v>1.1737899999999999</v>
      </c>
      <c r="L1508">
        <v>0</v>
      </c>
      <c r="M1508">
        <v>10</v>
      </c>
      <c r="N1508">
        <v>2</v>
      </c>
      <c r="O1508" s="578">
        <v>1.0416666664241347E-2</v>
      </c>
    </row>
    <row r="1509" spans="1:15">
      <c r="A1509" s="577">
        <v>1508</v>
      </c>
      <c r="B1509" s="577" t="s">
        <v>97</v>
      </c>
      <c r="C1509" s="577">
        <v>3</v>
      </c>
      <c r="D1509">
        <v>0.03</v>
      </c>
      <c r="E1509">
        <v>7.0000000000000007E-2</v>
      </c>
      <c r="F1509" s="403">
        <v>44095.645138888889</v>
      </c>
      <c r="G1509">
        <v>1.17374</v>
      </c>
      <c r="H1509" s="403">
        <v>44095.8</v>
      </c>
      <c r="I1509">
        <v>1.1769799999999999</v>
      </c>
      <c r="J1509" s="403">
        <v>44096.263888888891</v>
      </c>
      <c r="K1509">
        <v>1.17459</v>
      </c>
      <c r="L1509">
        <v>32.399999999999636</v>
      </c>
      <c r="M1509">
        <v>23.899999999999636</v>
      </c>
      <c r="N1509">
        <v>7.0600000000000005</v>
      </c>
      <c r="O1509" s="578">
        <v>0.61875000000145519</v>
      </c>
    </row>
    <row r="1510" spans="1:15">
      <c r="A1510" s="577">
        <v>1509</v>
      </c>
      <c r="B1510" s="577" t="s">
        <v>97</v>
      </c>
      <c r="C1510" s="577">
        <v>1</v>
      </c>
      <c r="D1510">
        <v>0.02</v>
      </c>
      <c r="E1510">
        <v>0.02</v>
      </c>
      <c r="F1510" s="403">
        <v>44096.293055555558</v>
      </c>
      <c r="G1510">
        <v>1.17493</v>
      </c>
      <c r="H1510" s="403">
        <v>44096.293055555558</v>
      </c>
      <c r="I1510">
        <v>1.17493</v>
      </c>
      <c r="J1510" s="403">
        <v>44096.29791666667</v>
      </c>
      <c r="K1510">
        <v>1.1739299999999999</v>
      </c>
      <c r="L1510">
        <v>0</v>
      </c>
      <c r="M1510">
        <v>10.000000000001819</v>
      </c>
      <c r="N1510">
        <v>2</v>
      </c>
      <c r="O1510" s="578">
        <v>4.8611111124046147E-3</v>
      </c>
    </row>
    <row r="1511" spans="1:15">
      <c r="A1511" s="577">
        <v>1510</v>
      </c>
      <c r="B1511" s="577" t="s">
        <v>97</v>
      </c>
      <c r="C1511" s="577">
        <v>3</v>
      </c>
      <c r="D1511">
        <v>0.03</v>
      </c>
      <c r="E1511">
        <v>7.0000000000000007E-2</v>
      </c>
      <c r="F1511" s="403">
        <v>44096.325694444444</v>
      </c>
      <c r="G1511">
        <v>1.1728499999999999</v>
      </c>
      <c r="H1511" s="403">
        <v>44096.445138888892</v>
      </c>
      <c r="I1511">
        <v>1.17615</v>
      </c>
      <c r="J1511" s="403">
        <v>44096.511111111111</v>
      </c>
      <c r="K1511">
        <v>1.1737200000000001</v>
      </c>
      <c r="L1511">
        <v>33</v>
      </c>
      <c r="M1511">
        <v>24.299999999999272</v>
      </c>
      <c r="N1511">
        <v>7.03</v>
      </c>
      <c r="O1511" s="578">
        <v>0.18541666666715173</v>
      </c>
    </row>
    <row r="1512" spans="1:15">
      <c r="A1512" s="577">
        <v>1511</v>
      </c>
      <c r="B1512" s="577" t="s">
        <v>97</v>
      </c>
      <c r="C1512" s="577">
        <v>1</v>
      </c>
      <c r="D1512">
        <v>0.02</v>
      </c>
      <c r="E1512">
        <v>0.02</v>
      </c>
      <c r="F1512" s="403">
        <v>44096.522916666669</v>
      </c>
      <c r="G1512">
        <v>1.17448</v>
      </c>
      <c r="H1512" s="403">
        <v>44096.522916666669</v>
      </c>
      <c r="I1512">
        <v>1.17448</v>
      </c>
      <c r="J1512" s="403">
        <v>44096.576388888891</v>
      </c>
      <c r="K1512">
        <v>1.1734800000000001</v>
      </c>
      <c r="L1512">
        <v>0</v>
      </c>
      <c r="M1512">
        <v>9.999999999998181</v>
      </c>
      <c r="N1512">
        <v>2</v>
      </c>
      <c r="O1512" s="578">
        <v>5.3472222221898846E-2</v>
      </c>
    </row>
    <row r="1513" spans="1:15">
      <c r="A1513" s="577">
        <v>1512</v>
      </c>
      <c r="B1513" s="577" t="s">
        <v>97</v>
      </c>
      <c r="C1513" s="577">
        <v>1</v>
      </c>
      <c r="D1513">
        <v>0.02</v>
      </c>
      <c r="E1513">
        <v>0.02</v>
      </c>
      <c r="F1513" s="403">
        <v>44096.632638888892</v>
      </c>
      <c r="G1513">
        <v>1.17022</v>
      </c>
      <c r="H1513" s="403">
        <v>44096.632638888892</v>
      </c>
      <c r="I1513">
        <v>1.17022</v>
      </c>
      <c r="J1513" s="403">
        <v>44097.033333333333</v>
      </c>
      <c r="K1513">
        <v>1.1692199999999999</v>
      </c>
      <c r="L1513">
        <v>0</v>
      </c>
      <c r="M1513">
        <v>10.000000000001819</v>
      </c>
      <c r="N1513">
        <v>2.02</v>
      </c>
      <c r="O1513" s="578">
        <v>0.40069444444088731</v>
      </c>
    </row>
    <row r="1514" spans="1:15">
      <c r="A1514" s="577">
        <v>1513</v>
      </c>
      <c r="B1514" s="577" t="s">
        <v>97</v>
      </c>
      <c r="C1514" s="577">
        <v>3</v>
      </c>
      <c r="D1514">
        <v>0.03</v>
      </c>
      <c r="E1514">
        <v>7.0000000000000007E-2</v>
      </c>
      <c r="F1514" s="403">
        <v>44097.058333333334</v>
      </c>
      <c r="G1514">
        <v>1.1682900000000001</v>
      </c>
      <c r="H1514" s="403">
        <v>44097.385416666664</v>
      </c>
      <c r="I1514">
        <v>1.17154</v>
      </c>
      <c r="J1514" s="403">
        <v>44097.499305555553</v>
      </c>
      <c r="K1514">
        <v>1.1691400000000001</v>
      </c>
      <c r="L1514">
        <v>32.5</v>
      </c>
      <c r="M1514">
        <v>23.999999999998181</v>
      </c>
      <c r="N1514">
        <v>7</v>
      </c>
      <c r="O1514" s="578">
        <v>0.44097222221898846</v>
      </c>
    </row>
    <row r="1515" spans="1:15">
      <c r="A1515" s="577">
        <v>1514</v>
      </c>
      <c r="B1515" s="577" t="s">
        <v>97</v>
      </c>
      <c r="C1515" s="577">
        <v>1</v>
      </c>
      <c r="D1515">
        <v>0.02</v>
      </c>
      <c r="E1515">
        <v>0.02</v>
      </c>
      <c r="F1515" s="403">
        <v>44097.507638888892</v>
      </c>
      <c r="G1515">
        <v>1.16934</v>
      </c>
      <c r="H1515" s="403">
        <v>44097.507638888892</v>
      </c>
      <c r="I1515">
        <v>1.16934</v>
      </c>
      <c r="J1515" s="403">
        <v>44097.55972222222</v>
      </c>
      <c r="K1515">
        <v>1.1683399999999999</v>
      </c>
      <c r="L1515">
        <v>0</v>
      </c>
      <c r="M1515">
        <v>10</v>
      </c>
      <c r="N1515">
        <v>2</v>
      </c>
      <c r="O1515" s="578">
        <v>5.2083333328482695E-2</v>
      </c>
    </row>
    <row r="1516" spans="1:15">
      <c r="A1516" s="577">
        <v>1515</v>
      </c>
      <c r="B1516" s="577" t="s">
        <v>97</v>
      </c>
      <c r="C1516" s="577">
        <v>2</v>
      </c>
      <c r="D1516">
        <v>0.02</v>
      </c>
      <c r="E1516">
        <v>0.04</v>
      </c>
      <c r="F1516" s="403">
        <v>44097.563194444447</v>
      </c>
      <c r="G1516">
        <v>1.1686799999999999</v>
      </c>
      <c r="H1516" s="403">
        <v>44097.566666666666</v>
      </c>
      <c r="I1516">
        <v>1.17028</v>
      </c>
      <c r="J1516" s="403">
        <v>44097.578472222223</v>
      </c>
      <c r="K1516">
        <v>1.16848</v>
      </c>
      <c r="L1516">
        <v>16</v>
      </c>
      <c r="M1516">
        <v>18</v>
      </c>
      <c r="N1516">
        <v>4</v>
      </c>
      <c r="O1516" s="578">
        <v>1.5277777776645962E-2</v>
      </c>
    </row>
    <row r="1517" spans="1:15">
      <c r="A1517" s="577">
        <v>1516</v>
      </c>
      <c r="B1517" s="577" t="s">
        <v>97</v>
      </c>
      <c r="C1517" s="577">
        <v>2</v>
      </c>
      <c r="D1517">
        <v>0.02</v>
      </c>
      <c r="E1517">
        <v>0.04</v>
      </c>
      <c r="F1517" s="403">
        <v>44097.601388888892</v>
      </c>
      <c r="G1517">
        <v>1.1671899999999999</v>
      </c>
      <c r="H1517" s="403">
        <v>44097.636111111111</v>
      </c>
      <c r="I1517">
        <v>1.1688000000000001</v>
      </c>
      <c r="J1517" s="403">
        <v>44097.65902777778</v>
      </c>
      <c r="K1517">
        <v>1.167</v>
      </c>
      <c r="L1517">
        <v>16.100000000000364</v>
      </c>
      <c r="M1517">
        <v>18</v>
      </c>
      <c r="N1517">
        <v>3.98</v>
      </c>
      <c r="O1517" s="578">
        <v>5.7638888887595385E-2</v>
      </c>
    </row>
    <row r="1518" spans="1:15">
      <c r="A1518" s="577">
        <v>1517</v>
      </c>
      <c r="B1518" s="577" t="s">
        <v>97</v>
      </c>
      <c r="C1518" s="577">
        <v>1</v>
      </c>
      <c r="D1518">
        <v>0.02</v>
      </c>
      <c r="E1518">
        <v>0.02</v>
      </c>
      <c r="F1518" s="403">
        <v>44097.694444444445</v>
      </c>
      <c r="G1518">
        <v>1.16873</v>
      </c>
      <c r="H1518" s="403">
        <v>44097.694444444445</v>
      </c>
      <c r="I1518">
        <v>1.16873</v>
      </c>
      <c r="J1518" s="403">
        <v>44097.761111111111</v>
      </c>
      <c r="K1518">
        <v>1.1677299999999999</v>
      </c>
      <c r="L1518">
        <v>0</v>
      </c>
      <c r="M1518">
        <v>10.000000000001819</v>
      </c>
      <c r="N1518">
        <v>2</v>
      </c>
      <c r="O1518" s="578">
        <v>6.6666666665696539E-2</v>
      </c>
    </row>
    <row r="1519" spans="1:15">
      <c r="A1519" s="577">
        <v>1518</v>
      </c>
      <c r="B1519" s="577" t="s">
        <v>97</v>
      </c>
      <c r="C1519" s="577">
        <v>2</v>
      </c>
      <c r="D1519">
        <v>0.02</v>
      </c>
      <c r="E1519">
        <v>0.04</v>
      </c>
      <c r="F1519" s="403">
        <v>44097.79791666667</v>
      </c>
      <c r="G1519">
        <v>1.16568</v>
      </c>
      <c r="H1519" s="403">
        <v>44098.02847222222</v>
      </c>
      <c r="I1519">
        <v>1.1672800000000001</v>
      </c>
      <c r="J1519" s="403">
        <v>44098.195833333331</v>
      </c>
      <c r="K1519">
        <v>1.1654800000000001</v>
      </c>
      <c r="L1519">
        <v>16</v>
      </c>
      <c r="M1519">
        <v>18</v>
      </c>
      <c r="N1519">
        <v>4.07</v>
      </c>
      <c r="O1519" s="578">
        <v>0.39791666666133096</v>
      </c>
    </row>
    <row r="1520" spans="1:15">
      <c r="A1520" s="577">
        <v>1519</v>
      </c>
      <c r="B1520" s="577" t="s">
        <v>97</v>
      </c>
      <c r="C1520" s="577">
        <v>2</v>
      </c>
      <c r="D1520">
        <v>0.02</v>
      </c>
      <c r="E1520">
        <v>0.04</v>
      </c>
      <c r="F1520" s="403">
        <v>44098.211805555555</v>
      </c>
      <c r="G1520">
        <v>1.1651899999999999</v>
      </c>
      <c r="H1520" s="403">
        <v>44098.318749999999</v>
      </c>
      <c r="I1520">
        <v>1.1668000000000001</v>
      </c>
      <c r="J1520" s="403">
        <v>44098.395138888889</v>
      </c>
      <c r="K1520">
        <v>1.165</v>
      </c>
      <c r="L1520">
        <v>16.100000000000364</v>
      </c>
      <c r="M1520">
        <v>18</v>
      </c>
      <c r="N1520">
        <v>3.98</v>
      </c>
      <c r="O1520" s="578">
        <v>0.18333333333430346</v>
      </c>
    </row>
    <row r="1521" spans="1:15">
      <c r="A1521" s="577">
        <v>1520</v>
      </c>
      <c r="B1521" s="577" t="s">
        <v>97</v>
      </c>
      <c r="C1521" s="577">
        <v>1</v>
      </c>
      <c r="D1521">
        <v>0.02</v>
      </c>
      <c r="E1521">
        <v>0.02</v>
      </c>
      <c r="F1521" s="403">
        <v>44098.417361111111</v>
      </c>
      <c r="G1521">
        <v>1.16432</v>
      </c>
      <c r="H1521" s="403">
        <v>44098.417361111111</v>
      </c>
      <c r="I1521">
        <v>1.16432</v>
      </c>
      <c r="J1521" s="403">
        <v>44098.530555555553</v>
      </c>
      <c r="K1521">
        <v>1.1633199999999999</v>
      </c>
      <c r="L1521">
        <v>0</v>
      </c>
      <c r="M1521">
        <v>10.000000000001819</v>
      </c>
      <c r="N1521">
        <v>2</v>
      </c>
      <c r="O1521" s="578">
        <v>0.1131944444423425</v>
      </c>
    </row>
    <row r="1522" spans="1:15">
      <c r="A1522" s="577">
        <v>1521</v>
      </c>
      <c r="B1522" s="577" t="s">
        <v>97</v>
      </c>
      <c r="C1522" s="577">
        <v>4</v>
      </c>
      <c r="D1522">
        <v>0.05</v>
      </c>
      <c r="E1522">
        <v>0.12000000000000001</v>
      </c>
      <c r="F1522" s="403">
        <v>44098.53402777778</v>
      </c>
      <c r="G1522">
        <v>1.16377</v>
      </c>
      <c r="H1522" s="403">
        <v>44098.744444444441</v>
      </c>
      <c r="I1522">
        <v>1.1686799999999999</v>
      </c>
      <c r="J1522" s="403">
        <v>44099.353472222225</v>
      </c>
      <c r="K1522">
        <v>1.16588</v>
      </c>
      <c r="L1522">
        <v>49.100000000000364</v>
      </c>
      <c r="M1522">
        <v>27.999999999998181</v>
      </c>
      <c r="N1522">
        <v>12.16</v>
      </c>
      <c r="O1522" s="578">
        <v>0.81944444444525288</v>
      </c>
    </row>
    <row r="1523" spans="1:15">
      <c r="A1523" s="577">
        <v>1522</v>
      </c>
      <c r="B1523" s="577" t="s">
        <v>96</v>
      </c>
      <c r="C1523" s="577">
        <v>1</v>
      </c>
      <c r="D1523">
        <v>0.02</v>
      </c>
      <c r="E1523">
        <v>0.02</v>
      </c>
      <c r="F1523" s="403">
        <v>44098.789583333331</v>
      </c>
      <c r="G1523">
        <v>1.16679</v>
      </c>
      <c r="H1523" s="403">
        <v>44098.789583333331</v>
      </c>
      <c r="I1523">
        <v>1.16679</v>
      </c>
      <c r="J1523" s="403">
        <v>44099.282638888886</v>
      </c>
      <c r="K1523">
        <v>1.1677900000000001</v>
      </c>
      <c r="L1523">
        <v>0</v>
      </c>
      <c r="M1523">
        <v>10.000000000001819</v>
      </c>
      <c r="N1523">
        <v>1.92</v>
      </c>
      <c r="O1523" s="578">
        <v>0.49305555555474712</v>
      </c>
    </row>
    <row r="1524" spans="1:15">
      <c r="A1524" s="577">
        <v>1523</v>
      </c>
      <c r="B1524" s="577" t="s">
        <v>96</v>
      </c>
      <c r="C1524" s="577">
        <v>1</v>
      </c>
      <c r="D1524">
        <v>0.02</v>
      </c>
      <c r="E1524">
        <v>0.02</v>
      </c>
      <c r="F1524" s="403">
        <v>44099.292361111111</v>
      </c>
      <c r="G1524">
        <v>1.1671899999999999</v>
      </c>
      <c r="H1524" s="403">
        <v>44099.292361111111</v>
      </c>
      <c r="I1524">
        <v>1.1671899999999999</v>
      </c>
      <c r="J1524" s="403">
        <v>44099.30972222222</v>
      </c>
      <c r="K1524">
        <v>1.1681900000000001</v>
      </c>
      <c r="L1524">
        <v>0</v>
      </c>
      <c r="M1524">
        <v>10.000000000001819</v>
      </c>
      <c r="N1524">
        <v>2</v>
      </c>
      <c r="O1524" s="578">
        <v>1.7361111109494232E-2</v>
      </c>
    </row>
    <row r="1525" spans="1:15">
      <c r="A1525" s="577">
        <v>1524</v>
      </c>
      <c r="B1525" s="577" t="s">
        <v>96</v>
      </c>
      <c r="C1525" s="577">
        <v>4</v>
      </c>
      <c r="D1525">
        <v>0.05</v>
      </c>
      <c r="E1525">
        <v>0.12000000000000001</v>
      </c>
      <c r="F1525" s="403">
        <v>44099.324999999997</v>
      </c>
      <c r="G1525">
        <v>1.1673199999999999</v>
      </c>
      <c r="H1525" s="403">
        <v>44099.588888888888</v>
      </c>
      <c r="I1525">
        <v>1.1624000000000001</v>
      </c>
      <c r="J1525" s="403">
        <v>44102.422222222223</v>
      </c>
      <c r="K1525">
        <v>1.1652</v>
      </c>
      <c r="L1525">
        <v>49.19999999999709</v>
      </c>
      <c r="M1525">
        <v>27.999999999998181</v>
      </c>
      <c r="N1525">
        <v>11.540000000000001</v>
      </c>
      <c r="O1525" s="578">
        <v>1.0972222222262644</v>
      </c>
    </row>
    <row r="1526" spans="1:15">
      <c r="A1526" s="577">
        <v>1525</v>
      </c>
      <c r="B1526" s="577" t="s">
        <v>97</v>
      </c>
      <c r="C1526" s="577">
        <v>1</v>
      </c>
      <c r="D1526">
        <v>0.02</v>
      </c>
      <c r="E1526">
        <v>0.02</v>
      </c>
      <c r="F1526" s="403">
        <v>44099.39166666667</v>
      </c>
      <c r="G1526">
        <v>1.16513</v>
      </c>
      <c r="H1526" s="403">
        <v>44099.39166666667</v>
      </c>
      <c r="I1526">
        <v>1.16513</v>
      </c>
      <c r="J1526" s="403">
        <v>44099.404861111114</v>
      </c>
      <c r="K1526">
        <v>1.1641300000000001</v>
      </c>
      <c r="L1526">
        <v>0</v>
      </c>
      <c r="M1526">
        <v>9.999999999998181</v>
      </c>
      <c r="N1526">
        <v>2</v>
      </c>
      <c r="O1526" s="578">
        <v>1.3194444443797693E-2</v>
      </c>
    </row>
    <row r="1527" spans="1:15">
      <c r="A1527" s="577">
        <v>1526</v>
      </c>
      <c r="B1527" s="577" t="s">
        <v>97</v>
      </c>
      <c r="C1527" s="577">
        <v>1</v>
      </c>
      <c r="D1527">
        <v>0.02</v>
      </c>
      <c r="E1527">
        <v>0.02</v>
      </c>
      <c r="F1527" s="403">
        <v>44099.415972222225</v>
      </c>
      <c r="G1527">
        <v>1.1644600000000001</v>
      </c>
      <c r="H1527" s="403">
        <v>44099.415972222225</v>
      </c>
      <c r="I1527">
        <v>1.1644600000000001</v>
      </c>
      <c r="J1527" s="403">
        <v>44099.461111111108</v>
      </c>
      <c r="K1527">
        <v>1.1634599999999999</v>
      </c>
      <c r="L1527">
        <v>0</v>
      </c>
      <c r="M1527">
        <v>10.000000000001819</v>
      </c>
      <c r="N1527">
        <v>2</v>
      </c>
      <c r="O1527" s="578">
        <v>4.5138888883229811E-2</v>
      </c>
    </row>
    <row r="1528" spans="1:15">
      <c r="A1528" s="577">
        <v>1527</v>
      </c>
      <c r="B1528" s="577" t="s">
        <v>97</v>
      </c>
      <c r="C1528" s="577">
        <v>1</v>
      </c>
      <c r="D1528">
        <v>0.02</v>
      </c>
      <c r="E1528">
        <v>0.02</v>
      </c>
      <c r="F1528" s="403">
        <v>44099.463888888888</v>
      </c>
      <c r="G1528">
        <v>1.16377</v>
      </c>
      <c r="H1528" s="403">
        <v>44099.463888888888</v>
      </c>
      <c r="I1528">
        <v>1.16377</v>
      </c>
      <c r="J1528" s="403">
        <v>44099.556250000001</v>
      </c>
      <c r="K1528">
        <v>1.1627700000000001</v>
      </c>
      <c r="L1528">
        <v>0</v>
      </c>
      <c r="M1528">
        <v>9.999999999998181</v>
      </c>
      <c r="N1528">
        <v>2</v>
      </c>
      <c r="O1528" s="578">
        <v>9.2361111113859806E-2</v>
      </c>
    </row>
    <row r="1529" spans="1:15">
      <c r="A1529" s="577">
        <v>1528</v>
      </c>
      <c r="B1529" s="577" t="s">
        <v>97</v>
      </c>
      <c r="C1529" s="577">
        <v>1</v>
      </c>
      <c r="D1529">
        <v>0.02</v>
      </c>
      <c r="E1529">
        <v>0.02</v>
      </c>
      <c r="F1529" s="403">
        <v>44099.582638888889</v>
      </c>
      <c r="G1529">
        <v>1.1635</v>
      </c>
      <c r="H1529" s="403">
        <v>44099.582638888889</v>
      </c>
      <c r="I1529">
        <v>1.1635</v>
      </c>
      <c r="J1529" s="403">
        <v>44099.588888888888</v>
      </c>
      <c r="K1529">
        <v>1.1625000000000001</v>
      </c>
      <c r="L1529">
        <v>0</v>
      </c>
      <c r="M1529">
        <v>10</v>
      </c>
      <c r="N1529">
        <v>2</v>
      </c>
      <c r="O1529" s="578">
        <v>6.2499999985448085E-3</v>
      </c>
    </row>
    <row r="1530" spans="1:15">
      <c r="A1530" s="577">
        <v>1529</v>
      </c>
      <c r="B1530" s="577" t="s">
        <v>97</v>
      </c>
      <c r="C1530" s="577">
        <v>1</v>
      </c>
      <c r="D1530">
        <v>0.02</v>
      </c>
      <c r="E1530">
        <v>0.02</v>
      </c>
      <c r="F1530" s="403">
        <v>44099.602777777778</v>
      </c>
      <c r="G1530">
        <v>1.1629700000000001</v>
      </c>
      <c r="H1530" s="403">
        <v>44099.602777777778</v>
      </c>
      <c r="I1530">
        <v>1.1629700000000001</v>
      </c>
      <c r="J1530" s="403">
        <v>44099.622916666667</v>
      </c>
      <c r="K1530">
        <v>1.1619699999999999</v>
      </c>
      <c r="L1530">
        <v>0</v>
      </c>
      <c r="M1530">
        <v>10.000000000001819</v>
      </c>
      <c r="N1530">
        <v>2</v>
      </c>
      <c r="O1530" s="578">
        <v>2.0138888889050577E-2</v>
      </c>
    </row>
    <row r="1531" spans="1:15">
      <c r="A1531" s="577">
        <v>1530</v>
      </c>
      <c r="B1531" s="577" t="s">
        <v>97</v>
      </c>
      <c r="C1531" s="577">
        <v>2</v>
      </c>
      <c r="D1531">
        <v>0.02</v>
      </c>
      <c r="E1531">
        <v>0.04</v>
      </c>
      <c r="F1531" s="403">
        <v>44099.625694444447</v>
      </c>
      <c r="G1531">
        <v>1.1620900000000001</v>
      </c>
      <c r="H1531" s="403">
        <v>44101.924305555556</v>
      </c>
      <c r="I1531">
        <v>1.1637500000000001</v>
      </c>
      <c r="J1531" s="403">
        <v>44102.040277777778</v>
      </c>
      <c r="K1531">
        <v>1.1619200000000001</v>
      </c>
      <c r="L1531">
        <v>16.599999999998545</v>
      </c>
      <c r="M1531">
        <v>18.299999999999272</v>
      </c>
      <c r="N1531">
        <v>4.04</v>
      </c>
      <c r="O1531" s="578">
        <v>0.41458333333139308</v>
      </c>
    </row>
    <row r="1532" spans="1:15">
      <c r="A1532" s="577">
        <v>1531</v>
      </c>
      <c r="B1532" s="577" t="s">
        <v>97</v>
      </c>
      <c r="C1532" s="577">
        <v>1</v>
      </c>
      <c r="D1532">
        <v>0.02</v>
      </c>
      <c r="E1532">
        <v>0.02</v>
      </c>
      <c r="F1532" s="403">
        <v>44102.181944444441</v>
      </c>
      <c r="G1532">
        <v>1.1639600000000001</v>
      </c>
      <c r="H1532" s="403">
        <v>44102.181944444441</v>
      </c>
      <c r="I1532">
        <v>1.1639600000000001</v>
      </c>
      <c r="J1532" s="403">
        <v>44102.245833333334</v>
      </c>
      <c r="K1532">
        <v>1.16296</v>
      </c>
      <c r="L1532">
        <v>0</v>
      </c>
      <c r="M1532">
        <v>10</v>
      </c>
      <c r="N1532">
        <v>2</v>
      </c>
      <c r="O1532" s="578">
        <v>6.3888888893416151E-2</v>
      </c>
    </row>
    <row r="1533" spans="1:15">
      <c r="A1533" s="577">
        <v>1532</v>
      </c>
      <c r="B1533" s="577" t="s">
        <v>97</v>
      </c>
      <c r="C1533" s="577">
        <v>1</v>
      </c>
      <c r="D1533">
        <v>0.02</v>
      </c>
      <c r="E1533">
        <v>0.02</v>
      </c>
      <c r="F1533" s="403">
        <v>44102.269444444442</v>
      </c>
      <c r="G1533">
        <v>1.1636899999999999</v>
      </c>
      <c r="H1533" s="403">
        <v>44102.269444444442</v>
      </c>
      <c r="I1533">
        <v>1.1636899999999999</v>
      </c>
      <c r="J1533" s="403">
        <v>44102.29791666667</v>
      </c>
      <c r="K1533">
        <v>1.16269</v>
      </c>
      <c r="L1533">
        <v>0</v>
      </c>
      <c r="M1533">
        <v>10</v>
      </c>
      <c r="N1533">
        <v>2</v>
      </c>
      <c r="O1533" s="578">
        <v>2.8472222227719612E-2</v>
      </c>
    </row>
    <row r="1534" spans="1:15">
      <c r="A1534" s="577">
        <v>1533</v>
      </c>
      <c r="B1534" s="577" t="s">
        <v>97</v>
      </c>
      <c r="C1534" s="577">
        <v>7</v>
      </c>
      <c r="D1534">
        <v>0.23</v>
      </c>
      <c r="E1534">
        <v>0.57000000000000006</v>
      </c>
      <c r="F1534" s="403">
        <v>44102.310416666667</v>
      </c>
      <c r="G1534">
        <v>1.16327</v>
      </c>
      <c r="H1534" s="403">
        <v>44103.600694444445</v>
      </c>
      <c r="I1534">
        <v>1.1739200000000001</v>
      </c>
      <c r="J1534" s="403">
        <v>44104.394444444442</v>
      </c>
      <c r="K1534">
        <v>1.17</v>
      </c>
      <c r="L1534">
        <v>106.5</v>
      </c>
      <c r="M1534">
        <v>39.200000000000728</v>
      </c>
      <c r="N1534">
        <v>74.789999999999992</v>
      </c>
      <c r="O1534" s="578">
        <v>2.0840277777751908</v>
      </c>
    </row>
    <row r="1535" spans="1:15">
      <c r="A1535" s="577">
        <v>1534</v>
      </c>
      <c r="B1535" s="577" t="s">
        <v>96</v>
      </c>
      <c r="C1535" s="577">
        <v>1</v>
      </c>
      <c r="D1535">
        <v>0.02</v>
      </c>
      <c r="E1535">
        <v>0.02</v>
      </c>
      <c r="F1535" s="403">
        <v>44102.442361111112</v>
      </c>
      <c r="G1535">
        <v>1.16622</v>
      </c>
      <c r="H1535" s="403">
        <v>44102.442361111112</v>
      </c>
      <c r="I1535">
        <v>1.16622</v>
      </c>
      <c r="J1535" s="403">
        <v>44102.495138888888</v>
      </c>
      <c r="K1535">
        <v>1.1672199999999999</v>
      </c>
      <c r="L1535">
        <v>0</v>
      </c>
      <c r="M1535">
        <v>9.999999999998181</v>
      </c>
      <c r="N1535">
        <v>2</v>
      </c>
      <c r="O1535" s="578">
        <v>5.2777777775190771E-2</v>
      </c>
    </row>
    <row r="1536" spans="1:15">
      <c r="A1536" s="577">
        <v>1535</v>
      </c>
      <c r="B1536" s="577" t="s">
        <v>96</v>
      </c>
      <c r="C1536" s="577">
        <v>2</v>
      </c>
      <c r="D1536">
        <v>0.02</v>
      </c>
      <c r="E1536">
        <v>0.04</v>
      </c>
      <c r="F1536" s="403">
        <v>44102.50277777778</v>
      </c>
      <c r="G1536">
        <v>1.1673</v>
      </c>
      <c r="H1536" s="403">
        <v>44102.609722222223</v>
      </c>
      <c r="I1536">
        <v>1.1657</v>
      </c>
      <c r="J1536" s="403">
        <v>44102.995138888888</v>
      </c>
      <c r="K1536">
        <v>1.1675</v>
      </c>
      <c r="L1536">
        <v>16</v>
      </c>
      <c r="M1536">
        <v>18</v>
      </c>
      <c r="N1536">
        <v>4</v>
      </c>
      <c r="O1536" s="578">
        <v>0.49236111110803904</v>
      </c>
    </row>
    <row r="1537" spans="1:15">
      <c r="A1537" s="577">
        <v>1536</v>
      </c>
      <c r="B1537" s="577" t="s">
        <v>96</v>
      </c>
      <c r="C1537" s="577">
        <v>1</v>
      </c>
      <c r="D1537">
        <v>0.02</v>
      </c>
      <c r="E1537">
        <v>0.02</v>
      </c>
      <c r="F1537" s="403">
        <v>44103.259027777778</v>
      </c>
      <c r="G1537">
        <v>1.16693</v>
      </c>
      <c r="H1537" s="403">
        <v>44103.259027777778</v>
      </c>
      <c r="I1537">
        <v>1.16693</v>
      </c>
      <c r="J1537" s="403">
        <v>44103.286111111112</v>
      </c>
      <c r="K1537">
        <v>1.1679299999999999</v>
      </c>
      <c r="L1537">
        <v>0</v>
      </c>
      <c r="M1537">
        <v>9.999999999998181</v>
      </c>
      <c r="N1537">
        <v>2</v>
      </c>
      <c r="O1537" s="578">
        <v>2.7083333334303461E-2</v>
      </c>
    </row>
    <row r="1538" spans="1:15">
      <c r="A1538" s="577">
        <v>1537</v>
      </c>
      <c r="B1538" s="577" t="s">
        <v>96</v>
      </c>
      <c r="C1538" s="577">
        <v>1</v>
      </c>
      <c r="D1538">
        <v>0.02</v>
      </c>
      <c r="E1538">
        <v>0.02</v>
      </c>
      <c r="F1538" s="403">
        <v>44103.297222222223</v>
      </c>
      <c r="G1538">
        <v>1.1675500000000001</v>
      </c>
      <c r="H1538" s="403">
        <v>44103.297222222223</v>
      </c>
      <c r="I1538">
        <v>1.1675500000000001</v>
      </c>
      <c r="J1538" s="403">
        <v>44103.365972222222</v>
      </c>
      <c r="K1538">
        <v>1.16855</v>
      </c>
      <c r="L1538">
        <v>0</v>
      </c>
      <c r="M1538">
        <v>10</v>
      </c>
      <c r="N1538">
        <v>2</v>
      </c>
      <c r="O1538" s="578">
        <v>6.8749999998544808E-2</v>
      </c>
    </row>
    <row r="1539" spans="1:15">
      <c r="A1539" s="577">
        <v>1538</v>
      </c>
      <c r="B1539" s="577" t="s">
        <v>96</v>
      </c>
      <c r="C1539" s="577">
        <v>1</v>
      </c>
      <c r="D1539">
        <v>0.02</v>
      </c>
      <c r="E1539">
        <v>0.02</v>
      </c>
      <c r="F1539" s="403">
        <v>44103.441666666666</v>
      </c>
      <c r="G1539">
        <v>1.16862</v>
      </c>
      <c r="H1539" s="403">
        <v>44103.441666666666</v>
      </c>
      <c r="I1539">
        <v>1.16862</v>
      </c>
      <c r="J1539" s="403">
        <v>44103.457638888889</v>
      </c>
      <c r="K1539">
        <v>1.1696200000000001</v>
      </c>
      <c r="L1539">
        <v>0</v>
      </c>
      <c r="M1539">
        <v>10</v>
      </c>
      <c r="N1539">
        <v>2</v>
      </c>
      <c r="O1539" s="578">
        <v>1.5972222223354038E-2</v>
      </c>
    </row>
    <row r="1540" spans="1:15">
      <c r="A1540" s="577">
        <v>1539</v>
      </c>
      <c r="B1540" s="577" t="s">
        <v>96</v>
      </c>
      <c r="C1540" s="577">
        <v>1</v>
      </c>
      <c r="D1540">
        <v>0.02</v>
      </c>
      <c r="E1540">
        <v>0.02</v>
      </c>
      <c r="F1540" s="403">
        <v>44103.478472222225</v>
      </c>
      <c r="G1540">
        <v>1.1704699999999999</v>
      </c>
      <c r="H1540" s="403">
        <v>44103.478472222225</v>
      </c>
      <c r="I1540">
        <v>1.1704699999999999</v>
      </c>
      <c r="J1540" s="403">
        <v>44103.563194444447</v>
      </c>
      <c r="K1540">
        <v>1.17147</v>
      </c>
      <c r="L1540">
        <v>0</v>
      </c>
      <c r="M1540">
        <v>10.000000000001819</v>
      </c>
      <c r="N1540">
        <v>2</v>
      </c>
      <c r="O1540" s="578">
        <v>8.4722222221898846E-2</v>
      </c>
    </row>
    <row r="1541" spans="1:15">
      <c r="A1541" s="577">
        <v>1540</v>
      </c>
      <c r="B1541" s="577" t="s">
        <v>96</v>
      </c>
      <c r="C1541" s="577">
        <v>1</v>
      </c>
      <c r="D1541">
        <v>0.02</v>
      </c>
      <c r="E1541">
        <v>0.02</v>
      </c>
      <c r="F1541" s="403">
        <v>44103.572222222225</v>
      </c>
      <c r="G1541">
        <v>1.1723399999999999</v>
      </c>
      <c r="H1541" s="403">
        <v>44103.572222222225</v>
      </c>
      <c r="I1541">
        <v>1.1723399999999999</v>
      </c>
      <c r="J1541" s="403">
        <v>44103.584722222222</v>
      </c>
      <c r="K1541">
        <v>1.17334</v>
      </c>
      <c r="L1541">
        <v>0</v>
      </c>
      <c r="M1541">
        <v>10</v>
      </c>
      <c r="N1541">
        <v>2</v>
      </c>
      <c r="O1541" s="578">
        <v>1.2499999997089617E-2</v>
      </c>
    </row>
    <row r="1542" spans="1:15">
      <c r="A1542" s="577">
        <v>1541</v>
      </c>
      <c r="B1542" s="577" t="s">
        <v>96</v>
      </c>
      <c r="C1542" s="577">
        <v>2</v>
      </c>
      <c r="D1542">
        <v>0.02</v>
      </c>
      <c r="E1542">
        <v>0.04</v>
      </c>
      <c r="F1542" s="403">
        <v>44103.604166666664</v>
      </c>
      <c r="G1542">
        <v>1.17401</v>
      </c>
      <c r="H1542" s="403">
        <v>44103.654861111114</v>
      </c>
      <c r="I1542">
        <v>1.17241</v>
      </c>
      <c r="J1542" s="403">
        <v>44103.706250000003</v>
      </c>
      <c r="K1542">
        <v>1.17421</v>
      </c>
      <c r="L1542">
        <v>16</v>
      </c>
      <c r="M1542">
        <v>18</v>
      </c>
      <c r="N1542">
        <v>4</v>
      </c>
      <c r="O1542" s="578">
        <v>0.10208333333866904</v>
      </c>
    </row>
    <row r="1543" spans="1:15">
      <c r="A1543" s="577">
        <v>1542</v>
      </c>
      <c r="B1543" s="577" t="s">
        <v>96</v>
      </c>
      <c r="C1543" s="577">
        <v>4</v>
      </c>
      <c r="D1543">
        <v>0.05</v>
      </c>
      <c r="E1543">
        <v>0.12000000000000001</v>
      </c>
      <c r="F1543" s="403">
        <v>44104.113194444442</v>
      </c>
      <c r="G1543">
        <v>1.17523</v>
      </c>
      <c r="H1543" s="403">
        <v>44104.382638888892</v>
      </c>
      <c r="I1543">
        <v>1.17032</v>
      </c>
      <c r="J1543" s="403">
        <v>44104.595138888886</v>
      </c>
      <c r="K1543">
        <v>1.1731199999999999</v>
      </c>
      <c r="L1543">
        <v>49.099999999998545</v>
      </c>
      <c r="M1543">
        <v>27.999999999998181</v>
      </c>
      <c r="N1543">
        <v>12.059999999999999</v>
      </c>
      <c r="O1543" s="578">
        <v>0.48194444444379769</v>
      </c>
    </row>
    <row r="1544" spans="1:15">
      <c r="A1544" s="577">
        <v>1543</v>
      </c>
      <c r="B1544" s="577" t="s">
        <v>97</v>
      </c>
      <c r="C1544" s="577">
        <v>1</v>
      </c>
      <c r="D1544">
        <v>0.02</v>
      </c>
      <c r="E1544">
        <v>0.02</v>
      </c>
      <c r="F1544" s="403">
        <v>44104.414583333331</v>
      </c>
      <c r="G1544">
        <v>1.1707799999999999</v>
      </c>
      <c r="H1544" s="403">
        <v>44104.414583333331</v>
      </c>
      <c r="I1544">
        <v>1.1707799999999999</v>
      </c>
      <c r="J1544" s="403">
        <v>44104.42083333333</v>
      </c>
      <c r="K1544">
        <v>1.16978</v>
      </c>
      <c r="L1544">
        <v>0</v>
      </c>
      <c r="M1544">
        <v>9.999999999998181</v>
      </c>
      <c r="N1544">
        <v>2</v>
      </c>
      <c r="O1544" s="578">
        <v>6.2499999985448085E-3</v>
      </c>
    </row>
    <row r="1545" spans="1:15">
      <c r="A1545" s="577">
        <v>1544</v>
      </c>
      <c r="B1545" s="577" t="s">
        <v>97</v>
      </c>
      <c r="C1545" s="577">
        <v>1</v>
      </c>
      <c r="D1545">
        <v>0.02</v>
      </c>
      <c r="E1545">
        <v>0.02</v>
      </c>
      <c r="F1545" s="403">
        <v>44104.425694444442</v>
      </c>
      <c r="G1545">
        <v>1.1704300000000001</v>
      </c>
      <c r="H1545" s="403">
        <v>44104.425694444442</v>
      </c>
      <c r="I1545">
        <v>1.1704300000000001</v>
      </c>
      <c r="J1545" s="403">
        <v>44104.568749999999</v>
      </c>
      <c r="K1545">
        <v>1.16943</v>
      </c>
      <c r="L1545">
        <v>0</v>
      </c>
      <c r="M1545">
        <v>10.000000000001819</v>
      </c>
      <c r="N1545">
        <v>2</v>
      </c>
      <c r="O1545" s="578">
        <v>0.14305555555620231</v>
      </c>
    </row>
    <row r="1546" spans="1:15">
      <c r="A1546" s="577">
        <v>1545</v>
      </c>
      <c r="B1546" s="577" t="s">
        <v>97</v>
      </c>
      <c r="C1546" s="577">
        <v>4</v>
      </c>
      <c r="D1546">
        <v>0.05</v>
      </c>
      <c r="E1546">
        <v>0.12000000000000001</v>
      </c>
      <c r="F1546" s="403">
        <v>44104.581250000003</v>
      </c>
      <c r="G1546">
        <v>1.16954</v>
      </c>
      <c r="H1546" s="403">
        <v>44104.634027777778</v>
      </c>
      <c r="I1546">
        <v>1.17448</v>
      </c>
      <c r="J1546" s="403">
        <v>44104.671527777777</v>
      </c>
      <c r="K1546">
        <v>1.1716800000000001</v>
      </c>
      <c r="L1546">
        <v>49.399999999999636</v>
      </c>
      <c r="M1546">
        <v>27.999999999998181</v>
      </c>
      <c r="N1546">
        <v>11.94</v>
      </c>
      <c r="O1546" s="578">
        <v>9.0277777773735579E-2</v>
      </c>
    </row>
    <row r="1547" spans="1:15">
      <c r="A1547" s="577">
        <v>1546</v>
      </c>
      <c r="B1547" s="577" t="s">
        <v>96</v>
      </c>
      <c r="C1547" s="577">
        <v>1</v>
      </c>
      <c r="D1547">
        <v>0.02</v>
      </c>
      <c r="E1547">
        <v>0.02</v>
      </c>
      <c r="F1547" s="403">
        <v>44104.597916666666</v>
      </c>
      <c r="G1547">
        <v>1.17255</v>
      </c>
      <c r="H1547" s="403">
        <v>44104.597916666666</v>
      </c>
      <c r="I1547">
        <v>1.17255</v>
      </c>
      <c r="J1547" s="403">
        <v>44104.616666666669</v>
      </c>
      <c r="K1547">
        <v>1.1735500000000001</v>
      </c>
      <c r="L1547">
        <v>0</v>
      </c>
      <c r="M1547">
        <v>10.000000000001819</v>
      </c>
      <c r="N1547">
        <v>2</v>
      </c>
      <c r="O1547" s="578">
        <v>1.8750000002910383E-2</v>
      </c>
    </row>
    <row r="1548" spans="1:15">
      <c r="A1548" s="577">
        <v>1547</v>
      </c>
      <c r="B1548" s="577" t="s">
        <v>96</v>
      </c>
      <c r="C1548" s="577">
        <v>1</v>
      </c>
      <c r="D1548">
        <v>0.02</v>
      </c>
      <c r="E1548">
        <v>0.02</v>
      </c>
      <c r="F1548" s="403">
        <v>44104.62222222222</v>
      </c>
      <c r="G1548">
        <v>1.17214</v>
      </c>
      <c r="H1548" s="403">
        <v>44104.62222222222</v>
      </c>
      <c r="I1548">
        <v>1.17214</v>
      </c>
      <c r="J1548" s="403">
        <v>44104.622916666667</v>
      </c>
      <c r="K1548">
        <v>1.1731400000000001</v>
      </c>
      <c r="L1548">
        <v>0</v>
      </c>
      <c r="M1548">
        <v>10.000000000001819</v>
      </c>
      <c r="N1548">
        <v>2</v>
      </c>
      <c r="O1548" s="578">
        <v>6.944444467080757E-4</v>
      </c>
    </row>
    <row r="1549" spans="1:15">
      <c r="A1549" s="577">
        <v>1548</v>
      </c>
      <c r="B1549" s="577" t="s">
        <v>96</v>
      </c>
      <c r="C1549" s="577">
        <v>1</v>
      </c>
      <c r="D1549">
        <v>0.02</v>
      </c>
      <c r="E1549">
        <v>0.02</v>
      </c>
      <c r="F1549" s="403">
        <v>44104.625694444447</v>
      </c>
      <c r="G1549">
        <v>1.17266</v>
      </c>
      <c r="H1549" s="403">
        <v>44104.625694444447</v>
      </c>
      <c r="I1549">
        <v>1.17266</v>
      </c>
      <c r="J1549" s="403">
        <v>44104.629861111112</v>
      </c>
      <c r="K1549">
        <v>1.1736599999999999</v>
      </c>
      <c r="L1549">
        <v>0</v>
      </c>
      <c r="M1549">
        <v>9.999999999998181</v>
      </c>
      <c r="N1549">
        <v>2</v>
      </c>
      <c r="O1549" s="578">
        <v>4.166666665696539E-3</v>
      </c>
    </row>
    <row r="1550" spans="1:15">
      <c r="A1550" s="577">
        <v>1549</v>
      </c>
      <c r="B1550" s="577" t="s">
        <v>96</v>
      </c>
      <c r="C1550" s="577">
        <v>3</v>
      </c>
      <c r="D1550">
        <v>0.03</v>
      </c>
      <c r="E1550">
        <v>7.0000000000000007E-2</v>
      </c>
      <c r="F1550" s="403">
        <v>44104.63958333333</v>
      </c>
      <c r="G1550">
        <v>1.1745699999999999</v>
      </c>
      <c r="H1550" s="403">
        <v>44104.672222222223</v>
      </c>
      <c r="I1550">
        <v>1.1713199999999999</v>
      </c>
      <c r="J1550" s="403">
        <v>44105.068055555559</v>
      </c>
      <c r="K1550">
        <v>1.17371</v>
      </c>
      <c r="L1550">
        <v>32.5</v>
      </c>
      <c r="M1550">
        <v>23.900000000001455</v>
      </c>
      <c r="N1550">
        <v>6.1499999999999995</v>
      </c>
      <c r="O1550" s="578">
        <v>0.4284722222291748</v>
      </c>
    </row>
    <row r="1551" spans="1:15">
      <c r="A1551" s="577">
        <v>1550</v>
      </c>
      <c r="B1551" s="577" t="s">
        <v>97</v>
      </c>
      <c r="C1551" s="577">
        <v>4</v>
      </c>
      <c r="D1551">
        <v>0.05</v>
      </c>
      <c r="E1551">
        <v>0.12000000000000001</v>
      </c>
      <c r="F1551" s="403">
        <v>44104.675000000003</v>
      </c>
      <c r="G1551">
        <v>1.1714800000000001</v>
      </c>
      <c r="H1551" s="403">
        <v>44105.469444444447</v>
      </c>
      <c r="I1551">
        <v>1.17641</v>
      </c>
      <c r="J1551" s="403">
        <v>44105.574999999997</v>
      </c>
      <c r="K1551">
        <v>1.17361</v>
      </c>
      <c r="L1551">
        <v>49.299999999999272</v>
      </c>
      <c r="M1551">
        <v>28</v>
      </c>
      <c r="N1551">
        <v>12.08</v>
      </c>
      <c r="O1551" s="578">
        <v>0.89999999999417923</v>
      </c>
    </row>
    <row r="1552" spans="1:15">
      <c r="A1552" s="577">
        <v>1551</v>
      </c>
      <c r="B1552" s="577" t="s">
        <v>96</v>
      </c>
      <c r="C1552" s="577">
        <v>2</v>
      </c>
      <c r="D1552">
        <v>0.02</v>
      </c>
      <c r="E1552">
        <v>0.04</v>
      </c>
      <c r="F1552" s="403">
        <v>44105.258333333331</v>
      </c>
      <c r="G1552">
        <v>1.17486</v>
      </c>
      <c r="H1552" s="403">
        <v>44105.319444444445</v>
      </c>
      <c r="I1552">
        <v>1.1732499999999999</v>
      </c>
      <c r="J1552" s="403">
        <v>44105.418055555558</v>
      </c>
      <c r="K1552">
        <v>1.17506</v>
      </c>
      <c r="L1552">
        <v>16.100000000002183</v>
      </c>
      <c r="M1552">
        <v>18.100000000002183</v>
      </c>
      <c r="N1552">
        <v>4.0200000000000005</v>
      </c>
      <c r="O1552" s="578">
        <v>0.15972222222626442</v>
      </c>
    </row>
    <row r="1553" spans="1:15">
      <c r="A1553" s="577">
        <v>1552</v>
      </c>
      <c r="B1553" s="577" t="s">
        <v>96</v>
      </c>
      <c r="C1553" s="577">
        <v>1</v>
      </c>
      <c r="D1553">
        <v>0.02</v>
      </c>
      <c r="E1553">
        <v>0.02</v>
      </c>
      <c r="F1553" s="403">
        <v>44105.44027777778</v>
      </c>
      <c r="G1553">
        <v>1.1742300000000001</v>
      </c>
      <c r="H1553" s="403">
        <v>44105.44027777778</v>
      </c>
      <c r="I1553">
        <v>1.1742300000000001</v>
      </c>
      <c r="J1553" s="403">
        <v>44105.46597222222</v>
      </c>
      <c r="K1553">
        <v>1.17523</v>
      </c>
      <c r="L1553">
        <v>0</v>
      </c>
      <c r="M1553">
        <v>9.999999999998181</v>
      </c>
      <c r="N1553">
        <v>2</v>
      </c>
      <c r="O1553" s="578">
        <v>2.569444444088731E-2</v>
      </c>
    </row>
    <row r="1554" spans="1:15">
      <c r="A1554" s="577">
        <v>1553</v>
      </c>
      <c r="B1554" s="577" t="s">
        <v>96</v>
      </c>
      <c r="C1554" s="577">
        <v>1</v>
      </c>
      <c r="D1554">
        <v>0.02</v>
      </c>
      <c r="E1554">
        <v>0.02</v>
      </c>
      <c r="F1554" s="403">
        <v>44105.472222222219</v>
      </c>
      <c r="G1554">
        <v>1.17557</v>
      </c>
      <c r="H1554" s="403">
        <v>44105.472222222219</v>
      </c>
      <c r="I1554">
        <v>1.17557</v>
      </c>
      <c r="J1554" s="403">
        <v>44105.48333333333</v>
      </c>
      <c r="K1554">
        <v>1.1765699999999999</v>
      </c>
      <c r="L1554">
        <v>0</v>
      </c>
      <c r="M1554">
        <v>9.999999999998181</v>
      </c>
      <c r="N1554">
        <v>2</v>
      </c>
      <c r="O1554" s="578">
        <v>1.1111111110949423E-2</v>
      </c>
    </row>
    <row r="1555" spans="1:15">
      <c r="A1555" s="577">
        <v>1554</v>
      </c>
      <c r="B1555" s="577" t="s">
        <v>96</v>
      </c>
      <c r="C1555" s="577">
        <v>4</v>
      </c>
      <c r="D1555">
        <v>0.05</v>
      </c>
      <c r="E1555">
        <v>0.12000000000000001</v>
      </c>
      <c r="F1555" s="403">
        <v>44105.486111111109</v>
      </c>
      <c r="G1555">
        <v>1.1764399999999999</v>
      </c>
      <c r="H1555" s="403">
        <v>44106.20416666667</v>
      </c>
      <c r="I1555">
        <v>1.1715100000000001</v>
      </c>
      <c r="J1555" s="403">
        <v>44109.345138888886</v>
      </c>
      <c r="K1555">
        <v>1.17431</v>
      </c>
      <c r="L1555">
        <v>49.299999999999272</v>
      </c>
      <c r="M1555">
        <v>28</v>
      </c>
      <c r="N1555">
        <v>11.22</v>
      </c>
      <c r="O1555" s="578">
        <v>1.859027777776646</v>
      </c>
    </row>
    <row r="1556" spans="1:15">
      <c r="A1556" s="577">
        <v>1555</v>
      </c>
      <c r="B1556" s="577" t="s">
        <v>97</v>
      </c>
      <c r="C1556" s="577">
        <v>1</v>
      </c>
      <c r="D1556">
        <v>0.02</v>
      </c>
      <c r="E1556">
        <v>0.02</v>
      </c>
      <c r="F1556" s="403">
        <v>44105.582638888889</v>
      </c>
      <c r="G1556">
        <v>1.17371</v>
      </c>
      <c r="H1556" s="403">
        <v>44105.582638888889</v>
      </c>
      <c r="I1556">
        <v>1.17371</v>
      </c>
      <c r="J1556" s="403">
        <v>44105.602083333331</v>
      </c>
      <c r="K1556">
        <v>1.1727099999999999</v>
      </c>
      <c r="L1556">
        <v>0</v>
      </c>
      <c r="M1556">
        <v>10.000000000001819</v>
      </c>
      <c r="N1556">
        <v>2</v>
      </c>
      <c r="O1556" s="578">
        <v>1.9444444442342501E-2</v>
      </c>
    </row>
    <row r="1557" spans="1:15">
      <c r="A1557" s="577">
        <v>1556</v>
      </c>
      <c r="B1557" s="577" t="s">
        <v>97</v>
      </c>
      <c r="C1557" s="577">
        <v>2</v>
      </c>
      <c r="D1557">
        <v>0.02</v>
      </c>
      <c r="E1557">
        <v>0.04</v>
      </c>
      <c r="F1557" s="403">
        <v>44105.606249999997</v>
      </c>
      <c r="G1557">
        <v>1.17361</v>
      </c>
      <c r="H1557" s="403">
        <v>44105.647916666669</v>
      </c>
      <c r="I1557">
        <v>1.1752100000000001</v>
      </c>
      <c r="J1557" s="403">
        <v>44106.041666666664</v>
      </c>
      <c r="K1557">
        <v>1.1734100000000001</v>
      </c>
      <c r="L1557">
        <v>16</v>
      </c>
      <c r="M1557">
        <v>18</v>
      </c>
      <c r="N1557">
        <v>4.04</v>
      </c>
      <c r="O1557" s="578">
        <v>0.43541666666715173</v>
      </c>
    </row>
    <row r="1558" spans="1:15">
      <c r="A1558" s="577">
        <v>1557</v>
      </c>
      <c r="B1558" s="577" t="s">
        <v>97</v>
      </c>
      <c r="C1558" s="577">
        <v>3</v>
      </c>
      <c r="D1558">
        <v>0.03</v>
      </c>
      <c r="E1558">
        <v>7.0000000000000007E-2</v>
      </c>
      <c r="F1558" s="403">
        <v>44106.214583333334</v>
      </c>
      <c r="G1558">
        <v>1.17011</v>
      </c>
      <c r="H1558" s="403">
        <v>44106.267361111109</v>
      </c>
      <c r="I1558">
        <v>1.1733100000000001</v>
      </c>
      <c r="J1558" s="403">
        <v>44106.463194444441</v>
      </c>
      <c r="K1558">
        <v>1.1709400000000001</v>
      </c>
      <c r="L1558">
        <v>32</v>
      </c>
      <c r="M1558">
        <v>23.699999999998909</v>
      </c>
      <c r="N1558">
        <v>6.99</v>
      </c>
      <c r="O1558" s="578">
        <v>0.24861111110658385</v>
      </c>
    </row>
    <row r="1559" spans="1:15">
      <c r="A1559" s="577">
        <v>1558</v>
      </c>
      <c r="B1559" s="577" t="s">
        <v>97</v>
      </c>
      <c r="C1559" s="577">
        <v>2</v>
      </c>
      <c r="D1559">
        <v>0.02</v>
      </c>
      <c r="E1559">
        <v>0.04</v>
      </c>
      <c r="F1559" s="403">
        <v>44106.46597222222</v>
      </c>
      <c r="G1559">
        <v>1.17083</v>
      </c>
      <c r="H1559" s="403">
        <v>44106.497916666667</v>
      </c>
      <c r="I1559">
        <v>1.1724300000000001</v>
      </c>
      <c r="J1559" s="403">
        <v>44106.534722222219</v>
      </c>
      <c r="K1559">
        <v>1.1706300000000001</v>
      </c>
      <c r="L1559">
        <v>16</v>
      </c>
      <c r="M1559">
        <v>18</v>
      </c>
      <c r="N1559">
        <v>4</v>
      </c>
      <c r="O1559" s="578">
        <v>6.8749999998544808E-2</v>
      </c>
    </row>
    <row r="1560" spans="1:15">
      <c r="A1560" s="577">
        <v>1559</v>
      </c>
      <c r="B1560" s="577" t="s">
        <v>97</v>
      </c>
      <c r="C1560" s="577">
        <v>2</v>
      </c>
      <c r="D1560">
        <v>0.02</v>
      </c>
      <c r="E1560">
        <v>0.04</v>
      </c>
      <c r="F1560" s="403">
        <v>44106.538888888892</v>
      </c>
      <c r="G1560">
        <v>1.17076</v>
      </c>
      <c r="H1560" s="403">
        <v>44106.587500000001</v>
      </c>
      <c r="I1560">
        <v>1.1723600000000001</v>
      </c>
      <c r="J1560" s="403">
        <v>44106.668749999997</v>
      </c>
      <c r="K1560">
        <v>1.17056</v>
      </c>
      <c r="L1560">
        <v>16</v>
      </c>
      <c r="M1560">
        <v>18</v>
      </c>
      <c r="N1560">
        <v>4</v>
      </c>
      <c r="O1560" s="578">
        <v>0.12986111110512866</v>
      </c>
    </row>
    <row r="1561" spans="1:15">
      <c r="A1561" s="577">
        <v>1560</v>
      </c>
      <c r="B1561" s="577" t="s">
        <v>97</v>
      </c>
      <c r="C1561" s="577">
        <v>6</v>
      </c>
      <c r="D1561">
        <v>0.14000000000000001</v>
      </c>
      <c r="E1561">
        <v>0.34</v>
      </c>
      <c r="F1561" s="403">
        <v>44106.676388888889</v>
      </c>
      <c r="G1561">
        <v>1.171</v>
      </c>
      <c r="H1561" s="403">
        <v>44109.588194444441</v>
      </c>
      <c r="I1561">
        <v>1.1796899999999999</v>
      </c>
      <c r="J1561" s="403">
        <v>44110.786805555559</v>
      </c>
      <c r="K1561">
        <v>1.1760699999999999</v>
      </c>
      <c r="L1561">
        <v>86.899999999999636</v>
      </c>
      <c r="M1561">
        <v>36.200000000000728</v>
      </c>
      <c r="N1561">
        <v>41.24</v>
      </c>
      <c r="O1561" s="578">
        <v>2.1104166666700621</v>
      </c>
    </row>
    <row r="1562" spans="1:15">
      <c r="A1562" s="577">
        <v>1561</v>
      </c>
      <c r="B1562" s="577" t="s">
        <v>96</v>
      </c>
      <c r="C1562" s="577">
        <v>1</v>
      </c>
      <c r="D1562">
        <v>0.02</v>
      </c>
      <c r="E1562">
        <v>0.02</v>
      </c>
      <c r="F1562" s="403">
        <v>44109.350694444445</v>
      </c>
      <c r="G1562">
        <v>1.17415</v>
      </c>
      <c r="H1562" s="403">
        <v>44109.350694444445</v>
      </c>
      <c r="I1562">
        <v>1.17415</v>
      </c>
      <c r="J1562" s="403">
        <v>44109.37777777778</v>
      </c>
      <c r="K1562">
        <v>1.1751499999999999</v>
      </c>
      <c r="L1562">
        <v>0</v>
      </c>
      <c r="M1562">
        <v>10</v>
      </c>
      <c r="N1562">
        <v>2</v>
      </c>
      <c r="O1562" s="578">
        <v>2.7083333334303461E-2</v>
      </c>
    </row>
    <row r="1563" spans="1:15">
      <c r="A1563" s="577">
        <v>1562</v>
      </c>
      <c r="B1563" s="577" t="s">
        <v>96</v>
      </c>
      <c r="C1563" s="577">
        <v>1</v>
      </c>
      <c r="D1563">
        <v>0.02</v>
      </c>
      <c r="E1563">
        <v>0.02</v>
      </c>
      <c r="F1563" s="403">
        <v>44109.459027777775</v>
      </c>
      <c r="G1563">
        <v>1.17509</v>
      </c>
      <c r="H1563" s="403">
        <v>44109.459027777775</v>
      </c>
      <c r="I1563">
        <v>1.17509</v>
      </c>
      <c r="J1563" s="403">
        <v>44109.487500000003</v>
      </c>
      <c r="K1563">
        <v>1.1760900000000001</v>
      </c>
      <c r="L1563">
        <v>0</v>
      </c>
      <c r="M1563">
        <v>10.000000000001819</v>
      </c>
      <c r="N1563">
        <v>2</v>
      </c>
      <c r="O1563" s="578">
        <v>2.8472222227719612E-2</v>
      </c>
    </row>
    <row r="1564" spans="1:15">
      <c r="A1564" s="577">
        <v>1563</v>
      </c>
      <c r="B1564" s="577" t="s">
        <v>96</v>
      </c>
      <c r="C1564" s="577">
        <v>1</v>
      </c>
      <c r="D1564">
        <v>0.02</v>
      </c>
      <c r="E1564">
        <v>0.02</v>
      </c>
      <c r="F1564" s="403">
        <v>44109.51458333333</v>
      </c>
      <c r="G1564">
        <v>1.1765099999999999</v>
      </c>
      <c r="H1564" s="403">
        <v>44109.51458333333</v>
      </c>
      <c r="I1564">
        <v>1.1765099999999999</v>
      </c>
      <c r="J1564" s="403">
        <v>44109.563194444447</v>
      </c>
      <c r="K1564">
        <v>1.1775100000000001</v>
      </c>
      <c r="L1564">
        <v>0</v>
      </c>
      <c r="M1564">
        <v>10.000000000001819</v>
      </c>
      <c r="N1564">
        <v>2</v>
      </c>
      <c r="O1564" s="578">
        <v>4.8611111116770189E-2</v>
      </c>
    </row>
    <row r="1565" spans="1:15">
      <c r="A1565" s="577">
        <v>1564</v>
      </c>
      <c r="B1565" s="577" t="s">
        <v>96</v>
      </c>
      <c r="C1565" s="577">
        <v>2</v>
      </c>
      <c r="D1565">
        <v>0.02</v>
      </c>
      <c r="E1565">
        <v>0.04</v>
      </c>
      <c r="F1565" s="403">
        <v>44109.592361111114</v>
      </c>
      <c r="G1565">
        <v>1.1791</v>
      </c>
      <c r="H1565" s="403">
        <v>44109.773611111108</v>
      </c>
      <c r="I1565">
        <v>1.1775</v>
      </c>
      <c r="J1565" s="403">
        <v>44110.145833333336</v>
      </c>
      <c r="K1565">
        <v>1.1793</v>
      </c>
      <c r="L1565">
        <v>16</v>
      </c>
      <c r="M1565">
        <v>18</v>
      </c>
      <c r="N1565">
        <v>3.84</v>
      </c>
      <c r="O1565" s="578">
        <v>0.55347222222189885</v>
      </c>
    </row>
    <row r="1566" spans="1:15">
      <c r="A1566" s="577">
        <v>1565</v>
      </c>
      <c r="B1566" s="577" t="s">
        <v>96</v>
      </c>
      <c r="C1566" s="577">
        <v>1</v>
      </c>
      <c r="D1566">
        <v>0.02</v>
      </c>
      <c r="E1566">
        <v>0.02</v>
      </c>
      <c r="F1566" s="403">
        <v>44110.269444444442</v>
      </c>
      <c r="G1566">
        <v>1.1783600000000001</v>
      </c>
      <c r="H1566" s="403">
        <v>44110.269444444442</v>
      </c>
      <c r="I1566">
        <v>1.1783600000000001</v>
      </c>
      <c r="J1566" s="403">
        <v>44110.295138888891</v>
      </c>
      <c r="K1566">
        <v>1.17936</v>
      </c>
      <c r="L1566">
        <v>0</v>
      </c>
      <c r="M1566">
        <v>10</v>
      </c>
      <c r="N1566">
        <v>2</v>
      </c>
      <c r="O1566" s="578">
        <v>2.5694444448163267E-2</v>
      </c>
    </row>
    <row r="1567" spans="1:15">
      <c r="A1567" s="577">
        <v>1566</v>
      </c>
      <c r="B1567" s="577" t="s">
        <v>96</v>
      </c>
      <c r="C1567" s="577">
        <v>2</v>
      </c>
      <c r="D1567">
        <v>0.02</v>
      </c>
      <c r="E1567">
        <v>0.04</v>
      </c>
      <c r="F1567" s="403">
        <v>44110.3</v>
      </c>
      <c r="G1567">
        <v>1.1795500000000001</v>
      </c>
      <c r="H1567" s="403">
        <v>44110.320138888892</v>
      </c>
      <c r="I1567">
        <v>1.17794</v>
      </c>
      <c r="J1567" s="403">
        <v>44110.48541666667</v>
      </c>
      <c r="K1567">
        <v>1.1797500000000001</v>
      </c>
      <c r="L1567">
        <v>16.100000000002183</v>
      </c>
      <c r="M1567">
        <v>18.100000000000364</v>
      </c>
      <c r="N1567">
        <v>4.0200000000000005</v>
      </c>
      <c r="O1567" s="578">
        <v>0.18541666666715173</v>
      </c>
    </row>
    <row r="1568" spans="1:15">
      <c r="A1568" s="577">
        <v>1567</v>
      </c>
      <c r="B1568" s="577" t="s">
        <v>96</v>
      </c>
      <c r="C1568" s="577">
        <v>5</v>
      </c>
      <c r="D1568">
        <v>0.08</v>
      </c>
      <c r="E1568">
        <v>0.2</v>
      </c>
      <c r="F1568" s="403">
        <v>44110.527083333334</v>
      </c>
      <c r="G1568">
        <v>1.17988</v>
      </c>
      <c r="H1568" s="403">
        <v>44111.058333333334</v>
      </c>
      <c r="I1568">
        <v>1.17316</v>
      </c>
      <c r="J1568" s="403">
        <v>44111.326388888891</v>
      </c>
      <c r="K1568">
        <v>1.17642</v>
      </c>
      <c r="L1568">
        <v>67.200000000000728</v>
      </c>
      <c r="M1568">
        <v>32.600000000000364</v>
      </c>
      <c r="N1568">
        <v>21.509999999999998</v>
      </c>
      <c r="O1568" s="578">
        <v>0.79930555555620231</v>
      </c>
    </row>
    <row r="1569" spans="1:15">
      <c r="A1569" s="577">
        <v>1568</v>
      </c>
      <c r="B1569" s="577" t="s">
        <v>97</v>
      </c>
      <c r="C1569" s="577">
        <v>1</v>
      </c>
      <c r="D1569">
        <v>0.02</v>
      </c>
      <c r="E1569">
        <v>0.02</v>
      </c>
      <c r="F1569" s="403">
        <v>44110.799305555556</v>
      </c>
      <c r="G1569">
        <v>1.17458</v>
      </c>
      <c r="H1569" s="403">
        <v>44110.799305555556</v>
      </c>
      <c r="I1569">
        <v>1.17458</v>
      </c>
      <c r="J1569" s="403">
        <v>44110.865277777775</v>
      </c>
      <c r="K1569">
        <v>1.1735800000000001</v>
      </c>
      <c r="L1569">
        <v>0</v>
      </c>
      <c r="M1569">
        <v>9.999999999998181</v>
      </c>
      <c r="N1569">
        <v>2</v>
      </c>
      <c r="O1569" s="578">
        <v>6.5972222218988463E-2</v>
      </c>
    </row>
    <row r="1570" spans="1:15">
      <c r="A1570" s="577">
        <v>1569</v>
      </c>
      <c r="B1570" s="577" t="s">
        <v>97</v>
      </c>
      <c r="C1570" s="577">
        <v>3</v>
      </c>
      <c r="D1570">
        <v>0.03</v>
      </c>
      <c r="E1570">
        <v>7.0000000000000007E-2</v>
      </c>
      <c r="F1570" s="403">
        <v>44111.277083333334</v>
      </c>
      <c r="G1570">
        <v>1.17472</v>
      </c>
      <c r="H1570" s="403">
        <v>44111.530555555553</v>
      </c>
      <c r="I1570">
        <v>1.17794</v>
      </c>
      <c r="J1570" s="403">
        <v>44112.404861111114</v>
      </c>
      <c r="K1570">
        <v>1.1755599999999999</v>
      </c>
      <c r="L1570">
        <v>32.199999999998909</v>
      </c>
      <c r="M1570">
        <v>23.800000000001091</v>
      </c>
      <c r="N1570">
        <v>7.24</v>
      </c>
      <c r="O1570" s="578">
        <v>1.1277777777795563</v>
      </c>
    </row>
    <row r="1571" spans="1:15">
      <c r="A1571" s="577">
        <v>1570</v>
      </c>
      <c r="B1571" s="577" t="s">
        <v>96</v>
      </c>
      <c r="C1571" s="577">
        <v>1</v>
      </c>
      <c r="D1571">
        <v>0.02</v>
      </c>
      <c r="E1571">
        <v>0.02</v>
      </c>
      <c r="F1571" s="403">
        <v>44111.339583333334</v>
      </c>
      <c r="G1571">
        <v>1.1759999999999999</v>
      </c>
      <c r="H1571" s="403">
        <v>44111.339583333334</v>
      </c>
      <c r="I1571">
        <v>1.1759999999999999</v>
      </c>
      <c r="J1571" s="403">
        <v>44111.477083333331</v>
      </c>
      <c r="K1571">
        <v>1.177</v>
      </c>
      <c r="L1571">
        <v>0</v>
      </c>
      <c r="M1571">
        <v>10</v>
      </c>
      <c r="N1571">
        <v>2</v>
      </c>
      <c r="O1571" s="578">
        <v>0.13749999999708962</v>
      </c>
    </row>
    <row r="1572" spans="1:15">
      <c r="A1572" s="577">
        <v>1571</v>
      </c>
      <c r="B1572" s="577" t="s">
        <v>96</v>
      </c>
      <c r="C1572" s="577">
        <v>1</v>
      </c>
      <c r="D1572">
        <v>0.02</v>
      </c>
      <c r="E1572">
        <v>0.02</v>
      </c>
      <c r="F1572" s="403">
        <v>44111.481249999997</v>
      </c>
      <c r="G1572">
        <v>1.17696</v>
      </c>
      <c r="H1572" s="403">
        <v>44111.481249999997</v>
      </c>
      <c r="I1572">
        <v>1.17696</v>
      </c>
      <c r="J1572" s="403">
        <v>44111.530555555553</v>
      </c>
      <c r="K1572">
        <v>1.1779599999999999</v>
      </c>
      <c r="L1572">
        <v>0</v>
      </c>
      <c r="M1572">
        <v>9.999999999998181</v>
      </c>
      <c r="N1572">
        <v>2</v>
      </c>
      <c r="O1572" s="578">
        <v>4.9305555556202307E-2</v>
      </c>
    </row>
    <row r="1573" spans="1:15">
      <c r="A1573" s="577">
        <v>1572</v>
      </c>
      <c r="B1573" s="577" t="s">
        <v>96</v>
      </c>
      <c r="C1573" s="577">
        <v>2</v>
      </c>
      <c r="D1573">
        <v>0.02</v>
      </c>
      <c r="E1573">
        <v>0.04</v>
      </c>
      <c r="F1573" s="403">
        <v>44111.540972222225</v>
      </c>
      <c r="G1573">
        <v>1.1778900000000001</v>
      </c>
      <c r="H1573" s="403">
        <v>44111.613888888889</v>
      </c>
      <c r="I1573">
        <v>1.17628</v>
      </c>
      <c r="J1573" s="403">
        <v>44112.288194444445</v>
      </c>
      <c r="K1573">
        <v>1.1780900000000001</v>
      </c>
      <c r="L1573">
        <v>16.100000000002183</v>
      </c>
      <c r="M1573">
        <v>18.100000000002183</v>
      </c>
      <c r="N1573">
        <v>3.54</v>
      </c>
      <c r="O1573" s="578">
        <v>0.74722222222044365</v>
      </c>
    </row>
    <row r="1574" spans="1:15">
      <c r="A1574" s="577">
        <v>1573</v>
      </c>
      <c r="B1574" s="577" t="s">
        <v>96</v>
      </c>
      <c r="C1574" s="577">
        <v>2</v>
      </c>
      <c r="D1574">
        <v>0.02</v>
      </c>
      <c r="E1574">
        <v>0.04</v>
      </c>
      <c r="F1574" s="403">
        <v>44112.334027777775</v>
      </c>
      <c r="G1574">
        <v>1.1764699999999999</v>
      </c>
      <c r="H1574" s="403">
        <v>44112.544444444444</v>
      </c>
      <c r="I1574">
        <v>1.17486</v>
      </c>
      <c r="J1574" s="403">
        <v>44112.998611111114</v>
      </c>
      <c r="K1574">
        <v>1.1766700000000001</v>
      </c>
      <c r="L1574">
        <v>16.099999999998545</v>
      </c>
      <c r="M1574">
        <v>18.100000000000364</v>
      </c>
      <c r="N1574">
        <v>4.0200000000000005</v>
      </c>
      <c r="O1574" s="578">
        <v>0.66458333333866904</v>
      </c>
    </row>
    <row r="1575" spans="1:15">
      <c r="A1575" s="577">
        <v>1574</v>
      </c>
      <c r="B1575" s="577" t="s">
        <v>97</v>
      </c>
      <c r="C1575" s="577">
        <v>1</v>
      </c>
      <c r="D1575">
        <v>0.02</v>
      </c>
      <c r="E1575">
        <v>0.02</v>
      </c>
      <c r="F1575" s="403">
        <v>44112.415277777778</v>
      </c>
      <c r="G1575">
        <v>1.17584</v>
      </c>
      <c r="H1575" s="403">
        <v>44112.415277777778</v>
      </c>
      <c r="I1575">
        <v>1.17584</v>
      </c>
      <c r="J1575" s="403">
        <v>44112.544444444444</v>
      </c>
      <c r="K1575">
        <v>1.1748400000000001</v>
      </c>
      <c r="L1575">
        <v>0</v>
      </c>
      <c r="M1575">
        <v>9.999999999998181</v>
      </c>
      <c r="N1575">
        <v>2</v>
      </c>
      <c r="O1575" s="578">
        <v>0.12916666666569654</v>
      </c>
    </row>
    <row r="1576" spans="1:15">
      <c r="A1576" s="577">
        <v>1575</v>
      </c>
      <c r="B1576" s="577" t="s">
        <v>97</v>
      </c>
      <c r="C1576" s="577">
        <v>6</v>
      </c>
      <c r="D1576">
        <v>0.14000000000000001</v>
      </c>
      <c r="E1576">
        <v>0.34</v>
      </c>
      <c r="F1576" s="403">
        <v>44112.607638888891</v>
      </c>
      <c r="G1576">
        <v>1.17397</v>
      </c>
      <c r="H1576" s="403">
        <v>44113.682638888888</v>
      </c>
      <c r="I1576">
        <v>1.18259</v>
      </c>
      <c r="J1576" s="403">
        <v>44116.493055555555</v>
      </c>
      <c r="K1576">
        <v>1.17899</v>
      </c>
      <c r="L1576">
        <v>86.200000000000728</v>
      </c>
      <c r="M1576">
        <v>36</v>
      </c>
      <c r="N1576">
        <v>41.32</v>
      </c>
      <c r="O1576" s="578">
        <v>1.8854166666642413</v>
      </c>
    </row>
    <row r="1577" spans="1:15">
      <c r="A1577" s="577">
        <v>1576</v>
      </c>
      <c r="B1577" s="577" t="s">
        <v>96</v>
      </c>
      <c r="C1577" s="577">
        <v>1</v>
      </c>
      <c r="D1577">
        <v>0.02</v>
      </c>
      <c r="E1577">
        <v>0.02</v>
      </c>
      <c r="F1577" s="403">
        <v>44113.279861111114</v>
      </c>
      <c r="G1577">
        <v>1.1771100000000001</v>
      </c>
      <c r="H1577" s="403">
        <v>44113.279861111114</v>
      </c>
      <c r="I1577">
        <v>1.1771100000000001</v>
      </c>
      <c r="J1577" s="403">
        <v>44113.333333333336</v>
      </c>
      <c r="K1577">
        <v>1.17811</v>
      </c>
      <c r="L1577">
        <v>0</v>
      </c>
      <c r="M1577">
        <v>10</v>
      </c>
      <c r="N1577">
        <v>2</v>
      </c>
      <c r="O1577" s="578">
        <v>5.3472222221898846E-2</v>
      </c>
    </row>
    <row r="1578" spans="1:15">
      <c r="A1578" s="577">
        <v>1577</v>
      </c>
      <c r="B1578" s="577" t="s">
        <v>96</v>
      </c>
      <c r="C1578" s="577">
        <v>1</v>
      </c>
      <c r="D1578">
        <v>0.02</v>
      </c>
      <c r="E1578">
        <v>0.02</v>
      </c>
      <c r="F1578" s="403">
        <v>44113.399305555555</v>
      </c>
      <c r="G1578">
        <v>1.17963</v>
      </c>
      <c r="H1578" s="403">
        <v>44113.399305555555</v>
      </c>
      <c r="I1578">
        <v>1.17963</v>
      </c>
      <c r="J1578" s="403">
        <v>44113.451388888891</v>
      </c>
      <c r="K1578">
        <v>1.1806300000000001</v>
      </c>
      <c r="L1578">
        <v>0</v>
      </c>
      <c r="M1578">
        <v>10.000000000001819</v>
      </c>
      <c r="N1578">
        <v>2</v>
      </c>
      <c r="O1578" s="578">
        <v>5.2083333335758653E-2</v>
      </c>
    </row>
    <row r="1579" spans="1:15">
      <c r="A1579" s="577">
        <v>1578</v>
      </c>
      <c r="B1579" s="577" t="s">
        <v>96</v>
      </c>
      <c r="C1579" s="577">
        <v>1</v>
      </c>
      <c r="D1579">
        <v>0.02</v>
      </c>
      <c r="E1579">
        <v>0.02</v>
      </c>
      <c r="F1579" s="403">
        <v>44113.477083333331</v>
      </c>
      <c r="G1579">
        <v>1.18028</v>
      </c>
      <c r="H1579" s="403">
        <v>44113.477083333331</v>
      </c>
      <c r="I1579">
        <v>1.18028</v>
      </c>
      <c r="J1579" s="403">
        <v>44113.541666666664</v>
      </c>
      <c r="K1579">
        <v>1.1812800000000001</v>
      </c>
      <c r="L1579">
        <v>0</v>
      </c>
      <c r="M1579">
        <v>10.000000000001819</v>
      </c>
      <c r="N1579">
        <v>2</v>
      </c>
      <c r="O1579" s="578">
        <v>6.4583333332848269E-2</v>
      </c>
    </row>
    <row r="1580" spans="1:15">
      <c r="A1580" s="577">
        <v>1579</v>
      </c>
      <c r="B1580" s="577" t="s">
        <v>96</v>
      </c>
      <c r="C1580" s="577">
        <v>1</v>
      </c>
      <c r="D1580">
        <v>0.02</v>
      </c>
      <c r="E1580">
        <v>0.02</v>
      </c>
      <c r="F1580" s="403">
        <v>44113.574305555558</v>
      </c>
      <c r="G1580">
        <v>1.1808399999999999</v>
      </c>
      <c r="H1580" s="403">
        <v>44113.574305555558</v>
      </c>
      <c r="I1580">
        <v>1.1808399999999999</v>
      </c>
      <c r="J1580" s="403">
        <v>44113.605555555558</v>
      </c>
      <c r="K1580">
        <v>1.18184</v>
      </c>
      <c r="L1580">
        <v>0</v>
      </c>
      <c r="M1580">
        <v>10</v>
      </c>
      <c r="N1580">
        <v>2</v>
      </c>
      <c r="O1580" s="578">
        <v>3.125E-2</v>
      </c>
    </row>
    <row r="1581" spans="1:15">
      <c r="A1581" s="577">
        <v>1580</v>
      </c>
      <c r="B1581" s="577" t="s">
        <v>96</v>
      </c>
      <c r="C1581" s="577">
        <v>1</v>
      </c>
      <c r="D1581">
        <v>0.02</v>
      </c>
      <c r="E1581">
        <v>0.02</v>
      </c>
      <c r="F1581" s="403">
        <v>44113.622916666667</v>
      </c>
      <c r="G1581">
        <v>1.1816500000000001</v>
      </c>
      <c r="H1581" s="403">
        <v>44113.622916666667</v>
      </c>
      <c r="I1581">
        <v>1.1816500000000001</v>
      </c>
      <c r="J1581" s="403">
        <v>44113.682638888888</v>
      </c>
      <c r="K1581">
        <v>1.18265</v>
      </c>
      <c r="L1581">
        <v>0</v>
      </c>
      <c r="M1581">
        <v>10</v>
      </c>
      <c r="N1581">
        <v>2</v>
      </c>
      <c r="O1581" s="578">
        <v>5.9722222220443655E-2</v>
      </c>
    </row>
    <row r="1582" spans="1:15">
      <c r="A1582" s="577">
        <v>1581</v>
      </c>
      <c r="B1582" s="577" t="s">
        <v>96</v>
      </c>
      <c r="C1582" s="577">
        <v>3</v>
      </c>
      <c r="D1582">
        <v>0.03</v>
      </c>
      <c r="E1582">
        <v>7.0000000000000007E-2</v>
      </c>
      <c r="F1582" s="403">
        <v>44113.696527777778</v>
      </c>
      <c r="G1582">
        <v>1.18241</v>
      </c>
      <c r="H1582" s="403">
        <v>44116.481249999997</v>
      </c>
      <c r="I1582">
        <v>1.1792</v>
      </c>
      <c r="J1582" s="403">
        <v>44116.584027777775</v>
      </c>
      <c r="K1582">
        <v>1.1815800000000001</v>
      </c>
      <c r="L1582">
        <v>32.100000000000364</v>
      </c>
      <c r="M1582">
        <v>23.800000000001091</v>
      </c>
      <c r="N1582">
        <v>6.9399999999999995</v>
      </c>
      <c r="O1582" s="578">
        <v>0.88749999999708962</v>
      </c>
    </row>
    <row r="1583" spans="1:15">
      <c r="A1583" s="577">
        <v>1582</v>
      </c>
      <c r="B1583" s="577" t="s">
        <v>97</v>
      </c>
      <c r="C1583" s="577">
        <v>1</v>
      </c>
      <c r="D1583">
        <v>0.02</v>
      </c>
      <c r="E1583">
        <v>0.02</v>
      </c>
      <c r="F1583" s="403">
        <v>44116.531944444447</v>
      </c>
      <c r="G1583">
        <v>1.1807300000000001</v>
      </c>
      <c r="H1583" s="403">
        <v>44116.531944444447</v>
      </c>
      <c r="I1583">
        <v>1.1807300000000001</v>
      </c>
      <c r="J1583" s="403">
        <v>44117.024305555555</v>
      </c>
      <c r="K1583">
        <v>1.1797299999999999</v>
      </c>
      <c r="L1583">
        <v>0</v>
      </c>
      <c r="M1583">
        <v>10.000000000001819</v>
      </c>
      <c r="N1583">
        <v>2.02</v>
      </c>
      <c r="O1583" s="578">
        <v>0.49236111110803904</v>
      </c>
    </row>
    <row r="1584" spans="1:15">
      <c r="A1584" s="577">
        <v>1583</v>
      </c>
      <c r="B1584" s="577" t="s">
        <v>96</v>
      </c>
      <c r="C1584" s="577">
        <v>6</v>
      </c>
      <c r="D1584">
        <v>0.14000000000000001</v>
      </c>
      <c r="E1584">
        <v>0.34</v>
      </c>
      <c r="F1584" s="403">
        <v>44116.594444444447</v>
      </c>
      <c r="G1584">
        <v>1.1809799999999999</v>
      </c>
      <c r="H1584" s="403">
        <v>44118.399305555555</v>
      </c>
      <c r="I1584">
        <v>1.1722300000000001</v>
      </c>
      <c r="J1584" s="403">
        <v>44118.520138888889</v>
      </c>
      <c r="K1584">
        <v>1.1758999999999999</v>
      </c>
      <c r="L1584">
        <v>87.499999999998181</v>
      </c>
      <c r="M1584">
        <v>36.699999999998909</v>
      </c>
      <c r="N1584">
        <v>40.040000000000006</v>
      </c>
      <c r="O1584" s="578">
        <v>1.9256944444423425</v>
      </c>
    </row>
    <row r="1585" spans="1:15">
      <c r="A1585" s="577">
        <v>1584</v>
      </c>
      <c r="B1585" s="577" t="s">
        <v>97</v>
      </c>
      <c r="C1585" s="577">
        <v>1</v>
      </c>
      <c r="D1585">
        <v>0.02</v>
      </c>
      <c r="E1585">
        <v>0.02</v>
      </c>
      <c r="F1585" s="403">
        <v>44117.054166666669</v>
      </c>
      <c r="G1585">
        <v>1.18022</v>
      </c>
      <c r="H1585" s="403">
        <v>44117.054166666669</v>
      </c>
      <c r="I1585">
        <v>1.18022</v>
      </c>
      <c r="J1585" s="403">
        <v>44117.289583333331</v>
      </c>
      <c r="K1585">
        <v>1.1792199999999999</v>
      </c>
      <c r="L1585">
        <v>0</v>
      </c>
      <c r="M1585">
        <v>10.000000000001819</v>
      </c>
      <c r="N1585">
        <v>2</v>
      </c>
      <c r="O1585" s="578">
        <v>0.23541666666278616</v>
      </c>
    </row>
    <row r="1586" spans="1:15">
      <c r="A1586" s="577">
        <v>1585</v>
      </c>
      <c r="B1586" s="577" t="s">
        <v>97</v>
      </c>
      <c r="C1586" s="577">
        <v>1</v>
      </c>
      <c r="D1586">
        <v>0.02</v>
      </c>
      <c r="E1586">
        <v>0.02</v>
      </c>
      <c r="F1586" s="403">
        <v>44117.309027777781</v>
      </c>
      <c r="G1586">
        <v>1.17835</v>
      </c>
      <c r="H1586" s="403">
        <v>44117.309027777781</v>
      </c>
      <c r="I1586">
        <v>1.17835</v>
      </c>
      <c r="J1586" s="403">
        <v>44117.554861111108</v>
      </c>
      <c r="K1586">
        <v>1.1773499999999999</v>
      </c>
      <c r="L1586">
        <v>0</v>
      </c>
      <c r="M1586">
        <v>10.000000000001819</v>
      </c>
      <c r="N1586">
        <v>2</v>
      </c>
      <c r="O1586" s="578">
        <v>0.2458333333270275</v>
      </c>
    </row>
    <row r="1587" spans="1:15">
      <c r="A1587" s="577">
        <v>1586</v>
      </c>
      <c r="B1587" s="577" t="s">
        <v>97</v>
      </c>
      <c r="C1587" s="577">
        <v>1</v>
      </c>
      <c r="D1587">
        <v>0.02</v>
      </c>
      <c r="E1587">
        <v>0.02</v>
      </c>
      <c r="F1587" s="403">
        <v>44117.599999999999</v>
      </c>
      <c r="G1587">
        <v>1.17502</v>
      </c>
      <c r="H1587" s="403">
        <v>44117.599999999999</v>
      </c>
      <c r="I1587">
        <v>1.17502</v>
      </c>
      <c r="J1587" s="403">
        <v>44117.614583333336</v>
      </c>
      <c r="K1587">
        <v>1.1740200000000001</v>
      </c>
      <c r="L1587">
        <v>0</v>
      </c>
      <c r="M1587">
        <v>9.999999999998181</v>
      </c>
      <c r="N1587">
        <v>2</v>
      </c>
      <c r="O1587" s="578">
        <v>1.4583333337213844E-2</v>
      </c>
    </row>
    <row r="1588" spans="1:15">
      <c r="A1588" s="577">
        <v>1587</v>
      </c>
      <c r="B1588" s="577" t="s">
        <v>97</v>
      </c>
      <c r="C1588" s="577">
        <v>1</v>
      </c>
      <c r="D1588">
        <v>0.02</v>
      </c>
      <c r="E1588">
        <v>0.02</v>
      </c>
      <c r="F1588" s="403">
        <v>44117.625</v>
      </c>
      <c r="G1588">
        <v>1.1744300000000001</v>
      </c>
      <c r="H1588" s="403">
        <v>44117.625</v>
      </c>
      <c r="I1588">
        <v>1.1744300000000001</v>
      </c>
      <c r="J1588" s="403">
        <v>44117.673611111109</v>
      </c>
      <c r="K1588">
        <v>1.17343</v>
      </c>
      <c r="L1588">
        <v>0</v>
      </c>
      <c r="M1588">
        <v>10.000000000001819</v>
      </c>
      <c r="N1588">
        <v>2</v>
      </c>
      <c r="O1588" s="578">
        <v>4.8611111109494232E-2</v>
      </c>
    </row>
    <row r="1589" spans="1:15">
      <c r="A1589" s="577">
        <v>1588</v>
      </c>
      <c r="B1589" s="577" t="s">
        <v>97</v>
      </c>
      <c r="C1589" s="577">
        <v>1</v>
      </c>
      <c r="D1589">
        <v>0.02</v>
      </c>
      <c r="E1589">
        <v>0.02</v>
      </c>
      <c r="F1589" s="403">
        <v>44118.009027777778</v>
      </c>
      <c r="G1589">
        <v>1.17445</v>
      </c>
      <c r="H1589" s="403">
        <v>44118.009027777778</v>
      </c>
      <c r="I1589">
        <v>1.17445</v>
      </c>
      <c r="J1589" s="403">
        <v>44118.3</v>
      </c>
      <c r="K1589">
        <v>1.1734500000000001</v>
      </c>
      <c r="L1589">
        <v>0</v>
      </c>
      <c r="M1589">
        <v>9.999999999998181</v>
      </c>
      <c r="N1589">
        <v>2</v>
      </c>
      <c r="O1589" s="578">
        <v>0.29097222222480923</v>
      </c>
    </row>
    <row r="1590" spans="1:15">
      <c r="A1590" s="577">
        <v>1589</v>
      </c>
      <c r="B1590" s="577" t="s">
        <v>97</v>
      </c>
      <c r="C1590" s="577">
        <v>2</v>
      </c>
      <c r="D1590">
        <v>0.02</v>
      </c>
      <c r="E1590">
        <v>0.04</v>
      </c>
      <c r="F1590" s="403">
        <v>44118.318055555559</v>
      </c>
      <c r="G1590">
        <v>1.1737200000000001</v>
      </c>
      <c r="H1590" s="403">
        <v>44118.356249999997</v>
      </c>
      <c r="I1590">
        <v>1.17533</v>
      </c>
      <c r="J1590" s="403">
        <v>44118.381249999999</v>
      </c>
      <c r="K1590">
        <v>1.17353</v>
      </c>
      <c r="L1590">
        <v>16.099999999998545</v>
      </c>
      <c r="M1590">
        <v>18</v>
      </c>
      <c r="N1590">
        <v>3.98</v>
      </c>
      <c r="O1590" s="578">
        <v>6.3194444439432118E-2</v>
      </c>
    </row>
    <row r="1591" spans="1:15">
      <c r="A1591" s="577">
        <v>1590</v>
      </c>
      <c r="B1591" s="577" t="s">
        <v>97</v>
      </c>
      <c r="C1591" s="577">
        <v>3</v>
      </c>
      <c r="D1591">
        <v>0.03</v>
      </c>
      <c r="E1591">
        <v>7.0000000000000007E-2</v>
      </c>
      <c r="F1591" s="403">
        <v>44118.386805555558</v>
      </c>
      <c r="G1591">
        <v>1.1729700000000001</v>
      </c>
      <c r="H1591" s="403">
        <v>44118.521527777775</v>
      </c>
      <c r="I1591">
        <v>1.1761900000000001</v>
      </c>
      <c r="J1591" s="403">
        <v>44119.290972222225</v>
      </c>
      <c r="K1591">
        <v>1.17381</v>
      </c>
      <c r="L1591">
        <v>32.200000000000728</v>
      </c>
      <c r="M1591">
        <v>23.800000000001091</v>
      </c>
      <c r="N1591">
        <v>7.26</v>
      </c>
      <c r="O1591" s="578">
        <v>0.90416666666715173</v>
      </c>
    </row>
    <row r="1592" spans="1:15">
      <c r="A1592" s="577">
        <v>1591</v>
      </c>
      <c r="B1592" s="577" t="s">
        <v>96</v>
      </c>
      <c r="C1592" s="577">
        <v>1</v>
      </c>
      <c r="D1592">
        <v>0.02</v>
      </c>
      <c r="E1592">
        <v>0.02</v>
      </c>
      <c r="F1592" s="403">
        <v>44118.564583333333</v>
      </c>
      <c r="G1592">
        <v>1.17561</v>
      </c>
      <c r="H1592" s="403">
        <v>44118.564583333333</v>
      </c>
      <c r="I1592">
        <v>1.17561</v>
      </c>
      <c r="J1592" s="403">
        <v>44118.611111111109</v>
      </c>
      <c r="K1592">
        <v>1.1766099999999999</v>
      </c>
      <c r="L1592">
        <v>0</v>
      </c>
      <c r="M1592">
        <v>9.999999999998181</v>
      </c>
      <c r="N1592">
        <v>2</v>
      </c>
      <c r="O1592" s="578">
        <v>4.6527777776645962E-2</v>
      </c>
    </row>
    <row r="1593" spans="1:15">
      <c r="A1593" s="577">
        <v>1592</v>
      </c>
      <c r="B1593" s="577" t="s">
        <v>96</v>
      </c>
      <c r="C1593" s="577">
        <v>5</v>
      </c>
      <c r="D1593">
        <v>0.08</v>
      </c>
      <c r="E1593">
        <v>0.2</v>
      </c>
      <c r="F1593" s="403">
        <v>44118.623611111114</v>
      </c>
      <c r="G1593">
        <v>1.1763699999999999</v>
      </c>
      <c r="H1593" s="403">
        <v>44119.506944444445</v>
      </c>
      <c r="I1593">
        <v>1.1696599999999999</v>
      </c>
      <c r="J1593" s="403">
        <v>44120.475694444445</v>
      </c>
      <c r="K1593">
        <v>1.17292</v>
      </c>
      <c r="L1593">
        <v>67.100000000000364</v>
      </c>
      <c r="M1593">
        <v>32.600000000000364</v>
      </c>
      <c r="N1593">
        <v>20.78</v>
      </c>
      <c r="O1593" s="578">
        <v>1.8520833333313931</v>
      </c>
    </row>
    <row r="1594" spans="1:15">
      <c r="A1594" s="577">
        <v>1593</v>
      </c>
      <c r="B1594" s="577" t="s">
        <v>97</v>
      </c>
      <c r="C1594" s="577">
        <v>1</v>
      </c>
      <c r="D1594">
        <v>0.02</v>
      </c>
      <c r="E1594">
        <v>0.02</v>
      </c>
      <c r="F1594" s="403">
        <v>44119.320833333331</v>
      </c>
      <c r="G1594">
        <v>1.1738200000000001</v>
      </c>
      <c r="H1594" s="403">
        <v>44119.320833333331</v>
      </c>
      <c r="I1594">
        <v>1.1738200000000001</v>
      </c>
      <c r="J1594" s="403">
        <v>44119.337500000001</v>
      </c>
      <c r="K1594">
        <v>1.17282</v>
      </c>
      <c r="L1594">
        <v>0</v>
      </c>
      <c r="M1594">
        <v>10.000000000001819</v>
      </c>
      <c r="N1594">
        <v>2</v>
      </c>
      <c r="O1594" s="578">
        <v>1.6666666670062114E-2</v>
      </c>
    </row>
    <row r="1595" spans="1:15">
      <c r="A1595" s="577">
        <v>1594</v>
      </c>
      <c r="B1595" s="577" t="s">
        <v>97</v>
      </c>
      <c r="C1595" s="577">
        <v>1</v>
      </c>
      <c r="D1595">
        <v>0.02</v>
      </c>
      <c r="E1595">
        <v>0.02</v>
      </c>
      <c r="F1595" s="403">
        <v>44119.460416666669</v>
      </c>
      <c r="G1595">
        <v>1.17221</v>
      </c>
      <c r="H1595" s="403">
        <v>44119.460416666669</v>
      </c>
      <c r="I1595">
        <v>1.17221</v>
      </c>
      <c r="J1595" s="403">
        <v>44119.46875</v>
      </c>
      <c r="K1595">
        <v>1.1712100000000001</v>
      </c>
      <c r="L1595">
        <v>0</v>
      </c>
      <c r="M1595">
        <v>10</v>
      </c>
      <c r="N1595">
        <v>2</v>
      </c>
      <c r="O1595" s="578">
        <v>8.333333331393078E-3</v>
      </c>
    </row>
    <row r="1596" spans="1:15">
      <c r="A1596" s="577">
        <v>1595</v>
      </c>
      <c r="B1596" s="577" t="s">
        <v>97</v>
      </c>
      <c r="C1596" s="577">
        <v>2</v>
      </c>
      <c r="D1596">
        <v>0.02</v>
      </c>
      <c r="E1596">
        <v>0.04</v>
      </c>
      <c r="F1596" s="403">
        <v>44119.510416666664</v>
      </c>
      <c r="G1596">
        <v>1.1698</v>
      </c>
      <c r="H1596" s="403">
        <v>44120.042361111111</v>
      </c>
      <c r="I1596">
        <v>1.1714100000000001</v>
      </c>
      <c r="J1596" s="403">
        <v>44120.283333333333</v>
      </c>
      <c r="K1596">
        <v>1.16961</v>
      </c>
      <c r="L1596">
        <v>16.100000000000364</v>
      </c>
      <c r="M1596">
        <v>18</v>
      </c>
      <c r="N1596">
        <v>4</v>
      </c>
      <c r="O1596" s="578">
        <v>0.77291666666860692</v>
      </c>
    </row>
    <row r="1597" spans="1:15">
      <c r="A1597" s="577">
        <v>1596</v>
      </c>
      <c r="B1597" s="577" t="s">
        <v>97</v>
      </c>
      <c r="C1597" s="577">
        <v>3</v>
      </c>
      <c r="D1597">
        <v>0.03</v>
      </c>
      <c r="E1597">
        <v>7.0000000000000007E-2</v>
      </c>
      <c r="F1597" s="403">
        <v>44120.290277777778</v>
      </c>
      <c r="G1597">
        <v>1.1699200000000001</v>
      </c>
      <c r="H1597" s="403">
        <v>44120.475694444445</v>
      </c>
      <c r="I1597">
        <v>1.17316</v>
      </c>
      <c r="J1597" s="403">
        <v>44123.164583333331</v>
      </c>
      <c r="K1597">
        <v>1.1707700000000001</v>
      </c>
      <c r="L1597">
        <v>32.399999999999636</v>
      </c>
      <c r="M1597">
        <v>23.899999999999636</v>
      </c>
      <c r="N1597">
        <v>7.0600000000000005</v>
      </c>
      <c r="O1597" s="578">
        <v>0.87430555555329192</v>
      </c>
    </row>
    <row r="1598" spans="1:15">
      <c r="A1598" s="577">
        <v>1597</v>
      </c>
      <c r="B1598" s="577" t="s">
        <v>96</v>
      </c>
      <c r="C1598" s="577">
        <v>1</v>
      </c>
      <c r="D1598">
        <v>0.02</v>
      </c>
      <c r="E1598">
        <v>0.02</v>
      </c>
      <c r="F1598" s="403">
        <v>44120.498611111114</v>
      </c>
      <c r="G1598">
        <v>1.1733800000000001</v>
      </c>
      <c r="H1598" s="403">
        <v>44120.498611111114</v>
      </c>
      <c r="I1598">
        <v>1.1733800000000001</v>
      </c>
      <c r="J1598" s="403">
        <v>44120.513194444444</v>
      </c>
      <c r="K1598">
        <v>1.17438</v>
      </c>
      <c r="L1598">
        <v>0</v>
      </c>
      <c r="M1598">
        <v>9.999999999998181</v>
      </c>
      <c r="N1598">
        <v>2</v>
      </c>
      <c r="O1598" s="578">
        <v>1.4583333329937886E-2</v>
      </c>
    </row>
    <row r="1599" spans="1:15">
      <c r="A1599" s="577">
        <v>1598</v>
      </c>
      <c r="B1599" s="577" t="s">
        <v>96</v>
      </c>
      <c r="C1599" s="577">
        <v>3</v>
      </c>
      <c r="D1599">
        <v>0.03</v>
      </c>
      <c r="E1599">
        <v>7.0000000000000007E-2</v>
      </c>
      <c r="F1599" s="403">
        <v>44120.517361111109</v>
      </c>
      <c r="G1599">
        <v>1.1741699999999999</v>
      </c>
      <c r="H1599" s="403">
        <v>44123.143055555556</v>
      </c>
      <c r="I1599">
        <v>1.17096</v>
      </c>
      <c r="J1599" s="403">
        <v>44123.353472222225</v>
      </c>
      <c r="K1599">
        <v>1.17334</v>
      </c>
      <c r="L1599">
        <v>32.099999999998545</v>
      </c>
      <c r="M1599">
        <v>23.799999999999272</v>
      </c>
      <c r="N1599">
        <v>6.8599999999999994</v>
      </c>
      <c r="O1599" s="578">
        <v>0.836111111115315</v>
      </c>
    </row>
    <row r="1600" spans="1:15">
      <c r="A1600" s="577">
        <v>1599</v>
      </c>
      <c r="B1600" s="577" t="s">
        <v>97</v>
      </c>
      <c r="C1600" s="577">
        <v>9</v>
      </c>
      <c r="D1600">
        <v>0.64</v>
      </c>
      <c r="E1600">
        <v>1.59</v>
      </c>
      <c r="F1600" s="403">
        <v>44123.292361111111</v>
      </c>
      <c r="G1600">
        <v>1.17096</v>
      </c>
      <c r="H1600" s="403">
        <v>44125.268750000003</v>
      </c>
      <c r="I1600">
        <v>1.18597</v>
      </c>
      <c r="J1600" s="403">
        <v>44126.522916666669</v>
      </c>
      <c r="K1600">
        <v>1.18163</v>
      </c>
      <c r="L1600">
        <v>150.09999999999854</v>
      </c>
      <c r="M1600">
        <v>43.399999999999636</v>
      </c>
      <c r="N1600">
        <v>213.53999999999996</v>
      </c>
      <c r="O1600" s="578">
        <v>3.2305555555576575</v>
      </c>
    </row>
    <row r="1601" spans="1:15">
      <c r="A1601" s="577">
        <v>1600</v>
      </c>
      <c r="B1601" s="577" t="s">
        <v>96</v>
      </c>
      <c r="C1601" s="577">
        <v>1</v>
      </c>
      <c r="D1601">
        <v>0.02</v>
      </c>
      <c r="E1601">
        <v>0.02</v>
      </c>
      <c r="F1601" s="403">
        <v>44123.36041666667</v>
      </c>
      <c r="G1601">
        <v>1.1734</v>
      </c>
      <c r="H1601" s="403">
        <v>44123.36041666667</v>
      </c>
      <c r="I1601">
        <v>1.1734</v>
      </c>
      <c r="J1601" s="403">
        <v>44123.390277777777</v>
      </c>
      <c r="K1601">
        <v>1.1744000000000001</v>
      </c>
      <c r="L1601">
        <v>0</v>
      </c>
      <c r="M1601">
        <v>10.000000000001819</v>
      </c>
      <c r="N1601">
        <v>2</v>
      </c>
      <c r="O1601" s="578">
        <v>2.9861111106583849E-2</v>
      </c>
    </row>
    <row r="1602" spans="1:15">
      <c r="A1602" s="577">
        <v>1601</v>
      </c>
      <c r="B1602" s="577" t="s">
        <v>96</v>
      </c>
      <c r="C1602" s="577">
        <v>2</v>
      </c>
      <c r="D1602">
        <v>0.02</v>
      </c>
      <c r="E1602">
        <v>0.04</v>
      </c>
      <c r="F1602" s="403">
        <v>44123.493055555555</v>
      </c>
      <c r="G1602">
        <v>1.17865</v>
      </c>
      <c r="H1602" s="403">
        <v>44123.784722222219</v>
      </c>
      <c r="I1602">
        <v>1.1770099999999999</v>
      </c>
      <c r="J1602" s="403">
        <v>44124.366666666669</v>
      </c>
      <c r="K1602">
        <v>1.17883</v>
      </c>
      <c r="L1602">
        <v>16.400000000001455</v>
      </c>
      <c r="M1602">
        <v>18.200000000002547</v>
      </c>
      <c r="N1602">
        <v>3.84</v>
      </c>
      <c r="O1602" s="578">
        <v>0.87361111111385981</v>
      </c>
    </row>
    <row r="1603" spans="1:15">
      <c r="A1603" s="577">
        <v>1602</v>
      </c>
      <c r="B1603" s="577" t="s">
        <v>96</v>
      </c>
      <c r="C1603" s="577">
        <v>1</v>
      </c>
      <c r="D1603">
        <v>0.02</v>
      </c>
      <c r="E1603">
        <v>0.02</v>
      </c>
      <c r="F1603" s="403">
        <v>44124.370833333334</v>
      </c>
      <c r="G1603">
        <v>1.17899</v>
      </c>
      <c r="H1603" s="403">
        <v>44124.370833333334</v>
      </c>
      <c r="I1603">
        <v>1.17899</v>
      </c>
      <c r="J1603" s="403">
        <v>44124.395833333336</v>
      </c>
      <c r="K1603">
        <v>1.1799900000000001</v>
      </c>
      <c r="L1603">
        <v>0</v>
      </c>
      <c r="M1603">
        <v>10.000000000001819</v>
      </c>
      <c r="N1603">
        <v>2</v>
      </c>
      <c r="O1603" s="578">
        <v>2.5000000001455192E-2</v>
      </c>
    </row>
    <row r="1604" spans="1:15">
      <c r="A1604" s="577">
        <v>1603</v>
      </c>
      <c r="B1604" s="577" t="s">
        <v>96</v>
      </c>
      <c r="C1604" s="577">
        <v>1</v>
      </c>
      <c r="D1604">
        <v>0.02</v>
      </c>
      <c r="E1604">
        <v>0.02</v>
      </c>
      <c r="F1604" s="403">
        <v>44124.44027777778</v>
      </c>
      <c r="G1604">
        <v>1.18119</v>
      </c>
      <c r="H1604" s="403">
        <v>44124.44027777778</v>
      </c>
      <c r="I1604">
        <v>1.18119</v>
      </c>
      <c r="J1604" s="403">
        <v>44124.582638888889</v>
      </c>
      <c r="K1604">
        <v>1.1821900000000001</v>
      </c>
      <c r="L1604">
        <v>0</v>
      </c>
      <c r="M1604">
        <v>10.000000000001819</v>
      </c>
      <c r="N1604">
        <v>2</v>
      </c>
      <c r="O1604" s="578">
        <v>0.14236111110949423</v>
      </c>
    </row>
    <row r="1605" spans="1:15">
      <c r="A1605" s="577">
        <v>1604</v>
      </c>
      <c r="B1605" s="577" t="s">
        <v>96</v>
      </c>
      <c r="C1605" s="577">
        <v>1</v>
      </c>
      <c r="D1605">
        <v>0.02</v>
      </c>
      <c r="E1605">
        <v>0.02</v>
      </c>
      <c r="F1605" s="403">
        <v>44125.125</v>
      </c>
      <c r="G1605">
        <v>1.1839900000000001</v>
      </c>
      <c r="H1605" s="403">
        <v>44125.125</v>
      </c>
      <c r="I1605">
        <v>1.1839900000000001</v>
      </c>
      <c r="J1605" s="403">
        <v>44125.258333333331</v>
      </c>
      <c r="K1605">
        <v>1.18499</v>
      </c>
      <c r="L1605">
        <v>0</v>
      </c>
      <c r="M1605">
        <v>9.999999999998181</v>
      </c>
      <c r="N1605">
        <v>2</v>
      </c>
      <c r="O1605" s="578">
        <v>0.13333333333139308</v>
      </c>
    </row>
    <row r="1606" spans="1:15">
      <c r="A1606" s="577">
        <v>1605</v>
      </c>
      <c r="B1606" s="577" t="s">
        <v>96</v>
      </c>
      <c r="C1606" s="577">
        <v>1</v>
      </c>
      <c r="D1606">
        <v>0.02</v>
      </c>
      <c r="E1606">
        <v>0.02</v>
      </c>
      <c r="F1606" s="403">
        <v>44125.291666666664</v>
      </c>
      <c r="G1606">
        <v>1.1857</v>
      </c>
      <c r="H1606" s="403">
        <v>44125.291666666664</v>
      </c>
      <c r="I1606">
        <v>1.1857</v>
      </c>
      <c r="J1606" s="403">
        <v>44125.331944444442</v>
      </c>
      <c r="K1606">
        <v>1.1867000000000001</v>
      </c>
      <c r="L1606">
        <v>0</v>
      </c>
      <c r="M1606">
        <v>10</v>
      </c>
      <c r="N1606">
        <v>2</v>
      </c>
      <c r="O1606" s="578">
        <v>4.0277777778101154E-2</v>
      </c>
    </row>
    <row r="1607" spans="1:15">
      <c r="A1607" s="577">
        <v>1606</v>
      </c>
      <c r="B1607" s="577" t="s">
        <v>96</v>
      </c>
      <c r="C1607" s="577">
        <v>2</v>
      </c>
      <c r="D1607">
        <v>0.02</v>
      </c>
      <c r="E1607">
        <v>0.04</v>
      </c>
      <c r="F1607" s="403">
        <v>44125.35</v>
      </c>
      <c r="G1607">
        <v>1.1860900000000001</v>
      </c>
      <c r="H1607" s="403">
        <v>44125.416666666664</v>
      </c>
      <c r="I1607">
        <v>1.18449</v>
      </c>
      <c r="J1607" s="403">
        <v>44125.521527777775</v>
      </c>
      <c r="K1607">
        <v>1.1862900000000001</v>
      </c>
      <c r="L1607">
        <v>16.000000000001819</v>
      </c>
      <c r="M1607">
        <v>18.000000000001819</v>
      </c>
      <c r="N1607">
        <v>4</v>
      </c>
      <c r="O1607" s="578">
        <v>0.17152777777664596</v>
      </c>
    </row>
    <row r="1608" spans="1:15">
      <c r="A1608" s="577">
        <v>1607</v>
      </c>
      <c r="B1608" s="577" t="s">
        <v>96</v>
      </c>
      <c r="C1608" s="577">
        <v>2</v>
      </c>
      <c r="D1608">
        <v>0.02</v>
      </c>
      <c r="E1608">
        <v>0.04</v>
      </c>
      <c r="F1608" s="403">
        <v>44125.529861111114</v>
      </c>
      <c r="G1608">
        <v>1.1862200000000001</v>
      </c>
      <c r="H1608" s="403">
        <v>44125.561111111114</v>
      </c>
      <c r="I1608">
        <v>1.18462</v>
      </c>
      <c r="J1608" s="403">
        <v>44125.586111111108</v>
      </c>
      <c r="K1608">
        <v>1.18642</v>
      </c>
      <c r="L1608">
        <v>16</v>
      </c>
      <c r="M1608">
        <v>18</v>
      </c>
      <c r="N1608">
        <v>4</v>
      </c>
      <c r="O1608" s="578">
        <v>5.6249999994179234E-2</v>
      </c>
    </row>
    <row r="1609" spans="1:15">
      <c r="A1609" s="577">
        <v>1608</v>
      </c>
      <c r="B1609" s="577" t="s">
        <v>96</v>
      </c>
      <c r="C1609" s="577">
        <v>1</v>
      </c>
      <c r="D1609">
        <v>0.02</v>
      </c>
      <c r="E1609">
        <v>0.02</v>
      </c>
      <c r="F1609" s="403">
        <v>44125.589583333334</v>
      </c>
      <c r="G1609">
        <v>1.1864300000000001</v>
      </c>
      <c r="H1609" s="403">
        <v>44125.589583333334</v>
      </c>
      <c r="I1609">
        <v>1.1864300000000001</v>
      </c>
      <c r="J1609" s="403">
        <v>44125.595833333333</v>
      </c>
      <c r="K1609">
        <v>1.18743</v>
      </c>
      <c r="L1609">
        <v>0</v>
      </c>
      <c r="M1609">
        <v>9.999999999998181</v>
      </c>
      <c r="N1609">
        <v>2</v>
      </c>
      <c r="O1609" s="578">
        <v>6.2499999985448085E-3</v>
      </c>
    </row>
    <row r="1610" spans="1:15">
      <c r="A1610" s="577">
        <v>1609</v>
      </c>
      <c r="B1610" s="577" t="s">
        <v>96</v>
      </c>
      <c r="C1610" s="577">
        <v>3</v>
      </c>
      <c r="D1610">
        <v>0.03</v>
      </c>
      <c r="E1610">
        <v>7.0000000000000007E-2</v>
      </c>
      <c r="F1610" s="403">
        <v>44125.619444444441</v>
      </c>
      <c r="G1610">
        <v>1.18736</v>
      </c>
      <c r="H1610" s="403">
        <v>44126.095833333333</v>
      </c>
      <c r="I1610">
        <v>1.18415</v>
      </c>
      <c r="J1610" s="403">
        <v>44126.316666666666</v>
      </c>
      <c r="K1610">
        <v>1.18652</v>
      </c>
      <c r="L1610">
        <v>32.100000000000364</v>
      </c>
      <c r="M1610">
        <v>23.700000000000728</v>
      </c>
      <c r="N1610">
        <v>6.49</v>
      </c>
      <c r="O1610" s="578">
        <v>0.69722222222480923</v>
      </c>
    </row>
    <row r="1611" spans="1:15">
      <c r="A1611" s="577">
        <v>1610</v>
      </c>
      <c r="B1611" s="577" t="s">
        <v>96</v>
      </c>
      <c r="C1611" s="577">
        <v>4</v>
      </c>
      <c r="D1611">
        <v>0.05</v>
      </c>
      <c r="E1611">
        <v>0.12000000000000001</v>
      </c>
      <c r="F1611" s="403">
        <v>44126.343055555553</v>
      </c>
      <c r="G1611">
        <v>1.1852100000000001</v>
      </c>
      <c r="H1611" s="403">
        <v>44127.006249999999</v>
      </c>
      <c r="I1611">
        <v>1.18025</v>
      </c>
      <c r="J1611" s="403">
        <v>44127.32916666667</v>
      </c>
      <c r="K1611">
        <v>1.18306</v>
      </c>
      <c r="L1611">
        <v>49.600000000000364</v>
      </c>
      <c r="M1611">
        <v>28.100000000000364</v>
      </c>
      <c r="N1611">
        <v>11.72</v>
      </c>
      <c r="O1611" s="578">
        <v>0.98611111111677019</v>
      </c>
    </row>
    <row r="1612" spans="1:15">
      <c r="A1612" s="577">
        <v>1611</v>
      </c>
      <c r="B1612" s="577" t="s">
        <v>97</v>
      </c>
      <c r="C1612" s="577">
        <v>1</v>
      </c>
      <c r="D1612">
        <v>0.02</v>
      </c>
      <c r="E1612">
        <v>0.02</v>
      </c>
      <c r="F1612" s="403">
        <v>44126.529166666667</v>
      </c>
      <c r="G1612">
        <v>1.18235</v>
      </c>
      <c r="H1612" s="403">
        <v>44126.529166666667</v>
      </c>
      <c r="I1612">
        <v>1.18235</v>
      </c>
      <c r="J1612" s="403">
        <v>44127.001388888886</v>
      </c>
      <c r="K1612">
        <v>1.1813499999999999</v>
      </c>
      <c r="L1612">
        <v>0</v>
      </c>
      <c r="M1612">
        <v>10.000000000001819</v>
      </c>
      <c r="N1612">
        <v>2.02</v>
      </c>
      <c r="O1612" s="578">
        <v>0.47222222221898846</v>
      </c>
    </row>
    <row r="1613" spans="1:15">
      <c r="A1613" s="577">
        <v>1612</v>
      </c>
      <c r="B1613" s="577" t="s">
        <v>97</v>
      </c>
      <c r="C1613" s="577">
        <v>4</v>
      </c>
      <c r="D1613">
        <v>0.05</v>
      </c>
      <c r="E1613">
        <v>0.12000000000000001</v>
      </c>
      <c r="F1613" s="403">
        <v>44127.038888888892</v>
      </c>
      <c r="G1613">
        <v>1.18</v>
      </c>
      <c r="H1613" s="403">
        <v>44127.393055555556</v>
      </c>
      <c r="I1613">
        <v>1.1849400000000001</v>
      </c>
      <c r="J1613" s="403">
        <v>44130.352777777778</v>
      </c>
      <c r="K1613">
        <v>1.18214</v>
      </c>
      <c r="L1613">
        <v>49.400000000001455</v>
      </c>
      <c r="M1613">
        <v>28.000000000001819</v>
      </c>
      <c r="N1613">
        <v>12.100000000000001</v>
      </c>
      <c r="O1613" s="578">
        <v>1.3138888888861402</v>
      </c>
    </row>
    <row r="1614" spans="1:15">
      <c r="A1614" s="577">
        <v>1613</v>
      </c>
      <c r="B1614" s="577" t="s">
        <v>96</v>
      </c>
      <c r="C1614" s="577">
        <v>1</v>
      </c>
      <c r="D1614">
        <v>0.02</v>
      </c>
      <c r="E1614">
        <v>0.02</v>
      </c>
      <c r="F1614" s="403">
        <v>44127.349305555559</v>
      </c>
      <c r="G1614">
        <v>1.1842200000000001</v>
      </c>
      <c r="H1614" s="403">
        <v>44127.349305555559</v>
      </c>
      <c r="I1614">
        <v>1.1842200000000001</v>
      </c>
      <c r="J1614" s="403">
        <v>44127.393750000003</v>
      </c>
      <c r="K1614">
        <v>1.1852199999999999</v>
      </c>
      <c r="L1614">
        <v>0</v>
      </c>
      <c r="M1614">
        <v>9.999999999998181</v>
      </c>
      <c r="N1614">
        <v>2</v>
      </c>
      <c r="O1614" s="578">
        <v>4.4444444443797693E-2</v>
      </c>
    </row>
    <row r="1615" spans="1:15">
      <c r="A1615" s="577">
        <v>1614</v>
      </c>
      <c r="B1615" s="577" t="s">
        <v>96</v>
      </c>
      <c r="C1615" s="577">
        <v>1</v>
      </c>
      <c r="D1615">
        <v>0.02</v>
      </c>
      <c r="E1615">
        <v>0.02</v>
      </c>
      <c r="F1615" s="403">
        <v>44127.498611111114</v>
      </c>
      <c r="G1615">
        <v>1.1846000000000001</v>
      </c>
      <c r="H1615" s="403">
        <v>44127.498611111114</v>
      </c>
      <c r="I1615">
        <v>1.1846000000000001</v>
      </c>
      <c r="J1615" s="403">
        <v>44127.506249999999</v>
      </c>
      <c r="K1615">
        <v>1.1856</v>
      </c>
      <c r="L1615">
        <v>0</v>
      </c>
      <c r="M1615">
        <v>9.999999999998181</v>
      </c>
      <c r="N1615">
        <v>2</v>
      </c>
      <c r="O1615" s="578">
        <v>7.6388888846850023E-3</v>
      </c>
    </row>
    <row r="1616" spans="1:15">
      <c r="A1616" s="577">
        <v>1615</v>
      </c>
      <c r="B1616" s="577" t="s">
        <v>96</v>
      </c>
      <c r="C1616" s="577">
        <v>2</v>
      </c>
      <c r="D1616">
        <v>0.02</v>
      </c>
      <c r="E1616">
        <v>0.04</v>
      </c>
      <c r="F1616" s="403">
        <v>44127.525000000001</v>
      </c>
      <c r="G1616">
        <v>1.1856100000000001</v>
      </c>
      <c r="H1616" s="403">
        <v>44127.572916666664</v>
      </c>
      <c r="I1616">
        <v>1.1839999999999999</v>
      </c>
      <c r="J1616" s="403">
        <v>44127.752083333333</v>
      </c>
      <c r="K1616">
        <v>1.18581</v>
      </c>
      <c r="L1616">
        <v>16.100000000000364</v>
      </c>
      <c r="M1616">
        <v>18.100000000000364</v>
      </c>
      <c r="N1616">
        <v>4.0200000000000005</v>
      </c>
      <c r="O1616" s="578">
        <v>0.22708333333139308</v>
      </c>
    </row>
    <row r="1617" spans="1:15">
      <c r="A1617" s="577">
        <v>1616</v>
      </c>
      <c r="B1617" s="577" t="s">
        <v>96</v>
      </c>
      <c r="C1617" s="577">
        <v>4</v>
      </c>
      <c r="D1617">
        <v>0.05</v>
      </c>
      <c r="E1617">
        <v>0.12000000000000001</v>
      </c>
      <c r="F1617" s="403">
        <v>44129.922222222223</v>
      </c>
      <c r="G1617">
        <v>1.1852499999999999</v>
      </c>
      <c r="H1617" s="403">
        <v>44131.347916666666</v>
      </c>
      <c r="I1617">
        <v>1.1802699999999999</v>
      </c>
      <c r="J1617" s="403">
        <v>44131.501388888886</v>
      </c>
      <c r="K1617">
        <v>1.18309</v>
      </c>
      <c r="L1617">
        <v>49.800000000001091</v>
      </c>
      <c r="M1617">
        <v>28.200000000000728</v>
      </c>
      <c r="N1617">
        <v>11.6</v>
      </c>
      <c r="O1617" s="578">
        <v>0.57916666666278616</v>
      </c>
    </row>
    <row r="1618" spans="1:15">
      <c r="A1618" s="577">
        <v>1617</v>
      </c>
      <c r="B1618" s="577" t="s">
        <v>97</v>
      </c>
      <c r="C1618" s="577">
        <v>1</v>
      </c>
      <c r="D1618">
        <v>0.02</v>
      </c>
      <c r="E1618">
        <v>0.02</v>
      </c>
      <c r="F1618" s="403">
        <v>44130.355555555558</v>
      </c>
      <c r="G1618">
        <v>1.18218</v>
      </c>
      <c r="H1618" s="403">
        <v>44130.355555555558</v>
      </c>
      <c r="I1618">
        <v>1.18218</v>
      </c>
      <c r="J1618" s="403">
        <v>44130.387499999997</v>
      </c>
      <c r="K1618">
        <v>1.1811799999999999</v>
      </c>
      <c r="L1618">
        <v>0</v>
      </c>
      <c r="M1618">
        <v>10</v>
      </c>
      <c r="N1618">
        <v>2</v>
      </c>
      <c r="O1618" s="578">
        <v>3.1944444439432118E-2</v>
      </c>
    </row>
    <row r="1619" spans="1:15">
      <c r="A1619" s="577">
        <v>1618</v>
      </c>
      <c r="B1619" s="577" t="s">
        <v>97</v>
      </c>
      <c r="C1619" s="577">
        <v>2</v>
      </c>
      <c r="D1619">
        <v>0.02</v>
      </c>
      <c r="E1619">
        <v>0.04</v>
      </c>
      <c r="F1619" s="403">
        <v>44130.432638888888</v>
      </c>
      <c r="G1619">
        <v>1.1811100000000001</v>
      </c>
      <c r="H1619" s="403">
        <v>44130.48541666667</v>
      </c>
      <c r="I1619">
        <v>1.18272</v>
      </c>
      <c r="J1619" s="403">
        <v>44130.536805555559</v>
      </c>
      <c r="K1619">
        <v>1.18092</v>
      </c>
      <c r="L1619">
        <v>16.100000000000364</v>
      </c>
      <c r="M1619">
        <v>18.000000000001819</v>
      </c>
      <c r="N1619">
        <v>3.98</v>
      </c>
      <c r="O1619" s="578">
        <v>0.10416666667151731</v>
      </c>
    </row>
    <row r="1620" spans="1:15">
      <c r="A1620" s="577">
        <v>1619</v>
      </c>
      <c r="B1620" s="577" t="s">
        <v>97</v>
      </c>
      <c r="C1620" s="577">
        <v>2</v>
      </c>
      <c r="D1620">
        <v>0.02</v>
      </c>
      <c r="E1620">
        <v>0.04</v>
      </c>
      <c r="F1620" s="403">
        <v>44130.540972222225</v>
      </c>
      <c r="G1620">
        <v>1.1812800000000001</v>
      </c>
      <c r="H1620" s="403">
        <v>44131.21597222222</v>
      </c>
      <c r="I1620">
        <v>1.18289</v>
      </c>
      <c r="J1620" s="403">
        <v>44131.340277777781</v>
      </c>
      <c r="K1620">
        <v>1.18109</v>
      </c>
      <c r="L1620">
        <v>16.099999999998545</v>
      </c>
      <c r="M1620">
        <v>18</v>
      </c>
      <c r="N1620">
        <v>4</v>
      </c>
      <c r="O1620" s="578">
        <v>0.79930555555620231</v>
      </c>
    </row>
    <row r="1621" spans="1:15">
      <c r="A1621" s="577">
        <v>1620</v>
      </c>
      <c r="B1621" s="577" t="s">
        <v>97</v>
      </c>
      <c r="C1621" s="577">
        <v>3</v>
      </c>
      <c r="D1621">
        <v>0.03</v>
      </c>
      <c r="E1621">
        <v>7.0000000000000007E-2</v>
      </c>
      <c r="F1621" s="403">
        <v>44131.353472222225</v>
      </c>
      <c r="G1621">
        <v>1.18011</v>
      </c>
      <c r="H1621" s="403">
        <v>44131.501388888886</v>
      </c>
      <c r="I1621">
        <v>1.1833100000000001</v>
      </c>
      <c r="J1621" s="403">
        <v>44131.863194444442</v>
      </c>
      <c r="K1621">
        <v>1.1809400000000001</v>
      </c>
      <c r="L1621">
        <v>32</v>
      </c>
      <c r="M1621">
        <v>23.699999999998909</v>
      </c>
      <c r="N1621">
        <v>6.99</v>
      </c>
      <c r="O1621" s="578">
        <v>0.50972222221753327</v>
      </c>
    </row>
    <row r="1622" spans="1:15">
      <c r="A1622" s="577">
        <v>1621</v>
      </c>
      <c r="B1622" s="577" t="s">
        <v>96</v>
      </c>
      <c r="C1622" s="577">
        <v>10</v>
      </c>
      <c r="D1622">
        <v>1.1100000000000001</v>
      </c>
      <c r="E1622">
        <v>2.7</v>
      </c>
      <c r="F1622" s="403">
        <v>44131.574999999997</v>
      </c>
      <c r="G1622">
        <v>1.1831100000000001</v>
      </c>
      <c r="H1622" s="403">
        <v>44133.664583333331</v>
      </c>
      <c r="I1622">
        <v>1.1658200000000001</v>
      </c>
      <c r="J1622" s="403">
        <v>44134.539583333331</v>
      </c>
      <c r="K1622">
        <v>1.1701699999999999</v>
      </c>
      <c r="L1622">
        <v>172.89999999999964</v>
      </c>
      <c r="M1622">
        <v>43.499999999998181</v>
      </c>
      <c r="N1622">
        <v>306.42</v>
      </c>
      <c r="O1622" s="578">
        <v>2.9645833333343035</v>
      </c>
    </row>
    <row r="1623" spans="1:15">
      <c r="A1623" s="577">
        <v>1622</v>
      </c>
      <c r="B1623" s="577" t="s">
        <v>97</v>
      </c>
      <c r="C1623" s="577">
        <v>1</v>
      </c>
      <c r="D1623">
        <v>0.02</v>
      </c>
      <c r="E1623">
        <v>0.02</v>
      </c>
      <c r="F1623" s="403">
        <v>44131.944444444445</v>
      </c>
      <c r="G1623">
        <v>1.17747</v>
      </c>
      <c r="H1623" s="403">
        <v>44131.944444444445</v>
      </c>
      <c r="I1623">
        <v>1.17747</v>
      </c>
      <c r="J1623" s="403">
        <v>44132.335416666669</v>
      </c>
      <c r="K1623">
        <v>1.1764699999999999</v>
      </c>
      <c r="L1623">
        <v>0</v>
      </c>
      <c r="M1623">
        <v>10.000000000001819</v>
      </c>
      <c r="N1623">
        <v>2.02</v>
      </c>
      <c r="O1623" s="578">
        <v>0.39097222222335404</v>
      </c>
    </row>
    <row r="1624" spans="1:15">
      <c r="A1624" s="577">
        <v>1623</v>
      </c>
      <c r="B1624" s="577" t="s">
        <v>97</v>
      </c>
      <c r="C1624" s="577">
        <v>1</v>
      </c>
      <c r="D1624">
        <v>0.02</v>
      </c>
      <c r="E1624">
        <v>0.02</v>
      </c>
      <c r="F1624" s="403">
        <v>44132.356944444444</v>
      </c>
      <c r="G1624">
        <v>1.1755599999999999</v>
      </c>
      <c r="H1624" s="403">
        <v>44132.356944444444</v>
      </c>
      <c r="I1624">
        <v>1.1755599999999999</v>
      </c>
      <c r="J1624" s="403">
        <v>44132.404861111114</v>
      </c>
      <c r="K1624">
        <v>1.17456</v>
      </c>
      <c r="L1624">
        <v>0</v>
      </c>
      <c r="M1624">
        <v>9.999999999998181</v>
      </c>
      <c r="N1624">
        <v>2</v>
      </c>
      <c r="O1624" s="578">
        <v>4.7916666670062114E-2</v>
      </c>
    </row>
    <row r="1625" spans="1:15">
      <c r="A1625" s="577">
        <v>1624</v>
      </c>
      <c r="B1625" s="577" t="s">
        <v>97</v>
      </c>
      <c r="C1625" s="577">
        <v>1</v>
      </c>
      <c r="D1625">
        <v>0.02</v>
      </c>
      <c r="E1625">
        <v>0.02</v>
      </c>
      <c r="F1625" s="403">
        <v>44132.478472222225</v>
      </c>
      <c r="G1625">
        <v>1.1746300000000001</v>
      </c>
      <c r="H1625" s="403">
        <v>44132.478472222225</v>
      </c>
      <c r="I1625">
        <v>1.1746300000000001</v>
      </c>
      <c r="J1625" s="403">
        <v>44132.48541666667</v>
      </c>
      <c r="K1625">
        <v>1.17363</v>
      </c>
      <c r="L1625">
        <v>0</v>
      </c>
      <c r="M1625">
        <v>10.000000000001819</v>
      </c>
      <c r="N1625">
        <v>2</v>
      </c>
      <c r="O1625" s="578">
        <v>6.9444444452528842E-3</v>
      </c>
    </row>
    <row r="1626" spans="1:15">
      <c r="A1626" s="577">
        <v>1625</v>
      </c>
      <c r="B1626" s="577" t="s">
        <v>97</v>
      </c>
      <c r="C1626" s="577">
        <v>1</v>
      </c>
      <c r="D1626">
        <v>0.02</v>
      </c>
      <c r="E1626">
        <v>0.02</v>
      </c>
      <c r="F1626" s="403">
        <v>44132.495833333334</v>
      </c>
      <c r="G1626">
        <v>1.1736899999999999</v>
      </c>
      <c r="H1626" s="403">
        <v>44132.495833333334</v>
      </c>
      <c r="I1626">
        <v>1.1736899999999999</v>
      </c>
      <c r="J1626" s="403">
        <v>44132.518055555556</v>
      </c>
      <c r="K1626">
        <v>1.17269</v>
      </c>
      <c r="L1626">
        <v>0</v>
      </c>
      <c r="M1626">
        <v>10</v>
      </c>
      <c r="N1626">
        <v>2</v>
      </c>
      <c r="O1626" s="578">
        <v>2.2222222221898846E-2</v>
      </c>
    </row>
    <row r="1627" spans="1:15">
      <c r="A1627" s="577">
        <v>1626</v>
      </c>
      <c r="B1627" s="577" t="s">
        <v>97</v>
      </c>
      <c r="C1627" s="577">
        <v>2</v>
      </c>
      <c r="D1627">
        <v>0.02</v>
      </c>
      <c r="E1627">
        <v>0.04</v>
      </c>
      <c r="F1627" s="403">
        <v>44132.536111111112</v>
      </c>
      <c r="G1627">
        <v>1.1724600000000001</v>
      </c>
      <c r="H1627" s="403">
        <v>44132.569444444445</v>
      </c>
      <c r="I1627">
        <v>1.1740600000000001</v>
      </c>
      <c r="J1627" s="403">
        <v>44132.602083333331</v>
      </c>
      <c r="K1627">
        <v>1.1722600000000001</v>
      </c>
      <c r="L1627">
        <v>16</v>
      </c>
      <c r="M1627">
        <v>18</v>
      </c>
      <c r="N1627">
        <v>4</v>
      </c>
      <c r="O1627" s="578">
        <v>6.5972222218988463E-2</v>
      </c>
    </row>
    <row r="1628" spans="1:15">
      <c r="A1628" s="577">
        <v>1627</v>
      </c>
      <c r="B1628" s="577" t="s">
        <v>97</v>
      </c>
      <c r="C1628" s="577">
        <v>1</v>
      </c>
      <c r="D1628">
        <v>0.02</v>
      </c>
      <c r="E1628">
        <v>0.02</v>
      </c>
      <c r="F1628" s="403">
        <v>44132.606944444444</v>
      </c>
      <c r="G1628">
        <v>1.1734100000000001</v>
      </c>
      <c r="H1628" s="403">
        <v>44132.606944444444</v>
      </c>
      <c r="I1628">
        <v>1.1734100000000001</v>
      </c>
      <c r="J1628" s="403">
        <v>44132.619444444441</v>
      </c>
      <c r="K1628">
        <v>1.17241</v>
      </c>
      <c r="L1628">
        <v>0</v>
      </c>
      <c r="M1628">
        <v>10</v>
      </c>
      <c r="N1628">
        <v>2</v>
      </c>
      <c r="O1628" s="578">
        <v>1.2499999997089617E-2</v>
      </c>
    </row>
    <row r="1629" spans="1:15">
      <c r="A1629" s="577">
        <v>1628</v>
      </c>
      <c r="B1629" s="577" t="s">
        <v>97</v>
      </c>
      <c r="C1629" s="577">
        <v>3</v>
      </c>
      <c r="D1629">
        <v>0.03</v>
      </c>
      <c r="E1629">
        <v>7.0000000000000007E-2</v>
      </c>
      <c r="F1629" s="403">
        <v>44132.62222222222</v>
      </c>
      <c r="G1629">
        <v>1.17275</v>
      </c>
      <c r="H1629" s="403">
        <v>44132.678472222222</v>
      </c>
      <c r="I1629">
        <v>1.1759999999999999</v>
      </c>
      <c r="J1629" s="403">
        <v>44133.336805555555</v>
      </c>
      <c r="K1629">
        <v>1.1736</v>
      </c>
      <c r="L1629">
        <v>32.5</v>
      </c>
      <c r="M1629">
        <v>24</v>
      </c>
      <c r="N1629">
        <v>7.26</v>
      </c>
      <c r="O1629" s="578">
        <v>0.71458333333430346</v>
      </c>
    </row>
    <row r="1630" spans="1:15">
      <c r="A1630" s="577">
        <v>1629</v>
      </c>
      <c r="B1630" s="577" t="s">
        <v>97</v>
      </c>
      <c r="C1630" s="577">
        <v>1</v>
      </c>
      <c r="D1630">
        <v>0.02</v>
      </c>
      <c r="E1630">
        <v>0.02</v>
      </c>
      <c r="F1630" s="403">
        <v>44133.35</v>
      </c>
      <c r="G1630">
        <v>1.17309</v>
      </c>
      <c r="H1630" s="403">
        <v>44133.35</v>
      </c>
      <c r="I1630">
        <v>1.17309</v>
      </c>
      <c r="J1630" s="403">
        <v>44133.452777777777</v>
      </c>
      <c r="K1630">
        <v>1.1720900000000001</v>
      </c>
      <c r="L1630">
        <v>0</v>
      </c>
      <c r="M1630">
        <v>9.999999999998181</v>
      </c>
      <c r="N1630">
        <v>2</v>
      </c>
      <c r="O1630" s="578">
        <v>0.10277777777810115</v>
      </c>
    </row>
    <row r="1631" spans="1:15">
      <c r="A1631" s="577">
        <v>1630</v>
      </c>
      <c r="B1631" s="577" t="s">
        <v>97</v>
      </c>
      <c r="C1631" s="577">
        <v>1</v>
      </c>
      <c r="D1631">
        <v>0.02</v>
      </c>
      <c r="E1631">
        <v>0.02</v>
      </c>
      <c r="F1631" s="403">
        <v>44133.470138888886</v>
      </c>
      <c r="G1631">
        <v>1.17188</v>
      </c>
      <c r="H1631" s="403">
        <v>44133.470138888886</v>
      </c>
      <c r="I1631">
        <v>1.17188</v>
      </c>
      <c r="J1631" s="403">
        <v>44133.484722222223</v>
      </c>
      <c r="K1631">
        <v>1.1708799999999999</v>
      </c>
      <c r="L1631">
        <v>0</v>
      </c>
      <c r="M1631">
        <v>10.000000000001819</v>
      </c>
      <c r="N1631">
        <v>2</v>
      </c>
      <c r="O1631" s="578">
        <v>1.4583333337213844E-2</v>
      </c>
    </row>
    <row r="1632" spans="1:15">
      <c r="A1632" s="577">
        <v>1631</v>
      </c>
      <c r="B1632" s="577" t="s">
        <v>97</v>
      </c>
      <c r="C1632" s="577">
        <v>1</v>
      </c>
      <c r="D1632">
        <v>0.02</v>
      </c>
      <c r="E1632">
        <v>0.02</v>
      </c>
      <c r="F1632" s="403">
        <v>44133.490277777775</v>
      </c>
      <c r="G1632">
        <v>1.1710100000000001</v>
      </c>
      <c r="H1632" s="403">
        <v>44133.490277777775</v>
      </c>
      <c r="I1632">
        <v>1.1710100000000001</v>
      </c>
      <c r="J1632" s="403">
        <v>44133.511111111111</v>
      </c>
      <c r="K1632">
        <v>1.17001</v>
      </c>
      <c r="L1632">
        <v>0</v>
      </c>
      <c r="M1632">
        <v>10</v>
      </c>
      <c r="N1632">
        <v>2</v>
      </c>
      <c r="O1632" s="578">
        <v>2.0833333335758653E-2</v>
      </c>
    </row>
    <row r="1633" spans="1:15">
      <c r="A1633" s="577">
        <v>1632</v>
      </c>
      <c r="B1633" s="577" t="s">
        <v>97</v>
      </c>
      <c r="C1633" s="577">
        <v>2</v>
      </c>
      <c r="D1633">
        <v>0.02</v>
      </c>
      <c r="E1633">
        <v>0.04</v>
      </c>
      <c r="F1633" s="403">
        <v>44133.51666666667</v>
      </c>
      <c r="G1633">
        <v>1.1700900000000001</v>
      </c>
      <c r="H1633" s="403">
        <v>44133.53402777778</v>
      </c>
      <c r="I1633">
        <v>1.1717</v>
      </c>
      <c r="J1633" s="403">
        <v>44133.54583333333</v>
      </c>
      <c r="K1633">
        <v>1.1698999999999999</v>
      </c>
      <c r="L1633">
        <v>16.099999999998545</v>
      </c>
      <c r="M1633">
        <v>18</v>
      </c>
      <c r="N1633">
        <v>3.98</v>
      </c>
      <c r="O1633" s="578">
        <v>2.9166666659875773E-2</v>
      </c>
    </row>
    <row r="1634" spans="1:15">
      <c r="A1634" s="577">
        <v>1633</v>
      </c>
      <c r="B1634" s="577" t="s">
        <v>97</v>
      </c>
      <c r="C1634" s="577">
        <v>1</v>
      </c>
      <c r="D1634">
        <v>0.02</v>
      </c>
      <c r="E1634">
        <v>0.02</v>
      </c>
      <c r="F1634" s="403">
        <v>44133.55</v>
      </c>
      <c r="G1634">
        <v>1.1698200000000001</v>
      </c>
      <c r="H1634" s="403">
        <v>44133.55</v>
      </c>
      <c r="I1634">
        <v>1.1698200000000001</v>
      </c>
      <c r="J1634" s="403">
        <v>44133.575694444444</v>
      </c>
      <c r="K1634">
        <v>1.16882</v>
      </c>
      <c r="L1634">
        <v>0</v>
      </c>
      <c r="M1634">
        <v>10.000000000001819</v>
      </c>
      <c r="N1634">
        <v>2</v>
      </c>
      <c r="O1634" s="578">
        <v>2.569444444088731E-2</v>
      </c>
    </row>
    <row r="1635" spans="1:15">
      <c r="A1635" s="577">
        <v>1634</v>
      </c>
      <c r="B1635" s="577" t="s">
        <v>97</v>
      </c>
      <c r="C1635" s="577">
        <v>1</v>
      </c>
      <c r="D1635">
        <v>0.02</v>
      </c>
      <c r="E1635">
        <v>0.02</v>
      </c>
      <c r="F1635" s="403">
        <v>44133.604166666664</v>
      </c>
      <c r="G1635">
        <v>1.1685000000000001</v>
      </c>
      <c r="H1635" s="403">
        <v>44133.604166666664</v>
      </c>
      <c r="I1635">
        <v>1.1685000000000001</v>
      </c>
      <c r="J1635" s="403">
        <v>44133.628472222219</v>
      </c>
      <c r="K1635">
        <v>1.1675</v>
      </c>
      <c r="L1635">
        <v>0</v>
      </c>
      <c r="M1635">
        <v>10.000000000001819</v>
      </c>
      <c r="N1635">
        <v>2</v>
      </c>
      <c r="O1635" s="578">
        <v>2.4305555554747116E-2</v>
      </c>
    </row>
    <row r="1636" spans="1:15">
      <c r="A1636" s="577">
        <v>1635</v>
      </c>
      <c r="B1636" s="577" t="s">
        <v>97</v>
      </c>
      <c r="C1636" s="577">
        <v>3</v>
      </c>
      <c r="D1636">
        <v>0.03</v>
      </c>
      <c r="E1636">
        <v>7.0000000000000007E-2</v>
      </c>
      <c r="F1636" s="403">
        <v>44133.690972222219</v>
      </c>
      <c r="G1636">
        <v>1.16612</v>
      </c>
      <c r="H1636" s="403">
        <v>44134.148611111108</v>
      </c>
      <c r="I1636">
        <v>1.16933</v>
      </c>
      <c r="J1636" s="403">
        <v>44134.3</v>
      </c>
      <c r="K1636">
        <v>1.1669499999999999</v>
      </c>
      <c r="L1636">
        <v>32.099999999998545</v>
      </c>
      <c r="M1636">
        <v>23.799999999999272</v>
      </c>
      <c r="N1636">
        <v>7.06</v>
      </c>
      <c r="O1636" s="578">
        <v>0.60902777778392192</v>
      </c>
    </row>
    <row r="1637" spans="1:15">
      <c r="A1637" s="577">
        <v>1636</v>
      </c>
      <c r="B1637" s="577" t="s">
        <v>97</v>
      </c>
      <c r="C1637" s="577">
        <v>1</v>
      </c>
      <c r="D1637">
        <v>0.02</v>
      </c>
      <c r="E1637">
        <v>0.02</v>
      </c>
      <c r="F1637" s="403">
        <v>44134.318055555559</v>
      </c>
      <c r="G1637">
        <v>1.1680299999999999</v>
      </c>
      <c r="H1637" s="403">
        <v>44134.318055555559</v>
      </c>
      <c r="I1637">
        <v>1.1680299999999999</v>
      </c>
      <c r="J1637" s="403">
        <v>44134.350694444445</v>
      </c>
      <c r="K1637">
        <v>1.16703</v>
      </c>
      <c r="L1637">
        <v>0</v>
      </c>
      <c r="M1637">
        <v>10</v>
      </c>
      <c r="N1637">
        <v>2</v>
      </c>
      <c r="O1637" s="578">
        <v>3.2638888886140194E-2</v>
      </c>
    </row>
    <row r="1638" spans="1:15">
      <c r="A1638" s="577">
        <v>1637</v>
      </c>
      <c r="B1638" s="577" t="s">
        <v>97</v>
      </c>
      <c r="C1638" s="577">
        <v>1</v>
      </c>
      <c r="D1638">
        <v>0.02</v>
      </c>
      <c r="E1638">
        <v>0.02</v>
      </c>
      <c r="F1638" s="403">
        <v>44134.359027777777</v>
      </c>
      <c r="G1638">
        <v>1.16727</v>
      </c>
      <c r="H1638" s="403">
        <v>44134.359027777777</v>
      </c>
      <c r="I1638">
        <v>1.16727</v>
      </c>
      <c r="J1638" s="403">
        <v>44134.371527777781</v>
      </c>
      <c r="K1638">
        <v>1.1662699999999999</v>
      </c>
      <c r="L1638">
        <v>0</v>
      </c>
      <c r="M1638">
        <v>10.000000000001819</v>
      </c>
      <c r="N1638">
        <v>2</v>
      </c>
      <c r="O1638" s="578">
        <v>1.2500000004365575E-2</v>
      </c>
    </row>
    <row r="1639" spans="1:15">
      <c r="A1639" s="577">
        <v>1638</v>
      </c>
      <c r="B1639" s="577" t="s">
        <v>97</v>
      </c>
      <c r="C1639" s="577">
        <v>3</v>
      </c>
      <c r="D1639">
        <v>0.03</v>
      </c>
      <c r="E1639">
        <v>7.0000000000000007E-2</v>
      </c>
      <c r="F1639" s="403">
        <v>44134.373611111114</v>
      </c>
      <c r="G1639">
        <v>1.1667700000000001</v>
      </c>
      <c r="H1639" s="403">
        <v>44134.538888888892</v>
      </c>
      <c r="I1639">
        <v>1.1699900000000001</v>
      </c>
      <c r="J1639" s="403">
        <v>44134.645833333336</v>
      </c>
      <c r="K1639">
        <v>1.16761</v>
      </c>
      <c r="L1639">
        <v>32.200000000000728</v>
      </c>
      <c r="M1639">
        <v>23.800000000001091</v>
      </c>
      <c r="N1639">
        <v>7</v>
      </c>
      <c r="O1639" s="578">
        <v>0.27222222222189885</v>
      </c>
    </row>
    <row r="1640" spans="1:15">
      <c r="A1640" s="577">
        <v>1639</v>
      </c>
      <c r="B1640" s="577" t="s">
        <v>96</v>
      </c>
      <c r="C1640" s="577">
        <v>5</v>
      </c>
      <c r="D1640">
        <v>0.08</v>
      </c>
      <c r="E1640">
        <v>0.2</v>
      </c>
      <c r="F1640" s="403">
        <v>44134.542361111111</v>
      </c>
      <c r="G1640">
        <v>1.1699900000000001</v>
      </c>
      <c r="H1640" s="403">
        <v>44137.206250000003</v>
      </c>
      <c r="I1640">
        <v>1.1632899999999999</v>
      </c>
      <c r="J1640" s="403">
        <v>44138.284722222219</v>
      </c>
      <c r="K1640">
        <v>1.16655</v>
      </c>
      <c r="L1640">
        <v>67.000000000001819</v>
      </c>
      <c r="M1640">
        <v>32.600000000000364</v>
      </c>
      <c r="N1640">
        <v>20.82</v>
      </c>
      <c r="O1640" s="578">
        <v>1.742361111108039</v>
      </c>
    </row>
    <row r="1641" spans="1:15">
      <c r="A1641" s="577">
        <v>1640</v>
      </c>
      <c r="B1641" s="577" t="s">
        <v>97</v>
      </c>
      <c r="C1641" s="577">
        <v>1</v>
      </c>
      <c r="D1641">
        <v>0.02</v>
      </c>
      <c r="E1641">
        <v>0.02</v>
      </c>
      <c r="F1641" s="403">
        <v>44134.668055555558</v>
      </c>
      <c r="G1641">
        <v>1.1655</v>
      </c>
      <c r="H1641" s="403">
        <v>44134.668055555558</v>
      </c>
      <c r="I1641">
        <v>1.1655</v>
      </c>
      <c r="J1641" s="403">
        <v>44134.713888888888</v>
      </c>
      <c r="K1641">
        <v>1.1645000000000001</v>
      </c>
      <c r="L1641">
        <v>0</v>
      </c>
      <c r="M1641">
        <v>10</v>
      </c>
      <c r="N1641">
        <v>2</v>
      </c>
      <c r="O1641" s="578">
        <v>4.5833333329937886E-2</v>
      </c>
    </row>
    <row r="1642" spans="1:15">
      <c r="A1642" s="577">
        <v>1641</v>
      </c>
      <c r="B1642" s="577" t="s">
        <v>97</v>
      </c>
      <c r="C1642" s="577">
        <v>2</v>
      </c>
      <c r="D1642">
        <v>0.02</v>
      </c>
      <c r="E1642">
        <v>0.04</v>
      </c>
      <c r="F1642" s="403">
        <v>44137.338194444441</v>
      </c>
      <c r="G1642">
        <v>1.16309</v>
      </c>
      <c r="H1642" s="403">
        <v>44137.396527777775</v>
      </c>
      <c r="I1642">
        <v>1.1647000000000001</v>
      </c>
      <c r="J1642" s="403">
        <v>44137.647916666669</v>
      </c>
      <c r="K1642">
        <v>1.1629</v>
      </c>
      <c r="L1642">
        <v>16.100000000000364</v>
      </c>
      <c r="M1642">
        <v>18</v>
      </c>
      <c r="N1642">
        <v>3.98</v>
      </c>
      <c r="O1642" s="578">
        <v>0.30972222222771961</v>
      </c>
    </row>
    <row r="1643" spans="1:15">
      <c r="A1643" s="577">
        <v>1642</v>
      </c>
      <c r="B1643" s="577" t="s">
        <v>97</v>
      </c>
      <c r="C1643" s="577">
        <v>1</v>
      </c>
      <c r="D1643">
        <v>0.02</v>
      </c>
      <c r="E1643">
        <v>0.02</v>
      </c>
      <c r="F1643" s="403">
        <v>44137.663194444445</v>
      </c>
      <c r="G1643">
        <v>1.1636899999999999</v>
      </c>
      <c r="H1643" s="403">
        <v>44137.663194444445</v>
      </c>
      <c r="I1643">
        <v>1.1636899999999999</v>
      </c>
      <c r="J1643" s="403">
        <v>44137.742361111108</v>
      </c>
      <c r="K1643">
        <v>1.16269</v>
      </c>
      <c r="L1643">
        <v>0</v>
      </c>
      <c r="M1643">
        <v>10</v>
      </c>
      <c r="N1643">
        <v>2</v>
      </c>
      <c r="O1643" s="578">
        <v>7.9166666662786156E-2</v>
      </c>
    </row>
    <row r="1644" spans="1:15">
      <c r="A1644" s="577">
        <v>1643</v>
      </c>
      <c r="B1644" s="577" t="s">
        <v>97</v>
      </c>
      <c r="C1644" s="577">
        <v>7</v>
      </c>
      <c r="D1644">
        <v>0.23</v>
      </c>
      <c r="E1644">
        <v>0.57000000000000006</v>
      </c>
      <c r="F1644" s="403">
        <v>44138.018055555556</v>
      </c>
      <c r="G1644">
        <v>1.16449</v>
      </c>
      <c r="H1644" s="403">
        <v>44138.980555555558</v>
      </c>
      <c r="I1644">
        <v>1.17527</v>
      </c>
      <c r="J1644" s="403">
        <v>44139.03125</v>
      </c>
      <c r="K1644">
        <v>1.1712800000000001</v>
      </c>
      <c r="L1644">
        <v>107.80000000000109</v>
      </c>
      <c r="M1644">
        <v>39.899999999999636</v>
      </c>
      <c r="N1644">
        <v>74.88</v>
      </c>
      <c r="O1644" s="578">
        <v>1.0131944444437977</v>
      </c>
    </row>
    <row r="1645" spans="1:15">
      <c r="A1645" s="577">
        <v>1644</v>
      </c>
      <c r="B1645" s="577" t="s">
        <v>96</v>
      </c>
      <c r="C1645" s="577">
        <v>1</v>
      </c>
      <c r="D1645">
        <v>0.02</v>
      </c>
      <c r="E1645">
        <v>0.02</v>
      </c>
      <c r="F1645" s="403">
        <v>44138.288194444445</v>
      </c>
      <c r="G1645">
        <v>1.1663300000000001</v>
      </c>
      <c r="H1645" s="403">
        <v>44138.288194444445</v>
      </c>
      <c r="I1645">
        <v>1.1663300000000001</v>
      </c>
      <c r="J1645" s="403">
        <v>44138.340277777781</v>
      </c>
      <c r="K1645">
        <v>1.16733</v>
      </c>
      <c r="L1645">
        <v>0</v>
      </c>
      <c r="M1645">
        <v>9.999999999998181</v>
      </c>
      <c r="N1645">
        <v>2</v>
      </c>
      <c r="O1645" s="578">
        <v>5.2083333335758653E-2</v>
      </c>
    </row>
    <row r="1646" spans="1:15">
      <c r="A1646" s="577">
        <v>1645</v>
      </c>
      <c r="B1646" s="577" t="s">
        <v>96</v>
      </c>
      <c r="C1646" s="577">
        <v>1</v>
      </c>
      <c r="D1646">
        <v>0.02</v>
      </c>
      <c r="E1646">
        <v>0.02</v>
      </c>
      <c r="F1646" s="403">
        <v>44138.357638888891</v>
      </c>
      <c r="G1646">
        <v>1.16832</v>
      </c>
      <c r="H1646" s="403">
        <v>44138.357638888891</v>
      </c>
      <c r="I1646">
        <v>1.16832</v>
      </c>
      <c r="J1646" s="403">
        <v>44138.393055555556</v>
      </c>
      <c r="K1646">
        <v>1.1693199999999999</v>
      </c>
      <c r="L1646">
        <v>0</v>
      </c>
      <c r="M1646">
        <v>9.999999999998181</v>
      </c>
      <c r="N1646">
        <v>2</v>
      </c>
      <c r="O1646" s="578">
        <v>3.5416666665696539E-2</v>
      </c>
    </row>
    <row r="1647" spans="1:15">
      <c r="A1647" s="577">
        <v>1646</v>
      </c>
      <c r="B1647" s="577" t="s">
        <v>96</v>
      </c>
      <c r="C1647" s="577">
        <v>1</v>
      </c>
      <c r="D1647">
        <v>0.02</v>
      </c>
      <c r="E1647">
        <v>0.02</v>
      </c>
      <c r="F1647" s="403">
        <v>44138.490277777775</v>
      </c>
      <c r="G1647">
        <v>1.1713899999999999</v>
      </c>
      <c r="H1647" s="403">
        <v>44138.490277777775</v>
      </c>
      <c r="I1647">
        <v>1.1713899999999999</v>
      </c>
      <c r="J1647" s="403">
        <v>44138.640972222223</v>
      </c>
      <c r="K1647">
        <v>1.17239</v>
      </c>
      <c r="L1647">
        <v>0</v>
      </c>
      <c r="M1647">
        <v>10</v>
      </c>
      <c r="N1647">
        <v>2</v>
      </c>
      <c r="O1647" s="578">
        <v>0.15069444444816327</v>
      </c>
    </row>
    <row r="1648" spans="1:15">
      <c r="A1648" s="577">
        <v>1647</v>
      </c>
      <c r="B1648" s="577" t="s">
        <v>96</v>
      </c>
      <c r="C1648" s="577">
        <v>3</v>
      </c>
      <c r="D1648">
        <v>0.03</v>
      </c>
      <c r="E1648">
        <v>7.0000000000000007E-2</v>
      </c>
      <c r="F1648" s="403">
        <v>44138.666666666664</v>
      </c>
      <c r="G1648">
        <v>1.1731499999999999</v>
      </c>
      <c r="H1648" s="403">
        <v>44138.849305555559</v>
      </c>
      <c r="I1648">
        <v>1.1699200000000001</v>
      </c>
      <c r="J1648" s="403">
        <v>44138.946527777778</v>
      </c>
      <c r="K1648">
        <v>1.1722999999999999</v>
      </c>
      <c r="L1648">
        <v>32.299999999999272</v>
      </c>
      <c r="M1648">
        <v>23.799999999997453</v>
      </c>
      <c r="N1648">
        <v>6.9799999999999995</v>
      </c>
      <c r="O1648" s="578">
        <v>0.27986111111385981</v>
      </c>
    </row>
    <row r="1649" spans="1:15">
      <c r="A1649" s="577">
        <v>1648</v>
      </c>
      <c r="B1649" s="577" t="s">
        <v>96</v>
      </c>
      <c r="C1649" s="577">
        <v>2</v>
      </c>
      <c r="D1649">
        <v>0.02</v>
      </c>
      <c r="E1649">
        <v>0.04</v>
      </c>
      <c r="F1649" s="403">
        <v>44138.984027777777</v>
      </c>
      <c r="G1649">
        <v>1.1756800000000001</v>
      </c>
      <c r="H1649" s="403">
        <v>44139.002083333333</v>
      </c>
      <c r="I1649">
        <v>1.17408</v>
      </c>
      <c r="J1649" s="403">
        <v>44139.005555555559</v>
      </c>
      <c r="K1649">
        <v>1.17588</v>
      </c>
      <c r="L1649">
        <v>16.000000000001819</v>
      </c>
      <c r="M1649">
        <v>18.000000000001819</v>
      </c>
      <c r="N1649">
        <v>3.92</v>
      </c>
      <c r="O1649" s="578">
        <v>2.1527777782466728E-2</v>
      </c>
    </row>
    <row r="1650" spans="1:15">
      <c r="A1650" s="577">
        <v>1649</v>
      </c>
      <c r="B1650" s="577" t="s">
        <v>96</v>
      </c>
      <c r="C1650" s="577">
        <v>8</v>
      </c>
      <c r="D1650">
        <v>0.38</v>
      </c>
      <c r="E1650">
        <v>0.95000000000000007</v>
      </c>
      <c r="F1650" s="403">
        <v>44139.012499999997</v>
      </c>
      <c r="G1650">
        <v>1.1763600000000001</v>
      </c>
      <c r="H1650" s="403">
        <v>44139.113194444442</v>
      </c>
      <c r="I1650">
        <v>1.16079</v>
      </c>
      <c r="J1650" s="403">
        <v>44139.136805555558</v>
      </c>
      <c r="K1650">
        <v>1.1660999999999999</v>
      </c>
      <c r="L1650">
        <v>155.70000000000073</v>
      </c>
      <c r="M1650">
        <v>53.100000000000364</v>
      </c>
      <c r="N1650">
        <v>132.56</v>
      </c>
      <c r="O1650" s="578">
        <v>0.12430555556056788</v>
      </c>
    </row>
    <row r="1651" spans="1:15">
      <c r="A1651" s="577">
        <v>1650</v>
      </c>
      <c r="B1651" s="577" t="s">
        <v>97</v>
      </c>
      <c r="C1651" s="577">
        <v>1</v>
      </c>
      <c r="D1651">
        <v>0.02</v>
      </c>
      <c r="E1651">
        <v>0.02</v>
      </c>
      <c r="F1651" s="403">
        <v>44139.03402777778</v>
      </c>
      <c r="G1651">
        <v>1.17248</v>
      </c>
      <c r="H1651" s="403">
        <v>44139.03402777778</v>
      </c>
      <c r="I1651">
        <v>1.17248</v>
      </c>
      <c r="J1651" s="403">
        <v>44139.036111111112</v>
      </c>
      <c r="K1651">
        <v>1.1714800000000001</v>
      </c>
      <c r="L1651">
        <v>0</v>
      </c>
      <c r="M1651">
        <v>9.999999999998181</v>
      </c>
      <c r="N1651">
        <v>2</v>
      </c>
      <c r="O1651" s="578">
        <v>2.0833333328482695E-3</v>
      </c>
    </row>
    <row r="1652" spans="1:15">
      <c r="A1652" s="577">
        <v>1651</v>
      </c>
      <c r="B1652" s="577" t="s">
        <v>97</v>
      </c>
      <c r="C1652" s="577">
        <v>2</v>
      </c>
      <c r="D1652">
        <v>0.02</v>
      </c>
      <c r="E1652">
        <v>0.04</v>
      </c>
      <c r="F1652" s="403">
        <v>44139.043749999997</v>
      </c>
      <c r="G1652">
        <v>1.1701600000000001</v>
      </c>
      <c r="H1652" s="403">
        <v>44139.049305555556</v>
      </c>
      <c r="I1652">
        <v>1.17177</v>
      </c>
      <c r="J1652" s="403">
        <v>44139.059027777781</v>
      </c>
      <c r="K1652">
        <v>1.16997</v>
      </c>
      <c r="L1652">
        <v>16.099999999998545</v>
      </c>
      <c r="M1652">
        <v>18</v>
      </c>
      <c r="N1652">
        <v>3.98</v>
      </c>
      <c r="O1652" s="578">
        <v>1.527777778392192E-2</v>
      </c>
    </row>
    <row r="1653" spans="1:15">
      <c r="A1653" s="577">
        <v>1652</v>
      </c>
      <c r="B1653" s="577" t="s">
        <v>97</v>
      </c>
      <c r="C1653" s="577">
        <v>2</v>
      </c>
      <c r="D1653">
        <v>0.02</v>
      </c>
      <c r="E1653">
        <v>0.04</v>
      </c>
      <c r="F1653" s="403">
        <v>44139.063194444447</v>
      </c>
      <c r="G1653">
        <v>1.16856</v>
      </c>
      <c r="H1653" s="403">
        <v>44139.077777777777</v>
      </c>
      <c r="I1653">
        <v>1.1701600000000001</v>
      </c>
      <c r="J1653" s="403">
        <v>44139.082638888889</v>
      </c>
      <c r="K1653">
        <v>1.1683600000000001</v>
      </c>
      <c r="L1653">
        <v>16</v>
      </c>
      <c r="M1653">
        <v>18</v>
      </c>
      <c r="N1653">
        <v>4</v>
      </c>
      <c r="O1653" s="578">
        <v>1.9444444442342501E-2</v>
      </c>
    </row>
    <row r="1654" spans="1:15">
      <c r="A1654" s="577">
        <v>1653</v>
      </c>
      <c r="B1654" s="577" t="s">
        <v>97</v>
      </c>
      <c r="C1654" s="577">
        <v>1</v>
      </c>
      <c r="D1654">
        <v>0.02</v>
      </c>
      <c r="E1654">
        <v>0.02</v>
      </c>
      <c r="F1654" s="403">
        <v>44139.107638888891</v>
      </c>
      <c r="G1654">
        <v>1.1642300000000001</v>
      </c>
      <c r="H1654" s="403">
        <v>44139.107638888891</v>
      </c>
      <c r="I1654">
        <v>1.1642300000000001</v>
      </c>
      <c r="J1654" s="403">
        <v>44139.11041666667</v>
      </c>
      <c r="K1654">
        <v>1.16323</v>
      </c>
      <c r="L1654">
        <v>0</v>
      </c>
      <c r="M1654">
        <v>10.000000000001819</v>
      </c>
      <c r="N1654">
        <v>2</v>
      </c>
      <c r="O1654" s="578">
        <v>2.7777777795563452E-3</v>
      </c>
    </row>
    <row r="1655" spans="1:15">
      <c r="A1655" s="577">
        <v>1654</v>
      </c>
      <c r="B1655" s="577" t="s">
        <v>97</v>
      </c>
      <c r="C1655" s="577">
        <v>1</v>
      </c>
      <c r="D1655">
        <v>0.02</v>
      </c>
      <c r="E1655">
        <v>0.02</v>
      </c>
      <c r="F1655" s="403">
        <v>44139.120138888888</v>
      </c>
      <c r="G1655">
        <v>1.16249</v>
      </c>
      <c r="H1655" s="403">
        <v>44139.120138888888</v>
      </c>
      <c r="I1655">
        <v>1.16249</v>
      </c>
      <c r="J1655" s="403">
        <v>44139.123611111114</v>
      </c>
      <c r="K1655">
        <v>1.1614899999999999</v>
      </c>
      <c r="L1655">
        <v>0</v>
      </c>
      <c r="M1655">
        <v>10</v>
      </c>
      <c r="N1655">
        <v>2</v>
      </c>
      <c r="O1655" s="578">
        <v>3.4722222262644209E-3</v>
      </c>
    </row>
    <row r="1656" spans="1:15">
      <c r="A1656" s="577">
        <v>1655</v>
      </c>
      <c r="B1656" s="577" t="s">
        <v>97</v>
      </c>
      <c r="C1656" s="577">
        <v>3</v>
      </c>
      <c r="D1656">
        <v>0.03</v>
      </c>
      <c r="E1656">
        <v>7.0000000000000007E-2</v>
      </c>
      <c r="F1656" s="403">
        <v>44139.126388888886</v>
      </c>
      <c r="G1656">
        <v>1.16249</v>
      </c>
      <c r="H1656" s="403">
        <v>44139.136805555558</v>
      </c>
      <c r="I1656">
        <v>1.16574</v>
      </c>
      <c r="J1656" s="403">
        <v>44139.181250000001</v>
      </c>
      <c r="K1656">
        <v>1.1633500000000001</v>
      </c>
      <c r="L1656">
        <v>32.5</v>
      </c>
      <c r="M1656">
        <v>23.899999999997817</v>
      </c>
      <c r="N1656">
        <v>6.97</v>
      </c>
      <c r="O1656" s="578">
        <v>5.4861111115314998E-2</v>
      </c>
    </row>
    <row r="1657" spans="1:15">
      <c r="A1657" s="577">
        <v>1656</v>
      </c>
      <c r="B1657" s="577" t="s">
        <v>96</v>
      </c>
      <c r="C1657" s="577">
        <v>1</v>
      </c>
      <c r="D1657">
        <v>0.02</v>
      </c>
      <c r="E1657">
        <v>0.02</v>
      </c>
      <c r="F1657" s="403">
        <v>44139.147916666669</v>
      </c>
      <c r="G1657">
        <v>1.1643399999999999</v>
      </c>
      <c r="H1657" s="403">
        <v>44139.147916666669</v>
      </c>
      <c r="I1657">
        <v>1.1643399999999999</v>
      </c>
      <c r="J1657" s="403">
        <v>44139.15347222222</v>
      </c>
      <c r="K1657">
        <v>1.16534</v>
      </c>
      <c r="L1657">
        <v>0</v>
      </c>
      <c r="M1657">
        <v>10</v>
      </c>
      <c r="N1657">
        <v>2</v>
      </c>
      <c r="O1657" s="578">
        <v>5.5555555518367328E-3</v>
      </c>
    </row>
    <row r="1658" spans="1:15">
      <c r="A1658" s="577">
        <v>1657</v>
      </c>
      <c r="B1658" s="577" t="s">
        <v>96</v>
      </c>
      <c r="C1658" s="577">
        <v>1</v>
      </c>
      <c r="D1658">
        <v>0.02</v>
      </c>
      <c r="E1658">
        <v>0.02</v>
      </c>
      <c r="F1658" s="403">
        <v>44139.156944444447</v>
      </c>
      <c r="G1658">
        <v>1.16429</v>
      </c>
      <c r="H1658" s="403">
        <v>44139.156944444447</v>
      </c>
      <c r="I1658">
        <v>1.16429</v>
      </c>
      <c r="J1658" s="403">
        <v>44139.185416666667</v>
      </c>
      <c r="K1658">
        <v>1.1652899999999999</v>
      </c>
      <c r="L1658">
        <v>0</v>
      </c>
      <c r="M1658">
        <v>10</v>
      </c>
      <c r="N1658">
        <v>2</v>
      </c>
      <c r="O1658" s="578">
        <v>2.8472222220443655E-2</v>
      </c>
    </row>
    <row r="1659" spans="1:15">
      <c r="A1659" s="577">
        <v>1658</v>
      </c>
      <c r="B1659" s="577" t="s">
        <v>96</v>
      </c>
      <c r="C1659" s="577">
        <v>2</v>
      </c>
      <c r="D1659">
        <v>0.02</v>
      </c>
      <c r="E1659">
        <v>0.04</v>
      </c>
      <c r="F1659" s="403">
        <v>44139.191666666666</v>
      </c>
      <c r="G1659">
        <v>1.16669</v>
      </c>
      <c r="H1659" s="403">
        <v>44139.198611111111</v>
      </c>
      <c r="I1659">
        <v>1.1650799999999999</v>
      </c>
      <c r="J1659" s="403">
        <v>44139.214583333334</v>
      </c>
      <c r="K1659">
        <v>1.16689</v>
      </c>
      <c r="L1659">
        <v>16.100000000000364</v>
      </c>
      <c r="M1659">
        <v>18.100000000000364</v>
      </c>
      <c r="N1659">
        <v>4.0200000000000005</v>
      </c>
      <c r="O1659" s="578">
        <v>2.2916666668606922E-2</v>
      </c>
    </row>
    <row r="1660" spans="1:15">
      <c r="A1660" s="577">
        <v>1659</v>
      </c>
      <c r="B1660" s="577" t="s">
        <v>97</v>
      </c>
      <c r="C1660" s="577">
        <v>1</v>
      </c>
      <c r="D1660">
        <v>0.02</v>
      </c>
      <c r="E1660">
        <v>0.02</v>
      </c>
      <c r="F1660" s="403">
        <v>44139.201388888891</v>
      </c>
      <c r="G1660">
        <v>1.1661999999999999</v>
      </c>
      <c r="H1660" s="403">
        <v>44139.201388888891</v>
      </c>
      <c r="I1660">
        <v>1.1661999999999999</v>
      </c>
      <c r="J1660" s="403">
        <v>44139.209722222222</v>
      </c>
      <c r="K1660">
        <v>1.1652</v>
      </c>
      <c r="L1660">
        <v>0</v>
      </c>
      <c r="M1660">
        <v>9.999999999998181</v>
      </c>
      <c r="N1660">
        <v>2</v>
      </c>
      <c r="O1660" s="578">
        <v>8.333333331393078E-3</v>
      </c>
    </row>
    <row r="1661" spans="1:15">
      <c r="A1661" s="577">
        <v>1660</v>
      </c>
      <c r="B1661" s="577" t="s">
        <v>97</v>
      </c>
      <c r="C1661" s="577">
        <v>1</v>
      </c>
      <c r="D1661">
        <v>0.02</v>
      </c>
      <c r="E1661">
        <v>0.02</v>
      </c>
      <c r="F1661" s="403">
        <v>44139.21597222222</v>
      </c>
      <c r="G1661">
        <v>1.1669400000000001</v>
      </c>
      <c r="H1661" s="403">
        <v>44139.21597222222</v>
      </c>
      <c r="I1661">
        <v>1.1669400000000001</v>
      </c>
      <c r="J1661" s="403">
        <v>44139.240972222222</v>
      </c>
      <c r="K1661">
        <v>1.16594</v>
      </c>
      <c r="L1661">
        <v>0</v>
      </c>
      <c r="M1661">
        <v>10.000000000001819</v>
      </c>
      <c r="N1661">
        <v>2</v>
      </c>
      <c r="O1661" s="578">
        <v>2.5000000001455192E-2</v>
      </c>
    </row>
    <row r="1662" spans="1:15">
      <c r="A1662" s="577">
        <v>1661</v>
      </c>
      <c r="B1662" s="577" t="s">
        <v>96</v>
      </c>
      <c r="C1662" s="577">
        <v>3</v>
      </c>
      <c r="D1662">
        <v>0.03</v>
      </c>
      <c r="E1662">
        <v>7.0000000000000007E-2</v>
      </c>
      <c r="F1662" s="403">
        <v>44139.229861111111</v>
      </c>
      <c r="G1662">
        <v>1.16656</v>
      </c>
      <c r="H1662" s="403">
        <v>44139.311805555553</v>
      </c>
      <c r="I1662">
        <v>1.16334</v>
      </c>
      <c r="J1662" s="403">
        <v>44139.331944444442</v>
      </c>
      <c r="K1662">
        <v>1.1657200000000001</v>
      </c>
      <c r="L1662">
        <v>32.200000000000728</v>
      </c>
      <c r="M1662">
        <v>23.800000000001091</v>
      </c>
      <c r="N1662">
        <v>7.02</v>
      </c>
      <c r="O1662" s="578">
        <v>0.10208333333139308</v>
      </c>
    </row>
    <row r="1663" spans="1:15">
      <c r="A1663" s="577">
        <v>1662</v>
      </c>
      <c r="B1663" s="577" t="s">
        <v>97</v>
      </c>
      <c r="C1663" s="577">
        <v>1</v>
      </c>
      <c r="D1663">
        <v>0.02</v>
      </c>
      <c r="E1663">
        <v>0.02</v>
      </c>
      <c r="F1663" s="403">
        <v>44139.249305555553</v>
      </c>
      <c r="G1663">
        <v>1.1660699999999999</v>
      </c>
      <c r="H1663" s="403">
        <v>44139.249305555553</v>
      </c>
      <c r="I1663">
        <v>1.1660699999999999</v>
      </c>
      <c r="J1663" s="403">
        <v>44139.279861111114</v>
      </c>
      <c r="K1663">
        <v>1.1650700000000001</v>
      </c>
      <c r="L1663">
        <v>0</v>
      </c>
      <c r="M1663">
        <v>9.999999999998181</v>
      </c>
      <c r="N1663">
        <v>2</v>
      </c>
      <c r="O1663" s="578">
        <v>3.0555555560567882E-2</v>
      </c>
    </row>
    <row r="1664" spans="1:15">
      <c r="A1664" s="577">
        <v>1663</v>
      </c>
      <c r="B1664" s="577" t="s">
        <v>97</v>
      </c>
      <c r="C1664" s="577">
        <v>1</v>
      </c>
      <c r="D1664">
        <v>0.02</v>
      </c>
      <c r="E1664">
        <v>0.02</v>
      </c>
      <c r="F1664" s="403">
        <v>44139.284722222219</v>
      </c>
      <c r="G1664">
        <v>1.16466</v>
      </c>
      <c r="H1664" s="403">
        <v>44139.284722222219</v>
      </c>
      <c r="I1664">
        <v>1.16466</v>
      </c>
      <c r="J1664" s="403">
        <v>44139.311111111114</v>
      </c>
      <c r="K1664">
        <v>1.1636599999999999</v>
      </c>
      <c r="L1664">
        <v>0</v>
      </c>
      <c r="M1664">
        <v>10.000000000001819</v>
      </c>
      <c r="N1664">
        <v>2</v>
      </c>
      <c r="O1664" s="578">
        <v>2.6388888894871343E-2</v>
      </c>
    </row>
    <row r="1665" spans="1:15">
      <c r="A1665" s="577">
        <v>1664</v>
      </c>
      <c r="B1665" s="577" t="s">
        <v>97</v>
      </c>
      <c r="C1665" s="577">
        <v>7</v>
      </c>
      <c r="D1665">
        <v>0.23</v>
      </c>
      <c r="E1665">
        <v>0.57000000000000006</v>
      </c>
      <c r="F1665" s="403">
        <v>44139.314583333333</v>
      </c>
      <c r="G1665">
        <v>1.1637900000000001</v>
      </c>
      <c r="H1665" s="403">
        <v>44139.522222222222</v>
      </c>
      <c r="I1665">
        <v>1.17445</v>
      </c>
      <c r="J1665" s="403">
        <v>44139.568055555559</v>
      </c>
      <c r="K1665">
        <v>1.1705300000000001</v>
      </c>
      <c r="L1665">
        <v>106.59999999999854</v>
      </c>
      <c r="M1665">
        <v>39.199999999998909</v>
      </c>
      <c r="N1665">
        <v>73.919999999999987</v>
      </c>
      <c r="O1665" s="578">
        <v>0.25347222222626442</v>
      </c>
    </row>
    <row r="1666" spans="1:15">
      <c r="A1666" s="577">
        <v>1665</v>
      </c>
      <c r="B1666" s="577" t="s">
        <v>96</v>
      </c>
      <c r="C1666" s="577">
        <v>1</v>
      </c>
      <c r="D1666">
        <v>0.02</v>
      </c>
      <c r="E1666">
        <v>0.02</v>
      </c>
      <c r="F1666" s="403">
        <v>44139.370833333334</v>
      </c>
      <c r="G1666">
        <v>1.1676500000000001</v>
      </c>
      <c r="H1666" s="403">
        <v>44139.370833333334</v>
      </c>
      <c r="I1666">
        <v>1.1676500000000001</v>
      </c>
      <c r="J1666" s="403">
        <v>44139.406944444447</v>
      </c>
      <c r="K1666">
        <v>1.16865</v>
      </c>
      <c r="L1666">
        <v>0</v>
      </c>
      <c r="M1666">
        <v>10</v>
      </c>
      <c r="N1666">
        <v>2</v>
      </c>
      <c r="O1666" s="578">
        <v>3.6111111112404615E-2</v>
      </c>
    </row>
    <row r="1667" spans="1:15">
      <c r="A1667" s="577">
        <v>1666</v>
      </c>
      <c r="B1667" s="577" t="s">
        <v>96</v>
      </c>
      <c r="C1667" s="577">
        <v>1</v>
      </c>
      <c r="D1667">
        <v>0.02</v>
      </c>
      <c r="E1667">
        <v>0.02</v>
      </c>
      <c r="F1667" s="403">
        <v>44139.417361111111</v>
      </c>
      <c r="G1667">
        <v>1.1676599999999999</v>
      </c>
      <c r="H1667" s="403">
        <v>44139.417361111111</v>
      </c>
      <c r="I1667">
        <v>1.1676599999999999</v>
      </c>
      <c r="J1667" s="403">
        <v>44139.434027777781</v>
      </c>
      <c r="K1667">
        <v>1.16866</v>
      </c>
      <c r="L1667">
        <v>0</v>
      </c>
      <c r="M1667">
        <v>10.000000000001819</v>
      </c>
      <c r="N1667">
        <v>2</v>
      </c>
      <c r="O1667" s="578">
        <v>1.6666666670062114E-2</v>
      </c>
    </row>
    <row r="1668" spans="1:15">
      <c r="A1668" s="577">
        <v>1667</v>
      </c>
      <c r="B1668" s="577" t="s">
        <v>96</v>
      </c>
      <c r="C1668" s="577">
        <v>1</v>
      </c>
      <c r="D1668">
        <v>0.02</v>
      </c>
      <c r="E1668">
        <v>0.02</v>
      </c>
      <c r="F1668" s="403">
        <v>44139.472222222219</v>
      </c>
      <c r="G1668">
        <v>1.1698999999999999</v>
      </c>
      <c r="H1668" s="403">
        <v>44139.472222222219</v>
      </c>
      <c r="I1668">
        <v>1.1698999999999999</v>
      </c>
      <c r="J1668" s="403">
        <v>44139.490972222222</v>
      </c>
      <c r="K1668">
        <v>1.1709000000000001</v>
      </c>
      <c r="L1668">
        <v>0</v>
      </c>
      <c r="M1668">
        <v>10</v>
      </c>
      <c r="N1668">
        <v>2</v>
      </c>
      <c r="O1668" s="578">
        <v>1.8750000002910383E-2</v>
      </c>
    </row>
    <row r="1669" spans="1:15">
      <c r="A1669" s="577">
        <v>1668</v>
      </c>
      <c r="B1669" s="577" t="s">
        <v>96</v>
      </c>
      <c r="C1669" s="577">
        <v>1</v>
      </c>
      <c r="D1669">
        <v>0.02</v>
      </c>
      <c r="E1669">
        <v>0.02</v>
      </c>
      <c r="F1669" s="403">
        <v>44139.493750000001</v>
      </c>
      <c r="G1669">
        <v>1.1705399999999999</v>
      </c>
      <c r="H1669" s="403">
        <v>44139.493750000001</v>
      </c>
      <c r="I1669">
        <v>1.1705399999999999</v>
      </c>
      <c r="J1669" s="403">
        <v>44139.509722222225</v>
      </c>
      <c r="K1669">
        <v>1.17154</v>
      </c>
      <c r="L1669">
        <v>0</v>
      </c>
      <c r="M1669">
        <v>10</v>
      </c>
      <c r="N1669">
        <v>2</v>
      </c>
      <c r="O1669" s="578">
        <v>1.5972222223354038E-2</v>
      </c>
    </row>
    <row r="1670" spans="1:15">
      <c r="A1670" s="577">
        <v>1669</v>
      </c>
      <c r="B1670" s="577" t="s">
        <v>96</v>
      </c>
      <c r="C1670" s="577">
        <v>2</v>
      </c>
      <c r="D1670">
        <v>0.02</v>
      </c>
      <c r="E1670">
        <v>0.04</v>
      </c>
      <c r="F1670" s="403">
        <v>44139.525000000001</v>
      </c>
      <c r="G1670">
        <v>1.17343</v>
      </c>
      <c r="H1670" s="403">
        <v>44139.529166666667</v>
      </c>
      <c r="I1670">
        <v>1.1718299999999999</v>
      </c>
      <c r="J1670" s="403">
        <v>44139.536805555559</v>
      </c>
      <c r="K1670">
        <v>1.17363</v>
      </c>
      <c r="L1670">
        <v>16</v>
      </c>
      <c r="M1670">
        <v>18</v>
      </c>
      <c r="N1670">
        <v>4</v>
      </c>
      <c r="O1670" s="578">
        <v>1.1805555557657499E-2</v>
      </c>
    </row>
    <row r="1671" spans="1:15">
      <c r="A1671" s="577">
        <v>1670</v>
      </c>
      <c r="B1671" s="577" t="s">
        <v>96</v>
      </c>
      <c r="C1671" s="577">
        <v>3</v>
      </c>
      <c r="D1671">
        <v>0.03</v>
      </c>
      <c r="E1671">
        <v>7.0000000000000007E-2</v>
      </c>
      <c r="F1671" s="403">
        <v>44139.539583333331</v>
      </c>
      <c r="G1671">
        <v>1.1727300000000001</v>
      </c>
      <c r="H1671" s="403">
        <v>44139.602083333331</v>
      </c>
      <c r="I1671">
        <v>1.16953</v>
      </c>
      <c r="J1671" s="403">
        <v>44139.62777777778</v>
      </c>
      <c r="K1671">
        <v>1.1718999999999999</v>
      </c>
      <c r="L1671">
        <v>32.000000000001819</v>
      </c>
      <c r="M1671">
        <v>23.700000000000728</v>
      </c>
      <c r="N1671">
        <v>6.99</v>
      </c>
      <c r="O1671" s="578">
        <v>8.8194444448163267E-2</v>
      </c>
    </row>
    <row r="1672" spans="1:15">
      <c r="A1672" s="577">
        <v>1671</v>
      </c>
      <c r="B1672" s="577" t="s">
        <v>97</v>
      </c>
      <c r="C1672" s="577">
        <v>1</v>
      </c>
      <c r="D1672">
        <v>0.02</v>
      </c>
      <c r="E1672">
        <v>0.02</v>
      </c>
      <c r="F1672" s="403">
        <v>44139.573611111111</v>
      </c>
      <c r="G1672">
        <v>1.1715599999999999</v>
      </c>
      <c r="H1672" s="403">
        <v>44139.573611111111</v>
      </c>
      <c r="I1672">
        <v>1.1715599999999999</v>
      </c>
      <c r="J1672" s="403">
        <v>44139.59652777778</v>
      </c>
      <c r="K1672">
        <v>1.17056</v>
      </c>
      <c r="L1672">
        <v>0</v>
      </c>
      <c r="M1672">
        <v>9.999999999998181</v>
      </c>
      <c r="N1672">
        <v>2</v>
      </c>
      <c r="O1672" s="578">
        <v>2.2916666668606922E-2</v>
      </c>
    </row>
    <row r="1673" spans="1:15">
      <c r="A1673" s="577">
        <v>1672</v>
      </c>
      <c r="B1673" s="577" t="s">
        <v>97</v>
      </c>
      <c r="C1673" s="577">
        <v>1</v>
      </c>
      <c r="D1673">
        <v>0.02</v>
      </c>
      <c r="E1673">
        <v>0.02</v>
      </c>
      <c r="F1673" s="403">
        <v>44139.606249999997</v>
      </c>
      <c r="G1673">
        <v>1.1698299999999999</v>
      </c>
      <c r="H1673" s="403">
        <v>44139.606249999997</v>
      </c>
      <c r="I1673">
        <v>1.1698299999999999</v>
      </c>
      <c r="J1673" s="403">
        <v>44139.609027777777</v>
      </c>
      <c r="K1673">
        <v>1.16883</v>
      </c>
      <c r="L1673">
        <v>0</v>
      </c>
      <c r="M1673">
        <v>9.999999999998181</v>
      </c>
      <c r="N1673">
        <v>2</v>
      </c>
      <c r="O1673" s="578">
        <v>2.7777777795563452E-3</v>
      </c>
    </row>
    <row r="1674" spans="1:15">
      <c r="A1674" s="577">
        <v>1673</v>
      </c>
      <c r="B1674" s="577" t="s">
        <v>97</v>
      </c>
      <c r="C1674" s="577">
        <v>9</v>
      </c>
      <c r="D1674">
        <v>0.64</v>
      </c>
      <c r="E1674">
        <v>1.59</v>
      </c>
      <c r="F1674" s="403">
        <v>44139.617361111108</v>
      </c>
      <c r="G1674">
        <v>1.16936</v>
      </c>
      <c r="H1674" s="403">
        <v>44140.535416666666</v>
      </c>
      <c r="I1674">
        <v>1.18441</v>
      </c>
      <c r="J1674" s="403">
        <v>44140.727777777778</v>
      </c>
      <c r="K1674">
        <v>1.18008</v>
      </c>
      <c r="L1674">
        <v>150.5</v>
      </c>
      <c r="M1674">
        <v>43.300000000001091</v>
      </c>
      <c r="N1674">
        <v>206.15</v>
      </c>
      <c r="O1674" s="578">
        <v>1.1104166666700621</v>
      </c>
    </row>
    <row r="1675" spans="1:15">
      <c r="A1675" s="577">
        <v>1674</v>
      </c>
      <c r="B1675" s="577" t="s">
        <v>96</v>
      </c>
      <c r="C1675" s="577">
        <v>2</v>
      </c>
      <c r="D1675">
        <v>0.02</v>
      </c>
      <c r="E1675">
        <v>0.04</v>
      </c>
      <c r="F1675" s="403">
        <v>44139.630555555559</v>
      </c>
      <c r="G1675">
        <v>1.1715599999999999</v>
      </c>
      <c r="H1675" s="403">
        <v>44139.677777777775</v>
      </c>
      <c r="I1675">
        <v>1.16994</v>
      </c>
      <c r="J1675" s="403">
        <v>44139.700694444444</v>
      </c>
      <c r="K1675">
        <v>1.1717500000000001</v>
      </c>
      <c r="L1675">
        <v>16.199999999998909</v>
      </c>
      <c r="M1675">
        <v>18.100000000000364</v>
      </c>
      <c r="N1675">
        <v>4</v>
      </c>
      <c r="O1675" s="578">
        <v>7.0138888884685002E-2</v>
      </c>
    </row>
    <row r="1676" spans="1:15">
      <c r="A1676" s="577">
        <v>1675</v>
      </c>
      <c r="B1676" s="577" t="s">
        <v>96</v>
      </c>
      <c r="C1676" s="577">
        <v>1</v>
      </c>
      <c r="D1676">
        <v>0.02</v>
      </c>
      <c r="E1676">
        <v>0.02</v>
      </c>
      <c r="F1676" s="403">
        <v>44139.709722222222</v>
      </c>
      <c r="G1676">
        <v>1.1723300000000001</v>
      </c>
      <c r="H1676" s="403">
        <v>44139.709722222222</v>
      </c>
      <c r="I1676">
        <v>1.1723300000000001</v>
      </c>
      <c r="J1676" s="403">
        <v>44139.972916666666</v>
      </c>
      <c r="K1676">
        <v>1.17333</v>
      </c>
      <c r="L1676">
        <v>0</v>
      </c>
      <c r="M1676">
        <v>9.999999999998181</v>
      </c>
      <c r="N1676">
        <v>2</v>
      </c>
      <c r="O1676" s="578">
        <v>0.26319444444379769</v>
      </c>
    </row>
    <row r="1677" spans="1:15">
      <c r="A1677" s="577">
        <v>1676</v>
      </c>
      <c r="B1677" s="577" t="s">
        <v>96</v>
      </c>
      <c r="C1677" s="577">
        <v>1</v>
      </c>
      <c r="D1677">
        <v>0.02</v>
      </c>
      <c r="E1677">
        <v>0.02</v>
      </c>
      <c r="F1677" s="403">
        <v>44140.044444444444</v>
      </c>
      <c r="G1677">
        <v>1.17282</v>
      </c>
      <c r="H1677" s="403">
        <v>44140.044444444444</v>
      </c>
      <c r="I1677">
        <v>1.17282</v>
      </c>
      <c r="J1677" s="403">
        <v>44140.140972222223</v>
      </c>
      <c r="K1677">
        <v>1.1738200000000001</v>
      </c>
      <c r="L1677">
        <v>0</v>
      </c>
      <c r="M1677">
        <v>10.000000000001819</v>
      </c>
      <c r="N1677">
        <v>2</v>
      </c>
      <c r="O1677" s="578">
        <v>9.6527777779556345E-2</v>
      </c>
    </row>
    <row r="1678" spans="1:15">
      <c r="A1678" s="577">
        <v>1677</v>
      </c>
      <c r="B1678" s="577" t="s">
        <v>96</v>
      </c>
      <c r="C1678" s="577">
        <v>1</v>
      </c>
      <c r="D1678">
        <v>0.02</v>
      </c>
      <c r="E1678">
        <v>0.02</v>
      </c>
      <c r="F1678" s="403">
        <v>44140.249305555553</v>
      </c>
      <c r="G1678">
        <v>1.1739299999999999</v>
      </c>
      <c r="H1678" s="403">
        <v>44140.249305555553</v>
      </c>
      <c r="I1678">
        <v>1.1739299999999999</v>
      </c>
      <c r="J1678" s="403">
        <v>44140.338888888888</v>
      </c>
      <c r="K1678">
        <v>1.17493</v>
      </c>
      <c r="L1678">
        <v>0</v>
      </c>
      <c r="M1678">
        <v>10.000000000001819</v>
      </c>
      <c r="N1678">
        <v>2</v>
      </c>
      <c r="O1678" s="578">
        <v>8.9583333334303461E-2</v>
      </c>
    </row>
    <row r="1679" spans="1:15">
      <c r="A1679" s="577">
        <v>1678</v>
      </c>
      <c r="B1679" s="577" t="s">
        <v>96</v>
      </c>
      <c r="C1679" s="577">
        <v>1</v>
      </c>
      <c r="D1679">
        <v>0.02</v>
      </c>
      <c r="E1679">
        <v>0.02</v>
      </c>
      <c r="F1679" s="403">
        <v>44140.352777777778</v>
      </c>
      <c r="G1679">
        <v>1.1763699999999999</v>
      </c>
      <c r="H1679" s="403">
        <v>44140.352777777778</v>
      </c>
      <c r="I1679">
        <v>1.1763699999999999</v>
      </c>
      <c r="J1679" s="403">
        <v>44140.394444444442</v>
      </c>
      <c r="K1679">
        <v>1.17737</v>
      </c>
      <c r="L1679">
        <v>0</v>
      </c>
      <c r="M1679">
        <v>10.000000000001819</v>
      </c>
      <c r="N1679">
        <v>2</v>
      </c>
      <c r="O1679" s="578">
        <v>4.1666666664241347E-2</v>
      </c>
    </row>
    <row r="1680" spans="1:15">
      <c r="A1680" s="577">
        <v>1679</v>
      </c>
      <c r="B1680" s="577" t="s">
        <v>96</v>
      </c>
      <c r="C1680" s="577">
        <v>1</v>
      </c>
      <c r="D1680">
        <v>0.02</v>
      </c>
      <c r="E1680">
        <v>0.02</v>
      </c>
      <c r="F1680" s="403">
        <v>44140.417361111111</v>
      </c>
      <c r="G1680">
        <v>1.17936</v>
      </c>
      <c r="H1680" s="403">
        <v>44140.417361111111</v>
      </c>
      <c r="I1680">
        <v>1.17936</v>
      </c>
      <c r="J1680" s="403">
        <v>44140.431944444441</v>
      </c>
      <c r="K1680">
        <v>1.1803600000000001</v>
      </c>
      <c r="L1680">
        <v>0</v>
      </c>
      <c r="M1680">
        <v>10</v>
      </c>
      <c r="N1680">
        <v>2</v>
      </c>
      <c r="O1680" s="578">
        <v>1.4583333329937886E-2</v>
      </c>
    </row>
    <row r="1681" spans="1:15">
      <c r="A1681" s="577">
        <v>1680</v>
      </c>
      <c r="B1681" s="577" t="s">
        <v>96</v>
      </c>
      <c r="C1681" s="577">
        <v>1</v>
      </c>
      <c r="D1681">
        <v>0.02</v>
      </c>
      <c r="E1681">
        <v>0.02</v>
      </c>
      <c r="F1681" s="403">
        <v>44140.436111111114</v>
      </c>
      <c r="G1681">
        <v>1.18052</v>
      </c>
      <c r="H1681" s="403">
        <v>44140.436111111114</v>
      </c>
      <c r="I1681">
        <v>1.18052</v>
      </c>
      <c r="J1681" s="403">
        <v>44140.510416666664</v>
      </c>
      <c r="K1681">
        <v>1.1815199999999999</v>
      </c>
      <c r="L1681">
        <v>0</v>
      </c>
      <c r="M1681">
        <v>9.999999999998181</v>
      </c>
      <c r="N1681">
        <v>2</v>
      </c>
      <c r="O1681" s="578">
        <v>7.4305555550381541E-2</v>
      </c>
    </row>
    <row r="1682" spans="1:15">
      <c r="A1682" s="577">
        <v>1681</v>
      </c>
      <c r="B1682" s="577" t="s">
        <v>96</v>
      </c>
      <c r="C1682" s="577">
        <v>1</v>
      </c>
      <c r="D1682">
        <v>0.02</v>
      </c>
      <c r="E1682">
        <v>0.02</v>
      </c>
      <c r="F1682" s="403">
        <v>44140.525694444441</v>
      </c>
      <c r="G1682">
        <v>1.1831100000000001</v>
      </c>
      <c r="H1682" s="403">
        <v>44140.525694444441</v>
      </c>
      <c r="I1682">
        <v>1.1831100000000001</v>
      </c>
      <c r="J1682" s="403">
        <v>44140.534722222219</v>
      </c>
      <c r="K1682">
        <v>1.18411</v>
      </c>
      <c r="L1682">
        <v>0</v>
      </c>
      <c r="M1682">
        <v>10</v>
      </c>
      <c r="N1682">
        <v>2</v>
      </c>
      <c r="O1682" s="578">
        <v>9.0277777781011537E-3</v>
      </c>
    </row>
    <row r="1683" spans="1:15">
      <c r="A1683" s="577">
        <v>1682</v>
      </c>
      <c r="B1683" s="577" t="s">
        <v>96</v>
      </c>
      <c r="C1683" s="577">
        <v>1</v>
      </c>
      <c r="D1683">
        <v>0.02</v>
      </c>
      <c r="E1683">
        <v>0.02</v>
      </c>
      <c r="F1683" s="403">
        <v>44140.538194444445</v>
      </c>
      <c r="G1683">
        <v>1.1835199999999999</v>
      </c>
      <c r="H1683" s="403">
        <v>44140.538194444445</v>
      </c>
      <c r="I1683">
        <v>1.1835199999999999</v>
      </c>
      <c r="J1683" s="403">
        <v>44140.540277777778</v>
      </c>
      <c r="K1683">
        <v>1.18452</v>
      </c>
      <c r="L1683">
        <v>0</v>
      </c>
      <c r="M1683">
        <v>10.000000000001819</v>
      </c>
      <c r="N1683">
        <v>2</v>
      </c>
      <c r="O1683" s="578">
        <v>2.0833333328482695E-3</v>
      </c>
    </row>
    <row r="1684" spans="1:15">
      <c r="A1684" s="577">
        <v>1683</v>
      </c>
      <c r="B1684" s="577" t="s">
        <v>96</v>
      </c>
      <c r="C1684" s="577">
        <v>4</v>
      </c>
      <c r="D1684">
        <v>0.05</v>
      </c>
      <c r="E1684">
        <v>0.12000000000000001</v>
      </c>
      <c r="F1684" s="403">
        <v>44140.553472222222</v>
      </c>
      <c r="G1684">
        <v>1.1847799999999999</v>
      </c>
      <c r="H1684" s="403">
        <v>44140.727777777778</v>
      </c>
      <c r="I1684">
        <v>1.1798299999999999</v>
      </c>
      <c r="J1684" s="403">
        <v>44140.807638888888</v>
      </c>
      <c r="K1684">
        <v>1.1826399999999999</v>
      </c>
      <c r="L1684">
        <v>49.5</v>
      </c>
      <c r="M1684">
        <v>28.100000000000364</v>
      </c>
      <c r="N1684">
        <v>11.96</v>
      </c>
      <c r="O1684" s="578">
        <v>0.25416666666569654</v>
      </c>
    </row>
    <row r="1685" spans="1:15">
      <c r="A1685" s="577">
        <v>1684</v>
      </c>
      <c r="B1685" s="577" t="s">
        <v>97</v>
      </c>
      <c r="C1685" s="577">
        <v>3</v>
      </c>
      <c r="D1685">
        <v>0.03</v>
      </c>
      <c r="E1685">
        <v>7.0000000000000007E-2</v>
      </c>
      <c r="F1685" s="403">
        <v>44140.73541666667</v>
      </c>
      <c r="G1685">
        <v>1.1802699999999999</v>
      </c>
      <c r="H1685" s="403">
        <v>44140.821527777778</v>
      </c>
      <c r="I1685">
        <v>1.18364</v>
      </c>
      <c r="J1685" s="403">
        <v>44140.996527777781</v>
      </c>
      <c r="K1685">
        <v>1.1812199999999999</v>
      </c>
      <c r="L1685">
        <v>33.700000000000728</v>
      </c>
      <c r="M1685">
        <v>24.200000000000728</v>
      </c>
      <c r="N1685">
        <v>7</v>
      </c>
      <c r="O1685" s="578">
        <v>0.26111111111094942</v>
      </c>
    </row>
    <row r="1686" spans="1:15">
      <c r="A1686" s="577">
        <v>1685</v>
      </c>
      <c r="B1686" s="577" t="s">
        <v>96</v>
      </c>
      <c r="C1686" s="577">
        <v>1</v>
      </c>
      <c r="D1686">
        <v>0.02</v>
      </c>
      <c r="E1686">
        <v>0.02</v>
      </c>
      <c r="F1686" s="403">
        <v>44140.82708333333</v>
      </c>
      <c r="G1686">
        <v>1.1832</v>
      </c>
      <c r="H1686" s="403">
        <v>44140.82708333333</v>
      </c>
      <c r="I1686">
        <v>1.1832</v>
      </c>
      <c r="J1686" s="403">
        <v>44140.834722222222</v>
      </c>
      <c r="K1686">
        <v>1.1841999999999999</v>
      </c>
      <c r="L1686">
        <v>0</v>
      </c>
      <c r="M1686">
        <v>10</v>
      </c>
      <c r="N1686">
        <v>2</v>
      </c>
      <c r="O1686" s="578">
        <v>7.6388888919609599E-3</v>
      </c>
    </row>
    <row r="1687" spans="1:15">
      <c r="A1687" s="577">
        <v>1686</v>
      </c>
      <c r="B1687" s="577" t="s">
        <v>96</v>
      </c>
      <c r="C1687" s="577">
        <v>2</v>
      </c>
      <c r="D1687">
        <v>0.02</v>
      </c>
      <c r="E1687">
        <v>0.04</v>
      </c>
      <c r="F1687" s="403">
        <v>44140.838194444441</v>
      </c>
      <c r="G1687">
        <v>1.1839</v>
      </c>
      <c r="H1687" s="403">
        <v>44140.856944444444</v>
      </c>
      <c r="I1687">
        <v>1.1822999999999999</v>
      </c>
      <c r="J1687" s="403">
        <v>44140.992361111108</v>
      </c>
      <c r="K1687">
        <v>1.1840999999999999</v>
      </c>
      <c r="L1687">
        <v>16.000000000001819</v>
      </c>
      <c r="M1687">
        <v>18.000000000001819</v>
      </c>
      <c r="N1687">
        <v>4</v>
      </c>
      <c r="O1687" s="578">
        <v>0.15416666666715173</v>
      </c>
    </row>
    <row r="1688" spans="1:15">
      <c r="A1688" s="577">
        <v>1687</v>
      </c>
      <c r="B1688" s="577" t="s">
        <v>97</v>
      </c>
      <c r="C1688" s="577">
        <v>1</v>
      </c>
      <c r="D1688">
        <v>0.02</v>
      </c>
      <c r="E1688">
        <v>0.02</v>
      </c>
      <c r="F1688" s="403">
        <v>44141.00277777778</v>
      </c>
      <c r="G1688">
        <v>1.18249</v>
      </c>
      <c r="H1688" s="403">
        <v>44141.00277777778</v>
      </c>
      <c r="I1688">
        <v>1.18249</v>
      </c>
      <c r="J1688" s="403">
        <v>44141.029166666667</v>
      </c>
      <c r="K1688">
        <v>1.1814899999999999</v>
      </c>
      <c r="L1688">
        <v>0</v>
      </c>
      <c r="M1688">
        <v>10</v>
      </c>
      <c r="N1688">
        <v>2</v>
      </c>
      <c r="O1688" s="578">
        <v>2.6388888887595385E-2</v>
      </c>
    </row>
    <row r="1689" spans="1:15">
      <c r="A1689" s="577">
        <v>1688</v>
      </c>
      <c r="B1689" s="577" t="s">
        <v>96</v>
      </c>
      <c r="C1689" s="577">
        <v>2</v>
      </c>
      <c r="D1689">
        <v>0.02</v>
      </c>
      <c r="E1689">
        <v>0.04</v>
      </c>
      <c r="F1689" s="403">
        <v>44141.020833333336</v>
      </c>
      <c r="G1689">
        <v>1.1821999999999999</v>
      </c>
      <c r="H1689" s="403">
        <v>44141.040277777778</v>
      </c>
      <c r="I1689">
        <v>1.1806000000000001</v>
      </c>
      <c r="J1689" s="403">
        <v>44141.095138888886</v>
      </c>
      <c r="K1689">
        <v>1.1823999999999999</v>
      </c>
      <c r="L1689">
        <v>15.999999999998181</v>
      </c>
      <c r="M1689">
        <v>17.999999999996362</v>
      </c>
      <c r="N1689">
        <v>4</v>
      </c>
      <c r="O1689" s="578">
        <v>7.4305555550381541E-2</v>
      </c>
    </row>
    <row r="1690" spans="1:15">
      <c r="A1690" s="577">
        <v>1689</v>
      </c>
      <c r="B1690" s="577" t="s">
        <v>97</v>
      </c>
      <c r="C1690" s="577">
        <v>7</v>
      </c>
      <c r="D1690">
        <v>0.23</v>
      </c>
      <c r="E1690">
        <v>0.57000000000000006</v>
      </c>
      <c r="F1690" s="403">
        <v>44141.079861111109</v>
      </c>
      <c r="G1690">
        <v>1.1808099999999999</v>
      </c>
      <c r="H1690" s="403">
        <v>44144.589583333334</v>
      </c>
      <c r="I1690">
        <v>1.1914499999999999</v>
      </c>
      <c r="J1690" s="403">
        <v>44144.621527777781</v>
      </c>
      <c r="K1690">
        <v>1.1875199999999999</v>
      </c>
      <c r="L1690">
        <v>106.39999999999964</v>
      </c>
      <c r="M1690">
        <v>39.299999999999272</v>
      </c>
      <c r="N1690">
        <v>74.59</v>
      </c>
      <c r="O1690" s="578">
        <v>1.5416666666715173</v>
      </c>
    </row>
    <row r="1691" spans="1:15">
      <c r="A1691" s="577">
        <v>1690</v>
      </c>
      <c r="B1691" s="577" t="s">
        <v>96</v>
      </c>
      <c r="C1691" s="577">
        <v>1</v>
      </c>
      <c r="D1691">
        <v>0.02</v>
      </c>
      <c r="E1691">
        <v>0.02</v>
      </c>
      <c r="F1691" s="403">
        <v>44141.1</v>
      </c>
      <c r="G1691">
        <v>1.18218</v>
      </c>
      <c r="H1691" s="403">
        <v>44141.1</v>
      </c>
      <c r="I1691">
        <v>1.18218</v>
      </c>
      <c r="J1691" s="403">
        <v>44141.140277777777</v>
      </c>
      <c r="K1691">
        <v>1.1831799999999999</v>
      </c>
      <c r="L1691">
        <v>0</v>
      </c>
      <c r="M1691">
        <v>10</v>
      </c>
      <c r="N1691">
        <v>2</v>
      </c>
      <c r="O1691" s="578">
        <v>4.0277777778101154E-2</v>
      </c>
    </row>
    <row r="1692" spans="1:15">
      <c r="A1692" s="577">
        <v>1691</v>
      </c>
      <c r="B1692" s="577" t="s">
        <v>96</v>
      </c>
      <c r="C1692" s="577">
        <v>1</v>
      </c>
      <c r="D1692">
        <v>0.02</v>
      </c>
      <c r="E1692">
        <v>0.02</v>
      </c>
      <c r="F1692" s="403">
        <v>44141.270138888889</v>
      </c>
      <c r="G1692">
        <v>1.1820299999999999</v>
      </c>
      <c r="H1692" s="403">
        <v>44141.270138888889</v>
      </c>
      <c r="I1692">
        <v>1.1820299999999999</v>
      </c>
      <c r="J1692" s="403">
        <v>44141.283333333333</v>
      </c>
      <c r="K1692">
        <v>1.18303</v>
      </c>
      <c r="L1692">
        <v>0</v>
      </c>
      <c r="M1692">
        <v>10.000000000001819</v>
      </c>
      <c r="N1692">
        <v>2</v>
      </c>
      <c r="O1692" s="578">
        <v>1.3194444443797693E-2</v>
      </c>
    </row>
    <row r="1693" spans="1:15">
      <c r="A1693" s="577">
        <v>1692</v>
      </c>
      <c r="B1693" s="577" t="s">
        <v>96</v>
      </c>
      <c r="C1693" s="577">
        <v>1</v>
      </c>
      <c r="D1693">
        <v>0.02</v>
      </c>
      <c r="E1693">
        <v>0.02</v>
      </c>
      <c r="F1693" s="403">
        <v>44141.302083333336</v>
      </c>
      <c r="G1693">
        <v>1.18309</v>
      </c>
      <c r="H1693" s="403">
        <v>44141.302083333336</v>
      </c>
      <c r="I1693">
        <v>1.18309</v>
      </c>
      <c r="J1693" s="403">
        <v>44141.334722222222</v>
      </c>
      <c r="K1693">
        <v>1.1840900000000001</v>
      </c>
      <c r="L1693">
        <v>0</v>
      </c>
      <c r="M1693">
        <v>10.000000000001819</v>
      </c>
      <c r="N1693">
        <v>2</v>
      </c>
      <c r="O1693" s="578">
        <v>3.2638888886140194E-2</v>
      </c>
    </row>
    <row r="1694" spans="1:15">
      <c r="A1694" s="577">
        <v>1693</v>
      </c>
      <c r="B1694" s="577" t="s">
        <v>96</v>
      </c>
      <c r="C1694" s="577">
        <v>2</v>
      </c>
      <c r="D1694">
        <v>0.02</v>
      </c>
      <c r="E1694">
        <v>0.04</v>
      </c>
      <c r="F1694" s="403">
        <v>44141.342361111114</v>
      </c>
      <c r="G1694">
        <v>1.18445</v>
      </c>
      <c r="H1694" s="403">
        <v>44141.381249999999</v>
      </c>
      <c r="I1694">
        <v>1.18283</v>
      </c>
      <c r="J1694" s="403">
        <v>44141.393055555556</v>
      </c>
      <c r="K1694">
        <v>1.1846399999999999</v>
      </c>
      <c r="L1694">
        <v>16.199999999998909</v>
      </c>
      <c r="M1694">
        <v>18.099999999998545</v>
      </c>
      <c r="N1694">
        <v>4</v>
      </c>
      <c r="O1694" s="578">
        <v>5.0694444442342501E-2</v>
      </c>
    </row>
    <row r="1695" spans="1:15">
      <c r="A1695" s="577">
        <v>1694</v>
      </c>
      <c r="B1695" s="577" t="s">
        <v>96</v>
      </c>
      <c r="C1695" s="577">
        <v>1</v>
      </c>
      <c r="D1695">
        <v>0.02</v>
      </c>
      <c r="E1695">
        <v>0.02</v>
      </c>
      <c r="F1695" s="403">
        <v>44141.401388888888</v>
      </c>
      <c r="G1695">
        <v>1.1845000000000001</v>
      </c>
      <c r="H1695" s="403">
        <v>44141.401388888888</v>
      </c>
      <c r="I1695">
        <v>1.1845000000000001</v>
      </c>
      <c r="J1695" s="403">
        <v>44141.417361111111</v>
      </c>
      <c r="K1695">
        <v>1.1855</v>
      </c>
      <c r="L1695">
        <v>0</v>
      </c>
      <c r="M1695">
        <v>9.999999999998181</v>
      </c>
      <c r="N1695">
        <v>2</v>
      </c>
      <c r="O1695" s="578">
        <v>1.5972222223354038E-2</v>
      </c>
    </row>
    <row r="1696" spans="1:15">
      <c r="A1696" s="577">
        <v>1695</v>
      </c>
      <c r="B1696" s="577" t="s">
        <v>96</v>
      </c>
      <c r="C1696" s="577">
        <v>1</v>
      </c>
      <c r="D1696">
        <v>0.02</v>
      </c>
      <c r="E1696">
        <v>0.02</v>
      </c>
      <c r="F1696" s="403">
        <v>44141.420138888891</v>
      </c>
      <c r="G1696">
        <v>1.1850499999999999</v>
      </c>
      <c r="H1696" s="403">
        <v>44141.420138888891</v>
      </c>
      <c r="I1696">
        <v>1.1850499999999999</v>
      </c>
      <c r="J1696" s="403">
        <v>44141.4375</v>
      </c>
      <c r="K1696">
        <v>1.18605</v>
      </c>
      <c r="L1696">
        <v>0</v>
      </c>
      <c r="M1696">
        <v>10</v>
      </c>
      <c r="N1696">
        <v>2</v>
      </c>
      <c r="O1696" s="578">
        <v>1.7361111109494232E-2</v>
      </c>
    </row>
    <row r="1697" spans="1:15">
      <c r="A1697" s="577">
        <v>1696</v>
      </c>
      <c r="B1697" s="577" t="s">
        <v>96</v>
      </c>
      <c r="C1697" s="577">
        <v>1</v>
      </c>
      <c r="D1697">
        <v>0.02</v>
      </c>
      <c r="E1697">
        <v>0.02</v>
      </c>
      <c r="F1697" s="403">
        <v>44141.458333333336</v>
      </c>
      <c r="G1697">
        <v>1.18679</v>
      </c>
      <c r="H1697" s="403">
        <v>44141.458333333336</v>
      </c>
      <c r="I1697">
        <v>1.18679</v>
      </c>
      <c r="J1697" s="403">
        <v>44141.489583333336</v>
      </c>
      <c r="K1697">
        <v>1.1877899999999999</v>
      </c>
      <c r="L1697">
        <v>0</v>
      </c>
      <c r="M1697">
        <v>10</v>
      </c>
      <c r="N1697">
        <v>2</v>
      </c>
      <c r="O1697" s="578">
        <v>3.125E-2</v>
      </c>
    </row>
    <row r="1698" spans="1:15">
      <c r="A1698" s="577">
        <v>1697</v>
      </c>
      <c r="B1698" s="577" t="s">
        <v>96</v>
      </c>
      <c r="C1698" s="577">
        <v>1</v>
      </c>
      <c r="D1698">
        <v>0.02</v>
      </c>
      <c r="E1698">
        <v>0.02</v>
      </c>
      <c r="F1698" s="403">
        <v>44141.508333333331</v>
      </c>
      <c r="G1698">
        <v>1.1877899999999999</v>
      </c>
      <c r="H1698" s="403">
        <v>44141.508333333331</v>
      </c>
      <c r="I1698">
        <v>1.1877899999999999</v>
      </c>
      <c r="J1698" s="403">
        <v>44141.57708333333</v>
      </c>
      <c r="K1698">
        <v>1.18879</v>
      </c>
      <c r="L1698">
        <v>0</v>
      </c>
      <c r="M1698">
        <v>10</v>
      </c>
      <c r="N1698">
        <v>2</v>
      </c>
      <c r="O1698" s="578">
        <v>6.8749999998544808E-2</v>
      </c>
    </row>
    <row r="1699" spans="1:15">
      <c r="A1699" s="577">
        <v>1698</v>
      </c>
      <c r="B1699" s="577" t="s">
        <v>96</v>
      </c>
      <c r="C1699" s="577">
        <v>2</v>
      </c>
      <c r="D1699">
        <v>0.02</v>
      </c>
      <c r="E1699">
        <v>0.04</v>
      </c>
      <c r="F1699" s="403">
        <v>44141.589583333334</v>
      </c>
      <c r="G1699">
        <v>1.18808</v>
      </c>
      <c r="H1699" s="403">
        <v>44141.61041666667</v>
      </c>
      <c r="I1699">
        <v>1.18648</v>
      </c>
      <c r="J1699" s="403">
        <v>44141.661805555559</v>
      </c>
      <c r="K1699">
        <v>1.18828</v>
      </c>
      <c r="L1699">
        <v>16.000000000001819</v>
      </c>
      <c r="M1699">
        <v>18</v>
      </c>
      <c r="N1699">
        <v>4</v>
      </c>
      <c r="O1699" s="578">
        <v>7.2222222224809229E-2</v>
      </c>
    </row>
    <row r="1700" spans="1:15">
      <c r="A1700" s="577">
        <v>1699</v>
      </c>
      <c r="B1700" s="577" t="s">
        <v>96</v>
      </c>
      <c r="C1700" s="577">
        <v>1</v>
      </c>
      <c r="D1700">
        <v>0.02</v>
      </c>
      <c r="E1700">
        <v>0.02</v>
      </c>
      <c r="F1700" s="403">
        <v>44141.664583333331</v>
      </c>
      <c r="G1700">
        <v>1.1878500000000001</v>
      </c>
      <c r="H1700" s="403">
        <v>44141.664583333331</v>
      </c>
      <c r="I1700">
        <v>1.1878500000000001</v>
      </c>
      <c r="J1700" s="403">
        <v>44141.68472222222</v>
      </c>
      <c r="K1700">
        <v>1.18885</v>
      </c>
      <c r="L1700">
        <v>0</v>
      </c>
      <c r="M1700">
        <v>10</v>
      </c>
      <c r="N1700">
        <v>2</v>
      </c>
      <c r="O1700" s="578">
        <v>2.0138888889050577E-2</v>
      </c>
    </row>
    <row r="1701" spans="1:15">
      <c r="A1701" s="577">
        <v>1700</v>
      </c>
      <c r="B1701" s="577" t="s">
        <v>96</v>
      </c>
      <c r="C1701" s="577">
        <v>1</v>
      </c>
      <c r="D1701">
        <v>0.02</v>
      </c>
      <c r="E1701">
        <v>0.02</v>
      </c>
      <c r="F1701" s="403">
        <v>44141.74722222222</v>
      </c>
      <c r="G1701">
        <v>1.18832</v>
      </c>
      <c r="H1701" s="403">
        <v>44141.74722222222</v>
      </c>
      <c r="I1701">
        <v>1.18832</v>
      </c>
      <c r="J1701" s="403">
        <v>44143.96597222222</v>
      </c>
      <c r="K1701">
        <v>1.1893199999999999</v>
      </c>
      <c r="L1701">
        <v>0</v>
      </c>
      <c r="M1701">
        <v>9.999999999998181</v>
      </c>
      <c r="N1701">
        <v>2</v>
      </c>
      <c r="O1701" s="578">
        <v>0.21875</v>
      </c>
    </row>
    <row r="1702" spans="1:15">
      <c r="A1702" s="577">
        <v>1701</v>
      </c>
      <c r="B1702" s="577" t="s">
        <v>96</v>
      </c>
      <c r="C1702" s="577">
        <v>1</v>
      </c>
      <c r="D1702">
        <v>0.02</v>
      </c>
      <c r="E1702">
        <v>0.02</v>
      </c>
      <c r="F1702" s="403">
        <v>44144.005555555559</v>
      </c>
      <c r="G1702">
        <v>1.1887700000000001</v>
      </c>
      <c r="H1702" s="403">
        <v>44144.005555555559</v>
      </c>
      <c r="I1702">
        <v>1.1887700000000001</v>
      </c>
      <c r="J1702" s="403">
        <v>44144.296527777777</v>
      </c>
      <c r="K1702">
        <v>1.18977</v>
      </c>
      <c r="L1702">
        <v>0</v>
      </c>
      <c r="M1702">
        <v>10</v>
      </c>
      <c r="N1702">
        <v>2</v>
      </c>
      <c r="O1702" s="578">
        <v>0.29097222221753327</v>
      </c>
    </row>
    <row r="1703" spans="1:15">
      <c r="A1703" s="577">
        <v>1702</v>
      </c>
      <c r="B1703" s="577" t="s">
        <v>96</v>
      </c>
      <c r="C1703" s="577">
        <v>2</v>
      </c>
      <c r="D1703">
        <v>0.02</v>
      </c>
      <c r="E1703">
        <v>0.04</v>
      </c>
      <c r="F1703" s="403">
        <v>44144.304166666669</v>
      </c>
      <c r="G1703">
        <v>1.1894899999999999</v>
      </c>
      <c r="H1703" s="403">
        <v>44144.357638888891</v>
      </c>
      <c r="I1703">
        <v>1.1875800000000001</v>
      </c>
      <c r="J1703" s="403">
        <v>44144.494444444441</v>
      </c>
      <c r="K1703">
        <v>1.18954</v>
      </c>
      <c r="L1703">
        <v>19.099999999998545</v>
      </c>
      <c r="M1703">
        <v>19.599999999998545</v>
      </c>
      <c r="N1703">
        <v>4.0199999999999996</v>
      </c>
      <c r="O1703" s="578">
        <v>0.19027777777228039</v>
      </c>
    </row>
    <row r="1704" spans="1:15">
      <c r="A1704" s="577">
        <v>1703</v>
      </c>
      <c r="B1704" s="577" t="s">
        <v>96</v>
      </c>
      <c r="C1704" s="577">
        <v>1</v>
      </c>
      <c r="D1704">
        <v>0.02</v>
      </c>
      <c r="E1704">
        <v>0.02</v>
      </c>
      <c r="F1704" s="403">
        <v>44144.520138888889</v>
      </c>
      <c r="G1704">
        <v>1.18845</v>
      </c>
      <c r="H1704" s="403">
        <v>44144.520138888889</v>
      </c>
      <c r="I1704">
        <v>1.18845</v>
      </c>
      <c r="J1704" s="403">
        <v>44144.523611111108</v>
      </c>
      <c r="K1704">
        <v>1.1894499999999999</v>
      </c>
      <c r="L1704">
        <v>0</v>
      </c>
      <c r="M1704">
        <v>9.999999999998181</v>
      </c>
      <c r="N1704">
        <v>2</v>
      </c>
      <c r="O1704" s="578">
        <v>3.4722222189884633E-3</v>
      </c>
    </row>
    <row r="1705" spans="1:15">
      <c r="A1705" s="577">
        <v>1704</v>
      </c>
      <c r="B1705" s="577" t="s">
        <v>96</v>
      </c>
      <c r="C1705" s="577">
        <v>1</v>
      </c>
      <c r="D1705">
        <v>0.02</v>
      </c>
      <c r="E1705">
        <v>0.02</v>
      </c>
      <c r="F1705" s="403">
        <v>44144.537499999999</v>
      </c>
      <c r="G1705">
        <v>1.18885</v>
      </c>
      <c r="H1705" s="403">
        <v>44144.537499999999</v>
      </c>
      <c r="I1705">
        <v>1.18885</v>
      </c>
      <c r="J1705" s="403">
        <v>44144.539583333331</v>
      </c>
      <c r="K1705">
        <v>1.1898500000000001</v>
      </c>
      <c r="L1705">
        <v>0</v>
      </c>
      <c r="M1705">
        <v>10</v>
      </c>
      <c r="N1705">
        <v>2</v>
      </c>
      <c r="O1705" s="578">
        <v>2.0833333328482695E-3</v>
      </c>
    </row>
    <row r="1706" spans="1:15">
      <c r="A1706" s="577">
        <v>1705</v>
      </c>
      <c r="B1706" s="577" t="s">
        <v>96</v>
      </c>
      <c r="C1706" s="577">
        <v>2</v>
      </c>
      <c r="D1706">
        <v>0.02</v>
      </c>
      <c r="E1706">
        <v>0.04</v>
      </c>
      <c r="F1706" s="403">
        <v>44144.54791666667</v>
      </c>
      <c r="G1706">
        <v>1.1889400000000001</v>
      </c>
      <c r="H1706" s="403">
        <v>44144.554166666669</v>
      </c>
      <c r="I1706">
        <v>1.1873199999999999</v>
      </c>
      <c r="J1706" s="403">
        <v>44144.563888888886</v>
      </c>
      <c r="K1706">
        <v>1.18913</v>
      </c>
      <c r="L1706">
        <v>16.200000000002547</v>
      </c>
      <c r="M1706">
        <v>18.100000000002183</v>
      </c>
      <c r="N1706">
        <v>4</v>
      </c>
      <c r="O1706" s="578">
        <v>1.597222221607808E-2</v>
      </c>
    </row>
    <row r="1707" spans="1:15">
      <c r="A1707" s="577">
        <v>1706</v>
      </c>
      <c r="B1707" s="577" t="s">
        <v>96</v>
      </c>
      <c r="C1707" s="577">
        <v>1</v>
      </c>
      <c r="D1707">
        <v>0.02</v>
      </c>
      <c r="E1707">
        <v>0.02</v>
      </c>
      <c r="F1707" s="403">
        <v>44144.570138888892</v>
      </c>
      <c r="G1707">
        <v>1.1884399999999999</v>
      </c>
      <c r="H1707" s="403">
        <v>44144.570138888892</v>
      </c>
      <c r="I1707">
        <v>1.1884399999999999</v>
      </c>
      <c r="J1707" s="403">
        <v>44144.574999999997</v>
      </c>
      <c r="K1707">
        <v>1.1894400000000001</v>
      </c>
      <c r="L1707">
        <v>0</v>
      </c>
      <c r="M1707">
        <v>10</v>
      </c>
      <c r="N1707">
        <v>2</v>
      </c>
      <c r="O1707" s="578">
        <v>4.8611111051286571E-3</v>
      </c>
    </row>
    <row r="1708" spans="1:15">
      <c r="A1708" s="577">
        <v>1707</v>
      </c>
      <c r="B1708" s="577" t="s">
        <v>96</v>
      </c>
      <c r="C1708" s="577">
        <v>7</v>
      </c>
      <c r="D1708">
        <v>0.23</v>
      </c>
      <c r="E1708">
        <v>0.57000000000000006</v>
      </c>
      <c r="F1708" s="403">
        <v>44144.605555555558</v>
      </c>
      <c r="G1708">
        <v>1.1909000000000001</v>
      </c>
      <c r="H1708" s="403">
        <v>44144.675000000003</v>
      </c>
      <c r="I1708">
        <v>1.1800900000000001</v>
      </c>
      <c r="J1708" s="403">
        <v>44145.361111111109</v>
      </c>
      <c r="K1708">
        <v>1.1840599999999999</v>
      </c>
      <c r="L1708">
        <v>108.09999999999854</v>
      </c>
      <c r="M1708">
        <v>39.69999999999709</v>
      </c>
      <c r="N1708">
        <v>71.83</v>
      </c>
      <c r="O1708" s="578">
        <v>0.75555555555183673</v>
      </c>
    </row>
    <row r="1709" spans="1:15">
      <c r="A1709" s="577">
        <v>1708</v>
      </c>
      <c r="B1709" s="577" t="s">
        <v>97</v>
      </c>
      <c r="C1709" s="577">
        <v>1</v>
      </c>
      <c r="D1709">
        <v>0.02</v>
      </c>
      <c r="E1709">
        <v>0.02</v>
      </c>
      <c r="F1709" s="403">
        <v>44144.62777777778</v>
      </c>
      <c r="G1709">
        <v>1.1865699999999999</v>
      </c>
      <c r="H1709" s="403">
        <v>44144.62777777778</v>
      </c>
      <c r="I1709">
        <v>1.1865699999999999</v>
      </c>
      <c r="J1709" s="403">
        <v>44144.633333333331</v>
      </c>
      <c r="K1709">
        <v>1.18557</v>
      </c>
      <c r="L1709">
        <v>0</v>
      </c>
      <c r="M1709">
        <v>9.999999999998181</v>
      </c>
      <c r="N1709">
        <v>2</v>
      </c>
      <c r="O1709" s="578">
        <v>5.5555555518367328E-3</v>
      </c>
    </row>
    <row r="1710" spans="1:15">
      <c r="A1710" s="577">
        <v>1709</v>
      </c>
      <c r="B1710" s="577" t="s">
        <v>97</v>
      </c>
      <c r="C1710" s="577">
        <v>1</v>
      </c>
      <c r="D1710">
        <v>0.02</v>
      </c>
      <c r="E1710">
        <v>0.02</v>
      </c>
      <c r="F1710" s="403">
        <v>44144.636111111111</v>
      </c>
      <c r="G1710">
        <v>1.18625</v>
      </c>
      <c r="H1710" s="403">
        <v>44144.636111111111</v>
      </c>
      <c r="I1710">
        <v>1.18625</v>
      </c>
      <c r="J1710" s="403">
        <v>44144.646527777775</v>
      </c>
      <c r="K1710">
        <v>1.1852499999999999</v>
      </c>
      <c r="L1710">
        <v>0</v>
      </c>
      <c r="M1710">
        <v>10</v>
      </c>
      <c r="N1710">
        <v>2</v>
      </c>
      <c r="O1710" s="578">
        <v>1.0416666664241347E-2</v>
      </c>
    </row>
    <row r="1711" spans="1:15">
      <c r="A1711" s="577">
        <v>1710</v>
      </c>
      <c r="B1711" s="577" t="s">
        <v>97</v>
      </c>
      <c r="C1711" s="577">
        <v>1</v>
      </c>
      <c r="D1711">
        <v>0.02</v>
      </c>
      <c r="E1711">
        <v>0.02</v>
      </c>
      <c r="F1711" s="403">
        <v>44144.652777777781</v>
      </c>
      <c r="G1711">
        <v>1.1832100000000001</v>
      </c>
      <c r="H1711" s="403">
        <v>44144.652777777781</v>
      </c>
      <c r="I1711">
        <v>1.1832100000000001</v>
      </c>
      <c r="J1711" s="403">
        <v>44144.658333333333</v>
      </c>
      <c r="K1711">
        <v>1.18221</v>
      </c>
      <c r="L1711">
        <v>0</v>
      </c>
      <c r="M1711">
        <v>10</v>
      </c>
      <c r="N1711">
        <v>2</v>
      </c>
      <c r="O1711" s="578">
        <v>5.5555555518367328E-3</v>
      </c>
    </row>
    <row r="1712" spans="1:15">
      <c r="A1712" s="577">
        <v>1711</v>
      </c>
      <c r="B1712" s="577" t="s">
        <v>97</v>
      </c>
      <c r="C1712" s="577">
        <v>1</v>
      </c>
      <c r="D1712">
        <v>0.02</v>
      </c>
      <c r="E1712">
        <v>0.02</v>
      </c>
      <c r="F1712" s="403">
        <v>44144.661805555559</v>
      </c>
      <c r="G1712">
        <v>1.1824300000000001</v>
      </c>
      <c r="H1712" s="403">
        <v>44144.661805555559</v>
      </c>
      <c r="I1712">
        <v>1.1824300000000001</v>
      </c>
      <c r="J1712" s="403">
        <v>44144.671527777777</v>
      </c>
      <c r="K1712">
        <v>1.18143</v>
      </c>
      <c r="L1712">
        <v>0</v>
      </c>
      <c r="M1712">
        <v>10.000000000001819</v>
      </c>
      <c r="N1712">
        <v>2</v>
      </c>
      <c r="O1712" s="578">
        <v>9.7222222175332718E-3</v>
      </c>
    </row>
    <row r="1713" spans="1:15">
      <c r="A1713" s="577">
        <v>1712</v>
      </c>
      <c r="B1713" s="577" t="s">
        <v>97</v>
      </c>
      <c r="C1713" s="577">
        <v>2</v>
      </c>
      <c r="D1713">
        <v>0.02</v>
      </c>
      <c r="E1713">
        <v>0.04</v>
      </c>
      <c r="F1713" s="403">
        <v>44144.6875</v>
      </c>
      <c r="G1713">
        <v>1.18147</v>
      </c>
      <c r="H1713" s="403">
        <v>44144.831944444442</v>
      </c>
      <c r="I1713">
        <v>1.1830700000000001</v>
      </c>
      <c r="J1713" s="403">
        <v>44144.873611111114</v>
      </c>
      <c r="K1713">
        <v>1.18127</v>
      </c>
      <c r="L1713">
        <v>16</v>
      </c>
      <c r="M1713">
        <v>18</v>
      </c>
      <c r="N1713">
        <v>4</v>
      </c>
      <c r="O1713" s="578">
        <v>0.18611111111385981</v>
      </c>
    </row>
    <row r="1714" spans="1:15">
      <c r="A1714" s="577">
        <v>1713</v>
      </c>
      <c r="B1714" s="577" t="s">
        <v>97</v>
      </c>
      <c r="C1714" s="577">
        <v>2</v>
      </c>
      <c r="D1714">
        <v>0.02</v>
      </c>
      <c r="E1714">
        <v>0.04</v>
      </c>
      <c r="F1714" s="403">
        <v>44144.878472222219</v>
      </c>
      <c r="G1714">
        <v>1.18171</v>
      </c>
      <c r="H1714" s="403">
        <v>44145.086111111108</v>
      </c>
      <c r="I1714">
        <v>1.1833199999999999</v>
      </c>
      <c r="J1714" s="403">
        <v>44145.405555555553</v>
      </c>
      <c r="K1714">
        <v>1.1815199999999999</v>
      </c>
      <c r="L1714">
        <v>16.099999999998545</v>
      </c>
      <c r="M1714">
        <v>18</v>
      </c>
      <c r="N1714">
        <v>4</v>
      </c>
      <c r="O1714" s="578">
        <v>0.52708333333430346</v>
      </c>
    </row>
    <row r="1715" spans="1:15">
      <c r="A1715" s="577">
        <v>1714</v>
      </c>
      <c r="B1715" s="577" t="s">
        <v>96</v>
      </c>
      <c r="C1715" s="577">
        <v>4</v>
      </c>
      <c r="D1715">
        <v>0.05</v>
      </c>
      <c r="E1715">
        <v>0.12000000000000001</v>
      </c>
      <c r="F1715" s="403">
        <v>44145.372916666667</v>
      </c>
      <c r="G1715">
        <v>1.1835100000000001</v>
      </c>
      <c r="H1715" s="403">
        <v>44145.45</v>
      </c>
      <c r="I1715">
        <v>1.17859</v>
      </c>
      <c r="J1715" s="403">
        <v>44145.509722222225</v>
      </c>
      <c r="K1715">
        <v>1.1813899999999999</v>
      </c>
      <c r="L1715">
        <v>49.200000000000728</v>
      </c>
      <c r="M1715">
        <v>28</v>
      </c>
      <c r="N1715">
        <v>11.96</v>
      </c>
      <c r="O1715" s="578">
        <v>0.1368055555576575</v>
      </c>
    </row>
    <row r="1716" spans="1:15">
      <c r="A1716" s="577">
        <v>1715</v>
      </c>
      <c r="B1716" s="577" t="s">
        <v>97</v>
      </c>
      <c r="C1716" s="577">
        <v>1</v>
      </c>
      <c r="D1716">
        <v>0.02</v>
      </c>
      <c r="E1716">
        <v>0.02</v>
      </c>
      <c r="F1716" s="403">
        <v>44145.425694444442</v>
      </c>
      <c r="G1716">
        <v>1.17987</v>
      </c>
      <c r="H1716" s="403">
        <v>44145.425694444442</v>
      </c>
      <c r="I1716">
        <v>1.17987</v>
      </c>
      <c r="J1716" s="403">
        <v>44145.449305555558</v>
      </c>
      <c r="K1716">
        <v>1.1788700000000001</v>
      </c>
      <c r="L1716">
        <v>0</v>
      </c>
      <c r="M1716">
        <v>9.999999999998181</v>
      </c>
      <c r="N1716">
        <v>2</v>
      </c>
      <c r="O1716" s="578">
        <v>2.3611111115314998E-2</v>
      </c>
    </row>
    <row r="1717" spans="1:15">
      <c r="A1717" s="577">
        <v>1716</v>
      </c>
      <c r="B1717" s="577" t="s">
        <v>97</v>
      </c>
      <c r="C1717" s="577">
        <v>3</v>
      </c>
      <c r="D1717">
        <v>0.03</v>
      </c>
      <c r="E1717">
        <v>7.0000000000000007E-2</v>
      </c>
      <c r="F1717" s="403">
        <v>44145.454861111109</v>
      </c>
      <c r="G1717">
        <v>1.1787300000000001</v>
      </c>
      <c r="H1717" s="403">
        <v>44145.511111111111</v>
      </c>
      <c r="I1717">
        <v>1.18194</v>
      </c>
      <c r="J1717" s="403">
        <v>44145.568749999999</v>
      </c>
      <c r="K1717">
        <v>1.1795599999999999</v>
      </c>
      <c r="L1717">
        <v>32.099999999998545</v>
      </c>
      <c r="M1717">
        <v>23.800000000001091</v>
      </c>
      <c r="N1717">
        <v>7.02</v>
      </c>
      <c r="O1717" s="578">
        <v>0.11388888888905058</v>
      </c>
    </row>
    <row r="1718" spans="1:15">
      <c r="A1718" s="577">
        <v>1717</v>
      </c>
      <c r="B1718" s="577" t="s">
        <v>96</v>
      </c>
      <c r="C1718" s="577">
        <v>2</v>
      </c>
      <c r="D1718">
        <v>0.02</v>
      </c>
      <c r="E1718">
        <v>0.04</v>
      </c>
      <c r="F1718" s="403">
        <v>44145.515972222223</v>
      </c>
      <c r="G1718">
        <v>1.1811499999999999</v>
      </c>
      <c r="H1718" s="403">
        <v>44145.568749999999</v>
      </c>
      <c r="I1718">
        <v>1.1795500000000001</v>
      </c>
      <c r="J1718" s="403">
        <v>44145.581944444442</v>
      </c>
      <c r="K1718">
        <v>1.1813499999999999</v>
      </c>
      <c r="L1718">
        <v>15.999999999998181</v>
      </c>
      <c r="M1718">
        <v>17.999999999996362</v>
      </c>
      <c r="N1718">
        <v>4</v>
      </c>
      <c r="O1718" s="578">
        <v>6.5972222218988463E-2</v>
      </c>
    </row>
    <row r="1719" spans="1:15">
      <c r="A1719" s="577">
        <v>1718</v>
      </c>
      <c r="B1719" s="577" t="s">
        <v>97</v>
      </c>
      <c r="C1719" s="577">
        <v>2</v>
      </c>
      <c r="D1719">
        <v>0.02</v>
      </c>
      <c r="E1719">
        <v>0.04</v>
      </c>
      <c r="F1719" s="403">
        <v>44145.571527777778</v>
      </c>
      <c r="G1719">
        <v>1.1800900000000001</v>
      </c>
      <c r="H1719" s="403">
        <v>44145.604861111111</v>
      </c>
      <c r="I1719">
        <v>1.18201</v>
      </c>
      <c r="J1719" s="403">
        <v>44146.343055555553</v>
      </c>
      <c r="K1719">
        <v>1.18005</v>
      </c>
      <c r="L1719">
        <v>19.199999999998909</v>
      </c>
      <c r="M1719">
        <v>19.600000000000364</v>
      </c>
      <c r="N1719">
        <v>4.04</v>
      </c>
      <c r="O1719" s="578">
        <v>0.77152777777519077</v>
      </c>
    </row>
    <row r="1720" spans="1:15">
      <c r="A1720" s="577">
        <v>1719</v>
      </c>
      <c r="B1720" s="577" t="s">
        <v>96</v>
      </c>
      <c r="C1720" s="577">
        <v>1</v>
      </c>
      <c r="D1720">
        <v>0.02</v>
      </c>
      <c r="E1720">
        <v>0.02</v>
      </c>
      <c r="F1720" s="403">
        <v>44145.595138888886</v>
      </c>
      <c r="G1720">
        <v>1.1811700000000001</v>
      </c>
      <c r="H1720" s="403">
        <v>44145.595138888886</v>
      </c>
      <c r="I1720">
        <v>1.1811700000000001</v>
      </c>
      <c r="J1720" s="403">
        <v>44145.603472222225</v>
      </c>
      <c r="K1720">
        <v>1.1821699999999999</v>
      </c>
      <c r="L1720">
        <v>0</v>
      </c>
      <c r="M1720">
        <v>9.999999999998181</v>
      </c>
      <c r="N1720">
        <v>2</v>
      </c>
      <c r="O1720" s="578">
        <v>8.3333333386690356E-3</v>
      </c>
    </row>
    <row r="1721" spans="1:15">
      <c r="A1721" s="577">
        <v>1720</v>
      </c>
      <c r="B1721" s="577" t="s">
        <v>96</v>
      </c>
      <c r="C1721" s="577">
        <v>1</v>
      </c>
      <c r="D1721">
        <v>0.02</v>
      </c>
      <c r="E1721">
        <v>0.02</v>
      </c>
      <c r="F1721" s="403">
        <v>44145.607638888891</v>
      </c>
      <c r="G1721">
        <v>1.18181</v>
      </c>
      <c r="H1721" s="403">
        <v>44145.607638888891</v>
      </c>
      <c r="I1721">
        <v>1.18181</v>
      </c>
      <c r="J1721" s="403">
        <v>44145.628472222219</v>
      </c>
      <c r="K1721">
        <v>1.1828099999999999</v>
      </c>
      <c r="L1721">
        <v>0</v>
      </c>
      <c r="M1721">
        <v>9.999999999998181</v>
      </c>
      <c r="N1721">
        <v>2</v>
      </c>
      <c r="O1721" s="578">
        <v>2.0833333328482695E-2</v>
      </c>
    </row>
    <row r="1722" spans="1:15">
      <c r="A1722" s="577">
        <v>1721</v>
      </c>
      <c r="B1722" s="577" t="s">
        <v>96</v>
      </c>
      <c r="C1722" s="577">
        <v>2</v>
      </c>
      <c r="D1722">
        <v>0.02</v>
      </c>
      <c r="E1722">
        <v>0.04</v>
      </c>
      <c r="F1722" s="403">
        <v>44145.631249999999</v>
      </c>
      <c r="G1722">
        <v>1.1825000000000001</v>
      </c>
      <c r="H1722" s="403">
        <v>44145.700694444444</v>
      </c>
      <c r="I1722">
        <v>1.18085</v>
      </c>
      <c r="J1722" s="403">
        <v>44146.071527777778</v>
      </c>
      <c r="K1722">
        <v>1.18268</v>
      </c>
      <c r="L1722">
        <v>16.500000000001819</v>
      </c>
      <c r="M1722">
        <v>18.299999999999272</v>
      </c>
      <c r="N1722">
        <v>3.8600000000000003</v>
      </c>
      <c r="O1722" s="578">
        <v>0.44027777777955635</v>
      </c>
    </row>
    <row r="1723" spans="1:15">
      <c r="A1723" s="577">
        <v>1722</v>
      </c>
      <c r="B1723" s="577" t="s">
        <v>96</v>
      </c>
      <c r="C1723" s="577">
        <v>5</v>
      </c>
      <c r="D1723">
        <v>0.08</v>
      </c>
      <c r="E1723">
        <v>0.2</v>
      </c>
      <c r="F1723" s="403">
        <v>44146.106944444444</v>
      </c>
      <c r="G1723">
        <v>1.1823900000000001</v>
      </c>
      <c r="H1723" s="403">
        <v>44146.526388888888</v>
      </c>
      <c r="I1723">
        <v>1.1756899999999999</v>
      </c>
      <c r="J1723" s="403">
        <v>44147.353472222225</v>
      </c>
      <c r="K1723">
        <v>1.1789499999999999</v>
      </c>
      <c r="L1723">
        <v>67</v>
      </c>
      <c r="M1723">
        <v>32.600000000000364</v>
      </c>
      <c r="N1723">
        <v>19.700000000000003</v>
      </c>
      <c r="O1723" s="578">
        <v>1.2465277777810115</v>
      </c>
    </row>
    <row r="1724" spans="1:15">
      <c r="A1724" s="577">
        <v>1723</v>
      </c>
      <c r="B1724" s="577" t="s">
        <v>97</v>
      </c>
      <c r="C1724" s="577">
        <v>1</v>
      </c>
      <c r="D1724">
        <v>0.02</v>
      </c>
      <c r="E1724">
        <v>0.02</v>
      </c>
      <c r="F1724" s="403">
        <v>44146.353472222225</v>
      </c>
      <c r="G1724">
        <v>1.1794800000000001</v>
      </c>
      <c r="H1724" s="403">
        <v>44146.353472222225</v>
      </c>
      <c r="I1724">
        <v>1.1794800000000001</v>
      </c>
      <c r="J1724" s="403">
        <v>44146.40902777778</v>
      </c>
      <c r="K1724">
        <v>1.17848</v>
      </c>
      <c r="L1724">
        <v>0</v>
      </c>
      <c r="M1724">
        <v>10.000000000001819</v>
      </c>
      <c r="N1724">
        <v>2</v>
      </c>
      <c r="O1724" s="578">
        <v>5.5555555554747116E-2</v>
      </c>
    </row>
    <row r="1725" spans="1:15">
      <c r="A1725" s="577">
        <v>1724</v>
      </c>
      <c r="B1725" s="577" t="s">
        <v>97</v>
      </c>
      <c r="C1725" s="577">
        <v>1</v>
      </c>
      <c r="D1725">
        <v>0.02</v>
      </c>
      <c r="E1725">
        <v>0.02</v>
      </c>
      <c r="F1725" s="403">
        <v>44146.411805555559</v>
      </c>
      <c r="G1725">
        <v>1.17862</v>
      </c>
      <c r="H1725" s="403">
        <v>44146.411805555559</v>
      </c>
      <c r="I1725">
        <v>1.17862</v>
      </c>
      <c r="J1725" s="403">
        <v>44146.481249999997</v>
      </c>
      <c r="K1725">
        <v>1.1776199999999999</v>
      </c>
      <c r="L1725">
        <v>0</v>
      </c>
      <c r="M1725">
        <v>10.000000000001819</v>
      </c>
      <c r="N1725">
        <v>2</v>
      </c>
      <c r="O1725" s="578">
        <v>6.9444444437976927E-2</v>
      </c>
    </row>
    <row r="1726" spans="1:15">
      <c r="A1726" s="577">
        <v>1725</v>
      </c>
      <c r="B1726" s="577" t="s">
        <v>97</v>
      </c>
      <c r="C1726" s="577">
        <v>1</v>
      </c>
      <c r="D1726">
        <v>0.02</v>
      </c>
      <c r="E1726">
        <v>0.02</v>
      </c>
      <c r="F1726" s="403">
        <v>44146.536805555559</v>
      </c>
      <c r="G1726">
        <v>1.17638</v>
      </c>
      <c r="H1726" s="403">
        <v>44146.536805555559</v>
      </c>
      <c r="I1726">
        <v>1.17638</v>
      </c>
      <c r="J1726" s="403">
        <v>44146.604166666664</v>
      </c>
      <c r="K1726">
        <v>1.1753800000000001</v>
      </c>
      <c r="L1726">
        <v>0</v>
      </c>
      <c r="M1726">
        <v>9.999999999998181</v>
      </c>
      <c r="N1726">
        <v>2</v>
      </c>
      <c r="O1726" s="578">
        <v>6.7361111105128657E-2</v>
      </c>
    </row>
    <row r="1727" spans="1:15">
      <c r="A1727" s="577">
        <v>1726</v>
      </c>
      <c r="B1727" s="577" t="s">
        <v>97</v>
      </c>
      <c r="C1727" s="577">
        <v>3</v>
      </c>
      <c r="D1727">
        <v>0.03</v>
      </c>
      <c r="E1727">
        <v>7.0000000000000007E-2</v>
      </c>
      <c r="F1727" s="403">
        <v>44146.644444444442</v>
      </c>
      <c r="G1727">
        <v>1.1754599999999999</v>
      </c>
      <c r="H1727" s="403">
        <v>44147.058333333334</v>
      </c>
      <c r="I1727">
        <v>1.17869</v>
      </c>
      <c r="J1727" s="403">
        <v>44147.272222222222</v>
      </c>
      <c r="K1727">
        <v>1.17631</v>
      </c>
      <c r="L1727">
        <v>32.299999999999272</v>
      </c>
      <c r="M1727">
        <v>23.799999999999272</v>
      </c>
      <c r="N1727">
        <v>7.12</v>
      </c>
      <c r="O1727" s="578">
        <v>0.62777777777955635</v>
      </c>
    </row>
    <row r="1728" spans="1:15">
      <c r="A1728" s="577">
        <v>1727</v>
      </c>
      <c r="B1728" s="577" t="s">
        <v>97</v>
      </c>
      <c r="C1728" s="577">
        <v>8</v>
      </c>
      <c r="D1728">
        <v>0.38</v>
      </c>
      <c r="E1728">
        <v>0.95000000000000007</v>
      </c>
      <c r="F1728" s="403">
        <v>44147.279166666667</v>
      </c>
      <c r="G1728">
        <v>1.1763600000000001</v>
      </c>
      <c r="H1728" s="403">
        <v>44152.576388888891</v>
      </c>
      <c r="I1728">
        <v>1.18926</v>
      </c>
      <c r="J1728" s="403">
        <v>44153.998611111114</v>
      </c>
      <c r="K1728">
        <v>1.1850099999999999</v>
      </c>
      <c r="L1728">
        <v>129</v>
      </c>
      <c r="M1728">
        <v>42.500000000001819</v>
      </c>
      <c r="N1728">
        <v>134.43999999999997</v>
      </c>
      <c r="O1728" s="578">
        <v>4.7194444444467081</v>
      </c>
    </row>
    <row r="1729" spans="1:15">
      <c r="A1729" s="577">
        <v>1728</v>
      </c>
      <c r="B1729" s="577" t="s">
        <v>96</v>
      </c>
      <c r="C1729" s="577">
        <v>1</v>
      </c>
      <c r="D1729">
        <v>0.02</v>
      </c>
      <c r="E1729">
        <v>0.02</v>
      </c>
      <c r="F1729" s="403">
        <v>44147.378472222219</v>
      </c>
      <c r="G1729">
        <v>1.17893</v>
      </c>
      <c r="H1729" s="403">
        <v>44147.378472222219</v>
      </c>
      <c r="I1729">
        <v>1.17893</v>
      </c>
      <c r="J1729" s="403">
        <v>44147.393750000003</v>
      </c>
      <c r="K1729">
        <v>1.1799299999999999</v>
      </c>
      <c r="L1729">
        <v>0</v>
      </c>
      <c r="M1729">
        <v>9.999999999998181</v>
      </c>
      <c r="N1729">
        <v>2</v>
      </c>
      <c r="O1729" s="578">
        <v>1.527777778392192E-2</v>
      </c>
    </row>
    <row r="1730" spans="1:15">
      <c r="A1730" s="577">
        <v>1729</v>
      </c>
      <c r="B1730" s="577" t="s">
        <v>96</v>
      </c>
      <c r="C1730" s="577">
        <v>2</v>
      </c>
      <c r="D1730">
        <v>0.02</v>
      </c>
      <c r="E1730">
        <v>0.04</v>
      </c>
      <c r="F1730" s="403">
        <v>44147.435416666667</v>
      </c>
      <c r="G1730">
        <v>1.18136</v>
      </c>
      <c r="H1730" s="403">
        <v>44147.534722222219</v>
      </c>
      <c r="I1730">
        <v>1.1797599999999999</v>
      </c>
      <c r="J1730" s="403">
        <v>44147.65902777778</v>
      </c>
      <c r="K1730">
        <v>1.1815599999999999</v>
      </c>
      <c r="L1730">
        <v>16.000000000001819</v>
      </c>
      <c r="M1730">
        <v>18</v>
      </c>
      <c r="N1730">
        <v>4</v>
      </c>
      <c r="O1730" s="578">
        <v>0.22361111111240461</v>
      </c>
    </row>
    <row r="1731" spans="1:15">
      <c r="A1731" s="577">
        <v>1730</v>
      </c>
      <c r="B1731" s="577" t="s">
        <v>96</v>
      </c>
      <c r="C1731" s="577">
        <v>1</v>
      </c>
      <c r="D1731">
        <v>0.02</v>
      </c>
      <c r="E1731">
        <v>0.02</v>
      </c>
      <c r="F1731" s="403">
        <v>44147.722916666666</v>
      </c>
      <c r="G1731">
        <v>1.1808399999999999</v>
      </c>
      <c r="H1731" s="403">
        <v>44147.722916666666</v>
      </c>
      <c r="I1731">
        <v>1.1808399999999999</v>
      </c>
      <c r="J1731" s="403">
        <v>44148.359027777777</v>
      </c>
      <c r="K1731">
        <v>1.18184</v>
      </c>
      <c r="L1731">
        <v>0</v>
      </c>
      <c r="M1731">
        <v>10</v>
      </c>
      <c r="N1731">
        <v>1.92</v>
      </c>
      <c r="O1731" s="578">
        <v>0.63611111111094942</v>
      </c>
    </row>
    <row r="1732" spans="1:15">
      <c r="A1732" s="577">
        <v>1731</v>
      </c>
      <c r="B1732" s="577" t="s">
        <v>96</v>
      </c>
      <c r="C1732" s="577">
        <v>1</v>
      </c>
      <c r="D1732">
        <v>0.02</v>
      </c>
      <c r="E1732">
        <v>0.02</v>
      </c>
      <c r="F1732" s="403">
        <v>44148.363194444442</v>
      </c>
      <c r="G1732">
        <v>1.1818200000000001</v>
      </c>
      <c r="H1732" s="403">
        <v>44148.363194444442</v>
      </c>
      <c r="I1732">
        <v>1.1818200000000001</v>
      </c>
      <c r="J1732" s="403">
        <v>44148.416666666664</v>
      </c>
      <c r="K1732">
        <v>1.18282</v>
      </c>
      <c r="L1732">
        <v>0</v>
      </c>
      <c r="M1732">
        <v>10</v>
      </c>
      <c r="N1732">
        <v>2</v>
      </c>
      <c r="O1732" s="578">
        <v>5.3472222221898846E-2</v>
      </c>
    </row>
    <row r="1733" spans="1:15">
      <c r="A1733" s="577">
        <v>1732</v>
      </c>
      <c r="B1733" s="577" t="s">
        <v>96</v>
      </c>
      <c r="C1733" s="577">
        <v>1</v>
      </c>
      <c r="D1733">
        <v>0.02</v>
      </c>
      <c r="E1733">
        <v>0.02</v>
      </c>
      <c r="F1733" s="403">
        <v>44148.472222222219</v>
      </c>
      <c r="G1733">
        <v>1.1826099999999999</v>
      </c>
      <c r="H1733" s="403">
        <v>44148.472222222219</v>
      </c>
      <c r="I1733">
        <v>1.1826099999999999</v>
      </c>
      <c r="J1733" s="403">
        <v>44148.892361111109</v>
      </c>
      <c r="K1733">
        <v>1.1836100000000001</v>
      </c>
      <c r="L1733">
        <v>0</v>
      </c>
      <c r="M1733">
        <v>10.000000000001819</v>
      </c>
      <c r="N1733">
        <v>2</v>
      </c>
      <c r="O1733" s="578">
        <v>0.42013888889050577</v>
      </c>
    </row>
    <row r="1734" spans="1:15">
      <c r="A1734" s="577">
        <v>1733</v>
      </c>
      <c r="B1734" s="577" t="s">
        <v>96</v>
      </c>
      <c r="C1734" s="577">
        <v>1</v>
      </c>
      <c r="D1734">
        <v>0.02</v>
      </c>
      <c r="E1734">
        <v>0.02</v>
      </c>
      <c r="F1734" s="403">
        <v>44150.918055555558</v>
      </c>
      <c r="G1734">
        <v>1.1841699999999999</v>
      </c>
      <c r="H1734" s="403">
        <v>44150.918055555558</v>
      </c>
      <c r="I1734">
        <v>1.1841699999999999</v>
      </c>
      <c r="J1734" s="403">
        <v>44151.126388888886</v>
      </c>
      <c r="K1734">
        <v>1.1851700000000001</v>
      </c>
      <c r="L1734">
        <v>0</v>
      </c>
      <c r="M1734">
        <v>10.000000000001819</v>
      </c>
      <c r="N1734">
        <v>1.92</v>
      </c>
      <c r="O1734" s="578">
        <v>-0.79166666667151731</v>
      </c>
    </row>
    <row r="1735" spans="1:15">
      <c r="A1735" s="577">
        <v>1734</v>
      </c>
      <c r="B1735" s="577" t="s">
        <v>96</v>
      </c>
      <c r="C1735" s="577">
        <v>3</v>
      </c>
      <c r="D1735">
        <v>0.03</v>
      </c>
      <c r="E1735">
        <v>7.0000000000000007E-2</v>
      </c>
      <c r="F1735" s="403">
        <v>44151.370138888888</v>
      </c>
      <c r="G1735">
        <v>1.18628</v>
      </c>
      <c r="H1735" s="403">
        <v>44151.499305555553</v>
      </c>
      <c r="I1735">
        <v>1.1830499999999999</v>
      </c>
      <c r="J1735" s="403">
        <v>44151.892361111109</v>
      </c>
      <c r="K1735">
        <v>1.18544</v>
      </c>
      <c r="L1735">
        <v>32.299999999999272</v>
      </c>
      <c r="M1735">
        <v>23.899999999999636</v>
      </c>
      <c r="N1735">
        <v>7.01</v>
      </c>
      <c r="O1735" s="578">
        <v>0.52222222222189885</v>
      </c>
    </row>
    <row r="1736" spans="1:15">
      <c r="A1736" s="577">
        <v>1735</v>
      </c>
      <c r="B1736" s="577" t="s">
        <v>96</v>
      </c>
      <c r="C1736" s="577">
        <v>1</v>
      </c>
      <c r="D1736">
        <v>0.02</v>
      </c>
      <c r="E1736">
        <v>0.02</v>
      </c>
      <c r="F1736" s="403">
        <v>44151.916666666664</v>
      </c>
      <c r="G1736">
        <v>1.18529</v>
      </c>
      <c r="H1736" s="403">
        <v>44151.916666666664</v>
      </c>
      <c r="I1736">
        <v>1.18529</v>
      </c>
      <c r="J1736" s="403">
        <v>44152.026388888888</v>
      </c>
      <c r="K1736">
        <v>1.1862900000000001</v>
      </c>
      <c r="L1736">
        <v>0</v>
      </c>
      <c r="M1736">
        <v>10.000000000001819</v>
      </c>
      <c r="N1736">
        <v>1.92</v>
      </c>
      <c r="O1736" s="578">
        <v>0.10972222222335404</v>
      </c>
    </row>
    <row r="1737" spans="1:15">
      <c r="A1737" s="577">
        <v>1736</v>
      </c>
      <c r="B1737" s="577" t="s">
        <v>96</v>
      </c>
      <c r="C1737" s="577">
        <v>1</v>
      </c>
      <c r="D1737">
        <v>0.02</v>
      </c>
      <c r="E1737">
        <v>0.02</v>
      </c>
      <c r="F1737" s="403">
        <v>44152.307638888888</v>
      </c>
      <c r="G1737">
        <v>1.1852</v>
      </c>
      <c r="H1737" s="403">
        <v>44152.307638888888</v>
      </c>
      <c r="I1737">
        <v>1.1852</v>
      </c>
      <c r="J1737" s="403">
        <v>44152.34375</v>
      </c>
      <c r="K1737">
        <v>1.1861999999999999</v>
      </c>
      <c r="L1737">
        <v>0</v>
      </c>
      <c r="M1737">
        <v>10</v>
      </c>
      <c r="N1737">
        <v>2</v>
      </c>
      <c r="O1737" s="578">
        <v>3.6111111112404615E-2</v>
      </c>
    </row>
    <row r="1738" spans="1:15">
      <c r="A1738" s="577">
        <v>1737</v>
      </c>
      <c r="B1738" s="577" t="s">
        <v>96</v>
      </c>
      <c r="C1738" s="577">
        <v>1</v>
      </c>
      <c r="D1738">
        <v>0.02</v>
      </c>
      <c r="E1738">
        <v>0.02</v>
      </c>
      <c r="F1738" s="403">
        <v>44152.379861111112</v>
      </c>
      <c r="G1738">
        <v>1.1869099999999999</v>
      </c>
      <c r="H1738" s="403">
        <v>44152.379861111112</v>
      </c>
      <c r="I1738">
        <v>1.1869099999999999</v>
      </c>
      <c r="J1738" s="403">
        <v>44152.463888888888</v>
      </c>
      <c r="K1738">
        <v>1.18791</v>
      </c>
      <c r="L1738">
        <v>0</v>
      </c>
      <c r="M1738">
        <v>10.000000000001819</v>
      </c>
      <c r="N1738">
        <v>2</v>
      </c>
      <c r="O1738" s="578">
        <v>8.4027777775190771E-2</v>
      </c>
    </row>
    <row r="1739" spans="1:15">
      <c r="A1739" s="577">
        <v>1738</v>
      </c>
      <c r="B1739" s="577" t="s">
        <v>96</v>
      </c>
      <c r="C1739" s="577">
        <v>1</v>
      </c>
      <c r="D1739">
        <v>0.02</v>
      </c>
      <c r="E1739">
        <v>0.02</v>
      </c>
      <c r="F1739" s="403">
        <v>44152.517361111109</v>
      </c>
      <c r="G1739">
        <v>1.1874100000000001</v>
      </c>
      <c r="H1739" s="403">
        <v>44152.517361111109</v>
      </c>
      <c r="I1739">
        <v>1.1874100000000001</v>
      </c>
      <c r="J1739" s="403">
        <v>44152.553472222222</v>
      </c>
      <c r="K1739">
        <v>1.18841</v>
      </c>
      <c r="L1739">
        <v>0</v>
      </c>
      <c r="M1739">
        <v>10</v>
      </c>
      <c r="N1739">
        <v>2</v>
      </c>
      <c r="O1739" s="578">
        <v>3.6111111112404615E-2</v>
      </c>
    </row>
    <row r="1740" spans="1:15">
      <c r="A1740" s="577">
        <v>1739</v>
      </c>
      <c r="B1740" s="577" t="s">
        <v>96</v>
      </c>
      <c r="C1740" s="577">
        <v>1</v>
      </c>
      <c r="D1740">
        <v>0.02</v>
      </c>
      <c r="E1740">
        <v>0.02</v>
      </c>
      <c r="F1740" s="403">
        <v>44152.56527777778</v>
      </c>
      <c r="G1740">
        <v>1.1879</v>
      </c>
      <c r="H1740" s="403">
        <v>44152.56527777778</v>
      </c>
      <c r="I1740">
        <v>1.1879</v>
      </c>
      <c r="J1740" s="403">
        <v>44152.572916666664</v>
      </c>
      <c r="K1740">
        <v>1.1889000000000001</v>
      </c>
      <c r="L1740">
        <v>0</v>
      </c>
      <c r="M1740">
        <v>10</v>
      </c>
      <c r="N1740">
        <v>2</v>
      </c>
      <c r="O1740" s="578">
        <v>7.6388888846850023E-3</v>
      </c>
    </row>
    <row r="1741" spans="1:15">
      <c r="A1741" s="577">
        <v>1740</v>
      </c>
      <c r="B1741" s="577" t="s">
        <v>96</v>
      </c>
      <c r="C1741" s="577">
        <v>3</v>
      </c>
      <c r="D1741">
        <v>0.03</v>
      </c>
      <c r="E1741">
        <v>7.0000000000000007E-2</v>
      </c>
      <c r="F1741" s="403">
        <v>44152.57916666667</v>
      </c>
      <c r="G1741">
        <v>1.1889400000000001</v>
      </c>
      <c r="H1741" s="403">
        <v>44153.043749999997</v>
      </c>
      <c r="I1741">
        <v>1.18571</v>
      </c>
      <c r="J1741" s="403">
        <v>44153.302083333336</v>
      </c>
      <c r="K1741">
        <v>1.1880900000000001</v>
      </c>
      <c r="L1741">
        <v>32.300000000001091</v>
      </c>
      <c r="M1741">
        <v>23.800000000001091</v>
      </c>
      <c r="N1741">
        <v>6.8199999999999994</v>
      </c>
      <c r="O1741" s="578">
        <v>0.72291666666569654</v>
      </c>
    </row>
    <row r="1742" spans="1:15">
      <c r="A1742" s="577">
        <v>1741</v>
      </c>
      <c r="B1742" s="577" t="s">
        <v>96</v>
      </c>
      <c r="C1742" s="577">
        <v>1</v>
      </c>
      <c r="D1742">
        <v>0.02</v>
      </c>
      <c r="E1742">
        <v>0.02</v>
      </c>
      <c r="F1742" s="403">
        <v>44153.335416666669</v>
      </c>
      <c r="G1742">
        <v>1.1879900000000001</v>
      </c>
      <c r="H1742" s="403">
        <v>44153.335416666669</v>
      </c>
      <c r="I1742">
        <v>1.1879900000000001</v>
      </c>
      <c r="J1742" s="403">
        <v>44153.34375</v>
      </c>
      <c r="K1742">
        <v>1.18899</v>
      </c>
      <c r="L1742">
        <v>0</v>
      </c>
      <c r="M1742">
        <v>9.999999999998181</v>
      </c>
      <c r="N1742">
        <v>2</v>
      </c>
      <c r="O1742" s="578">
        <v>8.333333331393078E-3</v>
      </c>
    </row>
    <row r="1743" spans="1:15">
      <c r="A1743" s="577">
        <v>1742</v>
      </c>
      <c r="B1743" s="577" t="s">
        <v>96</v>
      </c>
      <c r="C1743" s="577">
        <v>4</v>
      </c>
      <c r="D1743">
        <v>0.05</v>
      </c>
      <c r="E1743">
        <v>0.12000000000000001</v>
      </c>
      <c r="F1743" s="403">
        <v>44153.35833333333</v>
      </c>
      <c r="G1743">
        <v>1.1881699999999999</v>
      </c>
      <c r="H1743" s="403">
        <v>44154.368750000001</v>
      </c>
      <c r="I1743">
        <v>1.1832499999999999</v>
      </c>
      <c r="J1743" s="403">
        <v>44154.797222222223</v>
      </c>
      <c r="K1743">
        <v>1.18605</v>
      </c>
      <c r="L1743">
        <v>49.199999999998909</v>
      </c>
      <c r="M1743">
        <v>28</v>
      </c>
      <c r="N1743">
        <v>11.149999999999999</v>
      </c>
      <c r="O1743" s="578">
        <v>1.4388888888934162</v>
      </c>
    </row>
    <row r="1744" spans="1:15">
      <c r="A1744" s="577">
        <v>1743</v>
      </c>
      <c r="B1744" s="577" t="s">
        <v>97</v>
      </c>
      <c r="C1744" s="577">
        <v>2</v>
      </c>
      <c r="D1744">
        <v>0.02</v>
      </c>
      <c r="E1744">
        <v>0.04</v>
      </c>
      <c r="F1744" s="403">
        <v>44154.012499999997</v>
      </c>
      <c r="G1744">
        <v>1.1836199999999999</v>
      </c>
      <c r="H1744" s="403">
        <v>44154.305555555555</v>
      </c>
      <c r="I1744">
        <v>1.1852199999999999</v>
      </c>
      <c r="J1744" s="403">
        <v>44154.356249999997</v>
      </c>
      <c r="K1744">
        <v>1.1834199999999999</v>
      </c>
      <c r="L1744">
        <v>16</v>
      </c>
      <c r="M1744">
        <v>18</v>
      </c>
      <c r="N1744">
        <v>4</v>
      </c>
      <c r="O1744" s="578">
        <v>0.34375</v>
      </c>
    </row>
    <row r="1745" spans="1:15">
      <c r="A1745" s="577">
        <v>1744</v>
      </c>
      <c r="B1745" s="577" t="s">
        <v>97</v>
      </c>
      <c r="C1745" s="577">
        <v>1</v>
      </c>
      <c r="D1745">
        <v>0.02</v>
      </c>
      <c r="E1745">
        <v>0.02</v>
      </c>
      <c r="F1745" s="403">
        <v>44154.37777777778</v>
      </c>
      <c r="G1745">
        <v>1.18299</v>
      </c>
      <c r="H1745" s="403">
        <v>44154.37777777778</v>
      </c>
      <c r="I1745">
        <v>1.18299</v>
      </c>
      <c r="J1745" s="403">
        <v>44154.427777777775</v>
      </c>
      <c r="K1745">
        <v>1.1819900000000001</v>
      </c>
      <c r="L1745">
        <v>0</v>
      </c>
      <c r="M1745">
        <v>9.999999999998181</v>
      </c>
      <c r="N1745">
        <v>2</v>
      </c>
      <c r="O1745" s="578">
        <v>4.9999999995634425E-2</v>
      </c>
    </row>
    <row r="1746" spans="1:15">
      <c r="A1746" s="577">
        <v>1745</v>
      </c>
      <c r="B1746" s="577" t="s">
        <v>97</v>
      </c>
      <c r="C1746" s="577">
        <v>2</v>
      </c>
      <c r="D1746">
        <v>0.02</v>
      </c>
      <c r="E1746">
        <v>0.04</v>
      </c>
      <c r="F1746" s="403">
        <v>44154.430555555555</v>
      </c>
      <c r="G1746">
        <v>1.1823699999999999</v>
      </c>
      <c r="H1746" s="403">
        <v>44154.537499999999</v>
      </c>
      <c r="I1746">
        <v>1.18397</v>
      </c>
      <c r="J1746" s="403">
        <v>44154.606249999997</v>
      </c>
      <c r="K1746">
        <v>1.1821699999999999</v>
      </c>
      <c r="L1746">
        <v>16</v>
      </c>
      <c r="M1746">
        <v>18</v>
      </c>
      <c r="N1746">
        <v>4</v>
      </c>
      <c r="O1746" s="578">
        <v>0.1756944444423425</v>
      </c>
    </row>
    <row r="1747" spans="1:15">
      <c r="A1747" s="577">
        <v>1746</v>
      </c>
      <c r="B1747" s="577" t="s">
        <v>97</v>
      </c>
      <c r="C1747" s="577">
        <v>4</v>
      </c>
      <c r="D1747">
        <v>0.05</v>
      </c>
      <c r="E1747">
        <v>0.12000000000000001</v>
      </c>
      <c r="F1747" s="403">
        <v>44154.617361111108</v>
      </c>
      <c r="G1747">
        <v>1.18309</v>
      </c>
      <c r="H1747" s="403">
        <v>44154.859027777777</v>
      </c>
      <c r="I1747">
        <v>1.1879999999999999</v>
      </c>
      <c r="J1747" s="403">
        <v>44155.663194444445</v>
      </c>
      <c r="K1747">
        <v>1.1852100000000001</v>
      </c>
      <c r="L1747">
        <v>49.100000000000364</v>
      </c>
      <c r="M1747">
        <v>27.899999999999636</v>
      </c>
      <c r="N1747">
        <v>12.07</v>
      </c>
      <c r="O1747" s="578">
        <v>1.0458333333372138</v>
      </c>
    </row>
    <row r="1748" spans="1:15">
      <c r="A1748" s="577">
        <v>1747</v>
      </c>
      <c r="B1748" s="577" t="s">
        <v>96</v>
      </c>
      <c r="C1748" s="577">
        <v>2</v>
      </c>
      <c r="D1748">
        <v>0.02</v>
      </c>
      <c r="E1748">
        <v>0.04</v>
      </c>
      <c r="F1748" s="403">
        <v>44155.297222222223</v>
      </c>
      <c r="G1748">
        <v>1.18787</v>
      </c>
      <c r="H1748" s="403">
        <v>44155.378472222219</v>
      </c>
      <c r="I1748">
        <v>1.1862699999999999</v>
      </c>
      <c r="J1748" s="403">
        <v>44158.38958333333</v>
      </c>
      <c r="K1748">
        <v>1.18807</v>
      </c>
      <c r="L1748">
        <v>16</v>
      </c>
      <c r="M1748">
        <v>18</v>
      </c>
      <c r="N1748">
        <v>3.84</v>
      </c>
      <c r="O1748" s="578">
        <v>1.0923611111065838</v>
      </c>
    </row>
    <row r="1749" spans="1:15">
      <c r="A1749" s="577">
        <v>1748</v>
      </c>
      <c r="B1749" s="577" t="s">
        <v>97</v>
      </c>
      <c r="C1749" s="577">
        <v>4</v>
      </c>
      <c r="D1749">
        <v>0.05</v>
      </c>
      <c r="E1749">
        <v>0.12000000000000001</v>
      </c>
      <c r="F1749" s="403">
        <v>44155.667361111111</v>
      </c>
      <c r="G1749">
        <v>1.18563</v>
      </c>
      <c r="H1749" s="403">
        <v>44158.46875</v>
      </c>
      <c r="I1749">
        <v>1.1905300000000001</v>
      </c>
      <c r="J1749" s="403">
        <v>44158.617361111108</v>
      </c>
      <c r="K1749">
        <v>1.18774</v>
      </c>
      <c r="L1749">
        <v>49.000000000001819</v>
      </c>
      <c r="M1749">
        <v>27.900000000001455</v>
      </c>
      <c r="N1749">
        <v>11.999999999999998</v>
      </c>
      <c r="O1749" s="578">
        <v>0.94999999999708962</v>
      </c>
    </row>
    <row r="1750" spans="1:15">
      <c r="A1750" s="577">
        <v>1749</v>
      </c>
      <c r="B1750" s="577" t="s">
        <v>96</v>
      </c>
      <c r="C1750" s="577">
        <v>1</v>
      </c>
      <c r="D1750">
        <v>0.02</v>
      </c>
      <c r="E1750">
        <v>0.02</v>
      </c>
      <c r="F1750" s="403">
        <v>44158.394444444442</v>
      </c>
      <c r="G1750">
        <v>1.1879599999999999</v>
      </c>
      <c r="H1750" s="403">
        <v>44158.394444444442</v>
      </c>
      <c r="I1750">
        <v>1.1879599999999999</v>
      </c>
      <c r="J1750" s="403">
        <v>44158.456944444442</v>
      </c>
      <c r="K1750">
        <v>1.18896</v>
      </c>
      <c r="L1750">
        <v>0</v>
      </c>
      <c r="M1750">
        <v>10.000000000001819</v>
      </c>
      <c r="N1750">
        <v>2</v>
      </c>
      <c r="O1750" s="578">
        <v>6.25E-2</v>
      </c>
    </row>
    <row r="1751" spans="1:15">
      <c r="A1751" s="577">
        <v>1750</v>
      </c>
      <c r="B1751" s="577" t="s">
        <v>96</v>
      </c>
      <c r="C1751" s="577">
        <v>6</v>
      </c>
      <c r="D1751">
        <v>0.14000000000000001</v>
      </c>
      <c r="E1751">
        <v>0.34</v>
      </c>
      <c r="F1751" s="403">
        <v>44158.477083333331</v>
      </c>
      <c r="G1751">
        <v>1.18974</v>
      </c>
      <c r="H1751" s="403">
        <v>44158.674305555556</v>
      </c>
      <c r="I1751">
        <v>1.1805000000000001</v>
      </c>
      <c r="J1751" s="403">
        <v>44158.743750000001</v>
      </c>
      <c r="K1751">
        <v>1.1841299999999999</v>
      </c>
      <c r="L1751">
        <v>92.399999999997817</v>
      </c>
      <c r="M1751">
        <v>36.299999999997453</v>
      </c>
      <c r="N1751">
        <v>40.78</v>
      </c>
      <c r="O1751" s="578">
        <v>0.26666666667006211</v>
      </c>
    </row>
    <row r="1752" spans="1:15">
      <c r="A1752" s="577">
        <v>1751</v>
      </c>
      <c r="B1752" s="577" t="s">
        <v>97</v>
      </c>
      <c r="C1752" s="577">
        <v>1</v>
      </c>
      <c r="D1752">
        <v>0.02</v>
      </c>
      <c r="E1752">
        <v>0.02</v>
      </c>
      <c r="F1752" s="403">
        <v>44158.648611111108</v>
      </c>
      <c r="G1752">
        <v>1.18279</v>
      </c>
      <c r="H1752" s="403">
        <v>44158.648611111108</v>
      </c>
      <c r="I1752">
        <v>1.18279</v>
      </c>
      <c r="J1752" s="403">
        <v>44158.664583333331</v>
      </c>
      <c r="K1752">
        <v>1.1817899999999999</v>
      </c>
      <c r="L1752">
        <v>0</v>
      </c>
      <c r="M1752">
        <v>10</v>
      </c>
      <c r="N1752">
        <v>2</v>
      </c>
      <c r="O1752" s="578">
        <v>1.5972222223354038E-2</v>
      </c>
    </row>
    <row r="1753" spans="1:15">
      <c r="A1753" s="577">
        <v>1752</v>
      </c>
      <c r="B1753" s="577" t="s">
        <v>97</v>
      </c>
      <c r="C1753" s="577">
        <v>5</v>
      </c>
      <c r="D1753">
        <v>0.08</v>
      </c>
      <c r="E1753">
        <v>0.2</v>
      </c>
      <c r="F1753" s="403">
        <v>44158.677083333336</v>
      </c>
      <c r="G1753">
        <v>1.18116</v>
      </c>
      <c r="H1753" s="403">
        <v>44159.398611111108</v>
      </c>
      <c r="I1753">
        <v>1.18791</v>
      </c>
      <c r="J1753" s="403">
        <v>44159.589583333334</v>
      </c>
      <c r="K1753">
        <v>1.1846399999999999</v>
      </c>
      <c r="L1753">
        <v>67.5</v>
      </c>
      <c r="M1753">
        <v>32.700000000000728</v>
      </c>
      <c r="N1753">
        <v>22.119999999999997</v>
      </c>
      <c r="O1753" s="578">
        <v>0.91249999999854481</v>
      </c>
    </row>
    <row r="1754" spans="1:15">
      <c r="A1754" s="577">
        <v>1753</v>
      </c>
      <c r="B1754" s="577" t="s">
        <v>96</v>
      </c>
      <c r="C1754" s="577">
        <v>1</v>
      </c>
      <c r="D1754">
        <v>0.02</v>
      </c>
      <c r="E1754">
        <v>0.02</v>
      </c>
      <c r="F1754" s="403">
        <v>44158.759027777778</v>
      </c>
      <c r="G1754">
        <v>1.18418</v>
      </c>
      <c r="H1754" s="403">
        <v>44158.759027777778</v>
      </c>
      <c r="I1754">
        <v>1.18418</v>
      </c>
      <c r="J1754" s="403">
        <v>44159.206944444442</v>
      </c>
      <c r="K1754">
        <v>1.1851799999999999</v>
      </c>
      <c r="L1754">
        <v>0</v>
      </c>
      <c r="M1754">
        <v>10</v>
      </c>
      <c r="N1754">
        <v>1.92</v>
      </c>
      <c r="O1754" s="578">
        <v>0.44791666666424135</v>
      </c>
    </row>
    <row r="1755" spans="1:15">
      <c r="A1755" s="577">
        <v>1754</v>
      </c>
      <c r="B1755" s="577" t="s">
        <v>96</v>
      </c>
      <c r="C1755" s="577">
        <v>1</v>
      </c>
      <c r="D1755">
        <v>0.02</v>
      </c>
      <c r="E1755">
        <v>0.02</v>
      </c>
      <c r="F1755" s="403">
        <v>44159.352083333331</v>
      </c>
      <c r="G1755">
        <v>1.18723</v>
      </c>
      <c r="H1755" s="403">
        <v>44159.352083333331</v>
      </c>
      <c r="I1755">
        <v>1.18723</v>
      </c>
      <c r="J1755" s="403">
        <v>44159.398611111108</v>
      </c>
      <c r="K1755">
        <v>1.1882299999999999</v>
      </c>
      <c r="L1755">
        <v>0</v>
      </c>
      <c r="M1755">
        <v>10</v>
      </c>
      <c r="N1755">
        <v>2</v>
      </c>
      <c r="O1755" s="578">
        <v>4.6527777776645962E-2</v>
      </c>
    </row>
    <row r="1756" spans="1:15">
      <c r="A1756" s="577">
        <v>1755</v>
      </c>
      <c r="B1756" s="577" t="s">
        <v>96</v>
      </c>
      <c r="C1756" s="577">
        <v>3</v>
      </c>
      <c r="D1756">
        <v>0.03</v>
      </c>
      <c r="E1756">
        <v>7.0000000000000007E-2</v>
      </c>
      <c r="F1756" s="403">
        <v>44159.413194444445</v>
      </c>
      <c r="G1756">
        <v>1.1884300000000001</v>
      </c>
      <c r="H1756" s="403">
        <v>44159.585416666669</v>
      </c>
      <c r="I1756">
        <v>1.1852199999999999</v>
      </c>
      <c r="J1756" s="403">
        <v>44159.661111111112</v>
      </c>
      <c r="K1756">
        <v>1.1875899999999999</v>
      </c>
      <c r="L1756">
        <v>32.100000000002183</v>
      </c>
      <c r="M1756">
        <v>23.700000000000728</v>
      </c>
      <c r="N1756">
        <v>6.9700000000000006</v>
      </c>
      <c r="O1756" s="578">
        <v>0.24791666666715173</v>
      </c>
    </row>
    <row r="1757" spans="1:15">
      <c r="A1757" s="577">
        <v>1756</v>
      </c>
      <c r="B1757" s="577" t="s">
        <v>97</v>
      </c>
      <c r="C1757" s="577">
        <v>5</v>
      </c>
      <c r="D1757">
        <v>0.08</v>
      </c>
      <c r="E1757">
        <v>0.2</v>
      </c>
      <c r="F1757" s="403">
        <v>44159.592361111114</v>
      </c>
      <c r="G1757">
        <v>1.1853899999999999</v>
      </c>
      <c r="H1757" s="403">
        <v>44160.341666666667</v>
      </c>
      <c r="I1757">
        <v>1.19211</v>
      </c>
      <c r="J1757" s="403">
        <v>44160.462500000001</v>
      </c>
      <c r="K1757">
        <v>1.1888399999999999</v>
      </c>
      <c r="L1757">
        <v>67.200000000000728</v>
      </c>
      <c r="M1757">
        <v>32.700000000000728</v>
      </c>
      <c r="N1757">
        <v>22.13</v>
      </c>
      <c r="O1757" s="578">
        <v>0.87013888888759539</v>
      </c>
    </row>
    <row r="1758" spans="1:15">
      <c r="A1758" s="577">
        <v>1757</v>
      </c>
      <c r="B1758" s="577" t="s">
        <v>96</v>
      </c>
      <c r="C1758" s="577">
        <v>1</v>
      </c>
      <c r="D1758">
        <v>0.02</v>
      </c>
      <c r="E1758">
        <v>0.02</v>
      </c>
      <c r="F1758" s="403">
        <v>44159.664583333331</v>
      </c>
      <c r="G1758">
        <v>1.1875599999999999</v>
      </c>
      <c r="H1758" s="403">
        <v>44159.664583333331</v>
      </c>
      <c r="I1758">
        <v>1.1875599999999999</v>
      </c>
      <c r="J1758" s="403">
        <v>44159.684027777781</v>
      </c>
      <c r="K1758">
        <v>1.1885600000000001</v>
      </c>
      <c r="L1758">
        <v>0</v>
      </c>
      <c r="M1758">
        <v>10</v>
      </c>
      <c r="N1758">
        <v>2</v>
      </c>
      <c r="O1758" s="578">
        <v>1.9444444449618459E-2</v>
      </c>
    </row>
    <row r="1759" spans="1:15">
      <c r="A1759" s="577">
        <v>1758</v>
      </c>
      <c r="B1759" s="577" t="s">
        <v>96</v>
      </c>
      <c r="C1759" s="577">
        <v>1</v>
      </c>
      <c r="D1759">
        <v>0.02</v>
      </c>
      <c r="E1759">
        <v>0.02</v>
      </c>
      <c r="F1759" s="403">
        <v>44159.708333333336</v>
      </c>
      <c r="G1759">
        <v>1.1875899999999999</v>
      </c>
      <c r="H1759" s="403">
        <v>44159.708333333336</v>
      </c>
      <c r="I1759">
        <v>1.1875899999999999</v>
      </c>
      <c r="J1759" s="403">
        <v>44159.859027777777</v>
      </c>
      <c r="K1759">
        <v>1.18859</v>
      </c>
      <c r="L1759">
        <v>0</v>
      </c>
      <c r="M1759">
        <v>10</v>
      </c>
      <c r="N1759">
        <v>2</v>
      </c>
      <c r="O1759" s="578">
        <v>0.15069444444088731</v>
      </c>
    </row>
    <row r="1760" spans="1:15">
      <c r="A1760" s="577">
        <v>1759</v>
      </c>
      <c r="B1760" s="577" t="s">
        <v>96</v>
      </c>
      <c r="C1760" s="577">
        <v>1</v>
      </c>
      <c r="D1760">
        <v>0.02</v>
      </c>
      <c r="E1760">
        <v>0.02</v>
      </c>
      <c r="F1760" s="403">
        <v>44159.876388888886</v>
      </c>
      <c r="G1760">
        <v>1.1890499999999999</v>
      </c>
      <c r="H1760" s="403">
        <v>44159.876388888886</v>
      </c>
      <c r="I1760">
        <v>1.1890499999999999</v>
      </c>
      <c r="J1760" s="403">
        <v>44160.006249999999</v>
      </c>
      <c r="K1760">
        <v>1.1900500000000001</v>
      </c>
      <c r="L1760">
        <v>0</v>
      </c>
      <c r="M1760">
        <v>10</v>
      </c>
      <c r="N1760">
        <v>1.92</v>
      </c>
      <c r="O1760" s="578">
        <v>0.12986111111240461</v>
      </c>
    </row>
    <row r="1761" spans="1:15">
      <c r="A1761" s="577">
        <v>1760</v>
      </c>
      <c r="B1761" s="577" t="s">
        <v>96</v>
      </c>
      <c r="C1761" s="577">
        <v>1</v>
      </c>
      <c r="D1761">
        <v>0.02</v>
      </c>
      <c r="E1761">
        <v>0.02</v>
      </c>
      <c r="F1761" s="403">
        <v>44160.055555555555</v>
      </c>
      <c r="G1761">
        <v>1.19031</v>
      </c>
      <c r="H1761" s="403">
        <v>44160.055555555555</v>
      </c>
      <c r="I1761">
        <v>1.19031</v>
      </c>
      <c r="J1761" s="403">
        <v>44160.318055555559</v>
      </c>
      <c r="K1761">
        <v>1.1913100000000001</v>
      </c>
      <c r="L1761">
        <v>0</v>
      </c>
      <c r="M1761">
        <v>10</v>
      </c>
      <c r="N1761">
        <v>2</v>
      </c>
      <c r="O1761" s="578">
        <v>0.26250000000436557</v>
      </c>
    </row>
    <row r="1762" spans="1:15">
      <c r="A1762" s="577">
        <v>1761</v>
      </c>
      <c r="B1762" s="577" t="s">
        <v>96</v>
      </c>
      <c r="C1762" s="577">
        <v>3</v>
      </c>
      <c r="D1762">
        <v>0.03</v>
      </c>
      <c r="E1762">
        <v>7.0000000000000007E-2</v>
      </c>
      <c r="F1762" s="403">
        <v>44160.345138888886</v>
      </c>
      <c r="G1762">
        <v>1.1926600000000001</v>
      </c>
      <c r="H1762" s="403">
        <v>44160.393750000003</v>
      </c>
      <c r="I1762">
        <v>1.1894499999999999</v>
      </c>
      <c r="J1762" s="403">
        <v>44160.652083333334</v>
      </c>
      <c r="K1762">
        <v>1.1918200000000001</v>
      </c>
      <c r="L1762">
        <v>32.100000000002183</v>
      </c>
      <c r="M1762">
        <v>23.700000000002547</v>
      </c>
      <c r="N1762">
        <v>6.9700000000000006</v>
      </c>
      <c r="O1762" s="578">
        <v>0.30694444444816327</v>
      </c>
    </row>
    <row r="1763" spans="1:15">
      <c r="A1763" s="577">
        <v>1762</v>
      </c>
      <c r="B1763" s="577" t="s">
        <v>97</v>
      </c>
      <c r="C1763" s="577">
        <v>4</v>
      </c>
      <c r="D1763">
        <v>0.05</v>
      </c>
      <c r="E1763">
        <v>0.12000000000000001</v>
      </c>
      <c r="F1763" s="403">
        <v>44160.469444444447</v>
      </c>
      <c r="G1763">
        <v>1.18886</v>
      </c>
      <c r="H1763" s="403">
        <v>44161.268055555556</v>
      </c>
      <c r="I1763">
        <v>1.19377</v>
      </c>
      <c r="J1763" s="403">
        <v>44161.40902777778</v>
      </c>
      <c r="K1763">
        <v>1.1909799999999999</v>
      </c>
      <c r="L1763">
        <v>49.100000000000364</v>
      </c>
      <c r="M1763">
        <v>27.900000000001455</v>
      </c>
      <c r="N1763">
        <v>12.2</v>
      </c>
      <c r="O1763" s="578">
        <v>0.93958333333284827</v>
      </c>
    </row>
    <row r="1764" spans="1:15">
      <c r="A1764" s="577">
        <v>1763</v>
      </c>
      <c r="B1764" s="577" t="s">
        <v>96</v>
      </c>
      <c r="C1764" s="577">
        <v>2</v>
      </c>
      <c r="D1764">
        <v>0.02</v>
      </c>
      <c r="E1764">
        <v>0.04</v>
      </c>
      <c r="F1764" s="403">
        <v>44160.658333333333</v>
      </c>
      <c r="G1764">
        <v>1.1919999999999999</v>
      </c>
      <c r="H1764" s="403">
        <v>44160.664583333331</v>
      </c>
      <c r="I1764">
        <v>1.1903699999999999</v>
      </c>
      <c r="J1764" s="403">
        <v>44160.746527777781</v>
      </c>
      <c r="K1764">
        <v>1.1921900000000001</v>
      </c>
      <c r="L1764">
        <v>16.300000000001091</v>
      </c>
      <c r="M1764">
        <v>18.200000000002547</v>
      </c>
      <c r="N1764">
        <v>4.0200000000000005</v>
      </c>
      <c r="O1764" s="578">
        <v>8.8194444448163267E-2</v>
      </c>
    </row>
    <row r="1765" spans="1:15">
      <c r="A1765" s="577">
        <v>1764</v>
      </c>
      <c r="B1765" s="577" t="s">
        <v>96</v>
      </c>
      <c r="C1765" s="577">
        <v>1</v>
      </c>
      <c r="D1765">
        <v>0.02</v>
      </c>
      <c r="E1765">
        <v>0.02</v>
      </c>
      <c r="F1765" s="403">
        <v>44160.748611111114</v>
      </c>
      <c r="G1765">
        <v>1.19177</v>
      </c>
      <c r="H1765" s="403">
        <v>44160.748611111114</v>
      </c>
      <c r="I1765">
        <v>1.19177</v>
      </c>
      <c r="J1765" s="403">
        <v>44161.066666666666</v>
      </c>
      <c r="K1765">
        <v>1.1927700000000001</v>
      </c>
      <c r="L1765">
        <v>0</v>
      </c>
      <c r="M1765">
        <v>10</v>
      </c>
      <c r="N1765">
        <v>1.76</v>
      </c>
      <c r="O1765" s="578">
        <v>0.31805555555183673</v>
      </c>
    </row>
    <row r="1766" spans="1:15">
      <c r="A1766" s="577">
        <v>1765</v>
      </c>
      <c r="B1766" s="577" t="s">
        <v>96</v>
      </c>
      <c r="C1766" s="577">
        <v>1</v>
      </c>
      <c r="D1766">
        <v>0.02</v>
      </c>
      <c r="E1766">
        <v>0.02</v>
      </c>
      <c r="F1766" s="403">
        <v>44161.209722222222</v>
      </c>
      <c r="G1766">
        <v>1.19232</v>
      </c>
      <c r="H1766" s="403">
        <v>44161.209722222222</v>
      </c>
      <c r="I1766">
        <v>1.19232</v>
      </c>
      <c r="J1766" s="403">
        <v>44161.259027777778</v>
      </c>
      <c r="K1766">
        <v>1.1933199999999999</v>
      </c>
      <c r="L1766">
        <v>0</v>
      </c>
      <c r="M1766">
        <v>9.999999999998181</v>
      </c>
      <c r="N1766">
        <v>2</v>
      </c>
      <c r="O1766" s="578">
        <v>4.9305555556202307E-2</v>
      </c>
    </row>
    <row r="1767" spans="1:15">
      <c r="A1767" s="577">
        <v>1766</v>
      </c>
      <c r="B1767" s="577" t="s">
        <v>96</v>
      </c>
      <c r="C1767" s="577">
        <v>4</v>
      </c>
      <c r="D1767">
        <v>0.05</v>
      </c>
      <c r="E1767">
        <v>0.12000000000000001</v>
      </c>
      <c r="F1767" s="403">
        <v>44161.328472222223</v>
      </c>
      <c r="G1767">
        <v>1.1937899999999999</v>
      </c>
      <c r="H1767" s="403">
        <v>44161.522222222222</v>
      </c>
      <c r="I1767">
        <v>1.1888300000000001</v>
      </c>
      <c r="J1767" s="403">
        <v>44161.816666666666</v>
      </c>
      <c r="K1767">
        <v>1.19164</v>
      </c>
      <c r="L1767">
        <v>49.599999999998545</v>
      </c>
      <c r="M1767">
        <v>28.099999999998545</v>
      </c>
      <c r="N1767">
        <v>12</v>
      </c>
      <c r="O1767" s="578">
        <v>0.4881944444423425</v>
      </c>
    </row>
    <row r="1768" spans="1:15">
      <c r="A1768" s="577">
        <v>1767</v>
      </c>
      <c r="B1768" s="577" t="s">
        <v>97</v>
      </c>
      <c r="C1768" s="577">
        <v>7</v>
      </c>
      <c r="D1768">
        <v>0.23</v>
      </c>
      <c r="E1768">
        <v>0.57000000000000006</v>
      </c>
      <c r="F1768" s="403">
        <v>44161.525694444441</v>
      </c>
      <c r="G1768">
        <v>1.18916</v>
      </c>
      <c r="H1768" s="403">
        <v>44165.605555555558</v>
      </c>
      <c r="I1768">
        <v>1.1998500000000001</v>
      </c>
      <c r="J1768" s="403">
        <v>44165.664583333331</v>
      </c>
      <c r="K1768">
        <v>1.1959200000000001</v>
      </c>
      <c r="L1768">
        <v>106.89999999999964</v>
      </c>
      <c r="M1768">
        <v>39.299999999999272</v>
      </c>
      <c r="N1768">
        <v>74.489999999999995</v>
      </c>
      <c r="O1768" s="578">
        <v>2.1388888888905058</v>
      </c>
    </row>
    <row r="1769" spans="1:15">
      <c r="A1769" s="577">
        <v>1768</v>
      </c>
      <c r="B1769" s="577" t="s">
        <v>96</v>
      </c>
      <c r="C1769" s="577">
        <v>1</v>
      </c>
      <c r="D1769">
        <v>0.02</v>
      </c>
      <c r="E1769">
        <v>0.02</v>
      </c>
      <c r="F1769" s="403">
        <v>44162.398611111108</v>
      </c>
      <c r="G1769">
        <v>1.1917500000000001</v>
      </c>
      <c r="H1769" s="403">
        <v>44162.398611111108</v>
      </c>
      <c r="I1769">
        <v>1.1917500000000001</v>
      </c>
      <c r="J1769" s="403">
        <v>44162.546527777777</v>
      </c>
      <c r="K1769">
        <v>1.19275</v>
      </c>
      <c r="L1769">
        <v>0</v>
      </c>
      <c r="M1769">
        <v>10</v>
      </c>
      <c r="N1769">
        <v>2</v>
      </c>
      <c r="O1769" s="578">
        <v>0.14791666666860692</v>
      </c>
    </row>
    <row r="1770" spans="1:15">
      <c r="A1770" s="577">
        <v>1769</v>
      </c>
      <c r="B1770" s="577" t="s">
        <v>96</v>
      </c>
      <c r="C1770" s="577">
        <v>1</v>
      </c>
      <c r="D1770">
        <v>0.02</v>
      </c>
      <c r="E1770">
        <v>0.02</v>
      </c>
      <c r="F1770" s="403">
        <v>44162.594444444447</v>
      </c>
      <c r="G1770">
        <v>1.19353</v>
      </c>
      <c r="H1770" s="403">
        <v>44162.594444444447</v>
      </c>
      <c r="I1770">
        <v>1.19353</v>
      </c>
      <c r="J1770" s="403">
        <v>44162.611111111109</v>
      </c>
      <c r="K1770">
        <v>1.1945300000000001</v>
      </c>
      <c r="L1770">
        <v>0</v>
      </c>
      <c r="M1770">
        <v>10.000000000001819</v>
      </c>
      <c r="N1770">
        <v>2</v>
      </c>
      <c r="O1770" s="578">
        <v>1.6666666662786156E-2</v>
      </c>
    </row>
    <row r="1771" spans="1:15">
      <c r="A1771" s="577">
        <v>1770</v>
      </c>
      <c r="B1771" s="577" t="s">
        <v>96</v>
      </c>
      <c r="C1771" s="577">
        <v>1</v>
      </c>
      <c r="D1771">
        <v>0.02</v>
      </c>
      <c r="E1771">
        <v>0.02</v>
      </c>
      <c r="F1771" s="403">
        <v>44162.618750000001</v>
      </c>
      <c r="G1771">
        <v>1.19424</v>
      </c>
      <c r="H1771" s="403">
        <v>44162.618750000001</v>
      </c>
      <c r="I1771">
        <v>1.19424</v>
      </c>
      <c r="J1771" s="403">
        <v>44162.670138888891</v>
      </c>
      <c r="K1771">
        <v>1.1952400000000001</v>
      </c>
      <c r="L1771">
        <v>0</v>
      </c>
      <c r="M1771">
        <v>10.000000000001819</v>
      </c>
      <c r="N1771">
        <v>2</v>
      </c>
      <c r="O1771" s="578">
        <v>5.1388888889050577E-2</v>
      </c>
    </row>
    <row r="1772" spans="1:15">
      <c r="A1772" s="577">
        <v>1771</v>
      </c>
      <c r="B1772" s="577" t="s">
        <v>96</v>
      </c>
      <c r="C1772" s="577">
        <v>1</v>
      </c>
      <c r="D1772">
        <v>0.02</v>
      </c>
      <c r="E1772">
        <v>0.02</v>
      </c>
      <c r="F1772" s="403">
        <v>44162.688888888886</v>
      </c>
      <c r="G1772">
        <v>1.19577</v>
      </c>
      <c r="H1772" s="403">
        <v>44162.688888888886</v>
      </c>
      <c r="I1772">
        <v>1.19577</v>
      </c>
      <c r="J1772" s="403">
        <v>44164.954861111109</v>
      </c>
      <c r="K1772">
        <v>1.1967699999999999</v>
      </c>
      <c r="L1772">
        <v>0</v>
      </c>
      <c r="M1772">
        <v>9.999999999998181</v>
      </c>
      <c r="N1772">
        <v>2</v>
      </c>
      <c r="O1772" s="578">
        <v>0.26597222222335404</v>
      </c>
    </row>
    <row r="1773" spans="1:15">
      <c r="A1773" s="577">
        <v>1772</v>
      </c>
      <c r="B1773" s="577" t="s">
        <v>96</v>
      </c>
      <c r="C1773" s="577">
        <v>1</v>
      </c>
      <c r="D1773">
        <v>0.02</v>
      </c>
      <c r="E1773">
        <v>0.02</v>
      </c>
      <c r="F1773" s="403">
        <v>44165.002083333333</v>
      </c>
      <c r="G1773">
        <v>1.1968700000000001</v>
      </c>
      <c r="H1773" s="403">
        <v>44165.002083333333</v>
      </c>
      <c r="I1773">
        <v>1.1968700000000001</v>
      </c>
      <c r="J1773" s="403">
        <v>44165.354861111111</v>
      </c>
      <c r="K1773">
        <v>1.19787</v>
      </c>
      <c r="L1773">
        <v>0</v>
      </c>
      <c r="M1773">
        <v>10</v>
      </c>
      <c r="N1773">
        <v>2</v>
      </c>
      <c r="O1773" s="578">
        <v>0.35277777777810115</v>
      </c>
    </row>
    <row r="1774" spans="1:15">
      <c r="A1774" s="577">
        <v>1773</v>
      </c>
      <c r="B1774" s="577" t="s">
        <v>96</v>
      </c>
      <c r="C1774" s="577">
        <v>1</v>
      </c>
      <c r="D1774">
        <v>0.02</v>
      </c>
      <c r="E1774">
        <v>0.02</v>
      </c>
      <c r="F1774" s="403">
        <v>44165.384027777778</v>
      </c>
      <c r="G1774">
        <v>1.1974499999999999</v>
      </c>
      <c r="H1774" s="403">
        <v>44165.384027777778</v>
      </c>
      <c r="I1774">
        <v>1.1974499999999999</v>
      </c>
      <c r="J1774" s="403">
        <v>44165.405555555553</v>
      </c>
      <c r="K1774">
        <v>1.19845</v>
      </c>
      <c r="L1774">
        <v>0</v>
      </c>
      <c r="M1774">
        <v>10.000000000001819</v>
      </c>
      <c r="N1774">
        <v>2</v>
      </c>
      <c r="O1774" s="578">
        <v>2.1527777775190771E-2</v>
      </c>
    </row>
    <row r="1775" spans="1:15">
      <c r="A1775" s="577">
        <v>1774</v>
      </c>
      <c r="B1775" s="577" t="s">
        <v>96</v>
      </c>
      <c r="C1775" s="577">
        <v>1</v>
      </c>
      <c r="D1775">
        <v>0.02</v>
      </c>
      <c r="E1775">
        <v>0.02</v>
      </c>
      <c r="F1775" s="403">
        <v>44165.52847222222</v>
      </c>
      <c r="G1775">
        <v>1.1982999999999999</v>
      </c>
      <c r="H1775" s="403">
        <v>44165.52847222222</v>
      </c>
      <c r="I1775">
        <v>1.1982999999999999</v>
      </c>
      <c r="J1775" s="403">
        <v>44165.585416666669</v>
      </c>
      <c r="K1775">
        <v>1.1993</v>
      </c>
      <c r="L1775">
        <v>0</v>
      </c>
      <c r="M1775">
        <v>10</v>
      </c>
      <c r="N1775">
        <v>2</v>
      </c>
      <c r="O1775" s="578">
        <v>5.6944444448163267E-2</v>
      </c>
    </row>
    <row r="1776" spans="1:15">
      <c r="A1776" s="577">
        <v>1775</v>
      </c>
      <c r="B1776" s="577" t="s">
        <v>96</v>
      </c>
      <c r="C1776" s="577">
        <v>1</v>
      </c>
      <c r="D1776">
        <v>0.02</v>
      </c>
      <c r="E1776">
        <v>0.02</v>
      </c>
      <c r="F1776" s="403">
        <v>44165.607638888891</v>
      </c>
      <c r="G1776">
        <v>1.1984699999999999</v>
      </c>
      <c r="H1776" s="403">
        <v>44165.607638888891</v>
      </c>
      <c r="I1776">
        <v>1.1984699999999999</v>
      </c>
      <c r="J1776" s="403">
        <v>44165.611111111109</v>
      </c>
      <c r="K1776">
        <v>1.19947</v>
      </c>
      <c r="L1776">
        <v>0</v>
      </c>
      <c r="M1776">
        <v>10.000000000001819</v>
      </c>
      <c r="N1776">
        <v>2</v>
      </c>
      <c r="O1776" s="578">
        <v>3.4722222189884633E-3</v>
      </c>
    </row>
    <row r="1777" spans="1:15">
      <c r="A1777" s="577">
        <v>1776</v>
      </c>
      <c r="B1777" s="577" t="s">
        <v>96</v>
      </c>
      <c r="C1777" s="577">
        <v>1</v>
      </c>
      <c r="D1777">
        <v>0.02</v>
      </c>
      <c r="E1777">
        <v>0.02</v>
      </c>
      <c r="F1777" s="403">
        <v>44165.614583333336</v>
      </c>
      <c r="G1777">
        <v>1.19886</v>
      </c>
      <c r="H1777" s="403">
        <v>44165.614583333336</v>
      </c>
      <c r="I1777">
        <v>1.19886</v>
      </c>
      <c r="J1777" s="403">
        <v>44165.627083333333</v>
      </c>
      <c r="K1777">
        <v>1.1998599999999999</v>
      </c>
      <c r="L1777">
        <v>0</v>
      </c>
      <c r="M1777">
        <v>9.999999999998181</v>
      </c>
      <c r="N1777">
        <v>2</v>
      </c>
      <c r="O1777" s="578">
        <v>1.2499999997089617E-2</v>
      </c>
    </row>
    <row r="1778" spans="1:15">
      <c r="A1778" s="577">
        <v>1777</v>
      </c>
      <c r="B1778" s="577" t="s">
        <v>96</v>
      </c>
      <c r="C1778" s="577">
        <v>5</v>
      </c>
      <c r="D1778">
        <v>0.08</v>
      </c>
      <c r="E1778">
        <v>0.2</v>
      </c>
      <c r="F1778" s="403">
        <v>44165.645833333336</v>
      </c>
      <c r="G1778">
        <v>1.19981</v>
      </c>
      <c r="H1778" s="403">
        <v>44165.873611111114</v>
      </c>
      <c r="I1778">
        <v>1.19309</v>
      </c>
      <c r="J1778" s="403">
        <v>44166.305555555555</v>
      </c>
      <c r="K1778">
        <v>1.1963600000000001</v>
      </c>
      <c r="L1778">
        <v>67.200000000000728</v>
      </c>
      <c r="M1778">
        <v>32.700000000000728</v>
      </c>
      <c r="N1778">
        <v>21.26</v>
      </c>
      <c r="O1778" s="578">
        <v>0.65972222221898846</v>
      </c>
    </row>
    <row r="1779" spans="1:15">
      <c r="A1779" s="577">
        <v>1778</v>
      </c>
      <c r="B1779" s="577" t="s">
        <v>97</v>
      </c>
      <c r="C1779" s="577">
        <v>1</v>
      </c>
      <c r="D1779">
        <v>0.02</v>
      </c>
      <c r="E1779">
        <v>0.02</v>
      </c>
      <c r="F1779" s="403">
        <v>44165.683333333334</v>
      </c>
      <c r="G1779">
        <v>1.19516</v>
      </c>
      <c r="H1779" s="403">
        <v>44165.683333333334</v>
      </c>
      <c r="I1779">
        <v>1.19516</v>
      </c>
      <c r="J1779" s="403">
        <v>44165.842361111114</v>
      </c>
      <c r="K1779">
        <v>1.1941600000000001</v>
      </c>
      <c r="L1779">
        <v>0</v>
      </c>
      <c r="M1779">
        <v>10</v>
      </c>
      <c r="N1779">
        <v>2</v>
      </c>
      <c r="O1779" s="578">
        <v>0.15902777777955635</v>
      </c>
    </row>
    <row r="1780" spans="1:15">
      <c r="A1780" s="577">
        <v>1779</v>
      </c>
      <c r="B1780" s="577" t="s">
        <v>97</v>
      </c>
      <c r="C1780" s="577">
        <v>11</v>
      </c>
      <c r="D1780">
        <v>1.93</v>
      </c>
      <c r="E1780">
        <v>4.63</v>
      </c>
      <c r="F1780" s="403">
        <v>44166.295138888891</v>
      </c>
      <c r="G1780">
        <v>1.19598</v>
      </c>
      <c r="H1780" s="403">
        <v>44168.540972222225</v>
      </c>
      <c r="I1780">
        <v>1.21576</v>
      </c>
      <c r="J1780" s="403">
        <v>44169.905555555553</v>
      </c>
      <c r="K1780">
        <v>1.2114100000000001</v>
      </c>
      <c r="L1780">
        <v>197.79999999999927</v>
      </c>
      <c r="M1780">
        <v>43.5</v>
      </c>
      <c r="N1780">
        <v>520.51</v>
      </c>
      <c r="O1780" s="578">
        <v>3.6104166666627862</v>
      </c>
    </row>
    <row r="1781" spans="1:15">
      <c r="A1781" s="577">
        <v>1780</v>
      </c>
      <c r="B1781" s="577" t="s">
        <v>96</v>
      </c>
      <c r="C1781" s="577">
        <v>1</v>
      </c>
      <c r="D1781">
        <v>0.02</v>
      </c>
      <c r="E1781">
        <v>0.02</v>
      </c>
      <c r="F1781" s="403">
        <v>44166.335416666669</v>
      </c>
      <c r="G1781">
        <v>1.1966300000000001</v>
      </c>
      <c r="H1781" s="403">
        <v>44166.335416666669</v>
      </c>
      <c r="I1781">
        <v>1.1966300000000001</v>
      </c>
      <c r="J1781" s="403">
        <v>44166.356944444444</v>
      </c>
      <c r="K1781">
        <v>1.19763</v>
      </c>
      <c r="L1781">
        <v>0</v>
      </c>
      <c r="M1781">
        <v>9.999999999998181</v>
      </c>
      <c r="N1781">
        <v>2</v>
      </c>
      <c r="O1781" s="578">
        <v>2.1527777775190771E-2</v>
      </c>
    </row>
    <row r="1782" spans="1:15">
      <c r="A1782" s="577">
        <v>1781</v>
      </c>
      <c r="B1782" s="577" t="s">
        <v>96</v>
      </c>
      <c r="C1782" s="577">
        <v>1</v>
      </c>
      <c r="D1782">
        <v>0.02</v>
      </c>
      <c r="E1782">
        <v>0.02</v>
      </c>
      <c r="F1782" s="403">
        <v>44166.379861111112</v>
      </c>
      <c r="G1782">
        <v>1.1977100000000001</v>
      </c>
      <c r="H1782" s="403">
        <v>44166.379861111112</v>
      </c>
      <c r="I1782">
        <v>1.1977100000000001</v>
      </c>
      <c r="J1782" s="403">
        <v>44166.577777777777</v>
      </c>
      <c r="K1782">
        <v>1.1987099999999999</v>
      </c>
      <c r="L1782">
        <v>0</v>
      </c>
      <c r="M1782">
        <v>9.999999999998181</v>
      </c>
      <c r="N1782">
        <v>2</v>
      </c>
      <c r="O1782" s="578">
        <v>0.19791666666424135</v>
      </c>
    </row>
    <row r="1783" spans="1:15">
      <c r="A1783" s="577">
        <v>1782</v>
      </c>
      <c r="B1783" s="577" t="s">
        <v>96</v>
      </c>
      <c r="C1783" s="577">
        <v>1</v>
      </c>
      <c r="D1783">
        <v>0.02</v>
      </c>
      <c r="E1783">
        <v>0.02</v>
      </c>
      <c r="F1783" s="403">
        <v>44166.623611111114</v>
      </c>
      <c r="G1783">
        <v>1.1995</v>
      </c>
      <c r="H1783" s="403">
        <v>44166.623611111114</v>
      </c>
      <c r="I1783">
        <v>1.1995</v>
      </c>
      <c r="J1783" s="403">
        <v>44166.636805555558</v>
      </c>
      <c r="K1783">
        <v>1.2004999999999999</v>
      </c>
      <c r="L1783">
        <v>0</v>
      </c>
      <c r="M1783">
        <v>9.999999999998181</v>
      </c>
      <c r="N1783">
        <v>2</v>
      </c>
      <c r="O1783" s="578">
        <v>1.3194444443797693E-2</v>
      </c>
    </row>
    <row r="1784" spans="1:15">
      <c r="A1784" s="577">
        <v>1783</v>
      </c>
      <c r="B1784" s="577" t="s">
        <v>96</v>
      </c>
      <c r="C1784" s="577">
        <v>1</v>
      </c>
      <c r="D1784">
        <v>0.02</v>
      </c>
      <c r="E1784">
        <v>0.02</v>
      </c>
      <c r="F1784" s="403">
        <v>44166.650694444441</v>
      </c>
      <c r="G1784">
        <v>1.2016800000000001</v>
      </c>
      <c r="H1784" s="403">
        <v>44166.650694444441</v>
      </c>
      <c r="I1784">
        <v>1.2016800000000001</v>
      </c>
      <c r="J1784" s="403">
        <v>44166.655555555553</v>
      </c>
      <c r="K1784">
        <v>1.20268</v>
      </c>
      <c r="L1784">
        <v>0</v>
      </c>
      <c r="M1784">
        <v>9.999999999998181</v>
      </c>
      <c r="N1784">
        <v>2</v>
      </c>
      <c r="O1784" s="578">
        <v>4.8611111124046147E-3</v>
      </c>
    </row>
    <row r="1785" spans="1:15">
      <c r="A1785" s="577">
        <v>1784</v>
      </c>
      <c r="B1785" s="577" t="s">
        <v>96</v>
      </c>
      <c r="C1785" s="577">
        <v>1</v>
      </c>
      <c r="D1785">
        <v>0.02</v>
      </c>
      <c r="E1785">
        <v>0.02</v>
      </c>
      <c r="F1785" s="403">
        <v>44166.679166666669</v>
      </c>
      <c r="G1785">
        <v>1.20428</v>
      </c>
      <c r="H1785" s="403">
        <v>44166.679166666669</v>
      </c>
      <c r="I1785">
        <v>1.20428</v>
      </c>
      <c r="J1785" s="403">
        <v>44166.681250000001</v>
      </c>
      <c r="K1785">
        <v>1.2052799999999999</v>
      </c>
      <c r="L1785">
        <v>0</v>
      </c>
      <c r="M1785">
        <v>10</v>
      </c>
      <c r="N1785">
        <v>2</v>
      </c>
      <c r="O1785" s="578">
        <v>2.0833333328482695E-3</v>
      </c>
    </row>
    <row r="1786" spans="1:15">
      <c r="A1786" s="577">
        <v>1785</v>
      </c>
      <c r="B1786" s="577" t="s">
        <v>96</v>
      </c>
      <c r="C1786" s="577">
        <v>1</v>
      </c>
      <c r="D1786">
        <v>0.02</v>
      </c>
      <c r="E1786">
        <v>0.02</v>
      </c>
      <c r="F1786" s="403">
        <v>44166.686111111114</v>
      </c>
      <c r="G1786">
        <v>1.20459</v>
      </c>
      <c r="H1786" s="403">
        <v>44166.686111111114</v>
      </c>
      <c r="I1786">
        <v>1.20459</v>
      </c>
      <c r="J1786" s="403">
        <v>44166.859027777777</v>
      </c>
      <c r="K1786">
        <v>1.2055899999999999</v>
      </c>
      <c r="L1786">
        <v>0</v>
      </c>
      <c r="M1786">
        <v>10</v>
      </c>
      <c r="N1786">
        <v>2</v>
      </c>
      <c r="O1786" s="578">
        <v>0.17291666666278616</v>
      </c>
    </row>
    <row r="1787" spans="1:15">
      <c r="A1787" s="577">
        <v>1786</v>
      </c>
      <c r="B1787" s="577" t="s">
        <v>96</v>
      </c>
      <c r="C1787" s="577">
        <v>1</v>
      </c>
      <c r="D1787">
        <v>0.02</v>
      </c>
      <c r="E1787">
        <v>0.02</v>
      </c>
      <c r="F1787" s="403">
        <v>44166.879166666666</v>
      </c>
      <c r="G1787">
        <v>1.20702</v>
      </c>
      <c r="H1787" s="403">
        <v>44166.879166666666</v>
      </c>
      <c r="I1787">
        <v>1.20702</v>
      </c>
      <c r="J1787" s="403">
        <v>44167.14166666667</v>
      </c>
      <c r="K1787">
        <v>1.2080200000000001</v>
      </c>
      <c r="L1787">
        <v>0</v>
      </c>
      <c r="M1787">
        <v>10</v>
      </c>
      <c r="N1787">
        <v>1.92</v>
      </c>
      <c r="O1787" s="578">
        <v>0.26250000000436557</v>
      </c>
    </row>
    <row r="1788" spans="1:15">
      <c r="A1788" s="577">
        <v>1787</v>
      </c>
      <c r="B1788" s="577" t="s">
        <v>96</v>
      </c>
      <c r="C1788" s="577">
        <v>1</v>
      </c>
      <c r="D1788">
        <v>0.02</v>
      </c>
      <c r="E1788">
        <v>0.02</v>
      </c>
      <c r="F1788" s="403">
        <v>44167.248611111114</v>
      </c>
      <c r="G1788">
        <v>1.20706</v>
      </c>
      <c r="H1788" s="403">
        <v>44167.248611111114</v>
      </c>
      <c r="I1788">
        <v>1.20706</v>
      </c>
      <c r="J1788" s="403">
        <v>44167.313888888886</v>
      </c>
      <c r="K1788">
        <v>1.2080599999999999</v>
      </c>
      <c r="L1788">
        <v>0</v>
      </c>
      <c r="M1788">
        <v>9.999999999998181</v>
      </c>
      <c r="N1788">
        <v>2</v>
      </c>
      <c r="O1788" s="578">
        <v>6.5277777772280388E-2</v>
      </c>
    </row>
    <row r="1789" spans="1:15">
      <c r="A1789" s="577">
        <v>1788</v>
      </c>
      <c r="B1789" s="577" t="s">
        <v>96</v>
      </c>
      <c r="C1789" s="577">
        <v>2</v>
      </c>
      <c r="D1789">
        <v>0.02</v>
      </c>
      <c r="E1789">
        <v>0.04</v>
      </c>
      <c r="F1789" s="403">
        <v>44167.336805555555</v>
      </c>
      <c r="G1789">
        <v>1.2072099999999999</v>
      </c>
      <c r="H1789" s="403">
        <v>44167.350694444445</v>
      </c>
      <c r="I1789">
        <v>1.2056</v>
      </c>
      <c r="J1789" s="403">
        <v>44167.567361111112</v>
      </c>
      <c r="K1789">
        <v>1.2074100000000001</v>
      </c>
      <c r="L1789">
        <v>16.099999999998545</v>
      </c>
      <c r="M1789">
        <v>18.100000000000364</v>
      </c>
      <c r="N1789">
        <v>4.0200000000000005</v>
      </c>
      <c r="O1789" s="578">
        <v>0.2305555555576575</v>
      </c>
    </row>
    <row r="1790" spans="1:15">
      <c r="A1790" s="577">
        <v>1789</v>
      </c>
      <c r="B1790" s="577" t="s">
        <v>96</v>
      </c>
      <c r="C1790" s="577">
        <v>1</v>
      </c>
      <c r="D1790">
        <v>0.02</v>
      </c>
      <c r="E1790">
        <v>0.02</v>
      </c>
      <c r="F1790" s="403">
        <v>44167.57708333333</v>
      </c>
      <c r="G1790">
        <v>1.2074199999999999</v>
      </c>
      <c r="H1790" s="403">
        <v>44167.57708333333</v>
      </c>
      <c r="I1790">
        <v>1.2074199999999999</v>
      </c>
      <c r="J1790" s="403">
        <v>44167.625</v>
      </c>
      <c r="K1790">
        <v>1.20842</v>
      </c>
      <c r="L1790">
        <v>0</v>
      </c>
      <c r="M1790">
        <v>10.000000000001819</v>
      </c>
      <c r="N1790">
        <v>2</v>
      </c>
      <c r="O1790" s="578">
        <v>4.7916666670062114E-2</v>
      </c>
    </row>
    <row r="1791" spans="1:15">
      <c r="A1791" s="577">
        <v>1790</v>
      </c>
      <c r="B1791" s="577" t="s">
        <v>96</v>
      </c>
      <c r="C1791" s="577">
        <v>2</v>
      </c>
      <c r="D1791">
        <v>0.02</v>
      </c>
      <c r="E1791">
        <v>0.04</v>
      </c>
      <c r="F1791" s="403">
        <v>44167.643055555556</v>
      </c>
      <c r="G1791">
        <v>1.2098599999999999</v>
      </c>
      <c r="H1791" s="403">
        <v>44167.663888888892</v>
      </c>
      <c r="I1791">
        <v>1.20824</v>
      </c>
      <c r="J1791" s="403">
        <v>44167.806250000001</v>
      </c>
      <c r="K1791">
        <v>1.2100500000000001</v>
      </c>
      <c r="L1791">
        <v>16.199999999998909</v>
      </c>
      <c r="M1791">
        <v>18.100000000000364</v>
      </c>
      <c r="N1791">
        <v>4</v>
      </c>
      <c r="O1791" s="578">
        <v>0.16319444444525288</v>
      </c>
    </row>
    <row r="1792" spans="1:15">
      <c r="A1792" s="577">
        <v>1791</v>
      </c>
      <c r="B1792" s="577" t="s">
        <v>96</v>
      </c>
      <c r="C1792" s="577">
        <v>1</v>
      </c>
      <c r="D1792">
        <v>0.02</v>
      </c>
      <c r="E1792">
        <v>0.02</v>
      </c>
      <c r="F1792" s="403">
        <v>44168.277083333334</v>
      </c>
      <c r="G1792">
        <v>1.2115800000000001</v>
      </c>
      <c r="H1792" s="403">
        <v>44168.277083333334</v>
      </c>
      <c r="I1792">
        <v>1.2115800000000001</v>
      </c>
      <c r="J1792" s="403">
        <v>44168.333333333336</v>
      </c>
      <c r="K1792">
        <v>1.21258</v>
      </c>
      <c r="L1792">
        <v>0</v>
      </c>
      <c r="M1792">
        <v>9.999999999998181</v>
      </c>
      <c r="N1792">
        <v>2</v>
      </c>
      <c r="O1792" s="578">
        <v>5.6250000001455192E-2</v>
      </c>
    </row>
    <row r="1793" spans="1:15">
      <c r="A1793" s="577">
        <v>1792</v>
      </c>
      <c r="B1793" s="577" t="s">
        <v>96</v>
      </c>
      <c r="C1793" s="577">
        <v>2</v>
      </c>
      <c r="D1793">
        <v>0.02</v>
      </c>
      <c r="E1793">
        <v>0.04</v>
      </c>
      <c r="F1793" s="403">
        <v>44168.348611111112</v>
      </c>
      <c r="G1793">
        <v>1.2132000000000001</v>
      </c>
      <c r="H1793" s="403">
        <v>44168.378472222219</v>
      </c>
      <c r="I1793">
        <v>1.2116</v>
      </c>
      <c r="J1793" s="403">
        <v>44168.506944444445</v>
      </c>
      <c r="K1793">
        <v>1.2134</v>
      </c>
      <c r="L1793">
        <v>16</v>
      </c>
      <c r="M1793">
        <v>18</v>
      </c>
      <c r="N1793">
        <v>4</v>
      </c>
      <c r="O1793" s="578">
        <v>0.15833333333284827</v>
      </c>
    </row>
    <row r="1794" spans="1:15">
      <c r="A1794" s="577">
        <v>1793</v>
      </c>
      <c r="B1794" s="577" t="s">
        <v>96</v>
      </c>
      <c r="C1794" s="577">
        <v>1</v>
      </c>
      <c r="D1794">
        <v>0.02</v>
      </c>
      <c r="E1794">
        <v>0.02</v>
      </c>
      <c r="F1794" s="403">
        <v>44168.536805555559</v>
      </c>
      <c r="G1794">
        <v>1.21427</v>
      </c>
      <c r="H1794" s="403">
        <v>44168.536805555559</v>
      </c>
      <c r="I1794">
        <v>1.21427</v>
      </c>
      <c r="J1794" s="403">
        <v>44168.540277777778</v>
      </c>
      <c r="K1794">
        <v>1.2152700000000001</v>
      </c>
      <c r="L1794">
        <v>0</v>
      </c>
      <c r="M1794">
        <v>10.000000000001819</v>
      </c>
      <c r="N1794">
        <v>2</v>
      </c>
      <c r="O1794" s="578">
        <v>3.4722222189884633E-3</v>
      </c>
    </row>
    <row r="1795" spans="1:15">
      <c r="A1795" s="577">
        <v>1794</v>
      </c>
      <c r="B1795" s="577" t="s">
        <v>96</v>
      </c>
      <c r="C1795" s="577">
        <v>1</v>
      </c>
      <c r="D1795">
        <v>0.02</v>
      </c>
      <c r="E1795">
        <v>0.02</v>
      </c>
      <c r="F1795" s="403">
        <v>44168.543055555558</v>
      </c>
      <c r="G1795">
        <v>1.2153400000000001</v>
      </c>
      <c r="H1795" s="403">
        <v>44168.543055555558</v>
      </c>
      <c r="I1795">
        <v>1.2153400000000001</v>
      </c>
      <c r="J1795" s="403">
        <v>44168.593055555553</v>
      </c>
      <c r="K1795">
        <v>1.21634</v>
      </c>
      <c r="L1795">
        <v>0</v>
      </c>
      <c r="M1795">
        <v>9.999999999998181</v>
      </c>
      <c r="N1795">
        <v>2</v>
      </c>
      <c r="O1795" s="578">
        <v>4.9999999995634425E-2</v>
      </c>
    </row>
    <row r="1796" spans="1:15">
      <c r="A1796" s="577">
        <v>1795</v>
      </c>
      <c r="B1796" s="577" t="s">
        <v>96</v>
      </c>
      <c r="C1796" s="577">
        <v>2</v>
      </c>
      <c r="D1796">
        <v>0.02</v>
      </c>
      <c r="E1796">
        <v>0.04</v>
      </c>
      <c r="F1796" s="403">
        <v>44168.598611111112</v>
      </c>
      <c r="G1796">
        <v>1.2162999999999999</v>
      </c>
      <c r="H1796" s="403">
        <v>44168.60833333333</v>
      </c>
      <c r="I1796">
        <v>1.2146999999999999</v>
      </c>
      <c r="J1796" s="403">
        <v>44168.628472222219</v>
      </c>
      <c r="K1796">
        <v>1.2164999999999999</v>
      </c>
      <c r="L1796">
        <v>16.000000000001819</v>
      </c>
      <c r="M1796">
        <v>18.000000000001819</v>
      </c>
      <c r="N1796">
        <v>4</v>
      </c>
      <c r="O1796" s="578">
        <v>2.9861111106583849E-2</v>
      </c>
    </row>
    <row r="1797" spans="1:15">
      <c r="A1797" s="577">
        <v>1796</v>
      </c>
      <c r="B1797" s="577" t="s">
        <v>96</v>
      </c>
      <c r="C1797" s="577">
        <v>3</v>
      </c>
      <c r="D1797">
        <v>0.03</v>
      </c>
      <c r="E1797">
        <v>7.0000000000000007E-2</v>
      </c>
      <c r="F1797" s="403">
        <v>44168.645833333336</v>
      </c>
      <c r="G1797">
        <v>1.2166999999999999</v>
      </c>
      <c r="H1797" s="403">
        <v>44168.763888888891</v>
      </c>
      <c r="I1797">
        <v>1.2134799999999999</v>
      </c>
      <c r="J1797" s="403">
        <v>44169.293055555558</v>
      </c>
      <c r="K1797">
        <v>1.2158599999999999</v>
      </c>
      <c r="L1797">
        <v>32.199999999998909</v>
      </c>
      <c r="M1797">
        <v>23.799999999999272</v>
      </c>
      <c r="N1797">
        <v>6.72</v>
      </c>
      <c r="O1797" s="578">
        <v>0.64722222222189885</v>
      </c>
    </row>
    <row r="1798" spans="1:15">
      <c r="A1798" s="577">
        <v>1797</v>
      </c>
      <c r="B1798" s="577" t="s">
        <v>96</v>
      </c>
      <c r="C1798" s="577">
        <v>1</v>
      </c>
      <c r="D1798">
        <v>0.02</v>
      </c>
      <c r="E1798">
        <v>0.02</v>
      </c>
      <c r="F1798" s="403">
        <v>44169.29583333333</v>
      </c>
      <c r="G1798">
        <v>1.2156</v>
      </c>
      <c r="H1798" s="403">
        <v>44169.29583333333</v>
      </c>
      <c r="I1798">
        <v>1.2156</v>
      </c>
      <c r="J1798" s="403">
        <v>44169.357638888891</v>
      </c>
      <c r="K1798">
        <v>1.2165999999999999</v>
      </c>
      <c r="L1798">
        <v>0</v>
      </c>
      <c r="M1798">
        <v>9.999999999998181</v>
      </c>
      <c r="N1798">
        <v>2</v>
      </c>
      <c r="O1798" s="578">
        <v>6.1805555560567882E-2</v>
      </c>
    </row>
    <row r="1799" spans="1:15">
      <c r="A1799" s="577">
        <v>1798</v>
      </c>
      <c r="B1799" s="577" t="s">
        <v>96</v>
      </c>
      <c r="C1799" s="577">
        <v>1</v>
      </c>
      <c r="D1799">
        <v>0.02</v>
      </c>
      <c r="E1799">
        <v>0.02</v>
      </c>
      <c r="F1799" s="403">
        <v>44169.361805555556</v>
      </c>
      <c r="G1799">
        <v>1.21597</v>
      </c>
      <c r="H1799" s="403">
        <v>44169.361805555556</v>
      </c>
      <c r="I1799">
        <v>1.21597</v>
      </c>
      <c r="J1799" s="403">
        <v>44169.383333333331</v>
      </c>
      <c r="K1799">
        <v>1.2169700000000001</v>
      </c>
      <c r="L1799">
        <v>0</v>
      </c>
      <c r="M1799">
        <v>10</v>
      </c>
      <c r="N1799">
        <v>2</v>
      </c>
      <c r="O1799" s="578">
        <v>2.1527777775190771E-2</v>
      </c>
    </row>
    <row r="1800" spans="1:15">
      <c r="A1800" s="577">
        <v>1799</v>
      </c>
      <c r="B1800" s="577" t="s">
        <v>96</v>
      </c>
      <c r="C1800" s="577">
        <v>1</v>
      </c>
      <c r="D1800">
        <v>0.02</v>
      </c>
      <c r="E1800">
        <v>0.02</v>
      </c>
      <c r="F1800" s="403">
        <v>44169.425694444442</v>
      </c>
      <c r="G1800">
        <v>1.2166699999999999</v>
      </c>
      <c r="H1800" s="403">
        <v>44169.425694444442</v>
      </c>
      <c r="I1800">
        <v>1.2166699999999999</v>
      </c>
      <c r="J1800" s="403">
        <v>44169.450694444444</v>
      </c>
      <c r="K1800">
        <v>1.21767</v>
      </c>
      <c r="L1800">
        <v>0</v>
      </c>
      <c r="M1800">
        <v>10.000000000001819</v>
      </c>
      <c r="N1800">
        <v>2</v>
      </c>
      <c r="O1800" s="578">
        <v>2.5000000001455192E-2</v>
      </c>
    </row>
    <row r="1801" spans="1:15">
      <c r="A1801" s="577">
        <v>1800</v>
      </c>
      <c r="B1801" s="577" t="s">
        <v>96</v>
      </c>
      <c r="C1801" s="577">
        <v>2</v>
      </c>
      <c r="D1801">
        <v>0.02</v>
      </c>
      <c r="E1801">
        <v>0.04</v>
      </c>
      <c r="F1801" s="403">
        <v>44169.535416666666</v>
      </c>
      <c r="G1801">
        <v>1.2161900000000001</v>
      </c>
      <c r="H1801" s="403">
        <v>44169.574305555558</v>
      </c>
      <c r="I1801">
        <v>1.2143699999999999</v>
      </c>
      <c r="J1801" s="403">
        <v>44169.598611111112</v>
      </c>
      <c r="K1801">
        <v>1.21628</v>
      </c>
      <c r="L1801">
        <v>18.200000000002547</v>
      </c>
      <c r="M1801">
        <v>19.100000000002183</v>
      </c>
      <c r="N1801">
        <v>4</v>
      </c>
      <c r="O1801" s="578">
        <v>6.3194444446708076E-2</v>
      </c>
    </row>
    <row r="1802" spans="1:15">
      <c r="A1802" s="577">
        <v>1801</v>
      </c>
      <c r="B1802" s="577" t="s">
        <v>96</v>
      </c>
      <c r="C1802" s="577">
        <v>1</v>
      </c>
      <c r="D1802">
        <v>0.02</v>
      </c>
      <c r="E1802">
        <v>0.02</v>
      </c>
      <c r="F1802" s="403">
        <v>44169.601388888892</v>
      </c>
      <c r="G1802">
        <v>1.2158899999999999</v>
      </c>
      <c r="H1802" s="403">
        <v>44169.601388888892</v>
      </c>
      <c r="I1802">
        <v>1.2158899999999999</v>
      </c>
      <c r="J1802" s="403">
        <v>44169.609722222223</v>
      </c>
      <c r="K1802">
        <v>1.21689</v>
      </c>
      <c r="L1802">
        <v>0</v>
      </c>
      <c r="M1802">
        <v>10</v>
      </c>
      <c r="N1802">
        <v>2</v>
      </c>
      <c r="O1802" s="578">
        <v>8.333333331393078E-3</v>
      </c>
    </row>
    <row r="1803" spans="1:15">
      <c r="A1803" s="577">
        <v>1802</v>
      </c>
      <c r="B1803" s="577" t="s">
        <v>96</v>
      </c>
      <c r="C1803" s="577">
        <v>5</v>
      </c>
      <c r="D1803">
        <v>0.08</v>
      </c>
      <c r="E1803">
        <v>0.2</v>
      </c>
      <c r="F1803" s="403">
        <v>44169.616666666669</v>
      </c>
      <c r="G1803">
        <v>1.2166699999999999</v>
      </c>
      <c r="H1803" s="403">
        <v>44172.353472222225</v>
      </c>
      <c r="I1803">
        <v>1.2099299999999999</v>
      </c>
      <c r="J1803" s="403">
        <v>44172.554861111108</v>
      </c>
      <c r="K1803">
        <v>1.2132000000000001</v>
      </c>
      <c r="L1803">
        <v>67.399999999999636</v>
      </c>
      <c r="M1803">
        <v>32.700000000000728</v>
      </c>
      <c r="N1803">
        <v>21.57</v>
      </c>
      <c r="O1803" s="578">
        <v>0.93819444443943212</v>
      </c>
    </row>
    <row r="1804" spans="1:15">
      <c r="A1804" s="577">
        <v>1803</v>
      </c>
      <c r="B1804" s="577" t="s">
        <v>97</v>
      </c>
      <c r="C1804" s="577">
        <v>2</v>
      </c>
      <c r="D1804">
        <v>0.02</v>
      </c>
      <c r="E1804">
        <v>0.04</v>
      </c>
      <c r="F1804" s="403">
        <v>44169.910416666666</v>
      </c>
      <c r="G1804">
        <v>1.2116199999999999</v>
      </c>
      <c r="H1804" s="403">
        <v>44171.958333333336</v>
      </c>
      <c r="I1804">
        <v>1.2132400000000001</v>
      </c>
      <c r="J1804" s="403">
        <v>44172.336111111108</v>
      </c>
      <c r="K1804">
        <v>1.21143</v>
      </c>
      <c r="L1804">
        <v>16.200000000002547</v>
      </c>
      <c r="M1804">
        <v>18.100000000002183</v>
      </c>
      <c r="N1804">
        <v>4.04</v>
      </c>
      <c r="O1804" s="578">
        <v>0.4256944444423425</v>
      </c>
    </row>
    <row r="1805" spans="1:15">
      <c r="A1805" s="577">
        <v>1804</v>
      </c>
      <c r="B1805" s="577" t="s">
        <v>97</v>
      </c>
      <c r="C1805" s="577">
        <v>1</v>
      </c>
      <c r="D1805">
        <v>0.02</v>
      </c>
      <c r="E1805">
        <v>0.02</v>
      </c>
      <c r="F1805" s="403">
        <v>44172.36041666667</v>
      </c>
      <c r="G1805">
        <v>1.21014</v>
      </c>
      <c r="H1805" s="403">
        <v>44172.36041666667</v>
      </c>
      <c r="I1805">
        <v>1.21014</v>
      </c>
      <c r="J1805" s="403">
        <v>44172.37777777778</v>
      </c>
      <c r="K1805">
        <v>1.2091400000000001</v>
      </c>
      <c r="L1805">
        <v>0</v>
      </c>
      <c r="M1805">
        <v>9.999999999998181</v>
      </c>
      <c r="N1805">
        <v>2</v>
      </c>
      <c r="O1805" s="578">
        <v>1.7361111109494232E-2</v>
      </c>
    </row>
    <row r="1806" spans="1:15">
      <c r="A1806" s="577">
        <v>1805</v>
      </c>
      <c r="B1806" s="577" t="s">
        <v>97</v>
      </c>
      <c r="C1806" s="577">
        <v>5</v>
      </c>
      <c r="D1806">
        <v>0.08</v>
      </c>
      <c r="E1806">
        <v>0.2</v>
      </c>
      <c r="F1806" s="403">
        <v>44172.388888888891</v>
      </c>
      <c r="G1806">
        <v>1.2085399999999999</v>
      </c>
      <c r="H1806" s="403">
        <v>44172.611805555556</v>
      </c>
      <c r="I1806">
        <v>1.2154199999999999</v>
      </c>
      <c r="J1806" s="403">
        <v>44172.774305555555</v>
      </c>
      <c r="K1806">
        <v>1.2121299999999999</v>
      </c>
      <c r="L1806">
        <v>68.799999999999272</v>
      </c>
      <c r="M1806">
        <v>32.899999999999636</v>
      </c>
      <c r="N1806">
        <v>21.92</v>
      </c>
      <c r="O1806" s="578">
        <v>0.38541666666424135</v>
      </c>
    </row>
    <row r="1807" spans="1:15">
      <c r="A1807" s="577">
        <v>1806</v>
      </c>
      <c r="B1807" s="577" t="s">
        <v>96</v>
      </c>
      <c r="C1807" s="577">
        <v>1</v>
      </c>
      <c r="D1807">
        <v>0.02</v>
      </c>
      <c r="E1807">
        <v>0.02</v>
      </c>
      <c r="F1807" s="403">
        <v>44172.59652777778</v>
      </c>
      <c r="G1807">
        <v>1.2135800000000001</v>
      </c>
      <c r="H1807" s="403">
        <v>44172.59652777778</v>
      </c>
      <c r="I1807">
        <v>1.2135800000000001</v>
      </c>
      <c r="J1807" s="403">
        <v>44172.604861111111</v>
      </c>
      <c r="K1807">
        <v>1.21458</v>
      </c>
      <c r="L1807">
        <v>0</v>
      </c>
      <c r="M1807">
        <v>9.999999999998181</v>
      </c>
      <c r="N1807">
        <v>2</v>
      </c>
      <c r="O1807" s="578">
        <v>8.333333331393078E-3</v>
      </c>
    </row>
    <row r="1808" spans="1:15">
      <c r="A1808" s="577">
        <v>1807</v>
      </c>
      <c r="B1808" s="577" t="s">
        <v>96</v>
      </c>
      <c r="C1808" s="577">
        <v>4</v>
      </c>
      <c r="D1808">
        <v>0.05</v>
      </c>
      <c r="E1808">
        <v>0.12000000000000001</v>
      </c>
      <c r="F1808" s="403">
        <v>44172.618750000001</v>
      </c>
      <c r="G1808">
        <v>1.21563</v>
      </c>
      <c r="H1808" s="403">
        <v>44173.038194444445</v>
      </c>
      <c r="I1808">
        <v>1.21072</v>
      </c>
      <c r="J1808" s="403">
        <v>44174.254166666666</v>
      </c>
      <c r="K1808">
        <v>1.2135199999999999</v>
      </c>
      <c r="L1808">
        <v>49.099999999998545</v>
      </c>
      <c r="M1808">
        <v>27.999999999998181</v>
      </c>
      <c r="N1808">
        <v>11.270000000000001</v>
      </c>
      <c r="O1808" s="578">
        <v>1.6354166666642413</v>
      </c>
    </row>
    <row r="1809" spans="1:15">
      <c r="A1809" s="577">
        <v>1808</v>
      </c>
      <c r="B1809" s="577" t="s">
        <v>97</v>
      </c>
      <c r="C1809" s="577">
        <v>1</v>
      </c>
      <c r="D1809">
        <v>0.02</v>
      </c>
      <c r="E1809">
        <v>0.02</v>
      </c>
      <c r="F1809" s="403">
        <v>44173.042361111111</v>
      </c>
      <c r="G1809">
        <v>1.21086</v>
      </c>
      <c r="H1809" s="403">
        <v>44173.042361111111</v>
      </c>
      <c r="I1809">
        <v>1.21086</v>
      </c>
      <c r="J1809" s="403">
        <v>44173.340277777781</v>
      </c>
      <c r="K1809">
        <v>1.2098599999999999</v>
      </c>
      <c r="L1809">
        <v>0</v>
      </c>
      <c r="M1809">
        <v>10.000000000001819</v>
      </c>
      <c r="N1809">
        <v>2</v>
      </c>
      <c r="O1809" s="578">
        <v>0.29791666667006211</v>
      </c>
    </row>
    <row r="1810" spans="1:15">
      <c r="A1810" s="577">
        <v>1809</v>
      </c>
      <c r="B1810" s="577" t="s">
        <v>97</v>
      </c>
      <c r="C1810" s="577">
        <v>2</v>
      </c>
      <c r="D1810">
        <v>0.02</v>
      </c>
      <c r="E1810">
        <v>0.04</v>
      </c>
      <c r="F1810" s="403">
        <v>44173.349305555559</v>
      </c>
      <c r="G1810">
        <v>1.2103999999999999</v>
      </c>
      <c r="H1810" s="403">
        <v>44173.362500000003</v>
      </c>
      <c r="I1810">
        <v>1.212</v>
      </c>
      <c r="J1810" s="403">
        <v>44173.652083333334</v>
      </c>
      <c r="K1810">
        <v>1.2101999999999999</v>
      </c>
      <c r="L1810">
        <v>16</v>
      </c>
      <c r="M1810">
        <v>18</v>
      </c>
      <c r="N1810">
        <v>4</v>
      </c>
      <c r="O1810" s="578">
        <v>0.30277777777519077</v>
      </c>
    </row>
    <row r="1811" spans="1:15">
      <c r="A1811" s="577">
        <v>1810</v>
      </c>
      <c r="B1811" s="577" t="s">
        <v>97</v>
      </c>
      <c r="C1811" s="577">
        <v>1</v>
      </c>
      <c r="D1811">
        <v>0.02</v>
      </c>
      <c r="E1811">
        <v>0.02</v>
      </c>
      <c r="F1811" s="403">
        <v>44173.665277777778</v>
      </c>
      <c r="G1811">
        <v>1.2114199999999999</v>
      </c>
      <c r="H1811" s="403">
        <v>44173.665277777778</v>
      </c>
      <c r="I1811">
        <v>1.2114199999999999</v>
      </c>
      <c r="J1811" s="403">
        <v>44173.790277777778</v>
      </c>
      <c r="K1811">
        <v>1.2104200000000001</v>
      </c>
      <c r="L1811">
        <v>0</v>
      </c>
      <c r="M1811">
        <v>9.999999999998181</v>
      </c>
      <c r="N1811">
        <v>2</v>
      </c>
      <c r="O1811" s="578">
        <v>0.125</v>
      </c>
    </row>
    <row r="1812" spans="1:15">
      <c r="A1812" s="577">
        <v>1811</v>
      </c>
      <c r="B1812" s="577" t="s">
        <v>97</v>
      </c>
      <c r="C1812" s="577">
        <v>1</v>
      </c>
      <c r="D1812">
        <v>0.02</v>
      </c>
      <c r="E1812">
        <v>0.02</v>
      </c>
      <c r="F1812" s="403">
        <v>44174.26666666667</v>
      </c>
      <c r="G1812">
        <v>1.21452</v>
      </c>
      <c r="H1812" s="403">
        <v>44174.26666666667</v>
      </c>
      <c r="I1812">
        <v>1.21452</v>
      </c>
      <c r="J1812" s="403">
        <v>44174.3</v>
      </c>
      <c r="K1812">
        <v>1.2135199999999999</v>
      </c>
      <c r="L1812">
        <v>0</v>
      </c>
      <c r="M1812">
        <v>10.000000000001819</v>
      </c>
      <c r="N1812">
        <v>2</v>
      </c>
      <c r="O1812" s="578">
        <v>3.3333333332848269E-2</v>
      </c>
    </row>
    <row r="1813" spans="1:15">
      <c r="A1813" s="577">
        <v>1812</v>
      </c>
      <c r="B1813" s="577" t="s">
        <v>97</v>
      </c>
      <c r="C1813" s="577">
        <v>1</v>
      </c>
      <c r="D1813">
        <v>0.02</v>
      </c>
      <c r="E1813">
        <v>0.02</v>
      </c>
      <c r="F1813" s="403">
        <v>44174.343055555553</v>
      </c>
      <c r="G1813">
        <v>1.21339</v>
      </c>
      <c r="H1813" s="403">
        <v>44174.343055555553</v>
      </c>
      <c r="I1813">
        <v>1.21339</v>
      </c>
      <c r="J1813" s="403">
        <v>44174.402777777781</v>
      </c>
      <c r="K1813">
        <v>1.2123900000000001</v>
      </c>
      <c r="L1813">
        <v>0</v>
      </c>
      <c r="M1813">
        <v>9.999999999998181</v>
      </c>
      <c r="N1813">
        <v>2</v>
      </c>
      <c r="O1813" s="578">
        <v>5.9722222227719612E-2</v>
      </c>
    </row>
    <row r="1814" spans="1:15">
      <c r="A1814" s="577">
        <v>1813</v>
      </c>
      <c r="B1814" s="577" t="s">
        <v>96</v>
      </c>
      <c r="C1814" s="577">
        <v>5</v>
      </c>
      <c r="D1814">
        <v>0.08</v>
      </c>
      <c r="E1814">
        <v>0.2</v>
      </c>
      <c r="F1814" s="403">
        <v>44174.347916666666</v>
      </c>
      <c r="G1814">
        <v>1.21312</v>
      </c>
      <c r="H1814" s="403">
        <v>44174.729861111111</v>
      </c>
      <c r="I1814">
        <v>1.20638</v>
      </c>
      <c r="J1814" s="403">
        <v>44175.176388888889</v>
      </c>
      <c r="K1814">
        <v>1.2096499999999999</v>
      </c>
      <c r="L1814">
        <v>67.399999999999636</v>
      </c>
      <c r="M1814">
        <v>32.699999999998909</v>
      </c>
      <c r="N1814">
        <v>19.68</v>
      </c>
      <c r="O1814" s="578">
        <v>0.82847222222335404</v>
      </c>
    </row>
    <row r="1815" spans="1:15">
      <c r="A1815" s="577">
        <v>1814</v>
      </c>
      <c r="B1815" s="577" t="s">
        <v>97</v>
      </c>
      <c r="C1815" s="577">
        <v>1</v>
      </c>
      <c r="D1815">
        <v>0.02</v>
      </c>
      <c r="E1815">
        <v>0.02</v>
      </c>
      <c r="F1815" s="403">
        <v>44174.415277777778</v>
      </c>
      <c r="G1815">
        <v>1.2127300000000001</v>
      </c>
      <c r="H1815" s="403">
        <v>44174.415277777778</v>
      </c>
      <c r="I1815">
        <v>1.2127300000000001</v>
      </c>
      <c r="J1815" s="403">
        <v>44174.48541666667</v>
      </c>
      <c r="K1815">
        <v>1.21173</v>
      </c>
      <c r="L1815">
        <v>0</v>
      </c>
      <c r="M1815">
        <v>10.000000000001819</v>
      </c>
      <c r="N1815">
        <v>2</v>
      </c>
      <c r="O1815" s="578">
        <v>7.013888889196096E-2</v>
      </c>
    </row>
    <row r="1816" spans="1:15">
      <c r="A1816" s="577">
        <v>1815</v>
      </c>
      <c r="B1816" s="577" t="s">
        <v>97</v>
      </c>
      <c r="C1816" s="577">
        <v>1</v>
      </c>
      <c r="D1816">
        <v>0.02</v>
      </c>
      <c r="E1816">
        <v>0.02</v>
      </c>
      <c r="F1816" s="403">
        <v>44174.506944444445</v>
      </c>
      <c r="G1816">
        <v>1.2118599999999999</v>
      </c>
      <c r="H1816" s="403">
        <v>44174.506944444445</v>
      </c>
      <c r="I1816">
        <v>1.2118599999999999</v>
      </c>
      <c r="J1816" s="403">
        <v>44174.515972222223</v>
      </c>
      <c r="K1816">
        <v>1.21086</v>
      </c>
      <c r="L1816">
        <v>0</v>
      </c>
      <c r="M1816">
        <v>9.999999999998181</v>
      </c>
      <c r="N1816">
        <v>2</v>
      </c>
      <c r="O1816" s="578">
        <v>9.0277777781011537E-3</v>
      </c>
    </row>
    <row r="1817" spans="1:15">
      <c r="A1817" s="577">
        <v>1816</v>
      </c>
      <c r="B1817" s="577" t="s">
        <v>97</v>
      </c>
      <c r="C1817" s="577">
        <v>2</v>
      </c>
      <c r="D1817">
        <v>0.02</v>
      </c>
      <c r="E1817">
        <v>0.04</v>
      </c>
      <c r="F1817" s="403">
        <v>44174.52847222222</v>
      </c>
      <c r="G1817">
        <v>1.2107300000000001</v>
      </c>
      <c r="H1817" s="403">
        <v>44174.593055555553</v>
      </c>
      <c r="I1817">
        <v>1.21234</v>
      </c>
      <c r="J1817" s="403">
        <v>44174.616666666669</v>
      </c>
      <c r="K1817">
        <v>1.2105399999999999</v>
      </c>
      <c r="L1817">
        <v>16.099999999998545</v>
      </c>
      <c r="M1817">
        <v>18</v>
      </c>
      <c r="N1817">
        <v>3.98</v>
      </c>
      <c r="O1817" s="578">
        <v>8.8194444448163267E-2</v>
      </c>
    </row>
    <row r="1818" spans="1:15">
      <c r="A1818" s="577">
        <v>1817</v>
      </c>
      <c r="B1818" s="577" t="s">
        <v>97</v>
      </c>
      <c r="C1818" s="577">
        <v>1</v>
      </c>
      <c r="D1818">
        <v>0.02</v>
      </c>
      <c r="E1818">
        <v>0.02</v>
      </c>
      <c r="F1818" s="403">
        <v>44174.645138888889</v>
      </c>
      <c r="G1818">
        <v>1.20956</v>
      </c>
      <c r="H1818" s="403">
        <v>44174.645138888889</v>
      </c>
      <c r="I1818">
        <v>1.20956</v>
      </c>
      <c r="J1818" s="403">
        <v>44174.65347222222</v>
      </c>
      <c r="K1818">
        <v>1.2085600000000001</v>
      </c>
      <c r="L1818">
        <v>0</v>
      </c>
      <c r="M1818">
        <v>10</v>
      </c>
      <c r="N1818">
        <v>2</v>
      </c>
      <c r="O1818" s="578">
        <v>8.333333331393078E-3</v>
      </c>
    </row>
    <row r="1819" spans="1:15">
      <c r="A1819" s="577">
        <v>1818</v>
      </c>
      <c r="B1819" s="577" t="s">
        <v>97</v>
      </c>
      <c r="C1819" s="577">
        <v>1</v>
      </c>
      <c r="D1819">
        <v>0.02</v>
      </c>
      <c r="E1819">
        <v>0.02</v>
      </c>
      <c r="F1819" s="403">
        <v>44174.708333333336</v>
      </c>
      <c r="G1819">
        <v>1.2079800000000001</v>
      </c>
      <c r="H1819" s="403">
        <v>44174.708333333336</v>
      </c>
      <c r="I1819">
        <v>1.2079800000000001</v>
      </c>
      <c r="J1819" s="403">
        <v>44174.719444444447</v>
      </c>
      <c r="K1819">
        <v>1.2069799999999999</v>
      </c>
      <c r="L1819">
        <v>0</v>
      </c>
      <c r="M1819">
        <v>10.000000000001819</v>
      </c>
      <c r="N1819">
        <v>2</v>
      </c>
      <c r="O1819" s="578">
        <v>1.1111111110949423E-2</v>
      </c>
    </row>
    <row r="1820" spans="1:15">
      <c r="A1820" s="577">
        <v>1819</v>
      </c>
      <c r="B1820" s="577" t="s">
        <v>97</v>
      </c>
      <c r="C1820" s="577">
        <v>6</v>
      </c>
      <c r="D1820">
        <v>0.14000000000000001</v>
      </c>
      <c r="E1820">
        <v>0.34</v>
      </c>
      <c r="F1820" s="403">
        <v>44174.797222222223</v>
      </c>
      <c r="G1820">
        <v>1.2069099999999999</v>
      </c>
      <c r="H1820" s="403">
        <v>44175.625</v>
      </c>
      <c r="I1820">
        <v>1.2155899999999999</v>
      </c>
      <c r="J1820" s="403">
        <v>44175.67291666667</v>
      </c>
      <c r="K1820">
        <v>1.21197</v>
      </c>
      <c r="L1820">
        <v>86.800000000001091</v>
      </c>
      <c r="M1820">
        <v>36.199999999998909</v>
      </c>
      <c r="N1820">
        <v>41.010000000000005</v>
      </c>
      <c r="O1820" s="578">
        <v>0.87569444444670808</v>
      </c>
    </row>
    <row r="1821" spans="1:15">
      <c r="A1821" s="577">
        <v>1820</v>
      </c>
      <c r="B1821" s="577" t="s">
        <v>96</v>
      </c>
      <c r="C1821" s="577">
        <v>1</v>
      </c>
      <c r="D1821">
        <v>0.02</v>
      </c>
      <c r="E1821">
        <v>0.02</v>
      </c>
      <c r="F1821" s="403">
        <v>44175.37777777778</v>
      </c>
      <c r="G1821">
        <v>1.20875</v>
      </c>
      <c r="H1821" s="403">
        <v>44175.37777777778</v>
      </c>
      <c r="I1821">
        <v>1.20875</v>
      </c>
      <c r="J1821" s="403">
        <v>44175.394444444442</v>
      </c>
      <c r="K1821">
        <v>1.2097500000000001</v>
      </c>
      <c r="L1821">
        <v>0</v>
      </c>
      <c r="M1821">
        <v>10.000000000001819</v>
      </c>
      <c r="N1821">
        <v>2</v>
      </c>
      <c r="O1821" s="578">
        <v>1.6666666662786156E-2</v>
      </c>
    </row>
    <row r="1822" spans="1:15">
      <c r="A1822" s="577">
        <v>1821</v>
      </c>
      <c r="B1822" s="577" t="s">
        <v>96</v>
      </c>
      <c r="C1822" s="577">
        <v>1</v>
      </c>
      <c r="D1822">
        <v>0.02</v>
      </c>
      <c r="E1822">
        <v>0.02</v>
      </c>
      <c r="F1822" s="403">
        <v>44175.541666666664</v>
      </c>
      <c r="G1822">
        <v>1.2113</v>
      </c>
      <c r="H1822" s="403">
        <v>44175.541666666664</v>
      </c>
      <c r="I1822">
        <v>1.2113</v>
      </c>
      <c r="J1822" s="403">
        <v>44175.545138888891</v>
      </c>
      <c r="K1822">
        <v>1.2122999999999999</v>
      </c>
      <c r="L1822">
        <v>0</v>
      </c>
      <c r="M1822">
        <v>10</v>
      </c>
      <c r="N1822">
        <v>2</v>
      </c>
      <c r="O1822" s="578">
        <v>3.4722222262644209E-3</v>
      </c>
    </row>
    <row r="1823" spans="1:15">
      <c r="A1823" s="577">
        <v>1822</v>
      </c>
      <c r="B1823" s="577" t="s">
        <v>96</v>
      </c>
      <c r="C1823" s="577">
        <v>1</v>
      </c>
      <c r="D1823">
        <v>0.02</v>
      </c>
      <c r="E1823">
        <v>0.02</v>
      </c>
      <c r="F1823" s="403">
        <v>44175.553472222222</v>
      </c>
      <c r="G1823">
        <v>1.2113100000000001</v>
      </c>
      <c r="H1823" s="403">
        <v>44175.553472222222</v>
      </c>
      <c r="I1823">
        <v>1.2113100000000001</v>
      </c>
      <c r="J1823" s="403">
        <v>44175.56527777778</v>
      </c>
      <c r="K1823">
        <v>1.21231</v>
      </c>
      <c r="L1823">
        <v>0</v>
      </c>
      <c r="M1823">
        <v>10</v>
      </c>
      <c r="N1823">
        <v>2</v>
      </c>
      <c r="O1823" s="578">
        <v>1.1805555557657499E-2</v>
      </c>
    </row>
    <row r="1824" spans="1:15">
      <c r="A1824" s="577">
        <v>1823</v>
      </c>
      <c r="B1824" s="577" t="s">
        <v>96</v>
      </c>
      <c r="C1824" s="577">
        <v>2</v>
      </c>
      <c r="D1824">
        <v>0.02</v>
      </c>
      <c r="E1824">
        <v>0.04</v>
      </c>
      <c r="F1824" s="403">
        <v>44175.578472222223</v>
      </c>
      <c r="G1824">
        <v>1.21268</v>
      </c>
      <c r="H1824" s="403">
        <v>44175.588194444441</v>
      </c>
      <c r="I1824">
        <v>1.2110799999999999</v>
      </c>
      <c r="J1824" s="403">
        <v>44175.61041666667</v>
      </c>
      <c r="K1824">
        <v>1.21288</v>
      </c>
      <c r="L1824">
        <v>16</v>
      </c>
      <c r="M1824">
        <v>18</v>
      </c>
      <c r="N1824">
        <v>4</v>
      </c>
      <c r="O1824" s="578">
        <v>3.1944444446708076E-2</v>
      </c>
    </row>
    <row r="1825" spans="1:15">
      <c r="A1825" s="577">
        <v>1824</v>
      </c>
      <c r="B1825" s="577" t="s">
        <v>96</v>
      </c>
      <c r="C1825" s="577">
        <v>3</v>
      </c>
      <c r="D1825">
        <v>0.03</v>
      </c>
      <c r="E1825">
        <v>7.0000000000000007E-2</v>
      </c>
      <c r="F1825" s="403">
        <v>44175.633333333331</v>
      </c>
      <c r="G1825">
        <v>1.21512</v>
      </c>
      <c r="H1825" s="403">
        <v>44175.67291666667</v>
      </c>
      <c r="I1825">
        <v>1.2118899999999999</v>
      </c>
      <c r="J1825" s="403">
        <v>44175.862500000003</v>
      </c>
      <c r="K1825">
        <v>1.21428</v>
      </c>
      <c r="L1825">
        <v>32.299999999999272</v>
      </c>
      <c r="M1825">
        <v>23.900000000001455</v>
      </c>
      <c r="N1825">
        <v>7.03</v>
      </c>
      <c r="O1825" s="578">
        <v>0.22916666667151731</v>
      </c>
    </row>
    <row r="1826" spans="1:15">
      <c r="A1826" s="577">
        <v>1825</v>
      </c>
      <c r="B1826" s="577" t="s">
        <v>97</v>
      </c>
      <c r="C1826" s="577">
        <v>1</v>
      </c>
      <c r="D1826">
        <v>0.02</v>
      </c>
      <c r="E1826">
        <v>0.02</v>
      </c>
      <c r="F1826" s="403">
        <v>44175.717361111114</v>
      </c>
      <c r="G1826">
        <v>1.21255</v>
      </c>
      <c r="H1826" s="403">
        <v>44175.717361111114</v>
      </c>
      <c r="I1826">
        <v>1.21255</v>
      </c>
      <c r="J1826" s="403">
        <v>44175.752083333333</v>
      </c>
      <c r="K1826">
        <v>1.2115499999999999</v>
      </c>
      <c r="L1826">
        <v>0</v>
      </c>
      <c r="M1826">
        <v>10.000000000001819</v>
      </c>
      <c r="N1826">
        <v>2</v>
      </c>
      <c r="O1826" s="578">
        <v>3.4722222218988463E-2</v>
      </c>
    </row>
    <row r="1827" spans="1:15">
      <c r="A1827" s="577">
        <v>1826</v>
      </c>
      <c r="B1827" s="577" t="s">
        <v>97</v>
      </c>
      <c r="C1827" s="577">
        <v>3</v>
      </c>
      <c r="D1827">
        <v>0.03</v>
      </c>
      <c r="E1827">
        <v>7.0000000000000007E-2</v>
      </c>
      <c r="F1827" s="403">
        <v>44175.759722222225</v>
      </c>
      <c r="G1827">
        <v>1.2119</v>
      </c>
      <c r="H1827" s="403">
        <v>44176.043749999997</v>
      </c>
      <c r="I1827">
        <v>1.2151000000000001</v>
      </c>
      <c r="J1827" s="403">
        <v>44176.344444444447</v>
      </c>
      <c r="K1827">
        <v>1.2127300000000001</v>
      </c>
      <c r="L1827">
        <v>32</v>
      </c>
      <c r="M1827">
        <v>23.699999999998909</v>
      </c>
      <c r="N1827">
        <v>7.03</v>
      </c>
      <c r="O1827" s="578">
        <v>0.58472222222189885</v>
      </c>
    </row>
    <row r="1828" spans="1:15">
      <c r="A1828" s="577">
        <v>1827</v>
      </c>
      <c r="B1828" s="577" t="s">
        <v>96</v>
      </c>
      <c r="C1828" s="577">
        <v>1</v>
      </c>
      <c r="D1828">
        <v>0.02</v>
      </c>
      <c r="E1828">
        <v>0.02</v>
      </c>
      <c r="F1828" s="403">
        <v>44175.877083333333</v>
      </c>
      <c r="G1828">
        <v>1.21373</v>
      </c>
      <c r="H1828" s="403">
        <v>44175.877083333333</v>
      </c>
      <c r="I1828">
        <v>1.21373</v>
      </c>
      <c r="J1828" s="403">
        <v>44176.042361111111</v>
      </c>
      <c r="K1828">
        <v>1.2147300000000001</v>
      </c>
      <c r="L1828">
        <v>0</v>
      </c>
      <c r="M1828">
        <v>10.000000000001819</v>
      </c>
      <c r="N1828">
        <v>1.92</v>
      </c>
      <c r="O1828" s="578">
        <v>0.16527777777810115</v>
      </c>
    </row>
    <row r="1829" spans="1:15">
      <c r="A1829" s="577">
        <v>1828</v>
      </c>
      <c r="B1829" s="577" t="s">
        <v>96</v>
      </c>
      <c r="C1829" s="577">
        <v>3</v>
      </c>
      <c r="D1829">
        <v>0.03</v>
      </c>
      <c r="E1829">
        <v>7.0000000000000007E-2</v>
      </c>
      <c r="F1829" s="403">
        <v>44176.314583333333</v>
      </c>
      <c r="G1829">
        <v>1.2148399999999999</v>
      </c>
      <c r="H1829" s="403">
        <v>44176.35</v>
      </c>
      <c r="I1829">
        <v>1.2116199999999999</v>
      </c>
      <c r="J1829" s="403">
        <v>44178.916666666664</v>
      </c>
      <c r="K1829">
        <v>1.214</v>
      </c>
      <c r="L1829">
        <v>32.200000000000728</v>
      </c>
      <c r="M1829">
        <v>23.800000000001091</v>
      </c>
      <c r="N1829">
        <v>7</v>
      </c>
      <c r="O1829" s="578">
        <v>0.60208333333139308</v>
      </c>
    </row>
    <row r="1830" spans="1:15">
      <c r="A1830" s="577">
        <v>1829</v>
      </c>
      <c r="B1830" s="577" t="s">
        <v>97</v>
      </c>
      <c r="C1830" s="577">
        <v>2</v>
      </c>
      <c r="D1830">
        <v>0.02</v>
      </c>
      <c r="E1830">
        <v>0.04</v>
      </c>
      <c r="F1830" s="403">
        <v>44176.348611111112</v>
      </c>
      <c r="G1830">
        <v>1.21208</v>
      </c>
      <c r="H1830" s="403">
        <v>44176.438888888886</v>
      </c>
      <c r="I1830">
        <v>1.2136800000000001</v>
      </c>
      <c r="J1830" s="403">
        <v>44176.458333333336</v>
      </c>
      <c r="K1830">
        <v>1.2118800000000001</v>
      </c>
      <c r="L1830">
        <v>16</v>
      </c>
      <c r="M1830">
        <v>18</v>
      </c>
      <c r="N1830">
        <v>4</v>
      </c>
      <c r="O1830" s="578">
        <v>0.10972222222335404</v>
      </c>
    </row>
    <row r="1831" spans="1:15">
      <c r="A1831" s="577">
        <v>1830</v>
      </c>
      <c r="B1831" s="577" t="s">
        <v>97</v>
      </c>
      <c r="C1831" s="577">
        <v>1</v>
      </c>
      <c r="D1831">
        <v>0.02</v>
      </c>
      <c r="E1831">
        <v>0.02</v>
      </c>
      <c r="F1831" s="403">
        <v>44176.461805555555</v>
      </c>
      <c r="G1831">
        <v>1.21227</v>
      </c>
      <c r="H1831" s="403">
        <v>44176.461805555555</v>
      </c>
      <c r="I1831">
        <v>1.21227</v>
      </c>
      <c r="J1831" s="403">
        <v>44176.487500000003</v>
      </c>
      <c r="K1831">
        <v>1.2112700000000001</v>
      </c>
      <c r="L1831">
        <v>0</v>
      </c>
      <c r="M1831">
        <v>9.999999999998181</v>
      </c>
      <c r="N1831">
        <v>2</v>
      </c>
      <c r="O1831" s="578">
        <v>2.5694444448163267E-2</v>
      </c>
    </row>
    <row r="1832" spans="1:15">
      <c r="A1832" s="577">
        <v>1831</v>
      </c>
      <c r="B1832" s="577" t="s">
        <v>97</v>
      </c>
      <c r="C1832" s="577">
        <v>2</v>
      </c>
      <c r="D1832">
        <v>0.02</v>
      </c>
      <c r="E1832">
        <v>0.04</v>
      </c>
      <c r="F1832" s="403">
        <v>44176.490277777775</v>
      </c>
      <c r="G1832">
        <v>1.21163</v>
      </c>
      <c r="H1832" s="403">
        <v>44176.6</v>
      </c>
      <c r="I1832">
        <v>1.2132400000000001</v>
      </c>
      <c r="J1832" s="403">
        <v>44176.613888888889</v>
      </c>
      <c r="K1832">
        <v>1.2114400000000001</v>
      </c>
      <c r="L1832">
        <v>16.100000000002183</v>
      </c>
      <c r="M1832">
        <v>18</v>
      </c>
      <c r="N1832">
        <v>3.98</v>
      </c>
      <c r="O1832" s="578">
        <v>0.12361111111385981</v>
      </c>
    </row>
    <row r="1833" spans="1:15">
      <c r="A1833" s="577">
        <v>1832</v>
      </c>
      <c r="B1833" s="577" t="s">
        <v>97</v>
      </c>
      <c r="C1833" s="577">
        <v>4</v>
      </c>
      <c r="D1833">
        <v>0.05</v>
      </c>
      <c r="E1833">
        <v>0.12000000000000001</v>
      </c>
      <c r="F1833" s="403">
        <v>44176.621527777781</v>
      </c>
      <c r="G1833">
        <v>1.2116800000000001</v>
      </c>
      <c r="H1833" s="403">
        <v>44179.527083333334</v>
      </c>
      <c r="I1833">
        <v>1.21706</v>
      </c>
      <c r="J1833" s="403">
        <v>44179.632638888892</v>
      </c>
      <c r="K1833">
        <v>1.2141500000000001</v>
      </c>
      <c r="L1833">
        <v>53.799999999999272</v>
      </c>
      <c r="M1833">
        <v>29.100000000000364</v>
      </c>
      <c r="N1833">
        <v>12.080000000000002</v>
      </c>
      <c r="O1833" s="578">
        <v>1.0111111111109494</v>
      </c>
    </row>
    <row r="1834" spans="1:15">
      <c r="A1834" s="577">
        <v>1833</v>
      </c>
      <c r="B1834" s="577" t="s">
        <v>96</v>
      </c>
      <c r="C1834" s="577">
        <v>1</v>
      </c>
      <c r="D1834">
        <v>0.02</v>
      </c>
      <c r="E1834">
        <v>0.02</v>
      </c>
      <c r="F1834" s="403">
        <v>44179.019444444442</v>
      </c>
      <c r="G1834">
        <v>1.21278</v>
      </c>
      <c r="H1834" s="403">
        <v>44179.019444444442</v>
      </c>
      <c r="I1834">
        <v>1.21278</v>
      </c>
      <c r="J1834" s="403">
        <v>44179.236805555556</v>
      </c>
      <c r="K1834">
        <v>1.2137800000000001</v>
      </c>
      <c r="L1834">
        <v>0</v>
      </c>
      <c r="M1834">
        <v>10.000000000001819</v>
      </c>
      <c r="N1834">
        <v>2</v>
      </c>
      <c r="O1834" s="578">
        <v>0.21736111111385981</v>
      </c>
    </row>
    <row r="1835" spans="1:15">
      <c r="A1835" s="577">
        <v>1834</v>
      </c>
      <c r="B1835" s="577" t="s">
        <v>96</v>
      </c>
      <c r="C1835" s="577">
        <v>1</v>
      </c>
      <c r="D1835">
        <v>0.02</v>
      </c>
      <c r="E1835">
        <v>0.02</v>
      </c>
      <c r="F1835" s="403">
        <v>44179.337500000001</v>
      </c>
      <c r="G1835">
        <v>1.21495</v>
      </c>
      <c r="H1835" s="403">
        <v>44179.337500000001</v>
      </c>
      <c r="I1835">
        <v>1.21495</v>
      </c>
      <c r="J1835" s="403">
        <v>44179.400694444441</v>
      </c>
      <c r="K1835">
        <v>1.2159500000000001</v>
      </c>
      <c r="L1835">
        <v>0</v>
      </c>
      <c r="M1835">
        <v>10</v>
      </c>
      <c r="N1835">
        <v>2</v>
      </c>
      <c r="O1835" s="578">
        <v>6.3194444439432118E-2</v>
      </c>
    </row>
    <row r="1836" spans="1:15">
      <c r="A1836" s="577">
        <v>1835</v>
      </c>
      <c r="B1836" s="577" t="s">
        <v>96</v>
      </c>
      <c r="C1836" s="577">
        <v>1</v>
      </c>
      <c r="D1836">
        <v>0.02</v>
      </c>
      <c r="E1836">
        <v>0.02</v>
      </c>
      <c r="F1836" s="403">
        <v>44179.408333333333</v>
      </c>
      <c r="G1836">
        <v>1.2157199999999999</v>
      </c>
      <c r="H1836" s="403">
        <v>44179.408333333333</v>
      </c>
      <c r="I1836">
        <v>1.2157199999999999</v>
      </c>
      <c r="J1836" s="403">
        <v>44179.524305555555</v>
      </c>
      <c r="K1836">
        <v>1.21672</v>
      </c>
      <c r="L1836">
        <v>0</v>
      </c>
      <c r="M1836">
        <v>10.000000000001819</v>
      </c>
      <c r="N1836">
        <v>2</v>
      </c>
      <c r="O1836" s="578">
        <v>0.11597222222189885</v>
      </c>
    </row>
    <row r="1837" spans="1:15">
      <c r="A1837" s="577">
        <v>1836</v>
      </c>
      <c r="B1837" s="577" t="s">
        <v>96</v>
      </c>
      <c r="C1837" s="577">
        <v>3</v>
      </c>
      <c r="D1837">
        <v>0.03</v>
      </c>
      <c r="E1837">
        <v>7.0000000000000007E-2</v>
      </c>
      <c r="F1837" s="403">
        <v>44179.584027777775</v>
      </c>
      <c r="G1837">
        <v>1.21698</v>
      </c>
      <c r="H1837" s="403">
        <v>44179.635416666664</v>
      </c>
      <c r="I1837">
        <v>1.2137100000000001</v>
      </c>
      <c r="J1837" s="403">
        <v>44180.087500000001</v>
      </c>
      <c r="K1837">
        <v>1.2161200000000001</v>
      </c>
      <c r="L1837">
        <v>32.699999999998909</v>
      </c>
      <c r="M1837">
        <v>24.100000000000364</v>
      </c>
      <c r="N1837">
        <v>6.71</v>
      </c>
      <c r="O1837" s="578">
        <v>0.50347222222626442</v>
      </c>
    </row>
    <row r="1838" spans="1:15">
      <c r="A1838" s="577">
        <v>1837</v>
      </c>
      <c r="B1838" s="577" t="s">
        <v>97</v>
      </c>
      <c r="C1838" s="577">
        <v>1</v>
      </c>
      <c r="D1838">
        <v>0.02</v>
      </c>
      <c r="E1838">
        <v>0.02</v>
      </c>
      <c r="F1838" s="403">
        <v>44179.652083333334</v>
      </c>
      <c r="G1838">
        <v>1.21374</v>
      </c>
      <c r="H1838" s="403">
        <v>44179.652083333334</v>
      </c>
      <c r="I1838">
        <v>1.21374</v>
      </c>
      <c r="J1838" s="403">
        <v>44179.658333333333</v>
      </c>
      <c r="K1838">
        <v>1.2127399999999999</v>
      </c>
      <c r="L1838">
        <v>0</v>
      </c>
      <c r="M1838">
        <v>10</v>
      </c>
      <c r="N1838">
        <v>2</v>
      </c>
      <c r="O1838" s="578">
        <v>6.2499999985448085E-3</v>
      </c>
    </row>
    <row r="1839" spans="1:15">
      <c r="A1839" s="577">
        <v>1838</v>
      </c>
      <c r="B1839" s="577" t="s">
        <v>97</v>
      </c>
      <c r="C1839" s="577">
        <v>3</v>
      </c>
      <c r="D1839">
        <v>0.03</v>
      </c>
      <c r="E1839">
        <v>7.0000000000000007E-2</v>
      </c>
      <c r="F1839" s="403">
        <v>44179.663888888892</v>
      </c>
      <c r="G1839">
        <v>1.2129399999999999</v>
      </c>
      <c r="H1839" s="403">
        <v>44180.087500000001</v>
      </c>
      <c r="I1839">
        <v>1.21614</v>
      </c>
      <c r="J1839" s="403">
        <v>44180.331944444442</v>
      </c>
      <c r="K1839">
        <v>1.21377</v>
      </c>
      <c r="L1839">
        <v>32</v>
      </c>
      <c r="M1839">
        <v>23.699999999998909</v>
      </c>
      <c r="N1839">
        <v>7.03</v>
      </c>
      <c r="O1839" s="578">
        <v>0.66805555555038154</v>
      </c>
    </row>
    <row r="1840" spans="1:15">
      <c r="A1840" s="577">
        <v>1839</v>
      </c>
      <c r="B1840" s="577" t="s">
        <v>96</v>
      </c>
      <c r="C1840" s="577">
        <v>1</v>
      </c>
      <c r="D1840">
        <v>0.02</v>
      </c>
      <c r="E1840">
        <v>0.02</v>
      </c>
      <c r="F1840" s="403">
        <v>44180.340277777781</v>
      </c>
      <c r="G1840">
        <v>1.21366</v>
      </c>
      <c r="H1840" s="403">
        <v>44180.340277777781</v>
      </c>
      <c r="I1840">
        <v>1.21366</v>
      </c>
      <c r="J1840" s="403">
        <v>44180.37777777778</v>
      </c>
      <c r="K1840">
        <v>1.2146600000000001</v>
      </c>
      <c r="L1840">
        <v>0</v>
      </c>
      <c r="M1840">
        <v>10</v>
      </c>
      <c r="N1840">
        <v>2</v>
      </c>
      <c r="O1840" s="578">
        <v>3.7499999998544808E-2</v>
      </c>
    </row>
    <row r="1841" spans="1:15">
      <c r="A1841" s="577">
        <v>1840</v>
      </c>
      <c r="B1841" s="577" t="s">
        <v>97</v>
      </c>
      <c r="C1841" s="577">
        <v>2</v>
      </c>
      <c r="D1841">
        <v>0.02</v>
      </c>
      <c r="E1841">
        <v>0.04</v>
      </c>
      <c r="F1841" s="403">
        <v>44180.342361111114</v>
      </c>
      <c r="G1841">
        <v>1.21407</v>
      </c>
      <c r="H1841" s="403">
        <v>44180.38958333333</v>
      </c>
      <c r="I1841">
        <v>1.2156800000000001</v>
      </c>
      <c r="J1841" s="403">
        <v>44180.539583333331</v>
      </c>
      <c r="K1841">
        <v>1.2138800000000001</v>
      </c>
      <c r="L1841">
        <v>16.100000000000364</v>
      </c>
      <c r="M1841">
        <v>18</v>
      </c>
      <c r="N1841">
        <v>3.98</v>
      </c>
      <c r="O1841" s="578">
        <v>0.19722222221753327</v>
      </c>
    </row>
    <row r="1842" spans="1:15">
      <c r="A1842" s="577">
        <v>1841</v>
      </c>
      <c r="B1842" s="577" t="s">
        <v>96</v>
      </c>
      <c r="C1842" s="577">
        <v>3</v>
      </c>
      <c r="D1842">
        <v>0.03</v>
      </c>
      <c r="E1842">
        <v>7.0000000000000007E-2</v>
      </c>
      <c r="F1842" s="403">
        <v>44180.477083333331</v>
      </c>
      <c r="G1842">
        <v>1.2162900000000001</v>
      </c>
      <c r="H1842" s="403">
        <v>44180.540972222225</v>
      </c>
      <c r="I1842">
        <v>1.21306</v>
      </c>
      <c r="J1842" s="403">
        <v>44180.604166666664</v>
      </c>
      <c r="K1842">
        <v>1.2154499999999999</v>
      </c>
      <c r="L1842">
        <v>32.300000000001091</v>
      </c>
      <c r="M1842">
        <v>23.899999999999636</v>
      </c>
      <c r="N1842">
        <v>7.03</v>
      </c>
      <c r="O1842" s="578">
        <v>0.12708333333284827</v>
      </c>
    </row>
    <row r="1843" spans="1:15">
      <c r="A1843" s="577">
        <v>1842</v>
      </c>
      <c r="B1843" s="577" t="s">
        <v>97</v>
      </c>
      <c r="C1843" s="577">
        <v>5</v>
      </c>
      <c r="D1843">
        <v>0.08</v>
      </c>
      <c r="E1843">
        <v>0.2</v>
      </c>
      <c r="F1843" s="403">
        <v>44180.543749999997</v>
      </c>
      <c r="G1843">
        <v>1.2132700000000001</v>
      </c>
      <c r="H1843" s="403">
        <v>44181.357638888891</v>
      </c>
      <c r="I1843">
        <v>1.2202599999999999</v>
      </c>
      <c r="J1843" s="403">
        <v>44181.743055555555</v>
      </c>
      <c r="K1843">
        <v>1.21689</v>
      </c>
      <c r="L1843">
        <v>69.899999999997817</v>
      </c>
      <c r="M1843">
        <v>33.699999999998909</v>
      </c>
      <c r="N1843">
        <v>22.14</v>
      </c>
      <c r="O1843" s="578">
        <v>1.1993055555576575</v>
      </c>
    </row>
    <row r="1844" spans="1:15">
      <c r="A1844" s="577">
        <v>1843</v>
      </c>
      <c r="B1844" s="577" t="s">
        <v>96</v>
      </c>
      <c r="C1844" s="577">
        <v>1</v>
      </c>
      <c r="D1844">
        <v>0.02</v>
      </c>
      <c r="E1844">
        <v>0.02</v>
      </c>
      <c r="F1844" s="403">
        <v>44180.624305555553</v>
      </c>
      <c r="G1844">
        <v>1.2149700000000001</v>
      </c>
      <c r="H1844" s="403">
        <v>44180.624305555553</v>
      </c>
      <c r="I1844">
        <v>1.2149700000000001</v>
      </c>
      <c r="J1844" s="403">
        <v>44180.656944444447</v>
      </c>
      <c r="K1844">
        <v>1.21597</v>
      </c>
      <c r="L1844">
        <v>0</v>
      </c>
      <c r="M1844">
        <v>10</v>
      </c>
      <c r="N1844">
        <v>2</v>
      </c>
      <c r="O1844" s="578">
        <v>3.2638888893416151E-2</v>
      </c>
    </row>
    <row r="1845" spans="1:15">
      <c r="A1845" s="577">
        <v>1844</v>
      </c>
      <c r="B1845" s="577" t="s">
        <v>96</v>
      </c>
      <c r="C1845" s="577">
        <v>1</v>
      </c>
      <c r="D1845">
        <v>0.02</v>
      </c>
      <c r="E1845">
        <v>0.02</v>
      </c>
      <c r="F1845" s="403">
        <v>44180.671527777777</v>
      </c>
      <c r="G1845">
        <v>1.21533</v>
      </c>
      <c r="H1845" s="403">
        <v>44180.671527777777</v>
      </c>
      <c r="I1845">
        <v>1.21533</v>
      </c>
      <c r="J1845" s="403">
        <v>44180.754861111112</v>
      </c>
      <c r="K1845">
        <v>1.2163299999999999</v>
      </c>
      <c r="L1845">
        <v>0</v>
      </c>
      <c r="M1845">
        <v>9.999999999998181</v>
      </c>
      <c r="N1845">
        <v>2</v>
      </c>
      <c r="O1845" s="578">
        <v>8.3333333335758653E-2</v>
      </c>
    </row>
    <row r="1846" spans="1:15">
      <c r="A1846" s="577">
        <v>1845</v>
      </c>
      <c r="B1846" s="577" t="s">
        <v>96</v>
      </c>
      <c r="C1846" s="577">
        <v>1</v>
      </c>
      <c r="D1846">
        <v>0.02</v>
      </c>
      <c r="E1846">
        <v>0.02</v>
      </c>
      <c r="F1846" s="403">
        <v>44180.814583333333</v>
      </c>
      <c r="G1846">
        <v>1.21536</v>
      </c>
      <c r="H1846" s="403">
        <v>44180.814583333333</v>
      </c>
      <c r="I1846">
        <v>1.21536</v>
      </c>
      <c r="J1846" s="403">
        <v>44181.158333333333</v>
      </c>
      <c r="K1846">
        <v>1.2163600000000001</v>
      </c>
      <c r="L1846">
        <v>0</v>
      </c>
      <c r="M1846">
        <v>10</v>
      </c>
      <c r="N1846">
        <v>1.92</v>
      </c>
      <c r="O1846" s="578">
        <v>0.34375</v>
      </c>
    </row>
    <row r="1847" spans="1:15">
      <c r="A1847" s="577">
        <v>1846</v>
      </c>
      <c r="B1847" s="577" t="s">
        <v>96</v>
      </c>
      <c r="C1847" s="577">
        <v>1</v>
      </c>
      <c r="D1847">
        <v>0.02</v>
      </c>
      <c r="E1847">
        <v>0.02</v>
      </c>
      <c r="F1847" s="403">
        <v>44181.331250000003</v>
      </c>
      <c r="G1847">
        <v>1.2163999999999999</v>
      </c>
      <c r="H1847" s="403">
        <v>44181.331250000003</v>
      </c>
      <c r="I1847">
        <v>1.2163999999999999</v>
      </c>
      <c r="J1847" s="403">
        <v>44181.34375</v>
      </c>
      <c r="K1847">
        <v>1.2174</v>
      </c>
      <c r="L1847">
        <v>0</v>
      </c>
      <c r="M1847">
        <v>10</v>
      </c>
      <c r="N1847">
        <v>2</v>
      </c>
      <c r="O1847" s="578">
        <v>1.2499999997089617E-2</v>
      </c>
    </row>
    <row r="1848" spans="1:15">
      <c r="A1848" s="577">
        <v>1847</v>
      </c>
      <c r="B1848" s="577" t="s">
        <v>96</v>
      </c>
      <c r="C1848" s="577">
        <v>1</v>
      </c>
      <c r="D1848">
        <v>0.02</v>
      </c>
      <c r="E1848">
        <v>0.02</v>
      </c>
      <c r="F1848" s="403">
        <v>44181.349305555559</v>
      </c>
      <c r="G1848">
        <v>1.2168699999999999</v>
      </c>
      <c r="H1848" s="403">
        <v>44181.349305555559</v>
      </c>
      <c r="I1848">
        <v>1.2168699999999999</v>
      </c>
      <c r="J1848" s="403">
        <v>44181.354166666664</v>
      </c>
      <c r="K1848">
        <v>1.21787</v>
      </c>
      <c r="L1848">
        <v>0</v>
      </c>
      <c r="M1848">
        <v>10.000000000001819</v>
      </c>
      <c r="N1848">
        <v>2</v>
      </c>
      <c r="O1848" s="578">
        <v>4.8611111051286571E-3</v>
      </c>
    </row>
    <row r="1849" spans="1:15">
      <c r="A1849" s="577">
        <v>1848</v>
      </c>
      <c r="B1849" s="577" t="s">
        <v>96</v>
      </c>
      <c r="C1849" s="577">
        <v>1</v>
      </c>
      <c r="D1849">
        <v>0.02</v>
      </c>
      <c r="E1849">
        <v>0.02</v>
      </c>
      <c r="F1849" s="403">
        <v>44181.361805555556</v>
      </c>
      <c r="G1849">
        <v>1.2199599999999999</v>
      </c>
      <c r="H1849" s="403">
        <v>44181.361805555556</v>
      </c>
      <c r="I1849">
        <v>1.2199599999999999</v>
      </c>
      <c r="J1849" s="403">
        <v>44181.370138888888</v>
      </c>
      <c r="K1849">
        <v>1.22096</v>
      </c>
      <c r="L1849">
        <v>0</v>
      </c>
      <c r="M1849">
        <v>10.000000000001819</v>
      </c>
      <c r="N1849">
        <v>2</v>
      </c>
      <c r="O1849" s="578">
        <v>8.333333331393078E-3</v>
      </c>
    </row>
    <row r="1850" spans="1:15">
      <c r="A1850" s="577">
        <v>1849</v>
      </c>
      <c r="B1850" s="577" t="s">
        <v>96</v>
      </c>
      <c r="C1850" s="577">
        <v>5</v>
      </c>
      <c r="D1850">
        <v>0.08</v>
      </c>
      <c r="E1850">
        <v>0.2</v>
      </c>
      <c r="F1850" s="403">
        <v>44181.376388888886</v>
      </c>
      <c r="G1850">
        <v>1.2206900000000001</v>
      </c>
      <c r="H1850" s="403">
        <v>44181.804166666669</v>
      </c>
      <c r="I1850">
        <v>1.21391</v>
      </c>
      <c r="J1850" s="403">
        <v>44181.835416666669</v>
      </c>
      <c r="K1850">
        <v>1.2172000000000001</v>
      </c>
      <c r="L1850">
        <v>67.799999999999272</v>
      </c>
      <c r="M1850">
        <v>32.899999999999636</v>
      </c>
      <c r="N1850">
        <v>22.02</v>
      </c>
      <c r="O1850" s="578">
        <v>0.45902777778246673</v>
      </c>
    </row>
    <row r="1851" spans="1:15">
      <c r="A1851" s="577">
        <v>1850</v>
      </c>
      <c r="B1851" s="577" t="s">
        <v>97</v>
      </c>
      <c r="C1851" s="577">
        <v>8</v>
      </c>
      <c r="D1851">
        <v>0.38</v>
      </c>
      <c r="E1851">
        <v>0.95000000000000007</v>
      </c>
      <c r="F1851" s="403">
        <v>44181.807638888888</v>
      </c>
      <c r="G1851">
        <v>1.21353</v>
      </c>
      <c r="H1851" s="403">
        <v>44182.713888888888</v>
      </c>
      <c r="I1851">
        <v>1.2263599999999999</v>
      </c>
      <c r="J1851" s="403">
        <v>44185.976388888892</v>
      </c>
      <c r="K1851">
        <v>1.2220899999999999</v>
      </c>
      <c r="L1851">
        <v>128.29999999999927</v>
      </c>
      <c r="M1851">
        <v>42.699999999998909</v>
      </c>
      <c r="N1851">
        <v>134.05000000000001</v>
      </c>
      <c r="O1851" s="578">
        <v>2.1687500000043656</v>
      </c>
    </row>
    <row r="1852" spans="1:15">
      <c r="A1852" s="577">
        <v>1851</v>
      </c>
      <c r="B1852" s="577" t="s">
        <v>96</v>
      </c>
      <c r="C1852" s="577">
        <v>1</v>
      </c>
      <c r="D1852">
        <v>0.02</v>
      </c>
      <c r="E1852">
        <v>0.02</v>
      </c>
      <c r="F1852" s="403">
        <v>44181.838888888888</v>
      </c>
      <c r="G1852">
        <v>1.21726</v>
      </c>
      <c r="H1852" s="403">
        <v>44181.838888888888</v>
      </c>
      <c r="I1852">
        <v>1.21726</v>
      </c>
      <c r="J1852" s="403">
        <v>44181.847222222219</v>
      </c>
      <c r="K1852">
        <v>1.2182599999999999</v>
      </c>
      <c r="L1852">
        <v>0</v>
      </c>
      <c r="M1852">
        <v>9.999999999998181</v>
      </c>
      <c r="N1852">
        <v>2</v>
      </c>
      <c r="O1852" s="578">
        <v>8.333333331393078E-3</v>
      </c>
    </row>
    <row r="1853" spans="1:15">
      <c r="A1853" s="577">
        <v>1852</v>
      </c>
      <c r="B1853" s="577" t="s">
        <v>96</v>
      </c>
      <c r="C1853" s="577">
        <v>1</v>
      </c>
      <c r="D1853">
        <v>0.02</v>
      </c>
      <c r="E1853">
        <v>0.02</v>
      </c>
      <c r="F1853" s="403">
        <v>44181.854166666664</v>
      </c>
      <c r="G1853">
        <v>1.21949</v>
      </c>
      <c r="H1853" s="403">
        <v>44181.854166666664</v>
      </c>
      <c r="I1853">
        <v>1.21949</v>
      </c>
      <c r="J1853" s="403">
        <v>44182.057638888888</v>
      </c>
      <c r="K1853">
        <v>1.2204900000000001</v>
      </c>
      <c r="L1853">
        <v>0</v>
      </c>
      <c r="M1853">
        <v>10.000000000001819</v>
      </c>
      <c r="N1853">
        <v>1.76</v>
      </c>
      <c r="O1853" s="578">
        <v>0.20347222222335404</v>
      </c>
    </row>
    <row r="1854" spans="1:15">
      <c r="A1854" s="577">
        <v>1853</v>
      </c>
      <c r="B1854" s="577" t="s">
        <v>96</v>
      </c>
      <c r="C1854" s="577">
        <v>1</v>
      </c>
      <c r="D1854">
        <v>0.02</v>
      </c>
      <c r="E1854">
        <v>0.02</v>
      </c>
      <c r="F1854" s="403">
        <v>44182.186805555553</v>
      </c>
      <c r="G1854">
        <v>1.22302</v>
      </c>
      <c r="H1854" s="403">
        <v>44182.186805555553</v>
      </c>
      <c r="I1854">
        <v>1.22302</v>
      </c>
      <c r="J1854" s="403">
        <v>44182.336805555555</v>
      </c>
      <c r="K1854">
        <v>1.2240200000000001</v>
      </c>
      <c r="L1854">
        <v>0</v>
      </c>
      <c r="M1854">
        <v>10</v>
      </c>
      <c r="N1854">
        <v>2</v>
      </c>
      <c r="O1854" s="578">
        <v>0.15000000000145519</v>
      </c>
    </row>
    <row r="1855" spans="1:15">
      <c r="A1855" s="577">
        <v>1854</v>
      </c>
      <c r="B1855" s="577" t="s">
        <v>96</v>
      </c>
      <c r="C1855" s="577">
        <v>1</v>
      </c>
      <c r="D1855">
        <v>0.02</v>
      </c>
      <c r="E1855">
        <v>0.02</v>
      </c>
      <c r="F1855" s="403">
        <v>44182.349305555559</v>
      </c>
      <c r="G1855">
        <v>1.22339</v>
      </c>
      <c r="H1855" s="403">
        <v>44182.349305555559</v>
      </c>
      <c r="I1855">
        <v>1.22339</v>
      </c>
      <c r="J1855" s="403">
        <v>44182.538194444445</v>
      </c>
      <c r="K1855">
        <v>1.2243900000000001</v>
      </c>
      <c r="L1855">
        <v>0</v>
      </c>
      <c r="M1855">
        <v>10.000000000001819</v>
      </c>
      <c r="N1855">
        <v>2</v>
      </c>
      <c r="O1855" s="578">
        <v>0.18888888888614019</v>
      </c>
    </row>
    <row r="1856" spans="1:15">
      <c r="A1856" s="577">
        <v>1855</v>
      </c>
      <c r="B1856" s="577" t="s">
        <v>96</v>
      </c>
      <c r="C1856" s="577">
        <v>1</v>
      </c>
      <c r="D1856">
        <v>0.02</v>
      </c>
      <c r="E1856">
        <v>0.02</v>
      </c>
      <c r="F1856" s="403">
        <v>44182.567361111112</v>
      </c>
      <c r="G1856">
        <v>1.2250099999999999</v>
      </c>
      <c r="H1856" s="403">
        <v>44182.567361111112</v>
      </c>
      <c r="I1856">
        <v>1.2250099999999999</v>
      </c>
      <c r="J1856" s="403">
        <v>44182.65625</v>
      </c>
      <c r="K1856">
        <v>1.22601</v>
      </c>
      <c r="L1856">
        <v>0</v>
      </c>
      <c r="M1856">
        <v>10.000000000001819</v>
      </c>
      <c r="N1856">
        <v>2</v>
      </c>
      <c r="O1856" s="578">
        <v>8.8888888887595385E-2</v>
      </c>
    </row>
    <row r="1857" spans="1:15">
      <c r="A1857" s="577">
        <v>1856</v>
      </c>
      <c r="B1857" s="577" t="s">
        <v>96</v>
      </c>
      <c r="C1857" s="577">
        <v>1</v>
      </c>
      <c r="D1857">
        <v>0.02</v>
      </c>
      <c r="E1857">
        <v>0.02</v>
      </c>
      <c r="F1857" s="403">
        <v>44182.660416666666</v>
      </c>
      <c r="G1857">
        <v>1.2253099999999999</v>
      </c>
      <c r="H1857" s="403">
        <v>44182.660416666666</v>
      </c>
      <c r="I1857">
        <v>1.2253099999999999</v>
      </c>
      <c r="J1857" s="403">
        <v>44182.713888888888</v>
      </c>
      <c r="K1857">
        <v>1.22631</v>
      </c>
      <c r="L1857">
        <v>0</v>
      </c>
      <c r="M1857">
        <v>10.000000000001819</v>
      </c>
      <c r="N1857">
        <v>2</v>
      </c>
      <c r="O1857" s="578">
        <v>5.3472222221898846E-2</v>
      </c>
    </row>
    <row r="1858" spans="1:15">
      <c r="A1858" s="577">
        <v>1857</v>
      </c>
      <c r="B1858" s="577" t="s">
        <v>96</v>
      </c>
      <c r="C1858" s="577">
        <v>6</v>
      </c>
      <c r="D1858">
        <v>0.14000000000000001</v>
      </c>
      <c r="E1858">
        <v>0.34</v>
      </c>
      <c r="F1858" s="403">
        <v>44182.82916666667</v>
      </c>
      <c r="G1858">
        <v>1.2268699999999999</v>
      </c>
      <c r="H1858" s="403">
        <v>44186.111805555556</v>
      </c>
      <c r="I1858">
        <v>1.2181599999999999</v>
      </c>
      <c r="J1858" s="403">
        <v>44186.362500000003</v>
      </c>
      <c r="K1858">
        <v>1.22177</v>
      </c>
      <c r="L1858">
        <v>87.100000000000364</v>
      </c>
      <c r="M1858">
        <v>36.100000000002183</v>
      </c>
      <c r="N1858">
        <v>40.150000000000006</v>
      </c>
      <c r="O1858" s="578">
        <v>1.5333333333328483</v>
      </c>
    </row>
    <row r="1859" spans="1:15">
      <c r="A1859" s="577">
        <v>1858</v>
      </c>
      <c r="B1859" s="577" t="s">
        <v>97</v>
      </c>
      <c r="C1859" s="577">
        <v>1</v>
      </c>
      <c r="D1859">
        <v>0.02</v>
      </c>
      <c r="E1859">
        <v>0.02</v>
      </c>
      <c r="F1859" s="403">
        <v>44186.023611111108</v>
      </c>
      <c r="G1859">
        <v>1.22157</v>
      </c>
      <c r="H1859" s="403">
        <v>44186.023611111108</v>
      </c>
      <c r="I1859">
        <v>1.22157</v>
      </c>
      <c r="J1859" s="403">
        <v>44186.102777777778</v>
      </c>
      <c r="K1859">
        <v>1.2205699999999999</v>
      </c>
      <c r="L1859">
        <v>0</v>
      </c>
      <c r="M1859">
        <v>10.000000000001819</v>
      </c>
      <c r="N1859">
        <v>2</v>
      </c>
      <c r="O1859" s="578">
        <v>7.9166666670062114E-2</v>
      </c>
    </row>
    <row r="1860" spans="1:15">
      <c r="A1860" s="577">
        <v>1859</v>
      </c>
      <c r="B1860" s="577" t="s">
        <v>97</v>
      </c>
      <c r="C1860" s="577">
        <v>1</v>
      </c>
      <c r="D1860">
        <v>0.02</v>
      </c>
      <c r="E1860">
        <v>0.02</v>
      </c>
      <c r="F1860" s="403">
        <v>44186.114583333336</v>
      </c>
      <c r="G1860">
        <v>1.2186699999999999</v>
      </c>
      <c r="H1860" s="403">
        <v>44186.114583333336</v>
      </c>
      <c r="I1860">
        <v>1.2186699999999999</v>
      </c>
      <c r="J1860" s="403">
        <v>44186.316666666666</v>
      </c>
      <c r="K1860">
        <v>1.21767</v>
      </c>
      <c r="L1860">
        <v>0</v>
      </c>
      <c r="M1860">
        <v>9.999999999998181</v>
      </c>
      <c r="N1860">
        <v>2</v>
      </c>
      <c r="O1860" s="578">
        <v>0.20208333332993789</v>
      </c>
    </row>
    <row r="1861" spans="1:15">
      <c r="A1861" s="577">
        <v>1860</v>
      </c>
      <c r="B1861" s="577" t="s">
        <v>97</v>
      </c>
      <c r="C1861" s="577">
        <v>4</v>
      </c>
      <c r="D1861">
        <v>0.05</v>
      </c>
      <c r="E1861">
        <v>0.12000000000000001</v>
      </c>
      <c r="F1861" s="403">
        <v>44186.330555555556</v>
      </c>
      <c r="G1861">
        <v>1.2176</v>
      </c>
      <c r="H1861" s="403">
        <v>44186.365972222222</v>
      </c>
      <c r="I1861">
        <v>1.2225200000000001</v>
      </c>
      <c r="J1861" s="403">
        <v>44186.401388888888</v>
      </c>
      <c r="K1861">
        <v>1.2197199999999999</v>
      </c>
      <c r="L1861">
        <v>49.200000000000728</v>
      </c>
      <c r="M1861">
        <v>28.000000000001819</v>
      </c>
      <c r="N1861">
        <v>11.96</v>
      </c>
      <c r="O1861" s="578">
        <v>7.0833333331393078E-2</v>
      </c>
    </row>
    <row r="1862" spans="1:15">
      <c r="A1862" s="577">
        <v>1861</v>
      </c>
      <c r="B1862" s="577" t="s">
        <v>96</v>
      </c>
      <c r="C1862" s="577">
        <v>6</v>
      </c>
      <c r="D1862">
        <v>0.14000000000000001</v>
      </c>
      <c r="E1862">
        <v>0.34</v>
      </c>
      <c r="F1862" s="403">
        <v>44186.373611111114</v>
      </c>
      <c r="G1862">
        <v>1.2219</v>
      </c>
      <c r="H1862" s="403">
        <v>44186.433333333334</v>
      </c>
      <c r="I1862">
        <v>1.21326</v>
      </c>
      <c r="J1862" s="403">
        <v>44186.482638888891</v>
      </c>
      <c r="K1862">
        <v>1.21685</v>
      </c>
      <c r="L1862">
        <v>86.399999999999636</v>
      </c>
      <c r="M1862">
        <v>35.899999999999636</v>
      </c>
      <c r="N1862">
        <v>40.789999999999992</v>
      </c>
      <c r="O1862" s="578">
        <v>0.10902777777664596</v>
      </c>
    </row>
    <row r="1863" spans="1:15">
      <c r="A1863" s="577">
        <v>1862</v>
      </c>
      <c r="B1863" s="577" t="s">
        <v>97</v>
      </c>
      <c r="C1863" s="577">
        <v>1</v>
      </c>
      <c r="D1863">
        <v>0.02</v>
      </c>
      <c r="E1863">
        <v>0.02</v>
      </c>
      <c r="F1863" s="403">
        <v>44186.411111111112</v>
      </c>
      <c r="G1863">
        <v>1.21834</v>
      </c>
      <c r="H1863" s="403">
        <v>44186.411111111112</v>
      </c>
      <c r="I1863">
        <v>1.21834</v>
      </c>
      <c r="J1863" s="403">
        <v>44186.416666666664</v>
      </c>
      <c r="K1863">
        <v>1.2173400000000001</v>
      </c>
      <c r="L1863">
        <v>0</v>
      </c>
      <c r="M1863">
        <v>9.999999999998181</v>
      </c>
      <c r="N1863">
        <v>2</v>
      </c>
      <c r="O1863" s="578">
        <v>5.5555555518367328E-3</v>
      </c>
    </row>
    <row r="1864" spans="1:15">
      <c r="A1864" s="577">
        <v>1863</v>
      </c>
      <c r="B1864" s="577" t="s">
        <v>97</v>
      </c>
      <c r="C1864" s="577">
        <v>7</v>
      </c>
      <c r="D1864">
        <v>0.23</v>
      </c>
      <c r="E1864">
        <v>0.57000000000000006</v>
      </c>
      <c r="F1864" s="403">
        <v>44186.44027777778</v>
      </c>
      <c r="G1864">
        <v>1.2139599999999999</v>
      </c>
      <c r="H1864" s="403">
        <v>44186.777083333334</v>
      </c>
      <c r="I1864">
        <v>1.22462</v>
      </c>
      <c r="J1864" s="403">
        <v>44187.411805555559</v>
      </c>
      <c r="K1864">
        <v>1.2206900000000001</v>
      </c>
      <c r="L1864">
        <v>106.60000000000218</v>
      </c>
      <c r="M1864">
        <v>39.300000000001091</v>
      </c>
      <c r="N1864">
        <v>74.930000000000007</v>
      </c>
      <c r="O1864" s="578">
        <v>0.97152777777955635</v>
      </c>
    </row>
    <row r="1865" spans="1:15">
      <c r="A1865" s="577">
        <v>1864</v>
      </c>
      <c r="B1865" s="577" t="s">
        <v>96</v>
      </c>
      <c r="C1865" s="577">
        <v>1</v>
      </c>
      <c r="D1865">
        <v>0.02</v>
      </c>
      <c r="E1865">
        <v>0.02</v>
      </c>
      <c r="F1865" s="403">
        <v>44186.498611111114</v>
      </c>
      <c r="G1865">
        <v>1.2168300000000001</v>
      </c>
      <c r="H1865" s="403">
        <v>44186.498611111114</v>
      </c>
      <c r="I1865">
        <v>1.2168300000000001</v>
      </c>
      <c r="J1865" s="403">
        <v>44186.525694444441</v>
      </c>
      <c r="K1865">
        <v>1.21783</v>
      </c>
      <c r="L1865">
        <v>0</v>
      </c>
      <c r="M1865">
        <v>9.999999999998181</v>
      </c>
      <c r="N1865">
        <v>2</v>
      </c>
      <c r="O1865" s="578">
        <v>2.7083333327027503E-2</v>
      </c>
    </row>
    <row r="1866" spans="1:15">
      <c r="A1866" s="577">
        <v>1865</v>
      </c>
      <c r="B1866" s="577" t="s">
        <v>96</v>
      </c>
      <c r="C1866" s="577">
        <v>1</v>
      </c>
      <c r="D1866">
        <v>0.02</v>
      </c>
      <c r="E1866">
        <v>0.02</v>
      </c>
      <c r="F1866" s="403">
        <v>44186.537499999999</v>
      </c>
      <c r="G1866">
        <v>1.21766</v>
      </c>
      <c r="H1866" s="403">
        <v>44186.537499999999</v>
      </c>
      <c r="I1866">
        <v>1.21766</v>
      </c>
      <c r="J1866" s="403">
        <v>44186.559027777781</v>
      </c>
      <c r="K1866">
        <v>1.2186600000000001</v>
      </c>
      <c r="L1866">
        <v>0</v>
      </c>
      <c r="M1866">
        <v>10</v>
      </c>
      <c r="N1866">
        <v>2</v>
      </c>
      <c r="O1866" s="578">
        <v>2.1527777782466728E-2</v>
      </c>
    </row>
    <row r="1867" spans="1:15">
      <c r="A1867" s="577">
        <v>1866</v>
      </c>
      <c r="B1867" s="577" t="s">
        <v>96</v>
      </c>
      <c r="C1867" s="577">
        <v>1</v>
      </c>
      <c r="D1867">
        <v>0.02</v>
      </c>
      <c r="E1867">
        <v>0.02</v>
      </c>
      <c r="F1867" s="403">
        <v>44186.57916666667</v>
      </c>
      <c r="G1867">
        <v>1.2206399999999999</v>
      </c>
      <c r="H1867" s="403">
        <v>44186.57916666667</v>
      </c>
      <c r="I1867">
        <v>1.2206399999999999</v>
      </c>
      <c r="J1867" s="403">
        <v>44186.59652777778</v>
      </c>
      <c r="K1867">
        <v>1.2216400000000001</v>
      </c>
      <c r="L1867">
        <v>0</v>
      </c>
      <c r="M1867">
        <v>10.000000000001819</v>
      </c>
      <c r="N1867">
        <v>2</v>
      </c>
      <c r="O1867" s="578">
        <v>1.7361111109494232E-2</v>
      </c>
    </row>
    <row r="1868" spans="1:15">
      <c r="A1868" s="577">
        <v>1867</v>
      </c>
      <c r="B1868" s="577" t="s">
        <v>96</v>
      </c>
      <c r="C1868" s="577">
        <v>1</v>
      </c>
      <c r="D1868">
        <v>0.02</v>
      </c>
      <c r="E1868">
        <v>0.02</v>
      </c>
      <c r="F1868" s="403">
        <v>44186.628472222219</v>
      </c>
      <c r="G1868">
        <v>1.22102</v>
      </c>
      <c r="H1868" s="403">
        <v>44186.628472222219</v>
      </c>
      <c r="I1868">
        <v>1.22102</v>
      </c>
      <c r="J1868" s="403">
        <v>44186.668749999997</v>
      </c>
      <c r="K1868">
        <v>1.2220200000000001</v>
      </c>
      <c r="L1868">
        <v>0</v>
      </c>
      <c r="M1868">
        <v>10</v>
      </c>
      <c r="N1868">
        <v>2</v>
      </c>
      <c r="O1868" s="578">
        <v>4.0277777778101154E-2</v>
      </c>
    </row>
    <row r="1869" spans="1:15">
      <c r="A1869" s="577">
        <v>1868</v>
      </c>
      <c r="B1869" s="577" t="s">
        <v>96</v>
      </c>
      <c r="C1869" s="577">
        <v>1</v>
      </c>
      <c r="D1869">
        <v>0.02</v>
      </c>
      <c r="E1869">
        <v>0.02</v>
      </c>
      <c r="F1869" s="403">
        <v>44186.672222222223</v>
      </c>
      <c r="G1869">
        <v>1.2219599999999999</v>
      </c>
      <c r="H1869" s="403">
        <v>44186.672222222223</v>
      </c>
      <c r="I1869">
        <v>1.2219599999999999</v>
      </c>
      <c r="J1869" s="403">
        <v>44186.701388888891</v>
      </c>
      <c r="K1869">
        <v>1.22296</v>
      </c>
      <c r="L1869">
        <v>0</v>
      </c>
      <c r="M1869">
        <v>10.000000000001819</v>
      </c>
      <c r="N1869">
        <v>2</v>
      </c>
      <c r="O1869" s="578">
        <v>2.9166666667151731E-2</v>
      </c>
    </row>
    <row r="1870" spans="1:15">
      <c r="A1870" s="577">
        <v>1869</v>
      </c>
      <c r="B1870" s="577" t="s">
        <v>96</v>
      </c>
      <c r="C1870" s="577">
        <v>3</v>
      </c>
      <c r="D1870">
        <v>0.03</v>
      </c>
      <c r="E1870">
        <v>7.0000000000000007E-2</v>
      </c>
      <c r="F1870" s="403">
        <v>44186.792361111111</v>
      </c>
      <c r="G1870">
        <v>1.2244299999999999</v>
      </c>
      <c r="H1870" s="403">
        <v>44187.334722222222</v>
      </c>
      <c r="I1870">
        <v>1.2212000000000001</v>
      </c>
      <c r="J1870" s="403">
        <v>44187.487500000003</v>
      </c>
      <c r="K1870">
        <v>1.22359</v>
      </c>
      <c r="L1870">
        <v>32.299999999999272</v>
      </c>
      <c r="M1870">
        <v>23.899999999999636</v>
      </c>
      <c r="N1870">
        <v>6.95</v>
      </c>
      <c r="O1870" s="578">
        <v>0.69513888889196096</v>
      </c>
    </row>
    <row r="1871" spans="1:15">
      <c r="A1871" s="577">
        <v>1870</v>
      </c>
      <c r="B1871" s="577" t="s">
        <v>97</v>
      </c>
      <c r="C1871" s="577">
        <v>3</v>
      </c>
      <c r="D1871">
        <v>0.03</v>
      </c>
      <c r="E1871">
        <v>7.0000000000000007E-2</v>
      </c>
      <c r="F1871" s="403">
        <v>44187.449305555558</v>
      </c>
      <c r="G1871">
        <v>1.2223599999999999</v>
      </c>
      <c r="H1871" s="403">
        <v>44187.511111111111</v>
      </c>
      <c r="I1871">
        <v>1.22556</v>
      </c>
      <c r="J1871" s="403">
        <v>44187.582638888889</v>
      </c>
      <c r="K1871">
        <v>1.22319</v>
      </c>
      <c r="L1871">
        <v>32.000000000001819</v>
      </c>
      <c r="M1871">
        <v>23.700000000000728</v>
      </c>
      <c r="N1871">
        <v>6.99</v>
      </c>
      <c r="O1871" s="578">
        <v>0.13333333333139308</v>
      </c>
    </row>
    <row r="1872" spans="1:15">
      <c r="A1872" s="577">
        <v>1871</v>
      </c>
      <c r="B1872" s="577" t="s">
        <v>96</v>
      </c>
      <c r="C1872" s="577">
        <v>6</v>
      </c>
      <c r="D1872">
        <v>0.14000000000000001</v>
      </c>
      <c r="E1872">
        <v>0.34</v>
      </c>
      <c r="F1872" s="403">
        <v>44187.527777777781</v>
      </c>
      <c r="G1872">
        <v>1.22515</v>
      </c>
      <c r="H1872" s="403">
        <v>44187.667361111111</v>
      </c>
      <c r="I1872">
        <v>1.21652</v>
      </c>
      <c r="J1872" s="403">
        <v>44188.604166666664</v>
      </c>
      <c r="K1872">
        <v>1.2201200000000001</v>
      </c>
      <c r="L1872">
        <v>86.299999999999272</v>
      </c>
      <c r="M1872">
        <v>36</v>
      </c>
      <c r="N1872">
        <v>39.58</v>
      </c>
      <c r="O1872" s="578">
        <v>1.0763888888832298</v>
      </c>
    </row>
    <row r="1873" spans="1:15">
      <c r="A1873" s="577">
        <v>1872</v>
      </c>
      <c r="B1873" s="577" t="s">
        <v>97</v>
      </c>
      <c r="C1873" s="577">
        <v>1</v>
      </c>
      <c r="D1873">
        <v>0.02</v>
      </c>
      <c r="E1873">
        <v>0.02</v>
      </c>
      <c r="F1873" s="403">
        <v>44187.585416666669</v>
      </c>
      <c r="G1873">
        <v>1.22366</v>
      </c>
      <c r="H1873" s="403">
        <v>44187.585416666669</v>
      </c>
      <c r="I1873">
        <v>1.22366</v>
      </c>
      <c r="J1873" s="403">
        <v>44187.602083333331</v>
      </c>
      <c r="K1873">
        <v>1.2226600000000001</v>
      </c>
      <c r="L1873">
        <v>0</v>
      </c>
      <c r="M1873">
        <v>10</v>
      </c>
      <c r="N1873">
        <v>2</v>
      </c>
      <c r="O1873" s="578">
        <v>1.6666666662786156E-2</v>
      </c>
    </row>
    <row r="1874" spans="1:15">
      <c r="A1874" s="577">
        <v>1873</v>
      </c>
      <c r="B1874" s="577" t="s">
        <v>97</v>
      </c>
      <c r="C1874" s="577">
        <v>1</v>
      </c>
      <c r="D1874">
        <v>0.02</v>
      </c>
      <c r="E1874">
        <v>0.02</v>
      </c>
      <c r="F1874" s="403">
        <v>44187.628472222219</v>
      </c>
      <c r="G1874">
        <v>1.2206900000000001</v>
      </c>
      <c r="H1874" s="403">
        <v>44187.628472222219</v>
      </c>
      <c r="I1874">
        <v>1.2206900000000001</v>
      </c>
      <c r="J1874" s="403">
        <v>44187.65902777778</v>
      </c>
      <c r="K1874">
        <v>1.2196899999999999</v>
      </c>
      <c r="L1874">
        <v>0</v>
      </c>
      <c r="M1874">
        <v>10</v>
      </c>
      <c r="N1874">
        <v>2</v>
      </c>
      <c r="O1874" s="578">
        <v>3.0555555560567882E-2</v>
      </c>
    </row>
    <row r="1875" spans="1:15">
      <c r="A1875" s="577">
        <v>1874</v>
      </c>
      <c r="B1875" s="577" t="s">
        <v>97</v>
      </c>
      <c r="C1875" s="577">
        <v>1</v>
      </c>
      <c r="D1875">
        <v>0.02</v>
      </c>
      <c r="E1875">
        <v>0.02</v>
      </c>
      <c r="F1875" s="403">
        <v>44187.700694444444</v>
      </c>
      <c r="G1875">
        <v>1.21699</v>
      </c>
      <c r="H1875" s="403">
        <v>44187.700694444444</v>
      </c>
      <c r="I1875">
        <v>1.21699</v>
      </c>
      <c r="J1875" s="403">
        <v>44187.783333333333</v>
      </c>
      <c r="K1875">
        <v>1.2159899999999999</v>
      </c>
      <c r="L1875">
        <v>0</v>
      </c>
      <c r="M1875">
        <v>10</v>
      </c>
      <c r="N1875">
        <v>2</v>
      </c>
      <c r="O1875" s="578">
        <v>8.2638888889050577E-2</v>
      </c>
    </row>
    <row r="1876" spans="1:15">
      <c r="A1876" s="577">
        <v>1875</v>
      </c>
      <c r="B1876" s="577" t="s">
        <v>97</v>
      </c>
      <c r="C1876" s="577">
        <v>2</v>
      </c>
      <c r="D1876">
        <v>0.02</v>
      </c>
      <c r="E1876">
        <v>0.04</v>
      </c>
      <c r="F1876" s="403">
        <v>44187.787499999999</v>
      </c>
      <c r="G1876">
        <v>1.2162299999999999</v>
      </c>
      <c r="H1876" s="403">
        <v>44187.988194444442</v>
      </c>
      <c r="I1876">
        <v>1.21784</v>
      </c>
      <c r="J1876" s="403">
        <v>44188.041666666664</v>
      </c>
      <c r="K1876">
        <v>1.21604</v>
      </c>
      <c r="L1876">
        <v>16.100000000000364</v>
      </c>
      <c r="M1876">
        <v>18</v>
      </c>
      <c r="N1876">
        <v>4.0200000000000005</v>
      </c>
      <c r="O1876" s="578">
        <v>0.25416666666569654</v>
      </c>
    </row>
    <row r="1877" spans="1:15">
      <c r="A1877" s="577">
        <v>1876</v>
      </c>
      <c r="B1877" s="577" t="s">
        <v>97</v>
      </c>
      <c r="C1877" s="577">
        <v>3</v>
      </c>
      <c r="D1877">
        <v>0.03</v>
      </c>
      <c r="E1877">
        <v>7.0000000000000007E-2</v>
      </c>
      <c r="F1877" s="403">
        <v>44188.044444444444</v>
      </c>
      <c r="G1877">
        <v>1.21645</v>
      </c>
      <c r="H1877" s="403">
        <v>44188.324305555558</v>
      </c>
      <c r="I1877">
        <v>1.21966</v>
      </c>
      <c r="J1877" s="403">
        <v>44188.54791666667</v>
      </c>
      <c r="K1877">
        <v>1.21729</v>
      </c>
      <c r="L1877">
        <v>32.100000000000364</v>
      </c>
      <c r="M1877">
        <v>23.700000000000728</v>
      </c>
      <c r="N1877">
        <v>6.9700000000000006</v>
      </c>
      <c r="O1877" s="578">
        <v>0.50347222222626442</v>
      </c>
    </row>
    <row r="1878" spans="1:15">
      <c r="A1878" s="577">
        <v>1877</v>
      </c>
      <c r="B1878" s="577" t="s">
        <v>97</v>
      </c>
      <c r="C1878" s="577">
        <v>3</v>
      </c>
      <c r="D1878">
        <v>0.03</v>
      </c>
      <c r="E1878">
        <v>7.0000000000000007E-2</v>
      </c>
      <c r="F1878" s="403">
        <v>44188.567361111112</v>
      </c>
      <c r="G1878">
        <v>1.21705</v>
      </c>
      <c r="H1878" s="403">
        <v>44188.604861111111</v>
      </c>
      <c r="I1878">
        <v>1.2205900000000001</v>
      </c>
      <c r="J1878" s="403">
        <v>44188.800000000003</v>
      </c>
      <c r="K1878">
        <v>1.2180200000000001</v>
      </c>
      <c r="L1878">
        <v>35.400000000001455</v>
      </c>
      <c r="M1878">
        <v>25.700000000000728</v>
      </c>
      <c r="N1878">
        <v>7.03</v>
      </c>
      <c r="O1878" s="578">
        <v>0.23263888889050577</v>
      </c>
    </row>
    <row r="1879" spans="1:15">
      <c r="A1879" s="577">
        <v>1878</v>
      </c>
      <c r="B1879" s="577" t="s">
        <v>96</v>
      </c>
      <c r="C1879" s="577">
        <v>3</v>
      </c>
      <c r="D1879">
        <v>0.03</v>
      </c>
      <c r="E1879">
        <v>7.0000000000000007E-2</v>
      </c>
      <c r="F1879" s="403">
        <v>44188.616666666669</v>
      </c>
      <c r="G1879">
        <v>1.2214700000000001</v>
      </c>
      <c r="H1879" s="403">
        <v>44188.664583333331</v>
      </c>
      <c r="I1879">
        <v>1.2182599999999999</v>
      </c>
      <c r="J1879" s="403">
        <v>44189.044444444444</v>
      </c>
      <c r="K1879">
        <v>1.2206300000000001</v>
      </c>
      <c r="L1879">
        <v>32.100000000002183</v>
      </c>
      <c r="M1879">
        <v>23.700000000002547</v>
      </c>
      <c r="N1879">
        <v>6.13</v>
      </c>
      <c r="O1879" s="578">
        <v>0.42777777777519077</v>
      </c>
    </row>
    <row r="1880" spans="1:15">
      <c r="A1880" s="577">
        <v>1879</v>
      </c>
      <c r="B1880" s="577" t="s">
        <v>97</v>
      </c>
      <c r="C1880" s="577">
        <v>3</v>
      </c>
      <c r="D1880">
        <v>0.03</v>
      </c>
      <c r="E1880">
        <v>7.0000000000000007E-2</v>
      </c>
      <c r="F1880" s="403">
        <v>44188.814583333333</v>
      </c>
      <c r="G1880">
        <v>1.2178800000000001</v>
      </c>
      <c r="H1880" s="403">
        <v>44189.07708333333</v>
      </c>
      <c r="I1880">
        <v>1.22112</v>
      </c>
      <c r="J1880" s="403">
        <v>44189.598611111112</v>
      </c>
      <c r="K1880">
        <v>1.2187399999999999</v>
      </c>
      <c r="L1880">
        <v>32.399999999999636</v>
      </c>
      <c r="M1880">
        <v>23.800000000001091</v>
      </c>
      <c r="N1880">
        <v>7.1199999999999992</v>
      </c>
      <c r="O1880" s="578">
        <v>0.78402777777955635</v>
      </c>
    </row>
    <row r="1881" spans="1:15">
      <c r="A1881" s="577">
        <v>1880</v>
      </c>
      <c r="B1881" s="577" t="s">
        <v>96</v>
      </c>
      <c r="C1881" s="577">
        <v>3</v>
      </c>
      <c r="D1881">
        <v>0.03</v>
      </c>
      <c r="E1881">
        <v>7.0000000000000007E-2</v>
      </c>
      <c r="F1881" s="403">
        <v>44189.340277777781</v>
      </c>
      <c r="G1881">
        <v>1.22071</v>
      </c>
      <c r="H1881" s="403">
        <v>44190.037499999999</v>
      </c>
      <c r="I1881">
        <v>1.2174499999999999</v>
      </c>
      <c r="J1881" s="403">
        <v>44190.129861111112</v>
      </c>
      <c r="K1881">
        <v>1.2198599999999999</v>
      </c>
      <c r="L1881">
        <v>32.600000000000364</v>
      </c>
      <c r="M1881">
        <v>24.099999999998545</v>
      </c>
      <c r="N1881">
        <v>6.87</v>
      </c>
      <c r="O1881" s="578">
        <v>0.78958333333139308</v>
      </c>
    </row>
    <row r="1882" spans="1:15">
      <c r="A1882" s="577">
        <v>1881</v>
      </c>
      <c r="B1882" s="577" t="s">
        <v>97</v>
      </c>
      <c r="C1882" s="577">
        <v>1</v>
      </c>
      <c r="D1882">
        <v>0.02</v>
      </c>
      <c r="E1882">
        <v>0.02</v>
      </c>
      <c r="F1882" s="403">
        <v>44189.630555555559</v>
      </c>
      <c r="G1882">
        <v>1.2190700000000001</v>
      </c>
      <c r="H1882" s="403">
        <v>44189.630555555559</v>
      </c>
      <c r="I1882">
        <v>1.2190700000000001</v>
      </c>
      <c r="J1882" s="403">
        <v>44189.658333333333</v>
      </c>
      <c r="K1882">
        <v>1.21807</v>
      </c>
      <c r="L1882">
        <v>0</v>
      </c>
      <c r="M1882">
        <v>10</v>
      </c>
      <c r="N1882">
        <v>2</v>
      </c>
      <c r="O1882" s="578">
        <v>2.7777777773735579E-2</v>
      </c>
    </row>
    <row r="1883" spans="1:15">
      <c r="A1883" s="577">
        <v>1882</v>
      </c>
      <c r="B1883" s="577" t="s">
        <v>97</v>
      </c>
      <c r="C1883" s="577">
        <v>2</v>
      </c>
      <c r="D1883">
        <v>0.02</v>
      </c>
      <c r="E1883">
        <v>0.04</v>
      </c>
      <c r="F1883" s="403">
        <v>44190.075694444444</v>
      </c>
      <c r="G1883">
        <v>1.21875</v>
      </c>
      <c r="H1883" s="403">
        <v>44192.975694444445</v>
      </c>
      <c r="I1883">
        <v>1.22035</v>
      </c>
      <c r="J1883" s="403">
        <v>44193.034722222219</v>
      </c>
      <c r="K1883">
        <v>1.21855</v>
      </c>
      <c r="L1883">
        <v>16</v>
      </c>
      <c r="M1883">
        <v>18</v>
      </c>
      <c r="N1883">
        <v>4.04</v>
      </c>
      <c r="O1883" s="578">
        <v>0.95902777777519077</v>
      </c>
    </row>
    <row r="1884" spans="1:15">
      <c r="A1884" s="577">
        <v>1883</v>
      </c>
      <c r="B1884" s="577" t="s">
        <v>96</v>
      </c>
      <c r="C1884" s="577">
        <v>1</v>
      </c>
      <c r="D1884">
        <v>0.02</v>
      </c>
      <c r="E1884">
        <v>0.02</v>
      </c>
      <c r="F1884" s="403">
        <v>44190.256249999999</v>
      </c>
      <c r="G1884">
        <v>1.21966</v>
      </c>
      <c r="H1884" s="403">
        <v>44190.256249999999</v>
      </c>
      <c r="I1884">
        <v>1.21966</v>
      </c>
      <c r="J1884" s="403">
        <v>44192.977083333331</v>
      </c>
      <c r="K1884">
        <v>1.2206600000000001</v>
      </c>
      <c r="L1884">
        <v>0</v>
      </c>
      <c r="M1884">
        <v>10</v>
      </c>
      <c r="N1884">
        <v>2</v>
      </c>
      <c r="O1884" s="578">
        <v>0.72083333333284827</v>
      </c>
    </row>
    <row r="1885" spans="1:15">
      <c r="A1885" s="577">
        <v>1884</v>
      </c>
      <c r="B1885" s="577" t="s">
        <v>96</v>
      </c>
      <c r="C1885" s="577">
        <v>2</v>
      </c>
      <c r="D1885">
        <v>0.02</v>
      </c>
      <c r="E1885">
        <v>0.04</v>
      </c>
      <c r="F1885" s="403">
        <v>44193.00277777778</v>
      </c>
      <c r="G1885">
        <v>1.2200599999999999</v>
      </c>
      <c r="H1885" s="403">
        <v>44193.034722222219</v>
      </c>
      <c r="I1885">
        <v>1.2184600000000001</v>
      </c>
      <c r="J1885" s="403">
        <v>44193.048611111109</v>
      </c>
      <c r="K1885">
        <v>1.2202599999999999</v>
      </c>
      <c r="L1885">
        <v>15.999999999998181</v>
      </c>
      <c r="M1885">
        <v>17.999999999998181</v>
      </c>
      <c r="N1885">
        <v>4</v>
      </c>
      <c r="O1885" s="578">
        <v>4.5833333329937886E-2</v>
      </c>
    </row>
    <row r="1886" spans="1:15">
      <c r="A1886" s="577">
        <v>1885</v>
      </c>
      <c r="B1886" s="577" t="s">
        <v>97</v>
      </c>
      <c r="C1886" s="577">
        <v>4</v>
      </c>
      <c r="D1886">
        <v>0.05</v>
      </c>
      <c r="E1886">
        <v>0.12000000000000001</v>
      </c>
      <c r="F1886" s="403">
        <v>44193.038888888892</v>
      </c>
      <c r="G1886">
        <v>1.2190000000000001</v>
      </c>
      <c r="H1886" s="403">
        <v>44193.371527777781</v>
      </c>
      <c r="I1886">
        <v>1.22394</v>
      </c>
      <c r="J1886" s="403">
        <v>44193.444444444445</v>
      </c>
      <c r="K1886">
        <v>1.22113</v>
      </c>
      <c r="L1886">
        <v>49.399999999999636</v>
      </c>
      <c r="M1886">
        <v>28.099999999998545</v>
      </c>
      <c r="N1886">
        <v>12.020000000000001</v>
      </c>
      <c r="O1886" s="578">
        <v>0.40555555555329192</v>
      </c>
    </row>
    <row r="1887" spans="1:15">
      <c r="A1887" s="577">
        <v>1886</v>
      </c>
      <c r="B1887" s="577" t="s">
        <v>96</v>
      </c>
      <c r="C1887" s="577">
        <v>1</v>
      </c>
      <c r="D1887">
        <v>0.02</v>
      </c>
      <c r="E1887">
        <v>0.02</v>
      </c>
      <c r="F1887" s="403">
        <v>44193.390972222223</v>
      </c>
      <c r="G1887">
        <v>1.2237800000000001</v>
      </c>
      <c r="H1887" s="403">
        <v>44193.390972222223</v>
      </c>
      <c r="I1887">
        <v>1.2237800000000001</v>
      </c>
      <c r="J1887" s="403">
        <v>44193.411111111112</v>
      </c>
      <c r="K1887">
        <v>1.22478</v>
      </c>
      <c r="L1887">
        <v>0</v>
      </c>
      <c r="M1887">
        <v>9.999999999998181</v>
      </c>
      <c r="N1887">
        <v>2</v>
      </c>
      <c r="O1887" s="578">
        <v>2.0138888889050577E-2</v>
      </c>
    </row>
    <row r="1888" spans="1:15">
      <c r="A1888" s="577">
        <v>1887</v>
      </c>
      <c r="B1888" s="577" t="s">
        <v>96</v>
      </c>
      <c r="C1888" s="577">
        <v>3</v>
      </c>
      <c r="D1888">
        <v>0.03</v>
      </c>
      <c r="E1888">
        <v>7.0000000000000007E-2</v>
      </c>
      <c r="F1888" s="403">
        <v>44193.426388888889</v>
      </c>
      <c r="G1888">
        <v>1.22374</v>
      </c>
      <c r="H1888" s="403">
        <v>44193.475694444445</v>
      </c>
      <c r="I1888">
        <v>1.22054</v>
      </c>
      <c r="J1888" s="403">
        <v>44193.606249999997</v>
      </c>
      <c r="K1888">
        <v>1.2229099999999999</v>
      </c>
      <c r="L1888">
        <v>32</v>
      </c>
      <c r="M1888">
        <v>23.699999999998909</v>
      </c>
      <c r="N1888">
        <v>6.99</v>
      </c>
      <c r="O1888" s="578">
        <v>0.17986111110803904</v>
      </c>
    </row>
    <row r="1889" spans="1:15">
      <c r="A1889" s="577">
        <v>1888</v>
      </c>
      <c r="B1889" s="577" t="s">
        <v>97</v>
      </c>
      <c r="C1889" s="577">
        <v>3</v>
      </c>
      <c r="D1889">
        <v>0.03</v>
      </c>
      <c r="E1889">
        <v>7.0000000000000007E-2</v>
      </c>
      <c r="F1889" s="403">
        <v>44193.512499999997</v>
      </c>
      <c r="G1889">
        <v>1.22004</v>
      </c>
      <c r="H1889" s="403">
        <v>44193.606944444444</v>
      </c>
      <c r="I1889">
        <v>1.2232499999999999</v>
      </c>
      <c r="J1889" s="403">
        <v>44193.717361111114</v>
      </c>
      <c r="K1889">
        <v>1.22088</v>
      </c>
      <c r="L1889">
        <v>32.100000000000364</v>
      </c>
      <c r="M1889">
        <v>23.700000000000728</v>
      </c>
      <c r="N1889">
        <v>6.9700000000000006</v>
      </c>
      <c r="O1889" s="578">
        <v>0.20486111111677019</v>
      </c>
    </row>
    <row r="1890" spans="1:15">
      <c r="A1890" s="577">
        <v>1889</v>
      </c>
      <c r="B1890" s="577" t="s">
        <v>96</v>
      </c>
      <c r="C1890" s="577">
        <v>2</v>
      </c>
      <c r="D1890">
        <v>0.02</v>
      </c>
      <c r="E1890">
        <v>0.04</v>
      </c>
      <c r="F1890" s="403">
        <v>44193.620138888888</v>
      </c>
      <c r="G1890">
        <v>1.2235799999999999</v>
      </c>
      <c r="H1890" s="403">
        <v>44193.65347222222</v>
      </c>
      <c r="I1890">
        <v>1.2219599999999999</v>
      </c>
      <c r="J1890" s="403">
        <v>44194.143750000003</v>
      </c>
      <c r="K1890">
        <v>1.22377</v>
      </c>
      <c r="L1890">
        <v>16.200000000000728</v>
      </c>
      <c r="M1890">
        <v>18.100000000002183</v>
      </c>
      <c r="N1890">
        <v>3.84</v>
      </c>
      <c r="O1890" s="578">
        <v>0.523611111115315</v>
      </c>
    </row>
    <row r="1891" spans="1:15">
      <c r="A1891" s="577">
        <v>1890</v>
      </c>
      <c r="B1891" s="577" t="s">
        <v>97</v>
      </c>
      <c r="C1891" s="577">
        <v>6</v>
      </c>
      <c r="D1891">
        <v>0.14000000000000001</v>
      </c>
      <c r="E1891">
        <v>0.34</v>
      </c>
      <c r="F1891" s="403">
        <v>44193.728472222225</v>
      </c>
      <c r="G1891">
        <v>1.2213400000000001</v>
      </c>
      <c r="H1891" s="403">
        <v>44195.584027777775</v>
      </c>
      <c r="I1891">
        <v>1.23001</v>
      </c>
      <c r="J1891" s="403">
        <v>44196.537499999999</v>
      </c>
      <c r="K1891">
        <v>1.2263999999999999</v>
      </c>
      <c r="L1891">
        <v>86.699999999998909</v>
      </c>
      <c r="M1891">
        <v>36.100000000000364</v>
      </c>
      <c r="N1891">
        <v>42.209999999999994</v>
      </c>
      <c r="O1891" s="578">
        <v>2.8090277777737356</v>
      </c>
    </row>
    <row r="1892" spans="1:15">
      <c r="A1892" s="577">
        <v>1891</v>
      </c>
      <c r="B1892" s="577" t="s">
        <v>96</v>
      </c>
      <c r="C1892" s="577">
        <v>1</v>
      </c>
      <c r="D1892">
        <v>0.02</v>
      </c>
      <c r="E1892">
        <v>0.02</v>
      </c>
      <c r="F1892" s="403">
        <v>44194.332638888889</v>
      </c>
      <c r="G1892">
        <v>1.22414</v>
      </c>
      <c r="H1892" s="403">
        <v>44194.332638888889</v>
      </c>
      <c r="I1892">
        <v>1.22414</v>
      </c>
      <c r="J1892" s="403">
        <v>44194.348611111112</v>
      </c>
      <c r="K1892">
        <v>1.2251399999999999</v>
      </c>
      <c r="L1892">
        <v>0</v>
      </c>
      <c r="M1892">
        <v>10</v>
      </c>
      <c r="N1892">
        <v>2</v>
      </c>
      <c r="O1892" s="578">
        <v>1.5972222223354038E-2</v>
      </c>
    </row>
    <row r="1893" spans="1:15">
      <c r="A1893" s="577">
        <v>1892</v>
      </c>
      <c r="B1893" s="577" t="s">
        <v>96</v>
      </c>
      <c r="C1893" s="577">
        <v>1</v>
      </c>
      <c r="D1893">
        <v>0.02</v>
      </c>
      <c r="E1893">
        <v>0.02</v>
      </c>
      <c r="F1893" s="403">
        <v>44194.371527777781</v>
      </c>
      <c r="G1893">
        <v>1.22488</v>
      </c>
      <c r="H1893" s="403">
        <v>44194.371527777781</v>
      </c>
      <c r="I1893">
        <v>1.22488</v>
      </c>
      <c r="J1893" s="403">
        <v>44194.525000000001</v>
      </c>
      <c r="K1893">
        <v>1.2258800000000001</v>
      </c>
      <c r="L1893">
        <v>0</v>
      </c>
      <c r="M1893">
        <v>10.000000000001819</v>
      </c>
      <c r="N1893">
        <v>2</v>
      </c>
      <c r="O1893" s="578">
        <v>0.15347222222044365</v>
      </c>
    </row>
    <row r="1894" spans="1:15">
      <c r="A1894" s="577">
        <v>1893</v>
      </c>
      <c r="B1894" s="577" t="s">
        <v>96</v>
      </c>
      <c r="C1894" s="577">
        <v>1</v>
      </c>
      <c r="D1894">
        <v>0.02</v>
      </c>
      <c r="E1894">
        <v>0.02</v>
      </c>
      <c r="F1894" s="403">
        <v>44194.59375</v>
      </c>
      <c r="G1894">
        <v>1.2253400000000001</v>
      </c>
      <c r="H1894" s="403">
        <v>44194.59375</v>
      </c>
      <c r="I1894">
        <v>1.2253400000000001</v>
      </c>
      <c r="J1894" s="403">
        <v>44194.60833333333</v>
      </c>
      <c r="K1894">
        <v>1.22634</v>
      </c>
      <c r="L1894">
        <v>0</v>
      </c>
      <c r="M1894">
        <v>9.999999999998181</v>
      </c>
      <c r="N1894">
        <v>2</v>
      </c>
      <c r="O1894" s="578">
        <v>1.4583333329937886E-2</v>
      </c>
    </row>
    <row r="1895" spans="1:15">
      <c r="A1895" s="577">
        <v>1894</v>
      </c>
      <c r="B1895" s="577" t="s">
        <v>96</v>
      </c>
      <c r="C1895" s="577">
        <v>2</v>
      </c>
      <c r="D1895">
        <v>0.02</v>
      </c>
      <c r="E1895">
        <v>0.04</v>
      </c>
      <c r="F1895" s="403">
        <v>44194.623611111114</v>
      </c>
      <c r="G1895">
        <v>1.22655</v>
      </c>
      <c r="H1895" s="403">
        <v>44194.634027777778</v>
      </c>
      <c r="I1895">
        <v>1.22495</v>
      </c>
      <c r="J1895" s="403">
        <v>44195.036805555559</v>
      </c>
      <c r="K1895">
        <v>1.22675</v>
      </c>
      <c r="L1895">
        <v>16</v>
      </c>
      <c r="M1895">
        <v>18</v>
      </c>
      <c r="N1895">
        <v>3.84</v>
      </c>
      <c r="O1895" s="578">
        <v>0.41319444444525288</v>
      </c>
    </row>
    <row r="1896" spans="1:15">
      <c r="A1896" s="577">
        <v>1895</v>
      </c>
      <c r="B1896" s="577" t="s">
        <v>96</v>
      </c>
      <c r="C1896" s="577">
        <v>2</v>
      </c>
      <c r="D1896">
        <v>0.02</v>
      </c>
      <c r="E1896">
        <v>0.04</v>
      </c>
      <c r="F1896" s="403">
        <v>44195.265277777777</v>
      </c>
      <c r="G1896">
        <v>1.22784</v>
      </c>
      <c r="H1896" s="403">
        <v>44195.337500000001</v>
      </c>
      <c r="I1896">
        <v>1.22624</v>
      </c>
      <c r="J1896" s="403">
        <v>44195.438194444447</v>
      </c>
      <c r="K1896">
        <v>1.22804</v>
      </c>
      <c r="L1896">
        <v>16</v>
      </c>
      <c r="M1896">
        <v>18</v>
      </c>
      <c r="N1896">
        <v>4</v>
      </c>
      <c r="O1896" s="578">
        <v>0.17291666667006211</v>
      </c>
    </row>
    <row r="1897" spans="1:15">
      <c r="A1897" s="577">
        <v>1896</v>
      </c>
      <c r="B1897" s="577" t="s">
        <v>96</v>
      </c>
      <c r="C1897" s="577">
        <v>1</v>
      </c>
      <c r="D1897">
        <v>0.02</v>
      </c>
      <c r="E1897">
        <v>0.02</v>
      </c>
      <c r="F1897" s="403">
        <v>44195.450694444444</v>
      </c>
      <c r="G1897">
        <v>1.2278</v>
      </c>
      <c r="H1897" s="403">
        <v>44195.450694444444</v>
      </c>
      <c r="I1897">
        <v>1.2278</v>
      </c>
      <c r="J1897" s="403">
        <v>44195.538194444445</v>
      </c>
      <c r="K1897">
        <v>1.2287999999999999</v>
      </c>
      <c r="L1897">
        <v>0</v>
      </c>
      <c r="M1897">
        <v>9.999999999998181</v>
      </c>
      <c r="N1897">
        <v>2</v>
      </c>
      <c r="O1897" s="578">
        <v>8.7500000001455192E-2</v>
      </c>
    </row>
    <row r="1898" spans="1:15">
      <c r="A1898" s="577">
        <v>1897</v>
      </c>
      <c r="B1898" s="577" t="s">
        <v>96</v>
      </c>
      <c r="C1898" s="577">
        <v>1</v>
      </c>
      <c r="D1898">
        <v>0.02</v>
      </c>
      <c r="E1898">
        <v>0.02</v>
      </c>
      <c r="F1898" s="403">
        <v>44195.552083333336</v>
      </c>
      <c r="G1898">
        <v>1.2281200000000001</v>
      </c>
      <c r="H1898" s="403">
        <v>44195.552083333336</v>
      </c>
      <c r="I1898">
        <v>1.2281200000000001</v>
      </c>
      <c r="J1898" s="403">
        <v>44195.582638888889</v>
      </c>
      <c r="K1898">
        <v>1.22912</v>
      </c>
      <c r="L1898">
        <v>0</v>
      </c>
      <c r="M1898">
        <v>10</v>
      </c>
      <c r="N1898">
        <v>2</v>
      </c>
      <c r="O1898" s="578">
        <v>3.0555555553291924E-2</v>
      </c>
    </row>
    <row r="1899" spans="1:15">
      <c r="A1899" s="577">
        <v>1898</v>
      </c>
      <c r="B1899" s="577" t="s">
        <v>96</v>
      </c>
      <c r="C1899" s="577">
        <v>2</v>
      </c>
      <c r="D1899">
        <v>0.02</v>
      </c>
      <c r="E1899">
        <v>0.04</v>
      </c>
      <c r="F1899" s="403">
        <v>44195.591666666667</v>
      </c>
      <c r="G1899">
        <v>1.23028</v>
      </c>
      <c r="H1899" s="403">
        <v>44195.597916666666</v>
      </c>
      <c r="I1899">
        <v>1.22868</v>
      </c>
      <c r="J1899" s="403">
        <v>44195.625694444447</v>
      </c>
      <c r="K1899">
        <v>1.23048</v>
      </c>
      <c r="L1899">
        <v>16.000000000001819</v>
      </c>
      <c r="M1899">
        <v>18</v>
      </c>
      <c r="N1899">
        <v>4</v>
      </c>
      <c r="O1899" s="578">
        <v>3.4027777779556345E-2</v>
      </c>
    </row>
    <row r="1900" spans="1:15">
      <c r="A1900" s="577">
        <v>1899</v>
      </c>
      <c r="B1900" s="577" t="s">
        <v>96</v>
      </c>
      <c r="C1900" s="577">
        <v>2</v>
      </c>
      <c r="D1900">
        <v>0.02</v>
      </c>
      <c r="E1900">
        <v>0.04</v>
      </c>
      <c r="F1900" s="403">
        <v>44195.629166666666</v>
      </c>
      <c r="G1900">
        <v>1.2295</v>
      </c>
      <c r="H1900" s="403">
        <v>44195.72152777778</v>
      </c>
      <c r="I1900">
        <v>1.2279</v>
      </c>
      <c r="J1900" s="403">
        <v>44195.879166666666</v>
      </c>
      <c r="K1900">
        <v>1.2297</v>
      </c>
      <c r="L1900">
        <v>16</v>
      </c>
      <c r="M1900">
        <v>18</v>
      </c>
      <c r="N1900">
        <v>4</v>
      </c>
      <c r="O1900" s="578">
        <v>0.25</v>
      </c>
    </row>
    <row r="1901" spans="1:15">
      <c r="A1901" s="577">
        <v>1900</v>
      </c>
      <c r="B1901" s="577" t="s">
        <v>96</v>
      </c>
      <c r="C1901" s="577">
        <v>1</v>
      </c>
      <c r="D1901">
        <v>0.02</v>
      </c>
      <c r="E1901">
        <v>0.02</v>
      </c>
      <c r="F1901" s="403">
        <v>44195.916666666664</v>
      </c>
      <c r="G1901">
        <v>1.2297499999999999</v>
      </c>
      <c r="H1901" s="403">
        <v>44195.916666666664</v>
      </c>
      <c r="I1901">
        <v>1.2297499999999999</v>
      </c>
      <c r="J1901" s="403">
        <v>44196.038194444445</v>
      </c>
      <c r="K1901">
        <v>1.23075</v>
      </c>
      <c r="L1901">
        <v>0</v>
      </c>
      <c r="M1901">
        <v>10.000000000001819</v>
      </c>
      <c r="N1901">
        <v>1.76</v>
      </c>
      <c r="O1901" s="578">
        <v>0.12152777778101154</v>
      </c>
    </row>
    <row r="1902" spans="1:15">
      <c r="A1902" s="577">
        <v>1901</v>
      </c>
      <c r="B1902" s="577" t="s">
        <v>96</v>
      </c>
      <c r="C1902" s="577">
        <v>6</v>
      </c>
      <c r="D1902">
        <v>0.14000000000000001</v>
      </c>
      <c r="E1902">
        <v>0.34</v>
      </c>
      <c r="F1902" s="403">
        <v>44196.048611111109</v>
      </c>
      <c r="G1902">
        <v>1.23038</v>
      </c>
      <c r="H1902" s="403">
        <v>44196.793055555558</v>
      </c>
      <c r="I1902">
        <v>1.2216199999999999</v>
      </c>
      <c r="J1902" s="403">
        <v>44199.995138888888</v>
      </c>
      <c r="K1902">
        <v>1.22525</v>
      </c>
      <c r="L1902">
        <v>87.600000000002183</v>
      </c>
      <c r="M1902">
        <v>36.300000000001091</v>
      </c>
      <c r="N1902">
        <v>39.519999999999996</v>
      </c>
      <c r="O1902" s="578">
        <v>1.9465277777781012</v>
      </c>
    </row>
    <row r="1903" spans="1:15">
      <c r="A1903" s="577">
        <v>1902</v>
      </c>
      <c r="B1903" s="577" t="s">
        <v>97</v>
      </c>
      <c r="C1903" s="577">
        <v>2</v>
      </c>
      <c r="D1903">
        <v>0.02</v>
      </c>
      <c r="E1903">
        <v>0.04</v>
      </c>
      <c r="F1903" s="403">
        <v>44196.540972222225</v>
      </c>
      <c r="G1903">
        <v>1.2270099999999999</v>
      </c>
      <c r="H1903" s="403">
        <v>44196.57708333333</v>
      </c>
      <c r="I1903">
        <v>1.22862</v>
      </c>
      <c r="J1903" s="403">
        <v>44196.622916666667</v>
      </c>
      <c r="K1903">
        <v>1.22682</v>
      </c>
      <c r="L1903">
        <v>16.100000000002183</v>
      </c>
      <c r="M1903">
        <v>18</v>
      </c>
      <c r="N1903">
        <v>3.98</v>
      </c>
      <c r="O1903" s="578">
        <v>8.1944444442342501E-2</v>
      </c>
    </row>
    <row r="1904" spans="1:15">
      <c r="A1904" s="577">
        <v>1903</v>
      </c>
      <c r="B1904" s="577" t="s">
        <v>97</v>
      </c>
      <c r="C1904" s="577">
        <v>1</v>
      </c>
      <c r="D1904">
        <v>0.02</v>
      </c>
      <c r="E1904">
        <v>0.02</v>
      </c>
      <c r="F1904" s="403">
        <v>44196.625694444447</v>
      </c>
      <c r="G1904">
        <v>1.2270000000000001</v>
      </c>
      <c r="H1904" s="403">
        <v>44196.625694444447</v>
      </c>
      <c r="I1904">
        <v>1.2270000000000001</v>
      </c>
      <c r="J1904" s="403">
        <v>44196.636805555558</v>
      </c>
      <c r="K1904">
        <v>1.226</v>
      </c>
      <c r="L1904">
        <v>0</v>
      </c>
      <c r="M1904">
        <v>10</v>
      </c>
      <c r="N1904">
        <v>2</v>
      </c>
      <c r="O1904" s="578">
        <v>1.1111111110949423E-2</v>
      </c>
    </row>
    <row r="1905" spans="1:15">
      <c r="A1905" s="577">
        <v>1904</v>
      </c>
      <c r="B1905" s="577" t="s">
        <v>97</v>
      </c>
      <c r="C1905" s="577">
        <v>1</v>
      </c>
      <c r="D1905">
        <v>0.02</v>
      </c>
      <c r="E1905">
        <v>0.02</v>
      </c>
      <c r="F1905" s="403">
        <v>44196.640277777777</v>
      </c>
      <c r="G1905">
        <v>1.22627</v>
      </c>
      <c r="H1905" s="403">
        <v>44196.640277777777</v>
      </c>
      <c r="I1905">
        <v>1.22627</v>
      </c>
      <c r="J1905" s="403">
        <v>44196.649305555555</v>
      </c>
      <c r="K1905">
        <v>1.2252700000000001</v>
      </c>
      <c r="L1905">
        <v>0</v>
      </c>
      <c r="M1905">
        <v>9.999999999998181</v>
      </c>
      <c r="N1905">
        <v>2</v>
      </c>
      <c r="O1905" s="578">
        <v>9.0277777781011537E-3</v>
      </c>
    </row>
    <row r="1906" spans="1:15">
      <c r="A1906" s="577">
        <v>1905</v>
      </c>
      <c r="B1906" s="577" t="s">
        <v>97</v>
      </c>
      <c r="C1906" s="577">
        <v>1</v>
      </c>
      <c r="D1906">
        <v>0.02</v>
      </c>
      <c r="E1906">
        <v>0.02</v>
      </c>
      <c r="F1906" s="403">
        <v>44196.661805555559</v>
      </c>
      <c r="G1906">
        <v>1.22374</v>
      </c>
      <c r="H1906" s="403">
        <v>44196.661805555559</v>
      </c>
      <c r="I1906">
        <v>1.22374</v>
      </c>
      <c r="J1906" s="403">
        <v>44196.663888888892</v>
      </c>
      <c r="K1906">
        <v>1.2227399999999999</v>
      </c>
      <c r="L1906">
        <v>0</v>
      </c>
      <c r="M1906">
        <v>10</v>
      </c>
      <c r="N1906">
        <v>2</v>
      </c>
      <c r="O1906" s="578">
        <v>2.0833333328482695E-3</v>
      </c>
    </row>
    <row r="1907" spans="1:15">
      <c r="A1907" s="577">
        <v>1906</v>
      </c>
      <c r="B1907" s="577" t="s">
        <v>97</v>
      </c>
      <c r="C1907" s="577">
        <v>1</v>
      </c>
      <c r="D1907">
        <v>0.02</v>
      </c>
      <c r="E1907">
        <v>0.02</v>
      </c>
      <c r="F1907" s="403">
        <v>44196.696527777778</v>
      </c>
      <c r="G1907">
        <v>1.22357</v>
      </c>
      <c r="H1907" s="403">
        <v>44196.696527777778</v>
      </c>
      <c r="I1907">
        <v>1.22357</v>
      </c>
      <c r="J1907" s="403">
        <v>44196.697916666664</v>
      </c>
      <c r="K1907">
        <v>1.2225699999999999</v>
      </c>
      <c r="L1907">
        <v>0</v>
      </c>
      <c r="M1907">
        <v>10.000000000001819</v>
      </c>
      <c r="N1907">
        <v>2</v>
      </c>
      <c r="O1907" s="578">
        <v>1.3888888861401938E-3</v>
      </c>
    </row>
    <row r="1908" spans="1:15">
      <c r="A1908" s="577">
        <v>1907</v>
      </c>
      <c r="B1908" s="577" t="s">
        <v>97</v>
      </c>
      <c r="C1908" s="577">
        <v>1</v>
      </c>
      <c r="D1908">
        <v>0.02</v>
      </c>
      <c r="E1908">
        <v>0.02</v>
      </c>
      <c r="F1908" s="403">
        <v>44196.747916666667</v>
      </c>
      <c r="G1908">
        <v>1.2228300000000001</v>
      </c>
      <c r="H1908" s="403">
        <v>44196.747916666667</v>
      </c>
      <c r="I1908">
        <v>1.2228300000000001</v>
      </c>
      <c r="J1908" s="403">
        <v>44196.782638888886</v>
      </c>
      <c r="K1908">
        <v>1.22183</v>
      </c>
      <c r="L1908">
        <v>0</v>
      </c>
      <c r="M1908">
        <v>10.000000000001819</v>
      </c>
      <c r="N1908">
        <v>2</v>
      </c>
      <c r="O1908" s="578">
        <v>3.4722222218988463E-2</v>
      </c>
    </row>
    <row r="1909" spans="1:15">
      <c r="A1909" s="577">
        <v>1908</v>
      </c>
      <c r="B1909" s="577" t="s">
        <v>97</v>
      </c>
      <c r="C1909" s="577">
        <v>5</v>
      </c>
      <c r="D1909">
        <v>0.08</v>
      </c>
      <c r="E1909">
        <v>0.2</v>
      </c>
      <c r="F1909" s="403">
        <v>44196.79583333333</v>
      </c>
      <c r="G1909">
        <v>1.2217800000000001</v>
      </c>
      <c r="H1909" s="403">
        <v>44200.386111111111</v>
      </c>
      <c r="I1909">
        <v>1.2290700000000001</v>
      </c>
      <c r="J1909" s="403">
        <v>44200.704861111109</v>
      </c>
      <c r="K1909">
        <v>1.2257499999999999</v>
      </c>
      <c r="L1909">
        <v>72.899999999999636</v>
      </c>
      <c r="M1909">
        <v>33.200000000002547</v>
      </c>
      <c r="N1909">
        <v>22.08</v>
      </c>
      <c r="O1909" s="578">
        <v>1.9090277777795563</v>
      </c>
    </row>
    <row r="1910" spans="1:15">
      <c r="A1910" s="577">
        <v>1909</v>
      </c>
      <c r="B1910" s="577" t="s">
        <v>96</v>
      </c>
      <c r="C1910" s="577">
        <v>1</v>
      </c>
      <c r="D1910">
        <v>0.02</v>
      </c>
      <c r="E1910">
        <v>0.02</v>
      </c>
      <c r="F1910" s="403">
        <v>44200.002083333333</v>
      </c>
      <c r="G1910">
        <v>1.2246999999999999</v>
      </c>
      <c r="H1910" s="403">
        <v>44200.002083333333</v>
      </c>
      <c r="I1910">
        <v>1.2246999999999999</v>
      </c>
      <c r="J1910" s="403">
        <v>44200.087500000001</v>
      </c>
      <c r="K1910">
        <v>1.2257</v>
      </c>
      <c r="L1910">
        <v>0</v>
      </c>
      <c r="M1910">
        <v>10.000000000001819</v>
      </c>
      <c r="N1910">
        <v>2</v>
      </c>
      <c r="O1910" s="578">
        <v>8.5416666668606922E-2</v>
      </c>
    </row>
    <row r="1911" spans="1:15">
      <c r="A1911" s="577">
        <v>1910</v>
      </c>
      <c r="B1911" s="577" t="s">
        <v>96</v>
      </c>
      <c r="C1911" s="577">
        <v>1</v>
      </c>
      <c r="D1911">
        <v>0.02</v>
      </c>
      <c r="E1911">
        <v>0.02</v>
      </c>
      <c r="F1911" s="403">
        <v>44200.1</v>
      </c>
      <c r="G1911">
        <v>1.22532</v>
      </c>
      <c r="H1911" s="403">
        <v>44200.1</v>
      </c>
      <c r="I1911">
        <v>1.22532</v>
      </c>
      <c r="J1911" s="403">
        <v>44200.3</v>
      </c>
      <c r="K1911">
        <v>1.2263200000000001</v>
      </c>
      <c r="L1911">
        <v>0</v>
      </c>
      <c r="M1911">
        <v>10.000000000001819</v>
      </c>
      <c r="N1911">
        <v>2</v>
      </c>
      <c r="O1911" s="578">
        <v>0.20000000000436557</v>
      </c>
    </row>
    <row r="1912" spans="1:15">
      <c r="A1912" s="577">
        <v>1911</v>
      </c>
      <c r="B1912" s="577" t="s">
        <v>96</v>
      </c>
      <c r="C1912" s="577">
        <v>1</v>
      </c>
      <c r="D1912">
        <v>0.02</v>
      </c>
      <c r="E1912">
        <v>0.02</v>
      </c>
      <c r="F1912" s="403">
        <v>44200.307638888888</v>
      </c>
      <c r="G1912">
        <v>1.2264200000000001</v>
      </c>
      <c r="H1912" s="403">
        <v>44200.307638888888</v>
      </c>
      <c r="I1912">
        <v>1.2264200000000001</v>
      </c>
      <c r="J1912" s="403">
        <v>44200.345833333333</v>
      </c>
      <c r="K1912">
        <v>1.22742</v>
      </c>
      <c r="L1912">
        <v>0</v>
      </c>
      <c r="M1912">
        <v>9.999999999998181</v>
      </c>
      <c r="N1912">
        <v>2</v>
      </c>
      <c r="O1912" s="578">
        <v>3.8194444445252884E-2</v>
      </c>
    </row>
    <row r="1913" spans="1:15">
      <c r="A1913" s="577">
        <v>1912</v>
      </c>
      <c r="B1913" s="577" t="s">
        <v>96</v>
      </c>
      <c r="C1913" s="577">
        <v>1</v>
      </c>
      <c r="D1913">
        <v>0.02</v>
      </c>
      <c r="E1913">
        <v>0.02</v>
      </c>
      <c r="F1913" s="403">
        <v>44200.347916666666</v>
      </c>
      <c r="G1913">
        <v>1.2271300000000001</v>
      </c>
      <c r="H1913" s="403">
        <v>44200.347916666666</v>
      </c>
      <c r="I1913">
        <v>1.2271300000000001</v>
      </c>
      <c r="J1913" s="403">
        <v>44200.35833333333</v>
      </c>
      <c r="K1913">
        <v>1.2281299999999999</v>
      </c>
      <c r="L1913">
        <v>0</v>
      </c>
      <c r="M1913">
        <v>9.999999999998181</v>
      </c>
      <c r="N1913">
        <v>2</v>
      </c>
      <c r="O1913" s="578">
        <v>1.0416666664241347E-2</v>
      </c>
    </row>
    <row r="1914" spans="1:15">
      <c r="A1914" s="577">
        <v>1913</v>
      </c>
      <c r="B1914" s="577" t="s">
        <v>96</v>
      </c>
      <c r="C1914" s="577">
        <v>1</v>
      </c>
      <c r="D1914">
        <v>0.02</v>
      </c>
      <c r="E1914">
        <v>0.02</v>
      </c>
      <c r="F1914" s="403">
        <v>44200.376388888886</v>
      </c>
      <c r="G1914">
        <v>1.22824</v>
      </c>
      <c r="H1914" s="403">
        <v>44200.376388888886</v>
      </c>
      <c r="I1914">
        <v>1.22824</v>
      </c>
      <c r="J1914" s="403">
        <v>44200.387499999997</v>
      </c>
      <c r="K1914">
        <v>1.2292400000000001</v>
      </c>
      <c r="L1914">
        <v>0</v>
      </c>
      <c r="M1914">
        <v>10.000000000001819</v>
      </c>
      <c r="N1914">
        <v>2</v>
      </c>
      <c r="O1914" s="578">
        <v>1.1111111110949423E-2</v>
      </c>
    </row>
    <row r="1915" spans="1:15">
      <c r="A1915" s="577">
        <v>1914</v>
      </c>
      <c r="B1915" s="577" t="s">
        <v>96</v>
      </c>
      <c r="C1915" s="577">
        <v>1</v>
      </c>
      <c r="D1915">
        <v>0.02</v>
      </c>
      <c r="E1915">
        <v>0.02</v>
      </c>
      <c r="F1915" s="403">
        <v>44200.429166666669</v>
      </c>
      <c r="G1915">
        <v>1.2297400000000001</v>
      </c>
      <c r="H1915" s="403">
        <v>44200.429166666669</v>
      </c>
      <c r="I1915">
        <v>1.2297400000000001</v>
      </c>
      <c r="J1915" s="403">
        <v>44200.601388888892</v>
      </c>
      <c r="K1915">
        <v>1.2307399999999999</v>
      </c>
      <c r="L1915">
        <v>0</v>
      </c>
      <c r="M1915">
        <v>9.999999999998181</v>
      </c>
      <c r="N1915">
        <v>2</v>
      </c>
      <c r="O1915" s="578">
        <v>0.17222222222335404</v>
      </c>
    </row>
    <row r="1916" spans="1:15">
      <c r="A1916" s="577">
        <v>1915</v>
      </c>
      <c r="B1916" s="577" t="s">
        <v>96</v>
      </c>
      <c r="C1916" s="577">
        <v>4</v>
      </c>
      <c r="D1916">
        <v>0.05</v>
      </c>
      <c r="E1916">
        <v>0.12000000000000001</v>
      </c>
      <c r="F1916" s="403">
        <v>44200.606944444444</v>
      </c>
      <c r="G1916">
        <v>1.2299</v>
      </c>
      <c r="H1916" s="403">
        <v>44200.756249999999</v>
      </c>
      <c r="I1916">
        <v>1.2249699999999999</v>
      </c>
      <c r="J1916" s="403">
        <v>44201.34652777778</v>
      </c>
      <c r="K1916">
        <v>1.2277800000000001</v>
      </c>
      <c r="L1916">
        <v>49.300000000001091</v>
      </c>
      <c r="M1916">
        <v>28.100000000002183</v>
      </c>
      <c r="N1916">
        <v>11.53</v>
      </c>
      <c r="O1916" s="578">
        <v>0.73958333333575865</v>
      </c>
    </row>
    <row r="1917" spans="1:15">
      <c r="A1917" s="577">
        <v>1916</v>
      </c>
      <c r="B1917" s="577" t="s">
        <v>97</v>
      </c>
      <c r="C1917" s="577">
        <v>1</v>
      </c>
      <c r="D1917">
        <v>0.02</v>
      </c>
      <c r="E1917">
        <v>0.02</v>
      </c>
      <c r="F1917" s="403">
        <v>44200.722916666666</v>
      </c>
      <c r="G1917">
        <v>1.2256</v>
      </c>
      <c r="H1917" s="403">
        <v>44200.722916666666</v>
      </c>
      <c r="I1917">
        <v>1.2256</v>
      </c>
      <c r="J1917" s="403">
        <v>44200.772916666669</v>
      </c>
      <c r="K1917">
        <v>1.2245999999999999</v>
      </c>
      <c r="L1917">
        <v>0</v>
      </c>
      <c r="M1917">
        <v>10</v>
      </c>
      <c r="N1917">
        <v>2</v>
      </c>
      <c r="O1917" s="578">
        <v>5.0000000002910383E-2</v>
      </c>
    </row>
    <row r="1918" spans="1:15">
      <c r="A1918" s="577">
        <v>1917</v>
      </c>
      <c r="B1918" s="577" t="s">
        <v>97</v>
      </c>
      <c r="C1918" s="577">
        <v>3</v>
      </c>
      <c r="D1918">
        <v>0.03</v>
      </c>
      <c r="E1918">
        <v>7.0000000000000007E-2</v>
      </c>
      <c r="F1918" s="403">
        <v>44200.790277777778</v>
      </c>
      <c r="G1918">
        <v>1.22489</v>
      </c>
      <c r="H1918" s="403">
        <v>44201.390972222223</v>
      </c>
      <c r="I1918">
        <v>1.2281</v>
      </c>
      <c r="J1918" s="403">
        <v>44201.625694444447</v>
      </c>
      <c r="K1918">
        <v>1.2257199999999999</v>
      </c>
      <c r="L1918">
        <v>32.100000000000364</v>
      </c>
      <c r="M1918">
        <v>23.800000000001091</v>
      </c>
      <c r="N1918">
        <v>7.04</v>
      </c>
      <c r="O1918" s="578">
        <v>0.83541666666860692</v>
      </c>
    </row>
    <row r="1919" spans="1:15">
      <c r="A1919" s="577">
        <v>1918</v>
      </c>
      <c r="B1919" s="577" t="s">
        <v>96</v>
      </c>
      <c r="C1919" s="577">
        <v>1</v>
      </c>
      <c r="D1919">
        <v>0.02</v>
      </c>
      <c r="E1919">
        <v>0.02</v>
      </c>
      <c r="F1919" s="403">
        <v>44201.35</v>
      </c>
      <c r="G1919">
        <v>1.2272000000000001</v>
      </c>
      <c r="H1919" s="403">
        <v>44201.35</v>
      </c>
      <c r="I1919">
        <v>1.2272000000000001</v>
      </c>
      <c r="J1919" s="403">
        <v>44201.393055555556</v>
      </c>
      <c r="K1919">
        <v>1.2282</v>
      </c>
      <c r="L1919">
        <v>0</v>
      </c>
      <c r="M1919">
        <v>10</v>
      </c>
      <c r="N1919">
        <v>2</v>
      </c>
      <c r="O1919" s="578">
        <v>4.3055555557657499E-2</v>
      </c>
    </row>
    <row r="1920" spans="1:15">
      <c r="A1920" s="577">
        <v>1919</v>
      </c>
      <c r="B1920" s="577" t="s">
        <v>96</v>
      </c>
      <c r="C1920" s="577">
        <v>1</v>
      </c>
      <c r="D1920">
        <v>0.02</v>
      </c>
      <c r="E1920">
        <v>0.02</v>
      </c>
      <c r="F1920" s="403">
        <v>44201.406944444447</v>
      </c>
      <c r="G1920">
        <v>1.22793</v>
      </c>
      <c r="H1920" s="403">
        <v>44201.406944444447</v>
      </c>
      <c r="I1920">
        <v>1.22793</v>
      </c>
      <c r="J1920" s="403">
        <v>44201.482638888891</v>
      </c>
      <c r="K1920">
        <v>1.2289300000000001</v>
      </c>
      <c r="L1920">
        <v>0</v>
      </c>
      <c r="M1920">
        <v>10.000000000001819</v>
      </c>
      <c r="N1920">
        <v>2</v>
      </c>
      <c r="O1920" s="578">
        <v>7.5694444443797693E-2</v>
      </c>
    </row>
    <row r="1921" spans="1:15">
      <c r="A1921" s="577">
        <v>1920</v>
      </c>
      <c r="B1921" s="577" t="s">
        <v>96</v>
      </c>
      <c r="C1921" s="577">
        <v>2</v>
      </c>
      <c r="D1921">
        <v>0.02</v>
      </c>
      <c r="E1921">
        <v>0.04</v>
      </c>
      <c r="F1921" s="403">
        <v>44201.506944444445</v>
      </c>
      <c r="G1921">
        <v>1.22811</v>
      </c>
      <c r="H1921" s="403">
        <v>44201.57916666667</v>
      </c>
      <c r="I1921">
        <v>1.22651</v>
      </c>
      <c r="J1921" s="403">
        <v>44201.689583333333</v>
      </c>
      <c r="K1921">
        <v>1.22831</v>
      </c>
      <c r="L1921">
        <v>16</v>
      </c>
      <c r="M1921">
        <v>18</v>
      </c>
      <c r="N1921">
        <v>4</v>
      </c>
      <c r="O1921" s="578">
        <v>0.18263888888759539</v>
      </c>
    </row>
    <row r="1922" spans="1:15">
      <c r="A1922" s="577">
        <v>1921</v>
      </c>
      <c r="B1922" s="577" t="s">
        <v>97</v>
      </c>
      <c r="C1922" s="577">
        <v>4</v>
      </c>
      <c r="D1922">
        <v>0.05</v>
      </c>
      <c r="E1922">
        <v>0.12000000000000001</v>
      </c>
      <c r="F1922" s="403">
        <v>44201.632638888892</v>
      </c>
      <c r="G1922">
        <v>1.2263900000000001</v>
      </c>
      <c r="H1922" s="403">
        <v>44202.035416666666</v>
      </c>
      <c r="I1922">
        <v>1.2317899999999999</v>
      </c>
      <c r="J1922" s="403">
        <v>44202.067361111112</v>
      </c>
      <c r="K1922">
        <v>1.2287399999999999</v>
      </c>
      <c r="L1922">
        <v>53.999999999998181</v>
      </c>
      <c r="M1922">
        <v>30.5</v>
      </c>
      <c r="N1922">
        <v>12.07</v>
      </c>
      <c r="O1922" s="578">
        <v>0.43472222222044365</v>
      </c>
    </row>
    <row r="1923" spans="1:15">
      <c r="A1923" s="577">
        <v>1922</v>
      </c>
      <c r="B1923" s="577" t="s">
        <v>96</v>
      </c>
      <c r="C1923" s="577">
        <v>1</v>
      </c>
      <c r="D1923">
        <v>0.02</v>
      </c>
      <c r="E1923">
        <v>0.02</v>
      </c>
      <c r="F1923" s="403">
        <v>44201.718055555553</v>
      </c>
      <c r="G1923">
        <v>1.22994</v>
      </c>
      <c r="H1923" s="403">
        <v>44201.718055555553</v>
      </c>
      <c r="I1923">
        <v>1.22994</v>
      </c>
      <c r="J1923" s="403">
        <v>44202.034722222219</v>
      </c>
      <c r="K1923">
        <v>1.2309399999999999</v>
      </c>
      <c r="L1923">
        <v>0</v>
      </c>
      <c r="M1923">
        <v>10</v>
      </c>
      <c r="N1923">
        <v>1.92</v>
      </c>
      <c r="O1923" s="578">
        <v>0.31666666666569654</v>
      </c>
    </row>
    <row r="1924" spans="1:15">
      <c r="A1924" s="577">
        <v>1923</v>
      </c>
      <c r="B1924" s="577" t="s">
        <v>96</v>
      </c>
      <c r="C1924" s="577">
        <v>3</v>
      </c>
      <c r="D1924">
        <v>0.03</v>
      </c>
      <c r="E1924">
        <v>7.0000000000000007E-2</v>
      </c>
      <c r="F1924" s="403">
        <v>44202.044444444444</v>
      </c>
      <c r="G1924">
        <v>1.23095</v>
      </c>
      <c r="H1924" s="403">
        <v>44202.125694444447</v>
      </c>
      <c r="I1924">
        <v>1.2277499999999999</v>
      </c>
      <c r="J1924" s="403">
        <v>44202.182638888888</v>
      </c>
      <c r="K1924">
        <v>1.2301200000000001</v>
      </c>
      <c r="L1924">
        <v>32.000000000001819</v>
      </c>
      <c r="M1924">
        <v>23.700000000002547</v>
      </c>
      <c r="N1924">
        <v>6.99</v>
      </c>
      <c r="O1924" s="578">
        <v>0.13819444444379769</v>
      </c>
    </row>
    <row r="1925" spans="1:15">
      <c r="A1925" s="577">
        <v>1924</v>
      </c>
      <c r="B1925" s="577" t="s">
        <v>97</v>
      </c>
      <c r="C1925" s="577">
        <v>1</v>
      </c>
      <c r="D1925">
        <v>0.02</v>
      </c>
      <c r="E1925">
        <v>0.02</v>
      </c>
      <c r="F1925" s="403">
        <v>44202.072916666664</v>
      </c>
      <c r="G1925">
        <v>1.2288699999999999</v>
      </c>
      <c r="H1925" s="403">
        <v>44202.072916666664</v>
      </c>
      <c r="I1925">
        <v>1.2288699999999999</v>
      </c>
      <c r="J1925" s="403">
        <v>44202.123611111114</v>
      </c>
      <c r="K1925">
        <v>1.22787</v>
      </c>
      <c r="L1925">
        <v>0</v>
      </c>
      <c r="M1925">
        <v>9.999999999998181</v>
      </c>
      <c r="N1925">
        <v>2</v>
      </c>
      <c r="O1925" s="578">
        <v>5.0694444449618459E-2</v>
      </c>
    </row>
    <row r="1926" spans="1:15">
      <c r="A1926" s="577">
        <v>1925</v>
      </c>
      <c r="B1926" s="577" t="s">
        <v>97</v>
      </c>
      <c r="C1926" s="577">
        <v>4</v>
      </c>
      <c r="D1926">
        <v>0.05</v>
      </c>
      <c r="E1926">
        <v>0.12000000000000001</v>
      </c>
      <c r="F1926" s="403">
        <v>44202.127083333333</v>
      </c>
      <c r="G1926">
        <v>1.2282999999999999</v>
      </c>
      <c r="H1926" s="403">
        <v>44202.298611111109</v>
      </c>
      <c r="I1926">
        <v>1.2332700000000001</v>
      </c>
      <c r="J1926" s="403">
        <v>44202.588194444441</v>
      </c>
      <c r="K1926">
        <v>1.23045</v>
      </c>
      <c r="L1926">
        <v>49.700000000000728</v>
      </c>
      <c r="M1926">
        <v>28.200000000000728</v>
      </c>
      <c r="N1926">
        <v>12.01</v>
      </c>
      <c r="O1926" s="578">
        <v>0.46111111110803904</v>
      </c>
    </row>
    <row r="1927" spans="1:15">
      <c r="A1927" s="577">
        <v>1926</v>
      </c>
      <c r="B1927" s="577" t="s">
        <v>96</v>
      </c>
      <c r="C1927" s="577">
        <v>1</v>
      </c>
      <c r="D1927">
        <v>0.02</v>
      </c>
      <c r="E1927">
        <v>0.02</v>
      </c>
      <c r="F1927" s="403">
        <v>44202.286111111112</v>
      </c>
      <c r="G1927">
        <v>1.2319</v>
      </c>
      <c r="H1927" s="403">
        <v>44202.286111111112</v>
      </c>
      <c r="I1927">
        <v>1.2319</v>
      </c>
      <c r="J1927" s="403">
        <v>44202.29791666667</v>
      </c>
      <c r="K1927">
        <v>1.2329000000000001</v>
      </c>
      <c r="L1927">
        <v>0</v>
      </c>
      <c r="M1927">
        <v>10.000000000001819</v>
      </c>
      <c r="N1927">
        <v>2</v>
      </c>
      <c r="O1927" s="578">
        <v>1.1805555557657499E-2</v>
      </c>
    </row>
    <row r="1928" spans="1:15">
      <c r="A1928" s="577">
        <v>1927</v>
      </c>
      <c r="B1928" s="577" t="s">
        <v>96</v>
      </c>
      <c r="C1928" s="577">
        <v>1</v>
      </c>
      <c r="D1928">
        <v>0.02</v>
      </c>
      <c r="E1928">
        <v>0.02</v>
      </c>
      <c r="F1928" s="403">
        <v>44202.305555555555</v>
      </c>
      <c r="G1928">
        <v>1.23302</v>
      </c>
      <c r="H1928" s="403">
        <v>44202.305555555555</v>
      </c>
      <c r="I1928">
        <v>1.23302</v>
      </c>
      <c r="J1928" s="403">
        <v>44202.321527777778</v>
      </c>
      <c r="K1928">
        <v>1.2340199999999999</v>
      </c>
      <c r="L1928">
        <v>0</v>
      </c>
      <c r="M1928">
        <v>9.999999999998181</v>
      </c>
      <c r="N1928">
        <v>2</v>
      </c>
      <c r="O1928" s="578">
        <v>1.5972222223354038E-2</v>
      </c>
    </row>
    <row r="1929" spans="1:15">
      <c r="A1929" s="577">
        <v>1928</v>
      </c>
      <c r="B1929" s="577" t="s">
        <v>96</v>
      </c>
      <c r="C1929" s="577">
        <v>1</v>
      </c>
      <c r="D1929">
        <v>0.02</v>
      </c>
      <c r="E1929">
        <v>0.02</v>
      </c>
      <c r="F1929" s="403">
        <v>44202.347916666666</v>
      </c>
      <c r="G1929">
        <v>1.23291</v>
      </c>
      <c r="H1929" s="403">
        <v>44202.347916666666</v>
      </c>
      <c r="I1929">
        <v>1.23291</v>
      </c>
      <c r="J1929" s="403">
        <v>44202.416666666664</v>
      </c>
      <c r="K1929">
        <v>1.2339100000000001</v>
      </c>
      <c r="L1929">
        <v>0</v>
      </c>
      <c r="M1929">
        <v>10</v>
      </c>
      <c r="N1929">
        <v>2</v>
      </c>
      <c r="O1929" s="578">
        <v>6.8749999998544808E-2</v>
      </c>
    </row>
    <row r="1930" spans="1:15">
      <c r="A1930" s="577">
        <v>1929</v>
      </c>
      <c r="B1930" s="577" t="s">
        <v>96</v>
      </c>
      <c r="C1930" s="577">
        <v>5</v>
      </c>
      <c r="D1930">
        <v>0.08</v>
      </c>
      <c r="E1930">
        <v>0.2</v>
      </c>
      <c r="F1930" s="403">
        <v>44202.423611111109</v>
      </c>
      <c r="G1930">
        <v>1.2341</v>
      </c>
      <c r="H1930" s="403">
        <v>44202.67291666667</v>
      </c>
      <c r="I1930">
        <v>1.22725</v>
      </c>
      <c r="J1930" s="403">
        <v>44202.760416666664</v>
      </c>
      <c r="K1930">
        <v>1.2305600000000001</v>
      </c>
      <c r="L1930">
        <v>68.5</v>
      </c>
      <c r="M1930">
        <v>33.100000000000364</v>
      </c>
      <c r="N1930">
        <v>21.96</v>
      </c>
      <c r="O1930" s="578">
        <v>0.33680555555474712</v>
      </c>
    </row>
    <row r="1931" spans="1:15">
      <c r="A1931" s="577">
        <v>1930</v>
      </c>
      <c r="B1931" s="577" t="s">
        <v>97</v>
      </c>
      <c r="C1931" s="577">
        <v>2</v>
      </c>
      <c r="D1931">
        <v>0.02</v>
      </c>
      <c r="E1931">
        <v>0.04</v>
      </c>
      <c r="F1931" s="403">
        <v>44202.59097222222</v>
      </c>
      <c r="G1931">
        <v>1.2303999999999999</v>
      </c>
      <c r="H1931" s="403">
        <v>44202.62222222222</v>
      </c>
      <c r="I1931">
        <v>1.232</v>
      </c>
      <c r="J1931" s="403">
        <v>44202.654166666667</v>
      </c>
      <c r="K1931">
        <v>1.2302</v>
      </c>
      <c r="L1931">
        <v>16</v>
      </c>
      <c r="M1931">
        <v>18</v>
      </c>
      <c r="N1931">
        <v>4</v>
      </c>
      <c r="O1931" s="578">
        <v>6.3194444446708076E-2</v>
      </c>
    </row>
    <row r="1932" spans="1:15">
      <c r="A1932" s="577">
        <v>1931</v>
      </c>
      <c r="B1932" s="577" t="s">
        <v>97</v>
      </c>
      <c r="C1932" s="577">
        <v>5</v>
      </c>
      <c r="D1932">
        <v>0.08</v>
      </c>
      <c r="E1932">
        <v>0.2</v>
      </c>
      <c r="F1932" s="403">
        <v>44202.676388888889</v>
      </c>
      <c r="G1932">
        <v>1.2275</v>
      </c>
      <c r="H1932" s="403">
        <v>44203.010416666664</v>
      </c>
      <c r="I1932">
        <v>1.23424</v>
      </c>
      <c r="J1932" s="403">
        <v>44203.257638888892</v>
      </c>
      <c r="K1932">
        <v>1.2309699999999999</v>
      </c>
      <c r="L1932">
        <v>67.399999999999636</v>
      </c>
      <c r="M1932">
        <v>32.700000000000728</v>
      </c>
      <c r="N1932">
        <v>22.39</v>
      </c>
      <c r="O1932" s="578">
        <v>0.58125000000291038</v>
      </c>
    </row>
    <row r="1933" spans="1:15">
      <c r="A1933" s="577">
        <v>1932</v>
      </c>
      <c r="B1933" s="577" t="s">
        <v>96</v>
      </c>
      <c r="C1933" s="577">
        <v>1</v>
      </c>
      <c r="D1933">
        <v>0.02</v>
      </c>
      <c r="E1933">
        <v>0.02</v>
      </c>
      <c r="F1933" s="403">
        <v>44202.777083333334</v>
      </c>
      <c r="G1933">
        <v>1.2306699999999999</v>
      </c>
      <c r="H1933" s="403">
        <v>44202.777083333334</v>
      </c>
      <c r="I1933">
        <v>1.2306699999999999</v>
      </c>
      <c r="J1933" s="403">
        <v>44202.786805555559</v>
      </c>
      <c r="K1933">
        <v>1.23167</v>
      </c>
      <c r="L1933">
        <v>0</v>
      </c>
      <c r="M1933">
        <v>10.000000000001819</v>
      </c>
      <c r="N1933">
        <v>2</v>
      </c>
      <c r="O1933" s="578">
        <v>9.7222222248092294E-3</v>
      </c>
    </row>
    <row r="1934" spans="1:15">
      <c r="A1934" s="577">
        <v>1933</v>
      </c>
      <c r="B1934" s="577" t="s">
        <v>96</v>
      </c>
      <c r="C1934" s="577">
        <v>1</v>
      </c>
      <c r="D1934">
        <v>0.02</v>
      </c>
      <c r="E1934">
        <v>0.02</v>
      </c>
      <c r="F1934" s="403">
        <v>44202.791666666664</v>
      </c>
      <c r="G1934">
        <v>1.2312099999999999</v>
      </c>
      <c r="H1934" s="403">
        <v>44202.791666666664</v>
      </c>
      <c r="I1934">
        <v>1.2312099999999999</v>
      </c>
      <c r="J1934" s="403">
        <v>44202.838194444441</v>
      </c>
      <c r="K1934">
        <v>1.23221</v>
      </c>
      <c r="L1934">
        <v>0</v>
      </c>
      <c r="M1934">
        <v>10.000000000001819</v>
      </c>
      <c r="N1934">
        <v>2</v>
      </c>
      <c r="O1934" s="578">
        <v>4.6527777776645962E-2</v>
      </c>
    </row>
    <row r="1935" spans="1:15">
      <c r="A1935" s="577">
        <v>1934</v>
      </c>
      <c r="B1935" s="577" t="s">
        <v>96</v>
      </c>
      <c r="C1935" s="577">
        <v>1</v>
      </c>
      <c r="D1935">
        <v>0.02</v>
      </c>
      <c r="E1935">
        <v>0.02</v>
      </c>
      <c r="F1935" s="403">
        <v>44202.847916666666</v>
      </c>
      <c r="G1935">
        <v>1.23333</v>
      </c>
      <c r="H1935" s="403">
        <v>44202.847916666666</v>
      </c>
      <c r="I1935">
        <v>1.23333</v>
      </c>
      <c r="J1935" s="403">
        <v>44203.010416666664</v>
      </c>
      <c r="K1935">
        <v>1.2343299999999999</v>
      </c>
      <c r="L1935">
        <v>0</v>
      </c>
      <c r="M1935">
        <v>9.999999999998181</v>
      </c>
      <c r="N1935">
        <v>1.76</v>
      </c>
      <c r="O1935" s="578">
        <v>0.16249999999854481</v>
      </c>
    </row>
    <row r="1936" spans="1:15">
      <c r="A1936" s="577">
        <v>1935</v>
      </c>
      <c r="B1936" s="577" t="s">
        <v>96</v>
      </c>
      <c r="C1936" s="577">
        <v>7</v>
      </c>
      <c r="D1936">
        <v>0.23</v>
      </c>
      <c r="E1936">
        <v>0.57000000000000006</v>
      </c>
      <c r="F1936" s="403">
        <v>44203.015277777777</v>
      </c>
      <c r="G1936">
        <v>1.2341200000000001</v>
      </c>
      <c r="H1936" s="403">
        <v>44204.331250000003</v>
      </c>
      <c r="I1936">
        <v>1.2234400000000001</v>
      </c>
      <c r="J1936" s="403">
        <v>44204.572916666664</v>
      </c>
      <c r="K1936">
        <v>1.2273799999999999</v>
      </c>
      <c r="L1936">
        <v>106.79999999999927</v>
      </c>
      <c r="M1936">
        <v>39.399999999997817</v>
      </c>
      <c r="N1936">
        <v>72.850000000000009</v>
      </c>
      <c r="O1936" s="578">
        <v>1.5576388888875954</v>
      </c>
    </row>
    <row r="1937" spans="1:15">
      <c r="A1937" s="577">
        <v>1936</v>
      </c>
      <c r="B1937" s="577" t="s">
        <v>97</v>
      </c>
      <c r="C1937" s="577">
        <v>1</v>
      </c>
      <c r="D1937">
        <v>0.02</v>
      </c>
      <c r="E1937">
        <v>0.02</v>
      </c>
      <c r="F1937" s="403">
        <v>44203.260416666664</v>
      </c>
      <c r="G1937">
        <v>1.2312799999999999</v>
      </c>
      <c r="H1937" s="403">
        <v>44203.260416666664</v>
      </c>
      <c r="I1937">
        <v>1.2312799999999999</v>
      </c>
      <c r="J1937" s="403">
        <v>44203.337500000001</v>
      </c>
      <c r="K1937">
        <v>1.23028</v>
      </c>
      <c r="L1937">
        <v>0</v>
      </c>
      <c r="M1937">
        <v>9.999999999998181</v>
      </c>
      <c r="N1937">
        <v>2</v>
      </c>
      <c r="O1937" s="578">
        <v>7.7083333337213844E-2</v>
      </c>
    </row>
    <row r="1938" spans="1:15">
      <c r="A1938" s="577">
        <v>1937</v>
      </c>
      <c r="B1938" s="577" t="s">
        <v>97</v>
      </c>
      <c r="C1938" s="577">
        <v>1</v>
      </c>
      <c r="D1938">
        <v>0.02</v>
      </c>
      <c r="E1938">
        <v>0.02</v>
      </c>
      <c r="F1938" s="403">
        <v>44203.34652777778</v>
      </c>
      <c r="G1938">
        <v>1.23011</v>
      </c>
      <c r="H1938" s="403">
        <v>44203.34652777778</v>
      </c>
      <c r="I1938">
        <v>1.23011</v>
      </c>
      <c r="J1938" s="403">
        <v>44203.375694444447</v>
      </c>
      <c r="K1938">
        <v>1.2291099999999999</v>
      </c>
      <c r="L1938">
        <v>0</v>
      </c>
      <c r="M1938">
        <v>10.000000000001819</v>
      </c>
      <c r="N1938">
        <v>2</v>
      </c>
      <c r="O1938" s="578">
        <v>2.9166666667151731E-2</v>
      </c>
    </row>
    <row r="1939" spans="1:15">
      <c r="A1939" s="577">
        <v>1938</v>
      </c>
      <c r="B1939" s="577" t="s">
        <v>97</v>
      </c>
      <c r="C1939" s="577">
        <v>1</v>
      </c>
      <c r="D1939">
        <v>0.02</v>
      </c>
      <c r="E1939">
        <v>0.02</v>
      </c>
      <c r="F1939" s="403">
        <v>44203.379166666666</v>
      </c>
      <c r="G1939">
        <v>1.22919</v>
      </c>
      <c r="H1939" s="403">
        <v>44203.379166666666</v>
      </c>
      <c r="I1939">
        <v>1.22919</v>
      </c>
      <c r="J1939" s="403">
        <v>44203.402083333334</v>
      </c>
      <c r="K1939">
        <v>1.2281899999999999</v>
      </c>
      <c r="L1939">
        <v>0</v>
      </c>
      <c r="M1939">
        <v>10</v>
      </c>
      <c r="N1939">
        <v>2</v>
      </c>
      <c r="O1939" s="578">
        <v>2.2916666668606922E-2</v>
      </c>
    </row>
    <row r="1940" spans="1:15">
      <c r="A1940" s="577">
        <v>1939</v>
      </c>
      <c r="B1940" s="577" t="s">
        <v>97</v>
      </c>
      <c r="C1940" s="577">
        <v>1</v>
      </c>
      <c r="D1940">
        <v>0.02</v>
      </c>
      <c r="E1940">
        <v>0.02</v>
      </c>
      <c r="F1940" s="403">
        <v>44203.419444444444</v>
      </c>
      <c r="G1940">
        <v>1.22733</v>
      </c>
      <c r="H1940" s="403">
        <v>44203.419444444444</v>
      </c>
      <c r="I1940">
        <v>1.22733</v>
      </c>
      <c r="J1940" s="403">
        <v>44203.433333333334</v>
      </c>
      <c r="K1940">
        <v>1.2263299999999999</v>
      </c>
      <c r="L1940">
        <v>0</v>
      </c>
      <c r="M1940">
        <v>10.000000000001819</v>
      </c>
      <c r="N1940">
        <v>2</v>
      </c>
      <c r="O1940" s="578">
        <v>1.3888888890505768E-2</v>
      </c>
    </row>
    <row r="1941" spans="1:15">
      <c r="A1941" s="577">
        <v>1940</v>
      </c>
      <c r="B1941" s="577" t="s">
        <v>97</v>
      </c>
      <c r="C1941" s="577">
        <v>2</v>
      </c>
      <c r="D1941">
        <v>0.02</v>
      </c>
      <c r="E1941">
        <v>0.04</v>
      </c>
      <c r="F1941" s="403">
        <v>44203.455555555556</v>
      </c>
      <c r="G1941">
        <v>1.2251000000000001</v>
      </c>
      <c r="H1941" s="403">
        <v>44203.518055555556</v>
      </c>
      <c r="I1941">
        <v>1.22671</v>
      </c>
      <c r="J1941" s="403">
        <v>44203.638194444444</v>
      </c>
      <c r="K1941">
        <v>1.2249099999999999</v>
      </c>
      <c r="L1941">
        <v>16.100000000000364</v>
      </c>
      <c r="M1941">
        <v>18.000000000001819</v>
      </c>
      <c r="N1941">
        <v>3.98</v>
      </c>
      <c r="O1941" s="578">
        <v>0.18263888888759539</v>
      </c>
    </row>
    <row r="1942" spans="1:15">
      <c r="A1942" s="577">
        <v>1941</v>
      </c>
      <c r="B1942" s="577" t="s">
        <v>97</v>
      </c>
      <c r="C1942" s="577">
        <v>2</v>
      </c>
      <c r="D1942">
        <v>0.02</v>
      </c>
      <c r="E1942">
        <v>0.04</v>
      </c>
      <c r="F1942" s="403">
        <v>44203.640972222223</v>
      </c>
      <c r="G1942">
        <v>1.2254100000000001</v>
      </c>
      <c r="H1942" s="403">
        <v>44203.67083333333</v>
      </c>
      <c r="I1942">
        <v>1.2270700000000001</v>
      </c>
      <c r="J1942" s="403">
        <v>44204.05</v>
      </c>
      <c r="K1942">
        <v>1.2252400000000001</v>
      </c>
      <c r="L1942">
        <v>16.600000000000364</v>
      </c>
      <c r="M1942">
        <v>18.299999999999272</v>
      </c>
      <c r="N1942">
        <v>4.04</v>
      </c>
      <c r="O1942" s="578">
        <v>0.40902777777955635</v>
      </c>
    </row>
    <row r="1943" spans="1:15">
      <c r="A1943" s="577">
        <v>1942</v>
      </c>
      <c r="B1943" s="577" t="s">
        <v>97</v>
      </c>
      <c r="C1943" s="577">
        <v>2</v>
      </c>
      <c r="D1943">
        <v>0.02</v>
      </c>
      <c r="E1943">
        <v>0.04</v>
      </c>
      <c r="F1943" s="403">
        <v>44204.059027777781</v>
      </c>
      <c r="G1943">
        <v>1.2241599999999999</v>
      </c>
      <c r="H1943" s="403">
        <v>44204.107638888891</v>
      </c>
      <c r="I1943">
        <v>1.22576</v>
      </c>
      <c r="J1943" s="403">
        <v>44204.329861111109</v>
      </c>
      <c r="K1943">
        <v>1.2239599999999999</v>
      </c>
      <c r="L1943">
        <v>16.000000000001819</v>
      </c>
      <c r="M1943">
        <v>18.000000000001819</v>
      </c>
      <c r="N1943">
        <v>4</v>
      </c>
      <c r="O1943" s="578">
        <v>0.27083333332848269</v>
      </c>
    </row>
    <row r="1944" spans="1:15">
      <c r="A1944" s="577">
        <v>1943</v>
      </c>
      <c r="B1944" s="577" t="s">
        <v>97</v>
      </c>
      <c r="C1944" s="577">
        <v>1</v>
      </c>
      <c r="D1944">
        <v>0.02</v>
      </c>
      <c r="E1944">
        <v>0.02</v>
      </c>
      <c r="F1944" s="403">
        <v>44204.333333333336</v>
      </c>
      <c r="G1944">
        <v>1.2238899999999999</v>
      </c>
      <c r="H1944" s="403">
        <v>44204.333333333336</v>
      </c>
      <c r="I1944">
        <v>1.2238899999999999</v>
      </c>
      <c r="J1944" s="403">
        <v>44204.336111111108</v>
      </c>
      <c r="K1944">
        <v>1.22289</v>
      </c>
      <c r="L1944">
        <v>0</v>
      </c>
      <c r="M1944">
        <v>10</v>
      </c>
      <c r="N1944">
        <v>2</v>
      </c>
      <c r="O1944" s="578">
        <v>2.7777777722803876E-3</v>
      </c>
    </row>
    <row r="1945" spans="1:15">
      <c r="A1945" s="577">
        <v>1944</v>
      </c>
      <c r="B1945" s="577" t="s">
        <v>97</v>
      </c>
      <c r="C1945" s="577">
        <v>4</v>
      </c>
      <c r="D1945">
        <v>0.05</v>
      </c>
      <c r="E1945">
        <v>0.12000000000000001</v>
      </c>
      <c r="F1945" s="403">
        <v>44204.345138888886</v>
      </c>
      <c r="G1945">
        <v>1.2221599999999999</v>
      </c>
      <c r="H1945" s="403">
        <v>44204.570138888892</v>
      </c>
      <c r="I1945">
        <v>1.22706</v>
      </c>
      <c r="J1945" s="403">
        <v>44204.631249999999</v>
      </c>
      <c r="K1945">
        <v>1.22427</v>
      </c>
      <c r="L1945">
        <v>49.000000000001819</v>
      </c>
      <c r="M1945">
        <v>27.900000000001455</v>
      </c>
      <c r="N1945">
        <v>11.979999999999999</v>
      </c>
      <c r="O1945" s="578">
        <v>0.28611111111240461</v>
      </c>
    </row>
    <row r="1946" spans="1:15">
      <c r="A1946" s="577">
        <v>1945</v>
      </c>
      <c r="B1946" s="577" t="s">
        <v>96</v>
      </c>
      <c r="C1946" s="577">
        <v>1</v>
      </c>
      <c r="D1946">
        <v>0.02</v>
      </c>
      <c r="E1946">
        <v>0.02</v>
      </c>
      <c r="F1946" s="403">
        <v>44204.578472222223</v>
      </c>
      <c r="G1946">
        <v>1.22709</v>
      </c>
      <c r="H1946" s="403">
        <v>44204.578472222223</v>
      </c>
      <c r="I1946">
        <v>1.22709</v>
      </c>
      <c r="J1946" s="403">
        <v>44204.601388888892</v>
      </c>
      <c r="K1946">
        <v>1.2280899999999999</v>
      </c>
      <c r="L1946">
        <v>0</v>
      </c>
      <c r="M1946">
        <v>10</v>
      </c>
      <c r="N1946">
        <v>2</v>
      </c>
      <c r="O1946" s="578">
        <v>2.2916666668606922E-2</v>
      </c>
    </row>
    <row r="1947" spans="1:15">
      <c r="A1947" s="577">
        <v>1946</v>
      </c>
      <c r="B1947" s="577" t="s">
        <v>96</v>
      </c>
      <c r="C1947" s="577">
        <v>4</v>
      </c>
      <c r="D1947">
        <v>0.05</v>
      </c>
      <c r="E1947">
        <v>0.12000000000000001</v>
      </c>
      <c r="F1947" s="403">
        <v>44204.609027777777</v>
      </c>
      <c r="G1947">
        <v>1.22756</v>
      </c>
      <c r="H1947" s="403">
        <v>44204.640972222223</v>
      </c>
      <c r="I1947">
        <v>1.22265</v>
      </c>
      <c r="J1947" s="403">
        <v>44204.664583333331</v>
      </c>
      <c r="K1947">
        <v>1.2254499999999999</v>
      </c>
      <c r="L1947">
        <v>49.100000000000364</v>
      </c>
      <c r="M1947">
        <v>28</v>
      </c>
      <c r="N1947">
        <v>12.059999999999999</v>
      </c>
      <c r="O1947" s="578">
        <v>5.5555555554747116E-2</v>
      </c>
    </row>
    <row r="1948" spans="1:15">
      <c r="A1948" s="577">
        <v>1947</v>
      </c>
      <c r="B1948" s="577" t="s">
        <v>97</v>
      </c>
      <c r="C1948" s="577">
        <v>2</v>
      </c>
      <c r="D1948">
        <v>0.02</v>
      </c>
      <c r="E1948">
        <v>0.04</v>
      </c>
      <c r="F1948" s="403">
        <v>44204.65625</v>
      </c>
      <c r="G1948">
        <v>1.2233000000000001</v>
      </c>
      <c r="H1948" s="403">
        <v>44204.664583333331</v>
      </c>
      <c r="I1948">
        <v>1.2249300000000001</v>
      </c>
      <c r="J1948" s="403">
        <v>44204.731249999997</v>
      </c>
      <c r="K1948">
        <v>1.22312</v>
      </c>
      <c r="L1948">
        <v>16.300000000001091</v>
      </c>
      <c r="M1948">
        <v>18.100000000000364</v>
      </c>
      <c r="N1948">
        <v>3.98</v>
      </c>
      <c r="O1948" s="578">
        <v>7.4999999997089617E-2</v>
      </c>
    </row>
    <row r="1949" spans="1:15">
      <c r="A1949" s="577">
        <v>1948</v>
      </c>
      <c r="B1949" s="577" t="s">
        <v>96</v>
      </c>
      <c r="C1949" s="577">
        <v>2</v>
      </c>
      <c r="D1949">
        <v>0.02</v>
      </c>
      <c r="E1949">
        <v>0.04</v>
      </c>
      <c r="F1949" s="403">
        <v>44204.669444444444</v>
      </c>
      <c r="G1949">
        <v>1.2256</v>
      </c>
      <c r="H1949" s="403">
        <v>44204.677083333336</v>
      </c>
      <c r="I1949">
        <v>1.224</v>
      </c>
      <c r="J1949" s="403">
        <v>44204.679166666669</v>
      </c>
      <c r="K1949">
        <v>1.2258</v>
      </c>
      <c r="L1949">
        <v>16</v>
      </c>
      <c r="M1949">
        <v>18</v>
      </c>
      <c r="N1949">
        <v>4</v>
      </c>
      <c r="O1949" s="578">
        <v>9.7222222248092294E-3</v>
      </c>
    </row>
    <row r="1950" spans="1:15">
      <c r="A1950" s="577">
        <v>1949</v>
      </c>
      <c r="B1950" s="577" t="s">
        <v>96</v>
      </c>
      <c r="C1950" s="577">
        <v>1</v>
      </c>
      <c r="D1950">
        <v>0.02</v>
      </c>
      <c r="E1950">
        <v>0.02</v>
      </c>
      <c r="F1950" s="403">
        <v>44204.683333333334</v>
      </c>
      <c r="G1950">
        <v>1.2243900000000001</v>
      </c>
      <c r="H1950" s="403">
        <v>44204.683333333334</v>
      </c>
      <c r="I1950">
        <v>1.2243900000000001</v>
      </c>
      <c r="J1950" s="403">
        <v>44204.689583333333</v>
      </c>
      <c r="K1950">
        <v>1.22539</v>
      </c>
      <c r="L1950">
        <v>0</v>
      </c>
      <c r="M1950">
        <v>9.999999999998181</v>
      </c>
      <c r="N1950">
        <v>2</v>
      </c>
      <c r="O1950" s="578">
        <v>6.2499999985448085E-3</v>
      </c>
    </row>
    <row r="1951" spans="1:15">
      <c r="A1951" s="577">
        <v>1950</v>
      </c>
      <c r="B1951" s="577" t="s">
        <v>97</v>
      </c>
      <c r="C1951" s="577">
        <v>1</v>
      </c>
      <c r="D1951">
        <v>0.02</v>
      </c>
      <c r="E1951">
        <v>0.02</v>
      </c>
      <c r="F1951" s="403">
        <v>44204.738888888889</v>
      </c>
      <c r="G1951">
        <v>1.2235199999999999</v>
      </c>
      <c r="H1951" s="403">
        <v>44204.738888888889</v>
      </c>
      <c r="I1951">
        <v>1.2235199999999999</v>
      </c>
      <c r="J1951" s="403">
        <v>44204.75277777778</v>
      </c>
      <c r="K1951">
        <v>1.2225200000000001</v>
      </c>
      <c r="L1951">
        <v>0</v>
      </c>
      <c r="M1951">
        <v>9.999999999998181</v>
      </c>
      <c r="N1951">
        <v>2</v>
      </c>
      <c r="O1951" s="578">
        <v>1.3888888890505768E-2</v>
      </c>
    </row>
    <row r="1952" spans="1:15">
      <c r="A1952" s="577">
        <v>1951</v>
      </c>
      <c r="B1952" s="577" t="s">
        <v>97</v>
      </c>
      <c r="C1952" s="577">
        <v>2</v>
      </c>
      <c r="D1952">
        <v>0.02</v>
      </c>
      <c r="E1952">
        <v>0.04</v>
      </c>
      <c r="F1952" s="403">
        <v>44204.786111111112</v>
      </c>
      <c r="G1952">
        <v>1.22017</v>
      </c>
      <c r="H1952" s="403">
        <v>44204.838194444441</v>
      </c>
      <c r="I1952">
        <v>1.22177</v>
      </c>
      <c r="J1952" s="403">
        <v>44206.97152777778</v>
      </c>
      <c r="K1952">
        <v>1.21997</v>
      </c>
      <c r="L1952">
        <v>16.000000000001819</v>
      </c>
      <c r="M1952">
        <v>18</v>
      </c>
      <c r="N1952">
        <v>4</v>
      </c>
      <c r="O1952" s="578">
        <v>0.18541666666715173</v>
      </c>
    </row>
    <row r="1953" spans="1:15">
      <c r="A1953" s="577">
        <v>1952</v>
      </c>
      <c r="B1953" s="577" t="s">
        <v>97</v>
      </c>
      <c r="C1953" s="577">
        <v>2</v>
      </c>
      <c r="D1953">
        <v>0.02</v>
      </c>
      <c r="E1953">
        <v>0.04</v>
      </c>
      <c r="F1953" s="403">
        <v>44207.056944444441</v>
      </c>
      <c r="G1953">
        <v>1.2178</v>
      </c>
      <c r="H1953" s="403">
        <v>44207.341666666667</v>
      </c>
      <c r="I1953">
        <v>1.2194</v>
      </c>
      <c r="J1953" s="403">
        <v>44207.40347222222</v>
      </c>
      <c r="K1953">
        <v>1.2176</v>
      </c>
      <c r="L1953">
        <v>16</v>
      </c>
      <c r="M1953">
        <v>18</v>
      </c>
      <c r="N1953">
        <v>4</v>
      </c>
      <c r="O1953" s="578">
        <v>0.34652777777955635</v>
      </c>
    </row>
    <row r="1954" spans="1:15">
      <c r="A1954" s="577">
        <v>1953</v>
      </c>
      <c r="B1954" s="577" t="s">
        <v>97</v>
      </c>
      <c r="C1954" s="577">
        <v>1</v>
      </c>
      <c r="D1954">
        <v>0.02</v>
      </c>
      <c r="E1954">
        <v>0.02</v>
      </c>
      <c r="F1954" s="403">
        <v>44207.425694444442</v>
      </c>
      <c r="G1954">
        <v>1.2161299999999999</v>
      </c>
      <c r="H1954" s="403">
        <v>44207.425694444442</v>
      </c>
      <c r="I1954">
        <v>1.2161299999999999</v>
      </c>
      <c r="J1954" s="403">
        <v>44207.566666666666</v>
      </c>
      <c r="K1954">
        <v>1.21513</v>
      </c>
      <c r="L1954">
        <v>0</v>
      </c>
      <c r="M1954">
        <v>9.999999999998181</v>
      </c>
      <c r="N1954">
        <v>2</v>
      </c>
      <c r="O1954" s="578">
        <v>0.14097222222335404</v>
      </c>
    </row>
    <row r="1955" spans="1:15">
      <c r="A1955" s="577">
        <v>1954</v>
      </c>
      <c r="B1955" s="577" t="s">
        <v>97</v>
      </c>
      <c r="C1955" s="577">
        <v>1</v>
      </c>
      <c r="D1955">
        <v>0.02</v>
      </c>
      <c r="E1955">
        <v>0.02</v>
      </c>
      <c r="F1955" s="403">
        <v>44207.572222222225</v>
      </c>
      <c r="G1955">
        <v>1.2152000000000001</v>
      </c>
      <c r="H1955" s="403">
        <v>44207.572222222225</v>
      </c>
      <c r="I1955">
        <v>1.2152000000000001</v>
      </c>
      <c r="J1955" s="403">
        <v>44207.581944444442</v>
      </c>
      <c r="K1955">
        <v>1.2141999999999999</v>
      </c>
      <c r="L1955">
        <v>0</v>
      </c>
      <c r="M1955">
        <v>10</v>
      </c>
      <c r="N1955">
        <v>2</v>
      </c>
      <c r="O1955" s="578">
        <v>9.7222222175332718E-3</v>
      </c>
    </row>
    <row r="1956" spans="1:15">
      <c r="A1956" s="577">
        <v>1955</v>
      </c>
      <c r="B1956" s="577" t="s">
        <v>97</v>
      </c>
      <c r="C1956" s="577">
        <v>1</v>
      </c>
      <c r="D1956">
        <v>0.02</v>
      </c>
      <c r="E1956">
        <v>0.02</v>
      </c>
      <c r="F1956" s="403">
        <v>44207.584722222222</v>
      </c>
      <c r="G1956">
        <v>1.2147300000000001</v>
      </c>
      <c r="H1956" s="403">
        <v>44207.584722222222</v>
      </c>
      <c r="I1956">
        <v>1.2147300000000001</v>
      </c>
      <c r="J1956" s="403">
        <v>44207.622916666667</v>
      </c>
      <c r="K1956">
        <v>1.21373</v>
      </c>
      <c r="L1956">
        <v>0</v>
      </c>
      <c r="M1956">
        <v>10.000000000001819</v>
      </c>
      <c r="N1956">
        <v>2</v>
      </c>
      <c r="O1956" s="578">
        <v>3.8194444445252884E-2</v>
      </c>
    </row>
    <row r="1957" spans="1:15">
      <c r="A1957" s="577"/>
      <c r="B1957" s="577"/>
      <c r="C1957" s="577"/>
    </row>
    <row r="1958" spans="1:15">
      <c r="A1958" s="577"/>
      <c r="B1958" s="577"/>
      <c r="C1958" s="577"/>
    </row>
    <row r="1959" spans="1:15">
      <c r="A1959" s="577"/>
      <c r="B1959" s="577"/>
      <c r="C1959" s="577"/>
    </row>
    <row r="1960" spans="1:15">
      <c r="A1960" s="577"/>
      <c r="B1960" s="577"/>
      <c r="C1960" s="577"/>
    </row>
    <row r="1961" spans="1:15">
      <c r="A1961" s="577"/>
      <c r="B1961" s="577"/>
      <c r="C1961" s="577"/>
    </row>
    <row r="1962" spans="1:15">
      <c r="A1962" s="577"/>
      <c r="B1962" s="577"/>
      <c r="C1962" s="577"/>
    </row>
    <row r="1963" spans="1:15">
      <c r="A1963" s="577"/>
      <c r="B1963" s="577"/>
      <c r="C1963" s="577"/>
    </row>
    <row r="1964" spans="1:15">
      <c r="A1964" s="577"/>
      <c r="B1964" s="577"/>
      <c r="C1964" s="577"/>
    </row>
    <row r="1965" spans="1:15">
      <c r="A1965" s="577"/>
      <c r="B1965" s="577"/>
      <c r="C1965" s="577"/>
    </row>
    <row r="1966" spans="1:15">
      <c r="A1966" s="577"/>
      <c r="B1966" s="577"/>
      <c r="C1966" s="577"/>
    </row>
    <row r="1967" spans="1:15">
      <c r="A1967" s="577"/>
      <c r="B1967" s="577"/>
      <c r="C1967" s="577"/>
    </row>
    <row r="1968" spans="1:15">
      <c r="A1968" s="577"/>
      <c r="B1968" s="577"/>
      <c r="C1968" s="577"/>
    </row>
    <row r="1969" spans="1:3">
      <c r="A1969" s="577"/>
      <c r="B1969" s="577"/>
      <c r="C1969" s="577"/>
    </row>
    <row r="1970" spans="1:3">
      <c r="A1970" s="577"/>
      <c r="B1970" s="577"/>
      <c r="C1970" s="577"/>
    </row>
    <row r="1971" spans="1:3">
      <c r="A1971" s="577"/>
      <c r="B1971" s="577"/>
      <c r="C1971" s="577"/>
    </row>
    <row r="1972" spans="1:3">
      <c r="A1972" s="577"/>
      <c r="B1972" s="577"/>
      <c r="C1972" s="577"/>
    </row>
    <row r="1973" spans="1:3">
      <c r="A1973" s="577"/>
      <c r="B1973" s="577"/>
      <c r="C1973" s="577"/>
    </row>
    <row r="1974" spans="1:3">
      <c r="A1974" s="577"/>
      <c r="B1974" s="577"/>
      <c r="C1974" s="577"/>
    </row>
    <row r="1975" spans="1:3">
      <c r="A1975" s="577"/>
      <c r="B1975" s="577"/>
      <c r="C1975" s="577"/>
    </row>
    <row r="1976" spans="1:3">
      <c r="A1976" s="577"/>
      <c r="B1976" s="577"/>
      <c r="C1976" s="577"/>
    </row>
    <row r="1977" spans="1:3">
      <c r="A1977" s="577"/>
      <c r="B1977" s="577"/>
      <c r="C1977" s="577"/>
    </row>
    <row r="1978" spans="1:3">
      <c r="A1978" s="577"/>
      <c r="B1978" s="577"/>
      <c r="C1978" s="577"/>
    </row>
    <row r="1979" spans="1:3">
      <c r="A1979" s="577"/>
      <c r="B1979" s="577"/>
      <c r="C1979" s="577"/>
    </row>
    <row r="1980" spans="1:3">
      <c r="A1980" s="577"/>
      <c r="B1980" s="577"/>
      <c r="C1980" s="577"/>
    </row>
    <row r="1981" spans="1:3">
      <c r="A1981" s="577"/>
      <c r="B1981" s="577"/>
      <c r="C1981" s="577"/>
    </row>
    <row r="1982" spans="1:3">
      <c r="A1982" s="577"/>
      <c r="B1982" s="577"/>
      <c r="C1982" s="577"/>
    </row>
    <row r="1983" spans="1:3">
      <c r="A1983" s="577"/>
      <c r="B1983" s="577"/>
      <c r="C1983" s="577"/>
    </row>
    <row r="1984" spans="1:3">
      <c r="A1984" s="577"/>
      <c r="B1984" s="577"/>
      <c r="C1984" s="577"/>
    </row>
    <row r="1985" spans="1:3">
      <c r="A1985" s="577"/>
      <c r="B1985" s="577"/>
      <c r="C1985" s="577"/>
    </row>
    <row r="1986" spans="1:3">
      <c r="A1986" s="577"/>
      <c r="B1986" s="577"/>
      <c r="C1986" s="577"/>
    </row>
    <row r="1987" spans="1:3">
      <c r="A1987" s="577"/>
      <c r="B1987" s="577"/>
      <c r="C1987" s="577"/>
    </row>
    <row r="1988" spans="1:3">
      <c r="A1988" s="577"/>
      <c r="B1988" s="577"/>
      <c r="C1988" s="577"/>
    </row>
    <row r="1989" spans="1:3">
      <c r="A1989" s="577"/>
      <c r="B1989" s="577"/>
      <c r="C1989" s="577"/>
    </row>
    <row r="1990" spans="1:3">
      <c r="A1990" s="577"/>
      <c r="B1990" s="577"/>
      <c r="C1990" s="577"/>
    </row>
    <row r="1991" spans="1:3">
      <c r="A1991" s="577"/>
      <c r="B1991" s="577"/>
      <c r="C1991" s="577"/>
    </row>
    <row r="1992" spans="1:3">
      <c r="A1992" s="577"/>
      <c r="B1992" s="577"/>
      <c r="C1992" s="577"/>
    </row>
    <row r="1993" spans="1:3">
      <c r="A1993" s="577"/>
      <c r="B1993" s="577"/>
      <c r="C1993" s="577"/>
    </row>
    <row r="1994" spans="1:3">
      <c r="A1994" s="577"/>
      <c r="B1994" s="577"/>
      <c r="C1994" s="577"/>
    </row>
    <row r="1995" spans="1:3">
      <c r="A1995" s="577"/>
      <c r="B1995" s="577"/>
      <c r="C1995" s="577"/>
    </row>
    <row r="1996" spans="1:3">
      <c r="A1996" s="577"/>
      <c r="B1996" s="577"/>
      <c r="C1996" s="577"/>
    </row>
    <row r="1997" spans="1:3">
      <c r="A1997" s="577"/>
      <c r="B1997" s="577"/>
      <c r="C1997" s="577"/>
    </row>
    <row r="1998" spans="1:3">
      <c r="A1998" s="577"/>
      <c r="B1998" s="577"/>
      <c r="C1998" s="577"/>
    </row>
    <row r="1999" spans="1:3">
      <c r="A1999" s="577"/>
      <c r="B1999" s="577"/>
      <c r="C1999" s="577"/>
    </row>
    <row r="2000" spans="1:3">
      <c r="A2000" s="577"/>
      <c r="B2000" s="577"/>
      <c r="C2000" s="577"/>
    </row>
    <row r="2001" spans="1:3">
      <c r="A2001" s="577"/>
      <c r="B2001" s="577"/>
      <c r="C2001" s="577"/>
    </row>
    <row r="2002" spans="1:3">
      <c r="A2002" s="577"/>
      <c r="B2002" s="577"/>
      <c r="C2002" s="577"/>
    </row>
    <row r="2003" spans="1:3">
      <c r="A2003" s="577"/>
      <c r="B2003" s="577"/>
      <c r="C2003" s="577"/>
    </row>
    <row r="2004" spans="1:3">
      <c r="A2004" s="577"/>
      <c r="B2004" s="577"/>
      <c r="C2004" s="577"/>
    </row>
    <row r="2005" spans="1:3">
      <c r="A2005" s="577"/>
      <c r="B2005" s="577"/>
      <c r="C2005" s="577"/>
    </row>
    <row r="2006" spans="1:3">
      <c r="A2006" s="577"/>
      <c r="B2006" s="577"/>
      <c r="C2006" s="577"/>
    </row>
    <row r="2007" spans="1:3">
      <c r="A2007" s="577"/>
      <c r="B2007" s="577"/>
      <c r="C2007" s="577"/>
    </row>
    <row r="2008" spans="1:3">
      <c r="A2008" s="577"/>
      <c r="B2008" s="577"/>
      <c r="C2008" s="577"/>
    </row>
    <row r="2009" spans="1:3">
      <c r="A2009" s="577"/>
      <c r="B2009" s="577"/>
      <c r="C2009" s="577"/>
    </row>
    <row r="2010" spans="1:3">
      <c r="A2010" s="577"/>
      <c r="B2010" s="577"/>
      <c r="C2010" s="577"/>
    </row>
    <row r="2011" spans="1:3">
      <c r="A2011" s="577"/>
      <c r="B2011" s="577"/>
      <c r="C2011" s="577"/>
    </row>
    <row r="2012" spans="1:3">
      <c r="A2012" s="577"/>
      <c r="B2012" s="577"/>
      <c r="C2012" s="577"/>
    </row>
    <row r="2013" spans="1:3">
      <c r="A2013" s="577"/>
      <c r="B2013" s="577"/>
      <c r="C2013" s="577"/>
    </row>
    <row r="2014" spans="1:3">
      <c r="A2014" s="577"/>
      <c r="B2014" s="577"/>
      <c r="C2014" s="577"/>
    </row>
    <row r="2015" spans="1:3">
      <c r="A2015" s="577"/>
      <c r="B2015" s="577"/>
      <c r="C2015" s="577"/>
    </row>
    <row r="2016" spans="1:3">
      <c r="A2016" s="577"/>
      <c r="B2016" s="577"/>
      <c r="C2016" s="577"/>
    </row>
    <row r="2017" spans="1:3">
      <c r="A2017" s="577"/>
      <c r="B2017" s="577"/>
      <c r="C2017" s="577"/>
    </row>
    <row r="2018" spans="1:3">
      <c r="A2018" s="577"/>
      <c r="B2018" s="577"/>
      <c r="C2018" s="577"/>
    </row>
    <row r="2019" spans="1:3">
      <c r="A2019" s="577"/>
      <c r="B2019" s="577"/>
      <c r="C2019" s="577"/>
    </row>
    <row r="2020" spans="1:3">
      <c r="A2020" s="577"/>
      <c r="B2020" s="577"/>
      <c r="C2020" s="577"/>
    </row>
    <row r="2021" spans="1:3">
      <c r="A2021" s="577"/>
      <c r="B2021" s="577"/>
      <c r="C2021" s="577"/>
    </row>
    <row r="2022" spans="1:3">
      <c r="A2022" s="577"/>
      <c r="B2022" s="577"/>
      <c r="C2022" s="577"/>
    </row>
    <row r="2023" spans="1:3">
      <c r="A2023" s="577"/>
      <c r="B2023" s="577"/>
      <c r="C2023" s="577"/>
    </row>
    <row r="2024" spans="1:3">
      <c r="A2024" s="577"/>
      <c r="B2024" s="577"/>
      <c r="C2024" s="577"/>
    </row>
    <row r="2025" spans="1:3">
      <c r="A2025" s="577"/>
      <c r="B2025" s="577"/>
      <c r="C2025" s="577"/>
    </row>
    <row r="2026" spans="1:3">
      <c r="A2026" s="577"/>
      <c r="B2026" s="577"/>
      <c r="C2026" s="577"/>
    </row>
    <row r="2027" spans="1:3">
      <c r="A2027" s="577"/>
      <c r="B2027" s="577"/>
      <c r="C2027" s="577"/>
    </row>
    <row r="2028" spans="1:3">
      <c r="A2028" s="577"/>
      <c r="B2028" s="577"/>
      <c r="C2028" s="577"/>
    </row>
    <row r="2029" spans="1:3">
      <c r="A2029" s="577"/>
      <c r="B2029" s="577"/>
      <c r="C2029" s="577"/>
    </row>
    <row r="2030" spans="1:3">
      <c r="A2030" s="577"/>
      <c r="B2030" s="577"/>
      <c r="C2030" s="577"/>
    </row>
    <row r="2031" spans="1:3">
      <c r="A2031" s="577"/>
      <c r="B2031" s="577"/>
      <c r="C2031" s="577"/>
    </row>
    <row r="2032" spans="1:3">
      <c r="A2032" s="577"/>
      <c r="B2032" s="577"/>
      <c r="C2032" s="577"/>
    </row>
    <row r="2033" spans="1:3">
      <c r="A2033" s="577"/>
      <c r="B2033" s="577"/>
      <c r="C2033" s="577"/>
    </row>
    <row r="2034" spans="1:3">
      <c r="A2034" s="577"/>
      <c r="B2034" s="577"/>
      <c r="C2034" s="577"/>
    </row>
    <row r="2035" spans="1:3">
      <c r="A2035" s="577"/>
      <c r="B2035" s="577"/>
      <c r="C2035" s="577"/>
    </row>
    <row r="2036" spans="1:3">
      <c r="A2036" s="577"/>
      <c r="B2036" s="577"/>
      <c r="C2036" s="577"/>
    </row>
    <row r="2037" spans="1:3">
      <c r="A2037" s="577"/>
      <c r="B2037" s="577"/>
      <c r="C2037" s="577"/>
    </row>
    <row r="2038" spans="1:3">
      <c r="A2038" s="577"/>
      <c r="B2038" s="577"/>
      <c r="C2038" s="577"/>
    </row>
    <row r="2039" spans="1:3">
      <c r="A2039" s="577"/>
      <c r="B2039" s="577"/>
      <c r="C2039" s="577"/>
    </row>
    <row r="2040" spans="1:3">
      <c r="A2040" s="577"/>
      <c r="B2040" s="577"/>
      <c r="C2040" s="577"/>
    </row>
    <row r="2041" spans="1:3">
      <c r="A2041" s="577"/>
      <c r="B2041" s="577"/>
      <c r="C2041" s="577"/>
    </row>
    <row r="2042" spans="1:3">
      <c r="A2042" s="577"/>
      <c r="B2042" s="577"/>
      <c r="C2042" s="577"/>
    </row>
    <row r="2043" spans="1:3">
      <c r="A2043" s="577"/>
      <c r="B2043" s="577"/>
      <c r="C2043" s="577"/>
    </row>
    <row r="2044" spans="1:3">
      <c r="A2044" s="577"/>
      <c r="B2044" s="577"/>
      <c r="C2044" s="577"/>
    </row>
    <row r="2045" spans="1:3">
      <c r="A2045" s="577"/>
      <c r="B2045" s="577"/>
      <c r="C2045" s="577"/>
    </row>
    <row r="2046" spans="1:3">
      <c r="A2046" s="577"/>
      <c r="B2046" s="577"/>
      <c r="C2046" s="577"/>
    </row>
    <row r="2047" spans="1:3">
      <c r="A2047" s="577"/>
      <c r="B2047" s="577"/>
      <c r="C2047" s="577"/>
    </row>
    <row r="2048" spans="1:3">
      <c r="A2048" s="577"/>
      <c r="B2048" s="577"/>
      <c r="C2048" s="577"/>
    </row>
    <row r="2049" spans="1:3">
      <c r="A2049" s="577"/>
      <c r="B2049" s="577"/>
      <c r="C2049" s="577"/>
    </row>
    <row r="2050" spans="1:3">
      <c r="A2050" s="577"/>
      <c r="B2050" s="577"/>
      <c r="C2050" s="577"/>
    </row>
    <row r="2051" spans="1:3">
      <c r="A2051" s="577"/>
      <c r="B2051" s="577"/>
      <c r="C2051" s="577"/>
    </row>
    <row r="2052" spans="1:3">
      <c r="A2052" s="577"/>
      <c r="B2052" s="577"/>
      <c r="C2052" s="577"/>
    </row>
    <row r="2053" spans="1:3">
      <c r="A2053" s="577"/>
      <c r="B2053" s="577"/>
      <c r="C2053" s="577"/>
    </row>
    <row r="2054" spans="1:3">
      <c r="A2054" s="577"/>
      <c r="B2054" s="577"/>
      <c r="C2054" s="577"/>
    </row>
    <row r="2055" spans="1:3">
      <c r="A2055" s="577"/>
      <c r="B2055" s="577"/>
      <c r="C2055" s="577"/>
    </row>
    <row r="2056" spans="1:3">
      <c r="A2056" s="577"/>
      <c r="B2056" s="577"/>
      <c r="C2056" s="577"/>
    </row>
    <row r="2057" spans="1:3">
      <c r="A2057" s="577"/>
      <c r="B2057" s="577"/>
      <c r="C2057" s="577"/>
    </row>
    <row r="2058" spans="1:3">
      <c r="A2058" s="577"/>
      <c r="B2058" s="577"/>
      <c r="C2058" s="577"/>
    </row>
    <row r="2059" spans="1:3">
      <c r="A2059" s="577"/>
      <c r="B2059" s="577"/>
      <c r="C2059" s="577"/>
    </row>
    <row r="2060" spans="1:3">
      <c r="A2060" s="577"/>
      <c r="B2060" s="577"/>
      <c r="C2060" s="577"/>
    </row>
    <row r="2061" spans="1:3">
      <c r="A2061" s="577"/>
      <c r="B2061" s="577"/>
      <c r="C2061" s="577"/>
    </row>
    <row r="2062" spans="1:3">
      <c r="A2062" s="577"/>
      <c r="B2062" s="577"/>
      <c r="C2062" s="577"/>
    </row>
    <row r="2063" spans="1:3">
      <c r="A2063" s="577"/>
      <c r="B2063" s="577"/>
      <c r="C2063" s="577"/>
    </row>
    <row r="2064" spans="1:3">
      <c r="A2064" s="577"/>
      <c r="B2064" s="577"/>
      <c r="C2064" s="577"/>
    </row>
    <row r="2065" spans="1:3">
      <c r="A2065" s="577"/>
      <c r="B2065" s="577"/>
      <c r="C2065" s="577"/>
    </row>
    <row r="2066" spans="1:3">
      <c r="A2066" s="577"/>
      <c r="B2066" s="577"/>
      <c r="C2066" s="577"/>
    </row>
    <row r="2067" spans="1:3">
      <c r="A2067" s="577"/>
      <c r="B2067" s="577"/>
      <c r="C2067" s="577"/>
    </row>
    <row r="2068" spans="1:3">
      <c r="A2068" s="577"/>
      <c r="B2068" s="577"/>
      <c r="C2068" s="577"/>
    </row>
    <row r="2069" spans="1:3">
      <c r="A2069" s="577"/>
      <c r="B2069" s="577"/>
      <c r="C2069" s="577"/>
    </row>
    <row r="2070" spans="1:3">
      <c r="A2070" s="577"/>
      <c r="B2070" s="577"/>
      <c r="C2070" s="577"/>
    </row>
    <row r="2071" spans="1:3">
      <c r="A2071" s="577"/>
      <c r="B2071" s="577"/>
      <c r="C2071" s="577"/>
    </row>
    <row r="2072" spans="1:3">
      <c r="A2072" s="577"/>
      <c r="B2072" s="577"/>
      <c r="C2072" s="577"/>
    </row>
    <row r="2073" spans="1:3">
      <c r="A2073" s="577"/>
      <c r="B2073" s="577"/>
      <c r="C2073" s="577"/>
    </row>
    <row r="2074" spans="1:3">
      <c r="A2074" s="577"/>
      <c r="B2074" s="577"/>
      <c r="C2074" s="577"/>
    </row>
    <row r="2075" spans="1:3">
      <c r="A2075" s="577"/>
      <c r="B2075" s="577"/>
      <c r="C2075" s="577"/>
    </row>
    <row r="2076" spans="1:3">
      <c r="A2076" s="577"/>
      <c r="B2076" s="577"/>
      <c r="C2076" s="577"/>
    </row>
    <row r="2077" spans="1:3">
      <c r="A2077" s="577"/>
      <c r="B2077" s="577"/>
      <c r="C2077" s="577"/>
    </row>
    <row r="2078" spans="1:3">
      <c r="A2078" s="577"/>
      <c r="B2078" s="577"/>
      <c r="C2078" s="577"/>
    </row>
    <row r="2079" spans="1:3">
      <c r="A2079" s="577"/>
      <c r="B2079" s="577"/>
      <c r="C2079" s="577"/>
    </row>
    <row r="2080" spans="1:3">
      <c r="A2080" s="577"/>
      <c r="B2080" s="577"/>
      <c r="C2080" s="577"/>
    </row>
    <row r="2081" spans="1:3">
      <c r="A2081" s="577"/>
      <c r="B2081" s="577"/>
      <c r="C2081" s="577"/>
    </row>
    <row r="2082" spans="1:3">
      <c r="A2082" s="577"/>
      <c r="B2082" s="577"/>
      <c r="C2082" s="577"/>
    </row>
    <row r="2083" spans="1:3">
      <c r="A2083" s="577"/>
      <c r="B2083" s="577"/>
      <c r="C2083" s="577"/>
    </row>
    <row r="2084" spans="1:3">
      <c r="A2084" s="577"/>
      <c r="B2084" s="577"/>
      <c r="C2084" s="577"/>
    </row>
    <row r="2085" spans="1:3">
      <c r="A2085" s="577"/>
      <c r="B2085" s="577"/>
      <c r="C2085" s="577"/>
    </row>
    <row r="2086" spans="1:3">
      <c r="A2086" s="577"/>
      <c r="B2086" s="577"/>
      <c r="C2086" s="577"/>
    </row>
    <row r="2087" spans="1:3">
      <c r="A2087" s="577"/>
      <c r="B2087" s="577"/>
      <c r="C2087" s="577"/>
    </row>
    <row r="2088" spans="1:3">
      <c r="A2088" s="577"/>
      <c r="B2088" s="577"/>
      <c r="C2088" s="577"/>
    </row>
    <row r="2089" spans="1:3">
      <c r="A2089" s="577"/>
      <c r="B2089" s="577"/>
      <c r="C2089" s="577"/>
    </row>
    <row r="2090" spans="1:3">
      <c r="A2090" s="577"/>
      <c r="B2090" s="577"/>
      <c r="C2090" s="577"/>
    </row>
    <row r="2091" spans="1:3">
      <c r="A2091" s="577"/>
      <c r="B2091" s="577"/>
      <c r="C2091" s="577"/>
    </row>
    <row r="2092" spans="1:3">
      <c r="A2092" s="577"/>
      <c r="B2092" s="577"/>
      <c r="C2092" s="577"/>
    </row>
    <row r="2093" spans="1:3">
      <c r="A2093" s="577"/>
      <c r="B2093" s="577"/>
      <c r="C2093" s="577"/>
    </row>
    <row r="2094" spans="1:3">
      <c r="A2094" s="577"/>
      <c r="B2094" s="577"/>
      <c r="C2094" s="577"/>
    </row>
    <row r="2095" spans="1:3">
      <c r="A2095" s="577"/>
      <c r="B2095" s="577"/>
      <c r="C2095" s="577"/>
    </row>
    <row r="2096" spans="1:3">
      <c r="A2096" s="577"/>
      <c r="B2096" s="577"/>
      <c r="C2096" s="577"/>
    </row>
    <row r="2097" spans="1:3">
      <c r="A2097" s="577"/>
      <c r="B2097" s="577"/>
      <c r="C2097" s="577"/>
    </row>
    <row r="2098" spans="1:3">
      <c r="A2098" s="577"/>
      <c r="B2098" s="577"/>
      <c r="C2098" s="577"/>
    </row>
    <row r="2099" spans="1:3">
      <c r="A2099" s="577"/>
      <c r="B2099" s="577"/>
      <c r="C2099" s="577"/>
    </row>
    <row r="2100" spans="1:3">
      <c r="A2100" s="577"/>
      <c r="B2100" s="577"/>
      <c r="C2100" s="577"/>
    </row>
    <row r="2101" spans="1:3">
      <c r="A2101" s="577"/>
      <c r="B2101" s="577"/>
      <c r="C2101" s="577"/>
    </row>
    <row r="2102" spans="1:3">
      <c r="A2102" s="577"/>
      <c r="B2102" s="577"/>
      <c r="C2102" s="577"/>
    </row>
    <row r="2103" spans="1:3">
      <c r="A2103" s="577"/>
      <c r="B2103" s="577"/>
      <c r="C2103" s="577"/>
    </row>
    <row r="2104" spans="1:3">
      <c r="A2104" s="577"/>
      <c r="B2104" s="577"/>
      <c r="C2104" s="577"/>
    </row>
    <row r="2105" spans="1:3">
      <c r="A2105" s="577"/>
      <c r="B2105" s="577"/>
      <c r="C2105" s="577"/>
    </row>
    <row r="2106" spans="1:3">
      <c r="A2106" s="577"/>
      <c r="B2106" s="577"/>
      <c r="C2106" s="577"/>
    </row>
    <row r="2107" spans="1:3">
      <c r="A2107" s="577"/>
      <c r="B2107" s="577"/>
      <c r="C2107" s="577"/>
    </row>
    <row r="2108" spans="1:3">
      <c r="A2108" s="577"/>
      <c r="B2108" s="577"/>
      <c r="C2108" s="577"/>
    </row>
    <row r="2109" spans="1:3">
      <c r="A2109" s="577"/>
      <c r="B2109" s="577"/>
      <c r="C2109" s="577"/>
    </row>
    <row r="2110" spans="1:3">
      <c r="A2110" s="577"/>
      <c r="B2110" s="577"/>
      <c r="C2110" s="577"/>
    </row>
    <row r="2111" spans="1:3">
      <c r="A2111" s="577"/>
      <c r="B2111" s="577"/>
      <c r="C2111" s="577"/>
    </row>
    <row r="2112" spans="1:3">
      <c r="A2112" s="577"/>
      <c r="B2112" s="577"/>
      <c r="C2112" s="577"/>
    </row>
    <row r="2113" spans="1:3">
      <c r="A2113" s="577"/>
      <c r="B2113" s="577"/>
      <c r="C2113" s="577"/>
    </row>
    <row r="2114" spans="1:3">
      <c r="A2114" s="577"/>
      <c r="B2114" s="577"/>
      <c r="C2114" s="577"/>
    </row>
    <row r="2115" spans="1:3">
      <c r="A2115" s="577"/>
      <c r="B2115" s="577"/>
      <c r="C2115" s="577"/>
    </row>
    <row r="2116" spans="1:3">
      <c r="A2116" s="577"/>
      <c r="B2116" s="577"/>
      <c r="C2116" s="577"/>
    </row>
    <row r="2117" spans="1:3">
      <c r="A2117" s="577"/>
      <c r="B2117" s="577"/>
      <c r="C2117" s="577"/>
    </row>
    <row r="2118" spans="1:3">
      <c r="A2118" s="577"/>
      <c r="B2118" s="577"/>
      <c r="C2118" s="577"/>
    </row>
    <row r="2119" spans="1:3">
      <c r="A2119" s="577"/>
      <c r="B2119" s="577"/>
      <c r="C2119" s="577"/>
    </row>
    <row r="2120" spans="1:3">
      <c r="A2120" s="577"/>
      <c r="B2120" s="577"/>
      <c r="C2120" s="577"/>
    </row>
    <row r="2121" spans="1:3">
      <c r="A2121" s="577"/>
      <c r="B2121" s="577"/>
      <c r="C2121" s="577"/>
    </row>
    <row r="2122" spans="1:3">
      <c r="A2122" s="577"/>
      <c r="B2122" s="577"/>
      <c r="C2122" s="577"/>
    </row>
    <row r="2123" spans="1:3">
      <c r="A2123" s="577"/>
      <c r="B2123" s="577"/>
      <c r="C2123" s="577"/>
    </row>
    <row r="2124" spans="1:3">
      <c r="A2124" s="577"/>
      <c r="B2124" s="577"/>
      <c r="C2124" s="577"/>
    </row>
    <row r="2125" spans="1:3">
      <c r="A2125" s="577"/>
      <c r="B2125" s="577"/>
      <c r="C2125" s="577"/>
    </row>
    <row r="2126" spans="1:3">
      <c r="A2126" s="577"/>
      <c r="B2126" s="577"/>
      <c r="C2126" s="577"/>
    </row>
    <row r="2127" spans="1:3">
      <c r="A2127" s="577"/>
      <c r="B2127" s="577"/>
      <c r="C2127" s="577"/>
    </row>
    <row r="2128" spans="1:3">
      <c r="A2128" s="577"/>
      <c r="B2128" s="577"/>
      <c r="C2128" s="577"/>
    </row>
    <row r="2129" spans="1:3">
      <c r="A2129" s="577"/>
      <c r="B2129" s="577"/>
      <c r="C2129" s="577"/>
    </row>
    <row r="2130" spans="1:3">
      <c r="A2130" s="577"/>
      <c r="B2130" s="577"/>
      <c r="C2130" s="577"/>
    </row>
    <row r="2131" spans="1:3">
      <c r="A2131" s="577"/>
      <c r="B2131" s="577"/>
      <c r="C2131" s="577"/>
    </row>
    <row r="2132" spans="1:3">
      <c r="A2132" s="577"/>
      <c r="B2132" s="577"/>
      <c r="C2132" s="577"/>
    </row>
    <row r="2133" spans="1:3">
      <c r="A2133" s="577"/>
      <c r="B2133" s="577"/>
      <c r="C2133" s="577"/>
    </row>
    <row r="2134" spans="1:3">
      <c r="A2134" s="577"/>
      <c r="B2134" s="577"/>
      <c r="C2134" s="577"/>
    </row>
    <row r="2135" spans="1:3">
      <c r="A2135" s="577"/>
      <c r="B2135" s="577"/>
      <c r="C2135" s="577"/>
    </row>
    <row r="2136" spans="1:3">
      <c r="A2136" s="577"/>
      <c r="B2136" s="577"/>
      <c r="C2136" s="577"/>
    </row>
    <row r="2137" spans="1:3">
      <c r="A2137" s="577"/>
      <c r="B2137" s="577"/>
      <c r="C2137" s="577"/>
    </row>
    <row r="2138" spans="1:3">
      <c r="A2138" s="577"/>
      <c r="B2138" s="577"/>
      <c r="C2138" s="577"/>
    </row>
    <row r="2139" spans="1:3">
      <c r="A2139" s="577"/>
      <c r="B2139" s="577"/>
      <c r="C2139" s="577"/>
    </row>
    <row r="2140" spans="1:3">
      <c r="A2140" s="577"/>
      <c r="B2140" s="577"/>
      <c r="C2140" s="577"/>
    </row>
    <row r="2141" spans="1:3">
      <c r="A2141" s="577"/>
      <c r="B2141" s="577"/>
      <c r="C2141" s="577"/>
    </row>
    <row r="2142" spans="1:3">
      <c r="A2142" s="577"/>
      <c r="B2142" s="577"/>
      <c r="C2142" s="577"/>
    </row>
    <row r="2143" spans="1:3">
      <c r="A2143" s="577"/>
      <c r="B2143" s="577"/>
      <c r="C2143" s="577"/>
    </row>
    <row r="2144" spans="1:3">
      <c r="A2144" s="577"/>
      <c r="B2144" s="577"/>
      <c r="C2144" s="577"/>
    </row>
    <row r="2145" spans="1:3">
      <c r="A2145" s="577"/>
      <c r="B2145" s="577"/>
      <c r="C2145" s="577"/>
    </row>
    <row r="2146" spans="1:3">
      <c r="A2146" s="577"/>
      <c r="B2146" s="577"/>
      <c r="C2146" s="577"/>
    </row>
    <row r="2147" spans="1:3">
      <c r="A2147" s="577"/>
      <c r="B2147" s="577"/>
      <c r="C2147" s="577"/>
    </row>
    <row r="2148" spans="1:3">
      <c r="A2148" s="577"/>
      <c r="B2148" s="577"/>
      <c r="C2148" s="577"/>
    </row>
    <row r="2149" spans="1:3">
      <c r="A2149" s="577"/>
      <c r="B2149" s="577"/>
      <c r="C2149" s="577"/>
    </row>
    <row r="2150" spans="1:3">
      <c r="A2150" s="577"/>
      <c r="B2150" s="577"/>
      <c r="C2150" s="577"/>
    </row>
    <row r="2151" spans="1:3">
      <c r="A2151" s="577"/>
      <c r="B2151" s="577"/>
      <c r="C2151" s="577"/>
    </row>
    <row r="2152" spans="1:3">
      <c r="A2152" s="577"/>
      <c r="B2152" s="577"/>
      <c r="C2152" s="577"/>
    </row>
    <row r="2153" spans="1:3">
      <c r="A2153" s="577"/>
      <c r="B2153" s="577"/>
      <c r="C2153" s="577"/>
    </row>
    <row r="2154" spans="1:3">
      <c r="A2154" s="577"/>
      <c r="B2154" s="577"/>
      <c r="C2154" s="577"/>
    </row>
    <row r="2155" spans="1:3">
      <c r="A2155" s="577"/>
      <c r="B2155" s="577"/>
      <c r="C2155" s="577"/>
    </row>
    <row r="2156" spans="1:3">
      <c r="A2156" s="577"/>
      <c r="B2156" s="577"/>
      <c r="C2156" s="577"/>
    </row>
    <row r="2157" spans="1:3">
      <c r="A2157" s="577"/>
      <c r="B2157" s="577"/>
      <c r="C2157" s="577"/>
    </row>
    <row r="2158" spans="1:3">
      <c r="A2158" s="577"/>
      <c r="B2158" s="577"/>
      <c r="C2158" s="577"/>
    </row>
    <row r="2159" spans="1:3">
      <c r="A2159" s="577"/>
      <c r="B2159" s="577"/>
      <c r="C2159" s="577"/>
    </row>
    <row r="2160" spans="1:3">
      <c r="A2160" s="577"/>
      <c r="B2160" s="577"/>
      <c r="C2160" s="577"/>
    </row>
    <row r="2161" spans="1:3">
      <c r="A2161" s="577"/>
      <c r="B2161" s="577"/>
      <c r="C2161" s="577"/>
    </row>
    <row r="2162" spans="1:3">
      <c r="A2162" s="577"/>
      <c r="B2162" s="577"/>
      <c r="C2162" s="577"/>
    </row>
    <row r="2163" spans="1:3">
      <c r="A2163" s="577"/>
      <c r="B2163" s="577"/>
      <c r="C2163" s="577"/>
    </row>
    <row r="2164" spans="1:3">
      <c r="A2164" s="577"/>
      <c r="B2164" s="577"/>
      <c r="C2164" s="577"/>
    </row>
    <row r="2165" spans="1:3">
      <c r="A2165" s="577"/>
      <c r="B2165" s="577"/>
      <c r="C2165" s="577"/>
    </row>
    <row r="2166" spans="1:3">
      <c r="A2166" s="577"/>
      <c r="B2166" s="577"/>
      <c r="C2166" s="577"/>
    </row>
    <row r="2167" spans="1:3">
      <c r="A2167" s="577"/>
      <c r="B2167" s="577"/>
      <c r="C2167" s="577"/>
    </row>
    <row r="2168" spans="1:3">
      <c r="A2168" s="577"/>
      <c r="B2168" s="577"/>
      <c r="C2168" s="577"/>
    </row>
    <row r="2169" spans="1:3">
      <c r="A2169" s="577"/>
      <c r="B2169" s="577"/>
      <c r="C2169" s="577"/>
    </row>
    <row r="2170" spans="1:3">
      <c r="A2170" s="577"/>
      <c r="B2170" s="577"/>
      <c r="C2170" s="577"/>
    </row>
    <row r="2171" spans="1:3">
      <c r="A2171" s="577"/>
      <c r="B2171" s="577"/>
      <c r="C2171" s="577"/>
    </row>
    <row r="2172" spans="1:3">
      <c r="A2172" s="577"/>
      <c r="B2172" s="577"/>
      <c r="C2172" s="577"/>
    </row>
    <row r="2173" spans="1:3">
      <c r="A2173" s="577"/>
      <c r="B2173" s="577"/>
      <c r="C2173" s="577"/>
    </row>
    <row r="2174" spans="1:3">
      <c r="A2174" s="577"/>
      <c r="B2174" s="577"/>
      <c r="C2174" s="577"/>
    </row>
    <row r="2175" spans="1:3">
      <c r="A2175" s="577"/>
      <c r="B2175" s="577"/>
      <c r="C2175" s="577"/>
    </row>
    <row r="2176" spans="1:3">
      <c r="A2176" s="577"/>
      <c r="B2176" s="577"/>
      <c r="C2176" s="577"/>
    </row>
    <row r="2177" spans="1:3">
      <c r="A2177" s="577"/>
      <c r="B2177" s="577"/>
      <c r="C2177" s="577"/>
    </row>
    <row r="2178" spans="1:3">
      <c r="A2178" s="577"/>
      <c r="B2178" s="577"/>
      <c r="C2178" s="577"/>
    </row>
    <row r="2179" spans="1:3">
      <c r="A2179" s="577"/>
      <c r="B2179" s="577"/>
      <c r="C2179" s="577"/>
    </row>
    <row r="2180" spans="1:3">
      <c r="A2180" s="577"/>
      <c r="B2180" s="577"/>
      <c r="C2180" s="577"/>
    </row>
    <row r="2181" spans="1:3">
      <c r="A2181" s="577"/>
      <c r="B2181" s="577"/>
      <c r="C2181" s="577"/>
    </row>
    <row r="2182" spans="1:3">
      <c r="A2182" s="577"/>
      <c r="B2182" s="577"/>
      <c r="C2182" s="577"/>
    </row>
    <row r="2183" spans="1:3">
      <c r="A2183" s="577"/>
      <c r="B2183" s="577"/>
      <c r="C2183" s="577"/>
    </row>
    <row r="2184" spans="1:3">
      <c r="A2184" s="577"/>
      <c r="B2184" s="577"/>
      <c r="C2184" s="577"/>
    </row>
    <row r="2185" spans="1:3">
      <c r="A2185" s="577"/>
      <c r="B2185" s="577"/>
      <c r="C2185" s="577"/>
    </row>
    <row r="2186" spans="1:3">
      <c r="A2186" s="577"/>
      <c r="B2186" s="577"/>
      <c r="C2186" s="577"/>
    </row>
    <row r="2187" spans="1:3">
      <c r="A2187" s="577"/>
      <c r="B2187" s="577"/>
      <c r="C2187" s="577"/>
    </row>
    <row r="2188" spans="1:3">
      <c r="A2188" s="577"/>
      <c r="B2188" s="577"/>
      <c r="C2188" s="577"/>
    </row>
    <row r="2189" spans="1:3">
      <c r="A2189" s="577"/>
      <c r="B2189" s="577"/>
      <c r="C2189" s="577"/>
    </row>
    <row r="2190" spans="1:3">
      <c r="A2190" s="577"/>
      <c r="B2190" s="577"/>
      <c r="C2190" s="577"/>
    </row>
    <row r="2191" spans="1:3">
      <c r="A2191" s="577"/>
      <c r="B2191" s="577"/>
      <c r="C2191" s="577"/>
    </row>
    <row r="2192" spans="1:3">
      <c r="A2192" s="577"/>
      <c r="B2192" s="577"/>
      <c r="C2192" s="577"/>
    </row>
    <row r="2193" spans="1:3">
      <c r="A2193" s="577"/>
      <c r="B2193" s="577"/>
      <c r="C2193" s="577"/>
    </row>
    <row r="2194" spans="1:3">
      <c r="A2194" s="577"/>
      <c r="B2194" s="577"/>
      <c r="C2194" s="577"/>
    </row>
    <row r="2195" spans="1:3">
      <c r="A2195" s="577"/>
      <c r="B2195" s="577"/>
      <c r="C2195" s="577"/>
    </row>
    <row r="2196" spans="1:3">
      <c r="A2196" s="577"/>
      <c r="B2196" s="577"/>
      <c r="C2196" s="577"/>
    </row>
    <row r="2197" spans="1:3">
      <c r="A2197" s="577"/>
      <c r="B2197" s="577"/>
      <c r="C2197" s="577"/>
    </row>
    <row r="2198" spans="1:3">
      <c r="A2198" s="577"/>
      <c r="B2198" s="577"/>
      <c r="C2198" s="577"/>
    </row>
    <row r="2199" spans="1:3">
      <c r="A2199" s="577"/>
      <c r="B2199" s="577"/>
      <c r="C2199" s="577"/>
    </row>
    <row r="2200" spans="1:3">
      <c r="A2200" s="577"/>
      <c r="B2200" s="577"/>
      <c r="C2200" s="577"/>
    </row>
    <row r="2201" spans="1:3">
      <c r="A2201" s="577"/>
      <c r="B2201" s="577"/>
      <c r="C2201" s="577"/>
    </row>
    <row r="2202" spans="1:3">
      <c r="A2202" s="577"/>
      <c r="B2202" s="577"/>
      <c r="C2202" s="577"/>
    </row>
    <row r="2203" spans="1:3">
      <c r="A2203" s="577"/>
      <c r="B2203" s="577"/>
      <c r="C2203" s="577"/>
    </row>
    <row r="2204" spans="1:3">
      <c r="A2204" s="577"/>
      <c r="B2204" s="577"/>
      <c r="C2204" s="577"/>
    </row>
    <row r="2205" spans="1:3">
      <c r="A2205" s="577"/>
      <c r="B2205" s="577"/>
      <c r="C2205" s="577"/>
    </row>
    <row r="2206" spans="1:3">
      <c r="A2206" s="577"/>
      <c r="B2206" s="577"/>
      <c r="C2206" s="577"/>
    </row>
    <row r="2207" spans="1:3">
      <c r="A2207" s="577"/>
      <c r="B2207" s="577"/>
      <c r="C2207" s="577"/>
    </row>
    <row r="2208" spans="1:3">
      <c r="A2208" s="577"/>
      <c r="B2208" s="577"/>
      <c r="C2208" s="577"/>
    </row>
    <row r="2209" spans="1:3">
      <c r="A2209" s="577"/>
      <c r="B2209" s="577"/>
      <c r="C2209" s="577"/>
    </row>
    <row r="2210" spans="1:3">
      <c r="A2210" s="577"/>
      <c r="B2210" s="577"/>
      <c r="C2210" s="577"/>
    </row>
    <row r="2211" spans="1:3">
      <c r="A2211" s="577"/>
      <c r="B2211" s="577"/>
      <c r="C2211" s="577"/>
    </row>
    <row r="2212" spans="1:3">
      <c r="A2212" s="577"/>
      <c r="B2212" s="577"/>
      <c r="C2212" s="577"/>
    </row>
    <row r="2213" spans="1:3">
      <c r="A2213" s="577"/>
      <c r="B2213" s="577"/>
      <c r="C2213" s="577"/>
    </row>
    <row r="2214" spans="1:3">
      <c r="A2214" s="577"/>
      <c r="B2214" s="577"/>
      <c r="C2214" s="577"/>
    </row>
    <row r="2215" spans="1:3">
      <c r="A2215" s="577"/>
      <c r="B2215" s="577"/>
      <c r="C2215" s="577"/>
    </row>
    <row r="2216" spans="1:3">
      <c r="A2216" s="577"/>
      <c r="B2216" s="577"/>
      <c r="C2216" s="577"/>
    </row>
    <row r="2217" spans="1:3">
      <c r="A2217" s="577"/>
      <c r="B2217" s="577"/>
      <c r="C2217" s="577"/>
    </row>
    <row r="2218" spans="1:3">
      <c r="A2218" s="577"/>
      <c r="B2218" s="577"/>
      <c r="C2218" s="577"/>
    </row>
    <row r="2219" spans="1:3">
      <c r="A2219" s="577"/>
      <c r="B2219" s="577"/>
      <c r="C2219" s="577"/>
    </row>
    <row r="2220" spans="1:3">
      <c r="A2220" s="577"/>
      <c r="B2220" s="577"/>
      <c r="C2220" s="577"/>
    </row>
    <row r="2221" spans="1:3">
      <c r="A2221" s="577"/>
      <c r="B2221" s="577"/>
      <c r="C2221" s="577"/>
    </row>
    <row r="2222" spans="1:3">
      <c r="A2222" s="577"/>
      <c r="B2222" s="577"/>
      <c r="C2222" s="577"/>
    </row>
    <row r="2223" spans="1:3">
      <c r="A2223" s="577"/>
      <c r="B2223" s="577"/>
      <c r="C2223" s="577"/>
    </row>
    <row r="2224" spans="1:3">
      <c r="A2224" s="577"/>
      <c r="B2224" s="577"/>
      <c r="C2224" s="577"/>
    </row>
    <row r="2225" spans="1:3">
      <c r="A2225" s="577"/>
      <c r="B2225" s="577"/>
      <c r="C2225" s="577"/>
    </row>
    <row r="2226" spans="1:3">
      <c r="A2226" s="577"/>
      <c r="B2226" s="577"/>
      <c r="C2226" s="577"/>
    </row>
    <row r="2227" spans="1:3">
      <c r="A2227" s="577"/>
      <c r="B2227" s="577"/>
      <c r="C2227" s="577"/>
    </row>
    <row r="2228" spans="1:3">
      <c r="A2228" s="577"/>
      <c r="B2228" s="577"/>
      <c r="C2228" s="577"/>
    </row>
    <row r="2229" spans="1:3">
      <c r="A2229" s="577"/>
      <c r="B2229" s="577"/>
      <c r="C2229" s="577"/>
    </row>
    <row r="2230" spans="1:3">
      <c r="A2230" s="577"/>
      <c r="B2230" s="577"/>
      <c r="C2230" s="577"/>
    </row>
    <row r="2231" spans="1:3">
      <c r="A2231" s="577"/>
      <c r="B2231" s="577"/>
      <c r="C2231" s="577"/>
    </row>
    <row r="2232" spans="1:3">
      <c r="A2232" s="577"/>
      <c r="B2232" s="577"/>
      <c r="C2232" s="577"/>
    </row>
    <row r="2233" spans="1:3">
      <c r="A2233" s="577"/>
      <c r="B2233" s="577"/>
      <c r="C2233" s="577"/>
    </row>
    <row r="2234" spans="1:3">
      <c r="A2234" s="577"/>
      <c r="B2234" s="577"/>
      <c r="C2234" s="577"/>
    </row>
    <row r="2235" spans="1:3">
      <c r="A2235" s="577"/>
      <c r="B2235" s="577"/>
      <c r="C2235" s="577"/>
    </row>
    <row r="2236" spans="1:3">
      <c r="A2236" s="577"/>
      <c r="B2236" s="577"/>
      <c r="C2236" s="577"/>
    </row>
    <row r="2237" spans="1:3">
      <c r="A2237" s="577"/>
      <c r="B2237" s="577"/>
      <c r="C2237" s="577"/>
    </row>
    <row r="2238" spans="1:3">
      <c r="A2238" s="577"/>
      <c r="B2238" s="577"/>
      <c r="C2238" s="577"/>
    </row>
    <row r="2239" spans="1:3">
      <c r="A2239" s="577"/>
      <c r="B2239" s="577"/>
      <c r="C2239" s="577"/>
    </row>
    <row r="2240" spans="1:3">
      <c r="A2240" s="577"/>
      <c r="B2240" s="577"/>
      <c r="C2240" s="577"/>
    </row>
    <row r="2241" spans="1:3">
      <c r="A2241" s="577"/>
      <c r="B2241" s="577"/>
      <c r="C2241" s="577"/>
    </row>
    <row r="2242" spans="1:3">
      <c r="A2242" s="577"/>
      <c r="B2242" s="577"/>
      <c r="C2242" s="577"/>
    </row>
    <row r="2243" spans="1:3">
      <c r="A2243" s="577"/>
      <c r="B2243" s="577"/>
      <c r="C2243" s="577"/>
    </row>
    <row r="2244" spans="1:3">
      <c r="A2244" s="577"/>
      <c r="B2244" s="577"/>
      <c r="C2244" s="577"/>
    </row>
    <row r="2245" spans="1:3">
      <c r="A2245" s="577"/>
      <c r="B2245" s="577"/>
      <c r="C2245" s="577"/>
    </row>
    <row r="2246" spans="1:3">
      <c r="A2246" s="577"/>
      <c r="B2246" s="577"/>
      <c r="C2246" s="577"/>
    </row>
    <row r="2247" spans="1:3">
      <c r="A2247" s="577"/>
      <c r="B2247" s="577"/>
      <c r="C2247" s="577"/>
    </row>
    <row r="2248" spans="1:3">
      <c r="A2248" s="577"/>
      <c r="B2248" s="577"/>
      <c r="C2248" s="577"/>
    </row>
    <row r="2249" spans="1:3">
      <c r="A2249" s="577"/>
      <c r="B2249" s="577"/>
      <c r="C2249" s="577"/>
    </row>
    <row r="2250" spans="1:3">
      <c r="A2250" s="577"/>
      <c r="B2250" s="577"/>
      <c r="C2250" s="577"/>
    </row>
    <row r="2251" spans="1:3">
      <c r="A2251" s="577"/>
      <c r="B2251" s="577"/>
      <c r="C2251" s="577"/>
    </row>
    <row r="2252" spans="1:3">
      <c r="A2252" s="577"/>
      <c r="B2252" s="577"/>
      <c r="C2252" s="577"/>
    </row>
    <row r="2253" spans="1:3">
      <c r="A2253" s="577"/>
      <c r="B2253" s="577"/>
      <c r="C2253" s="577"/>
    </row>
    <row r="2254" spans="1:3">
      <c r="A2254" s="577"/>
      <c r="B2254" s="577"/>
      <c r="C2254" s="577"/>
    </row>
    <row r="2255" spans="1:3">
      <c r="A2255" s="577"/>
      <c r="B2255" s="577"/>
      <c r="C2255" s="577"/>
    </row>
    <row r="2256" spans="1:3">
      <c r="A2256" s="577"/>
      <c r="B2256" s="577"/>
      <c r="C2256" s="577"/>
    </row>
    <row r="2257" spans="1:3">
      <c r="A2257" s="577"/>
      <c r="B2257" s="577"/>
      <c r="C2257" s="577"/>
    </row>
    <row r="2258" spans="1:3">
      <c r="A2258" s="577"/>
      <c r="B2258" s="577"/>
      <c r="C2258" s="577"/>
    </row>
    <row r="2259" spans="1:3">
      <c r="A2259" s="577"/>
      <c r="B2259" s="577"/>
      <c r="C2259" s="577"/>
    </row>
    <row r="2260" spans="1:3">
      <c r="A2260" s="577"/>
      <c r="B2260" s="577"/>
      <c r="C2260" s="577"/>
    </row>
    <row r="2261" spans="1:3">
      <c r="A2261" s="577"/>
      <c r="B2261" s="577"/>
      <c r="C2261" s="577"/>
    </row>
    <row r="2262" spans="1:3">
      <c r="A2262" s="577"/>
      <c r="B2262" s="577"/>
      <c r="C2262" s="577"/>
    </row>
    <row r="2263" spans="1:3">
      <c r="A2263" s="577"/>
      <c r="B2263" s="577"/>
      <c r="C2263" s="577"/>
    </row>
    <row r="2264" spans="1:3">
      <c r="A2264" s="577"/>
      <c r="B2264" s="577"/>
      <c r="C2264" s="577"/>
    </row>
    <row r="2265" spans="1:3">
      <c r="A2265" s="577"/>
      <c r="B2265" s="577"/>
      <c r="C2265" s="577"/>
    </row>
    <row r="2266" spans="1:3">
      <c r="A2266" s="577"/>
      <c r="B2266" s="577"/>
      <c r="C2266" s="577"/>
    </row>
    <row r="2267" spans="1:3">
      <c r="A2267" s="577"/>
      <c r="B2267" s="577"/>
      <c r="C2267" s="577"/>
    </row>
    <row r="2268" spans="1:3">
      <c r="A2268" s="577"/>
      <c r="B2268" s="577"/>
      <c r="C2268" s="577"/>
    </row>
    <row r="2269" spans="1:3">
      <c r="A2269" s="577"/>
      <c r="B2269" s="577"/>
      <c r="C2269" s="577"/>
    </row>
    <row r="2270" spans="1:3">
      <c r="A2270" s="577"/>
      <c r="B2270" s="577"/>
      <c r="C2270" s="577"/>
    </row>
    <row r="2271" spans="1:3">
      <c r="A2271" s="577"/>
      <c r="B2271" s="577"/>
      <c r="C2271" s="577"/>
    </row>
    <row r="2272" spans="1:3">
      <c r="A2272" s="577"/>
      <c r="B2272" s="577"/>
      <c r="C2272" s="577"/>
    </row>
    <row r="2273" spans="1:3">
      <c r="A2273" s="577"/>
      <c r="B2273" s="577"/>
      <c r="C2273" s="577"/>
    </row>
    <row r="2274" spans="1:3">
      <c r="A2274" s="577"/>
      <c r="B2274" s="577"/>
      <c r="C2274" s="577"/>
    </row>
    <row r="2275" spans="1:3">
      <c r="A2275" s="577"/>
      <c r="B2275" s="577"/>
      <c r="C2275" s="577"/>
    </row>
    <row r="2276" spans="1:3">
      <c r="A2276" s="577"/>
      <c r="B2276" s="577"/>
      <c r="C2276" s="577"/>
    </row>
    <row r="2277" spans="1:3">
      <c r="A2277" s="577"/>
      <c r="B2277" s="577"/>
      <c r="C2277" s="577"/>
    </row>
    <row r="2278" spans="1:3">
      <c r="A2278" s="577"/>
      <c r="B2278" s="577"/>
      <c r="C2278" s="577"/>
    </row>
    <row r="2279" spans="1:3">
      <c r="A2279" s="577"/>
      <c r="B2279" s="577"/>
      <c r="C2279" s="577"/>
    </row>
    <row r="2280" spans="1:3">
      <c r="A2280" s="577"/>
      <c r="B2280" s="577"/>
      <c r="C2280" s="577"/>
    </row>
    <row r="2281" spans="1:3">
      <c r="A2281" s="577"/>
      <c r="B2281" s="577"/>
      <c r="C2281" s="577"/>
    </row>
    <row r="2282" spans="1:3">
      <c r="A2282" s="577"/>
      <c r="B2282" s="577"/>
      <c r="C2282" s="577"/>
    </row>
    <row r="2283" spans="1:3">
      <c r="A2283" s="577"/>
      <c r="B2283" s="577"/>
      <c r="C2283" s="577"/>
    </row>
    <row r="2284" spans="1:3">
      <c r="A2284" s="577"/>
      <c r="B2284" s="577"/>
      <c r="C2284" s="577"/>
    </row>
    <row r="2285" spans="1:3">
      <c r="A2285" s="577"/>
      <c r="B2285" s="577"/>
      <c r="C2285" s="577"/>
    </row>
    <row r="2286" spans="1:3">
      <c r="A2286" s="577"/>
      <c r="B2286" s="577"/>
      <c r="C2286" s="577"/>
    </row>
    <row r="2287" spans="1:3">
      <c r="A2287" s="577"/>
      <c r="B2287" s="577"/>
      <c r="C2287" s="577"/>
    </row>
    <row r="2288" spans="1:3">
      <c r="A2288" s="577"/>
      <c r="B2288" s="577"/>
      <c r="C2288" s="577"/>
    </row>
    <row r="2289" spans="1:3">
      <c r="A2289" s="577"/>
      <c r="B2289" s="577"/>
      <c r="C2289" s="577"/>
    </row>
    <row r="2290" spans="1:3">
      <c r="A2290" s="577"/>
      <c r="B2290" s="577"/>
      <c r="C2290" s="577"/>
    </row>
    <row r="2291" spans="1:3">
      <c r="A2291" s="577"/>
      <c r="B2291" s="577"/>
      <c r="C2291" s="577"/>
    </row>
    <row r="2292" spans="1:3">
      <c r="A2292" s="577"/>
      <c r="B2292" s="577"/>
      <c r="C2292" s="577"/>
    </row>
    <row r="2293" spans="1:3">
      <c r="A2293" s="577"/>
      <c r="B2293" s="577"/>
      <c r="C2293" s="577"/>
    </row>
    <row r="2294" spans="1:3">
      <c r="A2294" s="577"/>
      <c r="B2294" s="577"/>
      <c r="C2294" s="577"/>
    </row>
    <row r="2295" spans="1:3">
      <c r="A2295" s="577"/>
      <c r="B2295" s="577"/>
      <c r="C2295" s="577"/>
    </row>
    <row r="2296" spans="1:3">
      <c r="A2296" s="577"/>
      <c r="B2296" s="577"/>
      <c r="C2296" s="577"/>
    </row>
    <row r="2297" spans="1:3">
      <c r="A2297" s="577"/>
      <c r="B2297" s="577"/>
      <c r="C2297" s="577"/>
    </row>
    <row r="2298" spans="1:3">
      <c r="A2298" s="577"/>
      <c r="B2298" s="577"/>
      <c r="C2298" s="577"/>
    </row>
    <row r="2299" spans="1:3">
      <c r="A2299" s="577"/>
      <c r="B2299" s="577"/>
      <c r="C2299" s="577"/>
    </row>
    <row r="2300" spans="1:3">
      <c r="A2300" s="577"/>
      <c r="B2300" s="577"/>
      <c r="C2300" s="577"/>
    </row>
    <row r="2301" spans="1:3">
      <c r="A2301" s="577"/>
      <c r="B2301" s="577"/>
      <c r="C2301" s="577"/>
    </row>
    <row r="2302" spans="1:3">
      <c r="A2302" s="577"/>
      <c r="B2302" s="577"/>
      <c r="C2302" s="577"/>
    </row>
    <row r="2303" spans="1:3">
      <c r="A2303" s="577"/>
      <c r="B2303" s="577"/>
      <c r="C2303" s="577"/>
    </row>
    <row r="2304" spans="1:3">
      <c r="A2304" s="577"/>
      <c r="B2304" s="577"/>
      <c r="C2304" s="577"/>
    </row>
    <row r="2305" spans="1:3">
      <c r="A2305" s="577"/>
      <c r="B2305" s="577"/>
      <c r="C2305" s="577"/>
    </row>
    <row r="2306" spans="1:3">
      <c r="A2306" s="577"/>
      <c r="B2306" s="577"/>
      <c r="C2306" s="577"/>
    </row>
    <row r="2307" spans="1:3">
      <c r="A2307" s="577"/>
      <c r="B2307" s="577"/>
      <c r="C2307" s="577"/>
    </row>
    <row r="2308" spans="1:3">
      <c r="A2308" s="577"/>
      <c r="B2308" s="577"/>
      <c r="C2308" s="577"/>
    </row>
    <row r="2309" spans="1:3">
      <c r="A2309" s="577"/>
      <c r="B2309" s="577"/>
      <c r="C2309" s="577"/>
    </row>
    <row r="2310" spans="1:3">
      <c r="A2310" s="577"/>
      <c r="B2310" s="577"/>
      <c r="C2310" s="577"/>
    </row>
    <row r="2311" spans="1:3">
      <c r="A2311" s="577"/>
      <c r="B2311" s="577"/>
      <c r="C2311" s="577"/>
    </row>
    <row r="2312" spans="1:3">
      <c r="A2312" s="577"/>
      <c r="B2312" s="577"/>
      <c r="C2312" s="577"/>
    </row>
    <row r="2313" spans="1:3">
      <c r="A2313" s="577"/>
      <c r="B2313" s="577"/>
      <c r="C2313" s="577"/>
    </row>
    <row r="2314" spans="1:3">
      <c r="A2314" s="577"/>
      <c r="B2314" s="577"/>
      <c r="C2314" s="577"/>
    </row>
    <row r="2315" spans="1:3">
      <c r="A2315" s="577"/>
      <c r="B2315" s="577"/>
      <c r="C2315" s="577"/>
    </row>
    <row r="2316" spans="1:3">
      <c r="A2316" s="577"/>
      <c r="B2316" s="577"/>
      <c r="C2316" s="577"/>
    </row>
    <row r="2317" spans="1:3">
      <c r="A2317" s="577"/>
      <c r="B2317" s="577"/>
      <c r="C2317" s="577"/>
    </row>
    <row r="2318" spans="1:3">
      <c r="A2318" s="577"/>
      <c r="B2318" s="577"/>
      <c r="C2318" s="577"/>
    </row>
    <row r="2319" spans="1:3">
      <c r="A2319" s="577"/>
      <c r="B2319" s="577"/>
      <c r="C2319" s="577"/>
    </row>
    <row r="2320" spans="1:3">
      <c r="A2320" s="577"/>
      <c r="B2320" s="577"/>
      <c r="C2320" s="577"/>
    </row>
    <row r="2321" spans="1:3">
      <c r="A2321" s="577"/>
      <c r="B2321" s="577"/>
      <c r="C2321" s="577"/>
    </row>
    <row r="2322" spans="1:3">
      <c r="A2322" s="577"/>
      <c r="B2322" s="577"/>
      <c r="C2322" s="577"/>
    </row>
    <row r="2323" spans="1:3">
      <c r="A2323" s="577"/>
      <c r="B2323" s="577"/>
      <c r="C2323" s="577"/>
    </row>
    <row r="2324" spans="1:3">
      <c r="A2324" s="577"/>
      <c r="B2324" s="577"/>
      <c r="C2324" s="577"/>
    </row>
    <row r="2325" spans="1:3">
      <c r="A2325" s="577"/>
      <c r="B2325" s="577"/>
      <c r="C2325" s="577"/>
    </row>
    <row r="2326" spans="1:3">
      <c r="A2326" s="577"/>
      <c r="B2326" s="577"/>
      <c r="C2326" s="577"/>
    </row>
    <row r="2327" spans="1:3">
      <c r="A2327" s="577"/>
      <c r="B2327" s="577"/>
      <c r="C2327" s="577"/>
    </row>
    <row r="2328" spans="1:3">
      <c r="A2328" s="577"/>
      <c r="B2328" s="577"/>
      <c r="C2328" s="577"/>
    </row>
    <row r="2329" spans="1:3">
      <c r="A2329" s="577"/>
      <c r="B2329" s="577"/>
      <c r="C2329" s="577"/>
    </row>
    <row r="2330" spans="1:3">
      <c r="A2330" s="577"/>
      <c r="B2330" s="577"/>
      <c r="C2330" s="577"/>
    </row>
    <row r="2331" spans="1:3">
      <c r="A2331" s="577"/>
      <c r="B2331" s="577"/>
      <c r="C2331" s="577"/>
    </row>
    <row r="2332" spans="1:3">
      <c r="A2332" s="577"/>
      <c r="B2332" s="577"/>
      <c r="C2332" s="577"/>
    </row>
    <row r="2333" spans="1:3">
      <c r="A2333" s="577"/>
      <c r="B2333" s="577"/>
      <c r="C2333" s="577"/>
    </row>
    <row r="2334" spans="1:3">
      <c r="A2334" s="577"/>
      <c r="B2334" s="577"/>
      <c r="C2334" s="577"/>
    </row>
    <row r="2335" spans="1:3">
      <c r="A2335" s="577"/>
      <c r="B2335" s="577"/>
      <c r="C2335" s="577"/>
    </row>
    <row r="2336" spans="1:3">
      <c r="A2336" s="577"/>
      <c r="B2336" s="577"/>
      <c r="C2336" s="577"/>
    </row>
    <row r="2337" spans="1:3">
      <c r="A2337" s="577"/>
      <c r="B2337" s="577"/>
      <c r="C2337" s="577"/>
    </row>
    <row r="2338" spans="1:3">
      <c r="A2338" s="577"/>
      <c r="B2338" s="577"/>
      <c r="C2338" s="577"/>
    </row>
    <row r="2339" spans="1:3">
      <c r="A2339" s="577"/>
      <c r="B2339" s="577"/>
      <c r="C2339" s="577"/>
    </row>
    <row r="2340" spans="1:3">
      <c r="A2340" s="577"/>
      <c r="B2340" s="577"/>
      <c r="C2340" s="577"/>
    </row>
    <row r="2341" spans="1:3">
      <c r="A2341" s="577"/>
      <c r="B2341" s="577"/>
      <c r="C2341" s="577"/>
    </row>
    <row r="2342" spans="1:3">
      <c r="A2342" s="577"/>
      <c r="B2342" s="577"/>
      <c r="C2342" s="577"/>
    </row>
    <row r="2343" spans="1:3">
      <c r="A2343" s="577"/>
      <c r="B2343" s="577"/>
      <c r="C2343" s="577"/>
    </row>
    <row r="2344" spans="1:3">
      <c r="A2344" s="577"/>
      <c r="B2344" s="577"/>
      <c r="C2344" s="577"/>
    </row>
    <row r="2345" spans="1:3">
      <c r="A2345" s="577"/>
      <c r="B2345" s="577"/>
      <c r="C2345" s="577"/>
    </row>
    <row r="2346" spans="1:3">
      <c r="A2346" s="577"/>
      <c r="B2346" s="577"/>
      <c r="C2346" s="577"/>
    </row>
    <row r="2347" spans="1:3">
      <c r="A2347" s="577"/>
      <c r="B2347" s="577"/>
      <c r="C2347" s="577"/>
    </row>
    <row r="2348" spans="1:3">
      <c r="A2348" s="577"/>
      <c r="B2348" s="577"/>
      <c r="C2348" s="577"/>
    </row>
    <row r="2349" spans="1:3">
      <c r="A2349" s="577"/>
      <c r="B2349" s="577"/>
      <c r="C2349" s="577"/>
    </row>
    <row r="2350" spans="1:3">
      <c r="A2350" s="577"/>
      <c r="B2350" s="577"/>
      <c r="C2350" s="577"/>
    </row>
    <row r="2351" spans="1:3">
      <c r="A2351" s="577"/>
      <c r="B2351" s="577"/>
      <c r="C2351" s="577"/>
    </row>
    <row r="2352" spans="1:3">
      <c r="A2352" s="577"/>
      <c r="B2352" s="577"/>
      <c r="C2352" s="577"/>
    </row>
    <row r="2353" spans="1:3">
      <c r="A2353" s="577"/>
      <c r="B2353" s="577"/>
      <c r="C2353" s="577"/>
    </row>
    <row r="2354" spans="1:3">
      <c r="A2354" s="577"/>
      <c r="B2354" s="577"/>
      <c r="C2354" s="577"/>
    </row>
    <row r="2355" spans="1:3">
      <c r="A2355" s="577"/>
      <c r="B2355" s="577"/>
      <c r="C2355" s="577"/>
    </row>
    <row r="2356" spans="1:3">
      <c r="A2356" s="577"/>
      <c r="B2356" s="577"/>
      <c r="C2356" s="577"/>
    </row>
    <row r="2357" spans="1:3">
      <c r="A2357" s="577"/>
      <c r="B2357" s="577"/>
      <c r="C2357" s="577"/>
    </row>
    <row r="2358" spans="1:3">
      <c r="A2358" s="577"/>
      <c r="B2358" s="577"/>
      <c r="C2358" s="577"/>
    </row>
    <row r="2359" spans="1:3">
      <c r="A2359" s="577"/>
      <c r="B2359" s="577"/>
      <c r="C2359" s="577"/>
    </row>
    <row r="2360" spans="1:3">
      <c r="A2360" s="577"/>
      <c r="B2360" s="577"/>
      <c r="C2360" s="577"/>
    </row>
    <row r="2361" spans="1:3">
      <c r="A2361" s="577"/>
      <c r="B2361" s="577"/>
      <c r="C2361" s="577"/>
    </row>
    <row r="2362" spans="1:3">
      <c r="A2362" s="577"/>
      <c r="B2362" s="577"/>
      <c r="C2362" s="577"/>
    </row>
    <row r="2363" spans="1:3">
      <c r="A2363" s="577"/>
      <c r="B2363" s="577"/>
      <c r="C2363" s="577"/>
    </row>
    <row r="2364" spans="1:3">
      <c r="A2364" s="577"/>
      <c r="B2364" s="577"/>
      <c r="C2364" s="577"/>
    </row>
    <row r="2365" spans="1:3">
      <c r="A2365" s="577"/>
      <c r="B2365" s="577"/>
      <c r="C2365" s="577"/>
    </row>
    <row r="2366" spans="1:3">
      <c r="A2366" s="577"/>
      <c r="B2366" s="577"/>
      <c r="C2366" s="577"/>
    </row>
    <row r="2367" spans="1:3">
      <c r="A2367" s="577"/>
      <c r="B2367" s="577"/>
      <c r="C2367" s="577"/>
    </row>
    <row r="2368" spans="1:3">
      <c r="A2368" s="577"/>
      <c r="B2368" s="577"/>
      <c r="C2368" s="577"/>
    </row>
    <row r="2369" spans="1:3">
      <c r="A2369" s="577"/>
      <c r="B2369" s="577"/>
      <c r="C2369" s="577"/>
    </row>
    <row r="2370" spans="1:3">
      <c r="A2370" s="577"/>
      <c r="B2370" s="577"/>
      <c r="C2370" s="577"/>
    </row>
    <row r="2371" spans="1:3">
      <c r="A2371" s="577"/>
      <c r="B2371" s="577"/>
      <c r="C2371" s="577"/>
    </row>
    <row r="2372" spans="1:3">
      <c r="A2372" s="577"/>
      <c r="B2372" s="577"/>
      <c r="C2372" s="577"/>
    </row>
    <row r="2373" spans="1:3">
      <c r="A2373" s="577"/>
      <c r="B2373" s="577"/>
      <c r="C2373" s="577"/>
    </row>
    <row r="2374" spans="1:3">
      <c r="A2374" s="577"/>
      <c r="B2374" s="577"/>
      <c r="C2374" s="577"/>
    </row>
    <row r="2375" spans="1:3">
      <c r="A2375" s="577"/>
      <c r="B2375" s="577"/>
      <c r="C2375" s="577"/>
    </row>
    <row r="2376" spans="1:3">
      <c r="A2376" s="577"/>
      <c r="B2376" s="577"/>
      <c r="C2376" s="577"/>
    </row>
    <row r="2377" spans="1:3">
      <c r="A2377" s="577"/>
      <c r="B2377" s="577"/>
      <c r="C2377" s="577"/>
    </row>
    <row r="2378" spans="1:3">
      <c r="A2378" s="577"/>
      <c r="B2378" s="577"/>
      <c r="C2378" s="577"/>
    </row>
    <row r="2379" spans="1:3">
      <c r="A2379" s="577"/>
      <c r="B2379" s="577"/>
      <c r="C2379" s="577"/>
    </row>
    <row r="2380" spans="1:3">
      <c r="A2380" s="577"/>
      <c r="B2380" s="577"/>
      <c r="C2380" s="577"/>
    </row>
    <row r="2381" spans="1:3">
      <c r="A2381" s="577"/>
      <c r="B2381" s="577"/>
      <c r="C2381" s="577"/>
    </row>
    <row r="2382" spans="1:3">
      <c r="A2382" s="577"/>
      <c r="B2382" s="577"/>
      <c r="C2382" s="577"/>
    </row>
    <row r="2383" spans="1:3">
      <c r="A2383" s="577"/>
      <c r="B2383" s="577"/>
      <c r="C2383" s="577"/>
    </row>
    <row r="2384" spans="1:3">
      <c r="A2384" s="577"/>
      <c r="B2384" s="577"/>
      <c r="C2384" s="577"/>
    </row>
    <row r="2385" spans="1:3">
      <c r="A2385" s="577"/>
      <c r="B2385" s="577"/>
      <c r="C2385" s="577"/>
    </row>
    <row r="2386" spans="1:3">
      <c r="A2386" s="577"/>
      <c r="B2386" s="577"/>
      <c r="C2386" s="577"/>
    </row>
    <row r="2387" spans="1:3">
      <c r="A2387" s="577"/>
      <c r="B2387" s="577"/>
      <c r="C2387" s="577"/>
    </row>
    <row r="2388" spans="1:3">
      <c r="A2388" s="577"/>
      <c r="B2388" s="577"/>
      <c r="C2388" s="577"/>
    </row>
    <row r="2389" spans="1:3">
      <c r="A2389" s="577"/>
      <c r="B2389" s="577"/>
      <c r="C2389" s="577"/>
    </row>
    <row r="2390" spans="1:3">
      <c r="A2390" s="577"/>
      <c r="B2390" s="577"/>
      <c r="C2390" s="577"/>
    </row>
    <row r="2391" spans="1:3">
      <c r="A2391" s="577"/>
      <c r="B2391" s="577"/>
      <c r="C2391" s="577"/>
    </row>
    <row r="2392" spans="1:3">
      <c r="A2392" s="577"/>
      <c r="B2392" s="577"/>
      <c r="C2392" s="577"/>
    </row>
    <row r="2393" spans="1:3">
      <c r="A2393" s="577"/>
      <c r="B2393" s="577"/>
      <c r="C2393" s="577"/>
    </row>
    <row r="2394" spans="1:3">
      <c r="A2394" s="577"/>
      <c r="B2394" s="577"/>
      <c r="C2394" s="577"/>
    </row>
    <row r="2395" spans="1:3">
      <c r="A2395" s="577"/>
      <c r="B2395" s="577"/>
      <c r="C2395" s="577"/>
    </row>
    <row r="2396" spans="1:3">
      <c r="A2396" s="577"/>
      <c r="B2396" s="577"/>
      <c r="C2396" s="577"/>
    </row>
    <row r="2397" spans="1:3">
      <c r="A2397" s="577"/>
      <c r="B2397" s="577"/>
      <c r="C2397" s="577"/>
    </row>
    <row r="2398" spans="1:3">
      <c r="A2398" s="577"/>
      <c r="B2398" s="577"/>
      <c r="C2398" s="577"/>
    </row>
    <row r="2399" spans="1:3">
      <c r="A2399" s="577"/>
      <c r="B2399" s="577"/>
      <c r="C2399" s="577"/>
    </row>
    <row r="2400" spans="1:3">
      <c r="A2400" s="577"/>
      <c r="B2400" s="577"/>
      <c r="C2400" s="577"/>
    </row>
    <row r="2401" spans="1:3">
      <c r="A2401" s="577"/>
      <c r="B2401" s="577"/>
      <c r="C2401" s="577"/>
    </row>
    <row r="2402" spans="1:3">
      <c r="A2402" s="577"/>
      <c r="B2402" s="577"/>
      <c r="C2402" s="577"/>
    </row>
    <row r="2403" spans="1:3">
      <c r="A2403" s="577"/>
      <c r="B2403" s="577"/>
      <c r="C2403" s="577"/>
    </row>
    <row r="2404" spans="1:3">
      <c r="A2404" s="577"/>
      <c r="B2404" s="577"/>
      <c r="C2404" s="577"/>
    </row>
    <row r="2405" spans="1:3">
      <c r="A2405" s="577"/>
      <c r="B2405" s="577"/>
      <c r="C2405" s="577"/>
    </row>
    <row r="2406" spans="1:3">
      <c r="A2406" s="577"/>
      <c r="B2406" s="577"/>
      <c r="C2406" s="577"/>
    </row>
    <row r="2407" spans="1:3">
      <c r="A2407" s="577"/>
      <c r="B2407" s="577"/>
      <c r="C2407" s="577"/>
    </row>
    <row r="2408" spans="1:3">
      <c r="A2408" s="577"/>
      <c r="B2408" s="577"/>
      <c r="C2408" s="577"/>
    </row>
    <row r="2409" spans="1:3">
      <c r="A2409" s="577"/>
      <c r="B2409" s="577"/>
      <c r="C2409" s="577"/>
    </row>
    <row r="2410" spans="1:3">
      <c r="A2410" s="577"/>
      <c r="B2410" s="577"/>
      <c r="C2410" s="577"/>
    </row>
    <row r="2411" spans="1:3">
      <c r="A2411" s="577"/>
      <c r="B2411" s="577"/>
      <c r="C2411" s="577"/>
    </row>
    <row r="2412" spans="1:3">
      <c r="A2412" s="577"/>
      <c r="B2412" s="577"/>
      <c r="C2412" s="577"/>
    </row>
    <row r="2413" spans="1:3">
      <c r="A2413" s="577"/>
      <c r="B2413" s="577"/>
      <c r="C2413" s="577"/>
    </row>
    <row r="2414" spans="1:3">
      <c r="A2414" s="577"/>
      <c r="B2414" s="577"/>
      <c r="C2414" s="577"/>
    </row>
    <row r="2415" spans="1:3">
      <c r="A2415" s="577"/>
      <c r="B2415" s="577"/>
      <c r="C2415" s="577"/>
    </row>
    <row r="2416" spans="1:3">
      <c r="A2416" s="577"/>
      <c r="B2416" s="577"/>
      <c r="C2416" s="577"/>
    </row>
    <row r="2417" spans="1:3">
      <c r="A2417" s="577"/>
      <c r="B2417" s="577"/>
      <c r="C2417" s="577"/>
    </row>
    <row r="2418" spans="1:3">
      <c r="A2418" s="577"/>
      <c r="B2418" s="577"/>
      <c r="C2418" s="577"/>
    </row>
    <row r="2419" spans="1:3">
      <c r="A2419" s="577"/>
      <c r="B2419" s="577"/>
      <c r="C2419" s="577"/>
    </row>
    <row r="2420" spans="1:3">
      <c r="A2420" s="577"/>
      <c r="B2420" s="577"/>
      <c r="C2420" s="577"/>
    </row>
    <row r="2421" spans="1:3">
      <c r="A2421" s="577"/>
      <c r="B2421" s="577"/>
      <c r="C2421" s="577"/>
    </row>
    <row r="2422" spans="1:3">
      <c r="A2422" s="577"/>
      <c r="B2422" s="577"/>
      <c r="C2422" s="577"/>
    </row>
    <row r="2423" spans="1:3">
      <c r="A2423" s="577"/>
      <c r="B2423" s="577"/>
      <c r="C2423" s="577"/>
    </row>
    <row r="2424" spans="1:3">
      <c r="A2424" s="577"/>
      <c r="B2424" s="577"/>
      <c r="C2424" s="577"/>
    </row>
    <row r="2425" spans="1:3">
      <c r="A2425" s="577"/>
      <c r="B2425" s="577"/>
      <c r="C2425" s="577"/>
    </row>
    <row r="2426" spans="1:3">
      <c r="A2426" s="577"/>
      <c r="B2426" s="577"/>
      <c r="C2426" s="577"/>
    </row>
    <row r="2427" spans="1:3">
      <c r="A2427" s="577"/>
      <c r="B2427" s="577"/>
      <c r="C2427" s="577"/>
    </row>
    <row r="2428" spans="1:3">
      <c r="A2428" s="577"/>
      <c r="B2428" s="577"/>
      <c r="C2428" s="577"/>
    </row>
    <row r="2429" spans="1:3">
      <c r="A2429" s="577"/>
      <c r="B2429" s="577"/>
      <c r="C2429" s="577"/>
    </row>
    <row r="2430" spans="1:3">
      <c r="A2430" s="577"/>
      <c r="B2430" s="577"/>
      <c r="C2430" s="577"/>
    </row>
    <row r="2431" spans="1:3">
      <c r="A2431" s="577"/>
      <c r="B2431" s="577"/>
      <c r="C2431" s="577"/>
    </row>
    <row r="2432" spans="1:3">
      <c r="A2432" s="577"/>
      <c r="B2432" s="577"/>
      <c r="C2432" s="577"/>
    </row>
    <row r="2433" spans="1:3">
      <c r="A2433" s="577"/>
      <c r="B2433" s="577"/>
      <c r="C2433" s="577"/>
    </row>
    <row r="2434" spans="1:3">
      <c r="A2434" s="577"/>
      <c r="B2434" s="577"/>
      <c r="C2434" s="577"/>
    </row>
    <row r="2435" spans="1:3">
      <c r="A2435" s="577"/>
      <c r="B2435" s="577"/>
      <c r="C2435" s="577"/>
    </row>
    <row r="2436" spans="1:3">
      <c r="A2436" s="577"/>
      <c r="B2436" s="577"/>
      <c r="C2436" s="577"/>
    </row>
    <row r="2437" spans="1:3">
      <c r="A2437" s="577"/>
      <c r="B2437" s="577"/>
      <c r="C2437" s="577"/>
    </row>
    <row r="2438" spans="1:3">
      <c r="A2438" s="577"/>
      <c r="B2438" s="577"/>
      <c r="C2438" s="577"/>
    </row>
    <row r="2439" spans="1:3">
      <c r="A2439" s="577"/>
      <c r="B2439" s="577"/>
      <c r="C2439" s="577"/>
    </row>
    <row r="2440" spans="1:3">
      <c r="A2440" s="577"/>
      <c r="B2440" s="577"/>
      <c r="C2440" s="577"/>
    </row>
    <row r="2441" spans="1:3">
      <c r="A2441" s="577"/>
      <c r="B2441" s="577"/>
      <c r="C2441" s="577"/>
    </row>
    <row r="2442" spans="1:3">
      <c r="A2442" s="577"/>
      <c r="B2442" s="577"/>
      <c r="C2442" s="577"/>
    </row>
    <row r="2443" spans="1:3">
      <c r="A2443" s="577"/>
      <c r="B2443" s="577"/>
      <c r="C2443" s="577"/>
    </row>
    <row r="2444" spans="1:3">
      <c r="A2444" s="577"/>
      <c r="B2444" s="577"/>
      <c r="C2444" s="577"/>
    </row>
    <row r="2445" spans="1:3">
      <c r="A2445" s="577"/>
      <c r="B2445" s="577"/>
      <c r="C2445" s="577"/>
    </row>
    <row r="2446" spans="1:3">
      <c r="A2446" s="577"/>
      <c r="B2446" s="577"/>
      <c r="C2446" s="577"/>
    </row>
    <row r="2447" spans="1:3">
      <c r="A2447" s="577"/>
      <c r="B2447" s="577"/>
      <c r="C2447" s="577"/>
    </row>
    <row r="2448" spans="1:3">
      <c r="A2448" s="577"/>
      <c r="B2448" s="577"/>
      <c r="C2448" s="577"/>
    </row>
    <row r="2449" spans="1:3">
      <c r="A2449" s="577"/>
      <c r="B2449" s="577"/>
      <c r="C2449" s="577"/>
    </row>
    <row r="2450" spans="1:3">
      <c r="A2450" s="577"/>
      <c r="B2450" s="577"/>
      <c r="C2450" s="577"/>
    </row>
    <row r="2451" spans="1:3">
      <c r="A2451" s="577"/>
      <c r="B2451" s="577"/>
      <c r="C2451" s="577"/>
    </row>
    <row r="2452" spans="1:3">
      <c r="A2452" s="577"/>
      <c r="B2452" s="577"/>
      <c r="C2452" s="577"/>
    </row>
    <row r="2453" spans="1:3">
      <c r="A2453" s="577"/>
      <c r="B2453" s="577"/>
      <c r="C2453" s="577"/>
    </row>
    <row r="2454" spans="1:3">
      <c r="A2454" s="577"/>
      <c r="B2454" s="577"/>
      <c r="C2454" s="577"/>
    </row>
    <row r="2455" spans="1:3">
      <c r="A2455" s="577"/>
      <c r="B2455" s="577"/>
      <c r="C2455" s="577"/>
    </row>
    <row r="2456" spans="1:3">
      <c r="A2456" s="577"/>
      <c r="B2456" s="577"/>
      <c r="C2456" s="577"/>
    </row>
    <row r="2457" spans="1:3">
      <c r="A2457" s="577"/>
      <c r="B2457" s="577"/>
      <c r="C2457" s="577"/>
    </row>
    <row r="2458" spans="1:3">
      <c r="A2458" s="577"/>
      <c r="B2458" s="577"/>
      <c r="C2458" s="577"/>
    </row>
    <row r="2459" spans="1:3">
      <c r="A2459" s="577"/>
      <c r="B2459" s="577"/>
      <c r="C2459" s="577"/>
    </row>
    <row r="2460" spans="1:3">
      <c r="A2460" s="577"/>
      <c r="B2460" s="577"/>
      <c r="C2460" s="577"/>
    </row>
    <row r="2461" spans="1:3">
      <c r="A2461" s="577"/>
      <c r="B2461" s="577"/>
      <c r="C2461" s="577"/>
    </row>
    <row r="2462" spans="1:3">
      <c r="A2462" s="577"/>
      <c r="B2462" s="577"/>
      <c r="C2462" s="577"/>
    </row>
    <row r="2463" spans="1:3">
      <c r="A2463" s="577"/>
      <c r="B2463" s="577"/>
      <c r="C2463" s="577"/>
    </row>
    <row r="2464" spans="1:3">
      <c r="A2464" s="577"/>
      <c r="B2464" s="577"/>
      <c r="C2464" s="577"/>
    </row>
    <row r="2465" spans="1:3">
      <c r="A2465" s="577"/>
      <c r="B2465" s="577"/>
      <c r="C2465" s="577"/>
    </row>
    <row r="2466" spans="1:3">
      <c r="A2466" s="577"/>
      <c r="B2466" s="577"/>
      <c r="C2466" s="577"/>
    </row>
    <row r="2467" spans="1:3">
      <c r="A2467" s="577"/>
      <c r="B2467" s="577"/>
      <c r="C2467" s="577"/>
    </row>
    <row r="2468" spans="1:3">
      <c r="A2468" s="577"/>
      <c r="B2468" s="577"/>
      <c r="C2468" s="577"/>
    </row>
    <row r="2469" spans="1:3">
      <c r="A2469" s="577"/>
      <c r="B2469" s="577"/>
      <c r="C2469" s="577"/>
    </row>
    <row r="2470" spans="1:3">
      <c r="A2470" s="577"/>
      <c r="B2470" s="577"/>
      <c r="C2470" s="577"/>
    </row>
    <row r="2471" spans="1:3">
      <c r="A2471" s="577"/>
      <c r="B2471" s="577"/>
      <c r="C2471" s="577"/>
    </row>
    <row r="2472" spans="1:3">
      <c r="A2472" s="577"/>
      <c r="B2472" s="577"/>
      <c r="C2472" s="577"/>
    </row>
    <row r="2473" spans="1:3">
      <c r="A2473" s="577"/>
      <c r="B2473" s="577"/>
      <c r="C2473" s="577"/>
    </row>
    <row r="2474" spans="1:3">
      <c r="A2474" s="577"/>
      <c r="B2474" s="577"/>
      <c r="C2474" s="577"/>
    </row>
    <row r="2475" spans="1:3">
      <c r="A2475" s="577"/>
      <c r="B2475" s="577"/>
      <c r="C2475" s="577"/>
    </row>
    <row r="2476" spans="1:3">
      <c r="A2476" s="577"/>
      <c r="B2476" s="577"/>
      <c r="C2476" s="577"/>
    </row>
    <row r="2477" spans="1:3">
      <c r="A2477" s="577"/>
      <c r="B2477" s="577"/>
      <c r="C2477" s="577"/>
    </row>
    <row r="2478" spans="1:3">
      <c r="A2478" s="577"/>
      <c r="B2478" s="577"/>
      <c r="C2478" s="577"/>
    </row>
    <row r="2479" spans="1:3">
      <c r="A2479" s="577"/>
      <c r="B2479" s="577"/>
      <c r="C2479" s="577"/>
    </row>
    <row r="2480" spans="1:3">
      <c r="A2480" s="577"/>
      <c r="B2480" s="577"/>
      <c r="C2480" s="577"/>
    </row>
    <row r="2481" spans="1:3">
      <c r="A2481" s="577"/>
      <c r="B2481" s="577"/>
      <c r="C2481" s="577"/>
    </row>
    <row r="2482" spans="1:3">
      <c r="A2482" s="577"/>
      <c r="B2482" s="577"/>
      <c r="C2482" s="577"/>
    </row>
    <row r="2483" spans="1:3">
      <c r="A2483" s="577"/>
      <c r="B2483" s="577"/>
      <c r="C2483" s="577"/>
    </row>
    <row r="2484" spans="1:3">
      <c r="A2484" s="577"/>
      <c r="B2484" s="577"/>
      <c r="C2484" s="577"/>
    </row>
    <row r="2485" spans="1:3">
      <c r="A2485" s="577"/>
      <c r="B2485" s="577"/>
      <c r="C2485" s="577"/>
    </row>
    <row r="2486" spans="1:3">
      <c r="A2486" s="577"/>
      <c r="B2486" s="577"/>
      <c r="C2486" s="577"/>
    </row>
    <row r="2487" spans="1:3">
      <c r="A2487" s="577"/>
      <c r="B2487" s="577"/>
      <c r="C2487" s="577"/>
    </row>
    <row r="2488" spans="1:3">
      <c r="A2488" s="577"/>
      <c r="B2488" s="577"/>
      <c r="C2488" s="577"/>
    </row>
    <row r="2489" spans="1:3">
      <c r="A2489" s="577"/>
      <c r="B2489" s="577"/>
      <c r="C2489" s="577"/>
    </row>
    <row r="2490" spans="1:3">
      <c r="A2490" s="577"/>
      <c r="B2490" s="577"/>
      <c r="C2490" s="577"/>
    </row>
    <row r="2491" spans="1:3">
      <c r="A2491" s="577"/>
      <c r="B2491" s="577"/>
      <c r="C2491" s="577"/>
    </row>
    <row r="2492" spans="1:3">
      <c r="A2492" s="577"/>
      <c r="B2492" s="577"/>
      <c r="C2492" s="577"/>
    </row>
    <row r="2493" spans="1:3">
      <c r="A2493" s="577"/>
      <c r="B2493" s="577"/>
      <c r="C2493" s="577"/>
    </row>
    <row r="2494" spans="1:3">
      <c r="A2494" s="577"/>
      <c r="B2494" s="577"/>
      <c r="C2494" s="577"/>
    </row>
    <row r="2495" spans="1:3">
      <c r="A2495" s="577"/>
      <c r="B2495" s="577"/>
      <c r="C2495" s="577"/>
    </row>
    <row r="2496" spans="1:3">
      <c r="A2496" s="577"/>
      <c r="B2496" s="577"/>
      <c r="C2496" s="577"/>
    </row>
    <row r="2497" spans="1:3">
      <c r="A2497" s="577"/>
      <c r="B2497" s="577"/>
      <c r="C2497" s="577"/>
    </row>
    <row r="2498" spans="1:3">
      <c r="A2498" s="577"/>
      <c r="B2498" s="577"/>
      <c r="C2498" s="577"/>
    </row>
    <row r="2499" spans="1:3">
      <c r="A2499" s="577"/>
      <c r="B2499" s="577"/>
      <c r="C2499" s="577"/>
    </row>
    <row r="2500" spans="1:3">
      <c r="A2500" s="577"/>
      <c r="B2500" s="577"/>
      <c r="C2500" s="577"/>
    </row>
    <row r="2501" spans="1:3">
      <c r="A2501" s="577"/>
      <c r="B2501" s="577"/>
      <c r="C2501" s="577"/>
    </row>
    <row r="2502" spans="1:3">
      <c r="A2502" s="577"/>
      <c r="B2502" s="577"/>
      <c r="C2502" s="577"/>
    </row>
    <row r="2503" spans="1:3">
      <c r="A2503" s="577"/>
      <c r="B2503" s="577"/>
      <c r="C2503" s="577"/>
    </row>
    <row r="2504" spans="1:3">
      <c r="A2504" s="577"/>
      <c r="B2504" s="577"/>
      <c r="C2504" s="577"/>
    </row>
    <row r="2505" spans="1:3">
      <c r="A2505" s="577"/>
      <c r="B2505" s="577"/>
      <c r="C2505" s="577"/>
    </row>
    <row r="2506" spans="1:3">
      <c r="A2506" s="577"/>
      <c r="B2506" s="577"/>
      <c r="C2506" s="577"/>
    </row>
    <row r="2507" spans="1:3">
      <c r="A2507" s="577"/>
      <c r="B2507" s="577"/>
      <c r="C2507" s="577"/>
    </row>
    <row r="2508" spans="1:3">
      <c r="A2508" s="577"/>
      <c r="B2508" s="577"/>
      <c r="C2508" s="577"/>
    </row>
    <row r="2509" spans="1:3">
      <c r="A2509" s="577"/>
      <c r="B2509" s="577"/>
      <c r="C2509" s="577"/>
    </row>
    <row r="2510" spans="1:3">
      <c r="A2510" s="577"/>
      <c r="B2510" s="577"/>
      <c r="C2510" s="577"/>
    </row>
    <row r="2511" spans="1:3">
      <c r="A2511" s="577"/>
      <c r="B2511" s="577"/>
      <c r="C2511" s="577"/>
    </row>
    <row r="2512" spans="1:3">
      <c r="A2512" s="577"/>
      <c r="B2512" s="577"/>
      <c r="C2512" s="577"/>
    </row>
    <row r="2513" spans="1:3">
      <c r="A2513" s="577"/>
      <c r="B2513" s="577"/>
      <c r="C2513" s="577"/>
    </row>
    <row r="2514" spans="1:3">
      <c r="A2514" s="577"/>
      <c r="B2514" s="577"/>
      <c r="C2514" s="577"/>
    </row>
    <row r="2515" spans="1:3">
      <c r="A2515" s="577"/>
      <c r="B2515" s="577"/>
      <c r="C2515" s="577"/>
    </row>
    <row r="2516" spans="1:3">
      <c r="A2516" s="577"/>
      <c r="B2516" s="577"/>
      <c r="C2516" s="577"/>
    </row>
    <row r="2517" spans="1:3">
      <c r="A2517" s="577"/>
      <c r="B2517" s="577"/>
      <c r="C2517" s="577"/>
    </row>
    <row r="2518" spans="1:3">
      <c r="A2518" s="577"/>
      <c r="B2518" s="577"/>
      <c r="C2518" s="577"/>
    </row>
    <row r="2519" spans="1:3">
      <c r="A2519" s="577"/>
      <c r="B2519" s="577"/>
      <c r="C2519" s="577"/>
    </row>
    <row r="2520" spans="1:3">
      <c r="A2520" s="577"/>
      <c r="B2520" s="577"/>
      <c r="C2520" s="577"/>
    </row>
    <row r="2521" spans="1:3">
      <c r="A2521" s="577"/>
      <c r="B2521" s="577"/>
      <c r="C2521" s="577"/>
    </row>
    <row r="2522" spans="1:3">
      <c r="A2522" s="577"/>
      <c r="B2522" s="577"/>
      <c r="C2522" s="577"/>
    </row>
    <row r="2523" spans="1:3">
      <c r="A2523" s="577"/>
      <c r="B2523" s="577"/>
      <c r="C2523" s="577"/>
    </row>
    <row r="2524" spans="1:3">
      <c r="A2524" s="577"/>
      <c r="B2524" s="577"/>
      <c r="C2524" s="577"/>
    </row>
    <row r="2525" spans="1:3">
      <c r="A2525" s="577"/>
      <c r="B2525" s="577"/>
      <c r="C2525" s="577"/>
    </row>
    <row r="2526" spans="1:3">
      <c r="A2526" s="577"/>
      <c r="B2526" s="577"/>
      <c r="C2526" s="577"/>
    </row>
    <row r="2527" spans="1:3">
      <c r="A2527" s="577"/>
      <c r="B2527" s="577"/>
      <c r="C2527" s="577"/>
    </row>
    <row r="2528" spans="1:3">
      <c r="A2528" s="577"/>
      <c r="B2528" s="577"/>
      <c r="C2528" s="577"/>
    </row>
    <row r="2529" spans="1:3">
      <c r="A2529" s="577"/>
      <c r="B2529" s="577"/>
      <c r="C2529" s="577"/>
    </row>
    <row r="2530" spans="1:3">
      <c r="A2530" s="577"/>
      <c r="B2530" s="577"/>
      <c r="C2530" s="577"/>
    </row>
    <row r="2531" spans="1:3">
      <c r="A2531" s="577"/>
      <c r="B2531" s="577"/>
      <c r="C2531" s="577"/>
    </row>
    <row r="2532" spans="1:3">
      <c r="A2532" s="577"/>
      <c r="B2532" s="577"/>
      <c r="C2532" s="577"/>
    </row>
    <row r="2533" spans="1:3">
      <c r="A2533" s="577"/>
      <c r="B2533" s="577"/>
      <c r="C2533" s="577"/>
    </row>
    <row r="2534" spans="1:3">
      <c r="A2534" s="577"/>
      <c r="B2534" s="577"/>
      <c r="C2534" s="577"/>
    </row>
    <row r="2535" spans="1:3">
      <c r="A2535" s="577"/>
      <c r="B2535" s="577"/>
      <c r="C2535" s="577"/>
    </row>
    <row r="2536" spans="1:3">
      <c r="A2536" s="577"/>
      <c r="B2536" s="577"/>
      <c r="C2536" s="577"/>
    </row>
    <row r="2537" spans="1:3">
      <c r="A2537" s="577"/>
      <c r="B2537" s="577"/>
      <c r="C2537" s="577"/>
    </row>
    <row r="2538" spans="1:3">
      <c r="A2538" s="577"/>
      <c r="B2538" s="577"/>
      <c r="C2538" s="577"/>
    </row>
    <row r="2539" spans="1:3">
      <c r="A2539" s="577"/>
      <c r="B2539" s="577"/>
      <c r="C2539" s="577"/>
    </row>
    <row r="2540" spans="1:3">
      <c r="A2540" s="577"/>
      <c r="B2540" s="577"/>
      <c r="C2540" s="577"/>
    </row>
    <row r="2541" spans="1:3">
      <c r="A2541" s="577"/>
      <c r="B2541" s="577"/>
      <c r="C2541" s="577"/>
    </row>
    <row r="2542" spans="1:3">
      <c r="A2542" s="577"/>
      <c r="B2542" s="577"/>
      <c r="C2542" s="577"/>
    </row>
    <row r="2543" spans="1:3">
      <c r="A2543" s="577"/>
      <c r="B2543" s="577"/>
      <c r="C2543" s="577"/>
    </row>
    <row r="2544" spans="1:3">
      <c r="A2544" s="577"/>
      <c r="B2544" s="577"/>
      <c r="C2544" s="577"/>
    </row>
    <row r="2545" spans="1:3">
      <c r="A2545" s="577"/>
      <c r="B2545" s="577"/>
      <c r="C2545" s="577"/>
    </row>
    <row r="2546" spans="1:3">
      <c r="A2546" s="577"/>
      <c r="B2546" s="577"/>
      <c r="C2546" s="577"/>
    </row>
    <row r="2547" spans="1:3">
      <c r="A2547" s="577"/>
      <c r="B2547" s="577"/>
      <c r="C2547" s="577"/>
    </row>
    <row r="2548" spans="1:3">
      <c r="A2548" s="577"/>
      <c r="B2548" s="577"/>
      <c r="C2548" s="577"/>
    </row>
    <row r="2549" spans="1:3">
      <c r="A2549" s="577"/>
      <c r="B2549" s="577"/>
      <c r="C2549" s="577"/>
    </row>
    <row r="2550" spans="1:3">
      <c r="A2550" s="577"/>
      <c r="B2550" s="577"/>
      <c r="C2550" s="577"/>
    </row>
    <row r="2551" spans="1:3">
      <c r="A2551" s="577"/>
      <c r="B2551" s="577"/>
      <c r="C2551" s="577"/>
    </row>
    <row r="2552" spans="1:3">
      <c r="A2552" s="577"/>
      <c r="B2552" s="577"/>
      <c r="C2552" s="577"/>
    </row>
    <row r="2553" spans="1:3">
      <c r="A2553" s="577"/>
      <c r="B2553" s="577"/>
      <c r="C2553" s="577"/>
    </row>
    <row r="2554" spans="1:3">
      <c r="A2554" s="577"/>
      <c r="B2554" s="577"/>
      <c r="C2554" s="577"/>
    </row>
    <row r="2555" spans="1:3">
      <c r="A2555" s="577"/>
      <c r="B2555" s="577"/>
      <c r="C2555" s="577"/>
    </row>
    <row r="2556" spans="1:3">
      <c r="A2556" s="577"/>
      <c r="B2556" s="577"/>
      <c r="C2556" s="577"/>
    </row>
    <row r="2557" spans="1:3">
      <c r="A2557" s="577"/>
      <c r="B2557" s="577"/>
      <c r="C2557" s="577"/>
    </row>
    <row r="2558" spans="1:3">
      <c r="A2558" s="577"/>
      <c r="B2558" s="577"/>
      <c r="C2558" s="577"/>
    </row>
    <row r="2559" spans="1:3">
      <c r="A2559" s="577"/>
      <c r="B2559" s="577"/>
      <c r="C2559" s="577"/>
    </row>
    <row r="2560" spans="1:3">
      <c r="A2560" s="577"/>
      <c r="B2560" s="577"/>
      <c r="C2560" s="577"/>
    </row>
    <row r="2561" spans="1:3">
      <c r="A2561" s="577"/>
      <c r="B2561" s="577"/>
      <c r="C2561" s="577"/>
    </row>
    <row r="2562" spans="1:3">
      <c r="A2562" s="577"/>
      <c r="B2562" s="577"/>
      <c r="C2562" s="577"/>
    </row>
    <row r="2563" spans="1:3">
      <c r="A2563" s="577"/>
      <c r="B2563" s="577"/>
      <c r="C2563" s="577"/>
    </row>
    <row r="2564" spans="1:3">
      <c r="A2564" s="577"/>
      <c r="B2564" s="577"/>
      <c r="C2564" s="577"/>
    </row>
    <row r="2565" spans="1:3">
      <c r="A2565" s="577"/>
      <c r="B2565" s="577"/>
      <c r="C2565" s="577"/>
    </row>
    <row r="2566" spans="1:3">
      <c r="A2566" s="577"/>
      <c r="B2566" s="577"/>
      <c r="C2566" s="577"/>
    </row>
    <row r="2567" spans="1:3">
      <c r="A2567" s="577"/>
      <c r="B2567" s="577"/>
      <c r="C2567" s="577"/>
    </row>
    <row r="2568" spans="1:3">
      <c r="A2568" s="577"/>
      <c r="B2568" s="577"/>
      <c r="C2568" s="577"/>
    </row>
    <row r="2569" spans="1:3">
      <c r="A2569" s="577"/>
      <c r="B2569" s="577"/>
      <c r="C2569" s="577"/>
    </row>
    <row r="2570" spans="1:3">
      <c r="A2570" s="577"/>
      <c r="B2570" s="577"/>
      <c r="C2570" s="577"/>
    </row>
    <row r="2571" spans="1:3">
      <c r="A2571" s="577"/>
      <c r="B2571" s="577"/>
      <c r="C2571" s="577"/>
    </row>
    <row r="2572" spans="1:3">
      <c r="A2572" s="577"/>
      <c r="B2572" s="577"/>
      <c r="C2572" s="577"/>
    </row>
    <row r="2573" spans="1:3">
      <c r="A2573" s="577"/>
      <c r="B2573" s="577"/>
      <c r="C2573" s="577"/>
    </row>
    <row r="2574" spans="1:3">
      <c r="A2574" s="577"/>
      <c r="B2574" s="577"/>
      <c r="C2574" s="577"/>
    </row>
    <row r="2575" spans="1:3">
      <c r="A2575" s="577"/>
      <c r="B2575" s="577"/>
      <c r="C2575" s="577"/>
    </row>
    <row r="2576" spans="1:3">
      <c r="A2576" s="577"/>
      <c r="B2576" s="577"/>
      <c r="C2576" s="577"/>
    </row>
    <row r="2577" spans="1:3">
      <c r="A2577" s="577"/>
      <c r="B2577" s="577"/>
      <c r="C2577" s="577"/>
    </row>
    <row r="2578" spans="1:3">
      <c r="A2578" s="577"/>
      <c r="B2578" s="577"/>
      <c r="C2578" s="577"/>
    </row>
    <row r="2579" spans="1:3">
      <c r="A2579" s="577"/>
      <c r="B2579" s="577"/>
      <c r="C2579" s="577"/>
    </row>
    <row r="2580" spans="1:3">
      <c r="A2580" s="577"/>
      <c r="B2580" s="577"/>
      <c r="C2580" s="577"/>
    </row>
    <row r="2581" spans="1:3">
      <c r="A2581" s="577"/>
      <c r="B2581" s="577"/>
      <c r="C2581" s="577"/>
    </row>
    <row r="2582" spans="1:3">
      <c r="A2582" s="577"/>
      <c r="B2582" s="577"/>
      <c r="C2582" s="577"/>
    </row>
    <row r="2583" spans="1:3">
      <c r="A2583" s="577"/>
      <c r="B2583" s="577"/>
      <c r="C2583" s="577"/>
    </row>
    <row r="2584" spans="1:3">
      <c r="A2584" s="577"/>
      <c r="B2584" s="577"/>
      <c r="C2584" s="577"/>
    </row>
    <row r="2585" spans="1:3">
      <c r="A2585" s="577"/>
      <c r="B2585" s="577"/>
      <c r="C2585" s="577"/>
    </row>
    <row r="2586" spans="1:3">
      <c r="A2586" s="577"/>
      <c r="B2586" s="577"/>
      <c r="C2586" s="577"/>
    </row>
    <row r="2587" spans="1:3">
      <c r="A2587" s="577"/>
      <c r="B2587" s="577"/>
      <c r="C2587" s="577"/>
    </row>
    <row r="2588" spans="1:3">
      <c r="A2588" s="577"/>
      <c r="B2588" s="577"/>
      <c r="C2588" s="577"/>
    </row>
    <row r="2589" spans="1:3">
      <c r="A2589" s="577"/>
      <c r="B2589" s="577"/>
      <c r="C2589" s="577"/>
    </row>
    <row r="2590" spans="1:3">
      <c r="A2590" s="577"/>
      <c r="B2590" s="577"/>
      <c r="C2590" s="577"/>
    </row>
    <row r="2591" spans="1:3">
      <c r="A2591" s="577"/>
      <c r="B2591" s="577"/>
      <c r="C2591" s="577"/>
    </row>
    <row r="2592" spans="1:3">
      <c r="A2592" s="577"/>
      <c r="B2592" s="577"/>
      <c r="C2592" s="577"/>
    </row>
    <row r="2593" spans="1:3">
      <c r="A2593" s="577"/>
      <c r="B2593" s="577"/>
      <c r="C2593" s="577"/>
    </row>
    <row r="2594" spans="1:3">
      <c r="A2594" s="577"/>
      <c r="B2594" s="577"/>
      <c r="C2594" s="577"/>
    </row>
    <row r="2595" spans="1:3">
      <c r="A2595" s="577"/>
      <c r="B2595" s="577"/>
      <c r="C2595" s="577"/>
    </row>
    <row r="2596" spans="1:3">
      <c r="A2596" s="577"/>
      <c r="B2596" s="577"/>
      <c r="C2596" s="577"/>
    </row>
    <row r="2597" spans="1:3">
      <c r="A2597" s="577"/>
      <c r="B2597" s="577"/>
      <c r="C2597" s="577"/>
    </row>
    <row r="2598" spans="1:3">
      <c r="A2598" s="577"/>
      <c r="B2598" s="577"/>
      <c r="C2598" s="577"/>
    </row>
    <row r="2599" spans="1:3">
      <c r="A2599" s="577"/>
      <c r="B2599" s="577"/>
      <c r="C2599" s="577"/>
    </row>
    <row r="2600" spans="1:3">
      <c r="A2600" s="577"/>
      <c r="B2600" s="577"/>
      <c r="C2600" s="577"/>
    </row>
    <row r="2601" spans="1:3">
      <c r="A2601" s="577"/>
      <c r="B2601" s="577"/>
      <c r="C2601" s="577"/>
    </row>
    <row r="2602" spans="1:3">
      <c r="A2602" s="577"/>
      <c r="B2602" s="577"/>
      <c r="C2602" s="577"/>
    </row>
    <row r="2603" spans="1:3">
      <c r="A2603" s="577"/>
      <c r="B2603" s="577"/>
      <c r="C2603" s="577"/>
    </row>
    <row r="2604" spans="1:3">
      <c r="A2604" s="577"/>
      <c r="B2604" s="577"/>
      <c r="C2604" s="577"/>
    </row>
    <row r="2605" spans="1:3">
      <c r="A2605" s="577"/>
      <c r="B2605" s="577"/>
      <c r="C2605" s="577"/>
    </row>
    <row r="2606" spans="1:3">
      <c r="A2606" s="577"/>
      <c r="B2606" s="577"/>
      <c r="C2606" s="577"/>
    </row>
    <row r="2607" spans="1:3">
      <c r="A2607" s="577"/>
      <c r="B2607" s="577"/>
      <c r="C2607" s="577"/>
    </row>
    <row r="2608" spans="1:3">
      <c r="A2608" s="577"/>
      <c r="B2608" s="577"/>
      <c r="C2608" s="577"/>
    </row>
    <row r="2609" spans="1:3">
      <c r="A2609" s="577"/>
      <c r="B2609" s="577"/>
      <c r="C2609" s="577"/>
    </row>
    <row r="2610" spans="1:3">
      <c r="A2610" s="577"/>
      <c r="B2610" s="577"/>
      <c r="C2610" s="577"/>
    </row>
    <row r="2611" spans="1:3">
      <c r="A2611" s="577"/>
      <c r="B2611" s="577"/>
      <c r="C2611" s="577"/>
    </row>
    <row r="2612" spans="1:3">
      <c r="A2612" s="577"/>
      <c r="B2612" s="577"/>
      <c r="C2612" s="577"/>
    </row>
    <row r="2613" spans="1:3">
      <c r="A2613" s="577"/>
      <c r="B2613" s="577"/>
      <c r="C2613" s="577"/>
    </row>
    <row r="2614" spans="1:3">
      <c r="A2614" s="577"/>
      <c r="B2614" s="577"/>
      <c r="C2614" s="577"/>
    </row>
    <row r="2615" spans="1:3">
      <c r="A2615" s="577"/>
      <c r="B2615" s="577"/>
      <c r="C2615" s="577"/>
    </row>
    <row r="2616" spans="1:3">
      <c r="A2616" s="577"/>
      <c r="B2616" s="577"/>
      <c r="C2616" s="577"/>
    </row>
    <row r="2617" spans="1:3">
      <c r="A2617" s="577"/>
      <c r="B2617" s="577"/>
      <c r="C2617" s="577"/>
    </row>
    <row r="2618" spans="1:3">
      <c r="A2618" s="577"/>
      <c r="B2618" s="577"/>
      <c r="C2618" s="577"/>
    </row>
    <row r="2619" spans="1:3">
      <c r="A2619" s="577"/>
      <c r="B2619" s="577"/>
      <c r="C2619" s="577"/>
    </row>
    <row r="2620" spans="1:3">
      <c r="A2620" s="577"/>
      <c r="B2620" s="577"/>
      <c r="C2620" s="577"/>
    </row>
    <row r="2621" spans="1:3">
      <c r="A2621" s="577"/>
      <c r="B2621" s="577"/>
      <c r="C2621" s="577"/>
    </row>
    <row r="2622" spans="1:3">
      <c r="A2622" s="577"/>
      <c r="B2622" s="577"/>
      <c r="C2622" s="577"/>
    </row>
    <row r="2623" spans="1:3">
      <c r="A2623" s="577"/>
      <c r="B2623" s="577"/>
      <c r="C2623" s="577"/>
    </row>
    <row r="2624" spans="1:3">
      <c r="A2624" s="577"/>
      <c r="B2624" s="577"/>
      <c r="C2624" s="577"/>
    </row>
    <row r="2625" spans="1:3">
      <c r="A2625" s="577"/>
      <c r="B2625" s="577"/>
      <c r="C2625" s="577"/>
    </row>
    <row r="2626" spans="1:3">
      <c r="A2626" s="577"/>
      <c r="B2626" s="577"/>
      <c r="C2626" s="577"/>
    </row>
    <row r="2627" spans="1:3">
      <c r="A2627" s="577"/>
      <c r="B2627" s="577"/>
      <c r="C2627" s="577"/>
    </row>
    <row r="2628" spans="1:3">
      <c r="A2628" s="577"/>
      <c r="B2628" s="577"/>
      <c r="C2628" s="577"/>
    </row>
    <row r="2629" spans="1:3">
      <c r="A2629" s="577"/>
      <c r="B2629" s="577"/>
      <c r="C2629" s="577"/>
    </row>
    <row r="2630" spans="1:3">
      <c r="A2630" s="577"/>
      <c r="B2630" s="577"/>
      <c r="C2630" s="577"/>
    </row>
    <row r="2631" spans="1:3">
      <c r="A2631" s="577"/>
      <c r="B2631" s="577"/>
      <c r="C2631" s="577"/>
    </row>
    <row r="2632" spans="1:3">
      <c r="A2632" s="577"/>
      <c r="B2632" s="577"/>
      <c r="C2632" s="577"/>
    </row>
    <row r="2633" spans="1:3">
      <c r="A2633" s="577"/>
      <c r="B2633" s="577"/>
      <c r="C2633" s="577"/>
    </row>
    <row r="2634" spans="1:3">
      <c r="A2634" s="577"/>
      <c r="B2634" s="577"/>
      <c r="C2634" s="577"/>
    </row>
    <row r="2635" spans="1:3">
      <c r="A2635" s="577"/>
      <c r="B2635" s="577"/>
      <c r="C2635" s="577"/>
    </row>
    <row r="2636" spans="1:3">
      <c r="A2636" s="577"/>
      <c r="B2636" s="577"/>
      <c r="C2636" s="577"/>
    </row>
    <row r="2637" spans="1:3">
      <c r="A2637" s="577"/>
      <c r="B2637" s="577"/>
      <c r="C2637" s="577"/>
    </row>
    <row r="2638" spans="1:3">
      <c r="A2638" s="577"/>
      <c r="B2638" s="577"/>
      <c r="C2638" s="577"/>
    </row>
    <row r="2639" spans="1:3">
      <c r="A2639" s="577"/>
      <c r="B2639" s="577"/>
      <c r="C2639" s="577"/>
    </row>
    <row r="2640" spans="1:3">
      <c r="A2640" s="577"/>
      <c r="B2640" s="577"/>
      <c r="C2640" s="577"/>
    </row>
    <row r="2641" spans="1:3">
      <c r="A2641" s="577"/>
      <c r="B2641" s="577"/>
      <c r="C2641" s="577"/>
    </row>
    <row r="2642" spans="1:3">
      <c r="A2642" s="577"/>
      <c r="B2642" s="577"/>
      <c r="C2642" s="577"/>
    </row>
    <row r="2643" spans="1:3">
      <c r="A2643" s="577"/>
      <c r="B2643" s="577"/>
      <c r="C2643" s="577"/>
    </row>
    <row r="2644" spans="1:3">
      <c r="A2644" s="577"/>
      <c r="B2644" s="577"/>
      <c r="C2644" s="577"/>
    </row>
    <row r="2645" spans="1:3">
      <c r="A2645" s="577"/>
      <c r="B2645" s="577"/>
      <c r="C2645" s="577"/>
    </row>
    <row r="2646" spans="1:3">
      <c r="A2646" s="577"/>
      <c r="B2646" s="577"/>
      <c r="C2646" s="577"/>
    </row>
    <row r="2647" spans="1:3">
      <c r="A2647" s="577"/>
      <c r="B2647" s="577"/>
      <c r="C2647" s="577"/>
    </row>
    <row r="2648" spans="1:3">
      <c r="A2648" s="577"/>
      <c r="B2648" s="577"/>
      <c r="C2648" s="577"/>
    </row>
    <row r="2649" spans="1:3">
      <c r="A2649" s="577"/>
      <c r="B2649" s="577"/>
      <c r="C2649" s="577"/>
    </row>
    <row r="2650" spans="1:3">
      <c r="A2650" s="577"/>
      <c r="B2650" s="577"/>
      <c r="C2650" s="577"/>
    </row>
    <row r="2651" spans="1:3">
      <c r="A2651" s="577"/>
      <c r="B2651" s="577"/>
      <c r="C2651" s="577"/>
    </row>
    <row r="2652" spans="1:3">
      <c r="A2652" s="577"/>
      <c r="B2652" s="577"/>
      <c r="C2652" s="577"/>
    </row>
    <row r="2653" spans="1:3">
      <c r="A2653" s="577"/>
      <c r="B2653" s="577"/>
      <c r="C2653" s="577"/>
    </row>
    <row r="2654" spans="1:3">
      <c r="A2654" s="577"/>
      <c r="B2654" s="577"/>
      <c r="C2654" s="577"/>
    </row>
    <row r="2655" spans="1:3">
      <c r="A2655" s="577"/>
      <c r="B2655" s="577"/>
      <c r="C2655" s="577"/>
    </row>
    <row r="2656" spans="1:3">
      <c r="A2656" s="577"/>
      <c r="B2656" s="577"/>
      <c r="C2656" s="577"/>
    </row>
    <row r="2657" spans="1:3">
      <c r="A2657" s="577"/>
      <c r="B2657" s="577"/>
      <c r="C2657" s="577"/>
    </row>
    <row r="2658" spans="1:3">
      <c r="A2658" s="577"/>
      <c r="B2658" s="577"/>
      <c r="C2658" s="577"/>
    </row>
    <row r="2659" spans="1:3">
      <c r="A2659" s="577"/>
      <c r="B2659" s="577"/>
      <c r="C2659" s="577"/>
    </row>
    <row r="2660" spans="1:3">
      <c r="A2660" s="577"/>
      <c r="B2660" s="577"/>
      <c r="C2660" s="577"/>
    </row>
    <row r="2661" spans="1:3">
      <c r="A2661" s="577"/>
      <c r="B2661" s="577"/>
      <c r="C2661" s="577"/>
    </row>
    <row r="2662" spans="1:3">
      <c r="A2662" s="577"/>
      <c r="B2662" s="577"/>
      <c r="C2662" s="577"/>
    </row>
    <row r="2663" spans="1:3">
      <c r="A2663" s="577"/>
      <c r="B2663" s="577"/>
      <c r="C2663" s="577"/>
    </row>
    <row r="2664" spans="1:3">
      <c r="A2664" s="577"/>
      <c r="B2664" s="577"/>
      <c r="C2664" s="577"/>
    </row>
    <row r="2665" spans="1:3">
      <c r="A2665" s="577"/>
      <c r="B2665" s="577"/>
      <c r="C2665" s="577"/>
    </row>
    <row r="2666" spans="1:3">
      <c r="A2666" s="577"/>
      <c r="B2666" s="577"/>
      <c r="C2666" s="577"/>
    </row>
    <row r="2667" spans="1:3">
      <c r="A2667" s="577"/>
      <c r="B2667" s="577"/>
      <c r="C2667" s="577"/>
    </row>
    <row r="2668" spans="1:3">
      <c r="A2668" s="577"/>
      <c r="B2668" s="577"/>
      <c r="C2668" s="577"/>
    </row>
    <row r="2669" spans="1:3">
      <c r="A2669" s="577"/>
      <c r="B2669" s="577"/>
      <c r="C2669" s="577"/>
    </row>
    <row r="2670" spans="1:3">
      <c r="A2670" s="577"/>
      <c r="B2670" s="577"/>
      <c r="C2670" s="577"/>
    </row>
    <row r="2671" spans="1:3">
      <c r="A2671" s="577"/>
      <c r="B2671" s="577"/>
      <c r="C2671" s="577"/>
    </row>
    <row r="2672" spans="1:3">
      <c r="A2672" s="577"/>
      <c r="B2672" s="577"/>
      <c r="C2672" s="577"/>
    </row>
    <row r="2673" spans="1:3">
      <c r="A2673" s="577"/>
      <c r="B2673" s="577"/>
      <c r="C2673" s="577"/>
    </row>
    <row r="2674" spans="1:3">
      <c r="A2674" s="577"/>
      <c r="B2674" s="577"/>
      <c r="C2674" s="577"/>
    </row>
    <row r="2675" spans="1:3">
      <c r="A2675" s="577"/>
      <c r="B2675" s="577"/>
      <c r="C2675" s="577"/>
    </row>
    <row r="2676" spans="1:3">
      <c r="A2676" s="577"/>
      <c r="B2676" s="577"/>
      <c r="C2676" s="577"/>
    </row>
    <row r="2677" spans="1:3">
      <c r="A2677" s="577"/>
      <c r="B2677" s="577"/>
      <c r="C2677" s="577"/>
    </row>
    <row r="2678" spans="1:3">
      <c r="A2678" s="577"/>
      <c r="B2678" s="577"/>
      <c r="C2678" s="577"/>
    </row>
    <row r="2679" spans="1:3">
      <c r="A2679" s="577"/>
      <c r="B2679" s="577"/>
      <c r="C2679" s="577"/>
    </row>
    <row r="2680" spans="1:3">
      <c r="A2680" s="577"/>
      <c r="B2680" s="577"/>
      <c r="C2680" s="577"/>
    </row>
    <row r="2681" spans="1:3">
      <c r="A2681" s="577"/>
      <c r="B2681" s="577"/>
      <c r="C2681" s="577"/>
    </row>
    <row r="2682" spans="1:3">
      <c r="A2682" s="577"/>
      <c r="B2682" s="577"/>
      <c r="C2682" s="577"/>
    </row>
    <row r="2683" spans="1:3">
      <c r="A2683" s="577"/>
      <c r="B2683" s="577"/>
      <c r="C2683" s="577"/>
    </row>
    <row r="2684" spans="1:3">
      <c r="A2684" s="577"/>
      <c r="B2684" s="577"/>
      <c r="C2684" s="577"/>
    </row>
    <row r="2685" spans="1:3">
      <c r="A2685" s="577"/>
      <c r="B2685" s="577"/>
      <c r="C2685" s="577"/>
    </row>
    <row r="2686" spans="1:3">
      <c r="A2686" s="577"/>
      <c r="B2686" s="577"/>
      <c r="C2686" s="577"/>
    </row>
    <row r="2687" spans="1:3">
      <c r="A2687" s="577"/>
      <c r="B2687" s="577"/>
      <c r="C2687" s="577"/>
    </row>
    <row r="2688" spans="1:3">
      <c r="A2688" s="577"/>
      <c r="B2688" s="577"/>
      <c r="C2688" s="577"/>
    </row>
    <row r="2689" spans="1:3">
      <c r="A2689" s="577"/>
      <c r="B2689" s="577"/>
      <c r="C2689" s="577"/>
    </row>
    <row r="2690" spans="1:3">
      <c r="A2690" s="577"/>
      <c r="B2690" s="577"/>
      <c r="C2690" s="577"/>
    </row>
    <row r="2691" spans="1:3">
      <c r="A2691" s="577"/>
      <c r="B2691" s="577"/>
      <c r="C2691" s="577"/>
    </row>
    <row r="2692" spans="1:3">
      <c r="A2692" s="577"/>
      <c r="B2692" s="577"/>
      <c r="C2692" s="577"/>
    </row>
    <row r="2693" spans="1:3">
      <c r="A2693" s="577"/>
      <c r="B2693" s="577"/>
      <c r="C2693" s="577"/>
    </row>
    <row r="2694" spans="1:3">
      <c r="A2694" s="577"/>
      <c r="B2694" s="577"/>
      <c r="C2694" s="577"/>
    </row>
    <row r="2695" spans="1:3">
      <c r="A2695" s="577"/>
      <c r="B2695" s="577"/>
      <c r="C2695" s="577"/>
    </row>
    <row r="2696" spans="1:3">
      <c r="A2696" s="577"/>
      <c r="B2696" s="577"/>
      <c r="C2696" s="577"/>
    </row>
    <row r="2697" spans="1:3">
      <c r="A2697" s="577"/>
      <c r="B2697" s="577"/>
      <c r="C2697" s="577"/>
    </row>
    <row r="2698" spans="1:3">
      <c r="A2698" s="577"/>
      <c r="B2698" s="577"/>
      <c r="C2698" s="577"/>
    </row>
    <row r="2699" spans="1:3">
      <c r="A2699" s="577"/>
      <c r="B2699" s="577"/>
      <c r="C2699" s="577"/>
    </row>
    <row r="2700" spans="1:3">
      <c r="A2700" s="577"/>
      <c r="B2700" s="577"/>
      <c r="C2700" s="577"/>
    </row>
    <row r="2701" spans="1:3">
      <c r="A2701" s="577"/>
      <c r="B2701" s="577"/>
      <c r="C2701" s="577"/>
    </row>
    <row r="2702" spans="1:3">
      <c r="A2702" s="577"/>
      <c r="B2702" s="577"/>
      <c r="C2702" s="577"/>
    </row>
    <row r="2703" spans="1:3">
      <c r="A2703" s="577"/>
      <c r="B2703" s="577"/>
      <c r="C2703" s="577"/>
    </row>
    <row r="2704" spans="1:3">
      <c r="A2704" s="577"/>
      <c r="B2704" s="577"/>
      <c r="C2704" s="577"/>
    </row>
    <row r="2705" spans="1:3">
      <c r="A2705" s="577"/>
      <c r="B2705" s="577"/>
      <c r="C2705" s="577"/>
    </row>
    <row r="2706" spans="1:3">
      <c r="A2706" s="577"/>
      <c r="B2706" s="577"/>
      <c r="C2706" s="577"/>
    </row>
    <row r="2707" spans="1:3">
      <c r="A2707" s="577"/>
      <c r="B2707" s="577"/>
      <c r="C2707" s="577"/>
    </row>
    <row r="2708" spans="1:3">
      <c r="A2708" s="577"/>
      <c r="B2708" s="577"/>
      <c r="C2708" s="577"/>
    </row>
    <row r="2709" spans="1:3">
      <c r="A2709" s="577"/>
      <c r="B2709" s="577"/>
      <c r="C2709" s="577"/>
    </row>
    <row r="2710" spans="1:3">
      <c r="A2710" s="577"/>
      <c r="B2710" s="577"/>
      <c r="C2710" s="577"/>
    </row>
    <row r="2711" spans="1:3">
      <c r="A2711" s="577"/>
      <c r="B2711" s="577"/>
      <c r="C2711" s="577"/>
    </row>
    <row r="2712" spans="1:3">
      <c r="A2712" s="577"/>
      <c r="B2712" s="577"/>
      <c r="C2712" s="577"/>
    </row>
    <row r="2713" spans="1:3">
      <c r="A2713" s="577"/>
      <c r="B2713" s="577"/>
      <c r="C2713" s="577"/>
    </row>
    <row r="2714" spans="1:3">
      <c r="A2714" s="577"/>
      <c r="B2714" s="577"/>
      <c r="C2714" s="577"/>
    </row>
    <row r="2715" spans="1:3">
      <c r="A2715" s="577"/>
      <c r="B2715" s="577"/>
      <c r="C2715" s="577"/>
    </row>
    <row r="2716" spans="1:3">
      <c r="A2716" s="577"/>
      <c r="B2716" s="577"/>
      <c r="C2716" s="577"/>
    </row>
    <row r="2717" spans="1:3">
      <c r="A2717" s="577"/>
      <c r="B2717" s="577"/>
      <c r="C2717" s="577"/>
    </row>
    <row r="2718" spans="1:3">
      <c r="A2718" s="577"/>
      <c r="B2718" s="577"/>
      <c r="C2718" s="577"/>
    </row>
    <row r="2719" spans="1:3">
      <c r="A2719" s="577"/>
      <c r="B2719" s="577"/>
      <c r="C2719" s="577"/>
    </row>
    <row r="2720" spans="1:3">
      <c r="A2720" s="577"/>
      <c r="B2720" s="577"/>
      <c r="C2720" s="577"/>
    </row>
    <row r="2721" spans="1:3">
      <c r="A2721" s="577"/>
      <c r="B2721" s="577"/>
      <c r="C2721" s="577"/>
    </row>
    <row r="2722" spans="1:3">
      <c r="A2722" s="577"/>
      <c r="B2722" s="577"/>
      <c r="C2722" s="577"/>
    </row>
    <row r="2723" spans="1:3">
      <c r="A2723" s="577"/>
      <c r="B2723" s="577"/>
      <c r="C2723" s="577"/>
    </row>
    <row r="2724" spans="1:3">
      <c r="A2724" s="577"/>
      <c r="B2724" s="577"/>
      <c r="C2724" s="577"/>
    </row>
    <row r="2725" spans="1:3">
      <c r="A2725" s="577"/>
      <c r="B2725" s="577"/>
      <c r="C2725" s="577"/>
    </row>
    <row r="2726" spans="1:3">
      <c r="A2726" s="577"/>
      <c r="B2726" s="577"/>
      <c r="C2726" s="577"/>
    </row>
    <row r="2727" spans="1:3">
      <c r="A2727" s="577"/>
      <c r="B2727" s="577"/>
      <c r="C2727" s="577"/>
    </row>
    <row r="2728" spans="1:3">
      <c r="A2728" s="577"/>
      <c r="B2728" s="577"/>
      <c r="C2728" s="577"/>
    </row>
    <row r="2729" spans="1:3">
      <c r="A2729" s="577"/>
      <c r="B2729" s="577"/>
      <c r="C2729" s="577"/>
    </row>
    <row r="2730" spans="1:3">
      <c r="A2730" s="577"/>
      <c r="B2730" s="577"/>
      <c r="C2730" s="577"/>
    </row>
    <row r="2731" spans="1:3">
      <c r="A2731" s="577"/>
      <c r="B2731" s="577"/>
      <c r="C2731" s="577"/>
    </row>
    <row r="2732" spans="1:3">
      <c r="A2732" s="577"/>
      <c r="B2732" s="577"/>
      <c r="C2732" s="577"/>
    </row>
    <row r="2733" spans="1:3">
      <c r="A2733" s="577"/>
      <c r="B2733" s="577"/>
      <c r="C2733" s="577"/>
    </row>
    <row r="2734" spans="1:3">
      <c r="A2734" s="577"/>
      <c r="B2734" s="577"/>
      <c r="C2734" s="577"/>
    </row>
    <row r="2735" spans="1:3">
      <c r="A2735" s="577"/>
      <c r="B2735" s="577"/>
      <c r="C2735" s="577"/>
    </row>
    <row r="2736" spans="1:3">
      <c r="A2736" s="577"/>
      <c r="B2736" s="577"/>
      <c r="C2736" s="577"/>
    </row>
    <row r="2737" spans="1:3">
      <c r="A2737" s="577"/>
      <c r="B2737" s="577"/>
      <c r="C2737" s="577"/>
    </row>
    <row r="2738" spans="1:3">
      <c r="A2738" s="577"/>
      <c r="B2738" s="577"/>
      <c r="C2738" s="577"/>
    </row>
    <row r="2739" spans="1:3">
      <c r="A2739" s="577"/>
      <c r="B2739" s="577"/>
      <c r="C2739" s="577"/>
    </row>
    <row r="2740" spans="1:3">
      <c r="A2740" s="577"/>
      <c r="B2740" s="577"/>
      <c r="C2740" s="577"/>
    </row>
    <row r="2741" spans="1:3">
      <c r="A2741" s="577"/>
      <c r="B2741" s="577"/>
      <c r="C2741" s="577"/>
    </row>
    <row r="2742" spans="1:3">
      <c r="A2742" s="577"/>
      <c r="B2742" s="577"/>
      <c r="C2742" s="577"/>
    </row>
    <row r="2743" spans="1:3">
      <c r="A2743" s="577"/>
      <c r="B2743" s="577"/>
      <c r="C2743" s="577"/>
    </row>
    <row r="2744" spans="1:3">
      <c r="A2744" s="577"/>
      <c r="B2744" s="577"/>
      <c r="C2744" s="577"/>
    </row>
    <row r="2745" spans="1:3">
      <c r="A2745" s="577"/>
      <c r="B2745" s="577"/>
      <c r="C2745" s="577"/>
    </row>
    <row r="2746" spans="1:3">
      <c r="A2746" s="577"/>
      <c r="B2746" s="577"/>
      <c r="C2746" s="577"/>
    </row>
    <row r="2747" spans="1:3">
      <c r="A2747" s="577"/>
      <c r="B2747" s="577"/>
      <c r="C2747" s="577"/>
    </row>
    <row r="2748" spans="1:3">
      <c r="A2748" s="577"/>
      <c r="B2748" s="577"/>
      <c r="C2748" s="577"/>
    </row>
    <row r="2749" spans="1:3">
      <c r="A2749" s="577"/>
      <c r="B2749" s="577"/>
      <c r="C2749" s="577"/>
    </row>
    <row r="2750" spans="1:3">
      <c r="A2750" s="577"/>
      <c r="B2750" s="577"/>
      <c r="C2750" s="577"/>
    </row>
    <row r="2751" spans="1:3">
      <c r="A2751" s="577"/>
      <c r="B2751" s="577"/>
      <c r="C2751" s="577"/>
    </row>
    <row r="2752" spans="1:3">
      <c r="A2752" s="577"/>
      <c r="B2752" s="577"/>
      <c r="C2752" s="577"/>
    </row>
    <row r="2753" spans="1:3">
      <c r="A2753" s="577"/>
      <c r="B2753" s="577"/>
      <c r="C2753" s="577"/>
    </row>
    <row r="2754" spans="1:3">
      <c r="A2754" s="577"/>
      <c r="B2754" s="577"/>
      <c r="C2754" s="577"/>
    </row>
    <row r="2755" spans="1:3">
      <c r="A2755" s="577"/>
      <c r="B2755" s="577"/>
      <c r="C2755" s="577"/>
    </row>
    <row r="2756" spans="1:3">
      <c r="A2756" s="577"/>
      <c r="B2756" s="577"/>
      <c r="C2756" s="577"/>
    </row>
    <row r="2757" spans="1:3">
      <c r="A2757" s="577"/>
      <c r="B2757" s="577"/>
      <c r="C2757" s="577"/>
    </row>
    <row r="2758" spans="1:3">
      <c r="A2758" s="577"/>
      <c r="B2758" s="577"/>
      <c r="C2758" s="577"/>
    </row>
    <row r="2759" spans="1:3">
      <c r="A2759" s="577"/>
      <c r="B2759" s="577"/>
      <c r="C2759" s="577"/>
    </row>
    <row r="2760" spans="1:3">
      <c r="A2760" s="577"/>
      <c r="B2760" s="577"/>
      <c r="C2760" s="577"/>
    </row>
    <row r="2761" spans="1:3">
      <c r="A2761" s="577"/>
      <c r="B2761" s="577"/>
      <c r="C2761" s="577"/>
    </row>
    <row r="2762" spans="1:3">
      <c r="A2762" s="577"/>
      <c r="B2762" s="577"/>
      <c r="C2762" s="577"/>
    </row>
    <row r="2763" spans="1:3">
      <c r="A2763" s="577"/>
      <c r="B2763" s="577"/>
      <c r="C2763" s="577"/>
    </row>
    <row r="2764" spans="1:3">
      <c r="A2764" s="577"/>
      <c r="B2764" s="577"/>
      <c r="C2764" s="577"/>
    </row>
    <row r="2765" spans="1:3">
      <c r="A2765" s="577"/>
      <c r="B2765" s="577"/>
      <c r="C2765" s="577"/>
    </row>
    <row r="2766" spans="1:3">
      <c r="A2766" s="577"/>
      <c r="B2766" s="577"/>
      <c r="C2766" s="577"/>
    </row>
    <row r="2767" spans="1:3">
      <c r="A2767" s="577"/>
      <c r="B2767" s="577"/>
      <c r="C2767" s="577"/>
    </row>
    <row r="2768" spans="1:3">
      <c r="A2768" s="577"/>
      <c r="B2768" s="577"/>
      <c r="C2768" s="577"/>
    </row>
    <row r="2769" spans="1:3">
      <c r="A2769" s="577"/>
      <c r="B2769" s="577"/>
      <c r="C2769" s="577"/>
    </row>
    <row r="2770" spans="1:3">
      <c r="A2770" s="577"/>
      <c r="B2770" s="577"/>
      <c r="C2770" s="577"/>
    </row>
    <row r="2771" spans="1:3">
      <c r="A2771" s="577"/>
      <c r="B2771" s="577"/>
      <c r="C2771" s="577"/>
    </row>
    <row r="2772" spans="1:3">
      <c r="A2772" s="577"/>
      <c r="B2772" s="577"/>
      <c r="C2772" s="577"/>
    </row>
    <row r="2773" spans="1:3">
      <c r="A2773" s="577"/>
      <c r="B2773" s="577"/>
      <c r="C2773" s="577"/>
    </row>
    <row r="2774" spans="1:3">
      <c r="A2774" s="577"/>
      <c r="B2774" s="577"/>
      <c r="C2774" s="577"/>
    </row>
    <row r="2775" spans="1:3">
      <c r="A2775" s="577"/>
      <c r="B2775" s="577"/>
      <c r="C2775" s="577"/>
    </row>
    <row r="2776" spans="1:3">
      <c r="A2776" s="577"/>
      <c r="B2776" s="577"/>
      <c r="C2776" s="577"/>
    </row>
    <row r="2777" spans="1:3">
      <c r="A2777" s="577"/>
      <c r="B2777" s="577"/>
      <c r="C2777" s="577"/>
    </row>
    <row r="2778" spans="1:3">
      <c r="A2778" s="577"/>
      <c r="B2778" s="577"/>
      <c r="C2778" s="577"/>
    </row>
    <row r="2779" spans="1:3">
      <c r="A2779" s="577"/>
      <c r="B2779" s="577"/>
      <c r="C2779" s="577"/>
    </row>
    <row r="2780" spans="1:3">
      <c r="A2780" s="577"/>
      <c r="B2780" s="577"/>
      <c r="C2780" s="577"/>
    </row>
    <row r="2781" spans="1:3">
      <c r="A2781" s="577"/>
      <c r="B2781" s="577"/>
      <c r="C2781" s="577"/>
    </row>
    <row r="2782" spans="1:3">
      <c r="A2782" s="577"/>
      <c r="B2782" s="577"/>
      <c r="C2782" s="577"/>
    </row>
    <row r="2783" spans="1:3">
      <c r="A2783" s="577"/>
      <c r="B2783" s="577"/>
      <c r="C2783" s="577"/>
    </row>
    <row r="2784" spans="1:3">
      <c r="A2784" s="577"/>
      <c r="B2784" s="577"/>
      <c r="C2784" s="577"/>
    </row>
    <row r="2785" spans="1:3">
      <c r="A2785" s="577"/>
      <c r="B2785" s="577"/>
      <c r="C2785" s="577"/>
    </row>
    <row r="2786" spans="1:3">
      <c r="A2786" s="577"/>
      <c r="B2786" s="577"/>
      <c r="C2786" s="577"/>
    </row>
    <row r="2787" spans="1:3">
      <c r="A2787" s="577"/>
      <c r="B2787" s="577"/>
      <c r="C2787" s="577"/>
    </row>
    <row r="2788" spans="1:3">
      <c r="A2788" s="577"/>
      <c r="B2788" s="577"/>
      <c r="C2788" s="577"/>
    </row>
    <row r="2789" spans="1:3">
      <c r="A2789" s="577"/>
      <c r="B2789" s="577"/>
      <c r="C2789" s="577"/>
    </row>
    <row r="2790" spans="1:3">
      <c r="A2790" s="577"/>
      <c r="B2790" s="577"/>
      <c r="C2790" s="577"/>
    </row>
    <row r="2791" spans="1:3">
      <c r="A2791" s="577"/>
      <c r="B2791" s="577"/>
      <c r="C2791" s="577"/>
    </row>
    <row r="2792" spans="1:3">
      <c r="A2792" s="577"/>
      <c r="B2792" s="577"/>
      <c r="C2792" s="577"/>
    </row>
    <row r="2793" spans="1:3">
      <c r="A2793" s="577"/>
      <c r="B2793" s="577"/>
      <c r="C2793" s="577"/>
    </row>
    <row r="2794" spans="1:3">
      <c r="A2794" s="577"/>
      <c r="B2794" s="577"/>
      <c r="C2794" s="577"/>
    </row>
    <row r="2795" spans="1:3">
      <c r="A2795" s="577"/>
      <c r="B2795" s="577"/>
      <c r="C2795" s="577"/>
    </row>
    <row r="2796" spans="1:3">
      <c r="A2796" s="577"/>
      <c r="B2796" s="577"/>
      <c r="C2796" s="577"/>
    </row>
    <row r="2797" spans="1:3">
      <c r="A2797" s="577"/>
      <c r="B2797" s="577"/>
      <c r="C2797" s="577"/>
    </row>
    <row r="2798" spans="1:3">
      <c r="A2798" s="577"/>
      <c r="B2798" s="577"/>
      <c r="C2798" s="577"/>
    </row>
    <row r="2799" spans="1:3">
      <c r="A2799" s="577"/>
      <c r="B2799" s="577"/>
      <c r="C2799" s="577"/>
    </row>
    <row r="2800" spans="1:3">
      <c r="A2800" s="577"/>
      <c r="B2800" s="577"/>
      <c r="C2800" s="577"/>
    </row>
    <row r="2801" spans="1:3">
      <c r="A2801" s="577"/>
      <c r="B2801" s="577"/>
      <c r="C2801" s="577"/>
    </row>
    <row r="2802" spans="1:3">
      <c r="A2802" s="577"/>
      <c r="B2802" s="577"/>
      <c r="C2802" s="577"/>
    </row>
    <row r="2803" spans="1:3">
      <c r="A2803" s="577"/>
      <c r="B2803" s="577"/>
      <c r="C2803" s="577"/>
    </row>
    <row r="2804" spans="1:3">
      <c r="A2804" s="577"/>
      <c r="B2804" s="577"/>
      <c r="C2804" s="577"/>
    </row>
    <row r="2805" spans="1:3">
      <c r="A2805" s="577"/>
      <c r="B2805" s="577"/>
      <c r="C2805" s="577"/>
    </row>
    <row r="2806" spans="1:3">
      <c r="A2806" s="577"/>
      <c r="B2806" s="577"/>
      <c r="C2806" s="577"/>
    </row>
    <row r="2807" spans="1:3">
      <c r="A2807" s="577"/>
      <c r="B2807" s="577"/>
      <c r="C2807" s="577"/>
    </row>
    <row r="2808" spans="1:3">
      <c r="A2808" s="577"/>
      <c r="B2808" s="577"/>
      <c r="C2808" s="577"/>
    </row>
    <row r="2809" spans="1:3">
      <c r="A2809" s="577"/>
      <c r="B2809" s="577"/>
      <c r="C2809" s="577"/>
    </row>
    <row r="2810" spans="1:3">
      <c r="A2810" s="577"/>
      <c r="B2810" s="577"/>
      <c r="C2810" s="577"/>
    </row>
    <row r="2811" spans="1:3">
      <c r="A2811" s="577"/>
      <c r="B2811" s="577"/>
      <c r="C2811" s="577"/>
    </row>
    <row r="2812" spans="1:3">
      <c r="A2812" s="577"/>
      <c r="B2812" s="577"/>
      <c r="C2812" s="577"/>
    </row>
    <row r="2813" spans="1:3">
      <c r="A2813" s="577"/>
      <c r="B2813" s="577"/>
      <c r="C2813" s="577"/>
    </row>
    <row r="2814" spans="1:3">
      <c r="A2814" s="577"/>
      <c r="B2814" s="577"/>
      <c r="C2814" s="577"/>
    </row>
    <row r="2815" spans="1:3">
      <c r="A2815" s="577"/>
      <c r="B2815" s="577"/>
      <c r="C2815" s="577"/>
    </row>
    <row r="2816" spans="1:3">
      <c r="A2816" s="577"/>
      <c r="B2816" s="577"/>
      <c r="C2816" s="577"/>
    </row>
    <row r="2817" spans="1:3">
      <c r="A2817" s="577"/>
      <c r="B2817" s="577"/>
      <c r="C2817" s="577"/>
    </row>
    <row r="2818" spans="1:3">
      <c r="A2818" s="577"/>
      <c r="B2818" s="577"/>
      <c r="C2818" s="577"/>
    </row>
    <row r="2819" spans="1:3">
      <c r="A2819" s="577"/>
      <c r="B2819" s="577"/>
      <c r="C2819" s="577"/>
    </row>
    <row r="2820" spans="1:3">
      <c r="A2820" s="577"/>
      <c r="B2820" s="577"/>
      <c r="C2820" s="577"/>
    </row>
    <row r="2821" spans="1:3">
      <c r="A2821" s="577"/>
      <c r="B2821" s="577"/>
      <c r="C2821" s="577"/>
    </row>
    <row r="2822" spans="1:3">
      <c r="A2822" s="577"/>
      <c r="B2822" s="577"/>
      <c r="C2822" s="577"/>
    </row>
    <row r="2823" spans="1:3">
      <c r="A2823" s="577"/>
      <c r="B2823" s="577"/>
      <c r="C2823" s="577"/>
    </row>
    <row r="2824" spans="1:3">
      <c r="A2824" s="577"/>
      <c r="B2824" s="577"/>
      <c r="C2824" s="577"/>
    </row>
    <row r="2825" spans="1:3">
      <c r="A2825" s="577"/>
      <c r="B2825" s="577"/>
      <c r="C2825" s="577"/>
    </row>
    <row r="2826" spans="1:3">
      <c r="A2826" s="577"/>
      <c r="B2826" s="577"/>
      <c r="C2826" s="577"/>
    </row>
    <row r="2827" spans="1:3">
      <c r="A2827" s="577"/>
      <c r="B2827" s="577"/>
      <c r="C2827" s="577"/>
    </row>
    <row r="2828" spans="1:3">
      <c r="A2828" s="577"/>
      <c r="B2828" s="577"/>
      <c r="C2828" s="577"/>
    </row>
    <row r="2829" spans="1:3">
      <c r="A2829" s="577"/>
      <c r="B2829" s="577"/>
      <c r="C2829" s="577"/>
    </row>
    <row r="2830" spans="1:3">
      <c r="A2830" s="577"/>
      <c r="B2830" s="577"/>
      <c r="C2830" s="577"/>
    </row>
    <row r="2831" spans="1:3">
      <c r="A2831" s="577"/>
      <c r="B2831" s="577"/>
      <c r="C2831" s="577"/>
    </row>
    <row r="2832" spans="1:3">
      <c r="A2832" s="577"/>
      <c r="B2832" s="577"/>
      <c r="C2832" s="577"/>
    </row>
    <row r="2833" spans="1:3">
      <c r="A2833" s="577"/>
      <c r="B2833" s="577"/>
      <c r="C2833" s="577"/>
    </row>
    <row r="2834" spans="1:3">
      <c r="A2834" s="577"/>
      <c r="B2834" s="577"/>
      <c r="C2834" s="577"/>
    </row>
    <row r="2835" spans="1:3">
      <c r="A2835" s="577"/>
      <c r="B2835" s="577"/>
      <c r="C2835" s="577"/>
    </row>
    <row r="2836" spans="1:3">
      <c r="A2836" s="577"/>
      <c r="B2836" s="577"/>
      <c r="C2836" s="577"/>
    </row>
    <row r="2837" spans="1:3">
      <c r="A2837" s="577"/>
      <c r="B2837" s="577"/>
      <c r="C2837" s="577"/>
    </row>
    <row r="2838" spans="1:3">
      <c r="A2838" s="577"/>
      <c r="B2838" s="577"/>
      <c r="C2838" s="577"/>
    </row>
    <row r="2839" spans="1:3">
      <c r="A2839" s="577"/>
      <c r="B2839" s="577"/>
      <c r="C2839" s="577"/>
    </row>
    <row r="2840" spans="1:3">
      <c r="A2840" s="577"/>
      <c r="B2840" s="577"/>
      <c r="C2840" s="577"/>
    </row>
    <row r="2841" spans="1:3">
      <c r="A2841" s="577"/>
      <c r="B2841" s="577"/>
      <c r="C2841" s="577"/>
    </row>
    <row r="2842" spans="1:3">
      <c r="A2842" s="577"/>
      <c r="B2842" s="577"/>
      <c r="C2842" s="577"/>
    </row>
    <row r="2843" spans="1:3">
      <c r="A2843" s="577"/>
      <c r="B2843" s="577"/>
      <c r="C2843" s="577"/>
    </row>
    <row r="2844" spans="1:3">
      <c r="A2844" s="577"/>
      <c r="B2844" s="577"/>
      <c r="C2844" s="577"/>
    </row>
    <row r="2845" spans="1:3">
      <c r="A2845" s="577"/>
      <c r="B2845" s="577"/>
      <c r="C2845" s="577"/>
    </row>
    <row r="2846" spans="1:3">
      <c r="A2846" s="577"/>
      <c r="B2846" s="577"/>
      <c r="C2846" s="577"/>
    </row>
    <row r="2847" spans="1:3">
      <c r="A2847" s="577"/>
      <c r="B2847" s="577"/>
      <c r="C2847" s="577"/>
    </row>
    <row r="2848" spans="1:3">
      <c r="A2848" s="577"/>
      <c r="B2848" s="577"/>
      <c r="C2848" s="577"/>
    </row>
    <row r="2849" spans="1:3">
      <c r="A2849" s="577"/>
      <c r="B2849" s="577"/>
      <c r="C2849" s="577"/>
    </row>
    <row r="2850" spans="1:3">
      <c r="A2850" s="577"/>
      <c r="B2850" s="577"/>
      <c r="C2850" s="577"/>
    </row>
    <row r="2851" spans="1:3">
      <c r="A2851" s="577"/>
      <c r="B2851" s="577"/>
      <c r="C2851" s="577"/>
    </row>
    <row r="2852" spans="1:3">
      <c r="A2852" s="577"/>
      <c r="B2852" s="577"/>
      <c r="C2852" s="577"/>
    </row>
    <row r="2853" spans="1:3">
      <c r="A2853" s="577"/>
      <c r="B2853" s="577"/>
      <c r="C2853" s="577"/>
    </row>
    <row r="2854" spans="1:3">
      <c r="A2854" s="577"/>
      <c r="B2854" s="577"/>
      <c r="C2854" s="577"/>
    </row>
    <row r="2855" spans="1:3">
      <c r="A2855" s="577"/>
      <c r="B2855" s="577"/>
      <c r="C2855" s="577"/>
    </row>
    <row r="2856" spans="1:3">
      <c r="A2856" s="577"/>
      <c r="B2856" s="577"/>
      <c r="C2856" s="577"/>
    </row>
    <row r="2857" spans="1:3">
      <c r="A2857" s="577"/>
      <c r="B2857" s="577"/>
      <c r="C2857" s="577"/>
    </row>
    <row r="2858" spans="1:3">
      <c r="A2858" s="577"/>
      <c r="B2858" s="577"/>
      <c r="C2858" s="577"/>
    </row>
    <row r="2859" spans="1:3">
      <c r="A2859" s="577"/>
      <c r="B2859" s="577"/>
      <c r="C2859" s="577"/>
    </row>
    <row r="2860" spans="1:3">
      <c r="A2860" s="577"/>
      <c r="B2860" s="577"/>
      <c r="C2860" s="577"/>
    </row>
    <row r="2861" spans="1:3">
      <c r="A2861" s="577"/>
      <c r="B2861" s="577"/>
      <c r="C2861" s="577"/>
    </row>
    <row r="2862" spans="1:3">
      <c r="A2862" s="577"/>
      <c r="B2862" s="577"/>
      <c r="C2862" s="577"/>
    </row>
    <row r="2863" spans="1:3">
      <c r="A2863" s="577"/>
      <c r="B2863" s="577"/>
      <c r="C2863" s="577"/>
    </row>
    <row r="2864" spans="1:3">
      <c r="A2864" s="577"/>
      <c r="B2864" s="577"/>
      <c r="C2864" s="577"/>
    </row>
    <row r="2865" spans="1:3">
      <c r="A2865" s="577"/>
      <c r="B2865" s="577"/>
      <c r="C2865" s="577"/>
    </row>
    <row r="2866" spans="1:3">
      <c r="A2866" s="577"/>
      <c r="B2866" s="577"/>
      <c r="C2866" s="577"/>
    </row>
    <row r="2867" spans="1:3">
      <c r="A2867" s="577"/>
      <c r="B2867" s="577"/>
      <c r="C2867" s="577"/>
    </row>
    <row r="2868" spans="1:3">
      <c r="A2868" s="577"/>
      <c r="B2868" s="577"/>
      <c r="C2868" s="577"/>
    </row>
    <row r="2869" spans="1:3">
      <c r="A2869" s="577"/>
      <c r="B2869" s="577"/>
      <c r="C2869" s="577"/>
    </row>
    <row r="2870" spans="1:3">
      <c r="A2870" s="577"/>
      <c r="B2870" s="577"/>
      <c r="C2870" s="577"/>
    </row>
    <row r="2871" spans="1:3">
      <c r="A2871" s="577"/>
      <c r="B2871" s="577"/>
      <c r="C2871" s="577"/>
    </row>
    <row r="2872" spans="1:3">
      <c r="A2872" s="577"/>
      <c r="B2872" s="577"/>
      <c r="C2872" s="577"/>
    </row>
    <row r="2873" spans="1:3">
      <c r="A2873" s="577"/>
      <c r="B2873" s="577"/>
      <c r="C2873" s="577"/>
    </row>
    <row r="2874" spans="1:3">
      <c r="A2874" s="577"/>
      <c r="B2874" s="577"/>
      <c r="C2874" s="577"/>
    </row>
    <row r="2875" spans="1:3">
      <c r="A2875" s="577"/>
      <c r="B2875" s="577"/>
      <c r="C2875" s="577"/>
    </row>
    <row r="2876" spans="1:3">
      <c r="A2876" s="577"/>
      <c r="B2876" s="577"/>
      <c r="C2876" s="577"/>
    </row>
    <row r="2877" spans="1:3">
      <c r="A2877" s="577"/>
      <c r="B2877" s="577"/>
      <c r="C2877" s="577"/>
    </row>
    <row r="2878" spans="1:3">
      <c r="A2878" s="577"/>
      <c r="B2878" s="577"/>
      <c r="C2878" s="577"/>
    </row>
    <row r="2879" spans="1:3">
      <c r="A2879" s="577"/>
      <c r="B2879" s="577"/>
      <c r="C2879" s="577"/>
    </row>
    <row r="2880" spans="1:3">
      <c r="A2880" s="577"/>
      <c r="B2880" s="577"/>
      <c r="C2880" s="577"/>
    </row>
    <row r="2881" spans="1:3">
      <c r="A2881" s="577"/>
      <c r="B2881" s="577"/>
      <c r="C2881" s="577"/>
    </row>
    <row r="2882" spans="1:3">
      <c r="A2882" s="577"/>
      <c r="B2882" s="577"/>
      <c r="C2882" s="577"/>
    </row>
    <row r="2883" spans="1:3">
      <c r="A2883" s="577"/>
      <c r="B2883" s="577"/>
      <c r="C2883" s="577"/>
    </row>
    <row r="2884" spans="1:3">
      <c r="A2884" s="577"/>
      <c r="B2884" s="577"/>
      <c r="C2884" s="577"/>
    </row>
    <row r="2885" spans="1:3">
      <c r="A2885" s="577"/>
      <c r="B2885" s="577"/>
      <c r="C2885" s="577"/>
    </row>
    <row r="2886" spans="1:3">
      <c r="A2886" s="577"/>
      <c r="B2886" s="577"/>
      <c r="C2886" s="577"/>
    </row>
    <row r="2887" spans="1:3">
      <c r="A2887" s="577"/>
      <c r="B2887" s="577"/>
      <c r="C2887" s="577"/>
    </row>
    <row r="2888" spans="1:3">
      <c r="A2888" s="577"/>
      <c r="B2888" s="577"/>
      <c r="C2888" s="577"/>
    </row>
    <row r="2889" spans="1:3">
      <c r="A2889" s="577"/>
      <c r="B2889" s="577"/>
      <c r="C2889" s="577"/>
    </row>
    <row r="2890" spans="1:3">
      <c r="A2890" s="577"/>
      <c r="B2890" s="577"/>
      <c r="C2890" s="577"/>
    </row>
    <row r="2891" spans="1:3">
      <c r="A2891" s="577"/>
      <c r="B2891" s="577"/>
      <c r="C2891" s="577"/>
    </row>
    <row r="2892" spans="1:3">
      <c r="A2892" s="577"/>
      <c r="B2892" s="577"/>
      <c r="C2892" s="577"/>
    </row>
    <row r="2893" spans="1:3">
      <c r="A2893" s="577"/>
      <c r="B2893" s="577"/>
      <c r="C2893" s="577"/>
    </row>
    <row r="2894" spans="1:3">
      <c r="A2894" s="577"/>
      <c r="B2894" s="577"/>
      <c r="C2894" s="577"/>
    </row>
    <row r="2895" spans="1:3">
      <c r="A2895" s="577"/>
      <c r="B2895" s="577"/>
      <c r="C2895" s="577"/>
    </row>
    <row r="2896" spans="1:3">
      <c r="A2896" s="577"/>
      <c r="B2896" s="577"/>
      <c r="C2896" s="577"/>
    </row>
    <row r="2897" spans="1:3">
      <c r="A2897" s="577"/>
      <c r="B2897" s="577"/>
      <c r="C2897" s="577"/>
    </row>
    <row r="2898" spans="1:3">
      <c r="A2898" s="577"/>
      <c r="B2898" s="577"/>
      <c r="C2898" s="577"/>
    </row>
    <row r="2899" spans="1:3">
      <c r="A2899" s="577"/>
      <c r="B2899" s="577"/>
      <c r="C2899" s="577"/>
    </row>
    <row r="2900" spans="1:3">
      <c r="A2900" s="577"/>
      <c r="B2900" s="577"/>
      <c r="C2900" s="577"/>
    </row>
    <row r="2901" spans="1:3">
      <c r="A2901" s="577"/>
      <c r="B2901" s="577"/>
      <c r="C2901" s="577"/>
    </row>
    <row r="2902" spans="1:3">
      <c r="A2902" s="577"/>
      <c r="B2902" s="577"/>
      <c r="C2902" s="577"/>
    </row>
    <row r="2903" spans="1:3">
      <c r="A2903" s="577"/>
      <c r="B2903" s="577"/>
      <c r="C2903" s="577"/>
    </row>
    <row r="2904" spans="1:3">
      <c r="A2904" s="577"/>
      <c r="B2904" s="577"/>
      <c r="C2904" s="577"/>
    </row>
    <row r="2905" spans="1:3">
      <c r="A2905" s="577"/>
      <c r="B2905" s="577"/>
      <c r="C2905" s="577"/>
    </row>
    <row r="2906" spans="1:3">
      <c r="A2906" s="577"/>
      <c r="B2906" s="577"/>
      <c r="C2906" s="577"/>
    </row>
    <row r="2907" spans="1:3">
      <c r="A2907" s="577"/>
      <c r="B2907" s="577"/>
      <c r="C2907" s="577"/>
    </row>
    <row r="2908" spans="1:3">
      <c r="A2908" s="577"/>
      <c r="B2908" s="577"/>
      <c r="C2908" s="577"/>
    </row>
    <row r="2909" spans="1:3">
      <c r="A2909" s="577"/>
      <c r="B2909" s="577"/>
      <c r="C2909" s="577"/>
    </row>
    <row r="2910" spans="1:3">
      <c r="A2910" s="577"/>
      <c r="B2910" s="577"/>
      <c r="C2910" s="577"/>
    </row>
    <row r="2911" spans="1:3">
      <c r="A2911" s="577"/>
      <c r="B2911" s="577"/>
      <c r="C2911" s="577"/>
    </row>
    <row r="2912" spans="1:3">
      <c r="A2912" s="577"/>
      <c r="B2912" s="577"/>
      <c r="C2912" s="577"/>
    </row>
    <row r="2913" spans="1:3">
      <c r="A2913" s="577"/>
      <c r="B2913" s="577"/>
      <c r="C2913" s="577"/>
    </row>
    <row r="2914" spans="1:3">
      <c r="A2914" s="577"/>
      <c r="B2914" s="577"/>
      <c r="C2914" s="577"/>
    </row>
    <row r="2915" spans="1:3">
      <c r="A2915" s="577"/>
      <c r="B2915" s="577"/>
      <c r="C2915" s="577"/>
    </row>
    <row r="2916" spans="1:3">
      <c r="A2916" s="577"/>
      <c r="B2916" s="577"/>
      <c r="C2916" s="577"/>
    </row>
    <row r="2917" spans="1:3">
      <c r="A2917" s="577"/>
      <c r="B2917" s="577"/>
      <c r="C2917" s="577"/>
    </row>
    <row r="2918" spans="1:3">
      <c r="A2918" s="577"/>
      <c r="B2918" s="577"/>
      <c r="C2918" s="577"/>
    </row>
    <row r="2919" spans="1:3">
      <c r="A2919" s="577"/>
      <c r="B2919" s="577"/>
      <c r="C2919" s="577"/>
    </row>
    <row r="2920" spans="1:3">
      <c r="A2920" s="577"/>
      <c r="B2920" s="577"/>
      <c r="C2920" s="577"/>
    </row>
    <row r="2921" spans="1:3">
      <c r="A2921" s="577"/>
      <c r="B2921" s="577"/>
      <c r="C2921" s="577"/>
    </row>
    <row r="2922" spans="1:3">
      <c r="A2922" s="577"/>
      <c r="B2922" s="577"/>
      <c r="C2922" s="577"/>
    </row>
    <row r="2923" spans="1:3">
      <c r="A2923" s="577"/>
      <c r="B2923" s="577"/>
      <c r="C2923" s="577"/>
    </row>
    <row r="2924" spans="1:3">
      <c r="A2924" s="577"/>
      <c r="B2924" s="577"/>
      <c r="C2924" s="577"/>
    </row>
    <row r="2925" spans="1:3">
      <c r="A2925" s="577"/>
      <c r="B2925" s="577"/>
      <c r="C2925" s="577"/>
    </row>
    <row r="2926" spans="1:3">
      <c r="A2926" s="577"/>
      <c r="B2926" s="577"/>
      <c r="C2926" s="577"/>
    </row>
    <row r="2927" spans="1:3">
      <c r="A2927" s="577"/>
      <c r="B2927" s="577"/>
      <c r="C2927" s="577"/>
    </row>
    <row r="2928" spans="1:3">
      <c r="A2928" s="577"/>
      <c r="B2928" s="577"/>
      <c r="C2928" s="577"/>
    </row>
    <row r="2929" spans="1:3">
      <c r="A2929" s="577"/>
      <c r="B2929" s="577"/>
      <c r="C2929" s="577"/>
    </row>
    <row r="2930" spans="1:3">
      <c r="A2930" s="577"/>
      <c r="B2930" s="577"/>
      <c r="C2930" s="577"/>
    </row>
    <row r="2931" spans="1:3">
      <c r="A2931" s="577"/>
      <c r="B2931" s="577"/>
      <c r="C2931" s="577"/>
    </row>
    <row r="2932" spans="1:3">
      <c r="A2932" s="577"/>
      <c r="B2932" s="577"/>
      <c r="C2932" s="577"/>
    </row>
    <row r="2933" spans="1:3">
      <c r="A2933" s="577"/>
      <c r="B2933" s="577"/>
      <c r="C2933" s="577"/>
    </row>
    <row r="2934" spans="1:3">
      <c r="A2934" s="577"/>
      <c r="B2934" s="577"/>
      <c r="C2934" s="577"/>
    </row>
    <row r="2935" spans="1:3">
      <c r="A2935" s="577"/>
      <c r="B2935" s="577"/>
      <c r="C2935" s="577"/>
    </row>
    <row r="2936" spans="1:3">
      <c r="A2936" s="577"/>
      <c r="B2936" s="577"/>
      <c r="C2936" s="577"/>
    </row>
    <row r="2937" spans="1:3">
      <c r="A2937" s="577"/>
      <c r="B2937" s="577"/>
      <c r="C2937" s="577"/>
    </row>
    <row r="2938" spans="1:3">
      <c r="A2938" s="577"/>
      <c r="B2938" s="577"/>
      <c r="C2938" s="577"/>
    </row>
    <row r="2939" spans="1:3">
      <c r="A2939" s="577"/>
      <c r="B2939" s="577"/>
      <c r="C2939" s="577"/>
    </row>
    <row r="2940" spans="1:3">
      <c r="A2940" s="577"/>
      <c r="B2940" s="577"/>
      <c r="C2940" s="577"/>
    </row>
    <row r="2941" spans="1:3">
      <c r="A2941" s="577"/>
      <c r="B2941" s="577"/>
      <c r="C2941" s="577"/>
    </row>
    <row r="2942" spans="1:3">
      <c r="A2942" s="577"/>
      <c r="B2942" s="577"/>
      <c r="C2942" s="577"/>
    </row>
    <row r="2943" spans="1:3">
      <c r="A2943" s="577"/>
      <c r="B2943" s="577"/>
      <c r="C2943" s="577"/>
    </row>
    <row r="2944" spans="1:3">
      <c r="A2944" s="577"/>
      <c r="B2944" s="577"/>
      <c r="C2944" s="577"/>
    </row>
    <row r="2945" spans="1:3">
      <c r="A2945" s="577"/>
      <c r="B2945" s="577"/>
      <c r="C2945" s="577"/>
    </row>
    <row r="2946" spans="1:3">
      <c r="A2946" s="577"/>
      <c r="B2946" s="577"/>
      <c r="C2946" s="577"/>
    </row>
    <row r="2947" spans="1:3">
      <c r="A2947" s="577"/>
      <c r="B2947" s="577"/>
      <c r="C2947" s="577"/>
    </row>
    <row r="2948" spans="1:3">
      <c r="A2948" s="577"/>
      <c r="B2948" s="577"/>
      <c r="C2948" s="577"/>
    </row>
    <row r="2949" spans="1:3">
      <c r="A2949" s="577"/>
      <c r="B2949" s="577"/>
      <c r="C2949" s="577"/>
    </row>
    <row r="2950" spans="1:3">
      <c r="A2950" s="577"/>
      <c r="B2950" s="577"/>
      <c r="C2950" s="577"/>
    </row>
    <row r="2951" spans="1:3">
      <c r="A2951" s="577"/>
      <c r="B2951" s="577"/>
      <c r="C2951" s="577"/>
    </row>
    <row r="2952" spans="1:3">
      <c r="A2952" s="577"/>
      <c r="B2952" s="577"/>
      <c r="C2952" s="577"/>
    </row>
    <row r="2953" spans="1:3">
      <c r="A2953" s="577"/>
      <c r="B2953" s="577"/>
      <c r="C2953" s="577"/>
    </row>
    <row r="2954" spans="1:3">
      <c r="A2954" s="577"/>
      <c r="B2954" s="577"/>
      <c r="C2954" s="577"/>
    </row>
    <row r="2955" spans="1:3">
      <c r="A2955" s="577"/>
      <c r="B2955" s="577"/>
      <c r="C2955" s="577"/>
    </row>
    <row r="2956" spans="1:3">
      <c r="A2956" s="577"/>
      <c r="B2956" s="577"/>
      <c r="C2956" s="577"/>
    </row>
    <row r="2957" spans="1:3">
      <c r="A2957" s="577"/>
      <c r="B2957" s="577"/>
      <c r="C2957" s="577"/>
    </row>
    <row r="2958" spans="1:3">
      <c r="A2958" s="577"/>
      <c r="B2958" s="577"/>
      <c r="C2958" s="577"/>
    </row>
    <row r="2959" spans="1:3">
      <c r="A2959" s="577"/>
      <c r="B2959" s="577"/>
      <c r="C2959" s="577"/>
    </row>
    <row r="2960" spans="1:3">
      <c r="A2960" s="577"/>
      <c r="B2960" s="577"/>
      <c r="C2960" s="577"/>
    </row>
    <row r="2961" spans="1:3">
      <c r="A2961" s="577"/>
      <c r="B2961" s="577"/>
      <c r="C2961" s="577"/>
    </row>
    <row r="2962" spans="1:3">
      <c r="A2962" s="577"/>
      <c r="B2962" s="577"/>
      <c r="C2962" s="577"/>
    </row>
    <row r="2963" spans="1:3">
      <c r="A2963" s="577"/>
      <c r="B2963" s="577"/>
      <c r="C2963" s="577"/>
    </row>
    <row r="2964" spans="1:3">
      <c r="A2964" s="577"/>
      <c r="B2964" s="577"/>
      <c r="C2964" s="577"/>
    </row>
    <row r="2965" spans="1:3">
      <c r="A2965" s="577"/>
      <c r="B2965" s="577"/>
      <c r="C2965" s="577"/>
    </row>
    <row r="2966" spans="1:3">
      <c r="A2966" s="577"/>
      <c r="B2966" s="577"/>
      <c r="C2966" s="577"/>
    </row>
    <row r="2967" spans="1:3">
      <c r="A2967" s="577"/>
      <c r="B2967" s="577"/>
      <c r="C2967" s="577"/>
    </row>
    <row r="2968" spans="1:3">
      <c r="A2968" s="577"/>
      <c r="B2968" s="577"/>
      <c r="C2968" s="577"/>
    </row>
    <row r="2969" spans="1:3">
      <c r="A2969" s="577"/>
      <c r="B2969" s="577"/>
      <c r="C2969" s="577"/>
    </row>
    <row r="2970" spans="1:3">
      <c r="A2970" s="577"/>
      <c r="B2970" s="577"/>
      <c r="C2970" s="577"/>
    </row>
    <row r="2971" spans="1:3">
      <c r="A2971" s="577"/>
      <c r="B2971" s="577"/>
      <c r="C2971" s="577"/>
    </row>
    <row r="2972" spans="1:3">
      <c r="A2972" s="577"/>
      <c r="B2972" s="577"/>
      <c r="C2972" s="577"/>
    </row>
    <row r="2973" spans="1:3">
      <c r="A2973" s="577"/>
      <c r="B2973" s="577"/>
      <c r="C2973" s="577"/>
    </row>
    <row r="2974" spans="1:3">
      <c r="A2974" s="577"/>
      <c r="B2974" s="577"/>
      <c r="C2974" s="577"/>
    </row>
    <row r="2975" spans="1:3">
      <c r="A2975" s="577"/>
      <c r="B2975" s="577"/>
      <c r="C2975" s="577"/>
    </row>
    <row r="2976" spans="1:3">
      <c r="A2976" s="577"/>
      <c r="B2976" s="577"/>
      <c r="C2976" s="577"/>
    </row>
    <row r="2977" spans="1:3">
      <c r="A2977" s="577"/>
      <c r="B2977" s="577"/>
      <c r="C2977" s="577"/>
    </row>
    <row r="2978" spans="1:3">
      <c r="A2978" s="577"/>
      <c r="B2978" s="577"/>
      <c r="C2978" s="577"/>
    </row>
    <row r="2979" spans="1:3">
      <c r="A2979" s="577"/>
      <c r="B2979" s="577"/>
      <c r="C2979" s="577"/>
    </row>
    <row r="2980" spans="1:3">
      <c r="A2980" s="577"/>
      <c r="B2980" s="577"/>
      <c r="C2980" s="577"/>
    </row>
    <row r="2981" spans="1:3">
      <c r="A2981" s="577"/>
      <c r="B2981" s="577"/>
      <c r="C2981" s="577"/>
    </row>
    <row r="2982" spans="1:3">
      <c r="A2982" s="577"/>
      <c r="B2982" s="577"/>
      <c r="C2982" s="577"/>
    </row>
    <row r="2983" spans="1:3">
      <c r="A2983" s="577"/>
      <c r="B2983" s="577"/>
      <c r="C2983" s="577"/>
    </row>
    <row r="2984" spans="1:3">
      <c r="A2984" s="577"/>
      <c r="B2984" s="577"/>
      <c r="C2984" s="577"/>
    </row>
    <row r="2985" spans="1:3">
      <c r="A2985" s="577"/>
      <c r="B2985" s="577"/>
      <c r="C2985" s="577"/>
    </row>
    <row r="2986" spans="1:3">
      <c r="A2986" s="577"/>
      <c r="B2986" s="577"/>
      <c r="C2986" s="577"/>
    </row>
    <row r="2987" spans="1:3">
      <c r="A2987" s="577"/>
      <c r="B2987" s="577"/>
      <c r="C2987" s="577"/>
    </row>
    <row r="2988" spans="1:3">
      <c r="A2988" s="577"/>
      <c r="B2988" s="577"/>
      <c r="C2988" s="577"/>
    </row>
    <row r="2989" spans="1:3">
      <c r="A2989" s="577"/>
      <c r="B2989" s="577"/>
      <c r="C2989" s="577"/>
    </row>
    <row r="2990" spans="1:3">
      <c r="A2990" s="577"/>
      <c r="B2990" s="577"/>
      <c r="C2990" s="577"/>
    </row>
    <row r="2991" spans="1:3">
      <c r="A2991" s="577"/>
      <c r="B2991" s="577"/>
      <c r="C2991" s="577"/>
    </row>
    <row r="2992" spans="1:3">
      <c r="A2992" s="577"/>
      <c r="B2992" s="577"/>
      <c r="C2992" s="577"/>
    </row>
    <row r="2993" spans="1:3">
      <c r="A2993" s="577"/>
      <c r="B2993" s="577"/>
      <c r="C2993" s="577"/>
    </row>
    <row r="2994" spans="1:3">
      <c r="A2994" s="577"/>
      <c r="B2994" s="577"/>
      <c r="C2994" s="577"/>
    </row>
    <row r="2995" spans="1:3">
      <c r="A2995" s="577"/>
      <c r="B2995" s="577"/>
      <c r="C2995" s="577"/>
    </row>
    <row r="2996" spans="1:3">
      <c r="A2996" s="577"/>
      <c r="B2996" s="577"/>
      <c r="C2996" s="577"/>
    </row>
    <row r="2997" spans="1:3">
      <c r="A2997" s="577"/>
      <c r="B2997" s="577"/>
      <c r="C2997" s="577"/>
    </row>
    <row r="2998" spans="1:3">
      <c r="A2998" s="577"/>
      <c r="B2998" s="577"/>
      <c r="C2998" s="577"/>
    </row>
    <row r="2999" spans="1:3">
      <c r="A2999" s="577"/>
      <c r="B2999" s="577"/>
      <c r="C2999" s="577"/>
    </row>
    <row r="3000" spans="1:3">
      <c r="A3000" s="577"/>
      <c r="B3000" s="577"/>
      <c r="C3000" s="577"/>
    </row>
    <row r="3001" spans="1:3">
      <c r="A3001" s="577"/>
      <c r="B3001" s="577"/>
      <c r="C3001" s="577"/>
    </row>
    <row r="3002" spans="1:3">
      <c r="A3002" s="577"/>
      <c r="B3002" s="577"/>
      <c r="C3002" s="577"/>
    </row>
    <row r="3003" spans="1:3">
      <c r="A3003" s="577"/>
      <c r="B3003" s="577"/>
      <c r="C3003" s="577"/>
    </row>
    <row r="3004" spans="1:3">
      <c r="A3004" s="577"/>
      <c r="B3004" s="577"/>
      <c r="C3004" s="577"/>
    </row>
    <row r="3005" spans="1:3">
      <c r="A3005" s="577"/>
      <c r="B3005" s="577"/>
      <c r="C3005" s="577"/>
    </row>
    <row r="3006" spans="1:3">
      <c r="A3006" s="577"/>
      <c r="B3006" s="577"/>
      <c r="C3006" s="577"/>
    </row>
    <row r="3007" spans="1:3">
      <c r="A3007" s="577"/>
      <c r="B3007" s="577"/>
      <c r="C3007" s="577"/>
    </row>
    <row r="3008" spans="1:3">
      <c r="A3008" s="577"/>
      <c r="B3008" s="577"/>
      <c r="C3008" s="577"/>
    </row>
    <row r="3009" spans="1:3">
      <c r="A3009" s="577"/>
      <c r="B3009" s="577"/>
      <c r="C3009" s="577"/>
    </row>
    <row r="3010" spans="1:3">
      <c r="A3010" s="577"/>
      <c r="B3010" s="577"/>
      <c r="C3010" s="577"/>
    </row>
    <row r="3011" spans="1:3">
      <c r="A3011" s="577"/>
      <c r="B3011" s="577"/>
      <c r="C3011" s="577"/>
    </row>
    <row r="3012" spans="1:3">
      <c r="A3012" s="577"/>
      <c r="B3012" s="577"/>
      <c r="C3012" s="577"/>
    </row>
    <row r="3013" spans="1:3">
      <c r="A3013" s="577"/>
      <c r="B3013" s="577"/>
      <c r="C3013" s="577"/>
    </row>
    <row r="3014" spans="1:3">
      <c r="A3014" s="577"/>
      <c r="B3014" s="577"/>
      <c r="C3014" s="577"/>
    </row>
    <row r="3015" spans="1:3">
      <c r="A3015" s="577"/>
      <c r="B3015" s="577"/>
      <c r="C3015" s="577"/>
    </row>
    <row r="3016" spans="1:3">
      <c r="A3016" s="577"/>
      <c r="B3016" s="577"/>
      <c r="C3016" s="577"/>
    </row>
    <row r="3017" spans="1:3">
      <c r="A3017" s="577"/>
      <c r="B3017" s="577"/>
      <c r="C3017" s="577"/>
    </row>
    <row r="3018" spans="1:3">
      <c r="A3018" s="577"/>
      <c r="B3018" s="577"/>
      <c r="C3018" s="577"/>
    </row>
    <row r="3019" spans="1:3">
      <c r="A3019" s="577"/>
      <c r="B3019" s="577"/>
      <c r="C3019" s="577"/>
    </row>
    <row r="3020" spans="1:3">
      <c r="A3020" s="577"/>
      <c r="B3020" s="577"/>
      <c r="C3020" s="577"/>
    </row>
    <row r="3021" spans="1:3">
      <c r="A3021" s="577"/>
      <c r="B3021" s="577"/>
      <c r="C3021" s="577"/>
    </row>
    <row r="3022" spans="1:3">
      <c r="A3022" s="577"/>
      <c r="B3022" s="577"/>
      <c r="C3022" s="577"/>
    </row>
    <row r="3023" spans="1:3">
      <c r="A3023" s="577"/>
      <c r="B3023" s="577"/>
      <c r="C3023" s="577"/>
    </row>
    <row r="3024" spans="1:3">
      <c r="A3024" s="577"/>
      <c r="B3024" s="577"/>
      <c r="C3024" s="577"/>
    </row>
    <row r="3025" spans="1:3">
      <c r="A3025" s="577"/>
      <c r="B3025" s="577"/>
      <c r="C3025" s="577"/>
    </row>
    <row r="3026" spans="1:3">
      <c r="A3026" s="577"/>
      <c r="B3026" s="577"/>
      <c r="C3026" s="577"/>
    </row>
    <row r="3027" spans="1:3">
      <c r="A3027" s="577"/>
      <c r="B3027" s="577"/>
      <c r="C3027" s="577"/>
    </row>
    <row r="3028" spans="1:3">
      <c r="A3028" s="577"/>
      <c r="B3028" s="577"/>
      <c r="C3028" s="577"/>
    </row>
    <row r="3029" spans="1:3">
      <c r="A3029" s="577"/>
      <c r="B3029" s="577"/>
      <c r="C3029" s="577"/>
    </row>
    <row r="3030" spans="1:3">
      <c r="A3030" s="577"/>
      <c r="B3030" s="577"/>
      <c r="C3030" s="577"/>
    </row>
    <row r="3031" spans="1:3">
      <c r="A3031" s="577"/>
      <c r="B3031" s="577"/>
      <c r="C3031" s="577"/>
    </row>
    <row r="3032" spans="1:3">
      <c r="A3032" s="577"/>
      <c r="B3032" s="577"/>
      <c r="C3032" s="577"/>
    </row>
    <row r="3033" spans="1:3">
      <c r="A3033" s="577"/>
      <c r="B3033" s="577"/>
      <c r="C3033" s="577"/>
    </row>
    <row r="3034" spans="1:3">
      <c r="A3034" s="577"/>
      <c r="B3034" s="577"/>
      <c r="C3034" s="577"/>
    </row>
    <row r="3035" spans="1:3">
      <c r="A3035" s="577"/>
      <c r="B3035" s="577"/>
      <c r="C3035" s="577"/>
    </row>
    <row r="3036" spans="1:3">
      <c r="A3036" s="577"/>
      <c r="B3036" s="577"/>
      <c r="C3036" s="577"/>
    </row>
    <row r="3037" spans="1:3">
      <c r="A3037" s="577"/>
      <c r="B3037" s="577"/>
      <c r="C3037" s="577"/>
    </row>
    <row r="3038" spans="1:3">
      <c r="A3038" s="577"/>
      <c r="B3038" s="577"/>
      <c r="C3038" s="577"/>
    </row>
    <row r="3039" spans="1:3">
      <c r="A3039" s="577"/>
      <c r="B3039" s="577"/>
      <c r="C3039" s="577"/>
    </row>
    <row r="3040" spans="1:3">
      <c r="A3040" s="577"/>
      <c r="B3040" s="577"/>
      <c r="C3040" s="577"/>
    </row>
    <row r="3041" spans="1:3">
      <c r="A3041" s="577"/>
      <c r="B3041" s="577"/>
      <c r="C3041" s="577"/>
    </row>
    <row r="3042" spans="1:3">
      <c r="A3042" s="577"/>
      <c r="B3042" s="577"/>
      <c r="C3042" s="577"/>
    </row>
    <row r="3043" spans="1:3">
      <c r="A3043" s="577"/>
      <c r="B3043" s="577"/>
      <c r="C3043" s="577"/>
    </row>
    <row r="3044" spans="1:3">
      <c r="A3044" s="577"/>
      <c r="B3044" s="577"/>
      <c r="C3044" s="577"/>
    </row>
    <row r="3045" spans="1:3">
      <c r="A3045" s="577"/>
      <c r="B3045" s="577"/>
      <c r="C3045" s="577"/>
    </row>
    <row r="3046" spans="1:3">
      <c r="A3046" s="577"/>
      <c r="B3046" s="577"/>
      <c r="C3046" s="577"/>
    </row>
    <row r="3047" spans="1:3">
      <c r="A3047" s="577"/>
      <c r="B3047" s="577"/>
      <c r="C3047" s="577"/>
    </row>
    <row r="3048" spans="1:3">
      <c r="A3048" s="577"/>
      <c r="B3048" s="577"/>
      <c r="C3048" s="577"/>
    </row>
    <row r="3049" spans="1:3">
      <c r="A3049" s="577"/>
      <c r="B3049" s="577"/>
      <c r="C3049" s="577"/>
    </row>
    <row r="3050" spans="1:3">
      <c r="A3050" s="577"/>
      <c r="B3050" s="577"/>
      <c r="C3050" s="577"/>
    </row>
    <row r="3051" spans="1:3">
      <c r="A3051" s="577"/>
      <c r="B3051" s="577"/>
      <c r="C3051" s="577"/>
    </row>
    <row r="3052" spans="1:3">
      <c r="A3052" s="577"/>
      <c r="B3052" s="577"/>
      <c r="C3052" s="577"/>
    </row>
    <row r="3053" spans="1:3">
      <c r="A3053" s="577"/>
      <c r="B3053" s="577"/>
      <c r="C3053" s="577"/>
    </row>
    <row r="3054" spans="1:3">
      <c r="A3054" s="577"/>
      <c r="B3054" s="577"/>
      <c r="C3054" s="577"/>
    </row>
    <row r="3055" spans="1:3">
      <c r="A3055" s="577"/>
      <c r="B3055" s="577"/>
      <c r="C3055" s="577"/>
    </row>
    <row r="3056" spans="1:3">
      <c r="A3056" s="577"/>
      <c r="B3056" s="577"/>
      <c r="C3056" s="577"/>
    </row>
    <row r="3057" spans="1:3">
      <c r="A3057" s="577"/>
      <c r="B3057" s="577"/>
      <c r="C3057" s="577"/>
    </row>
    <row r="3058" spans="1:3">
      <c r="A3058" s="577"/>
      <c r="B3058" s="577"/>
      <c r="C3058" s="577"/>
    </row>
    <row r="3059" spans="1:3">
      <c r="A3059" s="577"/>
      <c r="B3059" s="577"/>
      <c r="C3059" s="577"/>
    </row>
    <row r="3060" spans="1:3">
      <c r="A3060" s="577"/>
      <c r="B3060" s="577"/>
      <c r="C3060" s="577"/>
    </row>
    <row r="3061" spans="1:3">
      <c r="A3061" s="577"/>
      <c r="B3061" s="577"/>
      <c r="C3061" s="577"/>
    </row>
    <row r="3062" spans="1:3">
      <c r="A3062" s="577"/>
      <c r="B3062" s="577"/>
      <c r="C3062" s="577"/>
    </row>
    <row r="3063" spans="1:3">
      <c r="A3063" s="577"/>
      <c r="B3063" s="577"/>
      <c r="C3063" s="577"/>
    </row>
    <row r="3064" spans="1:3">
      <c r="A3064" s="577"/>
      <c r="B3064" s="577"/>
      <c r="C3064" s="577"/>
    </row>
    <row r="3065" spans="1:3">
      <c r="A3065" s="577"/>
      <c r="B3065" s="577"/>
      <c r="C3065" s="577"/>
    </row>
    <row r="3066" spans="1:3">
      <c r="A3066" s="577"/>
      <c r="B3066" s="577"/>
      <c r="C3066" s="577"/>
    </row>
    <row r="3067" spans="1:3">
      <c r="A3067" s="577"/>
      <c r="B3067" s="577"/>
      <c r="C3067" s="577"/>
    </row>
    <row r="3068" spans="1:3">
      <c r="A3068" s="577"/>
      <c r="B3068" s="577"/>
      <c r="C3068" s="577"/>
    </row>
    <row r="3069" spans="1:3">
      <c r="A3069" s="577"/>
      <c r="B3069" s="577"/>
      <c r="C3069" s="577"/>
    </row>
    <row r="3070" spans="1:3">
      <c r="A3070" s="577"/>
      <c r="B3070" s="577"/>
      <c r="C3070" s="577"/>
    </row>
    <row r="3071" spans="1:3">
      <c r="A3071" s="577"/>
      <c r="B3071" s="577"/>
      <c r="C3071" s="577"/>
    </row>
    <row r="3072" spans="1:3">
      <c r="A3072" s="577"/>
      <c r="B3072" s="577"/>
      <c r="C3072" s="577"/>
    </row>
    <row r="3073" spans="1:3">
      <c r="A3073" s="577"/>
      <c r="B3073" s="577"/>
      <c r="C3073" s="577"/>
    </row>
    <row r="3074" spans="1:3">
      <c r="A3074" s="577"/>
      <c r="B3074" s="577"/>
      <c r="C3074" s="577"/>
    </row>
    <row r="3075" spans="1:3">
      <c r="A3075" s="577"/>
      <c r="B3075" s="577"/>
      <c r="C3075" s="577"/>
    </row>
    <row r="3076" spans="1:3">
      <c r="A3076" s="577"/>
      <c r="B3076" s="577"/>
      <c r="C3076" s="577"/>
    </row>
    <row r="3077" spans="1:3">
      <c r="A3077" s="577"/>
      <c r="B3077" s="577"/>
      <c r="C3077" s="577"/>
    </row>
    <row r="3078" spans="1:3">
      <c r="A3078" s="577"/>
      <c r="B3078" s="577"/>
      <c r="C3078" s="577"/>
    </row>
    <row r="3079" spans="1:3">
      <c r="A3079" s="577"/>
      <c r="B3079" s="577"/>
      <c r="C3079" s="577"/>
    </row>
    <row r="3080" spans="1:3">
      <c r="A3080" s="577"/>
      <c r="B3080" s="577"/>
      <c r="C3080" s="577"/>
    </row>
    <row r="3081" spans="1:3">
      <c r="A3081" s="577"/>
      <c r="B3081" s="577"/>
      <c r="C3081" s="577"/>
    </row>
    <row r="3082" spans="1:3">
      <c r="A3082" s="577"/>
      <c r="B3082" s="577"/>
      <c r="C3082" s="577"/>
    </row>
    <row r="3083" spans="1:3">
      <c r="A3083" s="577"/>
      <c r="B3083" s="577"/>
      <c r="C3083" s="577"/>
    </row>
    <row r="3084" spans="1:3">
      <c r="A3084" s="577"/>
      <c r="B3084" s="577"/>
      <c r="C3084" s="577"/>
    </row>
    <row r="3085" spans="1:3">
      <c r="A3085" s="577"/>
      <c r="B3085" s="577"/>
      <c r="C3085" s="577"/>
    </row>
    <row r="3086" spans="1:3">
      <c r="A3086" s="577"/>
      <c r="B3086" s="577"/>
      <c r="C3086" s="577"/>
    </row>
    <row r="3087" spans="1:3">
      <c r="A3087" s="577"/>
      <c r="B3087" s="577"/>
      <c r="C3087" s="577"/>
    </row>
    <row r="3088" spans="1:3">
      <c r="A3088" s="577"/>
      <c r="B3088" s="577"/>
      <c r="C3088" s="577"/>
    </row>
    <row r="3089" spans="1:3">
      <c r="A3089" s="577"/>
      <c r="B3089" s="577"/>
      <c r="C3089" s="577"/>
    </row>
    <row r="3090" spans="1:3">
      <c r="A3090" s="577"/>
      <c r="B3090" s="577"/>
      <c r="C3090" s="577"/>
    </row>
    <row r="3091" spans="1:3">
      <c r="A3091" s="577"/>
      <c r="B3091" s="577"/>
      <c r="C3091" s="577"/>
    </row>
    <row r="3092" spans="1:3">
      <c r="A3092" s="577"/>
      <c r="B3092" s="577"/>
      <c r="C3092" s="577"/>
    </row>
    <row r="3093" spans="1:3">
      <c r="A3093" s="577"/>
      <c r="B3093" s="577"/>
      <c r="C3093" s="577"/>
    </row>
    <row r="3094" spans="1:3">
      <c r="A3094" s="577"/>
      <c r="B3094" s="577"/>
      <c r="C3094" s="577"/>
    </row>
    <row r="3095" spans="1:3">
      <c r="A3095" s="577"/>
      <c r="B3095" s="577"/>
      <c r="C3095" s="577"/>
    </row>
    <row r="3096" spans="1:3">
      <c r="A3096" s="577"/>
      <c r="B3096" s="577"/>
      <c r="C3096" s="577"/>
    </row>
    <row r="3097" spans="1:3">
      <c r="A3097" s="577"/>
      <c r="B3097" s="577"/>
      <c r="C3097" s="577"/>
    </row>
    <row r="3098" spans="1:3">
      <c r="A3098" s="577"/>
      <c r="B3098" s="577"/>
      <c r="C3098" s="577"/>
    </row>
    <row r="3099" spans="1:3">
      <c r="A3099" s="577"/>
      <c r="B3099" s="577"/>
      <c r="C3099" s="577"/>
    </row>
    <row r="3100" spans="1:3">
      <c r="A3100" s="577"/>
      <c r="B3100" s="577"/>
      <c r="C3100" s="577"/>
    </row>
    <row r="3101" spans="1:3">
      <c r="A3101" s="577"/>
      <c r="B3101" s="577"/>
      <c r="C3101" s="577"/>
    </row>
    <row r="3102" spans="1:3">
      <c r="A3102" s="577"/>
      <c r="B3102" s="577"/>
      <c r="C3102" s="577"/>
    </row>
    <row r="3103" spans="1:3">
      <c r="A3103" s="577"/>
      <c r="B3103" s="577"/>
      <c r="C3103" s="577"/>
    </row>
    <row r="3104" spans="1:3">
      <c r="A3104" s="577"/>
      <c r="B3104" s="577"/>
      <c r="C3104" s="577"/>
    </row>
    <row r="3105" spans="1:3">
      <c r="A3105" s="577"/>
      <c r="B3105" s="577"/>
      <c r="C3105" s="577"/>
    </row>
    <row r="3106" spans="1:3">
      <c r="A3106" s="577"/>
      <c r="B3106" s="577"/>
      <c r="C3106" s="577"/>
    </row>
    <row r="3107" spans="1:3">
      <c r="A3107" s="577"/>
      <c r="B3107" s="577"/>
      <c r="C3107" s="577"/>
    </row>
    <row r="3108" spans="1:3">
      <c r="A3108" s="577"/>
      <c r="B3108" s="577"/>
      <c r="C3108" s="577"/>
    </row>
    <row r="3109" spans="1:3">
      <c r="A3109" s="577"/>
      <c r="B3109" s="577"/>
      <c r="C3109" s="577"/>
    </row>
    <row r="3110" spans="1:3">
      <c r="A3110" s="577"/>
      <c r="B3110" s="577"/>
      <c r="C3110" s="577"/>
    </row>
    <row r="3111" spans="1:3">
      <c r="A3111" s="577"/>
      <c r="B3111" s="577"/>
      <c r="C3111" s="577"/>
    </row>
    <row r="3112" spans="1:3">
      <c r="A3112" s="577"/>
      <c r="B3112" s="577"/>
      <c r="C3112" s="577"/>
    </row>
    <row r="3113" spans="1:3">
      <c r="A3113" s="577"/>
      <c r="B3113" s="577"/>
      <c r="C3113" s="577"/>
    </row>
    <row r="3114" spans="1:3">
      <c r="A3114" s="577"/>
      <c r="B3114" s="577"/>
      <c r="C3114" s="577"/>
    </row>
    <row r="3115" spans="1:3">
      <c r="A3115" s="577"/>
      <c r="B3115" s="577"/>
      <c r="C3115" s="577"/>
    </row>
    <row r="3116" spans="1:3">
      <c r="A3116" s="577"/>
      <c r="B3116" s="577"/>
      <c r="C3116" s="577"/>
    </row>
    <row r="3117" spans="1:3">
      <c r="A3117" s="577"/>
      <c r="B3117" s="577"/>
      <c r="C3117" s="577"/>
    </row>
    <row r="3118" spans="1:3">
      <c r="A3118" s="577"/>
      <c r="B3118" s="577"/>
      <c r="C3118" s="577"/>
    </row>
    <row r="3119" spans="1:3">
      <c r="A3119" s="577"/>
      <c r="B3119" s="577"/>
      <c r="C3119" s="577"/>
    </row>
    <row r="3120" spans="1:3">
      <c r="A3120" s="577"/>
      <c r="B3120" s="577"/>
      <c r="C3120" s="577"/>
    </row>
    <row r="3121" spans="1:3">
      <c r="A3121" s="577"/>
      <c r="B3121" s="577"/>
      <c r="C3121" s="577"/>
    </row>
    <row r="3122" spans="1:3">
      <c r="A3122" s="577"/>
      <c r="B3122" s="577"/>
      <c r="C3122" s="577"/>
    </row>
    <row r="3123" spans="1:3">
      <c r="A3123" s="577"/>
      <c r="B3123" s="577"/>
      <c r="C3123" s="577"/>
    </row>
    <row r="3124" spans="1:3">
      <c r="A3124" s="577"/>
      <c r="B3124" s="577"/>
      <c r="C3124" s="577"/>
    </row>
    <row r="3125" spans="1:3">
      <c r="A3125" s="577"/>
      <c r="B3125" s="577"/>
      <c r="C3125" s="577"/>
    </row>
    <row r="3126" spans="1:3">
      <c r="A3126" s="577"/>
      <c r="B3126" s="577"/>
      <c r="C3126" s="577"/>
    </row>
    <row r="3127" spans="1:3">
      <c r="A3127" s="577"/>
      <c r="B3127" s="577"/>
      <c r="C3127" s="577"/>
    </row>
    <row r="3128" spans="1:3">
      <c r="A3128" s="577"/>
      <c r="B3128" s="577"/>
      <c r="C3128" s="577"/>
    </row>
    <row r="3129" spans="1:3">
      <c r="A3129" s="577"/>
      <c r="B3129" s="577"/>
      <c r="C3129" s="577"/>
    </row>
    <row r="3130" spans="1:3">
      <c r="A3130" s="577"/>
      <c r="B3130" s="577"/>
      <c r="C3130" s="577"/>
    </row>
    <row r="3131" spans="1:3">
      <c r="A3131" s="577"/>
      <c r="B3131" s="577"/>
      <c r="C3131" s="577"/>
    </row>
    <row r="3132" spans="1:3">
      <c r="A3132" s="577"/>
      <c r="B3132" s="577"/>
      <c r="C3132" s="577"/>
    </row>
    <row r="3133" spans="1:3">
      <c r="A3133" s="577"/>
      <c r="B3133" s="577"/>
      <c r="C3133" s="577"/>
    </row>
    <row r="3134" spans="1:3">
      <c r="A3134" s="577"/>
      <c r="B3134" s="577"/>
      <c r="C3134" s="577"/>
    </row>
    <row r="3135" spans="1:3">
      <c r="A3135" s="577"/>
      <c r="B3135" s="577"/>
      <c r="C3135" s="577"/>
    </row>
    <row r="3136" spans="1:3">
      <c r="A3136" s="577"/>
      <c r="B3136" s="577"/>
      <c r="C3136" s="577"/>
    </row>
    <row r="3137" spans="1:3">
      <c r="A3137" s="577"/>
      <c r="B3137" s="577"/>
      <c r="C3137" s="577"/>
    </row>
    <row r="3138" spans="1:3">
      <c r="A3138" s="577"/>
      <c r="B3138" s="577"/>
      <c r="C3138" s="577"/>
    </row>
    <row r="3139" spans="1:3">
      <c r="A3139" s="577"/>
      <c r="B3139" s="577"/>
      <c r="C3139" s="577"/>
    </row>
    <row r="3140" spans="1:3">
      <c r="A3140" s="577"/>
      <c r="B3140" s="577"/>
      <c r="C3140" s="577"/>
    </row>
    <row r="3141" spans="1:3">
      <c r="A3141" s="577"/>
      <c r="B3141" s="577"/>
      <c r="C3141" s="577"/>
    </row>
    <row r="3142" spans="1:3">
      <c r="A3142" s="577"/>
      <c r="B3142" s="577"/>
      <c r="C3142" s="577"/>
    </row>
    <row r="3143" spans="1:3">
      <c r="A3143" s="577"/>
      <c r="B3143" s="577"/>
      <c r="C3143" s="577"/>
    </row>
    <row r="3144" spans="1:3">
      <c r="A3144" s="577"/>
      <c r="B3144" s="577"/>
      <c r="C3144" s="577"/>
    </row>
    <row r="3145" spans="1:3">
      <c r="A3145" s="577"/>
      <c r="B3145" s="577"/>
      <c r="C3145" s="577"/>
    </row>
    <row r="3146" spans="1:3">
      <c r="A3146" s="577"/>
      <c r="B3146" s="577"/>
      <c r="C3146" s="577"/>
    </row>
    <row r="3147" spans="1:3">
      <c r="A3147" s="577"/>
      <c r="B3147" s="577"/>
      <c r="C3147" s="577"/>
    </row>
    <row r="3148" spans="1:3">
      <c r="A3148" s="577"/>
      <c r="B3148" s="577"/>
      <c r="C3148" s="577"/>
    </row>
    <row r="3149" spans="1:3">
      <c r="A3149" s="577"/>
      <c r="B3149" s="577"/>
      <c r="C3149" s="577"/>
    </row>
    <row r="3150" spans="1:3">
      <c r="A3150" s="577"/>
      <c r="B3150" s="577"/>
      <c r="C3150" s="577"/>
    </row>
    <row r="3151" spans="1:3">
      <c r="A3151" s="577"/>
      <c r="B3151" s="577"/>
      <c r="C3151" s="577"/>
    </row>
    <row r="3152" spans="1:3">
      <c r="A3152" s="577"/>
      <c r="B3152" s="577"/>
      <c r="C3152" s="577"/>
    </row>
    <row r="3153" spans="1:3">
      <c r="A3153" s="577"/>
      <c r="B3153" s="577"/>
      <c r="C3153" s="577"/>
    </row>
    <row r="3154" spans="1:3">
      <c r="A3154" s="577"/>
      <c r="B3154" s="577"/>
      <c r="C3154" s="577"/>
    </row>
    <row r="3155" spans="1:3">
      <c r="A3155" s="577"/>
      <c r="B3155" s="577"/>
      <c r="C3155" s="577"/>
    </row>
    <row r="3156" spans="1:3">
      <c r="A3156" s="577"/>
      <c r="B3156" s="577"/>
      <c r="C3156" s="577"/>
    </row>
    <row r="3157" spans="1:3">
      <c r="A3157" s="577"/>
      <c r="B3157" s="577"/>
      <c r="C3157" s="577"/>
    </row>
    <row r="3158" spans="1:3">
      <c r="A3158" s="577"/>
      <c r="B3158" s="577"/>
      <c r="C3158" s="577"/>
    </row>
    <row r="3159" spans="1:3">
      <c r="A3159" s="577"/>
      <c r="B3159" s="577"/>
      <c r="C3159" s="577"/>
    </row>
    <row r="3160" spans="1:3">
      <c r="A3160" s="577"/>
      <c r="B3160" s="577"/>
      <c r="C3160" s="577"/>
    </row>
    <row r="3161" spans="1:3">
      <c r="A3161" s="577"/>
      <c r="B3161" s="577"/>
      <c r="C3161" s="577"/>
    </row>
    <row r="3162" spans="1:3">
      <c r="A3162" s="577"/>
      <c r="B3162" s="577"/>
      <c r="C3162" s="577"/>
    </row>
    <row r="3163" spans="1:3">
      <c r="A3163" s="577"/>
      <c r="B3163" s="577"/>
      <c r="C3163" s="577"/>
    </row>
    <row r="3164" spans="1:3">
      <c r="A3164" s="577"/>
      <c r="B3164" s="577"/>
      <c r="C3164" s="577"/>
    </row>
    <row r="3165" spans="1:3">
      <c r="A3165" s="577"/>
      <c r="B3165" s="577"/>
      <c r="C3165" s="577"/>
    </row>
    <row r="3166" spans="1:3">
      <c r="A3166" s="577"/>
      <c r="B3166" s="577"/>
      <c r="C3166" s="577"/>
    </row>
    <row r="3167" spans="1:3">
      <c r="A3167" s="577"/>
      <c r="B3167" s="577"/>
      <c r="C3167" s="577"/>
    </row>
    <row r="3168" spans="1:3">
      <c r="A3168" s="577"/>
      <c r="B3168" s="577"/>
      <c r="C3168" s="577"/>
    </row>
    <row r="3169" spans="1:3">
      <c r="A3169" s="577"/>
      <c r="B3169" s="577"/>
      <c r="C3169" s="577"/>
    </row>
    <row r="3170" spans="1:3">
      <c r="A3170" s="577"/>
      <c r="B3170" s="577"/>
      <c r="C3170" s="577"/>
    </row>
    <row r="3171" spans="1:3">
      <c r="A3171" s="577"/>
      <c r="B3171" s="577"/>
      <c r="C3171" s="577"/>
    </row>
    <row r="3172" spans="1:3">
      <c r="A3172" s="577"/>
      <c r="B3172" s="577"/>
      <c r="C3172" s="577"/>
    </row>
    <row r="3173" spans="1:3">
      <c r="A3173" s="577"/>
      <c r="B3173" s="577"/>
      <c r="C3173" s="577"/>
    </row>
    <row r="3174" spans="1:3">
      <c r="A3174" s="577"/>
      <c r="B3174" s="577"/>
      <c r="C3174" s="577"/>
    </row>
    <row r="3175" spans="1:3">
      <c r="A3175" s="577"/>
      <c r="B3175" s="577"/>
      <c r="C3175" s="577"/>
    </row>
    <row r="3176" spans="1:3">
      <c r="A3176" s="577"/>
      <c r="B3176" s="577"/>
      <c r="C3176" s="577"/>
    </row>
    <row r="3177" spans="1:3">
      <c r="A3177" s="577"/>
      <c r="B3177" s="577"/>
      <c r="C3177" s="577"/>
    </row>
    <row r="3178" spans="1:3">
      <c r="A3178" s="577"/>
      <c r="B3178" s="577"/>
      <c r="C3178" s="577"/>
    </row>
    <row r="3179" spans="1:3">
      <c r="A3179" s="577"/>
      <c r="B3179" s="577"/>
      <c r="C3179" s="577"/>
    </row>
    <row r="3180" spans="1:3">
      <c r="A3180" s="577"/>
      <c r="B3180" s="577"/>
      <c r="C3180" s="577"/>
    </row>
    <row r="3181" spans="1:3">
      <c r="A3181" s="577"/>
      <c r="B3181" s="577"/>
      <c r="C3181" s="577"/>
    </row>
    <row r="3182" spans="1:3">
      <c r="A3182" s="577"/>
      <c r="B3182" s="577"/>
      <c r="C3182" s="577"/>
    </row>
    <row r="3183" spans="1:3">
      <c r="A3183" s="577"/>
      <c r="B3183" s="577"/>
      <c r="C3183" s="577"/>
    </row>
    <row r="3184" spans="1:3">
      <c r="A3184" s="577"/>
      <c r="B3184" s="577"/>
      <c r="C3184" s="577"/>
    </row>
    <row r="3185" spans="1:3">
      <c r="A3185" s="577"/>
      <c r="B3185" s="577"/>
      <c r="C3185" s="577"/>
    </row>
    <row r="3186" spans="1:3">
      <c r="A3186" s="577"/>
      <c r="B3186" s="577"/>
      <c r="C3186" s="577"/>
    </row>
    <row r="3187" spans="1:3">
      <c r="A3187" s="577"/>
      <c r="B3187" s="577"/>
      <c r="C3187" s="577"/>
    </row>
    <row r="3188" spans="1:3">
      <c r="A3188" s="577"/>
      <c r="B3188" s="577"/>
      <c r="C3188" s="577"/>
    </row>
    <row r="3189" spans="1:3">
      <c r="A3189" s="577"/>
      <c r="B3189" s="577"/>
      <c r="C3189" s="577"/>
    </row>
    <row r="3190" spans="1:3">
      <c r="A3190" s="577"/>
      <c r="B3190" s="577"/>
      <c r="C3190" s="577"/>
    </row>
    <row r="3191" spans="1:3">
      <c r="A3191" s="577"/>
      <c r="B3191" s="577"/>
      <c r="C3191" s="577"/>
    </row>
    <row r="3192" spans="1:3">
      <c r="A3192" s="577"/>
      <c r="B3192" s="577"/>
      <c r="C3192" s="577"/>
    </row>
    <row r="3193" spans="1:3">
      <c r="A3193" s="577"/>
      <c r="B3193" s="577"/>
      <c r="C3193" s="577"/>
    </row>
    <row r="3194" spans="1:3">
      <c r="A3194" s="577"/>
      <c r="B3194" s="577"/>
      <c r="C3194" s="577"/>
    </row>
    <row r="3195" spans="1:3">
      <c r="A3195" s="577"/>
      <c r="B3195" s="577"/>
      <c r="C3195" s="577"/>
    </row>
    <row r="3196" spans="1:3">
      <c r="A3196" s="577"/>
      <c r="B3196" s="577"/>
      <c r="C3196" s="577"/>
    </row>
    <row r="3197" spans="1:3">
      <c r="A3197" s="577"/>
      <c r="B3197" s="577"/>
      <c r="C3197" s="577"/>
    </row>
    <row r="3198" spans="1:3">
      <c r="A3198" s="577"/>
      <c r="B3198" s="577"/>
      <c r="C3198" s="577"/>
    </row>
    <row r="3199" spans="1:3">
      <c r="A3199" s="577"/>
      <c r="B3199" s="577"/>
      <c r="C3199" s="577"/>
    </row>
    <row r="3200" spans="1:3">
      <c r="A3200" s="577"/>
      <c r="B3200" s="577"/>
      <c r="C3200" s="577"/>
    </row>
    <row r="3201" spans="1:3">
      <c r="A3201" s="577"/>
      <c r="B3201" s="577"/>
      <c r="C3201" s="577"/>
    </row>
    <row r="3202" spans="1:3">
      <c r="A3202" s="577"/>
      <c r="B3202" s="577"/>
      <c r="C3202" s="577"/>
    </row>
    <row r="3203" spans="1:3">
      <c r="A3203" s="577"/>
      <c r="B3203" s="577"/>
      <c r="C3203" s="577"/>
    </row>
    <row r="3204" spans="1:3">
      <c r="A3204" s="577"/>
      <c r="B3204" s="577"/>
      <c r="C3204" s="577"/>
    </row>
    <row r="3205" spans="1:3">
      <c r="A3205" s="577"/>
      <c r="B3205" s="577"/>
      <c r="C3205" s="577"/>
    </row>
    <row r="3206" spans="1:3">
      <c r="A3206" s="577"/>
      <c r="B3206" s="577"/>
      <c r="C3206" s="577"/>
    </row>
    <row r="3207" spans="1:3">
      <c r="A3207" s="577"/>
      <c r="B3207" s="577"/>
      <c r="C3207" s="577"/>
    </row>
    <row r="3208" spans="1:3">
      <c r="A3208" s="577"/>
      <c r="B3208" s="577"/>
      <c r="C3208" s="577"/>
    </row>
    <row r="3209" spans="1:3">
      <c r="A3209" s="577"/>
      <c r="B3209" s="577"/>
      <c r="C3209" s="577"/>
    </row>
    <row r="3210" spans="1:3">
      <c r="A3210" s="577"/>
      <c r="B3210" s="577"/>
      <c r="C3210" s="577"/>
    </row>
    <row r="3211" spans="1:3">
      <c r="A3211" s="577"/>
      <c r="B3211" s="577"/>
      <c r="C3211" s="577"/>
    </row>
    <row r="3212" spans="1:3">
      <c r="A3212" s="577"/>
      <c r="B3212" s="577"/>
      <c r="C3212" s="577"/>
    </row>
    <row r="3213" spans="1:3">
      <c r="A3213" s="577"/>
      <c r="B3213" s="577"/>
      <c r="C3213" s="577"/>
    </row>
    <row r="3214" spans="1:3">
      <c r="A3214" s="577"/>
      <c r="B3214" s="577"/>
      <c r="C3214" s="577"/>
    </row>
    <row r="3215" spans="1:3">
      <c r="A3215" s="577"/>
      <c r="B3215" s="577"/>
      <c r="C3215" s="577"/>
    </row>
    <row r="3216" spans="1:3">
      <c r="A3216" s="577"/>
      <c r="B3216" s="577"/>
      <c r="C3216" s="577"/>
    </row>
    <row r="3217" spans="1:3">
      <c r="A3217" s="577"/>
      <c r="B3217" s="577"/>
      <c r="C3217" s="577"/>
    </row>
    <row r="3218" spans="1:3">
      <c r="A3218" s="577"/>
      <c r="B3218" s="577"/>
      <c r="C3218" s="577"/>
    </row>
    <row r="3219" spans="1:3">
      <c r="A3219" s="577"/>
      <c r="B3219" s="577"/>
      <c r="C3219" s="577"/>
    </row>
    <row r="3220" spans="1:3">
      <c r="A3220" s="577"/>
      <c r="B3220" s="577"/>
      <c r="C3220" s="577"/>
    </row>
    <row r="3221" spans="1:3">
      <c r="A3221" s="577"/>
      <c r="B3221" s="577"/>
      <c r="C3221" s="577"/>
    </row>
    <row r="3222" spans="1:3">
      <c r="A3222" s="577"/>
      <c r="B3222" s="577"/>
      <c r="C3222" s="577"/>
    </row>
    <row r="3223" spans="1:3">
      <c r="A3223" s="577"/>
      <c r="B3223" s="577"/>
      <c r="C3223" s="577"/>
    </row>
    <row r="3224" spans="1:3">
      <c r="A3224" s="577"/>
      <c r="B3224" s="577"/>
      <c r="C3224" s="577"/>
    </row>
    <row r="3225" spans="1:3">
      <c r="A3225" s="577"/>
      <c r="B3225" s="577"/>
      <c r="C3225" s="577"/>
    </row>
    <row r="3226" spans="1:3">
      <c r="A3226" s="577"/>
      <c r="B3226" s="577"/>
      <c r="C3226" s="577"/>
    </row>
    <row r="3227" spans="1:3">
      <c r="A3227" s="577"/>
      <c r="B3227" s="577"/>
      <c r="C3227" s="577"/>
    </row>
    <row r="3228" spans="1:3">
      <c r="A3228" s="577"/>
      <c r="B3228" s="577"/>
      <c r="C3228" s="577"/>
    </row>
    <row r="3229" spans="1:3">
      <c r="A3229" s="577"/>
      <c r="B3229" s="577"/>
      <c r="C3229" s="577"/>
    </row>
    <row r="3230" spans="1:3">
      <c r="A3230" s="577"/>
      <c r="B3230" s="577"/>
      <c r="C3230" s="577"/>
    </row>
    <row r="3231" spans="1:3">
      <c r="A3231" s="577"/>
      <c r="B3231" s="577"/>
      <c r="C3231" s="577"/>
    </row>
    <row r="3232" spans="1:3">
      <c r="A3232" s="577"/>
      <c r="B3232" s="577"/>
      <c r="C3232" s="577"/>
    </row>
    <row r="3233" spans="1:3">
      <c r="A3233" s="577"/>
      <c r="B3233" s="577"/>
      <c r="C3233" s="577"/>
    </row>
    <row r="3234" spans="1:3">
      <c r="A3234" s="577"/>
      <c r="B3234" s="577"/>
      <c r="C3234" s="577"/>
    </row>
    <row r="3235" spans="1:3">
      <c r="A3235" s="577"/>
      <c r="B3235" s="577"/>
      <c r="C3235" s="577"/>
    </row>
    <row r="3236" spans="1:3">
      <c r="A3236" s="577"/>
      <c r="B3236" s="577"/>
      <c r="C3236" s="577"/>
    </row>
    <row r="3237" spans="1:3">
      <c r="A3237" s="577"/>
      <c r="B3237" s="577"/>
      <c r="C3237" s="577"/>
    </row>
    <row r="3238" spans="1:3">
      <c r="A3238" s="577"/>
      <c r="B3238" s="577"/>
      <c r="C3238" s="577"/>
    </row>
    <row r="3239" spans="1:3">
      <c r="A3239" s="577"/>
      <c r="B3239" s="577"/>
      <c r="C3239" s="577"/>
    </row>
    <row r="3240" spans="1:3">
      <c r="A3240" s="577"/>
      <c r="B3240" s="577"/>
      <c r="C3240" s="577"/>
    </row>
    <row r="3241" spans="1:3">
      <c r="A3241" s="577"/>
      <c r="B3241" s="577"/>
      <c r="C3241" s="577"/>
    </row>
    <row r="3242" spans="1:3">
      <c r="A3242" s="577"/>
      <c r="B3242" s="577"/>
      <c r="C3242" s="577"/>
    </row>
    <row r="3243" spans="1:3">
      <c r="A3243" s="577"/>
      <c r="B3243" s="577"/>
      <c r="C3243" s="577"/>
    </row>
    <row r="3244" spans="1:3">
      <c r="A3244" s="577"/>
      <c r="B3244" s="577"/>
      <c r="C3244" s="577"/>
    </row>
    <row r="3245" spans="1:3">
      <c r="A3245" s="577"/>
      <c r="B3245" s="577"/>
      <c r="C3245" s="577"/>
    </row>
    <row r="3246" spans="1:3">
      <c r="A3246" s="577"/>
      <c r="B3246" s="577"/>
      <c r="C3246" s="577"/>
    </row>
    <row r="3247" spans="1:3">
      <c r="A3247" s="577"/>
      <c r="B3247" s="577"/>
      <c r="C3247" s="577"/>
    </row>
    <row r="3248" spans="1:3">
      <c r="A3248" s="577"/>
      <c r="B3248" s="577"/>
      <c r="C3248" s="577"/>
    </row>
    <row r="3249" spans="1:3">
      <c r="A3249" s="577"/>
      <c r="B3249" s="577"/>
      <c r="C3249" s="577"/>
    </row>
    <row r="3250" spans="1:3">
      <c r="A3250" s="577"/>
      <c r="B3250" s="577"/>
      <c r="C3250" s="577"/>
    </row>
    <row r="3251" spans="1:3">
      <c r="A3251" s="577"/>
      <c r="B3251" s="577"/>
      <c r="C3251" s="577"/>
    </row>
    <row r="3252" spans="1:3">
      <c r="A3252" s="577"/>
      <c r="B3252" s="577"/>
      <c r="C3252" s="577"/>
    </row>
    <row r="3253" spans="1:3">
      <c r="A3253" s="577"/>
      <c r="B3253" s="577"/>
      <c r="C3253" s="577"/>
    </row>
    <row r="3254" spans="1:3">
      <c r="A3254" s="577"/>
      <c r="B3254" s="577"/>
      <c r="C3254" s="577"/>
    </row>
    <row r="3255" spans="1:3">
      <c r="A3255" s="577"/>
      <c r="B3255" s="577"/>
      <c r="C3255" s="577"/>
    </row>
    <row r="3256" spans="1:3">
      <c r="A3256" s="577"/>
      <c r="B3256" s="577"/>
      <c r="C3256" s="577"/>
    </row>
    <row r="3257" spans="1:3">
      <c r="A3257" s="577"/>
      <c r="B3257" s="577"/>
      <c r="C3257" s="577"/>
    </row>
    <row r="3258" spans="1:3">
      <c r="A3258" s="577"/>
      <c r="B3258" s="577"/>
      <c r="C3258" s="577"/>
    </row>
    <row r="3259" spans="1:3">
      <c r="A3259" s="577"/>
      <c r="B3259" s="577"/>
      <c r="C3259" s="577"/>
    </row>
    <row r="3260" spans="1:3">
      <c r="A3260" s="577"/>
      <c r="B3260" s="577"/>
      <c r="C3260" s="577"/>
    </row>
    <row r="3261" spans="1:3">
      <c r="A3261" s="577"/>
      <c r="B3261" s="577"/>
      <c r="C3261" s="577"/>
    </row>
    <row r="3262" spans="1:3">
      <c r="A3262" s="577"/>
      <c r="B3262" s="577"/>
      <c r="C3262" s="577"/>
    </row>
    <row r="3263" spans="1:3">
      <c r="A3263" s="577"/>
      <c r="B3263" s="577"/>
      <c r="C3263" s="577"/>
    </row>
    <row r="3264" spans="1:3">
      <c r="A3264" s="577"/>
      <c r="B3264" s="577"/>
      <c r="C3264" s="577"/>
    </row>
    <row r="3265" spans="1:3">
      <c r="A3265" s="577"/>
      <c r="B3265" s="577"/>
      <c r="C3265" s="577"/>
    </row>
    <row r="3266" spans="1:3">
      <c r="A3266" s="577"/>
      <c r="B3266" s="577"/>
      <c r="C3266" s="577"/>
    </row>
    <row r="3267" spans="1:3">
      <c r="A3267" s="577"/>
      <c r="B3267" s="577"/>
      <c r="C3267" s="577"/>
    </row>
    <row r="3268" spans="1:3">
      <c r="A3268" s="577"/>
      <c r="B3268" s="577"/>
      <c r="C3268" s="577"/>
    </row>
    <row r="3269" spans="1:3">
      <c r="A3269" s="577"/>
      <c r="B3269" s="577"/>
      <c r="C3269" s="577"/>
    </row>
    <row r="3270" spans="1:3">
      <c r="A3270" s="577"/>
      <c r="B3270" s="577"/>
      <c r="C3270" s="577"/>
    </row>
    <row r="3271" spans="1:3">
      <c r="A3271" s="577"/>
      <c r="B3271" s="577"/>
      <c r="C3271" s="577"/>
    </row>
    <row r="3272" spans="1:3">
      <c r="A3272" s="577"/>
      <c r="B3272" s="577"/>
      <c r="C3272" s="577"/>
    </row>
    <row r="3273" spans="1:3">
      <c r="A3273" s="577"/>
      <c r="B3273" s="577"/>
      <c r="C3273" s="577"/>
    </row>
    <row r="3274" spans="1:3">
      <c r="A3274" s="577"/>
      <c r="B3274" s="577"/>
      <c r="C3274" s="577"/>
    </row>
    <row r="3275" spans="1:3">
      <c r="A3275" s="577"/>
      <c r="B3275" s="577"/>
      <c r="C3275" s="577"/>
    </row>
    <row r="3276" spans="1:3">
      <c r="A3276" s="577"/>
      <c r="B3276" s="577"/>
      <c r="C3276" s="577"/>
    </row>
    <row r="3277" spans="1:3">
      <c r="A3277" s="577"/>
      <c r="B3277" s="577"/>
      <c r="C3277" s="577"/>
    </row>
    <row r="3278" spans="1:3">
      <c r="A3278" s="577"/>
      <c r="B3278" s="577"/>
      <c r="C3278" s="577"/>
    </row>
    <row r="3279" spans="1:3">
      <c r="A3279" s="577"/>
      <c r="B3279" s="577"/>
      <c r="C3279" s="577"/>
    </row>
    <row r="3280" spans="1:3">
      <c r="A3280" s="577"/>
      <c r="B3280" s="577"/>
      <c r="C3280" s="577"/>
    </row>
    <row r="3281" spans="1:3">
      <c r="A3281" s="577"/>
      <c r="B3281" s="577"/>
      <c r="C3281" s="577"/>
    </row>
    <row r="3282" spans="1:3">
      <c r="A3282" s="577"/>
      <c r="B3282" s="577"/>
      <c r="C3282" s="577"/>
    </row>
    <row r="3283" spans="1:3">
      <c r="A3283" s="577"/>
      <c r="B3283" s="577"/>
      <c r="C3283" s="577"/>
    </row>
    <row r="3284" spans="1:3">
      <c r="A3284" s="577"/>
      <c r="B3284" s="577"/>
      <c r="C3284" s="577"/>
    </row>
    <row r="3285" spans="1:3">
      <c r="A3285" s="577"/>
      <c r="B3285" s="577"/>
      <c r="C3285" s="577"/>
    </row>
    <row r="3286" spans="1:3">
      <c r="A3286" s="577"/>
      <c r="B3286" s="577"/>
      <c r="C3286" s="577"/>
    </row>
    <row r="3287" spans="1:3">
      <c r="A3287" s="577"/>
      <c r="B3287" s="577"/>
      <c r="C3287" s="577"/>
    </row>
    <row r="3288" spans="1:3">
      <c r="A3288" s="577"/>
      <c r="B3288" s="577"/>
      <c r="C3288" s="577"/>
    </row>
    <row r="3289" spans="1:3">
      <c r="A3289" s="577"/>
      <c r="B3289" s="577"/>
      <c r="C3289" s="577"/>
    </row>
    <row r="3290" spans="1:3">
      <c r="A3290" s="577"/>
      <c r="B3290" s="577"/>
      <c r="C3290" s="577"/>
    </row>
    <row r="3291" spans="1:3">
      <c r="A3291" s="577"/>
      <c r="B3291" s="577"/>
      <c r="C3291" s="577"/>
    </row>
    <row r="3292" spans="1:3">
      <c r="A3292" s="577"/>
      <c r="B3292" s="577"/>
      <c r="C3292" s="577"/>
    </row>
    <row r="3293" spans="1:3">
      <c r="A3293" s="577"/>
      <c r="B3293" s="577"/>
      <c r="C3293" s="577"/>
    </row>
    <row r="3294" spans="1:3">
      <c r="A3294" s="577"/>
      <c r="B3294" s="577"/>
      <c r="C3294" s="577"/>
    </row>
    <row r="3295" spans="1:3">
      <c r="A3295" s="577"/>
      <c r="B3295" s="577"/>
      <c r="C3295" s="577"/>
    </row>
    <row r="3296" spans="1:3">
      <c r="A3296" s="577"/>
      <c r="B3296" s="577"/>
      <c r="C3296" s="577"/>
    </row>
    <row r="3297" spans="1:3">
      <c r="A3297" s="577"/>
      <c r="B3297" s="577"/>
      <c r="C3297" s="577"/>
    </row>
    <row r="3298" spans="1:3">
      <c r="A3298" s="577"/>
      <c r="B3298" s="577"/>
      <c r="C3298" s="577"/>
    </row>
    <row r="3299" spans="1:3">
      <c r="A3299" s="577"/>
      <c r="B3299" s="577"/>
      <c r="C3299" s="577"/>
    </row>
    <row r="3300" spans="1:3">
      <c r="A3300" s="577"/>
      <c r="B3300" s="577"/>
      <c r="C3300" s="577"/>
    </row>
    <row r="3301" spans="1:3">
      <c r="A3301" s="577"/>
      <c r="B3301" s="577"/>
      <c r="C3301" s="577"/>
    </row>
    <row r="3302" spans="1:3">
      <c r="A3302" s="577"/>
      <c r="B3302" s="577"/>
      <c r="C3302" s="577"/>
    </row>
    <row r="3303" spans="1:3">
      <c r="A3303" s="577"/>
      <c r="B3303" s="577"/>
      <c r="C3303" s="577"/>
    </row>
    <row r="3304" spans="1:3">
      <c r="A3304" s="577"/>
      <c r="B3304" s="577"/>
      <c r="C3304" s="577"/>
    </row>
    <row r="3305" spans="1:3">
      <c r="A3305" s="577"/>
      <c r="B3305" s="577"/>
      <c r="C3305" s="577"/>
    </row>
    <row r="3306" spans="1:3">
      <c r="A3306" s="577"/>
      <c r="B3306" s="577"/>
      <c r="C3306" s="577"/>
    </row>
    <row r="3307" spans="1:3">
      <c r="A3307" s="577"/>
      <c r="B3307" s="577"/>
      <c r="C3307" s="577"/>
    </row>
    <row r="3308" spans="1:3">
      <c r="A3308" s="577"/>
      <c r="B3308" s="577"/>
      <c r="C3308" s="577"/>
    </row>
    <row r="3309" spans="1:3">
      <c r="A3309" s="577"/>
      <c r="B3309" s="577"/>
      <c r="C3309" s="577"/>
    </row>
    <row r="3310" spans="1:3">
      <c r="A3310" s="577"/>
      <c r="B3310" s="577"/>
      <c r="C3310" s="577"/>
    </row>
    <row r="3311" spans="1:3">
      <c r="A3311" s="577"/>
      <c r="B3311" s="577"/>
      <c r="C3311" s="577"/>
    </row>
    <row r="3312" spans="1:3">
      <c r="A3312" s="577"/>
      <c r="B3312" s="577"/>
      <c r="C3312" s="577"/>
    </row>
    <row r="3313" spans="1:3">
      <c r="A3313" s="577"/>
      <c r="B3313" s="577"/>
      <c r="C3313" s="577"/>
    </row>
    <row r="3314" spans="1:3">
      <c r="A3314" s="577"/>
      <c r="B3314" s="577"/>
      <c r="C3314" s="577"/>
    </row>
    <row r="3315" spans="1:3">
      <c r="A3315" s="577"/>
      <c r="B3315" s="577"/>
      <c r="C3315" s="577"/>
    </row>
    <row r="3316" spans="1:3">
      <c r="A3316" s="577"/>
      <c r="B3316" s="577"/>
      <c r="C3316" s="577"/>
    </row>
    <row r="3317" spans="1:3">
      <c r="A3317" s="577"/>
      <c r="B3317" s="577"/>
      <c r="C3317" s="577"/>
    </row>
    <row r="3318" spans="1:3">
      <c r="A3318" s="577"/>
      <c r="B3318" s="577"/>
      <c r="C3318" s="577"/>
    </row>
    <row r="3319" spans="1:3">
      <c r="A3319" s="577"/>
      <c r="B3319" s="577"/>
      <c r="C3319" s="577"/>
    </row>
    <row r="3320" spans="1:3">
      <c r="A3320" s="577"/>
      <c r="B3320" s="577"/>
      <c r="C3320" s="577"/>
    </row>
    <row r="3321" spans="1:3">
      <c r="A3321" s="577"/>
      <c r="B3321" s="577"/>
      <c r="C3321" s="577"/>
    </row>
    <row r="3322" spans="1:3">
      <c r="A3322" s="577"/>
      <c r="B3322" s="577"/>
      <c r="C3322" s="577"/>
    </row>
    <row r="3323" spans="1:3">
      <c r="A3323" s="577"/>
      <c r="B3323" s="577"/>
      <c r="C3323" s="577"/>
    </row>
    <row r="3324" spans="1:3">
      <c r="A3324" s="577"/>
      <c r="B3324" s="577"/>
      <c r="C3324" s="577"/>
    </row>
    <row r="3325" spans="1:3">
      <c r="A3325" s="577"/>
      <c r="B3325" s="577"/>
      <c r="C3325" s="577"/>
    </row>
    <row r="3326" spans="1:3">
      <c r="A3326" s="577"/>
      <c r="B3326" s="577"/>
      <c r="C3326" s="577"/>
    </row>
    <row r="3327" spans="1:3">
      <c r="A3327" s="577"/>
      <c r="B3327" s="577"/>
      <c r="C3327" s="577"/>
    </row>
    <row r="3328" spans="1:3">
      <c r="A3328" s="577"/>
      <c r="B3328" s="577"/>
      <c r="C3328" s="577"/>
    </row>
    <row r="3329" spans="1:3">
      <c r="A3329" s="577"/>
      <c r="B3329" s="577"/>
      <c r="C3329" s="577"/>
    </row>
    <row r="3330" spans="1:3">
      <c r="A3330" s="577"/>
      <c r="B3330" s="577"/>
      <c r="C3330" s="577"/>
    </row>
    <row r="3331" spans="1:3">
      <c r="A3331" s="577"/>
      <c r="B3331" s="577"/>
      <c r="C3331" s="577"/>
    </row>
    <row r="3332" spans="1:3">
      <c r="A3332" s="577"/>
      <c r="B3332" s="577"/>
      <c r="C3332" s="577"/>
    </row>
    <row r="3333" spans="1:3">
      <c r="A3333" s="577"/>
      <c r="B3333" s="577"/>
      <c r="C3333" s="577"/>
    </row>
    <row r="3334" spans="1:3">
      <c r="A3334" s="577"/>
      <c r="B3334" s="577"/>
      <c r="C3334" s="577"/>
    </row>
    <row r="3335" spans="1:3">
      <c r="A3335" s="577"/>
      <c r="B3335" s="577"/>
      <c r="C3335" s="577"/>
    </row>
    <row r="3336" spans="1:3">
      <c r="A3336" s="577"/>
      <c r="B3336" s="577"/>
      <c r="C3336" s="577"/>
    </row>
    <row r="3337" spans="1:3">
      <c r="A3337" s="577"/>
      <c r="B3337" s="577"/>
      <c r="C3337" s="577"/>
    </row>
    <row r="3338" spans="1:3">
      <c r="A3338" s="577"/>
      <c r="B3338" s="577"/>
      <c r="C3338" s="577"/>
    </row>
    <row r="3339" spans="1:3">
      <c r="A3339" s="577"/>
      <c r="B3339" s="577"/>
      <c r="C3339" s="577"/>
    </row>
    <row r="3340" spans="1:3">
      <c r="A3340" s="577"/>
      <c r="B3340" s="577"/>
      <c r="C3340" s="577"/>
    </row>
    <row r="3341" spans="1:3">
      <c r="A3341" s="577"/>
      <c r="B3341" s="577"/>
      <c r="C3341" s="577"/>
    </row>
    <row r="3342" spans="1:3">
      <c r="A3342" s="577"/>
      <c r="B3342" s="577"/>
      <c r="C3342" s="577"/>
    </row>
    <row r="3343" spans="1:3">
      <c r="A3343" s="577"/>
      <c r="B3343" s="577"/>
      <c r="C3343" s="577"/>
    </row>
    <row r="3344" spans="1:3">
      <c r="A3344" s="577"/>
      <c r="B3344" s="577"/>
      <c r="C3344" s="577"/>
    </row>
    <row r="3345" spans="1:3">
      <c r="A3345" s="577"/>
      <c r="B3345" s="577"/>
      <c r="C3345" s="577"/>
    </row>
    <row r="3346" spans="1:3">
      <c r="A3346" s="577"/>
      <c r="B3346" s="577"/>
      <c r="C3346" s="577"/>
    </row>
    <row r="3347" spans="1:3">
      <c r="A3347" s="577"/>
      <c r="B3347" s="577"/>
      <c r="C3347" s="577"/>
    </row>
    <row r="3348" spans="1:3">
      <c r="A3348" s="577"/>
      <c r="B3348" s="577"/>
      <c r="C3348" s="577"/>
    </row>
    <row r="3349" spans="1:3">
      <c r="A3349" s="577"/>
      <c r="B3349" s="577"/>
      <c r="C3349" s="577"/>
    </row>
    <row r="3350" spans="1:3">
      <c r="A3350" s="577"/>
      <c r="B3350" s="577"/>
      <c r="C3350" s="577"/>
    </row>
    <row r="3351" spans="1:3">
      <c r="A3351" s="577"/>
      <c r="B3351" s="577"/>
      <c r="C3351" s="577"/>
    </row>
    <row r="3352" spans="1:3">
      <c r="A3352" s="577"/>
      <c r="B3352" s="577"/>
      <c r="C3352" s="577"/>
    </row>
    <row r="3353" spans="1:3">
      <c r="A3353" s="577"/>
      <c r="B3353" s="577"/>
      <c r="C3353" s="577"/>
    </row>
    <row r="3354" spans="1:3">
      <c r="A3354" s="577"/>
      <c r="B3354" s="577"/>
      <c r="C3354" s="577"/>
    </row>
    <row r="3355" spans="1:3">
      <c r="A3355" s="577"/>
      <c r="B3355" s="577"/>
      <c r="C3355" s="577"/>
    </row>
    <row r="3356" spans="1:3">
      <c r="A3356" s="577"/>
      <c r="B3356" s="577"/>
      <c r="C3356" s="577"/>
    </row>
    <row r="3357" spans="1:3">
      <c r="A3357" s="577"/>
      <c r="B3357" s="577"/>
      <c r="C3357" s="577"/>
    </row>
    <row r="3358" spans="1:3">
      <c r="A3358" s="577"/>
      <c r="B3358" s="577"/>
      <c r="C3358" s="577"/>
    </row>
    <row r="3359" spans="1:3">
      <c r="A3359" s="577"/>
      <c r="B3359" s="577"/>
      <c r="C3359" s="577"/>
    </row>
    <row r="3360" spans="1:3">
      <c r="A3360" s="577"/>
      <c r="B3360" s="577"/>
      <c r="C3360" s="577"/>
    </row>
    <row r="3361" spans="1:3">
      <c r="A3361" s="577"/>
      <c r="B3361" s="577"/>
      <c r="C3361" s="577"/>
    </row>
    <row r="3362" spans="1:3">
      <c r="A3362" s="577"/>
      <c r="B3362" s="577"/>
      <c r="C3362" s="577"/>
    </row>
    <row r="3363" spans="1:3">
      <c r="A3363" s="577"/>
      <c r="B3363" s="577"/>
      <c r="C3363" s="577"/>
    </row>
    <row r="3364" spans="1:3">
      <c r="A3364" s="577"/>
      <c r="B3364" s="577"/>
      <c r="C3364" s="577"/>
    </row>
    <row r="3365" spans="1:3">
      <c r="A3365" s="577"/>
      <c r="B3365" s="577"/>
      <c r="C3365" s="577"/>
    </row>
    <row r="3366" spans="1:3">
      <c r="A3366" s="577"/>
      <c r="B3366" s="577"/>
      <c r="C3366" s="577"/>
    </row>
    <row r="3367" spans="1:3">
      <c r="A3367" s="577"/>
      <c r="B3367" s="577"/>
      <c r="C3367" s="577"/>
    </row>
    <row r="3368" spans="1:3">
      <c r="A3368" s="577"/>
      <c r="B3368" s="577"/>
      <c r="C3368" s="577"/>
    </row>
    <row r="3369" spans="1:3">
      <c r="A3369" s="577"/>
      <c r="B3369" s="577"/>
      <c r="C3369" s="577"/>
    </row>
    <row r="3370" spans="1:3">
      <c r="A3370" s="577"/>
      <c r="B3370" s="577"/>
      <c r="C3370" s="577"/>
    </row>
    <row r="3371" spans="1:3">
      <c r="A3371" s="577"/>
      <c r="B3371" s="577"/>
      <c r="C3371" s="577"/>
    </row>
    <row r="3372" spans="1:3">
      <c r="A3372" s="577"/>
      <c r="B3372" s="577"/>
      <c r="C3372" s="577"/>
    </row>
    <row r="3373" spans="1:3">
      <c r="A3373" s="577"/>
      <c r="B3373" s="577"/>
      <c r="C3373" s="577"/>
    </row>
    <row r="3374" spans="1:3">
      <c r="A3374" s="577"/>
      <c r="B3374" s="577"/>
      <c r="C3374" s="577"/>
    </row>
    <row r="3375" spans="1:3">
      <c r="A3375" s="577"/>
      <c r="B3375" s="577"/>
      <c r="C3375" s="577"/>
    </row>
    <row r="3376" spans="1:3">
      <c r="A3376" s="577"/>
      <c r="B3376" s="577"/>
      <c r="C3376" s="577"/>
    </row>
    <row r="3377" spans="1:3">
      <c r="A3377" s="577"/>
      <c r="B3377" s="577"/>
      <c r="C3377" s="577"/>
    </row>
    <row r="3378" spans="1:3">
      <c r="A3378" s="577"/>
      <c r="B3378" s="577"/>
      <c r="C3378" s="577"/>
    </row>
    <row r="3379" spans="1:3">
      <c r="A3379" s="577"/>
      <c r="B3379" s="577"/>
      <c r="C3379" s="577"/>
    </row>
    <row r="3380" spans="1:3">
      <c r="A3380" s="577"/>
      <c r="B3380" s="577"/>
      <c r="C3380" s="577"/>
    </row>
    <row r="3381" spans="1:3">
      <c r="A3381" s="577"/>
      <c r="B3381" s="577"/>
      <c r="C3381" s="577"/>
    </row>
    <row r="3382" spans="1:3">
      <c r="A3382" s="577"/>
      <c r="B3382" s="577"/>
      <c r="C3382" s="577"/>
    </row>
    <row r="3383" spans="1:3">
      <c r="A3383" s="577"/>
      <c r="B3383" s="577"/>
      <c r="C3383" s="577"/>
    </row>
    <row r="3384" spans="1:3">
      <c r="A3384" s="577"/>
      <c r="B3384" s="577"/>
      <c r="C3384" s="577"/>
    </row>
    <row r="3385" spans="1:3">
      <c r="A3385" s="577"/>
      <c r="B3385" s="577"/>
      <c r="C3385" s="577"/>
    </row>
    <row r="3386" spans="1:3">
      <c r="A3386" s="577"/>
      <c r="B3386" s="577"/>
      <c r="C3386" s="577"/>
    </row>
    <row r="3387" spans="1:3">
      <c r="A3387" s="577"/>
      <c r="B3387" s="577"/>
      <c r="C3387" s="577"/>
    </row>
    <row r="3388" spans="1:3">
      <c r="A3388" s="577"/>
      <c r="B3388" s="577"/>
      <c r="C3388" s="577"/>
    </row>
    <row r="3389" spans="1:3">
      <c r="A3389" s="577"/>
      <c r="B3389" s="577"/>
      <c r="C3389" s="577"/>
    </row>
    <row r="3390" spans="1:3">
      <c r="A3390" s="577"/>
      <c r="B3390" s="577"/>
      <c r="C3390" s="577"/>
    </row>
    <row r="3391" spans="1:3">
      <c r="A3391" s="577"/>
      <c r="B3391" s="577"/>
      <c r="C3391" s="577"/>
    </row>
    <row r="3392" spans="1:3">
      <c r="A3392" s="577"/>
      <c r="B3392" s="577"/>
      <c r="C3392" s="577"/>
    </row>
    <row r="3393" spans="1:3">
      <c r="A3393" s="577"/>
      <c r="B3393" s="577"/>
      <c r="C3393" s="577"/>
    </row>
    <row r="3394" spans="1:3">
      <c r="A3394" s="577"/>
      <c r="B3394" s="577"/>
      <c r="C3394" s="577"/>
    </row>
    <row r="3395" spans="1:3">
      <c r="A3395" s="577"/>
      <c r="B3395" s="577"/>
      <c r="C3395" s="577"/>
    </row>
    <row r="3396" spans="1:3">
      <c r="A3396" s="577"/>
      <c r="B3396" s="577"/>
      <c r="C3396" s="577"/>
    </row>
    <row r="3397" spans="1:3">
      <c r="A3397" s="577"/>
      <c r="B3397" s="577"/>
      <c r="C3397" s="577"/>
    </row>
    <row r="3398" spans="1:3">
      <c r="A3398" s="577"/>
      <c r="B3398" s="577"/>
      <c r="C3398" s="577"/>
    </row>
    <row r="3399" spans="1:3">
      <c r="A3399" s="577"/>
      <c r="B3399" s="577"/>
      <c r="C3399" s="577"/>
    </row>
    <row r="3400" spans="1:3">
      <c r="A3400" s="577"/>
      <c r="B3400" s="577"/>
      <c r="C3400" s="577"/>
    </row>
    <row r="3401" spans="1:3">
      <c r="A3401" s="577"/>
      <c r="B3401" s="577"/>
      <c r="C3401" s="577"/>
    </row>
    <row r="3402" spans="1:3">
      <c r="A3402" s="577"/>
      <c r="B3402" s="577"/>
      <c r="C3402" s="577"/>
    </row>
    <row r="3403" spans="1:3">
      <c r="A3403" s="577"/>
      <c r="B3403" s="577"/>
      <c r="C3403" s="577"/>
    </row>
    <row r="3404" spans="1:3">
      <c r="A3404" s="577"/>
      <c r="B3404" s="577"/>
      <c r="C3404" s="577"/>
    </row>
    <row r="3405" spans="1:3">
      <c r="A3405" s="577"/>
      <c r="B3405" s="577"/>
      <c r="C3405" s="577"/>
    </row>
    <row r="3406" spans="1:3">
      <c r="A3406" s="577"/>
      <c r="B3406" s="577"/>
      <c r="C3406" s="577"/>
    </row>
    <row r="3407" spans="1:3">
      <c r="A3407" s="577"/>
      <c r="B3407" s="577"/>
      <c r="C3407" s="577"/>
    </row>
    <row r="3408" spans="1:3">
      <c r="A3408" s="577"/>
      <c r="B3408" s="577"/>
      <c r="C3408" s="577"/>
    </row>
    <row r="3409" spans="1:3">
      <c r="A3409" s="577"/>
      <c r="B3409" s="577"/>
      <c r="C3409" s="577"/>
    </row>
    <row r="3410" spans="1:3">
      <c r="A3410" s="577"/>
      <c r="B3410" s="577"/>
      <c r="C3410" s="577"/>
    </row>
    <row r="3411" spans="1:3">
      <c r="A3411" s="577"/>
      <c r="B3411" s="577"/>
      <c r="C3411" s="577"/>
    </row>
    <row r="3412" spans="1:3">
      <c r="A3412" s="577"/>
      <c r="B3412" s="577"/>
      <c r="C3412" s="577"/>
    </row>
    <row r="3413" spans="1:3">
      <c r="A3413" s="577"/>
      <c r="B3413" s="577"/>
      <c r="C3413" s="577"/>
    </row>
    <row r="3414" spans="1:3">
      <c r="A3414" s="577"/>
      <c r="B3414" s="577"/>
      <c r="C3414" s="577"/>
    </row>
    <row r="3415" spans="1:3">
      <c r="A3415" s="577"/>
      <c r="B3415" s="577"/>
      <c r="C3415" s="577"/>
    </row>
    <row r="3416" spans="1:3">
      <c r="A3416" s="577"/>
      <c r="B3416" s="577"/>
      <c r="C3416" s="577"/>
    </row>
    <row r="3417" spans="1:3">
      <c r="A3417" s="577"/>
      <c r="B3417" s="577"/>
      <c r="C3417" s="577"/>
    </row>
    <row r="3418" spans="1:3">
      <c r="A3418" s="577"/>
      <c r="B3418" s="577"/>
      <c r="C3418" s="577"/>
    </row>
    <row r="3419" spans="1:3">
      <c r="A3419" s="577"/>
      <c r="B3419" s="577"/>
      <c r="C3419" s="577"/>
    </row>
    <row r="3420" spans="1:3">
      <c r="A3420" s="577"/>
      <c r="B3420" s="577"/>
      <c r="C3420" s="577"/>
    </row>
    <row r="3421" spans="1:3">
      <c r="A3421" s="577"/>
      <c r="B3421" s="577"/>
      <c r="C3421" s="577"/>
    </row>
    <row r="3422" spans="1:3">
      <c r="A3422" s="577"/>
      <c r="B3422" s="577"/>
      <c r="C3422" s="577"/>
    </row>
    <row r="3423" spans="1:3">
      <c r="A3423" s="577"/>
      <c r="B3423" s="577"/>
      <c r="C3423" s="577"/>
    </row>
    <row r="3424" spans="1:3">
      <c r="A3424" s="577"/>
      <c r="B3424" s="577"/>
      <c r="C3424" s="577"/>
    </row>
    <row r="3425" spans="1:3">
      <c r="A3425" s="577"/>
      <c r="B3425" s="577"/>
      <c r="C3425" s="577"/>
    </row>
    <row r="3426" spans="1:3">
      <c r="A3426" s="577"/>
      <c r="B3426" s="577"/>
      <c r="C3426" s="577"/>
    </row>
    <row r="3427" spans="1:3">
      <c r="A3427" s="577"/>
      <c r="B3427" s="577"/>
      <c r="C3427" s="577"/>
    </row>
    <row r="3428" spans="1:3">
      <c r="A3428" s="577"/>
      <c r="B3428" s="577"/>
      <c r="C3428" s="577"/>
    </row>
    <row r="3429" spans="1:3">
      <c r="A3429" s="577"/>
      <c r="B3429" s="577"/>
      <c r="C3429" s="577"/>
    </row>
    <row r="3430" spans="1:3">
      <c r="A3430" s="577"/>
      <c r="B3430" s="577"/>
      <c r="C3430" s="577"/>
    </row>
    <row r="3431" spans="1:3">
      <c r="A3431" s="577"/>
      <c r="B3431" s="577"/>
      <c r="C3431" s="577"/>
    </row>
    <row r="3432" spans="1:3">
      <c r="A3432" s="577"/>
      <c r="B3432" s="577"/>
      <c r="C3432" s="577"/>
    </row>
    <row r="3433" spans="1:3">
      <c r="A3433" s="577"/>
      <c r="B3433" s="577"/>
      <c r="C3433" s="577"/>
    </row>
    <row r="3434" spans="1:3">
      <c r="A3434" s="577"/>
      <c r="B3434" s="577"/>
      <c r="C3434" s="577"/>
    </row>
    <row r="3435" spans="1:3">
      <c r="A3435" s="577"/>
      <c r="B3435" s="577"/>
      <c r="C3435" s="577"/>
    </row>
    <row r="3436" spans="1:3">
      <c r="A3436" s="577"/>
      <c r="B3436" s="577"/>
      <c r="C3436" s="577"/>
    </row>
    <row r="3437" spans="1:3">
      <c r="A3437" s="577"/>
      <c r="B3437" s="577"/>
      <c r="C3437" s="577"/>
    </row>
    <row r="3438" spans="1:3">
      <c r="A3438" s="577"/>
      <c r="B3438" s="577"/>
      <c r="C3438" s="577"/>
    </row>
    <row r="3439" spans="1:3">
      <c r="A3439" s="577"/>
      <c r="B3439" s="577"/>
      <c r="C3439" s="577"/>
    </row>
    <row r="3440" spans="1:3">
      <c r="A3440" s="577"/>
      <c r="B3440" s="577"/>
      <c r="C3440" s="577"/>
    </row>
    <row r="3441" spans="1:3">
      <c r="A3441" s="577"/>
      <c r="B3441" s="577"/>
      <c r="C3441" s="577"/>
    </row>
    <row r="3442" spans="1:3">
      <c r="A3442" s="577"/>
      <c r="B3442" s="577"/>
      <c r="C3442" s="577"/>
    </row>
    <row r="3443" spans="1:3">
      <c r="A3443" s="577"/>
      <c r="B3443" s="577"/>
      <c r="C3443" s="577"/>
    </row>
    <row r="3444" spans="1:3">
      <c r="A3444" s="577"/>
      <c r="B3444" s="577"/>
      <c r="C3444" s="577"/>
    </row>
    <row r="3445" spans="1:3">
      <c r="A3445" s="577"/>
      <c r="B3445" s="577"/>
      <c r="C3445" s="577"/>
    </row>
    <row r="3446" spans="1:3">
      <c r="A3446" s="577"/>
      <c r="B3446" s="577"/>
      <c r="C3446" s="577"/>
    </row>
    <row r="3447" spans="1:3">
      <c r="A3447" s="577"/>
      <c r="B3447" s="577"/>
      <c r="C3447" s="577"/>
    </row>
    <row r="3448" spans="1:3">
      <c r="A3448" s="577"/>
      <c r="B3448" s="577"/>
      <c r="C3448" s="577"/>
    </row>
    <row r="3449" spans="1:3">
      <c r="A3449" s="577"/>
      <c r="B3449" s="577"/>
      <c r="C3449" s="577"/>
    </row>
    <row r="3450" spans="1:3">
      <c r="A3450" s="577"/>
      <c r="B3450" s="577"/>
      <c r="C3450" s="577"/>
    </row>
    <row r="3451" spans="1:3">
      <c r="A3451" s="577"/>
      <c r="B3451" s="577"/>
      <c r="C3451" s="577"/>
    </row>
    <row r="3452" spans="1:3">
      <c r="A3452" s="577"/>
      <c r="B3452" s="577"/>
      <c r="C3452" s="577"/>
    </row>
    <row r="3453" spans="1:3">
      <c r="A3453" s="577"/>
      <c r="B3453" s="577"/>
      <c r="C3453" s="577"/>
    </row>
    <row r="3454" spans="1:3">
      <c r="A3454" s="577"/>
      <c r="B3454" s="577"/>
      <c r="C3454" s="577"/>
    </row>
    <row r="3455" spans="1:3">
      <c r="A3455" s="577"/>
      <c r="B3455" s="577"/>
      <c r="C3455" s="577"/>
    </row>
    <row r="3456" spans="1:3">
      <c r="A3456" s="577"/>
      <c r="B3456" s="577"/>
      <c r="C3456" s="577"/>
    </row>
    <row r="3457" spans="1:3">
      <c r="A3457" s="577"/>
      <c r="B3457" s="577"/>
      <c r="C3457" s="577"/>
    </row>
    <row r="3458" spans="1:3">
      <c r="A3458" s="577"/>
      <c r="B3458" s="577"/>
      <c r="C3458" s="577"/>
    </row>
    <row r="3459" spans="1:3">
      <c r="A3459" s="577"/>
      <c r="B3459" s="577"/>
      <c r="C3459" s="577"/>
    </row>
    <row r="3460" spans="1:3">
      <c r="A3460" s="577"/>
      <c r="B3460" s="577"/>
      <c r="C3460" s="577"/>
    </row>
    <row r="3461" spans="1:3">
      <c r="A3461" s="577"/>
      <c r="B3461" s="577"/>
      <c r="C3461" s="577"/>
    </row>
    <row r="3462" spans="1:3">
      <c r="A3462" s="577"/>
      <c r="B3462" s="577"/>
      <c r="C3462" s="577"/>
    </row>
    <row r="3463" spans="1:3">
      <c r="A3463" s="577"/>
      <c r="B3463" s="577"/>
      <c r="C3463" s="577"/>
    </row>
    <row r="3464" spans="1:3">
      <c r="A3464" s="577"/>
      <c r="B3464" s="577"/>
      <c r="C3464" s="577"/>
    </row>
    <row r="3465" spans="1:3">
      <c r="A3465" s="577"/>
      <c r="B3465" s="577"/>
      <c r="C3465" s="577"/>
    </row>
    <row r="3466" spans="1:3">
      <c r="A3466" s="577"/>
      <c r="B3466" s="577"/>
      <c r="C3466" s="577"/>
    </row>
    <row r="3467" spans="1:3">
      <c r="A3467" s="577"/>
      <c r="B3467" s="577"/>
      <c r="C3467" s="577"/>
    </row>
    <row r="3468" spans="1:3">
      <c r="A3468" s="577"/>
      <c r="B3468" s="577"/>
      <c r="C3468" s="577"/>
    </row>
    <row r="3469" spans="1:3">
      <c r="A3469" s="577"/>
      <c r="B3469" s="577"/>
      <c r="C3469" s="577"/>
    </row>
    <row r="3470" spans="1:3">
      <c r="A3470" s="577"/>
      <c r="B3470" s="577"/>
      <c r="C3470" s="577"/>
    </row>
    <row r="3471" spans="1:3">
      <c r="A3471" s="577"/>
      <c r="B3471" s="577"/>
      <c r="C3471" s="577"/>
    </row>
    <row r="3472" spans="1:3">
      <c r="A3472" s="577"/>
      <c r="B3472" s="577"/>
      <c r="C3472" s="577"/>
    </row>
    <row r="3473" spans="1:3">
      <c r="A3473" s="577"/>
      <c r="B3473" s="577"/>
      <c r="C3473" s="577"/>
    </row>
    <row r="3474" spans="1:3">
      <c r="A3474" s="577"/>
      <c r="B3474" s="577"/>
      <c r="C3474" s="577"/>
    </row>
    <row r="3475" spans="1:3">
      <c r="A3475" s="577"/>
      <c r="B3475" s="577"/>
      <c r="C3475" s="577"/>
    </row>
    <row r="3476" spans="1:3">
      <c r="A3476" s="577"/>
      <c r="B3476" s="577"/>
      <c r="C3476" s="577"/>
    </row>
    <row r="3477" spans="1:3">
      <c r="A3477" s="577"/>
      <c r="B3477" s="577"/>
      <c r="C3477" s="577"/>
    </row>
    <row r="3478" spans="1:3">
      <c r="A3478" s="577"/>
      <c r="B3478" s="577"/>
      <c r="C3478" s="577"/>
    </row>
    <row r="3479" spans="1:3">
      <c r="A3479" s="577"/>
      <c r="B3479" s="577"/>
      <c r="C3479" s="577"/>
    </row>
    <row r="3480" spans="1:3">
      <c r="A3480" s="577"/>
      <c r="B3480" s="577"/>
      <c r="C3480" s="577"/>
    </row>
    <row r="3481" spans="1:3">
      <c r="A3481" s="577"/>
      <c r="B3481" s="577"/>
      <c r="C3481" s="577"/>
    </row>
    <row r="3482" spans="1:3">
      <c r="A3482" s="577"/>
      <c r="B3482" s="577"/>
      <c r="C3482" s="577"/>
    </row>
    <row r="3483" spans="1:3">
      <c r="A3483" s="577"/>
      <c r="B3483" s="577"/>
      <c r="C3483" s="577"/>
    </row>
    <row r="3484" spans="1:3">
      <c r="A3484" s="577"/>
      <c r="B3484" s="577"/>
      <c r="C3484" s="577"/>
    </row>
    <row r="3485" spans="1:3">
      <c r="A3485" s="577"/>
      <c r="B3485" s="577"/>
      <c r="C3485" s="577"/>
    </row>
    <row r="3486" spans="1:3">
      <c r="A3486" s="577"/>
      <c r="B3486" s="577"/>
      <c r="C3486" s="577"/>
    </row>
    <row r="3487" spans="1:3">
      <c r="A3487" s="577"/>
      <c r="B3487" s="577"/>
      <c r="C3487" s="577"/>
    </row>
    <row r="3488" spans="1:3">
      <c r="A3488" s="577"/>
      <c r="B3488" s="577"/>
      <c r="C3488" s="577"/>
    </row>
    <row r="3489" spans="1:3">
      <c r="A3489" s="577"/>
      <c r="B3489" s="577"/>
      <c r="C3489" s="577"/>
    </row>
    <row r="3490" spans="1:3">
      <c r="A3490" s="577"/>
      <c r="B3490" s="577"/>
      <c r="C3490" s="577"/>
    </row>
    <row r="3491" spans="1:3">
      <c r="A3491" s="577"/>
      <c r="B3491" s="577"/>
      <c r="C3491" s="577"/>
    </row>
    <row r="3492" spans="1:3">
      <c r="A3492" s="577"/>
      <c r="B3492" s="577"/>
      <c r="C3492" s="577"/>
    </row>
    <row r="3493" spans="1:3">
      <c r="A3493" s="577"/>
      <c r="B3493" s="577"/>
      <c r="C3493" s="577"/>
    </row>
    <row r="3494" spans="1:3">
      <c r="A3494" s="577"/>
      <c r="B3494" s="577"/>
      <c r="C3494" s="577"/>
    </row>
    <row r="3495" spans="1:3">
      <c r="A3495" s="577"/>
      <c r="B3495" s="577"/>
      <c r="C3495" s="577"/>
    </row>
    <row r="3496" spans="1:3">
      <c r="A3496" s="577"/>
      <c r="B3496" s="577"/>
      <c r="C3496" s="577"/>
    </row>
    <row r="3497" spans="1:3">
      <c r="A3497" s="577"/>
      <c r="B3497" s="577"/>
      <c r="C3497" s="577"/>
    </row>
    <row r="3498" spans="1:3">
      <c r="A3498" s="577"/>
      <c r="B3498" s="577"/>
      <c r="C3498" s="577"/>
    </row>
    <row r="3499" spans="1:3">
      <c r="A3499" s="577"/>
      <c r="B3499" s="577"/>
      <c r="C3499" s="577"/>
    </row>
    <row r="3500" spans="1:3">
      <c r="A3500" s="577"/>
      <c r="B3500" s="577"/>
      <c r="C3500" s="577"/>
    </row>
    <row r="3501" spans="1:3">
      <c r="A3501" s="577"/>
      <c r="B3501" s="577"/>
      <c r="C3501" s="577"/>
    </row>
    <row r="3502" spans="1:3">
      <c r="A3502" s="577"/>
      <c r="B3502" s="577"/>
      <c r="C3502" s="577"/>
    </row>
    <row r="3503" spans="1:3">
      <c r="A3503" s="577"/>
      <c r="B3503" s="577"/>
      <c r="C3503" s="577"/>
    </row>
    <row r="3504" spans="1:3">
      <c r="A3504" s="577"/>
      <c r="B3504" s="577"/>
      <c r="C3504" s="577"/>
    </row>
    <row r="3505" spans="1:3">
      <c r="A3505" s="577"/>
      <c r="B3505" s="577"/>
      <c r="C3505" s="577"/>
    </row>
    <row r="3506" spans="1:3">
      <c r="A3506" s="577"/>
      <c r="B3506" s="577"/>
      <c r="C3506" s="577"/>
    </row>
    <row r="3507" spans="1:3">
      <c r="A3507" s="577"/>
      <c r="B3507" s="577"/>
      <c r="C3507" s="577"/>
    </row>
    <row r="3508" spans="1:3">
      <c r="A3508" s="577"/>
      <c r="B3508" s="577"/>
      <c r="C3508" s="577"/>
    </row>
    <row r="3509" spans="1:3">
      <c r="A3509" s="577"/>
      <c r="B3509" s="577"/>
      <c r="C3509" s="577"/>
    </row>
    <row r="3510" spans="1:3">
      <c r="A3510" s="577"/>
      <c r="B3510" s="577"/>
      <c r="C3510" s="577"/>
    </row>
    <row r="3511" spans="1:3">
      <c r="A3511" s="577"/>
      <c r="B3511" s="577"/>
      <c r="C3511" s="577"/>
    </row>
    <row r="3512" spans="1:3">
      <c r="A3512" s="577"/>
      <c r="B3512" s="577"/>
      <c r="C3512" s="577"/>
    </row>
    <row r="3513" spans="1:3">
      <c r="A3513" s="577"/>
      <c r="B3513" s="577"/>
      <c r="C3513" s="577"/>
    </row>
    <row r="3514" spans="1:3">
      <c r="A3514" s="577"/>
      <c r="B3514" s="577"/>
      <c r="C3514" s="577"/>
    </row>
    <row r="3515" spans="1:3">
      <c r="A3515" s="577"/>
      <c r="B3515" s="577"/>
      <c r="C3515" s="577"/>
    </row>
    <row r="3516" spans="1:3">
      <c r="A3516" s="577"/>
      <c r="B3516" s="577"/>
      <c r="C3516" s="577"/>
    </row>
    <row r="3517" spans="1:3">
      <c r="A3517" s="577"/>
      <c r="B3517" s="577"/>
      <c r="C3517" s="577"/>
    </row>
    <row r="3518" spans="1:3">
      <c r="A3518" s="577"/>
      <c r="B3518" s="577"/>
      <c r="C3518" s="577"/>
    </row>
    <row r="3519" spans="1:3">
      <c r="A3519" s="577"/>
      <c r="B3519" s="577"/>
      <c r="C3519" s="577"/>
    </row>
    <row r="3520" spans="1:3">
      <c r="A3520" s="577"/>
      <c r="B3520" s="577"/>
      <c r="C3520" s="577"/>
    </row>
    <row r="3521" spans="1:3">
      <c r="A3521" s="577"/>
      <c r="B3521" s="577"/>
      <c r="C3521" s="577"/>
    </row>
    <row r="3522" spans="1:3">
      <c r="A3522" s="577"/>
      <c r="B3522" s="577"/>
      <c r="C3522" s="577"/>
    </row>
    <row r="3523" spans="1:3">
      <c r="A3523" s="577"/>
      <c r="B3523" s="577"/>
      <c r="C3523" s="577"/>
    </row>
    <row r="3524" spans="1:3">
      <c r="A3524" s="577"/>
      <c r="B3524" s="577"/>
      <c r="C3524" s="577"/>
    </row>
    <row r="3525" spans="1:3">
      <c r="A3525" s="577"/>
      <c r="B3525" s="577"/>
      <c r="C3525" s="577"/>
    </row>
    <row r="3526" spans="1:3">
      <c r="A3526" s="577"/>
      <c r="B3526" s="577"/>
      <c r="C3526" s="577"/>
    </row>
    <row r="3527" spans="1:3">
      <c r="A3527" s="577"/>
      <c r="B3527" s="577"/>
      <c r="C3527" s="577"/>
    </row>
    <row r="3528" spans="1:3">
      <c r="A3528" s="577"/>
      <c r="B3528" s="577"/>
      <c r="C3528" s="577"/>
    </row>
    <row r="3529" spans="1:3">
      <c r="A3529" s="577"/>
      <c r="B3529" s="577"/>
      <c r="C3529" s="577"/>
    </row>
    <row r="3530" spans="1:3">
      <c r="A3530" s="577"/>
      <c r="B3530" s="577"/>
      <c r="C3530" s="577"/>
    </row>
    <row r="3531" spans="1:3">
      <c r="A3531" s="577"/>
      <c r="B3531" s="577"/>
      <c r="C3531" s="577"/>
    </row>
    <row r="3532" spans="1:3">
      <c r="A3532" s="577"/>
      <c r="B3532" s="577"/>
      <c r="C3532" s="577"/>
    </row>
    <row r="3533" spans="1:3">
      <c r="A3533" s="577"/>
      <c r="B3533" s="577"/>
      <c r="C3533" s="577"/>
    </row>
    <row r="3534" spans="1:3">
      <c r="A3534" s="577"/>
      <c r="B3534" s="577"/>
      <c r="C3534" s="577"/>
    </row>
    <row r="3535" spans="1:3">
      <c r="A3535" s="577"/>
      <c r="B3535" s="577"/>
      <c r="C3535" s="577"/>
    </row>
    <row r="3536" spans="1:3">
      <c r="A3536" s="577"/>
      <c r="B3536" s="577"/>
      <c r="C3536" s="577"/>
    </row>
    <row r="3537" spans="1:3">
      <c r="A3537" s="577"/>
      <c r="B3537" s="577"/>
      <c r="C3537" s="577"/>
    </row>
    <row r="3538" spans="1:3">
      <c r="A3538" s="577"/>
      <c r="B3538" s="577"/>
      <c r="C3538" s="577"/>
    </row>
    <row r="3539" spans="1:3">
      <c r="A3539" s="577"/>
      <c r="B3539" s="577"/>
      <c r="C3539" s="577"/>
    </row>
    <row r="3540" spans="1:3">
      <c r="A3540" s="577"/>
      <c r="B3540" s="577"/>
      <c r="C3540" s="577"/>
    </row>
    <row r="3541" spans="1:3">
      <c r="A3541" s="577"/>
      <c r="B3541" s="577"/>
      <c r="C3541" s="577"/>
    </row>
    <row r="3542" spans="1:3">
      <c r="A3542" s="577"/>
      <c r="B3542" s="577"/>
      <c r="C3542" s="577"/>
    </row>
    <row r="3543" spans="1:3">
      <c r="A3543" s="577"/>
      <c r="B3543" s="577"/>
      <c r="C3543" s="577"/>
    </row>
    <row r="3544" spans="1:3">
      <c r="A3544" s="577"/>
      <c r="B3544" s="577"/>
      <c r="C3544" s="577"/>
    </row>
    <row r="3545" spans="1:3">
      <c r="A3545" s="577"/>
      <c r="B3545" s="577"/>
      <c r="C3545" s="577"/>
    </row>
    <row r="3546" spans="1:3">
      <c r="A3546" s="577"/>
      <c r="B3546" s="577"/>
      <c r="C3546" s="577"/>
    </row>
    <row r="3547" spans="1:3">
      <c r="A3547" s="577"/>
      <c r="B3547" s="577"/>
      <c r="C3547" s="577"/>
    </row>
    <row r="3548" spans="1:3">
      <c r="A3548" s="577"/>
      <c r="B3548" s="577"/>
      <c r="C3548" s="577"/>
    </row>
    <row r="3549" spans="1:3">
      <c r="A3549" s="577"/>
      <c r="B3549" s="577"/>
      <c r="C3549" s="577"/>
    </row>
    <row r="3550" spans="1:3">
      <c r="A3550" s="577"/>
      <c r="B3550" s="577"/>
      <c r="C3550" s="577"/>
    </row>
    <row r="3551" spans="1:3">
      <c r="A3551" s="577"/>
      <c r="B3551" s="577"/>
      <c r="C3551" s="577"/>
    </row>
    <row r="3552" spans="1:3">
      <c r="A3552" s="577"/>
      <c r="B3552" s="577"/>
      <c r="C3552" s="577"/>
    </row>
    <row r="3553" spans="1:3">
      <c r="A3553" s="577"/>
      <c r="B3553" s="577"/>
      <c r="C3553" s="577"/>
    </row>
    <row r="3554" spans="1:3">
      <c r="A3554" s="577"/>
      <c r="B3554" s="577"/>
      <c r="C3554" s="577"/>
    </row>
    <row r="3555" spans="1:3">
      <c r="A3555" s="577"/>
      <c r="B3555" s="577"/>
      <c r="C3555" s="577"/>
    </row>
    <row r="3556" spans="1:3">
      <c r="A3556" s="577"/>
      <c r="B3556" s="577"/>
      <c r="C3556" s="577"/>
    </row>
    <row r="3557" spans="1:3">
      <c r="A3557" s="577"/>
      <c r="B3557" s="577"/>
      <c r="C3557" s="577"/>
    </row>
    <row r="3558" spans="1:3">
      <c r="A3558" s="577"/>
      <c r="B3558" s="577"/>
      <c r="C3558" s="577"/>
    </row>
    <row r="3559" spans="1:3">
      <c r="A3559" s="577"/>
      <c r="B3559" s="577"/>
      <c r="C3559" s="577"/>
    </row>
    <row r="3560" spans="1:3">
      <c r="A3560" s="577"/>
      <c r="B3560" s="577"/>
      <c r="C3560" s="577"/>
    </row>
    <row r="3561" spans="1:3">
      <c r="A3561" s="577"/>
      <c r="B3561" s="577"/>
      <c r="C3561" s="577"/>
    </row>
    <row r="3562" spans="1:3">
      <c r="A3562" s="577"/>
      <c r="B3562" s="577"/>
      <c r="C3562" s="577"/>
    </row>
    <row r="3563" spans="1:3">
      <c r="A3563" s="577"/>
      <c r="B3563" s="577"/>
      <c r="C3563" s="577"/>
    </row>
    <row r="3564" spans="1:3">
      <c r="A3564" s="577"/>
      <c r="B3564" s="577"/>
      <c r="C3564" s="577"/>
    </row>
    <row r="3565" spans="1:3">
      <c r="A3565" s="577"/>
      <c r="B3565" s="577"/>
      <c r="C3565" s="577"/>
    </row>
    <row r="3566" spans="1:3">
      <c r="A3566" s="577"/>
      <c r="B3566" s="577"/>
      <c r="C3566" s="577"/>
    </row>
    <row r="3567" spans="1:3">
      <c r="A3567" s="577"/>
      <c r="B3567" s="577"/>
      <c r="C3567" s="577"/>
    </row>
    <row r="3568" spans="1:3">
      <c r="A3568" s="577"/>
      <c r="B3568" s="577"/>
      <c r="C3568" s="577"/>
    </row>
    <row r="3569" spans="1:3">
      <c r="A3569" s="577"/>
      <c r="B3569" s="577"/>
      <c r="C3569" s="577"/>
    </row>
    <row r="3570" spans="1:3">
      <c r="A3570" s="577"/>
      <c r="B3570" s="577"/>
      <c r="C3570" s="577"/>
    </row>
    <row r="3571" spans="1:3">
      <c r="A3571" s="577"/>
      <c r="B3571" s="577"/>
      <c r="C3571" s="577"/>
    </row>
    <row r="3572" spans="1:3">
      <c r="A3572" s="577"/>
      <c r="B3572" s="577"/>
      <c r="C3572" s="577"/>
    </row>
    <row r="3573" spans="1:3">
      <c r="A3573" s="577"/>
      <c r="B3573" s="577"/>
      <c r="C3573" s="577"/>
    </row>
    <row r="3574" spans="1:3">
      <c r="A3574" s="577"/>
      <c r="B3574" s="577"/>
      <c r="C3574" s="577"/>
    </row>
    <row r="3575" spans="1:3">
      <c r="A3575" s="577"/>
      <c r="B3575" s="577"/>
      <c r="C3575" s="577"/>
    </row>
    <row r="3576" spans="1:3">
      <c r="A3576" s="577"/>
      <c r="B3576" s="577"/>
      <c r="C3576" s="577"/>
    </row>
    <row r="3577" spans="1:3">
      <c r="A3577" s="577"/>
      <c r="B3577" s="577"/>
      <c r="C3577" s="577"/>
    </row>
    <row r="3578" spans="1:3">
      <c r="A3578" s="577"/>
      <c r="B3578" s="577"/>
      <c r="C3578" s="577"/>
    </row>
    <row r="3579" spans="1:3">
      <c r="A3579" s="577"/>
      <c r="B3579" s="577"/>
      <c r="C3579" s="577"/>
    </row>
    <row r="3580" spans="1:3">
      <c r="A3580" s="577"/>
      <c r="B3580" s="577"/>
      <c r="C3580" s="577"/>
    </row>
    <row r="3581" spans="1:3">
      <c r="A3581" s="577"/>
      <c r="B3581" s="577"/>
      <c r="C3581" s="577"/>
    </row>
    <row r="3582" spans="1:3">
      <c r="A3582" s="577"/>
      <c r="B3582" s="577"/>
      <c r="C3582" s="577"/>
    </row>
    <row r="3583" spans="1:3">
      <c r="A3583" s="577"/>
      <c r="B3583" s="577"/>
      <c r="C3583" s="577"/>
    </row>
    <row r="3584" spans="1:3">
      <c r="A3584" s="577"/>
      <c r="B3584" s="577"/>
      <c r="C3584" s="577"/>
    </row>
    <row r="3585" spans="1:3">
      <c r="A3585" s="577"/>
      <c r="B3585" s="577"/>
      <c r="C3585" s="577"/>
    </row>
    <row r="3586" spans="1:3">
      <c r="A3586" s="577"/>
      <c r="B3586" s="577"/>
      <c r="C3586" s="577"/>
    </row>
    <row r="3587" spans="1:3">
      <c r="A3587" s="577"/>
      <c r="B3587" s="577"/>
      <c r="C3587" s="577"/>
    </row>
    <row r="3588" spans="1:3">
      <c r="A3588" s="577"/>
      <c r="B3588" s="577"/>
      <c r="C3588" s="577"/>
    </row>
    <row r="3589" spans="1:3">
      <c r="A3589" s="577"/>
      <c r="B3589" s="577"/>
      <c r="C3589" s="577"/>
    </row>
    <row r="3590" spans="1:3">
      <c r="A3590" s="577"/>
      <c r="B3590" s="577"/>
      <c r="C3590" s="577"/>
    </row>
    <row r="3591" spans="1:3">
      <c r="A3591" s="577"/>
      <c r="B3591" s="577"/>
      <c r="C3591" s="577"/>
    </row>
    <row r="3592" spans="1:3">
      <c r="A3592" s="577"/>
      <c r="B3592" s="577"/>
      <c r="C3592" s="577"/>
    </row>
    <row r="3593" spans="1:3">
      <c r="A3593" s="577"/>
      <c r="B3593" s="577"/>
      <c r="C3593" s="577"/>
    </row>
    <row r="3594" spans="1:3">
      <c r="A3594" s="577"/>
      <c r="B3594" s="577"/>
      <c r="C3594" s="577"/>
    </row>
    <row r="3595" spans="1:3">
      <c r="A3595" s="577"/>
      <c r="B3595" s="577"/>
      <c r="C3595" s="577"/>
    </row>
    <row r="3596" spans="1:3">
      <c r="A3596" s="577"/>
      <c r="B3596" s="577"/>
      <c r="C3596" s="577"/>
    </row>
    <row r="3597" spans="1:3">
      <c r="A3597" s="577"/>
      <c r="B3597" s="577"/>
      <c r="C3597" s="577"/>
    </row>
    <row r="3598" spans="1:3">
      <c r="A3598" s="577"/>
      <c r="B3598" s="577"/>
      <c r="C3598" s="577"/>
    </row>
    <row r="3599" spans="1:3">
      <c r="A3599" s="577"/>
      <c r="B3599" s="577"/>
      <c r="C3599" s="577"/>
    </row>
    <row r="3600" spans="1:3">
      <c r="A3600" s="577"/>
      <c r="B3600" s="577"/>
      <c r="C3600" s="577"/>
    </row>
    <row r="3601" spans="1:3">
      <c r="A3601" s="577"/>
      <c r="B3601" s="577"/>
      <c r="C3601" s="577"/>
    </row>
    <row r="3602" spans="1:3">
      <c r="A3602" s="577"/>
      <c r="B3602" s="577"/>
      <c r="C3602" s="577"/>
    </row>
    <row r="3603" spans="1:3">
      <c r="A3603" s="577"/>
      <c r="B3603" s="577"/>
      <c r="C3603" s="577"/>
    </row>
    <row r="3604" spans="1:3">
      <c r="A3604" s="577"/>
      <c r="B3604" s="577"/>
      <c r="C3604" s="577"/>
    </row>
    <row r="3605" spans="1:3">
      <c r="A3605" s="577"/>
      <c r="B3605" s="577"/>
      <c r="C3605" s="577"/>
    </row>
    <row r="3606" spans="1:3">
      <c r="A3606" s="577"/>
      <c r="B3606" s="577"/>
      <c r="C3606" s="577"/>
    </row>
    <row r="3607" spans="1:3">
      <c r="A3607" s="577"/>
      <c r="B3607" s="577"/>
      <c r="C3607" s="577"/>
    </row>
    <row r="3608" spans="1:3">
      <c r="A3608" s="577"/>
      <c r="B3608" s="577"/>
      <c r="C3608" s="577"/>
    </row>
    <row r="3609" spans="1:3">
      <c r="A3609" s="577"/>
      <c r="B3609" s="577"/>
      <c r="C3609" s="577"/>
    </row>
    <row r="3610" spans="1:3">
      <c r="A3610" s="577"/>
      <c r="B3610" s="577"/>
      <c r="C3610" s="577"/>
    </row>
    <row r="3611" spans="1:3">
      <c r="A3611" s="577"/>
      <c r="B3611" s="577"/>
      <c r="C3611" s="577"/>
    </row>
    <row r="3612" spans="1:3">
      <c r="A3612" s="577"/>
      <c r="B3612" s="577"/>
      <c r="C3612" s="577"/>
    </row>
    <row r="3613" spans="1:3">
      <c r="A3613" s="577"/>
      <c r="B3613" s="577"/>
      <c r="C3613" s="577"/>
    </row>
    <row r="3614" spans="1:3">
      <c r="A3614" s="577"/>
      <c r="B3614" s="577"/>
      <c r="C3614" s="577"/>
    </row>
    <row r="3615" spans="1:3">
      <c r="A3615" s="577"/>
      <c r="B3615" s="577"/>
      <c r="C3615" s="577"/>
    </row>
    <row r="3616" spans="1:3">
      <c r="A3616" s="577"/>
      <c r="B3616" s="577"/>
      <c r="C3616" s="577"/>
    </row>
    <row r="3617" spans="1:3">
      <c r="A3617" s="577"/>
      <c r="B3617" s="577"/>
      <c r="C3617" s="577"/>
    </row>
    <row r="3618" spans="1:3">
      <c r="A3618" s="577"/>
      <c r="B3618" s="577"/>
      <c r="C3618" s="577"/>
    </row>
    <row r="3619" spans="1:3">
      <c r="A3619" s="577"/>
      <c r="B3619" s="577"/>
      <c r="C3619" s="577"/>
    </row>
    <row r="3620" spans="1:3">
      <c r="A3620" s="577"/>
      <c r="B3620" s="577"/>
      <c r="C3620" s="577"/>
    </row>
    <row r="3621" spans="1:3">
      <c r="A3621" s="577"/>
      <c r="B3621" s="577"/>
      <c r="C3621" s="577"/>
    </row>
    <row r="3622" spans="1:3">
      <c r="A3622" s="577"/>
      <c r="B3622" s="577"/>
      <c r="C3622" s="577"/>
    </row>
    <row r="3623" spans="1:3">
      <c r="A3623" s="577"/>
      <c r="B3623" s="577"/>
      <c r="C3623" s="577"/>
    </row>
    <row r="3624" spans="1:3">
      <c r="A3624" s="577"/>
      <c r="B3624" s="577"/>
      <c r="C3624" s="577"/>
    </row>
    <row r="3625" spans="1:3">
      <c r="A3625" s="577"/>
      <c r="B3625" s="577"/>
      <c r="C3625" s="577"/>
    </row>
    <row r="3626" spans="1:3">
      <c r="A3626" s="577"/>
      <c r="B3626" s="577"/>
      <c r="C3626" s="577"/>
    </row>
    <row r="3627" spans="1:3">
      <c r="A3627" s="577"/>
      <c r="B3627" s="577"/>
      <c r="C3627" s="577"/>
    </row>
    <row r="3628" spans="1:3">
      <c r="A3628" s="577"/>
      <c r="B3628" s="577"/>
      <c r="C3628" s="577"/>
    </row>
    <row r="3629" spans="1:3">
      <c r="A3629" s="577"/>
      <c r="B3629" s="577"/>
      <c r="C3629" s="577"/>
    </row>
    <row r="3630" spans="1:3">
      <c r="A3630" s="577"/>
      <c r="B3630" s="577"/>
      <c r="C3630" s="577"/>
    </row>
    <row r="3631" spans="1:3">
      <c r="A3631" s="577"/>
      <c r="B3631" s="577"/>
      <c r="C3631" s="577"/>
    </row>
    <row r="3632" spans="1:3">
      <c r="A3632" s="577"/>
      <c r="B3632" s="577"/>
      <c r="C3632" s="577"/>
    </row>
    <row r="3633" spans="1:3">
      <c r="A3633" s="577"/>
      <c r="B3633" s="577"/>
      <c r="C3633" s="577"/>
    </row>
    <row r="3634" spans="1:3">
      <c r="A3634" s="577"/>
      <c r="B3634" s="577"/>
      <c r="C3634" s="577"/>
    </row>
    <row r="3635" spans="1:3">
      <c r="A3635" s="577"/>
      <c r="B3635" s="577"/>
      <c r="C3635" s="577"/>
    </row>
    <row r="3636" spans="1:3">
      <c r="A3636" s="577"/>
      <c r="B3636" s="577"/>
      <c r="C3636" s="577"/>
    </row>
    <row r="3637" spans="1:3">
      <c r="A3637" s="577"/>
      <c r="B3637" s="577"/>
      <c r="C3637" s="577"/>
    </row>
    <row r="3638" spans="1:3">
      <c r="A3638" s="577"/>
      <c r="B3638" s="577"/>
      <c r="C3638" s="577"/>
    </row>
    <row r="3639" spans="1:3">
      <c r="A3639" s="577"/>
      <c r="B3639" s="577"/>
      <c r="C3639" s="577"/>
    </row>
    <row r="3640" spans="1:3">
      <c r="A3640" s="577"/>
      <c r="B3640" s="577"/>
      <c r="C3640" s="577"/>
    </row>
    <row r="3641" spans="1:3">
      <c r="A3641" s="577"/>
      <c r="B3641" s="577"/>
      <c r="C3641" s="577"/>
    </row>
    <row r="3642" spans="1:3">
      <c r="A3642" s="577"/>
      <c r="B3642" s="577"/>
      <c r="C3642" s="577"/>
    </row>
    <row r="3643" spans="1:3">
      <c r="A3643" s="577"/>
      <c r="B3643" s="577"/>
      <c r="C3643" s="577"/>
    </row>
    <row r="3644" spans="1:3">
      <c r="A3644" s="577"/>
      <c r="B3644" s="577"/>
      <c r="C3644" s="577"/>
    </row>
    <row r="3645" spans="1:3">
      <c r="A3645" s="577"/>
      <c r="B3645" s="577"/>
      <c r="C3645" s="577"/>
    </row>
    <row r="3646" spans="1:3">
      <c r="A3646" s="577"/>
      <c r="B3646" s="577"/>
      <c r="C3646" s="577"/>
    </row>
    <row r="3647" spans="1:3">
      <c r="A3647" s="577"/>
      <c r="B3647" s="577"/>
      <c r="C3647" s="577"/>
    </row>
    <row r="3648" spans="1:3">
      <c r="A3648" s="577"/>
      <c r="B3648" s="577"/>
      <c r="C3648" s="577"/>
    </row>
    <row r="3649" spans="1:3">
      <c r="A3649" s="577"/>
      <c r="B3649" s="577"/>
      <c r="C3649" s="577"/>
    </row>
    <row r="3650" spans="1:3">
      <c r="A3650" s="577"/>
      <c r="B3650" s="577"/>
      <c r="C3650" s="577"/>
    </row>
    <row r="3651" spans="1:3">
      <c r="A3651" s="577"/>
      <c r="B3651" s="577"/>
      <c r="C3651" s="577"/>
    </row>
    <row r="3652" spans="1:3">
      <c r="A3652" s="577"/>
      <c r="B3652" s="577"/>
      <c r="C3652" s="577"/>
    </row>
    <row r="3653" spans="1:3">
      <c r="A3653" s="577"/>
      <c r="B3653" s="577"/>
      <c r="C3653" s="577"/>
    </row>
    <row r="3654" spans="1:3">
      <c r="A3654" s="577"/>
      <c r="B3654" s="577"/>
      <c r="C3654" s="577"/>
    </row>
    <row r="3655" spans="1:3">
      <c r="A3655" s="577"/>
      <c r="B3655" s="577"/>
      <c r="C3655" s="577"/>
    </row>
    <row r="3656" spans="1:3">
      <c r="A3656" s="577"/>
      <c r="B3656" s="577"/>
      <c r="C3656" s="577"/>
    </row>
    <row r="3657" spans="1:3">
      <c r="A3657" s="577"/>
      <c r="B3657" s="577"/>
      <c r="C3657" s="577"/>
    </row>
    <row r="3658" spans="1:3">
      <c r="A3658" s="577"/>
      <c r="B3658" s="577"/>
      <c r="C3658" s="577"/>
    </row>
    <row r="3659" spans="1:3">
      <c r="A3659" s="577"/>
      <c r="B3659" s="577"/>
      <c r="C3659" s="577"/>
    </row>
    <row r="3660" spans="1:3">
      <c r="A3660" s="577"/>
      <c r="B3660" s="577"/>
      <c r="C3660" s="577"/>
    </row>
    <row r="3661" spans="1:3">
      <c r="A3661" s="577"/>
      <c r="B3661" s="577"/>
      <c r="C3661" s="577"/>
    </row>
    <row r="3662" spans="1:3">
      <c r="A3662" s="577"/>
      <c r="B3662" s="577"/>
      <c r="C3662" s="577"/>
    </row>
    <row r="3663" spans="1:3">
      <c r="A3663" s="577"/>
      <c r="B3663" s="577"/>
      <c r="C3663" s="577"/>
    </row>
    <row r="3664" spans="1:3">
      <c r="A3664" s="577"/>
      <c r="B3664" s="577"/>
      <c r="C3664" s="577"/>
    </row>
    <row r="3665" spans="1:3">
      <c r="A3665" s="577"/>
      <c r="B3665" s="577"/>
      <c r="C3665" s="577"/>
    </row>
    <row r="3666" spans="1:3">
      <c r="A3666" s="577"/>
      <c r="B3666" s="577"/>
      <c r="C3666" s="577"/>
    </row>
    <row r="3667" spans="1:3">
      <c r="A3667" s="577"/>
      <c r="B3667" s="577"/>
      <c r="C3667" s="577"/>
    </row>
    <row r="3668" spans="1:3">
      <c r="A3668" s="577"/>
      <c r="B3668" s="577"/>
      <c r="C3668" s="577"/>
    </row>
    <row r="3669" spans="1:3">
      <c r="A3669" s="577"/>
      <c r="B3669" s="577"/>
      <c r="C3669" s="577"/>
    </row>
    <row r="3670" spans="1:3">
      <c r="A3670" s="577"/>
      <c r="B3670" s="577"/>
      <c r="C3670" s="577"/>
    </row>
    <row r="3671" spans="1:3">
      <c r="A3671" s="577"/>
      <c r="B3671" s="577"/>
      <c r="C3671" s="577"/>
    </row>
    <row r="3672" spans="1:3">
      <c r="A3672" s="577"/>
      <c r="B3672" s="577"/>
      <c r="C3672" s="577"/>
    </row>
    <row r="3673" spans="1:3">
      <c r="A3673" s="577"/>
      <c r="B3673" s="577"/>
      <c r="C3673" s="577"/>
    </row>
    <row r="3674" spans="1:3">
      <c r="A3674" s="577"/>
      <c r="B3674" s="577"/>
      <c r="C3674" s="577"/>
    </row>
    <row r="3675" spans="1:3">
      <c r="A3675" s="577"/>
      <c r="B3675" s="577"/>
      <c r="C3675" s="577"/>
    </row>
    <row r="3676" spans="1:3">
      <c r="A3676" s="577"/>
      <c r="B3676" s="577"/>
      <c r="C3676" s="577"/>
    </row>
    <row r="3677" spans="1:3">
      <c r="A3677" s="577"/>
      <c r="B3677" s="577"/>
      <c r="C3677" s="577"/>
    </row>
    <row r="3678" spans="1:3">
      <c r="A3678" s="577"/>
      <c r="B3678" s="577"/>
      <c r="C3678" s="577"/>
    </row>
    <row r="3679" spans="1:3">
      <c r="A3679" s="577"/>
      <c r="B3679" s="577"/>
      <c r="C3679" s="577"/>
    </row>
    <row r="3680" spans="1:3">
      <c r="A3680" s="577"/>
      <c r="B3680" s="577"/>
      <c r="C3680" s="577"/>
    </row>
    <row r="3681" spans="1:3">
      <c r="A3681" s="577"/>
      <c r="B3681" s="577"/>
      <c r="C3681" s="577"/>
    </row>
    <row r="3682" spans="1:3">
      <c r="A3682" s="577"/>
      <c r="B3682" s="577"/>
      <c r="C3682" s="577"/>
    </row>
    <row r="3683" spans="1:3">
      <c r="A3683" s="577"/>
      <c r="B3683" s="577"/>
      <c r="C3683" s="577"/>
    </row>
    <row r="3684" spans="1:3">
      <c r="A3684" s="577"/>
      <c r="B3684" s="577"/>
      <c r="C3684" s="577"/>
    </row>
    <row r="3685" spans="1:3">
      <c r="A3685" s="577"/>
      <c r="B3685" s="577"/>
      <c r="C3685" s="577"/>
    </row>
    <row r="3686" spans="1:3">
      <c r="A3686" s="577"/>
      <c r="B3686" s="577"/>
      <c r="C3686" s="577"/>
    </row>
    <row r="3687" spans="1:3">
      <c r="A3687" s="577"/>
      <c r="B3687" s="577"/>
      <c r="C3687" s="577"/>
    </row>
    <row r="3688" spans="1:3">
      <c r="A3688" s="577"/>
      <c r="B3688" s="577"/>
      <c r="C3688" s="577"/>
    </row>
    <row r="3689" spans="1:3">
      <c r="A3689" s="577"/>
      <c r="B3689" s="577"/>
      <c r="C3689" s="577"/>
    </row>
    <row r="3690" spans="1:3">
      <c r="A3690" s="577"/>
      <c r="B3690" s="577"/>
      <c r="C3690" s="577"/>
    </row>
    <row r="3691" spans="1:3">
      <c r="A3691" s="577"/>
      <c r="B3691" s="577"/>
      <c r="C3691" s="577"/>
    </row>
    <row r="3692" spans="1:3">
      <c r="A3692" s="577"/>
      <c r="B3692" s="577"/>
      <c r="C3692" s="577"/>
    </row>
    <row r="3693" spans="1:3">
      <c r="A3693" s="577"/>
      <c r="B3693" s="577"/>
      <c r="C3693" s="577"/>
    </row>
    <row r="3694" spans="1:3">
      <c r="A3694" s="577"/>
      <c r="B3694" s="577"/>
      <c r="C3694" s="577"/>
    </row>
    <row r="3695" spans="1:3">
      <c r="A3695" s="577"/>
      <c r="B3695" s="577"/>
      <c r="C3695" s="577"/>
    </row>
    <row r="3696" spans="1:3">
      <c r="A3696" s="577"/>
      <c r="B3696" s="577"/>
      <c r="C3696" s="577"/>
    </row>
    <row r="3697" spans="1:3">
      <c r="A3697" s="577"/>
      <c r="B3697" s="577"/>
      <c r="C3697" s="577"/>
    </row>
    <row r="3698" spans="1:3">
      <c r="A3698" s="577"/>
      <c r="B3698" s="577"/>
      <c r="C3698" s="577"/>
    </row>
    <row r="3699" spans="1:3">
      <c r="A3699" s="577"/>
      <c r="B3699" s="577"/>
      <c r="C3699" s="577"/>
    </row>
    <row r="3700" spans="1:3">
      <c r="A3700" s="577"/>
      <c r="B3700" s="577"/>
      <c r="C3700" s="577"/>
    </row>
    <row r="3701" spans="1:3">
      <c r="A3701" s="577"/>
      <c r="B3701" s="577"/>
      <c r="C3701" s="577"/>
    </row>
    <row r="3702" spans="1:3">
      <c r="A3702" s="577"/>
      <c r="B3702" s="577"/>
      <c r="C3702" s="577"/>
    </row>
    <row r="3703" spans="1:3">
      <c r="A3703" s="577"/>
      <c r="B3703" s="577"/>
      <c r="C3703" s="577"/>
    </row>
    <row r="3704" spans="1:3">
      <c r="A3704" s="577"/>
      <c r="B3704" s="577"/>
      <c r="C3704" s="577"/>
    </row>
    <row r="3705" spans="1:3">
      <c r="A3705" s="577"/>
      <c r="B3705" s="577"/>
      <c r="C3705" s="577"/>
    </row>
    <row r="3706" spans="1:3">
      <c r="A3706" s="577"/>
      <c r="B3706" s="577"/>
      <c r="C3706" s="577"/>
    </row>
    <row r="3707" spans="1:3">
      <c r="A3707" s="577"/>
      <c r="B3707" s="577"/>
      <c r="C3707" s="577"/>
    </row>
    <row r="3708" spans="1:3">
      <c r="A3708" s="577"/>
      <c r="B3708" s="577"/>
      <c r="C3708" s="577"/>
    </row>
    <row r="3709" spans="1:3">
      <c r="A3709" s="577"/>
      <c r="B3709" s="577"/>
      <c r="C3709" s="577"/>
    </row>
    <row r="3710" spans="1:3">
      <c r="A3710" s="577"/>
      <c r="B3710" s="577"/>
      <c r="C3710" s="577"/>
    </row>
    <row r="3711" spans="1:3">
      <c r="A3711" s="577"/>
      <c r="B3711" s="577"/>
      <c r="C3711" s="577"/>
    </row>
    <row r="3712" spans="1:3">
      <c r="A3712" s="577"/>
      <c r="B3712" s="577"/>
      <c r="C3712" s="577"/>
    </row>
    <row r="3713" spans="1:3">
      <c r="A3713" s="577"/>
      <c r="B3713" s="577"/>
      <c r="C3713" s="577"/>
    </row>
    <row r="3714" spans="1:3">
      <c r="A3714" s="577"/>
      <c r="B3714" s="577"/>
      <c r="C3714" s="577"/>
    </row>
    <row r="3715" spans="1:3">
      <c r="A3715" s="577"/>
      <c r="B3715" s="577"/>
      <c r="C3715" s="577"/>
    </row>
    <row r="3716" spans="1:3">
      <c r="A3716" s="577"/>
      <c r="B3716" s="577"/>
      <c r="C3716" s="577"/>
    </row>
    <row r="3717" spans="1:3">
      <c r="A3717" s="577"/>
      <c r="B3717" s="577"/>
      <c r="C3717" s="577"/>
    </row>
    <row r="3718" spans="1:3">
      <c r="A3718" s="577"/>
      <c r="B3718" s="577"/>
      <c r="C3718" s="577"/>
    </row>
    <row r="3719" spans="1:3">
      <c r="A3719" s="577"/>
      <c r="B3719" s="577"/>
      <c r="C3719" s="577"/>
    </row>
    <row r="3720" spans="1:3">
      <c r="A3720" s="577"/>
      <c r="B3720" s="577"/>
      <c r="C3720" s="577"/>
    </row>
    <row r="3721" spans="1:3">
      <c r="A3721" s="577"/>
      <c r="B3721" s="577"/>
      <c r="C3721" s="577"/>
    </row>
    <row r="3722" spans="1:3">
      <c r="A3722" s="577"/>
      <c r="B3722" s="577"/>
      <c r="C3722" s="577"/>
    </row>
    <row r="3723" spans="1:3">
      <c r="A3723" s="577"/>
      <c r="B3723" s="577"/>
      <c r="C3723" s="577"/>
    </row>
    <row r="3724" spans="1:3">
      <c r="A3724" s="577"/>
      <c r="B3724" s="577"/>
      <c r="C3724" s="577"/>
    </row>
    <row r="3725" spans="1:3">
      <c r="A3725" s="577"/>
      <c r="B3725" s="577"/>
      <c r="C3725" s="577"/>
    </row>
    <row r="3726" spans="1:3">
      <c r="A3726" s="577"/>
      <c r="B3726" s="577"/>
      <c r="C3726" s="577"/>
    </row>
    <row r="3727" spans="1:3">
      <c r="A3727" s="577"/>
      <c r="B3727" s="577"/>
      <c r="C3727" s="577"/>
    </row>
    <row r="3728" spans="1:3">
      <c r="A3728" s="577"/>
      <c r="B3728" s="577"/>
      <c r="C3728" s="577"/>
    </row>
    <row r="3729" spans="1:3">
      <c r="A3729" s="577"/>
      <c r="B3729" s="577"/>
      <c r="C3729" s="577"/>
    </row>
    <row r="3730" spans="1:3">
      <c r="A3730" s="577"/>
      <c r="B3730" s="577"/>
      <c r="C3730" s="577"/>
    </row>
    <row r="3731" spans="1:3">
      <c r="A3731" s="577"/>
      <c r="B3731" s="577"/>
      <c r="C3731" s="577"/>
    </row>
    <row r="3732" spans="1:3">
      <c r="A3732" s="577"/>
      <c r="B3732" s="577"/>
      <c r="C3732" s="577"/>
    </row>
    <row r="3733" spans="1:3">
      <c r="A3733" s="577"/>
      <c r="B3733" s="577"/>
      <c r="C3733" s="577"/>
    </row>
    <row r="3734" spans="1:3">
      <c r="A3734" s="577"/>
      <c r="B3734" s="577"/>
      <c r="C3734" s="577"/>
    </row>
    <row r="3735" spans="1:3">
      <c r="A3735" s="577"/>
      <c r="B3735" s="577"/>
      <c r="C3735" s="577"/>
    </row>
    <row r="3736" spans="1:3">
      <c r="A3736" s="577"/>
      <c r="B3736" s="577"/>
      <c r="C3736" s="577"/>
    </row>
    <row r="3737" spans="1:3">
      <c r="A3737" s="577"/>
      <c r="B3737" s="577"/>
      <c r="C3737" s="577"/>
    </row>
    <row r="3738" spans="1:3">
      <c r="A3738" s="577"/>
      <c r="B3738" s="577"/>
      <c r="C3738" s="577"/>
    </row>
    <row r="3739" spans="1:3">
      <c r="A3739" s="577"/>
      <c r="B3739" s="577"/>
      <c r="C3739" s="577"/>
    </row>
    <row r="3740" spans="1:3">
      <c r="A3740" s="577"/>
      <c r="B3740" s="577"/>
      <c r="C3740" s="577"/>
    </row>
    <row r="3741" spans="1:3">
      <c r="A3741" s="577"/>
      <c r="B3741" s="577"/>
      <c r="C3741" s="577"/>
    </row>
    <row r="3742" spans="1:3">
      <c r="A3742" s="577"/>
      <c r="B3742" s="577"/>
      <c r="C3742" s="577"/>
    </row>
    <row r="3743" spans="1:3">
      <c r="A3743" s="577"/>
      <c r="B3743" s="577"/>
      <c r="C3743" s="577"/>
    </row>
    <row r="3744" spans="1:3">
      <c r="A3744" s="577"/>
      <c r="B3744" s="577"/>
      <c r="C3744" s="577"/>
    </row>
    <row r="3745" spans="1:3">
      <c r="A3745" s="577"/>
      <c r="B3745" s="577"/>
      <c r="C3745" s="577"/>
    </row>
    <row r="3746" spans="1:3">
      <c r="A3746" s="577"/>
      <c r="B3746" s="577"/>
      <c r="C3746" s="577"/>
    </row>
    <row r="3747" spans="1:3">
      <c r="A3747" s="577"/>
      <c r="B3747" s="577"/>
      <c r="C3747" s="577"/>
    </row>
    <row r="3748" spans="1:3">
      <c r="A3748" s="577"/>
      <c r="B3748" s="577"/>
      <c r="C3748" s="577"/>
    </row>
    <row r="3749" spans="1:3">
      <c r="A3749" s="577"/>
      <c r="B3749" s="577"/>
      <c r="C3749" s="577"/>
    </row>
    <row r="3750" spans="1:3">
      <c r="A3750" s="577"/>
      <c r="B3750" s="577"/>
      <c r="C3750" s="577"/>
    </row>
    <row r="3751" spans="1:3">
      <c r="A3751" s="577"/>
      <c r="B3751" s="577"/>
      <c r="C3751" s="577"/>
    </row>
    <row r="3752" spans="1:3">
      <c r="A3752" s="577"/>
      <c r="B3752" s="577"/>
      <c r="C3752" s="577"/>
    </row>
    <row r="3753" spans="1:3">
      <c r="A3753" s="577"/>
      <c r="B3753" s="577"/>
      <c r="C3753" s="577"/>
    </row>
    <row r="3754" spans="1:3">
      <c r="A3754" s="577"/>
      <c r="B3754" s="577"/>
      <c r="C3754" s="577"/>
    </row>
    <row r="3755" spans="1:3">
      <c r="A3755" s="577"/>
      <c r="B3755" s="577"/>
      <c r="C3755" s="577"/>
    </row>
    <row r="3756" spans="1:3">
      <c r="A3756" s="577"/>
      <c r="B3756" s="577"/>
      <c r="C3756" s="577"/>
    </row>
    <row r="3757" spans="1:3">
      <c r="A3757" s="577"/>
      <c r="B3757" s="577"/>
      <c r="C3757" s="577"/>
    </row>
    <row r="3758" spans="1:3">
      <c r="A3758" s="577"/>
      <c r="B3758" s="577"/>
      <c r="C3758" s="577"/>
    </row>
    <row r="3759" spans="1:3">
      <c r="A3759" s="577"/>
      <c r="B3759" s="577"/>
      <c r="C3759" s="577"/>
    </row>
    <row r="3760" spans="1:3">
      <c r="A3760" s="577"/>
      <c r="B3760" s="577"/>
      <c r="C3760" s="577"/>
    </row>
    <row r="3761" spans="1:3">
      <c r="A3761" s="577"/>
      <c r="B3761" s="577"/>
      <c r="C3761" s="577"/>
    </row>
    <row r="3762" spans="1:3">
      <c r="A3762" s="577"/>
      <c r="B3762" s="577"/>
      <c r="C3762" s="577"/>
    </row>
    <row r="3763" spans="1:3">
      <c r="A3763" s="577"/>
      <c r="B3763" s="577"/>
      <c r="C3763" s="577"/>
    </row>
    <row r="3764" spans="1:3">
      <c r="A3764" s="577"/>
      <c r="B3764" s="577"/>
      <c r="C3764" s="577"/>
    </row>
    <row r="3765" spans="1:3">
      <c r="A3765" s="577"/>
      <c r="B3765" s="577"/>
      <c r="C3765" s="577"/>
    </row>
    <row r="3766" spans="1:3">
      <c r="A3766" s="577"/>
      <c r="B3766" s="577"/>
      <c r="C3766" s="577"/>
    </row>
    <row r="3767" spans="1:3">
      <c r="A3767" s="577"/>
      <c r="B3767" s="577"/>
      <c r="C3767" s="577"/>
    </row>
    <row r="3768" spans="1:3">
      <c r="A3768" s="577"/>
      <c r="B3768" s="577"/>
      <c r="C3768" s="577"/>
    </row>
    <row r="3769" spans="1:3">
      <c r="A3769" s="577"/>
      <c r="B3769" s="577"/>
      <c r="C3769" s="577"/>
    </row>
    <row r="3770" spans="1:3">
      <c r="A3770" s="577"/>
      <c r="B3770" s="577"/>
      <c r="C3770" s="577"/>
    </row>
    <row r="3771" spans="1:3">
      <c r="A3771" s="577"/>
      <c r="B3771" s="577"/>
      <c r="C3771" s="577"/>
    </row>
    <row r="3772" spans="1:3">
      <c r="A3772" s="577"/>
      <c r="B3772" s="577"/>
      <c r="C3772" s="577"/>
    </row>
    <row r="3773" spans="1:3">
      <c r="A3773" s="577"/>
      <c r="B3773" s="577"/>
      <c r="C3773" s="577"/>
    </row>
    <row r="3774" spans="1:3">
      <c r="A3774" s="577"/>
      <c r="B3774" s="577"/>
      <c r="C3774" s="577"/>
    </row>
    <row r="3775" spans="1:3">
      <c r="A3775" s="577"/>
      <c r="B3775" s="577"/>
      <c r="C3775" s="577"/>
    </row>
    <row r="3776" spans="1:3">
      <c r="A3776" s="577"/>
      <c r="B3776" s="577"/>
      <c r="C3776" s="577"/>
    </row>
    <row r="3777" spans="1:3">
      <c r="A3777" s="577"/>
      <c r="B3777" s="577"/>
      <c r="C3777" s="577"/>
    </row>
    <row r="3778" spans="1:3">
      <c r="A3778" s="577"/>
      <c r="B3778" s="577"/>
      <c r="C3778" s="577"/>
    </row>
    <row r="3779" spans="1:3">
      <c r="A3779" s="577"/>
      <c r="B3779" s="577"/>
      <c r="C3779" s="577"/>
    </row>
    <row r="3780" spans="1:3">
      <c r="A3780" s="577"/>
      <c r="B3780" s="577"/>
      <c r="C3780" s="577"/>
    </row>
    <row r="3781" spans="1:3">
      <c r="A3781" s="577"/>
      <c r="B3781" s="577"/>
      <c r="C3781" s="577"/>
    </row>
    <row r="3782" spans="1:3">
      <c r="A3782" s="577"/>
      <c r="B3782" s="577"/>
      <c r="C3782" s="577"/>
    </row>
    <row r="3783" spans="1:3">
      <c r="A3783" s="577"/>
      <c r="B3783" s="577"/>
      <c r="C3783" s="577"/>
    </row>
    <row r="3784" spans="1:3">
      <c r="A3784" s="577"/>
      <c r="B3784" s="577"/>
      <c r="C3784" s="577"/>
    </row>
    <row r="3785" spans="1:3">
      <c r="A3785" s="577"/>
      <c r="B3785" s="577"/>
      <c r="C3785" s="577"/>
    </row>
    <row r="3786" spans="1:3">
      <c r="A3786" s="577"/>
      <c r="B3786" s="577"/>
      <c r="C3786" s="577"/>
    </row>
    <row r="3787" spans="1:3">
      <c r="A3787" s="577"/>
      <c r="B3787" s="577"/>
      <c r="C3787" s="577"/>
    </row>
    <row r="3788" spans="1:3">
      <c r="A3788" s="577"/>
      <c r="B3788" s="577"/>
      <c r="C3788" s="577"/>
    </row>
    <row r="3789" spans="1:3">
      <c r="A3789" s="577"/>
      <c r="B3789" s="577"/>
      <c r="C3789" s="577"/>
    </row>
    <row r="3790" spans="1:3">
      <c r="A3790" s="577"/>
      <c r="B3790" s="577"/>
      <c r="C3790" s="577"/>
    </row>
    <row r="3791" spans="1:3">
      <c r="A3791" s="577"/>
      <c r="B3791" s="577"/>
      <c r="C3791" s="577"/>
    </row>
    <row r="3792" spans="1:3">
      <c r="A3792" s="577"/>
      <c r="B3792" s="577"/>
      <c r="C3792" s="577"/>
    </row>
    <row r="3793" spans="1:3">
      <c r="A3793" s="577"/>
      <c r="B3793" s="577"/>
      <c r="C3793" s="577"/>
    </row>
    <row r="3794" spans="1:3">
      <c r="A3794" s="577"/>
      <c r="B3794" s="577"/>
      <c r="C3794" s="577"/>
    </row>
    <row r="3795" spans="1:3">
      <c r="A3795" s="577"/>
      <c r="B3795" s="577"/>
      <c r="C3795" s="577"/>
    </row>
    <row r="3796" spans="1:3">
      <c r="A3796" s="577"/>
      <c r="B3796" s="577"/>
      <c r="C3796" s="577"/>
    </row>
    <row r="3797" spans="1:3">
      <c r="A3797" s="577"/>
      <c r="B3797" s="577"/>
      <c r="C3797" s="577"/>
    </row>
    <row r="3798" spans="1:3">
      <c r="A3798" s="577"/>
      <c r="B3798" s="577"/>
      <c r="C3798" s="577"/>
    </row>
    <row r="3799" spans="1:3">
      <c r="A3799" s="577"/>
      <c r="B3799" s="577"/>
      <c r="C3799" s="577"/>
    </row>
    <row r="3800" spans="1:3">
      <c r="A3800" s="577"/>
      <c r="B3800" s="577"/>
      <c r="C3800" s="577"/>
    </row>
    <row r="3801" spans="1:3">
      <c r="A3801" s="577"/>
      <c r="B3801" s="577"/>
      <c r="C3801" s="577"/>
    </row>
    <row r="3802" spans="1:3">
      <c r="A3802" s="577"/>
      <c r="B3802" s="577"/>
      <c r="C3802" s="577"/>
    </row>
    <row r="3803" spans="1:3">
      <c r="A3803" s="577"/>
      <c r="B3803" s="577"/>
      <c r="C3803" s="577"/>
    </row>
    <row r="3804" spans="1:3">
      <c r="A3804" s="577"/>
      <c r="B3804" s="577"/>
      <c r="C3804" s="577"/>
    </row>
    <row r="3805" spans="1:3">
      <c r="A3805" s="577"/>
      <c r="B3805" s="577"/>
      <c r="C3805" s="577"/>
    </row>
    <row r="3806" spans="1:3">
      <c r="A3806" s="577"/>
      <c r="B3806" s="577"/>
      <c r="C3806" s="577"/>
    </row>
    <row r="3807" spans="1:3">
      <c r="A3807" s="577"/>
      <c r="B3807" s="577"/>
      <c r="C3807" s="577"/>
    </row>
    <row r="3808" spans="1:3">
      <c r="A3808" s="577"/>
      <c r="B3808" s="577"/>
      <c r="C3808" s="577"/>
    </row>
    <row r="3809" spans="1:3">
      <c r="A3809" s="577"/>
      <c r="B3809" s="577"/>
      <c r="C3809" s="577"/>
    </row>
    <row r="3810" spans="1:3">
      <c r="A3810" s="577"/>
      <c r="B3810" s="577"/>
      <c r="C3810" s="577"/>
    </row>
    <row r="3811" spans="1:3">
      <c r="A3811" s="577"/>
      <c r="B3811" s="577"/>
      <c r="C3811" s="577"/>
    </row>
    <row r="3812" spans="1:3">
      <c r="A3812" s="577"/>
      <c r="B3812" s="577"/>
      <c r="C3812" s="577"/>
    </row>
    <row r="3813" spans="1:3">
      <c r="A3813" s="577"/>
      <c r="B3813" s="577"/>
      <c r="C3813" s="577"/>
    </row>
    <row r="3814" spans="1:3">
      <c r="A3814" s="577"/>
      <c r="B3814" s="577"/>
      <c r="C3814" s="577"/>
    </row>
    <row r="3815" spans="1:3">
      <c r="A3815" s="577"/>
      <c r="B3815" s="577"/>
      <c r="C3815" s="577"/>
    </row>
    <row r="3816" spans="1:3">
      <c r="A3816" s="577"/>
      <c r="B3816" s="577"/>
      <c r="C3816" s="577"/>
    </row>
    <row r="3817" spans="1:3">
      <c r="A3817" s="577"/>
      <c r="B3817" s="577"/>
      <c r="C3817" s="577"/>
    </row>
    <row r="3818" spans="1:3">
      <c r="A3818" s="577"/>
      <c r="B3818" s="577"/>
      <c r="C3818" s="577"/>
    </row>
    <row r="3819" spans="1:3">
      <c r="A3819" s="577"/>
      <c r="B3819" s="577"/>
      <c r="C3819" s="577"/>
    </row>
    <row r="3820" spans="1:3">
      <c r="A3820" s="577"/>
      <c r="B3820" s="577"/>
      <c r="C3820" s="577"/>
    </row>
    <row r="3821" spans="1:3">
      <c r="A3821" s="577"/>
      <c r="B3821" s="577"/>
      <c r="C3821" s="577"/>
    </row>
    <row r="3822" spans="1:3">
      <c r="A3822" s="577"/>
      <c r="B3822" s="577"/>
      <c r="C3822" s="577"/>
    </row>
    <row r="3823" spans="1:3">
      <c r="A3823" s="577"/>
      <c r="B3823" s="577"/>
      <c r="C3823" s="577"/>
    </row>
    <row r="3824" spans="1:3">
      <c r="A3824" s="577"/>
      <c r="B3824" s="577"/>
      <c r="C3824" s="577"/>
    </row>
    <row r="3825" spans="1:3">
      <c r="A3825" s="577"/>
      <c r="B3825" s="577"/>
      <c r="C3825" s="577"/>
    </row>
    <row r="3826" spans="1:3">
      <c r="A3826" s="577"/>
      <c r="B3826" s="577"/>
      <c r="C3826" s="577"/>
    </row>
    <row r="3827" spans="1:3">
      <c r="A3827" s="577"/>
      <c r="B3827" s="577"/>
      <c r="C3827" s="577"/>
    </row>
    <row r="3828" spans="1:3">
      <c r="A3828" s="577"/>
      <c r="B3828" s="577"/>
      <c r="C3828" s="577"/>
    </row>
    <row r="3829" spans="1:3">
      <c r="A3829" s="577"/>
      <c r="B3829" s="577"/>
      <c r="C3829" s="577"/>
    </row>
    <row r="3830" spans="1:3">
      <c r="A3830" s="577"/>
      <c r="B3830" s="577"/>
      <c r="C3830" s="577"/>
    </row>
    <row r="3831" spans="1:3">
      <c r="A3831" s="577"/>
      <c r="B3831" s="577"/>
      <c r="C3831" s="577"/>
    </row>
    <row r="3832" spans="1:3">
      <c r="A3832" s="577"/>
      <c r="B3832" s="577"/>
      <c r="C3832" s="577"/>
    </row>
    <row r="3833" spans="1:3">
      <c r="A3833" s="577"/>
      <c r="B3833" s="577"/>
      <c r="C3833" s="577"/>
    </row>
    <row r="3834" spans="1:3">
      <c r="A3834" s="577"/>
      <c r="B3834" s="577"/>
      <c r="C3834" s="577"/>
    </row>
    <row r="3835" spans="1:3">
      <c r="A3835" s="577"/>
      <c r="B3835" s="577"/>
      <c r="C3835" s="577"/>
    </row>
    <row r="3836" spans="1:3">
      <c r="A3836" s="577"/>
      <c r="B3836" s="577"/>
      <c r="C3836" s="577"/>
    </row>
    <row r="3837" spans="1:3">
      <c r="A3837" s="577"/>
      <c r="B3837" s="577"/>
      <c r="C3837" s="577"/>
    </row>
    <row r="3838" spans="1:3">
      <c r="A3838" s="577"/>
      <c r="B3838" s="577"/>
      <c r="C3838" s="577"/>
    </row>
    <row r="3839" spans="1:3">
      <c r="A3839" s="577"/>
      <c r="B3839" s="577"/>
      <c r="C3839" s="577"/>
    </row>
    <row r="3840" spans="1:3">
      <c r="A3840" s="577"/>
      <c r="B3840" s="577"/>
      <c r="C3840" s="577"/>
    </row>
    <row r="3841" spans="1:3">
      <c r="A3841" s="577"/>
      <c r="B3841" s="577"/>
      <c r="C3841" s="577"/>
    </row>
    <row r="3842" spans="1:3">
      <c r="A3842" s="577"/>
      <c r="B3842" s="577"/>
      <c r="C3842" s="577"/>
    </row>
    <row r="3843" spans="1:3">
      <c r="A3843" s="577"/>
      <c r="B3843" s="577"/>
      <c r="C3843" s="577"/>
    </row>
    <row r="3844" spans="1:3">
      <c r="A3844" s="577"/>
      <c r="B3844" s="577"/>
      <c r="C3844" s="577"/>
    </row>
    <row r="3845" spans="1:3">
      <c r="A3845" s="577"/>
      <c r="B3845" s="577"/>
      <c r="C3845" s="577"/>
    </row>
    <row r="3846" spans="1:3">
      <c r="A3846" s="577"/>
      <c r="B3846" s="577"/>
      <c r="C3846" s="577"/>
    </row>
    <row r="3847" spans="1:3">
      <c r="A3847" s="577"/>
      <c r="B3847" s="577"/>
      <c r="C3847" s="577"/>
    </row>
    <row r="3848" spans="1:3">
      <c r="A3848" s="577"/>
      <c r="B3848" s="577"/>
      <c r="C3848" s="577"/>
    </row>
    <row r="3849" spans="1:3">
      <c r="A3849" s="577"/>
      <c r="B3849" s="577"/>
      <c r="C3849" s="577"/>
    </row>
    <row r="3850" spans="1:3">
      <c r="A3850" s="577"/>
      <c r="B3850" s="577"/>
      <c r="C3850" s="577"/>
    </row>
    <row r="3851" spans="1:3">
      <c r="A3851" s="577"/>
      <c r="B3851" s="577"/>
      <c r="C3851" s="577"/>
    </row>
    <row r="3852" spans="1:3">
      <c r="A3852" s="577"/>
      <c r="B3852" s="577"/>
      <c r="C3852" s="577"/>
    </row>
    <row r="3853" spans="1:3">
      <c r="A3853" s="577"/>
      <c r="B3853" s="577"/>
      <c r="C3853" s="577"/>
    </row>
    <row r="3854" spans="1:3">
      <c r="A3854" s="577"/>
      <c r="B3854" s="577"/>
      <c r="C3854" s="577"/>
    </row>
    <row r="3855" spans="1:3">
      <c r="A3855" s="577"/>
      <c r="B3855" s="577"/>
      <c r="C3855" s="577"/>
    </row>
    <row r="3856" spans="1:3">
      <c r="A3856" s="577"/>
      <c r="B3856" s="577"/>
      <c r="C3856" s="577"/>
    </row>
    <row r="3857" spans="1:3">
      <c r="A3857" s="577"/>
      <c r="B3857" s="577"/>
      <c r="C3857" s="577"/>
    </row>
    <row r="3858" spans="1:3">
      <c r="A3858" s="577"/>
      <c r="B3858" s="577"/>
      <c r="C3858" s="577"/>
    </row>
    <row r="3859" spans="1:3">
      <c r="A3859" s="577"/>
      <c r="B3859" s="577"/>
      <c r="C3859" s="577"/>
    </row>
    <row r="3860" spans="1:3">
      <c r="A3860" s="577"/>
      <c r="B3860" s="577"/>
      <c r="C3860" s="577"/>
    </row>
    <row r="3861" spans="1:3">
      <c r="A3861" s="577"/>
      <c r="B3861" s="577"/>
      <c r="C3861" s="577"/>
    </row>
    <row r="3862" spans="1:3">
      <c r="A3862" s="577"/>
      <c r="B3862" s="577"/>
      <c r="C3862" s="577"/>
    </row>
    <row r="3863" spans="1:3">
      <c r="A3863" s="577"/>
      <c r="B3863" s="577"/>
      <c r="C3863" s="577"/>
    </row>
    <row r="3864" spans="1:3">
      <c r="A3864" s="577"/>
      <c r="B3864" s="577"/>
      <c r="C3864" s="577"/>
    </row>
    <row r="3865" spans="1:3">
      <c r="A3865" s="577"/>
      <c r="B3865" s="577"/>
      <c r="C3865" s="577"/>
    </row>
    <row r="3866" spans="1:3">
      <c r="A3866" s="577"/>
      <c r="B3866" s="577"/>
      <c r="C3866" s="577"/>
    </row>
    <row r="3867" spans="1:3">
      <c r="A3867" s="577"/>
      <c r="B3867" s="577"/>
      <c r="C3867" s="577"/>
    </row>
    <row r="3868" spans="1:3">
      <c r="A3868" s="577"/>
      <c r="B3868" s="577"/>
      <c r="C3868" s="577"/>
    </row>
    <row r="3869" spans="1:3">
      <c r="A3869" s="577"/>
      <c r="B3869" s="577"/>
      <c r="C3869" s="577"/>
    </row>
    <row r="3870" spans="1:3">
      <c r="A3870" s="577"/>
      <c r="B3870" s="577"/>
      <c r="C3870" s="577"/>
    </row>
    <row r="3871" spans="1:3">
      <c r="A3871" s="577"/>
      <c r="B3871" s="577"/>
      <c r="C3871" s="577"/>
    </row>
    <row r="3872" spans="1:3">
      <c r="A3872" s="577"/>
      <c r="B3872" s="577"/>
      <c r="C3872" s="577"/>
    </row>
    <row r="3873" spans="1:3">
      <c r="A3873" s="577"/>
      <c r="B3873" s="577"/>
      <c r="C3873" s="577"/>
    </row>
    <row r="3874" spans="1:3">
      <c r="A3874" s="577"/>
      <c r="B3874" s="577"/>
      <c r="C3874" s="577"/>
    </row>
    <row r="3875" spans="1:3">
      <c r="A3875" s="577"/>
      <c r="B3875" s="577"/>
      <c r="C3875" s="577"/>
    </row>
    <row r="3876" spans="1:3">
      <c r="A3876" s="577"/>
      <c r="B3876" s="577"/>
      <c r="C3876" s="577"/>
    </row>
    <row r="3877" spans="1:3">
      <c r="A3877" s="577"/>
      <c r="B3877" s="577"/>
      <c r="C3877" s="577"/>
    </row>
    <row r="3878" spans="1:3">
      <c r="A3878" s="577"/>
      <c r="B3878" s="577"/>
      <c r="C3878" s="577"/>
    </row>
    <row r="3879" spans="1:3">
      <c r="A3879" s="577"/>
      <c r="B3879" s="577"/>
      <c r="C3879" s="577"/>
    </row>
    <row r="3880" spans="1:3">
      <c r="A3880" s="577"/>
      <c r="B3880" s="577"/>
      <c r="C3880" s="577"/>
    </row>
    <row r="3881" spans="1:3">
      <c r="A3881" s="577"/>
      <c r="B3881" s="577"/>
      <c r="C3881" s="577"/>
    </row>
    <row r="3882" spans="1:3">
      <c r="A3882" s="577"/>
      <c r="B3882" s="577"/>
      <c r="C3882" s="577"/>
    </row>
    <row r="3883" spans="1:3">
      <c r="A3883" s="577"/>
      <c r="B3883" s="577"/>
      <c r="C3883" s="577"/>
    </row>
    <row r="3884" spans="1:3">
      <c r="A3884" s="577"/>
      <c r="B3884" s="577"/>
      <c r="C3884" s="577"/>
    </row>
    <row r="3885" spans="1:3">
      <c r="A3885" s="577"/>
      <c r="B3885" s="577"/>
      <c r="C3885" s="577"/>
    </row>
    <row r="3886" spans="1:3">
      <c r="A3886" s="577"/>
      <c r="B3886" s="577"/>
      <c r="C3886" s="577"/>
    </row>
    <row r="3887" spans="1:3">
      <c r="A3887" s="577"/>
      <c r="B3887" s="577"/>
      <c r="C3887" s="577"/>
    </row>
    <row r="3888" spans="1:3">
      <c r="A3888" s="577"/>
      <c r="B3888" s="577"/>
      <c r="C3888" s="577"/>
    </row>
    <row r="3889" spans="1:3">
      <c r="A3889" s="577"/>
      <c r="B3889" s="577"/>
      <c r="C3889" s="577"/>
    </row>
    <row r="3890" spans="1:3">
      <c r="A3890" s="577"/>
      <c r="B3890" s="577"/>
      <c r="C3890" s="577"/>
    </row>
    <row r="3891" spans="1:3">
      <c r="A3891" s="577"/>
      <c r="B3891" s="577"/>
      <c r="C3891" s="577"/>
    </row>
    <row r="3892" spans="1:3">
      <c r="A3892" s="577"/>
      <c r="B3892" s="577"/>
      <c r="C3892" s="577"/>
    </row>
    <row r="3893" spans="1:3">
      <c r="A3893" s="577"/>
      <c r="B3893" s="577"/>
      <c r="C3893" s="577"/>
    </row>
    <row r="3894" spans="1:3">
      <c r="A3894" s="577"/>
      <c r="B3894" s="577"/>
      <c r="C3894" s="577"/>
    </row>
    <row r="3895" spans="1:3">
      <c r="A3895" s="577"/>
      <c r="B3895" s="577"/>
      <c r="C3895" s="577"/>
    </row>
    <row r="3896" spans="1:3">
      <c r="A3896" s="577"/>
      <c r="B3896" s="577"/>
      <c r="C3896" s="577"/>
    </row>
    <row r="3897" spans="1:3">
      <c r="A3897" s="577"/>
      <c r="B3897" s="577"/>
      <c r="C3897" s="577"/>
    </row>
    <row r="3898" spans="1:3">
      <c r="A3898" s="577"/>
      <c r="B3898" s="577"/>
      <c r="C3898" s="577"/>
    </row>
    <row r="3899" spans="1:3">
      <c r="A3899" s="577"/>
      <c r="B3899" s="577"/>
      <c r="C3899" s="577"/>
    </row>
    <row r="3900" spans="1:3">
      <c r="A3900" s="577"/>
      <c r="B3900" s="577"/>
      <c r="C3900" s="577"/>
    </row>
    <row r="3901" spans="1:3">
      <c r="A3901" s="577"/>
      <c r="B3901" s="577"/>
      <c r="C3901" s="577"/>
    </row>
    <row r="3902" spans="1:3">
      <c r="A3902" s="577"/>
      <c r="B3902" s="577"/>
      <c r="C3902" s="577"/>
    </row>
    <row r="3903" spans="1:3">
      <c r="A3903" s="577"/>
      <c r="B3903" s="577"/>
      <c r="C3903" s="577"/>
    </row>
    <row r="3904" spans="1:3">
      <c r="A3904" s="577"/>
      <c r="B3904" s="577"/>
      <c r="C3904" s="577"/>
    </row>
    <row r="3905" spans="1:3">
      <c r="A3905" s="577"/>
      <c r="B3905" s="577"/>
      <c r="C3905" s="577"/>
    </row>
    <row r="3906" spans="1:3">
      <c r="A3906" s="577"/>
      <c r="B3906" s="577"/>
      <c r="C3906" s="577"/>
    </row>
    <row r="3907" spans="1:3">
      <c r="A3907" s="577"/>
      <c r="B3907" s="577"/>
      <c r="C3907" s="577"/>
    </row>
    <row r="3908" spans="1:3">
      <c r="A3908" s="577"/>
      <c r="B3908" s="577"/>
      <c r="C3908" s="577"/>
    </row>
    <row r="3909" spans="1:3">
      <c r="A3909" s="577"/>
      <c r="B3909" s="577"/>
      <c r="C3909" s="577"/>
    </row>
    <row r="3910" spans="1:3">
      <c r="A3910" s="577"/>
      <c r="B3910" s="577"/>
      <c r="C3910" s="577"/>
    </row>
    <row r="3911" spans="1:3">
      <c r="A3911" s="577"/>
      <c r="B3911" s="577"/>
      <c r="C3911" s="577"/>
    </row>
    <row r="3912" spans="1:3">
      <c r="A3912" s="577"/>
      <c r="B3912" s="577"/>
      <c r="C3912" s="577"/>
    </row>
    <row r="3913" spans="1:3">
      <c r="A3913" s="577"/>
      <c r="B3913" s="577"/>
      <c r="C3913" s="577"/>
    </row>
    <row r="3914" spans="1:3">
      <c r="A3914" s="577"/>
      <c r="B3914" s="577"/>
      <c r="C3914" s="577"/>
    </row>
    <row r="3915" spans="1:3">
      <c r="A3915" s="577"/>
      <c r="B3915" s="577"/>
      <c r="C3915" s="577"/>
    </row>
    <row r="3916" spans="1:3">
      <c r="A3916" s="577"/>
      <c r="B3916" s="577"/>
      <c r="C3916" s="577"/>
    </row>
    <row r="3917" spans="1:3">
      <c r="A3917" s="577"/>
      <c r="B3917" s="577"/>
      <c r="C3917" s="577"/>
    </row>
    <row r="3918" spans="1:3">
      <c r="A3918" s="577"/>
      <c r="B3918" s="577"/>
      <c r="C3918" s="577"/>
    </row>
    <row r="3919" spans="1:3">
      <c r="A3919" s="577"/>
      <c r="B3919" s="577"/>
      <c r="C3919" s="577"/>
    </row>
    <row r="3920" spans="1:3">
      <c r="A3920" s="577"/>
      <c r="B3920" s="577"/>
      <c r="C3920" s="577"/>
    </row>
    <row r="3921" spans="1:3">
      <c r="A3921" s="577"/>
      <c r="B3921" s="577"/>
      <c r="C3921" s="577"/>
    </row>
    <row r="3922" spans="1:3">
      <c r="A3922" s="577"/>
      <c r="B3922" s="577"/>
      <c r="C3922" s="577"/>
    </row>
    <row r="3923" spans="1:3">
      <c r="A3923" s="577"/>
      <c r="B3923" s="577"/>
      <c r="C3923" s="577"/>
    </row>
    <row r="3924" spans="1:3">
      <c r="A3924" s="577"/>
      <c r="B3924" s="577"/>
      <c r="C3924" s="577"/>
    </row>
    <row r="3925" spans="1:3">
      <c r="A3925" s="577"/>
      <c r="B3925" s="577"/>
      <c r="C3925" s="577"/>
    </row>
    <row r="3926" spans="1:3">
      <c r="A3926" s="577"/>
      <c r="B3926" s="577"/>
      <c r="C3926" s="577"/>
    </row>
    <row r="3927" spans="1:3">
      <c r="A3927" s="577"/>
      <c r="B3927" s="577"/>
      <c r="C3927" s="577"/>
    </row>
    <row r="3928" spans="1:3">
      <c r="A3928" s="577"/>
      <c r="B3928" s="577"/>
      <c r="C3928" s="577"/>
    </row>
    <row r="3929" spans="1:3">
      <c r="A3929" s="577"/>
      <c r="B3929" s="577"/>
      <c r="C3929" s="577"/>
    </row>
    <row r="3930" spans="1:3">
      <c r="A3930" s="577"/>
      <c r="B3930" s="577"/>
      <c r="C3930" s="577"/>
    </row>
    <row r="3931" spans="1:3">
      <c r="A3931" s="577"/>
      <c r="B3931" s="577"/>
      <c r="C3931" s="577"/>
    </row>
    <row r="3932" spans="1:3">
      <c r="A3932" s="577"/>
      <c r="B3932" s="577"/>
      <c r="C3932" s="577"/>
    </row>
    <row r="3933" spans="1:3">
      <c r="A3933" s="577"/>
      <c r="B3933" s="577"/>
      <c r="C3933" s="577"/>
    </row>
    <row r="3934" spans="1:3">
      <c r="A3934" s="577"/>
      <c r="B3934" s="577"/>
      <c r="C3934" s="577"/>
    </row>
    <row r="3935" spans="1:3">
      <c r="A3935" s="577"/>
      <c r="B3935" s="577"/>
      <c r="C3935" s="577"/>
    </row>
    <row r="3936" spans="1:3">
      <c r="A3936" s="577"/>
      <c r="B3936" s="577"/>
      <c r="C3936" s="577"/>
    </row>
    <row r="3937" spans="1:3">
      <c r="A3937" s="577"/>
      <c r="B3937" s="577"/>
      <c r="C3937" s="577"/>
    </row>
    <row r="3938" spans="1:3">
      <c r="A3938" s="577"/>
      <c r="B3938" s="577"/>
      <c r="C3938" s="577"/>
    </row>
    <row r="3939" spans="1:3">
      <c r="A3939" s="577"/>
      <c r="B3939" s="577"/>
      <c r="C3939" s="577"/>
    </row>
    <row r="3940" spans="1:3">
      <c r="A3940" s="577"/>
      <c r="B3940" s="577"/>
      <c r="C3940" s="577"/>
    </row>
    <row r="3941" spans="1:3">
      <c r="A3941" s="577"/>
      <c r="B3941" s="577"/>
      <c r="C3941" s="577"/>
    </row>
    <row r="3942" spans="1:3">
      <c r="A3942" s="577"/>
      <c r="B3942" s="577"/>
      <c r="C3942" s="577"/>
    </row>
    <row r="3943" spans="1:3">
      <c r="A3943" s="577"/>
      <c r="B3943" s="577"/>
      <c r="C3943" s="577"/>
    </row>
    <row r="3944" spans="1:3">
      <c r="A3944" s="577"/>
      <c r="B3944" s="577"/>
      <c r="C3944" s="577"/>
    </row>
    <row r="3945" spans="1:3">
      <c r="A3945" s="577"/>
      <c r="B3945" s="577"/>
      <c r="C3945" s="577"/>
    </row>
    <row r="3946" spans="1:3">
      <c r="A3946" s="577"/>
      <c r="B3946" s="577"/>
      <c r="C3946" s="577"/>
    </row>
    <row r="3947" spans="1:3">
      <c r="A3947" s="577"/>
      <c r="B3947" s="577"/>
      <c r="C3947" s="577"/>
    </row>
    <row r="3948" spans="1:3">
      <c r="A3948" s="577"/>
      <c r="B3948" s="577"/>
      <c r="C3948" s="577"/>
    </row>
    <row r="3949" spans="1:3">
      <c r="A3949" s="577"/>
      <c r="B3949" s="577"/>
      <c r="C3949" s="577"/>
    </row>
    <row r="3950" spans="1:3">
      <c r="A3950" s="577"/>
      <c r="B3950" s="577"/>
      <c r="C3950" s="577"/>
    </row>
    <row r="3951" spans="1:3">
      <c r="A3951" s="577"/>
      <c r="B3951" s="577"/>
      <c r="C3951" s="577"/>
    </row>
    <row r="3952" spans="1:3">
      <c r="A3952" s="577"/>
      <c r="B3952" s="577"/>
      <c r="C3952" s="577"/>
    </row>
    <row r="3953" spans="1:3">
      <c r="A3953" s="577"/>
      <c r="B3953" s="577"/>
      <c r="C3953" s="577"/>
    </row>
    <row r="3954" spans="1:3">
      <c r="A3954" s="577"/>
      <c r="B3954" s="577"/>
      <c r="C3954" s="577"/>
    </row>
    <row r="3955" spans="1:3">
      <c r="A3955" s="577"/>
      <c r="B3955" s="577"/>
      <c r="C3955" s="577"/>
    </row>
    <row r="3956" spans="1:3">
      <c r="A3956" s="577"/>
      <c r="B3956" s="577"/>
      <c r="C3956" s="577"/>
    </row>
    <row r="3957" spans="1:3">
      <c r="A3957" s="577"/>
      <c r="B3957" s="577"/>
      <c r="C3957" s="577"/>
    </row>
    <row r="3958" spans="1:3">
      <c r="A3958" s="577"/>
      <c r="B3958" s="577"/>
      <c r="C3958" s="577"/>
    </row>
    <row r="3959" spans="1:3">
      <c r="A3959" s="577"/>
      <c r="B3959" s="577"/>
      <c r="C3959" s="577"/>
    </row>
    <row r="3960" spans="1:3">
      <c r="A3960" s="577"/>
      <c r="B3960" s="577"/>
      <c r="C3960" s="577"/>
    </row>
    <row r="3961" spans="1:3">
      <c r="A3961" s="577"/>
      <c r="B3961" s="577"/>
      <c r="C3961" s="577"/>
    </row>
    <row r="3962" spans="1:3">
      <c r="A3962" s="577"/>
      <c r="B3962" s="577"/>
      <c r="C3962" s="577"/>
    </row>
    <row r="3963" spans="1:3">
      <c r="A3963" s="577"/>
      <c r="B3963" s="577"/>
      <c r="C3963" s="577"/>
    </row>
    <row r="3964" spans="1:3">
      <c r="A3964" s="577"/>
      <c r="B3964" s="577"/>
      <c r="C3964" s="577"/>
    </row>
    <row r="3965" spans="1:3">
      <c r="A3965" s="577"/>
      <c r="B3965" s="577"/>
      <c r="C3965" s="577"/>
    </row>
    <row r="3966" spans="1:3">
      <c r="A3966" s="577"/>
      <c r="B3966" s="577"/>
      <c r="C3966" s="577"/>
    </row>
    <row r="3967" spans="1:3">
      <c r="A3967" s="577"/>
      <c r="B3967" s="577"/>
      <c r="C3967" s="577"/>
    </row>
    <row r="3968" spans="1:3">
      <c r="A3968" s="577"/>
      <c r="B3968" s="577"/>
      <c r="C3968" s="577"/>
    </row>
    <row r="3969" spans="1:3">
      <c r="A3969" s="577"/>
      <c r="B3969" s="577"/>
      <c r="C3969" s="577"/>
    </row>
    <row r="3970" spans="1:3">
      <c r="A3970" s="577"/>
      <c r="B3970" s="577"/>
      <c r="C3970" s="577"/>
    </row>
    <row r="3971" spans="1:3">
      <c r="A3971" s="577"/>
      <c r="B3971" s="577"/>
      <c r="C3971" s="577"/>
    </row>
    <row r="3972" spans="1:3">
      <c r="A3972" s="577"/>
      <c r="B3972" s="577"/>
      <c r="C3972" s="577"/>
    </row>
    <row r="3973" spans="1:3">
      <c r="A3973" s="577"/>
      <c r="B3973" s="577"/>
      <c r="C3973" s="577"/>
    </row>
    <row r="3974" spans="1:3">
      <c r="A3974" s="577"/>
      <c r="B3974" s="577"/>
      <c r="C3974" s="577"/>
    </row>
    <row r="3975" spans="1:3">
      <c r="A3975" s="577"/>
      <c r="B3975" s="577"/>
      <c r="C3975" s="577"/>
    </row>
    <row r="3976" spans="1:3">
      <c r="A3976" s="577"/>
      <c r="B3976" s="577"/>
      <c r="C3976" s="577"/>
    </row>
    <row r="3977" spans="1:3">
      <c r="A3977" s="577"/>
      <c r="B3977" s="577"/>
      <c r="C3977" s="577"/>
    </row>
    <row r="3978" spans="1:3">
      <c r="A3978" s="577"/>
      <c r="B3978" s="577"/>
      <c r="C3978" s="577"/>
    </row>
    <row r="3979" spans="1:3">
      <c r="A3979" s="577"/>
      <c r="B3979" s="577"/>
      <c r="C3979" s="577"/>
    </row>
    <row r="3980" spans="1:3">
      <c r="A3980" s="577"/>
      <c r="B3980" s="577"/>
      <c r="C3980" s="577"/>
    </row>
    <row r="3981" spans="1:3">
      <c r="A3981" s="577"/>
      <c r="B3981" s="577"/>
      <c r="C3981" s="577"/>
    </row>
    <row r="3982" spans="1:3">
      <c r="A3982" s="577"/>
      <c r="B3982" s="577"/>
      <c r="C3982" s="577"/>
    </row>
    <row r="3983" spans="1:3">
      <c r="A3983" s="577"/>
      <c r="B3983" s="577"/>
      <c r="C3983" s="577"/>
    </row>
    <row r="3984" spans="1:3">
      <c r="A3984" s="577"/>
      <c r="B3984" s="577"/>
      <c r="C3984" s="577"/>
    </row>
    <row r="3985" spans="1:3">
      <c r="A3985" s="577"/>
      <c r="B3985" s="577"/>
      <c r="C3985" s="577"/>
    </row>
    <row r="3986" spans="1:3">
      <c r="A3986" s="577"/>
      <c r="B3986" s="577"/>
      <c r="C3986" s="577"/>
    </row>
    <row r="3987" spans="1:3">
      <c r="A3987" s="577"/>
      <c r="B3987" s="577"/>
      <c r="C3987" s="577"/>
    </row>
    <row r="3988" spans="1:3">
      <c r="A3988" s="577"/>
      <c r="B3988" s="577"/>
      <c r="C3988" s="577"/>
    </row>
    <row r="3989" spans="1:3">
      <c r="A3989" s="577"/>
      <c r="B3989" s="577"/>
      <c r="C3989" s="577"/>
    </row>
    <row r="3990" spans="1:3">
      <c r="A3990" s="577"/>
      <c r="B3990" s="577"/>
      <c r="C3990" s="577"/>
    </row>
    <row r="3991" spans="1:3">
      <c r="A3991" s="577"/>
      <c r="B3991" s="577"/>
      <c r="C3991" s="577"/>
    </row>
    <row r="3992" spans="1:3">
      <c r="A3992" s="577"/>
      <c r="B3992" s="577"/>
      <c r="C3992" s="577"/>
    </row>
    <row r="3993" spans="1:3">
      <c r="A3993" s="577"/>
      <c r="B3993" s="577"/>
      <c r="C3993" s="577"/>
    </row>
    <row r="3994" spans="1:3">
      <c r="A3994" s="577"/>
      <c r="B3994" s="577"/>
      <c r="C3994" s="577"/>
    </row>
    <row r="3995" spans="1:3">
      <c r="A3995" s="577"/>
      <c r="B3995" s="577"/>
      <c r="C3995" s="577"/>
    </row>
    <row r="3996" spans="1:3">
      <c r="A3996" s="577"/>
      <c r="B3996" s="577"/>
      <c r="C3996" s="577"/>
    </row>
    <row r="3997" spans="1:3">
      <c r="A3997" s="577"/>
      <c r="B3997" s="577"/>
      <c r="C3997" s="577"/>
    </row>
    <row r="3998" spans="1:3">
      <c r="A3998" s="577"/>
      <c r="B3998" s="577"/>
      <c r="C3998" s="577"/>
    </row>
    <row r="3999" spans="1:3">
      <c r="A3999" s="577"/>
      <c r="B3999" s="577"/>
      <c r="C3999" s="577"/>
    </row>
    <row r="4000" spans="1:3">
      <c r="A4000" s="577"/>
      <c r="B4000" s="577"/>
      <c r="C4000" s="577"/>
    </row>
    <row r="4001" spans="1:3">
      <c r="A4001" s="577"/>
      <c r="B4001" s="577"/>
      <c r="C4001" s="577"/>
    </row>
    <row r="4002" spans="1:3">
      <c r="A4002" s="577"/>
      <c r="B4002" s="577"/>
      <c r="C4002" s="577"/>
    </row>
    <row r="4003" spans="1:3">
      <c r="A4003" s="577"/>
      <c r="B4003" s="577"/>
      <c r="C4003" s="577"/>
    </row>
    <row r="4004" spans="1:3">
      <c r="A4004" s="577"/>
      <c r="B4004" s="577"/>
      <c r="C4004" s="577"/>
    </row>
    <row r="4005" spans="1:3">
      <c r="A4005" s="577"/>
      <c r="B4005" s="577"/>
      <c r="C4005" s="577"/>
    </row>
    <row r="4006" spans="1:3">
      <c r="A4006" s="577"/>
      <c r="B4006" s="577"/>
      <c r="C4006" s="577"/>
    </row>
    <row r="4007" spans="1:3">
      <c r="A4007" s="577"/>
      <c r="B4007" s="577"/>
      <c r="C4007" s="577"/>
    </row>
    <row r="4008" spans="1:3">
      <c r="A4008" s="577"/>
      <c r="B4008" s="577"/>
      <c r="C4008" s="577"/>
    </row>
    <row r="4009" spans="1:3">
      <c r="A4009" s="577"/>
      <c r="B4009" s="577"/>
      <c r="C4009" s="577"/>
    </row>
    <row r="4010" spans="1:3">
      <c r="A4010" s="577"/>
      <c r="B4010" s="577"/>
      <c r="C4010" s="577"/>
    </row>
    <row r="4011" spans="1:3">
      <c r="A4011" s="577"/>
      <c r="B4011" s="577"/>
      <c r="C4011" s="577"/>
    </row>
    <row r="4012" spans="1:3">
      <c r="A4012" s="577"/>
      <c r="B4012" s="577"/>
      <c r="C4012" s="577"/>
    </row>
    <row r="4013" spans="1:3">
      <c r="A4013" s="577"/>
      <c r="B4013" s="577"/>
      <c r="C4013" s="577"/>
    </row>
    <row r="4014" spans="1:3">
      <c r="A4014" s="577"/>
      <c r="B4014" s="577"/>
      <c r="C4014" s="577"/>
    </row>
    <row r="4015" spans="1:3">
      <c r="A4015" s="577"/>
      <c r="B4015" s="577"/>
      <c r="C4015" s="577"/>
    </row>
    <row r="4016" spans="1:3">
      <c r="A4016" s="577"/>
      <c r="B4016" s="577"/>
      <c r="C4016" s="577"/>
    </row>
    <row r="4017" spans="1:3">
      <c r="A4017" s="577"/>
      <c r="B4017" s="577"/>
      <c r="C4017" s="577"/>
    </row>
    <row r="4018" spans="1:3">
      <c r="A4018" s="577"/>
      <c r="B4018" s="577"/>
      <c r="C4018" s="577"/>
    </row>
    <row r="4019" spans="1:3">
      <c r="A4019" s="577"/>
      <c r="B4019" s="577"/>
      <c r="C4019" s="577"/>
    </row>
    <row r="4020" spans="1:3">
      <c r="A4020" s="577"/>
      <c r="B4020" s="577"/>
      <c r="C4020" s="577"/>
    </row>
    <row r="4021" spans="1:3">
      <c r="A4021" s="577"/>
      <c r="B4021" s="577"/>
      <c r="C4021" s="577"/>
    </row>
    <row r="4022" spans="1:3">
      <c r="A4022" s="577"/>
      <c r="B4022" s="577"/>
      <c r="C4022" s="577"/>
    </row>
    <row r="4023" spans="1:3">
      <c r="A4023" s="577"/>
      <c r="B4023" s="577"/>
      <c r="C4023" s="577"/>
    </row>
    <row r="4024" spans="1:3">
      <c r="A4024" s="577"/>
      <c r="B4024" s="577"/>
      <c r="C4024" s="577"/>
    </row>
    <row r="4025" spans="1:3">
      <c r="A4025" s="577"/>
      <c r="B4025" s="577"/>
      <c r="C4025" s="577"/>
    </row>
    <row r="4026" spans="1:3">
      <c r="A4026" s="577"/>
      <c r="B4026" s="577"/>
      <c r="C4026" s="577"/>
    </row>
    <row r="4027" spans="1:3">
      <c r="A4027" s="577"/>
      <c r="B4027" s="577"/>
      <c r="C4027" s="577"/>
    </row>
    <row r="4028" spans="1:3">
      <c r="A4028" s="577"/>
      <c r="B4028" s="577"/>
      <c r="C4028" s="577"/>
    </row>
    <row r="4029" spans="1:3">
      <c r="A4029" s="577"/>
      <c r="B4029" s="577"/>
      <c r="C4029" s="577"/>
    </row>
    <row r="4030" spans="1:3">
      <c r="A4030" s="577"/>
      <c r="B4030" s="577"/>
      <c r="C4030" s="577"/>
    </row>
    <row r="4031" spans="1:3">
      <c r="A4031" s="577"/>
      <c r="B4031" s="577"/>
      <c r="C4031" s="577"/>
    </row>
    <row r="4032" spans="1:3">
      <c r="A4032" s="577"/>
      <c r="B4032" s="577"/>
      <c r="C4032" s="577"/>
    </row>
    <row r="4033" spans="1:3">
      <c r="A4033" s="577"/>
      <c r="B4033" s="577"/>
      <c r="C4033" s="577"/>
    </row>
    <row r="4034" spans="1:3">
      <c r="A4034" s="577"/>
      <c r="B4034" s="577"/>
      <c r="C4034" s="577"/>
    </row>
    <row r="4035" spans="1:3">
      <c r="A4035" s="577"/>
      <c r="B4035" s="577"/>
      <c r="C4035" s="577"/>
    </row>
    <row r="4036" spans="1:3">
      <c r="A4036" s="577"/>
      <c r="B4036" s="577"/>
      <c r="C4036" s="577"/>
    </row>
    <row r="4037" spans="1:3">
      <c r="A4037" s="577"/>
      <c r="B4037" s="577"/>
      <c r="C4037" s="577"/>
    </row>
    <row r="4038" spans="1:3">
      <c r="A4038" s="577"/>
      <c r="B4038" s="577"/>
      <c r="C4038" s="577"/>
    </row>
    <row r="4039" spans="1:3">
      <c r="A4039" s="577"/>
      <c r="B4039" s="577"/>
      <c r="C4039" s="577"/>
    </row>
    <row r="4040" spans="1:3">
      <c r="A4040" s="577"/>
      <c r="B4040" s="577"/>
      <c r="C4040" s="577"/>
    </row>
    <row r="4041" spans="1:3">
      <c r="A4041" s="577"/>
      <c r="B4041" s="577"/>
      <c r="C4041" s="577"/>
    </row>
    <row r="4042" spans="1:3">
      <c r="A4042" s="577"/>
      <c r="B4042" s="577"/>
      <c r="C4042" s="577"/>
    </row>
    <row r="4043" spans="1:3">
      <c r="A4043" s="577"/>
      <c r="B4043" s="577"/>
      <c r="C4043" s="577"/>
    </row>
    <row r="4044" spans="1:3">
      <c r="A4044" s="577"/>
      <c r="B4044" s="577"/>
      <c r="C4044" s="577"/>
    </row>
    <row r="4045" spans="1:3">
      <c r="A4045" s="577"/>
      <c r="B4045" s="577"/>
      <c r="C4045" s="577"/>
    </row>
    <row r="4046" spans="1:3">
      <c r="A4046" s="577"/>
      <c r="B4046" s="577"/>
      <c r="C4046" s="577"/>
    </row>
    <row r="4047" spans="1:3">
      <c r="A4047" s="577"/>
      <c r="B4047" s="577"/>
      <c r="C4047" s="577"/>
    </row>
    <row r="4048" spans="1:3">
      <c r="A4048" s="577"/>
      <c r="B4048" s="577"/>
      <c r="C4048" s="577"/>
    </row>
    <row r="4049" spans="1:3">
      <c r="A4049" s="577"/>
      <c r="B4049" s="577"/>
      <c r="C4049" s="577"/>
    </row>
    <row r="4050" spans="1:3">
      <c r="A4050" s="577"/>
      <c r="B4050" s="577"/>
      <c r="C4050" s="577"/>
    </row>
    <row r="4051" spans="1:3">
      <c r="A4051" s="577"/>
      <c r="B4051" s="577"/>
      <c r="C4051" s="577"/>
    </row>
    <row r="4052" spans="1:3">
      <c r="A4052" s="577"/>
      <c r="B4052" s="577"/>
      <c r="C4052" s="577"/>
    </row>
    <row r="4053" spans="1:3">
      <c r="A4053" s="577"/>
      <c r="B4053" s="577"/>
      <c r="C4053" s="577"/>
    </row>
    <row r="4054" spans="1:3">
      <c r="A4054" s="577"/>
      <c r="B4054" s="577"/>
      <c r="C4054" s="577"/>
    </row>
    <row r="4055" spans="1:3">
      <c r="A4055" s="577"/>
      <c r="B4055" s="577"/>
      <c r="C4055" s="577"/>
    </row>
    <row r="4056" spans="1:3">
      <c r="A4056" s="577"/>
      <c r="B4056" s="577"/>
      <c r="C4056" s="577"/>
    </row>
    <row r="4057" spans="1:3">
      <c r="A4057" s="577"/>
      <c r="B4057" s="577"/>
      <c r="C4057" s="577"/>
    </row>
    <row r="4058" spans="1:3">
      <c r="A4058" s="577"/>
      <c r="B4058" s="577"/>
      <c r="C4058" s="577"/>
    </row>
    <row r="4059" spans="1:3">
      <c r="A4059" s="577"/>
      <c r="B4059" s="577"/>
      <c r="C4059" s="577"/>
    </row>
    <row r="4060" spans="1:3">
      <c r="A4060" s="577"/>
      <c r="B4060" s="577"/>
      <c r="C4060" s="577"/>
    </row>
    <row r="4061" spans="1:3">
      <c r="A4061" s="577"/>
      <c r="B4061" s="577"/>
      <c r="C4061" s="577"/>
    </row>
    <row r="4062" spans="1:3">
      <c r="A4062" s="577"/>
      <c r="B4062" s="577"/>
      <c r="C4062" s="577"/>
    </row>
    <row r="4063" spans="1:3">
      <c r="A4063" s="577"/>
      <c r="B4063" s="577"/>
      <c r="C4063" s="577"/>
    </row>
    <row r="4064" spans="1:3">
      <c r="A4064" s="577"/>
      <c r="B4064" s="577"/>
      <c r="C4064" s="577"/>
    </row>
    <row r="4065" spans="1:3">
      <c r="A4065" s="577"/>
      <c r="B4065" s="577"/>
      <c r="C4065" s="577"/>
    </row>
    <row r="4066" spans="1:3">
      <c r="A4066" s="577"/>
      <c r="B4066" s="577"/>
      <c r="C4066" s="577"/>
    </row>
    <row r="4067" spans="1:3">
      <c r="A4067" s="577"/>
      <c r="B4067" s="577"/>
      <c r="C4067" s="577"/>
    </row>
    <row r="4068" spans="1:3">
      <c r="A4068" s="577"/>
      <c r="B4068" s="577"/>
      <c r="C4068" s="577"/>
    </row>
    <row r="4069" spans="1:3">
      <c r="A4069" s="577"/>
      <c r="B4069" s="577"/>
      <c r="C4069" s="577"/>
    </row>
    <row r="4070" spans="1:3">
      <c r="A4070" s="577"/>
      <c r="B4070" s="577"/>
      <c r="C4070" s="577"/>
    </row>
    <row r="4071" spans="1:3">
      <c r="A4071" s="577"/>
      <c r="B4071" s="577"/>
      <c r="C4071" s="577"/>
    </row>
    <row r="4072" spans="1:3">
      <c r="A4072" s="577"/>
      <c r="B4072" s="577"/>
      <c r="C4072" s="577"/>
    </row>
    <row r="4073" spans="1:3">
      <c r="A4073" s="577"/>
      <c r="B4073" s="577"/>
      <c r="C4073" s="577"/>
    </row>
    <row r="4074" spans="1:3">
      <c r="A4074" s="577"/>
      <c r="B4074" s="577"/>
      <c r="C4074" s="577"/>
    </row>
    <row r="4075" spans="1:3">
      <c r="A4075" s="577"/>
      <c r="B4075" s="577"/>
      <c r="C4075" s="577"/>
    </row>
    <row r="4076" spans="1:3">
      <c r="A4076" s="577"/>
      <c r="B4076" s="577"/>
      <c r="C4076" s="577"/>
    </row>
    <row r="4077" spans="1:3">
      <c r="A4077" s="577"/>
      <c r="B4077" s="577"/>
      <c r="C4077" s="577"/>
    </row>
    <row r="4078" spans="1:3">
      <c r="A4078" s="577"/>
      <c r="B4078" s="577"/>
      <c r="C4078" s="577"/>
    </row>
    <row r="4079" spans="1:3">
      <c r="A4079" s="577"/>
      <c r="B4079" s="577"/>
      <c r="C4079" s="577"/>
    </row>
    <row r="4080" spans="1:3">
      <c r="A4080" s="577"/>
      <c r="B4080" s="577"/>
      <c r="C4080" s="577"/>
    </row>
    <row r="4081" spans="1:3">
      <c r="A4081" s="577"/>
      <c r="B4081" s="577"/>
      <c r="C4081" s="577"/>
    </row>
    <row r="4082" spans="1:3">
      <c r="A4082" s="577"/>
      <c r="B4082" s="577"/>
      <c r="C4082" s="577"/>
    </row>
    <row r="4083" spans="1:3">
      <c r="A4083" s="577"/>
      <c r="B4083" s="577"/>
      <c r="C4083" s="577"/>
    </row>
    <row r="4084" spans="1:3">
      <c r="A4084" s="577"/>
      <c r="B4084" s="577"/>
      <c r="C4084" s="577"/>
    </row>
    <row r="4085" spans="1:3">
      <c r="A4085" s="577"/>
      <c r="B4085" s="577"/>
      <c r="C4085" s="577"/>
    </row>
    <row r="4086" spans="1:3">
      <c r="A4086" s="577"/>
      <c r="B4086" s="577"/>
      <c r="C4086" s="577"/>
    </row>
    <row r="4087" spans="1:3">
      <c r="A4087" s="577"/>
      <c r="B4087" s="577"/>
      <c r="C4087" s="577"/>
    </row>
    <row r="4088" spans="1:3">
      <c r="A4088" s="577"/>
      <c r="B4088" s="577"/>
      <c r="C4088" s="577"/>
    </row>
    <row r="4089" spans="1:3">
      <c r="A4089" s="577"/>
      <c r="B4089" s="577"/>
      <c r="C4089" s="577"/>
    </row>
    <row r="4090" spans="1:3">
      <c r="A4090" s="577"/>
      <c r="B4090" s="577"/>
      <c r="C4090" s="577"/>
    </row>
    <row r="4091" spans="1:3">
      <c r="A4091" s="577"/>
      <c r="B4091" s="577"/>
      <c r="C4091" s="577"/>
    </row>
    <row r="4092" spans="1:3">
      <c r="A4092" s="577"/>
      <c r="B4092" s="577"/>
      <c r="C4092" s="577"/>
    </row>
    <row r="4093" spans="1:3">
      <c r="A4093" s="577"/>
      <c r="B4093" s="577"/>
      <c r="C4093" s="577"/>
    </row>
    <row r="4094" spans="1:3">
      <c r="A4094" s="577"/>
      <c r="B4094" s="577"/>
      <c r="C4094" s="577"/>
    </row>
    <row r="4095" spans="1:3">
      <c r="A4095" s="577"/>
      <c r="B4095" s="577"/>
      <c r="C4095" s="577"/>
    </row>
    <row r="4096" spans="1:3">
      <c r="A4096" s="577"/>
      <c r="B4096" s="577"/>
      <c r="C4096" s="577"/>
    </row>
    <row r="4097" spans="1:3">
      <c r="A4097" s="577"/>
      <c r="B4097" s="577"/>
      <c r="C4097" s="577"/>
    </row>
    <row r="4098" spans="1:3">
      <c r="A4098" s="577"/>
      <c r="B4098" s="577"/>
      <c r="C4098" s="577"/>
    </row>
    <row r="4099" spans="1:3">
      <c r="A4099" s="577"/>
      <c r="B4099" s="577"/>
      <c r="C4099" s="577"/>
    </row>
    <row r="4100" spans="1:3">
      <c r="A4100" s="577"/>
      <c r="B4100" s="577"/>
      <c r="C4100" s="577"/>
    </row>
    <row r="4101" spans="1:3">
      <c r="A4101" s="577"/>
      <c r="B4101" s="577"/>
      <c r="C4101" s="577"/>
    </row>
    <row r="4102" spans="1:3">
      <c r="A4102" s="577"/>
      <c r="B4102" s="577"/>
      <c r="C4102" s="577"/>
    </row>
    <row r="4103" spans="1:3">
      <c r="A4103" s="577"/>
      <c r="B4103" s="577"/>
      <c r="C4103" s="577"/>
    </row>
    <row r="4104" spans="1:3">
      <c r="A4104" s="577"/>
      <c r="B4104" s="577"/>
      <c r="C4104" s="577"/>
    </row>
    <row r="4105" spans="1:3">
      <c r="A4105" s="577"/>
      <c r="B4105" s="577"/>
      <c r="C4105" s="577"/>
    </row>
    <row r="4106" spans="1:3">
      <c r="A4106" s="577"/>
      <c r="B4106" s="577"/>
      <c r="C4106" s="577"/>
    </row>
    <row r="4107" spans="1:3">
      <c r="A4107" s="577"/>
      <c r="B4107" s="577"/>
      <c r="C4107" s="577"/>
    </row>
    <row r="4108" spans="1:3">
      <c r="A4108" s="577"/>
      <c r="B4108" s="577"/>
      <c r="C4108" s="577"/>
    </row>
    <row r="4109" spans="1:3">
      <c r="A4109" s="577"/>
      <c r="B4109" s="577"/>
      <c r="C4109" s="577"/>
    </row>
    <row r="4110" spans="1:3">
      <c r="A4110" s="577"/>
      <c r="B4110" s="577"/>
      <c r="C4110" s="577"/>
    </row>
    <row r="4111" spans="1:3">
      <c r="A4111" s="577"/>
      <c r="B4111" s="577"/>
      <c r="C4111" s="577"/>
    </row>
    <row r="4112" spans="1:3">
      <c r="A4112" s="577"/>
      <c r="B4112" s="577"/>
      <c r="C4112" s="577"/>
    </row>
    <row r="4113" spans="1:3">
      <c r="A4113" s="577"/>
      <c r="B4113" s="577"/>
      <c r="C4113" s="577"/>
    </row>
    <row r="4114" spans="1:3">
      <c r="A4114" s="577"/>
      <c r="B4114" s="577"/>
      <c r="C4114" s="577"/>
    </row>
    <row r="4115" spans="1:3">
      <c r="A4115" s="577"/>
      <c r="B4115" s="577"/>
      <c r="C4115" s="577"/>
    </row>
    <row r="4116" spans="1:3">
      <c r="A4116" s="577"/>
      <c r="B4116" s="577"/>
      <c r="C4116" s="577"/>
    </row>
    <row r="4117" spans="1:3">
      <c r="A4117" s="577"/>
      <c r="B4117" s="577"/>
      <c r="C4117" s="577"/>
    </row>
    <row r="4118" spans="1:3">
      <c r="A4118" s="577"/>
      <c r="B4118" s="577"/>
      <c r="C4118" s="577"/>
    </row>
    <row r="4119" spans="1:3">
      <c r="A4119" s="577"/>
      <c r="B4119" s="577"/>
      <c r="C4119" s="577"/>
    </row>
    <row r="4120" spans="1:3">
      <c r="A4120" s="577"/>
      <c r="B4120" s="577"/>
      <c r="C4120" s="577"/>
    </row>
    <row r="4121" spans="1:3">
      <c r="A4121" s="577"/>
      <c r="B4121" s="577"/>
      <c r="C4121" s="577"/>
    </row>
    <row r="4122" spans="1:3">
      <c r="A4122" s="577"/>
      <c r="B4122" s="577"/>
      <c r="C4122" s="577"/>
    </row>
    <row r="4123" spans="1:3">
      <c r="A4123" s="577"/>
      <c r="B4123" s="577"/>
      <c r="C4123" s="577"/>
    </row>
    <row r="4124" spans="1:3">
      <c r="A4124" s="577"/>
      <c r="B4124" s="577"/>
      <c r="C4124" s="577"/>
    </row>
    <row r="4125" spans="1:3">
      <c r="A4125" s="577"/>
      <c r="B4125" s="577"/>
      <c r="C4125" s="577"/>
    </row>
    <row r="4126" spans="1:3">
      <c r="A4126" s="577"/>
      <c r="B4126" s="577"/>
      <c r="C4126" s="577"/>
    </row>
    <row r="4127" spans="1:3">
      <c r="A4127" s="577"/>
      <c r="B4127" s="577"/>
      <c r="C4127" s="577"/>
    </row>
    <row r="4128" spans="1:3">
      <c r="A4128" s="577"/>
      <c r="B4128" s="577"/>
      <c r="C4128" s="577"/>
    </row>
    <row r="4129" spans="1:3">
      <c r="A4129" s="577"/>
      <c r="B4129" s="577"/>
      <c r="C4129" s="577"/>
    </row>
    <row r="4130" spans="1:3">
      <c r="A4130" s="577"/>
      <c r="B4130" s="577"/>
      <c r="C4130" s="577"/>
    </row>
    <row r="4131" spans="1:3">
      <c r="A4131" s="577"/>
      <c r="B4131" s="577"/>
      <c r="C4131" s="577"/>
    </row>
    <row r="4132" spans="1:3">
      <c r="A4132" s="577"/>
      <c r="B4132" s="577"/>
      <c r="C4132" s="577"/>
    </row>
    <row r="4133" spans="1:3">
      <c r="A4133" s="577"/>
      <c r="B4133" s="577"/>
      <c r="C4133" s="577"/>
    </row>
    <row r="4134" spans="1:3">
      <c r="A4134" s="577"/>
      <c r="B4134" s="577"/>
      <c r="C4134" s="577"/>
    </row>
    <row r="4135" spans="1:3">
      <c r="A4135" s="577"/>
      <c r="B4135" s="577"/>
      <c r="C4135" s="577"/>
    </row>
    <row r="4136" spans="1:3">
      <c r="A4136" s="577"/>
      <c r="B4136" s="577"/>
      <c r="C4136" s="577"/>
    </row>
    <row r="4137" spans="1:3">
      <c r="A4137" s="577"/>
      <c r="B4137" s="577"/>
      <c r="C4137" s="577"/>
    </row>
    <row r="4138" spans="1:3">
      <c r="A4138" s="577"/>
      <c r="B4138" s="577"/>
      <c r="C4138" s="577"/>
    </row>
    <row r="4139" spans="1:3">
      <c r="A4139" s="577"/>
      <c r="B4139" s="577"/>
      <c r="C4139" s="577"/>
    </row>
    <row r="4140" spans="1:3">
      <c r="A4140" s="577"/>
      <c r="B4140" s="577"/>
      <c r="C4140" s="577"/>
    </row>
    <row r="4141" spans="1:3">
      <c r="A4141" s="577"/>
      <c r="B4141" s="577"/>
      <c r="C4141" s="577"/>
    </row>
    <row r="4142" spans="1:3">
      <c r="A4142" s="577"/>
      <c r="B4142" s="577"/>
      <c r="C4142" s="577"/>
    </row>
    <row r="4143" spans="1:3">
      <c r="A4143" s="577"/>
      <c r="B4143" s="577"/>
      <c r="C4143" s="577"/>
    </row>
    <row r="4144" spans="1:3">
      <c r="A4144" s="577"/>
      <c r="B4144" s="577"/>
      <c r="C4144" s="577"/>
    </row>
    <row r="4145" spans="1:3">
      <c r="A4145" s="577"/>
      <c r="B4145" s="577"/>
      <c r="C4145" s="577"/>
    </row>
    <row r="4146" spans="1:3">
      <c r="A4146" s="577"/>
      <c r="B4146" s="577"/>
      <c r="C4146" s="577"/>
    </row>
    <row r="4147" spans="1:3">
      <c r="A4147" s="577"/>
      <c r="B4147" s="577"/>
      <c r="C4147" s="577"/>
    </row>
    <row r="4148" spans="1:3">
      <c r="A4148" s="577"/>
      <c r="B4148" s="577"/>
      <c r="C4148" s="577"/>
    </row>
    <row r="4149" spans="1:3">
      <c r="A4149" s="577"/>
      <c r="B4149" s="577"/>
      <c r="C4149" s="577"/>
    </row>
    <row r="4150" spans="1:3">
      <c r="A4150" s="577"/>
      <c r="B4150" s="577"/>
      <c r="C4150" s="577"/>
    </row>
    <row r="4151" spans="1:3">
      <c r="A4151" s="577"/>
      <c r="B4151" s="577"/>
      <c r="C4151" s="577"/>
    </row>
    <row r="4152" spans="1:3">
      <c r="A4152" s="577"/>
      <c r="B4152" s="577"/>
      <c r="C4152" s="577"/>
    </row>
    <row r="4153" spans="1:3">
      <c r="A4153" s="577"/>
      <c r="B4153" s="577"/>
      <c r="C4153" s="577"/>
    </row>
    <row r="4154" spans="1:3">
      <c r="A4154" s="577"/>
      <c r="B4154" s="577"/>
      <c r="C4154" s="577"/>
    </row>
    <row r="4155" spans="1:3">
      <c r="A4155" s="577"/>
      <c r="B4155" s="577"/>
      <c r="C4155" s="577"/>
    </row>
    <row r="4156" spans="1:3">
      <c r="A4156" s="577"/>
      <c r="B4156" s="577"/>
      <c r="C4156" s="577"/>
    </row>
    <row r="4157" spans="1:3">
      <c r="A4157" s="577"/>
      <c r="B4157" s="577"/>
      <c r="C4157" s="577"/>
    </row>
    <row r="4158" spans="1:3">
      <c r="A4158" s="577"/>
      <c r="B4158" s="577"/>
      <c r="C4158" s="577"/>
    </row>
    <row r="4159" spans="1:3">
      <c r="A4159" s="577"/>
      <c r="B4159" s="577"/>
      <c r="C4159" s="577"/>
    </row>
    <row r="4160" spans="1:3">
      <c r="A4160" s="577"/>
      <c r="B4160" s="577"/>
      <c r="C4160" s="577"/>
    </row>
    <row r="4161" spans="1:3">
      <c r="A4161" s="577"/>
      <c r="B4161" s="577"/>
      <c r="C4161" s="577"/>
    </row>
    <row r="4162" spans="1:3">
      <c r="A4162" s="577"/>
      <c r="B4162" s="577"/>
      <c r="C4162" s="577"/>
    </row>
    <row r="4163" spans="1:3">
      <c r="A4163" s="577"/>
      <c r="B4163" s="577"/>
      <c r="C4163" s="577"/>
    </row>
    <row r="4164" spans="1:3">
      <c r="A4164" s="577"/>
      <c r="B4164" s="577"/>
      <c r="C4164" s="577"/>
    </row>
    <row r="4165" spans="1:3">
      <c r="A4165" s="577"/>
      <c r="B4165" s="577"/>
      <c r="C4165" s="577"/>
    </row>
    <row r="4166" spans="1:3">
      <c r="A4166" s="577"/>
      <c r="B4166" s="577"/>
      <c r="C4166" s="577"/>
    </row>
    <row r="4167" spans="1:3">
      <c r="A4167" s="577"/>
      <c r="B4167" s="577"/>
      <c r="C4167" s="577"/>
    </row>
    <row r="4168" spans="1:3">
      <c r="A4168" s="577"/>
      <c r="B4168" s="577"/>
      <c r="C4168" s="577"/>
    </row>
    <row r="4169" spans="1:3">
      <c r="A4169" s="577"/>
      <c r="B4169" s="577"/>
      <c r="C4169" s="577"/>
    </row>
    <row r="4170" spans="1:3">
      <c r="A4170" s="577"/>
      <c r="B4170" s="577"/>
      <c r="C4170" s="577"/>
    </row>
    <row r="4171" spans="1:3">
      <c r="A4171" s="577"/>
      <c r="B4171" s="577"/>
      <c r="C4171" s="577"/>
    </row>
    <row r="4172" spans="1:3">
      <c r="A4172" s="577"/>
      <c r="B4172" s="577"/>
      <c r="C4172" s="577"/>
    </row>
    <row r="4173" spans="1:3">
      <c r="A4173" s="577"/>
      <c r="B4173" s="577"/>
      <c r="C4173" s="577"/>
    </row>
    <row r="4174" spans="1:3">
      <c r="A4174" s="577"/>
      <c r="B4174" s="577"/>
      <c r="C4174" s="577"/>
    </row>
    <row r="4175" spans="1:3">
      <c r="A4175" s="577"/>
      <c r="B4175" s="577"/>
      <c r="C4175" s="577"/>
    </row>
    <row r="4176" spans="1:3">
      <c r="A4176" s="577"/>
      <c r="B4176" s="577"/>
      <c r="C4176" s="577"/>
    </row>
    <row r="4177" spans="1:3">
      <c r="A4177" s="577"/>
      <c r="B4177" s="577"/>
      <c r="C4177" s="577"/>
    </row>
    <row r="4178" spans="1:3">
      <c r="A4178" s="577"/>
      <c r="B4178" s="577"/>
      <c r="C4178" s="577"/>
    </row>
    <row r="4179" spans="1:3">
      <c r="A4179" s="577"/>
      <c r="B4179" s="577"/>
      <c r="C4179" s="577"/>
    </row>
    <row r="4180" spans="1:3">
      <c r="A4180" s="577"/>
      <c r="B4180" s="577"/>
      <c r="C4180" s="577"/>
    </row>
    <row r="4181" spans="1:3">
      <c r="A4181" s="577"/>
      <c r="B4181" s="577"/>
      <c r="C4181" s="577"/>
    </row>
    <row r="4182" spans="1:3">
      <c r="A4182" s="577"/>
      <c r="B4182" s="577"/>
      <c r="C4182" s="577"/>
    </row>
    <row r="4183" spans="1:3">
      <c r="A4183" s="577"/>
      <c r="B4183" s="577"/>
      <c r="C4183" s="577"/>
    </row>
    <row r="4184" spans="1:3">
      <c r="A4184" s="577"/>
      <c r="B4184" s="577"/>
      <c r="C4184" s="577"/>
    </row>
    <row r="4185" spans="1:3">
      <c r="A4185" s="577"/>
      <c r="B4185" s="577"/>
      <c r="C4185" s="577"/>
    </row>
    <row r="4186" spans="1:3">
      <c r="A4186" s="577"/>
      <c r="B4186" s="577"/>
      <c r="C4186" s="577"/>
    </row>
    <row r="4187" spans="1:3">
      <c r="A4187" s="577"/>
      <c r="B4187" s="577"/>
      <c r="C4187" s="577"/>
    </row>
    <row r="4188" spans="1:3">
      <c r="A4188" s="577"/>
      <c r="B4188" s="577"/>
      <c r="C4188" s="577"/>
    </row>
    <row r="4189" spans="1:3">
      <c r="A4189" s="577"/>
      <c r="B4189" s="577"/>
      <c r="C4189" s="577"/>
    </row>
    <row r="4190" spans="1:3">
      <c r="A4190" s="577"/>
      <c r="B4190" s="577"/>
      <c r="C4190" s="577"/>
    </row>
    <row r="4191" spans="1:3">
      <c r="A4191" s="577"/>
      <c r="B4191" s="577"/>
      <c r="C4191" s="577"/>
    </row>
    <row r="4192" spans="1:3">
      <c r="A4192" s="577"/>
      <c r="B4192" s="577"/>
      <c r="C4192" s="577"/>
    </row>
    <row r="4193" spans="1:3">
      <c r="A4193" s="577"/>
      <c r="B4193" s="577"/>
      <c r="C4193" s="577"/>
    </row>
    <row r="4194" spans="1:3">
      <c r="A4194" s="577"/>
      <c r="B4194" s="577"/>
      <c r="C4194" s="577"/>
    </row>
    <row r="4195" spans="1:3">
      <c r="A4195" s="577"/>
      <c r="B4195" s="577"/>
      <c r="C4195" s="577"/>
    </row>
    <row r="4196" spans="1:3">
      <c r="A4196" s="577"/>
      <c r="B4196" s="577"/>
      <c r="C4196" s="577"/>
    </row>
    <row r="4197" spans="1:3">
      <c r="A4197" s="577"/>
      <c r="B4197" s="577"/>
      <c r="C4197" s="577"/>
    </row>
    <row r="4198" spans="1:3">
      <c r="A4198" s="577"/>
      <c r="B4198" s="577"/>
      <c r="C4198" s="577"/>
    </row>
    <row r="4199" spans="1:3">
      <c r="A4199" s="577"/>
      <c r="B4199" s="577"/>
      <c r="C4199" s="577"/>
    </row>
    <row r="4200" spans="1:3">
      <c r="A4200" s="577"/>
      <c r="B4200" s="577"/>
      <c r="C4200" s="577"/>
    </row>
    <row r="4201" spans="1:3">
      <c r="A4201" s="577"/>
      <c r="B4201" s="577"/>
      <c r="C4201" s="577"/>
    </row>
    <row r="4202" spans="1:3">
      <c r="A4202" s="577"/>
      <c r="B4202" s="577"/>
      <c r="C4202" s="577"/>
    </row>
    <row r="4203" spans="1:3">
      <c r="A4203" s="577"/>
      <c r="B4203" s="577"/>
      <c r="C4203" s="577"/>
    </row>
    <row r="4204" spans="1:3">
      <c r="A4204" s="577"/>
      <c r="B4204" s="577"/>
      <c r="C4204" s="577"/>
    </row>
    <row r="4205" spans="1:3">
      <c r="A4205" s="577"/>
      <c r="B4205" s="577"/>
      <c r="C4205" s="577"/>
    </row>
    <row r="4206" spans="1:3">
      <c r="A4206" s="577"/>
      <c r="B4206" s="577"/>
      <c r="C4206" s="577"/>
    </row>
    <row r="4207" spans="1:3">
      <c r="A4207" s="577"/>
      <c r="B4207" s="577"/>
      <c r="C4207" s="577"/>
    </row>
    <row r="4208" spans="1:3">
      <c r="A4208" s="577"/>
      <c r="B4208" s="577"/>
      <c r="C4208" s="577"/>
    </row>
    <row r="4209" spans="1:3">
      <c r="A4209" s="577"/>
      <c r="B4209" s="577"/>
      <c r="C4209" s="577"/>
    </row>
    <row r="4210" spans="1:3">
      <c r="A4210" s="577"/>
      <c r="B4210" s="577"/>
      <c r="C4210" s="577"/>
    </row>
    <row r="4211" spans="1:3">
      <c r="A4211" s="577"/>
      <c r="B4211" s="577"/>
      <c r="C4211" s="577"/>
    </row>
    <row r="4212" spans="1:3">
      <c r="A4212" s="577"/>
      <c r="B4212" s="577"/>
      <c r="C4212" s="577"/>
    </row>
    <row r="4213" spans="1:3">
      <c r="A4213" s="577"/>
      <c r="B4213" s="577"/>
      <c r="C4213" s="577"/>
    </row>
    <row r="4214" spans="1:3">
      <c r="A4214" s="577"/>
      <c r="B4214" s="577"/>
      <c r="C4214" s="577"/>
    </row>
    <row r="4215" spans="1:3">
      <c r="A4215" s="577"/>
      <c r="B4215" s="577"/>
      <c r="C4215" s="577"/>
    </row>
    <row r="4216" spans="1:3">
      <c r="A4216" s="577"/>
      <c r="B4216" s="577"/>
      <c r="C4216" s="577"/>
    </row>
    <row r="4217" spans="1:3">
      <c r="A4217" s="577"/>
      <c r="B4217" s="577"/>
      <c r="C4217" s="577"/>
    </row>
    <row r="4218" spans="1:3">
      <c r="A4218" s="577"/>
      <c r="B4218" s="577"/>
      <c r="C4218" s="577"/>
    </row>
    <row r="4219" spans="1:3">
      <c r="A4219" s="577"/>
      <c r="B4219" s="577"/>
      <c r="C4219" s="577"/>
    </row>
    <row r="4220" spans="1:3">
      <c r="A4220" s="577"/>
      <c r="B4220" s="577"/>
      <c r="C4220" s="577"/>
    </row>
    <row r="4221" spans="1:3">
      <c r="A4221" s="577"/>
      <c r="B4221" s="577"/>
      <c r="C4221" s="577"/>
    </row>
    <row r="4222" spans="1:3">
      <c r="A4222" s="577"/>
      <c r="B4222" s="577"/>
      <c r="C4222" s="577"/>
    </row>
    <row r="4223" spans="1:3">
      <c r="A4223" s="577"/>
      <c r="B4223" s="577"/>
      <c r="C4223" s="577"/>
    </row>
    <row r="4224" spans="1:3">
      <c r="A4224" s="577"/>
      <c r="B4224" s="577"/>
      <c r="C4224" s="577"/>
    </row>
    <row r="4225" spans="1:3">
      <c r="A4225" s="577"/>
      <c r="B4225" s="577"/>
      <c r="C4225" s="577"/>
    </row>
    <row r="4226" spans="1:3">
      <c r="A4226" s="577"/>
      <c r="B4226" s="577"/>
      <c r="C4226" s="577"/>
    </row>
    <row r="4227" spans="1:3">
      <c r="A4227" s="577"/>
      <c r="B4227" s="577"/>
      <c r="C4227" s="577"/>
    </row>
    <row r="4228" spans="1:3">
      <c r="A4228" s="577"/>
      <c r="B4228" s="577"/>
      <c r="C4228" s="577"/>
    </row>
    <row r="4229" spans="1:3">
      <c r="A4229" s="577"/>
      <c r="B4229" s="577"/>
      <c r="C4229" s="577"/>
    </row>
    <row r="4230" spans="1:3">
      <c r="A4230" s="577"/>
      <c r="B4230" s="577"/>
      <c r="C4230" s="577"/>
    </row>
    <row r="4231" spans="1:3">
      <c r="A4231" s="577"/>
      <c r="B4231" s="577"/>
      <c r="C4231" s="577"/>
    </row>
    <row r="4232" spans="1:3">
      <c r="A4232" s="577"/>
      <c r="B4232" s="577"/>
      <c r="C4232" s="577"/>
    </row>
    <row r="4233" spans="1:3">
      <c r="A4233" s="577"/>
      <c r="B4233" s="577"/>
      <c r="C4233" s="577"/>
    </row>
    <row r="4234" spans="1:3">
      <c r="A4234" s="577"/>
      <c r="B4234" s="577"/>
      <c r="C4234" s="577"/>
    </row>
    <row r="4235" spans="1:3">
      <c r="A4235" s="577"/>
      <c r="B4235" s="577"/>
      <c r="C4235" s="577"/>
    </row>
    <row r="4236" spans="1:3">
      <c r="A4236" s="577"/>
      <c r="B4236" s="577"/>
      <c r="C4236" s="577"/>
    </row>
    <row r="4237" spans="1:3">
      <c r="A4237" s="577"/>
      <c r="B4237" s="577"/>
      <c r="C4237" s="577"/>
    </row>
    <row r="4238" spans="1:3">
      <c r="A4238" s="577"/>
      <c r="B4238" s="577"/>
      <c r="C4238" s="577"/>
    </row>
    <row r="4239" spans="1:3">
      <c r="A4239" s="577"/>
      <c r="B4239" s="577"/>
      <c r="C4239" s="577"/>
    </row>
    <row r="4240" spans="1:3">
      <c r="A4240" s="577"/>
      <c r="B4240" s="577"/>
      <c r="C4240" s="577"/>
    </row>
    <row r="4241" spans="1:3">
      <c r="A4241" s="577"/>
      <c r="B4241" s="577"/>
      <c r="C4241" s="577"/>
    </row>
    <row r="4242" spans="1:3">
      <c r="A4242" s="577"/>
      <c r="B4242" s="577"/>
      <c r="C4242" s="577"/>
    </row>
    <row r="4243" spans="1:3">
      <c r="A4243" s="577"/>
      <c r="B4243" s="577"/>
      <c r="C4243" s="577"/>
    </row>
    <row r="4244" spans="1:3">
      <c r="A4244" s="577"/>
      <c r="B4244" s="577"/>
      <c r="C4244" s="577"/>
    </row>
    <row r="4245" spans="1:3">
      <c r="A4245" s="577"/>
      <c r="B4245" s="577"/>
      <c r="C4245" s="577"/>
    </row>
    <row r="4246" spans="1:3">
      <c r="A4246" s="577"/>
      <c r="B4246" s="577"/>
      <c r="C4246" s="577"/>
    </row>
    <row r="4247" spans="1:3">
      <c r="A4247" s="577"/>
      <c r="B4247" s="577"/>
      <c r="C4247" s="577"/>
    </row>
    <row r="4248" spans="1:3">
      <c r="A4248" s="577"/>
      <c r="B4248" s="577"/>
      <c r="C4248" s="577"/>
    </row>
    <row r="4249" spans="1:3">
      <c r="A4249" s="577"/>
      <c r="B4249" s="577"/>
      <c r="C4249" s="577"/>
    </row>
    <row r="4250" spans="1:3">
      <c r="A4250" s="577"/>
      <c r="B4250" s="577"/>
      <c r="C4250" s="577"/>
    </row>
    <row r="4251" spans="1:3">
      <c r="A4251" s="577"/>
      <c r="B4251" s="577"/>
      <c r="C4251" s="577"/>
    </row>
    <row r="4252" spans="1:3">
      <c r="A4252" s="577"/>
      <c r="B4252" s="577"/>
      <c r="C4252" s="577"/>
    </row>
    <row r="4253" spans="1:3">
      <c r="A4253" s="577"/>
      <c r="B4253" s="577"/>
      <c r="C4253" s="577"/>
    </row>
    <row r="4254" spans="1:3">
      <c r="A4254" s="577"/>
      <c r="B4254" s="577"/>
      <c r="C4254" s="577"/>
    </row>
    <row r="4255" spans="1:3">
      <c r="A4255" s="577"/>
      <c r="B4255" s="577"/>
      <c r="C4255" s="577"/>
    </row>
    <row r="4256" spans="1:3">
      <c r="A4256" s="577"/>
      <c r="B4256" s="577"/>
      <c r="C4256" s="577"/>
    </row>
    <row r="4257" spans="1:3">
      <c r="A4257" s="577"/>
      <c r="B4257" s="577"/>
      <c r="C4257" s="577"/>
    </row>
    <row r="4258" spans="1:3">
      <c r="A4258" s="577"/>
      <c r="B4258" s="577"/>
      <c r="C4258" s="577"/>
    </row>
    <row r="4259" spans="1:3">
      <c r="A4259" s="577"/>
      <c r="B4259" s="577"/>
      <c r="C4259" s="577"/>
    </row>
    <row r="4260" spans="1:3">
      <c r="A4260" s="577"/>
      <c r="B4260" s="577"/>
      <c r="C4260" s="577"/>
    </row>
    <row r="4261" spans="1:3">
      <c r="A4261" s="577"/>
      <c r="B4261" s="577"/>
      <c r="C4261" s="577"/>
    </row>
    <row r="4262" spans="1:3">
      <c r="A4262" s="577"/>
      <c r="B4262" s="577"/>
      <c r="C4262" s="577"/>
    </row>
    <row r="4263" spans="1:3">
      <c r="A4263" s="577"/>
      <c r="B4263" s="577"/>
      <c r="C4263" s="577"/>
    </row>
    <row r="4264" spans="1:3">
      <c r="A4264" s="577"/>
      <c r="B4264" s="577"/>
      <c r="C4264" s="577"/>
    </row>
    <row r="4265" spans="1:3">
      <c r="A4265" s="577"/>
      <c r="B4265" s="577"/>
      <c r="C4265" s="577"/>
    </row>
    <row r="4266" spans="1:3">
      <c r="A4266" s="577"/>
      <c r="B4266" s="577"/>
      <c r="C4266" s="577"/>
    </row>
    <row r="4267" spans="1:3">
      <c r="A4267" s="577"/>
      <c r="B4267" s="577"/>
      <c r="C4267" s="577"/>
    </row>
    <row r="4268" spans="1:3">
      <c r="A4268" s="577"/>
      <c r="B4268" s="577"/>
      <c r="C4268" s="577"/>
    </row>
    <row r="4269" spans="1:3">
      <c r="A4269" s="577"/>
      <c r="B4269" s="577"/>
      <c r="C4269" s="577"/>
    </row>
    <row r="4270" spans="1:3">
      <c r="A4270" s="577"/>
      <c r="B4270" s="577"/>
      <c r="C4270" s="577"/>
    </row>
    <row r="4271" spans="1:3">
      <c r="A4271" s="577"/>
      <c r="B4271" s="577"/>
      <c r="C4271" s="577"/>
    </row>
    <row r="4272" spans="1:3">
      <c r="A4272" s="577"/>
      <c r="B4272" s="577"/>
      <c r="C4272" s="577"/>
    </row>
    <row r="4273" spans="1:3">
      <c r="A4273" s="577"/>
      <c r="B4273" s="577"/>
      <c r="C4273" s="577"/>
    </row>
    <row r="4274" spans="1:3">
      <c r="A4274" s="577"/>
      <c r="B4274" s="577"/>
      <c r="C4274" s="577"/>
    </row>
    <row r="4275" spans="1:3">
      <c r="A4275" s="577"/>
      <c r="B4275" s="577"/>
      <c r="C4275" s="577"/>
    </row>
    <row r="4276" spans="1:3">
      <c r="A4276" s="577"/>
      <c r="B4276" s="577"/>
      <c r="C4276" s="577"/>
    </row>
    <row r="4277" spans="1:3">
      <c r="A4277" s="577"/>
      <c r="B4277" s="577"/>
      <c r="C4277" s="577"/>
    </row>
    <row r="4278" spans="1:3">
      <c r="A4278" s="577"/>
      <c r="B4278" s="577"/>
      <c r="C4278" s="577"/>
    </row>
    <row r="4279" spans="1:3">
      <c r="A4279" s="577"/>
      <c r="B4279" s="577"/>
      <c r="C4279" s="577"/>
    </row>
    <row r="4280" spans="1:3">
      <c r="A4280" s="577"/>
      <c r="B4280" s="577"/>
      <c r="C4280" s="577"/>
    </row>
    <row r="4281" spans="1:3">
      <c r="A4281" s="577"/>
      <c r="B4281" s="577"/>
      <c r="C4281" s="577"/>
    </row>
    <row r="4282" spans="1:3">
      <c r="A4282" s="577"/>
      <c r="B4282" s="577"/>
      <c r="C4282" s="577"/>
    </row>
    <row r="4283" spans="1:3">
      <c r="A4283" s="577"/>
      <c r="B4283" s="577"/>
      <c r="C4283" s="577"/>
    </row>
    <row r="4284" spans="1:3">
      <c r="A4284" s="577"/>
      <c r="B4284" s="577"/>
      <c r="C4284" s="577"/>
    </row>
    <row r="4285" spans="1:3">
      <c r="A4285" s="577"/>
      <c r="B4285" s="577"/>
      <c r="C4285" s="577"/>
    </row>
    <row r="4286" spans="1:3">
      <c r="A4286" s="577"/>
      <c r="B4286" s="577"/>
      <c r="C4286" s="577"/>
    </row>
    <row r="4287" spans="1:3">
      <c r="A4287" s="577"/>
      <c r="B4287" s="577"/>
      <c r="C4287" s="577"/>
    </row>
    <row r="4288" spans="1:3">
      <c r="A4288" s="577"/>
      <c r="B4288" s="577"/>
      <c r="C4288" s="577"/>
    </row>
    <row r="4289" spans="1:3">
      <c r="A4289" s="577"/>
      <c r="B4289" s="577"/>
      <c r="C4289" s="577"/>
    </row>
    <row r="4290" spans="1:3">
      <c r="A4290" s="577"/>
      <c r="B4290" s="577"/>
      <c r="C4290" s="577"/>
    </row>
    <row r="4291" spans="1:3">
      <c r="A4291" s="577"/>
      <c r="B4291" s="577"/>
      <c r="C4291" s="577"/>
    </row>
    <row r="4292" spans="1:3">
      <c r="A4292" s="577"/>
      <c r="B4292" s="577"/>
      <c r="C4292" s="577"/>
    </row>
    <row r="4293" spans="1:3">
      <c r="A4293" s="577"/>
      <c r="B4293" s="577"/>
      <c r="C4293" s="577"/>
    </row>
    <row r="4294" spans="1:3">
      <c r="A4294" s="577"/>
      <c r="B4294" s="577"/>
      <c r="C4294" s="577"/>
    </row>
    <row r="4295" spans="1:3">
      <c r="A4295" s="577"/>
      <c r="B4295" s="577"/>
      <c r="C4295" s="577"/>
    </row>
    <row r="4296" spans="1:3">
      <c r="A4296" s="577"/>
      <c r="B4296" s="577"/>
      <c r="C4296" s="577"/>
    </row>
    <row r="4297" spans="1:3">
      <c r="A4297" s="577"/>
      <c r="B4297" s="577"/>
      <c r="C4297" s="577"/>
    </row>
    <row r="4298" spans="1:3">
      <c r="A4298" s="577"/>
      <c r="B4298" s="577"/>
      <c r="C4298" s="577"/>
    </row>
    <row r="4299" spans="1:3">
      <c r="A4299" s="577"/>
      <c r="B4299" s="577"/>
      <c r="C4299" s="577"/>
    </row>
    <row r="4300" spans="1:3">
      <c r="A4300" s="577"/>
      <c r="B4300" s="577"/>
      <c r="C4300" s="577"/>
    </row>
    <row r="4301" spans="1:3">
      <c r="A4301" s="577"/>
      <c r="B4301" s="577"/>
      <c r="C4301" s="577"/>
    </row>
    <row r="4302" spans="1:3">
      <c r="A4302" s="577"/>
      <c r="B4302" s="577"/>
      <c r="C4302" s="577"/>
    </row>
    <row r="4303" spans="1:3">
      <c r="A4303" s="577"/>
      <c r="B4303" s="577"/>
      <c r="C4303" s="577"/>
    </row>
    <row r="4304" spans="1:3">
      <c r="A4304" s="577"/>
      <c r="B4304" s="577"/>
      <c r="C4304" s="577"/>
    </row>
    <row r="4305" spans="1:3">
      <c r="A4305" s="577"/>
      <c r="B4305" s="577"/>
      <c r="C4305" s="577"/>
    </row>
    <row r="4306" spans="1:3">
      <c r="A4306" s="577"/>
      <c r="B4306" s="577"/>
      <c r="C4306" s="577"/>
    </row>
    <row r="4307" spans="1:3">
      <c r="A4307" s="577"/>
      <c r="B4307" s="577"/>
      <c r="C4307" s="577"/>
    </row>
    <row r="4308" spans="1:3">
      <c r="A4308" s="577"/>
      <c r="B4308" s="577"/>
      <c r="C4308" s="577"/>
    </row>
    <row r="4309" spans="1:3">
      <c r="A4309" s="577"/>
      <c r="B4309" s="577"/>
      <c r="C4309" s="577"/>
    </row>
    <row r="4310" spans="1:3">
      <c r="A4310" s="577"/>
      <c r="B4310" s="577"/>
      <c r="C4310" s="577"/>
    </row>
    <row r="4311" spans="1:3">
      <c r="A4311" s="577"/>
      <c r="B4311" s="577"/>
      <c r="C4311" s="577"/>
    </row>
    <row r="4312" spans="1:3">
      <c r="A4312" s="577"/>
      <c r="B4312" s="577"/>
      <c r="C4312" s="577"/>
    </row>
    <row r="4313" spans="1:3">
      <c r="A4313" s="577"/>
      <c r="B4313" s="577"/>
      <c r="C4313" s="577"/>
    </row>
    <row r="4314" spans="1:3">
      <c r="A4314" s="577"/>
      <c r="B4314" s="577"/>
      <c r="C4314" s="577"/>
    </row>
    <row r="4315" spans="1:3">
      <c r="A4315" s="577"/>
      <c r="B4315" s="577"/>
      <c r="C4315" s="577"/>
    </row>
    <row r="4316" spans="1:3">
      <c r="A4316" s="577"/>
      <c r="B4316" s="577"/>
      <c r="C4316" s="577"/>
    </row>
    <row r="4317" spans="1:3">
      <c r="A4317" s="577"/>
      <c r="B4317" s="577"/>
      <c r="C4317" s="577"/>
    </row>
    <row r="4318" spans="1:3">
      <c r="A4318" s="577"/>
      <c r="B4318" s="577"/>
      <c r="C4318" s="577"/>
    </row>
    <row r="4319" spans="1:3">
      <c r="A4319" s="577"/>
      <c r="B4319" s="577"/>
      <c r="C4319" s="577"/>
    </row>
    <row r="4320" spans="1:3">
      <c r="A4320" s="577"/>
      <c r="B4320" s="577"/>
      <c r="C4320" s="577"/>
    </row>
    <row r="4321" spans="1:3">
      <c r="A4321" s="577"/>
      <c r="B4321" s="577"/>
      <c r="C4321" s="577"/>
    </row>
    <row r="4322" spans="1:3">
      <c r="A4322" s="577"/>
      <c r="B4322" s="577"/>
      <c r="C4322" s="577"/>
    </row>
    <row r="4323" spans="1:3">
      <c r="A4323" s="577"/>
      <c r="B4323" s="577"/>
      <c r="C4323" s="577"/>
    </row>
    <row r="4324" spans="1:3">
      <c r="A4324" s="577"/>
      <c r="B4324" s="577"/>
      <c r="C4324" s="577"/>
    </row>
    <row r="4325" spans="1:3">
      <c r="A4325" s="577"/>
      <c r="B4325" s="577"/>
      <c r="C4325" s="577"/>
    </row>
    <row r="4326" spans="1:3">
      <c r="A4326" s="577"/>
      <c r="B4326" s="577"/>
      <c r="C4326" s="577"/>
    </row>
    <row r="4327" spans="1:3">
      <c r="A4327" s="577"/>
      <c r="B4327" s="577"/>
      <c r="C4327" s="577"/>
    </row>
    <row r="4328" spans="1:3">
      <c r="A4328" s="577"/>
      <c r="B4328" s="577"/>
      <c r="C4328" s="577"/>
    </row>
    <row r="4329" spans="1:3">
      <c r="A4329" s="577"/>
      <c r="B4329" s="577"/>
      <c r="C4329" s="577"/>
    </row>
    <row r="4330" spans="1:3">
      <c r="A4330" s="577"/>
      <c r="B4330" s="577"/>
      <c r="C4330" s="577"/>
    </row>
    <row r="4331" spans="1:3">
      <c r="A4331" s="577"/>
      <c r="B4331" s="577"/>
      <c r="C4331" s="577"/>
    </row>
    <row r="4332" spans="1:3">
      <c r="A4332" s="577"/>
      <c r="B4332" s="577"/>
      <c r="C4332" s="577"/>
    </row>
    <row r="4333" spans="1:3">
      <c r="A4333" s="577"/>
      <c r="B4333" s="577"/>
      <c r="C4333" s="577"/>
    </row>
    <row r="4334" spans="1:3">
      <c r="A4334" s="577"/>
      <c r="B4334" s="577"/>
      <c r="C4334" s="577"/>
    </row>
    <row r="4335" spans="1:3">
      <c r="A4335" s="577"/>
      <c r="B4335" s="577"/>
      <c r="C4335" s="577"/>
    </row>
    <row r="4336" spans="1:3">
      <c r="A4336" s="577"/>
      <c r="B4336" s="577"/>
      <c r="C4336" s="577"/>
    </row>
    <row r="4337" spans="1:3">
      <c r="A4337" s="577"/>
      <c r="B4337" s="577"/>
      <c r="C4337" s="577"/>
    </row>
    <row r="4338" spans="1:3">
      <c r="A4338" s="577"/>
      <c r="B4338" s="577"/>
      <c r="C4338" s="577"/>
    </row>
    <row r="4339" spans="1:3">
      <c r="A4339" s="577"/>
      <c r="B4339" s="577"/>
      <c r="C4339" s="577"/>
    </row>
    <row r="4340" spans="1:3">
      <c r="A4340" s="577"/>
      <c r="B4340" s="577"/>
      <c r="C4340" s="577"/>
    </row>
    <row r="4341" spans="1:3">
      <c r="A4341" s="577"/>
      <c r="B4341" s="577"/>
      <c r="C4341" s="577"/>
    </row>
    <row r="4342" spans="1:3">
      <c r="A4342" s="577"/>
      <c r="B4342" s="577"/>
      <c r="C4342" s="577"/>
    </row>
    <row r="4343" spans="1:3">
      <c r="A4343" s="577"/>
      <c r="B4343" s="577"/>
      <c r="C4343" s="577"/>
    </row>
    <row r="4344" spans="1:3">
      <c r="A4344" s="577"/>
      <c r="B4344" s="577"/>
      <c r="C4344" s="577"/>
    </row>
    <row r="4345" spans="1:3">
      <c r="A4345" s="577"/>
      <c r="B4345" s="577"/>
      <c r="C4345" s="577"/>
    </row>
    <row r="4346" spans="1:3">
      <c r="A4346" s="577"/>
      <c r="B4346" s="577"/>
      <c r="C4346" s="577"/>
    </row>
    <row r="4347" spans="1:3">
      <c r="A4347" s="577"/>
      <c r="B4347" s="577"/>
      <c r="C4347" s="577"/>
    </row>
    <row r="4348" spans="1:3">
      <c r="A4348" s="577"/>
      <c r="B4348" s="577"/>
      <c r="C4348" s="577"/>
    </row>
    <row r="4349" spans="1:3">
      <c r="A4349" s="577"/>
      <c r="B4349" s="577"/>
      <c r="C4349" s="577"/>
    </row>
    <row r="4350" spans="1:3">
      <c r="A4350" s="577"/>
      <c r="B4350" s="577"/>
      <c r="C4350" s="577"/>
    </row>
    <row r="4351" spans="1:3">
      <c r="A4351" s="577"/>
      <c r="B4351" s="577"/>
      <c r="C4351" s="577"/>
    </row>
    <row r="4352" spans="1:3">
      <c r="A4352" s="577"/>
      <c r="B4352" s="577"/>
      <c r="C4352" s="577"/>
    </row>
    <row r="4353" spans="1:3">
      <c r="A4353" s="577"/>
      <c r="B4353" s="577"/>
      <c r="C4353" s="577"/>
    </row>
    <row r="4354" spans="1:3">
      <c r="A4354" s="577"/>
      <c r="B4354" s="577"/>
      <c r="C4354" s="577"/>
    </row>
    <row r="4355" spans="1:3">
      <c r="A4355" s="577"/>
      <c r="B4355" s="577"/>
      <c r="C4355" s="577"/>
    </row>
    <row r="4356" spans="1:3">
      <c r="A4356" s="577"/>
      <c r="B4356" s="577"/>
      <c r="C4356" s="577"/>
    </row>
    <row r="4357" spans="1:3">
      <c r="A4357" s="577"/>
      <c r="B4357" s="577"/>
      <c r="C4357" s="577"/>
    </row>
    <row r="4358" spans="1:3">
      <c r="A4358" s="577"/>
      <c r="B4358" s="577"/>
      <c r="C4358" s="577"/>
    </row>
    <row r="4359" spans="1:3">
      <c r="A4359" s="577"/>
      <c r="B4359" s="577"/>
      <c r="C4359" s="577"/>
    </row>
    <row r="4360" spans="1:3">
      <c r="A4360" s="577"/>
      <c r="B4360" s="577"/>
      <c r="C4360" s="577"/>
    </row>
    <row r="4361" spans="1:3">
      <c r="A4361" s="577"/>
      <c r="B4361" s="577"/>
      <c r="C4361" s="577"/>
    </row>
    <row r="4362" spans="1:3">
      <c r="A4362" s="577"/>
      <c r="B4362" s="577"/>
      <c r="C4362" s="577"/>
    </row>
    <row r="4363" spans="1:3">
      <c r="A4363" s="577"/>
      <c r="B4363" s="577"/>
      <c r="C4363" s="577"/>
    </row>
    <row r="4364" spans="1:3">
      <c r="A4364" s="577"/>
      <c r="B4364" s="577"/>
      <c r="C4364" s="577"/>
    </row>
    <row r="4365" spans="1:3">
      <c r="A4365" s="577"/>
      <c r="B4365" s="577"/>
      <c r="C4365" s="577"/>
    </row>
    <row r="4366" spans="1:3">
      <c r="A4366" s="577"/>
      <c r="B4366" s="577"/>
      <c r="C4366" s="577"/>
    </row>
    <row r="4367" spans="1:3">
      <c r="A4367" s="577"/>
      <c r="B4367" s="577"/>
      <c r="C4367" s="577"/>
    </row>
    <row r="4368" spans="1:3">
      <c r="A4368" s="577"/>
      <c r="B4368" s="577"/>
      <c r="C4368" s="577"/>
    </row>
    <row r="4369" spans="1:3">
      <c r="A4369" s="577"/>
      <c r="B4369" s="577"/>
      <c r="C4369" s="577"/>
    </row>
    <row r="4370" spans="1:3">
      <c r="A4370" s="577"/>
      <c r="B4370" s="577"/>
      <c r="C4370" s="577"/>
    </row>
    <row r="4371" spans="1:3">
      <c r="A4371" s="577"/>
      <c r="B4371" s="577"/>
      <c r="C4371" s="577"/>
    </row>
    <row r="4372" spans="1:3">
      <c r="A4372" s="577"/>
      <c r="B4372" s="577"/>
      <c r="C4372" s="577"/>
    </row>
    <row r="4373" spans="1:3">
      <c r="A4373" s="577"/>
      <c r="B4373" s="577"/>
      <c r="C4373" s="577"/>
    </row>
    <row r="4374" spans="1:3">
      <c r="A4374" s="577"/>
      <c r="B4374" s="577"/>
      <c r="C4374" s="577"/>
    </row>
    <row r="4375" spans="1:3">
      <c r="A4375" s="577"/>
      <c r="B4375" s="577"/>
      <c r="C4375" s="577"/>
    </row>
    <row r="4376" spans="1:3">
      <c r="A4376" s="577"/>
      <c r="B4376" s="577"/>
      <c r="C4376" s="577"/>
    </row>
    <row r="4377" spans="1:3">
      <c r="A4377" s="577"/>
      <c r="B4377" s="577"/>
      <c r="C4377" s="577"/>
    </row>
    <row r="4378" spans="1:3">
      <c r="A4378" s="577"/>
      <c r="B4378" s="577"/>
      <c r="C4378" s="577"/>
    </row>
    <row r="4379" spans="1:3">
      <c r="A4379" s="577"/>
      <c r="B4379" s="577"/>
      <c r="C4379" s="577"/>
    </row>
    <row r="4380" spans="1:3">
      <c r="A4380" s="577"/>
      <c r="B4380" s="577"/>
      <c r="C4380" s="577"/>
    </row>
    <row r="4381" spans="1:3">
      <c r="A4381" s="577"/>
      <c r="B4381" s="577"/>
      <c r="C4381" s="577"/>
    </row>
    <row r="4382" spans="1:3">
      <c r="A4382" s="577"/>
      <c r="B4382" s="577"/>
      <c r="C4382" s="577"/>
    </row>
    <row r="4383" spans="1:3">
      <c r="A4383" s="577"/>
      <c r="B4383" s="577"/>
      <c r="C4383" s="577"/>
    </row>
    <row r="4384" spans="1:3">
      <c r="A4384" s="577"/>
      <c r="B4384" s="577"/>
      <c r="C4384" s="577"/>
    </row>
    <row r="4385" spans="1:3">
      <c r="A4385" s="577"/>
      <c r="B4385" s="577"/>
      <c r="C4385" s="577"/>
    </row>
    <row r="4386" spans="1:3">
      <c r="A4386" s="577"/>
      <c r="B4386" s="577"/>
      <c r="C4386" s="577"/>
    </row>
    <row r="4387" spans="1:3">
      <c r="A4387" s="577"/>
      <c r="B4387" s="577"/>
      <c r="C4387" s="577"/>
    </row>
    <row r="4388" spans="1:3">
      <c r="A4388" s="577"/>
      <c r="B4388" s="577"/>
      <c r="C4388" s="577"/>
    </row>
    <row r="4389" spans="1:3">
      <c r="A4389" s="577"/>
      <c r="B4389" s="577"/>
      <c r="C4389" s="577"/>
    </row>
    <row r="4390" spans="1:3">
      <c r="A4390" s="577"/>
      <c r="B4390" s="577"/>
      <c r="C4390" s="577"/>
    </row>
    <row r="4391" spans="1:3">
      <c r="A4391" s="577"/>
      <c r="B4391" s="577"/>
      <c r="C4391" s="577"/>
    </row>
    <row r="4392" spans="1:3">
      <c r="A4392" s="577"/>
      <c r="B4392" s="577"/>
      <c r="C4392" s="577"/>
    </row>
    <row r="4393" spans="1:3">
      <c r="A4393" s="577"/>
      <c r="B4393" s="577"/>
      <c r="C4393" s="577"/>
    </row>
    <row r="4394" spans="1:3">
      <c r="A4394" s="577"/>
      <c r="B4394" s="577"/>
      <c r="C4394" s="577"/>
    </row>
    <row r="4395" spans="1:3">
      <c r="A4395" s="577"/>
      <c r="B4395" s="577"/>
      <c r="C4395" s="577"/>
    </row>
    <row r="4396" spans="1:3">
      <c r="A4396" s="577"/>
      <c r="B4396" s="577"/>
      <c r="C4396" s="577"/>
    </row>
    <row r="4397" spans="1:3">
      <c r="A4397" s="577"/>
      <c r="B4397" s="577"/>
      <c r="C4397" s="577"/>
    </row>
    <row r="4398" spans="1:3">
      <c r="A4398" s="577"/>
      <c r="B4398" s="577"/>
      <c r="C4398" s="577"/>
    </row>
    <row r="4399" spans="1:3">
      <c r="A4399" s="577"/>
      <c r="B4399" s="577"/>
      <c r="C4399" s="577"/>
    </row>
    <row r="4400" spans="1:3">
      <c r="A4400" s="577"/>
      <c r="B4400" s="577"/>
      <c r="C4400" s="577"/>
    </row>
    <row r="4401" spans="1:3">
      <c r="A4401" s="577"/>
      <c r="B4401" s="577"/>
      <c r="C4401" s="577"/>
    </row>
    <row r="4402" spans="1:3">
      <c r="A4402" s="577"/>
      <c r="B4402" s="577"/>
      <c r="C4402" s="577"/>
    </row>
    <row r="4403" spans="1:3">
      <c r="A4403" s="577"/>
      <c r="B4403" s="577"/>
      <c r="C4403" s="577"/>
    </row>
    <row r="4404" spans="1:3">
      <c r="A4404" s="577"/>
      <c r="B4404" s="577"/>
      <c r="C4404" s="577"/>
    </row>
    <row r="4405" spans="1:3">
      <c r="A4405" s="577"/>
      <c r="B4405" s="577"/>
      <c r="C4405" s="577"/>
    </row>
    <row r="4406" spans="1:3">
      <c r="A4406" s="577"/>
      <c r="B4406" s="577"/>
      <c r="C4406" s="577"/>
    </row>
    <row r="4407" spans="1:3">
      <c r="A4407" s="577"/>
      <c r="B4407" s="577"/>
      <c r="C4407" s="577"/>
    </row>
    <row r="4408" spans="1:3">
      <c r="A4408" s="577"/>
      <c r="B4408" s="577"/>
      <c r="C4408" s="577"/>
    </row>
    <row r="4409" spans="1:3">
      <c r="A4409" s="577"/>
      <c r="B4409" s="577"/>
      <c r="C4409" s="577"/>
    </row>
    <row r="4410" spans="1:3">
      <c r="A4410" s="577"/>
      <c r="B4410" s="577"/>
      <c r="C4410" s="577"/>
    </row>
    <row r="4411" spans="1:3">
      <c r="A4411" s="577"/>
      <c r="B4411" s="577"/>
      <c r="C4411" s="577"/>
    </row>
    <row r="4412" spans="1:3">
      <c r="A4412" s="577"/>
      <c r="B4412" s="577"/>
      <c r="C4412" s="577"/>
    </row>
    <row r="4413" spans="1:3">
      <c r="A4413" s="577"/>
      <c r="B4413" s="577"/>
      <c r="C4413" s="577"/>
    </row>
    <row r="4414" spans="1:3">
      <c r="A4414" s="577"/>
      <c r="B4414" s="577"/>
      <c r="C4414" s="577"/>
    </row>
    <row r="4415" spans="1:3">
      <c r="A4415" s="577"/>
      <c r="B4415" s="577"/>
      <c r="C4415" s="577"/>
    </row>
    <row r="4416" spans="1:3">
      <c r="A4416" s="577"/>
      <c r="B4416" s="577"/>
      <c r="C4416" s="577"/>
    </row>
    <row r="4417" spans="1:3">
      <c r="A4417" s="577"/>
      <c r="B4417" s="577"/>
      <c r="C4417" s="577"/>
    </row>
    <row r="4418" spans="1:3">
      <c r="A4418" s="577"/>
      <c r="B4418" s="577"/>
      <c r="C4418" s="577"/>
    </row>
    <row r="4419" spans="1:3">
      <c r="A4419" s="577"/>
      <c r="B4419" s="577"/>
      <c r="C4419" s="577"/>
    </row>
    <row r="4420" spans="1:3">
      <c r="A4420" s="577"/>
      <c r="B4420" s="577"/>
      <c r="C4420" s="577"/>
    </row>
    <row r="4421" spans="1:3">
      <c r="A4421" s="577"/>
      <c r="B4421" s="577"/>
      <c r="C4421" s="577"/>
    </row>
    <row r="4422" spans="1:3">
      <c r="A4422" s="577"/>
      <c r="B4422" s="577"/>
      <c r="C4422" s="577"/>
    </row>
    <row r="4423" spans="1:3">
      <c r="A4423" s="577"/>
      <c r="B4423" s="577"/>
      <c r="C4423" s="577"/>
    </row>
    <row r="4424" spans="1:3">
      <c r="A4424" s="577"/>
      <c r="B4424" s="577"/>
      <c r="C4424" s="577"/>
    </row>
    <row r="4425" spans="1:3">
      <c r="A4425" s="577"/>
      <c r="B4425" s="577"/>
      <c r="C4425" s="577"/>
    </row>
    <row r="4426" spans="1:3">
      <c r="A4426" s="577"/>
      <c r="B4426" s="577"/>
      <c r="C4426" s="577"/>
    </row>
    <row r="4427" spans="1:3">
      <c r="A4427" s="577"/>
      <c r="B4427" s="577"/>
      <c r="C4427" s="577"/>
    </row>
    <row r="4428" spans="1:3">
      <c r="A4428" s="577"/>
      <c r="B4428" s="577"/>
      <c r="C4428" s="577"/>
    </row>
    <row r="4429" spans="1:3">
      <c r="A4429" s="577"/>
      <c r="B4429" s="577"/>
      <c r="C4429" s="577"/>
    </row>
    <row r="4430" spans="1:3">
      <c r="A4430" s="577"/>
      <c r="B4430" s="577"/>
      <c r="C4430" s="577"/>
    </row>
    <row r="4431" spans="1:3">
      <c r="A4431" s="577"/>
      <c r="B4431" s="577"/>
      <c r="C4431" s="577"/>
    </row>
    <row r="4432" spans="1:3">
      <c r="A4432" s="577"/>
      <c r="B4432" s="577"/>
      <c r="C4432" s="577"/>
    </row>
    <row r="4433" spans="1:3">
      <c r="A4433" s="577"/>
      <c r="B4433" s="577"/>
      <c r="C4433" s="577"/>
    </row>
    <row r="4434" spans="1:3">
      <c r="A4434" s="577"/>
      <c r="B4434" s="577"/>
      <c r="C4434" s="577"/>
    </row>
    <row r="4435" spans="1:3">
      <c r="A4435" s="577"/>
      <c r="B4435" s="577"/>
      <c r="C4435" s="577"/>
    </row>
    <row r="4436" spans="1:3">
      <c r="A4436" s="577"/>
      <c r="B4436" s="577"/>
      <c r="C4436" s="577"/>
    </row>
    <row r="4437" spans="1:3">
      <c r="A4437" s="577"/>
      <c r="B4437" s="577"/>
      <c r="C4437" s="577"/>
    </row>
    <row r="4438" spans="1:3">
      <c r="A4438" s="577"/>
      <c r="B4438" s="577"/>
      <c r="C4438" s="577"/>
    </row>
    <row r="4439" spans="1:3">
      <c r="A4439" s="577"/>
      <c r="B4439" s="577"/>
      <c r="C4439" s="577"/>
    </row>
    <row r="4440" spans="1:3">
      <c r="A4440" s="577"/>
      <c r="B4440" s="577"/>
      <c r="C4440" s="577"/>
    </row>
    <row r="4441" spans="1:3">
      <c r="A4441" s="577"/>
      <c r="B4441" s="577"/>
      <c r="C4441" s="577"/>
    </row>
    <row r="4442" spans="1:3">
      <c r="A4442" s="577"/>
      <c r="B4442" s="577"/>
      <c r="C4442" s="577"/>
    </row>
    <row r="4443" spans="1:3">
      <c r="A4443" s="577"/>
      <c r="B4443" s="577"/>
      <c r="C4443" s="577"/>
    </row>
    <row r="4444" spans="1:3">
      <c r="A4444" s="577"/>
      <c r="B4444" s="577"/>
      <c r="C4444" s="577"/>
    </row>
    <row r="4445" spans="1:3">
      <c r="A4445" s="577"/>
      <c r="B4445" s="577"/>
      <c r="C4445" s="577"/>
    </row>
    <row r="4446" spans="1:3">
      <c r="A4446" s="577"/>
      <c r="B4446" s="577"/>
      <c r="C4446" s="577"/>
    </row>
    <row r="4447" spans="1:3">
      <c r="A4447" s="577"/>
      <c r="B4447" s="577"/>
      <c r="C4447" s="577"/>
    </row>
    <row r="4448" spans="1:3">
      <c r="A4448" s="577"/>
      <c r="B4448" s="577"/>
      <c r="C4448" s="577"/>
    </row>
    <row r="4449" spans="1:3">
      <c r="A4449" s="577"/>
      <c r="B4449" s="577"/>
      <c r="C4449" s="577"/>
    </row>
    <row r="4450" spans="1:3">
      <c r="A4450" s="577"/>
      <c r="B4450" s="577"/>
      <c r="C4450" s="577"/>
    </row>
    <row r="4451" spans="1:3">
      <c r="A4451" s="577"/>
      <c r="B4451" s="577"/>
      <c r="C4451" s="577"/>
    </row>
    <row r="4452" spans="1:3">
      <c r="A4452" s="577"/>
      <c r="B4452" s="577"/>
      <c r="C4452" s="577"/>
    </row>
    <row r="4453" spans="1:3">
      <c r="A4453" s="577"/>
      <c r="B4453" s="577"/>
      <c r="C4453" s="577"/>
    </row>
    <row r="4454" spans="1:3">
      <c r="A4454" s="577"/>
      <c r="B4454" s="577"/>
      <c r="C4454" s="577"/>
    </row>
    <row r="4455" spans="1:3">
      <c r="A4455" s="577"/>
      <c r="B4455" s="577"/>
      <c r="C4455" s="577"/>
    </row>
    <row r="4456" spans="1:3">
      <c r="A4456" s="577"/>
      <c r="B4456" s="577"/>
      <c r="C4456" s="577"/>
    </row>
    <row r="4457" spans="1:3">
      <c r="A4457" s="577"/>
      <c r="B4457" s="577"/>
      <c r="C4457" s="577"/>
    </row>
    <row r="4458" spans="1:3">
      <c r="A4458" s="577"/>
      <c r="B4458" s="577"/>
      <c r="C4458" s="577"/>
    </row>
    <row r="4459" spans="1:3">
      <c r="A4459" s="577"/>
      <c r="B4459" s="577"/>
      <c r="C4459" s="577"/>
    </row>
    <row r="4460" spans="1:3">
      <c r="A4460" s="577"/>
      <c r="B4460" s="577"/>
      <c r="C4460" s="577"/>
    </row>
    <row r="4461" spans="1:3">
      <c r="A4461" s="577"/>
      <c r="B4461" s="577"/>
      <c r="C4461" s="577"/>
    </row>
    <row r="4462" spans="1:3">
      <c r="A4462" s="577"/>
      <c r="B4462" s="577"/>
      <c r="C4462" s="577"/>
    </row>
    <row r="4463" spans="1:3">
      <c r="A4463" s="577"/>
      <c r="B4463" s="577"/>
      <c r="C4463" s="577"/>
    </row>
    <row r="4464" spans="1:3">
      <c r="A4464" s="577"/>
      <c r="B4464" s="577"/>
      <c r="C4464" s="577"/>
    </row>
    <row r="4465" spans="1:3">
      <c r="A4465" s="577"/>
      <c r="B4465" s="577"/>
      <c r="C4465" s="577"/>
    </row>
    <row r="4466" spans="1:3">
      <c r="A4466" s="577"/>
      <c r="B4466" s="577"/>
      <c r="C4466" s="577"/>
    </row>
    <row r="4467" spans="1:3">
      <c r="A4467" s="577"/>
      <c r="B4467" s="577"/>
      <c r="C4467" s="577"/>
    </row>
    <row r="4468" spans="1:3">
      <c r="A4468" s="577"/>
      <c r="B4468" s="577"/>
      <c r="C4468" s="577"/>
    </row>
    <row r="4469" spans="1:3">
      <c r="A4469" s="577"/>
      <c r="B4469" s="577"/>
      <c r="C4469" s="577"/>
    </row>
    <row r="4470" spans="1:3">
      <c r="A4470" s="577"/>
      <c r="B4470" s="577"/>
      <c r="C4470" s="577"/>
    </row>
    <row r="4471" spans="1:3">
      <c r="A4471" s="577"/>
      <c r="B4471" s="577"/>
      <c r="C4471" s="577"/>
    </row>
    <row r="4472" spans="1:3">
      <c r="A4472" s="577"/>
      <c r="B4472" s="577"/>
      <c r="C4472" s="577"/>
    </row>
    <row r="4473" spans="1:3">
      <c r="A4473" s="577"/>
      <c r="B4473" s="577"/>
      <c r="C4473" s="577"/>
    </row>
    <row r="4474" spans="1:3">
      <c r="A4474" s="577"/>
      <c r="B4474" s="577"/>
      <c r="C4474" s="577"/>
    </row>
    <row r="4475" spans="1:3">
      <c r="A4475" s="577"/>
      <c r="B4475" s="577"/>
      <c r="C4475" s="577"/>
    </row>
    <row r="4476" spans="1:3">
      <c r="A4476" s="577"/>
      <c r="B4476" s="577"/>
      <c r="C4476" s="577"/>
    </row>
    <row r="4477" spans="1:3">
      <c r="A4477" s="577"/>
      <c r="B4477" s="577"/>
      <c r="C4477" s="577"/>
    </row>
    <row r="4478" spans="1:3">
      <c r="A4478" s="577"/>
      <c r="B4478" s="577"/>
      <c r="C4478" s="577"/>
    </row>
    <row r="4479" spans="1:3">
      <c r="A4479" s="577"/>
      <c r="B4479" s="577"/>
      <c r="C4479" s="577"/>
    </row>
    <row r="4480" spans="1:3">
      <c r="A4480" s="577"/>
      <c r="B4480" s="577"/>
      <c r="C4480" s="577"/>
    </row>
    <row r="4481" spans="1:3">
      <c r="A4481" s="577"/>
      <c r="B4481" s="577"/>
      <c r="C4481" s="577"/>
    </row>
    <row r="4482" spans="1:3">
      <c r="A4482" s="577"/>
      <c r="B4482" s="577"/>
      <c r="C4482" s="577"/>
    </row>
    <row r="4483" spans="1:3">
      <c r="A4483" s="577"/>
      <c r="B4483" s="577"/>
      <c r="C4483" s="577"/>
    </row>
    <row r="4484" spans="1:3">
      <c r="A4484" s="577"/>
      <c r="B4484" s="577"/>
      <c r="C4484" s="577"/>
    </row>
    <row r="4485" spans="1:3">
      <c r="A4485" s="577"/>
      <c r="B4485" s="577"/>
      <c r="C4485" s="577"/>
    </row>
    <row r="4486" spans="1:3">
      <c r="A4486" s="577"/>
      <c r="B4486" s="577"/>
      <c r="C4486" s="577"/>
    </row>
    <row r="4487" spans="1:3">
      <c r="A4487" s="577"/>
      <c r="B4487" s="577"/>
      <c r="C4487" s="577"/>
    </row>
    <row r="4488" spans="1:3">
      <c r="A4488" s="577"/>
      <c r="B4488" s="577"/>
      <c r="C4488" s="577"/>
    </row>
    <row r="4489" spans="1:3">
      <c r="A4489" s="577"/>
      <c r="B4489" s="577"/>
      <c r="C4489" s="577"/>
    </row>
    <row r="4490" spans="1:3">
      <c r="A4490" s="577"/>
      <c r="B4490" s="577"/>
      <c r="C4490" s="577"/>
    </row>
    <row r="4491" spans="1:3">
      <c r="A4491" s="577"/>
      <c r="B4491" s="577"/>
      <c r="C4491" s="577"/>
    </row>
    <row r="4492" spans="1:3">
      <c r="A4492" s="577"/>
      <c r="B4492" s="577"/>
      <c r="C4492" s="577"/>
    </row>
    <row r="4493" spans="1:3">
      <c r="A4493" s="577"/>
      <c r="B4493" s="577"/>
      <c r="C4493" s="577"/>
    </row>
    <row r="4494" spans="1:3">
      <c r="A4494" s="577"/>
      <c r="B4494" s="577"/>
      <c r="C4494" s="577"/>
    </row>
    <row r="4495" spans="1:3">
      <c r="A4495" s="577"/>
      <c r="B4495" s="577"/>
      <c r="C4495" s="577"/>
    </row>
    <row r="4496" spans="1:3">
      <c r="A4496" s="577"/>
      <c r="B4496" s="577"/>
      <c r="C4496" s="577"/>
    </row>
    <row r="4497" spans="1:3">
      <c r="A4497" s="577"/>
      <c r="B4497" s="577"/>
      <c r="C4497" s="577"/>
    </row>
    <row r="4498" spans="1:3">
      <c r="A4498" s="577"/>
      <c r="B4498" s="577"/>
      <c r="C4498" s="577"/>
    </row>
    <row r="4499" spans="1:3">
      <c r="A4499" s="577"/>
      <c r="B4499" s="577"/>
      <c r="C4499" s="577"/>
    </row>
    <row r="4500" spans="1:3">
      <c r="A4500" s="577"/>
      <c r="B4500" s="577"/>
      <c r="C4500" s="577"/>
    </row>
    <row r="4501" spans="1:3">
      <c r="A4501" s="577"/>
      <c r="B4501" s="577"/>
      <c r="C4501" s="577"/>
    </row>
    <row r="4502" spans="1:3">
      <c r="A4502" s="577"/>
      <c r="B4502" s="577"/>
      <c r="C4502" s="577"/>
    </row>
    <row r="4503" spans="1:3">
      <c r="A4503" s="577"/>
      <c r="B4503" s="577"/>
      <c r="C4503" s="577"/>
    </row>
    <row r="4504" spans="1:3">
      <c r="A4504" s="577"/>
      <c r="B4504" s="577"/>
      <c r="C4504" s="577"/>
    </row>
    <row r="4505" spans="1:3">
      <c r="A4505" s="577"/>
      <c r="B4505" s="577"/>
      <c r="C4505" s="577"/>
    </row>
    <row r="4506" spans="1:3">
      <c r="A4506" s="577"/>
      <c r="B4506" s="577"/>
      <c r="C4506" s="577"/>
    </row>
    <row r="4507" spans="1:3">
      <c r="A4507" s="577"/>
      <c r="B4507" s="577"/>
      <c r="C4507" s="577"/>
    </row>
    <row r="4508" spans="1:3">
      <c r="A4508" s="577"/>
      <c r="B4508" s="577"/>
      <c r="C4508" s="577"/>
    </row>
    <row r="4509" spans="1:3">
      <c r="A4509" s="577"/>
      <c r="B4509" s="577"/>
      <c r="C4509" s="577"/>
    </row>
    <row r="4510" spans="1:3">
      <c r="A4510" s="577"/>
      <c r="B4510" s="577"/>
      <c r="C4510" s="577"/>
    </row>
    <row r="4511" spans="1:3">
      <c r="A4511" s="577"/>
      <c r="B4511" s="577"/>
      <c r="C4511" s="577"/>
    </row>
    <row r="4512" spans="1:3">
      <c r="A4512" s="577"/>
      <c r="B4512" s="577"/>
      <c r="C4512" s="577"/>
    </row>
    <row r="4513" spans="1:3">
      <c r="A4513" s="577"/>
      <c r="B4513" s="577"/>
      <c r="C4513" s="577"/>
    </row>
    <row r="4514" spans="1:3">
      <c r="A4514" s="577"/>
      <c r="B4514" s="577"/>
      <c r="C4514" s="577"/>
    </row>
    <row r="4515" spans="1:3">
      <c r="A4515" s="577"/>
      <c r="B4515" s="577"/>
      <c r="C4515" s="577"/>
    </row>
    <row r="4516" spans="1:3">
      <c r="A4516" s="577"/>
      <c r="B4516" s="577"/>
      <c r="C4516" s="577"/>
    </row>
    <row r="4517" spans="1:3">
      <c r="A4517" s="577"/>
      <c r="B4517" s="577"/>
      <c r="C4517" s="577"/>
    </row>
    <row r="4518" spans="1:3">
      <c r="A4518" s="577"/>
      <c r="B4518" s="577"/>
      <c r="C4518" s="577"/>
    </row>
    <row r="4519" spans="1:3">
      <c r="A4519" s="577"/>
      <c r="B4519" s="577"/>
      <c r="C4519" s="577"/>
    </row>
    <row r="4520" spans="1:3">
      <c r="A4520" s="577"/>
      <c r="B4520" s="577"/>
      <c r="C4520" s="577"/>
    </row>
    <row r="4521" spans="1:3">
      <c r="A4521" s="577"/>
      <c r="B4521" s="577"/>
      <c r="C4521" s="577"/>
    </row>
    <row r="4522" spans="1:3">
      <c r="A4522" s="577"/>
      <c r="B4522" s="577"/>
      <c r="C4522" s="577"/>
    </row>
    <row r="4523" spans="1:3">
      <c r="A4523" s="577"/>
      <c r="B4523" s="577"/>
      <c r="C4523" s="577"/>
    </row>
    <row r="4524" spans="1:3">
      <c r="A4524" s="577"/>
      <c r="B4524" s="577"/>
      <c r="C4524" s="577"/>
    </row>
    <row r="4525" spans="1:3">
      <c r="A4525" s="577"/>
      <c r="B4525" s="577"/>
      <c r="C4525" s="577"/>
    </row>
    <row r="4526" spans="1:3">
      <c r="A4526" s="577"/>
      <c r="B4526" s="577"/>
      <c r="C4526" s="577"/>
    </row>
    <row r="4527" spans="1:3">
      <c r="A4527" s="577"/>
      <c r="B4527" s="577"/>
      <c r="C4527" s="577"/>
    </row>
    <row r="4528" spans="1:3">
      <c r="A4528" s="577"/>
      <c r="B4528" s="577"/>
      <c r="C4528" s="577"/>
    </row>
    <row r="4529" spans="1:3">
      <c r="A4529" s="577"/>
      <c r="B4529" s="577"/>
      <c r="C4529" s="577"/>
    </row>
    <row r="4530" spans="1:3">
      <c r="A4530" s="577"/>
      <c r="B4530" s="577"/>
      <c r="C4530" s="577"/>
    </row>
    <row r="4531" spans="1:3">
      <c r="A4531" s="577"/>
      <c r="B4531" s="577"/>
      <c r="C4531" s="577"/>
    </row>
    <row r="4532" spans="1:3">
      <c r="A4532" s="577"/>
      <c r="B4532" s="577"/>
      <c r="C4532" s="577"/>
    </row>
    <row r="4533" spans="1:3">
      <c r="A4533" s="577"/>
      <c r="B4533" s="577"/>
      <c r="C4533" s="577"/>
    </row>
    <row r="4534" spans="1:3">
      <c r="A4534" s="577"/>
      <c r="B4534" s="577"/>
      <c r="C4534" s="577"/>
    </row>
    <row r="4535" spans="1:3">
      <c r="A4535" s="577"/>
      <c r="B4535" s="577"/>
      <c r="C4535" s="577"/>
    </row>
    <row r="4536" spans="1:3">
      <c r="A4536" s="577"/>
      <c r="B4536" s="577"/>
      <c r="C4536" s="577"/>
    </row>
    <row r="4537" spans="1:3">
      <c r="A4537" s="577"/>
      <c r="B4537" s="577"/>
      <c r="C4537" s="577"/>
    </row>
    <row r="4538" spans="1:3">
      <c r="A4538" s="577"/>
      <c r="B4538" s="577"/>
      <c r="C4538" s="577"/>
    </row>
    <row r="4539" spans="1:3">
      <c r="A4539" s="577"/>
      <c r="B4539" s="577"/>
      <c r="C4539" s="577"/>
    </row>
    <row r="4540" spans="1:3">
      <c r="A4540" s="577"/>
      <c r="B4540" s="577"/>
      <c r="C4540" s="577"/>
    </row>
    <row r="4541" spans="1:3">
      <c r="A4541" s="577"/>
      <c r="B4541" s="577"/>
      <c r="C4541" s="577"/>
    </row>
    <row r="4542" spans="1:3">
      <c r="A4542" s="577"/>
      <c r="B4542" s="577"/>
      <c r="C4542" s="577"/>
    </row>
    <row r="4543" spans="1:3">
      <c r="A4543" s="577"/>
      <c r="B4543" s="577"/>
      <c r="C4543" s="577"/>
    </row>
    <row r="4544" spans="1:3">
      <c r="A4544" s="577"/>
      <c r="B4544" s="577"/>
      <c r="C4544" s="577"/>
    </row>
    <row r="4545" spans="1:3">
      <c r="A4545" s="577"/>
      <c r="B4545" s="577"/>
      <c r="C4545" s="577"/>
    </row>
    <row r="4546" spans="1:3">
      <c r="A4546" s="577"/>
      <c r="B4546" s="577"/>
      <c r="C4546" s="577"/>
    </row>
    <row r="4547" spans="1:3">
      <c r="A4547" s="577"/>
      <c r="B4547" s="577"/>
      <c r="C4547" s="577"/>
    </row>
    <row r="4548" spans="1:3">
      <c r="A4548" s="577"/>
      <c r="B4548" s="577"/>
      <c r="C4548" s="577"/>
    </row>
    <row r="4549" spans="1:3">
      <c r="A4549" s="577"/>
      <c r="B4549" s="577"/>
      <c r="C4549" s="577"/>
    </row>
    <row r="4550" spans="1:3">
      <c r="A4550" s="577"/>
      <c r="B4550" s="577"/>
      <c r="C4550" s="577"/>
    </row>
    <row r="4551" spans="1:3">
      <c r="A4551" s="577"/>
      <c r="B4551" s="577"/>
      <c r="C4551" s="577"/>
    </row>
    <row r="4552" spans="1:3">
      <c r="A4552" s="577"/>
      <c r="B4552" s="577"/>
      <c r="C4552" s="577"/>
    </row>
    <row r="4553" spans="1:3">
      <c r="A4553" s="577"/>
      <c r="B4553" s="577"/>
      <c r="C4553" s="577"/>
    </row>
    <row r="4554" spans="1:3">
      <c r="A4554" s="577"/>
      <c r="B4554" s="577"/>
      <c r="C4554" s="577"/>
    </row>
    <row r="4555" spans="1:3">
      <c r="A4555" s="577"/>
      <c r="B4555" s="577"/>
      <c r="C4555" s="577"/>
    </row>
    <row r="4556" spans="1:3">
      <c r="A4556" s="577"/>
      <c r="B4556" s="577"/>
      <c r="C4556" s="577"/>
    </row>
    <row r="4557" spans="1:3">
      <c r="A4557" s="577"/>
      <c r="B4557" s="577"/>
      <c r="C4557" s="577"/>
    </row>
    <row r="4558" spans="1:3">
      <c r="A4558" s="577"/>
      <c r="B4558" s="577"/>
      <c r="C4558" s="577"/>
    </row>
    <row r="4559" spans="1:3">
      <c r="A4559" s="577"/>
      <c r="B4559" s="577"/>
      <c r="C4559" s="577"/>
    </row>
    <row r="4560" spans="1:3">
      <c r="A4560" s="577"/>
      <c r="B4560" s="577"/>
      <c r="C4560" s="577"/>
    </row>
    <row r="4561" spans="1:3">
      <c r="A4561" s="577"/>
      <c r="B4561" s="577"/>
      <c r="C4561" s="577"/>
    </row>
    <row r="4562" spans="1:3">
      <c r="A4562" s="577"/>
      <c r="B4562" s="577"/>
      <c r="C4562" s="577"/>
    </row>
    <row r="4563" spans="1:3">
      <c r="A4563" s="577"/>
      <c r="B4563" s="577"/>
      <c r="C4563" s="577"/>
    </row>
    <row r="4564" spans="1:3">
      <c r="A4564" s="577"/>
      <c r="B4564" s="577"/>
      <c r="C4564" s="577"/>
    </row>
    <row r="4565" spans="1:3">
      <c r="A4565" s="577"/>
      <c r="B4565" s="577"/>
      <c r="C4565" s="577"/>
    </row>
    <row r="4566" spans="1:3">
      <c r="A4566" s="577"/>
      <c r="B4566" s="577"/>
      <c r="C4566" s="577"/>
    </row>
    <row r="4567" spans="1:3">
      <c r="A4567" s="577"/>
      <c r="B4567" s="577"/>
      <c r="C4567" s="577"/>
    </row>
    <row r="4568" spans="1:3">
      <c r="A4568" s="577"/>
      <c r="B4568" s="577"/>
      <c r="C4568" s="577"/>
    </row>
    <row r="4569" spans="1:3">
      <c r="A4569" s="577"/>
      <c r="B4569" s="577"/>
      <c r="C4569" s="577"/>
    </row>
    <row r="4570" spans="1:3">
      <c r="A4570" s="577"/>
      <c r="B4570" s="577"/>
      <c r="C4570" s="577"/>
    </row>
    <row r="4571" spans="1:3">
      <c r="A4571" s="577"/>
      <c r="B4571" s="577"/>
      <c r="C4571" s="577"/>
    </row>
    <row r="4572" spans="1:3">
      <c r="A4572" s="577"/>
      <c r="B4572" s="577"/>
      <c r="C4572" s="577"/>
    </row>
    <row r="4573" spans="1:3">
      <c r="A4573" s="577"/>
      <c r="B4573" s="577"/>
      <c r="C4573" s="577"/>
    </row>
    <row r="4574" spans="1:3">
      <c r="A4574" s="577"/>
      <c r="B4574" s="577"/>
      <c r="C4574" s="577"/>
    </row>
    <row r="4575" spans="1:3">
      <c r="A4575" s="577"/>
      <c r="B4575" s="577"/>
      <c r="C4575" s="577"/>
    </row>
    <row r="4576" spans="1:3">
      <c r="A4576" s="577"/>
      <c r="B4576" s="577"/>
      <c r="C4576" s="577"/>
    </row>
    <row r="4577" spans="1:3">
      <c r="A4577" s="577"/>
      <c r="B4577" s="577"/>
      <c r="C4577" s="577"/>
    </row>
    <row r="4578" spans="1:3">
      <c r="A4578" s="577"/>
      <c r="B4578" s="577"/>
      <c r="C4578" s="577"/>
    </row>
    <row r="4579" spans="1:3">
      <c r="A4579" s="577"/>
      <c r="B4579" s="577"/>
      <c r="C4579" s="577"/>
    </row>
    <row r="4580" spans="1:3">
      <c r="A4580" s="577"/>
      <c r="B4580" s="577"/>
      <c r="C4580" s="577"/>
    </row>
    <row r="4581" spans="1:3">
      <c r="A4581" s="577"/>
      <c r="B4581" s="577"/>
      <c r="C4581" s="577"/>
    </row>
    <row r="4582" spans="1:3">
      <c r="A4582" s="577"/>
      <c r="B4582" s="577"/>
      <c r="C4582" s="577"/>
    </row>
    <row r="4583" spans="1:3">
      <c r="A4583" s="577"/>
      <c r="B4583" s="577"/>
      <c r="C4583" s="577"/>
    </row>
    <row r="4584" spans="1:3">
      <c r="A4584" s="577"/>
      <c r="B4584" s="577"/>
      <c r="C4584" s="577"/>
    </row>
    <row r="4585" spans="1:3">
      <c r="A4585" s="577"/>
      <c r="B4585" s="577"/>
      <c r="C4585" s="577"/>
    </row>
    <row r="4586" spans="1:3">
      <c r="A4586" s="577"/>
      <c r="B4586" s="577"/>
      <c r="C4586" s="577"/>
    </row>
    <row r="4587" spans="1:3">
      <c r="A4587" s="577"/>
      <c r="B4587" s="577"/>
      <c r="C4587" s="577"/>
    </row>
    <row r="4588" spans="1:3">
      <c r="A4588" s="577"/>
      <c r="B4588" s="577"/>
      <c r="C4588" s="577"/>
    </row>
    <row r="4589" spans="1:3">
      <c r="A4589" s="577"/>
      <c r="B4589" s="577"/>
      <c r="C4589" s="577"/>
    </row>
    <row r="4590" spans="1:3">
      <c r="A4590" s="577"/>
      <c r="B4590" s="577"/>
      <c r="C4590" s="577"/>
    </row>
    <row r="4591" spans="1:3">
      <c r="A4591" s="577"/>
      <c r="B4591" s="577"/>
      <c r="C4591" s="577"/>
    </row>
    <row r="4592" spans="1:3">
      <c r="A4592" s="577"/>
      <c r="B4592" s="577"/>
      <c r="C4592" s="577"/>
    </row>
    <row r="4593" spans="1:3">
      <c r="A4593" s="577"/>
      <c r="B4593" s="577"/>
      <c r="C4593" s="577"/>
    </row>
    <row r="4594" spans="1:3">
      <c r="A4594" s="577"/>
      <c r="B4594" s="577"/>
      <c r="C4594" s="577"/>
    </row>
    <row r="4595" spans="1:3">
      <c r="A4595" s="577"/>
      <c r="B4595" s="577"/>
      <c r="C4595" s="577"/>
    </row>
    <row r="4596" spans="1:3">
      <c r="A4596" s="577"/>
      <c r="B4596" s="577"/>
      <c r="C4596" s="577"/>
    </row>
    <row r="4597" spans="1:3">
      <c r="A4597" s="577"/>
      <c r="B4597" s="577"/>
      <c r="C4597" s="577"/>
    </row>
    <row r="4598" spans="1:3">
      <c r="A4598" s="577"/>
      <c r="B4598" s="577"/>
      <c r="C4598" s="577"/>
    </row>
    <row r="4599" spans="1:3">
      <c r="A4599" s="577"/>
      <c r="B4599" s="577"/>
      <c r="C4599" s="577"/>
    </row>
    <row r="4600" spans="1:3">
      <c r="A4600" s="577"/>
      <c r="B4600" s="577"/>
      <c r="C4600" s="577"/>
    </row>
    <row r="4601" spans="1:3">
      <c r="A4601" s="577"/>
      <c r="B4601" s="577"/>
      <c r="C4601" s="577"/>
    </row>
    <row r="4602" spans="1:3">
      <c r="A4602" s="577"/>
      <c r="B4602" s="577"/>
      <c r="C4602" s="577"/>
    </row>
    <row r="4603" spans="1:3">
      <c r="A4603" s="577"/>
      <c r="B4603" s="577"/>
      <c r="C4603" s="577"/>
    </row>
    <row r="4604" spans="1:3">
      <c r="A4604" s="577"/>
      <c r="B4604" s="577"/>
      <c r="C4604" s="577"/>
    </row>
    <row r="4605" spans="1:3">
      <c r="A4605" s="577"/>
      <c r="B4605" s="577"/>
      <c r="C4605" s="577"/>
    </row>
    <row r="4606" spans="1:3">
      <c r="A4606" s="577"/>
      <c r="B4606" s="577"/>
      <c r="C4606" s="577"/>
    </row>
    <row r="4607" spans="1:3">
      <c r="A4607" s="577"/>
      <c r="B4607" s="577"/>
      <c r="C4607" s="577"/>
    </row>
    <row r="4608" spans="1:3">
      <c r="A4608" s="577"/>
      <c r="B4608" s="577"/>
      <c r="C4608" s="577"/>
    </row>
    <row r="4609" spans="1:3">
      <c r="A4609" s="577"/>
      <c r="B4609" s="577"/>
      <c r="C4609" s="577"/>
    </row>
    <row r="4610" spans="1:3">
      <c r="A4610" s="577"/>
      <c r="B4610" s="577"/>
      <c r="C4610" s="577"/>
    </row>
    <row r="4611" spans="1:3">
      <c r="A4611" s="577"/>
      <c r="B4611" s="577"/>
      <c r="C4611" s="577"/>
    </row>
    <row r="4612" spans="1:3">
      <c r="A4612" s="577"/>
      <c r="B4612" s="577"/>
      <c r="C4612" s="577"/>
    </row>
    <row r="4613" spans="1:3">
      <c r="A4613" s="577"/>
      <c r="B4613" s="577"/>
      <c r="C4613" s="577"/>
    </row>
    <row r="4614" spans="1:3">
      <c r="A4614" s="577"/>
      <c r="B4614" s="577"/>
      <c r="C4614" s="577"/>
    </row>
    <row r="4615" spans="1:3">
      <c r="A4615" s="577"/>
      <c r="B4615" s="577"/>
      <c r="C4615" s="577"/>
    </row>
    <row r="4616" spans="1:3">
      <c r="A4616" s="577"/>
      <c r="B4616" s="577"/>
      <c r="C4616" s="577"/>
    </row>
    <row r="4617" spans="1:3">
      <c r="A4617" s="577"/>
      <c r="B4617" s="577"/>
      <c r="C4617" s="577"/>
    </row>
    <row r="4618" spans="1:3">
      <c r="A4618" s="577"/>
      <c r="B4618" s="577"/>
      <c r="C4618" s="577"/>
    </row>
    <row r="4619" spans="1:3">
      <c r="A4619" s="577"/>
      <c r="B4619" s="577"/>
      <c r="C4619" s="577"/>
    </row>
    <row r="4620" spans="1:3">
      <c r="A4620" s="577"/>
      <c r="B4620" s="577"/>
      <c r="C4620" s="577"/>
    </row>
    <row r="4621" spans="1:3">
      <c r="A4621" s="577"/>
      <c r="B4621" s="577"/>
      <c r="C4621" s="577"/>
    </row>
    <row r="4622" spans="1:3">
      <c r="A4622" s="577"/>
      <c r="B4622" s="577"/>
      <c r="C4622" s="577"/>
    </row>
    <row r="4623" spans="1:3">
      <c r="A4623" s="577"/>
      <c r="B4623" s="577"/>
      <c r="C4623" s="577"/>
    </row>
    <row r="4624" spans="1:3">
      <c r="A4624" s="577"/>
      <c r="B4624" s="577"/>
      <c r="C4624" s="577"/>
    </row>
    <row r="4625" spans="1:3">
      <c r="A4625" s="577"/>
      <c r="B4625" s="577"/>
      <c r="C4625" s="577"/>
    </row>
    <row r="4626" spans="1:3">
      <c r="A4626" s="577"/>
      <c r="B4626" s="577"/>
      <c r="C4626" s="577"/>
    </row>
    <row r="4627" spans="1:3">
      <c r="A4627" s="577"/>
      <c r="B4627" s="577"/>
      <c r="C4627" s="577"/>
    </row>
    <row r="4628" spans="1:3">
      <c r="A4628" s="577"/>
      <c r="B4628" s="577"/>
      <c r="C4628" s="577"/>
    </row>
    <row r="4629" spans="1:3">
      <c r="A4629" s="577"/>
      <c r="B4629" s="577"/>
      <c r="C4629" s="577"/>
    </row>
    <row r="4630" spans="1:3">
      <c r="A4630" s="577"/>
      <c r="B4630" s="577"/>
      <c r="C4630" s="577"/>
    </row>
    <row r="4631" spans="1:3">
      <c r="A4631" s="577"/>
      <c r="B4631" s="577"/>
      <c r="C4631" s="577"/>
    </row>
    <row r="4632" spans="1:3">
      <c r="A4632" s="577"/>
      <c r="B4632" s="577"/>
      <c r="C4632" s="577"/>
    </row>
    <row r="4633" spans="1:3">
      <c r="A4633" s="577"/>
      <c r="B4633" s="577"/>
      <c r="C4633" s="577"/>
    </row>
    <row r="4634" spans="1:3">
      <c r="A4634" s="577"/>
      <c r="B4634" s="577"/>
      <c r="C4634" s="577"/>
    </row>
    <row r="4635" spans="1:3">
      <c r="A4635" s="577"/>
      <c r="B4635" s="577"/>
      <c r="C4635" s="577"/>
    </row>
    <row r="4636" spans="1:3">
      <c r="A4636" s="577"/>
      <c r="B4636" s="577"/>
      <c r="C4636" s="577"/>
    </row>
    <row r="4637" spans="1:3">
      <c r="A4637" s="577"/>
      <c r="B4637" s="577"/>
      <c r="C4637" s="577"/>
    </row>
    <row r="4638" spans="1:3">
      <c r="A4638" s="577"/>
      <c r="B4638" s="577"/>
      <c r="C4638" s="577"/>
    </row>
    <row r="4639" spans="1:3">
      <c r="A4639" s="577"/>
      <c r="B4639" s="577"/>
      <c r="C4639" s="577"/>
    </row>
    <row r="4640" spans="1:3">
      <c r="A4640" s="577"/>
      <c r="B4640" s="577"/>
      <c r="C4640" s="577"/>
    </row>
    <row r="4641" spans="1:3">
      <c r="A4641" s="577"/>
      <c r="B4641" s="577"/>
      <c r="C4641" s="577"/>
    </row>
    <row r="4642" spans="1:3">
      <c r="A4642" s="577"/>
      <c r="B4642" s="577"/>
      <c r="C4642" s="577"/>
    </row>
    <row r="4643" spans="1:3">
      <c r="A4643" s="577"/>
      <c r="B4643" s="577"/>
      <c r="C4643" s="577"/>
    </row>
    <row r="4644" spans="1:3">
      <c r="A4644" s="577"/>
      <c r="B4644" s="577"/>
      <c r="C4644" s="577"/>
    </row>
    <row r="4645" spans="1:3">
      <c r="A4645" s="577"/>
      <c r="B4645" s="577"/>
      <c r="C4645" s="577"/>
    </row>
    <row r="4646" spans="1:3">
      <c r="A4646" s="577"/>
      <c r="B4646" s="577"/>
      <c r="C4646" s="577"/>
    </row>
    <row r="4647" spans="1:3">
      <c r="A4647" s="577"/>
      <c r="B4647" s="577"/>
      <c r="C4647" s="577"/>
    </row>
    <row r="4648" spans="1:3">
      <c r="A4648" s="577"/>
      <c r="B4648" s="577"/>
      <c r="C4648" s="577"/>
    </row>
    <row r="4649" spans="1:3">
      <c r="A4649" s="577"/>
      <c r="B4649" s="577"/>
      <c r="C4649" s="577"/>
    </row>
    <row r="4650" spans="1:3">
      <c r="A4650" s="577"/>
      <c r="B4650" s="577"/>
      <c r="C4650" s="577"/>
    </row>
    <row r="4651" spans="1:3">
      <c r="A4651" s="577"/>
      <c r="B4651" s="577"/>
      <c r="C4651" s="577"/>
    </row>
    <row r="4652" spans="1:3">
      <c r="A4652" s="577"/>
      <c r="B4652" s="577"/>
      <c r="C4652" s="577"/>
    </row>
    <row r="4653" spans="1:3">
      <c r="A4653" s="577"/>
      <c r="B4653" s="577"/>
      <c r="C4653" s="577"/>
    </row>
    <row r="4654" spans="1:3">
      <c r="A4654" s="577"/>
      <c r="B4654" s="577"/>
      <c r="C4654" s="577"/>
    </row>
    <row r="4655" spans="1:3">
      <c r="A4655" s="577"/>
      <c r="B4655" s="577"/>
      <c r="C4655" s="577"/>
    </row>
    <row r="4656" spans="1:3">
      <c r="A4656" s="577"/>
      <c r="B4656" s="577"/>
      <c r="C4656" s="577"/>
    </row>
    <row r="4657" spans="1:3">
      <c r="A4657" s="577"/>
      <c r="B4657" s="577"/>
      <c r="C4657" s="577"/>
    </row>
    <row r="4658" spans="1:3">
      <c r="A4658" s="577"/>
      <c r="B4658" s="577"/>
      <c r="C4658" s="577"/>
    </row>
    <row r="4659" spans="1:3">
      <c r="A4659" s="577"/>
      <c r="B4659" s="577"/>
      <c r="C4659" s="577"/>
    </row>
    <row r="4660" spans="1:3">
      <c r="A4660" s="577"/>
      <c r="B4660" s="577"/>
      <c r="C4660" s="577"/>
    </row>
    <row r="4661" spans="1:3">
      <c r="A4661" s="577"/>
      <c r="B4661" s="577"/>
      <c r="C4661" s="577"/>
    </row>
    <row r="4662" spans="1:3">
      <c r="A4662" s="577"/>
      <c r="B4662" s="577"/>
      <c r="C4662" s="577"/>
    </row>
    <row r="4663" spans="1:3">
      <c r="A4663" s="577"/>
      <c r="B4663" s="577"/>
      <c r="C4663" s="577"/>
    </row>
    <row r="4664" spans="1:3">
      <c r="A4664" s="577"/>
      <c r="B4664" s="577"/>
      <c r="C4664" s="577"/>
    </row>
    <row r="4665" spans="1:3">
      <c r="A4665" s="577"/>
      <c r="B4665" s="577"/>
      <c r="C4665" s="577"/>
    </row>
    <row r="4666" spans="1:3">
      <c r="A4666" s="577"/>
      <c r="B4666" s="577"/>
      <c r="C4666" s="577"/>
    </row>
    <row r="4667" spans="1:3">
      <c r="A4667" s="577"/>
      <c r="B4667" s="577"/>
      <c r="C4667" s="577"/>
    </row>
    <row r="4668" spans="1:3">
      <c r="A4668" s="577"/>
      <c r="B4668" s="577"/>
      <c r="C4668" s="577"/>
    </row>
    <row r="4669" spans="1:3">
      <c r="A4669" s="577"/>
      <c r="B4669" s="577"/>
      <c r="C4669" s="577"/>
    </row>
    <row r="4670" spans="1:3">
      <c r="A4670" s="577"/>
      <c r="B4670" s="577"/>
      <c r="C4670" s="577"/>
    </row>
    <row r="4671" spans="1:3">
      <c r="A4671" s="577"/>
      <c r="B4671" s="577"/>
      <c r="C4671" s="577"/>
    </row>
    <row r="4672" spans="1:3">
      <c r="A4672" s="577"/>
      <c r="B4672" s="577"/>
      <c r="C4672" s="577"/>
    </row>
    <row r="4673" spans="1:3">
      <c r="A4673" s="577"/>
      <c r="B4673" s="577"/>
      <c r="C4673" s="577"/>
    </row>
    <row r="4674" spans="1:3">
      <c r="A4674" s="577"/>
      <c r="B4674" s="577"/>
      <c r="C4674" s="577"/>
    </row>
    <row r="4675" spans="1:3">
      <c r="A4675" s="577"/>
      <c r="B4675" s="577"/>
      <c r="C4675" s="577"/>
    </row>
    <row r="4676" spans="1:3">
      <c r="A4676" s="577"/>
      <c r="B4676" s="577"/>
      <c r="C4676" s="577"/>
    </row>
    <row r="4677" spans="1:3">
      <c r="A4677" s="577"/>
      <c r="B4677" s="577"/>
      <c r="C4677" s="577"/>
    </row>
    <row r="4678" spans="1:3">
      <c r="A4678" s="577"/>
      <c r="B4678" s="577"/>
      <c r="C4678" s="577"/>
    </row>
    <row r="4679" spans="1:3">
      <c r="A4679" s="577"/>
      <c r="B4679" s="577"/>
      <c r="C4679" s="577"/>
    </row>
    <row r="4680" spans="1:3">
      <c r="A4680" s="577"/>
      <c r="B4680" s="577"/>
      <c r="C4680" s="577"/>
    </row>
    <row r="4681" spans="1:3">
      <c r="A4681" s="577"/>
      <c r="B4681" s="577"/>
      <c r="C4681" s="577"/>
    </row>
    <row r="4682" spans="1:3">
      <c r="A4682" s="577"/>
      <c r="B4682" s="577"/>
      <c r="C4682" s="577"/>
    </row>
    <row r="4683" spans="1:3">
      <c r="A4683" s="577"/>
      <c r="B4683" s="577"/>
      <c r="C4683" s="577"/>
    </row>
    <row r="4684" spans="1:3">
      <c r="A4684" s="577"/>
      <c r="B4684" s="577"/>
      <c r="C4684" s="577"/>
    </row>
    <row r="4685" spans="1:3">
      <c r="A4685" s="577"/>
      <c r="B4685" s="577"/>
      <c r="C4685" s="577"/>
    </row>
    <row r="4686" spans="1:3">
      <c r="A4686" s="577"/>
      <c r="B4686" s="577"/>
      <c r="C4686" s="577"/>
    </row>
    <row r="4687" spans="1:3">
      <c r="A4687" s="577"/>
      <c r="B4687" s="577"/>
      <c r="C4687" s="577"/>
    </row>
    <row r="4688" spans="1:3">
      <c r="A4688" s="577"/>
      <c r="B4688" s="577"/>
      <c r="C4688" s="577"/>
    </row>
    <row r="4689" spans="1:3">
      <c r="A4689" s="577"/>
      <c r="B4689" s="577"/>
      <c r="C4689" s="577"/>
    </row>
    <row r="4690" spans="1:3">
      <c r="A4690" s="577"/>
      <c r="B4690" s="577"/>
      <c r="C4690" s="577"/>
    </row>
    <row r="4691" spans="1:3">
      <c r="A4691" s="577"/>
      <c r="B4691" s="577"/>
      <c r="C4691" s="577"/>
    </row>
    <row r="4692" spans="1:3">
      <c r="A4692" s="577"/>
      <c r="B4692" s="577"/>
      <c r="C4692" s="577"/>
    </row>
    <row r="4693" spans="1:3">
      <c r="A4693" s="577"/>
      <c r="B4693" s="577"/>
      <c r="C4693" s="577"/>
    </row>
    <row r="4694" spans="1:3">
      <c r="A4694" s="577"/>
      <c r="B4694" s="577"/>
      <c r="C4694" s="577"/>
    </row>
    <row r="4695" spans="1:3">
      <c r="A4695" s="577"/>
      <c r="B4695" s="577"/>
      <c r="C4695" s="577"/>
    </row>
    <row r="4696" spans="1:3">
      <c r="A4696" s="577"/>
      <c r="B4696" s="577"/>
      <c r="C4696" s="577"/>
    </row>
    <row r="4697" spans="1:3">
      <c r="A4697" s="577"/>
      <c r="B4697" s="577"/>
      <c r="C4697" s="577"/>
    </row>
    <row r="4698" spans="1:3">
      <c r="A4698" s="577"/>
      <c r="B4698" s="577"/>
      <c r="C4698" s="577"/>
    </row>
    <row r="4699" spans="1:3">
      <c r="A4699" s="577"/>
      <c r="B4699" s="577"/>
      <c r="C4699" s="577"/>
    </row>
    <row r="4700" spans="1:3">
      <c r="A4700" s="577"/>
      <c r="B4700" s="577"/>
      <c r="C4700" s="577"/>
    </row>
    <row r="4701" spans="1:3">
      <c r="A4701" s="577"/>
      <c r="B4701" s="577"/>
      <c r="C4701" s="577"/>
    </row>
    <row r="4702" spans="1:3">
      <c r="A4702" s="577"/>
      <c r="B4702" s="577"/>
      <c r="C4702" s="577"/>
    </row>
    <row r="4703" spans="1:3">
      <c r="A4703" s="577"/>
      <c r="B4703" s="577"/>
      <c r="C4703" s="577"/>
    </row>
    <row r="4704" spans="1:3">
      <c r="A4704" s="577"/>
      <c r="B4704" s="577"/>
      <c r="C4704" s="577"/>
    </row>
    <row r="4705" spans="1:3">
      <c r="A4705" s="577"/>
      <c r="B4705" s="577"/>
      <c r="C4705" s="577"/>
    </row>
    <row r="4706" spans="1:3">
      <c r="A4706" s="577"/>
      <c r="B4706" s="577"/>
      <c r="C4706" s="577"/>
    </row>
    <row r="4707" spans="1:3">
      <c r="A4707" s="577"/>
      <c r="B4707" s="577"/>
      <c r="C4707" s="577"/>
    </row>
    <row r="4708" spans="1:3">
      <c r="A4708" s="577"/>
      <c r="B4708" s="577"/>
      <c r="C4708" s="577"/>
    </row>
    <row r="4709" spans="1:3">
      <c r="A4709" s="577"/>
      <c r="B4709" s="577"/>
      <c r="C4709" s="577"/>
    </row>
    <row r="4710" spans="1:3">
      <c r="A4710" s="577"/>
      <c r="B4710" s="577"/>
      <c r="C4710" s="577"/>
    </row>
    <row r="4711" spans="1:3">
      <c r="A4711" s="577"/>
      <c r="B4711" s="577"/>
      <c r="C4711" s="577"/>
    </row>
    <row r="4712" spans="1:3">
      <c r="A4712" s="577"/>
      <c r="B4712" s="577"/>
      <c r="C4712" s="577"/>
    </row>
    <row r="4713" spans="1:3">
      <c r="A4713" s="577"/>
      <c r="B4713" s="577"/>
      <c r="C4713" s="577"/>
    </row>
    <row r="4714" spans="1:3">
      <c r="A4714" s="577"/>
      <c r="B4714" s="577"/>
      <c r="C4714" s="577"/>
    </row>
    <row r="4715" spans="1:3">
      <c r="A4715" s="577"/>
      <c r="B4715" s="577"/>
      <c r="C4715" s="577"/>
    </row>
    <row r="4716" spans="1:3">
      <c r="A4716" s="577"/>
      <c r="B4716" s="577"/>
      <c r="C4716" s="577"/>
    </row>
    <row r="4717" spans="1:3">
      <c r="A4717" s="577"/>
      <c r="B4717" s="577"/>
      <c r="C4717" s="577"/>
    </row>
    <row r="4718" spans="1:3">
      <c r="A4718" s="577"/>
      <c r="B4718" s="577"/>
      <c r="C4718" s="577"/>
    </row>
    <row r="4719" spans="1:3">
      <c r="A4719" s="577"/>
      <c r="B4719" s="577"/>
      <c r="C4719" s="577"/>
    </row>
    <row r="4720" spans="1:3">
      <c r="A4720" s="577"/>
      <c r="B4720" s="577"/>
      <c r="C4720" s="577"/>
    </row>
    <row r="4721" spans="1:3">
      <c r="A4721" s="577"/>
      <c r="B4721" s="577"/>
      <c r="C4721" s="577"/>
    </row>
    <row r="4722" spans="1:3">
      <c r="A4722" s="577"/>
      <c r="B4722" s="577"/>
      <c r="C4722" s="577"/>
    </row>
    <row r="4723" spans="1:3">
      <c r="A4723" s="577"/>
      <c r="B4723" s="577"/>
      <c r="C4723" s="577"/>
    </row>
    <row r="4724" spans="1:3">
      <c r="A4724" s="577"/>
      <c r="B4724" s="577"/>
      <c r="C4724" s="577"/>
    </row>
    <row r="4725" spans="1:3">
      <c r="A4725" s="577"/>
      <c r="B4725" s="577"/>
      <c r="C4725" s="577"/>
    </row>
    <row r="4726" spans="1:3">
      <c r="A4726" s="577"/>
      <c r="B4726" s="577"/>
      <c r="C4726" s="577"/>
    </row>
    <row r="4727" spans="1:3">
      <c r="A4727" s="577"/>
      <c r="B4727" s="577"/>
      <c r="C4727" s="577"/>
    </row>
    <row r="4728" spans="1:3">
      <c r="A4728" s="577"/>
      <c r="B4728" s="577"/>
      <c r="C4728" s="577"/>
    </row>
    <row r="4729" spans="1:3">
      <c r="A4729" s="577"/>
      <c r="B4729" s="577"/>
      <c r="C4729" s="577"/>
    </row>
    <row r="4730" spans="1:3">
      <c r="A4730" s="577"/>
      <c r="B4730" s="577"/>
      <c r="C4730" s="577"/>
    </row>
    <row r="4731" spans="1:3">
      <c r="A4731" s="577"/>
      <c r="B4731" s="577"/>
      <c r="C4731" s="577"/>
    </row>
    <row r="4732" spans="1:3">
      <c r="A4732" s="577"/>
      <c r="B4732" s="577"/>
      <c r="C4732" s="577"/>
    </row>
    <row r="4733" spans="1:3">
      <c r="A4733" s="577"/>
      <c r="B4733" s="577"/>
      <c r="C4733" s="577"/>
    </row>
    <row r="4734" spans="1:3">
      <c r="A4734" s="577"/>
      <c r="B4734" s="577"/>
      <c r="C4734" s="577"/>
    </row>
    <row r="4735" spans="1:3">
      <c r="A4735" s="577"/>
      <c r="B4735" s="577"/>
      <c r="C4735" s="577"/>
    </row>
    <row r="4736" spans="1:3">
      <c r="A4736" s="577"/>
      <c r="B4736" s="577"/>
      <c r="C4736" s="577"/>
    </row>
    <row r="4737" spans="1:3">
      <c r="A4737" s="577"/>
      <c r="B4737" s="577"/>
      <c r="C4737" s="577"/>
    </row>
    <row r="4738" spans="1:3">
      <c r="A4738" s="577"/>
      <c r="B4738" s="577"/>
      <c r="C4738" s="577"/>
    </row>
    <row r="4739" spans="1:3">
      <c r="A4739" s="577"/>
      <c r="B4739" s="577"/>
      <c r="C4739" s="577"/>
    </row>
    <row r="4740" spans="1:3">
      <c r="A4740" s="577"/>
      <c r="B4740" s="577"/>
      <c r="C4740" s="577"/>
    </row>
    <row r="4741" spans="1:3">
      <c r="A4741" s="577"/>
      <c r="B4741" s="577"/>
      <c r="C4741" s="577"/>
    </row>
    <row r="4742" spans="1:3">
      <c r="A4742" s="577"/>
      <c r="B4742" s="577"/>
      <c r="C4742" s="577"/>
    </row>
    <row r="4743" spans="1:3">
      <c r="A4743" s="577"/>
      <c r="B4743" s="577"/>
      <c r="C4743" s="577"/>
    </row>
    <row r="4744" spans="1:3">
      <c r="A4744" s="577"/>
      <c r="B4744" s="577"/>
      <c r="C4744" s="577"/>
    </row>
    <row r="4745" spans="1:3">
      <c r="A4745" s="577"/>
      <c r="B4745" s="577"/>
      <c r="C4745" s="577"/>
    </row>
    <row r="4746" spans="1:3">
      <c r="A4746" s="577"/>
      <c r="B4746" s="577"/>
      <c r="C4746" s="577"/>
    </row>
    <row r="4747" spans="1:3">
      <c r="A4747" s="577"/>
      <c r="B4747" s="577"/>
      <c r="C4747" s="577"/>
    </row>
    <row r="4748" spans="1:3">
      <c r="A4748" s="577"/>
      <c r="B4748" s="577"/>
      <c r="C4748" s="577"/>
    </row>
    <row r="4749" spans="1:3">
      <c r="A4749" s="577"/>
      <c r="B4749" s="577"/>
      <c r="C4749" s="577"/>
    </row>
    <row r="4750" spans="1:3">
      <c r="A4750" s="577"/>
      <c r="B4750" s="577"/>
      <c r="C4750" s="577"/>
    </row>
    <row r="4751" spans="1:3">
      <c r="A4751" s="577"/>
      <c r="B4751" s="577"/>
      <c r="C4751" s="577"/>
    </row>
    <row r="4752" spans="1:3">
      <c r="A4752" s="577"/>
      <c r="B4752" s="577"/>
      <c r="C4752" s="577"/>
    </row>
    <row r="4753" spans="1:3">
      <c r="A4753" s="577"/>
      <c r="B4753" s="577"/>
      <c r="C4753" s="577"/>
    </row>
    <row r="4754" spans="1:3">
      <c r="A4754" s="577"/>
      <c r="B4754" s="577"/>
      <c r="C4754" s="577"/>
    </row>
    <row r="4755" spans="1:3">
      <c r="A4755" s="577"/>
      <c r="B4755" s="577"/>
      <c r="C4755" s="577"/>
    </row>
    <row r="4756" spans="1:3">
      <c r="A4756" s="577"/>
      <c r="B4756" s="577"/>
      <c r="C4756" s="577"/>
    </row>
    <row r="4757" spans="1:3">
      <c r="A4757" s="577"/>
      <c r="B4757" s="577"/>
      <c r="C4757" s="577"/>
    </row>
    <row r="4758" spans="1:3">
      <c r="A4758" s="577"/>
      <c r="B4758" s="577"/>
      <c r="C4758" s="577"/>
    </row>
    <row r="4759" spans="1:3">
      <c r="A4759" s="577"/>
      <c r="B4759" s="577"/>
      <c r="C4759" s="577"/>
    </row>
    <row r="4760" spans="1:3">
      <c r="A4760" s="577"/>
      <c r="B4760" s="577"/>
      <c r="C4760" s="577"/>
    </row>
    <row r="4761" spans="1:3">
      <c r="A4761" s="577"/>
      <c r="B4761" s="577"/>
      <c r="C4761" s="577"/>
    </row>
    <row r="4762" spans="1:3">
      <c r="A4762" s="577"/>
      <c r="B4762" s="577"/>
      <c r="C4762" s="577"/>
    </row>
    <row r="4763" spans="1:3">
      <c r="A4763" s="577"/>
      <c r="B4763" s="577"/>
      <c r="C4763" s="577"/>
    </row>
    <row r="4764" spans="1:3">
      <c r="A4764" s="577"/>
      <c r="B4764" s="577"/>
      <c r="C4764" s="577"/>
    </row>
    <row r="4765" spans="1:3">
      <c r="A4765" s="577"/>
      <c r="B4765" s="577"/>
      <c r="C4765" s="577"/>
    </row>
    <row r="4766" spans="1:3">
      <c r="A4766" s="577"/>
      <c r="B4766" s="577"/>
      <c r="C4766" s="577"/>
    </row>
    <row r="4767" spans="1:3">
      <c r="A4767" s="577"/>
      <c r="B4767" s="577"/>
      <c r="C4767" s="577"/>
    </row>
    <row r="4768" spans="1:3">
      <c r="A4768" s="577"/>
      <c r="B4768" s="577"/>
      <c r="C4768" s="577"/>
    </row>
    <row r="4769" spans="1:3">
      <c r="A4769" s="577"/>
      <c r="B4769" s="577"/>
      <c r="C4769" s="577"/>
    </row>
    <row r="4770" spans="1:3">
      <c r="A4770" s="577"/>
      <c r="B4770" s="577"/>
      <c r="C4770" s="577"/>
    </row>
    <row r="4771" spans="1:3">
      <c r="A4771" s="577"/>
      <c r="B4771" s="577"/>
      <c r="C4771" s="577"/>
    </row>
    <row r="4772" spans="1:3">
      <c r="A4772" s="577"/>
      <c r="B4772" s="577"/>
      <c r="C4772" s="577"/>
    </row>
    <row r="4773" spans="1:3">
      <c r="A4773" s="577"/>
      <c r="B4773" s="577"/>
      <c r="C4773" s="577"/>
    </row>
    <row r="4774" spans="1:3">
      <c r="A4774" s="577"/>
      <c r="B4774" s="577"/>
      <c r="C4774" s="577"/>
    </row>
    <row r="4775" spans="1:3">
      <c r="A4775" s="577"/>
      <c r="B4775" s="577"/>
      <c r="C4775" s="577"/>
    </row>
    <row r="4776" spans="1:3">
      <c r="A4776" s="577"/>
      <c r="B4776" s="577"/>
      <c r="C4776" s="577"/>
    </row>
    <row r="4777" spans="1:3">
      <c r="A4777" s="577"/>
      <c r="B4777" s="577"/>
      <c r="C4777" s="577"/>
    </row>
    <row r="4778" spans="1:3">
      <c r="A4778" s="577"/>
      <c r="B4778" s="577"/>
      <c r="C4778" s="577"/>
    </row>
    <row r="4779" spans="1:3">
      <c r="A4779" s="577"/>
      <c r="B4779" s="577"/>
      <c r="C4779" s="577"/>
    </row>
    <row r="4780" spans="1:3">
      <c r="A4780" s="577"/>
      <c r="B4780" s="577"/>
      <c r="C4780" s="577"/>
    </row>
    <row r="4781" spans="1:3">
      <c r="A4781" s="577"/>
      <c r="B4781" s="577"/>
      <c r="C4781" s="577"/>
    </row>
    <row r="4782" spans="1:3">
      <c r="A4782" s="577"/>
      <c r="B4782" s="577"/>
      <c r="C4782" s="577"/>
    </row>
    <row r="4783" spans="1:3">
      <c r="A4783" s="577"/>
      <c r="B4783" s="577"/>
      <c r="C4783" s="577"/>
    </row>
    <row r="4784" spans="1:3">
      <c r="A4784" s="577"/>
      <c r="B4784" s="577"/>
      <c r="C4784" s="577"/>
    </row>
    <row r="4785" spans="1:3">
      <c r="A4785" s="577"/>
      <c r="B4785" s="577"/>
      <c r="C4785" s="577"/>
    </row>
    <row r="4786" spans="1:3">
      <c r="A4786" s="577"/>
      <c r="B4786" s="577"/>
      <c r="C4786" s="577"/>
    </row>
    <row r="4787" spans="1:3">
      <c r="A4787" s="577"/>
      <c r="B4787" s="577"/>
      <c r="C4787" s="577"/>
    </row>
    <row r="4788" spans="1:3">
      <c r="A4788" s="577"/>
      <c r="B4788" s="577"/>
      <c r="C4788" s="577"/>
    </row>
    <row r="4789" spans="1:3">
      <c r="A4789" s="577"/>
      <c r="B4789" s="577"/>
      <c r="C4789" s="577"/>
    </row>
    <row r="4790" spans="1:3">
      <c r="A4790" s="577"/>
      <c r="B4790" s="577"/>
      <c r="C4790" s="577"/>
    </row>
    <row r="4791" spans="1:3">
      <c r="A4791" s="577"/>
      <c r="B4791" s="577"/>
      <c r="C4791" s="577"/>
    </row>
    <row r="4792" spans="1:3">
      <c r="A4792" s="577"/>
      <c r="B4792" s="577"/>
      <c r="C4792" s="577"/>
    </row>
    <row r="4793" spans="1:3">
      <c r="A4793" s="577"/>
      <c r="B4793" s="577"/>
      <c r="C4793" s="577"/>
    </row>
    <row r="4794" spans="1:3">
      <c r="A4794" s="577"/>
      <c r="B4794" s="577"/>
      <c r="C4794" s="577"/>
    </row>
    <row r="4795" spans="1:3">
      <c r="A4795" s="577"/>
      <c r="B4795" s="577"/>
      <c r="C4795" s="577"/>
    </row>
    <row r="4796" spans="1:3">
      <c r="A4796" s="577"/>
      <c r="B4796" s="577"/>
      <c r="C4796" s="577"/>
    </row>
    <row r="4797" spans="1:3">
      <c r="A4797" s="577"/>
      <c r="B4797" s="577"/>
      <c r="C4797" s="577"/>
    </row>
    <row r="4798" spans="1:3">
      <c r="A4798" s="577"/>
      <c r="B4798" s="577"/>
      <c r="C4798" s="577"/>
    </row>
    <row r="4799" spans="1:3">
      <c r="A4799" s="577"/>
      <c r="B4799" s="577"/>
      <c r="C4799" s="577"/>
    </row>
    <row r="4800" spans="1:3">
      <c r="A4800" s="577"/>
      <c r="B4800" s="577"/>
      <c r="C4800" s="577"/>
    </row>
    <row r="4801" spans="1:3">
      <c r="A4801" s="577"/>
      <c r="B4801" s="577"/>
      <c r="C4801" s="577"/>
    </row>
    <row r="4802" spans="1:3">
      <c r="A4802" s="577"/>
      <c r="B4802" s="577"/>
      <c r="C4802" s="577"/>
    </row>
    <row r="4803" spans="1:3">
      <c r="A4803" s="577"/>
      <c r="B4803" s="577"/>
      <c r="C4803" s="577"/>
    </row>
    <row r="4804" spans="1:3">
      <c r="A4804" s="577"/>
      <c r="B4804" s="577"/>
      <c r="C4804" s="577"/>
    </row>
    <row r="4805" spans="1:3">
      <c r="A4805" s="577"/>
      <c r="B4805" s="577"/>
      <c r="C4805" s="577"/>
    </row>
    <row r="4806" spans="1:3">
      <c r="A4806" s="577"/>
      <c r="B4806" s="577"/>
      <c r="C4806" s="577"/>
    </row>
    <row r="4807" spans="1:3">
      <c r="A4807" s="577"/>
      <c r="B4807" s="577"/>
      <c r="C4807" s="577"/>
    </row>
    <row r="4808" spans="1:3">
      <c r="A4808" s="577"/>
      <c r="B4808" s="577"/>
      <c r="C4808" s="577"/>
    </row>
    <row r="4809" spans="1:3">
      <c r="A4809" s="577"/>
      <c r="B4809" s="577"/>
      <c r="C4809" s="577"/>
    </row>
    <row r="4810" spans="1:3">
      <c r="A4810" s="577"/>
      <c r="B4810" s="577"/>
      <c r="C4810" s="577"/>
    </row>
    <row r="4811" spans="1:3">
      <c r="A4811" s="577"/>
      <c r="B4811" s="577"/>
      <c r="C4811" s="577"/>
    </row>
    <row r="4812" spans="1:3">
      <c r="A4812" s="577"/>
      <c r="B4812" s="577"/>
      <c r="C4812" s="577"/>
    </row>
    <row r="4813" spans="1:3">
      <c r="A4813" s="577"/>
      <c r="B4813" s="577"/>
      <c r="C4813" s="577"/>
    </row>
    <row r="4814" spans="1:3">
      <c r="A4814" s="577"/>
      <c r="B4814" s="577"/>
      <c r="C4814" s="577"/>
    </row>
    <row r="4815" spans="1:3">
      <c r="A4815" s="577"/>
      <c r="B4815" s="577"/>
      <c r="C4815" s="577"/>
    </row>
    <row r="4816" spans="1:3">
      <c r="A4816" s="577"/>
      <c r="B4816" s="577"/>
      <c r="C4816" s="577"/>
    </row>
    <row r="4817" spans="1:3">
      <c r="A4817" s="577"/>
      <c r="B4817" s="577"/>
      <c r="C4817" s="577"/>
    </row>
    <row r="4818" spans="1:3">
      <c r="A4818" s="577"/>
      <c r="B4818" s="577"/>
      <c r="C4818" s="577"/>
    </row>
    <row r="4819" spans="1:3">
      <c r="A4819" s="577"/>
      <c r="B4819" s="577"/>
      <c r="C4819" s="577"/>
    </row>
    <row r="4820" spans="1:3">
      <c r="A4820" s="577"/>
      <c r="B4820" s="577"/>
      <c r="C4820" s="577"/>
    </row>
    <row r="4821" spans="1:3">
      <c r="A4821" s="577"/>
      <c r="B4821" s="577"/>
      <c r="C4821" s="577"/>
    </row>
    <row r="4822" spans="1:3">
      <c r="A4822" s="577"/>
      <c r="B4822" s="577"/>
      <c r="C4822" s="577"/>
    </row>
    <row r="4823" spans="1:3">
      <c r="A4823" s="577"/>
      <c r="B4823" s="577"/>
      <c r="C4823" s="577"/>
    </row>
    <row r="4824" spans="1:3">
      <c r="A4824" s="577"/>
      <c r="B4824" s="577"/>
      <c r="C4824" s="577"/>
    </row>
    <row r="4825" spans="1:3">
      <c r="A4825" s="577"/>
      <c r="B4825" s="577"/>
      <c r="C4825" s="577"/>
    </row>
    <row r="4826" spans="1:3">
      <c r="A4826" s="577"/>
      <c r="B4826" s="577"/>
      <c r="C4826" s="577"/>
    </row>
    <row r="4827" spans="1:3">
      <c r="A4827" s="577"/>
      <c r="B4827" s="577"/>
      <c r="C4827" s="577"/>
    </row>
    <row r="4828" spans="1:3">
      <c r="A4828" s="577"/>
      <c r="B4828" s="577"/>
      <c r="C4828" s="577"/>
    </row>
    <row r="4829" spans="1:3">
      <c r="A4829" s="577"/>
      <c r="B4829" s="577"/>
      <c r="C4829" s="577"/>
    </row>
    <row r="4830" spans="1:3">
      <c r="A4830" s="577"/>
      <c r="B4830" s="577"/>
      <c r="C4830" s="577"/>
    </row>
    <row r="4831" spans="1:3">
      <c r="A4831" s="577"/>
      <c r="B4831" s="577"/>
      <c r="C4831" s="577"/>
    </row>
    <row r="4832" spans="1:3">
      <c r="A4832" s="577"/>
      <c r="B4832" s="577"/>
      <c r="C4832" s="577"/>
    </row>
    <row r="4833" spans="1:3">
      <c r="A4833" s="577"/>
      <c r="B4833" s="577"/>
      <c r="C4833" s="577"/>
    </row>
    <row r="4834" spans="1:3">
      <c r="A4834" s="577"/>
      <c r="B4834" s="577"/>
      <c r="C4834" s="577"/>
    </row>
    <row r="4835" spans="1:3">
      <c r="A4835" s="577"/>
      <c r="B4835" s="577"/>
      <c r="C4835" s="577"/>
    </row>
    <row r="4836" spans="1:3">
      <c r="A4836" s="577"/>
      <c r="B4836" s="577"/>
      <c r="C4836" s="577"/>
    </row>
    <row r="4837" spans="1:3">
      <c r="A4837" s="577"/>
      <c r="B4837" s="577"/>
      <c r="C4837" s="577"/>
    </row>
    <row r="4838" spans="1:3">
      <c r="A4838" s="577"/>
      <c r="B4838" s="577"/>
      <c r="C4838" s="577"/>
    </row>
    <row r="4839" spans="1:3">
      <c r="A4839" s="577"/>
      <c r="B4839" s="577"/>
      <c r="C4839" s="577"/>
    </row>
    <row r="4840" spans="1:3">
      <c r="A4840" s="577"/>
      <c r="B4840" s="577"/>
      <c r="C4840" s="577"/>
    </row>
    <row r="4841" spans="1:3">
      <c r="A4841" s="577"/>
      <c r="B4841" s="577"/>
      <c r="C4841" s="577"/>
    </row>
    <row r="4842" spans="1:3">
      <c r="A4842" s="577"/>
      <c r="B4842" s="577"/>
      <c r="C4842" s="577"/>
    </row>
    <row r="4843" spans="1:3">
      <c r="A4843" s="577"/>
      <c r="B4843" s="577"/>
      <c r="C4843" s="577"/>
    </row>
    <row r="4844" spans="1:3">
      <c r="A4844" s="577"/>
      <c r="B4844" s="577"/>
      <c r="C4844" s="577"/>
    </row>
    <row r="4845" spans="1:3">
      <c r="A4845" s="577"/>
      <c r="B4845" s="577"/>
      <c r="C4845" s="577"/>
    </row>
    <row r="4846" spans="1:3">
      <c r="A4846" s="577"/>
      <c r="B4846" s="577"/>
      <c r="C4846" s="577"/>
    </row>
    <row r="4847" spans="1:3">
      <c r="A4847" s="577"/>
      <c r="B4847" s="577"/>
      <c r="C4847" s="577"/>
    </row>
    <row r="4848" spans="1:3">
      <c r="A4848" s="577"/>
      <c r="B4848" s="577"/>
      <c r="C4848" s="577"/>
    </row>
    <row r="4849" spans="1:3">
      <c r="A4849" s="577"/>
      <c r="B4849" s="577"/>
      <c r="C4849" s="577"/>
    </row>
    <row r="4850" spans="1:3">
      <c r="A4850" s="577"/>
      <c r="B4850" s="577"/>
      <c r="C4850" s="577"/>
    </row>
    <row r="4851" spans="1:3">
      <c r="A4851" s="577"/>
      <c r="B4851" s="577"/>
      <c r="C4851" s="577"/>
    </row>
    <row r="4852" spans="1:3">
      <c r="A4852" s="577"/>
      <c r="B4852" s="577"/>
      <c r="C4852" s="577"/>
    </row>
    <row r="4853" spans="1:3">
      <c r="A4853" s="577"/>
      <c r="B4853" s="577"/>
      <c r="C4853" s="577"/>
    </row>
    <row r="4854" spans="1:3">
      <c r="A4854" s="577"/>
      <c r="B4854" s="577"/>
      <c r="C4854" s="577"/>
    </row>
    <row r="4855" spans="1:3">
      <c r="A4855" s="577"/>
      <c r="B4855" s="577"/>
      <c r="C4855" s="577"/>
    </row>
    <row r="4856" spans="1:3">
      <c r="A4856" s="577"/>
      <c r="B4856" s="577"/>
      <c r="C4856" s="577"/>
    </row>
    <row r="4857" spans="1:3">
      <c r="A4857" s="577"/>
      <c r="B4857" s="577"/>
      <c r="C4857" s="577"/>
    </row>
    <row r="4858" spans="1:3">
      <c r="A4858" s="577"/>
      <c r="B4858" s="577"/>
      <c r="C4858" s="577"/>
    </row>
    <row r="4859" spans="1:3">
      <c r="A4859" s="577"/>
      <c r="B4859" s="577"/>
      <c r="C4859" s="577"/>
    </row>
    <row r="4860" spans="1:3">
      <c r="A4860" s="577"/>
      <c r="B4860" s="577"/>
      <c r="C4860" s="577"/>
    </row>
    <row r="4861" spans="1:3">
      <c r="A4861" s="577"/>
      <c r="B4861" s="577"/>
      <c r="C4861" s="577"/>
    </row>
    <row r="4862" spans="1:3">
      <c r="A4862" s="577"/>
      <c r="B4862" s="577"/>
      <c r="C4862" s="577"/>
    </row>
    <row r="4863" spans="1:3">
      <c r="A4863" s="577"/>
      <c r="B4863" s="577"/>
      <c r="C4863" s="577"/>
    </row>
    <row r="4864" spans="1:3">
      <c r="A4864" s="577"/>
      <c r="B4864" s="577"/>
      <c r="C4864" s="577"/>
    </row>
    <row r="4865" spans="1:3">
      <c r="A4865" s="577"/>
      <c r="B4865" s="577"/>
      <c r="C4865" s="577"/>
    </row>
    <row r="4866" spans="1:3">
      <c r="A4866" s="577"/>
      <c r="B4866" s="577"/>
      <c r="C4866" s="577"/>
    </row>
    <row r="4867" spans="1:3">
      <c r="A4867" s="577"/>
      <c r="B4867" s="577"/>
      <c r="C4867" s="577"/>
    </row>
    <row r="4868" spans="1:3">
      <c r="A4868" s="577"/>
      <c r="B4868" s="577"/>
      <c r="C4868" s="577"/>
    </row>
    <row r="4869" spans="1:3">
      <c r="A4869" s="577"/>
      <c r="B4869" s="577"/>
      <c r="C4869" s="577"/>
    </row>
    <row r="4870" spans="1:3">
      <c r="A4870" s="577"/>
      <c r="B4870" s="577"/>
      <c r="C4870" s="577"/>
    </row>
    <row r="4871" spans="1:3">
      <c r="A4871" s="577"/>
      <c r="B4871" s="577"/>
      <c r="C4871" s="577"/>
    </row>
    <row r="4872" spans="1:3">
      <c r="A4872" s="577"/>
      <c r="B4872" s="577"/>
      <c r="C4872" s="577"/>
    </row>
    <row r="4873" spans="1:3">
      <c r="A4873" s="577"/>
      <c r="B4873" s="577"/>
      <c r="C4873" s="577"/>
    </row>
    <row r="4874" spans="1:3">
      <c r="A4874" s="577"/>
      <c r="B4874" s="577"/>
      <c r="C4874" s="577"/>
    </row>
    <row r="4875" spans="1:3">
      <c r="A4875" s="577"/>
      <c r="B4875" s="577"/>
      <c r="C4875" s="577"/>
    </row>
    <row r="4876" spans="1:3">
      <c r="A4876" s="577"/>
      <c r="B4876" s="577"/>
      <c r="C4876" s="577"/>
    </row>
    <row r="4877" spans="1:3">
      <c r="A4877" s="577"/>
      <c r="B4877" s="577"/>
      <c r="C4877" s="577"/>
    </row>
    <row r="4878" spans="1:3">
      <c r="A4878" s="577"/>
      <c r="B4878" s="577"/>
      <c r="C4878" s="577"/>
    </row>
    <row r="4879" spans="1:3">
      <c r="A4879" s="577"/>
      <c r="B4879" s="577"/>
      <c r="C4879" s="577"/>
    </row>
    <row r="4880" spans="1:3">
      <c r="A4880" s="577"/>
      <c r="B4880" s="577"/>
      <c r="C4880" s="577"/>
    </row>
    <row r="4881" spans="1:3">
      <c r="A4881" s="577"/>
      <c r="B4881" s="577"/>
      <c r="C4881" s="577"/>
    </row>
    <row r="4882" spans="1:3">
      <c r="A4882" s="577"/>
      <c r="B4882" s="577"/>
      <c r="C4882" s="577"/>
    </row>
    <row r="4883" spans="1:3">
      <c r="A4883" s="577"/>
      <c r="B4883" s="577"/>
      <c r="C4883" s="577"/>
    </row>
    <row r="4884" spans="1:3">
      <c r="A4884" s="577"/>
      <c r="B4884" s="577"/>
      <c r="C4884" s="577"/>
    </row>
    <row r="4885" spans="1:3">
      <c r="A4885" s="577"/>
      <c r="B4885" s="577"/>
      <c r="C4885" s="577"/>
    </row>
    <row r="4886" spans="1:3">
      <c r="A4886" s="577"/>
      <c r="B4886" s="577"/>
      <c r="C4886" s="577"/>
    </row>
    <row r="4887" spans="1:3">
      <c r="A4887" s="577"/>
      <c r="B4887" s="577"/>
      <c r="C4887" s="577"/>
    </row>
    <row r="4888" spans="1:3">
      <c r="A4888" s="577"/>
      <c r="B4888" s="577"/>
      <c r="C4888" s="577"/>
    </row>
    <row r="4889" spans="1:3">
      <c r="A4889" s="577"/>
      <c r="B4889" s="577"/>
      <c r="C4889" s="577"/>
    </row>
    <row r="4890" spans="1:3">
      <c r="A4890" s="577"/>
      <c r="B4890" s="577"/>
      <c r="C4890" s="577"/>
    </row>
    <row r="4891" spans="1:3">
      <c r="A4891" s="577"/>
      <c r="B4891" s="577"/>
      <c r="C4891" s="577"/>
    </row>
    <row r="4892" spans="1:3">
      <c r="A4892" s="577"/>
      <c r="B4892" s="577"/>
      <c r="C4892" s="577"/>
    </row>
    <row r="4893" spans="1:3">
      <c r="A4893" s="577"/>
      <c r="B4893" s="577"/>
      <c r="C4893" s="577"/>
    </row>
    <row r="4894" spans="1:3">
      <c r="A4894" s="577"/>
      <c r="B4894" s="577"/>
      <c r="C4894" s="577"/>
    </row>
    <row r="4895" spans="1:3">
      <c r="A4895" s="577"/>
      <c r="B4895" s="577"/>
      <c r="C4895" s="577"/>
    </row>
    <row r="4896" spans="1:3">
      <c r="A4896" s="577"/>
      <c r="B4896" s="577"/>
      <c r="C4896" s="577"/>
    </row>
    <row r="4897" spans="1:3">
      <c r="A4897" s="577"/>
      <c r="B4897" s="577"/>
      <c r="C4897" s="577"/>
    </row>
    <row r="4898" spans="1:3">
      <c r="A4898" s="577"/>
      <c r="B4898" s="577"/>
      <c r="C4898" s="577"/>
    </row>
    <row r="4899" spans="1:3">
      <c r="A4899" s="577"/>
      <c r="B4899" s="577"/>
      <c r="C4899" s="577"/>
    </row>
    <row r="4900" spans="1:3">
      <c r="A4900" s="577"/>
      <c r="B4900" s="577"/>
      <c r="C4900" s="577"/>
    </row>
    <row r="4901" spans="1:3">
      <c r="A4901" s="577"/>
      <c r="B4901" s="577"/>
      <c r="C4901" s="577"/>
    </row>
    <row r="4902" spans="1:3">
      <c r="A4902" s="577"/>
      <c r="B4902" s="577"/>
      <c r="C4902" s="577"/>
    </row>
    <row r="4903" spans="1:3">
      <c r="A4903" s="577"/>
      <c r="B4903" s="577"/>
      <c r="C4903" s="577"/>
    </row>
    <row r="4904" spans="1:3">
      <c r="A4904" s="577"/>
      <c r="B4904" s="577"/>
      <c r="C4904" s="577"/>
    </row>
    <row r="4905" spans="1:3">
      <c r="A4905" s="577"/>
      <c r="B4905" s="577"/>
      <c r="C4905" s="577"/>
    </row>
    <row r="4906" spans="1:3">
      <c r="A4906" s="577"/>
      <c r="B4906" s="577"/>
      <c r="C4906" s="577"/>
    </row>
    <row r="4907" spans="1:3">
      <c r="A4907" s="577"/>
      <c r="B4907" s="577"/>
      <c r="C4907" s="577"/>
    </row>
    <row r="4908" spans="1:3">
      <c r="A4908" s="577"/>
      <c r="B4908" s="577"/>
      <c r="C4908" s="577"/>
    </row>
    <row r="4909" spans="1:3">
      <c r="A4909" s="577"/>
      <c r="B4909" s="577"/>
      <c r="C4909" s="577"/>
    </row>
    <row r="4910" spans="1:3">
      <c r="A4910" s="577"/>
      <c r="B4910" s="577"/>
      <c r="C4910" s="577"/>
    </row>
    <row r="4911" spans="1:3">
      <c r="A4911" s="577"/>
      <c r="B4911" s="577"/>
      <c r="C4911" s="577"/>
    </row>
    <row r="4912" spans="1:3">
      <c r="A4912" s="577"/>
      <c r="B4912" s="577"/>
      <c r="C4912" s="577"/>
    </row>
    <row r="4913" spans="1:3">
      <c r="A4913" s="577"/>
      <c r="B4913" s="577"/>
      <c r="C4913" s="577"/>
    </row>
    <row r="4914" spans="1:3">
      <c r="A4914" s="577"/>
      <c r="B4914" s="577"/>
      <c r="C4914" s="577"/>
    </row>
    <row r="4915" spans="1:3">
      <c r="A4915" s="577"/>
      <c r="B4915" s="577"/>
      <c r="C4915" s="577"/>
    </row>
    <row r="4916" spans="1:3">
      <c r="A4916" s="577"/>
      <c r="B4916" s="577"/>
      <c r="C4916" s="577"/>
    </row>
    <row r="4917" spans="1:3">
      <c r="A4917" s="577"/>
      <c r="B4917" s="577"/>
      <c r="C4917" s="577"/>
    </row>
    <row r="4918" spans="1:3">
      <c r="A4918" s="577"/>
      <c r="B4918" s="577"/>
      <c r="C4918" s="577"/>
    </row>
    <row r="4919" spans="1:3">
      <c r="A4919" s="577"/>
      <c r="B4919" s="577"/>
      <c r="C4919" s="577"/>
    </row>
    <row r="4920" spans="1:3">
      <c r="A4920" s="577"/>
      <c r="B4920" s="577"/>
      <c r="C4920" s="577"/>
    </row>
    <row r="4921" spans="1:3">
      <c r="A4921" s="577"/>
      <c r="B4921" s="577"/>
      <c r="C4921" s="577"/>
    </row>
    <row r="4922" spans="1:3">
      <c r="A4922" s="577"/>
      <c r="B4922" s="577"/>
      <c r="C4922" s="577"/>
    </row>
    <row r="4923" spans="1:3">
      <c r="A4923" s="577"/>
      <c r="B4923" s="577"/>
      <c r="C4923" s="577"/>
    </row>
    <row r="4924" spans="1:3">
      <c r="A4924" s="577"/>
      <c r="B4924" s="577"/>
      <c r="C4924" s="577"/>
    </row>
    <row r="4925" spans="1:3">
      <c r="A4925" s="577"/>
      <c r="B4925" s="577"/>
      <c r="C4925" s="577"/>
    </row>
    <row r="4926" spans="1:3">
      <c r="A4926" s="577"/>
      <c r="B4926" s="577"/>
      <c r="C4926" s="577"/>
    </row>
    <row r="4927" spans="1:3">
      <c r="A4927" s="577"/>
      <c r="B4927" s="577"/>
      <c r="C4927" s="577"/>
    </row>
    <row r="4928" spans="1:3">
      <c r="A4928" s="577"/>
      <c r="B4928" s="577"/>
      <c r="C4928" s="577"/>
    </row>
    <row r="4929" spans="1:3">
      <c r="A4929" s="577"/>
      <c r="B4929" s="577"/>
      <c r="C4929" s="577"/>
    </row>
    <row r="4930" spans="1:3">
      <c r="A4930" s="577"/>
      <c r="B4930" s="577"/>
      <c r="C4930" s="577"/>
    </row>
    <row r="4931" spans="1:3">
      <c r="A4931" s="577"/>
      <c r="B4931" s="577"/>
      <c r="C4931" s="577"/>
    </row>
    <row r="4932" spans="1:3">
      <c r="A4932" s="577"/>
      <c r="B4932" s="577"/>
      <c r="C4932" s="577"/>
    </row>
    <row r="4933" spans="1:3">
      <c r="A4933" s="577"/>
      <c r="B4933" s="577"/>
      <c r="C4933" s="577"/>
    </row>
    <row r="4934" spans="1:3">
      <c r="A4934" s="577"/>
      <c r="B4934" s="577"/>
      <c r="C4934" s="577"/>
    </row>
    <row r="4935" spans="1:3">
      <c r="A4935" s="577"/>
      <c r="B4935" s="577"/>
      <c r="C4935" s="577"/>
    </row>
    <row r="4936" spans="1:3">
      <c r="A4936" s="577"/>
      <c r="B4936" s="577"/>
      <c r="C4936" s="577"/>
    </row>
    <row r="4937" spans="1:3">
      <c r="A4937" s="577"/>
      <c r="B4937" s="577"/>
      <c r="C4937" s="577"/>
    </row>
    <row r="4938" spans="1:3">
      <c r="A4938" s="577"/>
      <c r="B4938" s="577"/>
      <c r="C4938" s="577"/>
    </row>
    <row r="4939" spans="1:3">
      <c r="A4939" s="577"/>
      <c r="B4939" s="577"/>
      <c r="C4939" s="577"/>
    </row>
    <row r="4940" spans="1:3">
      <c r="A4940" s="577"/>
      <c r="B4940" s="577"/>
      <c r="C4940" s="577"/>
    </row>
    <row r="4941" spans="1:3">
      <c r="A4941" s="577"/>
      <c r="B4941" s="577"/>
      <c r="C4941" s="577"/>
    </row>
    <row r="4942" spans="1:3">
      <c r="A4942" s="577"/>
      <c r="B4942" s="577"/>
      <c r="C4942" s="577"/>
    </row>
    <row r="4943" spans="1:3">
      <c r="A4943" s="577"/>
      <c r="B4943" s="577"/>
      <c r="C4943" s="577"/>
    </row>
    <row r="4944" spans="1:3">
      <c r="A4944" s="577"/>
      <c r="B4944" s="577"/>
      <c r="C4944" s="577"/>
    </row>
    <row r="4945" spans="1:3">
      <c r="A4945" s="577"/>
      <c r="B4945" s="577"/>
      <c r="C4945" s="577"/>
    </row>
    <row r="4946" spans="1:3">
      <c r="A4946" s="577"/>
      <c r="B4946" s="577"/>
      <c r="C4946" s="577"/>
    </row>
    <row r="4947" spans="1:3">
      <c r="A4947" s="577"/>
      <c r="B4947" s="577"/>
      <c r="C4947" s="577"/>
    </row>
    <row r="4948" spans="1:3">
      <c r="A4948" s="577"/>
      <c r="B4948" s="577"/>
      <c r="C4948" s="577"/>
    </row>
    <row r="4949" spans="1:3">
      <c r="A4949" s="577"/>
      <c r="B4949" s="577"/>
      <c r="C4949" s="577"/>
    </row>
    <row r="4950" spans="1:3">
      <c r="A4950" s="577"/>
      <c r="B4950" s="577"/>
      <c r="C4950" s="577"/>
    </row>
    <row r="4951" spans="1:3">
      <c r="A4951" s="577"/>
      <c r="B4951" s="577"/>
      <c r="C4951" s="577"/>
    </row>
    <row r="4952" spans="1:3">
      <c r="A4952" s="577"/>
      <c r="B4952" s="577"/>
      <c r="C4952" s="577"/>
    </row>
    <row r="4953" spans="1:3">
      <c r="A4953" s="577"/>
      <c r="B4953" s="577"/>
      <c r="C4953" s="577"/>
    </row>
    <row r="4954" spans="1:3">
      <c r="A4954" s="577"/>
      <c r="B4954" s="577"/>
      <c r="C4954" s="577"/>
    </row>
    <row r="4955" spans="1:3">
      <c r="A4955" s="577"/>
      <c r="B4955" s="577"/>
      <c r="C4955" s="577"/>
    </row>
    <row r="4956" spans="1:3">
      <c r="A4956" s="577"/>
      <c r="B4956" s="577"/>
      <c r="C4956" s="577"/>
    </row>
    <row r="4957" spans="1:3">
      <c r="A4957" s="577"/>
      <c r="B4957" s="577"/>
      <c r="C4957" s="577"/>
    </row>
    <row r="4958" spans="1:3">
      <c r="A4958" s="577"/>
      <c r="B4958" s="577"/>
      <c r="C4958" s="577"/>
    </row>
    <row r="4959" spans="1:3">
      <c r="A4959" s="577"/>
      <c r="B4959" s="577"/>
      <c r="C4959" s="577"/>
    </row>
    <row r="4960" spans="1:3">
      <c r="A4960" s="577"/>
      <c r="B4960" s="577"/>
      <c r="C4960" s="577"/>
    </row>
    <row r="4961" spans="1:3">
      <c r="A4961" s="577"/>
      <c r="B4961" s="577"/>
      <c r="C4961" s="577"/>
    </row>
    <row r="4962" spans="1:3">
      <c r="A4962" s="577"/>
      <c r="B4962" s="577"/>
      <c r="C4962" s="577"/>
    </row>
    <row r="4963" spans="1:3">
      <c r="A4963" s="577"/>
      <c r="B4963" s="577"/>
      <c r="C4963" s="577"/>
    </row>
    <row r="4964" spans="1:3">
      <c r="A4964" s="577"/>
      <c r="B4964" s="577"/>
      <c r="C4964" s="577"/>
    </row>
    <row r="4965" spans="1:3">
      <c r="A4965" s="577"/>
      <c r="B4965" s="577"/>
      <c r="C4965" s="577"/>
    </row>
    <row r="4966" spans="1:3">
      <c r="A4966" s="577"/>
      <c r="B4966" s="577"/>
      <c r="C4966" s="577"/>
    </row>
    <row r="4967" spans="1:3">
      <c r="A4967" s="577"/>
      <c r="B4967" s="577"/>
      <c r="C4967" s="577"/>
    </row>
    <row r="4968" spans="1:3">
      <c r="A4968" s="577"/>
      <c r="B4968" s="577"/>
      <c r="C4968" s="577"/>
    </row>
    <row r="4969" spans="1:3">
      <c r="A4969" s="577"/>
      <c r="B4969" s="577"/>
      <c r="C4969" s="577"/>
    </row>
    <row r="4970" spans="1:3">
      <c r="A4970" s="577"/>
      <c r="B4970" s="577"/>
      <c r="C4970" s="577"/>
    </row>
    <row r="4971" spans="1:3">
      <c r="A4971" s="577"/>
      <c r="B4971" s="577"/>
      <c r="C4971" s="577"/>
    </row>
    <row r="4972" spans="1:3">
      <c r="A4972" s="577"/>
      <c r="B4972" s="577"/>
      <c r="C4972" s="577"/>
    </row>
    <row r="4973" spans="1:3">
      <c r="A4973" s="577"/>
      <c r="B4973" s="577"/>
      <c r="C4973" s="577"/>
    </row>
    <row r="4974" spans="1:3">
      <c r="A4974" s="577"/>
      <c r="B4974" s="577"/>
      <c r="C4974" s="577"/>
    </row>
    <row r="4975" spans="1:3">
      <c r="A4975" s="577"/>
      <c r="B4975" s="577"/>
      <c r="C4975" s="577"/>
    </row>
    <row r="4976" spans="1:3">
      <c r="A4976" s="577"/>
      <c r="B4976" s="577"/>
      <c r="C4976" s="577"/>
    </row>
    <row r="4977" spans="1:3">
      <c r="A4977" s="577"/>
      <c r="B4977" s="577"/>
      <c r="C4977" s="577"/>
    </row>
    <row r="4978" spans="1:3">
      <c r="A4978" s="577"/>
      <c r="B4978" s="577"/>
      <c r="C4978" s="577"/>
    </row>
    <row r="4979" spans="1:3">
      <c r="A4979" s="577"/>
      <c r="B4979" s="577"/>
      <c r="C4979" s="577"/>
    </row>
    <row r="4980" spans="1:3">
      <c r="A4980" s="577"/>
      <c r="B4980" s="577"/>
      <c r="C4980" s="577"/>
    </row>
    <row r="4981" spans="1:3">
      <c r="A4981" s="577"/>
      <c r="B4981" s="577"/>
      <c r="C4981" s="577"/>
    </row>
    <row r="4982" spans="1:3">
      <c r="A4982" s="577"/>
      <c r="B4982" s="577"/>
      <c r="C4982" s="577"/>
    </row>
    <row r="4983" spans="1:3">
      <c r="A4983" s="577"/>
      <c r="B4983" s="577"/>
      <c r="C4983" s="577"/>
    </row>
    <row r="4984" spans="1:3">
      <c r="A4984" s="577"/>
      <c r="B4984" s="577"/>
      <c r="C4984" s="577"/>
    </row>
    <row r="4985" spans="1:3">
      <c r="A4985" s="577"/>
      <c r="B4985" s="577"/>
      <c r="C4985" s="577"/>
    </row>
    <row r="4986" spans="1:3">
      <c r="A4986" s="577"/>
      <c r="B4986" s="577"/>
      <c r="C4986" s="577"/>
    </row>
    <row r="4987" spans="1:3">
      <c r="A4987" s="577"/>
      <c r="B4987" s="577"/>
      <c r="C4987" s="577"/>
    </row>
    <row r="4988" spans="1:3">
      <c r="A4988" s="577"/>
      <c r="B4988" s="577"/>
      <c r="C4988" s="577"/>
    </row>
    <row r="4989" spans="1:3">
      <c r="A4989" s="577"/>
      <c r="B4989" s="577"/>
      <c r="C4989" s="577"/>
    </row>
    <row r="4990" spans="1:3">
      <c r="A4990" s="577"/>
      <c r="B4990" s="577"/>
      <c r="C4990" s="577"/>
    </row>
    <row r="4991" spans="1:3">
      <c r="A4991" s="577"/>
      <c r="B4991" s="577"/>
      <c r="C4991" s="577"/>
    </row>
    <row r="4992" spans="1:3">
      <c r="A4992" s="577"/>
      <c r="B4992" s="577"/>
      <c r="C4992" s="577"/>
    </row>
    <row r="4993" spans="1:3">
      <c r="A4993" s="577"/>
      <c r="B4993" s="577"/>
      <c r="C4993" s="577"/>
    </row>
    <row r="4994" spans="1:3">
      <c r="A4994" s="577"/>
      <c r="B4994" s="577"/>
      <c r="C4994" s="577"/>
    </row>
    <row r="4995" spans="1:3">
      <c r="A4995" s="577"/>
      <c r="B4995" s="577"/>
      <c r="C4995" s="577"/>
    </row>
    <row r="4996" spans="1:3">
      <c r="A4996" s="577"/>
      <c r="B4996" s="577"/>
      <c r="C4996" s="577"/>
    </row>
    <row r="4997" spans="1:3">
      <c r="A4997" s="577"/>
      <c r="B4997" s="577"/>
      <c r="C4997" s="577"/>
    </row>
    <row r="4998" spans="1:3">
      <c r="A4998" s="577"/>
      <c r="B4998" s="577"/>
      <c r="C4998" s="577"/>
    </row>
    <row r="4999" spans="1:3">
      <c r="A4999" s="577"/>
      <c r="B4999" s="577"/>
      <c r="C4999" s="577"/>
    </row>
    <row r="5000" spans="1:3">
      <c r="A5000" s="577"/>
      <c r="B5000" s="577"/>
      <c r="C5000" s="577"/>
    </row>
    <row r="5001" spans="1:3">
      <c r="A5001" s="577"/>
      <c r="B5001" s="577"/>
      <c r="C5001" s="577"/>
    </row>
    <row r="5002" spans="1:3">
      <c r="A5002" s="577"/>
      <c r="B5002" s="577"/>
      <c r="C5002" s="577"/>
    </row>
    <row r="5003" spans="1:3">
      <c r="A5003" s="577"/>
      <c r="B5003" s="577"/>
      <c r="C5003" s="577"/>
    </row>
    <row r="5004" spans="1:3">
      <c r="A5004" s="577"/>
      <c r="B5004" s="577"/>
      <c r="C5004" s="577"/>
    </row>
    <row r="5005" spans="1:3">
      <c r="A5005" s="577"/>
      <c r="B5005" s="577"/>
      <c r="C5005" s="577"/>
    </row>
    <row r="5006" spans="1:3">
      <c r="A5006" s="577"/>
      <c r="B5006" s="577"/>
      <c r="C5006" s="577"/>
    </row>
    <row r="5007" spans="1:3">
      <c r="A5007" s="577"/>
      <c r="B5007" s="577"/>
      <c r="C5007" s="577"/>
    </row>
    <row r="5008" spans="1:3">
      <c r="A5008" s="577"/>
      <c r="B5008" s="577"/>
      <c r="C5008" s="577"/>
    </row>
    <row r="5009" spans="1:3">
      <c r="A5009" s="577"/>
      <c r="B5009" s="577"/>
      <c r="C5009" s="577"/>
    </row>
    <row r="5010" spans="1:3">
      <c r="A5010" s="577"/>
      <c r="B5010" s="577"/>
      <c r="C5010" s="577"/>
    </row>
    <row r="5011" spans="1:3">
      <c r="A5011" s="577"/>
      <c r="B5011" s="577"/>
      <c r="C5011" s="577"/>
    </row>
    <row r="5012" spans="1:3">
      <c r="A5012" s="577"/>
      <c r="B5012" s="577"/>
      <c r="C5012" s="577"/>
    </row>
    <row r="5013" spans="1:3">
      <c r="A5013" s="577"/>
      <c r="B5013" s="577"/>
      <c r="C5013" s="577"/>
    </row>
    <row r="5014" spans="1:3">
      <c r="A5014" s="577"/>
      <c r="B5014" s="577"/>
      <c r="C5014" s="577"/>
    </row>
    <row r="5015" spans="1:3">
      <c r="A5015" s="577"/>
      <c r="B5015" s="577"/>
      <c r="C5015" s="577"/>
    </row>
    <row r="5016" spans="1:3">
      <c r="A5016" s="577"/>
      <c r="B5016" s="577"/>
      <c r="C5016" s="577"/>
    </row>
    <row r="5017" spans="1:3">
      <c r="A5017" s="577"/>
      <c r="B5017" s="577"/>
      <c r="C5017" s="577"/>
    </row>
    <row r="5018" spans="1:3">
      <c r="A5018" s="577"/>
      <c r="B5018" s="577"/>
      <c r="C5018" s="577"/>
    </row>
    <row r="5019" spans="1:3">
      <c r="A5019" s="577"/>
      <c r="B5019" s="577"/>
      <c r="C5019" s="577"/>
    </row>
    <row r="5020" spans="1:3">
      <c r="A5020" s="577"/>
      <c r="B5020" s="577"/>
      <c r="C5020" s="577"/>
    </row>
    <row r="5021" spans="1:3">
      <c r="A5021" s="577"/>
      <c r="B5021" s="577"/>
      <c r="C5021" s="577"/>
    </row>
    <row r="5022" spans="1:3">
      <c r="A5022" s="577"/>
      <c r="B5022" s="577"/>
      <c r="C5022" s="577"/>
    </row>
    <row r="5023" spans="1:3">
      <c r="A5023" s="577"/>
      <c r="B5023" s="577"/>
      <c r="C5023" s="577"/>
    </row>
    <row r="5024" spans="1:3">
      <c r="A5024" s="577"/>
      <c r="B5024" s="577"/>
      <c r="C5024" s="577"/>
    </row>
    <row r="5025" spans="1:3">
      <c r="A5025" s="577"/>
      <c r="B5025" s="577"/>
      <c r="C5025" s="577"/>
    </row>
    <row r="5026" spans="1:3">
      <c r="A5026" s="577"/>
      <c r="B5026" s="577"/>
      <c r="C5026" s="577"/>
    </row>
    <row r="5027" spans="1:3">
      <c r="A5027" s="577"/>
      <c r="B5027" s="577"/>
      <c r="C5027" s="577"/>
    </row>
    <row r="5028" spans="1:3">
      <c r="A5028" s="577"/>
      <c r="B5028" s="577"/>
      <c r="C5028" s="577"/>
    </row>
    <row r="5029" spans="1:3">
      <c r="A5029" s="577"/>
      <c r="B5029" s="577"/>
      <c r="C5029" s="577"/>
    </row>
    <row r="5030" spans="1:3">
      <c r="A5030" s="577"/>
      <c r="B5030" s="577"/>
      <c r="C5030" s="577"/>
    </row>
    <row r="5031" spans="1:3">
      <c r="A5031" s="577"/>
      <c r="B5031" s="577"/>
      <c r="C5031" s="577"/>
    </row>
    <row r="5032" spans="1:3">
      <c r="A5032" s="577"/>
      <c r="B5032" s="577"/>
      <c r="C5032" s="577"/>
    </row>
    <row r="5033" spans="1:3">
      <c r="A5033" s="577"/>
      <c r="B5033" s="577"/>
      <c r="C5033" s="577"/>
    </row>
    <row r="5034" spans="1:3">
      <c r="A5034" s="577"/>
      <c r="B5034" s="577"/>
      <c r="C5034" s="577"/>
    </row>
    <row r="5035" spans="1:3">
      <c r="A5035" s="577"/>
      <c r="B5035" s="577"/>
      <c r="C5035" s="577"/>
    </row>
    <row r="5036" spans="1:3">
      <c r="A5036" s="577"/>
      <c r="B5036" s="577"/>
      <c r="C5036" s="577"/>
    </row>
    <row r="5037" spans="1:3">
      <c r="A5037" s="577"/>
      <c r="B5037" s="577"/>
      <c r="C5037" s="577"/>
    </row>
    <row r="5038" spans="1:3">
      <c r="A5038" s="577"/>
      <c r="B5038" s="577"/>
      <c r="C5038" s="577"/>
    </row>
    <row r="5039" spans="1:3">
      <c r="A5039" s="577"/>
      <c r="B5039" s="577"/>
      <c r="C5039" s="577"/>
    </row>
    <row r="5040" spans="1:3">
      <c r="A5040" s="577"/>
      <c r="B5040" s="577"/>
      <c r="C5040" s="577"/>
    </row>
    <row r="5041" spans="1:3">
      <c r="A5041" s="577"/>
      <c r="B5041" s="577"/>
      <c r="C5041" s="577"/>
    </row>
    <row r="5042" spans="1:3">
      <c r="A5042" s="577"/>
      <c r="B5042" s="577"/>
      <c r="C5042" s="577"/>
    </row>
    <row r="5043" spans="1:3">
      <c r="A5043" s="577"/>
      <c r="B5043" s="577"/>
      <c r="C5043" s="577"/>
    </row>
    <row r="5044" spans="1:3">
      <c r="A5044" s="577"/>
      <c r="B5044" s="577"/>
      <c r="C5044" s="577"/>
    </row>
    <row r="5045" spans="1:3">
      <c r="A5045" s="577"/>
      <c r="B5045" s="577"/>
      <c r="C5045" s="577"/>
    </row>
    <row r="5046" spans="1:3">
      <c r="A5046" s="577"/>
      <c r="B5046" s="577"/>
      <c r="C5046" s="577"/>
    </row>
    <row r="5047" spans="1:3">
      <c r="A5047" s="577"/>
      <c r="B5047" s="577"/>
      <c r="C5047" s="577"/>
    </row>
    <row r="5048" spans="1:3">
      <c r="A5048" s="577"/>
      <c r="B5048" s="577"/>
      <c r="C5048" s="577"/>
    </row>
    <row r="5049" spans="1:3">
      <c r="A5049" s="577"/>
      <c r="B5049" s="577"/>
      <c r="C5049" s="577"/>
    </row>
    <row r="5050" spans="1:3">
      <c r="A5050" s="577"/>
      <c r="B5050" s="577"/>
      <c r="C5050" s="577"/>
    </row>
    <row r="5051" spans="1:3">
      <c r="A5051" s="577"/>
      <c r="B5051" s="577"/>
      <c r="C5051" s="577"/>
    </row>
    <row r="5052" spans="1:3">
      <c r="A5052" s="577"/>
      <c r="B5052" s="577"/>
      <c r="C5052" s="577"/>
    </row>
    <row r="5053" spans="1:3">
      <c r="A5053" s="577"/>
      <c r="B5053" s="577"/>
      <c r="C5053" s="577"/>
    </row>
    <row r="5054" spans="1:3">
      <c r="A5054" s="577"/>
      <c r="B5054" s="577"/>
      <c r="C5054" s="577"/>
    </row>
    <row r="5055" spans="1:3">
      <c r="A5055" s="577"/>
      <c r="B5055" s="577"/>
      <c r="C5055" s="577"/>
    </row>
    <row r="5056" spans="1:3">
      <c r="A5056" s="577"/>
      <c r="B5056" s="577"/>
      <c r="C5056" s="577"/>
    </row>
    <row r="5057" spans="1:3">
      <c r="A5057" s="577"/>
      <c r="B5057" s="577"/>
      <c r="C5057" s="577"/>
    </row>
    <row r="5058" spans="1:3">
      <c r="A5058" s="577"/>
      <c r="B5058" s="577"/>
      <c r="C5058" s="577"/>
    </row>
    <row r="5059" spans="1:3">
      <c r="A5059" s="577"/>
      <c r="B5059" s="577"/>
      <c r="C5059" s="577"/>
    </row>
    <row r="5060" spans="1:3">
      <c r="A5060" s="577"/>
      <c r="B5060" s="577"/>
      <c r="C5060" s="577"/>
    </row>
    <row r="5061" spans="1:3">
      <c r="A5061" s="577"/>
      <c r="B5061" s="577"/>
      <c r="C5061" s="577"/>
    </row>
    <row r="5062" spans="1:3">
      <c r="A5062" s="577"/>
      <c r="B5062" s="577"/>
      <c r="C5062" s="577"/>
    </row>
    <row r="5063" spans="1:3">
      <c r="A5063" s="577"/>
      <c r="B5063" s="577"/>
      <c r="C5063" s="577"/>
    </row>
    <row r="5064" spans="1:3">
      <c r="A5064" s="577"/>
      <c r="B5064" s="577"/>
      <c r="C5064" s="577"/>
    </row>
    <row r="5065" spans="1:3">
      <c r="A5065" s="577"/>
      <c r="B5065" s="577"/>
      <c r="C5065" s="577"/>
    </row>
    <row r="5066" spans="1:3">
      <c r="A5066" s="577"/>
      <c r="B5066" s="577"/>
      <c r="C5066" s="577"/>
    </row>
    <row r="5067" spans="1:3">
      <c r="A5067" s="577"/>
      <c r="B5067" s="577"/>
      <c r="C5067" s="577"/>
    </row>
    <row r="5068" spans="1:3">
      <c r="A5068" s="577"/>
      <c r="B5068" s="577"/>
      <c r="C5068" s="577"/>
    </row>
    <row r="5069" spans="1:3">
      <c r="A5069" s="577"/>
      <c r="B5069" s="577"/>
      <c r="C5069" s="577"/>
    </row>
    <row r="5070" spans="1:3">
      <c r="A5070" s="577"/>
      <c r="B5070" s="577"/>
      <c r="C5070" s="577"/>
    </row>
    <row r="5071" spans="1:3">
      <c r="A5071" s="577"/>
      <c r="B5071" s="577"/>
      <c r="C5071" s="577"/>
    </row>
    <row r="5072" spans="1:3">
      <c r="A5072" s="577"/>
      <c r="B5072" s="577"/>
      <c r="C5072" s="577"/>
    </row>
    <row r="5073" spans="1:3">
      <c r="A5073" s="577"/>
      <c r="B5073" s="577"/>
      <c r="C5073" s="577"/>
    </row>
    <row r="5074" spans="1:3">
      <c r="A5074" s="577"/>
      <c r="B5074" s="577"/>
      <c r="C5074" s="577"/>
    </row>
    <row r="5075" spans="1:3">
      <c r="A5075" s="577"/>
      <c r="B5075" s="577"/>
      <c r="C5075" s="577"/>
    </row>
    <row r="5076" spans="1:3">
      <c r="A5076" s="577"/>
      <c r="B5076" s="577"/>
      <c r="C5076" s="577"/>
    </row>
    <row r="5077" spans="1:3">
      <c r="A5077" s="577"/>
      <c r="B5077" s="577"/>
      <c r="C5077" s="577"/>
    </row>
    <row r="5078" spans="1:3">
      <c r="A5078" s="577"/>
      <c r="B5078" s="577"/>
      <c r="C5078" s="577"/>
    </row>
    <row r="5079" spans="1:3">
      <c r="A5079" s="577"/>
      <c r="B5079" s="577"/>
      <c r="C5079" s="577"/>
    </row>
    <row r="5080" spans="1:3">
      <c r="A5080" s="577"/>
      <c r="B5080" s="577"/>
      <c r="C5080" s="577"/>
    </row>
    <row r="5081" spans="1:3">
      <c r="A5081" s="577"/>
      <c r="B5081" s="577"/>
      <c r="C5081" s="577"/>
    </row>
    <row r="5082" spans="1:3">
      <c r="A5082" s="577"/>
      <c r="B5082" s="577"/>
      <c r="C5082" s="577"/>
    </row>
    <row r="5083" spans="1:3">
      <c r="A5083" s="577"/>
      <c r="B5083" s="577"/>
      <c r="C5083" s="577"/>
    </row>
    <row r="5084" spans="1:3">
      <c r="A5084" s="577"/>
      <c r="B5084" s="577"/>
      <c r="C5084" s="577"/>
    </row>
    <row r="5085" spans="1:3">
      <c r="A5085" s="577"/>
      <c r="B5085" s="577"/>
      <c r="C5085" s="577"/>
    </row>
    <row r="5086" spans="1:3">
      <c r="A5086" s="577"/>
      <c r="B5086" s="577"/>
      <c r="C5086" s="577"/>
    </row>
    <row r="5087" spans="1:3">
      <c r="A5087" s="577"/>
      <c r="B5087" s="577"/>
      <c r="C5087" s="577"/>
    </row>
    <row r="5088" spans="1:3">
      <c r="A5088" s="577"/>
      <c r="B5088" s="577"/>
      <c r="C5088" s="577"/>
    </row>
    <row r="5089" spans="1:3">
      <c r="A5089" s="577"/>
      <c r="B5089" s="577"/>
      <c r="C5089" s="577"/>
    </row>
    <row r="5090" spans="1:3">
      <c r="A5090" s="577"/>
      <c r="B5090" s="577"/>
      <c r="C5090" s="577"/>
    </row>
    <row r="5091" spans="1:3">
      <c r="A5091" s="577"/>
      <c r="B5091" s="577"/>
      <c r="C5091" s="577"/>
    </row>
    <row r="5092" spans="1:3">
      <c r="A5092" s="577"/>
      <c r="B5092" s="577"/>
      <c r="C5092" s="577"/>
    </row>
    <row r="5093" spans="1:3">
      <c r="A5093" s="577"/>
      <c r="B5093" s="577"/>
      <c r="C5093" s="577"/>
    </row>
    <row r="5094" spans="1:3">
      <c r="A5094" s="577"/>
      <c r="B5094" s="577"/>
      <c r="C5094" s="577"/>
    </row>
    <row r="5095" spans="1:3">
      <c r="A5095" s="577"/>
      <c r="B5095" s="577"/>
      <c r="C5095" s="577"/>
    </row>
    <row r="5096" spans="1:3">
      <c r="A5096" s="577"/>
      <c r="B5096" s="577"/>
      <c r="C5096" s="577"/>
    </row>
    <row r="5097" spans="1:3">
      <c r="A5097" s="577"/>
      <c r="B5097" s="577"/>
      <c r="C5097" s="577"/>
    </row>
    <row r="5098" spans="1:3">
      <c r="A5098" s="577"/>
      <c r="B5098" s="577"/>
      <c r="C5098" s="577"/>
    </row>
    <row r="5099" spans="1:3">
      <c r="A5099" s="577"/>
      <c r="B5099" s="577"/>
      <c r="C5099" s="577"/>
    </row>
    <row r="5100" spans="1:3">
      <c r="A5100" s="577"/>
      <c r="B5100" s="577"/>
      <c r="C5100" s="577"/>
    </row>
    <row r="5101" spans="1:3">
      <c r="A5101" s="577"/>
      <c r="B5101" s="577"/>
      <c r="C5101" s="577"/>
    </row>
    <row r="5102" spans="1:3">
      <c r="A5102" s="577"/>
      <c r="B5102" s="577"/>
      <c r="C5102" s="577"/>
    </row>
    <row r="5103" spans="1:3">
      <c r="A5103" s="577"/>
      <c r="B5103" s="577"/>
      <c r="C5103" s="577"/>
    </row>
    <row r="5104" spans="1:3">
      <c r="A5104" s="577"/>
      <c r="B5104" s="577"/>
      <c r="C5104" s="577"/>
    </row>
    <row r="5105" spans="1:3">
      <c r="A5105" s="577"/>
      <c r="B5105" s="577"/>
      <c r="C5105" s="577"/>
    </row>
    <row r="5106" spans="1:3">
      <c r="A5106" s="577"/>
      <c r="B5106" s="577"/>
      <c r="C5106" s="577"/>
    </row>
    <row r="5107" spans="1:3">
      <c r="A5107" s="577"/>
      <c r="B5107" s="577"/>
      <c r="C5107" s="577"/>
    </row>
    <row r="5108" spans="1:3">
      <c r="A5108" s="577"/>
      <c r="B5108" s="577"/>
      <c r="C5108" s="577"/>
    </row>
    <row r="5109" spans="1:3">
      <c r="A5109" s="577"/>
      <c r="B5109" s="577"/>
      <c r="C5109" s="577"/>
    </row>
    <row r="5110" spans="1:3">
      <c r="A5110" s="577"/>
      <c r="B5110" s="577"/>
      <c r="C5110" s="577"/>
    </row>
    <row r="5111" spans="1:3">
      <c r="A5111" s="577"/>
      <c r="B5111" s="577"/>
      <c r="C5111" s="577"/>
    </row>
    <row r="5112" spans="1:3">
      <c r="A5112" s="577"/>
      <c r="B5112" s="577"/>
      <c r="C5112" s="577"/>
    </row>
    <row r="5113" spans="1:3">
      <c r="A5113" s="577"/>
      <c r="B5113" s="577"/>
      <c r="C5113" s="577"/>
    </row>
    <row r="5114" spans="1:3">
      <c r="A5114" s="577"/>
      <c r="B5114" s="577"/>
      <c r="C5114" s="577"/>
    </row>
    <row r="5115" spans="1:3">
      <c r="A5115" s="577"/>
      <c r="B5115" s="577"/>
      <c r="C5115" s="577"/>
    </row>
    <row r="5116" spans="1:3">
      <c r="A5116" s="577"/>
      <c r="B5116" s="577"/>
      <c r="C5116" s="577"/>
    </row>
    <row r="5117" spans="1:3">
      <c r="A5117" s="577"/>
      <c r="B5117" s="577"/>
      <c r="C5117" s="577"/>
    </row>
    <row r="5118" spans="1:3">
      <c r="A5118" s="577"/>
      <c r="B5118" s="577"/>
      <c r="C5118" s="577"/>
    </row>
    <row r="5119" spans="1:3">
      <c r="A5119" s="577"/>
      <c r="B5119" s="577"/>
      <c r="C5119" s="577"/>
    </row>
    <row r="5120" spans="1:3">
      <c r="A5120" s="577"/>
      <c r="B5120" s="577"/>
      <c r="C5120" s="577"/>
    </row>
    <row r="5121" spans="1:3">
      <c r="A5121" s="577"/>
      <c r="B5121" s="577"/>
      <c r="C5121" s="577"/>
    </row>
    <row r="5122" spans="1:3">
      <c r="A5122" s="577"/>
      <c r="B5122" s="577"/>
      <c r="C5122" s="577"/>
    </row>
    <row r="5123" spans="1:3">
      <c r="A5123" s="577"/>
      <c r="B5123" s="577"/>
      <c r="C5123" s="577"/>
    </row>
    <row r="5124" spans="1:3">
      <c r="A5124" s="577"/>
      <c r="B5124" s="577"/>
      <c r="C5124" s="577"/>
    </row>
    <row r="5125" spans="1:3">
      <c r="A5125" s="577"/>
      <c r="B5125" s="577"/>
      <c r="C5125" s="577"/>
    </row>
    <row r="5126" spans="1:3">
      <c r="A5126" s="577"/>
      <c r="B5126" s="577"/>
      <c r="C5126" s="577"/>
    </row>
    <row r="5127" spans="1:3">
      <c r="A5127" s="577"/>
      <c r="B5127" s="577"/>
      <c r="C5127" s="577"/>
    </row>
    <row r="5128" spans="1:3">
      <c r="A5128" s="577"/>
      <c r="B5128" s="577"/>
      <c r="C5128" s="577"/>
    </row>
    <row r="5129" spans="1:3">
      <c r="A5129" s="577"/>
      <c r="B5129" s="577"/>
      <c r="C5129" s="577"/>
    </row>
    <row r="5130" spans="1:3">
      <c r="A5130" s="577"/>
      <c r="B5130" s="577"/>
      <c r="C5130" s="577"/>
    </row>
    <row r="5131" spans="1:3">
      <c r="A5131" s="577"/>
      <c r="B5131" s="577"/>
      <c r="C5131" s="577"/>
    </row>
    <row r="5132" spans="1:3">
      <c r="A5132" s="577"/>
      <c r="B5132" s="577"/>
      <c r="C5132" s="577"/>
    </row>
    <row r="5133" spans="1:3">
      <c r="A5133" s="577"/>
      <c r="B5133" s="577"/>
      <c r="C5133" s="577"/>
    </row>
    <row r="5134" spans="1:3">
      <c r="A5134" s="577"/>
      <c r="B5134" s="577"/>
      <c r="C5134" s="577"/>
    </row>
    <row r="5135" spans="1:3">
      <c r="A5135" s="577"/>
      <c r="B5135" s="577"/>
      <c r="C5135" s="577"/>
    </row>
    <row r="5136" spans="1:3">
      <c r="A5136" s="577"/>
      <c r="B5136" s="577"/>
      <c r="C5136" s="577"/>
    </row>
    <row r="5137" spans="1:3">
      <c r="A5137" s="577"/>
      <c r="B5137" s="577"/>
      <c r="C5137" s="577"/>
    </row>
    <row r="5138" spans="1:3">
      <c r="A5138" s="577"/>
      <c r="B5138" s="577"/>
      <c r="C5138" s="577"/>
    </row>
    <row r="5139" spans="1:3">
      <c r="A5139" s="577"/>
      <c r="B5139" s="577"/>
      <c r="C5139" s="577"/>
    </row>
    <row r="5140" spans="1:3">
      <c r="A5140" s="577"/>
      <c r="B5140" s="577"/>
      <c r="C5140" s="577"/>
    </row>
    <row r="5141" spans="1:3">
      <c r="A5141" s="577"/>
      <c r="B5141" s="577"/>
      <c r="C5141" s="577"/>
    </row>
    <row r="5142" spans="1:3">
      <c r="A5142" s="577"/>
      <c r="B5142" s="577"/>
      <c r="C5142" s="577"/>
    </row>
    <row r="5143" spans="1:3">
      <c r="A5143" s="577"/>
      <c r="B5143" s="577"/>
      <c r="C5143" s="577"/>
    </row>
    <row r="5144" spans="1:3">
      <c r="A5144" s="577"/>
      <c r="B5144" s="577"/>
      <c r="C5144" s="577"/>
    </row>
    <row r="5145" spans="1:3">
      <c r="A5145" s="577"/>
      <c r="B5145" s="577"/>
      <c r="C5145" s="577"/>
    </row>
    <row r="5146" spans="1:3">
      <c r="A5146" s="577"/>
      <c r="B5146" s="577"/>
      <c r="C5146" s="577"/>
    </row>
    <row r="5147" spans="1:3">
      <c r="A5147" s="577"/>
      <c r="B5147" s="577"/>
      <c r="C5147" s="577"/>
    </row>
    <row r="5148" spans="1:3">
      <c r="A5148" s="577"/>
      <c r="B5148" s="577"/>
      <c r="C5148" s="577"/>
    </row>
    <row r="5149" spans="1:3">
      <c r="A5149" s="577"/>
      <c r="B5149" s="577"/>
      <c r="C5149" s="577"/>
    </row>
    <row r="5150" spans="1:3">
      <c r="A5150" s="577"/>
      <c r="B5150" s="577"/>
      <c r="C5150" s="577"/>
    </row>
    <row r="5151" spans="1:3">
      <c r="A5151" s="577"/>
      <c r="B5151" s="577"/>
      <c r="C5151" s="577"/>
    </row>
    <row r="5152" spans="1:3">
      <c r="A5152" s="577"/>
      <c r="B5152" s="577"/>
      <c r="C5152" s="577"/>
    </row>
    <row r="5153" spans="1:3">
      <c r="A5153" s="577"/>
      <c r="B5153" s="577"/>
      <c r="C5153" s="577"/>
    </row>
    <row r="5154" spans="1:3">
      <c r="A5154" s="577"/>
      <c r="B5154" s="577"/>
      <c r="C5154" s="577"/>
    </row>
    <row r="5155" spans="1:3">
      <c r="A5155" s="577"/>
      <c r="B5155" s="577"/>
      <c r="C5155" s="577"/>
    </row>
    <row r="5156" spans="1:3">
      <c r="A5156" s="577"/>
      <c r="B5156" s="577"/>
      <c r="C5156" s="577"/>
    </row>
    <row r="5157" spans="1:3">
      <c r="A5157" s="577"/>
      <c r="B5157" s="577"/>
      <c r="C5157" s="577"/>
    </row>
    <row r="5158" spans="1:3">
      <c r="A5158" s="577"/>
      <c r="B5158" s="577"/>
      <c r="C5158" s="577"/>
    </row>
    <row r="5159" spans="1:3">
      <c r="A5159" s="577"/>
      <c r="B5159" s="577"/>
      <c r="C5159" s="577"/>
    </row>
    <row r="5160" spans="1:3">
      <c r="A5160" s="577"/>
      <c r="B5160" s="577"/>
      <c r="C5160" s="577"/>
    </row>
    <row r="5161" spans="1:3">
      <c r="A5161" s="577"/>
      <c r="B5161" s="577"/>
      <c r="C5161" s="577"/>
    </row>
    <row r="5162" spans="1:3">
      <c r="A5162" s="577"/>
      <c r="B5162" s="577"/>
      <c r="C5162" s="577"/>
    </row>
    <row r="5163" spans="1:3">
      <c r="A5163" s="577"/>
      <c r="B5163" s="577"/>
      <c r="C5163" s="577"/>
    </row>
    <row r="5164" spans="1:3">
      <c r="A5164" s="577"/>
      <c r="B5164" s="577"/>
      <c r="C5164" s="577"/>
    </row>
    <row r="5165" spans="1:3">
      <c r="A5165" s="577"/>
      <c r="B5165" s="577"/>
      <c r="C5165" s="577"/>
    </row>
    <row r="5166" spans="1:3">
      <c r="A5166" s="577"/>
      <c r="B5166" s="577"/>
      <c r="C5166" s="577"/>
    </row>
    <row r="5167" spans="1:3">
      <c r="A5167" s="577"/>
      <c r="B5167" s="577"/>
      <c r="C5167" s="577"/>
    </row>
    <row r="5168" spans="1:3">
      <c r="A5168" s="577"/>
      <c r="B5168" s="577"/>
      <c r="C5168" s="577"/>
    </row>
    <row r="5169" spans="1:3">
      <c r="A5169" s="577"/>
      <c r="B5169" s="577"/>
      <c r="C5169" s="577"/>
    </row>
    <row r="5170" spans="1:3">
      <c r="A5170" s="577"/>
      <c r="B5170" s="577"/>
      <c r="C5170" s="577"/>
    </row>
    <row r="5171" spans="1:3">
      <c r="A5171" s="577"/>
      <c r="B5171" s="577"/>
      <c r="C5171" s="577"/>
    </row>
    <row r="5172" spans="1:3">
      <c r="A5172" s="577"/>
      <c r="B5172" s="577"/>
      <c r="C5172" s="577"/>
    </row>
    <row r="5173" spans="1:3">
      <c r="A5173" s="577"/>
      <c r="B5173" s="577"/>
      <c r="C5173" s="577"/>
    </row>
    <row r="5174" spans="1:3">
      <c r="A5174" s="577"/>
      <c r="B5174" s="577"/>
      <c r="C5174" s="577"/>
    </row>
    <row r="5175" spans="1:3">
      <c r="A5175" s="577"/>
      <c r="B5175" s="577"/>
      <c r="C5175" s="577"/>
    </row>
    <row r="5176" spans="1:3">
      <c r="A5176" s="577"/>
      <c r="B5176" s="577"/>
      <c r="C5176" s="577"/>
    </row>
    <row r="5177" spans="1:3">
      <c r="A5177" s="577"/>
      <c r="B5177" s="577"/>
      <c r="C5177" s="577"/>
    </row>
    <row r="5178" spans="1:3">
      <c r="A5178" s="577"/>
      <c r="B5178" s="577"/>
      <c r="C5178" s="577"/>
    </row>
    <row r="5179" spans="1:3">
      <c r="A5179" s="577"/>
      <c r="B5179" s="577"/>
      <c r="C5179" s="577"/>
    </row>
    <row r="5180" spans="1:3">
      <c r="A5180" s="577"/>
      <c r="B5180" s="577"/>
      <c r="C5180" s="577"/>
    </row>
    <row r="5181" spans="1:3">
      <c r="A5181" s="577"/>
      <c r="B5181" s="577"/>
      <c r="C5181" s="577"/>
    </row>
    <row r="5182" spans="1:3">
      <c r="A5182" s="577"/>
      <c r="B5182" s="577"/>
      <c r="C5182" s="577"/>
    </row>
    <row r="5183" spans="1:3">
      <c r="A5183" s="577"/>
      <c r="B5183" s="577"/>
      <c r="C5183" s="577"/>
    </row>
    <row r="5184" spans="1:3">
      <c r="A5184" s="577"/>
      <c r="B5184" s="577"/>
      <c r="C5184" s="577"/>
    </row>
    <row r="5185" spans="1:3">
      <c r="A5185" s="577"/>
      <c r="B5185" s="577"/>
      <c r="C5185" s="577"/>
    </row>
    <row r="5186" spans="1:3">
      <c r="A5186" s="577"/>
      <c r="B5186" s="577"/>
      <c r="C5186" s="577"/>
    </row>
    <row r="5187" spans="1:3">
      <c r="A5187" s="577"/>
      <c r="B5187" s="577"/>
      <c r="C5187" s="577"/>
    </row>
    <row r="5188" spans="1:3">
      <c r="A5188" s="577"/>
      <c r="B5188" s="577"/>
      <c r="C5188" s="577"/>
    </row>
    <row r="5189" spans="1:3">
      <c r="A5189" s="577"/>
      <c r="B5189" s="577"/>
      <c r="C5189" s="577"/>
    </row>
    <row r="5190" spans="1:3">
      <c r="A5190" s="577"/>
      <c r="B5190" s="577"/>
      <c r="C5190" s="577"/>
    </row>
    <row r="5191" spans="1:3">
      <c r="A5191" s="577"/>
      <c r="B5191" s="577"/>
      <c r="C5191" s="577"/>
    </row>
    <row r="5192" spans="1:3">
      <c r="A5192" s="577"/>
      <c r="B5192" s="577"/>
      <c r="C5192" s="577"/>
    </row>
    <row r="5193" spans="1:3">
      <c r="A5193" s="577"/>
      <c r="B5193" s="577"/>
      <c r="C5193" s="577"/>
    </row>
    <row r="5194" spans="1:3">
      <c r="A5194" s="577"/>
      <c r="B5194" s="577"/>
      <c r="C5194" s="577"/>
    </row>
    <row r="5195" spans="1:3">
      <c r="A5195" s="577"/>
      <c r="B5195" s="577"/>
      <c r="C5195" s="577"/>
    </row>
    <row r="5196" spans="1:3">
      <c r="A5196" s="577"/>
      <c r="B5196" s="577"/>
      <c r="C5196" s="577"/>
    </row>
    <row r="5197" spans="1:3">
      <c r="A5197" s="577"/>
      <c r="B5197" s="577"/>
      <c r="C5197" s="577"/>
    </row>
    <row r="5198" spans="1:3">
      <c r="A5198" s="577"/>
      <c r="B5198" s="577"/>
      <c r="C5198" s="577"/>
    </row>
    <row r="5199" spans="1:3">
      <c r="A5199" s="577"/>
      <c r="B5199" s="577"/>
      <c r="C5199" s="577"/>
    </row>
    <row r="5200" spans="1:3">
      <c r="A5200" s="577"/>
      <c r="B5200" s="577"/>
      <c r="C5200" s="577"/>
    </row>
    <row r="5201" spans="1:3">
      <c r="A5201" s="577"/>
      <c r="B5201" s="577"/>
      <c r="C5201" s="577"/>
    </row>
    <row r="5202" spans="1:3">
      <c r="A5202" s="577"/>
      <c r="B5202" s="577"/>
      <c r="C5202" s="577"/>
    </row>
    <row r="5203" spans="1:3">
      <c r="A5203" s="577"/>
      <c r="B5203" s="577"/>
      <c r="C5203" s="577"/>
    </row>
    <row r="5204" spans="1:3">
      <c r="A5204" s="577"/>
      <c r="B5204" s="577"/>
      <c r="C5204" s="577"/>
    </row>
    <row r="5205" spans="1:3">
      <c r="A5205" s="577"/>
      <c r="B5205" s="577"/>
      <c r="C5205" s="577"/>
    </row>
    <row r="5206" spans="1:3">
      <c r="A5206" s="577"/>
      <c r="B5206" s="577"/>
      <c r="C5206" s="577"/>
    </row>
    <row r="5207" spans="1:3">
      <c r="A5207" s="577"/>
      <c r="B5207" s="577"/>
      <c r="C5207" s="577"/>
    </row>
    <row r="5208" spans="1:3">
      <c r="A5208" s="577"/>
      <c r="B5208" s="577"/>
      <c r="C5208" s="577"/>
    </row>
    <row r="5209" spans="1:3">
      <c r="A5209" s="577"/>
      <c r="B5209" s="577"/>
      <c r="C5209" s="577"/>
    </row>
    <row r="5210" spans="1:3">
      <c r="A5210" s="577"/>
      <c r="B5210" s="577"/>
      <c r="C5210" s="577"/>
    </row>
    <row r="5211" spans="1:3">
      <c r="A5211" s="577"/>
      <c r="B5211" s="577"/>
      <c r="C5211" s="577"/>
    </row>
    <row r="5212" spans="1:3">
      <c r="A5212" s="577"/>
      <c r="B5212" s="577"/>
      <c r="C5212" s="577"/>
    </row>
    <row r="5213" spans="1:3">
      <c r="A5213" s="577"/>
      <c r="B5213" s="577"/>
      <c r="C5213" s="577"/>
    </row>
    <row r="5214" spans="1:3">
      <c r="A5214" s="577"/>
      <c r="B5214" s="577"/>
      <c r="C5214" s="577"/>
    </row>
    <row r="5215" spans="1:3">
      <c r="A5215" s="577"/>
      <c r="B5215" s="577"/>
      <c r="C5215" s="577"/>
    </row>
    <row r="5216" spans="1:3">
      <c r="A5216" s="577"/>
      <c r="B5216" s="577"/>
      <c r="C5216" s="577"/>
    </row>
    <row r="5217" spans="1:3">
      <c r="A5217" s="577"/>
      <c r="B5217" s="577"/>
      <c r="C5217" s="577"/>
    </row>
    <row r="5218" spans="1:3">
      <c r="A5218" s="577"/>
      <c r="B5218" s="577"/>
      <c r="C5218" s="577"/>
    </row>
    <row r="5219" spans="1:3">
      <c r="A5219" s="577"/>
      <c r="B5219" s="577"/>
      <c r="C5219" s="577"/>
    </row>
    <row r="5220" spans="1:3">
      <c r="A5220" s="577"/>
      <c r="B5220" s="577"/>
      <c r="C5220" s="577"/>
    </row>
    <row r="5221" spans="1:3">
      <c r="A5221" s="577"/>
      <c r="B5221" s="577"/>
      <c r="C5221" s="577"/>
    </row>
    <row r="5222" spans="1:3">
      <c r="A5222" s="577"/>
      <c r="B5222" s="577"/>
      <c r="C5222" s="577"/>
    </row>
    <row r="5223" spans="1:3">
      <c r="A5223" s="577"/>
      <c r="B5223" s="577"/>
      <c r="C5223" s="577"/>
    </row>
    <row r="5224" spans="1:3">
      <c r="A5224" s="577"/>
      <c r="B5224" s="577"/>
      <c r="C5224" s="577"/>
    </row>
    <row r="5225" spans="1:3">
      <c r="A5225" s="577"/>
      <c r="B5225" s="577"/>
      <c r="C5225" s="577"/>
    </row>
    <row r="5226" spans="1:3">
      <c r="A5226" s="577"/>
      <c r="B5226" s="577"/>
      <c r="C5226" s="577"/>
    </row>
    <row r="5227" spans="1:3">
      <c r="A5227" s="577"/>
      <c r="B5227" s="577"/>
      <c r="C5227" s="577"/>
    </row>
    <row r="5228" spans="1:3">
      <c r="A5228" s="577"/>
      <c r="B5228" s="577"/>
      <c r="C5228" s="577"/>
    </row>
    <row r="5229" spans="1:3">
      <c r="A5229" s="577"/>
      <c r="B5229" s="577"/>
      <c r="C5229" s="577"/>
    </row>
    <row r="5230" spans="1:3">
      <c r="A5230" s="577"/>
      <c r="B5230" s="577"/>
      <c r="C5230" s="577"/>
    </row>
    <row r="5231" spans="1:3">
      <c r="A5231" s="577"/>
      <c r="B5231" s="577"/>
      <c r="C5231" s="577"/>
    </row>
    <row r="5232" spans="1:3">
      <c r="A5232" s="577"/>
      <c r="B5232" s="577"/>
      <c r="C5232" s="577"/>
    </row>
    <row r="5233" spans="1:3">
      <c r="A5233" s="577"/>
      <c r="B5233" s="577"/>
      <c r="C5233" s="577"/>
    </row>
    <row r="5234" spans="1:3">
      <c r="A5234" s="577"/>
      <c r="B5234" s="577"/>
      <c r="C5234" s="577"/>
    </row>
    <row r="5235" spans="1:3">
      <c r="A5235" s="577"/>
      <c r="B5235" s="577"/>
      <c r="C5235" s="577"/>
    </row>
    <row r="5236" spans="1:3">
      <c r="A5236" s="577"/>
      <c r="B5236" s="577"/>
      <c r="C5236" s="577"/>
    </row>
    <row r="5237" spans="1:3">
      <c r="A5237" s="577"/>
      <c r="B5237" s="577"/>
      <c r="C5237" s="577"/>
    </row>
    <row r="5238" spans="1:3">
      <c r="A5238" s="577"/>
      <c r="B5238" s="577"/>
      <c r="C5238" s="577"/>
    </row>
    <row r="5239" spans="1:3">
      <c r="A5239" s="577"/>
      <c r="B5239" s="577"/>
      <c r="C5239" s="577"/>
    </row>
    <row r="5240" spans="1:3">
      <c r="A5240" s="577"/>
      <c r="B5240" s="577"/>
      <c r="C5240" s="577"/>
    </row>
    <row r="5241" spans="1:3">
      <c r="A5241" s="577"/>
      <c r="B5241" s="577"/>
      <c r="C5241" s="577"/>
    </row>
    <row r="5242" spans="1:3">
      <c r="A5242" s="577"/>
      <c r="B5242" s="577"/>
      <c r="C5242" s="577"/>
    </row>
    <row r="5243" spans="1:3">
      <c r="A5243" s="577"/>
      <c r="B5243" s="577"/>
      <c r="C5243" s="577"/>
    </row>
    <row r="5244" spans="1:3">
      <c r="A5244" s="577"/>
      <c r="B5244" s="577"/>
      <c r="C5244" s="577"/>
    </row>
    <row r="5245" spans="1:3">
      <c r="A5245" s="577"/>
      <c r="B5245" s="577"/>
      <c r="C5245" s="577"/>
    </row>
    <row r="5246" spans="1:3">
      <c r="A5246" s="577"/>
      <c r="B5246" s="577"/>
      <c r="C5246" s="577"/>
    </row>
    <row r="5247" spans="1:3">
      <c r="A5247" s="577"/>
      <c r="B5247" s="577"/>
      <c r="C5247" s="577"/>
    </row>
    <row r="5248" spans="1:3">
      <c r="A5248" s="577"/>
      <c r="B5248" s="577"/>
      <c r="C5248" s="577"/>
    </row>
    <row r="5249" spans="1:3">
      <c r="A5249" s="577"/>
      <c r="B5249" s="577"/>
      <c r="C5249" s="577"/>
    </row>
    <row r="5250" spans="1:3">
      <c r="A5250" s="577"/>
      <c r="B5250" s="577"/>
      <c r="C5250" s="577"/>
    </row>
    <row r="5251" spans="1:3">
      <c r="A5251" s="577"/>
      <c r="B5251" s="577"/>
      <c r="C5251" s="577"/>
    </row>
    <row r="5252" spans="1:3">
      <c r="A5252" s="577"/>
      <c r="B5252" s="577"/>
      <c r="C5252" s="577"/>
    </row>
    <row r="5253" spans="1:3">
      <c r="A5253" s="577"/>
      <c r="B5253" s="577"/>
      <c r="C5253" s="577"/>
    </row>
    <row r="5254" spans="1:3">
      <c r="A5254" s="577"/>
      <c r="B5254" s="577"/>
      <c r="C5254" s="577"/>
    </row>
    <row r="5255" spans="1:3">
      <c r="A5255" s="577"/>
      <c r="B5255" s="577"/>
      <c r="C5255" s="577"/>
    </row>
    <row r="5256" spans="1:3">
      <c r="A5256" s="577"/>
      <c r="B5256" s="577"/>
      <c r="C5256" s="577"/>
    </row>
    <row r="5257" spans="1:3">
      <c r="A5257" s="577"/>
      <c r="B5257" s="577"/>
      <c r="C5257" s="577"/>
    </row>
    <row r="5258" spans="1:3">
      <c r="A5258" s="577"/>
      <c r="B5258" s="577"/>
      <c r="C5258" s="577"/>
    </row>
    <row r="5259" spans="1:3">
      <c r="A5259" s="577"/>
      <c r="B5259" s="577"/>
      <c r="C5259" s="577"/>
    </row>
    <row r="5260" spans="1:3">
      <c r="A5260" s="577"/>
      <c r="B5260" s="577"/>
      <c r="C5260" s="577"/>
    </row>
    <row r="5261" spans="1:3">
      <c r="A5261" s="577"/>
      <c r="B5261" s="577"/>
      <c r="C5261" s="577"/>
    </row>
    <row r="5262" spans="1:3">
      <c r="A5262" s="577"/>
      <c r="B5262" s="577"/>
      <c r="C5262" s="577"/>
    </row>
    <row r="5263" spans="1:3">
      <c r="A5263" s="577"/>
      <c r="B5263" s="577"/>
      <c r="C5263" s="577"/>
    </row>
    <row r="5264" spans="1:3">
      <c r="A5264" s="577"/>
      <c r="B5264" s="577"/>
      <c r="C5264" s="577"/>
    </row>
    <row r="5265" spans="1:3">
      <c r="A5265" s="577"/>
      <c r="B5265" s="577"/>
      <c r="C5265" s="577"/>
    </row>
    <row r="5266" spans="1:3">
      <c r="A5266" s="577"/>
      <c r="B5266" s="577"/>
      <c r="C5266" s="577"/>
    </row>
    <row r="5267" spans="1:3">
      <c r="A5267" s="577"/>
      <c r="B5267" s="577"/>
      <c r="C5267" s="577"/>
    </row>
    <row r="5268" spans="1:3">
      <c r="A5268" s="577"/>
      <c r="B5268" s="577"/>
      <c r="C5268" s="577"/>
    </row>
    <row r="5269" spans="1:3">
      <c r="A5269" s="577"/>
      <c r="B5269" s="577"/>
      <c r="C5269" s="577"/>
    </row>
    <row r="5270" spans="1:3">
      <c r="A5270" s="577"/>
      <c r="B5270" s="577"/>
      <c r="C5270" s="577"/>
    </row>
    <row r="5271" spans="1:3">
      <c r="A5271" s="577"/>
      <c r="B5271" s="577"/>
      <c r="C5271" s="577"/>
    </row>
    <row r="5272" spans="1:3">
      <c r="A5272" s="577"/>
      <c r="B5272" s="577"/>
      <c r="C5272" s="577"/>
    </row>
    <row r="5273" spans="1:3">
      <c r="A5273" s="577"/>
      <c r="B5273" s="577"/>
      <c r="C5273" s="577"/>
    </row>
    <row r="5274" spans="1:3">
      <c r="A5274" s="577"/>
      <c r="B5274" s="577"/>
      <c r="C5274" s="577"/>
    </row>
    <row r="5275" spans="1:3">
      <c r="A5275" s="577"/>
      <c r="B5275" s="577"/>
      <c r="C5275" s="577"/>
    </row>
    <row r="5276" spans="1:3">
      <c r="A5276" s="577"/>
      <c r="B5276" s="577"/>
      <c r="C5276" s="577"/>
    </row>
    <row r="5277" spans="1:3">
      <c r="A5277" s="577"/>
      <c r="B5277" s="577"/>
      <c r="C5277" s="577"/>
    </row>
    <row r="5278" spans="1:3">
      <c r="A5278" s="577"/>
      <c r="B5278" s="577"/>
      <c r="C5278" s="577"/>
    </row>
    <row r="5279" spans="1:3">
      <c r="A5279" s="577"/>
      <c r="B5279" s="577"/>
      <c r="C5279" s="577"/>
    </row>
    <row r="5280" spans="1:3">
      <c r="A5280" s="577"/>
      <c r="B5280" s="577"/>
      <c r="C5280" s="577"/>
    </row>
    <row r="5281" spans="1:3">
      <c r="A5281" s="577"/>
      <c r="B5281" s="577"/>
      <c r="C5281" s="577"/>
    </row>
    <row r="5282" spans="1:3">
      <c r="A5282" s="577"/>
      <c r="B5282" s="577"/>
      <c r="C5282" s="577"/>
    </row>
    <row r="5283" spans="1:3">
      <c r="A5283" s="577"/>
      <c r="B5283" s="577"/>
      <c r="C5283" s="577"/>
    </row>
    <row r="5284" spans="1:3">
      <c r="A5284" s="577"/>
      <c r="B5284" s="577"/>
      <c r="C5284" s="577"/>
    </row>
    <row r="5285" spans="1:3">
      <c r="A5285" s="577"/>
      <c r="B5285" s="577"/>
      <c r="C5285" s="577"/>
    </row>
    <row r="5286" spans="1:3">
      <c r="A5286" s="577"/>
      <c r="B5286" s="577"/>
      <c r="C5286" s="577"/>
    </row>
    <row r="5287" spans="1:3">
      <c r="A5287" s="577"/>
      <c r="B5287" s="577"/>
      <c r="C5287" s="577"/>
    </row>
    <row r="5288" spans="1:3">
      <c r="A5288" s="577"/>
      <c r="B5288" s="577"/>
      <c r="C5288" s="577"/>
    </row>
    <row r="5289" spans="1:3">
      <c r="A5289" s="577"/>
      <c r="B5289" s="577"/>
      <c r="C5289" s="577"/>
    </row>
    <row r="5290" spans="1:3">
      <c r="A5290" s="577"/>
      <c r="B5290" s="577"/>
      <c r="C5290" s="577"/>
    </row>
    <row r="5291" spans="1:3">
      <c r="A5291" s="577"/>
      <c r="B5291" s="577"/>
      <c r="C5291" s="577"/>
    </row>
    <row r="5292" spans="1:3">
      <c r="A5292" s="577"/>
      <c r="B5292" s="577"/>
      <c r="C5292" s="577"/>
    </row>
    <row r="5293" spans="1:3">
      <c r="A5293" s="577"/>
      <c r="B5293" s="577"/>
      <c r="C5293" s="577"/>
    </row>
    <row r="5294" spans="1:3">
      <c r="A5294" s="577"/>
      <c r="B5294" s="577"/>
      <c r="C5294" s="577"/>
    </row>
    <row r="5295" spans="1:3">
      <c r="A5295" s="577"/>
      <c r="B5295" s="577"/>
      <c r="C5295" s="577"/>
    </row>
    <row r="5296" spans="1:3">
      <c r="A5296" s="577"/>
      <c r="B5296" s="577"/>
      <c r="C5296" s="577"/>
    </row>
    <row r="5297" spans="1:3">
      <c r="A5297" s="577"/>
      <c r="B5297" s="577"/>
      <c r="C5297" s="577"/>
    </row>
    <row r="5298" spans="1:3">
      <c r="A5298" s="577"/>
      <c r="B5298" s="577"/>
      <c r="C5298" s="577"/>
    </row>
    <row r="5299" spans="1:3">
      <c r="A5299" s="577"/>
      <c r="B5299" s="577"/>
      <c r="C5299" s="577"/>
    </row>
    <row r="5300" spans="1:3">
      <c r="A5300" s="577"/>
      <c r="B5300" s="577"/>
      <c r="C5300" s="577"/>
    </row>
    <row r="5301" spans="1:3">
      <c r="A5301" s="577"/>
      <c r="B5301" s="577"/>
      <c r="C5301" s="577"/>
    </row>
    <row r="5302" spans="1:3">
      <c r="A5302" s="577"/>
      <c r="B5302" s="577"/>
      <c r="C5302" s="577"/>
    </row>
    <row r="5303" spans="1:3">
      <c r="A5303" s="577"/>
      <c r="B5303" s="577"/>
      <c r="C5303" s="577"/>
    </row>
    <row r="5304" spans="1:3">
      <c r="A5304" s="577"/>
      <c r="B5304" s="577"/>
      <c r="C5304" s="577"/>
    </row>
    <row r="5305" spans="1:3">
      <c r="A5305" s="577"/>
      <c r="B5305" s="577"/>
      <c r="C5305" s="577"/>
    </row>
    <row r="5306" spans="1:3">
      <c r="A5306" s="577"/>
      <c r="B5306" s="577"/>
      <c r="C5306" s="577"/>
    </row>
    <row r="5307" spans="1:3">
      <c r="A5307" s="577"/>
      <c r="B5307" s="577"/>
      <c r="C5307" s="577"/>
    </row>
    <row r="5308" spans="1:3">
      <c r="A5308" s="577"/>
      <c r="B5308" s="577"/>
      <c r="C5308" s="577"/>
    </row>
    <row r="5309" spans="1:3">
      <c r="A5309" s="577"/>
      <c r="B5309" s="577"/>
      <c r="C5309" s="577"/>
    </row>
    <row r="5310" spans="1:3">
      <c r="A5310" s="577"/>
      <c r="B5310" s="577"/>
      <c r="C5310" s="577"/>
    </row>
    <row r="5311" spans="1:3">
      <c r="A5311" s="577"/>
      <c r="B5311" s="577"/>
      <c r="C5311" s="577"/>
    </row>
    <row r="5312" spans="1:3">
      <c r="A5312" s="577"/>
      <c r="B5312" s="577"/>
      <c r="C5312" s="577"/>
    </row>
    <row r="5313" spans="1:3">
      <c r="A5313" s="577"/>
      <c r="B5313" s="577"/>
      <c r="C5313" s="577"/>
    </row>
    <row r="5314" spans="1:3">
      <c r="A5314" s="577"/>
      <c r="B5314" s="577"/>
      <c r="C5314" s="577"/>
    </row>
    <row r="5315" spans="1:3">
      <c r="A5315" s="577"/>
      <c r="B5315" s="577"/>
      <c r="C5315" s="577"/>
    </row>
    <row r="5316" spans="1:3">
      <c r="A5316" s="577"/>
      <c r="B5316" s="577"/>
      <c r="C5316" s="577"/>
    </row>
    <row r="5317" spans="1:3">
      <c r="A5317" s="577"/>
      <c r="B5317" s="577"/>
      <c r="C5317" s="577"/>
    </row>
    <row r="5318" spans="1:3">
      <c r="A5318" s="577"/>
      <c r="B5318" s="577"/>
      <c r="C5318" s="577"/>
    </row>
    <row r="5319" spans="1:3">
      <c r="A5319" s="577"/>
      <c r="B5319" s="577"/>
      <c r="C5319" s="577"/>
    </row>
    <row r="5320" spans="1:3">
      <c r="A5320" s="577"/>
      <c r="B5320" s="577"/>
      <c r="C5320" s="577"/>
    </row>
    <row r="5321" spans="1:3">
      <c r="A5321" s="577"/>
      <c r="B5321" s="577"/>
      <c r="C5321" s="577"/>
    </row>
    <row r="5322" spans="1:3">
      <c r="A5322" s="577"/>
      <c r="B5322" s="577"/>
      <c r="C5322" s="577"/>
    </row>
    <row r="5323" spans="1:3">
      <c r="A5323" s="577"/>
      <c r="B5323" s="577"/>
      <c r="C5323" s="577"/>
    </row>
    <row r="5324" spans="1:3">
      <c r="A5324" s="577"/>
      <c r="B5324" s="577"/>
      <c r="C5324" s="577"/>
    </row>
    <row r="5325" spans="1:3">
      <c r="A5325" s="577"/>
      <c r="B5325" s="577"/>
      <c r="C5325" s="577"/>
    </row>
    <row r="5326" spans="1:3">
      <c r="A5326" s="577"/>
      <c r="B5326" s="577"/>
      <c r="C5326" s="577"/>
    </row>
    <row r="5327" spans="1:3">
      <c r="A5327" s="577"/>
      <c r="B5327" s="577"/>
      <c r="C5327" s="577"/>
    </row>
    <row r="5328" spans="1:3">
      <c r="A5328" s="577"/>
      <c r="B5328" s="577"/>
      <c r="C5328" s="577"/>
    </row>
    <row r="5329" spans="1:3">
      <c r="A5329" s="577"/>
      <c r="B5329" s="577"/>
      <c r="C5329" s="577"/>
    </row>
    <row r="5330" spans="1:3">
      <c r="A5330" s="577"/>
      <c r="B5330" s="577"/>
      <c r="C5330" s="577"/>
    </row>
    <row r="5331" spans="1:3">
      <c r="A5331" s="577"/>
      <c r="B5331" s="577"/>
      <c r="C5331" s="577"/>
    </row>
    <row r="5332" spans="1:3">
      <c r="A5332" s="577"/>
      <c r="B5332" s="577"/>
      <c r="C5332" s="577"/>
    </row>
    <row r="5333" spans="1:3">
      <c r="A5333" s="577"/>
      <c r="B5333" s="577"/>
      <c r="C5333" s="577"/>
    </row>
    <row r="5334" spans="1:3">
      <c r="A5334" s="577"/>
      <c r="B5334" s="577"/>
      <c r="C5334" s="577"/>
    </row>
    <row r="5335" spans="1:3">
      <c r="A5335" s="577"/>
      <c r="B5335" s="577"/>
      <c r="C5335" s="577"/>
    </row>
    <row r="5336" spans="1:3">
      <c r="A5336" s="577"/>
      <c r="B5336" s="577"/>
      <c r="C5336" s="577"/>
    </row>
    <row r="5337" spans="1:3">
      <c r="A5337" s="577"/>
      <c r="B5337" s="577"/>
      <c r="C5337" s="577"/>
    </row>
    <row r="5338" spans="1:3">
      <c r="A5338" s="577"/>
      <c r="B5338" s="577"/>
      <c r="C5338" s="577"/>
    </row>
    <row r="5339" spans="1:3">
      <c r="A5339" s="577"/>
      <c r="B5339" s="577"/>
      <c r="C5339" s="577"/>
    </row>
    <row r="5340" spans="1:3">
      <c r="A5340" s="577"/>
      <c r="B5340" s="577"/>
      <c r="C5340" s="577"/>
    </row>
    <row r="5341" spans="1:3">
      <c r="A5341" s="577"/>
      <c r="B5341" s="577"/>
      <c r="C5341" s="577"/>
    </row>
    <row r="5342" spans="1:3">
      <c r="A5342" s="577"/>
      <c r="B5342" s="577"/>
      <c r="C5342" s="577"/>
    </row>
    <row r="5343" spans="1:3">
      <c r="A5343" s="577"/>
      <c r="B5343" s="577"/>
      <c r="C5343" s="577"/>
    </row>
    <row r="5344" spans="1:3">
      <c r="A5344" s="577"/>
      <c r="B5344" s="577"/>
      <c r="C5344" s="577"/>
    </row>
    <row r="5345" spans="1:3">
      <c r="A5345" s="577"/>
      <c r="B5345" s="577"/>
      <c r="C5345" s="577"/>
    </row>
    <row r="5346" spans="1:3">
      <c r="A5346" s="577"/>
      <c r="B5346" s="577"/>
      <c r="C5346" s="577"/>
    </row>
    <row r="5347" spans="1:3">
      <c r="A5347" s="577"/>
      <c r="B5347" s="577"/>
      <c r="C5347" s="577"/>
    </row>
    <row r="5348" spans="1:3">
      <c r="A5348" s="577"/>
      <c r="B5348" s="577"/>
      <c r="C5348" s="577"/>
    </row>
    <row r="5349" spans="1:3">
      <c r="A5349" s="577"/>
      <c r="B5349" s="577"/>
      <c r="C5349" s="577"/>
    </row>
    <row r="5350" spans="1:3">
      <c r="A5350" s="577"/>
      <c r="B5350" s="577"/>
      <c r="C5350" s="577"/>
    </row>
    <row r="5351" spans="1:3">
      <c r="A5351" s="577"/>
      <c r="B5351" s="577"/>
      <c r="C5351" s="577"/>
    </row>
    <row r="5352" spans="1:3">
      <c r="A5352" s="577"/>
      <c r="B5352" s="577"/>
      <c r="C5352" s="577"/>
    </row>
    <row r="5353" spans="1:3">
      <c r="A5353" s="577"/>
      <c r="B5353" s="577"/>
      <c r="C5353" s="577"/>
    </row>
    <row r="5354" spans="1:3">
      <c r="A5354" s="577"/>
      <c r="B5354" s="577"/>
      <c r="C5354" s="577"/>
    </row>
    <row r="5355" spans="1:3">
      <c r="A5355" s="577"/>
      <c r="B5355" s="577"/>
      <c r="C5355" s="577"/>
    </row>
    <row r="5356" spans="1:3">
      <c r="A5356" s="577"/>
      <c r="B5356" s="577"/>
      <c r="C5356" s="577"/>
    </row>
    <row r="5357" spans="1:3">
      <c r="A5357" s="577"/>
      <c r="B5357" s="577"/>
      <c r="C5357" s="577"/>
    </row>
    <row r="5358" spans="1:3">
      <c r="A5358" s="577"/>
      <c r="B5358" s="577"/>
      <c r="C5358" s="577"/>
    </row>
    <row r="5359" spans="1:3">
      <c r="A5359" s="577"/>
      <c r="B5359" s="577"/>
      <c r="C5359" s="577"/>
    </row>
    <row r="5360" spans="1:3">
      <c r="A5360" s="577"/>
      <c r="B5360" s="577"/>
      <c r="C5360" s="577"/>
    </row>
    <row r="5361" spans="1:3">
      <c r="A5361" s="577"/>
      <c r="B5361" s="577"/>
      <c r="C5361" s="577"/>
    </row>
    <row r="5362" spans="1:3">
      <c r="A5362" s="577"/>
      <c r="B5362" s="577"/>
      <c r="C5362" s="577"/>
    </row>
    <row r="5363" spans="1:3">
      <c r="A5363" s="577"/>
      <c r="B5363" s="577"/>
      <c r="C5363" s="577"/>
    </row>
    <row r="5364" spans="1:3">
      <c r="A5364" s="577"/>
      <c r="B5364" s="577"/>
      <c r="C5364" s="577"/>
    </row>
    <row r="5365" spans="1:3">
      <c r="A5365" s="577"/>
      <c r="B5365" s="577"/>
      <c r="C5365" s="577"/>
    </row>
    <row r="5366" spans="1:3">
      <c r="A5366" s="577"/>
      <c r="B5366" s="577"/>
      <c r="C5366" s="577"/>
    </row>
    <row r="5367" spans="1:3">
      <c r="A5367" s="577"/>
      <c r="B5367" s="577"/>
      <c r="C5367" s="577"/>
    </row>
    <row r="5368" spans="1:3">
      <c r="A5368" s="577"/>
      <c r="B5368" s="577"/>
      <c r="C5368" s="577"/>
    </row>
    <row r="5369" spans="1:3">
      <c r="A5369" s="577"/>
      <c r="B5369" s="577"/>
      <c r="C5369" s="577"/>
    </row>
    <row r="5370" spans="1:3">
      <c r="A5370" s="577"/>
      <c r="B5370" s="577"/>
      <c r="C5370" s="577"/>
    </row>
    <row r="5371" spans="1:3">
      <c r="A5371" s="577"/>
      <c r="B5371" s="577"/>
      <c r="C5371" s="577"/>
    </row>
    <row r="5372" spans="1:3">
      <c r="A5372" s="577"/>
      <c r="B5372" s="577"/>
      <c r="C5372" s="577"/>
    </row>
    <row r="5373" spans="1:3">
      <c r="A5373" s="577"/>
      <c r="B5373" s="577"/>
      <c r="C5373" s="577"/>
    </row>
    <row r="5374" spans="1:3">
      <c r="A5374" s="577"/>
      <c r="B5374" s="577"/>
      <c r="C5374" s="577"/>
    </row>
    <row r="5375" spans="1:3">
      <c r="A5375" s="577"/>
      <c r="B5375" s="577"/>
      <c r="C5375" s="577"/>
    </row>
    <row r="5376" spans="1:3">
      <c r="A5376" s="577"/>
      <c r="B5376" s="577"/>
      <c r="C5376" s="577"/>
    </row>
    <row r="5377" spans="1:3">
      <c r="A5377" s="577"/>
      <c r="B5377" s="577"/>
      <c r="C5377" s="577"/>
    </row>
    <row r="5378" spans="1:3">
      <c r="A5378" s="577"/>
      <c r="B5378" s="577"/>
      <c r="C5378" s="577"/>
    </row>
    <row r="5379" spans="1:3">
      <c r="A5379" s="577"/>
      <c r="B5379" s="577"/>
      <c r="C5379" s="577"/>
    </row>
    <row r="5380" spans="1:3">
      <c r="A5380" s="577"/>
      <c r="B5380" s="577"/>
      <c r="C5380" s="577"/>
    </row>
    <row r="5381" spans="1:3">
      <c r="A5381" s="577"/>
      <c r="B5381" s="577"/>
      <c r="C5381" s="577"/>
    </row>
    <row r="5382" spans="1:3">
      <c r="A5382" s="577"/>
      <c r="B5382" s="577"/>
      <c r="C5382" s="577"/>
    </row>
    <row r="5383" spans="1:3">
      <c r="A5383" s="577"/>
      <c r="B5383" s="577"/>
      <c r="C5383" s="577"/>
    </row>
    <row r="5384" spans="1:3">
      <c r="A5384" s="577"/>
      <c r="B5384" s="577"/>
      <c r="C5384" s="577"/>
    </row>
    <row r="5385" spans="1:3">
      <c r="A5385" s="577"/>
      <c r="B5385" s="577"/>
      <c r="C5385" s="577"/>
    </row>
    <row r="5386" spans="1:3">
      <c r="A5386" s="577"/>
      <c r="B5386" s="577"/>
      <c r="C5386" s="577"/>
    </row>
    <row r="5387" spans="1:3">
      <c r="A5387" s="577"/>
      <c r="B5387" s="577"/>
      <c r="C5387" s="577"/>
    </row>
    <row r="5388" spans="1:3">
      <c r="A5388" s="577"/>
      <c r="B5388" s="577"/>
      <c r="C5388" s="577"/>
    </row>
    <row r="5389" spans="1:3">
      <c r="A5389" s="577"/>
      <c r="B5389" s="577"/>
      <c r="C5389" s="577"/>
    </row>
    <row r="5390" spans="1:3">
      <c r="A5390" s="577"/>
      <c r="B5390" s="577"/>
      <c r="C5390" s="577"/>
    </row>
    <row r="5391" spans="1:3">
      <c r="A5391" s="577"/>
      <c r="B5391" s="577"/>
      <c r="C5391" s="577"/>
    </row>
    <row r="5392" spans="1:3">
      <c r="A5392" s="577"/>
      <c r="B5392" s="577"/>
      <c r="C5392" s="577"/>
    </row>
    <row r="5393" spans="1:3">
      <c r="A5393" s="577"/>
      <c r="B5393" s="577"/>
      <c r="C5393" s="577"/>
    </row>
    <row r="5394" spans="1:3">
      <c r="A5394" s="577"/>
      <c r="B5394" s="577"/>
      <c r="C5394" s="577"/>
    </row>
    <row r="5395" spans="1:3">
      <c r="A5395" s="577"/>
      <c r="B5395" s="577"/>
      <c r="C5395" s="577"/>
    </row>
    <row r="5396" spans="1:3">
      <c r="A5396" s="577"/>
      <c r="B5396" s="577"/>
      <c r="C5396" s="577"/>
    </row>
    <row r="5397" spans="1:3">
      <c r="A5397" s="577"/>
      <c r="B5397" s="577"/>
      <c r="C5397" s="577"/>
    </row>
    <row r="5398" spans="1:3">
      <c r="A5398" s="577"/>
      <c r="B5398" s="577"/>
      <c r="C5398" s="577"/>
    </row>
    <row r="5399" spans="1:3">
      <c r="A5399" s="577"/>
      <c r="B5399" s="577"/>
      <c r="C5399" s="577"/>
    </row>
    <row r="5400" spans="1:3">
      <c r="A5400" s="577"/>
      <c r="B5400" s="577"/>
      <c r="C5400" s="577"/>
    </row>
    <row r="5401" spans="1:3">
      <c r="A5401" s="577"/>
      <c r="B5401" s="577"/>
      <c r="C5401" s="577"/>
    </row>
    <row r="5402" spans="1:3">
      <c r="A5402" s="577"/>
      <c r="B5402" s="577"/>
      <c r="C5402" s="577"/>
    </row>
    <row r="5403" spans="1:3">
      <c r="A5403" s="577"/>
      <c r="B5403" s="577"/>
      <c r="C5403" s="577"/>
    </row>
    <row r="5404" spans="1:3">
      <c r="A5404" s="577"/>
      <c r="B5404" s="577"/>
      <c r="C5404" s="577"/>
    </row>
    <row r="5405" spans="1:3">
      <c r="A5405" s="577"/>
      <c r="B5405" s="577"/>
      <c r="C5405" s="577"/>
    </row>
    <row r="5406" spans="1:3">
      <c r="A5406" s="577"/>
      <c r="B5406" s="577"/>
      <c r="C5406" s="577"/>
    </row>
    <row r="5407" spans="1:3">
      <c r="A5407" s="577"/>
      <c r="B5407" s="577"/>
      <c r="C5407" s="577"/>
    </row>
    <row r="5408" spans="1:3">
      <c r="A5408" s="577"/>
      <c r="B5408" s="577"/>
      <c r="C5408" s="577"/>
    </row>
    <row r="5409" spans="1:3">
      <c r="A5409" s="577"/>
      <c r="B5409" s="577"/>
      <c r="C5409" s="577"/>
    </row>
    <row r="5410" spans="1:3">
      <c r="A5410" s="577"/>
      <c r="B5410" s="577"/>
      <c r="C5410" s="577"/>
    </row>
    <row r="5411" spans="1:3">
      <c r="A5411" s="577"/>
      <c r="B5411" s="577"/>
      <c r="C5411" s="577"/>
    </row>
    <row r="5412" spans="1:3">
      <c r="A5412" s="577"/>
      <c r="B5412" s="577"/>
      <c r="C5412" s="577"/>
    </row>
    <row r="5413" spans="1:3">
      <c r="A5413" s="577"/>
      <c r="B5413" s="577"/>
      <c r="C5413" s="577"/>
    </row>
    <row r="5414" spans="1:3">
      <c r="A5414" s="577"/>
      <c r="B5414" s="577"/>
      <c r="C5414" s="577"/>
    </row>
    <row r="5415" spans="1:3">
      <c r="A5415" s="577"/>
      <c r="B5415" s="577"/>
      <c r="C5415" s="577"/>
    </row>
    <row r="5416" spans="1:3">
      <c r="A5416" s="577"/>
      <c r="B5416" s="577"/>
      <c r="C5416" s="577"/>
    </row>
    <row r="5417" spans="1:3">
      <c r="A5417" s="577"/>
      <c r="B5417" s="577"/>
      <c r="C5417" s="577"/>
    </row>
    <row r="5418" spans="1:3">
      <c r="A5418" s="577"/>
      <c r="B5418" s="577"/>
      <c r="C5418" s="577"/>
    </row>
    <row r="5419" spans="1:3">
      <c r="A5419" s="577"/>
      <c r="B5419" s="577"/>
      <c r="C5419" s="577"/>
    </row>
    <row r="5420" spans="1:3">
      <c r="A5420" s="577"/>
      <c r="B5420" s="577"/>
      <c r="C5420" s="577"/>
    </row>
    <row r="5421" spans="1:3">
      <c r="A5421" s="577"/>
      <c r="B5421" s="577"/>
      <c r="C5421" s="577"/>
    </row>
    <row r="5422" spans="1:3">
      <c r="A5422" s="577"/>
      <c r="B5422" s="577"/>
      <c r="C5422" s="577"/>
    </row>
    <row r="5423" spans="1:3">
      <c r="A5423" s="577"/>
      <c r="B5423" s="577"/>
      <c r="C5423" s="577"/>
    </row>
    <row r="5424" spans="1:3">
      <c r="A5424" s="577"/>
      <c r="B5424" s="577"/>
      <c r="C5424" s="577"/>
    </row>
    <row r="5425" spans="1:3">
      <c r="A5425" s="577"/>
      <c r="B5425" s="577"/>
      <c r="C5425" s="577"/>
    </row>
    <row r="5426" spans="1:3">
      <c r="A5426" s="577"/>
      <c r="B5426" s="577"/>
      <c r="C5426" s="577"/>
    </row>
    <row r="5427" spans="1:3">
      <c r="A5427" s="577"/>
      <c r="B5427" s="577"/>
      <c r="C5427" s="577"/>
    </row>
    <row r="5428" spans="1:3">
      <c r="A5428" s="577"/>
      <c r="B5428" s="577"/>
      <c r="C5428" s="577"/>
    </row>
    <row r="5429" spans="1:3">
      <c r="A5429" s="577"/>
      <c r="B5429" s="577"/>
      <c r="C5429" s="577"/>
    </row>
    <row r="5430" spans="1:3">
      <c r="A5430" s="577"/>
      <c r="B5430" s="577"/>
      <c r="C5430" s="577"/>
    </row>
    <row r="5431" spans="1:3">
      <c r="A5431" s="577"/>
      <c r="B5431" s="577"/>
      <c r="C5431" s="577"/>
    </row>
    <row r="5432" spans="1:3">
      <c r="A5432" s="577"/>
      <c r="B5432" s="577"/>
      <c r="C5432" s="577"/>
    </row>
    <row r="5433" spans="1:3">
      <c r="A5433" s="577"/>
      <c r="B5433" s="577"/>
      <c r="C5433" s="577"/>
    </row>
    <row r="5434" spans="1:3">
      <c r="A5434" s="577"/>
      <c r="B5434" s="577"/>
      <c r="C5434" s="577"/>
    </row>
    <row r="5435" spans="1:3">
      <c r="A5435" s="577"/>
      <c r="B5435" s="577"/>
      <c r="C5435" s="577"/>
    </row>
    <row r="5436" spans="1:3">
      <c r="A5436" s="577"/>
      <c r="B5436" s="577"/>
      <c r="C5436" s="577"/>
    </row>
    <row r="5437" spans="1:3">
      <c r="A5437" s="577"/>
      <c r="B5437" s="577"/>
      <c r="C5437" s="577"/>
    </row>
    <row r="5438" spans="1:3">
      <c r="A5438" s="577"/>
      <c r="B5438" s="577"/>
      <c r="C5438" s="577"/>
    </row>
    <row r="5439" spans="1:3">
      <c r="A5439" s="577"/>
      <c r="B5439" s="577"/>
      <c r="C5439" s="577"/>
    </row>
    <row r="5440" spans="1:3">
      <c r="A5440" s="577"/>
      <c r="B5440" s="577"/>
      <c r="C5440" s="577"/>
    </row>
    <row r="5441" spans="1:3">
      <c r="A5441" s="577"/>
      <c r="B5441" s="577"/>
      <c r="C5441" s="577"/>
    </row>
    <row r="5442" spans="1:3">
      <c r="A5442" s="577"/>
      <c r="B5442" s="577"/>
      <c r="C5442" s="577"/>
    </row>
    <row r="5443" spans="1:3">
      <c r="A5443" s="577"/>
      <c r="B5443" s="577"/>
      <c r="C5443" s="577"/>
    </row>
    <row r="5444" spans="1:3">
      <c r="A5444" s="577"/>
      <c r="B5444" s="577"/>
      <c r="C5444" s="577"/>
    </row>
    <row r="5445" spans="1:3">
      <c r="A5445" s="577"/>
      <c r="B5445" s="577"/>
      <c r="C5445" s="577"/>
    </row>
    <row r="5446" spans="1:3">
      <c r="A5446" s="577"/>
      <c r="B5446" s="577"/>
      <c r="C5446" s="577"/>
    </row>
    <row r="5447" spans="1:3">
      <c r="A5447" s="577"/>
      <c r="B5447" s="577"/>
      <c r="C5447" s="577"/>
    </row>
    <row r="5448" spans="1:3">
      <c r="A5448" s="577"/>
      <c r="B5448" s="577"/>
      <c r="C5448" s="577"/>
    </row>
    <row r="5449" spans="1:3">
      <c r="A5449" s="577"/>
      <c r="B5449" s="577"/>
      <c r="C5449" s="577"/>
    </row>
    <row r="5450" spans="1:3">
      <c r="A5450" s="577"/>
      <c r="B5450" s="577"/>
      <c r="C5450" s="577"/>
    </row>
    <row r="5451" spans="1:3">
      <c r="A5451" s="577"/>
      <c r="B5451" s="577"/>
      <c r="C5451" s="577"/>
    </row>
    <row r="5452" spans="1:3">
      <c r="A5452" s="577"/>
      <c r="B5452" s="577"/>
      <c r="C5452" s="577"/>
    </row>
    <row r="5453" spans="1:3">
      <c r="A5453" s="577"/>
      <c r="B5453" s="577"/>
      <c r="C5453" s="577"/>
    </row>
    <row r="5454" spans="1:3">
      <c r="A5454" s="577"/>
      <c r="B5454" s="577"/>
      <c r="C5454" s="577"/>
    </row>
    <row r="5455" spans="1:3">
      <c r="A5455" s="577"/>
      <c r="B5455" s="577"/>
      <c r="C5455" s="577"/>
    </row>
    <row r="5456" spans="1:3">
      <c r="A5456" s="577"/>
      <c r="B5456" s="577"/>
      <c r="C5456" s="577"/>
    </row>
    <row r="5457" spans="1:3">
      <c r="A5457" s="577"/>
      <c r="B5457" s="577"/>
      <c r="C5457" s="577"/>
    </row>
    <row r="5458" spans="1:3">
      <c r="A5458" s="577"/>
      <c r="B5458" s="577"/>
      <c r="C5458" s="577"/>
    </row>
    <row r="5459" spans="1:3">
      <c r="A5459" s="577"/>
      <c r="B5459" s="577"/>
      <c r="C5459" s="577"/>
    </row>
    <row r="5460" spans="1:3">
      <c r="A5460" s="577"/>
      <c r="B5460" s="577"/>
      <c r="C5460" s="577"/>
    </row>
    <row r="5461" spans="1:3">
      <c r="A5461" s="577"/>
      <c r="B5461" s="577"/>
      <c r="C5461" s="577"/>
    </row>
    <row r="5462" spans="1:3">
      <c r="A5462" s="577"/>
      <c r="B5462" s="577"/>
      <c r="C5462" s="577"/>
    </row>
    <row r="5463" spans="1:3">
      <c r="A5463" s="577"/>
      <c r="B5463" s="577"/>
      <c r="C5463" s="577"/>
    </row>
    <row r="5464" spans="1:3">
      <c r="A5464" s="577"/>
      <c r="B5464" s="577"/>
      <c r="C5464" s="577"/>
    </row>
    <row r="5465" spans="1:3">
      <c r="A5465" s="577"/>
      <c r="B5465" s="577"/>
      <c r="C5465" s="577"/>
    </row>
    <row r="5466" spans="1:3">
      <c r="A5466" s="577"/>
      <c r="B5466" s="577"/>
      <c r="C5466" s="577"/>
    </row>
    <row r="5467" spans="1:3">
      <c r="A5467" s="577"/>
      <c r="B5467" s="577"/>
      <c r="C5467" s="577"/>
    </row>
    <row r="5468" spans="1:3">
      <c r="A5468" s="577"/>
      <c r="B5468" s="577"/>
      <c r="C5468" s="577"/>
    </row>
    <row r="5469" spans="1:3">
      <c r="A5469" s="577"/>
      <c r="B5469" s="577"/>
      <c r="C5469" s="577"/>
    </row>
    <row r="5470" spans="1:3">
      <c r="A5470" s="577"/>
      <c r="B5470" s="577"/>
      <c r="C5470" s="577"/>
    </row>
    <row r="5471" spans="1:3">
      <c r="A5471" s="577"/>
      <c r="B5471" s="577"/>
      <c r="C5471" s="577"/>
    </row>
    <row r="5472" spans="1:3">
      <c r="A5472" s="577"/>
      <c r="B5472" s="577"/>
      <c r="C5472" s="577"/>
    </row>
    <row r="5473" spans="1:3">
      <c r="A5473" s="577"/>
      <c r="B5473" s="577"/>
      <c r="C5473" s="577"/>
    </row>
    <row r="5474" spans="1:3">
      <c r="A5474" s="577"/>
      <c r="B5474" s="577"/>
      <c r="C5474" s="577"/>
    </row>
    <row r="5475" spans="1:3">
      <c r="A5475" s="577"/>
      <c r="B5475" s="577"/>
      <c r="C5475" s="577"/>
    </row>
    <row r="5476" spans="1:3">
      <c r="A5476" s="577"/>
      <c r="B5476" s="577"/>
      <c r="C5476" s="577"/>
    </row>
    <row r="5477" spans="1:3">
      <c r="A5477" s="577"/>
      <c r="B5477" s="577"/>
      <c r="C5477" s="577"/>
    </row>
    <row r="5478" spans="1:3">
      <c r="A5478" s="577"/>
      <c r="B5478" s="577"/>
      <c r="C5478" s="577"/>
    </row>
    <row r="5479" spans="1:3">
      <c r="A5479" s="577"/>
      <c r="B5479" s="577"/>
      <c r="C5479" s="577"/>
    </row>
    <row r="5480" spans="1:3">
      <c r="A5480" s="577"/>
      <c r="B5480" s="577"/>
      <c r="C5480" s="577"/>
    </row>
    <row r="5481" spans="1:3">
      <c r="A5481" s="577"/>
      <c r="B5481" s="577"/>
      <c r="C5481" s="577"/>
    </row>
    <row r="5482" spans="1:3">
      <c r="A5482" s="577"/>
      <c r="B5482" s="577"/>
      <c r="C5482" s="577"/>
    </row>
    <row r="5483" spans="1:3">
      <c r="A5483" s="577"/>
      <c r="B5483" s="577"/>
      <c r="C5483" s="577"/>
    </row>
    <row r="5484" spans="1:3">
      <c r="A5484" s="577"/>
      <c r="B5484" s="577"/>
      <c r="C5484" s="577"/>
    </row>
    <row r="5485" spans="1:3">
      <c r="A5485" s="577"/>
      <c r="B5485" s="577"/>
      <c r="C5485" s="577"/>
    </row>
    <row r="5486" spans="1:3">
      <c r="A5486" s="577"/>
      <c r="B5486" s="577"/>
      <c r="C5486" s="577"/>
    </row>
    <row r="5487" spans="1:3">
      <c r="A5487" s="577"/>
      <c r="B5487" s="577"/>
      <c r="C5487" s="577"/>
    </row>
    <row r="5488" spans="1:3">
      <c r="A5488" s="577"/>
      <c r="B5488" s="577"/>
      <c r="C5488" s="577"/>
    </row>
    <row r="5489" spans="1:3">
      <c r="A5489" s="577"/>
      <c r="B5489" s="577"/>
      <c r="C5489" s="577"/>
    </row>
    <row r="5490" spans="1:3">
      <c r="A5490" s="577"/>
      <c r="B5490" s="577"/>
      <c r="C5490" s="577"/>
    </row>
    <row r="5491" spans="1:3">
      <c r="A5491" s="577"/>
      <c r="B5491" s="577"/>
      <c r="C5491" s="577"/>
    </row>
    <row r="5492" spans="1:3">
      <c r="A5492" s="577"/>
      <c r="B5492" s="577"/>
      <c r="C5492" s="577"/>
    </row>
    <row r="5493" spans="1:3">
      <c r="A5493" s="577"/>
      <c r="B5493" s="577"/>
      <c r="C5493" s="577"/>
    </row>
    <row r="5494" spans="1:3">
      <c r="A5494" s="577"/>
      <c r="B5494" s="577"/>
      <c r="C5494" s="577"/>
    </row>
    <row r="5495" spans="1:3">
      <c r="A5495" s="577"/>
      <c r="B5495" s="577"/>
      <c r="C5495" s="577"/>
    </row>
    <row r="5496" spans="1:3">
      <c r="A5496" s="577"/>
      <c r="B5496" s="577"/>
      <c r="C5496" s="577"/>
    </row>
    <row r="5497" spans="1:3">
      <c r="A5497" s="577"/>
      <c r="B5497" s="577"/>
      <c r="C5497" s="577"/>
    </row>
    <row r="5498" spans="1:3">
      <c r="A5498" s="577"/>
      <c r="B5498" s="577"/>
      <c r="C5498" s="577"/>
    </row>
    <row r="5499" spans="1:3">
      <c r="A5499" s="577"/>
      <c r="B5499" s="577"/>
      <c r="C5499" s="577"/>
    </row>
    <row r="5500" spans="1:3">
      <c r="A5500" s="577"/>
      <c r="B5500" s="577"/>
      <c r="C5500" s="577"/>
    </row>
    <row r="5501" spans="1:3">
      <c r="A5501" s="577"/>
      <c r="B5501" s="577"/>
      <c r="C5501" s="577"/>
    </row>
    <row r="5502" spans="1:3">
      <c r="A5502" s="577"/>
      <c r="B5502" s="577"/>
      <c r="C5502" s="577"/>
    </row>
    <row r="5503" spans="1:3">
      <c r="A5503" s="577"/>
      <c r="B5503" s="577"/>
      <c r="C5503" s="577"/>
    </row>
    <row r="5504" spans="1:3">
      <c r="A5504" s="577"/>
      <c r="B5504" s="577"/>
      <c r="C5504" s="577"/>
    </row>
    <row r="5505" spans="1:3">
      <c r="A5505" s="577"/>
      <c r="B5505" s="577"/>
      <c r="C5505" s="577"/>
    </row>
    <row r="5506" spans="1:3">
      <c r="A5506" s="577"/>
      <c r="B5506" s="577"/>
      <c r="C5506" s="577"/>
    </row>
    <row r="5507" spans="1:3">
      <c r="A5507" s="577"/>
      <c r="B5507" s="577"/>
      <c r="C5507" s="577"/>
    </row>
    <row r="5508" spans="1:3">
      <c r="A5508" s="577"/>
      <c r="B5508" s="577"/>
      <c r="C5508" s="577"/>
    </row>
    <row r="5509" spans="1:3">
      <c r="A5509" s="577"/>
      <c r="B5509" s="577"/>
      <c r="C5509" s="577"/>
    </row>
    <row r="5510" spans="1:3">
      <c r="A5510" s="577"/>
      <c r="B5510" s="577"/>
      <c r="C5510" s="577"/>
    </row>
    <row r="5511" spans="1:3">
      <c r="A5511" s="577"/>
      <c r="B5511" s="577"/>
      <c r="C5511" s="577"/>
    </row>
    <row r="5512" spans="1:3">
      <c r="A5512" s="577"/>
      <c r="B5512" s="577"/>
      <c r="C5512" s="577"/>
    </row>
    <row r="5513" spans="1:3">
      <c r="A5513" s="577"/>
      <c r="B5513" s="577"/>
      <c r="C5513" s="577"/>
    </row>
    <row r="5514" spans="1:3">
      <c r="A5514" s="577"/>
      <c r="B5514" s="577"/>
      <c r="C5514" s="577"/>
    </row>
    <row r="5515" spans="1:3">
      <c r="A5515" s="577"/>
      <c r="B5515" s="577"/>
      <c r="C5515" s="577"/>
    </row>
    <row r="5516" spans="1:3">
      <c r="A5516" s="577"/>
      <c r="B5516" s="577"/>
      <c r="C5516" s="577"/>
    </row>
    <row r="5517" spans="1:3">
      <c r="A5517" s="577"/>
      <c r="B5517" s="577"/>
      <c r="C5517" s="577"/>
    </row>
    <row r="5518" spans="1:3">
      <c r="A5518" s="577"/>
      <c r="B5518" s="577"/>
      <c r="C5518" s="577"/>
    </row>
    <row r="5519" spans="1:3">
      <c r="A5519" s="577"/>
      <c r="B5519" s="577"/>
      <c r="C5519" s="577"/>
    </row>
    <row r="5520" spans="1:3">
      <c r="A5520" s="577"/>
      <c r="B5520" s="577"/>
      <c r="C5520" s="577"/>
    </row>
    <row r="5521" spans="1:3">
      <c r="A5521" s="577"/>
      <c r="B5521" s="577"/>
      <c r="C5521" s="577"/>
    </row>
    <row r="5522" spans="1:3">
      <c r="A5522" s="577"/>
      <c r="B5522" s="577"/>
      <c r="C5522" s="577"/>
    </row>
    <row r="5523" spans="1:3">
      <c r="A5523" s="577"/>
      <c r="B5523" s="577"/>
      <c r="C5523" s="577"/>
    </row>
    <row r="5524" spans="1:3">
      <c r="A5524" s="577"/>
      <c r="B5524" s="577"/>
      <c r="C5524" s="577"/>
    </row>
    <row r="5525" spans="1:3">
      <c r="A5525" s="577"/>
      <c r="B5525" s="577"/>
      <c r="C5525" s="577"/>
    </row>
    <row r="5526" spans="1:3">
      <c r="A5526" s="577"/>
      <c r="B5526" s="577"/>
      <c r="C5526" s="577"/>
    </row>
    <row r="5527" spans="1:3">
      <c r="A5527" s="577"/>
      <c r="B5527" s="577"/>
      <c r="C5527" s="577"/>
    </row>
    <row r="5528" spans="1:3">
      <c r="A5528" s="577"/>
      <c r="B5528" s="577"/>
      <c r="C5528" s="577"/>
    </row>
    <row r="5529" spans="1:3">
      <c r="A5529" s="577"/>
      <c r="B5529" s="577"/>
      <c r="C5529" s="577"/>
    </row>
    <row r="5530" spans="1:3">
      <c r="A5530" s="577"/>
      <c r="B5530" s="577"/>
      <c r="C5530" s="577"/>
    </row>
    <row r="5531" spans="1:3">
      <c r="A5531" s="577"/>
      <c r="B5531" s="577"/>
      <c r="C5531" s="577"/>
    </row>
    <row r="5532" spans="1:3">
      <c r="A5532" s="577"/>
      <c r="B5532" s="577"/>
      <c r="C5532" s="577"/>
    </row>
    <row r="5533" spans="1:3">
      <c r="A5533" s="577"/>
      <c r="B5533" s="577"/>
      <c r="C5533" s="577"/>
    </row>
    <row r="5534" spans="1:3">
      <c r="A5534" s="577"/>
      <c r="B5534" s="577"/>
      <c r="C5534" s="577"/>
    </row>
    <row r="5535" spans="1:3">
      <c r="A5535" s="577"/>
      <c r="B5535" s="577"/>
      <c r="C5535" s="577"/>
    </row>
    <row r="5536" spans="1:3">
      <c r="A5536" s="577"/>
      <c r="B5536" s="577"/>
      <c r="C5536" s="577"/>
    </row>
    <row r="5537" spans="1:3">
      <c r="A5537" s="577"/>
      <c r="B5537" s="577"/>
      <c r="C5537" s="577"/>
    </row>
    <row r="5538" spans="1:3">
      <c r="A5538" s="577"/>
      <c r="B5538" s="577"/>
      <c r="C5538" s="577"/>
    </row>
    <row r="5539" spans="1:3">
      <c r="A5539" s="577"/>
      <c r="B5539" s="577"/>
      <c r="C5539" s="577"/>
    </row>
    <row r="5540" spans="1:3">
      <c r="A5540" s="577"/>
      <c r="B5540" s="577"/>
      <c r="C5540" s="577"/>
    </row>
    <row r="5541" spans="1:3">
      <c r="A5541" s="577"/>
      <c r="B5541" s="577"/>
      <c r="C5541" s="577"/>
    </row>
    <row r="5542" spans="1:3">
      <c r="A5542" s="577"/>
      <c r="B5542" s="577"/>
      <c r="C5542" s="577"/>
    </row>
    <row r="5543" spans="1:3">
      <c r="A5543" s="577"/>
      <c r="B5543" s="577"/>
      <c r="C5543" s="577"/>
    </row>
    <row r="5544" spans="1:3">
      <c r="A5544" s="577"/>
      <c r="B5544" s="577"/>
      <c r="C5544" s="577"/>
    </row>
    <row r="5545" spans="1:3">
      <c r="A5545" s="577"/>
      <c r="B5545" s="577"/>
      <c r="C5545" s="577"/>
    </row>
    <row r="5546" spans="1:3">
      <c r="A5546" s="577"/>
      <c r="B5546" s="577"/>
      <c r="C5546" s="577"/>
    </row>
    <row r="5547" spans="1:3">
      <c r="A5547" s="577"/>
      <c r="B5547" s="577"/>
      <c r="C5547" s="577"/>
    </row>
    <row r="5548" spans="1:3">
      <c r="A5548" s="577"/>
      <c r="B5548" s="577"/>
      <c r="C5548" s="577"/>
    </row>
    <row r="5549" spans="1:3">
      <c r="A5549" s="577"/>
      <c r="B5549" s="577"/>
      <c r="C5549" s="577"/>
    </row>
    <row r="5550" spans="1:3">
      <c r="A5550" s="577"/>
      <c r="B5550" s="577"/>
      <c r="C5550" s="577"/>
    </row>
    <row r="5551" spans="1:3">
      <c r="A5551" s="577"/>
      <c r="B5551" s="577"/>
      <c r="C5551" s="577"/>
    </row>
    <row r="5552" spans="1:3">
      <c r="A5552" s="577"/>
      <c r="B5552" s="577"/>
      <c r="C5552" s="577"/>
    </row>
    <row r="5553" spans="1:3">
      <c r="A5553" s="577"/>
      <c r="B5553" s="577"/>
      <c r="C5553" s="577"/>
    </row>
    <row r="5554" spans="1:3">
      <c r="A5554" s="577"/>
      <c r="B5554" s="577"/>
      <c r="C5554" s="577"/>
    </row>
    <row r="5555" spans="1:3">
      <c r="A5555" s="577"/>
      <c r="B5555" s="577"/>
      <c r="C5555" s="577"/>
    </row>
    <row r="5556" spans="1:3">
      <c r="A5556" s="577"/>
      <c r="B5556" s="577"/>
      <c r="C5556" s="577"/>
    </row>
    <row r="5557" spans="1:3">
      <c r="A5557" s="577"/>
      <c r="B5557" s="577"/>
      <c r="C5557" s="577"/>
    </row>
    <row r="5558" spans="1:3">
      <c r="A5558" s="577"/>
      <c r="B5558" s="577"/>
      <c r="C5558" s="577"/>
    </row>
    <row r="5559" spans="1:3">
      <c r="A5559" s="577"/>
      <c r="B5559" s="577"/>
      <c r="C5559" s="577"/>
    </row>
    <row r="5560" spans="1:3">
      <c r="A5560" s="577"/>
      <c r="B5560" s="577"/>
      <c r="C5560" s="577"/>
    </row>
    <row r="5561" spans="1:3">
      <c r="A5561" s="577"/>
      <c r="B5561" s="577"/>
      <c r="C5561" s="577"/>
    </row>
    <row r="5562" spans="1:3">
      <c r="A5562" s="577"/>
      <c r="B5562" s="577"/>
      <c r="C5562" s="577"/>
    </row>
    <row r="5563" spans="1:3">
      <c r="A5563" s="577"/>
      <c r="B5563" s="577"/>
      <c r="C5563" s="577"/>
    </row>
    <row r="5564" spans="1:3">
      <c r="A5564" s="577"/>
      <c r="B5564" s="577"/>
      <c r="C5564" s="577"/>
    </row>
    <row r="5565" spans="1:3">
      <c r="A5565" s="577"/>
      <c r="B5565" s="577"/>
      <c r="C5565" s="577"/>
    </row>
    <row r="5566" spans="1:3">
      <c r="A5566" s="577"/>
      <c r="B5566" s="577"/>
      <c r="C5566" s="577"/>
    </row>
    <row r="5567" spans="1:3">
      <c r="A5567" s="577"/>
      <c r="B5567" s="577"/>
      <c r="C5567" s="577"/>
    </row>
    <row r="5568" spans="1:3">
      <c r="A5568" s="577"/>
      <c r="B5568" s="577"/>
      <c r="C5568" s="577"/>
    </row>
    <row r="5569" spans="1:3">
      <c r="A5569" s="577"/>
      <c r="B5569" s="577"/>
      <c r="C5569" s="577"/>
    </row>
    <row r="5570" spans="1:3">
      <c r="A5570" s="577"/>
      <c r="B5570" s="577"/>
      <c r="C5570" s="577"/>
    </row>
    <row r="5571" spans="1:3">
      <c r="A5571" s="577"/>
      <c r="B5571" s="577"/>
      <c r="C5571" s="577"/>
    </row>
    <row r="5572" spans="1:3">
      <c r="A5572" s="577"/>
      <c r="B5572" s="577"/>
      <c r="C5572" s="577"/>
    </row>
    <row r="5573" spans="1:3">
      <c r="A5573" s="577"/>
      <c r="B5573" s="577"/>
      <c r="C5573" s="577"/>
    </row>
    <row r="5574" spans="1:3">
      <c r="A5574" s="577"/>
      <c r="B5574" s="577"/>
      <c r="C5574" s="577"/>
    </row>
    <row r="5575" spans="1:3">
      <c r="A5575" s="577"/>
      <c r="B5575" s="577"/>
      <c r="C5575" s="577"/>
    </row>
    <row r="5576" spans="1:3">
      <c r="A5576" s="577"/>
      <c r="B5576" s="577"/>
      <c r="C5576" s="577"/>
    </row>
    <row r="5577" spans="1:3">
      <c r="A5577" s="577"/>
      <c r="B5577" s="577"/>
      <c r="C5577" s="577"/>
    </row>
    <row r="5578" spans="1:3">
      <c r="A5578" s="577"/>
      <c r="B5578" s="577"/>
      <c r="C5578" s="577"/>
    </row>
    <row r="5579" spans="1:3">
      <c r="A5579" s="577"/>
      <c r="B5579" s="577"/>
      <c r="C5579" s="577"/>
    </row>
    <row r="5580" spans="1:3">
      <c r="A5580" s="577"/>
      <c r="B5580" s="577"/>
      <c r="C5580" s="577"/>
    </row>
    <row r="5581" spans="1:3">
      <c r="A5581" s="577"/>
      <c r="B5581" s="577"/>
      <c r="C5581" s="577"/>
    </row>
    <row r="5582" spans="1:3">
      <c r="A5582" s="577"/>
      <c r="B5582" s="577"/>
      <c r="C5582" s="577"/>
    </row>
    <row r="5583" spans="1:3">
      <c r="A5583" s="577"/>
      <c r="B5583" s="577"/>
      <c r="C5583" s="577"/>
    </row>
    <row r="5584" spans="1:3">
      <c r="A5584" s="577"/>
      <c r="B5584" s="577"/>
      <c r="C5584" s="577"/>
    </row>
    <row r="5585" spans="1:3">
      <c r="A5585" s="577"/>
      <c r="B5585" s="577"/>
      <c r="C5585" s="577"/>
    </row>
    <row r="5586" spans="1:3">
      <c r="A5586" s="577"/>
      <c r="B5586" s="577"/>
      <c r="C5586" s="577"/>
    </row>
    <row r="5587" spans="1:3">
      <c r="A5587" s="577"/>
      <c r="B5587" s="577"/>
      <c r="C5587" s="577"/>
    </row>
    <row r="5588" spans="1:3">
      <c r="A5588" s="577"/>
      <c r="B5588" s="577"/>
      <c r="C5588" s="577"/>
    </row>
    <row r="5589" spans="1:3">
      <c r="A5589" s="577"/>
      <c r="B5589" s="577"/>
      <c r="C5589" s="577"/>
    </row>
    <row r="5590" spans="1:3">
      <c r="A5590" s="577"/>
      <c r="B5590" s="577"/>
      <c r="C5590" s="577"/>
    </row>
    <row r="5591" spans="1:3">
      <c r="A5591" s="577"/>
      <c r="B5591" s="577"/>
      <c r="C5591" s="577"/>
    </row>
    <row r="5592" spans="1:3">
      <c r="A5592" s="577"/>
      <c r="B5592" s="577"/>
      <c r="C5592" s="577"/>
    </row>
    <row r="5593" spans="1:3">
      <c r="A5593" s="577"/>
      <c r="B5593" s="577"/>
      <c r="C5593" s="577"/>
    </row>
    <row r="5594" spans="1:3">
      <c r="A5594" s="577"/>
      <c r="B5594" s="577"/>
      <c r="C5594" s="577"/>
    </row>
    <row r="5595" spans="1:3">
      <c r="A5595" s="577"/>
      <c r="B5595" s="577"/>
      <c r="C5595" s="577"/>
    </row>
    <row r="5596" spans="1:3">
      <c r="A5596" s="577"/>
      <c r="B5596" s="577"/>
      <c r="C5596" s="577"/>
    </row>
    <row r="5597" spans="1:3">
      <c r="A5597" s="577"/>
      <c r="B5597" s="577"/>
      <c r="C5597" s="577"/>
    </row>
    <row r="5598" spans="1:3">
      <c r="A5598" s="577"/>
      <c r="B5598" s="577"/>
      <c r="C5598" s="577"/>
    </row>
    <row r="5599" spans="1:3">
      <c r="A5599" s="577"/>
      <c r="B5599" s="577"/>
      <c r="C5599" s="577"/>
    </row>
    <row r="5600" spans="1:3">
      <c r="A5600" s="577"/>
      <c r="B5600" s="577"/>
      <c r="C5600" s="577"/>
    </row>
    <row r="5601" spans="1:3">
      <c r="A5601" s="577"/>
      <c r="B5601" s="577"/>
      <c r="C5601" s="577"/>
    </row>
    <row r="5602" spans="1:3">
      <c r="A5602" s="577"/>
      <c r="B5602" s="577"/>
      <c r="C5602" s="577"/>
    </row>
    <row r="5603" spans="1:3">
      <c r="A5603" s="577"/>
      <c r="B5603" s="577"/>
      <c r="C5603" s="577"/>
    </row>
    <row r="5604" spans="1:3">
      <c r="A5604" s="577"/>
      <c r="B5604" s="577"/>
      <c r="C5604" s="577"/>
    </row>
    <row r="5605" spans="1:3">
      <c r="A5605" s="577"/>
      <c r="B5605" s="577"/>
      <c r="C5605" s="577"/>
    </row>
    <row r="5606" spans="1:3">
      <c r="A5606" s="577"/>
      <c r="B5606" s="577"/>
      <c r="C5606" s="577"/>
    </row>
    <row r="5607" spans="1:3">
      <c r="A5607" s="577"/>
      <c r="B5607" s="577"/>
      <c r="C5607" s="577"/>
    </row>
    <row r="5608" spans="1:3">
      <c r="A5608" s="577"/>
      <c r="B5608" s="577"/>
      <c r="C5608" s="577"/>
    </row>
    <row r="5609" spans="1:3">
      <c r="A5609" s="577"/>
      <c r="B5609" s="577"/>
      <c r="C5609" s="577"/>
    </row>
    <row r="5610" spans="1:3">
      <c r="A5610" s="577"/>
      <c r="B5610" s="577"/>
      <c r="C5610" s="577"/>
    </row>
    <row r="5611" spans="1:3">
      <c r="A5611" s="577"/>
      <c r="B5611" s="577"/>
      <c r="C5611" s="577"/>
    </row>
    <row r="5612" spans="1:3">
      <c r="A5612" s="577"/>
      <c r="B5612" s="577"/>
      <c r="C5612" s="577"/>
    </row>
    <row r="5613" spans="1:3">
      <c r="A5613" s="577"/>
      <c r="B5613" s="577"/>
      <c r="C5613" s="577"/>
    </row>
    <row r="5614" spans="1:3">
      <c r="A5614" s="577"/>
      <c r="B5614" s="577"/>
      <c r="C5614" s="577"/>
    </row>
    <row r="5615" spans="1:3">
      <c r="A5615" s="577"/>
      <c r="B5615" s="577"/>
      <c r="C5615" s="577"/>
    </row>
    <row r="5616" spans="1:3">
      <c r="A5616" s="577"/>
      <c r="B5616" s="577"/>
      <c r="C5616" s="577"/>
    </row>
    <row r="5617" spans="1:3">
      <c r="A5617" s="577"/>
      <c r="B5617" s="577"/>
      <c r="C5617" s="577"/>
    </row>
    <row r="5618" spans="1:3">
      <c r="A5618" s="577"/>
      <c r="B5618" s="577"/>
      <c r="C5618" s="577"/>
    </row>
    <row r="5619" spans="1:3">
      <c r="A5619" s="577"/>
      <c r="B5619" s="577"/>
      <c r="C5619" s="577"/>
    </row>
    <row r="5620" spans="1:3">
      <c r="A5620" s="577"/>
      <c r="B5620" s="577"/>
      <c r="C5620" s="577"/>
    </row>
    <row r="5621" spans="1:3">
      <c r="A5621" s="577"/>
      <c r="B5621" s="577"/>
      <c r="C5621" s="577"/>
    </row>
    <row r="5622" spans="1:3">
      <c r="A5622" s="577"/>
      <c r="B5622" s="577"/>
      <c r="C5622" s="577"/>
    </row>
    <row r="5623" spans="1:3">
      <c r="A5623" s="577"/>
      <c r="B5623" s="577"/>
      <c r="C5623" s="577"/>
    </row>
    <row r="5624" spans="1:3">
      <c r="A5624" s="577"/>
      <c r="B5624" s="577"/>
      <c r="C5624" s="577"/>
    </row>
    <row r="5625" spans="1:3">
      <c r="A5625" s="577"/>
      <c r="B5625" s="577"/>
      <c r="C5625" s="577"/>
    </row>
    <row r="5626" spans="1:3">
      <c r="A5626" s="577"/>
      <c r="B5626" s="577"/>
      <c r="C5626" s="577"/>
    </row>
    <row r="5627" spans="1:3">
      <c r="A5627" s="577"/>
      <c r="B5627" s="577"/>
      <c r="C5627" s="577"/>
    </row>
    <row r="5628" spans="1:3">
      <c r="A5628" s="577"/>
      <c r="B5628" s="577"/>
      <c r="C5628" s="577"/>
    </row>
    <row r="5629" spans="1:3">
      <c r="A5629" s="577"/>
      <c r="B5629" s="577"/>
      <c r="C5629" s="577"/>
    </row>
    <row r="5630" spans="1:3">
      <c r="A5630" s="577"/>
      <c r="B5630" s="577"/>
      <c r="C5630" s="577"/>
    </row>
    <row r="5631" spans="1:3">
      <c r="A5631" s="577"/>
      <c r="B5631" s="577"/>
      <c r="C5631" s="577"/>
    </row>
    <row r="5632" spans="1:3">
      <c r="A5632" s="577"/>
      <c r="B5632" s="577"/>
      <c r="C5632" s="577"/>
    </row>
    <row r="5633" spans="1:3">
      <c r="A5633" s="577"/>
      <c r="B5633" s="577"/>
      <c r="C5633" s="577"/>
    </row>
    <row r="5634" spans="1:3">
      <c r="A5634" s="577"/>
      <c r="B5634" s="577"/>
      <c r="C5634" s="577"/>
    </row>
    <row r="5635" spans="1:3">
      <c r="A5635" s="577"/>
      <c r="B5635" s="577"/>
      <c r="C5635" s="577"/>
    </row>
    <row r="5636" spans="1:3">
      <c r="A5636" s="577"/>
      <c r="B5636" s="577"/>
      <c r="C5636" s="577"/>
    </row>
    <row r="5637" spans="1:3">
      <c r="A5637" s="577"/>
      <c r="B5637" s="577"/>
      <c r="C5637" s="577"/>
    </row>
    <row r="5638" spans="1:3">
      <c r="A5638" s="577"/>
      <c r="B5638" s="577"/>
      <c r="C5638" s="577"/>
    </row>
    <row r="5639" spans="1:3">
      <c r="A5639" s="577"/>
      <c r="B5639" s="577"/>
      <c r="C5639" s="577"/>
    </row>
    <row r="5640" spans="1:3">
      <c r="A5640" s="577"/>
      <c r="B5640" s="577"/>
      <c r="C5640" s="577"/>
    </row>
    <row r="5641" spans="1:3">
      <c r="A5641" s="577"/>
      <c r="B5641" s="577"/>
      <c r="C5641" s="577"/>
    </row>
    <row r="5642" spans="1:3">
      <c r="A5642" s="577"/>
      <c r="B5642" s="577"/>
      <c r="C5642" s="577"/>
    </row>
    <row r="5643" spans="1:3">
      <c r="A5643" s="577"/>
      <c r="B5643" s="577"/>
      <c r="C5643" s="577"/>
    </row>
    <row r="5644" spans="1:3">
      <c r="A5644" s="577"/>
      <c r="B5644" s="577"/>
      <c r="C5644" s="577"/>
    </row>
    <row r="5645" spans="1:3">
      <c r="A5645" s="577"/>
      <c r="B5645" s="577"/>
      <c r="C5645" s="577"/>
    </row>
    <row r="5646" spans="1:3">
      <c r="A5646" s="577"/>
      <c r="B5646" s="577"/>
      <c r="C5646" s="577"/>
    </row>
    <row r="5647" spans="1:3">
      <c r="A5647" s="577"/>
      <c r="B5647" s="577"/>
      <c r="C5647" s="577"/>
    </row>
    <row r="5648" spans="1:3">
      <c r="A5648" s="577"/>
      <c r="B5648" s="577"/>
      <c r="C5648" s="577"/>
    </row>
    <row r="5649" spans="1:3">
      <c r="A5649" s="577"/>
      <c r="B5649" s="577"/>
      <c r="C5649" s="577"/>
    </row>
    <row r="5650" spans="1:3">
      <c r="A5650" s="577"/>
      <c r="B5650" s="577"/>
      <c r="C5650" s="577"/>
    </row>
    <row r="5651" spans="1:3">
      <c r="A5651" s="577"/>
      <c r="B5651" s="577"/>
      <c r="C5651" s="577"/>
    </row>
    <row r="5652" spans="1:3">
      <c r="A5652" s="577"/>
      <c r="B5652" s="577"/>
      <c r="C5652" s="577"/>
    </row>
    <row r="5653" spans="1:3">
      <c r="A5653" s="577"/>
      <c r="B5653" s="577"/>
      <c r="C5653" s="577"/>
    </row>
    <row r="5654" spans="1:3">
      <c r="A5654" s="577"/>
      <c r="B5654" s="577"/>
      <c r="C5654" s="577"/>
    </row>
    <row r="5655" spans="1:3">
      <c r="A5655" s="577"/>
      <c r="B5655" s="577"/>
      <c r="C5655" s="577"/>
    </row>
    <row r="5656" spans="1:3">
      <c r="A5656" s="577"/>
      <c r="B5656" s="577"/>
      <c r="C5656" s="577"/>
    </row>
    <row r="5657" spans="1:3">
      <c r="A5657" s="577"/>
      <c r="B5657" s="577"/>
      <c r="C5657" s="577"/>
    </row>
    <row r="5658" spans="1:3">
      <c r="A5658" s="577"/>
      <c r="B5658" s="577"/>
      <c r="C5658" s="577"/>
    </row>
    <row r="5659" spans="1:3">
      <c r="A5659" s="577"/>
      <c r="B5659" s="577"/>
      <c r="C5659" s="577"/>
    </row>
    <row r="5660" spans="1:3">
      <c r="A5660" s="577"/>
      <c r="B5660" s="577"/>
      <c r="C5660" s="577"/>
    </row>
    <row r="5661" spans="1:3">
      <c r="A5661" s="577"/>
      <c r="B5661" s="577"/>
      <c r="C5661" s="577"/>
    </row>
    <row r="5662" spans="1:3">
      <c r="A5662" s="577"/>
      <c r="B5662" s="577"/>
      <c r="C5662" s="577"/>
    </row>
    <row r="5663" spans="1:3">
      <c r="A5663" s="577"/>
      <c r="B5663" s="577"/>
      <c r="C5663" s="577"/>
    </row>
    <row r="5664" spans="1:3">
      <c r="A5664" s="577"/>
      <c r="B5664" s="577"/>
      <c r="C5664" s="577"/>
    </row>
    <row r="5665" spans="1:3">
      <c r="A5665" s="577"/>
      <c r="B5665" s="577"/>
      <c r="C5665" s="577"/>
    </row>
    <row r="5666" spans="1:3">
      <c r="A5666" s="577"/>
      <c r="B5666" s="577"/>
      <c r="C5666" s="577"/>
    </row>
    <row r="5667" spans="1:3">
      <c r="A5667" s="577"/>
      <c r="B5667" s="577"/>
      <c r="C5667" s="577"/>
    </row>
    <row r="5668" spans="1:3">
      <c r="A5668" s="577"/>
      <c r="B5668" s="577"/>
      <c r="C5668" s="577"/>
    </row>
    <row r="5669" spans="1:3">
      <c r="A5669" s="577"/>
      <c r="B5669" s="577"/>
      <c r="C5669" s="577"/>
    </row>
    <row r="5670" spans="1:3">
      <c r="A5670" s="577"/>
      <c r="B5670" s="577"/>
      <c r="C5670" s="577"/>
    </row>
    <row r="5671" spans="1:3">
      <c r="A5671" s="577"/>
      <c r="B5671" s="577"/>
      <c r="C5671" s="577"/>
    </row>
    <row r="5672" spans="1:3">
      <c r="A5672" s="577"/>
      <c r="B5672" s="577"/>
      <c r="C5672" s="577"/>
    </row>
    <row r="5673" spans="1:3">
      <c r="A5673" s="577"/>
      <c r="B5673" s="577"/>
      <c r="C5673" s="577"/>
    </row>
    <row r="5674" spans="1:3">
      <c r="A5674" s="577"/>
      <c r="B5674" s="577"/>
      <c r="C5674" s="577"/>
    </row>
    <row r="5675" spans="1:3">
      <c r="A5675" s="577"/>
      <c r="B5675" s="577"/>
      <c r="C5675" s="577"/>
    </row>
    <row r="5676" spans="1:3">
      <c r="A5676" s="577"/>
      <c r="B5676" s="577"/>
      <c r="C5676" s="577"/>
    </row>
    <row r="5677" spans="1:3">
      <c r="A5677" s="577"/>
      <c r="B5677" s="577"/>
      <c r="C5677" s="577"/>
    </row>
    <row r="5678" spans="1:3">
      <c r="A5678" s="577"/>
      <c r="B5678" s="577"/>
      <c r="C5678" s="577"/>
    </row>
    <row r="5679" spans="1:3">
      <c r="A5679" s="577"/>
      <c r="B5679" s="577"/>
      <c r="C5679" s="577"/>
    </row>
    <row r="5680" spans="1:3">
      <c r="A5680" s="577"/>
      <c r="B5680" s="577"/>
      <c r="C5680" s="577"/>
    </row>
    <row r="5681" spans="1:3">
      <c r="A5681" s="577"/>
      <c r="B5681" s="577"/>
      <c r="C5681" s="577"/>
    </row>
    <row r="5682" spans="1:3">
      <c r="A5682" s="577"/>
      <c r="B5682" s="577"/>
      <c r="C5682" s="577"/>
    </row>
    <row r="5683" spans="1:3">
      <c r="A5683" s="577"/>
      <c r="B5683" s="577"/>
      <c r="C5683" s="577"/>
    </row>
    <row r="5684" spans="1:3">
      <c r="A5684" s="577"/>
      <c r="B5684" s="577"/>
      <c r="C5684" s="577"/>
    </row>
    <row r="5685" spans="1:3">
      <c r="A5685" s="577"/>
      <c r="B5685" s="577"/>
      <c r="C5685" s="577"/>
    </row>
    <row r="5686" spans="1:3">
      <c r="A5686" s="577"/>
      <c r="B5686" s="577"/>
      <c r="C5686" s="577"/>
    </row>
    <row r="5687" spans="1:3">
      <c r="A5687" s="577"/>
      <c r="B5687" s="577"/>
      <c r="C5687" s="577"/>
    </row>
    <row r="5688" spans="1:3">
      <c r="A5688" s="577"/>
      <c r="B5688" s="577"/>
      <c r="C5688" s="577"/>
    </row>
    <row r="5689" spans="1:3">
      <c r="A5689" s="577"/>
      <c r="B5689" s="577"/>
      <c r="C5689" s="577"/>
    </row>
    <row r="5690" spans="1:3">
      <c r="A5690" s="577"/>
      <c r="B5690" s="577"/>
      <c r="C5690" s="577"/>
    </row>
    <row r="5691" spans="1:3">
      <c r="A5691" s="577"/>
      <c r="B5691" s="577"/>
      <c r="C5691" s="577"/>
    </row>
    <row r="5692" spans="1:3">
      <c r="A5692" s="577"/>
      <c r="B5692" s="577"/>
      <c r="C5692" s="577"/>
    </row>
    <row r="5693" spans="1:3">
      <c r="A5693" s="577"/>
      <c r="B5693" s="577"/>
      <c r="C5693" s="577"/>
    </row>
    <row r="5694" spans="1:3">
      <c r="A5694" s="577"/>
      <c r="B5694" s="577"/>
      <c r="C5694" s="577"/>
    </row>
    <row r="5695" spans="1:3">
      <c r="A5695" s="577"/>
      <c r="B5695" s="577"/>
      <c r="C5695" s="577"/>
    </row>
    <row r="5696" spans="1:3">
      <c r="A5696" s="577"/>
      <c r="B5696" s="577"/>
      <c r="C5696" s="577"/>
    </row>
    <row r="5697" spans="1:3">
      <c r="A5697" s="577"/>
      <c r="B5697" s="577"/>
      <c r="C5697" s="577"/>
    </row>
    <row r="5698" spans="1:3">
      <c r="A5698" s="577"/>
      <c r="B5698" s="577"/>
      <c r="C5698" s="577"/>
    </row>
    <row r="5699" spans="1:3">
      <c r="A5699" s="577"/>
      <c r="B5699" s="577"/>
      <c r="C5699" s="577"/>
    </row>
    <row r="5700" spans="1:3">
      <c r="A5700" s="577"/>
      <c r="B5700" s="577"/>
      <c r="C5700" s="577"/>
    </row>
    <row r="5701" spans="1:3">
      <c r="A5701" s="577"/>
      <c r="B5701" s="577"/>
      <c r="C5701" s="577"/>
    </row>
    <row r="5702" spans="1:3">
      <c r="A5702" s="577"/>
      <c r="B5702" s="577"/>
      <c r="C5702" s="577"/>
    </row>
    <row r="5703" spans="1:3">
      <c r="A5703" s="577"/>
      <c r="B5703" s="577"/>
      <c r="C5703" s="577"/>
    </row>
    <row r="5704" spans="1:3">
      <c r="A5704" s="577"/>
      <c r="B5704" s="577"/>
      <c r="C5704" s="577"/>
    </row>
    <row r="5705" spans="1:3">
      <c r="A5705" s="577"/>
      <c r="B5705" s="577"/>
      <c r="C5705" s="577"/>
    </row>
    <row r="5706" spans="1:3">
      <c r="A5706" s="577"/>
      <c r="B5706" s="577"/>
      <c r="C5706" s="577"/>
    </row>
    <row r="5707" spans="1:3">
      <c r="A5707" s="577"/>
      <c r="B5707" s="577"/>
      <c r="C5707" s="577"/>
    </row>
    <row r="5708" spans="1:3">
      <c r="A5708" s="577"/>
      <c r="B5708" s="577"/>
      <c r="C5708" s="577"/>
    </row>
    <row r="5709" spans="1:3">
      <c r="A5709" s="577"/>
      <c r="B5709" s="577"/>
      <c r="C5709" s="577"/>
    </row>
    <row r="5710" spans="1:3">
      <c r="A5710" s="577"/>
      <c r="B5710" s="577"/>
      <c r="C5710" s="577"/>
    </row>
    <row r="5711" spans="1:3">
      <c r="A5711" s="577"/>
      <c r="B5711" s="577"/>
      <c r="C5711" s="577"/>
    </row>
    <row r="5712" spans="1:3">
      <c r="A5712" s="577"/>
      <c r="B5712" s="577"/>
      <c r="C5712" s="577"/>
    </row>
    <row r="5713" spans="1:3">
      <c r="A5713" s="577"/>
      <c r="B5713" s="577"/>
      <c r="C5713" s="577"/>
    </row>
    <row r="5714" spans="1:3">
      <c r="A5714" s="577"/>
      <c r="B5714" s="577"/>
      <c r="C5714" s="577"/>
    </row>
    <row r="5715" spans="1:3">
      <c r="A5715" s="577"/>
      <c r="B5715" s="577"/>
      <c r="C5715" s="577"/>
    </row>
    <row r="5716" spans="1:3">
      <c r="A5716" s="577"/>
      <c r="B5716" s="577"/>
      <c r="C5716" s="577"/>
    </row>
    <row r="5717" spans="1:3">
      <c r="A5717" s="577"/>
      <c r="B5717" s="577"/>
      <c r="C5717" s="577"/>
    </row>
    <row r="5718" spans="1:3">
      <c r="A5718" s="577"/>
      <c r="B5718" s="577"/>
      <c r="C5718" s="577"/>
    </row>
    <row r="5719" spans="1:3">
      <c r="A5719" s="577"/>
      <c r="B5719" s="577"/>
      <c r="C5719" s="577"/>
    </row>
    <row r="5720" spans="1:3">
      <c r="A5720" s="577"/>
      <c r="B5720" s="577"/>
      <c r="C5720" s="577"/>
    </row>
    <row r="5721" spans="1:3">
      <c r="A5721" s="577"/>
      <c r="B5721" s="577"/>
      <c r="C5721" s="577"/>
    </row>
    <row r="5722" spans="1:3">
      <c r="A5722" s="577"/>
      <c r="B5722" s="577"/>
      <c r="C5722" s="577"/>
    </row>
    <row r="5723" spans="1:3">
      <c r="A5723" s="577"/>
      <c r="B5723" s="577"/>
      <c r="C5723" s="577"/>
    </row>
    <row r="5724" spans="1:3">
      <c r="A5724" s="577"/>
      <c r="B5724" s="577"/>
      <c r="C5724" s="577"/>
    </row>
    <row r="5725" spans="1:3">
      <c r="A5725" s="577"/>
      <c r="B5725" s="577"/>
      <c r="C5725" s="577"/>
    </row>
    <row r="5726" spans="1:3">
      <c r="A5726" s="577"/>
      <c r="B5726" s="577"/>
      <c r="C5726" s="577"/>
    </row>
    <row r="5727" spans="1:3">
      <c r="A5727" s="577"/>
      <c r="B5727" s="577"/>
      <c r="C5727" s="577"/>
    </row>
    <row r="5728" spans="1:3">
      <c r="A5728" s="577"/>
      <c r="B5728" s="577"/>
      <c r="C5728" s="577"/>
    </row>
    <row r="5729" spans="1:3">
      <c r="A5729" s="577"/>
      <c r="B5729" s="577"/>
      <c r="C5729" s="577"/>
    </row>
    <row r="5730" spans="1:3">
      <c r="A5730" s="577"/>
      <c r="B5730" s="577"/>
      <c r="C5730" s="577"/>
    </row>
    <row r="5731" spans="1:3">
      <c r="A5731" s="577"/>
      <c r="B5731" s="577"/>
      <c r="C5731" s="577"/>
    </row>
    <row r="5732" spans="1:3">
      <c r="A5732" s="577"/>
      <c r="B5732" s="577"/>
      <c r="C5732" s="577"/>
    </row>
    <row r="5733" spans="1:3">
      <c r="A5733" s="577"/>
      <c r="B5733" s="577"/>
      <c r="C5733" s="577"/>
    </row>
    <row r="5734" spans="1:3">
      <c r="A5734" s="577"/>
      <c r="B5734" s="577"/>
      <c r="C5734" s="577"/>
    </row>
    <row r="5735" spans="1:3">
      <c r="A5735" s="577"/>
      <c r="B5735" s="577"/>
      <c r="C5735" s="577"/>
    </row>
    <row r="5736" spans="1:3">
      <c r="A5736" s="577"/>
      <c r="B5736" s="577"/>
      <c r="C5736" s="577"/>
    </row>
    <row r="5737" spans="1:3">
      <c r="A5737" s="577"/>
      <c r="B5737" s="577"/>
      <c r="C5737" s="577"/>
    </row>
    <row r="5738" spans="1:3">
      <c r="A5738" s="577"/>
      <c r="B5738" s="577"/>
      <c r="C5738" s="577"/>
    </row>
    <row r="5739" spans="1:3">
      <c r="A5739" s="577"/>
      <c r="B5739" s="577"/>
      <c r="C5739" s="577"/>
    </row>
    <row r="5740" spans="1:3">
      <c r="A5740" s="577"/>
      <c r="B5740" s="577"/>
      <c r="C5740" s="577"/>
    </row>
    <row r="5741" spans="1:3">
      <c r="A5741" s="577"/>
      <c r="B5741" s="577"/>
      <c r="C5741" s="577"/>
    </row>
    <row r="5742" spans="1:3">
      <c r="A5742" s="577"/>
      <c r="B5742" s="577"/>
      <c r="C5742" s="577"/>
    </row>
    <row r="5743" spans="1:3">
      <c r="A5743" s="577"/>
      <c r="B5743" s="577"/>
      <c r="C5743" s="577"/>
    </row>
    <row r="5744" spans="1:3">
      <c r="A5744" s="577"/>
      <c r="B5744" s="577"/>
      <c r="C5744" s="577"/>
    </row>
    <row r="5745" spans="1:3">
      <c r="A5745" s="577"/>
      <c r="B5745" s="577"/>
      <c r="C5745" s="577"/>
    </row>
    <row r="5746" spans="1:3">
      <c r="A5746" s="577"/>
      <c r="B5746" s="577"/>
      <c r="C5746" s="577"/>
    </row>
    <row r="5747" spans="1:3">
      <c r="A5747" s="577"/>
      <c r="B5747" s="577"/>
      <c r="C5747" s="577"/>
    </row>
    <row r="5748" spans="1:3">
      <c r="A5748" s="577"/>
      <c r="B5748" s="577"/>
      <c r="C5748" s="577"/>
    </row>
    <row r="5749" spans="1:3">
      <c r="A5749" s="577"/>
      <c r="B5749" s="577"/>
      <c r="C5749" s="577"/>
    </row>
    <row r="5750" spans="1:3">
      <c r="A5750" s="577"/>
      <c r="B5750" s="577"/>
      <c r="C5750" s="577"/>
    </row>
    <row r="5751" spans="1:3">
      <c r="A5751" s="577"/>
      <c r="B5751" s="577"/>
      <c r="C5751" s="577"/>
    </row>
    <row r="5752" spans="1:3">
      <c r="A5752" s="577"/>
      <c r="B5752" s="577"/>
      <c r="C5752" s="577"/>
    </row>
    <row r="5753" spans="1:3">
      <c r="A5753" s="577"/>
      <c r="B5753" s="577"/>
      <c r="C5753" s="577"/>
    </row>
    <row r="5754" spans="1:3">
      <c r="A5754" s="577"/>
      <c r="B5754" s="577"/>
      <c r="C5754" s="577"/>
    </row>
    <row r="5755" spans="1:3">
      <c r="A5755" s="577"/>
      <c r="B5755" s="577"/>
      <c r="C5755" s="577"/>
    </row>
    <row r="5756" spans="1:3">
      <c r="A5756" s="577"/>
      <c r="B5756" s="577"/>
      <c r="C5756" s="577"/>
    </row>
    <row r="5757" spans="1:3">
      <c r="A5757" s="577"/>
      <c r="B5757" s="577"/>
      <c r="C5757" s="577"/>
    </row>
    <row r="5758" spans="1:3">
      <c r="A5758" s="577"/>
      <c r="B5758" s="577"/>
      <c r="C5758" s="577"/>
    </row>
    <row r="5759" spans="1:3">
      <c r="A5759" s="577"/>
      <c r="B5759" s="577"/>
      <c r="C5759" s="577"/>
    </row>
    <row r="5760" spans="1:3">
      <c r="A5760" s="577"/>
      <c r="B5760" s="577"/>
      <c r="C5760" s="577"/>
    </row>
    <row r="5761" spans="1:3">
      <c r="A5761" s="577"/>
      <c r="B5761" s="577"/>
      <c r="C5761" s="577"/>
    </row>
    <row r="5762" spans="1:3">
      <c r="A5762" s="577"/>
      <c r="B5762" s="577"/>
      <c r="C5762" s="577"/>
    </row>
    <row r="5763" spans="1:3">
      <c r="A5763" s="577"/>
      <c r="B5763" s="577"/>
      <c r="C5763" s="577"/>
    </row>
    <row r="5764" spans="1:3">
      <c r="A5764" s="577"/>
      <c r="B5764" s="577"/>
      <c r="C5764" s="577"/>
    </row>
    <row r="5765" spans="1:3">
      <c r="A5765" s="577"/>
      <c r="B5765" s="577"/>
      <c r="C5765" s="577"/>
    </row>
    <row r="5766" spans="1:3">
      <c r="A5766" s="577"/>
      <c r="B5766" s="577"/>
      <c r="C5766" s="577"/>
    </row>
    <row r="5767" spans="1:3">
      <c r="A5767" s="577"/>
      <c r="B5767" s="577"/>
      <c r="C5767" s="577"/>
    </row>
    <row r="5768" spans="1:3">
      <c r="A5768" s="577"/>
      <c r="B5768" s="577"/>
      <c r="C5768" s="577"/>
    </row>
    <row r="5769" spans="1:3">
      <c r="A5769" s="577"/>
      <c r="B5769" s="577"/>
      <c r="C5769" s="577"/>
    </row>
    <row r="5770" spans="1:3">
      <c r="A5770" s="577"/>
      <c r="B5770" s="577"/>
      <c r="C5770" s="577"/>
    </row>
    <row r="5771" spans="1:3">
      <c r="A5771" s="577"/>
      <c r="B5771" s="577"/>
      <c r="C5771" s="577"/>
    </row>
    <row r="5772" spans="1:3">
      <c r="A5772" s="577"/>
      <c r="B5772" s="577"/>
      <c r="C5772" s="577"/>
    </row>
    <row r="5773" spans="1:3">
      <c r="A5773" s="577"/>
      <c r="B5773" s="577"/>
      <c r="C5773" s="577"/>
    </row>
    <row r="5774" spans="1:3">
      <c r="A5774" s="577"/>
      <c r="B5774" s="577"/>
      <c r="C5774" s="577"/>
    </row>
    <row r="5775" spans="1:3">
      <c r="A5775" s="577"/>
      <c r="B5775" s="577"/>
      <c r="C5775" s="577"/>
    </row>
    <row r="5776" spans="1:3">
      <c r="A5776" s="577"/>
      <c r="B5776" s="577"/>
      <c r="C5776" s="577"/>
    </row>
    <row r="5777" spans="1:3">
      <c r="A5777" s="577"/>
      <c r="B5777" s="577"/>
      <c r="C5777" s="577"/>
    </row>
    <row r="5778" spans="1:3">
      <c r="A5778" s="577"/>
      <c r="B5778" s="577"/>
      <c r="C5778" s="577"/>
    </row>
    <row r="5779" spans="1:3">
      <c r="A5779" s="577"/>
      <c r="B5779" s="577"/>
      <c r="C5779" s="577"/>
    </row>
    <row r="5780" spans="1:3">
      <c r="A5780" s="577"/>
      <c r="B5780" s="577"/>
      <c r="C5780" s="577"/>
    </row>
    <row r="5781" spans="1:3">
      <c r="A5781" s="577"/>
      <c r="B5781" s="577"/>
      <c r="C5781" s="577"/>
    </row>
    <row r="5782" spans="1:3">
      <c r="A5782" s="577"/>
      <c r="B5782" s="577"/>
      <c r="C5782" s="577"/>
    </row>
    <row r="5783" spans="1:3">
      <c r="A5783" s="577"/>
      <c r="B5783" s="577"/>
      <c r="C5783" s="577"/>
    </row>
    <row r="5784" spans="1:3">
      <c r="A5784" s="577"/>
      <c r="B5784" s="577"/>
      <c r="C5784" s="577"/>
    </row>
    <row r="5785" spans="1:3">
      <c r="A5785" s="577"/>
      <c r="B5785" s="577"/>
      <c r="C5785" s="577"/>
    </row>
    <row r="5786" spans="1:3">
      <c r="A5786" s="577"/>
      <c r="B5786" s="577"/>
      <c r="C5786" s="577"/>
    </row>
    <row r="5787" spans="1:3">
      <c r="A5787" s="577"/>
      <c r="B5787" s="577"/>
      <c r="C5787" s="577"/>
    </row>
    <row r="5788" spans="1:3">
      <c r="A5788" s="577"/>
      <c r="B5788" s="577"/>
      <c r="C5788" s="577"/>
    </row>
    <row r="5789" spans="1:3">
      <c r="A5789" s="577"/>
      <c r="B5789" s="577"/>
      <c r="C5789" s="577"/>
    </row>
    <row r="5790" spans="1:3">
      <c r="A5790" s="577"/>
      <c r="B5790" s="577"/>
      <c r="C5790" s="577"/>
    </row>
    <row r="5791" spans="1:3">
      <c r="A5791" s="577"/>
      <c r="B5791" s="577"/>
      <c r="C5791" s="577"/>
    </row>
    <row r="5792" spans="1:3">
      <c r="A5792" s="577"/>
      <c r="B5792" s="577"/>
      <c r="C5792" s="577"/>
    </row>
    <row r="5793" spans="1:3">
      <c r="A5793" s="577"/>
      <c r="B5793" s="577"/>
      <c r="C5793" s="577"/>
    </row>
    <row r="5794" spans="1:3">
      <c r="A5794" s="577"/>
      <c r="B5794" s="577"/>
      <c r="C5794" s="577"/>
    </row>
    <row r="5795" spans="1:3">
      <c r="A5795" s="577"/>
      <c r="B5795" s="577"/>
      <c r="C5795" s="577"/>
    </row>
    <row r="5796" spans="1:3">
      <c r="A5796" s="577"/>
      <c r="B5796" s="577"/>
      <c r="C5796" s="577"/>
    </row>
    <row r="5797" spans="1:3">
      <c r="A5797" s="577"/>
      <c r="B5797" s="577"/>
      <c r="C5797" s="577"/>
    </row>
    <row r="5798" spans="1:3">
      <c r="A5798" s="577"/>
      <c r="B5798" s="577"/>
      <c r="C5798" s="577"/>
    </row>
    <row r="5799" spans="1:3">
      <c r="A5799" s="577"/>
      <c r="B5799" s="577"/>
      <c r="C5799" s="577"/>
    </row>
    <row r="5800" spans="1:3">
      <c r="A5800" s="577"/>
      <c r="B5800" s="577"/>
      <c r="C5800" s="577"/>
    </row>
    <row r="5801" spans="1:3">
      <c r="A5801" s="577"/>
      <c r="B5801" s="577"/>
      <c r="C5801" s="577"/>
    </row>
    <row r="5802" spans="1:3">
      <c r="A5802" s="577"/>
      <c r="B5802" s="577"/>
      <c r="C5802" s="577"/>
    </row>
    <row r="5803" spans="1:3">
      <c r="A5803" s="577"/>
      <c r="B5803" s="577"/>
      <c r="C5803" s="577"/>
    </row>
    <row r="5804" spans="1:3">
      <c r="A5804" s="577"/>
      <c r="B5804" s="577"/>
      <c r="C5804" s="577"/>
    </row>
    <row r="5805" spans="1:3">
      <c r="A5805" s="577"/>
      <c r="B5805" s="577"/>
      <c r="C5805" s="577"/>
    </row>
    <row r="5806" spans="1:3">
      <c r="A5806" s="577"/>
      <c r="B5806" s="577"/>
      <c r="C5806" s="577"/>
    </row>
    <row r="5807" spans="1:3">
      <c r="A5807" s="577"/>
      <c r="B5807" s="577"/>
      <c r="C5807" s="577"/>
    </row>
    <row r="5808" spans="1:3">
      <c r="A5808" s="577"/>
      <c r="B5808" s="577"/>
      <c r="C5808" s="577"/>
    </row>
    <row r="5809" spans="1:3">
      <c r="A5809" s="577"/>
      <c r="B5809" s="577"/>
      <c r="C5809" s="577"/>
    </row>
    <row r="5810" spans="1:3">
      <c r="A5810" s="577"/>
      <c r="B5810" s="577"/>
      <c r="C5810" s="577"/>
    </row>
    <row r="5811" spans="1:3">
      <c r="A5811" s="577"/>
      <c r="B5811" s="577"/>
      <c r="C5811" s="577"/>
    </row>
    <row r="5812" spans="1:3">
      <c r="A5812" s="577"/>
      <c r="B5812" s="577"/>
      <c r="C5812" s="577"/>
    </row>
    <row r="5813" spans="1:3">
      <c r="A5813" s="577"/>
      <c r="B5813" s="577"/>
      <c r="C5813" s="577"/>
    </row>
    <row r="5814" spans="1:3">
      <c r="A5814" s="577"/>
      <c r="B5814" s="577"/>
      <c r="C5814" s="577"/>
    </row>
    <row r="5815" spans="1:3">
      <c r="A5815" s="577"/>
      <c r="B5815" s="577"/>
      <c r="C5815" s="577"/>
    </row>
    <row r="5816" spans="1:3">
      <c r="A5816" s="577"/>
      <c r="B5816" s="577"/>
      <c r="C5816" s="577"/>
    </row>
    <row r="5817" spans="1:3">
      <c r="A5817" s="577"/>
      <c r="B5817" s="577"/>
      <c r="C5817" s="577"/>
    </row>
    <row r="5818" spans="1:3">
      <c r="A5818" s="577"/>
      <c r="B5818" s="577"/>
      <c r="C5818" s="577"/>
    </row>
    <row r="5819" spans="1:3">
      <c r="A5819" s="577"/>
      <c r="B5819" s="577"/>
      <c r="C5819" s="577"/>
    </row>
    <row r="5820" spans="1:3">
      <c r="A5820" s="577"/>
      <c r="B5820" s="577"/>
      <c r="C5820" s="577"/>
    </row>
    <row r="5821" spans="1:3">
      <c r="A5821" s="577"/>
      <c r="B5821" s="577"/>
      <c r="C5821" s="577"/>
    </row>
    <row r="5822" spans="1:3">
      <c r="A5822" s="577"/>
      <c r="B5822" s="577"/>
      <c r="C5822" s="577"/>
    </row>
    <row r="5823" spans="1:3">
      <c r="A5823" s="577"/>
      <c r="B5823" s="577"/>
      <c r="C5823" s="577"/>
    </row>
    <row r="5824" spans="1:3">
      <c r="A5824" s="577"/>
      <c r="B5824" s="577"/>
      <c r="C5824" s="577"/>
    </row>
    <row r="5825" spans="1:3">
      <c r="A5825" s="577"/>
      <c r="B5825" s="577"/>
      <c r="C5825" s="577"/>
    </row>
    <row r="5826" spans="1:3">
      <c r="A5826" s="577"/>
      <c r="B5826" s="577"/>
      <c r="C5826" s="577"/>
    </row>
    <row r="5827" spans="1:3">
      <c r="A5827" s="577"/>
      <c r="B5827" s="577"/>
      <c r="C5827" s="577"/>
    </row>
    <row r="5828" spans="1:3">
      <c r="A5828" s="577"/>
      <c r="B5828" s="577"/>
      <c r="C5828" s="577"/>
    </row>
    <row r="5829" spans="1:3">
      <c r="A5829" s="577"/>
      <c r="B5829" s="577"/>
      <c r="C5829" s="577"/>
    </row>
    <row r="5830" spans="1:3">
      <c r="A5830" s="577"/>
      <c r="B5830" s="577"/>
      <c r="C5830" s="577"/>
    </row>
    <row r="5831" spans="1:3">
      <c r="A5831" s="577"/>
      <c r="B5831" s="577"/>
      <c r="C5831" s="577"/>
    </row>
    <row r="5832" spans="1:3">
      <c r="A5832" s="577"/>
      <c r="B5832" s="577"/>
      <c r="C5832" s="577"/>
    </row>
    <row r="5833" spans="1:3">
      <c r="A5833" s="577"/>
      <c r="B5833" s="577"/>
      <c r="C5833" s="577"/>
    </row>
    <row r="5834" spans="1:3">
      <c r="A5834" s="577"/>
      <c r="B5834" s="577"/>
      <c r="C5834" s="577"/>
    </row>
    <row r="5835" spans="1:3">
      <c r="A5835" s="577"/>
      <c r="B5835" s="577"/>
      <c r="C5835" s="577"/>
    </row>
    <row r="5836" spans="1:3">
      <c r="A5836" s="577"/>
      <c r="B5836" s="577"/>
      <c r="C5836" s="577"/>
    </row>
    <row r="5837" spans="1:3">
      <c r="A5837" s="577"/>
      <c r="B5837" s="577"/>
      <c r="C5837" s="577"/>
    </row>
    <row r="5838" spans="1:3">
      <c r="A5838" s="577"/>
      <c r="B5838" s="577"/>
      <c r="C5838" s="577"/>
    </row>
    <row r="5839" spans="1:3">
      <c r="A5839" s="577"/>
      <c r="B5839" s="577"/>
      <c r="C5839" s="577"/>
    </row>
    <row r="5840" spans="1:3">
      <c r="A5840" s="577"/>
      <c r="B5840" s="577"/>
      <c r="C5840" s="577"/>
    </row>
    <row r="5841" spans="1:3">
      <c r="A5841" s="577"/>
      <c r="B5841" s="577"/>
      <c r="C5841" s="577"/>
    </row>
    <row r="5842" spans="1:3">
      <c r="A5842" s="577"/>
      <c r="B5842" s="577"/>
      <c r="C5842" s="577"/>
    </row>
    <row r="5843" spans="1:3">
      <c r="A5843" s="577"/>
      <c r="B5843" s="577"/>
      <c r="C5843" s="577"/>
    </row>
    <row r="5844" spans="1:3">
      <c r="A5844" s="577"/>
      <c r="B5844" s="577"/>
      <c r="C5844" s="577"/>
    </row>
    <row r="5845" spans="1:3">
      <c r="A5845" s="577"/>
      <c r="B5845" s="577"/>
      <c r="C5845" s="577"/>
    </row>
    <row r="5846" spans="1:3">
      <c r="A5846" s="577"/>
      <c r="B5846" s="577"/>
      <c r="C5846" s="577"/>
    </row>
    <row r="5847" spans="1:3">
      <c r="A5847" s="577"/>
      <c r="B5847" s="577"/>
      <c r="C5847" s="577"/>
    </row>
    <row r="5848" spans="1:3">
      <c r="A5848" s="577"/>
      <c r="B5848" s="577"/>
      <c r="C5848" s="577"/>
    </row>
    <row r="5849" spans="1:3">
      <c r="A5849" s="577"/>
      <c r="B5849" s="577"/>
      <c r="C5849" s="577"/>
    </row>
    <row r="5850" spans="1:3">
      <c r="A5850" s="577"/>
      <c r="B5850" s="577"/>
      <c r="C5850" s="577"/>
    </row>
    <row r="5851" spans="1:3">
      <c r="A5851" s="577"/>
      <c r="B5851" s="577"/>
      <c r="C5851" s="577"/>
    </row>
    <row r="5852" spans="1:3">
      <c r="A5852" s="577"/>
      <c r="B5852" s="577"/>
      <c r="C5852" s="577"/>
    </row>
    <row r="5853" spans="1:3">
      <c r="A5853" s="577"/>
      <c r="B5853" s="577"/>
      <c r="C5853" s="577"/>
    </row>
    <row r="5854" spans="1:3">
      <c r="A5854" s="577"/>
      <c r="B5854" s="577"/>
      <c r="C5854" s="577"/>
    </row>
    <row r="5855" spans="1:3">
      <c r="A5855" s="577"/>
      <c r="B5855" s="577"/>
      <c r="C5855" s="577"/>
    </row>
    <row r="5856" spans="1:3">
      <c r="A5856" s="577"/>
      <c r="B5856" s="577"/>
      <c r="C5856" s="577"/>
    </row>
    <row r="5857" spans="1:3">
      <c r="A5857" s="577"/>
      <c r="B5857" s="577"/>
      <c r="C5857" s="577"/>
    </row>
    <row r="5858" spans="1:3">
      <c r="A5858" s="577"/>
      <c r="B5858" s="577"/>
      <c r="C5858" s="577"/>
    </row>
    <row r="5859" spans="1:3">
      <c r="A5859" s="577"/>
      <c r="B5859" s="577"/>
      <c r="C5859" s="577"/>
    </row>
    <row r="5860" spans="1:3">
      <c r="A5860" s="577"/>
      <c r="B5860" s="577"/>
      <c r="C5860" s="577"/>
    </row>
    <row r="5861" spans="1:3">
      <c r="A5861" s="577"/>
      <c r="B5861" s="577"/>
      <c r="C5861" s="577"/>
    </row>
    <row r="5862" spans="1:3">
      <c r="A5862" s="577"/>
      <c r="B5862" s="577"/>
      <c r="C5862" s="577"/>
    </row>
    <row r="5863" spans="1:3">
      <c r="A5863" s="577"/>
      <c r="B5863" s="577"/>
      <c r="C5863" s="577"/>
    </row>
    <row r="5864" spans="1:3">
      <c r="A5864" s="577"/>
      <c r="B5864" s="577"/>
      <c r="C5864" s="577"/>
    </row>
    <row r="5865" spans="1:3">
      <c r="A5865" s="577"/>
      <c r="B5865" s="577"/>
      <c r="C5865" s="577"/>
    </row>
    <row r="5866" spans="1:3">
      <c r="A5866" s="577"/>
      <c r="B5866" s="577"/>
      <c r="C5866" s="577"/>
    </row>
    <row r="5867" spans="1:3">
      <c r="A5867" s="577"/>
      <c r="B5867" s="577"/>
      <c r="C5867" s="577"/>
    </row>
    <row r="5868" spans="1:3">
      <c r="A5868" s="577"/>
      <c r="B5868" s="577"/>
      <c r="C5868" s="577"/>
    </row>
    <row r="5869" spans="1:3">
      <c r="A5869" s="577"/>
      <c r="B5869" s="577"/>
      <c r="C5869" s="577"/>
    </row>
    <row r="5870" spans="1:3">
      <c r="A5870" s="577"/>
      <c r="B5870" s="577"/>
      <c r="C5870" s="577"/>
    </row>
    <row r="5871" spans="1:3">
      <c r="A5871" s="577"/>
      <c r="B5871" s="577"/>
      <c r="C5871" s="577"/>
    </row>
    <row r="5872" spans="1:3">
      <c r="A5872" s="577"/>
      <c r="B5872" s="577"/>
      <c r="C5872" s="577"/>
    </row>
    <row r="5873" spans="1:3">
      <c r="A5873" s="577"/>
      <c r="B5873" s="577"/>
      <c r="C5873" s="577"/>
    </row>
    <row r="5874" spans="1:3">
      <c r="A5874" s="577"/>
      <c r="B5874" s="577"/>
      <c r="C5874" s="577"/>
    </row>
    <row r="5875" spans="1:3">
      <c r="A5875" s="577"/>
      <c r="B5875" s="577"/>
      <c r="C5875" s="577"/>
    </row>
    <row r="5876" spans="1:3">
      <c r="A5876" s="577"/>
      <c r="B5876" s="577"/>
      <c r="C5876" s="577"/>
    </row>
    <row r="5877" spans="1:3">
      <c r="A5877" s="577"/>
      <c r="B5877" s="577"/>
      <c r="C5877" s="577"/>
    </row>
    <row r="5878" spans="1:3">
      <c r="A5878" s="577"/>
      <c r="B5878" s="577"/>
      <c r="C5878" s="577"/>
    </row>
    <row r="5879" spans="1:3">
      <c r="A5879" s="577"/>
      <c r="B5879" s="577"/>
      <c r="C5879" s="577"/>
    </row>
    <row r="5880" spans="1:3">
      <c r="A5880" s="577"/>
      <c r="B5880" s="577"/>
      <c r="C5880" s="577"/>
    </row>
    <row r="5881" spans="1:3">
      <c r="A5881" s="577"/>
      <c r="B5881" s="577"/>
      <c r="C5881" s="577"/>
    </row>
    <row r="5882" spans="1:3">
      <c r="A5882" s="577"/>
      <c r="B5882" s="577"/>
      <c r="C5882" s="577"/>
    </row>
    <row r="5883" spans="1:3">
      <c r="A5883" s="577"/>
      <c r="B5883" s="577"/>
      <c r="C5883" s="577"/>
    </row>
    <row r="5884" spans="1:3">
      <c r="A5884" s="577"/>
      <c r="B5884" s="577"/>
      <c r="C5884" s="577"/>
    </row>
    <row r="5885" spans="1:3">
      <c r="A5885" s="577"/>
      <c r="B5885" s="577"/>
      <c r="C5885" s="577"/>
    </row>
    <row r="5886" spans="1:3">
      <c r="A5886" s="577"/>
      <c r="B5886" s="577"/>
      <c r="C5886" s="577"/>
    </row>
    <row r="5887" spans="1:3">
      <c r="A5887" s="577"/>
      <c r="B5887" s="577"/>
      <c r="C5887" s="577"/>
    </row>
    <row r="5888" spans="1:3">
      <c r="A5888" s="577"/>
      <c r="B5888" s="577"/>
      <c r="C5888" s="577"/>
    </row>
    <row r="5889" spans="1:3">
      <c r="A5889" s="577"/>
      <c r="B5889" s="577"/>
      <c r="C5889" s="577"/>
    </row>
    <row r="5890" spans="1:3">
      <c r="A5890" s="577"/>
      <c r="B5890" s="577"/>
      <c r="C5890" s="577"/>
    </row>
    <row r="5891" spans="1:3">
      <c r="A5891" s="577"/>
      <c r="B5891" s="577"/>
      <c r="C5891" s="577"/>
    </row>
    <row r="5892" spans="1:3">
      <c r="A5892" s="577"/>
      <c r="B5892" s="577"/>
      <c r="C5892" s="577"/>
    </row>
    <row r="5893" spans="1:3">
      <c r="A5893" s="577"/>
      <c r="B5893" s="577"/>
      <c r="C5893" s="577"/>
    </row>
    <row r="5894" spans="1:3">
      <c r="A5894" s="577"/>
      <c r="B5894" s="577"/>
      <c r="C5894" s="577"/>
    </row>
    <row r="5895" spans="1:3">
      <c r="A5895" s="577"/>
      <c r="B5895" s="577"/>
      <c r="C5895" s="577"/>
    </row>
    <row r="5896" spans="1:3">
      <c r="A5896" s="577"/>
      <c r="B5896" s="577"/>
      <c r="C5896" s="577"/>
    </row>
    <row r="5897" spans="1:3">
      <c r="A5897" s="577"/>
      <c r="B5897" s="577"/>
      <c r="C5897" s="577"/>
    </row>
    <row r="5898" spans="1:3">
      <c r="A5898" s="577"/>
      <c r="B5898" s="577"/>
      <c r="C5898" s="577"/>
    </row>
    <row r="5899" spans="1:3">
      <c r="A5899" s="577"/>
      <c r="B5899" s="577"/>
      <c r="C5899" s="577"/>
    </row>
    <row r="5900" spans="1:3">
      <c r="A5900" s="577"/>
      <c r="B5900" s="577"/>
      <c r="C5900" s="577"/>
    </row>
    <row r="5901" spans="1:3">
      <c r="A5901" s="577"/>
      <c r="B5901" s="577"/>
      <c r="C5901" s="577"/>
    </row>
    <row r="5902" spans="1:3">
      <c r="A5902" s="577"/>
      <c r="B5902" s="577"/>
      <c r="C5902" s="577"/>
    </row>
    <row r="5903" spans="1:3">
      <c r="A5903" s="577"/>
      <c r="B5903" s="577"/>
      <c r="C5903" s="577"/>
    </row>
    <row r="5904" spans="1:3">
      <c r="A5904" s="577"/>
      <c r="B5904" s="577"/>
      <c r="C5904" s="577"/>
    </row>
    <row r="5905" spans="1:3">
      <c r="A5905" s="577"/>
      <c r="B5905" s="577"/>
      <c r="C5905" s="577"/>
    </row>
    <row r="5906" spans="1:3">
      <c r="A5906" s="577"/>
      <c r="B5906" s="577"/>
      <c r="C5906" s="577"/>
    </row>
    <row r="5907" spans="1:3">
      <c r="A5907" s="577"/>
      <c r="B5907" s="577"/>
      <c r="C5907" s="577"/>
    </row>
    <row r="5908" spans="1:3">
      <c r="A5908" s="577"/>
      <c r="B5908" s="577"/>
      <c r="C5908" s="577"/>
    </row>
    <row r="5909" spans="1:3">
      <c r="A5909" s="577"/>
      <c r="B5909" s="577"/>
      <c r="C5909" s="577"/>
    </row>
    <row r="5910" spans="1:3">
      <c r="A5910" s="577"/>
      <c r="B5910" s="577"/>
      <c r="C5910" s="577"/>
    </row>
    <row r="5911" spans="1:3">
      <c r="A5911" s="577"/>
      <c r="B5911" s="577"/>
      <c r="C5911" s="577"/>
    </row>
    <row r="5912" spans="1:3">
      <c r="A5912" s="577"/>
      <c r="B5912" s="577"/>
      <c r="C5912" s="577"/>
    </row>
    <row r="5913" spans="1:3">
      <c r="A5913" s="577"/>
      <c r="B5913" s="577"/>
      <c r="C5913" s="577"/>
    </row>
    <row r="5914" spans="1:3">
      <c r="A5914" s="577"/>
      <c r="B5914" s="577"/>
      <c r="C5914" s="577"/>
    </row>
    <row r="5915" spans="1:3">
      <c r="A5915" s="577"/>
      <c r="B5915" s="577"/>
      <c r="C5915" s="577"/>
    </row>
    <row r="5916" spans="1:3">
      <c r="A5916" s="577"/>
      <c r="B5916" s="577"/>
      <c r="C5916" s="577"/>
    </row>
    <row r="5917" spans="1:3">
      <c r="A5917" s="577"/>
      <c r="B5917" s="577"/>
      <c r="C5917" s="577"/>
    </row>
    <row r="5918" spans="1:3">
      <c r="A5918" s="577"/>
      <c r="B5918" s="577"/>
      <c r="C5918" s="577"/>
    </row>
    <row r="5919" spans="1:3">
      <c r="A5919" s="577"/>
      <c r="B5919" s="577"/>
      <c r="C5919" s="577"/>
    </row>
    <row r="5920" spans="1:3">
      <c r="A5920" s="577"/>
      <c r="B5920" s="577"/>
      <c r="C5920" s="577"/>
    </row>
    <row r="5921" spans="1:3">
      <c r="A5921" s="577"/>
      <c r="B5921" s="577"/>
      <c r="C5921" s="577"/>
    </row>
    <row r="5922" spans="1:3">
      <c r="A5922" s="577"/>
      <c r="B5922" s="577"/>
      <c r="C5922" s="577"/>
    </row>
    <row r="5923" spans="1:3">
      <c r="A5923" s="577"/>
      <c r="B5923" s="577"/>
      <c r="C5923" s="577"/>
    </row>
    <row r="5924" spans="1:3">
      <c r="A5924" s="577"/>
      <c r="B5924" s="577"/>
      <c r="C5924" s="577"/>
    </row>
    <row r="5925" spans="1:3">
      <c r="A5925" s="577"/>
      <c r="B5925" s="577"/>
      <c r="C5925" s="577"/>
    </row>
    <row r="5926" spans="1:3">
      <c r="A5926" s="577"/>
      <c r="B5926" s="577"/>
      <c r="C5926" s="577"/>
    </row>
    <row r="5927" spans="1:3">
      <c r="A5927" s="577"/>
      <c r="B5927" s="577"/>
      <c r="C5927" s="577"/>
    </row>
    <row r="5928" spans="1:3">
      <c r="A5928" s="577"/>
      <c r="B5928" s="577"/>
      <c r="C5928" s="577"/>
    </row>
    <row r="5929" spans="1:3">
      <c r="A5929" s="577"/>
      <c r="B5929" s="577"/>
      <c r="C5929" s="577"/>
    </row>
    <row r="5930" spans="1:3">
      <c r="A5930" s="577"/>
      <c r="B5930" s="577"/>
      <c r="C5930" s="577"/>
    </row>
    <row r="5931" spans="1:3">
      <c r="A5931" s="577"/>
      <c r="B5931" s="577"/>
      <c r="C5931" s="577"/>
    </row>
    <row r="5932" spans="1:3">
      <c r="A5932" s="577"/>
      <c r="B5932" s="577"/>
      <c r="C5932" s="577"/>
    </row>
    <row r="5933" spans="1:3">
      <c r="A5933" s="577"/>
      <c r="B5933" s="577"/>
      <c r="C5933" s="577"/>
    </row>
    <row r="5934" spans="1:3">
      <c r="A5934" s="577"/>
      <c r="B5934" s="577"/>
      <c r="C5934" s="577"/>
    </row>
    <row r="5935" spans="1:3">
      <c r="A5935" s="577"/>
      <c r="B5935" s="577"/>
      <c r="C5935" s="577"/>
    </row>
    <row r="5936" spans="1:3">
      <c r="A5936" s="577"/>
      <c r="B5936" s="577"/>
      <c r="C5936" s="577"/>
    </row>
    <row r="5937" spans="1:3">
      <c r="A5937" s="577"/>
      <c r="B5937" s="577"/>
      <c r="C5937" s="577"/>
    </row>
    <row r="5938" spans="1:3">
      <c r="A5938" s="577"/>
      <c r="B5938" s="577"/>
      <c r="C5938" s="577"/>
    </row>
    <row r="5939" spans="1:3">
      <c r="A5939" s="577"/>
      <c r="B5939" s="577"/>
      <c r="C5939" s="577"/>
    </row>
    <row r="5940" spans="1:3">
      <c r="A5940" s="577"/>
      <c r="B5940" s="577"/>
      <c r="C5940" s="577"/>
    </row>
    <row r="5941" spans="1:3">
      <c r="A5941" s="577"/>
      <c r="B5941" s="577"/>
      <c r="C5941" s="577"/>
    </row>
    <row r="5942" spans="1:3">
      <c r="A5942" s="577"/>
      <c r="B5942" s="577"/>
      <c r="C5942" s="577"/>
    </row>
    <row r="5943" spans="1:3">
      <c r="A5943" s="577"/>
      <c r="B5943" s="577"/>
      <c r="C5943" s="577"/>
    </row>
    <row r="5944" spans="1:3">
      <c r="A5944" s="577"/>
      <c r="B5944" s="577"/>
      <c r="C5944" s="577"/>
    </row>
    <row r="5945" spans="1:3">
      <c r="A5945" s="577"/>
      <c r="B5945" s="577"/>
      <c r="C5945" s="577"/>
    </row>
    <row r="5946" spans="1:3">
      <c r="A5946" s="577"/>
      <c r="B5946" s="577"/>
      <c r="C5946" s="577"/>
    </row>
    <row r="5947" spans="1:3">
      <c r="A5947" s="577"/>
      <c r="B5947" s="577"/>
      <c r="C5947" s="577"/>
    </row>
    <row r="5948" spans="1:3">
      <c r="A5948" s="577"/>
      <c r="B5948" s="577"/>
      <c r="C5948" s="577"/>
    </row>
    <row r="5949" spans="1:3">
      <c r="A5949" s="577"/>
      <c r="B5949" s="577"/>
      <c r="C5949" s="577"/>
    </row>
    <row r="5950" spans="1:3">
      <c r="A5950" s="577"/>
      <c r="B5950" s="577"/>
      <c r="C5950" s="577"/>
    </row>
    <row r="5951" spans="1:3">
      <c r="A5951" s="577"/>
      <c r="B5951" s="577"/>
      <c r="C5951" s="577"/>
    </row>
    <row r="5952" spans="1:3">
      <c r="A5952" s="577"/>
      <c r="B5952" s="577"/>
      <c r="C5952" s="577"/>
    </row>
    <row r="5953" spans="1:3">
      <c r="A5953" s="577"/>
      <c r="B5953" s="577"/>
      <c r="C5953" s="577"/>
    </row>
    <row r="5954" spans="1:3">
      <c r="A5954" s="577"/>
      <c r="B5954" s="577"/>
      <c r="C5954" s="577"/>
    </row>
    <row r="5955" spans="1:3">
      <c r="A5955" s="577"/>
      <c r="B5955" s="577"/>
      <c r="C5955" s="577"/>
    </row>
    <row r="5956" spans="1:3">
      <c r="A5956" s="577"/>
      <c r="B5956" s="577"/>
      <c r="C5956" s="577"/>
    </row>
    <row r="5957" spans="1:3">
      <c r="A5957" s="577"/>
      <c r="B5957" s="577"/>
      <c r="C5957" s="577"/>
    </row>
    <row r="5958" spans="1:3">
      <c r="A5958" s="577"/>
      <c r="B5958" s="577"/>
      <c r="C5958" s="577"/>
    </row>
    <row r="5959" spans="1:3">
      <c r="A5959" s="577"/>
      <c r="B5959" s="577"/>
      <c r="C5959" s="577"/>
    </row>
    <row r="5960" spans="1:3">
      <c r="A5960" s="577"/>
      <c r="B5960" s="577"/>
      <c r="C5960" s="577"/>
    </row>
    <row r="5961" spans="1:3">
      <c r="A5961" s="577"/>
      <c r="B5961" s="577"/>
      <c r="C5961" s="577"/>
    </row>
    <row r="5962" spans="1:3">
      <c r="A5962" s="577"/>
      <c r="B5962" s="577"/>
      <c r="C5962" s="577"/>
    </row>
    <row r="5963" spans="1:3">
      <c r="A5963" s="577"/>
      <c r="B5963" s="577"/>
      <c r="C5963" s="577"/>
    </row>
    <row r="5964" spans="1:3">
      <c r="A5964" s="577"/>
      <c r="B5964" s="577"/>
      <c r="C5964" s="577"/>
    </row>
    <row r="5965" spans="1:3">
      <c r="A5965" s="577"/>
      <c r="B5965" s="577"/>
      <c r="C5965" s="577"/>
    </row>
    <row r="5966" spans="1:3">
      <c r="A5966" s="577"/>
      <c r="B5966" s="577"/>
      <c r="C5966" s="577"/>
    </row>
    <row r="5967" spans="1:3">
      <c r="A5967" s="577"/>
      <c r="B5967" s="577"/>
      <c r="C5967" s="577"/>
    </row>
    <row r="5968" spans="1:3">
      <c r="A5968" s="577"/>
      <c r="B5968" s="577"/>
      <c r="C5968" s="577"/>
    </row>
    <row r="5969" spans="1:3">
      <c r="A5969" s="577"/>
      <c r="B5969" s="577"/>
      <c r="C5969" s="577"/>
    </row>
    <row r="5970" spans="1:3">
      <c r="A5970" s="577"/>
      <c r="B5970" s="577"/>
      <c r="C5970" s="577"/>
    </row>
    <row r="5971" spans="1:3">
      <c r="A5971" s="577"/>
      <c r="B5971" s="577"/>
      <c r="C5971" s="577"/>
    </row>
    <row r="5972" spans="1:3">
      <c r="A5972" s="577"/>
      <c r="B5972" s="577"/>
      <c r="C5972" s="577"/>
    </row>
    <row r="5973" spans="1:3">
      <c r="A5973" s="577"/>
      <c r="B5973" s="577"/>
      <c r="C5973" s="577"/>
    </row>
    <row r="5974" spans="1:3">
      <c r="A5974" s="577"/>
      <c r="B5974" s="577"/>
      <c r="C5974" s="577"/>
    </row>
    <row r="5975" spans="1:3">
      <c r="A5975" s="577"/>
      <c r="B5975" s="577"/>
      <c r="C5975" s="577"/>
    </row>
    <row r="5976" spans="1:3">
      <c r="A5976" s="577"/>
      <c r="B5976" s="577"/>
      <c r="C5976" s="577"/>
    </row>
    <row r="5977" spans="1:3">
      <c r="A5977" s="577"/>
      <c r="B5977" s="577"/>
      <c r="C5977" s="577"/>
    </row>
    <row r="5978" spans="1:3">
      <c r="A5978" s="577"/>
      <c r="B5978" s="577"/>
      <c r="C5978" s="577"/>
    </row>
    <row r="5979" spans="1:3">
      <c r="A5979" s="577"/>
      <c r="B5979" s="577"/>
      <c r="C5979" s="577"/>
    </row>
    <row r="5980" spans="1:3">
      <c r="A5980" s="577"/>
      <c r="B5980" s="577"/>
      <c r="C5980" s="577"/>
    </row>
    <row r="5981" spans="1:3">
      <c r="A5981" s="577"/>
      <c r="B5981" s="577"/>
      <c r="C5981" s="577"/>
    </row>
    <row r="5982" spans="1:3">
      <c r="A5982" s="577"/>
      <c r="B5982" s="577"/>
      <c r="C5982" s="577"/>
    </row>
    <row r="5983" spans="1:3">
      <c r="A5983" s="577"/>
      <c r="B5983" s="577"/>
      <c r="C5983" s="577"/>
    </row>
    <row r="5984" spans="1:3">
      <c r="A5984" s="577"/>
      <c r="B5984" s="577"/>
      <c r="C5984" s="577"/>
    </row>
    <row r="5985" spans="1:3">
      <c r="A5985" s="577"/>
      <c r="B5985" s="577"/>
      <c r="C5985" s="577"/>
    </row>
    <row r="5986" spans="1:3">
      <c r="A5986" s="577"/>
      <c r="B5986" s="577"/>
      <c r="C5986" s="577"/>
    </row>
    <row r="5987" spans="1:3">
      <c r="A5987" s="577"/>
      <c r="B5987" s="577"/>
      <c r="C5987" s="577"/>
    </row>
    <row r="5988" spans="1:3">
      <c r="A5988" s="577"/>
      <c r="B5988" s="577"/>
      <c r="C5988" s="577"/>
    </row>
    <row r="5989" spans="1:3">
      <c r="A5989" s="577"/>
      <c r="B5989" s="577"/>
      <c r="C5989" s="577"/>
    </row>
    <row r="5990" spans="1:3">
      <c r="A5990" s="577"/>
      <c r="B5990" s="577"/>
      <c r="C5990" s="577"/>
    </row>
    <row r="5991" spans="1:3">
      <c r="A5991" s="577"/>
      <c r="B5991" s="577"/>
      <c r="C5991" s="577"/>
    </row>
    <row r="5992" spans="1:3">
      <c r="A5992" s="577"/>
      <c r="B5992" s="577"/>
      <c r="C5992" s="577"/>
    </row>
    <row r="5993" spans="1:3">
      <c r="A5993" s="577"/>
      <c r="B5993" s="577"/>
      <c r="C5993" s="577"/>
    </row>
    <row r="5994" spans="1:3">
      <c r="A5994" s="577"/>
      <c r="B5994" s="577"/>
      <c r="C5994" s="577"/>
    </row>
    <row r="5995" spans="1:3">
      <c r="A5995" s="577"/>
      <c r="B5995" s="577"/>
      <c r="C5995" s="577"/>
    </row>
    <row r="5996" spans="1:3">
      <c r="A5996" s="577"/>
      <c r="B5996" s="577"/>
      <c r="C5996" s="577"/>
    </row>
    <row r="5997" spans="1:3">
      <c r="A5997" s="577"/>
      <c r="B5997" s="577"/>
      <c r="C5997" s="577"/>
    </row>
    <row r="5998" spans="1:3">
      <c r="A5998" s="577"/>
      <c r="B5998" s="577"/>
      <c r="C5998" s="577"/>
    </row>
    <row r="5999" spans="1:3">
      <c r="A5999" s="577"/>
      <c r="B5999" s="577"/>
      <c r="C5999" s="577"/>
    </row>
    <row r="6000" spans="1:3">
      <c r="A6000" s="577"/>
      <c r="B6000" s="577"/>
      <c r="C6000" s="577"/>
    </row>
    <row r="6001" spans="1:3">
      <c r="A6001" s="577"/>
      <c r="B6001" s="577"/>
      <c r="C6001" s="577"/>
    </row>
    <row r="6002" spans="1:3">
      <c r="A6002" s="577"/>
      <c r="B6002" s="577"/>
      <c r="C6002" s="577"/>
    </row>
    <row r="6003" spans="1:3">
      <c r="A6003" s="577"/>
      <c r="B6003" s="577"/>
      <c r="C6003" s="577"/>
    </row>
    <row r="6004" spans="1:3">
      <c r="A6004" s="577"/>
      <c r="B6004" s="577"/>
      <c r="C6004" s="577"/>
    </row>
    <row r="6005" spans="1:3">
      <c r="A6005" s="577"/>
      <c r="B6005" s="577"/>
      <c r="C6005" s="577"/>
    </row>
    <row r="6006" spans="1:3">
      <c r="A6006" s="577"/>
      <c r="B6006" s="577"/>
      <c r="C6006" s="577"/>
    </row>
    <row r="6007" spans="1:3">
      <c r="A6007" s="577"/>
      <c r="B6007" s="577"/>
      <c r="C6007" s="577"/>
    </row>
    <row r="6008" spans="1:3">
      <c r="A6008" s="577"/>
      <c r="B6008" s="577"/>
      <c r="C6008" s="577"/>
    </row>
    <row r="6009" spans="1:3">
      <c r="A6009" s="577"/>
      <c r="B6009" s="577"/>
      <c r="C6009" s="577"/>
    </row>
    <row r="6010" spans="1:3">
      <c r="A6010" s="577"/>
      <c r="B6010" s="577"/>
      <c r="C6010" s="577"/>
    </row>
    <row r="6011" spans="1:3">
      <c r="A6011" s="577"/>
      <c r="B6011" s="577"/>
      <c r="C6011" s="577"/>
    </row>
    <row r="6012" spans="1:3">
      <c r="A6012" s="577"/>
      <c r="B6012" s="577"/>
      <c r="C6012" s="577"/>
    </row>
    <row r="6013" spans="1:3">
      <c r="A6013" s="577"/>
      <c r="B6013" s="577"/>
      <c r="C6013" s="577"/>
    </row>
    <row r="6014" spans="1:3">
      <c r="A6014" s="577"/>
      <c r="B6014" s="577"/>
      <c r="C6014" s="577"/>
    </row>
    <row r="6015" spans="1:3">
      <c r="A6015" s="577"/>
      <c r="B6015" s="577"/>
      <c r="C6015" s="577"/>
    </row>
    <row r="6016" spans="1:3">
      <c r="A6016" s="577"/>
      <c r="B6016" s="577"/>
      <c r="C6016" s="577"/>
    </row>
    <row r="6017" spans="1:3">
      <c r="A6017" s="577"/>
      <c r="B6017" s="577"/>
      <c r="C6017" s="577"/>
    </row>
    <row r="6018" spans="1:3">
      <c r="A6018" s="577"/>
      <c r="B6018" s="577"/>
      <c r="C6018" s="577"/>
    </row>
    <row r="6019" spans="1:3">
      <c r="A6019" s="577"/>
      <c r="B6019" s="577"/>
      <c r="C6019" s="577"/>
    </row>
    <row r="6020" spans="1:3">
      <c r="A6020" s="577"/>
      <c r="B6020" s="577"/>
      <c r="C6020" s="577"/>
    </row>
    <row r="6021" spans="1:3">
      <c r="A6021" s="577"/>
      <c r="B6021" s="577"/>
      <c r="C6021" s="577"/>
    </row>
    <row r="6022" spans="1:3">
      <c r="A6022" s="577"/>
      <c r="B6022" s="577"/>
      <c r="C6022" s="577"/>
    </row>
    <row r="6023" spans="1:3">
      <c r="A6023" s="577"/>
      <c r="B6023" s="577"/>
      <c r="C6023" s="577"/>
    </row>
    <row r="6024" spans="1:3">
      <c r="A6024" s="577"/>
      <c r="B6024" s="577"/>
      <c r="C6024" s="577"/>
    </row>
    <row r="6025" spans="1:3">
      <c r="A6025" s="577"/>
      <c r="B6025" s="577"/>
      <c r="C6025" s="577"/>
    </row>
    <row r="6026" spans="1:3">
      <c r="A6026" s="577"/>
      <c r="B6026" s="577"/>
      <c r="C6026" s="577"/>
    </row>
    <row r="6027" spans="1:3">
      <c r="A6027" s="577"/>
      <c r="B6027" s="577"/>
      <c r="C6027" s="577"/>
    </row>
    <row r="6028" spans="1:3">
      <c r="A6028" s="577"/>
      <c r="B6028" s="577"/>
      <c r="C6028" s="577"/>
    </row>
    <row r="6029" spans="1:3">
      <c r="A6029" s="577"/>
      <c r="B6029" s="577"/>
      <c r="C6029" s="577"/>
    </row>
    <row r="6030" spans="1:3">
      <c r="A6030" s="577"/>
      <c r="B6030" s="577"/>
      <c r="C6030" s="577"/>
    </row>
    <row r="6031" spans="1:3">
      <c r="A6031" s="577"/>
      <c r="B6031" s="577"/>
      <c r="C6031" s="577"/>
    </row>
    <row r="6032" spans="1:3">
      <c r="A6032" s="577"/>
      <c r="B6032" s="577"/>
      <c r="C6032" s="577"/>
    </row>
    <row r="6033" spans="1:3">
      <c r="A6033" s="577"/>
      <c r="B6033" s="577"/>
      <c r="C6033" s="577"/>
    </row>
    <row r="6034" spans="1:3">
      <c r="A6034" s="577"/>
      <c r="B6034" s="577"/>
      <c r="C6034" s="577"/>
    </row>
    <row r="6035" spans="1:3">
      <c r="A6035" s="577"/>
      <c r="B6035" s="577"/>
      <c r="C6035" s="577"/>
    </row>
    <row r="6036" spans="1:3">
      <c r="A6036" s="577"/>
      <c r="B6036" s="577"/>
      <c r="C6036" s="577"/>
    </row>
    <row r="6037" spans="1:3">
      <c r="A6037" s="577"/>
      <c r="B6037" s="577"/>
      <c r="C6037" s="577"/>
    </row>
    <row r="6038" spans="1:3">
      <c r="A6038" s="577"/>
      <c r="B6038" s="577"/>
      <c r="C6038" s="577"/>
    </row>
    <row r="6039" spans="1:3">
      <c r="A6039" s="577"/>
      <c r="B6039" s="577"/>
      <c r="C6039" s="577"/>
    </row>
    <row r="6040" spans="1:3">
      <c r="A6040" s="577"/>
      <c r="B6040" s="577"/>
      <c r="C6040" s="577"/>
    </row>
    <row r="6041" spans="1:3">
      <c r="A6041" s="577"/>
      <c r="B6041" s="577"/>
      <c r="C6041" s="577"/>
    </row>
    <row r="6042" spans="1:3">
      <c r="A6042" s="577"/>
      <c r="B6042" s="577"/>
      <c r="C6042" s="577"/>
    </row>
    <row r="6043" spans="1:3">
      <c r="A6043" s="577"/>
      <c r="B6043" s="577"/>
      <c r="C6043" s="577"/>
    </row>
    <row r="6044" spans="1:3">
      <c r="A6044" s="577"/>
      <c r="B6044" s="577"/>
      <c r="C6044" s="577"/>
    </row>
    <row r="6045" spans="1:3">
      <c r="A6045" s="577"/>
      <c r="B6045" s="577"/>
      <c r="C6045" s="577"/>
    </row>
    <row r="6046" spans="1:3">
      <c r="A6046" s="577"/>
      <c r="B6046" s="577"/>
      <c r="C6046" s="577"/>
    </row>
    <row r="6047" spans="1:3">
      <c r="A6047" s="577"/>
      <c r="B6047" s="577"/>
      <c r="C6047" s="577"/>
    </row>
    <row r="6048" spans="1:3">
      <c r="A6048" s="577"/>
      <c r="B6048" s="577"/>
      <c r="C6048" s="577"/>
    </row>
    <row r="6049" spans="1:3">
      <c r="A6049" s="577"/>
      <c r="B6049" s="577"/>
      <c r="C6049" s="577"/>
    </row>
    <row r="6050" spans="1:3">
      <c r="A6050" s="577"/>
      <c r="B6050" s="577"/>
      <c r="C6050" s="577"/>
    </row>
    <row r="6051" spans="1:3">
      <c r="A6051" s="577"/>
      <c r="B6051" s="577"/>
      <c r="C6051" s="577"/>
    </row>
    <row r="6052" spans="1:3">
      <c r="A6052" s="577"/>
      <c r="B6052" s="577"/>
      <c r="C6052" s="577"/>
    </row>
    <row r="6053" spans="1:3">
      <c r="A6053" s="577"/>
      <c r="B6053" s="577"/>
      <c r="C6053" s="577"/>
    </row>
    <row r="6054" spans="1:3">
      <c r="A6054" s="577"/>
      <c r="B6054" s="577"/>
      <c r="C6054" s="577"/>
    </row>
    <row r="6055" spans="1:3">
      <c r="A6055" s="577"/>
      <c r="B6055" s="577"/>
      <c r="C6055" s="577"/>
    </row>
    <row r="6056" spans="1:3">
      <c r="A6056" s="577"/>
      <c r="B6056" s="577"/>
      <c r="C6056" s="577"/>
    </row>
    <row r="6057" spans="1:3">
      <c r="A6057" s="577"/>
      <c r="B6057" s="577"/>
      <c r="C6057" s="577"/>
    </row>
    <row r="6058" spans="1:3">
      <c r="A6058" s="577"/>
      <c r="B6058" s="577"/>
      <c r="C6058" s="577"/>
    </row>
    <row r="6059" spans="1:3">
      <c r="A6059" s="577"/>
      <c r="B6059" s="577"/>
      <c r="C6059" s="577"/>
    </row>
    <row r="6060" spans="1:3">
      <c r="A6060" s="577"/>
      <c r="B6060" s="577"/>
      <c r="C6060" s="577"/>
    </row>
    <row r="6061" spans="1:3">
      <c r="A6061" s="577"/>
      <c r="B6061" s="577"/>
      <c r="C6061" s="577"/>
    </row>
    <row r="6062" spans="1:3">
      <c r="A6062" s="577"/>
      <c r="B6062" s="577"/>
      <c r="C6062" s="577"/>
    </row>
    <row r="6063" spans="1:3">
      <c r="A6063" s="577"/>
      <c r="B6063" s="577"/>
      <c r="C6063" s="577"/>
    </row>
    <row r="6064" spans="1:3">
      <c r="A6064" s="577"/>
      <c r="B6064" s="577"/>
      <c r="C6064" s="577"/>
    </row>
    <row r="6065" spans="1:3">
      <c r="A6065" s="577"/>
      <c r="B6065" s="577"/>
      <c r="C6065" s="577"/>
    </row>
    <row r="6066" spans="1:3">
      <c r="A6066" s="577"/>
      <c r="B6066" s="577"/>
      <c r="C6066" s="577"/>
    </row>
    <row r="6067" spans="1:3">
      <c r="A6067" s="577"/>
      <c r="B6067" s="577"/>
      <c r="C6067" s="577"/>
    </row>
    <row r="6068" spans="1:3">
      <c r="A6068" s="577"/>
      <c r="B6068" s="577"/>
      <c r="C6068" s="577"/>
    </row>
    <row r="6069" spans="1:3">
      <c r="A6069" s="577"/>
      <c r="B6069" s="577"/>
      <c r="C6069" s="577"/>
    </row>
    <row r="6070" spans="1:3">
      <c r="A6070" s="577"/>
      <c r="B6070" s="577"/>
      <c r="C6070" s="577"/>
    </row>
    <row r="6071" spans="1:3">
      <c r="A6071" s="577"/>
      <c r="B6071" s="577"/>
      <c r="C6071" s="577"/>
    </row>
    <row r="6072" spans="1:3">
      <c r="A6072" s="577"/>
      <c r="B6072" s="577"/>
      <c r="C6072" s="577"/>
    </row>
    <row r="6073" spans="1:3">
      <c r="A6073" s="577"/>
      <c r="B6073" s="577"/>
      <c r="C6073" s="577"/>
    </row>
    <row r="6074" spans="1:3">
      <c r="A6074" s="577"/>
      <c r="B6074" s="577"/>
      <c r="C6074" s="577"/>
    </row>
    <row r="6075" spans="1:3">
      <c r="A6075" s="577"/>
      <c r="B6075" s="577"/>
      <c r="C6075" s="577"/>
    </row>
    <row r="6076" spans="1:3">
      <c r="A6076" s="577"/>
      <c r="B6076" s="577"/>
      <c r="C6076" s="577"/>
    </row>
    <row r="6077" spans="1:3">
      <c r="A6077" s="577"/>
      <c r="B6077" s="577"/>
      <c r="C6077" s="577"/>
    </row>
    <row r="6078" spans="1:3">
      <c r="A6078" s="577"/>
      <c r="B6078" s="577"/>
      <c r="C6078" s="577"/>
    </row>
    <row r="6079" spans="1:3">
      <c r="A6079" s="577"/>
      <c r="B6079" s="577"/>
      <c r="C6079" s="577"/>
    </row>
    <row r="6080" spans="1:3">
      <c r="A6080" s="577"/>
      <c r="B6080" s="577"/>
      <c r="C6080" s="577"/>
    </row>
    <row r="6081" spans="1:3">
      <c r="A6081" s="577"/>
      <c r="B6081" s="577"/>
      <c r="C6081" s="577"/>
    </row>
    <row r="6082" spans="1:3">
      <c r="A6082" s="577"/>
      <c r="B6082" s="577"/>
      <c r="C6082" s="577"/>
    </row>
    <row r="6083" spans="1:3">
      <c r="A6083" s="577"/>
      <c r="B6083" s="577"/>
      <c r="C6083" s="577"/>
    </row>
    <row r="6084" spans="1:3">
      <c r="A6084" s="577"/>
      <c r="B6084" s="577"/>
      <c r="C6084" s="577"/>
    </row>
    <row r="6085" spans="1:3">
      <c r="A6085" s="577"/>
      <c r="B6085" s="577"/>
      <c r="C6085" s="577"/>
    </row>
    <row r="6086" spans="1:3">
      <c r="A6086" s="577"/>
      <c r="B6086" s="577"/>
      <c r="C6086" s="577"/>
    </row>
    <row r="6087" spans="1:3">
      <c r="A6087" s="577"/>
      <c r="B6087" s="577"/>
      <c r="C6087" s="577"/>
    </row>
    <row r="6088" spans="1:3">
      <c r="A6088" s="577"/>
      <c r="B6088" s="577"/>
      <c r="C6088" s="577"/>
    </row>
    <row r="6089" spans="1:3">
      <c r="A6089" s="577"/>
      <c r="B6089" s="577"/>
      <c r="C6089" s="577"/>
    </row>
    <row r="6090" spans="1:3">
      <c r="A6090" s="577"/>
      <c r="B6090" s="577"/>
      <c r="C6090" s="577"/>
    </row>
    <row r="6091" spans="1:3">
      <c r="A6091" s="577"/>
      <c r="B6091" s="577"/>
      <c r="C6091" s="577"/>
    </row>
    <row r="6092" spans="1:3">
      <c r="A6092" s="577"/>
      <c r="B6092" s="577"/>
      <c r="C6092" s="577"/>
    </row>
    <row r="6093" spans="1:3">
      <c r="A6093" s="577"/>
      <c r="B6093" s="577"/>
      <c r="C6093" s="577"/>
    </row>
    <row r="6094" spans="1:3">
      <c r="A6094" s="577"/>
      <c r="B6094" s="577"/>
      <c r="C6094" s="577"/>
    </row>
    <row r="6095" spans="1:3">
      <c r="A6095" s="577"/>
      <c r="B6095" s="577"/>
      <c r="C6095" s="577"/>
    </row>
    <row r="6096" spans="1:3">
      <c r="A6096" s="577"/>
      <c r="B6096" s="577"/>
      <c r="C6096" s="577"/>
    </row>
    <row r="6097" spans="1:3">
      <c r="A6097" s="577"/>
      <c r="B6097" s="577"/>
      <c r="C6097" s="577"/>
    </row>
    <row r="6098" spans="1:3">
      <c r="A6098" s="577"/>
      <c r="B6098" s="577"/>
      <c r="C6098" s="577"/>
    </row>
    <row r="6099" spans="1:3">
      <c r="A6099" s="577"/>
      <c r="B6099" s="577"/>
      <c r="C6099" s="577"/>
    </row>
    <row r="6100" spans="1:3">
      <c r="A6100" s="577"/>
      <c r="B6100" s="577"/>
      <c r="C6100" s="577"/>
    </row>
    <row r="6101" spans="1:3">
      <c r="A6101" s="577"/>
      <c r="B6101" s="577"/>
      <c r="C6101" s="577"/>
    </row>
    <row r="6102" spans="1:3">
      <c r="A6102" s="577"/>
      <c r="B6102" s="577"/>
      <c r="C6102" s="577"/>
    </row>
    <row r="6103" spans="1:3">
      <c r="A6103" s="577"/>
      <c r="B6103" s="577"/>
      <c r="C6103" s="577"/>
    </row>
    <row r="6104" spans="1:3">
      <c r="A6104" s="577"/>
      <c r="B6104" s="577"/>
      <c r="C6104" s="577"/>
    </row>
    <row r="6105" spans="1:3">
      <c r="A6105" s="577"/>
      <c r="B6105" s="577"/>
      <c r="C6105" s="577"/>
    </row>
    <row r="6106" spans="1:3">
      <c r="A6106" s="577"/>
      <c r="B6106" s="577"/>
      <c r="C6106" s="577"/>
    </row>
    <row r="6107" spans="1:3">
      <c r="A6107" s="577"/>
      <c r="B6107" s="577"/>
      <c r="C6107" s="577"/>
    </row>
    <row r="6108" spans="1:3">
      <c r="A6108" s="577"/>
      <c r="B6108" s="577"/>
      <c r="C6108" s="577"/>
    </row>
    <row r="6109" spans="1:3">
      <c r="A6109" s="577"/>
      <c r="B6109" s="577"/>
      <c r="C6109" s="577"/>
    </row>
    <row r="6110" spans="1:3">
      <c r="A6110" s="577"/>
      <c r="B6110" s="577"/>
      <c r="C6110" s="577"/>
    </row>
    <row r="6111" spans="1:3">
      <c r="A6111" s="577"/>
      <c r="B6111" s="577"/>
      <c r="C6111" s="577"/>
    </row>
    <row r="6112" spans="1:3">
      <c r="A6112" s="577"/>
      <c r="B6112" s="577"/>
      <c r="C6112" s="577"/>
    </row>
    <row r="6113" spans="1:3">
      <c r="A6113" s="577"/>
      <c r="B6113" s="577"/>
      <c r="C6113" s="577"/>
    </row>
    <row r="6114" spans="1:3">
      <c r="A6114" s="577"/>
      <c r="B6114" s="577"/>
      <c r="C6114" s="577"/>
    </row>
    <row r="6115" spans="1:3">
      <c r="A6115" s="577"/>
      <c r="B6115" s="577"/>
      <c r="C6115" s="577"/>
    </row>
    <row r="6116" spans="1:3">
      <c r="A6116" s="577"/>
      <c r="B6116" s="577"/>
      <c r="C6116" s="577"/>
    </row>
    <row r="6117" spans="1:3">
      <c r="A6117" s="577"/>
      <c r="B6117" s="577"/>
      <c r="C6117" s="577"/>
    </row>
    <row r="6118" spans="1:3">
      <c r="A6118" s="577"/>
      <c r="B6118" s="577"/>
      <c r="C6118" s="577"/>
    </row>
    <row r="6119" spans="1:3">
      <c r="A6119" s="577"/>
      <c r="B6119" s="577"/>
      <c r="C6119" s="577"/>
    </row>
    <row r="6120" spans="1:3">
      <c r="A6120" s="577"/>
      <c r="B6120" s="577"/>
      <c r="C6120" s="577"/>
    </row>
    <row r="6121" spans="1:3">
      <c r="A6121" s="577"/>
      <c r="B6121" s="577"/>
      <c r="C6121" s="577"/>
    </row>
    <row r="6122" spans="1:3">
      <c r="A6122" s="577"/>
      <c r="B6122" s="577"/>
      <c r="C6122" s="577"/>
    </row>
    <row r="6123" spans="1:3">
      <c r="A6123" s="577"/>
      <c r="B6123" s="577"/>
      <c r="C6123" s="577"/>
    </row>
    <row r="6124" spans="1:3">
      <c r="A6124" s="577"/>
      <c r="B6124" s="577"/>
      <c r="C6124" s="577"/>
    </row>
    <row r="6125" spans="1:3">
      <c r="A6125" s="577"/>
      <c r="B6125" s="577"/>
      <c r="C6125" s="577"/>
    </row>
    <row r="6126" spans="1:3">
      <c r="A6126" s="577"/>
      <c r="B6126" s="577"/>
      <c r="C6126" s="577"/>
    </row>
    <row r="6127" spans="1:3">
      <c r="A6127" s="577"/>
      <c r="B6127" s="577"/>
      <c r="C6127" s="577"/>
    </row>
    <row r="6128" spans="1:3">
      <c r="A6128" s="577"/>
      <c r="B6128" s="577"/>
      <c r="C6128" s="577"/>
    </row>
    <row r="6129" spans="1:3">
      <c r="A6129" s="577"/>
      <c r="B6129" s="577"/>
      <c r="C6129" s="577"/>
    </row>
    <row r="6130" spans="1:3">
      <c r="A6130" s="577"/>
      <c r="B6130" s="577"/>
      <c r="C6130" s="577"/>
    </row>
    <row r="6131" spans="1:3">
      <c r="A6131" s="577"/>
      <c r="B6131" s="577"/>
      <c r="C6131" s="577"/>
    </row>
    <row r="6132" spans="1:3">
      <c r="A6132" s="577"/>
      <c r="B6132" s="577"/>
      <c r="C6132" s="577"/>
    </row>
    <row r="6133" spans="1:3">
      <c r="A6133" s="577"/>
      <c r="B6133" s="577"/>
      <c r="C6133" s="577"/>
    </row>
    <row r="6134" spans="1:3">
      <c r="A6134" s="577"/>
      <c r="B6134" s="577"/>
      <c r="C6134" s="577"/>
    </row>
    <row r="6135" spans="1:3">
      <c r="A6135" s="577"/>
      <c r="B6135" s="577"/>
      <c r="C6135" s="577"/>
    </row>
    <row r="6136" spans="1:3">
      <c r="A6136" s="577"/>
      <c r="B6136" s="577"/>
      <c r="C6136" s="577"/>
    </row>
    <row r="6137" spans="1:3">
      <c r="A6137" s="577"/>
      <c r="B6137" s="577"/>
      <c r="C6137" s="577"/>
    </row>
    <row r="6138" spans="1:3">
      <c r="A6138" s="577"/>
      <c r="B6138" s="577"/>
      <c r="C6138" s="577"/>
    </row>
    <row r="6139" spans="1:3">
      <c r="A6139" s="577"/>
      <c r="B6139" s="577"/>
      <c r="C6139" s="577"/>
    </row>
    <row r="6140" spans="1:3">
      <c r="A6140" s="577"/>
      <c r="B6140" s="577"/>
      <c r="C6140" s="577"/>
    </row>
    <row r="6141" spans="1:3">
      <c r="A6141" s="577"/>
      <c r="B6141" s="577"/>
      <c r="C6141" s="577"/>
    </row>
    <row r="6142" spans="1:3">
      <c r="A6142" s="577"/>
      <c r="B6142" s="577"/>
      <c r="C6142" s="577"/>
    </row>
    <row r="6143" spans="1:3">
      <c r="A6143" s="577"/>
      <c r="B6143" s="577"/>
      <c r="C6143" s="577"/>
    </row>
    <row r="6144" spans="1:3">
      <c r="A6144" s="577"/>
      <c r="B6144" s="577"/>
      <c r="C6144" s="577"/>
    </row>
    <row r="6145" spans="1:3">
      <c r="A6145" s="577"/>
      <c r="B6145" s="577"/>
      <c r="C6145" s="577"/>
    </row>
    <row r="6146" spans="1:3">
      <c r="A6146" s="577"/>
      <c r="B6146" s="577"/>
      <c r="C6146" s="577"/>
    </row>
    <row r="6147" spans="1:3">
      <c r="A6147" s="577"/>
      <c r="B6147" s="577"/>
      <c r="C6147" s="577"/>
    </row>
    <row r="6148" spans="1:3">
      <c r="A6148" s="577"/>
      <c r="B6148" s="577"/>
      <c r="C6148" s="577"/>
    </row>
    <row r="6149" spans="1:3">
      <c r="A6149" s="577"/>
      <c r="B6149" s="577"/>
      <c r="C6149" s="577"/>
    </row>
    <row r="6150" spans="1:3">
      <c r="A6150" s="577"/>
      <c r="B6150" s="577"/>
      <c r="C6150" s="577"/>
    </row>
    <row r="6151" spans="1:3">
      <c r="A6151" s="577"/>
      <c r="B6151" s="577"/>
      <c r="C6151" s="577"/>
    </row>
    <row r="6152" spans="1:3">
      <c r="A6152" s="577"/>
      <c r="B6152" s="577"/>
      <c r="C6152" s="577"/>
    </row>
    <row r="6153" spans="1:3">
      <c r="A6153" s="577"/>
      <c r="B6153" s="577"/>
      <c r="C6153" s="577"/>
    </row>
    <row r="6154" spans="1:3">
      <c r="A6154" s="577"/>
      <c r="B6154" s="577"/>
      <c r="C6154" s="577"/>
    </row>
    <row r="6155" spans="1:3">
      <c r="A6155" s="577"/>
      <c r="B6155" s="577"/>
      <c r="C6155" s="577"/>
    </row>
    <row r="6156" spans="1:3">
      <c r="A6156" s="577"/>
      <c r="B6156" s="577"/>
      <c r="C6156" s="577"/>
    </row>
    <row r="6157" spans="1:3">
      <c r="A6157" s="577"/>
      <c r="B6157" s="577"/>
      <c r="C6157" s="577"/>
    </row>
    <row r="6158" spans="1:3">
      <c r="A6158" s="577"/>
      <c r="B6158" s="577"/>
      <c r="C6158" s="577"/>
    </row>
    <row r="6159" spans="1:3">
      <c r="A6159" s="577"/>
      <c r="B6159" s="577"/>
      <c r="C6159" s="577"/>
    </row>
    <row r="6160" spans="1:3">
      <c r="A6160" s="577"/>
      <c r="B6160" s="577"/>
      <c r="C6160" s="577"/>
    </row>
    <row r="6161" spans="1:3">
      <c r="A6161" s="577"/>
      <c r="B6161" s="577"/>
      <c r="C6161" s="577"/>
    </row>
    <row r="6162" spans="1:3">
      <c r="A6162" s="577"/>
      <c r="B6162" s="577"/>
      <c r="C6162" s="577"/>
    </row>
    <row r="6163" spans="1:3">
      <c r="A6163" s="577"/>
      <c r="B6163" s="577"/>
      <c r="C6163" s="577"/>
    </row>
    <row r="6164" spans="1:3">
      <c r="A6164" s="577"/>
      <c r="B6164" s="577"/>
      <c r="C6164" s="577"/>
    </row>
    <row r="6165" spans="1:3">
      <c r="A6165" s="577"/>
      <c r="B6165" s="577"/>
      <c r="C6165" s="577"/>
    </row>
    <row r="6166" spans="1:3">
      <c r="A6166" s="577"/>
      <c r="B6166" s="577"/>
      <c r="C6166" s="577"/>
    </row>
    <row r="6167" spans="1:3">
      <c r="A6167" s="577"/>
      <c r="B6167" s="577"/>
      <c r="C6167" s="577"/>
    </row>
    <row r="6168" spans="1:3">
      <c r="A6168" s="577"/>
      <c r="B6168" s="577"/>
      <c r="C6168" s="577"/>
    </row>
    <row r="6169" spans="1:3">
      <c r="A6169" s="577"/>
      <c r="B6169" s="577"/>
      <c r="C6169" s="577"/>
    </row>
    <row r="6170" spans="1:3">
      <c r="A6170" s="577"/>
      <c r="B6170" s="577"/>
      <c r="C6170" s="577"/>
    </row>
    <row r="6171" spans="1:3">
      <c r="A6171" s="577"/>
      <c r="B6171" s="577"/>
      <c r="C6171" s="577"/>
    </row>
    <row r="6172" spans="1:3">
      <c r="A6172" s="577"/>
      <c r="B6172" s="577"/>
      <c r="C6172" s="577"/>
    </row>
    <row r="6173" spans="1:3">
      <c r="A6173" s="577"/>
      <c r="B6173" s="577"/>
      <c r="C6173" s="577"/>
    </row>
    <row r="6174" spans="1:3">
      <c r="A6174" s="577"/>
      <c r="B6174" s="577"/>
      <c r="C6174" s="577"/>
    </row>
    <row r="6175" spans="1:3">
      <c r="A6175" s="577"/>
      <c r="B6175" s="577"/>
      <c r="C6175" s="577"/>
    </row>
    <row r="6176" spans="1:3">
      <c r="A6176" s="577"/>
      <c r="B6176" s="577"/>
      <c r="C6176" s="577"/>
    </row>
    <row r="6177" spans="1:3">
      <c r="A6177" s="577"/>
      <c r="B6177" s="577"/>
      <c r="C6177" s="577"/>
    </row>
    <row r="6178" spans="1:3">
      <c r="A6178" s="577"/>
      <c r="B6178" s="577"/>
      <c r="C6178" s="577"/>
    </row>
    <row r="6179" spans="1:3">
      <c r="A6179" s="577"/>
      <c r="B6179" s="577"/>
      <c r="C6179" s="577"/>
    </row>
    <row r="6180" spans="1:3">
      <c r="A6180" s="577"/>
      <c r="B6180" s="577"/>
      <c r="C6180" s="577"/>
    </row>
    <row r="6181" spans="1:3">
      <c r="A6181" s="577"/>
      <c r="B6181" s="577"/>
      <c r="C6181" s="577"/>
    </row>
    <row r="6182" spans="1:3">
      <c r="A6182" s="577"/>
      <c r="B6182" s="577"/>
      <c r="C6182" s="577"/>
    </row>
    <row r="6183" spans="1:3">
      <c r="A6183" s="577"/>
      <c r="B6183" s="577"/>
      <c r="C6183" s="577"/>
    </row>
    <row r="6184" spans="1:3">
      <c r="A6184" s="577"/>
      <c r="B6184" s="577"/>
      <c r="C6184" s="577"/>
    </row>
    <row r="6185" spans="1:3">
      <c r="A6185" s="577"/>
      <c r="B6185" s="577"/>
      <c r="C6185" s="577"/>
    </row>
    <row r="6186" spans="1:3">
      <c r="A6186" s="577"/>
      <c r="B6186" s="577"/>
      <c r="C6186" s="577"/>
    </row>
    <row r="6187" spans="1:3">
      <c r="A6187" s="577"/>
      <c r="B6187" s="577"/>
      <c r="C6187" s="577"/>
    </row>
    <row r="6188" spans="1:3">
      <c r="A6188" s="577"/>
      <c r="B6188" s="577"/>
      <c r="C6188" s="577"/>
    </row>
    <row r="6189" spans="1:3">
      <c r="A6189" s="577"/>
      <c r="B6189" s="577"/>
      <c r="C6189" s="577"/>
    </row>
    <row r="6190" spans="1:3">
      <c r="A6190" s="577"/>
      <c r="B6190" s="577"/>
      <c r="C6190" s="577"/>
    </row>
    <row r="6191" spans="1:3">
      <c r="A6191" s="577"/>
      <c r="B6191" s="577"/>
      <c r="C6191" s="577"/>
    </row>
    <row r="6192" spans="1:3">
      <c r="A6192" s="577"/>
      <c r="B6192" s="577"/>
      <c r="C6192" s="577"/>
    </row>
    <row r="6193" spans="1:3">
      <c r="A6193" s="577"/>
      <c r="B6193" s="577"/>
      <c r="C6193" s="577"/>
    </row>
    <row r="6194" spans="1:3">
      <c r="A6194" s="577"/>
      <c r="B6194" s="577"/>
      <c r="C6194" s="577"/>
    </row>
    <row r="6195" spans="1:3">
      <c r="A6195" s="577"/>
      <c r="B6195" s="577"/>
      <c r="C6195" s="577"/>
    </row>
    <row r="6196" spans="1:3">
      <c r="A6196" s="577"/>
      <c r="B6196" s="577"/>
      <c r="C6196" s="577"/>
    </row>
    <row r="6197" spans="1:3">
      <c r="A6197" s="577"/>
      <c r="B6197" s="577"/>
      <c r="C6197" s="577"/>
    </row>
    <row r="6198" spans="1:3">
      <c r="A6198" s="577"/>
      <c r="B6198" s="577"/>
      <c r="C6198" s="577"/>
    </row>
    <row r="6199" spans="1:3">
      <c r="A6199" s="577"/>
      <c r="B6199" s="577"/>
      <c r="C6199" s="577"/>
    </row>
    <row r="6200" spans="1:3">
      <c r="A6200" s="577"/>
      <c r="B6200" s="577"/>
      <c r="C6200" s="577"/>
    </row>
    <row r="6201" spans="1:3">
      <c r="A6201" s="577"/>
      <c r="B6201" s="577"/>
      <c r="C6201" s="577"/>
    </row>
    <row r="6202" spans="1:3">
      <c r="A6202" s="577"/>
      <c r="B6202" s="577"/>
      <c r="C6202" s="577"/>
    </row>
    <row r="6203" spans="1:3">
      <c r="A6203" s="577"/>
      <c r="B6203" s="577"/>
      <c r="C6203" s="577"/>
    </row>
    <row r="6204" spans="1:3">
      <c r="A6204" s="577"/>
      <c r="B6204" s="577"/>
      <c r="C6204" s="577"/>
    </row>
    <row r="6205" spans="1:3">
      <c r="A6205" s="577"/>
      <c r="B6205" s="577"/>
      <c r="C6205" s="577"/>
    </row>
    <row r="6206" spans="1:3">
      <c r="A6206" s="577"/>
      <c r="B6206" s="577"/>
      <c r="C6206" s="577"/>
    </row>
    <row r="6207" spans="1:3">
      <c r="A6207" s="577"/>
      <c r="B6207" s="577"/>
      <c r="C6207" s="577"/>
    </row>
    <row r="6208" spans="1:3">
      <c r="A6208" s="577"/>
      <c r="B6208" s="577"/>
      <c r="C6208" s="577"/>
    </row>
    <row r="6209" spans="1:3">
      <c r="A6209" s="577"/>
      <c r="B6209" s="577"/>
      <c r="C6209" s="577"/>
    </row>
    <row r="6210" spans="1:3">
      <c r="A6210" s="577"/>
      <c r="B6210" s="577"/>
      <c r="C6210" s="577"/>
    </row>
    <row r="6211" spans="1:3">
      <c r="A6211" s="577"/>
      <c r="B6211" s="577"/>
      <c r="C6211" s="577"/>
    </row>
    <row r="6212" spans="1:3">
      <c r="A6212" s="577"/>
      <c r="B6212" s="577"/>
      <c r="C6212" s="577"/>
    </row>
    <row r="6213" spans="1:3">
      <c r="A6213" s="577"/>
      <c r="B6213" s="577"/>
      <c r="C6213" s="577"/>
    </row>
    <row r="6214" spans="1:3">
      <c r="A6214" s="577"/>
      <c r="B6214" s="577"/>
      <c r="C6214" s="577"/>
    </row>
    <row r="6215" spans="1:3">
      <c r="A6215" s="577"/>
      <c r="B6215" s="577"/>
      <c r="C6215" s="577"/>
    </row>
    <row r="6216" spans="1:3">
      <c r="A6216" s="577"/>
      <c r="B6216" s="577"/>
      <c r="C6216" s="577"/>
    </row>
    <row r="6217" spans="1:3">
      <c r="A6217" s="577"/>
      <c r="B6217" s="577"/>
      <c r="C6217" s="577"/>
    </row>
    <row r="6218" spans="1:3">
      <c r="A6218" s="577"/>
      <c r="B6218" s="577"/>
      <c r="C6218" s="577"/>
    </row>
    <row r="6219" spans="1:3">
      <c r="A6219" s="577"/>
      <c r="B6219" s="577"/>
      <c r="C6219" s="577"/>
    </row>
    <row r="6220" spans="1:3">
      <c r="A6220" s="577"/>
      <c r="B6220" s="577"/>
      <c r="C6220" s="577"/>
    </row>
    <row r="6221" spans="1:3">
      <c r="A6221" s="577"/>
      <c r="B6221" s="577"/>
      <c r="C6221" s="577"/>
    </row>
    <row r="6222" spans="1:3">
      <c r="A6222" s="577"/>
      <c r="B6222" s="577"/>
      <c r="C6222" s="577"/>
    </row>
    <row r="6223" spans="1:3">
      <c r="A6223" s="577"/>
      <c r="B6223" s="577"/>
      <c r="C6223" s="577"/>
    </row>
    <row r="6224" spans="1:3">
      <c r="A6224" s="577"/>
      <c r="B6224" s="577"/>
      <c r="C6224" s="577"/>
    </row>
    <row r="6225" spans="1:3">
      <c r="A6225" s="577"/>
      <c r="B6225" s="577"/>
      <c r="C6225" s="577"/>
    </row>
    <row r="6226" spans="1:3">
      <c r="A6226" s="577"/>
      <c r="B6226" s="577"/>
      <c r="C6226" s="577"/>
    </row>
    <row r="6227" spans="1:3">
      <c r="A6227" s="577"/>
      <c r="B6227" s="577"/>
      <c r="C6227" s="577"/>
    </row>
    <row r="6228" spans="1:3">
      <c r="A6228" s="577"/>
      <c r="B6228" s="577"/>
      <c r="C6228" s="577"/>
    </row>
    <row r="6229" spans="1:3">
      <c r="A6229" s="577"/>
      <c r="B6229" s="577"/>
      <c r="C6229" s="577"/>
    </row>
    <row r="6230" spans="1:3">
      <c r="A6230" s="577"/>
      <c r="B6230" s="577"/>
      <c r="C6230" s="577"/>
    </row>
    <row r="6231" spans="1:3">
      <c r="A6231" s="577"/>
      <c r="B6231" s="577"/>
      <c r="C6231" s="577"/>
    </row>
    <row r="6232" spans="1:3">
      <c r="A6232" s="577"/>
      <c r="B6232" s="577"/>
      <c r="C6232" s="577"/>
    </row>
    <row r="6233" spans="1:3">
      <c r="A6233" s="577"/>
      <c r="B6233" s="577"/>
      <c r="C6233" s="577"/>
    </row>
    <row r="6234" spans="1:3">
      <c r="A6234" s="577"/>
      <c r="B6234" s="577"/>
      <c r="C6234" s="577"/>
    </row>
    <row r="6235" spans="1:3">
      <c r="A6235" s="577"/>
      <c r="B6235" s="577"/>
      <c r="C6235" s="577"/>
    </row>
    <row r="6236" spans="1:3">
      <c r="A6236" s="577"/>
      <c r="B6236" s="577"/>
      <c r="C6236" s="577"/>
    </row>
    <row r="6237" spans="1:3">
      <c r="A6237" s="577"/>
      <c r="B6237" s="577"/>
      <c r="C6237" s="577"/>
    </row>
    <row r="6238" spans="1:3">
      <c r="A6238" s="577"/>
      <c r="B6238" s="577"/>
      <c r="C6238" s="577"/>
    </row>
    <row r="6239" spans="1:3">
      <c r="A6239" s="577"/>
      <c r="B6239" s="577"/>
      <c r="C6239" s="577"/>
    </row>
    <row r="6240" spans="1:3">
      <c r="A6240" s="577"/>
      <c r="B6240" s="577"/>
      <c r="C6240" s="577"/>
    </row>
    <row r="6241" spans="1:3">
      <c r="A6241" s="577"/>
      <c r="B6241" s="577"/>
      <c r="C6241" s="577"/>
    </row>
    <row r="6242" spans="1:3">
      <c r="A6242" s="577"/>
      <c r="B6242" s="577"/>
      <c r="C6242" s="577"/>
    </row>
    <row r="6243" spans="1:3">
      <c r="A6243" s="577"/>
      <c r="B6243" s="577"/>
      <c r="C6243" s="577"/>
    </row>
    <row r="6244" spans="1:3">
      <c r="A6244" s="577"/>
      <c r="B6244" s="577"/>
      <c r="C6244" s="577"/>
    </row>
    <row r="6245" spans="1:3">
      <c r="A6245" s="577"/>
      <c r="B6245" s="577"/>
      <c r="C6245" s="577"/>
    </row>
    <row r="6246" spans="1:3">
      <c r="A6246" s="577"/>
      <c r="B6246" s="577"/>
      <c r="C6246" s="577"/>
    </row>
    <row r="6247" spans="1:3">
      <c r="A6247" s="577"/>
      <c r="B6247" s="577"/>
      <c r="C6247" s="577"/>
    </row>
    <row r="6248" spans="1:3">
      <c r="A6248" s="577"/>
      <c r="B6248" s="577"/>
      <c r="C6248" s="577"/>
    </row>
    <row r="6249" spans="1:3">
      <c r="A6249" s="577"/>
      <c r="B6249" s="577"/>
      <c r="C6249" s="577"/>
    </row>
    <row r="6250" spans="1:3">
      <c r="A6250" s="577"/>
      <c r="B6250" s="577"/>
      <c r="C6250" s="577"/>
    </row>
    <row r="6251" spans="1:3">
      <c r="A6251" s="577"/>
      <c r="B6251" s="577"/>
      <c r="C6251" s="577"/>
    </row>
    <row r="6252" spans="1:3">
      <c r="A6252" s="577"/>
      <c r="B6252" s="577"/>
      <c r="C6252" s="577"/>
    </row>
    <row r="6253" spans="1:3">
      <c r="A6253" s="577"/>
      <c r="B6253" s="577"/>
      <c r="C6253" s="577"/>
    </row>
    <row r="6254" spans="1:3">
      <c r="A6254" s="577"/>
      <c r="B6254" s="577"/>
      <c r="C6254" s="577"/>
    </row>
    <row r="6255" spans="1:3">
      <c r="A6255" s="577"/>
      <c r="B6255" s="577"/>
      <c r="C6255" s="577"/>
    </row>
    <row r="6256" spans="1:3">
      <c r="A6256" s="577"/>
      <c r="B6256" s="577"/>
      <c r="C6256" s="577"/>
    </row>
    <row r="6257" spans="1:3">
      <c r="A6257" s="577"/>
      <c r="B6257" s="577"/>
      <c r="C6257" s="577"/>
    </row>
    <row r="6258" spans="1:3">
      <c r="A6258" s="577"/>
      <c r="B6258" s="577"/>
      <c r="C6258" s="577"/>
    </row>
    <row r="6259" spans="1:3">
      <c r="A6259" s="577"/>
      <c r="B6259" s="577"/>
      <c r="C6259" s="577"/>
    </row>
    <row r="6260" spans="1:3">
      <c r="A6260" s="577"/>
      <c r="B6260" s="577"/>
      <c r="C6260" s="577"/>
    </row>
    <row r="6261" spans="1:3">
      <c r="A6261" s="577"/>
      <c r="B6261" s="577"/>
      <c r="C6261" s="577"/>
    </row>
    <row r="6262" spans="1:3">
      <c r="A6262" s="577"/>
      <c r="B6262" s="577"/>
      <c r="C6262" s="577"/>
    </row>
    <row r="6263" spans="1:3">
      <c r="A6263" s="577"/>
      <c r="B6263" s="577"/>
      <c r="C6263" s="577"/>
    </row>
    <row r="6264" spans="1:3">
      <c r="A6264" s="577"/>
      <c r="B6264" s="577"/>
      <c r="C6264" s="577"/>
    </row>
    <row r="6265" spans="1:3">
      <c r="A6265" s="577"/>
      <c r="B6265" s="577"/>
      <c r="C6265" s="577"/>
    </row>
    <row r="6266" spans="1:3">
      <c r="A6266" s="577"/>
      <c r="B6266" s="577"/>
      <c r="C6266" s="577"/>
    </row>
    <row r="6267" spans="1:3">
      <c r="A6267" s="577"/>
      <c r="B6267" s="577"/>
      <c r="C6267" s="577"/>
    </row>
    <row r="6268" spans="1:3">
      <c r="A6268" s="577"/>
      <c r="B6268" s="577"/>
      <c r="C6268" s="577"/>
    </row>
    <row r="6269" spans="1:3">
      <c r="A6269" s="577"/>
      <c r="B6269" s="577"/>
      <c r="C6269" s="577"/>
    </row>
    <row r="6270" spans="1:3">
      <c r="A6270" s="577"/>
      <c r="B6270" s="577"/>
      <c r="C6270" s="577"/>
    </row>
    <row r="6271" spans="1:3">
      <c r="A6271" s="577"/>
      <c r="B6271" s="577"/>
      <c r="C6271" s="577"/>
    </row>
    <row r="6272" spans="1:3">
      <c r="A6272" s="577"/>
      <c r="B6272" s="577"/>
      <c r="C6272" s="577"/>
    </row>
    <row r="6273" spans="1:3">
      <c r="A6273" s="577"/>
      <c r="B6273" s="577"/>
      <c r="C6273" s="577"/>
    </row>
    <row r="6274" spans="1:3">
      <c r="A6274" s="577"/>
      <c r="B6274" s="577"/>
      <c r="C6274" s="577"/>
    </row>
    <row r="6275" spans="1:3">
      <c r="A6275" s="577"/>
      <c r="B6275" s="577"/>
      <c r="C6275" s="577"/>
    </row>
    <row r="6276" spans="1:3">
      <c r="A6276" s="577"/>
      <c r="B6276" s="577"/>
      <c r="C6276" s="577"/>
    </row>
    <row r="6277" spans="1:3">
      <c r="A6277" s="577"/>
      <c r="B6277" s="577"/>
      <c r="C6277" s="577"/>
    </row>
    <row r="6278" spans="1:3">
      <c r="A6278" s="577"/>
      <c r="B6278" s="577"/>
      <c r="C6278" s="577"/>
    </row>
    <row r="6279" spans="1:3">
      <c r="A6279" s="577"/>
      <c r="B6279" s="577"/>
      <c r="C6279" s="577"/>
    </row>
    <row r="6280" spans="1:3">
      <c r="A6280" s="577"/>
      <c r="B6280" s="577"/>
      <c r="C6280" s="577"/>
    </row>
    <row r="6281" spans="1:3">
      <c r="A6281" s="577"/>
      <c r="B6281" s="577"/>
      <c r="C6281" s="577"/>
    </row>
    <row r="6282" spans="1:3">
      <c r="A6282" s="577"/>
      <c r="B6282" s="577"/>
      <c r="C6282" s="577"/>
    </row>
    <row r="6283" spans="1:3">
      <c r="A6283" s="577"/>
      <c r="B6283" s="577"/>
      <c r="C6283" s="577"/>
    </row>
    <row r="6284" spans="1:3">
      <c r="A6284" s="577"/>
      <c r="B6284" s="577"/>
      <c r="C6284" s="577"/>
    </row>
    <row r="6285" spans="1:3">
      <c r="A6285" s="577"/>
      <c r="B6285" s="577"/>
      <c r="C6285" s="577"/>
    </row>
    <row r="6286" spans="1:3">
      <c r="A6286" s="577"/>
      <c r="B6286" s="577"/>
      <c r="C6286" s="577"/>
    </row>
    <row r="6287" spans="1:3">
      <c r="A6287" s="577"/>
      <c r="B6287" s="577"/>
      <c r="C6287" s="577"/>
    </row>
    <row r="6288" spans="1:3">
      <c r="A6288" s="577"/>
      <c r="B6288" s="577"/>
      <c r="C6288" s="577"/>
    </row>
    <row r="6289" spans="1:3">
      <c r="A6289" s="577"/>
      <c r="B6289" s="577"/>
      <c r="C6289" s="577"/>
    </row>
    <row r="6290" spans="1:3">
      <c r="A6290" s="577"/>
      <c r="B6290" s="577"/>
      <c r="C6290" s="577"/>
    </row>
    <row r="6291" spans="1:3">
      <c r="A6291" s="577"/>
      <c r="B6291" s="577"/>
      <c r="C6291" s="577"/>
    </row>
    <row r="6292" spans="1:3">
      <c r="A6292" s="577"/>
      <c r="B6292" s="577"/>
      <c r="C6292" s="577"/>
    </row>
    <row r="6293" spans="1:3">
      <c r="A6293" s="577"/>
      <c r="B6293" s="577"/>
      <c r="C6293" s="577"/>
    </row>
    <row r="6294" spans="1:3">
      <c r="A6294" s="577"/>
      <c r="B6294" s="577"/>
      <c r="C6294" s="577"/>
    </row>
    <row r="6295" spans="1:3">
      <c r="A6295" s="577"/>
      <c r="B6295" s="577"/>
      <c r="C6295" s="577"/>
    </row>
    <row r="6296" spans="1:3">
      <c r="A6296" s="577"/>
      <c r="B6296" s="577"/>
      <c r="C6296" s="577"/>
    </row>
    <row r="6297" spans="1:3">
      <c r="A6297" s="577"/>
      <c r="B6297" s="577"/>
      <c r="C6297" s="577"/>
    </row>
    <row r="6298" spans="1:3">
      <c r="A6298" s="577"/>
      <c r="B6298" s="577"/>
      <c r="C6298" s="577"/>
    </row>
    <row r="6299" spans="1:3">
      <c r="A6299" s="577"/>
      <c r="B6299" s="577"/>
      <c r="C6299" s="577"/>
    </row>
    <row r="6300" spans="1:3">
      <c r="A6300" s="577"/>
      <c r="B6300" s="577"/>
      <c r="C6300" s="577"/>
    </row>
    <row r="6301" spans="1:3">
      <c r="A6301" s="577"/>
      <c r="B6301" s="577"/>
      <c r="C6301" s="577"/>
    </row>
    <row r="6302" spans="1:3">
      <c r="A6302" s="577"/>
      <c r="B6302" s="577"/>
      <c r="C6302" s="577"/>
    </row>
    <row r="6303" spans="1:3">
      <c r="A6303" s="577"/>
      <c r="B6303" s="577"/>
      <c r="C6303" s="577"/>
    </row>
    <row r="6304" spans="1:3">
      <c r="A6304" s="577"/>
      <c r="B6304" s="577"/>
      <c r="C6304" s="577"/>
    </row>
    <row r="6305" spans="1:3">
      <c r="A6305" s="577"/>
      <c r="B6305" s="577"/>
      <c r="C6305" s="577"/>
    </row>
    <row r="6306" spans="1:3">
      <c r="A6306" s="577"/>
      <c r="B6306" s="577"/>
      <c r="C6306" s="577"/>
    </row>
    <row r="6307" spans="1:3">
      <c r="A6307" s="577"/>
      <c r="B6307" s="577"/>
      <c r="C6307" s="577"/>
    </row>
    <row r="6308" spans="1:3">
      <c r="A6308" s="577"/>
      <c r="B6308" s="577"/>
      <c r="C6308" s="577"/>
    </row>
    <row r="6309" spans="1:3">
      <c r="A6309" s="577"/>
      <c r="B6309" s="577"/>
      <c r="C6309" s="577"/>
    </row>
    <row r="6310" spans="1:3">
      <c r="A6310" s="577"/>
      <c r="B6310" s="577"/>
      <c r="C6310" s="577"/>
    </row>
    <row r="6311" spans="1:3">
      <c r="A6311" s="577"/>
      <c r="B6311" s="577"/>
      <c r="C6311" s="577"/>
    </row>
    <row r="6312" spans="1:3">
      <c r="A6312" s="577"/>
      <c r="B6312" s="577"/>
      <c r="C6312" s="577"/>
    </row>
    <row r="6313" spans="1:3">
      <c r="A6313" s="577"/>
      <c r="B6313" s="577"/>
      <c r="C6313" s="577"/>
    </row>
    <row r="6314" spans="1:3">
      <c r="A6314" s="577"/>
      <c r="B6314" s="577"/>
      <c r="C6314" s="577"/>
    </row>
    <row r="6315" spans="1:3">
      <c r="A6315" s="577"/>
      <c r="B6315" s="577"/>
      <c r="C6315" s="577"/>
    </row>
    <row r="6316" spans="1:3">
      <c r="A6316" s="577"/>
      <c r="B6316" s="577"/>
      <c r="C6316" s="577"/>
    </row>
    <row r="6317" spans="1:3">
      <c r="A6317" s="577"/>
      <c r="B6317" s="577"/>
      <c r="C6317" s="577"/>
    </row>
    <row r="6318" spans="1:3">
      <c r="A6318" s="577"/>
      <c r="B6318" s="577"/>
      <c r="C6318" s="577"/>
    </row>
    <row r="6319" spans="1:3">
      <c r="A6319" s="577"/>
      <c r="B6319" s="577"/>
      <c r="C6319" s="577"/>
    </row>
    <row r="6320" spans="1:3">
      <c r="A6320" s="577"/>
      <c r="B6320" s="577"/>
      <c r="C6320" s="577"/>
    </row>
    <row r="6321" spans="1:3">
      <c r="A6321" s="577"/>
      <c r="B6321" s="577"/>
      <c r="C6321" s="577"/>
    </row>
    <row r="6322" spans="1:3">
      <c r="A6322" s="577"/>
      <c r="B6322" s="577"/>
      <c r="C6322" s="577"/>
    </row>
    <row r="6323" spans="1:3">
      <c r="A6323" s="577"/>
      <c r="B6323" s="577"/>
      <c r="C6323" s="577"/>
    </row>
    <row r="6324" spans="1:3">
      <c r="A6324" s="577"/>
      <c r="B6324" s="577"/>
      <c r="C6324" s="577"/>
    </row>
    <row r="6325" spans="1:3">
      <c r="A6325" s="577"/>
      <c r="B6325" s="577"/>
      <c r="C6325" s="577"/>
    </row>
    <row r="6326" spans="1:3">
      <c r="A6326" s="577"/>
      <c r="B6326" s="577"/>
      <c r="C6326" s="577"/>
    </row>
    <row r="6327" spans="1:3">
      <c r="A6327" s="577"/>
      <c r="B6327" s="577"/>
      <c r="C6327" s="577"/>
    </row>
    <row r="6328" spans="1:3">
      <c r="A6328" s="577"/>
      <c r="B6328" s="577"/>
      <c r="C6328" s="577"/>
    </row>
    <row r="6329" spans="1:3">
      <c r="A6329" s="577"/>
      <c r="B6329" s="577"/>
      <c r="C6329" s="577"/>
    </row>
    <row r="6330" spans="1:3">
      <c r="A6330" s="577"/>
      <c r="B6330" s="577"/>
      <c r="C6330" s="577"/>
    </row>
    <row r="6331" spans="1:3">
      <c r="A6331" s="577"/>
      <c r="B6331" s="577"/>
      <c r="C6331" s="577"/>
    </row>
    <row r="6332" spans="1:3">
      <c r="A6332" s="577"/>
      <c r="B6332" s="577"/>
      <c r="C6332" s="577"/>
    </row>
    <row r="6333" spans="1:3">
      <c r="A6333" s="577"/>
      <c r="B6333" s="577"/>
      <c r="C6333" s="577"/>
    </row>
    <row r="6334" spans="1:3">
      <c r="A6334" s="577"/>
      <c r="B6334" s="577"/>
      <c r="C6334" s="577"/>
    </row>
    <row r="6335" spans="1:3">
      <c r="A6335" s="577"/>
      <c r="B6335" s="577"/>
      <c r="C6335" s="577"/>
    </row>
    <row r="6336" spans="1:3">
      <c r="A6336" s="577"/>
      <c r="B6336" s="577"/>
      <c r="C6336" s="577"/>
    </row>
    <row r="6337" spans="1:3">
      <c r="A6337" s="577"/>
      <c r="B6337" s="577"/>
      <c r="C6337" s="577"/>
    </row>
    <row r="6338" spans="1:3">
      <c r="A6338" s="577"/>
      <c r="B6338" s="577"/>
      <c r="C6338" s="577"/>
    </row>
    <row r="6339" spans="1:3">
      <c r="A6339" s="577"/>
      <c r="B6339" s="577"/>
      <c r="C6339" s="577"/>
    </row>
    <row r="6340" spans="1:3">
      <c r="A6340" s="577"/>
      <c r="B6340" s="577"/>
      <c r="C6340" s="577"/>
    </row>
    <row r="6341" spans="1:3">
      <c r="A6341" s="577"/>
      <c r="B6341" s="577"/>
      <c r="C6341" s="577"/>
    </row>
    <row r="6342" spans="1:3">
      <c r="A6342" s="577"/>
      <c r="B6342" s="577"/>
      <c r="C6342" s="577"/>
    </row>
    <row r="6343" spans="1:3">
      <c r="A6343" s="577"/>
      <c r="B6343" s="577"/>
      <c r="C6343" s="577"/>
    </row>
    <row r="6344" spans="1:3">
      <c r="A6344" s="577"/>
      <c r="B6344" s="577"/>
      <c r="C6344" s="577"/>
    </row>
    <row r="6345" spans="1:3">
      <c r="A6345" s="577"/>
      <c r="B6345" s="577"/>
      <c r="C6345" s="577"/>
    </row>
    <row r="6346" spans="1:3">
      <c r="A6346" s="577"/>
      <c r="B6346" s="577"/>
      <c r="C6346" s="577"/>
    </row>
    <row r="6347" spans="1:3">
      <c r="A6347" s="577"/>
      <c r="B6347" s="577"/>
      <c r="C6347" s="577"/>
    </row>
    <row r="6348" spans="1:3">
      <c r="A6348" s="577"/>
      <c r="B6348" s="577"/>
      <c r="C6348" s="577"/>
    </row>
    <row r="6349" spans="1:3">
      <c r="A6349" s="577"/>
      <c r="B6349" s="577"/>
      <c r="C6349" s="577"/>
    </row>
    <row r="6350" spans="1:3">
      <c r="A6350" s="577"/>
      <c r="B6350" s="577"/>
      <c r="C6350" s="577"/>
    </row>
    <row r="6351" spans="1:3">
      <c r="A6351" s="577"/>
      <c r="B6351" s="577"/>
      <c r="C6351" s="577"/>
    </row>
    <row r="6352" spans="1:3">
      <c r="A6352" s="577"/>
      <c r="B6352" s="577"/>
      <c r="C6352" s="577"/>
    </row>
    <row r="6353" spans="1:3">
      <c r="A6353" s="577"/>
      <c r="B6353" s="577"/>
      <c r="C6353" s="577"/>
    </row>
    <row r="6354" spans="1:3">
      <c r="A6354" s="577"/>
      <c r="B6354" s="577"/>
      <c r="C6354" s="577"/>
    </row>
    <row r="6355" spans="1:3">
      <c r="A6355" s="577"/>
      <c r="B6355" s="577"/>
      <c r="C6355" s="577"/>
    </row>
    <row r="6356" spans="1:3">
      <c r="A6356" s="577"/>
      <c r="B6356" s="577"/>
      <c r="C6356" s="577"/>
    </row>
    <row r="6357" spans="1:3">
      <c r="A6357" s="577"/>
      <c r="B6357" s="577"/>
      <c r="C6357" s="577"/>
    </row>
    <row r="6358" spans="1:3">
      <c r="A6358" s="577"/>
      <c r="B6358" s="577"/>
      <c r="C6358" s="577"/>
    </row>
    <row r="6359" spans="1:3">
      <c r="A6359" s="577"/>
      <c r="B6359" s="577"/>
      <c r="C6359" s="577"/>
    </row>
    <row r="6360" spans="1:3">
      <c r="A6360" s="577"/>
      <c r="B6360" s="577"/>
      <c r="C6360" s="577"/>
    </row>
    <row r="6361" spans="1:3">
      <c r="A6361" s="577"/>
      <c r="B6361" s="577"/>
      <c r="C6361" s="577"/>
    </row>
    <row r="6362" spans="1:3">
      <c r="A6362" s="577"/>
      <c r="B6362" s="577"/>
      <c r="C6362" s="577"/>
    </row>
    <row r="6363" spans="1:3">
      <c r="A6363" s="577"/>
      <c r="B6363" s="577"/>
      <c r="C6363" s="577"/>
    </row>
    <row r="6364" spans="1:3">
      <c r="A6364" s="577"/>
      <c r="B6364" s="577"/>
      <c r="C6364" s="577"/>
    </row>
    <row r="6365" spans="1:3">
      <c r="A6365" s="577"/>
      <c r="B6365" s="577"/>
      <c r="C6365" s="577"/>
    </row>
    <row r="6366" spans="1:3">
      <c r="A6366" s="577"/>
      <c r="B6366" s="577"/>
      <c r="C6366" s="577"/>
    </row>
    <row r="6367" spans="1:3">
      <c r="A6367" s="577"/>
      <c r="B6367" s="577"/>
      <c r="C6367" s="577"/>
    </row>
    <row r="6368" spans="1:3">
      <c r="A6368" s="577"/>
      <c r="B6368" s="577"/>
      <c r="C6368" s="577"/>
    </row>
    <row r="6369" spans="1:3">
      <c r="A6369" s="577"/>
      <c r="B6369" s="577"/>
      <c r="C6369" s="577"/>
    </row>
    <row r="6370" spans="1:3">
      <c r="A6370" s="577"/>
      <c r="B6370" s="577"/>
      <c r="C6370" s="577"/>
    </row>
    <row r="6371" spans="1:3">
      <c r="A6371" s="577"/>
      <c r="B6371" s="577"/>
      <c r="C6371" s="577"/>
    </row>
    <row r="6372" spans="1:3">
      <c r="A6372" s="577"/>
      <c r="B6372" s="577"/>
      <c r="C6372" s="577"/>
    </row>
    <row r="6373" spans="1:3">
      <c r="A6373" s="577"/>
      <c r="B6373" s="577"/>
      <c r="C6373" s="577"/>
    </row>
    <row r="6374" spans="1:3">
      <c r="A6374" s="577"/>
      <c r="B6374" s="577"/>
      <c r="C6374" s="577"/>
    </row>
    <row r="6375" spans="1:3">
      <c r="A6375" s="577"/>
      <c r="B6375" s="577"/>
      <c r="C6375" s="577"/>
    </row>
    <row r="6376" spans="1:3">
      <c r="A6376" s="577"/>
      <c r="B6376" s="577"/>
      <c r="C6376" s="577"/>
    </row>
    <row r="6377" spans="1:3">
      <c r="A6377" s="577"/>
      <c r="B6377" s="577"/>
      <c r="C6377" s="577"/>
    </row>
    <row r="6378" spans="1:3">
      <c r="A6378" s="577"/>
      <c r="B6378" s="577"/>
      <c r="C6378" s="577"/>
    </row>
    <row r="6379" spans="1:3">
      <c r="A6379" s="577"/>
      <c r="B6379" s="577"/>
      <c r="C6379" s="577"/>
    </row>
    <row r="6380" spans="1:3">
      <c r="A6380" s="577"/>
      <c r="B6380" s="577"/>
      <c r="C6380" s="577"/>
    </row>
    <row r="6381" spans="1:3">
      <c r="A6381" s="577"/>
      <c r="B6381" s="577"/>
      <c r="C6381" s="577"/>
    </row>
    <row r="6382" spans="1:3">
      <c r="A6382" s="577"/>
      <c r="B6382" s="577"/>
      <c r="C6382" s="577"/>
    </row>
    <row r="6383" spans="1:3">
      <c r="A6383" s="577"/>
      <c r="B6383" s="577"/>
      <c r="C6383" s="577"/>
    </row>
    <row r="6384" spans="1:3">
      <c r="A6384" s="577"/>
      <c r="B6384" s="577"/>
      <c r="C6384" s="577"/>
    </row>
    <row r="6385" spans="1:3">
      <c r="A6385" s="577"/>
      <c r="B6385" s="577"/>
      <c r="C6385" s="577"/>
    </row>
    <row r="6386" spans="1:3">
      <c r="A6386" s="577"/>
      <c r="B6386" s="577"/>
      <c r="C6386" s="577"/>
    </row>
    <row r="6387" spans="1:3">
      <c r="A6387" s="577"/>
      <c r="B6387" s="577"/>
      <c r="C6387" s="577"/>
    </row>
    <row r="6388" spans="1:3">
      <c r="A6388" s="577"/>
      <c r="B6388" s="577"/>
      <c r="C6388" s="577"/>
    </row>
    <row r="6389" spans="1:3">
      <c r="A6389" s="577"/>
      <c r="B6389" s="577"/>
      <c r="C6389" s="577"/>
    </row>
    <row r="6390" spans="1:3">
      <c r="A6390" s="577"/>
      <c r="B6390" s="577"/>
      <c r="C6390" s="577"/>
    </row>
    <row r="6391" spans="1:3">
      <c r="A6391" s="577"/>
      <c r="B6391" s="577"/>
      <c r="C6391" s="577"/>
    </row>
    <row r="6392" spans="1:3">
      <c r="A6392" s="577"/>
      <c r="B6392" s="577"/>
      <c r="C6392" s="577"/>
    </row>
    <row r="6393" spans="1:3">
      <c r="A6393" s="577"/>
      <c r="B6393" s="577"/>
      <c r="C6393" s="577"/>
    </row>
    <row r="6394" spans="1:3">
      <c r="A6394" s="577"/>
      <c r="B6394" s="577"/>
      <c r="C6394" s="577"/>
    </row>
    <row r="6395" spans="1:3">
      <c r="A6395" s="577"/>
      <c r="B6395" s="577"/>
      <c r="C6395" s="577"/>
    </row>
    <row r="6396" spans="1:3">
      <c r="A6396" s="577"/>
      <c r="B6396" s="577"/>
      <c r="C6396" s="577"/>
    </row>
    <row r="6397" spans="1:3">
      <c r="A6397" s="577"/>
      <c r="B6397" s="577"/>
      <c r="C6397" s="577"/>
    </row>
    <row r="6398" spans="1:3">
      <c r="A6398" s="577"/>
      <c r="B6398" s="577"/>
      <c r="C6398" s="577"/>
    </row>
    <row r="6399" spans="1:3">
      <c r="A6399" s="577"/>
      <c r="B6399" s="577"/>
      <c r="C6399" s="577"/>
    </row>
    <row r="6400" spans="1:3">
      <c r="A6400" s="577"/>
      <c r="B6400" s="577"/>
      <c r="C6400" s="577"/>
    </row>
    <row r="6401" spans="1:3">
      <c r="A6401" s="577"/>
      <c r="B6401" s="577"/>
      <c r="C6401" s="577"/>
    </row>
    <row r="6402" spans="1:3">
      <c r="A6402" s="577"/>
      <c r="B6402" s="577"/>
      <c r="C6402" s="577"/>
    </row>
    <row r="6403" spans="1:3">
      <c r="A6403" s="577"/>
      <c r="B6403" s="577"/>
      <c r="C6403" s="577"/>
    </row>
    <row r="6404" spans="1:3">
      <c r="A6404" s="577"/>
      <c r="B6404" s="577"/>
      <c r="C6404" s="577"/>
    </row>
    <row r="6405" spans="1:3">
      <c r="A6405" s="577"/>
      <c r="B6405" s="577"/>
      <c r="C6405" s="577"/>
    </row>
    <row r="6406" spans="1:3">
      <c r="A6406" s="577"/>
      <c r="B6406" s="577"/>
      <c r="C6406" s="577"/>
    </row>
    <row r="6407" spans="1:3">
      <c r="A6407" s="577"/>
      <c r="B6407" s="577"/>
      <c r="C6407" s="577"/>
    </row>
    <row r="6408" spans="1:3">
      <c r="A6408" s="577"/>
      <c r="B6408" s="577"/>
      <c r="C6408" s="577"/>
    </row>
    <row r="6409" spans="1:3">
      <c r="A6409" s="577"/>
      <c r="B6409" s="577"/>
      <c r="C6409" s="577"/>
    </row>
    <row r="6410" spans="1:3">
      <c r="A6410" s="577"/>
      <c r="B6410" s="577"/>
      <c r="C6410" s="577"/>
    </row>
    <row r="6411" spans="1:3">
      <c r="A6411" s="577"/>
      <c r="B6411" s="577"/>
      <c r="C6411" s="577"/>
    </row>
    <row r="6412" spans="1:3">
      <c r="A6412" s="577"/>
      <c r="B6412" s="577"/>
      <c r="C6412" s="577"/>
    </row>
    <row r="6413" spans="1:3">
      <c r="A6413" s="577"/>
      <c r="B6413" s="577"/>
      <c r="C6413" s="577"/>
    </row>
    <row r="6414" spans="1:3">
      <c r="A6414" s="577"/>
      <c r="B6414" s="577"/>
      <c r="C6414" s="577"/>
    </row>
    <row r="6415" spans="1:3">
      <c r="A6415" s="577"/>
      <c r="B6415" s="577"/>
      <c r="C6415" s="577"/>
    </row>
    <row r="6416" spans="1:3">
      <c r="A6416" s="577"/>
      <c r="B6416" s="577"/>
      <c r="C6416" s="577"/>
    </row>
    <row r="6417" spans="1:3">
      <c r="A6417" s="577"/>
      <c r="B6417" s="577"/>
      <c r="C6417" s="577"/>
    </row>
    <row r="6418" spans="1:3">
      <c r="A6418" s="577"/>
      <c r="B6418" s="577"/>
      <c r="C6418" s="577"/>
    </row>
    <row r="6419" spans="1:3">
      <c r="A6419" s="577"/>
      <c r="B6419" s="577"/>
      <c r="C6419" s="577"/>
    </row>
    <row r="6420" spans="1:3">
      <c r="A6420" s="577"/>
      <c r="B6420" s="577"/>
      <c r="C6420" s="577"/>
    </row>
    <row r="6421" spans="1:3">
      <c r="A6421" s="577"/>
      <c r="B6421" s="577"/>
      <c r="C6421" s="577"/>
    </row>
    <row r="6422" spans="1:3">
      <c r="A6422" s="577"/>
      <c r="B6422" s="577"/>
      <c r="C6422" s="577"/>
    </row>
    <row r="6423" spans="1:3">
      <c r="A6423" s="577"/>
      <c r="B6423" s="577"/>
      <c r="C6423" s="577"/>
    </row>
    <row r="6424" spans="1:3">
      <c r="A6424" s="577"/>
      <c r="B6424" s="577"/>
      <c r="C6424" s="577"/>
    </row>
    <row r="6425" spans="1:3">
      <c r="A6425" s="577"/>
      <c r="B6425" s="577"/>
      <c r="C6425" s="577"/>
    </row>
    <row r="6426" spans="1:3">
      <c r="A6426" s="577"/>
      <c r="B6426" s="577"/>
      <c r="C6426" s="577"/>
    </row>
    <row r="6427" spans="1:3">
      <c r="A6427" s="577"/>
      <c r="B6427" s="577"/>
      <c r="C6427" s="577"/>
    </row>
    <row r="6428" spans="1:3">
      <c r="A6428" s="577"/>
      <c r="B6428" s="577"/>
      <c r="C6428" s="577"/>
    </row>
    <row r="6429" spans="1:3">
      <c r="A6429" s="577"/>
      <c r="B6429" s="577"/>
      <c r="C6429" s="577"/>
    </row>
    <row r="6430" spans="1:3">
      <c r="A6430" s="577"/>
      <c r="B6430" s="577"/>
      <c r="C6430" s="577"/>
    </row>
    <row r="6431" spans="1:3">
      <c r="A6431" s="577"/>
      <c r="B6431" s="577"/>
      <c r="C6431" s="577"/>
    </row>
    <row r="6432" spans="1:3">
      <c r="A6432" s="577"/>
      <c r="B6432" s="577"/>
      <c r="C6432" s="577"/>
    </row>
    <row r="6433" spans="1:3">
      <c r="A6433" s="577"/>
      <c r="B6433" s="577"/>
      <c r="C6433" s="577"/>
    </row>
    <row r="6434" spans="1:3">
      <c r="A6434" s="577"/>
      <c r="B6434" s="577"/>
      <c r="C6434" s="577"/>
    </row>
    <row r="6435" spans="1:3">
      <c r="A6435" s="577"/>
      <c r="B6435" s="577"/>
      <c r="C6435" s="577"/>
    </row>
    <row r="6436" spans="1:3">
      <c r="A6436" s="577"/>
      <c r="B6436" s="577"/>
      <c r="C6436" s="577"/>
    </row>
    <row r="6437" spans="1:3">
      <c r="A6437" s="577"/>
      <c r="B6437" s="577"/>
      <c r="C6437" s="577"/>
    </row>
    <row r="6438" spans="1:3">
      <c r="A6438" s="577"/>
      <c r="B6438" s="577"/>
      <c r="C6438" s="577"/>
    </row>
    <row r="6439" spans="1:3">
      <c r="A6439" s="577"/>
      <c r="B6439" s="577"/>
      <c r="C6439" s="577"/>
    </row>
    <row r="6440" spans="1:3">
      <c r="A6440" s="577"/>
      <c r="B6440" s="577"/>
      <c r="C6440" s="577"/>
    </row>
    <row r="6441" spans="1:3">
      <c r="A6441" s="577"/>
      <c r="B6441" s="577"/>
      <c r="C6441" s="577"/>
    </row>
    <row r="6442" spans="1:3">
      <c r="A6442" s="577"/>
      <c r="B6442" s="577"/>
      <c r="C6442" s="577"/>
    </row>
    <row r="6443" spans="1:3">
      <c r="A6443" s="577"/>
      <c r="B6443" s="577"/>
      <c r="C6443" s="577"/>
    </row>
    <row r="6444" spans="1:3">
      <c r="A6444" s="577"/>
      <c r="B6444" s="577"/>
      <c r="C6444" s="577"/>
    </row>
    <row r="6445" spans="1:3">
      <c r="A6445" s="577"/>
      <c r="B6445" s="577"/>
      <c r="C6445" s="577"/>
    </row>
    <row r="6446" spans="1:3">
      <c r="A6446" s="577"/>
      <c r="B6446" s="577"/>
      <c r="C6446" s="577"/>
    </row>
    <row r="6447" spans="1:3">
      <c r="A6447" s="577"/>
      <c r="B6447" s="577"/>
      <c r="C6447" s="577"/>
    </row>
    <row r="6448" spans="1:3">
      <c r="A6448" s="577"/>
      <c r="B6448" s="577"/>
      <c r="C6448" s="577"/>
    </row>
    <row r="6449" spans="1:3">
      <c r="A6449" s="577"/>
      <c r="B6449" s="577"/>
      <c r="C6449" s="577"/>
    </row>
    <row r="6450" spans="1:3">
      <c r="A6450" s="577"/>
      <c r="B6450" s="577"/>
      <c r="C6450" s="577"/>
    </row>
    <row r="6451" spans="1:3">
      <c r="A6451" s="577"/>
      <c r="B6451" s="577"/>
      <c r="C6451" s="577"/>
    </row>
    <row r="6452" spans="1:3">
      <c r="A6452" s="577"/>
      <c r="B6452" s="577"/>
      <c r="C6452" s="577"/>
    </row>
    <row r="6453" spans="1:3">
      <c r="A6453" s="577"/>
      <c r="B6453" s="577"/>
      <c r="C6453" s="577"/>
    </row>
    <row r="6454" spans="1:3">
      <c r="A6454" s="577"/>
      <c r="B6454" s="577"/>
      <c r="C6454" s="577"/>
    </row>
    <row r="6455" spans="1:3">
      <c r="A6455" s="577"/>
      <c r="B6455" s="577"/>
      <c r="C6455" s="577"/>
    </row>
    <row r="6456" spans="1:3">
      <c r="A6456" s="577"/>
      <c r="B6456" s="577"/>
      <c r="C6456" s="577"/>
    </row>
    <row r="6457" spans="1:3">
      <c r="A6457" s="577"/>
      <c r="B6457" s="577"/>
      <c r="C6457" s="577"/>
    </row>
    <row r="6458" spans="1:3">
      <c r="A6458" s="577"/>
      <c r="B6458" s="577"/>
      <c r="C6458" s="577"/>
    </row>
    <row r="6459" spans="1:3">
      <c r="A6459" s="577"/>
      <c r="B6459" s="577"/>
      <c r="C6459" s="577"/>
    </row>
    <row r="6460" spans="1:3">
      <c r="A6460" s="577"/>
      <c r="B6460" s="577"/>
      <c r="C6460" s="577"/>
    </row>
    <row r="6461" spans="1:3">
      <c r="A6461" s="577"/>
      <c r="B6461" s="577"/>
      <c r="C6461" s="577"/>
    </row>
    <row r="6462" spans="1:3">
      <c r="A6462" s="577"/>
      <c r="B6462" s="577"/>
      <c r="C6462" s="577"/>
    </row>
    <row r="6463" spans="1:3">
      <c r="A6463" s="577"/>
      <c r="B6463" s="577"/>
      <c r="C6463" s="577"/>
    </row>
    <row r="6464" spans="1:3">
      <c r="A6464" s="577"/>
      <c r="B6464" s="577"/>
      <c r="C6464" s="577"/>
    </row>
    <row r="6465" spans="1:3">
      <c r="A6465" s="577"/>
      <c r="B6465" s="577"/>
      <c r="C6465" s="577"/>
    </row>
    <row r="6466" spans="1:3">
      <c r="A6466" s="577"/>
      <c r="B6466" s="577"/>
      <c r="C6466" s="577"/>
    </row>
    <row r="6467" spans="1:3">
      <c r="A6467" s="577"/>
      <c r="B6467" s="577"/>
      <c r="C6467" s="577"/>
    </row>
    <row r="6468" spans="1:3">
      <c r="A6468" s="577"/>
      <c r="B6468" s="577"/>
      <c r="C6468" s="577"/>
    </row>
    <row r="6469" spans="1:3">
      <c r="A6469" s="577"/>
      <c r="B6469" s="577"/>
      <c r="C6469" s="577"/>
    </row>
    <row r="6470" spans="1:3">
      <c r="A6470" s="577"/>
      <c r="B6470" s="577"/>
      <c r="C6470" s="577"/>
    </row>
    <row r="6471" spans="1:3">
      <c r="A6471" s="577"/>
      <c r="B6471" s="577"/>
      <c r="C6471" s="577"/>
    </row>
    <row r="6472" spans="1:3">
      <c r="A6472" s="577"/>
      <c r="B6472" s="577"/>
      <c r="C6472" s="577"/>
    </row>
    <row r="6473" spans="1:3">
      <c r="A6473" s="577"/>
      <c r="B6473" s="577"/>
      <c r="C6473" s="577"/>
    </row>
    <row r="6474" spans="1:3">
      <c r="A6474" s="577"/>
      <c r="B6474" s="577"/>
      <c r="C6474" s="577"/>
    </row>
    <row r="6475" spans="1:3">
      <c r="A6475" s="577"/>
      <c r="B6475" s="577"/>
      <c r="C6475" s="577"/>
    </row>
    <row r="6476" spans="1:3">
      <c r="A6476" s="577"/>
      <c r="B6476" s="577"/>
      <c r="C6476" s="577"/>
    </row>
    <row r="6477" spans="1:3">
      <c r="A6477" s="577"/>
      <c r="B6477" s="577"/>
      <c r="C6477" s="577"/>
    </row>
    <row r="6478" spans="1:3">
      <c r="A6478" s="577"/>
      <c r="B6478" s="577"/>
      <c r="C6478" s="577"/>
    </row>
    <row r="6479" spans="1:3">
      <c r="A6479" s="577"/>
      <c r="B6479" s="577"/>
      <c r="C6479" s="577"/>
    </row>
    <row r="6480" spans="1:3">
      <c r="A6480" s="577"/>
      <c r="B6480" s="577"/>
      <c r="C6480" s="577"/>
    </row>
    <row r="6481" spans="1:3">
      <c r="A6481" s="577"/>
      <c r="B6481" s="577"/>
      <c r="C6481" s="577"/>
    </row>
    <row r="6482" spans="1:3">
      <c r="A6482" s="577"/>
      <c r="B6482" s="577"/>
      <c r="C6482" s="577"/>
    </row>
    <row r="6483" spans="1:3">
      <c r="A6483" s="577"/>
      <c r="B6483" s="577"/>
      <c r="C6483" s="577"/>
    </row>
    <row r="6484" spans="1:3">
      <c r="A6484" s="577"/>
      <c r="B6484" s="577"/>
      <c r="C6484" s="577"/>
    </row>
    <row r="6485" spans="1:3">
      <c r="A6485" s="577"/>
      <c r="B6485" s="577"/>
      <c r="C6485" s="577"/>
    </row>
    <row r="6486" spans="1:3">
      <c r="A6486" s="577"/>
      <c r="B6486" s="577"/>
      <c r="C6486" s="577"/>
    </row>
    <row r="6487" spans="1:3">
      <c r="A6487" s="577"/>
      <c r="B6487" s="577"/>
      <c r="C6487" s="577"/>
    </row>
    <row r="6488" spans="1:3">
      <c r="A6488" s="577"/>
      <c r="B6488" s="577"/>
      <c r="C6488" s="577"/>
    </row>
    <row r="6489" spans="1:3">
      <c r="A6489" s="577"/>
      <c r="B6489" s="577"/>
      <c r="C6489" s="577"/>
    </row>
    <row r="6490" spans="1:3">
      <c r="A6490" s="577"/>
      <c r="B6490" s="577"/>
      <c r="C6490" s="577"/>
    </row>
    <row r="6491" spans="1:3">
      <c r="A6491" s="577"/>
      <c r="B6491" s="577"/>
      <c r="C6491" s="577"/>
    </row>
    <row r="6492" spans="1:3">
      <c r="A6492" s="577"/>
      <c r="B6492" s="577"/>
      <c r="C6492" s="577"/>
    </row>
    <row r="6493" spans="1:3">
      <c r="A6493" s="577"/>
      <c r="B6493" s="577"/>
      <c r="C6493" s="577"/>
    </row>
    <row r="6494" spans="1:3">
      <c r="A6494" s="577"/>
      <c r="B6494" s="577"/>
      <c r="C6494" s="577"/>
    </row>
    <row r="6495" spans="1:3">
      <c r="A6495" s="577"/>
      <c r="B6495" s="577"/>
      <c r="C6495" s="577"/>
    </row>
    <row r="6496" spans="1:3">
      <c r="A6496" s="577"/>
      <c r="B6496" s="577"/>
      <c r="C6496" s="577"/>
    </row>
    <row r="6497" spans="1:3">
      <c r="A6497" s="577"/>
      <c r="B6497" s="577"/>
      <c r="C6497" s="577"/>
    </row>
    <row r="6498" spans="1:3">
      <c r="A6498" s="577"/>
      <c r="B6498" s="577"/>
      <c r="C6498" s="577"/>
    </row>
    <row r="6499" spans="1:3">
      <c r="A6499" s="577"/>
      <c r="B6499" s="577"/>
      <c r="C6499" s="577"/>
    </row>
    <row r="6500" spans="1:3">
      <c r="A6500" s="577"/>
      <c r="B6500" s="577"/>
      <c r="C6500" s="577"/>
    </row>
    <row r="6501" spans="1:3">
      <c r="A6501" s="577"/>
      <c r="B6501" s="577"/>
      <c r="C6501" s="577"/>
    </row>
    <row r="6502" spans="1:3">
      <c r="A6502" s="577"/>
      <c r="B6502" s="577"/>
      <c r="C6502" s="577"/>
    </row>
    <row r="6503" spans="1:3">
      <c r="A6503" s="577"/>
      <c r="B6503" s="577"/>
      <c r="C6503" s="577"/>
    </row>
    <row r="6504" spans="1:3">
      <c r="A6504" s="577"/>
      <c r="B6504" s="577"/>
      <c r="C6504" s="577"/>
    </row>
    <row r="6505" spans="1:3">
      <c r="A6505" s="577"/>
      <c r="B6505" s="577"/>
      <c r="C6505" s="577"/>
    </row>
    <row r="6506" spans="1:3">
      <c r="A6506" s="577"/>
      <c r="B6506" s="577"/>
      <c r="C6506" s="577"/>
    </row>
    <row r="6507" spans="1:3">
      <c r="A6507" s="577"/>
      <c r="B6507" s="577"/>
      <c r="C6507" s="577"/>
    </row>
    <row r="6508" spans="1:3">
      <c r="A6508" s="577"/>
      <c r="B6508" s="577"/>
      <c r="C6508" s="577"/>
    </row>
    <row r="6509" spans="1:3">
      <c r="A6509" s="577"/>
      <c r="B6509" s="577"/>
      <c r="C6509" s="577"/>
    </row>
    <row r="6510" spans="1:3">
      <c r="A6510" s="577"/>
      <c r="B6510" s="577"/>
      <c r="C6510" s="577"/>
    </row>
    <row r="6511" spans="1:3">
      <c r="A6511" s="577"/>
      <c r="B6511" s="577"/>
      <c r="C6511" s="577"/>
    </row>
    <row r="6512" spans="1:3">
      <c r="A6512" s="577"/>
      <c r="B6512" s="577"/>
      <c r="C6512" s="577"/>
    </row>
    <row r="6513" spans="1:3">
      <c r="A6513" s="577"/>
      <c r="B6513" s="577"/>
      <c r="C6513" s="577"/>
    </row>
    <row r="6514" spans="1:3">
      <c r="A6514" s="577"/>
      <c r="B6514" s="577"/>
      <c r="C6514" s="577"/>
    </row>
    <row r="6515" spans="1:3">
      <c r="A6515" s="577"/>
      <c r="B6515" s="577"/>
      <c r="C6515" s="577"/>
    </row>
    <row r="6516" spans="1:3">
      <c r="A6516" s="577"/>
      <c r="B6516" s="577"/>
      <c r="C6516" s="577"/>
    </row>
    <row r="6517" spans="1:3">
      <c r="A6517" s="577"/>
      <c r="B6517" s="577"/>
      <c r="C6517" s="577"/>
    </row>
    <row r="6518" spans="1:3">
      <c r="A6518" s="577"/>
      <c r="B6518" s="577"/>
      <c r="C6518" s="577"/>
    </row>
    <row r="6519" spans="1:3">
      <c r="A6519" s="577"/>
      <c r="B6519" s="577"/>
      <c r="C6519" s="577"/>
    </row>
    <row r="6520" spans="1:3">
      <c r="A6520" s="577"/>
      <c r="B6520" s="577"/>
      <c r="C6520" s="577"/>
    </row>
    <row r="6521" spans="1:3">
      <c r="A6521" s="577"/>
      <c r="B6521" s="577"/>
      <c r="C6521" s="577"/>
    </row>
    <row r="6522" spans="1:3">
      <c r="A6522" s="577"/>
      <c r="B6522" s="577"/>
      <c r="C6522" s="577"/>
    </row>
    <row r="6523" spans="1:3">
      <c r="A6523" s="577"/>
      <c r="B6523" s="577"/>
      <c r="C6523" s="577"/>
    </row>
    <row r="6524" spans="1:3">
      <c r="A6524" s="577"/>
      <c r="B6524" s="577"/>
      <c r="C6524" s="577"/>
    </row>
    <row r="6525" spans="1:3">
      <c r="A6525" s="577"/>
      <c r="B6525" s="577"/>
      <c r="C6525" s="577"/>
    </row>
    <row r="6526" spans="1:3">
      <c r="A6526" s="577"/>
      <c r="B6526" s="577"/>
      <c r="C6526" s="577"/>
    </row>
    <row r="6527" spans="1:3">
      <c r="A6527" s="577"/>
      <c r="B6527" s="577"/>
      <c r="C6527" s="577"/>
    </row>
    <row r="6528" spans="1:3">
      <c r="A6528" s="577"/>
      <c r="B6528" s="577"/>
      <c r="C6528" s="577"/>
    </row>
    <row r="6529" spans="1:3">
      <c r="A6529" s="577"/>
      <c r="B6529" s="577"/>
      <c r="C6529" s="577"/>
    </row>
    <row r="6530" spans="1:3">
      <c r="A6530" s="577"/>
      <c r="B6530" s="577"/>
      <c r="C6530" s="577"/>
    </row>
    <row r="6531" spans="1:3">
      <c r="A6531" s="577"/>
      <c r="B6531" s="577"/>
      <c r="C6531" s="577"/>
    </row>
    <row r="6532" spans="1:3">
      <c r="A6532" s="577"/>
      <c r="B6532" s="577"/>
      <c r="C6532" s="577"/>
    </row>
    <row r="6533" spans="1:3">
      <c r="A6533" s="577"/>
      <c r="B6533" s="577"/>
      <c r="C6533" s="577"/>
    </row>
    <row r="6534" spans="1:3">
      <c r="A6534" s="577"/>
      <c r="B6534" s="577"/>
      <c r="C6534" s="577"/>
    </row>
    <row r="6535" spans="1:3">
      <c r="A6535" s="577"/>
      <c r="B6535" s="577"/>
      <c r="C6535" s="577"/>
    </row>
    <row r="6536" spans="1:3">
      <c r="A6536" s="577"/>
      <c r="B6536" s="577"/>
      <c r="C6536" s="577"/>
    </row>
    <row r="6537" spans="1:3">
      <c r="A6537" s="577"/>
      <c r="B6537" s="577"/>
      <c r="C6537" s="577"/>
    </row>
    <row r="6538" spans="1:3">
      <c r="A6538" s="577"/>
      <c r="B6538" s="577"/>
      <c r="C6538" s="577"/>
    </row>
    <row r="6539" spans="1:3">
      <c r="A6539" s="577"/>
      <c r="B6539" s="577"/>
      <c r="C6539" s="577"/>
    </row>
    <row r="6540" spans="1:3">
      <c r="A6540" s="577"/>
      <c r="B6540" s="577"/>
      <c r="C6540" s="577"/>
    </row>
    <row r="6541" spans="1:3">
      <c r="A6541" s="577"/>
      <c r="B6541" s="577"/>
      <c r="C6541" s="577"/>
    </row>
    <row r="6542" spans="1:3">
      <c r="A6542" s="577"/>
      <c r="B6542" s="577"/>
      <c r="C6542" s="577"/>
    </row>
    <row r="6543" spans="1:3">
      <c r="A6543" s="577"/>
      <c r="B6543" s="577"/>
      <c r="C6543" s="577"/>
    </row>
    <row r="6544" spans="1:3">
      <c r="A6544" s="577"/>
      <c r="B6544" s="577"/>
      <c r="C6544" s="577"/>
    </row>
    <row r="6545" spans="1:3">
      <c r="A6545" s="577"/>
      <c r="B6545" s="577"/>
      <c r="C6545" s="577"/>
    </row>
    <row r="6546" spans="1:3">
      <c r="A6546" s="577"/>
      <c r="B6546" s="577"/>
      <c r="C6546" s="577"/>
    </row>
    <row r="6547" spans="1:3">
      <c r="A6547" s="577"/>
      <c r="B6547" s="577"/>
      <c r="C6547" s="577"/>
    </row>
    <row r="6548" spans="1:3">
      <c r="A6548" s="577"/>
      <c r="B6548" s="577"/>
      <c r="C6548" s="577"/>
    </row>
    <row r="6549" spans="1:3">
      <c r="A6549" s="577"/>
      <c r="B6549" s="577"/>
      <c r="C6549" s="577"/>
    </row>
    <row r="6550" spans="1:3">
      <c r="A6550" s="577"/>
      <c r="B6550" s="577"/>
      <c r="C6550" s="577"/>
    </row>
    <row r="6551" spans="1:3">
      <c r="A6551" s="577"/>
      <c r="B6551" s="577"/>
      <c r="C6551" s="577"/>
    </row>
    <row r="6552" spans="1:3">
      <c r="A6552" s="577"/>
      <c r="B6552" s="577"/>
      <c r="C6552" s="577"/>
    </row>
    <row r="6553" spans="1:3">
      <c r="A6553" s="577"/>
      <c r="B6553" s="577"/>
      <c r="C6553" s="577"/>
    </row>
    <row r="6554" spans="1:3">
      <c r="A6554" s="577"/>
      <c r="B6554" s="577"/>
      <c r="C6554" s="577"/>
    </row>
    <row r="6555" spans="1:3">
      <c r="A6555" s="577"/>
      <c r="B6555" s="577"/>
      <c r="C6555" s="577"/>
    </row>
    <row r="6556" spans="1:3">
      <c r="A6556" s="577"/>
      <c r="B6556" s="577"/>
      <c r="C6556" s="577"/>
    </row>
    <row r="6557" spans="1:3">
      <c r="A6557" s="577"/>
      <c r="B6557" s="577"/>
      <c r="C6557" s="577"/>
    </row>
    <row r="6558" spans="1:3">
      <c r="A6558" s="577"/>
      <c r="B6558" s="577"/>
      <c r="C6558" s="577"/>
    </row>
    <row r="6559" spans="1:3">
      <c r="A6559" s="577"/>
      <c r="B6559" s="577"/>
      <c r="C6559" s="577"/>
    </row>
    <row r="6560" spans="1:3">
      <c r="A6560" s="577"/>
      <c r="B6560" s="577"/>
      <c r="C6560" s="577"/>
    </row>
    <row r="6561" spans="1:3">
      <c r="A6561" s="577"/>
      <c r="B6561" s="577"/>
      <c r="C6561" s="577"/>
    </row>
    <row r="6562" spans="1:3">
      <c r="A6562" s="577"/>
      <c r="B6562" s="577"/>
      <c r="C6562" s="577"/>
    </row>
    <row r="6563" spans="1:3">
      <c r="A6563" s="577"/>
      <c r="B6563" s="577"/>
      <c r="C6563" s="577"/>
    </row>
    <row r="6564" spans="1:3">
      <c r="A6564" s="577"/>
      <c r="B6564" s="577"/>
      <c r="C6564" s="577"/>
    </row>
    <row r="6565" spans="1:3">
      <c r="A6565" s="577"/>
      <c r="B6565" s="577"/>
      <c r="C6565" s="577"/>
    </row>
    <row r="6566" spans="1:3">
      <c r="A6566" s="577"/>
      <c r="B6566" s="577"/>
      <c r="C6566" s="577"/>
    </row>
    <row r="6567" spans="1:3">
      <c r="A6567" s="577"/>
      <c r="B6567" s="577"/>
      <c r="C6567" s="577"/>
    </row>
    <row r="6568" spans="1:3">
      <c r="A6568" s="577"/>
      <c r="B6568" s="577"/>
      <c r="C6568" s="577"/>
    </row>
    <row r="6569" spans="1:3">
      <c r="A6569" s="577"/>
      <c r="B6569" s="577"/>
      <c r="C6569" s="577"/>
    </row>
    <row r="6570" spans="1:3">
      <c r="A6570" s="577"/>
      <c r="B6570" s="577"/>
      <c r="C6570" s="577"/>
    </row>
    <row r="6571" spans="1:3">
      <c r="A6571" s="577"/>
      <c r="B6571" s="577"/>
      <c r="C6571" s="577"/>
    </row>
    <row r="6572" spans="1:3">
      <c r="A6572" s="577"/>
      <c r="B6572" s="577"/>
      <c r="C6572" s="577"/>
    </row>
    <row r="6573" spans="1:3">
      <c r="A6573" s="577"/>
      <c r="B6573" s="577"/>
      <c r="C6573" s="577"/>
    </row>
    <row r="6574" spans="1:3">
      <c r="A6574" s="577"/>
      <c r="B6574" s="577"/>
      <c r="C6574" s="577"/>
    </row>
    <row r="6575" spans="1:3">
      <c r="A6575" s="577"/>
      <c r="B6575" s="577"/>
      <c r="C6575" s="577"/>
    </row>
    <row r="6576" spans="1:3">
      <c r="A6576" s="577"/>
      <c r="B6576" s="577"/>
      <c r="C6576" s="577"/>
    </row>
    <row r="6577" spans="1:3">
      <c r="A6577" s="577"/>
      <c r="B6577" s="577"/>
      <c r="C6577" s="577"/>
    </row>
    <row r="6578" spans="1:3">
      <c r="A6578" s="577"/>
      <c r="B6578" s="577"/>
      <c r="C6578" s="577"/>
    </row>
    <row r="6579" spans="1:3">
      <c r="A6579" s="577"/>
      <c r="B6579" s="577"/>
      <c r="C6579" s="577"/>
    </row>
    <row r="6580" spans="1:3">
      <c r="A6580" s="577"/>
      <c r="B6580" s="577"/>
      <c r="C6580" s="577"/>
    </row>
    <row r="6581" spans="1:3">
      <c r="A6581" s="577"/>
      <c r="B6581" s="577"/>
      <c r="C6581" s="577"/>
    </row>
    <row r="6582" spans="1:3">
      <c r="A6582" s="577"/>
      <c r="B6582" s="577"/>
      <c r="C6582" s="577"/>
    </row>
    <row r="6583" spans="1:3">
      <c r="A6583" s="577"/>
      <c r="B6583" s="577"/>
      <c r="C6583" s="577"/>
    </row>
    <row r="6584" spans="1:3">
      <c r="A6584" s="577"/>
      <c r="B6584" s="577"/>
      <c r="C6584" s="577"/>
    </row>
    <row r="6585" spans="1:3">
      <c r="A6585" s="577"/>
      <c r="B6585" s="577"/>
      <c r="C6585" s="577"/>
    </row>
    <row r="6586" spans="1:3">
      <c r="A6586" s="577"/>
      <c r="B6586" s="577"/>
      <c r="C6586" s="577"/>
    </row>
    <row r="6587" spans="1:3">
      <c r="A6587" s="577"/>
      <c r="B6587" s="577"/>
      <c r="C6587" s="577"/>
    </row>
    <row r="6588" spans="1:3">
      <c r="A6588" s="577"/>
      <c r="B6588" s="577"/>
      <c r="C6588" s="577"/>
    </row>
    <row r="6589" spans="1:3">
      <c r="A6589" s="577"/>
      <c r="B6589" s="577"/>
      <c r="C6589" s="577"/>
    </row>
    <row r="6590" spans="1:3">
      <c r="A6590" s="577"/>
      <c r="B6590" s="577"/>
      <c r="C6590" s="577"/>
    </row>
    <row r="6591" spans="1:3">
      <c r="A6591" s="577"/>
      <c r="B6591" s="577"/>
      <c r="C6591" s="577"/>
    </row>
    <row r="6592" spans="1:3">
      <c r="A6592" s="577"/>
      <c r="B6592" s="577"/>
      <c r="C6592" s="577"/>
    </row>
    <row r="6593" spans="1:3">
      <c r="A6593" s="577"/>
      <c r="B6593" s="577"/>
      <c r="C6593" s="577"/>
    </row>
    <row r="6594" spans="1:3">
      <c r="A6594" s="577"/>
      <c r="B6594" s="577"/>
      <c r="C6594" s="577"/>
    </row>
    <row r="6595" spans="1:3">
      <c r="A6595" s="577"/>
      <c r="B6595" s="577"/>
      <c r="C6595" s="577"/>
    </row>
    <row r="6596" spans="1:3">
      <c r="A6596" s="577"/>
      <c r="B6596" s="577"/>
      <c r="C6596" s="577"/>
    </row>
    <row r="6597" spans="1:3">
      <c r="A6597" s="577"/>
      <c r="B6597" s="577"/>
      <c r="C6597" s="577"/>
    </row>
    <row r="6598" spans="1:3">
      <c r="A6598" s="577"/>
      <c r="B6598" s="577"/>
      <c r="C6598" s="577"/>
    </row>
    <row r="6599" spans="1:3">
      <c r="A6599" s="577"/>
      <c r="B6599" s="577"/>
      <c r="C6599" s="577"/>
    </row>
    <row r="6600" spans="1:3">
      <c r="A6600" s="577"/>
      <c r="B6600" s="577"/>
      <c r="C6600" s="577"/>
    </row>
    <row r="6601" spans="1:3">
      <c r="A6601" s="577"/>
      <c r="B6601" s="577"/>
      <c r="C6601" s="577"/>
    </row>
    <row r="6602" spans="1:3">
      <c r="A6602" s="577"/>
      <c r="B6602" s="577"/>
      <c r="C6602" s="577"/>
    </row>
    <row r="6603" spans="1:3">
      <c r="A6603" s="577"/>
      <c r="B6603" s="577"/>
      <c r="C6603" s="577"/>
    </row>
    <row r="6604" spans="1:3">
      <c r="A6604" s="577"/>
      <c r="B6604" s="577"/>
      <c r="C6604" s="577"/>
    </row>
    <row r="6605" spans="1:3">
      <c r="A6605" s="577"/>
      <c r="B6605" s="577"/>
      <c r="C6605" s="577"/>
    </row>
    <row r="6606" spans="1:3">
      <c r="A6606" s="577"/>
      <c r="B6606" s="577"/>
      <c r="C6606" s="577"/>
    </row>
    <row r="6607" spans="1:3">
      <c r="A6607" s="577"/>
      <c r="B6607" s="577"/>
      <c r="C6607" s="577"/>
    </row>
    <row r="6608" spans="1:3">
      <c r="A6608" s="577"/>
      <c r="B6608" s="577"/>
      <c r="C6608" s="577"/>
    </row>
    <row r="6609" spans="1:3">
      <c r="A6609" s="577"/>
      <c r="B6609" s="577"/>
      <c r="C6609" s="577"/>
    </row>
    <row r="6610" spans="1:3">
      <c r="A6610" s="577"/>
      <c r="B6610" s="577"/>
      <c r="C6610" s="577"/>
    </row>
    <row r="6611" spans="1:3">
      <c r="A6611" s="577"/>
      <c r="B6611" s="577"/>
      <c r="C6611" s="577"/>
    </row>
    <row r="6612" spans="1:3">
      <c r="A6612" s="577"/>
      <c r="B6612" s="577"/>
      <c r="C6612" s="577"/>
    </row>
    <row r="6613" spans="1:3">
      <c r="A6613" s="577"/>
      <c r="B6613" s="577"/>
      <c r="C6613" s="577"/>
    </row>
    <row r="6614" spans="1:3">
      <c r="A6614" s="577"/>
      <c r="B6614" s="577"/>
      <c r="C6614" s="577"/>
    </row>
    <row r="6615" spans="1:3">
      <c r="A6615" s="577"/>
      <c r="B6615" s="577"/>
      <c r="C6615" s="577"/>
    </row>
    <row r="6616" spans="1:3">
      <c r="A6616" s="577"/>
      <c r="B6616" s="577"/>
      <c r="C6616" s="577"/>
    </row>
    <row r="6617" spans="1:3">
      <c r="A6617" s="577"/>
      <c r="B6617" s="577"/>
      <c r="C6617" s="577"/>
    </row>
    <row r="6618" spans="1:3">
      <c r="A6618" s="577"/>
      <c r="B6618" s="577"/>
      <c r="C6618" s="577"/>
    </row>
    <row r="6619" spans="1:3">
      <c r="A6619" s="577"/>
      <c r="B6619" s="577"/>
      <c r="C6619" s="577"/>
    </row>
    <row r="6620" spans="1:3">
      <c r="A6620" s="577"/>
      <c r="B6620" s="577"/>
      <c r="C6620" s="577"/>
    </row>
    <row r="6621" spans="1:3">
      <c r="A6621" s="577"/>
      <c r="B6621" s="577"/>
      <c r="C6621" s="577"/>
    </row>
    <row r="6622" spans="1:3">
      <c r="A6622" s="577"/>
      <c r="B6622" s="577"/>
      <c r="C6622" s="577"/>
    </row>
    <row r="6623" spans="1:3">
      <c r="A6623" s="577"/>
      <c r="B6623" s="577"/>
      <c r="C6623" s="577"/>
    </row>
    <row r="6624" spans="1:3">
      <c r="A6624" s="577"/>
      <c r="B6624" s="577"/>
      <c r="C6624" s="577"/>
    </row>
    <row r="6625" spans="1:3">
      <c r="A6625" s="577"/>
      <c r="B6625" s="577"/>
      <c r="C6625" s="577"/>
    </row>
    <row r="6626" spans="1:3">
      <c r="A6626" s="577"/>
      <c r="B6626" s="577"/>
      <c r="C6626" s="577"/>
    </row>
    <row r="6627" spans="1:3">
      <c r="A6627" s="577"/>
      <c r="B6627" s="577"/>
      <c r="C6627" s="577"/>
    </row>
    <row r="6628" spans="1:3">
      <c r="A6628" s="577"/>
      <c r="B6628" s="577"/>
      <c r="C6628" s="577"/>
    </row>
    <row r="6629" spans="1:3">
      <c r="A6629" s="577"/>
      <c r="B6629" s="577"/>
      <c r="C6629" s="577"/>
    </row>
    <row r="6630" spans="1:3">
      <c r="A6630" s="577"/>
      <c r="B6630" s="577"/>
      <c r="C6630" s="577"/>
    </row>
    <row r="6631" spans="1:3">
      <c r="A6631" s="577"/>
      <c r="B6631" s="577"/>
      <c r="C6631" s="577"/>
    </row>
    <row r="6632" spans="1:3">
      <c r="A6632" s="577"/>
      <c r="B6632" s="577"/>
      <c r="C6632" s="577"/>
    </row>
    <row r="6633" spans="1:3">
      <c r="A6633" s="577"/>
      <c r="B6633" s="577"/>
      <c r="C6633" s="577"/>
    </row>
    <row r="6634" spans="1:3">
      <c r="A6634" s="577"/>
      <c r="B6634" s="577"/>
      <c r="C6634" s="577"/>
    </row>
    <row r="6635" spans="1:3">
      <c r="A6635" s="577"/>
      <c r="B6635" s="577"/>
      <c r="C6635" s="577"/>
    </row>
    <row r="6636" spans="1:3">
      <c r="A6636" s="577"/>
      <c r="B6636" s="577"/>
      <c r="C6636" s="577"/>
    </row>
    <row r="6637" spans="1:3">
      <c r="A6637" s="577"/>
      <c r="B6637" s="577"/>
      <c r="C6637" s="577"/>
    </row>
    <row r="6638" spans="1:3">
      <c r="A6638" s="577"/>
      <c r="B6638" s="577"/>
      <c r="C6638" s="577"/>
    </row>
    <row r="6639" spans="1:3">
      <c r="A6639" s="577"/>
      <c r="B6639" s="577"/>
      <c r="C6639" s="577"/>
    </row>
    <row r="6640" spans="1:3">
      <c r="A6640" s="577"/>
      <c r="B6640" s="577"/>
      <c r="C6640" s="577"/>
    </row>
    <row r="6641" spans="1:3">
      <c r="A6641" s="577"/>
      <c r="B6641" s="577"/>
      <c r="C6641" s="577"/>
    </row>
    <row r="6642" spans="1:3">
      <c r="A6642" s="577"/>
      <c r="B6642" s="577"/>
      <c r="C6642" s="577"/>
    </row>
    <row r="6643" spans="1:3">
      <c r="A6643" s="577"/>
      <c r="B6643" s="577"/>
      <c r="C6643" s="577"/>
    </row>
    <row r="6644" spans="1:3">
      <c r="A6644" s="577"/>
      <c r="B6644" s="577"/>
      <c r="C6644" s="577"/>
    </row>
    <row r="6645" spans="1:3">
      <c r="A6645" s="577"/>
      <c r="B6645" s="577"/>
      <c r="C6645" s="577"/>
    </row>
    <row r="6646" spans="1:3">
      <c r="A6646" s="577"/>
      <c r="B6646" s="577"/>
      <c r="C6646" s="577"/>
    </row>
    <row r="6647" spans="1:3">
      <c r="A6647" s="577"/>
      <c r="B6647" s="577"/>
      <c r="C6647" s="577"/>
    </row>
    <row r="6648" spans="1:3">
      <c r="A6648" s="577"/>
      <c r="B6648" s="577"/>
      <c r="C6648" s="577"/>
    </row>
    <row r="6649" spans="1:3">
      <c r="A6649" s="577"/>
      <c r="B6649" s="577"/>
      <c r="C6649" s="577"/>
    </row>
    <row r="6650" spans="1:3">
      <c r="A6650" s="577"/>
      <c r="B6650" s="577"/>
      <c r="C6650" s="577"/>
    </row>
    <row r="6651" spans="1:3">
      <c r="A6651" s="577"/>
      <c r="B6651" s="577"/>
      <c r="C6651" s="577"/>
    </row>
    <row r="6652" spans="1:3">
      <c r="A6652" s="577"/>
      <c r="B6652" s="577"/>
      <c r="C6652" s="577"/>
    </row>
    <row r="6653" spans="1:3">
      <c r="A6653" s="577"/>
      <c r="B6653" s="577"/>
      <c r="C6653" s="577"/>
    </row>
    <row r="6654" spans="1:3">
      <c r="A6654" s="577"/>
      <c r="B6654" s="577"/>
      <c r="C6654" s="577"/>
    </row>
    <row r="6655" spans="1:3">
      <c r="A6655" s="577"/>
      <c r="B6655" s="577"/>
      <c r="C6655" s="577"/>
    </row>
    <row r="6656" spans="1:3">
      <c r="A6656" s="577"/>
      <c r="B6656" s="577"/>
      <c r="C6656" s="577"/>
    </row>
    <row r="6657" spans="1:3">
      <c r="A6657" s="577"/>
      <c r="B6657" s="577"/>
      <c r="C6657" s="577"/>
    </row>
    <row r="6658" spans="1:3">
      <c r="A6658" s="577"/>
      <c r="B6658" s="577"/>
      <c r="C6658" s="577"/>
    </row>
    <row r="6659" spans="1:3">
      <c r="A6659" s="577"/>
      <c r="B6659" s="577"/>
      <c r="C6659" s="577"/>
    </row>
    <row r="6660" spans="1:3">
      <c r="A6660" s="577"/>
      <c r="B6660" s="577"/>
      <c r="C6660" s="577"/>
    </row>
    <row r="6661" spans="1:3">
      <c r="A6661" s="577"/>
      <c r="B6661" s="577"/>
      <c r="C6661" s="577"/>
    </row>
    <row r="6662" spans="1:3">
      <c r="A6662" s="577"/>
      <c r="B6662" s="577"/>
      <c r="C6662" s="577"/>
    </row>
    <row r="6663" spans="1:3">
      <c r="A6663" s="577"/>
      <c r="B6663" s="577"/>
      <c r="C6663" s="577"/>
    </row>
    <row r="6664" spans="1:3">
      <c r="A6664" s="577"/>
      <c r="B6664" s="577"/>
      <c r="C6664" s="577"/>
    </row>
    <row r="6665" spans="1:3">
      <c r="A6665" s="577"/>
      <c r="B6665" s="577"/>
      <c r="C6665" s="577"/>
    </row>
    <row r="6666" spans="1:3">
      <c r="A6666" s="577"/>
      <c r="B6666" s="577"/>
      <c r="C6666" s="577"/>
    </row>
    <row r="6667" spans="1:3">
      <c r="A6667" s="577"/>
      <c r="B6667" s="577"/>
      <c r="C6667" s="577"/>
    </row>
    <row r="6668" spans="1:3">
      <c r="A6668" s="577"/>
      <c r="B6668" s="577"/>
      <c r="C6668" s="577"/>
    </row>
    <row r="6669" spans="1:3">
      <c r="A6669" s="577"/>
      <c r="B6669" s="577"/>
      <c r="C6669" s="577"/>
    </row>
    <row r="6670" spans="1:3">
      <c r="A6670" s="577"/>
      <c r="B6670" s="577"/>
      <c r="C6670" s="577"/>
    </row>
    <row r="6671" spans="1:3">
      <c r="A6671" s="577"/>
      <c r="B6671" s="577"/>
      <c r="C6671" s="577"/>
    </row>
    <row r="6672" spans="1:3">
      <c r="A6672" s="577"/>
      <c r="B6672" s="577"/>
      <c r="C6672" s="577"/>
    </row>
    <row r="6673" spans="1:3">
      <c r="A6673" s="577"/>
      <c r="B6673" s="577"/>
      <c r="C6673" s="577"/>
    </row>
    <row r="6674" spans="1:3">
      <c r="A6674" s="577"/>
      <c r="B6674" s="577"/>
      <c r="C6674" s="577"/>
    </row>
    <row r="6675" spans="1:3">
      <c r="A6675" s="577"/>
      <c r="B6675" s="577"/>
      <c r="C6675" s="577"/>
    </row>
    <row r="6676" spans="1:3">
      <c r="A6676" s="577"/>
      <c r="B6676" s="577"/>
      <c r="C6676" s="577"/>
    </row>
    <row r="6677" spans="1:3">
      <c r="A6677" s="577"/>
      <c r="B6677" s="577"/>
      <c r="C6677" s="577"/>
    </row>
    <row r="6678" spans="1:3">
      <c r="A6678" s="577"/>
      <c r="B6678" s="577"/>
      <c r="C6678" s="577"/>
    </row>
    <row r="6679" spans="1:3">
      <c r="A6679" s="577"/>
      <c r="B6679" s="577"/>
      <c r="C6679" s="577"/>
    </row>
    <row r="6680" spans="1:3">
      <c r="A6680" s="577"/>
      <c r="B6680" s="577"/>
      <c r="C6680" s="577"/>
    </row>
    <row r="6681" spans="1:3">
      <c r="A6681" s="577"/>
      <c r="B6681" s="577"/>
      <c r="C6681" s="577"/>
    </row>
    <row r="6682" spans="1:3">
      <c r="A6682" s="577"/>
      <c r="B6682" s="577"/>
      <c r="C6682" s="577"/>
    </row>
    <row r="6683" spans="1:3">
      <c r="A6683" s="577"/>
      <c r="B6683" s="577"/>
      <c r="C6683" s="577"/>
    </row>
    <row r="6684" spans="1:3">
      <c r="A6684" s="577"/>
      <c r="B6684" s="577"/>
      <c r="C6684" s="577"/>
    </row>
    <row r="6685" spans="1:3">
      <c r="A6685" s="577"/>
      <c r="B6685" s="577"/>
      <c r="C6685" s="577"/>
    </row>
    <row r="6686" spans="1:3">
      <c r="A6686" s="577"/>
      <c r="B6686" s="577"/>
      <c r="C6686" s="577"/>
    </row>
    <row r="6687" spans="1:3">
      <c r="A6687" s="577"/>
      <c r="B6687" s="577"/>
      <c r="C6687" s="577"/>
    </row>
    <row r="6688" spans="1:3">
      <c r="A6688" s="577"/>
      <c r="B6688" s="577"/>
      <c r="C6688" s="577"/>
    </row>
    <row r="6689" spans="1:3">
      <c r="A6689" s="577"/>
      <c r="B6689" s="577"/>
      <c r="C6689" s="577"/>
    </row>
    <row r="6690" spans="1:3">
      <c r="A6690" s="577"/>
      <c r="B6690" s="577"/>
      <c r="C6690" s="577"/>
    </row>
    <row r="6691" spans="1:3">
      <c r="A6691" s="577"/>
      <c r="B6691" s="577"/>
      <c r="C6691" s="577"/>
    </row>
    <row r="6692" spans="1:3">
      <c r="A6692" s="577"/>
      <c r="B6692" s="577"/>
      <c r="C6692" s="577"/>
    </row>
    <row r="6693" spans="1:3">
      <c r="A6693" s="577"/>
      <c r="B6693" s="577"/>
      <c r="C6693" s="577"/>
    </row>
    <row r="6694" spans="1:3">
      <c r="A6694" s="577"/>
      <c r="B6694" s="577"/>
      <c r="C6694" s="577"/>
    </row>
    <row r="6695" spans="1:3">
      <c r="A6695" s="577"/>
      <c r="B6695" s="577"/>
      <c r="C6695" s="577"/>
    </row>
    <row r="6696" spans="1:3">
      <c r="A6696" s="577"/>
      <c r="B6696" s="577"/>
      <c r="C6696" s="577"/>
    </row>
    <row r="6697" spans="1:3">
      <c r="A6697" s="577"/>
      <c r="B6697" s="577"/>
      <c r="C6697" s="577"/>
    </row>
    <row r="6698" spans="1:3">
      <c r="A6698" s="577"/>
      <c r="B6698" s="577"/>
      <c r="C6698" s="577"/>
    </row>
    <row r="6699" spans="1:3">
      <c r="A6699" s="577"/>
      <c r="B6699" s="577"/>
      <c r="C6699" s="577"/>
    </row>
    <row r="6700" spans="1:3">
      <c r="A6700" s="577"/>
      <c r="B6700" s="577"/>
      <c r="C6700" s="577"/>
    </row>
    <row r="6701" spans="1:3">
      <c r="A6701" s="577"/>
      <c r="B6701" s="577"/>
      <c r="C6701" s="577"/>
    </row>
    <row r="6702" spans="1:3">
      <c r="A6702" s="577"/>
      <c r="B6702" s="577"/>
      <c r="C6702" s="577"/>
    </row>
    <row r="6703" spans="1:3">
      <c r="A6703" s="577"/>
      <c r="B6703" s="577"/>
      <c r="C6703" s="577"/>
    </row>
    <row r="6704" spans="1:3">
      <c r="A6704" s="577"/>
      <c r="B6704" s="577"/>
      <c r="C6704" s="577"/>
    </row>
    <row r="6705" spans="1:3">
      <c r="A6705" s="577"/>
      <c r="B6705" s="577"/>
      <c r="C6705" s="577"/>
    </row>
    <row r="6706" spans="1:3">
      <c r="A6706" s="577"/>
      <c r="B6706" s="577"/>
      <c r="C6706" s="577"/>
    </row>
    <row r="6707" spans="1:3">
      <c r="A6707" s="577"/>
      <c r="B6707" s="577"/>
      <c r="C6707" s="577"/>
    </row>
    <row r="6708" spans="1:3">
      <c r="A6708" s="577"/>
      <c r="B6708" s="577"/>
      <c r="C6708" s="577"/>
    </row>
    <row r="6709" spans="1:3">
      <c r="A6709" s="577"/>
      <c r="B6709" s="577"/>
      <c r="C6709" s="577"/>
    </row>
    <row r="6710" spans="1:3">
      <c r="A6710" s="577"/>
      <c r="B6710" s="577"/>
      <c r="C6710" s="577"/>
    </row>
    <row r="6711" spans="1:3">
      <c r="A6711" s="577"/>
      <c r="B6711" s="577"/>
      <c r="C6711" s="577"/>
    </row>
    <row r="6712" spans="1:3">
      <c r="A6712" s="577"/>
      <c r="B6712" s="577"/>
      <c r="C6712" s="577"/>
    </row>
    <row r="6713" spans="1:3">
      <c r="A6713" s="577"/>
      <c r="B6713" s="577"/>
      <c r="C6713" s="577"/>
    </row>
    <row r="6714" spans="1:3">
      <c r="A6714" s="577"/>
      <c r="B6714" s="577"/>
      <c r="C6714" s="577"/>
    </row>
    <row r="6715" spans="1:3">
      <c r="A6715" s="577"/>
      <c r="B6715" s="577"/>
      <c r="C6715" s="577"/>
    </row>
    <row r="6716" spans="1:3">
      <c r="A6716" s="577"/>
      <c r="B6716" s="577"/>
      <c r="C6716" s="577"/>
    </row>
    <row r="6717" spans="1:3">
      <c r="A6717" s="577"/>
      <c r="B6717" s="577"/>
      <c r="C6717" s="577"/>
    </row>
    <row r="6718" spans="1:3">
      <c r="A6718" s="577"/>
      <c r="B6718" s="577"/>
      <c r="C6718" s="577"/>
    </row>
    <row r="6719" spans="1:3">
      <c r="A6719" s="577"/>
      <c r="B6719" s="577"/>
      <c r="C6719" s="577"/>
    </row>
    <row r="6720" spans="1:3">
      <c r="A6720" s="577"/>
      <c r="B6720" s="577"/>
      <c r="C6720" s="577"/>
    </row>
    <row r="6721" spans="1:3">
      <c r="A6721" s="577"/>
      <c r="B6721" s="577"/>
      <c r="C6721" s="577"/>
    </row>
    <row r="6722" spans="1:3">
      <c r="A6722" s="577"/>
      <c r="B6722" s="577"/>
      <c r="C6722" s="577"/>
    </row>
    <row r="6723" spans="1:3">
      <c r="A6723" s="577"/>
      <c r="B6723" s="577"/>
      <c r="C6723" s="577"/>
    </row>
    <row r="6724" spans="1:3">
      <c r="A6724" s="577"/>
      <c r="B6724" s="577"/>
      <c r="C6724" s="577"/>
    </row>
    <row r="6725" spans="1:3">
      <c r="A6725" s="577"/>
      <c r="B6725" s="577"/>
      <c r="C6725" s="577"/>
    </row>
    <row r="6726" spans="1:3">
      <c r="A6726" s="577"/>
      <c r="B6726" s="577"/>
      <c r="C6726" s="577"/>
    </row>
    <row r="6727" spans="1:3">
      <c r="A6727" s="577"/>
      <c r="B6727" s="577"/>
      <c r="C6727" s="577"/>
    </row>
    <row r="6728" spans="1:3">
      <c r="A6728" s="577"/>
      <c r="B6728" s="577"/>
      <c r="C6728" s="577"/>
    </row>
    <row r="6729" spans="1:3">
      <c r="A6729" s="577"/>
      <c r="B6729" s="577"/>
      <c r="C6729" s="577"/>
    </row>
    <row r="6730" spans="1:3">
      <c r="A6730" s="577"/>
      <c r="B6730" s="577"/>
      <c r="C6730" s="577"/>
    </row>
    <row r="6731" spans="1:3">
      <c r="A6731" s="577"/>
      <c r="B6731" s="577"/>
      <c r="C6731" s="577"/>
    </row>
    <row r="6732" spans="1:3">
      <c r="A6732" s="577"/>
      <c r="B6732" s="577"/>
      <c r="C6732" s="577"/>
    </row>
    <row r="6733" spans="1:3">
      <c r="A6733" s="577"/>
      <c r="B6733" s="577"/>
      <c r="C6733" s="577"/>
    </row>
    <row r="6734" spans="1:3">
      <c r="A6734" s="577"/>
      <c r="B6734" s="577"/>
      <c r="C6734" s="577"/>
    </row>
    <row r="6735" spans="1:3">
      <c r="A6735" s="577"/>
      <c r="B6735" s="577"/>
      <c r="C6735" s="577"/>
    </row>
    <row r="6736" spans="1:3">
      <c r="A6736" s="577"/>
      <c r="B6736" s="577"/>
      <c r="C6736" s="577"/>
    </row>
    <row r="6737" spans="1:3">
      <c r="A6737" s="577"/>
      <c r="B6737" s="577"/>
      <c r="C6737" s="577"/>
    </row>
    <row r="6738" spans="1:3">
      <c r="A6738" s="577"/>
      <c r="B6738" s="577"/>
      <c r="C6738" s="577"/>
    </row>
    <row r="6739" spans="1:3">
      <c r="A6739" s="577"/>
      <c r="B6739" s="577"/>
      <c r="C6739" s="577"/>
    </row>
    <row r="6740" spans="1:3">
      <c r="A6740" s="577"/>
      <c r="B6740" s="577"/>
      <c r="C6740" s="577"/>
    </row>
    <row r="6741" spans="1:3">
      <c r="A6741" s="577"/>
      <c r="B6741" s="577"/>
      <c r="C6741" s="577"/>
    </row>
    <row r="6742" spans="1:3">
      <c r="A6742" s="577"/>
      <c r="B6742" s="577"/>
      <c r="C6742" s="577"/>
    </row>
    <row r="6743" spans="1:3">
      <c r="A6743" s="577"/>
      <c r="B6743" s="577"/>
      <c r="C6743" s="577"/>
    </row>
    <row r="6744" spans="1:3">
      <c r="A6744" s="577"/>
      <c r="B6744" s="577"/>
      <c r="C6744" s="577"/>
    </row>
    <row r="6745" spans="1:3">
      <c r="A6745" s="577"/>
      <c r="B6745" s="577"/>
      <c r="C6745" s="577"/>
    </row>
    <row r="6746" spans="1:3">
      <c r="A6746" s="577"/>
      <c r="B6746" s="577"/>
      <c r="C6746" s="577"/>
    </row>
    <row r="6747" spans="1:3">
      <c r="A6747" s="577"/>
      <c r="B6747" s="577"/>
      <c r="C6747" s="577"/>
    </row>
    <row r="6748" spans="1:3">
      <c r="A6748" s="577"/>
      <c r="B6748" s="577"/>
      <c r="C6748" s="577"/>
    </row>
    <row r="6749" spans="1:3">
      <c r="A6749" s="577"/>
      <c r="B6749" s="577"/>
      <c r="C6749" s="577"/>
    </row>
    <row r="6750" spans="1:3">
      <c r="A6750" s="577"/>
      <c r="B6750" s="577"/>
      <c r="C6750" s="577"/>
    </row>
    <row r="6751" spans="1:3">
      <c r="A6751" s="577"/>
      <c r="B6751" s="577"/>
      <c r="C6751" s="577"/>
    </row>
    <row r="6752" spans="1:3">
      <c r="A6752" s="577"/>
      <c r="B6752" s="577"/>
      <c r="C6752" s="577"/>
    </row>
    <row r="6753" spans="1:3">
      <c r="A6753" s="577"/>
      <c r="B6753" s="577"/>
      <c r="C6753" s="577"/>
    </row>
    <row r="6754" spans="1:3">
      <c r="A6754" s="577"/>
      <c r="B6754" s="577"/>
      <c r="C6754" s="577"/>
    </row>
    <row r="6755" spans="1:3">
      <c r="A6755" s="577"/>
      <c r="B6755" s="577"/>
      <c r="C6755" s="577"/>
    </row>
    <row r="6756" spans="1:3">
      <c r="A6756" s="577"/>
      <c r="B6756" s="577"/>
      <c r="C6756" s="577"/>
    </row>
    <row r="6757" spans="1:3">
      <c r="A6757" s="577"/>
      <c r="B6757" s="577"/>
      <c r="C6757" s="577"/>
    </row>
    <row r="6758" spans="1:3">
      <c r="A6758" s="577"/>
      <c r="B6758" s="577"/>
      <c r="C6758" s="577"/>
    </row>
    <row r="6759" spans="1:3">
      <c r="A6759" s="577"/>
      <c r="B6759" s="577"/>
      <c r="C6759" s="577"/>
    </row>
    <row r="6760" spans="1:3">
      <c r="A6760" s="577"/>
      <c r="B6760" s="577"/>
      <c r="C6760" s="577"/>
    </row>
    <row r="6761" spans="1:3">
      <c r="A6761" s="577"/>
      <c r="B6761" s="577"/>
      <c r="C6761" s="577"/>
    </row>
    <row r="6762" spans="1:3">
      <c r="A6762" s="577"/>
      <c r="B6762" s="577"/>
      <c r="C6762" s="577"/>
    </row>
    <row r="6763" spans="1:3">
      <c r="A6763" s="577"/>
      <c r="B6763" s="577"/>
      <c r="C6763" s="577"/>
    </row>
    <row r="6764" spans="1:3">
      <c r="A6764" s="577"/>
      <c r="B6764" s="577"/>
      <c r="C6764" s="577"/>
    </row>
    <row r="6765" spans="1:3">
      <c r="A6765" s="577"/>
      <c r="B6765" s="577"/>
      <c r="C6765" s="577"/>
    </row>
    <row r="6766" spans="1:3">
      <c r="A6766" s="577"/>
      <c r="B6766" s="577"/>
      <c r="C6766" s="577"/>
    </row>
    <row r="6767" spans="1:3">
      <c r="A6767" s="577"/>
      <c r="B6767" s="577"/>
      <c r="C6767" s="577"/>
    </row>
    <row r="6768" spans="1:3">
      <c r="A6768" s="577"/>
      <c r="B6768" s="577"/>
      <c r="C6768" s="577"/>
    </row>
    <row r="6769" spans="1:3">
      <c r="A6769" s="577"/>
      <c r="B6769" s="577"/>
      <c r="C6769" s="577"/>
    </row>
    <row r="6770" spans="1:3">
      <c r="A6770" s="577"/>
      <c r="B6770" s="577"/>
      <c r="C6770" s="577"/>
    </row>
    <row r="6771" spans="1:3">
      <c r="A6771" s="577"/>
      <c r="B6771" s="577"/>
      <c r="C6771" s="577"/>
    </row>
    <row r="6772" spans="1:3">
      <c r="A6772" s="577"/>
      <c r="B6772" s="577"/>
      <c r="C6772" s="577"/>
    </row>
    <row r="6773" spans="1:3">
      <c r="A6773" s="577"/>
      <c r="B6773" s="577"/>
      <c r="C6773" s="577"/>
    </row>
    <row r="6774" spans="1:3">
      <c r="A6774" s="577"/>
      <c r="B6774" s="577"/>
      <c r="C6774" s="577"/>
    </row>
    <row r="6775" spans="1:3">
      <c r="A6775" s="577"/>
      <c r="B6775" s="577"/>
      <c r="C6775" s="577"/>
    </row>
    <row r="6776" spans="1:3">
      <c r="A6776" s="577"/>
      <c r="B6776" s="577"/>
      <c r="C6776" s="577"/>
    </row>
    <row r="6777" spans="1:3">
      <c r="A6777" s="577"/>
      <c r="B6777" s="577"/>
      <c r="C6777" s="577"/>
    </row>
    <row r="6778" spans="1:3">
      <c r="A6778" s="577"/>
      <c r="B6778" s="577"/>
      <c r="C6778" s="577"/>
    </row>
    <row r="6779" spans="1:3">
      <c r="A6779" s="577"/>
      <c r="B6779" s="577"/>
      <c r="C6779" s="577"/>
    </row>
    <row r="6780" spans="1:3">
      <c r="A6780" s="577"/>
      <c r="B6780" s="577"/>
      <c r="C6780" s="577"/>
    </row>
    <row r="6781" spans="1:3">
      <c r="A6781" s="577"/>
      <c r="B6781" s="577"/>
      <c r="C6781" s="577"/>
    </row>
    <row r="6782" spans="1:3">
      <c r="A6782" s="577"/>
      <c r="B6782" s="577"/>
      <c r="C6782" s="577"/>
    </row>
    <row r="6783" spans="1:3">
      <c r="A6783" s="577"/>
      <c r="B6783" s="577"/>
      <c r="C6783" s="577"/>
    </row>
    <row r="6784" spans="1:3">
      <c r="A6784" s="577"/>
      <c r="B6784" s="577"/>
      <c r="C6784" s="577"/>
    </row>
    <row r="6785" spans="1:3">
      <c r="A6785" s="577"/>
      <c r="B6785" s="577"/>
      <c r="C6785" s="577"/>
    </row>
    <row r="6786" spans="1:3">
      <c r="A6786" s="577"/>
      <c r="B6786" s="577"/>
      <c r="C6786" s="577"/>
    </row>
    <row r="6787" spans="1:3">
      <c r="A6787" s="577"/>
      <c r="B6787" s="577"/>
      <c r="C6787" s="577"/>
    </row>
    <row r="6788" spans="1:3">
      <c r="A6788" s="577"/>
      <c r="B6788" s="577"/>
      <c r="C6788" s="577"/>
    </row>
    <row r="6789" spans="1:3">
      <c r="A6789" s="577"/>
      <c r="B6789" s="577"/>
      <c r="C6789" s="577"/>
    </row>
    <row r="6790" spans="1:3">
      <c r="A6790" s="577"/>
      <c r="B6790" s="577"/>
      <c r="C6790" s="577"/>
    </row>
    <row r="6791" spans="1:3">
      <c r="A6791" s="577"/>
      <c r="B6791" s="577"/>
      <c r="C6791" s="577"/>
    </row>
    <row r="6792" spans="1:3">
      <c r="A6792" s="577"/>
      <c r="B6792" s="577"/>
      <c r="C6792" s="577"/>
    </row>
    <row r="6793" spans="1:3">
      <c r="A6793" s="577"/>
      <c r="B6793" s="577"/>
      <c r="C6793" s="577"/>
    </row>
    <row r="6794" spans="1:3">
      <c r="A6794" s="577"/>
      <c r="B6794" s="577"/>
      <c r="C6794" s="577"/>
    </row>
    <row r="6795" spans="1:3">
      <c r="A6795" s="577"/>
      <c r="B6795" s="577"/>
      <c r="C6795" s="577"/>
    </row>
    <row r="6796" spans="1:3">
      <c r="A6796" s="577"/>
      <c r="B6796" s="577"/>
      <c r="C6796" s="577"/>
    </row>
    <row r="6797" spans="1:3">
      <c r="A6797" s="577"/>
      <c r="B6797" s="577"/>
      <c r="C6797" s="577"/>
    </row>
    <row r="6798" spans="1:3">
      <c r="A6798" s="577"/>
      <c r="B6798" s="577"/>
      <c r="C6798" s="577"/>
    </row>
    <row r="6799" spans="1:3">
      <c r="A6799" s="577"/>
      <c r="B6799" s="577"/>
      <c r="C6799" s="577"/>
    </row>
    <row r="6800" spans="1:3">
      <c r="A6800" s="577"/>
      <c r="B6800" s="577"/>
      <c r="C6800" s="577"/>
    </row>
    <row r="6801" spans="1:3">
      <c r="A6801" s="577"/>
      <c r="B6801" s="577"/>
      <c r="C6801" s="577"/>
    </row>
    <row r="6802" spans="1:3">
      <c r="A6802" s="577"/>
      <c r="B6802" s="577"/>
      <c r="C6802" s="577"/>
    </row>
    <row r="6803" spans="1:3">
      <c r="A6803" s="577"/>
      <c r="B6803" s="577"/>
      <c r="C6803" s="577"/>
    </row>
    <row r="6804" spans="1:3">
      <c r="A6804" s="577"/>
      <c r="B6804" s="577"/>
      <c r="C6804" s="577"/>
    </row>
    <row r="6805" spans="1:3">
      <c r="A6805" s="577"/>
      <c r="B6805" s="577"/>
      <c r="C6805" s="577"/>
    </row>
    <row r="6806" spans="1:3">
      <c r="A6806" s="577"/>
      <c r="B6806" s="577"/>
      <c r="C6806" s="577"/>
    </row>
    <row r="6807" spans="1:3">
      <c r="A6807" s="577"/>
      <c r="B6807" s="577"/>
      <c r="C6807" s="577"/>
    </row>
    <row r="6808" spans="1:3">
      <c r="A6808" s="577"/>
      <c r="B6808" s="577"/>
      <c r="C6808" s="577"/>
    </row>
    <row r="6809" spans="1:3">
      <c r="A6809" s="577"/>
      <c r="B6809" s="577"/>
      <c r="C6809" s="577"/>
    </row>
    <row r="6810" spans="1:3">
      <c r="A6810" s="577"/>
      <c r="B6810" s="577"/>
      <c r="C6810" s="577"/>
    </row>
    <row r="6811" spans="1:3">
      <c r="A6811" s="577"/>
      <c r="B6811" s="577"/>
      <c r="C6811" s="577"/>
    </row>
    <row r="6812" spans="1:3">
      <c r="A6812" s="577"/>
      <c r="B6812" s="577"/>
      <c r="C6812" s="577"/>
    </row>
    <row r="6813" spans="1:3">
      <c r="A6813" s="577"/>
      <c r="B6813" s="577"/>
      <c r="C6813" s="577"/>
    </row>
    <row r="6814" spans="1:3">
      <c r="A6814" s="577"/>
      <c r="B6814" s="577"/>
      <c r="C6814" s="577"/>
    </row>
    <row r="6815" spans="1:3">
      <c r="A6815" s="577"/>
      <c r="B6815" s="577"/>
      <c r="C6815" s="577"/>
    </row>
    <row r="6816" spans="1:3">
      <c r="A6816" s="577"/>
      <c r="B6816" s="577"/>
      <c r="C6816" s="577"/>
    </row>
    <row r="6817" spans="1:3">
      <c r="A6817" s="577"/>
      <c r="B6817" s="577"/>
      <c r="C6817" s="577"/>
    </row>
    <row r="6818" spans="1:3">
      <c r="A6818" s="577"/>
      <c r="B6818" s="577"/>
      <c r="C6818" s="577"/>
    </row>
    <row r="6819" spans="1:3">
      <c r="A6819" s="577"/>
      <c r="B6819" s="577"/>
      <c r="C6819" s="577"/>
    </row>
    <row r="6820" spans="1:3">
      <c r="A6820" s="577"/>
      <c r="B6820" s="577"/>
      <c r="C6820" s="577"/>
    </row>
    <row r="6821" spans="1:3">
      <c r="A6821" s="577"/>
      <c r="B6821" s="577"/>
      <c r="C6821" s="577"/>
    </row>
    <row r="6822" spans="1:3">
      <c r="A6822" s="577"/>
      <c r="B6822" s="577"/>
      <c r="C6822" s="577"/>
    </row>
    <row r="6823" spans="1:3">
      <c r="A6823" s="577"/>
      <c r="B6823" s="577"/>
      <c r="C6823" s="577"/>
    </row>
    <row r="6824" spans="1:3">
      <c r="A6824" s="577"/>
      <c r="B6824" s="577"/>
      <c r="C6824" s="577"/>
    </row>
    <row r="6825" spans="1:3">
      <c r="A6825" s="577"/>
      <c r="B6825" s="577"/>
      <c r="C6825" s="577"/>
    </row>
    <row r="6826" spans="1:3">
      <c r="A6826" s="577"/>
      <c r="B6826" s="577"/>
      <c r="C6826" s="577"/>
    </row>
    <row r="6827" spans="1:3">
      <c r="A6827" s="577"/>
      <c r="B6827" s="577"/>
      <c r="C6827" s="577"/>
    </row>
    <row r="6828" spans="1:3">
      <c r="A6828" s="577"/>
      <c r="B6828" s="577"/>
      <c r="C6828" s="577"/>
    </row>
    <row r="6829" spans="1:3">
      <c r="A6829" s="577"/>
      <c r="B6829" s="577"/>
      <c r="C6829" s="577"/>
    </row>
    <row r="6830" spans="1:3">
      <c r="A6830" s="577"/>
      <c r="B6830" s="577"/>
      <c r="C6830" s="577"/>
    </row>
    <row r="6831" spans="1:3">
      <c r="A6831" s="577"/>
      <c r="B6831" s="577"/>
      <c r="C6831" s="577"/>
    </row>
    <row r="6832" spans="1:3">
      <c r="A6832" s="577"/>
      <c r="B6832" s="577"/>
      <c r="C6832" s="577"/>
    </row>
    <row r="6833" spans="1:3">
      <c r="A6833" s="577"/>
      <c r="B6833" s="577"/>
      <c r="C6833" s="577"/>
    </row>
    <row r="6834" spans="1:3">
      <c r="A6834" s="577"/>
      <c r="B6834" s="577"/>
      <c r="C6834" s="577"/>
    </row>
    <row r="6835" spans="1:3">
      <c r="A6835" s="577"/>
      <c r="B6835" s="577"/>
      <c r="C6835" s="577"/>
    </row>
    <row r="6836" spans="1:3">
      <c r="A6836" s="577"/>
      <c r="B6836" s="577"/>
      <c r="C6836" s="577"/>
    </row>
    <row r="6837" spans="1:3">
      <c r="A6837" s="577"/>
      <c r="B6837" s="577"/>
      <c r="C6837" s="577"/>
    </row>
    <row r="6838" spans="1:3">
      <c r="A6838" s="577"/>
      <c r="B6838" s="577"/>
      <c r="C6838" s="577"/>
    </row>
    <row r="6839" spans="1:3">
      <c r="A6839" s="577"/>
      <c r="B6839" s="577"/>
      <c r="C6839" s="577"/>
    </row>
    <row r="6840" spans="1:3">
      <c r="A6840" s="577"/>
      <c r="B6840" s="577"/>
      <c r="C6840" s="577"/>
    </row>
    <row r="6841" spans="1:3">
      <c r="A6841" s="577"/>
      <c r="B6841" s="577"/>
      <c r="C6841" s="577"/>
    </row>
    <row r="6842" spans="1:3">
      <c r="A6842" s="577"/>
      <c r="B6842" s="577"/>
      <c r="C6842" s="577"/>
    </row>
    <row r="6843" spans="1:3">
      <c r="A6843" s="577"/>
      <c r="B6843" s="577"/>
      <c r="C6843" s="577"/>
    </row>
    <row r="6844" spans="1:3">
      <c r="A6844" s="577"/>
      <c r="B6844" s="577"/>
      <c r="C6844" s="577"/>
    </row>
    <row r="6845" spans="1:3">
      <c r="A6845" s="577"/>
      <c r="B6845" s="577"/>
      <c r="C6845" s="577"/>
    </row>
    <row r="6846" spans="1:3">
      <c r="A6846" s="577"/>
      <c r="B6846" s="577"/>
      <c r="C6846" s="577"/>
    </row>
    <row r="6847" spans="1:3">
      <c r="A6847" s="577"/>
      <c r="B6847" s="577"/>
      <c r="C6847" s="577"/>
    </row>
    <row r="6848" spans="1:3">
      <c r="A6848" s="577"/>
      <c r="B6848" s="577"/>
      <c r="C6848" s="577"/>
    </row>
    <row r="6849" spans="1:3">
      <c r="A6849" s="577"/>
      <c r="B6849" s="577"/>
      <c r="C6849" s="577"/>
    </row>
    <row r="6850" spans="1:3">
      <c r="A6850" s="577"/>
      <c r="B6850" s="577"/>
      <c r="C6850" s="577"/>
    </row>
    <row r="6851" spans="1:3">
      <c r="A6851" s="577"/>
      <c r="B6851" s="577"/>
      <c r="C6851" s="577"/>
    </row>
    <row r="6852" spans="1:3">
      <c r="A6852" s="577"/>
      <c r="B6852" s="577"/>
      <c r="C6852" s="577"/>
    </row>
    <row r="6853" spans="1:3">
      <c r="A6853" s="577"/>
      <c r="B6853" s="577"/>
      <c r="C6853" s="577"/>
    </row>
    <row r="6854" spans="1:3">
      <c r="A6854" s="577"/>
      <c r="B6854" s="577"/>
      <c r="C6854" s="577"/>
    </row>
    <row r="6855" spans="1:3">
      <c r="A6855" s="577"/>
      <c r="B6855" s="577"/>
      <c r="C6855" s="577"/>
    </row>
    <row r="6856" spans="1:3">
      <c r="A6856" s="577"/>
      <c r="B6856" s="577"/>
      <c r="C6856" s="577"/>
    </row>
    <row r="6857" spans="1:3">
      <c r="A6857" s="577"/>
      <c r="B6857" s="577"/>
      <c r="C6857" s="577"/>
    </row>
    <row r="6858" spans="1:3">
      <c r="A6858" s="577"/>
      <c r="B6858" s="577"/>
      <c r="C6858" s="577"/>
    </row>
    <row r="6859" spans="1:3">
      <c r="A6859" s="577"/>
      <c r="B6859" s="577"/>
      <c r="C6859" s="577"/>
    </row>
    <row r="6860" spans="1:3">
      <c r="A6860" s="577"/>
      <c r="B6860" s="577"/>
      <c r="C6860" s="577"/>
    </row>
    <row r="6861" spans="1:3">
      <c r="A6861" s="577"/>
      <c r="B6861" s="577"/>
      <c r="C6861" s="577"/>
    </row>
    <row r="6862" spans="1:3">
      <c r="A6862" s="577"/>
      <c r="B6862" s="577"/>
      <c r="C6862" s="577"/>
    </row>
    <row r="6863" spans="1:3">
      <c r="A6863" s="577"/>
      <c r="B6863" s="577"/>
      <c r="C6863" s="577"/>
    </row>
    <row r="6864" spans="1:3">
      <c r="A6864" s="577"/>
      <c r="B6864" s="577"/>
      <c r="C6864" s="577"/>
    </row>
    <row r="6865" spans="1:3">
      <c r="A6865" s="577"/>
      <c r="B6865" s="577"/>
      <c r="C6865" s="577"/>
    </row>
    <row r="6866" spans="1:3">
      <c r="A6866" s="577"/>
      <c r="B6866" s="577"/>
      <c r="C6866" s="577"/>
    </row>
    <row r="6867" spans="1:3">
      <c r="A6867" s="577"/>
      <c r="B6867" s="577"/>
      <c r="C6867" s="577"/>
    </row>
    <row r="6868" spans="1:3">
      <c r="A6868" s="577"/>
      <c r="B6868" s="577"/>
      <c r="C6868" s="577"/>
    </row>
    <row r="6869" spans="1:3">
      <c r="A6869" s="577"/>
      <c r="B6869" s="577"/>
      <c r="C6869" s="577"/>
    </row>
    <row r="6870" spans="1:3">
      <c r="A6870" s="577"/>
      <c r="B6870" s="577"/>
      <c r="C6870" s="577"/>
    </row>
    <row r="6871" spans="1:3">
      <c r="A6871" s="577"/>
      <c r="B6871" s="577"/>
      <c r="C6871" s="577"/>
    </row>
    <row r="6872" spans="1:3">
      <c r="A6872" s="577"/>
      <c r="B6872" s="577"/>
      <c r="C6872" s="577"/>
    </row>
    <row r="6873" spans="1:3">
      <c r="A6873" s="577"/>
      <c r="B6873" s="577"/>
      <c r="C6873" s="577"/>
    </row>
    <row r="6874" spans="1:3">
      <c r="A6874" s="577"/>
      <c r="B6874" s="577"/>
      <c r="C6874" s="577"/>
    </row>
    <row r="6875" spans="1:3">
      <c r="A6875" s="577"/>
      <c r="B6875" s="577"/>
      <c r="C6875" s="577"/>
    </row>
    <row r="6876" spans="1:3">
      <c r="A6876" s="577"/>
      <c r="B6876" s="577"/>
      <c r="C6876" s="577"/>
    </row>
    <row r="6877" spans="1:3">
      <c r="A6877" s="577"/>
      <c r="B6877" s="577"/>
      <c r="C6877" s="577"/>
    </row>
    <row r="6878" spans="1:3">
      <c r="A6878" s="577"/>
      <c r="B6878" s="577"/>
      <c r="C6878" s="577"/>
    </row>
    <row r="6879" spans="1:3">
      <c r="A6879" s="577"/>
      <c r="B6879" s="577"/>
      <c r="C6879" s="577"/>
    </row>
    <row r="6880" spans="1:3">
      <c r="A6880" s="577"/>
      <c r="B6880" s="577"/>
      <c r="C6880" s="577"/>
    </row>
    <row r="6881" spans="1:3">
      <c r="A6881" s="577"/>
      <c r="B6881" s="577"/>
      <c r="C6881" s="577"/>
    </row>
    <row r="6882" spans="1:3">
      <c r="A6882" s="577"/>
      <c r="B6882" s="577"/>
      <c r="C6882" s="577"/>
    </row>
    <row r="6883" spans="1:3">
      <c r="A6883" s="577"/>
      <c r="B6883" s="577"/>
      <c r="C6883" s="577"/>
    </row>
    <row r="6884" spans="1:3">
      <c r="A6884" s="577"/>
      <c r="B6884" s="577"/>
      <c r="C6884" s="577"/>
    </row>
    <row r="6885" spans="1:3">
      <c r="A6885" s="577"/>
      <c r="B6885" s="577"/>
      <c r="C6885" s="577"/>
    </row>
    <row r="6886" spans="1:3">
      <c r="A6886" s="577"/>
      <c r="B6886" s="577"/>
      <c r="C6886" s="577"/>
    </row>
    <row r="6887" spans="1:3">
      <c r="A6887" s="577"/>
      <c r="B6887" s="577"/>
      <c r="C6887" s="577"/>
    </row>
    <row r="6888" spans="1:3">
      <c r="A6888" s="577"/>
      <c r="B6888" s="577"/>
      <c r="C6888" s="577"/>
    </row>
    <row r="6889" spans="1:3">
      <c r="A6889" s="577"/>
      <c r="B6889" s="577"/>
      <c r="C6889" s="577"/>
    </row>
    <row r="6890" spans="1:3">
      <c r="A6890" s="577"/>
      <c r="B6890" s="577"/>
      <c r="C6890" s="577"/>
    </row>
    <row r="6891" spans="1:3">
      <c r="A6891" s="577"/>
      <c r="B6891" s="577"/>
      <c r="C6891" s="577"/>
    </row>
    <row r="6892" spans="1:3">
      <c r="A6892" s="577"/>
      <c r="B6892" s="577"/>
      <c r="C6892" s="577"/>
    </row>
    <row r="6893" spans="1:3">
      <c r="A6893" s="577"/>
      <c r="B6893" s="577"/>
      <c r="C6893" s="577"/>
    </row>
    <row r="6894" spans="1:3">
      <c r="A6894" s="577"/>
      <c r="B6894" s="577"/>
      <c r="C6894" s="577"/>
    </row>
    <row r="6895" spans="1:3">
      <c r="A6895" s="577"/>
      <c r="B6895" s="577"/>
      <c r="C6895" s="577"/>
    </row>
    <row r="6896" spans="1:3">
      <c r="A6896" s="577"/>
      <c r="B6896" s="577"/>
      <c r="C6896" s="577"/>
    </row>
    <row r="6897" spans="1:3">
      <c r="A6897" s="577"/>
      <c r="B6897" s="577"/>
      <c r="C6897" s="577"/>
    </row>
    <row r="6898" spans="1:3">
      <c r="A6898" s="577"/>
      <c r="B6898" s="577"/>
      <c r="C6898" s="577"/>
    </row>
    <row r="6899" spans="1:3">
      <c r="A6899" s="577"/>
      <c r="B6899" s="577"/>
      <c r="C6899" s="577"/>
    </row>
    <row r="6900" spans="1:3">
      <c r="A6900" s="577"/>
      <c r="B6900" s="577"/>
      <c r="C6900" s="577"/>
    </row>
    <row r="6901" spans="1:3">
      <c r="A6901" s="577"/>
      <c r="B6901" s="577"/>
      <c r="C6901" s="577"/>
    </row>
    <row r="6902" spans="1:3">
      <c r="A6902" s="577"/>
      <c r="B6902" s="577"/>
      <c r="C6902" s="577"/>
    </row>
    <row r="6903" spans="1:3">
      <c r="A6903" s="577"/>
      <c r="B6903" s="577"/>
      <c r="C6903" s="577"/>
    </row>
    <row r="6904" spans="1:3">
      <c r="A6904" s="577"/>
      <c r="B6904" s="577"/>
      <c r="C6904" s="577"/>
    </row>
    <row r="6905" spans="1:3">
      <c r="A6905" s="577"/>
      <c r="B6905" s="577"/>
      <c r="C6905" s="577"/>
    </row>
    <row r="6906" spans="1:3">
      <c r="A6906" s="577"/>
      <c r="B6906" s="577"/>
      <c r="C6906" s="577"/>
    </row>
    <row r="6907" spans="1:3">
      <c r="A6907" s="577"/>
      <c r="B6907" s="577"/>
      <c r="C6907" s="577"/>
    </row>
    <row r="6908" spans="1:3">
      <c r="A6908" s="577"/>
      <c r="B6908" s="577"/>
      <c r="C6908" s="577"/>
    </row>
    <row r="6909" spans="1:3">
      <c r="A6909" s="577"/>
      <c r="B6909" s="577"/>
      <c r="C6909" s="577"/>
    </row>
    <row r="6910" spans="1:3">
      <c r="A6910" s="577"/>
      <c r="B6910" s="577"/>
      <c r="C6910" s="577"/>
    </row>
    <row r="6911" spans="1:3">
      <c r="A6911" s="577"/>
      <c r="B6911" s="577"/>
      <c r="C6911" s="577"/>
    </row>
    <row r="6912" spans="1:3">
      <c r="A6912" s="577"/>
      <c r="B6912" s="577"/>
      <c r="C6912" s="577"/>
    </row>
    <row r="6913" spans="1:3">
      <c r="A6913" s="577"/>
      <c r="B6913" s="577"/>
      <c r="C6913" s="577"/>
    </row>
    <row r="6914" spans="1:3">
      <c r="A6914" s="577"/>
      <c r="B6914" s="577"/>
      <c r="C6914" s="577"/>
    </row>
    <row r="6915" spans="1:3">
      <c r="A6915" s="577"/>
      <c r="B6915" s="577"/>
      <c r="C6915" s="577"/>
    </row>
    <row r="6916" spans="1:3">
      <c r="A6916" s="577"/>
      <c r="B6916" s="577"/>
      <c r="C6916" s="577"/>
    </row>
    <row r="6917" spans="1:3">
      <c r="A6917" s="577"/>
      <c r="B6917" s="577"/>
      <c r="C6917" s="577"/>
    </row>
    <row r="6918" spans="1:3">
      <c r="A6918" s="577"/>
      <c r="B6918" s="577"/>
      <c r="C6918" s="577"/>
    </row>
    <row r="6919" spans="1:3">
      <c r="A6919" s="577"/>
      <c r="B6919" s="577"/>
      <c r="C6919" s="577"/>
    </row>
    <row r="6920" spans="1:3">
      <c r="A6920" s="577"/>
      <c r="B6920" s="577"/>
      <c r="C6920" s="577"/>
    </row>
    <row r="6921" spans="1:3">
      <c r="A6921" s="577"/>
      <c r="B6921" s="577"/>
      <c r="C6921" s="577"/>
    </row>
    <row r="6922" spans="1:3">
      <c r="A6922" s="577"/>
      <c r="B6922" s="577"/>
      <c r="C6922" s="577"/>
    </row>
    <row r="6923" spans="1:3">
      <c r="A6923" s="577"/>
      <c r="B6923" s="577"/>
      <c r="C6923" s="577"/>
    </row>
    <row r="6924" spans="1:3">
      <c r="A6924" s="577"/>
      <c r="B6924" s="577"/>
      <c r="C6924" s="577"/>
    </row>
    <row r="6925" spans="1:3">
      <c r="A6925" s="577"/>
      <c r="B6925" s="577"/>
      <c r="C6925" s="577"/>
    </row>
    <row r="6926" spans="1:3">
      <c r="A6926" s="577"/>
      <c r="B6926" s="577"/>
      <c r="C6926" s="577"/>
    </row>
    <row r="6927" spans="1:3">
      <c r="A6927" s="577"/>
      <c r="B6927" s="577"/>
      <c r="C6927" s="577"/>
    </row>
    <row r="6928" spans="1:3">
      <c r="A6928" s="577"/>
      <c r="B6928" s="577"/>
      <c r="C6928" s="577"/>
    </row>
    <row r="6929" spans="1:3">
      <c r="A6929" s="577"/>
      <c r="B6929" s="577"/>
      <c r="C6929" s="577"/>
    </row>
    <row r="6930" spans="1:3">
      <c r="A6930" s="577"/>
      <c r="B6930" s="577"/>
      <c r="C6930" s="577"/>
    </row>
    <row r="6931" spans="1:3">
      <c r="A6931" s="577"/>
      <c r="B6931" s="577"/>
      <c r="C6931" s="577"/>
    </row>
    <row r="6932" spans="1:3">
      <c r="A6932" s="577"/>
      <c r="B6932" s="577"/>
      <c r="C6932" s="577"/>
    </row>
    <row r="6933" spans="1:3">
      <c r="A6933" s="577"/>
      <c r="B6933" s="577"/>
      <c r="C6933" s="577"/>
    </row>
    <row r="6934" spans="1:3">
      <c r="A6934" s="577"/>
      <c r="B6934" s="577"/>
      <c r="C6934" s="577"/>
    </row>
    <row r="6935" spans="1:3">
      <c r="A6935" s="577"/>
      <c r="B6935" s="577"/>
      <c r="C6935" s="577"/>
    </row>
    <row r="6936" spans="1:3">
      <c r="A6936" s="577"/>
      <c r="B6936" s="577"/>
      <c r="C6936" s="577"/>
    </row>
    <row r="6937" spans="1:3">
      <c r="A6937" s="577"/>
      <c r="B6937" s="577"/>
      <c r="C6937" s="577"/>
    </row>
    <row r="6938" spans="1:3">
      <c r="A6938" s="577"/>
      <c r="B6938" s="577"/>
      <c r="C6938" s="577"/>
    </row>
    <row r="6939" spans="1:3">
      <c r="A6939" s="577"/>
      <c r="B6939" s="577"/>
      <c r="C6939" s="577"/>
    </row>
    <row r="6940" spans="1:3">
      <c r="A6940" s="577"/>
      <c r="B6940" s="577"/>
      <c r="C6940" s="577"/>
    </row>
    <row r="6941" spans="1:3">
      <c r="A6941" s="577"/>
      <c r="B6941" s="577"/>
      <c r="C6941" s="577"/>
    </row>
    <row r="6942" spans="1:3">
      <c r="A6942" s="577"/>
      <c r="B6942" s="577"/>
      <c r="C6942" s="577"/>
    </row>
    <row r="6943" spans="1:3">
      <c r="A6943" s="577"/>
      <c r="B6943" s="577"/>
      <c r="C6943" s="577"/>
    </row>
    <row r="6944" spans="1:3">
      <c r="A6944" s="577"/>
      <c r="B6944" s="577"/>
      <c r="C6944" s="577"/>
    </row>
    <row r="6945" spans="1:3">
      <c r="A6945" s="577"/>
      <c r="B6945" s="577"/>
      <c r="C6945" s="577"/>
    </row>
    <row r="6946" spans="1:3">
      <c r="A6946" s="577"/>
      <c r="B6946" s="577"/>
      <c r="C6946" s="577"/>
    </row>
    <row r="6947" spans="1:3">
      <c r="A6947" s="577"/>
      <c r="B6947" s="577"/>
      <c r="C6947" s="577"/>
    </row>
    <row r="6948" spans="1:3">
      <c r="A6948" s="577"/>
      <c r="B6948" s="577"/>
      <c r="C6948" s="577"/>
    </row>
    <row r="6949" spans="1:3">
      <c r="A6949" s="577"/>
      <c r="B6949" s="577"/>
      <c r="C6949" s="577"/>
    </row>
    <row r="6950" spans="1:3">
      <c r="A6950" s="577"/>
      <c r="B6950" s="577"/>
      <c r="C6950" s="577"/>
    </row>
    <row r="6951" spans="1:3">
      <c r="A6951" s="577"/>
      <c r="B6951" s="577"/>
      <c r="C6951" s="577"/>
    </row>
    <row r="6952" spans="1:3">
      <c r="A6952" s="577"/>
      <c r="B6952" s="577"/>
      <c r="C6952" s="577"/>
    </row>
    <row r="6953" spans="1:3">
      <c r="A6953" s="577"/>
      <c r="B6953" s="577"/>
      <c r="C6953" s="577"/>
    </row>
    <row r="6954" spans="1:3">
      <c r="A6954" s="577"/>
      <c r="B6954" s="577"/>
      <c r="C6954" s="577"/>
    </row>
    <row r="6955" spans="1:3">
      <c r="A6955" s="577"/>
      <c r="B6955" s="577"/>
      <c r="C6955" s="577"/>
    </row>
    <row r="6956" spans="1:3">
      <c r="A6956" s="577"/>
      <c r="B6956" s="577"/>
      <c r="C6956" s="577"/>
    </row>
    <row r="6957" spans="1:3">
      <c r="A6957" s="577"/>
      <c r="B6957" s="577"/>
      <c r="C6957" s="577"/>
    </row>
    <row r="6958" spans="1:3">
      <c r="A6958" s="577"/>
      <c r="B6958" s="577"/>
      <c r="C6958" s="577"/>
    </row>
    <row r="6959" spans="1:3">
      <c r="A6959" s="577"/>
      <c r="B6959" s="577"/>
      <c r="C6959" s="577"/>
    </row>
    <row r="6960" spans="1:3">
      <c r="A6960" s="577"/>
      <c r="B6960" s="577"/>
      <c r="C6960" s="577"/>
    </row>
    <row r="6961" spans="1:3">
      <c r="A6961" s="577"/>
      <c r="B6961" s="577"/>
      <c r="C6961" s="577"/>
    </row>
    <row r="6962" spans="1:3">
      <c r="A6962" s="577"/>
      <c r="B6962" s="577"/>
      <c r="C6962" s="577"/>
    </row>
    <row r="6963" spans="1:3">
      <c r="A6963" s="577"/>
      <c r="B6963" s="577"/>
      <c r="C6963" s="577"/>
    </row>
    <row r="6964" spans="1:3">
      <c r="A6964" s="577"/>
      <c r="B6964" s="577"/>
      <c r="C6964" s="577"/>
    </row>
    <row r="6965" spans="1:3">
      <c r="A6965" s="577"/>
      <c r="B6965" s="577"/>
      <c r="C6965" s="577"/>
    </row>
    <row r="6966" spans="1:3">
      <c r="A6966" s="577"/>
      <c r="B6966" s="577"/>
      <c r="C6966" s="577"/>
    </row>
    <row r="6967" spans="1:3">
      <c r="A6967" s="577"/>
      <c r="B6967" s="577"/>
      <c r="C6967" s="577"/>
    </row>
    <row r="6968" spans="1:3">
      <c r="A6968" s="577"/>
      <c r="B6968" s="577"/>
      <c r="C6968" s="577"/>
    </row>
    <row r="6969" spans="1:3">
      <c r="A6969" s="577"/>
      <c r="B6969" s="577"/>
      <c r="C6969" s="577"/>
    </row>
    <row r="6970" spans="1:3">
      <c r="A6970" s="577"/>
      <c r="B6970" s="577"/>
      <c r="C6970" s="577"/>
    </row>
    <row r="6971" spans="1:3">
      <c r="A6971" s="577"/>
      <c r="B6971" s="577"/>
      <c r="C6971" s="577"/>
    </row>
    <row r="6972" spans="1:3">
      <c r="A6972" s="577"/>
      <c r="B6972" s="577"/>
      <c r="C6972" s="577"/>
    </row>
    <row r="6973" spans="1:3">
      <c r="A6973" s="577"/>
      <c r="B6973" s="577"/>
      <c r="C6973" s="577"/>
    </row>
    <row r="6974" spans="1:3">
      <c r="A6974" s="577"/>
      <c r="B6974" s="577"/>
      <c r="C6974" s="577"/>
    </row>
    <row r="6975" spans="1:3">
      <c r="A6975" s="577"/>
      <c r="B6975" s="577"/>
      <c r="C6975" s="577"/>
    </row>
    <row r="6976" spans="1:3">
      <c r="A6976" s="577"/>
      <c r="B6976" s="577"/>
      <c r="C6976" s="577"/>
    </row>
    <row r="6977" spans="1:3">
      <c r="A6977" s="577"/>
      <c r="B6977" s="577"/>
      <c r="C6977" s="577"/>
    </row>
    <row r="6978" spans="1:3">
      <c r="A6978" s="577"/>
      <c r="B6978" s="577"/>
      <c r="C6978" s="577"/>
    </row>
    <row r="6979" spans="1:3">
      <c r="A6979" s="577"/>
      <c r="B6979" s="577"/>
      <c r="C6979" s="577"/>
    </row>
    <row r="6980" spans="1:3">
      <c r="A6980" s="577"/>
      <c r="B6980" s="577"/>
      <c r="C6980" s="577"/>
    </row>
    <row r="6981" spans="1:3">
      <c r="A6981" s="577"/>
      <c r="B6981" s="577"/>
      <c r="C6981" s="577"/>
    </row>
    <row r="6982" spans="1:3">
      <c r="A6982" s="577"/>
      <c r="B6982" s="577"/>
      <c r="C6982" s="577"/>
    </row>
    <row r="6983" spans="1:3">
      <c r="A6983" s="577"/>
      <c r="B6983" s="577"/>
      <c r="C6983" s="577"/>
    </row>
    <row r="6984" spans="1:3">
      <c r="A6984" s="577"/>
      <c r="B6984" s="577"/>
      <c r="C6984" s="577"/>
    </row>
    <row r="6985" spans="1:3">
      <c r="A6985" s="577"/>
      <c r="B6985" s="577"/>
      <c r="C6985" s="577"/>
    </row>
    <row r="6986" spans="1:3">
      <c r="A6986" s="577"/>
      <c r="B6986" s="577"/>
      <c r="C6986" s="577"/>
    </row>
    <row r="6987" spans="1:3">
      <c r="A6987" s="577"/>
      <c r="B6987" s="577"/>
      <c r="C6987" s="577"/>
    </row>
    <row r="6988" spans="1:3">
      <c r="A6988" s="577"/>
      <c r="B6988" s="577"/>
      <c r="C6988" s="577"/>
    </row>
    <row r="6989" spans="1:3">
      <c r="A6989" s="577"/>
      <c r="B6989" s="577"/>
      <c r="C6989" s="577"/>
    </row>
    <row r="6990" spans="1:3">
      <c r="A6990" s="577"/>
      <c r="B6990" s="577"/>
      <c r="C6990" s="577"/>
    </row>
    <row r="6991" spans="1:3">
      <c r="A6991" s="577"/>
      <c r="B6991" s="577"/>
      <c r="C6991" s="577"/>
    </row>
    <row r="6992" spans="1:3">
      <c r="A6992" s="577"/>
      <c r="B6992" s="577"/>
      <c r="C6992" s="577"/>
    </row>
    <row r="6993" spans="1:3">
      <c r="A6993" s="577"/>
      <c r="B6993" s="577"/>
      <c r="C6993" s="577"/>
    </row>
    <row r="6994" spans="1:3">
      <c r="A6994" s="577"/>
      <c r="B6994" s="577"/>
      <c r="C6994" s="577"/>
    </row>
    <row r="6995" spans="1:3">
      <c r="A6995" s="577"/>
      <c r="B6995" s="577"/>
      <c r="C6995" s="577"/>
    </row>
    <row r="6996" spans="1:3">
      <c r="A6996" s="577"/>
      <c r="B6996" s="577"/>
      <c r="C6996" s="577"/>
    </row>
    <row r="6997" spans="1:3">
      <c r="A6997" s="577"/>
      <c r="B6997" s="577"/>
      <c r="C6997" s="577"/>
    </row>
    <row r="6998" spans="1:3">
      <c r="A6998" s="577"/>
      <c r="B6998" s="577"/>
      <c r="C6998" s="577"/>
    </row>
    <row r="6999" spans="1:3">
      <c r="A6999" s="577"/>
      <c r="B6999" s="577"/>
      <c r="C6999" s="577"/>
    </row>
    <row r="7000" spans="1:3">
      <c r="A7000" s="577"/>
      <c r="B7000" s="577"/>
      <c r="C7000" s="577"/>
    </row>
    <row r="7001" spans="1:3">
      <c r="A7001" s="577"/>
      <c r="B7001" s="577"/>
      <c r="C7001" s="577"/>
    </row>
    <row r="7002" spans="1:3">
      <c r="A7002" s="577"/>
      <c r="B7002" s="577"/>
      <c r="C7002" s="577"/>
    </row>
    <row r="7003" spans="1:3">
      <c r="A7003" s="577"/>
      <c r="B7003" s="577"/>
      <c r="C7003" s="577"/>
    </row>
    <row r="7004" spans="1:3">
      <c r="A7004" s="577"/>
      <c r="B7004" s="577"/>
      <c r="C7004" s="577"/>
    </row>
    <row r="7005" spans="1:3">
      <c r="A7005" s="577"/>
      <c r="B7005" s="577"/>
      <c r="C7005" s="577"/>
    </row>
    <row r="7006" spans="1:3">
      <c r="A7006" s="577"/>
      <c r="B7006" s="577"/>
      <c r="C7006" s="577"/>
    </row>
    <row r="7007" spans="1:3">
      <c r="A7007" s="577"/>
      <c r="B7007" s="577"/>
      <c r="C7007" s="577"/>
    </row>
    <row r="7008" spans="1:3">
      <c r="A7008" s="577"/>
      <c r="B7008" s="577"/>
      <c r="C7008" s="577"/>
    </row>
    <row r="7009" spans="1:3">
      <c r="A7009" s="577"/>
      <c r="B7009" s="577"/>
      <c r="C7009" s="577"/>
    </row>
    <row r="7010" spans="1:3">
      <c r="A7010" s="577"/>
      <c r="B7010" s="577"/>
      <c r="C7010" s="577"/>
    </row>
    <row r="7011" spans="1:3">
      <c r="A7011" s="577"/>
      <c r="B7011" s="577"/>
      <c r="C7011" s="577"/>
    </row>
    <row r="7012" spans="1:3">
      <c r="A7012" s="577"/>
      <c r="B7012" s="577"/>
      <c r="C7012" s="577"/>
    </row>
    <row r="7013" spans="1:3">
      <c r="A7013" s="577"/>
      <c r="B7013" s="577"/>
      <c r="C7013" s="577"/>
    </row>
    <row r="7014" spans="1:3">
      <c r="A7014" s="577"/>
      <c r="B7014" s="577"/>
      <c r="C7014" s="577"/>
    </row>
    <row r="7015" spans="1:3">
      <c r="A7015" s="577"/>
      <c r="B7015" s="577"/>
      <c r="C7015" s="577"/>
    </row>
    <row r="7016" spans="1:3">
      <c r="A7016" s="577"/>
      <c r="B7016" s="577"/>
      <c r="C7016" s="577"/>
    </row>
    <row r="7017" spans="1:3">
      <c r="A7017" s="577"/>
      <c r="B7017" s="577"/>
      <c r="C7017" s="577"/>
    </row>
    <row r="7018" spans="1:3">
      <c r="A7018" s="577"/>
      <c r="B7018" s="577"/>
      <c r="C7018" s="577"/>
    </row>
    <row r="7019" spans="1:3">
      <c r="A7019" s="577"/>
      <c r="B7019" s="577"/>
      <c r="C7019" s="577"/>
    </row>
    <row r="7020" spans="1:3">
      <c r="A7020" s="577"/>
      <c r="B7020" s="577"/>
      <c r="C7020" s="577"/>
    </row>
    <row r="7021" spans="1:3">
      <c r="A7021" s="577"/>
      <c r="B7021" s="577"/>
      <c r="C7021" s="577"/>
    </row>
    <row r="7022" spans="1:3">
      <c r="A7022" s="577"/>
      <c r="B7022" s="577"/>
      <c r="C7022" s="577"/>
    </row>
    <row r="7023" spans="1:3">
      <c r="A7023" s="577"/>
      <c r="B7023" s="577"/>
      <c r="C7023" s="577"/>
    </row>
    <row r="7024" spans="1:3">
      <c r="A7024" s="577"/>
      <c r="B7024" s="577"/>
      <c r="C7024" s="577"/>
    </row>
    <row r="7025" spans="1:3">
      <c r="A7025" s="577"/>
      <c r="B7025" s="577"/>
      <c r="C7025" s="577"/>
    </row>
    <row r="7026" spans="1:3">
      <c r="A7026" s="577"/>
      <c r="B7026" s="577"/>
      <c r="C7026" s="577"/>
    </row>
    <row r="7027" spans="1:3">
      <c r="A7027" s="577"/>
      <c r="B7027" s="577"/>
      <c r="C7027" s="577"/>
    </row>
    <row r="7028" spans="1:3">
      <c r="A7028" s="577"/>
      <c r="B7028" s="577"/>
      <c r="C7028" s="577"/>
    </row>
    <row r="7029" spans="1:3">
      <c r="A7029" s="577"/>
      <c r="B7029" s="577"/>
      <c r="C7029" s="577"/>
    </row>
    <row r="7030" spans="1:3">
      <c r="A7030" s="577"/>
      <c r="B7030" s="577"/>
      <c r="C7030" s="577"/>
    </row>
    <row r="7031" spans="1:3">
      <c r="A7031" s="577"/>
      <c r="B7031" s="577"/>
      <c r="C7031" s="577"/>
    </row>
    <row r="7032" spans="1:3">
      <c r="A7032" s="577"/>
      <c r="B7032" s="577"/>
      <c r="C7032" s="577"/>
    </row>
    <row r="7033" spans="1:3">
      <c r="A7033" s="577"/>
      <c r="B7033" s="577"/>
      <c r="C7033" s="577"/>
    </row>
    <row r="7034" spans="1:3">
      <c r="A7034" s="577"/>
      <c r="B7034" s="577"/>
      <c r="C7034" s="577"/>
    </row>
    <row r="7035" spans="1:3">
      <c r="A7035" s="577"/>
      <c r="B7035" s="577"/>
      <c r="C7035" s="577"/>
    </row>
    <row r="7036" spans="1:3">
      <c r="A7036" s="577"/>
      <c r="B7036" s="577"/>
      <c r="C7036" s="577"/>
    </row>
    <row r="7037" spans="1:3">
      <c r="A7037" s="577"/>
      <c r="B7037" s="577"/>
      <c r="C7037" s="577"/>
    </row>
    <row r="7038" spans="1:3">
      <c r="A7038" s="577"/>
      <c r="B7038" s="577"/>
      <c r="C7038" s="577"/>
    </row>
    <row r="7039" spans="1:3">
      <c r="A7039" s="577"/>
      <c r="B7039" s="577"/>
      <c r="C7039" s="577"/>
    </row>
    <row r="7040" spans="1:3">
      <c r="A7040" s="577"/>
      <c r="B7040" s="577"/>
      <c r="C7040" s="577"/>
    </row>
    <row r="7041" spans="1:3">
      <c r="A7041" s="577"/>
      <c r="B7041" s="577"/>
      <c r="C7041" s="577"/>
    </row>
    <row r="7042" spans="1:3">
      <c r="A7042" s="577"/>
      <c r="B7042" s="577"/>
      <c r="C7042" s="577"/>
    </row>
    <row r="7043" spans="1:3">
      <c r="A7043" s="577"/>
      <c r="B7043" s="577"/>
      <c r="C7043" s="577"/>
    </row>
    <row r="7044" spans="1:3">
      <c r="A7044" s="577"/>
      <c r="B7044" s="577"/>
      <c r="C7044" s="577"/>
    </row>
    <row r="7045" spans="1:3">
      <c r="A7045" s="577"/>
      <c r="B7045" s="577"/>
      <c r="C7045" s="577"/>
    </row>
    <row r="7046" spans="1:3">
      <c r="A7046" s="577"/>
      <c r="B7046" s="577"/>
      <c r="C7046" s="577"/>
    </row>
    <row r="7047" spans="1:3">
      <c r="A7047" s="577"/>
      <c r="B7047" s="577"/>
      <c r="C7047" s="577"/>
    </row>
    <row r="7048" spans="1:3">
      <c r="A7048" s="577"/>
      <c r="B7048" s="577"/>
      <c r="C7048" s="577"/>
    </row>
    <row r="7049" spans="1:3">
      <c r="A7049" s="577"/>
      <c r="B7049" s="577"/>
      <c r="C7049" s="577"/>
    </row>
    <row r="7050" spans="1:3">
      <c r="A7050" s="577"/>
      <c r="B7050" s="577"/>
      <c r="C7050" s="577"/>
    </row>
    <row r="7051" spans="1:3">
      <c r="A7051" s="577"/>
      <c r="B7051" s="577"/>
      <c r="C7051" s="577"/>
    </row>
    <row r="7052" spans="1:3">
      <c r="A7052" s="577"/>
      <c r="B7052" s="577"/>
      <c r="C7052" s="577"/>
    </row>
    <row r="7053" spans="1:3">
      <c r="A7053" s="577"/>
      <c r="B7053" s="577"/>
      <c r="C7053" s="577"/>
    </row>
    <row r="7054" spans="1:3">
      <c r="A7054" s="577"/>
      <c r="B7054" s="577"/>
      <c r="C7054" s="577"/>
    </row>
    <row r="7055" spans="1:3">
      <c r="A7055" s="577"/>
      <c r="B7055" s="577"/>
      <c r="C7055" s="577"/>
    </row>
    <row r="7056" spans="1:3">
      <c r="A7056" s="577"/>
      <c r="B7056" s="577"/>
      <c r="C7056" s="577"/>
    </row>
    <row r="7057" spans="1:3">
      <c r="A7057" s="577"/>
      <c r="B7057" s="577"/>
      <c r="C7057" s="577"/>
    </row>
    <row r="7058" spans="1:3">
      <c r="A7058" s="577"/>
      <c r="B7058" s="577"/>
      <c r="C7058" s="577"/>
    </row>
    <row r="7059" spans="1:3">
      <c r="A7059" s="577"/>
      <c r="B7059" s="577"/>
      <c r="C7059" s="577"/>
    </row>
    <row r="7060" spans="1:3">
      <c r="A7060" s="577"/>
      <c r="B7060" s="577"/>
      <c r="C7060" s="577"/>
    </row>
    <row r="7061" spans="1:3">
      <c r="A7061" s="577"/>
      <c r="B7061" s="577"/>
      <c r="C7061" s="577"/>
    </row>
    <row r="7062" spans="1:3">
      <c r="A7062" s="577"/>
      <c r="B7062" s="577"/>
      <c r="C7062" s="577"/>
    </row>
    <row r="7063" spans="1:3">
      <c r="A7063" s="577"/>
      <c r="B7063" s="577"/>
      <c r="C7063" s="577"/>
    </row>
    <row r="7064" spans="1:3">
      <c r="A7064" s="577"/>
      <c r="B7064" s="577"/>
      <c r="C7064" s="577"/>
    </row>
    <row r="7065" spans="1:3">
      <c r="A7065" s="577"/>
      <c r="B7065" s="577"/>
      <c r="C7065" s="577"/>
    </row>
    <row r="7066" spans="1:3">
      <c r="A7066" s="577"/>
      <c r="B7066" s="577"/>
      <c r="C7066" s="577"/>
    </row>
    <row r="7067" spans="1:3">
      <c r="A7067" s="577"/>
      <c r="B7067" s="577"/>
      <c r="C7067" s="577"/>
    </row>
    <row r="7068" spans="1:3">
      <c r="A7068" s="577"/>
      <c r="B7068" s="577"/>
      <c r="C7068" s="577"/>
    </row>
    <row r="7069" spans="1:3">
      <c r="A7069" s="577"/>
      <c r="B7069" s="577"/>
      <c r="C7069" s="577"/>
    </row>
    <row r="7070" spans="1:3">
      <c r="A7070" s="577"/>
      <c r="B7070" s="577"/>
      <c r="C7070" s="577"/>
    </row>
    <row r="7071" spans="1:3">
      <c r="A7071" s="577"/>
      <c r="B7071" s="577"/>
      <c r="C7071" s="577"/>
    </row>
    <row r="7072" spans="1:3">
      <c r="A7072" s="577"/>
      <c r="B7072" s="577"/>
      <c r="C7072" s="577"/>
    </row>
    <row r="7073" spans="1:3">
      <c r="A7073" s="577"/>
      <c r="B7073" s="577"/>
      <c r="C7073" s="577"/>
    </row>
    <row r="7074" spans="1:3">
      <c r="A7074" s="577"/>
      <c r="B7074" s="577"/>
      <c r="C7074" s="577"/>
    </row>
    <row r="7075" spans="1:3">
      <c r="A7075" s="577"/>
      <c r="B7075" s="577"/>
      <c r="C7075" s="577"/>
    </row>
    <row r="7076" spans="1:3">
      <c r="A7076" s="577"/>
      <c r="B7076" s="577"/>
      <c r="C7076" s="577"/>
    </row>
    <row r="7077" spans="1:3">
      <c r="A7077" s="577"/>
      <c r="B7077" s="577"/>
      <c r="C7077" s="577"/>
    </row>
    <row r="7078" spans="1:3">
      <c r="A7078" s="577"/>
      <c r="B7078" s="577"/>
      <c r="C7078" s="577"/>
    </row>
    <row r="7079" spans="1:3">
      <c r="A7079" s="577"/>
      <c r="B7079" s="577"/>
      <c r="C7079" s="577"/>
    </row>
    <row r="7080" spans="1:3">
      <c r="A7080" s="577"/>
      <c r="B7080" s="577"/>
      <c r="C7080" s="577"/>
    </row>
    <row r="7081" spans="1:3">
      <c r="A7081" s="577"/>
      <c r="B7081" s="577"/>
      <c r="C7081" s="577"/>
    </row>
    <row r="7082" spans="1:3">
      <c r="A7082" s="577"/>
      <c r="B7082" s="577"/>
      <c r="C7082" s="577"/>
    </row>
    <row r="7083" spans="1:3">
      <c r="A7083" s="577"/>
      <c r="B7083" s="577"/>
      <c r="C7083" s="577"/>
    </row>
    <row r="7084" spans="1:3">
      <c r="A7084" s="577"/>
      <c r="B7084" s="577"/>
      <c r="C7084" s="577"/>
    </row>
    <row r="7085" spans="1:3">
      <c r="A7085" s="577"/>
      <c r="B7085" s="577"/>
      <c r="C7085" s="577"/>
    </row>
    <row r="7086" spans="1:3">
      <c r="A7086" s="577"/>
      <c r="B7086" s="577"/>
      <c r="C7086" s="577"/>
    </row>
    <row r="7087" spans="1:3">
      <c r="A7087" s="577"/>
      <c r="B7087" s="577"/>
      <c r="C7087" s="577"/>
    </row>
    <row r="7088" spans="1:3">
      <c r="A7088" s="577"/>
      <c r="B7088" s="577"/>
      <c r="C7088" s="577"/>
    </row>
    <row r="7089" spans="1:3">
      <c r="A7089" s="577"/>
      <c r="B7089" s="577"/>
      <c r="C7089" s="577"/>
    </row>
    <row r="7090" spans="1:3">
      <c r="A7090" s="577"/>
      <c r="B7090" s="577"/>
      <c r="C7090" s="577"/>
    </row>
    <row r="7091" spans="1:3">
      <c r="A7091" s="577"/>
      <c r="B7091" s="577"/>
      <c r="C7091" s="577"/>
    </row>
    <row r="7092" spans="1:3">
      <c r="A7092" s="577"/>
      <c r="B7092" s="577"/>
      <c r="C7092" s="577"/>
    </row>
    <row r="7093" spans="1:3">
      <c r="A7093" s="577"/>
      <c r="B7093" s="577"/>
      <c r="C7093" s="577"/>
    </row>
    <row r="7094" spans="1:3">
      <c r="A7094" s="577"/>
      <c r="B7094" s="577"/>
      <c r="C7094" s="577"/>
    </row>
    <row r="7095" spans="1:3">
      <c r="A7095" s="577"/>
      <c r="B7095" s="577"/>
      <c r="C7095" s="577"/>
    </row>
    <row r="7096" spans="1:3">
      <c r="A7096" s="577"/>
      <c r="B7096" s="577"/>
      <c r="C7096" s="577"/>
    </row>
    <row r="7097" spans="1:3">
      <c r="A7097" s="577"/>
      <c r="B7097" s="577"/>
      <c r="C7097" s="577"/>
    </row>
    <row r="7098" spans="1:3">
      <c r="A7098" s="577"/>
      <c r="B7098" s="577"/>
      <c r="C7098" s="577"/>
    </row>
    <row r="7099" spans="1:3">
      <c r="A7099" s="577"/>
      <c r="B7099" s="577"/>
      <c r="C7099" s="577"/>
    </row>
    <row r="7100" spans="1:3">
      <c r="A7100" s="577"/>
      <c r="B7100" s="577"/>
      <c r="C7100" s="577"/>
    </row>
    <row r="7101" spans="1:3">
      <c r="A7101" s="577"/>
      <c r="B7101" s="577"/>
      <c r="C7101" s="577"/>
    </row>
    <row r="7102" spans="1:3">
      <c r="A7102" s="577"/>
      <c r="B7102" s="577"/>
      <c r="C7102" s="577"/>
    </row>
    <row r="7103" spans="1:3">
      <c r="A7103" s="577"/>
      <c r="B7103" s="577"/>
      <c r="C7103" s="577"/>
    </row>
    <row r="7104" spans="1:3">
      <c r="A7104" s="577"/>
      <c r="B7104" s="577"/>
      <c r="C7104" s="577"/>
    </row>
    <row r="7105" spans="1:3">
      <c r="A7105" s="577"/>
      <c r="B7105" s="577"/>
      <c r="C7105" s="577"/>
    </row>
    <row r="7106" spans="1:3">
      <c r="A7106" s="577"/>
      <c r="B7106" s="577"/>
      <c r="C7106" s="577"/>
    </row>
    <row r="7107" spans="1:3">
      <c r="A7107" s="577"/>
      <c r="B7107" s="577"/>
      <c r="C7107" s="577"/>
    </row>
    <row r="7108" spans="1:3">
      <c r="A7108" s="577"/>
      <c r="B7108" s="577"/>
      <c r="C7108" s="577"/>
    </row>
    <row r="7109" spans="1:3">
      <c r="A7109" s="577"/>
      <c r="B7109" s="577"/>
      <c r="C7109" s="577"/>
    </row>
    <row r="7110" spans="1:3">
      <c r="A7110" s="577"/>
      <c r="B7110" s="577"/>
      <c r="C7110" s="577"/>
    </row>
    <row r="7111" spans="1:3">
      <c r="A7111" s="577"/>
      <c r="B7111" s="577"/>
      <c r="C7111" s="577"/>
    </row>
    <row r="7112" spans="1:3">
      <c r="A7112" s="577"/>
      <c r="B7112" s="577"/>
      <c r="C7112" s="577"/>
    </row>
    <row r="7113" spans="1:3">
      <c r="A7113" s="577"/>
      <c r="B7113" s="577"/>
      <c r="C7113" s="577"/>
    </row>
    <row r="7114" spans="1:3">
      <c r="A7114" s="577"/>
      <c r="B7114" s="577"/>
      <c r="C7114" s="577"/>
    </row>
    <row r="7115" spans="1:3">
      <c r="A7115" s="577"/>
      <c r="B7115" s="577"/>
      <c r="C7115" s="577"/>
    </row>
    <row r="7116" spans="1:3">
      <c r="A7116" s="577"/>
      <c r="B7116" s="577"/>
      <c r="C7116" s="577"/>
    </row>
    <row r="7117" spans="1:3">
      <c r="A7117" s="577"/>
      <c r="B7117" s="577"/>
      <c r="C7117" s="577"/>
    </row>
    <row r="7118" spans="1:3">
      <c r="A7118" s="577"/>
      <c r="B7118" s="577"/>
      <c r="C7118" s="577"/>
    </row>
    <row r="7119" spans="1:3">
      <c r="A7119" s="577"/>
      <c r="B7119" s="577"/>
      <c r="C7119" s="577"/>
    </row>
    <row r="7120" spans="1:3">
      <c r="A7120" s="577"/>
      <c r="B7120" s="577"/>
      <c r="C7120" s="577"/>
    </row>
    <row r="7121" spans="1:3">
      <c r="A7121" s="577"/>
      <c r="B7121" s="577"/>
      <c r="C7121" s="577"/>
    </row>
    <row r="7122" spans="1:3">
      <c r="A7122" s="577"/>
      <c r="B7122" s="577"/>
      <c r="C7122" s="577"/>
    </row>
    <row r="7123" spans="1:3">
      <c r="A7123" s="577"/>
      <c r="B7123" s="577"/>
      <c r="C7123" s="577"/>
    </row>
    <row r="7124" spans="1:3">
      <c r="A7124" s="577"/>
      <c r="B7124" s="577"/>
      <c r="C7124" s="577"/>
    </row>
    <row r="7125" spans="1:3">
      <c r="A7125" s="577"/>
      <c r="B7125" s="577"/>
      <c r="C7125" s="577"/>
    </row>
    <row r="7126" spans="1:3">
      <c r="A7126" s="577"/>
      <c r="B7126" s="577"/>
      <c r="C7126" s="577"/>
    </row>
    <row r="7127" spans="1:3">
      <c r="A7127" s="577"/>
      <c r="B7127" s="577"/>
      <c r="C7127" s="577"/>
    </row>
    <row r="7128" spans="1:3">
      <c r="A7128" s="577"/>
      <c r="B7128" s="577"/>
      <c r="C7128" s="577"/>
    </row>
    <row r="7129" spans="1:3">
      <c r="A7129" s="577"/>
      <c r="B7129" s="577"/>
      <c r="C7129" s="577"/>
    </row>
    <row r="7130" spans="1:3">
      <c r="A7130" s="577"/>
      <c r="B7130" s="577"/>
      <c r="C7130" s="577"/>
    </row>
    <row r="7131" spans="1:3">
      <c r="A7131" s="577"/>
      <c r="B7131" s="577"/>
      <c r="C7131" s="577"/>
    </row>
    <row r="7132" spans="1:3">
      <c r="A7132" s="577"/>
      <c r="B7132" s="577"/>
      <c r="C7132" s="577"/>
    </row>
    <row r="7133" spans="1:3">
      <c r="A7133" s="577"/>
      <c r="B7133" s="577"/>
      <c r="C7133" s="577"/>
    </row>
    <row r="7134" spans="1:3">
      <c r="A7134" s="577"/>
      <c r="B7134" s="577"/>
      <c r="C7134" s="577"/>
    </row>
    <row r="7135" spans="1:3">
      <c r="A7135" s="577"/>
      <c r="B7135" s="577"/>
      <c r="C7135" s="577"/>
    </row>
    <row r="7136" spans="1:3">
      <c r="A7136" s="577"/>
      <c r="B7136" s="577"/>
      <c r="C7136" s="577"/>
    </row>
    <row r="7137" spans="1:3">
      <c r="A7137" s="577"/>
      <c r="B7137" s="577"/>
      <c r="C7137" s="577"/>
    </row>
    <row r="7138" spans="1:3">
      <c r="A7138" s="577"/>
      <c r="B7138" s="577"/>
      <c r="C7138" s="577"/>
    </row>
    <row r="7139" spans="1:3">
      <c r="A7139" s="577"/>
      <c r="B7139" s="577"/>
      <c r="C7139" s="577"/>
    </row>
    <row r="7140" spans="1:3">
      <c r="A7140" s="577"/>
      <c r="B7140" s="577"/>
      <c r="C7140" s="577"/>
    </row>
    <row r="7141" spans="1:3">
      <c r="A7141" s="577"/>
      <c r="B7141" s="577"/>
      <c r="C7141" s="577"/>
    </row>
    <row r="7142" spans="1:3">
      <c r="A7142" s="577"/>
      <c r="B7142" s="577"/>
      <c r="C7142" s="577"/>
    </row>
    <row r="7143" spans="1:3">
      <c r="A7143" s="577"/>
      <c r="B7143" s="577"/>
      <c r="C7143" s="577"/>
    </row>
    <row r="7144" spans="1:3">
      <c r="A7144" s="577"/>
      <c r="B7144" s="577"/>
      <c r="C7144" s="577"/>
    </row>
    <row r="7145" spans="1:3">
      <c r="A7145" s="577"/>
      <c r="B7145" s="577"/>
      <c r="C7145" s="577"/>
    </row>
    <row r="7146" spans="1:3">
      <c r="A7146" s="577"/>
      <c r="B7146" s="577"/>
      <c r="C7146" s="577"/>
    </row>
    <row r="7147" spans="1:3">
      <c r="A7147" s="577"/>
      <c r="B7147" s="577"/>
      <c r="C7147" s="577"/>
    </row>
    <row r="7148" spans="1:3">
      <c r="A7148" s="577"/>
      <c r="B7148" s="577"/>
      <c r="C7148" s="577"/>
    </row>
    <row r="7149" spans="1:3">
      <c r="A7149" s="577"/>
      <c r="B7149" s="577"/>
      <c r="C7149" s="577"/>
    </row>
    <row r="7150" spans="1:3">
      <c r="A7150" s="577"/>
      <c r="B7150" s="577"/>
      <c r="C7150" s="577"/>
    </row>
    <row r="7151" spans="1:3">
      <c r="A7151" s="577"/>
      <c r="B7151" s="577"/>
      <c r="C7151" s="577"/>
    </row>
    <row r="7152" spans="1:3">
      <c r="A7152" s="577"/>
      <c r="B7152" s="577"/>
      <c r="C7152" s="577"/>
    </row>
    <row r="7153" spans="1:3">
      <c r="A7153" s="577"/>
      <c r="B7153" s="577"/>
      <c r="C7153" s="577"/>
    </row>
    <row r="7154" spans="1:3">
      <c r="A7154" s="577"/>
      <c r="B7154" s="577"/>
      <c r="C7154" s="577"/>
    </row>
    <row r="7155" spans="1:3">
      <c r="A7155" s="577"/>
      <c r="B7155" s="577"/>
      <c r="C7155" s="577"/>
    </row>
    <row r="7156" spans="1:3">
      <c r="A7156" s="577"/>
      <c r="B7156" s="577"/>
      <c r="C7156" s="577"/>
    </row>
    <row r="7157" spans="1:3">
      <c r="A7157" s="577"/>
      <c r="B7157" s="577"/>
      <c r="C7157" s="577"/>
    </row>
    <row r="7158" spans="1:3">
      <c r="A7158" s="577"/>
      <c r="B7158" s="577"/>
      <c r="C7158" s="577"/>
    </row>
    <row r="7159" spans="1:3">
      <c r="A7159" s="577"/>
      <c r="B7159" s="577"/>
      <c r="C7159" s="577"/>
    </row>
    <row r="7160" spans="1:3">
      <c r="A7160" s="577"/>
      <c r="B7160" s="577"/>
      <c r="C7160" s="577"/>
    </row>
    <row r="7161" spans="1:3">
      <c r="A7161" s="577"/>
      <c r="B7161" s="577"/>
      <c r="C7161" s="577"/>
    </row>
    <row r="7162" spans="1:3">
      <c r="A7162" s="577"/>
      <c r="B7162" s="577"/>
      <c r="C7162" s="577"/>
    </row>
    <row r="7163" spans="1:3">
      <c r="A7163" s="577"/>
      <c r="B7163" s="577"/>
      <c r="C7163" s="577"/>
    </row>
    <row r="7164" spans="1:3">
      <c r="A7164" s="577"/>
      <c r="B7164" s="577"/>
      <c r="C7164" s="577"/>
    </row>
    <row r="7165" spans="1:3">
      <c r="A7165" s="577"/>
      <c r="B7165" s="577"/>
      <c r="C7165" s="577"/>
    </row>
    <row r="7166" spans="1:3">
      <c r="A7166" s="577"/>
      <c r="B7166" s="577"/>
      <c r="C7166" s="577"/>
    </row>
    <row r="7167" spans="1:3">
      <c r="A7167" s="577"/>
      <c r="B7167" s="577"/>
      <c r="C7167" s="577"/>
    </row>
    <row r="7168" spans="1:3">
      <c r="A7168" s="577"/>
      <c r="B7168" s="577"/>
      <c r="C7168" s="577"/>
    </row>
    <row r="7169" spans="1:3">
      <c r="A7169" s="577"/>
      <c r="B7169" s="577"/>
      <c r="C7169" s="577"/>
    </row>
    <row r="7170" spans="1:3">
      <c r="A7170" s="577"/>
      <c r="B7170" s="577"/>
      <c r="C7170" s="577"/>
    </row>
    <row r="7171" spans="1:3">
      <c r="A7171" s="577"/>
      <c r="B7171" s="577"/>
      <c r="C7171" s="577"/>
    </row>
    <row r="7172" spans="1:3">
      <c r="A7172" s="577"/>
      <c r="B7172" s="577"/>
      <c r="C7172" s="577"/>
    </row>
    <row r="7173" spans="1:3">
      <c r="A7173" s="577"/>
      <c r="B7173" s="577"/>
      <c r="C7173" s="577"/>
    </row>
    <row r="7174" spans="1:3">
      <c r="A7174" s="577"/>
      <c r="B7174" s="577"/>
      <c r="C7174" s="577"/>
    </row>
    <row r="7175" spans="1:3">
      <c r="A7175" s="577"/>
      <c r="B7175" s="577"/>
      <c r="C7175" s="577"/>
    </row>
    <row r="7176" spans="1:3">
      <c r="A7176" s="577"/>
      <c r="B7176" s="577"/>
      <c r="C7176" s="577"/>
    </row>
    <row r="7177" spans="1:3">
      <c r="A7177" s="577"/>
      <c r="B7177" s="577"/>
      <c r="C7177" s="577"/>
    </row>
    <row r="7178" spans="1:3">
      <c r="A7178" s="577"/>
      <c r="B7178" s="577"/>
      <c r="C7178" s="577"/>
    </row>
    <row r="7179" spans="1:3">
      <c r="A7179" s="577"/>
      <c r="B7179" s="577"/>
      <c r="C7179" s="577"/>
    </row>
    <row r="7180" spans="1:3">
      <c r="A7180" s="577"/>
      <c r="B7180" s="577"/>
      <c r="C7180" s="577"/>
    </row>
    <row r="7181" spans="1:3">
      <c r="A7181" s="577"/>
      <c r="B7181" s="577"/>
      <c r="C7181" s="577"/>
    </row>
    <row r="7182" spans="1:3">
      <c r="A7182" s="577"/>
      <c r="B7182" s="577"/>
      <c r="C7182" s="577"/>
    </row>
    <row r="7183" spans="1:3">
      <c r="A7183" s="577"/>
      <c r="B7183" s="577"/>
      <c r="C7183" s="577"/>
    </row>
    <row r="7184" spans="1:3">
      <c r="A7184" s="577"/>
      <c r="B7184" s="577"/>
      <c r="C7184" s="577"/>
    </row>
    <row r="7185" spans="1:3">
      <c r="A7185" s="577"/>
      <c r="B7185" s="577"/>
      <c r="C7185" s="577"/>
    </row>
    <row r="7186" spans="1:3">
      <c r="A7186" s="577"/>
      <c r="B7186" s="577"/>
      <c r="C7186" s="577"/>
    </row>
    <row r="7187" spans="1:3">
      <c r="A7187" s="577"/>
      <c r="B7187" s="577"/>
      <c r="C7187" s="577"/>
    </row>
    <row r="7188" spans="1:3">
      <c r="A7188" s="577"/>
      <c r="B7188" s="577"/>
      <c r="C7188" s="577"/>
    </row>
    <row r="7189" spans="1:3">
      <c r="A7189" s="577"/>
      <c r="B7189" s="577"/>
      <c r="C7189" s="577"/>
    </row>
    <row r="7190" spans="1:3">
      <c r="A7190" s="577"/>
      <c r="B7190" s="577"/>
      <c r="C7190" s="577"/>
    </row>
    <row r="7191" spans="1:3">
      <c r="A7191" s="577"/>
      <c r="B7191" s="577"/>
      <c r="C7191" s="577"/>
    </row>
    <row r="7192" spans="1:3">
      <c r="A7192" s="577"/>
      <c r="B7192" s="577"/>
      <c r="C7192" s="577"/>
    </row>
    <row r="7193" spans="1:3">
      <c r="A7193" s="577"/>
      <c r="B7193" s="577"/>
      <c r="C7193" s="577"/>
    </row>
    <row r="7194" spans="1:3">
      <c r="A7194" s="577"/>
      <c r="B7194" s="577"/>
      <c r="C7194" s="577"/>
    </row>
    <row r="7195" spans="1:3">
      <c r="A7195" s="577"/>
      <c r="B7195" s="577"/>
      <c r="C7195" s="577"/>
    </row>
    <row r="7196" spans="1:3">
      <c r="A7196" s="577"/>
      <c r="B7196" s="577"/>
      <c r="C7196" s="577"/>
    </row>
    <row r="7197" spans="1:3">
      <c r="A7197" s="577"/>
      <c r="B7197" s="577"/>
      <c r="C7197" s="577"/>
    </row>
    <row r="7198" spans="1:3">
      <c r="A7198" s="577"/>
      <c r="B7198" s="577"/>
      <c r="C7198" s="577"/>
    </row>
    <row r="7199" spans="1:3">
      <c r="A7199" s="577"/>
      <c r="B7199" s="577"/>
      <c r="C7199" s="577"/>
    </row>
    <row r="7200" spans="1:3">
      <c r="A7200" s="577"/>
      <c r="B7200" s="577"/>
      <c r="C7200" s="577"/>
    </row>
    <row r="7201" spans="1:3">
      <c r="A7201" s="577"/>
      <c r="B7201" s="577"/>
      <c r="C7201" s="577"/>
    </row>
    <row r="7202" spans="1:3">
      <c r="A7202" s="577"/>
      <c r="B7202" s="577"/>
      <c r="C7202" s="577"/>
    </row>
    <row r="7203" spans="1:3">
      <c r="A7203" s="577"/>
      <c r="B7203" s="577"/>
      <c r="C7203" s="577"/>
    </row>
    <row r="7204" spans="1:3">
      <c r="A7204" s="577"/>
      <c r="B7204" s="577"/>
      <c r="C7204" s="577"/>
    </row>
    <row r="7205" spans="1:3">
      <c r="A7205" s="577"/>
      <c r="B7205" s="577"/>
      <c r="C7205" s="577"/>
    </row>
    <row r="7206" spans="1:3">
      <c r="A7206" s="577"/>
      <c r="B7206" s="577"/>
      <c r="C7206" s="577"/>
    </row>
    <row r="7207" spans="1:3">
      <c r="A7207" s="577"/>
      <c r="B7207" s="577"/>
      <c r="C7207" s="577"/>
    </row>
    <row r="7208" spans="1:3">
      <c r="A7208" s="577"/>
      <c r="B7208" s="577"/>
      <c r="C7208" s="577"/>
    </row>
    <row r="7209" spans="1:3">
      <c r="A7209" s="577"/>
      <c r="B7209" s="577"/>
      <c r="C7209" s="577"/>
    </row>
    <row r="7210" spans="1:3">
      <c r="A7210" s="577"/>
      <c r="B7210" s="577"/>
      <c r="C7210" s="577"/>
    </row>
    <row r="7211" spans="1:3">
      <c r="A7211" s="577"/>
      <c r="B7211" s="577"/>
      <c r="C7211" s="577"/>
    </row>
    <row r="7212" spans="1:3">
      <c r="A7212" s="577"/>
      <c r="B7212" s="577"/>
      <c r="C7212" s="577"/>
    </row>
    <row r="7213" spans="1:3">
      <c r="A7213" s="577"/>
      <c r="B7213" s="577"/>
      <c r="C7213" s="577"/>
    </row>
    <row r="7214" spans="1:3">
      <c r="A7214" s="577"/>
      <c r="B7214" s="577"/>
      <c r="C7214" s="577"/>
    </row>
    <row r="7215" spans="1:3">
      <c r="A7215" s="577"/>
      <c r="B7215" s="577"/>
      <c r="C7215" s="577"/>
    </row>
    <row r="7216" spans="1:3">
      <c r="A7216" s="577"/>
      <c r="B7216" s="577"/>
      <c r="C7216" s="577"/>
    </row>
    <row r="7217" spans="1:3">
      <c r="A7217" s="577"/>
      <c r="B7217" s="577"/>
      <c r="C7217" s="577"/>
    </row>
    <row r="7218" spans="1:3">
      <c r="A7218" s="577"/>
      <c r="B7218" s="577"/>
      <c r="C7218" s="577"/>
    </row>
    <row r="7219" spans="1:3">
      <c r="A7219" s="577"/>
      <c r="B7219" s="577"/>
      <c r="C7219" s="577"/>
    </row>
    <row r="7220" spans="1:3">
      <c r="A7220" s="577"/>
      <c r="B7220" s="577"/>
      <c r="C7220" s="577"/>
    </row>
    <row r="7221" spans="1:3">
      <c r="A7221" s="577"/>
      <c r="B7221" s="577"/>
      <c r="C7221" s="577"/>
    </row>
    <row r="7222" spans="1:3">
      <c r="A7222" s="577"/>
      <c r="B7222" s="577"/>
      <c r="C7222" s="577"/>
    </row>
    <row r="7223" spans="1:3">
      <c r="A7223" s="577"/>
      <c r="B7223" s="577"/>
      <c r="C7223" s="577"/>
    </row>
    <row r="7224" spans="1:3">
      <c r="A7224" s="577"/>
      <c r="B7224" s="577"/>
      <c r="C7224" s="577"/>
    </row>
    <row r="7225" spans="1:3">
      <c r="A7225" s="577"/>
      <c r="B7225" s="577"/>
      <c r="C7225" s="577"/>
    </row>
    <row r="7226" spans="1:3">
      <c r="A7226" s="577"/>
      <c r="B7226" s="577"/>
      <c r="C7226" s="577"/>
    </row>
    <row r="7227" spans="1:3">
      <c r="A7227" s="577"/>
      <c r="B7227" s="577"/>
      <c r="C7227" s="577"/>
    </row>
    <row r="7228" spans="1:3">
      <c r="A7228" s="577"/>
      <c r="B7228" s="577"/>
      <c r="C7228" s="577"/>
    </row>
    <row r="7229" spans="1:3">
      <c r="A7229" s="577"/>
      <c r="B7229" s="577"/>
      <c r="C7229" s="577"/>
    </row>
    <row r="7230" spans="1:3">
      <c r="A7230" s="577"/>
      <c r="B7230" s="577"/>
      <c r="C7230" s="577"/>
    </row>
    <row r="7231" spans="1:3">
      <c r="A7231" s="577"/>
      <c r="B7231" s="577"/>
      <c r="C7231" s="577"/>
    </row>
    <row r="7232" spans="1:3">
      <c r="A7232" s="577"/>
      <c r="B7232" s="577"/>
      <c r="C7232" s="577"/>
    </row>
    <row r="7233" spans="1:3">
      <c r="A7233" s="577"/>
      <c r="B7233" s="577"/>
      <c r="C7233" s="577"/>
    </row>
    <row r="7234" spans="1:3">
      <c r="A7234" s="577"/>
      <c r="B7234" s="577"/>
      <c r="C7234" s="577"/>
    </row>
    <row r="7235" spans="1:3">
      <c r="A7235" s="577"/>
      <c r="B7235" s="577"/>
      <c r="C7235" s="577"/>
    </row>
    <row r="7236" spans="1:3">
      <c r="A7236" s="577"/>
      <c r="B7236" s="577"/>
      <c r="C7236" s="577"/>
    </row>
    <row r="7237" spans="1:3">
      <c r="A7237" s="577"/>
      <c r="B7237" s="577"/>
      <c r="C7237" s="577"/>
    </row>
    <row r="7238" spans="1:3">
      <c r="A7238" s="577"/>
      <c r="B7238" s="577"/>
      <c r="C7238" s="577"/>
    </row>
    <row r="7239" spans="1:3">
      <c r="A7239" s="577"/>
      <c r="B7239" s="577"/>
      <c r="C7239" s="577"/>
    </row>
    <row r="7240" spans="1:3">
      <c r="A7240" s="577"/>
      <c r="B7240" s="577"/>
      <c r="C7240" s="577"/>
    </row>
    <row r="7241" spans="1:3">
      <c r="A7241" s="577"/>
      <c r="B7241" s="577"/>
      <c r="C7241" s="577"/>
    </row>
    <row r="7242" spans="1:3">
      <c r="A7242" s="577"/>
      <c r="B7242" s="577"/>
      <c r="C7242" s="577"/>
    </row>
    <row r="7243" spans="1:3">
      <c r="A7243" s="577"/>
      <c r="B7243" s="577"/>
      <c r="C7243" s="577"/>
    </row>
    <row r="7244" spans="1:3">
      <c r="A7244" s="577"/>
      <c r="B7244" s="577"/>
      <c r="C7244" s="577"/>
    </row>
    <row r="7245" spans="1:3">
      <c r="A7245" s="577"/>
      <c r="B7245" s="577"/>
      <c r="C7245" s="577"/>
    </row>
    <row r="7246" spans="1:3">
      <c r="A7246" s="577"/>
      <c r="B7246" s="577"/>
      <c r="C7246" s="577"/>
    </row>
    <row r="7247" spans="1:3">
      <c r="A7247" s="577"/>
      <c r="B7247" s="577"/>
      <c r="C7247" s="577"/>
    </row>
    <row r="7248" spans="1:3">
      <c r="A7248" s="577"/>
      <c r="B7248" s="577"/>
      <c r="C7248" s="577"/>
    </row>
    <row r="7249" spans="1:3">
      <c r="A7249" s="577"/>
      <c r="B7249" s="577"/>
      <c r="C7249" s="577"/>
    </row>
    <row r="7250" spans="1:3">
      <c r="A7250" s="577"/>
      <c r="B7250" s="577"/>
      <c r="C7250" s="577"/>
    </row>
    <row r="7251" spans="1:3">
      <c r="A7251" s="577"/>
      <c r="B7251" s="577"/>
      <c r="C7251" s="577"/>
    </row>
    <row r="7252" spans="1:3">
      <c r="A7252" s="577"/>
      <c r="B7252" s="577"/>
      <c r="C7252" s="577"/>
    </row>
    <row r="7253" spans="1:3">
      <c r="A7253" s="577"/>
      <c r="B7253" s="577"/>
      <c r="C7253" s="577"/>
    </row>
    <row r="7254" spans="1:3">
      <c r="A7254" s="577"/>
      <c r="B7254" s="577"/>
      <c r="C7254" s="577"/>
    </row>
    <row r="7255" spans="1:3">
      <c r="A7255" s="577"/>
      <c r="B7255" s="577"/>
      <c r="C7255" s="577"/>
    </row>
    <row r="7256" spans="1:3">
      <c r="A7256" s="577"/>
      <c r="B7256" s="577"/>
      <c r="C7256" s="577"/>
    </row>
    <row r="7257" spans="1:3">
      <c r="A7257" s="577"/>
      <c r="B7257" s="577"/>
      <c r="C7257" s="577"/>
    </row>
    <row r="7258" spans="1:3">
      <c r="A7258" s="577"/>
      <c r="B7258" s="577"/>
      <c r="C7258" s="577"/>
    </row>
    <row r="7259" spans="1:3">
      <c r="A7259" s="577"/>
      <c r="B7259" s="577"/>
      <c r="C7259" s="577"/>
    </row>
    <row r="7260" spans="1:3">
      <c r="A7260" s="577"/>
      <c r="B7260" s="577"/>
      <c r="C7260" s="577"/>
    </row>
    <row r="7261" spans="1:3">
      <c r="A7261" s="577"/>
      <c r="B7261" s="577"/>
      <c r="C7261" s="577"/>
    </row>
    <row r="7262" spans="1:3">
      <c r="A7262" s="577"/>
      <c r="B7262" s="577"/>
      <c r="C7262" s="577"/>
    </row>
    <row r="7263" spans="1:3">
      <c r="A7263" s="577"/>
      <c r="B7263" s="577"/>
      <c r="C7263" s="577"/>
    </row>
    <row r="7264" spans="1:3">
      <c r="A7264" s="577"/>
      <c r="B7264" s="577"/>
      <c r="C7264" s="577"/>
    </row>
    <row r="7265" spans="1:3">
      <c r="A7265" s="577"/>
      <c r="B7265" s="577"/>
      <c r="C7265" s="577"/>
    </row>
    <row r="7266" spans="1:3">
      <c r="A7266" s="577"/>
      <c r="B7266" s="577"/>
      <c r="C7266" s="577"/>
    </row>
    <row r="7267" spans="1:3">
      <c r="A7267" s="577"/>
      <c r="B7267" s="577"/>
      <c r="C7267" s="577"/>
    </row>
    <row r="7268" spans="1:3">
      <c r="A7268" s="577"/>
      <c r="B7268" s="577"/>
      <c r="C7268" s="577"/>
    </row>
    <row r="7269" spans="1:3">
      <c r="A7269" s="577"/>
      <c r="B7269" s="577"/>
      <c r="C7269" s="577"/>
    </row>
    <row r="7270" spans="1:3">
      <c r="A7270" s="577"/>
      <c r="B7270" s="577"/>
      <c r="C7270" s="577"/>
    </row>
    <row r="7271" spans="1:3">
      <c r="A7271" s="577"/>
      <c r="B7271" s="577"/>
      <c r="C7271" s="577"/>
    </row>
    <row r="7272" spans="1:3">
      <c r="A7272" s="577"/>
      <c r="B7272" s="577"/>
      <c r="C7272" s="577"/>
    </row>
    <row r="7273" spans="1:3">
      <c r="A7273" s="577"/>
      <c r="B7273" s="577"/>
      <c r="C7273" s="577"/>
    </row>
    <row r="7274" spans="1:3">
      <c r="A7274" s="577"/>
      <c r="B7274" s="577"/>
      <c r="C7274" s="577"/>
    </row>
    <row r="7275" spans="1:3">
      <c r="A7275" s="577"/>
      <c r="B7275" s="577"/>
      <c r="C7275" s="577"/>
    </row>
    <row r="7276" spans="1:3">
      <c r="A7276" s="577"/>
      <c r="B7276" s="577"/>
      <c r="C7276" s="577"/>
    </row>
    <row r="7277" spans="1:3">
      <c r="A7277" s="577"/>
      <c r="B7277" s="577"/>
      <c r="C7277" s="577"/>
    </row>
    <row r="7278" spans="1:3">
      <c r="A7278" s="577"/>
      <c r="B7278" s="577"/>
      <c r="C7278" s="577"/>
    </row>
    <row r="7279" spans="1:3">
      <c r="A7279" s="577"/>
      <c r="B7279" s="577"/>
      <c r="C7279" s="577"/>
    </row>
    <row r="7280" spans="1:3">
      <c r="A7280" s="577"/>
      <c r="B7280" s="577"/>
      <c r="C7280" s="577"/>
    </row>
    <row r="7281" spans="1:3">
      <c r="A7281" s="577"/>
      <c r="B7281" s="577"/>
      <c r="C7281" s="577"/>
    </row>
    <row r="7282" spans="1:3">
      <c r="A7282" s="577"/>
      <c r="B7282" s="577"/>
      <c r="C7282" s="577"/>
    </row>
    <row r="7283" spans="1:3">
      <c r="A7283" s="577"/>
      <c r="B7283" s="577"/>
      <c r="C7283" s="577"/>
    </row>
    <row r="7284" spans="1:3">
      <c r="A7284" s="577"/>
      <c r="B7284" s="577"/>
      <c r="C7284" s="577"/>
    </row>
    <row r="7285" spans="1:3">
      <c r="A7285" s="577"/>
      <c r="B7285" s="577"/>
      <c r="C7285" s="577"/>
    </row>
    <row r="7286" spans="1:3">
      <c r="A7286" s="577"/>
      <c r="B7286" s="577"/>
      <c r="C7286" s="577"/>
    </row>
    <row r="7287" spans="1:3">
      <c r="A7287" s="577"/>
      <c r="B7287" s="577"/>
      <c r="C7287" s="577"/>
    </row>
    <row r="7288" spans="1:3">
      <c r="A7288" s="577"/>
      <c r="B7288" s="577"/>
      <c r="C7288" s="577"/>
    </row>
    <row r="7289" spans="1:3">
      <c r="A7289" s="577"/>
      <c r="B7289" s="577"/>
      <c r="C7289" s="577"/>
    </row>
    <row r="7290" spans="1:3">
      <c r="A7290" s="577"/>
      <c r="B7290" s="577"/>
      <c r="C7290" s="577"/>
    </row>
    <row r="7291" spans="1:3">
      <c r="A7291" s="577"/>
      <c r="B7291" s="577"/>
      <c r="C7291" s="577"/>
    </row>
    <row r="7292" spans="1:3">
      <c r="A7292" s="577"/>
      <c r="B7292" s="577"/>
      <c r="C7292" s="577"/>
    </row>
    <row r="7293" spans="1:3">
      <c r="A7293" s="577"/>
      <c r="B7293" s="577"/>
      <c r="C7293" s="577"/>
    </row>
    <row r="7294" spans="1:3">
      <c r="A7294" s="577"/>
      <c r="B7294" s="577"/>
      <c r="C7294" s="577"/>
    </row>
    <row r="7295" spans="1:3">
      <c r="A7295" s="577"/>
      <c r="B7295" s="577"/>
      <c r="C7295" s="577"/>
    </row>
    <row r="7296" spans="1:3">
      <c r="A7296" s="577"/>
      <c r="B7296" s="577"/>
      <c r="C7296" s="577"/>
    </row>
    <row r="7297" spans="1:3">
      <c r="A7297" s="577"/>
      <c r="B7297" s="577"/>
      <c r="C7297" s="577"/>
    </row>
    <row r="7298" spans="1:3">
      <c r="A7298" s="577"/>
      <c r="B7298" s="577"/>
      <c r="C7298" s="577"/>
    </row>
    <row r="7299" spans="1:3">
      <c r="A7299" s="577"/>
      <c r="B7299" s="577"/>
      <c r="C7299" s="577"/>
    </row>
    <row r="7300" spans="1:3">
      <c r="A7300" s="577"/>
      <c r="B7300" s="577"/>
      <c r="C7300" s="577"/>
    </row>
    <row r="7301" spans="1:3">
      <c r="A7301" s="577"/>
      <c r="B7301" s="577"/>
      <c r="C7301" s="577"/>
    </row>
    <row r="7302" spans="1:3">
      <c r="A7302" s="577"/>
      <c r="B7302" s="577"/>
      <c r="C7302" s="577"/>
    </row>
    <row r="7303" spans="1:3">
      <c r="A7303" s="577"/>
      <c r="B7303" s="577"/>
      <c r="C7303" s="577"/>
    </row>
    <row r="7304" spans="1:3">
      <c r="A7304" s="577"/>
      <c r="B7304" s="577"/>
      <c r="C7304" s="577"/>
    </row>
    <row r="7305" spans="1:3">
      <c r="A7305" s="577"/>
      <c r="B7305" s="577"/>
      <c r="C7305" s="577"/>
    </row>
    <row r="7306" spans="1:3">
      <c r="A7306" s="577"/>
      <c r="B7306" s="577"/>
      <c r="C7306" s="577"/>
    </row>
    <row r="7307" spans="1:3">
      <c r="A7307" s="577"/>
      <c r="B7307" s="577"/>
      <c r="C7307" s="577"/>
    </row>
    <row r="7308" spans="1:3">
      <c r="A7308" s="577"/>
      <c r="B7308" s="577"/>
      <c r="C7308" s="577"/>
    </row>
    <row r="7309" spans="1:3">
      <c r="A7309" s="577"/>
      <c r="B7309" s="577"/>
      <c r="C7309" s="577"/>
    </row>
    <row r="7310" spans="1:3">
      <c r="A7310" s="577"/>
      <c r="B7310" s="577"/>
      <c r="C7310" s="577"/>
    </row>
    <row r="7311" spans="1:3">
      <c r="A7311" s="577"/>
      <c r="B7311" s="577"/>
      <c r="C7311" s="577"/>
    </row>
    <row r="7312" spans="1:3">
      <c r="A7312" s="577"/>
      <c r="B7312" s="577"/>
      <c r="C7312" s="577"/>
    </row>
    <row r="7313" spans="1:3">
      <c r="A7313" s="577"/>
      <c r="B7313" s="577"/>
      <c r="C7313" s="577"/>
    </row>
    <row r="7314" spans="1:3">
      <c r="A7314" s="577"/>
      <c r="B7314" s="577"/>
      <c r="C7314" s="577"/>
    </row>
    <row r="7315" spans="1:3">
      <c r="A7315" s="577"/>
      <c r="B7315" s="577"/>
      <c r="C7315" s="577"/>
    </row>
    <row r="7316" spans="1:3">
      <c r="A7316" s="577"/>
      <c r="B7316" s="577"/>
      <c r="C7316" s="577"/>
    </row>
    <row r="7317" spans="1:3">
      <c r="A7317" s="577"/>
      <c r="B7317" s="577"/>
      <c r="C7317" s="577"/>
    </row>
    <row r="7318" spans="1:3">
      <c r="A7318" s="577"/>
      <c r="B7318" s="577"/>
      <c r="C7318" s="577"/>
    </row>
    <row r="7319" spans="1:3">
      <c r="A7319" s="577"/>
      <c r="B7319" s="577"/>
      <c r="C7319" s="577"/>
    </row>
    <row r="7320" spans="1:3">
      <c r="A7320" s="577"/>
      <c r="B7320" s="577"/>
      <c r="C7320" s="577"/>
    </row>
    <row r="7321" spans="1:3">
      <c r="A7321" s="577"/>
      <c r="B7321" s="577"/>
      <c r="C7321" s="577"/>
    </row>
    <row r="7322" spans="1:3">
      <c r="A7322" s="577"/>
      <c r="B7322" s="577"/>
      <c r="C7322" s="577"/>
    </row>
    <row r="7323" spans="1:3">
      <c r="A7323" s="577"/>
      <c r="B7323" s="577"/>
      <c r="C7323" s="577"/>
    </row>
    <row r="7324" spans="1:3">
      <c r="A7324" s="577"/>
      <c r="B7324" s="577"/>
      <c r="C7324" s="577"/>
    </row>
    <row r="7325" spans="1:3">
      <c r="A7325" s="577"/>
      <c r="B7325" s="577"/>
      <c r="C7325" s="577"/>
    </row>
    <row r="7326" spans="1:3">
      <c r="A7326" s="577"/>
      <c r="B7326" s="577"/>
      <c r="C7326" s="577"/>
    </row>
    <row r="7327" spans="1:3">
      <c r="A7327" s="577"/>
      <c r="B7327" s="577"/>
      <c r="C7327" s="577"/>
    </row>
    <row r="7328" spans="1:3">
      <c r="A7328" s="577"/>
      <c r="B7328" s="577"/>
      <c r="C7328" s="577"/>
    </row>
    <row r="7329" spans="1:3">
      <c r="A7329" s="577"/>
      <c r="B7329" s="577"/>
      <c r="C7329" s="577"/>
    </row>
    <row r="7330" spans="1:3">
      <c r="A7330" s="577"/>
      <c r="B7330" s="577"/>
      <c r="C7330" s="577"/>
    </row>
    <row r="7331" spans="1:3">
      <c r="A7331" s="577"/>
      <c r="B7331" s="577"/>
      <c r="C7331" s="577"/>
    </row>
    <row r="7332" spans="1:3">
      <c r="A7332" s="577"/>
      <c r="B7332" s="577"/>
      <c r="C7332" s="577"/>
    </row>
    <row r="7333" spans="1:3">
      <c r="A7333" s="577"/>
      <c r="B7333" s="577"/>
      <c r="C7333" s="577"/>
    </row>
    <row r="7334" spans="1:3">
      <c r="A7334" s="577"/>
      <c r="B7334" s="577"/>
      <c r="C7334" s="577"/>
    </row>
    <row r="7335" spans="1:3">
      <c r="A7335" s="577"/>
      <c r="B7335" s="577"/>
      <c r="C7335" s="577"/>
    </row>
    <row r="7336" spans="1:3">
      <c r="A7336" s="577"/>
      <c r="B7336" s="577"/>
      <c r="C7336" s="577"/>
    </row>
    <row r="7337" spans="1:3">
      <c r="A7337" s="577"/>
      <c r="B7337" s="577"/>
      <c r="C7337" s="577"/>
    </row>
    <row r="7338" spans="1:3">
      <c r="A7338" s="577"/>
      <c r="B7338" s="577"/>
      <c r="C7338" s="577"/>
    </row>
    <row r="7339" spans="1:3">
      <c r="A7339" s="577"/>
      <c r="B7339" s="577"/>
      <c r="C7339" s="577"/>
    </row>
    <row r="7340" spans="1:3">
      <c r="A7340" s="577"/>
      <c r="B7340" s="577"/>
      <c r="C7340" s="577"/>
    </row>
    <row r="7341" spans="1:3">
      <c r="A7341" s="577"/>
      <c r="B7341" s="577"/>
      <c r="C7341" s="577"/>
    </row>
    <row r="7342" spans="1:3">
      <c r="A7342" s="577"/>
      <c r="B7342" s="577"/>
      <c r="C7342" s="577"/>
    </row>
    <row r="7343" spans="1:3">
      <c r="A7343" s="577"/>
      <c r="B7343" s="577"/>
      <c r="C7343" s="577"/>
    </row>
    <row r="7344" spans="1:3">
      <c r="A7344" s="577"/>
      <c r="B7344" s="577"/>
      <c r="C7344" s="577"/>
    </row>
    <row r="7345" spans="1:3">
      <c r="A7345" s="577"/>
      <c r="B7345" s="577"/>
      <c r="C7345" s="577"/>
    </row>
    <row r="7346" spans="1:3">
      <c r="A7346" s="577"/>
      <c r="B7346" s="577"/>
      <c r="C7346" s="577"/>
    </row>
    <row r="7347" spans="1:3">
      <c r="A7347" s="577"/>
      <c r="B7347" s="577"/>
      <c r="C7347" s="577"/>
    </row>
    <row r="7348" spans="1:3">
      <c r="A7348" s="577"/>
      <c r="B7348" s="577"/>
      <c r="C7348" s="577"/>
    </row>
    <row r="7349" spans="1:3">
      <c r="A7349" s="577"/>
      <c r="B7349" s="577"/>
      <c r="C7349" s="577"/>
    </row>
    <row r="7350" spans="1:3">
      <c r="A7350" s="577"/>
      <c r="B7350" s="577"/>
      <c r="C7350" s="577"/>
    </row>
    <row r="7351" spans="1:3">
      <c r="A7351" s="577"/>
      <c r="B7351" s="577"/>
      <c r="C7351" s="577"/>
    </row>
    <row r="7352" spans="1:3">
      <c r="A7352" s="577"/>
      <c r="B7352" s="577"/>
      <c r="C7352" s="577"/>
    </row>
    <row r="7353" spans="1:3">
      <c r="A7353" s="577"/>
      <c r="B7353" s="577"/>
      <c r="C7353" s="577"/>
    </row>
    <row r="7354" spans="1:3">
      <c r="A7354" s="577"/>
      <c r="B7354" s="577"/>
      <c r="C7354" s="577"/>
    </row>
    <row r="7355" spans="1:3">
      <c r="A7355" s="577"/>
      <c r="B7355" s="577"/>
      <c r="C7355" s="577"/>
    </row>
    <row r="7356" spans="1:3">
      <c r="A7356" s="577"/>
      <c r="B7356" s="577"/>
      <c r="C7356" s="577"/>
    </row>
    <row r="7357" spans="1:3">
      <c r="A7357" s="577"/>
      <c r="B7357" s="577"/>
      <c r="C7357" s="577"/>
    </row>
    <row r="7358" spans="1:3">
      <c r="A7358" s="577"/>
      <c r="B7358" s="577"/>
      <c r="C7358" s="577"/>
    </row>
    <row r="7359" spans="1:3">
      <c r="A7359" s="577"/>
      <c r="B7359" s="577"/>
      <c r="C7359" s="577"/>
    </row>
    <row r="7360" spans="1:3">
      <c r="A7360" s="577"/>
      <c r="B7360" s="577"/>
      <c r="C7360" s="577"/>
    </row>
    <row r="7361" spans="1:3">
      <c r="A7361" s="577"/>
      <c r="B7361" s="577"/>
      <c r="C7361" s="577"/>
    </row>
    <row r="7362" spans="1:3">
      <c r="A7362" s="577"/>
      <c r="B7362" s="577"/>
      <c r="C7362" s="577"/>
    </row>
    <row r="7363" spans="1:3">
      <c r="A7363" s="577"/>
      <c r="B7363" s="577"/>
      <c r="C7363" s="577"/>
    </row>
    <row r="7364" spans="1:3">
      <c r="A7364" s="577"/>
      <c r="B7364" s="577"/>
      <c r="C7364" s="577"/>
    </row>
    <row r="7365" spans="1:3">
      <c r="A7365" s="577"/>
      <c r="B7365" s="577"/>
      <c r="C7365" s="577"/>
    </row>
    <row r="7366" spans="1:3">
      <c r="A7366" s="577"/>
      <c r="B7366" s="577"/>
      <c r="C7366" s="577"/>
    </row>
    <row r="7367" spans="1:3">
      <c r="A7367" s="577"/>
      <c r="B7367" s="577"/>
      <c r="C7367" s="577"/>
    </row>
    <row r="7368" spans="1:3">
      <c r="A7368" s="577"/>
      <c r="B7368" s="577"/>
      <c r="C7368" s="577"/>
    </row>
    <row r="7369" spans="1:3">
      <c r="A7369" s="577"/>
      <c r="B7369" s="577"/>
      <c r="C7369" s="577"/>
    </row>
    <row r="7370" spans="1:3">
      <c r="A7370" s="577"/>
      <c r="B7370" s="577"/>
      <c r="C7370" s="577"/>
    </row>
    <row r="7371" spans="1:3">
      <c r="A7371" s="577"/>
      <c r="B7371" s="577"/>
      <c r="C7371" s="577"/>
    </row>
    <row r="7372" spans="1:3">
      <c r="A7372" s="577"/>
      <c r="B7372" s="577"/>
      <c r="C7372" s="577"/>
    </row>
    <row r="7373" spans="1:3">
      <c r="A7373" s="577"/>
      <c r="B7373" s="577"/>
      <c r="C7373" s="577"/>
    </row>
    <row r="7374" spans="1:3">
      <c r="A7374" s="577"/>
      <c r="B7374" s="577"/>
      <c r="C7374" s="577"/>
    </row>
    <row r="7375" spans="1:3">
      <c r="A7375" s="577"/>
      <c r="B7375" s="577"/>
      <c r="C7375" s="577"/>
    </row>
    <row r="7376" spans="1:3">
      <c r="A7376" s="577"/>
      <c r="B7376" s="577"/>
      <c r="C7376" s="577"/>
    </row>
    <row r="7377" spans="1:3">
      <c r="A7377" s="577"/>
      <c r="B7377" s="577"/>
      <c r="C7377" s="577"/>
    </row>
    <row r="7378" spans="1:3">
      <c r="A7378" s="577"/>
      <c r="B7378" s="577"/>
      <c r="C7378" s="577"/>
    </row>
    <row r="7379" spans="1:3">
      <c r="A7379" s="577"/>
      <c r="B7379" s="577"/>
      <c r="C7379" s="577"/>
    </row>
    <row r="7380" spans="1:3">
      <c r="A7380" s="577"/>
      <c r="B7380" s="577"/>
      <c r="C7380" s="577"/>
    </row>
    <row r="7381" spans="1:3">
      <c r="A7381" s="577"/>
      <c r="B7381" s="577"/>
      <c r="C7381" s="577"/>
    </row>
    <row r="7382" spans="1:3">
      <c r="A7382" s="577"/>
      <c r="B7382" s="577"/>
      <c r="C7382" s="577"/>
    </row>
    <row r="7383" spans="1:3">
      <c r="A7383" s="577"/>
      <c r="B7383" s="577"/>
      <c r="C7383" s="577"/>
    </row>
    <row r="7384" spans="1:3">
      <c r="A7384" s="577"/>
      <c r="B7384" s="577"/>
      <c r="C7384" s="577"/>
    </row>
    <row r="7385" spans="1:3">
      <c r="A7385" s="577"/>
      <c r="B7385" s="577"/>
      <c r="C7385" s="577"/>
    </row>
    <row r="7386" spans="1:3">
      <c r="A7386" s="577"/>
      <c r="B7386" s="577"/>
      <c r="C7386" s="577"/>
    </row>
    <row r="7387" spans="1:3">
      <c r="A7387" s="577"/>
      <c r="B7387" s="577"/>
      <c r="C7387" s="577"/>
    </row>
    <row r="7388" spans="1:3">
      <c r="A7388" s="577"/>
      <c r="B7388" s="577"/>
      <c r="C7388" s="577"/>
    </row>
    <row r="7389" spans="1:3">
      <c r="A7389" s="577"/>
      <c r="B7389" s="577"/>
      <c r="C7389" s="577"/>
    </row>
    <row r="7390" spans="1:3">
      <c r="A7390" s="577"/>
      <c r="B7390" s="577"/>
      <c r="C7390" s="577"/>
    </row>
    <row r="7391" spans="1:3">
      <c r="A7391" s="577"/>
      <c r="B7391" s="577"/>
      <c r="C7391" s="577"/>
    </row>
    <row r="7392" spans="1:3">
      <c r="A7392" s="577"/>
      <c r="B7392" s="577"/>
      <c r="C7392" s="577"/>
    </row>
    <row r="7393" spans="1:3">
      <c r="A7393" s="577"/>
      <c r="B7393" s="577"/>
      <c r="C7393" s="577"/>
    </row>
    <row r="7394" spans="1:3">
      <c r="A7394" s="577"/>
      <c r="B7394" s="577"/>
      <c r="C7394" s="577"/>
    </row>
    <row r="7395" spans="1:3">
      <c r="A7395" s="577"/>
      <c r="B7395" s="577"/>
      <c r="C7395" s="577"/>
    </row>
    <row r="7396" spans="1:3">
      <c r="A7396" s="577"/>
      <c r="B7396" s="577"/>
      <c r="C7396" s="577"/>
    </row>
    <row r="7397" spans="1:3">
      <c r="A7397" s="577"/>
      <c r="B7397" s="577"/>
      <c r="C7397" s="577"/>
    </row>
    <row r="7398" spans="1:3">
      <c r="A7398" s="577"/>
      <c r="B7398" s="577"/>
      <c r="C7398" s="577"/>
    </row>
    <row r="7399" spans="1:3">
      <c r="A7399" s="577"/>
      <c r="B7399" s="577"/>
      <c r="C7399" s="577"/>
    </row>
    <row r="7400" spans="1:3">
      <c r="A7400" s="577"/>
      <c r="B7400" s="577"/>
      <c r="C7400" s="577"/>
    </row>
    <row r="7401" spans="1:3">
      <c r="A7401" s="577"/>
      <c r="B7401" s="577"/>
      <c r="C7401" s="577"/>
    </row>
    <row r="7402" spans="1:3">
      <c r="A7402" s="577"/>
      <c r="B7402" s="577"/>
      <c r="C7402" s="577"/>
    </row>
    <row r="7403" spans="1:3">
      <c r="A7403" s="577"/>
      <c r="B7403" s="577"/>
      <c r="C7403" s="577"/>
    </row>
    <row r="7404" spans="1:3">
      <c r="A7404" s="577"/>
      <c r="B7404" s="577"/>
      <c r="C7404" s="577"/>
    </row>
    <row r="7405" spans="1:3">
      <c r="A7405" s="577"/>
      <c r="B7405" s="577"/>
      <c r="C7405" s="577"/>
    </row>
    <row r="7406" spans="1:3">
      <c r="A7406" s="577"/>
      <c r="B7406" s="577"/>
      <c r="C7406" s="577"/>
    </row>
    <row r="7407" spans="1:3">
      <c r="A7407" s="577"/>
      <c r="B7407" s="577"/>
      <c r="C7407" s="577"/>
    </row>
    <row r="7408" spans="1:3">
      <c r="A7408" s="577"/>
      <c r="B7408" s="577"/>
      <c r="C7408" s="577"/>
    </row>
    <row r="7409" spans="1:3">
      <c r="A7409" s="577"/>
      <c r="B7409" s="577"/>
      <c r="C7409" s="577"/>
    </row>
    <row r="7410" spans="1:3">
      <c r="A7410" s="577"/>
      <c r="B7410" s="577"/>
      <c r="C7410" s="577"/>
    </row>
    <row r="7411" spans="1:3">
      <c r="A7411" s="577"/>
      <c r="B7411" s="577"/>
      <c r="C7411" s="577"/>
    </row>
    <row r="7412" spans="1:3">
      <c r="A7412" s="577"/>
      <c r="B7412" s="577"/>
      <c r="C7412" s="577"/>
    </row>
    <row r="7413" spans="1:3">
      <c r="A7413" s="577"/>
      <c r="B7413" s="577"/>
      <c r="C7413" s="577"/>
    </row>
    <row r="7414" spans="1:3">
      <c r="A7414" s="577"/>
      <c r="B7414" s="577"/>
      <c r="C7414" s="577"/>
    </row>
    <row r="7415" spans="1:3">
      <c r="A7415" s="577"/>
      <c r="B7415" s="577"/>
      <c r="C7415" s="577"/>
    </row>
    <row r="7416" spans="1:3">
      <c r="A7416" s="577"/>
      <c r="B7416" s="577"/>
      <c r="C7416" s="577"/>
    </row>
    <row r="7417" spans="1:3">
      <c r="A7417" s="577"/>
      <c r="B7417" s="577"/>
      <c r="C7417" s="577"/>
    </row>
    <row r="7418" spans="1:3">
      <c r="A7418" s="577"/>
      <c r="B7418" s="577"/>
      <c r="C7418" s="577"/>
    </row>
    <row r="7419" spans="1:3">
      <c r="A7419" s="577"/>
      <c r="B7419" s="577"/>
      <c r="C7419" s="577"/>
    </row>
    <row r="7420" spans="1:3">
      <c r="A7420" s="577"/>
      <c r="B7420" s="577"/>
      <c r="C7420" s="577"/>
    </row>
    <row r="7421" spans="1:3">
      <c r="A7421" s="577"/>
      <c r="B7421" s="577"/>
      <c r="C7421" s="577"/>
    </row>
    <row r="7422" spans="1:3">
      <c r="A7422" s="577"/>
      <c r="B7422" s="577"/>
      <c r="C7422" s="577"/>
    </row>
    <row r="7423" spans="1:3">
      <c r="A7423" s="577"/>
      <c r="B7423" s="577"/>
      <c r="C7423" s="577"/>
    </row>
    <row r="7424" spans="1:3">
      <c r="A7424" s="577"/>
      <c r="B7424" s="577"/>
      <c r="C7424" s="577"/>
    </row>
    <row r="7425" spans="1:3">
      <c r="A7425" s="577"/>
      <c r="B7425" s="577"/>
      <c r="C7425" s="577"/>
    </row>
    <row r="7426" spans="1:3">
      <c r="A7426" s="577"/>
      <c r="B7426" s="577"/>
      <c r="C7426" s="577"/>
    </row>
    <row r="7427" spans="1:3">
      <c r="A7427" s="577"/>
      <c r="B7427" s="577"/>
      <c r="C7427" s="577"/>
    </row>
    <row r="7428" spans="1:3">
      <c r="A7428" s="577"/>
      <c r="B7428" s="577"/>
      <c r="C7428" s="577"/>
    </row>
    <row r="7429" spans="1:3">
      <c r="A7429" s="577"/>
      <c r="B7429" s="577"/>
      <c r="C7429" s="577"/>
    </row>
    <row r="7430" spans="1:3">
      <c r="A7430" s="577"/>
      <c r="B7430" s="577"/>
      <c r="C7430" s="577"/>
    </row>
    <row r="7431" spans="1:3">
      <c r="A7431" s="577"/>
      <c r="B7431" s="577"/>
      <c r="C7431" s="577"/>
    </row>
    <row r="7432" spans="1:3">
      <c r="A7432" s="577"/>
      <c r="B7432" s="577"/>
      <c r="C7432" s="577"/>
    </row>
    <row r="7433" spans="1:3">
      <c r="A7433" s="577"/>
      <c r="B7433" s="577"/>
      <c r="C7433" s="577"/>
    </row>
    <row r="7434" spans="1:3">
      <c r="A7434" s="577"/>
      <c r="B7434" s="577"/>
      <c r="C7434" s="577"/>
    </row>
    <row r="7435" spans="1:3">
      <c r="A7435" s="577"/>
      <c r="B7435" s="577"/>
      <c r="C7435" s="577"/>
    </row>
    <row r="7436" spans="1:3">
      <c r="A7436" s="577"/>
      <c r="B7436" s="577"/>
      <c r="C7436" s="577"/>
    </row>
    <row r="7437" spans="1:3">
      <c r="A7437" s="577"/>
      <c r="B7437" s="577"/>
      <c r="C7437" s="577"/>
    </row>
    <row r="7438" spans="1:3">
      <c r="A7438" s="577"/>
      <c r="B7438" s="577"/>
      <c r="C7438" s="577"/>
    </row>
    <row r="7439" spans="1:3">
      <c r="A7439" s="577"/>
      <c r="B7439" s="577"/>
      <c r="C7439" s="577"/>
    </row>
    <row r="7440" spans="1:3">
      <c r="A7440" s="577"/>
      <c r="B7440" s="577"/>
      <c r="C7440" s="577"/>
    </row>
    <row r="7441" spans="1:3">
      <c r="A7441" s="577"/>
      <c r="B7441" s="577"/>
      <c r="C7441" s="577"/>
    </row>
    <row r="7442" spans="1:3">
      <c r="A7442" s="577"/>
      <c r="B7442" s="577"/>
      <c r="C7442" s="577"/>
    </row>
    <row r="7443" spans="1:3">
      <c r="A7443" s="577"/>
      <c r="B7443" s="577"/>
      <c r="C7443" s="577"/>
    </row>
    <row r="7444" spans="1:3">
      <c r="A7444" s="577"/>
      <c r="B7444" s="577"/>
      <c r="C7444" s="577"/>
    </row>
    <row r="7445" spans="1:3">
      <c r="A7445" s="577"/>
      <c r="B7445" s="577"/>
      <c r="C7445" s="577"/>
    </row>
    <row r="7446" spans="1:3">
      <c r="A7446" s="577"/>
      <c r="B7446" s="577"/>
      <c r="C7446" s="577"/>
    </row>
    <row r="7447" spans="1:3">
      <c r="A7447" s="577"/>
      <c r="B7447" s="577"/>
      <c r="C7447" s="577"/>
    </row>
    <row r="7448" spans="1:3">
      <c r="A7448" s="577"/>
      <c r="B7448" s="577"/>
      <c r="C7448" s="577"/>
    </row>
    <row r="7449" spans="1:3">
      <c r="A7449" s="577"/>
      <c r="B7449" s="577"/>
      <c r="C7449" s="577"/>
    </row>
    <row r="7450" spans="1:3">
      <c r="A7450" s="577"/>
      <c r="B7450" s="577"/>
      <c r="C7450" s="577"/>
    </row>
    <row r="7451" spans="1:3">
      <c r="A7451" s="577"/>
      <c r="B7451" s="577"/>
      <c r="C7451" s="577"/>
    </row>
    <row r="7452" spans="1:3">
      <c r="A7452" s="577"/>
      <c r="B7452" s="577"/>
      <c r="C7452" s="577"/>
    </row>
    <row r="7453" spans="1:3">
      <c r="A7453" s="577"/>
      <c r="B7453" s="577"/>
      <c r="C7453" s="577"/>
    </row>
    <row r="7454" spans="1:3">
      <c r="A7454" s="577"/>
      <c r="B7454" s="577"/>
      <c r="C7454" s="577"/>
    </row>
    <row r="7455" spans="1:3">
      <c r="A7455" s="577"/>
      <c r="B7455" s="577"/>
      <c r="C7455" s="577"/>
    </row>
    <row r="7456" spans="1:3">
      <c r="A7456" s="577"/>
      <c r="B7456" s="577"/>
      <c r="C7456" s="577"/>
    </row>
    <row r="7457" spans="1:3">
      <c r="A7457" s="577"/>
      <c r="B7457" s="577"/>
      <c r="C7457" s="577"/>
    </row>
    <row r="7458" spans="1:3">
      <c r="A7458" s="577"/>
      <c r="B7458" s="577"/>
      <c r="C7458" s="577"/>
    </row>
    <row r="7459" spans="1:3">
      <c r="A7459" s="577"/>
      <c r="B7459" s="577"/>
      <c r="C7459" s="577"/>
    </row>
    <row r="7460" spans="1:3">
      <c r="A7460" s="577"/>
      <c r="B7460" s="577"/>
      <c r="C7460" s="577"/>
    </row>
    <row r="7461" spans="1:3">
      <c r="A7461" s="577"/>
      <c r="B7461" s="577"/>
      <c r="C7461" s="577"/>
    </row>
    <row r="7462" spans="1:3">
      <c r="A7462" s="577"/>
      <c r="B7462" s="577"/>
      <c r="C7462" s="577"/>
    </row>
    <row r="7463" spans="1:3">
      <c r="A7463" s="577"/>
      <c r="B7463" s="577"/>
      <c r="C7463" s="577"/>
    </row>
    <row r="7464" spans="1:3">
      <c r="A7464" s="577"/>
      <c r="B7464" s="577"/>
      <c r="C7464" s="577"/>
    </row>
    <row r="7465" spans="1:3">
      <c r="A7465" s="577"/>
      <c r="B7465" s="577"/>
      <c r="C7465" s="577"/>
    </row>
    <row r="7466" spans="1:3">
      <c r="A7466" s="577"/>
      <c r="B7466" s="577"/>
      <c r="C7466" s="577"/>
    </row>
    <row r="7467" spans="1:3">
      <c r="A7467" s="577"/>
      <c r="B7467" s="577"/>
      <c r="C7467" s="577"/>
    </row>
    <row r="7468" spans="1:3">
      <c r="A7468" s="577"/>
      <c r="B7468" s="577"/>
      <c r="C7468" s="577"/>
    </row>
    <row r="7469" spans="1:3">
      <c r="A7469" s="577"/>
      <c r="B7469" s="577"/>
      <c r="C7469" s="577"/>
    </row>
    <row r="7470" spans="1:3">
      <c r="A7470" s="577"/>
      <c r="B7470" s="577"/>
      <c r="C7470" s="577"/>
    </row>
    <row r="7471" spans="1:3">
      <c r="A7471" s="577"/>
      <c r="B7471" s="577"/>
      <c r="C7471" s="577"/>
    </row>
    <row r="7472" spans="1:3">
      <c r="A7472" s="577"/>
      <c r="B7472" s="577"/>
      <c r="C7472" s="577"/>
    </row>
    <row r="7473" spans="1:3">
      <c r="A7473" s="577"/>
      <c r="B7473" s="577"/>
      <c r="C7473" s="577"/>
    </row>
    <row r="7474" spans="1:3">
      <c r="A7474" s="577"/>
      <c r="B7474" s="577"/>
      <c r="C7474" s="577"/>
    </row>
    <row r="7475" spans="1:3">
      <c r="A7475" s="577"/>
      <c r="B7475" s="577"/>
      <c r="C7475" s="577"/>
    </row>
    <row r="7476" spans="1:3">
      <c r="A7476" s="577"/>
      <c r="B7476" s="577"/>
      <c r="C7476" s="577"/>
    </row>
    <row r="7477" spans="1:3">
      <c r="A7477" s="577"/>
      <c r="B7477" s="577"/>
      <c r="C7477" s="577"/>
    </row>
    <row r="7478" spans="1:3">
      <c r="A7478" s="577"/>
      <c r="B7478" s="577"/>
      <c r="C7478" s="577"/>
    </row>
    <row r="7479" spans="1:3">
      <c r="A7479" s="577"/>
      <c r="B7479" s="577"/>
      <c r="C7479" s="577"/>
    </row>
    <row r="7480" spans="1:3">
      <c r="A7480" s="577"/>
      <c r="B7480" s="577"/>
      <c r="C7480" s="577"/>
    </row>
    <row r="7481" spans="1:3">
      <c r="A7481" s="577"/>
      <c r="B7481" s="577"/>
      <c r="C7481" s="577"/>
    </row>
    <row r="7482" spans="1:3">
      <c r="A7482" s="577"/>
      <c r="B7482" s="577"/>
      <c r="C7482" s="577"/>
    </row>
    <row r="7483" spans="1:3">
      <c r="A7483" s="577"/>
      <c r="B7483" s="577"/>
      <c r="C7483" s="577"/>
    </row>
    <row r="7484" spans="1:3">
      <c r="A7484" s="577"/>
      <c r="B7484" s="577"/>
      <c r="C7484" s="577"/>
    </row>
    <row r="7485" spans="1:3">
      <c r="A7485" s="577"/>
      <c r="B7485" s="577"/>
      <c r="C7485" s="577"/>
    </row>
    <row r="7486" spans="1:3">
      <c r="A7486" s="577"/>
      <c r="B7486" s="577"/>
      <c r="C7486" s="577"/>
    </row>
    <row r="7487" spans="1:3">
      <c r="A7487" s="577"/>
      <c r="B7487" s="577"/>
      <c r="C7487" s="577"/>
    </row>
    <row r="7488" spans="1:3">
      <c r="A7488" s="577"/>
      <c r="B7488" s="577"/>
      <c r="C7488" s="577"/>
    </row>
    <row r="7489" spans="1:3">
      <c r="A7489" s="577"/>
      <c r="B7489" s="577"/>
      <c r="C7489" s="577"/>
    </row>
    <row r="7490" spans="1:3">
      <c r="A7490" s="577"/>
      <c r="B7490" s="577"/>
      <c r="C7490" s="577"/>
    </row>
    <row r="7491" spans="1:3">
      <c r="A7491" s="577"/>
      <c r="B7491" s="577"/>
      <c r="C7491" s="577"/>
    </row>
    <row r="7492" spans="1:3">
      <c r="A7492" s="577"/>
      <c r="B7492" s="577"/>
      <c r="C7492" s="577"/>
    </row>
    <row r="7493" spans="1:3">
      <c r="A7493" s="577"/>
      <c r="B7493" s="577"/>
      <c r="C7493" s="577"/>
    </row>
    <row r="7494" spans="1:3">
      <c r="A7494" s="577"/>
      <c r="B7494" s="577"/>
      <c r="C7494" s="577"/>
    </row>
    <row r="7495" spans="1:3">
      <c r="A7495" s="577"/>
      <c r="B7495" s="577"/>
      <c r="C7495" s="577"/>
    </row>
    <row r="7496" spans="1:3">
      <c r="A7496" s="577"/>
      <c r="B7496" s="577"/>
      <c r="C7496" s="577"/>
    </row>
    <row r="7497" spans="1:3">
      <c r="A7497" s="577"/>
      <c r="B7497" s="577"/>
      <c r="C7497" s="577"/>
    </row>
    <row r="7498" spans="1:3">
      <c r="A7498" s="577"/>
      <c r="B7498" s="577"/>
      <c r="C7498" s="577"/>
    </row>
    <row r="7499" spans="1:3">
      <c r="A7499" s="577"/>
      <c r="B7499" s="577"/>
      <c r="C7499" s="577"/>
    </row>
    <row r="7500" spans="1:3">
      <c r="A7500" s="577"/>
      <c r="B7500" s="577"/>
      <c r="C7500" s="577"/>
    </row>
    <row r="7501" spans="1:3">
      <c r="A7501" s="577"/>
      <c r="B7501" s="577"/>
      <c r="C7501" s="577"/>
    </row>
    <row r="7502" spans="1:3">
      <c r="A7502" s="577"/>
      <c r="B7502" s="577"/>
      <c r="C7502" s="577"/>
    </row>
    <row r="7503" spans="1:3">
      <c r="A7503" s="577"/>
      <c r="B7503" s="577"/>
      <c r="C7503" s="577"/>
    </row>
    <row r="7504" spans="1:3">
      <c r="A7504" s="577"/>
      <c r="B7504" s="577"/>
      <c r="C7504" s="577"/>
    </row>
    <row r="7505" spans="1:3">
      <c r="A7505" s="577"/>
      <c r="B7505" s="577"/>
      <c r="C7505" s="577"/>
    </row>
    <row r="7506" spans="1:3">
      <c r="A7506" s="577"/>
      <c r="B7506" s="577"/>
      <c r="C7506" s="577"/>
    </row>
    <row r="7507" spans="1:3">
      <c r="A7507" s="577"/>
      <c r="B7507" s="577"/>
      <c r="C7507" s="577"/>
    </row>
    <row r="7508" spans="1:3">
      <c r="A7508" s="577"/>
      <c r="B7508" s="577"/>
      <c r="C7508" s="577"/>
    </row>
    <row r="7509" spans="1:3">
      <c r="A7509" s="577"/>
      <c r="B7509" s="577"/>
      <c r="C7509" s="577"/>
    </row>
    <row r="7510" spans="1:3">
      <c r="A7510" s="577"/>
      <c r="B7510" s="577"/>
      <c r="C7510" s="577"/>
    </row>
    <row r="7511" spans="1:3">
      <c r="A7511" s="577"/>
      <c r="B7511" s="577"/>
      <c r="C7511" s="577"/>
    </row>
    <row r="7512" spans="1:3">
      <c r="A7512" s="577"/>
      <c r="B7512" s="577"/>
      <c r="C7512" s="577"/>
    </row>
    <row r="7513" spans="1:3">
      <c r="A7513" s="577"/>
      <c r="B7513" s="577"/>
      <c r="C7513" s="577"/>
    </row>
    <row r="7514" spans="1:3">
      <c r="A7514" s="577"/>
      <c r="B7514" s="577"/>
      <c r="C7514" s="577"/>
    </row>
    <row r="7515" spans="1:3">
      <c r="A7515" s="577"/>
      <c r="B7515" s="577"/>
      <c r="C7515" s="577"/>
    </row>
    <row r="7516" spans="1:3">
      <c r="A7516" s="577"/>
      <c r="B7516" s="577"/>
      <c r="C7516" s="577"/>
    </row>
    <row r="7517" spans="1:3">
      <c r="A7517" s="577"/>
      <c r="B7517" s="577"/>
      <c r="C7517" s="577"/>
    </row>
    <row r="7518" spans="1:3">
      <c r="A7518" s="577"/>
      <c r="B7518" s="577"/>
      <c r="C7518" s="577"/>
    </row>
    <row r="7519" spans="1:3">
      <c r="A7519" s="577"/>
      <c r="B7519" s="577"/>
      <c r="C7519" s="577"/>
    </row>
    <row r="7520" spans="1:3">
      <c r="A7520" s="577"/>
      <c r="B7520" s="577"/>
      <c r="C7520" s="577"/>
    </row>
    <row r="7521" spans="1:3">
      <c r="A7521" s="577"/>
      <c r="B7521" s="577"/>
      <c r="C7521" s="577"/>
    </row>
    <row r="7522" spans="1:3">
      <c r="A7522" s="577"/>
      <c r="B7522" s="577"/>
      <c r="C7522" s="577"/>
    </row>
    <row r="7523" spans="1:3">
      <c r="A7523" s="577"/>
      <c r="B7523" s="577"/>
      <c r="C7523" s="577"/>
    </row>
    <row r="7524" spans="1:3">
      <c r="A7524" s="577"/>
      <c r="B7524" s="577"/>
      <c r="C7524" s="577"/>
    </row>
    <row r="7525" spans="1:3">
      <c r="A7525" s="577"/>
      <c r="B7525" s="577"/>
      <c r="C7525" s="577"/>
    </row>
    <row r="7526" spans="1:3">
      <c r="A7526" s="577"/>
      <c r="B7526" s="577"/>
      <c r="C7526" s="577"/>
    </row>
    <row r="7527" spans="1:3">
      <c r="A7527" s="577"/>
      <c r="B7527" s="577"/>
      <c r="C7527" s="577"/>
    </row>
    <row r="7528" spans="1:3">
      <c r="A7528" s="577"/>
      <c r="B7528" s="577"/>
      <c r="C7528" s="577"/>
    </row>
    <row r="7529" spans="1:3">
      <c r="A7529" s="577"/>
      <c r="B7529" s="577"/>
      <c r="C7529" s="577"/>
    </row>
    <row r="7530" spans="1:3">
      <c r="A7530" s="577"/>
      <c r="B7530" s="577"/>
      <c r="C7530" s="577"/>
    </row>
    <row r="7531" spans="1:3">
      <c r="A7531" s="577"/>
      <c r="B7531" s="577"/>
      <c r="C7531" s="577"/>
    </row>
    <row r="7532" spans="1:3">
      <c r="A7532" s="577"/>
      <c r="B7532" s="577"/>
      <c r="C7532" s="577"/>
    </row>
    <row r="7533" spans="1:3">
      <c r="A7533" s="577"/>
      <c r="B7533" s="577"/>
      <c r="C7533" s="577"/>
    </row>
    <row r="7534" spans="1:3">
      <c r="A7534" s="577"/>
      <c r="B7534" s="577"/>
      <c r="C7534" s="577"/>
    </row>
    <row r="7535" spans="1:3">
      <c r="A7535" s="577"/>
      <c r="B7535" s="577"/>
      <c r="C7535" s="577"/>
    </row>
    <row r="7536" spans="1:3">
      <c r="A7536" s="577"/>
      <c r="B7536" s="577"/>
      <c r="C7536" s="577"/>
    </row>
    <row r="7537" spans="1:3">
      <c r="A7537" s="577"/>
      <c r="B7537" s="577"/>
      <c r="C7537" s="577"/>
    </row>
    <row r="7538" spans="1:3">
      <c r="A7538" s="577"/>
      <c r="B7538" s="577"/>
      <c r="C7538" s="577"/>
    </row>
    <row r="7539" spans="1:3">
      <c r="A7539" s="577"/>
      <c r="B7539" s="577"/>
      <c r="C7539" s="577"/>
    </row>
    <row r="7540" spans="1:3">
      <c r="A7540" s="577"/>
      <c r="B7540" s="577"/>
      <c r="C7540" s="577"/>
    </row>
    <row r="7541" spans="1:3">
      <c r="A7541" s="577"/>
      <c r="B7541" s="577"/>
      <c r="C7541" s="577"/>
    </row>
    <row r="7542" spans="1:3">
      <c r="A7542" s="577"/>
      <c r="B7542" s="577"/>
      <c r="C7542" s="577"/>
    </row>
    <row r="7543" spans="1:3">
      <c r="A7543" s="577"/>
      <c r="B7543" s="577"/>
      <c r="C7543" s="577"/>
    </row>
    <row r="7544" spans="1:3">
      <c r="A7544" s="577"/>
      <c r="B7544" s="577"/>
      <c r="C7544" s="577"/>
    </row>
    <row r="7545" spans="1:3">
      <c r="A7545" s="577"/>
      <c r="B7545" s="577"/>
      <c r="C7545" s="577"/>
    </row>
    <row r="7546" spans="1:3">
      <c r="A7546" s="577"/>
      <c r="B7546" s="577"/>
      <c r="C7546" s="577"/>
    </row>
    <row r="7547" spans="1:3">
      <c r="A7547" s="577"/>
      <c r="B7547" s="577"/>
      <c r="C7547" s="577"/>
    </row>
    <row r="7548" spans="1:3">
      <c r="A7548" s="577"/>
      <c r="B7548" s="577"/>
      <c r="C7548" s="577"/>
    </row>
    <row r="7549" spans="1:3">
      <c r="A7549" s="577"/>
      <c r="B7549" s="577"/>
      <c r="C7549" s="577"/>
    </row>
    <row r="7550" spans="1:3">
      <c r="A7550" s="577"/>
      <c r="B7550" s="577"/>
      <c r="C7550" s="577"/>
    </row>
    <row r="7551" spans="1:3">
      <c r="A7551" s="577"/>
      <c r="B7551" s="577"/>
      <c r="C7551" s="577"/>
    </row>
    <row r="7552" spans="1:3">
      <c r="A7552" s="577"/>
      <c r="B7552" s="577"/>
      <c r="C7552" s="577"/>
    </row>
    <row r="7553" spans="1:3">
      <c r="A7553" s="577"/>
      <c r="B7553" s="577"/>
      <c r="C7553" s="577"/>
    </row>
    <row r="7554" spans="1:3">
      <c r="A7554" s="577"/>
      <c r="B7554" s="577"/>
      <c r="C7554" s="577"/>
    </row>
    <row r="7555" spans="1:3">
      <c r="A7555" s="577"/>
      <c r="B7555" s="577"/>
      <c r="C7555" s="577"/>
    </row>
    <row r="7556" spans="1:3">
      <c r="A7556" s="577"/>
      <c r="B7556" s="577"/>
      <c r="C7556" s="577"/>
    </row>
    <row r="7557" spans="1:3">
      <c r="A7557" s="577"/>
      <c r="B7557" s="577"/>
      <c r="C7557" s="577"/>
    </row>
    <row r="7558" spans="1:3">
      <c r="A7558" s="577"/>
      <c r="B7558" s="577"/>
      <c r="C7558" s="577"/>
    </row>
    <row r="7559" spans="1:3">
      <c r="A7559" s="577"/>
      <c r="B7559" s="577"/>
      <c r="C7559" s="577"/>
    </row>
    <row r="7560" spans="1:3">
      <c r="A7560" s="577"/>
      <c r="B7560" s="577"/>
      <c r="C7560" s="577"/>
    </row>
    <row r="7561" spans="1:3">
      <c r="A7561" s="577"/>
      <c r="B7561" s="577"/>
      <c r="C7561" s="577"/>
    </row>
    <row r="7562" spans="1:3">
      <c r="A7562" s="577"/>
      <c r="B7562" s="577"/>
      <c r="C7562" s="577"/>
    </row>
    <row r="7563" spans="1:3">
      <c r="A7563" s="577"/>
      <c r="B7563" s="577"/>
      <c r="C7563" s="577"/>
    </row>
    <row r="7564" spans="1:3">
      <c r="A7564" s="577"/>
      <c r="B7564" s="577"/>
      <c r="C7564" s="577"/>
    </row>
    <row r="7565" spans="1:3">
      <c r="A7565" s="577"/>
      <c r="B7565" s="577"/>
      <c r="C7565" s="577"/>
    </row>
    <row r="7566" spans="1:3">
      <c r="A7566" s="577"/>
      <c r="B7566" s="577"/>
      <c r="C7566" s="577"/>
    </row>
    <row r="7567" spans="1:3">
      <c r="A7567" s="577"/>
      <c r="B7567" s="577"/>
      <c r="C7567" s="577"/>
    </row>
    <row r="7568" spans="1:3">
      <c r="A7568" s="577"/>
      <c r="B7568" s="577"/>
      <c r="C7568" s="577"/>
    </row>
    <row r="7569" spans="1:3">
      <c r="A7569" s="577"/>
      <c r="B7569" s="577"/>
      <c r="C7569" s="577"/>
    </row>
    <row r="7570" spans="1:3">
      <c r="A7570" s="577"/>
      <c r="B7570" s="577"/>
      <c r="C7570" s="577"/>
    </row>
    <row r="7571" spans="1:3">
      <c r="A7571" s="577"/>
      <c r="B7571" s="577"/>
      <c r="C7571" s="577"/>
    </row>
    <row r="7572" spans="1:3">
      <c r="A7572" s="577"/>
      <c r="B7572" s="577"/>
      <c r="C7572" s="577"/>
    </row>
    <row r="7573" spans="1:3">
      <c r="A7573" s="577"/>
      <c r="B7573" s="577"/>
      <c r="C7573" s="577"/>
    </row>
    <row r="7574" spans="1:3">
      <c r="A7574" s="577"/>
      <c r="B7574" s="577"/>
      <c r="C7574" s="577"/>
    </row>
    <row r="7575" spans="1:3">
      <c r="A7575" s="577"/>
      <c r="B7575" s="577"/>
      <c r="C7575" s="577"/>
    </row>
    <row r="7576" spans="1:3">
      <c r="A7576" s="577"/>
      <c r="B7576" s="577"/>
      <c r="C7576" s="577"/>
    </row>
    <row r="7577" spans="1:3">
      <c r="A7577" s="577"/>
      <c r="B7577" s="577"/>
      <c r="C7577" s="577"/>
    </row>
    <row r="7578" spans="1:3">
      <c r="A7578" s="577"/>
      <c r="B7578" s="577"/>
      <c r="C7578" s="577"/>
    </row>
    <row r="7579" spans="1:3">
      <c r="A7579" s="577"/>
      <c r="B7579" s="577"/>
      <c r="C7579" s="577"/>
    </row>
    <row r="7580" spans="1:3">
      <c r="A7580" s="577"/>
      <c r="B7580" s="577"/>
      <c r="C7580" s="577"/>
    </row>
    <row r="7581" spans="1:3">
      <c r="A7581" s="577"/>
      <c r="B7581" s="577"/>
      <c r="C7581" s="577"/>
    </row>
    <row r="7582" spans="1:3">
      <c r="A7582" s="577"/>
      <c r="B7582" s="577"/>
      <c r="C7582" s="577"/>
    </row>
    <row r="7583" spans="1:3">
      <c r="A7583" s="577"/>
      <c r="B7583" s="577"/>
      <c r="C7583" s="577"/>
    </row>
    <row r="7584" spans="1:3">
      <c r="A7584" s="577"/>
      <c r="B7584" s="577"/>
      <c r="C7584" s="577"/>
    </row>
    <row r="7585" spans="1:3">
      <c r="A7585" s="577"/>
      <c r="B7585" s="577"/>
      <c r="C7585" s="577"/>
    </row>
    <row r="7586" spans="1:3">
      <c r="A7586" s="577"/>
      <c r="B7586" s="577"/>
      <c r="C7586" s="577"/>
    </row>
    <row r="7587" spans="1:3">
      <c r="A7587" s="577"/>
      <c r="B7587" s="577"/>
      <c r="C7587" s="577"/>
    </row>
    <row r="7588" spans="1:3">
      <c r="A7588" s="577"/>
      <c r="B7588" s="577"/>
      <c r="C7588" s="577"/>
    </row>
    <row r="7589" spans="1:3">
      <c r="A7589" s="577"/>
      <c r="B7589" s="577"/>
      <c r="C7589" s="577"/>
    </row>
    <row r="7590" spans="1:3">
      <c r="A7590" s="577"/>
      <c r="B7590" s="577"/>
      <c r="C7590" s="577"/>
    </row>
    <row r="7591" spans="1:3">
      <c r="A7591" s="577"/>
      <c r="B7591" s="577"/>
      <c r="C7591" s="577"/>
    </row>
    <row r="7592" spans="1:3">
      <c r="A7592" s="577"/>
      <c r="B7592" s="577"/>
      <c r="C7592" s="577"/>
    </row>
    <row r="7593" spans="1:3">
      <c r="A7593" s="577"/>
      <c r="B7593" s="577"/>
      <c r="C7593" s="577"/>
    </row>
    <row r="7594" spans="1:3">
      <c r="A7594" s="577"/>
      <c r="B7594" s="577"/>
      <c r="C7594" s="577"/>
    </row>
    <row r="7595" spans="1:3">
      <c r="A7595" s="577"/>
      <c r="B7595" s="577"/>
      <c r="C7595" s="577"/>
    </row>
    <row r="7596" spans="1:3">
      <c r="A7596" s="577"/>
      <c r="B7596" s="577"/>
      <c r="C7596" s="577"/>
    </row>
    <row r="7597" spans="1:3">
      <c r="A7597" s="577"/>
      <c r="B7597" s="577"/>
      <c r="C7597" s="577"/>
    </row>
    <row r="7598" spans="1:3">
      <c r="A7598" s="577"/>
      <c r="B7598" s="577"/>
      <c r="C7598" s="577"/>
    </row>
    <row r="7599" spans="1:3">
      <c r="A7599" s="577"/>
      <c r="B7599" s="577"/>
      <c r="C7599" s="577"/>
    </row>
    <row r="7600" spans="1:3">
      <c r="A7600" s="577"/>
      <c r="B7600" s="577"/>
      <c r="C7600" s="577"/>
    </row>
    <row r="7601" spans="1:3">
      <c r="A7601" s="577"/>
      <c r="B7601" s="577"/>
      <c r="C7601" s="577"/>
    </row>
    <row r="7602" spans="1:3">
      <c r="A7602" s="577"/>
      <c r="B7602" s="577"/>
      <c r="C7602" s="577"/>
    </row>
    <row r="7603" spans="1:3">
      <c r="A7603" s="577"/>
      <c r="B7603" s="577"/>
      <c r="C7603" s="577"/>
    </row>
    <row r="7604" spans="1:3">
      <c r="A7604" s="577"/>
      <c r="B7604" s="577"/>
      <c r="C7604" s="577"/>
    </row>
    <row r="7605" spans="1:3">
      <c r="A7605" s="577"/>
      <c r="B7605" s="577"/>
      <c r="C7605" s="577"/>
    </row>
    <row r="7606" spans="1:3">
      <c r="A7606" s="577"/>
      <c r="B7606" s="577"/>
      <c r="C7606" s="577"/>
    </row>
    <row r="7607" spans="1:3">
      <c r="A7607" s="577"/>
      <c r="B7607" s="577"/>
      <c r="C7607" s="577"/>
    </row>
    <row r="7608" spans="1:3">
      <c r="A7608" s="577"/>
      <c r="B7608" s="577"/>
      <c r="C7608" s="577"/>
    </row>
    <row r="7609" spans="1:3">
      <c r="A7609" s="577"/>
      <c r="B7609" s="577"/>
      <c r="C7609" s="577"/>
    </row>
    <row r="7610" spans="1:3">
      <c r="A7610" s="577"/>
      <c r="B7610" s="577"/>
      <c r="C7610" s="577"/>
    </row>
    <row r="7611" spans="1:3">
      <c r="A7611" s="577"/>
      <c r="B7611" s="577"/>
      <c r="C7611" s="577"/>
    </row>
    <row r="7612" spans="1:3">
      <c r="A7612" s="577"/>
      <c r="B7612" s="577"/>
      <c r="C7612" s="577"/>
    </row>
    <row r="7613" spans="1:3">
      <c r="A7613" s="577"/>
      <c r="B7613" s="577"/>
      <c r="C7613" s="577"/>
    </row>
    <row r="7614" spans="1:3">
      <c r="A7614" s="577"/>
      <c r="B7614" s="577"/>
      <c r="C7614" s="577"/>
    </row>
    <row r="7615" spans="1:3">
      <c r="A7615" s="577"/>
      <c r="B7615" s="577"/>
      <c r="C7615" s="577"/>
    </row>
    <row r="7616" spans="1:3">
      <c r="A7616" s="577"/>
      <c r="B7616" s="577"/>
      <c r="C7616" s="577"/>
    </row>
    <row r="7617" spans="1:3">
      <c r="A7617" s="577"/>
      <c r="B7617" s="577"/>
      <c r="C7617" s="577"/>
    </row>
    <row r="7618" spans="1:3">
      <c r="A7618" s="577"/>
      <c r="B7618" s="577"/>
      <c r="C7618" s="577"/>
    </row>
    <row r="7619" spans="1:3">
      <c r="A7619" s="577"/>
      <c r="B7619" s="577"/>
      <c r="C7619" s="577"/>
    </row>
    <row r="7620" spans="1:3">
      <c r="A7620" s="577"/>
      <c r="B7620" s="577"/>
      <c r="C7620" s="577"/>
    </row>
    <row r="7621" spans="1:3">
      <c r="A7621" s="577"/>
      <c r="B7621" s="577"/>
      <c r="C7621" s="577"/>
    </row>
    <row r="7622" spans="1:3">
      <c r="A7622" s="577"/>
      <c r="B7622" s="577"/>
      <c r="C7622" s="577"/>
    </row>
    <row r="7623" spans="1:3">
      <c r="A7623" s="577"/>
      <c r="B7623" s="577"/>
      <c r="C7623" s="577"/>
    </row>
    <row r="7624" spans="1:3">
      <c r="A7624" s="577"/>
      <c r="B7624" s="577"/>
      <c r="C7624" s="577"/>
    </row>
    <row r="7625" spans="1:3">
      <c r="A7625" s="577"/>
      <c r="B7625" s="577"/>
      <c r="C7625" s="577"/>
    </row>
    <row r="7626" spans="1:3">
      <c r="A7626" s="577"/>
      <c r="B7626" s="577"/>
      <c r="C7626" s="577"/>
    </row>
    <row r="7627" spans="1:3">
      <c r="A7627" s="577"/>
      <c r="B7627" s="577"/>
      <c r="C7627" s="577"/>
    </row>
    <row r="7628" spans="1:3">
      <c r="A7628" s="577"/>
      <c r="B7628" s="577"/>
      <c r="C7628" s="577"/>
    </row>
    <row r="7629" spans="1:3">
      <c r="A7629" s="577"/>
      <c r="B7629" s="577"/>
      <c r="C7629" s="577"/>
    </row>
    <row r="7630" spans="1:3">
      <c r="A7630" s="577"/>
      <c r="B7630" s="577"/>
      <c r="C7630" s="577"/>
    </row>
    <row r="7631" spans="1:3">
      <c r="A7631" s="577"/>
      <c r="B7631" s="577"/>
      <c r="C7631" s="577"/>
    </row>
    <row r="7632" spans="1:3">
      <c r="A7632" s="577"/>
      <c r="B7632" s="577"/>
      <c r="C7632" s="577"/>
    </row>
    <row r="7633" spans="1:3">
      <c r="A7633" s="577"/>
      <c r="B7633" s="577"/>
      <c r="C7633" s="577"/>
    </row>
    <row r="7634" spans="1:3">
      <c r="A7634" s="577"/>
      <c r="B7634" s="577"/>
      <c r="C7634" s="577"/>
    </row>
    <row r="7635" spans="1:3">
      <c r="A7635" s="577"/>
      <c r="B7635" s="577"/>
      <c r="C7635" s="577"/>
    </row>
    <row r="7636" spans="1:3">
      <c r="A7636" s="577"/>
      <c r="B7636" s="577"/>
      <c r="C7636" s="577"/>
    </row>
    <row r="7637" spans="1:3">
      <c r="A7637" s="577"/>
      <c r="B7637" s="577"/>
      <c r="C7637" s="577"/>
    </row>
    <row r="7638" spans="1:3">
      <c r="A7638" s="577"/>
      <c r="B7638" s="577"/>
      <c r="C7638" s="577"/>
    </row>
    <row r="7639" spans="1:3">
      <c r="A7639" s="577"/>
      <c r="B7639" s="577"/>
      <c r="C7639" s="577"/>
    </row>
    <row r="7640" spans="1:3">
      <c r="A7640" s="577"/>
      <c r="B7640" s="577"/>
      <c r="C7640" s="577"/>
    </row>
    <row r="7641" spans="1:3">
      <c r="A7641" s="577"/>
      <c r="B7641" s="577"/>
      <c r="C7641" s="577"/>
    </row>
    <row r="7642" spans="1:3">
      <c r="A7642" s="577"/>
      <c r="B7642" s="577"/>
      <c r="C7642" s="577"/>
    </row>
    <row r="7643" spans="1:3">
      <c r="A7643" s="577"/>
      <c r="B7643" s="577"/>
      <c r="C7643" s="577"/>
    </row>
    <row r="7644" spans="1:3">
      <c r="A7644" s="577"/>
      <c r="B7644" s="577"/>
      <c r="C7644" s="577"/>
    </row>
    <row r="7645" spans="1:3">
      <c r="A7645" s="577"/>
      <c r="B7645" s="577"/>
      <c r="C7645" s="577"/>
    </row>
    <row r="7646" spans="1:3">
      <c r="A7646" s="577"/>
      <c r="B7646" s="577"/>
      <c r="C7646" s="577"/>
    </row>
    <row r="7647" spans="1:3">
      <c r="A7647" s="577"/>
      <c r="B7647" s="577"/>
      <c r="C7647" s="577"/>
    </row>
    <row r="7648" spans="1:3">
      <c r="A7648" s="577"/>
      <c r="B7648" s="577"/>
      <c r="C7648" s="577"/>
    </row>
    <row r="7649" spans="1:3">
      <c r="A7649" s="577"/>
      <c r="B7649" s="577"/>
      <c r="C7649" s="577"/>
    </row>
    <row r="7650" spans="1:3">
      <c r="A7650" s="577"/>
      <c r="B7650" s="577"/>
      <c r="C7650" s="577"/>
    </row>
    <row r="7651" spans="1:3">
      <c r="A7651" s="577"/>
      <c r="B7651" s="577"/>
      <c r="C7651" s="577"/>
    </row>
    <row r="7652" spans="1:3">
      <c r="A7652" s="577"/>
      <c r="B7652" s="577"/>
      <c r="C7652" s="577"/>
    </row>
    <row r="7653" spans="1:3">
      <c r="A7653" s="577"/>
      <c r="B7653" s="577"/>
      <c r="C7653" s="577"/>
    </row>
    <row r="7654" spans="1:3">
      <c r="A7654" s="577"/>
      <c r="B7654" s="577"/>
      <c r="C7654" s="577"/>
    </row>
    <row r="7655" spans="1:3">
      <c r="A7655" s="577"/>
      <c r="B7655" s="577"/>
      <c r="C7655" s="577"/>
    </row>
    <row r="7656" spans="1:3">
      <c r="A7656" s="577"/>
      <c r="B7656" s="577"/>
      <c r="C7656" s="577"/>
    </row>
    <row r="7657" spans="1:3">
      <c r="A7657" s="577"/>
      <c r="B7657" s="577"/>
      <c r="C7657" s="577"/>
    </row>
    <row r="7658" spans="1:3">
      <c r="A7658" s="577"/>
      <c r="B7658" s="577"/>
      <c r="C7658" s="577"/>
    </row>
    <row r="7659" spans="1:3">
      <c r="A7659" s="577"/>
      <c r="B7659" s="577"/>
      <c r="C7659" s="577"/>
    </row>
    <row r="7660" spans="1:3">
      <c r="A7660" s="577"/>
      <c r="B7660" s="577"/>
      <c r="C7660" s="577"/>
    </row>
    <row r="7661" spans="1:3">
      <c r="A7661" s="577"/>
      <c r="B7661" s="577"/>
      <c r="C7661" s="577"/>
    </row>
    <row r="7662" spans="1:3">
      <c r="A7662" s="577"/>
      <c r="B7662" s="577"/>
      <c r="C7662" s="577"/>
    </row>
    <row r="7663" spans="1:3">
      <c r="A7663" s="577"/>
      <c r="B7663" s="577"/>
      <c r="C7663" s="577"/>
    </row>
    <row r="7664" spans="1:3">
      <c r="A7664" s="577"/>
      <c r="B7664" s="577"/>
      <c r="C7664" s="577"/>
    </row>
    <row r="7665" spans="1:3">
      <c r="A7665" s="577"/>
      <c r="B7665" s="577"/>
      <c r="C7665" s="577"/>
    </row>
    <row r="7666" spans="1:3">
      <c r="A7666" s="577"/>
      <c r="B7666" s="577"/>
      <c r="C7666" s="577"/>
    </row>
    <row r="7667" spans="1:3">
      <c r="A7667" s="577"/>
      <c r="B7667" s="577"/>
      <c r="C7667" s="577"/>
    </row>
    <row r="7668" spans="1:3">
      <c r="A7668" s="577"/>
      <c r="B7668" s="577"/>
      <c r="C7668" s="577"/>
    </row>
    <row r="7669" spans="1:3">
      <c r="A7669" s="577"/>
      <c r="B7669" s="577"/>
      <c r="C7669" s="577"/>
    </row>
    <row r="7670" spans="1:3">
      <c r="A7670" s="577"/>
      <c r="B7670" s="577"/>
      <c r="C7670" s="577"/>
    </row>
    <row r="7671" spans="1:3">
      <c r="A7671" s="577"/>
      <c r="B7671" s="577"/>
      <c r="C7671" s="577"/>
    </row>
    <row r="7672" spans="1:3">
      <c r="A7672" s="577"/>
      <c r="B7672" s="577"/>
      <c r="C7672" s="577"/>
    </row>
    <row r="7673" spans="1:3">
      <c r="A7673" s="577"/>
      <c r="B7673" s="577"/>
      <c r="C7673" s="577"/>
    </row>
    <row r="7674" spans="1:3">
      <c r="A7674" s="577"/>
      <c r="B7674" s="577"/>
      <c r="C7674" s="577"/>
    </row>
    <row r="7675" spans="1:3">
      <c r="A7675" s="577"/>
      <c r="B7675" s="577"/>
      <c r="C7675" s="577"/>
    </row>
    <row r="7676" spans="1:3">
      <c r="A7676" s="577"/>
      <c r="B7676" s="577"/>
      <c r="C7676" s="577"/>
    </row>
    <row r="7677" spans="1:3">
      <c r="A7677" s="577"/>
      <c r="B7677" s="577"/>
      <c r="C7677" s="577"/>
    </row>
    <row r="7678" spans="1:3">
      <c r="A7678" s="577"/>
      <c r="B7678" s="577"/>
      <c r="C7678" s="577"/>
    </row>
    <row r="7679" spans="1:3">
      <c r="A7679" s="577"/>
      <c r="B7679" s="577"/>
      <c r="C7679" s="577"/>
    </row>
    <row r="7680" spans="1:3">
      <c r="A7680" s="577"/>
      <c r="B7680" s="577"/>
      <c r="C7680" s="577"/>
    </row>
    <row r="7681" spans="1:3">
      <c r="A7681" s="577"/>
      <c r="B7681" s="577"/>
      <c r="C7681" s="577"/>
    </row>
    <row r="7682" spans="1:3">
      <c r="A7682" s="577"/>
      <c r="B7682" s="577"/>
      <c r="C7682" s="577"/>
    </row>
    <row r="7683" spans="1:3">
      <c r="A7683" s="577"/>
      <c r="B7683" s="577"/>
      <c r="C7683" s="577"/>
    </row>
    <row r="7684" spans="1:3">
      <c r="A7684" s="577"/>
      <c r="B7684" s="577"/>
      <c r="C7684" s="577"/>
    </row>
    <row r="7685" spans="1:3">
      <c r="A7685" s="577"/>
      <c r="B7685" s="577"/>
      <c r="C7685" s="577"/>
    </row>
    <row r="7686" spans="1:3">
      <c r="A7686" s="577"/>
      <c r="B7686" s="577"/>
      <c r="C7686" s="577"/>
    </row>
    <row r="7687" spans="1:3">
      <c r="A7687" s="577"/>
      <c r="B7687" s="577"/>
      <c r="C7687" s="577"/>
    </row>
    <row r="7688" spans="1:3">
      <c r="A7688" s="577"/>
      <c r="B7688" s="577"/>
      <c r="C7688" s="577"/>
    </row>
    <row r="7689" spans="1:3">
      <c r="A7689" s="577"/>
      <c r="B7689" s="577"/>
      <c r="C7689" s="577"/>
    </row>
    <row r="7690" spans="1:3">
      <c r="A7690" s="577"/>
      <c r="B7690" s="577"/>
      <c r="C7690" s="577"/>
    </row>
    <row r="7691" spans="1:3">
      <c r="A7691" s="577"/>
      <c r="B7691" s="577"/>
      <c r="C7691" s="577"/>
    </row>
    <row r="7692" spans="1:3">
      <c r="A7692" s="577"/>
      <c r="B7692" s="577"/>
      <c r="C7692" s="577"/>
    </row>
    <row r="7693" spans="1:3">
      <c r="A7693" s="577"/>
      <c r="B7693" s="577"/>
      <c r="C7693" s="577"/>
    </row>
    <row r="7694" spans="1:3">
      <c r="A7694" s="577"/>
      <c r="B7694" s="577"/>
      <c r="C7694" s="577"/>
    </row>
    <row r="7695" spans="1:3">
      <c r="A7695" s="577"/>
      <c r="B7695" s="577"/>
      <c r="C7695" s="577"/>
    </row>
    <row r="7696" spans="1:3">
      <c r="A7696" s="577"/>
      <c r="B7696" s="577"/>
      <c r="C7696" s="577"/>
    </row>
    <row r="7697" spans="1:3">
      <c r="A7697" s="577"/>
      <c r="B7697" s="577"/>
      <c r="C7697" s="577"/>
    </row>
    <row r="7698" spans="1:3">
      <c r="A7698" s="577"/>
      <c r="B7698" s="577"/>
      <c r="C7698" s="577"/>
    </row>
    <row r="7699" spans="1:3">
      <c r="A7699" s="577"/>
      <c r="B7699" s="577"/>
      <c r="C7699" s="577"/>
    </row>
    <row r="7700" spans="1:3">
      <c r="A7700" s="577"/>
      <c r="B7700" s="577"/>
      <c r="C7700" s="577"/>
    </row>
    <row r="7701" spans="1:3">
      <c r="A7701" s="577"/>
      <c r="B7701" s="577"/>
      <c r="C7701" s="577"/>
    </row>
    <row r="7702" spans="1:3">
      <c r="A7702" s="577"/>
      <c r="B7702" s="577"/>
      <c r="C7702" s="577"/>
    </row>
    <row r="7703" spans="1:3">
      <c r="A7703" s="577"/>
      <c r="B7703" s="577"/>
      <c r="C7703" s="577"/>
    </row>
    <row r="7704" spans="1:3">
      <c r="A7704" s="577"/>
      <c r="B7704" s="577"/>
      <c r="C7704" s="577"/>
    </row>
    <row r="7705" spans="1:3">
      <c r="A7705" s="577"/>
      <c r="B7705" s="577"/>
      <c r="C7705" s="577"/>
    </row>
    <row r="7706" spans="1:3">
      <c r="A7706" s="577"/>
      <c r="B7706" s="577"/>
      <c r="C7706" s="577"/>
    </row>
    <row r="7707" spans="1:3">
      <c r="A7707" s="577"/>
      <c r="B7707" s="577"/>
      <c r="C7707" s="577"/>
    </row>
    <row r="7708" spans="1:3">
      <c r="A7708" s="577"/>
      <c r="B7708" s="577"/>
      <c r="C7708" s="577"/>
    </row>
    <row r="7709" spans="1:3">
      <c r="A7709" s="577"/>
      <c r="B7709" s="577"/>
      <c r="C7709" s="577"/>
    </row>
    <row r="7710" spans="1:3">
      <c r="A7710" s="577"/>
      <c r="B7710" s="577"/>
      <c r="C7710" s="577"/>
    </row>
    <row r="7711" spans="1:3">
      <c r="A7711" s="577"/>
      <c r="B7711" s="577"/>
      <c r="C7711" s="577"/>
    </row>
    <row r="7712" spans="1:3">
      <c r="A7712" s="577"/>
      <c r="B7712" s="577"/>
      <c r="C7712" s="577"/>
    </row>
    <row r="7713" spans="1:3">
      <c r="A7713" s="577"/>
      <c r="B7713" s="577"/>
      <c r="C7713" s="577"/>
    </row>
    <row r="7714" spans="1:3">
      <c r="A7714" s="577"/>
      <c r="B7714" s="577"/>
      <c r="C7714" s="577"/>
    </row>
    <row r="7715" spans="1:3">
      <c r="A7715" s="577"/>
      <c r="B7715" s="577"/>
      <c r="C7715" s="577"/>
    </row>
    <row r="7716" spans="1:3">
      <c r="A7716" s="577"/>
      <c r="B7716" s="577"/>
      <c r="C7716" s="577"/>
    </row>
    <row r="7717" spans="1:3">
      <c r="A7717" s="577"/>
      <c r="B7717" s="577"/>
      <c r="C7717" s="577"/>
    </row>
    <row r="7718" spans="1:3">
      <c r="A7718" s="577"/>
      <c r="B7718" s="577"/>
      <c r="C7718" s="577"/>
    </row>
    <row r="7719" spans="1:3">
      <c r="A7719" s="577"/>
      <c r="B7719" s="577"/>
      <c r="C7719" s="577"/>
    </row>
    <row r="7720" spans="1:3">
      <c r="A7720" s="577"/>
      <c r="B7720" s="577"/>
      <c r="C7720" s="577"/>
    </row>
    <row r="7721" spans="1:3">
      <c r="A7721" s="577"/>
      <c r="B7721" s="577"/>
      <c r="C7721" s="577"/>
    </row>
    <row r="7722" spans="1:3">
      <c r="A7722" s="577"/>
      <c r="B7722" s="577"/>
      <c r="C7722" s="577"/>
    </row>
    <row r="7723" spans="1:3">
      <c r="A7723" s="577"/>
      <c r="B7723" s="577"/>
      <c r="C7723" s="577"/>
    </row>
    <row r="7724" spans="1:3">
      <c r="A7724" s="577"/>
      <c r="B7724" s="577"/>
      <c r="C7724" s="577"/>
    </row>
    <row r="7725" spans="1:3">
      <c r="A7725" s="577"/>
      <c r="B7725" s="577"/>
      <c r="C7725" s="577"/>
    </row>
    <row r="7726" spans="1:3">
      <c r="A7726" s="577"/>
      <c r="B7726" s="577"/>
      <c r="C7726" s="577"/>
    </row>
    <row r="7727" spans="1:3">
      <c r="A7727" s="577"/>
      <c r="B7727" s="577"/>
      <c r="C7727" s="577"/>
    </row>
    <row r="7728" spans="1:3">
      <c r="A7728" s="577"/>
      <c r="B7728" s="577"/>
      <c r="C7728" s="577"/>
    </row>
    <row r="7729" spans="1:3">
      <c r="A7729" s="577"/>
      <c r="B7729" s="577"/>
      <c r="C7729" s="577"/>
    </row>
    <row r="7730" spans="1:3">
      <c r="A7730" s="577"/>
      <c r="B7730" s="577"/>
      <c r="C7730" s="577"/>
    </row>
    <row r="7731" spans="1:3">
      <c r="A7731" s="577"/>
      <c r="B7731" s="577"/>
      <c r="C7731" s="577"/>
    </row>
    <row r="7732" spans="1:3">
      <c r="A7732" s="577"/>
      <c r="B7732" s="577"/>
      <c r="C7732" s="577"/>
    </row>
    <row r="7733" spans="1:3">
      <c r="A7733" s="577"/>
      <c r="B7733" s="577"/>
      <c r="C7733" s="577"/>
    </row>
    <row r="7734" spans="1:3">
      <c r="A7734" s="577"/>
      <c r="B7734" s="577"/>
      <c r="C7734" s="577"/>
    </row>
    <row r="7735" spans="1:3">
      <c r="A7735" s="577"/>
      <c r="B7735" s="577"/>
      <c r="C7735" s="577"/>
    </row>
    <row r="7736" spans="1:3">
      <c r="A7736" s="577"/>
      <c r="B7736" s="577"/>
      <c r="C7736" s="577"/>
    </row>
    <row r="7737" spans="1:3">
      <c r="A7737" s="577"/>
      <c r="B7737" s="577"/>
      <c r="C7737" s="577"/>
    </row>
    <row r="7738" spans="1:3">
      <c r="A7738" s="577"/>
      <c r="B7738" s="577"/>
      <c r="C7738" s="577"/>
    </row>
    <row r="7739" spans="1:3">
      <c r="A7739" s="577"/>
      <c r="B7739" s="577"/>
      <c r="C7739" s="577"/>
    </row>
    <row r="7740" spans="1:3">
      <c r="A7740" s="577"/>
      <c r="B7740" s="577"/>
      <c r="C7740" s="577"/>
    </row>
    <row r="7741" spans="1:3">
      <c r="A7741" s="577"/>
      <c r="B7741" s="577"/>
      <c r="C7741" s="577"/>
    </row>
    <row r="7742" spans="1:3">
      <c r="A7742" s="577"/>
      <c r="B7742" s="577"/>
      <c r="C7742" s="577"/>
    </row>
    <row r="7743" spans="1:3">
      <c r="A7743" s="577"/>
      <c r="B7743" s="577"/>
      <c r="C7743" s="577"/>
    </row>
    <row r="7744" spans="1:3">
      <c r="A7744" s="577"/>
      <c r="B7744" s="577"/>
      <c r="C7744" s="577"/>
    </row>
    <row r="7745" spans="1:3">
      <c r="A7745" s="577"/>
      <c r="B7745" s="577"/>
      <c r="C7745" s="577"/>
    </row>
    <row r="7746" spans="1:3">
      <c r="A7746" s="577"/>
      <c r="B7746" s="577"/>
      <c r="C7746" s="577"/>
    </row>
    <row r="7747" spans="1:3">
      <c r="A7747" s="577"/>
      <c r="B7747" s="577"/>
      <c r="C7747" s="577"/>
    </row>
    <row r="7748" spans="1:3">
      <c r="A7748" s="577"/>
      <c r="B7748" s="577"/>
      <c r="C7748" s="577"/>
    </row>
    <row r="7749" spans="1:3">
      <c r="A7749" s="577"/>
      <c r="B7749" s="577"/>
      <c r="C7749" s="577"/>
    </row>
    <row r="7750" spans="1:3">
      <c r="A7750" s="577"/>
      <c r="B7750" s="577"/>
      <c r="C7750" s="577"/>
    </row>
    <row r="7751" spans="1:3">
      <c r="A7751" s="577"/>
      <c r="B7751" s="577"/>
      <c r="C7751" s="577"/>
    </row>
    <row r="7752" spans="1:3">
      <c r="A7752" s="577"/>
      <c r="B7752" s="577"/>
      <c r="C7752" s="577"/>
    </row>
    <row r="7753" spans="1:3">
      <c r="A7753" s="577"/>
      <c r="B7753" s="577"/>
      <c r="C7753" s="577"/>
    </row>
    <row r="7754" spans="1:3">
      <c r="A7754" s="577"/>
      <c r="B7754" s="577"/>
      <c r="C7754" s="577"/>
    </row>
    <row r="7755" spans="1:3">
      <c r="A7755" s="577"/>
      <c r="B7755" s="577"/>
      <c r="C7755" s="577"/>
    </row>
    <row r="7756" spans="1:3">
      <c r="A7756" s="577"/>
      <c r="B7756" s="577"/>
      <c r="C7756" s="577"/>
    </row>
    <row r="7757" spans="1:3">
      <c r="A7757" s="577"/>
      <c r="B7757" s="577"/>
      <c r="C7757" s="577"/>
    </row>
    <row r="7758" spans="1:3">
      <c r="A7758" s="577"/>
      <c r="B7758" s="577"/>
      <c r="C7758" s="577"/>
    </row>
    <row r="7759" spans="1:3">
      <c r="A7759" s="577"/>
      <c r="B7759" s="577"/>
      <c r="C7759" s="577"/>
    </row>
    <row r="7760" spans="1:3">
      <c r="A7760" s="577"/>
      <c r="B7760" s="577"/>
      <c r="C7760" s="577"/>
    </row>
    <row r="7761" spans="1:3">
      <c r="A7761" s="577"/>
      <c r="B7761" s="577"/>
      <c r="C7761" s="577"/>
    </row>
    <row r="7762" spans="1:3">
      <c r="A7762" s="577"/>
      <c r="B7762" s="577"/>
      <c r="C7762" s="577"/>
    </row>
    <row r="7763" spans="1:3">
      <c r="A7763" s="577"/>
      <c r="B7763" s="577"/>
      <c r="C7763" s="577"/>
    </row>
    <row r="7764" spans="1:3">
      <c r="A7764" s="577"/>
      <c r="B7764" s="577"/>
      <c r="C7764" s="577"/>
    </row>
    <row r="7765" spans="1:3">
      <c r="A7765" s="577"/>
      <c r="B7765" s="577"/>
      <c r="C7765" s="577"/>
    </row>
    <row r="7766" spans="1:3">
      <c r="A7766" s="577"/>
      <c r="B7766" s="577"/>
      <c r="C7766" s="577"/>
    </row>
    <row r="7767" spans="1:3">
      <c r="A7767" s="577"/>
      <c r="B7767" s="577"/>
      <c r="C7767" s="577"/>
    </row>
    <row r="7768" spans="1:3">
      <c r="A7768" s="577"/>
      <c r="B7768" s="577"/>
      <c r="C7768" s="577"/>
    </row>
    <row r="7769" spans="1:3">
      <c r="A7769" s="577"/>
      <c r="B7769" s="577"/>
      <c r="C7769" s="577"/>
    </row>
    <row r="7770" spans="1:3">
      <c r="A7770" s="577"/>
      <c r="B7770" s="577"/>
      <c r="C7770" s="577"/>
    </row>
    <row r="7771" spans="1:3">
      <c r="A7771" s="577"/>
      <c r="B7771" s="577"/>
      <c r="C7771" s="577"/>
    </row>
    <row r="7772" spans="1:3">
      <c r="A7772" s="577"/>
      <c r="B7772" s="577"/>
      <c r="C7772" s="577"/>
    </row>
    <row r="7773" spans="1:3">
      <c r="A7773" s="577"/>
      <c r="B7773" s="577"/>
      <c r="C7773" s="577"/>
    </row>
    <row r="7774" spans="1:3">
      <c r="A7774" s="577"/>
      <c r="B7774" s="577"/>
      <c r="C7774" s="577"/>
    </row>
    <row r="7775" spans="1:3">
      <c r="A7775" s="577"/>
      <c r="B7775" s="577"/>
      <c r="C7775" s="577"/>
    </row>
    <row r="7776" spans="1:3">
      <c r="A7776" s="577"/>
      <c r="B7776" s="577"/>
      <c r="C7776" s="577"/>
    </row>
    <row r="7777" spans="1:3">
      <c r="A7777" s="577"/>
      <c r="B7777" s="577"/>
      <c r="C7777" s="577"/>
    </row>
    <row r="7778" spans="1:3">
      <c r="A7778" s="577"/>
      <c r="B7778" s="577"/>
      <c r="C7778" s="577"/>
    </row>
    <row r="7779" spans="1:3">
      <c r="A7779" s="577"/>
      <c r="B7779" s="577"/>
      <c r="C7779" s="577"/>
    </row>
    <row r="7780" spans="1:3">
      <c r="A7780" s="577"/>
      <c r="B7780" s="577"/>
      <c r="C7780" s="577"/>
    </row>
    <row r="7781" spans="1:3">
      <c r="A7781" s="577"/>
      <c r="B7781" s="577"/>
      <c r="C7781" s="577"/>
    </row>
    <row r="7782" spans="1:3">
      <c r="A7782" s="577"/>
      <c r="B7782" s="577"/>
      <c r="C7782" s="577"/>
    </row>
    <row r="7783" spans="1:3">
      <c r="A7783" s="577"/>
      <c r="B7783" s="577"/>
      <c r="C7783" s="577"/>
    </row>
    <row r="7784" spans="1:3">
      <c r="A7784" s="577"/>
      <c r="B7784" s="577"/>
      <c r="C7784" s="577"/>
    </row>
    <row r="7785" spans="1:3">
      <c r="A7785" s="577"/>
      <c r="B7785" s="577"/>
      <c r="C7785" s="577"/>
    </row>
    <row r="7786" spans="1:3">
      <c r="A7786" s="577"/>
      <c r="B7786" s="577"/>
      <c r="C7786" s="577"/>
    </row>
    <row r="7787" spans="1:3">
      <c r="A7787" s="577"/>
      <c r="B7787" s="577"/>
      <c r="C7787" s="577"/>
    </row>
    <row r="7788" spans="1:3">
      <c r="A7788" s="577"/>
      <c r="B7788" s="577"/>
      <c r="C7788" s="577"/>
    </row>
    <row r="7789" spans="1:3">
      <c r="A7789" s="577"/>
      <c r="B7789" s="577"/>
      <c r="C7789" s="577"/>
    </row>
    <row r="7790" spans="1:3">
      <c r="A7790" s="577"/>
      <c r="B7790" s="577"/>
      <c r="C7790" s="577"/>
    </row>
    <row r="7791" spans="1:3">
      <c r="A7791" s="577"/>
      <c r="B7791" s="577"/>
      <c r="C7791" s="577"/>
    </row>
    <row r="7792" spans="1:3">
      <c r="A7792" s="577"/>
      <c r="B7792" s="577"/>
      <c r="C7792" s="577"/>
    </row>
    <row r="7793" spans="1:3">
      <c r="A7793" s="577"/>
      <c r="B7793" s="577"/>
      <c r="C7793" s="577"/>
    </row>
    <row r="7794" spans="1:3">
      <c r="A7794" s="577"/>
      <c r="B7794" s="577"/>
      <c r="C7794" s="577"/>
    </row>
    <row r="7795" spans="1:3">
      <c r="A7795" s="577"/>
      <c r="B7795" s="577"/>
      <c r="C7795" s="577"/>
    </row>
    <row r="7796" spans="1:3">
      <c r="A7796" s="577"/>
      <c r="B7796" s="577"/>
      <c r="C7796" s="577"/>
    </row>
    <row r="7797" spans="1:3">
      <c r="A7797" s="577"/>
      <c r="B7797" s="577"/>
      <c r="C7797" s="577"/>
    </row>
    <row r="7798" spans="1:3">
      <c r="A7798" s="577"/>
      <c r="B7798" s="577"/>
      <c r="C7798" s="577"/>
    </row>
    <row r="7799" spans="1:3">
      <c r="A7799" s="577"/>
      <c r="B7799" s="577"/>
      <c r="C7799" s="577"/>
    </row>
    <row r="7800" spans="1:3">
      <c r="A7800" s="577"/>
      <c r="B7800" s="577"/>
      <c r="C7800" s="577"/>
    </row>
    <row r="7801" spans="1:3">
      <c r="A7801" s="577"/>
      <c r="B7801" s="577"/>
      <c r="C7801" s="577"/>
    </row>
    <row r="7802" spans="1:3">
      <c r="A7802" s="577"/>
      <c r="B7802" s="577"/>
      <c r="C7802" s="577"/>
    </row>
    <row r="7803" spans="1:3">
      <c r="A7803" s="577"/>
      <c r="B7803" s="577"/>
      <c r="C7803" s="577"/>
    </row>
    <row r="7804" spans="1:3">
      <c r="A7804" s="577"/>
      <c r="B7804" s="577"/>
      <c r="C7804" s="577"/>
    </row>
    <row r="7805" spans="1:3">
      <c r="A7805" s="577"/>
      <c r="B7805" s="577"/>
      <c r="C7805" s="577"/>
    </row>
    <row r="7806" spans="1:3">
      <c r="A7806" s="577"/>
      <c r="B7806" s="577"/>
      <c r="C7806" s="577"/>
    </row>
    <row r="7807" spans="1:3">
      <c r="A7807" s="577"/>
      <c r="B7807" s="577"/>
      <c r="C7807" s="577"/>
    </row>
    <row r="7808" spans="1:3">
      <c r="A7808" s="577"/>
      <c r="B7808" s="577"/>
      <c r="C7808" s="577"/>
    </row>
    <row r="7809" spans="1:3">
      <c r="A7809" s="577"/>
      <c r="B7809" s="577"/>
      <c r="C7809" s="577"/>
    </row>
    <row r="7810" spans="1:3">
      <c r="A7810" s="577"/>
      <c r="B7810" s="577"/>
      <c r="C7810" s="577"/>
    </row>
    <row r="7811" spans="1:3">
      <c r="A7811" s="577"/>
      <c r="B7811" s="577"/>
      <c r="C7811" s="577"/>
    </row>
    <row r="7812" spans="1:3">
      <c r="A7812" s="577"/>
      <c r="B7812" s="577"/>
      <c r="C7812" s="577"/>
    </row>
    <row r="7813" spans="1:3">
      <c r="A7813" s="577"/>
      <c r="B7813" s="577"/>
      <c r="C7813" s="577"/>
    </row>
    <row r="7814" spans="1:3">
      <c r="A7814" s="577"/>
      <c r="B7814" s="577"/>
      <c r="C7814" s="577"/>
    </row>
    <row r="7815" spans="1:3">
      <c r="A7815" s="577"/>
      <c r="B7815" s="577"/>
      <c r="C7815" s="577"/>
    </row>
    <row r="7816" spans="1:3">
      <c r="A7816" s="577"/>
      <c r="B7816" s="577"/>
      <c r="C7816" s="577"/>
    </row>
    <row r="7817" spans="1:3">
      <c r="A7817" s="577"/>
      <c r="B7817" s="577"/>
      <c r="C7817" s="577"/>
    </row>
    <row r="7818" spans="1:3">
      <c r="A7818" s="577"/>
      <c r="B7818" s="577"/>
      <c r="C7818" s="577"/>
    </row>
    <row r="7819" spans="1:3">
      <c r="A7819" s="577"/>
      <c r="B7819" s="577"/>
      <c r="C7819" s="577"/>
    </row>
    <row r="7820" spans="1:3">
      <c r="A7820" s="577"/>
      <c r="B7820" s="577"/>
      <c r="C7820" s="577"/>
    </row>
    <row r="7821" spans="1:3">
      <c r="A7821" s="577"/>
      <c r="B7821" s="577"/>
      <c r="C7821" s="577"/>
    </row>
    <row r="7822" spans="1:3">
      <c r="A7822" s="577"/>
      <c r="B7822" s="577"/>
      <c r="C7822" s="577"/>
    </row>
    <row r="7823" spans="1:3">
      <c r="A7823" s="577"/>
      <c r="B7823" s="577"/>
      <c r="C7823" s="577"/>
    </row>
    <row r="7824" spans="1:3">
      <c r="A7824" s="577"/>
      <c r="B7824" s="577"/>
      <c r="C7824" s="577"/>
    </row>
    <row r="7825" spans="1:3">
      <c r="A7825" s="577"/>
      <c r="B7825" s="577"/>
      <c r="C7825" s="577"/>
    </row>
    <row r="7826" spans="1:3">
      <c r="A7826" s="577"/>
      <c r="B7826" s="577"/>
      <c r="C7826" s="577"/>
    </row>
    <row r="7827" spans="1:3">
      <c r="A7827" s="577"/>
      <c r="B7827" s="577"/>
      <c r="C7827" s="577"/>
    </row>
    <row r="7828" spans="1:3">
      <c r="A7828" s="577"/>
      <c r="B7828" s="577"/>
      <c r="C7828" s="577"/>
    </row>
    <row r="7829" spans="1:3">
      <c r="A7829" s="577"/>
      <c r="B7829" s="577"/>
      <c r="C7829" s="577"/>
    </row>
    <row r="7830" spans="1:3">
      <c r="A7830" s="577"/>
      <c r="B7830" s="577"/>
      <c r="C7830" s="577"/>
    </row>
    <row r="7831" spans="1:3">
      <c r="A7831" s="577"/>
      <c r="B7831" s="577"/>
      <c r="C7831" s="577"/>
    </row>
    <row r="7832" spans="1:3">
      <c r="A7832" s="577"/>
      <c r="B7832" s="577"/>
      <c r="C7832" s="577"/>
    </row>
    <row r="7833" spans="1:3">
      <c r="A7833" s="577"/>
      <c r="B7833" s="577"/>
      <c r="C7833" s="577"/>
    </row>
    <row r="7834" spans="1:3">
      <c r="A7834" s="577"/>
      <c r="B7834" s="577"/>
      <c r="C7834" s="577"/>
    </row>
    <row r="7835" spans="1:3">
      <c r="A7835" s="577"/>
      <c r="B7835" s="577"/>
      <c r="C7835" s="577"/>
    </row>
    <row r="7836" spans="1:3">
      <c r="A7836" s="577"/>
      <c r="B7836" s="577"/>
      <c r="C7836" s="577"/>
    </row>
    <row r="7837" spans="1:3">
      <c r="A7837" s="577"/>
      <c r="B7837" s="577"/>
      <c r="C7837" s="577"/>
    </row>
    <row r="7838" spans="1:3">
      <c r="A7838" s="577"/>
      <c r="B7838" s="577"/>
      <c r="C7838" s="577"/>
    </row>
    <row r="7839" spans="1:3">
      <c r="A7839" s="577"/>
      <c r="B7839" s="577"/>
      <c r="C7839" s="577"/>
    </row>
    <row r="7840" spans="1:3">
      <c r="A7840" s="577"/>
      <c r="B7840" s="577"/>
      <c r="C7840" s="577"/>
    </row>
    <row r="7841" spans="1:3">
      <c r="A7841" s="577"/>
      <c r="B7841" s="577"/>
      <c r="C7841" s="577"/>
    </row>
    <row r="7842" spans="1:3">
      <c r="A7842" s="577"/>
      <c r="B7842" s="577"/>
      <c r="C7842" s="577"/>
    </row>
    <row r="7843" spans="1:3">
      <c r="A7843" s="577"/>
      <c r="B7843" s="577"/>
      <c r="C7843" s="577"/>
    </row>
    <row r="7844" spans="1:3">
      <c r="A7844" s="577"/>
      <c r="B7844" s="577"/>
      <c r="C7844" s="577"/>
    </row>
    <row r="7845" spans="1:3">
      <c r="A7845" s="577"/>
      <c r="B7845" s="577"/>
      <c r="C7845" s="577"/>
    </row>
    <row r="7846" spans="1:3">
      <c r="A7846" s="577"/>
      <c r="B7846" s="577"/>
      <c r="C7846" s="577"/>
    </row>
    <row r="7847" spans="1:3">
      <c r="A7847" s="577"/>
      <c r="B7847" s="577"/>
      <c r="C7847" s="577"/>
    </row>
    <row r="7848" spans="1:3">
      <c r="A7848" s="577"/>
      <c r="B7848" s="577"/>
      <c r="C7848" s="577"/>
    </row>
    <row r="7849" spans="1:3">
      <c r="A7849" s="577"/>
      <c r="B7849" s="577"/>
      <c r="C7849" s="577"/>
    </row>
    <row r="7850" spans="1:3">
      <c r="A7850" s="577"/>
      <c r="B7850" s="577"/>
      <c r="C7850" s="577"/>
    </row>
    <row r="7851" spans="1:3">
      <c r="A7851" s="577"/>
      <c r="B7851" s="577"/>
      <c r="C7851" s="577"/>
    </row>
    <row r="7852" spans="1:3">
      <c r="A7852" s="577"/>
      <c r="B7852" s="577"/>
      <c r="C7852" s="577"/>
    </row>
    <row r="7853" spans="1:3">
      <c r="A7853" s="577"/>
      <c r="B7853" s="577"/>
      <c r="C7853" s="577"/>
    </row>
    <row r="7854" spans="1:3">
      <c r="A7854" s="577"/>
      <c r="B7854" s="577"/>
      <c r="C7854" s="577"/>
    </row>
    <row r="7855" spans="1:3">
      <c r="A7855" s="577"/>
      <c r="B7855" s="577"/>
      <c r="C7855" s="577"/>
    </row>
    <row r="7856" spans="1:3">
      <c r="A7856" s="577"/>
      <c r="B7856" s="577"/>
      <c r="C7856" s="577"/>
    </row>
    <row r="7857" spans="1:3">
      <c r="A7857" s="577"/>
      <c r="B7857" s="577"/>
      <c r="C7857" s="577"/>
    </row>
    <row r="7858" spans="1:3">
      <c r="A7858" s="577"/>
      <c r="B7858" s="577"/>
      <c r="C7858" s="577"/>
    </row>
    <row r="7859" spans="1:3">
      <c r="A7859" s="577"/>
      <c r="B7859" s="577"/>
      <c r="C7859" s="577"/>
    </row>
    <row r="7860" spans="1:3">
      <c r="A7860" s="577"/>
      <c r="B7860" s="577"/>
      <c r="C7860" s="577"/>
    </row>
    <row r="7861" spans="1:3">
      <c r="A7861" s="577"/>
      <c r="B7861" s="577"/>
      <c r="C7861" s="577"/>
    </row>
    <row r="7862" spans="1:3">
      <c r="A7862" s="577"/>
      <c r="B7862" s="577"/>
      <c r="C7862" s="577"/>
    </row>
    <row r="7863" spans="1:3">
      <c r="A7863" s="577"/>
      <c r="B7863" s="577"/>
      <c r="C7863" s="577"/>
    </row>
    <row r="7864" spans="1:3">
      <c r="A7864" s="577"/>
      <c r="B7864" s="577"/>
      <c r="C7864" s="577"/>
    </row>
    <row r="7865" spans="1:3">
      <c r="A7865" s="577"/>
      <c r="B7865" s="577"/>
      <c r="C7865" s="577"/>
    </row>
    <row r="7866" spans="1:3">
      <c r="A7866" s="577"/>
      <c r="B7866" s="577"/>
      <c r="C7866" s="577"/>
    </row>
    <row r="7867" spans="1:3">
      <c r="A7867" s="577"/>
      <c r="B7867" s="577"/>
      <c r="C7867" s="577"/>
    </row>
    <row r="7868" spans="1:3">
      <c r="A7868" s="577"/>
      <c r="B7868" s="577"/>
      <c r="C7868" s="577"/>
    </row>
    <row r="7869" spans="1:3">
      <c r="A7869" s="577"/>
      <c r="B7869" s="577"/>
      <c r="C7869" s="577"/>
    </row>
    <row r="7870" spans="1:3">
      <c r="A7870" s="577"/>
      <c r="B7870" s="577"/>
      <c r="C7870" s="577"/>
    </row>
    <row r="7871" spans="1:3">
      <c r="A7871" s="577"/>
      <c r="B7871" s="577"/>
      <c r="C7871" s="577"/>
    </row>
    <row r="7872" spans="1:3">
      <c r="A7872" s="577"/>
      <c r="B7872" s="577"/>
      <c r="C7872" s="577"/>
    </row>
    <row r="7873" spans="1:3">
      <c r="A7873" s="577"/>
      <c r="B7873" s="577"/>
      <c r="C7873" s="577"/>
    </row>
    <row r="7874" spans="1:3">
      <c r="A7874" s="577"/>
      <c r="B7874" s="577"/>
      <c r="C7874" s="577"/>
    </row>
    <row r="7875" spans="1:3">
      <c r="A7875" s="577"/>
      <c r="B7875" s="577"/>
      <c r="C7875" s="577"/>
    </row>
    <row r="7876" spans="1:3">
      <c r="A7876" s="577"/>
      <c r="B7876" s="577"/>
      <c r="C7876" s="577"/>
    </row>
    <row r="7877" spans="1:3">
      <c r="A7877" s="577"/>
      <c r="B7877" s="577"/>
      <c r="C7877" s="577"/>
    </row>
    <row r="7878" spans="1:3">
      <c r="A7878" s="577"/>
      <c r="B7878" s="577"/>
      <c r="C7878" s="577"/>
    </row>
    <row r="7879" spans="1:3">
      <c r="A7879" s="577"/>
      <c r="B7879" s="577"/>
      <c r="C7879" s="577"/>
    </row>
    <row r="7880" spans="1:3">
      <c r="A7880" s="577"/>
      <c r="B7880" s="577"/>
      <c r="C7880" s="577"/>
    </row>
    <row r="7881" spans="1:3">
      <c r="A7881" s="577"/>
      <c r="B7881" s="577"/>
      <c r="C7881" s="577"/>
    </row>
    <row r="7882" spans="1:3">
      <c r="A7882" s="577"/>
      <c r="B7882" s="577"/>
      <c r="C7882" s="577"/>
    </row>
    <row r="7883" spans="1:3">
      <c r="A7883" s="577"/>
      <c r="B7883" s="577"/>
      <c r="C7883" s="577"/>
    </row>
    <row r="7884" spans="1:3">
      <c r="A7884" s="577"/>
      <c r="B7884" s="577"/>
      <c r="C7884" s="577"/>
    </row>
    <row r="7885" spans="1:3">
      <c r="A7885" s="577"/>
      <c r="B7885" s="577"/>
      <c r="C7885" s="577"/>
    </row>
    <row r="7886" spans="1:3">
      <c r="A7886" s="577"/>
      <c r="B7886" s="577"/>
      <c r="C7886" s="577"/>
    </row>
    <row r="7887" spans="1:3">
      <c r="A7887" s="577"/>
      <c r="B7887" s="577"/>
      <c r="C7887" s="577"/>
    </row>
    <row r="7888" spans="1:3">
      <c r="A7888" s="577"/>
      <c r="B7888" s="577"/>
      <c r="C7888" s="577"/>
    </row>
    <row r="7889" spans="1:3">
      <c r="A7889" s="577"/>
      <c r="B7889" s="577"/>
      <c r="C7889" s="577"/>
    </row>
    <row r="7890" spans="1:3">
      <c r="A7890" s="577"/>
      <c r="B7890" s="577"/>
      <c r="C7890" s="577"/>
    </row>
    <row r="7891" spans="1:3">
      <c r="A7891" s="577"/>
      <c r="B7891" s="577"/>
      <c r="C7891" s="577"/>
    </row>
    <row r="7892" spans="1:3">
      <c r="A7892" s="577"/>
      <c r="B7892" s="577"/>
      <c r="C7892" s="577"/>
    </row>
    <row r="7893" spans="1:3">
      <c r="A7893" s="577"/>
      <c r="B7893" s="577"/>
      <c r="C7893" s="577"/>
    </row>
    <row r="7894" spans="1:3">
      <c r="A7894" s="577"/>
      <c r="B7894" s="577"/>
      <c r="C7894" s="577"/>
    </row>
    <row r="7895" spans="1:3">
      <c r="A7895" s="577"/>
      <c r="B7895" s="577"/>
      <c r="C7895" s="577"/>
    </row>
    <row r="7896" spans="1:3">
      <c r="A7896" s="577"/>
      <c r="B7896" s="577"/>
      <c r="C7896" s="577"/>
    </row>
    <row r="7897" spans="1:3">
      <c r="A7897" s="577"/>
      <c r="B7897" s="577"/>
      <c r="C7897" s="577"/>
    </row>
    <row r="7898" spans="1:3">
      <c r="A7898" s="577"/>
      <c r="B7898" s="577"/>
      <c r="C7898" s="577"/>
    </row>
    <row r="7899" spans="1:3">
      <c r="A7899" s="577"/>
      <c r="B7899" s="577"/>
      <c r="C7899" s="577"/>
    </row>
    <row r="7900" spans="1:3">
      <c r="A7900" s="577"/>
      <c r="B7900" s="577"/>
      <c r="C7900" s="577"/>
    </row>
    <row r="7901" spans="1:3">
      <c r="A7901" s="577"/>
      <c r="B7901" s="577"/>
      <c r="C7901" s="577"/>
    </row>
    <row r="7902" spans="1:3">
      <c r="A7902" s="577"/>
      <c r="B7902" s="577"/>
      <c r="C7902" s="577"/>
    </row>
    <row r="7903" spans="1:3">
      <c r="A7903" s="577"/>
      <c r="B7903" s="577"/>
      <c r="C7903" s="577"/>
    </row>
    <row r="7904" spans="1:3">
      <c r="A7904" s="577"/>
      <c r="B7904" s="577"/>
      <c r="C7904" s="577"/>
    </row>
    <row r="7905" spans="1:3">
      <c r="A7905" s="577"/>
      <c r="B7905" s="577"/>
      <c r="C7905" s="577"/>
    </row>
    <row r="7906" spans="1:3">
      <c r="A7906" s="577"/>
      <c r="B7906" s="577"/>
      <c r="C7906" s="577"/>
    </row>
    <row r="7907" spans="1:3">
      <c r="A7907" s="577"/>
      <c r="B7907" s="577"/>
      <c r="C7907" s="577"/>
    </row>
    <row r="7908" spans="1:3">
      <c r="A7908" s="577"/>
      <c r="B7908" s="577"/>
      <c r="C7908" s="577"/>
    </row>
    <row r="7909" spans="1:3">
      <c r="A7909" s="577"/>
      <c r="B7909" s="577"/>
      <c r="C7909" s="577"/>
    </row>
    <row r="7910" spans="1:3">
      <c r="A7910" s="577"/>
      <c r="B7910" s="577"/>
      <c r="C7910" s="577"/>
    </row>
    <row r="7911" spans="1:3">
      <c r="A7911" s="577"/>
      <c r="B7911" s="577"/>
      <c r="C7911" s="577"/>
    </row>
    <row r="7912" spans="1:3">
      <c r="A7912" s="577"/>
      <c r="B7912" s="577"/>
      <c r="C7912" s="577"/>
    </row>
    <row r="7913" spans="1:3">
      <c r="A7913" s="577"/>
      <c r="B7913" s="577"/>
      <c r="C7913" s="577"/>
    </row>
    <row r="7914" spans="1:3">
      <c r="A7914" s="577"/>
      <c r="B7914" s="577"/>
      <c r="C7914" s="577"/>
    </row>
    <row r="7915" spans="1:3">
      <c r="A7915" s="577"/>
      <c r="B7915" s="577"/>
      <c r="C7915" s="577"/>
    </row>
    <row r="7916" spans="1:3">
      <c r="A7916" s="577"/>
      <c r="B7916" s="577"/>
      <c r="C7916" s="577"/>
    </row>
    <row r="7917" spans="1:3">
      <c r="A7917" s="577"/>
      <c r="B7917" s="577"/>
      <c r="C7917" s="577"/>
    </row>
    <row r="7918" spans="1:3">
      <c r="A7918" s="577"/>
      <c r="B7918" s="577"/>
      <c r="C7918" s="577"/>
    </row>
    <row r="7919" spans="1:3">
      <c r="A7919" s="577"/>
      <c r="B7919" s="577"/>
      <c r="C7919" s="577"/>
    </row>
    <row r="7920" spans="1:3">
      <c r="A7920" s="577"/>
      <c r="B7920" s="577"/>
      <c r="C7920" s="577"/>
    </row>
    <row r="7921" spans="1:3">
      <c r="A7921" s="577"/>
      <c r="B7921" s="577"/>
      <c r="C7921" s="577"/>
    </row>
    <row r="7922" spans="1:3">
      <c r="A7922" s="577"/>
      <c r="B7922" s="577"/>
      <c r="C7922" s="577"/>
    </row>
    <row r="7923" spans="1:3">
      <c r="A7923" s="577"/>
      <c r="B7923" s="577"/>
      <c r="C7923" s="577"/>
    </row>
    <row r="7924" spans="1:3">
      <c r="A7924" s="577"/>
      <c r="B7924" s="577"/>
      <c r="C7924" s="577"/>
    </row>
    <row r="7925" spans="1:3">
      <c r="A7925" s="577"/>
      <c r="B7925" s="577"/>
      <c r="C7925" s="577"/>
    </row>
    <row r="7926" spans="1:3">
      <c r="A7926" s="577"/>
      <c r="B7926" s="577"/>
      <c r="C7926" s="577"/>
    </row>
    <row r="7927" spans="1:3">
      <c r="A7927" s="577"/>
      <c r="B7927" s="577"/>
      <c r="C7927" s="577"/>
    </row>
    <row r="7928" spans="1:3">
      <c r="A7928" s="577"/>
      <c r="B7928" s="577"/>
      <c r="C7928" s="577"/>
    </row>
    <row r="7929" spans="1:3">
      <c r="A7929" s="577"/>
      <c r="B7929" s="577"/>
      <c r="C7929" s="577"/>
    </row>
    <row r="7930" spans="1:3">
      <c r="A7930" s="577"/>
      <c r="B7930" s="577"/>
      <c r="C7930" s="577"/>
    </row>
    <row r="7931" spans="1:3">
      <c r="A7931" s="577"/>
      <c r="B7931" s="577"/>
      <c r="C7931" s="577"/>
    </row>
    <row r="7932" spans="1:3">
      <c r="A7932" s="577"/>
      <c r="B7932" s="577"/>
      <c r="C7932" s="577"/>
    </row>
    <row r="7933" spans="1:3">
      <c r="A7933" s="577"/>
      <c r="B7933" s="577"/>
      <c r="C7933" s="577"/>
    </row>
    <row r="7934" spans="1:3">
      <c r="A7934" s="577"/>
      <c r="B7934" s="577"/>
      <c r="C7934" s="577"/>
    </row>
    <row r="7935" spans="1:3">
      <c r="A7935" s="577"/>
      <c r="B7935" s="577"/>
      <c r="C7935" s="577"/>
    </row>
    <row r="7936" spans="1:3">
      <c r="A7936" s="577"/>
      <c r="B7936" s="577"/>
      <c r="C7936" s="577"/>
    </row>
    <row r="7937" spans="1:3">
      <c r="A7937" s="577"/>
      <c r="B7937" s="577"/>
      <c r="C7937" s="577"/>
    </row>
    <row r="7938" spans="1:3">
      <c r="A7938" s="577"/>
      <c r="B7938" s="577"/>
      <c r="C7938" s="577"/>
    </row>
    <row r="7939" spans="1:3">
      <c r="A7939" s="577"/>
      <c r="B7939" s="577"/>
      <c r="C7939" s="577"/>
    </row>
    <row r="7940" spans="1:3">
      <c r="A7940" s="577"/>
      <c r="B7940" s="577"/>
      <c r="C7940" s="577"/>
    </row>
    <row r="7941" spans="1:3">
      <c r="A7941" s="577"/>
      <c r="B7941" s="577"/>
      <c r="C7941" s="577"/>
    </row>
    <row r="7942" spans="1:3">
      <c r="A7942" s="577"/>
      <c r="B7942" s="577"/>
      <c r="C7942" s="577"/>
    </row>
    <row r="7943" spans="1:3">
      <c r="A7943" s="577"/>
      <c r="B7943" s="577"/>
      <c r="C7943" s="577"/>
    </row>
    <row r="7944" spans="1:3">
      <c r="A7944" s="577"/>
      <c r="B7944" s="577"/>
      <c r="C7944" s="577"/>
    </row>
    <row r="7945" spans="1:3">
      <c r="A7945" s="577"/>
      <c r="B7945" s="577"/>
      <c r="C7945" s="577"/>
    </row>
    <row r="7946" spans="1:3">
      <c r="A7946" s="577"/>
      <c r="B7946" s="577"/>
      <c r="C7946" s="577"/>
    </row>
    <row r="7947" spans="1:3">
      <c r="A7947" s="577"/>
      <c r="B7947" s="577"/>
      <c r="C7947" s="577"/>
    </row>
    <row r="7948" spans="1:3">
      <c r="A7948" s="577"/>
      <c r="B7948" s="577"/>
      <c r="C7948" s="577"/>
    </row>
    <row r="7949" spans="1:3">
      <c r="A7949" s="577"/>
      <c r="B7949" s="577"/>
      <c r="C7949" s="577"/>
    </row>
    <row r="7950" spans="1:3">
      <c r="A7950" s="577"/>
      <c r="B7950" s="577"/>
      <c r="C7950" s="577"/>
    </row>
    <row r="7951" spans="1:3">
      <c r="A7951" s="577"/>
      <c r="B7951" s="577"/>
      <c r="C7951" s="577"/>
    </row>
    <row r="7952" spans="1:3">
      <c r="A7952" s="577"/>
      <c r="B7952" s="577"/>
      <c r="C7952" s="577"/>
    </row>
    <row r="7953" spans="1:3">
      <c r="A7953" s="577"/>
      <c r="B7953" s="577"/>
      <c r="C7953" s="577"/>
    </row>
    <row r="7954" spans="1:3">
      <c r="A7954" s="577"/>
      <c r="B7954" s="577"/>
      <c r="C7954" s="577"/>
    </row>
    <row r="7955" spans="1:3">
      <c r="A7955" s="577"/>
      <c r="B7955" s="577"/>
      <c r="C7955" s="577"/>
    </row>
    <row r="7956" spans="1:3">
      <c r="A7956" s="577"/>
      <c r="B7956" s="577"/>
      <c r="C7956" s="577"/>
    </row>
    <row r="7957" spans="1:3">
      <c r="A7957" s="577"/>
      <c r="B7957" s="577"/>
      <c r="C7957" s="577"/>
    </row>
    <row r="7958" spans="1:3">
      <c r="A7958" s="577"/>
      <c r="B7958" s="577"/>
      <c r="C7958" s="577"/>
    </row>
    <row r="7959" spans="1:3">
      <c r="A7959" s="577"/>
      <c r="B7959" s="577"/>
      <c r="C7959" s="577"/>
    </row>
    <row r="7960" spans="1:3">
      <c r="A7960" s="577"/>
      <c r="B7960" s="577"/>
      <c r="C7960" s="577"/>
    </row>
    <row r="7961" spans="1:3">
      <c r="A7961" s="577"/>
      <c r="B7961" s="577"/>
      <c r="C7961" s="577"/>
    </row>
    <row r="7962" spans="1:3">
      <c r="A7962" s="577"/>
      <c r="B7962" s="577"/>
      <c r="C7962" s="577"/>
    </row>
    <row r="7963" spans="1:3">
      <c r="A7963" s="577"/>
      <c r="B7963" s="577"/>
      <c r="C7963" s="577"/>
    </row>
    <row r="7964" spans="1:3">
      <c r="A7964" s="577"/>
      <c r="B7964" s="577"/>
      <c r="C7964" s="577"/>
    </row>
    <row r="7965" spans="1:3">
      <c r="A7965" s="577"/>
      <c r="B7965" s="577"/>
      <c r="C7965" s="577"/>
    </row>
    <row r="7966" spans="1:3">
      <c r="A7966" s="577"/>
      <c r="B7966" s="577"/>
      <c r="C7966" s="577"/>
    </row>
    <row r="7967" spans="1:3">
      <c r="A7967" s="577"/>
      <c r="B7967" s="577"/>
      <c r="C7967" s="577"/>
    </row>
    <row r="7968" spans="1:3">
      <c r="A7968" s="577"/>
      <c r="B7968" s="577"/>
      <c r="C7968" s="577"/>
    </row>
    <row r="7969" spans="1:3">
      <c r="A7969" s="577"/>
      <c r="B7969" s="577"/>
      <c r="C7969" s="577"/>
    </row>
    <row r="7970" spans="1:3">
      <c r="A7970" s="577"/>
      <c r="B7970" s="577"/>
      <c r="C7970" s="577"/>
    </row>
    <row r="7971" spans="1:3">
      <c r="A7971" s="577"/>
      <c r="B7971" s="577"/>
      <c r="C7971" s="577"/>
    </row>
    <row r="7972" spans="1:3">
      <c r="A7972" s="577"/>
      <c r="B7972" s="577"/>
      <c r="C7972" s="577"/>
    </row>
    <row r="7973" spans="1:3">
      <c r="A7973" s="577"/>
      <c r="B7973" s="577"/>
      <c r="C7973" s="577"/>
    </row>
    <row r="7974" spans="1:3">
      <c r="A7974" s="577"/>
      <c r="B7974" s="577"/>
      <c r="C7974" s="577"/>
    </row>
    <row r="7975" spans="1:3">
      <c r="A7975" s="577"/>
      <c r="B7975" s="577"/>
      <c r="C7975" s="577"/>
    </row>
    <row r="7976" spans="1:3">
      <c r="A7976" s="577"/>
      <c r="B7976" s="577"/>
      <c r="C7976" s="577"/>
    </row>
    <row r="7977" spans="1:3">
      <c r="A7977" s="577"/>
      <c r="B7977" s="577"/>
      <c r="C7977" s="577"/>
    </row>
    <row r="7978" spans="1:3">
      <c r="A7978" s="577"/>
      <c r="B7978" s="577"/>
      <c r="C7978" s="577"/>
    </row>
    <row r="7979" spans="1:3">
      <c r="A7979" s="577"/>
      <c r="B7979" s="577"/>
      <c r="C7979" s="577"/>
    </row>
    <row r="7980" spans="1:3">
      <c r="A7980" s="577"/>
      <c r="B7980" s="577"/>
      <c r="C7980" s="577"/>
    </row>
    <row r="7981" spans="1:3">
      <c r="A7981" s="577"/>
      <c r="B7981" s="577"/>
      <c r="C7981" s="577"/>
    </row>
    <row r="7982" spans="1:3">
      <c r="A7982" s="577"/>
      <c r="B7982" s="577"/>
      <c r="C7982" s="577"/>
    </row>
    <row r="7983" spans="1:3">
      <c r="A7983" s="577"/>
      <c r="B7983" s="577"/>
      <c r="C7983" s="577"/>
    </row>
    <row r="7984" spans="1:3">
      <c r="A7984" s="577"/>
      <c r="B7984" s="577"/>
      <c r="C7984" s="577"/>
    </row>
    <row r="7985" spans="1:3">
      <c r="A7985" s="577"/>
      <c r="B7985" s="577"/>
      <c r="C7985" s="577"/>
    </row>
    <row r="7986" spans="1:3">
      <c r="A7986" s="577"/>
      <c r="B7986" s="577"/>
      <c r="C7986" s="577"/>
    </row>
    <row r="7987" spans="1:3">
      <c r="A7987" s="577"/>
      <c r="B7987" s="577"/>
      <c r="C7987" s="577"/>
    </row>
    <row r="7988" spans="1:3">
      <c r="A7988" s="577"/>
      <c r="B7988" s="577"/>
      <c r="C7988" s="577"/>
    </row>
    <row r="7989" spans="1:3">
      <c r="A7989" s="577"/>
      <c r="B7989" s="577"/>
      <c r="C7989" s="577"/>
    </row>
    <row r="7990" spans="1:3">
      <c r="A7990" s="577"/>
      <c r="B7990" s="577"/>
      <c r="C7990" s="577"/>
    </row>
    <row r="7991" spans="1:3">
      <c r="A7991" s="577"/>
      <c r="B7991" s="577"/>
      <c r="C7991" s="577"/>
    </row>
    <row r="7992" spans="1:3">
      <c r="A7992" s="577"/>
      <c r="B7992" s="577"/>
      <c r="C7992" s="577"/>
    </row>
    <row r="7993" spans="1:3">
      <c r="A7993" s="577"/>
      <c r="B7993" s="577"/>
      <c r="C7993" s="577"/>
    </row>
    <row r="7994" spans="1:3">
      <c r="A7994" s="577"/>
      <c r="B7994" s="577"/>
      <c r="C7994" s="577"/>
    </row>
    <row r="7995" spans="1:3">
      <c r="A7995" s="577"/>
      <c r="B7995" s="577"/>
      <c r="C7995" s="577"/>
    </row>
    <row r="7996" spans="1:3">
      <c r="A7996" s="577"/>
      <c r="B7996" s="577"/>
      <c r="C7996" s="577"/>
    </row>
    <row r="7997" spans="1:3">
      <c r="A7997" s="577"/>
      <c r="B7997" s="577"/>
      <c r="C7997" s="577"/>
    </row>
    <row r="7998" spans="1:3">
      <c r="A7998" s="577"/>
      <c r="B7998" s="577"/>
      <c r="C7998" s="577"/>
    </row>
    <row r="7999" spans="1:3">
      <c r="A7999" s="577"/>
      <c r="B7999" s="577"/>
      <c r="C7999" s="577"/>
    </row>
    <row r="8000" spans="1:3">
      <c r="A8000" s="577"/>
      <c r="B8000" s="577"/>
      <c r="C8000" s="577"/>
    </row>
    <row r="8001" spans="1:3">
      <c r="A8001" s="577"/>
      <c r="B8001" s="577"/>
      <c r="C8001" s="577"/>
    </row>
    <row r="8002" spans="1:3">
      <c r="A8002" s="577"/>
      <c r="B8002" s="577"/>
      <c r="C8002" s="577"/>
    </row>
    <row r="8003" spans="1:3">
      <c r="A8003" s="577"/>
      <c r="B8003" s="577"/>
      <c r="C8003" s="577"/>
    </row>
    <row r="8004" spans="1:3">
      <c r="A8004" s="577"/>
      <c r="B8004" s="577"/>
      <c r="C8004" s="577"/>
    </row>
    <row r="8005" spans="1:3">
      <c r="A8005" s="577"/>
      <c r="B8005" s="577"/>
      <c r="C8005" s="577"/>
    </row>
    <row r="8006" spans="1:3">
      <c r="A8006" s="577"/>
      <c r="B8006" s="577"/>
      <c r="C8006" s="577"/>
    </row>
    <row r="8007" spans="1:3">
      <c r="A8007" s="577"/>
      <c r="B8007" s="577"/>
      <c r="C8007" s="577"/>
    </row>
    <row r="8008" spans="1:3">
      <c r="A8008" s="577"/>
      <c r="B8008" s="577"/>
      <c r="C8008" s="577"/>
    </row>
    <row r="8009" spans="1:3">
      <c r="A8009" s="577"/>
      <c r="B8009" s="577"/>
      <c r="C8009" s="577"/>
    </row>
    <row r="8010" spans="1:3">
      <c r="A8010" s="577"/>
      <c r="B8010" s="577"/>
      <c r="C8010" s="577"/>
    </row>
    <row r="8011" spans="1:3">
      <c r="A8011" s="577"/>
      <c r="B8011" s="577"/>
      <c r="C8011" s="577"/>
    </row>
    <row r="8012" spans="1:3">
      <c r="A8012" s="577"/>
      <c r="B8012" s="577"/>
      <c r="C8012" s="577"/>
    </row>
    <row r="8013" spans="1:3">
      <c r="A8013" s="577"/>
      <c r="B8013" s="577"/>
      <c r="C8013" s="577"/>
    </row>
    <row r="8014" spans="1:3">
      <c r="A8014" s="577"/>
      <c r="B8014" s="577"/>
      <c r="C8014" s="577"/>
    </row>
    <row r="8015" spans="1:3">
      <c r="A8015" s="577"/>
      <c r="B8015" s="577"/>
      <c r="C8015" s="577"/>
    </row>
    <row r="8016" spans="1:3">
      <c r="A8016" s="577"/>
      <c r="B8016" s="577"/>
      <c r="C8016" s="577"/>
    </row>
    <row r="8017" spans="1:3">
      <c r="A8017" s="577"/>
      <c r="B8017" s="577"/>
      <c r="C8017" s="577"/>
    </row>
    <row r="8018" spans="1:3">
      <c r="A8018" s="577"/>
      <c r="B8018" s="577"/>
      <c r="C8018" s="577"/>
    </row>
    <row r="8019" spans="1:3">
      <c r="A8019" s="577"/>
      <c r="B8019" s="577"/>
      <c r="C8019" s="577"/>
    </row>
    <row r="8020" spans="1:3">
      <c r="A8020" s="577"/>
      <c r="B8020" s="577"/>
      <c r="C8020" s="577"/>
    </row>
    <row r="8021" spans="1:3">
      <c r="A8021" s="577"/>
      <c r="B8021" s="577"/>
      <c r="C8021" s="577"/>
    </row>
    <row r="8022" spans="1:3">
      <c r="A8022" s="577"/>
      <c r="B8022" s="577"/>
      <c r="C8022" s="577"/>
    </row>
    <row r="8023" spans="1:3">
      <c r="A8023" s="577"/>
      <c r="B8023" s="577"/>
      <c r="C8023" s="577"/>
    </row>
    <row r="8024" spans="1:3">
      <c r="A8024" s="577"/>
      <c r="B8024" s="577"/>
      <c r="C8024" s="577"/>
    </row>
    <row r="8025" spans="1:3">
      <c r="A8025" s="577"/>
      <c r="B8025" s="577"/>
      <c r="C8025" s="577"/>
    </row>
    <row r="8026" spans="1:3">
      <c r="A8026" s="577"/>
      <c r="B8026" s="577"/>
      <c r="C8026" s="577"/>
    </row>
    <row r="8027" spans="1:3">
      <c r="A8027" s="577"/>
      <c r="B8027" s="577"/>
      <c r="C8027" s="577"/>
    </row>
    <row r="8028" spans="1:3">
      <c r="A8028" s="577"/>
      <c r="B8028" s="577"/>
      <c r="C8028" s="577"/>
    </row>
    <row r="8029" spans="1:3">
      <c r="A8029" s="577"/>
      <c r="B8029" s="577"/>
      <c r="C8029" s="577"/>
    </row>
    <row r="8030" spans="1:3">
      <c r="A8030" s="577"/>
      <c r="B8030" s="577"/>
      <c r="C8030" s="577"/>
    </row>
    <row r="8031" spans="1:3">
      <c r="A8031" s="577"/>
      <c r="B8031" s="577"/>
      <c r="C8031" s="577"/>
    </row>
    <row r="8032" spans="1:3">
      <c r="A8032" s="577"/>
      <c r="B8032" s="577"/>
      <c r="C8032" s="577"/>
    </row>
    <row r="8033" spans="1:3">
      <c r="A8033" s="577"/>
      <c r="B8033" s="577"/>
      <c r="C8033" s="577"/>
    </row>
    <row r="8034" spans="1:3">
      <c r="A8034" s="577"/>
      <c r="B8034" s="577"/>
      <c r="C8034" s="577"/>
    </row>
    <row r="8035" spans="1:3">
      <c r="A8035" s="577"/>
      <c r="B8035" s="577"/>
      <c r="C8035" s="577"/>
    </row>
    <row r="8036" spans="1:3">
      <c r="A8036" s="577"/>
      <c r="B8036" s="577"/>
      <c r="C8036" s="577"/>
    </row>
    <row r="8037" spans="1:3">
      <c r="A8037" s="577"/>
      <c r="B8037" s="577"/>
      <c r="C8037" s="577"/>
    </row>
    <row r="8038" spans="1:3">
      <c r="A8038" s="577"/>
      <c r="B8038" s="577"/>
      <c r="C8038" s="577"/>
    </row>
    <row r="8039" spans="1:3">
      <c r="A8039" s="577"/>
      <c r="B8039" s="577"/>
      <c r="C8039" s="577"/>
    </row>
    <row r="8040" spans="1:3">
      <c r="A8040" s="577"/>
      <c r="B8040" s="577"/>
      <c r="C8040" s="577"/>
    </row>
    <row r="8041" spans="1:3">
      <c r="A8041" s="577"/>
      <c r="B8041" s="577"/>
      <c r="C8041" s="577"/>
    </row>
    <row r="8042" spans="1:3">
      <c r="A8042" s="577"/>
      <c r="B8042" s="577"/>
      <c r="C8042" s="577"/>
    </row>
    <row r="8043" spans="1:3">
      <c r="A8043" s="577"/>
      <c r="B8043" s="577"/>
      <c r="C8043" s="577"/>
    </row>
    <row r="8044" spans="1:3">
      <c r="A8044" s="577"/>
      <c r="B8044" s="577"/>
      <c r="C8044" s="577"/>
    </row>
    <row r="8045" spans="1:3">
      <c r="A8045" s="577"/>
      <c r="B8045" s="577"/>
      <c r="C8045" s="577"/>
    </row>
    <row r="8046" spans="1:3">
      <c r="A8046" s="577"/>
      <c r="B8046" s="577"/>
      <c r="C8046" s="577"/>
    </row>
    <row r="8047" spans="1:3">
      <c r="A8047" s="577"/>
      <c r="B8047" s="577"/>
      <c r="C8047" s="577"/>
    </row>
    <row r="8048" spans="1:3">
      <c r="A8048" s="577"/>
      <c r="B8048" s="577"/>
      <c r="C8048" s="577"/>
    </row>
    <row r="8049" spans="1:3">
      <c r="A8049" s="577"/>
      <c r="B8049" s="577"/>
      <c r="C8049" s="577"/>
    </row>
    <row r="8050" spans="1:3">
      <c r="A8050" s="577"/>
      <c r="B8050" s="577"/>
      <c r="C8050" s="577"/>
    </row>
    <row r="8051" spans="1:3">
      <c r="A8051" s="577"/>
      <c r="B8051" s="577"/>
      <c r="C8051" s="577"/>
    </row>
    <row r="8052" spans="1:3">
      <c r="A8052" s="577"/>
      <c r="B8052" s="577"/>
      <c r="C8052" s="577"/>
    </row>
    <row r="8053" spans="1:3">
      <c r="A8053" s="577"/>
      <c r="B8053" s="577"/>
      <c r="C8053" s="577"/>
    </row>
    <row r="8054" spans="1:3">
      <c r="A8054" s="577"/>
      <c r="B8054" s="577"/>
      <c r="C8054" s="577"/>
    </row>
    <row r="8055" spans="1:3">
      <c r="A8055" s="577"/>
      <c r="B8055" s="577"/>
      <c r="C8055" s="577"/>
    </row>
    <row r="8056" spans="1:3">
      <c r="A8056" s="577"/>
      <c r="B8056" s="577"/>
      <c r="C8056" s="577"/>
    </row>
    <row r="8057" spans="1:3">
      <c r="A8057" s="577"/>
      <c r="B8057" s="577"/>
      <c r="C8057" s="577"/>
    </row>
    <row r="8058" spans="1:3">
      <c r="A8058" s="577"/>
      <c r="B8058" s="577"/>
      <c r="C8058" s="577"/>
    </row>
    <row r="8059" spans="1:3">
      <c r="A8059" s="577"/>
      <c r="B8059" s="577"/>
      <c r="C8059" s="577"/>
    </row>
    <row r="8060" spans="1:3">
      <c r="A8060" s="577"/>
      <c r="B8060" s="577"/>
      <c r="C8060" s="577"/>
    </row>
    <row r="8061" spans="1:3">
      <c r="A8061" s="577"/>
      <c r="B8061" s="577"/>
      <c r="C8061" s="577"/>
    </row>
    <row r="8062" spans="1:3">
      <c r="A8062" s="577"/>
      <c r="B8062" s="577"/>
      <c r="C8062" s="577"/>
    </row>
    <row r="8063" spans="1:3">
      <c r="A8063" s="577"/>
      <c r="B8063" s="577"/>
      <c r="C8063" s="577"/>
    </row>
    <row r="8064" spans="1:3">
      <c r="A8064" s="577"/>
      <c r="B8064" s="577"/>
      <c r="C8064" s="577"/>
    </row>
    <row r="8065" spans="1:3">
      <c r="A8065" s="577"/>
      <c r="B8065" s="577"/>
      <c r="C8065" s="577"/>
    </row>
    <row r="8066" spans="1:3">
      <c r="A8066" s="577"/>
      <c r="B8066" s="577"/>
      <c r="C8066" s="577"/>
    </row>
    <row r="8067" spans="1:3">
      <c r="A8067" s="577"/>
      <c r="B8067" s="577"/>
      <c r="C8067" s="577"/>
    </row>
    <row r="8068" spans="1:3">
      <c r="A8068" s="577"/>
      <c r="B8068" s="577"/>
      <c r="C8068" s="577"/>
    </row>
    <row r="8069" spans="1:3">
      <c r="A8069" s="577"/>
      <c r="B8069" s="577"/>
      <c r="C8069" s="577"/>
    </row>
    <row r="8070" spans="1:3">
      <c r="A8070" s="577"/>
      <c r="B8070" s="577"/>
      <c r="C8070" s="577"/>
    </row>
    <row r="8071" spans="1:3">
      <c r="A8071" s="577"/>
      <c r="B8071" s="577"/>
      <c r="C8071" s="577"/>
    </row>
    <row r="8072" spans="1:3">
      <c r="A8072" s="577"/>
      <c r="B8072" s="577"/>
      <c r="C8072" s="577"/>
    </row>
    <row r="8073" spans="1:3">
      <c r="A8073" s="577"/>
      <c r="B8073" s="577"/>
      <c r="C8073" s="577"/>
    </row>
    <row r="8074" spans="1:3">
      <c r="A8074" s="577"/>
      <c r="B8074" s="577"/>
      <c r="C8074" s="577"/>
    </row>
    <row r="8075" spans="1:3">
      <c r="A8075" s="577"/>
      <c r="B8075" s="577"/>
      <c r="C8075" s="577"/>
    </row>
    <row r="8076" spans="1:3">
      <c r="A8076" s="577"/>
      <c r="B8076" s="577"/>
      <c r="C8076" s="577"/>
    </row>
    <row r="8077" spans="1:3">
      <c r="A8077" s="577"/>
      <c r="B8077" s="577"/>
      <c r="C8077" s="577"/>
    </row>
    <row r="8078" spans="1:3">
      <c r="A8078" s="577"/>
      <c r="B8078" s="577"/>
      <c r="C8078" s="577"/>
    </row>
    <row r="8079" spans="1:3">
      <c r="A8079" s="577"/>
      <c r="B8079" s="577"/>
      <c r="C8079" s="577"/>
    </row>
    <row r="8080" spans="1:3">
      <c r="A8080" s="577"/>
      <c r="B8080" s="577"/>
      <c r="C8080" s="577"/>
    </row>
    <row r="8081" spans="1:3">
      <c r="A8081" s="577"/>
      <c r="B8081" s="577"/>
      <c r="C8081" s="577"/>
    </row>
    <row r="8082" spans="1:3">
      <c r="A8082" s="577"/>
      <c r="B8082" s="577"/>
      <c r="C8082" s="577"/>
    </row>
    <row r="8083" spans="1:3">
      <c r="A8083" s="577"/>
      <c r="B8083" s="577"/>
      <c r="C8083" s="577"/>
    </row>
    <row r="8084" spans="1:3">
      <c r="A8084" s="577"/>
      <c r="B8084" s="577"/>
      <c r="C8084" s="577"/>
    </row>
    <row r="8085" spans="1:3">
      <c r="A8085" s="577"/>
      <c r="B8085" s="577"/>
      <c r="C8085" s="577"/>
    </row>
    <row r="8086" spans="1:3">
      <c r="A8086" s="577"/>
      <c r="B8086" s="577"/>
      <c r="C8086" s="577"/>
    </row>
    <row r="8087" spans="1:3">
      <c r="A8087" s="577"/>
      <c r="B8087" s="577"/>
      <c r="C8087" s="577"/>
    </row>
    <row r="8088" spans="1:3">
      <c r="A8088" s="577"/>
      <c r="B8088" s="577"/>
      <c r="C8088" s="577"/>
    </row>
    <row r="8089" spans="1:3">
      <c r="A8089" s="577"/>
      <c r="B8089" s="577"/>
      <c r="C8089" s="577"/>
    </row>
    <row r="8090" spans="1:3">
      <c r="A8090" s="577"/>
      <c r="B8090" s="577"/>
      <c r="C8090" s="577"/>
    </row>
    <row r="8091" spans="1:3">
      <c r="A8091" s="577"/>
      <c r="B8091" s="577"/>
      <c r="C8091" s="577"/>
    </row>
    <row r="8092" spans="1:3">
      <c r="A8092" s="577"/>
      <c r="B8092" s="577"/>
      <c r="C8092" s="577"/>
    </row>
    <row r="8093" spans="1:3">
      <c r="A8093" s="577"/>
      <c r="B8093" s="577"/>
      <c r="C8093" s="577"/>
    </row>
    <row r="8094" spans="1:3">
      <c r="A8094" s="577"/>
      <c r="B8094" s="577"/>
      <c r="C8094" s="577"/>
    </row>
    <row r="8095" spans="1:3">
      <c r="A8095" s="577"/>
      <c r="B8095" s="577"/>
      <c r="C8095" s="577"/>
    </row>
    <row r="8096" spans="1:3">
      <c r="A8096" s="577"/>
      <c r="B8096" s="577"/>
      <c r="C8096" s="577"/>
    </row>
    <row r="8097" spans="1:3">
      <c r="A8097" s="577"/>
      <c r="B8097" s="577"/>
      <c r="C8097" s="577"/>
    </row>
    <row r="8098" spans="1:3">
      <c r="A8098" s="577"/>
      <c r="B8098" s="577"/>
      <c r="C8098" s="577"/>
    </row>
    <row r="8099" spans="1:3">
      <c r="A8099" s="577"/>
      <c r="B8099" s="577"/>
      <c r="C8099" s="577"/>
    </row>
    <row r="8100" spans="1:3">
      <c r="A8100" s="577"/>
      <c r="B8100" s="577"/>
      <c r="C8100" s="577"/>
    </row>
    <row r="8101" spans="1:3">
      <c r="A8101" s="577"/>
      <c r="B8101" s="577"/>
      <c r="C8101" s="577"/>
    </row>
    <row r="8102" spans="1:3">
      <c r="A8102" s="577"/>
      <c r="B8102" s="577"/>
      <c r="C8102" s="577"/>
    </row>
    <row r="8103" spans="1:3">
      <c r="A8103" s="577"/>
      <c r="B8103" s="577"/>
      <c r="C8103" s="577"/>
    </row>
    <row r="8104" spans="1:3">
      <c r="A8104" s="577"/>
      <c r="B8104" s="577"/>
      <c r="C8104" s="577"/>
    </row>
    <row r="8105" spans="1:3">
      <c r="A8105" s="577"/>
      <c r="B8105" s="577"/>
      <c r="C8105" s="577"/>
    </row>
    <row r="8106" spans="1:3">
      <c r="A8106" s="577"/>
      <c r="B8106" s="577"/>
      <c r="C8106" s="577"/>
    </row>
    <row r="8107" spans="1:3">
      <c r="A8107" s="577"/>
      <c r="B8107" s="577"/>
      <c r="C8107" s="577"/>
    </row>
    <row r="8108" spans="1:3">
      <c r="A8108" s="577"/>
      <c r="B8108" s="577"/>
      <c r="C8108" s="577"/>
    </row>
    <row r="8109" spans="1:3">
      <c r="A8109" s="577"/>
      <c r="B8109" s="577"/>
      <c r="C8109" s="577"/>
    </row>
    <row r="8110" spans="1:3">
      <c r="A8110" s="577"/>
      <c r="B8110" s="577"/>
      <c r="C8110" s="577"/>
    </row>
    <row r="8111" spans="1:3">
      <c r="A8111" s="577"/>
      <c r="B8111" s="577"/>
      <c r="C8111" s="577"/>
    </row>
    <row r="8112" spans="1:3">
      <c r="A8112" s="577"/>
      <c r="B8112" s="577"/>
      <c r="C8112" s="577"/>
    </row>
    <row r="8113" spans="1:3">
      <c r="A8113" s="577"/>
      <c r="B8113" s="577"/>
      <c r="C8113" s="577"/>
    </row>
    <row r="8114" spans="1:3">
      <c r="A8114" s="577"/>
      <c r="B8114" s="577"/>
      <c r="C8114" s="577"/>
    </row>
    <row r="8115" spans="1:3">
      <c r="A8115" s="577"/>
      <c r="B8115" s="577"/>
      <c r="C8115" s="577"/>
    </row>
    <row r="8116" spans="1:3">
      <c r="A8116" s="577"/>
      <c r="B8116" s="577"/>
      <c r="C8116" s="577"/>
    </row>
    <row r="8117" spans="1:3">
      <c r="A8117" s="577"/>
      <c r="B8117" s="577"/>
      <c r="C8117" s="577"/>
    </row>
    <row r="8118" spans="1:3">
      <c r="A8118" s="577"/>
      <c r="B8118" s="577"/>
      <c r="C8118" s="577"/>
    </row>
    <row r="8119" spans="1:3">
      <c r="A8119" s="577"/>
      <c r="B8119" s="577"/>
      <c r="C8119" s="577"/>
    </row>
    <row r="8120" spans="1:3">
      <c r="A8120" s="577"/>
      <c r="B8120" s="577"/>
      <c r="C8120" s="577"/>
    </row>
    <row r="8121" spans="1:3">
      <c r="A8121" s="577"/>
      <c r="B8121" s="577"/>
      <c r="C8121" s="577"/>
    </row>
    <row r="8122" spans="1:3">
      <c r="A8122" s="577"/>
      <c r="B8122" s="577"/>
      <c r="C8122" s="577"/>
    </row>
    <row r="8123" spans="1:3">
      <c r="A8123" s="577"/>
      <c r="B8123" s="577"/>
      <c r="C8123" s="577"/>
    </row>
    <row r="8124" spans="1:3">
      <c r="A8124" s="577"/>
      <c r="B8124" s="577"/>
      <c r="C8124" s="577"/>
    </row>
    <row r="8125" spans="1:3">
      <c r="A8125" s="577"/>
      <c r="B8125" s="577"/>
      <c r="C8125" s="577"/>
    </row>
    <row r="8126" spans="1:3">
      <c r="A8126" s="577"/>
      <c r="B8126" s="577"/>
      <c r="C8126" s="577"/>
    </row>
    <row r="8127" spans="1:3">
      <c r="A8127" s="577"/>
      <c r="B8127" s="577"/>
      <c r="C8127" s="577"/>
    </row>
    <row r="8128" spans="1:3">
      <c r="A8128" s="577"/>
      <c r="B8128" s="577"/>
      <c r="C8128" s="577"/>
    </row>
    <row r="8129" spans="1:3">
      <c r="A8129" s="577"/>
      <c r="B8129" s="577"/>
      <c r="C8129" s="577"/>
    </row>
    <row r="8130" spans="1:3">
      <c r="A8130" s="577"/>
      <c r="B8130" s="577"/>
      <c r="C8130" s="577"/>
    </row>
    <row r="8131" spans="1:3">
      <c r="A8131" s="577"/>
      <c r="B8131" s="577"/>
      <c r="C8131" s="577"/>
    </row>
    <row r="8132" spans="1:3">
      <c r="A8132" s="577"/>
      <c r="B8132" s="577"/>
      <c r="C8132" s="577"/>
    </row>
    <row r="8133" spans="1:3">
      <c r="A8133" s="577"/>
      <c r="B8133" s="577"/>
      <c r="C8133" s="577"/>
    </row>
    <row r="8134" spans="1:3">
      <c r="A8134" s="577"/>
      <c r="B8134" s="577"/>
      <c r="C8134" s="577"/>
    </row>
    <row r="8135" spans="1:3">
      <c r="A8135" s="577"/>
      <c r="B8135" s="577"/>
      <c r="C8135" s="577"/>
    </row>
    <row r="8136" spans="1:3">
      <c r="A8136" s="577"/>
      <c r="B8136" s="577"/>
      <c r="C8136" s="577"/>
    </row>
    <row r="8137" spans="1:3">
      <c r="A8137" s="577"/>
      <c r="B8137" s="577"/>
      <c r="C8137" s="577"/>
    </row>
    <row r="8138" spans="1:3">
      <c r="A8138" s="577"/>
      <c r="B8138" s="577"/>
      <c r="C8138" s="577"/>
    </row>
    <row r="8139" spans="1:3">
      <c r="A8139" s="577"/>
      <c r="B8139" s="577"/>
      <c r="C8139" s="577"/>
    </row>
    <row r="8140" spans="1:3">
      <c r="A8140" s="577"/>
      <c r="B8140" s="577"/>
      <c r="C8140" s="577"/>
    </row>
    <row r="8141" spans="1:3">
      <c r="A8141" s="577"/>
      <c r="B8141" s="577"/>
      <c r="C8141" s="577"/>
    </row>
    <row r="8142" spans="1:3">
      <c r="A8142" s="577"/>
      <c r="B8142" s="577"/>
      <c r="C8142" s="577"/>
    </row>
    <row r="8143" spans="1:3">
      <c r="A8143" s="577"/>
      <c r="B8143" s="577"/>
      <c r="C8143" s="577"/>
    </row>
    <row r="8144" spans="1:3">
      <c r="A8144" s="577"/>
      <c r="B8144" s="577"/>
      <c r="C8144" s="577"/>
    </row>
    <row r="8145" spans="1:3">
      <c r="A8145" s="577"/>
      <c r="B8145" s="577"/>
      <c r="C8145" s="577"/>
    </row>
    <row r="8146" spans="1:3">
      <c r="A8146" s="577"/>
      <c r="B8146" s="577"/>
      <c r="C8146" s="577"/>
    </row>
    <row r="8147" spans="1:3">
      <c r="A8147" s="577"/>
      <c r="B8147" s="577"/>
      <c r="C8147" s="577"/>
    </row>
    <row r="8148" spans="1:3">
      <c r="A8148" s="577"/>
      <c r="B8148" s="577"/>
      <c r="C8148" s="577"/>
    </row>
    <row r="8149" spans="1:3">
      <c r="A8149" s="577"/>
      <c r="B8149" s="577"/>
      <c r="C8149" s="577"/>
    </row>
    <row r="8150" spans="1:3">
      <c r="A8150" s="577"/>
      <c r="B8150" s="577"/>
      <c r="C8150" s="577"/>
    </row>
    <row r="8151" spans="1:3">
      <c r="A8151" s="577"/>
      <c r="B8151" s="577"/>
      <c r="C8151" s="577"/>
    </row>
    <row r="8152" spans="1:3">
      <c r="A8152" s="577"/>
      <c r="B8152" s="577"/>
      <c r="C8152" s="577"/>
    </row>
    <row r="8153" spans="1:3">
      <c r="A8153" s="577"/>
      <c r="B8153" s="577"/>
      <c r="C8153" s="577"/>
    </row>
    <row r="8154" spans="1:3">
      <c r="A8154" s="577"/>
      <c r="B8154" s="577"/>
      <c r="C8154" s="577"/>
    </row>
    <row r="8155" spans="1:3">
      <c r="A8155" s="577"/>
      <c r="B8155" s="577"/>
      <c r="C8155" s="577"/>
    </row>
    <row r="8156" spans="1:3">
      <c r="A8156" s="577"/>
      <c r="B8156" s="577"/>
      <c r="C8156" s="577"/>
    </row>
    <row r="8157" spans="1:3">
      <c r="A8157" s="577"/>
      <c r="B8157" s="577"/>
      <c r="C8157" s="577"/>
    </row>
    <row r="8158" spans="1:3">
      <c r="A8158" s="577"/>
      <c r="B8158" s="577"/>
      <c r="C8158" s="577"/>
    </row>
    <row r="8159" spans="1:3">
      <c r="A8159" s="577"/>
      <c r="B8159" s="577"/>
      <c r="C8159" s="577"/>
    </row>
    <row r="8160" spans="1:3">
      <c r="A8160" s="577"/>
      <c r="B8160" s="577"/>
      <c r="C8160" s="577"/>
    </row>
    <row r="8161" spans="1:3">
      <c r="A8161" s="577"/>
      <c r="B8161" s="577"/>
      <c r="C8161" s="577"/>
    </row>
    <row r="8162" spans="1:3">
      <c r="A8162" s="577"/>
      <c r="B8162" s="577"/>
      <c r="C8162" s="577"/>
    </row>
    <row r="8163" spans="1:3">
      <c r="A8163" s="577"/>
      <c r="B8163" s="577"/>
      <c r="C8163" s="577"/>
    </row>
    <row r="8164" spans="1:3">
      <c r="A8164" s="577"/>
      <c r="B8164" s="577"/>
      <c r="C8164" s="577"/>
    </row>
    <row r="8165" spans="1:3">
      <c r="A8165" s="577"/>
      <c r="B8165" s="577"/>
      <c r="C8165" s="577"/>
    </row>
    <row r="8166" spans="1:3">
      <c r="A8166" s="577"/>
      <c r="B8166" s="577"/>
      <c r="C8166" s="577"/>
    </row>
    <row r="8167" spans="1:3">
      <c r="A8167" s="577"/>
      <c r="B8167" s="577"/>
      <c r="C8167" s="577"/>
    </row>
    <row r="8168" spans="1:3">
      <c r="A8168" s="577"/>
      <c r="B8168" s="577"/>
      <c r="C8168" s="577"/>
    </row>
    <row r="8169" spans="1:3">
      <c r="A8169" s="577"/>
      <c r="B8169" s="577"/>
      <c r="C8169" s="577"/>
    </row>
    <row r="8170" spans="1:3">
      <c r="A8170" s="577"/>
      <c r="B8170" s="577"/>
      <c r="C8170" s="577"/>
    </row>
    <row r="8171" spans="1:3">
      <c r="A8171" s="577"/>
      <c r="B8171" s="577"/>
      <c r="C8171" s="577"/>
    </row>
    <row r="8172" spans="1:3">
      <c r="A8172" s="577"/>
      <c r="B8172" s="577"/>
      <c r="C8172" s="577"/>
    </row>
    <row r="8173" spans="1:3">
      <c r="A8173" s="577"/>
      <c r="B8173" s="577"/>
      <c r="C8173" s="577"/>
    </row>
    <row r="8174" spans="1:3">
      <c r="A8174" s="577"/>
      <c r="B8174" s="577"/>
      <c r="C8174" s="577"/>
    </row>
    <row r="8175" spans="1:3">
      <c r="A8175" s="577"/>
      <c r="B8175" s="577"/>
      <c r="C8175" s="577"/>
    </row>
    <row r="8176" spans="1:3">
      <c r="A8176" s="577"/>
      <c r="B8176" s="577"/>
      <c r="C8176" s="577"/>
    </row>
    <row r="8177" spans="1:3">
      <c r="A8177" s="577"/>
      <c r="B8177" s="577"/>
      <c r="C8177" s="577"/>
    </row>
    <row r="8178" spans="1:3">
      <c r="A8178" s="577"/>
      <c r="B8178" s="577"/>
      <c r="C8178" s="577"/>
    </row>
    <row r="8179" spans="1:3">
      <c r="A8179" s="577"/>
      <c r="B8179" s="577"/>
      <c r="C8179" s="577"/>
    </row>
    <row r="8180" spans="1:3">
      <c r="A8180" s="577"/>
      <c r="B8180" s="577"/>
      <c r="C8180" s="577"/>
    </row>
    <row r="8181" spans="1:3">
      <c r="A8181" s="577"/>
      <c r="B8181" s="577"/>
      <c r="C8181" s="577"/>
    </row>
    <row r="8182" spans="1:3">
      <c r="A8182" s="577"/>
      <c r="B8182" s="577"/>
      <c r="C8182" s="577"/>
    </row>
    <row r="8183" spans="1:3">
      <c r="A8183" s="577"/>
      <c r="B8183" s="577"/>
      <c r="C8183" s="577"/>
    </row>
    <row r="8184" spans="1:3">
      <c r="A8184" s="577"/>
      <c r="B8184" s="577"/>
      <c r="C8184" s="577"/>
    </row>
    <row r="8185" spans="1:3">
      <c r="A8185" s="577"/>
      <c r="B8185" s="577"/>
      <c r="C8185" s="577"/>
    </row>
    <row r="8186" spans="1:3">
      <c r="A8186" s="577"/>
      <c r="B8186" s="577"/>
      <c r="C8186" s="577"/>
    </row>
    <row r="8187" spans="1:3">
      <c r="A8187" s="577"/>
      <c r="B8187" s="577"/>
      <c r="C8187" s="577"/>
    </row>
    <row r="8188" spans="1:3">
      <c r="A8188" s="577"/>
      <c r="B8188" s="577"/>
      <c r="C8188" s="577"/>
    </row>
    <row r="8189" spans="1:3">
      <c r="A8189" s="577"/>
      <c r="B8189" s="577"/>
      <c r="C8189" s="577"/>
    </row>
    <row r="8190" spans="1:3">
      <c r="A8190" s="577"/>
      <c r="B8190" s="577"/>
      <c r="C8190" s="577"/>
    </row>
    <row r="8191" spans="1:3">
      <c r="A8191" s="577"/>
      <c r="B8191" s="577"/>
      <c r="C8191" s="577"/>
    </row>
    <row r="8192" spans="1:3">
      <c r="A8192" s="577"/>
      <c r="B8192" s="577"/>
      <c r="C8192" s="577"/>
    </row>
    <row r="8193" spans="1:3">
      <c r="A8193" s="577"/>
      <c r="B8193" s="577"/>
      <c r="C8193" s="577"/>
    </row>
    <row r="8194" spans="1:3">
      <c r="A8194" s="577"/>
      <c r="B8194" s="577"/>
      <c r="C8194" s="577"/>
    </row>
    <row r="8195" spans="1:3">
      <c r="A8195" s="577"/>
      <c r="B8195" s="577"/>
      <c r="C8195" s="577"/>
    </row>
    <row r="8196" spans="1:3">
      <c r="A8196" s="577"/>
      <c r="B8196" s="577"/>
      <c r="C8196" s="577"/>
    </row>
    <row r="8197" spans="1:3">
      <c r="A8197" s="577"/>
      <c r="B8197" s="577"/>
      <c r="C8197" s="577"/>
    </row>
    <row r="8198" spans="1:3">
      <c r="A8198" s="577"/>
      <c r="B8198" s="577"/>
      <c r="C8198" s="577"/>
    </row>
    <row r="8199" spans="1:3">
      <c r="A8199" s="577"/>
      <c r="B8199" s="577"/>
      <c r="C8199" s="577"/>
    </row>
    <row r="8200" spans="1:3">
      <c r="A8200" s="577"/>
      <c r="B8200" s="577"/>
      <c r="C8200" s="577"/>
    </row>
    <row r="8201" spans="1:3">
      <c r="A8201" s="577"/>
      <c r="B8201" s="577"/>
      <c r="C8201" s="577"/>
    </row>
    <row r="8202" spans="1:3">
      <c r="A8202" s="577"/>
      <c r="B8202" s="577"/>
      <c r="C8202" s="577"/>
    </row>
    <row r="8203" spans="1:3">
      <c r="A8203" s="577"/>
      <c r="B8203" s="577"/>
      <c r="C8203" s="577"/>
    </row>
    <row r="8204" spans="1:3">
      <c r="A8204" s="577"/>
      <c r="B8204" s="577"/>
      <c r="C8204" s="577"/>
    </row>
    <row r="8205" spans="1:3">
      <c r="A8205" s="577"/>
      <c r="B8205" s="577"/>
      <c r="C8205" s="577"/>
    </row>
    <row r="8206" spans="1:3">
      <c r="A8206" s="577"/>
      <c r="B8206" s="577"/>
      <c r="C8206" s="577"/>
    </row>
    <row r="8207" spans="1:3">
      <c r="A8207" s="577"/>
      <c r="B8207" s="577"/>
      <c r="C8207" s="577"/>
    </row>
    <row r="8208" spans="1:3">
      <c r="A8208" s="577"/>
      <c r="B8208" s="577"/>
      <c r="C8208" s="577"/>
    </row>
    <row r="8209" spans="1:3">
      <c r="A8209" s="577"/>
      <c r="B8209" s="577"/>
      <c r="C8209" s="577"/>
    </row>
    <row r="8210" spans="1:3">
      <c r="A8210" s="577"/>
      <c r="B8210" s="577"/>
      <c r="C8210" s="577"/>
    </row>
    <row r="8211" spans="1:3">
      <c r="A8211" s="577"/>
      <c r="B8211" s="577"/>
      <c r="C8211" s="577"/>
    </row>
    <row r="8212" spans="1:3">
      <c r="A8212" s="577"/>
      <c r="B8212" s="577"/>
      <c r="C8212" s="577"/>
    </row>
    <row r="8213" spans="1:3">
      <c r="A8213" s="577"/>
      <c r="B8213" s="577"/>
      <c r="C8213" s="577"/>
    </row>
    <row r="8214" spans="1:3">
      <c r="A8214" s="577"/>
      <c r="B8214" s="577"/>
      <c r="C8214" s="577"/>
    </row>
    <row r="8215" spans="1:3">
      <c r="A8215" s="577"/>
      <c r="B8215" s="577"/>
      <c r="C8215" s="577"/>
    </row>
    <row r="8216" spans="1:3">
      <c r="A8216" s="577"/>
      <c r="B8216" s="577"/>
      <c r="C8216" s="577"/>
    </row>
    <row r="8217" spans="1:3">
      <c r="A8217" s="577"/>
      <c r="B8217" s="577"/>
      <c r="C8217" s="577"/>
    </row>
    <row r="8218" spans="1:3">
      <c r="A8218" s="577"/>
      <c r="B8218" s="577"/>
      <c r="C8218" s="577"/>
    </row>
    <row r="8219" spans="1:3">
      <c r="A8219" s="577"/>
      <c r="B8219" s="577"/>
      <c r="C8219" s="577"/>
    </row>
    <row r="8220" spans="1:3">
      <c r="A8220" s="577"/>
      <c r="B8220" s="577"/>
      <c r="C8220" s="577"/>
    </row>
    <row r="8221" spans="1:3">
      <c r="A8221" s="577"/>
      <c r="B8221" s="577"/>
      <c r="C8221" s="577"/>
    </row>
    <row r="8222" spans="1:3">
      <c r="A8222" s="577"/>
      <c r="B8222" s="577"/>
      <c r="C8222" s="577"/>
    </row>
    <row r="8223" spans="1:3">
      <c r="A8223" s="577"/>
      <c r="B8223" s="577"/>
      <c r="C8223" s="577"/>
    </row>
    <row r="8224" spans="1:3">
      <c r="A8224" s="577"/>
      <c r="B8224" s="577"/>
      <c r="C8224" s="577"/>
    </row>
    <row r="8225" spans="1:3">
      <c r="A8225" s="577"/>
      <c r="B8225" s="577"/>
      <c r="C8225" s="577"/>
    </row>
    <row r="8226" spans="1:3">
      <c r="A8226" s="577"/>
      <c r="B8226" s="577"/>
      <c r="C8226" s="577"/>
    </row>
    <row r="8227" spans="1:3">
      <c r="A8227" s="577"/>
      <c r="B8227" s="577"/>
      <c r="C8227" s="577"/>
    </row>
    <row r="8228" spans="1:3">
      <c r="A8228" s="577"/>
      <c r="B8228" s="577"/>
      <c r="C8228" s="577"/>
    </row>
    <row r="8229" spans="1:3">
      <c r="A8229" s="577"/>
      <c r="B8229" s="577"/>
      <c r="C8229" s="577"/>
    </row>
    <row r="8230" spans="1:3">
      <c r="A8230" s="577"/>
      <c r="B8230" s="577"/>
      <c r="C8230" s="577"/>
    </row>
    <row r="8231" spans="1:3">
      <c r="A8231" s="577"/>
      <c r="B8231" s="577"/>
      <c r="C8231" s="577"/>
    </row>
    <row r="8232" spans="1:3">
      <c r="A8232" s="577"/>
      <c r="B8232" s="577"/>
      <c r="C8232" s="577"/>
    </row>
    <row r="8233" spans="1:3">
      <c r="A8233" s="577"/>
      <c r="B8233" s="577"/>
      <c r="C8233" s="577"/>
    </row>
    <row r="8234" spans="1:3">
      <c r="A8234" s="577"/>
      <c r="B8234" s="577"/>
      <c r="C8234" s="577"/>
    </row>
    <row r="8235" spans="1:3">
      <c r="A8235" s="577"/>
      <c r="B8235" s="577"/>
      <c r="C8235" s="577"/>
    </row>
    <row r="8236" spans="1:3">
      <c r="A8236" s="577"/>
      <c r="B8236" s="577"/>
      <c r="C8236" s="577"/>
    </row>
    <row r="8237" spans="1:3">
      <c r="A8237" s="577"/>
      <c r="B8237" s="577"/>
      <c r="C8237" s="577"/>
    </row>
    <row r="8238" spans="1:3">
      <c r="A8238" s="577"/>
      <c r="B8238" s="577"/>
      <c r="C8238" s="577"/>
    </row>
    <row r="8239" spans="1:3">
      <c r="A8239" s="577"/>
      <c r="B8239" s="577"/>
      <c r="C8239" s="577"/>
    </row>
    <row r="8240" spans="1:3">
      <c r="A8240" s="577"/>
      <c r="B8240" s="577"/>
      <c r="C8240" s="577"/>
    </row>
    <row r="8241" spans="1:3">
      <c r="A8241" s="577"/>
      <c r="B8241" s="577"/>
      <c r="C8241" s="577"/>
    </row>
    <row r="8242" spans="1:3">
      <c r="A8242" s="577"/>
      <c r="B8242" s="577"/>
      <c r="C8242" s="577"/>
    </row>
    <row r="8243" spans="1:3">
      <c r="A8243" s="577"/>
      <c r="B8243" s="577"/>
      <c r="C8243" s="577"/>
    </row>
    <row r="8244" spans="1:3">
      <c r="A8244" s="577"/>
      <c r="B8244" s="577"/>
      <c r="C8244" s="577"/>
    </row>
    <row r="8245" spans="1:3">
      <c r="A8245" s="577"/>
      <c r="B8245" s="577"/>
      <c r="C8245" s="577"/>
    </row>
    <row r="8246" spans="1:3">
      <c r="A8246" s="577"/>
      <c r="B8246" s="577"/>
      <c r="C8246" s="577"/>
    </row>
    <row r="8247" spans="1:3">
      <c r="A8247" s="577"/>
      <c r="B8247" s="577"/>
      <c r="C8247" s="577"/>
    </row>
    <row r="8248" spans="1:3">
      <c r="A8248" s="577"/>
      <c r="B8248" s="577"/>
      <c r="C8248" s="577"/>
    </row>
    <row r="8249" spans="1:3">
      <c r="A8249" s="577"/>
      <c r="B8249" s="577"/>
      <c r="C8249" s="577"/>
    </row>
    <row r="8250" spans="1:3">
      <c r="A8250" s="577"/>
      <c r="B8250" s="577"/>
      <c r="C8250" s="577"/>
    </row>
    <row r="8251" spans="1:3">
      <c r="A8251" s="577"/>
      <c r="B8251" s="577"/>
      <c r="C8251" s="577"/>
    </row>
    <row r="8252" spans="1:3">
      <c r="A8252" s="577"/>
      <c r="B8252" s="577"/>
      <c r="C8252" s="577"/>
    </row>
    <row r="8253" spans="1:3">
      <c r="A8253" s="577"/>
      <c r="B8253" s="577"/>
      <c r="C8253" s="577"/>
    </row>
    <row r="8254" spans="1:3">
      <c r="A8254" s="577"/>
      <c r="B8254" s="577"/>
      <c r="C8254" s="577"/>
    </row>
    <row r="8255" spans="1:3">
      <c r="A8255" s="577"/>
      <c r="B8255" s="577"/>
      <c r="C8255" s="577"/>
    </row>
    <row r="8256" spans="1:3">
      <c r="A8256" s="577"/>
      <c r="B8256" s="577"/>
      <c r="C8256" s="577"/>
    </row>
    <row r="8257" spans="1:3">
      <c r="A8257" s="577"/>
      <c r="B8257" s="577"/>
      <c r="C8257" s="577"/>
    </row>
    <row r="8258" spans="1:3">
      <c r="A8258" s="577"/>
      <c r="B8258" s="577"/>
      <c r="C8258" s="577"/>
    </row>
    <row r="8259" spans="1:3">
      <c r="A8259" s="577"/>
      <c r="B8259" s="577"/>
      <c r="C8259" s="577"/>
    </row>
    <row r="8260" spans="1:3">
      <c r="A8260" s="577"/>
      <c r="B8260" s="577"/>
      <c r="C8260" s="577"/>
    </row>
    <row r="8261" spans="1:3">
      <c r="A8261" s="577"/>
      <c r="B8261" s="577"/>
      <c r="C8261" s="577"/>
    </row>
    <row r="8262" spans="1:3">
      <c r="A8262" s="577"/>
      <c r="B8262" s="577"/>
      <c r="C8262" s="577"/>
    </row>
    <row r="8263" spans="1:3">
      <c r="A8263" s="577"/>
      <c r="B8263" s="577"/>
      <c r="C8263" s="577"/>
    </row>
    <row r="8264" spans="1:3">
      <c r="A8264" s="577"/>
      <c r="B8264" s="577"/>
      <c r="C8264" s="577"/>
    </row>
    <row r="8265" spans="1:3">
      <c r="A8265" s="577"/>
      <c r="B8265" s="577"/>
      <c r="C8265" s="577"/>
    </row>
    <row r="8266" spans="1:3">
      <c r="A8266" s="577"/>
      <c r="B8266" s="577"/>
      <c r="C8266" s="577"/>
    </row>
    <row r="8267" spans="1:3">
      <c r="A8267" s="577"/>
      <c r="B8267" s="577"/>
      <c r="C8267" s="577"/>
    </row>
    <row r="8268" spans="1:3">
      <c r="A8268" s="577"/>
      <c r="B8268" s="577"/>
      <c r="C8268" s="577"/>
    </row>
    <row r="8269" spans="1:3">
      <c r="A8269" s="577"/>
      <c r="B8269" s="577"/>
      <c r="C8269" s="577"/>
    </row>
    <row r="8270" spans="1:3">
      <c r="A8270" s="577"/>
      <c r="B8270" s="577"/>
      <c r="C8270" s="577"/>
    </row>
    <row r="8271" spans="1:3">
      <c r="A8271" s="577"/>
      <c r="B8271" s="577"/>
      <c r="C8271" s="577"/>
    </row>
    <row r="8272" spans="1:3">
      <c r="A8272" s="577"/>
      <c r="B8272" s="577"/>
      <c r="C8272" s="577"/>
    </row>
    <row r="8273" spans="1:3">
      <c r="A8273" s="577"/>
      <c r="B8273" s="577"/>
      <c r="C8273" s="577"/>
    </row>
    <row r="8274" spans="1:3">
      <c r="A8274" s="577"/>
      <c r="B8274" s="577"/>
      <c r="C8274" s="577"/>
    </row>
    <row r="8275" spans="1:3">
      <c r="A8275" s="577"/>
      <c r="B8275" s="577"/>
      <c r="C8275" s="577"/>
    </row>
    <row r="8276" spans="1:3">
      <c r="A8276" s="577"/>
      <c r="B8276" s="577"/>
      <c r="C8276" s="577"/>
    </row>
    <row r="8277" spans="1:3">
      <c r="A8277" s="577"/>
      <c r="B8277" s="577"/>
      <c r="C8277" s="577"/>
    </row>
    <row r="8278" spans="1:3">
      <c r="A8278" s="577"/>
      <c r="B8278" s="577"/>
      <c r="C8278" s="577"/>
    </row>
    <row r="8279" spans="1:3">
      <c r="A8279" s="577"/>
      <c r="B8279" s="577"/>
      <c r="C8279" s="577"/>
    </row>
    <row r="8280" spans="1:3">
      <c r="A8280" s="577"/>
      <c r="B8280" s="577"/>
      <c r="C8280" s="577"/>
    </row>
    <row r="8281" spans="1:3">
      <c r="A8281" s="577"/>
      <c r="B8281" s="577"/>
      <c r="C8281" s="577"/>
    </row>
    <row r="8282" spans="1:3">
      <c r="A8282" s="577"/>
      <c r="B8282" s="577"/>
      <c r="C8282" s="577"/>
    </row>
    <row r="8283" spans="1:3">
      <c r="A8283" s="577"/>
      <c r="B8283" s="577"/>
      <c r="C8283" s="577"/>
    </row>
    <row r="8284" spans="1:3">
      <c r="A8284" s="577"/>
      <c r="B8284" s="577"/>
      <c r="C8284" s="577"/>
    </row>
    <row r="8285" spans="1:3">
      <c r="A8285" s="577"/>
      <c r="B8285" s="577"/>
      <c r="C8285" s="577"/>
    </row>
    <row r="8286" spans="1:3">
      <c r="A8286" s="577"/>
      <c r="B8286" s="577"/>
      <c r="C8286" s="577"/>
    </row>
    <row r="8287" spans="1:3">
      <c r="A8287" s="577"/>
      <c r="B8287" s="577"/>
      <c r="C8287" s="577"/>
    </row>
    <row r="8288" spans="1:3">
      <c r="A8288" s="577"/>
      <c r="B8288" s="577"/>
      <c r="C8288" s="577"/>
    </row>
    <row r="8289" spans="1:3">
      <c r="A8289" s="577"/>
      <c r="B8289" s="577"/>
      <c r="C8289" s="577"/>
    </row>
    <row r="8290" spans="1:3">
      <c r="A8290" s="577"/>
      <c r="B8290" s="577"/>
      <c r="C8290" s="577"/>
    </row>
    <row r="8291" spans="1:3">
      <c r="A8291" s="577"/>
      <c r="B8291" s="577"/>
      <c r="C8291" s="577"/>
    </row>
    <row r="8292" spans="1:3">
      <c r="A8292" s="577"/>
      <c r="B8292" s="577"/>
      <c r="C8292" s="577"/>
    </row>
    <row r="8293" spans="1:3">
      <c r="A8293" s="577"/>
      <c r="B8293" s="577"/>
      <c r="C8293" s="577"/>
    </row>
    <row r="8294" spans="1:3">
      <c r="A8294" s="577"/>
      <c r="B8294" s="577"/>
      <c r="C8294" s="577"/>
    </row>
    <row r="8295" spans="1:3">
      <c r="A8295" s="577"/>
      <c r="B8295" s="577"/>
      <c r="C8295" s="577"/>
    </row>
    <row r="8296" spans="1:3">
      <c r="A8296" s="577"/>
      <c r="B8296" s="577"/>
      <c r="C8296" s="577"/>
    </row>
    <row r="8297" spans="1:3">
      <c r="A8297" s="577"/>
      <c r="B8297" s="577"/>
      <c r="C8297" s="577"/>
    </row>
    <row r="8298" spans="1:3">
      <c r="A8298" s="577"/>
      <c r="B8298" s="577"/>
      <c r="C8298" s="577"/>
    </row>
    <row r="8299" spans="1:3">
      <c r="A8299" s="577"/>
      <c r="B8299" s="577"/>
      <c r="C8299" s="577"/>
    </row>
    <row r="8300" spans="1:3">
      <c r="A8300" s="577"/>
      <c r="B8300" s="577"/>
      <c r="C8300" s="577"/>
    </row>
    <row r="8301" spans="1:3">
      <c r="A8301" s="577"/>
      <c r="B8301" s="577"/>
      <c r="C8301" s="577"/>
    </row>
    <row r="8302" spans="1:3">
      <c r="A8302" s="577"/>
      <c r="B8302" s="577"/>
      <c r="C8302" s="577"/>
    </row>
    <row r="8303" spans="1:3">
      <c r="A8303" s="577"/>
      <c r="B8303" s="577"/>
      <c r="C8303" s="577"/>
    </row>
    <row r="8304" spans="1:3">
      <c r="A8304" s="577"/>
      <c r="B8304" s="577"/>
      <c r="C8304" s="577"/>
    </row>
    <row r="8305" spans="1:3">
      <c r="A8305" s="577"/>
      <c r="B8305" s="577"/>
      <c r="C8305" s="577"/>
    </row>
    <row r="8306" spans="1:3">
      <c r="A8306" s="577"/>
      <c r="B8306" s="577"/>
      <c r="C8306" s="577"/>
    </row>
    <row r="8307" spans="1:3">
      <c r="A8307" s="577"/>
      <c r="B8307" s="577"/>
      <c r="C8307" s="577"/>
    </row>
    <row r="8308" spans="1:3">
      <c r="A8308" s="577"/>
      <c r="B8308" s="577"/>
      <c r="C8308" s="577"/>
    </row>
    <row r="8309" spans="1:3">
      <c r="A8309" s="577"/>
      <c r="B8309" s="577"/>
      <c r="C8309" s="577"/>
    </row>
    <row r="8310" spans="1:3">
      <c r="A8310" s="577"/>
      <c r="B8310" s="577"/>
      <c r="C8310" s="577"/>
    </row>
    <row r="8311" spans="1:3">
      <c r="A8311" s="577"/>
      <c r="B8311" s="577"/>
      <c r="C8311" s="577"/>
    </row>
    <row r="8312" spans="1:3">
      <c r="A8312" s="577"/>
      <c r="B8312" s="577"/>
      <c r="C8312" s="577"/>
    </row>
    <row r="8313" spans="1:3">
      <c r="A8313" s="577"/>
      <c r="B8313" s="577"/>
      <c r="C8313" s="577"/>
    </row>
    <row r="8314" spans="1:3">
      <c r="A8314" s="577"/>
      <c r="B8314" s="577"/>
      <c r="C8314" s="577"/>
    </row>
    <row r="8315" spans="1:3">
      <c r="A8315" s="577"/>
      <c r="B8315" s="577"/>
      <c r="C8315" s="577"/>
    </row>
    <row r="8316" spans="1:3">
      <c r="A8316" s="577"/>
      <c r="B8316" s="577"/>
      <c r="C8316" s="577"/>
    </row>
    <row r="8317" spans="1:3">
      <c r="A8317" s="577"/>
      <c r="B8317" s="577"/>
      <c r="C8317" s="577"/>
    </row>
    <row r="8318" spans="1:3">
      <c r="A8318" s="577"/>
      <c r="B8318" s="577"/>
      <c r="C8318" s="577"/>
    </row>
    <row r="8319" spans="1:3">
      <c r="A8319" s="577"/>
      <c r="B8319" s="577"/>
      <c r="C8319" s="577"/>
    </row>
    <row r="8320" spans="1:3">
      <c r="A8320" s="577"/>
      <c r="B8320" s="577"/>
      <c r="C8320" s="577"/>
    </row>
    <row r="8321" spans="1:3">
      <c r="A8321" s="577"/>
      <c r="B8321" s="577"/>
      <c r="C8321" s="577"/>
    </row>
    <row r="8322" spans="1:3">
      <c r="A8322" s="577"/>
      <c r="B8322" s="577"/>
      <c r="C8322" s="577"/>
    </row>
    <row r="8323" spans="1:3">
      <c r="A8323" s="577"/>
      <c r="B8323" s="577"/>
      <c r="C8323" s="577"/>
    </row>
    <row r="8324" spans="1:3">
      <c r="A8324" s="577"/>
      <c r="B8324" s="577"/>
      <c r="C8324" s="577"/>
    </row>
    <row r="8325" spans="1:3">
      <c r="A8325" s="577"/>
      <c r="B8325" s="577"/>
      <c r="C8325" s="577"/>
    </row>
    <row r="8326" spans="1:3">
      <c r="A8326" s="577"/>
      <c r="B8326" s="577"/>
      <c r="C8326" s="577"/>
    </row>
    <row r="8327" spans="1:3">
      <c r="A8327" s="577"/>
      <c r="B8327" s="577"/>
      <c r="C8327" s="577"/>
    </row>
    <row r="8328" spans="1:3">
      <c r="A8328" s="577"/>
      <c r="B8328" s="577"/>
      <c r="C8328" s="577"/>
    </row>
    <row r="8329" spans="1:3">
      <c r="A8329" s="577"/>
      <c r="B8329" s="577"/>
      <c r="C8329" s="577"/>
    </row>
    <row r="8330" spans="1:3">
      <c r="A8330" s="577"/>
      <c r="B8330" s="577"/>
      <c r="C8330" s="577"/>
    </row>
    <row r="8331" spans="1:3">
      <c r="A8331" s="577"/>
      <c r="B8331" s="577"/>
      <c r="C8331" s="577"/>
    </row>
    <row r="8332" spans="1:3">
      <c r="A8332" s="577"/>
      <c r="B8332" s="577"/>
      <c r="C8332" s="577"/>
    </row>
    <row r="8333" spans="1:3">
      <c r="A8333" s="577"/>
      <c r="B8333" s="577"/>
      <c r="C8333" s="577"/>
    </row>
    <row r="8334" spans="1:3">
      <c r="A8334" s="577"/>
      <c r="B8334" s="577"/>
      <c r="C8334" s="577"/>
    </row>
    <row r="8335" spans="1:3">
      <c r="A8335" s="577"/>
      <c r="B8335" s="577"/>
      <c r="C8335" s="577"/>
    </row>
    <row r="8336" spans="1:3">
      <c r="A8336" s="577"/>
      <c r="B8336" s="577"/>
      <c r="C8336" s="577"/>
    </row>
    <row r="8337" spans="1:3">
      <c r="A8337" s="577"/>
      <c r="B8337" s="577"/>
      <c r="C8337" s="577"/>
    </row>
    <row r="8338" spans="1:3">
      <c r="A8338" s="577"/>
      <c r="B8338" s="577"/>
      <c r="C8338" s="577"/>
    </row>
    <row r="8339" spans="1:3">
      <c r="A8339" s="577"/>
      <c r="B8339" s="577"/>
      <c r="C8339" s="577"/>
    </row>
    <row r="8340" spans="1:3">
      <c r="A8340" s="577"/>
      <c r="B8340" s="577"/>
      <c r="C8340" s="577"/>
    </row>
    <row r="8341" spans="1:3">
      <c r="A8341" s="577"/>
      <c r="B8341" s="577"/>
      <c r="C8341" s="577"/>
    </row>
    <row r="8342" spans="1:3">
      <c r="A8342" s="577"/>
      <c r="B8342" s="577"/>
      <c r="C8342" s="577"/>
    </row>
    <row r="8343" spans="1:3">
      <c r="A8343" s="577"/>
      <c r="B8343" s="577"/>
      <c r="C8343" s="577"/>
    </row>
    <row r="8344" spans="1:3">
      <c r="A8344" s="577"/>
      <c r="B8344" s="577"/>
      <c r="C8344" s="577"/>
    </row>
    <row r="8345" spans="1:3">
      <c r="A8345" s="577"/>
      <c r="B8345" s="577"/>
      <c r="C8345" s="577"/>
    </row>
    <row r="8346" spans="1:3">
      <c r="A8346" s="577"/>
      <c r="B8346" s="577"/>
      <c r="C8346" s="577"/>
    </row>
    <row r="8347" spans="1:3">
      <c r="A8347" s="577"/>
      <c r="B8347" s="577"/>
      <c r="C8347" s="577"/>
    </row>
    <row r="8348" spans="1:3">
      <c r="A8348" s="577"/>
      <c r="B8348" s="577"/>
      <c r="C8348" s="577"/>
    </row>
    <row r="8349" spans="1:3">
      <c r="A8349" s="577"/>
      <c r="B8349" s="577"/>
      <c r="C8349" s="577"/>
    </row>
    <row r="8350" spans="1:3">
      <c r="A8350" s="577"/>
      <c r="B8350" s="577"/>
      <c r="C8350" s="577"/>
    </row>
    <row r="8351" spans="1:3">
      <c r="A8351" s="577"/>
      <c r="B8351" s="577"/>
      <c r="C8351" s="577"/>
    </row>
    <row r="8352" spans="1:3">
      <c r="A8352" s="577"/>
      <c r="B8352" s="577"/>
      <c r="C8352" s="577"/>
    </row>
    <row r="8353" spans="1:3">
      <c r="A8353" s="577"/>
      <c r="B8353" s="577"/>
      <c r="C8353" s="577"/>
    </row>
    <row r="8354" spans="1:3">
      <c r="A8354" s="577"/>
      <c r="B8354" s="577"/>
      <c r="C8354" s="577"/>
    </row>
    <row r="8355" spans="1:3">
      <c r="A8355" s="577"/>
      <c r="B8355" s="577"/>
      <c r="C8355" s="577"/>
    </row>
    <row r="8356" spans="1:3">
      <c r="A8356" s="577"/>
      <c r="B8356" s="577"/>
      <c r="C8356" s="577"/>
    </row>
    <row r="8357" spans="1:3">
      <c r="A8357" s="577"/>
      <c r="B8357" s="577"/>
      <c r="C8357" s="577"/>
    </row>
    <row r="8358" spans="1:3">
      <c r="A8358" s="577"/>
      <c r="B8358" s="577"/>
      <c r="C8358" s="577"/>
    </row>
    <row r="8359" spans="1:3">
      <c r="A8359" s="577"/>
      <c r="B8359" s="577"/>
      <c r="C8359" s="577"/>
    </row>
    <row r="8360" spans="1:3">
      <c r="A8360" s="577"/>
      <c r="B8360" s="577"/>
      <c r="C8360" s="577"/>
    </row>
    <row r="8361" spans="1:3">
      <c r="A8361" s="577"/>
      <c r="B8361" s="577"/>
      <c r="C8361" s="577"/>
    </row>
    <row r="8362" spans="1:3">
      <c r="A8362" s="577"/>
      <c r="B8362" s="577"/>
      <c r="C8362" s="577"/>
    </row>
    <row r="8363" spans="1:3">
      <c r="A8363" s="577"/>
      <c r="B8363" s="577"/>
      <c r="C8363" s="577"/>
    </row>
    <row r="8364" spans="1:3">
      <c r="A8364" s="577"/>
      <c r="B8364" s="577"/>
      <c r="C8364" s="577"/>
    </row>
    <row r="8365" spans="1:3">
      <c r="A8365" s="577"/>
      <c r="B8365" s="577"/>
      <c r="C8365" s="577"/>
    </row>
    <row r="8366" spans="1:3">
      <c r="A8366" s="577"/>
      <c r="B8366" s="577"/>
      <c r="C8366" s="577"/>
    </row>
    <row r="8367" spans="1:3">
      <c r="A8367" s="577"/>
      <c r="B8367" s="577"/>
      <c r="C8367" s="577"/>
    </row>
    <row r="8368" spans="1:3">
      <c r="A8368" s="577"/>
      <c r="B8368" s="577"/>
      <c r="C8368" s="577"/>
    </row>
    <row r="8369" spans="1:3">
      <c r="A8369" s="577"/>
      <c r="B8369" s="577"/>
      <c r="C8369" s="577"/>
    </row>
    <row r="8370" spans="1:3">
      <c r="A8370" s="577"/>
      <c r="B8370" s="577"/>
      <c r="C8370" s="577"/>
    </row>
    <row r="8371" spans="1:3">
      <c r="A8371" s="577"/>
      <c r="B8371" s="577"/>
      <c r="C8371" s="577"/>
    </row>
    <row r="8372" spans="1:3">
      <c r="A8372" s="577"/>
      <c r="B8372" s="577"/>
      <c r="C8372" s="577"/>
    </row>
    <row r="8373" spans="1:3">
      <c r="A8373" s="577"/>
      <c r="B8373" s="577"/>
      <c r="C8373" s="577"/>
    </row>
    <row r="8374" spans="1:3">
      <c r="A8374" s="577"/>
      <c r="B8374" s="577"/>
      <c r="C8374" s="577"/>
    </row>
    <row r="8375" spans="1:3">
      <c r="A8375" s="577"/>
      <c r="B8375" s="577"/>
      <c r="C8375" s="577"/>
    </row>
    <row r="8376" spans="1:3">
      <c r="A8376" s="577"/>
      <c r="B8376" s="577"/>
      <c r="C8376" s="577"/>
    </row>
    <row r="8377" spans="1:3">
      <c r="A8377" s="577"/>
      <c r="B8377" s="577"/>
      <c r="C8377" s="577"/>
    </row>
    <row r="8378" spans="1:3">
      <c r="A8378" s="577"/>
      <c r="B8378" s="577"/>
      <c r="C8378" s="577"/>
    </row>
    <row r="8379" spans="1:3">
      <c r="A8379" s="577"/>
      <c r="B8379" s="577"/>
      <c r="C8379" s="577"/>
    </row>
    <row r="8380" spans="1:3">
      <c r="A8380" s="577"/>
      <c r="B8380" s="577"/>
      <c r="C8380" s="577"/>
    </row>
    <row r="8381" spans="1:3">
      <c r="A8381" s="577"/>
      <c r="B8381" s="577"/>
      <c r="C8381" s="577"/>
    </row>
    <row r="8382" spans="1:3">
      <c r="A8382" s="577"/>
      <c r="B8382" s="577"/>
      <c r="C8382" s="577"/>
    </row>
    <row r="8383" spans="1:3">
      <c r="A8383" s="577"/>
      <c r="B8383" s="577"/>
      <c r="C8383" s="577"/>
    </row>
    <row r="8384" spans="1:3">
      <c r="A8384" s="577"/>
      <c r="B8384" s="577"/>
      <c r="C8384" s="577"/>
    </row>
    <row r="8385" spans="1:3">
      <c r="A8385" s="577"/>
      <c r="B8385" s="577"/>
      <c r="C8385" s="577"/>
    </row>
    <row r="8386" spans="1:3">
      <c r="A8386" s="577"/>
      <c r="B8386" s="577"/>
      <c r="C8386" s="577"/>
    </row>
    <row r="8387" spans="1:3">
      <c r="A8387" s="577"/>
      <c r="B8387" s="577"/>
      <c r="C8387" s="577"/>
    </row>
    <row r="8388" spans="1:3">
      <c r="A8388" s="577"/>
      <c r="B8388" s="577"/>
      <c r="C8388" s="577"/>
    </row>
    <row r="8389" spans="1:3">
      <c r="A8389" s="577"/>
      <c r="B8389" s="577"/>
      <c r="C8389" s="577"/>
    </row>
    <row r="8390" spans="1:3">
      <c r="A8390" s="577"/>
      <c r="B8390" s="577"/>
      <c r="C8390" s="577"/>
    </row>
    <row r="8391" spans="1:3">
      <c r="A8391" s="577"/>
      <c r="B8391" s="577"/>
      <c r="C8391" s="577"/>
    </row>
    <row r="8392" spans="1:3">
      <c r="A8392" s="577"/>
      <c r="B8392" s="577"/>
      <c r="C8392" s="577"/>
    </row>
    <row r="8393" spans="1:3">
      <c r="A8393" s="577"/>
      <c r="B8393" s="577"/>
      <c r="C8393" s="577"/>
    </row>
    <row r="8394" spans="1:3">
      <c r="A8394" s="577"/>
      <c r="B8394" s="577"/>
      <c r="C8394" s="577"/>
    </row>
    <row r="8395" spans="1:3">
      <c r="A8395" s="577"/>
      <c r="B8395" s="577"/>
      <c r="C8395" s="577"/>
    </row>
    <row r="8396" spans="1:3">
      <c r="A8396" s="577"/>
      <c r="B8396" s="577"/>
      <c r="C8396" s="577"/>
    </row>
    <row r="8397" spans="1:3">
      <c r="A8397" s="577"/>
      <c r="B8397" s="577"/>
      <c r="C8397" s="577"/>
    </row>
    <row r="8398" spans="1:3">
      <c r="A8398" s="577"/>
      <c r="B8398" s="577"/>
      <c r="C8398" s="577"/>
    </row>
    <row r="8399" spans="1:3">
      <c r="A8399" s="577"/>
      <c r="B8399" s="577"/>
      <c r="C8399" s="577"/>
    </row>
    <row r="8400" spans="1:3">
      <c r="A8400" s="577"/>
      <c r="B8400" s="577"/>
      <c r="C8400" s="577"/>
    </row>
    <row r="8401" spans="1:3">
      <c r="A8401" s="577"/>
      <c r="B8401" s="577"/>
      <c r="C8401" s="577"/>
    </row>
    <row r="8402" spans="1:3">
      <c r="A8402" s="577"/>
      <c r="B8402" s="577"/>
      <c r="C8402" s="577"/>
    </row>
    <row r="8403" spans="1:3">
      <c r="A8403" s="577"/>
      <c r="B8403" s="577"/>
      <c r="C8403" s="577"/>
    </row>
    <row r="8404" spans="1:3">
      <c r="A8404" s="577"/>
      <c r="B8404" s="577"/>
      <c r="C8404" s="577"/>
    </row>
    <row r="8405" spans="1:3">
      <c r="A8405" s="577"/>
      <c r="B8405" s="577"/>
      <c r="C8405" s="577"/>
    </row>
    <row r="8406" spans="1:3">
      <c r="A8406" s="577"/>
      <c r="B8406" s="577"/>
      <c r="C8406" s="577"/>
    </row>
    <row r="8407" spans="1:3">
      <c r="A8407" s="577"/>
      <c r="B8407" s="577"/>
      <c r="C8407" s="577"/>
    </row>
    <row r="8408" spans="1:3">
      <c r="A8408" s="577"/>
      <c r="B8408" s="577"/>
      <c r="C8408" s="577"/>
    </row>
    <row r="8409" spans="1:3">
      <c r="A8409" s="577"/>
      <c r="B8409" s="577"/>
      <c r="C8409" s="577"/>
    </row>
    <row r="8410" spans="1:3">
      <c r="A8410" s="577"/>
      <c r="B8410" s="577"/>
      <c r="C8410" s="577"/>
    </row>
    <row r="8411" spans="1:3">
      <c r="A8411" s="577"/>
      <c r="B8411" s="577"/>
      <c r="C8411" s="577"/>
    </row>
    <row r="8412" spans="1:3">
      <c r="A8412" s="577"/>
      <c r="B8412" s="577"/>
      <c r="C8412" s="577"/>
    </row>
    <row r="8413" spans="1:3">
      <c r="A8413" s="577"/>
      <c r="B8413" s="577"/>
      <c r="C8413" s="577"/>
    </row>
    <row r="8414" spans="1:3">
      <c r="A8414" s="577"/>
      <c r="B8414" s="577"/>
      <c r="C8414" s="577"/>
    </row>
    <row r="8415" spans="1:3">
      <c r="A8415" s="577"/>
      <c r="B8415" s="577"/>
      <c r="C8415" s="577"/>
    </row>
    <row r="8416" spans="1:3">
      <c r="A8416" s="577"/>
      <c r="B8416" s="577"/>
      <c r="C8416" s="577"/>
    </row>
    <row r="8417" spans="1:3">
      <c r="A8417" s="577"/>
      <c r="B8417" s="577"/>
      <c r="C8417" s="577"/>
    </row>
    <row r="8418" spans="1:3">
      <c r="A8418" s="577"/>
      <c r="B8418" s="577"/>
      <c r="C8418" s="577"/>
    </row>
    <row r="8419" spans="1:3">
      <c r="A8419" s="577"/>
      <c r="B8419" s="577"/>
      <c r="C8419" s="577"/>
    </row>
    <row r="8420" spans="1:3">
      <c r="A8420" s="577"/>
      <c r="B8420" s="577"/>
      <c r="C8420" s="577"/>
    </row>
    <row r="8421" spans="1:3">
      <c r="A8421" s="577"/>
      <c r="B8421" s="577"/>
      <c r="C8421" s="577"/>
    </row>
    <row r="8422" spans="1:3">
      <c r="A8422" s="577"/>
      <c r="B8422" s="577"/>
      <c r="C8422" s="577"/>
    </row>
    <row r="8423" spans="1:3">
      <c r="A8423" s="577"/>
      <c r="B8423" s="577"/>
      <c r="C8423" s="577"/>
    </row>
    <row r="8424" spans="1:3">
      <c r="A8424" s="577"/>
      <c r="B8424" s="577"/>
      <c r="C8424" s="577"/>
    </row>
    <row r="8425" spans="1:3">
      <c r="A8425" s="577"/>
      <c r="B8425" s="577"/>
      <c r="C8425" s="577"/>
    </row>
    <row r="8426" spans="1:3">
      <c r="A8426" s="577"/>
      <c r="B8426" s="577"/>
      <c r="C8426" s="577"/>
    </row>
    <row r="8427" spans="1:3">
      <c r="A8427" s="577"/>
      <c r="B8427" s="577"/>
      <c r="C8427" s="577"/>
    </row>
    <row r="8428" spans="1:3">
      <c r="A8428" s="577"/>
      <c r="B8428" s="577"/>
      <c r="C8428" s="577"/>
    </row>
    <row r="8429" spans="1:3">
      <c r="A8429" s="577"/>
      <c r="B8429" s="577"/>
      <c r="C8429" s="577"/>
    </row>
    <row r="8430" spans="1:3">
      <c r="A8430" s="577"/>
      <c r="B8430" s="577"/>
      <c r="C8430" s="577"/>
    </row>
    <row r="8431" spans="1:3">
      <c r="A8431" s="577"/>
      <c r="B8431" s="577"/>
      <c r="C8431" s="577"/>
    </row>
    <row r="8432" spans="1:3">
      <c r="A8432" s="577"/>
      <c r="B8432" s="577"/>
      <c r="C8432" s="577"/>
    </row>
    <row r="8433" spans="1:3">
      <c r="A8433" s="577"/>
      <c r="B8433" s="577"/>
      <c r="C8433" s="577"/>
    </row>
    <row r="8434" spans="1:3">
      <c r="A8434" s="577"/>
      <c r="B8434" s="577"/>
      <c r="C8434" s="577"/>
    </row>
    <row r="8435" spans="1:3">
      <c r="A8435" s="577"/>
      <c r="B8435" s="577"/>
      <c r="C8435" s="577"/>
    </row>
    <row r="8436" spans="1:3">
      <c r="A8436" s="577"/>
      <c r="B8436" s="577"/>
      <c r="C8436" s="577"/>
    </row>
    <row r="8437" spans="1:3">
      <c r="A8437" s="577"/>
      <c r="B8437" s="577"/>
      <c r="C8437" s="577"/>
    </row>
    <row r="8438" spans="1:3">
      <c r="A8438" s="577"/>
      <c r="B8438" s="577"/>
      <c r="C8438" s="577"/>
    </row>
    <row r="8439" spans="1:3">
      <c r="A8439" s="577"/>
      <c r="B8439" s="577"/>
      <c r="C8439" s="577"/>
    </row>
    <row r="8440" spans="1:3">
      <c r="A8440" s="577"/>
      <c r="B8440" s="577"/>
      <c r="C8440" s="577"/>
    </row>
    <row r="8441" spans="1:3">
      <c r="A8441" s="577"/>
      <c r="B8441" s="577"/>
      <c r="C8441" s="577"/>
    </row>
    <row r="8442" spans="1:3">
      <c r="A8442" s="577"/>
      <c r="B8442" s="577"/>
      <c r="C8442" s="577"/>
    </row>
    <row r="8443" spans="1:3">
      <c r="A8443" s="577"/>
      <c r="B8443" s="577"/>
      <c r="C8443" s="577"/>
    </row>
    <row r="8444" spans="1:3">
      <c r="A8444" s="577"/>
      <c r="B8444" s="577"/>
      <c r="C8444" s="577"/>
    </row>
    <row r="8445" spans="1:3">
      <c r="A8445" s="577"/>
      <c r="B8445" s="577"/>
      <c r="C8445" s="577"/>
    </row>
    <row r="8446" spans="1:3">
      <c r="A8446" s="577"/>
      <c r="B8446" s="577"/>
      <c r="C8446" s="577"/>
    </row>
    <row r="8447" spans="1:3">
      <c r="A8447" s="577"/>
      <c r="B8447" s="577"/>
      <c r="C8447" s="577"/>
    </row>
    <row r="8448" spans="1:3">
      <c r="A8448" s="577"/>
      <c r="B8448" s="577"/>
      <c r="C8448" s="577"/>
    </row>
    <row r="8449" spans="1:3">
      <c r="A8449" s="577"/>
      <c r="B8449" s="577"/>
      <c r="C8449" s="577"/>
    </row>
    <row r="8450" spans="1:3">
      <c r="A8450" s="577"/>
      <c r="B8450" s="577"/>
      <c r="C8450" s="577"/>
    </row>
    <row r="8451" spans="1:3">
      <c r="A8451" s="577"/>
      <c r="B8451" s="577"/>
      <c r="C8451" s="577"/>
    </row>
    <row r="8452" spans="1:3">
      <c r="A8452" s="577"/>
      <c r="B8452" s="577"/>
      <c r="C8452" s="577"/>
    </row>
    <row r="8453" spans="1:3">
      <c r="A8453" s="577"/>
      <c r="B8453" s="577"/>
      <c r="C8453" s="577"/>
    </row>
    <row r="8454" spans="1:3">
      <c r="A8454" s="577"/>
      <c r="B8454" s="577"/>
      <c r="C8454" s="577"/>
    </row>
    <row r="8455" spans="1:3">
      <c r="A8455" s="577"/>
      <c r="B8455" s="577"/>
      <c r="C8455" s="577"/>
    </row>
    <row r="8456" spans="1:3">
      <c r="A8456" s="577"/>
      <c r="B8456" s="577"/>
      <c r="C8456" s="577"/>
    </row>
    <row r="8457" spans="1:3">
      <c r="A8457" s="577"/>
      <c r="B8457" s="577"/>
      <c r="C8457" s="577"/>
    </row>
    <row r="8458" spans="1:3">
      <c r="A8458" s="577"/>
      <c r="B8458" s="577"/>
      <c r="C8458" s="577"/>
    </row>
    <row r="8459" spans="1:3">
      <c r="A8459" s="577"/>
      <c r="B8459" s="577"/>
      <c r="C8459" s="577"/>
    </row>
    <row r="8460" spans="1:3">
      <c r="A8460" s="577"/>
      <c r="B8460" s="577"/>
      <c r="C8460" s="577"/>
    </row>
    <row r="8461" spans="1:3">
      <c r="A8461" s="577"/>
      <c r="B8461" s="577"/>
      <c r="C8461" s="577"/>
    </row>
    <row r="8462" spans="1:3">
      <c r="A8462" s="577"/>
      <c r="B8462" s="577"/>
      <c r="C8462" s="577"/>
    </row>
    <row r="8463" spans="1:3">
      <c r="A8463" s="577"/>
      <c r="B8463" s="577"/>
      <c r="C8463" s="577"/>
    </row>
    <row r="8464" spans="1:3">
      <c r="A8464" s="577"/>
      <c r="B8464" s="577"/>
      <c r="C8464" s="577"/>
    </row>
    <row r="8465" spans="1:3">
      <c r="A8465" s="577"/>
      <c r="B8465" s="577"/>
      <c r="C8465" s="577"/>
    </row>
    <row r="8466" spans="1:3">
      <c r="A8466" s="577"/>
      <c r="B8466" s="577"/>
      <c r="C8466" s="577"/>
    </row>
    <row r="8467" spans="1:3">
      <c r="A8467" s="577"/>
      <c r="B8467" s="577"/>
      <c r="C8467" s="577"/>
    </row>
    <row r="8468" spans="1:3">
      <c r="A8468" s="577"/>
      <c r="B8468" s="577"/>
      <c r="C8468" s="577"/>
    </row>
    <row r="8469" spans="1:3">
      <c r="A8469" s="577"/>
      <c r="B8469" s="577"/>
      <c r="C8469" s="577"/>
    </row>
    <row r="8470" spans="1:3">
      <c r="A8470" s="577"/>
      <c r="B8470" s="577"/>
      <c r="C8470" s="577"/>
    </row>
    <row r="8471" spans="1:3">
      <c r="A8471" s="577"/>
      <c r="B8471" s="577"/>
      <c r="C8471" s="577"/>
    </row>
    <row r="8472" spans="1:3">
      <c r="A8472" s="577"/>
      <c r="B8472" s="577"/>
      <c r="C8472" s="577"/>
    </row>
    <row r="8473" spans="1:3">
      <c r="A8473" s="577"/>
      <c r="B8473" s="577"/>
      <c r="C8473" s="577"/>
    </row>
    <row r="8474" spans="1:3">
      <c r="A8474" s="577"/>
      <c r="B8474" s="577"/>
      <c r="C8474" s="577"/>
    </row>
    <row r="8475" spans="1:3">
      <c r="A8475" s="577"/>
      <c r="B8475" s="577"/>
      <c r="C8475" s="577"/>
    </row>
    <row r="8476" spans="1:3">
      <c r="A8476" s="577"/>
      <c r="B8476" s="577"/>
      <c r="C8476" s="577"/>
    </row>
    <row r="8477" spans="1:3">
      <c r="A8477" s="577"/>
      <c r="B8477" s="577"/>
      <c r="C8477" s="577"/>
    </row>
    <row r="8478" spans="1:3">
      <c r="A8478" s="577"/>
      <c r="B8478" s="577"/>
      <c r="C8478" s="577"/>
    </row>
    <row r="8479" spans="1:3">
      <c r="A8479" s="577"/>
      <c r="B8479" s="577"/>
      <c r="C8479" s="577"/>
    </row>
    <row r="8480" spans="1:3">
      <c r="A8480" s="577"/>
      <c r="B8480" s="577"/>
      <c r="C8480" s="577"/>
    </row>
    <row r="8481" spans="1:3">
      <c r="A8481" s="577"/>
      <c r="B8481" s="577"/>
      <c r="C8481" s="577"/>
    </row>
    <row r="8482" spans="1:3">
      <c r="A8482" s="577"/>
      <c r="B8482" s="577"/>
      <c r="C8482" s="577"/>
    </row>
    <row r="8483" spans="1:3">
      <c r="A8483" s="577"/>
      <c r="B8483" s="577"/>
      <c r="C8483" s="577"/>
    </row>
    <row r="8484" spans="1:3">
      <c r="A8484" s="577"/>
      <c r="B8484" s="577"/>
      <c r="C8484" s="577"/>
    </row>
    <row r="8485" spans="1:3">
      <c r="A8485" s="577"/>
      <c r="B8485" s="577"/>
      <c r="C8485" s="577"/>
    </row>
    <row r="8486" spans="1:3">
      <c r="A8486" s="577"/>
      <c r="B8486" s="577"/>
      <c r="C8486" s="577"/>
    </row>
    <row r="8487" spans="1:3">
      <c r="A8487" s="577"/>
      <c r="B8487" s="577"/>
      <c r="C8487" s="577"/>
    </row>
    <row r="8488" spans="1:3">
      <c r="A8488" s="577"/>
      <c r="B8488" s="577"/>
      <c r="C8488" s="577"/>
    </row>
    <row r="8489" spans="1:3">
      <c r="A8489" s="577"/>
      <c r="B8489" s="577"/>
      <c r="C8489" s="577"/>
    </row>
    <row r="8490" spans="1:3">
      <c r="A8490" s="577"/>
      <c r="B8490" s="577"/>
      <c r="C8490" s="577"/>
    </row>
    <row r="8491" spans="1:3">
      <c r="A8491" s="577"/>
      <c r="B8491" s="577"/>
      <c r="C8491" s="577"/>
    </row>
    <row r="8492" spans="1:3">
      <c r="A8492" s="577"/>
      <c r="B8492" s="577"/>
      <c r="C8492" s="577"/>
    </row>
    <row r="8493" spans="1:3">
      <c r="A8493" s="577"/>
      <c r="B8493" s="577"/>
      <c r="C8493" s="577"/>
    </row>
    <row r="8494" spans="1:3">
      <c r="A8494" s="577"/>
      <c r="B8494" s="577"/>
      <c r="C8494" s="577"/>
    </row>
    <row r="8495" spans="1:3">
      <c r="A8495" s="577"/>
      <c r="B8495" s="577"/>
      <c r="C8495" s="577"/>
    </row>
    <row r="8496" spans="1:3">
      <c r="A8496" s="577"/>
      <c r="B8496" s="577"/>
      <c r="C8496" s="577"/>
    </row>
    <row r="8497" spans="1:3">
      <c r="A8497" s="577"/>
      <c r="B8497" s="577"/>
      <c r="C8497" s="577"/>
    </row>
    <row r="8498" spans="1:3">
      <c r="A8498" s="577"/>
      <c r="B8498" s="577"/>
      <c r="C8498" s="577"/>
    </row>
    <row r="8499" spans="1:3">
      <c r="A8499" s="577"/>
      <c r="B8499" s="577"/>
      <c r="C8499" s="577"/>
    </row>
    <row r="8500" spans="1:3">
      <c r="A8500" s="577"/>
      <c r="B8500" s="577"/>
      <c r="C8500" s="577"/>
    </row>
    <row r="8501" spans="1:3">
      <c r="A8501" s="577"/>
      <c r="B8501" s="577"/>
      <c r="C8501" s="577"/>
    </row>
    <row r="8502" spans="1:3">
      <c r="A8502" s="577"/>
      <c r="B8502" s="577"/>
      <c r="C8502" s="577"/>
    </row>
    <row r="8503" spans="1:3">
      <c r="A8503" s="577"/>
      <c r="B8503" s="577"/>
      <c r="C8503" s="577"/>
    </row>
    <row r="8504" spans="1:3">
      <c r="A8504" s="577"/>
      <c r="B8504" s="577"/>
      <c r="C8504" s="577"/>
    </row>
    <row r="8505" spans="1:3">
      <c r="A8505" s="577"/>
      <c r="B8505" s="577"/>
      <c r="C8505" s="577"/>
    </row>
    <row r="8506" spans="1:3">
      <c r="A8506" s="577"/>
      <c r="B8506" s="577"/>
      <c r="C8506" s="577"/>
    </row>
    <row r="8507" spans="1:3">
      <c r="A8507" s="577"/>
      <c r="B8507" s="577"/>
      <c r="C8507" s="577"/>
    </row>
    <row r="8508" spans="1:3">
      <c r="A8508" s="577"/>
      <c r="B8508" s="577"/>
      <c r="C8508" s="577"/>
    </row>
    <row r="8509" spans="1:3">
      <c r="A8509" s="577"/>
      <c r="B8509" s="577"/>
      <c r="C8509" s="577"/>
    </row>
    <row r="8510" spans="1:3">
      <c r="A8510" s="577"/>
      <c r="B8510" s="577"/>
      <c r="C8510" s="577"/>
    </row>
    <row r="8511" spans="1:3">
      <c r="A8511" s="577"/>
      <c r="B8511" s="577"/>
      <c r="C8511" s="577"/>
    </row>
    <row r="8512" spans="1:3">
      <c r="A8512" s="577"/>
      <c r="B8512" s="577"/>
      <c r="C8512" s="577"/>
    </row>
    <row r="8513" spans="1:3">
      <c r="A8513" s="577"/>
      <c r="B8513" s="577"/>
      <c r="C8513" s="577"/>
    </row>
    <row r="8514" spans="1:3">
      <c r="A8514" s="577"/>
      <c r="B8514" s="577"/>
      <c r="C8514" s="577"/>
    </row>
    <row r="8515" spans="1:3">
      <c r="A8515" s="577"/>
      <c r="B8515" s="577"/>
      <c r="C8515" s="577"/>
    </row>
    <row r="8516" spans="1:3">
      <c r="A8516" s="577"/>
      <c r="B8516" s="577"/>
      <c r="C8516" s="577"/>
    </row>
    <row r="8517" spans="1:3">
      <c r="A8517" s="577"/>
      <c r="B8517" s="577"/>
      <c r="C8517" s="577"/>
    </row>
    <row r="8518" spans="1:3">
      <c r="A8518" s="577"/>
      <c r="B8518" s="577"/>
      <c r="C8518" s="577"/>
    </row>
    <row r="8519" spans="1:3">
      <c r="A8519" s="577"/>
      <c r="B8519" s="577"/>
      <c r="C8519" s="577"/>
    </row>
    <row r="8520" spans="1:3">
      <c r="A8520" s="577"/>
      <c r="B8520" s="577"/>
      <c r="C8520" s="577"/>
    </row>
    <row r="8521" spans="1:3">
      <c r="A8521" s="577"/>
      <c r="B8521" s="577"/>
      <c r="C8521" s="577"/>
    </row>
    <row r="8522" spans="1:3">
      <c r="A8522" s="577"/>
      <c r="B8522" s="577"/>
      <c r="C8522" s="577"/>
    </row>
    <row r="8523" spans="1:3">
      <c r="A8523" s="577"/>
      <c r="B8523" s="577"/>
      <c r="C8523" s="577"/>
    </row>
    <row r="8524" spans="1:3">
      <c r="A8524" s="577"/>
      <c r="B8524" s="577"/>
      <c r="C8524" s="577"/>
    </row>
    <row r="8525" spans="1:3">
      <c r="A8525" s="577"/>
      <c r="B8525" s="577"/>
      <c r="C8525" s="577"/>
    </row>
    <row r="8526" spans="1:3">
      <c r="A8526" s="577"/>
      <c r="B8526" s="577"/>
      <c r="C8526" s="577"/>
    </row>
    <row r="8527" spans="1:3">
      <c r="A8527" s="577"/>
      <c r="B8527" s="577"/>
      <c r="C8527" s="577"/>
    </row>
    <row r="8528" spans="1:3">
      <c r="A8528" s="577"/>
      <c r="B8528" s="577"/>
      <c r="C8528" s="577"/>
    </row>
    <row r="8529" spans="1:3">
      <c r="A8529" s="577"/>
      <c r="B8529" s="577"/>
      <c r="C8529" s="577"/>
    </row>
    <row r="8530" spans="1:3">
      <c r="A8530" s="577"/>
      <c r="B8530" s="577"/>
      <c r="C8530" s="577"/>
    </row>
    <row r="8531" spans="1:3">
      <c r="A8531" s="577"/>
      <c r="B8531" s="577"/>
      <c r="C8531" s="577"/>
    </row>
    <row r="8532" spans="1:3">
      <c r="A8532" s="577"/>
      <c r="B8532" s="577"/>
      <c r="C8532" s="577"/>
    </row>
    <row r="8533" spans="1:3">
      <c r="A8533" s="577"/>
      <c r="B8533" s="577"/>
      <c r="C8533" s="577"/>
    </row>
    <row r="8534" spans="1:3">
      <c r="A8534" s="577"/>
      <c r="B8534" s="577"/>
      <c r="C8534" s="577"/>
    </row>
    <row r="8535" spans="1:3">
      <c r="A8535" s="577"/>
      <c r="B8535" s="577"/>
      <c r="C8535" s="577"/>
    </row>
    <row r="8536" spans="1:3">
      <c r="A8536" s="577"/>
      <c r="B8536" s="577"/>
      <c r="C8536" s="577"/>
    </row>
    <row r="8537" spans="1:3">
      <c r="A8537" s="577"/>
      <c r="B8537" s="577"/>
      <c r="C8537" s="577"/>
    </row>
    <row r="8538" spans="1:3">
      <c r="A8538" s="577"/>
      <c r="B8538" s="577"/>
      <c r="C8538" s="577"/>
    </row>
    <row r="8539" spans="1:3">
      <c r="A8539" s="577"/>
      <c r="B8539" s="577"/>
      <c r="C8539" s="577"/>
    </row>
    <row r="8540" spans="1:3">
      <c r="A8540" s="577"/>
      <c r="B8540" s="577"/>
      <c r="C8540" s="577"/>
    </row>
    <row r="8541" spans="1:3">
      <c r="A8541" s="577"/>
      <c r="B8541" s="577"/>
      <c r="C8541" s="577"/>
    </row>
    <row r="8542" spans="1:3">
      <c r="A8542" s="577"/>
      <c r="B8542" s="577"/>
      <c r="C8542" s="577"/>
    </row>
    <row r="8543" spans="1:3">
      <c r="A8543" s="577"/>
      <c r="B8543" s="577"/>
      <c r="C8543" s="577"/>
    </row>
    <row r="8544" spans="1:3">
      <c r="A8544" s="577"/>
      <c r="B8544" s="577"/>
      <c r="C8544" s="577"/>
    </row>
    <row r="8545" spans="1:3">
      <c r="A8545" s="577"/>
      <c r="B8545" s="577"/>
      <c r="C8545" s="577"/>
    </row>
    <row r="8546" spans="1:3">
      <c r="A8546" s="577"/>
      <c r="B8546" s="577"/>
      <c r="C8546" s="577"/>
    </row>
    <row r="8547" spans="1:3">
      <c r="A8547" s="577"/>
      <c r="B8547" s="577"/>
      <c r="C8547" s="577"/>
    </row>
    <row r="8548" spans="1:3">
      <c r="A8548" s="577"/>
      <c r="B8548" s="577"/>
      <c r="C8548" s="577"/>
    </row>
    <row r="8549" spans="1:3">
      <c r="A8549" s="577"/>
      <c r="B8549" s="577"/>
      <c r="C8549" s="577"/>
    </row>
    <row r="8550" spans="1:3">
      <c r="A8550" s="577"/>
      <c r="B8550" s="577"/>
      <c r="C8550" s="577"/>
    </row>
    <row r="8551" spans="1:3">
      <c r="A8551" s="577"/>
      <c r="B8551" s="577"/>
      <c r="C8551" s="577"/>
    </row>
    <row r="8552" spans="1:3">
      <c r="A8552" s="577"/>
      <c r="B8552" s="577"/>
      <c r="C8552" s="577"/>
    </row>
    <row r="8553" spans="1:3">
      <c r="A8553" s="577"/>
      <c r="B8553" s="577"/>
      <c r="C8553" s="577"/>
    </row>
    <row r="8554" spans="1:3">
      <c r="A8554" s="577"/>
      <c r="B8554" s="577"/>
      <c r="C8554" s="577"/>
    </row>
    <row r="8555" spans="1:3">
      <c r="A8555" s="577"/>
      <c r="B8555" s="577"/>
      <c r="C8555" s="577"/>
    </row>
    <row r="8556" spans="1:3">
      <c r="A8556" s="577"/>
      <c r="B8556" s="577"/>
      <c r="C8556" s="577"/>
    </row>
    <row r="8557" spans="1:3">
      <c r="A8557" s="577"/>
      <c r="B8557" s="577"/>
      <c r="C8557" s="577"/>
    </row>
    <row r="8558" spans="1:3">
      <c r="A8558" s="577"/>
      <c r="B8558" s="577"/>
      <c r="C8558" s="577"/>
    </row>
    <row r="8559" spans="1:3">
      <c r="A8559" s="577"/>
      <c r="B8559" s="577"/>
      <c r="C8559" s="577"/>
    </row>
    <row r="8560" spans="1:3">
      <c r="A8560" s="577"/>
      <c r="B8560" s="577"/>
      <c r="C8560" s="577"/>
    </row>
    <row r="8561" spans="1:3">
      <c r="A8561" s="577"/>
      <c r="B8561" s="577"/>
      <c r="C8561" s="577"/>
    </row>
    <row r="8562" spans="1:3">
      <c r="A8562" s="577"/>
      <c r="B8562" s="577"/>
      <c r="C8562" s="577"/>
    </row>
    <row r="8563" spans="1:3">
      <c r="A8563" s="577"/>
      <c r="B8563" s="577"/>
      <c r="C8563" s="577"/>
    </row>
    <row r="8564" spans="1:3">
      <c r="A8564" s="577"/>
      <c r="B8564" s="577"/>
      <c r="C8564" s="577"/>
    </row>
    <row r="8565" spans="1:3">
      <c r="A8565" s="577"/>
      <c r="B8565" s="577"/>
      <c r="C8565" s="577"/>
    </row>
    <row r="8566" spans="1:3">
      <c r="A8566" s="577"/>
      <c r="B8566" s="577"/>
      <c r="C8566" s="577"/>
    </row>
    <row r="8567" spans="1:3">
      <c r="A8567" s="577"/>
      <c r="B8567" s="577"/>
      <c r="C8567" s="577"/>
    </row>
    <row r="8568" spans="1:3">
      <c r="A8568" s="577"/>
      <c r="B8568" s="577"/>
      <c r="C8568" s="577"/>
    </row>
    <row r="8569" spans="1:3">
      <c r="A8569" s="577"/>
      <c r="B8569" s="577"/>
      <c r="C8569" s="577"/>
    </row>
    <row r="8570" spans="1:3">
      <c r="A8570" s="577"/>
      <c r="B8570" s="577"/>
      <c r="C8570" s="577"/>
    </row>
    <row r="8571" spans="1:3">
      <c r="A8571" s="577"/>
      <c r="B8571" s="577"/>
      <c r="C8571" s="577"/>
    </row>
    <row r="8572" spans="1:3">
      <c r="A8572" s="577"/>
      <c r="B8572" s="577"/>
      <c r="C8572" s="577"/>
    </row>
    <row r="8573" spans="1:3">
      <c r="A8573" s="577"/>
      <c r="B8573" s="577"/>
      <c r="C8573" s="577"/>
    </row>
    <row r="8574" spans="1:3">
      <c r="A8574" s="577"/>
      <c r="B8574" s="577"/>
      <c r="C8574" s="577"/>
    </row>
    <row r="8575" spans="1:3">
      <c r="A8575" s="577"/>
      <c r="B8575" s="577"/>
      <c r="C8575" s="577"/>
    </row>
    <row r="8576" spans="1:3">
      <c r="A8576" s="577"/>
      <c r="B8576" s="577"/>
      <c r="C8576" s="577"/>
    </row>
    <row r="8577" spans="1:3">
      <c r="A8577" s="577"/>
      <c r="B8577" s="577"/>
      <c r="C8577" s="577"/>
    </row>
    <row r="8578" spans="1:3">
      <c r="A8578" s="577"/>
      <c r="B8578" s="577"/>
      <c r="C8578" s="577"/>
    </row>
    <row r="8579" spans="1:3">
      <c r="A8579" s="577"/>
      <c r="B8579" s="577"/>
      <c r="C8579" s="577"/>
    </row>
    <row r="8580" spans="1:3">
      <c r="A8580" s="577"/>
      <c r="B8580" s="577"/>
      <c r="C8580" s="577"/>
    </row>
    <row r="8581" spans="1:3">
      <c r="A8581" s="577"/>
      <c r="B8581" s="577"/>
      <c r="C8581" s="577"/>
    </row>
    <row r="8582" spans="1:3">
      <c r="A8582" s="577"/>
      <c r="B8582" s="577"/>
      <c r="C8582" s="577"/>
    </row>
    <row r="8583" spans="1:3">
      <c r="A8583" s="577"/>
      <c r="B8583" s="577"/>
      <c r="C8583" s="577"/>
    </row>
    <row r="8584" spans="1:3">
      <c r="A8584" s="577"/>
      <c r="B8584" s="577"/>
      <c r="C8584" s="577"/>
    </row>
    <row r="8585" spans="1:3">
      <c r="A8585" s="577"/>
      <c r="B8585" s="577"/>
      <c r="C8585" s="577"/>
    </row>
    <row r="8586" spans="1:3">
      <c r="A8586" s="577"/>
      <c r="B8586" s="577"/>
      <c r="C8586" s="577"/>
    </row>
    <row r="8587" spans="1:3">
      <c r="A8587" s="577"/>
      <c r="B8587" s="577"/>
      <c r="C8587" s="577"/>
    </row>
    <row r="8588" spans="1:3">
      <c r="A8588" s="577"/>
      <c r="B8588" s="577"/>
      <c r="C8588" s="577"/>
    </row>
    <row r="8589" spans="1:3">
      <c r="A8589" s="577"/>
      <c r="B8589" s="577"/>
      <c r="C8589" s="577"/>
    </row>
    <row r="8590" spans="1:3">
      <c r="A8590" s="577"/>
      <c r="B8590" s="577"/>
      <c r="C8590" s="577"/>
    </row>
    <row r="8591" spans="1:3">
      <c r="A8591" s="577"/>
      <c r="B8591" s="577"/>
      <c r="C8591" s="577"/>
    </row>
    <row r="8592" spans="1:3">
      <c r="A8592" s="577"/>
      <c r="B8592" s="577"/>
      <c r="C8592" s="577"/>
    </row>
    <row r="8593" spans="1:3">
      <c r="A8593" s="577"/>
      <c r="B8593" s="577"/>
      <c r="C8593" s="577"/>
    </row>
    <row r="8594" spans="1:3">
      <c r="A8594" s="577"/>
      <c r="B8594" s="577"/>
      <c r="C8594" s="577"/>
    </row>
    <row r="8595" spans="1:3">
      <c r="A8595" s="577"/>
      <c r="B8595" s="577"/>
      <c r="C8595" s="577"/>
    </row>
    <row r="8596" spans="1:3">
      <c r="A8596" s="577"/>
      <c r="B8596" s="577"/>
      <c r="C8596" s="577"/>
    </row>
    <row r="8597" spans="1:3">
      <c r="A8597" s="577"/>
      <c r="B8597" s="577"/>
      <c r="C8597" s="577"/>
    </row>
    <row r="8598" spans="1:3">
      <c r="A8598" s="577"/>
      <c r="B8598" s="577"/>
      <c r="C8598" s="577"/>
    </row>
    <row r="8599" spans="1:3">
      <c r="A8599" s="577"/>
      <c r="B8599" s="577"/>
      <c r="C8599" s="577"/>
    </row>
    <row r="8600" spans="1:3">
      <c r="A8600" s="577"/>
      <c r="B8600" s="577"/>
      <c r="C8600" s="577"/>
    </row>
    <row r="8601" spans="1:3">
      <c r="A8601" s="577"/>
      <c r="B8601" s="577"/>
      <c r="C8601" s="577"/>
    </row>
    <row r="8602" spans="1:3">
      <c r="A8602" s="577"/>
      <c r="B8602" s="577"/>
      <c r="C8602" s="577"/>
    </row>
    <row r="8603" spans="1:3">
      <c r="A8603" s="577"/>
      <c r="B8603" s="577"/>
      <c r="C8603" s="577"/>
    </row>
    <row r="8604" spans="1:3">
      <c r="A8604" s="577"/>
      <c r="B8604" s="577"/>
      <c r="C8604" s="577"/>
    </row>
    <row r="8605" spans="1:3">
      <c r="A8605" s="577"/>
      <c r="B8605" s="577"/>
      <c r="C8605" s="577"/>
    </row>
    <row r="8606" spans="1:3">
      <c r="A8606" s="577"/>
      <c r="B8606" s="577"/>
      <c r="C8606" s="577"/>
    </row>
    <row r="8607" spans="1:3">
      <c r="A8607" s="577"/>
      <c r="B8607" s="577"/>
      <c r="C8607" s="577"/>
    </row>
    <row r="8608" spans="1:3">
      <c r="A8608" s="577"/>
      <c r="B8608" s="577"/>
      <c r="C8608" s="577"/>
    </row>
    <row r="8609" spans="1:3">
      <c r="A8609" s="577"/>
      <c r="B8609" s="577"/>
      <c r="C8609" s="577"/>
    </row>
    <row r="8610" spans="1:3">
      <c r="A8610" s="577"/>
      <c r="B8610" s="577"/>
      <c r="C8610" s="577"/>
    </row>
    <row r="8611" spans="1:3">
      <c r="A8611" s="577"/>
      <c r="B8611" s="577"/>
      <c r="C8611" s="577"/>
    </row>
    <row r="8612" spans="1:3">
      <c r="A8612" s="577"/>
      <c r="B8612" s="577"/>
      <c r="C8612" s="577"/>
    </row>
    <row r="8613" spans="1:3">
      <c r="A8613" s="577"/>
      <c r="B8613" s="577"/>
      <c r="C8613" s="577"/>
    </row>
    <row r="8614" spans="1:3">
      <c r="A8614" s="577"/>
      <c r="B8614" s="577"/>
      <c r="C8614" s="577"/>
    </row>
    <row r="8615" spans="1:3">
      <c r="A8615" s="577"/>
      <c r="B8615" s="577"/>
      <c r="C8615" s="577"/>
    </row>
    <row r="8616" spans="1:3">
      <c r="A8616" s="577"/>
      <c r="B8616" s="577"/>
      <c r="C8616" s="577"/>
    </row>
    <row r="8617" spans="1:3">
      <c r="A8617" s="577"/>
      <c r="B8617" s="577"/>
      <c r="C8617" s="577"/>
    </row>
    <row r="8618" spans="1:3">
      <c r="A8618" s="577"/>
      <c r="B8618" s="577"/>
      <c r="C8618" s="577"/>
    </row>
    <row r="8619" spans="1:3">
      <c r="A8619" s="577"/>
      <c r="B8619" s="577"/>
      <c r="C8619" s="577"/>
    </row>
    <row r="8620" spans="1:3">
      <c r="A8620" s="577"/>
      <c r="B8620" s="577"/>
      <c r="C8620" s="577"/>
    </row>
    <row r="8621" spans="1:3">
      <c r="A8621" s="577"/>
      <c r="B8621" s="577"/>
      <c r="C8621" s="577"/>
    </row>
    <row r="8622" spans="1:3">
      <c r="A8622" s="577"/>
      <c r="B8622" s="577"/>
      <c r="C8622" s="577"/>
    </row>
    <row r="8623" spans="1:3">
      <c r="A8623" s="577"/>
      <c r="B8623" s="577"/>
      <c r="C8623" s="577"/>
    </row>
    <row r="8624" spans="1:3">
      <c r="A8624" s="577"/>
      <c r="B8624" s="577"/>
      <c r="C8624" s="577"/>
    </row>
    <row r="8625" spans="1:3">
      <c r="A8625" s="577"/>
      <c r="B8625" s="577"/>
      <c r="C8625" s="577"/>
    </row>
    <row r="8626" spans="1:3">
      <c r="A8626" s="577"/>
      <c r="B8626" s="577"/>
      <c r="C8626" s="577"/>
    </row>
    <row r="8627" spans="1:3">
      <c r="A8627" s="577"/>
      <c r="B8627" s="577"/>
      <c r="C8627" s="577"/>
    </row>
    <row r="8628" spans="1:3">
      <c r="A8628" s="577"/>
      <c r="B8628" s="577"/>
      <c r="C8628" s="577"/>
    </row>
    <row r="8629" spans="1:3">
      <c r="A8629" s="577"/>
      <c r="B8629" s="577"/>
      <c r="C8629" s="577"/>
    </row>
    <row r="8630" spans="1:3">
      <c r="A8630" s="577"/>
      <c r="B8630" s="577"/>
      <c r="C8630" s="577"/>
    </row>
    <row r="8631" spans="1:3">
      <c r="A8631" s="577"/>
      <c r="B8631" s="577"/>
      <c r="C8631" s="577"/>
    </row>
    <row r="8632" spans="1:3">
      <c r="A8632" s="577"/>
      <c r="B8632" s="577"/>
      <c r="C8632" s="577"/>
    </row>
    <row r="8633" spans="1:3">
      <c r="A8633" s="577"/>
      <c r="B8633" s="577"/>
      <c r="C8633" s="577"/>
    </row>
    <row r="8634" spans="1:3">
      <c r="A8634" s="577"/>
      <c r="B8634" s="577"/>
      <c r="C8634" s="577"/>
    </row>
    <row r="8635" spans="1:3">
      <c r="A8635" s="577"/>
      <c r="B8635" s="577"/>
      <c r="C8635" s="577"/>
    </row>
    <row r="8636" spans="1:3">
      <c r="A8636" s="577"/>
      <c r="B8636" s="577"/>
      <c r="C8636" s="577"/>
    </row>
    <row r="8637" spans="1:3">
      <c r="A8637" s="577"/>
      <c r="B8637" s="577"/>
      <c r="C8637" s="577"/>
    </row>
    <row r="8638" spans="1:3">
      <c r="A8638" s="577"/>
      <c r="B8638" s="577"/>
      <c r="C8638" s="577"/>
    </row>
    <row r="8639" spans="1:3">
      <c r="A8639" s="577"/>
      <c r="B8639" s="577"/>
      <c r="C8639" s="577"/>
    </row>
    <row r="8640" spans="1:3">
      <c r="A8640" s="577"/>
      <c r="B8640" s="577"/>
      <c r="C8640" s="577"/>
    </row>
    <row r="8641" spans="1:3">
      <c r="A8641" s="577"/>
      <c r="B8641" s="577"/>
      <c r="C8641" s="577"/>
    </row>
    <row r="8642" spans="1:3">
      <c r="A8642" s="577"/>
      <c r="B8642" s="577"/>
      <c r="C8642" s="577"/>
    </row>
    <row r="8643" spans="1:3">
      <c r="A8643" s="577"/>
      <c r="B8643" s="577"/>
      <c r="C8643" s="577"/>
    </row>
    <row r="8644" spans="1:3">
      <c r="A8644" s="577"/>
      <c r="B8644" s="577"/>
      <c r="C8644" s="577"/>
    </row>
    <row r="8645" spans="1:3">
      <c r="A8645" s="577"/>
      <c r="B8645" s="577"/>
      <c r="C8645" s="577"/>
    </row>
    <row r="8646" spans="1:3">
      <c r="A8646" s="577"/>
      <c r="B8646" s="577"/>
      <c r="C8646" s="577"/>
    </row>
    <row r="8647" spans="1:3">
      <c r="A8647" s="577"/>
      <c r="B8647" s="577"/>
      <c r="C8647" s="577"/>
    </row>
    <row r="8648" spans="1:3">
      <c r="A8648" s="577"/>
      <c r="B8648" s="577"/>
      <c r="C8648" s="577"/>
    </row>
    <row r="8649" spans="1:3">
      <c r="A8649" s="577"/>
      <c r="B8649" s="577"/>
      <c r="C8649" s="577"/>
    </row>
    <row r="8650" spans="1:3">
      <c r="A8650" s="577"/>
      <c r="B8650" s="577"/>
      <c r="C8650" s="577"/>
    </row>
    <row r="8651" spans="1:3">
      <c r="A8651" s="577"/>
      <c r="B8651" s="577"/>
      <c r="C8651" s="577"/>
    </row>
    <row r="8652" spans="1:3">
      <c r="A8652" s="577"/>
      <c r="B8652" s="577"/>
      <c r="C8652" s="577"/>
    </row>
    <row r="8653" spans="1:3">
      <c r="A8653" s="577"/>
      <c r="B8653" s="577"/>
      <c r="C8653" s="577"/>
    </row>
    <row r="8654" spans="1:3">
      <c r="A8654" s="577"/>
      <c r="B8654" s="577"/>
      <c r="C8654" s="577"/>
    </row>
    <row r="8655" spans="1:3">
      <c r="A8655" s="577"/>
      <c r="B8655" s="577"/>
      <c r="C8655" s="577"/>
    </row>
    <row r="8656" spans="1:3">
      <c r="A8656" s="577"/>
      <c r="B8656" s="577"/>
      <c r="C8656" s="577"/>
    </row>
    <row r="8657" spans="1:3">
      <c r="A8657" s="577"/>
      <c r="B8657" s="577"/>
      <c r="C8657" s="577"/>
    </row>
    <row r="8658" spans="1:3">
      <c r="A8658" s="577"/>
      <c r="B8658" s="577"/>
      <c r="C8658" s="577"/>
    </row>
    <row r="8659" spans="1:3">
      <c r="A8659" s="577"/>
      <c r="B8659" s="577"/>
      <c r="C8659" s="577"/>
    </row>
    <row r="8660" spans="1:3">
      <c r="A8660" s="577"/>
      <c r="B8660" s="577"/>
      <c r="C8660" s="577"/>
    </row>
    <row r="8661" spans="1:3">
      <c r="A8661" s="577"/>
      <c r="B8661" s="577"/>
      <c r="C8661" s="577"/>
    </row>
    <row r="8662" spans="1:3">
      <c r="A8662" s="577"/>
      <c r="B8662" s="577"/>
      <c r="C8662" s="577"/>
    </row>
    <row r="8663" spans="1:3">
      <c r="A8663" s="577"/>
      <c r="B8663" s="577"/>
      <c r="C8663" s="577"/>
    </row>
    <row r="8664" spans="1:3">
      <c r="A8664" s="577"/>
      <c r="B8664" s="577"/>
      <c r="C8664" s="577"/>
    </row>
    <row r="8665" spans="1:3">
      <c r="A8665" s="577"/>
      <c r="B8665" s="577"/>
      <c r="C8665" s="577"/>
    </row>
    <row r="8666" spans="1:3">
      <c r="A8666" s="577"/>
      <c r="B8666" s="577"/>
      <c r="C8666" s="577"/>
    </row>
    <row r="8667" spans="1:3">
      <c r="A8667" s="577"/>
      <c r="B8667" s="577"/>
      <c r="C8667" s="577"/>
    </row>
    <row r="8668" spans="1:3">
      <c r="A8668" s="577"/>
      <c r="B8668" s="577"/>
      <c r="C8668" s="577"/>
    </row>
    <row r="8669" spans="1:3">
      <c r="A8669" s="577"/>
      <c r="B8669" s="577"/>
      <c r="C8669" s="577"/>
    </row>
    <row r="8670" spans="1:3">
      <c r="A8670" s="577"/>
      <c r="B8670" s="577"/>
      <c r="C8670" s="577"/>
    </row>
    <row r="8671" spans="1:3">
      <c r="A8671" s="577"/>
      <c r="B8671" s="577"/>
      <c r="C8671" s="577"/>
    </row>
    <row r="8672" spans="1:3">
      <c r="A8672" s="577"/>
      <c r="B8672" s="577"/>
      <c r="C8672" s="577"/>
    </row>
    <row r="8673" spans="1:3">
      <c r="A8673" s="577"/>
      <c r="B8673" s="577"/>
      <c r="C8673" s="577"/>
    </row>
    <row r="8674" spans="1:3">
      <c r="A8674" s="577"/>
      <c r="B8674" s="577"/>
      <c r="C8674" s="577"/>
    </row>
    <row r="8675" spans="1:3">
      <c r="A8675" s="577"/>
      <c r="B8675" s="577"/>
      <c r="C8675" s="577"/>
    </row>
    <row r="8676" spans="1:3">
      <c r="A8676" s="577"/>
      <c r="B8676" s="577"/>
      <c r="C8676" s="577"/>
    </row>
    <row r="8677" spans="1:3">
      <c r="A8677" s="577"/>
      <c r="B8677" s="577"/>
      <c r="C8677" s="577"/>
    </row>
    <row r="8678" spans="1:3">
      <c r="A8678" s="577"/>
      <c r="B8678" s="577"/>
      <c r="C8678" s="577"/>
    </row>
    <row r="8679" spans="1:3">
      <c r="A8679" s="577"/>
      <c r="B8679" s="577"/>
      <c r="C8679" s="577"/>
    </row>
    <row r="8680" spans="1:3">
      <c r="A8680" s="577"/>
      <c r="B8680" s="577"/>
      <c r="C8680" s="577"/>
    </row>
    <row r="8681" spans="1:3">
      <c r="A8681" s="577"/>
      <c r="B8681" s="577"/>
      <c r="C8681" s="577"/>
    </row>
    <row r="8682" spans="1:3">
      <c r="A8682" s="577"/>
      <c r="B8682" s="577"/>
      <c r="C8682" s="577"/>
    </row>
    <row r="8683" spans="1:3">
      <c r="A8683" s="577"/>
      <c r="B8683" s="577"/>
      <c r="C8683" s="577"/>
    </row>
    <row r="8684" spans="1:3">
      <c r="A8684" s="577"/>
      <c r="B8684" s="577"/>
      <c r="C8684" s="577"/>
    </row>
    <row r="8685" spans="1:3">
      <c r="A8685" s="577"/>
      <c r="B8685" s="577"/>
      <c r="C8685" s="577"/>
    </row>
    <row r="8686" spans="1:3">
      <c r="A8686" s="577"/>
      <c r="B8686" s="577"/>
      <c r="C8686" s="577"/>
    </row>
    <row r="8687" spans="1:3">
      <c r="A8687" s="577"/>
      <c r="B8687" s="577"/>
      <c r="C8687" s="577"/>
    </row>
    <row r="8688" spans="1:3">
      <c r="A8688" s="577"/>
      <c r="B8688" s="577"/>
      <c r="C8688" s="577"/>
    </row>
    <row r="8689" spans="1:3">
      <c r="A8689" s="577"/>
      <c r="B8689" s="577"/>
      <c r="C8689" s="577"/>
    </row>
    <row r="8690" spans="1:3">
      <c r="A8690" s="577"/>
      <c r="B8690" s="577"/>
      <c r="C8690" s="577"/>
    </row>
    <row r="8691" spans="1:3">
      <c r="A8691" s="577"/>
      <c r="B8691" s="577"/>
      <c r="C8691" s="577"/>
    </row>
    <row r="8692" spans="1:3">
      <c r="A8692" s="577"/>
      <c r="B8692" s="577"/>
      <c r="C8692" s="577"/>
    </row>
    <row r="8693" spans="1:3">
      <c r="A8693" s="577"/>
      <c r="B8693" s="577"/>
      <c r="C8693" s="577"/>
    </row>
    <row r="8694" spans="1:3">
      <c r="A8694" s="577"/>
      <c r="B8694" s="577"/>
      <c r="C8694" s="577"/>
    </row>
    <row r="8695" spans="1:3">
      <c r="A8695" s="577"/>
      <c r="B8695" s="577"/>
      <c r="C8695" s="577"/>
    </row>
    <row r="8696" spans="1:3">
      <c r="A8696" s="577"/>
      <c r="B8696" s="577"/>
      <c r="C8696" s="577"/>
    </row>
    <row r="8697" spans="1:3">
      <c r="A8697" s="577"/>
      <c r="B8697" s="577"/>
      <c r="C8697" s="577"/>
    </row>
    <row r="8698" spans="1:3">
      <c r="A8698" s="577"/>
      <c r="B8698" s="577"/>
      <c r="C8698" s="577"/>
    </row>
    <row r="8699" spans="1:3">
      <c r="A8699" s="577"/>
      <c r="B8699" s="577"/>
      <c r="C8699" s="577"/>
    </row>
    <row r="8700" spans="1:3">
      <c r="A8700" s="577"/>
      <c r="B8700" s="577"/>
      <c r="C8700" s="577"/>
    </row>
    <row r="8701" spans="1:3">
      <c r="A8701" s="577"/>
      <c r="B8701" s="577"/>
      <c r="C8701" s="577"/>
    </row>
    <row r="8702" spans="1:3">
      <c r="A8702" s="577"/>
      <c r="B8702" s="577"/>
      <c r="C8702" s="577"/>
    </row>
    <row r="8703" spans="1:3">
      <c r="A8703" s="577"/>
      <c r="B8703" s="577"/>
      <c r="C8703" s="577"/>
    </row>
    <row r="8704" spans="1:3">
      <c r="A8704" s="577"/>
      <c r="B8704" s="577"/>
      <c r="C8704" s="577"/>
    </row>
    <row r="8705" spans="1:3">
      <c r="A8705" s="577"/>
      <c r="B8705" s="577"/>
      <c r="C8705" s="577"/>
    </row>
    <row r="8706" spans="1:3">
      <c r="A8706" s="577"/>
      <c r="B8706" s="577"/>
      <c r="C8706" s="577"/>
    </row>
    <row r="8707" spans="1:3">
      <c r="A8707" s="577"/>
      <c r="B8707" s="577"/>
      <c r="C8707" s="577"/>
    </row>
    <row r="8708" spans="1:3">
      <c r="A8708" s="577"/>
      <c r="B8708" s="577"/>
      <c r="C8708" s="577"/>
    </row>
    <row r="8709" spans="1:3">
      <c r="A8709" s="577"/>
      <c r="B8709" s="577"/>
      <c r="C8709" s="577"/>
    </row>
    <row r="8710" spans="1:3">
      <c r="A8710" s="577"/>
      <c r="B8710" s="577"/>
      <c r="C8710" s="577"/>
    </row>
    <row r="8711" spans="1:3">
      <c r="A8711" s="577"/>
      <c r="B8711" s="577"/>
      <c r="C8711" s="577"/>
    </row>
    <row r="8712" spans="1:3">
      <c r="A8712" s="577"/>
      <c r="B8712" s="577"/>
      <c r="C8712" s="577"/>
    </row>
    <row r="8713" spans="1:3">
      <c r="A8713" s="577"/>
      <c r="B8713" s="577"/>
      <c r="C8713" s="577"/>
    </row>
    <row r="8714" spans="1:3">
      <c r="A8714" s="577"/>
      <c r="B8714" s="577"/>
      <c r="C8714" s="577"/>
    </row>
    <row r="8715" spans="1:3">
      <c r="A8715" s="577"/>
      <c r="B8715" s="577"/>
      <c r="C8715" s="577"/>
    </row>
    <row r="8716" spans="1:3">
      <c r="A8716" s="577"/>
      <c r="B8716" s="577"/>
      <c r="C8716" s="577"/>
    </row>
    <row r="8717" spans="1:3">
      <c r="A8717" s="577"/>
      <c r="B8717" s="577"/>
      <c r="C8717" s="577"/>
    </row>
    <row r="8718" spans="1:3">
      <c r="A8718" s="577"/>
      <c r="B8718" s="577"/>
      <c r="C8718" s="577"/>
    </row>
    <row r="8719" spans="1:3">
      <c r="A8719" s="577"/>
      <c r="B8719" s="577"/>
      <c r="C8719" s="577"/>
    </row>
    <row r="8720" spans="1:3">
      <c r="A8720" s="577"/>
      <c r="B8720" s="577"/>
      <c r="C8720" s="577"/>
    </row>
    <row r="8721" spans="1:3">
      <c r="A8721" s="577"/>
      <c r="B8721" s="577"/>
      <c r="C8721" s="577"/>
    </row>
    <row r="8722" spans="1:3">
      <c r="A8722" s="577"/>
      <c r="B8722" s="577"/>
      <c r="C8722" s="577"/>
    </row>
    <row r="8723" spans="1:3">
      <c r="A8723" s="577"/>
      <c r="B8723" s="577"/>
      <c r="C8723" s="577"/>
    </row>
    <row r="8724" spans="1:3">
      <c r="A8724" s="577"/>
      <c r="B8724" s="577"/>
      <c r="C8724" s="577"/>
    </row>
    <row r="8725" spans="1:3">
      <c r="A8725" s="577"/>
      <c r="B8725" s="577"/>
      <c r="C8725" s="577"/>
    </row>
    <row r="8726" spans="1:3">
      <c r="A8726" s="577"/>
      <c r="B8726" s="577"/>
      <c r="C8726" s="577"/>
    </row>
    <row r="8727" spans="1:3">
      <c r="A8727" s="577"/>
      <c r="B8727" s="577"/>
      <c r="C8727" s="577"/>
    </row>
    <row r="8728" spans="1:3">
      <c r="A8728" s="577"/>
      <c r="B8728" s="577"/>
      <c r="C8728" s="577"/>
    </row>
    <row r="8729" spans="1:3">
      <c r="A8729" s="577"/>
      <c r="B8729" s="577"/>
      <c r="C8729" s="577"/>
    </row>
    <row r="8730" spans="1:3">
      <c r="A8730" s="577"/>
      <c r="B8730" s="577"/>
      <c r="C8730" s="577"/>
    </row>
    <row r="8731" spans="1:3">
      <c r="A8731" s="577"/>
      <c r="B8731" s="577"/>
      <c r="C8731" s="577"/>
    </row>
    <row r="8732" spans="1:3">
      <c r="A8732" s="577"/>
      <c r="B8732" s="577"/>
      <c r="C8732" s="577"/>
    </row>
    <row r="8733" spans="1:3">
      <c r="A8733" s="577"/>
      <c r="B8733" s="577"/>
      <c r="C8733" s="577"/>
    </row>
    <row r="8734" spans="1:3">
      <c r="A8734" s="577"/>
      <c r="B8734" s="577"/>
      <c r="C8734" s="577"/>
    </row>
    <row r="8735" spans="1:3">
      <c r="A8735" s="577"/>
      <c r="B8735" s="577"/>
      <c r="C8735" s="577"/>
    </row>
    <row r="8736" spans="1:3">
      <c r="A8736" s="577"/>
      <c r="B8736" s="577"/>
      <c r="C8736" s="577"/>
    </row>
    <row r="8737" spans="1:3">
      <c r="A8737" s="577"/>
      <c r="B8737" s="577"/>
      <c r="C8737" s="577"/>
    </row>
    <row r="8738" spans="1:3">
      <c r="A8738" s="577"/>
      <c r="B8738" s="577"/>
      <c r="C8738" s="577"/>
    </row>
    <row r="8739" spans="1:3">
      <c r="A8739" s="577"/>
      <c r="B8739" s="577"/>
      <c r="C8739" s="577"/>
    </row>
    <row r="8740" spans="1:3">
      <c r="A8740" s="577"/>
      <c r="B8740" s="577"/>
      <c r="C8740" s="577"/>
    </row>
    <row r="8741" spans="1:3">
      <c r="A8741" s="577"/>
      <c r="B8741" s="577"/>
      <c r="C8741" s="577"/>
    </row>
    <row r="8742" spans="1:3">
      <c r="A8742" s="577"/>
      <c r="B8742" s="577"/>
      <c r="C8742" s="577"/>
    </row>
    <row r="8743" spans="1:3">
      <c r="A8743" s="577"/>
      <c r="B8743" s="577"/>
      <c r="C8743" s="577"/>
    </row>
    <row r="8744" spans="1:3">
      <c r="A8744" s="577"/>
      <c r="B8744" s="577"/>
      <c r="C8744" s="577"/>
    </row>
    <row r="8745" spans="1:3">
      <c r="A8745" s="577"/>
      <c r="B8745" s="577"/>
      <c r="C8745" s="577"/>
    </row>
    <row r="8746" spans="1:3">
      <c r="A8746" s="577"/>
      <c r="B8746" s="577"/>
      <c r="C8746" s="577"/>
    </row>
    <row r="8747" spans="1:3">
      <c r="A8747" s="577"/>
      <c r="B8747" s="577"/>
      <c r="C8747" s="577"/>
    </row>
    <row r="8748" spans="1:3">
      <c r="A8748" s="577"/>
      <c r="B8748" s="577"/>
      <c r="C8748" s="577"/>
    </row>
    <row r="8749" spans="1:3">
      <c r="A8749" s="577"/>
      <c r="B8749" s="577"/>
      <c r="C8749" s="577"/>
    </row>
    <row r="8750" spans="1:3">
      <c r="A8750" s="577"/>
      <c r="B8750" s="577"/>
      <c r="C8750" s="577"/>
    </row>
    <row r="8751" spans="1:3">
      <c r="A8751" s="577"/>
      <c r="B8751" s="577"/>
      <c r="C8751" s="577"/>
    </row>
    <row r="8752" spans="1:3">
      <c r="A8752" s="577"/>
      <c r="B8752" s="577"/>
      <c r="C8752" s="577"/>
    </row>
    <row r="8753" spans="1:3">
      <c r="A8753" s="577"/>
      <c r="B8753" s="577"/>
      <c r="C8753" s="577"/>
    </row>
    <row r="8754" spans="1:3">
      <c r="A8754" s="577"/>
      <c r="B8754" s="577"/>
      <c r="C8754" s="577"/>
    </row>
    <row r="8755" spans="1:3">
      <c r="A8755" s="577"/>
      <c r="B8755" s="577"/>
      <c r="C8755" s="577"/>
    </row>
    <row r="8756" spans="1:3">
      <c r="A8756" s="577"/>
      <c r="B8756" s="577"/>
      <c r="C8756" s="577"/>
    </row>
    <row r="8757" spans="1:3">
      <c r="A8757" s="577"/>
      <c r="B8757" s="577"/>
      <c r="C8757" s="577"/>
    </row>
    <row r="8758" spans="1:3">
      <c r="A8758" s="577"/>
      <c r="B8758" s="577"/>
      <c r="C8758" s="577"/>
    </row>
    <row r="8759" spans="1:3">
      <c r="A8759" s="577"/>
      <c r="B8759" s="577"/>
      <c r="C8759" s="577"/>
    </row>
    <row r="8760" spans="1:3">
      <c r="A8760" s="577"/>
      <c r="B8760" s="577"/>
      <c r="C8760" s="577"/>
    </row>
    <row r="8761" spans="1:3">
      <c r="A8761" s="577"/>
      <c r="B8761" s="577"/>
      <c r="C8761" s="577"/>
    </row>
    <row r="8762" spans="1:3">
      <c r="A8762" s="577"/>
      <c r="B8762" s="577"/>
      <c r="C8762" s="577"/>
    </row>
    <row r="8763" spans="1:3">
      <c r="A8763" s="577"/>
      <c r="B8763" s="577"/>
      <c r="C8763" s="577"/>
    </row>
    <row r="8764" spans="1:3">
      <c r="A8764" s="577"/>
      <c r="B8764" s="577"/>
      <c r="C8764" s="577"/>
    </row>
    <row r="8765" spans="1:3">
      <c r="A8765" s="577"/>
      <c r="B8765" s="577"/>
      <c r="C8765" s="577"/>
    </row>
    <row r="8766" spans="1:3">
      <c r="A8766" s="577"/>
      <c r="B8766" s="577"/>
      <c r="C8766" s="577"/>
    </row>
    <row r="8767" spans="1:3">
      <c r="A8767" s="577"/>
      <c r="B8767" s="577"/>
      <c r="C8767" s="577"/>
    </row>
    <row r="8768" spans="1:3">
      <c r="A8768" s="577"/>
      <c r="B8768" s="577"/>
      <c r="C8768" s="577"/>
    </row>
    <row r="8769" spans="1:3">
      <c r="A8769" s="577"/>
      <c r="B8769" s="577"/>
      <c r="C8769" s="577"/>
    </row>
    <row r="8770" spans="1:3">
      <c r="A8770" s="577"/>
      <c r="B8770" s="577"/>
      <c r="C8770" s="577"/>
    </row>
    <row r="8771" spans="1:3">
      <c r="A8771" s="577"/>
      <c r="B8771" s="577"/>
      <c r="C8771" s="577"/>
    </row>
    <row r="8772" spans="1:3">
      <c r="A8772" s="577"/>
      <c r="B8772" s="577"/>
      <c r="C8772" s="577"/>
    </row>
    <row r="8773" spans="1:3">
      <c r="A8773" s="577"/>
      <c r="B8773" s="577"/>
      <c r="C8773" s="577"/>
    </row>
    <row r="8774" spans="1:3">
      <c r="A8774" s="577"/>
      <c r="B8774" s="577"/>
      <c r="C8774" s="577"/>
    </row>
    <row r="8775" spans="1:3">
      <c r="A8775" s="577"/>
      <c r="B8775" s="577"/>
      <c r="C8775" s="577"/>
    </row>
    <row r="8776" spans="1:3">
      <c r="A8776" s="577"/>
      <c r="B8776" s="577"/>
      <c r="C8776" s="577"/>
    </row>
    <row r="8777" spans="1:3">
      <c r="A8777" s="577"/>
      <c r="B8777" s="577"/>
      <c r="C8777" s="577"/>
    </row>
    <row r="8778" spans="1:3">
      <c r="A8778" s="577"/>
      <c r="B8778" s="577"/>
      <c r="C8778" s="577"/>
    </row>
    <row r="8779" spans="1:3">
      <c r="A8779" s="577"/>
      <c r="B8779" s="577"/>
      <c r="C8779" s="577"/>
    </row>
    <row r="8780" spans="1:3">
      <c r="A8780" s="577"/>
      <c r="B8780" s="577"/>
      <c r="C8780" s="577"/>
    </row>
    <row r="8781" spans="1:3">
      <c r="A8781" s="577"/>
      <c r="B8781" s="577"/>
      <c r="C8781" s="577"/>
    </row>
    <row r="8782" spans="1:3">
      <c r="A8782" s="577"/>
      <c r="B8782" s="577"/>
      <c r="C8782" s="577"/>
    </row>
    <row r="8783" spans="1:3">
      <c r="A8783" s="577"/>
      <c r="B8783" s="577"/>
      <c r="C8783" s="577"/>
    </row>
    <row r="8784" spans="1:3">
      <c r="A8784" s="577"/>
      <c r="B8784" s="577"/>
      <c r="C8784" s="577"/>
    </row>
    <row r="8785" spans="1:3">
      <c r="A8785" s="577"/>
      <c r="B8785" s="577"/>
      <c r="C8785" s="577"/>
    </row>
    <row r="8786" spans="1:3">
      <c r="A8786" s="577"/>
      <c r="B8786" s="577"/>
      <c r="C8786" s="577"/>
    </row>
    <row r="8787" spans="1:3">
      <c r="A8787" s="577"/>
      <c r="B8787" s="577"/>
      <c r="C8787" s="577"/>
    </row>
    <row r="8788" spans="1:3">
      <c r="A8788" s="577"/>
      <c r="B8788" s="577"/>
      <c r="C8788" s="577"/>
    </row>
    <row r="8789" spans="1:3">
      <c r="A8789" s="577"/>
      <c r="B8789" s="577"/>
      <c r="C8789" s="577"/>
    </row>
    <row r="8790" spans="1:3">
      <c r="A8790" s="577"/>
      <c r="B8790" s="577"/>
      <c r="C8790" s="577"/>
    </row>
    <row r="8791" spans="1:3">
      <c r="A8791" s="577"/>
      <c r="B8791" s="577"/>
      <c r="C8791" s="577"/>
    </row>
    <row r="8792" spans="1:3">
      <c r="A8792" s="577"/>
      <c r="B8792" s="577"/>
      <c r="C8792" s="577"/>
    </row>
    <row r="8793" spans="1:3">
      <c r="A8793" s="577"/>
      <c r="B8793" s="577"/>
      <c r="C8793" s="577"/>
    </row>
    <row r="8794" spans="1:3">
      <c r="A8794" s="577"/>
      <c r="B8794" s="577"/>
      <c r="C8794" s="577"/>
    </row>
    <row r="8795" spans="1:3">
      <c r="A8795" s="577"/>
      <c r="B8795" s="577"/>
      <c r="C8795" s="577"/>
    </row>
    <row r="8796" spans="1:3">
      <c r="A8796" s="577"/>
      <c r="B8796" s="577"/>
      <c r="C8796" s="577"/>
    </row>
    <row r="8797" spans="1:3">
      <c r="A8797" s="577"/>
      <c r="B8797" s="577"/>
      <c r="C8797" s="577"/>
    </row>
    <row r="8798" spans="1:3">
      <c r="A8798" s="577"/>
      <c r="B8798" s="577"/>
      <c r="C8798" s="577"/>
    </row>
    <row r="8799" spans="1:3">
      <c r="A8799" s="577"/>
      <c r="B8799" s="577"/>
      <c r="C8799" s="577"/>
    </row>
    <row r="8800" spans="1:3">
      <c r="A8800" s="577"/>
      <c r="B8800" s="577"/>
      <c r="C8800" s="577"/>
    </row>
    <row r="8801" spans="1:3">
      <c r="A8801" s="577"/>
      <c r="B8801" s="577"/>
      <c r="C8801" s="577"/>
    </row>
    <row r="8802" spans="1:3">
      <c r="A8802" s="577"/>
      <c r="B8802" s="577"/>
      <c r="C8802" s="577"/>
    </row>
    <row r="8803" spans="1:3">
      <c r="A8803" s="577"/>
      <c r="B8803" s="577"/>
      <c r="C8803" s="577"/>
    </row>
    <row r="8804" spans="1:3">
      <c r="A8804" s="577"/>
      <c r="B8804" s="577"/>
      <c r="C8804" s="577"/>
    </row>
    <row r="8805" spans="1:3">
      <c r="A8805" s="577"/>
      <c r="B8805" s="577"/>
      <c r="C8805" s="577"/>
    </row>
    <row r="8806" spans="1:3">
      <c r="A8806" s="577"/>
      <c r="B8806" s="577"/>
      <c r="C8806" s="577"/>
    </row>
    <row r="8807" spans="1:3">
      <c r="A8807" s="577"/>
      <c r="B8807" s="577"/>
      <c r="C8807" s="577"/>
    </row>
    <row r="8808" spans="1:3">
      <c r="A8808" s="577"/>
      <c r="B8808" s="577"/>
      <c r="C8808" s="577"/>
    </row>
    <row r="8809" spans="1:3">
      <c r="A8809" s="577"/>
      <c r="B8809" s="577"/>
      <c r="C8809" s="577"/>
    </row>
    <row r="8810" spans="1:3">
      <c r="A8810" s="577"/>
      <c r="B8810" s="577"/>
      <c r="C8810" s="577"/>
    </row>
    <row r="8811" spans="1:3">
      <c r="A8811" s="577"/>
      <c r="B8811" s="577"/>
      <c r="C8811" s="577"/>
    </row>
    <row r="8812" spans="1:3">
      <c r="A8812" s="577"/>
      <c r="B8812" s="577"/>
      <c r="C8812" s="577"/>
    </row>
    <row r="8813" spans="1:3">
      <c r="A8813" s="577"/>
      <c r="B8813" s="577"/>
      <c r="C8813" s="577"/>
    </row>
    <row r="8814" spans="1:3">
      <c r="A8814" s="577"/>
      <c r="B8814" s="577"/>
      <c r="C8814" s="577"/>
    </row>
    <row r="8815" spans="1:3">
      <c r="A8815" s="577"/>
      <c r="B8815" s="577"/>
      <c r="C8815" s="577"/>
    </row>
    <row r="8816" spans="1:3">
      <c r="A8816" s="577"/>
      <c r="B8816" s="577"/>
      <c r="C8816" s="577"/>
    </row>
    <row r="8817" spans="1:3">
      <c r="A8817" s="577"/>
      <c r="B8817" s="577"/>
      <c r="C8817" s="577"/>
    </row>
    <row r="8818" spans="1:3">
      <c r="A8818" s="577"/>
      <c r="B8818" s="577"/>
      <c r="C8818" s="577"/>
    </row>
    <row r="8819" spans="1:3">
      <c r="A8819" s="577"/>
      <c r="B8819" s="577"/>
      <c r="C8819" s="577"/>
    </row>
    <row r="8820" spans="1:3">
      <c r="A8820" s="577"/>
      <c r="B8820" s="577"/>
      <c r="C8820" s="577"/>
    </row>
    <row r="8821" spans="1:3">
      <c r="A8821" s="577"/>
      <c r="B8821" s="577"/>
      <c r="C8821" s="577"/>
    </row>
    <row r="8822" spans="1:3">
      <c r="A8822" s="577"/>
      <c r="B8822" s="577"/>
      <c r="C8822" s="577"/>
    </row>
    <row r="8823" spans="1:3">
      <c r="A8823" s="577"/>
      <c r="B8823" s="577"/>
      <c r="C8823" s="577"/>
    </row>
    <row r="8824" spans="1:3">
      <c r="A8824" s="577"/>
      <c r="B8824" s="577"/>
      <c r="C8824" s="577"/>
    </row>
    <row r="8825" spans="1:3">
      <c r="A8825" s="577"/>
      <c r="B8825" s="577"/>
      <c r="C8825" s="577"/>
    </row>
    <row r="8826" spans="1:3">
      <c r="A8826" s="577"/>
      <c r="B8826" s="577"/>
      <c r="C8826" s="577"/>
    </row>
    <row r="8827" spans="1:3">
      <c r="A8827" s="577"/>
      <c r="B8827" s="577"/>
      <c r="C8827" s="577"/>
    </row>
    <row r="8828" spans="1:3">
      <c r="A8828" s="577"/>
      <c r="B8828" s="577"/>
      <c r="C8828" s="577"/>
    </row>
    <row r="8829" spans="1:3">
      <c r="A8829" s="577"/>
      <c r="B8829" s="577"/>
      <c r="C8829" s="577"/>
    </row>
    <row r="8830" spans="1:3">
      <c r="A8830" s="577"/>
      <c r="B8830" s="577"/>
      <c r="C8830" s="577"/>
    </row>
    <row r="8831" spans="1:3">
      <c r="A8831" s="577"/>
      <c r="B8831" s="577"/>
      <c r="C8831" s="577"/>
    </row>
    <row r="8832" spans="1:3">
      <c r="A8832" s="577"/>
      <c r="B8832" s="577"/>
      <c r="C8832" s="577"/>
    </row>
    <row r="8833" spans="1:3">
      <c r="A8833" s="577"/>
      <c r="B8833" s="577"/>
      <c r="C8833" s="577"/>
    </row>
    <row r="8834" spans="1:3">
      <c r="A8834" s="577"/>
      <c r="B8834" s="577"/>
      <c r="C8834" s="577"/>
    </row>
    <row r="8835" spans="1:3">
      <c r="A8835" s="577"/>
      <c r="B8835" s="577"/>
      <c r="C8835" s="577"/>
    </row>
    <row r="8836" spans="1:3">
      <c r="A8836" s="577"/>
      <c r="B8836" s="577"/>
      <c r="C8836" s="577"/>
    </row>
    <row r="8837" spans="1:3">
      <c r="A8837" s="577"/>
      <c r="B8837" s="577"/>
      <c r="C8837" s="577"/>
    </row>
    <row r="8838" spans="1:3">
      <c r="A8838" s="577"/>
      <c r="B8838" s="577"/>
      <c r="C8838" s="577"/>
    </row>
    <row r="8839" spans="1:3">
      <c r="A8839" s="577"/>
      <c r="B8839" s="577"/>
      <c r="C8839" s="577"/>
    </row>
    <row r="8840" spans="1:3">
      <c r="A8840" s="577"/>
      <c r="B8840" s="577"/>
      <c r="C8840" s="577"/>
    </row>
    <row r="8841" spans="1:3">
      <c r="A8841" s="577"/>
      <c r="B8841" s="577"/>
      <c r="C8841" s="577"/>
    </row>
    <row r="8842" spans="1:3">
      <c r="A8842" s="577"/>
      <c r="B8842" s="577"/>
      <c r="C8842" s="577"/>
    </row>
    <row r="8843" spans="1:3">
      <c r="A8843" s="577"/>
      <c r="B8843" s="577"/>
      <c r="C8843" s="577"/>
    </row>
    <row r="8844" spans="1:3">
      <c r="A8844" s="577"/>
      <c r="B8844" s="577"/>
      <c r="C8844" s="577"/>
    </row>
    <row r="8845" spans="1:3">
      <c r="A8845" s="577"/>
      <c r="B8845" s="577"/>
      <c r="C8845" s="577"/>
    </row>
    <row r="8846" spans="1:3">
      <c r="A8846" s="577"/>
      <c r="B8846" s="577"/>
      <c r="C8846" s="577"/>
    </row>
    <row r="8847" spans="1:3">
      <c r="A8847" s="577"/>
      <c r="B8847" s="577"/>
      <c r="C8847" s="577"/>
    </row>
    <row r="8848" spans="1:3">
      <c r="A8848" s="577"/>
      <c r="B8848" s="577"/>
      <c r="C8848" s="577"/>
    </row>
    <row r="8849" spans="1:3">
      <c r="A8849" s="577"/>
      <c r="B8849" s="577"/>
      <c r="C8849" s="577"/>
    </row>
    <row r="8850" spans="1:3">
      <c r="A8850" s="577"/>
      <c r="B8850" s="577"/>
      <c r="C8850" s="577"/>
    </row>
    <row r="8851" spans="1:3">
      <c r="A8851" s="577"/>
      <c r="B8851" s="577"/>
      <c r="C8851" s="577"/>
    </row>
    <row r="8852" spans="1:3">
      <c r="A8852" s="577"/>
      <c r="B8852" s="577"/>
      <c r="C8852" s="577"/>
    </row>
    <row r="8853" spans="1:3">
      <c r="A8853" s="577"/>
      <c r="B8853" s="577"/>
      <c r="C8853" s="577"/>
    </row>
    <row r="8854" spans="1:3">
      <c r="A8854" s="577"/>
      <c r="B8854" s="577"/>
      <c r="C8854" s="577"/>
    </row>
    <row r="8855" spans="1:3">
      <c r="A8855" s="577"/>
      <c r="B8855" s="577"/>
      <c r="C8855" s="577"/>
    </row>
    <row r="8856" spans="1:3">
      <c r="A8856" s="577"/>
      <c r="B8856" s="577"/>
      <c r="C8856" s="577"/>
    </row>
    <row r="8857" spans="1:3">
      <c r="A8857" s="577"/>
      <c r="B8857" s="577"/>
      <c r="C8857" s="577"/>
    </row>
    <row r="8858" spans="1:3">
      <c r="A8858" s="577"/>
      <c r="B8858" s="577"/>
      <c r="C8858" s="577"/>
    </row>
    <row r="8859" spans="1:3">
      <c r="A8859" s="577"/>
      <c r="B8859" s="577"/>
      <c r="C8859" s="577"/>
    </row>
    <row r="8860" spans="1:3">
      <c r="A8860" s="577"/>
      <c r="B8860" s="577"/>
      <c r="C8860" s="577"/>
    </row>
    <row r="8861" spans="1:3">
      <c r="A8861" s="577"/>
      <c r="B8861" s="577"/>
      <c r="C8861" s="577"/>
    </row>
    <row r="8862" spans="1:3">
      <c r="A8862" s="577"/>
      <c r="B8862" s="577"/>
      <c r="C8862" s="577"/>
    </row>
    <row r="8863" spans="1:3">
      <c r="A8863" s="577"/>
      <c r="B8863" s="577"/>
      <c r="C8863" s="577"/>
    </row>
    <row r="8864" spans="1:3">
      <c r="A8864" s="577"/>
      <c r="B8864" s="577"/>
      <c r="C8864" s="577"/>
    </row>
    <row r="8865" spans="1:3">
      <c r="A8865" s="577"/>
      <c r="B8865" s="577"/>
      <c r="C8865" s="577"/>
    </row>
    <row r="8866" spans="1:3">
      <c r="A8866" s="577"/>
      <c r="B8866" s="577"/>
      <c r="C8866" s="577"/>
    </row>
    <row r="8867" spans="1:3">
      <c r="A8867" s="577"/>
      <c r="B8867" s="577"/>
      <c r="C8867" s="577"/>
    </row>
    <row r="8868" spans="1:3">
      <c r="A8868" s="577"/>
      <c r="B8868" s="577"/>
      <c r="C8868" s="577"/>
    </row>
    <row r="8869" spans="1:3">
      <c r="A8869" s="577"/>
      <c r="B8869" s="577"/>
      <c r="C8869" s="577"/>
    </row>
    <row r="8870" spans="1:3">
      <c r="A8870" s="577"/>
      <c r="B8870" s="577"/>
      <c r="C8870" s="577"/>
    </row>
    <row r="8871" spans="1:3">
      <c r="A8871" s="577"/>
      <c r="B8871" s="577"/>
      <c r="C8871" s="577"/>
    </row>
    <row r="8872" spans="1:3">
      <c r="A8872" s="577"/>
      <c r="B8872" s="577"/>
      <c r="C8872" s="577"/>
    </row>
    <row r="8873" spans="1:3">
      <c r="A8873" s="577"/>
      <c r="B8873" s="577"/>
      <c r="C8873" s="577"/>
    </row>
    <row r="8874" spans="1:3">
      <c r="A8874" s="577"/>
      <c r="B8874" s="577"/>
      <c r="C8874" s="577"/>
    </row>
    <row r="8875" spans="1:3">
      <c r="A8875" s="577"/>
      <c r="B8875" s="577"/>
      <c r="C8875" s="577"/>
    </row>
    <row r="8876" spans="1:3">
      <c r="A8876" s="577"/>
      <c r="B8876" s="577"/>
      <c r="C8876" s="577"/>
    </row>
    <row r="8877" spans="1:3">
      <c r="A8877" s="577"/>
      <c r="B8877" s="577"/>
      <c r="C8877" s="577"/>
    </row>
    <row r="8878" spans="1:3">
      <c r="A8878" s="577"/>
      <c r="B8878" s="577"/>
      <c r="C8878" s="577"/>
    </row>
    <row r="8879" spans="1:3">
      <c r="A8879" s="577"/>
      <c r="B8879" s="577"/>
      <c r="C8879" s="577"/>
    </row>
    <row r="8880" spans="1:3">
      <c r="A8880" s="577"/>
      <c r="B8880" s="577"/>
      <c r="C8880" s="577"/>
    </row>
    <row r="8881" spans="1:3">
      <c r="A8881" s="577"/>
      <c r="B8881" s="577"/>
      <c r="C8881" s="577"/>
    </row>
    <row r="8882" spans="1:3">
      <c r="A8882" s="577"/>
      <c r="B8882" s="577"/>
      <c r="C8882" s="577"/>
    </row>
    <row r="8883" spans="1:3">
      <c r="A8883" s="577"/>
      <c r="B8883" s="577"/>
      <c r="C8883" s="577"/>
    </row>
    <row r="8884" spans="1:3">
      <c r="A8884" s="577"/>
      <c r="B8884" s="577"/>
      <c r="C8884" s="577"/>
    </row>
    <row r="8885" spans="1:3">
      <c r="A8885" s="577"/>
      <c r="B8885" s="577"/>
      <c r="C8885" s="577"/>
    </row>
    <row r="8886" spans="1:3">
      <c r="A8886" s="577"/>
      <c r="B8886" s="577"/>
      <c r="C8886" s="577"/>
    </row>
    <row r="8887" spans="1:3">
      <c r="A8887" s="577"/>
      <c r="B8887" s="577"/>
      <c r="C8887" s="577"/>
    </row>
    <row r="8888" spans="1:3">
      <c r="A8888" s="577"/>
      <c r="B8888" s="577"/>
      <c r="C8888" s="577"/>
    </row>
    <row r="8889" spans="1:3">
      <c r="A8889" s="577"/>
      <c r="B8889" s="577"/>
      <c r="C8889" s="577"/>
    </row>
    <row r="8890" spans="1:3">
      <c r="A8890" s="577"/>
      <c r="B8890" s="577"/>
      <c r="C8890" s="577"/>
    </row>
    <row r="8891" spans="1:3">
      <c r="A8891" s="577"/>
      <c r="B8891" s="577"/>
      <c r="C8891" s="577"/>
    </row>
    <row r="8892" spans="1:3">
      <c r="A8892" s="577"/>
      <c r="B8892" s="577"/>
      <c r="C8892" s="577"/>
    </row>
    <row r="8893" spans="1:3">
      <c r="A8893" s="577"/>
      <c r="B8893" s="577"/>
      <c r="C8893" s="577"/>
    </row>
    <row r="8894" spans="1:3">
      <c r="A8894" s="577"/>
      <c r="B8894" s="577"/>
      <c r="C8894" s="577"/>
    </row>
    <row r="8895" spans="1:3">
      <c r="A8895" s="577"/>
      <c r="B8895" s="577"/>
      <c r="C8895" s="577"/>
    </row>
    <row r="8896" spans="1:3">
      <c r="A8896" s="577"/>
      <c r="B8896" s="577"/>
      <c r="C8896" s="577"/>
    </row>
    <row r="8897" spans="1:3">
      <c r="A8897" s="577"/>
      <c r="B8897" s="577"/>
      <c r="C8897" s="577"/>
    </row>
    <row r="8898" spans="1:3">
      <c r="A8898" s="577"/>
      <c r="B8898" s="577"/>
      <c r="C8898" s="577"/>
    </row>
    <row r="8899" spans="1:3">
      <c r="A8899" s="577"/>
      <c r="B8899" s="577"/>
      <c r="C8899" s="577"/>
    </row>
    <row r="8900" spans="1:3">
      <c r="A8900" s="577"/>
      <c r="B8900" s="577"/>
      <c r="C8900" s="577"/>
    </row>
    <row r="8901" spans="1:3">
      <c r="A8901" s="577"/>
      <c r="B8901" s="577"/>
      <c r="C8901" s="577"/>
    </row>
    <row r="8902" spans="1:3">
      <c r="A8902" s="577"/>
      <c r="B8902" s="577"/>
      <c r="C8902" s="577"/>
    </row>
    <row r="8903" spans="1:3">
      <c r="A8903" s="577"/>
      <c r="B8903" s="577"/>
      <c r="C8903" s="577"/>
    </row>
    <row r="8904" spans="1:3">
      <c r="A8904" s="577"/>
      <c r="B8904" s="577"/>
      <c r="C8904" s="577"/>
    </row>
    <row r="8905" spans="1:3">
      <c r="A8905" s="577"/>
      <c r="B8905" s="577"/>
      <c r="C8905" s="577"/>
    </row>
    <row r="8906" spans="1:3">
      <c r="A8906" s="577"/>
      <c r="B8906" s="577"/>
      <c r="C8906" s="577"/>
    </row>
    <row r="8907" spans="1:3">
      <c r="A8907" s="577"/>
      <c r="B8907" s="577"/>
      <c r="C8907" s="577"/>
    </row>
    <row r="8908" spans="1:3">
      <c r="A8908" s="577"/>
      <c r="B8908" s="577"/>
      <c r="C8908" s="577"/>
    </row>
    <row r="8909" spans="1:3">
      <c r="A8909" s="577"/>
      <c r="B8909" s="577"/>
      <c r="C8909" s="577"/>
    </row>
    <row r="8910" spans="1:3">
      <c r="A8910" s="577"/>
      <c r="B8910" s="577"/>
      <c r="C8910" s="577"/>
    </row>
    <row r="8911" spans="1:3">
      <c r="A8911" s="577"/>
      <c r="B8911" s="577"/>
      <c r="C8911" s="577"/>
    </row>
    <row r="8912" spans="1:3">
      <c r="A8912" s="577"/>
      <c r="B8912" s="577"/>
      <c r="C8912" s="577"/>
    </row>
    <row r="8913" spans="1:3">
      <c r="A8913" s="577"/>
      <c r="B8913" s="577"/>
      <c r="C8913" s="577"/>
    </row>
    <row r="8914" spans="1:3">
      <c r="A8914" s="577"/>
      <c r="B8914" s="577"/>
      <c r="C8914" s="577"/>
    </row>
    <row r="8915" spans="1:3">
      <c r="A8915" s="577"/>
      <c r="B8915" s="577"/>
      <c r="C8915" s="577"/>
    </row>
    <row r="8916" spans="1:3">
      <c r="A8916" s="577"/>
      <c r="B8916" s="577"/>
      <c r="C8916" s="577"/>
    </row>
    <row r="8917" spans="1:3">
      <c r="A8917" s="577"/>
      <c r="B8917" s="577"/>
      <c r="C8917" s="577"/>
    </row>
    <row r="8918" spans="1:3">
      <c r="A8918" s="577"/>
      <c r="B8918" s="577"/>
      <c r="C8918" s="577"/>
    </row>
    <row r="8919" spans="1:3">
      <c r="A8919" s="577"/>
      <c r="B8919" s="577"/>
      <c r="C8919" s="577"/>
    </row>
    <row r="8920" spans="1:3">
      <c r="A8920" s="577"/>
      <c r="B8920" s="577"/>
      <c r="C8920" s="577"/>
    </row>
    <row r="8921" spans="1:3">
      <c r="A8921" s="577"/>
      <c r="B8921" s="577"/>
      <c r="C8921" s="577"/>
    </row>
    <row r="8922" spans="1:3">
      <c r="A8922" s="577"/>
      <c r="B8922" s="577"/>
      <c r="C8922" s="577"/>
    </row>
    <row r="8923" spans="1:3">
      <c r="A8923" s="577"/>
      <c r="B8923" s="577"/>
      <c r="C8923" s="577"/>
    </row>
    <row r="8924" spans="1:3">
      <c r="A8924" s="577"/>
      <c r="B8924" s="577"/>
      <c r="C8924" s="577"/>
    </row>
    <row r="8925" spans="1:3">
      <c r="A8925" s="577"/>
      <c r="B8925" s="577"/>
      <c r="C8925" s="577"/>
    </row>
    <row r="8926" spans="1:3">
      <c r="A8926" s="577"/>
      <c r="B8926" s="577"/>
      <c r="C8926" s="577"/>
    </row>
    <row r="8927" spans="1:3">
      <c r="A8927" s="577"/>
      <c r="B8927" s="577"/>
      <c r="C8927" s="577"/>
    </row>
    <row r="8928" spans="1:3">
      <c r="A8928" s="577"/>
      <c r="B8928" s="577"/>
      <c r="C8928" s="577"/>
    </row>
    <row r="8929" spans="1:3">
      <c r="A8929" s="577"/>
      <c r="B8929" s="577"/>
      <c r="C8929" s="577"/>
    </row>
    <row r="8930" spans="1:3">
      <c r="A8930" s="577"/>
      <c r="B8930" s="577"/>
      <c r="C8930" s="577"/>
    </row>
    <row r="8931" spans="1:3">
      <c r="A8931" s="577"/>
      <c r="B8931" s="577"/>
      <c r="C8931" s="577"/>
    </row>
    <row r="8932" spans="1:3">
      <c r="A8932" s="577"/>
      <c r="B8932" s="577"/>
      <c r="C8932" s="577"/>
    </row>
    <row r="8933" spans="1:3">
      <c r="A8933" s="577"/>
      <c r="B8933" s="577"/>
      <c r="C8933" s="577"/>
    </row>
    <row r="8934" spans="1:3">
      <c r="A8934" s="577"/>
      <c r="B8934" s="577"/>
      <c r="C8934" s="577"/>
    </row>
    <row r="8935" spans="1:3">
      <c r="A8935" s="577"/>
      <c r="B8935" s="577"/>
      <c r="C8935" s="577"/>
    </row>
    <row r="8936" spans="1:3">
      <c r="A8936" s="577"/>
      <c r="B8936" s="577"/>
      <c r="C8936" s="577"/>
    </row>
    <row r="8937" spans="1:3">
      <c r="A8937" s="577"/>
      <c r="B8937" s="577"/>
      <c r="C8937" s="577"/>
    </row>
    <row r="8938" spans="1:3">
      <c r="A8938" s="577"/>
      <c r="B8938" s="577"/>
      <c r="C8938" s="577"/>
    </row>
    <row r="8939" spans="1:3">
      <c r="A8939" s="577"/>
      <c r="B8939" s="577"/>
      <c r="C8939" s="577"/>
    </row>
    <row r="8940" spans="1:3">
      <c r="A8940" s="577"/>
      <c r="B8940" s="577"/>
      <c r="C8940" s="577"/>
    </row>
    <row r="8941" spans="1:3">
      <c r="A8941" s="577"/>
      <c r="B8941" s="577"/>
      <c r="C8941" s="577"/>
    </row>
    <row r="8942" spans="1:3">
      <c r="A8942" s="577"/>
      <c r="B8942" s="577"/>
      <c r="C8942" s="577"/>
    </row>
    <row r="8943" spans="1:3">
      <c r="A8943" s="577"/>
      <c r="B8943" s="577"/>
      <c r="C8943" s="577"/>
    </row>
    <row r="8944" spans="1:3">
      <c r="A8944" s="577"/>
      <c r="B8944" s="577"/>
      <c r="C8944" s="577"/>
    </row>
    <row r="8945" spans="1:3">
      <c r="A8945" s="577"/>
      <c r="B8945" s="577"/>
      <c r="C8945" s="577"/>
    </row>
    <row r="8946" spans="1:3">
      <c r="A8946" s="577"/>
      <c r="B8946" s="577"/>
      <c r="C8946" s="577"/>
    </row>
    <row r="8947" spans="1:3">
      <c r="A8947" s="577"/>
      <c r="B8947" s="577"/>
      <c r="C8947" s="577"/>
    </row>
    <row r="8948" spans="1:3">
      <c r="A8948" s="577"/>
      <c r="B8948" s="577"/>
      <c r="C8948" s="577"/>
    </row>
    <row r="8949" spans="1:3">
      <c r="A8949" s="577"/>
      <c r="B8949" s="577"/>
      <c r="C8949" s="577"/>
    </row>
    <row r="8950" spans="1:3">
      <c r="A8950" s="577"/>
      <c r="B8950" s="577"/>
      <c r="C8950" s="577"/>
    </row>
    <row r="8951" spans="1:3">
      <c r="A8951" s="577"/>
      <c r="B8951" s="577"/>
      <c r="C8951" s="577"/>
    </row>
    <row r="8952" spans="1:3">
      <c r="A8952" s="577"/>
      <c r="B8952" s="577"/>
      <c r="C8952" s="577"/>
    </row>
    <row r="8953" spans="1:3">
      <c r="A8953" s="577"/>
      <c r="B8953" s="577"/>
      <c r="C8953" s="577"/>
    </row>
    <row r="8954" spans="1:3">
      <c r="A8954" s="577"/>
      <c r="B8954" s="577"/>
      <c r="C8954" s="577"/>
    </row>
    <row r="8955" spans="1:3">
      <c r="A8955" s="577"/>
      <c r="B8955" s="577"/>
      <c r="C8955" s="577"/>
    </row>
    <row r="8956" spans="1:3">
      <c r="A8956" s="577"/>
      <c r="B8956" s="577"/>
      <c r="C8956" s="577"/>
    </row>
    <row r="8957" spans="1:3">
      <c r="A8957" s="577"/>
      <c r="B8957" s="577"/>
      <c r="C8957" s="577"/>
    </row>
    <row r="8958" spans="1:3">
      <c r="A8958" s="577"/>
      <c r="B8958" s="577"/>
      <c r="C8958" s="577"/>
    </row>
    <row r="8959" spans="1:3">
      <c r="A8959" s="577"/>
      <c r="B8959" s="577"/>
      <c r="C8959" s="577"/>
    </row>
    <row r="8960" spans="1:3">
      <c r="A8960" s="577"/>
      <c r="B8960" s="577"/>
      <c r="C8960" s="577"/>
    </row>
    <row r="8961" spans="1:3">
      <c r="A8961" s="577"/>
      <c r="B8961" s="577"/>
      <c r="C8961" s="577"/>
    </row>
    <row r="8962" spans="1:3">
      <c r="A8962" s="577"/>
      <c r="B8962" s="577"/>
      <c r="C8962" s="577"/>
    </row>
    <row r="8963" spans="1:3">
      <c r="A8963" s="577"/>
      <c r="B8963" s="577"/>
      <c r="C8963" s="577"/>
    </row>
    <row r="8964" spans="1:3">
      <c r="A8964" s="577"/>
      <c r="B8964" s="577"/>
      <c r="C8964" s="577"/>
    </row>
    <row r="8965" spans="1:3">
      <c r="A8965" s="577"/>
      <c r="B8965" s="577"/>
      <c r="C8965" s="577"/>
    </row>
    <row r="8966" spans="1:3">
      <c r="A8966" s="577"/>
      <c r="B8966" s="577"/>
      <c r="C8966" s="577"/>
    </row>
    <row r="8967" spans="1:3">
      <c r="A8967" s="577"/>
      <c r="B8967" s="577"/>
      <c r="C8967" s="577"/>
    </row>
    <row r="8968" spans="1:3">
      <c r="A8968" s="577"/>
      <c r="B8968" s="577"/>
      <c r="C8968" s="577"/>
    </row>
    <row r="8969" spans="1:3">
      <c r="A8969" s="577"/>
      <c r="B8969" s="577"/>
      <c r="C8969" s="577"/>
    </row>
    <row r="8970" spans="1:3">
      <c r="A8970" s="577"/>
      <c r="B8970" s="577"/>
      <c r="C8970" s="577"/>
    </row>
    <row r="8971" spans="1:3">
      <c r="A8971" s="577"/>
      <c r="B8971" s="577"/>
      <c r="C8971" s="577"/>
    </row>
    <row r="8972" spans="1:3">
      <c r="A8972" s="577"/>
      <c r="B8972" s="577"/>
      <c r="C8972" s="577"/>
    </row>
    <row r="8973" spans="1:3">
      <c r="A8973" s="577"/>
      <c r="B8973" s="577"/>
      <c r="C8973" s="577"/>
    </row>
    <row r="8974" spans="1:3">
      <c r="A8974" s="577"/>
      <c r="B8974" s="577"/>
      <c r="C8974" s="577"/>
    </row>
    <row r="8975" spans="1:3">
      <c r="A8975" s="577"/>
      <c r="B8975" s="577"/>
      <c r="C8975" s="577"/>
    </row>
    <row r="8976" spans="1:3">
      <c r="A8976" s="577"/>
      <c r="B8976" s="577"/>
      <c r="C8976" s="577"/>
    </row>
    <row r="8977" spans="1:3">
      <c r="A8977" s="577"/>
      <c r="B8977" s="577"/>
      <c r="C8977" s="577"/>
    </row>
    <row r="8978" spans="1:3">
      <c r="A8978" s="577"/>
      <c r="B8978" s="577"/>
      <c r="C8978" s="577"/>
    </row>
    <row r="8979" spans="1:3">
      <c r="A8979" s="577"/>
      <c r="B8979" s="577"/>
      <c r="C8979" s="577"/>
    </row>
    <row r="8980" spans="1:3">
      <c r="A8980" s="577"/>
      <c r="B8980" s="577"/>
      <c r="C8980" s="577"/>
    </row>
    <row r="8981" spans="1:3">
      <c r="A8981" s="577"/>
      <c r="B8981" s="577"/>
      <c r="C8981" s="577"/>
    </row>
    <row r="8982" spans="1:3">
      <c r="A8982" s="577"/>
      <c r="B8982" s="577"/>
      <c r="C8982" s="577"/>
    </row>
    <row r="8983" spans="1:3">
      <c r="A8983" s="577"/>
      <c r="B8983" s="577"/>
      <c r="C8983" s="577"/>
    </row>
    <row r="8984" spans="1:3">
      <c r="A8984" s="577"/>
      <c r="B8984" s="577"/>
      <c r="C8984" s="577"/>
    </row>
    <row r="8985" spans="1:3">
      <c r="A8985" s="577"/>
      <c r="B8985" s="577"/>
      <c r="C8985" s="577"/>
    </row>
    <row r="8986" spans="1:3">
      <c r="A8986" s="577"/>
      <c r="B8986" s="577"/>
      <c r="C8986" s="577"/>
    </row>
    <row r="8987" spans="1:3">
      <c r="A8987" s="577"/>
      <c r="B8987" s="577"/>
      <c r="C8987" s="577"/>
    </row>
    <row r="8988" spans="1:3">
      <c r="A8988" s="577"/>
      <c r="B8988" s="577"/>
      <c r="C8988" s="577"/>
    </row>
    <row r="8989" spans="1:3">
      <c r="A8989" s="577"/>
      <c r="B8989" s="577"/>
      <c r="C8989" s="577"/>
    </row>
    <row r="8990" spans="1:3">
      <c r="A8990" s="577"/>
      <c r="B8990" s="577"/>
      <c r="C8990" s="577"/>
    </row>
    <row r="8991" spans="1:3">
      <c r="A8991" s="577"/>
      <c r="B8991" s="577"/>
      <c r="C8991" s="577"/>
    </row>
    <row r="8992" spans="1:3">
      <c r="A8992" s="577"/>
      <c r="B8992" s="577"/>
      <c r="C8992" s="577"/>
    </row>
    <row r="8993" spans="1:3">
      <c r="A8993" s="577"/>
      <c r="B8993" s="577"/>
      <c r="C8993" s="577"/>
    </row>
    <row r="8994" spans="1:3">
      <c r="A8994" s="577"/>
      <c r="B8994" s="577"/>
      <c r="C8994" s="577"/>
    </row>
    <row r="8995" spans="1:3">
      <c r="A8995" s="577"/>
      <c r="B8995" s="577"/>
      <c r="C8995" s="577"/>
    </row>
    <row r="8996" spans="1:3">
      <c r="A8996" s="577"/>
      <c r="B8996" s="577"/>
      <c r="C8996" s="577"/>
    </row>
    <row r="8997" spans="1:3">
      <c r="A8997" s="577"/>
      <c r="B8997" s="577"/>
      <c r="C8997" s="577"/>
    </row>
    <row r="8998" spans="1:3">
      <c r="A8998" s="577"/>
      <c r="B8998" s="577"/>
      <c r="C8998" s="577"/>
    </row>
    <row r="8999" spans="1:3">
      <c r="A8999" s="577"/>
      <c r="B8999" s="577"/>
      <c r="C8999" s="577"/>
    </row>
    <row r="9000" spans="1:3">
      <c r="A9000" s="577"/>
      <c r="B9000" s="577"/>
      <c r="C9000" s="577"/>
    </row>
    <row r="9001" spans="1:3">
      <c r="A9001" s="577"/>
      <c r="B9001" s="577"/>
      <c r="C9001" s="577"/>
    </row>
    <row r="9002" spans="1:3">
      <c r="A9002" s="577"/>
      <c r="B9002" s="577"/>
      <c r="C9002" s="577"/>
    </row>
    <row r="9003" spans="1:3">
      <c r="A9003" s="577"/>
      <c r="B9003" s="577"/>
      <c r="C9003" s="577"/>
    </row>
    <row r="9004" spans="1:3">
      <c r="A9004" s="577"/>
      <c r="B9004" s="577"/>
      <c r="C9004" s="577"/>
    </row>
    <row r="9005" spans="1:3">
      <c r="A9005" s="577"/>
      <c r="B9005" s="577"/>
      <c r="C9005" s="577"/>
    </row>
    <row r="9006" spans="1:3">
      <c r="A9006" s="577"/>
      <c r="B9006" s="577"/>
      <c r="C9006" s="577"/>
    </row>
    <row r="9007" spans="1:3">
      <c r="A9007" s="577"/>
      <c r="B9007" s="577"/>
      <c r="C9007" s="577"/>
    </row>
    <row r="9008" spans="1:3">
      <c r="A9008" s="577"/>
      <c r="B9008" s="577"/>
      <c r="C9008" s="577"/>
    </row>
    <row r="9009" spans="1:3">
      <c r="A9009" s="577"/>
      <c r="B9009" s="577"/>
      <c r="C9009" s="577"/>
    </row>
    <row r="9010" spans="1:3">
      <c r="A9010" s="577"/>
      <c r="B9010" s="577"/>
      <c r="C9010" s="577"/>
    </row>
    <row r="9011" spans="1:3">
      <c r="A9011" s="577"/>
      <c r="B9011" s="577"/>
      <c r="C9011" s="577"/>
    </row>
    <row r="9012" spans="1:3">
      <c r="A9012" s="577"/>
      <c r="B9012" s="577"/>
      <c r="C9012" s="577"/>
    </row>
    <row r="9013" spans="1:3">
      <c r="A9013" s="577"/>
      <c r="B9013" s="577"/>
      <c r="C9013" s="577"/>
    </row>
    <row r="9014" spans="1:3">
      <c r="A9014" s="577"/>
      <c r="B9014" s="577"/>
      <c r="C9014" s="577"/>
    </row>
    <row r="9015" spans="1:3">
      <c r="A9015" s="577"/>
      <c r="B9015" s="577"/>
      <c r="C9015" s="577"/>
    </row>
    <row r="9016" spans="1:3">
      <c r="A9016" s="577"/>
      <c r="B9016" s="577"/>
      <c r="C9016" s="577"/>
    </row>
    <row r="9017" spans="1:3">
      <c r="A9017" s="577"/>
      <c r="B9017" s="577"/>
      <c r="C9017" s="577"/>
    </row>
    <row r="9018" spans="1:3">
      <c r="A9018" s="577"/>
      <c r="B9018" s="577"/>
      <c r="C9018" s="577"/>
    </row>
    <row r="9019" spans="1:3">
      <c r="A9019" s="577"/>
      <c r="B9019" s="577"/>
      <c r="C9019" s="577"/>
    </row>
    <row r="9020" spans="1:3">
      <c r="A9020" s="577"/>
      <c r="B9020" s="577"/>
      <c r="C9020" s="577"/>
    </row>
    <row r="9021" spans="1:3">
      <c r="A9021" s="577"/>
      <c r="B9021" s="577"/>
      <c r="C9021" s="577"/>
    </row>
    <row r="9022" spans="1:3">
      <c r="A9022" s="577"/>
      <c r="B9022" s="577"/>
      <c r="C9022" s="577"/>
    </row>
    <row r="9023" spans="1:3">
      <c r="A9023" s="577"/>
      <c r="B9023" s="577"/>
      <c r="C9023" s="577"/>
    </row>
    <row r="9024" spans="1:3">
      <c r="A9024" s="577"/>
      <c r="B9024" s="577"/>
      <c r="C9024" s="577"/>
    </row>
    <row r="9025" spans="1:3">
      <c r="A9025" s="577"/>
      <c r="B9025" s="577"/>
      <c r="C9025" s="577"/>
    </row>
    <row r="9026" spans="1:3">
      <c r="A9026" s="577"/>
      <c r="B9026" s="577"/>
      <c r="C9026" s="577"/>
    </row>
    <row r="9027" spans="1:3">
      <c r="A9027" s="577"/>
      <c r="B9027" s="577"/>
      <c r="C9027" s="577"/>
    </row>
    <row r="9028" spans="1:3">
      <c r="A9028" s="577"/>
      <c r="B9028" s="577"/>
      <c r="C9028" s="577"/>
    </row>
    <row r="9029" spans="1:3">
      <c r="A9029" s="577"/>
      <c r="B9029" s="577"/>
      <c r="C9029" s="577"/>
    </row>
    <row r="9030" spans="1:3">
      <c r="A9030" s="577"/>
      <c r="B9030" s="577"/>
      <c r="C9030" s="577"/>
    </row>
    <row r="9031" spans="1:3">
      <c r="A9031" s="577"/>
      <c r="B9031" s="577"/>
      <c r="C9031" s="577"/>
    </row>
    <row r="9032" spans="1:3">
      <c r="A9032" s="577"/>
      <c r="B9032" s="577"/>
      <c r="C9032" s="577"/>
    </row>
    <row r="9033" spans="1:3">
      <c r="A9033" s="577"/>
      <c r="B9033" s="577"/>
      <c r="C9033" s="577"/>
    </row>
    <row r="9034" spans="1:3">
      <c r="A9034" s="577"/>
      <c r="B9034" s="577"/>
      <c r="C9034" s="577"/>
    </row>
    <row r="9035" spans="1:3">
      <c r="A9035" s="577"/>
      <c r="B9035" s="577"/>
      <c r="C9035" s="577"/>
    </row>
    <row r="9036" spans="1:3">
      <c r="A9036" s="577"/>
      <c r="B9036" s="577"/>
      <c r="C9036" s="577"/>
    </row>
    <row r="9037" spans="1:3">
      <c r="A9037" s="577"/>
      <c r="B9037" s="577"/>
      <c r="C9037" s="577"/>
    </row>
    <row r="9038" spans="1:3">
      <c r="A9038" s="577"/>
      <c r="B9038" s="577"/>
      <c r="C9038" s="577"/>
    </row>
    <row r="9039" spans="1:3">
      <c r="A9039" s="577"/>
      <c r="B9039" s="577"/>
      <c r="C9039" s="577"/>
    </row>
    <row r="9040" spans="1:3">
      <c r="A9040" s="577"/>
      <c r="B9040" s="577"/>
      <c r="C9040" s="577"/>
    </row>
    <row r="9041" spans="1:3">
      <c r="A9041" s="577"/>
      <c r="B9041" s="577"/>
      <c r="C9041" s="577"/>
    </row>
    <row r="9042" spans="1:3">
      <c r="A9042" s="577"/>
      <c r="B9042" s="577"/>
      <c r="C9042" s="577"/>
    </row>
    <row r="9043" spans="1:3">
      <c r="A9043" s="577"/>
      <c r="B9043" s="577"/>
      <c r="C9043" s="577"/>
    </row>
    <row r="9044" spans="1:3">
      <c r="A9044" s="577"/>
      <c r="B9044" s="577"/>
      <c r="C9044" s="577"/>
    </row>
    <row r="9045" spans="1:3">
      <c r="A9045" s="577"/>
      <c r="B9045" s="577"/>
      <c r="C9045" s="577"/>
    </row>
    <row r="9046" spans="1:3">
      <c r="A9046" s="577"/>
      <c r="B9046" s="577"/>
      <c r="C9046" s="577"/>
    </row>
    <row r="9047" spans="1:3">
      <c r="A9047" s="577"/>
      <c r="B9047" s="577"/>
      <c r="C9047" s="577"/>
    </row>
    <row r="9048" spans="1:3">
      <c r="A9048" s="577"/>
      <c r="B9048" s="577"/>
      <c r="C9048" s="577"/>
    </row>
    <row r="9049" spans="1:3">
      <c r="A9049" s="577"/>
      <c r="B9049" s="577"/>
      <c r="C9049" s="577"/>
    </row>
    <row r="9050" spans="1:3">
      <c r="A9050" s="577"/>
      <c r="B9050" s="577"/>
      <c r="C9050" s="577"/>
    </row>
    <row r="9051" spans="1:3">
      <c r="A9051" s="577"/>
      <c r="B9051" s="577"/>
      <c r="C9051" s="577"/>
    </row>
    <row r="9052" spans="1:3">
      <c r="A9052" s="577"/>
      <c r="B9052" s="577"/>
      <c r="C9052" s="577"/>
    </row>
    <row r="9053" spans="1:3">
      <c r="A9053" s="577"/>
      <c r="B9053" s="577"/>
      <c r="C9053" s="577"/>
    </row>
    <row r="9054" spans="1:3">
      <c r="A9054" s="577"/>
      <c r="B9054" s="577"/>
      <c r="C9054" s="577"/>
    </row>
    <row r="9055" spans="1:3">
      <c r="A9055" s="577"/>
      <c r="B9055" s="577"/>
      <c r="C9055" s="577"/>
    </row>
    <row r="9056" spans="1:3">
      <c r="A9056" s="577"/>
      <c r="B9056" s="577"/>
      <c r="C9056" s="577"/>
    </row>
    <row r="9057" spans="1:3">
      <c r="A9057" s="577"/>
      <c r="B9057" s="577"/>
      <c r="C9057" s="577"/>
    </row>
    <row r="9058" spans="1:3">
      <c r="A9058" s="577"/>
      <c r="B9058" s="577"/>
      <c r="C9058" s="577"/>
    </row>
    <row r="9059" spans="1:3">
      <c r="A9059" s="577"/>
      <c r="B9059" s="577"/>
      <c r="C9059" s="577"/>
    </row>
    <row r="9060" spans="1:3">
      <c r="A9060" s="577"/>
      <c r="B9060" s="577"/>
      <c r="C9060" s="577"/>
    </row>
    <row r="9061" spans="1:3">
      <c r="A9061" s="577"/>
      <c r="B9061" s="577"/>
      <c r="C9061" s="577"/>
    </row>
    <row r="9062" spans="1:3">
      <c r="A9062" s="577"/>
      <c r="B9062" s="577"/>
      <c r="C9062" s="577"/>
    </row>
    <row r="9063" spans="1:3">
      <c r="A9063" s="577"/>
      <c r="B9063" s="577"/>
      <c r="C9063" s="577"/>
    </row>
    <row r="9064" spans="1:3">
      <c r="A9064" s="577"/>
      <c r="B9064" s="577"/>
      <c r="C9064" s="577"/>
    </row>
    <row r="9065" spans="1:3">
      <c r="A9065" s="577"/>
      <c r="B9065" s="577"/>
      <c r="C9065" s="577"/>
    </row>
    <row r="9066" spans="1:3">
      <c r="A9066" s="577"/>
      <c r="B9066" s="577"/>
      <c r="C9066" s="577"/>
    </row>
    <row r="9067" spans="1:3">
      <c r="A9067" s="577"/>
      <c r="B9067" s="577"/>
      <c r="C9067" s="577"/>
    </row>
    <row r="9068" spans="1:3">
      <c r="A9068" s="577"/>
      <c r="B9068" s="577"/>
      <c r="C9068" s="577"/>
    </row>
    <row r="9069" spans="1:3">
      <c r="A9069" s="577"/>
      <c r="B9069" s="577"/>
      <c r="C9069" s="577"/>
    </row>
    <row r="9070" spans="1:3">
      <c r="A9070" s="577"/>
      <c r="B9070" s="577"/>
      <c r="C9070" s="577"/>
    </row>
    <row r="9071" spans="1:3">
      <c r="A9071" s="577"/>
      <c r="B9071" s="577"/>
      <c r="C9071" s="577"/>
    </row>
    <row r="9072" spans="1:3">
      <c r="A9072" s="577"/>
      <c r="B9072" s="577"/>
      <c r="C9072" s="577"/>
    </row>
    <row r="9073" spans="1:3">
      <c r="A9073" s="577"/>
      <c r="B9073" s="577"/>
      <c r="C9073" s="577"/>
    </row>
    <row r="9074" spans="1:3">
      <c r="A9074" s="577"/>
      <c r="B9074" s="577"/>
      <c r="C9074" s="577"/>
    </row>
    <row r="9075" spans="1:3">
      <c r="A9075" s="577"/>
      <c r="B9075" s="577"/>
      <c r="C9075" s="577"/>
    </row>
    <row r="9076" spans="1:3">
      <c r="A9076" s="577"/>
      <c r="B9076" s="577"/>
      <c r="C9076" s="577"/>
    </row>
    <row r="9077" spans="1:3">
      <c r="A9077" s="577"/>
      <c r="B9077" s="577"/>
      <c r="C9077" s="577"/>
    </row>
    <row r="9078" spans="1:3">
      <c r="A9078" s="577"/>
      <c r="B9078" s="577"/>
      <c r="C9078" s="577"/>
    </row>
    <row r="9079" spans="1:3">
      <c r="A9079" s="577"/>
      <c r="B9079" s="577"/>
      <c r="C9079" s="577"/>
    </row>
    <row r="9080" spans="1:3">
      <c r="A9080" s="577"/>
      <c r="B9080" s="577"/>
      <c r="C9080" s="577"/>
    </row>
    <row r="9081" spans="1:3">
      <c r="A9081" s="577"/>
      <c r="B9081" s="577"/>
      <c r="C9081" s="577"/>
    </row>
    <row r="9082" spans="1:3">
      <c r="A9082" s="577"/>
      <c r="B9082" s="577"/>
      <c r="C9082" s="577"/>
    </row>
    <row r="9083" spans="1:3">
      <c r="A9083" s="577"/>
      <c r="B9083" s="577"/>
      <c r="C9083" s="577"/>
    </row>
    <row r="9084" spans="1:3">
      <c r="A9084" s="577"/>
      <c r="B9084" s="577"/>
      <c r="C9084" s="577"/>
    </row>
    <row r="9085" spans="1:3">
      <c r="A9085" s="577"/>
      <c r="B9085" s="577"/>
      <c r="C9085" s="577"/>
    </row>
    <row r="9086" spans="1:3">
      <c r="A9086" s="577"/>
      <c r="B9086" s="577"/>
      <c r="C9086" s="577"/>
    </row>
    <row r="9087" spans="1:3">
      <c r="A9087" s="577"/>
      <c r="B9087" s="577"/>
      <c r="C9087" s="577"/>
    </row>
    <row r="9088" spans="1:3">
      <c r="A9088" s="577"/>
      <c r="B9088" s="577"/>
      <c r="C9088" s="577"/>
    </row>
    <row r="9089" spans="1:3">
      <c r="A9089" s="577"/>
      <c r="B9089" s="577"/>
      <c r="C9089" s="577"/>
    </row>
    <row r="9090" spans="1:3">
      <c r="A9090" s="577"/>
      <c r="B9090" s="577"/>
      <c r="C9090" s="577"/>
    </row>
    <row r="9091" spans="1:3">
      <c r="A9091" s="577"/>
      <c r="B9091" s="577"/>
      <c r="C9091" s="577"/>
    </row>
    <row r="9092" spans="1:3">
      <c r="A9092" s="577"/>
      <c r="B9092" s="577"/>
      <c r="C9092" s="577"/>
    </row>
    <row r="9093" spans="1:3">
      <c r="A9093" s="577"/>
      <c r="B9093" s="577"/>
      <c r="C9093" s="577"/>
    </row>
    <row r="9094" spans="1:3">
      <c r="A9094" s="577"/>
      <c r="B9094" s="577"/>
      <c r="C9094" s="577"/>
    </row>
    <row r="9095" spans="1:3">
      <c r="A9095" s="577"/>
      <c r="B9095" s="577"/>
      <c r="C9095" s="577"/>
    </row>
    <row r="9096" spans="1:3">
      <c r="A9096" s="577"/>
      <c r="B9096" s="577"/>
      <c r="C9096" s="577"/>
    </row>
    <row r="9097" spans="1:3">
      <c r="A9097" s="577"/>
      <c r="B9097" s="577"/>
      <c r="C9097" s="577"/>
    </row>
    <row r="9098" spans="1:3">
      <c r="A9098" s="577"/>
      <c r="B9098" s="577"/>
      <c r="C9098" s="577"/>
    </row>
    <row r="9099" spans="1:3">
      <c r="A9099" s="577"/>
      <c r="B9099" s="577"/>
      <c r="C9099" s="577"/>
    </row>
    <row r="9100" spans="1:3">
      <c r="A9100" s="577"/>
      <c r="B9100" s="577"/>
      <c r="C9100" s="577"/>
    </row>
    <row r="9101" spans="1:3">
      <c r="A9101" s="577"/>
      <c r="B9101" s="577"/>
      <c r="C9101" s="577"/>
    </row>
    <row r="9102" spans="1:3">
      <c r="A9102" s="577"/>
      <c r="B9102" s="577"/>
      <c r="C9102" s="577"/>
    </row>
    <row r="9103" spans="1:3">
      <c r="A9103" s="577"/>
      <c r="B9103" s="577"/>
      <c r="C9103" s="577"/>
    </row>
    <row r="9104" spans="1:3">
      <c r="A9104" s="577"/>
      <c r="B9104" s="577"/>
      <c r="C9104" s="577"/>
    </row>
    <row r="9105" spans="1:3">
      <c r="A9105" s="577"/>
      <c r="B9105" s="577"/>
      <c r="C9105" s="577"/>
    </row>
    <row r="9106" spans="1:3">
      <c r="A9106" s="577"/>
      <c r="B9106" s="577"/>
      <c r="C9106" s="577"/>
    </row>
    <row r="9107" spans="1:3">
      <c r="A9107" s="577"/>
      <c r="B9107" s="577"/>
      <c r="C9107" s="577"/>
    </row>
    <row r="9108" spans="1:3">
      <c r="A9108" s="577"/>
      <c r="B9108" s="577"/>
      <c r="C9108" s="577"/>
    </row>
    <row r="9109" spans="1:3">
      <c r="A9109" s="577"/>
      <c r="B9109" s="577"/>
      <c r="C9109" s="577"/>
    </row>
    <row r="9110" spans="1:3">
      <c r="A9110" s="577"/>
      <c r="B9110" s="577"/>
      <c r="C9110" s="577"/>
    </row>
    <row r="9111" spans="1:3">
      <c r="A9111" s="577"/>
      <c r="B9111" s="577"/>
      <c r="C9111" s="577"/>
    </row>
    <row r="9112" spans="1:3">
      <c r="A9112" s="577"/>
      <c r="B9112" s="577"/>
      <c r="C9112" s="577"/>
    </row>
    <row r="9113" spans="1:3">
      <c r="A9113" s="577"/>
      <c r="B9113" s="577"/>
      <c r="C9113" s="577"/>
    </row>
    <row r="9114" spans="1:3">
      <c r="A9114" s="577"/>
      <c r="B9114" s="577"/>
      <c r="C9114" s="577"/>
    </row>
    <row r="9115" spans="1:3">
      <c r="A9115" s="577"/>
      <c r="B9115" s="577"/>
      <c r="C9115" s="577"/>
    </row>
    <row r="9116" spans="1:3">
      <c r="A9116" s="577"/>
      <c r="B9116" s="577"/>
      <c r="C9116" s="577"/>
    </row>
    <row r="9117" spans="1:3">
      <c r="A9117" s="577"/>
      <c r="B9117" s="577"/>
      <c r="C9117" s="577"/>
    </row>
    <row r="9118" spans="1:3">
      <c r="A9118" s="577"/>
      <c r="B9118" s="577"/>
      <c r="C9118" s="577"/>
    </row>
    <row r="9119" spans="1:3">
      <c r="A9119" s="577"/>
      <c r="B9119" s="577"/>
      <c r="C9119" s="577"/>
    </row>
    <row r="9120" spans="1:3">
      <c r="A9120" s="577"/>
      <c r="B9120" s="577"/>
      <c r="C9120" s="577"/>
    </row>
    <row r="9121" spans="1:3">
      <c r="A9121" s="577"/>
      <c r="B9121" s="577"/>
      <c r="C9121" s="577"/>
    </row>
    <row r="9122" spans="1:3">
      <c r="A9122" s="577"/>
      <c r="B9122" s="577"/>
      <c r="C9122" s="577"/>
    </row>
    <row r="9123" spans="1:3">
      <c r="A9123" s="577"/>
      <c r="B9123" s="577"/>
      <c r="C9123" s="577"/>
    </row>
    <row r="9124" spans="1:3">
      <c r="A9124" s="577"/>
      <c r="B9124" s="577"/>
      <c r="C9124" s="577"/>
    </row>
    <row r="9125" spans="1:3">
      <c r="A9125" s="577"/>
      <c r="B9125" s="577"/>
      <c r="C9125" s="577"/>
    </row>
    <row r="9126" spans="1:3">
      <c r="A9126" s="577"/>
      <c r="B9126" s="577"/>
      <c r="C9126" s="577"/>
    </row>
    <row r="9127" spans="1:3">
      <c r="A9127" s="577"/>
      <c r="B9127" s="577"/>
      <c r="C9127" s="577"/>
    </row>
    <row r="9128" spans="1:3">
      <c r="A9128" s="577"/>
      <c r="B9128" s="577"/>
      <c r="C9128" s="577"/>
    </row>
    <row r="9129" spans="1:3">
      <c r="A9129" s="577"/>
      <c r="B9129" s="577"/>
      <c r="C9129" s="577"/>
    </row>
    <row r="9130" spans="1:3">
      <c r="A9130" s="577"/>
      <c r="B9130" s="577"/>
      <c r="C9130" s="577"/>
    </row>
    <row r="9131" spans="1:3">
      <c r="A9131" s="577"/>
      <c r="B9131" s="577"/>
      <c r="C9131" s="577"/>
    </row>
    <row r="9132" spans="1:3">
      <c r="A9132" s="577"/>
      <c r="B9132" s="577"/>
      <c r="C9132" s="577"/>
    </row>
    <row r="9133" spans="1:3">
      <c r="A9133" s="577"/>
      <c r="B9133" s="577"/>
      <c r="C9133" s="577"/>
    </row>
    <row r="9134" spans="1:3">
      <c r="A9134" s="577"/>
      <c r="B9134" s="577"/>
      <c r="C9134" s="577"/>
    </row>
    <row r="9135" spans="1:3">
      <c r="A9135" s="577"/>
      <c r="B9135" s="577"/>
      <c r="C9135" s="577"/>
    </row>
    <row r="9136" spans="1:3">
      <c r="A9136" s="577"/>
      <c r="B9136" s="577"/>
      <c r="C9136" s="577"/>
    </row>
    <row r="9137" spans="1:3">
      <c r="A9137" s="577"/>
      <c r="B9137" s="577"/>
      <c r="C9137" s="577"/>
    </row>
    <row r="9138" spans="1:3">
      <c r="A9138" s="577"/>
      <c r="B9138" s="577"/>
      <c r="C9138" s="577"/>
    </row>
    <row r="9139" spans="1:3">
      <c r="A9139" s="577"/>
      <c r="B9139" s="577"/>
      <c r="C9139" s="577"/>
    </row>
    <row r="9140" spans="1:3">
      <c r="A9140" s="577"/>
      <c r="B9140" s="577"/>
      <c r="C9140" s="577"/>
    </row>
    <row r="9141" spans="1:3">
      <c r="A9141" s="577"/>
      <c r="B9141" s="577"/>
      <c r="C9141" s="577"/>
    </row>
    <row r="9142" spans="1:3">
      <c r="A9142" s="577"/>
      <c r="B9142" s="577"/>
      <c r="C9142" s="577"/>
    </row>
    <row r="9143" spans="1:3">
      <c r="A9143" s="577"/>
      <c r="B9143" s="577"/>
      <c r="C9143" s="577"/>
    </row>
    <row r="9144" spans="1:3">
      <c r="A9144" s="577"/>
      <c r="B9144" s="577"/>
      <c r="C9144" s="577"/>
    </row>
    <row r="9145" spans="1:3">
      <c r="A9145" s="577"/>
      <c r="B9145" s="577"/>
      <c r="C9145" s="577"/>
    </row>
    <row r="9146" spans="1:3">
      <c r="A9146" s="577"/>
      <c r="B9146" s="577"/>
      <c r="C9146" s="577"/>
    </row>
    <row r="9147" spans="1:3">
      <c r="A9147" s="577"/>
      <c r="B9147" s="577"/>
      <c r="C9147" s="577"/>
    </row>
    <row r="9148" spans="1:3">
      <c r="A9148" s="577"/>
      <c r="B9148" s="577"/>
      <c r="C9148" s="577"/>
    </row>
    <row r="9149" spans="1:3">
      <c r="A9149" s="577"/>
      <c r="B9149" s="577"/>
      <c r="C9149" s="577"/>
    </row>
    <row r="9150" spans="1:3">
      <c r="A9150" s="577"/>
      <c r="B9150" s="577"/>
      <c r="C9150" s="577"/>
    </row>
    <row r="9151" spans="1:3">
      <c r="A9151" s="577"/>
      <c r="B9151" s="577"/>
      <c r="C9151" s="577"/>
    </row>
    <row r="9152" spans="1:3">
      <c r="A9152" s="577"/>
      <c r="B9152" s="577"/>
      <c r="C9152" s="577"/>
    </row>
    <row r="9153" spans="1:3">
      <c r="A9153" s="577"/>
      <c r="B9153" s="577"/>
      <c r="C9153" s="577"/>
    </row>
    <row r="9154" spans="1:3">
      <c r="A9154" s="577"/>
      <c r="B9154" s="577"/>
      <c r="C9154" s="577"/>
    </row>
    <row r="9155" spans="1:3">
      <c r="A9155" s="577"/>
      <c r="B9155" s="577"/>
      <c r="C9155" s="577"/>
    </row>
    <row r="9156" spans="1:3">
      <c r="A9156" s="577"/>
      <c r="B9156" s="577"/>
      <c r="C9156" s="577"/>
    </row>
    <row r="9157" spans="1:3">
      <c r="A9157" s="577"/>
      <c r="B9157" s="577"/>
      <c r="C9157" s="577"/>
    </row>
    <row r="9158" spans="1:3">
      <c r="A9158" s="577"/>
      <c r="B9158" s="577"/>
      <c r="C9158" s="577"/>
    </row>
    <row r="9159" spans="1:3">
      <c r="A9159" s="577"/>
      <c r="B9159" s="577"/>
      <c r="C9159" s="577"/>
    </row>
    <row r="9160" spans="1:3">
      <c r="A9160" s="577"/>
      <c r="B9160" s="577"/>
      <c r="C9160" s="577"/>
    </row>
    <row r="9161" spans="1:3">
      <c r="A9161" s="577"/>
      <c r="B9161" s="577"/>
      <c r="C9161" s="577"/>
    </row>
    <row r="9162" spans="1:3">
      <c r="A9162" s="577"/>
      <c r="B9162" s="577"/>
      <c r="C9162" s="577"/>
    </row>
    <row r="9163" spans="1:3">
      <c r="A9163" s="577"/>
      <c r="B9163" s="577"/>
      <c r="C9163" s="577"/>
    </row>
    <row r="9164" spans="1:3">
      <c r="A9164" s="577"/>
      <c r="B9164" s="577"/>
      <c r="C9164" s="577"/>
    </row>
    <row r="9165" spans="1:3">
      <c r="A9165" s="577"/>
      <c r="B9165" s="577"/>
      <c r="C9165" s="577"/>
    </row>
    <row r="9166" spans="1:3">
      <c r="A9166" s="577"/>
      <c r="B9166" s="577"/>
      <c r="C9166" s="577"/>
    </row>
    <row r="9167" spans="1:3">
      <c r="A9167" s="577"/>
      <c r="B9167" s="577"/>
      <c r="C9167" s="577"/>
    </row>
    <row r="9168" spans="1:3">
      <c r="A9168" s="577"/>
      <c r="B9168" s="577"/>
      <c r="C9168" s="577"/>
    </row>
    <row r="9169" spans="1:3">
      <c r="A9169" s="577"/>
      <c r="B9169" s="577"/>
      <c r="C9169" s="577"/>
    </row>
    <row r="9170" spans="1:3">
      <c r="A9170" s="577"/>
      <c r="B9170" s="577"/>
      <c r="C9170" s="577"/>
    </row>
    <row r="9171" spans="1:3">
      <c r="A9171" s="577"/>
      <c r="B9171" s="577"/>
      <c r="C9171" s="577"/>
    </row>
    <row r="9172" spans="1:3">
      <c r="A9172" s="577"/>
      <c r="B9172" s="577"/>
      <c r="C9172" s="577"/>
    </row>
    <row r="9173" spans="1:3">
      <c r="A9173" s="577"/>
      <c r="B9173" s="577"/>
      <c r="C9173" s="577"/>
    </row>
    <row r="9174" spans="1:3">
      <c r="A9174" s="577"/>
      <c r="B9174" s="577"/>
      <c r="C9174" s="577"/>
    </row>
    <row r="9175" spans="1:3">
      <c r="A9175" s="577"/>
      <c r="B9175" s="577"/>
      <c r="C9175" s="577"/>
    </row>
    <row r="9176" spans="1:3">
      <c r="A9176" s="577"/>
      <c r="B9176" s="577"/>
      <c r="C9176" s="577"/>
    </row>
    <row r="9177" spans="1:3">
      <c r="A9177" s="577"/>
      <c r="B9177" s="577"/>
      <c r="C9177" s="577"/>
    </row>
    <row r="9178" spans="1:3">
      <c r="A9178" s="577"/>
      <c r="B9178" s="577"/>
      <c r="C9178" s="577"/>
    </row>
    <row r="9179" spans="1:3">
      <c r="A9179" s="577"/>
      <c r="B9179" s="577"/>
      <c r="C9179" s="577"/>
    </row>
    <row r="9180" spans="1:3">
      <c r="A9180" s="577"/>
      <c r="B9180" s="577"/>
      <c r="C9180" s="577"/>
    </row>
    <row r="9181" spans="1:3">
      <c r="A9181" s="577"/>
      <c r="B9181" s="577"/>
      <c r="C9181" s="577"/>
    </row>
    <row r="9182" spans="1:3">
      <c r="A9182" s="577"/>
      <c r="B9182" s="577"/>
      <c r="C9182" s="577"/>
    </row>
    <row r="9183" spans="1:3">
      <c r="A9183" s="577"/>
      <c r="B9183" s="577"/>
      <c r="C9183" s="577"/>
    </row>
    <row r="9184" spans="1:3">
      <c r="A9184" s="577"/>
      <c r="B9184" s="577"/>
      <c r="C9184" s="577"/>
    </row>
    <row r="9185" spans="1:3">
      <c r="A9185" s="577"/>
      <c r="B9185" s="577"/>
      <c r="C9185" s="577"/>
    </row>
    <row r="9186" spans="1:3">
      <c r="A9186" s="577"/>
      <c r="B9186" s="577"/>
      <c r="C9186" s="577"/>
    </row>
    <row r="9187" spans="1:3">
      <c r="A9187" s="577"/>
      <c r="B9187" s="577"/>
      <c r="C9187" s="577"/>
    </row>
    <row r="9188" spans="1:3">
      <c r="A9188" s="577"/>
      <c r="B9188" s="577"/>
      <c r="C9188" s="577"/>
    </row>
    <row r="9189" spans="1:3">
      <c r="A9189" s="577"/>
      <c r="B9189" s="577"/>
      <c r="C9189" s="577"/>
    </row>
    <row r="9190" spans="1:3">
      <c r="A9190" s="577"/>
      <c r="B9190" s="577"/>
      <c r="C9190" s="577"/>
    </row>
    <row r="9191" spans="1:3">
      <c r="A9191" s="577"/>
      <c r="B9191" s="577"/>
      <c r="C9191" s="577"/>
    </row>
    <row r="9192" spans="1:3">
      <c r="A9192" s="577"/>
      <c r="B9192" s="577"/>
      <c r="C9192" s="577"/>
    </row>
    <row r="9193" spans="1:3">
      <c r="A9193" s="577"/>
      <c r="B9193" s="577"/>
      <c r="C9193" s="577"/>
    </row>
    <row r="9194" spans="1:3">
      <c r="A9194" s="577"/>
      <c r="B9194" s="577"/>
      <c r="C9194" s="577"/>
    </row>
    <row r="9195" spans="1:3">
      <c r="A9195" s="577"/>
      <c r="B9195" s="577"/>
      <c r="C9195" s="577"/>
    </row>
    <row r="9196" spans="1:3">
      <c r="A9196" s="577"/>
      <c r="B9196" s="577"/>
      <c r="C9196" s="577"/>
    </row>
    <row r="9197" spans="1:3">
      <c r="A9197" s="577"/>
      <c r="B9197" s="577"/>
      <c r="C9197" s="577"/>
    </row>
    <row r="9198" spans="1:3">
      <c r="A9198" s="577"/>
      <c r="B9198" s="577"/>
      <c r="C9198" s="577"/>
    </row>
    <row r="9199" spans="1:3">
      <c r="A9199" s="577"/>
      <c r="B9199" s="577"/>
      <c r="C9199" s="577"/>
    </row>
    <row r="9200" spans="1:3">
      <c r="A9200" s="577"/>
      <c r="B9200" s="577"/>
      <c r="C9200" s="577"/>
    </row>
    <row r="9201" spans="1:3">
      <c r="A9201" s="577"/>
      <c r="B9201" s="577"/>
      <c r="C9201" s="577"/>
    </row>
    <row r="9202" spans="1:3">
      <c r="A9202" s="577"/>
      <c r="B9202" s="577"/>
      <c r="C9202" s="577"/>
    </row>
    <row r="9203" spans="1:3">
      <c r="A9203" s="577"/>
      <c r="B9203" s="577"/>
      <c r="C9203" s="577"/>
    </row>
    <row r="9204" spans="1:3">
      <c r="A9204" s="577"/>
      <c r="B9204" s="577"/>
      <c r="C9204" s="577"/>
    </row>
    <row r="9205" spans="1:3">
      <c r="A9205" s="577"/>
      <c r="B9205" s="577"/>
      <c r="C9205" s="577"/>
    </row>
    <row r="9206" spans="1:3">
      <c r="A9206" s="577"/>
      <c r="B9206" s="577"/>
      <c r="C9206" s="577"/>
    </row>
    <row r="9207" spans="1:3">
      <c r="A9207" s="577"/>
      <c r="B9207" s="577"/>
      <c r="C9207" s="577"/>
    </row>
    <row r="9208" spans="1:3">
      <c r="A9208" s="577"/>
      <c r="B9208" s="577"/>
      <c r="C9208" s="577"/>
    </row>
    <row r="9209" spans="1:3">
      <c r="A9209" s="577"/>
      <c r="B9209" s="577"/>
      <c r="C9209" s="577"/>
    </row>
    <row r="9210" spans="1:3">
      <c r="A9210" s="577"/>
      <c r="B9210" s="577"/>
      <c r="C9210" s="577"/>
    </row>
    <row r="9211" spans="1:3">
      <c r="A9211" s="577"/>
      <c r="B9211" s="577"/>
      <c r="C9211" s="577"/>
    </row>
    <row r="9212" spans="1:3">
      <c r="A9212" s="577"/>
      <c r="B9212" s="577"/>
      <c r="C9212" s="577"/>
    </row>
    <row r="9213" spans="1:3">
      <c r="A9213" s="577"/>
      <c r="B9213" s="577"/>
      <c r="C9213" s="577"/>
    </row>
    <row r="9214" spans="1:3">
      <c r="A9214" s="577"/>
      <c r="B9214" s="577"/>
      <c r="C9214" s="577"/>
    </row>
    <row r="9215" spans="1:3">
      <c r="A9215" s="577"/>
      <c r="B9215" s="577"/>
      <c r="C9215" s="577"/>
    </row>
    <row r="9216" spans="1:3">
      <c r="A9216" s="577"/>
      <c r="B9216" s="577"/>
      <c r="C9216" s="577"/>
    </row>
    <row r="9217" spans="1:3">
      <c r="A9217" s="577"/>
      <c r="B9217" s="577"/>
      <c r="C9217" s="577"/>
    </row>
    <row r="9218" spans="1:3">
      <c r="A9218" s="577"/>
      <c r="B9218" s="577"/>
      <c r="C9218" s="577"/>
    </row>
    <row r="9219" spans="1:3">
      <c r="A9219" s="577"/>
      <c r="B9219" s="577"/>
      <c r="C9219" s="577"/>
    </row>
    <row r="9220" spans="1:3">
      <c r="A9220" s="577"/>
      <c r="B9220" s="577"/>
      <c r="C9220" s="577"/>
    </row>
    <row r="9221" spans="1:3">
      <c r="A9221" s="577"/>
      <c r="B9221" s="577"/>
      <c r="C9221" s="577"/>
    </row>
    <row r="9222" spans="1:3">
      <c r="A9222" s="577"/>
      <c r="B9222" s="577"/>
      <c r="C9222" s="577"/>
    </row>
    <row r="9223" spans="1:3">
      <c r="A9223" s="577"/>
      <c r="B9223" s="577"/>
      <c r="C9223" s="577"/>
    </row>
    <row r="9224" spans="1:3">
      <c r="A9224" s="577"/>
      <c r="B9224" s="577"/>
      <c r="C9224" s="577"/>
    </row>
    <row r="9225" spans="1:3">
      <c r="A9225" s="577"/>
      <c r="B9225" s="577"/>
      <c r="C9225" s="577"/>
    </row>
    <row r="9226" spans="1:3">
      <c r="A9226" s="577"/>
      <c r="B9226" s="577"/>
      <c r="C9226" s="577"/>
    </row>
    <row r="9227" spans="1:3">
      <c r="A9227" s="577"/>
      <c r="B9227" s="577"/>
      <c r="C9227" s="577"/>
    </row>
    <row r="9228" spans="1:3">
      <c r="A9228" s="577"/>
      <c r="B9228" s="577"/>
      <c r="C9228" s="577"/>
    </row>
    <row r="9229" spans="1:3">
      <c r="A9229" s="577"/>
      <c r="B9229" s="577"/>
      <c r="C9229" s="577"/>
    </row>
    <row r="9230" spans="1:3">
      <c r="A9230" s="577"/>
      <c r="B9230" s="577"/>
      <c r="C9230" s="577"/>
    </row>
    <row r="9231" spans="1:3">
      <c r="A9231" s="577"/>
      <c r="B9231" s="577"/>
      <c r="C9231" s="577"/>
    </row>
    <row r="9232" spans="1:3">
      <c r="A9232" s="577"/>
      <c r="B9232" s="577"/>
      <c r="C9232" s="577"/>
    </row>
    <row r="9233" spans="1:3">
      <c r="A9233" s="577"/>
      <c r="B9233" s="577"/>
      <c r="C9233" s="577"/>
    </row>
    <row r="9234" spans="1:3">
      <c r="A9234" s="577"/>
      <c r="B9234" s="577"/>
      <c r="C9234" s="577"/>
    </row>
    <row r="9235" spans="1:3">
      <c r="A9235" s="577"/>
      <c r="B9235" s="577"/>
      <c r="C9235" s="577"/>
    </row>
    <row r="9236" spans="1:3">
      <c r="A9236" s="577"/>
      <c r="B9236" s="577"/>
      <c r="C9236" s="577"/>
    </row>
    <row r="9237" spans="1:3">
      <c r="A9237" s="577"/>
      <c r="B9237" s="577"/>
      <c r="C9237" s="577"/>
    </row>
    <row r="9238" spans="1:3">
      <c r="A9238" s="577"/>
      <c r="B9238" s="577"/>
      <c r="C9238" s="577"/>
    </row>
    <row r="9239" spans="1:3">
      <c r="A9239" s="577"/>
      <c r="B9239" s="577"/>
      <c r="C9239" s="577"/>
    </row>
    <row r="9240" spans="1:3">
      <c r="A9240" s="577"/>
      <c r="B9240" s="577"/>
      <c r="C9240" s="577"/>
    </row>
    <row r="9241" spans="1:3">
      <c r="A9241" s="577"/>
      <c r="B9241" s="577"/>
      <c r="C9241" s="577"/>
    </row>
    <row r="9242" spans="1:3">
      <c r="A9242" s="577"/>
      <c r="B9242" s="577"/>
      <c r="C9242" s="577"/>
    </row>
    <row r="9243" spans="1:3">
      <c r="A9243" s="577"/>
      <c r="B9243" s="577"/>
      <c r="C9243" s="577"/>
    </row>
    <row r="9244" spans="1:3">
      <c r="A9244" s="577"/>
      <c r="B9244" s="577"/>
      <c r="C9244" s="577"/>
    </row>
    <row r="9245" spans="1:3">
      <c r="A9245" s="577"/>
      <c r="B9245" s="577"/>
      <c r="C9245" s="577"/>
    </row>
    <row r="9246" spans="1:3">
      <c r="A9246" s="577"/>
      <c r="B9246" s="577"/>
      <c r="C9246" s="577"/>
    </row>
    <row r="9247" spans="1:3">
      <c r="A9247" s="577"/>
      <c r="B9247" s="577"/>
      <c r="C9247" s="577"/>
    </row>
    <row r="9248" spans="1:3">
      <c r="A9248" s="577"/>
      <c r="B9248" s="577"/>
      <c r="C9248" s="577"/>
    </row>
    <row r="9249" spans="1:3">
      <c r="A9249" s="577"/>
      <c r="B9249" s="577"/>
      <c r="C9249" s="577"/>
    </row>
    <row r="9250" spans="1:3">
      <c r="A9250" s="577"/>
      <c r="B9250" s="577"/>
      <c r="C9250" s="577"/>
    </row>
    <row r="9251" spans="1:3">
      <c r="A9251" s="577"/>
      <c r="B9251" s="577"/>
      <c r="C9251" s="577"/>
    </row>
    <row r="9252" spans="1:3">
      <c r="A9252" s="577"/>
      <c r="B9252" s="577"/>
      <c r="C9252" s="577"/>
    </row>
    <row r="9253" spans="1:3">
      <c r="A9253" s="577"/>
      <c r="B9253" s="577"/>
      <c r="C9253" s="577"/>
    </row>
    <row r="9254" spans="1:3">
      <c r="A9254" s="577"/>
      <c r="B9254" s="577"/>
      <c r="C9254" s="577"/>
    </row>
    <row r="9255" spans="1:3">
      <c r="A9255" s="577"/>
      <c r="B9255" s="577"/>
      <c r="C9255" s="577"/>
    </row>
    <row r="9256" spans="1:3">
      <c r="A9256" s="577"/>
      <c r="B9256" s="577"/>
      <c r="C9256" s="577"/>
    </row>
    <row r="9257" spans="1:3">
      <c r="A9257" s="577"/>
      <c r="B9257" s="577"/>
      <c r="C9257" s="577"/>
    </row>
    <row r="9258" spans="1:3">
      <c r="A9258" s="577"/>
      <c r="B9258" s="577"/>
      <c r="C9258" s="577"/>
    </row>
    <row r="9259" spans="1:3">
      <c r="A9259" s="577"/>
      <c r="B9259" s="577"/>
      <c r="C9259" s="577"/>
    </row>
    <row r="9260" spans="1:3">
      <c r="A9260" s="577"/>
      <c r="B9260" s="577"/>
      <c r="C9260" s="577"/>
    </row>
    <row r="9261" spans="1:3">
      <c r="A9261" s="577"/>
      <c r="B9261" s="577"/>
      <c r="C9261" s="577"/>
    </row>
    <row r="9262" spans="1:3">
      <c r="A9262" s="577"/>
      <c r="B9262" s="577"/>
      <c r="C9262" s="577"/>
    </row>
    <row r="9263" spans="1:3">
      <c r="A9263" s="577"/>
      <c r="B9263" s="577"/>
      <c r="C9263" s="577"/>
    </row>
    <row r="9264" spans="1:3">
      <c r="A9264" s="577"/>
      <c r="B9264" s="577"/>
      <c r="C9264" s="577"/>
    </row>
    <row r="9265" spans="1:3">
      <c r="A9265" s="577"/>
      <c r="B9265" s="577"/>
      <c r="C9265" s="577"/>
    </row>
    <row r="9266" spans="1:3">
      <c r="A9266" s="577"/>
      <c r="B9266" s="577"/>
      <c r="C9266" s="577"/>
    </row>
    <row r="9267" spans="1:3">
      <c r="A9267" s="577"/>
      <c r="B9267" s="577"/>
      <c r="C9267" s="577"/>
    </row>
    <row r="9268" spans="1:3">
      <c r="A9268" s="577"/>
      <c r="B9268" s="577"/>
      <c r="C9268" s="577"/>
    </row>
    <row r="9269" spans="1:3">
      <c r="A9269" s="577"/>
      <c r="B9269" s="577"/>
      <c r="C9269" s="577"/>
    </row>
    <row r="9270" spans="1:3">
      <c r="A9270" s="577"/>
      <c r="B9270" s="577"/>
      <c r="C9270" s="577"/>
    </row>
    <row r="9271" spans="1:3">
      <c r="A9271" s="577"/>
      <c r="B9271" s="577"/>
      <c r="C9271" s="577"/>
    </row>
    <row r="9272" spans="1:3">
      <c r="A9272" s="577"/>
      <c r="B9272" s="577"/>
      <c r="C9272" s="577"/>
    </row>
    <row r="9273" spans="1:3">
      <c r="A9273" s="577"/>
      <c r="B9273" s="577"/>
      <c r="C9273" s="577"/>
    </row>
    <row r="9274" spans="1:3">
      <c r="A9274" s="577"/>
      <c r="B9274" s="577"/>
      <c r="C9274" s="577"/>
    </row>
    <row r="9275" spans="1:3">
      <c r="A9275" s="577"/>
      <c r="B9275" s="577"/>
      <c r="C9275" s="577"/>
    </row>
    <row r="9276" spans="1:3">
      <c r="A9276" s="577"/>
      <c r="B9276" s="577"/>
      <c r="C9276" s="577"/>
    </row>
    <row r="9277" spans="1:3">
      <c r="A9277" s="577"/>
      <c r="B9277" s="577"/>
      <c r="C9277" s="577"/>
    </row>
    <row r="9278" spans="1:3">
      <c r="A9278" s="577"/>
      <c r="B9278" s="577"/>
      <c r="C9278" s="577"/>
    </row>
    <row r="9279" spans="1:3">
      <c r="A9279" s="577"/>
      <c r="B9279" s="577"/>
      <c r="C9279" s="577"/>
    </row>
    <row r="9280" spans="1:3">
      <c r="A9280" s="577"/>
      <c r="B9280" s="577"/>
      <c r="C9280" s="577"/>
    </row>
    <row r="9281" spans="1:3">
      <c r="A9281" s="577"/>
      <c r="B9281" s="577"/>
      <c r="C9281" s="577"/>
    </row>
    <row r="9282" spans="1:3">
      <c r="A9282" s="577"/>
      <c r="B9282" s="577"/>
      <c r="C9282" s="577"/>
    </row>
    <row r="9283" spans="1:3">
      <c r="A9283" s="577"/>
      <c r="B9283" s="577"/>
      <c r="C9283" s="577"/>
    </row>
    <row r="9284" spans="1:3">
      <c r="A9284" s="577"/>
      <c r="B9284" s="577"/>
      <c r="C9284" s="577"/>
    </row>
    <row r="9285" spans="1:3">
      <c r="A9285" s="577"/>
      <c r="B9285" s="577"/>
      <c r="C9285" s="577"/>
    </row>
    <row r="9286" spans="1:3">
      <c r="A9286" s="577"/>
      <c r="B9286" s="577"/>
      <c r="C9286" s="577"/>
    </row>
    <row r="9287" spans="1:3">
      <c r="A9287" s="577"/>
      <c r="B9287" s="577"/>
      <c r="C9287" s="577"/>
    </row>
    <row r="9288" spans="1:3">
      <c r="A9288" s="577"/>
      <c r="B9288" s="577"/>
      <c r="C9288" s="577"/>
    </row>
    <row r="9289" spans="1:3">
      <c r="A9289" s="577"/>
      <c r="B9289" s="577"/>
      <c r="C9289" s="577"/>
    </row>
    <row r="9290" spans="1:3">
      <c r="A9290" s="577"/>
      <c r="B9290" s="577"/>
      <c r="C9290" s="577"/>
    </row>
    <row r="9291" spans="1:3">
      <c r="A9291" s="577"/>
      <c r="B9291" s="577"/>
      <c r="C9291" s="577"/>
    </row>
    <row r="9292" spans="1:3">
      <c r="A9292" s="577"/>
      <c r="B9292" s="577"/>
      <c r="C9292" s="577"/>
    </row>
    <row r="9293" spans="1:3">
      <c r="A9293" s="577"/>
      <c r="B9293" s="577"/>
      <c r="C9293" s="577"/>
    </row>
    <row r="9294" spans="1:3">
      <c r="A9294" s="577"/>
      <c r="B9294" s="577"/>
      <c r="C9294" s="577"/>
    </row>
    <row r="9295" spans="1:3">
      <c r="A9295" s="577"/>
      <c r="B9295" s="577"/>
      <c r="C9295" s="577"/>
    </row>
    <row r="9296" spans="1:3">
      <c r="A9296" s="577"/>
      <c r="B9296" s="577"/>
      <c r="C9296" s="577"/>
    </row>
    <row r="9297" spans="1:3">
      <c r="A9297" s="577"/>
      <c r="B9297" s="577"/>
      <c r="C9297" s="577"/>
    </row>
    <row r="9298" spans="1:3">
      <c r="A9298" s="577"/>
      <c r="B9298" s="577"/>
      <c r="C9298" s="577"/>
    </row>
    <row r="9299" spans="1:3">
      <c r="A9299" s="577"/>
      <c r="B9299" s="577"/>
      <c r="C9299" s="577"/>
    </row>
    <row r="9300" spans="1:3">
      <c r="A9300" s="577"/>
      <c r="B9300" s="577"/>
      <c r="C9300" s="577"/>
    </row>
    <row r="9301" spans="1:3">
      <c r="A9301" s="577"/>
      <c r="B9301" s="577"/>
      <c r="C9301" s="577"/>
    </row>
    <row r="9302" spans="1:3">
      <c r="A9302" s="577"/>
      <c r="B9302" s="577"/>
      <c r="C9302" s="577"/>
    </row>
    <row r="9303" spans="1:3">
      <c r="A9303" s="577"/>
      <c r="B9303" s="577"/>
      <c r="C9303" s="577"/>
    </row>
    <row r="9304" spans="1:3">
      <c r="A9304" s="577"/>
      <c r="B9304" s="577"/>
      <c r="C9304" s="577"/>
    </row>
    <row r="9305" spans="1:3">
      <c r="A9305" s="577"/>
      <c r="B9305" s="577"/>
      <c r="C9305" s="577"/>
    </row>
    <row r="9306" spans="1:3">
      <c r="A9306" s="577"/>
      <c r="B9306" s="577"/>
      <c r="C9306" s="577"/>
    </row>
    <row r="9307" spans="1:3">
      <c r="A9307" s="577"/>
      <c r="B9307" s="577"/>
      <c r="C9307" s="577"/>
    </row>
    <row r="9308" spans="1:3">
      <c r="A9308" s="577"/>
      <c r="B9308" s="577"/>
      <c r="C9308" s="577"/>
    </row>
    <row r="9309" spans="1:3">
      <c r="A9309" s="577"/>
      <c r="B9309" s="577"/>
      <c r="C9309" s="577"/>
    </row>
    <row r="9310" spans="1:3">
      <c r="A9310" s="577"/>
      <c r="B9310" s="577"/>
      <c r="C9310" s="577"/>
    </row>
    <row r="9311" spans="1:3">
      <c r="A9311" s="577"/>
      <c r="B9311" s="577"/>
      <c r="C9311" s="577"/>
    </row>
    <row r="9312" spans="1:3">
      <c r="A9312" s="577"/>
      <c r="B9312" s="577"/>
      <c r="C9312" s="577"/>
    </row>
    <row r="9313" spans="1:3">
      <c r="A9313" s="577"/>
      <c r="B9313" s="577"/>
      <c r="C9313" s="577"/>
    </row>
    <row r="9314" spans="1:3">
      <c r="A9314" s="577"/>
      <c r="B9314" s="577"/>
      <c r="C9314" s="577"/>
    </row>
    <row r="9315" spans="1:3">
      <c r="A9315" s="577"/>
      <c r="B9315" s="577"/>
      <c r="C9315" s="577"/>
    </row>
    <row r="9316" spans="1:3">
      <c r="A9316" s="577"/>
      <c r="B9316" s="577"/>
      <c r="C9316" s="577"/>
    </row>
    <row r="9317" spans="1:3">
      <c r="A9317" s="577"/>
      <c r="B9317" s="577"/>
      <c r="C9317" s="577"/>
    </row>
    <row r="9318" spans="1:3">
      <c r="A9318" s="577"/>
      <c r="B9318" s="577"/>
      <c r="C9318" s="577"/>
    </row>
    <row r="9319" spans="1:3">
      <c r="A9319" s="577"/>
      <c r="B9319" s="577"/>
      <c r="C9319" s="577"/>
    </row>
    <row r="9320" spans="1:3">
      <c r="A9320" s="577"/>
      <c r="B9320" s="577"/>
      <c r="C9320" s="577"/>
    </row>
    <row r="9321" spans="1:3">
      <c r="A9321" s="577"/>
      <c r="B9321" s="577"/>
      <c r="C9321" s="577"/>
    </row>
    <row r="9322" spans="1:3">
      <c r="A9322" s="577"/>
      <c r="B9322" s="577"/>
      <c r="C9322" s="577"/>
    </row>
    <row r="9323" spans="1:3">
      <c r="A9323" s="577"/>
      <c r="B9323" s="577"/>
      <c r="C9323" s="577"/>
    </row>
    <row r="9324" spans="1:3">
      <c r="A9324" s="577"/>
      <c r="B9324" s="577"/>
      <c r="C9324" s="577"/>
    </row>
    <row r="9325" spans="1:3">
      <c r="A9325" s="577"/>
      <c r="B9325" s="577"/>
      <c r="C9325" s="577"/>
    </row>
    <row r="9326" spans="1:3">
      <c r="A9326" s="577"/>
      <c r="B9326" s="577"/>
      <c r="C9326" s="577"/>
    </row>
    <row r="9327" spans="1:3">
      <c r="A9327" s="577"/>
      <c r="B9327" s="577"/>
      <c r="C9327" s="577"/>
    </row>
    <row r="9328" spans="1:3">
      <c r="A9328" s="577"/>
      <c r="B9328" s="577"/>
      <c r="C9328" s="577"/>
    </row>
    <row r="9329" spans="1:3">
      <c r="A9329" s="577"/>
      <c r="B9329" s="577"/>
      <c r="C9329" s="577"/>
    </row>
    <row r="9330" spans="1:3">
      <c r="A9330" s="577"/>
      <c r="B9330" s="577"/>
      <c r="C9330" s="577"/>
    </row>
    <row r="9331" spans="1:3">
      <c r="A9331" s="577"/>
      <c r="B9331" s="577"/>
      <c r="C9331" s="577"/>
    </row>
    <row r="9332" spans="1:3">
      <c r="A9332" s="577"/>
      <c r="B9332" s="577"/>
      <c r="C9332" s="577"/>
    </row>
    <row r="9333" spans="1:3">
      <c r="A9333" s="577"/>
      <c r="B9333" s="577"/>
      <c r="C9333" s="577"/>
    </row>
    <row r="9334" spans="1:3">
      <c r="A9334" s="577"/>
      <c r="B9334" s="577"/>
      <c r="C9334" s="577"/>
    </row>
    <row r="9335" spans="1:3">
      <c r="A9335" s="577"/>
      <c r="B9335" s="577"/>
      <c r="C9335" s="577"/>
    </row>
    <row r="9336" spans="1:3">
      <c r="A9336" s="577"/>
      <c r="B9336" s="577"/>
      <c r="C9336" s="577"/>
    </row>
    <row r="9337" spans="1:3">
      <c r="A9337" s="577"/>
      <c r="B9337" s="577"/>
      <c r="C9337" s="577"/>
    </row>
    <row r="9338" spans="1:3">
      <c r="A9338" s="577"/>
      <c r="B9338" s="577"/>
      <c r="C9338" s="577"/>
    </row>
    <row r="9339" spans="1:3">
      <c r="A9339" s="577"/>
      <c r="B9339" s="577"/>
      <c r="C9339" s="577"/>
    </row>
    <row r="9340" spans="1:3">
      <c r="A9340" s="577"/>
      <c r="B9340" s="577"/>
      <c r="C9340" s="577"/>
    </row>
    <row r="9341" spans="1:3">
      <c r="A9341" s="577"/>
      <c r="B9341" s="577"/>
      <c r="C9341" s="577"/>
    </row>
    <row r="9342" spans="1:3">
      <c r="A9342" s="577"/>
      <c r="B9342" s="577"/>
      <c r="C9342" s="577"/>
    </row>
    <row r="9343" spans="1:3">
      <c r="A9343" s="577"/>
      <c r="B9343" s="577"/>
      <c r="C9343" s="577"/>
    </row>
    <row r="9344" spans="1:3">
      <c r="A9344" s="577"/>
      <c r="B9344" s="577"/>
      <c r="C9344" s="577"/>
    </row>
    <row r="9345" spans="1:3">
      <c r="A9345" s="577"/>
      <c r="B9345" s="577"/>
      <c r="C9345" s="577"/>
    </row>
    <row r="9346" spans="1:3">
      <c r="A9346" s="577"/>
      <c r="B9346" s="577"/>
      <c r="C9346" s="577"/>
    </row>
    <row r="9347" spans="1:3">
      <c r="A9347" s="577"/>
      <c r="B9347" s="577"/>
      <c r="C9347" s="577"/>
    </row>
    <row r="9348" spans="1:3">
      <c r="A9348" s="577"/>
      <c r="B9348" s="577"/>
      <c r="C9348" s="577"/>
    </row>
    <row r="9349" spans="1:3">
      <c r="A9349" s="577"/>
      <c r="B9349" s="577"/>
      <c r="C9349" s="577"/>
    </row>
    <row r="9350" spans="1:3">
      <c r="A9350" s="577"/>
      <c r="B9350" s="577"/>
      <c r="C9350" s="577"/>
    </row>
    <row r="9351" spans="1:3">
      <c r="A9351" s="577"/>
      <c r="B9351" s="577"/>
      <c r="C9351" s="577"/>
    </row>
    <row r="9352" spans="1:3">
      <c r="A9352" s="577"/>
      <c r="B9352" s="577"/>
      <c r="C9352" s="577"/>
    </row>
    <row r="9353" spans="1:3">
      <c r="A9353" s="577"/>
      <c r="B9353" s="577"/>
      <c r="C9353" s="577"/>
    </row>
    <row r="9354" spans="1:3">
      <c r="A9354" s="577"/>
      <c r="B9354" s="577"/>
      <c r="C9354" s="577"/>
    </row>
    <row r="9355" spans="1:3">
      <c r="A9355" s="577"/>
      <c r="B9355" s="577"/>
      <c r="C9355" s="577"/>
    </row>
    <row r="9356" spans="1:3">
      <c r="A9356" s="577"/>
      <c r="B9356" s="577"/>
      <c r="C9356" s="577"/>
    </row>
    <row r="9357" spans="1:3">
      <c r="A9357" s="577"/>
      <c r="B9357" s="577"/>
      <c r="C9357" s="577"/>
    </row>
    <row r="9358" spans="1:3">
      <c r="A9358" s="577"/>
      <c r="B9358" s="577"/>
      <c r="C9358" s="577"/>
    </row>
    <row r="9359" spans="1:3">
      <c r="A9359" s="577"/>
      <c r="B9359" s="577"/>
      <c r="C9359" s="577"/>
    </row>
    <row r="9360" spans="1:3">
      <c r="A9360" s="577"/>
      <c r="B9360" s="577"/>
      <c r="C9360" s="577"/>
    </row>
    <row r="9361" spans="1:3">
      <c r="A9361" s="577"/>
      <c r="B9361" s="577"/>
      <c r="C9361" s="577"/>
    </row>
    <row r="9362" spans="1:3">
      <c r="A9362" s="577"/>
      <c r="B9362" s="577"/>
      <c r="C9362" s="577"/>
    </row>
    <row r="9363" spans="1:3">
      <c r="A9363" s="577"/>
      <c r="B9363" s="577"/>
      <c r="C9363" s="577"/>
    </row>
    <row r="9364" spans="1:3">
      <c r="A9364" s="577"/>
      <c r="B9364" s="577"/>
      <c r="C9364" s="577"/>
    </row>
    <row r="9365" spans="1:3">
      <c r="A9365" s="577"/>
      <c r="B9365" s="577"/>
      <c r="C9365" s="577"/>
    </row>
    <row r="9366" spans="1:3">
      <c r="A9366" s="577"/>
      <c r="B9366" s="577"/>
      <c r="C9366" s="577"/>
    </row>
    <row r="9367" spans="1:3">
      <c r="A9367" s="577"/>
      <c r="B9367" s="577"/>
      <c r="C9367" s="577"/>
    </row>
    <row r="9368" spans="1:3">
      <c r="A9368" s="577"/>
      <c r="B9368" s="577"/>
      <c r="C9368" s="577"/>
    </row>
    <row r="9369" spans="1:3">
      <c r="A9369" s="577"/>
      <c r="B9369" s="577"/>
      <c r="C9369" s="577"/>
    </row>
    <row r="9370" spans="1:3">
      <c r="A9370" s="577"/>
      <c r="B9370" s="577"/>
      <c r="C9370" s="577"/>
    </row>
    <row r="9371" spans="1:3">
      <c r="A9371" s="577"/>
      <c r="B9371" s="577"/>
      <c r="C9371" s="577"/>
    </row>
    <row r="9372" spans="1:3">
      <c r="A9372" s="577"/>
      <c r="B9372" s="577"/>
      <c r="C9372" s="577"/>
    </row>
    <row r="9373" spans="1:3">
      <c r="A9373" s="577"/>
      <c r="B9373" s="577"/>
      <c r="C9373" s="577"/>
    </row>
    <row r="9374" spans="1:3">
      <c r="A9374" s="577"/>
      <c r="B9374" s="577"/>
      <c r="C9374" s="577"/>
    </row>
    <row r="9375" spans="1:3">
      <c r="A9375" s="577"/>
      <c r="B9375" s="577"/>
      <c r="C9375" s="577"/>
    </row>
    <row r="9376" spans="1:3">
      <c r="A9376" s="577"/>
      <c r="B9376" s="577"/>
      <c r="C9376" s="577"/>
    </row>
    <row r="9377" spans="1:3">
      <c r="A9377" s="577"/>
      <c r="B9377" s="577"/>
      <c r="C9377" s="577"/>
    </row>
    <row r="9378" spans="1:3">
      <c r="A9378" s="577"/>
      <c r="B9378" s="577"/>
      <c r="C9378" s="577"/>
    </row>
    <row r="9379" spans="1:3">
      <c r="A9379" s="577"/>
      <c r="B9379" s="577"/>
      <c r="C9379" s="577"/>
    </row>
    <row r="9380" spans="1:3">
      <c r="A9380" s="577"/>
      <c r="B9380" s="577"/>
      <c r="C9380" s="577"/>
    </row>
    <row r="9381" spans="1:3">
      <c r="A9381" s="577"/>
      <c r="B9381" s="577"/>
      <c r="C9381" s="577"/>
    </row>
    <row r="9382" spans="1:3">
      <c r="A9382" s="577"/>
      <c r="B9382" s="577"/>
      <c r="C9382" s="577"/>
    </row>
    <row r="9383" spans="1:3">
      <c r="A9383" s="577"/>
      <c r="B9383" s="577"/>
      <c r="C9383" s="577"/>
    </row>
    <row r="9384" spans="1:3">
      <c r="A9384" s="577"/>
      <c r="B9384" s="577"/>
      <c r="C9384" s="577"/>
    </row>
    <row r="9385" spans="1:3">
      <c r="A9385" s="577"/>
      <c r="B9385" s="577"/>
      <c r="C9385" s="577"/>
    </row>
    <row r="9386" spans="1:3">
      <c r="A9386" s="577"/>
      <c r="B9386" s="577"/>
      <c r="C9386" s="577"/>
    </row>
    <row r="9387" spans="1:3">
      <c r="A9387" s="577"/>
      <c r="B9387" s="577"/>
      <c r="C9387" s="577"/>
    </row>
    <row r="9388" spans="1:3">
      <c r="A9388" s="577"/>
      <c r="B9388" s="577"/>
      <c r="C9388" s="577"/>
    </row>
    <row r="9389" spans="1:3">
      <c r="A9389" s="577"/>
      <c r="B9389" s="577"/>
      <c r="C9389" s="577"/>
    </row>
    <row r="9390" spans="1:3">
      <c r="A9390" s="577"/>
      <c r="B9390" s="577"/>
      <c r="C9390" s="577"/>
    </row>
    <row r="9391" spans="1:3">
      <c r="A9391" s="577"/>
      <c r="B9391" s="577"/>
      <c r="C9391" s="577"/>
    </row>
    <row r="9392" spans="1:3">
      <c r="A9392" s="577"/>
      <c r="B9392" s="577"/>
      <c r="C9392" s="577"/>
    </row>
    <row r="9393" spans="1:3">
      <c r="A9393" s="577"/>
      <c r="B9393" s="577"/>
      <c r="C9393" s="577"/>
    </row>
    <row r="9394" spans="1:3">
      <c r="A9394" s="577"/>
      <c r="B9394" s="577"/>
      <c r="C9394" s="577"/>
    </row>
    <row r="9395" spans="1:3">
      <c r="A9395" s="577"/>
      <c r="B9395" s="577"/>
      <c r="C9395" s="577"/>
    </row>
    <row r="9396" spans="1:3">
      <c r="A9396" s="577"/>
      <c r="B9396" s="577"/>
      <c r="C9396" s="577"/>
    </row>
    <row r="9397" spans="1:3">
      <c r="A9397" s="577"/>
      <c r="B9397" s="577"/>
      <c r="C9397" s="577"/>
    </row>
    <row r="9398" spans="1:3">
      <c r="A9398" s="577"/>
      <c r="B9398" s="577"/>
      <c r="C9398" s="577"/>
    </row>
    <row r="9399" spans="1:3">
      <c r="A9399" s="577"/>
      <c r="B9399" s="577"/>
      <c r="C9399" s="577"/>
    </row>
    <row r="9400" spans="1:3">
      <c r="A9400" s="577"/>
      <c r="B9400" s="577"/>
      <c r="C9400" s="577"/>
    </row>
    <row r="9401" spans="1:3">
      <c r="A9401" s="577"/>
      <c r="B9401" s="577"/>
      <c r="C9401" s="577"/>
    </row>
    <row r="9402" spans="1:3">
      <c r="A9402" s="577"/>
      <c r="B9402" s="577"/>
      <c r="C9402" s="577"/>
    </row>
    <row r="9403" spans="1:3">
      <c r="A9403" s="577"/>
      <c r="B9403" s="577"/>
      <c r="C9403" s="577"/>
    </row>
    <row r="9404" spans="1:3">
      <c r="A9404" s="577"/>
      <c r="B9404" s="577"/>
      <c r="C9404" s="577"/>
    </row>
    <row r="9405" spans="1:3">
      <c r="A9405" s="577"/>
      <c r="B9405" s="577"/>
      <c r="C9405" s="577"/>
    </row>
    <row r="9406" spans="1:3">
      <c r="A9406" s="577"/>
      <c r="B9406" s="577"/>
      <c r="C9406" s="577"/>
    </row>
    <row r="9407" spans="1:3">
      <c r="A9407" s="577"/>
      <c r="B9407" s="577"/>
      <c r="C9407" s="577"/>
    </row>
    <row r="9408" spans="1:3">
      <c r="A9408" s="577"/>
      <c r="B9408" s="577"/>
      <c r="C9408" s="577"/>
    </row>
    <row r="9409" spans="1:3">
      <c r="A9409" s="577"/>
      <c r="B9409" s="577"/>
      <c r="C9409" s="577"/>
    </row>
    <row r="9410" spans="1:3">
      <c r="A9410" s="577"/>
      <c r="B9410" s="577"/>
      <c r="C9410" s="577"/>
    </row>
    <row r="9411" spans="1:3">
      <c r="A9411" s="577"/>
      <c r="B9411" s="577"/>
      <c r="C9411" s="577"/>
    </row>
    <row r="9412" spans="1:3">
      <c r="A9412" s="577"/>
      <c r="B9412" s="577"/>
      <c r="C9412" s="577"/>
    </row>
    <row r="9413" spans="1:3">
      <c r="A9413" s="577"/>
      <c r="B9413" s="577"/>
      <c r="C9413" s="577"/>
    </row>
    <row r="9414" spans="1:3">
      <c r="A9414" s="577"/>
      <c r="B9414" s="577"/>
      <c r="C9414" s="577"/>
    </row>
    <row r="9415" spans="1:3">
      <c r="A9415" s="577"/>
      <c r="B9415" s="577"/>
      <c r="C9415" s="577"/>
    </row>
    <row r="9416" spans="1:3">
      <c r="A9416" s="577"/>
      <c r="B9416" s="577"/>
      <c r="C9416" s="577"/>
    </row>
    <row r="9417" spans="1:3">
      <c r="A9417" s="577"/>
      <c r="B9417" s="577"/>
      <c r="C9417" s="577"/>
    </row>
    <row r="9418" spans="1:3">
      <c r="A9418" s="577"/>
      <c r="B9418" s="577"/>
      <c r="C9418" s="577"/>
    </row>
    <row r="9419" spans="1:3">
      <c r="A9419" s="577"/>
      <c r="B9419" s="577"/>
      <c r="C9419" s="577"/>
    </row>
    <row r="9420" spans="1:3">
      <c r="A9420" s="577"/>
      <c r="B9420" s="577"/>
      <c r="C9420" s="577"/>
    </row>
    <row r="9421" spans="1:3">
      <c r="A9421" s="577"/>
      <c r="B9421" s="577"/>
      <c r="C9421" s="577"/>
    </row>
    <row r="9422" spans="1:3">
      <c r="A9422" s="577"/>
      <c r="B9422" s="577"/>
      <c r="C9422" s="577"/>
    </row>
    <row r="9423" spans="1:3">
      <c r="A9423" s="577"/>
      <c r="B9423" s="577"/>
      <c r="C9423" s="577"/>
    </row>
    <row r="9424" spans="1:3">
      <c r="A9424" s="577"/>
      <c r="B9424" s="577"/>
      <c r="C9424" s="577"/>
    </row>
    <row r="9425" spans="1:3">
      <c r="A9425" s="577"/>
      <c r="B9425" s="577"/>
      <c r="C9425" s="577"/>
    </row>
    <row r="9426" spans="1:3">
      <c r="A9426" s="577"/>
      <c r="B9426" s="577"/>
      <c r="C9426" s="577"/>
    </row>
    <row r="9427" spans="1:3">
      <c r="A9427" s="577"/>
      <c r="B9427" s="577"/>
      <c r="C9427" s="577"/>
    </row>
    <row r="9428" spans="1:3">
      <c r="A9428" s="577"/>
      <c r="B9428" s="577"/>
      <c r="C9428" s="577"/>
    </row>
    <row r="9429" spans="1:3">
      <c r="A9429" s="577"/>
      <c r="B9429" s="577"/>
      <c r="C9429" s="577"/>
    </row>
    <row r="9430" spans="1:3">
      <c r="A9430" s="577"/>
      <c r="B9430" s="577"/>
      <c r="C9430" s="577"/>
    </row>
    <row r="9431" spans="1:3">
      <c r="A9431" s="577"/>
      <c r="B9431" s="577"/>
      <c r="C9431" s="577"/>
    </row>
    <row r="9432" spans="1:3">
      <c r="A9432" s="577"/>
      <c r="B9432" s="577"/>
      <c r="C9432" s="577"/>
    </row>
    <row r="9433" spans="1:3">
      <c r="A9433" s="577"/>
      <c r="B9433" s="577"/>
      <c r="C9433" s="577"/>
    </row>
    <row r="9434" spans="1:3">
      <c r="A9434" s="577"/>
      <c r="B9434" s="577"/>
      <c r="C9434" s="577"/>
    </row>
    <row r="9435" spans="1:3">
      <c r="A9435" s="577"/>
      <c r="B9435" s="577"/>
      <c r="C9435" s="577"/>
    </row>
    <row r="9436" spans="1:3">
      <c r="A9436" s="577"/>
      <c r="B9436" s="577"/>
      <c r="C9436" s="577"/>
    </row>
    <row r="9437" spans="1:3">
      <c r="A9437" s="577"/>
      <c r="B9437" s="577"/>
      <c r="C9437" s="577"/>
    </row>
    <row r="9438" spans="1:3">
      <c r="A9438" s="577"/>
      <c r="B9438" s="577"/>
      <c r="C9438" s="577"/>
    </row>
    <row r="9439" spans="1:3">
      <c r="A9439" s="577"/>
      <c r="B9439" s="577"/>
      <c r="C9439" s="577"/>
    </row>
    <row r="9440" spans="1:3">
      <c r="A9440" s="577"/>
      <c r="B9440" s="577"/>
      <c r="C9440" s="577"/>
    </row>
    <row r="9441" spans="1:3">
      <c r="A9441" s="577"/>
      <c r="B9441" s="577"/>
      <c r="C9441" s="577"/>
    </row>
    <row r="9442" spans="1:3">
      <c r="A9442" s="577"/>
      <c r="B9442" s="577"/>
      <c r="C9442" s="577"/>
    </row>
    <row r="9443" spans="1:3">
      <c r="A9443" s="577"/>
      <c r="B9443" s="577"/>
      <c r="C9443" s="577"/>
    </row>
    <row r="9444" spans="1:3">
      <c r="A9444" s="577"/>
      <c r="B9444" s="577"/>
      <c r="C9444" s="577"/>
    </row>
    <row r="9445" spans="1:3">
      <c r="A9445" s="577"/>
      <c r="B9445" s="577"/>
      <c r="C9445" s="577"/>
    </row>
    <row r="9446" spans="1:3">
      <c r="A9446" s="577"/>
      <c r="B9446" s="577"/>
      <c r="C9446" s="577"/>
    </row>
    <row r="9447" spans="1:3">
      <c r="A9447" s="577"/>
      <c r="B9447" s="577"/>
      <c r="C9447" s="577"/>
    </row>
    <row r="9448" spans="1:3">
      <c r="A9448" s="577"/>
      <c r="B9448" s="577"/>
      <c r="C9448" s="577"/>
    </row>
    <row r="9449" spans="1:3">
      <c r="A9449" s="577"/>
      <c r="B9449" s="577"/>
      <c r="C9449" s="577"/>
    </row>
    <row r="9450" spans="1:3">
      <c r="A9450" s="577"/>
      <c r="B9450" s="577"/>
      <c r="C9450" s="577"/>
    </row>
    <row r="9451" spans="1:3">
      <c r="A9451" s="577"/>
      <c r="B9451" s="577"/>
      <c r="C9451" s="577"/>
    </row>
    <row r="9452" spans="1:3">
      <c r="A9452" s="577"/>
      <c r="B9452" s="577"/>
      <c r="C9452" s="577"/>
    </row>
    <row r="9453" spans="1:3">
      <c r="A9453" s="577"/>
      <c r="B9453" s="577"/>
      <c r="C9453" s="577"/>
    </row>
    <row r="9454" spans="1:3">
      <c r="A9454" s="577"/>
      <c r="B9454" s="577"/>
      <c r="C9454" s="577"/>
    </row>
    <row r="9455" spans="1:3">
      <c r="A9455" s="577"/>
      <c r="B9455" s="577"/>
      <c r="C9455" s="577"/>
    </row>
    <row r="9456" spans="1:3">
      <c r="A9456" s="577"/>
      <c r="B9456" s="577"/>
      <c r="C9456" s="577"/>
    </row>
    <row r="9457" spans="1:3">
      <c r="A9457" s="577"/>
      <c r="B9457" s="577"/>
      <c r="C9457" s="577"/>
    </row>
    <row r="9458" spans="1:3">
      <c r="A9458" s="577"/>
      <c r="B9458" s="577"/>
      <c r="C9458" s="577"/>
    </row>
    <row r="9459" spans="1:3">
      <c r="A9459" s="577"/>
      <c r="B9459" s="577"/>
      <c r="C9459" s="577"/>
    </row>
    <row r="9460" spans="1:3">
      <c r="A9460" s="577"/>
      <c r="B9460" s="577"/>
      <c r="C9460" s="577"/>
    </row>
    <row r="9461" spans="1:3">
      <c r="A9461" s="577"/>
      <c r="B9461" s="577"/>
      <c r="C9461" s="577"/>
    </row>
    <row r="9462" spans="1:3">
      <c r="A9462" s="577"/>
      <c r="B9462" s="577"/>
      <c r="C9462" s="577"/>
    </row>
    <row r="9463" spans="1:3">
      <c r="A9463" s="577"/>
      <c r="B9463" s="577"/>
      <c r="C9463" s="577"/>
    </row>
    <row r="9464" spans="1:3">
      <c r="A9464" s="577"/>
      <c r="B9464" s="577"/>
      <c r="C9464" s="577"/>
    </row>
    <row r="9465" spans="1:3">
      <c r="A9465" s="577"/>
      <c r="B9465" s="577"/>
      <c r="C9465" s="577"/>
    </row>
    <row r="9466" spans="1:3">
      <c r="A9466" s="577"/>
      <c r="B9466" s="577"/>
      <c r="C9466" s="577"/>
    </row>
    <row r="9467" spans="1:3">
      <c r="A9467" s="577"/>
      <c r="B9467" s="577"/>
      <c r="C9467" s="577"/>
    </row>
    <row r="9468" spans="1:3">
      <c r="A9468" s="577"/>
      <c r="B9468" s="577"/>
      <c r="C9468" s="577"/>
    </row>
    <row r="9469" spans="1:3">
      <c r="A9469" s="577"/>
      <c r="B9469" s="577"/>
      <c r="C9469" s="577"/>
    </row>
    <row r="9470" spans="1:3">
      <c r="A9470" s="577"/>
      <c r="B9470" s="577"/>
      <c r="C9470" s="577"/>
    </row>
    <row r="9471" spans="1:3">
      <c r="A9471" s="577"/>
      <c r="B9471" s="577"/>
      <c r="C9471" s="577"/>
    </row>
    <row r="9472" spans="1:3">
      <c r="A9472" s="577"/>
      <c r="B9472" s="577"/>
      <c r="C9472" s="577"/>
    </row>
    <row r="9473" spans="1:3">
      <c r="A9473" s="577"/>
      <c r="B9473" s="577"/>
      <c r="C9473" s="577"/>
    </row>
    <row r="9474" spans="1:3">
      <c r="A9474" s="577"/>
      <c r="B9474" s="577"/>
      <c r="C9474" s="577"/>
    </row>
    <row r="9475" spans="1:3">
      <c r="A9475" s="577"/>
      <c r="B9475" s="577"/>
      <c r="C9475" s="577"/>
    </row>
    <row r="9476" spans="1:3">
      <c r="A9476" s="577"/>
      <c r="B9476" s="577"/>
      <c r="C9476" s="577"/>
    </row>
    <row r="9477" spans="1:3">
      <c r="A9477" s="577"/>
      <c r="B9477" s="577"/>
      <c r="C9477" s="577"/>
    </row>
    <row r="9478" spans="1:3">
      <c r="A9478" s="577"/>
      <c r="B9478" s="577"/>
      <c r="C9478" s="577"/>
    </row>
    <row r="9479" spans="1:3">
      <c r="A9479" s="577"/>
      <c r="B9479" s="577"/>
      <c r="C9479" s="577"/>
    </row>
    <row r="9480" spans="1:3">
      <c r="A9480" s="577"/>
      <c r="B9480" s="577"/>
      <c r="C9480" s="577"/>
    </row>
    <row r="9481" spans="1:3">
      <c r="A9481" s="577"/>
      <c r="B9481" s="577"/>
      <c r="C9481" s="577"/>
    </row>
    <row r="9482" spans="1:3">
      <c r="A9482" s="577"/>
      <c r="B9482" s="577"/>
      <c r="C9482" s="577"/>
    </row>
    <row r="9483" spans="1:3">
      <c r="A9483" s="577"/>
      <c r="B9483" s="577"/>
      <c r="C9483" s="577"/>
    </row>
    <row r="9484" spans="1:3">
      <c r="A9484" s="577"/>
      <c r="B9484" s="577"/>
      <c r="C9484" s="577"/>
    </row>
    <row r="9485" spans="1:3">
      <c r="A9485" s="577"/>
      <c r="B9485" s="577"/>
      <c r="C9485" s="577"/>
    </row>
    <row r="9486" spans="1:3">
      <c r="A9486" s="577"/>
      <c r="B9486" s="577"/>
      <c r="C9486" s="577"/>
    </row>
    <row r="9487" spans="1:3">
      <c r="A9487" s="577"/>
      <c r="B9487" s="577"/>
      <c r="C9487" s="577"/>
    </row>
    <row r="9488" spans="1:3">
      <c r="A9488" s="577"/>
      <c r="B9488" s="577"/>
      <c r="C9488" s="577"/>
    </row>
    <row r="9489" spans="1:3">
      <c r="A9489" s="577"/>
      <c r="B9489" s="577"/>
      <c r="C9489" s="577"/>
    </row>
    <row r="9490" spans="1:3">
      <c r="A9490" s="577"/>
      <c r="B9490" s="577"/>
      <c r="C9490" s="577"/>
    </row>
    <row r="9491" spans="1:3">
      <c r="A9491" s="577"/>
      <c r="B9491" s="577"/>
      <c r="C9491" s="577"/>
    </row>
    <row r="9492" spans="1:3">
      <c r="A9492" s="577"/>
      <c r="B9492" s="577"/>
      <c r="C9492" s="577"/>
    </row>
    <row r="9493" spans="1:3">
      <c r="A9493" s="577"/>
      <c r="B9493" s="577"/>
      <c r="C9493" s="577"/>
    </row>
    <row r="9494" spans="1:3">
      <c r="A9494" s="577"/>
      <c r="B9494" s="577"/>
      <c r="C9494" s="577"/>
    </row>
    <row r="9495" spans="1:3">
      <c r="A9495" s="577"/>
      <c r="B9495" s="577"/>
      <c r="C9495" s="577"/>
    </row>
    <row r="9496" spans="1:3">
      <c r="A9496" s="577"/>
      <c r="B9496" s="577"/>
      <c r="C9496" s="577"/>
    </row>
    <row r="9497" spans="1:3">
      <c r="A9497" s="577"/>
      <c r="B9497" s="577"/>
      <c r="C9497" s="577"/>
    </row>
    <row r="9498" spans="1:3">
      <c r="A9498" s="577"/>
      <c r="B9498" s="577"/>
      <c r="C9498" s="577"/>
    </row>
    <row r="9499" spans="1:3">
      <c r="A9499" s="577"/>
      <c r="B9499" s="577"/>
      <c r="C9499" s="577"/>
    </row>
    <row r="9500" spans="1:3">
      <c r="A9500" s="577"/>
      <c r="B9500" s="577"/>
      <c r="C9500" s="577"/>
    </row>
    <row r="9501" spans="1:3">
      <c r="A9501" s="577"/>
      <c r="B9501" s="577"/>
      <c r="C9501" s="577"/>
    </row>
    <row r="9502" spans="1:3">
      <c r="A9502" s="577"/>
      <c r="B9502" s="577"/>
      <c r="C9502" s="577"/>
    </row>
    <row r="9503" spans="1:3">
      <c r="A9503" s="577"/>
      <c r="B9503" s="577"/>
      <c r="C9503" s="577"/>
    </row>
    <row r="9504" spans="1:3">
      <c r="A9504" s="577"/>
      <c r="B9504" s="577"/>
      <c r="C9504" s="577"/>
    </row>
    <row r="9505" spans="1:3">
      <c r="A9505" s="577"/>
      <c r="B9505" s="577"/>
      <c r="C9505" s="577"/>
    </row>
    <row r="9506" spans="1:3">
      <c r="A9506" s="577"/>
      <c r="B9506" s="577"/>
      <c r="C9506" s="577"/>
    </row>
    <row r="9507" spans="1:3">
      <c r="A9507" s="577"/>
      <c r="B9507" s="577"/>
      <c r="C9507" s="577"/>
    </row>
    <row r="9508" spans="1:3">
      <c r="A9508" s="577"/>
      <c r="B9508" s="577"/>
      <c r="C9508" s="577"/>
    </row>
    <row r="9509" spans="1:3">
      <c r="A9509" s="577"/>
      <c r="B9509" s="577"/>
      <c r="C9509" s="577"/>
    </row>
    <row r="9510" spans="1:3">
      <c r="A9510" s="577"/>
      <c r="B9510" s="577"/>
      <c r="C9510" s="577"/>
    </row>
    <row r="9511" spans="1:3">
      <c r="A9511" s="577"/>
      <c r="B9511" s="577"/>
      <c r="C9511" s="577"/>
    </row>
    <row r="9512" spans="1:3">
      <c r="A9512" s="577"/>
      <c r="B9512" s="577"/>
      <c r="C9512" s="577"/>
    </row>
    <row r="9513" spans="1:3">
      <c r="A9513" s="577"/>
      <c r="B9513" s="577"/>
      <c r="C9513" s="577"/>
    </row>
    <row r="9514" spans="1:3">
      <c r="A9514" s="577"/>
      <c r="B9514" s="577"/>
      <c r="C9514" s="577"/>
    </row>
    <row r="9515" spans="1:3">
      <c r="A9515" s="577"/>
      <c r="B9515" s="577"/>
      <c r="C9515" s="577"/>
    </row>
    <row r="9516" spans="1:3">
      <c r="A9516" s="577"/>
      <c r="B9516" s="577"/>
      <c r="C9516" s="577"/>
    </row>
    <row r="9517" spans="1:3">
      <c r="A9517" s="577"/>
      <c r="B9517" s="577"/>
      <c r="C9517" s="577"/>
    </row>
    <row r="9518" spans="1:3">
      <c r="A9518" s="577"/>
      <c r="B9518" s="577"/>
      <c r="C9518" s="577"/>
    </row>
    <row r="9519" spans="1:3">
      <c r="A9519" s="577"/>
      <c r="B9519" s="577"/>
      <c r="C9519" s="577"/>
    </row>
    <row r="9520" spans="1:3">
      <c r="A9520" s="577"/>
      <c r="B9520" s="577"/>
      <c r="C9520" s="577"/>
    </row>
    <row r="9521" spans="1:3">
      <c r="A9521" s="577"/>
      <c r="B9521" s="577"/>
      <c r="C9521" s="577"/>
    </row>
    <row r="9522" spans="1:3">
      <c r="A9522" s="577"/>
      <c r="B9522" s="577"/>
      <c r="C9522" s="577"/>
    </row>
    <row r="9523" spans="1:3">
      <c r="A9523" s="577"/>
      <c r="B9523" s="577"/>
      <c r="C9523" s="577"/>
    </row>
    <row r="9524" spans="1:3">
      <c r="A9524" s="577"/>
      <c r="B9524" s="577"/>
      <c r="C9524" s="577"/>
    </row>
    <row r="9525" spans="1:3">
      <c r="A9525" s="577"/>
      <c r="B9525" s="577"/>
      <c r="C9525" s="577"/>
    </row>
    <row r="9526" spans="1:3">
      <c r="A9526" s="577"/>
      <c r="B9526" s="577"/>
      <c r="C9526" s="577"/>
    </row>
    <row r="9527" spans="1:3">
      <c r="A9527" s="577"/>
      <c r="B9527" s="577"/>
      <c r="C9527" s="577"/>
    </row>
    <row r="9528" spans="1:3">
      <c r="A9528" s="577"/>
      <c r="B9528" s="577"/>
      <c r="C9528" s="577"/>
    </row>
    <row r="9529" spans="1:3">
      <c r="A9529" s="577"/>
      <c r="B9529" s="577"/>
      <c r="C9529" s="577"/>
    </row>
    <row r="9530" spans="1:3">
      <c r="A9530" s="577"/>
      <c r="B9530" s="577"/>
      <c r="C9530" s="577"/>
    </row>
    <row r="9531" spans="1:3">
      <c r="A9531" s="577"/>
      <c r="B9531" s="577"/>
      <c r="C9531" s="577"/>
    </row>
    <row r="9532" spans="1:3">
      <c r="A9532" s="577"/>
      <c r="B9532" s="577"/>
      <c r="C9532" s="577"/>
    </row>
    <row r="9533" spans="1:3">
      <c r="A9533" s="577"/>
      <c r="B9533" s="577"/>
      <c r="C9533" s="577"/>
    </row>
    <row r="9534" spans="1:3">
      <c r="A9534" s="577"/>
      <c r="B9534" s="577"/>
      <c r="C9534" s="577"/>
    </row>
    <row r="9535" spans="1:3">
      <c r="A9535" s="577"/>
      <c r="B9535" s="577"/>
      <c r="C9535" s="577"/>
    </row>
    <row r="9536" spans="1:3">
      <c r="A9536" s="577"/>
      <c r="B9536" s="577"/>
      <c r="C9536" s="577"/>
    </row>
    <row r="9537" spans="1:3">
      <c r="A9537" s="577"/>
      <c r="B9537" s="577"/>
      <c r="C9537" s="577"/>
    </row>
    <row r="9538" spans="1:3">
      <c r="A9538" s="577"/>
      <c r="B9538" s="577"/>
      <c r="C9538" s="577"/>
    </row>
    <row r="9539" spans="1:3">
      <c r="A9539" s="577"/>
      <c r="B9539" s="577"/>
      <c r="C9539" s="577"/>
    </row>
    <row r="9540" spans="1:3">
      <c r="A9540" s="577"/>
      <c r="B9540" s="577"/>
      <c r="C9540" s="577"/>
    </row>
    <row r="9541" spans="1:3">
      <c r="A9541" s="577"/>
      <c r="B9541" s="577"/>
      <c r="C9541" s="577"/>
    </row>
    <row r="9542" spans="1:3">
      <c r="A9542" s="577"/>
      <c r="B9542" s="577"/>
      <c r="C9542" s="577"/>
    </row>
    <row r="9543" spans="1:3">
      <c r="A9543" s="577"/>
      <c r="B9543" s="577"/>
      <c r="C9543" s="577"/>
    </row>
    <row r="9544" spans="1:3">
      <c r="A9544" s="577"/>
      <c r="B9544" s="577"/>
      <c r="C9544" s="577"/>
    </row>
    <row r="9545" spans="1:3">
      <c r="A9545" s="577"/>
      <c r="B9545" s="577"/>
      <c r="C9545" s="577"/>
    </row>
    <row r="9546" spans="1:3">
      <c r="A9546" s="577"/>
      <c r="B9546" s="577"/>
      <c r="C9546" s="577"/>
    </row>
    <row r="9547" spans="1:3">
      <c r="A9547" s="577"/>
      <c r="B9547" s="577"/>
      <c r="C9547" s="577"/>
    </row>
    <row r="9548" spans="1:3">
      <c r="A9548" s="577"/>
      <c r="B9548" s="577"/>
      <c r="C9548" s="577"/>
    </row>
    <row r="9549" spans="1:3">
      <c r="A9549" s="577"/>
      <c r="B9549" s="577"/>
      <c r="C9549" s="577"/>
    </row>
    <row r="9550" spans="1:3">
      <c r="A9550" s="577"/>
      <c r="B9550" s="577"/>
      <c r="C9550" s="577"/>
    </row>
    <row r="9551" spans="1:3">
      <c r="A9551" s="577"/>
      <c r="B9551" s="577"/>
      <c r="C9551" s="577"/>
    </row>
    <row r="9552" spans="1:3">
      <c r="A9552" s="577"/>
      <c r="B9552" s="577"/>
      <c r="C9552" s="577"/>
    </row>
    <row r="9553" spans="1:3">
      <c r="A9553" s="577"/>
      <c r="B9553" s="577"/>
      <c r="C9553" s="577"/>
    </row>
    <row r="9554" spans="1:3">
      <c r="A9554" s="577"/>
      <c r="B9554" s="577"/>
      <c r="C9554" s="577"/>
    </row>
    <row r="9555" spans="1:3">
      <c r="A9555" s="577"/>
      <c r="B9555" s="577"/>
      <c r="C9555" s="577"/>
    </row>
    <row r="9556" spans="1:3">
      <c r="A9556" s="577"/>
      <c r="B9556" s="577"/>
      <c r="C9556" s="577"/>
    </row>
    <row r="9557" spans="1:3">
      <c r="A9557" s="577"/>
      <c r="B9557" s="577"/>
      <c r="C9557" s="577"/>
    </row>
    <row r="9558" spans="1:3">
      <c r="A9558" s="577"/>
      <c r="B9558" s="577"/>
      <c r="C9558" s="577"/>
    </row>
    <row r="9559" spans="1:3">
      <c r="A9559" s="577"/>
      <c r="B9559" s="577"/>
      <c r="C9559" s="577"/>
    </row>
    <row r="9560" spans="1:3">
      <c r="A9560" s="577"/>
      <c r="B9560" s="577"/>
      <c r="C9560" s="577"/>
    </row>
    <row r="9561" spans="1:3">
      <c r="A9561" s="577"/>
      <c r="B9561" s="577"/>
      <c r="C9561" s="577"/>
    </row>
    <row r="9562" spans="1:3">
      <c r="A9562" s="577"/>
      <c r="B9562" s="577"/>
      <c r="C9562" s="577"/>
    </row>
    <row r="9563" spans="1:3">
      <c r="A9563" s="577"/>
      <c r="B9563" s="577"/>
      <c r="C9563" s="577"/>
    </row>
    <row r="9564" spans="1:3">
      <c r="A9564" s="577"/>
      <c r="B9564" s="577"/>
      <c r="C9564" s="577"/>
    </row>
    <row r="9565" spans="1:3">
      <c r="A9565" s="577"/>
      <c r="B9565" s="577"/>
      <c r="C9565" s="577"/>
    </row>
    <row r="9566" spans="1:3">
      <c r="A9566" s="577"/>
      <c r="B9566" s="577"/>
      <c r="C9566" s="577"/>
    </row>
    <row r="9567" spans="1:3">
      <c r="A9567" s="577"/>
      <c r="B9567" s="577"/>
      <c r="C9567" s="577"/>
    </row>
    <row r="9568" spans="1:3">
      <c r="A9568" s="577"/>
      <c r="B9568" s="577"/>
      <c r="C9568" s="577"/>
    </row>
    <row r="9569" spans="1:3">
      <c r="A9569" s="577"/>
      <c r="B9569" s="577"/>
      <c r="C9569" s="577"/>
    </row>
    <row r="9570" spans="1:3">
      <c r="A9570" s="577"/>
      <c r="B9570" s="577"/>
      <c r="C9570" s="577"/>
    </row>
    <row r="9571" spans="1:3">
      <c r="A9571" s="577"/>
      <c r="B9571" s="577"/>
      <c r="C9571" s="577"/>
    </row>
    <row r="9572" spans="1:3">
      <c r="A9572" s="577"/>
      <c r="B9572" s="577"/>
      <c r="C9572" s="577"/>
    </row>
    <row r="9573" spans="1:3">
      <c r="A9573" s="577"/>
      <c r="B9573" s="577"/>
      <c r="C9573" s="577"/>
    </row>
    <row r="9574" spans="1:3">
      <c r="A9574" s="577"/>
      <c r="B9574" s="577"/>
      <c r="C9574" s="577"/>
    </row>
    <row r="9575" spans="1:3">
      <c r="A9575" s="577"/>
      <c r="B9575" s="577"/>
      <c r="C9575" s="577"/>
    </row>
    <row r="9576" spans="1:3">
      <c r="A9576" s="577"/>
      <c r="B9576" s="577"/>
      <c r="C9576" s="577"/>
    </row>
    <row r="9577" spans="1:3">
      <c r="A9577" s="577"/>
      <c r="B9577" s="577"/>
      <c r="C9577" s="577"/>
    </row>
    <row r="9578" spans="1:3">
      <c r="A9578" s="577"/>
      <c r="B9578" s="577"/>
      <c r="C9578" s="577"/>
    </row>
    <row r="9579" spans="1:3">
      <c r="A9579" s="577"/>
      <c r="B9579" s="577"/>
      <c r="C9579" s="577"/>
    </row>
    <row r="9580" spans="1:3">
      <c r="A9580" s="577"/>
      <c r="B9580" s="577"/>
      <c r="C9580" s="577"/>
    </row>
    <row r="9581" spans="1:3">
      <c r="A9581" s="577"/>
      <c r="B9581" s="577"/>
      <c r="C9581" s="577"/>
    </row>
    <row r="9582" spans="1:3">
      <c r="A9582" s="577"/>
      <c r="B9582" s="577"/>
      <c r="C9582" s="577"/>
    </row>
    <row r="9583" spans="1:3">
      <c r="A9583" s="577"/>
      <c r="B9583" s="577"/>
      <c r="C9583" s="577"/>
    </row>
    <row r="9584" spans="1:3">
      <c r="A9584" s="577"/>
      <c r="B9584" s="577"/>
      <c r="C9584" s="577"/>
    </row>
    <row r="9585" spans="1:3">
      <c r="A9585" s="577"/>
      <c r="B9585" s="577"/>
      <c r="C9585" s="577"/>
    </row>
    <row r="9586" spans="1:3">
      <c r="A9586" s="577"/>
      <c r="B9586" s="577"/>
      <c r="C9586" s="577"/>
    </row>
    <row r="9587" spans="1:3">
      <c r="A9587" s="577"/>
      <c r="B9587" s="577"/>
      <c r="C9587" s="577"/>
    </row>
    <row r="9588" spans="1:3">
      <c r="A9588" s="577"/>
      <c r="B9588" s="577"/>
      <c r="C9588" s="577"/>
    </row>
    <row r="9589" spans="1:3">
      <c r="A9589" s="577"/>
      <c r="B9589" s="577"/>
      <c r="C9589" s="577"/>
    </row>
    <row r="9590" spans="1:3">
      <c r="A9590" s="577"/>
      <c r="B9590" s="577"/>
      <c r="C9590" s="577"/>
    </row>
    <row r="9591" spans="1:3">
      <c r="A9591" s="577"/>
      <c r="B9591" s="577"/>
      <c r="C9591" s="577"/>
    </row>
    <row r="9592" spans="1:3">
      <c r="A9592" s="577"/>
      <c r="B9592" s="577"/>
      <c r="C9592" s="577"/>
    </row>
    <row r="9593" spans="1:3">
      <c r="A9593" s="577"/>
      <c r="B9593" s="577"/>
      <c r="C9593" s="577"/>
    </row>
    <row r="9594" spans="1:3">
      <c r="A9594" s="577"/>
      <c r="B9594" s="577"/>
      <c r="C9594" s="577"/>
    </row>
    <row r="9595" spans="1:3">
      <c r="A9595" s="577"/>
      <c r="B9595" s="577"/>
      <c r="C9595" s="577"/>
    </row>
    <row r="9596" spans="1:3">
      <c r="A9596" s="577"/>
      <c r="B9596" s="577"/>
      <c r="C9596" s="577"/>
    </row>
    <row r="9597" spans="1:3">
      <c r="A9597" s="577"/>
      <c r="B9597" s="577"/>
      <c r="C9597" s="577"/>
    </row>
    <row r="9598" spans="1:3">
      <c r="A9598" s="577"/>
      <c r="B9598" s="577"/>
      <c r="C9598" s="577"/>
    </row>
    <row r="9599" spans="1:3">
      <c r="A9599" s="577"/>
      <c r="B9599" s="577"/>
      <c r="C9599" s="577"/>
    </row>
    <row r="9600" spans="1:3">
      <c r="A9600" s="577"/>
      <c r="B9600" s="577"/>
      <c r="C9600" s="577"/>
    </row>
    <row r="9601" spans="1:3">
      <c r="A9601" s="577"/>
      <c r="B9601" s="577"/>
      <c r="C9601" s="577"/>
    </row>
    <row r="9602" spans="1:3">
      <c r="A9602" s="577"/>
      <c r="B9602" s="577"/>
      <c r="C9602" s="577"/>
    </row>
    <row r="9603" spans="1:3">
      <c r="A9603" s="577"/>
      <c r="B9603" s="577"/>
      <c r="C9603" s="577"/>
    </row>
    <row r="9604" spans="1:3">
      <c r="A9604" s="577"/>
      <c r="B9604" s="577"/>
      <c r="C9604" s="577"/>
    </row>
    <row r="9605" spans="1:3">
      <c r="A9605" s="577"/>
      <c r="B9605" s="577"/>
      <c r="C9605" s="577"/>
    </row>
    <row r="9606" spans="1:3">
      <c r="A9606" s="577"/>
      <c r="B9606" s="577"/>
      <c r="C9606" s="577"/>
    </row>
    <row r="9607" spans="1:3">
      <c r="A9607" s="577"/>
      <c r="B9607" s="577"/>
      <c r="C9607" s="577"/>
    </row>
    <row r="9608" spans="1:3">
      <c r="A9608" s="577"/>
      <c r="B9608" s="577"/>
      <c r="C9608" s="577"/>
    </row>
    <row r="9609" spans="1:3">
      <c r="A9609" s="577"/>
      <c r="B9609" s="577"/>
      <c r="C9609" s="577"/>
    </row>
    <row r="9610" spans="1:3">
      <c r="A9610" s="577"/>
      <c r="B9610" s="577"/>
      <c r="C9610" s="577"/>
    </row>
    <row r="9611" spans="1:3">
      <c r="A9611" s="577"/>
      <c r="B9611" s="577"/>
      <c r="C9611" s="577"/>
    </row>
    <row r="9612" spans="1:3">
      <c r="A9612" s="577"/>
      <c r="B9612" s="577"/>
      <c r="C9612" s="577"/>
    </row>
    <row r="9613" spans="1:3">
      <c r="A9613" s="577"/>
      <c r="B9613" s="577"/>
      <c r="C9613" s="577"/>
    </row>
    <row r="9614" spans="1:3">
      <c r="A9614" s="577"/>
      <c r="B9614" s="577"/>
      <c r="C9614" s="577"/>
    </row>
    <row r="9615" spans="1:3">
      <c r="A9615" s="577"/>
      <c r="B9615" s="577"/>
      <c r="C9615" s="577"/>
    </row>
    <row r="9616" spans="1:3">
      <c r="A9616" s="577"/>
      <c r="B9616" s="577"/>
      <c r="C9616" s="577"/>
    </row>
    <row r="9617" spans="1:3">
      <c r="A9617" s="577"/>
      <c r="B9617" s="577"/>
      <c r="C9617" s="577"/>
    </row>
    <row r="9618" spans="1:3">
      <c r="A9618" s="577"/>
      <c r="B9618" s="577"/>
      <c r="C9618" s="577"/>
    </row>
    <row r="9619" spans="1:3">
      <c r="A9619" s="577"/>
      <c r="B9619" s="577"/>
      <c r="C9619" s="577"/>
    </row>
    <row r="9620" spans="1:3">
      <c r="A9620" s="577"/>
      <c r="B9620" s="577"/>
      <c r="C9620" s="577"/>
    </row>
    <row r="9621" spans="1:3">
      <c r="A9621" s="577"/>
      <c r="B9621" s="577"/>
      <c r="C9621" s="577"/>
    </row>
    <row r="9622" spans="1:3">
      <c r="A9622" s="577"/>
      <c r="B9622" s="577"/>
      <c r="C9622" s="577"/>
    </row>
    <row r="9623" spans="1:3">
      <c r="A9623" s="577"/>
      <c r="B9623" s="577"/>
      <c r="C9623" s="577"/>
    </row>
    <row r="9624" spans="1:3">
      <c r="A9624" s="577"/>
      <c r="B9624" s="577"/>
      <c r="C9624" s="577"/>
    </row>
    <row r="9625" spans="1:3">
      <c r="A9625" s="577"/>
      <c r="B9625" s="577"/>
      <c r="C9625" s="577"/>
    </row>
    <row r="9626" spans="1:3">
      <c r="A9626" s="577"/>
      <c r="B9626" s="577"/>
      <c r="C9626" s="577"/>
    </row>
    <row r="9627" spans="1:3">
      <c r="A9627" s="577"/>
      <c r="B9627" s="577"/>
      <c r="C9627" s="577"/>
    </row>
    <row r="9628" spans="1:3">
      <c r="A9628" s="577"/>
      <c r="B9628" s="577"/>
      <c r="C9628" s="577"/>
    </row>
    <row r="9629" spans="1:3">
      <c r="A9629" s="577"/>
      <c r="B9629" s="577"/>
      <c r="C9629" s="577"/>
    </row>
    <row r="9630" spans="1:3">
      <c r="A9630" s="577"/>
      <c r="B9630" s="577"/>
      <c r="C9630" s="577"/>
    </row>
    <row r="9631" spans="1:3">
      <c r="A9631" s="577"/>
      <c r="B9631" s="577"/>
      <c r="C9631" s="577"/>
    </row>
    <row r="9632" spans="1:3">
      <c r="A9632" s="577"/>
      <c r="B9632" s="577"/>
      <c r="C9632" s="577"/>
    </row>
    <row r="9633" spans="1:3">
      <c r="A9633" s="577"/>
      <c r="B9633" s="577"/>
      <c r="C9633" s="577"/>
    </row>
    <row r="9634" spans="1:3">
      <c r="A9634" s="577"/>
      <c r="B9634" s="577"/>
      <c r="C9634" s="577"/>
    </row>
    <row r="9635" spans="1:3">
      <c r="A9635" s="577"/>
      <c r="B9635" s="577"/>
      <c r="C9635" s="577"/>
    </row>
    <row r="9636" spans="1:3">
      <c r="A9636" s="577"/>
      <c r="B9636" s="577"/>
      <c r="C9636" s="577"/>
    </row>
    <row r="9637" spans="1:3">
      <c r="A9637" s="577"/>
      <c r="B9637" s="577"/>
      <c r="C9637" s="577"/>
    </row>
    <row r="9638" spans="1:3">
      <c r="A9638" s="577"/>
      <c r="B9638" s="577"/>
      <c r="C9638" s="577"/>
    </row>
    <row r="9639" spans="1:3">
      <c r="A9639" s="577"/>
      <c r="B9639" s="577"/>
      <c r="C9639" s="577"/>
    </row>
    <row r="9640" spans="1:3">
      <c r="A9640" s="577"/>
      <c r="B9640" s="577"/>
      <c r="C9640" s="577"/>
    </row>
    <row r="9641" spans="1:3">
      <c r="A9641" s="577"/>
      <c r="B9641" s="577"/>
      <c r="C9641" s="577"/>
    </row>
    <row r="9642" spans="1:3">
      <c r="A9642" s="577"/>
      <c r="B9642" s="577"/>
      <c r="C9642" s="577"/>
    </row>
    <row r="9643" spans="1:3">
      <c r="A9643" s="577"/>
      <c r="B9643" s="577"/>
      <c r="C9643" s="577"/>
    </row>
    <row r="9644" spans="1:3">
      <c r="A9644" s="577"/>
      <c r="B9644" s="577"/>
      <c r="C9644" s="577"/>
    </row>
    <row r="9645" spans="1:3">
      <c r="A9645" s="577"/>
      <c r="B9645" s="577"/>
      <c r="C9645" s="577"/>
    </row>
    <row r="9646" spans="1:3">
      <c r="A9646" s="577"/>
      <c r="B9646" s="577"/>
      <c r="C9646" s="577"/>
    </row>
    <row r="9647" spans="1:3">
      <c r="A9647" s="577"/>
      <c r="B9647" s="577"/>
      <c r="C9647" s="577"/>
    </row>
    <row r="9648" spans="1:3">
      <c r="A9648" s="577"/>
      <c r="B9648" s="577"/>
      <c r="C9648" s="577"/>
    </row>
    <row r="9649" spans="1:3">
      <c r="A9649" s="577"/>
      <c r="B9649" s="577"/>
      <c r="C9649" s="577"/>
    </row>
    <row r="9650" spans="1:3">
      <c r="A9650" s="577"/>
      <c r="B9650" s="577"/>
      <c r="C9650" s="577"/>
    </row>
    <row r="9651" spans="1:3">
      <c r="A9651" s="577"/>
      <c r="B9651" s="577"/>
      <c r="C9651" s="577"/>
    </row>
    <row r="9652" spans="1:3">
      <c r="A9652" s="577"/>
      <c r="B9652" s="577"/>
      <c r="C9652" s="577"/>
    </row>
    <row r="9653" spans="1:3">
      <c r="A9653" s="577"/>
      <c r="B9653" s="577"/>
      <c r="C9653" s="577"/>
    </row>
    <row r="9654" spans="1:3">
      <c r="A9654" s="577"/>
      <c r="B9654" s="577"/>
      <c r="C9654" s="577"/>
    </row>
    <row r="9655" spans="1:3">
      <c r="A9655" s="577"/>
      <c r="B9655" s="577"/>
      <c r="C9655" s="577"/>
    </row>
    <row r="9656" spans="1:3">
      <c r="A9656" s="577"/>
      <c r="B9656" s="577"/>
      <c r="C9656" s="577"/>
    </row>
    <row r="9657" spans="1:3">
      <c r="A9657" s="577"/>
      <c r="B9657" s="577"/>
      <c r="C9657" s="577"/>
    </row>
    <row r="9658" spans="1:3">
      <c r="A9658" s="577"/>
      <c r="B9658" s="577"/>
      <c r="C9658" s="577"/>
    </row>
    <row r="9659" spans="1:3">
      <c r="A9659" s="577"/>
      <c r="B9659" s="577"/>
      <c r="C9659" s="577"/>
    </row>
    <row r="9660" spans="1:3">
      <c r="A9660" s="577"/>
      <c r="B9660" s="577"/>
      <c r="C9660" s="577"/>
    </row>
    <row r="9661" spans="1:3">
      <c r="A9661" s="577"/>
      <c r="B9661" s="577"/>
      <c r="C9661" s="577"/>
    </row>
    <row r="9662" spans="1:3">
      <c r="A9662" s="577"/>
      <c r="B9662" s="577"/>
      <c r="C9662" s="577"/>
    </row>
    <row r="9663" spans="1:3">
      <c r="A9663" s="577"/>
      <c r="B9663" s="577"/>
      <c r="C9663" s="577"/>
    </row>
    <row r="9664" spans="1:3">
      <c r="A9664" s="577"/>
      <c r="B9664" s="577"/>
      <c r="C9664" s="577"/>
    </row>
    <row r="9665" spans="1:3">
      <c r="A9665" s="577"/>
      <c r="B9665" s="577"/>
      <c r="C9665" s="577"/>
    </row>
    <row r="9666" spans="1:3">
      <c r="A9666" s="577"/>
      <c r="B9666" s="577"/>
      <c r="C9666" s="577"/>
    </row>
    <row r="9667" spans="1:3">
      <c r="A9667" s="577"/>
      <c r="B9667" s="577"/>
      <c r="C9667" s="577"/>
    </row>
    <row r="9668" spans="1:3">
      <c r="A9668" s="577"/>
      <c r="B9668" s="577"/>
      <c r="C9668" s="577"/>
    </row>
    <row r="9669" spans="1:3">
      <c r="A9669" s="577"/>
      <c r="B9669" s="577"/>
      <c r="C9669" s="577"/>
    </row>
    <row r="9670" spans="1:3">
      <c r="A9670" s="577"/>
      <c r="B9670" s="577"/>
      <c r="C9670" s="577"/>
    </row>
    <row r="9671" spans="1:3">
      <c r="A9671" s="577"/>
      <c r="B9671" s="577"/>
      <c r="C9671" s="577"/>
    </row>
    <row r="9672" spans="1:3">
      <c r="A9672" s="577"/>
      <c r="B9672" s="577"/>
      <c r="C9672" s="577"/>
    </row>
    <row r="9673" spans="1:3">
      <c r="A9673" s="577"/>
      <c r="B9673" s="577"/>
      <c r="C9673" s="577"/>
    </row>
    <row r="9674" spans="1:3">
      <c r="A9674" s="577"/>
      <c r="B9674" s="577"/>
      <c r="C9674" s="577"/>
    </row>
    <row r="9675" spans="1:3">
      <c r="A9675" s="577"/>
      <c r="B9675" s="577"/>
      <c r="C9675" s="577"/>
    </row>
    <row r="9676" spans="1:3">
      <c r="A9676" s="577"/>
      <c r="B9676" s="577"/>
      <c r="C9676" s="577"/>
    </row>
    <row r="9677" spans="1:3">
      <c r="A9677" s="577"/>
      <c r="B9677" s="577"/>
      <c r="C9677" s="577"/>
    </row>
    <row r="9678" spans="1:3">
      <c r="A9678" s="577"/>
      <c r="B9678" s="577"/>
      <c r="C9678" s="577"/>
    </row>
    <row r="9679" spans="1:3">
      <c r="A9679" s="577"/>
      <c r="B9679" s="577"/>
      <c r="C9679" s="577"/>
    </row>
    <row r="9680" spans="1:3">
      <c r="A9680" s="577"/>
      <c r="B9680" s="577"/>
      <c r="C9680" s="577"/>
    </row>
    <row r="9681" spans="1:3">
      <c r="A9681" s="577"/>
      <c r="B9681" s="577"/>
      <c r="C9681" s="577"/>
    </row>
    <row r="9682" spans="1:3">
      <c r="A9682" s="577"/>
      <c r="B9682" s="577"/>
      <c r="C9682" s="577"/>
    </row>
    <row r="9683" spans="1:3">
      <c r="A9683" s="577"/>
      <c r="B9683" s="577"/>
      <c r="C9683" s="577"/>
    </row>
    <row r="9684" spans="1:3">
      <c r="A9684" s="577"/>
      <c r="B9684" s="577"/>
      <c r="C9684" s="577"/>
    </row>
    <row r="9685" spans="1:3">
      <c r="A9685" s="577"/>
      <c r="B9685" s="577"/>
      <c r="C9685" s="577"/>
    </row>
    <row r="9686" spans="1:3">
      <c r="A9686" s="577"/>
      <c r="B9686" s="577"/>
      <c r="C9686" s="577"/>
    </row>
    <row r="9687" spans="1:3">
      <c r="A9687" s="577"/>
      <c r="B9687" s="577"/>
      <c r="C9687" s="577"/>
    </row>
    <row r="9688" spans="1:3">
      <c r="A9688" s="577"/>
      <c r="B9688" s="577"/>
      <c r="C9688" s="577"/>
    </row>
    <row r="9689" spans="1:3">
      <c r="A9689" s="577"/>
      <c r="B9689" s="577"/>
      <c r="C9689" s="577"/>
    </row>
    <row r="9690" spans="1:3">
      <c r="A9690" s="577"/>
      <c r="B9690" s="577"/>
      <c r="C9690" s="577"/>
    </row>
    <row r="9691" spans="1:3">
      <c r="A9691" s="577"/>
      <c r="B9691" s="577"/>
      <c r="C9691" s="577"/>
    </row>
    <row r="9692" spans="1:3">
      <c r="A9692" s="577"/>
      <c r="B9692" s="577"/>
      <c r="C9692" s="577"/>
    </row>
    <row r="9693" spans="1:3">
      <c r="A9693" s="577"/>
      <c r="B9693" s="577"/>
      <c r="C9693" s="577"/>
    </row>
    <row r="9694" spans="1:3">
      <c r="A9694" s="577"/>
      <c r="B9694" s="577"/>
      <c r="C9694" s="577"/>
    </row>
    <row r="9695" spans="1:3">
      <c r="A9695" s="577"/>
      <c r="B9695" s="577"/>
      <c r="C9695" s="577"/>
    </row>
    <row r="9696" spans="1:3">
      <c r="A9696" s="577"/>
      <c r="B9696" s="577"/>
      <c r="C9696" s="577"/>
    </row>
    <row r="9697" spans="1:3">
      <c r="A9697" s="577"/>
      <c r="B9697" s="577"/>
      <c r="C9697" s="577"/>
    </row>
    <row r="9698" spans="1:3">
      <c r="A9698" s="577"/>
      <c r="B9698" s="577"/>
      <c r="C9698" s="577"/>
    </row>
    <row r="9699" spans="1:3">
      <c r="A9699" s="577"/>
      <c r="B9699" s="577"/>
      <c r="C9699" s="577"/>
    </row>
    <row r="9700" spans="1:3">
      <c r="A9700" s="577"/>
      <c r="B9700" s="577"/>
      <c r="C9700" s="577"/>
    </row>
    <row r="9701" spans="1:3">
      <c r="A9701" s="577"/>
      <c r="B9701" s="577"/>
      <c r="C9701" s="577"/>
    </row>
    <row r="9702" spans="1:3">
      <c r="A9702" s="577"/>
      <c r="B9702" s="577"/>
      <c r="C9702" s="577"/>
    </row>
    <row r="9703" spans="1:3">
      <c r="A9703" s="577"/>
      <c r="B9703" s="577"/>
      <c r="C9703" s="577"/>
    </row>
    <row r="9704" spans="1:3">
      <c r="A9704" s="577"/>
      <c r="B9704" s="577"/>
      <c r="C9704" s="577"/>
    </row>
    <row r="9705" spans="1:3">
      <c r="A9705" s="577"/>
      <c r="B9705" s="577"/>
      <c r="C9705" s="577"/>
    </row>
    <row r="9706" spans="1:3">
      <c r="A9706" s="577"/>
      <c r="B9706" s="577"/>
      <c r="C9706" s="577"/>
    </row>
    <row r="9707" spans="1:3">
      <c r="A9707" s="577"/>
      <c r="B9707" s="577"/>
      <c r="C9707" s="577"/>
    </row>
    <row r="9708" spans="1:3">
      <c r="A9708" s="577"/>
      <c r="B9708" s="577"/>
      <c r="C9708" s="577"/>
    </row>
    <row r="9709" spans="1:3">
      <c r="A9709" s="577"/>
      <c r="B9709" s="577"/>
      <c r="C9709" s="577"/>
    </row>
    <row r="9710" spans="1:3">
      <c r="A9710" s="577"/>
      <c r="B9710" s="577"/>
      <c r="C9710" s="577"/>
    </row>
    <row r="9711" spans="1:3">
      <c r="A9711" s="577"/>
      <c r="B9711" s="577"/>
      <c r="C9711" s="577"/>
    </row>
    <row r="9712" spans="1:3">
      <c r="A9712" s="577"/>
      <c r="B9712" s="577"/>
      <c r="C9712" s="577"/>
    </row>
    <row r="9713" spans="1:3">
      <c r="A9713" s="577"/>
      <c r="B9713" s="577"/>
      <c r="C9713" s="577"/>
    </row>
    <row r="9714" spans="1:3">
      <c r="A9714" s="577"/>
      <c r="B9714" s="577"/>
      <c r="C9714" s="577"/>
    </row>
    <row r="9715" spans="1:3">
      <c r="A9715" s="577"/>
      <c r="B9715" s="577"/>
      <c r="C9715" s="577"/>
    </row>
    <row r="9716" spans="1:3">
      <c r="A9716" s="577"/>
      <c r="B9716" s="577"/>
      <c r="C9716" s="577"/>
    </row>
    <row r="9717" spans="1:3">
      <c r="A9717" s="577"/>
      <c r="B9717" s="577"/>
      <c r="C9717" s="577"/>
    </row>
    <row r="9718" spans="1:3">
      <c r="A9718" s="577"/>
      <c r="B9718" s="577"/>
      <c r="C9718" s="577"/>
    </row>
    <row r="9719" spans="1:3">
      <c r="A9719" s="577"/>
      <c r="B9719" s="577"/>
      <c r="C9719" s="577"/>
    </row>
    <row r="9720" spans="1:3">
      <c r="A9720" s="577"/>
      <c r="B9720" s="577"/>
      <c r="C9720" s="577"/>
    </row>
    <row r="9721" spans="1:3">
      <c r="A9721" s="577"/>
      <c r="B9721" s="577"/>
      <c r="C9721" s="577"/>
    </row>
    <row r="9722" spans="1:3">
      <c r="A9722" s="577"/>
      <c r="B9722" s="577"/>
      <c r="C9722" s="577"/>
    </row>
    <row r="9723" spans="1:3">
      <c r="A9723" s="577"/>
      <c r="B9723" s="577"/>
      <c r="C9723" s="577"/>
    </row>
    <row r="9724" spans="1:3">
      <c r="A9724" s="577"/>
      <c r="B9724" s="577"/>
      <c r="C9724" s="577"/>
    </row>
    <row r="9725" spans="1:3">
      <c r="A9725" s="577"/>
      <c r="B9725" s="577"/>
      <c r="C9725" s="577"/>
    </row>
    <row r="9726" spans="1:3">
      <c r="A9726" s="577"/>
      <c r="B9726" s="577"/>
      <c r="C9726" s="577"/>
    </row>
    <row r="9727" spans="1:3">
      <c r="A9727" s="577"/>
      <c r="B9727" s="577"/>
      <c r="C9727" s="577"/>
    </row>
    <row r="9728" spans="1:3">
      <c r="A9728" s="577"/>
      <c r="B9728" s="577"/>
      <c r="C9728" s="577"/>
    </row>
    <row r="9729" spans="1:3">
      <c r="A9729" s="577"/>
      <c r="B9729" s="577"/>
      <c r="C9729" s="577"/>
    </row>
    <row r="9730" spans="1:3">
      <c r="A9730" s="577"/>
      <c r="B9730" s="577"/>
      <c r="C9730" s="577"/>
    </row>
    <row r="9731" spans="1:3">
      <c r="A9731" s="577"/>
      <c r="B9731" s="577"/>
      <c r="C9731" s="577"/>
    </row>
    <row r="9732" spans="1:3">
      <c r="A9732" s="577"/>
      <c r="B9732" s="577"/>
      <c r="C9732" s="577"/>
    </row>
    <row r="9733" spans="1:3">
      <c r="A9733" s="577"/>
      <c r="B9733" s="577"/>
      <c r="C9733" s="577"/>
    </row>
    <row r="9734" spans="1:3">
      <c r="A9734" s="577"/>
      <c r="B9734" s="577"/>
      <c r="C9734" s="577"/>
    </row>
    <row r="9735" spans="1:3">
      <c r="A9735" s="577"/>
      <c r="B9735" s="577"/>
      <c r="C9735" s="577"/>
    </row>
    <row r="9736" spans="1:3">
      <c r="A9736" s="577"/>
      <c r="B9736" s="577"/>
      <c r="C9736" s="577"/>
    </row>
    <row r="9737" spans="1:3">
      <c r="A9737" s="577"/>
      <c r="B9737" s="577"/>
      <c r="C9737" s="577"/>
    </row>
    <row r="9738" spans="1:3">
      <c r="A9738" s="577"/>
      <c r="B9738" s="577"/>
      <c r="C9738" s="577"/>
    </row>
    <row r="9739" spans="1:3">
      <c r="A9739" s="577"/>
      <c r="B9739" s="577"/>
      <c r="C9739" s="577"/>
    </row>
    <row r="9740" spans="1:3">
      <c r="A9740" s="577"/>
      <c r="B9740" s="577"/>
      <c r="C9740" s="577"/>
    </row>
    <row r="9741" spans="1:3">
      <c r="A9741" s="577"/>
      <c r="B9741" s="577"/>
      <c r="C9741" s="577"/>
    </row>
    <row r="9742" spans="1:3">
      <c r="A9742" s="577"/>
      <c r="B9742" s="577"/>
      <c r="C9742" s="577"/>
    </row>
    <row r="9743" spans="1:3">
      <c r="A9743" s="577"/>
      <c r="B9743" s="577"/>
      <c r="C9743" s="577"/>
    </row>
    <row r="9744" spans="1:3">
      <c r="A9744" s="577"/>
      <c r="B9744" s="577"/>
      <c r="C9744" s="577"/>
    </row>
    <row r="9745" spans="1:3">
      <c r="A9745" s="577"/>
      <c r="B9745" s="577"/>
      <c r="C9745" s="577"/>
    </row>
    <row r="9746" spans="1:3">
      <c r="A9746" s="577"/>
      <c r="B9746" s="577"/>
      <c r="C9746" s="577"/>
    </row>
    <row r="9747" spans="1:3">
      <c r="A9747" s="577"/>
      <c r="B9747" s="577"/>
      <c r="C9747" s="577"/>
    </row>
    <row r="9748" spans="1:3">
      <c r="A9748" s="577"/>
      <c r="B9748" s="577"/>
      <c r="C9748" s="577"/>
    </row>
    <row r="9749" spans="1:3">
      <c r="A9749" s="577"/>
      <c r="B9749" s="577"/>
      <c r="C9749" s="577"/>
    </row>
    <row r="9750" spans="1:3">
      <c r="A9750" s="577"/>
      <c r="B9750" s="577"/>
      <c r="C9750" s="577"/>
    </row>
    <row r="9751" spans="1:3">
      <c r="A9751" s="577"/>
      <c r="B9751" s="577"/>
      <c r="C9751" s="577"/>
    </row>
    <row r="9752" spans="1:3">
      <c r="A9752" s="577"/>
      <c r="B9752" s="577"/>
      <c r="C9752" s="577"/>
    </row>
    <row r="9753" spans="1:3">
      <c r="A9753" s="577"/>
      <c r="B9753" s="577"/>
      <c r="C9753" s="577"/>
    </row>
    <row r="9754" spans="1:3">
      <c r="A9754" s="577"/>
      <c r="B9754" s="577"/>
      <c r="C9754" s="577"/>
    </row>
    <row r="9755" spans="1:3">
      <c r="A9755" s="577"/>
      <c r="B9755" s="577"/>
      <c r="C9755" s="577"/>
    </row>
    <row r="9756" spans="1:3">
      <c r="A9756" s="577"/>
      <c r="B9756" s="577"/>
      <c r="C9756" s="577"/>
    </row>
    <row r="9757" spans="1:3">
      <c r="A9757" s="577"/>
      <c r="B9757" s="577"/>
      <c r="C9757" s="577"/>
    </row>
    <row r="9758" spans="1:3">
      <c r="A9758" s="577"/>
      <c r="B9758" s="577"/>
      <c r="C9758" s="577"/>
    </row>
    <row r="9759" spans="1:3">
      <c r="A9759" s="577"/>
      <c r="B9759" s="577"/>
      <c r="C9759" s="577"/>
    </row>
    <row r="9760" spans="1:3">
      <c r="A9760" s="577"/>
      <c r="B9760" s="577"/>
      <c r="C9760" s="577"/>
    </row>
    <row r="9761" spans="1:3">
      <c r="A9761" s="577"/>
      <c r="B9761" s="577"/>
      <c r="C9761" s="577"/>
    </row>
    <row r="9762" spans="1:3">
      <c r="A9762" s="577"/>
      <c r="B9762" s="577"/>
      <c r="C9762" s="577"/>
    </row>
    <row r="9763" spans="1:3">
      <c r="A9763" s="577"/>
      <c r="B9763" s="577"/>
      <c r="C9763" s="577"/>
    </row>
    <row r="9764" spans="1:3">
      <c r="A9764" s="577"/>
      <c r="B9764" s="577"/>
      <c r="C9764" s="577"/>
    </row>
    <row r="9765" spans="1:3">
      <c r="A9765" s="577"/>
      <c r="B9765" s="577"/>
      <c r="C9765" s="577"/>
    </row>
    <row r="9766" spans="1:3">
      <c r="A9766" s="577"/>
      <c r="B9766" s="577"/>
      <c r="C9766" s="577"/>
    </row>
    <row r="9767" spans="1:3">
      <c r="A9767" s="577"/>
      <c r="B9767" s="577"/>
      <c r="C9767" s="577"/>
    </row>
    <row r="9768" spans="1:3">
      <c r="A9768" s="577"/>
      <c r="B9768" s="577"/>
      <c r="C9768" s="577"/>
    </row>
    <row r="9769" spans="1:3">
      <c r="A9769" s="577"/>
      <c r="B9769" s="577"/>
      <c r="C9769" s="577"/>
    </row>
    <row r="9770" spans="1:3">
      <c r="A9770" s="577"/>
      <c r="B9770" s="577"/>
      <c r="C9770" s="577"/>
    </row>
    <row r="9771" spans="1:3">
      <c r="A9771" s="577"/>
      <c r="B9771" s="577"/>
      <c r="C9771" s="577"/>
    </row>
    <row r="9772" spans="1:3">
      <c r="A9772" s="577"/>
      <c r="B9772" s="577"/>
      <c r="C9772" s="577"/>
    </row>
    <row r="9773" spans="1:3">
      <c r="A9773" s="577"/>
      <c r="B9773" s="577"/>
      <c r="C9773" s="577"/>
    </row>
    <row r="9774" spans="1:3">
      <c r="A9774" s="577"/>
      <c r="B9774" s="577"/>
      <c r="C9774" s="577"/>
    </row>
    <row r="9775" spans="1:3">
      <c r="A9775" s="577"/>
      <c r="B9775" s="577"/>
      <c r="C9775" s="577"/>
    </row>
    <row r="9776" spans="1:3">
      <c r="A9776" s="577"/>
      <c r="B9776" s="577"/>
      <c r="C9776" s="577"/>
    </row>
    <row r="9777" spans="1:3">
      <c r="A9777" s="577"/>
      <c r="B9777" s="577"/>
      <c r="C9777" s="577"/>
    </row>
    <row r="9778" spans="1:3">
      <c r="A9778" s="577"/>
      <c r="B9778" s="577"/>
      <c r="C9778" s="577"/>
    </row>
    <row r="9779" spans="1:3">
      <c r="A9779" s="577"/>
      <c r="B9779" s="577"/>
      <c r="C9779" s="577"/>
    </row>
    <row r="9780" spans="1:3">
      <c r="A9780" s="577"/>
      <c r="B9780" s="577"/>
      <c r="C9780" s="577"/>
    </row>
    <row r="9781" spans="1:3">
      <c r="A9781" s="577"/>
      <c r="B9781" s="577"/>
      <c r="C9781" s="577"/>
    </row>
    <row r="9782" spans="1:3">
      <c r="A9782" s="577"/>
      <c r="B9782" s="577"/>
      <c r="C9782" s="577"/>
    </row>
    <row r="9783" spans="1:3">
      <c r="A9783" s="577"/>
      <c r="B9783" s="577"/>
      <c r="C9783" s="577"/>
    </row>
    <row r="9784" spans="1:3">
      <c r="A9784" s="577"/>
      <c r="B9784" s="577"/>
      <c r="C9784" s="577"/>
    </row>
    <row r="9785" spans="1:3">
      <c r="A9785" s="577"/>
      <c r="B9785" s="577"/>
      <c r="C9785" s="577"/>
    </row>
    <row r="9786" spans="1:3">
      <c r="A9786" s="577"/>
      <c r="B9786" s="577"/>
      <c r="C9786" s="577"/>
    </row>
    <row r="9787" spans="1:3">
      <c r="A9787" s="577"/>
      <c r="B9787" s="577"/>
      <c r="C9787" s="577"/>
    </row>
    <row r="9788" spans="1:3">
      <c r="A9788" s="577"/>
      <c r="B9788" s="577"/>
      <c r="C9788" s="577"/>
    </row>
    <row r="9789" spans="1:3">
      <c r="A9789" s="577"/>
      <c r="B9789" s="577"/>
      <c r="C9789" s="577"/>
    </row>
    <row r="9790" spans="1:3">
      <c r="A9790" s="577"/>
      <c r="B9790" s="577"/>
      <c r="C9790" s="577"/>
    </row>
    <row r="9791" spans="1:3">
      <c r="A9791" s="577"/>
      <c r="B9791" s="577"/>
      <c r="C9791" s="577"/>
    </row>
    <row r="9792" spans="1:3">
      <c r="A9792" s="577"/>
      <c r="B9792" s="577"/>
      <c r="C9792" s="577"/>
    </row>
    <row r="9793" spans="1:3">
      <c r="A9793" s="577"/>
      <c r="B9793" s="577"/>
      <c r="C9793" s="577"/>
    </row>
    <row r="9794" spans="1:3">
      <c r="A9794" s="577"/>
      <c r="B9794" s="577"/>
      <c r="C9794" s="577"/>
    </row>
    <row r="9795" spans="1:3">
      <c r="A9795" s="577"/>
      <c r="B9795" s="577"/>
      <c r="C9795" s="577"/>
    </row>
    <row r="9796" spans="1:3">
      <c r="A9796" s="577"/>
      <c r="B9796" s="577"/>
      <c r="C9796" s="577"/>
    </row>
    <row r="9797" spans="1:3">
      <c r="A9797" s="577"/>
      <c r="B9797" s="577"/>
      <c r="C9797" s="577"/>
    </row>
    <row r="9798" spans="1:3">
      <c r="A9798" s="577"/>
      <c r="B9798" s="577"/>
      <c r="C9798" s="577"/>
    </row>
    <row r="9799" spans="1:3">
      <c r="A9799" s="577"/>
      <c r="B9799" s="577"/>
      <c r="C9799" s="577"/>
    </row>
    <row r="9800" spans="1:3">
      <c r="A9800" s="577"/>
      <c r="B9800" s="577"/>
      <c r="C9800" s="577"/>
    </row>
    <row r="9801" spans="1:3">
      <c r="A9801" s="577"/>
      <c r="B9801" s="577"/>
      <c r="C9801" s="577"/>
    </row>
    <row r="9802" spans="1:3">
      <c r="A9802" s="577"/>
      <c r="B9802" s="577"/>
      <c r="C9802" s="577"/>
    </row>
    <row r="9803" spans="1:3">
      <c r="A9803" s="577"/>
      <c r="B9803" s="577"/>
      <c r="C9803" s="577"/>
    </row>
    <row r="9804" spans="1:3">
      <c r="A9804" s="577"/>
      <c r="B9804" s="577"/>
      <c r="C9804" s="577"/>
    </row>
    <row r="9805" spans="1:3">
      <c r="A9805" s="577"/>
      <c r="B9805" s="577"/>
      <c r="C9805" s="577"/>
    </row>
    <row r="9806" spans="1:3">
      <c r="A9806" s="577"/>
      <c r="B9806" s="577"/>
      <c r="C9806" s="577"/>
    </row>
    <row r="9807" spans="1:3">
      <c r="A9807" s="577"/>
      <c r="B9807" s="577"/>
      <c r="C9807" s="577"/>
    </row>
    <row r="9808" spans="1:3">
      <c r="A9808" s="577"/>
      <c r="B9808" s="577"/>
      <c r="C9808" s="577"/>
    </row>
    <row r="9809" spans="1:3">
      <c r="A9809" s="577"/>
      <c r="B9809" s="577"/>
      <c r="C9809" s="577"/>
    </row>
    <row r="9810" spans="1:3">
      <c r="A9810" s="577"/>
      <c r="B9810" s="577"/>
      <c r="C9810" s="577"/>
    </row>
    <row r="9811" spans="1:3">
      <c r="A9811" s="577"/>
      <c r="B9811" s="577"/>
      <c r="C9811" s="577"/>
    </row>
    <row r="9812" spans="1:3">
      <c r="A9812" s="577"/>
      <c r="B9812" s="577"/>
      <c r="C9812" s="577"/>
    </row>
    <row r="9813" spans="1:3">
      <c r="A9813" s="577"/>
      <c r="B9813" s="577"/>
      <c r="C9813" s="577"/>
    </row>
    <row r="9814" spans="1:3">
      <c r="A9814" s="577"/>
      <c r="B9814" s="577"/>
      <c r="C9814" s="577"/>
    </row>
    <row r="9815" spans="1:3">
      <c r="A9815" s="577"/>
      <c r="B9815" s="577"/>
      <c r="C9815" s="577"/>
    </row>
    <row r="9816" spans="1:3">
      <c r="A9816" s="577"/>
      <c r="B9816" s="577"/>
      <c r="C9816" s="577"/>
    </row>
    <row r="9817" spans="1:3">
      <c r="A9817" s="577"/>
      <c r="B9817" s="577"/>
      <c r="C9817" s="577"/>
    </row>
    <row r="9818" spans="1:3">
      <c r="A9818" s="577"/>
      <c r="B9818" s="577"/>
      <c r="C9818" s="577"/>
    </row>
    <row r="9819" spans="1:3">
      <c r="A9819" s="577"/>
      <c r="B9819" s="577"/>
      <c r="C9819" s="577"/>
    </row>
    <row r="9820" spans="1:3">
      <c r="A9820" s="577"/>
      <c r="B9820" s="577"/>
      <c r="C9820" s="577"/>
    </row>
    <row r="9821" spans="1:3">
      <c r="A9821" s="577"/>
      <c r="B9821" s="577"/>
      <c r="C9821" s="577"/>
    </row>
    <row r="9822" spans="1:3">
      <c r="A9822" s="577"/>
      <c r="B9822" s="577"/>
      <c r="C9822" s="577"/>
    </row>
    <row r="9823" spans="1:3">
      <c r="A9823" s="577"/>
      <c r="B9823" s="577"/>
      <c r="C9823" s="577"/>
    </row>
    <row r="9824" spans="1:3">
      <c r="A9824" s="577"/>
      <c r="B9824" s="577"/>
      <c r="C9824" s="577"/>
    </row>
    <row r="9825" spans="1:3">
      <c r="A9825" s="577"/>
      <c r="B9825" s="577"/>
      <c r="C9825" s="577"/>
    </row>
    <row r="9826" spans="1:3">
      <c r="A9826" s="577"/>
      <c r="B9826" s="577"/>
      <c r="C9826" s="577"/>
    </row>
    <row r="9827" spans="1:3">
      <c r="A9827" s="577"/>
      <c r="B9827" s="577"/>
      <c r="C9827" s="577"/>
    </row>
    <row r="9828" spans="1:3">
      <c r="A9828" s="577"/>
      <c r="B9828" s="577"/>
      <c r="C9828" s="577"/>
    </row>
    <row r="9829" spans="1:3">
      <c r="A9829" s="577"/>
      <c r="B9829" s="577"/>
      <c r="C9829" s="577"/>
    </row>
    <row r="9830" spans="1:3">
      <c r="A9830" s="577"/>
      <c r="B9830" s="577"/>
      <c r="C9830" s="577"/>
    </row>
    <row r="9831" spans="1:3">
      <c r="A9831" s="577"/>
      <c r="B9831" s="577"/>
      <c r="C9831" s="577"/>
    </row>
    <row r="9832" spans="1:3">
      <c r="A9832" s="577"/>
      <c r="B9832" s="577"/>
      <c r="C9832" s="577"/>
    </row>
    <row r="9833" spans="1:3">
      <c r="A9833" s="577"/>
      <c r="B9833" s="577"/>
      <c r="C9833" s="577"/>
    </row>
    <row r="9834" spans="1:3">
      <c r="A9834" s="577"/>
      <c r="B9834" s="577"/>
      <c r="C9834" s="577"/>
    </row>
    <row r="9835" spans="1:3">
      <c r="A9835" s="577"/>
      <c r="B9835" s="577"/>
      <c r="C9835" s="577"/>
    </row>
    <row r="9836" spans="1:3">
      <c r="A9836" s="577"/>
      <c r="B9836" s="577"/>
      <c r="C9836" s="577"/>
    </row>
    <row r="9837" spans="1:3">
      <c r="A9837" s="577"/>
      <c r="B9837" s="577"/>
      <c r="C9837" s="577"/>
    </row>
    <row r="9838" spans="1:3">
      <c r="A9838" s="577"/>
      <c r="B9838" s="577"/>
      <c r="C9838" s="577"/>
    </row>
    <row r="9839" spans="1:3">
      <c r="A9839" s="577"/>
      <c r="B9839" s="577"/>
      <c r="C9839" s="577"/>
    </row>
    <row r="9840" spans="1:3">
      <c r="A9840" s="577"/>
      <c r="B9840" s="577"/>
      <c r="C9840" s="577"/>
    </row>
    <row r="9841" spans="1:3">
      <c r="A9841" s="577"/>
      <c r="B9841" s="577"/>
      <c r="C9841" s="577"/>
    </row>
    <row r="9842" spans="1:3">
      <c r="A9842" s="577"/>
      <c r="B9842" s="577"/>
      <c r="C9842" s="577"/>
    </row>
    <row r="9843" spans="1:3">
      <c r="A9843" s="577"/>
      <c r="B9843" s="577"/>
      <c r="C9843" s="577"/>
    </row>
    <row r="9844" spans="1:3">
      <c r="A9844" s="577"/>
      <c r="B9844" s="577"/>
      <c r="C9844" s="577"/>
    </row>
    <row r="9845" spans="1:3">
      <c r="A9845" s="577"/>
      <c r="B9845" s="577"/>
      <c r="C9845" s="577"/>
    </row>
    <row r="9846" spans="1:3">
      <c r="A9846" s="577"/>
      <c r="B9846" s="577"/>
      <c r="C9846" s="577"/>
    </row>
    <row r="9847" spans="1:3">
      <c r="A9847" s="577"/>
      <c r="B9847" s="577"/>
      <c r="C9847" s="577"/>
    </row>
    <row r="9848" spans="1:3">
      <c r="A9848" s="577"/>
      <c r="B9848" s="577"/>
      <c r="C9848" s="577"/>
    </row>
    <row r="9849" spans="1:3">
      <c r="A9849" s="577"/>
      <c r="B9849" s="577"/>
      <c r="C9849" s="577"/>
    </row>
    <row r="9850" spans="1:3">
      <c r="A9850" s="577"/>
      <c r="B9850" s="577"/>
      <c r="C9850" s="577"/>
    </row>
    <row r="9851" spans="1:3">
      <c r="A9851" s="577"/>
      <c r="B9851" s="577"/>
      <c r="C9851" s="577"/>
    </row>
    <row r="9852" spans="1:3">
      <c r="A9852" s="577"/>
      <c r="B9852" s="577"/>
      <c r="C9852" s="577"/>
    </row>
    <row r="9853" spans="1:3">
      <c r="A9853" s="577"/>
      <c r="B9853" s="577"/>
      <c r="C9853" s="577"/>
    </row>
    <row r="9854" spans="1:3">
      <c r="A9854" s="577"/>
      <c r="B9854" s="577"/>
      <c r="C9854" s="577"/>
    </row>
    <row r="9855" spans="1:3">
      <c r="A9855" s="577"/>
      <c r="B9855" s="577"/>
      <c r="C9855" s="577"/>
    </row>
    <row r="9856" spans="1:3">
      <c r="A9856" s="577"/>
      <c r="B9856" s="577"/>
      <c r="C9856" s="577"/>
    </row>
    <row r="9857" spans="1:3">
      <c r="A9857" s="577"/>
      <c r="B9857" s="577"/>
      <c r="C9857" s="577"/>
    </row>
    <row r="9858" spans="1:3">
      <c r="A9858" s="577"/>
      <c r="B9858" s="577"/>
      <c r="C9858" s="577"/>
    </row>
    <row r="9859" spans="1:3">
      <c r="A9859" s="577"/>
      <c r="B9859" s="577"/>
      <c r="C9859" s="577"/>
    </row>
    <row r="9860" spans="1:3">
      <c r="A9860" s="577"/>
      <c r="B9860" s="577"/>
      <c r="C9860" s="577"/>
    </row>
    <row r="9861" spans="1:3">
      <c r="A9861" s="577"/>
      <c r="B9861" s="577"/>
      <c r="C9861" s="577"/>
    </row>
    <row r="9862" spans="1:3">
      <c r="A9862" s="577"/>
      <c r="B9862" s="577"/>
      <c r="C9862" s="577"/>
    </row>
    <row r="9863" spans="1:3">
      <c r="A9863" s="577"/>
      <c r="B9863" s="577"/>
      <c r="C9863" s="577"/>
    </row>
    <row r="9864" spans="1:3">
      <c r="A9864" s="577"/>
      <c r="B9864" s="577"/>
      <c r="C9864" s="577"/>
    </row>
    <row r="9865" spans="1:3">
      <c r="A9865" s="577"/>
      <c r="B9865" s="577"/>
      <c r="C9865" s="577"/>
    </row>
    <row r="9866" spans="1:3">
      <c r="A9866" s="577"/>
      <c r="B9866" s="577"/>
      <c r="C9866" s="577"/>
    </row>
    <row r="9867" spans="1:3">
      <c r="A9867" s="577"/>
      <c r="B9867" s="577"/>
      <c r="C9867" s="577"/>
    </row>
    <row r="9868" spans="1:3">
      <c r="A9868" s="577"/>
      <c r="B9868" s="577"/>
      <c r="C9868" s="577"/>
    </row>
    <row r="9869" spans="1:3">
      <c r="A9869" s="577"/>
      <c r="B9869" s="577"/>
      <c r="C9869" s="577"/>
    </row>
    <row r="9870" spans="1:3">
      <c r="A9870" s="577"/>
      <c r="B9870" s="577"/>
      <c r="C9870" s="577"/>
    </row>
    <row r="9871" spans="1:3">
      <c r="A9871" s="577"/>
      <c r="B9871" s="577"/>
      <c r="C9871" s="577"/>
    </row>
    <row r="9872" spans="1:3">
      <c r="A9872" s="577"/>
      <c r="B9872" s="577"/>
      <c r="C9872" s="577"/>
    </row>
    <row r="9873" spans="1:3">
      <c r="A9873" s="577"/>
      <c r="B9873" s="577"/>
      <c r="C9873" s="577"/>
    </row>
    <row r="9874" spans="1:3">
      <c r="A9874" s="577"/>
      <c r="B9874" s="577"/>
      <c r="C9874" s="577"/>
    </row>
    <row r="9875" spans="1:3">
      <c r="A9875" s="577"/>
      <c r="B9875" s="577"/>
      <c r="C9875" s="577"/>
    </row>
    <row r="9876" spans="1:3">
      <c r="A9876" s="577"/>
      <c r="B9876" s="577"/>
      <c r="C9876" s="577"/>
    </row>
    <row r="9877" spans="1:3">
      <c r="A9877" s="577"/>
      <c r="B9877" s="577"/>
      <c r="C9877" s="577"/>
    </row>
    <row r="9878" spans="1:3">
      <c r="A9878" s="577"/>
      <c r="B9878" s="577"/>
      <c r="C9878" s="577"/>
    </row>
    <row r="9879" spans="1:3">
      <c r="A9879" s="577"/>
      <c r="B9879" s="577"/>
      <c r="C9879" s="577"/>
    </row>
    <row r="9880" spans="1:3">
      <c r="A9880" s="577"/>
      <c r="B9880" s="577"/>
      <c r="C9880" s="577"/>
    </row>
    <row r="9881" spans="1:3">
      <c r="A9881" s="577"/>
      <c r="B9881" s="577"/>
      <c r="C9881" s="577"/>
    </row>
    <row r="9882" spans="1:3">
      <c r="A9882" s="577"/>
      <c r="B9882" s="577"/>
      <c r="C9882" s="577"/>
    </row>
    <row r="9883" spans="1:3">
      <c r="A9883" s="577"/>
      <c r="B9883" s="577"/>
      <c r="C9883" s="577"/>
    </row>
    <row r="9884" spans="1:3">
      <c r="A9884" s="577"/>
      <c r="B9884" s="577"/>
      <c r="C9884" s="577"/>
    </row>
    <row r="9885" spans="1:3">
      <c r="A9885" s="577"/>
      <c r="B9885" s="577"/>
      <c r="C9885" s="577"/>
    </row>
    <row r="9886" spans="1:3">
      <c r="A9886" s="577"/>
      <c r="B9886" s="577"/>
      <c r="C9886" s="577"/>
    </row>
    <row r="9887" spans="1:3">
      <c r="A9887" s="577"/>
      <c r="B9887" s="577"/>
      <c r="C9887" s="577"/>
    </row>
    <row r="9888" spans="1:3">
      <c r="A9888" s="577"/>
      <c r="B9888" s="577"/>
      <c r="C9888" s="577"/>
    </row>
    <row r="9889" spans="1:3">
      <c r="A9889" s="577"/>
      <c r="B9889" s="577"/>
      <c r="C9889" s="577"/>
    </row>
    <row r="9890" spans="1:3">
      <c r="A9890" s="577"/>
      <c r="B9890" s="577"/>
      <c r="C9890" s="577"/>
    </row>
    <row r="9891" spans="1:3">
      <c r="A9891" s="577"/>
      <c r="B9891" s="577"/>
      <c r="C9891" s="577"/>
    </row>
    <row r="9892" spans="1:3">
      <c r="A9892" s="577"/>
      <c r="B9892" s="577"/>
      <c r="C9892" s="577"/>
    </row>
    <row r="9893" spans="1:3">
      <c r="A9893" s="577"/>
      <c r="B9893" s="577"/>
      <c r="C9893" s="577"/>
    </row>
    <row r="9894" spans="1:3">
      <c r="A9894" s="577"/>
      <c r="B9894" s="577"/>
      <c r="C9894" s="577"/>
    </row>
    <row r="9895" spans="1:3">
      <c r="A9895" s="577"/>
      <c r="B9895" s="577"/>
      <c r="C9895" s="577"/>
    </row>
    <row r="9896" spans="1:3">
      <c r="A9896" s="577"/>
      <c r="B9896" s="577"/>
      <c r="C9896" s="577"/>
    </row>
    <row r="9897" spans="1:3">
      <c r="A9897" s="577"/>
      <c r="B9897" s="577"/>
      <c r="C9897" s="577"/>
    </row>
    <row r="9898" spans="1:3">
      <c r="A9898" s="577"/>
      <c r="B9898" s="577"/>
      <c r="C9898" s="577"/>
    </row>
    <row r="9899" spans="1:3">
      <c r="A9899" s="577"/>
      <c r="B9899" s="577"/>
      <c r="C9899" s="577"/>
    </row>
    <row r="9900" spans="1:3">
      <c r="A9900" s="577"/>
      <c r="B9900" s="577"/>
      <c r="C9900" s="577"/>
    </row>
    <row r="9901" spans="1:3">
      <c r="A9901" s="577"/>
      <c r="B9901" s="577"/>
      <c r="C9901" s="577"/>
    </row>
    <row r="9902" spans="1:3">
      <c r="A9902" s="577"/>
      <c r="B9902" s="577"/>
      <c r="C9902" s="577"/>
    </row>
    <row r="9903" spans="1:3">
      <c r="A9903" s="577"/>
      <c r="B9903" s="577"/>
      <c r="C9903" s="577"/>
    </row>
    <row r="9904" spans="1:3">
      <c r="A9904" s="577"/>
      <c r="B9904" s="577"/>
      <c r="C9904" s="577"/>
    </row>
    <row r="9905" spans="1:3">
      <c r="A9905" s="577"/>
      <c r="B9905" s="577"/>
      <c r="C9905" s="577"/>
    </row>
    <row r="9906" spans="1:3">
      <c r="A9906" s="577"/>
      <c r="B9906" s="577"/>
      <c r="C9906" s="577"/>
    </row>
    <row r="9907" spans="1:3">
      <c r="A9907" s="577"/>
      <c r="B9907" s="577"/>
      <c r="C9907" s="577"/>
    </row>
    <row r="9908" spans="1:3">
      <c r="A9908" s="577"/>
      <c r="B9908" s="577"/>
      <c r="C9908" s="577"/>
    </row>
    <row r="9909" spans="1:3">
      <c r="A9909" s="577"/>
      <c r="B9909" s="577"/>
      <c r="C9909" s="577"/>
    </row>
    <row r="9910" spans="1:3">
      <c r="A9910" s="577"/>
      <c r="B9910" s="577"/>
      <c r="C9910" s="577"/>
    </row>
    <row r="9911" spans="1:3">
      <c r="A9911" s="577"/>
      <c r="B9911" s="577"/>
      <c r="C9911" s="577"/>
    </row>
    <row r="9912" spans="1:3">
      <c r="A9912" s="577"/>
      <c r="B9912" s="577"/>
      <c r="C9912" s="577"/>
    </row>
    <row r="9913" spans="1:3">
      <c r="A9913" s="577"/>
      <c r="B9913" s="577"/>
      <c r="C9913" s="577"/>
    </row>
    <row r="9914" spans="1:3">
      <c r="A9914" s="577"/>
      <c r="B9914" s="577"/>
      <c r="C9914" s="577"/>
    </row>
    <row r="9915" spans="1:3">
      <c r="A9915" s="577"/>
      <c r="B9915" s="577"/>
      <c r="C9915" s="577"/>
    </row>
    <row r="9916" spans="1:3">
      <c r="A9916" s="577"/>
      <c r="B9916" s="577"/>
      <c r="C9916" s="577"/>
    </row>
    <row r="9917" spans="1:3">
      <c r="A9917" s="577"/>
      <c r="B9917" s="577"/>
      <c r="C9917" s="577"/>
    </row>
    <row r="9918" spans="1:3">
      <c r="A9918" s="577"/>
      <c r="B9918" s="577"/>
      <c r="C9918" s="577"/>
    </row>
    <row r="9919" spans="1:3">
      <c r="A9919" s="577"/>
      <c r="B9919" s="577"/>
      <c r="C9919" s="577"/>
    </row>
    <row r="9920" spans="1:3">
      <c r="A9920" s="577"/>
      <c r="B9920" s="577"/>
      <c r="C9920" s="577"/>
    </row>
    <row r="9921" spans="1:3">
      <c r="A9921" s="577"/>
      <c r="B9921" s="577"/>
      <c r="C9921" s="577"/>
    </row>
    <row r="9922" spans="1:3">
      <c r="A9922" s="577"/>
      <c r="B9922" s="577"/>
      <c r="C9922" s="577"/>
    </row>
    <row r="9923" spans="1:3">
      <c r="A9923" s="577"/>
      <c r="B9923" s="577"/>
      <c r="C9923" s="577"/>
    </row>
    <row r="9924" spans="1:3">
      <c r="A9924" s="577"/>
      <c r="B9924" s="577"/>
      <c r="C9924" s="577"/>
    </row>
    <row r="9925" spans="1:3">
      <c r="A9925" s="577"/>
      <c r="B9925" s="577"/>
      <c r="C9925" s="577"/>
    </row>
    <row r="9926" spans="1:3">
      <c r="A9926" s="577"/>
      <c r="B9926" s="577"/>
      <c r="C9926" s="577"/>
    </row>
    <row r="9927" spans="1:3">
      <c r="A9927" s="577"/>
      <c r="B9927" s="577"/>
      <c r="C9927" s="577"/>
    </row>
    <row r="9928" spans="1:3">
      <c r="A9928" s="577"/>
      <c r="B9928" s="577"/>
      <c r="C9928" s="577"/>
    </row>
    <row r="9929" spans="1:3">
      <c r="A9929" s="577"/>
      <c r="B9929" s="577"/>
      <c r="C9929" s="577"/>
    </row>
    <row r="9930" spans="1:3">
      <c r="A9930" s="577"/>
      <c r="B9930" s="577"/>
      <c r="C9930" s="577"/>
    </row>
    <row r="9931" spans="1:3">
      <c r="A9931" s="577"/>
      <c r="B9931" s="577"/>
      <c r="C9931" s="577"/>
    </row>
    <row r="9932" spans="1:3">
      <c r="A9932" s="577"/>
      <c r="B9932" s="577"/>
      <c r="C9932" s="577"/>
    </row>
    <row r="9933" spans="1:3">
      <c r="A9933" s="577"/>
      <c r="B9933" s="577"/>
      <c r="C9933" s="577"/>
    </row>
    <row r="9934" spans="1:3">
      <c r="A9934" s="577"/>
      <c r="B9934" s="577"/>
      <c r="C9934" s="577"/>
    </row>
    <row r="9935" spans="1:3">
      <c r="A9935" s="577"/>
      <c r="B9935" s="577"/>
      <c r="C9935" s="577"/>
    </row>
    <row r="9936" spans="1:3">
      <c r="A9936" s="577"/>
      <c r="B9936" s="577"/>
      <c r="C9936" s="577"/>
    </row>
    <row r="9937" spans="1:3">
      <c r="A9937" s="577"/>
      <c r="B9937" s="577"/>
      <c r="C9937" s="577"/>
    </row>
    <row r="9938" spans="1:3">
      <c r="A9938" s="577"/>
      <c r="B9938" s="577"/>
      <c r="C9938" s="577"/>
    </row>
    <row r="9939" spans="1:3">
      <c r="A9939" s="577"/>
      <c r="B9939" s="577"/>
      <c r="C9939" s="577"/>
    </row>
    <row r="9940" spans="1:3">
      <c r="A9940" s="577"/>
      <c r="B9940" s="577"/>
      <c r="C9940" s="577"/>
    </row>
    <row r="9941" spans="1:3">
      <c r="A9941" s="577"/>
      <c r="B9941" s="577"/>
      <c r="C9941" s="577"/>
    </row>
    <row r="9942" spans="1:3">
      <c r="A9942" s="577"/>
      <c r="B9942" s="577"/>
      <c r="C9942" s="577"/>
    </row>
    <row r="9943" spans="1:3">
      <c r="A9943" s="577"/>
      <c r="B9943" s="577"/>
      <c r="C9943" s="577"/>
    </row>
    <row r="9944" spans="1:3">
      <c r="A9944" s="577"/>
      <c r="B9944" s="577"/>
      <c r="C9944" s="577"/>
    </row>
    <row r="9945" spans="1:3">
      <c r="A9945" s="577"/>
      <c r="B9945" s="577"/>
      <c r="C9945" s="577"/>
    </row>
    <row r="9946" spans="1:3">
      <c r="A9946" s="577"/>
      <c r="B9946" s="577"/>
      <c r="C9946" s="577"/>
    </row>
    <row r="9947" spans="1:3">
      <c r="A9947" s="577"/>
      <c r="B9947" s="577"/>
      <c r="C9947" s="577"/>
    </row>
    <row r="9948" spans="1:3">
      <c r="A9948" s="577"/>
      <c r="B9948" s="577"/>
      <c r="C9948" s="577"/>
    </row>
    <row r="9949" spans="1:3">
      <c r="A9949" s="577"/>
      <c r="B9949" s="577"/>
      <c r="C9949" s="577"/>
    </row>
    <row r="9950" spans="1:3">
      <c r="A9950" s="577"/>
      <c r="B9950" s="577"/>
      <c r="C9950" s="577"/>
    </row>
    <row r="9951" spans="1:3">
      <c r="A9951" s="577"/>
      <c r="B9951" s="577"/>
      <c r="C9951" s="577"/>
    </row>
    <row r="9952" spans="1:3">
      <c r="A9952" s="577"/>
      <c r="B9952" s="577"/>
      <c r="C9952" s="577"/>
    </row>
    <row r="9953" spans="1:3">
      <c r="A9953" s="577"/>
      <c r="B9953" s="577"/>
      <c r="C9953" s="577"/>
    </row>
    <row r="9954" spans="1:3">
      <c r="A9954" s="577"/>
      <c r="B9954" s="577"/>
      <c r="C9954" s="577"/>
    </row>
    <row r="9955" spans="1:3">
      <c r="A9955" s="577"/>
      <c r="B9955" s="577"/>
      <c r="C9955" s="577"/>
    </row>
    <row r="9956" spans="1:3">
      <c r="A9956" s="577"/>
      <c r="B9956" s="577"/>
      <c r="C9956" s="577"/>
    </row>
    <row r="9957" spans="1:3">
      <c r="A9957" s="577"/>
      <c r="B9957" s="577"/>
      <c r="C9957" s="577"/>
    </row>
    <row r="9958" spans="1:3">
      <c r="A9958" s="577"/>
      <c r="B9958" s="577"/>
      <c r="C9958" s="577"/>
    </row>
    <row r="9959" spans="1:3">
      <c r="A9959" s="577"/>
      <c r="B9959" s="577"/>
      <c r="C9959" s="577"/>
    </row>
    <row r="9960" spans="1:3">
      <c r="A9960" s="577"/>
      <c r="B9960" s="577"/>
      <c r="C9960" s="577"/>
    </row>
    <row r="9961" spans="1:3">
      <c r="A9961" s="577"/>
      <c r="B9961" s="577"/>
      <c r="C9961" s="577"/>
    </row>
    <row r="9962" spans="1:3">
      <c r="A9962" s="577"/>
      <c r="B9962" s="577"/>
      <c r="C9962" s="577"/>
    </row>
    <row r="9963" spans="1:3">
      <c r="A9963" s="577"/>
      <c r="B9963" s="577"/>
      <c r="C9963" s="577"/>
    </row>
    <row r="9964" spans="1:3">
      <c r="A9964" s="577"/>
      <c r="B9964" s="577"/>
      <c r="C9964" s="577"/>
    </row>
    <row r="9965" spans="1:3">
      <c r="A9965" s="577"/>
      <c r="B9965" s="577"/>
      <c r="C9965" s="577"/>
    </row>
    <row r="9966" spans="1:3">
      <c r="A9966" s="577"/>
      <c r="B9966" s="577"/>
      <c r="C9966" s="577"/>
    </row>
    <row r="9967" spans="1:3">
      <c r="A9967" s="577"/>
      <c r="B9967" s="577"/>
      <c r="C9967" s="577"/>
    </row>
    <row r="9968" spans="1:3">
      <c r="A9968" s="577"/>
      <c r="B9968" s="577"/>
      <c r="C9968" s="577"/>
    </row>
    <row r="9969" spans="1:3">
      <c r="A9969" s="577"/>
      <c r="B9969" s="577"/>
      <c r="C9969" s="577"/>
    </row>
    <row r="9970" spans="1:3">
      <c r="A9970" s="577"/>
      <c r="B9970" s="577"/>
      <c r="C9970" s="577"/>
    </row>
    <row r="9971" spans="1:3">
      <c r="A9971" s="577"/>
      <c r="B9971" s="577"/>
      <c r="C9971" s="577"/>
    </row>
    <row r="9972" spans="1:3">
      <c r="A9972" s="577"/>
      <c r="B9972" s="577"/>
      <c r="C9972" s="577"/>
    </row>
    <row r="9973" spans="1:3">
      <c r="A9973" s="577"/>
      <c r="B9973" s="577"/>
      <c r="C9973" s="577"/>
    </row>
    <row r="9974" spans="1:3">
      <c r="A9974" s="577"/>
      <c r="B9974" s="577"/>
      <c r="C9974" s="577"/>
    </row>
    <row r="9975" spans="1:3">
      <c r="A9975" s="577"/>
      <c r="B9975" s="577"/>
      <c r="C9975" s="577"/>
    </row>
    <row r="9976" spans="1:3">
      <c r="A9976" s="577"/>
      <c r="B9976" s="577"/>
      <c r="C9976" s="577"/>
    </row>
    <row r="9977" spans="1:3">
      <c r="A9977" s="577"/>
      <c r="B9977" s="577"/>
      <c r="C9977" s="577"/>
    </row>
    <row r="9978" spans="1:3">
      <c r="A9978" s="577"/>
      <c r="B9978" s="577"/>
      <c r="C9978" s="577"/>
    </row>
    <row r="9979" spans="1:3">
      <c r="A9979" s="577"/>
      <c r="B9979" s="577"/>
      <c r="C9979" s="577"/>
    </row>
    <row r="9980" spans="1:3">
      <c r="A9980" s="577"/>
      <c r="B9980" s="577"/>
      <c r="C9980" s="577"/>
    </row>
    <row r="9981" spans="1:3">
      <c r="A9981" s="577"/>
      <c r="B9981" s="577"/>
      <c r="C9981" s="577"/>
    </row>
    <row r="9982" spans="1:3">
      <c r="A9982" s="577"/>
      <c r="B9982" s="577"/>
      <c r="C9982" s="577"/>
    </row>
    <row r="9983" spans="1:3">
      <c r="A9983" s="577"/>
      <c r="B9983" s="577"/>
      <c r="C9983" s="577"/>
    </row>
    <row r="9984" spans="1:3">
      <c r="A9984" s="577"/>
      <c r="B9984" s="577"/>
      <c r="C9984" s="577"/>
    </row>
    <row r="9985" spans="1:3">
      <c r="A9985" s="577"/>
      <c r="B9985" s="577"/>
      <c r="C9985" s="577"/>
    </row>
    <row r="9986" spans="1:3">
      <c r="A9986" s="577"/>
      <c r="B9986" s="577"/>
      <c r="C9986" s="577"/>
    </row>
    <row r="9987" spans="1:3">
      <c r="A9987" s="577"/>
      <c r="B9987" s="577"/>
      <c r="C9987" s="577"/>
    </row>
    <row r="9988" spans="1:3">
      <c r="A9988" s="577"/>
      <c r="B9988" s="577"/>
      <c r="C9988" s="577"/>
    </row>
    <row r="9989" spans="1:3">
      <c r="A9989" s="577"/>
      <c r="B9989" s="577"/>
      <c r="C9989" s="577"/>
    </row>
    <row r="9990" spans="1:3">
      <c r="A9990" s="577"/>
      <c r="B9990" s="577"/>
      <c r="C9990" s="577"/>
    </row>
    <row r="9991" spans="1:3">
      <c r="A9991" s="577"/>
      <c r="B9991" s="577"/>
      <c r="C9991" s="577"/>
    </row>
    <row r="9992" spans="1:3">
      <c r="A9992" s="577"/>
      <c r="B9992" s="577"/>
      <c r="C9992" s="577"/>
    </row>
    <row r="9993" spans="1:3">
      <c r="A9993" s="577"/>
      <c r="B9993" s="577"/>
      <c r="C9993" s="577"/>
    </row>
    <row r="9994" spans="1:3">
      <c r="A9994" s="577"/>
      <c r="B9994" s="577"/>
      <c r="C9994" s="577"/>
    </row>
    <row r="9995" spans="1:3">
      <c r="A9995" s="577"/>
      <c r="B9995" s="577"/>
      <c r="C9995" s="577"/>
    </row>
    <row r="9996" spans="1:3">
      <c r="A9996" s="577"/>
      <c r="B9996" s="577"/>
      <c r="C9996" s="577"/>
    </row>
    <row r="9997" spans="1:3">
      <c r="A9997" s="577"/>
      <c r="B9997" s="577"/>
      <c r="C9997" s="577"/>
    </row>
    <row r="9998" spans="1:3">
      <c r="A9998" s="577"/>
      <c r="B9998" s="577"/>
      <c r="C9998" s="577"/>
    </row>
    <row r="9999" spans="1:3">
      <c r="A9999" s="577"/>
      <c r="B9999" s="577"/>
      <c r="C9999" s="577"/>
    </row>
    <row r="10000" spans="1:3">
      <c r="A10000" s="577"/>
      <c r="B10000" s="577"/>
      <c r="C10000" s="577"/>
    </row>
    <row r="10001" spans="1:3">
      <c r="A10001" s="577"/>
      <c r="B10001" s="577"/>
      <c r="C10001" s="577"/>
    </row>
    <row r="10002" spans="1:3">
      <c r="A10002" s="577"/>
      <c r="B10002" s="577"/>
      <c r="C10002" s="577"/>
    </row>
    <row r="10003" spans="1:3">
      <c r="A10003" s="577"/>
      <c r="B10003" s="577"/>
      <c r="C10003" s="577"/>
    </row>
    <row r="10004" spans="1:3">
      <c r="A10004" s="577"/>
      <c r="B10004" s="577"/>
      <c r="C10004" s="577"/>
    </row>
    <row r="10005" spans="1:3">
      <c r="A10005" s="577"/>
      <c r="B10005" s="577"/>
      <c r="C10005" s="577"/>
    </row>
    <row r="10006" spans="1:3">
      <c r="A10006" s="577"/>
      <c r="B10006" s="577"/>
      <c r="C10006" s="577"/>
    </row>
    <row r="10007" spans="1:3">
      <c r="A10007" s="577"/>
      <c r="B10007" s="577"/>
      <c r="C10007" s="577"/>
    </row>
    <row r="10008" spans="1:3">
      <c r="A10008" s="577"/>
      <c r="B10008" s="577"/>
      <c r="C10008" s="577"/>
    </row>
    <row r="10009" spans="1:3">
      <c r="A10009" s="577"/>
      <c r="B10009" s="577"/>
      <c r="C10009" s="577"/>
    </row>
    <row r="10010" spans="1:3">
      <c r="A10010" s="577"/>
      <c r="B10010" s="577"/>
      <c r="C10010" s="577"/>
    </row>
    <row r="10011" spans="1:3">
      <c r="A10011" s="577"/>
      <c r="B10011" s="577"/>
      <c r="C10011" s="577"/>
    </row>
    <row r="10012" spans="1:3">
      <c r="A10012" s="577"/>
      <c r="B10012" s="577"/>
      <c r="C10012" s="577"/>
    </row>
    <row r="10013" spans="1:3">
      <c r="A10013" s="577"/>
      <c r="B10013" s="577"/>
      <c r="C10013" s="577"/>
    </row>
    <row r="10014" spans="1:3">
      <c r="A10014" s="577"/>
      <c r="B10014" s="577"/>
      <c r="C10014" s="577"/>
    </row>
    <row r="10015" spans="1:3">
      <c r="A10015" s="577"/>
      <c r="B10015" s="577"/>
      <c r="C10015" s="577"/>
    </row>
    <row r="10016" spans="1:3">
      <c r="A10016" s="577"/>
      <c r="B10016" s="577"/>
      <c r="C10016" s="577"/>
    </row>
    <row r="10017" spans="1:3">
      <c r="A10017" s="577"/>
      <c r="B10017" s="577"/>
      <c r="C10017" s="577"/>
    </row>
    <row r="10018" spans="1:3">
      <c r="A10018" s="577"/>
      <c r="B10018" s="577"/>
      <c r="C10018" s="577"/>
    </row>
    <row r="10019" spans="1:3">
      <c r="A10019" s="577"/>
      <c r="B10019" s="577"/>
      <c r="C10019" s="577"/>
    </row>
    <row r="10020" spans="1:3">
      <c r="A10020" s="577"/>
      <c r="B10020" s="577"/>
      <c r="C10020" s="577"/>
    </row>
    <row r="10021" spans="1:3">
      <c r="A10021" s="577"/>
      <c r="B10021" s="577"/>
      <c r="C10021" s="577"/>
    </row>
    <row r="10022" spans="1:3">
      <c r="A10022" s="577"/>
      <c r="B10022" s="577"/>
      <c r="C10022" s="577"/>
    </row>
    <row r="10023" spans="1:3">
      <c r="A10023" s="577"/>
      <c r="B10023" s="577"/>
      <c r="C10023" s="577"/>
    </row>
    <row r="10024" spans="1:3">
      <c r="A10024" s="577"/>
      <c r="B10024" s="577"/>
      <c r="C10024" s="577"/>
    </row>
    <row r="10025" spans="1:3">
      <c r="A10025" s="577"/>
      <c r="B10025" s="577"/>
      <c r="C10025" s="577"/>
    </row>
    <row r="10026" spans="1:3">
      <c r="A10026" s="577"/>
      <c r="B10026" s="577"/>
      <c r="C10026" s="577"/>
    </row>
    <row r="10027" spans="1:3">
      <c r="A10027" s="577"/>
      <c r="B10027" s="577"/>
      <c r="C10027" s="577"/>
    </row>
    <row r="10028" spans="1:3">
      <c r="A10028" s="577"/>
      <c r="B10028" s="577"/>
      <c r="C10028" s="577"/>
    </row>
    <row r="10029" spans="1:3">
      <c r="A10029" s="577"/>
      <c r="B10029" s="577"/>
      <c r="C10029" s="577"/>
    </row>
    <row r="10030" spans="1:3">
      <c r="A10030" s="577"/>
      <c r="B10030" s="577"/>
      <c r="C10030" s="577"/>
    </row>
    <row r="10031" spans="1:3">
      <c r="A10031" s="577"/>
      <c r="B10031" s="577"/>
      <c r="C10031" s="577"/>
    </row>
    <row r="10032" spans="1:3">
      <c r="A10032" s="577"/>
      <c r="B10032" s="577"/>
      <c r="C10032" s="577"/>
    </row>
    <row r="10033" spans="1:3">
      <c r="A10033" s="577"/>
      <c r="B10033" s="577"/>
      <c r="C10033" s="577"/>
    </row>
    <row r="10034" spans="1:3">
      <c r="A10034" s="577"/>
      <c r="B10034" s="577"/>
      <c r="C10034" s="577"/>
    </row>
    <row r="10035" spans="1:3">
      <c r="A10035" s="577"/>
      <c r="B10035" s="577"/>
      <c r="C10035" s="577"/>
    </row>
    <row r="10036" spans="1:3">
      <c r="A10036" s="577"/>
      <c r="B10036" s="577"/>
      <c r="C10036" s="577"/>
    </row>
    <row r="10037" spans="1:3">
      <c r="A10037" s="577"/>
      <c r="B10037" s="577"/>
      <c r="C10037" s="577"/>
    </row>
    <row r="10038" spans="1:3">
      <c r="A10038" s="577"/>
      <c r="B10038" s="577"/>
      <c r="C10038" s="577"/>
    </row>
    <row r="10039" spans="1:3">
      <c r="A10039" s="577"/>
      <c r="B10039" s="577"/>
      <c r="C10039" s="577"/>
    </row>
    <row r="10040" spans="1:3">
      <c r="A10040" s="577"/>
      <c r="B10040" s="577"/>
      <c r="C10040" s="577"/>
    </row>
    <row r="10041" spans="1:3">
      <c r="A10041" s="577"/>
      <c r="B10041" s="577"/>
      <c r="C10041" s="577"/>
    </row>
    <row r="10042" spans="1:3">
      <c r="A10042" s="577"/>
      <c r="B10042" s="577"/>
      <c r="C10042" s="577"/>
    </row>
    <row r="10043" spans="1:3">
      <c r="A10043" s="577"/>
      <c r="B10043" s="577"/>
      <c r="C10043" s="577"/>
    </row>
    <row r="10044" spans="1:3">
      <c r="A10044" s="577"/>
      <c r="B10044" s="577"/>
      <c r="C10044" s="577"/>
    </row>
    <row r="10045" spans="1:3">
      <c r="A10045" s="577"/>
      <c r="B10045" s="577"/>
      <c r="C10045" s="577"/>
    </row>
    <row r="10046" spans="1:3">
      <c r="A10046" s="577"/>
      <c r="B10046" s="577"/>
      <c r="C10046" s="577"/>
    </row>
    <row r="10047" spans="1:3">
      <c r="A10047" s="577"/>
      <c r="B10047" s="577"/>
      <c r="C10047" s="577"/>
    </row>
    <row r="10048" spans="1:3">
      <c r="A10048" s="577"/>
      <c r="B10048" s="577"/>
      <c r="C10048" s="577"/>
    </row>
    <row r="10049" spans="1:3">
      <c r="A10049" s="577"/>
      <c r="B10049" s="577"/>
      <c r="C10049" s="577"/>
    </row>
    <row r="10050" spans="1:3">
      <c r="A10050" s="577"/>
      <c r="B10050" s="577"/>
      <c r="C10050" s="577"/>
    </row>
    <row r="10051" spans="1:3">
      <c r="A10051" s="577"/>
      <c r="B10051" s="577"/>
      <c r="C10051" s="577"/>
    </row>
    <row r="10052" spans="1:3">
      <c r="A10052" s="577"/>
      <c r="B10052" s="577"/>
      <c r="C10052" s="577"/>
    </row>
    <row r="10053" spans="1:3">
      <c r="A10053" s="577"/>
      <c r="B10053" s="577"/>
      <c r="C10053" s="577"/>
    </row>
    <row r="10054" spans="1:3">
      <c r="A10054" s="577"/>
      <c r="B10054" s="577"/>
      <c r="C10054" s="577"/>
    </row>
    <row r="10055" spans="1:3">
      <c r="A10055" s="577"/>
      <c r="B10055" s="577"/>
      <c r="C10055" s="577"/>
    </row>
    <row r="10056" spans="1:3">
      <c r="A10056" s="577"/>
      <c r="B10056" s="577"/>
      <c r="C10056" s="577"/>
    </row>
    <row r="10057" spans="1:3">
      <c r="A10057" s="577"/>
      <c r="B10057" s="577"/>
      <c r="C10057" s="577"/>
    </row>
    <row r="10058" spans="1:3">
      <c r="A10058" s="577"/>
      <c r="B10058" s="577"/>
      <c r="C10058" s="577"/>
    </row>
    <row r="10059" spans="1:3">
      <c r="A10059" s="577"/>
      <c r="B10059" s="577"/>
      <c r="C10059" s="577"/>
    </row>
    <row r="10060" spans="1:3">
      <c r="A10060" s="577"/>
      <c r="B10060" s="577"/>
      <c r="C10060" s="577"/>
    </row>
    <row r="10061" spans="1:3">
      <c r="A10061" s="577"/>
      <c r="B10061" s="577"/>
      <c r="C10061" s="577"/>
    </row>
    <row r="10062" spans="1:3">
      <c r="A10062" s="577"/>
      <c r="B10062" s="577"/>
      <c r="C10062" s="577"/>
    </row>
    <row r="10063" spans="1:3">
      <c r="A10063" s="577"/>
      <c r="B10063" s="577"/>
      <c r="C10063" s="577"/>
    </row>
    <row r="10064" spans="1:3">
      <c r="A10064" s="577"/>
      <c r="B10064" s="577"/>
      <c r="C10064" s="577"/>
    </row>
    <row r="10065" spans="1:3">
      <c r="A10065" s="577"/>
      <c r="B10065" s="577"/>
      <c r="C10065" s="577"/>
    </row>
    <row r="10066" spans="1:3">
      <c r="A10066" s="577"/>
      <c r="B10066" s="577"/>
      <c r="C10066" s="577"/>
    </row>
    <row r="10067" spans="1:3">
      <c r="A10067" s="577"/>
      <c r="B10067" s="577"/>
      <c r="C10067" s="577"/>
    </row>
    <row r="10068" spans="1:3">
      <c r="A10068" s="577"/>
      <c r="B10068" s="577"/>
      <c r="C10068" s="577"/>
    </row>
    <row r="10069" spans="1:3">
      <c r="A10069" s="577"/>
      <c r="B10069" s="577"/>
      <c r="C10069" s="577"/>
    </row>
    <row r="10070" spans="1:3">
      <c r="A10070" s="577"/>
      <c r="B10070" s="577"/>
      <c r="C10070" s="577"/>
    </row>
    <row r="10071" spans="1:3">
      <c r="A10071" s="577"/>
      <c r="B10071" s="577"/>
      <c r="C10071" s="577"/>
    </row>
    <row r="10072" spans="1:3">
      <c r="A10072" s="577"/>
      <c r="B10072" s="577"/>
      <c r="C10072" s="577"/>
    </row>
    <row r="10073" spans="1:3">
      <c r="A10073" s="577"/>
      <c r="B10073" s="577"/>
      <c r="C10073" s="577"/>
    </row>
    <row r="10074" spans="1:3">
      <c r="A10074" s="577"/>
      <c r="B10074" s="577"/>
      <c r="C10074" s="577"/>
    </row>
    <row r="10075" spans="1:3">
      <c r="A10075" s="577"/>
      <c r="B10075" s="577"/>
      <c r="C10075" s="577"/>
    </row>
    <row r="10076" spans="1:3">
      <c r="A10076" s="577"/>
      <c r="B10076" s="577"/>
      <c r="C10076" s="577"/>
    </row>
    <row r="10077" spans="1:3">
      <c r="A10077" s="577"/>
      <c r="B10077" s="577"/>
      <c r="C10077" s="577"/>
    </row>
    <row r="10078" spans="1:3">
      <c r="A10078" s="577"/>
      <c r="B10078" s="577"/>
      <c r="C10078" s="577"/>
    </row>
    <row r="10079" spans="1:3">
      <c r="A10079" s="577"/>
      <c r="B10079" s="577"/>
      <c r="C10079" s="577"/>
    </row>
    <row r="10080" spans="1:3">
      <c r="A10080" s="577"/>
      <c r="B10080" s="577"/>
      <c r="C10080" s="577"/>
    </row>
    <row r="10081" spans="1:3">
      <c r="A10081" s="577"/>
      <c r="B10081" s="577"/>
      <c r="C10081" s="577"/>
    </row>
    <row r="10082" spans="1:3">
      <c r="A10082" s="577"/>
      <c r="B10082" s="577"/>
      <c r="C10082" s="577"/>
    </row>
    <row r="10083" spans="1:3">
      <c r="A10083" s="577"/>
      <c r="B10083" s="577"/>
      <c r="C10083" s="577"/>
    </row>
    <row r="10084" spans="1:3">
      <c r="A10084" s="577"/>
      <c r="B10084" s="577"/>
      <c r="C10084" s="577"/>
    </row>
    <row r="10085" spans="1:3">
      <c r="A10085" s="577"/>
      <c r="B10085" s="577"/>
      <c r="C10085" s="577"/>
    </row>
    <row r="10086" spans="1:3">
      <c r="A10086" s="577"/>
      <c r="B10086" s="577"/>
      <c r="C10086" s="577"/>
    </row>
    <row r="10087" spans="1:3">
      <c r="A10087" s="577"/>
      <c r="B10087" s="577"/>
      <c r="C10087" s="577"/>
    </row>
    <row r="10088" spans="1:3">
      <c r="A10088" s="577"/>
      <c r="B10088" s="577"/>
      <c r="C10088" s="577"/>
    </row>
    <row r="10089" spans="1:3">
      <c r="A10089" s="577"/>
      <c r="B10089" s="577"/>
      <c r="C10089" s="577"/>
    </row>
    <row r="10090" spans="1:3">
      <c r="A10090" s="577"/>
      <c r="B10090" s="577"/>
      <c r="C10090" s="577"/>
    </row>
    <row r="10091" spans="1:3">
      <c r="A10091" s="577"/>
      <c r="B10091" s="577"/>
      <c r="C10091" s="577"/>
    </row>
    <row r="10092" spans="1:3">
      <c r="A10092" s="577"/>
      <c r="B10092" s="577"/>
      <c r="C10092" s="577"/>
    </row>
    <row r="10093" spans="1:3">
      <c r="A10093" s="577"/>
      <c r="B10093" s="577"/>
      <c r="C10093" s="577"/>
    </row>
    <row r="10094" spans="1:3">
      <c r="A10094" s="577"/>
      <c r="B10094" s="577"/>
      <c r="C10094" s="577"/>
    </row>
    <row r="10095" spans="1:3">
      <c r="A10095" s="577"/>
      <c r="B10095" s="577"/>
      <c r="C10095" s="577"/>
    </row>
    <row r="10096" spans="1:3">
      <c r="A10096" s="577"/>
      <c r="B10096" s="577"/>
      <c r="C10096" s="577"/>
    </row>
    <row r="10097" spans="1:3">
      <c r="A10097" s="577"/>
      <c r="B10097" s="577"/>
      <c r="C10097" s="577"/>
    </row>
    <row r="10098" spans="1:3">
      <c r="A10098" s="577"/>
      <c r="B10098" s="577"/>
      <c r="C10098" s="577"/>
    </row>
    <row r="10099" spans="1:3">
      <c r="A10099" s="577"/>
      <c r="B10099" s="577"/>
      <c r="C10099" s="577"/>
    </row>
    <row r="10100" spans="1:3">
      <c r="A10100" s="577"/>
      <c r="B10100" s="577"/>
      <c r="C10100" s="577"/>
    </row>
    <row r="10101" spans="1:3">
      <c r="A10101" s="577"/>
      <c r="B10101" s="577"/>
      <c r="C10101" s="577"/>
    </row>
    <row r="10102" spans="1:3">
      <c r="A10102" s="577"/>
      <c r="B10102" s="577"/>
      <c r="C10102" s="577"/>
    </row>
    <row r="10103" spans="1:3">
      <c r="A10103" s="577"/>
      <c r="B10103" s="577"/>
      <c r="C10103" s="577"/>
    </row>
    <row r="10104" spans="1:3">
      <c r="A10104" s="577"/>
      <c r="B10104" s="577"/>
      <c r="C10104" s="577"/>
    </row>
    <row r="10105" spans="1:3">
      <c r="A10105" s="577"/>
      <c r="B10105" s="577"/>
      <c r="C10105" s="577"/>
    </row>
    <row r="10106" spans="1:3">
      <c r="A10106" s="577"/>
      <c r="B10106" s="577"/>
      <c r="C10106" s="577"/>
    </row>
    <row r="10107" spans="1:3">
      <c r="A10107" s="577"/>
      <c r="B10107" s="577"/>
      <c r="C10107" s="577"/>
    </row>
    <row r="10108" spans="1:3">
      <c r="A10108" s="577"/>
      <c r="B10108" s="577"/>
      <c r="C10108" s="577"/>
    </row>
    <row r="10109" spans="1:3">
      <c r="A10109" s="577"/>
      <c r="B10109" s="577"/>
      <c r="C10109" s="577"/>
    </row>
    <row r="10110" spans="1:3">
      <c r="A10110" s="577"/>
      <c r="B10110" s="577"/>
      <c r="C10110" s="577"/>
    </row>
    <row r="10111" spans="1:3">
      <c r="A10111" s="577"/>
      <c r="B10111" s="577"/>
      <c r="C10111" s="577"/>
    </row>
    <row r="10112" spans="1:3">
      <c r="A10112" s="577"/>
      <c r="B10112" s="577"/>
      <c r="C10112" s="577"/>
    </row>
    <row r="10113" spans="1:3">
      <c r="A10113" s="577"/>
      <c r="B10113" s="577"/>
      <c r="C10113" s="577"/>
    </row>
    <row r="10114" spans="1:3">
      <c r="A10114" s="577"/>
      <c r="B10114" s="577"/>
      <c r="C10114" s="577"/>
    </row>
    <row r="10115" spans="1:3">
      <c r="A10115" s="577"/>
      <c r="B10115" s="577"/>
      <c r="C10115" s="577"/>
    </row>
    <row r="10116" spans="1:3">
      <c r="A10116" s="577"/>
      <c r="B10116" s="577"/>
      <c r="C10116" s="577"/>
    </row>
    <row r="10117" spans="1:3">
      <c r="A10117" s="577"/>
      <c r="B10117" s="577"/>
      <c r="C10117" s="577"/>
    </row>
    <row r="10118" spans="1:3">
      <c r="A10118" s="577"/>
      <c r="B10118" s="577"/>
      <c r="C10118" s="577"/>
    </row>
    <row r="10119" spans="1:3">
      <c r="A10119" s="577"/>
      <c r="B10119" s="577"/>
      <c r="C10119" s="577"/>
    </row>
    <row r="10120" spans="1:3">
      <c r="A10120" s="577"/>
      <c r="B10120" s="577"/>
      <c r="C10120" s="577"/>
    </row>
    <row r="10121" spans="1:3">
      <c r="A10121" s="577"/>
      <c r="B10121" s="577"/>
      <c r="C10121" s="577"/>
    </row>
    <row r="10122" spans="1:3">
      <c r="A10122" s="577"/>
      <c r="B10122" s="577"/>
      <c r="C10122" s="577"/>
    </row>
    <row r="10123" spans="1:3">
      <c r="A10123" s="577"/>
      <c r="B10123" s="577"/>
      <c r="C10123" s="577"/>
    </row>
    <row r="10124" spans="1:3">
      <c r="A10124" s="577"/>
      <c r="B10124" s="577"/>
      <c r="C10124" s="577"/>
    </row>
    <row r="10125" spans="1:3">
      <c r="A10125" s="577"/>
      <c r="B10125" s="577"/>
      <c r="C10125" s="577"/>
    </row>
    <row r="10126" spans="1:3">
      <c r="A10126" s="577"/>
      <c r="B10126" s="577"/>
      <c r="C10126" s="577"/>
    </row>
    <row r="10127" spans="1:3">
      <c r="A10127" s="577"/>
      <c r="B10127" s="577"/>
      <c r="C10127" s="577"/>
    </row>
    <row r="10128" spans="1:3">
      <c r="A10128" s="577"/>
      <c r="B10128" s="577"/>
      <c r="C10128" s="577"/>
    </row>
    <row r="10129" spans="1:3">
      <c r="A10129" s="577"/>
      <c r="B10129" s="577"/>
      <c r="C10129" s="577"/>
    </row>
    <row r="10130" spans="1:3">
      <c r="A10130" s="577"/>
      <c r="B10130" s="577"/>
      <c r="C10130" s="577"/>
    </row>
    <row r="10131" spans="1:3">
      <c r="A10131" s="577"/>
      <c r="B10131" s="577"/>
      <c r="C10131" s="577"/>
    </row>
    <row r="10132" spans="1:3">
      <c r="A10132" s="577"/>
      <c r="B10132" s="577"/>
      <c r="C10132" s="577"/>
    </row>
    <row r="10133" spans="1:3">
      <c r="A10133" s="577"/>
      <c r="B10133" s="577"/>
      <c r="C10133" s="577"/>
    </row>
    <row r="10134" spans="1:3">
      <c r="A10134" s="577"/>
      <c r="B10134" s="577"/>
      <c r="C10134" s="577"/>
    </row>
    <row r="10135" spans="1:3">
      <c r="A10135" s="577"/>
      <c r="B10135" s="577"/>
      <c r="C10135" s="577"/>
    </row>
    <row r="10136" spans="1:3">
      <c r="A10136" s="577"/>
      <c r="B10136" s="577"/>
      <c r="C10136" s="577"/>
    </row>
    <row r="10137" spans="1:3">
      <c r="A10137" s="577"/>
      <c r="B10137" s="577"/>
      <c r="C10137" s="577"/>
    </row>
    <row r="10138" spans="1:3">
      <c r="A10138" s="577"/>
      <c r="B10138" s="577"/>
      <c r="C10138" s="577"/>
    </row>
    <row r="10139" spans="1:3">
      <c r="A10139" s="577"/>
      <c r="B10139" s="577"/>
      <c r="C10139" s="577"/>
    </row>
    <row r="10140" spans="1:3">
      <c r="A10140" s="577"/>
      <c r="B10140" s="577"/>
      <c r="C10140" s="577"/>
    </row>
    <row r="10141" spans="1:3">
      <c r="A10141" s="577"/>
      <c r="B10141" s="577"/>
      <c r="C10141" s="577"/>
    </row>
    <row r="10142" spans="1:3">
      <c r="A10142" s="577"/>
      <c r="B10142" s="577"/>
      <c r="C10142" s="577"/>
    </row>
    <row r="10143" spans="1:3">
      <c r="A10143" s="577"/>
      <c r="B10143" s="577"/>
      <c r="C10143" s="577"/>
    </row>
    <row r="10144" spans="1:3">
      <c r="A10144" s="577"/>
      <c r="B10144" s="577"/>
      <c r="C10144" s="577"/>
    </row>
    <row r="10145" spans="1:3">
      <c r="A10145" s="577"/>
      <c r="B10145" s="577"/>
      <c r="C10145" s="577"/>
    </row>
    <row r="10146" spans="1:3">
      <c r="A10146" s="577"/>
      <c r="B10146" s="577"/>
      <c r="C10146" s="577"/>
    </row>
    <row r="10147" spans="1:3">
      <c r="A10147" s="577"/>
      <c r="B10147" s="577"/>
      <c r="C10147" s="577"/>
    </row>
    <row r="10148" spans="1:3">
      <c r="A10148" s="577"/>
      <c r="B10148" s="577"/>
      <c r="C10148" s="577"/>
    </row>
    <row r="10149" spans="1:3">
      <c r="A10149" s="577"/>
      <c r="B10149" s="577"/>
      <c r="C10149" s="577"/>
    </row>
    <row r="10150" spans="1:3">
      <c r="A10150" s="577"/>
      <c r="B10150" s="577"/>
      <c r="C10150" s="577"/>
    </row>
    <row r="10151" spans="1:3">
      <c r="A10151" s="577"/>
      <c r="B10151" s="577"/>
      <c r="C10151" s="577"/>
    </row>
    <row r="10152" spans="1:3">
      <c r="A10152" s="577"/>
      <c r="B10152" s="577"/>
      <c r="C10152" s="577"/>
    </row>
    <row r="10153" spans="1:3">
      <c r="A10153" s="577"/>
      <c r="B10153" s="577"/>
      <c r="C10153" s="577"/>
    </row>
    <row r="10154" spans="1:3">
      <c r="A10154" s="577"/>
      <c r="B10154" s="577"/>
      <c r="C10154" s="577"/>
    </row>
    <row r="10155" spans="1:3">
      <c r="A10155" s="577"/>
      <c r="B10155" s="577"/>
      <c r="C10155" s="577"/>
    </row>
    <row r="10156" spans="1:3">
      <c r="A10156" s="577"/>
      <c r="B10156" s="577"/>
      <c r="C10156" s="577"/>
    </row>
    <row r="10157" spans="1:3">
      <c r="A10157" s="577"/>
      <c r="B10157" s="577"/>
      <c r="C10157" s="577"/>
    </row>
    <row r="10158" spans="1:3">
      <c r="A10158" s="577"/>
      <c r="B10158" s="577"/>
      <c r="C10158" s="577"/>
    </row>
    <row r="10159" spans="1:3">
      <c r="A10159" s="577"/>
      <c r="B10159" s="577"/>
      <c r="C10159" s="577"/>
    </row>
    <row r="10160" spans="1:3">
      <c r="A10160" s="577"/>
      <c r="B10160" s="577"/>
      <c r="C10160" s="577"/>
    </row>
    <row r="10161" spans="1:3">
      <c r="A10161" s="577"/>
      <c r="B10161" s="577"/>
      <c r="C10161" s="577"/>
    </row>
    <row r="10162" spans="1:3">
      <c r="A10162" s="577"/>
      <c r="B10162" s="577"/>
      <c r="C10162" s="577"/>
    </row>
    <row r="10163" spans="1:3">
      <c r="A10163" s="577"/>
      <c r="B10163" s="577"/>
      <c r="C10163" s="577"/>
    </row>
    <row r="10164" spans="1:3">
      <c r="A10164" s="577"/>
      <c r="B10164" s="577"/>
      <c r="C10164" s="577"/>
    </row>
    <row r="10165" spans="1:3">
      <c r="A10165" s="577"/>
      <c r="B10165" s="577"/>
      <c r="C10165" s="577"/>
    </row>
    <row r="10166" spans="1:3">
      <c r="A10166" s="577"/>
      <c r="B10166" s="577"/>
      <c r="C10166" s="577"/>
    </row>
    <row r="10167" spans="1:3">
      <c r="A10167" s="577"/>
      <c r="B10167" s="577"/>
      <c r="C10167" s="577"/>
    </row>
    <row r="10168" spans="1:3">
      <c r="A10168" s="577"/>
      <c r="B10168" s="577"/>
      <c r="C10168" s="577"/>
    </row>
    <row r="10169" spans="1:3">
      <c r="A10169" s="577"/>
      <c r="B10169" s="577"/>
      <c r="C10169" s="577"/>
    </row>
    <row r="10170" spans="1:3">
      <c r="A10170" s="577"/>
      <c r="B10170" s="577"/>
      <c r="C10170" s="577"/>
    </row>
    <row r="10171" spans="1:3">
      <c r="A10171" s="577"/>
      <c r="B10171" s="577"/>
      <c r="C10171" s="577"/>
    </row>
    <row r="10172" spans="1:3">
      <c r="A10172" s="577"/>
      <c r="B10172" s="577"/>
      <c r="C10172" s="577"/>
    </row>
    <row r="10173" spans="1:3">
      <c r="A10173" s="577"/>
      <c r="B10173" s="577"/>
      <c r="C10173" s="577"/>
    </row>
    <row r="10174" spans="1:3">
      <c r="A10174" s="577"/>
      <c r="B10174" s="577"/>
      <c r="C10174" s="577"/>
    </row>
    <row r="10175" spans="1:3">
      <c r="A10175" s="577"/>
      <c r="B10175" s="577"/>
      <c r="C10175" s="577"/>
    </row>
    <row r="10176" spans="1:3">
      <c r="A10176" s="577"/>
      <c r="B10176" s="577"/>
      <c r="C10176" s="577"/>
    </row>
    <row r="10177" spans="1:3">
      <c r="A10177" s="577"/>
      <c r="B10177" s="577"/>
      <c r="C10177" s="577"/>
    </row>
    <row r="10178" spans="1:3">
      <c r="A10178" s="577"/>
      <c r="B10178" s="577"/>
      <c r="C10178" s="577"/>
    </row>
    <row r="10179" spans="1:3">
      <c r="A10179" s="577"/>
      <c r="B10179" s="577"/>
      <c r="C10179" s="577"/>
    </row>
    <row r="10180" spans="1:3">
      <c r="A10180" s="577"/>
      <c r="B10180" s="577"/>
      <c r="C10180" s="577"/>
    </row>
    <row r="10181" spans="1:3">
      <c r="A10181" s="577"/>
      <c r="B10181" s="577"/>
      <c r="C10181" s="577"/>
    </row>
    <row r="10182" spans="1:3">
      <c r="A10182" s="577"/>
      <c r="B10182" s="577"/>
      <c r="C10182" s="577"/>
    </row>
    <row r="10183" spans="1:3">
      <c r="A10183" s="577"/>
      <c r="B10183" s="577"/>
      <c r="C10183" s="577"/>
    </row>
    <row r="10184" spans="1:3">
      <c r="A10184" s="577"/>
      <c r="B10184" s="577"/>
      <c r="C10184" s="577"/>
    </row>
    <row r="10185" spans="1:3">
      <c r="A10185" s="577"/>
      <c r="B10185" s="577"/>
      <c r="C10185" s="577"/>
    </row>
    <row r="10186" spans="1:3">
      <c r="A10186" s="577"/>
      <c r="B10186" s="577"/>
      <c r="C10186" s="577"/>
    </row>
    <row r="10187" spans="1:3">
      <c r="A10187" s="577"/>
      <c r="B10187" s="577"/>
      <c r="C10187" s="577"/>
    </row>
    <row r="10188" spans="1:3">
      <c r="A10188" s="577"/>
      <c r="B10188" s="577"/>
      <c r="C10188" s="577"/>
    </row>
    <row r="10189" spans="1:3">
      <c r="A10189" s="577"/>
      <c r="B10189" s="577"/>
      <c r="C10189" s="577"/>
    </row>
    <row r="10190" spans="1:3">
      <c r="A10190" s="577"/>
      <c r="B10190" s="577"/>
      <c r="C10190" s="577"/>
    </row>
    <row r="10191" spans="1:3">
      <c r="A10191" s="577"/>
      <c r="B10191" s="577"/>
      <c r="C10191" s="577"/>
    </row>
    <row r="10192" spans="1:3">
      <c r="A10192" s="577"/>
      <c r="B10192" s="577"/>
      <c r="C10192" s="577"/>
    </row>
    <row r="10193" spans="1:3">
      <c r="A10193" s="577"/>
      <c r="B10193" s="577"/>
      <c r="C10193" s="577"/>
    </row>
    <row r="10194" spans="1:3">
      <c r="A10194" s="577"/>
      <c r="B10194" s="577"/>
      <c r="C10194" s="577"/>
    </row>
    <row r="10195" spans="1:3">
      <c r="A10195" s="577"/>
      <c r="B10195" s="577"/>
      <c r="C10195" s="577"/>
    </row>
    <row r="10196" spans="1:3">
      <c r="A10196" s="577"/>
      <c r="B10196" s="577"/>
      <c r="C10196" s="577"/>
    </row>
    <row r="10197" spans="1:3">
      <c r="A10197" s="577"/>
      <c r="B10197" s="577"/>
      <c r="C10197" s="577"/>
    </row>
    <row r="10198" spans="1:3">
      <c r="A10198" s="577"/>
      <c r="B10198" s="577"/>
      <c r="C10198" s="577"/>
    </row>
    <row r="10199" spans="1:3">
      <c r="A10199" s="577"/>
      <c r="B10199" s="577"/>
      <c r="C10199" s="577"/>
    </row>
    <row r="10200" spans="1:3">
      <c r="A10200" s="577"/>
      <c r="B10200" s="577"/>
      <c r="C10200" s="577"/>
    </row>
    <row r="10201" spans="1:3">
      <c r="A10201" s="577"/>
      <c r="B10201" s="577"/>
      <c r="C10201" s="577"/>
    </row>
    <row r="10202" spans="1:3">
      <c r="A10202" s="577"/>
      <c r="B10202" s="577"/>
      <c r="C10202" s="577"/>
    </row>
    <row r="10203" spans="1:3">
      <c r="A10203" s="577"/>
      <c r="B10203" s="577"/>
      <c r="C10203" s="577"/>
    </row>
    <row r="10204" spans="1:3">
      <c r="A10204" s="577"/>
      <c r="B10204" s="577"/>
      <c r="C10204" s="577"/>
    </row>
    <row r="10205" spans="1:3">
      <c r="A10205" s="577"/>
      <c r="B10205" s="577"/>
      <c r="C10205" s="577"/>
    </row>
    <row r="10206" spans="1:3">
      <c r="A10206" s="577"/>
      <c r="B10206" s="577"/>
      <c r="C10206" s="577"/>
    </row>
    <row r="10207" spans="1:3">
      <c r="A10207" s="577"/>
      <c r="B10207" s="577"/>
      <c r="C10207" s="577"/>
    </row>
    <row r="10208" spans="1:3">
      <c r="A10208" s="577"/>
      <c r="B10208" s="577"/>
      <c r="C10208" s="577"/>
    </row>
    <row r="10209" spans="1:3">
      <c r="A10209" s="577"/>
      <c r="B10209" s="577"/>
      <c r="C10209" s="577"/>
    </row>
    <row r="10210" spans="1:3">
      <c r="A10210" s="577"/>
      <c r="B10210" s="577"/>
      <c r="C10210" s="577"/>
    </row>
    <row r="10211" spans="1:3">
      <c r="A10211" s="577"/>
      <c r="B10211" s="577"/>
      <c r="C10211" s="577"/>
    </row>
    <row r="10212" spans="1:3">
      <c r="A10212" s="577"/>
      <c r="B10212" s="577"/>
      <c r="C10212" s="577"/>
    </row>
    <row r="10213" spans="1:3">
      <c r="A10213" s="577"/>
      <c r="B10213" s="577"/>
      <c r="C10213" s="577"/>
    </row>
    <row r="10214" spans="1:3">
      <c r="A10214" s="577"/>
      <c r="B10214" s="577"/>
      <c r="C10214" s="577"/>
    </row>
    <row r="10215" spans="1:3">
      <c r="A10215" s="577"/>
      <c r="B10215" s="577"/>
      <c r="C10215" s="577"/>
    </row>
    <row r="10216" spans="1:3">
      <c r="A10216" s="577"/>
      <c r="B10216" s="577"/>
      <c r="C10216" s="577"/>
    </row>
    <row r="10217" spans="1:3">
      <c r="A10217" s="577"/>
      <c r="B10217" s="577"/>
      <c r="C10217" s="577"/>
    </row>
    <row r="10218" spans="1:3">
      <c r="A10218" s="577"/>
      <c r="B10218" s="577"/>
      <c r="C10218" s="577"/>
    </row>
    <row r="10219" spans="1:3">
      <c r="A10219" s="577"/>
      <c r="B10219" s="577"/>
      <c r="C10219" s="577"/>
    </row>
    <row r="10220" spans="1:3">
      <c r="A10220" s="577"/>
      <c r="B10220" s="577"/>
      <c r="C10220" s="577"/>
    </row>
    <row r="10221" spans="1:3">
      <c r="A10221" s="577"/>
      <c r="B10221" s="577"/>
      <c r="C10221" s="577"/>
    </row>
    <row r="10222" spans="1:3">
      <c r="A10222" s="577"/>
      <c r="B10222" s="577"/>
      <c r="C10222" s="577"/>
    </row>
    <row r="10223" spans="1:3">
      <c r="A10223" s="577"/>
      <c r="B10223" s="577"/>
      <c r="C10223" s="577"/>
    </row>
    <row r="10224" spans="1:3">
      <c r="A10224" s="577"/>
      <c r="B10224" s="577"/>
      <c r="C10224" s="577"/>
    </row>
    <row r="10225" spans="1:3">
      <c r="A10225" s="577"/>
      <c r="B10225" s="577"/>
      <c r="C10225" s="577"/>
    </row>
    <row r="10226" spans="1:3">
      <c r="A10226" s="577"/>
      <c r="B10226" s="577"/>
      <c r="C10226" s="577"/>
    </row>
    <row r="10227" spans="1:3">
      <c r="A10227" s="577"/>
      <c r="B10227" s="577"/>
      <c r="C10227" s="577"/>
    </row>
    <row r="10228" spans="1:3">
      <c r="A10228" s="577"/>
      <c r="B10228" s="577"/>
      <c r="C10228" s="577"/>
    </row>
    <row r="10229" spans="1:3">
      <c r="A10229" s="577"/>
      <c r="B10229" s="577"/>
      <c r="C10229" s="577"/>
    </row>
    <row r="10230" spans="1:3">
      <c r="A10230" s="577"/>
      <c r="B10230" s="577"/>
      <c r="C10230" s="577"/>
    </row>
    <row r="10231" spans="1:3">
      <c r="A10231" s="577"/>
      <c r="B10231" s="577"/>
      <c r="C10231" s="577"/>
    </row>
    <row r="10232" spans="1:3">
      <c r="A10232" s="577"/>
      <c r="B10232" s="577"/>
      <c r="C10232" s="577"/>
    </row>
    <row r="10233" spans="1:3">
      <c r="A10233" s="577"/>
      <c r="B10233" s="577"/>
      <c r="C10233" s="577"/>
    </row>
    <row r="10234" spans="1:3">
      <c r="A10234" s="577"/>
      <c r="B10234" s="577"/>
      <c r="C10234" s="577"/>
    </row>
    <row r="10235" spans="1:3">
      <c r="A10235" s="577"/>
      <c r="B10235" s="577"/>
      <c r="C10235" s="577"/>
    </row>
    <row r="10236" spans="1:3">
      <c r="A10236" s="577"/>
      <c r="B10236" s="577"/>
      <c r="C10236" s="577"/>
    </row>
    <row r="10237" spans="1:3">
      <c r="A10237" s="577"/>
      <c r="B10237" s="577"/>
      <c r="C10237" s="577"/>
    </row>
    <row r="10238" spans="1:3">
      <c r="A10238" s="577"/>
      <c r="B10238" s="577"/>
      <c r="C10238" s="577"/>
    </row>
    <row r="10239" spans="1:3">
      <c r="A10239" s="577"/>
      <c r="B10239" s="577"/>
      <c r="C10239" s="577"/>
    </row>
    <row r="10240" spans="1:3">
      <c r="A10240" s="577"/>
      <c r="B10240" s="577"/>
      <c r="C10240" s="577"/>
    </row>
    <row r="10241" spans="1:3">
      <c r="A10241" s="577"/>
      <c r="B10241" s="577"/>
      <c r="C10241" s="577"/>
    </row>
    <row r="10242" spans="1:3">
      <c r="A10242" s="577"/>
      <c r="B10242" s="577"/>
      <c r="C10242" s="577"/>
    </row>
    <row r="10243" spans="1:3">
      <c r="A10243" s="577"/>
      <c r="B10243" s="577"/>
      <c r="C10243" s="577"/>
    </row>
    <row r="10244" spans="1:3">
      <c r="A10244" s="577"/>
      <c r="B10244" s="577"/>
      <c r="C10244" s="577"/>
    </row>
    <row r="10245" spans="1:3">
      <c r="A10245" s="577"/>
      <c r="B10245" s="577"/>
      <c r="C10245" s="577"/>
    </row>
    <row r="10246" spans="1:3">
      <c r="A10246" s="577"/>
      <c r="B10246" s="577"/>
      <c r="C10246" s="577"/>
    </row>
    <row r="10247" spans="1:3">
      <c r="A10247" s="577"/>
      <c r="B10247" s="577"/>
      <c r="C10247" s="577"/>
    </row>
    <row r="10248" spans="1:3">
      <c r="A10248" s="577"/>
      <c r="B10248" s="577"/>
      <c r="C10248" s="577"/>
    </row>
    <row r="10249" spans="1:3">
      <c r="A10249" s="577"/>
      <c r="B10249" s="577"/>
      <c r="C10249" s="577"/>
    </row>
    <row r="10250" spans="1:3">
      <c r="A10250" s="577"/>
      <c r="B10250" s="577"/>
      <c r="C10250" s="577"/>
    </row>
    <row r="10251" spans="1:3">
      <c r="A10251" s="577"/>
      <c r="B10251" s="577"/>
      <c r="C10251" s="577"/>
    </row>
    <row r="10252" spans="1:3">
      <c r="A10252" s="577"/>
      <c r="B10252" s="577"/>
      <c r="C10252" s="577"/>
    </row>
    <row r="10253" spans="1:3">
      <c r="A10253" s="577"/>
      <c r="B10253" s="577"/>
      <c r="C10253" s="577"/>
    </row>
    <row r="10254" spans="1:3">
      <c r="A10254" s="577"/>
      <c r="B10254" s="577"/>
      <c r="C10254" s="577"/>
    </row>
    <row r="10255" spans="1:3">
      <c r="A10255" s="577"/>
      <c r="B10255" s="577"/>
      <c r="C10255" s="577"/>
    </row>
    <row r="10256" spans="1:3">
      <c r="A10256" s="577"/>
      <c r="B10256" s="577"/>
      <c r="C10256" s="577"/>
    </row>
    <row r="10257" spans="1:3">
      <c r="A10257" s="577"/>
      <c r="B10257" s="577"/>
      <c r="C10257" s="577"/>
    </row>
    <row r="10258" spans="1:3">
      <c r="A10258" s="577"/>
      <c r="B10258" s="577"/>
      <c r="C10258" s="577"/>
    </row>
    <row r="10259" spans="1:3">
      <c r="A10259" s="577"/>
      <c r="B10259" s="577"/>
      <c r="C10259" s="577"/>
    </row>
    <row r="10260" spans="1:3">
      <c r="A10260" s="577"/>
      <c r="B10260" s="577"/>
      <c r="C10260" s="577"/>
    </row>
    <row r="10261" spans="1:3">
      <c r="A10261" s="577"/>
      <c r="B10261" s="577"/>
      <c r="C10261" s="577"/>
    </row>
    <row r="10262" spans="1:3">
      <c r="A10262" s="577"/>
      <c r="B10262" s="577"/>
      <c r="C10262" s="577"/>
    </row>
    <row r="10263" spans="1:3">
      <c r="A10263" s="577"/>
      <c r="B10263" s="577"/>
      <c r="C10263" s="577"/>
    </row>
    <row r="10264" spans="1:3">
      <c r="A10264" s="577"/>
      <c r="B10264" s="577"/>
      <c r="C10264" s="577"/>
    </row>
    <row r="10265" spans="1:3">
      <c r="A10265" s="577"/>
      <c r="B10265" s="577"/>
      <c r="C10265" s="577"/>
    </row>
    <row r="10266" spans="1:3">
      <c r="A10266" s="577"/>
      <c r="B10266" s="577"/>
      <c r="C10266" s="577"/>
    </row>
    <row r="10267" spans="1:3">
      <c r="A10267" s="577"/>
      <c r="B10267" s="577"/>
      <c r="C10267" s="577"/>
    </row>
    <row r="10268" spans="1:3">
      <c r="A10268" s="577"/>
      <c r="B10268" s="577"/>
      <c r="C10268" s="577"/>
    </row>
    <row r="10269" spans="1:3">
      <c r="A10269" s="577"/>
      <c r="B10269" s="577"/>
      <c r="C10269" s="577"/>
    </row>
    <row r="10270" spans="1:3">
      <c r="A10270" s="577"/>
      <c r="B10270" s="577"/>
      <c r="C10270" s="577"/>
    </row>
    <row r="10271" spans="1:3">
      <c r="A10271" s="577"/>
      <c r="B10271" s="577"/>
      <c r="C10271" s="577"/>
    </row>
    <row r="10272" spans="1:3">
      <c r="A10272" s="577"/>
      <c r="B10272" s="577"/>
      <c r="C10272" s="577"/>
    </row>
    <row r="10273" spans="1:3">
      <c r="A10273" s="577"/>
      <c r="B10273" s="577"/>
      <c r="C10273" s="577"/>
    </row>
    <row r="10274" spans="1:3">
      <c r="A10274" s="577"/>
      <c r="B10274" s="577"/>
      <c r="C10274" s="577"/>
    </row>
    <row r="10275" spans="1:3">
      <c r="A10275" s="577"/>
      <c r="B10275" s="577"/>
      <c r="C10275" s="577"/>
    </row>
    <row r="10276" spans="1:3">
      <c r="A10276" s="577"/>
      <c r="B10276" s="577"/>
      <c r="C10276" s="577"/>
    </row>
    <row r="10277" spans="1:3">
      <c r="A10277" s="577"/>
      <c r="B10277" s="577"/>
      <c r="C10277" s="577"/>
    </row>
    <row r="10278" spans="1:3">
      <c r="A10278" s="577"/>
      <c r="B10278" s="577"/>
      <c r="C10278" s="577"/>
    </row>
    <row r="10279" spans="1:3">
      <c r="A10279" s="577"/>
      <c r="B10279" s="577"/>
      <c r="C10279" s="577"/>
    </row>
    <row r="10280" spans="1:3">
      <c r="A10280" s="577"/>
      <c r="B10280" s="577"/>
      <c r="C10280" s="577"/>
    </row>
    <row r="10281" spans="1:3">
      <c r="A10281" s="577"/>
      <c r="B10281" s="577"/>
      <c r="C10281" s="577"/>
    </row>
    <row r="10282" spans="1:3">
      <c r="A10282" s="577"/>
      <c r="B10282" s="577"/>
      <c r="C10282" s="577"/>
    </row>
    <row r="10283" spans="1:3">
      <c r="A10283" s="577"/>
      <c r="B10283" s="577"/>
      <c r="C10283" s="577"/>
    </row>
    <row r="10284" spans="1:3">
      <c r="A10284" s="577"/>
      <c r="B10284" s="577"/>
      <c r="C10284" s="577"/>
    </row>
    <row r="10285" spans="1:3">
      <c r="A10285" s="577"/>
      <c r="B10285" s="577"/>
      <c r="C10285" s="577"/>
    </row>
    <row r="10286" spans="1:3">
      <c r="A10286" s="577"/>
      <c r="B10286" s="577"/>
      <c r="C10286" s="577"/>
    </row>
    <row r="10287" spans="1:3">
      <c r="A10287" s="577"/>
      <c r="B10287" s="577"/>
      <c r="C10287" s="577"/>
    </row>
    <row r="10288" spans="1:3">
      <c r="A10288" s="577"/>
      <c r="B10288" s="577"/>
      <c r="C10288" s="577"/>
    </row>
    <row r="10289" spans="1:3">
      <c r="A10289" s="577"/>
      <c r="B10289" s="577"/>
      <c r="C10289" s="577"/>
    </row>
    <row r="10290" spans="1:3">
      <c r="A10290" s="577"/>
      <c r="B10290" s="577"/>
      <c r="C10290" s="577"/>
    </row>
    <row r="10291" spans="1:3">
      <c r="A10291" s="577"/>
      <c r="B10291" s="577"/>
      <c r="C10291" s="577"/>
    </row>
    <row r="10292" spans="1:3">
      <c r="A10292" s="577"/>
      <c r="B10292" s="577"/>
      <c r="C10292" s="577"/>
    </row>
    <row r="10293" spans="1:3">
      <c r="A10293" s="577"/>
      <c r="B10293" s="577"/>
      <c r="C10293" s="577"/>
    </row>
    <row r="10294" spans="1:3">
      <c r="A10294" s="577"/>
      <c r="B10294" s="577"/>
      <c r="C10294" s="577"/>
    </row>
    <row r="10295" spans="1:3">
      <c r="A10295" s="577"/>
      <c r="B10295" s="577"/>
      <c r="C10295" s="577"/>
    </row>
    <row r="10296" spans="1:3">
      <c r="A10296" s="577"/>
      <c r="B10296" s="577"/>
      <c r="C10296" s="577"/>
    </row>
    <row r="10297" spans="1:3">
      <c r="A10297" s="577"/>
      <c r="B10297" s="577"/>
      <c r="C10297" s="577"/>
    </row>
    <row r="10298" spans="1:3">
      <c r="A10298" s="577"/>
      <c r="B10298" s="577"/>
      <c r="C10298" s="577"/>
    </row>
    <row r="10299" spans="1:3">
      <c r="A10299" s="577"/>
      <c r="B10299" s="577"/>
      <c r="C10299" s="577"/>
    </row>
    <row r="10300" spans="1:3">
      <c r="A10300" s="577"/>
      <c r="B10300" s="577"/>
      <c r="C10300" s="577"/>
    </row>
    <row r="10301" spans="1:3">
      <c r="A10301" s="577"/>
      <c r="B10301" s="577"/>
      <c r="C10301" s="577"/>
    </row>
    <row r="10302" spans="1:3">
      <c r="A10302" s="577"/>
      <c r="B10302" s="577"/>
      <c r="C10302" s="577"/>
    </row>
    <row r="10303" spans="1:3">
      <c r="A10303" s="577"/>
      <c r="B10303" s="577"/>
      <c r="C10303" s="577"/>
    </row>
    <row r="10304" spans="1:3">
      <c r="A10304" s="577"/>
      <c r="B10304" s="577"/>
      <c r="C10304" s="577"/>
    </row>
    <row r="10305" spans="1:3">
      <c r="A10305" s="577"/>
      <c r="B10305" s="577"/>
      <c r="C10305" s="577"/>
    </row>
    <row r="10306" spans="1:3">
      <c r="A10306" s="577"/>
      <c r="B10306" s="577"/>
      <c r="C10306" s="577"/>
    </row>
    <row r="10307" spans="1:3">
      <c r="A10307" s="577"/>
      <c r="B10307" s="577"/>
      <c r="C10307" s="577"/>
    </row>
    <row r="10308" spans="1:3">
      <c r="A10308" s="577"/>
      <c r="B10308" s="577"/>
      <c r="C10308" s="577"/>
    </row>
    <row r="10309" spans="1:3">
      <c r="A10309" s="577"/>
      <c r="B10309" s="577"/>
      <c r="C10309" s="577"/>
    </row>
    <row r="10310" spans="1:3">
      <c r="A10310" s="577"/>
      <c r="B10310" s="577"/>
      <c r="C10310" s="577"/>
    </row>
    <row r="10311" spans="1:3">
      <c r="A10311" s="577"/>
      <c r="B10311" s="577"/>
      <c r="C10311" s="577"/>
    </row>
    <row r="10312" spans="1:3">
      <c r="A10312" s="577"/>
      <c r="B10312" s="577"/>
      <c r="C10312" s="577"/>
    </row>
    <row r="10313" spans="1:3">
      <c r="A10313" s="577"/>
      <c r="B10313" s="577"/>
      <c r="C10313" s="577"/>
    </row>
    <row r="10314" spans="1:3">
      <c r="A10314" s="577"/>
      <c r="B10314" s="577"/>
      <c r="C10314" s="577"/>
    </row>
    <row r="10315" spans="1:3">
      <c r="A10315" s="577"/>
      <c r="B10315" s="577"/>
      <c r="C10315" s="577"/>
    </row>
    <row r="10316" spans="1:3">
      <c r="A10316" s="577"/>
      <c r="B10316" s="577"/>
      <c r="C10316" s="577"/>
    </row>
    <row r="10317" spans="1:3">
      <c r="A10317" s="577"/>
      <c r="B10317" s="577"/>
      <c r="C10317" s="577"/>
    </row>
    <row r="10318" spans="1:3">
      <c r="A10318" s="577"/>
      <c r="B10318" s="577"/>
      <c r="C10318" s="577"/>
    </row>
    <row r="10319" spans="1:3">
      <c r="A10319" s="577"/>
      <c r="B10319" s="577"/>
      <c r="C10319" s="577"/>
    </row>
    <row r="10320" spans="1:3">
      <c r="A10320" s="577"/>
      <c r="B10320" s="577"/>
      <c r="C10320" s="577"/>
    </row>
    <row r="10321" spans="1:3">
      <c r="A10321" s="577"/>
      <c r="B10321" s="577"/>
      <c r="C10321" s="577"/>
    </row>
    <row r="10322" spans="1:3">
      <c r="A10322" s="577"/>
      <c r="B10322" s="577"/>
      <c r="C10322" s="577"/>
    </row>
    <row r="10323" spans="1:3">
      <c r="A10323" s="577"/>
      <c r="B10323" s="577"/>
      <c r="C10323" s="577"/>
    </row>
    <row r="10324" spans="1:3">
      <c r="A10324" s="577"/>
      <c r="B10324" s="577"/>
      <c r="C10324" s="577"/>
    </row>
    <row r="10325" spans="1:3">
      <c r="A10325" s="577"/>
      <c r="B10325" s="577"/>
      <c r="C10325" s="577"/>
    </row>
    <row r="10326" spans="1:3">
      <c r="A10326" s="577"/>
      <c r="B10326" s="577"/>
      <c r="C10326" s="577"/>
    </row>
    <row r="10327" spans="1:3">
      <c r="A10327" s="577"/>
      <c r="B10327" s="577"/>
      <c r="C10327" s="577"/>
    </row>
    <row r="10328" spans="1:3">
      <c r="A10328" s="577"/>
      <c r="B10328" s="577"/>
      <c r="C10328" s="577"/>
    </row>
    <row r="10329" spans="1:3">
      <c r="A10329" s="577"/>
      <c r="B10329" s="577"/>
      <c r="C10329" s="577"/>
    </row>
    <row r="10330" spans="1:3">
      <c r="A10330" s="577"/>
      <c r="B10330" s="577"/>
      <c r="C10330" s="577"/>
    </row>
    <row r="10331" spans="1:3">
      <c r="A10331" s="577"/>
      <c r="B10331" s="577"/>
      <c r="C10331" s="577"/>
    </row>
    <row r="10332" spans="1:3">
      <c r="A10332" s="577"/>
      <c r="B10332" s="577"/>
      <c r="C10332" s="577"/>
    </row>
    <row r="10333" spans="1:3">
      <c r="A10333" s="577"/>
      <c r="B10333" s="577"/>
      <c r="C10333" s="577"/>
    </row>
    <row r="10334" spans="1:3">
      <c r="A10334" s="577"/>
      <c r="B10334" s="577"/>
      <c r="C10334" s="577"/>
    </row>
    <row r="10335" spans="1:3">
      <c r="A10335" s="577"/>
      <c r="B10335" s="577"/>
      <c r="C10335" s="577"/>
    </row>
    <row r="10336" spans="1:3">
      <c r="A10336" s="577"/>
      <c r="B10336" s="577"/>
      <c r="C10336" s="577"/>
    </row>
    <row r="10337" spans="1:3">
      <c r="A10337" s="577"/>
      <c r="B10337" s="577"/>
      <c r="C10337" s="577"/>
    </row>
    <row r="10338" spans="1:3">
      <c r="A10338" s="577"/>
      <c r="B10338" s="577"/>
      <c r="C10338" s="577"/>
    </row>
    <row r="10339" spans="1:3">
      <c r="A10339" s="577"/>
      <c r="B10339" s="577"/>
      <c r="C10339" s="577"/>
    </row>
    <row r="10340" spans="1:3">
      <c r="A10340" s="577"/>
      <c r="B10340" s="577"/>
      <c r="C10340" s="577"/>
    </row>
    <row r="10341" spans="1:3">
      <c r="A10341" s="577"/>
      <c r="B10341" s="577"/>
      <c r="C10341" s="577"/>
    </row>
    <row r="10342" spans="1:3">
      <c r="A10342" s="577"/>
      <c r="B10342" s="577"/>
      <c r="C10342" s="577"/>
    </row>
    <row r="10343" spans="1:3">
      <c r="A10343" s="577"/>
      <c r="B10343" s="577"/>
      <c r="C10343" s="577"/>
    </row>
    <row r="10344" spans="1:3">
      <c r="A10344" s="577"/>
      <c r="B10344" s="577"/>
      <c r="C10344" s="577"/>
    </row>
    <row r="10345" spans="1:3">
      <c r="A10345" s="577"/>
      <c r="B10345" s="577"/>
      <c r="C10345" s="577"/>
    </row>
    <row r="10346" spans="1:3">
      <c r="A10346" s="577"/>
      <c r="B10346" s="577"/>
      <c r="C10346" s="577"/>
    </row>
    <row r="10347" spans="1:3">
      <c r="A10347" s="577"/>
      <c r="B10347" s="577"/>
      <c r="C10347" s="577"/>
    </row>
    <row r="10348" spans="1:3">
      <c r="A10348" s="577"/>
      <c r="B10348" s="577"/>
      <c r="C10348" s="577"/>
    </row>
    <row r="10349" spans="1:3">
      <c r="A10349" s="577"/>
      <c r="B10349" s="577"/>
      <c r="C10349" s="577"/>
    </row>
    <row r="10350" spans="1:3">
      <c r="A10350" s="577"/>
      <c r="B10350" s="577"/>
      <c r="C10350" s="577"/>
    </row>
    <row r="10351" spans="1:3">
      <c r="A10351" s="577"/>
      <c r="B10351" s="577"/>
      <c r="C10351" s="577"/>
    </row>
    <row r="10352" spans="1:3">
      <c r="A10352" s="577"/>
      <c r="B10352" s="577"/>
      <c r="C10352" s="577"/>
    </row>
    <row r="10353" spans="1:3">
      <c r="A10353" s="577"/>
      <c r="B10353" s="577"/>
      <c r="C10353" s="577"/>
    </row>
    <row r="10354" spans="1:3">
      <c r="A10354" s="577"/>
      <c r="B10354" s="577"/>
      <c r="C10354" s="577"/>
    </row>
    <row r="10355" spans="1:3">
      <c r="A10355" s="577"/>
      <c r="B10355" s="577"/>
      <c r="C10355" s="577"/>
    </row>
    <row r="10356" spans="1:3">
      <c r="A10356" s="577"/>
      <c r="B10356" s="577"/>
      <c r="C10356" s="577"/>
    </row>
    <row r="10357" spans="1:3">
      <c r="A10357" s="577"/>
      <c r="B10357" s="577"/>
      <c r="C10357" s="577"/>
    </row>
    <row r="10358" spans="1:3">
      <c r="A10358" s="577"/>
      <c r="B10358" s="577"/>
      <c r="C10358" s="577"/>
    </row>
    <row r="10359" spans="1:3">
      <c r="A10359" s="577"/>
      <c r="B10359" s="577"/>
      <c r="C10359" s="577"/>
    </row>
    <row r="10360" spans="1:3">
      <c r="A10360" s="577"/>
      <c r="B10360" s="577"/>
      <c r="C10360" s="577"/>
    </row>
    <row r="10361" spans="1:3">
      <c r="A10361" s="577"/>
      <c r="B10361" s="577"/>
      <c r="C10361" s="577"/>
    </row>
    <row r="10362" spans="1:3">
      <c r="A10362" s="577"/>
      <c r="B10362" s="577"/>
      <c r="C10362" s="577"/>
    </row>
    <row r="10363" spans="1:3">
      <c r="A10363" s="577"/>
      <c r="B10363" s="577"/>
      <c r="C10363" s="577"/>
    </row>
    <row r="10364" spans="1:3">
      <c r="A10364" s="577"/>
      <c r="B10364" s="577"/>
      <c r="C10364" s="577"/>
    </row>
    <row r="10365" spans="1:3">
      <c r="A10365" s="577"/>
      <c r="B10365" s="577"/>
      <c r="C10365" s="577"/>
    </row>
    <row r="10366" spans="1:3">
      <c r="A10366" s="577"/>
      <c r="B10366" s="577"/>
      <c r="C10366" s="577"/>
    </row>
    <row r="10367" spans="1:3">
      <c r="A10367" s="577"/>
      <c r="B10367" s="577"/>
      <c r="C10367" s="577"/>
    </row>
    <row r="10368" spans="1:3">
      <c r="A10368" s="577"/>
      <c r="B10368" s="577"/>
      <c r="C10368" s="577"/>
    </row>
    <row r="10369" spans="1:3">
      <c r="A10369" s="577"/>
      <c r="B10369" s="577"/>
      <c r="C10369" s="577"/>
    </row>
    <row r="10370" spans="1:3">
      <c r="A10370" s="577"/>
      <c r="B10370" s="577"/>
      <c r="C10370" s="577"/>
    </row>
    <row r="10371" spans="1:3">
      <c r="A10371" s="577"/>
      <c r="B10371" s="577"/>
      <c r="C10371" s="577"/>
    </row>
    <row r="10372" spans="1:3">
      <c r="A10372" s="577"/>
      <c r="B10372" s="577"/>
      <c r="C10372" s="577"/>
    </row>
    <row r="10373" spans="1:3">
      <c r="A10373" s="577"/>
      <c r="B10373" s="577"/>
      <c r="C10373" s="577"/>
    </row>
    <row r="10374" spans="1:3">
      <c r="A10374" s="577"/>
      <c r="B10374" s="577"/>
      <c r="C10374" s="577"/>
    </row>
    <row r="10375" spans="1:3">
      <c r="A10375" s="577"/>
      <c r="B10375" s="577"/>
      <c r="C10375" s="577"/>
    </row>
    <row r="10376" spans="1:3">
      <c r="A10376" s="577"/>
      <c r="B10376" s="577"/>
      <c r="C10376" s="577"/>
    </row>
    <row r="10377" spans="1:3">
      <c r="A10377" s="577"/>
      <c r="B10377" s="577"/>
      <c r="C10377" s="577"/>
    </row>
    <row r="10378" spans="1:3">
      <c r="A10378" s="577"/>
      <c r="B10378" s="577"/>
      <c r="C10378" s="577"/>
    </row>
    <row r="10379" spans="1:3">
      <c r="A10379" s="577"/>
      <c r="B10379" s="577"/>
      <c r="C10379" s="577"/>
    </row>
    <row r="10380" spans="1:3">
      <c r="A10380" s="577"/>
      <c r="B10380" s="577"/>
      <c r="C10380" s="577"/>
    </row>
    <row r="10381" spans="1:3">
      <c r="A10381" s="577"/>
      <c r="B10381" s="577"/>
      <c r="C10381" s="577"/>
    </row>
    <row r="10382" spans="1:3">
      <c r="A10382" s="577"/>
      <c r="B10382" s="577"/>
      <c r="C10382" s="577"/>
    </row>
    <row r="10383" spans="1:3">
      <c r="A10383" s="577"/>
      <c r="B10383" s="577"/>
      <c r="C10383" s="577"/>
    </row>
    <row r="10384" spans="1:3">
      <c r="A10384" s="577"/>
      <c r="B10384" s="577"/>
      <c r="C10384" s="577"/>
    </row>
    <row r="10385" spans="1:3">
      <c r="A10385" s="577"/>
      <c r="B10385" s="577"/>
      <c r="C10385" s="577"/>
    </row>
    <row r="10386" spans="1:3">
      <c r="A10386" s="577"/>
      <c r="B10386" s="577"/>
      <c r="C10386" s="577"/>
    </row>
    <row r="10387" spans="1:3">
      <c r="A10387" s="577"/>
      <c r="B10387" s="577"/>
      <c r="C10387" s="577"/>
    </row>
    <row r="10388" spans="1:3">
      <c r="A10388" s="577"/>
      <c r="B10388" s="577"/>
      <c r="C10388" s="577"/>
    </row>
    <row r="10389" spans="1:3">
      <c r="A10389" s="577"/>
      <c r="B10389" s="577"/>
      <c r="C10389" s="577"/>
    </row>
    <row r="10390" spans="1:3">
      <c r="A10390" s="577"/>
      <c r="B10390" s="577"/>
      <c r="C10390" s="577"/>
    </row>
    <row r="10391" spans="1:3">
      <c r="A10391" s="577"/>
      <c r="B10391" s="577"/>
      <c r="C10391" s="577"/>
    </row>
    <row r="10392" spans="1:3">
      <c r="A10392" s="577"/>
      <c r="B10392" s="577"/>
      <c r="C10392" s="577"/>
    </row>
    <row r="10393" spans="1:3">
      <c r="A10393" s="577"/>
      <c r="B10393" s="577"/>
      <c r="C10393" s="577"/>
    </row>
    <row r="10394" spans="1:3">
      <c r="A10394" s="577"/>
      <c r="B10394" s="577"/>
      <c r="C10394" s="577"/>
    </row>
    <row r="10395" spans="1:3">
      <c r="A10395" s="577"/>
      <c r="B10395" s="577"/>
      <c r="C10395" s="577"/>
    </row>
    <row r="10396" spans="1:3">
      <c r="A10396" s="577"/>
      <c r="B10396" s="577"/>
      <c r="C10396" s="577"/>
    </row>
    <row r="10397" spans="1:3">
      <c r="A10397" s="577"/>
      <c r="B10397" s="577"/>
      <c r="C10397" s="577"/>
    </row>
    <row r="10398" spans="1:3">
      <c r="A10398" s="577"/>
      <c r="B10398" s="577"/>
      <c r="C10398" s="577"/>
    </row>
    <row r="10399" spans="1:3">
      <c r="A10399" s="577"/>
      <c r="B10399" s="577"/>
      <c r="C10399" s="577"/>
    </row>
    <row r="10400" spans="1:3">
      <c r="A10400" s="577"/>
      <c r="B10400" s="577"/>
      <c r="C10400" s="577"/>
    </row>
    <row r="10401" spans="1:3">
      <c r="A10401" s="577"/>
      <c r="B10401" s="577"/>
      <c r="C10401" s="577"/>
    </row>
    <row r="10402" spans="1:3">
      <c r="A10402" s="577"/>
      <c r="B10402" s="577"/>
      <c r="C10402" s="577"/>
    </row>
    <row r="10403" spans="1:3">
      <c r="A10403" s="577"/>
      <c r="B10403" s="577"/>
      <c r="C10403" s="577"/>
    </row>
    <row r="10404" spans="1:3">
      <c r="A10404" s="577"/>
      <c r="B10404" s="577"/>
      <c r="C10404" s="577"/>
    </row>
    <row r="10405" spans="1:3">
      <c r="A10405" s="577"/>
      <c r="B10405" s="577"/>
      <c r="C10405" s="577"/>
    </row>
    <row r="10406" spans="1:3">
      <c r="A10406" s="577"/>
      <c r="B10406" s="577"/>
      <c r="C10406" s="577"/>
    </row>
    <row r="10407" spans="1:3">
      <c r="A10407" s="577"/>
      <c r="B10407" s="577"/>
      <c r="C10407" s="577"/>
    </row>
    <row r="10408" spans="1:3">
      <c r="A10408" s="577"/>
      <c r="B10408" s="577"/>
      <c r="C10408" s="577"/>
    </row>
    <row r="10409" spans="1:3">
      <c r="A10409" s="577"/>
      <c r="B10409" s="577"/>
      <c r="C10409" s="577"/>
    </row>
    <row r="10410" spans="1:3">
      <c r="A10410" s="577"/>
      <c r="B10410" s="577"/>
      <c r="C10410" s="577"/>
    </row>
    <row r="10411" spans="1:3">
      <c r="A10411" s="577"/>
      <c r="B10411" s="577"/>
      <c r="C10411" s="577"/>
    </row>
    <row r="10412" spans="1:3">
      <c r="A10412" s="577"/>
      <c r="B10412" s="577"/>
      <c r="C10412" s="577"/>
    </row>
    <row r="10413" spans="1:3">
      <c r="A10413" s="577"/>
      <c r="B10413" s="577"/>
      <c r="C10413" s="577"/>
    </row>
    <row r="10414" spans="1:3">
      <c r="A10414" s="577"/>
      <c r="B10414" s="577"/>
      <c r="C10414" s="577"/>
    </row>
    <row r="10415" spans="1:3">
      <c r="A10415" s="577"/>
      <c r="B10415" s="577"/>
      <c r="C10415" s="577"/>
    </row>
    <row r="10416" spans="1:3">
      <c r="A10416" s="577"/>
      <c r="B10416" s="577"/>
      <c r="C10416" s="577"/>
    </row>
    <row r="10417" spans="1:3">
      <c r="A10417" s="577"/>
      <c r="B10417" s="577"/>
      <c r="C10417" s="577"/>
    </row>
    <row r="10418" spans="1:3">
      <c r="A10418" s="577"/>
      <c r="B10418" s="577"/>
      <c r="C10418" s="577"/>
    </row>
    <row r="10419" spans="1:3">
      <c r="A10419" s="577"/>
      <c r="B10419" s="577"/>
      <c r="C10419" s="577"/>
    </row>
    <row r="10420" spans="1:3">
      <c r="A10420" s="577"/>
      <c r="B10420" s="577"/>
      <c r="C10420" s="577"/>
    </row>
    <row r="10421" spans="1:3">
      <c r="A10421" s="577"/>
      <c r="B10421" s="577"/>
      <c r="C10421" s="577"/>
    </row>
    <row r="10422" spans="1:3">
      <c r="A10422" s="577"/>
      <c r="B10422" s="577"/>
      <c r="C10422" s="577"/>
    </row>
    <row r="10423" spans="1:3">
      <c r="A10423" s="577"/>
      <c r="B10423" s="577"/>
      <c r="C10423" s="577"/>
    </row>
    <row r="10424" spans="1:3">
      <c r="A10424" s="577"/>
      <c r="B10424" s="577"/>
      <c r="C10424" s="577"/>
    </row>
    <row r="10425" spans="1:3">
      <c r="A10425" s="577"/>
      <c r="B10425" s="577"/>
      <c r="C10425" s="577"/>
    </row>
    <row r="10426" spans="1:3">
      <c r="A10426" s="577"/>
      <c r="B10426" s="577"/>
      <c r="C10426" s="577"/>
    </row>
    <row r="10427" spans="1:3">
      <c r="A10427" s="577"/>
      <c r="B10427" s="577"/>
      <c r="C10427" s="577"/>
    </row>
    <row r="10428" spans="1:3">
      <c r="A10428" s="577"/>
      <c r="B10428" s="577"/>
      <c r="C10428" s="577"/>
    </row>
    <row r="10429" spans="1:3">
      <c r="A10429" s="577"/>
      <c r="B10429" s="577"/>
      <c r="C10429" s="577"/>
    </row>
    <row r="10430" spans="1:3">
      <c r="A10430" s="577"/>
      <c r="B10430" s="577"/>
      <c r="C10430" s="577"/>
    </row>
    <row r="10431" spans="1:3">
      <c r="A10431" s="577"/>
      <c r="B10431" s="577"/>
      <c r="C10431" s="577"/>
    </row>
    <row r="10432" spans="1:3">
      <c r="A10432" s="577"/>
      <c r="B10432" s="577"/>
      <c r="C10432" s="577"/>
    </row>
    <row r="10433" spans="1:3">
      <c r="A10433" s="577"/>
      <c r="B10433" s="577"/>
      <c r="C10433" s="577"/>
    </row>
    <row r="10434" spans="1:3">
      <c r="A10434" s="577"/>
      <c r="B10434" s="577"/>
      <c r="C10434" s="577"/>
    </row>
    <row r="10435" spans="1:3">
      <c r="A10435" s="577"/>
      <c r="B10435" s="577"/>
      <c r="C10435" s="577"/>
    </row>
    <row r="10436" spans="1:3">
      <c r="A10436" s="577"/>
      <c r="B10436" s="577"/>
      <c r="C10436" s="577"/>
    </row>
    <row r="10437" spans="1:3">
      <c r="A10437" s="577"/>
      <c r="B10437" s="577"/>
      <c r="C10437" s="577"/>
    </row>
    <row r="10438" spans="1:3">
      <c r="A10438" s="577"/>
      <c r="B10438" s="577"/>
      <c r="C10438" s="577"/>
    </row>
    <row r="10439" spans="1:3">
      <c r="A10439" s="577"/>
      <c r="B10439" s="577"/>
      <c r="C10439" s="577"/>
    </row>
    <row r="10440" spans="1:3">
      <c r="A10440" s="577"/>
      <c r="B10440" s="577"/>
      <c r="C10440" s="577"/>
    </row>
    <row r="10441" spans="1:3">
      <c r="A10441" s="577"/>
      <c r="B10441" s="577"/>
      <c r="C10441" s="577"/>
    </row>
    <row r="10442" spans="1:3">
      <c r="A10442" s="577"/>
      <c r="B10442" s="577"/>
      <c r="C10442" s="577"/>
    </row>
    <row r="10443" spans="1:3">
      <c r="A10443" s="577"/>
      <c r="B10443" s="577"/>
      <c r="C10443" s="577"/>
    </row>
    <row r="10444" spans="1:3">
      <c r="A10444" s="577"/>
      <c r="B10444" s="577"/>
      <c r="C10444" s="577"/>
    </row>
    <row r="10445" spans="1:3">
      <c r="A10445" s="577"/>
      <c r="B10445" s="577"/>
      <c r="C10445" s="577"/>
    </row>
    <row r="10446" spans="1:3">
      <c r="A10446" s="577"/>
      <c r="B10446" s="577"/>
      <c r="C10446" s="577"/>
    </row>
    <row r="10447" spans="1:3">
      <c r="A10447" s="577"/>
      <c r="B10447" s="577"/>
      <c r="C10447" s="577"/>
    </row>
    <row r="10448" spans="1:3">
      <c r="A10448" s="577"/>
      <c r="B10448" s="577"/>
      <c r="C10448" s="577"/>
    </row>
    <row r="10449" spans="1:3">
      <c r="A10449" s="577"/>
      <c r="B10449" s="577"/>
      <c r="C10449" s="577"/>
    </row>
    <row r="10450" spans="1:3">
      <c r="A10450" s="577"/>
      <c r="B10450" s="577"/>
      <c r="C10450" s="577"/>
    </row>
    <row r="10451" spans="1:3">
      <c r="A10451" s="577"/>
      <c r="B10451" s="577"/>
      <c r="C10451" s="577"/>
    </row>
    <row r="10452" spans="1:3">
      <c r="A10452" s="577"/>
      <c r="B10452" s="577"/>
      <c r="C10452" s="577"/>
    </row>
    <row r="10453" spans="1:3">
      <c r="A10453" s="577"/>
      <c r="B10453" s="577"/>
      <c r="C10453" s="577"/>
    </row>
    <row r="10454" spans="1:3">
      <c r="A10454" s="577"/>
      <c r="B10454" s="577"/>
      <c r="C10454" s="577"/>
    </row>
    <row r="10455" spans="1:3">
      <c r="A10455" s="577"/>
      <c r="B10455" s="577"/>
      <c r="C10455" s="577"/>
    </row>
    <row r="10456" spans="1:3">
      <c r="A10456" s="577"/>
      <c r="B10456" s="577"/>
      <c r="C10456" s="577"/>
    </row>
    <row r="10457" spans="1:3">
      <c r="A10457" s="577"/>
      <c r="B10457" s="577"/>
      <c r="C10457" s="577"/>
    </row>
    <row r="10458" spans="1:3">
      <c r="A10458" s="577"/>
      <c r="B10458" s="577"/>
      <c r="C10458" s="577"/>
    </row>
    <row r="10459" spans="1:3">
      <c r="A10459" s="577"/>
      <c r="B10459" s="577"/>
      <c r="C10459" s="577"/>
    </row>
    <row r="10460" spans="1:3">
      <c r="A10460" s="577"/>
      <c r="B10460" s="577"/>
      <c r="C10460" s="577"/>
    </row>
    <row r="10461" spans="1:3">
      <c r="A10461" s="577"/>
      <c r="B10461" s="577"/>
      <c r="C10461" s="577"/>
    </row>
    <row r="10462" spans="1:3">
      <c r="A10462" s="577"/>
      <c r="B10462" s="577"/>
      <c r="C10462" s="577"/>
    </row>
    <row r="10463" spans="1:3">
      <c r="A10463" s="577"/>
      <c r="B10463" s="577"/>
      <c r="C10463" s="577"/>
    </row>
    <row r="10464" spans="1:3">
      <c r="A10464" s="577"/>
      <c r="B10464" s="577"/>
      <c r="C10464" s="577"/>
    </row>
    <row r="10465" spans="1:3">
      <c r="A10465" s="577"/>
      <c r="B10465" s="577"/>
      <c r="C10465" s="577"/>
    </row>
    <row r="10466" spans="1:3">
      <c r="A10466" s="577"/>
      <c r="B10466" s="577"/>
      <c r="C10466" s="577"/>
    </row>
    <row r="10467" spans="1:3">
      <c r="A10467" s="577"/>
      <c r="B10467" s="577"/>
      <c r="C10467" s="577"/>
    </row>
    <row r="10468" spans="1:3">
      <c r="A10468" s="577"/>
      <c r="B10468" s="577"/>
      <c r="C10468" s="577"/>
    </row>
    <row r="10469" spans="1:3">
      <c r="A10469" s="577"/>
      <c r="B10469" s="577"/>
      <c r="C10469" s="577"/>
    </row>
    <row r="10470" spans="1:3">
      <c r="A10470" s="577"/>
      <c r="B10470" s="577"/>
      <c r="C10470" s="577"/>
    </row>
    <row r="10471" spans="1:3">
      <c r="A10471" s="577"/>
      <c r="B10471" s="577"/>
      <c r="C10471" s="577"/>
    </row>
    <row r="10472" spans="1:3">
      <c r="A10472" s="577"/>
      <c r="B10472" s="577"/>
      <c r="C10472" s="577"/>
    </row>
    <row r="10473" spans="1:3">
      <c r="A10473" s="577"/>
      <c r="B10473" s="577"/>
      <c r="C10473" s="577"/>
    </row>
    <row r="10474" spans="1:3">
      <c r="A10474" s="577"/>
      <c r="B10474" s="577"/>
      <c r="C10474" s="577"/>
    </row>
    <row r="10475" spans="1:3">
      <c r="A10475" s="577"/>
      <c r="B10475" s="577"/>
      <c r="C10475" s="577"/>
    </row>
    <row r="10476" spans="1:3">
      <c r="A10476" s="577"/>
      <c r="B10476" s="577"/>
      <c r="C10476" s="577"/>
    </row>
    <row r="10477" spans="1:3">
      <c r="A10477" s="577"/>
      <c r="B10477" s="577"/>
      <c r="C10477" s="577"/>
    </row>
    <row r="10478" spans="1:3">
      <c r="A10478" s="577"/>
      <c r="B10478" s="577"/>
      <c r="C10478" s="577"/>
    </row>
    <row r="10479" spans="1:3">
      <c r="A10479" s="577"/>
      <c r="B10479" s="577"/>
      <c r="C10479" s="577"/>
    </row>
    <row r="10480" spans="1:3">
      <c r="A10480" s="577"/>
      <c r="B10480" s="577"/>
      <c r="C10480" s="577"/>
    </row>
    <row r="10481" spans="1:3">
      <c r="A10481" s="577"/>
      <c r="B10481" s="577"/>
      <c r="C10481" s="577"/>
    </row>
    <row r="10482" spans="1:3">
      <c r="A10482" s="577"/>
      <c r="B10482" s="577"/>
      <c r="C10482" s="577"/>
    </row>
    <row r="10483" spans="1:3">
      <c r="A10483" s="577"/>
      <c r="B10483" s="577"/>
      <c r="C10483" s="577"/>
    </row>
    <row r="10484" spans="1:3">
      <c r="A10484" s="577"/>
      <c r="B10484" s="577"/>
      <c r="C10484" s="577"/>
    </row>
    <row r="10485" spans="1:3">
      <c r="A10485" s="577"/>
      <c r="B10485" s="577"/>
      <c r="C10485" s="577"/>
    </row>
    <row r="10486" spans="1:3">
      <c r="A10486" s="577"/>
      <c r="B10486" s="577"/>
      <c r="C10486" s="577"/>
    </row>
    <row r="10487" spans="1:3">
      <c r="A10487" s="577"/>
      <c r="B10487" s="577"/>
      <c r="C10487" s="577"/>
    </row>
    <row r="10488" spans="1:3">
      <c r="A10488" s="577"/>
      <c r="B10488" s="577"/>
      <c r="C10488" s="577"/>
    </row>
    <row r="10489" spans="1:3">
      <c r="A10489" s="577"/>
      <c r="B10489" s="577"/>
      <c r="C10489" s="577"/>
    </row>
    <row r="10490" spans="1:3">
      <c r="A10490" s="577"/>
      <c r="B10490" s="577"/>
      <c r="C10490" s="577"/>
    </row>
    <row r="10491" spans="1:3">
      <c r="A10491" s="577"/>
      <c r="B10491" s="577"/>
      <c r="C10491" s="577"/>
    </row>
    <row r="10492" spans="1:3">
      <c r="A10492" s="577"/>
      <c r="B10492" s="577"/>
      <c r="C10492" s="577"/>
    </row>
    <row r="10493" spans="1:3">
      <c r="A10493" s="577"/>
      <c r="B10493" s="577"/>
      <c r="C10493" s="577"/>
    </row>
    <row r="10494" spans="1:3">
      <c r="A10494" s="577"/>
      <c r="B10494" s="577"/>
      <c r="C10494" s="577"/>
    </row>
    <row r="10495" spans="1:3">
      <c r="A10495" s="577"/>
      <c r="B10495" s="577"/>
      <c r="C10495" s="577"/>
    </row>
    <row r="10496" spans="1:3">
      <c r="A10496" s="577"/>
      <c r="B10496" s="577"/>
      <c r="C10496" s="577"/>
    </row>
    <row r="10497" spans="1:3">
      <c r="A10497" s="577"/>
      <c r="B10497" s="577"/>
      <c r="C10497" s="577"/>
    </row>
    <row r="10498" spans="1:3">
      <c r="A10498" s="577"/>
      <c r="B10498" s="577"/>
      <c r="C10498" s="577"/>
    </row>
    <row r="10499" spans="1:3">
      <c r="A10499" s="577"/>
      <c r="B10499" s="577"/>
      <c r="C10499" s="577"/>
    </row>
    <row r="10500" spans="1:3">
      <c r="A10500" s="577"/>
      <c r="B10500" s="577"/>
      <c r="C10500" s="577"/>
    </row>
    <row r="10501" spans="1:3">
      <c r="A10501" s="577"/>
      <c r="B10501" s="577"/>
      <c r="C10501" s="577"/>
    </row>
    <row r="10502" spans="1:3">
      <c r="A10502" s="577"/>
      <c r="B10502" s="577"/>
      <c r="C10502" s="577"/>
    </row>
    <row r="10503" spans="1:3">
      <c r="A10503" s="577"/>
      <c r="B10503" s="577"/>
      <c r="C10503" s="577"/>
    </row>
    <row r="10504" spans="1:3">
      <c r="A10504" s="577"/>
      <c r="B10504" s="577"/>
      <c r="C10504" s="577"/>
    </row>
    <row r="10505" spans="1:3">
      <c r="A10505" s="577"/>
      <c r="B10505" s="577"/>
      <c r="C10505" s="577"/>
    </row>
    <row r="10506" spans="1:3">
      <c r="A10506" s="577"/>
      <c r="B10506" s="577"/>
      <c r="C10506" s="577"/>
    </row>
    <row r="10507" spans="1:3">
      <c r="A10507" s="577"/>
      <c r="B10507" s="577"/>
      <c r="C10507" s="577"/>
    </row>
    <row r="10508" spans="1:3">
      <c r="A10508" s="577"/>
      <c r="B10508" s="577"/>
      <c r="C10508" s="577"/>
    </row>
    <row r="10509" spans="1:3">
      <c r="A10509" s="577"/>
      <c r="B10509" s="577"/>
      <c r="C10509" s="577"/>
    </row>
    <row r="10510" spans="1:3">
      <c r="A10510" s="577"/>
      <c r="B10510" s="577"/>
      <c r="C10510" s="577"/>
    </row>
    <row r="10511" spans="1:3">
      <c r="A10511" s="577"/>
      <c r="B10511" s="577"/>
      <c r="C10511" s="577"/>
    </row>
    <row r="10512" spans="1:3">
      <c r="A10512" s="577"/>
      <c r="B10512" s="577"/>
      <c r="C10512" s="577"/>
    </row>
    <row r="10513" spans="1:3">
      <c r="A10513" s="577"/>
      <c r="B10513" s="577"/>
      <c r="C10513" s="577"/>
    </row>
    <row r="10514" spans="1:3">
      <c r="A10514" s="577"/>
      <c r="B10514" s="577"/>
      <c r="C10514" s="577"/>
    </row>
    <row r="10515" spans="1:3">
      <c r="A10515" s="577"/>
      <c r="B10515" s="577"/>
      <c r="C10515" s="577"/>
    </row>
    <row r="10516" spans="1:3">
      <c r="A10516" s="577"/>
      <c r="B10516" s="577"/>
      <c r="C10516" s="577"/>
    </row>
    <row r="10517" spans="1:3">
      <c r="A10517" s="577"/>
      <c r="B10517" s="577"/>
      <c r="C10517" s="577"/>
    </row>
    <row r="10518" spans="1:3">
      <c r="A10518" s="577"/>
      <c r="B10518" s="577"/>
      <c r="C10518" s="577"/>
    </row>
    <row r="10519" spans="1:3">
      <c r="A10519" s="577"/>
      <c r="B10519" s="577"/>
      <c r="C10519" s="577"/>
    </row>
    <row r="10520" spans="1:3">
      <c r="A10520" s="577"/>
      <c r="B10520" s="577"/>
      <c r="C10520" s="577"/>
    </row>
    <row r="10521" spans="1:3">
      <c r="A10521" s="577"/>
      <c r="B10521" s="577"/>
      <c r="C10521" s="577"/>
    </row>
    <row r="10522" spans="1:3">
      <c r="A10522" s="577"/>
      <c r="B10522" s="577"/>
      <c r="C10522" s="577"/>
    </row>
    <row r="10523" spans="1:3">
      <c r="A10523" s="577"/>
      <c r="B10523" s="577"/>
      <c r="C10523" s="577"/>
    </row>
    <row r="10524" spans="1:3">
      <c r="A10524" s="577"/>
      <c r="B10524" s="577"/>
      <c r="C10524" s="577"/>
    </row>
    <row r="10525" spans="1:3">
      <c r="A10525" s="577"/>
      <c r="B10525" s="577"/>
      <c r="C10525" s="577"/>
    </row>
    <row r="10526" spans="1:3">
      <c r="A10526" s="577"/>
      <c r="B10526" s="577"/>
      <c r="C10526" s="577"/>
    </row>
    <row r="10527" spans="1:3">
      <c r="A10527" s="577"/>
      <c r="B10527" s="577"/>
      <c r="C10527" s="577"/>
    </row>
    <row r="10528" spans="1:3">
      <c r="A10528" s="577"/>
      <c r="B10528" s="577"/>
      <c r="C10528" s="577"/>
    </row>
    <row r="10529" spans="1:3">
      <c r="A10529" s="577"/>
      <c r="B10529" s="577"/>
      <c r="C10529" s="577"/>
    </row>
    <row r="10530" spans="1:3">
      <c r="A10530" s="577"/>
      <c r="B10530" s="577"/>
      <c r="C10530" s="577"/>
    </row>
    <row r="10531" spans="1:3">
      <c r="A10531" s="577"/>
      <c r="B10531" s="577"/>
      <c r="C10531" s="577"/>
    </row>
    <row r="10532" spans="1:3">
      <c r="A10532" s="577"/>
      <c r="B10532" s="577"/>
      <c r="C10532" s="577"/>
    </row>
    <row r="10533" spans="1:3">
      <c r="A10533" s="577"/>
      <c r="B10533" s="577"/>
      <c r="C10533" s="577"/>
    </row>
    <row r="10534" spans="1:3">
      <c r="A10534" s="577"/>
      <c r="B10534" s="577"/>
      <c r="C10534" s="577"/>
    </row>
    <row r="10535" spans="1:3">
      <c r="A10535" s="577"/>
      <c r="B10535" s="577"/>
      <c r="C10535" s="577"/>
    </row>
    <row r="10536" spans="1:3">
      <c r="A10536" s="577"/>
      <c r="B10536" s="577"/>
      <c r="C10536" s="577"/>
    </row>
    <row r="10537" spans="1:3">
      <c r="A10537" s="577"/>
      <c r="B10537" s="577"/>
      <c r="C10537" s="577"/>
    </row>
    <row r="10538" spans="1:3">
      <c r="A10538" s="577"/>
      <c r="B10538" s="577"/>
      <c r="C10538" s="577"/>
    </row>
    <row r="10539" spans="1:3">
      <c r="A10539" s="577"/>
      <c r="B10539" s="577"/>
      <c r="C10539" s="577"/>
    </row>
    <row r="10540" spans="1:3">
      <c r="A10540" s="577"/>
      <c r="B10540" s="577"/>
      <c r="C10540" s="577"/>
    </row>
    <row r="10541" spans="1:3">
      <c r="A10541" s="577"/>
      <c r="B10541" s="577"/>
      <c r="C10541" s="577"/>
    </row>
    <row r="10542" spans="1:3">
      <c r="A10542" s="577"/>
      <c r="B10542" s="577"/>
      <c r="C10542" s="577"/>
    </row>
    <row r="10543" spans="1:3">
      <c r="A10543" s="577"/>
      <c r="B10543" s="577"/>
      <c r="C10543" s="577"/>
    </row>
    <row r="10544" spans="1:3">
      <c r="A10544" s="577"/>
      <c r="B10544" s="577"/>
      <c r="C10544" s="577"/>
    </row>
    <row r="10545" spans="1:3">
      <c r="A10545" s="577"/>
      <c r="B10545" s="577"/>
      <c r="C10545" s="577"/>
    </row>
    <row r="10546" spans="1:3">
      <c r="A10546" s="577"/>
      <c r="B10546" s="577"/>
      <c r="C10546" s="577"/>
    </row>
    <row r="10547" spans="1:3">
      <c r="A10547" s="577"/>
      <c r="B10547" s="577"/>
      <c r="C10547" s="577"/>
    </row>
    <row r="10548" spans="1:3">
      <c r="A10548" s="577"/>
      <c r="B10548" s="577"/>
      <c r="C10548" s="577"/>
    </row>
    <row r="10549" spans="1:3">
      <c r="A10549" s="577"/>
      <c r="B10549" s="577"/>
      <c r="C10549" s="577"/>
    </row>
    <row r="10550" spans="1:3">
      <c r="A10550" s="577"/>
      <c r="B10550" s="577"/>
      <c r="C10550" s="577"/>
    </row>
    <row r="10551" spans="1:3">
      <c r="A10551" s="577"/>
      <c r="B10551" s="577"/>
      <c r="C10551" s="577"/>
    </row>
    <row r="10552" spans="1:3">
      <c r="A10552" s="577"/>
      <c r="B10552" s="577"/>
      <c r="C10552" s="577"/>
    </row>
    <row r="10553" spans="1:3">
      <c r="A10553" s="577"/>
      <c r="B10553" s="577"/>
      <c r="C10553" s="577"/>
    </row>
    <row r="10554" spans="1:3">
      <c r="A10554" s="577"/>
      <c r="B10554" s="577"/>
      <c r="C10554" s="577"/>
    </row>
    <row r="10555" spans="1:3">
      <c r="A10555" s="577"/>
      <c r="B10555" s="577"/>
      <c r="C10555" s="577"/>
    </row>
    <row r="10556" spans="1:3">
      <c r="A10556" s="577"/>
      <c r="B10556" s="577"/>
      <c r="C10556" s="577"/>
    </row>
    <row r="10557" spans="1:3">
      <c r="A10557" s="577"/>
      <c r="B10557" s="577"/>
      <c r="C10557" s="577"/>
    </row>
    <row r="10558" spans="1:3">
      <c r="A10558" s="577"/>
      <c r="B10558" s="577"/>
      <c r="C10558" s="577"/>
    </row>
    <row r="10559" spans="1:3">
      <c r="A10559" s="577"/>
      <c r="B10559" s="577"/>
      <c r="C10559" s="577"/>
    </row>
    <row r="10560" spans="1:3">
      <c r="A10560" s="577"/>
      <c r="B10560" s="577"/>
      <c r="C10560" s="577"/>
    </row>
    <row r="10561" spans="1:3">
      <c r="A10561" s="577"/>
      <c r="B10561" s="577"/>
      <c r="C10561" s="577"/>
    </row>
    <row r="10562" spans="1:3">
      <c r="A10562" s="577"/>
      <c r="B10562" s="577"/>
      <c r="C10562" s="577"/>
    </row>
    <row r="10563" spans="1:3">
      <c r="A10563" s="577"/>
      <c r="B10563" s="577"/>
      <c r="C10563" s="577"/>
    </row>
    <row r="10564" spans="1:3">
      <c r="A10564" s="577"/>
      <c r="B10564" s="577"/>
      <c r="C10564" s="577"/>
    </row>
    <row r="10565" spans="1:3">
      <c r="A10565" s="577"/>
      <c r="B10565" s="577"/>
      <c r="C10565" s="577"/>
    </row>
    <row r="10566" spans="1:3">
      <c r="A10566" s="577"/>
      <c r="B10566" s="577"/>
      <c r="C10566" s="577"/>
    </row>
    <row r="10567" spans="1:3">
      <c r="A10567" s="577"/>
      <c r="B10567" s="577"/>
      <c r="C10567" s="577"/>
    </row>
    <row r="10568" spans="1:3">
      <c r="A10568" s="577"/>
      <c r="B10568" s="577"/>
      <c r="C10568" s="577"/>
    </row>
    <row r="10569" spans="1:3">
      <c r="A10569" s="577"/>
      <c r="B10569" s="577"/>
      <c r="C10569" s="577"/>
    </row>
    <row r="10570" spans="1:3">
      <c r="A10570" s="577"/>
      <c r="B10570" s="577"/>
      <c r="C10570" s="577"/>
    </row>
    <row r="10571" spans="1:3">
      <c r="A10571" s="577"/>
      <c r="B10571" s="577"/>
      <c r="C10571" s="577"/>
    </row>
    <row r="10572" spans="1:3">
      <c r="A10572" s="577"/>
      <c r="B10572" s="577"/>
      <c r="C10572" s="577"/>
    </row>
    <row r="10573" spans="1:3">
      <c r="A10573" s="577"/>
      <c r="B10573" s="577"/>
      <c r="C10573" s="577"/>
    </row>
    <row r="10574" spans="1:3">
      <c r="A10574" s="577"/>
      <c r="B10574" s="577"/>
      <c r="C10574" s="577"/>
    </row>
    <row r="10575" spans="1:3">
      <c r="A10575" s="577"/>
      <c r="B10575" s="577"/>
      <c r="C10575" s="577"/>
    </row>
    <row r="10576" spans="1:3">
      <c r="A10576" s="577"/>
      <c r="B10576" s="577"/>
      <c r="C10576" s="577"/>
    </row>
    <row r="10577" spans="1:3">
      <c r="A10577" s="577"/>
      <c r="B10577" s="577"/>
      <c r="C10577" s="577"/>
    </row>
    <row r="10578" spans="1:3">
      <c r="A10578" s="577"/>
      <c r="B10578" s="577"/>
      <c r="C10578" s="577"/>
    </row>
    <row r="10579" spans="1:3">
      <c r="A10579" s="577"/>
      <c r="B10579" s="577"/>
      <c r="C10579" s="577"/>
    </row>
    <row r="10580" spans="1:3">
      <c r="A10580" s="577"/>
      <c r="B10580" s="577"/>
      <c r="C10580" s="577"/>
    </row>
    <row r="10581" spans="1:3">
      <c r="A10581" s="577"/>
      <c r="B10581" s="577"/>
      <c r="C10581" s="577"/>
    </row>
    <row r="10582" spans="1:3">
      <c r="A10582" s="577"/>
      <c r="B10582" s="577"/>
      <c r="C10582" s="577"/>
    </row>
    <row r="10583" spans="1:3">
      <c r="A10583" s="577"/>
      <c r="B10583" s="577"/>
      <c r="C10583" s="577"/>
    </row>
    <row r="10584" spans="1:3">
      <c r="A10584" s="577"/>
      <c r="B10584" s="577"/>
      <c r="C10584" s="577"/>
    </row>
    <row r="10585" spans="1:3">
      <c r="A10585" s="577"/>
      <c r="B10585" s="577"/>
      <c r="C10585" s="577"/>
    </row>
    <row r="10586" spans="1:3">
      <c r="A10586" s="577"/>
      <c r="B10586" s="577"/>
      <c r="C10586" s="577"/>
    </row>
    <row r="10587" spans="1:3">
      <c r="A10587" s="577"/>
      <c r="B10587" s="577"/>
      <c r="C10587" s="577"/>
    </row>
    <row r="10588" spans="1:3">
      <c r="A10588" s="577"/>
      <c r="B10588" s="577"/>
      <c r="C10588" s="577"/>
    </row>
    <row r="10589" spans="1:3">
      <c r="A10589" s="577"/>
      <c r="B10589" s="577"/>
      <c r="C10589" s="577"/>
    </row>
    <row r="10590" spans="1:3">
      <c r="A10590" s="577"/>
      <c r="B10590" s="577"/>
      <c r="C10590" s="577"/>
    </row>
    <row r="10591" spans="1:3">
      <c r="A10591" s="577"/>
      <c r="B10591" s="577"/>
      <c r="C10591" s="577"/>
    </row>
    <row r="10592" spans="1:3">
      <c r="A10592" s="577"/>
      <c r="B10592" s="577"/>
      <c r="C10592" s="577"/>
    </row>
    <row r="10593" spans="1:3">
      <c r="A10593" s="577"/>
      <c r="B10593" s="577"/>
      <c r="C10593" s="577"/>
    </row>
    <row r="10594" spans="1:3">
      <c r="A10594" s="577"/>
      <c r="B10594" s="577"/>
      <c r="C10594" s="577"/>
    </row>
    <row r="10595" spans="1:3">
      <c r="A10595" s="577"/>
      <c r="B10595" s="577"/>
      <c r="C10595" s="577"/>
    </row>
    <row r="10596" spans="1:3">
      <c r="A10596" s="577"/>
      <c r="B10596" s="577"/>
      <c r="C10596" s="577"/>
    </row>
    <row r="10597" spans="1:3">
      <c r="A10597" s="577"/>
      <c r="B10597" s="577"/>
      <c r="C10597" s="577"/>
    </row>
    <row r="10598" spans="1:3">
      <c r="A10598" s="577"/>
      <c r="B10598" s="577"/>
      <c r="C10598" s="577"/>
    </row>
    <row r="10599" spans="1:3">
      <c r="A10599" s="577"/>
      <c r="B10599" s="577"/>
      <c r="C10599" s="577"/>
    </row>
    <row r="10600" spans="1:3">
      <c r="A10600" s="577"/>
      <c r="B10600" s="577"/>
      <c r="C10600" s="577"/>
    </row>
    <row r="10601" spans="1:3">
      <c r="A10601" s="577"/>
      <c r="B10601" s="577"/>
      <c r="C10601" s="577"/>
    </row>
    <row r="10602" spans="1:3">
      <c r="A10602" s="577"/>
      <c r="B10602" s="577"/>
      <c r="C10602" s="577"/>
    </row>
    <row r="10603" spans="1:3">
      <c r="A10603" s="577"/>
      <c r="B10603" s="577"/>
      <c r="C10603" s="577"/>
    </row>
    <row r="10604" spans="1:3">
      <c r="A10604" s="577"/>
      <c r="B10604" s="577"/>
      <c r="C10604" s="577"/>
    </row>
    <row r="10605" spans="1:3">
      <c r="A10605" s="577"/>
      <c r="B10605" s="577"/>
      <c r="C10605" s="577"/>
    </row>
    <row r="10606" spans="1:3">
      <c r="A10606" s="577"/>
      <c r="B10606" s="577"/>
      <c r="C10606" s="577"/>
    </row>
    <row r="10607" spans="1:3">
      <c r="A10607" s="577"/>
      <c r="B10607" s="577"/>
      <c r="C10607" s="577"/>
    </row>
    <row r="10608" spans="1:3">
      <c r="A10608" s="577"/>
      <c r="B10608" s="577"/>
      <c r="C10608" s="577"/>
    </row>
    <row r="10609" spans="1:3">
      <c r="A10609" s="577"/>
      <c r="B10609" s="577"/>
      <c r="C10609" s="577"/>
    </row>
    <row r="10610" spans="1:3">
      <c r="A10610" s="577"/>
      <c r="B10610" s="577"/>
      <c r="C10610" s="577"/>
    </row>
    <row r="10611" spans="1:3">
      <c r="A10611" s="577"/>
      <c r="B10611" s="577"/>
      <c r="C10611" s="577"/>
    </row>
    <row r="10612" spans="1:3">
      <c r="A10612" s="577"/>
      <c r="B10612" s="577"/>
      <c r="C10612" s="577"/>
    </row>
    <row r="10613" spans="1:3">
      <c r="A10613" s="577"/>
      <c r="B10613" s="577"/>
      <c r="C10613" s="577"/>
    </row>
    <row r="10614" spans="1:3">
      <c r="A10614" s="577"/>
      <c r="B10614" s="577"/>
      <c r="C10614" s="577"/>
    </row>
    <row r="10615" spans="1:3">
      <c r="A10615" s="577"/>
      <c r="B10615" s="577"/>
      <c r="C10615" s="577"/>
    </row>
    <row r="10616" spans="1:3">
      <c r="A10616" s="577"/>
      <c r="B10616" s="577"/>
      <c r="C10616" s="577"/>
    </row>
    <row r="10617" spans="1:3">
      <c r="A10617" s="577"/>
      <c r="B10617" s="577"/>
      <c r="C10617" s="577"/>
    </row>
    <row r="10618" spans="1:3">
      <c r="A10618" s="577"/>
      <c r="B10618" s="577"/>
      <c r="C10618" s="577"/>
    </row>
    <row r="10619" spans="1:3">
      <c r="A10619" s="577"/>
      <c r="B10619" s="577"/>
      <c r="C10619" s="577"/>
    </row>
    <row r="10620" spans="1:3">
      <c r="A10620" s="577"/>
      <c r="B10620" s="577"/>
      <c r="C10620" s="577"/>
    </row>
    <row r="10621" spans="1:3">
      <c r="A10621" s="577"/>
      <c r="B10621" s="577"/>
      <c r="C10621" s="577"/>
    </row>
    <row r="10622" spans="1:3">
      <c r="A10622" s="577"/>
      <c r="B10622" s="577"/>
      <c r="C10622" s="577"/>
    </row>
    <row r="10623" spans="1:3">
      <c r="A10623" s="577"/>
      <c r="B10623" s="577"/>
      <c r="C10623" s="577"/>
    </row>
    <row r="10624" spans="1:3">
      <c r="A10624" s="577"/>
      <c r="B10624" s="577"/>
      <c r="C10624" s="577"/>
    </row>
    <row r="10625" spans="1:3">
      <c r="A10625" s="577"/>
      <c r="B10625" s="577"/>
      <c r="C10625" s="577"/>
    </row>
    <row r="10626" spans="1:3">
      <c r="A10626" s="577"/>
      <c r="B10626" s="577"/>
      <c r="C10626" s="577"/>
    </row>
    <row r="10627" spans="1:3">
      <c r="A10627" s="577"/>
      <c r="B10627" s="577"/>
      <c r="C10627" s="577"/>
    </row>
    <row r="10628" spans="1:3">
      <c r="A10628" s="577"/>
      <c r="B10628" s="577"/>
      <c r="C10628" s="577"/>
    </row>
    <row r="10629" spans="1:3">
      <c r="A10629" s="577"/>
      <c r="B10629" s="577"/>
      <c r="C10629" s="577"/>
    </row>
    <row r="10630" spans="1:3">
      <c r="A10630" s="577"/>
      <c r="B10630" s="577"/>
      <c r="C10630" s="577"/>
    </row>
    <row r="10631" spans="1:3">
      <c r="A10631" s="577"/>
      <c r="B10631" s="577"/>
      <c r="C10631" s="577"/>
    </row>
    <row r="10632" spans="1:3">
      <c r="A10632" s="577"/>
      <c r="B10632" s="577"/>
      <c r="C10632" s="577"/>
    </row>
    <row r="10633" spans="1:3">
      <c r="A10633" s="577"/>
      <c r="B10633" s="577"/>
      <c r="C10633" s="577"/>
    </row>
    <row r="10634" spans="1:3">
      <c r="A10634" s="577"/>
      <c r="B10634" s="577"/>
      <c r="C10634" s="577"/>
    </row>
    <row r="10635" spans="1:3">
      <c r="A10635" s="577"/>
      <c r="B10635" s="577"/>
      <c r="C10635" s="577"/>
    </row>
    <row r="10636" spans="1:3">
      <c r="A10636" s="577"/>
      <c r="B10636" s="577"/>
      <c r="C10636" s="577"/>
    </row>
    <row r="10637" spans="1:3">
      <c r="A10637" s="577"/>
      <c r="B10637" s="577"/>
      <c r="C10637" s="577"/>
    </row>
    <row r="10638" spans="1:3">
      <c r="A10638" s="577"/>
      <c r="B10638" s="577"/>
      <c r="C10638" s="577"/>
    </row>
    <row r="10639" spans="1:3">
      <c r="A10639" s="577"/>
      <c r="B10639" s="577"/>
      <c r="C10639" s="577"/>
    </row>
    <row r="10640" spans="1:3">
      <c r="A10640" s="577"/>
      <c r="B10640" s="577"/>
      <c r="C10640" s="577"/>
    </row>
    <row r="10641" spans="1:3">
      <c r="A10641" s="577"/>
      <c r="B10641" s="577"/>
      <c r="C10641" s="577"/>
    </row>
    <row r="10642" spans="1:3">
      <c r="A10642" s="577"/>
      <c r="B10642" s="577"/>
      <c r="C10642" s="577"/>
    </row>
    <row r="10643" spans="1:3">
      <c r="A10643" s="577"/>
      <c r="B10643" s="577"/>
      <c r="C10643" s="577"/>
    </row>
    <row r="10644" spans="1:3">
      <c r="A10644" s="577"/>
      <c r="B10644" s="577"/>
      <c r="C10644" s="577"/>
    </row>
    <row r="10645" spans="1:3">
      <c r="A10645" s="577"/>
      <c r="B10645" s="577"/>
      <c r="C10645" s="577"/>
    </row>
    <row r="10646" spans="1:3">
      <c r="A10646" s="577"/>
      <c r="B10646" s="577"/>
      <c r="C10646" s="577"/>
    </row>
    <row r="10647" spans="1:3">
      <c r="A10647" s="577"/>
      <c r="B10647" s="577"/>
      <c r="C10647" s="577"/>
    </row>
    <row r="10648" spans="1:3">
      <c r="A10648" s="577"/>
      <c r="B10648" s="577"/>
      <c r="C10648" s="577"/>
    </row>
    <row r="10649" spans="1:3">
      <c r="A10649" s="577"/>
      <c r="B10649" s="577"/>
      <c r="C10649" s="577"/>
    </row>
    <row r="10650" spans="1:3">
      <c r="A10650" s="577"/>
      <c r="B10650" s="577"/>
      <c r="C10650" s="577"/>
    </row>
    <row r="10651" spans="1:3">
      <c r="A10651" s="577"/>
      <c r="B10651" s="577"/>
      <c r="C10651" s="577"/>
    </row>
    <row r="10652" spans="1:3">
      <c r="A10652" s="577"/>
      <c r="B10652" s="577"/>
      <c r="C10652" s="577"/>
    </row>
    <row r="10653" spans="1:3">
      <c r="A10653" s="577"/>
      <c r="B10653" s="577"/>
      <c r="C10653" s="577"/>
    </row>
    <row r="10654" spans="1:3">
      <c r="A10654" s="577"/>
      <c r="B10654" s="577"/>
      <c r="C10654" s="577"/>
    </row>
    <row r="10655" spans="1:3">
      <c r="A10655" s="577"/>
      <c r="B10655" s="577"/>
      <c r="C10655" s="577"/>
    </row>
    <row r="10656" spans="1:3">
      <c r="A10656" s="577"/>
      <c r="B10656" s="577"/>
      <c r="C10656" s="577"/>
    </row>
    <row r="10657" spans="1:3">
      <c r="A10657" s="577"/>
      <c r="B10657" s="577"/>
      <c r="C10657" s="577"/>
    </row>
    <row r="10658" spans="1:3">
      <c r="A10658" s="577"/>
      <c r="B10658" s="577"/>
      <c r="C10658" s="577"/>
    </row>
    <row r="10659" spans="1:3">
      <c r="A10659" s="577"/>
      <c r="B10659" s="577"/>
      <c r="C10659" s="577"/>
    </row>
    <row r="10660" spans="1:3">
      <c r="A10660" s="577"/>
      <c r="B10660" s="577"/>
      <c r="C10660" s="577"/>
    </row>
    <row r="10661" spans="1:3">
      <c r="A10661" s="577"/>
      <c r="B10661" s="577"/>
      <c r="C10661" s="577"/>
    </row>
    <row r="10662" spans="1:3">
      <c r="A10662" s="577"/>
      <c r="B10662" s="577"/>
      <c r="C10662" s="577"/>
    </row>
    <row r="10663" spans="1:3">
      <c r="A10663" s="577"/>
      <c r="B10663" s="577"/>
      <c r="C10663" s="577"/>
    </row>
    <row r="10664" spans="1:3">
      <c r="A10664" s="577"/>
      <c r="B10664" s="577"/>
      <c r="C10664" s="577"/>
    </row>
    <row r="10665" spans="1:3">
      <c r="A10665" s="577"/>
      <c r="B10665" s="577"/>
      <c r="C10665" s="577"/>
    </row>
    <row r="10666" spans="1:3">
      <c r="A10666" s="577"/>
      <c r="B10666" s="577"/>
      <c r="C10666" s="577"/>
    </row>
    <row r="10667" spans="1:3">
      <c r="A10667" s="577"/>
      <c r="B10667" s="577"/>
      <c r="C10667" s="577"/>
    </row>
    <row r="10668" spans="1:3">
      <c r="A10668" s="577"/>
      <c r="B10668" s="577"/>
      <c r="C10668" s="577"/>
    </row>
    <row r="10669" spans="1:3">
      <c r="A10669" s="577"/>
      <c r="B10669" s="577"/>
      <c r="C10669" s="577"/>
    </row>
    <row r="10670" spans="1:3">
      <c r="A10670" s="577"/>
      <c r="B10670" s="577"/>
      <c r="C10670" s="577"/>
    </row>
    <row r="10671" spans="1:3">
      <c r="A10671" s="577"/>
      <c r="B10671" s="577"/>
      <c r="C10671" s="577"/>
    </row>
    <row r="10672" spans="1:3">
      <c r="A10672" s="577"/>
      <c r="B10672" s="577"/>
      <c r="C10672" s="577"/>
    </row>
    <row r="10673" spans="1:3">
      <c r="A10673" s="577"/>
      <c r="B10673" s="577"/>
      <c r="C10673" s="577"/>
    </row>
    <row r="10674" spans="1:3">
      <c r="A10674" s="577"/>
      <c r="B10674" s="577"/>
      <c r="C10674" s="577"/>
    </row>
    <row r="10675" spans="1:3">
      <c r="A10675" s="577"/>
      <c r="B10675" s="577"/>
      <c r="C10675" s="577"/>
    </row>
    <row r="10676" spans="1:3">
      <c r="A10676" s="577"/>
      <c r="B10676" s="577"/>
      <c r="C10676" s="577"/>
    </row>
    <row r="10677" spans="1:3">
      <c r="A10677" s="577"/>
      <c r="B10677" s="577"/>
      <c r="C10677" s="577"/>
    </row>
    <row r="10678" spans="1:3">
      <c r="A10678" s="577"/>
      <c r="B10678" s="577"/>
      <c r="C10678" s="577"/>
    </row>
    <row r="10679" spans="1:3">
      <c r="A10679" s="577"/>
      <c r="B10679" s="577"/>
      <c r="C10679" s="577"/>
    </row>
    <row r="10680" spans="1:3">
      <c r="A10680" s="577"/>
      <c r="B10680" s="577"/>
      <c r="C10680" s="577"/>
    </row>
    <row r="10681" spans="1:3">
      <c r="A10681" s="577"/>
      <c r="B10681" s="577"/>
      <c r="C10681" s="577"/>
    </row>
    <row r="10682" spans="1:3">
      <c r="A10682" s="577"/>
      <c r="B10682" s="577"/>
      <c r="C10682" s="577"/>
    </row>
    <row r="10683" spans="1:3">
      <c r="A10683" s="577"/>
      <c r="B10683" s="577"/>
      <c r="C10683" s="577"/>
    </row>
    <row r="10684" spans="1:3">
      <c r="A10684" s="577"/>
      <c r="B10684" s="577"/>
      <c r="C10684" s="577"/>
    </row>
    <row r="10685" spans="1:3">
      <c r="A10685" s="577"/>
      <c r="B10685" s="577"/>
      <c r="C10685" s="577"/>
    </row>
    <row r="10686" spans="1:3">
      <c r="A10686" s="577"/>
      <c r="B10686" s="577"/>
      <c r="C10686" s="577"/>
    </row>
    <row r="10687" spans="1:3">
      <c r="A10687" s="577"/>
      <c r="B10687" s="577"/>
      <c r="C10687" s="577"/>
    </row>
    <row r="10688" spans="1:3">
      <c r="A10688" s="577"/>
      <c r="B10688" s="577"/>
      <c r="C10688" s="577"/>
    </row>
    <row r="10689" spans="1:3">
      <c r="A10689" s="577"/>
      <c r="B10689" s="577"/>
      <c r="C10689" s="577"/>
    </row>
    <row r="10690" spans="1:3">
      <c r="A10690" s="577"/>
      <c r="B10690" s="577"/>
      <c r="C10690" s="577"/>
    </row>
    <row r="10691" spans="1:3">
      <c r="A10691" s="577"/>
      <c r="B10691" s="577"/>
      <c r="C10691" s="577"/>
    </row>
    <row r="10692" spans="1:3">
      <c r="A10692" s="577"/>
      <c r="B10692" s="577"/>
      <c r="C10692" s="577"/>
    </row>
    <row r="10693" spans="1:3">
      <c r="A10693" s="577"/>
      <c r="B10693" s="577"/>
      <c r="C10693" s="577"/>
    </row>
    <row r="10694" spans="1:3">
      <c r="A10694" s="577"/>
      <c r="B10694" s="577"/>
      <c r="C10694" s="577"/>
    </row>
    <row r="10695" spans="1:3">
      <c r="A10695" s="577"/>
      <c r="B10695" s="577"/>
      <c r="C10695" s="577"/>
    </row>
    <row r="10696" spans="1:3">
      <c r="A10696" s="577"/>
      <c r="B10696" s="577"/>
      <c r="C10696" s="577"/>
    </row>
    <row r="10697" spans="1:3">
      <c r="A10697" s="577"/>
      <c r="B10697" s="577"/>
      <c r="C10697" s="577"/>
    </row>
    <row r="10698" spans="1:3">
      <c r="A10698" s="577"/>
      <c r="B10698" s="577"/>
      <c r="C10698" s="577"/>
    </row>
    <row r="10699" spans="1:3">
      <c r="A10699" s="577"/>
      <c r="B10699" s="577"/>
      <c r="C10699" s="577"/>
    </row>
    <row r="10700" spans="1:3">
      <c r="A10700" s="577"/>
      <c r="B10700" s="577"/>
      <c r="C10700" s="577"/>
    </row>
    <row r="10701" spans="1:3">
      <c r="A10701" s="577"/>
      <c r="B10701" s="577"/>
      <c r="C10701" s="577"/>
    </row>
    <row r="10702" spans="1:3">
      <c r="A10702" s="577"/>
      <c r="B10702" s="577"/>
      <c r="C10702" s="577"/>
    </row>
    <row r="10703" spans="1:3">
      <c r="A10703" s="577"/>
      <c r="B10703" s="577"/>
      <c r="C10703" s="577"/>
    </row>
    <row r="10704" spans="1:3">
      <c r="A10704" s="577"/>
      <c r="B10704" s="577"/>
      <c r="C10704" s="577"/>
    </row>
    <row r="10705" spans="1:3">
      <c r="A10705" s="577"/>
      <c r="B10705" s="577"/>
      <c r="C10705" s="577"/>
    </row>
    <row r="10706" spans="1:3">
      <c r="A10706" s="577"/>
      <c r="B10706" s="577"/>
      <c r="C10706" s="577"/>
    </row>
    <row r="10707" spans="1:3">
      <c r="A10707" s="577"/>
      <c r="B10707" s="577"/>
      <c r="C10707" s="577"/>
    </row>
    <row r="10708" spans="1:3">
      <c r="A10708" s="577"/>
      <c r="B10708" s="577"/>
      <c r="C10708" s="577"/>
    </row>
    <row r="10709" spans="1:3">
      <c r="A10709" s="577"/>
      <c r="B10709" s="577"/>
      <c r="C10709" s="577"/>
    </row>
    <row r="10710" spans="1:3">
      <c r="A10710" s="577"/>
      <c r="B10710" s="577"/>
      <c r="C10710" s="577"/>
    </row>
    <row r="10711" spans="1:3">
      <c r="A10711" s="577"/>
      <c r="B10711" s="577"/>
      <c r="C10711" s="577"/>
    </row>
    <row r="10712" spans="1:3">
      <c r="A10712" s="577"/>
      <c r="B10712" s="577"/>
      <c r="C10712" s="577"/>
    </row>
    <row r="10713" spans="1:3">
      <c r="A10713" s="577"/>
      <c r="B10713" s="577"/>
      <c r="C10713" s="577"/>
    </row>
    <row r="10714" spans="1:3">
      <c r="A10714" s="577"/>
      <c r="B10714" s="577"/>
      <c r="C10714" s="577"/>
    </row>
    <row r="10715" spans="1:3">
      <c r="A10715" s="577"/>
      <c r="B10715" s="577"/>
      <c r="C10715" s="577"/>
    </row>
    <row r="10716" spans="1:3">
      <c r="A10716" s="577"/>
      <c r="B10716" s="577"/>
      <c r="C10716" s="577"/>
    </row>
    <row r="10717" spans="1:3">
      <c r="A10717" s="577"/>
      <c r="B10717" s="577"/>
      <c r="C10717" s="577"/>
    </row>
    <row r="10718" spans="1:3">
      <c r="A10718" s="577"/>
      <c r="B10718" s="577"/>
      <c r="C10718" s="577"/>
    </row>
    <row r="10719" spans="1:3">
      <c r="A10719" s="577"/>
      <c r="B10719" s="577"/>
      <c r="C10719" s="577"/>
    </row>
    <row r="10720" spans="1:3">
      <c r="A10720" s="577"/>
      <c r="B10720" s="577"/>
      <c r="C10720" s="577"/>
    </row>
    <row r="10721" spans="1:3">
      <c r="A10721" s="577"/>
      <c r="B10721" s="577"/>
      <c r="C10721" s="577"/>
    </row>
    <row r="10722" spans="1:3">
      <c r="A10722" s="577"/>
      <c r="B10722" s="577"/>
      <c r="C10722" s="577"/>
    </row>
    <row r="10723" spans="1:3">
      <c r="A10723" s="577"/>
      <c r="B10723" s="577"/>
      <c r="C10723" s="577"/>
    </row>
    <row r="10724" spans="1:3">
      <c r="A10724" s="577"/>
      <c r="B10724" s="577"/>
      <c r="C10724" s="577"/>
    </row>
    <row r="10725" spans="1:3">
      <c r="A10725" s="577"/>
      <c r="B10725" s="577"/>
      <c r="C10725" s="577"/>
    </row>
    <row r="10726" spans="1:3">
      <c r="A10726" s="577"/>
      <c r="B10726" s="577"/>
      <c r="C10726" s="577"/>
    </row>
    <row r="10727" spans="1:3">
      <c r="A10727" s="577"/>
      <c r="B10727" s="577"/>
      <c r="C10727" s="577"/>
    </row>
    <row r="10728" spans="1:3">
      <c r="A10728" s="577"/>
      <c r="B10728" s="577"/>
      <c r="C10728" s="577"/>
    </row>
    <row r="10729" spans="1:3">
      <c r="A10729" s="577"/>
      <c r="B10729" s="577"/>
      <c r="C10729" s="577"/>
    </row>
    <row r="10730" spans="1:3">
      <c r="A10730" s="577"/>
      <c r="B10730" s="577"/>
      <c r="C10730" s="577"/>
    </row>
    <row r="10731" spans="1:3">
      <c r="A10731" s="577"/>
      <c r="B10731" s="577"/>
      <c r="C10731" s="577"/>
    </row>
    <row r="10732" spans="1:3">
      <c r="A10732" s="577"/>
      <c r="B10732" s="577"/>
      <c r="C10732" s="577"/>
    </row>
    <row r="10733" spans="1:3">
      <c r="A10733" s="577"/>
      <c r="B10733" s="577"/>
      <c r="C10733" s="577"/>
    </row>
    <row r="10734" spans="1:3">
      <c r="A10734" s="577"/>
      <c r="B10734" s="577"/>
      <c r="C10734" s="577"/>
    </row>
    <row r="10735" spans="1:3">
      <c r="A10735" s="577"/>
      <c r="B10735" s="577"/>
      <c r="C10735" s="577"/>
    </row>
    <row r="10736" spans="1:3">
      <c r="A10736" s="577"/>
      <c r="B10736" s="577"/>
      <c r="C10736" s="577"/>
    </row>
    <row r="10737" spans="1:3">
      <c r="A10737" s="577"/>
      <c r="B10737" s="577"/>
      <c r="C10737" s="577"/>
    </row>
    <row r="10738" spans="1:3">
      <c r="A10738" s="577"/>
      <c r="B10738" s="577"/>
      <c r="C10738" s="577"/>
    </row>
    <row r="10739" spans="1:3">
      <c r="A10739" s="577"/>
      <c r="B10739" s="577"/>
      <c r="C10739" s="577"/>
    </row>
    <row r="10740" spans="1:3">
      <c r="A10740" s="577"/>
      <c r="B10740" s="577"/>
      <c r="C10740" s="577"/>
    </row>
    <row r="10741" spans="1:3">
      <c r="A10741" s="577"/>
      <c r="B10741" s="577"/>
      <c r="C10741" s="577"/>
    </row>
    <row r="10742" spans="1:3">
      <c r="A10742" s="577"/>
      <c r="B10742" s="577"/>
      <c r="C10742" s="577"/>
    </row>
    <row r="10743" spans="1:3">
      <c r="A10743" s="577"/>
      <c r="B10743" s="577"/>
      <c r="C10743" s="577"/>
    </row>
    <row r="10744" spans="1:3">
      <c r="A10744" s="577"/>
      <c r="B10744" s="577"/>
      <c r="C10744" s="577"/>
    </row>
    <row r="10745" spans="1:3">
      <c r="A10745" s="577"/>
      <c r="B10745" s="577"/>
      <c r="C10745" s="577"/>
    </row>
    <row r="10746" spans="1:3">
      <c r="A10746" s="577"/>
      <c r="B10746" s="577"/>
      <c r="C10746" s="577"/>
    </row>
    <row r="10747" spans="1:3">
      <c r="A10747" s="577"/>
      <c r="B10747" s="577"/>
      <c r="C10747" s="577"/>
    </row>
    <row r="10748" spans="1:3">
      <c r="A10748" s="577"/>
      <c r="B10748" s="577"/>
      <c r="C10748" s="577"/>
    </row>
    <row r="10749" spans="1:3">
      <c r="A10749" s="577"/>
      <c r="B10749" s="577"/>
      <c r="C10749" s="577"/>
    </row>
    <row r="10750" spans="1:3">
      <c r="A10750" s="577"/>
      <c r="B10750" s="577"/>
      <c r="C10750" s="577"/>
    </row>
    <row r="10751" spans="1:3">
      <c r="A10751" s="577"/>
      <c r="B10751" s="577"/>
      <c r="C10751" s="577"/>
    </row>
    <row r="10752" spans="1:3">
      <c r="A10752" s="577"/>
      <c r="B10752" s="577"/>
      <c r="C10752" s="577"/>
    </row>
    <row r="10753" spans="1:3">
      <c r="A10753" s="577"/>
      <c r="B10753" s="577"/>
      <c r="C10753" s="577"/>
    </row>
    <row r="10754" spans="1:3">
      <c r="A10754" s="577"/>
      <c r="B10754" s="577"/>
      <c r="C10754" s="577"/>
    </row>
    <row r="10755" spans="1:3">
      <c r="A10755" s="577"/>
      <c r="B10755" s="577"/>
      <c r="C10755" s="577"/>
    </row>
    <row r="10756" spans="1:3">
      <c r="A10756" s="577"/>
      <c r="B10756" s="577"/>
      <c r="C10756" s="577"/>
    </row>
    <row r="10757" spans="1:3">
      <c r="A10757" s="577"/>
      <c r="B10757" s="577"/>
      <c r="C10757" s="577"/>
    </row>
    <row r="10758" spans="1:3">
      <c r="A10758" s="577"/>
      <c r="B10758" s="577"/>
      <c r="C10758" s="577"/>
    </row>
    <row r="10759" spans="1:3">
      <c r="A10759" s="577"/>
      <c r="B10759" s="577"/>
      <c r="C10759" s="577"/>
    </row>
    <row r="10760" spans="1:3">
      <c r="A10760" s="577"/>
      <c r="B10760" s="577"/>
      <c r="C10760" s="577"/>
    </row>
    <row r="10761" spans="1:3">
      <c r="A10761" s="577"/>
      <c r="B10761" s="577"/>
      <c r="C10761" s="577"/>
    </row>
    <row r="10762" spans="1:3">
      <c r="A10762" s="577"/>
      <c r="B10762" s="577"/>
      <c r="C10762" s="577"/>
    </row>
    <row r="10763" spans="1:3">
      <c r="A10763" s="577"/>
      <c r="B10763" s="577"/>
      <c r="C10763" s="577"/>
    </row>
    <row r="10764" spans="1:3">
      <c r="A10764" s="577"/>
      <c r="B10764" s="577"/>
      <c r="C10764" s="577"/>
    </row>
    <row r="10765" spans="1:3">
      <c r="A10765" s="577"/>
      <c r="B10765" s="577"/>
      <c r="C10765" s="577"/>
    </row>
    <row r="10766" spans="1:3">
      <c r="A10766" s="577"/>
      <c r="B10766" s="577"/>
      <c r="C10766" s="577"/>
    </row>
    <row r="10767" spans="1:3">
      <c r="A10767" s="577"/>
      <c r="B10767" s="577"/>
      <c r="C10767" s="577"/>
    </row>
    <row r="10768" spans="1:3">
      <c r="A10768" s="577"/>
      <c r="B10768" s="577"/>
      <c r="C10768" s="577"/>
    </row>
    <row r="10769" spans="1:3">
      <c r="A10769" s="577"/>
      <c r="B10769" s="577"/>
      <c r="C10769" s="577"/>
    </row>
    <row r="10770" spans="1:3">
      <c r="A10770" s="577"/>
      <c r="B10770" s="577"/>
      <c r="C10770" s="577"/>
    </row>
    <row r="10771" spans="1:3">
      <c r="A10771" s="577"/>
      <c r="B10771" s="577"/>
      <c r="C10771" s="577"/>
    </row>
    <row r="10772" spans="1:3">
      <c r="A10772" s="577"/>
      <c r="B10772" s="577"/>
      <c r="C10772" s="577"/>
    </row>
    <row r="10773" spans="1:3">
      <c r="A10773" s="577"/>
      <c r="B10773" s="577"/>
      <c r="C10773" s="577"/>
    </row>
    <row r="10774" spans="1:3">
      <c r="A10774" s="577"/>
      <c r="B10774" s="577"/>
      <c r="C10774" s="577"/>
    </row>
    <row r="10775" spans="1:3">
      <c r="A10775" s="577"/>
      <c r="B10775" s="577"/>
      <c r="C10775" s="577"/>
    </row>
    <row r="10776" spans="1:3">
      <c r="A10776" s="577"/>
      <c r="B10776" s="577"/>
      <c r="C10776" s="577"/>
    </row>
    <row r="10777" spans="1:3">
      <c r="A10777" s="577"/>
      <c r="B10777" s="577"/>
      <c r="C10777" s="577"/>
    </row>
    <row r="10778" spans="1:3">
      <c r="A10778" s="577"/>
      <c r="B10778" s="577"/>
      <c r="C10778" s="577"/>
    </row>
    <row r="10779" spans="1:3">
      <c r="A10779" s="577"/>
      <c r="B10779" s="577"/>
      <c r="C10779" s="577"/>
    </row>
    <row r="10780" spans="1:3">
      <c r="A10780" s="577"/>
      <c r="B10780" s="577"/>
      <c r="C10780" s="577"/>
    </row>
    <row r="10781" spans="1:3">
      <c r="A10781" s="577"/>
      <c r="B10781" s="577"/>
      <c r="C10781" s="577"/>
    </row>
    <row r="10782" spans="1:3">
      <c r="A10782" s="577"/>
      <c r="B10782" s="577"/>
      <c r="C10782" s="577"/>
    </row>
    <row r="10783" spans="1:3">
      <c r="A10783" s="577"/>
      <c r="B10783" s="577"/>
      <c r="C10783" s="577"/>
    </row>
    <row r="10784" spans="1:3">
      <c r="A10784" s="577"/>
      <c r="B10784" s="577"/>
      <c r="C10784" s="577"/>
    </row>
    <row r="10785" spans="1:3">
      <c r="A10785" s="577"/>
      <c r="B10785" s="577"/>
      <c r="C10785" s="577"/>
    </row>
    <row r="10786" spans="1:3">
      <c r="A10786" s="577"/>
      <c r="B10786" s="577"/>
      <c r="C10786" s="577"/>
    </row>
    <row r="10787" spans="1:3">
      <c r="A10787" s="577"/>
      <c r="B10787" s="577"/>
      <c r="C10787" s="577"/>
    </row>
    <row r="10788" spans="1:3">
      <c r="A10788" s="577"/>
      <c r="B10788" s="577"/>
      <c r="C10788" s="577"/>
    </row>
    <row r="10789" spans="1:3">
      <c r="A10789" s="577"/>
      <c r="B10789" s="577"/>
      <c r="C10789" s="577"/>
    </row>
    <row r="10790" spans="1:3">
      <c r="A10790" s="577"/>
      <c r="B10790" s="577"/>
      <c r="C10790" s="577"/>
    </row>
    <row r="10791" spans="1:3">
      <c r="A10791" s="577"/>
      <c r="B10791" s="577"/>
      <c r="C10791" s="577"/>
    </row>
    <row r="10792" spans="1:3">
      <c r="A10792" s="577"/>
      <c r="B10792" s="577"/>
      <c r="C10792" s="577"/>
    </row>
    <row r="10793" spans="1:3">
      <c r="A10793" s="577"/>
      <c r="B10793" s="577"/>
      <c r="C10793" s="577"/>
    </row>
    <row r="10794" spans="1:3">
      <c r="A10794" s="577"/>
      <c r="B10794" s="577"/>
      <c r="C10794" s="577"/>
    </row>
    <row r="10795" spans="1:3">
      <c r="A10795" s="577"/>
      <c r="B10795" s="577"/>
      <c r="C10795" s="577"/>
    </row>
    <row r="10796" spans="1:3">
      <c r="A10796" s="577"/>
      <c r="B10796" s="577"/>
      <c r="C10796" s="577"/>
    </row>
    <row r="10797" spans="1:3">
      <c r="A10797" s="577"/>
      <c r="B10797" s="577"/>
      <c r="C10797" s="577"/>
    </row>
    <row r="10798" spans="1:3">
      <c r="A10798" s="577"/>
      <c r="B10798" s="577"/>
      <c r="C10798" s="577"/>
    </row>
    <row r="10799" spans="1:3">
      <c r="A10799" s="577"/>
      <c r="B10799" s="577"/>
      <c r="C10799" s="577"/>
    </row>
    <row r="10800" spans="1:3">
      <c r="A10800" s="577"/>
      <c r="B10800" s="577"/>
      <c r="C10800" s="577"/>
    </row>
    <row r="10801" spans="1:3">
      <c r="A10801" s="577"/>
      <c r="B10801" s="577"/>
      <c r="C10801" s="577"/>
    </row>
    <row r="10802" spans="1:3">
      <c r="A10802" s="577"/>
      <c r="B10802" s="577"/>
      <c r="C10802" s="577"/>
    </row>
    <row r="10803" spans="1:3">
      <c r="A10803" s="577"/>
      <c r="B10803" s="577"/>
      <c r="C10803" s="577"/>
    </row>
    <row r="10804" spans="1:3">
      <c r="A10804" s="577"/>
      <c r="B10804" s="577"/>
      <c r="C10804" s="577"/>
    </row>
    <row r="10805" spans="1:3">
      <c r="A10805" s="577"/>
      <c r="B10805" s="577"/>
      <c r="C10805" s="577"/>
    </row>
    <row r="10806" spans="1:3">
      <c r="A10806" s="577"/>
      <c r="B10806" s="577"/>
      <c r="C10806" s="577"/>
    </row>
    <row r="10807" spans="1:3">
      <c r="A10807" s="577"/>
      <c r="B10807" s="577"/>
      <c r="C10807" s="577"/>
    </row>
    <row r="10808" spans="1:3">
      <c r="A10808" s="577"/>
      <c r="B10808" s="577"/>
      <c r="C10808" s="577"/>
    </row>
    <row r="10809" spans="1:3">
      <c r="A10809" s="577"/>
      <c r="B10809" s="577"/>
      <c r="C10809" s="577"/>
    </row>
    <row r="10810" spans="1:3">
      <c r="A10810" s="577"/>
      <c r="B10810" s="577"/>
      <c r="C10810" s="577"/>
    </row>
    <row r="10811" spans="1:3">
      <c r="A10811" s="577"/>
      <c r="B10811" s="577"/>
      <c r="C10811" s="577"/>
    </row>
    <row r="10812" spans="1:3">
      <c r="A10812" s="577"/>
      <c r="B10812" s="577"/>
      <c r="C10812" s="577"/>
    </row>
    <row r="10813" spans="1:3">
      <c r="A10813" s="577"/>
      <c r="B10813" s="577"/>
      <c r="C10813" s="577"/>
    </row>
    <row r="10814" spans="1:3">
      <c r="A10814" s="577"/>
      <c r="B10814" s="577"/>
      <c r="C10814" s="577"/>
    </row>
    <row r="10815" spans="1:3">
      <c r="A10815" s="577"/>
      <c r="B10815" s="577"/>
      <c r="C10815" s="577"/>
    </row>
    <row r="10816" spans="1:3">
      <c r="A10816" s="577"/>
      <c r="B10816" s="577"/>
      <c r="C10816" s="577"/>
    </row>
    <row r="10817" spans="1:3">
      <c r="A10817" s="577"/>
      <c r="B10817" s="577"/>
      <c r="C10817" s="577"/>
    </row>
    <row r="10818" spans="1:3">
      <c r="A10818" s="577"/>
      <c r="B10818" s="577"/>
      <c r="C10818" s="577"/>
    </row>
    <row r="10819" spans="1:3">
      <c r="A10819" s="577"/>
      <c r="B10819" s="577"/>
      <c r="C10819" s="577"/>
    </row>
    <row r="10820" spans="1:3">
      <c r="A10820" s="577"/>
      <c r="B10820" s="577"/>
      <c r="C10820" s="577"/>
    </row>
    <row r="10821" spans="1:3">
      <c r="A10821" s="577"/>
      <c r="B10821" s="577"/>
      <c r="C10821" s="577"/>
    </row>
    <row r="10822" spans="1:3">
      <c r="A10822" s="577"/>
      <c r="B10822" s="577"/>
      <c r="C10822" s="577"/>
    </row>
    <row r="10823" spans="1:3">
      <c r="A10823" s="577"/>
      <c r="B10823" s="577"/>
      <c r="C10823" s="577"/>
    </row>
    <row r="10824" spans="1:3">
      <c r="A10824" s="577"/>
      <c r="B10824" s="577"/>
      <c r="C10824" s="577"/>
    </row>
    <row r="10825" spans="1:3">
      <c r="A10825" s="577"/>
      <c r="B10825" s="577"/>
      <c r="C10825" s="577"/>
    </row>
    <row r="10826" spans="1:3">
      <c r="A10826" s="577"/>
      <c r="B10826" s="577"/>
      <c r="C10826" s="577"/>
    </row>
    <row r="10827" spans="1:3">
      <c r="A10827" s="577"/>
      <c r="B10827" s="577"/>
      <c r="C10827" s="577"/>
    </row>
    <row r="10828" spans="1:3">
      <c r="A10828" s="577"/>
      <c r="B10828" s="577"/>
      <c r="C10828" s="577"/>
    </row>
    <row r="10829" spans="1:3">
      <c r="A10829" s="577"/>
      <c r="B10829" s="577"/>
      <c r="C10829" s="577"/>
    </row>
    <row r="10830" spans="1:3">
      <c r="A10830" s="577"/>
      <c r="B10830" s="577"/>
      <c r="C10830" s="577"/>
    </row>
    <row r="10831" spans="1:3">
      <c r="A10831" s="577"/>
      <c r="B10831" s="577"/>
      <c r="C10831" s="577"/>
    </row>
    <row r="10832" spans="1:3">
      <c r="A10832" s="577"/>
      <c r="B10832" s="577"/>
      <c r="C10832" s="577"/>
    </row>
    <row r="10833" spans="1:3">
      <c r="A10833" s="577"/>
      <c r="B10833" s="577"/>
      <c r="C10833" s="577"/>
    </row>
    <row r="10834" spans="1:3">
      <c r="A10834" s="577"/>
      <c r="B10834" s="577"/>
      <c r="C10834" s="577"/>
    </row>
    <row r="10835" spans="1:3">
      <c r="A10835" s="577"/>
      <c r="B10835" s="577"/>
      <c r="C10835" s="577"/>
    </row>
    <row r="10836" spans="1:3">
      <c r="A10836" s="577"/>
      <c r="B10836" s="577"/>
      <c r="C10836" s="577"/>
    </row>
    <row r="10837" spans="1:3">
      <c r="A10837" s="577"/>
      <c r="B10837" s="577"/>
      <c r="C10837" s="577"/>
    </row>
    <row r="10838" spans="1:3">
      <c r="A10838" s="577"/>
      <c r="B10838" s="577"/>
      <c r="C10838" s="577"/>
    </row>
    <row r="10839" spans="1:3">
      <c r="A10839" s="577"/>
      <c r="B10839" s="577"/>
      <c r="C10839" s="577"/>
    </row>
    <row r="10840" spans="1:3">
      <c r="A10840" s="577"/>
      <c r="B10840" s="577"/>
      <c r="C10840" s="577"/>
    </row>
    <row r="10841" spans="1:3">
      <c r="A10841" s="577"/>
      <c r="B10841" s="577"/>
      <c r="C10841" s="577"/>
    </row>
    <row r="10842" spans="1:3">
      <c r="A10842" s="577"/>
      <c r="B10842" s="577"/>
      <c r="C10842" s="577"/>
    </row>
    <row r="10843" spans="1:3">
      <c r="A10843" s="577"/>
      <c r="B10843" s="577"/>
      <c r="C10843" s="577"/>
    </row>
    <row r="10844" spans="1:3">
      <c r="A10844" s="577"/>
      <c r="B10844" s="577"/>
      <c r="C10844" s="577"/>
    </row>
    <row r="10845" spans="1:3">
      <c r="A10845" s="577"/>
      <c r="B10845" s="577"/>
      <c r="C10845" s="577"/>
    </row>
    <row r="10846" spans="1:3">
      <c r="A10846" s="577"/>
      <c r="B10846" s="577"/>
      <c r="C10846" s="577"/>
    </row>
    <row r="10847" spans="1:3">
      <c r="A10847" s="577"/>
      <c r="B10847" s="577"/>
      <c r="C10847" s="577"/>
    </row>
    <row r="10848" spans="1:3">
      <c r="A10848" s="577"/>
      <c r="B10848" s="577"/>
      <c r="C10848" s="577"/>
    </row>
    <row r="10849" spans="1:3">
      <c r="A10849" s="577"/>
      <c r="B10849" s="577"/>
      <c r="C10849" s="577"/>
    </row>
    <row r="10850" spans="1:3">
      <c r="A10850" s="577"/>
      <c r="B10850" s="577"/>
      <c r="C10850" s="577"/>
    </row>
    <row r="10851" spans="1:3">
      <c r="A10851" s="577"/>
      <c r="B10851" s="577"/>
      <c r="C10851" s="577"/>
    </row>
    <row r="10852" spans="1:3">
      <c r="A10852" s="577"/>
      <c r="B10852" s="577"/>
      <c r="C10852" s="577"/>
    </row>
    <row r="10853" spans="1:3">
      <c r="A10853" s="577"/>
      <c r="B10853" s="577"/>
      <c r="C10853" s="577"/>
    </row>
    <row r="10854" spans="1:3">
      <c r="A10854" s="577"/>
      <c r="B10854" s="577"/>
      <c r="C10854" s="577"/>
    </row>
    <row r="10855" spans="1:3">
      <c r="A10855" s="577"/>
      <c r="B10855" s="577"/>
      <c r="C10855" s="577"/>
    </row>
    <row r="10856" spans="1:3">
      <c r="A10856" s="577"/>
      <c r="B10856" s="577"/>
      <c r="C10856" s="577"/>
    </row>
    <row r="10857" spans="1:3">
      <c r="A10857" s="577"/>
      <c r="B10857" s="577"/>
      <c r="C10857" s="577"/>
    </row>
    <row r="10858" spans="1:3">
      <c r="A10858" s="577"/>
      <c r="B10858" s="577"/>
      <c r="C10858" s="577"/>
    </row>
    <row r="10859" spans="1:3">
      <c r="A10859" s="577"/>
      <c r="B10859" s="577"/>
      <c r="C10859" s="577"/>
    </row>
    <row r="10860" spans="1:3">
      <c r="A10860" s="577"/>
      <c r="B10860" s="577"/>
      <c r="C10860" s="577"/>
    </row>
    <row r="10861" spans="1:3">
      <c r="A10861" s="577"/>
      <c r="B10861" s="577"/>
      <c r="C10861" s="577"/>
    </row>
    <row r="10862" spans="1:3">
      <c r="A10862" s="577"/>
      <c r="B10862" s="577"/>
      <c r="C10862" s="577"/>
    </row>
    <row r="10863" spans="1:3">
      <c r="A10863" s="577"/>
      <c r="B10863" s="577"/>
      <c r="C10863" s="577"/>
    </row>
    <row r="10864" spans="1:3">
      <c r="A10864" s="577"/>
      <c r="B10864" s="577"/>
      <c r="C10864" s="577"/>
    </row>
    <row r="10865" spans="1:3">
      <c r="A10865" s="577"/>
      <c r="B10865" s="577"/>
      <c r="C10865" s="577"/>
    </row>
    <row r="10866" spans="1:3">
      <c r="A10866" s="577"/>
      <c r="B10866" s="577"/>
      <c r="C10866" s="577"/>
    </row>
    <row r="10867" spans="1:3">
      <c r="A10867" s="577"/>
      <c r="B10867" s="577"/>
      <c r="C10867" s="577"/>
    </row>
    <row r="10868" spans="1:3">
      <c r="A10868" s="577"/>
      <c r="B10868" s="577"/>
      <c r="C10868" s="577"/>
    </row>
    <row r="10869" spans="1:3">
      <c r="A10869" s="577"/>
      <c r="B10869" s="577"/>
      <c r="C10869" s="577"/>
    </row>
    <row r="10870" spans="1:3">
      <c r="A10870" s="577"/>
      <c r="B10870" s="577"/>
      <c r="C10870" s="577"/>
    </row>
    <row r="10871" spans="1:3">
      <c r="A10871" s="577"/>
      <c r="B10871" s="577"/>
      <c r="C10871" s="577"/>
    </row>
    <row r="10872" spans="1:3">
      <c r="A10872" s="577"/>
      <c r="B10872" s="577"/>
      <c r="C10872" s="577"/>
    </row>
    <row r="10873" spans="1:3">
      <c r="A10873" s="577"/>
      <c r="B10873" s="577"/>
      <c r="C10873" s="577"/>
    </row>
    <row r="10874" spans="1:3">
      <c r="A10874" s="577"/>
      <c r="B10874" s="577"/>
      <c r="C10874" s="577"/>
    </row>
    <row r="10875" spans="1:3">
      <c r="A10875" s="577"/>
      <c r="B10875" s="577"/>
      <c r="C10875" s="577"/>
    </row>
    <row r="10876" spans="1:3">
      <c r="A10876" s="577"/>
      <c r="B10876" s="577"/>
      <c r="C10876" s="577"/>
    </row>
    <row r="10877" spans="1:3">
      <c r="A10877" s="577"/>
      <c r="B10877" s="577"/>
      <c r="C10877" s="577"/>
    </row>
    <row r="10878" spans="1:3">
      <c r="A10878" s="577"/>
      <c r="B10878" s="577"/>
      <c r="C10878" s="577"/>
    </row>
    <row r="10879" spans="1:3">
      <c r="A10879" s="577"/>
      <c r="B10879" s="577"/>
      <c r="C10879" s="577"/>
    </row>
    <row r="10880" spans="1:3">
      <c r="A10880" s="577"/>
      <c r="B10880" s="577"/>
      <c r="C10880" s="577"/>
    </row>
    <row r="10881" spans="1:3">
      <c r="A10881" s="577"/>
      <c r="B10881" s="577"/>
      <c r="C10881" s="577"/>
    </row>
    <row r="10882" spans="1:3">
      <c r="A10882" s="577"/>
      <c r="B10882" s="577"/>
      <c r="C10882" s="577"/>
    </row>
    <row r="10883" spans="1:3">
      <c r="A10883" s="577"/>
      <c r="B10883" s="577"/>
      <c r="C10883" s="577"/>
    </row>
    <row r="10884" spans="1:3">
      <c r="A10884" s="577"/>
      <c r="B10884" s="577"/>
      <c r="C10884" s="577"/>
    </row>
    <row r="10885" spans="1:3">
      <c r="A10885" s="577"/>
      <c r="B10885" s="577"/>
      <c r="C10885" s="577"/>
    </row>
    <row r="10886" spans="1:3">
      <c r="A10886" s="577"/>
      <c r="B10886" s="577"/>
      <c r="C10886" s="577"/>
    </row>
    <row r="10887" spans="1:3">
      <c r="A10887" s="577"/>
      <c r="B10887" s="577"/>
      <c r="C10887" s="577"/>
    </row>
    <row r="10888" spans="1:3">
      <c r="A10888" s="577"/>
      <c r="B10888" s="577"/>
      <c r="C10888" s="577"/>
    </row>
    <row r="10889" spans="1:3">
      <c r="A10889" s="577"/>
      <c r="B10889" s="577"/>
      <c r="C10889" s="577"/>
    </row>
    <row r="10890" spans="1:3">
      <c r="A10890" s="577"/>
      <c r="B10890" s="577"/>
      <c r="C10890" s="577"/>
    </row>
    <row r="10891" spans="1:3">
      <c r="A10891" s="577"/>
      <c r="B10891" s="577"/>
      <c r="C10891" s="577"/>
    </row>
    <row r="10892" spans="1:3">
      <c r="A10892" s="577"/>
      <c r="B10892" s="577"/>
      <c r="C10892" s="577"/>
    </row>
    <row r="10893" spans="1:3">
      <c r="A10893" s="577"/>
      <c r="B10893" s="577"/>
      <c r="C10893" s="577"/>
    </row>
    <row r="10894" spans="1:3">
      <c r="A10894" s="577"/>
      <c r="B10894" s="577"/>
      <c r="C10894" s="577"/>
    </row>
    <row r="10895" spans="1:3">
      <c r="A10895" s="577"/>
      <c r="B10895" s="577"/>
      <c r="C10895" s="577"/>
    </row>
    <row r="10896" spans="1:3">
      <c r="A10896" s="577"/>
      <c r="B10896" s="577"/>
      <c r="C10896" s="577"/>
    </row>
    <row r="10897" spans="1:3">
      <c r="A10897" s="577"/>
      <c r="B10897" s="577"/>
      <c r="C10897" s="577"/>
    </row>
    <row r="10898" spans="1:3">
      <c r="A10898" s="577"/>
      <c r="B10898" s="577"/>
      <c r="C10898" s="577"/>
    </row>
    <row r="10899" spans="1:3">
      <c r="A10899" s="577"/>
      <c r="B10899" s="577"/>
      <c r="C10899" s="577"/>
    </row>
    <row r="10900" spans="1:3">
      <c r="A10900" s="577"/>
      <c r="B10900" s="577"/>
      <c r="C10900" s="577"/>
    </row>
    <row r="10901" spans="1:3">
      <c r="A10901" s="577"/>
      <c r="B10901" s="577"/>
      <c r="C10901" s="577"/>
    </row>
    <row r="10902" spans="1:3">
      <c r="A10902" s="577"/>
      <c r="B10902" s="577"/>
      <c r="C10902" s="577"/>
    </row>
    <row r="10903" spans="1:3">
      <c r="A10903" s="577"/>
      <c r="B10903" s="577"/>
      <c r="C10903" s="577"/>
    </row>
    <row r="10904" spans="1:3">
      <c r="A10904" s="577"/>
      <c r="B10904" s="577"/>
      <c r="C10904" s="577"/>
    </row>
    <row r="10905" spans="1:3">
      <c r="A10905" s="577"/>
      <c r="B10905" s="577"/>
      <c r="C10905" s="577"/>
    </row>
    <row r="10906" spans="1:3">
      <c r="A10906" s="577"/>
      <c r="B10906" s="577"/>
      <c r="C10906" s="577"/>
    </row>
    <row r="10907" spans="1:3">
      <c r="A10907" s="577"/>
      <c r="B10907" s="577"/>
      <c r="C10907" s="577"/>
    </row>
    <row r="10908" spans="1:3">
      <c r="A10908" s="577"/>
      <c r="B10908" s="577"/>
      <c r="C10908" s="577"/>
    </row>
    <row r="10909" spans="1:3">
      <c r="A10909" s="577"/>
      <c r="B10909" s="577"/>
      <c r="C10909" s="577"/>
    </row>
    <row r="10910" spans="1:3">
      <c r="A10910" s="577"/>
      <c r="B10910" s="577"/>
      <c r="C10910" s="577"/>
    </row>
    <row r="10911" spans="1:3">
      <c r="A10911" s="577"/>
      <c r="B10911" s="577"/>
      <c r="C10911" s="577"/>
    </row>
    <row r="10912" spans="1:3">
      <c r="A10912" s="577"/>
      <c r="B10912" s="577"/>
      <c r="C10912" s="577"/>
    </row>
    <row r="10913" spans="1:3">
      <c r="A10913" s="577"/>
      <c r="B10913" s="577"/>
      <c r="C10913" s="577"/>
    </row>
    <row r="10914" spans="1:3">
      <c r="A10914" s="577"/>
      <c r="B10914" s="577"/>
      <c r="C10914" s="577"/>
    </row>
    <row r="10915" spans="1:3">
      <c r="A10915" s="577"/>
      <c r="B10915" s="577"/>
      <c r="C10915" s="577"/>
    </row>
    <row r="10916" spans="1:3">
      <c r="A10916" s="577"/>
      <c r="B10916" s="577"/>
      <c r="C10916" s="577"/>
    </row>
    <row r="10917" spans="1:3">
      <c r="A10917" s="577"/>
      <c r="B10917" s="577"/>
      <c r="C10917" s="577"/>
    </row>
    <row r="10918" spans="1:3">
      <c r="A10918" s="577"/>
      <c r="B10918" s="577"/>
      <c r="C10918" s="577"/>
    </row>
    <row r="10919" spans="1:3">
      <c r="A10919" s="577"/>
      <c r="B10919" s="577"/>
      <c r="C10919" s="577"/>
    </row>
    <row r="10920" spans="1:3">
      <c r="A10920" s="577"/>
      <c r="B10920" s="577"/>
      <c r="C10920" s="577"/>
    </row>
    <row r="10921" spans="1:3">
      <c r="A10921" s="577"/>
      <c r="B10921" s="577"/>
      <c r="C10921" s="577"/>
    </row>
    <row r="10922" spans="1:3">
      <c r="A10922" s="577"/>
      <c r="B10922" s="577"/>
      <c r="C10922" s="577"/>
    </row>
    <row r="10923" spans="1:3">
      <c r="A10923" s="577"/>
      <c r="B10923" s="577"/>
      <c r="C10923" s="577"/>
    </row>
    <row r="10924" spans="1:3">
      <c r="A10924" s="577"/>
      <c r="B10924" s="577"/>
      <c r="C10924" s="577"/>
    </row>
    <row r="10925" spans="1:3">
      <c r="A10925" s="577"/>
      <c r="B10925" s="577"/>
      <c r="C10925" s="577"/>
    </row>
    <row r="10926" spans="1:3">
      <c r="A10926" s="577"/>
      <c r="B10926" s="577"/>
      <c r="C10926" s="577"/>
    </row>
    <row r="10927" spans="1:3">
      <c r="A10927" s="577"/>
      <c r="B10927" s="577"/>
      <c r="C10927" s="577"/>
    </row>
    <row r="10928" spans="1:3">
      <c r="A10928" s="577"/>
      <c r="B10928" s="577"/>
      <c r="C10928" s="577"/>
    </row>
    <row r="10929" spans="1:3">
      <c r="A10929" s="577"/>
      <c r="B10929" s="577"/>
      <c r="C10929" s="577"/>
    </row>
    <row r="10930" spans="1:3">
      <c r="A10930" s="577"/>
      <c r="B10930" s="577"/>
      <c r="C10930" s="577"/>
    </row>
    <row r="10931" spans="1:3">
      <c r="A10931" s="577"/>
      <c r="B10931" s="577"/>
      <c r="C10931" s="577"/>
    </row>
    <row r="10932" spans="1:3">
      <c r="A10932" s="577"/>
      <c r="B10932" s="577"/>
      <c r="C10932" s="577"/>
    </row>
    <row r="10933" spans="1:3">
      <c r="A10933" s="577"/>
      <c r="B10933" s="577"/>
      <c r="C10933" s="577"/>
    </row>
    <row r="10934" spans="1:3">
      <c r="A10934" s="577"/>
      <c r="B10934" s="577"/>
      <c r="C10934" s="577"/>
    </row>
    <row r="10935" spans="1:3">
      <c r="A10935" s="577"/>
      <c r="B10935" s="577"/>
      <c r="C10935" s="577"/>
    </row>
    <row r="10936" spans="1:3">
      <c r="A10936" s="577"/>
      <c r="B10936" s="577"/>
      <c r="C10936" s="577"/>
    </row>
    <row r="10937" spans="1:3">
      <c r="A10937" s="577"/>
      <c r="B10937" s="577"/>
      <c r="C10937" s="577"/>
    </row>
    <row r="10938" spans="1:3">
      <c r="A10938" s="577"/>
      <c r="B10938" s="577"/>
      <c r="C10938" s="577"/>
    </row>
    <row r="10939" spans="1:3">
      <c r="A10939" s="577"/>
      <c r="B10939" s="577"/>
      <c r="C10939" s="577"/>
    </row>
    <row r="10940" spans="1:3">
      <c r="A10940" s="577"/>
      <c r="B10940" s="577"/>
      <c r="C10940" s="577"/>
    </row>
    <row r="10941" spans="1:3">
      <c r="A10941" s="577"/>
      <c r="B10941" s="577"/>
      <c r="C10941" s="577"/>
    </row>
    <row r="10942" spans="1:3">
      <c r="A10942" s="577"/>
      <c r="B10942" s="577"/>
      <c r="C10942" s="577"/>
    </row>
    <row r="10943" spans="1:3">
      <c r="A10943" s="577"/>
      <c r="B10943" s="577"/>
      <c r="C10943" s="577"/>
    </row>
    <row r="10944" spans="1:3">
      <c r="A10944" s="577"/>
      <c r="B10944" s="577"/>
      <c r="C10944" s="577"/>
    </row>
    <row r="10945" spans="1:3">
      <c r="A10945" s="577"/>
      <c r="B10945" s="577"/>
      <c r="C10945" s="577"/>
    </row>
    <row r="10946" spans="1:3">
      <c r="A10946" s="577"/>
      <c r="B10946" s="577"/>
      <c r="C10946" s="577"/>
    </row>
    <row r="10947" spans="1:3">
      <c r="A10947" s="577"/>
      <c r="B10947" s="577"/>
      <c r="C10947" s="577"/>
    </row>
    <row r="10948" spans="1:3">
      <c r="A10948" s="577"/>
      <c r="B10948" s="577"/>
      <c r="C10948" s="577"/>
    </row>
    <row r="10949" spans="1:3">
      <c r="A10949" s="577"/>
      <c r="B10949" s="577"/>
      <c r="C10949" s="577"/>
    </row>
    <row r="10950" spans="1:3">
      <c r="A10950" s="577"/>
      <c r="B10950" s="577"/>
      <c r="C10950" s="577"/>
    </row>
    <row r="10951" spans="1:3">
      <c r="A10951" s="577"/>
      <c r="B10951" s="577"/>
      <c r="C10951" s="577"/>
    </row>
    <row r="10952" spans="1:3">
      <c r="A10952" s="577"/>
      <c r="B10952" s="577"/>
      <c r="C10952" s="577"/>
    </row>
    <row r="10953" spans="1:3">
      <c r="A10953" s="577"/>
      <c r="B10953" s="577"/>
      <c r="C10953" s="577"/>
    </row>
    <row r="10954" spans="1:3">
      <c r="A10954" s="577"/>
      <c r="B10954" s="577"/>
      <c r="C10954" s="577"/>
    </row>
    <row r="10955" spans="1:3">
      <c r="A10955" s="577"/>
      <c r="B10955" s="577"/>
      <c r="C10955" s="577"/>
    </row>
    <row r="10956" spans="1:3">
      <c r="A10956" s="577"/>
      <c r="B10956" s="577"/>
      <c r="C10956" s="577"/>
    </row>
    <row r="10957" spans="1:3">
      <c r="A10957" s="577"/>
      <c r="B10957" s="577"/>
      <c r="C10957" s="577"/>
    </row>
    <row r="10958" spans="1:3">
      <c r="A10958" s="577"/>
      <c r="B10958" s="577"/>
      <c r="C10958" s="577"/>
    </row>
    <row r="10959" spans="1:3">
      <c r="A10959" s="577"/>
      <c r="B10959" s="577"/>
      <c r="C10959" s="577"/>
    </row>
    <row r="10960" spans="1:3">
      <c r="A10960" s="577"/>
      <c r="B10960" s="577"/>
      <c r="C10960" s="577"/>
    </row>
    <row r="10961" spans="1:3">
      <c r="A10961" s="577"/>
      <c r="B10961" s="577"/>
      <c r="C10961" s="577"/>
    </row>
    <row r="10962" spans="1:3">
      <c r="A10962" s="577"/>
      <c r="B10962" s="577"/>
      <c r="C10962" s="577"/>
    </row>
    <row r="10963" spans="1:3">
      <c r="A10963" s="577"/>
      <c r="B10963" s="577"/>
      <c r="C10963" s="577"/>
    </row>
    <row r="10964" spans="1:3">
      <c r="A10964" s="577"/>
      <c r="B10964" s="577"/>
      <c r="C10964" s="577"/>
    </row>
    <row r="10965" spans="1:3">
      <c r="A10965" s="577"/>
      <c r="B10965" s="577"/>
      <c r="C10965" s="577"/>
    </row>
    <row r="10966" spans="1:3">
      <c r="A10966" s="577"/>
      <c r="B10966" s="577"/>
      <c r="C10966" s="577"/>
    </row>
    <row r="10967" spans="1:3">
      <c r="A10967" s="577"/>
      <c r="B10967" s="577"/>
      <c r="C10967" s="577"/>
    </row>
    <row r="10968" spans="1:3">
      <c r="A10968" s="577"/>
      <c r="B10968" s="577"/>
      <c r="C10968" s="577"/>
    </row>
    <row r="10969" spans="1:3">
      <c r="A10969" s="577"/>
      <c r="B10969" s="577"/>
      <c r="C10969" s="577"/>
    </row>
    <row r="10970" spans="1:3">
      <c r="A10970" s="577"/>
      <c r="B10970" s="577"/>
      <c r="C10970" s="577"/>
    </row>
    <row r="10971" spans="1:3">
      <c r="A10971" s="577"/>
      <c r="B10971" s="577"/>
      <c r="C10971" s="577"/>
    </row>
    <row r="10972" spans="1:3">
      <c r="A10972" s="577"/>
      <c r="B10972" s="577"/>
      <c r="C10972" s="577"/>
    </row>
    <row r="10973" spans="1:3">
      <c r="A10973" s="577"/>
      <c r="B10973" s="577"/>
      <c r="C10973" s="577"/>
    </row>
    <row r="10974" spans="1:3">
      <c r="A10974" s="577"/>
      <c r="B10974" s="577"/>
      <c r="C10974" s="577"/>
    </row>
    <row r="10975" spans="1:3">
      <c r="A10975" s="577"/>
      <c r="B10975" s="577"/>
      <c r="C10975" s="577"/>
    </row>
    <row r="10976" spans="1:3">
      <c r="A10976" s="577"/>
      <c r="B10976" s="577"/>
      <c r="C10976" s="577"/>
    </row>
    <row r="10977" spans="1:3">
      <c r="A10977" s="577"/>
      <c r="B10977" s="577"/>
      <c r="C10977" s="577"/>
    </row>
    <row r="10978" spans="1:3">
      <c r="A10978" s="577"/>
      <c r="B10978" s="577"/>
      <c r="C10978" s="577"/>
    </row>
    <row r="10979" spans="1:3">
      <c r="A10979" s="577"/>
      <c r="B10979" s="577"/>
      <c r="C10979" s="577"/>
    </row>
    <row r="10980" spans="1:3">
      <c r="A10980" s="577"/>
      <c r="B10980" s="577"/>
      <c r="C10980" s="577"/>
    </row>
    <row r="10981" spans="1:3">
      <c r="A10981" s="577"/>
      <c r="B10981" s="577"/>
      <c r="C10981" s="577"/>
    </row>
    <row r="10982" spans="1:3">
      <c r="A10982" s="577"/>
      <c r="B10982" s="577"/>
      <c r="C10982" s="577"/>
    </row>
    <row r="10983" spans="1:3">
      <c r="A10983" s="577"/>
      <c r="B10983" s="577"/>
      <c r="C10983" s="577"/>
    </row>
    <row r="10984" spans="1:3">
      <c r="A10984" s="577"/>
      <c r="B10984" s="577"/>
      <c r="C10984" s="577"/>
    </row>
    <row r="10985" spans="1:3">
      <c r="A10985" s="577"/>
      <c r="B10985" s="577"/>
      <c r="C10985" s="577"/>
    </row>
    <row r="10986" spans="1:3">
      <c r="A10986" s="577"/>
      <c r="B10986" s="577"/>
      <c r="C10986" s="577"/>
    </row>
    <row r="10987" spans="1:3">
      <c r="A10987" s="577"/>
      <c r="B10987" s="577"/>
      <c r="C10987" s="577"/>
    </row>
    <row r="10988" spans="1:3">
      <c r="A10988" s="577"/>
      <c r="B10988" s="577"/>
      <c r="C10988" s="577"/>
    </row>
    <row r="10989" spans="1:3">
      <c r="A10989" s="577"/>
      <c r="B10989" s="577"/>
      <c r="C10989" s="577"/>
    </row>
    <row r="10990" spans="1:3">
      <c r="A10990" s="577"/>
      <c r="B10990" s="577"/>
      <c r="C10990" s="577"/>
    </row>
    <row r="10991" spans="1:3">
      <c r="A10991" s="577"/>
      <c r="B10991" s="577"/>
      <c r="C10991" s="577"/>
    </row>
    <row r="10992" spans="1:3">
      <c r="A10992" s="577"/>
      <c r="B10992" s="577"/>
      <c r="C10992" s="577"/>
    </row>
    <row r="10993" spans="1:3">
      <c r="A10993" s="577"/>
      <c r="B10993" s="577"/>
      <c r="C10993" s="577"/>
    </row>
    <row r="10994" spans="1:3">
      <c r="A10994" s="577"/>
      <c r="B10994" s="577"/>
      <c r="C10994" s="577"/>
    </row>
    <row r="10995" spans="1:3">
      <c r="A10995" s="577"/>
      <c r="B10995" s="577"/>
      <c r="C10995" s="577"/>
    </row>
    <row r="10996" spans="1:3">
      <c r="A10996" s="577"/>
      <c r="B10996" s="577"/>
      <c r="C10996" s="577"/>
    </row>
    <row r="10997" spans="1:3">
      <c r="A10997" s="577"/>
      <c r="B10997" s="577"/>
      <c r="C10997" s="577"/>
    </row>
    <row r="10998" spans="1:3">
      <c r="A10998" s="577"/>
      <c r="B10998" s="577"/>
      <c r="C10998" s="577"/>
    </row>
    <row r="10999" spans="1:3">
      <c r="A10999" s="577"/>
      <c r="B10999" s="577"/>
      <c r="C10999" s="577"/>
    </row>
    <row r="11000" spans="1:3">
      <c r="A11000" s="577"/>
      <c r="B11000" s="577"/>
      <c r="C11000" s="577"/>
    </row>
    <row r="11001" spans="1:3">
      <c r="A11001" s="577"/>
      <c r="B11001" s="577"/>
      <c r="C11001" s="577"/>
    </row>
    <row r="11002" spans="1:3">
      <c r="A11002" s="577"/>
      <c r="B11002" s="577"/>
      <c r="C11002" s="577"/>
    </row>
    <row r="11003" spans="1:3">
      <c r="A11003" s="577"/>
      <c r="B11003" s="577"/>
      <c r="C11003" s="577"/>
    </row>
    <row r="11004" spans="1:3">
      <c r="A11004" s="577"/>
      <c r="B11004" s="577"/>
      <c r="C11004" s="577"/>
    </row>
    <row r="11005" spans="1:3">
      <c r="A11005" s="577"/>
      <c r="B11005" s="577"/>
      <c r="C11005" s="577"/>
    </row>
    <row r="11006" spans="1:3">
      <c r="A11006" s="577"/>
      <c r="B11006" s="577"/>
      <c r="C11006" s="577"/>
    </row>
    <row r="11007" spans="1:3">
      <c r="A11007" s="577"/>
      <c r="B11007" s="577"/>
      <c r="C11007" s="577"/>
    </row>
    <row r="11008" spans="1:3">
      <c r="A11008" s="577"/>
      <c r="B11008" s="577"/>
      <c r="C11008" s="577"/>
    </row>
    <row r="11009" spans="1:3">
      <c r="A11009" s="577"/>
      <c r="B11009" s="577"/>
      <c r="C11009" s="577"/>
    </row>
    <row r="11010" spans="1:3">
      <c r="A11010" s="577"/>
      <c r="B11010" s="577"/>
      <c r="C11010" s="577"/>
    </row>
    <row r="11011" spans="1:3">
      <c r="A11011" s="577"/>
      <c r="B11011" s="577"/>
      <c r="C11011" s="577"/>
    </row>
    <row r="11012" spans="1:3">
      <c r="A11012" s="577"/>
      <c r="B11012" s="577"/>
      <c r="C11012" s="577"/>
    </row>
    <row r="11013" spans="1:3">
      <c r="A11013" s="577"/>
      <c r="B11013" s="577"/>
      <c r="C11013" s="577"/>
    </row>
    <row r="11014" spans="1:3">
      <c r="A11014" s="577"/>
      <c r="B11014" s="577"/>
      <c r="C11014" s="577"/>
    </row>
    <row r="11015" spans="1:3">
      <c r="A11015" s="577"/>
      <c r="B11015" s="577"/>
      <c r="C11015" s="577"/>
    </row>
    <row r="11016" spans="1:3">
      <c r="A11016" s="577"/>
      <c r="B11016" s="577"/>
      <c r="C11016" s="577"/>
    </row>
    <row r="11017" spans="1:3">
      <c r="A11017" s="577"/>
      <c r="B11017" s="577"/>
      <c r="C11017" s="577"/>
    </row>
    <row r="11018" spans="1:3">
      <c r="A11018" s="577"/>
      <c r="B11018" s="577"/>
      <c r="C11018" s="577"/>
    </row>
    <row r="11019" spans="1:3">
      <c r="A11019" s="577"/>
      <c r="B11019" s="577"/>
      <c r="C11019" s="577"/>
    </row>
    <row r="11020" spans="1:3">
      <c r="A11020" s="577"/>
      <c r="B11020" s="577"/>
      <c r="C11020" s="577"/>
    </row>
    <row r="11021" spans="1:3">
      <c r="A11021" s="577"/>
      <c r="B11021" s="577"/>
      <c r="C11021" s="577"/>
    </row>
    <row r="11022" spans="1:3">
      <c r="A11022" s="577"/>
      <c r="B11022" s="577"/>
      <c r="C11022" s="577"/>
    </row>
  </sheetData>
  <autoFilter ref="A1:O93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3"/>
  <dimension ref="A1:R2448"/>
  <sheetViews>
    <sheetView workbookViewId="0">
      <pane ySplit="1" topLeftCell="A1634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03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03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01" t="s">
        <v>213</v>
      </c>
      <c r="B1" s="402" t="s">
        <v>214</v>
      </c>
      <c r="C1" s="401" t="s">
        <v>215</v>
      </c>
      <c r="D1" s="401" t="s">
        <v>216</v>
      </c>
      <c r="E1" s="401" t="s">
        <v>217</v>
      </c>
      <c r="F1" s="401" t="s">
        <v>239</v>
      </c>
      <c r="G1" s="401" t="s">
        <v>218</v>
      </c>
      <c r="H1" s="401" t="s">
        <v>219</v>
      </c>
      <c r="I1" s="402" t="s">
        <v>220</v>
      </c>
      <c r="J1" s="401" t="s">
        <v>240</v>
      </c>
      <c r="K1" s="401" t="s">
        <v>221</v>
      </c>
      <c r="L1" s="401" t="s">
        <v>222</v>
      </c>
      <c r="M1" s="401" t="s">
        <v>223</v>
      </c>
      <c r="N1" s="401" t="s">
        <v>224</v>
      </c>
      <c r="O1" s="401" t="s">
        <v>225</v>
      </c>
      <c r="P1" s="401" t="s">
        <v>226</v>
      </c>
      <c r="Q1" s="401" t="s">
        <v>227</v>
      </c>
      <c r="R1" s="401" t="s">
        <v>228</v>
      </c>
    </row>
    <row r="2" spans="1:18">
      <c r="A2">
        <v>1</v>
      </c>
      <c r="B2" s="403">
        <v>43234.668055555558</v>
      </c>
      <c r="C2" t="s">
        <v>96</v>
      </c>
      <c r="D2">
        <v>0.01</v>
      </c>
      <c r="E2" t="s">
        <v>257</v>
      </c>
      <c r="F2">
        <v>1.1986000000000001</v>
      </c>
      <c r="I2" s="403">
        <v>43242.412499999999</v>
      </c>
      <c r="J2">
        <v>1.1816</v>
      </c>
      <c r="K2">
        <v>0</v>
      </c>
      <c r="M2">
        <v>-0.97</v>
      </c>
      <c r="N2">
        <v>-17.97</v>
      </c>
      <c r="O2">
        <v>1110</v>
      </c>
      <c r="P2" t="s">
        <v>579</v>
      </c>
      <c r="Q2">
        <v>1</v>
      </c>
      <c r="R2" t="s">
        <v>96</v>
      </c>
    </row>
    <row r="3" spans="1:18">
      <c r="A3">
        <v>3</v>
      </c>
      <c r="B3" s="403">
        <v>43234.682638888888</v>
      </c>
      <c r="C3" t="s">
        <v>96</v>
      </c>
      <c r="D3">
        <v>0.01</v>
      </c>
      <c r="E3" t="s">
        <v>257</v>
      </c>
      <c r="F3">
        <v>1.1973</v>
      </c>
      <c r="I3" s="403">
        <v>43242.412499999999</v>
      </c>
      <c r="J3">
        <v>1.1816</v>
      </c>
      <c r="K3">
        <v>0</v>
      </c>
      <c r="M3">
        <v>-0.97</v>
      </c>
      <c r="N3">
        <v>-16.670000000000002</v>
      </c>
      <c r="O3">
        <v>1110</v>
      </c>
      <c r="P3" t="s">
        <v>2008</v>
      </c>
      <c r="Q3">
        <v>1</v>
      </c>
      <c r="R3" t="s">
        <v>96</v>
      </c>
    </row>
    <row r="4" spans="1:18">
      <c r="A4" s="542">
        <v>5</v>
      </c>
      <c r="B4" s="403">
        <v>43234.820833333331</v>
      </c>
      <c r="C4" t="s">
        <v>96</v>
      </c>
      <c r="D4">
        <v>0.01</v>
      </c>
      <c r="E4" t="s">
        <v>257</v>
      </c>
      <c r="F4">
        <v>1.196</v>
      </c>
      <c r="I4" s="403">
        <v>43242.412499999999</v>
      </c>
      <c r="J4">
        <v>1.1816</v>
      </c>
      <c r="K4">
        <v>0</v>
      </c>
      <c r="M4">
        <v>-0.97</v>
      </c>
      <c r="N4">
        <v>-15.37</v>
      </c>
      <c r="O4">
        <v>1110</v>
      </c>
      <c r="P4" t="s">
        <v>2007</v>
      </c>
      <c r="Q4">
        <v>1</v>
      </c>
      <c r="R4" t="s">
        <v>96</v>
      </c>
    </row>
    <row r="5" spans="1:18">
      <c r="A5" s="542">
        <v>6</v>
      </c>
      <c r="B5" s="403">
        <v>43234.834027777775</v>
      </c>
      <c r="C5" t="s">
        <v>96</v>
      </c>
      <c r="D5">
        <v>0.02</v>
      </c>
      <c r="E5" t="s">
        <v>257</v>
      </c>
      <c r="F5">
        <v>1.1944999999999999</v>
      </c>
      <c r="I5" s="403">
        <v>43242.412499999999</v>
      </c>
      <c r="J5">
        <v>1.1816</v>
      </c>
      <c r="K5">
        <v>0</v>
      </c>
      <c r="M5">
        <v>-1.99</v>
      </c>
      <c r="N5">
        <v>-27.79</v>
      </c>
      <c r="O5">
        <v>1110</v>
      </c>
      <c r="P5" t="s">
        <v>2009</v>
      </c>
      <c r="Q5">
        <v>1</v>
      </c>
      <c r="R5" t="s">
        <v>96</v>
      </c>
    </row>
    <row r="6" spans="1:18">
      <c r="A6" s="542">
        <v>8</v>
      </c>
      <c r="B6" s="403">
        <v>43234.952777777777</v>
      </c>
      <c r="C6" t="s">
        <v>96</v>
      </c>
      <c r="D6">
        <v>0.03</v>
      </c>
      <c r="E6" t="s">
        <v>257</v>
      </c>
      <c r="F6">
        <v>1.1929000000000001</v>
      </c>
      <c r="I6" s="403">
        <v>43242.412499999999</v>
      </c>
      <c r="J6">
        <v>1.1816</v>
      </c>
      <c r="K6">
        <v>0</v>
      </c>
      <c r="M6">
        <v>-2.97</v>
      </c>
      <c r="N6">
        <v>-36.869999999999997</v>
      </c>
      <c r="O6">
        <v>1110</v>
      </c>
      <c r="P6" t="s">
        <v>2010</v>
      </c>
      <c r="Q6">
        <v>1</v>
      </c>
      <c r="R6" t="s">
        <v>96</v>
      </c>
    </row>
    <row r="7" spans="1:18">
      <c r="A7" s="542">
        <v>9</v>
      </c>
      <c r="B7" s="403">
        <v>43235.334027777775</v>
      </c>
      <c r="C7" t="s">
        <v>96</v>
      </c>
      <c r="D7">
        <v>0.04</v>
      </c>
      <c r="E7" t="s">
        <v>257</v>
      </c>
      <c r="F7">
        <v>1.1913</v>
      </c>
      <c r="I7" s="403">
        <v>43242.412499999999</v>
      </c>
      <c r="J7">
        <v>1.1816</v>
      </c>
      <c r="K7">
        <v>0</v>
      </c>
      <c r="M7">
        <v>-3.49</v>
      </c>
      <c r="N7">
        <v>-42.29</v>
      </c>
      <c r="O7">
        <v>1110</v>
      </c>
      <c r="P7" t="s">
        <v>2012</v>
      </c>
      <c r="Q7">
        <v>1</v>
      </c>
      <c r="R7" t="s">
        <v>96</v>
      </c>
    </row>
    <row r="8" spans="1:18">
      <c r="A8" s="542">
        <v>12</v>
      </c>
      <c r="B8" s="403">
        <v>43235.555555555555</v>
      </c>
      <c r="C8" t="s">
        <v>96</v>
      </c>
      <c r="D8">
        <v>0.06</v>
      </c>
      <c r="E8" t="s">
        <v>257</v>
      </c>
      <c r="F8">
        <v>1.1894</v>
      </c>
      <c r="I8" s="403">
        <v>43242.412499999999</v>
      </c>
      <c r="J8">
        <v>1.1816</v>
      </c>
      <c r="K8">
        <v>0</v>
      </c>
      <c r="M8">
        <v>-5.19</v>
      </c>
      <c r="N8">
        <v>-51.99</v>
      </c>
      <c r="O8">
        <v>1110</v>
      </c>
      <c r="P8" t="s">
        <v>2013</v>
      </c>
      <c r="Q8">
        <v>1</v>
      </c>
      <c r="R8" t="s">
        <v>96</v>
      </c>
    </row>
    <row r="9" spans="1:18">
      <c r="A9" s="542">
        <v>15</v>
      </c>
      <c r="B9" s="403">
        <v>43235.606944444444</v>
      </c>
      <c r="C9" t="s">
        <v>96</v>
      </c>
      <c r="D9">
        <v>0.09</v>
      </c>
      <c r="E9" t="s">
        <v>257</v>
      </c>
      <c r="F9">
        <v>1.1869000000000001</v>
      </c>
      <c r="I9" s="403">
        <v>43242.412499999999</v>
      </c>
      <c r="J9">
        <v>1.1816</v>
      </c>
      <c r="K9">
        <v>0</v>
      </c>
      <c r="M9">
        <v>-7.83</v>
      </c>
      <c r="N9">
        <v>-55.53</v>
      </c>
      <c r="O9">
        <v>1110</v>
      </c>
      <c r="P9" t="s">
        <v>2014</v>
      </c>
      <c r="Q9">
        <v>1</v>
      </c>
      <c r="R9" t="s">
        <v>96</v>
      </c>
    </row>
    <row r="10" spans="1:18">
      <c r="A10" s="542">
        <v>16</v>
      </c>
      <c r="B10" s="403">
        <v>43235.62777777778</v>
      </c>
      <c r="C10" t="s">
        <v>96</v>
      </c>
      <c r="D10">
        <v>0.13</v>
      </c>
      <c r="E10" t="s">
        <v>257</v>
      </c>
      <c r="F10">
        <v>1.1843999999999999</v>
      </c>
      <c r="I10" s="403">
        <v>43242.412499999999</v>
      </c>
      <c r="J10">
        <v>1.1816</v>
      </c>
      <c r="K10">
        <v>0</v>
      </c>
      <c r="M10">
        <v>-11.28</v>
      </c>
      <c r="N10">
        <v>-47.68</v>
      </c>
      <c r="O10">
        <v>1110</v>
      </c>
      <c r="P10" t="s">
        <v>2011</v>
      </c>
      <c r="Q10">
        <v>1</v>
      </c>
      <c r="R10" t="s">
        <v>96</v>
      </c>
    </row>
    <row r="11" spans="1:18">
      <c r="A11" s="542">
        <v>27</v>
      </c>
      <c r="B11" s="403">
        <v>43236.472916666666</v>
      </c>
      <c r="C11" t="s">
        <v>96</v>
      </c>
      <c r="D11">
        <v>0.2</v>
      </c>
      <c r="E11" t="s">
        <v>257</v>
      </c>
      <c r="F11">
        <v>1.1809000000000001</v>
      </c>
      <c r="I11" s="403">
        <v>43242.412499999999</v>
      </c>
      <c r="J11">
        <v>1.1816</v>
      </c>
      <c r="K11">
        <v>0</v>
      </c>
      <c r="M11">
        <v>-14.89</v>
      </c>
      <c r="N11">
        <v>-0.89</v>
      </c>
      <c r="O11">
        <v>1110</v>
      </c>
      <c r="P11" t="s">
        <v>2006</v>
      </c>
      <c r="Q11">
        <v>1</v>
      </c>
      <c r="R11" t="s">
        <v>96</v>
      </c>
    </row>
    <row r="12" spans="1:18">
      <c r="A12" s="542">
        <v>31</v>
      </c>
      <c r="B12" s="403">
        <v>43236.567361111112</v>
      </c>
      <c r="C12" t="s">
        <v>96</v>
      </c>
      <c r="D12">
        <v>0.32</v>
      </c>
      <c r="E12" t="s">
        <v>257</v>
      </c>
      <c r="F12">
        <v>1.177</v>
      </c>
      <c r="I12" s="403">
        <v>43242.412499999999</v>
      </c>
      <c r="J12">
        <v>1.1816</v>
      </c>
      <c r="K12">
        <v>0</v>
      </c>
      <c r="M12">
        <v>-23.82</v>
      </c>
      <c r="N12">
        <v>123.38</v>
      </c>
      <c r="O12">
        <v>1110</v>
      </c>
      <c r="P12" t="s">
        <v>2005</v>
      </c>
      <c r="Q12">
        <v>1</v>
      </c>
      <c r="R12" t="s">
        <v>96</v>
      </c>
    </row>
    <row r="13" spans="1:18">
      <c r="A13" s="542">
        <v>53</v>
      </c>
      <c r="B13" s="403">
        <v>43241.384027777778</v>
      </c>
      <c r="C13" t="s">
        <v>96</v>
      </c>
      <c r="D13">
        <v>0.52</v>
      </c>
      <c r="E13" t="s">
        <v>257</v>
      </c>
      <c r="F13">
        <v>1.1722999999999999</v>
      </c>
      <c r="I13" s="403">
        <v>43242.412499999999</v>
      </c>
      <c r="J13">
        <v>1.1816</v>
      </c>
      <c r="K13">
        <v>0</v>
      </c>
      <c r="M13">
        <v>-6.45</v>
      </c>
      <c r="N13">
        <v>477.15</v>
      </c>
      <c r="O13">
        <v>1110</v>
      </c>
      <c r="P13" t="s">
        <v>2004</v>
      </c>
      <c r="Q13">
        <v>1</v>
      </c>
      <c r="R13" t="s">
        <v>96</v>
      </c>
    </row>
    <row r="14" spans="1:18">
      <c r="A14" s="542">
        <v>2</v>
      </c>
      <c r="B14" s="403">
        <v>43234.675694444442</v>
      </c>
      <c r="C14" t="s">
        <v>97</v>
      </c>
      <c r="D14">
        <v>0.01</v>
      </c>
      <c r="E14" t="s">
        <v>257</v>
      </c>
      <c r="F14">
        <v>1.1980999999999999</v>
      </c>
      <c r="I14" s="403">
        <v>43234.686805555553</v>
      </c>
      <c r="J14">
        <v>1.1969000000000001</v>
      </c>
      <c r="K14">
        <v>0</v>
      </c>
      <c r="M14">
        <v>0</v>
      </c>
      <c r="N14">
        <v>1.2</v>
      </c>
      <c r="O14">
        <v>1110</v>
      </c>
      <c r="P14" t="s">
        <v>567</v>
      </c>
      <c r="Q14">
        <v>2</v>
      </c>
      <c r="R14" t="s">
        <v>97</v>
      </c>
    </row>
    <row r="15" spans="1:18">
      <c r="A15" s="542">
        <v>4</v>
      </c>
      <c r="B15" s="403">
        <v>43234.731944444444</v>
      </c>
      <c r="C15" t="s">
        <v>97</v>
      </c>
      <c r="D15">
        <v>0.01</v>
      </c>
      <c r="E15" t="s">
        <v>257</v>
      </c>
      <c r="F15">
        <v>1.1974</v>
      </c>
      <c r="I15" s="403">
        <v>43234.813888888886</v>
      </c>
      <c r="J15">
        <v>1.1961999999999999</v>
      </c>
      <c r="K15">
        <v>0</v>
      </c>
      <c r="M15">
        <v>0</v>
      </c>
      <c r="N15">
        <v>1.2</v>
      </c>
      <c r="O15">
        <v>1110</v>
      </c>
      <c r="P15" t="s">
        <v>567</v>
      </c>
      <c r="Q15">
        <v>3</v>
      </c>
      <c r="R15" t="s">
        <v>97</v>
      </c>
    </row>
    <row r="16" spans="1:18">
      <c r="A16" s="542">
        <v>7</v>
      </c>
      <c r="B16" s="403">
        <v>43234.853472222225</v>
      </c>
      <c r="C16" t="s">
        <v>97</v>
      </c>
      <c r="D16">
        <v>0.01</v>
      </c>
      <c r="E16" t="s">
        <v>257</v>
      </c>
      <c r="F16">
        <v>1.1941999999999999</v>
      </c>
      <c r="I16" s="403">
        <v>43234.95</v>
      </c>
      <c r="J16">
        <v>1.1930000000000001</v>
      </c>
      <c r="K16">
        <v>0</v>
      </c>
      <c r="M16">
        <v>0</v>
      </c>
      <c r="N16">
        <v>1.2</v>
      </c>
      <c r="O16">
        <v>1110</v>
      </c>
      <c r="P16" t="s">
        <v>579</v>
      </c>
      <c r="Q16">
        <v>4</v>
      </c>
      <c r="R16" t="s">
        <v>97</v>
      </c>
    </row>
    <row r="17" spans="1:18">
      <c r="A17" s="542">
        <v>10</v>
      </c>
      <c r="B17" s="403">
        <v>43235.337500000001</v>
      </c>
      <c r="C17" t="s">
        <v>97</v>
      </c>
      <c r="D17">
        <v>0.01</v>
      </c>
      <c r="E17" t="s">
        <v>257</v>
      </c>
      <c r="F17">
        <v>1.1917</v>
      </c>
      <c r="I17" s="403">
        <v>43235.547222222223</v>
      </c>
      <c r="J17">
        <v>1.1912</v>
      </c>
      <c r="K17">
        <v>0</v>
      </c>
      <c r="M17">
        <v>0</v>
      </c>
      <c r="N17">
        <v>0.5</v>
      </c>
      <c r="O17">
        <v>1110</v>
      </c>
      <c r="P17" t="s">
        <v>579</v>
      </c>
      <c r="Q17">
        <v>5</v>
      </c>
      <c r="R17" t="s">
        <v>97</v>
      </c>
    </row>
    <row r="18" spans="1:18">
      <c r="A18" s="542">
        <v>11</v>
      </c>
      <c r="B18" s="403">
        <v>43235.374305555553</v>
      </c>
      <c r="C18" t="s">
        <v>97</v>
      </c>
      <c r="D18">
        <v>0.01</v>
      </c>
      <c r="E18" t="s">
        <v>257</v>
      </c>
      <c r="F18">
        <v>1.1930000000000001</v>
      </c>
      <c r="I18" s="403">
        <v>43235.547222222223</v>
      </c>
      <c r="J18">
        <v>1.1912</v>
      </c>
      <c r="K18">
        <v>0</v>
      </c>
      <c r="M18">
        <v>0</v>
      </c>
      <c r="N18">
        <v>1.8</v>
      </c>
      <c r="O18">
        <v>1110</v>
      </c>
      <c r="P18" t="s">
        <v>2029</v>
      </c>
      <c r="Q18">
        <v>5</v>
      </c>
      <c r="R18" t="s">
        <v>97</v>
      </c>
    </row>
    <row r="19" spans="1:18">
      <c r="A19" s="542">
        <v>13</v>
      </c>
      <c r="B19" s="403">
        <v>43235.565972222219</v>
      </c>
      <c r="C19" t="s">
        <v>97</v>
      </c>
      <c r="D19">
        <v>0.01</v>
      </c>
      <c r="E19" t="s">
        <v>257</v>
      </c>
      <c r="F19">
        <v>1.1889000000000001</v>
      </c>
      <c r="I19" s="403">
        <v>43235.582638888889</v>
      </c>
      <c r="J19">
        <v>1.1877</v>
      </c>
      <c r="K19">
        <v>0</v>
      </c>
      <c r="M19">
        <v>0</v>
      </c>
      <c r="N19">
        <v>1.2</v>
      </c>
      <c r="O19">
        <v>1110</v>
      </c>
      <c r="P19" t="s">
        <v>567</v>
      </c>
      <c r="Q19">
        <v>6</v>
      </c>
      <c r="R19" t="s">
        <v>97</v>
      </c>
    </row>
    <row r="20" spans="1:18">
      <c r="A20" s="542">
        <v>14</v>
      </c>
      <c r="B20" s="403">
        <v>43235.602083333331</v>
      </c>
      <c r="C20" t="s">
        <v>97</v>
      </c>
      <c r="D20">
        <v>0.01</v>
      </c>
      <c r="E20" t="s">
        <v>257</v>
      </c>
      <c r="F20">
        <v>1.1887000000000001</v>
      </c>
      <c r="I20" s="403">
        <v>43235.604861111111</v>
      </c>
      <c r="J20">
        <v>1.1875</v>
      </c>
      <c r="K20">
        <v>0</v>
      </c>
      <c r="M20">
        <v>0</v>
      </c>
      <c r="N20">
        <v>1.2</v>
      </c>
      <c r="O20">
        <v>1110</v>
      </c>
      <c r="P20" t="s">
        <v>567</v>
      </c>
      <c r="Q20">
        <v>7</v>
      </c>
      <c r="R20" t="s">
        <v>97</v>
      </c>
    </row>
    <row r="21" spans="1:18">
      <c r="A21" s="542">
        <v>17</v>
      </c>
      <c r="B21" s="403">
        <v>43235.645138888889</v>
      </c>
      <c r="C21" t="s">
        <v>97</v>
      </c>
      <c r="D21">
        <v>0.01</v>
      </c>
      <c r="E21" t="s">
        <v>257</v>
      </c>
      <c r="F21">
        <v>1.1838</v>
      </c>
      <c r="I21" s="403">
        <v>43235.65902777778</v>
      </c>
      <c r="J21">
        <v>1.1826000000000001</v>
      </c>
      <c r="K21">
        <v>0</v>
      </c>
      <c r="M21">
        <v>0</v>
      </c>
      <c r="N21">
        <v>1.2</v>
      </c>
      <c r="O21">
        <v>1110</v>
      </c>
      <c r="P21" t="s">
        <v>567</v>
      </c>
      <c r="Q21">
        <v>8</v>
      </c>
      <c r="R21" t="s">
        <v>97</v>
      </c>
    </row>
    <row r="22" spans="1:18">
      <c r="A22" s="542">
        <v>18</v>
      </c>
      <c r="B22" s="403">
        <v>43235.668749999997</v>
      </c>
      <c r="C22" t="s">
        <v>97</v>
      </c>
      <c r="D22">
        <v>0.01</v>
      </c>
      <c r="E22" t="s">
        <v>257</v>
      </c>
      <c r="F22">
        <v>1.1832</v>
      </c>
      <c r="I22" s="403">
        <v>43235.84375</v>
      </c>
      <c r="J22">
        <v>1.1842999999999999</v>
      </c>
      <c r="K22">
        <v>0</v>
      </c>
      <c r="M22">
        <v>0</v>
      </c>
      <c r="N22">
        <v>-1.1000000000000001</v>
      </c>
      <c r="O22">
        <v>1110</v>
      </c>
      <c r="P22" t="s">
        <v>579</v>
      </c>
      <c r="Q22">
        <v>9</v>
      </c>
      <c r="R22" t="s">
        <v>97</v>
      </c>
    </row>
    <row r="23" spans="1:18">
      <c r="A23" s="542">
        <v>19</v>
      </c>
      <c r="B23" s="403">
        <v>43235.680555555555</v>
      </c>
      <c r="C23" t="s">
        <v>97</v>
      </c>
      <c r="D23">
        <v>0.01</v>
      </c>
      <c r="E23" t="s">
        <v>257</v>
      </c>
      <c r="F23">
        <v>1.1846000000000001</v>
      </c>
      <c r="I23" s="403">
        <v>43235.84375</v>
      </c>
      <c r="J23">
        <v>1.1842999999999999</v>
      </c>
      <c r="K23">
        <v>0</v>
      </c>
      <c r="M23">
        <v>0</v>
      </c>
      <c r="N23">
        <v>0.3</v>
      </c>
      <c r="O23">
        <v>1110</v>
      </c>
      <c r="P23" t="s">
        <v>2028</v>
      </c>
      <c r="Q23">
        <v>9</v>
      </c>
      <c r="R23" t="s">
        <v>97</v>
      </c>
    </row>
    <row r="24" spans="1:18">
      <c r="A24" s="542">
        <v>20</v>
      </c>
      <c r="B24" s="403">
        <v>43235.702777777777</v>
      </c>
      <c r="C24" t="s">
        <v>97</v>
      </c>
      <c r="D24">
        <v>0.01</v>
      </c>
      <c r="E24" t="s">
        <v>257</v>
      </c>
      <c r="F24">
        <v>1.1859999999999999</v>
      </c>
      <c r="I24" s="403">
        <v>43235.84375</v>
      </c>
      <c r="J24">
        <v>1.1842999999999999</v>
      </c>
      <c r="K24">
        <v>0</v>
      </c>
      <c r="M24">
        <v>0</v>
      </c>
      <c r="N24">
        <v>1.7</v>
      </c>
      <c r="O24">
        <v>1110</v>
      </c>
      <c r="P24" t="s">
        <v>2027</v>
      </c>
      <c r="Q24">
        <v>9</v>
      </c>
      <c r="R24" t="s">
        <v>97</v>
      </c>
    </row>
    <row r="25" spans="1:18">
      <c r="A25" s="542">
        <v>21</v>
      </c>
      <c r="B25" s="403">
        <v>43235.775000000001</v>
      </c>
      <c r="C25" t="s">
        <v>97</v>
      </c>
      <c r="D25">
        <v>0.02</v>
      </c>
      <c r="E25" t="s">
        <v>257</v>
      </c>
      <c r="F25">
        <v>1.1874</v>
      </c>
      <c r="I25" s="403">
        <v>43235.84375</v>
      </c>
      <c r="J25">
        <v>1.1842999999999999</v>
      </c>
      <c r="K25">
        <v>0</v>
      </c>
      <c r="M25">
        <v>0</v>
      </c>
      <c r="N25">
        <v>6.2</v>
      </c>
      <c r="O25">
        <v>1110</v>
      </c>
      <c r="P25" t="s">
        <v>2026</v>
      </c>
      <c r="Q25">
        <v>9</v>
      </c>
      <c r="R25" t="s">
        <v>97</v>
      </c>
    </row>
    <row r="26" spans="1:18">
      <c r="A26" s="542">
        <v>22</v>
      </c>
      <c r="B26" s="403">
        <v>43235.854166666664</v>
      </c>
      <c r="C26" t="s">
        <v>97</v>
      </c>
      <c r="D26">
        <v>0.01</v>
      </c>
      <c r="E26" t="s">
        <v>257</v>
      </c>
      <c r="F26">
        <v>1.1843999999999999</v>
      </c>
      <c r="I26" s="403">
        <v>43235.894444444442</v>
      </c>
      <c r="J26">
        <v>1.1838</v>
      </c>
      <c r="K26">
        <v>0</v>
      </c>
      <c r="M26">
        <v>0</v>
      </c>
      <c r="N26">
        <v>0.6</v>
      </c>
      <c r="O26">
        <v>1110</v>
      </c>
      <c r="P26" t="s">
        <v>567</v>
      </c>
      <c r="Q26">
        <v>10</v>
      </c>
      <c r="R26" t="s">
        <v>97</v>
      </c>
    </row>
    <row r="27" spans="1:18">
      <c r="A27" s="542">
        <v>23</v>
      </c>
      <c r="B27" s="403">
        <v>43235.857638888891</v>
      </c>
      <c r="C27" t="s">
        <v>97</v>
      </c>
      <c r="D27">
        <v>0.01</v>
      </c>
      <c r="E27" t="s">
        <v>257</v>
      </c>
      <c r="F27">
        <v>1.1856</v>
      </c>
      <c r="I27" s="403">
        <v>43235.894444444442</v>
      </c>
      <c r="J27">
        <v>1.1838</v>
      </c>
      <c r="K27">
        <v>0</v>
      </c>
      <c r="M27">
        <v>0</v>
      </c>
      <c r="N27">
        <v>1.8</v>
      </c>
      <c r="O27">
        <v>1110</v>
      </c>
      <c r="P27" t="s">
        <v>568</v>
      </c>
      <c r="Q27">
        <v>10</v>
      </c>
      <c r="R27" t="s">
        <v>97</v>
      </c>
    </row>
    <row r="28" spans="1:18">
      <c r="A28" s="542">
        <v>24</v>
      </c>
      <c r="B28" s="403">
        <v>43235.899305555555</v>
      </c>
      <c r="C28" t="s">
        <v>97</v>
      </c>
      <c r="D28">
        <v>0.01</v>
      </c>
      <c r="E28" t="s">
        <v>257</v>
      </c>
      <c r="F28">
        <v>1.1841999999999999</v>
      </c>
      <c r="I28" s="403">
        <v>43236.009027777778</v>
      </c>
      <c r="J28">
        <v>1.1830000000000001</v>
      </c>
      <c r="K28">
        <v>0</v>
      </c>
      <c r="M28">
        <v>0.02</v>
      </c>
      <c r="N28">
        <v>1.22</v>
      </c>
      <c r="O28">
        <v>1110</v>
      </c>
      <c r="P28" t="s">
        <v>579</v>
      </c>
      <c r="Q28">
        <v>11</v>
      </c>
      <c r="R28" t="s">
        <v>97</v>
      </c>
    </row>
    <row r="29" spans="1:18">
      <c r="A29" s="542">
        <v>25</v>
      </c>
      <c r="B29" s="403">
        <v>43236.095138888886</v>
      </c>
      <c r="C29" t="s">
        <v>97</v>
      </c>
      <c r="D29">
        <v>0.01</v>
      </c>
      <c r="E29" t="s">
        <v>257</v>
      </c>
      <c r="F29">
        <v>1.1828000000000001</v>
      </c>
      <c r="I29" s="403">
        <v>43236.470138888886</v>
      </c>
      <c r="J29">
        <v>1.1822999999999999</v>
      </c>
      <c r="K29">
        <v>0</v>
      </c>
      <c r="M29">
        <v>0</v>
      </c>
      <c r="N29">
        <v>0.5</v>
      </c>
      <c r="O29">
        <v>1110</v>
      </c>
      <c r="P29" t="s">
        <v>579</v>
      </c>
      <c r="Q29">
        <v>12</v>
      </c>
      <c r="R29" t="s">
        <v>97</v>
      </c>
    </row>
    <row r="30" spans="1:18">
      <c r="A30" s="542">
        <v>26</v>
      </c>
      <c r="B30" s="403">
        <v>43236.328472222223</v>
      </c>
      <c r="C30" t="s">
        <v>97</v>
      </c>
      <c r="D30">
        <v>0.01</v>
      </c>
      <c r="E30" t="s">
        <v>257</v>
      </c>
      <c r="F30">
        <v>1.1840999999999999</v>
      </c>
      <c r="I30" s="403">
        <v>43236.470138888886</v>
      </c>
      <c r="J30">
        <v>1.1822999999999999</v>
      </c>
      <c r="K30">
        <v>0</v>
      </c>
      <c r="M30">
        <v>0</v>
      </c>
      <c r="N30">
        <v>1.8</v>
      </c>
      <c r="O30">
        <v>1110</v>
      </c>
      <c r="P30" t="s">
        <v>2025</v>
      </c>
      <c r="Q30">
        <v>12</v>
      </c>
      <c r="R30" t="s">
        <v>97</v>
      </c>
    </row>
    <row r="31" spans="1:18">
      <c r="A31" s="542">
        <v>28</v>
      </c>
      <c r="B31" s="403">
        <v>43236.478472222225</v>
      </c>
      <c r="C31" t="s">
        <v>97</v>
      </c>
      <c r="D31">
        <v>0.01</v>
      </c>
      <c r="E31" t="s">
        <v>257</v>
      </c>
      <c r="F31">
        <v>1.1812</v>
      </c>
      <c r="I31" s="403">
        <v>43236.504861111112</v>
      </c>
      <c r="J31">
        <v>1.18</v>
      </c>
      <c r="K31">
        <v>0</v>
      </c>
      <c r="M31">
        <v>0</v>
      </c>
      <c r="N31">
        <v>1.2</v>
      </c>
      <c r="O31">
        <v>1110</v>
      </c>
      <c r="P31" t="s">
        <v>579</v>
      </c>
      <c r="Q31">
        <v>13</v>
      </c>
      <c r="R31" t="s">
        <v>97</v>
      </c>
    </row>
    <row r="32" spans="1:18">
      <c r="A32" s="542">
        <v>29</v>
      </c>
      <c r="B32" s="403">
        <v>43236.513194444444</v>
      </c>
      <c r="C32" t="s">
        <v>97</v>
      </c>
      <c r="D32">
        <v>0.01</v>
      </c>
      <c r="E32" t="s">
        <v>257</v>
      </c>
      <c r="F32">
        <v>1.1803999999999999</v>
      </c>
      <c r="I32" s="403">
        <v>43236.521527777775</v>
      </c>
      <c r="J32">
        <v>1.1792</v>
      </c>
      <c r="K32">
        <v>0</v>
      </c>
      <c r="M32">
        <v>0</v>
      </c>
      <c r="N32">
        <v>1.2</v>
      </c>
      <c r="O32">
        <v>1110</v>
      </c>
      <c r="P32" t="s">
        <v>567</v>
      </c>
      <c r="Q32">
        <v>14</v>
      </c>
      <c r="R32" t="s">
        <v>97</v>
      </c>
    </row>
    <row r="33" spans="1:18">
      <c r="A33" s="542">
        <v>30</v>
      </c>
      <c r="B33" s="403">
        <v>43236.53402777778</v>
      </c>
      <c r="C33" t="s">
        <v>97</v>
      </c>
      <c r="D33">
        <v>0.01</v>
      </c>
      <c r="E33" t="s">
        <v>257</v>
      </c>
      <c r="F33">
        <v>1.1787000000000001</v>
      </c>
      <c r="I33" s="403">
        <v>43236.56527777778</v>
      </c>
      <c r="J33">
        <v>1.1775</v>
      </c>
      <c r="K33">
        <v>0</v>
      </c>
      <c r="M33">
        <v>0</v>
      </c>
      <c r="N33">
        <v>1.2</v>
      </c>
      <c r="O33">
        <v>1110</v>
      </c>
      <c r="P33" t="s">
        <v>567</v>
      </c>
      <c r="Q33">
        <v>15</v>
      </c>
      <c r="R33" t="s">
        <v>97</v>
      </c>
    </row>
    <row r="34" spans="1:18">
      <c r="A34" s="542">
        <v>32</v>
      </c>
      <c r="B34" s="403">
        <v>43236.572222222225</v>
      </c>
      <c r="C34" t="s">
        <v>97</v>
      </c>
      <c r="D34">
        <v>0.01</v>
      </c>
      <c r="E34" t="s">
        <v>257</v>
      </c>
      <c r="F34">
        <v>1.1773</v>
      </c>
      <c r="I34" s="403">
        <v>43236.620138888888</v>
      </c>
      <c r="J34">
        <v>1.1767000000000001</v>
      </c>
      <c r="K34">
        <v>0</v>
      </c>
      <c r="M34">
        <v>0</v>
      </c>
      <c r="N34">
        <v>0.6</v>
      </c>
      <c r="O34">
        <v>1110</v>
      </c>
      <c r="P34" t="s">
        <v>579</v>
      </c>
      <c r="Q34">
        <v>16</v>
      </c>
      <c r="R34" t="s">
        <v>97</v>
      </c>
    </row>
    <row r="35" spans="1:18">
      <c r="A35" s="542">
        <v>33</v>
      </c>
      <c r="B35" s="403">
        <v>43236.582638888889</v>
      </c>
      <c r="C35" t="s">
        <v>97</v>
      </c>
      <c r="D35">
        <v>0.01</v>
      </c>
      <c r="E35" t="s">
        <v>257</v>
      </c>
      <c r="F35">
        <v>1.1785000000000001</v>
      </c>
      <c r="I35" s="403">
        <v>43236.620138888888</v>
      </c>
      <c r="J35">
        <v>1.1767000000000001</v>
      </c>
      <c r="K35">
        <v>0</v>
      </c>
      <c r="M35">
        <v>0</v>
      </c>
      <c r="N35">
        <v>1.8</v>
      </c>
      <c r="O35">
        <v>1110</v>
      </c>
      <c r="P35" t="s">
        <v>569</v>
      </c>
      <c r="Q35">
        <v>16</v>
      </c>
      <c r="R35" t="s">
        <v>97</v>
      </c>
    </row>
    <row r="36" spans="1:18">
      <c r="A36" s="542">
        <v>34</v>
      </c>
      <c r="B36" s="403">
        <v>43236.631249999999</v>
      </c>
      <c r="C36" t="s">
        <v>97</v>
      </c>
      <c r="D36">
        <v>0.01</v>
      </c>
      <c r="E36" t="s">
        <v>257</v>
      </c>
      <c r="F36">
        <v>1.1778</v>
      </c>
      <c r="I36" s="403">
        <v>43236.706944444442</v>
      </c>
      <c r="J36">
        <v>1.1788000000000001</v>
      </c>
      <c r="K36">
        <v>0</v>
      </c>
      <c r="M36">
        <v>0</v>
      </c>
      <c r="N36">
        <v>-1</v>
      </c>
      <c r="O36">
        <v>1110</v>
      </c>
      <c r="P36" t="s">
        <v>579</v>
      </c>
      <c r="Q36">
        <v>17</v>
      </c>
      <c r="R36" t="s">
        <v>97</v>
      </c>
    </row>
    <row r="37" spans="1:18">
      <c r="A37" s="542">
        <v>35</v>
      </c>
      <c r="B37" s="403">
        <v>43236.642361111109</v>
      </c>
      <c r="C37" t="s">
        <v>97</v>
      </c>
      <c r="D37">
        <v>0.01</v>
      </c>
      <c r="E37" t="s">
        <v>257</v>
      </c>
      <c r="F37">
        <v>1.179</v>
      </c>
      <c r="I37" s="403">
        <v>43236.706944444442</v>
      </c>
      <c r="J37">
        <v>1.1788000000000001</v>
      </c>
      <c r="K37">
        <v>0</v>
      </c>
      <c r="M37">
        <v>0</v>
      </c>
      <c r="N37">
        <v>0.2</v>
      </c>
      <c r="O37">
        <v>1110</v>
      </c>
      <c r="P37" t="s">
        <v>2024</v>
      </c>
      <c r="Q37">
        <v>17</v>
      </c>
      <c r="R37" t="s">
        <v>97</v>
      </c>
    </row>
    <row r="38" spans="1:18">
      <c r="A38" s="542">
        <v>36</v>
      </c>
      <c r="B38" s="403">
        <v>43236.646527777775</v>
      </c>
      <c r="C38" t="s">
        <v>97</v>
      </c>
      <c r="D38">
        <v>0.01</v>
      </c>
      <c r="E38" t="s">
        <v>257</v>
      </c>
      <c r="F38">
        <v>1.1803999999999999</v>
      </c>
      <c r="I38" s="403">
        <v>43236.706944444442</v>
      </c>
      <c r="J38">
        <v>1.1788000000000001</v>
      </c>
      <c r="K38">
        <v>0</v>
      </c>
      <c r="M38">
        <v>0</v>
      </c>
      <c r="N38">
        <v>1.6</v>
      </c>
      <c r="O38">
        <v>1110</v>
      </c>
      <c r="P38" t="s">
        <v>2023</v>
      </c>
      <c r="Q38">
        <v>17</v>
      </c>
      <c r="R38" t="s">
        <v>97</v>
      </c>
    </row>
    <row r="39" spans="1:18">
      <c r="A39" s="542">
        <v>37</v>
      </c>
      <c r="B39" s="403">
        <v>43236.670138888891</v>
      </c>
      <c r="C39" t="s">
        <v>97</v>
      </c>
      <c r="D39">
        <v>0.02</v>
      </c>
      <c r="E39" t="s">
        <v>257</v>
      </c>
      <c r="F39">
        <v>1.1818</v>
      </c>
      <c r="I39" s="403">
        <v>43236.706944444442</v>
      </c>
      <c r="J39">
        <v>1.1788000000000001</v>
      </c>
      <c r="K39">
        <v>0</v>
      </c>
      <c r="M39">
        <v>0</v>
      </c>
      <c r="N39">
        <v>6</v>
      </c>
      <c r="O39">
        <v>1110</v>
      </c>
      <c r="P39" t="s">
        <v>570</v>
      </c>
      <c r="Q39">
        <v>17</v>
      </c>
      <c r="R39" t="s">
        <v>97</v>
      </c>
    </row>
    <row r="40" spans="1:18">
      <c r="A40" s="542">
        <v>38</v>
      </c>
      <c r="B40" s="403">
        <v>43236.729166666664</v>
      </c>
      <c r="C40" t="s">
        <v>97</v>
      </c>
      <c r="D40">
        <v>0.01</v>
      </c>
      <c r="E40" t="s">
        <v>257</v>
      </c>
      <c r="F40">
        <v>1.1783999999999999</v>
      </c>
      <c r="I40" s="403">
        <v>43237.354861111111</v>
      </c>
      <c r="J40">
        <v>1.1795</v>
      </c>
      <c r="K40">
        <v>0</v>
      </c>
      <c r="M40">
        <v>0.05</v>
      </c>
      <c r="N40">
        <v>-1.05</v>
      </c>
      <c r="O40">
        <v>1110</v>
      </c>
      <c r="P40" t="s">
        <v>579</v>
      </c>
      <c r="Q40">
        <v>18</v>
      </c>
      <c r="R40" t="s">
        <v>97</v>
      </c>
    </row>
    <row r="41" spans="1:18">
      <c r="A41" s="542">
        <v>39</v>
      </c>
      <c r="B41" s="403">
        <v>43236.772222222222</v>
      </c>
      <c r="C41" t="s">
        <v>97</v>
      </c>
      <c r="D41">
        <v>0.01</v>
      </c>
      <c r="E41" t="s">
        <v>257</v>
      </c>
      <c r="F41">
        <v>1.1797</v>
      </c>
      <c r="I41" s="403">
        <v>43237.354861111111</v>
      </c>
      <c r="J41">
        <v>1.1795</v>
      </c>
      <c r="K41">
        <v>0</v>
      </c>
      <c r="M41">
        <v>0.05</v>
      </c>
      <c r="N41">
        <v>0.25</v>
      </c>
      <c r="O41">
        <v>1110</v>
      </c>
      <c r="P41" t="s">
        <v>2022</v>
      </c>
      <c r="Q41">
        <v>18</v>
      </c>
      <c r="R41" t="s">
        <v>97</v>
      </c>
    </row>
    <row r="42" spans="1:18">
      <c r="A42" s="542">
        <v>40</v>
      </c>
      <c r="B42" s="403">
        <v>43236.787499999999</v>
      </c>
      <c r="C42" t="s">
        <v>97</v>
      </c>
      <c r="D42">
        <v>0.01</v>
      </c>
      <c r="E42" t="s">
        <v>257</v>
      </c>
      <c r="F42">
        <v>1.1812</v>
      </c>
      <c r="I42" s="403">
        <v>43237.354861111111</v>
      </c>
      <c r="J42">
        <v>1.1795</v>
      </c>
      <c r="K42">
        <v>0</v>
      </c>
      <c r="M42">
        <v>0.05</v>
      </c>
      <c r="N42">
        <v>1.75</v>
      </c>
      <c r="O42">
        <v>1110</v>
      </c>
      <c r="P42" t="s">
        <v>2021</v>
      </c>
      <c r="Q42">
        <v>18</v>
      </c>
      <c r="R42" t="s">
        <v>97</v>
      </c>
    </row>
    <row r="43" spans="1:18">
      <c r="A43" s="542">
        <v>41</v>
      </c>
      <c r="B43" s="403">
        <v>43237.174305555556</v>
      </c>
      <c r="C43" t="s">
        <v>97</v>
      </c>
      <c r="D43">
        <v>0.02</v>
      </c>
      <c r="E43" t="s">
        <v>257</v>
      </c>
      <c r="F43">
        <v>1.1826000000000001</v>
      </c>
      <c r="I43" s="403">
        <v>43237.354861111111</v>
      </c>
      <c r="J43">
        <v>1.1795</v>
      </c>
      <c r="K43">
        <v>0</v>
      </c>
      <c r="M43">
        <v>0</v>
      </c>
      <c r="N43">
        <v>6.2</v>
      </c>
      <c r="O43">
        <v>1110</v>
      </c>
      <c r="P43" t="s">
        <v>2020</v>
      </c>
      <c r="Q43">
        <v>18</v>
      </c>
      <c r="R43" t="s">
        <v>97</v>
      </c>
    </row>
    <row r="44" spans="1:18">
      <c r="A44" s="542">
        <v>42</v>
      </c>
      <c r="B44" s="403">
        <v>43237.35833333333</v>
      </c>
      <c r="C44" t="s">
        <v>97</v>
      </c>
      <c r="D44">
        <v>0.01</v>
      </c>
      <c r="E44" t="s">
        <v>257</v>
      </c>
      <c r="F44">
        <v>1.1800999999999999</v>
      </c>
      <c r="I44" s="403">
        <v>43237.488194444442</v>
      </c>
      <c r="J44">
        <v>1.1798999999999999</v>
      </c>
      <c r="K44">
        <v>0</v>
      </c>
      <c r="M44">
        <v>0</v>
      </c>
      <c r="N44">
        <v>0.2</v>
      </c>
      <c r="O44">
        <v>1110</v>
      </c>
      <c r="P44" t="s">
        <v>579</v>
      </c>
      <c r="Q44">
        <v>19</v>
      </c>
      <c r="R44" t="s">
        <v>97</v>
      </c>
    </row>
    <row r="45" spans="1:18">
      <c r="A45" s="542">
        <v>43</v>
      </c>
      <c r="B45" s="403">
        <v>43237.40347222222</v>
      </c>
      <c r="C45" t="s">
        <v>97</v>
      </c>
      <c r="D45">
        <v>0.01</v>
      </c>
      <c r="E45" t="s">
        <v>257</v>
      </c>
      <c r="F45">
        <v>1.1819999999999999</v>
      </c>
      <c r="I45" s="403">
        <v>43237.488194444442</v>
      </c>
      <c r="J45">
        <v>1.1798999999999999</v>
      </c>
      <c r="K45">
        <v>0</v>
      </c>
      <c r="M45">
        <v>0</v>
      </c>
      <c r="N45">
        <v>2.1</v>
      </c>
      <c r="O45">
        <v>1110</v>
      </c>
      <c r="P45" t="s">
        <v>2019</v>
      </c>
      <c r="Q45">
        <v>19</v>
      </c>
      <c r="R45" t="s">
        <v>97</v>
      </c>
    </row>
    <row r="46" spans="1:18">
      <c r="A46" s="542">
        <v>44</v>
      </c>
      <c r="B46" s="403">
        <v>43237.506249999999</v>
      </c>
      <c r="C46" t="s">
        <v>97</v>
      </c>
      <c r="D46">
        <v>0.01</v>
      </c>
      <c r="E46" t="s">
        <v>257</v>
      </c>
      <c r="F46">
        <v>1.1806000000000001</v>
      </c>
      <c r="I46" s="403">
        <v>43237.512499999997</v>
      </c>
      <c r="J46">
        <v>1.1794</v>
      </c>
      <c r="K46">
        <v>0</v>
      </c>
      <c r="M46">
        <v>0</v>
      </c>
      <c r="N46">
        <v>1.2</v>
      </c>
      <c r="O46">
        <v>1110</v>
      </c>
      <c r="P46" t="s">
        <v>567</v>
      </c>
      <c r="Q46">
        <v>20</v>
      </c>
      <c r="R46" t="s">
        <v>97</v>
      </c>
    </row>
    <row r="47" spans="1:18">
      <c r="A47" s="542">
        <v>45</v>
      </c>
      <c r="B47" s="403">
        <v>43237.533333333333</v>
      </c>
      <c r="C47" t="s">
        <v>97</v>
      </c>
      <c r="D47">
        <v>0.01</v>
      </c>
      <c r="E47" t="s">
        <v>257</v>
      </c>
      <c r="F47">
        <v>1.1783999999999999</v>
      </c>
      <c r="I47" s="403">
        <v>43238.486111111109</v>
      </c>
      <c r="J47">
        <v>1.1783999999999999</v>
      </c>
      <c r="K47">
        <v>0</v>
      </c>
      <c r="M47">
        <v>0.02</v>
      </c>
      <c r="N47">
        <v>0.02</v>
      </c>
      <c r="O47">
        <v>1110</v>
      </c>
      <c r="P47" t="s">
        <v>579</v>
      </c>
      <c r="Q47">
        <v>21</v>
      </c>
      <c r="R47" t="s">
        <v>97</v>
      </c>
    </row>
    <row r="48" spans="1:18">
      <c r="A48" s="542">
        <v>46</v>
      </c>
      <c r="B48" s="403">
        <v>43237.555555555555</v>
      </c>
      <c r="C48" t="s">
        <v>97</v>
      </c>
      <c r="D48">
        <v>0.01</v>
      </c>
      <c r="E48" t="s">
        <v>257</v>
      </c>
      <c r="F48">
        <v>1.1796</v>
      </c>
      <c r="I48" s="403">
        <v>43238.486111111109</v>
      </c>
      <c r="J48">
        <v>1.1783999999999999</v>
      </c>
      <c r="K48">
        <v>0</v>
      </c>
      <c r="M48">
        <v>0.02</v>
      </c>
      <c r="N48">
        <v>1.22</v>
      </c>
      <c r="O48">
        <v>1110</v>
      </c>
      <c r="P48" t="s">
        <v>2018</v>
      </c>
      <c r="Q48">
        <v>21</v>
      </c>
      <c r="R48" t="s">
        <v>97</v>
      </c>
    </row>
    <row r="49" spans="1:18">
      <c r="A49" s="542">
        <v>47</v>
      </c>
      <c r="B49" s="403">
        <v>43237.601388888892</v>
      </c>
      <c r="C49" t="s">
        <v>97</v>
      </c>
      <c r="D49">
        <v>0.01</v>
      </c>
      <c r="E49" t="s">
        <v>257</v>
      </c>
      <c r="F49">
        <v>1.1809000000000001</v>
      </c>
      <c r="I49" s="403">
        <v>43238.486111111109</v>
      </c>
      <c r="J49">
        <v>1.1783999999999999</v>
      </c>
      <c r="K49">
        <v>0</v>
      </c>
      <c r="M49">
        <v>0.02</v>
      </c>
      <c r="N49">
        <v>2.52</v>
      </c>
      <c r="O49">
        <v>1110</v>
      </c>
      <c r="P49" t="s">
        <v>2017</v>
      </c>
      <c r="Q49">
        <v>21</v>
      </c>
      <c r="R49" t="s">
        <v>97</v>
      </c>
    </row>
    <row r="50" spans="1:18">
      <c r="A50" s="542">
        <v>48</v>
      </c>
      <c r="B50" s="403">
        <v>43238.564583333333</v>
      </c>
      <c r="C50" t="s">
        <v>97</v>
      </c>
      <c r="D50">
        <v>0.01</v>
      </c>
      <c r="E50" t="s">
        <v>257</v>
      </c>
      <c r="F50">
        <v>1.1778999999999999</v>
      </c>
      <c r="I50" s="403">
        <v>43238.617361111108</v>
      </c>
      <c r="J50">
        <v>1.1767000000000001</v>
      </c>
      <c r="K50">
        <v>0</v>
      </c>
      <c r="M50">
        <v>0</v>
      </c>
      <c r="N50">
        <v>1.2</v>
      </c>
      <c r="O50">
        <v>1110</v>
      </c>
      <c r="P50" t="s">
        <v>579</v>
      </c>
      <c r="Q50">
        <v>22</v>
      </c>
      <c r="R50" t="s">
        <v>97</v>
      </c>
    </row>
    <row r="51" spans="1:18">
      <c r="A51" s="542">
        <v>49</v>
      </c>
      <c r="B51" s="403">
        <v>43238.621527777781</v>
      </c>
      <c r="C51" t="s">
        <v>97</v>
      </c>
      <c r="D51">
        <v>0.01</v>
      </c>
      <c r="E51" t="s">
        <v>257</v>
      </c>
      <c r="F51">
        <v>1.1763999999999999</v>
      </c>
      <c r="I51" s="403">
        <v>43238.672222222223</v>
      </c>
      <c r="J51">
        <v>1.1752</v>
      </c>
      <c r="K51">
        <v>0</v>
      </c>
      <c r="M51">
        <v>0</v>
      </c>
      <c r="N51">
        <v>1.2</v>
      </c>
      <c r="O51">
        <v>1110</v>
      </c>
      <c r="P51" t="s">
        <v>579</v>
      </c>
      <c r="Q51">
        <v>23</v>
      </c>
      <c r="R51" t="s">
        <v>97</v>
      </c>
    </row>
    <row r="52" spans="1:18">
      <c r="A52" s="542">
        <v>50</v>
      </c>
      <c r="B52" s="403">
        <v>43238.675000000003</v>
      </c>
      <c r="C52" t="s">
        <v>97</v>
      </c>
      <c r="D52">
        <v>0.01</v>
      </c>
      <c r="E52" t="s">
        <v>257</v>
      </c>
      <c r="F52">
        <v>1.1754</v>
      </c>
      <c r="I52" s="403">
        <v>43241.11041666667</v>
      </c>
      <c r="J52">
        <v>1.1754</v>
      </c>
      <c r="K52">
        <v>0</v>
      </c>
      <c r="M52">
        <v>0.02</v>
      </c>
      <c r="N52">
        <v>0.02</v>
      </c>
      <c r="O52">
        <v>1110</v>
      </c>
      <c r="P52" t="s">
        <v>579</v>
      </c>
      <c r="Q52">
        <v>24</v>
      </c>
      <c r="R52" t="s">
        <v>97</v>
      </c>
    </row>
    <row r="53" spans="1:18">
      <c r="A53" s="542">
        <v>51</v>
      </c>
      <c r="B53" s="403">
        <v>43238.684027777781</v>
      </c>
      <c r="C53" t="s">
        <v>97</v>
      </c>
      <c r="D53">
        <v>0.01</v>
      </c>
      <c r="E53" t="s">
        <v>257</v>
      </c>
      <c r="F53">
        <v>1.1766000000000001</v>
      </c>
      <c r="I53" s="403">
        <v>43241.11041666667</v>
      </c>
      <c r="J53">
        <v>1.1754</v>
      </c>
      <c r="K53">
        <v>0</v>
      </c>
      <c r="M53">
        <v>0.02</v>
      </c>
      <c r="N53">
        <v>1.22</v>
      </c>
      <c r="O53">
        <v>1110</v>
      </c>
      <c r="P53" t="s">
        <v>2016</v>
      </c>
      <c r="Q53">
        <v>24</v>
      </c>
      <c r="R53" t="s">
        <v>97</v>
      </c>
    </row>
    <row r="54" spans="1:18">
      <c r="A54" s="542">
        <v>52</v>
      </c>
      <c r="B54" s="403">
        <v>43238.755555555559</v>
      </c>
      <c r="C54" t="s">
        <v>97</v>
      </c>
      <c r="D54">
        <v>0.01</v>
      </c>
      <c r="E54" t="s">
        <v>257</v>
      </c>
      <c r="F54">
        <v>1.1779999999999999</v>
      </c>
      <c r="I54" s="403">
        <v>43241.11041666667</v>
      </c>
      <c r="J54">
        <v>1.1754</v>
      </c>
      <c r="K54">
        <v>0</v>
      </c>
      <c r="M54">
        <v>0.02</v>
      </c>
      <c r="N54">
        <v>2.62</v>
      </c>
      <c r="O54">
        <v>1110</v>
      </c>
      <c r="P54" t="s">
        <v>2015</v>
      </c>
      <c r="Q54">
        <v>24</v>
      </c>
      <c r="R54" t="s">
        <v>97</v>
      </c>
    </row>
    <row r="55" spans="1:18">
      <c r="A55" s="542">
        <v>54</v>
      </c>
      <c r="B55" s="403">
        <v>43241.386111111111</v>
      </c>
      <c r="C55" t="s">
        <v>97</v>
      </c>
      <c r="D55">
        <v>0.01</v>
      </c>
      <c r="E55" t="s">
        <v>257</v>
      </c>
      <c r="F55">
        <v>1.1726000000000001</v>
      </c>
      <c r="I55" s="403">
        <v>43242.635416666664</v>
      </c>
      <c r="J55">
        <v>1.1775</v>
      </c>
      <c r="K55">
        <v>0</v>
      </c>
      <c r="M55">
        <v>0.02</v>
      </c>
      <c r="N55">
        <v>-4.88</v>
      </c>
      <c r="O55">
        <v>1110</v>
      </c>
      <c r="P55" t="s">
        <v>579</v>
      </c>
      <c r="Q55">
        <v>25</v>
      </c>
      <c r="R55" t="s">
        <v>97</v>
      </c>
    </row>
    <row r="56" spans="1:18">
      <c r="A56" s="542">
        <v>55</v>
      </c>
      <c r="B56" s="403">
        <v>43241.435416666667</v>
      </c>
      <c r="C56" t="s">
        <v>97</v>
      </c>
      <c r="D56">
        <v>0.01</v>
      </c>
      <c r="E56" t="s">
        <v>257</v>
      </c>
      <c r="F56">
        <v>1.1739999999999999</v>
      </c>
      <c r="I56" s="403">
        <v>43242.635416666664</v>
      </c>
      <c r="J56">
        <v>1.1775</v>
      </c>
      <c r="K56">
        <v>0</v>
      </c>
      <c r="M56">
        <v>0.02</v>
      </c>
      <c r="N56">
        <v>-3.48</v>
      </c>
      <c r="O56">
        <v>1110</v>
      </c>
      <c r="P56" t="s">
        <v>2003</v>
      </c>
      <c r="Q56">
        <v>25</v>
      </c>
      <c r="R56" t="s">
        <v>97</v>
      </c>
    </row>
    <row r="57" spans="1:18">
      <c r="A57" s="542">
        <v>56</v>
      </c>
      <c r="B57" s="403">
        <v>43241.527777777781</v>
      </c>
      <c r="C57" t="s">
        <v>97</v>
      </c>
      <c r="D57">
        <v>0.01</v>
      </c>
      <c r="E57" t="s">
        <v>257</v>
      </c>
      <c r="F57">
        <v>1.1753</v>
      </c>
      <c r="I57" s="403">
        <v>43242.635416666664</v>
      </c>
      <c r="J57">
        <v>1.1775</v>
      </c>
      <c r="K57">
        <v>0</v>
      </c>
      <c r="M57">
        <v>0.02</v>
      </c>
      <c r="N57">
        <v>-2.1800000000000002</v>
      </c>
      <c r="O57">
        <v>1110</v>
      </c>
      <c r="P57" t="s">
        <v>2002</v>
      </c>
      <c r="Q57">
        <v>25</v>
      </c>
      <c r="R57" t="s">
        <v>97</v>
      </c>
    </row>
    <row r="58" spans="1:18">
      <c r="A58" s="542">
        <v>57</v>
      </c>
      <c r="B58" s="403">
        <v>43241.616666666669</v>
      </c>
      <c r="C58" t="s">
        <v>97</v>
      </c>
      <c r="D58">
        <v>0.02</v>
      </c>
      <c r="E58" t="s">
        <v>257</v>
      </c>
      <c r="F58">
        <v>1.177</v>
      </c>
      <c r="I58" s="403">
        <v>43242.635416666664</v>
      </c>
      <c r="J58">
        <v>1.1775</v>
      </c>
      <c r="K58">
        <v>0</v>
      </c>
      <c r="M58">
        <v>0.03</v>
      </c>
      <c r="N58">
        <v>-0.97</v>
      </c>
      <c r="O58">
        <v>1110</v>
      </c>
      <c r="P58" t="s">
        <v>2001</v>
      </c>
      <c r="Q58">
        <v>25</v>
      </c>
      <c r="R58" t="s">
        <v>97</v>
      </c>
    </row>
    <row r="59" spans="1:18">
      <c r="A59" s="542">
        <v>58</v>
      </c>
      <c r="B59" s="403">
        <v>43241.909722222219</v>
      </c>
      <c r="C59" t="s">
        <v>97</v>
      </c>
      <c r="D59">
        <v>0.03</v>
      </c>
      <c r="E59" t="s">
        <v>257</v>
      </c>
      <c r="F59">
        <v>1.1785000000000001</v>
      </c>
      <c r="I59" s="403">
        <v>43242.635416666664</v>
      </c>
      <c r="J59">
        <v>1.1775</v>
      </c>
      <c r="K59">
        <v>0</v>
      </c>
      <c r="M59">
        <v>0.05</v>
      </c>
      <c r="N59">
        <v>3.05</v>
      </c>
      <c r="O59">
        <v>1110</v>
      </c>
      <c r="P59" t="s">
        <v>2000</v>
      </c>
      <c r="Q59">
        <v>25</v>
      </c>
      <c r="R59" t="s">
        <v>97</v>
      </c>
    </row>
    <row r="60" spans="1:18">
      <c r="A60" s="542">
        <v>59</v>
      </c>
      <c r="B60" s="403">
        <v>43242.402083333334</v>
      </c>
      <c r="C60" t="s">
        <v>97</v>
      </c>
      <c r="D60">
        <v>0.04</v>
      </c>
      <c r="E60" t="s">
        <v>257</v>
      </c>
      <c r="F60">
        <v>1.1801999999999999</v>
      </c>
      <c r="I60" s="403">
        <v>43242.635416666664</v>
      </c>
      <c r="J60">
        <v>1.1775</v>
      </c>
      <c r="K60">
        <v>0</v>
      </c>
      <c r="M60">
        <v>0</v>
      </c>
      <c r="N60">
        <v>10.8</v>
      </c>
      <c r="O60">
        <v>1110</v>
      </c>
      <c r="P60" t="s">
        <v>1999</v>
      </c>
      <c r="Q60">
        <v>25</v>
      </c>
      <c r="R60" t="s">
        <v>97</v>
      </c>
    </row>
    <row r="61" spans="1:18">
      <c r="A61" s="542">
        <v>60</v>
      </c>
      <c r="B61" s="403">
        <v>43242.416666666664</v>
      </c>
      <c r="C61" t="s">
        <v>97</v>
      </c>
      <c r="D61">
        <v>0.06</v>
      </c>
      <c r="E61" t="s">
        <v>257</v>
      </c>
      <c r="F61">
        <v>1.1821999999999999</v>
      </c>
      <c r="I61" s="403">
        <v>43242.635416666664</v>
      </c>
      <c r="J61">
        <v>1.1775</v>
      </c>
      <c r="K61">
        <v>0</v>
      </c>
      <c r="M61">
        <v>0</v>
      </c>
      <c r="N61">
        <v>28.2</v>
      </c>
      <c r="O61">
        <v>1110</v>
      </c>
      <c r="P61" t="s">
        <v>1998</v>
      </c>
      <c r="Q61">
        <v>25</v>
      </c>
      <c r="R61" t="s">
        <v>97</v>
      </c>
    </row>
    <row r="62" spans="1:18">
      <c r="A62" s="542">
        <v>61</v>
      </c>
      <c r="B62" s="403">
        <v>43242.445833333331</v>
      </c>
      <c r="C62" t="s">
        <v>96</v>
      </c>
      <c r="D62">
        <v>0.01</v>
      </c>
      <c r="E62" t="s">
        <v>257</v>
      </c>
      <c r="F62">
        <v>1.1808000000000001</v>
      </c>
      <c r="I62" s="403">
        <v>43242.492361111108</v>
      </c>
      <c r="J62">
        <v>1.1819999999999999</v>
      </c>
      <c r="K62">
        <v>0</v>
      </c>
      <c r="M62">
        <v>0</v>
      </c>
      <c r="N62">
        <v>1.2</v>
      </c>
      <c r="O62">
        <v>1110</v>
      </c>
      <c r="P62" t="s">
        <v>579</v>
      </c>
      <c r="Q62">
        <v>26</v>
      </c>
      <c r="R62" t="s">
        <v>96</v>
      </c>
    </row>
    <row r="63" spans="1:18">
      <c r="A63" s="542">
        <v>62</v>
      </c>
      <c r="B63" s="403">
        <v>43242.558333333334</v>
      </c>
      <c r="C63" t="s">
        <v>96</v>
      </c>
      <c r="D63">
        <v>0.01</v>
      </c>
      <c r="E63" t="s">
        <v>257</v>
      </c>
      <c r="F63">
        <v>1.1809000000000001</v>
      </c>
      <c r="I63" s="403">
        <v>43242.571527777778</v>
      </c>
      <c r="J63">
        <v>1.1820999999999999</v>
      </c>
      <c r="K63">
        <v>0</v>
      </c>
      <c r="M63">
        <v>0</v>
      </c>
      <c r="N63">
        <v>1.2</v>
      </c>
      <c r="O63">
        <v>1110</v>
      </c>
      <c r="P63" t="s">
        <v>579</v>
      </c>
      <c r="Q63">
        <v>27</v>
      </c>
      <c r="R63" t="s">
        <v>96</v>
      </c>
    </row>
    <row r="64" spans="1:18">
      <c r="A64" s="542">
        <v>63</v>
      </c>
      <c r="B64" s="403">
        <v>43242.578472222223</v>
      </c>
      <c r="C64" t="s">
        <v>96</v>
      </c>
      <c r="D64">
        <v>0.01</v>
      </c>
      <c r="E64" t="s">
        <v>257</v>
      </c>
      <c r="F64">
        <v>1.1812</v>
      </c>
      <c r="I64" s="403">
        <v>43250.547222222223</v>
      </c>
      <c r="J64">
        <v>1.1634</v>
      </c>
      <c r="K64">
        <v>0</v>
      </c>
      <c r="M64">
        <v>-0.97</v>
      </c>
      <c r="N64">
        <v>-18.77</v>
      </c>
      <c r="O64">
        <v>1110</v>
      </c>
      <c r="P64" t="s">
        <v>579</v>
      </c>
      <c r="Q64">
        <v>28</v>
      </c>
      <c r="R64" t="s">
        <v>96</v>
      </c>
    </row>
    <row r="65" spans="1:18">
      <c r="A65" s="542">
        <v>64</v>
      </c>
      <c r="B65" s="403">
        <v>43242.588888888888</v>
      </c>
      <c r="C65" t="s">
        <v>96</v>
      </c>
      <c r="D65">
        <v>0.01</v>
      </c>
      <c r="E65" t="s">
        <v>257</v>
      </c>
      <c r="F65">
        <v>1.18</v>
      </c>
      <c r="I65" s="403">
        <v>43250.547222222223</v>
      </c>
      <c r="J65">
        <v>1.1634</v>
      </c>
      <c r="K65">
        <v>0</v>
      </c>
      <c r="M65">
        <v>-0.97</v>
      </c>
      <c r="N65">
        <v>-17.57</v>
      </c>
      <c r="O65">
        <v>1110</v>
      </c>
      <c r="P65" t="s">
        <v>1971</v>
      </c>
      <c r="Q65">
        <v>28</v>
      </c>
      <c r="R65" t="s">
        <v>96</v>
      </c>
    </row>
    <row r="66" spans="1:18">
      <c r="A66" s="542">
        <v>65</v>
      </c>
      <c r="B66" s="403">
        <v>43242.614583333336</v>
      </c>
      <c r="C66" t="s">
        <v>96</v>
      </c>
      <c r="D66">
        <v>0.01</v>
      </c>
      <c r="E66" t="s">
        <v>257</v>
      </c>
      <c r="F66">
        <v>1.1786000000000001</v>
      </c>
      <c r="I66" s="403">
        <v>43250.547222222223</v>
      </c>
      <c r="J66">
        <v>1.1634</v>
      </c>
      <c r="K66">
        <v>0</v>
      </c>
      <c r="M66">
        <v>-0.97</v>
      </c>
      <c r="N66">
        <v>-16.170000000000002</v>
      </c>
      <c r="O66">
        <v>1110</v>
      </c>
      <c r="P66" t="s">
        <v>1970</v>
      </c>
      <c r="Q66">
        <v>28</v>
      </c>
      <c r="R66" t="s">
        <v>96</v>
      </c>
    </row>
    <row r="67" spans="1:18">
      <c r="A67" s="542">
        <v>68</v>
      </c>
      <c r="B67" s="403">
        <v>43242.704861111109</v>
      </c>
      <c r="C67" t="s">
        <v>96</v>
      </c>
      <c r="D67">
        <v>0.02</v>
      </c>
      <c r="E67" t="s">
        <v>257</v>
      </c>
      <c r="F67">
        <v>1.1772</v>
      </c>
      <c r="I67" s="403">
        <v>43250.547222222223</v>
      </c>
      <c r="J67">
        <v>1.1634</v>
      </c>
      <c r="K67">
        <v>0</v>
      </c>
      <c r="M67">
        <v>-1.99</v>
      </c>
      <c r="N67">
        <v>-29.59</v>
      </c>
      <c r="O67">
        <v>1110</v>
      </c>
      <c r="P67" t="s">
        <v>1972</v>
      </c>
      <c r="Q67">
        <v>28</v>
      </c>
      <c r="R67" t="s">
        <v>96</v>
      </c>
    </row>
    <row r="68" spans="1:18">
      <c r="A68" s="542">
        <v>71</v>
      </c>
      <c r="B68" s="403">
        <v>43243.200694444444</v>
      </c>
      <c r="C68" t="s">
        <v>96</v>
      </c>
      <c r="D68">
        <v>0.03</v>
      </c>
      <c r="E68" t="s">
        <v>257</v>
      </c>
      <c r="F68">
        <v>1.1757</v>
      </c>
      <c r="I68" s="403">
        <v>43250.547222222223</v>
      </c>
      <c r="J68">
        <v>1.1634</v>
      </c>
      <c r="K68">
        <v>0</v>
      </c>
      <c r="M68">
        <v>-2.6</v>
      </c>
      <c r="N68">
        <v>-39.5</v>
      </c>
      <c r="O68">
        <v>1110</v>
      </c>
      <c r="P68" t="s">
        <v>1973</v>
      </c>
      <c r="Q68">
        <v>28</v>
      </c>
      <c r="R68" t="s">
        <v>96</v>
      </c>
    </row>
    <row r="69" spans="1:18">
      <c r="A69" s="542">
        <v>73</v>
      </c>
      <c r="B69" s="403">
        <v>43243.379166666666</v>
      </c>
      <c r="C69" t="s">
        <v>96</v>
      </c>
      <c r="D69">
        <v>0.04</v>
      </c>
      <c r="E69" t="s">
        <v>257</v>
      </c>
      <c r="F69">
        <v>1.1735</v>
      </c>
      <c r="I69" s="403">
        <v>43250.547222222223</v>
      </c>
      <c r="J69">
        <v>1.1634</v>
      </c>
      <c r="K69">
        <v>0</v>
      </c>
      <c r="M69">
        <v>-3.49</v>
      </c>
      <c r="N69">
        <v>-43.89</v>
      </c>
      <c r="O69">
        <v>1110</v>
      </c>
      <c r="P69" t="s">
        <v>1974</v>
      </c>
      <c r="Q69">
        <v>28</v>
      </c>
      <c r="R69" t="s">
        <v>96</v>
      </c>
    </row>
    <row r="70" spans="1:18">
      <c r="A70" s="542">
        <v>76</v>
      </c>
      <c r="B70" s="403">
        <v>43243.399305555555</v>
      </c>
      <c r="C70" t="s">
        <v>96</v>
      </c>
      <c r="D70">
        <v>0.06</v>
      </c>
      <c r="E70" t="s">
        <v>257</v>
      </c>
      <c r="F70">
        <v>1.1716</v>
      </c>
      <c r="I70" s="403">
        <v>43250.547222222223</v>
      </c>
      <c r="J70">
        <v>1.1634</v>
      </c>
      <c r="K70">
        <v>0</v>
      </c>
      <c r="M70">
        <v>-5.19</v>
      </c>
      <c r="N70">
        <v>-54.39</v>
      </c>
      <c r="O70">
        <v>1110</v>
      </c>
      <c r="P70" t="s">
        <v>1976</v>
      </c>
      <c r="Q70">
        <v>28</v>
      </c>
      <c r="R70" t="s">
        <v>96</v>
      </c>
    </row>
    <row r="71" spans="1:18">
      <c r="A71" s="542">
        <v>83</v>
      </c>
      <c r="B71" s="403">
        <v>43243.625694444447</v>
      </c>
      <c r="C71" t="s">
        <v>96</v>
      </c>
      <c r="D71">
        <v>0.09</v>
      </c>
      <c r="E71" t="s">
        <v>257</v>
      </c>
      <c r="F71">
        <v>1.1692</v>
      </c>
      <c r="I71" s="403">
        <v>43250.547222222223</v>
      </c>
      <c r="J71">
        <v>1.1634</v>
      </c>
      <c r="K71">
        <v>0</v>
      </c>
      <c r="M71">
        <v>-7.83</v>
      </c>
      <c r="N71">
        <v>-60.03</v>
      </c>
      <c r="O71">
        <v>1110</v>
      </c>
      <c r="P71" t="s">
        <v>1977</v>
      </c>
      <c r="Q71">
        <v>28</v>
      </c>
      <c r="R71" t="s">
        <v>96</v>
      </c>
    </row>
    <row r="72" spans="1:18">
      <c r="A72" s="542">
        <v>94</v>
      </c>
      <c r="B72" s="403">
        <v>43245.584722222222</v>
      </c>
      <c r="C72" t="s">
        <v>96</v>
      </c>
      <c r="D72">
        <v>0.13</v>
      </c>
      <c r="E72" t="s">
        <v>257</v>
      </c>
      <c r="F72">
        <v>1.1666000000000001</v>
      </c>
      <c r="I72" s="403">
        <v>43250.547222222223</v>
      </c>
      <c r="J72">
        <v>1.1634</v>
      </c>
      <c r="K72">
        <v>0</v>
      </c>
      <c r="M72">
        <v>-4.83</v>
      </c>
      <c r="N72">
        <v>-46.43</v>
      </c>
      <c r="O72">
        <v>1110</v>
      </c>
      <c r="P72" t="s">
        <v>1975</v>
      </c>
      <c r="Q72">
        <v>28</v>
      </c>
      <c r="R72" t="s">
        <v>96</v>
      </c>
    </row>
    <row r="73" spans="1:18">
      <c r="A73" s="542">
        <v>105</v>
      </c>
      <c r="B73" s="403">
        <v>43248.606249999997</v>
      </c>
      <c r="C73" t="s">
        <v>96</v>
      </c>
      <c r="D73">
        <v>0.2</v>
      </c>
      <c r="E73" t="s">
        <v>257</v>
      </c>
      <c r="F73">
        <v>1.1632</v>
      </c>
      <c r="I73" s="403">
        <v>43250.547222222223</v>
      </c>
      <c r="J73">
        <v>1.1634</v>
      </c>
      <c r="K73">
        <v>0</v>
      </c>
      <c r="M73">
        <v>-4.96</v>
      </c>
      <c r="N73">
        <v>-0.96</v>
      </c>
      <c r="O73">
        <v>1110</v>
      </c>
      <c r="P73" t="s">
        <v>1969</v>
      </c>
      <c r="Q73">
        <v>28</v>
      </c>
      <c r="R73" t="s">
        <v>96</v>
      </c>
    </row>
    <row r="74" spans="1:18">
      <c r="A74" s="542">
        <v>108</v>
      </c>
      <c r="B74" s="403">
        <v>43249.362500000003</v>
      </c>
      <c r="C74" t="s">
        <v>96</v>
      </c>
      <c r="D74">
        <v>0.32</v>
      </c>
      <c r="E74" t="s">
        <v>257</v>
      </c>
      <c r="F74">
        <v>1.1593</v>
      </c>
      <c r="I74" s="403">
        <v>43250.547222222223</v>
      </c>
      <c r="J74">
        <v>1.1634</v>
      </c>
      <c r="K74">
        <v>0</v>
      </c>
      <c r="M74">
        <v>-3.97</v>
      </c>
      <c r="N74">
        <v>127.23</v>
      </c>
      <c r="O74">
        <v>1110</v>
      </c>
      <c r="P74" t="s">
        <v>1968</v>
      </c>
      <c r="Q74">
        <v>28</v>
      </c>
      <c r="R74" t="s">
        <v>96</v>
      </c>
    </row>
    <row r="75" spans="1:18">
      <c r="A75" s="542">
        <v>110</v>
      </c>
      <c r="B75" s="403">
        <v>43249.439583333333</v>
      </c>
      <c r="C75" t="s">
        <v>96</v>
      </c>
      <c r="D75">
        <v>0.52</v>
      </c>
      <c r="E75" t="s">
        <v>257</v>
      </c>
      <c r="F75">
        <v>1.1539999999999999</v>
      </c>
      <c r="I75" s="403">
        <v>43250.547222222223</v>
      </c>
      <c r="J75">
        <v>1.1634</v>
      </c>
      <c r="K75">
        <v>0</v>
      </c>
      <c r="M75">
        <v>-6.45</v>
      </c>
      <c r="N75">
        <v>482.35</v>
      </c>
      <c r="O75">
        <v>1110</v>
      </c>
      <c r="P75" t="s">
        <v>1967</v>
      </c>
      <c r="Q75">
        <v>28</v>
      </c>
      <c r="R75" t="s">
        <v>96</v>
      </c>
    </row>
    <row r="76" spans="1:18">
      <c r="A76" s="542">
        <v>66</v>
      </c>
      <c r="B76" s="403">
        <v>43242.662499999999</v>
      </c>
      <c r="C76" t="s">
        <v>97</v>
      </c>
      <c r="D76">
        <v>0.01</v>
      </c>
      <c r="E76" t="s">
        <v>257</v>
      </c>
      <c r="F76">
        <v>1.1788000000000001</v>
      </c>
      <c r="I76" s="403">
        <v>43242.673611111109</v>
      </c>
      <c r="J76">
        <v>1.1776</v>
      </c>
      <c r="K76">
        <v>0</v>
      </c>
      <c r="M76">
        <v>0</v>
      </c>
      <c r="N76">
        <v>1.2</v>
      </c>
      <c r="O76">
        <v>1110</v>
      </c>
      <c r="P76" t="s">
        <v>567</v>
      </c>
      <c r="Q76">
        <v>29</v>
      </c>
      <c r="R76" t="s">
        <v>97</v>
      </c>
    </row>
    <row r="77" spans="1:18">
      <c r="A77" s="542">
        <v>67</v>
      </c>
      <c r="B77" s="403">
        <v>43242.682638888888</v>
      </c>
      <c r="C77" t="s">
        <v>97</v>
      </c>
      <c r="D77">
        <v>0.01</v>
      </c>
      <c r="E77" t="s">
        <v>257</v>
      </c>
      <c r="F77">
        <v>1.1782999999999999</v>
      </c>
      <c r="I77" s="403">
        <v>43242.706250000003</v>
      </c>
      <c r="J77">
        <v>1.1771</v>
      </c>
      <c r="K77">
        <v>0</v>
      </c>
      <c r="M77">
        <v>0</v>
      </c>
      <c r="N77">
        <v>1.2</v>
      </c>
      <c r="O77">
        <v>1110</v>
      </c>
      <c r="P77" t="s">
        <v>579</v>
      </c>
      <c r="Q77">
        <v>30</v>
      </c>
      <c r="R77" t="s">
        <v>97</v>
      </c>
    </row>
    <row r="78" spans="1:18">
      <c r="A78" s="542">
        <v>69</v>
      </c>
      <c r="B78" s="403">
        <v>43242.711805555555</v>
      </c>
      <c r="C78" t="s">
        <v>97</v>
      </c>
      <c r="D78">
        <v>0.01</v>
      </c>
      <c r="E78" t="s">
        <v>257</v>
      </c>
      <c r="F78">
        <v>1.1777</v>
      </c>
      <c r="I78" s="403">
        <v>43243.152083333334</v>
      </c>
      <c r="J78">
        <v>1.1771</v>
      </c>
      <c r="K78">
        <v>0</v>
      </c>
      <c r="M78">
        <v>0.02</v>
      </c>
      <c r="N78">
        <v>0.62</v>
      </c>
      <c r="O78">
        <v>1110</v>
      </c>
      <c r="P78" t="s">
        <v>579</v>
      </c>
      <c r="Q78">
        <v>31</v>
      </c>
      <c r="R78" t="s">
        <v>97</v>
      </c>
    </row>
    <row r="79" spans="1:18">
      <c r="A79" s="542">
        <v>70</v>
      </c>
      <c r="B79" s="403">
        <v>43243.077777777777</v>
      </c>
      <c r="C79" t="s">
        <v>97</v>
      </c>
      <c r="D79">
        <v>0.01</v>
      </c>
      <c r="E79" t="s">
        <v>257</v>
      </c>
      <c r="F79">
        <v>1.1789000000000001</v>
      </c>
      <c r="I79" s="403">
        <v>43243.152083333334</v>
      </c>
      <c r="J79">
        <v>1.1771</v>
      </c>
      <c r="K79">
        <v>0</v>
      </c>
      <c r="M79">
        <v>0</v>
      </c>
      <c r="N79">
        <v>1.8</v>
      </c>
      <c r="O79">
        <v>1110</v>
      </c>
      <c r="P79" t="s">
        <v>1997</v>
      </c>
      <c r="Q79">
        <v>31</v>
      </c>
      <c r="R79" t="s">
        <v>97</v>
      </c>
    </row>
    <row r="80" spans="1:18">
      <c r="A80" s="542">
        <v>72</v>
      </c>
      <c r="B80" s="403">
        <v>43243.338194444441</v>
      </c>
      <c r="C80" t="s">
        <v>97</v>
      </c>
      <c r="D80">
        <v>0.01</v>
      </c>
      <c r="E80" t="s">
        <v>257</v>
      </c>
      <c r="F80">
        <v>1.1761999999999999</v>
      </c>
      <c r="I80" s="403">
        <v>43243.375694444447</v>
      </c>
      <c r="J80">
        <v>1.175</v>
      </c>
      <c r="K80">
        <v>0</v>
      </c>
      <c r="M80">
        <v>0</v>
      </c>
      <c r="N80">
        <v>1.2</v>
      </c>
      <c r="O80">
        <v>1110</v>
      </c>
      <c r="P80" t="s">
        <v>567</v>
      </c>
      <c r="Q80">
        <v>32</v>
      </c>
      <c r="R80" t="s">
        <v>97</v>
      </c>
    </row>
    <row r="81" spans="1:18">
      <c r="A81" s="542">
        <v>74</v>
      </c>
      <c r="B81" s="403">
        <v>43243.383333333331</v>
      </c>
      <c r="C81" t="s">
        <v>97</v>
      </c>
      <c r="D81">
        <v>0.01</v>
      </c>
      <c r="E81" t="s">
        <v>257</v>
      </c>
      <c r="F81">
        <v>1.1739999999999999</v>
      </c>
      <c r="I81" s="403">
        <v>43243.395833333336</v>
      </c>
      <c r="J81">
        <v>1.1734</v>
      </c>
      <c r="K81">
        <v>0</v>
      </c>
      <c r="M81">
        <v>0</v>
      </c>
      <c r="N81">
        <v>0.6</v>
      </c>
      <c r="O81">
        <v>1110</v>
      </c>
      <c r="P81" t="s">
        <v>579</v>
      </c>
      <c r="Q81">
        <v>33</v>
      </c>
      <c r="R81" t="s">
        <v>97</v>
      </c>
    </row>
    <row r="82" spans="1:18">
      <c r="A82" s="542">
        <v>75</v>
      </c>
      <c r="B82" s="403">
        <v>43243.394444444442</v>
      </c>
      <c r="C82" t="s">
        <v>97</v>
      </c>
      <c r="D82">
        <v>0.01</v>
      </c>
      <c r="E82" t="s">
        <v>257</v>
      </c>
      <c r="F82">
        <v>1.1752</v>
      </c>
      <c r="I82" s="403">
        <v>43243.395833333336</v>
      </c>
      <c r="J82">
        <v>1.1734</v>
      </c>
      <c r="K82">
        <v>0</v>
      </c>
      <c r="M82">
        <v>0</v>
      </c>
      <c r="N82">
        <v>1.8</v>
      </c>
      <c r="O82">
        <v>1110</v>
      </c>
      <c r="P82" t="s">
        <v>571</v>
      </c>
      <c r="Q82">
        <v>33</v>
      </c>
      <c r="R82" t="s">
        <v>97</v>
      </c>
    </row>
    <row r="83" spans="1:18">
      <c r="A83" s="542">
        <v>77</v>
      </c>
      <c r="B83" s="403">
        <v>43243.423611111109</v>
      </c>
      <c r="C83" t="s">
        <v>97</v>
      </c>
      <c r="D83">
        <v>0.01</v>
      </c>
      <c r="E83" t="s">
        <v>257</v>
      </c>
      <c r="F83">
        <v>1.1707000000000001</v>
      </c>
      <c r="I83" s="403">
        <v>43243.549305555556</v>
      </c>
      <c r="J83">
        <v>1.1707000000000001</v>
      </c>
      <c r="K83">
        <v>0</v>
      </c>
      <c r="M83">
        <v>0</v>
      </c>
      <c r="N83">
        <v>0</v>
      </c>
      <c r="O83">
        <v>1110</v>
      </c>
      <c r="P83" t="s">
        <v>579</v>
      </c>
      <c r="Q83">
        <v>34</v>
      </c>
      <c r="R83" t="s">
        <v>97</v>
      </c>
    </row>
    <row r="84" spans="1:18">
      <c r="A84" s="542">
        <v>78</v>
      </c>
      <c r="B84" s="403">
        <v>43243.433333333334</v>
      </c>
      <c r="C84" t="s">
        <v>97</v>
      </c>
      <c r="D84">
        <v>0.01</v>
      </c>
      <c r="E84" t="s">
        <v>257</v>
      </c>
      <c r="F84">
        <v>1.1719999999999999</v>
      </c>
      <c r="I84" s="403">
        <v>43243.549305555556</v>
      </c>
      <c r="J84">
        <v>1.1707000000000001</v>
      </c>
      <c r="K84">
        <v>0</v>
      </c>
      <c r="M84">
        <v>0</v>
      </c>
      <c r="N84">
        <v>1.3</v>
      </c>
      <c r="O84">
        <v>1110</v>
      </c>
      <c r="P84" t="s">
        <v>1996</v>
      </c>
      <c r="Q84">
        <v>34</v>
      </c>
      <c r="R84" t="s">
        <v>97</v>
      </c>
    </row>
    <row r="85" spans="1:18">
      <c r="A85" s="542">
        <v>79</v>
      </c>
      <c r="B85" s="403">
        <v>43243.463194444441</v>
      </c>
      <c r="C85" t="s">
        <v>97</v>
      </c>
      <c r="D85">
        <v>0.01</v>
      </c>
      <c r="E85" t="s">
        <v>257</v>
      </c>
      <c r="F85">
        <v>1.1733</v>
      </c>
      <c r="I85" s="403">
        <v>43243.549305555556</v>
      </c>
      <c r="J85">
        <v>1.1707000000000001</v>
      </c>
      <c r="K85">
        <v>0</v>
      </c>
      <c r="M85">
        <v>0</v>
      </c>
      <c r="N85">
        <v>2.6</v>
      </c>
      <c r="O85">
        <v>1110</v>
      </c>
      <c r="P85" t="s">
        <v>1995</v>
      </c>
      <c r="Q85">
        <v>34</v>
      </c>
      <c r="R85" t="s">
        <v>97</v>
      </c>
    </row>
    <row r="86" spans="1:18">
      <c r="A86" s="542">
        <v>80</v>
      </c>
      <c r="B86" s="403">
        <v>43243.557638888888</v>
      </c>
      <c r="C86" t="s">
        <v>97</v>
      </c>
      <c r="D86">
        <v>0.01</v>
      </c>
      <c r="E86" t="s">
        <v>257</v>
      </c>
      <c r="F86">
        <v>1.1708000000000001</v>
      </c>
      <c r="I86" s="403">
        <v>43243.570833333331</v>
      </c>
      <c r="J86">
        <v>1.1696</v>
      </c>
      <c r="K86">
        <v>0</v>
      </c>
      <c r="M86">
        <v>0</v>
      </c>
      <c r="N86">
        <v>1.2</v>
      </c>
      <c r="O86">
        <v>1110</v>
      </c>
      <c r="P86" t="s">
        <v>567</v>
      </c>
      <c r="Q86">
        <v>35</v>
      </c>
      <c r="R86" t="s">
        <v>97</v>
      </c>
    </row>
    <row r="87" spans="1:18">
      <c r="A87" s="542">
        <v>81</v>
      </c>
      <c r="B87" s="403">
        <v>43243.57916666667</v>
      </c>
      <c r="C87" t="s">
        <v>97</v>
      </c>
      <c r="D87">
        <v>0.01</v>
      </c>
      <c r="E87" t="s">
        <v>257</v>
      </c>
      <c r="F87">
        <v>1.1698</v>
      </c>
      <c r="I87" s="403">
        <v>43243.625694444447</v>
      </c>
      <c r="J87">
        <v>1.1692</v>
      </c>
      <c r="K87">
        <v>0</v>
      </c>
      <c r="M87">
        <v>0</v>
      </c>
      <c r="N87">
        <v>0.6</v>
      </c>
      <c r="O87">
        <v>1110</v>
      </c>
      <c r="P87" t="s">
        <v>579</v>
      </c>
      <c r="Q87">
        <v>36</v>
      </c>
      <c r="R87" t="s">
        <v>97</v>
      </c>
    </row>
    <row r="88" spans="1:18">
      <c r="A88" s="542">
        <v>82</v>
      </c>
      <c r="B88" s="403">
        <v>43243.611111111109</v>
      </c>
      <c r="C88" t="s">
        <v>97</v>
      </c>
      <c r="D88">
        <v>0.01</v>
      </c>
      <c r="E88" t="s">
        <v>257</v>
      </c>
      <c r="F88">
        <v>1.171</v>
      </c>
      <c r="I88" s="403">
        <v>43243.625694444447</v>
      </c>
      <c r="J88">
        <v>1.1692</v>
      </c>
      <c r="K88">
        <v>0</v>
      </c>
      <c r="M88">
        <v>0</v>
      </c>
      <c r="N88">
        <v>1.8</v>
      </c>
      <c r="O88">
        <v>1110</v>
      </c>
      <c r="P88" t="s">
        <v>1994</v>
      </c>
      <c r="Q88">
        <v>36</v>
      </c>
      <c r="R88" t="s">
        <v>97</v>
      </c>
    </row>
    <row r="89" spans="1:18">
      <c r="A89" s="542">
        <v>84</v>
      </c>
      <c r="B89" s="403">
        <v>43243.630555555559</v>
      </c>
      <c r="C89" t="s">
        <v>97</v>
      </c>
      <c r="D89">
        <v>0.01</v>
      </c>
      <c r="E89" t="s">
        <v>257</v>
      </c>
      <c r="F89">
        <v>1.1693</v>
      </c>
      <c r="I89" s="403">
        <v>43243.797222222223</v>
      </c>
      <c r="J89">
        <v>1.1688000000000001</v>
      </c>
      <c r="K89">
        <v>0</v>
      </c>
      <c r="M89">
        <v>0</v>
      </c>
      <c r="N89">
        <v>0.5</v>
      </c>
      <c r="O89">
        <v>1110</v>
      </c>
      <c r="P89" t="s">
        <v>579</v>
      </c>
      <c r="Q89">
        <v>37</v>
      </c>
      <c r="R89" t="s">
        <v>97</v>
      </c>
    </row>
    <row r="90" spans="1:18">
      <c r="A90" s="542">
        <v>85</v>
      </c>
      <c r="B90" s="403">
        <v>43243.638194444444</v>
      </c>
      <c r="C90" t="s">
        <v>97</v>
      </c>
      <c r="D90">
        <v>0.01</v>
      </c>
      <c r="E90" t="s">
        <v>257</v>
      </c>
      <c r="F90">
        <v>1.1707000000000001</v>
      </c>
      <c r="I90" s="403">
        <v>43243.797222222223</v>
      </c>
      <c r="J90">
        <v>1.1688000000000001</v>
      </c>
      <c r="K90">
        <v>0</v>
      </c>
      <c r="M90">
        <v>0</v>
      </c>
      <c r="N90">
        <v>1.9</v>
      </c>
      <c r="O90">
        <v>1110</v>
      </c>
      <c r="P90" t="s">
        <v>1993</v>
      </c>
      <c r="Q90">
        <v>37</v>
      </c>
      <c r="R90" t="s">
        <v>97</v>
      </c>
    </row>
    <row r="91" spans="1:18">
      <c r="A91" s="542">
        <v>86</v>
      </c>
      <c r="B91" s="403">
        <v>43243.813194444447</v>
      </c>
      <c r="C91" t="s">
        <v>97</v>
      </c>
      <c r="D91">
        <v>0.01</v>
      </c>
      <c r="E91" t="s">
        <v>257</v>
      </c>
      <c r="F91">
        <v>1.1682999999999999</v>
      </c>
      <c r="I91" s="403">
        <v>43245.334027777775</v>
      </c>
      <c r="J91">
        <v>1.1701999999999999</v>
      </c>
      <c r="K91">
        <v>0</v>
      </c>
      <c r="M91">
        <v>7.0000000000000007E-2</v>
      </c>
      <c r="N91">
        <v>-1.83</v>
      </c>
      <c r="O91">
        <v>1110</v>
      </c>
      <c r="P91" t="s">
        <v>579</v>
      </c>
      <c r="Q91">
        <v>38</v>
      </c>
      <c r="R91" t="s">
        <v>97</v>
      </c>
    </row>
    <row r="92" spans="1:18">
      <c r="A92" s="542">
        <v>87</v>
      </c>
      <c r="B92" s="403">
        <v>43243.854166666664</v>
      </c>
      <c r="C92" t="s">
        <v>97</v>
      </c>
      <c r="D92">
        <v>0.01</v>
      </c>
      <c r="E92" t="s">
        <v>257</v>
      </c>
      <c r="F92">
        <v>1.1705000000000001</v>
      </c>
      <c r="I92" s="403">
        <v>43245.334027777775</v>
      </c>
      <c r="J92">
        <v>1.1701999999999999</v>
      </c>
      <c r="K92">
        <v>0</v>
      </c>
      <c r="M92">
        <v>7.0000000000000007E-2</v>
      </c>
      <c r="N92">
        <v>0.37</v>
      </c>
      <c r="O92">
        <v>1110</v>
      </c>
      <c r="P92" t="s">
        <v>1992</v>
      </c>
      <c r="Q92">
        <v>38</v>
      </c>
      <c r="R92" t="s">
        <v>97</v>
      </c>
    </row>
    <row r="93" spans="1:18">
      <c r="A93" s="542">
        <v>88</v>
      </c>
      <c r="B93" s="403">
        <v>43244.369444444441</v>
      </c>
      <c r="C93" t="s">
        <v>97</v>
      </c>
      <c r="D93">
        <v>0.01</v>
      </c>
      <c r="E93" t="s">
        <v>257</v>
      </c>
      <c r="F93">
        <v>1.1718999999999999</v>
      </c>
      <c r="I93" s="403">
        <v>43245.334027777775</v>
      </c>
      <c r="J93">
        <v>1.1701999999999999</v>
      </c>
      <c r="K93">
        <v>0</v>
      </c>
      <c r="M93">
        <v>0.02</v>
      </c>
      <c r="N93">
        <v>1.72</v>
      </c>
      <c r="O93">
        <v>1110</v>
      </c>
      <c r="P93" t="s">
        <v>1991</v>
      </c>
      <c r="Q93">
        <v>38</v>
      </c>
      <c r="R93" t="s">
        <v>97</v>
      </c>
    </row>
    <row r="94" spans="1:18">
      <c r="A94" s="542">
        <v>89</v>
      </c>
      <c r="B94" s="403">
        <v>43244.434027777781</v>
      </c>
      <c r="C94" t="s">
        <v>97</v>
      </c>
      <c r="D94">
        <v>0.02</v>
      </c>
      <c r="E94" t="s">
        <v>257</v>
      </c>
      <c r="F94">
        <v>1.1735</v>
      </c>
      <c r="I94" s="403">
        <v>43245.334027777775</v>
      </c>
      <c r="J94">
        <v>1.1701999999999999</v>
      </c>
      <c r="K94">
        <v>0</v>
      </c>
      <c r="M94">
        <v>0.03</v>
      </c>
      <c r="N94">
        <v>6.63</v>
      </c>
      <c r="O94">
        <v>1110</v>
      </c>
      <c r="P94" t="s">
        <v>1990</v>
      </c>
      <c r="Q94">
        <v>38</v>
      </c>
      <c r="R94" t="s">
        <v>97</v>
      </c>
    </row>
    <row r="95" spans="1:18">
      <c r="A95" s="542">
        <v>90</v>
      </c>
      <c r="B95" s="403">
        <v>43245.34652777778</v>
      </c>
      <c r="C95" t="s">
        <v>97</v>
      </c>
      <c r="D95">
        <v>0.01</v>
      </c>
      <c r="E95" t="s">
        <v>257</v>
      </c>
      <c r="F95">
        <v>1.1706000000000001</v>
      </c>
      <c r="I95" s="403">
        <v>43245.379861111112</v>
      </c>
      <c r="J95">
        <v>1.1694</v>
      </c>
      <c r="K95">
        <v>0</v>
      </c>
      <c r="M95">
        <v>0</v>
      </c>
      <c r="N95">
        <v>1.2</v>
      </c>
      <c r="O95">
        <v>1110</v>
      </c>
      <c r="P95" t="s">
        <v>567</v>
      </c>
      <c r="Q95">
        <v>39</v>
      </c>
      <c r="R95" t="s">
        <v>97</v>
      </c>
    </row>
    <row r="96" spans="1:18">
      <c r="A96" s="542">
        <v>91</v>
      </c>
      <c r="B96" s="403">
        <v>43245.40347222222</v>
      </c>
      <c r="C96" t="s">
        <v>97</v>
      </c>
      <c r="D96">
        <v>0.01</v>
      </c>
      <c r="E96" t="s">
        <v>257</v>
      </c>
      <c r="F96">
        <v>1.1693</v>
      </c>
      <c r="I96" s="403">
        <v>43245.572916666664</v>
      </c>
      <c r="J96">
        <v>1.1693</v>
      </c>
      <c r="K96">
        <v>0</v>
      </c>
      <c r="M96">
        <v>0</v>
      </c>
      <c r="N96">
        <v>0</v>
      </c>
      <c r="O96">
        <v>1110</v>
      </c>
      <c r="P96" t="s">
        <v>579</v>
      </c>
      <c r="Q96">
        <v>40</v>
      </c>
      <c r="R96" t="s">
        <v>97</v>
      </c>
    </row>
    <row r="97" spans="1:18">
      <c r="A97" s="542">
        <v>92</v>
      </c>
      <c r="B97" s="403">
        <v>43245.431250000001</v>
      </c>
      <c r="C97" t="s">
        <v>97</v>
      </c>
      <c r="D97">
        <v>0.01</v>
      </c>
      <c r="E97" t="s">
        <v>257</v>
      </c>
      <c r="F97">
        <v>1.1705000000000001</v>
      </c>
      <c r="I97" s="403">
        <v>43245.572916666664</v>
      </c>
      <c r="J97">
        <v>1.1693</v>
      </c>
      <c r="K97">
        <v>0</v>
      </c>
      <c r="M97">
        <v>0</v>
      </c>
      <c r="N97">
        <v>1.2</v>
      </c>
      <c r="O97">
        <v>1110</v>
      </c>
      <c r="P97" t="s">
        <v>1989</v>
      </c>
      <c r="Q97">
        <v>40</v>
      </c>
      <c r="R97" t="s">
        <v>97</v>
      </c>
    </row>
    <row r="98" spans="1:18">
      <c r="A98" s="542">
        <v>93</v>
      </c>
      <c r="B98" s="403">
        <v>43245.451388888891</v>
      </c>
      <c r="C98" t="s">
        <v>97</v>
      </c>
      <c r="D98">
        <v>0.01</v>
      </c>
      <c r="E98" t="s">
        <v>257</v>
      </c>
      <c r="F98">
        <v>1.1718999999999999</v>
      </c>
      <c r="I98" s="403">
        <v>43245.572916666664</v>
      </c>
      <c r="J98">
        <v>1.1693</v>
      </c>
      <c r="K98">
        <v>0</v>
      </c>
      <c r="M98">
        <v>0</v>
      </c>
      <c r="N98">
        <v>2.6</v>
      </c>
      <c r="O98">
        <v>1110</v>
      </c>
      <c r="P98" t="s">
        <v>1988</v>
      </c>
      <c r="Q98">
        <v>40</v>
      </c>
      <c r="R98" t="s">
        <v>97</v>
      </c>
    </row>
    <row r="99" spans="1:18">
      <c r="A99" s="542">
        <v>95</v>
      </c>
      <c r="B99" s="403">
        <v>43245.587500000001</v>
      </c>
      <c r="C99" t="s">
        <v>97</v>
      </c>
      <c r="D99">
        <v>0.01</v>
      </c>
      <c r="E99" t="s">
        <v>257</v>
      </c>
      <c r="F99">
        <v>1.167</v>
      </c>
      <c r="I99" s="403">
        <v>43245.637499999997</v>
      </c>
      <c r="J99">
        <v>1.1657999999999999</v>
      </c>
      <c r="K99">
        <v>0</v>
      </c>
      <c r="M99">
        <v>0</v>
      </c>
      <c r="N99">
        <v>1.2</v>
      </c>
      <c r="O99">
        <v>1110</v>
      </c>
      <c r="P99" t="s">
        <v>579</v>
      </c>
      <c r="Q99">
        <v>41</v>
      </c>
      <c r="R99" t="s">
        <v>97</v>
      </c>
    </row>
    <row r="100" spans="1:18">
      <c r="A100" s="542">
        <v>96</v>
      </c>
      <c r="B100" s="403">
        <v>43245.648611111108</v>
      </c>
      <c r="C100" t="s">
        <v>97</v>
      </c>
      <c r="D100">
        <v>0.01</v>
      </c>
      <c r="E100" t="s">
        <v>257</v>
      </c>
      <c r="F100">
        <v>1.1657999999999999</v>
      </c>
      <c r="I100" s="403">
        <v>43245.947222222225</v>
      </c>
      <c r="J100">
        <v>1.1652</v>
      </c>
      <c r="K100">
        <v>0</v>
      </c>
      <c r="M100">
        <v>0</v>
      </c>
      <c r="N100">
        <v>0.6</v>
      </c>
      <c r="O100">
        <v>1110</v>
      </c>
      <c r="P100" t="s">
        <v>579</v>
      </c>
      <c r="Q100">
        <v>42</v>
      </c>
      <c r="R100" t="s">
        <v>97</v>
      </c>
    </row>
    <row r="101" spans="1:18">
      <c r="A101" s="542">
        <v>97</v>
      </c>
      <c r="B101" s="403">
        <v>43245.794444444444</v>
      </c>
      <c r="C101" t="s">
        <v>97</v>
      </c>
      <c r="D101">
        <v>0.01</v>
      </c>
      <c r="E101" t="s">
        <v>257</v>
      </c>
      <c r="F101">
        <v>1.167</v>
      </c>
      <c r="I101" s="403">
        <v>43245.947222222225</v>
      </c>
      <c r="J101">
        <v>1.1652</v>
      </c>
      <c r="K101">
        <v>0</v>
      </c>
      <c r="M101">
        <v>0</v>
      </c>
      <c r="N101">
        <v>1.8</v>
      </c>
      <c r="O101">
        <v>1110</v>
      </c>
      <c r="P101" t="s">
        <v>1987</v>
      </c>
      <c r="Q101">
        <v>42</v>
      </c>
      <c r="R101" t="s">
        <v>97</v>
      </c>
    </row>
    <row r="102" spans="1:18">
      <c r="A102" s="542">
        <v>98</v>
      </c>
      <c r="B102" s="403">
        <v>43245.955555555556</v>
      </c>
      <c r="C102" t="s">
        <v>97</v>
      </c>
      <c r="D102">
        <v>0.01</v>
      </c>
      <c r="E102" t="s">
        <v>257</v>
      </c>
      <c r="F102">
        <v>1.165</v>
      </c>
      <c r="I102" s="403">
        <v>43248.406944444447</v>
      </c>
      <c r="J102">
        <v>1.169</v>
      </c>
      <c r="K102">
        <v>0</v>
      </c>
      <c r="M102">
        <v>0.02</v>
      </c>
      <c r="N102">
        <v>-3.98</v>
      </c>
      <c r="O102">
        <v>1110</v>
      </c>
      <c r="P102" t="s">
        <v>579</v>
      </c>
      <c r="Q102">
        <v>43</v>
      </c>
      <c r="R102" t="s">
        <v>97</v>
      </c>
    </row>
    <row r="103" spans="1:18">
      <c r="A103" s="542">
        <v>99</v>
      </c>
      <c r="B103" s="403">
        <v>43248.022916666669</v>
      </c>
      <c r="C103" t="s">
        <v>97</v>
      </c>
      <c r="D103">
        <v>0.01</v>
      </c>
      <c r="E103" t="s">
        <v>257</v>
      </c>
      <c r="F103">
        <v>1.1681999999999999</v>
      </c>
      <c r="I103" s="403">
        <v>43248.406944444447</v>
      </c>
      <c r="J103">
        <v>1.169</v>
      </c>
      <c r="K103">
        <v>0</v>
      </c>
      <c r="M103">
        <v>0</v>
      </c>
      <c r="N103">
        <v>-0.8</v>
      </c>
      <c r="O103">
        <v>1110</v>
      </c>
      <c r="P103" t="s">
        <v>1986</v>
      </c>
      <c r="Q103">
        <v>43</v>
      </c>
      <c r="R103" t="s">
        <v>97</v>
      </c>
    </row>
    <row r="104" spans="1:18">
      <c r="A104" s="542">
        <v>100</v>
      </c>
      <c r="B104" s="403">
        <v>43248.098611111112</v>
      </c>
      <c r="C104" t="s">
        <v>97</v>
      </c>
      <c r="D104">
        <v>0.02</v>
      </c>
      <c r="E104" t="s">
        <v>257</v>
      </c>
      <c r="F104">
        <v>1.1696</v>
      </c>
      <c r="I104" s="403">
        <v>43248.406944444447</v>
      </c>
      <c r="J104">
        <v>1.169</v>
      </c>
      <c r="K104">
        <v>0</v>
      </c>
      <c r="M104">
        <v>0</v>
      </c>
      <c r="N104">
        <v>1.2</v>
      </c>
      <c r="O104">
        <v>1110</v>
      </c>
      <c r="P104" t="s">
        <v>1985</v>
      </c>
      <c r="Q104">
        <v>43</v>
      </c>
      <c r="R104" t="s">
        <v>97</v>
      </c>
    </row>
    <row r="105" spans="1:18">
      <c r="A105" s="542">
        <v>101</v>
      </c>
      <c r="B105" s="403">
        <v>43248.140277777777</v>
      </c>
      <c r="C105" t="s">
        <v>97</v>
      </c>
      <c r="D105">
        <v>0.03</v>
      </c>
      <c r="E105" t="s">
        <v>257</v>
      </c>
      <c r="F105">
        <v>1.1711</v>
      </c>
      <c r="I105" s="403">
        <v>43248.406944444447</v>
      </c>
      <c r="J105">
        <v>1.169</v>
      </c>
      <c r="K105">
        <v>0</v>
      </c>
      <c r="M105">
        <v>0</v>
      </c>
      <c r="N105">
        <v>6.3</v>
      </c>
      <c r="O105">
        <v>1110</v>
      </c>
      <c r="P105" t="s">
        <v>1984</v>
      </c>
      <c r="Q105">
        <v>43</v>
      </c>
      <c r="R105" t="s">
        <v>97</v>
      </c>
    </row>
    <row r="106" spans="1:18">
      <c r="A106" s="542">
        <v>102</v>
      </c>
      <c r="B106" s="403">
        <v>43248.326388888891</v>
      </c>
      <c r="C106" t="s">
        <v>97</v>
      </c>
      <c r="D106">
        <v>0.04</v>
      </c>
      <c r="E106" t="s">
        <v>257</v>
      </c>
      <c r="F106">
        <v>1.1727000000000001</v>
      </c>
      <c r="I106" s="403">
        <v>43248.406944444447</v>
      </c>
      <c r="J106">
        <v>1.169</v>
      </c>
      <c r="K106">
        <v>0</v>
      </c>
      <c r="M106">
        <v>0</v>
      </c>
      <c r="N106">
        <v>14.8</v>
      </c>
      <c r="O106">
        <v>1110</v>
      </c>
      <c r="P106" t="s">
        <v>572</v>
      </c>
      <c r="Q106">
        <v>43</v>
      </c>
      <c r="R106" t="s">
        <v>97</v>
      </c>
    </row>
    <row r="107" spans="1:18">
      <c r="A107" s="542">
        <v>103</v>
      </c>
      <c r="B107" s="403">
        <v>43248.478472222225</v>
      </c>
      <c r="C107" t="s">
        <v>97</v>
      </c>
      <c r="D107">
        <v>0.01</v>
      </c>
      <c r="E107" t="s">
        <v>257</v>
      </c>
      <c r="F107">
        <v>1.1671</v>
      </c>
      <c r="I107" s="403">
        <v>43248.501388888886</v>
      </c>
      <c r="J107">
        <v>1.1658999999999999</v>
      </c>
      <c r="K107">
        <v>0</v>
      </c>
      <c r="M107">
        <v>0</v>
      </c>
      <c r="N107">
        <v>1.2</v>
      </c>
      <c r="O107">
        <v>1110</v>
      </c>
      <c r="P107" t="s">
        <v>567</v>
      </c>
      <c r="Q107">
        <v>44</v>
      </c>
      <c r="R107" t="s">
        <v>97</v>
      </c>
    </row>
    <row r="108" spans="1:18">
      <c r="A108" s="542">
        <v>104</v>
      </c>
      <c r="B108" s="403">
        <v>43248.506249999999</v>
      </c>
      <c r="C108" t="s">
        <v>97</v>
      </c>
      <c r="D108">
        <v>0.01</v>
      </c>
      <c r="E108" t="s">
        <v>257</v>
      </c>
      <c r="F108">
        <v>1.1649</v>
      </c>
      <c r="I108" s="403">
        <v>43248.561805555553</v>
      </c>
      <c r="J108">
        <v>1.1637</v>
      </c>
      <c r="K108">
        <v>0</v>
      </c>
      <c r="M108">
        <v>0</v>
      </c>
      <c r="N108">
        <v>1.2</v>
      </c>
      <c r="O108">
        <v>1110</v>
      </c>
      <c r="P108" t="s">
        <v>579</v>
      </c>
      <c r="Q108">
        <v>45</v>
      </c>
      <c r="R108" t="s">
        <v>97</v>
      </c>
    </row>
    <row r="109" spans="1:18">
      <c r="A109" s="542">
        <v>106</v>
      </c>
      <c r="B109" s="403">
        <v>43248.681250000001</v>
      </c>
      <c r="C109" t="s">
        <v>97</v>
      </c>
      <c r="D109">
        <v>0.01</v>
      </c>
      <c r="E109" t="s">
        <v>257</v>
      </c>
      <c r="F109">
        <v>1.1623000000000001</v>
      </c>
      <c r="I109" s="403">
        <v>43249.34652777778</v>
      </c>
      <c r="J109">
        <v>1.1617999999999999</v>
      </c>
      <c r="K109">
        <v>0</v>
      </c>
      <c r="M109">
        <v>0.02</v>
      </c>
      <c r="N109">
        <v>0.52</v>
      </c>
      <c r="O109">
        <v>1110</v>
      </c>
      <c r="P109" t="s">
        <v>579</v>
      </c>
      <c r="Q109">
        <v>46</v>
      </c>
      <c r="R109" t="s">
        <v>97</v>
      </c>
    </row>
    <row r="110" spans="1:18">
      <c r="A110" s="542">
        <v>107</v>
      </c>
      <c r="B110" s="403">
        <v>43249.335416666669</v>
      </c>
      <c r="C110" t="s">
        <v>97</v>
      </c>
      <c r="D110">
        <v>0.01</v>
      </c>
      <c r="E110" t="s">
        <v>257</v>
      </c>
      <c r="F110">
        <v>1.1636</v>
      </c>
      <c r="I110" s="403">
        <v>43249.34652777778</v>
      </c>
      <c r="J110">
        <v>1.1617999999999999</v>
      </c>
      <c r="K110">
        <v>0</v>
      </c>
      <c r="M110">
        <v>0</v>
      </c>
      <c r="N110">
        <v>1.8</v>
      </c>
      <c r="O110">
        <v>1110</v>
      </c>
      <c r="P110" t="s">
        <v>573</v>
      </c>
      <c r="Q110">
        <v>46</v>
      </c>
      <c r="R110" t="s">
        <v>97</v>
      </c>
    </row>
    <row r="111" spans="1:18">
      <c r="A111" s="542">
        <v>109</v>
      </c>
      <c r="B111" s="403">
        <v>43249.365972222222</v>
      </c>
      <c r="C111" t="s">
        <v>97</v>
      </c>
      <c r="D111">
        <v>0.01</v>
      </c>
      <c r="E111" t="s">
        <v>257</v>
      </c>
      <c r="F111">
        <v>1.1592</v>
      </c>
      <c r="I111" s="403">
        <v>43249.4</v>
      </c>
      <c r="J111">
        <v>1.1579999999999999</v>
      </c>
      <c r="K111">
        <v>0</v>
      </c>
      <c r="M111">
        <v>0</v>
      </c>
      <c r="N111">
        <v>1.2</v>
      </c>
      <c r="O111">
        <v>1110</v>
      </c>
      <c r="P111" t="s">
        <v>579</v>
      </c>
      <c r="Q111">
        <v>47</v>
      </c>
      <c r="R111" t="s">
        <v>97</v>
      </c>
    </row>
    <row r="112" spans="1:18">
      <c r="A112" s="542">
        <v>111</v>
      </c>
      <c r="B112" s="403">
        <v>43249.447222222225</v>
      </c>
      <c r="C112" t="s">
        <v>97</v>
      </c>
      <c r="D112">
        <v>0.01</v>
      </c>
      <c r="E112" t="s">
        <v>257</v>
      </c>
      <c r="F112">
        <v>1.1541999999999999</v>
      </c>
      <c r="I112" s="403">
        <v>43249.479166666664</v>
      </c>
      <c r="J112">
        <v>1.153</v>
      </c>
      <c r="K112">
        <v>0</v>
      </c>
      <c r="M112">
        <v>0</v>
      </c>
      <c r="N112">
        <v>1.2</v>
      </c>
      <c r="O112">
        <v>1110</v>
      </c>
      <c r="P112" t="s">
        <v>579</v>
      </c>
      <c r="Q112">
        <v>48</v>
      </c>
      <c r="R112" t="s">
        <v>97</v>
      </c>
    </row>
    <row r="113" spans="1:18">
      <c r="A113" s="542">
        <v>112</v>
      </c>
      <c r="B113" s="403">
        <v>43249.493055555555</v>
      </c>
      <c r="C113" t="s">
        <v>97</v>
      </c>
      <c r="D113">
        <v>0.01</v>
      </c>
      <c r="E113" t="s">
        <v>257</v>
      </c>
      <c r="F113">
        <v>1.1516999999999999</v>
      </c>
      <c r="I113" s="403">
        <v>43249.801388888889</v>
      </c>
      <c r="J113">
        <v>1.1537999999999999</v>
      </c>
      <c r="K113">
        <v>0</v>
      </c>
      <c r="M113">
        <v>0</v>
      </c>
      <c r="N113">
        <v>-2.1</v>
      </c>
      <c r="O113">
        <v>1110</v>
      </c>
      <c r="P113" t="s">
        <v>579</v>
      </c>
      <c r="Q113">
        <v>49</v>
      </c>
      <c r="R113" t="s">
        <v>97</v>
      </c>
    </row>
    <row r="114" spans="1:18">
      <c r="A114" s="542">
        <v>113</v>
      </c>
      <c r="B114" s="403">
        <v>43249.497916666667</v>
      </c>
      <c r="C114" t="s">
        <v>97</v>
      </c>
      <c r="D114">
        <v>0.01</v>
      </c>
      <c r="E114" t="s">
        <v>257</v>
      </c>
      <c r="F114">
        <v>1.153</v>
      </c>
      <c r="I114" s="403">
        <v>43249.801388888889</v>
      </c>
      <c r="J114">
        <v>1.1537999999999999</v>
      </c>
      <c r="K114">
        <v>0</v>
      </c>
      <c r="M114">
        <v>0</v>
      </c>
      <c r="N114">
        <v>-0.8</v>
      </c>
      <c r="O114">
        <v>1110</v>
      </c>
      <c r="P114" t="s">
        <v>1983</v>
      </c>
      <c r="Q114">
        <v>49</v>
      </c>
      <c r="R114" t="s">
        <v>97</v>
      </c>
    </row>
    <row r="115" spans="1:18">
      <c r="A115" s="542">
        <v>114</v>
      </c>
      <c r="B115" s="403">
        <v>43249.498611111114</v>
      </c>
      <c r="C115" t="s">
        <v>97</v>
      </c>
      <c r="D115">
        <v>0.01</v>
      </c>
      <c r="E115" t="s">
        <v>257</v>
      </c>
      <c r="F115">
        <v>1.1543000000000001</v>
      </c>
      <c r="I115" s="403">
        <v>43249.801388888889</v>
      </c>
      <c r="J115">
        <v>1.1537999999999999</v>
      </c>
      <c r="K115">
        <v>0</v>
      </c>
      <c r="M115">
        <v>0</v>
      </c>
      <c r="N115">
        <v>0.5</v>
      </c>
      <c r="O115">
        <v>1110</v>
      </c>
      <c r="P115" t="s">
        <v>1982</v>
      </c>
      <c r="Q115">
        <v>49</v>
      </c>
      <c r="R115" t="s">
        <v>97</v>
      </c>
    </row>
    <row r="116" spans="1:18">
      <c r="A116" s="542">
        <v>115</v>
      </c>
      <c r="B116" s="403">
        <v>43249.507638888892</v>
      </c>
      <c r="C116" t="s">
        <v>97</v>
      </c>
      <c r="D116">
        <v>0.02</v>
      </c>
      <c r="E116" t="s">
        <v>257</v>
      </c>
      <c r="F116">
        <v>1.1557999999999999</v>
      </c>
      <c r="I116" s="403">
        <v>43249.801388888889</v>
      </c>
      <c r="J116">
        <v>1.1537999999999999</v>
      </c>
      <c r="K116">
        <v>0</v>
      </c>
      <c r="M116">
        <v>0</v>
      </c>
      <c r="N116">
        <v>4</v>
      </c>
      <c r="O116">
        <v>1110</v>
      </c>
      <c r="P116" t="s">
        <v>1981</v>
      </c>
      <c r="Q116">
        <v>49</v>
      </c>
      <c r="R116" t="s">
        <v>97</v>
      </c>
    </row>
    <row r="117" spans="1:18">
      <c r="A117" s="542">
        <v>116</v>
      </c>
      <c r="B117" s="403">
        <v>43249.618750000001</v>
      </c>
      <c r="C117" t="s">
        <v>97</v>
      </c>
      <c r="D117">
        <v>0.03</v>
      </c>
      <c r="E117" t="s">
        <v>257</v>
      </c>
      <c r="F117">
        <v>1.1573</v>
      </c>
      <c r="I117" s="403">
        <v>43249.801388888889</v>
      </c>
      <c r="J117">
        <v>1.1537999999999999</v>
      </c>
      <c r="K117">
        <v>0</v>
      </c>
      <c r="M117">
        <v>0</v>
      </c>
      <c r="N117">
        <v>10.5</v>
      </c>
      <c r="O117">
        <v>1110</v>
      </c>
      <c r="P117" t="s">
        <v>1980</v>
      </c>
      <c r="Q117">
        <v>49</v>
      </c>
      <c r="R117" t="s">
        <v>97</v>
      </c>
    </row>
    <row r="118" spans="1:18">
      <c r="A118" s="542">
        <v>117</v>
      </c>
      <c r="B118" s="403">
        <v>43249.810416666667</v>
      </c>
      <c r="C118" t="s">
        <v>97</v>
      </c>
      <c r="D118">
        <v>0.01</v>
      </c>
      <c r="E118" t="s">
        <v>257</v>
      </c>
      <c r="F118">
        <v>1.1521999999999999</v>
      </c>
      <c r="I118" s="403">
        <v>43250.193749999999</v>
      </c>
      <c r="J118">
        <v>1.1520999999999999</v>
      </c>
      <c r="K118">
        <v>0</v>
      </c>
      <c r="M118">
        <v>0.02</v>
      </c>
      <c r="N118">
        <v>0.12</v>
      </c>
      <c r="O118">
        <v>1110</v>
      </c>
      <c r="P118" t="s">
        <v>579</v>
      </c>
      <c r="Q118">
        <v>50</v>
      </c>
      <c r="R118" t="s">
        <v>97</v>
      </c>
    </row>
    <row r="119" spans="1:18">
      <c r="A119" s="542">
        <v>118</v>
      </c>
      <c r="B119" s="403">
        <v>43249.816666666666</v>
      </c>
      <c r="C119" t="s">
        <v>97</v>
      </c>
      <c r="D119">
        <v>0.01</v>
      </c>
      <c r="E119" t="s">
        <v>257</v>
      </c>
      <c r="F119">
        <v>1.1534</v>
      </c>
      <c r="I119" s="403">
        <v>43250.193749999999</v>
      </c>
      <c r="J119">
        <v>1.1520999999999999</v>
      </c>
      <c r="K119">
        <v>0</v>
      </c>
      <c r="M119">
        <v>0.02</v>
      </c>
      <c r="N119">
        <v>1.32</v>
      </c>
      <c r="O119">
        <v>1110</v>
      </c>
      <c r="P119" t="s">
        <v>1979</v>
      </c>
      <c r="Q119">
        <v>50</v>
      </c>
      <c r="R119" t="s">
        <v>97</v>
      </c>
    </row>
    <row r="120" spans="1:18">
      <c r="A120" s="542">
        <v>119</v>
      </c>
      <c r="B120" s="403">
        <v>43250.01458333333</v>
      </c>
      <c r="C120" t="s">
        <v>97</v>
      </c>
      <c r="D120">
        <v>0.01</v>
      </c>
      <c r="E120" t="s">
        <v>257</v>
      </c>
      <c r="F120">
        <v>1.1547000000000001</v>
      </c>
      <c r="I120" s="403">
        <v>43250.193749999999</v>
      </c>
      <c r="J120">
        <v>1.1520999999999999</v>
      </c>
      <c r="K120">
        <v>0</v>
      </c>
      <c r="M120">
        <v>0</v>
      </c>
      <c r="N120">
        <v>2.6</v>
      </c>
      <c r="O120">
        <v>1110</v>
      </c>
      <c r="P120" t="s">
        <v>1978</v>
      </c>
      <c r="Q120">
        <v>50</v>
      </c>
      <c r="R120" t="s">
        <v>97</v>
      </c>
    </row>
    <row r="121" spans="1:18">
      <c r="A121" s="542">
        <v>120</v>
      </c>
      <c r="B121" s="403">
        <v>43250.200694444444</v>
      </c>
      <c r="C121" t="s">
        <v>97</v>
      </c>
      <c r="D121">
        <v>0.01</v>
      </c>
      <c r="E121" t="s">
        <v>257</v>
      </c>
      <c r="F121">
        <v>1.1521999999999999</v>
      </c>
      <c r="I121" s="403">
        <v>43252.677083333336</v>
      </c>
      <c r="J121">
        <v>1.163</v>
      </c>
      <c r="K121">
        <v>0</v>
      </c>
      <c r="M121">
        <v>7.0000000000000007E-2</v>
      </c>
      <c r="N121">
        <v>-10.73</v>
      </c>
      <c r="O121">
        <v>1110</v>
      </c>
      <c r="P121" t="s">
        <v>579</v>
      </c>
      <c r="Q121">
        <v>51</v>
      </c>
      <c r="R121" t="s">
        <v>97</v>
      </c>
    </row>
    <row r="122" spans="1:18">
      <c r="A122" s="542">
        <v>121</v>
      </c>
      <c r="B122" s="403">
        <v>43250.226388888892</v>
      </c>
      <c r="C122" t="s">
        <v>97</v>
      </c>
      <c r="D122">
        <v>0.01</v>
      </c>
      <c r="E122" t="s">
        <v>257</v>
      </c>
      <c r="F122">
        <v>1.1534</v>
      </c>
      <c r="I122" s="403">
        <v>43252.677083333336</v>
      </c>
      <c r="J122">
        <v>1.163</v>
      </c>
      <c r="K122">
        <v>0</v>
      </c>
      <c r="M122">
        <v>7.0000000000000007E-2</v>
      </c>
      <c r="N122">
        <v>-9.5299999999999994</v>
      </c>
      <c r="O122">
        <v>1110</v>
      </c>
      <c r="P122" t="s">
        <v>1955</v>
      </c>
      <c r="Q122">
        <v>51</v>
      </c>
      <c r="R122" t="s">
        <v>97</v>
      </c>
    </row>
    <row r="123" spans="1:18">
      <c r="A123" s="542">
        <v>122</v>
      </c>
      <c r="B123" s="403">
        <v>43250.32708333333</v>
      </c>
      <c r="C123" t="s">
        <v>97</v>
      </c>
      <c r="D123">
        <v>0.01</v>
      </c>
      <c r="E123" t="s">
        <v>257</v>
      </c>
      <c r="F123">
        <v>1.1547000000000001</v>
      </c>
      <c r="I123" s="403">
        <v>43252.677083333336</v>
      </c>
      <c r="J123">
        <v>1.163</v>
      </c>
      <c r="K123">
        <v>0</v>
      </c>
      <c r="M123">
        <v>7.0000000000000007E-2</v>
      </c>
      <c r="N123">
        <v>-8.23</v>
      </c>
      <c r="O123">
        <v>1110</v>
      </c>
      <c r="P123" t="s">
        <v>1953</v>
      </c>
      <c r="Q123">
        <v>51</v>
      </c>
      <c r="R123" t="s">
        <v>97</v>
      </c>
    </row>
    <row r="124" spans="1:18">
      <c r="A124" s="542">
        <v>123</v>
      </c>
      <c r="B124" s="403">
        <v>43250.338888888888</v>
      </c>
      <c r="C124" t="s">
        <v>97</v>
      </c>
      <c r="D124">
        <v>0.02</v>
      </c>
      <c r="E124" t="s">
        <v>257</v>
      </c>
      <c r="F124">
        <v>1.1561999999999999</v>
      </c>
      <c r="I124" s="403">
        <v>43252.677083333336</v>
      </c>
      <c r="J124">
        <v>1.163</v>
      </c>
      <c r="K124">
        <v>0</v>
      </c>
      <c r="M124">
        <v>0.12</v>
      </c>
      <c r="N124">
        <v>-13.48</v>
      </c>
      <c r="O124">
        <v>1110</v>
      </c>
      <c r="P124" t="s">
        <v>1956</v>
      </c>
      <c r="Q124">
        <v>51</v>
      </c>
      <c r="R124" t="s">
        <v>97</v>
      </c>
    </row>
    <row r="125" spans="1:18">
      <c r="A125" s="542">
        <v>124</v>
      </c>
      <c r="B125" s="403">
        <v>43250.359027777777</v>
      </c>
      <c r="C125" t="s">
        <v>97</v>
      </c>
      <c r="D125">
        <v>0.03</v>
      </c>
      <c r="E125" t="s">
        <v>257</v>
      </c>
      <c r="F125">
        <v>1.1577</v>
      </c>
      <c r="I125" s="403">
        <v>43252.677083333336</v>
      </c>
      <c r="J125">
        <v>1.163</v>
      </c>
      <c r="K125">
        <v>0</v>
      </c>
      <c r="M125">
        <v>0.19</v>
      </c>
      <c r="N125">
        <v>-15.71</v>
      </c>
      <c r="O125">
        <v>1110</v>
      </c>
      <c r="P125" t="s">
        <v>1958</v>
      </c>
      <c r="Q125">
        <v>51</v>
      </c>
      <c r="R125" t="s">
        <v>97</v>
      </c>
    </row>
    <row r="126" spans="1:18">
      <c r="A126" s="542">
        <v>125</v>
      </c>
      <c r="B126" s="403">
        <v>43250.406944444447</v>
      </c>
      <c r="C126" t="s">
        <v>97</v>
      </c>
      <c r="D126">
        <v>0.04</v>
      </c>
      <c r="E126" t="s">
        <v>257</v>
      </c>
      <c r="F126">
        <v>1.1593</v>
      </c>
      <c r="I126" s="403">
        <v>43252.677083333336</v>
      </c>
      <c r="J126">
        <v>1.163</v>
      </c>
      <c r="K126">
        <v>0</v>
      </c>
      <c r="M126">
        <v>0.25</v>
      </c>
      <c r="N126">
        <v>-14.55</v>
      </c>
      <c r="O126">
        <v>1110</v>
      </c>
      <c r="P126" t="s">
        <v>1957</v>
      </c>
      <c r="Q126">
        <v>51</v>
      </c>
      <c r="R126" t="s">
        <v>97</v>
      </c>
    </row>
    <row r="127" spans="1:18">
      <c r="A127" s="542">
        <v>126</v>
      </c>
      <c r="B127" s="403">
        <v>43250.501388888886</v>
      </c>
      <c r="C127" t="s">
        <v>97</v>
      </c>
      <c r="D127">
        <v>0.06</v>
      </c>
      <c r="E127" t="s">
        <v>257</v>
      </c>
      <c r="F127">
        <v>1.1614</v>
      </c>
      <c r="I127" s="403">
        <v>43252.677083333336</v>
      </c>
      <c r="J127">
        <v>1.163</v>
      </c>
      <c r="K127">
        <v>0</v>
      </c>
      <c r="M127">
        <v>0.37</v>
      </c>
      <c r="N127">
        <v>-9.23</v>
      </c>
      <c r="O127">
        <v>1110</v>
      </c>
      <c r="P127" t="s">
        <v>1954</v>
      </c>
      <c r="Q127">
        <v>51</v>
      </c>
      <c r="R127" t="s">
        <v>97</v>
      </c>
    </row>
    <row r="128" spans="1:18">
      <c r="A128" s="542">
        <v>128</v>
      </c>
      <c r="B128" s="403">
        <v>43250.572916666664</v>
      </c>
      <c r="C128" t="s">
        <v>97</v>
      </c>
      <c r="D128">
        <v>0.09</v>
      </c>
      <c r="E128" t="s">
        <v>257</v>
      </c>
      <c r="F128">
        <v>1.1637</v>
      </c>
      <c r="I128" s="403">
        <v>43252.677083333336</v>
      </c>
      <c r="J128">
        <v>1.163</v>
      </c>
      <c r="K128">
        <v>0</v>
      </c>
      <c r="M128">
        <v>0.56000000000000005</v>
      </c>
      <c r="N128">
        <v>6.86</v>
      </c>
      <c r="O128">
        <v>1110</v>
      </c>
      <c r="P128" t="s">
        <v>1952</v>
      </c>
      <c r="Q128">
        <v>51</v>
      </c>
      <c r="R128" t="s">
        <v>97</v>
      </c>
    </row>
    <row r="129" spans="1:18">
      <c r="A129" s="542">
        <v>133</v>
      </c>
      <c r="B129" s="403">
        <v>43250.731944444444</v>
      </c>
      <c r="C129" t="s">
        <v>97</v>
      </c>
      <c r="D129">
        <v>0.13</v>
      </c>
      <c r="E129" t="s">
        <v>257</v>
      </c>
      <c r="F129">
        <v>1.1669</v>
      </c>
      <c r="I129" s="403">
        <v>43252.677083333336</v>
      </c>
      <c r="J129">
        <v>1.163</v>
      </c>
      <c r="K129">
        <v>0</v>
      </c>
      <c r="M129">
        <v>0.81</v>
      </c>
      <c r="N129">
        <v>51.51</v>
      </c>
      <c r="O129">
        <v>1110</v>
      </c>
      <c r="P129" t="s">
        <v>1951</v>
      </c>
      <c r="Q129">
        <v>51</v>
      </c>
      <c r="R129" t="s">
        <v>97</v>
      </c>
    </row>
    <row r="130" spans="1:18">
      <c r="A130" s="542">
        <v>140</v>
      </c>
      <c r="B130" s="403">
        <v>43251.402777777781</v>
      </c>
      <c r="C130" t="s">
        <v>97</v>
      </c>
      <c r="D130">
        <v>0.2</v>
      </c>
      <c r="E130" t="s">
        <v>257</v>
      </c>
      <c r="F130">
        <v>1.1701999999999999</v>
      </c>
      <c r="I130" s="403">
        <v>43252.677083333336</v>
      </c>
      <c r="J130">
        <v>1.163</v>
      </c>
      <c r="K130">
        <v>0</v>
      </c>
      <c r="M130">
        <v>0.31</v>
      </c>
      <c r="N130">
        <v>144.31</v>
      </c>
      <c r="O130">
        <v>1110</v>
      </c>
      <c r="P130" t="s">
        <v>1950</v>
      </c>
      <c r="Q130">
        <v>51</v>
      </c>
      <c r="R130" t="s">
        <v>97</v>
      </c>
    </row>
    <row r="131" spans="1:18">
      <c r="A131" s="542">
        <v>127</v>
      </c>
      <c r="B131" s="403">
        <v>43250.554166666669</v>
      </c>
      <c r="C131" t="s">
        <v>96</v>
      </c>
      <c r="D131">
        <v>0.01</v>
      </c>
      <c r="E131" t="s">
        <v>257</v>
      </c>
      <c r="F131">
        <v>1.1633</v>
      </c>
      <c r="I131" s="403">
        <v>43250.587500000001</v>
      </c>
      <c r="J131">
        <v>1.1645000000000001</v>
      </c>
      <c r="K131">
        <v>0</v>
      </c>
      <c r="M131">
        <v>0</v>
      </c>
      <c r="N131">
        <v>1.2</v>
      </c>
      <c r="O131">
        <v>1110</v>
      </c>
      <c r="P131" t="s">
        <v>567</v>
      </c>
      <c r="Q131">
        <v>52</v>
      </c>
      <c r="R131" t="s">
        <v>96</v>
      </c>
    </row>
    <row r="132" spans="1:18">
      <c r="A132" s="542">
        <v>129</v>
      </c>
      <c r="B132" s="403">
        <v>43250.592361111114</v>
      </c>
      <c r="C132" t="s">
        <v>96</v>
      </c>
      <c r="D132">
        <v>0.01</v>
      </c>
      <c r="E132" t="s">
        <v>257</v>
      </c>
      <c r="F132">
        <v>1.1637999999999999</v>
      </c>
      <c r="I132" s="403">
        <v>43250.725694444445</v>
      </c>
      <c r="J132">
        <v>1.1628000000000001</v>
      </c>
      <c r="K132">
        <v>0</v>
      </c>
      <c r="M132">
        <v>0</v>
      </c>
      <c r="N132">
        <v>-1</v>
      </c>
      <c r="O132">
        <v>1110</v>
      </c>
      <c r="P132" t="s">
        <v>579</v>
      </c>
      <c r="Q132">
        <v>53</v>
      </c>
      <c r="R132" t="s">
        <v>96</v>
      </c>
    </row>
    <row r="133" spans="1:18">
      <c r="A133" s="542">
        <v>130</v>
      </c>
      <c r="B133" s="403">
        <v>43250.625694444447</v>
      </c>
      <c r="C133" t="s">
        <v>96</v>
      </c>
      <c r="D133">
        <v>0.01</v>
      </c>
      <c r="E133" t="s">
        <v>257</v>
      </c>
      <c r="F133">
        <v>1.1625000000000001</v>
      </c>
      <c r="I133" s="403">
        <v>43250.725694444445</v>
      </c>
      <c r="J133">
        <v>1.1628000000000001</v>
      </c>
      <c r="K133">
        <v>0</v>
      </c>
      <c r="M133">
        <v>0</v>
      </c>
      <c r="N133">
        <v>0.3</v>
      </c>
      <c r="O133">
        <v>1110</v>
      </c>
      <c r="P133" t="s">
        <v>574</v>
      </c>
      <c r="Q133">
        <v>53</v>
      </c>
      <c r="R133" t="s">
        <v>96</v>
      </c>
    </row>
    <row r="134" spans="1:18">
      <c r="A134" s="542">
        <v>131</v>
      </c>
      <c r="B134" s="403">
        <v>43250.668055555558</v>
      </c>
      <c r="C134" t="s">
        <v>96</v>
      </c>
      <c r="D134">
        <v>0.01</v>
      </c>
      <c r="E134" t="s">
        <v>257</v>
      </c>
      <c r="F134">
        <v>1.1612</v>
      </c>
      <c r="I134" s="403">
        <v>43250.725694444445</v>
      </c>
      <c r="J134">
        <v>1.1628000000000001</v>
      </c>
      <c r="K134">
        <v>0</v>
      </c>
      <c r="M134">
        <v>0</v>
      </c>
      <c r="N134">
        <v>1.6</v>
      </c>
      <c r="O134">
        <v>1110</v>
      </c>
      <c r="P134" t="s">
        <v>575</v>
      </c>
      <c r="Q134">
        <v>53</v>
      </c>
      <c r="R134" t="s">
        <v>96</v>
      </c>
    </row>
    <row r="135" spans="1:18">
      <c r="A135" s="542">
        <v>132</v>
      </c>
      <c r="B135" s="403">
        <v>43250.69027777778</v>
      </c>
      <c r="C135" t="s">
        <v>96</v>
      </c>
      <c r="D135">
        <v>0.02</v>
      </c>
      <c r="E135" t="s">
        <v>257</v>
      </c>
      <c r="F135">
        <v>1.1597999999999999</v>
      </c>
      <c r="I135" s="403">
        <v>43250.725694444445</v>
      </c>
      <c r="J135">
        <v>1.1628000000000001</v>
      </c>
      <c r="K135">
        <v>0</v>
      </c>
      <c r="M135">
        <v>0</v>
      </c>
      <c r="N135">
        <v>6</v>
      </c>
      <c r="O135">
        <v>1110</v>
      </c>
      <c r="P135" t="s">
        <v>576</v>
      </c>
      <c r="Q135">
        <v>53</v>
      </c>
      <c r="R135" t="s">
        <v>96</v>
      </c>
    </row>
    <row r="136" spans="1:18">
      <c r="A136" s="542">
        <v>134</v>
      </c>
      <c r="B136" s="403">
        <v>43250.736805555556</v>
      </c>
      <c r="C136" t="s">
        <v>96</v>
      </c>
      <c r="D136">
        <v>0.01</v>
      </c>
      <c r="E136" t="s">
        <v>257</v>
      </c>
      <c r="F136">
        <v>1.165</v>
      </c>
      <c r="I136" s="403">
        <v>43250.743055555555</v>
      </c>
      <c r="J136">
        <v>1.1661999999999999</v>
      </c>
      <c r="K136">
        <v>0</v>
      </c>
      <c r="M136">
        <v>0</v>
      </c>
      <c r="N136">
        <v>1.2</v>
      </c>
      <c r="O136">
        <v>1110</v>
      </c>
      <c r="P136" t="s">
        <v>567</v>
      </c>
      <c r="Q136">
        <v>54</v>
      </c>
      <c r="R136" t="s">
        <v>96</v>
      </c>
    </row>
    <row r="137" spans="1:18">
      <c r="A137" s="542">
        <v>135</v>
      </c>
      <c r="B137" s="403">
        <v>43250.753472222219</v>
      </c>
      <c r="C137" t="s">
        <v>96</v>
      </c>
      <c r="D137">
        <v>0.01</v>
      </c>
      <c r="E137" t="s">
        <v>257</v>
      </c>
      <c r="F137">
        <v>1.1664000000000001</v>
      </c>
      <c r="I137" s="403">
        <v>43251.315972222219</v>
      </c>
      <c r="J137">
        <v>1.1674</v>
      </c>
      <c r="K137">
        <v>0</v>
      </c>
      <c r="M137">
        <v>-0.37</v>
      </c>
      <c r="N137">
        <v>0.63</v>
      </c>
      <c r="O137">
        <v>1110</v>
      </c>
      <c r="P137" t="s">
        <v>579</v>
      </c>
      <c r="Q137">
        <v>55</v>
      </c>
      <c r="R137" t="s">
        <v>96</v>
      </c>
    </row>
    <row r="138" spans="1:18">
      <c r="A138" s="542">
        <v>136</v>
      </c>
      <c r="B138" s="403">
        <v>43250.828472222223</v>
      </c>
      <c r="C138" t="s">
        <v>96</v>
      </c>
      <c r="D138">
        <v>0.01</v>
      </c>
      <c r="E138" t="s">
        <v>257</v>
      </c>
      <c r="F138">
        <v>1.1652</v>
      </c>
      <c r="I138" s="403">
        <v>43251.315972222219</v>
      </c>
      <c r="J138">
        <v>1.1674</v>
      </c>
      <c r="K138">
        <v>0</v>
      </c>
      <c r="M138">
        <v>-0.37</v>
      </c>
      <c r="N138">
        <v>1.83</v>
      </c>
      <c r="O138">
        <v>1110</v>
      </c>
      <c r="P138" t="s">
        <v>1966</v>
      </c>
      <c r="Q138">
        <v>55</v>
      </c>
      <c r="R138" t="s">
        <v>96</v>
      </c>
    </row>
    <row r="139" spans="1:18">
      <c r="A139" s="542">
        <v>137</v>
      </c>
      <c r="B139" s="403">
        <v>43251.322222222225</v>
      </c>
      <c r="C139" t="s">
        <v>96</v>
      </c>
      <c r="D139">
        <v>0.01</v>
      </c>
      <c r="E139" t="s">
        <v>257</v>
      </c>
      <c r="F139">
        <v>1.1684000000000001</v>
      </c>
      <c r="I139" s="403">
        <v>43251.366666666669</v>
      </c>
      <c r="J139">
        <v>1.169</v>
      </c>
      <c r="K139">
        <v>0</v>
      </c>
      <c r="M139">
        <v>0</v>
      </c>
      <c r="N139">
        <v>0.6</v>
      </c>
      <c r="O139">
        <v>1110</v>
      </c>
      <c r="P139" t="s">
        <v>567</v>
      </c>
      <c r="Q139">
        <v>56</v>
      </c>
      <c r="R139" t="s">
        <v>96</v>
      </c>
    </row>
    <row r="140" spans="1:18">
      <c r="A140" s="542">
        <v>138</v>
      </c>
      <c r="B140" s="403">
        <v>43251.359722222223</v>
      </c>
      <c r="C140" t="s">
        <v>96</v>
      </c>
      <c r="D140">
        <v>0.01</v>
      </c>
      <c r="E140" t="s">
        <v>257</v>
      </c>
      <c r="F140">
        <v>1.1672</v>
      </c>
      <c r="I140" s="403">
        <v>43251.366666666669</v>
      </c>
      <c r="J140">
        <v>1.169</v>
      </c>
      <c r="K140">
        <v>0</v>
      </c>
      <c r="M140">
        <v>0</v>
      </c>
      <c r="N140">
        <v>1.8</v>
      </c>
      <c r="O140">
        <v>1110</v>
      </c>
      <c r="P140" t="s">
        <v>577</v>
      </c>
      <c r="Q140">
        <v>56</v>
      </c>
      <c r="R140" t="s">
        <v>96</v>
      </c>
    </row>
    <row r="141" spans="1:18">
      <c r="A141" s="542">
        <v>139</v>
      </c>
      <c r="B141" s="403">
        <v>43251.375</v>
      </c>
      <c r="C141" t="s">
        <v>96</v>
      </c>
      <c r="D141">
        <v>0.01</v>
      </c>
      <c r="E141" t="s">
        <v>257</v>
      </c>
      <c r="F141">
        <v>1.1684000000000001</v>
      </c>
      <c r="I141" s="403">
        <v>43251.396527777775</v>
      </c>
      <c r="J141">
        <v>1.1696</v>
      </c>
      <c r="K141">
        <v>0</v>
      </c>
      <c r="M141">
        <v>0</v>
      </c>
      <c r="N141">
        <v>1.2</v>
      </c>
      <c r="O141">
        <v>1110</v>
      </c>
      <c r="P141" t="s">
        <v>579</v>
      </c>
      <c r="Q141">
        <v>57</v>
      </c>
      <c r="R141" t="s">
        <v>96</v>
      </c>
    </row>
    <row r="142" spans="1:18">
      <c r="A142" s="542">
        <v>141</v>
      </c>
      <c r="B142" s="403">
        <v>43251.417361111111</v>
      </c>
      <c r="C142" t="s">
        <v>96</v>
      </c>
      <c r="D142">
        <v>0.01</v>
      </c>
      <c r="E142" t="s">
        <v>257</v>
      </c>
      <c r="F142">
        <v>1.1709000000000001</v>
      </c>
      <c r="I142" s="403">
        <v>43251.430555555555</v>
      </c>
      <c r="J142">
        <v>1.1720999999999999</v>
      </c>
      <c r="K142">
        <v>0</v>
      </c>
      <c r="M142">
        <v>0</v>
      </c>
      <c r="N142">
        <v>1.2</v>
      </c>
      <c r="O142">
        <v>1110</v>
      </c>
      <c r="P142" t="s">
        <v>567</v>
      </c>
      <c r="Q142">
        <v>58</v>
      </c>
      <c r="R142" t="s">
        <v>96</v>
      </c>
    </row>
    <row r="143" spans="1:18">
      <c r="A143" s="542">
        <v>142</v>
      </c>
      <c r="B143" s="403">
        <v>43251.461805555555</v>
      </c>
      <c r="C143" t="s">
        <v>96</v>
      </c>
      <c r="D143">
        <v>0.01</v>
      </c>
      <c r="E143" t="s">
        <v>257</v>
      </c>
      <c r="F143">
        <v>1.1708000000000001</v>
      </c>
      <c r="I143" s="403">
        <v>43251.736111111109</v>
      </c>
      <c r="J143">
        <v>1.1687000000000001</v>
      </c>
      <c r="K143">
        <v>0</v>
      </c>
      <c r="M143">
        <v>0</v>
      </c>
      <c r="N143">
        <v>-2.1</v>
      </c>
      <c r="O143">
        <v>1110</v>
      </c>
      <c r="P143" t="s">
        <v>579</v>
      </c>
      <c r="Q143">
        <v>59</v>
      </c>
      <c r="R143" t="s">
        <v>96</v>
      </c>
    </row>
    <row r="144" spans="1:18">
      <c r="A144" s="542">
        <v>143</v>
      </c>
      <c r="B144" s="403">
        <v>43251.490277777775</v>
      </c>
      <c r="C144" t="s">
        <v>96</v>
      </c>
      <c r="D144">
        <v>0.01</v>
      </c>
      <c r="E144" t="s">
        <v>257</v>
      </c>
      <c r="F144">
        <v>1.1696</v>
      </c>
      <c r="I144" s="403">
        <v>43251.736111111109</v>
      </c>
      <c r="J144">
        <v>1.1687000000000001</v>
      </c>
      <c r="K144">
        <v>0</v>
      </c>
      <c r="M144">
        <v>0</v>
      </c>
      <c r="N144">
        <v>-0.9</v>
      </c>
      <c r="O144">
        <v>1110</v>
      </c>
      <c r="P144" t="s">
        <v>1965</v>
      </c>
      <c r="Q144">
        <v>59</v>
      </c>
      <c r="R144" t="s">
        <v>96</v>
      </c>
    </row>
    <row r="145" spans="1:18">
      <c r="A145" s="542">
        <v>144</v>
      </c>
      <c r="B145" s="403">
        <v>43251.515277777777</v>
      </c>
      <c r="C145" t="s">
        <v>96</v>
      </c>
      <c r="D145">
        <v>0.01</v>
      </c>
      <c r="E145" t="s">
        <v>257</v>
      </c>
      <c r="F145">
        <v>1.1682999999999999</v>
      </c>
      <c r="I145" s="403">
        <v>43251.736111111109</v>
      </c>
      <c r="J145">
        <v>1.1687000000000001</v>
      </c>
      <c r="K145">
        <v>0</v>
      </c>
      <c r="M145">
        <v>0</v>
      </c>
      <c r="N145">
        <v>0.4</v>
      </c>
      <c r="O145">
        <v>1110</v>
      </c>
      <c r="P145" t="s">
        <v>1964</v>
      </c>
      <c r="Q145">
        <v>59</v>
      </c>
      <c r="R145" t="s">
        <v>96</v>
      </c>
    </row>
    <row r="146" spans="1:18">
      <c r="A146" s="542">
        <v>145</v>
      </c>
      <c r="B146" s="403">
        <v>43251.62777777778</v>
      </c>
      <c r="C146" t="s">
        <v>96</v>
      </c>
      <c r="D146">
        <v>0.02</v>
      </c>
      <c r="E146" t="s">
        <v>257</v>
      </c>
      <c r="F146">
        <v>1.1666000000000001</v>
      </c>
      <c r="I146" s="403">
        <v>43251.736111111109</v>
      </c>
      <c r="J146">
        <v>1.1687000000000001</v>
      </c>
      <c r="K146">
        <v>0</v>
      </c>
      <c r="M146">
        <v>0</v>
      </c>
      <c r="N146">
        <v>4.2</v>
      </c>
      <c r="O146">
        <v>1110</v>
      </c>
      <c r="P146" t="s">
        <v>1963</v>
      </c>
      <c r="Q146">
        <v>59</v>
      </c>
      <c r="R146" t="s">
        <v>96</v>
      </c>
    </row>
    <row r="147" spans="1:18">
      <c r="A147" s="542">
        <v>146</v>
      </c>
      <c r="B147" s="403">
        <v>43251.725694444445</v>
      </c>
      <c r="C147" t="s">
        <v>96</v>
      </c>
      <c r="D147">
        <v>0.03</v>
      </c>
      <c r="E147" t="s">
        <v>257</v>
      </c>
      <c r="F147">
        <v>1.1651</v>
      </c>
      <c r="I147" s="403">
        <v>43251.736111111109</v>
      </c>
      <c r="J147">
        <v>1.1687000000000001</v>
      </c>
      <c r="K147">
        <v>0</v>
      </c>
      <c r="M147">
        <v>0</v>
      </c>
      <c r="N147">
        <v>10.8</v>
      </c>
      <c r="O147">
        <v>1110</v>
      </c>
      <c r="P147" t="s">
        <v>578</v>
      </c>
      <c r="Q147">
        <v>59</v>
      </c>
      <c r="R147" t="s">
        <v>96</v>
      </c>
    </row>
    <row r="148" spans="1:18">
      <c r="A148" s="542">
        <v>147</v>
      </c>
      <c r="B148" s="403">
        <v>43251.740972222222</v>
      </c>
      <c r="C148" t="s">
        <v>96</v>
      </c>
      <c r="D148">
        <v>0.01</v>
      </c>
      <c r="E148" t="s">
        <v>257</v>
      </c>
      <c r="F148">
        <v>1.1686000000000001</v>
      </c>
      <c r="I148" s="403">
        <v>43251.796527777777</v>
      </c>
      <c r="J148">
        <v>1.1687000000000001</v>
      </c>
      <c r="K148">
        <v>0</v>
      </c>
      <c r="M148">
        <v>0</v>
      </c>
      <c r="N148">
        <v>0.1</v>
      </c>
      <c r="O148">
        <v>1110</v>
      </c>
      <c r="P148" t="s">
        <v>579</v>
      </c>
      <c r="Q148">
        <v>60</v>
      </c>
      <c r="R148" t="s">
        <v>96</v>
      </c>
    </row>
    <row r="149" spans="1:18">
      <c r="A149" s="542">
        <v>148</v>
      </c>
      <c r="B149" s="403">
        <v>43251.745138888888</v>
      </c>
      <c r="C149" t="s">
        <v>96</v>
      </c>
      <c r="D149">
        <v>0.01</v>
      </c>
      <c r="E149" t="s">
        <v>257</v>
      </c>
      <c r="F149">
        <v>1.1674</v>
      </c>
      <c r="I149" s="403">
        <v>43251.796527777777</v>
      </c>
      <c r="J149">
        <v>1.1687000000000001</v>
      </c>
      <c r="K149">
        <v>0</v>
      </c>
      <c r="M149">
        <v>0</v>
      </c>
      <c r="N149">
        <v>1.3</v>
      </c>
      <c r="O149">
        <v>1110</v>
      </c>
      <c r="P149" t="s">
        <v>1962</v>
      </c>
      <c r="Q149">
        <v>60</v>
      </c>
      <c r="R149" t="s">
        <v>96</v>
      </c>
    </row>
    <row r="150" spans="1:18">
      <c r="A150" s="542">
        <v>149</v>
      </c>
      <c r="B150" s="403">
        <v>43251.763194444444</v>
      </c>
      <c r="C150" t="s">
        <v>96</v>
      </c>
      <c r="D150">
        <v>0.01</v>
      </c>
      <c r="E150" t="s">
        <v>257</v>
      </c>
      <c r="F150">
        <v>1.1660999999999999</v>
      </c>
      <c r="I150" s="403">
        <v>43251.796527777777</v>
      </c>
      <c r="J150">
        <v>1.1687000000000001</v>
      </c>
      <c r="K150">
        <v>0</v>
      </c>
      <c r="M150">
        <v>0</v>
      </c>
      <c r="N150">
        <v>2.6</v>
      </c>
      <c r="O150">
        <v>1110</v>
      </c>
      <c r="P150" t="s">
        <v>1961</v>
      </c>
      <c r="Q150">
        <v>60</v>
      </c>
      <c r="R150" t="s">
        <v>96</v>
      </c>
    </row>
    <row r="151" spans="1:18">
      <c r="A151" s="542">
        <v>150</v>
      </c>
      <c r="B151" s="403">
        <v>43251.804861111108</v>
      </c>
      <c r="C151" t="s">
        <v>96</v>
      </c>
      <c r="D151">
        <v>0.01</v>
      </c>
      <c r="E151" t="s">
        <v>257</v>
      </c>
      <c r="F151">
        <v>1.1673</v>
      </c>
      <c r="I151" s="403">
        <v>43251.813888888886</v>
      </c>
      <c r="J151">
        <v>1.1684000000000001</v>
      </c>
      <c r="K151">
        <v>0</v>
      </c>
      <c r="M151">
        <v>0</v>
      </c>
      <c r="N151">
        <v>1.1000000000000001</v>
      </c>
      <c r="O151">
        <v>1110</v>
      </c>
      <c r="P151" t="s">
        <v>579</v>
      </c>
      <c r="Q151">
        <v>61</v>
      </c>
      <c r="R151" t="s">
        <v>96</v>
      </c>
    </row>
    <row r="152" spans="1:18">
      <c r="A152" s="542">
        <v>151</v>
      </c>
      <c r="B152" s="403">
        <v>43251.959027777775</v>
      </c>
      <c r="C152" t="s">
        <v>96</v>
      </c>
      <c r="D152">
        <v>0.01</v>
      </c>
      <c r="E152" t="s">
        <v>257</v>
      </c>
      <c r="F152">
        <v>1.169</v>
      </c>
      <c r="I152" s="403">
        <v>43252.02847222222</v>
      </c>
      <c r="J152">
        <v>1.1702999999999999</v>
      </c>
      <c r="K152">
        <v>0</v>
      </c>
      <c r="M152">
        <v>-0.12</v>
      </c>
      <c r="N152">
        <v>1.18</v>
      </c>
      <c r="O152">
        <v>1110</v>
      </c>
      <c r="P152" t="s">
        <v>567</v>
      </c>
      <c r="Q152">
        <v>62</v>
      </c>
      <c r="R152" t="s">
        <v>96</v>
      </c>
    </row>
    <row r="153" spans="1:18">
      <c r="A153" s="542">
        <v>152</v>
      </c>
      <c r="B153" s="403">
        <v>43252.043055555558</v>
      </c>
      <c r="C153" t="s">
        <v>96</v>
      </c>
      <c r="D153">
        <v>0.01</v>
      </c>
      <c r="E153" t="s">
        <v>257</v>
      </c>
      <c r="F153">
        <v>1.1701999999999999</v>
      </c>
      <c r="I153" s="403">
        <v>43252.398611111108</v>
      </c>
      <c r="J153">
        <v>1.1701999999999999</v>
      </c>
      <c r="K153">
        <v>0</v>
      </c>
      <c r="M153">
        <v>0</v>
      </c>
      <c r="N153">
        <v>0</v>
      </c>
      <c r="O153">
        <v>1110</v>
      </c>
      <c r="P153" t="s">
        <v>579</v>
      </c>
      <c r="Q153">
        <v>63</v>
      </c>
      <c r="R153" t="s">
        <v>96</v>
      </c>
    </row>
    <row r="154" spans="1:18">
      <c r="A154" s="542">
        <v>153</v>
      </c>
      <c r="B154" s="403">
        <v>43252.090277777781</v>
      </c>
      <c r="C154" t="s">
        <v>96</v>
      </c>
      <c r="D154">
        <v>0.01</v>
      </c>
      <c r="E154" t="s">
        <v>257</v>
      </c>
      <c r="F154">
        <v>1.1689000000000001</v>
      </c>
      <c r="I154" s="403">
        <v>43252.398611111108</v>
      </c>
      <c r="J154">
        <v>1.1701999999999999</v>
      </c>
      <c r="K154">
        <v>0</v>
      </c>
      <c r="M154">
        <v>0</v>
      </c>
      <c r="N154">
        <v>1.3</v>
      </c>
      <c r="O154">
        <v>1110</v>
      </c>
      <c r="P154" t="s">
        <v>1960</v>
      </c>
      <c r="Q154">
        <v>63</v>
      </c>
      <c r="R154" t="s">
        <v>96</v>
      </c>
    </row>
    <row r="155" spans="1:18">
      <c r="A155" s="542">
        <v>154</v>
      </c>
      <c r="B155" s="403">
        <v>43252.294444444444</v>
      </c>
      <c r="C155" t="s">
        <v>96</v>
      </c>
      <c r="D155">
        <v>0.01</v>
      </c>
      <c r="E155" t="s">
        <v>257</v>
      </c>
      <c r="F155">
        <v>1.1676</v>
      </c>
      <c r="I155" s="403">
        <v>43252.398611111108</v>
      </c>
      <c r="J155">
        <v>1.1701999999999999</v>
      </c>
      <c r="K155">
        <v>0</v>
      </c>
      <c r="M155">
        <v>0</v>
      </c>
      <c r="N155">
        <v>2.6</v>
      </c>
      <c r="O155">
        <v>1110</v>
      </c>
      <c r="P155" t="s">
        <v>1959</v>
      </c>
      <c r="Q155">
        <v>63</v>
      </c>
      <c r="R155" t="s">
        <v>96</v>
      </c>
    </row>
    <row r="156" spans="1:18">
      <c r="A156" s="542">
        <v>155</v>
      </c>
      <c r="B156" s="403">
        <v>43252.411111111112</v>
      </c>
      <c r="C156" t="s">
        <v>96</v>
      </c>
      <c r="D156">
        <v>0.01</v>
      </c>
      <c r="E156" t="s">
        <v>257</v>
      </c>
      <c r="F156">
        <v>1.169</v>
      </c>
      <c r="I156" s="403">
        <v>43252.499305555553</v>
      </c>
      <c r="J156">
        <v>1.1701999999999999</v>
      </c>
      <c r="K156">
        <v>0</v>
      </c>
      <c r="M156">
        <v>0</v>
      </c>
      <c r="N156">
        <v>1.2</v>
      </c>
      <c r="O156">
        <v>1110</v>
      </c>
      <c r="P156" t="s">
        <v>579</v>
      </c>
      <c r="Q156">
        <v>64</v>
      </c>
      <c r="R156" t="s">
        <v>96</v>
      </c>
    </row>
    <row r="157" spans="1:18">
      <c r="A157" s="542">
        <v>156</v>
      </c>
      <c r="B157" s="403">
        <v>43252.509722222225</v>
      </c>
      <c r="C157" t="s">
        <v>96</v>
      </c>
      <c r="D157">
        <v>0.01</v>
      </c>
      <c r="E157" t="s">
        <v>257</v>
      </c>
      <c r="F157">
        <v>1.1708000000000001</v>
      </c>
      <c r="I157" s="403">
        <v>43255.148611111108</v>
      </c>
      <c r="J157">
        <v>1.1681999999999999</v>
      </c>
      <c r="K157">
        <v>0</v>
      </c>
      <c r="M157">
        <v>-0.12</v>
      </c>
      <c r="N157">
        <v>-2.72</v>
      </c>
      <c r="O157">
        <v>1110</v>
      </c>
      <c r="P157" t="s">
        <v>579</v>
      </c>
      <c r="Q157">
        <v>65</v>
      </c>
      <c r="R157" t="s">
        <v>96</v>
      </c>
    </row>
    <row r="158" spans="1:18">
      <c r="A158" s="542">
        <v>157</v>
      </c>
      <c r="B158" s="403">
        <v>43252.5625</v>
      </c>
      <c r="C158" t="s">
        <v>96</v>
      </c>
      <c r="D158">
        <v>0.01</v>
      </c>
      <c r="E158" t="s">
        <v>257</v>
      </c>
      <c r="F158">
        <v>1.1696</v>
      </c>
      <c r="I158" s="403">
        <v>43255.148611111108</v>
      </c>
      <c r="J158">
        <v>1.1681999999999999</v>
      </c>
      <c r="K158">
        <v>0</v>
      </c>
      <c r="M158">
        <v>-0.12</v>
      </c>
      <c r="N158">
        <v>-1.52</v>
      </c>
      <c r="O158">
        <v>1110</v>
      </c>
      <c r="P158" t="s">
        <v>1949</v>
      </c>
      <c r="Q158">
        <v>65</v>
      </c>
      <c r="R158" t="s">
        <v>96</v>
      </c>
    </row>
    <row r="159" spans="1:18">
      <c r="A159" s="542">
        <v>158</v>
      </c>
      <c r="B159" s="403">
        <v>43252.583333333336</v>
      </c>
      <c r="C159" t="s">
        <v>96</v>
      </c>
      <c r="D159">
        <v>0.01</v>
      </c>
      <c r="E159" t="s">
        <v>257</v>
      </c>
      <c r="F159">
        <v>1.1676</v>
      </c>
      <c r="I159" s="403">
        <v>43255.148611111108</v>
      </c>
      <c r="J159">
        <v>1.1681999999999999</v>
      </c>
      <c r="K159">
        <v>0</v>
      </c>
      <c r="M159">
        <v>-0.12</v>
      </c>
      <c r="N159">
        <v>0.48</v>
      </c>
      <c r="O159">
        <v>1110</v>
      </c>
      <c r="P159" t="s">
        <v>1948</v>
      </c>
      <c r="Q159">
        <v>65</v>
      </c>
      <c r="R159" t="s">
        <v>96</v>
      </c>
    </row>
    <row r="160" spans="1:18">
      <c r="A160" s="542">
        <v>159</v>
      </c>
      <c r="B160" s="403">
        <v>43252.605555555558</v>
      </c>
      <c r="C160" t="s">
        <v>96</v>
      </c>
      <c r="D160">
        <v>0.02</v>
      </c>
      <c r="E160" t="s">
        <v>257</v>
      </c>
      <c r="F160">
        <v>1.1660999999999999</v>
      </c>
      <c r="I160" s="403">
        <v>43255.148611111108</v>
      </c>
      <c r="J160">
        <v>1.1681999999999999</v>
      </c>
      <c r="K160">
        <v>0</v>
      </c>
      <c r="M160">
        <v>-0.25</v>
      </c>
      <c r="N160">
        <v>3.95</v>
      </c>
      <c r="O160">
        <v>1110</v>
      </c>
      <c r="P160" t="s">
        <v>1947</v>
      </c>
      <c r="Q160">
        <v>65</v>
      </c>
      <c r="R160" t="s">
        <v>96</v>
      </c>
    </row>
    <row r="161" spans="1:18">
      <c r="A161" s="542">
        <v>160</v>
      </c>
      <c r="B161" s="403">
        <v>43252.677083333336</v>
      </c>
      <c r="C161" t="s">
        <v>96</v>
      </c>
      <c r="D161">
        <v>0.03</v>
      </c>
      <c r="E161" t="s">
        <v>257</v>
      </c>
      <c r="F161">
        <v>1.1641999999999999</v>
      </c>
      <c r="I161" s="403">
        <v>43255.148611111108</v>
      </c>
      <c r="J161">
        <v>1.1681999999999999</v>
      </c>
      <c r="K161">
        <v>0</v>
      </c>
      <c r="M161">
        <v>-0.37</v>
      </c>
      <c r="N161">
        <v>11.63</v>
      </c>
      <c r="O161">
        <v>1110</v>
      </c>
      <c r="P161" t="s">
        <v>1946</v>
      </c>
      <c r="Q161">
        <v>65</v>
      </c>
      <c r="R161" t="s">
        <v>96</v>
      </c>
    </row>
    <row r="162" spans="1:18">
      <c r="A162" s="542">
        <v>161</v>
      </c>
      <c r="B162" s="403">
        <v>43252.682638888888</v>
      </c>
      <c r="C162" t="s">
        <v>97</v>
      </c>
      <c r="D162">
        <v>0.01</v>
      </c>
      <c r="E162" t="s">
        <v>257</v>
      </c>
      <c r="F162">
        <v>1.1655</v>
      </c>
      <c r="I162" s="403">
        <v>43259.502083333333</v>
      </c>
      <c r="J162">
        <v>1.1757</v>
      </c>
      <c r="K162">
        <v>0</v>
      </c>
      <c r="M162">
        <v>0.13</v>
      </c>
      <c r="N162">
        <v>-10.07</v>
      </c>
      <c r="O162">
        <v>1110</v>
      </c>
      <c r="P162" t="s">
        <v>579</v>
      </c>
      <c r="Q162">
        <v>66</v>
      </c>
      <c r="R162" t="s">
        <v>97</v>
      </c>
    </row>
    <row r="163" spans="1:18">
      <c r="A163" s="542">
        <v>162</v>
      </c>
      <c r="B163" s="403">
        <v>43252.71597222222</v>
      </c>
      <c r="C163" t="s">
        <v>97</v>
      </c>
      <c r="D163">
        <v>0.01</v>
      </c>
      <c r="E163" t="s">
        <v>257</v>
      </c>
      <c r="F163">
        <v>1.1667000000000001</v>
      </c>
      <c r="I163" s="403">
        <v>43259.502083333333</v>
      </c>
      <c r="J163">
        <v>1.1757</v>
      </c>
      <c r="K163">
        <v>0</v>
      </c>
      <c r="M163">
        <v>0.13</v>
      </c>
      <c r="N163">
        <v>-8.8699999999999992</v>
      </c>
      <c r="O163">
        <v>1110</v>
      </c>
      <c r="P163" t="s">
        <v>1942</v>
      </c>
      <c r="Q163">
        <v>66</v>
      </c>
      <c r="R163" t="s">
        <v>97</v>
      </c>
    </row>
    <row r="164" spans="1:18">
      <c r="A164" s="542">
        <v>163</v>
      </c>
      <c r="B164" s="403">
        <v>43255.148611111108</v>
      </c>
      <c r="C164" t="s">
        <v>97</v>
      </c>
      <c r="D164">
        <v>0.01</v>
      </c>
      <c r="E164" t="s">
        <v>257</v>
      </c>
      <c r="F164">
        <v>1.1680999999999999</v>
      </c>
      <c r="I164" s="403">
        <v>43259.502083333333</v>
      </c>
      <c r="J164">
        <v>1.1757</v>
      </c>
      <c r="K164">
        <v>0</v>
      </c>
      <c r="M164">
        <v>0.11</v>
      </c>
      <c r="N164">
        <v>-7.49</v>
      </c>
      <c r="O164">
        <v>1110</v>
      </c>
      <c r="P164" t="s">
        <v>1941</v>
      </c>
      <c r="Q164">
        <v>66</v>
      </c>
      <c r="R164" t="s">
        <v>97</v>
      </c>
    </row>
    <row r="165" spans="1:18">
      <c r="A165" s="542">
        <v>164</v>
      </c>
      <c r="B165" s="403">
        <v>43255.227083333331</v>
      </c>
      <c r="C165" t="s">
        <v>97</v>
      </c>
      <c r="D165">
        <v>0.02</v>
      </c>
      <c r="E165" t="s">
        <v>257</v>
      </c>
      <c r="F165">
        <v>1.1695</v>
      </c>
      <c r="I165" s="403">
        <v>43259.502083333333</v>
      </c>
      <c r="J165">
        <v>1.1757</v>
      </c>
      <c r="K165">
        <v>0</v>
      </c>
      <c r="M165">
        <v>0.18</v>
      </c>
      <c r="N165">
        <v>-12.22</v>
      </c>
      <c r="O165">
        <v>1110</v>
      </c>
      <c r="P165" t="s">
        <v>1943</v>
      </c>
      <c r="Q165">
        <v>66</v>
      </c>
      <c r="R165" t="s">
        <v>97</v>
      </c>
    </row>
    <row r="166" spans="1:18">
      <c r="A166" s="542">
        <v>166</v>
      </c>
      <c r="B166" s="403">
        <v>43255.393055555556</v>
      </c>
      <c r="C166" t="s">
        <v>97</v>
      </c>
      <c r="D166">
        <v>0.03</v>
      </c>
      <c r="E166" t="s">
        <v>257</v>
      </c>
      <c r="F166">
        <v>1.171</v>
      </c>
      <c r="I166" s="403">
        <v>43259.502083333333</v>
      </c>
      <c r="J166">
        <v>1.1757</v>
      </c>
      <c r="K166">
        <v>0</v>
      </c>
      <c r="M166">
        <v>0.28999999999999998</v>
      </c>
      <c r="N166">
        <v>-13.81</v>
      </c>
      <c r="O166">
        <v>1110</v>
      </c>
      <c r="P166" t="s">
        <v>1944</v>
      </c>
      <c r="Q166">
        <v>66</v>
      </c>
      <c r="R166" t="s">
        <v>97</v>
      </c>
    </row>
    <row r="167" spans="1:18">
      <c r="A167" s="542">
        <v>169</v>
      </c>
      <c r="B167" s="403">
        <v>43258.629861111112</v>
      </c>
      <c r="C167" t="s">
        <v>97</v>
      </c>
      <c r="D167">
        <v>0.09</v>
      </c>
      <c r="E167" t="s">
        <v>257</v>
      </c>
      <c r="F167">
        <v>1.1825000000000001</v>
      </c>
      <c r="I167" s="403">
        <v>43259.502083333333</v>
      </c>
      <c r="J167">
        <v>1.1757</v>
      </c>
      <c r="K167">
        <v>0</v>
      </c>
      <c r="M167">
        <v>0.14000000000000001</v>
      </c>
      <c r="N167">
        <v>61.34</v>
      </c>
      <c r="O167">
        <v>1110</v>
      </c>
      <c r="P167" t="s">
        <v>1938</v>
      </c>
      <c r="Q167">
        <v>66</v>
      </c>
      <c r="R167" t="s">
        <v>97</v>
      </c>
    </row>
    <row r="168" spans="1:18">
      <c r="A168" s="542">
        <v>172</v>
      </c>
      <c r="B168" s="403">
        <v>43258.786111111112</v>
      </c>
      <c r="C168" t="s">
        <v>97</v>
      </c>
      <c r="D168">
        <v>0.06</v>
      </c>
      <c r="E168" t="s">
        <v>257</v>
      </c>
      <c r="F168">
        <v>1.1802999999999999</v>
      </c>
      <c r="I168" s="403">
        <v>43259.502083333333</v>
      </c>
      <c r="J168">
        <v>1.1757</v>
      </c>
      <c r="K168">
        <v>0</v>
      </c>
      <c r="M168">
        <v>0.09</v>
      </c>
      <c r="N168">
        <v>27.69</v>
      </c>
      <c r="O168">
        <v>1110</v>
      </c>
      <c r="P168" t="s">
        <v>1939</v>
      </c>
      <c r="Q168">
        <v>66</v>
      </c>
      <c r="R168" t="s">
        <v>97</v>
      </c>
    </row>
    <row r="169" spans="1:18">
      <c r="A169" s="542">
        <v>175</v>
      </c>
      <c r="B169" s="403">
        <v>43259.347222222219</v>
      </c>
      <c r="C169" t="s">
        <v>97</v>
      </c>
      <c r="D169">
        <v>0.04</v>
      </c>
      <c r="E169" t="s">
        <v>257</v>
      </c>
      <c r="F169">
        <v>1.1783999999999999</v>
      </c>
      <c r="I169" s="403">
        <v>43259.502083333333</v>
      </c>
      <c r="J169">
        <v>1.1757</v>
      </c>
      <c r="K169">
        <v>0</v>
      </c>
      <c r="M169">
        <v>0</v>
      </c>
      <c r="N169">
        <v>10.8</v>
      </c>
      <c r="O169">
        <v>1110</v>
      </c>
      <c r="P169" t="s">
        <v>1940</v>
      </c>
      <c r="Q169">
        <v>66</v>
      </c>
      <c r="R169" t="s">
        <v>97</v>
      </c>
    </row>
    <row r="170" spans="1:18">
      <c r="A170" s="542">
        <v>165</v>
      </c>
      <c r="B170" s="403">
        <v>43255.340277777781</v>
      </c>
      <c r="C170" t="s">
        <v>96</v>
      </c>
      <c r="D170">
        <v>0.01</v>
      </c>
      <c r="E170" t="s">
        <v>257</v>
      </c>
      <c r="F170">
        <v>1.1685000000000001</v>
      </c>
      <c r="I170" s="403">
        <v>43255.386111111111</v>
      </c>
      <c r="J170">
        <v>1.1697</v>
      </c>
      <c r="K170">
        <v>0</v>
      </c>
      <c r="M170">
        <v>0</v>
      </c>
      <c r="N170">
        <v>1.2</v>
      </c>
      <c r="O170">
        <v>1110</v>
      </c>
      <c r="P170" t="s">
        <v>579</v>
      </c>
      <c r="Q170">
        <v>67</v>
      </c>
      <c r="R170" t="s">
        <v>96</v>
      </c>
    </row>
    <row r="171" spans="1:18">
      <c r="A171" s="542">
        <v>167</v>
      </c>
      <c r="B171" s="403">
        <v>43255.398611111108</v>
      </c>
      <c r="C171" t="s">
        <v>96</v>
      </c>
      <c r="D171">
        <v>0.01</v>
      </c>
      <c r="E171" t="s">
        <v>257</v>
      </c>
      <c r="F171">
        <v>1.1709000000000001</v>
      </c>
      <c r="I171" s="403">
        <v>43255.443055555559</v>
      </c>
      <c r="J171">
        <v>1.1715</v>
      </c>
      <c r="K171">
        <v>0</v>
      </c>
      <c r="M171">
        <v>0</v>
      </c>
      <c r="N171">
        <v>0.6</v>
      </c>
      <c r="O171">
        <v>1110</v>
      </c>
      <c r="P171" t="s">
        <v>579</v>
      </c>
      <c r="Q171">
        <v>68</v>
      </c>
      <c r="R171" t="s">
        <v>96</v>
      </c>
    </row>
    <row r="172" spans="1:18">
      <c r="A172" s="542">
        <v>168</v>
      </c>
      <c r="B172" s="403">
        <v>43255.416666666664</v>
      </c>
      <c r="C172" t="s">
        <v>96</v>
      </c>
      <c r="D172">
        <v>0.01</v>
      </c>
      <c r="E172" t="s">
        <v>257</v>
      </c>
      <c r="F172">
        <v>1.1697</v>
      </c>
      <c r="I172" s="403">
        <v>43255.443055555559</v>
      </c>
      <c r="J172">
        <v>1.1715</v>
      </c>
      <c r="K172">
        <v>0</v>
      </c>
      <c r="M172">
        <v>0</v>
      </c>
      <c r="N172">
        <v>1.8</v>
      </c>
      <c r="O172">
        <v>1110</v>
      </c>
      <c r="P172" t="s">
        <v>1945</v>
      </c>
      <c r="Q172">
        <v>68</v>
      </c>
      <c r="R172" t="s">
        <v>96</v>
      </c>
    </row>
    <row r="173" spans="1:18">
      <c r="A173" s="542">
        <v>170</v>
      </c>
      <c r="B173" s="403">
        <v>43258.63958333333</v>
      </c>
      <c r="C173" t="s">
        <v>96</v>
      </c>
      <c r="D173">
        <v>0.01</v>
      </c>
      <c r="E173" t="s">
        <v>257</v>
      </c>
      <c r="F173">
        <v>1.1830000000000001</v>
      </c>
      <c r="I173" s="403">
        <v>43262.111111111109</v>
      </c>
      <c r="J173">
        <v>1.1786000000000001</v>
      </c>
      <c r="K173">
        <v>0</v>
      </c>
      <c r="M173">
        <v>-0.24</v>
      </c>
      <c r="N173">
        <v>-4.6399999999999997</v>
      </c>
      <c r="O173">
        <v>1110</v>
      </c>
      <c r="P173" t="s">
        <v>579</v>
      </c>
      <c r="Q173">
        <v>69</v>
      </c>
      <c r="R173" t="s">
        <v>96</v>
      </c>
    </row>
    <row r="174" spans="1:18">
      <c r="A174" s="542">
        <v>171</v>
      </c>
      <c r="B174" s="403">
        <v>43258.657638888886</v>
      </c>
      <c r="C174" t="s">
        <v>96</v>
      </c>
      <c r="D174">
        <v>0.01</v>
      </c>
      <c r="E174" t="s">
        <v>257</v>
      </c>
      <c r="F174">
        <v>1.1818</v>
      </c>
      <c r="I174" s="403">
        <v>43262.111111111109</v>
      </c>
      <c r="J174">
        <v>1.1786000000000001</v>
      </c>
      <c r="K174">
        <v>0</v>
      </c>
      <c r="M174">
        <v>-0.24</v>
      </c>
      <c r="N174">
        <v>-3.44</v>
      </c>
      <c r="O174">
        <v>1110</v>
      </c>
      <c r="P174" t="s">
        <v>1937</v>
      </c>
      <c r="Q174">
        <v>69</v>
      </c>
      <c r="R174" t="s">
        <v>96</v>
      </c>
    </row>
    <row r="175" spans="1:18">
      <c r="A175" s="542">
        <v>173</v>
      </c>
      <c r="B175" s="403">
        <v>43258.786805555559</v>
      </c>
      <c r="C175" t="s">
        <v>96</v>
      </c>
      <c r="D175">
        <v>0.01</v>
      </c>
      <c r="E175" t="s">
        <v>257</v>
      </c>
      <c r="F175">
        <v>1.1803999999999999</v>
      </c>
      <c r="I175" s="403">
        <v>43262.111111111109</v>
      </c>
      <c r="J175">
        <v>1.1786000000000001</v>
      </c>
      <c r="K175">
        <v>0</v>
      </c>
      <c r="M175">
        <v>-0.24</v>
      </c>
      <c r="N175">
        <v>-2.04</v>
      </c>
      <c r="O175">
        <v>1110</v>
      </c>
      <c r="P175" t="s">
        <v>1936</v>
      </c>
      <c r="Q175">
        <v>69</v>
      </c>
      <c r="R175" t="s">
        <v>96</v>
      </c>
    </row>
    <row r="176" spans="1:18">
      <c r="A176" s="542">
        <v>174</v>
      </c>
      <c r="B176" s="403">
        <v>43259.34652777778</v>
      </c>
      <c r="C176" t="s">
        <v>96</v>
      </c>
      <c r="D176">
        <v>0.02</v>
      </c>
      <c r="E176" t="s">
        <v>257</v>
      </c>
      <c r="F176">
        <v>1.1789000000000001</v>
      </c>
      <c r="I176" s="403">
        <v>43262.111111111109</v>
      </c>
      <c r="J176">
        <v>1.1786000000000001</v>
      </c>
      <c r="K176">
        <v>0</v>
      </c>
      <c r="M176">
        <v>-0.25</v>
      </c>
      <c r="N176">
        <v>-0.85</v>
      </c>
      <c r="O176">
        <v>1110</v>
      </c>
      <c r="P176" t="s">
        <v>1935</v>
      </c>
      <c r="Q176">
        <v>69</v>
      </c>
      <c r="R176" t="s">
        <v>96</v>
      </c>
    </row>
    <row r="177" spans="1:18">
      <c r="A177" s="542">
        <v>176</v>
      </c>
      <c r="B177" s="403">
        <v>43259.352083333331</v>
      </c>
      <c r="C177" t="s">
        <v>96</v>
      </c>
      <c r="D177">
        <v>0.03</v>
      </c>
      <c r="E177" t="s">
        <v>257</v>
      </c>
      <c r="F177">
        <v>1.1774</v>
      </c>
      <c r="I177" s="403">
        <v>43262.111111111109</v>
      </c>
      <c r="J177">
        <v>1.1786000000000001</v>
      </c>
      <c r="K177">
        <v>0</v>
      </c>
      <c r="M177">
        <v>-0.37</v>
      </c>
      <c r="N177">
        <v>3.23</v>
      </c>
      <c r="O177">
        <v>1110</v>
      </c>
      <c r="P177" t="s">
        <v>1934</v>
      </c>
      <c r="Q177">
        <v>69</v>
      </c>
      <c r="R177" t="s">
        <v>96</v>
      </c>
    </row>
    <row r="178" spans="1:18">
      <c r="A178" s="542">
        <v>177</v>
      </c>
      <c r="B178" s="403">
        <v>43259.502083333333</v>
      </c>
      <c r="C178" t="s">
        <v>96</v>
      </c>
      <c r="D178">
        <v>0.04</v>
      </c>
      <c r="E178" t="s">
        <v>257</v>
      </c>
      <c r="F178">
        <v>1.1758</v>
      </c>
      <c r="I178" s="403">
        <v>43262.111111111109</v>
      </c>
      <c r="J178">
        <v>1.1786000000000001</v>
      </c>
      <c r="K178">
        <v>0</v>
      </c>
      <c r="M178">
        <v>-0.5</v>
      </c>
      <c r="N178">
        <v>10.7</v>
      </c>
      <c r="O178">
        <v>1110</v>
      </c>
      <c r="P178" t="s">
        <v>1933</v>
      </c>
      <c r="Q178">
        <v>69</v>
      </c>
      <c r="R178" t="s">
        <v>96</v>
      </c>
    </row>
    <row r="179" spans="1:18">
      <c r="A179" s="542">
        <v>179</v>
      </c>
      <c r="B179" s="403">
        <v>43259.539583333331</v>
      </c>
      <c r="C179" t="s">
        <v>96</v>
      </c>
      <c r="D179">
        <v>0.06</v>
      </c>
      <c r="E179" t="s">
        <v>257</v>
      </c>
      <c r="F179">
        <v>1.1738999999999999</v>
      </c>
      <c r="I179" s="403">
        <v>43262.111111111109</v>
      </c>
      <c r="J179">
        <v>1.1786000000000001</v>
      </c>
      <c r="K179">
        <v>0</v>
      </c>
      <c r="M179">
        <v>-0.74</v>
      </c>
      <c r="N179">
        <v>27.46</v>
      </c>
      <c r="O179">
        <v>1110</v>
      </c>
      <c r="P179" t="s">
        <v>1932</v>
      </c>
      <c r="Q179">
        <v>69</v>
      </c>
      <c r="R179" t="s">
        <v>96</v>
      </c>
    </row>
    <row r="180" spans="1:18">
      <c r="A180" s="542">
        <v>178</v>
      </c>
      <c r="B180" s="403">
        <v>43259.524305555555</v>
      </c>
      <c r="C180" t="s">
        <v>97</v>
      </c>
      <c r="D180">
        <v>0.01</v>
      </c>
      <c r="E180" t="s">
        <v>257</v>
      </c>
      <c r="F180">
        <v>1.1755</v>
      </c>
      <c r="I180" s="403">
        <v>43259.53402777778</v>
      </c>
      <c r="J180">
        <v>1.1742999999999999</v>
      </c>
      <c r="K180">
        <v>0</v>
      </c>
      <c r="M180">
        <v>0</v>
      </c>
      <c r="N180">
        <v>1.2</v>
      </c>
      <c r="O180">
        <v>1110</v>
      </c>
      <c r="P180" t="s">
        <v>567</v>
      </c>
      <c r="Q180">
        <v>70</v>
      </c>
      <c r="R180" t="s">
        <v>97</v>
      </c>
    </row>
    <row r="181" spans="1:18">
      <c r="A181" s="542">
        <v>180</v>
      </c>
      <c r="B181" s="403">
        <v>43259.556250000001</v>
      </c>
      <c r="C181" t="s">
        <v>97</v>
      </c>
      <c r="D181">
        <v>0.01</v>
      </c>
      <c r="E181" t="s">
        <v>257</v>
      </c>
      <c r="F181">
        <v>1.1737</v>
      </c>
      <c r="I181" s="403">
        <v>43263.084027777775</v>
      </c>
      <c r="J181">
        <v>1.1768000000000001</v>
      </c>
      <c r="K181">
        <v>0</v>
      </c>
      <c r="M181">
        <v>0.04</v>
      </c>
      <c r="N181">
        <v>-3.06</v>
      </c>
      <c r="O181">
        <v>1110</v>
      </c>
      <c r="P181" t="s">
        <v>579</v>
      </c>
      <c r="Q181">
        <v>71</v>
      </c>
      <c r="R181" t="s">
        <v>97</v>
      </c>
    </row>
    <row r="182" spans="1:18">
      <c r="A182" s="542">
        <v>181</v>
      </c>
      <c r="B182" s="403">
        <v>43259.584027777775</v>
      </c>
      <c r="C182" t="s">
        <v>97</v>
      </c>
      <c r="D182">
        <v>0.01</v>
      </c>
      <c r="E182" t="s">
        <v>257</v>
      </c>
      <c r="F182">
        <v>1.1749000000000001</v>
      </c>
      <c r="I182" s="403">
        <v>43263.084027777775</v>
      </c>
      <c r="J182">
        <v>1.1768000000000001</v>
      </c>
      <c r="K182">
        <v>0</v>
      </c>
      <c r="M182">
        <v>0.04</v>
      </c>
      <c r="N182">
        <v>-1.86</v>
      </c>
      <c r="O182">
        <v>1110</v>
      </c>
      <c r="P182" t="s">
        <v>1929</v>
      </c>
      <c r="Q182">
        <v>71</v>
      </c>
      <c r="R182" t="s">
        <v>97</v>
      </c>
    </row>
    <row r="183" spans="1:18">
      <c r="A183" s="542">
        <v>182</v>
      </c>
      <c r="B183" s="403">
        <v>43259.638888888891</v>
      </c>
      <c r="C183" t="s">
        <v>97</v>
      </c>
      <c r="D183">
        <v>0.01</v>
      </c>
      <c r="E183" t="s">
        <v>257</v>
      </c>
      <c r="F183">
        <v>1.1762999999999999</v>
      </c>
      <c r="I183" s="403">
        <v>43263.084027777775</v>
      </c>
      <c r="J183">
        <v>1.1768000000000001</v>
      </c>
      <c r="K183">
        <v>0</v>
      </c>
      <c r="M183">
        <v>0.04</v>
      </c>
      <c r="N183">
        <v>-0.46</v>
      </c>
      <c r="O183">
        <v>1110</v>
      </c>
      <c r="P183" t="s">
        <v>1928</v>
      </c>
      <c r="Q183">
        <v>71</v>
      </c>
      <c r="R183" t="s">
        <v>97</v>
      </c>
    </row>
    <row r="184" spans="1:18">
      <c r="A184" s="542">
        <v>183</v>
      </c>
      <c r="B184" s="403">
        <v>43259.76458333333</v>
      </c>
      <c r="C184" t="s">
        <v>97</v>
      </c>
      <c r="D184">
        <v>0.02</v>
      </c>
      <c r="E184" t="s">
        <v>257</v>
      </c>
      <c r="F184">
        <v>1.1777</v>
      </c>
      <c r="I184" s="403">
        <v>43263.084027777775</v>
      </c>
      <c r="J184">
        <v>1.1768000000000001</v>
      </c>
      <c r="K184">
        <v>0</v>
      </c>
      <c r="M184">
        <v>0.06</v>
      </c>
      <c r="N184">
        <v>1.86</v>
      </c>
      <c r="O184">
        <v>1110</v>
      </c>
      <c r="P184" t="s">
        <v>1927</v>
      </c>
      <c r="Q184">
        <v>71</v>
      </c>
      <c r="R184" t="s">
        <v>97</v>
      </c>
    </row>
    <row r="185" spans="1:18">
      <c r="A185" s="542">
        <v>184</v>
      </c>
      <c r="B185" s="403">
        <v>43262.113194444442</v>
      </c>
      <c r="C185" t="s">
        <v>97</v>
      </c>
      <c r="D185">
        <v>0.03</v>
      </c>
      <c r="E185" t="s">
        <v>257</v>
      </c>
      <c r="F185">
        <v>1.1792</v>
      </c>
      <c r="I185" s="403">
        <v>43263.084027777775</v>
      </c>
      <c r="J185">
        <v>1.1768000000000001</v>
      </c>
      <c r="K185">
        <v>0</v>
      </c>
      <c r="M185">
        <v>0.05</v>
      </c>
      <c r="N185">
        <v>7.25</v>
      </c>
      <c r="O185">
        <v>1110</v>
      </c>
      <c r="P185" t="s">
        <v>1926</v>
      </c>
      <c r="Q185">
        <v>71</v>
      </c>
      <c r="R185" t="s">
        <v>97</v>
      </c>
    </row>
    <row r="186" spans="1:18">
      <c r="A186" s="542">
        <v>187</v>
      </c>
      <c r="B186" s="403">
        <v>43262.34375</v>
      </c>
      <c r="C186" t="s">
        <v>97</v>
      </c>
      <c r="D186">
        <v>0.04</v>
      </c>
      <c r="E186" t="s">
        <v>257</v>
      </c>
      <c r="F186">
        <v>1.1808000000000001</v>
      </c>
      <c r="I186" s="403">
        <v>43263.084027777775</v>
      </c>
      <c r="J186">
        <v>1.1768000000000001</v>
      </c>
      <c r="K186">
        <v>0</v>
      </c>
      <c r="M186">
        <v>0.06</v>
      </c>
      <c r="N186">
        <v>16.059999999999999</v>
      </c>
      <c r="O186">
        <v>1110</v>
      </c>
      <c r="P186" t="s">
        <v>1925</v>
      </c>
      <c r="Q186">
        <v>71</v>
      </c>
      <c r="R186" t="s">
        <v>97</v>
      </c>
    </row>
    <row r="187" spans="1:18">
      <c r="A187" s="542">
        <v>185</v>
      </c>
      <c r="B187" s="403">
        <v>43262.170138888891</v>
      </c>
      <c r="C187" t="s">
        <v>96</v>
      </c>
      <c r="D187">
        <v>0.01</v>
      </c>
      <c r="E187" t="s">
        <v>257</v>
      </c>
      <c r="F187">
        <v>1.1803999999999999</v>
      </c>
      <c r="I187" s="403">
        <v>43262.34375</v>
      </c>
      <c r="J187">
        <v>1.181</v>
      </c>
      <c r="K187">
        <v>0</v>
      </c>
      <c r="M187">
        <v>0</v>
      </c>
      <c r="N187">
        <v>0.6</v>
      </c>
      <c r="O187">
        <v>1110</v>
      </c>
      <c r="P187" t="s">
        <v>579</v>
      </c>
      <c r="Q187">
        <v>72</v>
      </c>
      <c r="R187" t="s">
        <v>96</v>
      </c>
    </row>
    <row r="188" spans="1:18">
      <c r="A188" s="542">
        <v>186</v>
      </c>
      <c r="B188" s="403">
        <v>43262.333333333336</v>
      </c>
      <c r="C188" t="s">
        <v>96</v>
      </c>
      <c r="D188">
        <v>0.01</v>
      </c>
      <c r="E188" t="s">
        <v>257</v>
      </c>
      <c r="F188">
        <v>1.1791</v>
      </c>
      <c r="I188" s="403">
        <v>43262.34375</v>
      </c>
      <c r="J188">
        <v>1.181</v>
      </c>
      <c r="K188">
        <v>0</v>
      </c>
      <c r="M188">
        <v>0</v>
      </c>
      <c r="N188">
        <v>1.9</v>
      </c>
      <c r="O188">
        <v>1110</v>
      </c>
      <c r="P188" t="s">
        <v>580</v>
      </c>
      <c r="Q188">
        <v>72</v>
      </c>
      <c r="R188" t="s">
        <v>96</v>
      </c>
    </row>
    <row r="189" spans="1:18">
      <c r="A189" s="542">
        <v>188</v>
      </c>
      <c r="B189" s="403">
        <v>43262.363888888889</v>
      </c>
      <c r="C189" t="s">
        <v>96</v>
      </c>
      <c r="D189">
        <v>0.01</v>
      </c>
      <c r="E189" t="s">
        <v>257</v>
      </c>
      <c r="F189">
        <v>1.181</v>
      </c>
      <c r="I189" s="403">
        <v>43262.68472222222</v>
      </c>
      <c r="J189">
        <v>1.1809000000000001</v>
      </c>
      <c r="K189">
        <v>0</v>
      </c>
      <c r="M189">
        <v>0</v>
      </c>
      <c r="N189">
        <v>-0.1</v>
      </c>
      <c r="O189">
        <v>1110</v>
      </c>
      <c r="P189" t="s">
        <v>579</v>
      </c>
      <c r="Q189">
        <v>73</v>
      </c>
      <c r="R189" t="s">
        <v>96</v>
      </c>
    </row>
    <row r="190" spans="1:18">
      <c r="A190" s="542">
        <v>189</v>
      </c>
      <c r="B190" s="403">
        <v>43262.442361111112</v>
      </c>
      <c r="C190" t="s">
        <v>96</v>
      </c>
      <c r="D190">
        <v>0.01</v>
      </c>
      <c r="E190" t="s">
        <v>257</v>
      </c>
      <c r="F190">
        <v>1.1796</v>
      </c>
      <c r="I190" s="403">
        <v>43262.68472222222</v>
      </c>
      <c r="J190">
        <v>1.1809000000000001</v>
      </c>
      <c r="K190">
        <v>0</v>
      </c>
      <c r="M190">
        <v>0</v>
      </c>
      <c r="N190">
        <v>1.3</v>
      </c>
      <c r="O190">
        <v>1110</v>
      </c>
      <c r="P190" t="s">
        <v>1931</v>
      </c>
      <c r="Q190">
        <v>73</v>
      </c>
      <c r="R190" t="s">
        <v>96</v>
      </c>
    </row>
    <row r="191" spans="1:18">
      <c r="A191" s="542">
        <v>190</v>
      </c>
      <c r="B191" s="403">
        <v>43262.459027777775</v>
      </c>
      <c r="C191" t="s">
        <v>96</v>
      </c>
      <c r="D191">
        <v>0.01</v>
      </c>
      <c r="E191" t="s">
        <v>257</v>
      </c>
      <c r="F191">
        <v>1.1782999999999999</v>
      </c>
      <c r="I191" s="403">
        <v>43262.68472222222</v>
      </c>
      <c r="J191">
        <v>1.1809000000000001</v>
      </c>
      <c r="K191">
        <v>0</v>
      </c>
      <c r="M191">
        <v>0</v>
      </c>
      <c r="N191">
        <v>2.6</v>
      </c>
      <c r="O191">
        <v>1110</v>
      </c>
      <c r="P191" t="s">
        <v>1930</v>
      </c>
      <c r="Q191">
        <v>73</v>
      </c>
      <c r="R191" t="s">
        <v>96</v>
      </c>
    </row>
    <row r="192" spans="1:18">
      <c r="A192" s="542">
        <v>191</v>
      </c>
      <c r="B192" s="403">
        <v>43262.693055555559</v>
      </c>
      <c r="C192" t="s">
        <v>96</v>
      </c>
      <c r="D192">
        <v>0.01</v>
      </c>
      <c r="E192" t="s">
        <v>257</v>
      </c>
      <c r="F192">
        <v>1.1806000000000001</v>
      </c>
      <c r="I192" s="403">
        <v>43263.381944444445</v>
      </c>
      <c r="J192">
        <v>1.1783999999999999</v>
      </c>
      <c r="K192">
        <v>0</v>
      </c>
      <c r="M192">
        <v>-0.12</v>
      </c>
      <c r="N192">
        <v>-2.3199999999999998</v>
      </c>
      <c r="O192">
        <v>1110</v>
      </c>
      <c r="P192" t="s">
        <v>579</v>
      </c>
      <c r="Q192">
        <v>74</v>
      </c>
      <c r="R192" t="s">
        <v>96</v>
      </c>
    </row>
    <row r="193" spans="1:18">
      <c r="A193" s="542">
        <v>192</v>
      </c>
      <c r="B193" s="403">
        <v>43262.759027777778</v>
      </c>
      <c r="C193" t="s">
        <v>96</v>
      </c>
      <c r="D193">
        <v>0.01</v>
      </c>
      <c r="E193" t="s">
        <v>257</v>
      </c>
      <c r="F193">
        <v>1.1794</v>
      </c>
      <c r="I193" s="403">
        <v>43263.381944444445</v>
      </c>
      <c r="J193">
        <v>1.1783999999999999</v>
      </c>
      <c r="K193">
        <v>0</v>
      </c>
      <c r="M193">
        <v>-0.12</v>
      </c>
      <c r="N193">
        <v>-1.1200000000000001</v>
      </c>
      <c r="O193">
        <v>1110</v>
      </c>
      <c r="P193" t="s">
        <v>1924</v>
      </c>
      <c r="Q193">
        <v>74</v>
      </c>
      <c r="R193" t="s">
        <v>96</v>
      </c>
    </row>
    <row r="194" spans="1:18">
      <c r="A194" s="542">
        <v>193</v>
      </c>
      <c r="B194" s="403">
        <v>43263.006249999999</v>
      </c>
      <c r="C194" t="s">
        <v>96</v>
      </c>
      <c r="D194">
        <v>0.01</v>
      </c>
      <c r="E194" t="s">
        <v>257</v>
      </c>
      <c r="F194">
        <v>1.1780999999999999</v>
      </c>
      <c r="I194" s="403">
        <v>43263.381944444445</v>
      </c>
      <c r="J194">
        <v>1.1783999999999999</v>
      </c>
      <c r="K194">
        <v>0</v>
      </c>
      <c r="M194">
        <v>0</v>
      </c>
      <c r="N194">
        <v>0.3</v>
      </c>
      <c r="O194">
        <v>1110</v>
      </c>
      <c r="P194" t="s">
        <v>1923</v>
      </c>
      <c r="Q194">
        <v>74</v>
      </c>
      <c r="R194" t="s">
        <v>96</v>
      </c>
    </row>
    <row r="195" spans="1:18">
      <c r="A195" s="542">
        <v>194</v>
      </c>
      <c r="B195" s="403">
        <v>43263.084027777775</v>
      </c>
      <c r="C195" t="s">
        <v>96</v>
      </c>
      <c r="D195">
        <v>0.02</v>
      </c>
      <c r="E195" t="s">
        <v>257</v>
      </c>
      <c r="F195">
        <v>1.1763999999999999</v>
      </c>
      <c r="I195" s="403">
        <v>43263.381944444445</v>
      </c>
      <c r="J195">
        <v>1.1783999999999999</v>
      </c>
      <c r="K195">
        <v>0</v>
      </c>
      <c r="M195">
        <v>0</v>
      </c>
      <c r="N195">
        <v>4</v>
      </c>
      <c r="O195">
        <v>1110</v>
      </c>
      <c r="P195" t="s">
        <v>1922</v>
      </c>
      <c r="Q195">
        <v>74</v>
      </c>
      <c r="R195" t="s">
        <v>96</v>
      </c>
    </row>
    <row r="196" spans="1:18">
      <c r="A196" s="542">
        <v>195</v>
      </c>
      <c r="B196" s="403">
        <v>43263.102083333331</v>
      </c>
      <c r="C196" t="s">
        <v>96</v>
      </c>
      <c r="D196">
        <v>0.03</v>
      </c>
      <c r="E196" t="s">
        <v>257</v>
      </c>
      <c r="F196">
        <v>1.1748000000000001</v>
      </c>
      <c r="I196" s="403">
        <v>43263.381944444445</v>
      </c>
      <c r="J196">
        <v>1.1783999999999999</v>
      </c>
      <c r="K196">
        <v>0</v>
      </c>
      <c r="M196">
        <v>0</v>
      </c>
      <c r="N196">
        <v>10.8</v>
      </c>
      <c r="O196">
        <v>1110</v>
      </c>
      <c r="P196" t="s">
        <v>1921</v>
      </c>
      <c r="Q196">
        <v>74</v>
      </c>
      <c r="R196" t="s">
        <v>96</v>
      </c>
    </row>
    <row r="197" spans="1:18">
      <c r="A197" s="542">
        <v>196</v>
      </c>
      <c r="B197" s="403">
        <v>43263.109027777777</v>
      </c>
      <c r="C197" t="s">
        <v>97</v>
      </c>
      <c r="D197">
        <v>0.01</v>
      </c>
      <c r="E197" t="s">
        <v>257</v>
      </c>
      <c r="F197">
        <v>1.1745000000000001</v>
      </c>
      <c r="I197" s="403">
        <v>43263.798611111109</v>
      </c>
      <c r="J197">
        <v>1.1766000000000001</v>
      </c>
      <c r="K197">
        <v>0</v>
      </c>
      <c r="M197">
        <v>0</v>
      </c>
      <c r="N197">
        <v>-2.1</v>
      </c>
      <c r="O197">
        <v>1110</v>
      </c>
      <c r="P197" t="s">
        <v>579</v>
      </c>
      <c r="Q197">
        <v>75</v>
      </c>
      <c r="R197" t="s">
        <v>97</v>
      </c>
    </row>
    <row r="198" spans="1:18">
      <c r="A198" s="542">
        <v>197</v>
      </c>
      <c r="B198" s="403">
        <v>43263.144444444442</v>
      </c>
      <c r="C198" t="s">
        <v>97</v>
      </c>
      <c r="D198">
        <v>0.01</v>
      </c>
      <c r="E198" t="s">
        <v>257</v>
      </c>
      <c r="F198">
        <v>1.1758</v>
      </c>
      <c r="I198" s="403">
        <v>43263.798611111109</v>
      </c>
      <c r="J198">
        <v>1.1766000000000001</v>
      </c>
      <c r="K198">
        <v>0</v>
      </c>
      <c r="M198">
        <v>0</v>
      </c>
      <c r="N198">
        <v>-0.8</v>
      </c>
      <c r="O198">
        <v>1110</v>
      </c>
      <c r="P198" t="s">
        <v>1920</v>
      </c>
      <c r="Q198">
        <v>75</v>
      </c>
      <c r="R198" t="s">
        <v>97</v>
      </c>
    </row>
    <row r="199" spans="1:18">
      <c r="A199" s="542">
        <v>198</v>
      </c>
      <c r="B199" s="403">
        <v>43263.309027777781</v>
      </c>
      <c r="C199" t="s">
        <v>97</v>
      </c>
      <c r="D199">
        <v>0.01</v>
      </c>
      <c r="E199" t="s">
        <v>257</v>
      </c>
      <c r="F199">
        <v>1.1771</v>
      </c>
      <c r="I199" s="403">
        <v>43263.798611111109</v>
      </c>
      <c r="J199">
        <v>1.1766000000000001</v>
      </c>
      <c r="K199">
        <v>0</v>
      </c>
      <c r="M199">
        <v>0</v>
      </c>
      <c r="N199">
        <v>0.5</v>
      </c>
      <c r="O199">
        <v>1110</v>
      </c>
      <c r="P199" t="s">
        <v>1919</v>
      </c>
      <c r="Q199">
        <v>75</v>
      </c>
      <c r="R199" t="s">
        <v>97</v>
      </c>
    </row>
    <row r="200" spans="1:18">
      <c r="A200" s="542">
        <v>199</v>
      </c>
      <c r="B200" s="403">
        <v>43263.381944444445</v>
      </c>
      <c r="C200" t="s">
        <v>97</v>
      </c>
      <c r="D200">
        <v>0.02</v>
      </c>
      <c r="E200" t="s">
        <v>257</v>
      </c>
      <c r="F200">
        <v>1.1785000000000001</v>
      </c>
      <c r="I200" s="403">
        <v>43263.798611111109</v>
      </c>
      <c r="J200">
        <v>1.1766000000000001</v>
      </c>
      <c r="K200">
        <v>0</v>
      </c>
      <c r="M200">
        <v>0</v>
      </c>
      <c r="N200">
        <v>3.8</v>
      </c>
      <c r="O200">
        <v>1110</v>
      </c>
      <c r="P200" t="s">
        <v>1918</v>
      </c>
      <c r="Q200">
        <v>75</v>
      </c>
      <c r="R200" t="s">
        <v>97</v>
      </c>
    </row>
    <row r="201" spans="1:18">
      <c r="A201" s="542">
        <v>200</v>
      </c>
      <c r="B201" s="403">
        <v>43263.397916666669</v>
      </c>
      <c r="C201" t="s">
        <v>97</v>
      </c>
      <c r="D201">
        <v>0.03</v>
      </c>
      <c r="E201" t="s">
        <v>257</v>
      </c>
      <c r="F201">
        <v>1.1800999999999999</v>
      </c>
      <c r="I201" s="403">
        <v>43263.798611111109</v>
      </c>
      <c r="J201">
        <v>1.1766000000000001</v>
      </c>
      <c r="K201">
        <v>0</v>
      </c>
      <c r="M201">
        <v>0</v>
      </c>
      <c r="N201">
        <v>10.5</v>
      </c>
      <c r="O201">
        <v>1110</v>
      </c>
      <c r="P201" t="s">
        <v>1917</v>
      </c>
      <c r="Q201">
        <v>75</v>
      </c>
      <c r="R201" t="s">
        <v>97</v>
      </c>
    </row>
    <row r="202" spans="1:18">
      <c r="A202" s="542">
        <v>201</v>
      </c>
      <c r="B202" s="403">
        <v>43263.431250000001</v>
      </c>
      <c r="C202" t="s">
        <v>96</v>
      </c>
      <c r="D202">
        <v>0.01</v>
      </c>
      <c r="E202" t="s">
        <v>257</v>
      </c>
      <c r="F202">
        <v>1.1805000000000001</v>
      </c>
      <c r="I202" s="403">
        <v>43264.618055555555</v>
      </c>
      <c r="J202">
        <v>1.1773</v>
      </c>
      <c r="K202">
        <v>0</v>
      </c>
      <c r="M202">
        <v>-0.12</v>
      </c>
      <c r="N202">
        <v>-3.32</v>
      </c>
      <c r="O202">
        <v>1110</v>
      </c>
      <c r="P202" t="s">
        <v>579</v>
      </c>
      <c r="Q202">
        <v>76</v>
      </c>
      <c r="R202" t="s">
        <v>96</v>
      </c>
    </row>
    <row r="203" spans="1:18">
      <c r="A203" s="542">
        <v>202</v>
      </c>
      <c r="B203" s="403">
        <v>43263.452777777777</v>
      </c>
      <c r="C203" t="s">
        <v>96</v>
      </c>
      <c r="D203">
        <v>0.01</v>
      </c>
      <c r="E203" t="s">
        <v>257</v>
      </c>
      <c r="F203">
        <v>1.1791</v>
      </c>
      <c r="I203" s="403">
        <v>43264.618055555555</v>
      </c>
      <c r="J203">
        <v>1.1773</v>
      </c>
      <c r="K203">
        <v>0</v>
      </c>
      <c r="M203">
        <v>-0.12</v>
      </c>
      <c r="N203">
        <v>-1.92</v>
      </c>
      <c r="O203">
        <v>1110</v>
      </c>
      <c r="P203" t="s">
        <v>1915</v>
      </c>
      <c r="Q203">
        <v>76</v>
      </c>
      <c r="R203" t="s">
        <v>96</v>
      </c>
    </row>
    <row r="204" spans="1:18">
      <c r="A204" s="542">
        <v>203</v>
      </c>
      <c r="B204" s="403">
        <v>43263.5625</v>
      </c>
      <c r="C204" t="s">
        <v>96</v>
      </c>
      <c r="D204">
        <v>0.01</v>
      </c>
      <c r="E204" t="s">
        <v>257</v>
      </c>
      <c r="F204">
        <v>1.1778</v>
      </c>
      <c r="I204" s="403">
        <v>43264.618055555555</v>
      </c>
      <c r="J204">
        <v>1.1773</v>
      </c>
      <c r="K204">
        <v>0</v>
      </c>
      <c r="M204">
        <v>-0.12</v>
      </c>
      <c r="N204">
        <v>-0.62</v>
      </c>
      <c r="O204">
        <v>1110</v>
      </c>
      <c r="P204" t="s">
        <v>1914</v>
      </c>
      <c r="Q204">
        <v>76</v>
      </c>
      <c r="R204" t="s">
        <v>96</v>
      </c>
    </row>
    <row r="205" spans="1:18">
      <c r="A205" s="542">
        <v>204</v>
      </c>
      <c r="B205" s="403">
        <v>43263.799305555556</v>
      </c>
      <c r="C205" t="s">
        <v>96</v>
      </c>
      <c r="D205">
        <v>0.02</v>
      </c>
      <c r="E205" t="s">
        <v>257</v>
      </c>
      <c r="F205">
        <v>1.1763999999999999</v>
      </c>
      <c r="I205" s="403">
        <v>43264.618055555555</v>
      </c>
      <c r="J205">
        <v>1.1773</v>
      </c>
      <c r="K205">
        <v>0</v>
      </c>
      <c r="M205">
        <v>-0.25</v>
      </c>
      <c r="N205">
        <v>1.55</v>
      </c>
      <c r="O205">
        <v>1110</v>
      </c>
      <c r="P205" t="s">
        <v>1913</v>
      </c>
      <c r="Q205">
        <v>76</v>
      </c>
      <c r="R205" t="s">
        <v>96</v>
      </c>
    </row>
    <row r="206" spans="1:18">
      <c r="A206" s="542">
        <v>205</v>
      </c>
      <c r="B206" s="403">
        <v>43263.804166666669</v>
      </c>
      <c r="C206" t="s">
        <v>96</v>
      </c>
      <c r="D206">
        <v>0.03</v>
      </c>
      <c r="E206" t="s">
        <v>257</v>
      </c>
      <c r="F206">
        <v>1.1748000000000001</v>
      </c>
      <c r="I206" s="403">
        <v>43264.618055555555</v>
      </c>
      <c r="J206">
        <v>1.1773</v>
      </c>
      <c r="K206">
        <v>0</v>
      </c>
      <c r="M206">
        <v>-0.37</v>
      </c>
      <c r="N206">
        <v>7.13</v>
      </c>
      <c r="O206">
        <v>1110</v>
      </c>
      <c r="P206" t="s">
        <v>1912</v>
      </c>
      <c r="Q206">
        <v>76</v>
      </c>
      <c r="R206" t="s">
        <v>96</v>
      </c>
    </row>
    <row r="207" spans="1:18">
      <c r="A207" s="542">
        <v>208</v>
      </c>
      <c r="B207" s="403">
        <v>43264.34652777778</v>
      </c>
      <c r="C207" t="s">
        <v>96</v>
      </c>
      <c r="D207">
        <v>0.04</v>
      </c>
      <c r="E207" t="s">
        <v>257</v>
      </c>
      <c r="F207">
        <v>1.1732</v>
      </c>
      <c r="I207" s="403">
        <v>43264.618055555555</v>
      </c>
      <c r="J207">
        <v>1.1773</v>
      </c>
      <c r="K207">
        <v>0</v>
      </c>
      <c r="M207">
        <v>0</v>
      </c>
      <c r="N207">
        <v>16.399999999999999</v>
      </c>
      <c r="O207">
        <v>1110</v>
      </c>
      <c r="P207" t="s">
        <v>1911</v>
      </c>
      <c r="Q207">
        <v>76</v>
      </c>
      <c r="R207" t="s">
        <v>96</v>
      </c>
    </row>
    <row r="208" spans="1:18">
      <c r="A208" s="542">
        <v>206</v>
      </c>
      <c r="B208" s="403">
        <v>43263.863888888889</v>
      </c>
      <c r="C208" t="s">
        <v>97</v>
      </c>
      <c r="D208">
        <v>0.01</v>
      </c>
      <c r="E208" t="s">
        <v>257</v>
      </c>
      <c r="F208">
        <v>1.1740999999999999</v>
      </c>
      <c r="I208" s="403">
        <v>43264.345833333333</v>
      </c>
      <c r="J208">
        <v>1.1735</v>
      </c>
      <c r="K208">
        <v>0</v>
      </c>
      <c r="M208">
        <v>0.02</v>
      </c>
      <c r="N208">
        <v>0.62</v>
      </c>
      <c r="O208">
        <v>1110</v>
      </c>
      <c r="P208" t="s">
        <v>579</v>
      </c>
      <c r="Q208">
        <v>77</v>
      </c>
      <c r="R208" t="s">
        <v>97</v>
      </c>
    </row>
    <row r="209" spans="1:18">
      <c r="A209" s="542">
        <v>207</v>
      </c>
      <c r="B209" s="403">
        <v>43263.88958333333</v>
      </c>
      <c r="C209" t="s">
        <v>97</v>
      </c>
      <c r="D209">
        <v>0.01</v>
      </c>
      <c r="E209" t="s">
        <v>257</v>
      </c>
      <c r="F209">
        <v>1.1753</v>
      </c>
      <c r="I209" s="403">
        <v>43264.345833333333</v>
      </c>
      <c r="J209">
        <v>1.1735</v>
      </c>
      <c r="K209">
        <v>0</v>
      </c>
      <c r="M209">
        <v>0.02</v>
      </c>
      <c r="N209">
        <v>1.82</v>
      </c>
      <c r="O209">
        <v>1110</v>
      </c>
      <c r="P209" t="s">
        <v>1916</v>
      </c>
      <c r="Q209">
        <v>77</v>
      </c>
      <c r="R209" t="s">
        <v>97</v>
      </c>
    </row>
    <row r="210" spans="1:18">
      <c r="A210" s="542">
        <v>209</v>
      </c>
      <c r="B210" s="403">
        <v>43264.348611111112</v>
      </c>
      <c r="C210" t="s">
        <v>97</v>
      </c>
      <c r="D210">
        <v>0.01</v>
      </c>
      <c r="E210" t="s">
        <v>257</v>
      </c>
      <c r="F210">
        <v>1.1735</v>
      </c>
      <c r="I210" s="403">
        <v>43264.834722222222</v>
      </c>
      <c r="J210">
        <v>1.1756</v>
      </c>
      <c r="K210">
        <v>0</v>
      </c>
      <c r="M210">
        <v>0</v>
      </c>
      <c r="N210">
        <v>-2.1</v>
      </c>
      <c r="O210">
        <v>1110</v>
      </c>
      <c r="P210" t="s">
        <v>579</v>
      </c>
      <c r="Q210">
        <v>78</v>
      </c>
      <c r="R210" t="s">
        <v>97</v>
      </c>
    </row>
    <row r="211" spans="1:18">
      <c r="A211" s="542">
        <v>210</v>
      </c>
      <c r="B211" s="403">
        <v>43264.375694444447</v>
      </c>
      <c r="C211" t="s">
        <v>97</v>
      </c>
      <c r="D211">
        <v>0.01</v>
      </c>
      <c r="E211" t="s">
        <v>257</v>
      </c>
      <c r="F211">
        <v>1.1747000000000001</v>
      </c>
      <c r="I211" s="403">
        <v>43264.834722222222</v>
      </c>
      <c r="J211">
        <v>1.1756</v>
      </c>
      <c r="K211">
        <v>0</v>
      </c>
      <c r="M211">
        <v>0</v>
      </c>
      <c r="N211">
        <v>-0.9</v>
      </c>
      <c r="O211">
        <v>1110</v>
      </c>
      <c r="P211" t="s">
        <v>1910</v>
      </c>
      <c r="Q211">
        <v>78</v>
      </c>
      <c r="R211" t="s">
        <v>97</v>
      </c>
    </row>
    <row r="212" spans="1:18">
      <c r="A212" s="542">
        <v>211</v>
      </c>
      <c r="B212" s="403">
        <v>43264.495833333334</v>
      </c>
      <c r="C212" t="s">
        <v>97</v>
      </c>
      <c r="D212">
        <v>0.01</v>
      </c>
      <c r="E212" t="s">
        <v>257</v>
      </c>
      <c r="F212">
        <v>1.1760999999999999</v>
      </c>
      <c r="I212" s="403">
        <v>43264.834722222222</v>
      </c>
      <c r="J212">
        <v>1.1756</v>
      </c>
      <c r="K212">
        <v>0</v>
      </c>
      <c r="M212">
        <v>0</v>
      </c>
      <c r="N212">
        <v>0.5</v>
      </c>
      <c r="O212">
        <v>1110</v>
      </c>
      <c r="P212" t="s">
        <v>1909</v>
      </c>
      <c r="Q212">
        <v>78</v>
      </c>
      <c r="R212" t="s">
        <v>97</v>
      </c>
    </row>
    <row r="213" spans="1:18">
      <c r="A213" s="542">
        <v>212</v>
      </c>
      <c r="B213" s="403">
        <v>43264.62222222222</v>
      </c>
      <c r="C213" t="s">
        <v>97</v>
      </c>
      <c r="D213">
        <v>0.02</v>
      </c>
      <c r="E213" t="s">
        <v>257</v>
      </c>
      <c r="F213">
        <v>1.1775</v>
      </c>
      <c r="I213" s="403">
        <v>43264.834722222222</v>
      </c>
      <c r="J213">
        <v>1.1756</v>
      </c>
      <c r="K213">
        <v>0</v>
      </c>
      <c r="M213">
        <v>0</v>
      </c>
      <c r="N213">
        <v>3.8</v>
      </c>
      <c r="O213">
        <v>1110</v>
      </c>
      <c r="P213" t="s">
        <v>1908</v>
      </c>
      <c r="Q213">
        <v>78</v>
      </c>
      <c r="R213" t="s">
        <v>97</v>
      </c>
    </row>
    <row r="214" spans="1:18">
      <c r="A214" s="542">
        <v>214</v>
      </c>
      <c r="B214" s="403">
        <v>43264.793055555558</v>
      </c>
      <c r="C214" t="s">
        <v>97</v>
      </c>
      <c r="D214">
        <v>0.03</v>
      </c>
      <c r="E214" t="s">
        <v>257</v>
      </c>
      <c r="F214">
        <v>1.1791</v>
      </c>
      <c r="I214" s="403">
        <v>43264.834722222222</v>
      </c>
      <c r="J214">
        <v>1.1756</v>
      </c>
      <c r="K214">
        <v>0</v>
      </c>
      <c r="M214">
        <v>0</v>
      </c>
      <c r="N214">
        <v>10.5</v>
      </c>
      <c r="O214">
        <v>1110</v>
      </c>
      <c r="P214" t="s">
        <v>1907</v>
      </c>
      <c r="Q214">
        <v>78</v>
      </c>
      <c r="R214" t="s">
        <v>97</v>
      </c>
    </row>
    <row r="215" spans="1:18">
      <c r="A215" s="542">
        <v>213</v>
      </c>
      <c r="B215" s="403">
        <v>43264.763194444444</v>
      </c>
      <c r="C215" t="s">
        <v>96</v>
      </c>
      <c r="D215">
        <v>0.01</v>
      </c>
      <c r="E215" t="s">
        <v>257</v>
      </c>
      <c r="F215">
        <v>1.1785000000000001</v>
      </c>
      <c r="I215" s="403">
        <v>43264.871527777781</v>
      </c>
      <c r="J215">
        <v>1.1766000000000001</v>
      </c>
      <c r="K215">
        <v>0</v>
      </c>
      <c r="M215">
        <v>0</v>
      </c>
      <c r="N215">
        <v>-1.9</v>
      </c>
      <c r="O215">
        <v>1110</v>
      </c>
      <c r="P215" t="s">
        <v>579</v>
      </c>
      <c r="Q215">
        <v>79</v>
      </c>
      <c r="R215" t="s">
        <v>96</v>
      </c>
    </row>
    <row r="216" spans="1:18">
      <c r="A216" s="542">
        <v>215</v>
      </c>
      <c r="B216" s="403">
        <v>43264.835416666669</v>
      </c>
      <c r="C216" t="s">
        <v>96</v>
      </c>
      <c r="D216">
        <v>0.01</v>
      </c>
      <c r="E216" t="s">
        <v>257</v>
      </c>
      <c r="F216">
        <v>1.1760999999999999</v>
      </c>
      <c r="I216" s="403">
        <v>43264.871527777781</v>
      </c>
      <c r="J216">
        <v>1.1766000000000001</v>
      </c>
      <c r="K216">
        <v>0</v>
      </c>
      <c r="M216">
        <v>0</v>
      </c>
      <c r="N216">
        <v>0.5</v>
      </c>
      <c r="O216">
        <v>1110</v>
      </c>
      <c r="P216" t="s">
        <v>582</v>
      </c>
      <c r="Q216">
        <v>79</v>
      </c>
      <c r="R216" t="s">
        <v>96</v>
      </c>
    </row>
    <row r="217" spans="1:18">
      <c r="A217" s="542">
        <v>216</v>
      </c>
      <c r="B217" s="403">
        <v>43264.836805555555</v>
      </c>
      <c r="C217" t="s">
        <v>96</v>
      </c>
      <c r="D217">
        <v>0.01</v>
      </c>
      <c r="E217" t="s">
        <v>257</v>
      </c>
      <c r="F217">
        <v>1.1747000000000001</v>
      </c>
      <c r="I217" s="403">
        <v>43264.871527777781</v>
      </c>
      <c r="J217">
        <v>1.1766000000000001</v>
      </c>
      <c r="K217">
        <v>0</v>
      </c>
      <c r="M217">
        <v>0</v>
      </c>
      <c r="N217">
        <v>1.9</v>
      </c>
      <c r="O217">
        <v>1110</v>
      </c>
      <c r="P217" t="s">
        <v>583</v>
      </c>
      <c r="Q217">
        <v>79</v>
      </c>
      <c r="R217" t="s">
        <v>96</v>
      </c>
    </row>
    <row r="218" spans="1:18">
      <c r="A218" s="542">
        <v>218</v>
      </c>
      <c r="B218" s="403">
        <v>43264.855555555558</v>
      </c>
      <c r="C218" t="s">
        <v>96</v>
      </c>
      <c r="D218">
        <v>0.02</v>
      </c>
      <c r="E218" t="s">
        <v>257</v>
      </c>
      <c r="F218">
        <v>1.1729000000000001</v>
      </c>
      <c r="I218" s="403">
        <v>43264.871527777781</v>
      </c>
      <c r="J218">
        <v>1.1766000000000001</v>
      </c>
      <c r="K218">
        <v>0</v>
      </c>
      <c r="M218">
        <v>0</v>
      </c>
      <c r="N218">
        <v>7.4</v>
      </c>
      <c r="O218">
        <v>1110</v>
      </c>
      <c r="P218" t="s">
        <v>584</v>
      </c>
      <c r="Q218">
        <v>79</v>
      </c>
      <c r="R218" t="s">
        <v>96</v>
      </c>
    </row>
    <row r="219" spans="1:18">
      <c r="A219" s="542">
        <v>217</v>
      </c>
      <c r="B219" s="403">
        <v>43264.842361111114</v>
      </c>
      <c r="C219" t="s">
        <v>97</v>
      </c>
      <c r="D219">
        <v>0.01</v>
      </c>
      <c r="E219" t="s">
        <v>257</v>
      </c>
      <c r="F219">
        <v>1.1754</v>
      </c>
      <c r="I219" s="403">
        <v>43264.847916666666</v>
      </c>
      <c r="J219">
        <v>1.1741999999999999</v>
      </c>
      <c r="K219">
        <v>0</v>
      </c>
      <c r="M219">
        <v>0</v>
      </c>
      <c r="N219">
        <v>1.2</v>
      </c>
      <c r="O219">
        <v>1110</v>
      </c>
      <c r="P219" t="s">
        <v>567</v>
      </c>
      <c r="Q219">
        <v>80</v>
      </c>
      <c r="R219" t="s">
        <v>97</v>
      </c>
    </row>
    <row r="220" spans="1:18">
      <c r="A220" s="542">
        <v>219</v>
      </c>
      <c r="B220" s="403">
        <v>43264.861805555556</v>
      </c>
      <c r="C220" t="s">
        <v>97</v>
      </c>
      <c r="D220">
        <v>0.01</v>
      </c>
      <c r="E220" t="s">
        <v>257</v>
      </c>
      <c r="F220">
        <v>1.1741999999999999</v>
      </c>
      <c r="I220" s="403">
        <v>43265.575694444444</v>
      </c>
      <c r="J220">
        <v>1.1777</v>
      </c>
      <c r="K220">
        <v>0</v>
      </c>
      <c r="M220">
        <v>0.05</v>
      </c>
      <c r="N220">
        <v>-3.45</v>
      </c>
      <c r="O220">
        <v>1110</v>
      </c>
      <c r="P220" t="s">
        <v>579</v>
      </c>
      <c r="Q220">
        <v>81</v>
      </c>
      <c r="R220" t="s">
        <v>97</v>
      </c>
    </row>
    <row r="221" spans="1:18">
      <c r="A221" s="542">
        <v>220</v>
      </c>
      <c r="B221" s="403">
        <v>43264.864583333336</v>
      </c>
      <c r="C221" t="s">
        <v>97</v>
      </c>
      <c r="D221">
        <v>0.01</v>
      </c>
      <c r="E221" t="s">
        <v>257</v>
      </c>
      <c r="F221">
        <v>1.1754</v>
      </c>
      <c r="I221" s="403">
        <v>43265.575694444444</v>
      </c>
      <c r="J221">
        <v>1.1777</v>
      </c>
      <c r="K221">
        <v>0</v>
      </c>
      <c r="M221">
        <v>0.05</v>
      </c>
      <c r="N221">
        <v>-2.25</v>
      </c>
      <c r="O221">
        <v>1110</v>
      </c>
      <c r="P221" t="s">
        <v>1906</v>
      </c>
      <c r="Q221">
        <v>81</v>
      </c>
      <c r="R221" t="s">
        <v>97</v>
      </c>
    </row>
    <row r="222" spans="1:18">
      <c r="A222" s="542">
        <v>221</v>
      </c>
      <c r="B222" s="403">
        <v>43264.872916666667</v>
      </c>
      <c r="C222" t="s">
        <v>97</v>
      </c>
      <c r="D222">
        <v>0.01</v>
      </c>
      <c r="E222" t="s">
        <v>257</v>
      </c>
      <c r="F222">
        <v>1.1771</v>
      </c>
      <c r="I222" s="403">
        <v>43265.575694444444</v>
      </c>
      <c r="J222">
        <v>1.1777</v>
      </c>
      <c r="K222">
        <v>0</v>
      </c>
      <c r="M222">
        <v>0.05</v>
      </c>
      <c r="N222">
        <v>-0.55000000000000004</v>
      </c>
      <c r="O222">
        <v>1110</v>
      </c>
      <c r="P222" t="s">
        <v>1905</v>
      </c>
      <c r="Q222">
        <v>81</v>
      </c>
      <c r="R222" t="s">
        <v>97</v>
      </c>
    </row>
    <row r="223" spans="1:18">
      <c r="A223" s="542">
        <v>222</v>
      </c>
      <c r="B223" s="403">
        <v>43264.87777777778</v>
      </c>
      <c r="C223" t="s">
        <v>97</v>
      </c>
      <c r="D223">
        <v>0.02</v>
      </c>
      <c r="E223" t="s">
        <v>257</v>
      </c>
      <c r="F223">
        <v>1.1786000000000001</v>
      </c>
      <c r="I223" s="403">
        <v>43265.575694444444</v>
      </c>
      <c r="J223">
        <v>1.1777</v>
      </c>
      <c r="K223">
        <v>0</v>
      </c>
      <c r="M223">
        <v>0.09</v>
      </c>
      <c r="N223">
        <v>1.89</v>
      </c>
      <c r="O223">
        <v>1110</v>
      </c>
      <c r="P223" t="s">
        <v>1904</v>
      </c>
      <c r="Q223">
        <v>81</v>
      </c>
      <c r="R223" t="s">
        <v>97</v>
      </c>
    </row>
    <row r="224" spans="1:18">
      <c r="A224" s="542">
        <v>225</v>
      </c>
      <c r="B224" s="403">
        <v>43265.012499999997</v>
      </c>
      <c r="C224" t="s">
        <v>97</v>
      </c>
      <c r="D224">
        <v>0.03</v>
      </c>
      <c r="E224" t="s">
        <v>257</v>
      </c>
      <c r="F224">
        <v>1.1801999999999999</v>
      </c>
      <c r="I224" s="403">
        <v>43265.575694444444</v>
      </c>
      <c r="J224">
        <v>1.1777</v>
      </c>
      <c r="K224">
        <v>0</v>
      </c>
      <c r="M224">
        <v>0</v>
      </c>
      <c r="N224">
        <v>7.5</v>
      </c>
      <c r="O224">
        <v>1110</v>
      </c>
      <c r="P224" t="s">
        <v>1903</v>
      </c>
      <c r="Q224">
        <v>81</v>
      </c>
      <c r="R224" t="s">
        <v>97</v>
      </c>
    </row>
    <row r="225" spans="1:18">
      <c r="A225" s="542">
        <v>227</v>
      </c>
      <c r="B225" s="403">
        <v>43265.376388888886</v>
      </c>
      <c r="C225" t="s">
        <v>97</v>
      </c>
      <c r="D225">
        <v>0.04</v>
      </c>
      <c r="E225" t="s">
        <v>257</v>
      </c>
      <c r="F225">
        <v>1.1818</v>
      </c>
      <c r="I225" s="403">
        <v>43265.575694444444</v>
      </c>
      <c r="J225">
        <v>1.1777</v>
      </c>
      <c r="K225">
        <v>0</v>
      </c>
      <c r="M225">
        <v>0</v>
      </c>
      <c r="N225">
        <v>16.399999999999999</v>
      </c>
      <c r="O225">
        <v>1110</v>
      </c>
      <c r="P225" t="s">
        <v>1902</v>
      </c>
      <c r="Q225">
        <v>81</v>
      </c>
      <c r="R225" t="s">
        <v>97</v>
      </c>
    </row>
    <row r="226" spans="1:18">
      <c r="A226" s="542">
        <v>223</v>
      </c>
      <c r="B226" s="403">
        <v>43264.881944444445</v>
      </c>
      <c r="C226" t="s">
        <v>96</v>
      </c>
      <c r="D226">
        <v>0.01</v>
      </c>
      <c r="E226" t="s">
        <v>257</v>
      </c>
      <c r="F226">
        <v>1.1783999999999999</v>
      </c>
      <c r="I226" s="403">
        <v>43264.904861111114</v>
      </c>
      <c r="J226">
        <v>1.1796</v>
      </c>
      <c r="K226">
        <v>0</v>
      </c>
      <c r="M226">
        <v>0</v>
      </c>
      <c r="N226">
        <v>1.2</v>
      </c>
      <c r="O226">
        <v>1110</v>
      </c>
      <c r="P226" t="s">
        <v>567</v>
      </c>
      <c r="Q226">
        <v>82</v>
      </c>
      <c r="R226" t="s">
        <v>96</v>
      </c>
    </row>
    <row r="227" spans="1:18">
      <c r="A227" s="542">
        <v>224</v>
      </c>
      <c r="B227" s="403">
        <v>43264.916666666664</v>
      </c>
      <c r="C227" t="s">
        <v>96</v>
      </c>
      <c r="D227">
        <v>0.01</v>
      </c>
      <c r="E227" t="s">
        <v>257</v>
      </c>
      <c r="F227">
        <v>1.1792</v>
      </c>
      <c r="I227" s="403">
        <v>43265.29583333333</v>
      </c>
      <c r="J227">
        <v>1.1808000000000001</v>
      </c>
      <c r="K227">
        <v>0</v>
      </c>
      <c r="M227">
        <v>-0.37</v>
      </c>
      <c r="N227">
        <v>1.23</v>
      </c>
      <c r="O227">
        <v>1110</v>
      </c>
      <c r="P227" t="s">
        <v>579</v>
      </c>
      <c r="Q227">
        <v>83</v>
      </c>
      <c r="R227" t="s">
        <v>96</v>
      </c>
    </row>
    <row r="228" spans="1:18">
      <c r="A228" s="542">
        <v>226</v>
      </c>
      <c r="B228" s="403">
        <v>43265.34097222222</v>
      </c>
      <c r="C228" t="s">
        <v>96</v>
      </c>
      <c r="D228">
        <v>0.01</v>
      </c>
      <c r="E228" t="s">
        <v>257</v>
      </c>
      <c r="F228">
        <v>1.1807000000000001</v>
      </c>
      <c r="I228" s="403">
        <v>43265.377083333333</v>
      </c>
      <c r="J228">
        <v>1.1819</v>
      </c>
      <c r="K228">
        <v>0</v>
      </c>
      <c r="M228">
        <v>0</v>
      </c>
      <c r="N228">
        <v>1.2</v>
      </c>
      <c r="O228">
        <v>1110</v>
      </c>
      <c r="P228" t="s">
        <v>579</v>
      </c>
      <c r="Q228">
        <v>84</v>
      </c>
      <c r="R228" t="s">
        <v>96</v>
      </c>
    </row>
    <row r="229" spans="1:18">
      <c r="A229" s="542">
        <v>228</v>
      </c>
      <c r="B229" s="403">
        <v>43265.466666666667</v>
      </c>
      <c r="C229" t="s">
        <v>96</v>
      </c>
      <c r="D229">
        <v>0.01</v>
      </c>
      <c r="E229" t="s">
        <v>257</v>
      </c>
      <c r="F229">
        <v>1.1817</v>
      </c>
      <c r="I229" s="403">
        <v>43265.506944444445</v>
      </c>
      <c r="J229">
        <v>1.1829000000000001</v>
      </c>
      <c r="K229">
        <v>0</v>
      </c>
      <c r="M229">
        <v>0</v>
      </c>
      <c r="N229">
        <v>1.2</v>
      </c>
      <c r="O229">
        <v>1110</v>
      </c>
      <c r="P229" t="s">
        <v>567</v>
      </c>
      <c r="Q229">
        <v>85</v>
      </c>
      <c r="R229" t="s">
        <v>96</v>
      </c>
    </row>
    <row r="230" spans="1:18">
      <c r="A230" s="542">
        <v>229</v>
      </c>
      <c r="B230" s="403">
        <v>43265.529166666667</v>
      </c>
      <c r="C230" t="s">
        <v>96</v>
      </c>
      <c r="D230">
        <v>0.01</v>
      </c>
      <c r="E230" t="s">
        <v>257</v>
      </c>
      <c r="F230">
        <v>1.1822999999999999</v>
      </c>
      <c r="I230" s="403">
        <v>43265.572916666664</v>
      </c>
      <c r="J230">
        <v>1.1836</v>
      </c>
      <c r="K230">
        <v>0</v>
      </c>
      <c r="M230">
        <v>0</v>
      </c>
      <c r="N230">
        <v>1.3</v>
      </c>
      <c r="O230">
        <v>1110</v>
      </c>
      <c r="P230" t="s">
        <v>579</v>
      </c>
      <c r="Q230">
        <v>86</v>
      </c>
      <c r="R230" t="s">
        <v>96</v>
      </c>
    </row>
    <row r="231" spans="1:18">
      <c r="A231" s="542">
        <v>230</v>
      </c>
      <c r="B231" s="403">
        <v>43265.588194444441</v>
      </c>
      <c r="C231" t="s">
        <v>96</v>
      </c>
      <c r="D231">
        <v>0.01</v>
      </c>
      <c r="E231" t="s">
        <v>257</v>
      </c>
      <c r="F231">
        <v>1.1724000000000001</v>
      </c>
      <c r="I231" s="403">
        <v>43265.595138888886</v>
      </c>
      <c r="J231">
        <v>1.1736</v>
      </c>
      <c r="K231">
        <v>0</v>
      </c>
      <c r="M231">
        <v>0</v>
      </c>
      <c r="N231">
        <v>1.2</v>
      </c>
      <c r="O231">
        <v>1110</v>
      </c>
      <c r="P231" t="s">
        <v>567</v>
      </c>
      <c r="Q231">
        <v>87</v>
      </c>
      <c r="R231" t="s">
        <v>96</v>
      </c>
    </row>
    <row r="232" spans="1:18">
      <c r="A232" s="542">
        <v>231</v>
      </c>
      <c r="B232" s="403">
        <v>43265.594444444447</v>
      </c>
      <c r="C232" t="s">
        <v>97</v>
      </c>
      <c r="D232">
        <v>0.01</v>
      </c>
      <c r="E232" t="s">
        <v>257</v>
      </c>
      <c r="F232">
        <v>1.1727000000000001</v>
      </c>
      <c r="I232" s="403">
        <v>43265.611805555556</v>
      </c>
      <c r="J232">
        <v>1.1715</v>
      </c>
      <c r="K232">
        <v>0</v>
      </c>
      <c r="M232">
        <v>0</v>
      </c>
      <c r="N232">
        <v>1.2</v>
      </c>
      <c r="O232">
        <v>1110</v>
      </c>
      <c r="P232" t="s">
        <v>579</v>
      </c>
      <c r="Q232">
        <v>88</v>
      </c>
      <c r="R232" t="s">
        <v>97</v>
      </c>
    </row>
    <row r="233" spans="1:18">
      <c r="A233" s="542">
        <v>232</v>
      </c>
      <c r="B233" s="403">
        <v>43265.601388888892</v>
      </c>
      <c r="C233" t="s">
        <v>96</v>
      </c>
      <c r="D233">
        <v>0.01</v>
      </c>
      <c r="E233" t="s">
        <v>257</v>
      </c>
      <c r="F233">
        <v>1.1737</v>
      </c>
      <c r="I233" s="403">
        <v>43270.070138888892</v>
      </c>
      <c r="J233">
        <v>1.1634</v>
      </c>
      <c r="K233">
        <v>0</v>
      </c>
      <c r="M233">
        <v>-0.36</v>
      </c>
      <c r="N233">
        <v>-10.66</v>
      </c>
      <c r="O233">
        <v>1110</v>
      </c>
      <c r="P233" t="s">
        <v>579</v>
      </c>
      <c r="Q233">
        <v>89</v>
      </c>
      <c r="R233" t="s">
        <v>96</v>
      </c>
    </row>
    <row r="234" spans="1:18">
      <c r="A234" s="542">
        <v>233</v>
      </c>
      <c r="B234" s="403">
        <v>43265.604166666664</v>
      </c>
      <c r="C234" t="s">
        <v>96</v>
      </c>
      <c r="D234">
        <v>0.01</v>
      </c>
      <c r="E234" t="s">
        <v>257</v>
      </c>
      <c r="F234">
        <v>1.1722999999999999</v>
      </c>
      <c r="I234" s="403">
        <v>43270.070138888892</v>
      </c>
      <c r="J234">
        <v>1.1634</v>
      </c>
      <c r="K234">
        <v>0</v>
      </c>
      <c r="M234">
        <v>-0.36</v>
      </c>
      <c r="N234">
        <v>-9.26</v>
      </c>
      <c r="O234">
        <v>1110</v>
      </c>
      <c r="P234" t="s">
        <v>1892</v>
      </c>
      <c r="Q234">
        <v>89</v>
      </c>
      <c r="R234" t="s">
        <v>96</v>
      </c>
    </row>
    <row r="235" spans="1:18">
      <c r="A235" s="542">
        <v>235</v>
      </c>
      <c r="B235" s="403">
        <v>43265.619444444441</v>
      </c>
      <c r="C235" t="s">
        <v>96</v>
      </c>
      <c r="D235">
        <v>0.01</v>
      </c>
      <c r="E235" t="s">
        <v>257</v>
      </c>
      <c r="F235">
        <v>1.1707000000000001</v>
      </c>
      <c r="I235" s="403">
        <v>43270.070138888892</v>
      </c>
      <c r="J235">
        <v>1.1634</v>
      </c>
      <c r="K235">
        <v>0</v>
      </c>
      <c r="M235">
        <v>-0.36</v>
      </c>
      <c r="N235">
        <v>-7.66</v>
      </c>
      <c r="O235">
        <v>1110</v>
      </c>
      <c r="P235" t="s">
        <v>1891</v>
      </c>
      <c r="Q235">
        <v>89</v>
      </c>
      <c r="R235" t="s">
        <v>96</v>
      </c>
    </row>
    <row r="236" spans="1:18">
      <c r="A236" s="542">
        <v>236</v>
      </c>
      <c r="B236" s="403">
        <v>43265.622916666667</v>
      </c>
      <c r="C236" t="s">
        <v>96</v>
      </c>
      <c r="D236">
        <v>0.02</v>
      </c>
      <c r="E236" t="s">
        <v>257</v>
      </c>
      <c r="F236">
        <v>1.1693</v>
      </c>
      <c r="I236" s="403">
        <v>43270.070138888892</v>
      </c>
      <c r="J236">
        <v>1.1634</v>
      </c>
      <c r="K236">
        <v>0</v>
      </c>
      <c r="M236">
        <v>-0.75</v>
      </c>
      <c r="N236">
        <v>-12.55</v>
      </c>
      <c r="O236">
        <v>1110</v>
      </c>
      <c r="P236" t="s">
        <v>1894</v>
      </c>
      <c r="Q236">
        <v>89</v>
      </c>
      <c r="R236" t="s">
        <v>96</v>
      </c>
    </row>
    <row r="237" spans="1:18">
      <c r="A237" s="542">
        <v>237</v>
      </c>
      <c r="B237" s="403">
        <v>43265.626388888886</v>
      </c>
      <c r="C237" t="s">
        <v>96</v>
      </c>
      <c r="D237">
        <v>0.03</v>
      </c>
      <c r="E237" t="s">
        <v>257</v>
      </c>
      <c r="F237">
        <v>1.1677999999999999</v>
      </c>
      <c r="I237" s="403">
        <v>43270.070138888892</v>
      </c>
      <c r="J237">
        <v>1.1634</v>
      </c>
      <c r="K237">
        <v>0</v>
      </c>
      <c r="M237">
        <v>-1.1100000000000001</v>
      </c>
      <c r="N237">
        <v>-14.31</v>
      </c>
      <c r="O237">
        <v>1110</v>
      </c>
      <c r="P237" t="s">
        <v>1895</v>
      </c>
      <c r="Q237">
        <v>89</v>
      </c>
      <c r="R237" t="s">
        <v>96</v>
      </c>
    </row>
    <row r="238" spans="1:18">
      <c r="A238" s="542">
        <v>239</v>
      </c>
      <c r="B238" s="403">
        <v>43265.659722222219</v>
      </c>
      <c r="C238" t="s">
        <v>96</v>
      </c>
      <c r="D238">
        <v>0.04</v>
      </c>
      <c r="E238" t="s">
        <v>257</v>
      </c>
      <c r="F238">
        <v>1.1661999999999999</v>
      </c>
      <c r="I238" s="403">
        <v>43270.070138888892</v>
      </c>
      <c r="J238">
        <v>1.1634</v>
      </c>
      <c r="K238">
        <v>0</v>
      </c>
      <c r="M238">
        <v>-1.5</v>
      </c>
      <c r="N238">
        <v>-12.7</v>
      </c>
      <c r="O238">
        <v>1110</v>
      </c>
      <c r="P238" t="s">
        <v>1893</v>
      </c>
      <c r="Q238">
        <v>89</v>
      </c>
      <c r="R238" t="s">
        <v>96</v>
      </c>
    </row>
    <row r="239" spans="1:18">
      <c r="A239" s="542">
        <v>240</v>
      </c>
      <c r="B239" s="403">
        <v>43265.677083333336</v>
      </c>
      <c r="C239" t="s">
        <v>96</v>
      </c>
      <c r="D239">
        <v>0.06</v>
      </c>
      <c r="E239" t="s">
        <v>257</v>
      </c>
      <c r="F239">
        <v>1.1642999999999999</v>
      </c>
      <c r="I239" s="403">
        <v>43270.070138888892</v>
      </c>
      <c r="J239">
        <v>1.1634</v>
      </c>
      <c r="K239">
        <v>0</v>
      </c>
      <c r="M239">
        <v>-2.2200000000000002</v>
      </c>
      <c r="N239">
        <v>-7.62</v>
      </c>
      <c r="O239">
        <v>1110</v>
      </c>
      <c r="P239" t="s">
        <v>1890</v>
      </c>
      <c r="Q239">
        <v>89</v>
      </c>
      <c r="R239" t="s">
        <v>96</v>
      </c>
    </row>
    <row r="240" spans="1:18">
      <c r="A240" s="542">
        <v>244</v>
      </c>
      <c r="B240" s="403">
        <v>43265.771527777775</v>
      </c>
      <c r="C240" t="s">
        <v>96</v>
      </c>
      <c r="D240">
        <v>0.09</v>
      </c>
      <c r="E240" t="s">
        <v>257</v>
      </c>
      <c r="F240">
        <v>1.1619999999999999</v>
      </c>
      <c r="I240" s="403">
        <v>43270.070138888892</v>
      </c>
      <c r="J240">
        <v>1.1634</v>
      </c>
      <c r="K240">
        <v>0</v>
      </c>
      <c r="M240">
        <v>-3.36</v>
      </c>
      <c r="N240">
        <v>9.24</v>
      </c>
      <c r="O240">
        <v>1110</v>
      </c>
      <c r="P240" t="s">
        <v>1889</v>
      </c>
      <c r="Q240">
        <v>89</v>
      </c>
      <c r="R240" t="s">
        <v>96</v>
      </c>
    </row>
    <row r="241" spans="1:18">
      <c r="A241" s="542">
        <v>247</v>
      </c>
      <c r="B241" s="403">
        <v>43265.835416666669</v>
      </c>
      <c r="C241" t="s">
        <v>96</v>
      </c>
      <c r="D241">
        <v>0.13</v>
      </c>
      <c r="E241" t="s">
        <v>257</v>
      </c>
      <c r="F241">
        <v>1.1594</v>
      </c>
      <c r="I241" s="403">
        <v>43270.070138888892</v>
      </c>
      <c r="J241">
        <v>1.1634</v>
      </c>
      <c r="K241">
        <v>0</v>
      </c>
      <c r="M241">
        <v>-4.83</v>
      </c>
      <c r="N241">
        <v>47.17</v>
      </c>
      <c r="O241">
        <v>1110</v>
      </c>
      <c r="P241" t="s">
        <v>1888</v>
      </c>
      <c r="Q241">
        <v>89</v>
      </c>
      <c r="R241" t="s">
        <v>96</v>
      </c>
    </row>
    <row r="242" spans="1:18">
      <c r="A242" s="542">
        <v>251</v>
      </c>
      <c r="B242" s="403">
        <v>43266.077777777777</v>
      </c>
      <c r="C242" t="s">
        <v>96</v>
      </c>
      <c r="D242">
        <v>0.2</v>
      </c>
      <c r="E242" t="s">
        <v>257</v>
      </c>
      <c r="F242">
        <v>1.1561999999999999</v>
      </c>
      <c r="I242" s="403">
        <v>43270.070138888892</v>
      </c>
      <c r="J242">
        <v>1.1634</v>
      </c>
      <c r="K242">
        <v>0</v>
      </c>
      <c r="M242">
        <v>-4.96</v>
      </c>
      <c r="N242">
        <v>139.04</v>
      </c>
      <c r="O242">
        <v>1110</v>
      </c>
      <c r="P242" t="s">
        <v>1887</v>
      </c>
      <c r="Q242">
        <v>89</v>
      </c>
      <c r="R242" t="s">
        <v>96</v>
      </c>
    </row>
    <row r="243" spans="1:18">
      <c r="A243" s="542">
        <v>234</v>
      </c>
      <c r="B243" s="403">
        <v>43265.614583333336</v>
      </c>
      <c r="C243" t="s">
        <v>97</v>
      </c>
      <c r="D243">
        <v>0.01</v>
      </c>
      <c r="E243" t="s">
        <v>257</v>
      </c>
      <c r="F243">
        <v>1.1721999999999999</v>
      </c>
      <c r="I243" s="403">
        <v>43265.617361111108</v>
      </c>
      <c r="J243">
        <v>1.171</v>
      </c>
      <c r="K243">
        <v>0</v>
      </c>
      <c r="M243">
        <v>0</v>
      </c>
      <c r="N243">
        <v>1.2</v>
      </c>
      <c r="O243">
        <v>1110</v>
      </c>
      <c r="P243" t="s">
        <v>567</v>
      </c>
      <c r="Q243">
        <v>90</v>
      </c>
      <c r="R243" t="s">
        <v>97</v>
      </c>
    </row>
    <row r="244" spans="1:18">
      <c r="A244" s="542">
        <v>238</v>
      </c>
      <c r="B244" s="403">
        <v>43265.643750000003</v>
      </c>
      <c r="C244" t="s">
        <v>97</v>
      </c>
      <c r="D244">
        <v>0.01</v>
      </c>
      <c r="E244" t="s">
        <v>257</v>
      </c>
      <c r="F244">
        <v>1.1675</v>
      </c>
      <c r="I244" s="403">
        <v>43265.659722222219</v>
      </c>
      <c r="J244">
        <v>1.1662999999999999</v>
      </c>
      <c r="K244">
        <v>0</v>
      </c>
      <c r="M244">
        <v>0</v>
      </c>
      <c r="N244">
        <v>1.2</v>
      </c>
      <c r="O244">
        <v>1110</v>
      </c>
      <c r="P244" t="s">
        <v>567</v>
      </c>
      <c r="Q244">
        <v>91</v>
      </c>
      <c r="R244" t="s">
        <v>97</v>
      </c>
    </row>
    <row r="245" spans="1:18">
      <c r="A245" s="542">
        <v>241</v>
      </c>
      <c r="B245" s="403">
        <v>43265.679166666669</v>
      </c>
      <c r="C245" t="s">
        <v>97</v>
      </c>
      <c r="D245">
        <v>0.01</v>
      </c>
      <c r="E245" t="s">
        <v>257</v>
      </c>
      <c r="F245">
        <v>1.1648000000000001</v>
      </c>
      <c r="I245" s="403">
        <v>43265.684027777781</v>
      </c>
      <c r="J245">
        <v>1.1636</v>
      </c>
      <c r="K245">
        <v>0</v>
      </c>
      <c r="M245">
        <v>0</v>
      </c>
      <c r="N245">
        <v>1.2</v>
      </c>
      <c r="O245">
        <v>1110</v>
      </c>
      <c r="P245" t="s">
        <v>567</v>
      </c>
      <c r="Q245">
        <v>92</v>
      </c>
      <c r="R245" t="s">
        <v>97</v>
      </c>
    </row>
    <row r="246" spans="1:18">
      <c r="A246" s="542">
        <v>242</v>
      </c>
      <c r="B246" s="403">
        <v>43265.702777777777</v>
      </c>
      <c r="C246" t="s">
        <v>97</v>
      </c>
      <c r="D246">
        <v>0.01</v>
      </c>
      <c r="E246" t="s">
        <v>257</v>
      </c>
      <c r="F246">
        <v>1.1644000000000001</v>
      </c>
      <c r="I246" s="403">
        <v>43265.736111111109</v>
      </c>
      <c r="J246">
        <v>1.1632</v>
      </c>
      <c r="K246">
        <v>0</v>
      </c>
      <c r="M246">
        <v>0</v>
      </c>
      <c r="N246">
        <v>1.2</v>
      </c>
      <c r="O246">
        <v>1110</v>
      </c>
      <c r="P246" t="s">
        <v>567</v>
      </c>
      <c r="Q246">
        <v>93</v>
      </c>
      <c r="R246" t="s">
        <v>97</v>
      </c>
    </row>
    <row r="247" spans="1:18">
      <c r="A247" s="542">
        <v>243</v>
      </c>
      <c r="B247" s="403">
        <v>43265.765277777777</v>
      </c>
      <c r="C247" t="s">
        <v>97</v>
      </c>
      <c r="D247">
        <v>0.01</v>
      </c>
      <c r="E247" t="s">
        <v>257</v>
      </c>
      <c r="F247">
        <v>1.1627000000000001</v>
      </c>
      <c r="I247" s="403">
        <v>43265.813888888886</v>
      </c>
      <c r="J247">
        <v>1.1621999999999999</v>
      </c>
      <c r="K247">
        <v>0</v>
      </c>
      <c r="M247">
        <v>0</v>
      </c>
      <c r="N247">
        <v>0.5</v>
      </c>
      <c r="O247">
        <v>1110</v>
      </c>
      <c r="P247" t="s">
        <v>579</v>
      </c>
      <c r="Q247">
        <v>94</v>
      </c>
      <c r="R247" t="s">
        <v>97</v>
      </c>
    </row>
    <row r="248" spans="1:18">
      <c r="A248" s="542">
        <v>245</v>
      </c>
      <c r="B248" s="403">
        <v>43265.789583333331</v>
      </c>
      <c r="C248" t="s">
        <v>97</v>
      </c>
      <c r="D248">
        <v>0.01</v>
      </c>
      <c r="E248" t="s">
        <v>257</v>
      </c>
      <c r="F248">
        <v>1.1639999999999999</v>
      </c>
      <c r="I248" s="403">
        <v>43265.813888888886</v>
      </c>
      <c r="J248">
        <v>1.1621999999999999</v>
      </c>
      <c r="K248">
        <v>0</v>
      </c>
      <c r="M248">
        <v>0</v>
      </c>
      <c r="N248">
        <v>1.8</v>
      </c>
      <c r="O248">
        <v>1110</v>
      </c>
      <c r="P248" t="s">
        <v>585</v>
      </c>
      <c r="Q248">
        <v>94</v>
      </c>
      <c r="R248" t="s">
        <v>97</v>
      </c>
    </row>
    <row r="249" spans="1:18">
      <c r="A249" s="542">
        <v>246</v>
      </c>
      <c r="B249" s="403">
        <v>43265.822222222225</v>
      </c>
      <c r="C249" t="s">
        <v>97</v>
      </c>
      <c r="D249">
        <v>0.01</v>
      </c>
      <c r="E249" t="s">
        <v>257</v>
      </c>
      <c r="F249">
        <v>1.1611</v>
      </c>
      <c r="I249" s="403">
        <v>43265.834027777775</v>
      </c>
      <c r="J249">
        <v>1.1598999999999999</v>
      </c>
      <c r="K249">
        <v>0</v>
      </c>
      <c r="M249">
        <v>0</v>
      </c>
      <c r="N249">
        <v>1.2</v>
      </c>
      <c r="O249">
        <v>1110</v>
      </c>
      <c r="P249" t="s">
        <v>567</v>
      </c>
      <c r="Q249">
        <v>95</v>
      </c>
      <c r="R249" t="s">
        <v>97</v>
      </c>
    </row>
    <row r="250" spans="1:18">
      <c r="A250" s="542">
        <v>248</v>
      </c>
      <c r="B250" s="403">
        <v>43265.838888888888</v>
      </c>
      <c r="C250" t="s">
        <v>97</v>
      </c>
      <c r="D250">
        <v>0.01</v>
      </c>
      <c r="E250" t="s">
        <v>257</v>
      </c>
      <c r="F250">
        <v>1.1597</v>
      </c>
      <c r="I250" s="403">
        <v>43265.922222222223</v>
      </c>
      <c r="J250">
        <v>1.1585000000000001</v>
      </c>
      <c r="K250">
        <v>0</v>
      </c>
      <c r="M250">
        <v>0</v>
      </c>
      <c r="N250">
        <v>1.2</v>
      </c>
      <c r="O250">
        <v>1110</v>
      </c>
      <c r="P250" t="s">
        <v>579</v>
      </c>
      <c r="Q250">
        <v>96</v>
      </c>
      <c r="R250" t="s">
        <v>97</v>
      </c>
    </row>
    <row r="251" spans="1:18">
      <c r="A251" s="542">
        <v>249</v>
      </c>
      <c r="B251" s="403">
        <v>43265.931944444441</v>
      </c>
      <c r="C251" t="s">
        <v>97</v>
      </c>
      <c r="D251">
        <v>0.01</v>
      </c>
      <c r="E251" t="s">
        <v>257</v>
      </c>
      <c r="F251">
        <v>1.1580999999999999</v>
      </c>
      <c r="I251" s="403">
        <v>43265.956944444442</v>
      </c>
      <c r="J251">
        <v>1.1569</v>
      </c>
      <c r="K251">
        <v>0</v>
      </c>
      <c r="M251">
        <v>0</v>
      </c>
      <c r="N251">
        <v>1.2</v>
      </c>
      <c r="O251">
        <v>1110</v>
      </c>
      <c r="P251" t="s">
        <v>579</v>
      </c>
      <c r="Q251">
        <v>97</v>
      </c>
      <c r="R251" t="s">
        <v>97</v>
      </c>
    </row>
    <row r="252" spans="1:18">
      <c r="A252" s="542">
        <v>250</v>
      </c>
      <c r="B252" s="403">
        <v>43265.963194444441</v>
      </c>
      <c r="C252" t="s">
        <v>97</v>
      </c>
      <c r="D252">
        <v>0.01</v>
      </c>
      <c r="E252" t="s">
        <v>257</v>
      </c>
      <c r="F252">
        <v>1.1573</v>
      </c>
      <c r="I252" s="403">
        <v>43266.088888888888</v>
      </c>
      <c r="J252">
        <v>1.1560999999999999</v>
      </c>
      <c r="K252">
        <v>0</v>
      </c>
      <c r="M252">
        <v>0.02</v>
      </c>
      <c r="N252">
        <v>1.22</v>
      </c>
      <c r="O252">
        <v>1110</v>
      </c>
      <c r="P252" t="s">
        <v>567</v>
      </c>
      <c r="Q252">
        <v>98</v>
      </c>
      <c r="R252" t="s">
        <v>97</v>
      </c>
    </row>
    <row r="253" spans="1:18">
      <c r="A253" s="542">
        <v>252</v>
      </c>
      <c r="B253" s="403">
        <v>43266.094444444447</v>
      </c>
      <c r="C253" t="s">
        <v>97</v>
      </c>
      <c r="D253">
        <v>0.01</v>
      </c>
      <c r="E253" t="s">
        <v>257</v>
      </c>
      <c r="F253">
        <v>1.1563000000000001</v>
      </c>
      <c r="I253" s="403">
        <v>43266.336805555555</v>
      </c>
      <c r="J253">
        <v>1.1551</v>
      </c>
      <c r="K253">
        <v>0</v>
      </c>
      <c r="M253">
        <v>0</v>
      </c>
      <c r="N253">
        <v>1.2</v>
      </c>
      <c r="O253">
        <v>1110</v>
      </c>
      <c r="P253" t="s">
        <v>579</v>
      </c>
      <c r="Q253">
        <v>99</v>
      </c>
      <c r="R253" t="s">
        <v>97</v>
      </c>
    </row>
    <row r="254" spans="1:18">
      <c r="A254" s="542">
        <v>253</v>
      </c>
      <c r="B254" s="403">
        <v>43266.34375</v>
      </c>
      <c r="C254" t="s">
        <v>97</v>
      </c>
      <c r="D254">
        <v>0.01</v>
      </c>
      <c r="E254" t="s">
        <v>257</v>
      </c>
      <c r="F254">
        <v>1.1556</v>
      </c>
      <c r="I254" s="403">
        <v>43266.37777777778</v>
      </c>
      <c r="J254">
        <v>1.155</v>
      </c>
      <c r="K254">
        <v>0</v>
      </c>
      <c r="M254">
        <v>0</v>
      </c>
      <c r="N254">
        <v>0.6</v>
      </c>
      <c r="O254">
        <v>1110</v>
      </c>
      <c r="P254" t="s">
        <v>567</v>
      </c>
      <c r="Q254">
        <v>100</v>
      </c>
      <c r="R254" t="s">
        <v>97</v>
      </c>
    </row>
    <row r="255" spans="1:18">
      <c r="A255" s="542">
        <v>254</v>
      </c>
      <c r="B255" s="403">
        <v>43266.366666666669</v>
      </c>
      <c r="C255" t="s">
        <v>97</v>
      </c>
      <c r="D255">
        <v>0.01</v>
      </c>
      <c r="E255" t="s">
        <v>257</v>
      </c>
      <c r="F255">
        <v>1.1568000000000001</v>
      </c>
      <c r="I255" s="403">
        <v>43266.37777777778</v>
      </c>
      <c r="J255">
        <v>1.155</v>
      </c>
      <c r="K255">
        <v>0</v>
      </c>
      <c r="M255">
        <v>0</v>
      </c>
      <c r="N255">
        <v>1.8</v>
      </c>
      <c r="O255">
        <v>1110</v>
      </c>
      <c r="P255" t="s">
        <v>586</v>
      </c>
      <c r="Q255">
        <v>100</v>
      </c>
      <c r="R255" t="s">
        <v>97</v>
      </c>
    </row>
    <row r="256" spans="1:18">
      <c r="A256" s="542">
        <v>255</v>
      </c>
      <c r="B256" s="403">
        <v>43266.382638888892</v>
      </c>
      <c r="C256" t="s">
        <v>97</v>
      </c>
      <c r="D256">
        <v>0.01</v>
      </c>
      <c r="E256" t="s">
        <v>257</v>
      </c>
      <c r="F256">
        <v>1.1554</v>
      </c>
      <c r="I256" s="403">
        <v>43266.515972222223</v>
      </c>
      <c r="J256">
        <v>1.1574</v>
      </c>
      <c r="K256">
        <v>0</v>
      </c>
      <c r="M256">
        <v>0</v>
      </c>
      <c r="N256">
        <v>-2</v>
      </c>
      <c r="O256">
        <v>1110</v>
      </c>
      <c r="P256" t="s">
        <v>579</v>
      </c>
      <c r="Q256">
        <v>101</v>
      </c>
      <c r="R256" t="s">
        <v>97</v>
      </c>
    </row>
    <row r="257" spans="1:18">
      <c r="A257" s="542">
        <v>256</v>
      </c>
      <c r="B257" s="403">
        <v>43266.394444444442</v>
      </c>
      <c r="C257" t="s">
        <v>97</v>
      </c>
      <c r="D257">
        <v>0.01</v>
      </c>
      <c r="E257" t="s">
        <v>257</v>
      </c>
      <c r="F257">
        <v>1.1566000000000001</v>
      </c>
      <c r="I257" s="403">
        <v>43266.515972222223</v>
      </c>
      <c r="J257">
        <v>1.1574</v>
      </c>
      <c r="K257">
        <v>0</v>
      </c>
      <c r="M257">
        <v>0</v>
      </c>
      <c r="N257">
        <v>-0.8</v>
      </c>
      <c r="O257">
        <v>1110</v>
      </c>
      <c r="P257" t="s">
        <v>1901</v>
      </c>
      <c r="Q257">
        <v>101</v>
      </c>
      <c r="R257" t="s">
        <v>97</v>
      </c>
    </row>
    <row r="258" spans="1:18">
      <c r="A258" s="542">
        <v>257</v>
      </c>
      <c r="B258" s="403">
        <v>43266.408333333333</v>
      </c>
      <c r="C258" t="s">
        <v>97</v>
      </c>
      <c r="D258">
        <v>0.01</v>
      </c>
      <c r="E258" t="s">
        <v>257</v>
      </c>
      <c r="F258">
        <v>1.1579999999999999</v>
      </c>
      <c r="I258" s="403">
        <v>43266.515972222223</v>
      </c>
      <c r="J258">
        <v>1.1574</v>
      </c>
      <c r="K258">
        <v>0</v>
      </c>
      <c r="M258">
        <v>0</v>
      </c>
      <c r="N258">
        <v>0.6</v>
      </c>
      <c r="O258">
        <v>1110</v>
      </c>
      <c r="P258" t="s">
        <v>1900</v>
      </c>
      <c r="Q258">
        <v>101</v>
      </c>
      <c r="R258" t="s">
        <v>97</v>
      </c>
    </row>
    <row r="259" spans="1:18">
      <c r="A259" s="542">
        <v>258</v>
      </c>
      <c r="B259" s="403">
        <v>43266.425694444442</v>
      </c>
      <c r="C259" t="s">
        <v>97</v>
      </c>
      <c r="D259">
        <v>0.02</v>
      </c>
      <c r="E259" t="s">
        <v>257</v>
      </c>
      <c r="F259">
        <v>1.1594</v>
      </c>
      <c r="I259" s="403">
        <v>43266.515972222223</v>
      </c>
      <c r="J259">
        <v>1.1574</v>
      </c>
      <c r="K259">
        <v>0</v>
      </c>
      <c r="M259">
        <v>0</v>
      </c>
      <c r="N259">
        <v>4</v>
      </c>
      <c r="O259">
        <v>1110</v>
      </c>
      <c r="P259" t="s">
        <v>1899</v>
      </c>
      <c r="Q259">
        <v>101</v>
      </c>
      <c r="R259" t="s">
        <v>97</v>
      </c>
    </row>
    <row r="260" spans="1:18">
      <c r="A260" s="542">
        <v>259</v>
      </c>
      <c r="B260" s="403">
        <v>43266.469444444447</v>
      </c>
      <c r="C260" t="s">
        <v>97</v>
      </c>
      <c r="D260">
        <v>0.03</v>
      </c>
      <c r="E260" t="s">
        <v>257</v>
      </c>
      <c r="F260">
        <v>1.1609</v>
      </c>
      <c r="I260" s="403">
        <v>43266.515972222223</v>
      </c>
      <c r="J260">
        <v>1.1574</v>
      </c>
      <c r="K260">
        <v>0</v>
      </c>
      <c r="M260">
        <v>0</v>
      </c>
      <c r="N260">
        <v>10.5</v>
      </c>
      <c r="O260">
        <v>1110</v>
      </c>
      <c r="P260" t="s">
        <v>1898</v>
      </c>
      <c r="Q260">
        <v>101</v>
      </c>
      <c r="R260" t="s">
        <v>97</v>
      </c>
    </row>
    <row r="261" spans="1:18">
      <c r="A261" s="542">
        <v>260</v>
      </c>
      <c r="B261" s="403">
        <v>43266.54791666667</v>
      </c>
      <c r="C261" t="s">
        <v>97</v>
      </c>
      <c r="D261">
        <v>0.01</v>
      </c>
      <c r="E261" t="s">
        <v>257</v>
      </c>
      <c r="F261">
        <v>1.159</v>
      </c>
      <c r="I261" s="403">
        <v>43269.088194444441</v>
      </c>
      <c r="J261">
        <v>1.1591</v>
      </c>
      <c r="K261">
        <v>0</v>
      </c>
      <c r="M261">
        <v>0.02</v>
      </c>
      <c r="N261">
        <v>-0.08</v>
      </c>
      <c r="O261">
        <v>1110</v>
      </c>
      <c r="P261" t="s">
        <v>579</v>
      </c>
      <c r="Q261">
        <v>102</v>
      </c>
      <c r="R261" t="s">
        <v>97</v>
      </c>
    </row>
    <row r="262" spans="1:18">
      <c r="A262" s="542">
        <v>261</v>
      </c>
      <c r="B262" s="403">
        <v>43266.616666666669</v>
      </c>
      <c r="C262" t="s">
        <v>97</v>
      </c>
      <c r="D262">
        <v>0.01</v>
      </c>
      <c r="E262" t="s">
        <v>257</v>
      </c>
      <c r="F262">
        <v>1.1603000000000001</v>
      </c>
      <c r="I262" s="403">
        <v>43269.088194444441</v>
      </c>
      <c r="J262">
        <v>1.1591</v>
      </c>
      <c r="K262">
        <v>0</v>
      </c>
      <c r="M262">
        <v>0.02</v>
      </c>
      <c r="N262">
        <v>1.22</v>
      </c>
      <c r="O262">
        <v>1110</v>
      </c>
      <c r="P262" t="s">
        <v>1897</v>
      </c>
      <c r="Q262">
        <v>102</v>
      </c>
      <c r="R262" t="s">
        <v>97</v>
      </c>
    </row>
    <row r="263" spans="1:18">
      <c r="A263" s="542">
        <v>262</v>
      </c>
      <c r="B263" s="403">
        <v>43266.636805555558</v>
      </c>
      <c r="C263" t="s">
        <v>97</v>
      </c>
      <c r="D263">
        <v>0.01</v>
      </c>
      <c r="E263" t="s">
        <v>257</v>
      </c>
      <c r="F263">
        <v>1.1617</v>
      </c>
      <c r="I263" s="403">
        <v>43269.088194444441</v>
      </c>
      <c r="J263">
        <v>1.1591</v>
      </c>
      <c r="K263">
        <v>0</v>
      </c>
      <c r="M263">
        <v>0.02</v>
      </c>
      <c r="N263">
        <v>2.62</v>
      </c>
      <c r="O263">
        <v>1110</v>
      </c>
      <c r="P263" t="s">
        <v>1896</v>
      </c>
      <c r="Q263">
        <v>102</v>
      </c>
      <c r="R263" t="s">
        <v>97</v>
      </c>
    </row>
    <row r="264" spans="1:18">
      <c r="A264" s="542">
        <v>263</v>
      </c>
      <c r="B264" s="403">
        <v>43269.334722222222</v>
      </c>
      <c r="C264" t="s">
        <v>97</v>
      </c>
      <c r="D264">
        <v>0.01</v>
      </c>
      <c r="E264" t="s">
        <v>257</v>
      </c>
      <c r="F264">
        <v>1.1595</v>
      </c>
      <c r="I264" s="403">
        <v>43269.359027777777</v>
      </c>
      <c r="J264">
        <v>1.1583000000000001</v>
      </c>
      <c r="K264">
        <v>0</v>
      </c>
      <c r="M264">
        <v>0</v>
      </c>
      <c r="N264">
        <v>1.2</v>
      </c>
      <c r="O264">
        <v>1110</v>
      </c>
      <c r="P264" t="s">
        <v>567</v>
      </c>
      <c r="Q264">
        <v>103</v>
      </c>
      <c r="R264" t="s">
        <v>97</v>
      </c>
    </row>
    <row r="265" spans="1:18">
      <c r="A265" s="542">
        <v>264</v>
      </c>
      <c r="B265" s="403">
        <v>43269.42291666667</v>
      </c>
      <c r="C265" t="s">
        <v>97</v>
      </c>
      <c r="D265">
        <v>0.01</v>
      </c>
      <c r="E265" t="s">
        <v>257</v>
      </c>
      <c r="F265">
        <v>1.1578999999999999</v>
      </c>
      <c r="I265" s="403">
        <v>43270.356944444444</v>
      </c>
      <c r="J265">
        <v>1.1599999999999999</v>
      </c>
      <c r="K265">
        <v>0</v>
      </c>
      <c r="M265">
        <v>0.02</v>
      </c>
      <c r="N265">
        <v>-2.08</v>
      </c>
      <c r="O265">
        <v>1110</v>
      </c>
      <c r="P265" t="s">
        <v>579</v>
      </c>
      <c r="Q265">
        <v>104</v>
      </c>
      <c r="R265" t="s">
        <v>97</v>
      </c>
    </row>
    <row r="266" spans="1:18">
      <c r="A266" s="542">
        <v>265</v>
      </c>
      <c r="B266" s="403">
        <v>43269.459027777775</v>
      </c>
      <c r="C266" t="s">
        <v>97</v>
      </c>
      <c r="D266">
        <v>0.01</v>
      </c>
      <c r="E266" t="s">
        <v>257</v>
      </c>
      <c r="F266">
        <v>1.1591</v>
      </c>
      <c r="I266" s="403">
        <v>43270.356944444444</v>
      </c>
      <c r="J266">
        <v>1.1599999999999999</v>
      </c>
      <c r="K266">
        <v>0</v>
      </c>
      <c r="M266">
        <v>0.02</v>
      </c>
      <c r="N266">
        <v>-0.88</v>
      </c>
      <c r="O266">
        <v>1110</v>
      </c>
      <c r="P266" t="s">
        <v>1886</v>
      </c>
      <c r="Q266">
        <v>104</v>
      </c>
      <c r="R266" t="s">
        <v>97</v>
      </c>
    </row>
    <row r="267" spans="1:18">
      <c r="A267" s="542">
        <v>266</v>
      </c>
      <c r="B267" s="403">
        <v>43269.466666666667</v>
      </c>
      <c r="C267" t="s">
        <v>97</v>
      </c>
      <c r="D267">
        <v>0.01</v>
      </c>
      <c r="E267" t="s">
        <v>257</v>
      </c>
      <c r="F267">
        <v>1.1604000000000001</v>
      </c>
      <c r="I267" s="403">
        <v>43270.356944444444</v>
      </c>
      <c r="J267">
        <v>1.1599999999999999</v>
      </c>
      <c r="K267">
        <v>0</v>
      </c>
      <c r="M267">
        <v>0.02</v>
      </c>
      <c r="N267">
        <v>0.42</v>
      </c>
      <c r="O267">
        <v>1110</v>
      </c>
      <c r="P267" t="s">
        <v>1885</v>
      </c>
      <c r="Q267">
        <v>104</v>
      </c>
      <c r="R267" t="s">
        <v>97</v>
      </c>
    </row>
    <row r="268" spans="1:18">
      <c r="A268" s="542">
        <v>267</v>
      </c>
      <c r="B268" s="403">
        <v>43269.540972222225</v>
      </c>
      <c r="C268" t="s">
        <v>97</v>
      </c>
      <c r="D268">
        <v>0.02</v>
      </c>
      <c r="E268" t="s">
        <v>257</v>
      </c>
      <c r="F268">
        <v>1.1618999999999999</v>
      </c>
      <c r="I268" s="403">
        <v>43270.356944444444</v>
      </c>
      <c r="J268">
        <v>1.1599999999999999</v>
      </c>
      <c r="K268">
        <v>0</v>
      </c>
      <c r="M268">
        <v>0.03</v>
      </c>
      <c r="N268">
        <v>3.83</v>
      </c>
      <c r="O268">
        <v>1110</v>
      </c>
      <c r="P268" t="s">
        <v>1884</v>
      </c>
      <c r="Q268">
        <v>104</v>
      </c>
      <c r="R268" t="s">
        <v>97</v>
      </c>
    </row>
    <row r="269" spans="1:18">
      <c r="A269" s="542">
        <v>268</v>
      </c>
      <c r="B269" s="403">
        <v>43270.072222222225</v>
      </c>
      <c r="C269" t="s">
        <v>97</v>
      </c>
      <c r="D269">
        <v>0.03</v>
      </c>
      <c r="E269" t="s">
        <v>257</v>
      </c>
      <c r="F269">
        <v>1.1636</v>
      </c>
      <c r="I269" s="403">
        <v>43270.356944444444</v>
      </c>
      <c r="J269">
        <v>1.1599999999999999</v>
      </c>
      <c r="K269">
        <v>0</v>
      </c>
      <c r="M269">
        <v>0</v>
      </c>
      <c r="N269">
        <v>10.8</v>
      </c>
      <c r="O269">
        <v>1110</v>
      </c>
      <c r="P269" t="s">
        <v>587</v>
      </c>
      <c r="Q269">
        <v>104</v>
      </c>
      <c r="R269" t="s">
        <v>97</v>
      </c>
    </row>
    <row r="270" spans="1:18">
      <c r="A270" s="542">
        <v>269</v>
      </c>
      <c r="B270" s="403">
        <v>43270.263194444444</v>
      </c>
      <c r="C270" t="s">
        <v>96</v>
      </c>
      <c r="D270">
        <v>0.01</v>
      </c>
      <c r="E270" t="s">
        <v>257</v>
      </c>
      <c r="F270">
        <v>1.163</v>
      </c>
      <c r="I270" s="403">
        <v>43270.724305555559</v>
      </c>
      <c r="J270">
        <v>1.1581999999999999</v>
      </c>
      <c r="K270">
        <v>0</v>
      </c>
      <c r="M270">
        <v>0</v>
      </c>
      <c r="N270">
        <v>-4.8</v>
      </c>
      <c r="O270">
        <v>1110</v>
      </c>
      <c r="P270" t="s">
        <v>579</v>
      </c>
      <c r="Q270">
        <v>105</v>
      </c>
      <c r="R270" t="s">
        <v>96</v>
      </c>
    </row>
    <row r="271" spans="1:18">
      <c r="A271" s="542">
        <v>270</v>
      </c>
      <c r="B271" s="403">
        <v>43270.337500000001</v>
      </c>
      <c r="C271" t="s">
        <v>96</v>
      </c>
      <c r="D271">
        <v>0.01</v>
      </c>
      <c r="E271" t="s">
        <v>257</v>
      </c>
      <c r="F271">
        <v>1.1617</v>
      </c>
      <c r="I271" s="403">
        <v>43270.724305555559</v>
      </c>
      <c r="J271">
        <v>1.1581999999999999</v>
      </c>
      <c r="K271">
        <v>0</v>
      </c>
      <c r="M271">
        <v>0</v>
      </c>
      <c r="N271">
        <v>-3.5</v>
      </c>
      <c r="O271">
        <v>1110</v>
      </c>
      <c r="P271" t="s">
        <v>1883</v>
      </c>
      <c r="Q271">
        <v>105</v>
      </c>
      <c r="R271" t="s">
        <v>96</v>
      </c>
    </row>
    <row r="272" spans="1:18">
      <c r="A272" s="542">
        <v>271</v>
      </c>
      <c r="B272" s="403">
        <v>43270.356944444444</v>
      </c>
      <c r="C272" t="s">
        <v>96</v>
      </c>
      <c r="D272">
        <v>0.01</v>
      </c>
      <c r="E272" t="s">
        <v>257</v>
      </c>
      <c r="F272">
        <v>1.1601999999999999</v>
      </c>
      <c r="I272" s="403">
        <v>43270.724305555559</v>
      </c>
      <c r="J272">
        <v>1.1581999999999999</v>
      </c>
      <c r="K272">
        <v>0</v>
      </c>
      <c r="M272">
        <v>0</v>
      </c>
      <c r="N272">
        <v>-2</v>
      </c>
      <c r="O272">
        <v>1110</v>
      </c>
      <c r="P272" t="s">
        <v>1882</v>
      </c>
      <c r="Q272">
        <v>105</v>
      </c>
      <c r="R272" t="s">
        <v>96</v>
      </c>
    </row>
    <row r="273" spans="1:18">
      <c r="A273" s="542">
        <v>272</v>
      </c>
      <c r="B273" s="403">
        <v>43270.370833333334</v>
      </c>
      <c r="C273" t="s">
        <v>96</v>
      </c>
      <c r="D273">
        <v>0.02</v>
      </c>
      <c r="E273" t="s">
        <v>257</v>
      </c>
      <c r="F273">
        <v>1.1587000000000001</v>
      </c>
      <c r="I273" s="403">
        <v>43270.724305555559</v>
      </c>
      <c r="J273">
        <v>1.1581999999999999</v>
      </c>
      <c r="K273">
        <v>0</v>
      </c>
      <c r="M273">
        <v>0</v>
      </c>
      <c r="N273">
        <v>-1</v>
      </c>
      <c r="O273">
        <v>1110</v>
      </c>
      <c r="P273" t="s">
        <v>1881</v>
      </c>
      <c r="Q273">
        <v>105</v>
      </c>
      <c r="R273" t="s">
        <v>96</v>
      </c>
    </row>
    <row r="274" spans="1:18">
      <c r="A274" s="542">
        <v>275</v>
      </c>
      <c r="B274" s="403">
        <v>43270.433333333334</v>
      </c>
      <c r="C274" t="s">
        <v>96</v>
      </c>
      <c r="D274">
        <v>0.03</v>
      </c>
      <c r="E274" t="s">
        <v>257</v>
      </c>
      <c r="F274">
        <v>1.1572</v>
      </c>
      <c r="I274" s="403">
        <v>43270.724305555559</v>
      </c>
      <c r="J274">
        <v>1.1581999999999999</v>
      </c>
      <c r="K274">
        <v>0</v>
      </c>
      <c r="M274">
        <v>0</v>
      </c>
      <c r="N274">
        <v>3</v>
      </c>
      <c r="O274">
        <v>1110</v>
      </c>
      <c r="P274" t="s">
        <v>1880</v>
      </c>
      <c r="Q274">
        <v>105</v>
      </c>
      <c r="R274" t="s">
        <v>96</v>
      </c>
    </row>
    <row r="275" spans="1:18">
      <c r="A275" s="542">
        <v>276</v>
      </c>
      <c r="B275" s="403">
        <v>43270.438888888886</v>
      </c>
      <c r="C275" t="s">
        <v>96</v>
      </c>
      <c r="D275">
        <v>0.04</v>
      </c>
      <c r="E275" t="s">
        <v>257</v>
      </c>
      <c r="F275">
        <v>1.1554</v>
      </c>
      <c r="I275" s="403">
        <v>43270.724305555559</v>
      </c>
      <c r="J275">
        <v>1.1581999999999999</v>
      </c>
      <c r="K275">
        <v>0</v>
      </c>
      <c r="M275">
        <v>0</v>
      </c>
      <c r="N275">
        <v>11.2</v>
      </c>
      <c r="O275">
        <v>1110</v>
      </c>
      <c r="P275" t="s">
        <v>1879</v>
      </c>
      <c r="Q275">
        <v>105</v>
      </c>
      <c r="R275" t="s">
        <v>96</v>
      </c>
    </row>
    <row r="276" spans="1:18">
      <c r="A276" s="542">
        <v>279</v>
      </c>
      <c r="B276" s="403">
        <v>43270.474999999999</v>
      </c>
      <c r="C276" t="s">
        <v>96</v>
      </c>
      <c r="D276">
        <v>0.06</v>
      </c>
      <c r="E276" t="s">
        <v>257</v>
      </c>
      <c r="F276">
        <v>1.1535</v>
      </c>
      <c r="I276" s="403">
        <v>43270.724305555559</v>
      </c>
      <c r="J276">
        <v>1.1581999999999999</v>
      </c>
      <c r="K276">
        <v>0</v>
      </c>
      <c r="M276">
        <v>0</v>
      </c>
      <c r="N276">
        <v>28.2</v>
      </c>
      <c r="O276">
        <v>1110</v>
      </c>
      <c r="P276" t="s">
        <v>1878</v>
      </c>
      <c r="Q276">
        <v>105</v>
      </c>
      <c r="R276" t="s">
        <v>96</v>
      </c>
    </row>
    <row r="277" spans="1:18">
      <c r="A277" s="542">
        <v>273</v>
      </c>
      <c r="B277" s="403">
        <v>43270.390972222223</v>
      </c>
      <c r="C277" t="s">
        <v>97</v>
      </c>
      <c r="D277">
        <v>0.01</v>
      </c>
      <c r="E277" t="s">
        <v>257</v>
      </c>
      <c r="F277">
        <v>1.1581999999999999</v>
      </c>
      <c r="I277" s="403">
        <v>43270.431944444441</v>
      </c>
      <c r="J277">
        <v>1.1576</v>
      </c>
      <c r="K277">
        <v>0</v>
      </c>
      <c r="M277">
        <v>0</v>
      </c>
      <c r="N277">
        <v>0.6</v>
      </c>
      <c r="O277">
        <v>1110</v>
      </c>
      <c r="P277" t="s">
        <v>567</v>
      </c>
      <c r="Q277">
        <v>106</v>
      </c>
      <c r="R277" t="s">
        <v>97</v>
      </c>
    </row>
    <row r="278" spans="1:18">
      <c r="A278" s="542">
        <v>274</v>
      </c>
      <c r="B278" s="403">
        <v>43270.418749999997</v>
      </c>
      <c r="C278" t="s">
        <v>97</v>
      </c>
      <c r="D278">
        <v>0.01</v>
      </c>
      <c r="E278" t="s">
        <v>257</v>
      </c>
      <c r="F278">
        <v>1.1594</v>
      </c>
      <c r="I278" s="403">
        <v>43270.431944444441</v>
      </c>
      <c r="J278">
        <v>1.1576</v>
      </c>
      <c r="K278">
        <v>0</v>
      </c>
      <c r="M278">
        <v>0</v>
      </c>
      <c r="N278">
        <v>1.8</v>
      </c>
      <c r="O278">
        <v>1110</v>
      </c>
      <c r="P278" t="s">
        <v>588</v>
      </c>
      <c r="Q278">
        <v>106</v>
      </c>
      <c r="R278" t="s">
        <v>97</v>
      </c>
    </row>
    <row r="279" spans="1:18">
      <c r="A279" s="542">
        <v>277</v>
      </c>
      <c r="B279" s="403">
        <v>43270.441666666666</v>
      </c>
      <c r="C279" t="s">
        <v>97</v>
      </c>
      <c r="D279">
        <v>0.01</v>
      </c>
      <c r="E279" t="s">
        <v>257</v>
      </c>
      <c r="F279">
        <v>1.1556999999999999</v>
      </c>
      <c r="I279" s="403">
        <v>43270.447916666664</v>
      </c>
      <c r="J279">
        <v>1.1545000000000001</v>
      </c>
      <c r="K279">
        <v>0</v>
      </c>
      <c r="M279">
        <v>0</v>
      </c>
      <c r="N279">
        <v>1.2</v>
      </c>
      <c r="O279">
        <v>1110</v>
      </c>
      <c r="P279" t="s">
        <v>567</v>
      </c>
      <c r="Q279">
        <v>107</v>
      </c>
      <c r="R279" t="s">
        <v>97</v>
      </c>
    </row>
    <row r="280" spans="1:18">
      <c r="A280" s="542">
        <v>278</v>
      </c>
      <c r="B280" s="403">
        <v>43270.457638888889</v>
      </c>
      <c r="C280" t="s">
        <v>97</v>
      </c>
      <c r="D280">
        <v>0.01</v>
      </c>
      <c r="E280" t="s">
        <v>257</v>
      </c>
      <c r="F280">
        <v>1.1556</v>
      </c>
      <c r="I280" s="403">
        <v>43270.46875</v>
      </c>
      <c r="J280">
        <v>1.1541999999999999</v>
      </c>
      <c r="K280">
        <v>0</v>
      </c>
      <c r="M280">
        <v>0</v>
      </c>
      <c r="N280">
        <v>1.4</v>
      </c>
      <c r="O280">
        <v>1110</v>
      </c>
      <c r="P280" t="s">
        <v>579</v>
      </c>
      <c r="Q280">
        <v>108</v>
      </c>
      <c r="R280" t="s">
        <v>97</v>
      </c>
    </row>
    <row r="281" spans="1:18">
      <c r="A281" s="542">
        <v>280</v>
      </c>
      <c r="B281" s="403">
        <v>43270.48333333333</v>
      </c>
      <c r="C281" t="s">
        <v>97</v>
      </c>
      <c r="D281">
        <v>0.01</v>
      </c>
      <c r="E281" t="s">
        <v>257</v>
      </c>
      <c r="F281">
        <v>1.1537999999999999</v>
      </c>
      <c r="I281" s="403">
        <v>43271.422222222223</v>
      </c>
      <c r="J281">
        <v>1.1556999999999999</v>
      </c>
      <c r="K281">
        <v>0</v>
      </c>
      <c r="M281">
        <v>0.02</v>
      </c>
      <c r="N281">
        <v>-1.88</v>
      </c>
      <c r="O281">
        <v>1110</v>
      </c>
      <c r="P281" t="s">
        <v>579</v>
      </c>
      <c r="Q281">
        <v>109</v>
      </c>
      <c r="R281" t="s">
        <v>97</v>
      </c>
    </row>
    <row r="282" spans="1:18">
      <c r="A282" s="542">
        <v>281</v>
      </c>
      <c r="B282" s="403">
        <v>43270.497916666667</v>
      </c>
      <c r="C282" t="s">
        <v>97</v>
      </c>
      <c r="D282">
        <v>0.01</v>
      </c>
      <c r="E282" t="s">
        <v>257</v>
      </c>
      <c r="F282">
        <v>1.155</v>
      </c>
      <c r="I282" s="403">
        <v>43271.422222222223</v>
      </c>
      <c r="J282">
        <v>1.1556999999999999</v>
      </c>
      <c r="K282">
        <v>0</v>
      </c>
      <c r="M282">
        <v>0.02</v>
      </c>
      <c r="N282">
        <v>-0.68</v>
      </c>
      <c r="O282">
        <v>1110</v>
      </c>
      <c r="P282" t="s">
        <v>1877</v>
      </c>
      <c r="Q282">
        <v>109</v>
      </c>
      <c r="R282" t="s">
        <v>97</v>
      </c>
    </row>
    <row r="283" spans="1:18">
      <c r="A283" s="542">
        <v>282</v>
      </c>
      <c r="B283" s="403">
        <v>43270.645138888889</v>
      </c>
      <c r="C283" t="s">
        <v>97</v>
      </c>
      <c r="D283">
        <v>0.01</v>
      </c>
      <c r="E283" t="s">
        <v>257</v>
      </c>
      <c r="F283">
        <v>1.1563000000000001</v>
      </c>
      <c r="I283" s="403">
        <v>43271.422222222223</v>
      </c>
      <c r="J283">
        <v>1.1556999999999999</v>
      </c>
      <c r="K283">
        <v>0</v>
      </c>
      <c r="M283">
        <v>0.02</v>
      </c>
      <c r="N283">
        <v>0.62</v>
      </c>
      <c r="O283">
        <v>1110</v>
      </c>
      <c r="P283" t="s">
        <v>1876</v>
      </c>
      <c r="Q283">
        <v>109</v>
      </c>
      <c r="R283" t="s">
        <v>97</v>
      </c>
    </row>
    <row r="284" spans="1:18">
      <c r="A284" s="542">
        <v>283</v>
      </c>
      <c r="B284" s="403">
        <v>43270.724999999999</v>
      </c>
      <c r="C284" t="s">
        <v>97</v>
      </c>
      <c r="D284">
        <v>0.02</v>
      </c>
      <c r="E284" t="s">
        <v>257</v>
      </c>
      <c r="F284">
        <v>1.1577999999999999</v>
      </c>
      <c r="I284" s="403">
        <v>43271.422222222223</v>
      </c>
      <c r="J284">
        <v>1.1556999999999999</v>
      </c>
      <c r="K284">
        <v>0</v>
      </c>
      <c r="M284">
        <v>0.03</v>
      </c>
      <c r="N284">
        <v>4.2300000000000004</v>
      </c>
      <c r="O284">
        <v>1110</v>
      </c>
      <c r="P284" t="s">
        <v>1875</v>
      </c>
      <c r="Q284">
        <v>109</v>
      </c>
      <c r="R284" t="s">
        <v>97</v>
      </c>
    </row>
    <row r="285" spans="1:18">
      <c r="A285" s="542">
        <v>285</v>
      </c>
      <c r="B285" s="403">
        <v>43270.93472222222</v>
      </c>
      <c r="C285" t="s">
        <v>97</v>
      </c>
      <c r="D285">
        <v>0.03</v>
      </c>
      <c r="E285" t="s">
        <v>257</v>
      </c>
      <c r="F285">
        <v>1.1593</v>
      </c>
      <c r="I285" s="403">
        <v>43271.422222222223</v>
      </c>
      <c r="J285">
        <v>1.1556999999999999</v>
      </c>
      <c r="K285">
        <v>0</v>
      </c>
      <c r="M285">
        <v>0.05</v>
      </c>
      <c r="N285">
        <v>10.85</v>
      </c>
      <c r="O285">
        <v>1110</v>
      </c>
      <c r="P285" t="s">
        <v>1874</v>
      </c>
      <c r="Q285">
        <v>109</v>
      </c>
      <c r="R285" t="s">
        <v>97</v>
      </c>
    </row>
    <row r="286" spans="1:18">
      <c r="A286" s="542">
        <v>284</v>
      </c>
      <c r="B286" s="403">
        <v>43270.728472222225</v>
      </c>
      <c r="C286" t="s">
        <v>96</v>
      </c>
      <c r="D286">
        <v>0.01</v>
      </c>
      <c r="E286" t="s">
        <v>257</v>
      </c>
      <c r="F286">
        <v>1.1577999999999999</v>
      </c>
      <c r="I286" s="403">
        <v>43270.929861111108</v>
      </c>
      <c r="J286">
        <v>1.1591</v>
      </c>
      <c r="K286">
        <v>0</v>
      </c>
      <c r="M286">
        <v>0</v>
      </c>
      <c r="N286">
        <v>1.3</v>
      </c>
      <c r="O286">
        <v>1110</v>
      </c>
      <c r="P286" t="s">
        <v>579</v>
      </c>
      <c r="Q286">
        <v>110</v>
      </c>
      <c r="R286" t="s">
        <v>96</v>
      </c>
    </row>
    <row r="287" spans="1:18">
      <c r="A287" s="542">
        <v>286</v>
      </c>
      <c r="B287" s="403">
        <v>43271.205555555556</v>
      </c>
      <c r="C287" t="s">
        <v>96</v>
      </c>
      <c r="D287">
        <v>0.01</v>
      </c>
      <c r="E287" t="s">
        <v>257</v>
      </c>
      <c r="F287">
        <v>1.1579999999999999</v>
      </c>
      <c r="I287" s="403">
        <v>43271.408333333333</v>
      </c>
      <c r="J287">
        <v>1.1586000000000001</v>
      </c>
      <c r="K287">
        <v>0</v>
      </c>
      <c r="M287">
        <v>0</v>
      </c>
      <c r="N287">
        <v>0.6</v>
      </c>
      <c r="O287">
        <v>1110</v>
      </c>
      <c r="P287" t="s">
        <v>579</v>
      </c>
      <c r="Q287">
        <v>111</v>
      </c>
      <c r="R287" t="s">
        <v>96</v>
      </c>
    </row>
    <row r="288" spans="1:18">
      <c r="A288" s="542">
        <v>287</v>
      </c>
      <c r="B288" s="403">
        <v>43271.372916666667</v>
      </c>
      <c r="C288" t="s">
        <v>96</v>
      </c>
      <c r="D288">
        <v>0.01</v>
      </c>
      <c r="E288" t="s">
        <v>257</v>
      </c>
      <c r="F288">
        <v>1.1567000000000001</v>
      </c>
      <c r="I288" s="403">
        <v>43271.408333333333</v>
      </c>
      <c r="J288">
        <v>1.1586000000000001</v>
      </c>
      <c r="K288">
        <v>0</v>
      </c>
      <c r="M288">
        <v>0</v>
      </c>
      <c r="N288">
        <v>1.9</v>
      </c>
      <c r="O288">
        <v>1110</v>
      </c>
      <c r="P288" t="s">
        <v>589</v>
      </c>
      <c r="Q288">
        <v>111</v>
      </c>
      <c r="R288" t="s">
        <v>96</v>
      </c>
    </row>
    <row r="289" spans="1:18">
      <c r="A289" s="542">
        <v>288</v>
      </c>
      <c r="B289" s="403">
        <v>43271.411805555559</v>
      </c>
      <c r="C289" t="s">
        <v>96</v>
      </c>
      <c r="D289">
        <v>0.01</v>
      </c>
      <c r="E289" t="s">
        <v>257</v>
      </c>
      <c r="F289">
        <v>1.1585000000000001</v>
      </c>
      <c r="I289" s="403">
        <v>43271.612500000003</v>
      </c>
      <c r="J289">
        <v>1.1584000000000001</v>
      </c>
      <c r="K289">
        <v>0</v>
      </c>
      <c r="M289">
        <v>0</v>
      </c>
      <c r="N289">
        <v>-0.1</v>
      </c>
      <c r="O289">
        <v>1110</v>
      </c>
      <c r="P289" t="s">
        <v>579</v>
      </c>
      <c r="Q289">
        <v>112</v>
      </c>
      <c r="R289" t="s">
        <v>96</v>
      </c>
    </row>
    <row r="290" spans="1:18">
      <c r="A290" s="542">
        <v>289</v>
      </c>
      <c r="B290" s="403">
        <v>43271.419444444444</v>
      </c>
      <c r="C290" t="s">
        <v>96</v>
      </c>
      <c r="D290">
        <v>0.01</v>
      </c>
      <c r="E290" t="s">
        <v>257</v>
      </c>
      <c r="F290">
        <v>1.157</v>
      </c>
      <c r="I290" s="403">
        <v>43271.612500000003</v>
      </c>
      <c r="J290">
        <v>1.1584000000000001</v>
      </c>
      <c r="K290">
        <v>0</v>
      </c>
      <c r="M290">
        <v>0</v>
      </c>
      <c r="N290">
        <v>1.4</v>
      </c>
      <c r="O290">
        <v>1110</v>
      </c>
      <c r="P290" t="s">
        <v>1873</v>
      </c>
      <c r="Q290">
        <v>112</v>
      </c>
      <c r="R290" t="s">
        <v>96</v>
      </c>
    </row>
    <row r="291" spans="1:18">
      <c r="A291" s="542">
        <v>290</v>
      </c>
      <c r="B291" s="403">
        <v>43271.426388888889</v>
      </c>
      <c r="C291" t="s">
        <v>96</v>
      </c>
      <c r="D291">
        <v>0.01</v>
      </c>
      <c r="E291" t="s">
        <v>257</v>
      </c>
      <c r="F291">
        <v>1.1556999999999999</v>
      </c>
      <c r="I291" s="403">
        <v>43271.612500000003</v>
      </c>
      <c r="J291">
        <v>1.1584000000000001</v>
      </c>
      <c r="K291">
        <v>0</v>
      </c>
      <c r="M291">
        <v>0</v>
      </c>
      <c r="N291">
        <v>2.7</v>
      </c>
      <c r="O291">
        <v>1110</v>
      </c>
      <c r="P291" t="s">
        <v>1872</v>
      </c>
      <c r="Q291">
        <v>112</v>
      </c>
      <c r="R291" t="s">
        <v>96</v>
      </c>
    </row>
    <row r="292" spans="1:18">
      <c r="A292" s="542">
        <v>291</v>
      </c>
      <c r="B292" s="403">
        <v>43271.431250000001</v>
      </c>
      <c r="C292" t="s">
        <v>97</v>
      </c>
      <c r="D292">
        <v>0.01</v>
      </c>
      <c r="E292" t="s">
        <v>257</v>
      </c>
      <c r="F292">
        <v>1.1561999999999999</v>
      </c>
      <c r="I292" s="403">
        <v>43272.226388888892</v>
      </c>
      <c r="J292">
        <v>1.1561999999999999</v>
      </c>
      <c r="K292">
        <v>0</v>
      </c>
      <c r="M292">
        <v>0.05</v>
      </c>
      <c r="N292">
        <v>0.05</v>
      </c>
      <c r="O292">
        <v>1110</v>
      </c>
      <c r="P292" t="s">
        <v>579</v>
      </c>
      <c r="Q292">
        <v>113</v>
      </c>
      <c r="R292" t="s">
        <v>97</v>
      </c>
    </row>
    <row r="293" spans="1:18">
      <c r="A293" s="542">
        <v>292</v>
      </c>
      <c r="B293" s="403">
        <v>43271.481944444444</v>
      </c>
      <c r="C293" t="s">
        <v>97</v>
      </c>
      <c r="D293">
        <v>0.01</v>
      </c>
      <c r="E293" t="s">
        <v>257</v>
      </c>
      <c r="F293">
        <v>1.1574</v>
      </c>
      <c r="I293" s="403">
        <v>43272.226388888892</v>
      </c>
      <c r="J293">
        <v>1.1561999999999999</v>
      </c>
      <c r="K293">
        <v>0</v>
      </c>
      <c r="M293">
        <v>0.05</v>
      </c>
      <c r="N293">
        <v>1.25</v>
      </c>
      <c r="O293">
        <v>1110</v>
      </c>
      <c r="P293" t="s">
        <v>1870</v>
      </c>
      <c r="Q293">
        <v>113</v>
      </c>
      <c r="R293" t="s">
        <v>97</v>
      </c>
    </row>
    <row r="294" spans="1:18">
      <c r="A294" s="542">
        <v>293</v>
      </c>
      <c r="B294" s="403">
        <v>43271.618055555555</v>
      </c>
      <c r="C294" t="s">
        <v>97</v>
      </c>
      <c r="D294">
        <v>0.01</v>
      </c>
      <c r="E294" t="s">
        <v>257</v>
      </c>
      <c r="F294">
        <v>1.1587000000000001</v>
      </c>
      <c r="I294" s="403">
        <v>43272.226388888892</v>
      </c>
      <c r="J294">
        <v>1.1561999999999999</v>
      </c>
      <c r="K294">
        <v>0</v>
      </c>
      <c r="M294">
        <v>0.05</v>
      </c>
      <c r="N294">
        <v>2.5499999999999998</v>
      </c>
      <c r="O294">
        <v>1110</v>
      </c>
      <c r="P294" t="s">
        <v>1869</v>
      </c>
      <c r="Q294">
        <v>113</v>
      </c>
      <c r="R294" t="s">
        <v>97</v>
      </c>
    </row>
    <row r="295" spans="1:18">
      <c r="A295" s="542">
        <v>294</v>
      </c>
      <c r="B295" s="403">
        <v>43271.646527777775</v>
      </c>
      <c r="C295" t="s">
        <v>96</v>
      </c>
      <c r="D295">
        <v>0.01</v>
      </c>
      <c r="E295" t="s">
        <v>257</v>
      </c>
      <c r="F295">
        <v>1.1584000000000001</v>
      </c>
      <c r="I295" s="403">
        <v>43271.749305555553</v>
      </c>
      <c r="J295">
        <v>1.159</v>
      </c>
      <c r="K295">
        <v>0</v>
      </c>
      <c r="M295">
        <v>0</v>
      </c>
      <c r="N295">
        <v>0.6</v>
      </c>
      <c r="O295">
        <v>1110</v>
      </c>
      <c r="P295" t="s">
        <v>579</v>
      </c>
      <c r="Q295">
        <v>114</v>
      </c>
      <c r="R295" t="s">
        <v>96</v>
      </c>
    </row>
    <row r="296" spans="1:18">
      <c r="A296" s="542">
        <v>295</v>
      </c>
      <c r="B296" s="403">
        <v>43271.673611111109</v>
      </c>
      <c r="C296" t="s">
        <v>96</v>
      </c>
      <c r="D296">
        <v>0.01</v>
      </c>
      <c r="E296" t="s">
        <v>257</v>
      </c>
      <c r="F296">
        <v>1.1572</v>
      </c>
      <c r="I296" s="403">
        <v>43271.749305555553</v>
      </c>
      <c r="J296">
        <v>1.159</v>
      </c>
      <c r="K296">
        <v>0</v>
      </c>
      <c r="M296">
        <v>0</v>
      </c>
      <c r="N296">
        <v>1.8</v>
      </c>
      <c r="O296">
        <v>1110</v>
      </c>
      <c r="P296" t="s">
        <v>1871</v>
      </c>
      <c r="Q296">
        <v>114</v>
      </c>
      <c r="R296" t="s">
        <v>96</v>
      </c>
    </row>
    <row r="297" spans="1:18">
      <c r="A297" s="542">
        <v>296</v>
      </c>
      <c r="B297" s="403">
        <v>43272.336111111108</v>
      </c>
      <c r="C297" t="s">
        <v>96</v>
      </c>
      <c r="D297">
        <v>0.01</v>
      </c>
      <c r="E297" t="s">
        <v>257</v>
      </c>
      <c r="F297">
        <v>1.1553</v>
      </c>
      <c r="I297" s="403">
        <v>43272.404166666667</v>
      </c>
      <c r="J297">
        <v>1.1558999999999999</v>
      </c>
      <c r="K297">
        <v>0</v>
      </c>
      <c r="M297">
        <v>0</v>
      </c>
      <c r="N297">
        <v>0.6</v>
      </c>
      <c r="O297">
        <v>1110</v>
      </c>
      <c r="P297" t="s">
        <v>579</v>
      </c>
      <c r="Q297">
        <v>115</v>
      </c>
      <c r="R297" t="s">
        <v>96</v>
      </c>
    </row>
    <row r="298" spans="1:18">
      <c r="A298" s="542">
        <v>298</v>
      </c>
      <c r="B298" s="403">
        <v>43272.375</v>
      </c>
      <c r="C298" t="s">
        <v>96</v>
      </c>
      <c r="D298">
        <v>0.01</v>
      </c>
      <c r="E298" t="s">
        <v>257</v>
      </c>
      <c r="F298">
        <v>1.1540999999999999</v>
      </c>
      <c r="I298" s="403">
        <v>43272.404166666667</v>
      </c>
      <c r="J298">
        <v>1.1558999999999999</v>
      </c>
      <c r="K298">
        <v>0</v>
      </c>
      <c r="M298">
        <v>0</v>
      </c>
      <c r="N298">
        <v>1.8</v>
      </c>
      <c r="O298">
        <v>1110</v>
      </c>
      <c r="P298" t="s">
        <v>590</v>
      </c>
      <c r="Q298">
        <v>115</v>
      </c>
      <c r="R298" t="s">
        <v>96</v>
      </c>
    </row>
    <row r="299" spans="1:18">
      <c r="A299" s="542">
        <v>297</v>
      </c>
      <c r="B299" s="403">
        <v>43272.354166666664</v>
      </c>
      <c r="C299" t="s">
        <v>97</v>
      </c>
      <c r="D299">
        <v>0.01</v>
      </c>
      <c r="E299" t="s">
        <v>257</v>
      </c>
      <c r="F299">
        <v>1.1549</v>
      </c>
      <c r="I299" s="403">
        <v>43272.375</v>
      </c>
      <c r="J299">
        <v>1.1536999999999999</v>
      </c>
      <c r="K299">
        <v>0</v>
      </c>
      <c r="M299">
        <v>0</v>
      </c>
      <c r="N299">
        <v>1.2</v>
      </c>
      <c r="O299">
        <v>1110</v>
      </c>
      <c r="P299" t="s">
        <v>579</v>
      </c>
      <c r="Q299">
        <v>116</v>
      </c>
      <c r="R299" t="s">
        <v>97</v>
      </c>
    </row>
    <row r="300" spans="1:18">
      <c r="A300" s="542">
        <v>299</v>
      </c>
      <c r="B300" s="403">
        <v>43272.382638888892</v>
      </c>
      <c r="C300" t="s">
        <v>97</v>
      </c>
      <c r="D300">
        <v>0.01</v>
      </c>
      <c r="E300" t="s">
        <v>257</v>
      </c>
      <c r="F300">
        <v>1.1552</v>
      </c>
      <c r="I300" s="403">
        <v>43272.430555555555</v>
      </c>
      <c r="J300">
        <v>1.1546000000000001</v>
      </c>
      <c r="K300">
        <v>0</v>
      </c>
      <c r="M300">
        <v>0</v>
      </c>
      <c r="N300">
        <v>0.6</v>
      </c>
      <c r="O300">
        <v>1110</v>
      </c>
      <c r="P300" t="s">
        <v>567</v>
      </c>
      <c r="Q300">
        <v>117</v>
      </c>
      <c r="R300" t="s">
        <v>97</v>
      </c>
    </row>
    <row r="301" spans="1:18">
      <c r="A301" s="542">
        <v>300</v>
      </c>
      <c r="B301" s="403">
        <v>43272.415972222225</v>
      </c>
      <c r="C301" t="s">
        <v>97</v>
      </c>
      <c r="D301">
        <v>0.01</v>
      </c>
      <c r="E301" t="s">
        <v>257</v>
      </c>
      <c r="F301">
        <v>1.1564000000000001</v>
      </c>
      <c r="I301" s="403">
        <v>43272.430555555555</v>
      </c>
      <c r="J301">
        <v>1.1546000000000001</v>
      </c>
      <c r="K301">
        <v>0</v>
      </c>
      <c r="M301">
        <v>0</v>
      </c>
      <c r="N301">
        <v>1.8</v>
      </c>
      <c r="O301">
        <v>1110</v>
      </c>
      <c r="P301" t="s">
        <v>591</v>
      </c>
      <c r="Q301">
        <v>117</v>
      </c>
      <c r="R301" t="s">
        <v>97</v>
      </c>
    </row>
    <row r="302" spans="1:18">
      <c r="A302" s="542">
        <v>301</v>
      </c>
      <c r="B302" s="403">
        <v>43272.425694444442</v>
      </c>
      <c r="C302" t="s">
        <v>96</v>
      </c>
      <c r="D302">
        <v>0.01</v>
      </c>
      <c r="E302" t="s">
        <v>257</v>
      </c>
      <c r="F302">
        <v>1.1556999999999999</v>
      </c>
      <c r="I302" s="403">
        <v>43272.57708333333</v>
      </c>
      <c r="J302">
        <v>1.1547000000000001</v>
      </c>
      <c r="K302">
        <v>0</v>
      </c>
      <c r="M302">
        <v>0</v>
      </c>
      <c r="N302">
        <v>-1</v>
      </c>
      <c r="O302">
        <v>1110</v>
      </c>
      <c r="P302" t="s">
        <v>579</v>
      </c>
      <c r="Q302">
        <v>118</v>
      </c>
      <c r="R302" t="s">
        <v>96</v>
      </c>
    </row>
    <row r="303" spans="1:18">
      <c r="A303" s="542">
        <v>302</v>
      </c>
      <c r="B303" s="403">
        <v>43272.433333333334</v>
      </c>
      <c r="C303" t="s">
        <v>96</v>
      </c>
      <c r="D303">
        <v>0.01</v>
      </c>
      <c r="E303" t="s">
        <v>257</v>
      </c>
      <c r="F303">
        <v>1.1544000000000001</v>
      </c>
      <c r="I303" s="403">
        <v>43272.57708333333</v>
      </c>
      <c r="J303">
        <v>1.1547000000000001</v>
      </c>
      <c r="K303">
        <v>0</v>
      </c>
      <c r="M303">
        <v>0</v>
      </c>
      <c r="N303">
        <v>0.3</v>
      </c>
      <c r="O303">
        <v>1110</v>
      </c>
      <c r="P303" t="s">
        <v>1868</v>
      </c>
      <c r="Q303">
        <v>118</v>
      </c>
      <c r="R303" t="s">
        <v>96</v>
      </c>
    </row>
    <row r="304" spans="1:18">
      <c r="A304" s="542">
        <v>304</v>
      </c>
      <c r="B304" s="403">
        <v>43272.451388888891</v>
      </c>
      <c r="C304" t="s">
        <v>96</v>
      </c>
      <c r="D304">
        <v>0.01</v>
      </c>
      <c r="E304" t="s">
        <v>257</v>
      </c>
      <c r="F304">
        <v>1.1531</v>
      </c>
      <c r="I304" s="403">
        <v>43272.57708333333</v>
      </c>
      <c r="J304">
        <v>1.1547000000000001</v>
      </c>
      <c r="K304">
        <v>0</v>
      </c>
      <c r="M304">
        <v>0</v>
      </c>
      <c r="N304">
        <v>1.6</v>
      </c>
      <c r="O304">
        <v>1110</v>
      </c>
      <c r="P304" t="s">
        <v>1867</v>
      </c>
      <c r="Q304">
        <v>118</v>
      </c>
      <c r="R304" t="s">
        <v>96</v>
      </c>
    </row>
    <row r="305" spans="1:18">
      <c r="A305" s="542">
        <v>306</v>
      </c>
      <c r="B305" s="403">
        <v>43272.504166666666</v>
      </c>
      <c r="C305" t="s">
        <v>96</v>
      </c>
      <c r="D305">
        <v>0.02</v>
      </c>
      <c r="E305" t="s">
        <v>257</v>
      </c>
      <c r="F305">
        <v>1.1516999999999999</v>
      </c>
      <c r="I305" s="403">
        <v>43272.57708333333</v>
      </c>
      <c r="J305">
        <v>1.1547000000000001</v>
      </c>
      <c r="K305">
        <v>0</v>
      </c>
      <c r="M305">
        <v>0</v>
      </c>
      <c r="N305">
        <v>6</v>
      </c>
      <c r="O305">
        <v>1110</v>
      </c>
      <c r="P305" t="s">
        <v>1866</v>
      </c>
      <c r="Q305">
        <v>118</v>
      </c>
      <c r="R305" t="s">
        <v>96</v>
      </c>
    </row>
    <row r="306" spans="1:18">
      <c r="A306" s="542">
        <v>303</v>
      </c>
      <c r="B306" s="403">
        <v>43272.435416666667</v>
      </c>
      <c r="C306" t="s">
        <v>97</v>
      </c>
      <c r="D306">
        <v>0.01</v>
      </c>
      <c r="E306" t="s">
        <v>257</v>
      </c>
      <c r="F306">
        <v>1.1551</v>
      </c>
      <c r="I306" s="403">
        <v>43272.45</v>
      </c>
      <c r="J306">
        <v>1.1538999999999999</v>
      </c>
      <c r="K306">
        <v>0</v>
      </c>
      <c r="M306">
        <v>0</v>
      </c>
      <c r="N306">
        <v>1.2</v>
      </c>
      <c r="O306">
        <v>1110</v>
      </c>
      <c r="P306" t="s">
        <v>567</v>
      </c>
      <c r="Q306">
        <v>119</v>
      </c>
      <c r="R306" t="s">
        <v>97</v>
      </c>
    </row>
    <row r="307" spans="1:18">
      <c r="A307" s="542">
        <v>305</v>
      </c>
      <c r="B307" s="403">
        <v>43272.477083333331</v>
      </c>
      <c r="C307" t="s">
        <v>97</v>
      </c>
      <c r="D307">
        <v>0.01</v>
      </c>
      <c r="E307" t="s">
        <v>257</v>
      </c>
      <c r="F307">
        <v>1.1521999999999999</v>
      </c>
      <c r="I307" s="403">
        <v>43278.438888888886</v>
      </c>
      <c r="J307">
        <v>1.1631</v>
      </c>
      <c r="K307">
        <v>0</v>
      </c>
      <c r="M307">
        <v>0.08</v>
      </c>
      <c r="N307">
        <v>-10.82</v>
      </c>
      <c r="O307">
        <v>1110</v>
      </c>
      <c r="P307" t="s">
        <v>579</v>
      </c>
      <c r="Q307">
        <v>120</v>
      </c>
      <c r="R307" t="s">
        <v>97</v>
      </c>
    </row>
    <row r="308" spans="1:18">
      <c r="A308" s="542">
        <v>307</v>
      </c>
      <c r="B308" s="403">
        <v>43272.538194444445</v>
      </c>
      <c r="C308" t="s">
        <v>97</v>
      </c>
      <c r="D308">
        <v>0.01</v>
      </c>
      <c r="E308" t="s">
        <v>257</v>
      </c>
      <c r="F308">
        <v>1.1534</v>
      </c>
      <c r="I308" s="403">
        <v>43278.438888888886</v>
      </c>
      <c r="J308">
        <v>1.1631</v>
      </c>
      <c r="K308">
        <v>0</v>
      </c>
      <c r="M308">
        <v>0.08</v>
      </c>
      <c r="N308">
        <v>-9.6199999999999992</v>
      </c>
      <c r="O308">
        <v>1110</v>
      </c>
      <c r="P308" t="s">
        <v>1852</v>
      </c>
      <c r="Q308">
        <v>120</v>
      </c>
      <c r="R308" t="s">
        <v>97</v>
      </c>
    </row>
    <row r="309" spans="1:18">
      <c r="A309" s="542">
        <v>308</v>
      </c>
      <c r="B309" s="403">
        <v>43272.600694444445</v>
      </c>
      <c r="C309" t="s">
        <v>97</v>
      </c>
      <c r="D309">
        <v>0.01</v>
      </c>
      <c r="E309" t="s">
        <v>257</v>
      </c>
      <c r="F309">
        <v>1.1547000000000001</v>
      </c>
      <c r="I309" s="403">
        <v>43278.438888888886</v>
      </c>
      <c r="J309">
        <v>1.1631</v>
      </c>
      <c r="K309">
        <v>0</v>
      </c>
      <c r="M309">
        <v>0.08</v>
      </c>
      <c r="N309">
        <v>-8.32</v>
      </c>
      <c r="O309">
        <v>1110</v>
      </c>
      <c r="P309" t="s">
        <v>1851</v>
      </c>
      <c r="Q309">
        <v>120</v>
      </c>
      <c r="R309" t="s">
        <v>97</v>
      </c>
    </row>
    <row r="310" spans="1:18">
      <c r="A310" s="542">
        <v>309</v>
      </c>
      <c r="B310" s="403">
        <v>43272.60833333333</v>
      </c>
      <c r="C310" t="s">
        <v>97</v>
      </c>
      <c r="D310">
        <v>0.02</v>
      </c>
      <c r="E310" t="s">
        <v>257</v>
      </c>
      <c r="F310">
        <v>1.1561999999999999</v>
      </c>
      <c r="I310" s="403">
        <v>43278.438888888886</v>
      </c>
      <c r="J310">
        <v>1.1631</v>
      </c>
      <c r="K310">
        <v>0</v>
      </c>
      <c r="M310">
        <v>0.12</v>
      </c>
      <c r="N310">
        <v>-13.68</v>
      </c>
      <c r="O310">
        <v>1110</v>
      </c>
      <c r="P310" t="s">
        <v>1854</v>
      </c>
      <c r="Q310">
        <v>120</v>
      </c>
      <c r="R310" t="s">
        <v>97</v>
      </c>
    </row>
    <row r="311" spans="1:18">
      <c r="A311" s="542">
        <v>310</v>
      </c>
      <c r="B311" s="403">
        <v>43272.614583333336</v>
      </c>
      <c r="C311" t="s">
        <v>97</v>
      </c>
      <c r="D311">
        <v>0.03</v>
      </c>
      <c r="E311" t="s">
        <v>257</v>
      </c>
      <c r="F311">
        <v>1.1577</v>
      </c>
      <c r="I311" s="403">
        <v>43278.438888888886</v>
      </c>
      <c r="J311">
        <v>1.1631</v>
      </c>
      <c r="K311">
        <v>0</v>
      </c>
      <c r="M311">
        <v>0.2</v>
      </c>
      <c r="N311">
        <v>-16</v>
      </c>
      <c r="O311">
        <v>1110</v>
      </c>
      <c r="P311" t="s">
        <v>1855</v>
      </c>
      <c r="Q311">
        <v>120</v>
      </c>
      <c r="R311" t="s">
        <v>97</v>
      </c>
    </row>
    <row r="312" spans="1:18">
      <c r="A312" s="542">
        <v>311</v>
      </c>
      <c r="B312" s="403">
        <v>43272.615972222222</v>
      </c>
      <c r="C312" t="s">
        <v>97</v>
      </c>
      <c r="D312">
        <v>0.04</v>
      </c>
      <c r="E312" t="s">
        <v>257</v>
      </c>
      <c r="F312">
        <v>1.1598999999999999</v>
      </c>
      <c r="I312" s="403">
        <v>43278.438888888886</v>
      </c>
      <c r="J312">
        <v>1.1631</v>
      </c>
      <c r="K312">
        <v>0</v>
      </c>
      <c r="M312">
        <v>0.24</v>
      </c>
      <c r="N312">
        <v>-12.56</v>
      </c>
      <c r="O312">
        <v>1110</v>
      </c>
      <c r="P312" t="s">
        <v>1853</v>
      </c>
      <c r="Q312">
        <v>120</v>
      </c>
      <c r="R312" t="s">
        <v>97</v>
      </c>
    </row>
    <row r="313" spans="1:18">
      <c r="A313" s="542">
        <v>314</v>
      </c>
      <c r="B313" s="403">
        <v>43272.693749999999</v>
      </c>
      <c r="C313" t="s">
        <v>97</v>
      </c>
      <c r="D313">
        <v>0.06</v>
      </c>
      <c r="E313" t="s">
        <v>257</v>
      </c>
      <c r="F313">
        <v>1.1617999999999999</v>
      </c>
      <c r="I313" s="403">
        <v>43278.438888888886</v>
      </c>
      <c r="J313">
        <v>1.1631</v>
      </c>
      <c r="K313">
        <v>0</v>
      </c>
      <c r="M313">
        <v>0.36</v>
      </c>
      <c r="N313">
        <v>-7.44</v>
      </c>
      <c r="O313">
        <v>1110</v>
      </c>
      <c r="P313" t="s">
        <v>1850</v>
      </c>
      <c r="Q313">
        <v>120</v>
      </c>
      <c r="R313" t="s">
        <v>97</v>
      </c>
    </row>
    <row r="314" spans="1:18">
      <c r="A314" s="542">
        <v>320</v>
      </c>
      <c r="B314" s="403">
        <v>43273.375</v>
      </c>
      <c r="C314" t="s">
        <v>97</v>
      </c>
      <c r="D314">
        <v>0.09</v>
      </c>
      <c r="E314" t="s">
        <v>257</v>
      </c>
      <c r="F314">
        <v>1.1641999999999999</v>
      </c>
      <c r="I314" s="403">
        <v>43278.438888888886</v>
      </c>
      <c r="J314">
        <v>1.1631</v>
      </c>
      <c r="K314">
        <v>0</v>
      </c>
      <c r="M314">
        <v>0.42</v>
      </c>
      <c r="N314">
        <v>10.32</v>
      </c>
      <c r="O314">
        <v>1110</v>
      </c>
      <c r="P314" t="s">
        <v>1849</v>
      </c>
      <c r="Q314">
        <v>120</v>
      </c>
      <c r="R314" t="s">
        <v>97</v>
      </c>
    </row>
    <row r="315" spans="1:18">
      <c r="A315" s="542">
        <v>324</v>
      </c>
      <c r="B315" s="403">
        <v>43273.454861111109</v>
      </c>
      <c r="C315" t="s">
        <v>97</v>
      </c>
      <c r="D315">
        <v>0.13</v>
      </c>
      <c r="E315" t="s">
        <v>257</v>
      </c>
      <c r="F315">
        <v>1.1667000000000001</v>
      </c>
      <c r="I315" s="403">
        <v>43278.438888888886</v>
      </c>
      <c r="J315">
        <v>1.1631</v>
      </c>
      <c r="K315">
        <v>0</v>
      </c>
      <c r="M315">
        <v>0.6</v>
      </c>
      <c r="N315">
        <v>47.4</v>
      </c>
      <c r="O315">
        <v>1110</v>
      </c>
      <c r="P315" t="s">
        <v>1848</v>
      </c>
      <c r="Q315">
        <v>120</v>
      </c>
      <c r="R315" t="s">
        <v>97</v>
      </c>
    </row>
    <row r="316" spans="1:18">
      <c r="A316" s="542">
        <v>340</v>
      </c>
      <c r="B316" s="403">
        <v>43276.761805555558</v>
      </c>
      <c r="C316" t="s">
        <v>97</v>
      </c>
      <c r="D316">
        <v>0.2</v>
      </c>
      <c r="E316" t="s">
        <v>257</v>
      </c>
      <c r="F316">
        <v>1.17</v>
      </c>
      <c r="I316" s="403">
        <v>43278.438888888886</v>
      </c>
      <c r="J316">
        <v>1.1631</v>
      </c>
      <c r="K316">
        <v>0</v>
      </c>
      <c r="M316">
        <v>0.62</v>
      </c>
      <c r="N316">
        <v>138.62</v>
      </c>
      <c r="O316">
        <v>1110</v>
      </c>
      <c r="P316" t="s">
        <v>1847</v>
      </c>
      <c r="Q316">
        <v>120</v>
      </c>
      <c r="R316" t="s">
        <v>97</v>
      </c>
    </row>
    <row r="317" spans="1:18">
      <c r="A317" s="542">
        <v>312</v>
      </c>
      <c r="B317" s="403">
        <v>43272.620833333334</v>
      </c>
      <c r="C317" t="s">
        <v>96</v>
      </c>
      <c r="D317">
        <v>0.01</v>
      </c>
      <c r="E317" t="s">
        <v>257</v>
      </c>
      <c r="F317">
        <v>1.1593</v>
      </c>
      <c r="I317" s="403">
        <v>43272.688194444447</v>
      </c>
      <c r="J317">
        <v>1.1598999999999999</v>
      </c>
      <c r="K317">
        <v>0</v>
      </c>
      <c r="M317">
        <v>0</v>
      </c>
      <c r="N317">
        <v>0.6</v>
      </c>
      <c r="O317">
        <v>1110</v>
      </c>
      <c r="P317" t="s">
        <v>579</v>
      </c>
      <c r="Q317">
        <v>121</v>
      </c>
      <c r="R317" t="s">
        <v>96</v>
      </c>
    </row>
    <row r="318" spans="1:18">
      <c r="A318" s="542">
        <v>313</v>
      </c>
      <c r="B318" s="403">
        <v>43272.67291666667</v>
      </c>
      <c r="C318" t="s">
        <v>96</v>
      </c>
      <c r="D318">
        <v>0.01</v>
      </c>
      <c r="E318" t="s">
        <v>257</v>
      </c>
      <c r="F318">
        <v>1.1580999999999999</v>
      </c>
      <c r="I318" s="403">
        <v>43272.688194444447</v>
      </c>
      <c r="J318">
        <v>1.1598999999999999</v>
      </c>
      <c r="K318">
        <v>0</v>
      </c>
      <c r="M318">
        <v>0</v>
      </c>
      <c r="N318">
        <v>1.8</v>
      </c>
      <c r="O318">
        <v>1110</v>
      </c>
      <c r="P318" t="s">
        <v>1865</v>
      </c>
      <c r="Q318">
        <v>121</v>
      </c>
      <c r="R318" t="s">
        <v>96</v>
      </c>
    </row>
    <row r="319" spans="1:18">
      <c r="A319" s="542">
        <v>315</v>
      </c>
      <c r="B319" s="403">
        <v>43272.700694444444</v>
      </c>
      <c r="C319" t="s">
        <v>96</v>
      </c>
      <c r="D319">
        <v>0.01</v>
      </c>
      <c r="E319" t="s">
        <v>257</v>
      </c>
      <c r="F319">
        <v>1.1620999999999999</v>
      </c>
      <c r="I319" s="403">
        <v>43272.839583333334</v>
      </c>
      <c r="J319">
        <v>1.1627000000000001</v>
      </c>
      <c r="K319">
        <v>0</v>
      </c>
      <c r="M319">
        <v>0</v>
      </c>
      <c r="N319">
        <v>0.6</v>
      </c>
      <c r="O319">
        <v>1110</v>
      </c>
      <c r="P319" t="s">
        <v>579</v>
      </c>
      <c r="Q319">
        <v>122</v>
      </c>
      <c r="R319" t="s">
        <v>96</v>
      </c>
    </row>
    <row r="320" spans="1:18">
      <c r="A320" s="542">
        <v>316</v>
      </c>
      <c r="B320" s="403">
        <v>43272.706944444442</v>
      </c>
      <c r="C320" t="s">
        <v>96</v>
      </c>
      <c r="D320">
        <v>0.01</v>
      </c>
      <c r="E320" t="s">
        <v>257</v>
      </c>
      <c r="F320">
        <v>1.1608000000000001</v>
      </c>
      <c r="I320" s="403">
        <v>43272.839583333334</v>
      </c>
      <c r="J320">
        <v>1.1627000000000001</v>
      </c>
      <c r="K320">
        <v>0</v>
      </c>
      <c r="M320">
        <v>0</v>
      </c>
      <c r="N320">
        <v>1.9</v>
      </c>
      <c r="O320">
        <v>1110</v>
      </c>
      <c r="P320" t="s">
        <v>1864</v>
      </c>
      <c r="Q320">
        <v>122</v>
      </c>
      <c r="R320" t="s">
        <v>96</v>
      </c>
    </row>
    <row r="321" spans="1:18">
      <c r="A321" s="542">
        <v>317</v>
      </c>
      <c r="B321" s="403">
        <v>43272.842361111114</v>
      </c>
      <c r="C321" t="s">
        <v>96</v>
      </c>
      <c r="D321">
        <v>0.01</v>
      </c>
      <c r="E321" t="s">
        <v>257</v>
      </c>
      <c r="F321">
        <v>1.1621999999999999</v>
      </c>
      <c r="I321" s="403">
        <v>43273.311805555553</v>
      </c>
      <c r="J321">
        <v>1.1629</v>
      </c>
      <c r="K321">
        <v>0</v>
      </c>
      <c r="M321">
        <v>-0.12</v>
      </c>
      <c r="N321">
        <v>0.57999999999999996</v>
      </c>
      <c r="O321">
        <v>1110</v>
      </c>
      <c r="P321" t="s">
        <v>579</v>
      </c>
      <c r="Q321">
        <v>123</v>
      </c>
      <c r="R321" t="s">
        <v>96</v>
      </c>
    </row>
    <row r="322" spans="1:18">
      <c r="A322" s="542">
        <v>318</v>
      </c>
      <c r="B322" s="403">
        <v>43272.927083333336</v>
      </c>
      <c r="C322" t="s">
        <v>96</v>
      </c>
      <c r="D322">
        <v>0.01</v>
      </c>
      <c r="E322" t="s">
        <v>257</v>
      </c>
      <c r="F322">
        <v>1.1609</v>
      </c>
      <c r="I322" s="403">
        <v>43273.311805555553</v>
      </c>
      <c r="J322">
        <v>1.1629</v>
      </c>
      <c r="K322">
        <v>0</v>
      </c>
      <c r="M322">
        <v>-0.12</v>
      </c>
      <c r="N322">
        <v>1.88</v>
      </c>
      <c r="O322">
        <v>1110</v>
      </c>
      <c r="P322" t="s">
        <v>1863</v>
      </c>
      <c r="Q322">
        <v>123</v>
      </c>
      <c r="R322" t="s">
        <v>96</v>
      </c>
    </row>
    <row r="323" spans="1:18">
      <c r="A323" s="542">
        <v>319</v>
      </c>
      <c r="B323" s="403">
        <v>43273.316666666666</v>
      </c>
      <c r="C323" t="s">
        <v>96</v>
      </c>
      <c r="D323">
        <v>0.01</v>
      </c>
      <c r="E323" t="s">
        <v>257</v>
      </c>
      <c r="F323">
        <v>1.1629</v>
      </c>
      <c r="I323" s="403">
        <v>43273.375</v>
      </c>
      <c r="J323">
        <v>1.1640999999999999</v>
      </c>
      <c r="K323">
        <v>0</v>
      </c>
      <c r="M323">
        <v>0</v>
      </c>
      <c r="N323">
        <v>1.2</v>
      </c>
      <c r="O323">
        <v>1110</v>
      </c>
      <c r="P323" t="s">
        <v>579</v>
      </c>
      <c r="Q323">
        <v>124</v>
      </c>
      <c r="R323" t="s">
        <v>96</v>
      </c>
    </row>
    <row r="324" spans="1:18">
      <c r="A324" s="542">
        <v>321</v>
      </c>
      <c r="B324" s="403">
        <v>43273.38958333333</v>
      </c>
      <c r="C324" t="s">
        <v>96</v>
      </c>
      <c r="D324">
        <v>0.01</v>
      </c>
      <c r="E324" t="s">
        <v>257</v>
      </c>
      <c r="F324">
        <v>1.1656</v>
      </c>
      <c r="I324" s="403">
        <v>43273.395833333336</v>
      </c>
      <c r="J324">
        <v>1.1668000000000001</v>
      </c>
      <c r="K324">
        <v>0</v>
      </c>
      <c r="M324">
        <v>0</v>
      </c>
      <c r="N324">
        <v>1.2</v>
      </c>
      <c r="O324">
        <v>1110</v>
      </c>
      <c r="P324" t="s">
        <v>579</v>
      </c>
      <c r="Q324">
        <v>125</v>
      </c>
      <c r="R324" t="s">
        <v>96</v>
      </c>
    </row>
    <row r="325" spans="1:18">
      <c r="A325" s="542">
        <v>322</v>
      </c>
      <c r="B325" s="403">
        <v>43273.398611111108</v>
      </c>
      <c r="C325" t="s">
        <v>96</v>
      </c>
      <c r="D325">
        <v>0.01</v>
      </c>
      <c r="E325" t="s">
        <v>257</v>
      </c>
      <c r="F325">
        <v>1.1665000000000001</v>
      </c>
      <c r="I325" s="403">
        <v>43273.473611111112</v>
      </c>
      <c r="J325">
        <v>1.1671</v>
      </c>
      <c r="K325">
        <v>0</v>
      </c>
      <c r="M325">
        <v>0</v>
      </c>
      <c r="N325">
        <v>0.6</v>
      </c>
      <c r="O325">
        <v>1110</v>
      </c>
      <c r="P325" t="s">
        <v>567</v>
      </c>
      <c r="Q325">
        <v>126</v>
      </c>
      <c r="R325" t="s">
        <v>96</v>
      </c>
    </row>
    <row r="326" spans="1:18">
      <c r="A326" s="542">
        <v>323</v>
      </c>
      <c r="B326" s="403">
        <v>43273.404166666667</v>
      </c>
      <c r="C326" t="s">
        <v>96</v>
      </c>
      <c r="D326">
        <v>0.01</v>
      </c>
      <c r="E326" t="s">
        <v>257</v>
      </c>
      <c r="F326">
        <v>1.1653</v>
      </c>
      <c r="I326" s="403">
        <v>43273.473611111112</v>
      </c>
      <c r="J326">
        <v>1.1671</v>
      </c>
      <c r="K326">
        <v>0</v>
      </c>
      <c r="M326">
        <v>0</v>
      </c>
      <c r="N326">
        <v>1.8</v>
      </c>
      <c r="O326">
        <v>1110</v>
      </c>
      <c r="P326" t="s">
        <v>592</v>
      </c>
      <c r="Q326">
        <v>126</v>
      </c>
      <c r="R326" t="s">
        <v>96</v>
      </c>
    </row>
    <row r="327" spans="1:18">
      <c r="A327" s="542">
        <v>325</v>
      </c>
      <c r="B327" s="403">
        <v>43273.480555555558</v>
      </c>
      <c r="C327" t="s">
        <v>96</v>
      </c>
      <c r="D327">
        <v>0.01</v>
      </c>
      <c r="E327" t="s">
        <v>257</v>
      </c>
      <c r="F327">
        <v>1.1667000000000001</v>
      </c>
      <c r="I327" s="403">
        <v>43273.640972222223</v>
      </c>
      <c r="J327">
        <v>1.1665000000000001</v>
      </c>
      <c r="K327">
        <v>0</v>
      </c>
      <c r="M327">
        <v>0</v>
      </c>
      <c r="N327">
        <v>-0.2</v>
      </c>
      <c r="O327">
        <v>1110</v>
      </c>
      <c r="P327" t="s">
        <v>579</v>
      </c>
      <c r="Q327">
        <v>127</v>
      </c>
      <c r="R327" t="s">
        <v>96</v>
      </c>
    </row>
    <row r="328" spans="1:18">
      <c r="A328" s="542">
        <v>326</v>
      </c>
      <c r="B328" s="403">
        <v>43273.5</v>
      </c>
      <c r="C328" t="s">
        <v>96</v>
      </c>
      <c r="D328">
        <v>0.01</v>
      </c>
      <c r="E328" t="s">
        <v>257</v>
      </c>
      <c r="F328">
        <v>1.1651</v>
      </c>
      <c r="I328" s="403">
        <v>43273.640972222223</v>
      </c>
      <c r="J328">
        <v>1.1665000000000001</v>
      </c>
      <c r="K328">
        <v>0</v>
      </c>
      <c r="M328">
        <v>0</v>
      </c>
      <c r="N328">
        <v>1.4</v>
      </c>
      <c r="O328">
        <v>1110</v>
      </c>
      <c r="P328" t="s">
        <v>1862</v>
      </c>
      <c r="Q328">
        <v>127</v>
      </c>
      <c r="R328" t="s">
        <v>96</v>
      </c>
    </row>
    <row r="329" spans="1:18">
      <c r="A329" s="542">
        <v>327</v>
      </c>
      <c r="B329" s="403">
        <v>43273.50277777778</v>
      </c>
      <c r="C329" t="s">
        <v>96</v>
      </c>
      <c r="D329">
        <v>0.01</v>
      </c>
      <c r="E329" t="s">
        <v>257</v>
      </c>
      <c r="F329">
        <v>1.1637999999999999</v>
      </c>
      <c r="I329" s="403">
        <v>43273.640972222223</v>
      </c>
      <c r="J329">
        <v>1.1665000000000001</v>
      </c>
      <c r="K329">
        <v>0</v>
      </c>
      <c r="M329">
        <v>0</v>
      </c>
      <c r="N329">
        <v>2.7</v>
      </c>
      <c r="O329">
        <v>1110</v>
      </c>
      <c r="P329" t="s">
        <v>1861</v>
      </c>
      <c r="Q329">
        <v>127</v>
      </c>
      <c r="R329" t="s">
        <v>96</v>
      </c>
    </row>
    <row r="330" spans="1:18">
      <c r="A330" s="542">
        <v>328</v>
      </c>
      <c r="B330" s="403">
        <v>43273.65902777778</v>
      </c>
      <c r="C330" t="s">
        <v>96</v>
      </c>
      <c r="D330">
        <v>0.01</v>
      </c>
      <c r="E330" t="s">
        <v>257</v>
      </c>
      <c r="F330">
        <v>1.1651</v>
      </c>
      <c r="I330" s="403">
        <v>43273.787499999999</v>
      </c>
      <c r="J330">
        <v>1.1651</v>
      </c>
      <c r="K330">
        <v>0</v>
      </c>
      <c r="M330">
        <v>0</v>
      </c>
      <c r="N330">
        <v>0</v>
      </c>
      <c r="O330">
        <v>1110</v>
      </c>
      <c r="P330" t="s">
        <v>579</v>
      </c>
      <c r="Q330">
        <v>128</v>
      </c>
      <c r="R330" t="s">
        <v>96</v>
      </c>
    </row>
    <row r="331" spans="1:18">
      <c r="A331" s="542">
        <v>329</v>
      </c>
      <c r="B331" s="403">
        <v>43273.68472222222</v>
      </c>
      <c r="C331" t="s">
        <v>96</v>
      </c>
      <c r="D331">
        <v>0.01</v>
      </c>
      <c r="E331" t="s">
        <v>257</v>
      </c>
      <c r="F331">
        <v>1.1638999999999999</v>
      </c>
      <c r="I331" s="403">
        <v>43273.787499999999</v>
      </c>
      <c r="J331">
        <v>1.1651</v>
      </c>
      <c r="K331">
        <v>0</v>
      </c>
      <c r="M331">
        <v>0</v>
      </c>
      <c r="N331">
        <v>1.2</v>
      </c>
      <c r="O331">
        <v>1110</v>
      </c>
      <c r="P331" t="s">
        <v>1860</v>
      </c>
      <c r="Q331">
        <v>128</v>
      </c>
      <c r="R331" t="s">
        <v>96</v>
      </c>
    </row>
    <row r="332" spans="1:18">
      <c r="A332" s="542">
        <v>330</v>
      </c>
      <c r="B332" s="403">
        <v>43273.6875</v>
      </c>
      <c r="C332" t="s">
        <v>96</v>
      </c>
      <c r="D332">
        <v>0.01</v>
      </c>
      <c r="E332" t="s">
        <v>257</v>
      </c>
      <c r="F332">
        <v>1.1624000000000001</v>
      </c>
      <c r="I332" s="403">
        <v>43273.787499999999</v>
      </c>
      <c r="J332">
        <v>1.1651</v>
      </c>
      <c r="K332">
        <v>0</v>
      </c>
      <c r="M332">
        <v>0</v>
      </c>
      <c r="N332">
        <v>2.7</v>
      </c>
      <c r="O332">
        <v>1110</v>
      </c>
      <c r="P332" t="s">
        <v>1859</v>
      </c>
      <c r="Q332">
        <v>128</v>
      </c>
      <c r="R332" t="s">
        <v>96</v>
      </c>
    </row>
    <row r="333" spans="1:18">
      <c r="A333" s="542">
        <v>331</v>
      </c>
      <c r="B333" s="403">
        <v>43273.865972222222</v>
      </c>
      <c r="C333" t="s">
        <v>96</v>
      </c>
      <c r="D333">
        <v>0.01</v>
      </c>
      <c r="E333" t="s">
        <v>257</v>
      </c>
      <c r="F333">
        <v>1.1661999999999999</v>
      </c>
      <c r="I333" s="403">
        <v>43276.433333333334</v>
      </c>
      <c r="J333">
        <v>1.1661999999999999</v>
      </c>
      <c r="K333">
        <v>0</v>
      </c>
      <c r="M333">
        <v>-0.12</v>
      </c>
      <c r="N333">
        <v>-0.12</v>
      </c>
      <c r="O333">
        <v>1110</v>
      </c>
      <c r="P333" t="s">
        <v>579</v>
      </c>
      <c r="Q333">
        <v>129</v>
      </c>
      <c r="R333" t="s">
        <v>96</v>
      </c>
    </row>
    <row r="334" spans="1:18">
      <c r="A334" s="542">
        <v>332</v>
      </c>
      <c r="B334" s="403">
        <v>43276.207638888889</v>
      </c>
      <c r="C334" t="s">
        <v>96</v>
      </c>
      <c r="D334">
        <v>0.01</v>
      </c>
      <c r="E334" t="s">
        <v>257</v>
      </c>
      <c r="F334">
        <v>1.1649</v>
      </c>
      <c r="I334" s="403">
        <v>43276.433333333334</v>
      </c>
      <c r="J334">
        <v>1.1661999999999999</v>
      </c>
      <c r="K334">
        <v>0</v>
      </c>
      <c r="M334">
        <v>0</v>
      </c>
      <c r="N334">
        <v>1.3</v>
      </c>
      <c r="O334">
        <v>1110</v>
      </c>
      <c r="P334" t="s">
        <v>1858</v>
      </c>
      <c r="Q334">
        <v>129</v>
      </c>
      <c r="R334" t="s">
        <v>96</v>
      </c>
    </row>
    <row r="335" spans="1:18">
      <c r="A335" s="542">
        <v>333</v>
      </c>
      <c r="B335" s="403">
        <v>43276.339583333334</v>
      </c>
      <c r="C335" t="s">
        <v>96</v>
      </c>
      <c r="D335">
        <v>0.01</v>
      </c>
      <c r="E335" t="s">
        <v>257</v>
      </c>
      <c r="F335">
        <v>1.1636</v>
      </c>
      <c r="I335" s="403">
        <v>43276.433333333334</v>
      </c>
      <c r="J335">
        <v>1.1661999999999999</v>
      </c>
      <c r="K335">
        <v>0</v>
      </c>
      <c r="M335">
        <v>0</v>
      </c>
      <c r="N335">
        <v>2.6</v>
      </c>
      <c r="O335">
        <v>1110</v>
      </c>
      <c r="P335" t="s">
        <v>1857</v>
      </c>
      <c r="Q335">
        <v>129</v>
      </c>
      <c r="R335" t="s">
        <v>96</v>
      </c>
    </row>
    <row r="336" spans="1:18">
      <c r="A336" s="542">
        <v>334</v>
      </c>
      <c r="B336" s="403">
        <v>43276.447916666664</v>
      </c>
      <c r="C336" t="s">
        <v>96</v>
      </c>
      <c r="D336">
        <v>0.01</v>
      </c>
      <c r="E336" t="s">
        <v>257</v>
      </c>
      <c r="F336">
        <v>1.1660999999999999</v>
      </c>
      <c r="I336" s="403">
        <v>43276.549305555556</v>
      </c>
      <c r="J336">
        <v>1.1667000000000001</v>
      </c>
      <c r="K336">
        <v>0</v>
      </c>
      <c r="M336">
        <v>0</v>
      </c>
      <c r="N336">
        <v>0.6</v>
      </c>
      <c r="O336">
        <v>1110</v>
      </c>
      <c r="P336" t="s">
        <v>579</v>
      </c>
      <c r="Q336">
        <v>130</v>
      </c>
      <c r="R336" t="s">
        <v>96</v>
      </c>
    </row>
    <row r="337" spans="1:18">
      <c r="A337" s="542">
        <v>335</v>
      </c>
      <c r="B337" s="403">
        <v>43276.476388888892</v>
      </c>
      <c r="C337" t="s">
        <v>96</v>
      </c>
      <c r="D337">
        <v>0.01</v>
      </c>
      <c r="E337" t="s">
        <v>257</v>
      </c>
      <c r="F337">
        <v>1.1648000000000001</v>
      </c>
      <c r="I337" s="403">
        <v>43276.549305555556</v>
      </c>
      <c r="J337">
        <v>1.1667000000000001</v>
      </c>
      <c r="K337">
        <v>0</v>
      </c>
      <c r="M337">
        <v>0</v>
      </c>
      <c r="N337">
        <v>1.9</v>
      </c>
      <c r="O337">
        <v>1110</v>
      </c>
      <c r="P337" t="s">
        <v>1856</v>
      </c>
      <c r="Q337">
        <v>130</v>
      </c>
      <c r="R337" t="s">
        <v>96</v>
      </c>
    </row>
    <row r="338" spans="1:18">
      <c r="A338" s="542">
        <v>336</v>
      </c>
      <c r="B338" s="403">
        <v>43276.560416666667</v>
      </c>
      <c r="C338" t="s">
        <v>96</v>
      </c>
      <c r="D338">
        <v>0.01</v>
      </c>
      <c r="E338" t="s">
        <v>257</v>
      </c>
      <c r="F338">
        <v>1.1678999999999999</v>
      </c>
      <c r="I338" s="403">
        <v>43276.575694444444</v>
      </c>
      <c r="J338">
        <v>1.1691</v>
      </c>
      <c r="K338">
        <v>0</v>
      </c>
      <c r="M338">
        <v>0</v>
      </c>
      <c r="N338">
        <v>1.2</v>
      </c>
      <c r="O338">
        <v>1110</v>
      </c>
      <c r="P338" t="s">
        <v>567</v>
      </c>
      <c r="Q338">
        <v>131</v>
      </c>
      <c r="R338" t="s">
        <v>96</v>
      </c>
    </row>
    <row r="339" spans="1:18">
      <c r="A339" s="542">
        <v>337</v>
      </c>
      <c r="B339" s="403">
        <v>43276.581250000003</v>
      </c>
      <c r="C339" t="s">
        <v>96</v>
      </c>
      <c r="D339">
        <v>0.01</v>
      </c>
      <c r="E339" t="s">
        <v>257</v>
      </c>
      <c r="F339">
        <v>1.1680999999999999</v>
      </c>
      <c r="I339" s="403">
        <v>43276.591666666667</v>
      </c>
      <c r="J339">
        <v>1.1693</v>
      </c>
      <c r="K339">
        <v>0</v>
      </c>
      <c r="M339">
        <v>0</v>
      </c>
      <c r="N339">
        <v>1.2</v>
      </c>
      <c r="O339">
        <v>1110</v>
      </c>
      <c r="P339" t="s">
        <v>567</v>
      </c>
      <c r="Q339">
        <v>132</v>
      </c>
      <c r="R339" t="s">
        <v>96</v>
      </c>
    </row>
    <row r="340" spans="1:18">
      <c r="A340" s="542">
        <v>338</v>
      </c>
      <c r="B340" s="403">
        <v>43276.65625</v>
      </c>
      <c r="C340" t="s">
        <v>96</v>
      </c>
      <c r="D340">
        <v>0.01</v>
      </c>
      <c r="E340" t="s">
        <v>257</v>
      </c>
      <c r="F340">
        <v>1.1680999999999999</v>
      </c>
      <c r="I340" s="403">
        <v>43276.727083333331</v>
      </c>
      <c r="J340">
        <v>1.1693</v>
      </c>
      <c r="K340">
        <v>0</v>
      </c>
      <c r="M340">
        <v>0</v>
      </c>
      <c r="N340">
        <v>1.2</v>
      </c>
      <c r="O340">
        <v>1110</v>
      </c>
      <c r="P340" t="s">
        <v>579</v>
      </c>
      <c r="Q340">
        <v>133</v>
      </c>
      <c r="R340" t="s">
        <v>96</v>
      </c>
    </row>
    <row r="341" spans="1:18">
      <c r="A341" s="542">
        <v>339</v>
      </c>
      <c r="B341" s="403">
        <v>43276.734027777777</v>
      </c>
      <c r="C341" t="s">
        <v>96</v>
      </c>
      <c r="D341">
        <v>0.01</v>
      </c>
      <c r="E341" t="s">
        <v>257</v>
      </c>
      <c r="F341">
        <v>1.1692</v>
      </c>
      <c r="I341" s="403">
        <v>43276.837500000001</v>
      </c>
      <c r="J341">
        <v>1.1704000000000001</v>
      </c>
      <c r="K341">
        <v>0</v>
      </c>
      <c r="M341">
        <v>0</v>
      </c>
      <c r="N341">
        <v>1.2</v>
      </c>
      <c r="O341">
        <v>1110</v>
      </c>
      <c r="P341" t="s">
        <v>579</v>
      </c>
      <c r="Q341">
        <v>134</v>
      </c>
      <c r="R341" t="s">
        <v>96</v>
      </c>
    </row>
    <row r="342" spans="1:18">
      <c r="A342" s="542">
        <v>341</v>
      </c>
      <c r="B342" s="403">
        <v>43276.904861111114</v>
      </c>
      <c r="C342" t="s">
        <v>96</v>
      </c>
      <c r="D342">
        <v>0.01</v>
      </c>
      <c r="E342" t="s">
        <v>257</v>
      </c>
      <c r="F342">
        <v>1.1702999999999999</v>
      </c>
      <c r="I342" s="403">
        <v>43277.182638888888</v>
      </c>
      <c r="J342">
        <v>1.1716</v>
      </c>
      <c r="K342">
        <v>0</v>
      </c>
      <c r="M342">
        <v>-0.12</v>
      </c>
      <c r="N342">
        <v>1.18</v>
      </c>
      <c r="O342">
        <v>1110</v>
      </c>
      <c r="P342" t="s">
        <v>579</v>
      </c>
      <c r="Q342">
        <v>135</v>
      </c>
      <c r="R342" t="s">
        <v>96</v>
      </c>
    </row>
    <row r="343" spans="1:18">
      <c r="A343" s="542">
        <v>342</v>
      </c>
      <c r="B343" s="403">
        <v>43277.334027777775</v>
      </c>
      <c r="C343" t="s">
        <v>96</v>
      </c>
      <c r="D343">
        <v>0.01</v>
      </c>
      <c r="E343" t="s">
        <v>257</v>
      </c>
      <c r="F343">
        <v>1.1705000000000001</v>
      </c>
      <c r="I343" s="403">
        <v>43280.193749999999</v>
      </c>
      <c r="J343">
        <v>1.1628000000000001</v>
      </c>
      <c r="K343">
        <v>0</v>
      </c>
      <c r="M343">
        <v>-0.61</v>
      </c>
      <c r="N343">
        <v>-8.31</v>
      </c>
      <c r="O343">
        <v>1110</v>
      </c>
      <c r="P343" t="s">
        <v>579</v>
      </c>
      <c r="Q343">
        <v>136</v>
      </c>
      <c r="R343" t="s">
        <v>96</v>
      </c>
    </row>
    <row r="344" spans="1:18">
      <c r="A344" s="542">
        <v>343</v>
      </c>
      <c r="B344" s="403">
        <v>43277.37222222222</v>
      </c>
      <c r="C344" t="s">
        <v>96</v>
      </c>
      <c r="D344">
        <v>0.01</v>
      </c>
      <c r="E344" t="s">
        <v>257</v>
      </c>
      <c r="F344">
        <v>1.1693</v>
      </c>
      <c r="I344" s="403">
        <v>43280.193749999999</v>
      </c>
      <c r="J344">
        <v>1.1628000000000001</v>
      </c>
      <c r="K344">
        <v>0</v>
      </c>
      <c r="M344">
        <v>-0.61</v>
      </c>
      <c r="N344">
        <v>-7.11</v>
      </c>
      <c r="O344">
        <v>1110</v>
      </c>
      <c r="P344" t="s">
        <v>1836</v>
      </c>
      <c r="Q344">
        <v>136</v>
      </c>
      <c r="R344" t="s">
        <v>96</v>
      </c>
    </row>
    <row r="345" spans="1:18">
      <c r="A345" s="542">
        <v>344</v>
      </c>
      <c r="B345" s="403">
        <v>43277.419444444444</v>
      </c>
      <c r="C345" t="s">
        <v>96</v>
      </c>
      <c r="D345">
        <v>0.01</v>
      </c>
      <c r="E345" t="s">
        <v>257</v>
      </c>
      <c r="F345">
        <v>1.1679999999999999</v>
      </c>
      <c r="I345" s="403">
        <v>43280.193749999999</v>
      </c>
      <c r="J345">
        <v>1.1628000000000001</v>
      </c>
      <c r="K345">
        <v>0</v>
      </c>
      <c r="M345">
        <v>-0.61</v>
      </c>
      <c r="N345">
        <v>-5.81</v>
      </c>
      <c r="O345">
        <v>1110</v>
      </c>
      <c r="P345" t="s">
        <v>1835</v>
      </c>
      <c r="Q345">
        <v>136</v>
      </c>
      <c r="R345" t="s">
        <v>96</v>
      </c>
    </row>
    <row r="346" spans="1:18">
      <c r="A346" s="542">
        <v>345</v>
      </c>
      <c r="B346" s="403">
        <v>43277.472916666666</v>
      </c>
      <c r="C346" t="s">
        <v>96</v>
      </c>
      <c r="D346">
        <v>0.02</v>
      </c>
      <c r="E346" t="s">
        <v>257</v>
      </c>
      <c r="F346">
        <v>1.1665000000000001</v>
      </c>
      <c r="I346" s="403">
        <v>43280.193749999999</v>
      </c>
      <c r="J346">
        <v>1.1628000000000001</v>
      </c>
      <c r="K346">
        <v>0</v>
      </c>
      <c r="M346">
        <v>-1.24</v>
      </c>
      <c r="N346">
        <v>-8.64</v>
      </c>
      <c r="O346">
        <v>1110</v>
      </c>
      <c r="P346" t="s">
        <v>1838</v>
      </c>
      <c r="Q346">
        <v>136</v>
      </c>
      <c r="R346" t="s">
        <v>96</v>
      </c>
    </row>
    <row r="347" spans="1:18">
      <c r="A347" s="542">
        <v>346</v>
      </c>
      <c r="B347" s="403">
        <v>43277.803472222222</v>
      </c>
      <c r="C347" t="s">
        <v>96</v>
      </c>
      <c r="D347">
        <v>0.03</v>
      </c>
      <c r="E347" t="s">
        <v>257</v>
      </c>
      <c r="F347">
        <v>1.165</v>
      </c>
      <c r="I347" s="403">
        <v>43280.193749999999</v>
      </c>
      <c r="J347">
        <v>1.1628000000000001</v>
      </c>
      <c r="K347">
        <v>0</v>
      </c>
      <c r="M347">
        <v>-1.86</v>
      </c>
      <c r="N347">
        <v>-8.4600000000000009</v>
      </c>
      <c r="O347">
        <v>1110</v>
      </c>
      <c r="P347" t="s">
        <v>1837</v>
      </c>
      <c r="Q347">
        <v>136</v>
      </c>
      <c r="R347" t="s">
        <v>96</v>
      </c>
    </row>
    <row r="348" spans="1:18">
      <c r="A348" s="542">
        <v>347</v>
      </c>
      <c r="B348" s="403">
        <v>43278.440972222219</v>
      </c>
      <c r="C348" t="s">
        <v>96</v>
      </c>
      <c r="D348">
        <v>0.04</v>
      </c>
      <c r="E348" t="s">
        <v>257</v>
      </c>
      <c r="F348">
        <v>1.1628000000000001</v>
      </c>
      <c r="I348" s="403">
        <v>43280.193749999999</v>
      </c>
      <c r="J348">
        <v>1.1628000000000001</v>
      </c>
      <c r="K348">
        <v>0</v>
      </c>
      <c r="M348">
        <v>-1.99</v>
      </c>
      <c r="N348">
        <v>-1.99</v>
      </c>
      <c r="O348">
        <v>1110</v>
      </c>
      <c r="P348" t="s">
        <v>1834</v>
      </c>
      <c r="Q348">
        <v>136</v>
      </c>
      <c r="R348" t="s">
        <v>96</v>
      </c>
    </row>
    <row r="349" spans="1:18">
      <c r="A349" s="542">
        <v>350</v>
      </c>
      <c r="B349" s="403">
        <v>43278.606944444444</v>
      </c>
      <c r="C349" t="s">
        <v>96</v>
      </c>
      <c r="D349">
        <v>0.06</v>
      </c>
      <c r="E349" t="s">
        <v>257</v>
      </c>
      <c r="F349">
        <v>1.1609</v>
      </c>
      <c r="I349" s="403">
        <v>43280.193749999999</v>
      </c>
      <c r="J349">
        <v>1.1628000000000001</v>
      </c>
      <c r="K349">
        <v>0</v>
      </c>
      <c r="M349">
        <v>-2.97</v>
      </c>
      <c r="N349">
        <v>8.43</v>
      </c>
      <c r="O349">
        <v>1110</v>
      </c>
      <c r="P349" t="s">
        <v>1833</v>
      </c>
      <c r="Q349">
        <v>136</v>
      </c>
      <c r="R349" t="s">
        <v>96</v>
      </c>
    </row>
    <row r="350" spans="1:18">
      <c r="A350" s="542">
        <v>353</v>
      </c>
      <c r="B350" s="403">
        <v>43278.740277777775</v>
      </c>
      <c r="C350" t="s">
        <v>96</v>
      </c>
      <c r="D350">
        <v>0.09</v>
      </c>
      <c r="E350" t="s">
        <v>257</v>
      </c>
      <c r="F350">
        <v>1.1585000000000001</v>
      </c>
      <c r="I350" s="403">
        <v>43280.193749999999</v>
      </c>
      <c r="J350">
        <v>1.1628000000000001</v>
      </c>
      <c r="K350">
        <v>0</v>
      </c>
      <c r="M350">
        <v>-4.47</v>
      </c>
      <c r="N350">
        <v>34.229999999999997</v>
      </c>
      <c r="O350">
        <v>1110</v>
      </c>
      <c r="P350" t="s">
        <v>1832</v>
      </c>
      <c r="Q350">
        <v>136</v>
      </c>
      <c r="R350" t="s">
        <v>96</v>
      </c>
    </row>
    <row r="351" spans="1:18">
      <c r="A351" s="542">
        <v>354</v>
      </c>
      <c r="B351" s="403">
        <v>43278.854861111111</v>
      </c>
      <c r="C351" t="s">
        <v>96</v>
      </c>
      <c r="D351">
        <v>0.13</v>
      </c>
      <c r="E351" t="s">
        <v>257</v>
      </c>
      <c r="F351">
        <v>1.1558999999999999</v>
      </c>
      <c r="I351" s="403">
        <v>43280.193749999999</v>
      </c>
      <c r="J351">
        <v>1.1628000000000001</v>
      </c>
      <c r="K351">
        <v>0</v>
      </c>
      <c r="M351">
        <v>-6.45</v>
      </c>
      <c r="N351">
        <v>83.25</v>
      </c>
      <c r="O351">
        <v>1110</v>
      </c>
      <c r="P351" t="s">
        <v>1831</v>
      </c>
      <c r="Q351">
        <v>136</v>
      </c>
      <c r="R351" t="s">
        <v>96</v>
      </c>
    </row>
    <row r="352" spans="1:18">
      <c r="A352" s="542">
        <v>348</v>
      </c>
      <c r="B352" s="403">
        <v>43278.46875</v>
      </c>
      <c r="C352" t="s">
        <v>97</v>
      </c>
      <c r="D352">
        <v>0.01</v>
      </c>
      <c r="E352" t="s">
        <v>257</v>
      </c>
      <c r="F352">
        <v>1.1631</v>
      </c>
      <c r="I352" s="403">
        <v>43278.553472222222</v>
      </c>
      <c r="J352">
        <v>1.1618999999999999</v>
      </c>
      <c r="K352">
        <v>0</v>
      </c>
      <c r="M352">
        <v>0</v>
      </c>
      <c r="N352">
        <v>1.2</v>
      </c>
      <c r="O352">
        <v>1110</v>
      </c>
      <c r="P352" t="s">
        <v>579</v>
      </c>
      <c r="Q352">
        <v>137</v>
      </c>
      <c r="R352" t="s">
        <v>97</v>
      </c>
    </row>
    <row r="353" spans="1:18">
      <c r="A353" s="542">
        <v>349</v>
      </c>
      <c r="B353" s="403">
        <v>43278.57708333333</v>
      </c>
      <c r="C353" t="s">
        <v>97</v>
      </c>
      <c r="D353">
        <v>0.01</v>
      </c>
      <c r="E353" t="s">
        <v>257</v>
      </c>
      <c r="F353">
        <v>1.1631</v>
      </c>
      <c r="I353" s="403">
        <v>43278.591666666667</v>
      </c>
      <c r="J353">
        <v>1.1618999999999999</v>
      </c>
      <c r="K353">
        <v>0</v>
      </c>
      <c r="M353">
        <v>0</v>
      </c>
      <c r="N353">
        <v>1.2</v>
      </c>
      <c r="O353">
        <v>1110</v>
      </c>
      <c r="P353" t="s">
        <v>579</v>
      </c>
      <c r="Q353">
        <v>138</v>
      </c>
      <c r="R353" t="s">
        <v>97</v>
      </c>
    </row>
    <row r="354" spans="1:18">
      <c r="A354" s="542">
        <v>351</v>
      </c>
      <c r="B354" s="403">
        <v>43278.626388888886</v>
      </c>
      <c r="C354" t="s">
        <v>97</v>
      </c>
      <c r="D354">
        <v>0.01</v>
      </c>
      <c r="E354" t="s">
        <v>257</v>
      </c>
      <c r="F354">
        <v>1.1599999999999999</v>
      </c>
      <c r="I354" s="403">
        <v>43278.708333333336</v>
      </c>
      <c r="J354">
        <v>1.1594</v>
      </c>
      <c r="K354">
        <v>0</v>
      </c>
      <c r="M354">
        <v>0</v>
      </c>
      <c r="N354">
        <v>0.6</v>
      </c>
      <c r="O354">
        <v>1110</v>
      </c>
      <c r="P354" t="s">
        <v>579</v>
      </c>
      <c r="Q354">
        <v>139</v>
      </c>
      <c r="R354" t="s">
        <v>97</v>
      </c>
    </row>
    <row r="355" spans="1:18">
      <c r="A355" s="542">
        <v>352</v>
      </c>
      <c r="B355" s="403">
        <v>43278.662499999999</v>
      </c>
      <c r="C355" t="s">
        <v>97</v>
      </c>
      <c r="D355">
        <v>0.01</v>
      </c>
      <c r="E355" t="s">
        <v>257</v>
      </c>
      <c r="F355">
        <v>1.1612</v>
      </c>
      <c r="I355" s="403">
        <v>43278.708333333336</v>
      </c>
      <c r="J355">
        <v>1.1594</v>
      </c>
      <c r="K355">
        <v>0</v>
      </c>
      <c r="M355">
        <v>0</v>
      </c>
      <c r="N355">
        <v>1.8</v>
      </c>
      <c r="O355">
        <v>1110</v>
      </c>
      <c r="P355" t="s">
        <v>1846</v>
      </c>
      <c r="Q355">
        <v>139</v>
      </c>
      <c r="R355" t="s">
        <v>97</v>
      </c>
    </row>
    <row r="356" spans="1:18">
      <c r="A356" s="542">
        <v>355</v>
      </c>
      <c r="B356" s="403">
        <v>43278.892361111109</v>
      </c>
      <c r="C356" t="s">
        <v>97</v>
      </c>
      <c r="D356">
        <v>0.01</v>
      </c>
      <c r="E356" t="s">
        <v>257</v>
      </c>
      <c r="F356">
        <v>1.1548</v>
      </c>
      <c r="I356" s="403">
        <v>43279.355555555558</v>
      </c>
      <c r="J356">
        <v>1.1543000000000001</v>
      </c>
      <c r="K356">
        <v>0</v>
      </c>
      <c r="M356">
        <v>0.05</v>
      </c>
      <c r="N356">
        <v>0.55000000000000004</v>
      </c>
      <c r="O356">
        <v>1110</v>
      </c>
      <c r="P356" t="s">
        <v>579</v>
      </c>
      <c r="Q356">
        <v>140</v>
      </c>
      <c r="R356" t="s">
        <v>97</v>
      </c>
    </row>
    <row r="357" spans="1:18">
      <c r="A357" s="542">
        <v>356</v>
      </c>
      <c r="B357" s="403">
        <v>43279.024305555555</v>
      </c>
      <c r="C357" t="s">
        <v>97</v>
      </c>
      <c r="D357">
        <v>0.01</v>
      </c>
      <c r="E357" t="s">
        <v>257</v>
      </c>
      <c r="F357">
        <v>1.1560999999999999</v>
      </c>
      <c r="I357" s="403">
        <v>43279.355555555558</v>
      </c>
      <c r="J357">
        <v>1.1543000000000001</v>
      </c>
      <c r="K357">
        <v>0</v>
      </c>
      <c r="M357">
        <v>0</v>
      </c>
      <c r="N357">
        <v>1.8</v>
      </c>
      <c r="O357">
        <v>1110</v>
      </c>
      <c r="P357" t="s">
        <v>1845</v>
      </c>
      <c r="Q357">
        <v>140</v>
      </c>
      <c r="R357" t="s">
        <v>97</v>
      </c>
    </row>
    <row r="358" spans="1:18">
      <c r="A358" s="542">
        <v>357</v>
      </c>
      <c r="B358" s="403">
        <v>43279.363194444442</v>
      </c>
      <c r="C358" t="s">
        <v>97</v>
      </c>
      <c r="D358">
        <v>0.01</v>
      </c>
      <c r="E358" t="s">
        <v>257</v>
      </c>
      <c r="F358">
        <v>1.1535</v>
      </c>
      <c r="I358" s="403">
        <v>43279.62777777778</v>
      </c>
      <c r="J358">
        <v>1.1555</v>
      </c>
      <c r="K358">
        <v>0</v>
      </c>
      <c r="M358">
        <v>0</v>
      </c>
      <c r="N358">
        <v>-2</v>
      </c>
      <c r="O358">
        <v>1110</v>
      </c>
      <c r="P358" t="s">
        <v>579</v>
      </c>
      <c r="Q358">
        <v>141</v>
      </c>
      <c r="R358" t="s">
        <v>97</v>
      </c>
    </row>
    <row r="359" spans="1:18">
      <c r="A359" s="542">
        <v>358</v>
      </c>
      <c r="B359" s="403">
        <v>43279.393750000003</v>
      </c>
      <c r="C359" t="s">
        <v>97</v>
      </c>
      <c r="D359">
        <v>0.01</v>
      </c>
      <c r="E359" t="s">
        <v>257</v>
      </c>
      <c r="F359">
        <v>1.1547000000000001</v>
      </c>
      <c r="I359" s="403">
        <v>43279.62777777778</v>
      </c>
      <c r="J359">
        <v>1.1555</v>
      </c>
      <c r="K359">
        <v>0</v>
      </c>
      <c r="M359">
        <v>0</v>
      </c>
      <c r="N359">
        <v>-0.8</v>
      </c>
      <c r="O359">
        <v>1110</v>
      </c>
      <c r="P359" t="s">
        <v>1844</v>
      </c>
      <c r="Q359">
        <v>141</v>
      </c>
      <c r="R359" t="s">
        <v>97</v>
      </c>
    </row>
    <row r="360" spans="1:18">
      <c r="A360" s="542">
        <v>359</v>
      </c>
      <c r="B360" s="403">
        <v>43279.401388888888</v>
      </c>
      <c r="C360" t="s">
        <v>97</v>
      </c>
      <c r="D360">
        <v>0.01</v>
      </c>
      <c r="E360" t="s">
        <v>257</v>
      </c>
      <c r="F360">
        <v>1.1560999999999999</v>
      </c>
      <c r="I360" s="403">
        <v>43279.62777777778</v>
      </c>
      <c r="J360">
        <v>1.1555</v>
      </c>
      <c r="K360">
        <v>0</v>
      </c>
      <c r="M360">
        <v>0</v>
      </c>
      <c r="N360">
        <v>0.6</v>
      </c>
      <c r="O360">
        <v>1110</v>
      </c>
      <c r="P360" t="s">
        <v>1843</v>
      </c>
      <c r="Q360">
        <v>141</v>
      </c>
      <c r="R360" t="s">
        <v>97</v>
      </c>
    </row>
    <row r="361" spans="1:18">
      <c r="A361" s="542">
        <v>360</v>
      </c>
      <c r="B361" s="403">
        <v>43279.499305555553</v>
      </c>
      <c r="C361" t="s">
        <v>97</v>
      </c>
      <c r="D361">
        <v>0.02</v>
      </c>
      <c r="E361" t="s">
        <v>257</v>
      </c>
      <c r="F361">
        <v>1.1575</v>
      </c>
      <c r="I361" s="403">
        <v>43279.62777777778</v>
      </c>
      <c r="J361">
        <v>1.1555</v>
      </c>
      <c r="K361">
        <v>0</v>
      </c>
      <c r="M361">
        <v>0</v>
      </c>
      <c r="N361">
        <v>4</v>
      </c>
      <c r="O361">
        <v>1110</v>
      </c>
      <c r="P361" t="s">
        <v>1842</v>
      </c>
      <c r="Q361">
        <v>141</v>
      </c>
      <c r="R361" t="s">
        <v>97</v>
      </c>
    </row>
    <row r="362" spans="1:18">
      <c r="A362" s="542">
        <v>361</v>
      </c>
      <c r="B362" s="403">
        <v>43279.525694444441</v>
      </c>
      <c r="C362" t="s">
        <v>97</v>
      </c>
      <c r="D362">
        <v>0.03</v>
      </c>
      <c r="E362" t="s">
        <v>257</v>
      </c>
      <c r="F362">
        <v>1.159</v>
      </c>
      <c r="I362" s="403">
        <v>43279.62777777778</v>
      </c>
      <c r="J362">
        <v>1.1555</v>
      </c>
      <c r="K362">
        <v>0</v>
      </c>
      <c r="M362">
        <v>0</v>
      </c>
      <c r="N362">
        <v>10.5</v>
      </c>
      <c r="O362">
        <v>1110</v>
      </c>
      <c r="P362" t="s">
        <v>1841</v>
      </c>
      <c r="Q362">
        <v>141</v>
      </c>
      <c r="R362" t="s">
        <v>97</v>
      </c>
    </row>
    <row r="363" spans="1:18">
      <c r="A363" s="542">
        <v>362</v>
      </c>
      <c r="B363" s="403">
        <v>43279.630555555559</v>
      </c>
      <c r="C363" t="s">
        <v>97</v>
      </c>
      <c r="D363">
        <v>0.01</v>
      </c>
      <c r="E363" t="s">
        <v>257</v>
      </c>
      <c r="F363">
        <v>1.1558999999999999</v>
      </c>
      <c r="I363" s="403">
        <v>43279.852777777778</v>
      </c>
      <c r="J363">
        <v>1.1559999999999999</v>
      </c>
      <c r="K363">
        <v>0</v>
      </c>
      <c r="M363">
        <v>0</v>
      </c>
      <c r="N363">
        <v>-0.1</v>
      </c>
      <c r="O363">
        <v>1110</v>
      </c>
      <c r="P363" t="s">
        <v>579</v>
      </c>
      <c r="Q363">
        <v>142</v>
      </c>
      <c r="R363" t="s">
        <v>97</v>
      </c>
    </row>
    <row r="364" spans="1:18">
      <c r="A364" s="542">
        <v>363</v>
      </c>
      <c r="B364" s="403">
        <v>43279.654861111114</v>
      </c>
      <c r="C364" t="s">
        <v>97</v>
      </c>
      <c r="D364">
        <v>0.01</v>
      </c>
      <c r="E364" t="s">
        <v>257</v>
      </c>
      <c r="F364">
        <v>1.1574</v>
      </c>
      <c r="I364" s="403">
        <v>43279.852777777778</v>
      </c>
      <c r="J364">
        <v>1.1559999999999999</v>
      </c>
      <c r="K364">
        <v>0</v>
      </c>
      <c r="M364">
        <v>0</v>
      </c>
      <c r="N364">
        <v>1.4</v>
      </c>
      <c r="O364">
        <v>1110</v>
      </c>
      <c r="P364" t="s">
        <v>1840</v>
      </c>
      <c r="Q364">
        <v>142</v>
      </c>
      <c r="R364" t="s">
        <v>97</v>
      </c>
    </row>
    <row r="365" spans="1:18">
      <c r="A365" s="542">
        <v>364</v>
      </c>
      <c r="B365" s="403">
        <v>43279.679861111108</v>
      </c>
      <c r="C365" t="s">
        <v>97</v>
      </c>
      <c r="D365">
        <v>0.01</v>
      </c>
      <c r="E365" t="s">
        <v>257</v>
      </c>
      <c r="F365">
        <v>1.1587000000000001</v>
      </c>
      <c r="I365" s="403">
        <v>43279.852777777778</v>
      </c>
      <c r="J365">
        <v>1.1559999999999999</v>
      </c>
      <c r="K365">
        <v>0</v>
      </c>
      <c r="M365">
        <v>0</v>
      </c>
      <c r="N365">
        <v>2.7</v>
      </c>
      <c r="O365">
        <v>1110</v>
      </c>
      <c r="P365" t="s">
        <v>1839</v>
      </c>
      <c r="Q365">
        <v>142</v>
      </c>
      <c r="R365" t="s">
        <v>97</v>
      </c>
    </row>
    <row r="366" spans="1:18">
      <c r="A366" s="542">
        <v>365</v>
      </c>
      <c r="B366" s="403">
        <v>43279.902777777781</v>
      </c>
      <c r="C366" t="s">
        <v>97</v>
      </c>
      <c r="D366">
        <v>0.01</v>
      </c>
      <c r="E366" t="s">
        <v>257</v>
      </c>
      <c r="F366">
        <v>1.1561999999999999</v>
      </c>
      <c r="I366" s="403">
        <v>43280.418055555558</v>
      </c>
      <c r="J366">
        <v>1.1617999999999999</v>
      </c>
      <c r="K366">
        <v>0</v>
      </c>
      <c r="M366">
        <v>0.02</v>
      </c>
      <c r="N366">
        <v>-5.58</v>
      </c>
      <c r="O366">
        <v>1110</v>
      </c>
      <c r="P366" t="s">
        <v>579</v>
      </c>
      <c r="Q366">
        <v>143</v>
      </c>
      <c r="R366" t="s">
        <v>97</v>
      </c>
    </row>
    <row r="367" spans="1:18">
      <c r="A367" s="542">
        <v>366</v>
      </c>
      <c r="B367" s="403">
        <v>43280.111111111109</v>
      </c>
      <c r="C367" t="s">
        <v>97</v>
      </c>
      <c r="D367">
        <v>0.01</v>
      </c>
      <c r="E367" t="s">
        <v>257</v>
      </c>
      <c r="F367">
        <v>1.1574</v>
      </c>
      <c r="I367" s="403">
        <v>43280.418055555558</v>
      </c>
      <c r="J367">
        <v>1.1617999999999999</v>
      </c>
      <c r="K367">
        <v>0</v>
      </c>
      <c r="M367">
        <v>0</v>
      </c>
      <c r="N367">
        <v>-4.4000000000000004</v>
      </c>
      <c r="O367">
        <v>1110</v>
      </c>
      <c r="P367" t="s">
        <v>1830</v>
      </c>
      <c r="Q367">
        <v>143</v>
      </c>
      <c r="R367" t="s">
        <v>97</v>
      </c>
    </row>
    <row r="368" spans="1:18">
      <c r="A368" s="542">
        <v>367</v>
      </c>
      <c r="B368" s="403">
        <v>43280.194444444445</v>
      </c>
      <c r="C368" t="s">
        <v>97</v>
      </c>
      <c r="D368">
        <v>0.03</v>
      </c>
      <c r="E368" t="s">
        <v>257</v>
      </c>
      <c r="F368">
        <v>1.1624000000000001</v>
      </c>
      <c r="I368" s="403">
        <v>43280.418055555558</v>
      </c>
      <c r="J368">
        <v>1.1617999999999999</v>
      </c>
      <c r="K368">
        <v>0</v>
      </c>
      <c r="M368">
        <v>0</v>
      </c>
      <c r="N368">
        <v>1.8</v>
      </c>
      <c r="O368">
        <v>1110</v>
      </c>
      <c r="P368" t="s">
        <v>1829</v>
      </c>
      <c r="Q368">
        <v>143</v>
      </c>
      <c r="R368" t="s">
        <v>97</v>
      </c>
    </row>
    <row r="369" spans="1:18">
      <c r="A369" s="542">
        <v>368</v>
      </c>
      <c r="B369" s="403">
        <v>43280.206944444442</v>
      </c>
      <c r="C369" t="s">
        <v>97</v>
      </c>
      <c r="D369">
        <v>0.04</v>
      </c>
      <c r="E369" t="s">
        <v>257</v>
      </c>
      <c r="F369">
        <v>1.1640999999999999</v>
      </c>
      <c r="I369" s="403">
        <v>43280.418055555558</v>
      </c>
      <c r="J369">
        <v>1.1617999999999999</v>
      </c>
      <c r="K369">
        <v>0</v>
      </c>
      <c r="M369">
        <v>0</v>
      </c>
      <c r="N369">
        <v>9.1999999999999993</v>
      </c>
      <c r="O369">
        <v>1110</v>
      </c>
      <c r="P369" t="s">
        <v>1828</v>
      </c>
      <c r="Q369">
        <v>143</v>
      </c>
      <c r="R369" t="s">
        <v>97</v>
      </c>
    </row>
    <row r="370" spans="1:18">
      <c r="A370" s="542">
        <v>370</v>
      </c>
      <c r="B370" s="403">
        <v>43280.265277777777</v>
      </c>
      <c r="C370" t="s">
        <v>97</v>
      </c>
      <c r="D370">
        <v>0.06</v>
      </c>
      <c r="E370" t="s">
        <v>257</v>
      </c>
      <c r="F370">
        <v>1.1659999999999999</v>
      </c>
      <c r="I370" s="403">
        <v>43280.418055555558</v>
      </c>
      <c r="J370">
        <v>1.1617999999999999</v>
      </c>
      <c r="K370">
        <v>0</v>
      </c>
      <c r="M370">
        <v>0</v>
      </c>
      <c r="N370">
        <v>25.2</v>
      </c>
      <c r="O370">
        <v>1110</v>
      </c>
      <c r="P370" t="s">
        <v>1827</v>
      </c>
      <c r="Q370">
        <v>143</v>
      </c>
      <c r="R370" t="s">
        <v>97</v>
      </c>
    </row>
    <row r="371" spans="1:18">
      <c r="A371" s="542">
        <v>369</v>
      </c>
      <c r="B371" s="403">
        <v>43280.213888888888</v>
      </c>
      <c r="C371" t="s">
        <v>96</v>
      </c>
      <c r="D371">
        <v>0.01</v>
      </c>
      <c r="E371" t="s">
        <v>257</v>
      </c>
      <c r="F371">
        <v>1.1635</v>
      </c>
      <c r="I371" s="403">
        <v>43280.259027777778</v>
      </c>
      <c r="J371">
        <v>1.1647000000000001</v>
      </c>
      <c r="K371">
        <v>0</v>
      </c>
      <c r="M371">
        <v>0</v>
      </c>
      <c r="N371">
        <v>1.2</v>
      </c>
      <c r="O371">
        <v>1110</v>
      </c>
      <c r="P371" t="s">
        <v>579</v>
      </c>
      <c r="Q371">
        <v>144</v>
      </c>
      <c r="R371" t="s">
        <v>96</v>
      </c>
    </row>
    <row r="372" spans="1:18">
      <c r="A372" s="542">
        <v>371</v>
      </c>
      <c r="B372" s="403">
        <v>43280.268055555556</v>
      </c>
      <c r="C372" t="s">
        <v>96</v>
      </c>
      <c r="D372">
        <v>0.01</v>
      </c>
      <c r="E372" t="s">
        <v>257</v>
      </c>
      <c r="F372">
        <v>1.1661999999999999</v>
      </c>
      <c r="I372" s="403">
        <v>43280.444444444445</v>
      </c>
      <c r="J372">
        <v>1.1652</v>
      </c>
      <c r="K372">
        <v>0</v>
      </c>
      <c r="M372">
        <v>0</v>
      </c>
      <c r="N372">
        <v>-1</v>
      </c>
      <c r="O372">
        <v>1110</v>
      </c>
      <c r="P372" t="s">
        <v>579</v>
      </c>
      <c r="Q372">
        <v>145</v>
      </c>
      <c r="R372" t="s">
        <v>96</v>
      </c>
    </row>
    <row r="373" spans="1:18">
      <c r="A373" s="542">
        <v>372</v>
      </c>
      <c r="B373" s="403">
        <v>43280.297222222223</v>
      </c>
      <c r="C373" t="s">
        <v>96</v>
      </c>
      <c r="D373">
        <v>0.01</v>
      </c>
      <c r="E373" t="s">
        <v>257</v>
      </c>
      <c r="F373">
        <v>1.1649</v>
      </c>
      <c r="I373" s="403">
        <v>43280.444444444445</v>
      </c>
      <c r="J373">
        <v>1.1652</v>
      </c>
      <c r="K373">
        <v>0</v>
      </c>
      <c r="M373">
        <v>0</v>
      </c>
      <c r="N373">
        <v>0.3</v>
      </c>
      <c r="O373">
        <v>1110</v>
      </c>
      <c r="P373" t="s">
        <v>1826</v>
      </c>
      <c r="Q373">
        <v>145</v>
      </c>
      <c r="R373" t="s">
        <v>96</v>
      </c>
    </row>
    <row r="374" spans="1:18">
      <c r="A374" s="542">
        <v>373</v>
      </c>
      <c r="B374" s="403">
        <v>43280.352777777778</v>
      </c>
      <c r="C374" t="s">
        <v>96</v>
      </c>
      <c r="D374">
        <v>0.01</v>
      </c>
      <c r="E374" t="s">
        <v>257</v>
      </c>
      <c r="F374">
        <v>1.1636</v>
      </c>
      <c r="I374" s="403">
        <v>43280.444444444445</v>
      </c>
      <c r="J374">
        <v>1.1652</v>
      </c>
      <c r="K374">
        <v>0</v>
      </c>
      <c r="M374">
        <v>0</v>
      </c>
      <c r="N374">
        <v>1.6</v>
      </c>
      <c r="O374">
        <v>1110</v>
      </c>
      <c r="P374" t="s">
        <v>1825</v>
      </c>
      <c r="Q374">
        <v>145</v>
      </c>
      <c r="R374" t="s">
        <v>96</v>
      </c>
    </row>
    <row r="375" spans="1:18">
      <c r="A375" s="542">
        <v>374</v>
      </c>
      <c r="B375" s="403">
        <v>43280.415972222225</v>
      </c>
      <c r="C375" t="s">
        <v>96</v>
      </c>
      <c r="D375">
        <v>0.02</v>
      </c>
      <c r="E375" t="s">
        <v>257</v>
      </c>
      <c r="F375">
        <v>1.1621999999999999</v>
      </c>
      <c r="I375" s="403">
        <v>43280.444444444445</v>
      </c>
      <c r="J375">
        <v>1.1652</v>
      </c>
      <c r="K375">
        <v>0</v>
      </c>
      <c r="M375">
        <v>0</v>
      </c>
      <c r="N375">
        <v>6</v>
      </c>
      <c r="O375">
        <v>1110</v>
      </c>
      <c r="P375" t="s">
        <v>1824</v>
      </c>
      <c r="Q375">
        <v>145</v>
      </c>
      <c r="R375" t="s">
        <v>96</v>
      </c>
    </row>
    <row r="376" spans="1:18">
      <c r="A376" s="542">
        <v>375</v>
      </c>
      <c r="B376" s="403">
        <v>43280.42083333333</v>
      </c>
      <c r="C376" t="s">
        <v>97</v>
      </c>
      <c r="D376">
        <v>0.01</v>
      </c>
      <c r="E376" t="s">
        <v>257</v>
      </c>
      <c r="F376">
        <v>1.1625000000000001</v>
      </c>
      <c r="I376" s="403">
        <v>43283.292361111111</v>
      </c>
      <c r="J376">
        <v>1.1648000000000001</v>
      </c>
      <c r="K376">
        <v>0</v>
      </c>
      <c r="M376">
        <v>0.02</v>
      </c>
      <c r="N376">
        <v>-2.2799999999999998</v>
      </c>
      <c r="O376">
        <v>1110</v>
      </c>
      <c r="P376" t="s">
        <v>579</v>
      </c>
      <c r="Q376">
        <v>146</v>
      </c>
      <c r="R376" t="s">
        <v>97</v>
      </c>
    </row>
    <row r="377" spans="1:18">
      <c r="A377" s="542">
        <v>376</v>
      </c>
      <c r="B377" s="403">
        <v>43280.440972222219</v>
      </c>
      <c r="C377" t="s">
        <v>97</v>
      </c>
      <c r="D377">
        <v>0.01</v>
      </c>
      <c r="E377" t="s">
        <v>257</v>
      </c>
      <c r="F377">
        <v>1.1637999999999999</v>
      </c>
      <c r="I377" s="403">
        <v>43283.292361111111</v>
      </c>
      <c r="J377">
        <v>1.1648000000000001</v>
      </c>
      <c r="K377">
        <v>0</v>
      </c>
      <c r="M377">
        <v>0.02</v>
      </c>
      <c r="N377">
        <v>-0.98</v>
      </c>
      <c r="O377">
        <v>1110</v>
      </c>
      <c r="P377" t="s">
        <v>1823</v>
      </c>
      <c r="Q377">
        <v>146</v>
      </c>
      <c r="R377" t="s">
        <v>97</v>
      </c>
    </row>
    <row r="378" spans="1:18">
      <c r="A378" s="542">
        <v>377</v>
      </c>
      <c r="B378" s="403">
        <v>43280.45208333333</v>
      </c>
      <c r="C378" t="s">
        <v>97</v>
      </c>
      <c r="D378">
        <v>0.01</v>
      </c>
      <c r="E378" t="s">
        <v>257</v>
      </c>
      <c r="F378">
        <v>1.1651</v>
      </c>
      <c r="I378" s="403">
        <v>43283.292361111111</v>
      </c>
      <c r="J378">
        <v>1.1648000000000001</v>
      </c>
      <c r="K378">
        <v>0</v>
      </c>
      <c r="M378">
        <v>0.02</v>
      </c>
      <c r="N378">
        <v>0.32</v>
      </c>
      <c r="O378">
        <v>1110</v>
      </c>
      <c r="P378" t="s">
        <v>1822</v>
      </c>
      <c r="Q378">
        <v>146</v>
      </c>
      <c r="R378" t="s">
        <v>97</v>
      </c>
    </row>
    <row r="379" spans="1:18">
      <c r="A379" s="542">
        <v>383</v>
      </c>
      <c r="B379" s="403">
        <v>43280.706250000003</v>
      </c>
      <c r="C379" t="s">
        <v>97</v>
      </c>
      <c r="D379">
        <v>0.02</v>
      </c>
      <c r="E379" t="s">
        <v>257</v>
      </c>
      <c r="F379">
        <v>1.1669</v>
      </c>
      <c r="I379" s="403">
        <v>43283.292361111111</v>
      </c>
      <c r="J379">
        <v>1.1648000000000001</v>
      </c>
      <c r="K379">
        <v>0</v>
      </c>
      <c r="M379">
        <v>0.03</v>
      </c>
      <c r="N379">
        <v>4.2300000000000004</v>
      </c>
      <c r="O379">
        <v>1110</v>
      </c>
      <c r="P379" t="s">
        <v>1821</v>
      </c>
      <c r="Q379">
        <v>146</v>
      </c>
      <c r="R379" t="s">
        <v>97</v>
      </c>
    </row>
    <row r="380" spans="1:18">
      <c r="A380" s="542">
        <v>385</v>
      </c>
      <c r="B380" s="403">
        <v>43280.93472222222</v>
      </c>
      <c r="C380" t="s">
        <v>97</v>
      </c>
      <c r="D380">
        <v>0.03</v>
      </c>
      <c r="E380" t="s">
        <v>257</v>
      </c>
      <c r="F380">
        <v>1.1684000000000001</v>
      </c>
      <c r="I380" s="403">
        <v>43283.292361111111</v>
      </c>
      <c r="J380">
        <v>1.1648000000000001</v>
      </c>
      <c r="K380">
        <v>0</v>
      </c>
      <c r="M380">
        <v>0.05</v>
      </c>
      <c r="N380">
        <v>10.85</v>
      </c>
      <c r="O380">
        <v>1110</v>
      </c>
      <c r="P380" t="s">
        <v>1820</v>
      </c>
      <c r="Q380">
        <v>146</v>
      </c>
      <c r="R380" t="s">
        <v>97</v>
      </c>
    </row>
    <row r="381" spans="1:18">
      <c r="A381" s="542">
        <v>378</v>
      </c>
      <c r="B381" s="403">
        <v>43280.494444444441</v>
      </c>
      <c r="C381" t="s">
        <v>96</v>
      </c>
      <c r="D381">
        <v>0.01</v>
      </c>
      <c r="E381" t="s">
        <v>257</v>
      </c>
      <c r="F381">
        <v>1.1646000000000001</v>
      </c>
      <c r="I381" s="403">
        <v>43280.511805555558</v>
      </c>
      <c r="J381">
        <v>1.1657999999999999</v>
      </c>
      <c r="K381">
        <v>0</v>
      </c>
      <c r="M381">
        <v>0</v>
      </c>
      <c r="N381">
        <v>1.2</v>
      </c>
      <c r="O381">
        <v>1110</v>
      </c>
      <c r="P381" t="s">
        <v>579</v>
      </c>
      <c r="Q381">
        <v>147</v>
      </c>
      <c r="R381" t="s">
        <v>96</v>
      </c>
    </row>
    <row r="382" spans="1:18">
      <c r="A382" s="542">
        <v>379</v>
      </c>
      <c r="B382" s="403">
        <v>43280.521527777775</v>
      </c>
      <c r="C382" t="s">
        <v>96</v>
      </c>
      <c r="D382">
        <v>0.01</v>
      </c>
      <c r="E382" t="s">
        <v>257</v>
      </c>
      <c r="F382">
        <v>1.1648000000000001</v>
      </c>
      <c r="I382" s="403">
        <v>43280.553472222222</v>
      </c>
      <c r="J382">
        <v>1.1654</v>
      </c>
      <c r="K382">
        <v>0</v>
      </c>
      <c r="M382">
        <v>0</v>
      </c>
      <c r="N382">
        <v>0.6</v>
      </c>
      <c r="O382">
        <v>1110</v>
      </c>
      <c r="P382" t="s">
        <v>567</v>
      </c>
      <c r="Q382">
        <v>148</v>
      </c>
      <c r="R382" t="s">
        <v>96</v>
      </c>
    </row>
    <row r="383" spans="1:18">
      <c r="A383" s="542">
        <v>380</v>
      </c>
      <c r="B383" s="403">
        <v>43280.53125</v>
      </c>
      <c r="C383" t="s">
        <v>96</v>
      </c>
      <c r="D383">
        <v>0.01</v>
      </c>
      <c r="E383" t="s">
        <v>257</v>
      </c>
      <c r="F383">
        <v>1.1636</v>
      </c>
      <c r="I383" s="403">
        <v>43280.553472222222</v>
      </c>
      <c r="J383">
        <v>1.1654</v>
      </c>
      <c r="K383">
        <v>0</v>
      </c>
      <c r="M383">
        <v>0</v>
      </c>
      <c r="N383">
        <v>1.8</v>
      </c>
      <c r="O383">
        <v>1110</v>
      </c>
      <c r="P383" t="s">
        <v>593</v>
      </c>
      <c r="Q383">
        <v>148</v>
      </c>
      <c r="R383" t="s">
        <v>96</v>
      </c>
    </row>
    <row r="384" spans="1:18">
      <c r="A384" s="542">
        <v>381</v>
      </c>
      <c r="B384" s="403">
        <v>43280.583333333336</v>
      </c>
      <c r="C384" t="s">
        <v>96</v>
      </c>
      <c r="D384">
        <v>0.01</v>
      </c>
      <c r="E384" t="s">
        <v>257</v>
      </c>
      <c r="F384">
        <v>1.1652</v>
      </c>
      <c r="I384" s="403">
        <v>43280.612500000003</v>
      </c>
      <c r="J384">
        <v>1.1664000000000001</v>
      </c>
      <c r="K384">
        <v>0</v>
      </c>
      <c r="M384">
        <v>0</v>
      </c>
      <c r="N384">
        <v>1.2</v>
      </c>
      <c r="O384">
        <v>1110</v>
      </c>
      <c r="P384" t="s">
        <v>567</v>
      </c>
      <c r="Q384">
        <v>149</v>
      </c>
      <c r="R384" t="s">
        <v>96</v>
      </c>
    </row>
    <row r="385" spans="1:18">
      <c r="A385" s="542">
        <v>382</v>
      </c>
      <c r="B385" s="403">
        <v>43280.634027777778</v>
      </c>
      <c r="C385" t="s">
        <v>96</v>
      </c>
      <c r="D385">
        <v>0.01</v>
      </c>
      <c r="E385" t="s">
        <v>257</v>
      </c>
      <c r="F385">
        <v>1.1640999999999999</v>
      </c>
      <c r="I385" s="403">
        <v>43280.684027777781</v>
      </c>
      <c r="J385">
        <v>1.1653</v>
      </c>
      <c r="K385">
        <v>0</v>
      </c>
      <c r="M385">
        <v>0</v>
      </c>
      <c r="N385">
        <v>1.2</v>
      </c>
      <c r="O385">
        <v>1110</v>
      </c>
      <c r="P385" t="s">
        <v>567</v>
      </c>
      <c r="Q385">
        <v>150</v>
      </c>
      <c r="R385" t="s">
        <v>96</v>
      </c>
    </row>
    <row r="386" spans="1:18">
      <c r="A386" s="542">
        <v>384</v>
      </c>
      <c r="B386" s="403">
        <v>43280.71597222222</v>
      </c>
      <c r="C386" t="s">
        <v>96</v>
      </c>
      <c r="D386">
        <v>0.01</v>
      </c>
      <c r="E386" t="s">
        <v>257</v>
      </c>
      <c r="F386">
        <v>1.1668000000000001</v>
      </c>
      <c r="I386" s="403">
        <v>43280.745833333334</v>
      </c>
      <c r="J386">
        <v>1.1681999999999999</v>
      </c>
      <c r="K386">
        <v>0</v>
      </c>
      <c r="M386">
        <v>0</v>
      </c>
      <c r="N386">
        <v>1.4</v>
      </c>
      <c r="O386">
        <v>1110</v>
      </c>
      <c r="P386" t="s">
        <v>581</v>
      </c>
      <c r="Q386">
        <v>151</v>
      </c>
      <c r="R386" t="s">
        <v>96</v>
      </c>
    </row>
    <row r="387" spans="1:18">
      <c r="A387" s="542">
        <v>386</v>
      </c>
      <c r="B387" s="403">
        <v>43283.294444444444</v>
      </c>
      <c r="C387" t="s">
        <v>96</v>
      </c>
      <c r="D387">
        <v>0.01</v>
      </c>
      <c r="E387" t="s">
        <v>257</v>
      </c>
      <c r="F387">
        <v>1.1648000000000001</v>
      </c>
      <c r="I387" s="403">
        <v>43283.925000000003</v>
      </c>
      <c r="J387">
        <v>1.1637999999999999</v>
      </c>
      <c r="K387">
        <v>0</v>
      </c>
      <c r="M387">
        <v>0</v>
      </c>
      <c r="N387">
        <v>-1</v>
      </c>
      <c r="O387">
        <v>1110</v>
      </c>
      <c r="P387" t="s">
        <v>579</v>
      </c>
      <c r="Q387">
        <v>152</v>
      </c>
      <c r="R387" t="s">
        <v>96</v>
      </c>
    </row>
    <row r="388" spans="1:18">
      <c r="A388" s="542">
        <v>388</v>
      </c>
      <c r="B388" s="403">
        <v>43283.381944444445</v>
      </c>
      <c r="C388" t="s">
        <v>96</v>
      </c>
      <c r="D388">
        <v>0.01</v>
      </c>
      <c r="E388" t="s">
        <v>257</v>
      </c>
      <c r="F388">
        <v>1.1636</v>
      </c>
      <c r="I388" s="403">
        <v>43283.925000000003</v>
      </c>
      <c r="J388">
        <v>1.1637999999999999</v>
      </c>
      <c r="K388">
        <v>0</v>
      </c>
      <c r="M388">
        <v>0</v>
      </c>
      <c r="N388">
        <v>0.2</v>
      </c>
      <c r="O388">
        <v>1110</v>
      </c>
      <c r="P388" t="s">
        <v>1818</v>
      </c>
      <c r="Q388">
        <v>152</v>
      </c>
      <c r="R388" t="s">
        <v>96</v>
      </c>
    </row>
    <row r="389" spans="1:18">
      <c r="A389" s="542">
        <v>390</v>
      </c>
      <c r="B389" s="403">
        <v>43283.622916666667</v>
      </c>
      <c r="C389" t="s">
        <v>96</v>
      </c>
      <c r="D389">
        <v>0.01</v>
      </c>
      <c r="E389" t="s">
        <v>257</v>
      </c>
      <c r="F389">
        <v>1.1621999999999999</v>
      </c>
      <c r="I389" s="403">
        <v>43283.925000000003</v>
      </c>
      <c r="J389">
        <v>1.1637999999999999</v>
      </c>
      <c r="K389">
        <v>0</v>
      </c>
      <c r="M389">
        <v>0</v>
      </c>
      <c r="N389">
        <v>1.6</v>
      </c>
      <c r="O389">
        <v>1110</v>
      </c>
      <c r="P389" t="s">
        <v>1817</v>
      </c>
      <c r="Q389">
        <v>152</v>
      </c>
      <c r="R389" t="s">
        <v>96</v>
      </c>
    </row>
    <row r="390" spans="1:18">
      <c r="A390" s="542">
        <v>391</v>
      </c>
      <c r="B390" s="403">
        <v>43283.631249999999</v>
      </c>
      <c r="C390" t="s">
        <v>96</v>
      </c>
      <c r="D390">
        <v>0.02</v>
      </c>
      <c r="E390" t="s">
        <v>257</v>
      </c>
      <c r="F390">
        <v>1.1607000000000001</v>
      </c>
      <c r="I390" s="403">
        <v>43283.925000000003</v>
      </c>
      <c r="J390">
        <v>1.1637999999999999</v>
      </c>
      <c r="K390">
        <v>0</v>
      </c>
      <c r="M390">
        <v>0</v>
      </c>
      <c r="N390">
        <v>6.2</v>
      </c>
      <c r="O390">
        <v>1110</v>
      </c>
      <c r="P390" t="s">
        <v>1816</v>
      </c>
      <c r="Q390">
        <v>152</v>
      </c>
      <c r="R390" t="s">
        <v>96</v>
      </c>
    </row>
    <row r="391" spans="1:18">
      <c r="A391" s="542">
        <v>387</v>
      </c>
      <c r="B391" s="403">
        <v>43283.336111111108</v>
      </c>
      <c r="C391" t="s">
        <v>97</v>
      </c>
      <c r="D391">
        <v>0.01</v>
      </c>
      <c r="E391" t="s">
        <v>257</v>
      </c>
      <c r="F391">
        <v>1.1648000000000001</v>
      </c>
      <c r="I391" s="403">
        <v>43283.381944444445</v>
      </c>
      <c r="J391">
        <v>1.1636</v>
      </c>
      <c r="K391">
        <v>0</v>
      </c>
      <c r="M391">
        <v>0</v>
      </c>
      <c r="N391">
        <v>1.2</v>
      </c>
      <c r="O391">
        <v>1110</v>
      </c>
      <c r="P391" t="s">
        <v>579</v>
      </c>
      <c r="Q391">
        <v>153</v>
      </c>
      <c r="R391" t="s">
        <v>97</v>
      </c>
    </row>
    <row r="392" spans="1:18">
      <c r="A392" s="542">
        <v>389</v>
      </c>
      <c r="B392" s="403">
        <v>43283.384722222225</v>
      </c>
      <c r="C392" t="s">
        <v>97</v>
      </c>
      <c r="D392">
        <v>0.01</v>
      </c>
      <c r="E392" t="s">
        <v>257</v>
      </c>
      <c r="F392">
        <v>1.1636</v>
      </c>
      <c r="I392" s="403">
        <v>43283.620138888888</v>
      </c>
      <c r="J392">
        <v>1.1624000000000001</v>
      </c>
      <c r="K392">
        <v>0</v>
      </c>
      <c r="M392">
        <v>0</v>
      </c>
      <c r="N392">
        <v>1.2</v>
      </c>
      <c r="O392">
        <v>1110</v>
      </c>
      <c r="P392" t="s">
        <v>579</v>
      </c>
      <c r="Q392">
        <v>154</v>
      </c>
      <c r="R392" t="s">
        <v>97</v>
      </c>
    </row>
    <row r="393" spans="1:18">
      <c r="A393" s="542">
        <v>392</v>
      </c>
      <c r="B393" s="403">
        <v>43283.65902777778</v>
      </c>
      <c r="C393" t="s">
        <v>97</v>
      </c>
      <c r="D393">
        <v>0.01</v>
      </c>
      <c r="E393" t="s">
        <v>257</v>
      </c>
      <c r="F393">
        <v>1.1603000000000001</v>
      </c>
      <c r="I393" s="403">
        <v>43283.718055555553</v>
      </c>
      <c r="J393">
        <v>1.1597999999999999</v>
      </c>
      <c r="K393">
        <v>0</v>
      </c>
      <c r="M393">
        <v>0</v>
      </c>
      <c r="N393">
        <v>0.5</v>
      </c>
      <c r="O393">
        <v>1110</v>
      </c>
      <c r="P393" t="s">
        <v>579</v>
      </c>
      <c r="Q393">
        <v>155</v>
      </c>
      <c r="R393" t="s">
        <v>97</v>
      </c>
    </row>
    <row r="394" spans="1:18">
      <c r="A394" s="542">
        <v>393</v>
      </c>
      <c r="B394" s="403">
        <v>43283.70416666667</v>
      </c>
      <c r="C394" t="s">
        <v>97</v>
      </c>
      <c r="D394">
        <v>0.01</v>
      </c>
      <c r="E394" t="s">
        <v>257</v>
      </c>
      <c r="F394">
        <v>1.1616</v>
      </c>
      <c r="I394" s="403">
        <v>43283.718055555553</v>
      </c>
      <c r="J394">
        <v>1.1597999999999999</v>
      </c>
      <c r="K394">
        <v>0</v>
      </c>
      <c r="M394">
        <v>0</v>
      </c>
      <c r="N394">
        <v>1.8</v>
      </c>
      <c r="O394">
        <v>1110</v>
      </c>
      <c r="P394" t="s">
        <v>1819</v>
      </c>
      <c r="Q394">
        <v>155</v>
      </c>
      <c r="R394" t="s">
        <v>97</v>
      </c>
    </row>
    <row r="395" spans="1:18">
      <c r="A395" s="542">
        <v>394</v>
      </c>
      <c r="B395" s="403">
        <v>43283.752083333333</v>
      </c>
      <c r="C395" t="s">
        <v>97</v>
      </c>
      <c r="D395">
        <v>0.01</v>
      </c>
      <c r="E395" t="s">
        <v>257</v>
      </c>
      <c r="F395">
        <v>1.1607000000000001</v>
      </c>
      <c r="I395" s="403">
        <v>43285.425000000003</v>
      </c>
      <c r="J395">
        <v>1.1638999999999999</v>
      </c>
      <c r="K395">
        <v>0</v>
      </c>
      <c r="M395">
        <v>0.04</v>
      </c>
      <c r="N395">
        <v>-3.16</v>
      </c>
      <c r="O395">
        <v>1110</v>
      </c>
      <c r="P395" t="s">
        <v>579</v>
      </c>
      <c r="Q395">
        <v>156</v>
      </c>
      <c r="R395" t="s">
        <v>97</v>
      </c>
    </row>
    <row r="396" spans="1:18">
      <c r="A396" s="542">
        <v>395</v>
      </c>
      <c r="B396" s="403">
        <v>43283.886805555558</v>
      </c>
      <c r="C396" t="s">
        <v>97</v>
      </c>
      <c r="D396">
        <v>0.01</v>
      </c>
      <c r="E396" t="s">
        <v>257</v>
      </c>
      <c r="F396">
        <v>1.1619999999999999</v>
      </c>
      <c r="I396" s="403">
        <v>43285.425000000003</v>
      </c>
      <c r="J396">
        <v>1.1638999999999999</v>
      </c>
      <c r="K396">
        <v>0</v>
      </c>
      <c r="M396">
        <v>0.04</v>
      </c>
      <c r="N396">
        <v>-1.86</v>
      </c>
      <c r="O396">
        <v>1110</v>
      </c>
      <c r="P396" t="s">
        <v>1813</v>
      </c>
      <c r="Q396">
        <v>156</v>
      </c>
      <c r="R396" t="s">
        <v>97</v>
      </c>
    </row>
    <row r="397" spans="1:18">
      <c r="A397" s="542">
        <v>396</v>
      </c>
      <c r="B397" s="403">
        <v>43283.926388888889</v>
      </c>
      <c r="C397" t="s">
        <v>97</v>
      </c>
      <c r="D397">
        <v>0.01</v>
      </c>
      <c r="E397" t="s">
        <v>257</v>
      </c>
      <c r="F397">
        <v>1.1645000000000001</v>
      </c>
      <c r="I397" s="403">
        <v>43285.425000000003</v>
      </c>
      <c r="J397">
        <v>1.1638999999999999</v>
      </c>
      <c r="K397">
        <v>0</v>
      </c>
      <c r="M397">
        <v>0.04</v>
      </c>
      <c r="N397">
        <v>0.64</v>
      </c>
      <c r="O397">
        <v>1110</v>
      </c>
      <c r="P397" t="s">
        <v>1812</v>
      </c>
      <c r="Q397">
        <v>156</v>
      </c>
      <c r="R397" t="s">
        <v>97</v>
      </c>
    </row>
    <row r="398" spans="1:18">
      <c r="A398" s="542">
        <v>400</v>
      </c>
      <c r="B398" s="403">
        <v>43284.402777777781</v>
      </c>
      <c r="C398" t="s">
        <v>97</v>
      </c>
      <c r="D398">
        <v>0.02</v>
      </c>
      <c r="E398" t="s">
        <v>257</v>
      </c>
      <c r="F398">
        <v>1.1661999999999999</v>
      </c>
      <c r="I398" s="403">
        <v>43285.425000000003</v>
      </c>
      <c r="J398">
        <v>1.1638999999999999</v>
      </c>
      <c r="K398">
        <v>0</v>
      </c>
      <c r="M398">
        <v>0.03</v>
      </c>
      <c r="N398">
        <v>4.63</v>
      </c>
      <c r="O398">
        <v>1110</v>
      </c>
      <c r="P398" t="s">
        <v>1811</v>
      </c>
      <c r="Q398">
        <v>156</v>
      </c>
      <c r="R398" t="s">
        <v>97</v>
      </c>
    </row>
    <row r="399" spans="1:18">
      <c r="A399" s="542">
        <v>403</v>
      </c>
      <c r="B399" s="403">
        <v>43285.151388888888</v>
      </c>
      <c r="C399" t="s">
        <v>97</v>
      </c>
      <c r="D399">
        <v>0.03</v>
      </c>
      <c r="E399" t="s">
        <v>257</v>
      </c>
      <c r="F399">
        <v>1.1677</v>
      </c>
      <c r="I399" s="403">
        <v>43285.425000000003</v>
      </c>
      <c r="J399">
        <v>1.1638999999999999</v>
      </c>
      <c r="K399">
        <v>0</v>
      </c>
      <c r="M399">
        <v>0</v>
      </c>
      <c r="N399">
        <v>11.4</v>
      </c>
      <c r="O399">
        <v>1110</v>
      </c>
      <c r="P399" t="s">
        <v>1810</v>
      </c>
      <c r="Q399">
        <v>156</v>
      </c>
      <c r="R399" t="s">
        <v>97</v>
      </c>
    </row>
    <row r="400" spans="1:18">
      <c r="A400" s="542">
        <v>397</v>
      </c>
      <c r="B400" s="403">
        <v>43283.928472222222</v>
      </c>
      <c r="C400" t="s">
        <v>96</v>
      </c>
      <c r="D400">
        <v>0.01</v>
      </c>
      <c r="E400" t="s">
        <v>257</v>
      </c>
      <c r="F400">
        <v>1.1638999999999999</v>
      </c>
      <c r="I400" s="403">
        <v>43284.334027777775</v>
      </c>
      <c r="J400">
        <v>1.1646000000000001</v>
      </c>
      <c r="K400">
        <v>0</v>
      </c>
      <c r="M400">
        <v>-0.12</v>
      </c>
      <c r="N400">
        <v>0.57999999999999996</v>
      </c>
      <c r="O400">
        <v>1110</v>
      </c>
      <c r="P400" t="s">
        <v>579</v>
      </c>
      <c r="Q400">
        <v>157</v>
      </c>
      <c r="R400" t="s">
        <v>96</v>
      </c>
    </row>
    <row r="401" spans="1:18">
      <c r="A401" s="542">
        <v>398</v>
      </c>
      <c r="B401" s="403">
        <v>43284.151388888888</v>
      </c>
      <c r="C401" t="s">
        <v>96</v>
      </c>
      <c r="D401">
        <v>0.01</v>
      </c>
      <c r="E401" t="s">
        <v>257</v>
      </c>
      <c r="F401">
        <v>1.1625000000000001</v>
      </c>
      <c r="I401" s="403">
        <v>43284.334027777775</v>
      </c>
      <c r="J401">
        <v>1.1646000000000001</v>
      </c>
      <c r="K401">
        <v>0</v>
      </c>
      <c r="M401">
        <v>0</v>
      </c>
      <c r="N401">
        <v>2.1</v>
      </c>
      <c r="O401">
        <v>1110</v>
      </c>
      <c r="P401" t="s">
        <v>1815</v>
      </c>
      <c r="Q401">
        <v>157</v>
      </c>
      <c r="R401" t="s">
        <v>96</v>
      </c>
    </row>
    <row r="402" spans="1:18">
      <c r="A402" s="542">
        <v>399</v>
      </c>
      <c r="B402" s="403">
        <v>43284.354861111111</v>
      </c>
      <c r="C402" t="s">
        <v>96</v>
      </c>
      <c r="D402">
        <v>0.01</v>
      </c>
      <c r="E402" t="s">
        <v>257</v>
      </c>
      <c r="F402">
        <v>1.1647000000000001</v>
      </c>
      <c r="I402" s="403">
        <v>43284.402777777781</v>
      </c>
      <c r="J402">
        <v>1.1659999999999999</v>
      </c>
      <c r="K402">
        <v>0</v>
      </c>
      <c r="M402">
        <v>0</v>
      </c>
      <c r="N402">
        <v>1.3</v>
      </c>
      <c r="O402">
        <v>1110</v>
      </c>
      <c r="P402" t="s">
        <v>581</v>
      </c>
      <c r="Q402">
        <v>158</v>
      </c>
      <c r="R402" t="s">
        <v>96</v>
      </c>
    </row>
    <row r="403" spans="1:18">
      <c r="A403" s="542">
        <v>401</v>
      </c>
      <c r="B403" s="403">
        <v>43284.411805555559</v>
      </c>
      <c r="C403" t="s">
        <v>96</v>
      </c>
      <c r="D403">
        <v>0.01</v>
      </c>
      <c r="E403" t="s">
        <v>257</v>
      </c>
      <c r="F403">
        <v>1.1660999999999999</v>
      </c>
      <c r="I403" s="403">
        <v>43285.115972222222</v>
      </c>
      <c r="J403">
        <v>1.1668000000000001</v>
      </c>
      <c r="K403">
        <v>0</v>
      </c>
      <c r="M403">
        <v>-0.12</v>
      </c>
      <c r="N403">
        <v>0.57999999999999996</v>
      </c>
      <c r="O403">
        <v>1110</v>
      </c>
      <c r="P403" t="s">
        <v>579</v>
      </c>
      <c r="Q403">
        <v>159</v>
      </c>
      <c r="R403" t="s">
        <v>96</v>
      </c>
    </row>
    <row r="404" spans="1:18">
      <c r="A404" s="542">
        <v>402</v>
      </c>
      <c r="B404" s="403">
        <v>43284.520833333336</v>
      </c>
      <c r="C404" t="s">
        <v>96</v>
      </c>
      <c r="D404">
        <v>0.01</v>
      </c>
      <c r="E404" t="s">
        <v>257</v>
      </c>
      <c r="F404">
        <v>1.1648000000000001</v>
      </c>
      <c r="I404" s="403">
        <v>43285.115972222222</v>
      </c>
      <c r="J404">
        <v>1.1668000000000001</v>
      </c>
      <c r="K404">
        <v>0</v>
      </c>
      <c r="M404">
        <v>-0.12</v>
      </c>
      <c r="N404">
        <v>1.88</v>
      </c>
      <c r="O404">
        <v>1110</v>
      </c>
      <c r="P404" t="s">
        <v>1814</v>
      </c>
      <c r="Q404">
        <v>159</v>
      </c>
      <c r="R404" t="s">
        <v>96</v>
      </c>
    </row>
    <row r="405" spans="1:18">
      <c r="A405" s="542">
        <v>404</v>
      </c>
      <c r="B405" s="403">
        <v>43285.386111111111</v>
      </c>
      <c r="C405" t="s">
        <v>96</v>
      </c>
      <c r="D405">
        <v>0.01</v>
      </c>
      <c r="E405" t="s">
        <v>257</v>
      </c>
      <c r="F405">
        <v>1.1672</v>
      </c>
      <c r="I405" s="403">
        <v>43285.786111111112</v>
      </c>
      <c r="J405">
        <v>1.1672</v>
      </c>
      <c r="K405">
        <v>0</v>
      </c>
      <c r="M405">
        <v>0</v>
      </c>
      <c r="N405">
        <v>0</v>
      </c>
      <c r="O405">
        <v>1110</v>
      </c>
      <c r="P405" t="s">
        <v>579</v>
      </c>
      <c r="Q405">
        <v>160</v>
      </c>
      <c r="R405" t="s">
        <v>96</v>
      </c>
    </row>
    <row r="406" spans="1:18">
      <c r="A406" s="542">
        <v>405</v>
      </c>
      <c r="B406" s="403">
        <v>43285.410416666666</v>
      </c>
      <c r="C406" t="s">
        <v>96</v>
      </c>
      <c r="D406">
        <v>0.01</v>
      </c>
      <c r="E406" t="s">
        <v>257</v>
      </c>
      <c r="F406">
        <v>1.1659999999999999</v>
      </c>
      <c r="I406" s="403">
        <v>43285.786111111112</v>
      </c>
      <c r="J406">
        <v>1.1672</v>
      </c>
      <c r="K406">
        <v>0</v>
      </c>
      <c r="M406">
        <v>0</v>
      </c>
      <c r="N406">
        <v>1.2</v>
      </c>
      <c r="O406">
        <v>1110</v>
      </c>
      <c r="P406" t="s">
        <v>1809</v>
      </c>
      <c r="Q406">
        <v>160</v>
      </c>
      <c r="R406" t="s">
        <v>96</v>
      </c>
    </row>
    <row r="407" spans="1:18">
      <c r="A407" s="542">
        <v>406</v>
      </c>
      <c r="B407" s="403">
        <v>43285.423611111109</v>
      </c>
      <c r="C407" t="s">
        <v>96</v>
      </c>
      <c r="D407">
        <v>0.01</v>
      </c>
      <c r="E407" t="s">
        <v>257</v>
      </c>
      <c r="F407">
        <v>1.1645000000000001</v>
      </c>
      <c r="I407" s="403">
        <v>43285.786111111112</v>
      </c>
      <c r="J407">
        <v>1.1672</v>
      </c>
      <c r="K407">
        <v>0</v>
      </c>
      <c r="M407">
        <v>0</v>
      </c>
      <c r="N407">
        <v>2.7</v>
      </c>
      <c r="O407">
        <v>1110</v>
      </c>
      <c r="P407" t="s">
        <v>1808</v>
      </c>
      <c r="Q407">
        <v>160</v>
      </c>
      <c r="R407" t="s">
        <v>96</v>
      </c>
    </row>
    <row r="408" spans="1:18">
      <c r="A408" s="542">
        <v>407</v>
      </c>
      <c r="B408" s="403">
        <v>43285.586805555555</v>
      </c>
      <c r="C408" t="s">
        <v>97</v>
      </c>
      <c r="D408">
        <v>0.01</v>
      </c>
      <c r="E408" t="s">
        <v>257</v>
      </c>
      <c r="F408">
        <v>1.1637999999999999</v>
      </c>
      <c r="I408" s="403">
        <v>43291.536805555559</v>
      </c>
      <c r="J408">
        <v>1.1712</v>
      </c>
      <c r="K408">
        <v>0</v>
      </c>
      <c r="M408">
        <v>0.11</v>
      </c>
      <c r="N408">
        <v>-7.29</v>
      </c>
      <c r="O408">
        <v>1110</v>
      </c>
      <c r="P408" t="s">
        <v>579</v>
      </c>
      <c r="Q408">
        <v>161</v>
      </c>
      <c r="R408" t="s">
        <v>97</v>
      </c>
    </row>
    <row r="409" spans="1:18">
      <c r="A409" s="542">
        <v>408</v>
      </c>
      <c r="B409" s="403">
        <v>43285.76458333333</v>
      </c>
      <c r="C409" t="s">
        <v>97</v>
      </c>
      <c r="D409">
        <v>0.01</v>
      </c>
      <c r="E409" t="s">
        <v>257</v>
      </c>
      <c r="F409">
        <v>1.1657999999999999</v>
      </c>
      <c r="I409" s="403">
        <v>43291.536805555559</v>
      </c>
      <c r="J409">
        <v>1.1712</v>
      </c>
      <c r="K409">
        <v>0</v>
      </c>
      <c r="M409">
        <v>0.11</v>
      </c>
      <c r="N409">
        <v>-5.29</v>
      </c>
      <c r="O409">
        <v>1110</v>
      </c>
      <c r="P409" t="s">
        <v>1800</v>
      </c>
      <c r="Q409">
        <v>161</v>
      </c>
      <c r="R409" t="s">
        <v>97</v>
      </c>
    </row>
    <row r="410" spans="1:18">
      <c r="A410" s="542">
        <v>409</v>
      </c>
      <c r="B410" s="403">
        <v>43285.787499999999</v>
      </c>
      <c r="C410" t="s">
        <v>97</v>
      </c>
      <c r="D410">
        <v>0.01</v>
      </c>
      <c r="E410" t="s">
        <v>257</v>
      </c>
      <c r="F410">
        <v>1.1673</v>
      </c>
      <c r="I410" s="403">
        <v>43291.536805555559</v>
      </c>
      <c r="J410">
        <v>1.1712</v>
      </c>
      <c r="K410">
        <v>0</v>
      </c>
      <c r="M410">
        <v>0.11</v>
      </c>
      <c r="N410">
        <v>-3.79</v>
      </c>
      <c r="O410">
        <v>1110</v>
      </c>
      <c r="P410" t="s">
        <v>1798</v>
      </c>
      <c r="Q410">
        <v>161</v>
      </c>
      <c r="R410" t="s">
        <v>97</v>
      </c>
    </row>
    <row r="411" spans="1:18">
      <c r="A411" s="542">
        <v>411</v>
      </c>
      <c r="B411" s="403">
        <v>43286.326388888891</v>
      </c>
      <c r="C411" t="s">
        <v>97</v>
      </c>
      <c r="D411">
        <v>0.02</v>
      </c>
      <c r="E411" t="s">
        <v>257</v>
      </c>
      <c r="F411">
        <v>1.1687000000000001</v>
      </c>
      <c r="I411" s="403">
        <v>43291.536805555559</v>
      </c>
      <c r="J411">
        <v>1.1712</v>
      </c>
      <c r="K411">
        <v>0</v>
      </c>
      <c r="M411">
        <v>0.09</v>
      </c>
      <c r="N411">
        <v>-4.91</v>
      </c>
      <c r="O411">
        <v>1110</v>
      </c>
      <c r="P411" t="s">
        <v>1799</v>
      </c>
      <c r="Q411">
        <v>161</v>
      </c>
      <c r="R411" t="s">
        <v>97</v>
      </c>
    </row>
    <row r="412" spans="1:18">
      <c r="A412" s="542">
        <v>412</v>
      </c>
      <c r="B412" s="403">
        <v>43286.359027777777</v>
      </c>
      <c r="C412" t="s">
        <v>97</v>
      </c>
      <c r="D412">
        <v>0.03</v>
      </c>
      <c r="E412" t="s">
        <v>257</v>
      </c>
      <c r="F412">
        <v>1.1702999999999999</v>
      </c>
      <c r="I412" s="403">
        <v>43291.536805555559</v>
      </c>
      <c r="J412">
        <v>1.1712</v>
      </c>
      <c r="K412">
        <v>0</v>
      </c>
      <c r="M412">
        <v>0.15</v>
      </c>
      <c r="N412">
        <v>-2.5499999999999998</v>
      </c>
      <c r="O412">
        <v>1110</v>
      </c>
      <c r="P412" t="s">
        <v>1797</v>
      </c>
      <c r="Q412">
        <v>161</v>
      </c>
      <c r="R412" t="s">
        <v>97</v>
      </c>
    </row>
    <row r="413" spans="1:18">
      <c r="A413" s="542">
        <v>418</v>
      </c>
      <c r="B413" s="403">
        <v>43287.372916666667</v>
      </c>
      <c r="C413" t="s">
        <v>97</v>
      </c>
      <c r="D413">
        <v>0.04</v>
      </c>
      <c r="E413" t="s">
        <v>257</v>
      </c>
      <c r="F413">
        <v>1.1722999999999999</v>
      </c>
      <c r="I413" s="403">
        <v>43291.536805555559</v>
      </c>
      <c r="J413">
        <v>1.1712</v>
      </c>
      <c r="K413">
        <v>0</v>
      </c>
      <c r="M413">
        <v>0.12</v>
      </c>
      <c r="N413">
        <v>4.5199999999999996</v>
      </c>
      <c r="O413">
        <v>1110</v>
      </c>
      <c r="P413" t="s">
        <v>1796</v>
      </c>
      <c r="Q413">
        <v>161</v>
      </c>
      <c r="R413" t="s">
        <v>97</v>
      </c>
    </row>
    <row r="414" spans="1:18">
      <c r="A414" s="542">
        <v>422</v>
      </c>
      <c r="B414" s="403">
        <v>43287.606249999997</v>
      </c>
      <c r="C414" t="s">
        <v>97</v>
      </c>
      <c r="D414">
        <v>0.06</v>
      </c>
      <c r="E414" t="s">
        <v>257</v>
      </c>
      <c r="F414">
        <v>1.1742999999999999</v>
      </c>
      <c r="I414" s="403">
        <v>43291.536805555559</v>
      </c>
      <c r="J414">
        <v>1.1712</v>
      </c>
      <c r="K414">
        <v>0</v>
      </c>
      <c r="M414">
        <v>0.18</v>
      </c>
      <c r="N414">
        <v>18.78</v>
      </c>
      <c r="O414">
        <v>1110</v>
      </c>
      <c r="P414" t="s">
        <v>1795</v>
      </c>
      <c r="Q414">
        <v>161</v>
      </c>
      <c r="R414" t="s">
        <v>97</v>
      </c>
    </row>
    <row r="415" spans="1:18">
      <c r="A415" s="542">
        <v>426</v>
      </c>
      <c r="B415" s="403">
        <v>43290.163888888892</v>
      </c>
      <c r="C415" t="s">
        <v>97</v>
      </c>
      <c r="D415">
        <v>0.09</v>
      </c>
      <c r="E415" t="s">
        <v>257</v>
      </c>
      <c r="F415">
        <v>1.1766000000000001</v>
      </c>
      <c r="I415" s="403">
        <v>43291.536805555559</v>
      </c>
      <c r="J415">
        <v>1.1712</v>
      </c>
      <c r="K415">
        <v>0</v>
      </c>
      <c r="M415">
        <v>0.14000000000000001</v>
      </c>
      <c r="N415">
        <v>48.74</v>
      </c>
      <c r="O415">
        <v>1110</v>
      </c>
      <c r="P415" t="s">
        <v>1794</v>
      </c>
      <c r="Q415">
        <v>161</v>
      </c>
      <c r="R415" t="s">
        <v>97</v>
      </c>
    </row>
    <row r="416" spans="1:18">
      <c r="A416" s="542">
        <v>410</v>
      </c>
      <c r="B416" s="403">
        <v>43286.09097222222</v>
      </c>
      <c r="C416" t="s">
        <v>96</v>
      </c>
      <c r="D416">
        <v>0.01</v>
      </c>
      <c r="E416" t="s">
        <v>257</v>
      </c>
      <c r="F416">
        <v>1.1657999999999999</v>
      </c>
      <c r="I416" s="403">
        <v>43286.313888888886</v>
      </c>
      <c r="J416">
        <v>1.167</v>
      </c>
      <c r="K416">
        <v>0</v>
      </c>
      <c r="M416">
        <v>0</v>
      </c>
      <c r="N416">
        <v>1.2</v>
      </c>
      <c r="O416">
        <v>1110</v>
      </c>
      <c r="P416" t="s">
        <v>579</v>
      </c>
      <c r="Q416">
        <v>162</v>
      </c>
      <c r="R416" t="s">
        <v>96</v>
      </c>
    </row>
    <row r="417" spans="1:18">
      <c r="A417" s="542">
        <v>413</v>
      </c>
      <c r="B417" s="403">
        <v>43286.363888888889</v>
      </c>
      <c r="C417" t="s">
        <v>96</v>
      </c>
      <c r="D417">
        <v>0.01</v>
      </c>
      <c r="E417" t="s">
        <v>257</v>
      </c>
      <c r="F417">
        <v>1.1704000000000001</v>
      </c>
      <c r="I417" s="403">
        <v>43286.583333333336</v>
      </c>
      <c r="J417">
        <v>1.171</v>
      </c>
      <c r="K417">
        <v>0</v>
      </c>
      <c r="M417">
        <v>0</v>
      </c>
      <c r="N417">
        <v>0.6</v>
      </c>
      <c r="O417">
        <v>1110</v>
      </c>
      <c r="P417" t="s">
        <v>579</v>
      </c>
      <c r="Q417">
        <v>163</v>
      </c>
      <c r="R417" t="s">
        <v>96</v>
      </c>
    </row>
    <row r="418" spans="1:18">
      <c r="A418" s="542">
        <v>414</v>
      </c>
      <c r="B418" s="403">
        <v>43286.393750000003</v>
      </c>
      <c r="C418" t="s">
        <v>96</v>
      </c>
      <c r="D418">
        <v>0.01</v>
      </c>
      <c r="E418" t="s">
        <v>257</v>
      </c>
      <c r="F418">
        <v>1.1692</v>
      </c>
      <c r="I418" s="403">
        <v>43286.583333333336</v>
      </c>
      <c r="J418">
        <v>1.171</v>
      </c>
      <c r="K418">
        <v>0</v>
      </c>
      <c r="M418">
        <v>0</v>
      </c>
      <c r="N418">
        <v>1.8</v>
      </c>
      <c r="O418">
        <v>1110</v>
      </c>
      <c r="P418" t="s">
        <v>1807</v>
      </c>
      <c r="Q418">
        <v>163</v>
      </c>
      <c r="R418" t="s">
        <v>96</v>
      </c>
    </row>
    <row r="419" spans="1:18">
      <c r="A419" s="542">
        <v>415</v>
      </c>
      <c r="B419" s="403">
        <v>43286.612500000003</v>
      </c>
      <c r="C419" t="s">
        <v>96</v>
      </c>
      <c r="D419">
        <v>0.01</v>
      </c>
      <c r="E419" t="s">
        <v>257</v>
      </c>
      <c r="F419">
        <v>1.171</v>
      </c>
      <c r="I419" s="403">
        <v>43287.336805555555</v>
      </c>
      <c r="J419">
        <v>1.1712</v>
      </c>
      <c r="K419">
        <v>0</v>
      </c>
      <c r="M419">
        <v>-0.12</v>
      </c>
      <c r="N419">
        <v>0.08</v>
      </c>
      <c r="O419">
        <v>1110</v>
      </c>
      <c r="P419" t="s">
        <v>579</v>
      </c>
      <c r="Q419">
        <v>164</v>
      </c>
      <c r="R419" t="s">
        <v>96</v>
      </c>
    </row>
    <row r="420" spans="1:18">
      <c r="A420" s="542">
        <v>416</v>
      </c>
      <c r="B420" s="403">
        <v>43286.644444444442</v>
      </c>
      <c r="C420" t="s">
        <v>96</v>
      </c>
      <c r="D420">
        <v>0.01</v>
      </c>
      <c r="E420" t="s">
        <v>257</v>
      </c>
      <c r="F420">
        <v>1.1698</v>
      </c>
      <c r="I420" s="403">
        <v>43287.336805555555</v>
      </c>
      <c r="J420">
        <v>1.1712</v>
      </c>
      <c r="K420">
        <v>0</v>
      </c>
      <c r="M420">
        <v>-0.12</v>
      </c>
      <c r="N420">
        <v>1.28</v>
      </c>
      <c r="O420">
        <v>1110</v>
      </c>
      <c r="P420" t="s">
        <v>1806</v>
      </c>
      <c r="Q420">
        <v>164</v>
      </c>
      <c r="R420" t="s">
        <v>96</v>
      </c>
    </row>
    <row r="421" spans="1:18">
      <c r="A421" s="542">
        <v>417</v>
      </c>
      <c r="B421" s="403">
        <v>43286.827777777777</v>
      </c>
      <c r="C421" t="s">
        <v>96</v>
      </c>
      <c r="D421">
        <v>0.01</v>
      </c>
      <c r="E421" t="s">
        <v>257</v>
      </c>
      <c r="F421">
        <v>1.1684000000000001</v>
      </c>
      <c r="I421" s="403">
        <v>43287.336805555555</v>
      </c>
      <c r="J421">
        <v>1.1712</v>
      </c>
      <c r="K421">
        <v>0</v>
      </c>
      <c r="M421">
        <v>-0.12</v>
      </c>
      <c r="N421">
        <v>2.68</v>
      </c>
      <c r="O421">
        <v>1110</v>
      </c>
      <c r="P421" t="s">
        <v>1805</v>
      </c>
      <c r="Q421">
        <v>164</v>
      </c>
      <c r="R421" t="s">
        <v>96</v>
      </c>
    </row>
    <row r="422" spans="1:18">
      <c r="A422" s="542">
        <v>419</v>
      </c>
      <c r="B422" s="403">
        <v>43287.375694444447</v>
      </c>
      <c r="C422" t="s">
        <v>96</v>
      </c>
      <c r="D422">
        <v>0.01</v>
      </c>
      <c r="E422" t="s">
        <v>257</v>
      </c>
      <c r="F422">
        <v>1.1718999999999999</v>
      </c>
      <c r="I422" s="403">
        <v>43287.599305555559</v>
      </c>
      <c r="J422">
        <v>1.1725000000000001</v>
      </c>
      <c r="K422">
        <v>0</v>
      </c>
      <c r="M422">
        <v>0</v>
      </c>
      <c r="N422">
        <v>0.6</v>
      </c>
      <c r="O422">
        <v>1110</v>
      </c>
      <c r="P422" t="s">
        <v>579</v>
      </c>
      <c r="Q422">
        <v>165</v>
      </c>
      <c r="R422" t="s">
        <v>96</v>
      </c>
    </row>
    <row r="423" spans="1:18">
      <c r="A423" s="542">
        <v>420</v>
      </c>
      <c r="B423" s="403">
        <v>43287.395833333336</v>
      </c>
      <c r="C423" t="s">
        <v>96</v>
      </c>
      <c r="D423">
        <v>0.01</v>
      </c>
      <c r="E423" t="s">
        <v>257</v>
      </c>
      <c r="F423">
        <v>1.1706000000000001</v>
      </c>
      <c r="I423" s="403">
        <v>43287.599305555559</v>
      </c>
      <c r="J423">
        <v>1.1725000000000001</v>
      </c>
      <c r="K423">
        <v>0</v>
      </c>
      <c r="M423">
        <v>0</v>
      </c>
      <c r="N423">
        <v>1.9</v>
      </c>
      <c r="O423">
        <v>1110</v>
      </c>
      <c r="P423" t="s">
        <v>1804</v>
      </c>
      <c r="Q423">
        <v>165</v>
      </c>
      <c r="R423" t="s">
        <v>96</v>
      </c>
    </row>
    <row r="424" spans="1:18">
      <c r="A424" s="542">
        <v>421</v>
      </c>
      <c r="B424" s="403">
        <v>43287.602083333331</v>
      </c>
      <c r="C424" t="s">
        <v>96</v>
      </c>
      <c r="D424">
        <v>0.01</v>
      </c>
      <c r="E424" t="s">
        <v>257</v>
      </c>
      <c r="F424">
        <v>1.1720999999999999</v>
      </c>
      <c r="I424" s="403">
        <v>43287.604166666664</v>
      </c>
      <c r="J424">
        <v>1.1738999999999999</v>
      </c>
      <c r="K424">
        <v>0</v>
      </c>
      <c r="M424">
        <v>0</v>
      </c>
      <c r="N424">
        <v>1.8</v>
      </c>
      <c r="O424">
        <v>1110</v>
      </c>
      <c r="P424" t="s">
        <v>581</v>
      </c>
      <c r="Q424">
        <v>166</v>
      </c>
      <c r="R424" t="s">
        <v>96</v>
      </c>
    </row>
    <row r="425" spans="1:18">
      <c r="A425" s="542">
        <v>423</v>
      </c>
      <c r="B425" s="403">
        <v>43287.615972222222</v>
      </c>
      <c r="C425" t="s">
        <v>96</v>
      </c>
      <c r="D425">
        <v>0.01</v>
      </c>
      <c r="E425" t="s">
        <v>257</v>
      </c>
      <c r="F425">
        <v>1.1745000000000001</v>
      </c>
      <c r="I425" s="403">
        <v>43287.631944444445</v>
      </c>
      <c r="J425">
        <v>1.1757</v>
      </c>
      <c r="K425">
        <v>0</v>
      </c>
      <c r="M425">
        <v>0</v>
      </c>
      <c r="N425">
        <v>1.2</v>
      </c>
      <c r="O425">
        <v>1110</v>
      </c>
      <c r="P425" t="s">
        <v>567</v>
      </c>
      <c r="Q425">
        <v>167</v>
      </c>
      <c r="R425" t="s">
        <v>96</v>
      </c>
    </row>
    <row r="426" spans="1:18">
      <c r="A426" s="542">
        <v>424</v>
      </c>
      <c r="B426" s="403">
        <v>43287.637499999997</v>
      </c>
      <c r="C426" t="s">
        <v>96</v>
      </c>
      <c r="D426">
        <v>0.01</v>
      </c>
      <c r="E426" t="s">
        <v>257</v>
      </c>
      <c r="F426">
        <v>1.1755</v>
      </c>
      <c r="I426" s="403">
        <v>43290.150694444441</v>
      </c>
      <c r="J426">
        <v>1.1761999999999999</v>
      </c>
      <c r="K426">
        <v>0</v>
      </c>
      <c r="M426">
        <v>-0.12</v>
      </c>
      <c r="N426">
        <v>0.57999999999999996</v>
      </c>
      <c r="O426">
        <v>1110</v>
      </c>
      <c r="P426" t="s">
        <v>579</v>
      </c>
      <c r="Q426">
        <v>168</v>
      </c>
      <c r="R426" t="s">
        <v>96</v>
      </c>
    </row>
    <row r="427" spans="1:18">
      <c r="A427" s="542">
        <v>425</v>
      </c>
      <c r="B427" s="403">
        <v>43287.736805555556</v>
      </c>
      <c r="C427" t="s">
        <v>96</v>
      </c>
      <c r="D427">
        <v>0.01</v>
      </c>
      <c r="E427" t="s">
        <v>257</v>
      </c>
      <c r="F427">
        <v>1.1742999999999999</v>
      </c>
      <c r="I427" s="403">
        <v>43290.150694444441</v>
      </c>
      <c r="J427">
        <v>1.1761999999999999</v>
      </c>
      <c r="K427">
        <v>0</v>
      </c>
      <c r="M427">
        <v>-0.12</v>
      </c>
      <c r="N427">
        <v>1.78</v>
      </c>
      <c r="O427">
        <v>1110</v>
      </c>
      <c r="P427" t="s">
        <v>1803</v>
      </c>
      <c r="Q427">
        <v>168</v>
      </c>
      <c r="R427" t="s">
        <v>96</v>
      </c>
    </row>
    <row r="428" spans="1:18">
      <c r="A428" s="542">
        <v>427</v>
      </c>
      <c r="B428" s="403">
        <v>43290.368055555555</v>
      </c>
      <c r="C428" t="s">
        <v>96</v>
      </c>
      <c r="D428">
        <v>0.01</v>
      </c>
      <c r="E428" t="s">
        <v>257</v>
      </c>
      <c r="F428">
        <v>1.177</v>
      </c>
      <c r="I428" s="403">
        <v>43290.432638888888</v>
      </c>
      <c r="J428">
        <v>1.1776</v>
      </c>
      <c r="K428">
        <v>0</v>
      </c>
      <c r="M428">
        <v>0</v>
      </c>
      <c r="N428">
        <v>0.6</v>
      </c>
      <c r="O428">
        <v>1110</v>
      </c>
      <c r="P428" t="s">
        <v>579</v>
      </c>
      <c r="Q428">
        <v>169</v>
      </c>
      <c r="R428" t="s">
        <v>96</v>
      </c>
    </row>
    <row r="429" spans="1:18">
      <c r="A429" s="542">
        <v>428</v>
      </c>
      <c r="B429" s="403">
        <v>43290.394444444442</v>
      </c>
      <c r="C429" t="s">
        <v>96</v>
      </c>
      <c r="D429">
        <v>0.01</v>
      </c>
      <c r="E429" t="s">
        <v>257</v>
      </c>
      <c r="F429">
        <v>1.1758</v>
      </c>
      <c r="I429" s="403">
        <v>43290.432638888888</v>
      </c>
      <c r="J429">
        <v>1.1776</v>
      </c>
      <c r="K429">
        <v>0</v>
      </c>
      <c r="M429">
        <v>0</v>
      </c>
      <c r="N429">
        <v>1.8</v>
      </c>
      <c r="O429">
        <v>1110</v>
      </c>
      <c r="P429" t="s">
        <v>1802</v>
      </c>
      <c r="Q429">
        <v>169</v>
      </c>
      <c r="R429" t="s">
        <v>96</v>
      </c>
    </row>
    <row r="430" spans="1:18">
      <c r="A430" s="542">
        <v>429</v>
      </c>
      <c r="B430" s="403">
        <v>43290.436111111114</v>
      </c>
      <c r="C430" t="s">
        <v>96</v>
      </c>
      <c r="D430">
        <v>0.01</v>
      </c>
      <c r="E430" t="s">
        <v>257</v>
      </c>
      <c r="F430">
        <v>1.1776</v>
      </c>
      <c r="I430" s="403">
        <v>43290.566666666666</v>
      </c>
      <c r="J430">
        <v>1.1781999999999999</v>
      </c>
      <c r="K430">
        <v>0</v>
      </c>
      <c r="M430">
        <v>0</v>
      </c>
      <c r="N430">
        <v>0.6</v>
      </c>
      <c r="O430">
        <v>1110</v>
      </c>
      <c r="P430" t="s">
        <v>579</v>
      </c>
      <c r="Q430">
        <v>170</v>
      </c>
      <c r="R430" t="s">
        <v>96</v>
      </c>
    </row>
    <row r="431" spans="1:18">
      <c r="A431" s="542">
        <v>430</v>
      </c>
      <c r="B431" s="403">
        <v>43290.519444444442</v>
      </c>
      <c r="C431" t="s">
        <v>96</v>
      </c>
      <c r="D431">
        <v>0.01</v>
      </c>
      <c r="E431" t="s">
        <v>257</v>
      </c>
      <c r="F431">
        <v>1.1763999999999999</v>
      </c>
      <c r="I431" s="403">
        <v>43290.566666666666</v>
      </c>
      <c r="J431">
        <v>1.1781999999999999</v>
      </c>
      <c r="K431">
        <v>0</v>
      </c>
      <c r="M431">
        <v>0</v>
      </c>
      <c r="N431">
        <v>1.8</v>
      </c>
      <c r="O431">
        <v>1110</v>
      </c>
      <c r="P431" t="s">
        <v>1801</v>
      </c>
      <c r="Q431">
        <v>170</v>
      </c>
      <c r="R431" t="s">
        <v>96</v>
      </c>
    </row>
    <row r="432" spans="1:18">
      <c r="A432" s="542">
        <v>431</v>
      </c>
      <c r="B432" s="403">
        <v>43290.576388888891</v>
      </c>
      <c r="C432" t="s">
        <v>96</v>
      </c>
      <c r="D432">
        <v>0.01</v>
      </c>
      <c r="E432" t="s">
        <v>257</v>
      </c>
      <c r="F432">
        <v>1.1785000000000001</v>
      </c>
      <c r="I432" s="403">
        <v>43291.834027777775</v>
      </c>
      <c r="J432">
        <v>1.1747000000000001</v>
      </c>
      <c r="K432">
        <v>0</v>
      </c>
      <c r="M432">
        <v>-0.12</v>
      </c>
      <c r="N432">
        <v>-3.92</v>
      </c>
      <c r="O432">
        <v>1110</v>
      </c>
      <c r="P432" t="s">
        <v>579</v>
      </c>
      <c r="Q432">
        <v>171</v>
      </c>
      <c r="R432" t="s">
        <v>96</v>
      </c>
    </row>
    <row r="433" spans="1:18">
      <c r="A433" s="542">
        <v>432</v>
      </c>
      <c r="B433" s="403">
        <v>43290.645833333336</v>
      </c>
      <c r="C433" t="s">
        <v>96</v>
      </c>
      <c r="D433">
        <v>0.01</v>
      </c>
      <c r="E433" t="s">
        <v>257</v>
      </c>
      <c r="F433">
        <v>1.1773</v>
      </c>
      <c r="I433" s="403">
        <v>43291.834027777775</v>
      </c>
      <c r="J433">
        <v>1.1747000000000001</v>
      </c>
      <c r="K433">
        <v>0</v>
      </c>
      <c r="M433">
        <v>-0.12</v>
      </c>
      <c r="N433">
        <v>-2.72</v>
      </c>
      <c r="O433">
        <v>1110</v>
      </c>
      <c r="P433" t="s">
        <v>1793</v>
      </c>
      <c r="Q433">
        <v>171</v>
      </c>
      <c r="R433" t="s">
        <v>96</v>
      </c>
    </row>
    <row r="434" spans="1:18">
      <c r="A434" s="542">
        <v>433</v>
      </c>
      <c r="B434" s="403">
        <v>43290.671527777777</v>
      </c>
      <c r="C434" t="s">
        <v>96</v>
      </c>
      <c r="D434">
        <v>0.01</v>
      </c>
      <c r="E434" t="s">
        <v>257</v>
      </c>
      <c r="F434">
        <v>1.1759999999999999</v>
      </c>
      <c r="I434" s="403">
        <v>43291.834027777775</v>
      </c>
      <c r="J434">
        <v>1.1747000000000001</v>
      </c>
      <c r="K434">
        <v>0</v>
      </c>
      <c r="M434">
        <v>-0.12</v>
      </c>
      <c r="N434">
        <v>-1.42</v>
      </c>
      <c r="O434">
        <v>1110</v>
      </c>
      <c r="P434" t="s">
        <v>1792</v>
      </c>
      <c r="Q434">
        <v>171</v>
      </c>
      <c r="R434" t="s">
        <v>96</v>
      </c>
    </row>
    <row r="435" spans="1:18">
      <c r="A435" s="542">
        <v>434</v>
      </c>
      <c r="B435" s="403">
        <v>43290.740277777775</v>
      </c>
      <c r="C435" t="s">
        <v>96</v>
      </c>
      <c r="D435">
        <v>0.02</v>
      </c>
      <c r="E435" t="s">
        <v>257</v>
      </c>
      <c r="F435">
        <v>1.1745000000000001</v>
      </c>
      <c r="I435" s="403">
        <v>43291.834027777775</v>
      </c>
      <c r="J435">
        <v>1.1747000000000001</v>
      </c>
      <c r="K435">
        <v>0</v>
      </c>
      <c r="M435">
        <v>-0.25</v>
      </c>
      <c r="N435">
        <v>0.15</v>
      </c>
      <c r="O435">
        <v>1110</v>
      </c>
      <c r="P435" t="s">
        <v>1791</v>
      </c>
      <c r="Q435">
        <v>171</v>
      </c>
      <c r="R435" t="s">
        <v>96</v>
      </c>
    </row>
    <row r="436" spans="1:18">
      <c r="A436" s="542">
        <v>435</v>
      </c>
      <c r="B436" s="403">
        <v>43291.601388888892</v>
      </c>
      <c r="C436" t="s">
        <v>96</v>
      </c>
      <c r="D436">
        <v>0.04</v>
      </c>
      <c r="E436" t="s">
        <v>257</v>
      </c>
      <c r="F436">
        <v>1.1701999999999999</v>
      </c>
      <c r="I436" s="403">
        <v>43291.834027777775</v>
      </c>
      <c r="J436">
        <v>1.1747000000000001</v>
      </c>
      <c r="K436">
        <v>0</v>
      </c>
      <c r="M436">
        <v>0</v>
      </c>
      <c r="N436">
        <v>18</v>
      </c>
      <c r="O436">
        <v>1110</v>
      </c>
      <c r="P436" t="s">
        <v>1789</v>
      </c>
      <c r="Q436">
        <v>171</v>
      </c>
      <c r="R436" t="s">
        <v>96</v>
      </c>
    </row>
    <row r="437" spans="1:18">
      <c r="A437" s="542">
        <v>438</v>
      </c>
      <c r="B437" s="403">
        <v>43291.614583333336</v>
      </c>
      <c r="C437" t="s">
        <v>96</v>
      </c>
      <c r="D437">
        <v>0.03</v>
      </c>
      <c r="E437" t="s">
        <v>257</v>
      </c>
      <c r="F437">
        <v>1.1718</v>
      </c>
      <c r="I437" s="403">
        <v>43291.834027777775</v>
      </c>
      <c r="J437">
        <v>1.1747000000000001</v>
      </c>
      <c r="K437">
        <v>0</v>
      </c>
      <c r="M437">
        <v>0</v>
      </c>
      <c r="N437">
        <v>8.6999999999999993</v>
      </c>
      <c r="O437">
        <v>1110</v>
      </c>
      <c r="P437" t="s">
        <v>1790</v>
      </c>
      <c r="Q437">
        <v>171</v>
      </c>
      <c r="R437" t="s">
        <v>96</v>
      </c>
    </row>
    <row r="438" spans="1:18">
      <c r="A438" s="542">
        <v>436</v>
      </c>
      <c r="B438" s="403">
        <v>43291.606944444444</v>
      </c>
      <c r="C438" t="s">
        <v>97</v>
      </c>
      <c r="D438">
        <v>0.01</v>
      </c>
      <c r="E438" t="s">
        <v>257</v>
      </c>
      <c r="F438">
        <v>1.1704000000000001</v>
      </c>
      <c r="I438" s="403">
        <v>43292.447916666664</v>
      </c>
      <c r="J438">
        <v>1.1714</v>
      </c>
      <c r="K438">
        <v>0</v>
      </c>
      <c r="M438">
        <v>0.02</v>
      </c>
      <c r="N438">
        <v>-0.98</v>
      </c>
      <c r="O438">
        <v>1110</v>
      </c>
      <c r="P438" t="s">
        <v>579</v>
      </c>
      <c r="Q438">
        <v>172</v>
      </c>
      <c r="R438" t="s">
        <v>97</v>
      </c>
    </row>
    <row r="439" spans="1:18">
      <c r="A439" s="542">
        <v>437</v>
      </c>
      <c r="B439" s="403">
        <v>43291.614583333336</v>
      </c>
      <c r="C439" t="s">
        <v>97</v>
      </c>
      <c r="D439">
        <v>0.01</v>
      </c>
      <c r="E439" t="s">
        <v>257</v>
      </c>
      <c r="F439">
        <v>1.1717</v>
      </c>
      <c r="I439" s="403">
        <v>43292.447916666664</v>
      </c>
      <c r="J439">
        <v>1.1714</v>
      </c>
      <c r="K439">
        <v>0</v>
      </c>
      <c r="M439">
        <v>0.02</v>
      </c>
      <c r="N439">
        <v>0.32</v>
      </c>
      <c r="O439">
        <v>1110</v>
      </c>
      <c r="P439" t="s">
        <v>1788</v>
      </c>
      <c r="Q439">
        <v>172</v>
      </c>
      <c r="R439" t="s">
        <v>97</v>
      </c>
    </row>
    <row r="440" spans="1:18">
      <c r="A440" s="542">
        <v>439</v>
      </c>
      <c r="B440" s="403">
        <v>43291.727083333331</v>
      </c>
      <c r="C440" t="s">
        <v>97</v>
      </c>
      <c r="D440">
        <v>0.01</v>
      </c>
      <c r="E440" t="s">
        <v>257</v>
      </c>
      <c r="F440">
        <v>1.173</v>
      </c>
      <c r="I440" s="403">
        <v>43292.447916666664</v>
      </c>
      <c r="J440">
        <v>1.1714</v>
      </c>
      <c r="K440">
        <v>0</v>
      </c>
      <c r="M440">
        <v>0.02</v>
      </c>
      <c r="N440">
        <v>1.62</v>
      </c>
      <c r="O440">
        <v>1110</v>
      </c>
      <c r="P440" t="s">
        <v>1787</v>
      </c>
      <c r="Q440">
        <v>172</v>
      </c>
      <c r="R440" t="s">
        <v>97</v>
      </c>
    </row>
    <row r="441" spans="1:18">
      <c r="A441" s="542">
        <v>440</v>
      </c>
      <c r="B441" s="403">
        <v>43291.819444444445</v>
      </c>
      <c r="C441" t="s">
        <v>97</v>
      </c>
      <c r="D441">
        <v>0.02</v>
      </c>
      <c r="E441" t="s">
        <v>257</v>
      </c>
      <c r="F441">
        <v>1.1744000000000001</v>
      </c>
      <c r="I441" s="403">
        <v>43292.447916666664</v>
      </c>
      <c r="J441">
        <v>1.1714</v>
      </c>
      <c r="K441">
        <v>0</v>
      </c>
      <c r="M441">
        <v>0.03</v>
      </c>
      <c r="N441">
        <v>6.03</v>
      </c>
      <c r="O441">
        <v>1110</v>
      </c>
      <c r="P441" t="s">
        <v>1786</v>
      </c>
      <c r="Q441">
        <v>172</v>
      </c>
      <c r="R441" t="s">
        <v>97</v>
      </c>
    </row>
    <row r="442" spans="1:18">
      <c r="A442" s="542">
        <v>441</v>
      </c>
      <c r="B442" s="403">
        <v>43291.842361111114</v>
      </c>
      <c r="C442" t="s">
        <v>96</v>
      </c>
      <c r="D442">
        <v>0.01</v>
      </c>
      <c r="E442" t="s">
        <v>257</v>
      </c>
      <c r="F442">
        <v>1.1745000000000001</v>
      </c>
      <c r="I442" s="403">
        <v>43292.593055555553</v>
      </c>
      <c r="J442">
        <v>1.1737</v>
      </c>
      <c r="K442">
        <v>0</v>
      </c>
      <c r="M442">
        <v>-0.12</v>
      </c>
      <c r="N442">
        <v>-0.92</v>
      </c>
      <c r="O442">
        <v>1110</v>
      </c>
      <c r="P442" t="s">
        <v>579</v>
      </c>
      <c r="Q442">
        <v>173</v>
      </c>
      <c r="R442" t="s">
        <v>96</v>
      </c>
    </row>
    <row r="443" spans="1:18">
      <c r="A443" s="542">
        <v>442</v>
      </c>
      <c r="B443" s="403">
        <v>43292.050694444442</v>
      </c>
      <c r="C443" t="s">
        <v>96</v>
      </c>
      <c r="D443">
        <v>0.01</v>
      </c>
      <c r="E443" t="s">
        <v>257</v>
      </c>
      <c r="F443">
        <v>1.1733</v>
      </c>
      <c r="I443" s="403">
        <v>43292.593055555553</v>
      </c>
      <c r="J443">
        <v>1.1737</v>
      </c>
      <c r="K443">
        <v>0</v>
      </c>
      <c r="M443">
        <v>0</v>
      </c>
      <c r="N443">
        <v>0.4</v>
      </c>
      <c r="O443">
        <v>1110</v>
      </c>
      <c r="P443" t="s">
        <v>1785</v>
      </c>
      <c r="Q443">
        <v>173</v>
      </c>
      <c r="R443" t="s">
        <v>96</v>
      </c>
    </row>
    <row r="444" spans="1:18">
      <c r="A444" s="542">
        <v>443</v>
      </c>
      <c r="B444" s="403">
        <v>43292.445138888892</v>
      </c>
      <c r="C444" t="s">
        <v>96</v>
      </c>
      <c r="D444">
        <v>0.01</v>
      </c>
      <c r="E444" t="s">
        <v>257</v>
      </c>
      <c r="F444">
        <v>1.1719999999999999</v>
      </c>
      <c r="I444" s="403">
        <v>43292.593055555553</v>
      </c>
      <c r="J444">
        <v>1.1737</v>
      </c>
      <c r="K444">
        <v>0</v>
      </c>
      <c r="M444">
        <v>0</v>
      </c>
      <c r="N444">
        <v>1.7</v>
      </c>
      <c r="O444">
        <v>1110</v>
      </c>
      <c r="P444" t="s">
        <v>1784</v>
      </c>
      <c r="Q444">
        <v>173</v>
      </c>
      <c r="R444" t="s">
        <v>96</v>
      </c>
    </row>
    <row r="445" spans="1:18">
      <c r="A445" s="542">
        <v>444</v>
      </c>
      <c r="B445" s="403">
        <v>43292.463888888888</v>
      </c>
      <c r="C445" t="s">
        <v>96</v>
      </c>
      <c r="D445">
        <v>0.02</v>
      </c>
      <c r="E445" t="s">
        <v>257</v>
      </c>
      <c r="F445">
        <v>1.1705000000000001</v>
      </c>
      <c r="I445" s="403">
        <v>43292.593055555553</v>
      </c>
      <c r="J445">
        <v>1.1737</v>
      </c>
      <c r="K445">
        <v>0</v>
      </c>
      <c r="M445">
        <v>0</v>
      </c>
      <c r="N445">
        <v>6.4</v>
      </c>
      <c r="O445">
        <v>1110</v>
      </c>
      <c r="P445" t="s">
        <v>1783</v>
      </c>
      <c r="Q445">
        <v>173</v>
      </c>
      <c r="R445" t="s">
        <v>96</v>
      </c>
    </row>
    <row r="446" spans="1:18">
      <c r="A446" s="542">
        <v>445</v>
      </c>
      <c r="B446" s="403">
        <v>43292.467361111114</v>
      </c>
      <c r="C446" t="s">
        <v>97</v>
      </c>
      <c r="D446">
        <v>0.01</v>
      </c>
      <c r="E446" t="s">
        <v>257</v>
      </c>
      <c r="F446">
        <v>1.1701999999999999</v>
      </c>
      <c r="I446" s="403">
        <v>43292.724999999999</v>
      </c>
      <c r="J446">
        <v>1.1711</v>
      </c>
      <c r="K446">
        <v>0</v>
      </c>
      <c r="M446">
        <v>0</v>
      </c>
      <c r="N446">
        <v>-0.9</v>
      </c>
      <c r="O446">
        <v>1110</v>
      </c>
      <c r="P446" t="s">
        <v>579</v>
      </c>
      <c r="Q446">
        <v>174</v>
      </c>
      <c r="R446" t="s">
        <v>97</v>
      </c>
    </row>
    <row r="447" spans="1:18">
      <c r="A447" s="542">
        <v>446</v>
      </c>
      <c r="B447" s="403">
        <v>43292.515972222223</v>
      </c>
      <c r="C447" t="s">
        <v>97</v>
      </c>
      <c r="D447">
        <v>0.01</v>
      </c>
      <c r="E447" t="s">
        <v>257</v>
      </c>
      <c r="F447">
        <v>1.1714</v>
      </c>
      <c r="I447" s="403">
        <v>43292.724999999999</v>
      </c>
      <c r="J447">
        <v>1.1711</v>
      </c>
      <c r="K447">
        <v>0</v>
      </c>
      <c r="M447">
        <v>0</v>
      </c>
      <c r="N447">
        <v>0.3</v>
      </c>
      <c r="O447">
        <v>1110</v>
      </c>
      <c r="P447" t="s">
        <v>1782</v>
      </c>
      <c r="Q447">
        <v>174</v>
      </c>
      <c r="R447" t="s">
        <v>97</v>
      </c>
    </row>
    <row r="448" spans="1:18">
      <c r="A448" s="542">
        <v>447</v>
      </c>
      <c r="B448" s="403">
        <v>43292.598611111112</v>
      </c>
      <c r="C448" t="s">
        <v>97</v>
      </c>
      <c r="D448">
        <v>0.01</v>
      </c>
      <c r="E448" t="s">
        <v>257</v>
      </c>
      <c r="F448">
        <v>1.1727000000000001</v>
      </c>
      <c r="I448" s="403">
        <v>43292.724999999999</v>
      </c>
      <c r="J448">
        <v>1.1711</v>
      </c>
      <c r="K448">
        <v>0</v>
      </c>
      <c r="M448">
        <v>0</v>
      </c>
      <c r="N448">
        <v>1.6</v>
      </c>
      <c r="O448">
        <v>1110</v>
      </c>
      <c r="P448" t="s">
        <v>1781</v>
      </c>
      <c r="Q448">
        <v>174</v>
      </c>
      <c r="R448" t="s">
        <v>97</v>
      </c>
    </row>
    <row r="449" spans="1:18">
      <c r="A449" s="542">
        <v>448</v>
      </c>
      <c r="B449" s="403">
        <v>43292.613194444442</v>
      </c>
      <c r="C449" t="s">
        <v>97</v>
      </c>
      <c r="D449">
        <v>0.02</v>
      </c>
      <c r="E449" t="s">
        <v>257</v>
      </c>
      <c r="F449">
        <v>1.1741999999999999</v>
      </c>
      <c r="I449" s="403">
        <v>43292.724999999999</v>
      </c>
      <c r="J449">
        <v>1.1711</v>
      </c>
      <c r="K449">
        <v>0</v>
      </c>
      <c r="M449">
        <v>0</v>
      </c>
      <c r="N449">
        <v>6.2</v>
      </c>
      <c r="O449">
        <v>1110</v>
      </c>
      <c r="P449" t="s">
        <v>1780</v>
      </c>
      <c r="Q449">
        <v>174</v>
      </c>
      <c r="R449" t="s">
        <v>97</v>
      </c>
    </row>
    <row r="450" spans="1:18">
      <c r="A450" s="542">
        <v>449</v>
      </c>
      <c r="B450" s="403">
        <v>43292.628472222219</v>
      </c>
      <c r="C450" t="s">
        <v>96</v>
      </c>
      <c r="D450">
        <v>0.01</v>
      </c>
      <c r="E450" t="s">
        <v>257</v>
      </c>
      <c r="F450">
        <v>1.1751</v>
      </c>
      <c r="I450" s="403">
        <v>43297.148611111108</v>
      </c>
      <c r="J450">
        <v>1.1688000000000001</v>
      </c>
      <c r="K450">
        <v>0</v>
      </c>
      <c r="M450">
        <v>-0.61</v>
      </c>
      <c r="N450">
        <v>-6.91</v>
      </c>
      <c r="O450">
        <v>1110</v>
      </c>
      <c r="P450" t="s">
        <v>579</v>
      </c>
      <c r="Q450">
        <v>175</v>
      </c>
      <c r="R450" t="s">
        <v>96</v>
      </c>
    </row>
    <row r="451" spans="1:18">
      <c r="A451" s="542">
        <v>450</v>
      </c>
      <c r="B451" s="403">
        <v>43292.671527777777</v>
      </c>
      <c r="C451" t="s">
        <v>96</v>
      </c>
      <c r="D451">
        <v>0.01</v>
      </c>
      <c r="E451" t="s">
        <v>257</v>
      </c>
      <c r="F451">
        <v>1.1738999999999999</v>
      </c>
      <c r="I451" s="403">
        <v>43297.148611111108</v>
      </c>
      <c r="J451">
        <v>1.1688000000000001</v>
      </c>
      <c r="K451">
        <v>0</v>
      </c>
      <c r="M451">
        <v>-0.61</v>
      </c>
      <c r="N451">
        <v>-5.71</v>
      </c>
      <c r="O451">
        <v>1110</v>
      </c>
      <c r="P451" t="s">
        <v>1775</v>
      </c>
      <c r="Q451">
        <v>175</v>
      </c>
      <c r="R451" t="s">
        <v>96</v>
      </c>
    </row>
    <row r="452" spans="1:18">
      <c r="A452" s="542">
        <v>451</v>
      </c>
      <c r="B452" s="403">
        <v>43292.702777777777</v>
      </c>
      <c r="C452" t="s">
        <v>96</v>
      </c>
      <c r="D452">
        <v>0.01</v>
      </c>
      <c r="E452" t="s">
        <v>257</v>
      </c>
      <c r="F452">
        <v>1.1725000000000001</v>
      </c>
      <c r="I452" s="403">
        <v>43297.148611111108</v>
      </c>
      <c r="J452">
        <v>1.1688000000000001</v>
      </c>
      <c r="K452">
        <v>0</v>
      </c>
      <c r="M452">
        <v>-0.61</v>
      </c>
      <c r="N452">
        <v>-4.3099999999999996</v>
      </c>
      <c r="O452">
        <v>1110</v>
      </c>
      <c r="P452" t="s">
        <v>1773</v>
      </c>
      <c r="Q452">
        <v>175</v>
      </c>
      <c r="R452" t="s">
        <v>96</v>
      </c>
    </row>
    <row r="453" spans="1:18">
      <c r="A453" s="542">
        <v>453</v>
      </c>
      <c r="B453" s="403">
        <v>43292.770833333336</v>
      </c>
      <c r="C453" t="s">
        <v>96</v>
      </c>
      <c r="D453">
        <v>0.02</v>
      </c>
      <c r="E453" t="s">
        <v>257</v>
      </c>
      <c r="F453">
        <v>1.171</v>
      </c>
      <c r="I453" s="403">
        <v>43297.148611111108</v>
      </c>
      <c r="J453">
        <v>1.1688000000000001</v>
      </c>
      <c r="K453">
        <v>0</v>
      </c>
      <c r="M453">
        <v>-1.24</v>
      </c>
      <c r="N453">
        <v>-5.64</v>
      </c>
      <c r="O453">
        <v>1110</v>
      </c>
      <c r="P453" t="s">
        <v>1774</v>
      </c>
      <c r="Q453">
        <v>175</v>
      </c>
      <c r="R453" t="s">
        <v>96</v>
      </c>
    </row>
    <row r="454" spans="1:18">
      <c r="A454" s="542">
        <v>454</v>
      </c>
      <c r="B454" s="403">
        <v>43292.795138888891</v>
      </c>
      <c r="C454" t="s">
        <v>96</v>
      </c>
      <c r="D454">
        <v>0.03</v>
      </c>
      <c r="E454" t="s">
        <v>257</v>
      </c>
      <c r="F454">
        <v>1.1689000000000001</v>
      </c>
      <c r="I454" s="403">
        <v>43297.148611111108</v>
      </c>
      <c r="J454">
        <v>1.1688000000000001</v>
      </c>
      <c r="K454">
        <v>0</v>
      </c>
      <c r="M454">
        <v>-1.86</v>
      </c>
      <c r="N454">
        <v>-2.16</v>
      </c>
      <c r="O454">
        <v>1110</v>
      </c>
      <c r="P454" t="s">
        <v>1772</v>
      </c>
      <c r="Q454">
        <v>175</v>
      </c>
      <c r="R454" t="s">
        <v>96</v>
      </c>
    </row>
    <row r="455" spans="1:18">
      <c r="A455" s="542">
        <v>456</v>
      </c>
      <c r="B455" s="403">
        <v>43292.813888888886</v>
      </c>
      <c r="C455" t="s">
        <v>96</v>
      </c>
      <c r="D455">
        <v>0.04</v>
      </c>
      <c r="E455" t="s">
        <v>257</v>
      </c>
      <c r="F455">
        <v>1.1673</v>
      </c>
      <c r="I455" s="403">
        <v>43297.148611111108</v>
      </c>
      <c r="J455">
        <v>1.1688000000000001</v>
      </c>
      <c r="K455">
        <v>0</v>
      </c>
      <c r="M455">
        <v>-2.4900000000000002</v>
      </c>
      <c r="N455">
        <v>3.51</v>
      </c>
      <c r="O455">
        <v>1110</v>
      </c>
      <c r="P455" t="s">
        <v>1771</v>
      </c>
      <c r="Q455">
        <v>175</v>
      </c>
      <c r="R455" t="s">
        <v>96</v>
      </c>
    </row>
    <row r="456" spans="1:18">
      <c r="A456" s="542">
        <v>460</v>
      </c>
      <c r="B456" s="403">
        <v>43293.556250000001</v>
      </c>
      <c r="C456" t="s">
        <v>96</v>
      </c>
      <c r="D456">
        <v>0.06</v>
      </c>
      <c r="E456" t="s">
        <v>257</v>
      </c>
      <c r="F456">
        <v>1.1654</v>
      </c>
      <c r="I456" s="403">
        <v>43297.148611111108</v>
      </c>
      <c r="J456">
        <v>1.1688000000000001</v>
      </c>
      <c r="K456">
        <v>0</v>
      </c>
      <c r="M456">
        <v>-1.48</v>
      </c>
      <c r="N456">
        <v>18.920000000000002</v>
      </c>
      <c r="O456">
        <v>1110</v>
      </c>
      <c r="P456" t="s">
        <v>1770</v>
      </c>
      <c r="Q456">
        <v>175</v>
      </c>
      <c r="R456" t="s">
        <v>96</v>
      </c>
    </row>
    <row r="457" spans="1:18">
      <c r="A457" s="542">
        <v>467</v>
      </c>
      <c r="B457" s="403">
        <v>43294.388888888891</v>
      </c>
      <c r="C457" t="s">
        <v>96</v>
      </c>
      <c r="D457">
        <v>0.09</v>
      </c>
      <c r="E457" t="s">
        <v>257</v>
      </c>
      <c r="F457">
        <v>1.163</v>
      </c>
      <c r="I457" s="403">
        <v>43297.148611111108</v>
      </c>
      <c r="J457">
        <v>1.1688000000000001</v>
      </c>
      <c r="K457">
        <v>0</v>
      </c>
      <c r="M457">
        <v>-1.1200000000000001</v>
      </c>
      <c r="N457">
        <v>51.08</v>
      </c>
      <c r="O457">
        <v>1110</v>
      </c>
      <c r="P457" t="s">
        <v>1769</v>
      </c>
      <c r="Q457">
        <v>175</v>
      </c>
      <c r="R457" t="s">
        <v>96</v>
      </c>
    </row>
    <row r="458" spans="1:18">
      <c r="A458" s="542">
        <v>452</v>
      </c>
      <c r="B458" s="403">
        <v>43292.755555555559</v>
      </c>
      <c r="C458" t="s">
        <v>97</v>
      </c>
      <c r="D458">
        <v>0.01</v>
      </c>
      <c r="E458" t="s">
        <v>257</v>
      </c>
      <c r="F458">
        <v>1.1726000000000001</v>
      </c>
      <c r="I458" s="403">
        <v>43292.770138888889</v>
      </c>
      <c r="J458">
        <v>1.1714</v>
      </c>
      <c r="K458">
        <v>0</v>
      </c>
      <c r="M458">
        <v>0</v>
      </c>
      <c r="N458">
        <v>1.2</v>
      </c>
      <c r="O458">
        <v>1110</v>
      </c>
      <c r="P458" t="s">
        <v>567</v>
      </c>
      <c r="Q458">
        <v>176</v>
      </c>
      <c r="R458" t="s">
        <v>97</v>
      </c>
    </row>
    <row r="459" spans="1:18">
      <c r="A459" s="542">
        <v>455</v>
      </c>
      <c r="B459" s="403">
        <v>43292.800000000003</v>
      </c>
      <c r="C459" t="s">
        <v>97</v>
      </c>
      <c r="D459">
        <v>0.01</v>
      </c>
      <c r="E459" t="s">
        <v>257</v>
      </c>
      <c r="F459">
        <v>1.1681999999999999</v>
      </c>
      <c r="I459" s="403">
        <v>43292.827777777777</v>
      </c>
      <c r="J459">
        <v>1.167</v>
      </c>
      <c r="K459">
        <v>0</v>
      </c>
      <c r="M459">
        <v>0</v>
      </c>
      <c r="N459">
        <v>1.2</v>
      </c>
      <c r="O459">
        <v>1110</v>
      </c>
      <c r="P459" t="s">
        <v>579</v>
      </c>
      <c r="Q459">
        <v>177</v>
      </c>
      <c r="R459" t="s">
        <v>97</v>
      </c>
    </row>
    <row r="460" spans="1:18">
      <c r="A460" s="542">
        <v>457</v>
      </c>
      <c r="B460" s="403">
        <v>43292.855555555558</v>
      </c>
      <c r="C460" t="s">
        <v>97</v>
      </c>
      <c r="D460">
        <v>0.01</v>
      </c>
      <c r="E460" t="s">
        <v>257</v>
      </c>
      <c r="F460">
        <v>1.1674</v>
      </c>
      <c r="I460" s="403">
        <v>43293.539583333331</v>
      </c>
      <c r="J460">
        <v>1.1667000000000001</v>
      </c>
      <c r="K460">
        <v>0</v>
      </c>
      <c r="M460">
        <v>0.05</v>
      </c>
      <c r="N460">
        <v>0.75</v>
      </c>
      <c r="O460">
        <v>1110</v>
      </c>
      <c r="P460" t="s">
        <v>579</v>
      </c>
      <c r="Q460">
        <v>178</v>
      </c>
      <c r="R460" t="s">
        <v>97</v>
      </c>
    </row>
    <row r="461" spans="1:18">
      <c r="A461" s="542">
        <v>458</v>
      </c>
      <c r="B461" s="403">
        <v>43293.371527777781</v>
      </c>
      <c r="C461" t="s">
        <v>97</v>
      </c>
      <c r="D461">
        <v>0.01</v>
      </c>
      <c r="E461" t="s">
        <v>257</v>
      </c>
      <c r="F461">
        <v>1.1686000000000001</v>
      </c>
      <c r="I461" s="403">
        <v>43293.539583333331</v>
      </c>
      <c r="J461">
        <v>1.1667000000000001</v>
      </c>
      <c r="K461">
        <v>0</v>
      </c>
      <c r="M461">
        <v>0</v>
      </c>
      <c r="N461">
        <v>1.9</v>
      </c>
      <c r="O461">
        <v>1110</v>
      </c>
      <c r="P461" t="s">
        <v>1779</v>
      </c>
      <c r="Q461">
        <v>178</v>
      </c>
      <c r="R461" t="s">
        <v>97</v>
      </c>
    </row>
    <row r="462" spans="1:18">
      <c r="A462" s="542">
        <v>459</v>
      </c>
      <c r="B462" s="403">
        <v>43293.546527777777</v>
      </c>
      <c r="C462" t="s">
        <v>97</v>
      </c>
      <c r="D462">
        <v>0.01</v>
      </c>
      <c r="E462" t="s">
        <v>257</v>
      </c>
      <c r="F462">
        <v>1.1659999999999999</v>
      </c>
      <c r="I462" s="403">
        <v>43294.033333333333</v>
      </c>
      <c r="J462">
        <v>1.1659999999999999</v>
      </c>
      <c r="K462">
        <v>0</v>
      </c>
      <c r="M462">
        <v>0.02</v>
      </c>
      <c r="N462">
        <v>0.02</v>
      </c>
      <c r="O462">
        <v>1110</v>
      </c>
      <c r="P462" t="s">
        <v>579</v>
      </c>
      <c r="Q462">
        <v>179</v>
      </c>
      <c r="R462" t="s">
        <v>97</v>
      </c>
    </row>
    <row r="463" spans="1:18">
      <c r="A463" s="542">
        <v>461</v>
      </c>
      <c r="B463" s="403">
        <v>43293.61041666667</v>
      </c>
      <c r="C463" t="s">
        <v>97</v>
      </c>
      <c r="D463">
        <v>0.01</v>
      </c>
      <c r="E463" t="s">
        <v>257</v>
      </c>
      <c r="F463">
        <v>1.1672</v>
      </c>
      <c r="I463" s="403">
        <v>43294.033333333333</v>
      </c>
      <c r="J463">
        <v>1.1659999999999999</v>
      </c>
      <c r="K463">
        <v>0</v>
      </c>
      <c r="M463">
        <v>0.02</v>
      </c>
      <c r="N463">
        <v>1.22</v>
      </c>
      <c r="O463">
        <v>1110</v>
      </c>
      <c r="P463" t="s">
        <v>1778</v>
      </c>
      <c r="Q463">
        <v>179</v>
      </c>
      <c r="R463" t="s">
        <v>97</v>
      </c>
    </row>
    <row r="464" spans="1:18">
      <c r="A464" s="542">
        <v>462</v>
      </c>
      <c r="B464" s="403">
        <v>43293.711111111108</v>
      </c>
      <c r="C464" t="s">
        <v>97</v>
      </c>
      <c r="D464">
        <v>0.01</v>
      </c>
      <c r="E464" t="s">
        <v>257</v>
      </c>
      <c r="F464">
        <v>1.1685000000000001</v>
      </c>
      <c r="I464" s="403">
        <v>43294.033333333333</v>
      </c>
      <c r="J464">
        <v>1.1659999999999999</v>
      </c>
      <c r="K464">
        <v>0</v>
      </c>
      <c r="M464">
        <v>0.02</v>
      </c>
      <c r="N464">
        <v>2.52</v>
      </c>
      <c r="O464">
        <v>1110</v>
      </c>
      <c r="P464" t="s">
        <v>1777</v>
      </c>
      <c r="Q464">
        <v>179</v>
      </c>
      <c r="R464" t="s">
        <v>97</v>
      </c>
    </row>
    <row r="465" spans="1:18">
      <c r="A465" s="542">
        <v>463</v>
      </c>
      <c r="B465" s="403">
        <v>43294.036805555559</v>
      </c>
      <c r="C465" t="s">
        <v>97</v>
      </c>
      <c r="D465">
        <v>0.01</v>
      </c>
      <c r="E465" t="s">
        <v>257</v>
      </c>
      <c r="F465">
        <v>1.1658999999999999</v>
      </c>
      <c r="I465" s="403">
        <v>43294.347222222219</v>
      </c>
      <c r="J465">
        <v>1.1653</v>
      </c>
      <c r="K465">
        <v>0</v>
      </c>
      <c r="M465">
        <v>0</v>
      </c>
      <c r="N465">
        <v>0.6</v>
      </c>
      <c r="O465">
        <v>1110</v>
      </c>
      <c r="P465" t="s">
        <v>579</v>
      </c>
      <c r="Q465">
        <v>180</v>
      </c>
      <c r="R465" t="s">
        <v>97</v>
      </c>
    </row>
    <row r="466" spans="1:18">
      <c r="A466" s="542">
        <v>464</v>
      </c>
      <c r="B466" s="403">
        <v>43294.14166666667</v>
      </c>
      <c r="C466" t="s">
        <v>97</v>
      </c>
      <c r="D466">
        <v>0.01</v>
      </c>
      <c r="E466" t="s">
        <v>257</v>
      </c>
      <c r="F466">
        <v>1.1671</v>
      </c>
      <c r="I466" s="403">
        <v>43294.347222222219</v>
      </c>
      <c r="J466">
        <v>1.1653</v>
      </c>
      <c r="K466">
        <v>0</v>
      </c>
      <c r="M466">
        <v>0</v>
      </c>
      <c r="N466">
        <v>1.8</v>
      </c>
      <c r="O466">
        <v>1110</v>
      </c>
      <c r="P466" t="s">
        <v>1776</v>
      </c>
      <c r="Q466">
        <v>180</v>
      </c>
      <c r="R466" t="s">
        <v>97</v>
      </c>
    </row>
    <row r="467" spans="1:18">
      <c r="A467" s="542">
        <v>465</v>
      </c>
      <c r="B467" s="403">
        <v>43294.35</v>
      </c>
      <c r="C467" t="s">
        <v>97</v>
      </c>
      <c r="D467">
        <v>0.01</v>
      </c>
      <c r="E467" t="s">
        <v>257</v>
      </c>
      <c r="F467">
        <v>1.1654</v>
      </c>
      <c r="I467" s="403">
        <v>43294.375</v>
      </c>
      <c r="J467">
        <v>1.1641999999999999</v>
      </c>
      <c r="K467">
        <v>0</v>
      </c>
      <c r="M467">
        <v>0</v>
      </c>
      <c r="N467">
        <v>1.2</v>
      </c>
      <c r="O467">
        <v>1110</v>
      </c>
      <c r="P467" t="s">
        <v>567</v>
      </c>
      <c r="Q467">
        <v>181</v>
      </c>
      <c r="R467" t="s">
        <v>97</v>
      </c>
    </row>
    <row r="468" spans="1:18">
      <c r="A468" s="542">
        <v>466</v>
      </c>
      <c r="B468" s="403">
        <v>43294.37777777778</v>
      </c>
      <c r="C468" t="s">
        <v>97</v>
      </c>
      <c r="D468">
        <v>0.01</v>
      </c>
      <c r="E468" t="s">
        <v>257</v>
      </c>
      <c r="F468">
        <v>1.1647000000000001</v>
      </c>
      <c r="I468" s="403">
        <v>43294.382638888892</v>
      </c>
      <c r="J468">
        <v>1.1635</v>
      </c>
      <c r="K468">
        <v>0</v>
      </c>
      <c r="M468">
        <v>0</v>
      </c>
      <c r="N468">
        <v>1.2</v>
      </c>
      <c r="O468">
        <v>1110</v>
      </c>
      <c r="P468" t="s">
        <v>579</v>
      </c>
      <c r="Q468">
        <v>182</v>
      </c>
      <c r="R468" t="s">
        <v>97</v>
      </c>
    </row>
    <row r="469" spans="1:18">
      <c r="A469" s="542">
        <v>468</v>
      </c>
      <c r="B469" s="403">
        <v>43294.392361111109</v>
      </c>
      <c r="C469" t="s">
        <v>97</v>
      </c>
      <c r="D469">
        <v>0.01</v>
      </c>
      <c r="E469" t="s">
        <v>257</v>
      </c>
      <c r="F469">
        <v>1.1632</v>
      </c>
      <c r="I469" s="403">
        <v>43294.430555555555</v>
      </c>
      <c r="J469">
        <v>1.1618999999999999</v>
      </c>
      <c r="K469">
        <v>0</v>
      </c>
      <c r="M469">
        <v>0</v>
      </c>
      <c r="N469">
        <v>1.3</v>
      </c>
      <c r="O469">
        <v>1110</v>
      </c>
      <c r="P469" t="s">
        <v>581</v>
      </c>
      <c r="Q469">
        <v>183</v>
      </c>
      <c r="R469" t="s">
        <v>97</v>
      </c>
    </row>
    <row r="470" spans="1:18">
      <c r="A470" s="542">
        <v>469</v>
      </c>
      <c r="B470" s="403">
        <v>43294.449305555558</v>
      </c>
      <c r="C470" t="s">
        <v>97</v>
      </c>
      <c r="D470">
        <v>0.01</v>
      </c>
      <c r="E470" t="s">
        <v>257</v>
      </c>
      <c r="F470">
        <v>1.1619999999999999</v>
      </c>
      <c r="I470" s="403">
        <v>43298.706944444442</v>
      </c>
      <c r="J470">
        <v>1.1681999999999999</v>
      </c>
      <c r="K470">
        <v>0</v>
      </c>
      <c r="M470">
        <v>0.04</v>
      </c>
      <c r="N470">
        <v>-6.16</v>
      </c>
      <c r="O470">
        <v>1110</v>
      </c>
      <c r="P470" t="s">
        <v>579</v>
      </c>
      <c r="Q470">
        <v>184</v>
      </c>
      <c r="R470" t="s">
        <v>97</v>
      </c>
    </row>
    <row r="471" spans="1:18">
      <c r="A471" s="542">
        <v>470</v>
      </c>
      <c r="B471" s="403">
        <v>43294.493055555555</v>
      </c>
      <c r="C471" t="s">
        <v>97</v>
      </c>
      <c r="D471">
        <v>0.01</v>
      </c>
      <c r="E471" t="s">
        <v>257</v>
      </c>
      <c r="F471">
        <v>1.1632</v>
      </c>
      <c r="I471" s="403">
        <v>43298.706944444442</v>
      </c>
      <c r="J471">
        <v>1.1681999999999999</v>
      </c>
      <c r="K471">
        <v>0</v>
      </c>
      <c r="M471">
        <v>0.04</v>
      </c>
      <c r="N471">
        <v>-4.96</v>
      </c>
      <c r="O471">
        <v>1110</v>
      </c>
      <c r="P471" t="s">
        <v>1768</v>
      </c>
      <c r="Q471">
        <v>184</v>
      </c>
      <c r="R471" t="s">
        <v>97</v>
      </c>
    </row>
    <row r="472" spans="1:18">
      <c r="A472" s="542">
        <v>471</v>
      </c>
      <c r="B472" s="403">
        <v>43294.624305555553</v>
      </c>
      <c r="C472" t="s">
        <v>97</v>
      </c>
      <c r="D472">
        <v>0.01</v>
      </c>
      <c r="E472" t="s">
        <v>257</v>
      </c>
      <c r="F472">
        <v>1.1645000000000001</v>
      </c>
      <c r="I472" s="403">
        <v>43298.706944444442</v>
      </c>
      <c r="J472">
        <v>1.1681999999999999</v>
      </c>
      <c r="K472">
        <v>0</v>
      </c>
      <c r="M472">
        <v>0.04</v>
      </c>
      <c r="N472">
        <v>-3.66</v>
      </c>
      <c r="O472">
        <v>1110</v>
      </c>
      <c r="P472" t="s">
        <v>1766</v>
      </c>
      <c r="Q472">
        <v>184</v>
      </c>
      <c r="R472" t="s">
        <v>97</v>
      </c>
    </row>
    <row r="473" spans="1:18">
      <c r="A473" s="542">
        <v>472</v>
      </c>
      <c r="B473" s="403">
        <v>43294.70208333333</v>
      </c>
      <c r="C473" t="s">
        <v>97</v>
      </c>
      <c r="D473">
        <v>0.02</v>
      </c>
      <c r="E473" t="s">
        <v>257</v>
      </c>
      <c r="F473">
        <v>1.1660999999999999</v>
      </c>
      <c r="I473" s="403">
        <v>43298.706944444442</v>
      </c>
      <c r="J473">
        <v>1.1681999999999999</v>
      </c>
      <c r="K473">
        <v>0</v>
      </c>
      <c r="M473">
        <v>0.06</v>
      </c>
      <c r="N473">
        <v>-4.1399999999999997</v>
      </c>
      <c r="O473">
        <v>1110</v>
      </c>
      <c r="P473" t="s">
        <v>1767</v>
      </c>
      <c r="Q473">
        <v>184</v>
      </c>
      <c r="R473" t="s">
        <v>97</v>
      </c>
    </row>
    <row r="474" spans="1:18">
      <c r="A474" s="542">
        <v>473</v>
      </c>
      <c r="B474" s="403">
        <v>43294.786111111112</v>
      </c>
      <c r="C474" t="s">
        <v>97</v>
      </c>
      <c r="D474">
        <v>0.03</v>
      </c>
      <c r="E474" t="s">
        <v>257</v>
      </c>
      <c r="F474">
        <v>1.1676</v>
      </c>
      <c r="I474" s="403">
        <v>43298.706944444442</v>
      </c>
      <c r="J474">
        <v>1.1681999999999999</v>
      </c>
      <c r="K474">
        <v>0</v>
      </c>
      <c r="M474">
        <v>0.1</v>
      </c>
      <c r="N474">
        <v>-1.7</v>
      </c>
      <c r="O474">
        <v>1110</v>
      </c>
      <c r="P474" t="s">
        <v>1765</v>
      </c>
      <c r="Q474">
        <v>184</v>
      </c>
      <c r="R474" t="s">
        <v>97</v>
      </c>
    </row>
    <row r="475" spans="1:18">
      <c r="A475" s="542">
        <v>475</v>
      </c>
      <c r="B475" s="403">
        <v>43297.29791666667</v>
      </c>
      <c r="C475" t="s">
        <v>97</v>
      </c>
      <c r="D475">
        <v>0.04</v>
      </c>
      <c r="E475" t="s">
        <v>257</v>
      </c>
      <c r="F475">
        <v>1.1692</v>
      </c>
      <c r="I475" s="403">
        <v>43298.706944444442</v>
      </c>
      <c r="J475">
        <v>1.1681999999999999</v>
      </c>
      <c r="K475">
        <v>0</v>
      </c>
      <c r="M475">
        <v>0.06</v>
      </c>
      <c r="N475">
        <v>4.0599999999999996</v>
      </c>
      <c r="O475">
        <v>1110</v>
      </c>
      <c r="P475" t="s">
        <v>1764</v>
      </c>
      <c r="Q475">
        <v>184</v>
      </c>
      <c r="R475" t="s">
        <v>97</v>
      </c>
    </row>
    <row r="476" spans="1:18">
      <c r="A476" s="542">
        <v>477</v>
      </c>
      <c r="B476" s="403">
        <v>43297.536111111112</v>
      </c>
      <c r="C476" t="s">
        <v>97</v>
      </c>
      <c r="D476">
        <v>0.06</v>
      </c>
      <c r="E476" t="s">
        <v>257</v>
      </c>
      <c r="F476">
        <v>1.1711</v>
      </c>
      <c r="I476" s="403">
        <v>43298.706944444442</v>
      </c>
      <c r="J476">
        <v>1.1681999999999999</v>
      </c>
      <c r="K476">
        <v>0</v>
      </c>
      <c r="M476">
        <v>0.09</v>
      </c>
      <c r="N476">
        <v>17.489999999999998</v>
      </c>
      <c r="O476">
        <v>1110</v>
      </c>
      <c r="P476" t="s">
        <v>1763</v>
      </c>
      <c r="Q476">
        <v>184</v>
      </c>
      <c r="R476" t="s">
        <v>97</v>
      </c>
    </row>
    <row r="477" spans="1:18">
      <c r="A477" s="542">
        <v>481</v>
      </c>
      <c r="B477" s="403">
        <v>43298.37222222222</v>
      </c>
      <c r="C477" t="s">
        <v>97</v>
      </c>
      <c r="D477">
        <v>0.09</v>
      </c>
      <c r="E477" t="s">
        <v>257</v>
      </c>
      <c r="F477">
        <v>1.1734</v>
      </c>
      <c r="I477" s="403">
        <v>43298.706944444442</v>
      </c>
      <c r="J477">
        <v>1.1681999999999999</v>
      </c>
      <c r="K477">
        <v>0</v>
      </c>
      <c r="M477">
        <v>0</v>
      </c>
      <c r="N477">
        <v>46.8</v>
      </c>
      <c r="O477">
        <v>1110</v>
      </c>
      <c r="P477" t="s">
        <v>1762</v>
      </c>
      <c r="Q477">
        <v>184</v>
      </c>
      <c r="R477" t="s">
        <v>97</v>
      </c>
    </row>
    <row r="478" spans="1:18">
      <c r="A478" s="542">
        <v>474</v>
      </c>
      <c r="B478" s="403">
        <v>43297.190972222219</v>
      </c>
      <c r="C478" t="s">
        <v>96</v>
      </c>
      <c r="D478">
        <v>0.01</v>
      </c>
      <c r="E478" t="s">
        <v>257</v>
      </c>
      <c r="F478">
        <v>1.1681999999999999</v>
      </c>
      <c r="I478" s="403">
        <v>43297.301388888889</v>
      </c>
      <c r="J478">
        <v>1.1694</v>
      </c>
      <c r="K478">
        <v>0</v>
      </c>
      <c r="M478">
        <v>0</v>
      </c>
      <c r="N478">
        <v>1.2</v>
      </c>
      <c r="O478">
        <v>1110</v>
      </c>
      <c r="P478" t="s">
        <v>579</v>
      </c>
      <c r="Q478">
        <v>185</v>
      </c>
      <c r="R478" t="s">
        <v>96</v>
      </c>
    </row>
    <row r="479" spans="1:18">
      <c r="A479" s="542">
        <v>476</v>
      </c>
      <c r="B479" s="403">
        <v>43297.386805555558</v>
      </c>
      <c r="C479" t="s">
        <v>96</v>
      </c>
      <c r="D479">
        <v>0.01</v>
      </c>
      <c r="E479" t="s">
        <v>257</v>
      </c>
      <c r="F479">
        <v>1.1694</v>
      </c>
      <c r="I479" s="403">
        <v>43297.479166666664</v>
      </c>
      <c r="J479">
        <v>1.1706000000000001</v>
      </c>
      <c r="K479">
        <v>0</v>
      </c>
      <c r="M479">
        <v>0</v>
      </c>
      <c r="N479">
        <v>1.2</v>
      </c>
      <c r="O479">
        <v>1110</v>
      </c>
      <c r="P479" t="s">
        <v>567</v>
      </c>
      <c r="Q479">
        <v>186</v>
      </c>
      <c r="R479" t="s">
        <v>96</v>
      </c>
    </row>
    <row r="480" spans="1:18">
      <c r="A480" s="542">
        <v>478</v>
      </c>
      <c r="B480" s="403">
        <v>43297.566666666666</v>
      </c>
      <c r="C480" t="s">
        <v>96</v>
      </c>
      <c r="D480">
        <v>0.01</v>
      </c>
      <c r="E480" t="s">
        <v>257</v>
      </c>
      <c r="F480">
        <v>1.1722999999999999</v>
      </c>
      <c r="I480" s="403">
        <v>43298.344444444447</v>
      </c>
      <c r="J480">
        <v>1.1724000000000001</v>
      </c>
      <c r="K480">
        <v>0</v>
      </c>
      <c r="M480">
        <v>-0.12</v>
      </c>
      <c r="N480">
        <v>-0.02</v>
      </c>
      <c r="O480">
        <v>1110</v>
      </c>
      <c r="P480" t="s">
        <v>567</v>
      </c>
      <c r="Q480">
        <v>187</v>
      </c>
      <c r="R480" t="s">
        <v>96</v>
      </c>
    </row>
    <row r="481" spans="1:18">
      <c r="A481" s="542">
        <v>479</v>
      </c>
      <c r="B481" s="403">
        <v>43297.60833333333</v>
      </c>
      <c r="C481" t="s">
        <v>96</v>
      </c>
      <c r="D481">
        <v>0.01</v>
      </c>
      <c r="E481" t="s">
        <v>257</v>
      </c>
      <c r="F481">
        <v>1.171</v>
      </c>
      <c r="I481" s="403">
        <v>43298.344444444447</v>
      </c>
      <c r="J481">
        <v>1.1724000000000001</v>
      </c>
      <c r="K481">
        <v>0</v>
      </c>
      <c r="M481">
        <v>-0.12</v>
      </c>
      <c r="N481">
        <v>1.28</v>
      </c>
      <c r="O481">
        <v>1110</v>
      </c>
      <c r="P481" t="s">
        <v>594</v>
      </c>
      <c r="Q481">
        <v>187</v>
      </c>
      <c r="R481" t="s">
        <v>96</v>
      </c>
    </row>
    <row r="482" spans="1:18">
      <c r="A482" s="542">
        <v>480</v>
      </c>
      <c r="B482" s="403">
        <v>43297.774305555555</v>
      </c>
      <c r="C482" t="s">
        <v>96</v>
      </c>
      <c r="D482">
        <v>0.01</v>
      </c>
      <c r="E482" t="s">
        <v>257</v>
      </c>
      <c r="F482">
        <v>1.1696</v>
      </c>
      <c r="I482" s="403">
        <v>43298.344444444447</v>
      </c>
      <c r="J482">
        <v>1.1724000000000001</v>
      </c>
      <c r="K482">
        <v>0</v>
      </c>
      <c r="M482">
        <v>-0.12</v>
      </c>
      <c r="N482">
        <v>2.68</v>
      </c>
      <c r="O482">
        <v>1110</v>
      </c>
      <c r="P482" t="s">
        <v>595</v>
      </c>
      <c r="Q482">
        <v>187</v>
      </c>
      <c r="R482" t="s">
        <v>96</v>
      </c>
    </row>
    <row r="483" spans="1:18">
      <c r="A483" s="542">
        <v>482</v>
      </c>
      <c r="B483" s="403">
        <v>43298.461111111108</v>
      </c>
      <c r="C483" t="s">
        <v>96</v>
      </c>
      <c r="D483">
        <v>0.01</v>
      </c>
      <c r="E483" t="s">
        <v>257</v>
      </c>
      <c r="F483">
        <v>1.1740999999999999</v>
      </c>
      <c r="I483" s="403">
        <v>43300.804861111108</v>
      </c>
      <c r="J483">
        <v>1.1664000000000001</v>
      </c>
      <c r="K483">
        <v>0</v>
      </c>
      <c r="M483">
        <v>-0.49</v>
      </c>
      <c r="N483">
        <v>-8.19</v>
      </c>
      <c r="O483">
        <v>1110</v>
      </c>
      <c r="P483" t="s">
        <v>579</v>
      </c>
      <c r="Q483">
        <v>188</v>
      </c>
      <c r="R483" t="s">
        <v>96</v>
      </c>
    </row>
    <row r="484" spans="1:18">
      <c r="A484" s="542">
        <v>483</v>
      </c>
      <c r="B484" s="403">
        <v>43298.511111111111</v>
      </c>
      <c r="C484" t="s">
        <v>96</v>
      </c>
      <c r="D484">
        <v>0.01</v>
      </c>
      <c r="E484" t="s">
        <v>257</v>
      </c>
      <c r="F484">
        <v>1.1728000000000001</v>
      </c>
      <c r="I484" s="403">
        <v>43300.804861111108</v>
      </c>
      <c r="J484">
        <v>1.1664000000000001</v>
      </c>
      <c r="K484">
        <v>0</v>
      </c>
      <c r="M484">
        <v>-0.49</v>
      </c>
      <c r="N484">
        <v>-6.89</v>
      </c>
      <c r="O484">
        <v>1110</v>
      </c>
      <c r="P484" t="s">
        <v>1755</v>
      </c>
      <c r="Q484">
        <v>188</v>
      </c>
      <c r="R484" t="s">
        <v>96</v>
      </c>
    </row>
    <row r="485" spans="1:18">
      <c r="A485" s="542">
        <v>484</v>
      </c>
      <c r="B485" s="403">
        <v>43298.551388888889</v>
      </c>
      <c r="C485" t="s">
        <v>96</v>
      </c>
      <c r="D485">
        <v>0.01</v>
      </c>
      <c r="E485" t="s">
        <v>257</v>
      </c>
      <c r="F485">
        <v>1.1715</v>
      </c>
      <c r="I485" s="403">
        <v>43300.804861111108</v>
      </c>
      <c r="J485">
        <v>1.1664000000000001</v>
      </c>
      <c r="K485">
        <v>0</v>
      </c>
      <c r="M485">
        <v>-0.49</v>
      </c>
      <c r="N485">
        <v>-5.59</v>
      </c>
      <c r="O485">
        <v>1110</v>
      </c>
      <c r="P485" t="s">
        <v>1753</v>
      </c>
      <c r="Q485">
        <v>188</v>
      </c>
      <c r="R485" t="s">
        <v>96</v>
      </c>
    </row>
    <row r="486" spans="1:18">
      <c r="A486" s="542">
        <v>485</v>
      </c>
      <c r="B486" s="403">
        <v>43298.584722222222</v>
      </c>
      <c r="C486" t="s">
        <v>96</v>
      </c>
      <c r="D486">
        <v>0.02</v>
      </c>
      <c r="E486" t="s">
        <v>257</v>
      </c>
      <c r="F486">
        <v>1.1700999999999999</v>
      </c>
      <c r="I486" s="403">
        <v>43300.804861111108</v>
      </c>
      <c r="J486">
        <v>1.1664000000000001</v>
      </c>
      <c r="K486">
        <v>0</v>
      </c>
      <c r="M486">
        <v>-0.99</v>
      </c>
      <c r="N486">
        <v>-8.39</v>
      </c>
      <c r="O486">
        <v>1110</v>
      </c>
      <c r="P486" t="s">
        <v>1756</v>
      </c>
      <c r="Q486">
        <v>188</v>
      </c>
      <c r="R486" t="s">
        <v>96</v>
      </c>
    </row>
    <row r="487" spans="1:18">
      <c r="A487" s="542">
        <v>486</v>
      </c>
      <c r="B487" s="403">
        <v>43298.701388888891</v>
      </c>
      <c r="C487" t="s">
        <v>96</v>
      </c>
      <c r="D487">
        <v>0.03</v>
      </c>
      <c r="E487" t="s">
        <v>257</v>
      </c>
      <c r="F487">
        <v>1.1685000000000001</v>
      </c>
      <c r="I487" s="403">
        <v>43300.804861111108</v>
      </c>
      <c r="J487">
        <v>1.1664000000000001</v>
      </c>
      <c r="K487">
        <v>0</v>
      </c>
      <c r="M487">
        <v>-1.49</v>
      </c>
      <c r="N487">
        <v>-7.79</v>
      </c>
      <c r="O487">
        <v>1110</v>
      </c>
      <c r="P487" t="s">
        <v>1754</v>
      </c>
      <c r="Q487">
        <v>188</v>
      </c>
      <c r="R487" t="s">
        <v>96</v>
      </c>
    </row>
    <row r="488" spans="1:18">
      <c r="A488" s="542">
        <v>488</v>
      </c>
      <c r="B488" s="403">
        <v>43298.749305555553</v>
      </c>
      <c r="C488" t="s">
        <v>96</v>
      </c>
      <c r="D488">
        <v>0.04</v>
      </c>
      <c r="E488" t="s">
        <v>257</v>
      </c>
      <c r="F488">
        <v>1.1669</v>
      </c>
      <c r="I488" s="403">
        <v>43300.804861111108</v>
      </c>
      <c r="J488">
        <v>1.1664000000000001</v>
      </c>
      <c r="K488">
        <v>0</v>
      </c>
      <c r="M488">
        <v>-1.99</v>
      </c>
      <c r="N488">
        <v>-3.99</v>
      </c>
      <c r="O488">
        <v>1110</v>
      </c>
      <c r="P488" t="s">
        <v>1752</v>
      </c>
      <c r="Q488">
        <v>188</v>
      </c>
      <c r="R488" t="s">
        <v>96</v>
      </c>
    </row>
    <row r="489" spans="1:18">
      <c r="A489" s="542">
        <v>492</v>
      </c>
      <c r="B489" s="403">
        <v>43299.050694444442</v>
      </c>
      <c r="C489" t="s">
        <v>96</v>
      </c>
      <c r="D489">
        <v>0.06</v>
      </c>
      <c r="E489" t="s">
        <v>257</v>
      </c>
      <c r="F489">
        <v>1.165</v>
      </c>
      <c r="I489" s="403">
        <v>43300.804861111108</v>
      </c>
      <c r="J489">
        <v>1.1664000000000001</v>
      </c>
      <c r="K489">
        <v>0</v>
      </c>
      <c r="M489">
        <v>-2.23</v>
      </c>
      <c r="N489">
        <v>6.17</v>
      </c>
      <c r="O489">
        <v>1110</v>
      </c>
      <c r="P489" t="s">
        <v>1751</v>
      </c>
      <c r="Q489">
        <v>188</v>
      </c>
      <c r="R489" t="s">
        <v>96</v>
      </c>
    </row>
    <row r="490" spans="1:18">
      <c r="A490" s="542">
        <v>493</v>
      </c>
      <c r="B490" s="403">
        <v>43299.352083333331</v>
      </c>
      <c r="C490" t="s">
        <v>96</v>
      </c>
      <c r="D490">
        <v>0.09</v>
      </c>
      <c r="E490" t="s">
        <v>257</v>
      </c>
      <c r="F490">
        <v>1.1627000000000001</v>
      </c>
      <c r="I490" s="403">
        <v>43300.804861111108</v>
      </c>
      <c r="J490">
        <v>1.1664000000000001</v>
      </c>
      <c r="K490">
        <v>0</v>
      </c>
      <c r="M490">
        <v>-3.35</v>
      </c>
      <c r="N490">
        <v>29.95</v>
      </c>
      <c r="O490">
        <v>1110</v>
      </c>
      <c r="P490" t="s">
        <v>1750</v>
      </c>
      <c r="Q490">
        <v>188</v>
      </c>
      <c r="R490" t="s">
        <v>96</v>
      </c>
    </row>
    <row r="491" spans="1:18">
      <c r="A491" s="542">
        <v>502</v>
      </c>
      <c r="B491" s="403">
        <v>43300.482638888891</v>
      </c>
      <c r="C491" t="s">
        <v>96</v>
      </c>
      <c r="D491">
        <v>0.13</v>
      </c>
      <c r="E491" t="s">
        <v>257</v>
      </c>
      <c r="F491">
        <v>1.1601999999999999</v>
      </c>
      <c r="I491" s="403">
        <v>43300.804861111108</v>
      </c>
      <c r="J491">
        <v>1.1664000000000001</v>
      </c>
      <c r="K491">
        <v>0</v>
      </c>
      <c r="M491">
        <v>0</v>
      </c>
      <c r="N491">
        <v>80.599999999999994</v>
      </c>
      <c r="O491">
        <v>1110</v>
      </c>
      <c r="P491" t="s">
        <v>1749</v>
      </c>
      <c r="Q491">
        <v>188</v>
      </c>
      <c r="R491" t="s">
        <v>96</v>
      </c>
    </row>
    <row r="492" spans="1:18">
      <c r="A492" s="542">
        <v>487</v>
      </c>
      <c r="B492" s="403">
        <v>43298.711805555555</v>
      </c>
      <c r="C492" t="s">
        <v>97</v>
      </c>
      <c r="D492">
        <v>0.01</v>
      </c>
      <c r="E492" t="s">
        <v>257</v>
      </c>
      <c r="F492">
        <v>1.1685000000000001</v>
      </c>
      <c r="I492" s="403">
        <v>43298.748611111114</v>
      </c>
      <c r="J492">
        <v>1.1673</v>
      </c>
      <c r="K492">
        <v>0</v>
      </c>
      <c r="M492">
        <v>0</v>
      </c>
      <c r="N492">
        <v>1.2</v>
      </c>
      <c r="O492">
        <v>1110</v>
      </c>
      <c r="P492" t="s">
        <v>579</v>
      </c>
      <c r="Q492">
        <v>189</v>
      </c>
      <c r="R492" t="s">
        <v>97</v>
      </c>
    </row>
    <row r="493" spans="1:18">
      <c r="A493" s="542">
        <v>489</v>
      </c>
      <c r="B493" s="403">
        <v>43298.752083333333</v>
      </c>
      <c r="C493" t="s">
        <v>97</v>
      </c>
      <c r="D493">
        <v>0.01</v>
      </c>
      <c r="E493" t="s">
        <v>257</v>
      </c>
      <c r="F493">
        <v>1.1664000000000001</v>
      </c>
      <c r="I493" s="403">
        <v>43298.8</v>
      </c>
      <c r="J493">
        <v>1.1652</v>
      </c>
      <c r="K493">
        <v>0</v>
      </c>
      <c r="M493">
        <v>0</v>
      </c>
      <c r="N493">
        <v>1.2</v>
      </c>
      <c r="O493">
        <v>1110</v>
      </c>
      <c r="P493" t="s">
        <v>579</v>
      </c>
      <c r="Q493">
        <v>190</v>
      </c>
      <c r="R493" t="s">
        <v>97</v>
      </c>
    </row>
    <row r="494" spans="1:18">
      <c r="A494" s="542">
        <v>490</v>
      </c>
      <c r="B494" s="403">
        <v>43298.81527777778</v>
      </c>
      <c r="C494" t="s">
        <v>97</v>
      </c>
      <c r="D494">
        <v>0.01</v>
      </c>
      <c r="E494" t="s">
        <v>257</v>
      </c>
      <c r="F494">
        <v>1.1655</v>
      </c>
      <c r="I494" s="403">
        <v>43299.25</v>
      </c>
      <c r="J494">
        <v>1.1647000000000001</v>
      </c>
      <c r="K494">
        <v>0</v>
      </c>
      <c r="M494">
        <v>0.02</v>
      </c>
      <c r="N494">
        <v>0.82</v>
      </c>
      <c r="O494">
        <v>1110</v>
      </c>
      <c r="P494" t="s">
        <v>579</v>
      </c>
      <c r="Q494">
        <v>191</v>
      </c>
      <c r="R494" t="s">
        <v>97</v>
      </c>
    </row>
    <row r="495" spans="1:18">
      <c r="A495" s="542">
        <v>491</v>
      </c>
      <c r="B495" s="403">
        <v>43298.824305555558</v>
      </c>
      <c r="C495" t="s">
        <v>97</v>
      </c>
      <c r="D495">
        <v>0.01</v>
      </c>
      <c r="E495" t="s">
        <v>257</v>
      </c>
      <c r="F495">
        <v>1.1667000000000001</v>
      </c>
      <c r="I495" s="403">
        <v>43299.25</v>
      </c>
      <c r="J495">
        <v>1.1647000000000001</v>
      </c>
      <c r="K495">
        <v>0</v>
      </c>
      <c r="M495">
        <v>0.02</v>
      </c>
      <c r="N495">
        <v>2.02</v>
      </c>
      <c r="O495">
        <v>1110</v>
      </c>
      <c r="P495" t="s">
        <v>1761</v>
      </c>
      <c r="Q495">
        <v>191</v>
      </c>
      <c r="R495" t="s">
        <v>97</v>
      </c>
    </row>
    <row r="496" spans="1:18">
      <c r="A496" s="542">
        <v>494</v>
      </c>
      <c r="B496" s="403">
        <v>43299.402083333334</v>
      </c>
      <c r="C496" t="s">
        <v>97</v>
      </c>
      <c r="D496">
        <v>0.01</v>
      </c>
      <c r="E496" t="s">
        <v>257</v>
      </c>
      <c r="F496">
        <v>1.1626000000000001</v>
      </c>
      <c r="I496" s="403">
        <v>43299.436805555553</v>
      </c>
      <c r="J496">
        <v>1.1614</v>
      </c>
      <c r="K496">
        <v>0</v>
      </c>
      <c r="M496">
        <v>0</v>
      </c>
      <c r="N496">
        <v>1.2</v>
      </c>
      <c r="O496">
        <v>1110</v>
      </c>
      <c r="P496" t="s">
        <v>567</v>
      </c>
      <c r="Q496">
        <v>192</v>
      </c>
      <c r="R496" t="s">
        <v>97</v>
      </c>
    </row>
    <row r="497" spans="1:18">
      <c r="A497" s="542">
        <v>495</v>
      </c>
      <c r="B497" s="403">
        <v>43299.462500000001</v>
      </c>
      <c r="C497" t="s">
        <v>97</v>
      </c>
      <c r="D497">
        <v>0.01</v>
      </c>
      <c r="E497" t="s">
        <v>257</v>
      </c>
      <c r="F497">
        <v>1.1625000000000001</v>
      </c>
      <c r="I497" s="403">
        <v>43299.544444444444</v>
      </c>
      <c r="J497">
        <v>1.1613</v>
      </c>
      <c r="K497">
        <v>0</v>
      </c>
      <c r="M497">
        <v>0</v>
      </c>
      <c r="N497">
        <v>1.2</v>
      </c>
      <c r="O497">
        <v>1110</v>
      </c>
      <c r="P497" t="s">
        <v>579</v>
      </c>
      <c r="Q497">
        <v>193</v>
      </c>
      <c r="R497" t="s">
        <v>97</v>
      </c>
    </row>
    <row r="498" spans="1:18">
      <c r="A498" s="542">
        <v>496</v>
      </c>
      <c r="B498" s="403">
        <v>43299.606249999997</v>
      </c>
      <c r="C498" t="s">
        <v>97</v>
      </c>
      <c r="D498">
        <v>0.01</v>
      </c>
      <c r="E498" t="s">
        <v>257</v>
      </c>
      <c r="F498">
        <v>1.1619999999999999</v>
      </c>
      <c r="I498" s="403">
        <v>43300.345833333333</v>
      </c>
      <c r="J498">
        <v>1.163</v>
      </c>
      <c r="K498">
        <v>0</v>
      </c>
      <c r="M498">
        <v>0.05</v>
      </c>
      <c r="N498">
        <v>-0.95</v>
      </c>
      <c r="O498">
        <v>1110</v>
      </c>
      <c r="P498" t="s">
        <v>579</v>
      </c>
      <c r="Q498">
        <v>194</v>
      </c>
      <c r="R498" t="s">
        <v>97</v>
      </c>
    </row>
    <row r="499" spans="1:18">
      <c r="A499" s="542">
        <v>497</v>
      </c>
      <c r="B499" s="403">
        <v>43299.651388888888</v>
      </c>
      <c r="C499" t="s">
        <v>97</v>
      </c>
      <c r="D499">
        <v>0.01</v>
      </c>
      <c r="E499" t="s">
        <v>257</v>
      </c>
      <c r="F499">
        <v>1.1632</v>
      </c>
      <c r="I499" s="403">
        <v>43300.345833333333</v>
      </c>
      <c r="J499">
        <v>1.163</v>
      </c>
      <c r="K499">
        <v>0</v>
      </c>
      <c r="M499">
        <v>0.05</v>
      </c>
      <c r="N499">
        <v>0.25</v>
      </c>
      <c r="O499">
        <v>1110</v>
      </c>
      <c r="P499" t="s">
        <v>1760</v>
      </c>
      <c r="Q499">
        <v>194</v>
      </c>
      <c r="R499" t="s">
        <v>97</v>
      </c>
    </row>
    <row r="500" spans="1:18">
      <c r="A500" s="542">
        <v>498</v>
      </c>
      <c r="B500" s="403">
        <v>43299.693055555559</v>
      </c>
      <c r="C500" t="s">
        <v>97</v>
      </c>
      <c r="D500">
        <v>0.01</v>
      </c>
      <c r="E500" t="s">
        <v>257</v>
      </c>
      <c r="F500">
        <v>1.1645000000000001</v>
      </c>
      <c r="I500" s="403">
        <v>43300.345833333333</v>
      </c>
      <c r="J500">
        <v>1.163</v>
      </c>
      <c r="K500">
        <v>0</v>
      </c>
      <c r="M500">
        <v>0.05</v>
      </c>
      <c r="N500">
        <v>1.55</v>
      </c>
      <c r="O500">
        <v>1110</v>
      </c>
      <c r="P500" t="s">
        <v>1759</v>
      </c>
      <c r="Q500">
        <v>194</v>
      </c>
      <c r="R500" t="s">
        <v>97</v>
      </c>
    </row>
    <row r="501" spans="1:18">
      <c r="A501" s="542">
        <v>499</v>
      </c>
      <c r="B501" s="403">
        <v>43299.767361111109</v>
      </c>
      <c r="C501" t="s">
        <v>97</v>
      </c>
      <c r="D501">
        <v>0.02</v>
      </c>
      <c r="E501" t="s">
        <v>257</v>
      </c>
      <c r="F501">
        <v>1.1659999999999999</v>
      </c>
      <c r="I501" s="403">
        <v>43300.345833333333</v>
      </c>
      <c r="J501">
        <v>1.163</v>
      </c>
      <c r="K501">
        <v>0</v>
      </c>
      <c r="M501">
        <v>0.09</v>
      </c>
      <c r="N501">
        <v>6.09</v>
      </c>
      <c r="O501">
        <v>1110</v>
      </c>
      <c r="P501" t="s">
        <v>1758</v>
      </c>
      <c r="Q501">
        <v>194</v>
      </c>
      <c r="R501" t="s">
        <v>97</v>
      </c>
    </row>
    <row r="502" spans="1:18">
      <c r="A502" s="542">
        <v>500</v>
      </c>
      <c r="B502" s="403">
        <v>43300.370138888888</v>
      </c>
      <c r="C502" t="s">
        <v>97</v>
      </c>
      <c r="D502">
        <v>0.01</v>
      </c>
      <c r="E502" t="s">
        <v>257</v>
      </c>
      <c r="F502">
        <v>1.1624000000000001</v>
      </c>
      <c r="I502" s="403">
        <v>43300.381944444445</v>
      </c>
      <c r="J502">
        <v>1.1612</v>
      </c>
      <c r="K502">
        <v>0</v>
      </c>
      <c r="M502">
        <v>0</v>
      </c>
      <c r="N502">
        <v>1.2</v>
      </c>
      <c r="O502">
        <v>1110</v>
      </c>
      <c r="P502" t="s">
        <v>567</v>
      </c>
      <c r="Q502">
        <v>195</v>
      </c>
      <c r="R502" t="s">
        <v>97</v>
      </c>
    </row>
    <row r="503" spans="1:18">
      <c r="A503" s="542">
        <v>501</v>
      </c>
      <c r="B503" s="403">
        <v>43300.418749999997</v>
      </c>
      <c r="C503" t="s">
        <v>97</v>
      </c>
      <c r="D503">
        <v>0.01</v>
      </c>
      <c r="E503" t="s">
        <v>257</v>
      </c>
      <c r="F503">
        <v>1.1614</v>
      </c>
      <c r="I503" s="403">
        <v>43300.479861111111</v>
      </c>
      <c r="J503">
        <v>1.1601999999999999</v>
      </c>
      <c r="K503">
        <v>0</v>
      </c>
      <c r="M503">
        <v>0</v>
      </c>
      <c r="N503">
        <v>1.2</v>
      </c>
      <c r="O503">
        <v>1110</v>
      </c>
      <c r="P503" t="s">
        <v>579</v>
      </c>
      <c r="Q503">
        <v>196</v>
      </c>
      <c r="R503" t="s">
        <v>97</v>
      </c>
    </row>
    <row r="504" spans="1:18">
      <c r="A504" s="542">
        <v>503</v>
      </c>
      <c r="B504" s="403">
        <v>43300.489583333336</v>
      </c>
      <c r="C504" t="s">
        <v>97</v>
      </c>
      <c r="D504">
        <v>0.01</v>
      </c>
      <c r="E504" t="s">
        <v>257</v>
      </c>
      <c r="F504">
        <v>1.1599999999999999</v>
      </c>
      <c r="I504" s="403">
        <v>43300.544444444444</v>
      </c>
      <c r="J504">
        <v>1.1594</v>
      </c>
      <c r="K504">
        <v>0</v>
      </c>
      <c r="M504">
        <v>0</v>
      </c>
      <c r="N504">
        <v>0.6</v>
      </c>
      <c r="O504">
        <v>1110</v>
      </c>
      <c r="P504" t="s">
        <v>579</v>
      </c>
      <c r="Q504">
        <v>197</v>
      </c>
      <c r="R504" t="s">
        <v>97</v>
      </c>
    </row>
    <row r="505" spans="1:18">
      <c r="A505" s="542">
        <v>504</v>
      </c>
      <c r="B505" s="403">
        <v>43300.518750000003</v>
      </c>
      <c r="C505" t="s">
        <v>97</v>
      </c>
      <c r="D505">
        <v>0.01</v>
      </c>
      <c r="E505" t="s">
        <v>257</v>
      </c>
      <c r="F505">
        <v>1.1612</v>
      </c>
      <c r="I505" s="403">
        <v>43300.544444444444</v>
      </c>
      <c r="J505">
        <v>1.1594</v>
      </c>
      <c r="K505">
        <v>0</v>
      </c>
      <c r="M505">
        <v>0</v>
      </c>
      <c r="N505">
        <v>1.8</v>
      </c>
      <c r="O505">
        <v>1110</v>
      </c>
      <c r="P505" t="s">
        <v>1757</v>
      </c>
      <c r="Q505">
        <v>197</v>
      </c>
      <c r="R505" t="s">
        <v>97</v>
      </c>
    </row>
    <row r="506" spans="1:18">
      <c r="A506" s="542">
        <v>505</v>
      </c>
      <c r="B506" s="403">
        <v>43300.563888888886</v>
      </c>
      <c r="C506" t="s">
        <v>97</v>
      </c>
      <c r="D506">
        <v>0.01</v>
      </c>
      <c r="E506" t="s">
        <v>257</v>
      </c>
      <c r="F506">
        <v>1.1593</v>
      </c>
      <c r="I506" s="403">
        <v>43300.604166666664</v>
      </c>
      <c r="J506">
        <v>1.1580999999999999</v>
      </c>
      <c r="K506">
        <v>0</v>
      </c>
      <c r="M506">
        <v>0</v>
      </c>
      <c r="N506">
        <v>1.2</v>
      </c>
      <c r="O506">
        <v>1110</v>
      </c>
      <c r="P506" t="s">
        <v>579</v>
      </c>
      <c r="Q506">
        <v>198</v>
      </c>
      <c r="R506" t="s">
        <v>97</v>
      </c>
    </row>
    <row r="507" spans="1:18">
      <c r="A507" s="542">
        <v>506</v>
      </c>
      <c r="B507" s="403">
        <v>43300.606944444444</v>
      </c>
      <c r="C507" t="s">
        <v>97</v>
      </c>
      <c r="D507">
        <v>0.01</v>
      </c>
      <c r="E507" t="s">
        <v>257</v>
      </c>
      <c r="F507">
        <v>1.1579999999999999</v>
      </c>
      <c r="I507" s="403">
        <v>43305.289583333331</v>
      </c>
      <c r="J507">
        <v>1.1677</v>
      </c>
      <c r="K507">
        <v>0</v>
      </c>
      <c r="M507">
        <v>0.06</v>
      </c>
      <c r="N507">
        <v>-9.64</v>
      </c>
      <c r="O507">
        <v>1110</v>
      </c>
      <c r="P507" t="s">
        <v>579</v>
      </c>
      <c r="Q507">
        <v>199</v>
      </c>
      <c r="R507" t="s">
        <v>97</v>
      </c>
    </row>
    <row r="508" spans="1:18">
      <c r="A508" s="542">
        <v>507</v>
      </c>
      <c r="B508" s="403">
        <v>43300.627083333333</v>
      </c>
      <c r="C508" t="s">
        <v>97</v>
      </c>
      <c r="D508">
        <v>0.01</v>
      </c>
      <c r="E508" t="s">
        <v>257</v>
      </c>
      <c r="F508">
        <v>1.1592</v>
      </c>
      <c r="I508" s="403">
        <v>43305.289583333331</v>
      </c>
      <c r="J508">
        <v>1.1677</v>
      </c>
      <c r="K508">
        <v>0</v>
      </c>
      <c r="M508">
        <v>0.06</v>
      </c>
      <c r="N508">
        <v>-8.44</v>
      </c>
      <c r="O508">
        <v>1110</v>
      </c>
      <c r="P508" t="s">
        <v>1738</v>
      </c>
      <c r="Q508">
        <v>199</v>
      </c>
      <c r="R508" t="s">
        <v>97</v>
      </c>
    </row>
    <row r="509" spans="1:18">
      <c r="A509" s="542">
        <v>508</v>
      </c>
      <c r="B509" s="403">
        <v>43300.648611111108</v>
      </c>
      <c r="C509" t="s">
        <v>97</v>
      </c>
      <c r="D509">
        <v>0.01</v>
      </c>
      <c r="E509" t="s">
        <v>257</v>
      </c>
      <c r="F509">
        <v>1.1606000000000001</v>
      </c>
      <c r="I509" s="403">
        <v>43305.289583333331</v>
      </c>
      <c r="J509">
        <v>1.1677</v>
      </c>
      <c r="K509">
        <v>0</v>
      </c>
      <c r="M509">
        <v>0.06</v>
      </c>
      <c r="N509">
        <v>-7.04</v>
      </c>
      <c r="O509">
        <v>1110</v>
      </c>
      <c r="P509" t="s">
        <v>1737</v>
      </c>
      <c r="Q509">
        <v>199</v>
      </c>
      <c r="R509" t="s">
        <v>97</v>
      </c>
    </row>
    <row r="510" spans="1:18">
      <c r="A510" s="542">
        <v>509</v>
      </c>
      <c r="B510" s="403">
        <v>43300.794444444444</v>
      </c>
      <c r="C510" t="s">
        <v>97</v>
      </c>
      <c r="D510">
        <v>0.02</v>
      </c>
      <c r="E510" t="s">
        <v>257</v>
      </c>
      <c r="F510">
        <v>1.1631</v>
      </c>
      <c r="I510" s="403">
        <v>43305.289583333331</v>
      </c>
      <c r="J510">
        <v>1.1677</v>
      </c>
      <c r="K510">
        <v>0</v>
      </c>
      <c r="M510">
        <v>0.09</v>
      </c>
      <c r="N510">
        <v>-9.11</v>
      </c>
      <c r="O510">
        <v>1110</v>
      </c>
      <c r="P510" t="s">
        <v>1739</v>
      </c>
      <c r="Q510">
        <v>199</v>
      </c>
      <c r="R510" t="s">
        <v>97</v>
      </c>
    </row>
    <row r="511" spans="1:18">
      <c r="A511" s="542">
        <v>510</v>
      </c>
      <c r="B511" s="403">
        <v>43300.802083333336</v>
      </c>
      <c r="C511" t="s">
        <v>97</v>
      </c>
      <c r="D511">
        <v>0.03</v>
      </c>
      <c r="E511" t="s">
        <v>257</v>
      </c>
      <c r="F511">
        <v>1.1646000000000001</v>
      </c>
      <c r="I511" s="403">
        <v>43305.289583333331</v>
      </c>
      <c r="J511">
        <v>1.1677</v>
      </c>
      <c r="K511">
        <v>0</v>
      </c>
      <c r="M511">
        <v>0.15</v>
      </c>
      <c r="N511">
        <v>-9.15</v>
      </c>
      <c r="O511">
        <v>1110</v>
      </c>
      <c r="P511" t="s">
        <v>1740</v>
      </c>
      <c r="Q511">
        <v>199</v>
      </c>
      <c r="R511" t="s">
        <v>97</v>
      </c>
    </row>
    <row r="512" spans="1:18">
      <c r="A512" s="542">
        <v>511</v>
      </c>
      <c r="B512" s="403">
        <v>43300.804861111108</v>
      </c>
      <c r="C512" t="s">
        <v>97</v>
      </c>
      <c r="D512">
        <v>0.04</v>
      </c>
      <c r="E512" t="s">
        <v>257</v>
      </c>
      <c r="F512">
        <v>1.1662999999999999</v>
      </c>
      <c r="I512" s="403">
        <v>43305.289583333331</v>
      </c>
      <c r="J512">
        <v>1.1677</v>
      </c>
      <c r="K512">
        <v>0</v>
      </c>
      <c r="M512">
        <v>0.18</v>
      </c>
      <c r="N512">
        <v>-5.42</v>
      </c>
      <c r="O512">
        <v>1110</v>
      </c>
      <c r="P512" t="s">
        <v>1736</v>
      </c>
      <c r="Q512">
        <v>199</v>
      </c>
      <c r="R512" t="s">
        <v>97</v>
      </c>
    </row>
    <row r="513" spans="1:18">
      <c r="A513" s="542">
        <v>518</v>
      </c>
      <c r="B513" s="403">
        <v>43301.624305555553</v>
      </c>
      <c r="C513" t="s">
        <v>97</v>
      </c>
      <c r="D513">
        <v>0.09</v>
      </c>
      <c r="E513" t="s">
        <v>257</v>
      </c>
      <c r="F513">
        <v>1.1714</v>
      </c>
      <c r="I513" s="403">
        <v>43305.289583333331</v>
      </c>
      <c r="J513">
        <v>1.1677</v>
      </c>
      <c r="K513">
        <v>0</v>
      </c>
      <c r="M513">
        <v>0.28000000000000003</v>
      </c>
      <c r="N513">
        <v>33.58</v>
      </c>
      <c r="O513">
        <v>1110</v>
      </c>
      <c r="P513" t="s">
        <v>1734</v>
      </c>
      <c r="Q513">
        <v>199</v>
      </c>
      <c r="R513" t="s">
        <v>97</v>
      </c>
    </row>
    <row r="514" spans="1:18">
      <c r="A514" s="542">
        <v>523</v>
      </c>
      <c r="B514" s="403">
        <v>43304.047222222223</v>
      </c>
      <c r="C514" t="s">
        <v>97</v>
      </c>
      <c r="D514">
        <v>0.13</v>
      </c>
      <c r="E514" t="s">
        <v>257</v>
      </c>
      <c r="F514">
        <v>1.1739999999999999</v>
      </c>
      <c r="I514" s="403">
        <v>43305.289583333331</v>
      </c>
      <c r="J514">
        <v>1.1677</v>
      </c>
      <c r="K514">
        <v>0</v>
      </c>
      <c r="M514">
        <v>0.2</v>
      </c>
      <c r="N514">
        <v>82.1</v>
      </c>
      <c r="O514">
        <v>1110</v>
      </c>
      <c r="P514" t="s">
        <v>1733</v>
      </c>
      <c r="Q514">
        <v>199</v>
      </c>
      <c r="R514" t="s">
        <v>97</v>
      </c>
    </row>
    <row r="515" spans="1:18">
      <c r="A515" s="542">
        <v>530</v>
      </c>
      <c r="B515" s="403">
        <v>43304.481944444444</v>
      </c>
      <c r="C515" t="s">
        <v>97</v>
      </c>
      <c r="D515">
        <v>0.06</v>
      </c>
      <c r="E515" t="s">
        <v>257</v>
      </c>
      <c r="F515">
        <v>1.1692</v>
      </c>
      <c r="I515" s="403">
        <v>43305.289583333331</v>
      </c>
      <c r="J515">
        <v>1.1677</v>
      </c>
      <c r="K515">
        <v>0</v>
      </c>
      <c r="M515">
        <v>0.09</v>
      </c>
      <c r="N515">
        <v>9.09</v>
      </c>
      <c r="O515">
        <v>1110</v>
      </c>
      <c r="P515" t="s">
        <v>1735</v>
      </c>
      <c r="Q515">
        <v>199</v>
      </c>
      <c r="R515" t="s">
        <v>97</v>
      </c>
    </row>
    <row r="516" spans="1:18">
      <c r="A516" s="542">
        <v>512</v>
      </c>
      <c r="B516" s="403">
        <v>43300.839583333334</v>
      </c>
      <c r="C516" t="s">
        <v>96</v>
      </c>
      <c r="D516">
        <v>0.01</v>
      </c>
      <c r="E516" t="s">
        <v>257</v>
      </c>
      <c r="F516">
        <v>1.1657999999999999</v>
      </c>
      <c r="I516" s="403">
        <v>43301.287499999999</v>
      </c>
      <c r="J516">
        <v>1.1658999999999999</v>
      </c>
      <c r="K516">
        <v>0</v>
      </c>
      <c r="M516">
        <v>-0.12</v>
      </c>
      <c r="N516">
        <v>-0.02</v>
      </c>
      <c r="O516">
        <v>1110</v>
      </c>
      <c r="P516" t="s">
        <v>579</v>
      </c>
      <c r="Q516">
        <v>200</v>
      </c>
      <c r="R516" t="s">
        <v>96</v>
      </c>
    </row>
    <row r="517" spans="1:18">
      <c r="A517" s="542">
        <v>513</v>
      </c>
      <c r="B517" s="403">
        <v>43300.875</v>
      </c>
      <c r="C517" t="s">
        <v>96</v>
      </c>
      <c r="D517">
        <v>0.01</v>
      </c>
      <c r="E517" t="s">
        <v>257</v>
      </c>
      <c r="F517">
        <v>1.1645000000000001</v>
      </c>
      <c r="I517" s="403">
        <v>43301.287499999999</v>
      </c>
      <c r="J517">
        <v>1.1658999999999999</v>
      </c>
      <c r="K517">
        <v>0</v>
      </c>
      <c r="M517">
        <v>-0.12</v>
      </c>
      <c r="N517">
        <v>1.28</v>
      </c>
      <c r="O517">
        <v>1110</v>
      </c>
      <c r="P517" t="s">
        <v>1748</v>
      </c>
      <c r="Q517">
        <v>200</v>
      </c>
      <c r="R517" t="s">
        <v>96</v>
      </c>
    </row>
    <row r="518" spans="1:18">
      <c r="A518" s="542">
        <v>514</v>
      </c>
      <c r="B518" s="403">
        <v>43301.15625</v>
      </c>
      <c r="C518" t="s">
        <v>96</v>
      </c>
      <c r="D518">
        <v>0.01</v>
      </c>
      <c r="E518" t="s">
        <v>257</v>
      </c>
      <c r="F518">
        <v>1.1632</v>
      </c>
      <c r="I518" s="403">
        <v>43301.287499999999</v>
      </c>
      <c r="J518">
        <v>1.1658999999999999</v>
      </c>
      <c r="K518">
        <v>0</v>
      </c>
      <c r="M518">
        <v>0</v>
      </c>
      <c r="N518">
        <v>2.7</v>
      </c>
      <c r="O518">
        <v>1110</v>
      </c>
      <c r="P518" t="s">
        <v>1747</v>
      </c>
      <c r="Q518">
        <v>200</v>
      </c>
      <c r="R518" t="s">
        <v>96</v>
      </c>
    </row>
    <row r="519" spans="1:18">
      <c r="A519" s="542">
        <v>515</v>
      </c>
      <c r="B519" s="403">
        <v>43301.339583333334</v>
      </c>
      <c r="C519" t="s">
        <v>96</v>
      </c>
      <c r="D519">
        <v>0.01</v>
      </c>
      <c r="E519" t="s">
        <v>257</v>
      </c>
      <c r="F519">
        <v>1.1668000000000001</v>
      </c>
      <c r="I519" s="403">
        <v>43301.59097222222</v>
      </c>
      <c r="J519">
        <v>1.1669</v>
      </c>
      <c r="K519">
        <v>0</v>
      </c>
      <c r="M519">
        <v>0</v>
      </c>
      <c r="N519">
        <v>0.1</v>
      </c>
      <c r="O519">
        <v>1110</v>
      </c>
      <c r="P519" t="s">
        <v>579</v>
      </c>
      <c r="Q519">
        <v>201</v>
      </c>
      <c r="R519" t="s">
        <v>96</v>
      </c>
    </row>
    <row r="520" spans="1:18">
      <c r="A520" s="542">
        <v>516</v>
      </c>
      <c r="B520" s="403">
        <v>43301.354861111111</v>
      </c>
      <c r="C520" t="s">
        <v>96</v>
      </c>
      <c r="D520">
        <v>0.01</v>
      </c>
      <c r="E520" t="s">
        <v>257</v>
      </c>
      <c r="F520">
        <v>1.1656</v>
      </c>
      <c r="I520" s="403">
        <v>43301.59097222222</v>
      </c>
      <c r="J520">
        <v>1.1669</v>
      </c>
      <c r="K520">
        <v>0</v>
      </c>
      <c r="M520">
        <v>0</v>
      </c>
      <c r="N520">
        <v>1.3</v>
      </c>
      <c r="O520">
        <v>1110</v>
      </c>
      <c r="P520" t="s">
        <v>1746</v>
      </c>
      <c r="Q520">
        <v>201</v>
      </c>
      <c r="R520" t="s">
        <v>96</v>
      </c>
    </row>
    <row r="521" spans="1:18">
      <c r="A521" s="542">
        <v>517</v>
      </c>
      <c r="B521" s="403">
        <v>43301.388888888891</v>
      </c>
      <c r="C521" t="s">
        <v>96</v>
      </c>
      <c r="D521">
        <v>0.01</v>
      </c>
      <c r="E521" t="s">
        <v>257</v>
      </c>
      <c r="F521">
        <v>1.1642999999999999</v>
      </c>
      <c r="I521" s="403">
        <v>43301.59097222222</v>
      </c>
      <c r="J521">
        <v>1.1669</v>
      </c>
      <c r="K521">
        <v>0</v>
      </c>
      <c r="M521">
        <v>0</v>
      </c>
      <c r="N521">
        <v>2.6</v>
      </c>
      <c r="O521">
        <v>1110</v>
      </c>
      <c r="P521" t="s">
        <v>1745</v>
      </c>
      <c r="Q521">
        <v>201</v>
      </c>
      <c r="R521" t="s">
        <v>96</v>
      </c>
    </row>
    <row r="522" spans="1:18">
      <c r="A522" s="542">
        <v>519</v>
      </c>
      <c r="B522" s="403">
        <v>43301.627083333333</v>
      </c>
      <c r="C522" t="s">
        <v>96</v>
      </c>
      <c r="D522">
        <v>0.01</v>
      </c>
      <c r="E522" t="s">
        <v>257</v>
      </c>
      <c r="F522">
        <v>1.1705000000000001</v>
      </c>
      <c r="I522" s="403">
        <v>43301.642361111109</v>
      </c>
      <c r="J522">
        <v>1.1717</v>
      </c>
      <c r="K522">
        <v>0</v>
      </c>
      <c r="M522">
        <v>0</v>
      </c>
      <c r="N522">
        <v>1.2</v>
      </c>
      <c r="O522">
        <v>1110</v>
      </c>
      <c r="P522" t="s">
        <v>579</v>
      </c>
      <c r="Q522">
        <v>202</v>
      </c>
      <c r="R522" t="s">
        <v>96</v>
      </c>
    </row>
    <row r="523" spans="1:18">
      <c r="A523" s="542">
        <v>520</v>
      </c>
      <c r="B523" s="403">
        <v>43301.645138888889</v>
      </c>
      <c r="C523" t="s">
        <v>96</v>
      </c>
      <c r="D523">
        <v>0.01</v>
      </c>
      <c r="E523" t="s">
        <v>257</v>
      </c>
      <c r="F523">
        <v>1.1716</v>
      </c>
      <c r="I523" s="403">
        <v>43301.8125</v>
      </c>
      <c r="J523">
        <v>1.1721999999999999</v>
      </c>
      <c r="K523">
        <v>0</v>
      </c>
      <c r="M523">
        <v>0</v>
      </c>
      <c r="N523">
        <v>0.6</v>
      </c>
      <c r="O523">
        <v>1110</v>
      </c>
      <c r="P523" t="s">
        <v>579</v>
      </c>
      <c r="Q523">
        <v>203</v>
      </c>
      <c r="R523" t="s">
        <v>96</v>
      </c>
    </row>
    <row r="524" spans="1:18">
      <c r="A524" s="542">
        <v>521</v>
      </c>
      <c r="B524" s="403">
        <v>43301.658333333333</v>
      </c>
      <c r="C524" t="s">
        <v>96</v>
      </c>
      <c r="D524">
        <v>0.01</v>
      </c>
      <c r="E524" t="s">
        <v>257</v>
      </c>
      <c r="F524">
        <v>1.1702999999999999</v>
      </c>
      <c r="I524" s="403">
        <v>43301.8125</v>
      </c>
      <c r="J524">
        <v>1.1721999999999999</v>
      </c>
      <c r="K524">
        <v>0</v>
      </c>
      <c r="M524">
        <v>0</v>
      </c>
      <c r="N524">
        <v>1.9</v>
      </c>
      <c r="O524">
        <v>1110</v>
      </c>
      <c r="P524" t="s">
        <v>1744</v>
      </c>
      <c r="Q524">
        <v>203</v>
      </c>
      <c r="R524" t="s">
        <v>96</v>
      </c>
    </row>
    <row r="525" spans="1:18">
      <c r="A525" s="542">
        <v>522</v>
      </c>
      <c r="B525" s="403">
        <v>43301.865277777775</v>
      </c>
      <c r="C525" t="s">
        <v>96</v>
      </c>
      <c r="D525">
        <v>0.01</v>
      </c>
      <c r="E525" t="s">
        <v>257</v>
      </c>
      <c r="F525">
        <v>1.1724000000000001</v>
      </c>
      <c r="I525" s="403">
        <v>43304.044444444444</v>
      </c>
      <c r="J525">
        <v>1.1737</v>
      </c>
      <c r="K525">
        <v>0</v>
      </c>
      <c r="M525">
        <v>-0.12</v>
      </c>
      <c r="N525">
        <v>1.18</v>
      </c>
      <c r="O525">
        <v>1110</v>
      </c>
      <c r="P525" t="s">
        <v>579</v>
      </c>
      <c r="Q525">
        <v>204</v>
      </c>
      <c r="R525" t="s">
        <v>96</v>
      </c>
    </row>
    <row r="526" spans="1:18">
      <c r="A526" s="542">
        <v>524</v>
      </c>
      <c r="B526" s="403">
        <v>43304.15902777778</v>
      </c>
      <c r="C526" t="s">
        <v>96</v>
      </c>
      <c r="D526">
        <v>0.01</v>
      </c>
      <c r="E526" t="s">
        <v>257</v>
      </c>
      <c r="F526">
        <v>1.1741999999999999</v>
      </c>
      <c r="I526" s="403">
        <v>43304.399305555555</v>
      </c>
      <c r="J526">
        <v>1.1741999999999999</v>
      </c>
      <c r="K526">
        <v>0</v>
      </c>
      <c r="M526">
        <v>0</v>
      </c>
      <c r="N526">
        <v>0</v>
      </c>
      <c r="O526">
        <v>1110</v>
      </c>
      <c r="P526" t="s">
        <v>579</v>
      </c>
      <c r="Q526">
        <v>205</v>
      </c>
      <c r="R526" t="s">
        <v>96</v>
      </c>
    </row>
    <row r="527" spans="1:18">
      <c r="A527" s="542">
        <v>525</v>
      </c>
      <c r="B527" s="403">
        <v>43304.324999999997</v>
      </c>
      <c r="C527" t="s">
        <v>96</v>
      </c>
      <c r="D527">
        <v>0.01</v>
      </c>
      <c r="E527" t="s">
        <v>257</v>
      </c>
      <c r="F527">
        <v>1.1729000000000001</v>
      </c>
      <c r="I527" s="403">
        <v>43304.399305555555</v>
      </c>
      <c r="J527">
        <v>1.1741999999999999</v>
      </c>
      <c r="K527">
        <v>0</v>
      </c>
      <c r="M527">
        <v>0</v>
      </c>
      <c r="N527">
        <v>1.3</v>
      </c>
      <c r="O527">
        <v>1110</v>
      </c>
      <c r="P527" t="s">
        <v>1743</v>
      </c>
      <c r="Q527">
        <v>205</v>
      </c>
      <c r="R527" t="s">
        <v>96</v>
      </c>
    </row>
    <row r="528" spans="1:18">
      <c r="A528" s="542">
        <v>526</v>
      </c>
      <c r="B528" s="403">
        <v>43304.381249999999</v>
      </c>
      <c r="C528" t="s">
        <v>96</v>
      </c>
      <c r="D528">
        <v>0.01</v>
      </c>
      <c r="E528" t="s">
        <v>257</v>
      </c>
      <c r="F528">
        <v>1.1716</v>
      </c>
      <c r="I528" s="403">
        <v>43304.399305555555</v>
      </c>
      <c r="J528">
        <v>1.1741999999999999</v>
      </c>
      <c r="K528">
        <v>0</v>
      </c>
      <c r="M528">
        <v>0</v>
      </c>
      <c r="N528">
        <v>2.6</v>
      </c>
      <c r="O528">
        <v>1110</v>
      </c>
      <c r="P528" t="s">
        <v>596</v>
      </c>
      <c r="Q528">
        <v>205</v>
      </c>
      <c r="R528" t="s">
        <v>96</v>
      </c>
    </row>
    <row r="529" spans="1:18">
      <c r="A529" s="542">
        <v>527</v>
      </c>
      <c r="B529" s="403">
        <v>43304.446527777778</v>
      </c>
      <c r="C529" t="s">
        <v>96</v>
      </c>
      <c r="D529">
        <v>0.01</v>
      </c>
      <c r="E529" t="s">
        <v>257</v>
      </c>
      <c r="F529">
        <v>1.1722999999999999</v>
      </c>
      <c r="I529" s="403">
        <v>43304.611111111109</v>
      </c>
      <c r="J529">
        <v>1.1722999999999999</v>
      </c>
      <c r="K529">
        <v>0</v>
      </c>
      <c r="M529">
        <v>0</v>
      </c>
      <c r="N529">
        <v>0</v>
      </c>
      <c r="O529">
        <v>1110</v>
      </c>
      <c r="P529" t="s">
        <v>579</v>
      </c>
      <c r="Q529">
        <v>206</v>
      </c>
      <c r="R529" t="s">
        <v>96</v>
      </c>
    </row>
    <row r="530" spans="1:18">
      <c r="A530" s="542">
        <v>528</v>
      </c>
      <c r="B530" s="403">
        <v>43304.454861111109</v>
      </c>
      <c r="C530" t="s">
        <v>96</v>
      </c>
      <c r="D530">
        <v>0.01</v>
      </c>
      <c r="E530" t="s">
        <v>257</v>
      </c>
      <c r="F530">
        <v>1.171</v>
      </c>
      <c r="I530" s="403">
        <v>43304.611111111109</v>
      </c>
      <c r="J530">
        <v>1.1722999999999999</v>
      </c>
      <c r="K530">
        <v>0</v>
      </c>
      <c r="M530">
        <v>0</v>
      </c>
      <c r="N530">
        <v>1.3</v>
      </c>
      <c r="O530">
        <v>1110</v>
      </c>
      <c r="P530" t="s">
        <v>1742</v>
      </c>
      <c r="Q530">
        <v>206</v>
      </c>
      <c r="R530" t="s">
        <v>96</v>
      </c>
    </row>
    <row r="531" spans="1:18">
      <c r="A531" s="542">
        <v>529</v>
      </c>
      <c r="B531" s="403">
        <v>43304.479166666664</v>
      </c>
      <c r="C531" t="s">
        <v>96</v>
      </c>
      <c r="D531">
        <v>0.01</v>
      </c>
      <c r="E531" t="s">
        <v>257</v>
      </c>
      <c r="F531">
        <v>1.1697</v>
      </c>
      <c r="I531" s="403">
        <v>43304.611111111109</v>
      </c>
      <c r="J531">
        <v>1.1722999999999999</v>
      </c>
      <c r="K531">
        <v>0</v>
      </c>
      <c r="M531">
        <v>0</v>
      </c>
      <c r="N531">
        <v>2.6</v>
      </c>
      <c r="O531">
        <v>1110</v>
      </c>
      <c r="P531" t="s">
        <v>1741</v>
      </c>
      <c r="Q531">
        <v>206</v>
      </c>
      <c r="R531" t="s">
        <v>96</v>
      </c>
    </row>
    <row r="532" spans="1:18">
      <c r="A532" s="542">
        <v>531</v>
      </c>
      <c r="B532" s="403">
        <v>43304.65347222222</v>
      </c>
      <c r="C532" t="s">
        <v>96</v>
      </c>
      <c r="D532">
        <v>0.01</v>
      </c>
      <c r="E532" t="s">
        <v>257</v>
      </c>
      <c r="F532">
        <v>1.1705000000000001</v>
      </c>
      <c r="I532" s="403">
        <v>43305.395833333336</v>
      </c>
      <c r="J532">
        <v>1.1696</v>
      </c>
      <c r="K532">
        <v>0</v>
      </c>
      <c r="M532">
        <v>-0.12</v>
      </c>
      <c r="N532">
        <v>-1.02</v>
      </c>
      <c r="O532">
        <v>1110</v>
      </c>
      <c r="P532" t="s">
        <v>579</v>
      </c>
      <c r="Q532">
        <v>207</v>
      </c>
      <c r="R532" t="s">
        <v>96</v>
      </c>
    </row>
    <row r="533" spans="1:18">
      <c r="A533" s="542">
        <v>532</v>
      </c>
      <c r="B533" s="403">
        <v>43304.767361111109</v>
      </c>
      <c r="C533" t="s">
        <v>96</v>
      </c>
      <c r="D533">
        <v>0.01</v>
      </c>
      <c r="E533" t="s">
        <v>257</v>
      </c>
      <c r="F533">
        <v>1.1693</v>
      </c>
      <c r="I533" s="403">
        <v>43305.395833333336</v>
      </c>
      <c r="J533">
        <v>1.1696</v>
      </c>
      <c r="K533">
        <v>0</v>
      </c>
      <c r="M533">
        <v>-0.12</v>
      </c>
      <c r="N533">
        <v>0.18</v>
      </c>
      <c r="O533">
        <v>1110</v>
      </c>
      <c r="P533" t="s">
        <v>1732</v>
      </c>
      <c r="Q533">
        <v>207</v>
      </c>
      <c r="R533" t="s">
        <v>96</v>
      </c>
    </row>
    <row r="534" spans="1:18">
      <c r="A534" s="542">
        <v>533</v>
      </c>
      <c r="B534" s="403">
        <v>43305.279861111114</v>
      </c>
      <c r="C534" t="s">
        <v>96</v>
      </c>
      <c r="D534">
        <v>0.01</v>
      </c>
      <c r="E534" t="s">
        <v>257</v>
      </c>
      <c r="F534">
        <v>1.1679999999999999</v>
      </c>
      <c r="I534" s="403">
        <v>43305.395833333336</v>
      </c>
      <c r="J534">
        <v>1.1696</v>
      </c>
      <c r="K534">
        <v>0</v>
      </c>
      <c r="M534">
        <v>0</v>
      </c>
      <c r="N534">
        <v>1.6</v>
      </c>
      <c r="O534">
        <v>1110</v>
      </c>
      <c r="P534" t="s">
        <v>1731</v>
      </c>
      <c r="Q534">
        <v>207</v>
      </c>
      <c r="R534" t="s">
        <v>96</v>
      </c>
    </row>
    <row r="535" spans="1:18">
      <c r="A535" s="542">
        <v>534</v>
      </c>
      <c r="B535" s="403">
        <v>43305.366666666669</v>
      </c>
      <c r="C535" t="s">
        <v>96</v>
      </c>
      <c r="D535">
        <v>0.02</v>
      </c>
      <c r="E535" t="s">
        <v>257</v>
      </c>
      <c r="F535">
        <v>1.1665000000000001</v>
      </c>
      <c r="I535" s="403">
        <v>43305.395833333336</v>
      </c>
      <c r="J535">
        <v>1.1696</v>
      </c>
      <c r="K535">
        <v>0</v>
      </c>
      <c r="M535">
        <v>0</v>
      </c>
      <c r="N535">
        <v>6.2</v>
      </c>
      <c r="O535">
        <v>1110</v>
      </c>
      <c r="P535" t="s">
        <v>597</v>
      </c>
      <c r="Q535">
        <v>207</v>
      </c>
      <c r="R535" t="s">
        <v>96</v>
      </c>
    </row>
    <row r="536" spans="1:18">
      <c r="A536" s="542">
        <v>535</v>
      </c>
      <c r="B536" s="403">
        <v>43305.378472222219</v>
      </c>
      <c r="C536" t="s">
        <v>97</v>
      </c>
      <c r="D536">
        <v>0.01</v>
      </c>
      <c r="E536" t="s">
        <v>257</v>
      </c>
      <c r="F536">
        <v>1.1664000000000001</v>
      </c>
      <c r="I536" s="403">
        <v>43305.75</v>
      </c>
      <c r="J536">
        <v>1.1679999999999999</v>
      </c>
      <c r="K536">
        <v>0</v>
      </c>
      <c r="M536">
        <v>0</v>
      </c>
      <c r="N536">
        <v>-1.6</v>
      </c>
      <c r="O536">
        <v>1110</v>
      </c>
      <c r="P536" t="s">
        <v>579</v>
      </c>
      <c r="Q536">
        <v>208</v>
      </c>
      <c r="R536" t="s">
        <v>97</v>
      </c>
    </row>
    <row r="537" spans="1:18">
      <c r="A537" s="542">
        <v>536</v>
      </c>
      <c r="B537" s="403">
        <v>43305.386111111111</v>
      </c>
      <c r="C537" t="s">
        <v>97</v>
      </c>
      <c r="D537">
        <v>0.01</v>
      </c>
      <c r="E537" t="s">
        <v>257</v>
      </c>
      <c r="F537">
        <v>1.1677999999999999</v>
      </c>
      <c r="I537" s="403">
        <v>43305.75</v>
      </c>
      <c r="J537">
        <v>1.1679999999999999</v>
      </c>
      <c r="K537">
        <v>0</v>
      </c>
      <c r="M537">
        <v>0</v>
      </c>
      <c r="N537">
        <v>-0.2</v>
      </c>
      <c r="O537">
        <v>1110</v>
      </c>
      <c r="P537" t="s">
        <v>1728</v>
      </c>
      <c r="Q537">
        <v>208</v>
      </c>
      <c r="R537" t="s">
        <v>97</v>
      </c>
    </row>
    <row r="538" spans="1:18">
      <c r="A538" s="542">
        <v>537</v>
      </c>
      <c r="B538" s="403">
        <v>43305.4</v>
      </c>
      <c r="C538" t="s">
        <v>97</v>
      </c>
      <c r="D538">
        <v>0.01</v>
      </c>
      <c r="E538" t="s">
        <v>257</v>
      </c>
      <c r="F538">
        <v>1.17</v>
      </c>
      <c r="I538" s="403">
        <v>43305.75</v>
      </c>
      <c r="J538">
        <v>1.1679999999999999</v>
      </c>
      <c r="K538">
        <v>0</v>
      </c>
      <c r="M538">
        <v>0</v>
      </c>
      <c r="N538">
        <v>2</v>
      </c>
      <c r="O538">
        <v>1110</v>
      </c>
      <c r="P538" t="s">
        <v>1727</v>
      </c>
      <c r="Q538">
        <v>208</v>
      </c>
      <c r="R538" t="s">
        <v>97</v>
      </c>
    </row>
    <row r="539" spans="1:18">
      <c r="A539" s="542">
        <v>543</v>
      </c>
      <c r="B539" s="403">
        <v>43305.697222222225</v>
      </c>
      <c r="C539" t="s">
        <v>97</v>
      </c>
      <c r="D539">
        <v>0.02</v>
      </c>
      <c r="E539" t="s">
        <v>257</v>
      </c>
      <c r="F539">
        <v>1.1714</v>
      </c>
      <c r="I539" s="403">
        <v>43305.75</v>
      </c>
      <c r="J539">
        <v>1.1679999999999999</v>
      </c>
      <c r="K539">
        <v>0</v>
      </c>
      <c r="M539">
        <v>0</v>
      </c>
      <c r="N539">
        <v>6.8</v>
      </c>
      <c r="O539">
        <v>1110</v>
      </c>
      <c r="P539" t="s">
        <v>598</v>
      </c>
      <c r="Q539">
        <v>208</v>
      </c>
      <c r="R539" t="s">
        <v>97</v>
      </c>
    </row>
    <row r="540" spans="1:18">
      <c r="A540" s="542">
        <v>538</v>
      </c>
      <c r="B540" s="403">
        <v>43305.402083333334</v>
      </c>
      <c r="C540" t="s">
        <v>96</v>
      </c>
      <c r="D540">
        <v>0.01</v>
      </c>
      <c r="E540" t="s">
        <v>257</v>
      </c>
      <c r="F540">
        <v>1.1696</v>
      </c>
      <c r="I540" s="403">
        <v>43305.508333333331</v>
      </c>
      <c r="J540">
        <v>1.1701999999999999</v>
      </c>
      <c r="K540">
        <v>0</v>
      </c>
      <c r="M540">
        <v>0</v>
      </c>
      <c r="N540">
        <v>0.6</v>
      </c>
      <c r="O540">
        <v>1110</v>
      </c>
      <c r="P540" t="s">
        <v>579</v>
      </c>
      <c r="Q540">
        <v>209</v>
      </c>
      <c r="R540" t="s">
        <v>96</v>
      </c>
    </row>
    <row r="541" spans="1:18">
      <c r="A541" s="542">
        <v>539</v>
      </c>
      <c r="B541" s="403">
        <v>43305.434027777781</v>
      </c>
      <c r="C541" t="s">
        <v>96</v>
      </c>
      <c r="D541">
        <v>0.01</v>
      </c>
      <c r="E541" t="s">
        <v>257</v>
      </c>
      <c r="F541">
        <v>1.1682999999999999</v>
      </c>
      <c r="I541" s="403">
        <v>43305.508333333331</v>
      </c>
      <c r="J541">
        <v>1.1701999999999999</v>
      </c>
      <c r="K541">
        <v>0</v>
      </c>
      <c r="M541">
        <v>0</v>
      </c>
      <c r="N541">
        <v>1.9</v>
      </c>
      <c r="O541">
        <v>1110</v>
      </c>
      <c r="P541" t="s">
        <v>1730</v>
      </c>
      <c r="Q541">
        <v>209</v>
      </c>
      <c r="R541" t="s">
        <v>96</v>
      </c>
    </row>
    <row r="542" spans="1:18">
      <c r="A542" s="542">
        <v>540</v>
      </c>
      <c r="B542" s="403">
        <v>43305.559027777781</v>
      </c>
      <c r="C542" t="s">
        <v>96</v>
      </c>
      <c r="D542">
        <v>0.01</v>
      </c>
      <c r="E542" t="s">
        <v>257</v>
      </c>
      <c r="F542">
        <v>1.1706000000000001</v>
      </c>
      <c r="I542" s="403">
        <v>43305.663888888892</v>
      </c>
      <c r="J542">
        <v>1.1712</v>
      </c>
      <c r="K542">
        <v>0</v>
      </c>
      <c r="M542">
        <v>0</v>
      </c>
      <c r="N542">
        <v>0.6</v>
      </c>
      <c r="O542">
        <v>1110</v>
      </c>
      <c r="P542" t="s">
        <v>579</v>
      </c>
      <c r="Q542">
        <v>210</v>
      </c>
      <c r="R542" t="s">
        <v>96</v>
      </c>
    </row>
    <row r="543" spans="1:18">
      <c r="A543" s="542">
        <v>541</v>
      </c>
      <c r="B543" s="403">
        <v>43305.609722222223</v>
      </c>
      <c r="C543" t="s">
        <v>96</v>
      </c>
      <c r="D543">
        <v>0.01</v>
      </c>
      <c r="E543" t="s">
        <v>257</v>
      </c>
      <c r="F543">
        <v>1.1694</v>
      </c>
      <c r="I543" s="403">
        <v>43305.663888888892</v>
      </c>
      <c r="J543">
        <v>1.1712</v>
      </c>
      <c r="K543">
        <v>0</v>
      </c>
      <c r="M543">
        <v>0</v>
      </c>
      <c r="N543">
        <v>1.8</v>
      </c>
      <c r="O543">
        <v>1110</v>
      </c>
      <c r="P543" t="s">
        <v>1729</v>
      </c>
      <c r="Q543">
        <v>210</v>
      </c>
      <c r="R543" t="s">
        <v>96</v>
      </c>
    </row>
    <row r="544" spans="1:18">
      <c r="A544" s="542">
        <v>542</v>
      </c>
      <c r="B544" s="403">
        <v>43305.679861111108</v>
      </c>
      <c r="C544" t="s">
        <v>96</v>
      </c>
      <c r="D544">
        <v>0.01</v>
      </c>
      <c r="E544" t="s">
        <v>257</v>
      </c>
      <c r="F544">
        <v>1.1706000000000001</v>
      </c>
      <c r="I544" s="403">
        <v>43306.630555555559</v>
      </c>
      <c r="J544">
        <v>1.1708000000000001</v>
      </c>
      <c r="K544">
        <v>0</v>
      </c>
      <c r="M544">
        <v>-0.12</v>
      </c>
      <c r="N544">
        <v>0.08</v>
      </c>
      <c r="O544">
        <v>1110</v>
      </c>
      <c r="P544" t="s">
        <v>579</v>
      </c>
      <c r="Q544">
        <v>211</v>
      </c>
      <c r="R544" t="s">
        <v>96</v>
      </c>
    </row>
    <row r="545" spans="1:18">
      <c r="A545" s="542">
        <v>544</v>
      </c>
      <c r="B545" s="403">
        <v>43305.724305555559</v>
      </c>
      <c r="C545" t="s">
        <v>96</v>
      </c>
      <c r="D545">
        <v>0.01</v>
      </c>
      <c r="E545" t="s">
        <v>257</v>
      </c>
      <c r="F545">
        <v>1.1694</v>
      </c>
      <c r="I545" s="403">
        <v>43306.630555555559</v>
      </c>
      <c r="J545">
        <v>1.1708000000000001</v>
      </c>
      <c r="K545">
        <v>0</v>
      </c>
      <c r="M545">
        <v>-0.12</v>
      </c>
      <c r="N545">
        <v>1.28</v>
      </c>
      <c r="O545">
        <v>1110</v>
      </c>
      <c r="P545" t="s">
        <v>1726</v>
      </c>
      <c r="Q545">
        <v>211</v>
      </c>
      <c r="R545" t="s">
        <v>96</v>
      </c>
    </row>
    <row r="546" spans="1:18">
      <c r="A546" s="542">
        <v>545</v>
      </c>
      <c r="B546" s="403">
        <v>43305.75</v>
      </c>
      <c r="C546" t="s">
        <v>96</v>
      </c>
      <c r="D546">
        <v>0.01</v>
      </c>
      <c r="E546" t="s">
        <v>257</v>
      </c>
      <c r="F546">
        <v>1.1680999999999999</v>
      </c>
      <c r="I546" s="403">
        <v>43306.630555555559</v>
      </c>
      <c r="J546">
        <v>1.1708000000000001</v>
      </c>
      <c r="K546">
        <v>0</v>
      </c>
      <c r="M546">
        <v>-0.12</v>
      </c>
      <c r="N546">
        <v>2.58</v>
      </c>
      <c r="O546">
        <v>1110</v>
      </c>
      <c r="P546" t="s">
        <v>1725</v>
      </c>
      <c r="Q546">
        <v>211</v>
      </c>
      <c r="R546" t="s">
        <v>96</v>
      </c>
    </row>
    <row r="547" spans="1:18">
      <c r="A547" s="542">
        <v>546</v>
      </c>
      <c r="B547" s="403">
        <v>43305.822916666664</v>
      </c>
      <c r="C547" t="s">
        <v>97</v>
      </c>
      <c r="D547">
        <v>0.01</v>
      </c>
      <c r="E547" t="s">
        <v>257</v>
      </c>
      <c r="F547">
        <v>1.1685000000000001</v>
      </c>
      <c r="I547" s="403">
        <v>43306.697222222225</v>
      </c>
      <c r="J547">
        <v>1.1677999999999999</v>
      </c>
      <c r="K547">
        <v>0</v>
      </c>
      <c r="M547">
        <v>0.02</v>
      </c>
      <c r="N547">
        <v>0.72</v>
      </c>
      <c r="O547">
        <v>1110</v>
      </c>
      <c r="P547" t="s">
        <v>579</v>
      </c>
      <c r="Q547">
        <v>212</v>
      </c>
      <c r="R547" t="s">
        <v>97</v>
      </c>
    </row>
    <row r="548" spans="1:18">
      <c r="A548" s="542">
        <v>547</v>
      </c>
      <c r="B548" s="403">
        <v>43306.370833333334</v>
      </c>
      <c r="C548" t="s">
        <v>97</v>
      </c>
      <c r="D548">
        <v>0.01</v>
      </c>
      <c r="E548" t="s">
        <v>257</v>
      </c>
      <c r="F548">
        <v>1.1698</v>
      </c>
      <c r="I548" s="403">
        <v>43306.697222222225</v>
      </c>
      <c r="J548">
        <v>1.1677999999999999</v>
      </c>
      <c r="K548">
        <v>0</v>
      </c>
      <c r="M548">
        <v>0</v>
      </c>
      <c r="N548">
        <v>2</v>
      </c>
      <c r="O548">
        <v>1110</v>
      </c>
      <c r="P548" t="s">
        <v>1724</v>
      </c>
      <c r="Q548">
        <v>212</v>
      </c>
      <c r="R548" t="s">
        <v>97</v>
      </c>
    </row>
    <row r="549" spans="1:18">
      <c r="A549" s="542">
        <v>548</v>
      </c>
      <c r="B549" s="403">
        <v>43306.640972222223</v>
      </c>
      <c r="C549" t="s">
        <v>96</v>
      </c>
      <c r="D549">
        <v>0.01</v>
      </c>
      <c r="E549" t="s">
        <v>257</v>
      </c>
      <c r="F549">
        <v>1.1709000000000001</v>
      </c>
      <c r="I549" s="403">
        <v>43306.838194444441</v>
      </c>
      <c r="J549">
        <v>1.1709000000000001</v>
      </c>
      <c r="K549">
        <v>0</v>
      </c>
      <c r="M549">
        <v>0</v>
      </c>
      <c r="N549">
        <v>0</v>
      </c>
      <c r="O549">
        <v>1110</v>
      </c>
      <c r="P549" t="s">
        <v>579</v>
      </c>
      <c r="Q549">
        <v>213</v>
      </c>
      <c r="R549" t="s">
        <v>96</v>
      </c>
    </row>
    <row r="550" spans="1:18">
      <c r="A550" s="542">
        <v>549</v>
      </c>
      <c r="B550" s="403">
        <v>43306.661111111112</v>
      </c>
      <c r="C550" t="s">
        <v>96</v>
      </c>
      <c r="D550">
        <v>0.01</v>
      </c>
      <c r="E550" t="s">
        <v>257</v>
      </c>
      <c r="F550">
        <v>1.1696</v>
      </c>
      <c r="I550" s="403">
        <v>43306.838194444441</v>
      </c>
      <c r="J550">
        <v>1.1709000000000001</v>
      </c>
      <c r="K550">
        <v>0</v>
      </c>
      <c r="M550">
        <v>0</v>
      </c>
      <c r="N550">
        <v>1.3</v>
      </c>
      <c r="O550">
        <v>1110</v>
      </c>
      <c r="P550" t="s">
        <v>1723</v>
      </c>
      <c r="Q550">
        <v>213</v>
      </c>
      <c r="R550" t="s">
        <v>96</v>
      </c>
    </row>
    <row r="551" spans="1:18">
      <c r="A551" s="542">
        <v>550</v>
      </c>
      <c r="B551" s="403">
        <v>43306.697222222225</v>
      </c>
      <c r="C551" t="s">
        <v>96</v>
      </c>
      <c r="D551">
        <v>0.01</v>
      </c>
      <c r="E551" t="s">
        <v>257</v>
      </c>
      <c r="F551">
        <v>1.1682999999999999</v>
      </c>
      <c r="I551" s="403">
        <v>43306.838194444441</v>
      </c>
      <c r="J551">
        <v>1.1709000000000001</v>
      </c>
      <c r="K551">
        <v>0</v>
      </c>
      <c r="M551">
        <v>0</v>
      </c>
      <c r="N551">
        <v>2.6</v>
      </c>
      <c r="O551">
        <v>1110</v>
      </c>
      <c r="P551" t="s">
        <v>1722</v>
      </c>
      <c r="Q551">
        <v>213</v>
      </c>
      <c r="R551" t="s">
        <v>96</v>
      </c>
    </row>
    <row r="552" spans="1:18">
      <c r="A552" s="542">
        <v>551</v>
      </c>
      <c r="B552" s="403">
        <v>43306.7</v>
      </c>
      <c r="C552" t="s">
        <v>97</v>
      </c>
      <c r="D552">
        <v>0.01</v>
      </c>
      <c r="E552" t="s">
        <v>257</v>
      </c>
      <c r="F552">
        <v>1.1684000000000001</v>
      </c>
      <c r="I552" s="403">
        <v>43306.708333333336</v>
      </c>
      <c r="J552">
        <v>1.1672</v>
      </c>
      <c r="K552">
        <v>0</v>
      </c>
      <c r="M552">
        <v>0</v>
      </c>
      <c r="N552">
        <v>1.2</v>
      </c>
      <c r="O552">
        <v>1110</v>
      </c>
      <c r="P552" t="s">
        <v>567</v>
      </c>
      <c r="Q552">
        <v>214</v>
      </c>
      <c r="R552" t="s">
        <v>97</v>
      </c>
    </row>
    <row r="553" spans="1:18">
      <c r="A553" s="542">
        <v>552</v>
      </c>
      <c r="B553" s="403">
        <v>43306.758333333331</v>
      </c>
      <c r="C553" t="s">
        <v>97</v>
      </c>
      <c r="D553">
        <v>0.01</v>
      </c>
      <c r="E553" t="s">
        <v>257</v>
      </c>
      <c r="F553">
        <v>1.1673</v>
      </c>
      <c r="I553" s="403">
        <v>43307.621527777781</v>
      </c>
      <c r="J553">
        <v>1.1694</v>
      </c>
      <c r="K553">
        <v>0</v>
      </c>
      <c r="M553">
        <v>0.05</v>
      </c>
      <c r="N553">
        <v>-2.0499999999999998</v>
      </c>
      <c r="O553">
        <v>1110</v>
      </c>
      <c r="P553" t="s">
        <v>579</v>
      </c>
      <c r="Q553">
        <v>215</v>
      </c>
      <c r="R553" t="s">
        <v>97</v>
      </c>
    </row>
    <row r="554" spans="1:18">
      <c r="A554" s="542">
        <v>553</v>
      </c>
      <c r="B554" s="403">
        <v>43306.807638888888</v>
      </c>
      <c r="C554" t="s">
        <v>97</v>
      </c>
      <c r="D554">
        <v>0.01</v>
      </c>
      <c r="E554" t="s">
        <v>257</v>
      </c>
      <c r="F554">
        <v>1.1686000000000001</v>
      </c>
      <c r="I554" s="403">
        <v>43307.621527777781</v>
      </c>
      <c r="J554">
        <v>1.1694</v>
      </c>
      <c r="K554">
        <v>0</v>
      </c>
      <c r="M554">
        <v>0.05</v>
      </c>
      <c r="N554">
        <v>-0.75</v>
      </c>
      <c r="O554">
        <v>1110</v>
      </c>
      <c r="P554" t="s">
        <v>1720</v>
      </c>
      <c r="Q554">
        <v>215</v>
      </c>
      <c r="R554" t="s">
        <v>97</v>
      </c>
    </row>
    <row r="555" spans="1:18">
      <c r="A555" s="542">
        <v>554</v>
      </c>
      <c r="B555" s="403">
        <v>43306.837500000001</v>
      </c>
      <c r="C555" t="s">
        <v>97</v>
      </c>
      <c r="D555">
        <v>0.01</v>
      </c>
      <c r="E555" t="s">
        <v>257</v>
      </c>
      <c r="F555">
        <v>1.1700999999999999</v>
      </c>
      <c r="I555" s="403">
        <v>43307.621527777781</v>
      </c>
      <c r="J555">
        <v>1.1694</v>
      </c>
      <c r="K555">
        <v>0</v>
      </c>
      <c r="M555">
        <v>0.05</v>
      </c>
      <c r="N555">
        <v>0.75</v>
      </c>
      <c r="O555">
        <v>1110</v>
      </c>
      <c r="P555" t="s">
        <v>1719</v>
      </c>
      <c r="Q555">
        <v>215</v>
      </c>
      <c r="R555" t="s">
        <v>97</v>
      </c>
    </row>
    <row r="556" spans="1:18">
      <c r="A556" s="542">
        <v>556</v>
      </c>
      <c r="B556" s="403">
        <v>43306.902083333334</v>
      </c>
      <c r="C556" t="s">
        <v>97</v>
      </c>
      <c r="D556">
        <v>0.02</v>
      </c>
      <c r="E556" t="s">
        <v>257</v>
      </c>
      <c r="F556">
        <v>1.1716</v>
      </c>
      <c r="I556" s="403">
        <v>43307.621527777781</v>
      </c>
      <c r="J556">
        <v>1.1694</v>
      </c>
      <c r="K556">
        <v>0</v>
      </c>
      <c r="M556">
        <v>0.09</v>
      </c>
      <c r="N556">
        <v>4.49</v>
      </c>
      <c r="O556">
        <v>1110</v>
      </c>
      <c r="P556" t="s">
        <v>1718</v>
      </c>
      <c r="Q556">
        <v>215</v>
      </c>
      <c r="R556" t="s">
        <v>97</v>
      </c>
    </row>
    <row r="557" spans="1:18">
      <c r="A557" s="542">
        <v>557</v>
      </c>
      <c r="B557" s="403">
        <v>43306.911111111112</v>
      </c>
      <c r="C557" t="s">
        <v>97</v>
      </c>
      <c r="D557">
        <v>0.03</v>
      </c>
      <c r="E557" t="s">
        <v>257</v>
      </c>
      <c r="F557">
        <v>1.1731</v>
      </c>
      <c r="I557" s="403">
        <v>43307.621527777781</v>
      </c>
      <c r="J557">
        <v>1.1694</v>
      </c>
      <c r="K557">
        <v>0</v>
      </c>
      <c r="M557">
        <v>0.14000000000000001</v>
      </c>
      <c r="N557">
        <v>11.24</v>
      </c>
      <c r="O557">
        <v>1110</v>
      </c>
      <c r="P557" t="s">
        <v>1717</v>
      </c>
      <c r="Q557">
        <v>215</v>
      </c>
      <c r="R557" t="s">
        <v>97</v>
      </c>
    </row>
    <row r="558" spans="1:18">
      <c r="A558" s="542">
        <v>555</v>
      </c>
      <c r="B558" s="403">
        <v>43306.853472222225</v>
      </c>
      <c r="C558" t="s">
        <v>96</v>
      </c>
      <c r="D558">
        <v>0.01</v>
      </c>
      <c r="E558" t="s">
        <v>257</v>
      </c>
      <c r="F558">
        <v>1.1702999999999999</v>
      </c>
      <c r="I558" s="403">
        <v>43306.9</v>
      </c>
      <c r="J558">
        <v>1.1715</v>
      </c>
      <c r="K558">
        <v>0</v>
      </c>
      <c r="M558">
        <v>0</v>
      </c>
      <c r="N558">
        <v>1.2</v>
      </c>
      <c r="O558">
        <v>1110</v>
      </c>
      <c r="P558" t="s">
        <v>579</v>
      </c>
      <c r="Q558">
        <v>216</v>
      </c>
      <c r="R558" t="s">
        <v>96</v>
      </c>
    </row>
    <row r="559" spans="1:18">
      <c r="A559" s="542">
        <v>558</v>
      </c>
      <c r="B559" s="403">
        <v>43306.915277777778</v>
      </c>
      <c r="C559" t="s">
        <v>96</v>
      </c>
      <c r="D559">
        <v>0.01</v>
      </c>
      <c r="E559" t="s">
        <v>257</v>
      </c>
      <c r="F559">
        <v>1.1733</v>
      </c>
      <c r="I559" s="403">
        <v>43307.140972222223</v>
      </c>
      <c r="J559">
        <v>1.1741999999999999</v>
      </c>
      <c r="K559">
        <v>0</v>
      </c>
      <c r="M559">
        <v>-0.37</v>
      </c>
      <c r="N559">
        <v>0.53</v>
      </c>
      <c r="O559">
        <v>1110</v>
      </c>
      <c r="P559" t="s">
        <v>579</v>
      </c>
      <c r="Q559">
        <v>217</v>
      </c>
      <c r="R559" t="s">
        <v>96</v>
      </c>
    </row>
    <row r="560" spans="1:18">
      <c r="A560" s="542">
        <v>559</v>
      </c>
      <c r="B560" s="403">
        <v>43306.92291666667</v>
      </c>
      <c r="C560" t="s">
        <v>96</v>
      </c>
      <c r="D560">
        <v>0.01</v>
      </c>
      <c r="E560" t="s">
        <v>257</v>
      </c>
      <c r="F560">
        <v>1.1719999999999999</v>
      </c>
      <c r="I560" s="403">
        <v>43307.140972222223</v>
      </c>
      <c r="J560">
        <v>1.1741999999999999</v>
      </c>
      <c r="K560">
        <v>0</v>
      </c>
      <c r="M560">
        <v>-0.37</v>
      </c>
      <c r="N560">
        <v>1.83</v>
      </c>
      <c r="O560">
        <v>1110</v>
      </c>
      <c r="P560" t="s">
        <v>1721</v>
      </c>
      <c r="Q560">
        <v>217</v>
      </c>
      <c r="R560" t="s">
        <v>96</v>
      </c>
    </row>
    <row r="561" spans="1:18">
      <c r="A561" s="542">
        <v>560</v>
      </c>
      <c r="B561" s="403">
        <v>43307.356249999997</v>
      </c>
      <c r="C561" t="s">
        <v>96</v>
      </c>
      <c r="D561">
        <v>0.01</v>
      </c>
      <c r="E561" t="s">
        <v>257</v>
      </c>
      <c r="F561">
        <v>1.1736</v>
      </c>
      <c r="I561" s="403">
        <v>43311.488194444442</v>
      </c>
      <c r="J561">
        <v>1.1692</v>
      </c>
      <c r="K561">
        <v>0</v>
      </c>
      <c r="M561">
        <v>-0.24</v>
      </c>
      <c r="N561">
        <v>-4.6399999999999997</v>
      </c>
      <c r="O561">
        <v>1110</v>
      </c>
      <c r="P561" t="s">
        <v>579</v>
      </c>
      <c r="Q561">
        <v>218</v>
      </c>
      <c r="R561" t="s">
        <v>96</v>
      </c>
    </row>
    <row r="562" spans="1:18">
      <c r="A562" s="542">
        <v>561</v>
      </c>
      <c r="B562" s="403">
        <v>43307.425694444442</v>
      </c>
      <c r="C562" t="s">
        <v>96</v>
      </c>
      <c r="D562">
        <v>0.01</v>
      </c>
      <c r="E562" t="s">
        <v>257</v>
      </c>
      <c r="F562">
        <v>1.1721999999999999</v>
      </c>
      <c r="I562" s="403">
        <v>43311.488194444442</v>
      </c>
      <c r="J562">
        <v>1.1692</v>
      </c>
      <c r="K562">
        <v>0</v>
      </c>
      <c r="M562">
        <v>-0.24</v>
      </c>
      <c r="N562">
        <v>-3.24</v>
      </c>
      <c r="O562">
        <v>1110</v>
      </c>
      <c r="P562" t="s">
        <v>1715</v>
      </c>
      <c r="Q562">
        <v>218</v>
      </c>
      <c r="R562" t="s">
        <v>96</v>
      </c>
    </row>
    <row r="563" spans="1:18">
      <c r="A563" s="542">
        <v>562</v>
      </c>
      <c r="B563" s="403">
        <v>43307.47152777778</v>
      </c>
      <c r="C563" t="s">
        <v>96</v>
      </c>
      <c r="D563">
        <v>0.01</v>
      </c>
      <c r="E563" t="s">
        <v>257</v>
      </c>
      <c r="F563">
        <v>1.1708000000000001</v>
      </c>
      <c r="I563" s="403">
        <v>43311.488194444442</v>
      </c>
      <c r="J563">
        <v>1.1692</v>
      </c>
      <c r="K563">
        <v>0</v>
      </c>
      <c r="M563">
        <v>-0.24</v>
      </c>
      <c r="N563">
        <v>-1.84</v>
      </c>
      <c r="O563">
        <v>1110</v>
      </c>
      <c r="P563" t="s">
        <v>1714</v>
      </c>
      <c r="Q563">
        <v>218</v>
      </c>
      <c r="R563" t="s">
        <v>96</v>
      </c>
    </row>
    <row r="564" spans="1:18">
      <c r="A564" s="542">
        <v>564</v>
      </c>
      <c r="B564" s="403">
        <v>43307.628472222219</v>
      </c>
      <c r="C564" t="s">
        <v>96</v>
      </c>
      <c r="D564">
        <v>0.02</v>
      </c>
      <c r="E564" t="s">
        <v>257</v>
      </c>
      <c r="F564">
        <v>1.1694</v>
      </c>
      <c r="I564" s="403">
        <v>43311.488194444442</v>
      </c>
      <c r="J564">
        <v>1.1692</v>
      </c>
      <c r="K564">
        <v>0</v>
      </c>
      <c r="M564">
        <v>-0.5</v>
      </c>
      <c r="N564">
        <v>-0.9</v>
      </c>
      <c r="O564">
        <v>1110</v>
      </c>
      <c r="P564" t="s">
        <v>1713</v>
      </c>
      <c r="Q564">
        <v>218</v>
      </c>
      <c r="R564" t="s">
        <v>96</v>
      </c>
    </row>
    <row r="565" spans="1:18">
      <c r="A565" s="542">
        <v>565</v>
      </c>
      <c r="B565" s="403">
        <v>43307.647916666669</v>
      </c>
      <c r="C565" t="s">
        <v>96</v>
      </c>
      <c r="D565">
        <v>0.03</v>
      </c>
      <c r="E565" t="s">
        <v>257</v>
      </c>
      <c r="F565">
        <v>1.1678999999999999</v>
      </c>
      <c r="I565" s="403">
        <v>43311.488194444442</v>
      </c>
      <c r="J565">
        <v>1.1692</v>
      </c>
      <c r="K565">
        <v>0</v>
      </c>
      <c r="M565">
        <v>-0.74</v>
      </c>
      <c r="N565">
        <v>3.16</v>
      </c>
      <c r="O565">
        <v>1110</v>
      </c>
      <c r="P565" t="s">
        <v>1712</v>
      </c>
      <c r="Q565">
        <v>218</v>
      </c>
      <c r="R565" t="s">
        <v>96</v>
      </c>
    </row>
    <row r="566" spans="1:18">
      <c r="A566" s="542">
        <v>567</v>
      </c>
      <c r="B566" s="403">
        <v>43307.681250000001</v>
      </c>
      <c r="C566" t="s">
        <v>96</v>
      </c>
      <c r="D566">
        <v>0.04</v>
      </c>
      <c r="E566" t="s">
        <v>257</v>
      </c>
      <c r="F566">
        <v>1.1662999999999999</v>
      </c>
      <c r="I566" s="403">
        <v>43311.488194444442</v>
      </c>
      <c r="J566">
        <v>1.1692</v>
      </c>
      <c r="K566">
        <v>0</v>
      </c>
      <c r="M566">
        <v>-1</v>
      </c>
      <c r="N566">
        <v>10.6</v>
      </c>
      <c r="O566">
        <v>1110</v>
      </c>
      <c r="P566" t="s">
        <v>1711</v>
      </c>
      <c r="Q566">
        <v>218</v>
      </c>
      <c r="R566" t="s">
        <v>96</v>
      </c>
    </row>
    <row r="567" spans="1:18">
      <c r="A567" s="542">
        <v>569</v>
      </c>
      <c r="B567" s="403">
        <v>43307.859722222223</v>
      </c>
      <c r="C567" t="s">
        <v>96</v>
      </c>
      <c r="D567">
        <v>0.06</v>
      </c>
      <c r="E567" t="s">
        <v>257</v>
      </c>
      <c r="F567">
        <v>1.1642999999999999</v>
      </c>
      <c r="I567" s="403">
        <v>43311.488194444442</v>
      </c>
      <c r="J567">
        <v>1.1692</v>
      </c>
      <c r="K567">
        <v>0</v>
      </c>
      <c r="M567">
        <v>-1.48</v>
      </c>
      <c r="N567">
        <v>27.92</v>
      </c>
      <c r="O567">
        <v>1110</v>
      </c>
      <c r="P567" t="s">
        <v>1710</v>
      </c>
      <c r="Q567">
        <v>218</v>
      </c>
      <c r="R567" t="s">
        <v>96</v>
      </c>
    </row>
    <row r="568" spans="1:18">
      <c r="A568" s="542">
        <v>563</v>
      </c>
      <c r="B568" s="403">
        <v>43307.627083333333</v>
      </c>
      <c r="C568" t="s">
        <v>97</v>
      </c>
      <c r="D568">
        <v>0.01</v>
      </c>
      <c r="E568" t="s">
        <v>257</v>
      </c>
      <c r="F568">
        <v>1.1698</v>
      </c>
      <c r="I568" s="403">
        <v>43307.644444444442</v>
      </c>
      <c r="J568">
        <v>1.1686000000000001</v>
      </c>
      <c r="K568">
        <v>0</v>
      </c>
      <c r="M568">
        <v>0</v>
      </c>
      <c r="N568">
        <v>1.2</v>
      </c>
      <c r="O568">
        <v>1110</v>
      </c>
      <c r="P568" t="s">
        <v>567</v>
      </c>
      <c r="Q568">
        <v>219</v>
      </c>
      <c r="R568" t="s">
        <v>97</v>
      </c>
    </row>
    <row r="569" spans="1:18">
      <c r="A569" s="542">
        <v>566</v>
      </c>
      <c r="B569" s="403">
        <v>43307.65</v>
      </c>
      <c r="C569" t="s">
        <v>97</v>
      </c>
      <c r="D569">
        <v>0.01</v>
      </c>
      <c r="E569" t="s">
        <v>257</v>
      </c>
      <c r="F569">
        <v>1.1680999999999999</v>
      </c>
      <c r="I569" s="403">
        <v>43307.681250000001</v>
      </c>
      <c r="J569">
        <v>1.1668000000000001</v>
      </c>
      <c r="K569">
        <v>0</v>
      </c>
      <c r="M569">
        <v>0</v>
      </c>
      <c r="N569">
        <v>1.3</v>
      </c>
      <c r="O569">
        <v>1110</v>
      </c>
      <c r="P569" t="s">
        <v>579</v>
      </c>
      <c r="Q569">
        <v>220</v>
      </c>
      <c r="R569" t="s">
        <v>97</v>
      </c>
    </row>
    <row r="570" spans="1:18">
      <c r="A570" s="542">
        <v>568</v>
      </c>
      <c r="B570" s="403">
        <v>43307.69027777778</v>
      </c>
      <c r="C570" t="s">
        <v>97</v>
      </c>
      <c r="D570">
        <v>0.01</v>
      </c>
      <c r="E570" t="s">
        <v>257</v>
      </c>
      <c r="F570">
        <v>1.1657999999999999</v>
      </c>
      <c r="I570" s="403">
        <v>43307.848611111112</v>
      </c>
      <c r="J570">
        <v>1.1646000000000001</v>
      </c>
      <c r="K570">
        <v>0</v>
      </c>
      <c r="M570">
        <v>0</v>
      </c>
      <c r="N570">
        <v>1.2</v>
      </c>
      <c r="O570">
        <v>1110</v>
      </c>
      <c r="P570" t="s">
        <v>579</v>
      </c>
      <c r="Q570">
        <v>221</v>
      </c>
      <c r="R570" t="s">
        <v>97</v>
      </c>
    </row>
    <row r="571" spans="1:18">
      <c r="A571" s="542">
        <v>570</v>
      </c>
      <c r="B571" s="403">
        <v>43308.362500000003</v>
      </c>
      <c r="C571" t="s">
        <v>97</v>
      </c>
      <c r="D571">
        <v>0.01</v>
      </c>
      <c r="E571" t="s">
        <v>257</v>
      </c>
      <c r="F571">
        <v>1.1642999999999999</v>
      </c>
      <c r="I571" s="403">
        <v>43308.430555555555</v>
      </c>
      <c r="J571">
        <v>1.1635</v>
      </c>
      <c r="K571">
        <v>0</v>
      </c>
      <c r="M571">
        <v>0</v>
      </c>
      <c r="N571">
        <v>0.8</v>
      </c>
      <c r="O571">
        <v>1110</v>
      </c>
      <c r="P571" t="s">
        <v>579</v>
      </c>
      <c r="Q571">
        <v>222</v>
      </c>
      <c r="R571" t="s">
        <v>97</v>
      </c>
    </row>
    <row r="572" spans="1:18">
      <c r="A572" s="542">
        <v>571</v>
      </c>
      <c r="B572" s="403">
        <v>43308.38958333333</v>
      </c>
      <c r="C572" t="s">
        <v>97</v>
      </c>
      <c r="D572">
        <v>0.01</v>
      </c>
      <c r="E572" t="s">
        <v>257</v>
      </c>
      <c r="F572">
        <v>1.1655</v>
      </c>
      <c r="I572" s="403">
        <v>43308.430555555555</v>
      </c>
      <c r="J572">
        <v>1.1635</v>
      </c>
      <c r="K572">
        <v>0</v>
      </c>
      <c r="M572">
        <v>0</v>
      </c>
      <c r="N572">
        <v>2</v>
      </c>
      <c r="O572">
        <v>1110</v>
      </c>
      <c r="P572" t="s">
        <v>1716</v>
      </c>
      <c r="Q572">
        <v>222</v>
      </c>
      <c r="R572" t="s">
        <v>97</v>
      </c>
    </row>
    <row r="573" spans="1:18">
      <c r="A573" s="542">
        <v>572</v>
      </c>
      <c r="B573" s="403">
        <v>43308.505555555559</v>
      </c>
      <c r="C573" t="s">
        <v>97</v>
      </c>
      <c r="D573">
        <v>0.01</v>
      </c>
      <c r="E573" t="s">
        <v>257</v>
      </c>
      <c r="F573">
        <v>1.1625000000000001</v>
      </c>
      <c r="I573" s="403">
        <v>43312.956944444442</v>
      </c>
      <c r="J573">
        <v>1.1687000000000001</v>
      </c>
      <c r="K573">
        <v>0</v>
      </c>
      <c r="M573">
        <v>0.04</v>
      </c>
      <c r="N573">
        <v>-6.16</v>
      </c>
      <c r="O573">
        <v>1110</v>
      </c>
      <c r="P573" t="s">
        <v>579</v>
      </c>
      <c r="Q573">
        <v>223</v>
      </c>
      <c r="R573" t="s">
        <v>97</v>
      </c>
    </row>
    <row r="574" spans="1:18">
      <c r="A574" s="542">
        <v>573</v>
      </c>
      <c r="B574" s="403">
        <v>43308.62222222222</v>
      </c>
      <c r="C574" t="s">
        <v>97</v>
      </c>
      <c r="D574">
        <v>0.01</v>
      </c>
      <c r="E574" t="s">
        <v>257</v>
      </c>
      <c r="F574">
        <v>1.1637999999999999</v>
      </c>
      <c r="I574" s="403">
        <v>43312.956944444442</v>
      </c>
      <c r="J574">
        <v>1.1687000000000001</v>
      </c>
      <c r="K574">
        <v>0</v>
      </c>
      <c r="M574">
        <v>0.04</v>
      </c>
      <c r="N574">
        <v>-4.8600000000000003</v>
      </c>
      <c r="O574">
        <v>1110</v>
      </c>
      <c r="P574" t="s">
        <v>1709</v>
      </c>
      <c r="Q574">
        <v>223</v>
      </c>
      <c r="R574" t="s">
        <v>97</v>
      </c>
    </row>
    <row r="575" spans="1:18">
      <c r="A575" s="542">
        <v>574</v>
      </c>
      <c r="B575" s="403">
        <v>43308.640277777777</v>
      </c>
      <c r="C575" t="s">
        <v>97</v>
      </c>
      <c r="D575">
        <v>0.01</v>
      </c>
      <c r="E575" t="s">
        <v>257</v>
      </c>
      <c r="F575">
        <v>1.1652</v>
      </c>
      <c r="I575" s="403">
        <v>43312.956944444442</v>
      </c>
      <c r="J575">
        <v>1.1687000000000001</v>
      </c>
      <c r="K575">
        <v>0</v>
      </c>
      <c r="M575">
        <v>0.04</v>
      </c>
      <c r="N575">
        <v>-3.46</v>
      </c>
      <c r="O575">
        <v>1110</v>
      </c>
      <c r="P575" t="s">
        <v>1707</v>
      </c>
      <c r="Q575">
        <v>223</v>
      </c>
      <c r="R575" t="s">
        <v>97</v>
      </c>
    </row>
    <row r="576" spans="1:18">
      <c r="A576" s="542">
        <v>575</v>
      </c>
      <c r="B576" s="403">
        <v>43311.408333333333</v>
      </c>
      <c r="C576" t="s">
        <v>97</v>
      </c>
      <c r="D576">
        <v>0.02</v>
      </c>
      <c r="E576" t="s">
        <v>257</v>
      </c>
      <c r="F576">
        <v>1.1666000000000001</v>
      </c>
      <c r="I576" s="403">
        <v>43312.956944444442</v>
      </c>
      <c r="J576">
        <v>1.1687000000000001</v>
      </c>
      <c r="K576">
        <v>0</v>
      </c>
      <c r="M576">
        <v>0.03</v>
      </c>
      <c r="N576">
        <v>-4.17</v>
      </c>
      <c r="O576">
        <v>1110</v>
      </c>
      <c r="P576" t="s">
        <v>1708</v>
      </c>
      <c r="Q576">
        <v>223</v>
      </c>
      <c r="R576" t="s">
        <v>97</v>
      </c>
    </row>
    <row r="577" spans="1:18">
      <c r="A577" s="542">
        <v>576</v>
      </c>
      <c r="B577" s="403">
        <v>43311.47152777778</v>
      </c>
      <c r="C577" t="s">
        <v>97</v>
      </c>
      <c r="D577">
        <v>0.03</v>
      </c>
      <c r="E577" t="s">
        <v>257</v>
      </c>
      <c r="F577">
        <v>1.1681999999999999</v>
      </c>
      <c r="I577" s="403">
        <v>43312.956944444442</v>
      </c>
      <c r="J577">
        <v>1.1687000000000001</v>
      </c>
      <c r="K577">
        <v>0</v>
      </c>
      <c r="M577">
        <v>0.05</v>
      </c>
      <c r="N577">
        <v>-1.45</v>
      </c>
      <c r="O577">
        <v>1110</v>
      </c>
      <c r="P577" t="s">
        <v>1706</v>
      </c>
      <c r="Q577">
        <v>223</v>
      </c>
      <c r="R577" t="s">
        <v>97</v>
      </c>
    </row>
    <row r="578" spans="1:18">
      <c r="A578" s="542">
        <v>578</v>
      </c>
      <c r="B578" s="403">
        <v>43311.626388888886</v>
      </c>
      <c r="C578" t="s">
        <v>97</v>
      </c>
      <c r="D578">
        <v>0.04</v>
      </c>
      <c r="E578" t="s">
        <v>257</v>
      </c>
      <c r="F578">
        <v>1.1698</v>
      </c>
      <c r="I578" s="403">
        <v>43312.956944444442</v>
      </c>
      <c r="J578">
        <v>1.1687000000000001</v>
      </c>
      <c r="K578">
        <v>0</v>
      </c>
      <c r="M578">
        <v>0.06</v>
      </c>
      <c r="N578">
        <v>4.46</v>
      </c>
      <c r="O578">
        <v>1110</v>
      </c>
      <c r="P578" t="s">
        <v>1705</v>
      </c>
      <c r="Q578">
        <v>223</v>
      </c>
      <c r="R578" t="s">
        <v>97</v>
      </c>
    </row>
    <row r="579" spans="1:18">
      <c r="A579" s="542">
        <v>580</v>
      </c>
      <c r="B579" s="403">
        <v>43311.734722222223</v>
      </c>
      <c r="C579" t="s">
        <v>97</v>
      </c>
      <c r="D579">
        <v>0.06</v>
      </c>
      <c r="E579" t="s">
        <v>257</v>
      </c>
      <c r="F579">
        <v>1.1717</v>
      </c>
      <c r="I579" s="403">
        <v>43312.956944444442</v>
      </c>
      <c r="J579">
        <v>1.1687000000000001</v>
      </c>
      <c r="K579">
        <v>0</v>
      </c>
      <c r="M579">
        <v>0.09</v>
      </c>
      <c r="N579">
        <v>18.09</v>
      </c>
      <c r="O579">
        <v>1110</v>
      </c>
      <c r="P579" t="s">
        <v>1704</v>
      </c>
      <c r="Q579">
        <v>223</v>
      </c>
      <c r="R579" t="s">
        <v>97</v>
      </c>
    </row>
    <row r="580" spans="1:18">
      <c r="A580" s="542">
        <v>585</v>
      </c>
      <c r="B580" s="403">
        <v>43312.551388888889</v>
      </c>
      <c r="C580" t="s">
        <v>97</v>
      </c>
      <c r="D580">
        <v>0.09</v>
      </c>
      <c r="E580" t="s">
        <v>257</v>
      </c>
      <c r="F580">
        <v>1.1740999999999999</v>
      </c>
      <c r="I580" s="403">
        <v>43312.956944444442</v>
      </c>
      <c r="J580">
        <v>1.1687000000000001</v>
      </c>
      <c r="K580">
        <v>0</v>
      </c>
      <c r="M580">
        <v>0</v>
      </c>
      <c r="N580">
        <v>48.6</v>
      </c>
      <c r="O580">
        <v>1110</v>
      </c>
      <c r="P580" t="s">
        <v>1703</v>
      </c>
      <c r="Q580">
        <v>223</v>
      </c>
      <c r="R580" t="s">
        <v>97</v>
      </c>
    </row>
    <row r="581" spans="1:18">
      <c r="A581" s="542">
        <v>577</v>
      </c>
      <c r="B581" s="403">
        <v>43311.490277777775</v>
      </c>
      <c r="C581" t="s">
        <v>96</v>
      </c>
      <c r="D581">
        <v>0.01</v>
      </c>
      <c r="E581" t="s">
        <v>257</v>
      </c>
      <c r="F581">
        <v>1.1689000000000001</v>
      </c>
      <c r="I581" s="403">
        <v>43311.654861111114</v>
      </c>
      <c r="J581">
        <v>1.1700999999999999</v>
      </c>
      <c r="K581">
        <v>0</v>
      </c>
      <c r="M581">
        <v>0</v>
      </c>
      <c r="N581">
        <v>1.2</v>
      </c>
      <c r="O581">
        <v>1110</v>
      </c>
      <c r="P581" t="s">
        <v>579</v>
      </c>
      <c r="Q581">
        <v>224</v>
      </c>
      <c r="R581" t="s">
        <v>96</v>
      </c>
    </row>
    <row r="582" spans="1:18">
      <c r="A582" s="542">
        <v>579</v>
      </c>
      <c r="B582" s="403">
        <v>43311.669444444444</v>
      </c>
      <c r="C582" t="s">
        <v>96</v>
      </c>
      <c r="D582">
        <v>0.01</v>
      </c>
      <c r="E582" t="s">
        <v>257</v>
      </c>
      <c r="F582">
        <v>1.1706000000000001</v>
      </c>
      <c r="I582" s="403">
        <v>43311.742361111108</v>
      </c>
      <c r="J582">
        <v>1.1718</v>
      </c>
      <c r="K582">
        <v>0</v>
      </c>
      <c r="M582">
        <v>0</v>
      </c>
      <c r="N582">
        <v>1.2</v>
      </c>
      <c r="O582">
        <v>1110</v>
      </c>
      <c r="P582" t="s">
        <v>579</v>
      </c>
      <c r="Q582">
        <v>225</v>
      </c>
      <c r="R582" t="s">
        <v>96</v>
      </c>
    </row>
    <row r="583" spans="1:18">
      <c r="A583" s="542">
        <v>581</v>
      </c>
      <c r="B583" s="403">
        <v>43312.180555555555</v>
      </c>
      <c r="C583" t="s">
        <v>96</v>
      </c>
      <c r="D583">
        <v>0.01</v>
      </c>
      <c r="E583" t="s">
        <v>257</v>
      </c>
      <c r="F583">
        <v>1.1705000000000001</v>
      </c>
      <c r="I583" s="403">
        <v>43312.283333333333</v>
      </c>
      <c r="J583">
        <v>1.1717</v>
      </c>
      <c r="K583">
        <v>0</v>
      </c>
      <c r="M583">
        <v>0</v>
      </c>
      <c r="N583">
        <v>1.2</v>
      </c>
      <c r="O583">
        <v>1110</v>
      </c>
      <c r="P583" t="s">
        <v>579</v>
      </c>
      <c r="Q583">
        <v>226</v>
      </c>
      <c r="R583" t="s">
        <v>96</v>
      </c>
    </row>
    <row r="584" spans="1:18">
      <c r="A584" s="542">
        <v>582</v>
      </c>
      <c r="B584" s="403">
        <v>43312.37777777778</v>
      </c>
      <c r="C584" t="s">
        <v>96</v>
      </c>
      <c r="D584">
        <v>0.01</v>
      </c>
      <c r="E584" t="s">
        <v>257</v>
      </c>
      <c r="F584">
        <v>1.1718999999999999</v>
      </c>
      <c r="I584" s="403">
        <v>43312.456250000003</v>
      </c>
      <c r="J584">
        <v>1.1731</v>
      </c>
      <c r="K584">
        <v>0</v>
      </c>
      <c r="M584">
        <v>0</v>
      </c>
      <c r="N584">
        <v>1.2</v>
      </c>
      <c r="O584">
        <v>1110</v>
      </c>
      <c r="P584" t="s">
        <v>579</v>
      </c>
      <c r="Q584">
        <v>227</v>
      </c>
      <c r="R584" t="s">
        <v>96</v>
      </c>
    </row>
    <row r="585" spans="1:18">
      <c r="A585" s="542">
        <v>583</v>
      </c>
      <c r="B585" s="403">
        <v>43312.459722222222</v>
      </c>
      <c r="C585" t="s">
        <v>96</v>
      </c>
      <c r="D585">
        <v>0.01</v>
      </c>
      <c r="E585" t="s">
        <v>257</v>
      </c>
      <c r="F585">
        <v>1.1722999999999999</v>
      </c>
      <c r="I585" s="403">
        <v>43312.52847222222</v>
      </c>
      <c r="J585">
        <v>1.1735</v>
      </c>
      <c r="K585">
        <v>0</v>
      </c>
      <c r="M585">
        <v>0</v>
      </c>
      <c r="N585">
        <v>1.2</v>
      </c>
      <c r="O585">
        <v>1110</v>
      </c>
      <c r="P585" t="s">
        <v>579</v>
      </c>
      <c r="Q585">
        <v>228</v>
      </c>
      <c r="R585" t="s">
        <v>96</v>
      </c>
    </row>
    <row r="586" spans="1:18">
      <c r="A586" s="542">
        <v>584</v>
      </c>
      <c r="B586" s="403">
        <v>43312.531944444447</v>
      </c>
      <c r="C586" t="s">
        <v>96</v>
      </c>
      <c r="D586">
        <v>0.01</v>
      </c>
      <c r="E586" t="s">
        <v>257</v>
      </c>
      <c r="F586">
        <v>1.1731</v>
      </c>
      <c r="I586" s="403">
        <v>43312.551388888889</v>
      </c>
      <c r="J586">
        <v>1.1742999999999999</v>
      </c>
      <c r="K586">
        <v>0</v>
      </c>
      <c r="M586">
        <v>0</v>
      </c>
      <c r="N586">
        <v>1.2</v>
      </c>
      <c r="O586">
        <v>1110</v>
      </c>
      <c r="P586" t="s">
        <v>567</v>
      </c>
      <c r="Q586">
        <v>229</v>
      </c>
      <c r="R586" t="s">
        <v>96</v>
      </c>
    </row>
    <row r="587" spans="1:18">
      <c r="A587" s="542">
        <v>586</v>
      </c>
      <c r="B587" s="403">
        <v>43312.617361111108</v>
      </c>
      <c r="C587" t="s">
        <v>96</v>
      </c>
      <c r="D587">
        <v>0.01</v>
      </c>
      <c r="E587" t="s">
        <v>257</v>
      </c>
      <c r="F587">
        <v>1.1737</v>
      </c>
      <c r="I587" s="403">
        <v>43332.770138888889</v>
      </c>
      <c r="J587">
        <v>1.1462000000000001</v>
      </c>
      <c r="K587">
        <v>0</v>
      </c>
      <c r="M587">
        <v>-2.4300000000000002</v>
      </c>
      <c r="N587">
        <v>-29.93</v>
      </c>
      <c r="O587">
        <v>1110</v>
      </c>
      <c r="P587" t="s">
        <v>579</v>
      </c>
      <c r="Q587">
        <v>230</v>
      </c>
      <c r="R587" t="s">
        <v>96</v>
      </c>
    </row>
    <row r="588" spans="1:18">
      <c r="A588" s="542">
        <v>587</v>
      </c>
      <c r="B588" s="403">
        <v>43312.630555555559</v>
      </c>
      <c r="C588" t="s">
        <v>96</v>
      </c>
      <c r="D588">
        <v>0.01</v>
      </c>
      <c r="E588" t="s">
        <v>257</v>
      </c>
      <c r="F588">
        <v>1.1718999999999999</v>
      </c>
      <c r="I588" s="403">
        <v>43332.770138888889</v>
      </c>
      <c r="J588">
        <v>1.1462000000000001</v>
      </c>
      <c r="K588">
        <v>0</v>
      </c>
      <c r="M588">
        <v>-2.4300000000000002</v>
      </c>
      <c r="N588">
        <v>-28.13</v>
      </c>
      <c r="O588">
        <v>1110</v>
      </c>
      <c r="P588" t="s">
        <v>1652</v>
      </c>
      <c r="Q588">
        <v>230</v>
      </c>
      <c r="R588" t="s">
        <v>96</v>
      </c>
    </row>
    <row r="589" spans="1:18">
      <c r="A589" s="542">
        <v>588</v>
      </c>
      <c r="B589" s="403">
        <v>43312.660416666666</v>
      </c>
      <c r="C589" t="s">
        <v>96</v>
      </c>
      <c r="D589">
        <v>0.01</v>
      </c>
      <c r="E589" t="s">
        <v>257</v>
      </c>
      <c r="F589">
        <v>1.1705000000000001</v>
      </c>
      <c r="I589" s="403">
        <v>43332.770138888889</v>
      </c>
      <c r="J589">
        <v>1.1462000000000001</v>
      </c>
      <c r="K589">
        <v>0</v>
      </c>
      <c r="M589">
        <v>-2.4300000000000002</v>
      </c>
      <c r="N589">
        <v>-26.73</v>
      </c>
      <c r="O589">
        <v>1110</v>
      </c>
      <c r="P589" t="s">
        <v>1651</v>
      </c>
      <c r="Q589">
        <v>230</v>
      </c>
      <c r="R589" t="s">
        <v>96</v>
      </c>
    </row>
    <row r="590" spans="1:18">
      <c r="A590" s="542">
        <v>589</v>
      </c>
      <c r="B590" s="403">
        <v>43312.801388888889</v>
      </c>
      <c r="C590" t="s">
        <v>96</v>
      </c>
      <c r="D590">
        <v>0.02</v>
      </c>
      <c r="E590" t="s">
        <v>257</v>
      </c>
      <c r="F590">
        <v>1.1691</v>
      </c>
      <c r="I590" s="403">
        <v>43332.770138888889</v>
      </c>
      <c r="J590">
        <v>1.1462000000000001</v>
      </c>
      <c r="K590">
        <v>0</v>
      </c>
      <c r="M590">
        <v>-4.97</v>
      </c>
      <c r="N590">
        <v>-50.77</v>
      </c>
      <c r="O590">
        <v>1110</v>
      </c>
      <c r="P590" t="s">
        <v>1653</v>
      </c>
      <c r="Q590">
        <v>230</v>
      </c>
      <c r="R590" t="s">
        <v>96</v>
      </c>
    </row>
    <row r="591" spans="1:18">
      <c r="A591" s="542">
        <v>590</v>
      </c>
      <c r="B591" s="403">
        <v>43313.34097222222</v>
      </c>
      <c r="C591" t="s">
        <v>96</v>
      </c>
      <c r="D591">
        <v>0.03</v>
      </c>
      <c r="E591" t="s">
        <v>257</v>
      </c>
      <c r="F591">
        <v>1.1676</v>
      </c>
      <c r="I591" s="403">
        <v>43332.770138888889</v>
      </c>
      <c r="J591">
        <v>1.1462000000000001</v>
      </c>
      <c r="K591">
        <v>0</v>
      </c>
      <c r="M591">
        <v>-7.06</v>
      </c>
      <c r="N591">
        <v>-71.260000000000005</v>
      </c>
      <c r="O591">
        <v>1110</v>
      </c>
      <c r="P591" t="s">
        <v>1654</v>
      </c>
      <c r="Q591">
        <v>230</v>
      </c>
      <c r="R591" t="s">
        <v>96</v>
      </c>
    </row>
    <row r="592" spans="1:18">
      <c r="A592" s="542">
        <v>594</v>
      </c>
      <c r="B592" s="403">
        <v>43313.890972222223</v>
      </c>
      <c r="C592" t="s">
        <v>96</v>
      </c>
      <c r="D592">
        <v>0.04</v>
      </c>
      <c r="E592" t="s">
        <v>257</v>
      </c>
      <c r="F592">
        <v>1.1659999999999999</v>
      </c>
      <c r="I592" s="403">
        <v>43332.770138888889</v>
      </c>
      <c r="J592">
        <v>1.1462000000000001</v>
      </c>
      <c r="K592">
        <v>0</v>
      </c>
      <c r="M592">
        <v>-9.4700000000000006</v>
      </c>
      <c r="N592">
        <v>-88.67</v>
      </c>
      <c r="O592">
        <v>1110</v>
      </c>
      <c r="P592" t="s">
        <v>1655</v>
      </c>
      <c r="Q592">
        <v>230</v>
      </c>
      <c r="R592" t="s">
        <v>96</v>
      </c>
    </row>
    <row r="593" spans="1:18">
      <c r="A593" s="542">
        <v>596</v>
      </c>
      <c r="B593" s="403">
        <v>43314.361111111109</v>
      </c>
      <c r="C593" t="s">
        <v>96</v>
      </c>
      <c r="D593">
        <v>0.06</v>
      </c>
      <c r="E593" t="s">
        <v>257</v>
      </c>
      <c r="F593">
        <v>1.1640999999999999</v>
      </c>
      <c r="I593" s="403">
        <v>43332.770138888889</v>
      </c>
      <c r="J593">
        <v>1.1462000000000001</v>
      </c>
      <c r="K593">
        <v>0</v>
      </c>
      <c r="M593">
        <v>-11.86</v>
      </c>
      <c r="N593">
        <v>-119.26</v>
      </c>
      <c r="O593">
        <v>1110</v>
      </c>
      <c r="P593" t="s">
        <v>1656</v>
      </c>
      <c r="Q593">
        <v>230</v>
      </c>
      <c r="R593" t="s">
        <v>96</v>
      </c>
    </row>
    <row r="594" spans="1:18">
      <c r="A594" s="542">
        <v>598</v>
      </c>
      <c r="B594" s="403">
        <v>43314.474305555559</v>
      </c>
      <c r="C594" t="s">
        <v>96</v>
      </c>
      <c r="D594">
        <v>0.09</v>
      </c>
      <c r="E594" t="s">
        <v>257</v>
      </c>
      <c r="F594">
        <v>1.1617999999999999</v>
      </c>
      <c r="I594" s="403">
        <v>43332.770138888889</v>
      </c>
      <c r="J594">
        <v>1.1462000000000001</v>
      </c>
      <c r="K594">
        <v>0</v>
      </c>
      <c r="M594">
        <v>-17.899999999999999</v>
      </c>
      <c r="N594">
        <v>-158.30000000000001</v>
      </c>
      <c r="O594">
        <v>1110</v>
      </c>
      <c r="P594" t="s">
        <v>1657</v>
      </c>
      <c r="Q594">
        <v>230</v>
      </c>
      <c r="R594" t="s">
        <v>96</v>
      </c>
    </row>
    <row r="595" spans="1:18">
      <c r="A595" s="542">
        <v>602</v>
      </c>
      <c r="B595" s="403">
        <v>43314.859027777777</v>
      </c>
      <c r="C595" t="s">
        <v>96</v>
      </c>
      <c r="D595">
        <v>0.13</v>
      </c>
      <c r="E595" t="s">
        <v>257</v>
      </c>
      <c r="F595">
        <v>1.1592</v>
      </c>
      <c r="I595" s="403">
        <v>43332.770138888889</v>
      </c>
      <c r="J595">
        <v>1.1462000000000001</v>
      </c>
      <c r="K595">
        <v>0</v>
      </c>
      <c r="M595">
        <v>-25.78</v>
      </c>
      <c r="N595">
        <v>-194.78</v>
      </c>
      <c r="O595">
        <v>1110</v>
      </c>
      <c r="P595" t="s">
        <v>1658</v>
      </c>
      <c r="Q595">
        <v>230</v>
      </c>
      <c r="R595" t="s">
        <v>96</v>
      </c>
    </row>
    <row r="596" spans="1:18">
      <c r="A596" s="542">
        <v>609</v>
      </c>
      <c r="B596" s="403">
        <v>43318.097916666666</v>
      </c>
      <c r="C596" t="s">
        <v>96</v>
      </c>
      <c r="D596">
        <v>0.2</v>
      </c>
      <c r="E596" t="s">
        <v>257</v>
      </c>
      <c r="F596">
        <v>1.1559999999999999</v>
      </c>
      <c r="I596" s="403">
        <v>43332.770138888889</v>
      </c>
      <c r="J596">
        <v>1.1462000000000001</v>
      </c>
      <c r="K596">
        <v>0</v>
      </c>
      <c r="M596">
        <v>-34.74</v>
      </c>
      <c r="N596">
        <v>-230.74</v>
      </c>
      <c r="O596">
        <v>1110</v>
      </c>
      <c r="P596" t="s">
        <v>1660</v>
      </c>
      <c r="Q596">
        <v>230</v>
      </c>
      <c r="R596" t="s">
        <v>96</v>
      </c>
    </row>
    <row r="597" spans="1:18">
      <c r="A597" s="542">
        <v>622</v>
      </c>
      <c r="B597" s="403">
        <v>43322.039583333331</v>
      </c>
      <c r="C597" t="s">
        <v>96</v>
      </c>
      <c r="D597">
        <v>0.32</v>
      </c>
      <c r="E597" t="s">
        <v>257</v>
      </c>
      <c r="F597">
        <v>1.1520999999999999</v>
      </c>
      <c r="I597" s="403">
        <v>43332.770138888889</v>
      </c>
      <c r="J597">
        <v>1.1462000000000001</v>
      </c>
      <c r="K597">
        <v>0</v>
      </c>
      <c r="M597">
        <v>-31.76</v>
      </c>
      <c r="N597">
        <v>-220.56</v>
      </c>
      <c r="O597">
        <v>1110</v>
      </c>
      <c r="P597" t="s">
        <v>1659</v>
      </c>
      <c r="Q597">
        <v>230</v>
      </c>
      <c r="R597" t="s">
        <v>96</v>
      </c>
    </row>
    <row r="598" spans="1:18">
      <c r="A598" s="542">
        <v>624</v>
      </c>
      <c r="B598" s="403">
        <v>43322.302777777775</v>
      </c>
      <c r="C598" t="s">
        <v>96</v>
      </c>
      <c r="D598">
        <v>0.52</v>
      </c>
      <c r="E598" t="s">
        <v>257</v>
      </c>
      <c r="F598">
        <v>1.1464000000000001</v>
      </c>
      <c r="I598" s="403">
        <v>43332.770138888889</v>
      </c>
      <c r="J598">
        <v>1.1462000000000001</v>
      </c>
      <c r="K598">
        <v>0</v>
      </c>
      <c r="M598">
        <v>-51.61</v>
      </c>
      <c r="N598">
        <v>-62.01</v>
      </c>
      <c r="O598">
        <v>1110</v>
      </c>
      <c r="P598" t="s">
        <v>1650</v>
      </c>
      <c r="Q598">
        <v>230</v>
      </c>
      <c r="R598" t="s">
        <v>96</v>
      </c>
    </row>
    <row r="599" spans="1:18">
      <c r="A599" s="542">
        <v>637</v>
      </c>
      <c r="B599" s="403">
        <v>43322.743750000001</v>
      </c>
      <c r="C599" t="s">
        <v>96</v>
      </c>
      <c r="D599">
        <v>0.86</v>
      </c>
      <c r="E599" t="s">
        <v>257</v>
      </c>
      <c r="F599">
        <v>1.1409</v>
      </c>
      <c r="I599" s="403">
        <v>43332.770138888889</v>
      </c>
      <c r="J599">
        <v>1.1462000000000001</v>
      </c>
      <c r="K599">
        <v>0</v>
      </c>
      <c r="M599">
        <v>-85.37</v>
      </c>
      <c r="N599">
        <v>370.43</v>
      </c>
      <c r="O599">
        <v>1110</v>
      </c>
      <c r="P599" t="s">
        <v>1649</v>
      </c>
      <c r="Q599">
        <v>230</v>
      </c>
      <c r="R599" t="s">
        <v>96</v>
      </c>
    </row>
    <row r="600" spans="1:18">
      <c r="A600" s="542">
        <v>660</v>
      </c>
      <c r="B600" s="403">
        <v>43326.745138888888</v>
      </c>
      <c r="C600" t="s">
        <v>96</v>
      </c>
      <c r="D600">
        <v>1.47</v>
      </c>
      <c r="E600" t="s">
        <v>257</v>
      </c>
      <c r="F600">
        <v>1.1349</v>
      </c>
      <c r="I600" s="403">
        <v>43332.770138888889</v>
      </c>
      <c r="J600">
        <v>1.1462000000000001</v>
      </c>
      <c r="K600">
        <v>0</v>
      </c>
      <c r="M600">
        <v>-109.45</v>
      </c>
      <c r="N600">
        <v>1551.65</v>
      </c>
      <c r="O600">
        <v>1110</v>
      </c>
      <c r="P600" t="s">
        <v>1648</v>
      </c>
      <c r="Q600">
        <v>230</v>
      </c>
      <c r="R600" t="s">
        <v>96</v>
      </c>
    </row>
    <row r="601" spans="1:18">
      <c r="A601" s="542">
        <v>591</v>
      </c>
      <c r="B601" s="403">
        <v>43313.367361111108</v>
      </c>
      <c r="C601" t="s">
        <v>97</v>
      </c>
      <c r="D601">
        <v>0.01</v>
      </c>
      <c r="E601" t="s">
        <v>257</v>
      </c>
      <c r="F601">
        <v>1.1679999999999999</v>
      </c>
      <c r="I601" s="403">
        <v>43313.702777777777</v>
      </c>
      <c r="J601">
        <v>1.1674</v>
      </c>
      <c r="K601">
        <v>0</v>
      </c>
      <c r="M601">
        <v>0</v>
      </c>
      <c r="N601">
        <v>0.6</v>
      </c>
      <c r="O601">
        <v>1110</v>
      </c>
      <c r="P601" t="s">
        <v>579</v>
      </c>
      <c r="Q601">
        <v>231</v>
      </c>
      <c r="R601" t="s">
        <v>97</v>
      </c>
    </row>
    <row r="602" spans="1:18">
      <c r="A602" s="542">
        <v>592</v>
      </c>
      <c r="B602" s="403">
        <v>43313.400694444441</v>
      </c>
      <c r="C602" t="s">
        <v>97</v>
      </c>
      <c r="D602">
        <v>0.01</v>
      </c>
      <c r="E602" t="s">
        <v>257</v>
      </c>
      <c r="F602">
        <v>1.1692</v>
      </c>
      <c r="I602" s="403">
        <v>43313.702777777777</v>
      </c>
      <c r="J602">
        <v>1.1674</v>
      </c>
      <c r="K602">
        <v>0</v>
      </c>
      <c r="M602">
        <v>0</v>
      </c>
      <c r="N602">
        <v>1.8</v>
      </c>
      <c r="O602">
        <v>1110</v>
      </c>
      <c r="P602" t="s">
        <v>1702</v>
      </c>
      <c r="Q602">
        <v>231</v>
      </c>
      <c r="R602" t="s">
        <v>97</v>
      </c>
    </row>
    <row r="603" spans="1:18">
      <c r="A603" s="542">
        <v>593</v>
      </c>
      <c r="B603" s="403">
        <v>43313.706944444442</v>
      </c>
      <c r="C603" t="s">
        <v>97</v>
      </c>
      <c r="D603">
        <v>0.01</v>
      </c>
      <c r="E603" t="s">
        <v>257</v>
      </c>
      <c r="F603">
        <v>1.1672</v>
      </c>
      <c r="I603" s="403">
        <v>43313.804861111108</v>
      </c>
      <c r="J603">
        <v>1.1659999999999999</v>
      </c>
      <c r="K603">
        <v>0</v>
      </c>
      <c r="M603">
        <v>0</v>
      </c>
      <c r="N603">
        <v>1.2</v>
      </c>
      <c r="O603">
        <v>1110</v>
      </c>
      <c r="P603" t="s">
        <v>579</v>
      </c>
      <c r="Q603">
        <v>232</v>
      </c>
      <c r="R603" t="s">
        <v>97</v>
      </c>
    </row>
    <row r="604" spans="1:18">
      <c r="A604" s="542">
        <v>595</v>
      </c>
      <c r="B604" s="403">
        <v>43314.145833333336</v>
      </c>
      <c r="C604" t="s">
        <v>97</v>
      </c>
      <c r="D604">
        <v>0.01</v>
      </c>
      <c r="E604" t="s">
        <v>257</v>
      </c>
      <c r="F604">
        <v>1.1666000000000001</v>
      </c>
      <c r="I604" s="403">
        <v>43314.230555555558</v>
      </c>
      <c r="J604">
        <v>1.1654</v>
      </c>
      <c r="K604">
        <v>0</v>
      </c>
      <c r="M604">
        <v>0</v>
      </c>
      <c r="N604">
        <v>1.2</v>
      </c>
      <c r="O604">
        <v>1110</v>
      </c>
      <c r="P604" t="s">
        <v>579</v>
      </c>
      <c r="Q604">
        <v>233</v>
      </c>
      <c r="R604" t="s">
        <v>97</v>
      </c>
    </row>
    <row r="605" spans="1:18">
      <c r="A605" s="542">
        <v>597</v>
      </c>
      <c r="B605" s="403">
        <v>43314.394444444442</v>
      </c>
      <c r="C605" t="s">
        <v>97</v>
      </c>
      <c r="D605">
        <v>0.01</v>
      </c>
      <c r="E605" t="s">
        <v>257</v>
      </c>
      <c r="F605">
        <v>1.163</v>
      </c>
      <c r="I605" s="403">
        <v>43314.474305555559</v>
      </c>
      <c r="J605">
        <v>1.1617999999999999</v>
      </c>
      <c r="K605">
        <v>0</v>
      </c>
      <c r="M605">
        <v>0</v>
      </c>
      <c r="N605">
        <v>1.2</v>
      </c>
      <c r="O605">
        <v>1110</v>
      </c>
      <c r="P605" t="s">
        <v>579</v>
      </c>
      <c r="Q605">
        <v>234</v>
      </c>
      <c r="R605" t="s">
        <v>97</v>
      </c>
    </row>
    <row r="606" spans="1:18">
      <c r="A606" s="542">
        <v>599</v>
      </c>
      <c r="B606" s="403">
        <v>43314.527777777781</v>
      </c>
      <c r="C606" t="s">
        <v>97</v>
      </c>
      <c r="D606">
        <v>0.01</v>
      </c>
      <c r="E606" t="s">
        <v>257</v>
      </c>
      <c r="F606">
        <v>1.1621999999999999</v>
      </c>
      <c r="I606" s="403">
        <v>43314.574305555558</v>
      </c>
      <c r="J606">
        <v>1.161</v>
      </c>
      <c r="K606">
        <v>0</v>
      </c>
      <c r="M606">
        <v>0</v>
      </c>
      <c r="N606">
        <v>1.2</v>
      </c>
      <c r="O606">
        <v>1110</v>
      </c>
      <c r="P606" t="s">
        <v>579</v>
      </c>
      <c r="Q606">
        <v>235</v>
      </c>
      <c r="R606" t="s">
        <v>97</v>
      </c>
    </row>
    <row r="607" spans="1:18">
      <c r="A607" s="542">
        <v>600</v>
      </c>
      <c r="B607" s="403">
        <v>43314.581250000003</v>
      </c>
      <c r="C607" t="s">
        <v>97</v>
      </c>
      <c r="D607">
        <v>0.01</v>
      </c>
      <c r="E607" t="s">
        <v>257</v>
      </c>
      <c r="F607">
        <v>1.1612</v>
      </c>
      <c r="I607" s="403">
        <v>43314.793749999997</v>
      </c>
      <c r="J607">
        <v>1.1606000000000001</v>
      </c>
      <c r="K607">
        <v>0</v>
      </c>
      <c r="M607">
        <v>0</v>
      </c>
      <c r="N607">
        <v>0.6</v>
      </c>
      <c r="O607">
        <v>1110</v>
      </c>
      <c r="P607" t="s">
        <v>579</v>
      </c>
      <c r="Q607">
        <v>236</v>
      </c>
      <c r="R607" t="s">
        <v>97</v>
      </c>
    </row>
    <row r="608" spans="1:18">
      <c r="A608" s="542">
        <v>601</v>
      </c>
      <c r="B608" s="403">
        <v>43314.62222222222</v>
      </c>
      <c r="C608" t="s">
        <v>97</v>
      </c>
      <c r="D608">
        <v>0.01</v>
      </c>
      <c r="E608" t="s">
        <v>257</v>
      </c>
      <c r="F608">
        <v>1.1624000000000001</v>
      </c>
      <c r="I608" s="403">
        <v>43314.793749999997</v>
      </c>
      <c r="J608">
        <v>1.1606000000000001</v>
      </c>
      <c r="K608">
        <v>0</v>
      </c>
      <c r="M608">
        <v>0</v>
      </c>
      <c r="N608">
        <v>1.8</v>
      </c>
      <c r="O608">
        <v>1110</v>
      </c>
      <c r="P608" t="s">
        <v>1701</v>
      </c>
      <c r="Q608">
        <v>236</v>
      </c>
      <c r="R608" t="s">
        <v>97</v>
      </c>
    </row>
    <row r="609" spans="1:18">
      <c r="A609" s="542">
        <v>603</v>
      </c>
      <c r="B609" s="403">
        <v>43315.356944444444</v>
      </c>
      <c r="C609" t="s">
        <v>97</v>
      </c>
      <c r="D609">
        <v>0.01</v>
      </c>
      <c r="E609" t="s">
        <v>257</v>
      </c>
      <c r="F609">
        <v>1.1581999999999999</v>
      </c>
      <c r="I609" s="403">
        <v>43315.413194444445</v>
      </c>
      <c r="J609">
        <v>1.157</v>
      </c>
      <c r="K609">
        <v>0</v>
      </c>
      <c r="M609">
        <v>0</v>
      </c>
      <c r="N609">
        <v>1.2</v>
      </c>
      <c r="O609">
        <v>1110</v>
      </c>
      <c r="P609" t="s">
        <v>579</v>
      </c>
      <c r="Q609">
        <v>237</v>
      </c>
      <c r="R609" t="s">
        <v>97</v>
      </c>
    </row>
    <row r="610" spans="1:18">
      <c r="A610" s="542">
        <v>604</v>
      </c>
      <c r="B610" s="403">
        <v>43315.443055555559</v>
      </c>
      <c r="C610" t="s">
        <v>97</v>
      </c>
      <c r="D610">
        <v>0.01</v>
      </c>
      <c r="E610" t="s">
        <v>257</v>
      </c>
      <c r="F610">
        <v>1.1577</v>
      </c>
      <c r="I610" s="403">
        <v>43315.642361111109</v>
      </c>
      <c r="J610">
        <v>1.1577</v>
      </c>
      <c r="K610">
        <v>0</v>
      </c>
      <c r="M610">
        <v>0</v>
      </c>
      <c r="N610">
        <v>0</v>
      </c>
      <c r="O610">
        <v>1110</v>
      </c>
      <c r="P610" t="s">
        <v>579</v>
      </c>
      <c r="Q610">
        <v>238</v>
      </c>
      <c r="R610" t="s">
        <v>97</v>
      </c>
    </row>
    <row r="611" spans="1:18">
      <c r="A611" s="542">
        <v>605</v>
      </c>
      <c r="B611" s="403">
        <v>43315.549305555556</v>
      </c>
      <c r="C611" t="s">
        <v>97</v>
      </c>
      <c r="D611">
        <v>0.01</v>
      </c>
      <c r="E611" t="s">
        <v>257</v>
      </c>
      <c r="F611">
        <v>1.1589</v>
      </c>
      <c r="I611" s="403">
        <v>43315.642361111109</v>
      </c>
      <c r="J611">
        <v>1.1577</v>
      </c>
      <c r="K611">
        <v>0</v>
      </c>
      <c r="M611">
        <v>0</v>
      </c>
      <c r="N611">
        <v>1.2</v>
      </c>
      <c r="O611">
        <v>1110</v>
      </c>
      <c r="P611" t="s">
        <v>1700</v>
      </c>
      <c r="Q611">
        <v>238</v>
      </c>
      <c r="R611" t="s">
        <v>97</v>
      </c>
    </row>
    <row r="612" spans="1:18">
      <c r="A612" s="542">
        <v>606</v>
      </c>
      <c r="B612" s="403">
        <v>43315.563194444447</v>
      </c>
      <c r="C612" t="s">
        <v>97</v>
      </c>
      <c r="D612">
        <v>0.01</v>
      </c>
      <c r="E612" t="s">
        <v>257</v>
      </c>
      <c r="F612">
        <v>1.1603000000000001</v>
      </c>
      <c r="I612" s="403">
        <v>43315.642361111109</v>
      </c>
      <c r="J612">
        <v>1.1577</v>
      </c>
      <c r="K612">
        <v>0</v>
      </c>
      <c r="M612">
        <v>0</v>
      </c>
      <c r="N612">
        <v>2.6</v>
      </c>
      <c r="O612">
        <v>1110</v>
      </c>
      <c r="P612" t="s">
        <v>1699</v>
      </c>
      <c r="Q612">
        <v>238</v>
      </c>
      <c r="R612" t="s">
        <v>97</v>
      </c>
    </row>
    <row r="613" spans="1:18">
      <c r="A613" s="542">
        <v>607</v>
      </c>
      <c r="B613" s="403">
        <v>43315.668749999997</v>
      </c>
      <c r="C613" t="s">
        <v>97</v>
      </c>
      <c r="D613">
        <v>0.01</v>
      </c>
      <c r="E613" t="s">
        <v>257</v>
      </c>
      <c r="F613">
        <v>1.1581999999999999</v>
      </c>
      <c r="I613" s="403">
        <v>43315.695833333331</v>
      </c>
      <c r="J613">
        <v>1.1594</v>
      </c>
      <c r="K613">
        <v>0</v>
      </c>
      <c r="M613">
        <v>0</v>
      </c>
      <c r="N613">
        <v>-1.2</v>
      </c>
      <c r="O613">
        <v>1110</v>
      </c>
      <c r="P613" t="s">
        <v>579</v>
      </c>
      <c r="Q613">
        <v>239</v>
      </c>
      <c r="R613" t="s">
        <v>97</v>
      </c>
    </row>
    <row r="614" spans="1:18">
      <c r="A614" s="542">
        <v>608</v>
      </c>
      <c r="B614" s="403">
        <v>43318.09375</v>
      </c>
      <c r="C614" t="s">
        <v>97</v>
      </c>
      <c r="D614">
        <v>0.01</v>
      </c>
      <c r="E614" t="s">
        <v>257</v>
      </c>
      <c r="F614">
        <v>1.1560999999999999</v>
      </c>
      <c r="I614" s="403">
        <v>43318.509722222225</v>
      </c>
      <c r="J614">
        <v>1.1549</v>
      </c>
      <c r="K614">
        <v>0</v>
      </c>
      <c r="M614">
        <v>0</v>
      </c>
      <c r="N614">
        <v>1.2</v>
      </c>
      <c r="O614">
        <v>1110</v>
      </c>
      <c r="P614" t="s">
        <v>579</v>
      </c>
      <c r="Q614">
        <v>240</v>
      </c>
      <c r="R614" t="s">
        <v>97</v>
      </c>
    </row>
    <row r="615" spans="1:18">
      <c r="A615" s="542">
        <v>610</v>
      </c>
      <c r="B615" s="403">
        <v>43318.667361111111</v>
      </c>
      <c r="C615" t="s">
        <v>97</v>
      </c>
      <c r="D615">
        <v>0.01</v>
      </c>
      <c r="E615" t="s">
        <v>257</v>
      </c>
      <c r="F615">
        <v>1.1545000000000001</v>
      </c>
      <c r="I615" s="403">
        <v>43320.609027777777</v>
      </c>
      <c r="J615">
        <v>1.1577999999999999</v>
      </c>
      <c r="K615">
        <v>0</v>
      </c>
      <c r="M615">
        <v>0.04</v>
      </c>
      <c r="N615">
        <v>-3.26</v>
      </c>
      <c r="O615">
        <v>1110</v>
      </c>
      <c r="P615" t="s">
        <v>579</v>
      </c>
      <c r="Q615">
        <v>241</v>
      </c>
      <c r="R615" t="s">
        <v>97</v>
      </c>
    </row>
    <row r="616" spans="1:18">
      <c r="A616" s="542">
        <v>611</v>
      </c>
      <c r="B616" s="403">
        <v>43318.685416666667</v>
      </c>
      <c r="C616" t="s">
        <v>97</v>
      </c>
      <c r="D616">
        <v>0.01</v>
      </c>
      <c r="E616" t="s">
        <v>257</v>
      </c>
      <c r="F616">
        <v>1.1557999999999999</v>
      </c>
      <c r="I616" s="403">
        <v>43320.609027777777</v>
      </c>
      <c r="J616">
        <v>1.1577999999999999</v>
      </c>
      <c r="K616">
        <v>0</v>
      </c>
      <c r="M616">
        <v>0.04</v>
      </c>
      <c r="N616">
        <v>-1.96</v>
      </c>
      <c r="O616">
        <v>1110</v>
      </c>
      <c r="P616" t="s">
        <v>1698</v>
      </c>
      <c r="Q616">
        <v>241</v>
      </c>
      <c r="R616" t="s">
        <v>97</v>
      </c>
    </row>
    <row r="617" spans="1:18">
      <c r="A617" s="542">
        <v>612</v>
      </c>
      <c r="B617" s="403">
        <v>43319.352777777778</v>
      </c>
      <c r="C617" t="s">
        <v>97</v>
      </c>
      <c r="D617">
        <v>0.01</v>
      </c>
      <c r="E617" t="s">
        <v>257</v>
      </c>
      <c r="F617">
        <v>1.1571</v>
      </c>
      <c r="I617" s="403">
        <v>43320.609027777777</v>
      </c>
      <c r="J617">
        <v>1.1577999999999999</v>
      </c>
      <c r="K617">
        <v>0</v>
      </c>
      <c r="M617">
        <v>0.02</v>
      </c>
      <c r="N617">
        <v>-0.68</v>
      </c>
      <c r="O617">
        <v>1110</v>
      </c>
      <c r="P617" t="s">
        <v>1697</v>
      </c>
      <c r="Q617">
        <v>241</v>
      </c>
      <c r="R617" t="s">
        <v>97</v>
      </c>
    </row>
    <row r="618" spans="1:18">
      <c r="A618" s="542">
        <v>613</v>
      </c>
      <c r="B618" s="403">
        <v>43319.443749999999</v>
      </c>
      <c r="C618" t="s">
        <v>97</v>
      </c>
      <c r="D618">
        <v>0.02</v>
      </c>
      <c r="E618" t="s">
        <v>257</v>
      </c>
      <c r="F618">
        <v>1.1585000000000001</v>
      </c>
      <c r="I618" s="403">
        <v>43320.609027777777</v>
      </c>
      <c r="J618">
        <v>1.1577999999999999</v>
      </c>
      <c r="K618">
        <v>0</v>
      </c>
      <c r="M618">
        <v>0.03</v>
      </c>
      <c r="N618">
        <v>1.43</v>
      </c>
      <c r="O618">
        <v>1110</v>
      </c>
      <c r="P618" t="s">
        <v>1696</v>
      </c>
      <c r="Q618">
        <v>241</v>
      </c>
      <c r="R618" t="s">
        <v>97</v>
      </c>
    </row>
    <row r="619" spans="1:18">
      <c r="A619" s="542">
        <v>614</v>
      </c>
      <c r="B619" s="403">
        <v>43319.555555555555</v>
      </c>
      <c r="C619" t="s">
        <v>97</v>
      </c>
      <c r="D619">
        <v>0.03</v>
      </c>
      <c r="E619" t="s">
        <v>257</v>
      </c>
      <c r="F619">
        <v>1.1601999999999999</v>
      </c>
      <c r="I619" s="403">
        <v>43320.609027777777</v>
      </c>
      <c r="J619">
        <v>1.1577999999999999</v>
      </c>
      <c r="K619">
        <v>0</v>
      </c>
      <c r="M619">
        <v>0.05</v>
      </c>
      <c r="N619">
        <v>7.25</v>
      </c>
      <c r="O619">
        <v>1110</v>
      </c>
      <c r="P619" t="s">
        <v>1695</v>
      </c>
      <c r="Q619">
        <v>241</v>
      </c>
      <c r="R619" t="s">
        <v>97</v>
      </c>
    </row>
    <row r="620" spans="1:18">
      <c r="A620" s="542">
        <v>615</v>
      </c>
      <c r="B620" s="403">
        <v>43320.212500000001</v>
      </c>
      <c r="C620" t="s">
        <v>97</v>
      </c>
      <c r="D620">
        <v>0.04</v>
      </c>
      <c r="E620" t="s">
        <v>257</v>
      </c>
      <c r="F620">
        <v>1.1617999999999999</v>
      </c>
      <c r="I620" s="403">
        <v>43320.609027777777</v>
      </c>
      <c r="J620">
        <v>1.1577999999999999</v>
      </c>
      <c r="K620">
        <v>0</v>
      </c>
      <c r="M620">
        <v>0</v>
      </c>
      <c r="N620">
        <v>16</v>
      </c>
      <c r="O620">
        <v>1110</v>
      </c>
      <c r="P620" t="s">
        <v>1694</v>
      </c>
      <c r="Q620">
        <v>241</v>
      </c>
      <c r="R620" t="s">
        <v>97</v>
      </c>
    </row>
    <row r="621" spans="1:18">
      <c r="A621" s="542">
        <v>616</v>
      </c>
      <c r="B621" s="403">
        <v>43320.636805555558</v>
      </c>
      <c r="C621" t="s">
        <v>97</v>
      </c>
      <c r="D621">
        <v>0.01</v>
      </c>
      <c r="E621" t="s">
        <v>257</v>
      </c>
      <c r="F621">
        <v>1.1589</v>
      </c>
      <c r="I621" s="403">
        <v>43321.383333333331</v>
      </c>
      <c r="J621">
        <v>1.159</v>
      </c>
      <c r="K621">
        <v>0</v>
      </c>
      <c r="M621">
        <v>0.05</v>
      </c>
      <c r="N621">
        <v>-0.05</v>
      </c>
      <c r="O621">
        <v>1110</v>
      </c>
      <c r="P621" t="s">
        <v>579</v>
      </c>
      <c r="Q621">
        <v>242</v>
      </c>
      <c r="R621" t="s">
        <v>97</v>
      </c>
    </row>
    <row r="622" spans="1:18">
      <c r="A622" s="542">
        <v>617</v>
      </c>
      <c r="B622" s="403">
        <v>43320.705555555556</v>
      </c>
      <c r="C622" t="s">
        <v>97</v>
      </c>
      <c r="D622">
        <v>0.01</v>
      </c>
      <c r="E622" t="s">
        <v>257</v>
      </c>
      <c r="F622">
        <v>1.1601999999999999</v>
      </c>
      <c r="I622" s="403">
        <v>43321.383333333331</v>
      </c>
      <c r="J622">
        <v>1.159</v>
      </c>
      <c r="K622">
        <v>0</v>
      </c>
      <c r="M622">
        <v>0.05</v>
      </c>
      <c r="N622">
        <v>1.25</v>
      </c>
      <c r="O622">
        <v>1110</v>
      </c>
      <c r="P622" t="s">
        <v>1693</v>
      </c>
      <c r="Q622">
        <v>242</v>
      </c>
      <c r="R622" t="s">
        <v>97</v>
      </c>
    </row>
    <row r="623" spans="1:18">
      <c r="A623" s="542">
        <v>618</v>
      </c>
      <c r="B623" s="403">
        <v>43320.841666666667</v>
      </c>
      <c r="C623" t="s">
        <v>97</v>
      </c>
      <c r="D623">
        <v>0.01</v>
      </c>
      <c r="E623" t="s">
        <v>257</v>
      </c>
      <c r="F623">
        <v>1.1615</v>
      </c>
      <c r="I623" s="403">
        <v>43321.383333333331</v>
      </c>
      <c r="J623">
        <v>1.159</v>
      </c>
      <c r="K623">
        <v>0</v>
      </c>
      <c r="M623">
        <v>0.05</v>
      </c>
      <c r="N623">
        <v>2.5499999999999998</v>
      </c>
      <c r="O623">
        <v>1110</v>
      </c>
      <c r="P623" t="s">
        <v>1692</v>
      </c>
      <c r="Q623">
        <v>242</v>
      </c>
      <c r="R623" t="s">
        <v>97</v>
      </c>
    </row>
    <row r="624" spans="1:18">
      <c r="A624" s="542">
        <v>619</v>
      </c>
      <c r="B624" s="403">
        <v>43321.40347222222</v>
      </c>
      <c r="C624" t="s">
        <v>97</v>
      </c>
      <c r="D624">
        <v>0.01</v>
      </c>
      <c r="E624" t="s">
        <v>257</v>
      </c>
      <c r="F624">
        <v>1.1584000000000001</v>
      </c>
      <c r="I624" s="403">
        <v>43321.697916666664</v>
      </c>
      <c r="J624">
        <v>1.1578999999999999</v>
      </c>
      <c r="K624">
        <v>0</v>
      </c>
      <c r="M624">
        <v>0</v>
      </c>
      <c r="N624">
        <v>0.5</v>
      </c>
      <c r="O624">
        <v>1110</v>
      </c>
      <c r="P624" t="s">
        <v>579</v>
      </c>
      <c r="Q624">
        <v>243</v>
      </c>
      <c r="R624" t="s">
        <v>97</v>
      </c>
    </row>
    <row r="625" spans="1:18">
      <c r="A625" s="542">
        <v>620</v>
      </c>
      <c r="B625" s="403">
        <v>43321.479861111111</v>
      </c>
      <c r="C625" t="s">
        <v>97</v>
      </c>
      <c r="D625">
        <v>0.01</v>
      </c>
      <c r="E625" t="s">
        <v>257</v>
      </c>
      <c r="F625">
        <v>1.1597</v>
      </c>
      <c r="I625" s="403">
        <v>43321.697916666664</v>
      </c>
      <c r="J625">
        <v>1.1578999999999999</v>
      </c>
      <c r="K625">
        <v>0</v>
      </c>
      <c r="M625">
        <v>0</v>
      </c>
      <c r="N625">
        <v>1.8</v>
      </c>
      <c r="O625">
        <v>1110</v>
      </c>
      <c r="P625" t="s">
        <v>1691</v>
      </c>
      <c r="Q625">
        <v>243</v>
      </c>
      <c r="R625" t="s">
        <v>97</v>
      </c>
    </row>
    <row r="626" spans="1:18">
      <c r="A626" s="542">
        <v>621</v>
      </c>
      <c r="B626" s="403">
        <v>43321.709722222222</v>
      </c>
      <c r="C626" t="s">
        <v>97</v>
      </c>
      <c r="D626">
        <v>0.01</v>
      </c>
      <c r="E626" t="s">
        <v>257</v>
      </c>
      <c r="F626">
        <v>1.1573</v>
      </c>
      <c r="I626" s="403">
        <v>43321.751388888886</v>
      </c>
      <c r="J626">
        <v>1.1560999999999999</v>
      </c>
      <c r="K626">
        <v>0</v>
      </c>
      <c r="M626">
        <v>0</v>
      </c>
      <c r="N626">
        <v>1.2</v>
      </c>
      <c r="O626">
        <v>1110</v>
      </c>
      <c r="P626" t="s">
        <v>579</v>
      </c>
      <c r="Q626">
        <v>244</v>
      </c>
      <c r="R626" t="s">
        <v>97</v>
      </c>
    </row>
    <row r="627" spans="1:18">
      <c r="A627" s="542">
        <v>623</v>
      </c>
      <c r="B627" s="403">
        <v>43322.053472222222</v>
      </c>
      <c r="C627" t="s">
        <v>97</v>
      </c>
      <c r="D627">
        <v>0.01</v>
      </c>
      <c r="E627" t="s">
        <v>257</v>
      </c>
      <c r="F627">
        <v>1.1523000000000001</v>
      </c>
      <c r="I627" s="403">
        <v>43322.29791666667</v>
      </c>
      <c r="J627">
        <v>1.1507000000000001</v>
      </c>
      <c r="K627">
        <v>0</v>
      </c>
      <c r="M627">
        <v>0</v>
      </c>
      <c r="N627">
        <v>1.6</v>
      </c>
      <c r="O627">
        <v>1110</v>
      </c>
      <c r="P627" t="s">
        <v>579</v>
      </c>
      <c r="Q627">
        <v>245</v>
      </c>
      <c r="R627" t="s">
        <v>97</v>
      </c>
    </row>
    <row r="628" spans="1:18">
      <c r="A628" s="542">
        <v>625</v>
      </c>
      <c r="B628" s="403">
        <v>43322.306250000001</v>
      </c>
      <c r="C628" t="s">
        <v>97</v>
      </c>
      <c r="D628">
        <v>0.01</v>
      </c>
      <c r="E628" t="s">
        <v>257</v>
      </c>
      <c r="F628">
        <v>1.1460999999999999</v>
      </c>
      <c r="I628" s="403">
        <v>43322.309027777781</v>
      </c>
      <c r="J628">
        <v>1.1449</v>
      </c>
      <c r="K628">
        <v>0</v>
      </c>
      <c r="M628">
        <v>0</v>
      </c>
      <c r="N628">
        <v>1.2</v>
      </c>
      <c r="O628">
        <v>1110</v>
      </c>
      <c r="P628" t="s">
        <v>567</v>
      </c>
      <c r="Q628">
        <v>246</v>
      </c>
      <c r="R628" t="s">
        <v>97</v>
      </c>
    </row>
    <row r="629" spans="1:18">
      <c r="A629" s="542">
        <v>626</v>
      </c>
      <c r="B629" s="403">
        <v>43322.317361111112</v>
      </c>
      <c r="C629" t="s">
        <v>97</v>
      </c>
      <c r="D629">
        <v>0.01</v>
      </c>
      <c r="E629" t="s">
        <v>257</v>
      </c>
      <c r="F629">
        <v>1.1458999999999999</v>
      </c>
      <c r="I629" s="403">
        <v>43322.34097222222</v>
      </c>
      <c r="J629">
        <v>1.1447000000000001</v>
      </c>
      <c r="K629">
        <v>0</v>
      </c>
      <c r="M629">
        <v>0</v>
      </c>
      <c r="N629">
        <v>1.2</v>
      </c>
      <c r="O629">
        <v>1110</v>
      </c>
      <c r="P629" t="s">
        <v>579</v>
      </c>
      <c r="Q629">
        <v>247</v>
      </c>
      <c r="R629" t="s">
        <v>97</v>
      </c>
    </row>
    <row r="630" spans="1:18">
      <c r="A630" s="542">
        <v>627</v>
      </c>
      <c r="B630" s="403">
        <v>43322.348611111112</v>
      </c>
      <c r="C630" t="s">
        <v>97</v>
      </c>
      <c r="D630">
        <v>0.01</v>
      </c>
      <c r="E630" t="s">
        <v>257</v>
      </c>
      <c r="F630">
        <v>1.1446000000000001</v>
      </c>
      <c r="I630" s="403">
        <v>43322.436111111114</v>
      </c>
      <c r="J630">
        <v>1.1446000000000001</v>
      </c>
      <c r="K630">
        <v>0</v>
      </c>
      <c r="M630">
        <v>0</v>
      </c>
      <c r="N630">
        <v>0</v>
      </c>
      <c r="O630">
        <v>1110</v>
      </c>
      <c r="P630" t="s">
        <v>579</v>
      </c>
      <c r="Q630">
        <v>248</v>
      </c>
      <c r="R630" t="s">
        <v>97</v>
      </c>
    </row>
    <row r="631" spans="1:18">
      <c r="A631" s="542">
        <v>628</v>
      </c>
      <c r="B631" s="403">
        <v>43322.354166666664</v>
      </c>
      <c r="C631" t="s">
        <v>97</v>
      </c>
      <c r="D631">
        <v>0.01</v>
      </c>
      <c r="E631" t="s">
        <v>257</v>
      </c>
      <c r="F631">
        <v>1.1458999999999999</v>
      </c>
      <c r="I631" s="403">
        <v>43322.436111111114</v>
      </c>
      <c r="J631">
        <v>1.1446000000000001</v>
      </c>
      <c r="K631">
        <v>0</v>
      </c>
      <c r="M631">
        <v>0</v>
      </c>
      <c r="N631">
        <v>1.3</v>
      </c>
      <c r="O631">
        <v>1110</v>
      </c>
      <c r="P631" t="s">
        <v>1690</v>
      </c>
      <c r="Q631">
        <v>248</v>
      </c>
      <c r="R631" t="s">
        <v>97</v>
      </c>
    </row>
    <row r="632" spans="1:18">
      <c r="A632" s="542">
        <v>629</v>
      </c>
      <c r="B632" s="403">
        <v>43322.372916666667</v>
      </c>
      <c r="C632" t="s">
        <v>97</v>
      </c>
      <c r="D632">
        <v>0.01</v>
      </c>
      <c r="E632" t="s">
        <v>257</v>
      </c>
      <c r="F632">
        <v>1.1473</v>
      </c>
      <c r="I632" s="403">
        <v>43322.436111111114</v>
      </c>
      <c r="J632">
        <v>1.1446000000000001</v>
      </c>
      <c r="K632">
        <v>0</v>
      </c>
      <c r="M632">
        <v>0</v>
      </c>
      <c r="N632">
        <v>2.7</v>
      </c>
      <c r="O632">
        <v>1110</v>
      </c>
      <c r="P632" t="s">
        <v>1689</v>
      </c>
      <c r="Q632">
        <v>248</v>
      </c>
      <c r="R632" t="s">
        <v>97</v>
      </c>
    </row>
    <row r="633" spans="1:18">
      <c r="A633" s="542">
        <v>630</v>
      </c>
      <c r="B633" s="403">
        <v>43322.438888888886</v>
      </c>
      <c r="C633" t="s">
        <v>97</v>
      </c>
      <c r="D633">
        <v>0.01</v>
      </c>
      <c r="E633" t="s">
        <v>257</v>
      </c>
      <c r="F633">
        <v>1.1451</v>
      </c>
      <c r="I633" s="403">
        <v>43322.586111111108</v>
      </c>
      <c r="J633">
        <v>1.1451</v>
      </c>
      <c r="K633">
        <v>0</v>
      </c>
      <c r="M633">
        <v>0</v>
      </c>
      <c r="N633">
        <v>0</v>
      </c>
      <c r="O633">
        <v>1110</v>
      </c>
      <c r="P633" t="s">
        <v>579</v>
      </c>
      <c r="Q633">
        <v>249</v>
      </c>
      <c r="R633" t="s">
        <v>97</v>
      </c>
    </row>
    <row r="634" spans="1:18">
      <c r="A634" s="542">
        <v>631</v>
      </c>
      <c r="B634" s="403">
        <v>43322.461805555555</v>
      </c>
      <c r="C634" t="s">
        <v>97</v>
      </c>
      <c r="D634">
        <v>0.01</v>
      </c>
      <c r="E634" t="s">
        <v>257</v>
      </c>
      <c r="F634">
        <v>1.1463000000000001</v>
      </c>
      <c r="I634" s="403">
        <v>43322.586111111108</v>
      </c>
      <c r="J634">
        <v>1.1451</v>
      </c>
      <c r="K634">
        <v>0</v>
      </c>
      <c r="M634">
        <v>0</v>
      </c>
      <c r="N634">
        <v>1.2</v>
      </c>
      <c r="O634">
        <v>1110</v>
      </c>
      <c r="P634" t="s">
        <v>1688</v>
      </c>
      <c r="Q634">
        <v>249</v>
      </c>
      <c r="R634" t="s">
        <v>97</v>
      </c>
    </row>
    <row r="635" spans="1:18">
      <c r="A635" s="542">
        <v>632</v>
      </c>
      <c r="B635" s="403">
        <v>43322.527083333334</v>
      </c>
      <c r="C635" t="s">
        <v>97</v>
      </c>
      <c r="D635">
        <v>0.01</v>
      </c>
      <c r="E635" t="s">
        <v>257</v>
      </c>
      <c r="F635">
        <v>1.1476999999999999</v>
      </c>
      <c r="I635" s="403">
        <v>43322.586111111108</v>
      </c>
      <c r="J635">
        <v>1.1451</v>
      </c>
      <c r="K635">
        <v>0</v>
      </c>
      <c r="M635">
        <v>0</v>
      </c>
      <c r="N635">
        <v>2.6</v>
      </c>
      <c r="O635">
        <v>1110</v>
      </c>
      <c r="P635" t="s">
        <v>1687</v>
      </c>
      <c r="Q635">
        <v>249</v>
      </c>
      <c r="R635" t="s">
        <v>97</v>
      </c>
    </row>
    <row r="636" spans="1:18">
      <c r="A636" s="542">
        <v>633</v>
      </c>
      <c r="B636" s="403">
        <v>43322.61041666667</v>
      </c>
      <c r="C636" t="s">
        <v>97</v>
      </c>
      <c r="D636">
        <v>0.01</v>
      </c>
      <c r="E636" t="s">
        <v>257</v>
      </c>
      <c r="F636">
        <v>1.1451</v>
      </c>
      <c r="I636" s="403">
        <v>43322.631944444445</v>
      </c>
      <c r="J636">
        <v>1.1438999999999999</v>
      </c>
      <c r="K636">
        <v>0</v>
      </c>
      <c r="M636">
        <v>0</v>
      </c>
      <c r="N636">
        <v>1.2</v>
      </c>
      <c r="O636">
        <v>1110</v>
      </c>
      <c r="P636" t="s">
        <v>567</v>
      </c>
      <c r="Q636">
        <v>250</v>
      </c>
      <c r="R636" t="s">
        <v>97</v>
      </c>
    </row>
    <row r="637" spans="1:18">
      <c r="A637" s="542">
        <v>634</v>
      </c>
      <c r="B637" s="403">
        <v>43322.662499999999</v>
      </c>
      <c r="C637" t="s">
        <v>97</v>
      </c>
      <c r="D637">
        <v>0.01</v>
      </c>
      <c r="E637" t="s">
        <v>257</v>
      </c>
      <c r="F637">
        <v>1.1425000000000001</v>
      </c>
      <c r="I637" s="403">
        <v>43322.715277777781</v>
      </c>
      <c r="J637">
        <v>1.1419999999999999</v>
      </c>
      <c r="K637">
        <v>0</v>
      </c>
      <c r="M637">
        <v>0</v>
      </c>
      <c r="N637">
        <v>0.5</v>
      </c>
      <c r="O637">
        <v>1110</v>
      </c>
      <c r="P637" t="s">
        <v>579</v>
      </c>
      <c r="Q637">
        <v>251</v>
      </c>
      <c r="R637" t="s">
        <v>97</v>
      </c>
    </row>
    <row r="638" spans="1:18">
      <c r="A638" s="542">
        <v>635</v>
      </c>
      <c r="B638" s="403">
        <v>43322.673611111109</v>
      </c>
      <c r="C638" t="s">
        <v>97</v>
      </c>
      <c r="D638">
        <v>0.01</v>
      </c>
      <c r="E638" t="s">
        <v>257</v>
      </c>
      <c r="F638">
        <v>1.1437999999999999</v>
      </c>
      <c r="I638" s="403">
        <v>43322.715277777781</v>
      </c>
      <c r="J638">
        <v>1.1419999999999999</v>
      </c>
      <c r="K638">
        <v>0</v>
      </c>
      <c r="M638">
        <v>0</v>
      </c>
      <c r="N638">
        <v>1.8</v>
      </c>
      <c r="O638">
        <v>1110</v>
      </c>
      <c r="P638" t="s">
        <v>1686</v>
      </c>
      <c r="Q638">
        <v>251</v>
      </c>
      <c r="R638" t="s">
        <v>97</v>
      </c>
    </row>
    <row r="639" spans="1:18">
      <c r="A639" s="542">
        <v>636</v>
      </c>
      <c r="B639" s="403">
        <v>43322.722222222219</v>
      </c>
      <c r="C639" t="s">
        <v>97</v>
      </c>
      <c r="D639">
        <v>0.01</v>
      </c>
      <c r="E639" t="s">
        <v>257</v>
      </c>
      <c r="F639">
        <v>1.1419999999999999</v>
      </c>
      <c r="I639" s="403">
        <v>43322.743750000001</v>
      </c>
      <c r="J639">
        <v>1.1408</v>
      </c>
      <c r="K639">
        <v>0</v>
      </c>
      <c r="M639">
        <v>0</v>
      </c>
      <c r="N639">
        <v>1.2</v>
      </c>
      <c r="O639">
        <v>1110</v>
      </c>
      <c r="P639" t="s">
        <v>579</v>
      </c>
      <c r="Q639">
        <v>252</v>
      </c>
      <c r="R639" t="s">
        <v>97</v>
      </c>
    </row>
    <row r="640" spans="1:18">
      <c r="A640" s="542">
        <v>638</v>
      </c>
      <c r="B640" s="403">
        <v>43322.754166666666</v>
      </c>
      <c r="C640" t="s">
        <v>97</v>
      </c>
      <c r="D640">
        <v>0.01</v>
      </c>
      <c r="E640" t="s">
        <v>257</v>
      </c>
      <c r="F640">
        <v>1.1400999999999999</v>
      </c>
      <c r="I640" s="403">
        <v>43322.808333333334</v>
      </c>
      <c r="J640">
        <v>1.1389</v>
      </c>
      <c r="K640">
        <v>0</v>
      </c>
      <c r="M640">
        <v>0</v>
      </c>
      <c r="N640">
        <v>1.2</v>
      </c>
      <c r="O640">
        <v>1110</v>
      </c>
      <c r="P640" t="s">
        <v>579</v>
      </c>
      <c r="Q640">
        <v>253</v>
      </c>
      <c r="R640" t="s">
        <v>97</v>
      </c>
    </row>
    <row r="641" spans="1:18">
      <c r="A641" s="542">
        <v>639</v>
      </c>
      <c r="B641" s="403">
        <v>43322.816666666666</v>
      </c>
      <c r="C641" t="s">
        <v>97</v>
      </c>
      <c r="D641">
        <v>0.01</v>
      </c>
      <c r="E641" t="s">
        <v>257</v>
      </c>
      <c r="F641">
        <v>1.1392</v>
      </c>
      <c r="I641" s="403">
        <v>43325</v>
      </c>
      <c r="J641">
        <v>1.1386000000000001</v>
      </c>
      <c r="K641">
        <v>0</v>
      </c>
      <c r="M641">
        <v>0.02</v>
      </c>
      <c r="N641">
        <v>0.62</v>
      </c>
      <c r="O641">
        <v>1110</v>
      </c>
      <c r="P641" t="s">
        <v>579</v>
      </c>
      <c r="Q641">
        <v>254</v>
      </c>
      <c r="R641" t="s">
        <v>97</v>
      </c>
    </row>
    <row r="642" spans="1:18">
      <c r="A642" s="542">
        <v>640</v>
      </c>
      <c r="B642" s="403">
        <v>43322.886805555558</v>
      </c>
      <c r="C642" t="s">
        <v>97</v>
      </c>
      <c r="D642">
        <v>0.01</v>
      </c>
      <c r="E642" t="s">
        <v>257</v>
      </c>
      <c r="F642">
        <v>1.1404000000000001</v>
      </c>
      <c r="I642" s="403">
        <v>43325</v>
      </c>
      <c r="J642">
        <v>1.1386000000000001</v>
      </c>
      <c r="K642">
        <v>0</v>
      </c>
      <c r="M642">
        <v>0.02</v>
      </c>
      <c r="N642">
        <v>1.82</v>
      </c>
      <c r="O642">
        <v>1110</v>
      </c>
      <c r="P642" t="s">
        <v>1685</v>
      </c>
      <c r="Q642">
        <v>254</v>
      </c>
      <c r="R642" t="s">
        <v>97</v>
      </c>
    </row>
    <row r="643" spans="1:18">
      <c r="A643" s="542">
        <v>641</v>
      </c>
      <c r="B643" s="403">
        <v>43322.890972222223</v>
      </c>
      <c r="C643" t="s">
        <v>97</v>
      </c>
      <c r="D643">
        <v>0.01</v>
      </c>
      <c r="E643" t="s">
        <v>257</v>
      </c>
      <c r="F643">
        <v>1.1417999999999999</v>
      </c>
      <c r="I643" s="403">
        <v>43325</v>
      </c>
      <c r="J643">
        <v>1.1386000000000001</v>
      </c>
      <c r="K643">
        <v>0</v>
      </c>
      <c r="M643">
        <v>0.02</v>
      </c>
      <c r="N643">
        <v>3.22</v>
      </c>
      <c r="O643">
        <v>1110</v>
      </c>
      <c r="P643" t="s">
        <v>1684</v>
      </c>
      <c r="Q643">
        <v>254</v>
      </c>
      <c r="R643" t="s">
        <v>97</v>
      </c>
    </row>
    <row r="644" spans="1:18">
      <c r="A644" s="542">
        <v>642</v>
      </c>
      <c r="B644" s="403">
        <v>43325.045138888891</v>
      </c>
      <c r="C644" t="s">
        <v>97</v>
      </c>
      <c r="D644">
        <v>0.01</v>
      </c>
      <c r="E644" t="s">
        <v>257</v>
      </c>
      <c r="F644">
        <v>1.1402000000000001</v>
      </c>
      <c r="I644" s="403">
        <v>43325.104166666664</v>
      </c>
      <c r="J644">
        <v>1.139</v>
      </c>
      <c r="K644">
        <v>0</v>
      </c>
      <c r="M644">
        <v>0</v>
      </c>
      <c r="N644">
        <v>1.2</v>
      </c>
      <c r="O644">
        <v>1110</v>
      </c>
      <c r="P644" t="s">
        <v>579</v>
      </c>
      <c r="Q644">
        <v>255</v>
      </c>
      <c r="R644" t="s">
        <v>97</v>
      </c>
    </row>
    <row r="645" spans="1:18">
      <c r="A645" s="542">
        <v>643</v>
      </c>
      <c r="B645" s="403">
        <v>43325.134027777778</v>
      </c>
      <c r="C645" t="s">
        <v>97</v>
      </c>
      <c r="D645">
        <v>0.01</v>
      </c>
      <c r="E645" t="s">
        <v>257</v>
      </c>
      <c r="F645">
        <v>1.1382000000000001</v>
      </c>
      <c r="I645" s="403">
        <v>43325.157638888886</v>
      </c>
      <c r="J645">
        <v>1.137</v>
      </c>
      <c r="K645">
        <v>0</v>
      </c>
      <c r="M645">
        <v>0</v>
      </c>
      <c r="N645">
        <v>1.2</v>
      </c>
      <c r="O645">
        <v>1110</v>
      </c>
      <c r="P645" t="s">
        <v>567</v>
      </c>
      <c r="Q645">
        <v>256</v>
      </c>
      <c r="R645" t="s">
        <v>97</v>
      </c>
    </row>
    <row r="646" spans="1:18">
      <c r="A646" s="542">
        <v>644</v>
      </c>
      <c r="B646" s="403">
        <v>43325.190972222219</v>
      </c>
      <c r="C646" t="s">
        <v>97</v>
      </c>
      <c r="D646">
        <v>0.01</v>
      </c>
      <c r="E646" t="s">
        <v>257</v>
      </c>
      <c r="F646">
        <v>1.1382000000000001</v>
      </c>
      <c r="I646" s="403">
        <v>43325.287499999999</v>
      </c>
      <c r="J646">
        <v>1.137</v>
      </c>
      <c r="K646">
        <v>0</v>
      </c>
      <c r="M646">
        <v>0</v>
      </c>
      <c r="N646">
        <v>1.2</v>
      </c>
      <c r="O646">
        <v>1110</v>
      </c>
      <c r="P646" t="s">
        <v>579</v>
      </c>
      <c r="Q646">
        <v>257</v>
      </c>
      <c r="R646" t="s">
        <v>97</v>
      </c>
    </row>
    <row r="647" spans="1:18">
      <c r="A647" s="542">
        <v>645</v>
      </c>
      <c r="B647" s="403">
        <v>43325.292361111111</v>
      </c>
      <c r="C647" t="s">
        <v>97</v>
      </c>
      <c r="D647">
        <v>0.01</v>
      </c>
      <c r="E647" t="s">
        <v>257</v>
      </c>
      <c r="F647">
        <v>1.1368</v>
      </c>
      <c r="I647" s="403">
        <v>43325.424305555556</v>
      </c>
      <c r="J647">
        <v>1.1368</v>
      </c>
      <c r="K647">
        <v>0</v>
      </c>
      <c r="M647">
        <v>0</v>
      </c>
      <c r="N647">
        <v>0</v>
      </c>
      <c r="O647">
        <v>1110</v>
      </c>
      <c r="P647" t="s">
        <v>579</v>
      </c>
      <c r="Q647">
        <v>258</v>
      </c>
      <c r="R647" t="s">
        <v>97</v>
      </c>
    </row>
    <row r="648" spans="1:18">
      <c r="A648" s="542">
        <v>646</v>
      </c>
      <c r="B648" s="403">
        <v>43325.299305555556</v>
      </c>
      <c r="C648" t="s">
        <v>97</v>
      </c>
      <c r="D648">
        <v>0.01</v>
      </c>
      <c r="E648" t="s">
        <v>257</v>
      </c>
      <c r="F648">
        <v>1.1380999999999999</v>
      </c>
      <c r="I648" s="403">
        <v>43325.424305555556</v>
      </c>
      <c r="J648">
        <v>1.1368</v>
      </c>
      <c r="K648">
        <v>0</v>
      </c>
      <c r="M648">
        <v>0</v>
      </c>
      <c r="N648">
        <v>1.3</v>
      </c>
      <c r="O648">
        <v>1110</v>
      </c>
      <c r="P648" t="s">
        <v>1683</v>
      </c>
      <c r="Q648">
        <v>258</v>
      </c>
      <c r="R648" t="s">
        <v>97</v>
      </c>
    </row>
    <row r="649" spans="1:18">
      <c r="A649" s="542">
        <v>647</v>
      </c>
      <c r="B649" s="403">
        <v>43325.306250000001</v>
      </c>
      <c r="C649" t="s">
        <v>97</v>
      </c>
      <c r="D649">
        <v>0.01</v>
      </c>
      <c r="E649" t="s">
        <v>257</v>
      </c>
      <c r="F649">
        <v>1.1394</v>
      </c>
      <c r="I649" s="403">
        <v>43325.424305555556</v>
      </c>
      <c r="J649">
        <v>1.1368</v>
      </c>
      <c r="K649">
        <v>0</v>
      </c>
      <c r="M649">
        <v>0</v>
      </c>
      <c r="N649">
        <v>2.6</v>
      </c>
      <c r="O649">
        <v>1110</v>
      </c>
      <c r="P649" t="s">
        <v>1682</v>
      </c>
      <c r="Q649">
        <v>258</v>
      </c>
      <c r="R649" t="s">
        <v>97</v>
      </c>
    </row>
    <row r="650" spans="1:18">
      <c r="A650" s="542">
        <v>648</v>
      </c>
      <c r="B650" s="403">
        <v>43325.427083333336</v>
      </c>
      <c r="C650" t="s">
        <v>97</v>
      </c>
      <c r="D650">
        <v>0.01</v>
      </c>
      <c r="E650" t="s">
        <v>257</v>
      </c>
      <c r="F650">
        <v>1.1372</v>
      </c>
      <c r="I650" s="403">
        <v>43325.754166666666</v>
      </c>
      <c r="J650">
        <v>1.1393</v>
      </c>
      <c r="K650">
        <v>0</v>
      </c>
      <c r="M650">
        <v>0</v>
      </c>
      <c r="N650">
        <v>-2.1</v>
      </c>
      <c r="O650">
        <v>1110</v>
      </c>
      <c r="P650" t="s">
        <v>579</v>
      </c>
      <c r="Q650">
        <v>259</v>
      </c>
      <c r="R650" t="s">
        <v>97</v>
      </c>
    </row>
    <row r="651" spans="1:18">
      <c r="A651" s="542">
        <v>649</v>
      </c>
      <c r="B651" s="403">
        <v>43325.436805555553</v>
      </c>
      <c r="C651" t="s">
        <v>97</v>
      </c>
      <c r="D651">
        <v>0.01</v>
      </c>
      <c r="E651" t="s">
        <v>257</v>
      </c>
      <c r="F651">
        <v>1.1384000000000001</v>
      </c>
      <c r="I651" s="403">
        <v>43325.754166666666</v>
      </c>
      <c r="J651">
        <v>1.1393</v>
      </c>
      <c r="K651">
        <v>0</v>
      </c>
      <c r="M651">
        <v>0</v>
      </c>
      <c r="N651">
        <v>-0.9</v>
      </c>
      <c r="O651">
        <v>1110</v>
      </c>
      <c r="P651" t="s">
        <v>1681</v>
      </c>
      <c r="Q651">
        <v>259</v>
      </c>
      <c r="R651" t="s">
        <v>97</v>
      </c>
    </row>
    <row r="652" spans="1:18">
      <c r="A652" s="542">
        <v>650</v>
      </c>
      <c r="B652" s="403">
        <v>43325.57916666667</v>
      </c>
      <c r="C652" t="s">
        <v>97</v>
      </c>
      <c r="D652">
        <v>0.01</v>
      </c>
      <c r="E652" t="s">
        <v>257</v>
      </c>
      <c r="F652">
        <v>1.1397999999999999</v>
      </c>
      <c r="I652" s="403">
        <v>43325.754166666666</v>
      </c>
      <c r="J652">
        <v>1.1393</v>
      </c>
      <c r="K652">
        <v>0</v>
      </c>
      <c r="M652">
        <v>0</v>
      </c>
      <c r="N652">
        <v>0.5</v>
      </c>
      <c r="O652">
        <v>1110</v>
      </c>
      <c r="P652" t="s">
        <v>1680</v>
      </c>
      <c r="Q652">
        <v>259</v>
      </c>
      <c r="R652" t="s">
        <v>97</v>
      </c>
    </row>
    <row r="653" spans="1:18">
      <c r="A653" s="542">
        <v>651</v>
      </c>
      <c r="B653" s="403">
        <v>43325.617361111108</v>
      </c>
      <c r="C653" t="s">
        <v>97</v>
      </c>
      <c r="D653">
        <v>0.02</v>
      </c>
      <c r="E653" t="s">
        <v>257</v>
      </c>
      <c r="F653">
        <v>1.1412</v>
      </c>
      <c r="I653" s="403">
        <v>43325.754166666666</v>
      </c>
      <c r="J653">
        <v>1.1393</v>
      </c>
      <c r="K653">
        <v>0</v>
      </c>
      <c r="M653">
        <v>0</v>
      </c>
      <c r="N653">
        <v>3.8</v>
      </c>
      <c r="O653">
        <v>1110</v>
      </c>
      <c r="P653" t="s">
        <v>1679</v>
      </c>
      <c r="Q653">
        <v>259</v>
      </c>
      <c r="R653" t="s">
        <v>97</v>
      </c>
    </row>
    <row r="654" spans="1:18">
      <c r="A654" s="542">
        <v>652</v>
      </c>
      <c r="B654" s="403">
        <v>43325.645138888889</v>
      </c>
      <c r="C654" t="s">
        <v>97</v>
      </c>
      <c r="D654">
        <v>0.03</v>
      </c>
      <c r="E654" t="s">
        <v>257</v>
      </c>
      <c r="F654">
        <v>1.1429</v>
      </c>
      <c r="I654" s="403">
        <v>43325.754166666666</v>
      </c>
      <c r="J654">
        <v>1.1393</v>
      </c>
      <c r="K654">
        <v>0</v>
      </c>
      <c r="M654">
        <v>0</v>
      </c>
      <c r="N654">
        <v>10.8</v>
      </c>
      <c r="O654">
        <v>1110</v>
      </c>
      <c r="P654" t="s">
        <v>1678</v>
      </c>
      <c r="Q654">
        <v>259</v>
      </c>
      <c r="R654" t="s">
        <v>97</v>
      </c>
    </row>
    <row r="655" spans="1:18">
      <c r="A655" s="542">
        <v>653</v>
      </c>
      <c r="B655" s="403">
        <v>43325.777777777781</v>
      </c>
      <c r="C655" t="s">
        <v>97</v>
      </c>
      <c r="D655">
        <v>0.01</v>
      </c>
      <c r="E655" t="s">
        <v>257</v>
      </c>
      <c r="F655">
        <v>1.1392</v>
      </c>
      <c r="I655" s="403">
        <v>43326.448611111111</v>
      </c>
      <c r="J655">
        <v>1.1393</v>
      </c>
      <c r="K655">
        <v>0</v>
      </c>
      <c r="M655">
        <v>0.02</v>
      </c>
      <c r="N655">
        <v>-0.08</v>
      </c>
      <c r="O655">
        <v>1110</v>
      </c>
      <c r="P655" t="s">
        <v>579</v>
      </c>
      <c r="Q655">
        <v>260</v>
      </c>
      <c r="R655" t="s">
        <v>97</v>
      </c>
    </row>
    <row r="656" spans="1:18">
      <c r="A656" s="542">
        <v>654</v>
      </c>
      <c r="B656" s="403">
        <v>43325.931944444441</v>
      </c>
      <c r="C656" t="s">
        <v>97</v>
      </c>
      <c r="D656">
        <v>0.01</v>
      </c>
      <c r="E656" t="s">
        <v>257</v>
      </c>
      <c r="F656">
        <v>1.1404000000000001</v>
      </c>
      <c r="I656" s="403">
        <v>43326.448611111111</v>
      </c>
      <c r="J656">
        <v>1.1393</v>
      </c>
      <c r="K656">
        <v>0</v>
      </c>
      <c r="M656">
        <v>0.02</v>
      </c>
      <c r="N656">
        <v>1.1200000000000001</v>
      </c>
      <c r="O656">
        <v>1110</v>
      </c>
      <c r="P656" t="s">
        <v>1677</v>
      </c>
      <c r="Q656">
        <v>260</v>
      </c>
      <c r="R656" t="s">
        <v>97</v>
      </c>
    </row>
    <row r="657" spans="1:18">
      <c r="A657" s="542">
        <v>655</v>
      </c>
      <c r="B657" s="403">
        <v>43326.348611111112</v>
      </c>
      <c r="C657" t="s">
        <v>97</v>
      </c>
      <c r="D657">
        <v>0.01</v>
      </c>
      <c r="E657" t="s">
        <v>257</v>
      </c>
      <c r="F657">
        <v>1.1420999999999999</v>
      </c>
      <c r="I657" s="403">
        <v>43326.448611111111</v>
      </c>
      <c r="J657">
        <v>1.1393</v>
      </c>
      <c r="K657">
        <v>0</v>
      </c>
      <c r="M657">
        <v>0</v>
      </c>
      <c r="N657">
        <v>2.8</v>
      </c>
      <c r="O657">
        <v>1110</v>
      </c>
      <c r="P657" t="s">
        <v>1676</v>
      </c>
      <c r="Q657">
        <v>260</v>
      </c>
      <c r="R657" t="s">
        <v>97</v>
      </c>
    </row>
    <row r="658" spans="1:18">
      <c r="A658" s="542">
        <v>656</v>
      </c>
      <c r="B658" s="403">
        <v>43326.463888888888</v>
      </c>
      <c r="C658" t="s">
        <v>97</v>
      </c>
      <c r="D658">
        <v>0.01</v>
      </c>
      <c r="E658" t="s">
        <v>257</v>
      </c>
      <c r="F658">
        <v>1.1391</v>
      </c>
      <c r="I658" s="403">
        <v>43326.630555555559</v>
      </c>
      <c r="J658">
        <v>1.1385000000000001</v>
      </c>
      <c r="K658">
        <v>0</v>
      </c>
      <c r="M658">
        <v>0</v>
      </c>
      <c r="N658">
        <v>0.6</v>
      </c>
      <c r="O658">
        <v>1110</v>
      </c>
      <c r="P658" t="s">
        <v>579</v>
      </c>
      <c r="Q658">
        <v>261</v>
      </c>
      <c r="R658" t="s">
        <v>97</v>
      </c>
    </row>
    <row r="659" spans="1:18">
      <c r="A659" s="542">
        <v>657</v>
      </c>
      <c r="B659" s="403">
        <v>43326.490277777775</v>
      </c>
      <c r="C659" t="s">
        <v>97</v>
      </c>
      <c r="D659">
        <v>0.01</v>
      </c>
      <c r="E659" t="s">
        <v>257</v>
      </c>
      <c r="F659">
        <v>1.1403000000000001</v>
      </c>
      <c r="I659" s="403">
        <v>43326.630555555559</v>
      </c>
      <c r="J659">
        <v>1.1385000000000001</v>
      </c>
      <c r="K659">
        <v>0</v>
      </c>
      <c r="M659">
        <v>0</v>
      </c>
      <c r="N659">
        <v>1.8</v>
      </c>
      <c r="O659">
        <v>1110</v>
      </c>
      <c r="P659" t="s">
        <v>1675</v>
      </c>
      <c r="Q659">
        <v>261</v>
      </c>
      <c r="R659" t="s">
        <v>97</v>
      </c>
    </row>
    <row r="660" spans="1:18">
      <c r="A660" s="542">
        <v>658</v>
      </c>
      <c r="B660" s="403">
        <v>43326.668749999997</v>
      </c>
      <c r="C660" t="s">
        <v>97</v>
      </c>
      <c r="D660">
        <v>0.01</v>
      </c>
      <c r="E660" t="s">
        <v>257</v>
      </c>
      <c r="F660">
        <v>1.1384000000000001</v>
      </c>
      <c r="I660" s="403">
        <v>43326.707638888889</v>
      </c>
      <c r="J660">
        <v>1.1372</v>
      </c>
      <c r="K660">
        <v>0</v>
      </c>
      <c r="M660">
        <v>0</v>
      </c>
      <c r="N660">
        <v>1.2</v>
      </c>
      <c r="O660">
        <v>1110</v>
      </c>
      <c r="P660" t="s">
        <v>567</v>
      </c>
      <c r="Q660">
        <v>262</v>
      </c>
      <c r="R660" t="s">
        <v>97</v>
      </c>
    </row>
    <row r="661" spans="1:18">
      <c r="A661" s="542">
        <v>659</v>
      </c>
      <c r="B661" s="403">
        <v>43326.724305555559</v>
      </c>
      <c r="C661" t="s">
        <v>97</v>
      </c>
      <c r="D661">
        <v>0.01</v>
      </c>
      <c r="E661" t="s">
        <v>257</v>
      </c>
      <c r="F661">
        <v>1.1357999999999999</v>
      </c>
      <c r="I661" s="403">
        <v>43326.747916666667</v>
      </c>
      <c r="J661">
        <v>1.1346000000000001</v>
      </c>
      <c r="K661">
        <v>0</v>
      </c>
      <c r="M661">
        <v>0</v>
      </c>
      <c r="N661">
        <v>1.2</v>
      </c>
      <c r="O661">
        <v>1110</v>
      </c>
      <c r="P661" t="s">
        <v>567</v>
      </c>
      <c r="Q661">
        <v>263</v>
      </c>
      <c r="R661" t="s">
        <v>97</v>
      </c>
    </row>
    <row r="662" spans="1:18">
      <c r="A662" s="542">
        <v>661</v>
      </c>
      <c r="B662" s="403">
        <v>43326.75</v>
      </c>
      <c r="C662" t="s">
        <v>97</v>
      </c>
      <c r="D662">
        <v>0.01</v>
      </c>
      <c r="E662" t="s">
        <v>257</v>
      </c>
      <c r="F662">
        <v>1.1349</v>
      </c>
      <c r="I662" s="403">
        <v>43326.796527777777</v>
      </c>
      <c r="J662">
        <v>1.1336999999999999</v>
      </c>
      <c r="K662">
        <v>0</v>
      </c>
      <c r="M662">
        <v>0</v>
      </c>
      <c r="N662">
        <v>1.2</v>
      </c>
      <c r="O662">
        <v>1110</v>
      </c>
      <c r="P662" t="s">
        <v>579</v>
      </c>
      <c r="Q662">
        <v>264</v>
      </c>
      <c r="R662" t="s">
        <v>97</v>
      </c>
    </row>
    <row r="663" spans="1:18">
      <c r="A663" s="542">
        <v>662</v>
      </c>
      <c r="B663" s="403">
        <v>43326.801388888889</v>
      </c>
      <c r="C663" t="s">
        <v>97</v>
      </c>
      <c r="D663">
        <v>0.01</v>
      </c>
      <c r="E663" t="s">
        <v>257</v>
      </c>
      <c r="F663">
        <v>1.1339999999999999</v>
      </c>
      <c r="I663" s="403">
        <v>43327.198611111111</v>
      </c>
      <c r="J663">
        <v>1.1328</v>
      </c>
      <c r="K663">
        <v>0</v>
      </c>
      <c r="M663">
        <v>0.02</v>
      </c>
      <c r="N663">
        <v>1.22</v>
      </c>
      <c r="O663">
        <v>1110</v>
      </c>
      <c r="P663" t="s">
        <v>579</v>
      </c>
      <c r="Q663">
        <v>265</v>
      </c>
      <c r="R663" t="s">
        <v>97</v>
      </c>
    </row>
    <row r="664" spans="1:18">
      <c r="A664" s="542">
        <v>663</v>
      </c>
      <c r="B664" s="403">
        <v>43327.227083333331</v>
      </c>
      <c r="C664" t="s">
        <v>97</v>
      </c>
      <c r="D664">
        <v>0.01</v>
      </c>
      <c r="E664" t="s">
        <v>257</v>
      </c>
      <c r="F664">
        <v>1.1325000000000001</v>
      </c>
      <c r="I664" s="403">
        <v>43327.423611111109</v>
      </c>
      <c r="J664">
        <v>1.1319999999999999</v>
      </c>
      <c r="K664">
        <v>0</v>
      </c>
      <c r="M664">
        <v>0</v>
      </c>
      <c r="N664">
        <v>0.5</v>
      </c>
      <c r="O664">
        <v>1110</v>
      </c>
      <c r="P664" t="s">
        <v>579</v>
      </c>
      <c r="Q664">
        <v>266</v>
      </c>
      <c r="R664" t="s">
        <v>97</v>
      </c>
    </row>
    <row r="665" spans="1:18">
      <c r="A665" s="542">
        <v>664</v>
      </c>
      <c r="B665" s="403">
        <v>43327.352777777778</v>
      </c>
      <c r="C665" t="s">
        <v>97</v>
      </c>
      <c r="D665">
        <v>0.01</v>
      </c>
      <c r="E665" t="s">
        <v>257</v>
      </c>
      <c r="F665">
        <v>1.1337999999999999</v>
      </c>
      <c r="I665" s="403">
        <v>43327.423611111109</v>
      </c>
      <c r="J665">
        <v>1.1319999999999999</v>
      </c>
      <c r="K665">
        <v>0</v>
      </c>
      <c r="M665">
        <v>0</v>
      </c>
      <c r="N665">
        <v>1.8</v>
      </c>
      <c r="O665">
        <v>1110</v>
      </c>
      <c r="P665" t="s">
        <v>1674</v>
      </c>
      <c r="Q665">
        <v>266</v>
      </c>
      <c r="R665" t="s">
        <v>97</v>
      </c>
    </row>
    <row r="666" spans="1:18">
      <c r="A666" s="542">
        <v>665</v>
      </c>
      <c r="B666" s="403">
        <v>43327.426388888889</v>
      </c>
      <c r="C666" t="s">
        <v>97</v>
      </c>
      <c r="D666">
        <v>0.01</v>
      </c>
      <c r="E666" t="s">
        <v>257</v>
      </c>
      <c r="F666">
        <v>1.1323000000000001</v>
      </c>
      <c r="I666" s="403">
        <v>43327.522222222222</v>
      </c>
      <c r="J666">
        <v>1.1317999999999999</v>
      </c>
      <c r="K666">
        <v>0</v>
      </c>
      <c r="M666">
        <v>0</v>
      </c>
      <c r="N666">
        <v>0.5</v>
      </c>
      <c r="O666">
        <v>1110</v>
      </c>
      <c r="P666" t="s">
        <v>579</v>
      </c>
      <c r="Q666">
        <v>267</v>
      </c>
      <c r="R666" t="s">
        <v>97</v>
      </c>
    </row>
    <row r="667" spans="1:18">
      <c r="A667" s="542">
        <v>666</v>
      </c>
      <c r="B667" s="403">
        <v>43327.43472222222</v>
      </c>
      <c r="C667" t="s">
        <v>97</v>
      </c>
      <c r="D667">
        <v>0.01</v>
      </c>
      <c r="E667" t="s">
        <v>257</v>
      </c>
      <c r="F667">
        <v>1.1335999999999999</v>
      </c>
      <c r="I667" s="403">
        <v>43327.522222222222</v>
      </c>
      <c r="J667">
        <v>1.1317999999999999</v>
      </c>
      <c r="K667">
        <v>0</v>
      </c>
      <c r="M667">
        <v>0</v>
      </c>
      <c r="N667">
        <v>1.8</v>
      </c>
      <c r="O667">
        <v>1110</v>
      </c>
      <c r="P667" t="s">
        <v>1673</v>
      </c>
      <c r="Q667">
        <v>267</v>
      </c>
      <c r="R667" t="s">
        <v>97</v>
      </c>
    </row>
    <row r="668" spans="1:18">
      <c r="A668" s="542">
        <v>667</v>
      </c>
      <c r="B668" s="403">
        <v>43327.541666666664</v>
      </c>
      <c r="C668" t="s">
        <v>97</v>
      </c>
      <c r="D668">
        <v>0.01</v>
      </c>
      <c r="E668" t="s">
        <v>257</v>
      </c>
      <c r="F668">
        <v>1.1316999999999999</v>
      </c>
      <c r="I668" s="403">
        <v>43327.627083333333</v>
      </c>
      <c r="J668">
        <v>1.1311</v>
      </c>
      <c r="K668">
        <v>0</v>
      </c>
      <c r="M668">
        <v>0</v>
      </c>
      <c r="N668">
        <v>0.6</v>
      </c>
      <c r="O668">
        <v>1110</v>
      </c>
      <c r="P668" t="s">
        <v>579</v>
      </c>
      <c r="Q668">
        <v>268</v>
      </c>
      <c r="R668" t="s">
        <v>97</v>
      </c>
    </row>
    <row r="669" spans="1:18">
      <c r="A669" s="542">
        <v>668</v>
      </c>
      <c r="B669" s="403">
        <v>43327.617361111108</v>
      </c>
      <c r="C669" t="s">
        <v>97</v>
      </c>
      <c r="D669">
        <v>0.01</v>
      </c>
      <c r="E669" t="s">
        <v>257</v>
      </c>
      <c r="F669">
        <v>1.1329</v>
      </c>
      <c r="I669" s="403">
        <v>43327.627083333333</v>
      </c>
      <c r="J669">
        <v>1.1311</v>
      </c>
      <c r="K669">
        <v>0</v>
      </c>
      <c r="M669">
        <v>0</v>
      </c>
      <c r="N669">
        <v>1.8</v>
      </c>
      <c r="O669">
        <v>1110</v>
      </c>
      <c r="P669" t="s">
        <v>599</v>
      </c>
      <c r="Q669">
        <v>268</v>
      </c>
      <c r="R669" t="s">
        <v>97</v>
      </c>
    </row>
    <row r="670" spans="1:18">
      <c r="A670" s="542">
        <v>669</v>
      </c>
      <c r="B670" s="403">
        <v>43327.679166666669</v>
      </c>
      <c r="C670" t="s">
        <v>97</v>
      </c>
      <c r="D670">
        <v>0.01</v>
      </c>
      <c r="E670" t="s">
        <v>257</v>
      </c>
      <c r="F670">
        <v>1.1317999999999999</v>
      </c>
      <c r="I670" s="403">
        <v>43327.705555555556</v>
      </c>
      <c r="J670">
        <v>1.1306</v>
      </c>
      <c r="K670">
        <v>0</v>
      </c>
      <c r="M670">
        <v>0</v>
      </c>
      <c r="N670">
        <v>1.2</v>
      </c>
      <c r="O670">
        <v>1110</v>
      </c>
      <c r="P670" t="s">
        <v>567</v>
      </c>
      <c r="Q670">
        <v>269</v>
      </c>
      <c r="R670" t="s">
        <v>97</v>
      </c>
    </row>
    <row r="671" spans="1:18">
      <c r="A671" s="542">
        <v>670</v>
      </c>
      <c r="B671" s="403">
        <v>43327.759027777778</v>
      </c>
      <c r="C671" t="s">
        <v>97</v>
      </c>
      <c r="D671">
        <v>0.01</v>
      </c>
      <c r="E671" t="s">
        <v>257</v>
      </c>
      <c r="F671">
        <v>1.1335</v>
      </c>
      <c r="I671" s="403">
        <v>43328.780555555553</v>
      </c>
      <c r="J671">
        <v>1.1364000000000001</v>
      </c>
      <c r="K671">
        <v>0</v>
      </c>
      <c r="M671">
        <v>0.05</v>
      </c>
      <c r="N671">
        <v>-2.85</v>
      </c>
      <c r="O671">
        <v>1110</v>
      </c>
      <c r="P671" t="s">
        <v>579</v>
      </c>
      <c r="Q671">
        <v>270</v>
      </c>
      <c r="R671" t="s">
        <v>97</v>
      </c>
    </row>
    <row r="672" spans="1:18">
      <c r="A672" s="542">
        <v>671</v>
      </c>
      <c r="B672" s="403">
        <v>43327.779166666667</v>
      </c>
      <c r="C672" t="s">
        <v>97</v>
      </c>
      <c r="D672">
        <v>0.01</v>
      </c>
      <c r="E672" t="s">
        <v>257</v>
      </c>
      <c r="F672">
        <v>1.1347</v>
      </c>
      <c r="I672" s="403">
        <v>43328.780555555553</v>
      </c>
      <c r="J672">
        <v>1.1364000000000001</v>
      </c>
      <c r="K672">
        <v>0</v>
      </c>
      <c r="M672">
        <v>0.05</v>
      </c>
      <c r="N672">
        <v>-1.65</v>
      </c>
      <c r="O672">
        <v>1110</v>
      </c>
      <c r="P672" t="s">
        <v>1672</v>
      </c>
      <c r="Q672">
        <v>270</v>
      </c>
      <c r="R672" t="s">
        <v>97</v>
      </c>
    </row>
    <row r="673" spans="1:18">
      <c r="A673" s="542">
        <v>672</v>
      </c>
      <c r="B673" s="403">
        <v>43328.156944444447</v>
      </c>
      <c r="C673" t="s">
        <v>97</v>
      </c>
      <c r="D673">
        <v>0.01</v>
      </c>
      <c r="E673" t="s">
        <v>257</v>
      </c>
      <c r="F673">
        <v>1.1371</v>
      </c>
      <c r="I673" s="403">
        <v>43328.780555555553</v>
      </c>
      <c r="J673">
        <v>1.1364000000000001</v>
      </c>
      <c r="K673">
        <v>0</v>
      </c>
      <c r="M673">
        <v>0</v>
      </c>
      <c r="N673">
        <v>0.7</v>
      </c>
      <c r="O673">
        <v>1110</v>
      </c>
      <c r="P673" t="s">
        <v>1671</v>
      </c>
      <c r="Q673">
        <v>270</v>
      </c>
      <c r="R673" t="s">
        <v>97</v>
      </c>
    </row>
    <row r="674" spans="1:18">
      <c r="A674" s="542">
        <v>673</v>
      </c>
      <c r="B674" s="403">
        <v>43328.243055555555</v>
      </c>
      <c r="C674" t="s">
        <v>97</v>
      </c>
      <c r="D674">
        <v>0.02</v>
      </c>
      <c r="E674" t="s">
        <v>257</v>
      </c>
      <c r="F674">
        <v>1.1386000000000001</v>
      </c>
      <c r="I674" s="403">
        <v>43328.780555555553</v>
      </c>
      <c r="J674">
        <v>1.1364000000000001</v>
      </c>
      <c r="K674">
        <v>0</v>
      </c>
      <c r="M674">
        <v>0</v>
      </c>
      <c r="N674">
        <v>4.4000000000000004</v>
      </c>
      <c r="O674">
        <v>1110</v>
      </c>
      <c r="P674" t="s">
        <v>1670</v>
      </c>
      <c r="Q674">
        <v>270</v>
      </c>
      <c r="R674" t="s">
        <v>97</v>
      </c>
    </row>
    <row r="675" spans="1:18">
      <c r="A675" s="542">
        <v>674</v>
      </c>
      <c r="B675" s="403">
        <v>43328.664583333331</v>
      </c>
      <c r="C675" t="s">
        <v>97</v>
      </c>
      <c r="D675">
        <v>0.03</v>
      </c>
      <c r="E675" t="s">
        <v>257</v>
      </c>
      <c r="F675">
        <v>1.1403000000000001</v>
      </c>
      <c r="I675" s="403">
        <v>43328.780555555553</v>
      </c>
      <c r="J675">
        <v>1.1364000000000001</v>
      </c>
      <c r="K675">
        <v>0</v>
      </c>
      <c r="M675">
        <v>0</v>
      </c>
      <c r="N675">
        <v>11.7</v>
      </c>
      <c r="O675">
        <v>1110</v>
      </c>
      <c r="P675" t="s">
        <v>1669</v>
      </c>
      <c r="Q675">
        <v>270</v>
      </c>
      <c r="R675" t="s">
        <v>97</v>
      </c>
    </row>
    <row r="676" spans="1:18">
      <c r="A676" s="542">
        <v>675</v>
      </c>
      <c r="B676" s="403">
        <v>43328.787499999999</v>
      </c>
      <c r="C676" t="s">
        <v>97</v>
      </c>
      <c r="D676">
        <v>0.01</v>
      </c>
      <c r="E676" t="s">
        <v>257</v>
      </c>
      <c r="F676">
        <v>1.1359999999999999</v>
      </c>
      <c r="I676" s="403">
        <v>43329.500694444447</v>
      </c>
      <c r="J676">
        <v>1.1379999999999999</v>
      </c>
      <c r="K676">
        <v>0</v>
      </c>
      <c r="M676">
        <v>0.02</v>
      </c>
      <c r="N676">
        <v>-1.98</v>
      </c>
      <c r="O676">
        <v>1110</v>
      </c>
      <c r="P676" t="s">
        <v>579</v>
      </c>
      <c r="Q676">
        <v>271</v>
      </c>
      <c r="R676" t="s">
        <v>97</v>
      </c>
    </row>
    <row r="677" spans="1:18">
      <c r="A677" s="542">
        <v>676</v>
      </c>
      <c r="B677" s="403">
        <v>43328.915972222225</v>
      </c>
      <c r="C677" t="s">
        <v>97</v>
      </c>
      <c r="D677">
        <v>0.01</v>
      </c>
      <c r="E677" t="s">
        <v>257</v>
      </c>
      <c r="F677">
        <v>1.1372</v>
      </c>
      <c r="I677" s="403">
        <v>43329.500694444447</v>
      </c>
      <c r="J677">
        <v>1.1379999999999999</v>
      </c>
      <c r="K677">
        <v>0</v>
      </c>
      <c r="M677">
        <v>0.02</v>
      </c>
      <c r="N677">
        <v>-0.78</v>
      </c>
      <c r="O677">
        <v>1110</v>
      </c>
      <c r="P677" t="s">
        <v>1668</v>
      </c>
      <c r="Q677">
        <v>271</v>
      </c>
      <c r="R677" t="s">
        <v>97</v>
      </c>
    </row>
    <row r="678" spans="1:18">
      <c r="A678" s="542">
        <v>677</v>
      </c>
      <c r="B678" s="403">
        <v>43329.136805555558</v>
      </c>
      <c r="C678" t="s">
        <v>97</v>
      </c>
      <c r="D678">
        <v>0.01</v>
      </c>
      <c r="E678" t="s">
        <v>257</v>
      </c>
      <c r="F678">
        <v>1.1385000000000001</v>
      </c>
      <c r="I678" s="403">
        <v>43329.500694444447</v>
      </c>
      <c r="J678">
        <v>1.1379999999999999</v>
      </c>
      <c r="K678">
        <v>0</v>
      </c>
      <c r="M678">
        <v>0</v>
      </c>
      <c r="N678">
        <v>0.5</v>
      </c>
      <c r="O678">
        <v>1110</v>
      </c>
      <c r="P678" t="s">
        <v>1667</v>
      </c>
      <c r="Q678">
        <v>271</v>
      </c>
      <c r="R678" t="s">
        <v>97</v>
      </c>
    </row>
    <row r="679" spans="1:18">
      <c r="A679" s="542">
        <v>678</v>
      </c>
      <c r="B679" s="403">
        <v>43329.421527777777</v>
      </c>
      <c r="C679" t="s">
        <v>97</v>
      </c>
      <c r="D679">
        <v>0.02</v>
      </c>
      <c r="E679" t="s">
        <v>257</v>
      </c>
      <c r="F679">
        <v>1.1399999999999999</v>
      </c>
      <c r="I679" s="403">
        <v>43329.500694444447</v>
      </c>
      <c r="J679">
        <v>1.1379999999999999</v>
      </c>
      <c r="K679">
        <v>0</v>
      </c>
      <c r="M679">
        <v>0</v>
      </c>
      <c r="N679">
        <v>4</v>
      </c>
      <c r="O679">
        <v>1110</v>
      </c>
      <c r="P679" t="s">
        <v>1666</v>
      </c>
      <c r="Q679">
        <v>271</v>
      </c>
      <c r="R679" t="s">
        <v>97</v>
      </c>
    </row>
    <row r="680" spans="1:18">
      <c r="A680" s="542">
        <v>679</v>
      </c>
      <c r="B680" s="403">
        <v>43329.429861111108</v>
      </c>
      <c r="C680" t="s">
        <v>97</v>
      </c>
      <c r="D680">
        <v>0.03</v>
      </c>
      <c r="E680" t="s">
        <v>257</v>
      </c>
      <c r="F680">
        <v>1.1415</v>
      </c>
      <c r="I680" s="403">
        <v>43329.500694444447</v>
      </c>
      <c r="J680">
        <v>1.1379999999999999</v>
      </c>
      <c r="K680">
        <v>0</v>
      </c>
      <c r="M680">
        <v>0</v>
      </c>
      <c r="N680">
        <v>10.5</v>
      </c>
      <c r="O680">
        <v>1110</v>
      </c>
      <c r="P680" t="s">
        <v>1665</v>
      </c>
      <c r="Q680">
        <v>271</v>
      </c>
      <c r="R680" t="s">
        <v>97</v>
      </c>
    </row>
    <row r="681" spans="1:18">
      <c r="A681" s="542">
        <v>680</v>
      </c>
      <c r="B681" s="403">
        <v>43329.531944444447</v>
      </c>
      <c r="C681" t="s">
        <v>97</v>
      </c>
      <c r="D681">
        <v>0.01</v>
      </c>
      <c r="E681" t="s">
        <v>257</v>
      </c>
      <c r="F681">
        <v>1.1383000000000001</v>
      </c>
      <c r="I681" s="403">
        <v>43332.470138888886</v>
      </c>
      <c r="J681">
        <v>1.1404000000000001</v>
      </c>
      <c r="K681">
        <v>0</v>
      </c>
      <c r="M681">
        <v>0.02</v>
      </c>
      <c r="N681">
        <v>-2.08</v>
      </c>
      <c r="O681">
        <v>1110</v>
      </c>
      <c r="P681" t="s">
        <v>579</v>
      </c>
      <c r="Q681">
        <v>272</v>
      </c>
      <c r="R681" t="s">
        <v>97</v>
      </c>
    </row>
    <row r="682" spans="1:18">
      <c r="A682" s="542">
        <v>681</v>
      </c>
      <c r="B682" s="403">
        <v>43329.611805555556</v>
      </c>
      <c r="C682" t="s">
        <v>97</v>
      </c>
      <c r="D682">
        <v>0.01</v>
      </c>
      <c r="E682" t="s">
        <v>257</v>
      </c>
      <c r="F682">
        <v>1.1395999999999999</v>
      </c>
      <c r="I682" s="403">
        <v>43332.470138888886</v>
      </c>
      <c r="J682">
        <v>1.1404000000000001</v>
      </c>
      <c r="K682">
        <v>0</v>
      </c>
      <c r="M682">
        <v>0.02</v>
      </c>
      <c r="N682">
        <v>-0.78</v>
      </c>
      <c r="O682">
        <v>1110</v>
      </c>
      <c r="P682" t="s">
        <v>1664</v>
      </c>
      <c r="Q682">
        <v>272</v>
      </c>
      <c r="R682" t="s">
        <v>97</v>
      </c>
    </row>
    <row r="683" spans="1:18">
      <c r="A683" s="542">
        <v>682</v>
      </c>
      <c r="B683" s="403">
        <v>43329.620138888888</v>
      </c>
      <c r="C683" t="s">
        <v>97</v>
      </c>
      <c r="D683">
        <v>0.01</v>
      </c>
      <c r="E683" t="s">
        <v>257</v>
      </c>
      <c r="F683">
        <v>1.1409</v>
      </c>
      <c r="I683" s="403">
        <v>43332.470138888886</v>
      </c>
      <c r="J683">
        <v>1.1404000000000001</v>
      </c>
      <c r="K683">
        <v>0</v>
      </c>
      <c r="M683">
        <v>0.02</v>
      </c>
      <c r="N683">
        <v>0.52</v>
      </c>
      <c r="O683">
        <v>1110</v>
      </c>
      <c r="P683" t="s">
        <v>1663</v>
      </c>
      <c r="Q683">
        <v>272</v>
      </c>
      <c r="R683" t="s">
        <v>97</v>
      </c>
    </row>
    <row r="684" spans="1:18">
      <c r="A684" s="542">
        <v>683</v>
      </c>
      <c r="B684" s="403">
        <v>43329.842361111114</v>
      </c>
      <c r="C684" t="s">
        <v>97</v>
      </c>
      <c r="D684">
        <v>0.02</v>
      </c>
      <c r="E684" t="s">
        <v>257</v>
      </c>
      <c r="F684">
        <v>1.1423000000000001</v>
      </c>
      <c r="I684" s="403">
        <v>43332.470138888886</v>
      </c>
      <c r="J684">
        <v>1.1404000000000001</v>
      </c>
      <c r="K684">
        <v>0</v>
      </c>
      <c r="M684">
        <v>0.03</v>
      </c>
      <c r="N684">
        <v>3.83</v>
      </c>
      <c r="O684">
        <v>1110</v>
      </c>
      <c r="P684" t="s">
        <v>1662</v>
      </c>
      <c r="Q684">
        <v>272</v>
      </c>
      <c r="R684" t="s">
        <v>97</v>
      </c>
    </row>
    <row r="685" spans="1:18">
      <c r="A685" s="542">
        <v>684</v>
      </c>
      <c r="B685" s="403">
        <v>43329.87222222222</v>
      </c>
      <c r="C685" t="s">
        <v>97</v>
      </c>
      <c r="D685">
        <v>0.03</v>
      </c>
      <c r="E685" t="s">
        <v>257</v>
      </c>
      <c r="F685">
        <v>1.1438999999999999</v>
      </c>
      <c r="I685" s="403">
        <v>43332.470138888886</v>
      </c>
      <c r="J685">
        <v>1.1404000000000001</v>
      </c>
      <c r="K685">
        <v>0</v>
      </c>
      <c r="M685">
        <v>0.05</v>
      </c>
      <c r="N685">
        <v>10.55</v>
      </c>
      <c r="O685">
        <v>1110</v>
      </c>
      <c r="P685" t="s">
        <v>1661</v>
      </c>
      <c r="Q685">
        <v>272</v>
      </c>
      <c r="R685" t="s">
        <v>97</v>
      </c>
    </row>
    <row r="686" spans="1:18">
      <c r="A686" s="542">
        <v>685</v>
      </c>
      <c r="B686" s="403">
        <v>43332.861111111109</v>
      </c>
      <c r="C686" t="s">
        <v>97</v>
      </c>
      <c r="D686">
        <v>0.01</v>
      </c>
      <c r="E686" t="s">
        <v>257</v>
      </c>
      <c r="F686">
        <v>1.1468</v>
      </c>
      <c r="I686" s="403">
        <v>43335.794444444444</v>
      </c>
      <c r="J686">
        <v>1.1540999999999999</v>
      </c>
      <c r="K686">
        <v>0</v>
      </c>
      <c r="M686">
        <v>0.09</v>
      </c>
      <c r="N686">
        <v>-7.21</v>
      </c>
      <c r="O686">
        <v>1110</v>
      </c>
      <c r="P686" t="s">
        <v>579</v>
      </c>
      <c r="Q686">
        <v>273</v>
      </c>
      <c r="R686" t="s">
        <v>97</v>
      </c>
    </row>
    <row r="687" spans="1:18">
      <c r="A687" s="542">
        <v>687</v>
      </c>
      <c r="B687" s="403">
        <v>43332.934027777781</v>
      </c>
      <c r="C687" t="s">
        <v>97</v>
      </c>
      <c r="D687">
        <v>0.01</v>
      </c>
      <c r="E687" t="s">
        <v>257</v>
      </c>
      <c r="F687">
        <v>1.1480999999999999</v>
      </c>
      <c r="I687" s="403">
        <v>43335.794444444444</v>
      </c>
      <c r="J687">
        <v>1.1540999999999999</v>
      </c>
      <c r="K687">
        <v>0</v>
      </c>
      <c r="M687">
        <v>0.09</v>
      </c>
      <c r="N687">
        <v>-5.91</v>
      </c>
      <c r="O687">
        <v>1110</v>
      </c>
      <c r="P687" t="s">
        <v>1642</v>
      </c>
      <c r="Q687">
        <v>273</v>
      </c>
      <c r="R687" t="s">
        <v>97</v>
      </c>
    </row>
    <row r="688" spans="1:18">
      <c r="A688" s="542">
        <v>689</v>
      </c>
      <c r="B688" s="403">
        <v>43333.093055555553</v>
      </c>
      <c r="C688" t="s">
        <v>97</v>
      </c>
      <c r="D688">
        <v>0.01</v>
      </c>
      <c r="E688" t="s">
        <v>257</v>
      </c>
      <c r="F688">
        <v>1.1496</v>
      </c>
      <c r="I688" s="403">
        <v>43335.794444444444</v>
      </c>
      <c r="J688">
        <v>1.1540999999999999</v>
      </c>
      <c r="K688">
        <v>0</v>
      </c>
      <c r="M688">
        <v>7.0000000000000007E-2</v>
      </c>
      <c r="N688">
        <v>-4.43</v>
      </c>
      <c r="O688">
        <v>1110</v>
      </c>
      <c r="P688" t="s">
        <v>1640</v>
      </c>
      <c r="Q688">
        <v>273</v>
      </c>
      <c r="R688" t="s">
        <v>97</v>
      </c>
    </row>
    <row r="689" spans="1:18">
      <c r="A689" s="542">
        <v>690</v>
      </c>
      <c r="B689" s="403">
        <v>43333.106249999997</v>
      </c>
      <c r="C689" t="s">
        <v>97</v>
      </c>
      <c r="D689">
        <v>0.02</v>
      </c>
      <c r="E689" t="s">
        <v>257</v>
      </c>
      <c r="F689">
        <v>1.1513</v>
      </c>
      <c r="I689" s="403">
        <v>43335.794444444444</v>
      </c>
      <c r="J689">
        <v>1.1540999999999999</v>
      </c>
      <c r="K689">
        <v>0</v>
      </c>
      <c r="M689">
        <v>0.12</v>
      </c>
      <c r="N689">
        <v>-5.48</v>
      </c>
      <c r="O689">
        <v>1110</v>
      </c>
      <c r="P689" t="s">
        <v>1641</v>
      </c>
      <c r="Q689">
        <v>273</v>
      </c>
      <c r="R689" t="s">
        <v>97</v>
      </c>
    </row>
    <row r="690" spans="1:18">
      <c r="A690" s="542">
        <v>691</v>
      </c>
      <c r="B690" s="403">
        <v>43333.107638888891</v>
      </c>
      <c r="C690" t="s">
        <v>97</v>
      </c>
      <c r="D690">
        <v>0.03</v>
      </c>
      <c r="E690" t="s">
        <v>257</v>
      </c>
      <c r="F690">
        <v>1.1528</v>
      </c>
      <c r="I690" s="403">
        <v>43335.794444444444</v>
      </c>
      <c r="J690">
        <v>1.1540999999999999</v>
      </c>
      <c r="K690">
        <v>0</v>
      </c>
      <c r="M690">
        <v>0.19</v>
      </c>
      <c r="N690">
        <v>-3.71</v>
      </c>
      <c r="O690">
        <v>1110</v>
      </c>
      <c r="P690" t="s">
        <v>1639</v>
      </c>
      <c r="Q690">
        <v>273</v>
      </c>
      <c r="R690" t="s">
        <v>97</v>
      </c>
    </row>
    <row r="691" spans="1:18">
      <c r="A691" s="542">
        <v>699</v>
      </c>
      <c r="B691" s="403">
        <v>43333.791666666664</v>
      </c>
      <c r="C691" t="s">
        <v>97</v>
      </c>
      <c r="D691">
        <v>0.04</v>
      </c>
      <c r="E691" t="s">
        <v>257</v>
      </c>
      <c r="F691">
        <v>1.1556</v>
      </c>
      <c r="I691" s="403">
        <v>43335.794444444444</v>
      </c>
      <c r="J691">
        <v>1.1540999999999999</v>
      </c>
      <c r="K691">
        <v>0</v>
      </c>
      <c r="M691">
        <v>0.25</v>
      </c>
      <c r="N691">
        <v>6.25</v>
      </c>
      <c r="O691">
        <v>1110</v>
      </c>
      <c r="P691" t="s">
        <v>1638</v>
      </c>
      <c r="Q691">
        <v>273</v>
      </c>
      <c r="R691" t="s">
        <v>97</v>
      </c>
    </row>
    <row r="692" spans="1:18">
      <c r="A692" s="542">
        <v>700</v>
      </c>
      <c r="B692" s="403">
        <v>43333.818749999999</v>
      </c>
      <c r="C692" t="s">
        <v>97</v>
      </c>
      <c r="D692">
        <v>0.06</v>
      </c>
      <c r="E692" t="s">
        <v>257</v>
      </c>
      <c r="F692">
        <v>1.1575</v>
      </c>
      <c r="I692" s="403">
        <v>43335.794444444444</v>
      </c>
      <c r="J692">
        <v>1.1540999999999999</v>
      </c>
      <c r="K692">
        <v>0</v>
      </c>
      <c r="M692">
        <v>0.37</v>
      </c>
      <c r="N692">
        <v>20.77</v>
      </c>
      <c r="O692">
        <v>1110</v>
      </c>
      <c r="P692" t="s">
        <v>1637</v>
      </c>
      <c r="Q692">
        <v>273</v>
      </c>
      <c r="R692" t="s">
        <v>97</v>
      </c>
    </row>
    <row r="693" spans="1:18">
      <c r="A693" s="542">
        <v>702</v>
      </c>
      <c r="B693" s="403">
        <v>43333.843055555553</v>
      </c>
      <c r="C693" t="s">
        <v>97</v>
      </c>
      <c r="D693">
        <v>0.09</v>
      </c>
      <c r="E693" t="s">
        <v>257</v>
      </c>
      <c r="F693">
        <v>1.1597999999999999</v>
      </c>
      <c r="I693" s="403">
        <v>43335.794444444444</v>
      </c>
      <c r="J693">
        <v>1.1540999999999999</v>
      </c>
      <c r="K693">
        <v>0</v>
      </c>
      <c r="M693">
        <v>0.56000000000000005</v>
      </c>
      <c r="N693">
        <v>51.86</v>
      </c>
      <c r="O693">
        <v>1110</v>
      </c>
      <c r="P693" t="s">
        <v>1636</v>
      </c>
      <c r="Q693">
        <v>273</v>
      </c>
      <c r="R693" t="s">
        <v>97</v>
      </c>
    </row>
    <row r="694" spans="1:18">
      <c r="A694" s="542">
        <v>686</v>
      </c>
      <c r="B694" s="403">
        <v>43332.865277777775</v>
      </c>
      <c r="C694" t="s">
        <v>96</v>
      </c>
      <c r="D694">
        <v>0.01</v>
      </c>
      <c r="E694" t="s">
        <v>257</v>
      </c>
      <c r="F694">
        <v>1.1468</v>
      </c>
      <c r="I694" s="403">
        <v>43332.922222222223</v>
      </c>
      <c r="J694">
        <v>1.1479999999999999</v>
      </c>
      <c r="K694">
        <v>0</v>
      </c>
      <c r="M694">
        <v>0</v>
      </c>
      <c r="N694">
        <v>1.2</v>
      </c>
      <c r="O694">
        <v>1110</v>
      </c>
      <c r="P694" t="s">
        <v>567</v>
      </c>
      <c r="Q694">
        <v>274</v>
      </c>
      <c r="R694" t="s">
        <v>96</v>
      </c>
    </row>
    <row r="695" spans="1:18">
      <c r="A695" s="542">
        <v>688</v>
      </c>
      <c r="B695" s="403">
        <v>43332.940972222219</v>
      </c>
      <c r="C695" t="s">
        <v>96</v>
      </c>
      <c r="D695">
        <v>0.01</v>
      </c>
      <c r="E695" t="s">
        <v>257</v>
      </c>
      <c r="F695">
        <v>1.1482000000000001</v>
      </c>
      <c r="I695" s="403">
        <v>43333.093055555553</v>
      </c>
      <c r="J695">
        <v>1.1495</v>
      </c>
      <c r="K695">
        <v>0</v>
      </c>
      <c r="M695">
        <v>-0.12</v>
      </c>
      <c r="N695">
        <v>1.18</v>
      </c>
      <c r="O695">
        <v>1110</v>
      </c>
      <c r="P695" t="s">
        <v>567</v>
      </c>
      <c r="Q695">
        <v>275</v>
      </c>
      <c r="R695" t="s">
        <v>96</v>
      </c>
    </row>
    <row r="696" spans="1:18">
      <c r="A696" s="542">
        <v>692</v>
      </c>
      <c r="B696" s="403">
        <v>43333.116666666669</v>
      </c>
      <c r="C696" t="s">
        <v>96</v>
      </c>
      <c r="D696">
        <v>0.01</v>
      </c>
      <c r="E696" t="s">
        <v>257</v>
      </c>
      <c r="F696">
        <v>1.1524000000000001</v>
      </c>
      <c r="I696" s="403">
        <v>43333.30972222222</v>
      </c>
      <c r="J696">
        <v>1.1536</v>
      </c>
      <c r="K696">
        <v>0</v>
      </c>
      <c r="M696">
        <v>0</v>
      </c>
      <c r="N696">
        <v>1.2</v>
      </c>
      <c r="O696">
        <v>1110</v>
      </c>
      <c r="P696" t="s">
        <v>567</v>
      </c>
      <c r="Q696">
        <v>276</v>
      </c>
      <c r="R696" t="s">
        <v>96</v>
      </c>
    </row>
    <row r="697" spans="1:18">
      <c r="A697" s="542">
        <v>693</v>
      </c>
      <c r="B697" s="403">
        <v>43333.325694444444</v>
      </c>
      <c r="C697" t="s">
        <v>96</v>
      </c>
      <c r="D697">
        <v>0.01</v>
      </c>
      <c r="E697" t="s">
        <v>257</v>
      </c>
      <c r="F697">
        <v>1.1528</v>
      </c>
      <c r="I697" s="403">
        <v>43333.451388888891</v>
      </c>
      <c r="J697">
        <v>1.1534</v>
      </c>
      <c r="K697">
        <v>0</v>
      </c>
      <c r="M697">
        <v>0</v>
      </c>
      <c r="N697">
        <v>0.6</v>
      </c>
      <c r="O697">
        <v>1110</v>
      </c>
      <c r="P697" t="s">
        <v>579</v>
      </c>
      <c r="Q697">
        <v>277</v>
      </c>
      <c r="R697" t="s">
        <v>96</v>
      </c>
    </row>
    <row r="698" spans="1:18">
      <c r="A698" s="542">
        <v>694</v>
      </c>
      <c r="B698" s="403">
        <v>43333.372916666667</v>
      </c>
      <c r="C698" t="s">
        <v>96</v>
      </c>
      <c r="D698">
        <v>0.01</v>
      </c>
      <c r="E698" t="s">
        <v>257</v>
      </c>
      <c r="F698">
        <v>1.1516</v>
      </c>
      <c r="I698" s="403">
        <v>43333.451388888891</v>
      </c>
      <c r="J698">
        <v>1.1534</v>
      </c>
      <c r="K698">
        <v>0</v>
      </c>
      <c r="M698">
        <v>0</v>
      </c>
      <c r="N698">
        <v>1.8</v>
      </c>
      <c r="O698">
        <v>1110</v>
      </c>
      <c r="P698" t="s">
        <v>1647</v>
      </c>
      <c r="Q698">
        <v>277</v>
      </c>
      <c r="R698" t="s">
        <v>96</v>
      </c>
    </row>
    <row r="699" spans="1:18">
      <c r="A699" s="542">
        <v>695</v>
      </c>
      <c r="B699" s="403">
        <v>43333.55</v>
      </c>
      <c r="C699" t="s">
        <v>96</v>
      </c>
      <c r="D699">
        <v>0.01</v>
      </c>
      <c r="E699" t="s">
        <v>257</v>
      </c>
      <c r="F699">
        <v>1.1516999999999999</v>
      </c>
      <c r="I699" s="403">
        <v>43333.660416666666</v>
      </c>
      <c r="J699">
        <v>1.1521999999999999</v>
      </c>
      <c r="K699">
        <v>0</v>
      </c>
      <c r="M699">
        <v>0</v>
      </c>
      <c r="N699">
        <v>0.5</v>
      </c>
      <c r="O699">
        <v>1110</v>
      </c>
      <c r="P699" t="s">
        <v>579</v>
      </c>
      <c r="Q699">
        <v>278</v>
      </c>
      <c r="R699" t="s">
        <v>96</v>
      </c>
    </row>
    <row r="700" spans="1:18">
      <c r="A700" s="542">
        <v>696</v>
      </c>
      <c r="B700" s="403">
        <v>43333.591666666667</v>
      </c>
      <c r="C700" t="s">
        <v>96</v>
      </c>
      <c r="D700">
        <v>0.01</v>
      </c>
      <c r="E700" t="s">
        <v>257</v>
      </c>
      <c r="F700">
        <v>1.1503000000000001</v>
      </c>
      <c r="I700" s="403">
        <v>43333.660416666666</v>
      </c>
      <c r="J700">
        <v>1.1521999999999999</v>
      </c>
      <c r="K700">
        <v>0</v>
      </c>
      <c r="M700">
        <v>0</v>
      </c>
      <c r="N700">
        <v>1.9</v>
      </c>
      <c r="O700">
        <v>1110</v>
      </c>
      <c r="P700" t="s">
        <v>1646</v>
      </c>
      <c r="Q700">
        <v>278</v>
      </c>
      <c r="R700" t="s">
        <v>96</v>
      </c>
    </row>
    <row r="701" spans="1:18">
      <c r="A701" s="542">
        <v>697</v>
      </c>
      <c r="B701" s="403">
        <v>43333.700694444444</v>
      </c>
      <c r="C701" t="s">
        <v>96</v>
      </c>
      <c r="D701">
        <v>0.01</v>
      </c>
      <c r="E701" t="s">
        <v>257</v>
      </c>
      <c r="F701">
        <v>1.1525000000000001</v>
      </c>
      <c r="I701" s="403">
        <v>43333.742361111108</v>
      </c>
      <c r="J701">
        <v>1.1537999999999999</v>
      </c>
      <c r="K701">
        <v>0</v>
      </c>
      <c r="M701">
        <v>0</v>
      </c>
      <c r="N701">
        <v>1.3</v>
      </c>
      <c r="O701">
        <v>1110</v>
      </c>
      <c r="P701" t="s">
        <v>579</v>
      </c>
      <c r="Q701">
        <v>279</v>
      </c>
      <c r="R701" t="s">
        <v>96</v>
      </c>
    </row>
    <row r="702" spans="1:18">
      <c r="A702" s="542">
        <v>698</v>
      </c>
      <c r="B702" s="403">
        <v>43333.790972222225</v>
      </c>
      <c r="C702" t="s">
        <v>96</v>
      </c>
      <c r="D702">
        <v>0.01</v>
      </c>
      <c r="E702" t="s">
        <v>257</v>
      </c>
      <c r="F702">
        <v>1.1563000000000001</v>
      </c>
      <c r="I702" s="403">
        <v>43333.818055555559</v>
      </c>
      <c r="J702">
        <v>1.1575</v>
      </c>
      <c r="K702">
        <v>0</v>
      </c>
      <c r="M702">
        <v>0</v>
      </c>
      <c r="N702">
        <v>1.2</v>
      </c>
      <c r="O702">
        <v>1110</v>
      </c>
      <c r="P702" t="s">
        <v>567</v>
      </c>
      <c r="Q702">
        <v>280</v>
      </c>
      <c r="R702" t="s">
        <v>96</v>
      </c>
    </row>
    <row r="703" spans="1:18">
      <c r="A703" s="542">
        <v>701</v>
      </c>
      <c r="B703" s="403">
        <v>43333.82916666667</v>
      </c>
      <c r="C703" t="s">
        <v>96</v>
      </c>
      <c r="D703">
        <v>0.01</v>
      </c>
      <c r="E703" t="s">
        <v>257</v>
      </c>
      <c r="F703">
        <v>1.1594</v>
      </c>
      <c r="I703" s="403">
        <v>43334.496527777781</v>
      </c>
      <c r="J703">
        <v>1.1595</v>
      </c>
      <c r="K703">
        <v>0</v>
      </c>
      <c r="M703">
        <v>-0.12</v>
      </c>
      <c r="N703">
        <v>-0.02</v>
      </c>
      <c r="O703">
        <v>1110</v>
      </c>
      <c r="P703" t="s">
        <v>579</v>
      </c>
      <c r="Q703">
        <v>281</v>
      </c>
      <c r="R703" t="s">
        <v>96</v>
      </c>
    </row>
    <row r="704" spans="1:18">
      <c r="A704" s="542">
        <v>703</v>
      </c>
      <c r="B704" s="403">
        <v>43333.867361111108</v>
      </c>
      <c r="C704" t="s">
        <v>96</v>
      </c>
      <c r="D704">
        <v>0.01</v>
      </c>
      <c r="E704" t="s">
        <v>257</v>
      </c>
      <c r="F704">
        <v>1.1581999999999999</v>
      </c>
      <c r="I704" s="403">
        <v>43334.496527777781</v>
      </c>
      <c r="J704">
        <v>1.1595</v>
      </c>
      <c r="K704">
        <v>0</v>
      </c>
      <c r="M704">
        <v>-0.12</v>
      </c>
      <c r="N704">
        <v>1.18</v>
      </c>
      <c r="O704">
        <v>1110</v>
      </c>
      <c r="P704" t="s">
        <v>1645</v>
      </c>
      <c r="Q704">
        <v>281</v>
      </c>
      <c r="R704" t="s">
        <v>96</v>
      </c>
    </row>
    <row r="705" spans="1:18">
      <c r="A705" s="542">
        <v>704</v>
      </c>
      <c r="B705" s="403">
        <v>43334.34652777778</v>
      </c>
      <c r="C705" t="s">
        <v>96</v>
      </c>
      <c r="D705">
        <v>0.01</v>
      </c>
      <c r="E705" t="s">
        <v>257</v>
      </c>
      <c r="F705">
        <v>1.1568000000000001</v>
      </c>
      <c r="I705" s="403">
        <v>43334.496527777781</v>
      </c>
      <c r="J705">
        <v>1.1595</v>
      </c>
      <c r="K705">
        <v>0</v>
      </c>
      <c r="M705">
        <v>0</v>
      </c>
      <c r="N705">
        <v>2.7</v>
      </c>
      <c r="O705">
        <v>1110</v>
      </c>
      <c r="P705" t="s">
        <v>1644</v>
      </c>
      <c r="Q705">
        <v>281</v>
      </c>
      <c r="R705" t="s">
        <v>96</v>
      </c>
    </row>
    <row r="706" spans="1:18">
      <c r="A706" s="542">
        <v>705</v>
      </c>
      <c r="B706" s="403">
        <v>43334.511111111111</v>
      </c>
      <c r="C706" t="s">
        <v>96</v>
      </c>
      <c r="D706">
        <v>0.01</v>
      </c>
      <c r="E706" t="s">
        <v>257</v>
      </c>
      <c r="F706">
        <v>1.1592</v>
      </c>
      <c r="I706" s="403">
        <v>43334.548611111109</v>
      </c>
      <c r="J706">
        <v>1.1604000000000001</v>
      </c>
      <c r="K706">
        <v>0</v>
      </c>
      <c r="M706">
        <v>0</v>
      </c>
      <c r="N706">
        <v>1.2</v>
      </c>
      <c r="O706">
        <v>1110</v>
      </c>
      <c r="P706" t="s">
        <v>579</v>
      </c>
      <c r="Q706">
        <v>282</v>
      </c>
      <c r="R706" t="s">
        <v>96</v>
      </c>
    </row>
    <row r="707" spans="1:18">
      <c r="A707" s="542">
        <v>706</v>
      </c>
      <c r="B707" s="403">
        <v>43334.561111111114</v>
      </c>
      <c r="C707" t="s">
        <v>96</v>
      </c>
      <c r="D707">
        <v>0.01</v>
      </c>
      <c r="E707" t="s">
        <v>257</v>
      </c>
      <c r="F707">
        <v>1.1609</v>
      </c>
      <c r="I707" s="403">
        <v>43334.625694444447</v>
      </c>
      <c r="J707">
        <v>1.1620999999999999</v>
      </c>
      <c r="K707">
        <v>0</v>
      </c>
      <c r="M707">
        <v>0</v>
      </c>
      <c r="N707">
        <v>1.2</v>
      </c>
      <c r="O707">
        <v>1110</v>
      </c>
      <c r="P707" t="s">
        <v>579</v>
      </c>
      <c r="Q707">
        <v>283</v>
      </c>
      <c r="R707" t="s">
        <v>96</v>
      </c>
    </row>
    <row r="708" spans="1:18">
      <c r="A708" s="542">
        <v>707</v>
      </c>
      <c r="B708" s="403">
        <v>43334.638888888891</v>
      </c>
      <c r="C708" t="s">
        <v>96</v>
      </c>
      <c r="D708">
        <v>0.01</v>
      </c>
      <c r="E708" t="s">
        <v>257</v>
      </c>
      <c r="F708">
        <v>1.1609</v>
      </c>
      <c r="I708" s="403">
        <v>43334.836111111108</v>
      </c>
      <c r="J708">
        <v>1.1617999999999999</v>
      </c>
      <c r="K708">
        <v>0</v>
      </c>
      <c r="M708">
        <v>0</v>
      </c>
      <c r="N708">
        <v>0.9</v>
      </c>
      <c r="O708">
        <v>1110</v>
      </c>
      <c r="P708" t="s">
        <v>579</v>
      </c>
      <c r="Q708">
        <v>284</v>
      </c>
      <c r="R708" t="s">
        <v>96</v>
      </c>
    </row>
    <row r="709" spans="1:18">
      <c r="A709" s="542">
        <v>708</v>
      </c>
      <c r="B709" s="403">
        <v>43334.65902777778</v>
      </c>
      <c r="C709" t="s">
        <v>96</v>
      </c>
      <c r="D709">
        <v>0.01</v>
      </c>
      <c r="E709" t="s">
        <v>257</v>
      </c>
      <c r="F709">
        <v>1.1597</v>
      </c>
      <c r="I709" s="403">
        <v>43334.836111111108</v>
      </c>
      <c r="J709">
        <v>1.1617999999999999</v>
      </c>
      <c r="K709">
        <v>0</v>
      </c>
      <c r="M709">
        <v>0</v>
      </c>
      <c r="N709">
        <v>2.1</v>
      </c>
      <c r="O709">
        <v>1110</v>
      </c>
      <c r="P709" t="s">
        <v>1643</v>
      </c>
      <c r="Q709">
        <v>284</v>
      </c>
      <c r="R709" t="s">
        <v>96</v>
      </c>
    </row>
    <row r="710" spans="1:18">
      <c r="A710" s="542">
        <v>709</v>
      </c>
      <c r="B710" s="403">
        <v>43334.840277777781</v>
      </c>
      <c r="C710" t="s">
        <v>96</v>
      </c>
      <c r="D710">
        <v>0.01</v>
      </c>
      <c r="E710" t="s">
        <v>257</v>
      </c>
      <c r="F710">
        <v>1.1611</v>
      </c>
      <c r="I710" s="403">
        <v>43336.532638888886</v>
      </c>
      <c r="J710">
        <v>1.1581999999999999</v>
      </c>
      <c r="K710">
        <v>0</v>
      </c>
      <c r="M710">
        <v>-0.49</v>
      </c>
      <c r="N710">
        <v>-3.39</v>
      </c>
      <c r="O710">
        <v>1110</v>
      </c>
      <c r="P710" t="s">
        <v>579</v>
      </c>
      <c r="Q710">
        <v>285</v>
      </c>
      <c r="R710" t="s">
        <v>96</v>
      </c>
    </row>
    <row r="711" spans="1:18">
      <c r="A711" s="542">
        <v>710</v>
      </c>
      <c r="B711" s="403">
        <v>43334.845833333333</v>
      </c>
      <c r="C711" t="s">
        <v>96</v>
      </c>
      <c r="D711">
        <v>0.01</v>
      </c>
      <c r="E711" t="s">
        <v>257</v>
      </c>
      <c r="F711">
        <v>1.1598999999999999</v>
      </c>
      <c r="I711" s="403">
        <v>43336.532638888886</v>
      </c>
      <c r="J711">
        <v>1.1581999999999999</v>
      </c>
      <c r="K711">
        <v>0</v>
      </c>
      <c r="M711">
        <v>-0.49</v>
      </c>
      <c r="N711">
        <v>-2.19</v>
      </c>
      <c r="O711">
        <v>1110</v>
      </c>
      <c r="P711" t="s">
        <v>1635</v>
      </c>
      <c r="Q711">
        <v>285</v>
      </c>
      <c r="R711" t="s">
        <v>96</v>
      </c>
    </row>
    <row r="712" spans="1:18">
      <c r="A712" s="542">
        <v>711</v>
      </c>
      <c r="B712" s="403">
        <v>43334.856249999997</v>
      </c>
      <c r="C712" t="s">
        <v>96</v>
      </c>
      <c r="D712">
        <v>0.01</v>
      </c>
      <c r="E712" t="s">
        <v>257</v>
      </c>
      <c r="F712">
        <v>1.1585000000000001</v>
      </c>
      <c r="I712" s="403">
        <v>43336.532638888886</v>
      </c>
      <c r="J712">
        <v>1.1581999999999999</v>
      </c>
      <c r="K712">
        <v>0</v>
      </c>
      <c r="M712">
        <v>-0.49</v>
      </c>
      <c r="N712">
        <v>-0.79</v>
      </c>
      <c r="O712">
        <v>1110</v>
      </c>
      <c r="P712" t="s">
        <v>1634</v>
      </c>
      <c r="Q712">
        <v>285</v>
      </c>
      <c r="R712" t="s">
        <v>96</v>
      </c>
    </row>
    <row r="713" spans="1:18">
      <c r="A713" s="542">
        <v>712</v>
      </c>
      <c r="B713" s="403">
        <v>43335.109027777777</v>
      </c>
      <c r="C713" t="s">
        <v>96</v>
      </c>
      <c r="D713">
        <v>0.02</v>
      </c>
      <c r="E713" t="s">
        <v>257</v>
      </c>
      <c r="F713">
        <v>1.1571</v>
      </c>
      <c r="I713" s="403">
        <v>43336.532638888886</v>
      </c>
      <c r="J713">
        <v>1.1581999999999999</v>
      </c>
      <c r="K713">
        <v>0</v>
      </c>
      <c r="M713">
        <v>-0.25</v>
      </c>
      <c r="N713">
        <v>1.95</v>
      </c>
      <c r="O713">
        <v>1110</v>
      </c>
      <c r="P713" t="s">
        <v>1633</v>
      </c>
      <c r="Q713">
        <v>285</v>
      </c>
      <c r="R713" t="s">
        <v>96</v>
      </c>
    </row>
    <row r="714" spans="1:18">
      <c r="A714" s="542">
        <v>713</v>
      </c>
      <c r="B714" s="403">
        <v>43335.197222222225</v>
      </c>
      <c r="C714" t="s">
        <v>96</v>
      </c>
      <c r="D714">
        <v>0.03</v>
      </c>
      <c r="E714" t="s">
        <v>257</v>
      </c>
      <c r="F714">
        <v>1.1556</v>
      </c>
      <c r="I714" s="403">
        <v>43336.532638888886</v>
      </c>
      <c r="J714">
        <v>1.1581999999999999</v>
      </c>
      <c r="K714">
        <v>0</v>
      </c>
      <c r="M714">
        <v>-0.37</v>
      </c>
      <c r="N714">
        <v>7.43</v>
      </c>
      <c r="O714">
        <v>1110</v>
      </c>
      <c r="P714" t="s">
        <v>1632</v>
      </c>
      <c r="Q714">
        <v>285</v>
      </c>
      <c r="R714" t="s">
        <v>96</v>
      </c>
    </row>
    <row r="715" spans="1:18">
      <c r="A715" s="542">
        <v>714</v>
      </c>
      <c r="B715" s="403">
        <v>43335.79583333333</v>
      </c>
      <c r="C715" t="s">
        <v>96</v>
      </c>
      <c r="D715">
        <v>0.04</v>
      </c>
      <c r="E715" t="s">
        <v>257</v>
      </c>
      <c r="F715">
        <v>1.1539999999999999</v>
      </c>
      <c r="I715" s="403">
        <v>43336.532638888886</v>
      </c>
      <c r="J715">
        <v>1.1581999999999999</v>
      </c>
      <c r="K715">
        <v>0</v>
      </c>
      <c r="M715">
        <v>-0.5</v>
      </c>
      <c r="N715">
        <v>16.3</v>
      </c>
      <c r="O715">
        <v>1110</v>
      </c>
      <c r="P715" t="s">
        <v>1631</v>
      </c>
      <c r="Q715">
        <v>285</v>
      </c>
      <c r="R715" t="s">
        <v>96</v>
      </c>
    </row>
    <row r="716" spans="1:18">
      <c r="A716" s="542">
        <v>715</v>
      </c>
      <c r="B716" s="403">
        <v>43335.805555555555</v>
      </c>
      <c r="C716" t="s">
        <v>97</v>
      </c>
      <c r="D716">
        <v>0.01</v>
      </c>
      <c r="E716" t="s">
        <v>257</v>
      </c>
      <c r="F716">
        <v>1.1538999999999999</v>
      </c>
      <c r="I716" s="403">
        <v>43343.619444444441</v>
      </c>
      <c r="J716">
        <v>1.1635</v>
      </c>
      <c r="K716">
        <v>0</v>
      </c>
      <c r="M716">
        <v>0.15</v>
      </c>
      <c r="N716">
        <v>-9.4499999999999993</v>
      </c>
      <c r="O716">
        <v>1110</v>
      </c>
      <c r="P716" t="s">
        <v>579</v>
      </c>
      <c r="Q716">
        <v>286</v>
      </c>
      <c r="R716" t="s">
        <v>97</v>
      </c>
    </row>
    <row r="717" spans="1:18">
      <c r="A717" s="542">
        <v>716</v>
      </c>
      <c r="B717" s="403">
        <v>43336.201388888891</v>
      </c>
      <c r="C717" t="s">
        <v>97</v>
      </c>
      <c r="D717">
        <v>0.01</v>
      </c>
      <c r="E717" t="s">
        <v>257</v>
      </c>
      <c r="F717">
        <v>1.1551</v>
      </c>
      <c r="I717" s="403">
        <v>43343.619444444441</v>
      </c>
      <c r="J717">
        <v>1.1635</v>
      </c>
      <c r="K717">
        <v>0</v>
      </c>
      <c r="M717">
        <v>0.13</v>
      </c>
      <c r="N717">
        <v>-8.27</v>
      </c>
      <c r="O717">
        <v>1110</v>
      </c>
      <c r="P717" t="s">
        <v>1624</v>
      </c>
      <c r="Q717">
        <v>286</v>
      </c>
      <c r="R717" t="s">
        <v>97</v>
      </c>
    </row>
    <row r="718" spans="1:18">
      <c r="A718" s="542">
        <v>717</v>
      </c>
      <c r="B718" s="403">
        <v>43336.294444444444</v>
      </c>
      <c r="C718" t="s">
        <v>97</v>
      </c>
      <c r="D718">
        <v>0.01</v>
      </c>
      <c r="E718" t="s">
        <v>257</v>
      </c>
      <c r="F718">
        <v>1.1567000000000001</v>
      </c>
      <c r="I718" s="403">
        <v>43343.619444444441</v>
      </c>
      <c r="J718">
        <v>1.1635</v>
      </c>
      <c r="K718">
        <v>0</v>
      </c>
      <c r="M718">
        <v>0.13</v>
      </c>
      <c r="N718">
        <v>-6.67</v>
      </c>
      <c r="O718">
        <v>1110</v>
      </c>
      <c r="P718" t="s">
        <v>1623</v>
      </c>
      <c r="Q718">
        <v>286</v>
      </c>
      <c r="R718" t="s">
        <v>97</v>
      </c>
    </row>
    <row r="719" spans="1:18">
      <c r="A719" s="542">
        <v>718</v>
      </c>
      <c r="B719" s="403">
        <v>43336.532638888886</v>
      </c>
      <c r="C719" t="s">
        <v>97</v>
      </c>
      <c r="D719">
        <v>0.02</v>
      </c>
      <c r="E719" t="s">
        <v>257</v>
      </c>
      <c r="F719">
        <v>1.1581999999999999</v>
      </c>
      <c r="I719" s="403">
        <v>43343.619444444441</v>
      </c>
      <c r="J719">
        <v>1.1635</v>
      </c>
      <c r="K719">
        <v>0</v>
      </c>
      <c r="M719">
        <v>0.21</v>
      </c>
      <c r="N719">
        <v>-10.39</v>
      </c>
      <c r="O719">
        <v>1110</v>
      </c>
      <c r="P719" t="s">
        <v>1625</v>
      </c>
      <c r="Q719">
        <v>286</v>
      </c>
      <c r="R719" t="s">
        <v>97</v>
      </c>
    </row>
    <row r="720" spans="1:18">
      <c r="A720" s="542">
        <v>721</v>
      </c>
      <c r="B720" s="403">
        <v>43336.628472222219</v>
      </c>
      <c r="C720" t="s">
        <v>97</v>
      </c>
      <c r="D720">
        <v>0.03</v>
      </c>
      <c r="E720" t="s">
        <v>257</v>
      </c>
      <c r="F720">
        <v>1.1597</v>
      </c>
      <c r="I720" s="403">
        <v>43343.619444444441</v>
      </c>
      <c r="J720">
        <v>1.1635</v>
      </c>
      <c r="K720">
        <v>0</v>
      </c>
      <c r="M720">
        <v>0.34</v>
      </c>
      <c r="N720">
        <v>-11.06</v>
      </c>
      <c r="O720">
        <v>1110</v>
      </c>
      <c r="P720" t="s">
        <v>1626</v>
      </c>
      <c r="Q720">
        <v>286</v>
      </c>
      <c r="R720" t="s">
        <v>97</v>
      </c>
    </row>
    <row r="721" spans="1:18">
      <c r="A721" s="542">
        <v>722</v>
      </c>
      <c r="B721" s="403">
        <v>43342.146527777775</v>
      </c>
      <c r="C721" t="s">
        <v>97</v>
      </c>
      <c r="D721">
        <v>0.09</v>
      </c>
      <c r="E721" t="s">
        <v>257</v>
      </c>
      <c r="F721">
        <v>1.17</v>
      </c>
      <c r="I721" s="403">
        <v>43343.619444444441</v>
      </c>
      <c r="J721">
        <v>1.1635</v>
      </c>
      <c r="K721">
        <v>0</v>
      </c>
      <c r="M721">
        <v>0.14000000000000001</v>
      </c>
      <c r="N721">
        <v>58.64</v>
      </c>
      <c r="O721">
        <v>1110</v>
      </c>
      <c r="P721" t="s">
        <v>1620</v>
      </c>
      <c r="Q721">
        <v>286</v>
      </c>
      <c r="R721" t="s">
        <v>97</v>
      </c>
    </row>
    <row r="722" spans="1:18">
      <c r="A722" s="542">
        <v>725</v>
      </c>
      <c r="B722" s="403">
        <v>43342.43472222222</v>
      </c>
      <c r="C722" t="s">
        <v>97</v>
      </c>
      <c r="D722">
        <v>0.06</v>
      </c>
      <c r="E722" t="s">
        <v>257</v>
      </c>
      <c r="F722">
        <v>1.1677999999999999</v>
      </c>
      <c r="I722" s="403">
        <v>43343.619444444441</v>
      </c>
      <c r="J722">
        <v>1.1635</v>
      </c>
      <c r="K722">
        <v>0</v>
      </c>
      <c r="M722">
        <v>0.09</v>
      </c>
      <c r="N722">
        <v>25.89</v>
      </c>
      <c r="O722">
        <v>1110</v>
      </c>
      <c r="P722" t="s">
        <v>1621</v>
      </c>
      <c r="Q722">
        <v>286</v>
      </c>
      <c r="R722" t="s">
        <v>97</v>
      </c>
    </row>
    <row r="723" spans="1:18">
      <c r="A723" s="542">
        <v>728</v>
      </c>
      <c r="B723" s="403">
        <v>43342.636805555558</v>
      </c>
      <c r="C723" t="s">
        <v>97</v>
      </c>
      <c r="D723">
        <v>0.04</v>
      </c>
      <c r="E723" t="s">
        <v>257</v>
      </c>
      <c r="F723">
        <v>1.1658999999999999</v>
      </c>
      <c r="I723" s="403">
        <v>43343.619444444441</v>
      </c>
      <c r="J723">
        <v>1.1635</v>
      </c>
      <c r="K723">
        <v>0</v>
      </c>
      <c r="M723">
        <v>0.06</v>
      </c>
      <c r="N723">
        <v>9.66</v>
      </c>
      <c r="O723">
        <v>1110</v>
      </c>
      <c r="P723" t="s">
        <v>1622</v>
      </c>
      <c r="Q723">
        <v>286</v>
      </c>
      <c r="R723" t="s">
        <v>97</v>
      </c>
    </row>
    <row r="724" spans="1:18">
      <c r="A724" s="542">
        <v>719</v>
      </c>
      <c r="B724" s="403">
        <v>43336.546527777777</v>
      </c>
      <c r="C724" t="s">
        <v>96</v>
      </c>
      <c r="D724">
        <v>0.01</v>
      </c>
      <c r="E724" t="s">
        <v>257</v>
      </c>
      <c r="F724">
        <v>1.1580999999999999</v>
      </c>
      <c r="I724" s="403">
        <v>43336.569444444445</v>
      </c>
      <c r="J724">
        <v>1.1595</v>
      </c>
      <c r="K724">
        <v>0</v>
      </c>
      <c r="M724">
        <v>0</v>
      </c>
      <c r="N724">
        <v>1.4</v>
      </c>
      <c r="O724">
        <v>1110</v>
      </c>
      <c r="P724" t="s">
        <v>579</v>
      </c>
      <c r="Q724">
        <v>287</v>
      </c>
      <c r="R724" t="s">
        <v>96</v>
      </c>
    </row>
    <row r="725" spans="1:18">
      <c r="A725" s="542">
        <v>720</v>
      </c>
      <c r="B725" s="403">
        <v>43336.584027777775</v>
      </c>
      <c r="C725" t="s">
        <v>96</v>
      </c>
      <c r="D725">
        <v>0.01</v>
      </c>
      <c r="E725" t="s">
        <v>257</v>
      </c>
      <c r="F725">
        <v>1.1594</v>
      </c>
      <c r="I725" s="403">
        <v>43336.667361111111</v>
      </c>
      <c r="J725">
        <v>1.1606000000000001</v>
      </c>
      <c r="K725">
        <v>0</v>
      </c>
      <c r="M725">
        <v>0</v>
      </c>
      <c r="N725">
        <v>1.2</v>
      </c>
      <c r="O725">
        <v>1110</v>
      </c>
      <c r="P725" t="s">
        <v>579</v>
      </c>
      <c r="Q725">
        <v>288</v>
      </c>
      <c r="R725" t="s">
        <v>96</v>
      </c>
    </row>
    <row r="726" spans="1:18">
      <c r="A726" s="542">
        <v>723</v>
      </c>
      <c r="B726" s="403">
        <v>43342.396527777775</v>
      </c>
      <c r="C726" t="s">
        <v>96</v>
      </c>
      <c r="D726">
        <v>0.01</v>
      </c>
      <c r="E726" t="s">
        <v>257</v>
      </c>
      <c r="F726">
        <v>1.1709000000000001</v>
      </c>
      <c r="I726" s="403">
        <v>43343.293749999997</v>
      </c>
      <c r="J726">
        <v>1.1687000000000001</v>
      </c>
      <c r="K726">
        <v>0</v>
      </c>
      <c r="M726">
        <v>-0.12</v>
      </c>
      <c r="N726">
        <v>-2.3199999999999998</v>
      </c>
      <c r="O726">
        <v>1110</v>
      </c>
      <c r="P726" t="s">
        <v>579</v>
      </c>
      <c r="Q726">
        <v>289</v>
      </c>
      <c r="R726" t="s">
        <v>96</v>
      </c>
    </row>
    <row r="727" spans="1:18">
      <c r="A727" s="542">
        <v>724</v>
      </c>
      <c r="B727" s="403">
        <v>43342.42291666667</v>
      </c>
      <c r="C727" t="s">
        <v>96</v>
      </c>
      <c r="D727">
        <v>0.01</v>
      </c>
      <c r="E727" t="s">
        <v>257</v>
      </c>
      <c r="F727">
        <v>1.1697</v>
      </c>
      <c r="I727" s="403">
        <v>43343.293749999997</v>
      </c>
      <c r="J727">
        <v>1.1687000000000001</v>
      </c>
      <c r="K727">
        <v>0</v>
      </c>
      <c r="M727">
        <v>-0.12</v>
      </c>
      <c r="N727">
        <v>-1.1200000000000001</v>
      </c>
      <c r="O727">
        <v>1110</v>
      </c>
      <c r="P727" t="s">
        <v>1630</v>
      </c>
      <c r="Q727">
        <v>289</v>
      </c>
      <c r="R727" t="s">
        <v>96</v>
      </c>
    </row>
    <row r="728" spans="1:18">
      <c r="A728" s="542">
        <v>726</v>
      </c>
      <c r="B728" s="403">
        <v>43342.436111111114</v>
      </c>
      <c r="C728" t="s">
        <v>96</v>
      </c>
      <c r="D728">
        <v>0.01</v>
      </c>
      <c r="E728" t="s">
        <v>257</v>
      </c>
      <c r="F728">
        <v>1.1682999999999999</v>
      </c>
      <c r="I728" s="403">
        <v>43343.293749999997</v>
      </c>
      <c r="J728">
        <v>1.1687000000000001</v>
      </c>
      <c r="K728">
        <v>0</v>
      </c>
      <c r="M728">
        <v>-0.12</v>
      </c>
      <c r="N728">
        <v>0.28000000000000003</v>
      </c>
      <c r="O728">
        <v>1110</v>
      </c>
      <c r="P728" t="s">
        <v>1629</v>
      </c>
      <c r="Q728">
        <v>289</v>
      </c>
      <c r="R728" t="s">
        <v>96</v>
      </c>
    </row>
    <row r="729" spans="1:18">
      <c r="A729" s="542">
        <v>727</v>
      </c>
      <c r="B729" s="403">
        <v>43342.628472222219</v>
      </c>
      <c r="C729" t="s">
        <v>96</v>
      </c>
      <c r="D729">
        <v>0.02</v>
      </c>
      <c r="E729" t="s">
        <v>257</v>
      </c>
      <c r="F729">
        <v>1.1668000000000001</v>
      </c>
      <c r="I729" s="403">
        <v>43343.293749999997</v>
      </c>
      <c r="J729">
        <v>1.1687000000000001</v>
      </c>
      <c r="K729">
        <v>0</v>
      </c>
      <c r="M729">
        <v>-0.25</v>
      </c>
      <c r="N729">
        <v>3.55</v>
      </c>
      <c r="O729">
        <v>1110</v>
      </c>
      <c r="P729" t="s">
        <v>1628</v>
      </c>
      <c r="Q729">
        <v>289</v>
      </c>
      <c r="R729" t="s">
        <v>96</v>
      </c>
    </row>
    <row r="730" spans="1:18">
      <c r="A730" s="542">
        <v>729</v>
      </c>
      <c r="B730" s="403">
        <v>43342.648611111108</v>
      </c>
      <c r="C730" t="s">
        <v>96</v>
      </c>
      <c r="D730">
        <v>0.03</v>
      </c>
      <c r="E730" t="s">
        <v>257</v>
      </c>
      <c r="F730">
        <v>1.1645000000000001</v>
      </c>
      <c r="I730" s="403">
        <v>43343.293749999997</v>
      </c>
      <c r="J730">
        <v>1.1687000000000001</v>
      </c>
      <c r="K730">
        <v>0</v>
      </c>
      <c r="M730">
        <v>-0.37</v>
      </c>
      <c r="N730">
        <v>12.23</v>
      </c>
      <c r="O730">
        <v>1110</v>
      </c>
      <c r="P730" t="s">
        <v>1627</v>
      </c>
      <c r="Q730">
        <v>289</v>
      </c>
      <c r="R730" t="s">
        <v>96</v>
      </c>
    </row>
    <row r="731" spans="1:18">
      <c r="A731" s="542">
        <v>730</v>
      </c>
      <c r="B731" s="403">
        <v>43343.387499999997</v>
      </c>
      <c r="C731" t="s">
        <v>96</v>
      </c>
      <c r="D731">
        <v>0.01</v>
      </c>
      <c r="E731" t="s">
        <v>257</v>
      </c>
      <c r="F731">
        <v>1.1681999999999999</v>
      </c>
      <c r="I731" s="403">
        <v>43348.145833333336</v>
      </c>
      <c r="J731">
        <v>1.1600999999999999</v>
      </c>
      <c r="K731">
        <v>0</v>
      </c>
      <c r="M731">
        <v>-0.36</v>
      </c>
      <c r="N731">
        <v>-8.4600000000000009</v>
      </c>
      <c r="O731">
        <v>1110</v>
      </c>
      <c r="P731" t="s">
        <v>579</v>
      </c>
      <c r="Q731">
        <v>290</v>
      </c>
      <c r="R731" t="s">
        <v>96</v>
      </c>
    </row>
    <row r="732" spans="1:18">
      <c r="A732" s="542">
        <v>731</v>
      </c>
      <c r="B732" s="403">
        <v>43343.455555555556</v>
      </c>
      <c r="C732" t="s">
        <v>96</v>
      </c>
      <c r="D732">
        <v>0.01</v>
      </c>
      <c r="E732" t="s">
        <v>257</v>
      </c>
      <c r="F732">
        <v>1.1669</v>
      </c>
      <c r="I732" s="403">
        <v>43348.145833333336</v>
      </c>
      <c r="J732">
        <v>1.1600999999999999</v>
      </c>
      <c r="K732">
        <v>0</v>
      </c>
      <c r="M732">
        <v>-0.36</v>
      </c>
      <c r="N732">
        <v>-7.16</v>
      </c>
      <c r="O732">
        <v>1110</v>
      </c>
      <c r="P732" t="s">
        <v>1614</v>
      </c>
      <c r="Q732">
        <v>290</v>
      </c>
      <c r="R732" t="s">
        <v>96</v>
      </c>
    </row>
    <row r="733" spans="1:18">
      <c r="A733" s="542">
        <v>732</v>
      </c>
      <c r="B733" s="403">
        <v>43343.552777777775</v>
      </c>
      <c r="C733" t="s">
        <v>96</v>
      </c>
      <c r="D733">
        <v>0.01</v>
      </c>
      <c r="E733" t="s">
        <v>257</v>
      </c>
      <c r="F733">
        <v>1.1656</v>
      </c>
      <c r="I733" s="403">
        <v>43348.145833333336</v>
      </c>
      <c r="J733">
        <v>1.1600999999999999</v>
      </c>
      <c r="K733">
        <v>0</v>
      </c>
      <c r="M733">
        <v>-0.36</v>
      </c>
      <c r="N733">
        <v>-5.86</v>
      </c>
      <c r="O733">
        <v>1110</v>
      </c>
      <c r="P733" t="s">
        <v>1613</v>
      </c>
      <c r="Q733">
        <v>290</v>
      </c>
      <c r="R733" t="s">
        <v>96</v>
      </c>
    </row>
    <row r="734" spans="1:18">
      <c r="A734" s="542">
        <v>733</v>
      </c>
      <c r="B734" s="403">
        <v>43343.61041666667</v>
      </c>
      <c r="C734" t="s">
        <v>96</v>
      </c>
      <c r="D734">
        <v>0.02</v>
      </c>
      <c r="E734" t="s">
        <v>257</v>
      </c>
      <c r="F734">
        <v>1.1641999999999999</v>
      </c>
      <c r="I734" s="403">
        <v>43348.145833333336</v>
      </c>
      <c r="J734">
        <v>1.1600999999999999</v>
      </c>
      <c r="K734">
        <v>0</v>
      </c>
      <c r="M734">
        <v>-0.75</v>
      </c>
      <c r="N734">
        <v>-8.9499999999999993</v>
      </c>
      <c r="O734">
        <v>1110</v>
      </c>
      <c r="P734" t="s">
        <v>1616</v>
      </c>
      <c r="Q734">
        <v>290</v>
      </c>
      <c r="R734" t="s">
        <v>96</v>
      </c>
    </row>
    <row r="735" spans="1:18">
      <c r="A735" s="542">
        <v>736</v>
      </c>
      <c r="B735" s="403">
        <v>43343.718055555553</v>
      </c>
      <c r="C735" t="s">
        <v>96</v>
      </c>
      <c r="D735">
        <v>0.03</v>
      </c>
      <c r="E735" t="s">
        <v>257</v>
      </c>
      <c r="F735">
        <v>1.1626000000000001</v>
      </c>
      <c r="I735" s="403">
        <v>43348.145833333336</v>
      </c>
      <c r="J735">
        <v>1.1600999999999999</v>
      </c>
      <c r="K735">
        <v>0</v>
      </c>
      <c r="M735">
        <v>-1.1100000000000001</v>
      </c>
      <c r="N735">
        <v>-8.61</v>
      </c>
      <c r="O735">
        <v>1110</v>
      </c>
      <c r="P735" t="s">
        <v>1615</v>
      </c>
      <c r="Q735">
        <v>290</v>
      </c>
      <c r="R735" t="s">
        <v>96</v>
      </c>
    </row>
    <row r="736" spans="1:18">
      <c r="A736" s="542">
        <v>737</v>
      </c>
      <c r="B736" s="403">
        <v>43343.727083333331</v>
      </c>
      <c r="C736" t="s">
        <v>96</v>
      </c>
      <c r="D736">
        <v>0.04</v>
      </c>
      <c r="E736" t="s">
        <v>257</v>
      </c>
      <c r="F736">
        <v>1.161</v>
      </c>
      <c r="I736" s="403">
        <v>43348.145833333336</v>
      </c>
      <c r="J736">
        <v>1.1600999999999999</v>
      </c>
      <c r="K736">
        <v>0</v>
      </c>
      <c r="M736">
        <v>-1.5</v>
      </c>
      <c r="N736">
        <v>-5.0999999999999996</v>
      </c>
      <c r="O736">
        <v>1110</v>
      </c>
      <c r="P736" t="s">
        <v>1612</v>
      </c>
      <c r="Q736">
        <v>290</v>
      </c>
      <c r="R736" t="s">
        <v>96</v>
      </c>
    </row>
    <row r="737" spans="1:18">
      <c r="A737" s="542">
        <v>739</v>
      </c>
      <c r="B737" s="403">
        <v>43343.760416666664</v>
      </c>
      <c r="C737" t="s">
        <v>96</v>
      </c>
      <c r="D737">
        <v>0.06</v>
      </c>
      <c r="E737" t="s">
        <v>257</v>
      </c>
      <c r="F737">
        <v>1.1589</v>
      </c>
      <c r="I737" s="403">
        <v>43348.145833333336</v>
      </c>
      <c r="J737">
        <v>1.1600999999999999</v>
      </c>
      <c r="K737">
        <v>0</v>
      </c>
      <c r="M737">
        <v>-2.2200000000000002</v>
      </c>
      <c r="N737">
        <v>4.9800000000000004</v>
      </c>
      <c r="O737">
        <v>1110</v>
      </c>
      <c r="P737" t="s">
        <v>1611</v>
      </c>
      <c r="Q737">
        <v>290</v>
      </c>
      <c r="R737" t="s">
        <v>96</v>
      </c>
    </row>
    <row r="738" spans="1:18">
      <c r="A738" s="542">
        <v>747</v>
      </c>
      <c r="B738" s="403">
        <v>43347.418055555558</v>
      </c>
      <c r="C738" t="s">
        <v>96</v>
      </c>
      <c r="D738">
        <v>0.09</v>
      </c>
      <c r="E738" t="s">
        <v>257</v>
      </c>
      <c r="F738">
        <v>1.1566000000000001</v>
      </c>
      <c r="I738" s="403">
        <v>43348.145833333336</v>
      </c>
      <c r="J738">
        <v>1.1600999999999999</v>
      </c>
      <c r="K738">
        <v>0</v>
      </c>
      <c r="M738">
        <v>-1.1200000000000001</v>
      </c>
      <c r="N738">
        <v>30.38</v>
      </c>
      <c r="O738">
        <v>1110</v>
      </c>
      <c r="P738" t="s">
        <v>1610</v>
      </c>
      <c r="Q738">
        <v>290</v>
      </c>
      <c r="R738" t="s">
        <v>96</v>
      </c>
    </row>
    <row r="739" spans="1:18">
      <c r="A739" s="542">
        <v>750</v>
      </c>
      <c r="B739" s="403">
        <v>43347.668749999997</v>
      </c>
      <c r="C739" t="s">
        <v>96</v>
      </c>
      <c r="D739">
        <v>0.13</v>
      </c>
      <c r="E739" t="s">
        <v>257</v>
      </c>
      <c r="F739">
        <v>1.1534</v>
      </c>
      <c r="I739" s="403">
        <v>43348.145833333336</v>
      </c>
      <c r="J739">
        <v>1.1600999999999999</v>
      </c>
      <c r="K739">
        <v>0</v>
      </c>
      <c r="M739">
        <v>-1.61</v>
      </c>
      <c r="N739">
        <v>85.49</v>
      </c>
      <c r="O739">
        <v>1110</v>
      </c>
      <c r="P739" t="s">
        <v>1609</v>
      </c>
      <c r="Q739">
        <v>290</v>
      </c>
      <c r="R739" t="s">
        <v>96</v>
      </c>
    </row>
    <row r="740" spans="1:18">
      <c r="A740" s="542">
        <v>734</v>
      </c>
      <c r="B740" s="403">
        <v>43343.663888888892</v>
      </c>
      <c r="C740" t="s">
        <v>97</v>
      </c>
      <c r="D740">
        <v>0.01</v>
      </c>
      <c r="E740" t="s">
        <v>257</v>
      </c>
      <c r="F740">
        <v>1.1636</v>
      </c>
      <c r="I740" s="403">
        <v>43343.711111111108</v>
      </c>
      <c r="J740">
        <v>1.163</v>
      </c>
      <c r="K740">
        <v>0</v>
      </c>
      <c r="M740">
        <v>0</v>
      </c>
      <c r="N740">
        <v>0.6</v>
      </c>
      <c r="O740">
        <v>1110</v>
      </c>
      <c r="P740" t="s">
        <v>579</v>
      </c>
      <c r="Q740">
        <v>291</v>
      </c>
      <c r="R740" t="s">
        <v>97</v>
      </c>
    </row>
    <row r="741" spans="1:18">
      <c r="A741" s="542">
        <v>735</v>
      </c>
      <c r="B741" s="403">
        <v>43343.695833333331</v>
      </c>
      <c r="C741" t="s">
        <v>97</v>
      </c>
      <c r="D741">
        <v>0.01</v>
      </c>
      <c r="E741" t="s">
        <v>257</v>
      </c>
      <c r="F741">
        <v>1.1648000000000001</v>
      </c>
      <c r="I741" s="403">
        <v>43343.711111111108</v>
      </c>
      <c r="J741">
        <v>1.163</v>
      </c>
      <c r="K741">
        <v>0</v>
      </c>
      <c r="M741">
        <v>0</v>
      </c>
      <c r="N741">
        <v>1.8</v>
      </c>
      <c r="O741">
        <v>1110</v>
      </c>
      <c r="P741" t="s">
        <v>1619</v>
      </c>
      <c r="Q741">
        <v>291</v>
      </c>
      <c r="R741" t="s">
        <v>97</v>
      </c>
    </row>
    <row r="742" spans="1:18">
      <c r="A742" s="542">
        <v>738</v>
      </c>
      <c r="B742" s="403">
        <v>43343.751388888886</v>
      </c>
      <c r="C742" t="s">
        <v>97</v>
      </c>
      <c r="D742">
        <v>0.01</v>
      </c>
      <c r="E742" t="s">
        <v>257</v>
      </c>
      <c r="F742">
        <v>1.1597</v>
      </c>
      <c r="I742" s="403">
        <v>43346.145833333336</v>
      </c>
      <c r="J742">
        <v>1.1591</v>
      </c>
      <c r="K742">
        <v>0</v>
      </c>
      <c r="M742">
        <v>0.02</v>
      </c>
      <c r="N742">
        <v>0.62</v>
      </c>
      <c r="O742">
        <v>1110</v>
      </c>
      <c r="P742" t="s">
        <v>579</v>
      </c>
      <c r="Q742">
        <v>292</v>
      </c>
      <c r="R742" t="s">
        <v>97</v>
      </c>
    </row>
    <row r="743" spans="1:18">
      <c r="A743" s="542">
        <v>740</v>
      </c>
      <c r="B743" s="403">
        <v>43343.909722222219</v>
      </c>
      <c r="C743" t="s">
        <v>97</v>
      </c>
      <c r="D743">
        <v>0.01</v>
      </c>
      <c r="E743" t="s">
        <v>257</v>
      </c>
      <c r="F743">
        <v>1.1609</v>
      </c>
      <c r="I743" s="403">
        <v>43346.145833333336</v>
      </c>
      <c r="J743">
        <v>1.1591</v>
      </c>
      <c r="K743">
        <v>0</v>
      </c>
      <c r="M743">
        <v>0.02</v>
      </c>
      <c r="N743">
        <v>1.82</v>
      </c>
      <c r="O743">
        <v>1110</v>
      </c>
      <c r="P743" t="s">
        <v>1618</v>
      </c>
      <c r="Q743">
        <v>292</v>
      </c>
      <c r="R743" t="s">
        <v>97</v>
      </c>
    </row>
    <row r="744" spans="1:18">
      <c r="A744" s="542">
        <v>741</v>
      </c>
      <c r="B744" s="403">
        <v>43346.299305555556</v>
      </c>
      <c r="C744" t="s">
        <v>97</v>
      </c>
      <c r="D744">
        <v>0.01</v>
      </c>
      <c r="E744" t="s">
        <v>257</v>
      </c>
      <c r="F744">
        <v>1.1608000000000001</v>
      </c>
      <c r="I744" s="403">
        <v>43346.379166666666</v>
      </c>
      <c r="J744">
        <v>1.1596</v>
      </c>
      <c r="K744">
        <v>0</v>
      </c>
      <c r="M744">
        <v>0</v>
      </c>
      <c r="N744">
        <v>1.2</v>
      </c>
      <c r="O744">
        <v>1110</v>
      </c>
      <c r="P744" t="s">
        <v>579</v>
      </c>
      <c r="Q744">
        <v>293</v>
      </c>
      <c r="R744" t="s">
        <v>97</v>
      </c>
    </row>
    <row r="745" spans="1:18">
      <c r="A745" s="542">
        <v>742</v>
      </c>
      <c r="B745" s="403">
        <v>43346.404166666667</v>
      </c>
      <c r="C745" t="s">
        <v>97</v>
      </c>
      <c r="D745">
        <v>0.01</v>
      </c>
      <c r="E745" t="s">
        <v>257</v>
      </c>
      <c r="F745">
        <v>1.1623000000000001</v>
      </c>
      <c r="I745" s="403">
        <v>43346.413888888892</v>
      </c>
      <c r="J745">
        <v>1.1611</v>
      </c>
      <c r="K745">
        <v>0</v>
      </c>
      <c r="M745">
        <v>0</v>
      </c>
      <c r="N745">
        <v>1.2</v>
      </c>
      <c r="O745">
        <v>1110</v>
      </c>
      <c r="P745" t="s">
        <v>567</v>
      </c>
      <c r="Q745">
        <v>294</v>
      </c>
      <c r="R745" t="s">
        <v>97</v>
      </c>
    </row>
    <row r="746" spans="1:18">
      <c r="A746" s="542">
        <v>743</v>
      </c>
      <c r="B746" s="403">
        <v>43346.423611111109</v>
      </c>
      <c r="C746" t="s">
        <v>97</v>
      </c>
      <c r="D746">
        <v>0.01</v>
      </c>
      <c r="E746" t="s">
        <v>257</v>
      </c>
      <c r="F746">
        <v>1.1617</v>
      </c>
      <c r="I746" s="403">
        <v>43346.478472222225</v>
      </c>
      <c r="J746">
        <v>1.1605000000000001</v>
      </c>
      <c r="K746">
        <v>0</v>
      </c>
      <c r="M746">
        <v>0</v>
      </c>
      <c r="N746">
        <v>1.2</v>
      </c>
      <c r="O746">
        <v>1110</v>
      </c>
      <c r="P746" t="s">
        <v>579</v>
      </c>
      <c r="Q746">
        <v>295</v>
      </c>
      <c r="R746" t="s">
        <v>97</v>
      </c>
    </row>
    <row r="747" spans="1:18">
      <c r="A747" s="542">
        <v>744</v>
      </c>
      <c r="B747" s="403">
        <v>43346.504861111112</v>
      </c>
      <c r="C747" t="s">
        <v>97</v>
      </c>
      <c r="D747">
        <v>0.01</v>
      </c>
      <c r="E747" t="s">
        <v>257</v>
      </c>
      <c r="F747">
        <v>1.1601999999999999</v>
      </c>
      <c r="I747" s="403">
        <v>43347.353472222225</v>
      </c>
      <c r="J747">
        <v>1.1584000000000001</v>
      </c>
      <c r="K747">
        <v>0</v>
      </c>
      <c r="M747">
        <v>0.02</v>
      </c>
      <c r="N747">
        <v>1.82</v>
      </c>
      <c r="O747">
        <v>1110</v>
      </c>
      <c r="P747" t="s">
        <v>579</v>
      </c>
      <c r="Q747">
        <v>296</v>
      </c>
      <c r="R747" t="s">
        <v>97</v>
      </c>
    </row>
    <row r="748" spans="1:18">
      <c r="A748" s="542">
        <v>745</v>
      </c>
      <c r="B748" s="403">
        <v>43346.522916666669</v>
      </c>
      <c r="C748" t="s">
        <v>97</v>
      </c>
      <c r="D748">
        <v>0.01</v>
      </c>
      <c r="E748" t="s">
        <v>257</v>
      </c>
      <c r="F748">
        <v>1.1614</v>
      </c>
      <c r="I748" s="403">
        <v>43347.353472222225</v>
      </c>
      <c r="J748">
        <v>1.1584000000000001</v>
      </c>
      <c r="K748">
        <v>0</v>
      </c>
      <c r="M748">
        <v>0.02</v>
      </c>
      <c r="N748">
        <v>3.02</v>
      </c>
      <c r="O748">
        <v>1110</v>
      </c>
      <c r="P748" t="s">
        <v>1617</v>
      </c>
      <c r="Q748">
        <v>296</v>
      </c>
      <c r="R748" t="s">
        <v>97</v>
      </c>
    </row>
    <row r="749" spans="1:18">
      <c r="A749" s="542">
        <v>746</v>
      </c>
      <c r="B749" s="403">
        <v>43347.36041666667</v>
      </c>
      <c r="C749" t="s">
        <v>97</v>
      </c>
      <c r="D749">
        <v>0.01</v>
      </c>
      <c r="E749" t="s">
        <v>257</v>
      </c>
      <c r="F749">
        <v>1.1580999999999999</v>
      </c>
      <c r="I749" s="403">
        <v>43347.415277777778</v>
      </c>
      <c r="J749">
        <v>1.1569</v>
      </c>
      <c r="K749">
        <v>0</v>
      </c>
      <c r="M749">
        <v>0</v>
      </c>
      <c r="N749">
        <v>1.2</v>
      </c>
      <c r="O749">
        <v>1110</v>
      </c>
      <c r="P749" t="s">
        <v>579</v>
      </c>
      <c r="Q749">
        <v>297</v>
      </c>
      <c r="R749" t="s">
        <v>97</v>
      </c>
    </row>
    <row r="750" spans="1:18">
      <c r="A750" s="542">
        <v>748</v>
      </c>
      <c r="B750" s="403">
        <v>43347.436111111114</v>
      </c>
      <c r="C750" t="s">
        <v>97</v>
      </c>
      <c r="D750">
        <v>0.01</v>
      </c>
      <c r="E750" t="s">
        <v>257</v>
      </c>
      <c r="F750">
        <v>1.1563000000000001</v>
      </c>
      <c r="I750" s="403">
        <v>43347.529861111114</v>
      </c>
      <c r="J750">
        <v>1.1551</v>
      </c>
      <c r="K750">
        <v>0</v>
      </c>
      <c r="M750">
        <v>0</v>
      </c>
      <c r="N750">
        <v>1.2</v>
      </c>
      <c r="O750">
        <v>1110</v>
      </c>
      <c r="P750" t="s">
        <v>579</v>
      </c>
      <c r="Q750">
        <v>298</v>
      </c>
      <c r="R750" t="s">
        <v>97</v>
      </c>
    </row>
    <row r="751" spans="1:18">
      <c r="A751" s="542">
        <v>749</v>
      </c>
      <c r="B751" s="403">
        <v>43347.556944444441</v>
      </c>
      <c r="C751" t="s">
        <v>97</v>
      </c>
      <c r="D751">
        <v>0.01</v>
      </c>
      <c r="E751" t="s">
        <v>257</v>
      </c>
      <c r="F751">
        <v>1.1557999999999999</v>
      </c>
      <c r="I751" s="403">
        <v>43347.659722222219</v>
      </c>
      <c r="J751">
        <v>1.1546000000000001</v>
      </c>
      <c r="K751">
        <v>0</v>
      </c>
      <c r="M751">
        <v>0</v>
      </c>
      <c r="N751">
        <v>1.2</v>
      </c>
      <c r="O751">
        <v>1110</v>
      </c>
      <c r="P751" t="s">
        <v>579</v>
      </c>
      <c r="Q751">
        <v>299</v>
      </c>
      <c r="R751" t="s">
        <v>97</v>
      </c>
    </row>
    <row r="752" spans="1:18">
      <c r="A752" s="542">
        <v>751</v>
      </c>
      <c r="B752" s="403">
        <v>43347.671527777777</v>
      </c>
      <c r="C752" t="s">
        <v>97</v>
      </c>
      <c r="D752">
        <v>0.01</v>
      </c>
      <c r="E752" t="s">
        <v>257</v>
      </c>
      <c r="F752">
        <v>1.1534</v>
      </c>
      <c r="I752" s="403">
        <v>43348.368750000001</v>
      </c>
      <c r="J752">
        <v>1.1567000000000001</v>
      </c>
      <c r="K752">
        <v>0</v>
      </c>
      <c r="M752">
        <v>0.02</v>
      </c>
      <c r="N752">
        <v>-3.28</v>
      </c>
      <c r="O752">
        <v>1110</v>
      </c>
      <c r="P752" t="s">
        <v>579</v>
      </c>
      <c r="Q752">
        <v>300</v>
      </c>
      <c r="R752" t="s">
        <v>97</v>
      </c>
    </row>
    <row r="753" spans="1:18">
      <c r="A753" s="542">
        <v>752</v>
      </c>
      <c r="B753" s="403">
        <v>43347.70208333333</v>
      </c>
      <c r="C753" t="s">
        <v>97</v>
      </c>
      <c r="D753">
        <v>0.01</v>
      </c>
      <c r="E753" t="s">
        <v>257</v>
      </c>
      <c r="F753">
        <v>1.1548</v>
      </c>
      <c r="I753" s="403">
        <v>43348.368750000001</v>
      </c>
      <c r="J753">
        <v>1.1567000000000001</v>
      </c>
      <c r="K753">
        <v>0</v>
      </c>
      <c r="M753">
        <v>0.02</v>
      </c>
      <c r="N753">
        <v>-1.88</v>
      </c>
      <c r="O753">
        <v>1110</v>
      </c>
      <c r="P753" t="s">
        <v>1608</v>
      </c>
      <c r="Q753">
        <v>300</v>
      </c>
      <c r="R753" t="s">
        <v>97</v>
      </c>
    </row>
    <row r="754" spans="1:18">
      <c r="A754" s="542">
        <v>753</v>
      </c>
      <c r="B754" s="403">
        <v>43347.734722222223</v>
      </c>
      <c r="C754" t="s">
        <v>97</v>
      </c>
      <c r="D754">
        <v>0.01</v>
      </c>
      <c r="E754" t="s">
        <v>257</v>
      </c>
      <c r="F754">
        <v>1.1561999999999999</v>
      </c>
      <c r="I754" s="403">
        <v>43348.368750000001</v>
      </c>
      <c r="J754">
        <v>1.1567000000000001</v>
      </c>
      <c r="K754">
        <v>0</v>
      </c>
      <c r="M754">
        <v>0.02</v>
      </c>
      <c r="N754">
        <v>-0.48</v>
      </c>
      <c r="O754">
        <v>1110</v>
      </c>
      <c r="P754" t="s">
        <v>1607</v>
      </c>
      <c r="Q754">
        <v>300</v>
      </c>
      <c r="R754" t="s">
        <v>97</v>
      </c>
    </row>
    <row r="755" spans="1:18">
      <c r="A755" s="542">
        <v>754</v>
      </c>
      <c r="B755" s="403">
        <v>43347.77847222222</v>
      </c>
      <c r="C755" t="s">
        <v>97</v>
      </c>
      <c r="D755">
        <v>0.02</v>
      </c>
      <c r="E755" t="s">
        <v>257</v>
      </c>
      <c r="F755">
        <v>1.1576</v>
      </c>
      <c r="I755" s="403">
        <v>43348.368750000001</v>
      </c>
      <c r="J755">
        <v>1.1567000000000001</v>
      </c>
      <c r="K755">
        <v>0</v>
      </c>
      <c r="M755">
        <v>0.03</v>
      </c>
      <c r="N755">
        <v>1.83</v>
      </c>
      <c r="O755">
        <v>1110</v>
      </c>
      <c r="P755" t="s">
        <v>1606</v>
      </c>
      <c r="Q755">
        <v>300</v>
      </c>
      <c r="R755" t="s">
        <v>97</v>
      </c>
    </row>
    <row r="756" spans="1:18">
      <c r="A756" s="542">
        <v>755</v>
      </c>
      <c r="B756" s="403">
        <v>43348.137499999997</v>
      </c>
      <c r="C756" t="s">
        <v>97</v>
      </c>
      <c r="D756">
        <v>0.03</v>
      </c>
      <c r="E756" t="s">
        <v>257</v>
      </c>
      <c r="F756">
        <v>1.1591</v>
      </c>
      <c r="I756" s="403">
        <v>43348.368750000001</v>
      </c>
      <c r="J756">
        <v>1.1567000000000001</v>
      </c>
      <c r="K756">
        <v>0</v>
      </c>
      <c r="M756">
        <v>0</v>
      </c>
      <c r="N756">
        <v>7.2</v>
      </c>
      <c r="O756">
        <v>1110</v>
      </c>
      <c r="P756" t="s">
        <v>1605</v>
      </c>
      <c r="Q756">
        <v>300</v>
      </c>
      <c r="R756" t="s">
        <v>97</v>
      </c>
    </row>
    <row r="757" spans="1:18">
      <c r="A757" s="542">
        <v>757</v>
      </c>
      <c r="B757" s="403">
        <v>43348.20208333333</v>
      </c>
      <c r="C757" t="s">
        <v>97</v>
      </c>
      <c r="D757">
        <v>0.04</v>
      </c>
      <c r="E757" t="s">
        <v>257</v>
      </c>
      <c r="F757">
        <v>1.1607000000000001</v>
      </c>
      <c r="I757" s="403">
        <v>43348.368750000001</v>
      </c>
      <c r="J757">
        <v>1.1567000000000001</v>
      </c>
      <c r="K757">
        <v>0</v>
      </c>
      <c r="M757">
        <v>0</v>
      </c>
      <c r="N757">
        <v>16</v>
      </c>
      <c r="O757">
        <v>1110</v>
      </c>
      <c r="P757" t="s">
        <v>1604</v>
      </c>
      <c r="Q757">
        <v>300</v>
      </c>
      <c r="R757" t="s">
        <v>97</v>
      </c>
    </row>
    <row r="758" spans="1:18">
      <c r="A758" s="542">
        <v>756</v>
      </c>
      <c r="B758" s="403">
        <v>43348.149305555555</v>
      </c>
      <c r="C758" t="s">
        <v>96</v>
      </c>
      <c r="D758">
        <v>0.01</v>
      </c>
      <c r="E758" t="s">
        <v>257</v>
      </c>
      <c r="F758">
        <v>1.1597</v>
      </c>
      <c r="I758" s="403">
        <v>43348.47152777778</v>
      </c>
      <c r="J758">
        <v>1.1588000000000001</v>
      </c>
      <c r="K758">
        <v>0</v>
      </c>
      <c r="M758">
        <v>0</v>
      </c>
      <c r="N758">
        <v>-0.9</v>
      </c>
      <c r="O758">
        <v>1110</v>
      </c>
      <c r="P758" t="s">
        <v>579</v>
      </c>
      <c r="Q758">
        <v>301</v>
      </c>
      <c r="R758" t="s">
        <v>96</v>
      </c>
    </row>
    <row r="759" spans="1:18">
      <c r="A759" s="542">
        <v>758</v>
      </c>
      <c r="B759" s="403">
        <v>43348.336805555555</v>
      </c>
      <c r="C759" t="s">
        <v>96</v>
      </c>
      <c r="D759">
        <v>0.01</v>
      </c>
      <c r="E759" t="s">
        <v>257</v>
      </c>
      <c r="F759">
        <v>1.1584000000000001</v>
      </c>
      <c r="I759" s="403">
        <v>43348.47152777778</v>
      </c>
      <c r="J759">
        <v>1.1588000000000001</v>
      </c>
      <c r="K759">
        <v>0</v>
      </c>
      <c r="M759">
        <v>0</v>
      </c>
      <c r="N759">
        <v>0.4</v>
      </c>
      <c r="O759">
        <v>1110</v>
      </c>
      <c r="P759" t="s">
        <v>1603</v>
      </c>
      <c r="Q759">
        <v>301</v>
      </c>
      <c r="R759" t="s">
        <v>96</v>
      </c>
    </row>
    <row r="760" spans="1:18">
      <c r="A760" s="542">
        <v>759</v>
      </c>
      <c r="B760" s="403">
        <v>43348.353472222225</v>
      </c>
      <c r="C760" t="s">
        <v>96</v>
      </c>
      <c r="D760">
        <v>0.01</v>
      </c>
      <c r="E760" t="s">
        <v>257</v>
      </c>
      <c r="F760">
        <v>1.1571</v>
      </c>
      <c r="I760" s="403">
        <v>43348.47152777778</v>
      </c>
      <c r="J760">
        <v>1.1588000000000001</v>
      </c>
      <c r="K760">
        <v>0</v>
      </c>
      <c r="M760">
        <v>0</v>
      </c>
      <c r="N760">
        <v>1.7</v>
      </c>
      <c r="O760">
        <v>1110</v>
      </c>
      <c r="P760" t="s">
        <v>1602</v>
      </c>
      <c r="Q760">
        <v>301</v>
      </c>
      <c r="R760" t="s">
        <v>96</v>
      </c>
    </row>
    <row r="761" spans="1:18">
      <c r="A761" s="542">
        <v>761</v>
      </c>
      <c r="B761" s="403">
        <v>43348.38958333333</v>
      </c>
      <c r="C761" t="s">
        <v>96</v>
      </c>
      <c r="D761">
        <v>0.02</v>
      </c>
      <c r="E761" t="s">
        <v>257</v>
      </c>
      <c r="F761">
        <v>1.1555</v>
      </c>
      <c r="I761" s="403">
        <v>43348.47152777778</v>
      </c>
      <c r="J761">
        <v>1.1588000000000001</v>
      </c>
      <c r="K761">
        <v>0</v>
      </c>
      <c r="M761">
        <v>0</v>
      </c>
      <c r="N761">
        <v>6.6</v>
      </c>
      <c r="O761">
        <v>1110</v>
      </c>
      <c r="P761" t="s">
        <v>600</v>
      </c>
      <c r="Q761">
        <v>301</v>
      </c>
      <c r="R761" t="s">
        <v>96</v>
      </c>
    </row>
    <row r="762" spans="1:18">
      <c r="A762" s="542">
        <v>760</v>
      </c>
      <c r="B762" s="403">
        <v>43348.377083333333</v>
      </c>
      <c r="C762" t="s">
        <v>97</v>
      </c>
      <c r="D762">
        <v>0.01</v>
      </c>
      <c r="E762" t="s">
        <v>257</v>
      </c>
      <c r="F762">
        <v>1.1566000000000001</v>
      </c>
      <c r="I762" s="403">
        <v>43348.38958333333</v>
      </c>
      <c r="J762">
        <v>1.1554</v>
      </c>
      <c r="K762">
        <v>0</v>
      </c>
      <c r="M762">
        <v>0</v>
      </c>
      <c r="N762">
        <v>1.2</v>
      </c>
      <c r="O762">
        <v>1110</v>
      </c>
      <c r="P762" t="s">
        <v>579</v>
      </c>
      <c r="Q762">
        <v>302</v>
      </c>
      <c r="R762" t="s">
        <v>97</v>
      </c>
    </row>
    <row r="763" spans="1:18">
      <c r="A763" s="542">
        <v>762</v>
      </c>
      <c r="B763" s="403">
        <v>43348.415277777778</v>
      </c>
      <c r="C763" t="s">
        <v>97</v>
      </c>
      <c r="D763">
        <v>0.01</v>
      </c>
      <c r="E763" t="s">
        <v>257</v>
      </c>
      <c r="F763">
        <v>1.1554</v>
      </c>
      <c r="I763" s="403">
        <v>43350.604166666664</v>
      </c>
      <c r="J763">
        <v>1.1597999999999999</v>
      </c>
      <c r="K763">
        <v>0</v>
      </c>
      <c r="M763">
        <v>7.0000000000000007E-2</v>
      </c>
      <c r="N763">
        <v>-4.33</v>
      </c>
      <c r="O763">
        <v>1110</v>
      </c>
      <c r="P763" t="s">
        <v>579</v>
      </c>
      <c r="Q763">
        <v>303</v>
      </c>
      <c r="R763" t="s">
        <v>97</v>
      </c>
    </row>
    <row r="764" spans="1:18">
      <c r="A764" s="542">
        <v>763</v>
      </c>
      <c r="B764" s="403">
        <v>43348.44027777778</v>
      </c>
      <c r="C764" t="s">
        <v>97</v>
      </c>
      <c r="D764">
        <v>0.01</v>
      </c>
      <c r="E764" t="s">
        <v>257</v>
      </c>
      <c r="F764">
        <v>1.1566000000000001</v>
      </c>
      <c r="I764" s="403">
        <v>43350.604166666664</v>
      </c>
      <c r="J764">
        <v>1.1597999999999999</v>
      </c>
      <c r="K764">
        <v>0</v>
      </c>
      <c r="M764">
        <v>7.0000000000000007E-2</v>
      </c>
      <c r="N764">
        <v>-3.13</v>
      </c>
      <c r="O764">
        <v>1110</v>
      </c>
      <c r="P764" t="s">
        <v>1596</v>
      </c>
      <c r="Q764">
        <v>303</v>
      </c>
      <c r="R764" t="s">
        <v>97</v>
      </c>
    </row>
    <row r="765" spans="1:18">
      <c r="A765" s="542">
        <v>764</v>
      </c>
      <c r="B765" s="403">
        <v>43348.47152777778</v>
      </c>
      <c r="C765" t="s">
        <v>97</v>
      </c>
      <c r="D765">
        <v>0.01</v>
      </c>
      <c r="E765" t="s">
        <v>257</v>
      </c>
      <c r="F765">
        <v>1.1579999999999999</v>
      </c>
      <c r="I765" s="403">
        <v>43350.604166666664</v>
      </c>
      <c r="J765">
        <v>1.1597999999999999</v>
      </c>
      <c r="K765">
        <v>0</v>
      </c>
      <c r="M765">
        <v>7.0000000000000007E-2</v>
      </c>
      <c r="N765">
        <v>-1.73</v>
      </c>
      <c r="O765">
        <v>1110</v>
      </c>
      <c r="P765" t="s">
        <v>1595</v>
      </c>
      <c r="Q765">
        <v>303</v>
      </c>
      <c r="R765" t="s">
        <v>97</v>
      </c>
    </row>
    <row r="766" spans="1:18">
      <c r="A766" s="542">
        <v>767</v>
      </c>
      <c r="B766" s="403">
        <v>43348.53402777778</v>
      </c>
      <c r="C766" t="s">
        <v>97</v>
      </c>
      <c r="D766">
        <v>0.02</v>
      </c>
      <c r="E766" t="s">
        <v>257</v>
      </c>
      <c r="F766">
        <v>1.1594</v>
      </c>
      <c r="I766" s="403">
        <v>43350.604166666664</v>
      </c>
      <c r="J766">
        <v>1.1597999999999999</v>
      </c>
      <c r="K766">
        <v>0</v>
      </c>
      <c r="M766">
        <v>0.12</v>
      </c>
      <c r="N766">
        <v>-0.68</v>
      </c>
      <c r="O766">
        <v>1110</v>
      </c>
      <c r="P766" t="s">
        <v>1594</v>
      </c>
      <c r="Q766">
        <v>303</v>
      </c>
      <c r="R766" t="s">
        <v>97</v>
      </c>
    </row>
    <row r="767" spans="1:18">
      <c r="A767" s="542">
        <v>769</v>
      </c>
      <c r="B767" s="403">
        <v>43348.633333333331</v>
      </c>
      <c r="C767" t="s">
        <v>97</v>
      </c>
      <c r="D767">
        <v>0.03</v>
      </c>
      <c r="E767" t="s">
        <v>257</v>
      </c>
      <c r="F767">
        <v>1.1609</v>
      </c>
      <c r="I767" s="403">
        <v>43350.604166666664</v>
      </c>
      <c r="J767">
        <v>1.1597999999999999</v>
      </c>
      <c r="K767">
        <v>0</v>
      </c>
      <c r="M767">
        <v>0.19</v>
      </c>
      <c r="N767">
        <v>3.49</v>
      </c>
      <c r="O767">
        <v>1110</v>
      </c>
      <c r="P767" t="s">
        <v>1593</v>
      </c>
      <c r="Q767">
        <v>303</v>
      </c>
      <c r="R767" t="s">
        <v>97</v>
      </c>
    </row>
    <row r="768" spans="1:18">
      <c r="A768" s="542">
        <v>771</v>
      </c>
      <c r="B768" s="403">
        <v>43348.636805555558</v>
      </c>
      <c r="C768" t="s">
        <v>97</v>
      </c>
      <c r="D768">
        <v>0.04</v>
      </c>
      <c r="E768" t="s">
        <v>257</v>
      </c>
      <c r="F768">
        <v>1.1626000000000001</v>
      </c>
      <c r="I768" s="403">
        <v>43350.604166666664</v>
      </c>
      <c r="J768">
        <v>1.1597999999999999</v>
      </c>
      <c r="K768">
        <v>0</v>
      </c>
      <c r="M768">
        <v>0.25</v>
      </c>
      <c r="N768">
        <v>11.45</v>
      </c>
      <c r="O768">
        <v>1110</v>
      </c>
      <c r="P768" t="s">
        <v>1592</v>
      </c>
      <c r="Q768">
        <v>303</v>
      </c>
      <c r="R768" t="s">
        <v>97</v>
      </c>
    </row>
    <row r="769" spans="1:18">
      <c r="A769" s="542">
        <v>775</v>
      </c>
      <c r="B769" s="403">
        <v>43349.084722222222</v>
      </c>
      <c r="C769" t="s">
        <v>97</v>
      </c>
      <c r="D769">
        <v>0.06</v>
      </c>
      <c r="E769" t="s">
        <v>257</v>
      </c>
      <c r="F769">
        <v>1.1645000000000001</v>
      </c>
      <c r="I769" s="403">
        <v>43350.604166666664</v>
      </c>
      <c r="J769">
        <v>1.1597999999999999</v>
      </c>
      <c r="K769">
        <v>0</v>
      </c>
      <c r="M769">
        <v>0.09</v>
      </c>
      <c r="N769">
        <v>28.29</v>
      </c>
      <c r="O769">
        <v>1110</v>
      </c>
      <c r="P769" t="s">
        <v>1591</v>
      </c>
      <c r="Q769">
        <v>303</v>
      </c>
      <c r="R769" t="s">
        <v>97</v>
      </c>
    </row>
    <row r="770" spans="1:18">
      <c r="A770" s="542">
        <v>765</v>
      </c>
      <c r="B770" s="403">
        <v>43348.476388888892</v>
      </c>
      <c r="C770" t="s">
        <v>96</v>
      </c>
      <c r="D770">
        <v>0.01</v>
      </c>
      <c r="E770" t="s">
        <v>257</v>
      </c>
      <c r="F770">
        <v>1.1584000000000001</v>
      </c>
      <c r="I770" s="403">
        <v>43348.533333333333</v>
      </c>
      <c r="J770">
        <v>1.159</v>
      </c>
      <c r="K770">
        <v>0</v>
      </c>
      <c r="M770">
        <v>0</v>
      </c>
      <c r="N770">
        <v>0.6</v>
      </c>
      <c r="O770">
        <v>1110</v>
      </c>
      <c r="P770" t="s">
        <v>579</v>
      </c>
      <c r="Q770">
        <v>304</v>
      </c>
      <c r="R770" t="s">
        <v>96</v>
      </c>
    </row>
    <row r="771" spans="1:18">
      <c r="A771" s="542">
        <v>766</v>
      </c>
      <c r="B771" s="403">
        <v>43348.509027777778</v>
      </c>
      <c r="C771" t="s">
        <v>96</v>
      </c>
      <c r="D771">
        <v>0.01</v>
      </c>
      <c r="E771" t="s">
        <v>257</v>
      </c>
      <c r="F771">
        <v>1.1571</v>
      </c>
      <c r="I771" s="403">
        <v>43348.533333333333</v>
      </c>
      <c r="J771">
        <v>1.159</v>
      </c>
      <c r="K771">
        <v>0</v>
      </c>
      <c r="M771">
        <v>0</v>
      </c>
      <c r="N771">
        <v>1.9</v>
      </c>
      <c r="O771">
        <v>1110</v>
      </c>
      <c r="P771" t="s">
        <v>1601</v>
      </c>
      <c r="Q771">
        <v>304</v>
      </c>
      <c r="R771" t="s">
        <v>96</v>
      </c>
    </row>
    <row r="772" spans="1:18">
      <c r="A772" s="542">
        <v>768</v>
      </c>
      <c r="B772" s="403">
        <v>43348.582638888889</v>
      </c>
      <c r="C772" t="s">
        <v>96</v>
      </c>
      <c r="D772">
        <v>0.01</v>
      </c>
      <c r="E772" t="s">
        <v>257</v>
      </c>
      <c r="F772">
        <v>1.1581999999999999</v>
      </c>
      <c r="I772" s="403">
        <v>43348.628472222219</v>
      </c>
      <c r="J772">
        <v>1.1594</v>
      </c>
      <c r="K772">
        <v>0</v>
      </c>
      <c r="M772">
        <v>0</v>
      </c>
      <c r="N772">
        <v>1.2</v>
      </c>
      <c r="O772">
        <v>1110</v>
      </c>
      <c r="P772" t="s">
        <v>579</v>
      </c>
      <c r="Q772">
        <v>305</v>
      </c>
      <c r="R772" t="s">
        <v>96</v>
      </c>
    </row>
    <row r="773" spans="1:18">
      <c r="A773" s="542">
        <v>770</v>
      </c>
      <c r="B773" s="403">
        <v>43348.633333333331</v>
      </c>
      <c r="C773" t="s">
        <v>96</v>
      </c>
      <c r="D773">
        <v>0.01</v>
      </c>
      <c r="E773" t="s">
        <v>257</v>
      </c>
      <c r="F773">
        <v>1.161</v>
      </c>
      <c r="I773" s="403">
        <v>43348.636111111111</v>
      </c>
      <c r="J773">
        <v>1.1621999999999999</v>
      </c>
      <c r="K773">
        <v>0</v>
      </c>
      <c r="M773">
        <v>0</v>
      </c>
      <c r="N773">
        <v>1.2</v>
      </c>
      <c r="O773">
        <v>1110</v>
      </c>
      <c r="P773" t="s">
        <v>567</v>
      </c>
      <c r="Q773">
        <v>306</v>
      </c>
      <c r="R773" t="s">
        <v>96</v>
      </c>
    </row>
    <row r="774" spans="1:18">
      <c r="A774" s="542">
        <v>772</v>
      </c>
      <c r="B774" s="403">
        <v>43348.643055555556</v>
      </c>
      <c r="C774" t="s">
        <v>96</v>
      </c>
      <c r="D774">
        <v>0.01</v>
      </c>
      <c r="E774" t="s">
        <v>257</v>
      </c>
      <c r="F774">
        <v>1.1624000000000001</v>
      </c>
      <c r="I774" s="403">
        <v>43348.803472222222</v>
      </c>
      <c r="J774">
        <v>1.163</v>
      </c>
      <c r="K774">
        <v>0</v>
      </c>
      <c r="M774">
        <v>0</v>
      </c>
      <c r="N774">
        <v>0.6</v>
      </c>
      <c r="O774">
        <v>1110</v>
      </c>
      <c r="P774" t="s">
        <v>579</v>
      </c>
      <c r="Q774">
        <v>307</v>
      </c>
      <c r="R774" t="s">
        <v>96</v>
      </c>
    </row>
    <row r="775" spans="1:18">
      <c r="A775" s="542">
        <v>773</v>
      </c>
      <c r="B775" s="403">
        <v>43348.681250000001</v>
      </c>
      <c r="C775" t="s">
        <v>96</v>
      </c>
      <c r="D775">
        <v>0.01</v>
      </c>
      <c r="E775" t="s">
        <v>257</v>
      </c>
      <c r="F775">
        <v>1.1612</v>
      </c>
      <c r="I775" s="403">
        <v>43348.803472222222</v>
      </c>
      <c r="J775">
        <v>1.163</v>
      </c>
      <c r="K775">
        <v>0</v>
      </c>
      <c r="M775">
        <v>0</v>
      </c>
      <c r="N775">
        <v>1.8</v>
      </c>
      <c r="O775">
        <v>1110</v>
      </c>
      <c r="P775" t="s">
        <v>1600</v>
      </c>
      <c r="Q775">
        <v>307</v>
      </c>
      <c r="R775" t="s">
        <v>96</v>
      </c>
    </row>
    <row r="776" spans="1:18">
      <c r="A776" s="542">
        <v>774</v>
      </c>
      <c r="B776" s="403">
        <v>43348.806944444441</v>
      </c>
      <c r="C776" t="s">
        <v>96</v>
      </c>
      <c r="D776">
        <v>0.01</v>
      </c>
      <c r="E776" t="s">
        <v>257</v>
      </c>
      <c r="F776">
        <v>1.1629</v>
      </c>
      <c r="I776" s="403">
        <v>43349.084027777775</v>
      </c>
      <c r="J776">
        <v>1.1645000000000001</v>
      </c>
      <c r="K776">
        <v>0</v>
      </c>
      <c r="M776">
        <v>-0.37</v>
      </c>
      <c r="N776">
        <v>1.23</v>
      </c>
      <c r="O776">
        <v>1110</v>
      </c>
      <c r="P776" t="s">
        <v>579</v>
      </c>
      <c r="Q776">
        <v>308</v>
      </c>
      <c r="R776" t="s">
        <v>96</v>
      </c>
    </row>
    <row r="777" spans="1:18">
      <c r="A777" s="542">
        <v>776</v>
      </c>
      <c r="B777" s="403">
        <v>43349.090277777781</v>
      </c>
      <c r="C777" t="s">
        <v>96</v>
      </c>
      <c r="D777">
        <v>0.01</v>
      </c>
      <c r="E777" t="s">
        <v>257</v>
      </c>
      <c r="F777">
        <v>1.1644000000000001</v>
      </c>
      <c r="I777" s="403">
        <v>43349.09375</v>
      </c>
      <c r="J777">
        <v>1.1656</v>
      </c>
      <c r="K777">
        <v>0</v>
      </c>
      <c r="M777">
        <v>0</v>
      </c>
      <c r="N777">
        <v>1.2</v>
      </c>
      <c r="O777">
        <v>1110</v>
      </c>
      <c r="P777" t="s">
        <v>567</v>
      </c>
      <c r="Q777">
        <v>309</v>
      </c>
      <c r="R777" t="s">
        <v>96</v>
      </c>
    </row>
    <row r="778" spans="1:18">
      <c r="A778" s="542">
        <v>777</v>
      </c>
      <c r="B778" s="403">
        <v>43349.334722222222</v>
      </c>
      <c r="C778" t="s">
        <v>96</v>
      </c>
      <c r="D778">
        <v>0.01</v>
      </c>
      <c r="E778" t="s">
        <v>257</v>
      </c>
      <c r="F778">
        <v>1.1617999999999999</v>
      </c>
      <c r="I778" s="403">
        <v>43349.354166666664</v>
      </c>
      <c r="J778">
        <v>1.163</v>
      </c>
      <c r="K778">
        <v>0</v>
      </c>
      <c r="M778">
        <v>0</v>
      </c>
      <c r="N778">
        <v>1.2</v>
      </c>
      <c r="O778">
        <v>1110</v>
      </c>
      <c r="P778" t="s">
        <v>567</v>
      </c>
      <c r="Q778">
        <v>310</v>
      </c>
      <c r="R778" t="s">
        <v>96</v>
      </c>
    </row>
    <row r="779" spans="1:18">
      <c r="A779" s="542">
        <v>778</v>
      </c>
      <c r="B779" s="403">
        <v>43349.374305555553</v>
      </c>
      <c r="C779" t="s">
        <v>96</v>
      </c>
      <c r="D779">
        <v>0.01</v>
      </c>
      <c r="E779" t="s">
        <v>257</v>
      </c>
      <c r="F779">
        <v>1.1619999999999999</v>
      </c>
      <c r="I779" s="403">
        <v>43349.390972222223</v>
      </c>
      <c r="J779">
        <v>1.1632</v>
      </c>
      <c r="K779">
        <v>0</v>
      </c>
      <c r="M779">
        <v>0</v>
      </c>
      <c r="N779">
        <v>1.2</v>
      </c>
      <c r="O779">
        <v>1110</v>
      </c>
      <c r="P779" t="s">
        <v>567</v>
      </c>
      <c r="Q779">
        <v>311</v>
      </c>
      <c r="R779" t="s">
        <v>96</v>
      </c>
    </row>
    <row r="780" spans="1:18">
      <c r="A780" s="542">
        <v>779</v>
      </c>
      <c r="B780" s="403">
        <v>43349.404861111114</v>
      </c>
      <c r="C780" t="s">
        <v>96</v>
      </c>
      <c r="D780">
        <v>0.01</v>
      </c>
      <c r="E780" t="s">
        <v>257</v>
      </c>
      <c r="F780">
        <v>1.1632</v>
      </c>
      <c r="I780" s="403">
        <v>43349.59375</v>
      </c>
      <c r="J780">
        <v>1.1637999999999999</v>
      </c>
      <c r="K780">
        <v>0</v>
      </c>
      <c r="M780">
        <v>0</v>
      </c>
      <c r="N780">
        <v>0.6</v>
      </c>
      <c r="O780">
        <v>1110</v>
      </c>
      <c r="P780" t="s">
        <v>579</v>
      </c>
      <c r="Q780">
        <v>312</v>
      </c>
      <c r="R780" t="s">
        <v>96</v>
      </c>
    </row>
    <row r="781" spans="1:18">
      <c r="A781" s="542">
        <v>780</v>
      </c>
      <c r="B781" s="403">
        <v>43349.487500000003</v>
      </c>
      <c r="C781" t="s">
        <v>96</v>
      </c>
      <c r="D781">
        <v>0.01</v>
      </c>
      <c r="E781" t="s">
        <v>257</v>
      </c>
      <c r="F781">
        <v>1.1619999999999999</v>
      </c>
      <c r="I781" s="403">
        <v>43349.59375</v>
      </c>
      <c r="J781">
        <v>1.1637999999999999</v>
      </c>
      <c r="K781">
        <v>0</v>
      </c>
      <c r="M781">
        <v>0</v>
      </c>
      <c r="N781">
        <v>1.8</v>
      </c>
      <c r="O781">
        <v>1110</v>
      </c>
      <c r="P781" t="s">
        <v>1599</v>
      </c>
      <c r="Q781">
        <v>312</v>
      </c>
      <c r="R781" t="s">
        <v>96</v>
      </c>
    </row>
    <row r="782" spans="1:18">
      <c r="A782" s="542">
        <v>781</v>
      </c>
      <c r="B782" s="403">
        <v>43349.629166666666</v>
      </c>
      <c r="C782" t="s">
        <v>96</v>
      </c>
      <c r="D782">
        <v>0.01</v>
      </c>
      <c r="E782" t="s">
        <v>257</v>
      </c>
      <c r="F782">
        <v>1.1641999999999999</v>
      </c>
      <c r="I782" s="403">
        <v>43350.368055555555</v>
      </c>
      <c r="J782">
        <v>1.1642999999999999</v>
      </c>
      <c r="K782">
        <v>0</v>
      </c>
      <c r="M782">
        <v>-0.12</v>
      </c>
      <c r="N782">
        <v>-0.02</v>
      </c>
      <c r="O782">
        <v>1110</v>
      </c>
      <c r="P782" t="s">
        <v>579</v>
      </c>
      <c r="Q782">
        <v>313</v>
      </c>
      <c r="R782" t="s">
        <v>96</v>
      </c>
    </row>
    <row r="783" spans="1:18">
      <c r="A783" s="542">
        <v>782</v>
      </c>
      <c r="B783" s="403">
        <v>43349.676388888889</v>
      </c>
      <c r="C783" t="s">
        <v>96</v>
      </c>
      <c r="D783">
        <v>0.01</v>
      </c>
      <c r="E783" t="s">
        <v>257</v>
      </c>
      <c r="F783">
        <v>1.1629</v>
      </c>
      <c r="I783" s="403">
        <v>43350.368055555555</v>
      </c>
      <c r="J783">
        <v>1.1642999999999999</v>
      </c>
      <c r="K783">
        <v>0</v>
      </c>
      <c r="M783">
        <v>-0.12</v>
      </c>
      <c r="N783">
        <v>1.28</v>
      </c>
      <c r="O783">
        <v>1110</v>
      </c>
      <c r="P783" t="s">
        <v>1598</v>
      </c>
      <c r="Q783">
        <v>313</v>
      </c>
      <c r="R783" t="s">
        <v>96</v>
      </c>
    </row>
    <row r="784" spans="1:18">
      <c r="A784" s="542">
        <v>783</v>
      </c>
      <c r="B784" s="403">
        <v>43349.712500000001</v>
      </c>
      <c r="C784" t="s">
        <v>96</v>
      </c>
      <c r="D784">
        <v>0.01</v>
      </c>
      <c r="E784" t="s">
        <v>257</v>
      </c>
      <c r="F784">
        <v>1.1616</v>
      </c>
      <c r="I784" s="403">
        <v>43350.368055555555</v>
      </c>
      <c r="J784">
        <v>1.1642999999999999</v>
      </c>
      <c r="K784">
        <v>0</v>
      </c>
      <c r="M784">
        <v>-0.12</v>
      </c>
      <c r="N784">
        <v>2.58</v>
      </c>
      <c r="O784">
        <v>1110</v>
      </c>
      <c r="P784" t="s">
        <v>1597</v>
      </c>
      <c r="Q784">
        <v>313</v>
      </c>
      <c r="R784" t="s">
        <v>96</v>
      </c>
    </row>
    <row r="785" spans="1:18">
      <c r="A785" s="542">
        <v>784</v>
      </c>
      <c r="B785" s="403">
        <v>43350.37777777778</v>
      </c>
      <c r="C785" t="s">
        <v>96</v>
      </c>
      <c r="D785">
        <v>0.01</v>
      </c>
      <c r="E785" t="s">
        <v>257</v>
      </c>
      <c r="F785">
        <v>1.1641999999999999</v>
      </c>
      <c r="I785" s="403">
        <v>43353.620138888888</v>
      </c>
      <c r="J785">
        <v>1.159</v>
      </c>
      <c r="K785">
        <v>0</v>
      </c>
      <c r="M785">
        <v>-0.12</v>
      </c>
      <c r="N785">
        <v>-5.32</v>
      </c>
      <c r="O785">
        <v>1110</v>
      </c>
      <c r="P785" t="s">
        <v>579</v>
      </c>
      <c r="Q785">
        <v>314</v>
      </c>
      <c r="R785" t="s">
        <v>96</v>
      </c>
    </row>
    <row r="786" spans="1:18">
      <c r="A786" s="542">
        <v>785</v>
      </c>
      <c r="B786" s="403">
        <v>43350.518055555556</v>
      </c>
      <c r="C786" t="s">
        <v>96</v>
      </c>
      <c r="D786">
        <v>0.01</v>
      </c>
      <c r="E786" t="s">
        <v>257</v>
      </c>
      <c r="F786">
        <v>1.1629</v>
      </c>
      <c r="I786" s="403">
        <v>43353.620138888888</v>
      </c>
      <c r="J786">
        <v>1.159</v>
      </c>
      <c r="K786">
        <v>0</v>
      </c>
      <c r="M786">
        <v>-0.12</v>
      </c>
      <c r="N786">
        <v>-4.0199999999999996</v>
      </c>
      <c r="O786">
        <v>1110</v>
      </c>
      <c r="P786" t="s">
        <v>1589</v>
      </c>
      <c r="Q786">
        <v>314</v>
      </c>
      <c r="R786" t="s">
        <v>96</v>
      </c>
    </row>
    <row r="787" spans="1:18">
      <c r="A787" s="542">
        <v>786</v>
      </c>
      <c r="B787" s="403">
        <v>43350.547222222223</v>
      </c>
      <c r="C787" t="s">
        <v>96</v>
      </c>
      <c r="D787">
        <v>0.01</v>
      </c>
      <c r="E787" t="s">
        <v>257</v>
      </c>
      <c r="F787">
        <v>1.1616</v>
      </c>
      <c r="I787" s="403">
        <v>43353.620138888888</v>
      </c>
      <c r="J787">
        <v>1.159</v>
      </c>
      <c r="K787">
        <v>0</v>
      </c>
      <c r="M787">
        <v>-0.12</v>
      </c>
      <c r="N787">
        <v>-2.72</v>
      </c>
      <c r="O787">
        <v>1110</v>
      </c>
      <c r="P787" t="s">
        <v>1588</v>
      </c>
      <c r="Q787">
        <v>314</v>
      </c>
      <c r="R787" t="s">
        <v>96</v>
      </c>
    </row>
    <row r="788" spans="1:18">
      <c r="A788" s="542">
        <v>787</v>
      </c>
      <c r="B788" s="403">
        <v>43350.607638888891</v>
      </c>
      <c r="C788" t="s">
        <v>96</v>
      </c>
      <c r="D788">
        <v>0.02</v>
      </c>
      <c r="E788" t="s">
        <v>257</v>
      </c>
      <c r="F788">
        <v>1.1593</v>
      </c>
      <c r="I788" s="403">
        <v>43353.620138888888</v>
      </c>
      <c r="J788">
        <v>1.159</v>
      </c>
      <c r="K788">
        <v>0</v>
      </c>
      <c r="M788">
        <v>-0.25</v>
      </c>
      <c r="N788">
        <v>-0.85</v>
      </c>
      <c r="O788">
        <v>1110</v>
      </c>
      <c r="P788" t="s">
        <v>1587</v>
      </c>
      <c r="Q788">
        <v>314</v>
      </c>
      <c r="R788" t="s">
        <v>96</v>
      </c>
    </row>
    <row r="789" spans="1:18">
      <c r="A789" s="542">
        <v>788</v>
      </c>
      <c r="B789" s="403">
        <v>43350.616666666669</v>
      </c>
      <c r="C789" t="s">
        <v>96</v>
      </c>
      <c r="D789">
        <v>0.03</v>
      </c>
      <c r="E789" t="s">
        <v>257</v>
      </c>
      <c r="F789">
        <v>1.1577</v>
      </c>
      <c r="I789" s="403">
        <v>43353.620138888888</v>
      </c>
      <c r="J789">
        <v>1.159</v>
      </c>
      <c r="K789">
        <v>0</v>
      </c>
      <c r="M789">
        <v>-0.37</v>
      </c>
      <c r="N789">
        <v>3.53</v>
      </c>
      <c r="O789">
        <v>1110</v>
      </c>
      <c r="P789" t="s">
        <v>1586</v>
      </c>
      <c r="Q789">
        <v>314</v>
      </c>
      <c r="R789" t="s">
        <v>96</v>
      </c>
    </row>
    <row r="790" spans="1:18">
      <c r="A790" s="542">
        <v>792</v>
      </c>
      <c r="B790" s="403">
        <v>43350.763194444444</v>
      </c>
      <c r="C790" t="s">
        <v>96</v>
      </c>
      <c r="D790">
        <v>0.04</v>
      </c>
      <c r="E790" t="s">
        <v>257</v>
      </c>
      <c r="F790">
        <v>1.1560999999999999</v>
      </c>
      <c r="I790" s="403">
        <v>43353.620138888888</v>
      </c>
      <c r="J790">
        <v>1.159</v>
      </c>
      <c r="K790">
        <v>0</v>
      </c>
      <c r="M790">
        <v>-0.5</v>
      </c>
      <c r="N790">
        <v>11.1</v>
      </c>
      <c r="O790">
        <v>1110</v>
      </c>
      <c r="P790" t="s">
        <v>1585</v>
      </c>
      <c r="Q790">
        <v>314</v>
      </c>
      <c r="R790" t="s">
        <v>96</v>
      </c>
    </row>
    <row r="791" spans="1:18">
      <c r="A791" s="542">
        <v>794</v>
      </c>
      <c r="B791" s="403">
        <v>43353.259722222225</v>
      </c>
      <c r="C791" t="s">
        <v>96</v>
      </c>
      <c r="D791">
        <v>0.06</v>
      </c>
      <c r="E791" t="s">
        <v>257</v>
      </c>
      <c r="F791">
        <v>1.1541999999999999</v>
      </c>
      <c r="I791" s="403">
        <v>43353.620138888888</v>
      </c>
      <c r="J791">
        <v>1.159</v>
      </c>
      <c r="K791">
        <v>0</v>
      </c>
      <c r="M791">
        <v>0</v>
      </c>
      <c r="N791">
        <v>28.8</v>
      </c>
      <c r="O791">
        <v>1110</v>
      </c>
      <c r="P791" t="s">
        <v>1584</v>
      </c>
      <c r="Q791">
        <v>314</v>
      </c>
      <c r="R791" t="s">
        <v>96</v>
      </c>
    </row>
    <row r="792" spans="1:18">
      <c r="A792" s="542">
        <v>789</v>
      </c>
      <c r="B792" s="403">
        <v>43350.619444444441</v>
      </c>
      <c r="C792" t="s">
        <v>97</v>
      </c>
      <c r="D792">
        <v>0.01</v>
      </c>
      <c r="E792" t="s">
        <v>257</v>
      </c>
      <c r="F792">
        <v>1.1578999999999999</v>
      </c>
      <c r="I792" s="403">
        <v>43350.625</v>
      </c>
      <c r="J792">
        <v>1.1567000000000001</v>
      </c>
      <c r="K792">
        <v>0</v>
      </c>
      <c r="M792">
        <v>0</v>
      </c>
      <c r="N792">
        <v>1.2</v>
      </c>
      <c r="O792">
        <v>1110</v>
      </c>
      <c r="P792" t="s">
        <v>579</v>
      </c>
      <c r="Q792">
        <v>315</v>
      </c>
      <c r="R792" t="s">
        <v>97</v>
      </c>
    </row>
    <row r="793" spans="1:18">
      <c r="A793" s="542">
        <v>790</v>
      </c>
      <c r="B793" s="403">
        <v>43350.632638888892</v>
      </c>
      <c r="C793" t="s">
        <v>97</v>
      </c>
      <c r="D793">
        <v>0.01</v>
      </c>
      <c r="E793" t="s">
        <v>257</v>
      </c>
      <c r="F793">
        <v>1.1573</v>
      </c>
      <c r="I793" s="403">
        <v>43350.750694444447</v>
      </c>
      <c r="J793">
        <v>1.1567000000000001</v>
      </c>
      <c r="K793">
        <v>0</v>
      </c>
      <c r="M793">
        <v>0</v>
      </c>
      <c r="N793">
        <v>0.6</v>
      </c>
      <c r="O793">
        <v>1110</v>
      </c>
      <c r="P793" t="s">
        <v>579</v>
      </c>
      <c r="Q793">
        <v>316</v>
      </c>
      <c r="R793" t="s">
        <v>97</v>
      </c>
    </row>
    <row r="794" spans="1:18">
      <c r="A794" s="542">
        <v>791</v>
      </c>
      <c r="B794" s="403">
        <v>43350.654166666667</v>
      </c>
      <c r="C794" t="s">
        <v>97</v>
      </c>
      <c r="D794">
        <v>0.01</v>
      </c>
      <c r="E794" t="s">
        <v>257</v>
      </c>
      <c r="F794">
        <v>1.1585000000000001</v>
      </c>
      <c r="I794" s="403">
        <v>43350.750694444447</v>
      </c>
      <c r="J794">
        <v>1.1567000000000001</v>
      </c>
      <c r="K794">
        <v>0</v>
      </c>
      <c r="M794">
        <v>0</v>
      </c>
      <c r="N794">
        <v>1.8</v>
      </c>
      <c r="O794">
        <v>1110</v>
      </c>
      <c r="P794" t="s">
        <v>1590</v>
      </c>
      <c r="Q794">
        <v>316</v>
      </c>
      <c r="R794" t="s">
        <v>97</v>
      </c>
    </row>
    <row r="795" spans="1:18">
      <c r="A795" s="542">
        <v>793</v>
      </c>
      <c r="B795" s="403">
        <v>43350.765972222223</v>
      </c>
      <c r="C795" t="s">
        <v>97</v>
      </c>
      <c r="D795">
        <v>0.01</v>
      </c>
      <c r="E795" t="s">
        <v>257</v>
      </c>
      <c r="F795">
        <v>1.1564000000000001</v>
      </c>
      <c r="I795" s="403">
        <v>43350.802083333336</v>
      </c>
      <c r="J795">
        <v>1.1552</v>
      </c>
      <c r="K795">
        <v>0</v>
      </c>
      <c r="M795">
        <v>0</v>
      </c>
      <c r="N795">
        <v>1.2</v>
      </c>
      <c r="O795">
        <v>1110</v>
      </c>
      <c r="P795" t="s">
        <v>567</v>
      </c>
      <c r="Q795">
        <v>317</v>
      </c>
      <c r="R795" t="s">
        <v>97</v>
      </c>
    </row>
    <row r="796" spans="1:18">
      <c r="A796" s="542">
        <v>795</v>
      </c>
      <c r="B796" s="403">
        <v>43353.381249999999</v>
      </c>
      <c r="C796" t="s">
        <v>97</v>
      </c>
      <c r="D796">
        <v>0.01</v>
      </c>
      <c r="E796" t="s">
        <v>257</v>
      </c>
      <c r="F796">
        <v>1.1539999999999999</v>
      </c>
      <c r="I796" s="403">
        <v>43354.521527777775</v>
      </c>
      <c r="J796">
        <v>1.1583000000000001</v>
      </c>
      <c r="K796">
        <v>0</v>
      </c>
      <c r="M796">
        <v>0.02</v>
      </c>
      <c r="N796">
        <v>-4.28</v>
      </c>
      <c r="O796">
        <v>1110</v>
      </c>
      <c r="P796" t="s">
        <v>579</v>
      </c>
      <c r="Q796">
        <v>318</v>
      </c>
      <c r="R796" t="s">
        <v>97</v>
      </c>
    </row>
    <row r="797" spans="1:18">
      <c r="A797" s="542">
        <v>796</v>
      </c>
      <c r="B797" s="403">
        <v>43353.395833333336</v>
      </c>
      <c r="C797" t="s">
        <v>97</v>
      </c>
      <c r="D797">
        <v>0.01</v>
      </c>
      <c r="E797" t="s">
        <v>257</v>
      </c>
      <c r="F797">
        <v>1.1552</v>
      </c>
      <c r="I797" s="403">
        <v>43354.521527777775</v>
      </c>
      <c r="J797">
        <v>1.1583000000000001</v>
      </c>
      <c r="K797">
        <v>0</v>
      </c>
      <c r="M797">
        <v>0.02</v>
      </c>
      <c r="N797">
        <v>-3.08</v>
      </c>
      <c r="O797">
        <v>1110</v>
      </c>
      <c r="P797" t="s">
        <v>1581</v>
      </c>
      <c r="Q797">
        <v>318</v>
      </c>
      <c r="R797" t="s">
        <v>97</v>
      </c>
    </row>
    <row r="798" spans="1:18">
      <c r="A798" s="542">
        <v>797</v>
      </c>
      <c r="B798" s="403">
        <v>43353.410416666666</v>
      </c>
      <c r="C798" t="s">
        <v>97</v>
      </c>
      <c r="D798">
        <v>0.01</v>
      </c>
      <c r="E798" t="s">
        <v>257</v>
      </c>
      <c r="F798">
        <v>1.1565000000000001</v>
      </c>
      <c r="I798" s="403">
        <v>43354.521527777775</v>
      </c>
      <c r="J798">
        <v>1.1583000000000001</v>
      </c>
      <c r="K798">
        <v>0</v>
      </c>
      <c r="M798">
        <v>0.02</v>
      </c>
      <c r="N798">
        <v>-1.78</v>
      </c>
      <c r="O798">
        <v>1110</v>
      </c>
      <c r="P798" t="s">
        <v>1580</v>
      </c>
      <c r="Q798">
        <v>318</v>
      </c>
      <c r="R798" t="s">
        <v>97</v>
      </c>
    </row>
    <row r="799" spans="1:18">
      <c r="A799" s="542">
        <v>798</v>
      </c>
      <c r="B799" s="403">
        <v>43353.473611111112</v>
      </c>
      <c r="C799" t="s">
        <v>97</v>
      </c>
      <c r="D799">
        <v>0.02</v>
      </c>
      <c r="E799" t="s">
        <v>257</v>
      </c>
      <c r="F799">
        <v>1.1579999999999999</v>
      </c>
      <c r="I799" s="403">
        <v>43354.521527777775</v>
      </c>
      <c r="J799">
        <v>1.1583000000000001</v>
      </c>
      <c r="K799">
        <v>0</v>
      </c>
      <c r="M799">
        <v>0.03</v>
      </c>
      <c r="N799">
        <v>-0.56999999999999995</v>
      </c>
      <c r="O799">
        <v>1110</v>
      </c>
      <c r="P799" t="s">
        <v>1579</v>
      </c>
      <c r="Q799">
        <v>318</v>
      </c>
      <c r="R799" t="s">
        <v>97</v>
      </c>
    </row>
    <row r="800" spans="1:18">
      <c r="A800" s="542">
        <v>799</v>
      </c>
      <c r="B800" s="403">
        <v>43353.622916666667</v>
      </c>
      <c r="C800" t="s">
        <v>97</v>
      </c>
      <c r="D800">
        <v>0.03</v>
      </c>
      <c r="E800" t="s">
        <v>257</v>
      </c>
      <c r="F800">
        <v>1.1595</v>
      </c>
      <c r="I800" s="403">
        <v>43354.521527777775</v>
      </c>
      <c r="J800">
        <v>1.1583000000000001</v>
      </c>
      <c r="K800">
        <v>0</v>
      </c>
      <c r="M800">
        <v>0.05</v>
      </c>
      <c r="N800">
        <v>3.65</v>
      </c>
      <c r="O800">
        <v>1110</v>
      </c>
      <c r="P800" t="s">
        <v>1578</v>
      </c>
      <c r="Q800">
        <v>318</v>
      </c>
      <c r="R800" t="s">
        <v>97</v>
      </c>
    </row>
    <row r="801" spans="1:18">
      <c r="A801" s="542">
        <v>800</v>
      </c>
      <c r="B801" s="403">
        <v>43353.630555555559</v>
      </c>
      <c r="C801" t="s">
        <v>97</v>
      </c>
      <c r="D801">
        <v>0.04</v>
      </c>
      <c r="E801" t="s">
        <v>257</v>
      </c>
      <c r="F801">
        <v>1.1611</v>
      </c>
      <c r="I801" s="403">
        <v>43354.521527777775</v>
      </c>
      <c r="J801">
        <v>1.1583000000000001</v>
      </c>
      <c r="K801">
        <v>0</v>
      </c>
      <c r="M801">
        <v>0.06</v>
      </c>
      <c r="N801">
        <v>11.26</v>
      </c>
      <c r="O801">
        <v>1110</v>
      </c>
      <c r="P801" t="s">
        <v>1577</v>
      </c>
      <c r="Q801">
        <v>318</v>
      </c>
      <c r="R801" t="s">
        <v>97</v>
      </c>
    </row>
    <row r="802" spans="1:18">
      <c r="A802" s="542">
        <v>804</v>
      </c>
      <c r="B802" s="403">
        <v>43354.383333333331</v>
      </c>
      <c r="C802" t="s">
        <v>97</v>
      </c>
      <c r="D802">
        <v>0.06</v>
      </c>
      <c r="E802" t="s">
        <v>257</v>
      </c>
      <c r="F802">
        <v>1.1632</v>
      </c>
      <c r="I802" s="403">
        <v>43354.521527777775</v>
      </c>
      <c r="J802">
        <v>1.1583000000000001</v>
      </c>
      <c r="K802">
        <v>0</v>
      </c>
      <c r="M802">
        <v>0</v>
      </c>
      <c r="N802">
        <v>29.4</v>
      </c>
      <c r="O802">
        <v>1110</v>
      </c>
      <c r="P802" t="s">
        <v>1576</v>
      </c>
      <c r="Q802">
        <v>318</v>
      </c>
      <c r="R802" t="s">
        <v>97</v>
      </c>
    </row>
    <row r="803" spans="1:18">
      <c r="A803" s="542">
        <v>801</v>
      </c>
      <c r="B803" s="403">
        <v>43353.635416666664</v>
      </c>
      <c r="C803" t="s">
        <v>96</v>
      </c>
      <c r="D803">
        <v>0.01</v>
      </c>
      <c r="E803" t="s">
        <v>257</v>
      </c>
      <c r="F803">
        <v>1.1608000000000001</v>
      </c>
      <c r="I803" s="403">
        <v>43354.320138888892</v>
      </c>
      <c r="J803">
        <v>1.1609</v>
      </c>
      <c r="K803">
        <v>0</v>
      </c>
      <c r="M803">
        <v>-0.12</v>
      </c>
      <c r="N803">
        <v>-0.02</v>
      </c>
      <c r="O803">
        <v>1110</v>
      </c>
      <c r="P803" t="s">
        <v>579</v>
      </c>
      <c r="Q803">
        <v>319</v>
      </c>
      <c r="R803" t="s">
        <v>96</v>
      </c>
    </row>
    <row r="804" spans="1:18">
      <c r="A804" s="542">
        <v>802</v>
      </c>
      <c r="B804" s="403">
        <v>43353.833333333336</v>
      </c>
      <c r="C804" t="s">
        <v>96</v>
      </c>
      <c r="D804">
        <v>0.01</v>
      </c>
      <c r="E804" t="s">
        <v>257</v>
      </c>
      <c r="F804">
        <v>1.1596</v>
      </c>
      <c r="I804" s="403">
        <v>43354.320138888892</v>
      </c>
      <c r="J804">
        <v>1.1609</v>
      </c>
      <c r="K804">
        <v>0</v>
      </c>
      <c r="M804">
        <v>-0.12</v>
      </c>
      <c r="N804">
        <v>1.18</v>
      </c>
      <c r="O804">
        <v>1110</v>
      </c>
      <c r="P804" t="s">
        <v>1583</v>
      </c>
      <c r="Q804">
        <v>319</v>
      </c>
      <c r="R804" t="s">
        <v>96</v>
      </c>
    </row>
    <row r="805" spans="1:18">
      <c r="A805" s="542">
        <v>803</v>
      </c>
      <c r="B805" s="403">
        <v>43354.140277777777</v>
      </c>
      <c r="C805" t="s">
        <v>96</v>
      </c>
      <c r="D805">
        <v>0.01</v>
      </c>
      <c r="E805" t="s">
        <v>257</v>
      </c>
      <c r="F805">
        <v>1.1581999999999999</v>
      </c>
      <c r="I805" s="403">
        <v>43354.320138888892</v>
      </c>
      <c r="J805">
        <v>1.1609</v>
      </c>
      <c r="K805">
        <v>0</v>
      </c>
      <c r="M805">
        <v>0</v>
      </c>
      <c r="N805">
        <v>2.7</v>
      </c>
      <c r="O805">
        <v>1110</v>
      </c>
      <c r="P805" t="s">
        <v>1582</v>
      </c>
      <c r="Q805">
        <v>319</v>
      </c>
      <c r="R805" t="s">
        <v>96</v>
      </c>
    </row>
    <row r="806" spans="1:18">
      <c r="A806" s="542">
        <v>805</v>
      </c>
      <c r="B806" s="403">
        <v>43354.441666666666</v>
      </c>
      <c r="C806" t="s">
        <v>96</v>
      </c>
      <c r="D806">
        <v>0.01</v>
      </c>
      <c r="E806" t="s">
        <v>257</v>
      </c>
      <c r="F806">
        <v>1.1625000000000001</v>
      </c>
      <c r="I806" s="403">
        <v>43354.943749999999</v>
      </c>
      <c r="J806">
        <v>1.1604000000000001</v>
      </c>
      <c r="K806">
        <v>0</v>
      </c>
      <c r="M806">
        <v>0</v>
      </c>
      <c r="N806">
        <v>-2.1</v>
      </c>
      <c r="O806">
        <v>1110</v>
      </c>
      <c r="P806" t="s">
        <v>579</v>
      </c>
      <c r="Q806">
        <v>320</v>
      </c>
      <c r="R806" t="s">
        <v>96</v>
      </c>
    </row>
    <row r="807" spans="1:18">
      <c r="A807" s="542">
        <v>806</v>
      </c>
      <c r="B807" s="403">
        <v>43354.449305555558</v>
      </c>
      <c r="C807" t="s">
        <v>96</v>
      </c>
      <c r="D807">
        <v>0.01</v>
      </c>
      <c r="E807" t="s">
        <v>257</v>
      </c>
      <c r="F807">
        <v>1.1612</v>
      </c>
      <c r="I807" s="403">
        <v>43354.943749999999</v>
      </c>
      <c r="J807">
        <v>1.1604000000000001</v>
      </c>
      <c r="K807">
        <v>0</v>
      </c>
      <c r="M807">
        <v>0</v>
      </c>
      <c r="N807">
        <v>-0.8</v>
      </c>
      <c r="O807">
        <v>1110</v>
      </c>
      <c r="P807" t="s">
        <v>1575</v>
      </c>
      <c r="Q807">
        <v>320</v>
      </c>
      <c r="R807" t="s">
        <v>96</v>
      </c>
    </row>
    <row r="808" spans="1:18">
      <c r="A808" s="542">
        <v>807</v>
      </c>
      <c r="B808" s="403">
        <v>43354.495138888888</v>
      </c>
      <c r="C808" t="s">
        <v>96</v>
      </c>
      <c r="D808">
        <v>0.01</v>
      </c>
      <c r="E808" t="s">
        <v>257</v>
      </c>
      <c r="F808">
        <v>1.1598999999999999</v>
      </c>
      <c r="I808" s="403">
        <v>43354.943749999999</v>
      </c>
      <c r="J808">
        <v>1.1604000000000001</v>
      </c>
      <c r="K808">
        <v>0</v>
      </c>
      <c r="M808">
        <v>0</v>
      </c>
      <c r="N808">
        <v>0.5</v>
      </c>
      <c r="O808">
        <v>1110</v>
      </c>
      <c r="P808" t="s">
        <v>1574</v>
      </c>
      <c r="Q808">
        <v>320</v>
      </c>
      <c r="R808" t="s">
        <v>96</v>
      </c>
    </row>
    <row r="809" spans="1:18">
      <c r="A809" s="542">
        <v>808</v>
      </c>
      <c r="B809" s="403">
        <v>43354.523611111108</v>
      </c>
      <c r="C809" t="s">
        <v>96</v>
      </c>
      <c r="D809">
        <v>0.02</v>
      </c>
      <c r="E809" t="s">
        <v>257</v>
      </c>
      <c r="F809">
        <v>1.1584000000000001</v>
      </c>
      <c r="I809" s="403">
        <v>43354.943749999999</v>
      </c>
      <c r="J809">
        <v>1.1604000000000001</v>
      </c>
      <c r="K809">
        <v>0</v>
      </c>
      <c r="M809">
        <v>0</v>
      </c>
      <c r="N809">
        <v>4</v>
      </c>
      <c r="O809">
        <v>1110</v>
      </c>
      <c r="P809" t="s">
        <v>1573</v>
      </c>
      <c r="Q809">
        <v>320</v>
      </c>
      <c r="R809" t="s">
        <v>96</v>
      </c>
    </row>
    <row r="810" spans="1:18">
      <c r="A810" s="542">
        <v>809</v>
      </c>
      <c r="B810" s="403">
        <v>43354.587500000001</v>
      </c>
      <c r="C810" t="s">
        <v>96</v>
      </c>
      <c r="D810">
        <v>0.03</v>
      </c>
      <c r="E810" t="s">
        <v>257</v>
      </c>
      <c r="F810">
        <v>1.1569</v>
      </c>
      <c r="I810" s="403">
        <v>43354.943749999999</v>
      </c>
      <c r="J810">
        <v>1.1604000000000001</v>
      </c>
      <c r="K810">
        <v>0</v>
      </c>
      <c r="M810">
        <v>0</v>
      </c>
      <c r="N810">
        <v>10.5</v>
      </c>
      <c r="O810">
        <v>1110</v>
      </c>
      <c r="P810" t="s">
        <v>1572</v>
      </c>
      <c r="Q810">
        <v>320</v>
      </c>
      <c r="R810" t="s">
        <v>96</v>
      </c>
    </row>
    <row r="811" spans="1:18">
      <c r="A811" s="542">
        <v>810</v>
      </c>
      <c r="B811" s="403">
        <v>43354.591666666667</v>
      </c>
      <c r="C811" t="s">
        <v>97</v>
      </c>
      <c r="D811">
        <v>0.01</v>
      </c>
      <c r="E811" t="s">
        <v>257</v>
      </c>
      <c r="F811">
        <v>1.1571</v>
      </c>
      <c r="I811" s="403">
        <v>43355.371527777781</v>
      </c>
      <c r="J811">
        <v>1.1572</v>
      </c>
      <c r="K811">
        <v>0</v>
      </c>
      <c r="M811">
        <v>0.02</v>
      </c>
      <c r="N811">
        <v>-0.08</v>
      </c>
      <c r="O811">
        <v>1110</v>
      </c>
      <c r="P811" t="s">
        <v>579</v>
      </c>
      <c r="Q811">
        <v>321</v>
      </c>
      <c r="R811" t="s">
        <v>97</v>
      </c>
    </row>
    <row r="812" spans="1:18">
      <c r="A812" s="542">
        <v>811</v>
      </c>
      <c r="B812" s="403">
        <v>43354.594444444447</v>
      </c>
      <c r="C812" t="s">
        <v>97</v>
      </c>
      <c r="D812">
        <v>0.01</v>
      </c>
      <c r="E812" t="s">
        <v>257</v>
      </c>
      <c r="F812">
        <v>1.1584000000000001</v>
      </c>
      <c r="I812" s="403">
        <v>43355.371527777781</v>
      </c>
      <c r="J812">
        <v>1.1572</v>
      </c>
      <c r="K812">
        <v>0</v>
      </c>
      <c r="M812">
        <v>0.02</v>
      </c>
      <c r="N812">
        <v>1.22</v>
      </c>
      <c r="O812">
        <v>1110</v>
      </c>
      <c r="P812" t="s">
        <v>1571</v>
      </c>
      <c r="Q812">
        <v>321</v>
      </c>
      <c r="R812" t="s">
        <v>97</v>
      </c>
    </row>
    <row r="813" spans="1:18">
      <c r="A813" s="542">
        <v>812</v>
      </c>
      <c r="B813" s="403">
        <v>43354.683333333334</v>
      </c>
      <c r="C813" t="s">
        <v>97</v>
      </c>
      <c r="D813">
        <v>0.01</v>
      </c>
      <c r="E813" t="s">
        <v>257</v>
      </c>
      <c r="F813">
        <v>1.1597999999999999</v>
      </c>
      <c r="I813" s="403">
        <v>43355.371527777781</v>
      </c>
      <c r="J813">
        <v>1.1572</v>
      </c>
      <c r="K813">
        <v>0</v>
      </c>
      <c r="M813">
        <v>0.02</v>
      </c>
      <c r="N813">
        <v>2.62</v>
      </c>
      <c r="O813">
        <v>1110</v>
      </c>
      <c r="P813" t="s">
        <v>1570</v>
      </c>
      <c r="Q813">
        <v>321</v>
      </c>
      <c r="R813" t="s">
        <v>97</v>
      </c>
    </row>
    <row r="814" spans="1:18">
      <c r="A814" s="542">
        <v>813</v>
      </c>
      <c r="B814" s="403">
        <v>43354.95</v>
      </c>
      <c r="C814" t="s">
        <v>96</v>
      </c>
      <c r="D814">
        <v>0.01</v>
      </c>
      <c r="E814" t="s">
        <v>257</v>
      </c>
      <c r="F814">
        <v>1.1606000000000001</v>
      </c>
      <c r="I814" s="403">
        <v>43355.667361111111</v>
      </c>
      <c r="J814">
        <v>1.1607000000000001</v>
      </c>
      <c r="K814">
        <v>0</v>
      </c>
      <c r="M814">
        <v>-0.12</v>
      </c>
      <c r="N814">
        <v>-0.02</v>
      </c>
      <c r="O814">
        <v>1110</v>
      </c>
      <c r="P814" t="s">
        <v>579</v>
      </c>
      <c r="Q814">
        <v>322</v>
      </c>
      <c r="R814" t="s">
        <v>96</v>
      </c>
    </row>
    <row r="815" spans="1:18">
      <c r="A815" s="542">
        <v>814</v>
      </c>
      <c r="B815" s="403">
        <v>43355.092361111114</v>
      </c>
      <c r="C815" t="s">
        <v>96</v>
      </c>
      <c r="D815">
        <v>0.01</v>
      </c>
      <c r="E815" t="s">
        <v>257</v>
      </c>
      <c r="F815">
        <v>1.1594</v>
      </c>
      <c r="I815" s="403">
        <v>43355.667361111111</v>
      </c>
      <c r="J815">
        <v>1.1607000000000001</v>
      </c>
      <c r="K815">
        <v>0</v>
      </c>
      <c r="M815">
        <v>0</v>
      </c>
      <c r="N815">
        <v>1.3</v>
      </c>
      <c r="O815">
        <v>1110</v>
      </c>
      <c r="P815" t="s">
        <v>1568</v>
      </c>
      <c r="Q815">
        <v>322</v>
      </c>
      <c r="R815" t="s">
        <v>96</v>
      </c>
    </row>
    <row r="816" spans="1:18">
      <c r="A816" s="542">
        <v>815</v>
      </c>
      <c r="B816" s="403">
        <v>43355.318749999999</v>
      </c>
      <c r="C816" t="s">
        <v>96</v>
      </c>
      <c r="D816">
        <v>0.01</v>
      </c>
      <c r="E816" t="s">
        <v>257</v>
      </c>
      <c r="F816">
        <v>1.1580999999999999</v>
      </c>
      <c r="I816" s="403">
        <v>43355.667361111111</v>
      </c>
      <c r="J816">
        <v>1.1607000000000001</v>
      </c>
      <c r="K816">
        <v>0</v>
      </c>
      <c r="M816">
        <v>0</v>
      </c>
      <c r="N816">
        <v>2.6</v>
      </c>
      <c r="O816">
        <v>1110</v>
      </c>
      <c r="P816" t="s">
        <v>1567</v>
      </c>
      <c r="Q816">
        <v>322</v>
      </c>
      <c r="R816" t="s">
        <v>96</v>
      </c>
    </row>
    <row r="817" spans="1:18">
      <c r="A817" s="542">
        <v>816</v>
      </c>
      <c r="B817" s="403">
        <v>43355.384027777778</v>
      </c>
      <c r="C817" t="s">
        <v>97</v>
      </c>
      <c r="D817">
        <v>0.01</v>
      </c>
      <c r="E817" t="s">
        <v>257</v>
      </c>
      <c r="F817">
        <v>1.1581999999999999</v>
      </c>
      <c r="I817" s="403">
        <v>43355.550694444442</v>
      </c>
      <c r="J817">
        <v>1.1576</v>
      </c>
      <c r="K817">
        <v>0</v>
      </c>
      <c r="M817">
        <v>0</v>
      </c>
      <c r="N817">
        <v>0.6</v>
      </c>
      <c r="O817">
        <v>1110</v>
      </c>
      <c r="P817" t="s">
        <v>579</v>
      </c>
      <c r="Q817">
        <v>323</v>
      </c>
      <c r="R817" t="s">
        <v>97</v>
      </c>
    </row>
    <row r="818" spans="1:18">
      <c r="A818" s="542">
        <v>817</v>
      </c>
      <c r="B818" s="403">
        <v>43355.402777777781</v>
      </c>
      <c r="C818" t="s">
        <v>97</v>
      </c>
      <c r="D818">
        <v>0.01</v>
      </c>
      <c r="E818" t="s">
        <v>257</v>
      </c>
      <c r="F818">
        <v>1.1594</v>
      </c>
      <c r="I818" s="403">
        <v>43355.550694444442</v>
      </c>
      <c r="J818">
        <v>1.1576</v>
      </c>
      <c r="K818">
        <v>0</v>
      </c>
      <c r="M818">
        <v>0</v>
      </c>
      <c r="N818">
        <v>1.8</v>
      </c>
      <c r="O818">
        <v>1110</v>
      </c>
      <c r="P818" t="s">
        <v>1569</v>
      </c>
      <c r="Q818">
        <v>323</v>
      </c>
      <c r="R818" t="s">
        <v>97</v>
      </c>
    </row>
    <row r="819" spans="1:18">
      <c r="A819" s="542">
        <v>818</v>
      </c>
      <c r="B819" s="403">
        <v>43355.606249999997</v>
      </c>
      <c r="C819" t="s">
        <v>97</v>
      </c>
      <c r="D819">
        <v>0.01</v>
      </c>
      <c r="E819" t="s">
        <v>257</v>
      </c>
      <c r="F819">
        <v>1.1592</v>
      </c>
      <c r="I819" s="403">
        <v>43356.458333333336</v>
      </c>
      <c r="J819">
        <v>1.1613</v>
      </c>
      <c r="K819">
        <v>0</v>
      </c>
      <c r="M819">
        <v>0.05</v>
      </c>
      <c r="N819">
        <v>-2.0499999999999998</v>
      </c>
      <c r="O819">
        <v>1110</v>
      </c>
      <c r="P819" t="s">
        <v>579</v>
      </c>
      <c r="Q819">
        <v>324</v>
      </c>
      <c r="R819" t="s">
        <v>97</v>
      </c>
    </row>
    <row r="820" spans="1:18">
      <c r="A820" s="542">
        <v>819</v>
      </c>
      <c r="B820" s="403">
        <v>43355.667361111111</v>
      </c>
      <c r="C820" t="s">
        <v>97</v>
      </c>
      <c r="D820">
        <v>0.01</v>
      </c>
      <c r="E820" t="s">
        <v>257</v>
      </c>
      <c r="F820">
        <v>1.1604000000000001</v>
      </c>
      <c r="I820" s="403">
        <v>43356.458333333336</v>
      </c>
      <c r="J820">
        <v>1.1613</v>
      </c>
      <c r="K820">
        <v>0</v>
      </c>
      <c r="M820">
        <v>0.05</v>
      </c>
      <c r="N820">
        <v>-0.85</v>
      </c>
      <c r="O820">
        <v>1110</v>
      </c>
      <c r="P820" t="s">
        <v>1566</v>
      </c>
      <c r="Q820">
        <v>324</v>
      </c>
      <c r="R820" t="s">
        <v>97</v>
      </c>
    </row>
    <row r="821" spans="1:18">
      <c r="A821" s="542">
        <v>820</v>
      </c>
      <c r="B821" s="403">
        <v>43355.672222222223</v>
      </c>
      <c r="C821" t="s">
        <v>97</v>
      </c>
      <c r="D821">
        <v>0.01</v>
      </c>
      <c r="E821" t="s">
        <v>257</v>
      </c>
      <c r="F821">
        <v>1.1617999999999999</v>
      </c>
      <c r="I821" s="403">
        <v>43356.458333333336</v>
      </c>
      <c r="J821">
        <v>1.1613</v>
      </c>
      <c r="K821">
        <v>0</v>
      </c>
      <c r="M821">
        <v>0.05</v>
      </c>
      <c r="N821">
        <v>0.55000000000000004</v>
      </c>
      <c r="O821">
        <v>1110</v>
      </c>
      <c r="P821" t="s">
        <v>1565</v>
      </c>
      <c r="Q821">
        <v>324</v>
      </c>
      <c r="R821" t="s">
        <v>97</v>
      </c>
    </row>
    <row r="822" spans="1:18">
      <c r="A822" s="542">
        <v>822</v>
      </c>
      <c r="B822" s="403">
        <v>43355.718055555553</v>
      </c>
      <c r="C822" t="s">
        <v>97</v>
      </c>
      <c r="D822">
        <v>0.02</v>
      </c>
      <c r="E822" t="s">
        <v>257</v>
      </c>
      <c r="F822">
        <v>1.1632</v>
      </c>
      <c r="I822" s="403">
        <v>43356.458333333336</v>
      </c>
      <c r="J822">
        <v>1.1613</v>
      </c>
      <c r="K822">
        <v>0</v>
      </c>
      <c r="M822">
        <v>0.09</v>
      </c>
      <c r="N822">
        <v>3.89</v>
      </c>
      <c r="O822">
        <v>1110</v>
      </c>
      <c r="P822" t="s">
        <v>1564</v>
      </c>
      <c r="Q822">
        <v>324</v>
      </c>
      <c r="R822" t="s">
        <v>97</v>
      </c>
    </row>
    <row r="823" spans="1:18">
      <c r="A823" s="542">
        <v>823</v>
      </c>
      <c r="B823" s="403">
        <v>43355.720833333333</v>
      </c>
      <c r="C823" t="s">
        <v>97</v>
      </c>
      <c r="D823">
        <v>0.03</v>
      </c>
      <c r="E823" t="s">
        <v>257</v>
      </c>
      <c r="F823">
        <v>1.1647000000000001</v>
      </c>
      <c r="I823" s="403">
        <v>43356.458333333336</v>
      </c>
      <c r="J823">
        <v>1.1613</v>
      </c>
      <c r="K823">
        <v>0</v>
      </c>
      <c r="M823">
        <v>0.14000000000000001</v>
      </c>
      <c r="N823">
        <v>10.34</v>
      </c>
      <c r="O823">
        <v>1110</v>
      </c>
      <c r="P823" t="s">
        <v>1563</v>
      </c>
      <c r="Q823">
        <v>324</v>
      </c>
      <c r="R823" t="s">
        <v>97</v>
      </c>
    </row>
    <row r="824" spans="1:18">
      <c r="A824" s="542">
        <v>821</v>
      </c>
      <c r="B824" s="403">
        <v>43355.715277777781</v>
      </c>
      <c r="C824" t="s">
        <v>96</v>
      </c>
      <c r="D824">
        <v>0.01</v>
      </c>
      <c r="E824" t="s">
        <v>257</v>
      </c>
      <c r="F824">
        <v>1.1624000000000001</v>
      </c>
      <c r="I824" s="403">
        <v>43355.718055555553</v>
      </c>
      <c r="J824">
        <v>1.1636</v>
      </c>
      <c r="K824">
        <v>0</v>
      </c>
      <c r="M824">
        <v>0</v>
      </c>
      <c r="N824">
        <v>1.2</v>
      </c>
      <c r="O824">
        <v>1110</v>
      </c>
      <c r="P824" t="s">
        <v>567</v>
      </c>
      <c r="Q824">
        <v>325</v>
      </c>
      <c r="R824" t="s">
        <v>96</v>
      </c>
    </row>
    <row r="825" spans="1:18">
      <c r="A825" s="542">
        <v>824</v>
      </c>
      <c r="B825" s="403">
        <v>43355.729166666664</v>
      </c>
      <c r="C825" t="s">
        <v>96</v>
      </c>
      <c r="D825">
        <v>0.01</v>
      </c>
      <c r="E825" t="s">
        <v>257</v>
      </c>
      <c r="F825">
        <v>1.1639999999999999</v>
      </c>
      <c r="I825" s="403">
        <v>43356.604861111111</v>
      </c>
      <c r="J825">
        <v>1.1641999999999999</v>
      </c>
      <c r="K825">
        <v>0</v>
      </c>
      <c r="M825">
        <v>-0.37</v>
      </c>
      <c r="N825">
        <v>-0.17</v>
      </c>
      <c r="O825">
        <v>1110</v>
      </c>
      <c r="P825" t="s">
        <v>579</v>
      </c>
      <c r="Q825">
        <v>326</v>
      </c>
      <c r="R825" t="s">
        <v>96</v>
      </c>
    </row>
    <row r="826" spans="1:18">
      <c r="A826" s="542">
        <v>825</v>
      </c>
      <c r="B826" s="403">
        <v>43355.738194444442</v>
      </c>
      <c r="C826" t="s">
        <v>96</v>
      </c>
      <c r="D826">
        <v>0.01</v>
      </c>
      <c r="E826" t="s">
        <v>257</v>
      </c>
      <c r="F826">
        <v>1.1627000000000001</v>
      </c>
      <c r="I826" s="403">
        <v>43356.604861111111</v>
      </c>
      <c r="J826">
        <v>1.1641999999999999</v>
      </c>
      <c r="K826">
        <v>0</v>
      </c>
      <c r="M826">
        <v>-0.37</v>
      </c>
      <c r="N826">
        <v>1.1299999999999999</v>
      </c>
      <c r="O826">
        <v>1110</v>
      </c>
      <c r="P826" t="s">
        <v>1562</v>
      </c>
      <c r="Q826">
        <v>326</v>
      </c>
      <c r="R826" t="s">
        <v>96</v>
      </c>
    </row>
    <row r="827" spans="1:18">
      <c r="A827" s="542">
        <v>826</v>
      </c>
      <c r="B827" s="403">
        <v>43356.458333333336</v>
      </c>
      <c r="C827" t="s">
        <v>96</v>
      </c>
      <c r="D827">
        <v>0.01</v>
      </c>
      <c r="E827" t="s">
        <v>257</v>
      </c>
      <c r="F827">
        <v>1.1614</v>
      </c>
      <c r="I827" s="403">
        <v>43356.604861111111</v>
      </c>
      <c r="J827">
        <v>1.1641999999999999</v>
      </c>
      <c r="K827">
        <v>0</v>
      </c>
      <c r="M827">
        <v>0</v>
      </c>
      <c r="N827">
        <v>2.8</v>
      </c>
      <c r="O827">
        <v>1110</v>
      </c>
      <c r="P827" t="s">
        <v>1561</v>
      </c>
      <c r="Q827">
        <v>326</v>
      </c>
      <c r="R827" t="s">
        <v>96</v>
      </c>
    </row>
    <row r="828" spans="1:18">
      <c r="A828" s="542">
        <v>827</v>
      </c>
      <c r="B828" s="403">
        <v>43356.463194444441</v>
      </c>
      <c r="C828" t="s">
        <v>97</v>
      </c>
      <c r="D828">
        <v>0.01</v>
      </c>
      <c r="E828" t="s">
        <v>257</v>
      </c>
      <c r="F828">
        <v>1.1616</v>
      </c>
      <c r="I828" s="403">
        <v>43357.628472222219</v>
      </c>
      <c r="J828">
        <v>1.1664000000000001</v>
      </c>
      <c r="K828">
        <v>0</v>
      </c>
      <c r="M828">
        <v>0.02</v>
      </c>
      <c r="N828">
        <v>-4.78</v>
      </c>
      <c r="O828">
        <v>1110</v>
      </c>
      <c r="P828" t="s">
        <v>579</v>
      </c>
      <c r="Q828">
        <v>327</v>
      </c>
      <c r="R828" t="s">
        <v>97</v>
      </c>
    </row>
    <row r="829" spans="1:18">
      <c r="A829" s="542">
        <v>828</v>
      </c>
      <c r="B829" s="403">
        <v>43356.543055555558</v>
      </c>
      <c r="C829" t="s">
        <v>97</v>
      </c>
      <c r="D829">
        <v>0.01</v>
      </c>
      <c r="E829" t="s">
        <v>257</v>
      </c>
      <c r="F829">
        <v>1.1629</v>
      </c>
      <c r="I829" s="403">
        <v>43357.628472222219</v>
      </c>
      <c r="J829">
        <v>1.1664000000000001</v>
      </c>
      <c r="K829">
        <v>0</v>
      </c>
      <c r="M829">
        <v>0.02</v>
      </c>
      <c r="N829">
        <v>-3.48</v>
      </c>
      <c r="O829">
        <v>1110</v>
      </c>
      <c r="P829" t="s">
        <v>1559</v>
      </c>
      <c r="Q829">
        <v>327</v>
      </c>
      <c r="R829" t="s">
        <v>97</v>
      </c>
    </row>
    <row r="830" spans="1:18">
      <c r="A830" s="542">
        <v>829</v>
      </c>
      <c r="B830" s="403">
        <v>43356.604861111111</v>
      </c>
      <c r="C830" t="s">
        <v>97</v>
      </c>
      <c r="D830">
        <v>0.01</v>
      </c>
      <c r="E830" t="s">
        <v>257</v>
      </c>
      <c r="F830">
        <v>1.1642999999999999</v>
      </c>
      <c r="I830" s="403">
        <v>43357.628472222219</v>
      </c>
      <c r="J830">
        <v>1.1664000000000001</v>
      </c>
      <c r="K830">
        <v>0</v>
      </c>
      <c r="M830">
        <v>0.02</v>
      </c>
      <c r="N830">
        <v>-2.08</v>
      </c>
      <c r="O830">
        <v>1110</v>
      </c>
      <c r="P830" t="s">
        <v>1558</v>
      </c>
      <c r="Q830">
        <v>327</v>
      </c>
      <c r="R830" t="s">
        <v>97</v>
      </c>
    </row>
    <row r="831" spans="1:18">
      <c r="A831" s="542">
        <v>830</v>
      </c>
      <c r="B831" s="403">
        <v>43356.611805555556</v>
      </c>
      <c r="C831" t="s">
        <v>97</v>
      </c>
      <c r="D831">
        <v>0.02</v>
      </c>
      <c r="E831" t="s">
        <v>257</v>
      </c>
      <c r="F831">
        <v>1.1659999999999999</v>
      </c>
      <c r="I831" s="403">
        <v>43357.628472222219</v>
      </c>
      <c r="J831">
        <v>1.1664000000000001</v>
      </c>
      <c r="K831">
        <v>0</v>
      </c>
      <c r="M831">
        <v>0.03</v>
      </c>
      <c r="N831">
        <v>-0.77</v>
      </c>
      <c r="O831">
        <v>1110</v>
      </c>
      <c r="P831" t="s">
        <v>1557</v>
      </c>
      <c r="Q831">
        <v>327</v>
      </c>
      <c r="R831" t="s">
        <v>97</v>
      </c>
    </row>
    <row r="832" spans="1:18">
      <c r="A832" s="542">
        <v>831</v>
      </c>
      <c r="B832" s="403">
        <v>43356.617361111108</v>
      </c>
      <c r="C832" t="s">
        <v>97</v>
      </c>
      <c r="D832">
        <v>0.03</v>
      </c>
      <c r="E832" t="s">
        <v>257</v>
      </c>
      <c r="F832">
        <v>1.1675</v>
      </c>
      <c r="I832" s="403">
        <v>43357.628472222219</v>
      </c>
      <c r="J832">
        <v>1.1664000000000001</v>
      </c>
      <c r="K832">
        <v>0</v>
      </c>
      <c r="M832">
        <v>0.05</v>
      </c>
      <c r="N832">
        <v>3.35</v>
      </c>
      <c r="O832">
        <v>1110</v>
      </c>
      <c r="P832" t="s">
        <v>1556</v>
      </c>
      <c r="Q832">
        <v>327</v>
      </c>
      <c r="R832" t="s">
        <v>97</v>
      </c>
    </row>
    <row r="833" spans="1:18">
      <c r="A833" s="542">
        <v>833</v>
      </c>
      <c r="B833" s="403">
        <v>43356.643750000003</v>
      </c>
      <c r="C833" t="s">
        <v>97</v>
      </c>
      <c r="D833">
        <v>0.04</v>
      </c>
      <c r="E833" t="s">
        <v>257</v>
      </c>
      <c r="F833">
        <v>1.1691</v>
      </c>
      <c r="I833" s="403">
        <v>43357.628472222219</v>
      </c>
      <c r="J833">
        <v>1.1664000000000001</v>
      </c>
      <c r="K833">
        <v>0</v>
      </c>
      <c r="M833">
        <v>0.06</v>
      </c>
      <c r="N833">
        <v>10.86</v>
      </c>
      <c r="O833">
        <v>1110</v>
      </c>
      <c r="P833" t="s">
        <v>1555</v>
      </c>
      <c r="Q833">
        <v>327</v>
      </c>
      <c r="R833" t="s">
        <v>97</v>
      </c>
    </row>
    <row r="834" spans="1:18">
      <c r="A834" s="542">
        <v>836</v>
      </c>
      <c r="B834" s="403">
        <v>43357.397222222222</v>
      </c>
      <c r="C834" t="s">
        <v>97</v>
      </c>
      <c r="D834">
        <v>0.06</v>
      </c>
      <c r="E834" t="s">
        <v>257</v>
      </c>
      <c r="F834">
        <v>1.171</v>
      </c>
      <c r="I834" s="403">
        <v>43357.628472222219</v>
      </c>
      <c r="J834">
        <v>1.1664000000000001</v>
      </c>
      <c r="K834">
        <v>0</v>
      </c>
      <c r="M834">
        <v>0</v>
      </c>
      <c r="N834">
        <v>27.6</v>
      </c>
      <c r="O834">
        <v>1110</v>
      </c>
      <c r="P834" t="s">
        <v>1554</v>
      </c>
      <c r="Q834">
        <v>327</v>
      </c>
      <c r="R834" t="s">
        <v>97</v>
      </c>
    </row>
    <row r="835" spans="1:18">
      <c r="A835" s="542">
        <v>832</v>
      </c>
      <c r="B835" s="403">
        <v>43356.629166666666</v>
      </c>
      <c r="C835" t="s">
        <v>96</v>
      </c>
      <c r="D835">
        <v>0.01</v>
      </c>
      <c r="E835" t="s">
        <v>257</v>
      </c>
      <c r="F835">
        <v>1.1676</v>
      </c>
      <c r="I835" s="403">
        <v>43356.63958333333</v>
      </c>
      <c r="J835">
        <v>1.1688000000000001</v>
      </c>
      <c r="K835">
        <v>0</v>
      </c>
      <c r="M835">
        <v>0</v>
      </c>
      <c r="N835">
        <v>1.2</v>
      </c>
      <c r="O835">
        <v>1110</v>
      </c>
      <c r="P835" t="s">
        <v>579</v>
      </c>
      <c r="Q835">
        <v>328</v>
      </c>
      <c r="R835" t="s">
        <v>96</v>
      </c>
    </row>
    <row r="836" spans="1:18">
      <c r="A836" s="542">
        <v>834</v>
      </c>
      <c r="B836" s="403">
        <v>43356.658333333333</v>
      </c>
      <c r="C836" t="s">
        <v>96</v>
      </c>
      <c r="D836">
        <v>0.01</v>
      </c>
      <c r="E836" t="s">
        <v>257</v>
      </c>
      <c r="F836">
        <v>1.1694</v>
      </c>
      <c r="I836" s="403">
        <v>43357.351388888892</v>
      </c>
      <c r="J836">
        <v>1.1700999999999999</v>
      </c>
      <c r="K836">
        <v>0</v>
      </c>
      <c r="M836">
        <v>-0.12</v>
      </c>
      <c r="N836">
        <v>0.57999999999999996</v>
      </c>
      <c r="O836">
        <v>1110</v>
      </c>
      <c r="P836" t="s">
        <v>579</v>
      </c>
      <c r="Q836">
        <v>329</v>
      </c>
      <c r="R836" t="s">
        <v>96</v>
      </c>
    </row>
    <row r="837" spans="1:18">
      <c r="A837" s="542">
        <v>835</v>
      </c>
      <c r="B837" s="403">
        <v>43356.691666666666</v>
      </c>
      <c r="C837" t="s">
        <v>96</v>
      </c>
      <c r="D837">
        <v>0.01</v>
      </c>
      <c r="E837" t="s">
        <v>257</v>
      </c>
      <c r="F837">
        <v>1.1681999999999999</v>
      </c>
      <c r="I837" s="403">
        <v>43357.351388888892</v>
      </c>
      <c r="J837">
        <v>1.1700999999999999</v>
      </c>
      <c r="K837">
        <v>0</v>
      </c>
      <c r="M837">
        <v>-0.12</v>
      </c>
      <c r="N837">
        <v>1.78</v>
      </c>
      <c r="O837">
        <v>1110</v>
      </c>
      <c r="P837" t="s">
        <v>1560</v>
      </c>
      <c r="Q837">
        <v>329</v>
      </c>
      <c r="R837" t="s">
        <v>96</v>
      </c>
    </row>
    <row r="838" spans="1:18">
      <c r="A838" s="542">
        <v>837</v>
      </c>
      <c r="B838" s="403">
        <v>43357.468055555553</v>
      </c>
      <c r="C838" t="s">
        <v>96</v>
      </c>
      <c r="D838">
        <v>0.01</v>
      </c>
      <c r="E838" t="s">
        <v>257</v>
      </c>
      <c r="F838">
        <v>1.1700999999999999</v>
      </c>
      <c r="I838" s="403">
        <v>43360.584722222222</v>
      </c>
      <c r="J838">
        <v>1.167</v>
      </c>
      <c r="K838">
        <v>0</v>
      </c>
      <c r="M838">
        <v>-0.12</v>
      </c>
      <c r="N838">
        <v>-3.22</v>
      </c>
      <c r="O838">
        <v>1110</v>
      </c>
      <c r="P838" t="s">
        <v>579</v>
      </c>
      <c r="Q838">
        <v>330</v>
      </c>
      <c r="R838" t="s">
        <v>96</v>
      </c>
    </row>
    <row r="839" spans="1:18">
      <c r="A839" s="542">
        <v>838</v>
      </c>
      <c r="B839" s="403">
        <v>43357.581944444442</v>
      </c>
      <c r="C839" t="s">
        <v>96</v>
      </c>
      <c r="D839">
        <v>0.01</v>
      </c>
      <c r="E839" t="s">
        <v>257</v>
      </c>
      <c r="F839">
        <v>1.1688000000000001</v>
      </c>
      <c r="I839" s="403">
        <v>43360.584722222222</v>
      </c>
      <c r="J839">
        <v>1.167</v>
      </c>
      <c r="K839">
        <v>0</v>
      </c>
      <c r="M839">
        <v>-0.12</v>
      </c>
      <c r="N839">
        <v>-1.92</v>
      </c>
      <c r="O839">
        <v>1110</v>
      </c>
      <c r="P839" t="s">
        <v>1553</v>
      </c>
      <c r="Q839">
        <v>330</v>
      </c>
      <c r="R839" t="s">
        <v>96</v>
      </c>
    </row>
    <row r="840" spans="1:18">
      <c r="A840" s="542">
        <v>839</v>
      </c>
      <c r="B840" s="403">
        <v>43357.609027777777</v>
      </c>
      <c r="C840" t="s">
        <v>96</v>
      </c>
      <c r="D840">
        <v>0.01</v>
      </c>
      <c r="E840" t="s">
        <v>257</v>
      </c>
      <c r="F840">
        <v>1.1675</v>
      </c>
      <c r="I840" s="403">
        <v>43360.584722222222</v>
      </c>
      <c r="J840">
        <v>1.167</v>
      </c>
      <c r="K840">
        <v>0</v>
      </c>
      <c r="M840">
        <v>-0.12</v>
      </c>
      <c r="N840">
        <v>-0.62</v>
      </c>
      <c r="O840">
        <v>1110</v>
      </c>
      <c r="P840" t="s">
        <v>1552</v>
      </c>
      <c r="Q840">
        <v>330</v>
      </c>
      <c r="R840" t="s">
        <v>96</v>
      </c>
    </row>
    <row r="841" spans="1:18">
      <c r="A841" s="542">
        <v>841</v>
      </c>
      <c r="B841" s="403">
        <v>43357.675694444442</v>
      </c>
      <c r="C841" t="s">
        <v>96</v>
      </c>
      <c r="D841">
        <v>0.02</v>
      </c>
      <c r="E841" t="s">
        <v>257</v>
      </c>
      <c r="F841">
        <v>1.1660999999999999</v>
      </c>
      <c r="I841" s="403">
        <v>43360.584722222222</v>
      </c>
      <c r="J841">
        <v>1.167</v>
      </c>
      <c r="K841">
        <v>0</v>
      </c>
      <c r="M841">
        <v>-0.25</v>
      </c>
      <c r="N841">
        <v>1.55</v>
      </c>
      <c r="O841">
        <v>1110</v>
      </c>
      <c r="P841" t="s">
        <v>1551</v>
      </c>
      <c r="Q841">
        <v>330</v>
      </c>
      <c r="R841" t="s">
        <v>96</v>
      </c>
    </row>
    <row r="842" spans="1:18">
      <c r="A842" s="542">
        <v>842</v>
      </c>
      <c r="B842" s="403">
        <v>43357.755555555559</v>
      </c>
      <c r="C842" t="s">
        <v>96</v>
      </c>
      <c r="D842">
        <v>0.03</v>
      </c>
      <c r="E842" t="s">
        <v>257</v>
      </c>
      <c r="F842">
        <v>1.1645000000000001</v>
      </c>
      <c r="I842" s="403">
        <v>43360.584722222222</v>
      </c>
      <c r="J842">
        <v>1.167</v>
      </c>
      <c r="K842">
        <v>0</v>
      </c>
      <c r="M842">
        <v>-0.37</v>
      </c>
      <c r="N842">
        <v>7.13</v>
      </c>
      <c r="O842">
        <v>1110</v>
      </c>
      <c r="P842" t="s">
        <v>1550</v>
      </c>
      <c r="Q842">
        <v>330</v>
      </c>
      <c r="R842" t="s">
        <v>96</v>
      </c>
    </row>
    <row r="843" spans="1:18">
      <c r="A843" s="542">
        <v>843</v>
      </c>
      <c r="B843" s="403">
        <v>43357.836111111108</v>
      </c>
      <c r="C843" t="s">
        <v>96</v>
      </c>
      <c r="D843">
        <v>0.04</v>
      </c>
      <c r="E843" t="s">
        <v>257</v>
      </c>
      <c r="F843">
        <v>1.1629</v>
      </c>
      <c r="I843" s="403">
        <v>43360.584722222222</v>
      </c>
      <c r="J843">
        <v>1.167</v>
      </c>
      <c r="K843">
        <v>0</v>
      </c>
      <c r="M843">
        <v>-0.5</v>
      </c>
      <c r="N843">
        <v>15.9</v>
      </c>
      <c r="O843">
        <v>1110</v>
      </c>
      <c r="P843" t="s">
        <v>1549</v>
      </c>
      <c r="Q843">
        <v>330</v>
      </c>
      <c r="R843" t="s">
        <v>96</v>
      </c>
    </row>
    <row r="844" spans="1:18">
      <c r="A844" s="542">
        <v>840</v>
      </c>
      <c r="B844" s="403">
        <v>43357.634722222225</v>
      </c>
      <c r="C844" t="s">
        <v>97</v>
      </c>
      <c r="D844">
        <v>0.01</v>
      </c>
      <c r="E844" t="s">
        <v>257</v>
      </c>
      <c r="F844">
        <v>1.1665000000000001</v>
      </c>
      <c r="I844" s="403">
        <v>43357.75</v>
      </c>
      <c r="J844">
        <v>1.1652</v>
      </c>
      <c r="K844">
        <v>0</v>
      </c>
      <c r="M844">
        <v>0</v>
      </c>
      <c r="N844">
        <v>1.3</v>
      </c>
      <c r="O844">
        <v>1110</v>
      </c>
      <c r="P844" t="s">
        <v>579</v>
      </c>
      <c r="Q844">
        <v>331</v>
      </c>
      <c r="R844" t="s">
        <v>97</v>
      </c>
    </row>
    <row r="845" spans="1:18">
      <c r="A845" s="542">
        <v>844</v>
      </c>
      <c r="B845" s="403">
        <v>43360.385416666664</v>
      </c>
      <c r="C845" t="s">
        <v>97</v>
      </c>
      <c r="D845">
        <v>0.01</v>
      </c>
      <c r="E845" t="s">
        <v>257</v>
      </c>
      <c r="F845">
        <v>1.1632</v>
      </c>
      <c r="I845" s="403">
        <v>43361.779861111114</v>
      </c>
      <c r="J845">
        <v>1.1664000000000001</v>
      </c>
      <c r="K845">
        <v>0</v>
      </c>
      <c r="M845">
        <v>0.02</v>
      </c>
      <c r="N845">
        <v>-3.18</v>
      </c>
      <c r="O845">
        <v>1110</v>
      </c>
      <c r="P845" t="s">
        <v>567</v>
      </c>
      <c r="Q845">
        <v>332</v>
      </c>
      <c r="R845" t="s">
        <v>97</v>
      </c>
    </row>
    <row r="846" spans="1:18">
      <c r="A846" s="542">
        <v>845</v>
      </c>
      <c r="B846" s="403">
        <v>43360.415277777778</v>
      </c>
      <c r="C846" t="s">
        <v>97</v>
      </c>
      <c r="D846">
        <v>0.01</v>
      </c>
      <c r="E846" t="s">
        <v>257</v>
      </c>
      <c r="F846">
        <v>1.1644000000000001</v>
      </c>
      <c r="I846" s="403">
        <v>43361.779861111114</v>
      </c>
      <c r="J846">
        <v>1.1664000000000001</v>
      </c>
      <c r="K846">
        <v>0</v>
      </c>
      <c r="M846">
        <v>0.02</v>
      </c>
      <c r="N846">
        <v>-1.98</v>
      </c>
      <c r="O846">
        <v>1110</v>
      </c>
      <c r="P846" t="s">
        <v>604</v>
      </c>
      <c r="Q846">
        <v>332</v>
      </c>
      <c r="R846" t="s">
        <v>97</v>
      </c>
    </row>
    <row r="847" spans="1:18">
      <c r="A847" s="542">
        <v>846</v>
      </c>
      <c r="B847" s="403">
        <v>43360.51666666667</v>
      </c>
      <c r="C847" t="s">
        <v>97</v>
      </c>
      <c r="D847">
        <v>0.01</v>
      </c>
      <c r="E847" t="s">
        <v>257</v>
      </c>
      <c r="F847">
        <v>1.1657999999999999</v>
      </c>
      <c r="I847" s="403">
        <v>43361.779861111114</v>
      </c>
      <c r="J847">
        <v>1.1664000000000001</v>
      </c>
      <c r="K847">
        <v>0</v>
      </c>
      <c r="M847">
        <v>0.02</v>
      </c>
      <c r="N847">
        <v>-0.57999999999999996</v>
      </c>
      <c r="O847">
        <v>1110</v>
      </c>
      <c r="P847" t="s">
        <v>605</v>
      </c>
      <c r="Q847">
        <v>332</v>
      </c>
      <c r="R847" t="s">
        <v>97</v>
      </c>
    </row>
    <row r="848" spans="1:18">
      <c r="A848" s="542">
        <v>847</v>
      </c>
      <c r="B848" s="403">
        <v>43360.585416666669</v>
      </c>
      <c r="C848" t="s">
        <v>97</v>
      </c>
      <c r="D848">
        <v>0.02</v>
      </c>
      <c r="E848" t="s">
        <v>257</v>
      </c>
      <c r="F848">
        <v>1.1672</v>
      </c>
      <c r="I848" s="403">
        <v>43361.779861111114</v>
      </c>
      <c r="J848">
        <v>1.1664000000000001</v>
      </c>
      <c r="K848">
        <v>0</v>
      </c>
      <c r="M848">
        <v>0.03</v>
      </c>
      <c r="N848">
        <v>1.63</v>
      </c>
      <c r="O848">
        <v>1110</v>
      </c>
      <c r="P848" t="s">
        <v>606</v>
      </c>
      <c r="Q848">
        <v>332</v>
      </c>
      <c r="R848" t="s">
        <v>97</v>
      </c>
    </row>
    <row r="849" spans="1:18">
      <c r="A849" s="542">
        <v>848</v>
      </c>
      <c r="B849" s="403">
        <v>43360.637499999997</v>
      </c>
      <c r="C849" t="s">
        <v>97</v>
      </c>
      <c r="D849">
        <v>0.03</v>
      </c>
      <c r="E849" t="s">
        <v>257</v>
      </c>
      <c r="F849">
        <v>1.1687000000000001</v>
      </c>
      <c r="I849" s="403">
        <v>43361.779861111114</v>
      </c>
      <c r="J849">
        <v>1.1664000000000001</v>
      </c>
      <c r="K849">
        <v>0</v>
      </c>
      <c r="M849">
        <v>0.05</v>
      </c>
      <c r="N849">
        <v>6.95</v>
      </c>
      <c r="O849">
        <v>1110</v>
      </c>
      <c r="P849" t="s">
        <v>607</v>
      </c>
      <c r="Q849">
        <v>332</v>
      </c>
      <c r="R849" t="s">
        <v>97</v>
      </c>
    </row>
    <row r="850" spans="1:18">
      <c r="A850" s="542">
        <v>852</v>
      </c>
      <c r="B850" s="403">
        <v>43361.338888888888</v>
      </c>
      <c r="C850" t="s">
        <v>97</v>
      </c>
      <c r="D850">
        <v>0.04</v>
      </c>
      <c r="E850" t="s">
        <v>257</v>
      </c>
      <c r="F850">
        <v>1.1704000000000001</v>
      </c>
      <c r="I850" s="403">
        <v>43361.779861111114</v>
      </c>
      <c r="J850">
        <v>1.1664000000000001</v>
      </c>
      <c r="K850">
        <v>0</v>
      </c>
      <c r="M850">
        <v>0</v>
      </c>
      <c r="N850">
        <v>16</v>
      </c>
      <c r="O850">
        <v>1110</v>
      </c>
      <c r="P850" t="s">
        <v>608</v>
      </c>
      <c r="Q850">
        <v>332</v>
      </c>
      <c r="R850" t="s">
        <v>97</v>
      </c>
    </row>
    <row r="851" spans="1:18">
      <c r="A851" s="542">
        <v>849</v>
      </c>
      <c r="B851" s="403">
        <v>43360.699305555558</v>
      </c>
      <c r="C851" t="s">
        <v>96</v>
      </c>
      <c r="D851">
        <v>0.01</v>
      </c>
      <c r="E851" t="s">
        <v>257</v>
      </c>
      <c r="F851">
        <v>1.169</v>
      </c>
      <c r="I851" s="403">
        <v>43361.218055555553</v>
      </c>
      <c r="J851">
        <v>1.1697</v>
      </c>
      <c r="K851">
        <v>0</v>
      </c>
      <c r="M851">
        <v>-0.12</v>
      </c>
      <c r="N851">
        <v>0.57999999999999996</v>
      </c>
      <c r="O851">
        <v>1110</v>
      </c>
      <c r="P851" t="s">
        <v>567</v>
      </c>
      <c r="Q851">
        <v>333</v>
      </c>
      <c r="R851" t="s">
        <v>96</v>
      </c>
    </row>
    <row r="852" spans="1:18">
      <c r="A852" s="542">
        <v>850</v>
      </c>
      <c r="B852" s="403">
        <v>43361.034722222219</v>
      </c>
      <c r="C852" t="s">
        <v>96</v>
      </c>
      <c r="D852">
        <v>0.01</v>
      </c>
      <c r="E852" t="s">
        <v>257</v>
      </c>
      <c r="F852">
        <v>1.1677999999999999</v>
      </c>
      <c r="I852" s="403">
        <v>43361.218055555553</v>
      </c>
      <c r="J852">
        <v>1.1697</v>
      </c>
      <c r="K852">
        <v>0</v>
      </c>
      <c r="M852">
        <v>0</v>
      </c>
      <c r="N852">
        <v>1.9</v>
      </c>
      <c r="O852">
        <v>1110</v>
      </c>
      <c r="P852" t="s">
        <v>601</v>
      </c>
      <c r="Q852">
        <v>333</v>
      </c>
      <c r="R852" t="s">
        <v>96</v>
      </c>
    </row>
    <row r="853" spans="1:18">
      <c r="A853" s="542">
        <v>851</v>
      </c>
      <c r="B853" s="403">
        <v>43361.240277777775</v>
      </c>
      <c r="C853" t="s">
        <v>96</v>
      </c>
      <c r="D853">
        <v>0.01</v>
      </c>
      <c r="E853" t="s">
        <v>257</v>
      </c>
      <c r="F853">
        <v>1.1697</v>
      </c>
      <c r="I853" s="403">
        <v>43361.340277777781</v>
      </c>
      <c r="J853">
        <v>1.1709000000000001</v>
      </c>
      <c r="K853">
        <v>0</v>
      </c>
      <c r="M853">
        <v>0</v>
      </c>
      <c r="N853">
        <v>1.2</v>
      </c>
      <c r="O853">
        <v>1110</v>
      </c>
      <c r="P853" t="s">
        <v>567</v>
      </c>
      <c r="Q853">
        <v>334</v>
      </c>
      <c r="R853" t="s">
        <v>96</v>
      </c>
    </row>
    <row r="854" spans="1:18">
      <c r="A854" s="542">
        <v>853</v>
      </c>
      <c r="B854" s="403">
        <v>43361.357638888891</v>
      </c>
      <c r="C854" t="s">
        <v>96</v>
      </c>
      <c r="D854">
        <v>0.01</v>
      </c>
      <c r="E854" t="s">
        <v>257</v>
      </c>
      <c r="F854">
        <v>1.1705000000000001</v>
      </c>
      <c r="I854" s="403">
        <v>43361.577777777777</v>
      </c>
      <c r="J854">
        <v>1.1705000000000001</v>
      </c>
      <c r="K854">
        <v>0</v>
      </c>
      <c r="M854">
        <v>0</v>
      </c>
      <c r="N854">
        <v>0</v>
      </c>
      <c r="O854">
        <v>1110</v>
      </c>
      <c r="P854" t="s">
        <v>567</v>
      </c>
      <c r="Q854">
        <v>335</v>
      </c>
      <c r="R854" t="s">
        <v>96</v>
      </c>
    </row>
    <row r="855" spans="1:18">
      <c r="A855" s="542">
        <v>854</v>
      </c>
      <c r="B855" s="403">
        <v>43361.375694444447</v>
      </c>
      <c r="C855" t="s">
        <v>96</v>
      </c>
      <c r="D855">
        <v>0.01</v>
      </c>
      <c r="E855" t="s">
        <v>257</v>
      </c>
      <c r="F855">
        <v>1.1693</v>
      </c>
      <c r="I855" s="403">
        <v>43361.577777777777</v>
      </c>
      <c r="J855">
        <v>1.1705000000000001</v>
      </c>
      <c r="K855">
        <v>0</v>
      </c>
      <c r="M855">
        <v>0</v>
      </c>
      <c r="N855">
        <v>1.2</v>
      </c>
      <c r="O855">
        <v>1110</v>
      </c>
      <c r="P855" t="s">
        <v>602</v>
      </c>
      <c r="Q855">
        <v>335</v>
      </c>
      <c r="R855" t="s">
        <v>96</v>
      </c>
    </row>
    <row r="856" spans="1:18">
      <c r="A856" s="542">
        <v>855</v>
      </c>
      <c r="B856" s="403">
        <v>43361.382638888892</v>
      </c>
      <c r="C856" t="s">
        <v>96</v>
      </c>
      <c r="D856">
        <v>0.01</v>
      </c>
      <c r="E856" t="s">
        <v>257</v>
      </c>
      <c r="F856">
        <v>1.1678999999999999</v>
      </c>
      <c r="I856" s="403">
        <v>43361.577777777777</v>
      </c>
      <c r="J856">
        <v>1.1705000000000001</v>
      </c>
      <c r="K856">
        <v>0</v>
      </c>
      <c r="M856">
        <v>0</v>
      </c>
      <c r="N856">
        <v>2.6</v>
      </c>
      <c r="O856">
        <v>1110</v>
      </c>
      <c r="P856" t="s">
        <v>603</v>
      </c>
      <c r="Q856">
        <v>335</v>
      </c>
      <c r="R856" t="s">
        <v>96</v>
      </c>
    </row>
    <row r="857" spans="1:18">
      <c r="A857" s="542">
        <v>856</v>
      </c>
      <c r="B857" s="403">
        <v>43361.594444444447</v>
      </c>
      <c r="C857" t="s">
        <v>96</v>
      </c>
      <c r="D857">
        <v>0.01</v>
      </c>
      <c r="E857" t="s">
        <v>257</v>
      </c>
      <c r="F857">
        <v>1.1696</v>
      </c>
      <c r="I857" s="403">
        <v>43361.615277777775</v>
      </c>
      <c r="J857">
        <v>1.1708000000000001</v>
      </c>
      <c r="K857">
        <v>0</v>
      </c>
      <c r="M857">
        <v>0</v>
      </c>
      <c r="N857">
        <v>1.2</v>
      </c>
      <c r="O857">
        <v>1110</v>
      </c>
      <c r="P857" t="s">
        <v>567</v>
      </c>
      <c r="Q857">
        <v>336</v>
      </c>
      <c r="R857" t="s">
        <v>96</v>
      </c>
    </row>
    <row r="858" spans="1:18">
      <c r="A858" s="542">
        <v>857</v>
      </c>
      <c r="B858" s="403">
        <v>43361.620138888888</v>
      </c>
      <c r="C858" t="s">
        <v>96</v>
      </c>
      <c r="D858">
        <v>0.01</v>
      </c>
      <c r="E858" t="s">
        <v>257</v>
      </c>
      <c r="F858">
        <v>1.1707000000000001</v>
      </c>
      <c r="I858" s="403">
        <v>43361.626388888886</v>
      </c>
      <c r="J858">
        <v>1.1718999999999999</v>
      </c>
      <c r="K858">
        <v>0</v>
      </c>
      <c r="M858">
        <v>0</v>
      </c>
      <c r="N858">
        <v>1.2</v>
      </c>
      <c r="O858">
        <v>1110</v>
      </c>
      <c r="P858" t="s">
        <v>567</v>
      </c>
      <c r="Q858">
        <v>337</v>
      </c>
      <c r="R858" t="s">
        <v>96</v>
      </c>
    </row>
    <row r="859" spans="1:18">
      <c r="A859" s="542">
        <v>858</v>
      </c>
      <c r="B859" s="403">
        <v>43361.633333333331</v>
      </c>
      <c r="C859" t="s">
        <v>96</v>
      </c>
      <c r="D859">
        <v>0.01</v>
      </c>
      <c r="E859" t="s">
        <v>257</v>
      </c>
      <c r="F859">
        <v>1.1712</v>
      </c>
      <c r="I859" s="403">
        <v>43362.400000000001</v>
      </c>
      <c r="J859">
        <v>1.1700999999999999</v>
      </c>
      <c r="K859">
        <v>0</v>
      </c>
      <c r="M859">
        <v>-0.12</v>
      </c>
      <c r="N859">
        <v>-1.22</v>
      </c>
      <c r="O859">
        <v>1110</v>
      </c>
      <c r="P859" t="s">
        <v>567</v>
      </c>
      <c r="Q859">
        <v>338</v>
      </c>
      <c r="R859" t="s">
        <v>96</v>
      </c>
    </row>
    <row r="860" spans="1:18">
      <c r="A860" s="542">
        <v>859</v>
      </c>
      <c r="B860" s="403">
        <v>43361.667361111111</v>
      </c>
      <c r="C860" t="s">
        <v>96</v>
      </c>
      <c r="D860">
        <v>0.01</v>
      </c>
      <c r="E860" t="s">
        <v>257</v>
      </c>
      <c r="F860">
        <v>1.1697</v>
      </c>
      <c r="I860" s="403">
        <v>43362.400000000001</v>
      </c>
      <c r="J860">
        <v>1.1700999999999999</v>
      </c>
      <c r="K860">
        <v>0</v>
      </c>
      <c r="M860">
        <v>-0.12</v>
      </c>
      <c r="N860">
        <v>0.28000000000000003</v>
      </c>
      <c r="O860">
        <v>1110</v>
      </c>
      <c r="P860" t="s">
        <v>609</v>
      </c>
      <c r="Q860">
        <v>338</v>
      </c>
      <c r="R860" t="s">
        <v>96</v>
      </c>
    </row>
    <row r="861" spans="1:18">
      <c r="A861" s="542">
        <v>860</v>
      </c>
      <c r="B861" s="403">
        <v>43361.76666666667</v>
      </c>
      <c r="C861" t="s">
        <v>96</v>
      </c>
      <c r="D861">
        <v>0.01</v>
      </c>
      <c r="E861" t="s">
        <v>257</v>
      </c>
      <c r="F861">
        <v>1.1682999999999999</v>
      </c>
      <c r="I861" s="403">
        <v>43362.400000000001</v>
      </c>
      <c r="J861">
        <v>1.1700999999999999</v>
      </c>
      <c r="K861">
        <v>0</v>
      </c>
      <c r="M861">
        <v>-0.12</v>
      </c>
      <c r="N861">
        <v>1.68</v>
      </c>
      <c r="O861">
        <v>1110</v>
      </c>
      <c r="P861" t="s">
        <v>610</v>
      </c>
      <c r="Q861">
        <v>338</v>
      </c>
      <c r="R861" t="s">
        <v>96</v>
      </c>
    </row>
    <row r="862" spans="1:18">
      <c r="A862" s="542">
        <v>861</v>
      </c>
      <c r="B862" s="403">
        <v>43361.779166666667</v>
      </c>
      <c r="C862" t="s">
        <v>96</v>
      </c>
      <c r="D862">
        <v>0.02</v>
      </c>
      <c r="E862" t="s">
        <v>257</v>
      </c>
      <c r="F862">
        <v>1.1668000000000001</v>
      </c>
      <c r="I862" s="403">
        <v>43362.400000000001</v>
      </c>
      <c r="J862">
        <v>1.1700999999999999</v>
      </c>
      <c r="K862">
        <v>0</v>
      </c>
      <c r="M862">
        <v>-0.25</v>
      </c>
      <c r="N862">
        <v>6.35</v>
      </c>
      <c r="O862">
        <v>1110</v>
      </c>
      <c r="P862" t="s">
        <v>611</v>
      </c>
      <c r="Q862">
        <v>338</v>
      </c>
      <c r="R862" t="s">
        <v>96</v>
      </c>
    </row>
    <row r="863" spans="1:18">
      <c r="A863" s="542">
        <v>862</v>
      </c>
      <c r="B863" s="403">
        <v>43361.788888888892</v>
      </c>
      <c r="C863" t="s">
        <v>97</v>
      </c>
      <c r="D863">
        <v>0.01</v>
      </c>
      <c r="E863" t="s">
        <v>257</v>
      </c>
      <c r="F863">
        <v>1.1660999999999999</v>
      </c>
      <c r="I863" s="403">
        <v>43362.589583333334</v>
      </c>
      <c r="J863">
        <v>1.167</v>
      </c>
      <c r="K863">
        <v>0</v>
      </c>
      <c r="M863">
        <v>0.02</v>
      </c>
      <c r="N863">
        <v>-0.88</v>
      </c>
      <c r="O863">
        <v>1110</v>
      </c>
      <c r="P863" t="s">
        <v>567</v>
      </c>
      <c r="Q863">
        <v>339</v>
      </c>
      <c r="R863" t="s">
        <v>97</v>
      </c>
    </row>
    <row r="864" spans="1:18">
      <c r="A864" s="542">
        <v>863</v>
      </c>
      <c r="B864" s="403">
        <v>43361.939583333333</v>
      </c>
      <c r="C864" t="s">
        <v>97</v>
      </c>
      <c r="D864">
        <v>0.01</v>
      </c>
      <c r="E864" t="s">
        <v>257</v>
      </c>
      <c r="F864">
        <v>1.1673</v>
      </c>
      <c r="I864" s="403">
        <v>43362.589583333334</v>
      </c>
      <c r="J864">
        <v>1.167</v>
      </c>
      <c r="K864">
        <v>0</v>
      </c>
      <c r="M864">
        <v>0.02</v>
      </c>
      <c r="N864">
        <v>0.32</v>
      </c>
      <c r="O864">
        <v>1110</v>
      </c>
      <c r="P864" t="s">
        <v>612</v>
      </c>
      <c r="Q864">
        <v>339</v>
      </c>
      <c r="R864" t="s">
        <v>97</v>
      </c>
    </row>
    <row r="865" spans="1:18">
      <c r="A865" s="542">
        <v>864</v>
      </c>
      <c r="B865" s="403">
        <v>43362.332638888889</v>
      </c>
      <c r="C865" t="s">
        <v>97</v>
      </c>
      <c r="D865">
        <v>0.01</v>
      </c>
      <c r="E865" t="s">
        <v>257</v>
      </c>
      <c r="F865">
        <v>1.1686000000000001</v>
      </c>
      <c r="I865" s="403">
        <v>43362.589583333334</v>
      </c>
      <c r="J865">
        <v>1.167</v>
      </c>
      <c r="K865">
        <v>0</v>
      </c>
      <c r="M865">
        <v>0</v>
      </c>
      <c r="N865">
        <v>1.6</v>
      </c>
      <c r="O865">
        <v>1110</v>
      </c>
      <c r="P865" t="s">
        <v>613</v>
      </c>
      <c r="Q865">
        <v>339</v>
      </c>
      <c r="R865" t="s">
        <v>97</v>
      </c>
    </row>
    <row r="866" spans="1:18">
      <c r="A866" s="542">
        <v>865</v>
      </c>
      <c r="B866" s="403">
        <v>43362.400000000001</v>
      </c>
      <c r="C866" t="s">
        <v>97</v>
      </c>
      <c r="D866">
        <v>0.02</v>
      </c>
      <c r="E866" t="s">
        <v>257</v>
      </c>
      <c r="F866">
        <v>1.1700999999999999</v>
      </c>
      <c r="I866" s="403">
        <v>43362.589583333334</v>
      </c>
      <c r="J866">
        <v>1.167</v>
      </c>
      <c r="K866">
        <v>0</v>
      </c>
      <c r="M866">
        <v>0</v>
      </c>
      <c r="N866">
        <v>6.2</v>
      </c>
      <c r="O866">
        <v>1110</v>
      </c>
      <c r="P866" t="s">
        <v>614</v>
      </c>
      <c r="Q866">
        <v>339</v>
      </c>
      <c r="R866" t="s">
        <v>97</v>
      </c>
    </row>
    <row r="867" spans="1:18">
      <c r="A867" s="542">
        <v>866</v>
      </c>
      <c r="B867" s="403">
        <v>43362.443055555559</v>
      </c>
      <c r="C867" t="s">
        <v>96</v>
      </c>
      <c r="D867">
        <v>0.01</v>
      </c>
      <c r="E867" t="s">
        <v>257</v>
      </c>
      <c r="F867">
        <v>1.171</v>
      </c>
      <c r="I867" s="403">
        <v>43363.4</v>
      </c>
      <c r="J867">
        <v>1.1700999999999999</v>
      </c>
      <c r="K867">
        <v>0</v>
      </c>
      <c r="M867">
        <v>-0.37</v>
      </c>
      <c r="N867">
        <v>-1.27</v>
      </c>
      <c r="O867">
        <v>1110</v>
      </c>
      <c r="P867" t="s">
        <v>567</v>
      </c>
      <c r="Q867">
        <v>340</v>
      </c>
      <c r="R867" t="s">
        <v>96</v>
      </c>
    </row>
    <row r="868" spans="1:18">
      <c r="A868" s="542">
        <v>867</v>
      </c>
      <c r="B868" s="403">
        <v>43362.480555555558</v>
      </c>
      <c r="C868" t="s">
        <v>96</v>
      </c>
      <c r="D868">
        <v>0.01</v>
      </c>
      <c r="E868" t="s">
        <v>257</v>
      </c>
      <c r="F868">
        <v>1.1697</v>
      </c>
      <c r="I868" s="403">
        <v>43363.4</v>
      </c>
      <c r="J868">
        <v>1.1700999999999999</v>
      </c>
      <c r="K868">
        <v>0</v>
      </c>
      <c r="M868">
        <v>-0.37</v>
      </c>
      <c r="N868">
        <v>0.03</v>
      </c>
      <c r="O868">
        <v>1110</v>
      </c>
      <c r="P868" t="s">
        <v>616</v>
      </c>
      <c r="Q868">
        <v>340</v>
      </c>
      <c r="R868" t="s">
        <v>96</v>
      </c>
    </row>
    <row r="869" spans="1:18">
      <c r="A869" s="542">
        <v>868</v>
      </c>
      <c r="B869" s="403">
        <v>43362.54791666667</v>
      </c>
      <c r="C869" t="s">
        <v>96</v>
      </c>
      <c r="D869">
        <v>0.01</v>
      </c>
      <c r="E869" t="s">
        <v>257</v>
      </c>
      <c r="F869">
        <v>1.1678999999999999</v>
      </c>
      <c r="I869" s="403">
        <v>43363.4</v>
      </c>
      <c r="J869">
        <v>1.1700999999999999</v>
      </c>
      <c r="K869">
        <v>0</v>
      </c>
      <c r="M869">
        <v>-0.37</v>
      </c>
      <c r="N869">
        <v>1.83</v>
      </c>
      <c r="O869">
        <v>1110</v>
      </c>
      <c r="P869" t="s">
        <v>617</v>
      </c>
      <c r="Q869">
        <v>340</v>
      </c>
      <c r="R869" t="s">
        <v>96</v>
      </c>
    </row>
    <row r="870" spans="1:18">
      <c r="A870" s="542">
        <v>869</v>
      </c>
      <c r="B870" s="403">
        <v>43362.590277777781</v>
      </c>
      <c r="C870" t="s">
        <v>96</v>
      </c>
      <c r="D870">
        <v>0.02</v>
      </c>
      <c r="E870" t="s">
        <v>257</v>
      </c>
      <c r="F870">
        <v>1.1664000000000001</v>
      </c>
      <c r="I870" s="403">
        <v>43363.4</v>
      </c>
      <c r="J870">
        <v>1.1700999999999999</v>
      </c>
      <c r="K870">
        <v>0</v>
      </c>
      <c r="M870">
        <v>-0.74</v>
      </c>
      <c r="N870">
        <v>6.66</v>
      </c>
      <c r="O870">
        <v>1110</v>
      </c>
      <c r="P870" t="s">
        <v>618</v>
      </c>
      <c r="Q870">
        <v>340</v>
      </c>
      <c r="R870" t="s">
        <v>96</v>
      </c>
    </row>
    <row r="871" spans="1:18">
      <c r="A871" s="542">
        <v>870</v>
      </c>
      <c r="B871" s="403">
        <v>43362.6</v>
      </c>
      <c r="C871" t="s">
        <v>97</v>
      </c>
      <c r="D871">
        <v>0.01</v>
      </c>
      <c r="E871" t="s">
        <v>257</v>
      </c>
      <c r="F871">
        <v>1.1664000000000001</v>
      </c>
      <c r="I871" s="403">
        <v>43362.663888888892</v>
      </c>
      <c r="J871">
        <v>1.1658999999999999</v>
      </c>
      <c r="K871">
        <v>0</v>
      </c>
      <c r="M871">
        <v>0</v>
      </c>
      <c r="N871">
        <v>0.5</v>
      </c>
      <c r="O871">
        <v>1110</v>
      </c>
      <c r="P871" t="s">
        <v>567</v>
      </c>
      <c r="Q871">
        <v>341</v>
      </c>
      <c r="R871" t="s">
        <v>97</v>
      </c>
    </row>
    <row r="872" spans="1:18">
      <c r="A872" s="542">
        <v>871</v>
      </c>
      <c r="B872" s="403">
        <v>43362.619444444441</v>
      </c>
      <c r="C872" t="s">
        <v>97</v>
      </c>
      <c r="D872">
        <v>0.01</v>
      </c>
      <c r="E872" t="s">
        <v>257</v>
      </c>
      <c r="F872">
        <v>1.1677</v>
      </c>
      <c r="I872" s="403">
        <v>43362.663888888892</v>
      </c>
      <c r="J872">
        <v>1.1658999999999999</v>
      </c>
      <c r="K872">
        <v>0</v>
      </c>
      <c r="M872">
        <v>0</v>
      </c>
      <c r="N872">
        <v>1.8</v>
      </c>
      <c r="O872">
        <v>1110</v>
      </c>
      <c r="P872" t="s">
        <v>615</v>
      </c>
      <c r="Q872">
        <v>341</v>
      </c>
      <c r="R872" t="s">
        <v>97</v>
      </c>
    </row>
    <row r="873" spans="1:18">
      <c r="A873" s="542">
        <v>872</v>
      </c>
      <c r="B873" s="403">
        <v>43362.668055555558</v>
      </c>
      <c r="C873" t="s">
        <v>97</v>
      </c>
      <c r="D873">
        <v>0.01</v>
      </c>
      <c r="E873" t="s">
        <v>257</v>
      </c>
      <c r="F873">
        <v>1.1664000000000001</v>
      </c>
      <c r="I873" s="403">
        <v>43362.672222222223</v>
      </c>
      <c r="J873">
        <v>1.1652</v>
      </c>
      <c r="K873">
        <v>0</v>
      </c>
      <c r="M873">
        <v>0</v>
      </c>
      <c r="N873">
        <v>1.2</v>
      </c>
      <c r="O873">
        <v>1110</v>
      </c>
      <c r="P873" t="s">
        <v>567</v>
      </c>
      <c r="Q873">
        <v>342</v>
      </c>
      <c r="R873" t="s">
        <v>97</v>
      </c>
    </row>
    <row r="874" spans="1:18">
      <c r="A874" s="542">
        <v>873</v>
      </c>
      <c r="B874" s="403">
        <v>43362.675000000003</v>
      </c>
      <c r="C874" t="s">
        <v>97</v>
      </c>
      <c r="D874">
        <v>0.01</v>
      </c>
      <c r="E874" t="s">
        <v>257</v>
      </c>
      <c r="F874">
        <v>1.1655</v>
      </c>
      <c r="I874" s="403">
        <v>43367.356249999997</v>
      </c>
      <c r="J874">
        <v>1.1725000000000001</v>
      </c>
      <c r="K874">
        <v>0</v>
      </c>
      <c r="M874">
        <v>0.09</v>
      </c>
      <c r="N874">
        <v>-6.91</v>
      </c>
      <c r="O874">
        <v>1110</v>
      </c>
      <c r="P874" t="s">
        <v>579</v>
      </c>
      <c r="Q874">
        <v>343</v>
      </c>
      <c r="R874" t="s">
        <v>97</v>
      </c>
    </row>
    <row r="875" spans="1:18">
      <c r="A875" s="542">
        <v>874</v>
      </c>
      <c r="B875" s="403">
        <v>43362.695138888892</v>
      </c>
      <c r="C875" t="s">
        <v>97</v>
      </c>
      <c r="D875">
        <v>0.01</v>
      </c>
      <c r="E875" t="s">
        <v>257</v>
      </c>
      <c r="F875">
        <v>1.1674</v>
      </c>
      <c r="I875" s="403">
        <v>43367.356249999997</v>
      </c>
      <c r="J875">
        <v>1.1725000000000001</v>
      </c>
      <c r="K875">
        <v>0</v>
      </c>
      <c r="M875">
        <v>0.09</v>
      </c>
      <c r="N875">
        <v>-5.01</v>
      </c>
      <c r="O875">
        <v>1110</v>
      </c>
      <c r="P875" t="s">
        <v>1548</v>
      </c>
      <c r="Q875">
        <v>343</v>
      </c>
      <c r="R875" t="s">
        <v>97</v>
      </c>
    </row>
    <row r="876" spans="1:18">
      <c r="A876" s="542">
        <v>875</v>
      </c>
      <c r="B876" s="403">
        <v>43362.744444444441</v>
      </c>
      <c r="C876" t="s">
        <v>97</v>
      </c>
      <c r="D876">
        <v>0.01</v>
      </c>
      <c r="E876" t="s">
        <v>257</v>
      </c>
      <c r="F876">
        <v>1.1687000000000001</v>
      </c>
      <c r="I876" s="403">
        <v>43367.356249999997</v>
      </c>
      <c r="J876">
        <v>1.1725000000000001</v>
      </c>
      <c r="K876">
        <v>0</v>
      </c>
      <c r="M876">
        <v>0.09</v>
      </c>
      <c r="N876">
        <v>-3.71</v>
      </c>
      <c r="O876">
        <v>1110</v>
      </c>
      <c r="P876" t="s">
        <v>1546</v>
      </c>
      <c r="Q876">
        <v>343</v>
      </c>
      <c r="R876" t="s">
        <v>97</v>
      </c>
    </row>
    <row r="877" spans="1:18">
      <c r="A877" s="542">
        <v>876</v>
      </c>
      <c r="B877" s="403">
        <v>43363.402083333334</v>
      </c>
      <c r="C877" t="s">
        <v>97</v>
      </c>
      <c r="D877">
        <v>0.02</v>
      </c>
      <c r="E877" t="s">
        <v>257</v>
      </c>
      <c r="F877">
        <v>1.1701999999999999</v>
      </c>
      <c r="I877" s="403">
        <v>43367.356249999997</v>
      </c>
      <c r="J877">
        <v>1.1725000000000001</v>
      </c>
      <c r="K877">
        <v>0</v>
      </c>
      <c r="M877">
        <v>0.06</v>
      </c>
      <c r="N877">
        <v>-4.54</v>
      </c>
      <c r="O877">
        <v>1110</v>
      </c>
      <c r="P877" t="s">
        <v>1547</v>
      </c>
      <c r="Q877">
        <v>343</v>
      </c>
      <c r="R877" t="s">
        <v>97</v>
      </c>
    </row>
    <row r="878" spans="1:18">
      <c r="A878" s="542">
        <v>878</v>
      </c>
      <c r="B878" s="403">
        <v>43363.529166666667</v>
      </c>
      <c r="C878" t="s">
        <v>97</v>
      </c>
      <c r="D878">
        <v>0.03</v>
      </c>
      <c r="E878" t="s">
        <v>257</v>
      </c>
      <c r="F878">
        <v>1.1717</v>
      </c>
      <c r="I878" s="403">
        <v>43367.356249999997</v>
      </c>
      <c r="J878">
        <v>1.1725000000000001</v>
      </c>
      <c r="K878">
        <v>0</v>
      </c>
      <c r="M878">
        <v>0.1</v>
      </c>
      <c r="N878">
        <v>-2.2999999999999998</v>
      </c>
      <c r="O878">
        <v>1110</v>
      </c>
      <c r="P878" t="s">
        <v>1545</v>
      </c>
      <c r="Q878">
        <v>343</v>
      </c>
      <c r="R878" t="s">
        <v>97</v>
      </c>
    </row>
    <row r="879" spans="1:18">
      <c r="A879" s="542">
        <v>879</v>
      </c>
      <c r="B879" s="403">
        <v>43363.5625</v>
      </c>
      <c r="C879" t="s">
        <v>97</v>
      </c>
      <c r="D879">
        <v>0.04</v>
      </c>
      <c r="E879" t="s">
        <v>257</v>
      </c>
      <c r="F879">
        <v>1.1733</v>
      </c>
      <c r="I879" s="403">
        <v>43367.356249999997</v>
      </c>
      <c r="J879">
        <v>1.1725000000000001</v>
      </c>
      <c r="K879">
        <v>0</v>
      </c>
      <c r="M879">
        <v>0.12</v>
      </c>
      <c r="N879">
        <v>3.32</v>
      </c>
      <c r="O879">
        <v>1110</v>
      </c>
      <c r="P879" t="s">
        <v>1544</v>
      </c>
      <c r="Q879">
        <v>343</v>
      </c>
      <c r="R879" t="s">
        <v>97</v>
      </c>
    </row>
    <row r="880" spans="1:18">
      <c r="A880" s="542">
        <v>880</v>
      </c>
      <c r="B880" s="403">
        <v>43363.582638888889</v>
      </c>
      <c r="C880" t="s">
        <v>97</v>
      </c>
      <c r="D880">
        <v>0.06</v>
      </c>
      <c r="E880" t="s">
        <v>257</v>
      </c>
      <c r="F880">
        <v>1.1756</v>
      </c>
      <c r="I880" s="403">
        <v>43367.356249999997</v>
      </c>
      <c r="J880">
        <v>1.1725000000000001</v>
      </c>
      <c r="K880">
        <v>0</v>
      </c>
      <c r="M880">
        <v>0.18</v>
      </c>
      <c r="N880">
        <v>18.78</v>
      </c>
      <c r="O880">
        <v>1110</v>
      </c>
      <c r="P880" t="s">
        <v>1543</v>
      </c>
      <c r="Q880">
        <v>343</v>
      </c>
      <c r="R880" t="s">
        <v>97</v>
      </c>
    </row>
    <row r="881" spans="1:18">
      <c r="A881" s="542">
        <v>885</v>
      </c>
      <c r="B881" s="403">
        <v>43363.887499999997</v>
      </c>
      <c r="C881" t="s">
        <v>97</v>
      </c>
      <c r="D881">
        <v>0.09</v>
      </c>
      <c r="E881" t="s">
        <v>257</v>
      </c>
      <c r="F881">
        <v>1.1778999999999999</v>
      </c>
      <c r="I881" s="403">
        <v>43367.356249999997</v>
      </c>
      <c r="J881">
        <v>1.1725000000000001</v>
      </c>
      <c r="K881">
        <v>0</v>
      </c>
      <c r="M881">
        <v>0.28000000000000003</v>
      </c>
      <c r="N881">
        <v>48.88</v>
      </c>
      <c r="O881">
        <v>1110</v>
      </c>
      <c r="P881" t="s">
        <v>1542</v>
      </c>
      <c r="Q881">
        <v>343</v>
      </c>
      <c r="R881" t="s">
        <v>97</v>
      </c>
    </row>
    <row r="882" spans="1:18">
      <c r="A882" s="542">
        <v>877</v>
      </c>
      <c r="B882" s="403">
        <v>43363.414583333331</v>
      </c>
      <c r="C882" t="s">
        <v>96</v>
      </c>
      <c r="D882">
        <v>0.01</v>
      </c>
      <c r="E882" t="s">
        <v>257</v>
      </c>
      <c r="F882">
        <v>1.1698</v>
      </c>
      <c r="I882" s="403">
        <v>43363.511805555558</v>
      </c>
      <c r="J882">
        <v>1.171</v>
      </c>
      <c r="K882">
        <v>0</v>
      </c>
      <c r="M882">
        <v>0</v>
      </c>
      <c r="N882">
        <v>1.2</v>
      </c>
      <c r="O882">
        <v>1110</v>
      </c>
      <c r="P882" t="s">
        <v>567</v>
      </c>
      <c r="Q882">
        <v>344</v>
      </c>
      <c r="R882" t="s">
        <v>96</v>
      </c>
    </row>
    <row r="883" spans="1:18">
      <c r="A883" s="542">
        <v>881</v>
      </c>
      <c r="B883" s="403">
        <v>43363.597222222219</v>
      </c>
      <c r="C883" t="s">
        <v>96</v>
      </c>
      <c r="D883">
        <v>0.01</v>
      </c>
      <c r="E883" t="s">
        <v>257</v>
      </c>
      <c r="F883">
        <v>1.1767000000000001</v>
      </c>
      <c r="I883" s="403">
        <v>43363.791666666664</v>
      </c>
      <c r="J883">
        <v>1.177</v>
      </c>
      <c r="K883">
        <v>0</v>
      </c>
      <c r="M883">
        <v>0</v>
      </c>
      <c r="N883">
        <v>0.3</v>
      </c>
      <c r="O883">
        <v>1110</v>
      </c>
      <c r="P883" t="s">
        <v>581</v>
      </c>
      <c r="Q883">
        <v>345</v>
      </c>
      <c r="R883" t="s">
        <v>96</v>
      </c>
    </row>
    <row r="884" spans="1:18">
      <c r="A884" s="542">
        <v>882</v>
      </c>
      <c r="B884" s="403">
        <v>43363.651388888888</v>
      </c>
      <c r="C884" t="s">
        <v>96</v>
      </c>
      <c r="D884">
        <v>0.01</v>
      </c>
      <c r="E884" t="s">
        <v>257</v>
      </c>
      <c r="F884">
        <v>1.1755</v>
      </c>
      <c r="I884" s="403">
        <v>43363.791666666664</v>
      </c>
      <c r="J884">
        <v>1.177</v>
      </c>
      <c r="K884">
        <v>0</v>
      </c>
      <c r="M884">
        <v>0</v>
      </c>
      <c r="N884">
        <v>1.5</v>
      </c>
      <c r="O884">
        <v>1110</v>
      </c>
      <c r="P884" t="s">
        <v>619</v>
      </c>
      <c r="Q884">
        <v>345</v>
      </c>
      <c r="R884" t="s">
        <v>96</v>
      </c>
    </row>
    <row r="885" spans="1:18">
      <c r="A885" s="542">
        <v>883</v>
      </c>
      <c r="B885" s="403">
        <v>43363.748611111114</v>
      </c>
      <c r="C885" t="s">
        <v>96</v>
      </c>
      <c r="D885">
        <v>0.01</v>
      </c>
      <c r="E885" t="s">
        <v>257</v>
      </c>
      <c r="F885">
        <v>1.1741999999999999</v>
      </c>
      <c r="I885" s="403">
        <v>43363.791666666664</v>
      </c>
      <c r="J885">
        <v>1.177</v>
      </c>
      <c r="K885">
        <v>0</v>
      </c>
      <c r="M885">
        <v>0</v>
      </c>
      <c r="N885">
        <v>2.8</v>
      </c>
      <c r="O885">
        <v>1110</v>
      </c>
      <c r="P885" t="s">
        <v>620</v>
      </c>
      <c r="Q885">
        <v>345</v>
      </c>
      <c r="R885" t="s">
        <v>96</v>
      </c>
    </row>
    <row r="886" spans="1:18">
      <c r="A886" s="542">
        <v>884</v>
      </c>
      <c r="B886" s="403">
        <v>43363.794444444444</v>
      </c>
      <c r="C886" t="s">
        <v>96</v>
      </c>
      <c r="D886">
        <v>0.01</v>
      </c>
      <c r="E886" t="s">
        <v>257</v>
      </c>
      <c r="F886">
        <v>1.1762999999999999</v>
      </c>
      <c r="I886" s="403">
        <v>43363.873611111114</v>
      </c>
      <c r="J886">
        <v>1.1775</v>
      </c>
      <c r="K886">
        <v>0</v>
      </c>
      <c r="M886">
        <v>0</v>
      </c>
      <c r="N886">
        <v>1.2</v>
      </c>
      <c r="O886">
        <v>1110</v>
      </c>
      <c r="P886" t="s">
        <v>567</v>
      </c>
      <c r="Q886">
        <v>346</v>
      </c>
      <c r="R886" t="s">
        <v>96</v>
      </c>
    </row>
    <row r="887" spans="1:18">
      <c r="A887" s="542">
        <v>886</v>
      </c>
      <c r="B887" s="403">
        <v>43364.402083333334</v>
      </c>
      <c r="C887" t="s">
        <v>96</v>
      </c>
      <c r="D887">
        <v>0.01</v>
      </c>
      <c r="E887" t="s">
        <v>257</v>
      </c>
      <c r="F887">
        <v>1.1775</v>
      </c>
      <c r="I887" s="403">
        <v>43364.43472222222</v>
      </c>
      <c r="J887">
        <v>1.1787000000000001</v>
      </c>
      <c r="K887">
        <v>0</v>
      </c>
      <c r="M887">
        <v>0</v>
      </c>
      <c r="N887">
        <v>1.2</v>
      </c>
      <c r="O887">
        <v>1110</v>
      </c>
      <c r="P887" t="s">
        <v>567</v>
      </c>
      <c r="Q887">
        <v>347</v>
      </c>
      <c r="R887" t="s">
        <v>96</v>
      </c>
    </row>
    <row r="888" spans="1:18">
      <c r="A888" s="542">
        <v>887</v>
      </c>
      <c r="B888" s="403">
        <v>43364.44027777778</v>
      </c>
      <c r="C888" t="s">
        <v>96</v>
      </c>
      <c r="D888">
        <v>0.01</v>
      </c>
      <c r="E888" t="s">
        <v>257</v>
      </c>
      <c r="F888">
        <v>1.179</v>
      </c>
      <c r="I888" s="403">
        <v>43367.461111111108</v>
      </c>
      <c r="J888">
        <v>1.1768000000000001</v>
      </c>
      <c r="K888">
        <v>0</v>
      </c>
      <c r="M888">
        <v>-0.12</v>
      </c>
      <c r="N888">
        <v>-2.3199999999999998</v>
      </c>
      <c r="O888">
        <v>1110</v>
      </c>
      <c r="P888" t="s">
        <v>579</v>
      </c>
      <c r="Q888">
        <v>348</v>
      </c>
      <c r="R888" t="s">
        <v>96</v>
      </c>
    </row>
    <row r="889" spans="1:18">
      <c r="A889" s="542">
        <v>888</v>
      </c>
      <c r="B889" s="403">
        <v>43364.477777777778</v>
      </c>
      <c r="C889" t="s">
        <v>96</v>
      </c>
      <c r="D889">
        <v>0.01</v>
      </c>
      <c r="E889" t="s">
        <v>257</v>
      </c>
      <c r="F889">
        <v>1.1778</v>
      </c>
      <c r="I889" s="403">
        <v>43367.461111111108</v>
      </c>
      <c r="J889">
        <v>1.1768000000000001</v>
      </c>
      <c r="K889">
        <v>0</v>
      </c>
      <c r="M889">
        <v>-0.12</v>
      </c>
      <c r="N889">
        <v>-1.1200000000000001</v>
      </c>
      <c r="O889">
        <v>1110</v>
      </c>
      <c r="P889" t="s">
        <v>1541</v>
      </c>
      <c r="Q889">
        <v>348</v>
      </c>
      <c r="R889" t="s">
        <v>96</v>
      </c>
    </row>
    <row r="890" spans="1:18">
      <c r="A890" s="542">
        <v>889</v>
      </c>
      <c r="B890" s="403">
        <v>43364.524305555555</v>
      </c>
      <c r="C890" t="s">
        <v>96</v>
      </c>
      <c r="D890">
        <v>0.01</v>
      </c>
      <c r="E890" t="s">
        <v>257</v>
      </c>
      <c r="F890">
        <v>1.1763999999999999</v>
      </c>
      <c r="I890" s="403">
        <v>43367.461111111108</v>
      </c>
      <c r="J890">
        <v>1.1768000000000001</v>
      </c>
      <c r="K890">
        <v>0</v>
      </c>
      <c r="M890">
        <v>-0.12</v>
      </c>
      <c r="N890">
        <v>0.28000000000000003</v>
      </c>
      <c r="O890">
        <v>1110</v>
      </c>
      <c r="P890" t="s">
        <v>1540</v>
      </c>
      <c r="Q890">
        <v>348</v>
      </c>
      <c r="R890" t="s">
        <v>96</v>
      </c>
    </row>
    <row r="891" spans="1:18">
      <c r="A891" s="542">
        <v>890</v>
      </c>
      <c r="B891" s="403">
        <v>43364.632638888892</v>
      </c>
      <c r="C891" t="s">
        <v>96</v>
      </c>
      <c r="D891">
        <v>0.02</v>
      </c>
      <c r="E891" t="s">
        <v>257</v>
      </c>
      <c r="F891">
        <v>1.1746000000000001</v>
      </c>
      <c r="I891" s="403">
        <v>43367.461111111108</v>
      </c>
      <c r="J891">
        <v>1.1768000000000001</v>
      </c>
      <c r="K891">
        <v>0</v>
      </c>
      <c r="M891">
        <v>-0.25</v>
      </c>
      <c r="N891">
        <v>4.1500000000000004</v>
      </c>
      <c r="O891">
        <v>1110</v>
      </c>
      <c r="P891" t="s">
        <v>1539</v>
      </c>
      <c r="Q891">
        <v>348</v>
      </c>
      <c r="R891" t="s">
        <v>96</v>
      </c>
    </row>
    <row r="892" spans="1:18">
      <c r="A892" s="542">
        <v>891</v>
      </c>
      <c r="B892" s="403">
        <v>43367.347222222219</v>
      </c>
      <c r="C892" t="s">
        <v>96</v>
      </c>
      <c r="D892">
        <v>0.03</v>
      </c>
      <c r="E892" t="s">
        <v>257</v>
      </c>
      <c r="F892">
        <v>1.173</v>
      </c>
      <c r="I892" s="403">
        <v>43367.461111111108</v>
      </c>
      <c r="J892">
        <v>1.1768000000000001</v>
      </c>
      <c r="K892">
        <v>0</v>
      </c>
      <c r="M892">
        <v>0</v>
      </c>
      <c r="N892">
        <v>11.4</v>
      </c>
      <c r="O892">
        <v>1110</v>
      </c>
      <c r="P892" t="s">
        <v>1538</v>
      </c>
      <c r="Q892">
        <v>348</v>
      </c>
      <c r="R892" t="s">
        <v>96</v>
      </c>
    </row>
    <row r="893" spans="1:18">
      <c r="A893" s="542">
        <v>892</v>
      </c>
      <c r="B893" s="403">
        <v>43367.373611111114</v>
      </c>
      <c r="C893" t="s">
        <v>97</v>
      </c>
      <c r="D893">
        <v>0.01</v>
      </c>
      <c r="E893" t="s">
        <v>257</v>
      </c>
      <c r="F893">
        <v>1.1733</v>
      </c>
      <c r="I893" s="403">
        <v>43367.734027777777</v>
      </c>
      <c r="J893">
        <v>1.1759999999999999</v>
      </c>
      <c r="K893">
        <v>0</v>
      </c>
      <c r="M893">
        <v>0</v>
      </c>
      <c r="N893">
        <v>-2.7</v>
      </c>
      <c r="O893">
        <v>1110</v>
      </c>
      <c r="P893" t="s">
        <v>579</v>
      </c>
      <c r="Q893">
        <v>349</v>
      </c>
      <c r="R893" t="s">
        <v>97</v>
      </c>
    </row>
    <row r="894" spans="1:18">
      <c r="A894" s="542">
        <v>893</v>
      </c>
      <c r="B894" s="403">
        <v>43367.390972222223</v>
      </c>
      <c r="C894" t="s">
        <v>97</v>
      </c>
      <c r="D894">
        <v>0.01</v>
      </c>
      <c r="E894" t="s">
        <v>257</v>
      </c>
      <c r="F894">
        <v>1.1745000000000001</v>
      </c>
      <c r="I894" s="403">
        <v>43367.734027777777</v>
      </c>
      <c r="J894">
        <v>1.1759999999999999</v>
      </c>
      <c r="K894">
        <v>0</v>
      </c>
      <c r="M894">
        <v>0</v>
      </c>
      <c r="N894">
        <v>-1.5</v>
      </c>
      <c r="O894">
        <v>1110</v>
      </c>
      <c r="P894" t="s">
        <v>1537</v>
      </c>
      <c r="Q894">
        <v>349</v>
      </c>
      <c r="R894" t="s">
        <v>97</v>
      </c>
    </row>
    <row r="895" spans="1:18">
      <c r="A895" s="542">
        <v>894</v>
      </c>
      <c r="B895" s="403">
        <v>43367.430555555555</v>
      </c>
      <c r="C895" t="s">
        <v>97</v>
      </c>
      <c r="D895">
        <v>0.01</v>
      </c>
      <c r="E895" t="s">
        <v>257</v>
      </c>
      <c r="F895">
        <v>1.1758999999999999</v>
      </c>
      <c r="I895" s="403">
        <v>43367.734027777777</v>
      </c>
      <c r="J895">
        <v>1.1759999999999999</v>
      </c>
      <c r="K895">
        <v>0</v>
      </c>
      <c r="M895">
        <v>0</v>
      </c>
      <c r="N895">
        <v>-0.1</v>
      </c>
      <c r="O895">
        <v>1110</v>
      </c>
      <c r="P895" t="s">
        <v>1536</v>
      </c>
      <c r="Q895">
        <v>349</v>
      </c>
      <c r="R895" t="s">
        <v>97</v>
      </c>
    </row>
    <row r="896" spans="1:18">
      <c r="A896" s="542">
        <v>895</v>
      </c>
      <c r="B896" s="403">
        <v>43367.502083333333</v>
      </c>
      <c r="C896" t="s">
        <v>97</v>
      </c>
      <c r="D896">
        <v>0.02</v>
      </c>
      <c r="E896" t="s">
        <v>257</v>
      </c>
      <c r="F896">
        <v>1.1773</v>
      </c>
      <c r="I896" s="403">
        <v>43367.734027777777</v>
      </c>
      <c r="J896">
        <v>1.1759999999999999</v>
      </c>
      <c r="K896">
        <v>0</v>
      </c>
      <c r="M896">
        <v>0</v>
      </c>
      <c r="N896">
        <v>2.6</v>
      </c>
      <c r="O896">
        <v>1110</v>
      </c>
      <c r="P896" t="s">
        <v>1535</v>
      </c>
      <c r="Q896">
        <v>349</v>
      </c>
      <c r="R896" t="s">
        <v>97</v>
      </c>
    </row>
    <row r="897" spans="1:18">
      <c r="A897" s="542">
        <v>898</v>
      </c>
      <c r="B897" s="403">
        <v>43367.630555555559</v>
      </c>
      <c r="C897" t="s">
        <v>97</v>
      </c>
      <c r="D897">
        <v>0.03</v>
      </c>
      <c r="E897" t="s">
        <v>257</v>
      </c>
      <c r="F897">
        <v>1.1788000000000001</v>
      </c>
      <c r="I897" s="403">
        <v>43367.734027777777</v>
      </c>
      <c r="J897">
        <v>1.1759999999999999</v>
      </c>
      <c r="K897">
        <v>0</v>
      </c>
      <c r="M897">
        <v>0</v>
      </c>
      <c r="N897">
        <v>8.4</v>
      </c>
      <c r="O897">
        <v>1110</v>
      </c>
      <c r="P897" t="s">
        <v>1534</v>
      </c>
      <c r="Q897">
        <v>349</v>
      </c>
      <c r="R897" t="s">
        <v>97</v>
      </c>
    </row>
    <row r="898" spans="1:18">
      <c r="A898" s="542">
        <v>900</v>
      </c>
      <c r="B898" s="403">
        <v>43367.640277777777</v>
      </c>
      <c r="C898" t="s">
        <v>97</v>
      </c>
      <c r="D898">
        <v>0.04</v>
      </c>
      <c r="E898" t="s">
        <v>257</v>
      </c>
      <c r="F898">
        <v>1.1811</v>
      </c>
      <c r="I898" s="403">
        <v>43367.734027777777</v>
      </c>
      <c r="J898">
        <v>1.1759999999999999</v>
      </c>
      <c r="K898">
        <v>0</v>
      </c>
      <c r="M898">
        <v>0</v>
      </c>
      <c r="N898">
        <v>20.399999999999999</v>
      </c>
      <c r="O898">
        <v>1110</v>
      </c>
      <c r="P898" t="s">
        <v>1533</v>
      </c>
      <c r="Q898">
        <v>349</v>
      </c>
      <c r="R898" t="s">
        <v>97</v>
      </c>
    </row>
    <row r="899" spans="1:18">
      <c r="A899" s="542">
        <v>896</v>
      </c>
      <c r="B899" s="403">
        <v>43367.540972222225</v>
      </c>
      <c r="C899" t="s">
        <v>96</v>
      </c>
      <c r="D899">
        <v>0.01</v>
      </c>
      <c r="E899" t="s">
        <v>257</v>
      </c>
      <c r="F899">
        <v>1.1763999999999999</v>
      </c>
      <c r="I899" s="403">
        <v>43367.627083333333</v>
      </c>
      <c r="J899">
        <v>1.177</v>
      </c>
      <c r="K899">
        <v>0</v>
      </c>
      <c r="M899">
        <v>0</v>
      </c>
      <c r="N899">
        <v>0.6</v>
      </c>
      <c r="O899">
        <v>1110</v>
      </c>
      <c r="P899" t="s">
        <v>579</v>
      </c>
      <c r="Q899">
        <v>350</v>
      </c>
      <c r="R899" t="s">
        <v>96</v>
      </c>
    </row>
    <row r="900" spans="1:18">
      <c r="A900" s="542">
        <v>897</v>
      </c>
      <c r="B900" s="403">
        <v>43367.625</v>
      </c>
      <c r="C900" t="s">
        <v>96</v>
      </c>
      <c r="D900">
        <v>0.01</v>
      </c>
      <c r="E900" t="s">
        <v>257</v>
      </c>
      <c r="F900">
        <v>1.1751</v>
      </c>
      <c r="I900" s="403">
        <v>43367.627083333333</v>
      </c>
      <c r="J900">
        <v>1.177</v>
      </c>
      <c r="K900">
        <v>0</v>
      </c>
      <c r="M900">
        <v>0</v>
      </c>
      <c r="N900">
        <v>1.9</v>
      </c>
      <c r="O900">
        <v>1110</v>
      </c>
      <c r="P900" t="s">
        <v>621</v>
      </c>
      <c r="Q900">
        <v>350</v>
      </c>
      <c r="R900" t="s">
        <v>96</v>
      </c>
    </row>
    <row r="901" spans="1:18">
      <c r="A901" s="542">
        <v>899</v>
      </c>
      <c r="B901" s="403">
        <v>43367.634027777778</v>
      </c>
      <c r="C901" t="s">
        <v>96</v>
      </c>
      <c r="D901">
        <v>0.01</v>
      </c>
      <c r="E901" t="s">
        <v>257</v>
      </c>
      <c r="F901">
        <v>1.1796</v>
      </c>
      <c r="I901" s="403">
        <v>43367.63958333333</v>
      </c>
      <c r="J901">
        <v>1.1808000000000001</v>
      </c>
      <c r="K901">
        <v>0</v>
      </c>
      <c r="M901">
        <v>0</v>
      </c>
      <c r="N901">
        <v>1.2</v>
      </c>
      <c r="O901">
        <v>1110</v>
      </c>
      <c r="P901" t="s">
        <v>579</v>
      </c>
      <c r="Q901">
        <v>351</v>
      </c>
      <c r="R901" t="s">
        <v>96</v>
      </c>
    </row>
    <row r="902" spans="1:18">
      <c r="A902" s="542">
        <v>901</v>
      </c>
      <c r="B902" s="403">
        <v>43367.644444444442</v>
      </c>
      <c r="C902" t="s">
        <v>96</v>
      </c>
      <c r="D902">
        <v>0.01</v>
      </c>
      <c r="E902" t="s">
        <v>257</v>
      </c>
      <c r="F902">
        <v>1.1807000000000001</v>
      </c>
      <c r="I902" s="403">
        <v>43368.556944444441</v>
      </c>
      <c r="J902">
        <v>1.1774</v>
      </c>
      <c r="K902">
        <v>0</v>
      </c>
      <c r="M902">
        <v>-0.12</v>
      </c>
      <c r="N902">
        <v>-3.42</v>
      </c>
      <c r="O902">
        <v>1110</v>
      </c>
      <c r="P902" t="s">
        <v>579</v>
      </c>
      <c r="Q902">
        <v>352</v>
      </c>
      <c r="R902" t="s">
        <v>96</v>
      </c>
    </row>
    <row r="903" spans="1:18">
      <c r="A903" s="542">
        <v>902</v>
      </c>
      <c r="B903" s="403">
        <v>43367.669444444444</v>
      </c>
      <c r="C903" t="s">
        <v>96</v>
      </c>
      <c r="D903">
        <v>0.01</v>
      </c>
      <c r="E903" t="s">
        <v>257</v>
      </c>
      <c r="F903">
        <v>1.1795</v>
      </c>
      <c r="I903" s="403">
        <v>43368.556944444441</v>
      </c>
      <c r="J903">
        <v>1.1774</v>
      </c>
      <c r="K903">
        <v>0</v>
      </c>
      <c r="M903">
        <v>-0.12</v>
      </c>
      <c r="N903">
        <v>-2.2200000000000002</v>
      </c>
      <c r="O903">
        <v>1110</v>
      </c>
      <c r="P903" t="s">
        <v>1530</v>
      </c>
      <c r="Q903">
        <v>352</v>
      </c>
      <c r="R903" t="s">
        <v>96</v>
      </c>
    </row>
    <row r="904" spans="1:18">
      <c r="A904" s="542">
        <v>903</v>
      </c>
      <c r="B904" s="403">
        <v>43367.689583333333</v>
      </c>
      <c r="C904" t="s">
        <v>96</v>
      </c>
      <c r="D904">
        <v>0.01</v>
      </c>
      <c r="E904" t="s">
        <v>257</v>
      </c>
      <c r="F904">
        <v>1.1781999999999999</v>
      </c>
      <c r="I904" s="403">
        <v>43368.556944444441</v>
      </c>
      <c r="J904">
        <v>1.1774</v>
      </c>
      <c r="K904">
        <v>0</v>
      </c>
      <c r="M904">
        <v>-0.12</v>
      </c>
      <c r="N904">
        <v>-0.92</v>
      </c>
      <c r="O904">
        <v>1110</v>
      </c>
      <c r="P904" t="s">
        <v>1529</v>
      </c>
      <c r="Q904">
        <v>352</v>
      </c>
      <c r="R904" t="s">
        <v>96</v>
      </c>
    </row>
    <row r="905" spans="1:18">
      <c r="A905" s="542">
        <v>904</v>
      </c>
      <c r="B905" s="403">
        <v>43367.736111111109</v>
      </c>
      <c r="C905" t="s">
        <v>96</v>
      </c>
      <c r="D905">
        <v>0.02</v>
      </c>
      <c r="E905" t="s">
        <v>257</v>
      </c>
      <c r="F905">
        <v>1.1765000000000001</v>
      </c>
      <c r="I905" s="403">
        <v>43368.556944444441</v>
      </c>
      <c r="J905">
        <v>1.1774</v>
      </c>
      <c r="K905">
        <v>0</v>
      </c>
      <c r="M905">
        <v>-0.25</v>
      </c>
      <c r="N905">
        <v>1.55</v>
      </c>
      <c r="O905">
        <v>1110</v>
      </c>
      <c r="P905" t="s">
        <v>1528</v>
      </c>
      <c r="Q905">
        <v>352</v>
      </c>
      <c r="R905" t="s">
        <v>96</v>
      </c>
    </row>
    <row r="906" spans="1:18">
      <c r="A906" s="542">
        <v>905</v>
      </c>
      <c r="B906" s="403">
        <v>43367.912499999999</v>
      </c>
      <c r="C906" t="s">
        <v>96</v>
      </c>
      <c r="D906">
        <v>0.03</v>
      </c>
      <c r="E906" t="s">
        <v>257</v>
      </c>
      <c r="F906">
        <v>1.1748000000000001</v>
      </c>
      <c r="I906" s="403">
        <v>43368.556944444441</v>
      </c>
      <c r="J906">
        <v>1.1774</v>
      </c>
      <c r="K906">
        <v>0</v>
      </c>
      <c r="M906">
        <v>-0.37</v>
      </c>
      <c r="N906">
        <v>7.43</v>
      </c>
      <c r="O906">
        <v>1110</v>
      </c>
      <c r="P906" t="s">
        <v>1527</v>
      </c>
      <c r="Q906">
        <v>352</v>
      </c>
      <c r="R906" t="s">
        <v>96</v>
      </c>
    </row>
    <row r="907" spans="1:18">
      <c r="A907" s="542">
        <v>906</v>
      </c>
      <c r="B907" s="403">
        <v>43368.180555555555</v>
      </c>
      <c r="C907" t="s">
        <v>96</v>
      </c>
      <c r="D907">
        <v>0.04</v>
      </c>
      <c r="E907" t="s">
        <v>257</v>
      </c>
      <c r="F907">
        <v>1.1732</v>
      </c>
      <c r="I907" s="403">
        <v>43368.556944444441</v>
      </c>
      <c r="J907">
        <v>1.1774</v>
      </c>
      <c r="K907">
        <v>0</v>
      </c>
      <c r="M907">
        <v>0</v>
      </c>
      <c r="N907">
        <v>16.8</v>
      </c>
      <c r="O907">
        <v>1110</v>
      </c>
      <c r="P907" t="s">
        <v>1526</v>
      </c>
      <c r="Q907">
        <v>352</v>
      </c>
      <c r="R907" t="s">
        <v>96</v>
      </c>
    </row>
    <row r="908" spans="1:18">
      <c r="A908" s="542">
        <v>907</v>
      </c>
      <c r="B908" s="403">
        <v>43368.322222222225</v>
      </c>
      <c r="C908" t="s">
        <v>97</v>
      </c>
      <c r="D908">
        <v>0.01</v>
      </c>
      <c r="E908" t="s">
        <v>257</v>
      </c>
      <c r="F908">
        <v>1.1742999999999999</v>
      </c>
      <c r="I908" s="403">
        <v>43368.427777777775</v>
      </c>
      <c r="J908">
        <v>1.1742999999999999</v>
      </c>
      <c r="K908">
        <v>0</v>
      </c>
      <c r="M908">
        <v>0</v>
      </c>
      <c r="N908">
        <v>0</v>
      </c>
      <c r="O908">
        <v>1110</v>
      </c>
      <c r="P908" t="s">
        <v>579</v>
      </c>
      <c r="Q908">
        <v>353</v>
      </c>
      <c r="R908" t="s">
        <v>97</v>
      </c>
    </row>
    <row r="909" spans="1:18">
      <c r="A909" s="542">
        <v>908</v>
      </c>
      <c r="B909" s="403">
        <v>43368.348611111112</v>
      </c>
      <c r="C909" t="s">
        <v>97</v>
      </c>
      <c r="D909">
        <v>0.01</v>
      </c>
      <c r="E909" t="s">
        <v>257</v>
      </c>
      <c r="F909">
        <v>1.1755</v>
      </c>
      <c r="I909" s="403">
        <v>43368.427777777775</v>
      </c>
      <c r="J909">
        <v>1.1742999999999999</v>
      </c>
      <c r="K909">
        <v>0</v>
      </c>
      <c r="M909">
        <v>0</v>
      </c>
      <c r="N909">
        <v>1.2</v>
      </c>
      <c r="O909">
        <v>1110</v>
      </c>
      <c r="P909" t="s">
        <v>1532</v>
      </c>
      <c r="Q909">
        <v>353</v>
      </c>
      <c r="R909" t="s">
        <v>97</v>
      </c>
    </row>
    <row r="910" spans="1:18">
      <c r="A910" s="542">
        <v>909</v>
      </c>
      <c r="B910" s="403">
        <v>43368.402777777781</v>
      </c>
      <c r="C910" t="s">
        <v>97</v>
      </c>
      <c r="D910">
        <v>0.01</v>
      </c>
      <c r="E910" t="s">
        <v>257</v>
      </c>
      <c r="F910">
        <v>1.1769000000000001</v>
      </c>
      <c r="I910" s="403">
        <v>43368.427777777775</v>
      </c>
      <c r="J910">
        <v>1.1742999999999999</v>
      </c>
      <c r="K910">
        <v>0</v>
      </c>
      <c r="M910">
        <v>0</v>
      </c>
      <c r="N910">
        <v>2.6</v>
      </c>
      <c r="O910">
        <v>1110</v>
      </c>
      <c r="P910" t="s">
        <v>1531</v>
      </c>
      <c r="Q910">
        <v>353</v>
      </c>
      <c r="R910" t="s">
        <v>97</v>
      </c>
    </row>
    <row r="911" spans="1:18">
      <c r="A911" s="542">
        <v>910</v>
      </c>
      <c r="B911" s="403">
        <v>43368.431250000001</v>
      </c>
      <c r="C911" t="s">
        <v>97</v>
      </c>
      <c r="D911">
        <v>0.01</v>
      </c>
      <c r="E911" t="s">
        <v>257</v>
      </c>
      <c r="F911">
        <v>1.1742999999999999</v>
      </c>
      <c r="I911" s="403">
        <v>43369.523611111108</v>
      </c>
      <c r="J911">
        <v>1.1755</v>
      </c>
      <c r="K911">
        <v>0</v>
      </c>
      <c r="M911">
        <v>0.02</v>
      </c>
      <c r="N911">
        <v>-1.18</v>
      </c>
      <c r="O911">
        <v>1110</v>
      </c>
      <c r="P911" t="s">
        <v>579</v>
      </c>
      <c r="Q911">
        <v>354</v>
      </c>
      <c r="R911" t="s">
        <v>97</v>
      </c>
    </row>
    <row r="912" spans="1:18">
      <c r="A912" s="542">
        <v>911</v>
      </c>
      <c r="B912" s="403">
        <v>43368.45</v>
      </c>
      <c r="C912" t="s">
        <v>97</v>
      </c>
      <c r="D912">
        <v>0.01</v>
      </c>
      <c r="E912" t="s">
        <v>257</v>
      </c>
      <c r="F912">
        <v>1.1758</v>
      </c>
      <c r="I912" s="403">
        <v>43369.523611111108</v>
      </c>
      <c r="J912">
        <v>1.1755</v>
      </c>
      <c r="K912">
        <v>0</v>
      </c>
      <c r="M912">
        <v>0.02</v>
      </c>
      <c r="N912">
        <v>0.32</v>
      </c>
      <c r="O912">
        <v>1110</v>
      </c>
      <c r="P912" t="s">
        <v>1525</v>
      </c>
      <c r="Q912">
        <v>354</v>
      </c>
      <c r="R912" t="s">
        <v>97</v>
      </c>
    </row>
    <row r="913" spans="1:18">
      <c r="A913" s="542">
        <v>912</v>
      </c>
      <c r="B913" s="403">
        <v>43368.556250000001</v>
      </c>
      <c r="C913" t="s">
        <v>97</v>
      </c>
      <c r="D913">
        <v>0.01</v>
      </c>
      <c r="E913" t="s">
        <v>257</v>
      </c>
      <c r="F913">
        <v>1.1771</v>
      </c>
      <c r="I913" s="403">
        <v>43369.523611111108</v>
      </c>
      <c r="J913">
        <v>1.1755</v>
      </c>
      <c r="K913">
        <v>0</v>
      </c>
      <c r="M913">
        <v>0.02</v>
      </c>
      <c r="N913">
        <v>1.62</v>
      </c>
      <c r="O913">
        <v>1110</v>
      </c>
      <c r="P913" t="s">
        <v>1524</v>
      </c>
      <c r="Q913">
        <v>354</v>
      </c>
      <c r="R913" t="s">
        <v>97</v>
      </c>
    </row>
    <row r="914" spans="1:18">
      <c r="A914" s="542">
        <v>913</v>
      </c>
      <c r="B914" s="403">
        <v>43368.570138888892</v>
      </c>
      <c r="C914" t="s">
        <v>97</v>
      </c>
      <c r="D914">
        <v>0.02</v>
      </c>
      <c r="E914" t="s">
        <v>257</v>
      </c>
      <c r="F914">
        <v>1.1785000000000001</v>
      </c>
      <c r="I914" s="403">
        <v>43369.523611111108</v>
      </c>
      <c r="J914">
        <v>1.1755</v>
      </c>
      <c r="K914">
        <v>0</v>
      </c>
      <c r="M914">
        <v>0.03</v>
      </c>
      <c r="N914">
        <v>6.03</v>
      </c>
      <c r="O914">
        <v>1110</v>
      </c>
      <c r="P914" t="s">
        <v>1523</v>
      </c>
      <c r="Q914">
        <v>354</v>
      </c>
      <c r="R914" t="s">
        <v>97</v>
      </c>
    </row>
    <row r="915" spans="1:18">
      <c r="A915" s="542">
        <v>914</v>
      </c>
      <c r="B915" s="403">
        <v>43368.634722222225</v>
      </c>
      <c r="C915" t="s">
        <v>96</v>
      </c>
      <c r="D915">
        <v>0.01</v>
      </c>
      <c r="E915" t="s">
        <v>257</v>
      </c>
      <c r="F915">
        <v>1.1778999999999999</v>
      </c>
      <c r="I915" s="403">
        <v>43368.671527777777</v>
      </c>
      <c r="J915">
        <v>1.1791</v>
      </c>
      <c r="K915">
        <v>0</v>
      </c>
      <c r="M915">
        <v>0</v>
      </c>
      <c r="N915">
        <v>1.2</v>
      </c>
      <c r="O915">
        <v>1110</v>
      </c>
      <c r="P915" t="s">
        <v>579</v>
      </c>
      <c r="Q915">
        <v>355</v>
      </c>
      <c r="R915" t="s">
        <v>96</v>
      </c>
    </row>
    <row r="916" spans="1:18">
      <c r="A916" s="542">
        <v>915</v>
      </c>
      <c r="B916" s="403">
        <v>43368.674305555556</v>
      </c>
      <c r="C916" t="s">
        <v>96</v>
      </c>
      <c r="D916">
        <v>0.01</v>
      </c>
      <c r="E916" t="s">
        <v>257</v>
      </c>
      <c r="F916">
        <v>1.1789000000000001</v>
      </c>
      <c r="I916" s="403">
        <v>43369.833333333336</v>
      </c>
      <c r="J916">
        <v>1.1773</v>
      </c>
      <c r="K916">
        <v>0</v>
      </c>
      <c r="M916">
        <v>-0.12</v>
      </c>
      <c r="N916">
        <v>-1.72</v>
      </c>
      <c r="O916">
        <v>1110</v>
      </c>
      <c r="P916" t="s">
        <v>579</v>
      </c>
      <c r="Q916">
        <v>356</v>
      </c>
      <c r="R916" t="s">
        <v>96</v>
      </c>
    </row>
    <row r="917" spans="1:18">
      <c r="A917" s="542">
        <v>916</v>
      </c>
      <c r="B917" s="403">
        <v>43368.712500000001</v>
      </c>
      <c r="C917" t="s">
        <v>96</v>
      </c>
      <c r="D917">
        <v>0.01</v>
      </c>
      <c r="E917" t="s">
        <v>257</v>
      </c>
      <c r="F917">
        <v>1.1777</v>
      </c>
      <c r="I917" s="403">
        <v>43369.833333333336</v>
      </c>
      <c r="J917">
        <v>1.1773</v>
      </c>
      <c r="K917">
        <v>0</v>
      </c>
      <c r="M917">
        <v>-0.12</v>
      </c>
      <c r="N917">
        <v>-0.52</v>
      </c>
      <c r="O917">
        <v>1110</v>
      </c>
      <c r="P917" t="s">
        <v>1522</v>
      </c>
      <c r="Q917">
        <v>356</v>
      </c>
      <c r="R917" t="s">
        <v>96</v>
      </c>
    </row>
    <row r="918" spans="1:18">
      <c r="A918" s="542">
        <v>917</v>
      </c>
      <c r="B918" s="403">
        <v>43368.813888888886</v>
      </c>
      <c r="C918" t="s">
        <v>96</v>
      </c>
      <c r="D918">
        <v>0.01</v>
      </c>
      <c r="E918" t="s">
        <v>257</v>
      </c>
      <c r="F918">
        <v>1.1763999999999999</v>
      </c>
      <c r="I918" s="403">
        <v>43369.833333333336</v>
      </c>
      <c r="J918">
        <v>1.1773</v>
      </c>
      <c r="K918">
        <v>0</v>
      </c>
      <c r="M918">
        <v>-0.12</v>
      </c>
      <c r="N918">
        <v>0.78</v>
      </c>
      <c r="O918">
        <v>1110</v>
      </c>
      <c r="P918" t="s">
        <v>1521</v>
      </c>
      <c r="Q918">
        <v>356</v>
      </c>
      <c r="R918" t="s">
        <v>96</v>
      </c>
    </row>
    <row r="919" spans="1:18">
      <c r="A919" s="542">
        <v>918</v>
      </c>
      <c r="B919" s="403">
        <v>43369.537499999999</v>
      </c>
      <c r="C919" t="s">
        <v>96</v>
      </c>
      <c r="D919">
        <v>0.02</v>
      </c>
      <c r="E919" t="s">
        <v>257</v>
      </c>
      <c r="F919">
        <v>1.1749000000000001</v>
      </c>
      <c r="I919" s="403">
        <v>43369.833333333336</v>
      </c>
      <c r="J919">
        <v>1.1773</v>
      </c>
      <c r="K919">
        <v>0</v>
      </c>
      <c r="M919">
        <v>0</v>
      </c>
      <c r="N919">
        <v>4.8</v>
      </c>
      <c r="O919">
        <v>1110</v>
      </c>
      <c r="P919" t="s">
        <v>1520</v>
      </c>
      <c r="Q919">
        <v>356</v>
      </c>
      <c r="R919" t="s">
        <v>96</v>
      </c>
    </row>
    <row r="920" spans="1:18">
      <c r="A920" s="542">
        <v>920</v>
      </c>
      <c r="B920" s="403">
        <v>43369.59652777778</v>
      </c>
      <c r="C920" t="s">
        <v>96</v>
      </c>
      <c r="D920">
        <v>0.03</v>
      </c>
      <c r="E920" t="s">
        <v>257</v>
      </c>
      <c r="F920">
        <v>1.1734</v>
      </c>
      <c r="I920" s="403">
        <v>43369.833333333336</v>
      </c>
      <c r="J920">
        <v>1.1773</v>
      </c>
      <c r="K920">
        <v>0</v>
      </c>
      <c r="M920">
        <v>0</v>
      </c>
      <c r="N920">
        <v>11.7</v>
      </c>
      <c r="O920">
        <v>1110</v>
      </c>
      <c r="P920" t="s">
        <v>1519</v>
      </c>
      <c r="Q920">
        <v>356</v>
      </c>
      <c r="R920" t="s">
        <v>96</v>
      </c>
    </row>
    <row r="921" spans="1:18">
      <c r="A921" s="542">
        <v>919</v>
      </c>
      <c r="B921" s="403">
        <v>43369.564583333333</v>
      </c>
      <c r="C921" t="s">
        <v>97</v>
      </c>
      <c r="D921">
        <v>0.01</v>
      </c>
      <c r="E921" t="s">
        <v>257</v>
      </c>
      <c r="F921">
        <v>1.1744000000000001</v>
      </c>
      <c r="I921" s="403">
        <v>43369.597222222219</v>
      </c>
      <c r="J921">
        <v>1.1732</v>
      </c>
      <c r="K921">
        <v>0</v>
      </c>
      <c r="M921">
        <v>0</v>
      </c>
      <c r="N921">
        <v>1.2</v>
      </c>
      <c r="O921">
        <v>1110</v>
      </c>
      <c r="P921" t="s">
        <v>579</v>
      </c>
      <c r="Q921">
        <v>357</v>
      </c>
      <c r="R921" t="s">
        <v>97</v>
      </c>
    </row>
    <row r="922" spans="1:18">
      <c r="A922" s="542">
        <v>921</v>
      </c>
      <c r="B922" s="403">
        <v>43369.697222222225</v>
      </c>
      <c r="C922" t="s">
        <v>97</v>
      </c>
      <c r="D922">
        <v>0.01</v>
      </c>
      <c r="E922" t="s">
        <v>257</v>
      </c>
      <c r="F922">
        <v>1.1745000000000001</v>
      </c>
      <c r="I922" s="403">
        <v>43369.852777777778</v>
      </c>
      <c r="J922">
        <v>1.1759999999999999</v>
      </c>
      <c r="K922">
        <v>0</v>
      </c>
      <c r="M922">
        <v>0</v>
      </c>
      <c r="N922">
        <v>-1.5</v>
      </c>
      <c r="O922">
        <v>1110</v>
      </c>
      <c r="P922" t="s">
        <v>579</v>
      </c>
      <c r="Q922">
        <v>358</v>
      </c>
      <c r="R922" t="s">
        <v>97</v>
      </c>
    </row>
    <row r="923" spans="1:18">
      <c r="A923" s="542">
        <v>922</v>
      </c>
      <c r="B923" s="403">
        <v>43369.803472222222</v>
      </c>
      <c r="C923" t="s">
        <v>97</v>
      </c>
      <c r="D923">
        <v>0.01</v>
      </c>
      <c r="E923" t="s">
        <v>257</v>
      </c>
      <c r="F923">
        <v>1.1758</v>
      </c>
      <c r="I923" s="403">
        <v>43369.852777777778</v>
      </c>
      <c r="J923">
        <v>1.1759999999999999</v>
      </c>
      <c r="K923">
        <v>0</v>
      </c>
      <c r="M923">
        <v>0</v>
      </c>
      <c r="N923">
        <v>-0.2</v>
      </c>
      <c r="O923">
        <v>1110</v>
      </c>
      <c r="P923" t="s">
        <v>1518</v>
      </c>
      <c r="Q923">
        <v>358</v>
      </c>
      <c r="R923" t="s">
        <v>97</v>
      </c>
    </row>
    <row r="924" spans="1:18">
      <c r="A924" s="542">
        <v>923</v>
      </c>
      <c r="B924" s="403">
        <v>43369.833333333336</v>
      </c>
      <c r="C924" t="s">
        <v>97</v>
      </c>
      <c r="D924">
        <v>0.01</v>
      </c>
      <c r="E924" t="s">
        <v>257</v>
      </c>
      <c r="F924">
        <v>1.1778</v>
      </c>
      <c r="I924" s="403">
        <v>43369.852777777778</v>
      </c>
      <c r="J924">
        <v>1.1759999999999999</v>
      </c>
      <c r="K924">
        <v>0</v>
      </c>
      <c r="M924">
        <v>0</v>
      </c>
      <c r="N924">
        <v>1.8</v>
      </c>
      <c r="O924">
        <v>1110</v>
      </c>
      <c r="P924" t="s">
        <v>622</v>
      </c>
      <c r="Q924">
        <v>358</v>
      </c>
      <c r="R924" t="s">
        <v>97</v>
      </c>
    </row>
    <row r="925" spans="1:18">
      <c r="A925" s="542">
        <v>924</v>
      </c>
      <c r="B925" s="403">
        <v>43369.837500000001</v>
      </c>
      <c r="C925" t="s">
        <v>97</v>
      </c>
      <c r="D925">
        <v>0.02</v>
      </c>
      <c r="E925" t="s">
        <v>257</v>
      </c>
      <c r="F925">
        <v>1.1795</v>
      </c>
      <c r="I925" s="403">
        <v>43369.852777777778</v>
      </c>
      <c r="J925">
        <v>1.1759999999999999</v>
      </c>
      <c r="K925">
        <v>0</v>
      </c>
      <c r="M925">
        <v>0</v>
      </c>
      <c r="N925">
        <v>7</v>
      </c>
      <c r="O925">
        <v>1110</v>
      </c>
      <c r="P925" t="s">
        <v>623</v>
      </c>
      <c r="Q925">
        <v>358</v>
      </c>
      <c r="R925" t="s">
        <v>97</v>
      </c>
    </row>
    <row r="926" spans="1:18">
      <c r="A926" s="542">
        <v>925</v>
      </c>
      <c r="B926" s="403">
        <v>43369.85</v>
      </c>
      <c r="C926" t="s">
        <v>96</v>
      </c>
      <c r="D926">
        <v>0.01</v>
      </c>
      <c r="E926" t="s">
        <v>257</v>
      </c>
      <c r="F926">
        <v>1.1769000000000001</v>
      </c>
      <c r="I926" s="403">
        <v>43369.881249999999</v>
      </c>
      <c r="J926">
        <v>1.1769000000000001</v>
      </c>
      <c r="K926">
        <v>0</v>
      </c>
      <c r="M926">
        <v>0</v>
      </c>
      <c r="N926">
        <v>0</v>
      </c>
      <c r="O926">
        <v>1110</v>
      </c>
      <c r="P926" t="s">
        <v>579</v>
      </c>
      <c r="Q926">
        <v>359</v>
      </c>
      <c r="R926" t="s">
        <v>96</v>
      </c>
    </row>
    <row r="927" spans="1:18">
      <c r="A927" s="542">
        <v>926</v>
      </c>
      <c r="B927" s="403">
        <v>43369.852777777778</v>
      </c>
      <c r="C927" t="s">
        <v>96</v>
      </c>
      <c r="D927">
        <v>0.01</v>
      </c>
      <c r="E927" t="s">
        <v>257</v>
      </c>
      <c r="F927">
        <v>1.1756</v>
      </c>
      <c r="I927" s="403">
        <v>43369.881249999999</v>
      </c>
      <c r="J927">
        <v>1.1769000000000001</v>
      </c>
      <c r="K927">
        <v>0</v>
      </c>
      <c r="M927">
        <v>0</v>
      </c>
      <c r="N927">
        <v>1.3</v>
      </c>
      <c r="O927">
        <v>1110</v>
      </c>
      <c r="P927" t="s">
        <v>1517</v>
      </c>
      <c r="Q927">
        <v>359</v>
      </c>
      <c r="R927" t="s">
        <v>96</v>
      </c>
    </row>
    <row r="928" spans="1:18">
      <c r="A928" s="542">
        <v>928</v>
      </c>
      <c r="B928" s="403">
        <v>43369.861805555556</v>
      </c>
      <c r="C928" t="s">
        <v>96</v>
      </c>
      <c r="D928">
        <v>0.01</v>
      </c>
      <c r="E928" t="s">
        <v>257</v>
      </c>
      <c r="F928">
        <v>1.1742999999999999</v>
      </c>
      <c r="I928" s="403">
        <v>43369.881249999999</v>
      </c>
      <c r="J928">
        <v>1.1769000000000001</v>
      </c>
      <c r="K928">
        <v>0</v>
      </c>
      <c r="M928">
        <v>0</v>
      </c>
      <c r="N928">
        <v>2.6</v>
      </c>
      <c r="O928">
        <v>1110</v>
      </c>
      <c r="P928" t="s">
        <v>624</v>
      </c>
      <c r="Q928">
        <v>359</v>
      </c>
      <c r="R928" t="s">
        <v>96</v>
      </c>
    </row>
    <row r="929" spans="1:18">
      <c r="A929" s="542">
        <v>927</v>
      </c>
      <c r="B929" s="403">
        <v>43369.855555555558</v>
      </c>
      <c r="C929" t="s">
        <v>97</v>
      </c>
      <c r="D929">
        <v>0.01</v>
      </c>
      <c r="E929" t="s">
        <v>257</v>
      </c>
      <c r="F929">
        <v>1.1758999999999999</v>
      </c>
      <c r="I929" s="403">
        <v>43369.85833333333</v>
      </c>
      <c r="J929">
        <v>1.1745000000000001</v>
      </c>
      <c r="K929">
        <v>0</v>
      </c>
      <c r="M929">
        <v>0</v>
      </c>
      <c r="N929">
        <v>1.4</v>
      </c>
      <c r="O929">
        <v>1110</v>
      </c>
      <c r="P929" t="s">
        <v>579</v>
      </c>
      <c r="Q929">
        <v>360</v>
      </c>
      <c r="R929" t="s">
        <v>97</v>
      </c>
    </row>
    <row r="930" spans="1:18">
      <c r="A930" s="542">
        <v>929</v>
      </c>
      <c r="B930" s="403">
        <v>43369.872916666667</v>
      </c>
      <c r="C930" t="s">
        <v>97</v>
      </c>
      <c r="D930">
        <v>0.01</v>
      </c>
      <c r="E930" t="s">
        <v>257</v>
      </c>
      <c r="F930">
        <v>1.1753</v>
      </c>
      <c r="I930" s="403">
        <v>43369.911805555559</v>
      </c>
      <c r="J930">
        <v>1.1747000000000001</v>
      </c>
      <c r="K930">
        <v>0</v>
      </c>
      <c r="M930">
        <v>0</v>
      </c>
      <c r="N930">
        <v>0.6</v>
      </c>
      <c r="O930">
        <v>1110</v>
      </c>
      <c r="P930" t="s">
        <v>579</v>
      </c>
      <c r="Q930">
        <v>361</v>
      </c>
      <c r="R930" t="s">
        <v>97</v>
      </c>
    </row>
    <row r="931" spans="1:18">
      <c r="A931" s="542">
        <v>930</v>
      </c>
      <c r="B931" s="403">
        <v>43369.875694444447</v>
      </c>
      <c r="C931" t="s">
        <v>97</v>
      </c>
      <c r="D931">
        <v>0.01</v>
      </c>
      <c r="E931" t="s">
        <v>257</v>
      </c>
      <c r="F931">
        <v>1.1765000000000001</v>
      </c>
      <c r="I931" s="403">
        <v>43369.911805555559</v>
      </c>
      <c r="J931">
        <v>1.1747000000000001</v>
      </c>
      <c r="K931">
        <v>0</v>
      </c>
      <c r="M931">
        <v>0</v>
      </c>
      <c r="N931">
        <v>1.8</v>
      </c>
      <c r="O931">
        <v>1110</v>
      </c>
      <c r="P931" t="s">
        <v>1516</v>
      </c>
      <c r="Q931">
        <v>361</v>
      </c>
      <c r="R931" t="s">
        <v>97</v>
      </c>
    </row>
    <row r="932" spans="1:18">
      <c r="A932" s="542">
        <v>931</v>
      </c>
      <c r="B932" s="403">
        <v>43369.884027777778</v>
      </c>
      <c r="C932" t="s">
        <v>96</v>
      </c>
      <c r="D932">
        <v>0.01</v>
      </c>
      <c r="E932" t="s">
        <v>257</v>
      </c>
      <c r="F932">
        <v>1.1761999999999999</v>
      </c>
      <c r="I932" s="403">
        <v>43383.742361111108</v>
      </c>
      <c r="J932">
        <v>1.1541999999999999</v>
      </c>
      <c r="K932">
        <v>0</v>
      </c>
      <c r="M932">
        <v>-1.7</v>
      </c>
      <c r="N932">
        <v>-23.7</v>
      </c>
      <c r="O932">
        <v>1110</v>
      </c>
      <c r="P932" t="s">
        <v>579</v>
      </c>
      <c r="Q932">
        <v>362</v>
      </c>
      <c r="R932" t="s">
        <v>96</v>
      </c>
    </row>
    <row r="933" spans="1:18">
      <c r="A933" s="542">
        <v>932</v>
      </c>
      <c r="B933" s="403">
        <v>43369.910416666666</v>
      </c>
      <c r="C933" t="s">
        <v>96</v>
      </c>
      <c r="D933">
        <v>0.01</v>
      </c>
      <c r="E933" t="s">
        <v>257</v>
      </c>
      <c r="F933">
        <v>1.1749000000000001</v>
      </c>
      <c r="I933" s="403">
        <v>43383.742361111108</v>
      </c>
      <c r="J933">
        <v>1.1541999999999999</v>
      </c>
      <c r="K933">
        <v>0</v>
      </c>
      <c r="M933">
        <v>-1.7</v>
      </c>
      <c r="N933">
        <v>-22.4</v>
      </c>
      <c r="O933">
        <v>1110</v>
      </c>
      <c r="P933" t="s">
        <v>1482</v>
      </c>
      <c r="Q933">
        <v>362</v>
      </c>
      <c r="R933" t="s">
        <v>96</v>
      </c>
    </row>
    <row r="934" spans="1:18">
      <c r="A934" s="542">
        <v>935</v>
      </c>
      <c r="B934" s="403">
        <v>43370.297222222223</v>
      </c>
      <c r="C934" t="s">
        <v>96</v>
      </c>
      <c r="D934">
        <v>0.01</v>
      </c>
      <c r="E934" t="s">
        <v>257</v>
      </c>
      <c r="F934">
        <v>1.1736</v>
      </c>
      <c r="I934" s="403">
        <v>43383.742361111108</v>
      </c>
      <c r="J934">
        <v>1.1541999999999999</v>
      </c>
      <c r="K934">
        <v>0</v>
      </c>
      <c r="M934">
        <v>-1.33</v>
      </c>
      <c r="N934">
        <v>-20.73</v>
      </c>
      <c r="O934">
        <v>1110</v>
      </c>
      <c r="P934" t="s">
        <v>1481</v>
      </c>
      <c r="Q934">
        <v>362</v>
      </c>
      <c r="R934" t="s">
        <v>96</v>
      </c>
    </row>
    <row r="935" spans="1:18">
      <c r="A935" s="542">
        <v>936</v>
      </c>
      <c r="B935" s="403">
        <v>43370.302777777775</v>
      </c>
      <c r="C935" t="s">
        <v>96</v>
      </c>
      <c r="D935">
        <v>0.02</v>
      </c>
      <c r="E935" t="s">
        <v>257</v>
      </c>
      <c r="F935">
        <v>1.1716</v>
      </c>
      <c r="I935" s="403">
        <v>43383.742361111108</v>
      </c>
      <c r="J935">
        <v>1.1541999999999999</v>
      </c>
      <c r="K935">
        <v>0</v>
      </c>
      <c r="M935">
        <v>-2.74</v>
      </c>
      <c r="N935">
        <v>-37.54</v>
      </c>
      <c r="O935">
        <v>1110</v>
      </c>
      <c r="P935" t="s">
        <v>1483</v>
      </c>
      <c r="Q935">
        <v>362</v>
      </c>
      <c r="R935" t="s">
        <v>96</v>
      </c>
    </row>
    <row r="936" spans="1:18">
      <c r="A936" s="542">
        <v>937</v>
      </c>
      <c r="B936" s="403">
        <v>43370.327777777777</v>
      </c>
      <c r="C936" t="s">
        <v>96</v>
      </c>
      <c r="D936">
        <v>0.03</v>
      </c>
      <c r="E936" t="s">
        <v>257</v>
      </c>
      <c r="F936">
        <v>1.1700999999999999</v>
      </c>
      <c r="I936" s="403">
        <v>43383.742361111108</v>
      </c>
      <c r="J936">
        <v>1.1541999999999999</v>
      </c>
      <c r="K936">
        <v>0</v>
      </c>
      <c r="M936">
        <v>-4.08</v>
      </c>
      <c r="N936">
        <v>-51.78</v>
      </c>
      <c r="O936">
        <v>1110</v>
      </c>
      <c r="P936" t="s">
        <v>1484</v>
      </c>
      <c r="Q936">
        <v>362</v>
      </c>
      <c r="R936" t="s">
        <v>96</v>
      </c>
    </row>
    <row r="937" spans="1:18">
      <c r="A937" s="542">
        <v>944</v>
      </c>
      <c r="B937" s="403">
        <v>43370.615277777775</v>
      </c>
      <c r="C937" t="s">
        <v>96</v>
      </c>
      <c r="D937">
        <v>0.04</v>
      </c>
      <c r="E937" t="s">
        <v>257</v>
      </c>
      <c r="F937">
        <v>1.1682999999999999</v>
      </c>
      <c r="I937" s="403">
        <v>43383.742361111108</v>
      </c>
      <c r="J937">
        <v>1.1541999999999999</v>
      </c>
      <c r="K937">
        <v>0</v>
      </c>
      <c r="M937">
        <v>-5.49</v>
      </c>
      <c r="N937">
        <v>-61.89</v>
      </c>
      <c r="O937">
        <v>1110</v>
      </c>
      <c r="P937" t="s">
        <v>1485</v>
      </c>
      <c r="Q937">
        <v>362</v>
      </c>
      <c r="R937" t="s">
        <v>96</v>
      </c>
    </row>
    <row r="938" spans="1:18">
      <c r="A938" s="542">
        <v>947</v>
      </c>
      <c r="B938" s="403">
        <v>43370.836805555555</v>
      </c>
      <c r="C938" t="s">
        <v>96</v>
      </c>
      <c r="D938">
        <v>0.06</v>
      </c>
      <c r="E938" t="s">
        <v>257</v>
      </c>
      <c r="F938">
        <v>1.1661999999999999</v>
      </c>
      <c r="I938" s="403">
        <v>43383.742361111108</v>
      </c>
      <c r="J938">
        <v>1.1541999999999999</v>
      </c>
      <c r="K938">
        <v>0</v>
      </c>
      <c r="M938">
        <v>-8.15</v>
      </c>
      <c r="N938">
        <v>-80.150000000000006</v>
      </c>
      <c r="O938">
        <v>1110</v>
      </c>
      <c r="P938" t="s">
        <v>1486</v>
      </c>
      <c r="Q938">
        <v>362</v>
      </c>
      <c r="R938" t="s">
        <v>96</v>
      </c>
    </row>
    <row r="939" spans="1:18">
      <c r="A939" s="542">
        <v>950</v>
      </c>
      <c r="B939" s="403">
        <v>43371.003472222219</v>
      </c>
      <c r="C939" t="s">
        <v>96</v>
      </c>
      <c r="D939">
        <v>0.09</v>
      </c>
      <c r="E939" t="s">
        <v>257</v>
      </c>
      <c r="F939">
        <v>1.1638999999999999</v>
      </c>
      <c r="I939" s="403">
        <v>43383.742361111108</v>
      </c>
      <c r="J939">
        <v>1.1541999999999999</v>
      </c>
      <c r="K939">
        <v>0</v>
      </c>
      <c r="M939">
        <v>-11.19</v>
      </c>
      <c r="N939">
        <v>-98.49</v>
      </c>
      <c r="O939">
        <v>1110</v>
      </c>
      <c r="P939" t="s">
        <v>1488</v>
      </c>
      <c r="Q939">
        <v>362</v>
      </c>
      <c r="R939" t="s">
        <v>96</v>
      </c>
    </row>
    <row r="940" spans="1:18">
      <c r="A940" s="542">
        <v>952</v>
      </c>
      <c r="B940" s="403">
        <v>43371.454861111109</v>
      </c>
      <c r="C940" t="s">
        <v>96</v>
      </c>
      <c r="D940">
        <v>0.13</v>
      </c>
      <c r="E940" t="s">
        <v>257</v>
      </c>
      <c r="F940">
        <v>1.1613</v>
      </c>
      <c r="I940" s="403">
        <v>43383.742361111108</v>
      </c>
      <c r="J940">
        <v>1.1541999999999999</v>
      </c>
      <c r="K940">
        <v>0</v>
      </c>
      <c r="M940">
        <v>-16.11</v>
      </c>
      <c r="N940">
        <v>-108.41</v>
      </c>
      <c r="O940">
        <v>1110</v>
      </c>
      <c r="P940" t="s">
        <v>1489</v>
      </c>
      <c r="Q940">
        <v>362</v>
      </c>
      <c r="R940" t="s">
        <v>96</v>
      </c>
    </row>
    <row r="941" spans="1:18">
      <c r="A941" s="542">
        <v>953</v>
      </c>
      <c r="B941" s="403">
        <v>43371.543749999997</v>
      </c>
      <c r="C941" t="s">
        <v>96</v>
      </c>
      <c r="D941">
        <v>0.2</v>
      </c>
      <c r="E941" t="s">
        <v>257</v>
      </c>
      <c r="F941">
        <v>1.1579999999999999</v>
      </c>
      <c r="I941" s="403">
        <v>43383.742361111108</v>
      </c>
      <c r="J941">
        <v>1.1541999999999999</v>
      </c>
      <c r="K941">
        <v>0</v>
      </c>
      <c r="M941">
        <v>-24.81</v>
      </c>
      <c r="N941">
        <v>-100.81</v>
      </c>
      <c r="O941">
        <v>1110</v>
      </c>
      <c r="P941" t="s">
        <v>1487</v>
      </c>
      <c r="Q941">
        <v>362</v>
      </c>
      <c r="R941" t="s">
        <v>96</v>
      </c>
    </row>
    <row r="942" spans="1:18">
      <c r="A942" s="542">
        <v>965</v>
      </c>
      <c r="B942" s="403">
        <v>43375.34375</v>
      </c>
      <c r="C942" t="s">
        <v>96</v>
      </c>
      <c r="D942">
        <v>0.32</v>
      </c>
      <c r="E942" t="s">
        <v>257</v>
      </c>
      <c r="F942">
        <v>1.1540999999999999</v>
      </c>
      <c r="I942" s="403">
        <v>43383.742361111108</v>
      </c>
      <c r="J942">
        <v>1.1541999999999999</v>
      </c>
      <c r="K942">
        <v>0</v>
      </c>
      <c r="M942">
        <v>-31.76</v>
      </c>
      <c r="N942">
        <v>-28.56</v>
      </c>
      <c r="O942">
        <v>1110</v>
      </c>
      <c r="P942" t="s">
        <v>1480</v>
      </c>
      <c r="Q942">
        <v>362</v>
      </c>
      <c r="R942" t="s">
        <v>96</v>
      </c>
    </row>
    <row r="943" spans="1:18">
      <c r="A943" s="542">
        <v>977</v>
      </c>
      <c r="B943" s="403">
        <v>43376.943749999999</v>
      </c>
      <c r="C943" t="s">
        <v>96</v>
      </c>
      <c r="D943">
        <v>0.52</v>
      </c>
      <c r="E943" t="s">
        <v>257</v>
      </c>
      <c r="F943">
        <v>1.1494</v>
      </c>
      <c r="I943" s="403">
        <v>43383.742361111108</v>
      </c>
      <c r="J943">
        <v>1.1541999999999999</v>
      </c>
      <c r="K943">
        <v>0</v>
      </c>
      <c r="M943">
        <v>-45.16</v>
      </c>
      <c r="N943">
        <v>204.44</v>
      </c>
      <c r="O943">
        <v>1110</v>
      </c>
      <c r="P943" t="s">
        <v>1479</v>
      </c>
      <c r="Q943">
        <v>362</v>
      </c>
      <c r="R943" t="s">
        <v>96</v>
      </c>
    </row>
    <row r="944" spans="1:18">
      <c r="A944" s="542">
        <v>999</v>
      </c>
      <c r="B944" s="403">
        <v>43382.555555555555</v>
      </c>
      <c r="C944" t="s">
        <v>96</v>
      </c>
      <c r="D944">
        <v>0.86</v>
      </c>
      <c r="E944" t="s">
        <v>257</v>
      </c>
      <c r="F944">
        <v>1.1440999999999999</v>
      </c>
      <c r="I944" s="403">
        <v>43383.742361111108</v>
      </c>
      <c r="J944">
        <v>1.1541999999999999</v>
      </c>
      <c r="K944">
        <v>0</v>
      </c>
      <c r="M944">
        <v>-10.67</v>
      </c>
      <c r="N944">
        <v>857.93</v>
      </c>
      <c r="O944">
        <v>1110</v>
      </c>
      <c r="P944" t="s">
        <v>1478</v>
      </c>
      <c r="Q944">
        <v>362</v>
      </c>
      <c r="R944" t="s">
        <v>96</v>
      </c>
    </row>
    <row r="945" spans="1:18">
      <c r="A945" s="542">
        <v>933</v>
      </c>
      <c r="B945" s="403">
        <v>43369.962500000001</v>
      </c>
      <c r="C945" t="s">
        <v>97</v>
      </c>
      <c r="D945">
        <v>0.01</v>
      </c>
      <c r="E945" t="s">
        <v>257</v>
      </c>
      <c r="F945">
        <v>1.1741999999999999</v>
      </c>
      <c r="I945" s="403">
        <v>43370.297222222223</v>
      </c>
      <c r="J945">
        <v>1.1736</v>
      </c>
      <c r="K945">
        <v>0</v>
      </c>
      <c r="M945">
        <v>0.05</v>
      </c>
      <c r="N945">
        <v>0.65</v>
      </c>
      <c r="O945">
        <v>1110</v>
      </c>
      <c r="P945" t="s">
        <v>579</v>
      </c>
      <c r="Q945">
        <v>363</v>
      </c>
      <c r="R945" t="s">
        <v>97</v>
      </c>
    </row>
    <row r="946" spans="1:18">
      <c r="A946" s="542">
        <v>934</v>
      </c>
      <c r="B946" s="403">
        <v>43370.090277777781</v>
      </c>
      <c r="C946" t="s">
        <v>97</v>
      </c>
      <c r="D946">
        <v>0.01</v>
      </c>
      <c r="E946" t="s">
        <v>257</v>
      </c>
      <c r="F946">
        <v>1.1754</v>
      </c>
      <c r="I946" s="403">
        <v>43370.297222222223</v>
      </c>
      <c r="J946">
        <v>1.1736</v>
      </c>
      <c r="K946">
        <v>0</v>
      </c>
      <c r="M946">
        <v>0</v>
      </c>
      <c r="N946">
        <v>1.8</v>
      </c>
      <c r="O946">
        <v>1110</v>
      </c>
      <c r="P946" t="s">
        <v>1515</v>
      </c>
      <c r="Q946">
        <v>363</v>
      </c>
      <c r="R946" t="s">
        <v>97</v>
      </c>
    </row>
    <row r="947" spans="1:18">
      <c r="A947" s="542">
        <v>938</v>
      </c>
      <c r="B947" s="403">
        <v>43370.334027777775</v>
      </c>
      <c r="C947" t="s">
        <v>97</v>
      </c>
      <c r="D947">
        <v>0.01</v>
      </c>
      <c r="E947" t="s">
        <v>257</v>
      </c>
      <c r="F947">
        <v>1.1705000000000001</v>
      </c>
      <c r="I947" s="403">
        <v>43370.354166666664</v>
      </c>
      <c r="J947">
        <v>1.1693</v>
      </c>
      <c r="K947">
        <v>0</v>
      </c>
      <c r="M947">
        <v>0</v>
      </c>
      <c r="N947">
        <v>1.2</v>
      </c>
      <c r="O947">
        <v>1110</v>
      </c>
      <c r="P947" t="s">
        <v>579</v>
      </c>
      <c r="Q947">
        <v>364</v>
      </c>
      <c r="R947" t="s">
        <v>97</v>
      </c>
    </row>
    <row r="948" spans="1:18">
      <c r="A948" s="542">
        <v>939</v>
      </c>
      <c r="B948" s="403">
        <v>43370.357638888891</v>
      </c>
      <c r="C948" t="s">
        <v>97</v>
      </c>
      <c r="D948">
        <v>0.01</v>
      </c>
      <c r="E948" t="s">
        <v>257</v>
      </c>
      <c r="F948">
        <v>1.1704000000000001</v>
      </c>
      <c r="I948" s="403">
        <v>43370.386111111111</v>
      </c>
      <c r="J948">
        <v>1.1692</v>
      </c>
      <c r="K948">
        <v>0</v>
      </c>
      <c r="M948">
        <v>0</v>
      </c>
      <c r="N948">
        <v>1.2</v>
      </c>
      <c r="O948">
        <v>1110</v>
      </c>
      <c r="P948" t="s">
        <v>579</v>
      </c>
      <c r="Q948">
        <v>365</v>
      </c>
      <c r="R948" t="s">
        <v>97</v>
      </c>
    </row>
    <row r="949" spans="1:18">
      <c r="A949" s="542">
        <v>940</v>
      </c>
      <c r="B949" s="403">
        <v>43370.392361111109</v>
      </c>
      <c r="C949" t="s">
        <v>97</v>
      </c>
      <c r="D949">
        <v>0.01</v>
      </c>
      <c r="E949" t="s">
        <v>257</v>
      </c>
      <c r="F949">
        <v>1.1688000000000001</v>
      </c>
      <c r="I949" s="403">
        <v>43370.604166666664</v>
      </c>
      <c r="J949">
        <v>1.1689000000000001</v>
      </c>
      <c r="K949">
        <v>0</v>
      </c>
      <c r="M949">
        <v>0</v>
      </c>
      <c r="N949">
        <v>-0.1</v>
      </c>
      <c r="O949">
        <v>1110</v>
      </c>
      <c r="P949" t="s">
        <v>579</v>
      </c>
      <c r="Q949">
        <v>366</v>
      </c>
      <c r="R949" t="s">
        <v>97</v>
      </c>
    </row>
    <row r="950" spans="1:18">
      <c r="A950" s="542">
        <v>941</v>
      </c>
      <c r="B950" s="403">
        <v>43370.395138888889</v>
      </c>
      <c r="C950" t="s">
        <v>97</v>
      </c>
      <c r="D950">
        <v>0.01</v>
      </c>
      <c r="E950" t="s">
        <v>257</v>
      </c>
      <c r="F950">
        <v>1.1702999999999999</v>
      </c>
      <c r="I950" s="403">
        <v>43370.604166666664</v>
      </c>
      <c r="J950">
        <v>1.1689000000000001</v>
      </c>
      <c r="K950">
        <v>0</v>
      </c>
      <c r="M950">
        <v>0</v>
      </c>
      <c r="N950">
        <v>1.4</v>
      </c>
      <c r="O950">
        <v>1110</v>
      </c>
      <c r="P950" t="s">
        <v>1514</v>
      </c>
      <c r="Q950">
        <v>366</v>
      </c>
      <c r="R950" t="s">
        <v>97</v>
      </c>
    </row>
    <row r="951" spans="1:18">
      <c r="A951" s="542">
        <v>942</v>
      </c>
      <c r="B951" s="403">
        <v>43370.442361111112</v>
      </c>
      <c r="C951" t="s">
        <v>97</v>
      </c>
      <c r="D951">
        <v>0.01</v>
      </c>
      <c r="E951" t="s">
        <v>257</v>
      </c>
      <c r="F951">
        <v>1.1716</v>
      </c>
      <c r="I951" s="403">
        <v>43370.604166666664</v>
      </c>
      <c r="J951">
        <v>1.1689000000000001</v>
      </c>
      <c r="K951">
        <v>0</v>
      </c>
      <c r="M951">
        <v>0</v>
      </c>
      <c r="N951">
        <v>2.7</v>
      </c>
      <c r="O951">
        <v>1110</v>
      </c>
      <c r="P951" t="s">
        <v>1513</v>
      </c>
      <c r="Q951">
        <v>366</v>
      </c>
      <c r="R951" t="s">
        <v>97</v>
      </c>
    </row>
    <row r="952" spans="1:18">
      <c r="A952" s="542">
        <v>943</v>
      </c>
      <c r="B952" s="403">
        <v>43370.606944444444</v>
      </c>
      <c r="C952" t="s">
        <v>97</v>
      </c>
      <c r="D952">
        <v>0.01</v>
      </c>
      <c r="E952" t="s">
        <v>257</v>
      </c>
      <c r="F952">
        <v>1.1687000000000001</v>
      </c>
      <c r="I952" s="403">
        <v>43370.623611111114</v>
      </c>
      <c r="J952">
        <v>1.1675</v>
      </c>
      <c r="K952">
        <v>0</v>
      </c>
      <c r="M952">
        <v>0</v>
      </c>
      <c r="N952">
        <v>1.2</v>
      </c>
      <c r="O952">
        <v>1110</v>
      </c>
      <c r="P952" t="s">
        <v>579</v>
      </c>
      <c r="Q952">
        <v>367</v>
      </c>
      <c r="R952" t="s">
        <v>97</v>
      </c>
    </row>
    <row r="953" spans="1:18">
      <c r="A953" s="542">
        <v>945</v>
      </c>
      <c r="B953" s="403">
        <v>43370.628472222219</v>
      </c>
      <c r="C953" t="s">
        <v>97</v>
      </c>
      <c r="D953">
        <v>0.01</v>
      </c>
      <c r="E953" t="s">
        <v>257</v>
      </c>
      <c r="F953">
        <v>1.1675</v>
      </c>
      <c r="I953" s="403">
        <v>43370.711805555555</v>
      </c>
      <c r="J953">
        <v>1.1672</v>
      </c>
      <c r="K953">
        <v>0</v>
      </c>
      <c r="M953">
        <v>0</v>
      </c>
      <c r="N953">
        <v>0.3</v>
      </c>
      <c r="O953">
        <v>1110</v>
      </c>
      <c r="P953" t="s">
        <v>579</v>
      </c>
      <c r="Q953">
        <v>368</v>
      </c>
      <c r="R953" t="s">
        <v>97</v>
      </c>
    </row>
    <row r="954" spans="1:18">
      <c r="A954" s="542">
        <v>946</v>
      </c>
      <c r="B954" s="403">
        <v>43370.669444444444</v>
      </c>
      <c r="C954" t="s">
        <v>97</v>
      </c>
      <c r="D954">
        <v>0.01</v>
      </c>
      <c r="E954" t="s">
        <v>257</v>
      </c>
      <c r="F954">
        <v>1.1692</v>
      </c>
      <c r="I954" s="403">
        <v>43370.711805555555</v>
      </c>
      <c r="J954">
        <v>1.1672</v>
      </c>
      <c r="K954">
        <v>0</v>
      </c>
      <c r="M954">
        <v>0</v>
      </c>
      <c r="N954">
        <v>2</v>
      </c>
      <c r="O954">
        <v>1110</v>
      </c>
      <c r="P954" t="s">
        <v>1512</v>
      </c>
      <c r="Q954">
        <v>368</v>
      </c>
      <c r="R954" t="s">
        <v>97</v>
      </c>
    </row>
    <row r="955" spans="1:18">
      <c r="A955" s="542">
        <v>948</v>
      </c>
      <c r="B955" s="403">
        <v>43370.849305555559</v>
      </c>
      <c r="C955" t="s">
        <v>97</v>
      </c>
      <c r="D955">
        <v>0.01</v>
      </c>
      <c r="E955" t="s">
        <v>257</v>
      </c>
      <c r="F955">
        <v>1.1657999999999999</v>
      </c>
      <c r="I955" s="403">
        <v>43370.884027777778</v>
      </c>
      <c r="J955">
        <v>1.1646000000000001</v>
      </c>
      <c r="K955">
        <v>0</v>
      </c>
      <c r="M955">
        <v>0</v>
      </c>
      <c r="N955">
        <v>1.2</v>
      </c>
      <c r="O955">
        <v>1110</v>
      </c>
      <c r="P955" t="s">
        <v>579</v>
      </c>
      <c r="Q955">
        <v>369</v>
      </c>
      <c r="R955" t="s">
        <v>97</v>
      </c>
    </row>
    <row r="956" spans="1:18">
      <c r="A956" s="542">
        <v>949</v>
      </c>
      <c r="B956" s="403">
        <v>43370.888194444444</v>
      </c>
      <c r="C956" t="s">
        <v>97</v>
      </c>
      <c r="D956">
        <v>0.01</v>
      </c>
      <c r="E956" t="s">
        <v>257</v>
      </c>
      <c r="F956">
        <v>1.165</v>
      </c>
      <c r="I956" s="403">
        <v>43371.004166666666</v>
      </c>
      <c r="J956">
        <v>1.1637999999999999</v>
      </c>
      <c r="K956">
        <v>0</v>
      </c>
      <c r="M956">
        <v>0.02</v>
      </c>
      <c r="N956">
        <v>1.22</v>
      </c>
      <c r="O956">
        <v>1110</v>
      </c>
      <c r="P956" t="s">
        <v>579</v>
      </c>
      <c r="Q956">
        <v>370</v>
      </c>
      <c r="R956" t="s">
        <v>97</v>
      </c>
    </row>
    <row r="957" spans="1:18">
      <c r="A957" s="542">
        <v>951</v>
      </c>
      <c r="B957" s="403">
        <v>43371.424305555556</v>
      </c>
      <c r="C957" t="s">
        <v>97</v>
      </c>
      <c r="D957">
        <v>0.01</v>
      </c>
      <c r="E957" t="s">
        <v>257</v>
      </c>
      <c r="F957">
        <v>1.1619999999999999</v>
      </c>
      <c r="I957" s="403">
        <v>43371.461111111108</v>
      </c>
      <c r="J957">
        <v>1.1608000000000001</v>
      </c>
      <c r="K957">
        <v>0</v>
      </c>
      <c r="M957">
        <v>0</v>
      </c>
      <c r="N957">
        <v>1.2</v>
      </c>
      <c r="O957">
        <v>1110</v>
      </c>
      <c r="P957" t="s">
        <v>579</v>
      </c>
      <c r="Q957">
        <v>371</v>
      </c>
      <c r="R957" t="s">
        <v>97</v>
      </c>
    </row>
    <row r="958" spans="1:18">
      <c r="A958" s="542">
        <v>954</v>
      </c>
      <c r="B958" s="403">
        <v>43371.613194444442</v>
      </c>
      <c r="C958" t="s">
        <v>97</v>
      </c>
      <c r="D958">
        <v>0.01</v>
      </c>
      <c r="E958" t="s">
        <v>257</v>
      </c>
      <c r="F958">
        <v>1.1579999999999999</v>
      </c>
      <c r="I958" s="403">
        <v>43371.647916666669</v>
      </c>
      <c r="J958">
        <v>1.1574</v>
      </c>
      <c r="K958">
        <v>0</v>
      </c>
      <c r="M958">
        <v>0</v>
      </c>
      <c r="N958">
        <v>0.6</v>
      </c>
      <c r="O958">
        <v>1110</v>
      </c>
      <c r="P958" t="s">
        <v>579</v>
      </c>
      <c r="Q958">
        <v>372</v>
      </c>
      <c r="R958" t="s">
        <v>97</v>
      </c>
    </row>
    <row r="959" spans="1:18">
      <c r="A959" s="542">
        <v>955</v>
      </c>
      <c r="B959" s="403">
        <v>43371.62777777778</v>
      </c>
      <c r="C959" t="s">
        <v>97</v>
      </c>
      <c r="D959">
        <v>0.01</v>
      </c>
      <c r="E959" t="s">
        <v>257</v>
      </c>
      <c r="F959">
        <v>1.1592</v>
      </c>
      <c r="I959" s="403">
        <v>43371.647916666669</v>
      </c>
      <c r="J959">
        <v>1.1574</v>
      </c>
      <c r="K959">
        <v>0</v>
      </c>
      <c r="M959">
        <v>0</v>
      </c>
      <c r="N959">
        <v>1.8</v>
      </c>
      <c r="O959">
        <v>1110</v>
      </c>
      <c r="P959" t="s">
        <v>1511</v>
      </c>
      <c r="Q959">
        <v>372</v>
      </c>
      <c r="R959" t="s">
        <v>97</v>
      </c>
    </row>
    <row r="960" spans="1:18">
      <c r="A960" s="542">
        <v>956</v>
      </c>
      <c r="B960" s="403">
        <v>43371.650694444441</v>
      </c>
      <c r="C960" t="s">
        <v>97</v>
      </c>
      <c r="D960">
        <v>0.01</v>
      </c>
      <c r="E960" t="s">
        <v>257</v>
      </c>
      <c r="F960">
        <v>1.1578999999999999</v>
      </c>
      <c r="I960" s="403">
        <v>43374.325694444444</v>
      </c>
      <c r="J960">
        <v>1.1591</v>
      </c>
      <c r="K960">
        <v>0</v>
      </c>
      <c r="M960">
        <v>0.02</v>
      </c>
      <c r="N960">
        <v>-1.18</v>
      </c>
      <c r="O960">
        <v>1110</v>
      </c>
      <c r="P960" t="s">
        <v>579</v>
      </c>
      <c r="Q960">
        <v>373</v>
      </c>
      <c r="R960" t="s">
        <v>97</v>
      </c>
    </row>
    <row r="961" spans="1:18">
      <c r="A961" s="542">
        <v>957</v>
      </c>
      <c r="B961" s="403">
        <v>43371.69027777778</v>
      </c>
      <c r="C961" t="s">
        <v>97</v>
      </c>
      <c r="D961">
        <v>0.01</v>
      </c>
      <c r="E961" t="s">
        <v>257</v>
      </c>
      <c r="F961">
        <v>1.1591</v>
      </c>
      <c r="I961" s="403">
        <v>43374.325694444444</v>
      </c>
      <c r="J961">
        <v>1.1591</v>
      </c>
      <c r="K961">
        <v>0</v>
      </c>
      <c r="M961">
        <v>0.02</v>
      </c>
      <c r="N961">
        <v>0.02</v>
      </c>
      <c r="O961">
        <v>1110</v>
      </c>
      <c r="P961" t="s">
        <v>1510</v>
      </c>
      <c r="Q961">
        <v>373</v>
      </c>
      <c r="R961" t="s">
        <v>97</v>
      </c>
    </row>
    <row r="962" spans="1:18">
      <c r="A962" s="542">
        <v>958</v>
      </c>
      <c r="B962" s="403">
        <v>43371.706250000003</v>
      </c>
      <c r="C962" t="s">
        <v>97</v>
      </c>
      <c r="D962">
        <v>0.01</v>
      </c>
      <c r="E962" t="s">
        <v>257</v>
      </c>
      <c r="F962">
        <v>1.1609</v>
      </c>
      <c r="I962" s="403">
        <v>43374.325694444444</v>
      </c>
      <c r="J962">
        <v>1.1591</v>
      </c>
      <c r="K962">
        <v>0</v>
      </c>
      <c r="M962">
        <v>0.02</v>
      </c>
      <c r="N962">
        <v>1.82</v>
      </c>
      <c r="O962">
        <v>1110</v>
      </c>
      <c r="P962" t="s">
        <v>1509</v>
      </c>
      <c r="Q962">
        <v>373</v>
      </c>
      <c r="R962" t="s">
        <v>97</v>
      </c>
    </row>
    <row r="963" spans="1:18">
      <c r="A963" s="542">
        <v>959</v>
      </c>
      <c r="B963" s="403">
        <v>43371.716666666667</v>
      </c>
      <c r="C963" t="s">
        <v>97</v>
      </c>
      <c r="D963">
        <v>0.02</v>
      </c>
      <c r="E963" t="s">
        <v>257</v>
      </c>
      <c r="F963">
        <v>1.1623000000000001</v>
      </c>
      <c r="I963" s="403">
        <v>43374.325694444444</v>
      </c>
      <c r="J963">
        <v>1.1591</v>
      </c>
      <c r="K963">
        <v>0</v>
      </c>
      <c r="M963">
        <v>0.03</v>
      </c>
      <c r="N963">
        <v>6.43</v>
      </c>
      <c r="O963">
        <v>1110</v>
      </c>
      <c r="P963" t="s">
        <v>1508</v>
      </c>
      <c r="Q963">
        <v>373</v>
      </c>
      <c r="R963" t="s">
        <v>97</v>
      </c>
    </row>
    <row r="964" spans="1:18">
      <c r="A964" s="542">
        <v>960</v>
      </c>
      <c r="B964" s="403">
        <v>43374.376388888886</v>
      </c>
      <c r="C964" t="s">
        <v>97</v>
      </c>
      <c r="D964">
        <v>0.01</v>
      </c>
      <c r="E964" t="s">
        <v>257</v>
      </c>
      <c r="F964">
        <v>1.1580999999999999</v>
      </c>
      <c r="I964" s="403">
        <v>43374.6875</v>
      </c>
      <c r="J964">
        <v>1.159</v>
      </c>
      <c r="K964">
        <v>0</v>
      </c>
      <c r="M964">
        <v>0</v>
      </c>
      <c r="N964">
        <v>-0.9</v>
      </c>
      <c r="O964">
        <v>1110</v>
      </c>
      <c r="P964" t="s">
        <v>579</v>
      </c>
      <c r="Q964">
        <v>374</v>
      </c>
      <c r="R964" t="s">
        <v>97</v>
      </c>
    </row>
    <row r="965" spans="1:18">
      <c r="A965" s="542">
        <v>961</v>
      </c>
      <c r="B965" s="403">
        <v>43374.408333333333</v>
      </c>
      <c r="C965" t="s">
        <v>97</v>
      </c>
      <c r="D965">
        <v>0.01</v>
      </c>
      <c r="E965" t="s">
        <v>257</v>
      </c>
      <c r="F965">
        <v>1.1593</v>
      </c>
      <c r="I965" s="403">
        <v>43374.6875</v>
      </c>
      <c r="J965">
        <v>1.159</v>
      </c>
      <c r="K965">
        <v>0</v>
      </c>
      <c r="M965">
        <v>0</v>
      </c>
      <c r="N965">
        <v>0.3</v>
      </c>
      <c r="O965">
        <v>1110</v>
      </c>
      <c r="P965" t="s">
        <v>1507</v>
      </c>
      <c r="Q965">
        <v>374</v>
      </c>
      <c r="R965" t="s">
        <v>97</v>
      </c>
    </row>
    <row r="966" spans="1:18">
      <c r="A966" s="542">
        <v>962</v>
      </c>
      <c r="B966" s="403">
        <v>43374.457638888889</v>
      </c>
      <c r="C966" t="s">
        <v>97</v>
      </c>
      <c r="D966">
        <v>0.01</v>
      </c>
      <c r="E966" t="s">
        <v>257</v>
      </c>
      <c r="F966">
        <v>1.1606000000000001</v>
      </c>
      <c r="I966" s="403">
        <v>43374.6875</v>
      </c>
      <c r="J966">
        <v>1.159</v>
      </c>
      <c r="K966">
        <v>0</v>
      </c>
      <c r="M966">
        <v>0</v>
      </c>
      <c r="N966">
        <v>1.6</v>
      </c>
      <c r="O966">
        <v>1110</v>
      </c>
      <c r="P966" t="s">
        <v>1506</v>
      </c>
      <c r="Q966">
        <v>374</v>
      </c>
      <c r="R966" t="s">
        <v>97</v>
      </c>
    </row>
    <row r="967" spans="1:18">
      <c r="A967" s="542">
        <v>963</v>
      </c>
      <c r="B967" s="403">
        <v>43374.618055555555</v>
      </c>
      <c r="C967" t="s">
        <v>97</v>
      </c>
      <c r="D967">
        <v>0.02</v>
      </c>
      <c r="E967" t="s">
        <v>257</v>
      </c>
      <c r="F967">
        <v>1.1620999999999999</v>
      </c>
      <c r="I967" s="403">
        <v>43374.6875</v>
      </c>
      <c r="J967">
        <v>1.159</v>
      </c>
      <c r="K967">
        <v>0</v>
      </c>
      <c r="M967">
        <v>0</v>
      </c>
      <c r="N967">
        <v>6.2</v>
      </c>
      <c r="O967">
        <v>1110</v>
      </c>
      <c r="P967" t="s">
        <v>1505</v>
      </c>
      <c r="Q967">
        <v>374</v>
      </c>
      <c r="R967" t="s">
        <v>97</v>
      </c>
    </row>
    <row r="968" spans="1:18">
      <c r="A968" s="542">
        <v>964</v>
      </c>
      <c r="B968" s="403">
        <v>43374.707638888889</v>
      </c>
      <c r="C968" t="s">
        <v>97</v>
      </c>
      <c r="D968">
        <v>0.01</v>
      </c>
      <c r="E968" t="s">
        <v>257</v>
      </c>
      <c r="F968">
        <v>1.1583000000000001</v>
      </c>
      <c r="I968" s="403">
        <v>43374.729166666664</v>
      </c>
      <c r="J968">
        <v>1.157</v>
      </c>
      <c r="K968">
        <v>0</v>
      </c>
      <c r="M968">
        <v>0</v>
      </c>
      <c r="N968">
        <v>1.3</v>
      </c>
      <c r="O968">
        <v>1110</v>
      </c>
      <c r="P968" t="s">
        <v>581</v>
      </c>
      <c r="Q968">
        <v>375</v>
      </c>
      <c r="R968" t="s">
        <v>97</v>
      </c>
    </row>
    <row r="969" spans="1:18">
      <c r="A969" s="542">
        <v>966</v>
      </c>
      <c r="B969" s="403">
        <v>43375.365277777775</v>
      </c>
      <c r="C969" t="s">
        <v>97</v>
      </c>
      <c r="D969">
        <v>0.01</v>
      </c>
      <c r="E969" t="s">
        <v>257</v>
      </c>
      <c r="F969">
        <v>1.1546000000000001</v>
      </c>
      <c r="I969" s="403">
        <v>43375.377083333333</v>
      </c>
      <c r="J969">
        <v>1.1534</v>
      </c>
      <c r="K969">
        <v>0</v>
      </c>
      <c r="M969">
        <v>0</v>
      </c>
      <c r="N969">
        <v>1.2</v>
      </c>
      <c r="O969">
        <v>1110</v>
      </c>
      <c r="P969" t="s">
        <v>579</v>
      </c>
      <c r="Q969">
        <v>376</v>
      </c>
      <c r="R969" t="s">
        <v>97</v>
      </c>
    </row>
    <row r="970" spans="1:18">
      <c r="A970" s="542">
        <v>967</v>
      </c>
      <c r="B970" s="403">
        <v>43375.386805555558</v>
      </c>
      <c r="C970" t="s">
        <v>97</v>
      </c>
      <c r="D970">
        <v>0.01</v>
      </c>
      <c r="E970" t="s">
        <v>257</v>
      </c>
      <c r="F970">
        <v>1.1532</v>
      </c>
      <c r="I970" s="403">
        <v>43375.448611111111</v>
      </c>
      <c r="J970">
        <v>1.1519999999999999</v>
      </c>
      <c r="K970">
        <v>0</v>
      </c>
      <c r="M970">
        <v>0</v>
      </c>
      <c r="N970">
        <v>1.2</v>
      </c>
      <c r="O970">
        <v>1110</v>
      </c>
      <c r="P970" t="s">
        <v>579</v>
      </c>
      <c r="Q970">
        <v>377</v>
      </c>
      <c r="R970" t="s">
        <v>97</v>
      </c>
    </row>
    <row r="971" spans="1:18">
      <c r="A971" s="542">
        <v>968</v>
      </c>
      <c r="B971" s="403">
        <v>43375.506944444445</v>
      </c>
      <c r="C971" t="s">
        <v>97</v>
      </c>
      <c r="D971">
        <v>0.01</v>
      </c>
      <c r="E971" t="s">
        <v>257</v>
      </c>
      <c r="F971">
        <v>1.1516999999999999</v>
      </c>
      <c r="I971" s="403">
        <v>43376.597222222219</v>
      </c>
      <c r="J971">
        <v>1.1539999999999999</v>
      </c>
      <c r="K971">
        <v>0</v>
      </c>
      <c r="M971">
        <v>0.02</v>
      </c>
      <c r="N971">
        <v>-2.2799999999999998</v>
      </c>
      <c r="O971">
        <v>1110</v>
      </c>
      <c r="P971" t="s">
        <v>579</v>
      </c>
      <c r="Q971">
        <v>378</v>
      </c>
      <c r="R971" t="s">
        <v>97</v>
      </c>
    </row>
    <row r="972" spans="1:18">
      <c r="A972" s="542">
        <v>969</v>
      </c>
      <c r="B972" s="403">
        <v>43375.546527777777</v>
      </c>
      <c r="C972" t="s">
        <v>97</v>
      </c>
      <c r="D972">
        <v>0.01</v>
      </c>
      <c r="E972" t="s">
        <v>257</v>
      </c>
      <c r="F972">
        <v>1.1529</v>
      </c>
      <c r="I972" s="403">
        <v>43376.597222222219</v>
      </c>
      <c r="J972">
        <v>1.1539999999999999</v>
      </c>
      <c r="K972">
        <v>0</v>
      </c>
      <c r="M972">
        <v>0.02</v>
      </c>
      <c r="N972">
        <v>-1.08</v>
      </c>
      <c r="O972">
        <v>1110</v>
      </c>
      <c r="P972" t="s">
        <v>1504</v>
      </c>
      <c r="Q972">
        <v>378</v>
      </c>
      <c r="R972" t="s">
        <v>97</v>
      </c>
    </row>
    <row r="973" spans="1:18">
      <c r="A973" s="542">
        <v>970</v>
      </c>
      <c r="B973" s="403">
        <v>43375.590277777781</v>
      </c>
      <c r="C973" t="s">
        <v>97</v>
      </c>
      <c r="D973">
        <v>0.01</v>
      </c>
      <c r="E973" t="s">
        <v>257</v>
      </c>
      <c r="F973">
        <v>1.1544000000000001</v>
      </c>
      <c r="I973" s="403">
        <v>43376.597222222219</v>
      </c>
      <c r="J973">
        <v>1.1539999999999999</v>
      </c>
      <c r="K973">
        <v>0</v>
      </c>
      <c r="M973">
        <v>0.02</v>
      </c>
      <c r="N973">
        <v>0.42</v>
      </c>
      <c r="O973">
        <v>1110</v>
      </c>
      <c r="P973" t="s">
        <v>1503</v>
      </c>
      <c r="Q973">
        <v>378</v>
      </c>
      <c r="R973" t="s">
        <v>97</v>
      </c>
    </row>
    <row r="974" spans="1:18">
      <c r="A974" s="542">
        <v>971</v>
      </c>
      <c r="B974" s="403">
        <v>43375.716666666667</v>
      </c>
      <c r="C974" t="s">
        <v>97</v>
      </c>
      <c r="D974">
        <v>0.02</v>
      </c>
      <c r="E974" t="s">
        <v>257</v>
      </c>
      <c r="F974">
        <v>1.1558999999999999</v>
      </c>
      <c r="I974" s="403">
        <v>43376.597222222219</v>
      </c>
      <c r="J974">
        <v>1.1539999999999999</v>
      </c>
      <c r="K974">
        <v>0</v>
      </c>
      <c r="M974">
        <v>0.03</v>
      </c>
      <c r="N974">
        <v>3.83</v>
      </c>
      <c r="O974">
        <v>1110</v>
      </c>
      <c r="P974" t="s">
        <v>1502</v>
      </c>
      <c r="Q974">
        <v>378</v>
      </c>
      <c r="R974" t="s">
        <v>97</v>
      </c>
    </row>
    <row r="975" spans="1:18">
      <c r="A975" s="542">
        <v>972</v>
      </c>
      <c r="B975" s="403">
        <v>43376.169444444444</v>
      </c>
      <c r="C975" t="s">
        <v>97</v>
      </c>
      <c r="D975">
        <v>0.03</v>
      </c>
      <c r="E975" t="s">
        <v>257</v>
      </c>
      <c r="F975">
        <v>1.1577999999999999</v>
      </c>
      <c r="I975" s="403">
        <v>43376.597222222219</v>
      </c>
      <c r="J975">
        <v>1.1539999999999999</v>
      </c>
      <c r="K975">
        <v>0</v>
      </c>
      <c r="M975">
        <v>0</v>
      </c>
      <c r="N975">
        <v>11.4</v>
      </c>
      <c r="O975">
        <v>1110</v>
      </c>
      <c r="P975" t="s">
        <v>1501</v>
      </c>
      <c r="Q975">
        <v>378</v>
      </c>
      <c r="R975" t="s">
        <v>97</v>
      </c>
    </row>
    <row r="976" spans="1:18">
      <c r="A976" s="542">
        <v>973</v>
      </c>
      <c r="B976" s="403">
        <v>43376.67083333333</v>
      </c>
      <c r="C976" t="s">
        <v>97</v>
      </c>
      <c r="D976">
        <v>0.01</v>
      </c>
      <c r="E976" t="s">
        <v>257</v>
      </c>
      <c r="F976">
        <v>1.1535</v>
      </c>
      <c r="I976" s="403">
        <v>43376.694444444445</v>
      </c>
      <c r="J976">
        <v>1.1523000000000001</v>
      </c>
      <c r="K976">
        <v>0</v>
      </c>
      <c r="M976">
        <v>0</v>
      </c>
      <c r="N976">
        <v>1.2</v>
      </c>
      <c r="O976">
        <v>1110</v>
      </c>
      <c r="P976" t="s">
        <v>567</v>
      </c>
      <c r="Q976">
        <v>379</v>
      </c>
      <c r="R976" t="s">
        <v>97</v>
      </c>
    </row>
    <row r="977" spans="1:18">
      <c r="A977" s="542">
        <v>974</v>
      </c>
      <c r="B977" s="403">
        <v>43376.699305555558</v>
      </c>
      <c r="C977" t="s">
        <v>97</v>
      </c>
      <c r="D977">
        <v>0.01</v>
      </c>
      <c r="E977" t="s">
        <v>257</v>
      </c>
      <c r="F977">
        <v>1.153</v>
      </c>
      <c r="I977" s="403">
        <v>43376.73333333333</v>
      </c>
      <c r="J977">
        <v>1.1517999999999999</v>
      </c>
      <c r="K977">
        <v>0</v>
      </c>
      <c r="M977">
        <v>0</v>
      </c>
      <c r="N977">
        <v>1.2</v>
      </c>
      <c r="O977">
        <v>1110</v>
      </c>
      <c r="P977" t="s">
        <v>579</v>
      </c>
      <c r="Q977">
        <v>380</v>
      </c>
      <c r="R977" t="s">
        <v>97</v>
      </c>
    </row>
    <row r="978" spans="1:18">
      <c r="A978" s="542">
        <v>975</v>
      </c>
      <c r="B978" s="403">
        <v>43376.753472222219</v>
      </c>
      <c r="C978" t="s">
        <v>97</v>
      </c>
      <c r="D978">
        <v>0.01</v>
      </c>
      <c r="E978" t="s">
        <v>257</v>
      </c>
      <c r="F978">
        <v>1.1525000000000001</v>
      </c>
      <c r="I978" s="403">
        <v>43376.792361111111</v>
      </c>
      <c r="J978">
        <v>1.1513</v>
      </c>
      <c r="K978">
        <v>0</v>
      </c>
      <c r="M978">
        <v>0</v>
      </c>
      <c r="N978">
        <v>1.2</v>
      </c>
      <c r="O978">
        <v>1110</v>
      </c>
      <c r="P978" t="s">
        <v>579</v>
      </c>
      <c r="Q978">
        <v>381</v>
      </c>
      <c r="R978" t="s">
        <v>97</v>
      </c>
    </row>
    <row r="979" spans="1:18">
      <c r="A979" s="542">
        <v>976</v>
      </c>
      <c r="B979" s="403">
        <v>43376.816666666666</v>
      </c>
      <c r="C979" t="s">
        <v>97</v>
      </c>
      <c r="D979">
        <v>0.01</v>
      </c>
      <c r="E979" t="s">
        <v>257</v>
      </c>
      <c r="F979">
        <v>1.1523000000000001</v>
      </c>
      <c r="I979" s="403">
        <v>43376.879861111112</v>
      </c>
      <c r="J979">
        <v>1.1511</v>
      </c>
      <c r="K979">
        <v>0</v>
      </c>
      <c r="M979">
        <v>0</v>
      </c>
      <c r="N979">
        <v>1.2</v>
      </c>
      <c r="O979">
        <v>1110</v>
      </c>
      <c r="P979" t="s">
        <v>579</v>
      </c>
      <c r="Q979">
        <v>382</v>
      </c>
      <c r="R979" t="s">
        <v>97</v>
      </c>
    </row>
    <row r="980" spans="1:18">
      <c r="A980" s="542">
        <v>978</v>
      </c>
      <c r="B980" s="403">
        <v>43376.991666666669</v>
      </c>
      <c r="C980" t="s">
        <v>97</v>
      </c>
      <c r="D980">
        <v>0.01</v>
      </c>
      <c r="E980" t="s">
        <v>257</v>
      </c>
      <c r="F980">
        <v>1.1480999999999999</v>
      </c>
      <c r="I980" s="403">
        <v>43377.143750000003</v>
      </c>
      <c r="J980">
        <v>1.1469</v>
      </c>
      <c r="K980">
        <v>0</v>
      </c>
      <c r="M980">
        <v>0</v>
      </c>
      <c r="N980">
        <v>1.2</v>
      </c>
      <c r="O980">
        <v>1110</v>
      </c>
      <c r="P980" t="s">
        <v>579</v>
      </c>
      <c r="Q980">
        <v>383</v>
      </c>
      <c r="R980" t="s">
        <v>97</v>
      </c>
    </row>
    <row r="981" spans="1:18">
      <c r="A981" s="542">
        <v>979</v>
      </c>
      <c r="B981" s="403">
        <v>43377.354861111111</v>
      </c>
      <c r="C981" t="s">
        <v>97</v>
      </c>
      <c r="D981">
        <v>0.01</v>
      </c>
      <c r="E981" t="s">
        <v>257</v>
      </c>
      <c r="F981">
        <v>1.1478999999999999</v>
      </c>
      <c r="I981" s="403">
        <v>43377.794444444444</v>
      </c>
      <c r="J981">
        <v>1.1498999999999999</v>
      </c>
      <c r="K981">
        <v>0</v>
      </c>
      <c r="M981">
        <v>0</v>
      </c>
      <c r="N981">
        <v>-2</v>
      </c>
      <c r="O981">
        <v>1110</v>
      </c>
      <c r="P981" t="s">
        <v>579</v>
      </c>
      <c r="Q981">
        <v>384</v>
      </c>
      <c r="R981" t="s">
        <v>97</v>
      </c>
    </row>
    <row r="982" spans="1:18">
      <c r="A982" s="542">
        <v>980</v>
      </c>
      <c r="B982" s="403">
        <v>43377.404861111114</v>
      </c>
      <c r="C982" t="s">
        <v>97</v>
      </c>
      <c r="D982">
        <v>0.01</v>
      </c>
      <c r="E982" t="s">
        <v>257</v>
      </c>
      <c r="F982">
        <v>1.1491</v>
      </c>
      <c r="I982" s="403">
        <v>43377.794444444444</v>
      </c>
      <c r="J982">
        <v>1.1498999999999999</v>
      </c>
      <c r="K982">
        <v>0</v>
      </c>
      <c r="M982">
        <v>0</v>
      </c>
      <c r="N982">
        <v>-0.8</v>
      </c>
      <c r="O982">
        <v>1110</v>
      </c>
      <c r="P982" t="s">
        <v>1500</v>
      </c>
      <c r="Q982">
        <v>384</v>
      </c>
      <c r="R982" t="s">
        <v>97</v>
      </c>
    </row>
    <row r="983" spans="1:18">
      <c r="A983" s="542">
        <v>981</v>
      </c>
      <c r="B983" s="403">
        <v>43377.558333333334</v>
      </c>
      <c r="C983" t="s">
        <v>97</v>
      </c>
      <c r="D983">
        <v>0.01</v>
      </c>
      <c r="E983" t="s">
        <v>257</v>
      </c>
      <c r="F983">
        <v>1.1504000000000001</v>
      </c>
      <c r="I983" s="403">
        <v>43377.794444444444</v>
      </c>
      <c r="J983">
        <v>1.1498999999999999</v>
      </c>
      <c r="K983">
        <v>0</v>
      </c>
      <c r="M983">
        <v>0</v>
      </c>
      <c r="N983">
        <v>0.5</v>
      </c>
      <c r="O983">
        <v>1110</v>
      </c>
      <c r="P983" t="s">
        <v>1499</v>
      </c>
      <c r="Q983">
        <v>384</v>
      </c>
      <c r="R983" t="s">
        <v>97</v>
      </c>
    </row>
    <row r="984" spans="1:18">
      <c r="A984" s="542">
        <v>982</v>
      </c>
      <c r="B984" s="403">
        <v>43377.645138888889</v>
      </c>
      <c r="C984" t="s">
        <v>97</v>
      </c>
      <c r="D984">
        <v>0.02</v>
      </c>
      <c r="E984" t="s">
        <v>257</v>
      </c>
      <c r="F984">
        <v>1.1518999999999999</v>
      </c>
      <c r="I984" s="403">
        <v>43377.794444444444</v>
      </c>
      <c r="J984">
        <v>1.1498999999999999</v>
      </c>
      <c r="K984">
        <v>0</v>
      </c>
      <c r="M984">
        <v>0</v>
      </c>
      <c r="N984">
        <v>4</v>
      </c>
      <c r="O984">
        <v>1110</v>
      </c>
      <c r="P984" t="s">
        <v>1498</v>
      </c>
      <c r="Q984">
        <v>384</v>
      </c>
      <c r="R984" t="s">
        <v>97</v>
      </c>
    </row>
    <row r="985" spans="1:18">
      <c r="A985" s="542">
        <v>983</v>
      </c>
      <c r="B985" s="403">
        <v>43377.683333333334</v>
      </c>
      <c r="C985" t="s">
        <v>97</v>
      </c>
      <c r="D985">
        <v>0.03</v>
      </c>
      <c r="E985" t="s">
        <v>257</v>
      </c>
      <c r="F985">
        <v>1.1534</v>
      </c>
      <c r="I985" s="403">
        <v>43377.794444444444</v>
      </c>
      <c r="J985">
        <v>1.1498999999999999</v>
      </c>
      <c r="K985">
        <v>0</v>
      </c>
      <c r="M985">
        <v>0</v>
      </c>
      <c r="N985">
        <v>10.5</v>
      </c>
      <c r="O985">
        <v>1110</v>
      </c>
      <c r="P985" t="s">
        <v>1497</v>
      </c>
      <c r="Q985">
        <v>384</v>
      </c>
      <c r="R985" t="s">
        <v>97</v>
      </c>
    </row>
    <row r="986" spans="1:18">
      <c r="A986" s="542">
        <v>984</v>
      </c>
      <c r="B986" s="403">
        <v>43377.85</v>
      </c>
      <c r="C986" t="s">
        <v>97</v>
      </c>
      <c r="D986">
        <v>0.01</v>
      </c>
      <c r="E986" t="s">
        <v>257</v>
      </c>
      <c r="F986">
        <v>1.1504000000000001</v>
      </c>
      <c r="I986" s="403">
        <v>43378.328472222223</v>
      </c>
      <c r="J986">
        <v>1.1499999999999999</v>
      </c>
      <c r="K986">
        <v>0</v>
      </c>
      <c r="M986">
        <v>0.02</v>
      </c>
      <c r="N986">
        <v>0.42</v>
      </c>
      <c r="O986">
        <v>1110</v>
      </c>
      <c r="P986" t="s">
        <v>579</v>
      </c>
      <c r="Q986">
        <v>385</v>
      </c>
      <c r="R986" t="s">
        <v>97</v>
      </c>
    </row>
    <row r="987" spans="1:18">
      <c r="A987" s="542">
        <v>985</v>
      </c>
      <c r="B987" s="403">
        <v>43377.910416666666</v>
      </c>
      <c r="C987" t="s">
        <v>97</v>
      </c>
      <c r="D987">
        <v>0.01</v>
      </c>
      <c r="E987" t="s">
        <v>257</v>
      </c>
      <c r="F987">
        <v>1.1518999999999999</v>
      </c>
      <c r="I987" s="403">
        <v>43378.328472222223</v>
      </c>
      <c r="J987">
        <v>1.1499999999999999</v>
      </c>
      <c r="K987">
        <v>0</v>
      </c>
      <c r="M987">
        <v>0.02</v>
      </c>
      <c r="N987">
        <v>1.92</v>
      </c>
      <c r="O987">
        <v>1110</v>
      </c>
      <c r="P987" t="s">
        <v>1496</v>
      </c>
      <c r="Q987">
        <v>385</v>
      </c>
      <c r="R987" t="s">
        <v>97</v>
      </c>
    </row>
    <row r="988" spans="1:18">
      <c r="A988" s="542">
        <v>986</v>
      </c>
      <c r="B988" s="403">
        <v>43378.345833333333</v>
      </c>
      <c r="C988" t="s">
        <v>97</v>
      </c>
      <c r="D988">
        <v>0.01</v>
      </c>
      <c r="E988" t="s">
        <v>257</v>
      </c>
      <c r="F988">
        <v>1.1501999999999999</v>
      </c>
      <c r="I988" s="403">
        <v>43378.432638888888</v>
      </c>
      <c r="J988">
        <v>1.1496</v>
      </c>
      <c r="K988">
        <v>0</v>
      </c>
      <c r="M988">
        <v>0</v>
      </c>
      <c r="N988">
        <v>0.6</v>
      </c>
      <c r="O988">
        <v>1110</v>
      </c>
      <c r="P988" t="s">
        <v>579</v>
      </c>
      <c r="Q988">
        <v>386</v>
      </c>
      <c r="R988" t="s">
        <v>97</v>
      </c>
    </row>
    <row r="989" spans="1:18">
      <c r="A989" s="542">
        <v>987</v>
      </c>
      <c r="B989" s="403">
        <v>43378.363194444442</v>
      </c>
      <c r="C989" t="s">
        <v>97</v>
      </c>
      <c r="D989">
        <v>0.01</v>
      </c>
      <c r="E989" t="s">
        <v>257</v>
      </c>
      <c r="F989">
        <v>1.1514</v>
      </c>
      <c r="I989" s="403">
        <v>43378.432638888888</v>
      </c>
      <c r="J989">
        <v>1.1496</v>
      </c>
      <c r="K989">
        <v>0</v>
      </c>
      <c r="M989">
        <v>0</v>
      </c>
      <c r="N989">
        <v>1.8</v>
      </c>
      <c r="O989">
        <v>1110</v>
      </c>
      <c r="P989" t="s">
        <v>1495</v>
      </c>
      <c r="Q989">
        <v>386</v>
      </c>
      <c r="R989" t="s">
        <v>97</v>
      </c>
    </row>
    <row r="990" spans="1:18">
      <c r="A990" s="542">
        <v>988</v>
      </c>
      <c r="B990" s="403">
        <v>43378.498611111114</v>
      </c>
      <c r="C990" t="s">
        <v>97</v>
      </c>
      <c r="D990">
        <v>0.01</v>
      </c>
      <c r="E990" t="s">
        <v>257</v>
      </c>
      <c r="F990">
        <v>1.1496</v>
      </c>
      <c r="I990" s="403">
        <v>43378.61041666667</v>
      </c>
      <c r="J990">
        <v>1.149</v>
      </c>
      <c r="K990">
        <v>0</v>
      </c>
      <c r="M990">
        <v>0</v>
      </c>
      <c r="N990">
        <v>0.6</v>
      </c>
      <c r="O990">
        <v>1110</v>
      </c>
      <c r="P990" t="s">
        <v>579</v>
      </c>
      <c r="Q990">
        <v>387</v>
      </c>
      <c r="R990" t="s">
        <v>97</v>
      </c>
    </row>
    <row r="991" spans="1:18">
      <c r="A991" s="542">
        <v>989</v>
      </c>
      <c r="B991" s="403">
        <v>43378.569444444445</v>
      </c>
      <c r="C991" t="s">
        <v>97</v>
      </c>
      <c r="D991">
        <v>0.01</v>
      </c>
      <c r="E991" t="s">
        <v>257</v>
      </c>
      <c r="F991">
        <v>1.1508</v>
      </c>
      <c r="I991" s="403">
        <v>43378.61041666667</v>
      </c>
      <c r="J991">
        <v>1.149</v>
      </c>
      <c r="K991">
        <v>0</v>
      </c>
      <c r="M991">
        <v>0</v>
      </c>
      <c r="N991">
        <v>1.8</v>
      </c>
      <c r="O991">
        <v>1110</v>
      </c>
      <c r="P991" t="s">
        <v>1494</v>
      </c>
      <c r="Q991">
        <v>387</v>
      </c>
      <c r="R991" t="s">
        <v>97</v>
      </c>
    </row>
    <row r="992" spans="1:18">
      <c r="A992" s="542">
        <v>990</v>
      </c>
      <c r="B992" s="403">
        <v>43378.613194444442</v>
      </c>
      <c r="C992" t="s">
        <v>97</v>
      </c>
      <c r="D992">
        <v>0.01</v>
      </c>
      <c r="E992" t="s">
        <v>257</v>
      </c>
      <c r="F992">
        <v>1.1496</v>
      </c>
      <c r="I992" s="403">
        <v>43381.388194444444</v>
      </c>
      <c r="J992">
        <v>1.1496999999999999</v>
      </c>
      <c r="K992">
        <v>0</v>
      </c>
      <c r="M992">
        <v>0.02</v>
      </c>
      <c r="N992">
        <v>-0.08</v>
      </c>
      <c r="O992">
        <v>1110</v>
      </c>
      <c r="P992" t="s">
        <v>579</v>
      </c>
      <c r="Q992">
        <v>388</v>
      </c>
      <c r="R992" t="s">
        <v>97</v>
      </c>
    </row>
    <row r="993" spans="1:18">
      <c r="A993" s="542">
        <v>991</v>
      </c>
      <c r="B993" s="403">
        <v>43378.615277777775</v>
      </c>
      <c r="C993" t="s">
        <v>97</v>
      </c>
      <c r="D993">
        <v>0.01</v>
      </c>
      <c r="E993" t="s">
        <v>257</v>
      </c>
      <c r="F993">
        <v>1.151</v>
      </c>
      <c r="I993" s="403">
        <v>43381.388194444444</v>
      </c>
      <c r="J993">
        <v>1.1496999999999999</v>
      </c>
      <c r="K993">
        <v>0</v>
      </c>
      <c r="M993">
        <v>0.02</v>
      </c>
      <c r="N993">
        <v>1.32</v>
      </c>
      <c r="O993">
        <v>1110</v>
      </c>
      <c r="P993" t="s">
        <v>1493</v>
      </c>
      <c r="Q993">
        <v>388</v>
      </c>
      <c r="R993" t="s">
        <v>97</v>
      </c>
    </row>
    <row r="994" spans="1:18">
      <c r="A994" s="542">
        <v>992</v>
      </c>
      <c r="B994" s="403">
        <v>43378.621527777781</v>
      </c>
      <c r="C994" t="s">
        <v>97</v>
      </c>
      <c r="D994">
        <v>0.01</v>
      </c>
      <c r="E994" t="s">
        <v>257</v>
      </c>
      <c r="F994">
        <v>1.1524000000000001</v>
      </c>
      <c r="I994" s="403">
        <v>43381.388194444444</v>
      </c>
      <c r="J994">
        <v>1.1496999999999999</v>
      </c>
      <c r="K994">
        <v>0</v>
      </c>
      <c r="M994">
        <v>0.02</v>
      </c>
      <c r="N994">
        <v>2.72</v>
      </c>
      <c r="O994">
        <v>1110</v>
      </c>
      <c r="P994" t="s">
        <v>1492</v>
      </c>
      <c r="Q994">
        <v>388</v>
      </c>
      <c r="R994" t="s">
        <v>97</v>
      </c>
    </row>
    <row r="995" spans="1:18">
      <c r="A995" s="542">
        <v>993</v>
      </c>
      <c r="B995" s="403">
        <v>43381.461111111108</v>
      </c>
      <c r="C995" t="s">
        <v>97</v>
      </c>
      <c r="D995">
        <v>0.01</v>
      </c>
      <c r="E995" t="s">
        <v>257</v>
      </c>
      <c r="F995">
        <v>1.1477999999999999</v>
      </c>
      <c r="I995" s="403">
        <v>43381.545138888891</v>
      </c>
      <c r="J995">
        <v>1.1466000000000001</v>
      </c>
      <c r="K995">
        <v>0</v>
      </c>
      <c r="M995">
        <v>0</v>
      </c>
      <c r="N995">
        <v>1.2</v>
      </c>
      <c r="O995">
        <v>1110</v>
      </c>
      <c r="P995" t="s">
        <v>579</v>
      </c>
      <c r="Q995">
        <v>389</v>
      </c>
      <c r="R995" t="s">
        <v>97</v>
      </c>
    </row>
    <row r="996" spans="1:18">
      <c r="A996" s="542">
        <v>994</v>
      </c>
      <c r="B996" s="403">
        <v>43381.626388888886</v>
      </c>
      <c r="C996" t="s">
        <v>97</v>
      </c>
      <c r="D996">
        <v>0.01</v>
      </c>
      <c r="E996" t="s">
        <v>257</v>
      </c>
      <c r="F996">
        <v>1.1464000000000001</v>
      </c>
      <c r="I996" s="403">
        <v>43382.354166666664</v>
      </c>
      <c r="J996">
        <v>1.1469</v>
      </c>
      <c r="K996">
        <v>0</v>
      </c>
      <c r="M996">
        <v>0.02</v>
      </c>
      <c r="N996">
        <v>-0.48</v>
      </c>
      <c r="O996">
        <v>1110</v>
      </c>
      <c r="P996" t="s">
        <v>579</v>
      </c>
      <c r="Q996">
        <v>390</v>
      </c>
      <c r="R996" t="s">
        <v>97</v>
      </c>
    </row>
    <row r="997" spans="1:18">
      <c r="A997" s="542">
        <v>995</v>
      </c>
      <c r="B997" s="403">
        <v>43381.671527777777</v>
      </c>
      <c r="C997" t="s">
        <v>97</v>
      </c>
      <c r="D997">
        <v>0.01</v>
      </c>
      <c r="E997" t="s">
        <v>257</v>
      </c>
      <c r="F997">
        <v>1.1483000000000001</v>
      </c>
      <c r="I997" s="403">
        <v>43382.354166666664</v>
      </c>
      <c r="J997">
        <v>1.1469</v>
      </c>
      <c r="K997">
        <v>0</v>
      </c>
      <c r="M997">
        <v>0.02</v>
      </c>
      <c r="N997">
        <v>1.42</v>
      </c>
      <c r="O997">
        <v>1110</v>
      </c>
      <c r="P997" t="s">
        <v>1491</v>
      </c>
      <c r="Q997">
        <v>390</v>
      </c>
      <c r="R997" t="s">
        <v>97</v>
      </c>
    </row>
    <row r="998" spans="1:18">
      <c r="A998" s="542">
        <v>996</v>
      </c>
      <c r="B998" s="403">
        <v>43381.905555555553</v>
      </c>
      <c r="C998" t="s">
        <v>97</v>
      </c>
      <c r="D998">
        <v>0.01</v>
      </c>
      <c r="E998" t="s">
        <v>257</v>
      </c>
      <c r="F998">
        <v>1.1496999999999999</v>
      </c>
      <c r="I998" s="403">
        <v>43382.354166666664</v>
      </c>
      <c r="J998">
        <v>1.1469</v>
      </c>
      <c r="K998">
        <v>0</v>
      </c>
      <c r="M998">
        <v>0.02</v>
      </c>
      <c r="N998">
        <v>2.82</v>
      </c>
      <c r="O998">
        <v>1110</v>
      </c>
      <c r="P998" t="s">
        <v>1490</v>
      </c>
      <c r="Q998">
        <v>390</v>
      </c>
      <c r="R998" t="s">
        <v>97</v>
      </c>
    </row>
    <row r="999" spans="1:18">
      <c r="A999" s="542">
        <v>997</v>
      </c>
      <c r="B999" s="403">
        <v>43382.37777777778</v>
      </c>
      <c r="C999" t="s">
        <v>97</v>
      </c>
      <c r="D999">
        <v>0.01</v>
      </c>
      <c r="E999" t="s">
        <v>257</v>
      </c>
      <c r="F999">
        <v>1.1482000000000001</v>
      </c>
      <c r="I999" s="403">
        <v>43382.393750000003</v>
      </c>
      <c r="J999">
        <v>1.147</v>
      </c>
      <c r="K999">
        <v>0</v>
      </c>
      <c r="M999">
        <v>0</v>
      </c>
      <c r="N999">
        <v>1.2</v>
      </c>
      <c r="O999">
        <v>1110</v>
      </c>
      <c r="P999" t="s">
        <v>579</v>
      </c>
      <c r="Q999">
        <v>391</v>
      </c>
      <c r="R999" t="s">
        <v>97</v>
      </c>
    </row>
    <row r="1000" spans="1:18">
      <c r="A1000" s="542">
        <v>998</v>
      </c>
      <c r="B1000" s="403">
        <v>43382.505555555559</v>
      </c>
      <c r="C1000" t="s">
        <v>97</v>
      </c>
      <c r="D1000">
        <v>0.01</v>
      </c>
      <c r="E1000" t="s">
        <v>257</v>
      </c>
      <c r="F1000">
        <v>1.1449</v>
      </c>
      <c r="I1000" s="403">
        <v>43382.555555555555</v>
      </c>
      <c r="J1000">
        <v>1.1436999999999999</v>
      </c>
      <c r="K1000">
        <v>0</v>
      </c>
      <c r="M1000">
        <v>0</v>
      </c>
      <c r="N1000">
        <v>1.2</v>
      </c>
      <c r="O1000">
        <v>1110</v>
      </c>
      <c r="P1000" t="s">
        <v>579</v>
      </c>
      <c r="Q1000">
        <v>392</v>
      </c>
      <c r="R1000" t="s">
        <v>97</v>
      </c>
    </row>
    <row r="1001" spans="1:18">
      <c r="A1001" s="542">
        <v>1000</v>
      </c>
      <c r="B1001" s="403">
        <v>43382.588194444441</v>
      </c>
      <c r="C1001" t="s">
        <v>97</v>
      </c>
      <c r="D1001">
        <v>0.01</v>
      </c>
      <c r="E1001" t="s">
        <v>257</v>
      </c>
      <c r="F1001">
        <v>1.1435999999999999</v>
      </c>
      <c r="I1001" s="403">
        <v>43390.579861111109</v>
      </c>
      <c r="J1001">
        <v>1.1528</v>
      </c>
      <c r="K1001">
        <v>0</v>
      </c>
      <c r="M1001">
        <v>0.15</v>
      </c>
      <c r="N1001">
        <v>-9.0500000000000007</v>
      </c>
      <c r="O1001">
        <v>1110</v>
      </c>
      <c r="P1001" t="s">
        <v>579</v>
      </c>
      <c r="Q1001">
        <v>393</v>
      </c>
      <c r="R1001" t="s">
        <v>97</v>
      </c>
    </row>
    <row r="1002" spans="1:18">
      <c r="A1002" s="542">
        <v>1001</v>
      </c>
      <c r="B1002" s="403">
        <v>43382.618055555555</v>
      </c>
      <c r="C1002" t="s">
        <v>97</v>
      </c>
      <c r="D1002">
        <v>0.01</v>
      </c>
      <c r="E1002" t="s">
        <v>257</v>
      </c>
      <c r="F1002">
        <v>1.1448</v>
      </c>
      <c r="I1002" s="403">
        <v>43390.579861111109</v>
      </c>
      <c r="J1002">
        <v>1.1528</v>
      </c>
      <c r="K1002">
        <v>0</v>
      </c>
      <c r="M1002">
        <v>0.15</v>
      </c>
      <c r="N1002">
        <v>-7.85</v>
      </c>
      <c r="O1002">
        <v>1110</v>
      </c>
      <c r="P1002" t="s">
        <v>1466</v>
      </c>
      <c r="Q1002">
        <v>393</v>
      </c>
      <c r="R1002" t="s">
        <v>97</v>
      </c>
    </row>
    <row r="1003" spans="1:18">
      <c r="A1003" s="542">
        <v>1002</v>
      </c>
      <c r="B1003" s="403">
        <v>43382.682638888888</v>
      </c>
      <c r="C1003" t="s">
        <v>97</v>
      </c>
      <c r="D1003">
        <v>0.01</v>
      </c>
      <c r="E1003" t="s">
        <v>257</v>
      </c>
      <c r="F1003">
        <v>1.1473</v>
      </c>
      <c r="I1003" s="403">
        <v>43390.579861111109</v>
      </c>
      <c r="J1003">
        <v>1.1528</v>
      </c>
      <c r="K1003">
        <v>0</v>
      </c>
      <c r="M1003">
        <v>0.15</v>
      </c>
      <c r="N1003">
        <v>-5.35</v>
      </c>
      <c r="O1003">
        <v>1110</v>
      </c>
      <c r="P1003" t="s">
        <v>1464</v>
      </c>
      <c r="Q1003">
        <v>393</v>
      </c>
      <c r="R1003" t="s">
        <v>97</v>
      </c>
    </row>
    <row r="1004" spans="1:18">
      <c r="A1004" s="542">
        <v>1003</v>
      </c>
      <c r="B1004" s="403">
        <v>43382.738888888889</v>
      </c>
      <c r="C1004" t="s">
        <v>97</v>
      </c>
      <c r="D1004">
        <v>0.02</v>
      </c>
      <c r="E1004" t="s">
        <v>257</v>
      </c>
      <c r="F1004">
        <v>1.1487000000000001</v>
      </c>
      <c r="I1004" s="403">
        <v>43390.579861111109</v>
      </c>
      <c r="J1004">
        <v>1.1528</v>
      </c>
      <c r="K1004">
        <v>0</v>
      </c>
      <c r="M1004">
        <v>0.24</v>
      </c>
      <c r="N1004">
        <v>-7.96</v>
      </c>
      <c r="O1004">
        <v>1110</v>
      </c>
      <c r="P1004" t="s">
        <v>1467</v>
      </c>
      <c r="Q1004">
        <v>393</v>
      </c>
      <c r="R1004" t="s">
        <v>97</v>
      </c>
    </row>
    <row r="1005" spans="1:18">
      <c r="A1005" s="542">
        <v>1004</v>
      </c>
      <c r="B1005" s="403">
        <v>43383.06527777778</v>
      </c>
      <c r="C1005" t="s">
        <v>97</v>
      </c>
      <c r="D1005">
        <v>0.03</v>
      </c>
      <c r="E1005" t="s">
        <v>257</v>
      </c>
      <c r="F1005">
        <v>1.1503000000000001</v>
      </c>
      <c r="I1005" s="403">
        <v>43390.579861111109</v>
      </c>
      <c r="J1005">
        <v>1.1528</v>
      </c>
      <c r="K1005">
        <v>0</v>
      </c>
      <c r="M1005">
        <v>0.34</v>
      </c>
      <c r="N1005">
        <v>-7.16</v>
      </c>
      <c r="O1005">
        <v>1110</v>
      </c>
      <c r="P1005" t="s">
        <v>1465</v>
      </c>
      <c r="Q1005">
        <v>393</v>
      </c>
      <c r="R1005" t="s">
        <v>97</v>
      </c>
    </row>
    <row r="1006" spans="1:18">
      <c r="A1006" s="542">
        <v>1005</v>
      </c>
      <c r="B1006" s="403">
        <v>43383.638888888891</v>
      </c>
      <c r="C1006" t="s">
        <v>97</v>
      </c>
      <c r="D1006">
        <v>0.04</v>
      </c>
      <c r="E1006" t="s">
        <v>257</v>
      </c>
      <c r="F1006">
        <v>1.1519999999999999</v>
      </c>
      <c r="I1006" s="403">
        <v>43390.579861111109</v>
      </c>
      <c r="J1006">
        <v>1.1528</v>
      </c>
      <c r="K1006">
        <v>0</v>
      </c>
      <c r="M1006">
        <v>0.43</v>
      </c>
      <c r="N1006">
        <v>-2.77</v>
      </c>
      <c r="O1006">
        <v>1110</v>
      </c>
      <c r="P1006" t="s">
        <v>1463</v>
      </c>
      <c r="Q1006">
        <v>393</v>
      </c>
      <c r="R1006" t="s">
        <v>97</v>
      </c>
    </row>
    <row r="1007" spans="1:18">
      <c r="A1007" s="542">
        <v>1006</v>
      </c>
      <c r="B1007" s="403">
        <v>43383.742361111108</v>
      </c>
      <c r="C1007" t="s">
        <v>97</v>
      </c>
      <c r="D1007">
        <v>0.06</v>
      </c>
      <c r="E1007" t="s">
        <v>257</v>
      </c>
      <c r="F1007">
        <v>1.1539999999999999</v>
      </c>
      <c r="I1007" s="403">
        <v>43390.579861111109</v>
      </c>
      <c r="J1007">
        <v>1.1528</v>
      </c>
      <c r="K1007">
        <v>0</v>
      </c>
      <c r="M1007">
        <v>0.64</v>
      </c>
      <c r="N1007">
        <v>7.84</v>
      </c>
      <c r="O1007">
        <v>1110</v>
      </c>
      <c r="P1007" t="s">
        <v>1462</v>
      </c>
      <c r="Q1007">
        <v>393</v>
      </c>
      <c r="R1007" t="s">
        <v>97</v>
      </c>
    </row>
    <row r="1008" spans="1:18">
      <c r="A1008" s="542">
        <v>1010</v>
      </c>
      <c r="B1008" s="403">
        <v>43384.227777777778</v>
      </c>
      <c r="C1008" t="s">
        <v>97</v>
      </c>
      <c r="D1008">
        <v>0.09</v>
      </c>
      <c r="E1008" t="s">
        <v>257</v>
      </c>
      <c r="F1008">
        <v>1.1563000000000001</v>
      </c>
      <c r="I1008" s="403">
        <v>43390.579861111109</v>
      </c>
      <c r="J1008">
        <v>1.1528</v>
      </c>
      <c r="K1008">
        <v>0</v>
      </c>
      <c r="M1008">
        <v>0.56000000000000005</v>
      </c>
      <c r="N1008">
        <v>32.06</v>
      </c>
      <c r="O1008">
        <v>1110</v>
      </c>
      <c r="P1008" t="s">
        <v>1461</v>
      </c>
      <c r="Q1008">
        <v>393</v>
      </c>
      <c r="R1008" t="s">
        <v>97</v>
      </c>
    </row>
    <row r="1009" spans="1:18">
      <c r="A1009" s="542">
        <v>1013</v>
      </c>
      <c r="B1009" s="403">
        <v>43384.60833333333</v>
      </c>
      <c r="C1009" t="s">
        <v>97</v>
      </c>
      <c r="D1009">
        <v>0.13</v>
      </c>
      <c r="E1009" t="s">
        <v>257</v>
      </c>
      <c r="F1009">
        <v>1.1592</v>
      </c>
      <c r="I1009" s="403">
        <v>43390.579861111109</v>
      </c>
      <c r="J1009">
        <v>1.1528</v>
      </c>
      <c r="K1009">
        <v>0</v>
      </c>
      <c r="M1009">
        <v>0.8</v>
      </c>
      <c r="N1009">
        <v>84</v>
      </c>
      <c r="O1009">
        <v>1110</v>
      </c>
      <c r="P1009" t="s">
        <v>1460</v>
      </c>
      <c r="Q1009">
        <v>393</v>
      </c>
      <c r="R1009" t="s">
        <v>97</v>
      </c>
    </row>
    <row r="1010" spans="1:18">
      <c r="A1010" s="542">
        <v>1007</v>
      </c>
      <c r="B1010" s="403">
        <v>43383.849305555559</v>
      </c>
      <c r="C1010" t="s">
        <v>96</v>
      </c>
      <c r="D1010">
        <v>0.01</v>
      </c>
      <c r="E1010" t="s">
        <v>257</v>
      </c>
      <c r="F1010">
        <v>1.1537999999999999</v>
      </c>
      <c r="I1010" s="403">
        <v>43384.160416666666</v>
      </c>
      <c r="J1010">
        <v>1.1549</v>
      </c>
      <c r="K1010">
        <v>0</v>
      </c>
      <c r="M1010">
        <v>-0.37</v>
      </c>
      <c r="N1010">
        <v>0.73</v>
      </c>
      <c r="O1010">
        <v>1110</v>
      </c>
      <c r="P1010" t="s">
        <v>579</v>
      </c>
      <c r="Q1010">
        <v>394</v>
      </c>
      <c r="R1010" t="s">
        <v>96</v>
      </c>
    </row>
    <row r="1011" spans="1:18">
      <c r="A1011" s="542">
        <v>1008</v>
      </c>
      <c r="B1011" s="403">
        <v>43383.877083333333</v>
      </c>
      <c r="C1011" t="s">
        <v>96</v>
      </c>
      <c r="D1011">
        <v>0.01</v>
      </c>
      <c r="E1011" t="s">
        <v>257</v>
      </c>
      <c r="F1011">
        <v>1.1525000000000001</v>
      </c>
      <c r="I1011" s="403">
        <v>43384.160416666666</v>
      </c>
      <c r="J1011">
        <v>1.1549</v>
      </c>
      <c r="K1011">
        <v>0</v>
      </c>
      <c r="M1011">
        <v>-0.37</v>
      </c>
      <c r="N1011">
        <v>2.0299999999999998</v>
      </c>
      <c r="O1011">
        <v>1110</v>
      </c>
      <c r="P1011" t="s">
        <v>1477</v>
      </c>
      <c r="Q1011">
        <v>394</v>
      </c>
      <c r="R1011" t="s">
        <v>96</v>
      </c>
    </row>
    <row r="1012" spans="1:18">
      <c r="A1012" s="542">
        <v>1009</v>
      </c>
      <c r="B1012" s="403">
        <v>43384.169444444444</v>
      </c>
      <c r="C1012" t="s">
        <v>96</v>
      </c>
      <c r="D1012">
        <v>0.01</v>
      </c>
      <c r="E1012" t="s">
        <v>257</v>
      </c>
      <c r="F1012">
        <v>1.1560999999999999</v>
      </c>
      <c r="I1012" s="403">
        <v>43384.510416666664</v>
      </c>
      <c r="J1012">
        <v>1.1567000000000001</v>
      </c>
      <c r="K1012">
        <v>0</v>
      </c>
      <c r="M1012">
        <v>0</v>
      </c>
      <c r="N1012">
        <v>0.6</v>
      </c>
      <c r="O1012">
        <v>1110</v>
      </c>
      <c r="P1012" t="s">
        <v>579</v>
      </c>
      <c r="Q1012">
        <v>395</v>
      </c>
      <c r="R1012" t="s">
        <v>96</v>
      </c>
    </row>
    <row r="1013" spans="1:18">
      <c r="A1013" s="542">
        <v>1011</v>
      </c>
      <c r="B1013" s="403">
        <v>43384.350694444445</v>
      </c>
      <c r="C1013" t="s">
        <v>96</v>
      </c>
      <c r="D1013">
        <v>0.01</v>
      </c>
      <c r="E1013" t="s">
        <v>257</v>
      </c>
      <c r="F1013">
        <v>1.1548</v>
      </c>
      <c r="I1013" s="403">
        <v>43384.510416666664</v>
      </c>
      <c r="J1013">
        <v>1.1567000000000001</v>
      </c>
      <c r="K1013">
        <v>0</v>
      </c>
      <c r="M1013">
        <v>0</v>
      </c>
      <c r="N1013">
        <v>1.9</v>
      </c>
      <c r="O1013">
        <v>1110</v>
      </c>
      <c r="P1013" t="s">
        <v>1476</v>
      </c>
      <c r="Q1013">
        <v>395</v>
      </c>
      <c r="R1013" t="s">
        <v>96</v>
      </c>
    </row>
    <row r="1014" spans="1:18">
      <c r="A1014" s="542">
        <v>1012</v>
      </c>
      <c r="B1014" s="403">
        <v>43384.600694444445</v>
      </c>
      <c r="C1014" t="s">
        <v>96</v>
      </c>
      <c r="D1014">
        <v>0.01</v>
      </c>
      <c r="E1014" t="s">
        <v>257</v>
      </c>
      <c r="F1014">
        <v>1.1572</v>
      </c>
      <c r="I1014" s="403">
        <v>43384.604166666664</v>
      </c>
      <c r="J1014">
        <v>1.1589</v>
      </c>
      <c r="K1014">
        <v>0</v>
      </c>
      <c r="M1014">
        <v>0</v>
      </c>
      <c r="N1014">
        <v>1.7</v>
      </c>
      <c r="O1014">
        <v>1110</v>
      </c>
      <c r="P1014" t="s">
        <v>581</v>
      </c>
      <c r="Q1014">
        <v>396</v>
      </c>
      <c r="R1014" t="s">
        <v>96</v>
      </c>
    </row>
    <row r="1015" spans="1:18">
      <c r="A1015" s="542">
        <v>1014</v>
      </c>
      <c r="B1015" s="403">
        <v>43384.61041666667</v>
      </c>
      <c r="C1015" t="s">
        <v>96</v>
      </c>
      <c r="D1015">
        <v>0.01</v>
      </c>
      <c r="E1015" t="s">
        <v>257</v>
      </c>
      <c r="F1015">
        <v>1.1587000000000001</v>
      </c>
      <c r="I1015" s="403">
        <v>43384.845833333333</v>
      </c>
      <c r="J1015">
        <v>1.1588000000000001</v>
      </c>
      <c r="K1015">
        <v>0</v>
      </c>
      <c r="M1015">
        <v>0</v>
      </c>
      <c r="N1015">
        <v>0.1</v>
      </c>
      <c r="O1015">
        <v>1110</v>
      </c>
      <c r="P1015" t="s">
        <v>579</v>
      </c>
      <c r="Q1015">
        <v>397</v>
      </c>
      <c r="R1015" t="s">
        <v>96</v>
      </c>
    </row>
    <row r="1016" spans="1:18">
      <c r="A1016" s="542">
        <v>1015</v>
      </c>
      <c r="B1016" s="403">
        <v>43384.624305555553</v>
      </c>
      <c r="C1016" t="s">
        <v>96</v>
      </c>
      <c r="D1016">
        <v>0.01</v>
      </c>
      <c r="E1016" t="s">
        <v>257</v>
      </c>
      <c r="F1016">
        <v>1.1575</v>
      </c>
      <c r="I1016" s="403">
        <v>43384.845833333333</v>
      </c>
      <c r="J1016">
        <v>1.1588000000000001</v>
      </c>
      <c r="K1016">
        <v>0</v>
      </c>
      <c r="M1016">
        <v>0</v>
      </c>
      <c r="N1016">
        <v>1.3</v>
      </c>
      <c r="O1016">
        <v>1110</v>
      </c>
      <c r="P1016" t="s">
        <v>1475</v>
      </c>
      <c r="Q1016">
        <v>397</v>
      </c>
      <c r="R1016" t="s">
        <v>96</v>
      </c>
    </row>
    <row r="1017" spans="1:18">
      <c r="A1017" s="542">
        <v>1016</v>
      </c>
      <c r="B1017" s="403">
        <v>43384.640972222223</v>
      </c>
      <c r="C1017" t="s">
        <v>96</v>
      </c>
      <c r="D1017">
        <v>0.01</v>
      </c>
      <c r="E1017" t="s">
        <v>257</v>
      </c>
      <c r="F1017">
        <v>1.1561999999999999</v>
      </c>
      <c r="I1017" s="403">
        <v>43384.845833333333</v>
      </c>
      <c r="J1017">
        <v>1.1588000000000001</v>
      </c>
      <c r="K1017">
        <v>0</v>
      </c>
      <c r="M1017">
        <v>0</v>
      </c>
      <c r="N1017">
        <v>2.6</v>
      </c>
      <c r="O1017">
        <v>1110</v>
      </c>
      <c r="P1017" t="s">
        <v>1474</v>
      </c>
      <c r="Q1017">
        <v>397</v>
      </c>
      <c r="R1017" t="s">
        <v>96</v>
      </c>
    </row>
    <row r="1018" spans="1:18">
      <c r="A1018" s="542">
        <v>1017</v>
      </c>
      <c r="B1018" s="403">
        <v>43384.856249999997</v>
      </c>
      <c r="C1018" t="s">
        <v>96</v>
      </c>
      <c r="D1018">
        <v>0.01</v>
      </c>
      <c r="E1018" t="s">
        <v>257</v>
      </c>
      <c r="F1018">
        <v>1.1588000000000001</v>
      </c>
      <c r="I1018" s="403">
        <v>43385.120833333334</v>
      </c>
      <c r="J1018">
        <v>1.1600999999999999</v>
      </c>
      <c r="K1018">
        <v>0</v>
      </c>
      <c r="M1018">
        <v>-0.12</v>
      </c>
      <c r="N1018">
        <v>1.18</v>
      </c>
      <c r="O1018">
        <v>1110</v>
      </c>
      <c r="P1018" t="s">
        <v>579</v>
      </c>
      <c r="Q1018">
        <v>398</v>
      </c>
      <c r="R1018" t="s">
        <v>96</v>
      </c>
    </row>
    <row r="1019" spans="1:18">
      <c r="A1019" s="542">
        <v>1018</v>
      </c>
      <c r="B1019" s="403">
        <v>43385.136805555558</v>
      </c>
      <c r="C1019" t="s">
        <v>96</v>
      </c>
      <c r="D1019">
        <v>0.01</v>
      </c>
      <c r="E1019" t="s">
        <v>257</v>
      </c>
      <c r="F1019">
        <v>1.1597999999999999</v>
      </c>
      <c r="I1019" s="403">
        <v>43388.463888888888</v>
      </c>
      <c r="J1019">
        <v>1.1576</v>
      </c>
      <c r="K1019">
        <v>0</v>
      </c>
      <c r="M1019">
        <v>-0.12</v>
      </c>
      <c r="N1019">
        <v>-2.3199999999999998</v>
      </c>
      <c r="O1019">
        <v>1110</v>
      </c>
      <c r="P1019" t="s">
        <v>579</v>
      </c>
      <c r="Q1019">
        <v>399</v>
      </c>
      <c r="R1019" t="s">
        <v>96</v>
      </c>
    </row>
    <row r="1020" spans="1:18">
      <c r="A1020" s="542">
        <v>1019</v>
      </c>
      <c r="B1020" s="403">
        <v>43385.426388888889</v>
      </c>
      <c r="C1020" t="s">
        <v>96</v>
      </c>
      <c r="D1020">
        <v>0.01</v>
      </c>
      <c r="E1020" t="s">
        <v>257</v>
      </c>
      <c r="F1020">
        <v>1.1583000000000001</v>
      </c>
      <c r="I1020" s="403">
        <v>43388.463888888888</v>
      </c>
      <c r="J1020">
        <v>1.1576</v>
      </c>
      <c r="K1020">
        <v>0</v>
      </c>
      <c r="M1020">
        <v>-0.12</v>
      </c>
      <c r="N1020">
        <v>-0.82</v>
      </c>
      <c r="O1020">
        <v>1110</v>
      </c>
      <c r="P1020" t="s">
        <v>1473</v>
      </c>
      <c r="Q1020">
        <v>399</v>
      </c>
      <c r="R1020" t="s">
        <v>96</v>
      </c>
    </row>
    <row r="1021" spans="1:18">
      <c r="A1021" s="542">
        <v>1020</v>
      </c>
      <c r="B1021" s="403">
        <v>43385.606944444444</v>
      </c>
      <c r="C1021" t="s">
        <v>96</v>
      </c>
      <c r="D1021">
        <v>0.01</v>
      </c>
      <c r="E1021" t="s">
        <v>257</v>
      </c>
      <c r="F1021">
        <v>1.157</v>
      </c>
      <c r="I1021" s="403">
        <v>43388.463888888888</v>
      </c>
      <c r="J1021">
        <v>1.1576</v>
      </c>
      <c r="K1021">
        <v>0</v>
      </c>
      <c r="M1021">
        <v>-0.12</v>
      </c>
      <c r="N1021">
        <v>0.48</v>
      </c>
      <c r="O1021">
        <v>1110</v>
      </c>
      <c r="P1021" t="s">
        <v>1472</v>
      </c>
      <c r="Q1021">
        <v>399</v>
      </c>
      <c r="R1021" t="s">
        <v>96</v>
      </c>
    </row>
    <row r="1022" spans="1:18">
      <c r="A1022" s="542">
        <v>1021</v>
      </c>
      <c r="B1022" s="403">
        <v>43385.617361111108</v>
      </c>
      <c r="C1022" t="s">
        <v>96</v>
      </c>
      <c r="D1022">
        <v>0.02</v>
      </c>
      <c r="E1022" t="s">
        <v>257</v>
      </c>
      <c r="F1022">
        <v>1.1556</v>
      </c>
      <c r="I1022" s="403">
        <v>43388.463888888888</v>
      </c>
      <c r="J1022">
        <v>1.1576</v>
      </c>
      <c r="K1022">
        <v>0</v>
      </c>
      <c r="M1022">
        <v>-0.25</v>
      </c>
      <c r="N1022">
        <v>3.75</v>
      </c>
      <c r="O1022">
        <v>1110</v>
      </c>
      <c r="P1022" t="s">
        <v>1471</v>
      </c>
      <c r="Q1022">
        <v>399</v>
      </c>
      <c r="R1022" t="s">
        <v>96</v>
      </c>
    </row>
    <row r="1023" spans="1:18">
      <c r="A1023" s="542">
        <v>1022</v>
      </c>
      <c r="B1023" s="403">
        <v>43385.671527777777</v>
      </c>
      <c r="C1023" t="s">
        <v>96</v>
      </c>
      <c r="D1023">
        <v>0.03</v>
      </c>
      <c r="E1023" t="s">
        <v>257</v>
      </c>
      <c r="F1023">
        <v>1.1537999999999999</v>
      </c>
      <c r="I1023" s="403">
        <v>43388.463888888888</v>
      </c>
      <c r="J1023">
        <v>1.1576</v>
      </c>
      <c r="K1023">
        <v>0</v>
      </c>
      <c r="M1023">
        <v>-0.37</v>
      </c>
      <c r="N1023">
        <v>11.03</v>
      </c>
      <c r="O1023">
        <v>1110</v>
      </c>
      <c r="P1023" t="s">
        <v>1470</v>
      </c>
      <c r="Q1023">
        <v>399</v>
      </c>
      <c r="R1023" t="s">
        <v>96</v>
      </c>
    </row>
    <row r="1024" spans="1:18">
      <c r="A1024" s="542">
        <v>1023</v>
      </c>
      <c r="B1024" s="403">
        <v>43388.500694444447</v>
      </c>
      <c r="C1024" t="s">
        <v>96</v>
      </c>
      <c r="D1024">
        <v>0.01</v>
      </c>
      <c r="E1024" t="s">
        <v>257</v>
      </c>
      <c r="F1024">
        <v>1.1588000000000001</v>
      </c>
      <c r="I1024" s="403">
        <v>43388.606944444444</v>
      </c>
      <c r="J1024">
        <v>1.1599999999999999</v>
      </c>
      <c r="K1024">
        <v>0</v>
      </c>
      <c r="M1024">
        <v>0</v>
      </c>
      <c r="N1024">
        <v>1.2</v>
      </c>
      <c r="O1024">
        <v>1110</v>
      </c>
      <c r="P1024" t="s">
        <v>579</v>
      </c>
      <c r="Q1024">
        <v>400</v>
      </c>
      <c r="R1024" t="s">
        <v>96</v>
      </c>
    </row>
    <row r="1025" spans="1:18">
      <c r="A1025" s="542">
        <v>1024</v>
      </c>
      <c r="B1025" s="403">
        <v>43388.628472222219</v>
      </c>
      <c r="C1025" t="s">
        <v>96</v>
      </c>
      <c r="D1025">
        <v>0.01</v>
      </c>
      <c r="E1025" t="s">
        <v>257</v>
      </c>
      <c r="F1025">
        <v>1.1601999999999999</v>
      </c>
      <c r="I1025" s="403">
        <v>43389.628472222219</v>
      </c>
      <c r="J1025">
        <v>1.1603000000000001</v>
      </c>
      <c r="K1025">
        <v>0</v>
      </c>
      <c r="M1025">
        <v>-0.12</v>
      </c>
      <c r="N1025">
        <v>-0.02</v>
      </c>
      <c r="O1025">
        <v>1110</v>
      </c>
      <c r="P1025" t="s">
        <v>579</v>
      </c>
      <c r="Q1025">
        <v>401</v>
      </c>
      <c r="R1025" t="s">
        <v>96</v>
      </c>
    </row>
    <row r="1026" spans="1:18">
      <c r="A1026" s="542">
        <v>1025</v>
      </c>
      <c r="B1026" s="403">
        <v>43388.640277777777</v>
      </c>
      <c r="C1026" t="s">
        <v>96</v>
      </c>
      <c r="D1026">
        <v>0.01</v>
      </c>
      <c r="E1026" t="s">
        <v>257</v>
      </c>
      <c r="F1026">
        <v>1.1589</v>
      </c>
      <c r="I1026" s="403">
        <v>43389.628472222219</v>
      </c>
      <c r="J1026">
        <v>1.1603000000000001</v>
      </c>
      <c r="K1026">
        <v>0</v>
      </c>
      <c r="M1026">
        <v>-0.12</v>
      </c>
      <c r="N1026">
        <v>1.28</v>
      </c>
      <c r="O1026">
        <v>1110</v>
      </c>
      <c r="P1026" t="s">
        <v>1469</v>
      </c>
      <c r="Q1026">
        <v>401</v>
      </c>
      <c r="R1026" t="s">
        <v>96</v>
      </c>
    </row>
    <row r="1027" spans="1:18">
      <c r="A1027" s="542">
        <v>1026</v>
      </c>
      <c r="B1027" s="403">
        <v>43388.822222222225</v>
      </c>
      <c r="C1027" t="s">
        <v>96</v>
      </c>
      <c r="D1027">
        <v>0.01</v>
      </c>
      <c r="E1027" t="s">
        <v>257</v>
      </c>
      <c r="F1027">
        <v>1.1576</v>
      </c>
      <c r="I1027" s="403">
        <v>43389.628472222219</v>
      </c>
      <c r="J1027">
        <v>1.1603000000000001</v>
      </c>
      <c r="K1027">
        <v>0</v>
      </c>
      <c r="M1027">
        <v>-0.12</v>
      </c>
      <c r="N1027">
        <v>2.58</v>
      </c>
      <c r="O1027">
        <v>1110</v>
      </c>
      <c r="P1027" t="s">
        <v>1468</v>
      </c>
      <c r="Q1027">
        <v>401</v>
      </c>
      <c r="R1027" t="s">
        <v>96</v>
      </c>
    </row>
    <row r="1028" spans="1:18">
      <c r="A1028" s="542">
        <v>1027</v>
      </c>
      <c r="B1028" s="403">
        <v>43389.656944444447</v>
      </c>
      <c r="C1028" t="s">
        <v>96</v>
      </c>
      <c r="D1028">
        <v>0.01</v>
      </c>
      <c r="E1028" t="s">
        <v>257</v>
      </c>
      <c r="F1028">
        <v>1.1599999999999999</v>
      </c>
      <c r="I1028" s="403">
        <v>43392.781944444447</v>
      </c>
      <c r="J1028">
        <v>1.1521999999999999</v>
      </c>
      <c r="K1028">
        <v>0</v>
      </c>
      <c r="M1028">
        <v>-0.61</v>
      </c>
      <c r="N1028">
        <v>-8.41</v>
      </c>
      <c r="O1028">
        <v>1110</v>
      </c>
      <c r="P1028" t="s">
        <v>579</v>
      </c>
      <c r="Q1028">
        <v>402</v>
      </c>
      <c r="R1028" t="s">
        <v>96</v>
      </c>
    </row>
    <row r="1029" spans="1:18">
      <c r="A1029" s="542">
        <v>1028</v>
      </c>
      <c r="B1029" s="403">
        <v>43389.675694444442</v>
      </c>
      <c r="C1029" t="s">
        <v>96</v>
      </c>
      <c r="D1029">
        <v>0.01</v>
      </c>
      <c r="E1029" t="s">
        <v>257</v>
      </c>
      <c r="F1029">
        <v>1.1587000000000001</v>
      </c>
      <c r="I1029" s="403">
        <v>43392.781944444447</v>
      </c>
      <c r="J1029">
        <v>1.1521999999999999</v>
      </c>
      <c r="K1029">
        <v>0</v>
      </c>
      <c r="M1029">
        <v>-0.61</v>
      </c>
      <c r="N1029">
        <v>-7.11</v>
      </c>
      <c r="O1029">
        <v>1110</v>
      </c>
      <c r="P1029" t="s">
        <v>1455</v>
      </c>
      <c r="Q1029">
        <v>402</v>
      </c>
      <c r="R1029" t="s">
        <v>96</v>
      </c>
    </row>
    <row r="1030" spans="1:18">
      <c r="A1030" s="542">
        <v>1029</v>
      </c>
      <c r="B1030" s="403">
        <v>43389.82916666667</v>
      </c>
      <c r="C1030" t="s">
        <v>96</v>
      </c>
      <c r="D1030">
        <v>0.01</v>
      </c>
      <c r="E1030" t="s">
        <v>257</v>
      </c>
      <c r="F1030">
        <v>1.1574</v>
      </c>
      <c r="I1030" s="403">
        <v>43392.781944444447</v>
      </c>
      <c r="J1030">
        <v>1.1521999999999999</v>
      </c>
      <c r="K1030">
        <v>0</v>
      </c>
      <c r="M1030">
        <v>-0.61</v>
      </c>
      <c r="N1030">
        <v>-5.81</v>
      </c>
      <c r="O1030">
        <v>1110</v>
      </c>
      <c r="P1030" t="s">
        <v>1453</v>
      </c>
      <c r="Q1030">
        <v>402</v>
      </c>
      <c r="R1030" t="s">
        <v>96</v>
      </c>
    </row>
    <row r="1031" spans="1:18">
      <c r="A1031" s="542">
        <v>1030</v>
      </c>
      <c r="B1031" s="403">
        <v>43390.205555555556</v>
      </c>
      <c r="C1031" t="s">
        <v>96</v>
      </c>
      <c r="D1031">
        <v>0.02</v>
      </c>
      <c r="E1031" t="s">
        <v>257</v>
      </c>
      <c r="F1031">
        <v>1.1559999999999999</v>
      </c>
      <c r="I1031" s="403">
        <v>43392.781944444447</v>
      </c>
      <c r="J1031">
        <v>1.1521999999999999</v>
      </c>
      <c r="K1031">
        <v>0</v>
      </c>
      <c r="M1031">
        <v>-0.99</v>
      </c>
      <c r="N1031">
        <v>-8.59</v>
      </c>
      <c r="O1031">
        <v>1110</v>
      </c>
      <c r="P1031" t="s">
        <v>1456</v>
      </c>
      <c r="Q1031">
        <v>402</v>
      </c>
      <c r="R1031" t="s">
        <v>96</v>
      </c>
    </row>
    <row r="1032" spans="1:18">
      <c r="A1032" s="542">
        <v>1031</v>
      </c>
      <c r="B1032" s="403">
        <v>43390.544444444444</v>
      </c>
      <c r="C1032" t="s">
        <v>96</v>
      </c>
      <c r="D1032">
        <v>0.03</v>
      </c>
      <c r="E1032" t="s">
        <v>257</v>
      </c>
      <c r="F1032">
        <v>1.1543000000000001</v>
      </c>
      <c r="I1032" s="403">
        <v>43392.781944444447</v>
      </c>
      <c r="J1032">
        <v>1.1521999999999999</v>
      </c>
      <c r="K1032">
        <v>0</v>
      </c>
      <c r="M1032">
        <v>-1.49</v>
      </c>
      <c r="N1032">
        <v>-7.79</v>
      </c>
      <c r="O1032">
        <v>1110</v>
      </c>
      <c r="P1032" t="s">
        <v>1454</v>
      </c>
      <c r="Q1032">
        <v>402</v>
      </c>
      <c r="R1032" t="s">
        <v>96</v>
      </c>
    </row>
    <row r="1033" spans="1:18">
      <c r="A1033" s="542">
        <v>1033</v>
      </c>
      <c r="B1033" s="403">
        <v>43390.63958333333</v>
      </c>
      <c r="C1033" t="s">
        <v>96</v>
      </c>
      <c r="D1033">
        <v>0.04</v>
      </c>
      <c r="E1033" t="s">
        <v>257</v>
      </c>
      <c r="F1033">
        <v>1.1527000000000001</v>
      </c>
      <c r="I1033" s="403">
        <v>43392.781944444447</v>
      </c>
      <c r="J1033">
        <v>1.1521999999999999</v>
      </c>
      <c r="K1033">
        <v>0</v>
      </c>
      <c r="M1033">
        <v>-1.99</v>
      </c>
      <c r="N1033">
        <v>-3.99</v>
      </c>
      <c r="O1033">
        <v>1110</v>
      </c>
      <c r="P1033" t="s">
        <v>1452</v>
      </c>
      <c r="Q1033">
        <v>402</v>
      </c>
      <c r="R1033" t="s">
        <v>96</v>
      </c>
    </row>
    <row r="1034" spans="1:18">
      <c r="A1034" s="542">
        <v>1036</v>
      </c>
      <c r="B1034" s="403">
        <v>43390.872916666667</v>
      </c>
      <c r="C1034" t="s">
        <v>96</v>
      </c>
      <c r="D1034">
        <v>0.06</v>
      </c>
      <c r="E1034" t="s">
        <v>257</v>
      </c>
      <c r="F1034">
        <v>1.1508</v>
      </c>
      <c r="I1034" s="403">
        <v>43392.781944444447</v>
      </c>
      <c r="J1034">
        <v>1.1521999999999999</v>
      </c>
      <c r="K1034">
        <v>0</v>
      </c>
      <c r="M1034">
        <v>-2.97</v>
      </c>
      <c r="N1034">
        <v>5.43</v>
      </c>
      <c r="O1034">
        <v>1110</v>
      </c>
      <c r="P1034" t="s">
        <v>1451</v>
      </c>
      <c r="Q1034">
        <v>402</v>
      </c>
      <c r="R1034" t="s">
        <v>96</v>
      </c>
    </row>
    <row r="1035" spans="1:18">
      <c r="A1035" s="542">
        <v>1038</v>
      </c>
      <c r="B1035" s="403">
        <v>43391.348611111112</v>
      </c>
      <c r="C1035" t="s">
        <v>96</v>
      </c>
      <c r="D1035">
        <v>0.09</v>
      </c>
      <c r="E1035" t="s">
        <v>257</v>
      </c>
      <c r="F1035">
        <v>1.1485000000000001</v>
      </c>
      <c r="I1035" s="403">
        <v>43392.781944444447</v>
      </c>
      <c r="J1035">
        <v>1.1521999999999999</v>
      </c>
      <c r="K1035">
        <v>0</v>
      </c>
      <c r="M1035">
        <v>-1.1200000000000001</v>
      </c>
      <c r="N1035">
        <v>32.18</v>
      </c>
      <c r="O1035">
        <v>1110</v>
      </c>
      <c r="P1035" t="s">
        <v>1450</v>
      </c>
      <c r="Q1035">
        <v>402</v>
      </c>
      <c r="R1035" t="s">
        <v>96</v>
      </c>
    </row>
    <row r="1036" spans="1:18">
      <c r="A1036" s="542">
        <v>1044</v>
      </c>
      <c r="B1036" s="403">
        <v>43391.818749999999</v>
      </c>
      <c r="C1036" t="s">
        <v>96</v>
      </c>
      <c r="D1036">
        <v>0.13</v>
      </c>
      <c r="E1036" t="s">
        <v>257</v>
      </c>
      <c r="F1036">
        <v>1.1459999999999999</v>
      </c>
      <c r="I1036" s="403">
        <v>43392.781944444447</v>
      </c>
      <c r="J1036">
        <v>1.1521999999999999</v>
      </c>
      <c r="K1036">
        <v>0</v>
      </c>
      <c r="M1036">
        <v>-1.61</v>
      </c>
      <c r="N1036">
        <v>78.989999999999995</v>
      </c>
      <c r="O1036">
        <v>1110</v>
      </c>
      <c r="P1036" t="s">
        <v>1449</v>
      </c>
      <c r="Q1036">
        <v>402</v>
      </c>
      <c r="R1036" t="s">
        <v>96</v>
      </c>
    </row>
    <row r="1037" spans="1:18">
      <c r="A1037" s="542">
        <v>1032</v>
      </c>
      <c r="B1037" s="403">
        <v>43390.597222222219</v>
      </c>
      <c r="C1037" t="s">
        <v>97</v>
      </c>
      <c r="D1037">
        <v>0.01</v>
      </c>
      <c r="E1037" t="s">
        <v>257</v>
      </c>
      <c r="F1037">
        <v>1.1529</v>
      </c>
      <c r="I1037" s="403">
        <v>43390.793055555558</v>
      </c>
      <c r="J1037">
        <v>1.1524000000000001</v>
      </c>
      <c r="K1037">
        <v>0</v>
      </c>
      <c r="M1037">
        <v>0</v>
      </c>
      <c r="N1037">
        <v>0.5</v>
      </c>
      <c r="O1037">
        <v>1110</v>
      </c>
      <c r="P1037" t="s">
        <v>579</v>
      </c>
      <c r="Q1037">
        <v>403</v>
      </c>
      <c r="R1037" t="s">
        <v>97</v>
      </c>
    </row>
    <row r="1038" spans="1:18">
      <c r="A1038" s="542">
        <v>1034</v>
      </c>
      <c r="B1038" s="403">
        <v>43390.679166666669</v>
      </c>
      <c r="C1038" t="s">
        <v>97</v>
      </c>
      <c r="D1038">
        <v>0.01</v>
      </c>
      <c r="E1038" t="s">
        <v>257</v>
      </c>
      <c r="F1038">
        <v>1.1543000000000001</v>
      </c>
      <c r="I1038" s="403">
        <v>43390.793055555558</v>
      </c>
      <c r="J1038">
        <v>1.1524000000000001</v>
      </c>
      <c r="K1038">
        <v>0</v>
      </c>
      <c r="M1038">
        <v>0</v>
      </c>
      <c r="N1038">
        <v>1.9</v>
      </c>
      <c r="O1038">
        <v>1110</v>
      </c>
      <c r="P1038" t="s">
        <v>1459</v>
      </c>
      <c r="Q1038">
        <v>403</v>
      </c>
      <c r="R1038" t="s">
        <v>97</v>
      </c>
    </row>
    <row r="1039" spans="1:18">
      <c r="A1039" s="542">
        <v>1035</v>
      </c>
      <c r="B1039" s="403">
        <v>43390.837500000001</v>
      </c>
      <c r="C1039" t="s">
        <v>97</v>
      </c>
      <c r="D1039">
        <v>0.01</v>
      </c>
      <c r="E1039" t="s">
        <v>257</v>
      </c>
      <c r="F1039">
        <v>1.1516999999999999</v>
      </c>
      <c r="I1039" s="403">
        <v>43390.880555555559</v>
      </c>
      <c r="J1039">
        <v>1.1505000000000001</v>
      </c>
      <c r="K1039">
        <v>0</v>
      </c>
      <c r="M1039">
        <v>0</v>
      </c>
      <c r="N1039">
        <v>1.2</v>
      </c>
      <c r="O1039">
        <v>1110</v>
      </c>
      <c r="P1039" t="s">
        <v>567</v>
      </c>
      <c r="Q1039">
        <v>404</v>
      </c>
      <c r="R1039" t="s">
        <v>97</v>
      </c>
    </row>
    <row r="1040" spans="1:18">
      <c r="A1040" s="542">
        <v>1037</v>
      </c>
      <c r="B1040" s="403">
        <v>43390.899305555555</v>
      </c>
      <c r="C1040" t="s">
        <v>97</v>
      </c>
      <c r="D1040">
        <v>0.01</v>
      </c>
      <c r="E1040" t="s">
        <v>257</v>
      </c>
      <c r="F1040">
        <v>1.1505000000000001</v>
      </c>
      <c r="I1040" s="403">
        <v>43391.305555555555</v>
      </c>
      <c r="J1040">
        <v>1.1494</v>
      </c>
      <c r="K1040">
        <v>0</v>
      </c>
      <c r="M1040">
        <v>0.05</v>
      </c>
      <c r="N1040">
        <v>1.1499999999999999</v>
      </c>
      <c r="O1040">
        <v>1110</v>
      </c>
      <c r="P1040" t="s">
        <v>579</v>
      </c>
      <c r="Q1040">
        <v>405</v>
      </c>
      <c r="R1040" t="s">
        <v>97</v>
      </c>
    </row>
    <row r="1041" spans="1:18">
      <c r="A1041" s="542">
        <v>1039</v>
      </c>
      <c r="B1041" s="403">
        <v>43391.375694444447</v>
      </c>
      <c r="C1041" t="s">
        <v>97</v>
      </c>
      <c r="D1041">
        <v>0.01</v>
      </c>
      <c r="E1041" t="s">
        <v>257</v>
      </c>
      <c r="F1041">
        <v>1.1491</v>
      </c>
      <c r="I1041" s="403">
        <v>43391.631249999999</v>
      </c>
      <c r="J1041">
        <v>1.1491</v>
      </c>
      <c r="K1041">
        <v>0</v>
      </c>
      <c r="M1041">
        <v>0</v>
      </c>
      <c r="N1041">
        <v>0</v>
      </c>
      <c r="O1041">
        <v>1110</v>
      </c>
      <c r="P1041" t="s">
        <v>579</v>
      </c>
      <c r="Q1041">
        <v>406</v>
      </c>
      <c r="R1041" t="s">
        <v>97</v>
      </c>
    </row>
    <row r="1042" spans="1:18">
      <c r="A1042" s="542">
        <v>1040</v>
      </c>
      <c r="B1042" s="403">
        <v>43391.397916666669</v>
      </c>
      <c r="C1042" t="s">
        <v>97</v>
      </c>
      <c r="D1042">
        <v>0.01</v>
      </c>
      <c r="E1042" t="s">
        <v>257</v>
      </c>
      <c r="F1042">
        <v>1.1503000000000001</v>
      </c>
      <c r="I1042" s="403">
        <v>43391.631249999999</v>
      </c>
      <c r="J1042">
        <v>1.1491</v>
      </c>
      <c r="K1042">
        <v>0</v>
      </c>
      <c r="M1042">
        <v>0</v>
      </c>
      <c r="N1042">
        <v>1.2</v>
      </c>
      <c r="O1042">
        <v>1110</v>
      </c>
      <c r="P1042" t="s">
        <v>1458</v>
      </c>
      <c r="Q1042">
        <v>406</v>
      </c>
      <c r="R1042" t="s">
        <v>97</v>
      </c>
    </row>
    <row r="1043" spans="1:18">
      <c r="A1043" s="542">
        <v>1041</v>
      </c>
      <c r="B1043" s="403">
        <v>43391.45</v>
      </c>
      <c r="C1043" t="s">
        <v>97</v>
      </c>
      <c r="D1043">
        <v>0.01</v>
      </c>
      <c r="E1043" t="s">
        <v>257</v>
      </c>
      <c r="F1043">
        <v>1.1516999999999999</v>
      </c>
      <c r="I1043" s="403">
        <v>43391.631249999999</v>
      </c>
      <c r="J1043">
        <v>1.1491</v>
      </c>
      <c r="K1043">
        <v>0</v>
      </c>
      <c r="M1043">
        <v>0</v>
      </c>
      <c r="N1043">
        <v>2.6</v>
      </c>
      <c r="O1043">
        <v>1110</v>
      </c>
      <c r="P1043" t="s">
        <v>1457</v>
      </c>
      <c r="Q1043">
        <v>406</v>
      </c>
      <c r="R1043" t="s">
        <v>97</v>
      </c>
    </row>
    <row r="1044" spans="1:18">
      <c r="A1044" s="542">
        <v>1042</v>
      </c>
      <c r="B1044" s="403">
        <v>43391.686805555553</v>
      </c>
      <c r="C1044" t="s">
        <v>97</v>
      </c>
      <c r="D1044">
        <v>0.01</v>
      </c>
      <c r="E1044" t="s">
        <v>257</v>
      </c>
      <c r="F1044">
        <v>1.1493</v>
      </c>
      <c r="I1044" s="403">
        <v>43391.755555555559</v>
      </c>
      <c r="J1044">
        <v>1.1487000000000001</v>
      </c>
      <c r="K1044">
        <v>0</v>
      </c>
      <c r="M1044">
        <v>0</v>
      </c>
      <c r="N1044">
        <v>0.6</v>
      </c>
      <c r="O1044">
        <v>1110</v>
      </c>
      <c r="P1044" t="s">
        <v>579</v>
      </c>
      <c r="Q1044">
        <v>407</v>
      </c>
      <c r="R1044" t="s">
        <v>97</v>
      </c>
    </row>
    <row r="1045" spans="1:18">
      <c r="A1045" s="542">
        <v>1043</v>
      </c>
      <c r="B1045" s="403">
        <v>43391.729166666664</v>
      </c>
      <c r="C1045" t="s">
        <v>97</v>
      </c>
      <c r="D1045">
        <v>0.01</v>
      </c>
      <c r="E1045" t="s">
        <v>257</v>
      </c>
      <c r="F1045">
        <v>1.1505000000000001</v>
      </c>
      <c r="I1045" s="403">
        <v>43391.755555555559</v>
      </c>
      <c r="J1045">
        <v>1.1487000000000001</v>
      </c>
      <c r="K1045">
        <v>0</v>
      </c>
      <c r="M1045">
        <v>0</v>
      </c>
      <c r="N1045">
        <v>1.8</v>
      </c>
      <c r="O1045">
        <v>1110</v>
      </c>
      <c r="P1045" t="s">
        <v>625</v>
      </c>
      <c r="Q1045">
        <v>407</v>
      </c>
      <c r="R1045" t="s">
        <v>97</v>
      </c>
    </row>
    <row r="1046" spans="1:18">
      <c r="A1046" s="542">
        <v>1045</v>
      </c>
      <c r="B1046" s="403">
        <v>43391.855555555558</v>
      </c>
      <c r="C1046" t="s">
        <v>97</v>
      </c>
      <c r="D1046">
        <v>0.01</v>
      </c>
      <c r="E1046" t="s">
        <v>257</v>
      </c>
      <c r="F1046">
        <v>1.1462000000000001</v>
      </c>
      <c r="I1046" s="403">
        <v>43391.90347222222</v>
      </c>
      <c r="J1046">
        <v>1.145</v>
      </c>
      <c r="K1046">
        <v>0</v>
      </c>
      <c r="M1046">
        <v>0</v>
      </c>
      <c r="N1046">
        <v>1.2</v>
      </c>
      <c r="O1046">
        <v>1110</v>
      </c>
      <c r="P1046" t="s">
        <v>579</v>
      </c>
      <c r="Q1046">
        <v>408</v>
      </c>
      <c r="R1046" t="s">
        <v>97</v>
      </c>
    </row>
    <row r="1047" spans="1:18">
      <c r="A1047" s="542">
        <v>1046</v>
      </c>
      <c r="B1047" s="403">
        <v>43391.90902777778</v>
      </c>
      <c r="C1047" t="s">
        <v>97</v>
      </c>
      <c r="D1047">
        <v>0.01</v>
      </c>
      <c r="E1047" t="s">
        <v>257</v>
      </c>
      <c r="F1047">
        <v>1.1456</v>
      </c>
      <c r="I1047" s="403">
        <v>43392.381944444445</v>
      </c>
      <c r="J1047">
        <v>1.1444000000000001</v>
      </c>
      <c r="K1047">
        <v>0</v>
      </c>
      <c r="M1047">
        <v>0.02</v>
      </c>
      <c r="N1047">
        <v>1.22</v>
      </c>
      <c r="O1047">
        <v>1110</v>
      </c>
      <c r="P1047" t="s">
        <v>579</v>
      </c>
      <c r="Q1047">
        <v>409</v>
      </c>
      <c r="R1047" t="s">
        <v>97</v>
      </c>
    </row>
    <row r="1048" spans="1:18">
      <c r="A1048" s="542">
        <v>1047</v>
      </c>
      <c r="B1048" s="403">
        <v>43392.395833333336</v>
      </c>
      <c r="C1048" t="s">
        <v>97</v>
      </c>
      <c r="D1048">
        <v>0.01</v>
      </c>
      <c r="E1048" t="s">
        <v>257</v>
      </c>
      <c r="F1048">
        <v>1.1438999999999999</v>
      </c>
      <c r="I1048" s="403">
        <v>43395.625</v>
      </c>
      <c r="J1048">
        <v>1.1484000000000001</v>
      </c>
      <c r="K1048">
        <v>0</v>
      </c>
      <c r="M1048">
        <v>0.02</v>
      </c>
      <c r="N1048">
        <v>-4.4800000000000004</v>
      </c>
      <c r="O1048">
        <v>1110</v>
      </c>
      <c r="P1048" t="s">
        <v>579</v>
      </c>
      <c r="Q1048">
        <v>410</v>
      </c>
      <c r="R1048" t="s">
        <v>97</v>
      </c>
    </row>
    <row r="1049" spans="1:18">
      <c r="A1049" s="542">
        <v>1048</v>
      </c>
      <c r="B1049" s="403">
        <v>43392.423611111109</v>
      </c>
      <c r="C1049" t="s">
        <v>97</v>
      </c>
      <c r="D1049">
        <v>0.01</v>
      </c>
      <c r="E1049" t="s">
        <v>257</v>
      </c>
      <c r="F1049">
        <v>1.1451</v>
      </c>
      <c r="I1049" s="403">
        <v>43395.625</v>
      </c>
      <c r="J1049">
        <v>1.1484000000000001</v>
      </c>
      <c r="K1049">
        <v>0</v>
      </c>
      <c r="M1049">
        <v>0.02</v>
      </c>
      <c r="N1049">
        <v>-3.28</v>
      </c>
      <c r="O1049">
        <v>1110</v>
      </c>
      <c r="P1049" t="s">
        <v>1447</v>
      </c>
      <c r="Q1049">
        <v>410</v>
      </c>
      <c r="R1049" t="s">
        <v>97</v>
      </c>
    </row>
    <row r="1050" spans="1:18">
      <c r="A1050" s="542">
        <v>1049</v>
      </c>
      <c r="B1050" s="403">
        <v>43392.500694444447</v>
      </c>
      <c r="C1050" t="s">
        <v>97</v>
      </c>
      <c r="D1050">
        <v>0.01</v>
      </c>
      <c r="E1050" t="s">
        <v>257</v>
      </c>
      <c r="F1050">
        <v>1.1464000000000001</v>
      </c>
      <c r="I1050" s="403">
        <v>43395.625</v>
      </c>
      <c r="J1050">
        <v>1.1484000000000001</v>
      </c>
      <c r="K1050">
        <v>0</v>
      </c>
      <c r="M1050">
        <v>0.02</v>
      </c>
      <c r="N1050">
        <v>-1.98</v>
      </c>
      <c r="O1050">
        <v>1110</v>
      </c>
      <c r="P1050" t="s">
        <v>1446</v>
      </c>
      <c r="Q1050">
        <v>410</v>
      </c>
      <c r="R1050" t="s">
        <v>97</v>
      </c>
    </row>
    <row r="1051" spans="1:18">
      <c r="A1051" s="542">
        <v>1050</v>
      </c>
      <c r="B1051" s="403">
        <v>43392.659722222219</v>
      </c>
      <c r="C1051" t="s">
        <v>97</v>
      </c>
      <c r="D1051">
        <v>0.02</v>
      </c>
      <c r="E1051" t="s">
        <v>257</v>
      </c>
      <c r="F1051">
        <v>1.1478999999999999</v>
      </c>
      <c r="I1051" s="403">
        <v>43395.625</v>
      </c>
      <c r="J1051">
        <v>1.1484000000000001</v>
      </c>
      <c r="K1051">
        <v>0</v>
      </c>
      <c r="M1051">
        <v>0.03</v>
      </c>
      <c r="N1051">
        <v>-0.97</v>
      </c>
      <c r="O1051">
        <v>1110</v>
      </c>
      <c r="P1051" t="s">
        <v>1445</v>
      </c>
      <c r="Q1051">
        <v>410</v>
      </c>
      <c r="R1051" t="s">
        <v>97</v>
      </c>
    </row>
    <row r="1052" spans="1:18">
      <c r="A1052" s="542">
        <v>1051</v>
      </c>
      <c r="B1052" s="403">
        <v>43392.707638888889</v>
      </c>
      <c r="C1052" t="s">
        <v>97</v>
      </c>
      <c r="D1052">
        <v>0.03</v>
      </c>
      <c r="E1052" t="s">
        <v>257</v>
      </c>
      <c r="F1052">
        <v>1.1494</v>
      </c>
      <c r="I1052" s="403">
        <v>43395.625</v>
      </c>
      <c r="J1052">
        <v>1.1484000000000001</v>
      </c>
      <c r="K1052">
        <v>0</v>
      </c>
      <c r="M1052">
        <v>0.05</v>
      </c>
      <c r="N1052">
        <v>3.05</v>
      </c>
      <c r="O1052">
        <v>1110</v>
      </c>
      <c r="P1052" t="s">
        <v>1444</v>
      </c>
      <c r="Q1052">
        <v>410</v>
      </c>
      <c r="R1052" t="s">
        <v>97</v>
      </c>
    </row>
    <row r="1053" spans="1:18">
      <c r="A1053" s="542">
        <v>1052</v>
      </c>
      <c r="B1053" s="403">
        <v>43392.747916666667</v>
      </c>
      <c r="C1053" t="s">
        <v>97</v>
      </c>
      <c r="D1053">
        <v>0.04</v>
      </c>
      <c r="E1053" t="s">
        <v>257</v>
      </c>
      <c r="F1053">
        <v>1.151</v>
      </c>
      <c r="I1053" s="403">
        <v>43395.625</v>
      </c>
      <c r="J1053">
        <v>1.1484000000000001</v>
      </c>
      <c r="K1053">
        <v>0</v>
      </c>
      <c r="M1053">
        <v>0.06</v>
      </c>
      <c r="N1053">
        <v>10.46</v>
      </c>
      <c r="O1053">
        <v>1110</v>
      </c>
      <c r="P1053" t="s">
        <v>1443</v>
      </c>
      <c r="Q1053">
        <v>410</v>
      </c>
      <c r="R1053" t="s">
        <v>97</v>
      </c>
    </row>
    <row r="1054" spans="1:18">
      <c r="A1054" s="542">
        <v>1053</v>
      </c>
      <c r="B1054" s="403">
        <v>43392.782638888886</v>
      </c>
      <c r="C1054" t="s">
        <v>97</v>
      </c>
      <c r="D1054">
        <v>0.06</v>
      </c>
      <c r="E1054" t="s">
        <v>257</v>
      </c>
      <c r="F1054">
        <v>1.1531</v>
      </c>
      <c r="I1054" s="403">
        <v>43395.625</v>
      </c>
      <c r="J1054">
        <v>1.1484000000000001</v>
      </c>
      <c r="K1054">
        <v>0</v>
      </c>
      <c r="M1054">
        <v>0.09</v>
      </c>
      <c r="N1054">
        <v>28.29</v>
      </c>
      <c r="O1054">
        <v>1110</v>
      </c>
      <c r="P1054" t="s">
        <v>1442</v>
      </c>
      <c r="Q1054">
        <v>410</v>
      </c>
      <c r="R1054" t="s">
        <v>97</v>
      </c>
    </row>
    <row r="1055" spans="1:18">
      <c r="A1055" s="542">
        <v>1054</v>
      </c>
      <c r="B1055" s="403">
        <v>43392.792361111111</v>
      </c>
      <c r="C1055" t="s">
        <v>96</v>
      </c>
      <c r="D1055">
        <v>0.01</v>
      </c>
      <c r="E1055" t="s">
        <v>257</v>
      </c>
      <c r="F1055">
        <v>1.1519999999999999</v>
      </c>
      <c r="I1055" s="403">
        <v>43395.338888888888</v>
      </c>
      <c r="J1055">
        <v>1.1527000000000001</v>
      </c>
      <c r="K1055">
        <v>0</v>
      </c>
      <c r="M1055">
        <v>-0.12</v>
      </c>
      <c r="N1055">
        <v>0.57999999999999996</v>
      </c>
      <c r="O1055">
        <v>1110</v>
      </c>
      <c r="P1055" t="s">
        <v>579</v>
      </c>
      <c r="Q1055">
        <v>411</v>
      </c>
      <c r="R1055" t="s">
        <v>96</v>
      </c>
    </row>
    <row r="1056" spans="1:18">
      <c r="A1056" s="542">
        <v>1055</v>
      </c>
      <c r="B1056" s="403">
        <v>43392.884722222225</v>
      </c>
      <c r="C1056" t="s">
        <v>96</v>
      </c>
      <c r="D1056">
        <v>0.01</v>
      </c>
      <c r="E1056" t="s">
        <v>257</v>
      </c>
      <c r="F1056">
        <v>1.1507000000000001</v>
      </c>
      <c r="I1056" s="403">
        <v>43395.338888888888</v>
      </c>
      <c r="J1056">
        <v>1.1527000000000001</v>
      </c>
      <c r="K1056">
        <v>0</v>
      </c>
      <c r="M1056">
        <v>-0.12</v>
      </c>
      <c r="N1056">
        <v>1.88</v>
      </c>
      <c r="O1056">
        <v>1110</v>
      </c>
      <c r="P1056" t="s">
        <v>1448</v>
      </c>
      <c r="Q1056">
        <v>411</v>
      </c>
      <c r="R1056" t="s">
        <v>96</v>
      </c>
    </row>
    <row r="1057" spans="1:18">
      <c r="A1057" s="542">
        <v>1056</v>
      </c>
      <c r="B1057" s="403">
        <v>43395.376388888886</v>
      </c>
      <c r="C1057" t="s">
        <v>96</v>
      </c>
      <c r="D1057">
        <v>0.01</v>
      </c>
      <c r="E1057" t="s">
        <v>257</v>
      </c>
      <c r="F1057">
        <v>1.1540999999999999</v>
      </c>
      <c r="I1057" s="403">
        <v>43396.719444444447</v>
      </c>
      <c r="J1057">
        <v>1.1491</v>
      </c>
      <c r="K1057">
        <v>0</v>
      </c>
      <c r="M1057">
        <v>-0.12</v>
      </c>
      <c r="N1057">
        <v>-5.12</v>
      </c>
      <c r="O1057">
        <v>1110</v>
      </c>
      <c r="P1057" t="s">
        <v>579</v>
      </c>
      <c r="Q1057">
        <v>412</v>
      </c>
      <c r="R1057" t="s">
        <v>96</v>
      </c>
    </row>
    <row r="1058" spans="1:18">
      <c r="A1058" s="542">
        <v>1057</v>
      </c>
      <c r="B1058" s="403">
        <v>43395.420138888891</v>
      </c>
      <c r="C1058" t="s">
        <v>96</v>
      </c>
      <c r="D1058">
        <v>0.01</v>
      </c>
      <c r="E1058" t="s">
        <v>257</v>
      </c>
      <c r="F1058">
        <v>1.1528</v>
      </c>
      <c r="I1058" s="403">
        <v>43396.719444444447</v>
      </c>
      <c r="J1058">
        <v>1.1491</v>
      </c>
      <c r="K1058">
        <v>0</v>
      </c>
      <c r="M1058">
        <v>-0.12</v>
      </c>
      <c r="N1058">
        <v>-3.82</v>
      </c>
      <c r="O1058">
        <v>1110</v>
      </c>
      <c r="P1058" t="s">
        <v>1438</v>
      </c>
      <c r="Q1058">
        <v>412</v>
      </c>
      <c r="R1058" t="s">
        <v>96</v>
      </c>
    </row>
    <row r="1059" spans="1:18">
      <c r="A1059" s="542">
        <v>1058</v>
      </c>
      <c r="B1059" s="403">
        <v>43395.451388888891</v>
      </c>
      <c r="C1059" t="s">
        <v>96</v>
      </c>
      <c r="D1059">
        <v>0.01</v>
      </c>
      <c r="E1059" t="s">
        <v>257</v>
      </c>
      <c r="F1059">
        <v>1.1515</v>
      </c>
      <c r="I1059" s="403">
        <v>43396.719444444447</v>
      </c>
      <c r="J1059">
        <v>1.1491</v>
      </c>
      <c r="K1059">
        <v>0</v>
      </c>
      <c r="M1059">
        <v>-0.12</v>
      </c>
      <c r="N1059">
        <v>-2.52</v>
      </c>
      <c r="O1059">
        <v>1110</v>
      </c>
      <c r="P1059" t="s">
        <v>1437</v>
      </c>
      <c r="Q1059">
        <v>412</v>
      </c>
      <c r="R1059" t="s">
        <v>96</v>
      </c>
    </row>
    <row r="1060" spans="1:18">
      <c r="A1060" s="542">
        <v>1059</v>
      </c>
      <c r="B1060" s="403">
        <v>43395.506249999999</v>
      </c>
      <c r="C1060" t="s">
        <v>96</v>
      </c>
      <c r="D1060">
        <v>0.02</v>
      </c>
      <c r="E1060" t="s">
        <v>257</v>
      </c>
      <c r="F1060">
        <v>1.1500999999999999</v>
      </c>
      <c r="I1060" s="403">
        <v>43396.719444444447</v>
      </c>
      <c r="J1060">
        <v>1.1491</v>
      </c>
      <c r="K1060">
        <v>0</v>
      </c>
      <c r="M1060">
        <v>-0.25</v>
      </c>
      <c r="N1060">
        <v>-2.25</v>
      </c>
      <c r="O1060">
        <v>1110</v>
      </c>
      <c r="P1060" t="s">
        <v>1436</v>
      </c>
      <c r="Q1060">
        <v>412</v>
      </c>
      <c r="R1060" t="s">
        <v>96</v>
      </c>
    </row>
    <row r="1061" spans="1:18">
      <c r="A1061" s="542">
        <v>1060</v>
      </c>
      <c r="B1061" s="403">
        <v>43395.62777777778</v>
      </c>
      <c r="C1061" t="s">
        <v>96</v>
      </c>
      <c r="D1061">
        <v>0.03</v>
      </c>
      <c r="E1061" t="s">
        <v>257</v>
      </c>
      <c r="F1061">
        <v>1.1477999999999999</v>
      </c>
      <c r="I1061" s="403">
        <v>43396.719444444447</v>
      </c>
      <c r="J1061">
        <v>1.1491</v>
      </c>
      <c r="K1061">
        <v>0</v>
      </c>
      <c r="M1061">
        <v>-0.37</v>
      </c>
      <c r="N1061">
        <v>3.53</v>
      </c>
      <c r="O1061">
        <v>1110</v>
      </c>
      <c r="P1061" t="s">
        <v>1435</v>
      </c>
      <c r="Q1061">
        <v>412</v>
      </c>
      <c r="R1061" t="s">
        <v>96</v>
      </c>
    </row>
    <row r="1062" spans="1:18">
      <c r="A1062" s="542">
        <v>1062</v>
      </c>
      <c r="B1062" s="403">
        <v>43395.754861111112</v>
      </c>
      <c r="C1062" t="s">
        <v>96</v>
      </c>
      <c r="D1062">
        <v>0.04</v>
      </c>
      <c r="E1062" t="s">
        <v>257</v>
      </c>
      <c r="F1062">
        <v>1.1460999999999999</v>
      </c>
      <c r="I1062" s="403">
        <v>43396.719444444447</v>
      </c>
      <c r="J1062">
        <v>1.1491</v>
      </c>
      <c r="K1062">
        <v>0</v>
      </c>
      <c r="M1062">
        <v>-0.5</v>
      </c>
      <c r="N1062">
        <v>11.5</v>
      </c>
      <c r="O1062">
        <v>1110</v>
      </c>
      <c r="P1062" t="s">
        <v>1434</v>
      </c>
      <c r="Q1062">
        <v>412</v>
      </c>
      <c r="R1062" t="s">
        <v>96</v>
      </c>
    </row>
    <row r="1063" spans="1:18">
      <c r="A1063" s="542">
        <v>1064</v>
      </c>
      <c r="B1063" s="403">
        <v>43396.339583333334</v>
      </c>
      <c r="C1063" t="s">
        <v>96</v>
      </c>
      <c r="D1063">
        <v>0.06</v>
      </c>
      <c r="E1063" t="s">
        <v>257</v>
      </c>
      <c r="F1063">
        <v>1.1440999999999999</v>
      </c>
      <c r="I1063" s="403">
        <v>43396.719444444447</v>
      </c>
      <c r="J1063">
        <v>1.1491</v>
      </c>
      <c r="K1063">
        <v>0</v>
      </c>
      <c r="M1063">
        <v>0</v>
      </c>
      <c r="N1063">
        <v>30</v>
      </c>
      <c r="O1063">
        <v>1110</v>
      </c>
      <c r="P1063" t="s">
        <v>1433</v>
      </c>
      <c r="Q1063">
        <v>412</v>
      </c>
      <c r="R1063" t="s">
        <v>96</v>
      </c>
    </row>
    <row r="1064" spans="1:18">
      <c r="A1064" s="542">
        <v>1061</v>
      </c>
      <c r="B1064" s="403">
        <v>43395.633333333331</v>
      </c>
      <c r="C1064" t="s">
        <v>97</v>
      </c>
      <c r="D1064">
        <v>0.01</v>
      </c>
      <c r="E1064" t="s">
        <v>257</v>
      </c>
      <c r="F1064">
        <v>1.1480999999999999</v>
      </c>
      <c r="I1064" s="403">
        <v>43395.706250000003</v>
      </c>
      <c r="J1064">
        <v>1.1469</v>
      </c>
      <c r="K1064">
        <v>0</v>
      </c>
      <c r="M1064">
        <v>0</v>
      </c>
      <c r="N1064">
        <v>1.2</v>
      </c>
      <c r="O1064">
        <v>1110</v>
      </c>
      <c r="P1064" t="s">
        <v>579</v>
      </c>
      <c r="Q1064">
        <v>413</v>
      </c>
      <c r="R1064" t="s">
        <v>97</v>
      </c>
    </row>
    <row r="1065" spans="1:18">
      <c r="A1065" s="542">
        <v>1063</v>
      </c>
      <c r="B1065" s="403">
        <v>43395.770833333336</v>
      </c>
      <c r="C1065" t="s">
        <v>97</v>
      </c>
      <c r="D1065">
        <v>0.01</v>
      </c>
      <c r="E1065" t="s">
        <v>257</v>
      </c>
      <c r="F1065">
        <v>1.1465000000000001</v>
      </c>
      <c r="I1065" s="403">
        <v>43396.255555555559</v>
      </c>
      <c r="J1065">
        <v>1.1453</v>
      </c>
      <c r="K1065">
        <v>0</v>
      </c>
      <c r="M1065">
        <v>0.02</v>
      </c>
      <c r="N1065">
        <v>1.22</v>
      </c>
      <c r="O1065">
        <v>1110</v>
      </c>
      <c r="P1065" t="s">
        <v>579</v>
      </c>
      <c r="Q1065">
        <v>414</v>
      </c>
      <c r="R1065" t="s">
        <v>97</v>
      </c>
    </row>
    <row r="1066" spans="1:18">
      <c r="A1066" s="542">
        <v>1065</v>
      </c>
      <c r="B1066" s="403">
        <v>43396.359027777777</v>
      </c>
      <c r="C1066" t="s">
        <v>97</v>
      </c>
      <c r="D1066">
        <v>0.01</v>
      </c>
      <c r="E1066" t="s">
        <v>257</v>
      </c>
      <c r="F1066">
        <v>1.1458999999999999</v>
      </c>
      <c r="I1066" s="403">
        <v>43396.554861111108</v>
      </c>
      <c r="J1066">
        <v>1.1457999999999999</v>
      </c>
      <c r="K1066">
        <v>0</v>
      </c>
      <c r="M1066">
        <v>0</v>
      </c>
      <c r="N1066">
        <v>0.1</v>
      </c>
      <c r="O1066">
        <v>1110</v>
      </c>
      <c r="P1066" t="s">
        <v>579</v>
      </c>
      <c r="Q1066">
        <v>415</v>
      </c>
      <c r="R1066" t="s">
        <v>97</v>
      </c>
    </row>
    <row r="1067" spans="1:18">
      <c r="A1067" s="542">
        <v>1066</v>
      </c>
      <c r="B1067" s="403">
        <v>43396.404166666667</v>
      </c>
      <c r="C1067" t="s">
        <v>97</v>
      </c>
      <c r="D1067">
        <v>0.01</v>
      </c>
      <c r="E1067" t="s">
        <v>257</v>
      </c>
      <c r="F1067">
        <v>1.1471</v>
      </c>
      <c r="I1067" s="403">
        <v>43396.554861111108</v>
      </c>
      <c r="J1067">
        <v>1.1457999999999999</v>
      </c>
      <c r="K1067">
        <v>0</v>
      </c>
      <c r="M1067">
        <v>0</v>
      </c>
      <c r="N1067">
        <v>1.3</v>
      </c>
      <c r="O1067">
        <v>1110</v>
      </c>
      <c r="P1067" t="s">
        <v>1441</v>
      </c>
      <c r="Q1067">
        <v>415</v>
      </c>
      <c r="R1067" t="s">
        <v>97</v>
      </c>
    </row>
    <row r="1068" spans="1:18">
      <c r="A1068" s="542">
        <v>1067</v>
      </c>
      <c r="B1068" s="403">
        <v>43396.50277777778</v>
      </c>
      <c r="C1068" t="s">
        <v>97</v>
      </c>
      <c r="D1068">
        <v>0.01</v>
      </c>
      <c r="E1068" t="s">
        <v>257</v>
      </c>
      <c r="F1068">
        <v>1.1484000000000001</v>
      </c>
      <c r="I1068" s="403">
        <v>43396.554861111108</v>
      </c>
      <c r="J1068">
        <v>1.1457999999999999</v>
      </c>
      <c r="K1068">
        <v>0</v>
      </c>
      <c r="M1068">
        <v>0</v>
      </c>
      <c r="N1068">
        <v>2.6</v>
      </c>
      <c r="O1068">
        <v>1110</v>
      </c>
      <c r="P1068" t="s">
        <v>1440</v>
      </c>
      <c r="Q1068">
        <v>415</v>
      </c>
      <c r="R1068" t="s">
        <v>97</v>
      </c>
    </row>
    <row r="1069" spans="1:18">
      <c r="A1069" s="542">
        <v>1068</v>
      </c>
      <c r="B1069" s="403">
        <v>43396.56527777778</v>
      </c>
      <c r="C1069" t="s">
        <v>97</v>
      </c>
      <c r="D1069">
        <v>0.01</v>
      </c>
      <c r="E1069" t="s">
        <v>257</v>
      </c>
      <c r="F1069">
        <v>1.1462000000000001</v>
      </c>
      <c r="I1069" s="403">
        <v>43396.632638888892</v>
      </c>
      <c r="J1069">
        <v>1.1455</v>
      </c>
      <c r="K1069">
        <v>0</v>
      </c>
      <c r="M1069">
        <v>0</v>
      </c>
      <c r="N1069">
        <v>0.7</v>
      </c>
      <c r="O1069">
        <v>1110</v>
      </c>
      <c r="P1069" t="s">
        <v>579</v>
      </c>
      <c r="Q1069">
        <v>416</v>
      </c>
      <c r="R1069" t="s">
        <v>97</v>
      </c>
    </row>
    <row r="1070" spans="1:18">
      <c r="A1070" s="542">
        <v>1069</v>
      </c>
      <c r="B1070" s="403">
        <v>43396.57708333333</v>
      </c>
      <c r="C1070" t="s">
        <v>97</v>
      </c>
      <c r="D1070">
        <v>0.01</v>
      </c>
      <c r="E1070" t="s">
        <v>257</v>
      </c>
      <c r="F1070">
        <v>1.1475</v>
      </c>
      <c r="I1070" s="403">
        <v>43396.632638888892</v>
      </c>
      <c r="J1070">
        <v>1.1455</v>
      </c>
      <c r="K1070">
        <v>0</v>
      </c>
      <c r="M1070">
        <v>0</v>
      </c>
      <c r="N1070">
        <v>2</v>
      </c>
      <c r="O1070">
        <v>1110</v>
      </c>
      <c r="P1070" t="s">
        <v>1439</v>
      </c>
      <c r="Q1070">
        <v>416</v>
      </c>
      <c r="R1070" t="s">
        <v>97</v>
      </c>
    </row>
    <row r="1071" spans="1:18">
      <c r="A1071" s="542">
        <v>1070</v>
      </c>
      <c r="B1071" s="403">
        <v>43396.635416666664</v>
      </c>
      <c r="C1071" t="s">
        <v>97</v>
      </c>
      <c r="D1071">
        <v>0.01</v>
      </c>
      <c r="E1071" t="s">
        <v>257</v>
      </c>
      <c r="F1071">
        <v>1.1459999999999999</v>
      </c>
      <c r="I1071" s="403">
        <v>43396.677777777775</v>
      </c>
      <c r="J1071">
        <v>1.1454</v>
      </c>
      <c r="K1071">
        <v>0</v>
      </c>
      <c r="M1071">
        <v>0</v>
      </c>
      <c r="N1071">
        <v>0.6</v>
      </c>
      <c r="O1071">
        <v>1110</v>
      </c>
      <c r="P1071" t="s">
        <v>579</v>
      </c>
      <c r="Q1071">
        <v>417</v>
      </c>
      <c r="R1071" t="s">
        <v>97</v>
      </c>
    </row>
    <row r="1072" spans="1:18">
      <c r="A1072" s="542">
        <v>1071</v>
      </c>
      <c r="B1072" s="403">
        <v>43396.648611111108</v>
      </c>
      <c r="C1072" t="s">
        <v>97</v>
      </c>
      <c r="D1072">
        <v>0.01</v>
      </c>
      <c r="E1072" t="s">
        <v>257</v>
      </c>
      <c r="F1072">
        <v>1.1472</v>
      </c>
      <c r="I1072" s="403">
        <v>43396.677777777775</v>
      </c>
      <c r="J1072">
        <v>1.1454</v>
      </c>
      <c r="K1072">
        <v>0</v>
      </c>
      <c r="M1072">
        <v>0</v>
      </c>
      <c r="N1072">
        <v>1.8</v>
      </c>
      <c r="O1072">
        <v>1110</v>
      </c>
      <c r="P1072" t="s">
        <v>626</v>
      </c>
      <c r="Q1072">
        <v>417</v>
      </c>
      <c r="R1072" t="s">
        <v>97</v>
      </c>
    </row>
    <row r="1073" spans="1:18">
      <c r="A1073" s="542">
        <v>1072</v>
      </c>
      <c r="B1073" s="403">
        <v>43396.693055555559</v>
      </c>
      <c r="C1073" t="s">
        <v>97</v>
      </c>
      <c r="D1073">
        <v>0.01</v>
      </c>
      <c r="E1073" t="s">
        <v>257</v>
      </c>
      <c r="F1073">
        <v>1.1458999999999999</v>
      </c>
      <c r="I1073" s="403">
        <v>43397.339583333334</v>
      </c>
      <c r="J1073">
        <v>1.1459999999999999</v>
      </c>
      <c r="K1073">
        <v>0</v>
      </c>
      <c r="M1073">
        <v>0.02</v>
      </c>
      <c r="N1073">
        <v>-0.08</v>
      </c>
      <c r="O1073">
        <v>1110</v>
      </c>
      <c r="P1073" t="s">
        <v>579</v>
      </c>
      <c r="Q1073">
        <v>418</v>
      </c>
      <c r="R1073" t="s">
        <v>97</v>
      </c>
    </row>
    <row r="1074" spans="1:18">
      <c r="A1074" s="542">
        <v>1073</v>
      </c>
      <c r="B1074" s="403">
        <v>43396.715277777781</v>
      </c>
      <c r="C1074" t="s">
        <v>97</v>
      </c>
      <c r="D1074">
        <v>0.01</v>
      </c>
      <c r="E1074" t="s">
        <v>257</v>
      </c>
      <c r="F1074">
        <v>1.1473</v>
      </c>
      <c r="I1074" s="403">
        <v>43397.339583333334</v>
      </c>
      <c r="J1074">
        <v>1.1459999999999999</v>
      </c>
      <c r="K1074">
        <v>0</v>
      </c>
      <c r="M1074">
        <v>0.02</v>
      </c>
      <c r="N1074">
        <v>1.32</v>
      </c>
      <c r="O1074">
        <v>1110</v>
      </c>
      <c r="P1074" t="s">
        <v>1432</v>
      </c>
      <c r="Q1074">
        <v>418</v>
      </c>
      <c r="R1074" t="s">
        <v>97</v>
      </c>
    </row>
    <row r="1075" spans="1:18">
      <c r="A1075" s="542">
        <v>1074</v>
      </c>
      <c r="B1075" s="403">
        <v>43396.719444444447</v>
      </c>
      <c r="C1075" t="s">
        <v>97</v>
      </c>
      <c r="D1075">
        <v>0.01</v>
      </c>
      <c r="E1075" t="s">
        <v>257</v>
      </c>
      <c r="F1075">
        <v>1.1486000000000001</v>
      </c>
      <c r="I1075" s="403">
        <v>43397.339583333334</v>
      </c>
      <c r="J1075">
        <v>1.1459999999999999</v>
      </c>
      <c r="K1075">
        <v>0</v>
      </c>
      <c r="M1075">
        <v>0.02</v>
      </c>
      <c r="N1075">
        <v>2.62</v>
      </c>
      <c r="O1075">
        <v>1110</v>
      </c>
      <c r="P1075" t="s">
        <v>1431</v>
      </c>
      <c r="Q1075">
        <v>418</v>
      </c>
      <c r="R1075" t="s">
        <v>97</v>
      </c>
    </row>
    <row r="1076" spans="1:18">
      <c r="A1076" s="542">
        <v>1075</v>
      </c>
      <c r="B1076" s="403">
        <v>43396.795138888891</v>
      </c>
      <c r="C1076" t="s">
        <v>96</v>
      </c>
      <c r="D1076">
        <v>0.01</v>
      </c>
      <c r="E1076" t="s">
        <v>257</v>
      </c>
      <c r="F1076">
        <v>1.1483000000000001</v>
      </c>
      <c r="I1076" s="403">
        <v>43399.758333333331</v>
      </c>
      <c r="J1076">
        <v>1.1407</v>
      </c>
      <c r="K1076">
        <v>0</v>
      </c>
      <c r="M1076">
        <v>-0.61</v>
      </c>
      <c r="N1076">
        <v>-8.2100000000000009</v>
      </c>
      <c r="O1076">
        <v>1110</v>
      </c>
      <c r="P1076" t="s">
        <v>579</v>
      </c>
      <c r="Q1076">
        <v>419</v>
      </c>
      <c r="R1076" t="s">
        <v>96</v>
      </c>
    </row>
    <row r="1077" spans="1:18">
      <c r="A1077" s="542">
        <v>1076</v>
      </c>
      <c r="B1077" s="403">
        <v>43396.867361111108</v>
      </c>
      <c r="C1077" t="s">
        <v>96</v>
      </c>
      <c r="D1077">
        <v>0.01</v>
      </c>
      <c r="E1077" t="s">
        <v>257</v>
      </c>
      <c r="F1077">
        <v>1.1471</v>
      </c>
      <c r="I1077" s="403">
        <v>43399.758333333331</v>
      </c>
      <c r="J1077">
        <v>1.1407</v>
      </c>
      <c r="K1077">
        <v>0</v>
      </c>
      <c r="M1077">
        <v>-0.61</v>
      </c>
      <c r="N1077">
        <v>-7.01</v>
      </c>
      <c r="O1077">
        <v>1110</v>
      </c>
      <c r="P1077" t="s">
        <v>1425</v>
      </c>
      <c r="Q1077">
        <v>419</v>
      </c>
      <c r="R1077" t="s">
        <v>96</v>
      </c>
    </row>
    <row r="1078" spans="1:18">
      <c r="A1078" s="542">
        <v>1077</v>
      </c>
      <c r="B1078" s="403">
        <v>43397.34097222222</v>
      </c>
      <c r="C1078" t="s">
        <v>96</v>
      </c>
      <c r="D1078">
        <v>0.01</v>
      </c>
      <c r="E1078" t="s">
        <v>257</v>
      </c>
      <c r="F1078">
        <v>1.1457999999999999</v>
      </c>
      <c r="I1078" s="403">
        <v>43399.758333333331</v>
      </c>
      <c r="J1078">
        <v>1.1407</v>
      </c>
      <c r="K1078">
        <v>0</v>
      </c>
      <c r="M1078">
        <v>-0.49</v>
      </c>
      <c r="N1078">
        <v>-5.59</v>
      </c>
      <c r="O1078">
        <v>1110</v>
      </c>
      <c r="P1078" t="s">
        <v>1423</v>
      </c>
      <c r="Q1078">
        <v>419</v>
      </c>
      <c r="R1078" t="s">
        <v>96</v>
      </c>
    </row>
    <row r="1079" spans="1:18">
      <c r="A1079" s="542">
        <v>1079</v>
      </c>
      <c r="B1079" s="403">
        <v>43397.397222222222</v>
      </c>
      <c r="C1079" t="s">
        <v>96</v>
      </c>
      <c r="D1079">
        <v>0.02</v>
      </c>
      <c r="E1079" t="s">
        <v>257</v>
      </c>
      <c r="F1079">
        <v>1.1443000000000001</v>
      </c>
      <c r="I1079" s="403">
        <v>43399.758333333331</v>
      </c>
      <c r="J1079">
        <v>1.1407</v>
      </c>
      <c r="K1079">
        <v>0</v>
      </c>
      <c r="M1079">
        <v>-0.99</v>
      </c>
      <c r="N1079">
        <v>-8.19</v>
      </c>
      <c r="O1079">
        <v>1110</v>
      </c>
      <c r="P1079" t="s">
        <v>1426</v>
      </c>
      <c r="Q1079">
        <v>419</v>
      </c>
      <c r="R1079" t="s">
        <v>96</v>
      </c>
    </row>
    <row r="1080" spans="1:18">
      <c r="A1080" s="542">
        <v>1081</v>
      </c>
      <c r="B1080" s="403">
        <v>43397.416666666664</v>
      </c>
      <c r="C1080" t="s">
        <v>96</v>
      </c>
      <c r="D1080">
        <v>0.03</v>
      </c>
      <c r="E1080" t="s">
        <v>257</v>
      </c>
      <c r="F1080">
        <v>1.1426000000000001</v>
      </c>
      <c r="I1080" s="403">
        <v>43399.758333333331</v>
      </c>
      <c r="J1080">
        <v>1.1407</v>
      </c>
      <c r="K1080">
        <v>0</v>
      </c>
      <c r="M1080">
        <v>-1.49</v>
      </c>
      <c r="N1080">
        <v>-7.19</v>
      </c>
      <c r="O1080">
        <v>1110</v>
      </c>
      <c r="P1080" t="s">
        <v>1424</v>
      </c>
      <c r="Q1080">
        <v>419</v>
      </c>
      <c r="R1080" t="s">
        <v>96</v>
      </c>
    </row>
    <row r="1081" spans="1:18">
      <c r="A1081" s="542">
        <v>1083</v>
      </c>
      <c r="B1081" s="403">
        <v>43397.449305555558</v>
      </c>
      <c r="C1081" t="s">
        <v>96</v>
      </c>
      <c r="D1081">
        <v>0.04</v>
      </c>
      <c r="E1081" t="s">
        <v>257</v>
      </c>
      <c r="F1081">
        <v>1.141</v>
      </c>
      <c r="I1081" s="403">
        <v>43399.758333333331</v>
      </c>
      <c r="J1081">
        <v>1.1407</v>
      </c>
      <c r="K1081">
        <v>0</v>
      </c>
      <c r="M1081">
        <v>-1.99</v>
      </c>
      <c r="N1081">
        <v>-3.19</v>
      </c>
      <c r="O1081">
        <v>1110</v>
      </c>
      <c r="P1081" t="s">
        <v>1422</v>
      </c>
      <c r="Q1081">
        <v>419</v>
      </c>
      <c r="R1081" t="s">
        <v>96</v>
      </c>
    </row>
    <row r="1082" spans="1:18">
      <c r="A1082" s="542">
        <v>1087</v>
      </c>
      <c r="B1082" s="403">
        <v>43397.586111111108</v>
      </c>
      <c r="C1082" t="s">
        <v>96</v>
      </c>
      <c r="D1082">
        <v>0.06</v>
      </c>
      <c r="E1082" t="s">
        <v>257</v>
      </c>
      <c r="F1082">
        <v>1.1391</v>
      </c>
      <c r="I1082" s="403">
        <v>43399.758333333331</v>
      </c>
      <c r="J1082">
        <v>1.1407</v>
      </c>
      <c r="K1082">
        <v>0</v>
      </c>
      <c r="M1082">
        <v>-2.97</v>
      </c>
      <c r="N1082">
        <v>6.63</v>
      </c>
      <c r="O1082">
        <v>1110</v>
      </c>
      <c r="P1082" t="s">
        <v>1421</v>
      </c>
      <c r="Q1082">
        <v>419</v>
      </c>
      <c r="R1082" t="s">
        <v>96</v>
      </c>
    </row>
    <row r="1083" spans="1:18">
      <c r="A1083" s="542">
        <v>1095</v>
      </c>
      <c r="B1083" s="403">
        <v>43398.720833333333</v>
      </c>
      <c r="C1083" t="s">
        <v>96</v>
      </c>
      <c r="D1083">
        <v>0.09</v>
      </c>
      <c r="E1083" t="s">
        <v>257</v>
      </c>
      <c r="F1083">
        <v>1.1368</v>
      </c>
      <c r="I1083" s="403">
        <v>43399.758333333331</v>
      </c>
      <c r="J1083">
        <v>1.1407</v>
      </c>
      <c r="K1083">
        <v>0</v>
      </c>
      <c r="M1083">
        <v>-1.1200000000000001</v>
      </c>
      <c r="N1083">
        <v>33.979999999999997</v>
      </c>
      <c r="O1083">
        <v>1110</v>
      </c>
      <c r="P1083" t="s">
        <v>1420</v>
      </c>
      <c r="Q1083">
        <v>419</v>
      </c>
      <c r="R1083" t="s">
        <v>96</v>
      </c>
    </row>
    <row r="1084" spans="1:18">
      <c r="A1084" s="542">
        <v>1100</v>
      </c>
      <c r="B1084" s="403">
        <v>43399.543055555558</v>
      </c>
      <c r="C1084" t="s">
        <v>96</v>
      </c>
      <c r="D1084">
        <v>0.13</v>
      </c>
      <c r="E1084" t="s">
        <v>257</v>
      </c>
      <c r="F1084">
        <v>1.1342000000000001</v>
      </c>
      <c r="I1084" s="403">
        <v>43399.758333333331</v>
      </c>
      <c r="J1084">
        <v>1.1407</v>
      </c>
      <c r="K1084">
        <v>0</v>
      </c>
      <c r="M1084">
        <v>0</v>
      </c>
      <c r="N1084">
        <v>84.5</v>
      </c>
      <c r="O1084">
        <v>1110</v>
      </c>
      <c r="P1084" t="s">
        <v>1419</v>
      </c>
      <c r="Q1084">
        <v>419</v>
      </c>
      <c r="R1084" t="s">
        <v>96</v>
      </c>
    </row>
    <row r="1085" spans="1:18">
      <c r="A1085" s="542">
        <v>1078</v>
      </c>
      <c r="B1085" s="403">
        <v>43397.378472222219</v>
      </c>
      <c r="C1085" t="s">
        <v>97</v>
      </c>
      <c r="D1085">
        <v>0.01</v>
      </c>
      <c r="E1085" t="s">
        <v>257</v>
      </c>
      <c r="F1085">
        <v>1.1472</v>
      </c>
      <c r="I1085" s="403">
        <v>43397.384722222225</v>
      </c>
      <c r="J1085">
        <v>1.1459999999999999</v>
      </c>
      <c r="K1085">
        <v>0</v>
      </c>
      <c r="M1085">
        <v>0</v>
      </c>
      <c r="N1085">
        <v>1.2</v>
      </c>
      <c r="O1085">
        <v>1110</v>
      </c>
      <c r="P1085" t="s">
        <v>567</v>
      </c>
      <c r="Q1085">
        <v>420</v>
      </c>
      <c r="R1085" t="s">
        <v>97</v>
      </c>
    </row>
    <row r="1086" spans="1:18">
      <c r="A1086" s="542">
        <v>1080</v>
      </c>
      <c r="B1086" s="403">
        <v>43397.405555555553</v>
      </c>
      <c r="C1086" t="s">
        <v>97</v>
      </c>
      <c r="D1086">
        <v>0.01</v>
      </c>
      <c r="E1086" t="s">
        <v>257</v>
      </c>
      <c r="F1086">
        <v>1.143</v>
      </c>
      <c r="I1086" s="403">
        <v>43397.429861111108</v>
      </c>
      <c r="J1086">
        <v>1.1417999999999999</v>
      </c>
      <c r="K1086">
        <v>0</v>
      </c>
      <c r="M1086">
        <v>0</v>
      </c>
      <c r="N1086">
        <v>1.2</v>
      </c>
      <c r="O1086">
        <v>1110</v>
      </c>
      <c r="P1086" t="s">
        <v>579</v>
      </c>
      <c r="Q1086">
        <v>421</v>
      </c>
      <c r="R1086" t="s">
        <v>97</v>
      </c>
    </row>
    <row r="1087" spans="1:18">
      <c r="A1087" s="542">
        <v>1082</v>
      </c>
      <c r="B1087" s="403">
        <v>43397.433333333334</v>
      </c>
      <c r="C1087" t="s">
        <v>97</v>
      </c>
      <c r="D1087">
        <v>0.01</v>
      </c>
      <c r="E1087" t="s">
        <v>257</v>
      </c>
      <c r="F1087">
        <v>1.1422000000000001</v>
      </c>
      <c r="I1087" s="403">
        <v>43397.448611111111</v>
      </c>
      <c r="J1087">
        <v>1.141</v>
      </c>
      <c r="K1087">
        <v>0</v>
      </c>
      <c r="M1087">
        <v>0</v>
      </c>
      <c r="N1087">
        <v>1.2</v>
      </c>
      <c r="O1087">
        <v>1110</v>
      </c>
      <c r="P1087" t="s">
        <v>567</v>
      </c>
      <c r="Q1087">
        <v>422</v>
      </c>
      <c r="R1087" t="s">
        <v>97</v>
      </c>
    </row>
    <row r="1088" spans="1:18">
      <c r="A1088" s="542">
        <v>1084</v>
      </c>
      <c r="B1088" s="403">
        <v>43397.464583333334</v>
      </c>
      <c r="C1088" t="s">
        <v>97</v>
      </c>
      <c r="D1088">
        <v>0.01</v>
      </c>
      <c r="E1088" t="s">
        <v>257</v>
      </c>
      <c r="F1088">
        <v>1.1422000000000001</v>
      </c>
      <c r="I1088" s="403">
        <v>43397.510416666664</v>
      </c>
      <c r="J1088">
        <v>1.141</v>
      </c>
      <c r="K1088">
        <v>0</v>
      </c>
      <c r="M1088">
        <v>0</v>
      </c>
      <c r="N1088">
        <v>1.2</v>
      </c>
      <c r="O1088">
        <v>1110</v>
      </c>
      <c r="P1088" t="s">
        <v>579</v>
      </c>
      <c r="Q1088">
        <v>423</v>
      </c>
      <c r="R1088" t="s">
        <v>97</v>
      </c>
    </row>
    <row r="1089" spans="1:18">
      <c r="A1089" s="542">
        <v>1085</v>
      </c>
      <c r="B1089" s="403">
        <v>43397.52847222222</v>
      </c>
      <c r="C1089" t="s">
        <v>97</v>
      </c>
      <c r="D1089">
        <v>0.01</v>
      </c>
      <c r="E1089" t="s">
        <v>257</v>
      </c>
      <c r="F1089">
        <v>1.1400999999999999</v>
      </c>
      <c r="I1089" s="403">
        <v>43397.556250000001</v>
      </c>
      <c r="J1089">
        <v>1.1395</v>
      </c>
      <c r="K1089">
        <v>0</v>
      </c>
      <c r="M1089">
        <v>0</v>
      </c>
      <c r="N1089">
        <v>0.6</v>
      </c>
      <c r="O1089">
        <v>1110</v>
      </c>
      <c r="P1089" t="s">
        <v>579</v>
      </c>
      <c r="Q1089">
        <v>424</v>
      </c>
      <c r="R1089" t="s">
        <v>97</v>
      </c>
    </row>
    <row r="1090" spans="1:18">
      <c r="A1090" s="542">
        <v>1086</v>
      </c>
      <c r="B1090" s="403">
        <v>43397.541666666664</v>
      </c>
      <c r="C1090" t="s">
        <v>97</v>
      </c>
      <c r="D1090">
        <v>0.01</v>
      </c>
      <c r="E1090" t="s">
        <v>257</v>
      </c>
      <c r="F1090">
        <v>1.1413</v>
      </c>
      <c r="I1090" s="403">
        <v>43397.556250000001</v>
      </c>
      <c r="J1090">
        <v>1.1395</v>
      </c>
      <c r="K1090">
        <v>0</v>
      </c>
      <c r="M1090">
        <v>0</v>
      </c>
      <c r="N1090">
        <v>1.8</v>
      </c>
      <c r="O1090">
        <v>1110</v>
      </c>
      <c r="P1090" t="s">
        <v>627</v>
      </c>
      <c r="Q1090">
        <v>424</v>
      </c>
      <c r="R1090" t="s">
        <v>97</v>
      </c>
    </row>
    <row r="1091" spans="1:18">
      <c r="A1091" s="542">
        <v>1088</v>
      </c>
      <c r="B1091" s="403">
        <v>43397.590277777781</v>
      </c>
      <c r="C1091" t="s">
        <v>97</v>
      </c>
      <c r="D1091">
        <v>0.01</v>
      </c>
      <c r="E1091" t="s">
        <v>257</v>
      </c>
      <c r="F1091">
        <v>1.1387</v>
      </c>
      <c r="I1091" s="403">
        <v>43397.813194444447</v>
      </c>
      <c r="J1091">
        <v>1.1382000000000001</v>
      </c>
      <c r="K1091">
        <v>0</v>
      </c>
      <c r="M1091">
        <v>0</v>
      </c>
      <c r="N1091">
        <v>0.5</v>
      </c>
      <c r="O1091">
        <v>1110</v>
      </c>
      <c r="P1091" t="s">
        <v>579</v>
      </c>
      <c r="Q1091">
        <v>425</v>
      </c>
      <c r="R1091" t="s">
        <v>97</v>
      </c>
    </row>
    <row r="1092" spans="1:18">
      <c r="A1092" s="542">
        <v>1089</v>
      </c>
      <c r="B1092" s="403">
        <v>43397.609722222223</v>
      </c>
      <c r="C1092" t="s">
        <v>97</v>
      </c>
      <c r="D1092">
        <v>0.01</v>
      </c>
      <c r="E1092" t="s">
        <v>257</v>
      </c>
      <c r="F1092">
        <v>1.1399999999999999</v>
      </c>
      <c r="I1092" s="403">
        <v>43397.813194444447</v>
      </c>
      <c r="J1092">
        <v>1.1382000000000001</v>
      </c>
      <c r="K1092">
        <v>0</v>
      </c>
      <c r="M1092">
        <v>0</v>
      </c>
      <c r="N1092">
        <v>1.8</v>
      </c>
      <c r="O1092">
        <v>1110</v>
      </c>
      <c r="P1092" t="s">
        <v>1430</v>
      </c>
      <c r="Q1092">
        <v>425</v>
      </c>
      <c r="R1092" t="s">
        <v>97</v>
      </c>
    </row>
    <row r="1093" spans="1:18">
      <c r="A1093" s="542">
        <v>1090</v>
      </c>
      <c r="B1093" s="403">
        <v>43397.814583333333</v>
      </c>
      <c r="C1093" t="s">
        <v>97</v>
      </c>
      <c r="D1093">
        <v>0.01</v>
      </c>
      <c r="E1093" t="s">
        <v>257</v>
      </c>
      <c r="F1093">
        <v>1.1384000000000001</v>
      </c>
      <c r="I1093" s="403">
        <v>43398.642361111109</v>
      </c>
      <c r="J1093">
        <v>1.1394</v>
      </c>
      <c r="K1093">
        <v>0</v>
      </c>
      <c r="M1093">
        <v>0.05</v>
      </c>
      <c r="N1093">
        <v>-0.95</v>
      </c>
      <c r="O1093">
        <v>1110</v>
      </c>
      <c r="P1093" t="s">
        <v>579</v>
      </c>
      <c r="Q1093">
        <v>426</v>
      </c>
      <c r="R1093" t="s">
        <v>97</v>
      </c>
    </row>
    <row r="1094" spans="1:18">
      <c r="A1094" s="542">
        <v>1091</v>
      </c>
      <c r="B1094" s="403">
        <v>43397.897222222222</v>
      </c>
      <c r="C1094" t="s">
        <v>97</v>
      </c>
      <c r="D1094">
        <v>0.01</v>
      </c>
      <c r="E1094" t="s">
        <v>257</v>
      </c>
      <c r="F1094">
        <v>1.1396999999999999</v>
      </c>
      <c r="I1094" s="403">
        <v>43398.642361111109</v>
      </c>
      <c r="J1094">
        <v>1.1394</v>
      </c>
      <c r="K1094">
        <v>0</v>
      </c>
      <c r="M1094">
        <v>0.05</v>
      </c>
      <c r="N1094">
        <v>0.35</v>
      </c>
      <c r="O1094">
        <v>1110</v>
      </c>
      <c r="P1094" t="s">
        <v>1429</v>
      </c>
      <c r="Q1094">
        <v>426</v>
      </c>
      <c r="R1094" t="s">
        <v>97</v>
      </c>
    </row>
    <row r="1095" spans="1:18">
      <c r="A1095" s="542">
        <v>1092</v>
      </c>
      <c r="B1095" s="403">
        <v>43398.163194444445</v>
      </c>
      <c r="C1095" t="s">
        <v>97</v>
      </c>
      <c r="D1095">
        <v>0.01</v>
      </c>
      <c r="E1095" t="s">
        <v>257</v>
      </c>
      <c r="F1095">
        <v>1.141</v>
      </c>
      <c r="I1095" s="403">
        <v>43398.642361111109</v>
      </c>
      <c r="J1095">
        <v>1.1394</v>
      </c>
      <c r="K1095">
        <v>0</v>
      </c>
      <c r="M1095">
        <v>0</v>
      </c>
      <c r="N1095">
        <v>1.6</v>
      </c>
      <c r="O1095">
        <v>1110</v>
      </c>
      <c r="P1095" t="s">
        <v>1428</v>
      </c>
      <c r="Q1095">
        <v>426</v>
      </c>
      <c r="R1095" t="s">
        <v>97</v>
      </c>
    </row>
    <row r="1096" spans="1:18">
      <c r="A1096" s="542">
        <v>1093</v>
      </c>
      <c r="B1096" s="403">
        <v>43398.61041666667</v>
      </c>
      <c r="C1096" t="s">
        <v>97</v>
      </c>
      <c r="D1096">
        <v>0.02</v>
      </c>
      <c r="E1096" t="s">
        <v>257</v>
      </c>
      <c r="F1096">
        <v>1.1425000000000001</v>
      </c>
      <c r="I1096" s="403">
        <v>43398.642361111109</v>
      </c>
      <c r="J1096">
        <v>1.1394</v>
      </c>
      <c r="K1096">
        <v>0</v>
      </c>
      <c r="M1096">
        <v>0</v>
      </c>
      <c r="N1096">
        <v>6.2</v>
      </c>
      <c r="O1096">
        <v>1110</v>
      </c>
      <c r="P1096" t="s">
        <v>628</v>
      </c>
      <c r="Q1096">
        <v>426</v>
      </c>
      <c r="R1096" t="s">
        <v>97</v>
      </c>
    </row>
    <row r="1097" spans="1:18">
      <c r="A1097" s="542">
        <v>1094</v>
      </c>
      <c r="B1097" s="403">
        <v>43398.655555555553</v>
      </c>
      <c r="C1097" t="s">
        <v>97</v>
      </c>
      <c r="D1097">
        <v>0.01</v>
      </c>
      <c r="E1097" t="s">
        <v>257</v>
      </c>
      <c r="F1097">
        <v>1.1377999999999999</v>
      </c>
      <c r="I1097" s="403">
        <v>43398.720833333333</v>
      </c>
      <c r="J1097">
        <v>1.1366000000000001</v>
      </c>
      <c r="K1097">
        <v>0</v>
      </c>
      <c r="M1097">
        <v>0</v>
      </c>
      <c r="N1097">
        <v>1.2</v>
      </c>
      <c r="O1097">
        <v>1110</v>
      </c>
      <c r="P1097" t="s">
        <v>579</v>
      </c>
      <c r="Q1097">
        <v>427</v>
      </c>
      <c r="R1097" t="s">
        <v>97</v>
      </c>
    </row>
    <row r="1098" spans="1:18">
      <c r="A1098" s="542">
        <v>1096</v>
      </c>
      <c r="B1098" s="403">
        <v>43398.723611111112</v>
      </c>
      <c r="C1098" t="s">
        <v>97</v>
      </c>
      <c r="D1098">
        <v>0.01</v>
      </c>
      <c r="E1098" t="s">
        <v>257</v>
      </c>
      <c r="F1098">
        <v>1.1369</v>
      </c>
      <c r="I1098" s="403">
        <v>43398.840277777781</v>
      </c>
      <c r="J1098">
        <v>1.1356999999999999</v>
      </c>
      <c r="K1098">
        <v>0</v>
      </c>
      <c r="M1098">
        <v>0</v>
      </c>
      <c r="N1098">
        <v>1.2</v>
      </c>
      <c r="O1098">
        <v>1110</v>
      </c>
      <c r="P1098" t="s">
        <v>579</v>
      </c>
      <c r="Q1098">
        <v>428</v>
      </c>
      <c r="R1098" t="s">
        <v>97</v>
      </c>
    </row>
    <row r="1099" spans="1:18">
      <c r="A1099" s="542">
        <v>1097</v>
      </c>
      <c r="B1099" s="403">
        <v>43398.87777777778</v>
      </c>
      <c r="C1099" t="s">
        <v>97</v>
      </c>
      <c r="D1099">
        <v>0.01</v>
      </c>
      <c r="E1099" t="s">
        <v>257</v>
      </c>
      <c r="F1099">
        <v>1.1362000000000001</v>
      </c>
      <c r="I1099" s="403">
        <v>43399.489583333336</v>
      </c>
      <c r="J1099">
        <v>1.1356999999999999</v>
      </c>
      <c r="K1099">
        <v>0</v>
      </c>
      <c r="M1099">
        <v>0.02</v>
      </c>
      <c r="N1099">
        <v>0.52</v>
      </c>
      <c r="O1099">
        <v>1110</v>
      </c>
      <c r="P1099" t="s">
        <v>579</v>
      </c>
      <c r="Q1099">
        <v>429</v>
      </c>
      <c r="R1099" t="s">
        <v>97</v>
      </c>
    </row>
    <row r="1100" spans="1:18">
      <c r="A1100" s="542">
        <v>1098</v>
      </c>
      <c r="B1100" s="403">
        <v>43398.97152777778</v>
      </c>
      <c r="C1100" t="s">
        <v>97</v>
      </c>
      <c r="D1100">
        <v>0.01</v>
      </c>
      <c r="E1100" t="s">
        <v>257</v>
      </c>
      <c r="F1100">
        <v>1.1375</v>
      </c>
      <c r="I1100" s="403">
        <v>43399.489583333336</v>
      </c>
      <c r="J1100">
        <v>1.1356999999999999</v>
      </c>
      <c r="K1100">
        <v>0</v>
      </c>
      <c r="M1100">
        <v>0.02</v>
      </c>
      <c r="N1100">
        <v>1.82</v>
      </c>
      <c r="O1100">
        <v>1110</v>
      </c>
      <c r="P1100" t="s">
        <v>1427</v>
      </c>
      <c r="Q1100">
        <v>429</v>
      </c>
      <c r="R1100" t="s">
        <v>97</v>
      </c>
    </row>
    <row r="1101" spans="1:18">
      <c r="A1101" s="542">
        <v>1099</v>
      </c>
      <c r="B1101" s="403">
        <v>43399.497916666667</v>
      </c>
      <c r="C1101" t="s">
        <v>97</v>
      </c>
      <c r="D1101">
        <v>0.01</v>
      </c>
      <c r="E1101" t="s">
        <v>257</v>
      </c>
      <c r="F1101">
        <v>1.1355</v>
      </c>
      <c r="I1101" s="403">
        <v>43399.542361111111</v>
      </c>
      <c r="J1101">
        <v>1.1343000000000001</v>
      </c>
      <c r="K1101">
        <v>0</v>
      </c>
      <c r="M1101">
        <v>0</v>
      </c>
      <c r="N1101">
        <v>1.2</v>
      </c>
      <c r="O1101">
        <v>1110</v>
      </c>
      <c r="P1101" t="s">
        <v>579</v>
      </c>
      <c r="Q1101">
        <v>430</v>
      </c>
      <c r="R1101" t="s">
        <v>97</v>
      </c>
    </row>
    <row r="1102" spans="1:18">
      <c r="A1102" s="542">
        <v>1101</v>
      </c>
      <c r="B1102" s="403">
        <v>43399.545138888891</v>
      </c>
      <c r="C1102" t="s">
        <v>97</v>
      </c>
      <c r="D1102">
        <v>0.01</v>
      </c>
      <c r="E1102" t="s">
        <v>257</v>
      </c>
      <c r="F1102">
        <v>1.1346000000000001</v>
      </c>
      <c r="I1102" s="403">
        <v>43402.417361111111</v>
      </c>
      <c r="J1102">
        <v>1.1377999999999999</v>
      </c>
      <c r="K1102">
        <v>0</v>
      </c>
      <c r="M1102">
        <v>0.02</v>
      </c>
      <c r="N1102">
        <v>-3.18</v>
      </c>
      <c r="O1102">
        <v>1110</v>
      </c>
      <c r="P1102" t="s">
        <v>579</v>
      </c>
      <c r="Q1102">
        <v>431</v>
      </c>
      <c r="R1102" t="s">
        <v>97</v>
      </c>
    </row>
    <row r="1103" spans="1:18">
      <c r="A1103" s="542">
        <v>1102</v>
      </c>
      <c r="B1103" s="403">
        <v>43399.666666666664</v>
      </c>
      <c r="C1103" t="s">
        <v>97</v>
      </c>
      <c r="D1103">
        <v>0.01</v>
      </c>
      <c r="E1103" t="s">
        <v>257</v>
      </c>
      <c r="F1103">
        <v>1.1358999999999999</v>
      </c>
      <c r="I1103" s="403">
        <v>43402.417361111111</v>
      </c>
      <c r="J1103">
        <v>1.1377999999999999</v>
      </c>
      <c r="K1103">
        <v>0</v>
      </c>
      <c r="M1103">
        <v>0.02</v>
      </c>
      <c r="N1103">
        <v>-1.88</v>
      </c>
      <c r="O1103">
        <v>1110</v>
      </c>
      <c r="P1103" t="s">
        <v>1418</v>
      </c>
      <c r="Q1103">
        <v>431</v>
      </c>
      <c r="R1103" t="s">
        <v>97</v>
      </c>
    </row>
    <row r="1104" spans="1:18">
      <c r="A1104" s="542">
        <v>1103</v>
      </c>
      <c r="B1104" s="403">
        <v>43399.686805555553</v>
      </c>
      <c r="C1104" t="s">
        <v>97</v>
      </c>
      <c r="D1104">
        <v>0.01</v>
      </c>
      <c r="E1104" t="s">
        <v>257</v>
      </c>
      <c r="F1104">
        <v>1.1372</v>
      </c>
      <c r="I1104" s="403">
        <v>43402.417361111111</v>
      </c>
      <c r="J1104">
        <v>1.1377999999999999</v>
      </c>
      <c r="K1104">
        <v>0</v>
      </c>
      <c r="M1104">
        <v>0.02</v>
      </c>
      <c r="N1104">
        <v>-0.57999999999999996</v>
      </c>
      <c r="O1104">
        <v>1110</v>
      </c>
      <c r="P1104" t="s">
        <v>1417</v>
      </c>
      <c r="Q1104">
        <v>431</v>
      </c>
      <c r="R1104" t="s">
        <v>97</v>
      </c>
    </row>
    <row r="1105" spans="1:18">
      <c r="A1105" s="542">
        <v>1104</v>
      </c>
      <c r="B1105" s="403">
        <v>43399.729861111111</v>
      </c>
      <c r="C1105" t="s">
        <v>97</v>
      </c>
      <c r="D1105">
        <v>0.02</v>
      </c>
      <c r="E1105" t="s">
        <v>257</v>
      </c>
      <c r="F1105">
        <v>1.1386000000000001</v>
      </c>
      <c r="I1105" s="403">
        <v>43402.417361111111</v>
      </c>
      <c r="J1105">
        <v>1.1377999999999999</v>
      </c>
      <c r="K1105">
        <v>0</v>
      </c>
      <c r="M1105">
        <v>0.03</v>
      </c>
      <c r="N1105">
        <v>1.63</v>
      </c>
      <c r="O1105">
        <v>1110</v>
      </c>
      <c r="P1105" t="s">
        <v>1416</v>
      </c>
      <c r="Q1105">
        <v>431</v>
      </c>
      <c r="R1105" t="s">
        <v>97</v>
      </c>
    </row>
    <row r="1106" spans="1:18">
      <c r="A1106" s="542">
        <v>1105</v>
      </c>
      <c r="B1106" s="403">
        <v>43399.758333333331</v>
      </c>
      <c r="C1106" t="s">
        <v>97</v>
      </c>
      <c r="D1106">
        <v>0.03</v>
      </c>
      <c r="E1106" t="s">
        <v>257</v>
      </c>
      <c r="F1106">
        <v>1.1402000000000001</v>
      </c>
      <c r="I1106" s="403">
        <v>43402.417361111111</v>
      </c>
      <c r="J1106">
        <v>1.1377999999999999</v>
      </c>
      <c r="K1106">
        <v>0</v>
      </c>
      <c r="M1106">
        <v>0.05</v>
      </c>
      <c r="N1106">
        <v>7.25</v>
      </c>
      <c r="O1106">
        <v>1110</v>
      </c>
      <c r="P1106" t="s">
        <v>1415</v>
      </c>
      <c r="Q1106">
        <v>431</v>
      </c>
      <c r="R1106" t="s">
        <v>97</v>
      </c>
    </row>
    <row r="1107" spans="1:18">
      <c r="A1107" s="542">
        <v>1107</v>
      </c>
      <c r="B1107" s="403">
        <v>43399.918749999997</v>
      </c>
      <c r="C1107" t="s">
        <v>97</v>
      </c>
      <c r="D1107">
        <v>0.04</v>
      </c>
      <c r="E1107" t="s">
        <v>257</v>
      </c>
      <c r="F1107">
        <v>1.1418999999999999</v>
      </c>
      <c r="I1107" s="403">
        <v>43402.417361111111</v>
      </c>
      <c r="J1107">
        <v>1.1377999999999999</v>
      </c>
      <c r="K1107">
        <v>0</v>
      </c>
      <c r="M1107">
        <v>0.06</v>
      </c>
      <c r="N1107">
        <v>16.46</v>
      </c>
      <c r="O1107">
        <v>1110</v>
      </c>
      <c r="P1107" t="s">
        <v>1414</v>
      </c>
      <c r="Q1107">
        <v>431</v>
      </c>
      <c r="R1107" t="s">
        <v>97</v>
      </c>
    </row>
    <row r="1108" spans="1:18">
      <c r="A1108" s="542">
        <v>1106</v>
      </c>
      <c r="B1108" s="403">
        <v>43399.779861111114</v>
      </c>
      <c r="C1108" t="s">
        <v>96</v>
      </c>
      <c r="D1108">
        <v>0.01</v>
      </c>
      <c r="E1108" t="s">
        <v>257</v>
      </c>
      <c r="F1108">
        <v>1.1404000000000001</v>
      </c>
      <c r="I1108" s="403">
        <v>43399.918749999997</v>
      </c>
      <c r="J1108">
        <v>1.1416999999999999</v>
      </c>
      <c r="K1108">
        <v>0</v>
      </c>
      <c r="M1108">
        <v>0</v>
      </c>
      <c r="N1108">
        <v>1.3</v>
      </c>
      <c r="O1108">
        <v>1110</v>
      </c>
      <c r="P1108" t="s">
        <v>579</v>
      </c>
      <c r="Q1108">
        <v>432</v>
      </c>
      <c r="R1108" t="s">
        <v>96</v>
      </c>
    </row>
    <row r="1109" spans="1:18">
      <c r="A1109" s="542">
        <v>1108</v>
      </c>
      <c r="B1109" s="403">
        <v>43399.922222222223</v>
      </c>
      <c r="C1109" t="s">
        <v>96</v>
      </c>
      <c r="D1109">
        <v>0.01</v>
      </c>
      <c r="E1109" t="s">
        <v>257</v>
      </c>
      <c r="F1109">
        <v>1.1417999999999999</v>
      </c>
      <c r="I1109" s="403">
        <v>43402.469444444447</v>
      </c>
      <c r="J1109">
        <v>1.1406000000000001</v>
      </c>
      <c r="K1109">
        <v>0</v>
      </c>
      <c r="M1109">
        <v>-0.12</v>
      </c>
      <c r="N1109">
        <v>-1.32</v>
      </c>
      <c r="O1109">
        <v>1110</v>
      </c>
      <c r="P1109" t="s">
        <v>579</v>
      </c>
      <c r="Q1109">
        <v>433</v>
      </c>
      <c r="R1109" t="s">
        <v>96</v>
      </c>
    </row>
    <row r="1110" spans="1:18">
      <c r="A1110" s="542">
        <v>1109</v>
      </c>
      <c r="B1110" s="403">
        <v>43399.938888888886</v>
      </c>
      <c r="C1110" t="s">
        <v>96</v>
      </c>
      <c r="D1110">
        <v>0.01</v>
      </c>
      <c r="E1110" t="s">
        <v>257</v>
      </c>
      <c r="F1110">
        <v>1.1405000000000001</v>
      </c>
      <c r="I1110" s="403">
        <v>43402.469444444447</v>
      </c>
      <c r="J1110">
        <v>1.1406000000000001</v>
      </c>
      <c r="K1110">
        <v>0</v>
      </c>
      <c r="M1110">
        <v>-0.12</v>
      </c>
      <c r="N1110">
        <v>-0.02</v>
      </c>
      <c r="O1110">
        <v>1110</v>
      </c>
      <c r="P1110" t="s">
        <v>1413</v>
      </c>
      <c r="Q1110">
        <v>433</v>
      </c>
      <c r="R1110" t="s">
        <v>96</v>
      </c>
    </row>
    <row r="1111" spans="1:18">
      <c r="A1111" s="542">
        <v>1110</v>
      </c>
      <c r="B1111" s="403">
        <v>43402.082638888889</v>
      </c>
      <c r="C1111" t="s">
        <v>96</v>
      </c>
      <c r="D1111">
        <v>0.01</v>
      </c>
      <c r="E1111" t="s">
        <v>257</v>
      </c>
      <c r="F1111">
        <v>1.1392</v>
      </c>
      <c r="I1111" s="403">
        <v>43402.469444444447</v>
      </c>
      <c r="J1111">
        <v>1.1406000000000001</v>
      </c>
      <c r="K1111">
        <v>0</v>
      </c>
      <c r="M1111">
        <v>0</v>
      </c>
      <c r="N1111">
        <v>1.4</v>
      </c>
      <c r="O1111">
        <v>1110</v>
      </c>
      <c r="P1111" t="s">
        <v>1412</v>
      </c>
      <c r="Q1111">
        <v>433</v>
      </c>
      <c r="R1111" t="s">
        <v>96</v>
      </c>
    </row>
    <row r="1112" spans="1:18">
      <c r="A1112" s="542">
        <v>1111</v>
      </c>
      <c r="B1112" s="403">
        <v>43402.427777777775</v>
      </c>
      <c r="C1112" t="s">
        <v>96</v>
      </c>
      <c r="D1112">
        <v>0.02</v>
      </c>
      <c r="E1112" t="s">
        <v>257</v>
      </c>
      <c r="F1112">
        <v>1.1372</v>
      </c>
      <c r="I1112" s="403">
        <v>43402.469444444447</v>
      </c>
      <c r="J1112">
        <v>1.1406000000000001</v>
      </c>
      <c r="K1112">
        <v>0</v>
      </c>
      <c r="M1112">
        <v>0</v>
      </c>
      <c r="N1112">
        <v>6.8</v>
      </c>
      <c r="O1112">
        <v>1110</v>
      </c>
      <c r="P1112" t="s">
        <v>629</v>
      </c>
      <c r="Q1112">
        <v>433</v>
      </c>
      <c r="R1112" t="s">
        <v>96</v>
      </c>
    </row>
    <row r="1113" spans="1:18">
      <c r="A1113" s="542">
        <v>1112</v>
      </c>
      <c r="B1113" s="403">
        <v>43402.434027777781</v>
      </c>
      <c r="C1113" t="s">
        <v>97</v>
      </c>
      <c r="D1113">
        <v>0.01</v>
      </c>
      <c r="E1113" t="s">
        <v>257</v>
      </c>
      <c r="F1113">
        <v>1.1367</v>
      </c>
      <c r="I1113" s="403">
        <v>43402.555555555555</v>
      </c>
      <c r="J1113">
        <v>1.1376999999999999</v>
      </c>
      <c r="K1113">
        <v>0</v>
      </c>
      <c r="M1113">
        <v>0</v>
      </c>
      <c r="N1113">
        <v>-1</v>
      </c>
      <c r="O1113">
        <v>1110</v>
      </c>
      <c r="P1113" t="s">
        <v>579</v>
      </c>
      <c r="Q1113">
        <v>434</v>
      </c>
      <c r="R1113" t="s">
        <v>97</v>
      </c>
    </row>
    <row r="1114" spans="1:18">
      <c r="A1114" s="542">
        <v>1113</v>
      </c>
      <c r="B1114" s="403">
        <v>43402.440972222219</v>
      </c>
      <c r="C1114" t="s">
        <v>97</v>
      </c>
      <c r="D1114">
        <v>0.01</v>
      </c>
      <c r="E1114" t="s">
        <v>257</v>
      </c>
      <c r="F1114">
        <v>1.1379999999999999</v>
      </c>
      <c r="I1114" s="403">
        <v>43402.555555555555</v>
      </c>
      <c r="J1114">
        <v>1.1376999999999999</v>
      </c>
      <c r="K1114">
        <v>0</v>
      </c>
      <c r="M1114">
        <v>0</v>
      </c>
      <c r="N1114">
        <v>0.3</v>
      </c>
      <c r="O1114">
        <v>1110</v>
      </c>
      <c r="P1114" t="s">
        <v>1411</v>
      </c>
      <c r="Q1114">
        <v>434</v>
      </c>
      <c r="R1114" t="s">
        <v>97</v>
      </c>
    </row>
    <row r="1115" spans="1:18">
      <c r="A1115" s="542">
        <v>1114</v>
      </c>
      <c r="B1115" s="403">
        <v>43402.465277777781</v>
      </c>
      <c r="C1115" t="s">
        <v>97</v>
      </c>
      <c r="D1115">
        <v>0.01</v>
      </c>
      <c r="E1115" t="s">
        <v>257</v>
      </c>
      <c r="F1115">
        <v>1.1393</v>
      </c>
      <c r="I1115" s="403">
        <v>43402.555555555555</v>
      </c>
      <c r="J1115">
        <v>1.1376999999999999</v>
      </c>
      <c r="K1115">
        <v>0</v>
      </c>
      <c r="M1115">
        <v>0</v>
      </c>
      <c r="N1115">
        <v>1.6</v>
      </c>
      <c r="O1115">
        <v>1110</v>
      </c>
      <c r="P1115" t="s">
        <v>1410</v>
      </c>
      <c r="Q1115">
        <v>434</v>
      </c>
      <c r="R1115" t="s">
        <v>97</v>
      </c>
    </row>
    <row r="1116" spans="1:18">
      <c r="A1116" s="542">
        <v>1115</v>
      </c>
      <c r="B1116" s="403">
        <v>43402.472222222219</v>
      </c>
      <c r="C1116" t="s">
        <v>97</v>
      </c>
      <c r="D1116">
        <v>0.02</v>
      </c>
      <c r="E1116" t="s">
        <v>257</v>
      </c>
      <c r="F1116">
        <v>1.1407</v>
      </c>
      <c r="I1116" s="403">
        <v>43402.555555555555</v>
      </c>
      <c r="J1116">
        <v>1.1376999999999999</v>
      </c>
      <c r="K1116">
        <v>0</v>
      </c>
      <c r="M1116">
        <v>0</v>
      </c>
      <c r="N1116">
        <v>6</v>
      </c>
      <c r="O1116">
        <v>1110</v>
      </c>
      <c r="P1116" t="s">
        <v>1409</v>
      </c>
      <c r="Q1116">
        <v>434</v>
      </c>
      <c r="R1116" t="s">
        <v>97</v>
      </c>
    </row>
    <row r="1117" spans="1:18">
      <c r="A1117" s="542">
        <v>1116</v>
      </c>
      <c r="B1117" s="403">
        <v>43402.48541666667</v>
      </c>
      <c r="C1117" t="s">
        <v>96</v>
      </c>
      <c r="D1117">
        <v>0.01</v>
      </c>
      <c r="E1117" t="s">
        <v>257</v>
      </c>
      <c r="F1117">
        <v>1.1411</v>
      </c>
      <c r="I1117" s="403">
        <v>43405.388888888891</v>
      </c>
      <c r="J1117">
        <v>1.137</v>
      </c>
      <c r="K1117">
        <v>0</v>
      </c>
      <c r="M1117">
        <v>-0.61</v>
      </c>
      <c r="N1117">
        <v>-4.71</v>
      </c>
      <c r="O1117">
        <v>1110</v>
      </c>
      <c r="P1117" t="s">
        <v>579</v>
      </c>
      <c r="Q1117">
        <v>435</v>
      </c>
      <c r="R1117" t="s">
        <v>96</v>
      </c>
    </row>
    <row r="1118" spans="1:18">
      <c r="A1118" s="542">
        <v>1117</v>
      </c>
      <c r="B1118" s="403">
        <v>43402.493055555555</v>
      </c>
      <c r="C1118" t="s">
        <v>96</v>
      </c>
      <c r="D1118">
        <v>0.01</v>
      </c>
      <c r="E1118" t="s">
        <v>257</v>
      </c>
      <c r="F1118">
        <v>1.1398999999999999</v>
      </c>
      <c r="I1118" s="403">
        <v>43405.388888888891</v>
      </c>
      <c r="J1118">
        <v>1.137</v>
      </c>
      <c r="K1118">
        <v>0</v>
      </c>
      <c r="M1118">
        <v>-0.61</v>
      </c>
      <c r="N1118">
        <v>-3.51</v>
      </c>
      <c r="O1118">
        <v>1110</v>
      </c>
      <c r="P1118" t="s">
        <v>1405</v>
      </c>
      <c r="Q1118">
        <v>435</v>
      </c>
      <c r="R1118" t="s">
        <v>96</v>
      </c>
    </row>
    <row r="1119" spans="1:18">
      <c r="A1119" s="542">
        <v>1118</v>
      </c>
      <c r="B1119" s="403">
        <v>43402.554861111108</v>
      </c>
      <c r="C1119" t="s">
        <v>96</v>
      </c>
      <c r="D1119">
        <v>0.01</v>
      </c>
      <c r="E1119" t="s">
        <v>257</v>
      </c>
      <c r="F1119">
        <v>1.1385000000000001</v>
      </c>
      <c r="I1119" s="403">
        <v>43405.388888888891</v>
      </c>
      <c r="J1119">
        <v>1.137</v>
      </c>
      <c r="K1119">
        <v>0</v>
      </c>
      <c r="M1119">
        <v>-0.61</v>
      </c>
      <c r="N1119">
        <v>-2.11</v>
      </c>
      <c r="O1119">
        <v>1110</v>
      </c>
      <c r="P1119" t="s">
        <v>1404</v>
      </c>
      <c r="Q1119">
        <v>435</v>
      </c>
      <c r="R1119" t="s">
        <v>96</v>
      </c>
    </row>
    <row r="1120" spans="1:18">
      <c r="A1120" s="542">
        <v>1121</v>
      </c>
      <c r="B1120" s="403">
        <v>43402.623611111114</v>
      </c>
      <c r="C1120" t="s">
        <v>96</v>
      </c>
      <c r="D1120">
        <v>0.02</v>
      </c>
      <c r="E1120" t="s">
        <v>257</v>
      </c>
      <c r="F1120">
        <v>1.1371</v>
      </c>
      <c r="I1120" s="403">
        <v>43405.388888888891</v>
      </c>
      <c r="J1120">
        <v>1.137</v>
      </c>
      <c r="K1120">
        <v>0</v>
      </c>
      <c r="M1120">
        <v>-1.24</v>
      </c>
      <c r="N1120">
        <v>-1.44</v>
      </c>
      <c r="O1120">
        <v>1110</v>
      </c>
      <c r="P1120" t="s">
        <v>1403</v>
      </c>
      <c r="Q1120">
        <v>435</v>
      </c>
      <c r="R1120" t="s">
        <v>96</v>
      </c>
    </row>
    <row r="1121" spans="1:18">
      <c r="A1121" s="542">
        <v>1124</v>
      </c>
      <c r="B1121" s="403">
        <v>43403.470138888886</v>
      </c>
      <c r="C1121" t="s">
        <v>96</v>
      </c>
      <c r="D1121">
        <v>0.03</v>
      </c>
      <c r="E1121" t="s">
        <v>257</v>
      </c>
      <c r="F1121">
        <v>1.1355</v>
      </c>
      <c r="I1121" s="403">
        <v>43405.388888888891</v>
      </c>
      <c r="J1121">
        <v>1.137</v>
      </c>
      <c r="K1121">
        <v>0</v>
      </c>
      <c r="M1121">
        <v>-1.49</v>
      </c>
      <c r="N1121">
        <v>3.01</v>
      </c>
      <c r="O1121">
        <v>1110</v>
      </c>
      <c r="P1121" t="s">
        <v>1402</v>
      </c>
      <c r="Q1121">
        <v>435</v>
      </c>
      <c r="R1121" t="s">
        <v>96</v>
      </c>
    </row>
    <row r="1122" spans="1:18">
      <c r="A1122" s="542">
        <v>1128</v>
      </c>
      <c r="B1122" s="403">
        <v>43404.21875</v>
      </c>
      <c r="C1122" t="s">
        <v>96</v>
      </c>
      <c r="D1122">
        <v>0.04</v>
      </c>
      <c r="E1122" t="s">
        <v>257</v>
      </c>
      <c r="F1122">
        <v>1.1338999999999999</v>
      </c>
      <c r="I1122" s="403">
        <v>43405.388888888891</v>
      </c>
      <c r="J1122">
        <v>1.137</v>
      </c>
      <c r="K1122">
        <v>0</v>
      </c>
      <c r="M1122">
        <v>-1.49</v>
      </c>
      <c r="N1122">
        <v>10.91</v>
      </c>
      <c r="O1122">
        <v>1110</v>
      </c>
      <c r="P1122" t="s">
        <v>1401</v>
      </c>
      <c r="Q1122">
        <v>435</v>
      </c>
      <c r="R1122" t="s">
        <v>96</v>
      </c>
    </row>
    <row r="1123" spans="1:18">
      <c r="A1123" s="542">
        <v>1131</v>
      </c>
      <c r="B1123" s="403">
        <v>43404.586111111108</v>
      </c>
      <c r="C1123" t="s">
        <v>96</v>
      </c>
      <c r="D1123">
        <v>0.06</v>
      </c>
      <c r="E1123" t="s">
        <v>257</v>
      </c>
      <c r="F1123">
        <v>1.1319999999999999</v>
      </c>
      <c r="I1123" s="403">
        <v>43405.388888888891</v>
      </c>
      <c r="J1123">
        <v>1.137</v>
      </c>
      <c r="K1123">
        <v>0</v>
      </c>
      <c r="M1123">
        <v>-2.23</v>
      </c>
      <c r="N1123">
        <v>27.77</v>
      </c>
      <c r="O1123">
        <v>1110</v>
      </c>
      <c r="P1123" t="s">
        <v>1400</v>
      </c>
      <c r="Q1123">
        <v>435</v>
      </c>
      <c r="R1123" t="s">
        <v>96</v>
      </c>
    </row>
    <row r="1124" spans="1:18">
      <c r="A1124" s="542">
        <v>1119</v>
      </c>
      <c r="B1124" s="403">
        <v>43402.559027777781</v>
      </c>
      <c r="C1124" t="s">
        <v>97</v>
      </c>
      <c r="D1124">
        <v>0.01</v>
      </c>
      <c r="E1124" t="s">
        <v>257</v>
      </c>
      <c r="F1124">
        <v>1.1384000000000001</v>
      </c>
      <c r="I1124" s="403">
        <v>43402.586111111108</v>
      </c>
      <c r="J1124">
        <v>1.1372</v>
      </c>
      <c r="K1124">
        <v>0</v>
      </c>
      <c r="M1124">
        <v>0</v>
      </c>
      <c r="N1124">
        <v>1.2</v>
      </c>
      <c r="O1124">
        <v>1110</v>
      </c>
      <c r="P1124" t="s">
        <v>567</v>
      </c>
      <c r="Q1124">
        <v>436</v>
      </c>
      <c r="R1124" t="s">
        <v>97</v>
      </c>
    </row>
    <row r="1125" spans="1:18">
      <c r="A1125" s="542">
        <v>1120</v>
      </c>
      <c r="B1125" s="403">
        <v>43402.590277777781</v>
      </c>
      <c r="C1125" t="s">
        <v>97</v>
      </c>
      <c r="D1125">
        <v>0.01</v>
      </c>
      <c r="E1125" t="s">
        <v>257</v>
      </c>
      <c r="F1125">
        <v>1.1376999999999999</v>
      </c>
      <c r="I1125" s="403">
        <v>43403.327777777777</v>
      </c>
      <c r="J1125">
        <v>1.1371</v>
      </c>
      <c r="K1125">
        <v>0</v>
      </c>
      <c r="M1125">
        <v>0.02</v>
      </c>
      <c r="N1125">
        <v>0.62</v>
      </c>
      <c r="O1125">
        <v>1110</v>
      </c>
      <c r="P1125" t="s">
        <v>579</v>
      </c>
      <c r="Q1125">
        <v>437</v>
      </c>
      <c r="R1125" t="s">
        <v>97</v>
      </c>
    </row>
    <row r="1126" spans="1:18">
      <c r="A1126" s="542">
        <v>1122</v>
      </c>
      <c r="B1126" s="403">
        <v>43402.686111111114</v>
      </c>
      <c r="C1126" t="s">
        <v>97</v>
      </c>
      <c r="D1126">
        <v>0.01</v>
      </c>
      <c r="E1126" t="s">
        <v>257</v>
      </c>
      <c r="F1126">
        <v>1.1389</v>
      </c>
      <c r="I1126" s="403">
        <v>43403.327777777777</v>
      </c>
      <c r="J1126">
        <v>1.1371</v>
      </c>
      <c r="K1126">
        <v>0</v>
      </c>
      <c r="M1126">
        <v>0.02</v>
      </c>
      <c r="N1126">
        <v>1.82</v>
      </c>
      <c r="O1126">
        <v>1110</v>
      </c>
      <c r="P1126" t="s">
        <v>1408</v>
      </c>
      <c r="Q1126">
        <v>437</v>
      </c>
      <c r="R1126" t="s">
        <v>97</v>
      </c>
    </row>
    <row r="1127" spans="1:18">
      <c r="A1127" s="542">
        <v>1123</v>
      </c>
      <c r="B1127" s="403">
        <v>43403.336111111108</v>
      </c>
      <c r="C1127" t="s">
        <v>97</v>
      </c>
      <c r="D1127">
        <v>0.01</v>
      </c>
      <c r="E1127" t="s">
        <v>257</v>
      </c>
      <c r="F1127">
        <v>1.1383000000000001</v>
      </c>
      <c r="I1127" s="403">
        <v>43403.34652777778</v>
      </c>
      <c r="J1127">
        <v>1.1371</v>
      </c>
      <c r="K1127">
        <v>0</v>
      </c>
      <c r="M1127">
        <v>0</v>
      </c>
      <c r="N1127">
        <v>1.2</v>
      </c>
      <c r="O1127">
        <v>1110</v>
      </c>
      <c r="P1127" t="s">
        <v>567</v>
      </c>
      <c r="Q1127">
        <v>438</v>
      </c>
      <c r="R1127" t="s">
        <v>97</v>
      </c>
    </row>
    <row r="1128" spans="1:18">
      <c r="A1128" s="542">
        <v>1125</v>
      </c>
      <c r="B1128" s="403">
        <v>43403.472222222219</v>
      </c>
      <c r="C1128" t="s">
        <v>97</v>
      </c>
      <c r="D1128">
        <v>0.01</v>
      </c>
      <c r="E1128" t="s">
        <v>257</v>
      </c>
      <c r="F1128">
        <v>1.1355999999999999</v>
      </c>
      <c r="I1128" s="403">
        <v>43403.758333333331</v>
      </c>
      <c r="J1128">
        <v>1.135</v>
      </c>
      <c r="K1128">
        <v>0</v>
      </c>
      <c r="M1128">
        <v>0</v>
      </c>
      <c r="N1128">
        <v>0.6</v>
      </c>
      <c r="O1128">
        <v>1110</v>
      </c>
      <c r="P1128" t="s">
        <v>579</v>
      </c>
      <c r="Q1128">
        <v>439</v>
      </c>
      <c r="R1128" t="s">
        <v>97</v>
      </c>
    </row>
    <row r="1129" spans="1:18">
      <c r="A1129" s="542">
        <v>1126</v>
      </c>
      <c r="B1129" s="403">
        <v>43403.581944444442</v>
      </c>
      <c r="C1129" t="s">
        <v>97</v>
      </c>
      <c r="D1129">
        <v>0.01</v>
      </c>
      <c r="E1129" t="s">
        <v>257</v>
      </c>
      <c r="F1129">
        <v>1.1368</v>
      </c>
      <c r="I1129" s="403">
        <v>43403.758333333331</v>
      </c>
      <c r="J1129">
        <v>1.135</v>
      </c>
      <c r="K1129">
        <v>0</v>
      </c>
      <c r="M1129">
        <v>0</v>
      </c>
      <c r="N1129">
        <v>1.8</v>
      </c>
      <c r="O1129">
        <v>1110</v>
      </c>
      <c r="P1129" t="s">
        <v>1407</v>
      </c>
      <c r="Q1129">
        <v>439</v>
      </c>
      <c r="R1129" t="s">
        <v>97</v>
      </c>
    </row>
    <row r="1130" spans="1:18">
      <c r="A1130" s="542">
        <v>1127</v>
      </c>
      <c r="B1130" s="403">
        <v>43404.097222222219</v>
      </c>
      <c r="C1130" t="s">
        <v>97</v>
      </c>
      <c r="D1130">
        <v>0.01</v>
      </c>
      <c r="E1130" t="s">
        <v>257</v>
      </c>
      <c r="F1130">
        <v>1.1344000000000001</v>
      </c>
      <c r="I1130" s="403">
        <v>43404.442361111112</v>
      </c>
      <c r="J1130">
        <v>1.1338999999999999</v>
      </c>
      <c r="K1130">
        <v>0</v>
      </c>
      <c r="M1130">
        <v>0</v>
      </c>
      <c r="N1130">
        <v>0.5</v>
      </c>
      <c r="O1130">
        <v>1110</v>
      </c>
      <c r="P1130" t="s">
        <v>579</v>
      </c>
      <c r="Q1130">
        <v>440</v>
      </c>
      <c r="R1130" t="s">
        <v>97</v>
      </c>
    </row>
    <row r="1131" spans="1:18">
      <c r="A1131" s="542">
        <v>1129</v>
      </c>
      <c r="B1131" s="403">
        <v>43404.402083333334</v>
      </c>
      <c r="C1131" t="s">
        <v>97</v>
      </c>
      <c r="D1131">
        <v>0.01</v>
      </c>
      <c r="E1131" t="s">
        <v>257</v>
      </c>
      <c r="F1131">
        <v>1.1356999999999999</v>
      </c>
      <c r="I1131" s="403">
        <v>43404.442361111112</v>
      </c>
      <c r="J1131">
        <v>1.1338999999999999</v>
      </c>
      <c r="K1131">
        <v>0</v>
      </c>
      <c r="M1131">
        <v>0</v>
      </c>
      <c r="N1131">
        <v>1.8</v>
      </c>
      <c r="O1131">
        <v>1110</v>
      </c>
      <c r="P1131" t="s">
        <v>630</v>
      </c>
      <c r="Q1131">
        <v>440</v>
      </c>
      <c r="R1131" t="s">
        <v>97</v>
      </c>
    </row>
    <row r="1132" spans="1:18">
      <c r="A1132" s="542">
        <v>1130</v>
      </c>
      <c r="B1132" s="403">
        <v>43404.51666666667</v>
      </c>
      <c r="C1132" t="s">
        <v>97</v>
      </c>
      <c r="D1132">
        <v>0.01</v>
      </c>
      <c r="E1132" t="s">
        <v>257</v>
      </c>
      <c r="F1132">
        <v>1.1341000000000001</v>
      </c>
      <c r="I1132" s="403">
        <v>43404.576388888891</v>
      </c>
      <c r="J1132">
        <v>1.1329</v>
      </c>
      <c r="K1132">
        <v>0</v>
      </c>
      <c r="M1132">
        <v>0</v>
      </c>
      <c r="N1132">
        <v>1.2</v>
      </c>
      <c r="O1132">
        <v>1110</v>
      </c>
      <c r="P1132" t="s">
        <v>579</v>
      </c>
      <c r="Q1132">
        <v>441</v>
      </c>
      <c r="R1132" t="s">
        <v>97</v>
      </c>
    </row>
    <row r="1133" spans="1:18">
      <c r="A1133" s="542">
        <v>1132</v>
      </c>
      <c r="B1133" s="403">
        <v>43404.59097222222</v>
      </c>
      <c r="C1133" t="s">
        <v>97</v>
      </c>
      <c r="D1133">
        <v>0.01</v>
      </c>
      <c r="E1133" t="s">
        <v>257</v>
      </c>
      <c r="F1133">
        <v>1.1319999999999999</v>
      </c>
      <c r="I1133" s="403">
        <v>43404.720138888886</v>
      </c>
      <c r="J1133">
        <v>1.1315</v>
      </c>
      <c r="K1133">
        <v>0</v>
      </c>
      <c r="M1133">
        <v>0</v>
      </c>
      <c r="N1133">
        <v>0.5</v>
      </c>
      <c r="O1133">
        <v>1110</v>
      </c>
      <c r="P1133" t="s">
        <v>579</v>
      </c>
      <c r="Q1133">
        <v>442</v>
      </c>
      <c r="R1133" t="s">
        <v>97</v>
      </c>
    </row>
    <row r="1134" spans="1:18">
      <c r="A1134" s="542">
        <v>1133</v>
      </c>
      <c r="B1134" s="403">
        <v>43404.686111111114</v>
      </c>
      <c r="C1134" t="s">
        <v>97</v>
      </c>
      <c r="D1134">
        <v>0.01</v>
      </c>
      <c r="E1134" t="s">
        <v>257</v>
      </c>
      <c r="F1134">
        <v>1.1333</v>
      </c>
      <c r="I1134" s="403">
        <v>43404.720138888886</v>
      </c>
      <c r="J1134">
        <v>1.1315</v>
      </c>
      <c r="K1134">
        <v>0</v>
      </c>
      <c r="M1134">
        <v>0</v>
      </c>
      <c r="N1134">
        <v>1.8</v>
      </c>
      <c r="O1134">
        <v>1110</v>
      </c>
      <c r="P1134" t="s">
        <v>1406</v>
      </c>
      <c r="Q1134">
        <v>442</v>
      </c>
      <c r="R1134" t="s">
        <v>97</v>
      </c>
    </row>
    <row r="1135" spans="1:18">
      <c r="A1135" s="542">
        <v>1134</v>
      </c>
      <c r="B1135" s="403">
        <v>43404.723611111112</v>
      </c>
      <c r="C1135" t="s">
        <v>97</v>
      </c>
      <c r="D1135">
        <v>0.01</v>
      </c>
      <c r="E1135" t="s">
        <v>257</v>
      </c>
      <c r="F1135">
        <v>1.1315999999999999</v>
      </c>
      <c r="I1135" s="403">
        <v>43404.786805555559</v>
      </c>
      <c r="J1135">
        <v>1.1304000000000001</v>
      </c>
      <c r="K1135">
        <v>0</v>
      </c>
      <c r="M1135">
        <v>0</v>
      </c>
      <c r="N1135">
        <v>1.2</v>
      </c>
      <c r="O1135">
        <v>1110</v>
      </c>
      <c r="P1135" t="s">
        <v>579</v>
      </c>
      <c r="Q1135">
        <v>443</v>
      </c>
      <c r="R1135" t="s">
        <v>97</v>
      </c>
    </row>
    <row r="1136" spans="1:18">
      <c r="A1136" s="542">
        <v>1135</v>
      </c>
      <c r="B1136" s="403">
        <v>43404.836805555555</v>
      </c>
      <c r="C1136" t="s">
        <v>97</v>
      </c>
      <c r="D1136">
        <v>0.01</v>
      </c>
      <c r="E1136" t="s">
        <v>257</v>
      </c>
      <c r="F1136">
        <v>1.1323000000000001</v>
      </c>
      <c r="I1136" s="403">
        <v>43404.915972222225</v>
      </c>
      <c r="J1136">
        <v>1.1311</v>
      </c>
      <c r="K1136">
        <v>0</v>
      </c>
      <c r="M1136">
        <v>0</v>
      </c>
      <c r="N1136">
        <v>1.2</v>
      </c>
      <c r="O1136">
        <v>1110</v>
      </c>
      <c r="P1136" t="s">
        <v>579</v>
      </c>
      <c r="Q1136">
        <v>444</v>
      </c>
      <c r="R1136" t="s">
        <v>97</v>
      </c>
    </row>
    <row r="1137" spans="1:18">
      <c r="A1137" s="542">
        <v>1136</v>
      </c>
      <c r="B1137" s="403">
        <v>43405.071527777778</v>
      </c>
      <c r="C1137" t="s">
        <v>97</v>
      </c>
      <c r="D1137">
        <v>0.01</v>
      </c>
      <c r="E1137" t="s">
        <v>257</v>
      </c>
      <c r="F1137">
        <v>1.1328</v>
      </c>
      <c r="I1137" s="403">
        <v>43406.697916666664</v>
      </c>
      <c r="J1137">
        <v>1.1391</v>
      </c>
      <c r="K1137">
        <v>0</v>
      </c>
      <c r="M1137">
        <v>0.02</v>
      </c>
      <c r="N1137">
        <v>-6.28</v>
      </c>
      <c r="O1137">
        <v>1110</v>
      </c>
      <c r="P1137" t="s">
        <v>579</v>
      </c>
      <c r="Q1137">
        <v>445</v>
      </c>
      <c r="R1137" t="s">
        <v>97</v>
      </c>
    </row>
    <row r="1138" spans="1:18">
      <c r="A1138" s="542">
        <v>1137</v>
      </c>
      <c r="B1138" s="403">
        <v>43405.162499999999</v>
      </c>
      <c r="C1138" t="s">
        <v>97</v>
      </c>
      <c r="D1138">
        <v>0.01</v>
      </c>
      <c r="E1138" t="s">
        <v>257</v>
      </c>
      <c r="F1138">
        <v>1.1341000000000001</v>
      </c>
      <c r="I1138" s="403">
        <v>43406.697916666664</v>
      </c>
      <c r="J1138">
        <v>1.1391</v>
      </c>
      <c r="K1138">
        <v>0</v>
      </c>
      <c r="M1138">
        <v>0.02</v>
      </c>
      <c r="N1138">
        <v>-4.9800000000000004</v>
      </c>
      <c r="O1138">
        <v>1110</v>
      </c>
      <c r="P1138" t="s">
        <v>1398</v>
      </c>
      <c r="Q1138">
        <v>445</v>
      </c>
      <c r="R1138" t="s">
        <v>97</v>
      </c>
    </row>
    <row r="1139" spans="1:18">
      <c r="A1139" s="542">
        <v>1138</v>
      </c>
      <c r="B1139" s="403">
        <v>43405.335416666669</v>
      </c>
      <c r="C1139" t="s">
        <v>97</v>
      </c>
      <c r="D1139">
        <v>0.01</v>
      </c>
      <c r="E1139" t="s">
        <v>257</v>
      </c>
      <c r="F1139">
        <v>1.1355</v>
      </c>
      <c r="I1139" s="403">
        <v>43406.697916666664</v>
      </c>
      <c r="J1139">
        <v>1.1391</v>
      </c>
      <c r="K1139">
        <v>0</v>
      </c>
      <c r="M1139">
        <v>0.02</v>
      </c>
      <c r="N1139">
        <v>-3.58</v>
      </c>
      <c r="O1139">
        <v>1110</v>
      </c>
      <c r="P1139" t="s">
        <v>1396</v>
      </c>
      <c r="Q1139">
        <v>445</v>
      </c>
      <c r="R1139" t="s">
        <v>97</v>
      </c>
    </row>
    <row r="1140" spans="1:18">
      <c r="A1140" s="542">
        <v>1139</v>
      </c>
      <c r="B1140" s="403">
        <v>43405.390972222223</v>
      </c>
      <c r="C1140" t="s">
        <v>97</v>
      </c>
      <c r="D1140">
        <v>0.02</v>
      </c>
      <c r="E1140" t="s">
        <v>257</v>
      </c>
      <c r="F1140">
        <v>1.1369</v>
      </c>
      <c r="I1140" s="403">
        <v>43406.697916666664</v>
      </c>
      <c r="J1140">
        <v>1.1391</v>
      </c>
      <c r="K1140">
        <v>0</v>
      </c>
      <c r="M1140">
        <v>0.03</v>
      </c>
      <c r="N1140">
        <v>-4.37</v>
      </c>
      <c r="O1140">
        <v>1110</v>
      </c>
      <c r="P1140" t="s">
        <v>1397</v>
      </c>
      <c r="Q1140">
        <v>445</v>
      </c>
      <c r="R1140" t="s">
        <v>97</v>
      </c>
    </row>
    <row r="1141" spans="1:18">
      <c r="A1141" s="542">
        <v>1140</v>
      </c>
      <c r="B1141" s="403">
        <v>43405.418749999997</v>
      </c>
      <c r="C1141" t="s">
        <v>97</v>
      </c>
      <c r="D1141">
        <v>0.03</v>
      </c>
      <c r="E1141" t="s">
        <v>257</v>
      </c>
      <c r="F1141">
        <v>1.1384000000000001</v>
      </c>
      <c r="I1141" s="403">
        <v>43406.697916666664</v>
      </c>
      <c r="J1141">
        <v>1.1391</v>
      </c>
      <c r="K1141">
        <v>0</v>
      </c>
      <c r="M1141">
        <v>0.05</v>
      </c>
      <c r="N1141">
        <v>-2.0499999999999998</v>
      </c>
      <c r="O1141">
        <v>1110</v>
      </c>
      <c r="P1141" t="s">
        <v>1395</v>
      </c>
      <c r="Q1141">
        <v>445</v>
      </c>
      <c r="R1141" t="s">
        <v>97</v>
      </c>
    </row>
    <row r="1142" spans="1:18">
      <c r="A1142" s="542">
        <v>1142</v>
      </c>
      <c r="B1142" s="403">
        <v>43405.537499999999</v>
      </c>
      <c r="C1142" t="s">
        <v>97</v>
      </c>
      <c r="D1142">
        <v>0.04</v>
      </c>
      <c r="E1142" t="s">
        <v>257</v>
      </c>
      <c r="F1142">
        <v>1.1400999999999999</v>
      </c>
      <c r="I1142" s="403">
        <v>43406.697916666664</v>
      </c>
      <c r="J1142">
        <v>1.1391</v>
      </c>
      <c r="K1142">
        <v>0</v>
      </c>
      <c r="M1142">
        <v>0.06</v>
      </c>
      <c r="N1142">
        <v>4.0599999999999996</v>
      </c>
      <c r="O1142">
        <v>1110</v>
      </c>
      <c r="P1142" t="s">
        <v>1394</v>
      </c>
      <c r="Q1142">
        <v>445</v>
      </c>
      <c r="R1142" t="s">
        <v>97</v>
      </c>
    </row>
    <row r="1143" spans="1:18">
      <c r="A1143" s="542">
        <v>1148</v>
      </c>
      <c r="B1143" s="403">
        <v>43405.770833333336</v>
      </c>
      <c r="C1143" t="s">
        <v>97</v>
      </c>
      <c r="D1143">
        <v>0.06</v>
      </c>
      <c r="E1143" t="s">
        <v>257</v>
      </c>
      <c r="F1143">
        <v>1.1420999999999999</v>
      </c>
      <c r="I1143" s="403">
        <v>43406.697916666664</v>
      </c>
      <c r="J1143">
        <v>1.1391</v>
      </c>
      <c r="K1143">
        <v>0</v>
      </c>
      <c r="M1143">
        <v>0.09</v>
      </c>
      <c r="N1143">
        <v>18.09</v>
      </c>
      <c r="O1143">
        <v>1110</v>
      </c>
      <c r="P1143" t="s">
        <v>1393</v>
      </c>
      <c r="Q1143">
        <v>445</v>
      </c>
      <c r="R1143" t="s">
        <v>97</v>
      </c>
    </row>
    <row r="1144" spans="1:18">
      <c r="A1144" s="542">
        <v>1153</v>
      </c>
      <c r="B1144" s="403">
        <v>43406.449305555558</v>
      </c>
      <c r="C1144" t="s">
        <v>97</v>
      </c>
      <c r="D1144">
        <v>0.09</v>
      </c>
      <c r="E1144" t="s">
        <v>257</v>
      </c>
      <c r="F1144">
        <v>1.1443000000000001</v>
      </c>
      <c r="I1144" s="403">
        <v>43406.697916666664</v>
      </c>
      <c r="J1144">
        <v>1.1391</v>
      </c>
      <c r="K1144">
        <v>0</v>
      </c>
      <c r="M1144">
        <v>0</v>
      </c>
      <c r="N1144">
        <v>46.8</v>
      </c>
      <c r="O1144">
        <v>1110</v>
      </c>
      <c r="P1144" t="s">
        <v>1392</v>
      </c>
      <c r="Q1144">
        <v>445</v>
      </c>
      <c r="R1144" t="s">
        <v>97</v>
      </c>
    </row>
    <row r="1145" spans="1:18">
      <c r="A1145" s="542">
        <v>1141</v>
      </c>
      <c r="B1145" s="403">
        <v>43405.427083333336</v>
      </c>
      <c r="C1145" t="s">
        <v>96</v>
      </c>
      <c r="D1145">
        <v>0.01</v>
      </c>
      <c r="E1145" t="s">
        <v>257</v>
      </c>
      <c r="F1145">
        <v>1.1379999999999999</v>
      </c>
      <c r="I1145" s="403">
        <v>43405.523611111108</v>
      </c>
      <c r="J1145">
        <v>1.1392</v>
      </c>
      <c r="K1145">
        <v>0</v>
      </c>
      <c r="M1145">
        <v>0</v>
      </c>
      <c r="N1145">
        <v>1.2</v>
      </c>
      <c r="O1145">
        <v>1110</v>
      </c>
      <c r="P1145" t="s">
        <v>579</v>
      </c>
      <c r="Q1145">
        <v>446</v>
      </c>
      <c r="R1145" t="s">
        <v>96</v>
      </c>
    </row>
    <row r="1146" spans="1:18">
      <c r="A1146" s="542">
        <v>1143</v>
      </c>
      <c r="B1146" s="403">
        <v>43405.540277777778</v>
      </c>
      <c r="C1146" t="s">
        <v>96</v>
      </c>
      <c r="D1146">
        <v>0.01</v>
      </c>
      <c r="E1146" t="s">
        <v>257</v>
      </c>
      <c r="F1146">
        <v>1.1398999999999999</v>
      </c>
      <c r="I1146" s="403">
        <v>43405.625694444447</v>
      </c>
      <c r="J1146">
        <v>1.1405000000000001</v>
      </c>
      <c r="K1146">
        <v>0</v>
      </c>
      <c r="M1146">
        <v>0</v>
      </c>
      <c r="N1146">
        <v>0.6</v>
      </c>
      <c r="O1146">
        <v>1110</v>
      </c>
      <c r="P1146" t="s">
        <v>579</v>
      </c>
      <c r="Q1146">
        <v>447</v>
      </c>
      <c r="R1146" t="s">
        <v>96</v>
      </c>
    </row>
    <row r="1147" spans="1:18">
      <c r="A1147" s="542">
        <v>1144</v>
      </c>
      <c r="B1147" s="403">
        <v>43405.61041666667</v>
      </c>
      <c r="C1147" t="s">
        <v>96</v>
      </c>
      <c r="D1147">
        <v>0.01</v>
      </c>
      <c r="E1147" t="s">
        <v>257</v>
      </c>
      <c r="F1147">
        <v>1.1386000000000001</v>
      </c>
      <c r="I1147" s="403">
        <v>43405.625694444447</v>
      </c>
      <c r="J1147">
        <v>1.1405000000000001</v>
      </c>
      <c r="K1147">
        <v>0</v>
      </c>
      <c r="M1147">
        <v>0</v>
      </c>
      <c r="N1147">
        <v>1.9</v>
      </c>
      <c r="O1147">
        <v>1110</v>
      </c>
      <c r="P1147" t="s">
        <v>631</v>
      </c>
      <c r="Q1147">
        <v>447</v>
      </c>
      <c r="R1147" t="s">
        <v>96</v>
      </c>
    </row>
    <row r="1148" spans="1:18">
      <c r="A1148" s="542">
        <v>1145</v>
      </c>
      <c r="B1148" s="403">
        <v>43405.629166666666</v>
      </c>
      <c r="C1148" t="s">
        <v>96</v>
      </c>
      <c r="D1148">
        <v>0.01</v>
      </c>
      <c r="E1148" t="s">
        <v>257</v>
      </c>
      <c r="F1148">
        <v>1.1397999999999999</v>
      </c>
      <c r="I1148" s="403">
        <v>43405.638194444444</v>
      </c>
      <c r="J1148">
        <v>1.141</v>
      </c>
      <c r="K1148">
        <v>0</v>
      </c>
      <c r="M1148">
        <v>0</v>
      </c>
      <c r="N1148">
        <v>1.2</v>
      </c>
      <c r="O1148">
        <v>1110</v>
      </c>
      <c r="P1148" t="s">
        <v>567</v>
      </c>
      <c r="Q1148">
        <v>448</v>
      </c>
      <c r="R1148" t="s">
        <v>96</v>
      </c>
    </row>
    <row r="1149" spans="1:18">
      <c r="A1149" s="542">
        <v>1146</v>
      </c>
      <c r="B1149" s="403">
        <v>43405.651388888888</v>
      </c>
      <c r="C1149" t="s">
        <v>96</v>
      </c>
      <c r="D1149">
        <v>0.01</v>
      </c>
      <c r="E1149" t="s">
        <v>257</v>
      </c>
      <c r="F1149">
        <v>1.1403000000000001</v>
      </c>
      <c r="I1149" s="403">
        <v>43405.749305555553</v>
      </c>
      <c r="J1149">
        <v>1.1409</v>
      </c>
      <c r="K1149">
        <v>0</v>
      </c>
      <c r="M1149">
        <v>0</v>
      </c>
      <c r="N1149">
        <v>0.6</v>
      </c>
      <c r="O1149">
        <v>1110</v>
      </c>
      <c r="P1149" t="s">
        <v>579</v>
      </c>
      <c r="Q1149">
        <v>449</v>
      </c>
      <c r="R1149" t="s">
        <v>96</v>
      </c>
    </row>
    <row r="1150" spans="1:18">
      <c r="A1150" s="542">
        <v>1147</v>
      </c>
      <c r="B1150" s="403">
        <v>43405.729861111111</v>
      </c>
      <c r="C1150" t="s">
        <v>96</v>
      </c>
      <c r="D1150">
        <v>0.01</v>
      </c>
      <c r="E1150" t="s">
        <v>257</v>
      </c>
      <c r="F1150">
        <v>1.1391</v>
      </c>
      <c r="I1150" s="403">
        <v>43405.749305555553</v>
      </c>
      <c r="J1150">
        <v>1.1409</v>
      </c>
      <c r="K1150">
        <v>0</v>
      </c>
      <c r="M1150">
        <v>0</v>
      </c>
      <c r="N1150">
        <v>1.8</v>
      </c>
      <c r="O1150">
        <v>1110</v>
      </c>
      <c r="P1150" t="s">
        <v>632</v>
      </c>
      <c r="Q1150">
        <v>449</v>
      </c>
      <c r="R1150" t="s">
        <v>96</v>
      </c>
    </row>
    <row r="1151" spans="1:18">
      <c r="A1151" s="542">
        <v>1149</v>
      </c>
      <c r="B1151" s="403">
        <v>43405.821527777778</v>
      </c>
      <c r="C1151" t="s">
        <v>96</v>
      </c>
      <c r="D1151">
        <v>0.01</v>
      </c>
      <c r="E1151" t="s">
        <v>257</v>
      </c>
      <c r="F1151">
        <v>1.1409</v>
      </c>
      <c r="I1151" s="403">
        <v>43406.241666666669</v>
      </c>
      <c r="J1151">
        <v>1.1415999999999999</v>
      </c>
      <c r="K1151">
        <v>0</v>
      </c>
      <c r="M1151">
        <v>-0.12</v>
      </c>
      <c r="N1151">
        <v>0.57999999999999996</v>
      </c>
      <c r="O1151">
        <v>1110</v>
      </c>
      <c r="P1151" t="s">
        <v>579</v>
      </c>
      <c r="Q1151">
        <v>450</v>
      </c>
      <c r="R1151" t="s">
        <v>96</v>
      </c>
    </row>
    <row r="1152" spans="1:18">
      <c r="A1152" s="542">
        <v>1150</v>
      </c>
      <c r="B1152" s="403">
        <v>43406.089583333334</v>
      </c>
      <c r="C1152" t="s">
        <v>96</v>
      </c>
      <c r="D1152">
        <v>0.01</v>
      </c>
      <c r="E1152" t="s">
        <v>257</v>
      </c>
      <c r="F1152">
        <v>1.1396999999999999</v>
      </c>
      <c r="I1152" s="403">
        <v>43406.241666666669</v>
      </c>
      <c r="J1152">
        <v>1.1415999999999999</v>
      </c>
      <c r="K1152">
        <v>0</v>
      </c>
      <c r="M1152">
        <v>0</v>
      </c>
      <c r="N1152">
        <v>1.9</v>
      </c>
      <c r="O1152">
        <v>1110</v>
      </c>
      <c r="P1152" t="s">
        <v>1399</v>
      </c>
      <c r="Q1152">
        <v>450</v>
      </c>
      <c r="R1152" t="s">
        <v>96</v>
      </c>
    </row>
    <row r="1153" spans="1:18">
      <c r="A1153" s="542">
        <v>1151</v>
      </c>
      <c r="B1153" s="403">
        <v>43406.281944444447</v>
      </c>
      <c r="C1153" t="s">
        <v>96</v>
      </c>
      <c r="D1153">
        <v>0.01</v>
      </c>
      <c r="E1153" t="s">
        <v>257</v>
      </c>
      <c r="F1153">
        <v>1.1422000000000001</v>
      </c>
      <c r="I1153" s="403">
        <v>43406.339583333334</v>
      </c>
      <c r="J1153">
        <v>1.1435999999999999</v>
      </c>
      <c r="K1153">
        <v>0</v>
      </c>
      <c r="M1153">
        <v>0</v>
      </c>
      <c r="N1153">
        <v>1.4</v>
      </c>
      <c r="O1153">
        <v>1110</v>
      </c>
      <c r="P1153" t="s">
        <v>579</v>
      </c>
      <c r="Q1153">
        <v>451</v>
      </c>
      <c r="R1153" t="s">
        <v>96</v>
      </c>
    </row>
    <row r="1154" spans="1:18">
      <c r="A1154" s="542">
        <v>1152</v>
      </c>
      <c r="B1154" s="403">
        <v>43406.381249999999</v>
      </c>
      <c r="C1154" t="s">
        <v>96</v>
      </c>
      <c r="D1154">
        <v>0.01</v>
      </c>
      <c r="E1154" t="s">
        <v>257</v>
      </c>
      <c r="F1154">
        <v>1.1432</v>
      </c>
      <c r="I1154" s="403">
        <v>43406.45</v>
      </c>
      <c r="J1154">
        <v>1.1444000000000001</v>
      </c>
      <c r="K1154">
        <v>0</v>
      </c>
      <c r="M1154">
        <v>0</v>
      </c>
      <c r="N1154">
        <v>1.2</v>
      </c>
      <c r="O1154">
        <v>1110</v>
      </c>
      <c r="P1154" t="s">
        <v>579</v>
      </c>
      <c r="Q1154">
        <v>452</v>
      </c>
      <c r="R1154" t="s">
        <v>96</v>
      </c>
    </row>
    <row r="1155" spans="1:18">
      <c r="A1155" s="542">
        <v>1154</v>
      </c>
      <c r="B1155" s="403">
        <v>43406.453472222223</v>
      </c>
      <c r="C1155" t="s">
        <v>96</v>
      </c>
      <c r="D1155">
        <v>0.01</v>
      </c>
      <c r="E1155" t="s">
        <v>257</v>
      </c>
      <c r="F1155">
        <v>1.1442000000000001</v>
      </c>
      <c r="I1155" s="403">
        <v>43406.502083333333</v>
      </c>
      <c r="J1155">
        <v>1.1454</v>
      </c>
      <c r="K1155">
        <v>0</v>
      </c>
      <c r="M1155">
        <v>0</v>
      </c>
      <c r="N1155">
        <v>1.2</v>
      </c>
      <c r="O1155">
        <v>1110</v>
      </c>
      <c r="P1155" t="s">
        <v>579</v>
      </c>
      <c r="Q1155">
        <v>453</v>
      </c>
      <c r="R1155" t="s">
        <v>96</v>
      </c>
    </row>
    <row r="1156" spans="1:18">
      <c r="A1156" s="542">
        <v>1155</v>
      </c>
      <c r="B1156" s="403">
        <v>43406.549305555556</v>
      </c>
      <c r="C1156" t="s">
        <v>96</v>
      </c>
      <c r="D1156">
        <v>0.01</v>
      </c>
      <c r="E1156" t="s">
        <v>257</v>
      </c>
      <c r="F1156">
        <v>1.1443000000000001</v>
      </c>
      <c r="I1156" s="403">
        <v>43409.825694444444</v>
      </c>
      <c r="J1156">
        <v>1.1418999999999999</v>
      </c>
      <c r="K1156">
        <v>0</v>
      </c>
      <c r="M1156">
        <v>-0.12</v>
      </c>
      <c r="N1156">
        <v>-2.52</v>
      </c>
      <c r="O1156">
        <v>1110</v>
      </c>
      <c r="P1156" t="s">
        <v>579</v>
      </c>
      <c r="Q1156">
        <v>454</v>
      </c>
      <c r="R1156" t="s">
        <v>96</v>
      </c>
    </row>
    <row r="1157" spans="1:18">
      <c r="A1157" s="542">
        <v>1156</v>
      </c>
      <c r="B1157" s="403">
        <v>43406.56527777778</v>
      </c>
      <c r="C1157" t="s">
        <v>96</v>
      </c>
      <c r="D1157">
        <v>0.01</v>
      </c>
      <c r="E1157" t="s">
        <v>257</v>
      </c>
      <c r="F1157">
        <v>1.1431</v>
      </c>
      <c r="I1157" s="403">
        <v>43409.825694444444</v>
      </c>
      <c r="J1157">
        <v>1.1418999999999999</v>
      </c>
      <c r="K1157">
        <v>0</v>
      </c>
      <c r="M1157">
        <v>-0.12</v>
      </c>
      <c r="N1157">
        <v>-1.32</v>
      </c>
      <c r="O1157">
        <v>1110</v>
      </c>
      <c r="P1157" t="s">
        <v>1390</v>
      </c>
      <c r="Q1157">
        <v>454</v>
      </c>
      <c r="R1157" t="s">
        <v>96</v>
      </c>
    </row>
    <row r="1158" spans="1:18">
      <c r="A1158" s="542">
        <v>1157</v>
      </c>
      <c r="B1158" s="403">
        <v>43406.567361111112</v>
      </c>
      <c r="C1158" t="s">
        <v>96</v>
      </c>
      <c r="D1158">
        <v>0.01</v>
      </c>
      <c r="E1158" t="s">
        <v>257</v>
      </c>
      <c r="F1158">
        <v>1.1416999999999999</v>
      </c>
      <c r="I1158" s="403">
        <v>43409.825694444444</v>
      </c>
      <c r="J1158">
        <v>1.1418999999999999</v>
      </c>
      <c r="K1158">
        <v>0</v>
      </c>
      <c r="M1158">
        <v>-0.12</v>
      </c>
      <c r="N1158">
        <v>0.08</v>
      </c>
      <c r="O1158">
        <v>1110</v>
      </c>
      <c r="P1158" t="s">
        <v>1389</v>
      </c>
      <c r="Q1158">
        <v>454</v>
      </c>
      <c r="R1158" t="s">
        <v>96</v>
      </c>
    </row>
    <row r="1159" spans="1:18">
      <c r="A1159" s="542">
        <v>1158</v>
      </c>
      <c r="B1159" s="403">
        <v>43406.695833333331</v>
      </c>
      <c r="C1159" t="s">
        <v>96</v>
      </c>
      <c r="D1159">
        <v>0.02</v>
      </c>
      <c r="E1159" t="s">
        <v>257</v>
      </c>
      <c r="F1159">
        <v>1.1402000000000001</v>
      </c>
      <c r="I1159" s="403">
        <v>43409.825694444444</v>
      </c>
      <c r="J1159">
        <v>1.1418999999999999</v>
      </c>
      <c r="K1159">
        <v>0</v>
      </c>
      <c r="M1159">
        <v>-0.25</v>
      </c>
      <c r="N1159">
        <v>3.15</v>
      </c>
      <c r="O1159">
        <v>1110</v>
      </c>
      <c r="P1159" t="s">
        <v>1388</v>
      </c>
      <c r="Q1159">
        <v>454</v>
      </c>
      <c r="R1159" t="s">
        <v>96</v>
      </c>
    </row>
    <row r="1160" spans="1:18">
      <c r="A1160" s="542">
        <v>1159</v>
      </c>
      <c r="B1160" s="403">
        <v>43406.705555555556</v>
      </c>
      <c r="C1160" t="s">
        <v>96</v>
      </c>
      <c r="D1160">
        <v>0.03</v>
      </c>
      <c r="E1160" t="s">
        <v>257</v>
      </c>
      <c r="F1160">
        <v>1.1377999999999999</v>
      </c>
      <c r="I1160" s="403">
        <v>43409.825694444444</v>
      </c>
      <c r="J1160">
        <v>1.1418999999999999</v>
      </c>
      <c r="K1160">
        <v>0</v>
      </c>
      <c r="M1160">
        <v>-0.37</v>
      </c>
      <c r="N1160">
        <v>11.93</v>
      </c>
      <c r="O1160">
        <v>1110</v>
      </c>
      <c r="P1160" t="s">
        <v>1387</v>
      </c>
      <c r="Q1160">
        <v>454</v>
      </c>
      <c r="R1160" t="s">
        <v>96</v>
      </c>
    </row>
    <row r="1161" spans="1:18">
      <c r="A1161" s="542">
        <v>1160</v>
      </c>
      <c r="B1161" s="403">
        <v>43406.728472222225</v>
      </c>
      <c r="C1161" t="s">
        <v>97</v>
      </c>
      <c r="D1161">
        <v>0.01</v>
      </c>
      <c r="E1161" t="s">
        <v>257</v>
      </c>
      <c r="F1161">
        <v>1.1383000000000001</v>
      </c>
      <c r="I1161" s="403">
        <v>43409.436805555553</v>
      </c>
      <c r="J1161">
        <v>1.1377999999999999</v>
      </c>
      <c r="K1161">
        <v>0</v>
      </c>
      <c r="M1161">
        <v>0.02</v>
      </c>
      <c r="N1161">
        <v>0.52</v>
      </c>
      <c r="O1161">
        <v>1110</v>
      </c>
      <c r="P1161" t="s">
        <v>579</v>
      </c>
      <c r="Q1161">
        <v>455</v>
      </c>
      <c r="R1161" t="s">
        <v>97</v>
      </c>
    </row>
    <row r="1162" spans="1:18">
      <c r="A1162" s="542">
        <v>1161</v>
      </c>
      <c r="B1162" s="403">
        <v>43406.879166666666</v>
      </c>
      <c r="C1162" t="s">
        <v>97</v>
      </c>
      <c r="D1162">
        <v>0.01</v>
      </c>
      <c r="E1162" t="s">
        <v>257</v>
      </c>
      <c r="F1162">
        <v>1.1395999999999999</v>
      </c>
      <c r="I1162" s="403">
        <v>43409.436805555553</v>
      </c>
      <c r="J1162">
        <v>1.1377999999999999</v>
      </c>
      <c r="K1162">
        <v>0</v>
      </c>
      <c r="M1162">
        <v>0.02</v>
      </c>
      <c r="N1162">
        <v>1.82</v>
      </c>
      <c r="O1162">
        <v>1110</v>
      </c>
      <c r="P1162" t="s">
        <v>1391</v>
      </c>
      <c r="Q1162">
        <v>455</v>
      </c>
      <c r="R1162" t="s">
        <v>97</v>
      </c>
    </row>
    <row r="1163" spans="1:18">
      <c r="A1163" s="542">
        <v>1162</v>
      </c>
      <c r="B1163" s="403">
        <v>43410.366666666669</v>
      </c>
      <c r="C1163" t="s">
        <v>96</v>
      </c>
      <c r="D1163">
        <v>0.01</v>
      </c>
      <c r="E1163" t="s">
        <v>257</v>
      </c>
      <c r="F1163">
        <v>1.1406000000000001</v>
      </c>
      <c r="I1163" s="403">
        <v>43410.375694444447</v>
      </c>
      <c r="J1163">
        <v>1.1417999999999999</v>
      </c>
      <c r="K1163">
        <v>0</v>
      </c>
      <c r="M1163">
        <v>0</v>
      </c>
      <c r="N1163">
        <v>1.2</v>
      </c>
      <c r="O1163">
        <v>1110</v>
      </c>
      <c r="P1163" t="s">
        <v>567</v>
      </c>
      <c r="Q1163">
        <v>456</v>
      </c>
      <c r="R1163" t="s">
        <v>96</v>
      </c>
    </row>
    <row r="1164" spans="1:18">
      <c r="A1164" s="542">
        <v>1163</v>
      </c>
      <c r="B1164" s="403">
        <v>43410.372916666667</v>
      </c>
      <c r="C1164" t="s">
        <v>97</v>
      </c>
      <c r="D1164">
        <v>0.01</v>
      </c>
      <c r="E1164" t="s">
        <v>257</v>
      </c>
      <c r="F1164">
        <v>1.1408</v>
      </c>
      <c r="I1164" s="403">
        <v>43410.46597222222</v>
      </c>
      <c r="J1164">
        <v>1.1403000000000001</v>
      </c>
      <c r="K1164">
        <v>0</v>
      </c>
      <c r="M1164">
        <v>0</v>
      </c>
      <c r="N1164">
        <v>0.5</v>
      </c>
      <c r="O1164">
        <v>1110</v>
      </c>
      <c r="P1164" t="s">
        <v>579</v>
      </c>
      <c r="Q1164">
        <v>457</v>
      </c>
      <c r="R1164" t="s">
        <v>97</v>
      </c>
    </row>
    <row r="1165" spans="1:18">
      <c r="A1165" s="542">
        <v>1164</v>
      </c>
      <c r="B1165" s="403">
        <v>43410.377083333333</v>
      </c>
      <c r="C1165" t="s">
        <v>97</v>
      </c>
      <c r="D1165">
        <v>0.01</v>
      </c>
      <c r="E1165" t="s">
        <v>257</v>
      </c>
      <c r="F1165">
        <v>1.1420999999999999</v>
      </c>
      <c r="I1165" s="403">
        <v>43410.46597222222</v>
      </c>
      <c r="J1165">
        <v>1.1403000000000001</v>
      </c>
      <c r="K1165">
        <v>0</v>
      </c>
      <c r="M1165">
        <v>0</v>
      </c>
      <c r="N1165">
        <v>1.8</v>
      </c>
      <c r="O1165">
        <v>1110</v>
      </c>
      <c r="P1165" t="s">
        <v>1386</v>
      </c>
      <c r="Q1165">
        <v>457</v>
      </c>
      <c r="R1165" t="s">
        <v>97</v>
      </c>
    </row>
    <row r="1166" spans="1:18">
      <c r="A1166" s="542">
        <v>1165</v>
      </c>
      <c r="B1166" s="403">
        <v>43410.420138888891</v>
      </c>
      <c r="C1166" t="s">
        <v>96</v>
      </c>
      <c r="D1166">
        <v>0.01</v>
      </c>
      <c r="E1166" t="s">
        <v>257</v>
      </c>
      <c r="F1166">
        <v>1.1422000000000001</v>
      </c>
      <c r="I1166" s="403">
        <v>43410.585416666669</v>
      </c>
      <c r="J1166">
        <v>1.1423000000000001</v>
      </c>
      <c r="K1166">
        <v>0</v>
      </c>
      <c r="M1166">
        <v>0</v>
      </c>
      <c r="N1166">
        <v>0.1</v>
      </c>
      <c r="O1166">
        <v>1110</v>
      </c>
      <c r="P1166" t="s">
        <v>579</v>
      </c>
      <c r="Q1166">
        <v>458</v>
      </c>
      <c r="R1166" t="s">
        <v>96</v>
      </c>
    </row>
    <row r="1167" spans="1:18">
      <c r="A1167" s="542">
        <v>1166</v>
      </c>
      <c r="B1167" s="403">
        <v>43410.45208333333</v>
      </c>
      <c r="C1167" t="s">
        <v>96</v>
      </c>
      <c r="D1167">
        <v>0.01</v>
      </c>
      <c r="E1167" t="s">
        <v>257</v>
      </c>
      <c r="F1167">
        <v>1.141</v>
      </c>
      <c r="I1167" s="403">
        <v>43410.585416666669</v>
      </c>
      <c r="J1167">
        <v>1.1423000000000001</v>
      </c>
      <c r="K1167">
        <v>0</v>
      </c>
      <c r="M1167">
        <v>0</v>
      </c>
      <c r="N1167">
        <v>1.3</v>
      </c>
      <c r="O1167">
        <v>1110</v>
      </c>
      <c r="P1167" t="s">
        <v>1385</v>
      </c>
      <c r="Q1167">
        <v>458</v>
      </c>
      <c r="R1167" t="s">
        <v>96</v>
      </c>
    </row>
    <row r="1168" spans="1:18">
      <c r="A1168" s="542">
        <v>1167</v>
      </c>
      <c r="B1168" s="403">
        <v>43410.467361111114</v>
      </c>
      <c r="C1168" t="s">
        <v>96</v>
      </c>
      <c r="D1168">
        <v>0.01</v>
      </c>
      <c r="E1168" t="s">
        <v>257</v>
      </c>
      <c r="F1168">
        <v>1.1396999999999999</v>
      </c>
      <c r="I1168" s="403">
        <v>43410.585416666669</v>
      </c>
      <c r="J1168">
        <v>1.1423000000000001</v>
      </c>
      <c r="K1168">
        <v>0</v>
      </c>
      <c r="M1168">
        <v>0</v>
      </c>
      <c r="N1168">
        <v>2.6</v>
      </c>
      <c r="O1168">
        <v>1110</v>
      </c>
      <c r="P1168" t="s">
        <v>1384</v>
      </c>
      <c r="Q1168">
        <v>458</v>
      </c>
      <c r="R1168" t="s">
        <v>96</v>
      </c>
    </row>
    <row r="1169" spans="1:18">
      <c r="A1169" s="542">
        <v>1168</v>
      </c>
      <c r="B1169" s="403">
        <v>43410.530555555553</v>
      </c>
      <c r="C1169" t="s">
        <v>97</v>
      </c>
      <c r="D1169">
        <v>0.01</v>
      </c>
      <c r="E1169" t="s">
        <v>257</v>
      </c>
      <c r="F1169">
        <v>1.1400999999999999</v>
      </c>
      <c r="I1169" s="403">
        <v>43411.09652777778</v>
      </c>
      <c r="J1169">
        <v>1.1432</v>
      </c>
      <c r="K1169">
        <v>0</v>
      </c>
      <c r="M1169">
        <v>0.02</v>
      </c>
      <c r="N1169">
        <v>-3.08</v>
      </c>
      <c r="O1169">
        <v>1110</v>
      </c>
      <c r="P1169" t="s">
        <v>579</v>
      </c>
      <c r="Q1169">
        <v>459</v>
      </c>
      <c r="R1169" t="s">
        <v>97</v>
      </c>
    </row>
    <row r="1170" spans="1:18">
      <c r="A1170" s="542">
        <v>1169</v>
      </c>
      <c r="B1170" s="403">
        <v>43410.547222222223</v>
      </c>
      <c r="C1170" t="s">
        <v>97</v>
      </c>
      <c r="D1170">
        <v>0.01</v>
      </c>
      <c r="E1170" t="s">
        <v>257</v>
      </c>
      <c r="F1170">
        <v>1.1413</v>
      </c>
      <c r="I1170" s="403">
        <v>43411.09652777778</v>
      </c>
      <c r="J1170">
        <v>1.1432</v>
      </c>
      <c r="K1170">
        <v>0</v>
      </c>
      <c r="M1170">
        <v>0.02</v>
      </c>
      <c r="N1170">
        <v>-1.88</v>
      </c>
      <c r="O1170">
        <v>1110</v>
      </c>
      <c r="P1170" t="s">
        <v>1381</v>
      </c>
      <c r="Q1170">
        <v>459</v>
      </c>
      <c r="R1170" t="s">
        <v>97</v>
      </c>
    </row>
    <row r="1171" spans="1:18">
      <c r="A1171" s="542">
        <v>1170</v>
      </c>
      <c r="B1171" s="403">
        <v>43410.586111111108</v>
      </c>
      <c r="C1171" t="s">
        <v>97</v>
      </c>
      <c r="D1171">
        <v>0.01</v>
      </c>
      <c r="E1171" t="s">
        <v>257</v>
      </c>
      <c r="F1171">
        <v>1.1426000000000001</v>
      </c>
      <c r="I1171" s="403">
        <v>43411.09652777778</v>
      </c>
      <c r="J1171">
        <v>1.1432</v>
      </c>
      <c r="K1171">
        <v>0</v>
      </c>
      <c r="M1171">
        <v>0.02</v>
      </c>
      <c r="N1171">
        <v>-0.57999999999999996</v>
      </c>
      <c r="O1171">
        <v>1110</v>
      </c>
      <c r="P1171" t="s">
        <v>1380</v>
      </c>
      <c r="Q1171">
        <v>459</v>
      </c>
      <c r="R1171" t="s">
        <v>97</v>
      </c>
    </row>
    <row r="1172" spans="1:18">
      <c r="A1172" s="542">
        <v>1174</v>
      </c>
      <c r="B1172" s="403">
        <v>43411.069444444445</v>
      </c>
      <c r="C1172" t="s">
        <v>97</v>
      </c>
      <c r="D1172">
        <v>0.02</v>
      </c>
      <c r="E1172" t="s">
        <v>257</v>
      </c>
      <c r="F1172">
        <v>1.1440999999999999</v>
      </c>
      <c r="I1172" s="403">
        <v>43411.09652777778</v>
      </c>
      <c r="J1172">
        <v>1.1432</v>
      </c>
      <c r="K1172">
        <v>0</v>
      </c>
      <c r="M1172">
        <v>0</v>
      </c>
      <c r="N1172">
        <v>1.8</v>
      </c>
      <c r="O1172">
        <v>1110</v>
      </c>
      <c r="P1172" t="s">
        <v>633</v>
      </c>
      <c r="Q1172">
        <v>459</v>
      </c>
      <c r="R1172" t="s">
        <v>97</v>
      </c>
    </row>
    <row r="1173" spans="1:18">
      <c r="A1173" s="542">
        <v>1175</v>
      </c>
      <c r="B1173" s="403">
        <v>43411.071527777778</v>
      </c>
      <c r="C1173" t="s">
        <v>97</v>
      </c>
      <c r="D1173">
        <v>0.03</v>
      </c>
      <c r="E1173" t="s">
        <v>257</v>
      </c>
      <c r="F1173">
        <v>1.1456</v>
      </c>
      <c r="I1173" s="403">
        <v>43411.09652777778</v>
      </c>
      <c r="J1173">
        <v>1.1432</v>
      </c>
      <c r="K1173">
        <v>0</v>
      </c>
      <c r="M1173">
        <v>0</v>
      </c>
      <c r="N1173">
        <v>7.2</v>
      </c>
      <c r="O1173">
        <v>1110</v>
      </c>
      <c r="P1173" t="s">
        <v>634</v>
      </c>
      <c r="Q1173">
        <v>459</v>
      </c>
      <c r="R1173" t="s">
        <v>97</v>
      </c>
    </row>
    <row r="1174" spans="1:18">
      <c r="A1174" s="542">
        <v>1177</v>
      </c>
      <c r="B1174" s="403">
        <v>43411.083333333336</v>
      </c>
      <c r="C1174" t="s">
        <v>97</v>
      </c>
      <c r="D1174">
        <v>0.04</v>
      </c>
      <c r="E1174" t="s">
        <v>257</v>
      </c>
      <c r="F1174">
        <v>1.1472</v>
      </c>
      <c r="I1174" s="403">
        <v>43411.09652777778</v>
      </c>
      <c r="J1174">
        <v>1.1432</v>
      </c>
      <c r="K1174">
        <v>0</v>
      </c>
      <c r="M1174">
        <v>0</v>
      </c>
      <c r="N1174">
        <v>16</v>
      </c>
      <c r="O1174">
        <v>1110</v>
      </c>
      <c r="P1174" t="s">
        <v>635</v>
      </c>
      <c r="Q1174">
        <v>459</v>
      </c>
      <c r="R1174" t="s">
        <v>97</v>
      </c>
    </row>
    <row r="1175" spans="1:18">
      <c r="A1175" s="542">
        <v>1171</v>
      </c>
      <c r="B1175" s="403">
        <v>43410.617361111108</v>
      </c>
      <c r="C1175" t="s">
        <v>96</v>
      </c>
      <c r="D1175">
        <v>0.01</v>
      </c>
      <c r="E1175" t="s">
        <v>257</v>
      </c>
      <c r="F1175">
        <v>1.1433</v>
      </c>
      <c r="I1175" s="403">
        <v>43411.035416666666</v>
      </c>
      <c r="J1175">
        <v>1.1435</v>
      </c>
      <c r="K1175">
        <v>0</v>
      </c>
      <c r="M1175">
        <v>-0.12</v>
      </c>
      <c r="N1175">
        <v>0.08</v>
      </c>
      <c r="O1175">
        <v>1110</v>
      </c>
      <c r="P1175" t="s">
        <v>579</v>
      </c>
      <c r="Q1175">
        <v>460</v>
      </c>
      <c r="R1175" t="s">
        <v>96</v>
      </c>
    </row>
    <row r="1176" spans="1:18">
      <c r="A1176" s="542">
        <v>1172</v>
      </c>
      <c r="B1176" s="403">
        <v>43410.654166666667</v>
      </c>
      <c r="C1176" t="s">
        <v>96</v>
      </c>
      <c r="D1176">
        <v>0.01</v>
      </c>
      <c r="E1176" t="s">
        <v>257</v>
      </c>
      <c r="F1176">
        <v>1.1420999999999999</v>
      </c>
      <c r="I1176" s="403">
        <v>43411.035416666666</v>
      </c>
      <c r="J1176">
        <v>1.1435</v>
      </c>
      <c r="K1176">
        <v>0</v>
      </c>
      <c r="M1176">
        <v>-0.12</v>
      </c>
      <c r="N1176">
        <v>1.28</v>
      </c>
      <c r="O1176">
        <v>1110</v>
      </c>
      <c r="P1176" t="s">
        <v>1383</v>
      </c>
      <c r="Q1176">
        <v>460</v>
      </c>
      <c r="R1176" t="s">
        <v>96</v>
      </c>
    </row>
    <row r="1177" spans="1:18">
      <c r="A1177" s="542">
        <v>1173</v>
      </c>
      <c r="B1177" s="403">
        <v>43410.81527777778</v>
      </c>
      <c r="C1177" t="s">
        <v>96</v>
      </c>
      <c r="D1177">
        <v>0.01</v>
      </c>
      <c r="E1177" t="s">
        <v>257</v>
      </c>
      <c r="F1177">
        <v>1.1407</v>
      </c>
      <c r="I1177" s="403">
        <v>43411.035416666666</v>
      </c>
      <c r="J1177">
        <v>1.1435</v>
      </c>
      <c r="K1177">
        <v>0</v>
      </c>
      <c r="M1177">
        <v>-0.12</v>
      </c>
      <c r="N1177">
        <v>2.68</v>
      </c>
      <c r="O1177">
        <v>1110</v>
      </c>
      <c r="P1177" t="s">
        <v>1382</v>
      </c>
      <c r="Q1177">
        <v>460</v>
      </c>
      <c r="R1177" t="s">
        <v>96</v>
      </c>
    </row>
    <row r="1178" spans="1:18">
      <c r="A1178" s="542">
        <v>1176</v>
      </c>
      <c r="B1178" s="403">
        <v>43411.076388888891</v>
      </c>
      <c r="C1178" t="s">
        <v>96</v>
      </c>
      <c r="D1178">
        <v>0.01</v>
      </c>
      <c r="E1178" t="s">
        <v>257</v>
      </c>
      <c r="F1178">
        <v>1.1458999999999999</v>
      </c>
      <c r="I1178" s="403">
        <v>43411.083333333336</v>
      </c>
      <c r="J1178">
        <v>1.1471</v>
      </c>
      <c r="K1178">
        <v>0</v>
      </c>
      <c r="M1178">
        <v>0</v>
      </c>
      <c r="N1178">
        <v>1.2</v>
      </c>
      <c r="O1178">
        <v>1110</v>
      </c>
      <c r="P1178" t="s">
        <v>567</v>
      </c>
      <c r="Q1178">
        <v>461</v>
      </c>
      <c r="R1178" t="s">
        <v>96</v>
      </c>
    </row>
    <row r="1179" spans="1:18">
      <c r="A1179" s="542">
        <v>1178</v>
      </c>
      <c r="B1179" s="403">
        <v>43411.09097222222</v>
      </c>
      <c r="C1179" t="s">
        <v>96</v>
      </c>
      <c r="D1179">
        <v>0.01</v>
      </c>
      <c r="E1179" t="s">
        <v>257</v>
      </c>
      <c r="F1179">
        <v>1.1451</v>
      </c>
      <c r="I1179" s="403">
        <v>43411.148611111108</v>
      </c>
      <c r="J1179">
        <v>1.1440999999999999</v>
      </c>
      <c r="K1179">
        <v>0</v>
      </c>
      <c r="M1179">
        <v>0</v>
      </c>
      <c r="N1179">
        <v>-1</v>
      </c>
      <c r="O1179">
        <v>1110</v>
      </c>
      <c r="P1179" t="s">
        <v>579</v>
      </c>
      <c r="Q1179">
        <v>462</v>
      </c>
      <c r="R1179" t="s">
        <v>96</v>
      </c>
    </row>
    <row r="1180" spans="1:18">
      <c r="A1180" s="542">
        <v>1179</v>
      </c>
      <c r="B1180" s="403">
        <v>43411.09652777778</v>
      </c>
      <c r="C1180" t="s">
        <v>96</v>
      </c>
      <c r="D1180">
        <v>0.01</v>
      </c>
      <c r="E1180" t="s">
        <v>257</v>
      </c>
      <c r="F1180">
        <v>1.1438999999999999</v>
      </c>
      <c r="I1180" s="403">
        <v>43411.148611111108</v>
      </c>
      <c r="J1180">
        <v>1.1440999999999999</v>
      </c>
      <c r="K1180">
        <v>0</v>
      </c>
      <c r="M1180">
        <v>0</v>
      </c>
      <c r="N1180">
        <v>0.2</v>
      </c>
      <c r="O1180">
        <v>1110</v>
      </c>
      <c r="P1180" t="s">
        <v>1379</v>
      </c>
      <c r="Q1180">
        <v>462</v>
      </c>
      <c r="R1180" t="s">
        <v>96</v>
      </c>
    </row>
    <row r="1181" spans="1:18">
      <c r="A1181" s="542">
        <v>1180</v>
      </c>
      <c r="B1181" s="403">
        <v>43411.098611111112</v>
      </c>
      <c r="C1181" t="s">
        <v>96</v>
      </c>
      <c r="D1181">
        <v>0.01</v>
      </c>
      <c r="E1181" t="s">
        <v>257</v>
      </c>
      <c r="F1181">
        <v>1.1425000000000001</v>
      </c>
      <c r="I1181" s="403">
        <v>43411.148611111108</v>
      </c>
      <c r="J1181">
        <v>1.1440999999999999</v>
      </c>
      <c r="K1181">
        <v>0</v>
      </c>
      <c r="M1181">
        <v>0</v>
      </c>
      <c r="N1181">
        <v>1.6</v>
      </c>
      <c r="O1181">
        <v>1110</v>
      </c>
      <c r="P1181" t="s">
        <v>1378</v>
      </c>
      <c r="Q1181">
        <v>462</v>
      </c>
      <c r="R1181" t="s">
        <v>96</v>
      </c>
    </row>
    <row r="1182" spans="1:18">
      <c r="A1182" s="542">
        <v>1181</v>
      </c>
      <c r="B1182" s="403">
        <v>43411.1</v>
      </c>
      <c r="C1182" t="s">
        <v>96</v>
      </c>
      <c r="D1182">
        <v>0.02</v>
      </c>
      <c r="E1182" t="s">
        <v>257</v>
      </c>
      <c r="F1182">
        <v>1.1411</v>
      </c>
      <c r="I1182" s="403">
        <v>43411.148611111108</v>
      </c>
      <c r="J1182">
        <v>1.1440999999999999</v>
      </c>
      <c r="K1182">
        <v>0</v>
      </c>
      <c r="M1182">
        <v>0</v>
      </c>
      <c r="N1182">
        <v>6</v>
      </c>
      <c r="O1182">
        <v>1110</v>
      </c>
      <c r="P1182" t="s">
        <v>1377</v>
      </c>
      <c r="Q1182">
        <v>462</v>
      </c>
      <c r="R1182" t="s">
        <v>96</v>
      </c>
    </row>
    <row r="1183" spans="1:18">
      <c r="A1183" s="542">
        <v>1182</v>
      </c>
      <c r="B1183" s="403">
        <v>43411.111111111109</v>
      </c>
      <c r="C1183" t="s">
        <v>97</v>
      </c>
      <c r="D1183">
        <v>0.01</v>
      </c>
      <c r="E1183" t="s">
        <v>257</v>
      </c>
      <c r="F1183">
        <v>1.1427</v>
      </c>
      <c r="I1183" s="403">
        <v>43411.125694444447</v>
      </c>
      <c r="J1183">
        <v>1.1415</v>
      </c>
      <c r="K1183">
        <v>0</v>
      </c>
      <c r="M1183">
        <v>0</v>
      </c>
      <c r="N1183">
        <v>1.2</v>
      </c>
      <c r="O1183">
        <v>1110</v>
      </c>
      <c r="P1183" t="s">
        <v>579</v>
      </c>
      <c r="Q1183">
        <v>463</v>
      </c>
      <c r="R1183" t="s">
        <v>97</v>
      </c>
    </row>
    <row r="1184" spans="1:18">
      <c r="A1184" s="542">
        <v>1183</v>
      </c>
      <c r="B1184" s="403">
        <v>43411.145833333336</v>
      </c>
      <c r="C1184" t="s">
        <v>97</v>
      </c>
      <c r="D1184">
        <v>0.01</v>
      </c>
      <c r="E1184" t="s">
        <v>257</v>
      </c>
      <c r="F1184">
        <v>1.1413</v>
      </c>
      <c r="I1184" s="403">
        <v>43411.799305555556</v>
      </c>
      <c r="J1184">
        <v>1.1446000000000001</v>
      </c>
      <c r="K1184">
        <v>0</v>
      </c>
      <c r="M1184">
        <v>0</v>
      </c>
      <c r="N1184">
        <v>-3.3</v>
      </c>
      <c r="O1184">
        <v>1110</v>
      </c>
      <c r="P1184" t="s">
        <v>579</v>
      </c>
      <c r="Q1184">
        <v>464</v>
      </c>
      <c r="R1184" t="s">
        <v>97</v>
      </c>
    </row>
    <row r="1185" spans="1:18">
      <c r="A1185" s="542">
        <v>1185</v>
      </c>
      <c r="B1185" s="403">
        <v>43411.15347222222</v>
      </c>
      <c r="C1185" t="s">
        <v>97</v>
      </c>
      <c r="D1185">
        <v>0.01</v>
      </c>
      <c r="E1185" t="s">
        <v>257</v>
      </c>
      <c r="F1185">
        <v>1.1425000000000001</v>
      </c>
      <c r="I1185" s="403">
        <v>43411.799305555556</v>
      </c>
      <c r="J1185">
        <v>1.1446000000000001</v>
      </c>
      <c r="K1185">
        <v>0</v>
      </c>
      <c r="M1185">
        <v>0</v>
      </c>
      <c r="N1185">
        <v>-2.1</v>
      </c>
      <c r="O1185">
        <v>1110</v>
      </c>
      <c r="P1185" t="s">
        <v>1376</v>
      </c>
      <c r="Q1185">
        <v>464</v>
      </c>
      <c r="R1185" t="s">
        <v>97</v>
      </c>
    </row>
    <row r="1186" spans="1:18">
      <c r="A1186" s="542">
        <v>1186</v>
      </c>
      <c r="B1186" s="403">
        <v>43411.168055555558</v>
      </c>
      <c r="C1186" t="s">
        <v>97</v>
      </c>
      <c r="D1186">
        <v>0.01</v>
      </c>
      <c r="E1186" t="s">
        <v>257</v>
      </c>
      <c r="F1186">
        <v>1.1439999999999999</v>
      </c>
      <c r="I1186" s="403">
        <v>43411.799305555556</v>
      </c>
      <c r="J1186">
        <v>1.1446000000000001</v>
      </c>
      <c r="K1186">
        <v>0</v>
      </c>
      <c r="M1186">
        <v>0</v>
      </c>
      <c r="N1186">
        <v>-0.6</v>
      </c>
      <c r="O1186">
        <v>1110</v>
      </c>
      <c r="P1186" t="s">
        <v>1375</v>
      </c>
      <c r="Q1186">
        <v>464</v>
      </c>
      <c r="R1186" t="s">
        <v>97</v>
      </c>
    </row>
    <row r="1187" spans="1:18">
      <c r="A1187" s="542">
        <v>1188</v>
      </c>
      <c r="B1187" s="403">
        <v>43411.20416666667</v>
      </c>
      <c r="C1187" t="s">
        <v>97</v>
      </c>
      <c r="D1187">
        <v>0.02</v>
      </c>
      <c r="E1187" t="s">
        <v>257</v>
      </c>
      <c r="F1187">
        <v>1.1455</v>
      </c>
      <c r="I1187" s="403">
        <v>43411.799305555556</v>
      </c>
      <c r="J1187">
        <v>1.1446000000000001</v>
      </c>
      <c r="K1187">
        <v>0</v>
      </c>
      <c r="M1187">
        <v>0</v>
      </c>
      <c r="N1187">
        <v>1.8</v>
      </c>
      <c r="O1187">
        <v>1110</v>
      </c>
      <c r="P1187" t="s">
        <v>1374</v>
      </c>
      <c r="Q1187">
        <v>464</v>
      </c>
      <c r="R1187" t="s">
        <v>97</v>
      </c>
    </row>
    <row r="1188" spans="1:18">
      <c r="A1188" s="542">
        <v>1193</v>
      </c>
      <c r="B1188" s="403">
        <v>43411.386805555558</v>
      </c>
      <c r="C1188" t="s">
        <v>97</v>
      </c>
      <c r="D1188">
        <v>0.03</v>
      </c>
      <c r="E1188" t="s">
        <v>257</v>
      </c>
      <c r="F1188">
        <v>1.1471</v>
      </c>
      <c r="I1188" s="403">
        <v>43411.799305555556</v>
      </c>
      <c r="J1188">
        <v>1.1446000000000001</v>
      </c>
      <c r="K1188">
        <v>0</v>
      </c>
      <c r="M1188">
        <v>0</v>
      </c>
      <c r="N1188">
        <v>7.5</v>
      </c>
      <c r="O1188">
        <v>1110</v>
      </c>
      <c r="P1188" t="s">
        <v>1373</v>
      </c>
      <c r="Q1188">
        <v>464</v>
      </c>
      <c r="R1188" t="s">
        <v>97</v>
      </c>
    </row>
    <row r="1189" spans="1:18">
      <c r="A1189" s="542">
        <v>1195</v>
      </c>
      <c r="B1189" s="403">
        <v>43411.442361111112</v>
      </c>
      <c r="C1189" t="s">
        <v>97</v>
      </c>
      <c r="D1189">
        <v>0.04</v>
      </c>
      <c r="E1189" t="s">
        <v>257</v>
      </c>
      <c r="F1189">
        <v>1.1487000000000001</v>
      </c>
      <c r="I1189" s="403">
        <v>43411.799305555556</v>
      </c>
      <c r="J1189">
        <v>1.1446000000000001</v>
      </c>
      <c r="K1189">
        <v>0</v>
      </c>
      <c r="M1189">
        <v>0</v>
      </c>
      <c r="N1189">
        <v>16.399999999999999</v>
      </c>
      <c r="O1189">
        <v>1110</v>
      </c>
      <c r="P1189" t="s">
        <v>1372</v>
      </c>
      <c r="Q1189">
        <v>464</v>
      </c>
      <c r="R1189" t="s">
        <v>97</v>
      </c>
    </row>
    <row r="1190" spans="1:18">
      <c r="A1190" s="542">
        <v>1184</v>
      </c>
      <c r="B1190" s="403">
        <v>43411.151388888888</v>
      </c>
      <c r="C1190" t="s">
        <v>96</v>
      </c>
      <c r="D1190">
        <v>0.01</v>
      </c>
      <c r="E1190" t="s">
        <v>257</v>
      </c>
      <c r="F1190">
        <v>1.1419999999999999</v>
      </c>
      <c r="I1190" s="403">
        <v>43411.157638888886</v>
      </c>
      <c r="J1190">
        <v>1.1432</v>
      </c>
      <c r="K1190">
        <v>0</v>
      </c>
      <c r="M1190">
        <v>0</v>
      </c>
      <c r="N1190">
        <v>1.2</v>
      </c>
      <c r="O1190">
        <v>1110</v>
      </c>
      <c r="P1190" t="s">
        <v>567</v>
      </c>
      <c r="Q1190">
        <v>465</v>
      </c>
      <c r="R1190" t="s">
        <v>96</v>
      </c>
    </row>
    <row r="1191" spans="1:18">
      <c r="A1191" s="542">
        <v>1187</v>
      </c>
      <c r="B1191" s="403">
        <v>43411.178472222222</v>
      </c>
      <c r="C1191" t="s">
        <v>96</v>
      </c>
      <c r="D1191">
        <v>0.01</v>
      </c>
      <c r="E1191" t="s">
        <v>257</v>
      </c>
      <c r="F1191">
        <v>1.1440999999999999</v>
      </c>
      <c r="I1191" s="403">
        <v>43411.20416666667</v>
      </c>
      <c r="J1191">
        <v>1.1453</v>
      </c>
      <c r="K1191">
        <v>0</v>
      </c>
      <c r="M1191">
        <v>0</v>
      </c>
      <c r="N1191">
        <v>1.2</v>
      </c>
      <c r="O1191">
        <v>1110</v>
      </c>
      <c r="P1191" t="s">
        <v>567</v>
      </c>
      <c r="Q1191">
        <v>466</v>
      </c>
      <c r="R1191" t="s">
        <v>96</v>
      </c>
    </row>
    <row r="1192" spans="1:18">
      <c r="A1192" s="542">
        <v>1189</v>
      </c>
      <c r="B1192" s="403">
        <v>43411.230555555558</v>
      </c>
      <c r="C1192" t="s">
        <v>96</v>
      </c>
      <c r="D1192">
        <v>0.01</v>
      </c>
      <c r="E1192" t="s">
        <v>257</v>
      </c>
      <c r="F1192">
        <v>1.1465000000000001</v>
      </c>
      <c r="I1192" s="403">
        <v>43411.356249999997</v>
      </c>
      <c r="J1192">
        <v>1.1466000000000001</v>
      </c>
      <c r="K1192">
        <v>0</v>
      </c>
      <c r="M1192">
        <v>0</v>
      </c>
      <c r="N1192">
        <v>0.1</v>
      </c>
      <c r="O1192">
        <v>1110</v>
      </c>
      <c r="P1192" t="s">
        <v>579</v>
      </c>
      <c r="Q1192">
        <v>467</v>
      </c>
      <c r="R1192" t="s">
        <v>96</v>
      </c>
    </row>
    <row r="1193" spans="1:18">
      <c r="A1193" s="542">
        <v>1190</v>
      </c>
      <c r="B1193" s="403">
        <v>43411.272916666669</v>
      </c>
      <c r="C1193" t="s">
        <v>96</v>
      </c>
      <c r="D1193">
        <v>0.01</v>
      </c>
      <c r="E1193" t="s">
        <v>257</v>
      </c>
      <c r="F1193">
        <v>1.1453</v>
      </c>
      <c r="I1193" s="403">
        <v>43411.356249999997</v>
      </c>
      <c r="J1193">
        <v>1.1465000000000001</v>
      </c>
      <c r="K1193">
        <v>0</v>
      </c>
      <c r="M1193">
        <v>0</v>
      </c>
      <c r="N1193">
        <v>1.2</v>
      </c>
      <c r="O1193">
        <v>1110</v>
      </c>
      <c r="P1193" t="s">
        <v>637</v>
      </c>
      <c r="Q1193">
        <v>467</v>
      </c>
      <c r="R1193" t="s">
        <v>96</v>
      </c>
    </row>
    <row r="1194" spans="1:18">
      <c r="A1194" s="542">
        <v>1191</v>
      </c>
      <c r="B1194" s="403">
        <v>43411.324305555558</v>
      </c>
      <c r="C1194" t="s">
        <v>96</v>
      </c>
      <c r="D1194">
        <v>0.01</v>
      </c>
      <c r="E1194" t="s">
        <v>257</v>
      </c>
      <c r="F1194">
        <v>1.1439999999999999</v>
      </c>
      <c r="I1194" s="403">
        <v>43411.356249999997</v>
      </c>
      <c r="J1194">
        <v>1.1465000000000001</v>
      </c>
      <c r="K1194">
        <v>0</v>
      </c>
      <c r="M1194">
        <v>0</v>
      </c>
      <c r="N1194">
        <v>2.5</v>
      </c>
      <c r="O1194">
        <v>1110</v>
      </c>
      <c r="P1194" t="s">
        <v>636</v>
      </c>
      <c r="Q1194">
        <v>467</v>
      </c>
      <c r="R1194" t="s">
        <v>96</v>
      </c>
    </row>
    <row r="1195" spans="1:18">
      <c r="A1195" s="542">
        <v>1192</v>
      </c>
      <c r="B1195" s="403">
        <v>43411.36041666667</v>
      </c>
      <c r="C1195" t="s">
        <v>96</v>
      </c>
      <c r="D1195">
        <v>0.01</v>
      </c>
      <c r="E1195" t="s">
        <v>257</v>
      </c>
      <c r="F1195">
        <v>1.1457999999999999</v>
      </c>
      <c r="I1195" s="403">
        <v>43411.386805555558</v>
      </c>
      <c r="J1195">
        <v>1.147</v>
      </c>
      <c r="K1195">
        <v>0</v>
      </c>
      <c r="M1195">
        <v>0</v>
      </c>
      <c r="N1195">
        <v>1.2</v>
      </c>
      <c r="O1195">
        <v>1110</v>
      </c>
      <c r="P1195" t="s">
        <v>567</v>
      </c>
      <c r="Q1195">
        <v>468</v>
      </c>
      <c r="R1195" t="s">
        <v>96</v>
      </c>
    </row>
    <row r="1196" spans="1:18">
      <c r="A1196" s="542">
        <v>1194</v>
      </c>
      <c r="B1196" s="403">
        <v>43411.411111111112</v>
      </c>
      <c r="C1196" t="s">
        <v>96</v>
      </c>
      <c r="D1196">
        <v>0.01</v>
      </c>
      <c r="E1196" t="s">
        <v>257</v>
      </c>
      <c r="F1196">
        <v>1.1467000000000001</v>
      </c>
      <c r="I1196" s="403">
        <v>43411.422222222223</v>
      </c>
      <c r="J1196">
        <v>1.1478999999999999</v>
      </c>
      <c r="K1196">
        <v>0</v>
      </c>
      <c r="M1196">
        <v>0</v>
      </c>
      <c r="N1196">
        <v>1.2</v>
      </c>
      <c r="O1196">
        <v>1110</v>
      </c>
      <c r="P1196" t="s">
        <v>567</v>
      </c>
      <c r="Q1196">
        <v>469</v>
      </c>
      <c r="R1196" t="s">
        <v>96</v>
      </c>
    </row>
    <row r="1197" spans="1:18">
      <c r="A1197" s="542">
        <v>1196</v>
      </c>
      <c r="B1197" s="403">
        <v>43411.507638888892</v>
      </c>
      <c r="C1197" t="s">
        <v>96</v>
      </c>
      <c r="D1197">
        <v>0.01</v>
      </c>
      <c r="E1197" t="s">
        <v>257</v>
      </c>
      <c r="F1197">
        <v>1.1492</v>
      </c>
      <c r="I1197" s="403">
        <v>43418.661805555559</v>
      </c>
      <c r="J1197">
        <v>1.1326000000000001</v>
      </c>
      <c r="K1197">
        <v>0</v>
      </c>
      <c r="M1197">
        <v>-0.85</v>
      </c>
      <c r="N1197">
        <v>-17.45</v>
      </c>
      <c r="O1197">
        <v>1110</v>
      </c>
      <c r="P1197" t="s">
        <v>579</v>
      </c>
      <c r="Q1197">
        <v>470</v>
      </c>
      <c r="R1197" t="s">
        <v>96</v>
      </c>
    </row>
    <row r="1198" spans="1:18">
      <c r="A1198" s="542">
        <v>1197</v>
      </c>
      <c r="B1198" s="403">
        <v>43411.550694444442</v>
      </c>
      <c r="C1198" t="s">
        <v>96</v>
      </c>
      <c r="D1198">
        <v>0.01</v>
      </c>
      <c r="E1198" t="s">
        <v>257</v>
      </c>
      <c r="F1198">
        <v>1.1479999999999999</v>
      </c>
      <c r="I1198" s="403">
        <v>43418.661805555559</v>
      </c>
      <c r="J1198">
        <v>1.1326000000000001</v>
      </c>
      <c r="K1198">
        <v>0</v>
      </c>
      <c r="M1198">
        <v>-0.85</v>
      </c>
      <c r="N1198">
        <v>-16.25</v>
      </c>
      <c r="O1198">
        <v>1110</v>
      </c>
      <c r="P1198" t="s">
        <v>1354</v>
      </c>
      <c r="Q1198">
        <v>470</v>
      </c>
      <c r="R1198" t="s">
        <v>96</v>
      </c>
    </row>
    <row r="1199" spans="1:18">
      <c r="A1199" s="542">
        <v>1198</v>
      </c>
      <c r="B1199" s="403">
        <v>43411.654166666667</v>
      </c>
      <c r="C1199" t="s">
        <v>96</v>
      </c>
      <c r="D1199">
        <v>0.01</v>
      </c>
      <c r="E1199" t="s">
        <v>257</v>
      </c>
      <c r="F1199">
        <v>1.1466000000000001</v>
      </c>
      <c r="I1199" s="403">
        <v>43418.661805555559</v>
      </c>
      <c r="J1199">
        <v>1.1326000000000001</v>
      </c>
      <c r="K1199">
        <v>0</v>
      </c>
      <c r="M1199">
        <v>-0.85</v>
      </c>
      <c r="N1199">
        <v>-14.85</v>
      </c>
      <c r="O1199">
        <v>1110</v>
      </c>
      <c r="P1199" t="s">
        <v>1353</v>
      </c>
      <c r="Q1199">
        <v>470</v>
      </c>
      <c r="R1199" t="s">
        <v>96</v>
      </c>
    </row>
    <row r="1200" spans="1:18">
      <c r="A1200" s="542">
        <v>1199</v>
      </c>
      <c r="B1200" s="403">
        <v>43411.79791666667</v>
      </c>
      <c r="C1200" t="s">
        <v>96</v>
      </c>
      <c r="D1200">
        <v>0.02</v>
      </c>
      <c r="E1200" t="s">
        <v>257</v>
      </c>
      <c r="F1200">
        <v>1.1452</v>
      </c>
      <c r="I1200" s="403">
        <v>43418.661805555559</v>
      </c>
      <c r="J1200">
        <v>1.1326000000000001</v>
      </c>
      <c r="K1200">
        <v>0</v>
      </c>
      <c r="M1200">
        <v>-1.74</v>
      </c>
      <c r="N1200">
        <v>-26.94</v>
      </c>
      <c r="O1200">
        <v>1110</v>
      </c>
      <c r="P1200" t="s">
        <v>1355</v>
      </c>
      <c r="Q1200">
        <v>470</v>
      </c>
      <c r="R1200" t="s">
        <v>96</v>
      </c>
    </row>
    <row r="1201" spans="1:18">
      <c r="A1201" s="542">
        <v>1200</v>
      </c>
      <c r="B1201" s="403">
        <v>43411.931944444441</v>
      </c>
      <c r="C1201" t="s">
        <v>96</v>
      </c>
      <c r="D1201">
        <v>0.03</v>
      </c>
      <c r="E1201" t="s">
        <v>257</v>
      </c>
      <c r="F1201">
        <v>1.1436999999999999</v>
      </c>
      <c r="I1201" s="403">
        <v>43418.661805555559</v>
      </c>
      <c r="J1201">
        <v>1.1326000000000001</v>
      </c>
      <c r="K1201">
        <v>0</v>
      </c>
      <c r="M1201">
        <v>-2.6</v>
      </c>
      <c r="N1201">
        <v>-35.9</v>
      </c>
      <c r="O1201">
        <v>1110</v>
      </c>
      <c r="P1201" t="s">
        <v>1356</v>
      </c>
      <c r="Q1201">
        <v>470</v>
      </c>
      <c r="R1201" t="s">
        <v>96</v>
      </c>
    </row>
    <row r="1202" spans="1:18">
      <c r="A1202" s="542">
        <v>1202</v>
      </c>
      <c r="B1202" s="403">
        <v>43412.338194444441</v>
      </c>
      <c r="C1202" t="s">
        <v>96</v>
      </c>
      <c r="D1202">
        <v>0.04</v>
      </c>
      <c r="E1202" t="s">
        <v>257</v>
      </c>
      <c r="F1202">
        <v>1.1420999999999999</v>
      </c>
      <c r="I1202" s="403">
        <v>43418.661805555559</v>
      </c>
      <c r="J1202">
        <v>1.1326000000000001</v>
      </c>
      <c r="K1202">
        <v>0</v>
      </c>
      <c r="M1202">
        <v>-2</v>
      </c>
      <c r="N1202">
        <v>-40</v>
      </c>
      <c r="O1202">
        <v>1110</v>
      </c>
      <c r="P1202" t="s">
        <v>1358</v>
      </c>
      <c r="Q1202">
        <v>470</v>
      </c>
      <c r="R1202" t="s">
        <v>96</v>
      </c>
    </row>
    <row r="1203" spans="1:18">
      <c r="A1203" s="542">
        <v>1209</v>
      </c>
      <c r="B1203" s="403">
        <v>43412.780555555553</v>
      </c>
      <c r="C1203" t="s">
        <v>96</v>
      </c>
      <c r="D1203">
        <v>0.06</v>
      </c>
      <c r="E1203" t="s">
        <v>257</v>
      </c>
      <c r="F1203">
        <v>1.1400999999999999</v>
      </c>
      <c r="I1203" s="403">
        <v>43418.661805555559</v>
      </c>
      <c r="J1203">
        <v>1.1326000000000001</v>
      </c>
      <c r="K1203">
        <v>0</v>
      </c>
      <c r="M1203">
        <v>-2.96</v>
      </c>
      <c r="N1203">
        <v>-47.96</v>
      </c>
      <c r="O1203">
        <v>1110</v>
      </c>
      <c r="P1203" t="s">
        <v>1359</v>
      </c>
      <c r="Q1203">
        <v>470</v>
      </c>
      <c r="R1203" t="s">
        <v>96</v>
      </c>
    </row>
    <row r="1204" spans="1:18">
      <c r="A1204" s="542">
        <v>1211</v>
      </c>
      <c r="B1204" s="403">
        <v>43412.838194444441</v>
      </c>
      <c r="C1204" t="s">
        <v>96</v>
      </c>
      <c r="D1204">
        <v>0.09</v>
      </c>
      <c r="E1204" t="s">
        <v>257</v>
      </c>
      <c r="F1204">
        <v>1.1377999999999999</v>
      </c>
      <c r="I1204" s="403">
        <v>43418.661805555559</v>
      </c>
      <c r="J1204">
        <v>1.1326000000000001</v>
      </c>
      <c r="K1204">
        <v>0</v>
      </c>
      <c r="M1204">
        <v>-4.4800000000000004</v>
      </c>
      <c r="N1204">
        <v>-51.28</v>
      </c>
      <c r="O1204">
        <v>1110</v>
      </c>
      <c r="P1204" t="s">
        <v>1360</v>
      </c>
      <c r="Q1204">
        <v>470</v>
      </c>
      <c r="R1204" t="s">
        <v>96</v>
      </c>
    </row>
    <row r="1205" spans="1:18">
      <c r="A1205" s="542">
        <v>1215</v>
      </c>
      <c r="B1205" s="403">
        <v>43413.194444444445</v>
      </c>
      <c r="C1205" t="s">
        <v>96</v>
      </c>
      <c r="D1205">
        <v>0.13</v>
      </c>
      <c r="E1205" t="s">
        <v>257</v>
      </c>
      <c r="F1205">
        <v>1.1352</v>
      </c>
      <c r="I1205" s="403">
        <v>43418.661805555559</v>
      </c>
      <c r="J1205">
        <v>1.1326000000000001</v>
      </c>
      <c r="K1205">
        <v>0</v>
      </c>
      <c r="M1205">
        <v>-4.83</v>
      </c>
      <c r="N1205">
        <v>-38.630000000000003</v>
      </c>
      <c r="O1205">
        <v>1110</v>
      </c>
      <c r="P1205" t="s">
        <v>1357</v>
      </c>
      <c r="Q1205">
        <v>470</v>
      </c>
      <c r="R1205" t="s">
        <v>96</v>
      </c>
    </row>
    <row r="1206" spans="1:18">
      <c r="A1206" s="542">
        <v>1221</v>
      </c>
      <c r="B1206" s="403">
        <v>43413.75277777778</v>
      </c>
      <c r="C1206" t="s">
        <v>96</v>
      </c>
      <c r="D1206">
        <v>0.2</v>
      </c>
      <c r="E1206" t="s">
        <v>257</v>
      </c>
      <c r="F1206">
        <v>1.1319999999999999</v>
      </c>
      <c r="I1206" s="403">
        <v>43418.661805555559</v>
      </c>
      <c r="J1206">
        <v>1.1326000000000001</v>
      </c>
      <c r="K1206">
        <v>0</v>
      </c>
      <c r="M1206">
        <v>-7.44</v>
      </c>
      <c r="N1206">
        <v>4.5599999999999996</v>
      </c>
      <c r="O1206">
        <v>1110</v>
      </c>
      <c r="P1206" t="s">
        <v>1352</v>
      </c>
      <c r="Q1206">
        <v>470</v>
      </c>
      <c r="R1206" t="s">
        <v>96</v>
      </c>
    </row>
    <row r="1207" spans="1:18">
      <c r="A1207" s="542">
        <v>1224</v>
      </c>
      <c r="B1207" s="403">
        <v>43416.321527777778</v>
      </c>
      <c r="C1207" t="s">
        <v>96</v>
      </c>
      <c r="D1207">
        <v>0.32</v>
      </c>
      <c r="E1207" t="s">
        <v>257</v>
      </c>
      <c r="F1207">
        <v>1.1279999999999999</v>
      </c>
      <c r="I1207" s="403">
        <v>43418.661805555559</v>
      </c>
      <c r="J1207">
        <v>1.1326000000000001</v>
      </c>
      <c r="K1207">
        <v>0</v>
      </c>
      <c r="M1207">
        <v>-7.94</v>
      </c>
      <c r="N1207">
        <v>139.26</v>
      </c>
      <c r="O1207">
        <v>1110</v>
      </c>
      <c r="P1207" t="s">
        <v>1351</v>
      </c>
      <c r="Q1207">
        <v>470</v>
      </c>
      <c r="R1207" t="s">
        <v>96</v>
      </c>
    </row>
    <row r="1208" spans="1:18">
      <c r="A1208" s="542">
        <v>1230</v>
      </c>
      <c r="B1208" s="403">
        <v>43416.924305555556</v>
      </c>
      <c r="C1208" t="s">
        <v>96</v>
      </c>
      <c r="D1208">
        <v>0.52</v>
      </c>
      <c r="E1208" t="s">
        <v>257</v>
      </c>
      <c r="F1208">
        <v>1.1228</v>
      </c>
      <c r="I1208" s="403">
        <v>43418.661805555559</v>
      </c>
      <c r="J1208">
        <v>1.1326000000000001</v>
      </c>
      <c r="K1208">
        <v>0</v>
      </c>
      <c r="M1208">
        <v>-12.9</v>
      </c>
      <c r="N1208">
        <v>496.7</v>
      </c>
      <c r="O1208">
        <v>1110</v>
      </c>
      <c r="P1208" t="s">
        <v>1350</v>
      </c>
      <c r="Q1208">
        <v>470</v>
      </c>
      <c r="R1208" t="s">
        <v>96</v>
      </c>
    </row>
    <row r="1209" spans="1:18">
      <c r="A1209" s="542">
        <v>1201</v>
      </c>
      <c r="B1209" s="403">
        <v>43411.962500000001</v>
      </c>
      <c r="C1209" t="s">
        <v>97</v>
      </c>
      <c r="D1209">
        <v>0.01</v>
      </c>
      <c r="E1209" t="s">
        <v>257</v>
      </c>
      <c r="F1209">
        <v>1.1432</v>
      </c>
      <c r="I1209" s="403">
        <v>43412.338194444441</v>
      </c>
      <c r="J1209">
        <v>1.1420999999999999</v>
      </c>
      <c r="K1209">
        <v>0</v>
      </c>
      <c r="M1209">
        <v>0.05</v>
      </c>
      <c r="N1209">
        <v>1.1499999999999999</v>
      </c>
      <c r="O1209">
        <v>1110</v>
      </c>
      <c r="P1209" t="s">
        <v>579</v>
      </c>
      <c r="Q1209">
        <v>471</v>
      </c>
      <c r="R1209" t="s">
        <v>97</v>
      </c>
    </row>
    <row r="1210" spans="1:18">
      <c r="A1210" s="542">
        <v>1203</v>
      </c>
      <c r="B1210" s="403">
        <v>43412.357638888891</v>
      </c>
      <c r="C1210" t="s">
        <v>97</v>
      </c>
      <c r="D1210">
        <v>0.01</v>
      </c>
      <c r="E1210" t="s">
        <v>257</v>
      </c>
      <c r="F1210">
        <v>1.1425000000000001</v>
      </c>
      <c r="I1210" s="403">
        <v>43412.427083333336</v>
      </c>
      <c r="J1210">
        <v>1.1419999999999999</v>
      </c>
      <c r="K1210">
        <v>0</v>
      </c>
      <c r="M1210">
        <v>0</v>
      </c>
      <c r="N1210">
        <v>0.5</v>
      </c>
      <c r="O1210">
        <v>1110</v>
      </c>
      <c r="P1210" t="s">
        <v>579</v>
      </c>
      <c r="Q1210">
        <v>472</v>
      </c>
      <c r="R1210" t="s">
        <v>97</v>
      </c>
    </row>
    <row r="1211" spans="1:18">
      <c r="A1211" s="542">
        <v>1204</v>
      </c>
      <c r="B1211" s="403">
        <v>43412.377083333333</v>
      </c>
      <c r="C1211" t="s">
        <v>97</v>
      </c>
      <c r="D1211">
        <v>0.01</v>
      </c>
      <c r="E1211" t="s">
        <v>257</v>
      </c>
      <c r="F1211">
        <v>1.1437999999999999</v>
      </c>
      <c r="I1211" s="403">
        <v>43412.427083333336</v>
      </c>
      <c r="J1211">
        <v>1.1419999999999999</v>
      </c>
      <c r="K1211">
        <v>0</v>
      </c>
      <c r="M1211">
        <v>0</v>
      </c>
      <c r="N1211">
        <v>1.8</v>
      </c>
      <c r="O1211">
        <v>1110</v>
      </c>
      <c r="P1211" t="s">
        <v>1371</v>
      </c>
      <c r="Q1211">
        <v>472</v>
      </c>
      <c r="R1211" t="s">
        <v>97</v>
      </c>
    </row>
    <row r="1212" spans="1:18">
      <c r="A1212" s="542">
        <v>1205</v>
      </c>
      <c r="B1212" s="403">
        <v>43412.435416666667</v>
      </c>
      <c r="C1212" t="s">
        <v>97</v>
      </c>
      <c r="D1212">
        <v>0.01</v>
      </c>
      <c r="E1212" t="s">
        <v>257</v>
      </c>
      <c r="F1212">
        <v>1.1422000000000001</v>
      </c>
      <c r="I1212" s="403">
        <v>43412.522916666669</v>
      </c>
      <c r="J1212">
        <v>1.1409</v>
      </c>
      <c r="K1212">
        <v>0</v>
      </c>
      <c r="M1212">
        <v>0</v>
      </c>
      <c r="N1212">
        <v>1.3</v>
      </c>
      <c r="O1212">
        <v>1110</v>
      </c>
      <c r="P1212" t="s">
        <v>581</v>
      </c>
      <c r="Q1212">
        <v>473</v>
      </c>
      <c r="R1212" t="s">
        <v>97</v>
      </c>
    </row>
    <row r="1213" spans="1:18">
      <c r="A1213" s="542">
        <v>1206</v>
      </c>
      <c r="B1213" s="403">
        <v>43412.546527777777</v>
      </c>
      <c r="C1213" t="s">
        <v>97</v>
      </c>
      <c r="D1213">
        <v>0.01</v>
      </c>
      <c r="E1213" t="s">
        <v>257</v>
      </c>
      <c r="F1213">
        <v>1.1415999999999999</v>
      </c>
      <c r="I1213" s="403">
        <v>43412.715277777781</v>
      </c>
      <c r="J1213">
        <v>1.1415999999999999</v>
      </c>
      <c r="K1213">
        <v>0</v>
      </c>
      <c r="M1213">
        <v>0</v>
      </c>
      <c r="N1213">
        <v>0</v>
      </c>
      <c r="O1213">
        <v>1110</v>
      </c>
      <c r="P1213" t="s">
        <v>579</v>
      </c>
      <c r="Q1213">
        <v>474</v>
      </c>
      <c r="R1213" t="s">
        <v>97</v>
      </c>
    </row>
    <row r="1214" spans="1:18">
      <c r="A1214" s="542">
        <v>1207</v>
      </c>
      <c r="B1214" s="403">
        <v>43412.59652777778</v>
      </c>
      <c r="C1214" t="s">
        <v>97</v>
      </c>
      <c r="D1214">
        <v>0.01</v>
      </c>
      <c r="E1214" t="s">
        <v>257</v>
      </c>
      <c r="F1214">
        <v>1.1428</v>
      </c>
      <c r="I1214" s="403">
        <v>43412.715277777781</v>
      </c>
      <c r="J1214">
        <v>1.1415999999999999</v>
      </c>
      <c r="K1214">
        <v>0</v>
      </c>
      <c r="M1214">
        <v>0</v>
      </c>
      <c r="N1214">
        <v>1.2</v>
      </c>
      <c r="O1214">
        <v>1110</v>
      </c>
      <c r="P1214" t="s">
        <v>1370</v>
      </c>
      <c r="Q1214">
        <v>474</v>
      </c>
      <c r="R1214" t="s">
        <v>97</v>
      </c>
    </row>
    <row r="1215" spans="1:18">
      <c r="A1215" s="542">
        <v>1208</v>
      </c>
      <c r="B1215" s="403">
        <v>43412.681250000001</v>
      </c>
      <c r="C1215" t="s">
        <v>97</v>
      </c>
      <c r="D1215">
        <v>0.01</v>
      </c>
      <c r="E1215" t="s">
        <v>257</v>
      </c>
      <c r="F1215">
        <v>1.1442000000000001</v>
      </c>
      <c r="I1215" s="403">
        <v>43412.715277777781</v>
      </c>
      <c r="J1215">
        <v>1.1415999999999999</v>
      </c>
      <c r="K1215">
        <v>0</v>
      </c>
      <c r="M1215">
        <v>0</v>
      </c>
      <c r="N1215">
        <v>2.6</v>
      </c>
      <c r="O1215">
        <v>1110</v>
      </c>
      <c r="P1215" t="s">
        <v>1369</v>
      </c>
      <c r="Q1215">
        <v>474</v>
      </c>
      <c r="R1215" t="s">
        <v>97</v>
      </c>
    </row>
    <row r="1216" spans="1:18">
      <c r="A1216" s="542">
        <v>1210</v>
      </c>
      <c r="B1216" s="403">
        <v>43412.835416666669</v>
      </c>
      <c r="C1216" t="s">
        <v>97</v>
      </c>
      <c r="D1216">
        <v>0.01</v>
      </c>
      <c r="E1216" t="s">
        <v>257</v>
      </c>
      <c r="F1216">
        <v>1.1408</v>
      </c>
      <c r="I1216" s="403">
        <v>43412.836111111108</v>
      </c>
      <c r="J1216">
        <v>1.1395999999999999</v>
      </c>
      <c r="K1216">
        <v>0</v>
      </c>
      <c r="M1216">
        <v>0</v>
      </c>
      <c r="N1216">
        <v>1.2</v>
      </c>
      <c r="O1216">
        <v>1110</v>
      </c>
      <c r="P1216" t="s">
        <v>567</v>
      </c>
      <c r="Q1216">
        <v>475</v>
      </c>
      <c r="R1216" t="s">
        <v>97</v>
      </c>
    </row>
    <row r="1217" spans="1:18">
      <c r="A1217" s="542">
        <v>1212</v>
      </c>
      <c r="B1217" s="403">
        <v>43412.840277777781</v>
      </c>
      <c r="C1217" t="s">
        <v>97</v>
      </c>
      <c r="D1217">
        <v>0.01</v>
      </c>
      <c r="E1217" t="s">
        <v>257</v>
      </c>
      <c r="F1217">
        <v>1.1384000000000001</v>
      </c>
      <c r="I1217" s="403">
        <v>43412.843055555553</v>
      </c>
      <c r="J1217">
        <v>1.1372</v>
      </c>
      <c r="K1217">
        <v>0</v>
      </c>
      <c r="M1217">
        <v>0</v>
      </c>
      <c r="N1217">
        <v>1.2</v>
      </c>
      <c r="O1217">
        <v>1110</v>
      </c>
      <c r="P1217" t="s">
        <v>567</v>
      </c>
      <c r="Q1217">
        <v>476</v>
      </c>
      <c r="R1217" t="s">
        <v>97</v>
      </c>
    </row>
    <row r="1218" spans="1:18">
      <c r="A1218" s="542">
        <v>1213</v>
      </c>
      <c r="B1218" s="403">
        <v>43412.845138888886</v>
      </c>
      <c r="C1218" t="s">
        <v>97</v>
      </c>
      <c r="D1218">
        <v>0.01</v>
      </c>
      <c r="E1218" t="s">
        <v>257</v>
      </c>
      <c r="F1218">
        <v>1.1377999999999999</v>
      </c>
      <c r="I1218" s="403">
        <v>43412.862500000003</v>
      </c>
      <c r="J1218">
        <v>1.1366000000000001</v>
      </c>
      <c r="K1218">
        <v>0</v>
      </c>
      <c r="M1218">
        <v>0</v>
      </c>
      <c r="N1218">
        <v>1.2</v>
      </c>
      <c r="O1218">
        <v>1110</v>
      </c>
      <c r="P1218" t="s">
        <v>567</v>
      </c>
      <c r="Q1218">
        <v>477</v>
      </c>
      <c r="R1218" t="s">
        <v>97</v>
      </c>
    </row>
    <row r="1219" spans="1:18">
      <c r="A1219" s="542">
        <v>1214</v>
      </c>
      <c r="B1219" s="403">
        <v>43412.881944444445</v>
      </c>
      <c r="C1219" t="s">
        <v>97</v>
      </c>
      <c r="D1219">
        <v>0.01</v>
      </c>
      <c r="E1219" t="s">
        <v>257</v>
      </c>
      <c r="F1219">
        <v>1.1364000000000001</v>
      </c>
      <c r="I1219" s="403">
        <v>43413.194444444445</v>
      </c>
      <c r="J1219">
        <v>1.1352</v>
      </c>
      <c r="K1219">
        <v>0</v>
      </c>
      <c r="M1219">
        <v>0.02</v>
      </c>
      <c r="N1219">
        <v>1.22</v>
      </c>
      <c r="O1219">
        <v>1110</v>
      </c>
      <c r="P1219" t="s">
        <v>579</v>
      </c>
      <c r="Q1219">
        <v>478</v>
      </c>
      <c r="R1219" t="s">
        <v>97</v>
      </c>
    </row>
    <row r="1220" spans="1:18">
      <c r="A1220" s="542">
        <v>1216</v>
      </c>
      <c r="B1220" s="403">
        <v>43413.352777777778</v>
      </c>
      <c r="C1220" t="s">
        <v>97</v>
      </c>
      <c r="D1220">
        <v>0.01</v>
      </c>
      <c r="E1220" t="s">
        <v>257</v>
      </c>
      <c r="F1220">
        <v>1.1345000000000001</v>
      </c>
      <c r="I1220" s="403">
        <v>43413.37777777778</v>
      </c>
      <c r="J1220">
        <v>1.1333</v>
      </c>
      <c r="K1220">
        <v>0</v>
      </c>
      <c r="M1220">
        <v>0</v>
      </c>
      <c r="N1220">
        <v>1.2</v>
      </c>
      <c r="O1220">
        <v>1110</v>
      </c>
      <c r="P1220" t="s">
        <v>567</v>
      </c>
      <c r="Q1220">
        <v>479</v>
      </c>
      <c r="R1220" t="s">
        <v>97</v>
      </c>
    </row>
    <row r="1221" spans="1:18">
      <c r="A1221" s="542">
        <v>1217</v>
      </c>
      <c r="B1221" s="403">
        <v>43413.380555555559</v>
      </c>
      <c r="C1221" t="s">
        <v>97</v>
      </c>
      <c r="D1221">
        <v>0.01</v>
      </c>
      <c r="E1221" t="s">
        <v>257</v>
      </c>
      <c r="F1221">
        <v>1.1338999999999999</v>
      </c>
      <c r="I1221" s="403">
        <v>43413.605555555558</v>
      </c>
      <c r="J1221">
        <v>1.1333</v>
      </c>
      <c r="K1221">
        <v>0</v>
      </c>
      <c r="M1221">
        <v>0</v>
      </c>
      <c r="N1221">
        <v>0.6</v>
      </c>
      <c r="O1221">
        <v>1110</v>
      </c>
      <c r="P1221" t="s">
        <v>579</v>
      </c>
      <c r="Q1221">
        <v>480</v>
      </c>
      <c r="R1221" t="s">
        <v>97</v>
      </c>
    </row>
    <row r="1222" spans="1:18">
      <c r="A1222" s="542">
        <v>1218</v>
      </c>
      <c r="B1222" s="403">
        <v>43413.525000000001</v>
      </c>
      <c r="C1222" t="s">
        <v>97</v>
      </c>
      <c r="D1222">
        <v>0.01</v>
      </c>
      <c r="E1222" t="s">
        <v>257</v>
      </c>
      <c r="F1222">
        <v>1.1351</v>
      </c>
      <c r="I1222" s="403">
        <v>43413.605555555558</v>
      </c>
      <c r="J1222">
        <v>1.1333</v>
      </c>
      <c r="K1222">
        <v>0</v>
      </c>
      <c r="M1222">
        <v>0</v>
      </c>
      <c r="N1222">
        <v>1.8</v>
      </c>
      <c r="O1222">
        <v>1110</v>
      </c>
      <c r="P1222" t="s">
        <v>1368</v>
      </c>
      <c r="Q1222">
        <v>480</v>
      </c>
      <c r="R1222" t="s">
        <v>97</v>
      </c>
    </row>
    <row r="1223" spans="1:18">
      <c r="A1223" s="542">
        <v>1219</v>
      </c>
      <c r="B1223" s="403">
        <v>43413.613194444442</v>
      </c>
      <c r="C1223" t="s">
        <v>97</v>
      </c>
      <c r="D1223">
        <v>0.01</v>
      </c>
      <c r="E1223" t="s">
        <v>257</v>
      </c>
      <c r="F1223">
        <v>1.1337999999999999</v>
      </c>
      <c r="I1223" s="403">
        <v>43413.73541666667</v>
      </c>
      <c r="J1223">
        <v>1.1332</v>
      </c>
      <c r="K1223">
        <v>0</v>
      </c>
      <c r="M1223">
        <v>0</v>
      </c>
      <c r="N1223">
        <v>0.6</v>
      </c>
      <c r="O1223">
        <v>1110</v>
      </c>
      <c r="P1223" t="s">
        <v>579</v>
      </c>
      <c r="Q1223">
        <v>481</v>
      </c>
      <c r="R1223" t="s">
        <v>97</v>
      </c>
    </row>
    <row r="1224" spans="1:18">
      <c r="A1224" s="542">
        <v>1220</v>
      </c>
      <c r="B1224" s="403">
        <v>43413.625694444447</v>
      </c>
      <c r="C1224" t="s">
        <v>97</v>
      </c>
      <c r="D1224">
        <v>0.01</v>
      </c>
      <c r="E1224" t="s">
        <v>257</v>
      </c>
      <c r="F1224">
        <v>1.135</v>
      </c>
      <c r="I1224" s="403">
        <v>43413.73541666667</v>
      </c>
      <c r="J1224">
        <v>1.1332</v>
      </c>
      <c r="K1224">
        <v>0</v>
      </c>
      <c r="M1224">
        <v>0</v>
      </c>
      <c r="N1224">
        <v>1.8</v>
      </c>
      <c r="O1224">
        <v>1110</v>
      </c>
      <c r="P1224" t="s">
        <v>1367</v>
      </c>
      <c r="Q1224">
        <v>481</v>
      </c>
      <c r="R1224" t="s">
        <v>97</v>
      </c>
    </row>
    <row r="1225" spans="1:18">
      <c r="A1225" s="542">
        <v>1222</v>
      </c>
      <c r="B1225" s="403">
        <v>43413.756249999999</v>
      </c>
      <c r="C1225" t="s">
        <v>97</v>
      </c>
      <c r="D1225">
        <v>0.01</v>
      </c>
      <c r="E1225" t="s">
        <v>257</v>
      </c>
      <c r="F1225">
        <v>1.1319999999999999</v>
      </c>
      <c r="I1225" s="403">
        <v>43416.260416666664</v>
      </c>
      <c r="J1225">
        <v>1.1314</v>
      </c>
      <c r="K1225">
        <v>0</v>
      </c>
      <c r="M1225">
        <v>0.02</v>
      </c>
      <c r="N1225">
        <v>0.62</v>
      </c>
      <c r="O1225">
        <v>1110</v>
      </c>
      <c r="P1225" t="s">
        <v>579</v>
      </c>
      <c r="Q1225">
        <v>482</v>
      </c>
      <c r="R1225" t="s">
        <v>97</v>
      </c>
    </row>
    <row r="1226" spans="1:18">
      <c r="A1226" s="542">
        <v>1223</v>
      </c>
      <c r="B1226" s="403">
        <v>43413.782638888886</v>
      </c>
      <c r="C1226" t="s">
        <v>97</v>
      </c>
      <c r="D1226">
        <v>0.01</v>
      </c>
      <c r="E1226" t="s">
        <v>257</v>
      </c>
      <c r="F1226">
        <v>1.1332</v>
      </c>
      <c r="I1226" s="403">
        <v>43416.260416666664</v>
      </c>
      <c r="J1226">
        <v>1.1314</v>
      </c>
      <c r="K1226">
        <v>0</v>
      </c>
      <c r="M1226">
        <v>0.02</v>
      </c>
      <c r="N1226">
        <v>1.82</v>
      </c>
      <c r="O1226">
        <v>1110</v>
      </c>
      <c r="P1226" t="s">
        <v>1366</v>
      </c>
      <c r="Q1226">
        <v>482</v>
      </c>
      <c r="R1226" t="s">
        <v>97</v>
      </c>
    </row>
    <row r="1227" spans="1:18">
      <c r="A1227" s="542">
        <v>1225</v>
      </c>
      <c r="B1227" s="403">
        <v>43416.324305555558</v>
      </c>
      <c r="C1227" t="s">
        <v>97</v>
      </c>
      <c r="D1227">
        <v>0.01</v>
      </c>
      <c r="E1227" t="s">
        <v>257</v>
      </c>
      <c r="F1227">
        <v>1.1278999999999999</v>
      </c>
      <c r="I1227" s="403">
        <v>43416.368055555555</v>
      </c>
      <c r="J1227">
        <v>1.1267</v>
      </c>
      <c r="K1227">
        <v>0</v>
      </c>
      <c r="M1227">
        <v>0</v>
      </c>
      <c r="N1227">
        <v>1.2</v>
      </c>
      <c r="O1227">
        <v>1110</v>
      </c>
      <c r="P1227" t="s">
        <v>579</v>
      </c>
      <c r="Q1227">
        <v>483</v>
      </c>
      <c r="R1227" t="s">
        <v>97</v>
      </c>
    </row>
    <row r="1228" spans="1:18">
      <c r="A1228" s="542">
        <v>1226</v>
      </c>
      <c r="B1228" s="403">
        <v>43416.399305555555</v>
      </c>
      <c r="C1228" t="s">
        <v>97</v>
      </c>
      <c r="D1228">
        <v>0.01</v>
      </c>
      <c r="E1228" t="s">
        <v>257</v>
      </c>
      <c r="F1228">
        <v>1.1249</v>
      </c>
      <c r="I1228" s="403">
        <v>43416.716666666667</v>
      </c>
      <c r="J1228">
        <v>1.1249</v>
      </c>
      <c r="K1228">
        <v>0</v>
      </c>
      <c r="M1228">
        <v>0</v>
      </c>
      <c r="N1228">
        <v>0</v>
      </c>
      <c r="O1228">
        <v>1110</v>
      </c>
      <c r="P1228" t="s">
        <v>579</v>
      </c>
      <c r="Q1228">
        <v>484</v>
      </c>
      <c r="R1228" t="s">
        <v>97</v>
      </c>
    </row>
    <row r="1229" spans="1:18">
      <c r="A1229" s="542">
        <v>1227</v>
      </c>
      <c r="B1229" s="403">
        <v>43416.415277777778</v>
      </c>
      <c r="C1229" t="s">
        <v>97</v>
      </c>
      <c r="D1229">
        <v>0.01</v>
      </c>
      <c r="E1229" t="s">
        <v>257</v>
      </c>
      <c r="F1229">
        <v>1.1261000000000001</v>
      </c>
      <c r="I1229" s="403">
        <v>43416.716666666667</v>
      </c>
      <c r="J1229">
        <v>1.1249</v>
      </c>
      <c r="K1229">
        <v>0</v>
      </c>
      <c r="M1229">
        <v>0</v>
      </c>
      <c r="N1229">
        <v>1.2</v>
      </c>
      <c r="O1229">
        <v>1110</v>
      </c>
      <c r="P1229" t="s">
        <v>1365</v>
      </c>
      <c r="Q1229">
        <v>484</v>
      </c>
      <c r="R1229" t="s">
        <v>97</v>
      </c>
    </row>
    <row r="1230" spans="1:18">
      <c r="A1230" s="542">
        <v>1228</v>
      </c>
      <c r="B1230" s="403">
        <v>43416.62222222222</v>
      </c>
      <c r="C1230" t="s">
        <v>97</v>
      </c>
      <c r="D1230">
        <v>0.01</v>
      </c>
      <c r="E1230" t="s">
        <v>257</v>
      </c>
      <c r="F1230">
        <v>1.1274999999999999</v>
      </c>
      <c r="I1230" s="403">
        <v>43416.716666666667</v>
      </c>
      <c r="J1230">
        <v>1.1249</v>
      </c>
      <c r="K1230">
        <v>0</v>
      </c>
      <c r="M1230">
        <v>0</v>
      </c>
      <c r="N1230">
        <v>2.6</v>
      </c>
      <c r="O1230">
        <v>1110</v>
      </c>
      <c r="P1230" t="s">
        <v>1364</v>
      </c>
      <c r="Q1230">
        <v>484</v>
      </c>
      <c r="R1230" t="s">
        <v>97</v>
      </c>
    </row>
    <row r="1231" spans="1:18">
      <c r="A1231" s="542">
        <v>1229</v>
      </c>
      <c r="B1231" s="403">
        <v>43416.728472222225</v>
      </c>
      <c r="C1231" t="s">
        <v>97</v>
      </c>
      <c r="D1231">
        <v>0.01</v>
      </c>
      <c r="E1231" t="s">
        <v>257</v>
      </c>
      <c r="F1231">
        <v>1.1246</v>
      </c>
      <c r="I1231" s="403">
        <v>43416.916666666664</v>
      </c>
      <c r="J1231">
        <v>1.1234</v>
      </c>
      <c r="K1231">
        <v>0</v>
      </c>
      <c r="M1231">
        <v>0</v>
      </c>
      <c r="N1231">
        <v>1.2</v>
      </c>
      <c r="O1231">
        <v>1110</v>
      </c>
      <c r="P1231" t="s">
        <v>579</v>
      </c>
      <c r="Q1231">
        <v>485</v>
      </c>
      <c r="R1231" t="s">
        <v>97</v>
      </c>
    </row>
    <row r="1232" spans="1:18">
      <c r="A1232" s="542">
        <v>1231</v>
      </c>
      <c r="B1232" s="403">
        <v>43417.081944444442</v>
      </c>
      <c r="C1232" t="s">
        <v>97</v>
      </c>
      <c r="D1232">
        <v>0.01</v>
      </c>
      <c r="E1232" t="s">
        <v>257</v>
      </c>
      <c r="F1232">
        <v>1.1227</v>
      </c>
      <c r="I1232" s="403">
        <v>43417.379166666666</v>
      </c>
      <c r="J1232">
        <v>1.1228</v>
      </c>
      <c r="K1232">
        <v>0</v>
      </c>
      <c r="M1232">
        <v>0</v>
      </c>
      <c r="N1232">
        <v>-0.1</v>
      </c>
      <c r="O1232">
        <v>1110</v>
      </c>
      <c r="P1232" t="s">
        <v>579</v>
      </c>
      <c r="Q1232">
        <v>486</v>
      </c>
      <c r="R1232" t="s">
        <v>97</v>
      </c>
    </row>
    <row r="1233" spans="1:18">
      <c r="A1233" s="542">
        <v>1232</v>
      </c>
      <c r="B1233" s="403">
        <v>43417.188888888886</v>
      </c>
      <c r="C1233" t="s">
        <v>97</v>
      </c>
      <c r="D1233">
        <v>0.01</v>
      </c>
      <c r="E1233" t="s">
        <v>257</v>
      </c>
      <c r="F1233">
        <v>1.1240000000000001</v>
      </c>
      <c r="I1233" s="403">
        <v>43417.379166666666</v>
      </c>
      <c r="J1233">
        <v>1.1228</v>
      </c>
      <c r="K1233">
        <v>0</v>
      </c>
      <c r="M1233">
        <v>0</v>
      </c>
      <c r="N1233">
        <v>1.2</v>
      </c>
      <c r="O1233">
        <v>1110</v>
      </c>
      <c r="P1233" t="s">
        <v>1363</v>
      </c>
      <c r="Q1233">
        <v>486</v>
      </c>
      <c r="R1233" t="s">
        <v>97</v>
      </c>
    </row>
    <row r="1234" spans="1:18">
      <c r="A1234" s="542">
        <v>1233</v>
      </c>
      <c r="B1234" s="403">
        <v>43417.338888888888</v>
      </c>
      <c r="C1234" t="s">
        <v>97</v>
      </c>
      <c r="D1234">
        <v>0.01</v>
      </c>
      <c r="E1234" t="s">
        <v>257</v>
      </c>
      <c r="F1234">
        <v>1.1254999999999999</v>
      </c>
      <c r="I1234" s="403">
        <v>43417.379166666666</v>
      </c>
      <c r="J1234">
        <v>1.1228</v>
      </c>
      <c r="K1234">
        <v>0</v>
      </c>
      <c r="M1234">
        <v>0</v>
      </c>
      <c r="N1234">
        <v>2.7</v>
      </c>
      <c r="O1234">
        <v>1110</v>
      </c>
      <c r="P1234" t="s">
        <v>1362</v>
      </c>
      <c r="Q1234">
        <v>486</v>
      </c>
      <c r="R1234" t="s">
        <v>97</v>
      </c>
    </row>
    <row r="1235" spans="1:18">
      <c r="A1235" s="542">
        <v>1234</v>
      </c>
      <c r="B1235" s="403">
        <v>43417.390277777777</v>
      </c>
      <c r="C1235" t="s">
        <v>97</v>
      </c>
      <c r="D1235">
        <v>0.01</v>
      </c>
      <c r="E1235" t="s">
        <v>257</v>
      </c>
      <c r="F1235">
        <v>1.1231</v>
      </c>
      <c r="I1235" s="403">
        <v>43417.461111111108</v>
      </c>
      <c r="J1235">
        <v>1.1227</v>
      </c>
      <c r="K1235">
        <v>0</v>
      </c>
      <c r="M1235">
        <v>0</v>
      </c>
      <c r="N1235">
        <v>0.4</v>
      </c>
      <c r="O1235">
        <v>1110</v>
      </c>
      <c r="P1235" t="s">
        <v>579</v>
      </c>
      <c r="Q1235">
        <v>487</v>
      </c>
      <c r="R1235" t="s">
        <v>97</v>
      </c>
    </row>
    <row r="1236" spans="1:18">
      <c r="A1236" s="542">
        <v>1235</v>
      </c>
      <c r="B1236" s="403">
        <v>43417.400694444441</v>
      </c>
      <c r="C1236" t="s">
        <v>97</v>
      </c>
      <c r="D1236">
        <v>0.01</v>
      </c>
      <c r="E1236" t="s">
        <v>257</v>
      </c>
      <c r="F1236">
        <v>1.1246</v>
      </c>
      <c r="I1236" s="403">
        <v>43417.461111111108</v>
      </c>
      <c r="J1236">
        <v>1.1227</v>
      </c>
      <c r="K1236">
        <v>0</v>
      </c>
      <c r="M1236">
        <v>0</v>
      </c>
      <c r="N1236">
        <v>1.9</v>
      </c>
      <c r="O1236">
        <v>1110</v>
      </c>
      <c r="P1236" t="s">
        <v>1361</v>
      </c>
      <c r="Q1236">
        <v>487</v>
      </c>
      <c r="R1236" t="s">
        <v>97</v>
      </c>
    </row>
    <row r="1237" spans="1:18">
      <c r="A1237" s="542">
        <v>1236</v>
      </c>
      <c r="B1237" s="403">
        <v>43417.463888888888</v>
      </c>
      <c r="C1237" t="s">
        <v>97</v>
      </c>
      <c r="D1237">
        <v>0.01</v>
      </c>
      <c r="E1237" t="s">
        <v>257</v>
      </c>
      <c r="F1237">
        <v>1.1229</v>
      </c>
      <c r="I1237" s="403">
        <v>43419.450694444444</v>
      </c>
      <c r="J1237">
        <v>1.1293</v>
      </c>
      <c r="K1237">
        <v>0</v>
      </c>
      <c r="M1237">
        <v>7.0000000000000007E-2</v>
      </c>
      <c r="N1237">
        <v>-6.33</v>
      </c>
      <c r="O1237">
        <v>1110</v>
      </c>
      <c r="P1237" t="s">
        <v>579</v>
      </c>
      <c r="Q1237">
        <v>488</v>
      </c>
      <c r="R1237" t="s">
        <v>97</v>
      </c>
    </row>
    <row r="1238" spans="1:18">
      <c r="A1238" s="542">
        <v>1237</v>
      </c>
      <c r="B1238" s="403">
        <v>43417.505555555559</v>
      </c>
      <c r="C1238" t="s">
        <v>97</v>
      </c>
      <c r="D1238">
        <v>0.01</v>
      </c>
      <c r="E1238" t="s">
        <v>257</v>
      </c>
      <c r="F1238">
        <v>1.1241000000000001</v>
      </c>
      <c r="I1238" s="403">
        <v>43419.450694444444</v>
      </c>
      <c r="J1238">
        <v>1.1293</v>
      </c>
      <c r="K1238">
        <v>0</v>
      </c>
      <c r="M1238">
        <v>7.0000000000000007E-2</v>
      </c>
      <c r="N1238">
        <v>-5.13</v>
      </c>
      <c r="O1238">
        <v>1110</v>
      </c>
      <c r="P1238" t="s">
        <v>1343</v>
      </c>
      <c r="Q1238">
        <v>488</v>
      </c>
      <c r="R1238" t="s">
        <v>97</v>
      </c>
    </row>
    <row r="1239" spans="1:18">
      <c r="A1239" s="542">
        <v>1238</v>
      </c>
      <c r="B1239" s="403">
        <v>43417.557638888888</v>
      </c>
      <c r="C1239" t="s">
        <v>97</v>
      </c>
      <c r="D1239">
        <v>0.01</v>
      </c>
      <c r="E1239" t="s">
        <v>257</v>
      </c>
      <c r="F1239">
        <v>1.1254999999999999</v>
      </c>
      <c r="I1239" s="403">
        <v>43419.450694444444</v>
      </c>
      <c r="J1239">
        <v>1.1293</v>
      </c>
      <c r="K1239">
        <v>0</v>
      </c>
      <c r="M1239">
        <v>7.0000000000000007E-2</v>
      </c>
      <c r="N1239">
        <v>-3.73</v>
      </c>
      <c r="O1239">
        <v>1110</v>
      </c>
      <c r="P1239" t="s">
        <v>1341</v>
      </c>
      <c r="Q1239">
        <v>488</v>
      </c>
      <c r="R1239" t="s">
        <v>97</v>
      </c>
    </row>
    <row r="1240" spans="1:18">
      <c r="A1240" s="542">
        <v>1239</v>
      </c>
      <c r="B1240" s="403">
        <v>43417.597916666666</v>
      </c>
      <c r="C1240" t="s">
        <v>97</v>
      </c>
      <c r="D1240">
        <v>0.02</v>
      </c>
      <c r="E1240" t="s">
        <v>257</v>
      </c>
      <c r="F1240">
        <v>1.1269</v>
      </c>
      <c r="I1240" s="403">
        <v>43419.450694444444</v>
      </c>
      <c r="J1240">
        <v>1.1293</v>
      </c>
      <c r="K1240">
        <v>0</v>
      </c>
      <c r="M1240">
        <v>0.12</v>
      </c>
      <c r="N1240">
        <v>-4.68</v>
      </c>
      <c r="O1240">
        <v>1110</v>
      </c>
      <c r="P1240" t="s">
        <v>1342</v>
      </c>
      <c r="Q1240">
        <v>488</v>
      </c>
      <c r="R1240" t="s">
        <v>97</v>
      </c>
    </row>
    <row r="1241" spans="1:18">
      <c r="A1241" s="542">
        <v>1240</v>
      </c>
      <c r="B1241" s="403">
        <v>43417.718055555553</v>
      </c>
      <c r="C1241" t="s">
        <v>97</v>
      </c>
      <c r="D1241">
        <v>0.03</v>
      </c>
      <c r="E1241" t="s">
        <v>257</v>
      </c>
      <c r="F1241">
        <v>1.1284000000000001</v>
      </c>
      <c r="I1241" s="403">
        <v>43419.450694444444</v>
      </c>
      <c r="J1241">
        <v>1.1293</v>
      </c>
      <c r="K1241">
        <v>0</v>
      </c>
      <c r="M1241">
        <v>0.19</v>
      </c>
      <c r="N1241">
        <v>-2.5099999999999998</v>
      </c>
      <c r="O1241">
        <v>1110</v>
      </c>
      <c r="P1241" t="s">
        <v>1340</v>
      </c>
      <c r="Q1241">
        <v>488</v>
      </c>
      <c r="R1241" t="s">
        <v>97</v>
      </c>
    </row>
    <row r="1242" spans="1:18">
      <c r="A1242" s="542">
        <v>1241</v>
      </c>
      <c r="B1242" s="403">
        <v>43418.001388888886</v>
      </c>
      <c r="C1242" t="s">
        <v>97</v>
      </c>
      <c r="D1242">
        <v>0.04</v>
      </c>
      <c r="E1242" t="s">
        <v>257</v>
      </c>
      <c r="F1242">
        <v>1.1301000000000001</v>
      </c>
      <c r="I1242" s="403">
        <v>43419.450694444444</v>
      </c>
      <c r="J1242">
        <v>1.1293</v>
      </c>
      <c r="K1242">
        <v>0</v>
      </c>
      <c r="M1242">
        <v>0.19</v>
      </c>
      <c r="N1242">
        <v>3.39</v>
      </c>
      <c r="O1242">
        <v>1110</v>
      </c>
      <c r="P1242" t="s">
        <v>1339</v>
      </c>
      <c r="Q1242">
        <v>488</v>
      </c>
      <c r="R1242" t="s">
        <v>97</v>
      </c>
    </row>
    <row r="1243" spans="1:18">
      <c r="A1243" s="542">
        <v>1242</v>
      </c>
      <c r="B1243" s="403">
        <v>43418.661805555559</v>
      </c>
      <c r="C1243" t="s">
        <v>97</v>
      </c>
      <c r="D1243">
        <v>0.06</v>
      </c>
      <c r="E1243" t="s">
        <v>257</v>
      </c>
      <c r="F1243">
        <v>1.1324000000000001</v>
      </c>
      <c r="I1243" s="403">
        <v>43419.450694444444</v>
      </c>
      <c r="J1243">
        <v>1.1293</v>
      </c>
      <c r="K1243">
        <v>0</v>
      </c>
      <c r="M1243">
        <v>0.28000000000000003</v>
      </c>
      <c r="N1243">
        <v>18.88</v>
      </c>
      <c r="O1243">
        <v>1110</v>
      </c>
      <c r="P1243" t="s">
        <v>1338</v>
      </c>
      <c r="Q1243">
        <v>488</v>
      </c>
      <c r="R1243" t="s">
        <v>97</v>
      </c>
    </row>
    <row r="1244" spans="1:18">
      <c r="A1244" s="542">
        <v>1253</v>
      </c>
      <c r="B1244" s="403">
        <v>43419.381944444445</v>
      </c>
      <c r="C1244" t="s">
        <v>97</v>
      </c>
      <c r="D1244">
        <v>0.09</v>
      </c>
      <c r="E1244" t="s">
        <v>257</v>
      </c>
      <c r="F1244">
        <v>1.1347</v>
      </c>
      <c r="I1244" s="403">
        <v>43419.450694444444</v>
      </c>
      <c r="J1244">
        <v>1.1293</v>
      </c>
      <c r="K1244">
        <v>0</v>
      </c>
      <c r="M1244">
        <v>0</v>
      </c>
      <c r="N1244">
        <v>48.6</v>
      </c>
      <c r="O1244">
        <v>1110</v>
      </c>
      <c r="P1244" t="s">
        <v>1337</v>
      </c>
      <c r="Q1244">
        <v>488</v>
      </c>
      <c r="R1244" t="s">
        <v>97</v>
      </c>
    </row>
    <row r="1245" spans="1:18">
      <c r="A1245" s="542">
        <v>1243</v>
      </c>
      <c r="B1245" s="403">
        <v>43418.665277777778</v>
      </c>
      <c r="C1245" t="s">
        <v>96</v>
      </c>
      <c r="D1245">
        <v>0.01</v>
      </c>
      <c r="E1245" t="s">
        <v>257</v>
      </c>
      <c r="F1245">
        <v>1.1335</v>
      </c>
      <c r="I1245" s="403">
        <v>43418.843055555553</v>
      </c>
      <c r="J1245">
        <v>1.1325000000000001</v>
      </c>
      <c r="K1245">
        <v>0</v>
      </c>
      <c r="M1245">
        <v>0</v>
      </c>
      <c r="N1245">
        <v>-1</v>
      </c>
      <c r="O1245">
        <v>1110</v>
      </c>
      <c r="P1245" t="s">
        <v>579</v>
      </c>
      <c r="Q1245">
        <v>489</v>
      </c>
      <c r="R1245" t="s">
        <v>96</v>
      </c>
    </row>
    <row r="1246" spans="1:18">
      <c r="A1246" s="542">
        <v>1244</v>
      </c>
      <c r="B1246" s="403">
        <v>43418.677083333336</v>
      </c>
      <c r="C1246" t="s">
        <v>96</v>
      </c>
      <c r="D1246">
        <v>0.01</v>
      </c>
      <c r="E1246" t="s">
        <v>257</v>
      </c>
      <c r="F1246">
        <v>1.1322000000000001</v>
      </c>
      <c r="I1246" s="403">
        <v>43418.843055555553</v>
      </c>
      <c r="J1246">
        <v>1.1325000000000001</v>
      </c>
      <c r="K1246">
        <v>0</v>
      </c>
      <c r="M1246">
        <v>0</v>
      </c>
      <c r="N1246">
        <v>0.3</v>
      </c>
      <c r="O1246">
        <v>1110</v>
      </c>
      <c r="P1246" t="s">
        <v>1349</v>
      </c>
      <c r="Q1246">
        <v>489</v>
      </c>
      <c r="R1246" t="s">
        <v>96</v>
      </c>
    </row>
    <row r="1247" spans="1:18">
      <c r="A1247" s="542">
        <v>1245</v>
      </c>
      <c r="B1247" s="403">
        <v>43418.688194444447</v>
      </c>
      <c r="C1247" t="s">
        <v>96</v>
      </c>
      <c r="D1247">
        <v>0.01</v>
      </c>
      <c r="E1247" t="s">
        <v>257</v>
      </c>
      <c r="F1247">
        <v>1.1308</v>
      </c>
      <c r="I1247" s="403">
        <v>43418.843055555553</v>
      </c>
      <c r="J1247">
        <v>1.1325000000000001</v>
      </c>
      <c r="K1247">
        <v>0</v>
      </c>
      <c r="M1247">
        <v>0</v>
      </c>
      <c r="N1247">
        <v>1.7</v>
      </c>
      <c r="O1247">
        <v>1110</v>
      </c>
      <c r="P1247" t="s">
        <v>1348</v>
      </c>
      <c r="Q1247">
        <v>489</v>
      </c>
      <c r="R1247" t="s">
        <v>96</v>
      </c>
    </row>
    <row r="1248" spans="1:18">
      <c r="A1248" s="542">
        <v>1246</v>
      </c>
      <c r="B1248" s="403">
        <v>43418.779166666667</v>
      </c>
      <c r="C1248" t="s">
        <v>96</v>
      </c>
      <c r="D1248">
        <v>0.02</v>
      </c>
      <c r="E1248" t="s">
        <v>257</v>
      </c>
      <c r="F1248">
        <v>1.1289</v>
      </c>
      <c r="I1248" s="403">
        <v>43418.843055555553</v>
      </c>
      <c r="J1248">
        <v>1.1325000000000001</v>
      </c>
      <c r="K1248">
        <v>0</v>
      </c>
      <c r="M1248">
        <v>0</v>
      </c>
      <c r="N1248">
        <v>7.2</v>
      </c>
      <c r="O1248">
        <v>1110</v>
      </c>
      <c r="P1248" t="s">
        <v>1347</v>
      </c>
      <c r="Q1248">
        <v>489</v>
      </c>
      <c r="R1248" t="s">
        <v>96</v>
      </c>
    </row>
    <row r="1249" spans="1:18">
      <c r="A1249" s="542">
        <v>1247</v>
      </c>
      <c r="B1249" s="403">
        <v>43418.845833333333</v>
      </c>
      <c r="C1249" t="s">
        <v>96</v>
      </c>
      <c r="D1249">
        <v>0.01</v>
      </c>
      <c r="E1249" t="s">
        <v>257</v>
      </c>
      <c r="F1249">
        <v>1.1322000000000001</v>
      </c>
      <c r="I1249" s="403">
        <v>43418.86041666667</v>
      </c>
      <c r="J1249">
        <v>1.1328</v>
      </c>
      <c r="K1249">
        <v>0</v>
      </c>
      <c r="M1249">
        <v>0</v>
      </c>
      <c r="N1249">
        <v>0.6</v>
      </c>
      <c r="O1249">
        <v>1110</v>
      </c>
      <c r="P1249" t="s">
        <v>579</v>
      </c>
      <c r="Q1249">
        <v>490</v>
      </c>
      <c r="R1249" t="s">
        <v>96</v>
      </c>
    </row>
    <row r="1250" spans="1:18">
      <c r="A1250" s="542">
        <v>1248</v>
      </c>
      <c r="B1250" s="403">
        <v>43418.849305555559</v>
      </c>
      <c r="C1250" t="s">
        <v>96</v>
      </c>
      <c r="D1250">
        <v>0.01</v>
      </c>
      <c r="E1250" t="s">
        <v>257</v>
      </c>
      <c r="F1250">
        <v>1.1309</v>
      </c>
      <c r="I1250" s="403">
        <v>43418.86041666667</v>
      </c>
      <c r="J1250">
        <v>1.1328</v>
      </c>
      <c r="K1250">
        <v>0</v>
      </c>
      <c r="M1250">
        <v>0</v>
      </c>
      <c r="N1250">
        <v>1.9</v>
      </c>
      <c r="O1250">
        <v>1110</v>
      </c>
      <c r="P1250" t="s">
        <v>1346</v>
      </c>
      <c r="Q1250">
        <v>490</v>
      </c>
      <c r="R1250" t="s">
        <v>96</v>
      </c>
    </row>
    <row r="1251" spans="1:18">
      <c r="A1251" s="542">
        <v>1249</v>
      </c>
      <c r="B1251" s="403">
        <v>43418.872916666667</v>
      </c>
      <c r="C1251" t="s">
        <v>96</v>
      </c>
      <c r="D1251">
        <v>0.01</v>
      </c>
      <c r="E1251" t="s">
        <v>257</v>
      </c>
      <c r="F1251">
        <v>1.1334</v>
      </c>
      <c r="I1251" s="403">
        <v>43419.236805555556</v>
      </c>
      <c r="J1251">
        <v>1.1337999999999999</v>
      </c>
      <c r="K1251">
        <v>0</v>
      </c>
      <c r="M1251">
        <v>-0.37</v>
      </c>
      <c r="N1251">
        <v>0.03</v>
      </c>
      <c r="O1251">
        <v>1110</v>
      </c>
      <c r="P1251" t="s">
        <v>579</v>
      </c>
      <c r="Q1251">
        <v>491</v>
      </c>
      <c r="R1251" t="s">
        <v>96</v>
      </c>
    </row>
    <row r="1252" spans="1:18">
      <c r="A1252" s="542">
        <v>1250</v>
      </c>
      <c r="B1252" s="403">
        <v>43418.916666666664</v>
      </c>
      <c r="C1252" t="s">
        <v>96</v>
      </c>
      <c r="D1252">
        <v>0.01</v>
      </c>
      <c r="E1252" t="s">
        <v>257</v>
      </c>
      <c r="F1252">
        <v>1.1321000000000001</v>
      </c>
      <c r="I1252" s="403">
        <v>43419.236805555556</v>
      </c>
      <c r="J1252">
        <v>1.1337999999999999</v>
      </c>
      <c r="K1252">
        <v>0</v>
      </c>
      <c r="M1252">
        <v>-0.37</v>
      </c>
      <c r="N1252">
        <v>1.33</v>
      </c>
      <c r="O1252">
        <v>1110</v>
      </c>
      <c r="P1252" t="s">
        <v>1345</v>
      </c>
      <c r="Q1252">
        <v>491</v>
      </c>
      <c r="R1252" t="s">
        <v>96</v>
      </c>
    </row>
    <row r="1253" spans="1:18">
      <c r="A1253" s="542">
        <v>1251</v>
      </c>
      <c r="B1253" s="403">
        <v>43418.947916666664</v>
      </c>
      <c r="C1253" t="s">
        <v>96</v>
      </c>
      <c r="D1253">
        <v>0.01</v>
      </c>
      <c r="E1253" t="s">
        <v>257</v>
      </c>
      <c r="F1253">
        <v>1.1308</v>
      </c>
      <c r="I1253" s="403">
        <v>43419.236805555556</v>
      </c>
      <c r="J1253">
        <v>1.1337999999999999</v>
      </c>
      <c r="K1253">
        <v>0</v>
      </c>
      <c r="M1253">
        <v>-0.37</v>
      </c>
      <c r="N1253">
        <v>2.63</v>
      </c>
      <c r="O1253">
        <v>1110</v>
      </c>
      <c r="P1253" t="s">
        <v>1344</v>
      </c>
      <c r="Q1253">
        <v>491</v>
      </c>
      <c r="R1253" t="s">
        <v>96</v>
      </c>
    </row>
    <row r="1254" spans="1:18">
      <c r="A1254" s="542">
        <v>1252</v>
      </c>
      <c r="B1254" s="403">
        <v>43419.335416666669</v>
      </c>
      <c r="C1254" t="s">
        <v>96</v>
      </c>
      <c r="D1254">
        <v>0.01</v>
      </c>
      <c r="E1254" t="s">
        <v>257</v>
      </c>
      <c r="F1254">
        <v>1.1335999999999999</v>
      </c>
      <c r="I1254" s="403">
        <v>43419.381944444445</v>
      </c>
      <c r="J1254">
        <v>1.135</v>
      </c>
      <c r="K1254">
        <v>0</v>
      </c>
      <c r="M1254">
        <v>0</v>
      </c>
      <c r="N1254">
        <v>1.4</v>
      </c>
      <c r="O1254">
        <v>1110</v>
      </c>
      <c r="P1254" t="s">
        <v>579</v>
      </c>
      <c r="Q1254">
        <v>492</v>
      </c>
      <c r="R1254" t="s">
        <v>96</v>
      </c>
    </row>
    <row r="1255" spans="1:18">
      <c r="A1255" s="542">
        <v>1254</v>
      </c>
      <c r="B1255" s="403">
        <v>43419.384722222225</v>
      </c>
      <c r="C1255" t="s">
        <v>96</v>
      </c>
      <c r="D1255">
        <v>0.01</v>
      </c>
      <c r="E1255" t="s">
        <v>257</v>
      </c>
      <c r="F1255">
        <v>1.1345000000000001</v>
      </c>
      <c r="I1255" s="403">
        <v>43419.736805555556</v>
      </c>
      <c r="J1255">
        <v>1.1323000000000001</v>
      </c>
      <c r="K1255">
        <v>0</v>
      </c>
      <c r="M1255">
        <v>0</v>
      </c>
      <c r="N1255">
        <v>-2.2000000000000002</v>
      </c>
      <c r="O1255">
        <v>1110</v>
      </c>
      <c r="P1255" t="s">
        <v>579</v>
      </c>
      <c r="Q1255">
        <v>493</v>
      </c>
      <c r="R1255" t="s">
        <v>96</v>
      </c>
    </row>
    <row r="1256" spans="1:18">
      <c r="A1256" s="542">
        <v>1255</v>
      </c>
      <c r="B1256" s="403">
        <v>43419.412499999999</v>
      </c>
      <c r="C1256" t="s">
        <v>96</v>
      </c>
      <c r="D1256">
        <v>0.01</v>
      </c>
      <c r="E1256" t="s">
        <v>257</v>
      </c>
      <c r="F1256">
        <v>1.1332</v>
      </c>
      <c r="I1256" s="403">
        <v>43419.736805555556</v>
      </c>
      <c r="J1256">
        <v>1.1323000000000001</v>
      </c>
      <c r="K1256">
        <v>0</v>
      </c>
      <c r="M1256">
        <v>0</v>
      </c>
      <c r="N1256">
        <v>-0.9</v>
      </c>
      <c r="O1256">
        <v>1110</v>
      </c>
      <c r="P1256" t="s">
        <v>1336</v>
      </c>
      <c r="Q1256">
        <v>493</v>
      </c>
      <c r="R1256" t="s">
        <v>96</v>
      </c>
    </row>
    <row r="1257" spans="1:18">
      <c r="A1257" s="542">
        <v>1256</v>
      </c>
      <c r="B1257" s="403">
        <v>43419.413888888892</v>
      </c>
      <c r="C1257" t="s">
        <v>96</v>
      </c>
      <c r="D1257">
        <v>0.01</v>
      </c>
      <c r="E1257" t="s">
        <v>257</v>
      </c>
      <c r="F1257">
        <v>1.1318999999999999</v>
      </c>
      <c r="I1257" s="403">
        <v>43419.736805555556</v>
      </c>
      <c r="J1257">
        <v>1.1323000000000001</v>
      </c>
      <c r="K1257">
        <v>0</v>
      </c>
      <c r="M1257">
        <v>0</v>
      </c>
      <c r="N1257">
        <v>0.4</v>
      </c>
      <c r="O1257">
        <v>1110</v>
      </c>
      <c r="P1257" t="s">
        <v>1335</v>
      </c>
      <c r="Q1257">
        <v>493</v>
      </c>
      <c r="R1257" t="s">
        <v>96</v>
      </c>
    </row>
    <row r="1258" spans="1:18">
      <c r="A1258" s="542">
        <v>1257</v>
      </c>
      <c r="B1258" s="403">
        <v>43419.450694444444</v>
      </c>
      <c r="C1258" t="s">
        <v>96</v>
      </c>
      <c r="D1258">
        <v>0.02</v>
      </c>
      <c r="E1258" t="s">
        <v>257</v>
      </c>
      <c r="F1258">
        <v>1.1303000000000001</v>
      </c>
      <c r="I1258" s="403">
        <v>43419.736805555556</v>
      </c>
      <c r="J1258">
        <v>1.1323000000000001</v>
      </c>
      <c r="K1258">
        <v>0</v>
      </c>
      <c r="M1258">
        <v>0</v>
      </c>
      <c r="N1258">
        <v>4</v>
      </c>
      <c r="O1258">
        <v>1110</v>
      </c>
      <c r="P1258" t="s">
        <v>1334</v>
      </c>
      <c r="Q1258">
        <v>493</v>
      </c>
      <c r="R1258" t="s">
        <v>96</v>
      </c>
    </row>
    <row r="1259" spans="1:18">
      <c r="A1259" s="542">
        <v>1258</v>
      </c>
      <c r="B1259" s="403">
        <v>43419.45416666667</v>
      </c>
      <c r="C1259" t="s">
        <v>96</v>
      </c>
      <c r="D1259">
        <v>0.03</v>
      </c>
      <c r="E1259" t="s">
        <v>257</v>
      </c>
      <c r="F1259">
        <v>1.1288</v>
      </c>
      <c r="I1259" s="403">
        <v>43419.736805555556</v>
      </c>
      <c r="J1259">
        <v>1.1323000000000001</v>
      </c>
      <c r="K1259">
        <v>0</v>
      </c>
      <c r="M1259">
        <v>0</v>
      </c>
      <c r="N1259">
        <v>10.5</v>
      </c>
      <c r="O1259">
        <v>1110</v>
      </c>
      <c r="P1259" t="s">
        <v>1333</v>
      </c>
      <c r="Q1259">
        <v>493</v>
      </c>
      <c r="R1259" t="s">
        <v>96</v>
      </c>
    </row>
    <row r="1260" spans="1:18">
      <c r="A1260" s="542">
        <v>1259</v>
      </c>
      <c r="B1260" s="403">
        <v>43419.474305555559</v>
      </c>
      <c r="C1260" t="s">
        <v>97</v>
      </c>
      <c r="D1260">
        <v>0.01</v>
      </c>
      <c r="E1260" t="s">
        <v>257</v>
      </c>
      <c r="F1260">
        <v>1.1284000000000001</v>
      </c>
      <c r="I1260" s="403">
        <v>43424.668055555558</v>
      </c>
      <c r="J1260">
        <v>1.1387</v>
      </c>
      <c r="K1260">
        <v>0</v>
      </c>
      <c r="M1260">
        <v>0.06</v>
      </c>
      <c r="N1260">
        <v>-10.24</v>
      </c>
      <c r="O1260">
        <v>1110</v>
      </c>
      <c r="P1260" t="s">
        <v>579</v>
      </c>
      <c r="Q1260">
        <v>494</v>
      </c>
      <c r="R1260" t="s">
        <v>97</v>
      </c>
    </row>
    <row r="1261" spans="1:18">
      <c r="A1261" s="542">
        <v>1260</v>
      </c>
      <c r="B1261" s="403">
        <v>43419.494444444441</v>
      </c>
      <c r="C1261" t="s">
        <v>97</v>
      </c>
      <c r="D1261">
        <v>0.01</v>
      </c>
      <c r="E1261" t="s">
        <v>257</v>
      </c>
      <c r="F1261">
        <v>1.1296999999999999</v>
      </c>
      <c r="I1261" s="403">
        <v>43424.668055555558</v>
      </c>
      <c r="J1261">
        <v>1.1387</v>
      </c>
      <c r="K1261">
        <v>0</v>
      </c>
      <c r="M1261">
        <v>0.06</v>
      </c>
      <c r="N1261">
        <v>-8.94</v>
      </c>
      <c r="O1261">
        <v>1110</v>
      </c>
      <c r="P1261" t="s">
        <v>1323</v>
      </c>
      <c r="Q1261">
        <v>494</v>
      </c>
      <c r="R1261" t="s">
        <v>97</v>
      </c>
    </row>
    <row r="1262" spans="1:18">
      <c r="A1262" s="542">
        <v>1261</v>
      </c>
      <c r="B1262" s="403">
        <v>43419.513194444444</v>
      </c>
      <c r="C1262" t="s">
        <v>97</v>
      </c>
      <c r="D1262">
        <v>0.01</v>
      </c>
      <c r="E1262" t="s">
        <v>257</v>
      </c>
      <c r="F1262">
        <v>1.1311</v>
      </c>
      <c r="I1262" s="403">
        <v>43424.668055555558</v>
      </c>
      <c r="J1262">
        <v>1.1387</v>
      </c>
      <c r="K1262">
        <v>0</v>
      </c>
      <c r="M1262">
        <v>0.06</v>
      </c>
      <c r="N1262">
        <v>-7.54</v>
      </c>
      <c r="O1262">
        <v>1110</v>
      </c>
      <c r="P1262" t="s">
        <v>1322</v>
      </c>
      <c r="Q1262">
        <v>494</v>
      </c>
      <c r="R1262" t="s">
        <v>97</v>
      </c>
    </row>
    <row r="1263" spans="1:18">
      <c r="A1263" s="542">
        <v>1262</v>
      </c>
      <c r="B1263" s="403">
        <v>43419.736805555556</v>
      </c>
      <c r="C1263" t="s">
        <v>97</v>
      </c>
      <c r="D1263">
        <v>0.02</v>
      </c>
      <c r="E1263" t="s">
        <v>257</v>
      </c>
      <c r="F1263">
        <v>1.1325000000000001</v>
      </c>
      <c r="I1263" s="403">
        <v>43424.668055555558</v>
      </c>
      <c r="J1263">
        <v>1.1387</v>
      </c>
      <c r="K1263">
        <v>0</v>
      </c>
      <c r="M1263">
        <v>0.09</v>
      </c>
      <c r="N1263">
        <v>-12.31</v>
      </c>
      <c r="O1263">
        <v>1110</v>
      </c>
      <c r="P1263" t="s">
        <v>1325</v>
      </c>
      <c r="Q1263">
        <v>494</v>
      </c>
      <c r="R1263" t="s">
        <v>97</v>
      </c>
    </row>
    <row r="1264" spans="1:18">
      <c r="A1264" s="542">
        <v>1266</v>
      </c>
      <c r="B1264" s="403">
        <v>43419.848611111112</v>
      </c>
      <c r="C1264" t="s">
        <v>97</v>
      </c>
      <c r="D1264">
        <v>0.03</v>
      </c>
      <c r="E1264" t="s">
        <v>257</v>
      </c>
      <c r="F1264">
        <v>1.1341000000000001</v>
      </c>
      <c r="I1264" s="403">
        <v>43424.668055555558</v>
      </c>
      <c r="J1264">
        <v>1.1387</v>
      </c>
      <c r="K1264">
        <v>0</v>
      </c>
      <c r="M1264">
        <v>0.15</v>
      </c>
      <c r="N1264">
        <v>-13.65</v>
      </c>
      <c r="O1264">
        <v>1110</v>
      </c>
      <c r="P1264" t="s">
        <v>1326</v>
      </c>
      <c r="Q1264">
        <v>494</v>
      </c>
      <c r="R1264" t="s">
        <v>97</v>
      </c>
    </row>
    <row r="1265" spans="1:18">
      <c r="A1265" s="542">
        <v>1272</v>
      </c>
      <c r="B1265" s="403">
        <v>43420.384027777778</v>
      </c>
      <c r="C1265" t="s">
        <v>97</v>
      </c>
      <c r="D1265">
        <v>0.04</v>
      </c>
      <c r="E1265" t="s">
        <v>257</v>
      </c>
      <c r="F1265">
        <v>1.1357999999999999</v>
      </c>
      <c r="I1265" s="403">
        <v>43424.668055555558</v>
      </c>
      <c r="J1265">
        <v>1.1387</v>
      </c>
      <c r="K1265">
        <v>0</v>
      </c>
      <c r="M1265">
        <v>0.12</v>
      </c>
      <c r="N1265">
        <v>-11.48</v>
      </c>
      <c r="O1265">
        <v>1110</v>
      </c>
      <c r="P1265" t="s">
        <v>1324</v>
      </c>
      <c r="Q1265">
        <v>494</v>
      </c>
      <c r="R1265" t="s">
        <v>97</v>
      </c>
    </row>
    <row r="1266" spans="1:18">
      <c r="A1266" s="542">
        <v>1276</v>
      </c>
      <c r="B1266" s="403">
        <v>43420.618055555555</v>
      </c>
      <c r="C1266" t="s">
        <v>97</v>
      </c>
      <c r="D1266">
        <v>0.06</v>
      </c>
      <c r="E1266" t="s">
        <v>257</v>
      </c>
      <c r="F1266">
        <v>1.1377999999999999</v>
      </c>
      <c r="I1266" s="403">
        <v>43424.668055555558</v>
      </c>
      <c r="J1266">
        <v>1.1387</v>
      </c>
      <c r="K1266">
        <v>0</v>
      </c>
      <c r="M1266">
        <v>0.18</v>
      </c>
      <c r="N1266">
        <v>-5.22</v>
      </c>
      <c r="O1266">
        <v>1110</v>
      </c>
      <c r="P1266" t="s">
        <v>1321</v>
      </c>
      <c r="Q1266">
        <v>494</v>
      </c>
      <c r="R1266" t="s">
        <v>97</v>
      </c>
    </row>
    <row r="1267" spans="1:18">
      <c r="A1267" s="542">
        <v>1277</v>
      </c>
      <c r="B1267" s="403">
        <v>43420.631944444445</v>
      </c>
      <c r="C1267" t="s">
        <v>97</v>
      </c>
      <c r="D1267">
        <v>0.09</v>
      </c>
      <c r="E1267" t="s">
        <v>257</v>
      </c>
      <c r="F1267">
        <v>1.1402000000000001</v>
      </c>
      <c r="I1267" s="403">
        <v>43424.668055555558</v>
      </c>
      <c r="J1267">
        <v>1.1387</v>
      </c>
      <c r="K1267">
        <v>0</v>
      </c>
      <c r="M1267">
        <v>0.28000000000000003</v>
      </c>
      <c r="N1267">
        <v>13.78</v>
      </c>
      <c r="O1267">
        <v>1110</v>
      </c>
      <c r="P1267" t="s">
        <v>1320</v>
      </c>
      <c r="Q1267">
        <v>494</v>
      </c>
      <c r="R1267" t="s">
        <v>97</v>
      </c>
    </row>
    <row r="1268" spans="1:18">
      <c r="A1268" s="542">
        <v>1283</v>
      </c>
      <c r="B1268" s="403">
        <v>43423.410416666666</v>
      </c>
      <c r="C1268" t="s">
        <v>97</v>
      </c>
      <c r="D1268">
        <v>0.13</v>
      </c>
      <c r="E1268" t="s">
        <v>257</v>
      </c>
      <c r="F1268">
        <v>1.1428</v>
      </c>
      <c r="I1268" s="403">
        <v>43424.668055555558</v>
      </c>
      <c r="J1268">
        <v>1.1387</v>
      </c>
      <c r="K1268">
        <v>0</v>
      </c>
      <c r="M1268">
        <v>0.2</v>
      </c>
      <c r="N1268">
        <v>53.5</v>
      </c>
      <c r="O1268">
        <v>1110</v>
      </c>
      <c r="P1268" t="s">
        <v>1319</v>
      </c>
      <c r="Q1268">
        <v>494</v>
      </c>
      <c r="R1268" t="s">
        <v>97</v>
      </c>
    </row>
    <row r="1269" spans="1:18">
      <c r="A1269" s="542">
        <v>1286</v>
      </c>
      <c r="B1269" s="403">
        <v>43423.6875</v>
      </c>
      <c r="C1269" t="s">
        <v>97</v>
      </c>
      <c r="D1269">
        <v>0.2</v>
      </c>
      <c r="E1269" t="s">
        <v>257</v>
      </c>
      <c r="F1269">
        <v>1.1460999999999999</v>
      </c>
      <c r="I1269" s="403">
        <v>43424.668055555558</v>
      </c>
      <c r="J1269">
        <v>1.1387</v>
      </c>
      <c r="K1269">
        <v>0</v>
      </c>
      <c r="M1269">
        <v>0.31</v>
      </c>
      <c r="N1269">
        <v>148.31</v>
      </c>
      <c r="O1269">
        <v>1110</v>
      </c>
      <c r="P1269" t="s">
        <v>1318</v>
      </c>
      <c r="Q1269">
        <v>494</v>
      </c>
      <c r="R1269" t="s">
        <v>97</v>
      </c>
    </row>
    <row r="1270" spans="1:18">
      <c r="A1270" s="542">
        <v>1263</v>
      </c>
      <c r="B1270" s="403">
        <v>43419.785416666666</v>
      </c>
      <c r="C1270" t="s">
        <v>96</v>
      </c>
      <c r="D1270">
        <v>0.01</v>
      </c>
      <c r="E1270" t="s">
        <v>257</v>
      </c>
      <c r="F1270">
        <v>1.1323000000000001</v>
      </c>
      <c r="I1270" s="403">
        <v>43419.813194444447</v>
      </c>
      <c r="J1270">
        <v>1.1335</v>
      </c>
      <c r="K1270">
        <v>0</v>
      </c>
      <c r="M1270">
        <v>0</v>
      </c>
      <c r="N1270">
        <v>1.2</v>
      </c>
      <c r="O1270">
        <v>1110</v>
      </c>
      <c r="P1270" t="s">
        <v>579</v>
      </c>
      <c r="Q1270">
        <v>495</v>
      </c>
      <c r="R1270" t="s">
        <v>96</v>
      </c>
    </row>
    <row r="1271" spans="1:18">
      <c r="A1271" s="542">
        <v>1264</v>
      </c>
      <c r="B1271" s="403">
        <v>43419.82708333333</v>
      </c>
      <c r="C1271" t="s">
        <v>96</v>
      </c>
      <c r="D1271">
        <v>0.01</v>
      </c>
      <c r="E1271" t="s">
        <v>257</v>
      </c>
      <c r="F1271">
        <v>1.1331</v>
      </c>
      <c r="I1271" s="403">
        <v>43419.847222222219</v>
      </c>
      <c r="J1271">
        <v>1.1336999999999999</v>
      </c>
      <c r="K1271">
        <v>0</v>
      </c>
      <c r="M1271">
        <v>0</v>
      </c>
      <c r="N1271">
        <v>0.6</v>
      </c>
      <c r="O1271">
        <v>1110</v>
      </c>
      <c r="P1271" t="s">
        <v>567</v>
      </c>
      <c r="Q1271">
        <v>496</v>
      </c>
      <c r="R1271" t="s">
        <v>96</v>
      </c>
    </row>
    <row r="1272" spans="1:18">
      <c r="A1272" s="542">
        <v>1265</v>
      </c>
      <c r="B1272" s="403">
        <v>43419.833333333336</v>
      </c>
      <c r="C1272" t="s">
        <v>96</v>
      </c>
      <c r="D1272">
        <v>0.01</v>
      </c>
      <c r="E1272" t="s">
        <v>257</v>
      </c>
      <c r="F1272">
        <v>1.1318999999999999</v>
      </c>
      <c r="I1272" s="403">
        <v>43419.847222222219</v>
      </c>
      <c r="J1272">
        <v>1.1336999999999999</v>
      </c>
      <c r="K1272">
        <v>0</v>
      </c>
      <c r="M1272">
        <v>0</v>
      </c>
      <c r="N1272">
        <v>1.8</v>
      </c>
      <c r="O1272">
        <v>1110</v>
      </c>
      <c r="P1272" t="s">
        <v>638</v>
      </c>
      <c r="Q1272">
        <v>496</v>
      </c>
      <c r="R1272" t="s">
        <v>96</v>
      </c>
    </row>
    <row r="1273" spans="1:18">
      <c r="A1273" s="542">
        <v>1267</v>
      </c>
      <c r="B1273" s="403">
        <v>43419.85833333333</v>
      </c>
      <c r="C1273" t="s">
        <v>96</v>
      </c>
      <c r="D1273">
        <v>0.01</v>
      </c>
      <c r="E1273" t="s">
        <v>257</v>
      </c>
      <c r="F1273">
        <v>1.1355999999999999</v>
      </c>
      <c r="I1273" s="403">
        <v>43420.35833333333</v>
      </c>
      <c r="J1273">
        <v>1.1355</v>
      </c>
      <c r="K1273">
        <v>0</v>
      </c>
      <c r="M1273">
        <v>-0.12</v>
      </c>
      <c r="N1273">
        <v>-0.22</v>
      </c>
      <c r="O1273">
        <v>1110</v>
      </c>
      <c r="P1273" t="s">
        <v>579</v>
      </c>
      <c r="Q1273">
        <v>497</v>
      </c>
      <c r="R1273" t="s">
        <v>96</v>
      </c>
    </row>
    <row r="1274" spans="1:18">
      <c r="A1274" s="542">
        <v>1268</v>
      </c>
      <c r="B1274" s="403">
        <v>43419.87777777778</v>
      </c>
      <c r="C1274" t="s">
        <v>96</v>
      </c>
      <c r="D1274">
        <v>0.01</v>
      </c>
      <c r="E1274" t="s">
        <v>257</v>
      </c>
      <c r="F1274">
        <v>1.1339999999999999</v>
      </c>
      <c r="I1274" s="403">
        <v>43420.35833333333</v>
      </c>
      <c r="J1274">
        <v>1.1355</v>
      </c>
      <c r="K1274">
        <v>0</v>
      </c>
      <c r="M1274">
        <v>-0.12</v>
      </c>
      <c r="N1274">
        <v>1.38</v>
      </c>
      <c r="O1274">
        <v>1110</v>
      </c>
      <c r="P1274" t="s">
        <v>1332</v>
      </c>
      <c r="Q1274">
        <v>497</v>
      </c>
      <c r="R1274" t="s">
        <v>96</v>
      </c>
    </row>
    <row r="1275" spans="1:18">
      <c r="A1275" s="542">
        <v>1269</v>
      </c>
      <c r="B1275" s="403">
        <v>43419.944444444445</v>
      </c>
      <c r="C1275" t="s">
        <v>96</v>
      </c>
      <c r="D1275">
        <v>0.01</v>
      </c>
      <c r="E1275" t="s">
        <v>257</v>
      </c>
      <c r="F1275">
        <v>1.1326000000000001</v>
      </c>
      <c r="I1275" s="403">
        <v>43420.35833333333</v>
      </c>
      <c r="J1275">
        <v>1.1355</v>
      </c>
      <c r="K1275">
        <v>0</v>
      </c>
      <c r="M1275">
        <v>-0.12</v>
      </c>
      <c r="N1275">
        <v>2.78</v>
      </c>
      <c r="O1275">
        <v>1110</v>
      </c>
      <c r="P1275" t="s">
        <v>1331</v>
      </c>
      <c r="Q1275">
        <v>497</v>
      </c>
      <c r="R1275" t="s">
        <v>96</v>
      </c>
    </row>
    <row r="1276" spans="1:18">
      <c r="A1276" s="542">
        <v>1270</v>
      </c>
      <c r="B1276" s="403">
        <v>43420.361805555556</v>
      </c>
      <c r="C1276" t="s">
        <v>96</v>
      </c>
      <c r="D1276">
        <v>0.01</v>
      </c>
      <c r="E1276" t="s">
        <v>257</v>
      </c>
      <c r="F1276">
        <v>1.1351</v>
      </c>
      <c r="I1276" s="403">
        <v>43420.384027777778</v>
      </c>
      <c r="J1276">
        <v>1.1356999999999999</v>
      </c>
      <c r="K1276">
        <v>0</v>
      </c>
      <c r="M1276">
        <v>0</v>
      </c>
      <c r="N1276">
        <v>0.6</v>
      </c>
      <c r="O1276">
        <v>1110</v>
      </c>
      <c r="P1276" t="s">
        <v>567</v>
      </c>
      <c r="Q1276">
        <v>498</v>
      </c>
      <c r="R1276" t="s">
        <v>96</v>
      </c>
    </row>
    <row r="1277" spans="1:18">
      <c r="A1277" s="542">
        <v>1271</v>
      </c>
      <c r="B1277" s="403">
        <v>43420.372916666667</v>
      </c>
      <c r="C1277" t="s">
        <v>96</v>
      </c>
      <c r="D1277">
        <v>0.01</v>
      </c>
      <c r="E1277" t="s">
        <v>257</v>
      </c>
      <c r="F1277">
        <v>1.1338999999999999</v>
      </c>
      <c r="I1277" s="403">
        <v>43420.384027777778</v>
      </c>
      <c r="J1277">
        <v>1.1356999999999999</v>
      </c>
      <c r="K1277">
        <v>0</v>
      </c>
      <c r="M1277">
        <v>0</v>
      </c>
      <c r="N1277">
        <v>1.8</v>
      </c>
      <c r="O1277">
        <v>1110</v>
      </c>
      <c r="P1277" t="s">
        <v>639</v>
      </c>
      <c r="Q1277">
        <v>498</v>
      </c>
      <c r="R1277" t="s">
        <v>96</v>
      </c>
    </row>
    <row r="1278" spans="1:18">
      <c r="A1278" s="542">
        <v>1273</v>
      </c>
      <c r="B1278" s="403">
        <v>43420.402777777781</v>
      </c>
      <c r="C1278" t="s">
        <v>96</v>
      </c>
      <c r="D1278">
        <v>0.01</v>
      </c>
      <c r="E1278" t="s">
        <v>257</v>
      </c>
      <c r="F1278">
        <v>1.1355999999999999</v>
      </c>
      <c r="I1278" s="403">
        <v>43420.609027777777</v>
      </c>
      <c r="J1278">
        <v>1.1355999999999999</v>
      </c>
      <c r="K1278">
        <v>0</v>
      </c>
      <c r="M1278">
        <v>0</v>
      </c>
      <c r="N1278">
        <v>0</v>
      </c>
      <c r="O1278">
        <v>1110</v>
      </c>
      <c r="P1278" t="s">
        <v>579</v>
      </c>
      <c r="Q1278">
        <v>499</v>
      </c>
      <c r="R1278" t="s">
        <v>96</v>
      </c>
    </row>
    <row r="1279" spans="1:18">
      <c r="A1279" s="542">
        <v>1274</v>
      </c>
      <c r="B1279" s="403">
        <v>43420.45208333333</v>
      </c>
      <c r="C1279" t="s">
        <v>96</v>
      </c>
      <c r="D1279">
        <v>0.01</v>
      </c>
      <c r="E1279" t="s">
        <v>257</v>
      </c>
      <c r="F1279">
        <v>1.1343000000000001</v>
      </c>
      <c r="I1279" s="403">
        <v>43420.609027777777</v>
      </c>
      <c r="J1279">
        <v>1.1355999999999999</v>
      </c>
      <c r="K1279">
        <v>0</v>
      </c>
      <c r="M1279">
        <v>0</v>
      </c>
      <c r="N1279">
        <v>1.3</v>
      </c>
      <c r="O1279">
        <v>1110</v>
      </c>
      <c r="P1279" t="s">
        <v>1330</v>
      </c>
      <c r="Q1279">
        <v>499</v>
      </c>
      <c r="R1279" t="s">
        <v>96</v>
      </c>
    </row>
    <row r="1280" spans="1:18">
      <c r="A1280" s="542">
        <v>1275</v>
      </c>
      <c r="B1280" s="403">
        <v>43420.479861111111</v>
      </c>
      <c r="C1280" t="s">
        <v>96</v>
      </c>
      <c r="D1280">
        <v>0.01</v>
      </c>
      <c r="E1280" t="s">
        <v>257</v>
      </c>
      <c r="F1280">
        <v>1.133</v>
      </c>
      <c r="I1280" s="403">
        <v>43420.609027777777</v>
      </c>
      <c r="J1280">
        <v>1.1355999999999999</v>
      </c>
      <c r="K1280">
        <v>0</v>
      </c>
      <c r="M1280">
        <v>0</v>
      </c>
      <c r="N1280">
        <v>2.6</v>
      </c>
      <c r="O1280">
        <v>1110</v>
      </c>
      <c r="P1280" t="s">
        <v>1329</v>
      </c>
      <c r="Q1280">
        <v>499</v>
      </c>
      <c r="R1280" t="s">
        <v>96</v>
      </c>
    </row>
    <row r="1281" spans="1:18">
      <c r="A1281" s="542">
        <v>1278</v>
      </c>
      <c r="B1281" s="403">
        <v>43420.634722222225</v>
      </c>
      <c r="C1281" t="s">
        <v>96</v>
      </c>
      <c r="D1281">
        <v>0.01</v>
      </c>
      <c r="E1281" t="s">
        <v>257</v>
      </c>
      <c r="F1281">
        <v>1.1395999999999999</v>
      </c>
      <c r="I1281" s="403">
        <v>43420.642361111109</v>
      </c>
      <c r="J1281">
        <v>1.1408</v>
      </c>
      <c r="K1281">
        <v>0</v>
      </c>
      <c r="M1281">
        <v>0</v>
      </c>
      <c r="N1281">
        <v>1.2</v>
      </c>
      <c r="O1281">
        <v>1110</v>
      </c>
      <c r="P1281" t="s">
        <v>567</v>
      </c>
      <c r="Q1281">
        <v>500</v>
      </c>
      <c r="R1281" t="s">
        <v>96</v>
      </c>
    </row>
    <row r="1282" spans="1:18">
      <c r="A1282" s="542">
        <v>1279</v>
      </c>
      <c r="B1282" s="403">
        <v>43420.65</v>
      </c>
      <c r="C1282" t="s">
        <v>96</v>
      </c>
      <c r="D1282">
        <v>0.01</v>
      </c>
      <c r="E1282" t="s">
        <v>257</v>
      </c>
      <c r="F1282">
        <v>1.1407</v>
      </c>
      <c r="I1282" s="403">
        <v>43420.765277777777</v>
      </c>
      <c r="J1282">
        <v>1.1413</v>
      </c>
      <c r="K1282">
        <v>0</v>
      </c>
      <c r="M1282">
        <v>0</v>
      </c>
      <c r="N1282">
        <v>0.6</v>
      </c>
      <c r="O1282">
        <v>1110</v>
      </c>
      <c r="P1282" t="s">
        <v>579</v>
      </c>
      <c r="Q1282">
        <v>501</v>
      </c>
      <c r="R1282" t="s">
        <v>96</v>
      </c>
    </row>
    <row r="1283" spans="1:18">
      <c r="A1283" s="542">
        <v>1280</v>
      </c>
      <c r="B1283" s="403">
        <v>43420.695138888892</v>
      </c>
      <c r="C1283" t="s">
        <v>96</v>
      </c>
      <c r="D1283">
        <v>0.01</v>
      </c>
      <c r="E1283" t="s">
        <v>257</v>
      </c>
      <c r="F1283">
        <v>1.1395</v>
      </c>
      <c r="I1283" s="403">
        <v>43420.765277777777</v>
      </c>
      <c r="J1283">
        <v>1.1413</v>
      </c>
      <c r="K1283">
        <v>0</v>
      </c>
      <c r="M1283">
        <v>0</v>
      </c>
      <c r="N1283">
        <v>1.8</v>
      </c>
      <c r="O1283">
        <v>1110</v>
      </c>
      <c r="P1283" t="s">
        <v>1328</v>
      </c>
      <c r="Q1283">
        <v>501</v>
      </c>
      <c r="R1283" t="s">
        <v>96</v>
      </c>
    </row>
    <row r="1284" spans="1:18">
      <c r="A1284" s="542">
        <v>1281</v>
      </c>
      <c r="B1284" s="403">
        <v>43420.77847222222</v>
      </c>
      <c r="C1284" t="s">
        <v>96</v>
      </c>
      <c r="D1284">
        <v>0.01</v>
      </c>
      <c r="E1284" t="s">
        <v>257</v>
      </c>
      <c r="F1284">
        <v>1.1414</v>
      </c>
      <c r="I1284" s="403">
        <v>43423.384027777778</v>
      </c>
      <c r="J1284">
        <v>1.1422000000000001</v>
      </c>
      <c r="K1284">
        <v>0</v>
      </c>
      <c r="M1284">
        <v>-0.12</v>
      </c>
      <c r="N1284">
        <v>0.68</v>
      </c>
      <c r="O1284">
        <v>1110</v>
      </c>
      <c r="P1284" t="s">
        <v>579</v>
      </c>
      <c r="Q1284">
        <v>502</v>
      </c>
      <c r="R1284" t="s">
        <v>96</v>
      </c>
    </row>
    <row r="1285" spans="1:18">
      <c r="A1285" s="542">
        <v>1282</v>
      </c>
      <c r="B1285" s="403">
        <v>43423.226388888892</v>
      </c>
      <c r="C1285" t="s">
        <v>96</v>
      </c>
      <c r="D1285">
        <v>0.01</v>
      </c>
      <c r="E1285" t="s">
        <v>257</v>
      </c>
      <c r="F1285">
        <v>1.1400999999999999</v>
      </c>
      <c r="I1285" s="403">
        <v>43423.384027777778</v>
      </c>
      <c r="J1285">
        <v>1.1422000000000001</v>
      </c>
      <c r="K1285">
        <v>0</v>
      </c>
      <c r="M1285">
        <v>0</v>
      </c>
      <c r="N1285">
        <v>2.1</v>
      </c>
      <c r="O1285">
        <v>1110</v>
      </c>
      <c r="P1285" t="s">
        <v>1327</v>
      </c>
      <c r="Q1285">
        <v>502</v>
      </c>
      <c r="R1285" t="s">
        <v>96</v>
      </c>
    </row>
    <row r="1286" spans="1:18">
      <c r="A1286" s="542">
        <v>1284</v>
      </c>
      <c r="B1286" s="403">
        <v>43423.488194444442</v>
      </c>
      <c r="C1286" t="s">
        <v>96</v>
      </c>
      <c r="D1286">
        <v>0.01</v>
      </c>
      <c r="E1286" t="s">
        <v>257</v>
      </c>
      <c r="F1286">
        <v>1.1420999999999999</v>
      </c>
      <c r="I1286" s="403">
        <v>43423.537499999999</v>
      </c>
      <c r="J1286">
        <v>1.1433</v>
      </c>
      <c r="K1286">
        <v>0</v>
      </c>
      <c r="M1286">
        <v>0</v>
      </c>
      <c r="N1286">
        <v>1.2</v>
      </c>
      <c r="O1286">
        <v>1110</v>
      </c>
      <c r="P1286" t="s">
        <v>579</v>
      </c>
      <c r="Q1286">
        <v>503</v>
      </c>
      <c r="R1286" t="s">
        <v>96</v>
      </c>
    </row>
    <row r="1287" spans="1:18">
      <c r="A1287" s="542">
        <v>1285</v>
      </c>
      <c r="B1287" s="403">
        <v>43423.654861111114</v>
      </c>
      <c r="C1287" t="s">
        <v>96</v>
      </c>
      <c r="D1287">
        <v>0.01</v>
      </c>
      <c r="E1287" t="s">
        <v>257</v>
      </c>
      <c r="F1287">
        <v>1.1431</v>
      </c>
      <c r="I1287" s="403">
        <v>43423.675694444442</v>
      </c>
      <c r="J1287">
        <v>1.1443000000000001</v>
      </c>
      <c r="K1287">
        <v>0</v>
      </c>
      <c r="M1287">
        <v>0</v>
      </c>
      <c r="N1287">
        <v>1.2</v>
      </c>
      <c r="O1287">
        <v>1110</v>
      </c>
      <c r="P1287" t="s">
        <v>579</v>
      </c>
      <c r="Q1287">
        <v>504</v>
      </c>
      <c r="R1287" t="s">
        <v>96</v>
      </c>
    </row>
    <row r="1288" spans="1:18">
      <c r="A1288" s="542">
        <v>1287</v>
      </c>
      <c r="B1288" s="403">
        <v>43423.747916666667</v>
      </c>
      <c r="C1288" t="s">
        <v>96</v>
      </c>
      <c r="D1288">
        <v>0.01</v>
      </c>
      <c r="E1288" t="s">
        <v>257</v>
      </c>
      <c r="F1288">
        <v>1.1447000000000001</v>
      </c>
      <c r="I1288" s="403">
        <v>43424.355555555558</v>
      </c>
      <c r="J1288">
        <v>1.1459999999999999</v>
      </c>
      <c r="K1288">
        <v>0</v>
      </c>
      <c r="M1288">
        <v>-0.12</v>
      </c>
      <c r="N1288">
        <v>1.18</v>
      </c>
      <c r="O1288">
        <v>1110</v>
      </c>
      <c r="P1288" t="s">
        <v>579</v>
      </c>
      <c r="Q1288">
        <v>505</v>
      </c>
      <c r="R1288" t="s">
        <v>96</v>
      </c>
    </row>
    <row r="1289" spans="1:18">
      <c r="A1289" s="542">
        <v>1288</v>
      </c>
      <c r="B1289" s="403">
        <v>43424.402777777781</v>
      </c>
      <c r="C1289" t="s">
        <v>96</v>
      </c>
      <c r="D1289">
        <v>0.01</v>
      </c>
      <c r="E1289" t="s">
        <v>257</v>
      </c>
      <c r="F1289">
        <v>1.1454</v>
      </c>
      <c r="I1289" s="403">
        <v>43425.40902777778</v>
      </c>
      <c r="J1289">
        <v>1.1409</v>
      </c>
      <c r="K1289">
        <v>0</v>
      </c>
      <c r="M1289">
        <v>-0.12</v>
      </c>
      <c r="N1289">
        <v>-4.62</v>
      </c>
      <c r="O1289">
        <v>1110</v>
      </c>
      <c r="P1289" t="s">
        <v>579</v>
      </c>
      <c r="Q1289">
        <v>506</v>
      </c>
      <c r="R1289" t="s">
        <v>96</v>
      </c>
    </row>
    <row r="1290" spans="1:18">
      <c r="A1290" s="542">
        <v>1289</v>
      </c>
      <c r="B1290" s="403">
        <v>43424.408333333333</v>
      </c>
      <c r="C1290" t="s">
        <v>96</v>
      </c>
      <c r="D1290">
        <v>0.01</v>
      </c>
      <c r="E1290" t="s">
        <v>257</v>
      </c>
      <c r="F1290">
        <v>1.1440999999999999</v>
      </c>
      <c r="I1290" s="403">
        <v>43425.40902777778</v>
      </c>
      <c r="J1290">
        <v>1.1409</v>
      </c>
      <c r="K1290">
        <v>0</v>
      </c>
      <c r="M1290">
        <v>-0.12</v>
      </c>
      <c r="N1290">
        <v>-3.32</v>
      </c>
      <c r="O1290">
        <v>1110</v>
      </c>
      <c r="P1290" t="s">
        <v>1316</v>
      </c>
      <c r="Q1290">
        <v>506</v>
      </c>
      <c r="R1290" t="s">
        <v>96</v>
      </c>
    </row>
    <row r="1291" spans="1:18">
      <c r="A1291" s="542">
        <v>1290</v>
      </c>
      <c r="B1291" s="403">
        <v>43424.418055555558</v>
      </c>
      <c r="C1291" t="s">
        <v>96</v>
      </c>
      <c r="D1291">
        <v>0.01</v>
      </c>
      <c r="E1291" t="s">
        <v>257</v>
      </c>
      <c r="F1291">
        <v>1.1427</v>
      </c>
      <c r="I1291" s="403">
        <v>43425.40902777778</v>
      </c>
      <c r="J1291">
        <v>1.1409</v>
      </c>
      <c r="K1291">
        <v>0</v>
      </c>
      <c r="M1291">
        <v>-0.12</v>
      </c>
      <c r="N1291">
        <v>-1.92</v>
      </c>
      <c r="O1291">
        <v>1110</v>
      </c>
      <c r="P1291" t="s">
        <v>1315</v>
      </c>
      <c r="Q1291">
        <v>506</v>
      </c>
      <c r="R1291" t="s">
        <v>96</v>
      </c>
    </row>
    <row r="1292" spans="1:18">
      <c r="A1292" s="542">
        <v>1291</v>
      </c>
      <c r="B1292" s="403">
        <v>43424.609722222223</v>
      </c>
      <c r="C1292" t="s">
        <v>96</v>
      </c>
      <c r="D1292">
        <v>0.02</v>
      </c>
      <c r="E1292" t="s">
        <v>257</v>
      </c>
      <c r="F1292">
        <v>1.1413</v>
      </c>
      <c r="I1292" s="403">
        <v>43425.40902777778</v>
      </c>
      <c r="J1292">
        <v>1.1409</v>
      </c>
      <c r="K1292">
        <v>0</v>
      </c>
      <c r="M1292">
        <v>-0.25</v>
      </c>
      <c r="N1292">
        <v>-1.05</v>
      </c>
      <c r="O1292">
        <v>1110</v>
      </c>
      <c r="P1292" t="s">
        <v>1314</v>
      </c>
      <c r="Q1292">
        <v>506</v>
      </c>
      <c r="R1292" t="s">
        <v>96</v>
      </c>
    </row>
    <row r="1293" spans="1:18">
      <c r="A1293" s="542">
        <v>1292</v>
      </c>
      <c r="B1293" s="403">
        <v>43424.640972222223</v>
      </c>
      <c r="C1293" t="s">
        <v>96</v>
      </c>
      <c r="D1293">
        <v>0.03</v>
      </c>
      <c r="E1293" t="s">
        <v>257</v>
      </c>
      <c r="F1293">
        <v>1.1397999999999999</v>
      </c>
      <c r="I1293" s="403">
        <v>43425.40902777778</v>
      </c>
      <c r="J1293">
        <v>1.1409</v>
      </c>
      <c r="K1293">
        <v>0</v>
      </c>
      <c r="M1293">
        <v>-0.37</v>
      </c>
      <c r="N1293">
        <v>2.93</v>
      </c>
      <c r="O1293">
        <v>1110</v>
      </c>
      <c r="P1293" t="s">
        <v>1313</v>
      </c>
      <c r="Q1293">
        <v>506</v>
      </c>
      <c r="R1293" t="s">
        <v>96</v>
      </c>
    </row>
    <row r="1294" spans="1:18">
      <c r="A1294" s="542">
        <v>1295</v>
      </c>
      <c r="B1294" s="403">
        <v>43424.77847222222</v>
      </c>
      <c r="C1294" t="s">
        <v>96</v>
      </c>
      <c r="D1294">
        <v>0.04</v>
      </c>
      <c r="E1294" t="s">
        <v>257</v>
      </c>
      <c r="F1294">
        <v>1.1380999999999999</v>
      </c>
      <c r="I1294" s="403">
        <v>43425.40902777778</v>
      </c>
      <c r="J1294">
        <v>1.1409</v>
      </c>
      <c r="K1294">
        <v>0</v>
      </c>
      <c r="M1294">
        <v>-0.5</v>
      </c>
      <c r="N1294">
        <v>10.7</v>
      </c>
      <c r="O1294">
        <v>1110</v>
      </c>
      <c r="P1294" t="s">
        <v>1312</v>
      </c>
      <c r="Q1294">
        <v>506</v>
      </c>
      <c r="R1294" t="s">
        <v>96</v>
      </c>
    </row>
    <row r="1295" spans="1:18">
      <c r="A1295" s="542">
        <v>1296</v>
      </c>
      <c r="B1295" s="403">
        <v>43424.81527777778</v>
      </c>
      <c r="C1295" t="s">
        <v>96</v>
      </c>
      <c r="D1295">
        <v>0.06</v>
      </c>
      <c r="E1295" t="s">
        <v>257</v>
      </c>
      <c r="F1295">
        <v>1.1361000000000001</v>
      </c>
      <c r="I1295" s="403">
        <v>43425.40902777778</v>
      </c>
      <c r="J1295">
        <v>1.1409</v>
      </c>
      <c r="K1295">
        <v>0</v>
      </c>
      <c r="M1295">
        <v>-0.74</v>
      </c>
      <c r="N1295">
        <v>28.06</v>
      </c>
      <c r="O1295">
        <v>1110</v>
      </c>
      <c r="P1295" t="s">
        <v>1311</v>
      </c>
      <c r="Q1295">
        <v>506</v>
      </c>
      <c r="R1295" t="s">
        <v>96</v>
      </c>
    </row>
    <row r="1296" spans="1:18">
      <c r="A1296" s="542">
        <v>1293</v>
      </c>
      <c r="B1296" s="403">
        <v>43424.672222222223</v>
      </c>
      <c r="C1296" t="s">
        <v>97</v>
      </c>
      <c r="D1296">
        <v>0.01</v>
      </c>
      <c r="E1296" t="s">
        <v>257</v>
      </c>
      <c r="F1296">
        <v>1.1393</v>
      </c>
      <c r="I1296" s="403">
        <v>43424.756249999999</v>
      </c>
      <c r="J1296">
        <v>1.1388</v>
      </c>
      <c r="K1296">
        <v>0</v>
      </c>
      <c r="M1296">
        <v>0</v>
      </c>
      <c r="N1296">
        <v>0.5</v>
      </c>
      <c r="O1296">
        <v>1110</v>
      </c>
      <c r="P1296" t="s">
        <v>579</v>
      </c>
      <c r="Q1296">
        <v>507</v>
      </c>
      <c r="R1296" t="s">
        <v>97</v>
      </c>
    </row>
    <row r="1297" spans="1:18">
      <c r="A1297" s="542">
        <v>1294</v>
      </c>
      <c r="B1297" s="403">
        <v>43424.70416666667</v>
      </c>
      <c r="C1297" t="s">
        <v>97</v>
      </c>
      <c r="D1297">
        <v>0.01</v>
      </c>
      <c r="E1297" t="s">
        <v>257</v>
      </c>
      <c r="F1297">
        <v>1.1406000000000001</v>
      </c>
      <c r="I1297" s="403">
        <v>43424.756249999999</v>
      </c>
      <c r="J1297">
        <v>1.1388</v>
      </c>
      <c r="K1297">
        <v>0</v>
      </c>
      <c r="M1297">
        <v>0</v>
      </c>
      <c r="N1297">
        <v>1.8</v>
      </c>
      <c r="O1297">
        <v>1110</v>
      </c>
      <c r="P1297" t="s">
        <v>1317</v>
      </c>
      <c r="Q1297">
        <v>507</v>
      </c>
      <c r="R1297" t="s">
        <v>97</v>
      </c>
    </row>
    <row r="1298" spans="1:18">
      <c r="A1298" s="542">
        <v>1297</v>
      </c>
      <c r="B1298" s="403">
        <v>43424.832638888889</v>
      </c>
      <c r="C1298" t="s">
        <v>97</v>
      </c>
      <c r="D1298">
        <v>0.01</v>
      </c>
      <c r="E1298" t="s">
        <v>257</v>
      </c>
      <c r="F1298">
        <v>1.1364000000000001</v>
      </c>
      <c r="I1298" s="403">
        <v>43425.493750000001</v>
      </c>
      <c r="J1298">
        <v>1.1371</v>
      </c>
      <c r="K1298">
        <v>0</v>
      </c>
      <c r="M1298">
        <v>0.02</v>
      </c>
      <c r="N1298">
        <v>-0.68</v>
      </c>
      <c r="O1298">
        <v>1110</v>
      </c>
      <c r="P1298" t="s">
        <v>579</v>
      </c>
      <c r="Q1298">
        <v>508</v>
      </c>
      <c r="R1298" t="s">
        <v>97</v>
      </c>
    </row>
    <row r="1299" spans="1:18">
      <c r="A1299" s="542">
        <v>1298</v>
      </c>
      <c r="B1299" s="403">
        <v>43425.255555555559</v>
      </c>
      <c r="C1299" t="s">
        <v>97</v>
      </c>
      <c r="D1299">
        <v>0.01</v>
      </c>
      <c r="E1299" t="s">
        <v>257</v>
      </c>
      <c r="F1299">
        <v>1.1376999999999999</v>
      </c>
      <c r="I1299" s="403">
        <v>43425.493750000001</v>
      </c>
      <c r="J1299">
        <v>1.1371</v>
      </c>
      <c r="K1299">
        <v>0</v>
      </c>
      <c r="M1299">
        <v>0</v>
      </c>
      <c r="N1299">
        <v>0.6</v>
      </c>
      <c r="O1299">
        <v>1110</v>
      </c>
      <c r="P1299" t="s">
        <v>1310</v>
      </c>
      <c r="Q1299">
        <v>508</v>
      </c>
      <c r="R1299" t="s">
        <v>97</v>
      </c>
    </row>
    <row r="1300" spans="1:18">
      <c r="A1300" s="542">
        <v>1299</v>
      </c>
      <c r="B1300" s="403">
        <v>43425.326388888891</v>
      </c>
      <c r="C1300" t="s">
        <v>97</v>
      </c>
      <c r="D1300">
        <v>0.01</v>
      </c>
      <c r="E1300" t="s">
        <v>257</v>
      </c>
      <c r="F1300">
        <v>1.139</v>
      </c>
      <c r="I1300" s="403">
        <v>43425.493750000001</v>
      </c>
      <c r="J1300">
        <v>1.1371</v>
      </c>
      <c r="K1300">
        <v>0</v>
      </c>
      <c r="M1300">
        <v>0</v>
      </c>
      <c r="N1300">
        <v>1.9</v>
      </c>
      <c r="O1300">
        <v>1110</v>
      </c>
      <c r="P1300" t="s">
        <v>1309</v>
      </c>
      <c r="Q1300">
        <v>508</v>
      </c>
      <c r="R1300" t="s">
        <v>97</v>
      </c>
    </row>
    <row r="1301" spans="1:18">
      <c r="A1301" s="542">
        <v>1300</v>
      </c>
      <c r="B1301" s="403">
        <v>43425.402083333334</v>
      </c>
      <c r="C1301" t="s">
        <v>97</v>
      </c>
      <c r="D1301">
        <v>0.02</v>
      </c>
      <c r="E1301" t="s">
        <v>257</v>
      </c>
      <c r="F1301">
        <v>1.1404000000000001</v>
      </c>
      <c r="I1301" s="403">
        <v>43425.493750000001</v>
      </c>
      <c r="J1301">
        <v>1.1371</v>
      </c>
      <c r="K1301">
        <v>0</v>
      </c>
      <c r="M1301">
        <v>0</v>
      </c>
      <c r="N1301">
        <v>6.6</v>
      </c>
      <c r="O1301">
        <v>1110</v>
      </c>
      <c r="P1301" t="s">
        <v>1308</v>
      </c>
      <c r="Q1301">
        <v>508</v>
      </c>
      <c r="R1301" t="s">
        <v>97</v>
      </c>
    </row>
    <row r="1302" spans="1:18">
      <c r="A1302" s="542">
        <v>1301</v>
      </c>
      <c r="B1302" s="403">
        <v>43425.413888888892</v>
      </c>
      <c r="C1302" t="s">
        <v>96</v>
      </c>
      <c r="D1302">
        <v>0.01</v>
      </c>
      <c r="E1302" t="s">
        <v>257</v>
      </c>
      <c r="F1302">
        <v>1.1405000000000001</v>
      </c>
      <c r="I1302" s="403">
        <v>43425.461805555555</v>
      </c>
      <c r="J1302">
        <v>1.1406000000000001</v>
      </c>
      <c r="K1302">
        <v>0</v>
      </c>
      <c r="M1302">
        <v>0</v>
      </c>
      <c r="N1302">
        <v>0.1</v>
      </c>
      <c r="O1302">
        <v>1110</v>
      </c>
      <c r="P1302" t="s">
        <v>567</v>
      </c>
      <c r="Q1302">
        <v>509</v>
      </c>
      <c r="R1302" t="s">
        <v>96</v>
      </c>
    </row>
    <row r="1303" spans="1:18">
      <c r="A1303" s="542">
        <v>1302</v>
      </c>
      <c r="B1303" s="403">
        <v>43425.4375</v>
      </c>
      <c r="C1303" t="s">
        <v>96</v>
      </c>
      <c r="D1303">
        <v>0.01</v>
      </c>
      <c r="E1303" t="s">
        <v>257</v>
      </c>
      <c r="F1303">
        <v>1.1393</v>
      </c>
      <c r="I1303" s="403">
        <v>43425.461805555555</v>
      </c>
      <c r="J1303">
        <v>1.1406000000000001</v>
      </c>
      <c r="K1303">
        <v>0</v>
      </c>
      <c r="M1303">
        <v>0</v>
      </c>
      <c r="N1303">
        <v>1.3</v>
      </c>
      <c r="O1303">
        <v>1110</v>
      </c>
      <c r="P1303" t="s">
        <v>640</v>
      </c>
      <c r="Q1303">
        <v>509</v>
      </c>
      <c r="R1303" t="s">
        <v>96</v>
      </c>
    </row>
    <row r="1304" spans="1:18">
      <c r="A1304" s="542">
        <v>1303</v>
      </c>
      <c r="B1304" s="403">
        <v>43425.44027777778</v>
      </c>
      <c r="C1304" t="s">
        <v>96</v>
      </c>
      <c r="D1304">
        <v>0.01</v>
      </c>
      <c r="E1304" t="s">
        <v>257</v>
      </c>
      <c r="F1304">
        <v>1.1379999999999999</v>
      </c>
      <c r="I1304" s="403">
        <v>43425.461805555555</v>
      </c>
      <c r="J1304">
        <v>1.1406000000000001</v>
      </c>
      <c r="K1304">
        <v>0</v>
      </c>
      <c r="M1304">
        <v>0</v>
      </c>
      <c r="N1304">
        <v>2.6</v>
      </c>
      <c r="O1304">
        <v>1110</v>
      </c>
      <c r="P1304" t="s">
        <v>641</v>
      </c>
      <c r="Q1304">
        <v>509</v>
      </c>
      <c r="R1304" t="s">
        <v>96</v>
      </c>
    </row>
    <row r="1305" spans="1:18">
      <c r="A1305" s="542">
        <v>1304</v>
      </c>
      <c r="B1305" s="403">
        <v>43425.502083333333</v>
      </c>
      <c r="C1305" t="s">
        <v>97</v>
      </c>
      <c r="D1305">
        <v>0.01</v>
      </c>
      <c r="E1305" t="s">
        <v>257</v>
      </c>
      <c r="F1305">
        <v>1.1378999999999999</v>
      </c>
      <c r="I1305" s="403">
        <v>43425.67083333333</v>
      </c>
      <c r="J1305">
        <v>1.1403000000000001</v>
      </c>
      <c r="K1305">
        <v>0</v>
      </c>
      <c r="M1305">
        <v>0</v>
      </c>
      <c r="N1305">
        <v>-2.4</v>
      </c>
      <c r="O1305">
        <v>1110</v>
      </c>
      <c r="P1305" t="s">
        <v>579</v>
      </c>
      <c r="Q1305">
        <v>510</v>
      </c>
      <c r="R1305" t="s">
        <v>97</v>
      </c>
    </row>
    <row r="1306" spans="1:18">
      <c r="A1306" s="542">
        <v>1305</v>
      </c>
      <c r="B1306" s="403">
        <v>43425.512499999997</v>
      </c>
      <c r="C1306" t="s">
        <v>97</v>
      </c>
      <c r="D1306">
        <v>0.01</v>
      </c>
      <c r="E1306" t="s">
        <v>257</v>
      </c>
      <c r="F1306">
        <v>1.1391</v>
      </c>
      <c r="I1306" s="403">
        <v>43425.668055555558</v>
      </c>
      <c r="J1306">
        <v>1.1397999999999999</v>
      </c>
      <c r="K1306">
        <v>0</v>
      </c>
      <c r="M1306">
        <v>0</v>
      </c>
      <c r="N1306">
        <v>-0.7</v>
      </c>
      <c r="O1306">
        <v>1110</v>
      </c>
      <c r="P1306" t="s">
        <v>644</v>
      </c>
      <c r="Q1306">
        <v>510</v>
      </c>
      <c r="R1306" t="s">
        <v>97</v>
      </c>
    </row>
    <row r="1307" spans="1:18">
      <c r="A1307" s="542">
        <v>1306</v>
      </c>
      <c r="B1307" s="403">
        <v>43425.517361111109</v>
      </c>
      <c r="C1307" t="s">
        <v>97</v>
      </c>
      <c r="D1307">
        <v>0.01</v>
      </c>
      <c r="E1307" t="s">
        <v>257</v>
      </c>
      <c r="F1307">
        <v>1.1404000000000001</v>
      </c>
      <c r="I1307" s="403">
        <v>43425.668055555558</v>
      </c>
      <c r="J1307">
        <v>1.1397999999999999</v>
      </c>
      <c r="K1307">
        <v>0</v>
      </c>
      <c r="M1307">
        <v>0</v>
      </c>
      <c r="N1307">
        <v>0.6</v>
      </c>
      <c r="O1307">
        <v>1110</v>
      </c>
      <c r="P1307" t="s">
        <v>643</v>
      </c>
      <c r="Q1307">
        <v>510</v>
      </c>
      <c r="R1307" t="s">
        <v>97</v>
      </c>
    </row>
    <row r="1308" spans="1:18">
      <c r="A1308" s="542">
        <v>1309</v>
      </c>
      <c r="B1308" s="403">
        <v>43425.606944444444</v>
      </c>
      <c r="C1308" t="s">
        <v>97</v>
      </c>
      <c r="D1308">
        <v>0.02</v>
      </c>
      <c r="E1308" t="s">
        <v>257</v>
      </c>
      <c r="F1308">
        <v>1.1418999999999999</v>
      </c>
      <c r="I1308" s="403">
        <v>43425.668055555558</v>
      </c>
      <c r="J1308">
        <v>1.1397999999999999</v>
      </c>
      <c r="K1308">
        <v>0</v>
      </c>
      <c r="M1308">
        <v>0</v>
      </c>
      <c r="N1308">
        <v>4.2</v>
      </c>
      <c r="O1308">
        <v>1110</v>
      </c>
      <c r="P1308" t="s">
        <v>642</v>
      </c>
      <c r="Q1308">
        <v>510</v>
      </c>
      <c r="R1308" t="s">
        <v>97</v>
      </c>
    </row>
    <row r="1309" spans="1:18">
      <c r="A1309" s="542">
        <v>1307</v>
      </c>
      <c r="B1309" s="403">
        <v>43425.527777777781</v>
      </c>
      <c r="C1309" t="s">
        <v>96</v>
      </c>
      <c r="D1309">
        <v>0.01</v>
      </c>
      <c r="E1309" t="s">
        <v>257</v>
      </c>
      <c r="F1309">
        <v>1.141</v>
      </c>
      <c r="I1309" s="403">
        <v>43425.606249999997</v>
      </c>
      <c r="J1309">
        <v>1.1415999999999999</v>
      </c>
      <c r="K1309">
        <v>0</v>
      </c>
      <c r="M1309">
        <v>0</v>
      </c>
      <c r="N1309">
        <v>0.6</v>
      </c>
      <c r="O1309">
        <v>1110</v>
      </c>
      <c r="P1309" t="s">
        <v>579</v>
      </c>
      <c r="Q1309">
        <v>511</v>
      </c>
      <c r="R1309" t="s">
        <v>96</v>
      </c>
    </row>
    <row r="1310" spans="1:18">
      <c r="A1310" s="542">
        <v>1308</v>
      </c>
      <c r="B1310" s="403">
        <v>43425.545138888891</v>
      </c>
      <c r="C1310" t="s">
        <v>96</v>
      </c>
      <c r="D1310">
        <v>0.01</v>
      </c>
      <c r="E1310" t="s">
        <v>257</v>
      </c>
      <c r="F1310">
        <v>1.1397999999999999</v>
      </c>
      <c r="I1310" s="403">
        <v>43425.606249999997</v>
      </c>
      <c r="J1310">
        <v>1.1415999999999999</v>
      </c>
      <c r="K1310">
        <v>0</v>
      </c>
      <c r="M1310">
        <v>0</v>
      </c>
      <c r="N1310">
        <v>1.8</v>
      </c>
      <c r="O1310">
        <v>1110</v>
      </c>
      <c r="P1310" t="s">
        <v>1307</v>
      </c>
      <c r="Q1310">
        <v>511</v>
      </c>
      <c r="R1310" t="s">
        <v>96</v>
      </c>
    </row>
    <row r="1311" spans="1:18">
      <c r="A1311" s="542">
        <v>1310</v>
      </c>
      <c r="B1311" s="403">
        <v>43425.611111111109</v>
      </c>
      <c r="C1311" t="s">
        <v>96</v>
      </c>
      <c r="D1311">
        <v>0.01</v>
      </c>
      <c r="E1311" t="s">
        <v>257</v>
      </c>
      <c r="F1311">
        <v>1.1418999999999999</v>
      </c>
      <c r="I1311" s="403">
        <v>43426.472916666666</v>
      </c>
      <c r="J1311">
        <v>1.1423000000000001</v>
      </c>
      <c r="K1311">
        <v>0</v>
      </c>
      <c r="M1311">
        <v>-0.37</v>
      </c>
      <c r="N1311">
        <v>0.03</v>
      </c>
      <c r="O1311">
        <v>1110</v>
      </c>
      <c r="P1311" t="s">
        <v>579</v>
      </c>
      <c r="Q1311">
        <v>512</v>
      </c>
      <c r="R1311" t="s">
        <v>96</v>
      </c>
    </row>
    <row r="1312" spans="1:18">
      <c r="A1312" s="542">
        <v>1311</v>
      </c>
      <c r="B1312" s="403">
        <v>43425.630555555559</v>
      </c>
      <c r="C1312" t="s">
        <v>96</v>
      </c>
      <c r="D1312">
        <v>0.01</v>
      </c>
      <c r="E1312" t="s">
        <v>257</v>
      </c>
      <c r="F1312">
        <v>1.1406000000000001</v>
      </c>
      <c r="I1312" s="403">
        <v>43426.472916666666</v>
      </c>
      <c r="J1312">
        <v>1.1423000000000001</v>
      </c>
      <c r="K1312">
        <v>0</v>
      </c>
      <c r="M1312">
        <v>-0.37</v>
      </c>
      <c r="N1312">
        <v>1.33</v>
      </c>
      <c r="O1312">
        <v>1110</v>
      </c>
      <c r="P1312" t="s">
        <v>1306</v>
      </c>
      <c r="Q1312">
        <v>512</v>
      </c>
      <c r="R1312" t="s">
        <v>96</v>
      </c>
    </row>
    <row r="1313" spans="1:18">
      <c r="A1313" s="542">
        <v>1312</v>
      </c>
      <c r="B1313" s="403">
        <v>43425.664583333331</v>
      </c>
      <c r="C1313" t="s">
        <v>96</v>
      </c>
      <c r="D1313">
        <v>0.01</v>
      </c>
      <c r="E1313" t="s">
        <v>257</v>
      </c>
      <c r="F1313">
        <v>1.1393</v>
      </c>
      <c r="I1313" s="403">
        <v>43426.472916666666</v>
      </c>
      <c r="J1313">
        <v>1.1423000000000001</v>
      </c>
      <c r="K1313">
        <v>0</v>
      </c>
      <c r="M1313">
        <v>-0.37</v>
      </c>
      <c r="N1313">
        <v>2.63</v>
      </c>
      <c r="O1313">
        <v>1110</v>
      </c>
      <c r="P1313" t="s">
        <v>1305</v>
      </c>
      <c r="Q1313">
        <v>512</v>
      </c>
      <c r="R1313" t="s">
        <v>96</v>
      </c>
    </row>
    <row r="1314" spans="1:18">
      <c r="A1314" s="542">
        <v>1313</v>
      </c>
      <c r="B1314" s="403">
        <v>43425.732638888891</v>
      </c>
      <c r="C1314" t="s">
        <v>97</v>
      </c>
      <c r="D1314">
        <v>0.01</v>
      </c>
      <c r="E1314" t="s">
        <v>257</v>
      </c>
      <c r="F1314">
        <v>1.1404000000000001</v>
      </c>
      <c r="I1314" s="403">
        <v>43425.75</v>
      </c>
      <c r="J1314">
        <v>1.1392</v>
      </c>
      <c r="K1314">
        <v>0</v>
      </c>
      <c r="M1314">
        <v>0</v>
      </c>
      <c r="N1314">
        <v>1.2</v>
      </c>
      <c r="O1314">
        <v>1110</v>
      </c>
      <c r="P1314" t="s">
        <v>567</v>
      </c>
      <c r="Q1314">
        <v>513</v>
      </c>
      <c r="R1314" t="s">
        <v>97</v>
      </c>
    </row>
    <row r="1315" spans="1:18">
      <c r="A1315" s="542">
        <v>1314</v>
      </c>
      <c r="B1315" s="403">
        <v>43426.309027777781</v>
      </c>
      <c r="C1315" t="s">
        <v>97</v>
      </c>
      <c r="D1315">
        <v>0.01</v>
      </c>
      <c r="E1315" t="s">
        <v>257</v>
      </c>
      <c r="F1315">
        <v>1.1405000000000001</v>
      </c>
      <c r="I1315" s="403">
        <v>43426.517361111109</v>
      </c>
      <c r="J1315">
        <v>1.1405000000000001</v>
      </c>
      <c r="K1315">
        <v>0</v>
      </c>
      <c r="M1315">
        <v>0</v>
      </c>
      <c r="N1315">
        <v>0</v>
      </c>
      <c r="O1315">
        <v>1110</v>
      </c>
      <c r="P1315" t="s">
        <v>579</v>
      </c>
      <c r="Q1315">
        <v>514</v>
      </c>
      <c r="R1315" t="s">
        <v>97</v>
      </c>
    </row>
    <row r="1316" spans="1:18">
      <c r="A1316" s="542">
        <v>1315</v>
      </c>
      <c r="B1316" s="403">
        <v>43426.470833333333</v>
      </c>
      <c r="C1316" t="s">
        <v>97</v>
      </c>
      <c r="D1316">
        <v>0.01</v>
      </c>
      <c r="E1316" t="s">
        <v>257</v>
      </c>
      <c r="F1316">
        <v>1.1417999999999999</v>
      </c>
      <c r="I1316" s="403">
        <v>43426.517361111109</v>
      </c>
      <c r="J1316">
        <v>1.1405000000000001</v>
      </c>
      <c r="K1316">
        <v>0</v>
      </c>
      <c r="M1316">
        <v>0</v>
      </c>
      <c r="N1316">
        <v>1.3</v>
      </c>
      <c r="O1316">
        <v>1110</v>
      </c>
      <c r="P1316" t="s">
        <v>645</v>
      </c>
      <c r="Q1316">
        <v>514</v>
      </c>
      <c r="R1316" t="s">
        <v>97</v>
      </c>
    </row>
    <row r="1317" spans="1:18">
      <c r="A1317" s="542">
        <v>1316</v>
      </c>
      <c r="B1317" s="403">
        <v>43426.480555555558</v>
      </c>
      <c r="C1317" t="s">
        <v>97</v>
      </c>
      <c r="D1317">
        <v>0.01</v>
      </c>
      <c r="E1317" t="s">
        <v>257</v>
      </c>
      <c r="F1317">
        <v>1.1431</v>
      </c>
      <c r="I1317" s="403">
        <v>43426.517361111109</v>
      </c>
      <c r="J1317">
        <v>1.1405000000000001</v>
      </c>
      <c r="K1317">
        <v>0</v>
      </c>
      <c r="M1317">
        <v>0</v>
      </c>
      <c r="N1317">
        <v>2.6</v>
      </c>
      <c r="O1317">
        <v>1110</v>
      </c>
      <c r="P1317" t="s">
        <v>646</v>
      </c>
      <c r="Q1317">
        <v>514</v>
      </c>
      <c r="R1317" t="s">
        <v>97</v>
      </c>
    </row>
    <row r="1318" spans="1:18">
      <c r="A1318" s="542">
        <v>1317</v>
      </c>
      <c r="B1318" s="403">
        <v>43426.522222222222</v>
      </c>
      <c r="C1318" t="s">
        <v>97</v>
      </c>
      <c r="D1318">
        <v>0.01</v>
      </c>
      <c r="E1318" t="s">
        <v>257</v>
      </c>
      <c r="F1318">
        <v>1.1409</v>
      </c>
      <c r="I1318" s="403">
        <v>43426.668749999997</v>
      </c>
      <c r="J1318">
        <v>1.1396999999999999</v>
      </c>
      <c r="K1318">
        <v>0</v>
      </c>
      <c r="M1318">
        <v>0</v>
      </c>
      <c r="N1318">
        <v>1.2</v>
      </c>
      <c r="O1318">
        <v>1110</v>
      </c>
      <c r="P1318" t="s">
        <v>579</v>
      </c>
      <c r="Q1318">
        <v>515</v>
      </c>
      <c r="R1318" t="s">
        <v>97</v>
      </c>
    </row>
    <row r="1319" spans="1:18">
      <c r="A1319" s="542">
        <v>1318</v>
      </c>
      <c r="B1319" s="403">
        <v>43426.583333333336</v>
      </c>
      <c r="C1319" t="s">
        <v>96</v>
      </c>
      <c r="D1319">
        <v>0.01</v>
      </c>
      <c r="E1319" t="s">
        <v>257</v>
      </c>
      <c r="F1319">
        <v>1.1408</v>
      </c>
      <c r="I1319" s="403">
        <v>43427.206250000003</v>
      </c>
      <c r="J1319">
        <v>1.1415</v>
      </c>
      <c r="K1319">
        <v>0</v>
      </c>
      <c r="M1319">
        <v>-0.12</v>
      </c>
      <c r="N1319">
        <v>0.57999999999999996</v>
      </c>
      <c r="O1319">
        <v>1110</v>
      </c>
      <c r="P1319" t="s">
        <v>579</v>
      </c>
      <c r="Q1319">
        <v>516</v>
      </c>
      <c r="R1319" t="s">
        <v>96</v>
      </c>
    </row>
    <row r="1320" spans="1:18">
      <c r="A1320" s="542">
        <v>1319</v>
      </c>
      <c r="B1320" s="403">
        <v>43426.668749999997</v>
      </c>
      <c r="C1320" t="s">
        <v>96</v>
      </c>
      <c r="D1320">
        <v>0.01</v>
      </c>
      <c r="E1320" t="s">
        <v>257</v>
      </c>
      <c r="F1320">
        <v>1.1395999999999999</v>
      </c>
      <c r="I1320" s="403">
        <v>43427.206250000003</v>
      </c>
      <c r="J1320">
        <v>1.1415</v>
      </c>
      <c r="K1320">
        <v>0</v>
      </c>
      <c r="M1320">
        <v>-0.12</v>
      </c>
      <c r="N1320">
        <v>1.78</v>
      </c>
      <c r="O1320">
        <v>1110</v>
      </c>
      <c r="P1320" t="s">
        <v>1304</v>
      </c>
      <c r="Q1320">
        <v>516</v>
      </c>
      <c r="R1320" t="s">
        <v>96</v>
      </c>
    </row>
    <row r="1321" spans="1:18">
      <c r="A1321" s="542">
        <v>1320</v>
      </c>
      <c r="B1321" s="403">
        <v>43426.671527777777</v>
      </c>
      <c r="C1321" t="s">
        <v>97</v>
      </c>
      <c r="D1321">
        <v>0.01</v>
      </c>
      <c r="E1321" t="s">
        <v>257</v>
      </c>
      <c r="F1321">
        <v>1.1399999999999999</v>
      </c>
      <c r="I1321" s="403">
        <v>43427.395833333336</v>
      </c>
      <c r="J1321">
        <v>1.1394</v>
      </c>
      <c r="K1321">
        <v>0</v>
      </c>
      <c r="M1321">
        <v>0.02</v>
      </c>
      <c r="N1321">
        <v>0.62</v>
      </c>
      <c r="O1321">
        <v>1110</v>
      </c>
      <c r="P1321" t="s">
        <v>579</v>
      </c>
      <c r="Q1321">
        <v>517</v>
      </c>
      <c r="R1321" t="s">
        <v>97</v>
      </c>
    </row>
    <row r="1322" spans="1:18">
      <c r="A1322" s="542">
        <v>1321</v>
      </c>
      <c r="B1322" s="403">
        <v>43427.192361111112</v>
      </c>
      <c r="C1322" t="s">
        <v>97</v>
      </c>
      <c r="D1322">
        <v>0.01</v>
      </c>
      <c r="E1322" t="s">
        <v>257</v>
      </c>
      <c r="F1322">
        <v>1.1412</v>
      </c>
      <c r="I1322" s="403">
        <v>43427.395833333336</v>
      </c>
      <c r="J1322">
        <v>1.1394</v>
      </c>
      <c r="K1322">
        <v>0</v>
      </c>
      <c r="M1322">
        <v>0</v>
      </c>
      <c r="N1322">
        <v>1.8</v>
      </c>
      <c r="O1322">
        <v>1110</v>
      </c>
      <c r="P1322" t="s">
        <v>1303</v>
      </c>
      <c r="Q1322">
        <v>517</v>
      </c>
      <c r="R1322" t="s">
        <v>97</v>
      </c>
    </row>
    <row r="1323" spans="1:18">
      <c r="A1323" s="542">
        <v>1322</v>
      </c>
      <c r="B1323" s="403">
        <v>43427.398611111108</v>
      </c>
      <c r="C1323" t="s">
        <v>96</v>
      </c>
      <c r="D1323">
        <v>0.01</v>
      </c>
      <c r="E1323" t="s">
        <v>257</v>
      </c>
      <c r="F1323">
        <v>1.1384000000000001</v>
      </c>
      <c r="I1323" s="403">
        <v>43430.392361111109</v>
      </c>
      <c r="J1323">
        <v>1.1375</v>
      </c>
      <c r="K1323">
        <v>0</v>
      </c>
      <c r="M1323">
        <v>-0.12</v>
      </c>
      <c r="N1323">
        <v>-1.02</v>
      </c>
      <c r="O1323">
        <v>1110</v>
      </c>
      <c r="P1323" t="s">
        <v>579</v>
      </c>
      <c r="Q1323">
        <v>518</v>
      </c>
      <c r="R1323" t="s">
        <v>96</v>
      </c>
    </row>
    <row r="1324" spans="1:18">
      <c r="A1324" s="542">
        <v>1323</v>
      </c>
      <c r="B1324" s="403">
        <v>43427.402083333334</v>
      </c>
      <c r="C1324" t="s">
        <v>96</v>
      </c>
      <c r="D1324">
        <v>0.01</v>
      </c>
      <c r="E1324" t="s">
        <v>257</v>
      </c>
      <c r="F1324">
        <v>1.1371</v>
      </c>
      <c r="I1324" s="403">
        <v>43430.392361111109</v>
      </c>
      <c r="J1324">
        <v>1.1375</v>
      </c>
      <c r="K1324">
        <v>0</v>
      </c>
      <c r="M1324">
        <v>-0.12</v>
      </c>
      <c r="N1324">
        <v>0.28000000000000003</v>
      </c>
      <c r="O1324">
        <v>1110</v>
      </c>
      <c r="P1324" t="s">
        <v>1301</v>
      </c>
      <c r="Q1324">
        <v>518</v>
      </c>
      <c r="R1324" t="s">
        <v>96</v>
      </c>
    </row>
    <row r="1325" spans="1:18">
      <c r="A1325" s="542">
        <v>1325</v>
      </c>
      <c r="B1325" s="403">
        <v>43427.484027777777</v>
      </c>
      <c r="C1325" t="s">
        <v>96</v>
      </c>
      <c r="D1325">
        <v>0.01</v>
      </c>
      <c r="E1325" t="s">
        <v>257</v>
      </c>
      <c r="F1325">
        <v>1.1357999999999999</v>
      </c>
      <c r="I1325" s="403">
        <v>43430.392361111109</v>
      </c>
      <c r="J1325">
        <v>1.1375</v>
      </c>
      <c r="K1325">
        <v>0</v>
      </c>
      <c r="M1325">
        <v>-0.12</v>
      </c>
      <c r="N1325">
        <v>1.58</v>
      </c>
      <c r="O1325">
        <v>1110</v>
      </c>
      <c r="P1325" t="s">
        <v>1300</v>
      </c>
      <c r="Q1325">
        <v>518</v>
      </c>
      <c r="R1325" t="s">
        <v>96</v>
      </c>
    </row>
    <row r="1326" spans="1:18">
      <c r="A1326" s="542">
        <v>1326</v>
      </c>
      <c r="B1326" s="403">
        <v>43427.513888888891</v>
      </c>
      <c r="C1326" t="s">
        <v>96</v>
      </c>
      <c r="D1326">
        <v>0.02</v>
      </c>
      <c r="E1326" t="s">
        <v>257</v>
      </c>
      <c r="F1326">
        <v>1.1343000000000001</v>
      </c>
      <c r="I1326" s="403">
        <v>43430.392361111109</v>
      </c>
      <c r="J1326">
        <v>1.1375</v>
      </c>
      <c r="K1326">
        <v>0</v>
      </c>
      <c r="M1326">
        <v>-0.25</v>
      </c>
      <c r="N1326">
        <v>6.15</v>
      </c>
      <c r="O1326">
        <v>1110</v>
      </c>
      <c r="P1326" t="s">
        <v>1299</v>
      </c>
      <c r="Q1326">
        <v>518</v>
      </c>
      <c r="R1326" t="s">
        <v>96</v>
      </c>
    </row>
    <row r="1327" spans="1:18">
      <c r="A1327" s="542">
        <v>1324</v>
      </c>
      <c r="B1327" s="403">
        <v>43427.414583333331</v>
      </c>
      <c r="C1327" t="s">
        <v>97</v>
      </c>
      <c r="D1327">
        <v>0.01</v>
      </c>
      <c r="E1327" t="s">
        <v>257</v>
      </c>
      <c r="F1327">
        <v>1.1371</v>
      </c>
      <c r="I1327" s="403">
        <v>43427.48333333333</v>
      </c>
      <c r="J1327">
        <v>1.1358999999999999</v>
      </c>
      <c r="K1327">
        <v>0</v>
      </c>
      <c r="M1327">
        <v>0</v>
      </c>
      <c r="N1327">
        <v>1.2</v>
      </c>
      <c r="O1327">
        <v>1110</v>
      </c>
      <c r="P1327" t="s">
        <v>579</v>
      </c>
      <c r="Q1327">
        <v>519</v>
      </c>
      <c r="R1327" t="s">
        <v>97</v>
      </c>
    </row>
    <row r="1328" spans="1:18">
      <c r="A1328" s="542">
        <v>1327</v>
      </c>
      <c r="B1328" s="403">
        <v>43427.518750000003</v>
      </c>
      <c r="C1328" t="s">
        <v>97</v>
      </c>
      <c r="D1328">
        <v>0.01</v>
      </c>
      <c r="E1328" t="s">
        <v>257</v>
      </c>
      <c r="F1328">
        <v>1.1343000000000001</v>
      </c>
      <c r="I1328" s="403">
        <v>43427.713888888888</v>
      </c>
      <c r="J1328">
        <v>1.1337999999999999</v>
      </c>
      <c r="K1328">
        <v>0</v>
      </c>
      <c r="M1328">
        <v>0</v>
      </c>
      <c r="N1328">
        <v>0.5</v>
      </c>
      <c r="O1328">
        <v>1110</v>
      </c>
      <c r="P1328" t="s">
        <v>579</v>
      </c>
      <c r="Q1328">
        <v>520</v>
      </c>
      <c r="R1328" t="s">
        <v>97</v>
      </c>
    </row>
    <row r="1329" spans="1:18">
      <c r="A1329" s="542">
        <v>1328</v>
      </c>
      <c r="B1329" s="403">
        <v>43427.556944444441</v>
      </c>
      <c r="C1329" t="s">
        <v>97</v>
      </c>
      <c r="D1329">
        <v>0.01</v>
      </c>
      <c r="E1329" t="s">
        <v>257</v>
      </c>
      <c r="F1329">
        <v>1.1355999999999999</v>
      </c>
      <c r="I1329" s="403">
        <v>43427.713888888888</v>
      </c>
      <c r="J1329">
        <v>1.1337999999999999</v>
      </c>
      <c r="K1329">
        <v>0</v>
      </c>
      <c r="M1329">
        <v>0</v>
      </c>
      <c r="N1329">
        <v>1.8</v>
      </c>
      <c r="O1329">
        <v>1110</v>
      </c>
      <c r="P1329" t="s">
        <v>1302</v>
      </c>
      <c r="Q1329">
        <v>520</v>
      </c>
      <c r="R1329" t="s">
        <v>97</v>
      </c>
    </row>
    <row r="1330" spans="1:18">
      <c r="A1330" s="542">
        <v>1329</v>
      </c>
      <c r="B1330" s="403">
        <v>43427.719444444447</v>
      </c>
      <c r="C1330" t="s">
        <v>97</v>
      </c>
      <c r="D1330">
        <v>0.01</v>
      </c>
      <c r="E1330" t="s">
        <v>257</v>
      </c>
      <c r="F1330">
        <v>1.1338999999999999</v>
      </c>
      <c r="I1330" s="403">
        <v>43430.112500000003</v>
      </c>
      <c r="J1330">
        <v>1.1327</v>
      </c>
      <c r="K1330">
        <v>0</v>
      </c>
      <c r="M1330">
        <v>0.02</v>
      </c>
      <c r="N1330">
        <v>1.22</v>
      </c>
      <c r="O1330">
        <v>1110</v>
      </c>
      <c r="P1330" t="s">
        <v>579</v>
      </c>
      <c r="Q1330">
        <v>521</v>
      </c>
      <c r="R1330" t="s">
        <v>97</v>
      </c>
    </row>
    <row r="1331" spans="1:18">
      <c r="A1331" s="542">
        <v>1330</v>
      </c>
      <c r="B1331" s="403">
        <v>43430.355555555558</v>
      </c>
      <c r="C1331" t="s">
        <v>97</v>
      </c>
      <c r="D1331">
        <v>0.01</v>
      </c>
      <c r="E1331" t="s">
        <v>257</v>
      </c>
      <c r="F1331">
        <v>1.1369</v>
      </c>
      <c r="I1331" s="403">
        <v>43430.372916666667</v>
      </c>
      <c r="J1331">
        <v>1.1356999999999999</v>
      </c>
      <c r="K1331">
        <v>0</v>
      </c>
      <c r="M1331">
        <v>0</v>
      </c>
      <c r="N1331">
        <v>1.2</v>
      </c>
      <c r="O1331">
        <v>1110</v>
      </c>
      <c r="P1331" t="s">
        <v>567</v>
      </c>
      <c r="Q1331">
        <v>522</v>
      </c>
      <c r="R1331" t="s">
        <v>97</v>
      </c>
    </row>
    <row r="1332" spans="1:18">
      <c r="A1332" s="542">
        <v>1331</v>
      </c>
      <c r="B1332" s="403">
        <v>43430.37777777778</v>
      </c>
      <c r="C1332" t="s">
        <v>97</v>
      </c>
      <c r="D1332">
        <v>0.01</v>
      </c>
      <c r="E1332" t="s">
        <v>257</v>
      </c>
      <c r="F1332">
        <v>1.137</v>
      </c>
      <c r="I1332" s="403">
        <v>43430.581250000003</v>
      </c>
      <c r="J1332">
        <v>1.1357999999999999</v>
      </c>
      <c r="K1332">
        <v>0</v>
      </c>
      <c r="M1332">
        <v>0</v>
      </c>
      <c r="N1332">
        <v>1.2</v>
      </c>
      <c r="O1332">
        <v>1110</v>
      </c>
      <c r="P1332" t="s">
        <v>579</v>
      </c>
      <c r="Q1332">
        <v>523</v>
      </c>
      <c r="R1332" t="s">
        <v>97</v>
      </c>
    </row>
    <row r="1333" spans="1:18">
      <c r="A1333" s="542">
        <v>1332</v>
      </c>
      <c r="B1333" s="403">
        <v>43430.408333333333</v>
      </c>
      <c r="C1333" t="s">
        <v>96</v>
      </c>
      <c r="D1333">
        <v>0.01</v>
      </c>
      <c r="E1333" t="s">
        <v>257</v>
      </c>
      <c r="F1333">
        <v>1.137</v>
      </c>
      <c r="I1333" s="403">
        <v>43430.438888888886</v>
      </c>
      <c r="J1333">
        <v>1.1382000000000001</v>
      </c>
      <c r="K1333">
        <v>0</v>
      </c>
      <c r="M1333">
        <v>0</v>
      </c>
      <c r="N1333">
        <v>1.2</v>
      </c>
      <c r="O1333">
        <v>1110</v>
      </c>
      <c r="P1333" t="s">
        <v>567</v>
      </c>
      <c r="Q1333">
        <v>524</v>
      </c>
      <c r="R1333" t="s">
        <v>96</v>
      </c>
    </row>
    <row r="1334" spans="1:18">
      <c r="A1334" s="542">
        <v>1333</v>
      </c>
      <c r="B1334" s="403">
        <v>43430.441666666666</v>
      </c>
      <c r="C1334" t="s">
        <v>96</v>
      </c>
      <c r="D1334">
        <v>0.01</v>
      </c>
      <c r="E1334" t="s">
        <v>257</v>
      </c>
      <c r="F1334">
        <v>1.1378999999999999</v>
      </c>
      <c r="I1334" s="403">
        <v>43432.751388888886</v>
      </c>
      <c r="J1334">
        <v>1.1329</v>
      </c>
      <c r="K1334">
        <v>0</v>
      </c>
      <c r="M1334">
        <v>-0.24</v>
      </c>
      <c r="N1334">
        <v>-5.24</v>
      </c>
      <c r="O1334">
        <v>1110</v>
      </c>
      <c r="P1334" t="s">
        <v>579</v>
      </c>
      <c r="Q1334">
        <v>525</v>
      </c>
      <c r="R1334" t="s">
        <v>96</v>
      </c>
    </row>
    <row r="1335" spans="1:18">
      <c r="A1335" s="542">
        <v>1334</v>
      </c>
      <c r="B1335" s="403">
        <v>43430.474305555559</v>
      </c>
      <c r="C1335" t="s">
        <v>96</v>
      </c>
      <c r="D1335">
        <v>0.01</v>
      </c>
      <c r="E1335" t="s">
        <v>257</v>
      </c>
      <c r="F1335">
        <v>1.1366000000000001</v>
      </c>
      <c r="I1335" s="403">
        <v>43432.751388888886</v>
      </c>
      <c r="J1335">
        <v>1.1329</v>
      </c>
      <c r="K1335">
        <v>0</v>
      </c>
      <c r="M1335">
        <v>-0.24</v>
      </c>
      <c r="N1335">
        <v>-3.94</v>
      </c>
      <c r="O1335">
        <v>1110</v>
      </c>
      <c r="P1335" t="s">
        <v>1295</v>
      </c>
      <c r="Q1335">
        <v>525</v>
      </c>
      <c r="R1335" t="s">
        <v>96</v>
      </c>
    </row>
    <row r="1336" spans="1:18">
      <c r="A1336" s="542">
        <v>1336</v>
      </c>
      <c r="B1336" s="403">
        <v>43430.661111111112</v>
      </c>
      <c r="C1336" t="s">
        <v>96</v>
      </c>
      <c r="D1336">
        <v>0.01</v>
      </c>
      <c r="E1336" t="s">
        <v>257</v>
      </c>
      <c r="F1336">
        <v>1.1353</v>
      </c>
      <c r="I1336" s="403">
        <v>43432.751388888886</v>
      </c>
      <c r="J1336">
        <v>1.1329</v>
      </c>
      <c r="K1336">
        <v>0</v>
      </c>
      <c r="M1336">
        <v>-0.24</v>
      </c>
      <c r="N1336">
        <v>-2.64</v>
      </c>
      <c r="O1336">
        <v>1110</v>
      </c>
      <c r="P1336" t="s">
        <v>1294</v>
      </c>
      <c r="Q1336">
        <v>525</v>
      </c>
      <c r="R1336" t="s">
        <v>96</v>
      </c>
    </row>
    <row r="1337" spans="1:18">
      <c r="A1337" s="542">
        <v>1338</v>
      </c>
      <c r="B1337" s="403">
        <v>43430.706944444442</v>
      </c>
      <c r="C1337" t="s">
        <v>96</v>
      </c>
      <c r="D1337">
        <v>0.02</v>
      </c>
      <c r="E1337" t="s">
        <v>257</v>
      </c>
      <c r="F1337">
        <v>1.1338999999999999</v>
      </c>
      <c r="I1337" s="403">
        <v>43432.751388888886</v>
      </c>
      <c r="J1337">
        <v>1.1329</v>
      </c>
      <c r="K1337">
        <v>0</v>
      </c>
      <c r="M1337">
        <v>-0.5</v>
      </c>
      <c r="N1337">
        <v>-2.5</v>
      </c>
      <c r="O1337">
        <v>1110</v>
      </c>
      <c r="P1337" t="s">
        <v>1293</v>
      </c>
      <c r="Q1337">
        <v>525</v>
      </c>
      <c r="R1337" t="s">
        <v>96</v>
      </c>
    </row>
    <row r="1338" spans="1:18">
      <c r="A1338" s="542">
        <v>1341</v>
      </c>
      <c r="B1338" s="403">
        <v>43431.352083333331</v>
      </c>
      <c r="C1338" t="s">
        <v>96</v>
      </c>
      <c r="D1338">
        <v>0.03</v>
      </c>
      <c r="E1338" t="s">
        <v>257</v>
      </c>
      <c r="F1338">
        <v>1.1316999999999999</v>
      </c>
      <c r="I1338" s="403">
        <v>43432.751388888886</v>
      </c>
      <c r="J1338">
        <v>1.1329</v>
      </c>
      <c r="K1338">
        <v>0</v>
      </c>
      <c r="M1338">
        <v>-0.37</v>
      </c>
      <c r="N1338">
        <v>3.23</v>
      </c>
      <c r="O1338">
        <v>1110</v>
      </c>
      <c r="P1338" t="s">
        <v>1292</v>
      </c>
      <c r="Q1338">
        <v>525</v>
      </c>
      <c r="R1338" t="s">
        <v>96</v>
      </c>
    </row>
    <row r="1339" spans="1:18">
      <c r="A1339" s="542">
        <v>1346</v>
      </c>
      <c r="B1339" s="403">
        <v>43431.67083333333</v>
      </c>
      <c r="C1339" t="s">
        <v>96</v>
      </c>
      <c r="D1339">
        <v>0.04</v>
      </c>
      <c r="E1339" t="s">
        <v>257</v>
      </c>
      <c r="F1339">
        <v>1.1297999999999999</v>
      </c>
      <c r="I1339" s="403">
        <v>43432.751388888886</v>
      </c>
      <c r="J1339">
        <v>1.1329</v>
      </c>
      <c r="K1339">
        <v>0</v>
      </c>
      <c r="M1339">
        <v>-0.5</v>
      </c>
      <c r="N1339">
        <v>11.9</v>
      </c>
      <c r="O1339">
        <v>1110</v>
      </c>
      <c r="P1339" t="s">
        <v>1291</v>
      </c>
      <c r="Q1339">
        <v>525</v>
      </c>
      <c r="R1339" t="s">
        <v>96</v>
      </c>
    </row>
    <row r="1340" spans="1:18">
      <c r="A1340" s="542">
        <v>1348</v>
      </c>
      <c r="B1340" s="403">
        <v>43431.763888888891</v>
      </c>
      <c r="C1340" t="s">
        <v>96</v>
      </c>
      <c r="D1340">
        <v>0.06</v>
      </c>
      <c r="E1340" t="s">
        <v>257</v>
      </c>
      <c r="F1340">
        <v>1.1278999999999999</v>
      </c>
      <c r="I1340" s="403">
        <v>43432.751388888886</v>
      </c>
      <c r="J1340">
        <v>1.1329</v>
      </c>
      <c r="K1340">
        <v>0</v>
      </c>
      <c r="M1340">
        <v>-0.74</v>
      </c>
      <c r="N1340">
        <v>29.26</v>
      </c>
      <c r="O1340">
        <v>1110</v>
      </c>
      <c r="P1340" t="s">
        <v>1290</v>
      </c>
      <c r="Q1340">
        <v>525</v>
      </c>
      <c r="R1340" t="s">
        <v>96</v>
      </c>
    </row>
    <row r="1341" spans="1:18">
      <c r="A1341" s="542">
        <v>1335</v>
      </c>
      <c r="B1341" s="403">
        <v>43430.602083333331</v>
      </c>
      <c r="C1341" t="s">
        <v>97</v>
      </c>
      <c r="D1341">
        <v>0.01</v>
      </c>
      <c r="E1341" t="s">
        <v>257</v>
      </c>
      <c r="F1341">
        <v>1.1369</v>
      </c>
      <c r="I1341" s="403">
        <v>43430.626388888886</v>
      </c>
      <c r="J1341">
        <v>1.1356999999999999</v>
      </c>
      <c r="K1341">
        <v>0</v>
      </c>
      <c r="M1341">
        <v>0</v>
      </c>
      <c r="N1341">
        <v>1.2</v>
      </c>
      <c r="O1341">
        <v>1110</v>
      </c>
      <c r="P1341" t="s">
        <v>567</v>
      </c>
      <c r="Q1341">
        <v>526</v>
      </c>
      <c r="R1341" t="s">
        <v>97</v>
      </c>
    </row>
    <row r="1342" spans="1:18">
      <c r="A1342" s="542">
        <v>1337</v>
      </c>
      <c r="B1342" s="403">
        <v>43430.675000000003</v>
      </c>
      <c r="C1342" t="s">
        <v>97</v>
      </c>
      <c r="D1342">
        <v>0.01</v>
      </c>
      <c r="E1342" t="s">
        <v>257</v>
      </c>
      <c r="F1342">
        <v>1.1355999999999999</v>
      </c>
      <c r="I1342" s="403">
        <v>43430.681944444441</v>
      </c>
      <c r="J1342">
        <v>1.1344000000000001</v>
      </c>
      <c r="K1342">
        <v>0</v>
      </c>
      <c r="M1342">
        <v>0</v>
      </c>
      <c r="N1342">
        <v>1.2</v>
      </c>
      <c r="O1342">
        <v>1110</v>
      </c>
      <c r="P1342" t="s">
        <v>567</v>
      </c>
      <c r="Q1342">
        <v>527</v>
      </c>
      <c r="R1342" t="s">
        <v>97</v>
      </c>
    </row>
    <row r="1343" spans="1:18">
      <c r="A1343" s="542">
        <v>1339</v>
      </c>
      <c r="B1343" s="403">
        <v>43430.712500000001</v>
      </c>
      <c r="C1343" t="s">
        <v>97</v>
      </c>
      <c r="D1343">
        <v>0.01</v>
      </c>
      <c r="E1343" t="s">
        <v>257</v>
      </c>
      <c r="F1343">
        <v>1.1341000000000001</v>
      </c>
      <c r="I1343" s="403">
        <v>43430.804861111108</v>
      </c>
      <c r="J1343">
        <v>1.1329</v>
      </c>
      <c r="K1343">
        <v>0</v>
      </c>
      <c r="M1343">
        <v>0</v>
      </c>
      <c r="N1343">
        <v>1.2</v>
      </c>
      <c r="O1343">
        <v>1110</v>
      </c>
      <c r="P1343" t="s">
        <v>567</v>
      </c>
      <c r="Q1343">
        <v>528</v>
      </c>
      <c r="R1343" t="s">
        <v>97</v>
      </c>
    </row>
    <row r="1344" spans="1:18">
      <c r="A1344" s="542">
        <v>1340</v>
      </c>
      <c r="B1344" s="403">
        <v>43431.337500000001</v>
      </c>
      <c r="C1344" t="s">
        <v>97</v>
      </c>
      <c r="D1344">
        <v>0.01</v>
      </c>
      <c r="E1344" t="s">
        <v>257</v>
      </c>
      <c r="F1344">
        <v>1.1332</v>
      </c>
      <c r="I1344" s="403">
        <v>43431.351388888892</v>
      </c>
      <c r="J1344">
        <v>1.1317999999999999</v>
      </c>
      <c r="K1344">
        <v>0</v>
      </c>
      <c r="M1344">
        <v>0</v>
      </c>
      <c r="N1344">
        <v>1.4</v>
      </c>
      <c r="O1344">
        <v>1110</v>
      </c>
      <c r="P1344" t="s">
        <v>581</v>
      </c>
      <c r="Q1344">
        <v>529</v>
      </c>
      <c r="R1344" t="s">
        <v>97</v>
      </c>
    </row>
    <row r="1345" spans="1:18">
      <c r="A1345" s="542">
        <v>1342</v>
      </c>
      <c r="B1345" s="403">
        <v>43431.405555555553</v>
      </c>
      <c r="C1345" t="s">
        <v>97</v>
      </c>
      <c r="D1345">
        <v>0.01</v>
      </c>
      <c r="E1345" t="s">
        <v>257</v>
      </c>
      <c r="F1345">
        <v>1.1315</v>
      </c>
      <c r="I1345" s="403">
        <v>43431.493055555555</v>
      </c>
      <c r="J1345">
        <v>1.1311</v>
      </c>
      <c r="K1345">
        <v>0</v>
      </c>
      <c r="M1345">
        <v>0</v>
      </c>
      <c r="N1345">
        <v>0.4</v>
      </c>
      <c r="O1345">
        <v>1110</v>
      </c>
      <c r="P1345" t="s">
        <v>579</v>
      </c>
      <c r="Q1345">
        <v>530</v>
      </c>
      <c r="R1345" t="s">
        <v>97</v>
      </c>
    </row>
    <row r="1346" spans="1:18">
      <c r="A1346" s="542">
        <v>1343</v>
      </c>
      <c r="B1346" s="403">
        <v>43431.472222222219</v>
      </c>
      <c r="C1346" t="s">
        <v>97</v>
      </c>
      <c r="D1346">
        <v>0.01</v>
      </c>
      <c r="E1346" t="s">
        <v>257</v>
      </c>
      <c r="F1346">
        <v>1.133</v>
      </c>
      <c r="I1346" s="403">
        <v>43431.493055555555</v>
      </c>
      <c r="J1346">
        <v>1.1311</v>
      </c>
      <c r="K1346">
        <v>0</v>
      </c>
      <c r="M1346">
        <v>0</v>
      </c>
      <c r="N1346">
        <v>1.9</v>
      </c>
      <c r="O1346">
        <v>1110</v>
      </c>
      <c r="P1346" t="s">
        <v>1298</v>
      </c>
      <c r="Q1346">
        <v>530</v>
      </c>
      <c r="R1346" t="s">
        <v>97</v>
      </c>
    </row>
    <row r="1347" spans="1:18">
      <c r="A1347" s="542">
        <v>1344</v>
      </c>
      <c r="B1347" s="403">
        <v>43431.5</v>
      </c>
      <c r="C1347" t="s">
        <v>97</v>
      </c>
      <c r="D1347">
        <v>0.01</v>
      </c>
      <c r="E1347" t="s">
        <v>257</v>
      </c>
      <c r="F1347">
        <v>1.1317999999999999</v>
      </c>
      <c r="I1347" s="403">
        <v>43431.65347222222</v>
      </c>
      <c r="J1347">
        <v>1.1312</v>
      </c>
      <c r="K1347">
        <v>0</v>
      </c>
      <c r="M1347">
        <v>0</v>
      </c>
      <c r="N1347">
        <v>0.6</v>
      </c>
      <c r="O1347">
        <v>1110</v>
      </c>
      <c r="P1347" t="s">
        <v>579</v>
      </c>
      <c r="Q1347">
        <v>531</v>
      </c>
      <c r="R1347" t="s">
        <v>97</v>
      </c>
    </row>
    <row r="1348" spans="1:18">
      <c r="A1348" s="542">
        <v>1345</v>
      </c>
      <c r="B1348" s="403">
        <v>43431.586805555555</v>
      </c>
      <c r="C1348" t="s">
        <v>97</v>
      </c>
      <c r="D1348">
        <v>0.01</v>
      </c>
      <c r="E1348" t="s">
        <v>257</v>
      </c>
      <c r="F1348">
        <v>1.133</v>
      </c>
      <c r="I1348" s="403">
        <v>43431.65347222222</v>
      </c>
      <c r="J1348">
        <v>1.1312</v>
      </c>
      <c r="K1348">
        <v>0</v>
      </c>
      <c r="M1348">
        <v>0</v>
      </c>
      <c r="N1348">
        <v>1.8</v>
      </c>
      <c r="O1348">
        <v>1110</v>
      </c>
      <c r="P1348" t="s">
        <v>647</v>
      </c>
      <c r="Q1348">
        <v>531</v>
      </c>
      <c r="R1348" t="s">
        <v>97</v>
      </c>
    </row>
    <row r="1349" spans="1:18">
      <c r="A1349" s="542">
        <v>1347</v>
      </c>
      <c r="B1349" s="403">
        <v>43431.763194444444</v>
      </c>
      <c r="C1349" t="s">
        <v>97</v>
      </c>
      <c r="D1349">
        <v>0.01</v>
      </c>
      <c r="E1349" t="s">
        <v>257</v>
      </c>
      <c r="F1349">
        <v>1.1279999999999999</v>
      </c>
      <c r="I1349" s="403">
        <v>43432.383333333331</v>
      </c>
      <c r="J1349">
        <v>1.1274</v>
      </c>
      <c r="K1349">
        <v>0</v>
      </c>
      <c r="M1349">
        <v>0.02</v>
      </c>
      <c r="N1349">
        <v>0.62</v>
      </c>
      <c r="O1349">
        <v>1110</v>
      </c>
      <c r="P1349" t="s">
        <v>579</v>
      </c>
      <c r="Q1349">
        <v>532</v>
      </c>
      <c r="R1349" t="s">
        <v>97</v>
      </c>
    </row>
    <row r="1350" spans="1:18">
      <c r="A1350" s="542">
        <v>1349</v>
      </c>
      <c r="B1350" s="403">
        <v>43431.801388888889</v>
      </c>
      <c r="C1350" t="s">
        <v>97</v>
      </c>
      <c r="D1350">
        <v>0.01</v>
      </c>
      <c r="E1350" t="s">
        <v>257</v>
      </c>
      <c r="F1350">
        <v>1.1292</v>
      </c>
      <c r="I1350" s="403">
        <v>43432.383333333331</v>
      </c>
      <c r="J1350">
        <v>1.1274</v>
      </c>
      <c r="K1350">
        <v>0</v>
      </c>
      <c r="M1350">
        <v>0.02</v>
      </c>
      <c r="N1350">
        <v>1.82</v>
      </c>
      <c r="O1350">
        <v>1110</v>
      </c>
      <c r="P1350" t="s">
        <v>1297</v>
      </c>
      <c r="Q1350">
        <v>532</v>
      </c>
      <c r="R1350" t="s">
        <v>97</v>
      </c>
    </row>
    <row r="1351" spans="1:18">
      <c r="A1351" s="542">
        <v>1350</v>
      </c>
      <c r="B1351" s="403">
        <v>43432.414583333331</v>
      </c>
      <c r="C1351" t="s">
        <v>97</v>
      </c>
      <c r="D1351">
        <v>0.01</v>
      </c>
      <c r="E1351" t="s">
        <v>257</v>
      </c>
      <c r="F1351">
        <v>1.1279999999999999</v>
      </c>
      <c r="I1351" s="403">
        <v>43432.661805555559</v>
      </c>
      <c r="J1351">
        <v>1.1274</v>
      </c>
      <c r="K1351">
        <v>0</v>
      </c>
      <c r="M1351">
        <v>0</v>
      </c>
      <c r="N1351">
        <v>0.6</v>
      </c>
      <c r="O1351">
        <v>1110</v>
      </c>
      <c r="P1351" t="s">
        <v>579</v>
      </c>
      <c r="Q1351">
        <v>533</v>
      </c>
      <c r="R1351" t="s">
        <v>97</v>
      </c>
    </row>
    <row r="1352" spans="1:18">
      <c r="A1352" s="542">
        <v>1351</v>
      </c>
      <c r="B1352" s="403">
        <v>43432.50277777778</v>
      </c>
      <c r="C1352" t="s">
        <v>97</v>
      </c>
      <c r="D1352">
        <v>0.01</v>
      </c>
      <c r="E1352" t="s">
        <v>257</v>
      </c>
      <c r="F1352">
        <v>1.1292</v>
      </c>
      <c r="I1352" s="403">
        <v>43432.661805555559</v>
      </c>
      <c r="J1352">
        <v>1.1274</v>
      </c>
      <c r="K1352">
        <v>0</v>
      </c>
      <c r="M1352">
        <v>0</v>
      </c>
      <c r="N1352">
        <v>1.8</v>
      </c>
      <c r="O1352">
        <v>1110</v>
      </c>
      <c r="P1352" t="s">
        <v>1296</v>
      </c>
      <c r="Q1352">
        <v>533</v>
      </c>
      <c r="R1352" t="s">
        <v>97</v>
      </c>
    </row>
    <row r="1353" spans="1:18">
      <c r="A1353" s="542">
        <v>1352</v>
      </c>
      <c r="B1353" s="403">
        <v>43432.665972222225</v>
      </c>
      <c r="C1353" t="s">
        <v>97</v>
      </c>
      <c r="D1353">
        <v>0.01</v>
      </c>
      <c r="E1353" t="s">
        <v>257</v>
      </c>
      <c r="F1353">
        <v>1.1273</v>
      </c>
      <c r="I1353" s="403">
        <v>43434.649305555555</v>
      </c>
      <c r="J1353">
        <v>1.1347</v>
      </c>
      <c r="K1353">
        <v>0</v>
      </c>
      <c r="M1353">
        <v>7.0000000000000007E-2</v>
      </c>
      <c r="N1353">
        <v>-7.33</v>
      </c>
      <c r="O1353">
        <v>1110</v>
      </c>
      <c r="P1353" t="s">
        <v>579</v>
      </c>
      <c r="Q1353">
        <v>534</v>
      </c>
      <c r="R1353" t="s">
        <v>97</v>
      </c>
    </row>
    <row r="1354" spans="1:18">
      <c r="A1354" s="542">
        <v>1353</v>
      </c>
      <c r="B1354" s="403">
        <v>43432.691666666666</v>
      </c>
      <c r="C1354" t="s">
        <v>97</v>
      </c>
      <c r="D1354">
        <v>0.01</v>
      </c>
      <c r="E1354" t="s">
        <v>257</v>
      </c>
      <c r="F1354">
        <v>1.1285000000000001</v>
      </c>
      <c r="I1354" s="403">
        <v>43434.649305555555</v>
      </c>
      <c r="J1354">
        <v>1.1347</v>
      </c>
      <c r="K1354">
        <v>0</v>
      </c>
      <c r="M1354">
        <v>7.0000000000000007E-2</v>
      </c>
      <c r="N1354">
        <v>-6.13</v>
      </c>
      <c r="O1354">
        <v>1110</v>
      </c>
      <c r="P1354" t="s">
        <v>1287</v>
      </c>
      <c r="Q1354">
        <v>534</v>
      </c>
      <c r="R1354" t="s">
        <v>97</v>
      </c>
    </row>
    <row r="1355" spans="1:18">
      <c r="A1355" s="542">
        <v>1354</v>
      </c>
      <c r="B1355" s="403">
        <v>43432.754166666666</v>
      </c>
      <c r="C1355" t="s">
        <v>97</v>
      </c>
      <c r="D1355">
        <v>0.03</v>
      </c>
      <c r="E1355" t="s">
        <v>257</v>
      </c>
      <c r="F1355">
        <v>1.1335999999999999</v>
      </c>
      <c r="I1355" s="403">
        <v>43434.649305555555</v>
      </c>
      <c r="J1355">
        <v>1.1347</v>
      </c>
      <c r="K1355">
        <v>0</v>
      </c>
      <c r="M1355">
        <v>0.19</v>
      </c>
      <c r="N1355">
        <v>-3.11</v>
      </c>
      <c r="O1355">
        <v>1110</v>
      </c>
      <c r="P1355" t="s">
        <v>1286</v>
      </c>
      <c r="Q1355">
        <v>534</v>
      </c>
      <c r="R1355" t="s">
        <v>97</v>
      </c>
    </row>
    <row r="1356" spans="1:18">
      <c r="A1356" s="542">
        <v>1355</v>
      </c>
      <c r="B1356" s="403">
        <v>43432.756249999999</v>
      </c>
      <c r="C1356" t="s">
        <v>97</v>
      </c>
      <c r="D1356">
        <v>0.04</v>
      </c>
      <c r="E1356" t="s">
        <v>257</v>
      </c>
      <c r="F1356">
        <v>1.1352</v>
      </c>
      <c r="I1356" s="403">
        <v>43434.649305555555</v>
      </c>
      <c r="J1356">
        <v>1.1347</v>
      </c>
      <c r="K1356">
        <v>0</v>
      </c>
      <c r="M1356">
        <v>0.25</v>
      </c>
      <c r="N1356">
        <v>2.25</v>
      </c>
      <c r="O1356">
        <v>1110</v>
      </c>
      <c r="P1356" t="s">
        <v>1285</v>
      </c>
      <c r="Q1356">
        <v>534</v>
      </c>
      <c r="R1356" t="s">
        <v>97</v>
      </c>
    </row>
    <row r="1357" spans="1:18">
      <c r="A1357" s="542">
        <v>1358</v>
      </c>
      <c r="B1357" s="403">
        <v>43432.799305555556</v>
      </c>
      <c r="C1357" t="s">
        <v>97</v>
      </c>
      <c r="D1357">
        <v>0.06</v>
      </c>
      <c r="E1357" t="s">
        <v>257</v>
      </c>
      <c r="F1357">
        <v>1.1371</v>
      </c>
      <c r="I1357" s="403">
        <v>43434.649305555555</v>
      </c>
      <c r="J1357">
        <v>1.1347</v>
      </c>
      <c r="K1357">
        <v>0</v>
      </c>
      <c r="M1357">
        <v>0.37</v>
      </c>
      <c r="N1357">
        <v>14.77</v>
      </c>
      <c r="O1357">
        <v>1110</v>
      </c>
      <c r="P1357" t="s">
        <v>1284</v>
      </c>
      <c r="Q1357">
        <v>534</v>
      </c>
      <c r="R1357" t="s">
        <v>97</v>
      </c>
    </row>
    <row r="1358" spans="1:18">
      <c r="A1358" s="542">
        <v>1361</v>
      </c>
      <c r="B1358" s="403">
        <v>43433.363194444442</v>
      </c>
      <c r="C1358" t="s">
        <v>97</v>
      </c>
      <c r="D1358">
        <v>0.09</v>
      </c>
      <c r="E1358" t="s">
        <v>257</v>
      </c>
      <c r="F1358">
        <v>1.1394</v>
      </c>
      <c r="I1358" s="403">
        <v>43434.649305555555</v>
      </c>
      <c r="J1358">
        <v>1.1347</v>
      </c>
      <c r="K1358">
        <v>0</v>
      </c>
      <c r="M1358">
        <v>0.14000000000000001</v>
      </c>
      <c r="N1358">
        <v>42.44</v>
      </c>
      <c r="O1358">
        <v>1110</v>
      </c>
      <c r="P1358" t="s">
        <v>1283</v>
      </c>
      <c r="Q1358">
        <v>534</v>
      </c>
      <c r="R1358" t="s">
        <v>97</v>
      </c>
    </row>
    <row r="1359" spans="1:18">
      <c r="A1359" s="542">
        <v>1356</v>
      </c>
      <c r="B1359" s="403">
        <v>43432.76666666667</v>
      </c>
      <c r="C1359" t="s">
        <v>96</v>
      </c>
      <c r="D1359">
        <v>0.01</v>
      </c>
      <c r="E1359" t="s">
        <v>257</v>
      </c>
      <c r="F1359">
        <v>1.1349</v>
      </c>
      <c r="I1359" s="403">
        <v>43432.796527777777</v>
      </c>
      <c r="J1359">
        <v>1.1355</v>
      </c>
      <c r="K1359">
        <v>0</v>
      </c>
      <c r="M1359">
        <v>0</v>
      </c>
      <c r="N1359">
        <v>0.6</v>
      </c>
      <c r="O1359">
        <v>1110</v>
      </c>
      <c r="P1359" t="s">
        <v>567</v>
      </c>
      <c r="Q1359">
        <v>535</v>
      </c>
      <c r="R1359" t="s">
        <v>96</v>
      </c>
    </row>
    <row r="1360" spans="1:18">
      <c r="A1360" s="542">
        <v>1357</v>
      </c>
      <c r="B1360" s="403">
        <v>43432.772916666669</v>
      </c>
      <c r="C1360" t="s">
        <v>96</v>
      </c>
      <c r="D1360">
        <v>0.01</v>
      </c>
      <c r="E1360" t="s">
        <v>257</v>
      </c>
      <c r="F1360">
        <v>1.1335999999999999</v>
      </c>
      <c r="I1360" s="403">
        <v>43432.796527777777</v>
      </c>
      <c r="J1360">
        <v>1.1355</v>
      </c>
      <c r="K1360">
        <v>0</v>
      </c>
      <c r="M1360">
        <v>0</v>
      </c>
      <c r="N1360">
        <v>1.9</v>
      </c>
      <c r="O1360">
        <v>1110</v>
      </c>
      <c r="P1360" t="s">
        <v>648</v>
      </c>
      <c r="Q1360">
        <v>535</v>
      </c>
      <c r="R1360" t="s">
        <v>96</v>
      </c>
    </row>
    <row r="1361" spans="1:18">
      <c r="A1361" s="542">
        <v>1359</v>
      </c>
      <c r="B1361" s="403">
        <v>43432.802777777775</v>
      </c>
      <c r="C1361" t="s">
        <v>96</v>
      </c>
      <c r="D1361">
        <v>0.01</v>
      </c>
      <c r="E1361" t="s">
        <v>257</v>
      </c>
      <c r="F1361">
        <v>1.1374</v>
      </c>
      <c r="I1361" s="403">
        <v>43432.804166666669</v>
      </c>
      <c r="J1361">
        <v>1.1386000000000001</v>
      </c>
      <c r="K1361">
        <v>0</v>
      </c>
      <c r="M1361">
        <v>0</v>
      </c>
      <c r="N1361">
        <v>1.2</v>
      </c>
      <c r="O1361">
        <v>1110</v>
      </c>
      <c r="P1361" t="s">
        <v>567</v>
      </c>
      <c r="Q1361">
        <v>536</v>
      </c>
      <c r="R1361" t="s">
        <v>96</v>
      </c>
    </row>
    <row r="1362" spans="1:18">
      <c r="A1362" s="542">
        <v>1360</v>
      </c>
      <c r="B1362" s="403">
        <v>43432.834027777775</v>
      </c>
      <c r="C1362" t="s">
        <v>96</v>
      </c>
      <c r="D1362">
        <v>0.01</v>
      </c>
      <c r="E1362" t="s">
        <v>257</v>
      </c>
      <c r="F1362">
        <v>1.1375999999999999</v>
      </c>
      <c r="I1362" s="403">
        <v>43433.356944444444</v>
      </c>
      <c r="J1362">
        <v>1.1392</v>
      </c>
      <c r="K1362">
        <v>0</v>
      </c>
      <c r="M1362">
        <v>-0.37</v>
      </c>
      <c r="N1362">
        <v>1.23</v>
      </c>
      <c r="O1362">
        <v>1110</v>
      </c>
      <c r="P1362" t="s">
        <v>579</v>
      </c>
      <c r="Q1362">
        <v>537</v>
      </c>
      <c r="R1362" t="s">
        <v>96</v>
      </c>
    </row>
    <row r="1363" spans="1:18">
      <c r="A1363" s="542">
        <v>1362</v>
      </c>
      <c r="B1363" s="403">
        <v>43433.375694444447</v>
      </c>
      <c r="C1363" t="s">
        <v>96</v>
      </c>
      <c r="D1363">
        <v>0.01</v>
      </c>
      <c r="E1363" t="s">
        <v>257</v>
      </c>
      <c r="F1363">
        <v>1.1389</v>
      </c>
      <c r="I1363" s="403">
        <v>43433.575694444444</v>
      </c>
      <c r="J1363">
        <v>1.1389</v>
      </c>
      <c r="K1363">
        <v>0</v>
      </c>
      <c r="M1363">
        <v>0</v>
      </c>
      <c r="N1363">
        <v>0</v>
      </c>
      <c r="O1363">
        <v>1110</v>
      </c>
      <c r="P1363" t="s">
        <v>579</v>
      </c>
      <c r="Q1363">
        <v>538</v>
      </c>
      <c r="R1363" t="s">
        <v>96</v>
      </c>
    </row>
    <row r="1364" spans="1:18">
      <c r="A1364" s="542">
        <v>1363</v>
      </c>
      <c r="B1364" s="403">
        <v>43433.408333333333</v>
      </c>
      <c r="C1364" t="s">
        <v>96</v>
      </c>
      <c r="D1364">
        <v>0.01</v>
      </c>
      <c r="E1364" t="s">
        <v>257</v>
      </c>
      <c r="F1364">
        <v>1.1376999999999999</v>
      </c>
      <c r="I1364" s="403">
        <v>43433.575694444444</v>
      </c>
      <c r="J1364">
        <v>1.1389</v>
      </c>
      <c r="K1364">
        <v>0</v>
      </c>
      <c r="M1364">
        <v>0</v>
      </c>
      <c r="N1364">
        <v>1.2</v>
      </c>
      <c r="O1364">
        <v>1110</v>
      </c>
      <c r="P1364" t="s">
        <v>1289</v>
      </c>
      <c r="Q1364">
        <v>538</v>
      </c>
      <c r="R1364" t="s">
        <v>96</v>
      </c>
    </row>
    <row r="1365" spans="1:18">
      <c r="A1365" s="542">
        <v>1364</v>
      </c>
      <c r="B1365" s="403">
        <v>43433.488194444442</v>
      </c>
      <c r="C1365" t="s">
        <v>96</v>
      </c>
      <c r="D1365">
        <v>0.01</v>
      </c>
      <c r="E1365" t="s">
        <v>257</v>
      </c>
      <c r="F1365">
        <v>1.1363000000000001</v>
      </c>
      <c r="I1365" s="403">
        <v>43433.575694444444</v>
      </c>
      <c r="J1365">
        <v>1.1389</v>
      </c>
      <c r="K1365">
        <v>0</v>
      </c>
      <c r="M1365">
        <v>0</v>
      </c>
      <c r="N1365">
        <v>2.6</v>
      </c>
      <c r="O1365">
        <v>1110</v>
      </c>
      <c r="P1365" t="s">
        <v>1288</v>
      </c>
      <c r="Q1365">
        <v>538</v>
      </c>
      <c r="R1365" t="s">
        <v>96</v>
      </c>
    </row>
    <row r="1366" spans="1:18">
      <c r="A1366" s="542">
        <v>1365</v>
      </c>
      <c r="B1366" s="403">
        <v>43433.590277777781</v>
      </c>
      <c r="C1366" t="s">
        <v>96</v>
      </c>
      <c r="D1366">
        <v>0.01</v>
      </c>
      <c r="E1366" t="s">
        <v>257</v>
      </c>
      <c r="F1366">
        <v>1.139</v>
      </c>
      <c r="I1366" s="403">
        <v>43433.714583333334</v>
      </c>
      <c r="J1366">
        <v>1.1392</v>
      </c>
      <c r="K1366">
        <v>0</v>
      </c>
      <c r="M1366">
        <v>0</v>
      </c>
      <c r="N1366">
        <v>0.2</v>
      </c>
      <c r="O1366">
        <v>1110</v>
      </c>
      <c r="P1366" t="s">
        <v>579</v>
      </c>
      <c r="Q1366">
        <v>539</v>
      </c>
      <c r="R1366" t="s">
        <v>96</v>
      </c>
    </row>
    <row r="1367" spans="1:18">
      <c r="A1367" s="542">
        <v>1366</v>
      </c>
      <c r="B1367" s="403">
        <v>43433.625694444447</v>
      </c>
      <c r="C1367" t="s">
        <v>96</v>
      </c>
      <c r="D1367">
        <v>0.01</v>
      </c>
      <c r="E1367" t="s">
        <v>257</v>
      </c>
      <c r="F1367">
        <v>1.1369</v>
      </c>
      <c r="I1367" s="403">
        <v>43433.714583333334</v>
      </c>
      <c r="J1367">
        <v>1.1392</v>
      </c>
      <c r="K1367">
        <v>0</v>
      </c>
      <c r="M1367">
        <v>0</v>
      </c>
      <c r="N1367">
        <v>2.2999999999999998</v>
      </c>
      <c r="O1367">
        <v>1110</v>
      </c>
      <c r="P1367" t="s">
        <v>649</v>
      </c>
      <c r="Q1367">
        <v>539</v>
      </c>
      <c r="R1367" t="s">
        <v>96</v>
      </c>
    </row>
    <row r="1368" spans="1:18">
      <c r="A1368" s="542">
        <v>1367</v>
      </c>
      <c r="B1368" s="403">
        <v>43433.727083333331</v>
      </c>
      <c r="C1368" t="s">
        <v>96</v>
      </c>
      <c r="D1368">
        <v>0.01</v>
      </c>
      <c r="E1368" t="s">
        <v>257</v>
      </c>
      <c r="F1368">
        <v>1.1385000000000001</v>
      </c>
      <c r="I1368" s="403">
        <v>43433.9</v>
      </c>
      <c r="J1368">
        <v>1.1391</v>
      </c>
      <c r="K1368">
        <v>0</v>
      </c>
      <c r="M1368">
        <v>0</v>
      </c>
      <c r="N1368">
        <v>0.6</v>
      </c>
      <c r="O1368">
        <v>1110</v>
      </c>
      <c r="P1368" t="s">
        <v>579</v>
      </c>
      <c r="Q1368">
        <v>540</v>
      </c>
      <c r="R1368" t="s">
        <v>96</v>
      </c>
    </row>
    <row r="1369" spans="1:18">
      <c r="A1369" s="542">
        <v>1368</v>
      </c>
      <c r="B1369" s="403">
        <v>43433.774305555555</v>
      </c>
      <c r="C1369" t="s">
        <v>96</v>
      </c>
      <c r="D1369">
        <v>0.01</v>
      </c>
      <c r="E1369" t="s">
        <v>257</v>
      </c>
      <c r="F1369">
        <v>1.1373</v>
      </c>
      <c r="I1369" s="403">
        <v>43433.9</v>
      </c>
      <c r="J1369">
        <v>1.1391</v>
      </c>
      <c r="K1369">
        <v>0</v>
      </c>
      <c r="M1369">
        <v>0</v>
      </c>
      <c r="N1369">
        <v>1.8</v>
      </c>
      <c r="O1369">
        <v>1110</v>
      </c>
      <c r="P1369" t="s">
        <v>650</v>
      </c>
      <c r="Q1369">
        <v>540</v>
      </c>
      <c r="R1369" t="s">
        <v>96</v>
      </c>
    </row>
    <row r="1370" spans="1:18">
      <c r="A1370" s="542">
        <v>1369</v>
      </c>
      <c r="B1370" s="403">
        <v>43434.326388888891</v>
      </c>
      <c r="C1370" t="s">
        <v>96</v>
      </c>
      <c r="D1370">
        <v>0.01</v>
      </c>
      <c r="E1370" t="s">
        <v>257</v>
      </c>
      <c r="F1370">
        <v>1.1391</v>
      </c>
      <c r="I1370" s="403">
        <v>43437.158333333333</v>
      </c>
      <c r="J1370">
        <v>1.1355</v>
      </c>
      <c r="K1370">
        <v>0</v>
      </c>
      <c r="M1370">
        <v>-0.12</v>
      </c>
      <c r="N1370">
        <v>-3.72</v>
      </c>
      <c r="O1370">
        <v>1110</v>
      </c>
      <c r="P1370" t="s">
        <v>579</v>
      </c>
      <c r="Q1370">
        <v>541</v>
      </c>
      <c r="R1370" t="s">
        <v>96</v>
      </c>
    </row>
    <row r="1371" spans="1:18">
      <c r="A1371" s="542">
        <v>1370</v>
      </c>
      <c r="B1371" s="403">
        <v>43434.379861111112</v>
      </c>
      <c r="C1371" t="s">
        <v>96</v>
      </c>
      <c r="D1371">
        <v>0.01</v>
      </c>
      <c r="E1371" t="s">
        <v>257</v>
      </c>
      <c r="F1371">
        <v>1.1378999999999999</v>
      </c>
      <c r="I1371" s="403">
        <v>43437.158333333333</v>
      </c>
      <c r="J1371">
        <v>1.1355</v>
      </c>
      <c r="K1371">
        <v>0</v>
      </c>
      <c r="M1371">
        <v>-0.12</v>
      </c>
      <c r="N1371">
        <v>-2.52</v>
      </c>
      <c r="O1371">
        <v>1110</v>
      </c>
      <c r="P1371" t="s">
        <v>1282</v>
      </c>
      <c r="Q1371">
        <v>541</v>
      </c>
      <c r="R1371" t="s">
        <v>96</v>
      </c>
    </row>
    <row r="1372" spans="1:18">
      <c r="A1372" s="542">
        <v>1371</v>
      </c>
      <c r="B1372" s="403">
        <v>43434.46597222222</v>
      </c>
      <c r="C1372" t="s">
        <v>96</v>
      </c>
      <c r="D1372">
        <v>0.01</v>
      </c>
      <c r="E1372" t="s">
        <v>257</v>
      </c>
      <c r="F1372">
        <v>1.1365000000000001</v>
      </c>
      <c r="I1372" s="403">
        <v>43437.158333333333</v>
      </c>
      <c r="J1372">
        <v>1.1355</v>
      </c>
      <c r="K1372">
        <v>0</v>
      </c>
      <c r="M1372">
        <v>-0.12</v>
      </c>
      <c r="N1372">
        <v>-1.1200000000000001</v>
      </c>
      <c r="O1372">
        <v>1110</v>
      </c>
      <c r="P1372" t="s">
        <v>1281</v>
      </c>
      <c r="Q1372">
        <v>541</v>
      </c>
      <c r="R1372" t="s">
        <v>96</v>
      </c>
    </row>
    <row r="1373" spans="1:18">
      <c r="A1373" s="542">
        <v>1372</v>
      </c>
      <c r="B1373" s="403">
        <v>43434.65</v>
      </c>
      <c r="C1373" t="s">
        <v>96</v>
      </c>
      <c r="D1373">
        <v>0.02</v>
      </c>
      <c r="E1373" t="s">
        <v>257</v>
      </c>
      <c r="F1373">
        <v>1.1344000000000001</v>
      </c>
      <c r="I1373" s="403">
        <v>43437.158333333333</v>
      </c>
      <c r="J1373">
        <v>1.1355</v>
      </c>
      <c r="K1373">
        <v>0</v>
      </c>
      <c r="M1373">
        <v>-0.25</v>
      </c>
      <c r="N1373">
        <v>1.95</v>
      </c>
      <c r="O1373">
        <v>1110</v>
      </c>
      <c r="P1373" t="s">
        <v>1280</v>
      </c>
      <c r="Q1373">
        <v>541</v>
      </c>
      <c r="R1373" t="s">
        <v>96</v>
      </c>
    </row>
    <row r="1374" spans="1:18">
      <c r="A1374" s="542">
        <v>1373</v>
      </c>
      <c r="B1374" s="403">
        <v>43434.688888888886</v>
      </c>
      <c r="C1374" t="s">
        <v>96</v>
      </c>
      <c r="D1374">
        <v>0.03</v>
      </c>
      <c r="E1374" t="s">
        <v>257</v>
      </c>
      <c r="F1374">
        <v>1.1329</v>
      </c>
      <c r="I1374" s="403">
        <v>43437.158333333333</v>
      </c>
      <c r="J1374">
        <v>1.1355</v>
      </c>
      <c r="K1374">
        <v>0</v>
      </c>
      <c r="M1374">
        <v>-0.37</v>
      </c>
      <c r="N1374">
        <v>7.43</v>
      </c>
      <c r="O1374">
        <v>1110</v>
      </c>
      <c r="P1374" t="s">
        <v>1279</v>
      </c>
      <c r="Q1374">
        <v>541</v>
      </c>
      <c r="R1374" t="s">
        <v>96</v>
      </c>
    </row>
    <row r="1375" spans="1:18">
      <c r="A1375" s="542">
        <v>1374</v>
      </c>
      <c r="B1375" s="403">
        <v>43434.71875</v>
      </c>
      <c r="C1375" t="s">
        <v>96</v>
      </c>
      <c r="D1375">
        <v>0.04</v>
      </c>
      <c r="E1375" t="s">
        <v>257</v>
      </c>
      <c r="F1375">
        <v>1.1312</v>
      </c>
      <c r="I1375" s="403">
        <v>43437.158333333333</v>
      </c>
      <c r="J1375">
        <v>1.1355</v>
      </c>
      <c r="K1375">
        <v>0</v>
      </c>
      <c r="M1375">
        <v>-0.5</v>
      </c>
      <c r="N1375">
        <v>16.7</v>
      </c>
      <c r="O1375">
        <v>1110</v>
      </c>
      <c r="P1375" t="s">
        <v>1278</v>
      </c>
      <c r="Q1375">
        <v>541</v>
      </c>
      <c r="R1375" t="s">
        <v>96</v>
      </c>
    </row>
    <row r="1376" spans="1:18">
      <c r="A1376" s="542">
        <v>1375</v>
      </c>
      <c r="B1376" s="403">
        <v>43434.731944444444</v>
      </c>
      <c r="C1376" t="s">
        <v>97</v>
      </c>
      <c r="D1376">
        <v>0.01</v>
      </c>
      <c r="E1376" t="s">
        <v>257</v>
      </c>
      <c r="F1376">
        <v>1.1322000000000001</v>
      </c>
      <c r="I1376" s="403">
        <v>43434.795138888891</v>
      </c>
      <c r="J1376">
        <v>1.131</v>
      </c>
      <c r="K1376">
        <v>0</v>
      </c>
      <c r="M1376">
        <v>0</v>
      </c>
      <c r="N1376">
        <v>1.2</v>
      </c>
      <c r="O1376">
        <v>1110</v>
      </c>
      <c r="P1376" t="s">
        <v>567</v>
      </c>
      <c r="Q1376">
        <v>542</v>
      </c>
      <c r="R1376" t="s">
        <v>97</v>
      </c>
    </row>
    <row r="1377" spans="1:18">
      <c r="A1377" s="542">
        <v>1376</v>
      </c>
      <c r="B1377" s="403">
        <v>43434.915277777778</v>
      </c>
      <c r="C1377" t="s">
        <v>97</v>
      </c>
      <c r="D1377">
        <v>0.01</v>
      </c>
      <c r="E1377" t="s">
        <v>257</v>
      </c>
      <c r="F1377">
        <v>1.1317999999999999</v>
      </c>
      <c r="I1377" s="403">
        <v>43437.500694444447</v>
      </c>
      <c r="J1377">
        <v>1.1332</v>
      </c>
      <c r="K1377">
        <v>0</v>
      </c>
      <c r="M1377">
        <v>0.02</v>
      </c>
      <c r="N1377">
        <v>-1.38</v>
      </c>
      <c r="O1377">
        <v>1110</v>
      </c>
      <c r="P1377" t="s">
        <v>579</v>
      </c>
      <c r="Q1377">
        <v>543</v>
      </c>
      <c r="R1377" t="s">
        <v>97</v>
      </c>
    </row>
    <row r="1378" spans="1:18">
      <c r="A1378" s="542">
        <v>1377</v>
      </c>
      <c r="B1378" s="403">
        <v>43437</v>
      </c>
      <c r="C1378" t="s">
        <v>97</v>
      </c>
      <c r="D1378">
        <v>0.01</v>
      </c>
      <c r="E1378" t="s">
        <v>257</v>
      </c>
      <c r="F1378">
        <v>1.1334</v>
      </c>
      <c r="I1378" s="403">
        <v>43437.500694444447</v>
      </c>
      <c r="J1378">
        <v>1.1332</v>
      </c>
      <c r="K1378">
        <v>0</v>
      </c>
      <c r="M1378">
        <v>0</v>
      </c>
      <c r="N1378">
        <v>0.2</v>
      </c>
      <c r="O1378">
        <v>1110</v>
      </c>
      <c r="P1378" t="s">
        <v>1277</v>
      </c>
      <c r="Q1378">
        <v>543</v>
      </c>
      <c r="R1378" t="s">
        <v>97</v>
      </c>
    </row>
    <row r="1379" spans="1:18">
      <c r="A1379" s="542">
        <v>1378</v>
      </c>
      <c r="B1379" s="403">
        <v>43437.146527777775</v>
      </c>
      <c r="C1379" t="s">
        <v>97</v>
      </c>
      <c r="D1379">
        <v>0.01</v>
      </c>
      <c r="E1379" t="s">
        <v>257</v>
      </c>
      <c r="F1379">
        <v>1.1347</v>
      </c>
      <c r="I1379" s="403">
        <v>43437.500694444447</v>
      </c>
      <c r="J1379">
        <v>1.1332</v>
      </c>
      <c r="K1379">
        <v>0</v>
      </c>
      <c r="M1379">
        <v>0</v>
      </c>
      <c r="N1379">
        <v>1.5</v>
      </c>
      <c r="O1379">
        <v>1110</v>
      </c>
      <c r="P1379" t="s">
        <v>1276</v>
      </c>
      <c r="Q1379">
        <v>543</v>
      </c>
      <c r="R1379" t="s">
        <v>97</v>
      </c>
    </row>
    <row r="1380" spans="1:18">
      <c r="A1380" s="542">
        <v>1379</v>
      </c>
      <c r="B1380" s="403">
        <v>43437.290972222225</v>
      </c>
      <c r="C1380" t="s">
        <v>97</v>
      </c>
      <c r="D1380">
        <v>0.02</v>
      </c>
      <c r="E1380" t="s">
        <v>257</v>
      </c>
      <c r="F1380">
        <v>1.1366000000000001</v>
      </c>
      <c r="I1380" s="403">
        <v>43437.500694444447</v>
      </c>
      <c r="J1380">
        <v>1.1332</v>
      </c>
      <c r="K1380">
        <v>0</v>
      </c>
      <c r="M1380">
        <v>0</v>
      </c>
      <c r="N1380">
        <v>6.8</v>
      </c>
      <c r="O1380">
        <v>1110</v>
      </c>
      <c r="P1380" t="s">
        <v>1275</v>
      </c>
      <c r="Q1380">
        <v>543</v>
      </c>
      <c r="R1380" t="s">
        <v>97</v>
      </c>
    </row>
    <row r="1381" spans="1:18">
      <c r="A1381" s="542">
        <v>1380</v>
      </c>
      <c r="B1381" s="403">
        <v>43437.327777777777</v>
      </c>
      <c r="C1381" t="s">
        <v>96</v>
      </c>
      <c r="D1381">
        <v>0.01</v>
      </c>
      <c r="E1381" t="s">
        <v>257</v>
      </c>
      <c r="F1381">
        <v>1.1359999999999999</v>
      </c>
      <c r="I1381" s="403">
        <v>43437.336805555555</v>
      </c>
      <c r="J1381">
        <v>1.1372</v>
      </c>
      <c r="K1381">
        <v>0</v>
      </c>
      <c r="M1381">
        <v>0</v>
      </c>
      <c r="N1381">
        <v>1.2</v>
      </c>
      <c r="O1381">
        <v>1110</v>
      </c>
      <c r="P1381" t="s">
        <v>567</v>
      </c>
      <c r="Q1381">
        <v>544</v>
      </c>
      <c r="R1381" t="s">
        <v>96</v>
      </c>
    </row>
    <row r="1382" spans="1:18">
      <c r="A1382" s="542">
        <v>1381</v>
      </c>
      <c r="B1382" s="403">
        <v>43437.372916666667</v>
      </c>
      <c r="C1382" t="s">
        <v>96</v>
      </c>
      <c r="D1382">
        <v>0.01</v>
      </c>
      <c r="E1382" t="s">
        <v>257</v>
      </c>
      <c r="F1382">
        <v>1.1372</v>
      </c>
      <c r="I1382" s="403">
        <v>43437.754166666666</v>
      </c>
      <c r="J1382">
        <v>1.1362000000000001</v>
      </c>
      <c r="K1382">
        <v>0</v>
      </c>
      <c r="M1382">
        <v>0</v>
      </c>
      <c r="N1382">
        <v>-1</v>
      </c>
      <c r="O1382">
        <v>1110</v>
      </c>
      <c r="P1382" t="s">
        <v>579</v>
      </c>
      <c r="Q1382">
        <v>545</v>
      </c>
      <c r="R1382" t="s">
        <v>96</v>
      </c>
    </row>
    <row r="1383" spans="1:18">
      <c r="A1383" s="542">
        <v>1382</v>
      </c>
      <c r="B1383" s="403">
        <v>43437.398611111108</v>
      </c>
      <c r="C1383" t="s">
        <v>96</v>
      </c>
      <c r="D1383">
        <v>0.01</v>
      </c>
      <c r="E1383" t="s">
        <v>257</v>
      </c>
      <c r="F1383">
        <v>1.1359999999999999</v>
      </c>
      <c r="I1383" s="403">
        <v>43437.754166666666</v>
      </c>
      <c r="J1383">
        <v>1.1362000000000001</v>
      </c>
      <c r="K1383">
        <v>0</v>
      </c>
      <c r="M1383">
        <v>0</v>
      </c>
      <c r="N1383">
        <v>0.2</v>
      </c>
      <c r="O1383">
        <v>1110</v>
      </c>
      <c r="P1383" t="s">
        <v>1274</v>
      </c>
      <c r="Q1383">
        <v>545</v>
      </c>
      <c r="R1383" t="s">
        <v>96</v>
      </c>
    </row>
    <row r="1384" spans="1:18">
      <c r="A1384" s="542">
        <v>1383</v>
      </c>
      <c r="B1384" s="403">
        <v>43437.479861111111</v>
      </c>
      <c r="C1384" t="s">
        <v>96</v>
      </c>
      <c r="D1384">
        <v>0.01</v>
      </c>
      <c r="E1384" t="s">
        <v>257</v>
      </c>
      <c r="F1384">
        <v>1.1346000000000001</v>
      </c>
      <c r="I1384" s="403">
        <v>43437.754166666666</v>
      </c>
      <c r="J1384">
        <v>1.1362000000000001</v>
      </c>
      <c r="K1384">
        <v>0</v>
      </c>
      <c r="M1384">
        <v>0</v>
      </c>
      <c r="N1384">
        <v>1.6</v>
      </c>
      <c r="O1384">
        <v>1110</v>
      </c>
      <c r="P1384" t="s">
        <v>1273</v>
      </c>
      <c r="Q1384">
        <v>545</v>
      </c>
      <c r="R1384" t="s">
        <v>96</v>
      </c>
    </row>
    <row r="1385" spans="1:18">
      <c r="A1385" s="542">
        <v>1384</v>
      </c>
      <c r="B1385" s="403">
        <v>43437.500694444447</v>
      </c>
      <c r="C1385" t="s">
        <v>96</v>
      </c>
      <c r="D1385">
        <v>0.02</v>
      </c>
      <c r="E1385" t="s">
        <v>257</v>
      </c>
      <c r="F1385">
        <v>1.1332</v>
      </c>
      <c r="I1385" s="403">
        <v>43437.754166666666</v>
      </c>
      <c r="J1385">
        <v>1.1362000000000001</v>
      </c>
      <c r="K1385">
        <v>0</v>
      </c>
      <c r="M1385">
        <v>0</v>
      </c>
      <c r="N1385">
        <v>6</v>
      </c>
      <c r="O1385">
        <v>1110</v>
      </c>
      <c r="P1385" t="s">
        <v>1272</v>
      </c>
      <c r="Q1385">
        <v>545</v>
      </c>
      <c r="R1385" t="s">
        <v>96</v>
      </c>
    </row>
    <row r="1386" spans="1:18">
      <c r="A1386" s="542">
        <v>1385</v>
      </c>
      <c r="B1386" s="403">
        <v>43437.602777777778</v>
      </c>
      <c r="C1386" t="s">
        <v>97</v>
      </c>
      <c r="D1386">
        <v>0.01</v>
      </c>
      <c r="E1386" t="s">
        <v>257</v>
      </c>
      <c r="F1386">
        <v>1.1332</v>
      </c>
      <c r="I1386" s="403">
        <v>43438.692361111112</v>
      </c>
      <c r="J1386">
        <v>1.1365000000000001</v>
      </c>
      <c r="K1386">
        <v>0</v>
      </c>
      <c r="M1386">
        <v>0.02</v>
      </c>
      <c r="N1386">
        <v>-3.28</v>
      </c>
      <c r="O1386">
        <v>1110</v>
      </c>
      <c r="P1386" t="s">
        <v>579</v>
      </c>
      <c r="Q1386">
        <v>546</v>
      </c>
      <c r="R1386" t="s">
        <v>97</v>
      </c>
    </row>
    <row r="1387" spans="1:18">
      <c r="A1387" s="542">
        <v>1386</v>
      </c>
      <c r="B1387" s="403">
        <v>43437.658333333333</v>
      </c>
      <c r="C1387" t="s">
        <v>97</v>
      </c>
      <c r="D1387">
        <v>0.01</v>
      </c>
      <c r="E1387" t="s">
        <v>257</v>
      </c>
      <c r="F1387">
        <v>1.1344000000000001</v>
      </c>
      <c r="I1387" s="403">
        <v>43438.692361111112</v>
      </c>
      <c r="J1387">
        <v>1.1365000000000001</v>
      </c>
      <c r="K1387">
        <v>0</v>
      </c>
      <c r="M1387">
        <v>0.02</v>
      </c>
      <c r="N1387">
        <v>-2.08</v>
      </c>
      <c r="O1387">
        <v>1110</v>
      </c>
      <c r="P1387" t="s">
        <v>1270</v>
      </c>
      <c r="Q1387">
        <v>546</v>
      </c>
      <c r="R1387" t="s">
        <v>97</v>
      </c>
    </row>
    <row r="1388" spans="1:18">
      <c r="A1388" s="542">
        <v>1387</v>
      </c>
      <c r="B1388" s="403">
        <v>43437.698611111111</v>
      </c>
      <c r="C1388" t="s">
        <v>97</v>
      </c>
      <c r="D1388">
        <v>0.01</v>
      </c>
      <c r="E1388" t="s">
        <v>257</v>
      </c>
      <c r="F1388">
        <v>1.1357999999999999</v>
      </c>
      <c r="I1388" s="403">
        <v>43438.692361111112</v>
      </c>
      <c r="J1388">
        <v>1.1365000000000001</v>
      </c>
      <c r="K1388">
        <v>0</v>
      </c>
      <c r="M1388">
        <v>0.02</v>
      </c>
      <c r="N1388">
        <v>-0.68</v>
      </c>
      <c r="O1388">
        <v>1110</v>
      </c>
      <c r="P1388" t="s">
        <v>1269</v>
      </c>
      <c r="Q1388">
        <v>546</v>
      </c>
      <c r="R1388" t="s">
        <v>97</v>
      </c>
    </row>
    <row r="1389" spans="1:18">
      <c r="A1389" s="542">
        <v>1390</v>
      </c>
      <c r="B1389" s="403">
        <v>43438.21597222222</v>
      </c>
      <c r="C1389" t="s">
        <v>97</v>
      </c>
      <c r="D1389">
        <v>0.02</v>
      </c>
      <c r="E1389" t="s">
        <v>257</v>
      </c>
      <c r="F1389">
        <v>1.1372</v>
      </c>
      <c r="I1389" s="403">
        <v>43438.692361111112</v>
      </c>
      <c r="J1389">
        <v>1.1365000000000001</v>
      </c>
      <c r="K1389">
        <v>0</v>
      </c>
      <c r="M1389">
        <v>0</v>
      </c>
      <c r="N1389">
        <v>1.4</v>
      </c>
      <c r="O1389">
        <v>1110</v>
      </c>
      <c r="P1389" t="s">
        <v>1268</v>
      </c>
      <c r="Q1389">
        <v>546</v>
      </c>
      <c r="R1389" t="s">
        <v>97</v>
      </c>
    </row>
    <row r="1390" spans="1:18">
      <c r="A1390" s="542">
        <v>1391</v>
      </c>
      <c r="B1390" s="403">
        <v>43438.304861111108</v>
      </c>
      <c r="C1390" t="s">
        <v>97</v>
      </c>
      <c r="D1390">
        <v>0.03</v>
      </c>
      <c r="E1390" t="s">
        <v>257</v>
      </c>
      <c r="F1390">
        <v>1.1387</v>
      </c>
      <c r="I1390" s="403">
        <v>43438.692361111112</v>
      </c>
      <c r="J1390">
        <v>1.1365000000000001</v>
      </c>
      <c r="K1390">
        <v>0</v>
      </c>
      <c r="M1390">
        <v>0</v>
      </c>
      <c r="N1390">
        <v>6.6</v>
      </c>
      <c r="O1390">
        <v>1110</v>
      </c>
      <c r="P1390" t="s">
        <v>1267</v>
      </c>
      <c r="Q1390">
        <v>546</v>
      </c>
      <c r="R1390" t="s">
        <v>97</v>
      </c>
    </row>
    <row r="1391" spans="1:18">
      <c r="A1391" s="542">
        <v>1394</v>
      </c>
      <c r="B1391" s="403">
        <v>43438.444444444445</v>
      </c>
      <c r="C1391" t="s">
        <v>97</v>
      </c>
      <c r="D1391">
        <v>0.04</v>
      </c>
      <c r="E1391" t="s">
        <v>257</v>
      </c>
      <c r="F1391">
        <v>1.1408</v>
      </c>
      <c r="I1391" s="403">
        <v>43438.692361111112</v>
      </c>
      <c r="J1391">
        <v>1.1365000000000001</v>
      </c>
      <c r="K1391">
        <v>0</v>
      </c>
      <c r="M1391">
        <v>0</v>
      </c>
      <c r="N1391">
        <v>17.2</v>
      </c>
      <c r="O1391">
        <v>1110</v>
      </c>
      <c r="P1391" t="s">
        <v>1266</v>
      </c>
      <c r="Q1391">
        <v>546</v>
      </c>
      <c r="R1391" t="s">
        <v>97</v>
      </c>
    </row>
    <row r="1392" spans="1:18">
      <c r="A1392" s="542">
        <v>1388</v>
      </c>
      <c r="B1392" s="403">
        <v>43437.761111111111</v>
      </c>
      <c r="C1392" t="s">
        <v>96</v>
      </c>
      <c r="D1392">
        <v>0.01</v>
      </c>
      <c r="E1392" t="s">
        <v>257</v>
      </c>
      <c r="F1392">
        <v>1.1358999999999999</v>
      </c>
      <c r="I1392" s="403">
        <v>43438.125</v>
      </c>
      <c r="J1392">
        <v>1.1366000000000001</v>
      </c>
      <c r="K1392">
        <v>0</v>
      </c>
      <c r="M1392">
        <v>-0.12</v>
      </c>
      <c r="N1392">
        <v>0.57999999999999996</v>
      </c>
      <c r="O1392">
        <v>1110</v>
      </c>
      <c r="P1392" t="s">
        <v>579</v>
      </c>
      <c r="Q1392">
        <v>547</v>
      </c>
      <c r="R1392" t="s">
        <v>96</v>
      </c>
    </row>
    <row r="1393" spans="1:18">
      <c r="A1393" s="542">
        <v>1389</v>
      </c>
      <c r="B1393" s="403">
        <v>43437.839583333334</v>
      </c>
      <c r="C1393" t="s">
        <v>96</v>
      </c>
      <c r="D1393">
        <v>0.01</v>
      </c>
      <c r="E1393" t="s">
        <v>257</v>
      </c>
      <c r="F1393">
        <v>1.1346000000000001</v>
      </c>
      <c r="I1393" s="403">
        <v>43438.125</v>
      </c>
      <c r="J1393">
        <v>1.1366000000000001</v>
      </c>
      <c r="K1393">
        <v>0</v>
      </c>
      <c r="M1393">
        <v>-0.12</v>
      </c>
      <c r="N1393">
        <v>1.88</v>
      </c>
      <c r="O1393">
        <v>1110</v>
      </c>
      <c r="P1393" t="s">
        <v>1271</v>
      </c>
      <c r="Q1393">
        <v>547</v>
      </c>
      <c r="R1393" t="s">
        <v>96</v>
      </c>
    </row>
    <row r="1394" spans="1:18">
      <c r="A1394" s="542">
        <v>1392</v>
      </c>
      <c r="B1394" s="403">
        <v>43438.313888888886</v>
      </c>
      <c r="C1394" t="s">
        <v>96</v>
      </c>
      <c r="D1394">
        <v>0.01</v>
      </c>
      <c r="E1394" t="s">
        <v>257</v>
      </c>
      <c r="F1394">
        <v>1.1383000000000001</v>
      </c>
      <c r="I1394" s="403">
        <v>43438.388194444444</v>
      </c>
      <c r="J1394">
        <v>1.1395</v>
      </c>
      <c r="K1394">
        <v>0</v>
      </c>
      <c r="M1394">
        <v>0</v>
      </c>
      <c r="N1394">
        <v>1.2</v>
      </c>
      <c r="O1394">
        <v>1110</v>
      </c>
      <c r="P1394" t="s">
        <v>579</v>
      </c>
      <c r="Q1394">
        <v>548</v>
      </c>
      <c r="R1394" t="s">
        <v>96</v>
      </c>
    </row>
    <row r="1395" spans="1:18">
      <c r="A1395" s="542">
        <v>1393</v>
      </c>
      <c r="B1395" s="403">
        <v>43438.395138888889</v>
      </c>
      <c r="C1395" t="s">
        <v>96</v>
      </c>
      <c r="D1395">
        <v>0.01</v>
      </c>
      <c r="E1395" t="s">
        <v>257</v>
      </c>
      <c r="F1395">
        <v>1.1385000000000001</v>
      </c>
      <c r="I1395" s="403">
        <v>43438.438888888886</v>
      </c>
      <c r="J1395">
        <v>1.1396999999999999</v>
      </c>
      <c r="K1395">
        <v>0</v>
      </c>
      <c r="M1395">
        <v>0</v>
      </c>
      <c r="N1395">
        <v>1.2</v>
      </c>
      <c r="O1395">
        <v>1110</v>
      </c>
      <c r="P1395" t="s">
        <v>579</v>
      </c>
      <c r="Q1395">
        <v>549</v>
      </c>
      <c r="R1395" t="s">
        <v>96</v>
      </c>
    </row>
    <row r="1396" spans="1:18">
      <c r="A1396" s="542">
        <v>1395</v>
      </c>
      <c r="B1396" s="403">
        <v>43438.447916666664</v>
      </c>
      <c r="C1396" t="s">
        <v>96</v>
      </c>
      <c r="D1396">
        <v>0.01</v>
      </c>
      <c r="E1396" t="s">
        <v>257</v>
      </c>
      <c r="F1396">
        <v>1.1414</v>
      </c>
      <c r="I1396" s="403">
        <v>43440.634027777778</v>
      </c>
      <c r="J1396">
        <v>1.1383000000000001</v>
      </c>
      <c r="K1396">
        <v>0</v>
      </c>
      <c r="M1396">
        <v>-0.49</v>
      </c>
      <c r="N1396">
        <v>-3.59</v>
      </c>
      <c r="O1396">
        <v>1110</v>
      </c>
      <c r="P1396" t="s">
        <v>579</v>
      </c>
      <c r="Q1396">
        <v>550</v>
      </c>
      <c r="R1396" t="s">
        <v>96</v>
      </c>
    </row>
    <row r="1397" spans="1:18">
      <c r="A1397" s="542">
        <v>1396</v>
      </c>
      <c r="B1397" s="403">
        <v>43438.519444444442</v>
      </c>
      <c r="C1397" t="s">
        <v>96</v>
      </c>
      <c r="D1397">
        <v>0.01</v>
      </c>
      <c r="E1397" t="s">
        <v>257</v>
      </c>
      <c r="F1397">
        <v>1.1400999999999999</v>
      </c>
      <c r="I1397" s="403">
        <v>43440.634027777778</v>
      </c>
      <c r="J1397">
        <v>1.1383000000000001</v>
      </c>
      <c r="K1397">
        <v>0</v>
      </c>
      <c r="M1397">
        <v>-0.49</v>
      </c>
      <c r="N1397">
        <v>-2.29</v>
      </c>
      <c r="O1397">
        <v>1110</v>
      </c>
      <c r="P1397" t="s">
        <v>1262</v>
      </c>
      <c r="Q1397">
        <v>550</v>
      </c>
      <c r="R1397" t="s">
        <v>96</v>
      </c>
    </row>
    <row r="1398" spans="1:18">
      <c r="A1398" s="542">
        <v>1397</v>
      </c>
      <c r="B1398" s="403">
        <v>43438.613888888889</v>
      </c>
      <c r="C1398" t="s">
        <v>96</v>
      </c>
      <c r="D1398">
        <v>0.01</v>
      </c>
      <c r="E1398" t="s">
        <v>257</v>
      </c>
      <c r="F1398">
        <v>1.1387</v>
      </c>
      <c r="I1398" s="403">
        <v>43440.634027777778</v>
      </c>
      <c r="J1398">
        <v>1.1383000000000001</v>
      </c>
      <c r="K1398">
        <v>0</v>
      </c>
      <c r="M1398">
        <v>-0.49</v>
      </c>
      <c r="N1398">
        <v>-0.89</v>
      </c>
      <c r="O1398">
        <v>1110</v>
      </c>
      <c r="P1398" t="s">
        <v>1261</v>
      </c>
      <c r="Q1398">
        <v>550</v>
      </c>
      <c r="R1398" t="s">
        <v>96</v>
      </c>
    </row>
    <row r="1399" spans="1:18">
      <c r="A1399" s="542">
        <v>1398</v>
      </c>
      <c r="B1399" s="403">
        <v>43438.685416666667</v>
      </c>
      <c r="C1399" t="s">
        <v>96</v>
      </c>
      <c r="D1399">
        <v>0.02</v>
      </c>
      <c r="E1399" t="s">
        <v>257</v>
      </c>
      <c r="F1399">
        <v>1.1373</v>
      </c>
      <c r="I1399" s="403">
        <v>43440.634027777778</v>
      </c>
      <c r="J1399">
        <v>1.1383000000000001</v>
      </c>
      <c r="K1399">
        <v>0</v>
      </c>
      <c r="M1399">
        <v>-0.99</v>
      </c>
      <c r="N1399">
        <v>1.01</v>
      </c>
      <c r="O1399">
        <v>1110</v>
      </c>
      <c r="P1399" t="s">
        <v>1260</v>
      </c>
      <c r="Q1399">
        <v>550</v>
      </c>
      <c r="R1399" t="s">
        <v>96</v>
      </c>
    </row>
    <row r="1400" spans="1:18">
      <c r="A1400" s="542">
        <v>1399</v>
      </c>
      <c r="B1400" s="403">
        <v>43438.700694444444</v>
      </c>
      <c r="C1400" t="s">
        <v>96</v>
      </c>
      <c r="D1400">
        <v>0.03</v>
      </c>
      <c r="E1400" t="s">
        <v>257</v>
      </c>
      <c r="F1400">
        <v>1.1357999999999999</v>
      </c>
      <c r="I1400" s="403">
        <v>43440.634027777778</v>
      </c>
      <c r="J1400">
        <v>1.1383000000000001</v>
      </c>
      <c r="K1400">
        <v>0</v>
      </c>
      <c r="M1400">
        <v>-1.49</v>
      </c>
      <c r="N1400">
        <v>6.01</v>
      </c>
      <c r="O1400">
        <v>1110</v>
      </c>
      <c r="P1400" t="s">
        <v>1259</v>
      </c>
      <c r="Q1400">
        <v>550</v>
      </c>
      <c r="R1400" t="s">
        <v>96</v>
      </c>
    </row>
    <row r="1401" spans="1:18">
      <c r="A1401" s="542">
        <v>1401</v>
      </c>
      <c r="B1401" s="403">
        <v>43438.753472222219</v>
      </c>
      <c r="C1401" t="s">
        <v>96</v>
      </c>
      <c r="D1401">
        <v>0.04</v>
      </c>
      <c r="E1401" t="s">
        <v>257</v>
      </c>
      <c r="F1401">
        <v>1.1332</v>
      </c>
      <c r="I1401" s="403">
        <v>43440.634027777778</v>
      </c>
      <c r="J1401">
        <v>1.1383000000000001</v>
      </c>
      <c r="K1401">
        <v>0</v>
      </c>
      <c r="M1401">
        <v>-1.99</v>
      </c>
      <c r="N1401">
        <v>18.41</v>
      </c>
      <c r="O1401">
        <v>1110</v>
      </c>
      <c r="P1401" t="s">
        <v>1258</v>
      </c>
      <c r="Q1401">
        <v>550</v>
      </c>
      <c r="R1401" t="s">
        <v>96</v>
      </c>
    </row>
    <row r="1402" spans="1:18">
      <c r="A1402" s="542">
        <v>1400</v>
      </c>
      <c r="B1402" s="403">
        <v>43438.711805555555</v>
      </c>
      <c r="C1402" t="s">
        <v>97</v>
      </c>
      <c r="D1402">
        <v>0.01</v>
      </c>
      <c r="E1402" t="s">
        <v>257</v>
      </c>
      <c r="F1402">
        <v>1.1354</v>
      </c>
      <c r="I1402" s="403">
        <v>43438.751388888886</v>
      </c>
      <c r="J1402">
        <v>1.1342000000000001</v>
      </c>
      <c r="K1402">
        <v>0</v>
      </c>
      <c r="M1402">
        <v>0</v>
      </c>
      <c r="N1402">
        <v>1.2</v>
      </c>
      <c r="O1402">
        <v>1110</v>
      </c>
      <c r="P1402" t="s">
        <v>567</v>
      </c>
      <c r="Q1402">
        <v>551</v>
      </c>
      <c r="R1402" t="s">
        <v>97</v>
      </c>
    </row>
    <row r="1403" spans="1:18">
      <c r="A1403" s="542">
        <v>1402</v>
      </c>
      <c r="B1403" s="403">
        <v>43438.763194444444</v>
      </c>
      <c r="C1403" t="s">
        <v>97</v>
      </c>
      <c r="D1403">
        <v>0.01</v>
      </c>
      <c r="E1403" t="s">
        <v>257</v>
      </c>
      <c r="F1403">
        <v>1.1331</v>
      </c>
      <c r="I1403" s="403">
        <v>43439.173611111109</v>
      </c>
      <c r="J1403">
        <v>1.1325000000000001</v>
      </c>
      <c r="K1403">
        <v>0</v>
      </c>
      <c r="M1403">
        <v>0.02</v>
      </c>
      <c r="N1403">
        <v>0.62</v>
      </c>
      <c r="O1403">
        <v>1110</v>
      </c>
      <c r="P1403" t="s">
        <v>579</v>
      </c>
      <c r="Q1403">
        <v>552</v>
      </c>
      <c r="R1403" t="s">
        <v>97</v>
      </c>
    </row>
    <row r="1404" spans="1:18">
      <c r="A1404" s="542">
        <v>1403</v>
      </c>
      <c r="B1404" s="403">
        <v>43438.78402777778</v>
      </c>
      <c r="C1404" t="s">
        <v>97</v>
      </c>
      <c r="D1404">
        <v>0.01</v>
      </c>
      <c r="E1404" t="s">
        <v>257</v>
      </c>
      <c r="F1404">
        <v>1.1343000000000001</v>
      </c>
      <c r="I1404" s="403">
        <v>43439.173611111109</v>
      </c>
      <c r="J1404">
        <v>1.1325000000000001</v>
      </c>
      <c r="K1404">
        <v>0</v>
      </c>
      <c r="M1404">
        <v>0.02</v>
      </c>
      <c r="N1404">
        <v>1.82</v>
      </c>
      <c r="O1404">
        <v>1110</v>
      </c>
      <c r="P1404" t="s">
        <v>1265</v>
      </c>
      <c r="Q1404">
        <v>552</v>
      </c>
      <c r="R1404" t="s">
        <v>97</v>
      </c>
    </row>
    <row r="1405" spans="1:18">
      <c r="A1405" s="542">
        <v>1404</v>
      </c>
      <c r="B1405" s="403">
        <v>43439.295138888891</v>
      </c>
      <c r="C1405" t="s">
        <v>97</v>
      </c>
      <c r="D1405">
        <v>0.01</v>
      </c>
      <c r="E1405" t="s">
        <v>257</v>
      </c>
      <c r="F1405">
        <v>1.1319999999999999</v>
      </c>
      <c r="I1405" s="403">
        <v>43439.666666666664</v>
      </c>
      <c r="J1405">
        <v>1.1319999999999999</v>
      </c>
      <c r="K1405">
        <v>0</v>
      </c>
      <c r="M1405">
        <v>0</v>
      </c>
      <c r="N1405">
        <v>0</v>
      </c>
      <c r="O1405">
        <v>1110</v>
      </c>
      <c r="P1405" t="s">
        <v>579</v>
      </c>
      <c r="Q1405">
        <v>553</v>
      </c>
      <c r="R1405" t="s">
        <v>97</v>
      </c>
    </row>
    <row r="1406" spans="1:18">
      <c r="A1406" s="542">
        <v>1405</v>
      </c>
      <c r="B1406" s="403">
        <v>43439.356944444444</v>
      </c>
      <c r="C1406" t="s">
        <v>97</v>
      </c>
      <c r="D1406">
        <v>0.01</v>
      </c>
      <c r="E1406" t="s">
        <v>257</v>
      </c>
      <c r="F1406">
        <v>1.1333</v>
      </c>
      <c r="I1406" s="403">
        <v>43439.666666666664</v>
      </c>
      <c r="J1406">
        <v>1.1319999999999999</v>
      </c>
      <c r="K1406">
        <v>0</v>
      </c>
      <c r="M1406">
        <v>0</v>
      </c>
      <c r="N1406">
        <v>1.3</v>
      </c>
      <c r="O1406">
        <v>1110</v>
      </c>
      <c r="P1406" t="s">
        <v>1264</v>
      </c>
      <c r="Q1406">
        <v>553</v>
      </c>
      <c r="R1406" t="s">
        <v>97</v>
      </c>
    </row>
    <row r="1407" spans="1:18">
      <c r="A1407" s="542">
        <v>1406</v>
      </c>
      <c r="B1407" s="403">
        <v>43439.501388888886</v>
      </c>
      <c r="C1407" t="s">
        <v>97</v>
      </c>
      <c r="D1407">
        <v>0.01</v>
      </c>
      <c r="E1407" t="s">
        <v>257</v>
      </c>
      <c r="F1407">
        <v>1.1346000000000001</v>
      </c>
      <c r="I1407" s="403">
        <v>43439.666666666664</v>
      </c>
      <c r="J1407">
        <v>1.1319999999999999</v>
      </c>
      <c r="K1407">
        <v>0</v>
      </c>
      <c r="M1407">
        <v>0</v>
      </c>
      <c r="N1407">
        <v>2.6</v>
      </c>
      <c r="O1407">
        <v>1110</v>
      </c>
      <c r="P1407" t="s">
        <v>1263</v>
      </c>
      <c r="Q1407">
        <v>553</v>
      </c>
      <c r="R1407" t="s">
        <v>97</v>
      </c>
    </row>
    <row r="1408" spans="1:18">
      <c r="A1408" s="542">
        <v>1407</v>
      </c>
      <c r="B1408" s="403">
        <v>43439.669444444444</v>
      </c>
      <c r="C1408" t="s">
        <v>97</v>
      </c>
      <c r="D1408">
        <v>0.01</v>
      </c>
      <c r="E1408" t="s">
        <v>257</v>
      </c>
      <c r="F1408">
        <v>1.1325000000000001</v>
      </c>
      <c r="I1408" s="403">
        <v>43440.342361111114</v>
      </c>
      <c r="J1408">
        <v>1.1326000000000001</v>
      </c>
      <c r="K1408">
        <v>0</v>
      </c>
      <c r="M1408">
        <v>0.05</v>
      </c>
      <c r="N1408">
        <v>-0.05</v>
      </c>
      <c r="O1408">
        <v>1110</v>
      </c>
      <c r="P1408" t="s">
        <v>567</v>
      </c>
      <c r="Q1408">
        <v>554</v>
      </c>
      <c r="R1408" t="s">
        <v>97</v>
      </c>
    </row>
    <row r="1409" spans="1:18">
      <c r="A1409" s="542">
        <v>1408</v>
      </c>
      <c r="B1409" s="403">
        <v>43439.706944444442</v>
      </c>
      <c r="C1409" t="s">
        <v>97</v>
      </c>
      <c r="D1409">
        <v>0.01</v>
      </c>
      <c r="E1409" t="s">
        <v>257</v>
      </c>
      <c r="F1409">
        <v>1.1337999999999999</v>
      </c>
      <c r="I1409" s="403">
        <v>43440.342361111114</v>
      </c>
      <c r="J1409">
        <v>1.1326000000000001</v>
      </c>
      <c r="K1409">
        <v>0</v>
      </c>
      <c r="M1409">
        <v>0.05</v>
      </c>
      <c r="N1409">
        <v>1.25</v>
      </c>
      <c r="O1409">
        <v>1110</v>
      </c>
      <c r="P1409" t="s">
        <v>651</v>
      </c>
      <c r="Q1409">
        <v>554</v>
      </c>
      <c r="R1409" t="s">
        <v>97</v>
      </c>
    </row>
    <row r="1410" spans="1:18">
      <c r="A1410" s="542">
        <v>1409</v>
      </c>
      <c r="B1410" s="403">
        <v>43439.743055555555</v>
      </c>
      <c r="C1410" t="s">
        <v>97</v>
      </c>
      <c r="D1410">
        <v>0.01</v>
      </c>
      <c r="E1410" t="s">
        <v>257</v>
      </c>
      <c r="F1410">
        <v>1.1351</v>
      </c>
      <c r="I1410" s="403">
        <v>43440.342361111114</v>
      </c>
      <c r="J1410">
        <v>1.1326000000000001</v>
      </c>
      <c r="K1410">
        <v>0</v>
      </c>
      <c r="M1410">
        <v>0.05</v>
      </c>
      <c r="N1410">
        <v>2.5499999999999998</v>
      </c>
      <c r="O1410">
        <v>1110</v>
      </c>
      <c r="P1410" t="s">
        <v>652</v>
      </c>
      <c r="Q1410">
        <v>554</v>
      </c>
      <c r="R1410" t="s">
        <v>97</v>
      </c>
    </row>
    <row r="1411" spans="1:18">
      <c r="A1411" s="542">
        <v>1410</v>
      </c>
      <c r="B1411" s="403">
        <v>43440.398611111108</v>
      </c>
      <c r="C1411" t="s">
        <v>97</v>
      </c>
      <c r="D1411">
        <v>0.01</v>
      </c>
      <c r="E1411" t="s">
        <v>257</v>
      </c>
      <c r="F1411">
        <v>1.1327</v>
      </c>
      <c r="I1411" s="403">
        <v>43440.732638888891</v>
      </c>
      <c r="J1411">
        <v>1.1358999999999999</v>
      </c>
      <c r="K1411">
        <v>0</v>
      </c>
      <c r="M1411">
        <v>0</v>
      </c>
      <c r="N1411">
        <v>-3.2</v>
      </c>
      <c r="O1411">
        <v>1110</v>
      </c>
      <c r="P1411" t="s">
        <v>581</v>
      </c>
      <c r="Q1411">
        <v>555</v>
      </c>
      <c r="R1411" t="s">
        <v>97</v>
      </c>
    </row>
    <row r="1412" spans="1:18">
      <c r="A1412" s="542">
        <v>1411</v>
      </c>
      <c r="B1412" s="403">
        <v>43440.434027777781</v>
      </c>
      <c r="C1412" t="s">
        <v>97</v>
      </c>
      <c r="D1412">
        <v>0.01</v>
      </c>
      <c r="E1412" t="s">
        <v>257</v>
      </c>
      <c r="F1412">
        <v>1.1339999999999999</v>
      </c>
      <c r="I1412" s="403">
        <v>43440.732638888891</v>
      </c>
      <c r="J1412">
        <v>1.1358999999999999</v>
      </c>
      <c r="K1412">
        <v>0</v>
      </c>
      <c r="M1412">
        <v>0</v>
      </c>
      <c r="N1412">
        <v>-1.9</v>
      </c>
      <c r="O1412">
        <v>1110</v>
      </c>
      <c r="P1412" t="s">
        <v>653</v>
      </c>
      <c r="Q1412">
        <v>555</v>
      </c>
      <c r="R1412" t="s">
        <v>97</v>
      </c>
    </row>
    <row r="1413" spans="1:18">
      <c r="A1413" s="542">
        <v>1412</v>
      </c>
      <c r="B1413" s="403">
        <v>43440.586805555555</v>
      </c>
      <c r="C1413" t="s">
        <v>97</v>
      </c>
      <c r="D1413">
        <v>0.01</v>
      </c>
      <c r="E1413" t="s">
        <v>257</v>
      </c>
      <c r="F1413">
        <v>1.1353</v>
      </c>
      <c r="I1413" s="403">
        <v>43440.732638888891</v>
      </c>
      <c r="J1413">
        <v>1.1358999999999999</v>
      </c>
      <c r="K1413">
        <v>0</v>
      </c>
      <c r="M1413">
        <v>0</v>
      </c>
      <c r="N1413">
        <v>-0.6</v>
      </c>
      <c r="O1413">
        <v>1110</v>
      </c>
      <c r="P1413" t="s">
        <v>654</v>
      </c>
      <c r="Q1413">
        <v>555</v>
      </c>
      <c r="R1413" t="s">
        <v>97</v>
      </c>
    </row>
    <row r="1414" spans="1:18">
      <c r="A1414" s="542">
        <v>1413</v>
      </c>
      <c r="B1414" s="403">
        <v>43440.597222222219</v>
      </c>
      <c r="C1414" t="s">
        <v>97</v>
      </c>
      <c r="D1414">
        <v>0.02</v>
      </c>
      <c r="E1414" t="s">
        <v>257</v>
      </c>
      <c r="F1414">
        <v>1.1367</v>
      </c>
      <c r="I1414" s="403">
        <v>43440.732638888891</v>
      </c>
      <c r="J1414">
        <v>1.1358999999999999</v>
      </c>
      <c r="K1414">
        <v>0</v>
      </c>
      <c r="M1414">
        <v>0</v>
      </c>
      <c r="N1414">
        <v>1.6</v>
      </c>
      <c r="O1414">
        <v>1110</v>
      </c>
      <c r="P1414" t="s">
        <v>655</v>
      </c>
      <c r="Q1414">
        <v>555</v>
      </c>
      <c r="R1414" t="s">
        <v>97</v>
      </c>
    </row>
    <row r="1415" spans="1:18">
      <c r="A1415" s="542">
        <v>1414</v>
      </c>
      <c r="B1415" s="403">
        <v>43440.636111111111</v>
      </c>
      <c r="C1415" t="s">
        <v>97</v>
      </c>
      <c r="D1415">
        <v>0.03</v>
      </c>
      <c r="E1415" t="s">
        <v>257</v>
      </c>
      <c r="F1415">
        <v>1.1386000000000001</v>
      </c>
      <c r="I1415" s="403">
        <v>43440.732638888891</v>
      </c>
      <c r="J1415">
        <v>1.1358999999999999</v>
      </c>
      <c r="K1415">
        <v>0</v>
      </c>
      <c r="M1415">
        <v>0</v>
      </c>
      <c r="N1415">
        <v>8.1</v>
      </c>
      <c r="O1415">
        <v>1110</v>
      </c>
      <c r="P1415" t="s">
        <v>656</v>
      </c>
      <c r="Q1415">
        <v>555</v>
      </c>
      <c r="R1415" t="s">
        <v>97</v>
      </c>
    </row>
    <row r="1416" spans="1:18">
      <c r="A1416" s="542">
        <v>1415</v>
      </c>
      <c r="B1416" s="403">
        <v>43440.680555555555</v>
      </c>
      <c r="C1416" t="s">
        <v>97</v>
      </c>
      <c r="D1416">
        <v>0.04</v>
      </c>
      <c r="E1416" t="s">
        <v>257</v>
      </c>
      <c r="F1416">
        <v>1.1402000000000001</v>
      </c>
      <c r="I1416" s="403">
        <v>43440.732638888891</v>
      </c>
      <c r="J1416">
        <v>1.1358999999999999</v>
      </c>
      <c r="K1416">
        <v>0</v>
      </c>
      <c r="M1416">
        <v>0</v>
      </c>
      <c r="N1416">
        <v>17.2</v>
      </c>
      <c r="O1416">
        <v>1110</v>
      </c>
      <c r="P1416" t="s">
        <v>657</v>
      </c>
      <c r="Q1416">
        <v>555</v>
      </c>
      <c r="R1416" t="s">
        <v>97</v>
      </c>
    </row>
    <row r="1417" spans="1:18">
      <c r="A1417" s="542">
        <v>1416</v>
      </c>
      <c r="B1417" s="403">
        <v>43440.694444444445</v>
      </c>
      <c r="C1417" t="s">
        <v>96</v>
      </c>
      <c r="D1417">
        <v>0.01</v>
      </c>
      <c r="E1417" t="s">
        <v>257</v>
      </c>
      <c r="F1417">
        <v>1.1398999999999999</v>
      </c>
      <c r="I1417" s="403">
        <v>43441.604166666664</v>
      </c>
      <c r="J1417">
        <v>1.1399999999999999</v>
      </c>
      <c r="K1417">
        <v>0</v>
      </c>
      <c r="M1417">
        <v>-0.12</v>
      </c>
      <c r="N1417">
        <v>-0.02</v>
      </c>
      <c r="O1417">
        <v>1110</v>
      </c>
      <c r="P1417" t="s">
        <v>567</v>
      </c>
      <c r="Q1417">
        <v>556</v>
      </c>
      <c r="R1417" t="s">
        <v>96</v>
      </c>
    </row>
    <row r="1418" spans="1:18">
      <c r="A1418" s="542">
        <v>1417</v>
      </c>
      <c r="B1418" s="403">
        <v>43440.706250000003</v>
      </c>
      <c r="C1418" t="s">
        <v>96</v>
      </c>
      <c r="D1418">
        <v>0.01</v>
      </c>
      <c r="E1418" t="s">
        <v>257</v>
      </c>
      <c r="F1418">
        <v>1.1386000000000001</v>
      </c>
      <c r="I1418" s="403">
        <v>43441.604166666664</v>
      </c>
      <c r="J1418">
        <v>1.1399999999999999</v>
      </c>
      <c r="K1418">
        <v>0</v>
      </c>
      <c r="M1418">
        <v>-0.12</v>
      </c>
      <c r="N1418">
        <v>1.28</v>
      </c>
      <c r="O1418">
        <v>1110</v>
      </c>
      <c r="P1418" t="s">
        <v>659</v>
      </c>
      <c r="Q1418">
        <v>556</v>
      </c>
      <c r="R1418" t="s">
        <v>96</v>
      </c>
    </row>
    <row r="1419" spans="1:18">
      <c r="A1419" s="542">
        <v>1418</v>
      </c>
      <c r="B1419" s="403">
        <v>43440.72152777778</v>
      </c>
      <c r="C1419" t="s">
        <v>96</v>
      </c>
      <c r="D1419">
        <v>0.01</v>
      </c>
      <c r="E1419" t="s">
        <v>257</v>
      </c>
      <c r="F1419">
        <v>1.1373</v>
      </c>
      <c r="I1419" s="403">
        <v>43441.604166666664</v>
      </c>
      <c r="J1419">
        <v>1.1399999999999999</v>
      </c>
      <c r="K1419">
        <v>0</v>
      </c>
      <c r="M1419">
        <v>-0.12</v>
      </c>
      <c r="N1419">
        <v>2.58</v>
      </c>
      <c r="O1419">
        <v>1110</v>
      </c>
      <c r="P1419" t="s">
        <v>660</v>
      </c>
      <c r="Q1419">
        <v>556</v>
      </c>
      <c r="R1419" t="s">
        <v>96</v>
      </c>
    </row>
    <row r="1420" spans="1:18">
      <c r="A1420" s="542">
        <v>1419</v>
      </c>
      <c r="B1420" s="403">
        <v>43440.786111111112</v>
      </c>
      <c r="C1420" t="s">
        <v>97</v>
      </c>
      <c r="D1420">
        <v>0.01</v>
      </c>
      <c r="E1420" t="s">
        <v>257</v>
      </c>
      <c r="F1420">
        <v>1.1379999999999999</v>
      </c>
      <c r="I1420" s="403">
        <v>43440.870833333334</v>
      </c>
      <c r="J1420">
        <v>1.1374</v>
      </c>
      <c r="K1420">
        <v>0</v>
      </c>
      <c r="M1420">
        <v>0</v>
      </c>
      <c r="N1420">
        <v>0.6</v>
      </c>
      <c r="O1420">
        <v>1110</v>
      </c>
      <c r="P1420" t="s">
        <v>567</v>
      </c>
      <c r="Q1420">
        <v>557</v>
      </c>
      <c r="R1420" t="s">
        <v>97</v>
      </c>
    </row>
    <row r="1421" spans="1:18">
      <c r="A1421" s="542">
        <v>1420</v>
      </c>
      <c r="B1421" s="403">
        <v>43440.806250000001</v>
      </c>
      <c r="C1421" t="s">
        <v>97</v>
      </c>
      <c r="D1421">
        <v>0.01</v>
      </c>
      <c r="E1421" t="s">
        <v>257</v>
      </c>
      <c r="F1421">
        <v>1.1392</v>
      </c>
      <c r="I1421" s="403">
        <v>43440.870833333334</v>
      </c>
      <c r="J1421">
        <v>1.1374</v>
      </c>
      <c r="K1421">
        <v>0</v>
      </c>
      <c r="M1421">
        <v>0</v>
      </c>
      <c r="N1421">
        <v>1.8</v>
      </c>
      <c r="O1421">
        <v>1110</v>
      </c>
      <c r="P1421" t="s">
        <v>658</v>
      </c>
      <c r="Q1421">
        <v>557</v>
      </c>
      <c r="R1421" t="s">
        <v>97</v>
      </c>
    </row>
    <row r="1422" spans="1:18">
      <c r="A1422" s="542">
        <v>1421</v>
      </c>
      <c r="B1422" s="403">
        <v>43440.895833333336</v>
      </c>
      <c r="C1422" t="s">
        <v>97</v>
      </c>
      <c r="D1422">
        <v>0.01</v>
      </c>
      <c r="E1422" t="s">
        <v>257</v>
      </c>
      <c r="F1422">
        <v>1.1375999999999999</v>
      </c>
      <c r="I1422" s="403">
        <v>43441.336111111108</v>
      </c>
      <c r="J1422">
        <v>1.1364000000000001</v>
      </c>
      <c r="K1422">
        <v>0</v>
      </c>
      <c r="M1422">
        <v>0.02</v>
      </c>
      <c r="N1422">
        <v>1.22</v>
      </c>
      <c r="O1422">
        <v>1110</v>
      </c>
      <c r="P1422" t="s">
        <v>567</v>
      </c>
      <c r="Q1422">
        <v>558</v>
      </c>
      <c r="R1422" t="s">
        <v>97</v>
      </c>
    </row>
    <row r="1423" spans="1:18">
      <c r="A1423" s="542">
        <v>1422</v>
      </c>
      <c r="B1423" s="403">
        <v>43441.429166666669</v>
      </c>
      <c r="C1423" t="s">
        <v>97</v>
      </c>
      <c r="D1423">
        <v>0.01</v>
      </c>
      <c r="E1423" t="s">
        <v>257</v>
      </c>
      <c r="F1423">
        <v>1.1376999999999999</v>
      </c>
      <c r="I1423" s="403">
        <v>43441.445833333331</v>
      </c>
      <c r="J1423">
        <v>1.1365000000000001</v>
      </c>
      <c r="K1423">
        <v>0</v>
      </c>
      <c r="M1423">
        <v>0</v>
      </c>
      <c r="N1423">
        <v>1.2</v>
      </c>
      <c r="O1423">
        <v>1110</v>
      </c>
      <c r="P1423" t="s">
        <v>567</v>
      </c>
      <c r="Q1423">
        <v>559</v>
      </c>
      <c r="R1423" t="s">
        <v>97</v>
      </c>
    </row>
    <row r="1424" spans="1:18">
      <c r="A1424" s="542">
        <v>1423</v>
      </c>
      <c r="B1424" s="403">
        <v>43441.521527777775</v>
      </c>
      <c r="C1424" t="s">
        <v>97</v>
      </c>
      <c r="D1424">
        <v>0.01</v>
      </c>
      <c r="E1424" t="s">
        <v>257</v>
      </c>
      <c r="F1424">
        <v>1.1377999999999999</v>
      </c>
      <c r="I1424" s="403">
        <v>43441.582638888889</v>
      </c>
      <c r="J1424">
        <v>1.1366000000000001</v>
      </c>
      <c r="K1424">
        <v>0</v>
      </c>
      <c r="M1424">
        <v>0</v>
      </c>
      <c r="N1424">
        <v>1.2</v>
      </c>
      <c r="O1424">
        <v>1110</v>
      </c>
      <c r="P1424" t="s">
        <v>567</v>
      </c>
      <c r="Q1424">
        <v>560</v>
      </c>
      <c r="R1424" t="s">
        <v>97</v>
      </c>
    </row>
    <row r="1425" spans="1:18">
      <c r="A1425" s="542">
        <v>1424</v>
      </c>
      <c r="B1425" s="403">
        <v>43441.585416666669</v>
      </c>
      <c r="C1425" t="s">
        <v>97</v>
      </c>
      <c r="D1425">
        <v>0.01</v>
      </c>
      <c r="E1425" t="s">
        <v>257</v>
      </c>
      <c r="F1425">
        <v>1.137</v>
      </c>
      <c r="I1425" s="403">
        <v>43441.613888888889</v>
      </c>
      <c r="J1425">
        <v>1.1377999999999999</v>
      </c>
      <c r="K1425">
        <v>0</v>
      </c>
      <c r="M1425">
        <v>0</v>
      </c>
      <c r="N1425">
        <v>-0.8</v>
      </c>
      <c r="O1425">
        <v>1110</v>
      </c>
      <c r="P1425" t="s">
        <v>567</v>
      </c>
      <c r="Q1425">
        <v>561</v>
      </c>
      <c r="R1425" t="s">
        <v>97</v>
      </c>
    </row>
    <row r="1426" spans="1:18">
      <c r="A1426" s="542">
        <v>1425</v>
      </c>
      <c r="B1426" s="403">
        <v>43441.606249999997</v>
      </c>
      <c r="C1426" t="s">
        <v>97</v>
      </c>
      <c r="D1426">
        <v>0.01</v>
      </c>
      <c r="E1426" t="s">
        <v>257</v>
      </c>
      <c r="F1426">
        <v>1.1408</v>
      </c>
      <c r="I1426" s="403">
        <v>43441.613888888889</v>
      </c>
      <c r="J1426">
        <v>1.1377999999999999</v>
      </c>
      <c r="K1426">
        <v>0</v>
      </c>
      <c r="M1426">
        <v>0</v>
      </c>
      <c r="N1426">
        <v>3</v>
      </c>
      <c r="O1426">
        <v>1110</v>
      </c>
      <c r="P1426" t="s">
        <v>662</v>
      </c>
      <c r="Q1426">
        <v>561</v>
      </c>
      <c r="R1426" t="s">
        <v>97</v>
      </c>
    </row>
    <row r="1427" spans="1:18">
      <c r="A1427" s="542">
        <v>1426</v>
      </c>
      <c r="B1427" s="403">
        <v>43441.60833333333</v>
      </c>
      <c r="C1427" t="s">
        <v>97</v>
      </c>
      <c r="D1427">
        <v>0.01</v>
      </c>
      <c r="E1427" t="s">
        <v>257</v>
      </c>
      <c r="F1427">
        <v>1.1395</v>
      </c>
      <c r="I1427" s="403">
        <v>43441.613888888889</v>
      </c>
      <c r="J1427">
        <v>1.1377999999999999</v>
      </c>
      <c r="K1427">
        <v>0</v>
      </c>
      <c r="M1427">
        <v>0</v>
      </c>
      <c r="N1427">
        <v>1.7</v>
      </c>
      <c r="O1427">
        <v>1110</v>
      </c>
      <c r="P1427" t="s">
        <v>661</v>
      </c>
      <c r="Q1427">
        <v>561</v>
      </c>
      <c r="R1427" t="s">
        <v>97</v>
      </c>
    </row>
    <row r="1428" spans="1:18">
      <c r="A1428" s="542">
        <v>1427</v>
      </c>
      <c r="B1428" s="403">
        <v>43441.615972222222</v>
      </c>
      <c r="C1428" t="s">
        <v>96</v>
      </c>
      <c r="D1428">
        <v>0.01</v>
      </c>
      <c r="E1428" t="s">
        <v>257</v>
      </c>
      <c r="F1428">
        <v>1.1378999999999999</v>
      </c>
      <c r="I1428" s="403">
        <v>43441.620833333334</v>
      </c>
      <c r="J1428">
        <v>1.1391</v>
      </c>
      <c r="K1428">
        <v>0</v>
      </c>
      <c r="M1428">
        <v>0</v>
      </c>
      <c r="N1428">
        <v>1.2</v>
      </c>
      <c r="O1428">
        <v>1110</v>
      </c>
      <c r="P1428" t="s">
        <v>567</v>
      </c>
      <c r="Q1428">
        <v>562</v>
      </c>
      <c r="R1428" t="s">
        <v>96</v>
      </c>
    </row>
    <row r="1429" spans="1:18">
      <c r="A1429" s="542">
        <v>1428</v>
      </c>
      <c r="B1429" s="403">
        <v>43441.62222222222</v>
      </c>
      <c r="C1429" t="s">
        <v>97</v>
      </c>
      <c r="D1429">
        <v>0.01</v>
      </c>
      <c r="E1429" t="s">
        <v>257</v>
      </c>
      <c r="F1429">
        <v>1.1392</v>
      </c>
      <c r="I1429" s="403">
        <v>43441.627083333333</v>
      </c>
      <c r="J1429">
        <v>1.1379999999999999</v>
      </c>
      <c r="K1429">
        <v>0</v>
      </c>
      <c r="M1429">
        <v>0</v>
      </c>
      <c r="N1429">
        <v>1.2</v>
      </c>
      <c r="O1429">
        <v>1110</v>
      </c>
      <c r="P1429" t="s">
        <v>567</v>
      </c>
      <c r="Q1429">
        <v>563</v>
      </c>
      <c r="R1429" t="s">
        <v>97</v>
      </c>
    </row>
    <row r="1430" spans="1:18">
      <c r="A1430" s="542">
        <v>1429</v>
      </c>
      <c r="B1430" s="403">
        <v>43441.634722222225</v>
      </c>
      <c r="C1430" t="s">
        <v>97</v>
      </c>
      <c r="D1430">
        <v>0.01</v>
      </c>
      <c r="E1430" t="s">
        <v>257</v>
      </c>
      <c r="F1430">
        <v>1.1379999999999999</v>
      </c>
      <c r="I1430" s="403">
        <v>43441.957638888889</v>
      </c>
      <c r="J1430">
        <v>1.1387</v>
      </c>
      <c r="K1430">
        <v>0</v>
      </c>
      <c r="M1430">
        <v>0</v>
      </c>
      <c r="N1430">
        <v>-0.7</v>
      </c>
      <c r="O1430">
        <v>1110</v>
      </c>
      <c r="P1430" t="s">
        <v>579</v>
      </c>
      <c r="Q1430">
        <v>564</v>
      </c>
      <c r="R1430" t="s">
        <v>97</v>
      </c>
    </row>
    <row r="1431" spans="1:18">
      <c r="A1431" s="542">
        <v>1431</v>
      </c>
      <c r="B1431" s="403">
        <v>43441.652777777781</v>
      </c>
      <c r="C1431" t="s">
        <v>97</v>
      </c>
      <c r="D1431">
        <v>0.01</v>
      </c>
      <c r="E1431" t="s">
        <v>257</v>
      </c>
      <c r="F1431">
        <v>1.1392</v>
      </c>
      <c r="I1431" s="403">
        <v>43441.957638888889</v>
      </c>
      <c r="J1431">
        <v>1.1387</v>
      </c>
      <c r="K1431">
        <v>0</v>
      </c>
      <c r="M1431">
        <v>0</v>
      </c>
      <c r="N1431">
        <v>0.5</v>
      </c>
      <c r="O1431">
        <v>1110</v>
      </c>
      <c r="P1431" t="s">
        <v>1257</v>
      </c>
      <c r="Q1431">
        <v>564</v>
      </c>
      <c r="R1431" t="s">
        <v>97</v>
      </c>
    </row>
    <row r="1432" spans="1:18">
      <c r="A1432" s="542">
        <v>1435</v>
      </c>
      <c r="B1432" s="403">
        <v>43441.813194444447</v>
      </c>
      <c r="C1432" t="s">
        <v>97</v>
      </c>
      <c r="D1432">
        <v>0.01</v>
      </c>
      <c r="E1432" t="s">
        <v>257</v>
      </c>
      <c r="F1432">
        <v>1.1405000000000001</v>
      </c>
      <c r="I1432" s="403">
        <v>43441.957638888889</v>
      </c>
      <c r="J1432">
        <v>1.1387</v>
      </c>
      <c r="K1432">
        <v>0</v>
      </c>
      <c r="M1432">
        <v>0</v>
      </c>
      <c r="N1432">
        <v>1.8</v>
      </c>
      <c r="O1432">
        <v>1110</v>
      </c>
      <c r="P1432" t="s">
        <v>664</v>
      </c>
      <c r="Q1432">
        <v>564</v>
      </c>
      <c r="R1432" t="s">
        <v>97</v>
      </c>
    </row>
    <row r="1433" spans="1:18">
      <c r="A1433" s="542">
        <v>1437</v>
      </c>
      <c r="B1433" s="403">
        <v>43441.873611111114</v>
      </c>
      <c r="C1433" t="s">
        <v>97</v>
      </c>
      <c r="D1433">
        <v>0.02</v>
      </c>
      <c r="E1433" t="s">
        <v>257</v>
      </c>
      <c r="F1433">
        <v>1.1419999999999999</v>
      </c>
      <c r="I1433" s="403">
        <v>43441.957638888889</v>
      </c>
      <c r="J1433">
        <v>1.1387</v>
      </c>
      <c r="K1433">
        <v>0</v>
      </c>
      <c r="M1433">
        <v>0</v>
      </c>
      <c r="N1433">
        <v>6.6</v>
      </c>
      <c r="O1433">
        <v>1110</v>
      </c>
      <c r="P1433" t="s">
        <v>665</v>
      </c>
      <c r="Q1433">
        <v>564</v>
      </c>
      <c r="R1433" t="s">
        <v>97</v>
      </c>
    </row>
    <row r="1434" spans="1:18">
      <c r="A1434" s="542">
        <v>1430</v>
      </c>
      <c r="B1434" s="403">
        <v>43441.645833333336</v>
      </c>
      <c r="C1434" t="s">
        <v>96</v>
      </c>
      <c r="D1434">
        <v>0.01</v>
      </c>
      <c r="E1434" t="s">
        <v>257</v>
      </c>
      <c r="F1434">
        <v>1.1385000000000001</v>
      </c>
      <c r="I1434" s="403">
        <v>43441.655555555553</v>
      </c>
      <c r="J1434">
        <v>1.1396999999999999</v>
      </c>
      <c r="K1434">
        <v>0</v>
      </c>
      <c r="M1434">
        <v>0</v>
      </c>
      <c r="N1434">
        <v>1.2</v>
      </c>
      <c r="O1434">
        <v>1110</v>
      </c>
      <c r="P1434" t="s">
        <v>567</v>
      </c>
      <c r="Q1434">
        <v>565</v>
      </c>
      <c r="R1434" t="s">
        <v>96</v>
      </c>
    </row>
    <row r="1435" spans="1:18">
      <c r="A1435" s="542">
        <v>1432</v>
      </c>
      <c r="B1435" s="403">
        <v>43441.660416666666</v>
      </c>
      <c r="C1435" t="s">
        <v>96</v>
      </c>
      <c r="D1435">
        <v>0.01</v>
      </c>
      <c r="E1435" t="s">
        <v>257</v>
      </c>
      <c r="F1435">
        <v>1.1395999999999999</v>
      </c>
      <c r="I1435" s="403">
        <v>43441.729166666664</v>
      </c>
      <c r="J1435">
        <v>1.1402000000000001</v>
      </c>
      <c r="K1435">
        <v>0</v>
      </c>
      <c r="M1435">
        <v>0</v>
      </c>
      <c r="N1435">
        <v>0.6</v>
      </c>
      <c r="O1435">
        <v>1110</v>
      </c>
      <c r="P1435" t="s">
        <v>567</v>
      </c>
      <c r="Q1435">
        <v>566</v>
      </c>
      <c r="R1435" t="s">
        <v>96</v>
      </c>
    </row>
    <row r="1436" spans="1:18">
      <c r="A1436" s="542">
        <v>1433</v>
      </c>
      <c r="B1436" s="403">
        <v>43441.668749999997</v>
      </c>
      <c r="C1436" t="s">
        <v>96</v>
      </c>
      <c r="D1436">
        <v>0.01</v>
      </c>
      <c r="E1436" t="s">
        <v>257</v>
      </c>
      <c r="F1436">
        <v>1.1383000000000001</v>
      </c>
      <c r="I1436" s="403">
        <v>43441.729166666664</v>
      </c>
      <c r="J1436">
        <v>1.1402000000000001</v>
      </c>
      <c r="K1436">
        <v>0</v>
      </c>
      <c r="M1436">
        <v>0</v>
      </c>
      <c r="N1436">
        <v>1.9</v>
      </c>
      <c r="O1436">
        <v>1110</v>
      </c>
      <c r="P1436" t="s">
        <v>663</v>
      </c>
      <c r="Q1436">
        <v>566</v>
      </c>
      <c r="R1436" t="s">
        <v>96</v>
      </c>
    </row>
    <row r="1437" spans="1:18">
      <c r="A1437" s="542">
        <v>1434</v>
      </c>
      <c r="B1437" s="403">
        <v>43441.731944444444</v>
      </c>
      <c r="C1437" t="s">
        <v>96</v>
      </c>
      <c r="D1437">
        <v>0.01</v>
      </c>
      <c r="E1437" t="s">
        <v>257</v>
      </c>
      <c r="F1437">
        <v>1.1395</v>
      </c>
      <c r="I1437" s="403">
        <v>43441.813194444447</v>
      </c>
      <c r="J1437">
        <v>1.1407</v>
      </c>
      <c r="K1437">
        <v>0</v>
      </c>
      <c r="M1437">
        <v>0</v>
      </c>
      <c r="N1437">
        <v>1.2</v>
      </c>
      <c r="O1437">
        <v>1110</v>
      </c>
      <c r="P1437" t="s">
        <v>579</v>
      </c>
      <c r="Q1437">
        <v>567</v>
      </c>
      <c r="R1437" t="s">
        <v>96</v>
      </c>
    </row>
    <row r="1438" spans="1:18">
      <c r="A1438" s="542">
        <v>1436</v>
      </c>
      <c r="B1438" s="403">
        <v>43441.821527777778</v>
      </c>
      <c r="C1438" t="s">
        <v>96</v>
      </c>
      <c r="D1438">
        <v>0.01</v>
      </c>
      <c r="E1438" t="s">
        <v>257</v>
      </c>
      <c r="F1438">
        <v>1.1404000000000001</v>
      </c>
      <c r="I1438" s="403">
        <v>43441.852083333331</v>
      </c>
      <c r="J1438">
        <v>1.1415999999999999</v>
      </c>
      <c r="K1438">
        <v>0</v>
      </c>
      <c r="M1438">
        <v>0</v>
      </c>
      <c r="N1438">
        <v>1.2</v>
      </c>
      <c r="O1438">
        <v>1110</v>
      </c>
      <c r="P1438" t="s">
        <v>567</v>
      </c>
      <c r="Q1438">
        <v>568</v>
      </c>
      <c r="R1438" t="s">
        <v>96</v>
      </c>
    </row>
    <row r="1439" spans="1:18">
      <c r="A1439" s="542">
        <v>1438</v>
      </c>
      <c r="B1439" s="403">
        <v>43441.918749999997</v>
      </c>
      <c r="C1439" t="s">
        <v>96</v>
      </c>
      <c r="D1439">
        <v>0.01</v>
      </c>
      <c r="E1439" t="s">
        <v>257</v>
      </c>
      <c r="F1439">
        <v>1.1407</v>
      </c>
      <c r="I1439" s="403">
        <v>43444.092361111114</v>
      </c>
      <c r="J1439">
        <v>1.1414</v>
      </c>
      <c r="K1439">
        <v>0</v>
      </c>
      <c r="M1439">
        <v>-0.12</v>
      </c>
      <c r="N1439">
        <v>0.57999999999999996</v>
      </c>
      <c r="O1439">
        <v>1110</v>
      </c>
      <c r="P1439" t="s">
        <v>579</v>
      </c>
      <c r="Q1439">
        <v>569</v>
      </c>
      <c r="R1439" t="s">
        <v>96</v>
      </c>
    </row>
    <row r="1440" spans="1:18">
      <c r="A1440" s="542">
        <v>1439</v>
      </c>
      <c r="B1440" s="403">
        <v>43441.956944444442</v>
      </c>
      <c r="C1440" t="s">
        <v>96</v>
      </c>
      <c r="D1440">
        <v>0.01</v>
      </c>
      <c r="E1440" t="s">
        <v>257</v>
      </c>
      <c r="F1440">
        <v>1.1395</v>
      </c>
      <c r="I1440" s="403">
        <v>43444.092361111114</v>
      </c>
      <c r="J1440">
        <v>1.1414</v>
      </c>
      <c r="K1440">
        <v>0</v>
      </c>
      <c r="M1440">
        <v>-0.12</v>
      </c>
      <c r="N1440">
        <v>1.78</v>
      </c>
      <c r="O1440">
        <v>1110</v>
      </c>
      <c r="P1440" t="s">
        <v>1256</v>
      </c>
      <c r="Q1440">
        <v>569</v>
      </c>
      <c r="R1440" t="s">
        <v>96</v>
      </c>
    </row>
    <row r="1441" spans="1:18">
      <c r="A1441" s="542">
        <v>1440</v>
      </c>
      <c r="B1441" s="403">
        <v>43444.098611111112</v>
      </c>
      <c r="C1441" t="s">
        <v>97</v>
      </c>
      <c r="D1441">
        <v>0.01</v>
      </c>
      <c r="E1441" t="s">
        <v>257</v>
      </c>
      <c r="F1441">
        <v>1.1417999999999999</v>
      </c>
      <c r="I1441" s="403">
        <v>43444.405555555553</v>
      </c>
      <c r="J1441">
        <v>1.1412</v>
      </c>
      <c r="K1441">
        <v>0</v>
      </c>
      <c r="M1441">
        <v>0</v>
      </c>
      <c r="N1441">
        <v>0.6</v>
      </c>
      <c r="O1441">
        <v>1110</v>
      </c>
      <c r="P1441" t="s">
        <v>567</v>
      </c>
      <c r="Q1441">
        <v>570</v>
      </c>
      <c r="R1441" t="s">
        <v>97</v>
      </c>
    </row>
    <row r="1442" spans="1:18">
      <c r="A1442" s="542">
        <v>1441</v>
      </c>
      <c r="B1442" s="403">
        <v>43444.103472222225</v>
      </c>
      <c r="C1442" t="s">
        <v>97</v>
      </c>
      <c r="D1442">
        <v>0.01</v>
      </c>
      <c r="E1442" t="s">
        <v>257</v>
      </c>
      <c r="F1442">
        <v>1.143</v>
      </c>
      <c r="I1442" s="403">
        <v>43444.405555555553</v>
      </c>
      <c r="J1442">
        <v>1.1412</v>
      </c>
      <c r="K1442">
        <v>0</v>
      </c>
      <c r="M1442">
        <v>0</v>
      </c>
      <c r="N1442">
        <v>1.8</v>
      </c>
      <c r="O1442">
        <v>1110</v>
      </c>
      <c r="P1442" t="s">
        <v>666</v>
      </c>
      <c r="Q1442">
        <v>570</v>
      </c>
      <c r="R1442" t="s">
        <v>97</v>
      </c>
    </row>
    <row r="1443" spans="1:18">
      <c r="A1443" s="542">
        <v>1442</v>
      </c>
      <c r="B1443" s="403">
        <v>43444.136111111111</v>
      </c>
      <c r="C1443" t="s">
        <v>96</v>
      </c>
      <c r="D1443">
        <v>0.01</v>
      </c>
      <c r="E1443" t="s">
        <v>257</v>
      </c>
      <c r="F1443">
        <v>1.1438999999999999</v>
      </c>
      <c r="I1443" s="403">
        <v>43446.791666666664</v>
      </c>
      <c r="J1443">
        <v>1.1378999999999999</v>
      </c>
      <c r="K1443">
        <v>0</v>
      </c>
      <c r="M1443">
        <v>-0.24</v>
      </c>
      <c r="N1443">
        <v>-6.24</v>
      </c>
      <c r="O1443">
        <v>1110</v>
      </c>
      <c r="P1443" t="s">
        <v>579</v>
      </c>
      <c r="Q1443">
        <v>571</v>
      </c>
      <c r="R1443" t="s">
        <v>96</v>
      </c>
    </row>
    <row r="1444" spans="1:18">
      <c r="A1444" s="542">
        <v>1443</v>
      </c>
      <c r="B1444" s="403">
        <v>43444.23541666667</v>
      </c>
      <c r="C1444" t="s">
        <v>96</v>
      </c>
      <c r="D1444">
        <v>0.01</v>
      </c>
      <c r="E1444" t="s">
        <v>257</v>
      </c>
      <c r="F1444">
        <v>1.1426000000000001</v>
      </c>
      <c r="I1444" s="403">
        <v>43446.791666666664</v>
      </c>
      <c r="J1444">
        <v>1.1378999999999999</v>
      </c>
      <c r="K1444">
        <v>0</v>
      </c>
      <c r="M1444">
        <v>-0.24</v>
      </c>
      <c r="N1444">
        <v>-4.9400000000000004</v>
      </c>
      <c r="O1444">
        <v>1110</v>
      </c>
      <c r="P1444" t="s">
        <v>1253</v>
      </c>
      <c r="Q1444">
        <v>571</v>
      </c>
      <c r="R1444" t="s">
        <v>96</v>
      </c>
    </row>
    <row r="1445" spans="1:18">
      <c r="A1445" s="542">
        <v>1444</v>
      </c>
      <c r="B1445" s="403">
        <v>43444.407638888886</v>
      </c>
      <c r="C1445" t="s">
        <v>96</v>
      </c>
      <c r="D1445">
        <v>0.01</v>
      </c>
      <c r="E1445" t="s">
        <v>257</v>
      </c>
      <c r="F1445">
        <v>1.1413</v>
      </c>
      <c r="I1445" s="403">
        <v>43446.791666666664</v>
      </c>
      <c r="J1445">
        <v>1.1378999999999999</v>
      </c>
      <c r="K1445">
        <v>0</v>
      </c>
      <c r="M1445">
        <v>-0.24</v>
      </c>
      <c r="N1445">
        <v>-3.64</v>
      </c>
      <c r="O1445">
        <v>1110</v>
      </c>
      <c r="P1445" t="s">
        <v>1251</v>
      </c>
      <c r="Q1445">
        <v>571</v>
      </c>
      <c r="R1445" t="s">
        <v>96</v>
      </c>
    </row>
    <row r="1446" spans="1:18">
      <c r="A1446" s="542">
        <v>1447</v>
      </c>
      <c r="B1446" s="403">
        <v>43444.636805555558</v>
      </c>
      <c r="C1446" t="s">
        <v>96</v>
      </c>
      <c r="D1446">
        <v>0.02</v>
      </c>
      <c r="E1446" t="s">
        <v>257</v>
      </c>
      <c r="F1446">
        <v>1.1398999999999999</v>
      </c>
      <c r="I1446" s="403">
        <v>43446.791666666664</v>
      </c>
      <c r="J1446">
        <v>1.1378999999999999</v>
      </c>
      <c r="K1446">
        <v>0</v>
      </c>
      <c r="M1446">
        <v>-0.5</v>
      </c>
      <c r="N1446">
        <v>-4.5</v>
      </c>
      <c r="O1446">
        <v>1110</v>
      </c>
      <c r="P1446" t="s">
        <v>1252</v>
      </c>
      <c r="Q1446">
        <v>571</v>
      </c>
      <c r="R1446" t="s">
        <v>96</v>
      </c>
    </row>
    <row r="1447" spans="1:18">
      <c r="A1447" s="542">
        <v>1449</v>
      </c>
      <c r="B1447" s="403">
        <v>43444.706944444442</v>
      </c>
      <c r="C1447" t="s">
        <v>96</v>
      </c>
      <c r="D1447">
        <v>0.03</v>
      </c>
      <c r="E1447" t="s">
        <v>257</v>
      </c>
      <c r="F1447">
        <v>1.1383000000000001</v>
      </c>
      <c r="I1447" s="403">
        <v>43446.791666666664</v>
      </c>
      <c r="J1447">
        <v>1.1378999999999999</v>
      </c>
      <c r="K1447">
        <v>0</v>
      </c>
      <c r="M1447">
        <v>-0.74</v>
      </c>
      <c r="N1447">
        <v>-1.94</v>
      </c>
      <c r="O1447">
        <v>1110</v>
      </c>
      <c r="P1447" t="s">
        <v>1250</v>
      </c>
      <c r="Q1447">
        <v>571</v>
      </c>
      <c r="R1447" t="s">
        <v>96</v>
      </c>
    </row>
    <row r="1448" spans="1:18">
      <c r="A1448" s="542">
        <v>1450</v>
      </c>
      <c r="B1448" s="403">
        <v>43444.711805555555</v>
      </c>
      <c r="C1448" t="s">
        <v>96</v>
      </c>
      <c r="D1448">
        <v>0.04</v>
      </c>
      <c r="E1448" t="s">
        <v>257</v>
      </c>
      <c r="F1448">
        <v>1.1367</v>
      </c>
      <c r="I1448" s="403">
        <v>43446.791666666664</v>
      </c>
      <c r="J1448">
        <v>1.1378999999999999</v>
      </c>
      <c r="K1448">
        <v>0</v>
      </c>
      <c r="M1448">
        <v>-1</v>
      </c>
      <c r="N1448">
        <v>3.8</v>
      </c>
      <c r="O1448">
        <v>1110</v>
      </c>
      <c r="P1448" t="s">
        <v>1249</v>
      </c>
      <c r="Q1448">
        <v>571</v>
      </c>
      <c r="R1448" t="s">
        <v>96</v>
      </c>
    </row>
    <row r="1449" spans="1:18">
      <c r="A1449" s="542">
        <v>1455</v>
      </c>
      <c r="B1449" s="403">
        <v>43445.63958333333</v>
      </c>
      <c r="C1449" t="s">
        <v>96</v>
      </c>
      <c r="D1449">
        <v>0.06</v>
      </c>
      <c r="E1449" t="s">
        <v>257</v>
      </c>
      <c r="F1449">
        <v>1.1348</v>
      </c>
      <c r="I1449" s="403">
        <v>43446.791666666664</v>
      </c>
      <c r="J1449">
        <v>1.1378999999999999</v>
      </c>
      <c r="K1449">
        <v>0</v>
      </c>
      <c r="M1449">
        <v>-0.74</v>
      </c>
      <c r="N1449">
        <v>17.86</v>
      </c>
      <c r="O1449">
        <v>1110</v>
      </c>
      <c r="P1449" t="s">
        <v>1248</v>
      </c>
      <c r="Q1449">
        <v>571</v>
      </c>
      <c r="R1449" t="s">
        <v>96</v>
      </c>
    </row>
    <row r="1450" spans="1:18">
      <c r="A1450" s="542">
        <v>1457</v>
      </c>
      <c r="B1450" s="403">
        <v>43445.690972222219</v>
      </c>
      <c r="C1450" t="s">
        <v>96</v>
      </c>
      <c r="D1450">
        <v>0.09</v>
      </c>
      <c r="E1450" t="s">
        <v>257</v>
      </c>
      <c r="F1450">
        <v>1.1325000000000001</v>
      </c>
      <c r="I1450" s="403">
        <v>43446.791666666664</v>
      </c>
      <c r="J1450">
        <v>1.1378999999999999</v>
      </c>
      <c r="K1450">
        <v>0</v>
      </c>
      <c r="M1450">
        <v>-1.1200000000000001</v>
      </c>
      <c r="N1450">
        <v>47.48</v>
      </c>
      <c r="O1450">
        <v>1110</v>
      </c>
      <c r="P1450" t="s">
        <v>1247</v>
      </c>
      <c r="Q1450">
        <v>571</v>
      </c>
      <c r="R1450" t="s">
        <v>96</v>
      </c>
    </row>
    <row r="1451" spans="1:18">
      <c r="A1451" s="542">
        <v>1445</v>
      </c>
      <c r="B1451" s="403">
        <v>43444.456944444442</v>
      </c>
      <c r="C1451" t="s">
        <v>97</v>
      </c>
      <c r="D1451">
        <v>0.01</v>
      </c>
      <c r="E1451" t="s">
        <v>257</v>
      </c>
      <c r="F1451">
        <v>1.1411</v>
      </c>
      <c r="I1451" s="403">
        <v>43444.635416666664</v>
      </c>
      <c r="J1451">
        <v>1.1405000000000001</v>
      </c>
      <c r="K1451">
        <v>0</v>
      </c>
      <c r="M1451">
        <v>0</v>
      </c>
      <c r="N1451">
        <v>0.6</v>
      </c>
      <c r="O1451">
        <v>1110</v>
      </c>
      <c r="P1451" t="s">
        <v>579</v>
      </c>
      <c r="Q1451">
        <v>572</v>
      </c>
      <c r="R1451" t="s">
        <v>97</v>
      </c>
    </row>
    <row r="1452" spans="1:18">
      <c r="A1452" s="542">
        <v>1446</v>
      </c>
      <c r="B1452" s="403">
        <v>43444.523611111108</v>
      </c>
      <c r="C1452" t="s">
        <v>97</v>
      </c>
      <c r="D1452">
        <v>0.01</v>
      </c>
      <c r="E1452" t="s">
        <v>257</v>
      </c>
      <c r="F1452">
        <v>1.1423000000000001</v>
      </c>
      <c r="I1452" s="403">
        <v>43444.635416666664</v>
      </c>
      <c r="J1452">
        <v>1.1405000000000001</v>
      </c>
      <c r="K1452">
        <v>0</v>
      </c>
      <c r="M1452">
        <v>0</v>
      </c>
      <c r="N1452">
        <v>1.8</v>
      </c>
      <c r="O1452">
        <v>1110</v>
      </c>
      <c r="P1452" t="s">
        <v>1255</v>
      </c>
      <c r="Q1452">
        <v>572</v>
      </c>
      <c r="R1452" t="s">
        <v>97</v>
      </c>
    </row>
    <row r="1453" spans="1:18">
      <c r="A1453" s="542">
        <v>1448</v>
      </c>
      <c r="B1453" s="403">
        <v>43444.662499999999</v>
      </c>
      <c r="C1453" t="s">
        <v>97</v>
      </c>
      <c r="D1453">
        <v>0.01</v>
      </c>
      <c r="E1453" t="s">
        <v>257</v>
      </c>
      <c r="F1453">
        <v>1.1405000000000001</v>
      </c>
      <c r="I1453" s="403">
        <v>43444.705555555556</v>
      </c>
      <c r="J1453">
        <v>1.1393</v>
      </c>
      <c r="K1453">
        <v>0</v>
      </c>
      <c r="M1453">
        <v>0</v>
      </c>
      <c r="N1453">
        <v>1.2</v>
      </c>
      <c r="O1453">
        <v>1110</v>
      </c>
      <c r="P1453" t="s">
        <v>567</v>
      </c>
      <c r="Q1453">
        <v>573</v>
      </c>
      <c r="R1453" t="s">
        <v>97</v>
      </c>
    </row>
    <row r="1454" spans="1:18">
      <c r="A1454" s="542">
        <v>1451</v>
      </c>
      <c r="B1454" s="403">
        <v>43444.719444444447</v>
      </c>
      <c r="C1454" t="s">
        <v>97</v>
      </c>
      <c r="D1454">
        <v>0.01</v>
      </c>
      <c r="E1454" t="s">
        <v>257</v>
      </c>
      <c r="F1454">
        <v>1.1366000000000001</v>
      </c>
      <c r="I1454" s="403">
        <v>43444.819444444445</v>
      </c>
      <c r="J1454">
        <v>1.1354</v>
      </c>
      <c r="K1454">
        <v>0</v>
      </c>
      <c r="M1454">
        <v>0</v>
      </c>
      <c r="N1454">
        <v>1.2</v>
      </c>
      <c r="O1454">
        <v>1110</v>
      </c>
      <c r="P1454" t="s">
        <v>567</v>
      </c>
      <c r="Q1454">
        <v>574</v>
      </c>
      <c r="R1454" t="s">
        <v>97</v>
      </c>
    </row>
    <row r="1455" spans="1:18">
      <c r="A1455" s="542">
        <v>1452</v>
      </c>
      <c r="B1455" s="403">
        <v>43445.345138888886</v>
      </c>
      <c r="C1455" t="s">
        <v>97</v>
      </c>
      <c r="D1455">
        <v>0.01</v>
      </c>
      <c r="E1455" t="s">
        <v>257</v>
      </c>
      <c r="F1455">
        <v>1.1373</v>
      </c>
      <c r="I1455" s="403">
        <v>43445.62777777778</v>
      </c>
      <c r="J1455">
        <v>1.1367</v>
      </c>
      <c r="K1455">
        <v>0</v>
      </c>
      <c r="M1455">
        <v>0</v>
      </c>
      <c r="N1455">
        <v>0.6</v>
      </c>
      <c r="O1455">
        <v>1110</v>
      </c>
      <c r="P1455" t="s">
        <v>579</v>
      </c>
      <c r="Q1455">
        <v>575</v>
      </c>
      <c r="R1455" t="s">
        <v>97</v>
      </c>
    </row>
    <row r="1456" spans="1:18">
      <c r="A1456" s="542">
        <v>1453</v>
      </c>
      <c r="B1456" s="403">
        <v>43445.402083333334</v>
      </c>
      <c r="C1456" t="s">
        <v>97</v>
      </c>
      <c r="D1456">
        <v>0.01</v>
      </c>
      <c r="E1456" t="s">
        <v>257</v>
      </c>
      <c r="F1456">
        <v>1.1385000000000001</v>
      </c>
      <c r="I1456" s="403">
        <v>43445.62777777778</v>
      </c>
      <c r="J1456">
        <v>1.1367</v>
      </c>
      <c r="K1456">
        <v>0</v>
      </c>
      <c r="M1456">
        <v>0</v>
      </c>
      <c r="N1456">
        <v>1.8</v>
      </c>
      <c r="O1456">
        <v>1110</v>
      </c>
      <c r="P1456" t="s">
        <v>1254</v>
      </c>
      <c r="Q1456">
        <v>575</v>
      </c>
      <c r="R1456" t="s">
        <v>97</v>
      </c>
    </row>
    <row r="1457" spans="1:18">
      <c r="A1457" s="542">
        <v>1454</v>
      </c>
      <c r="B1457" s="403">
        <v>43445.630555555559</v>
      </c>
      <c r="C1457" t="s">
        <v>97</v>
      </c>
      <c r="D1457">
        <v>0.01</v>
      </c>
      <c r="E1457" t="s">
        <v>257</v>
      </c>
      <c r="F1457">
        <v>1.1363000000000001</v>
      </c>
      <c r="I1457" s="403">
        <v>43445.638888888891</v>
      </c>
      <c r="J1457">
        <v>1.1351</v>
      </c>
      <c r="K1457">
        <v>0</v>
      </c>
      <c r="M1457">
        <v>0</v>
      </c>
      <c r="N1457">
        <v>1.2</v>
      </c>
      <c r="O1457">
        <v>1110</v>
      </c>
      <c r="P1457" t="s">
        <v>567</v>
      </c>
      <c r="Q1457">
        <v>576</v>
      </c>
      <c r="R1457" t="s">
        <v>97</v>
      </c>
    </row>
    <row r="1458" spans="1:18">
      <c r="A1458" s="542">
        <v>1456</v>
      </c>
      <c r="B1458" s="403">
        <v>43445.648611111108</v>
      </c>
      <c r="C1458" t="s">
        <v>97</v>
      </c>
      <c r="D1458">
        <v>0.01</v>
      </c>
      <c r="E1458" t="s">
        <v>257</v>
      </c>
      <c r="F1458">
        <v>1.1341000000000001</v>
      </c>
      <c r="I1458" s="403">
        <v>43445.68472222222</v>
      </c>
      <c r="J1458">
        <v>1.1329</v>
      </c>
      <c r="K1458">
        <v>0</v>
      </c>
      <c r="M1458">
        <v>0</v>
      </c>
      <c r="N1458">
        <v>1.2</v>
      </c>
      <c r="O1458">
        <v>1110</v>
      </c>
      <c r="P1458" t="s">
        <v>567</v>
      </c>
      <c r="Q1458">
        <v>577</v>
      </c>
      <c r="R1458" t="s">
        <v>97</v>
      </c>
    </row>
    <row r="1459" spans="1:18">
      <c r="A1459" s="542">
        <v>1458</v>
      </c>
      <c r="B1459" s="403">
        <v>43445.703472222223</v>
      </c>
      <c r="C1459" t="s">
        <v>97</v>
      </c>
      <c r="D1459">
        <v>0.01</v>
      </c>
      <c r="E1459" t="s">
        <v>257</v>
      </c>
      <c r="F1459">
        <v>1.1325000000000001</v>
      </c>
      <c r="I1459" s="403">
        <v>43445.740277777775</v>
      </c>
      <c r="J1459">
        <v>1.1313</v>
      </c>
      <c r="K1459">
        <v>0</v>
      </c>
      <c r="M1459">
        <v>0</v>
      </c>
      <c r="N1459">
        <v>1.2</v>
      </c>
      <c r="O1459">
        <v>1110</v>
      </c>
      <c r="P1459" t="s">
        <v>567</v>
      </c>
      <c r="Q1459">
        <v>578</v>
      </c>
      <c r="R1459" t="s">
        <v>97</v>
      </c>
    </row>
    <row r="1460" spans="1:18">
      <c r="A1460" s="542">
        <v>1459</v>
      </c>
      <c r="B1460" s="403">
        <v>43445.743055555555</v>
      </c>
      <c r="C1460" t="s">
        <v>97</v>
      </c>
      <c r="D1460">
        <v>0.01</v>
      </c>
      <c r="E1460" t="s">
        <v>257</v>
      </c>
      <c r="F1460">
        <v>1.1313</v>
      </c>
      <c r="I1460" s="403">
        <v>43447.65625</v>
      </c>
      <c r="J1460">
        <v>1.1338999999999999</v>
      </c>
      <c r="K1460">
        <v>0</v>
      </c>
      <c r="M1460">
        <v>7.0000000000000007E-2</v>
      </c>
      <c r="N1460">
        <v>-2.5299999999999998</v>
      </c>
      <c r="O1460">
        <v>1110</v>
      </c>
      <c r="P1460" t="s">
        <v>579</v>
      </c>
      <c r="Q1460">
        <v>579</v>
      </c>
      <c r="R1460" t="s">
        <v>97</v>
      </c>
    </row>
    <row r="1461" spans="1:18">
      <c r="A1461" s="542">
        <v>1460</v>
      </c>
      <c r="B1461" s="403">
        <v>43445.872916666667</v>
      </c>
      <c r="C1461" t="s">
        <v>97</v>
      </c>
      <c r="D1461">
        <v>0.01</v>
      </c>
      <c r="E1461" t="s">
        <v>257</v>
      </c>
      <c r="F1461">
        <v>1.1325000000000001</v>
      </c>
      <c r="I1461" s="403">
        <v>43447.65625</v>
      </c>
      <c r="J1461">
        <v>1.1338999999999999</v>
      </c>
      <c r="K1461">
        <v>0</v>
      </c>
      <c r="M1461">
        <v>7.0000000000000007E-2</v>
      </c>
      <c r="N1461">
        <v>-1.33</v>
      </c>
      <c r="O1461">
        <v>1110</v>
      </c>
      <c r="P1461" t="s">
        <v>1244</v>
      </c>
      <c r="Q1461">
        <v>579</v>
      </c>
      <c r="R1461" t="s">
        <v>97</v>
      </c>
    </row>
    <row r="1462" spans="1:18">
      <c r="A1462" s="542">
        <v>1461</v>
      </c>
      <c r="B1462" s="403">
        <v>43446.578472222223</v>
      </c>
      <c r="C1462" t="s">
        <v>97</v>
      </c>
      <c r="D1462">
        <v>0.01</v>
      </c>
      <c r="E1462" t="s">
        <v>257</v>
      </c>
      <c r="F1462">
        <v>1.133</v>
      </c>
      <c r="I1462" s="403">
        <v>43447.65625</v>
      </c>
      <c r="J1462">
        <v>1.1338999999999999</v>
      </c>
      <c r="K1462">
        <v>0</v>
      </c>
      <c r="M1462">
        <v>0.05</v>
      </c>
      <c r="N1462">
        <v>-0.85</v>
      </c>
      <c r="O1462">
        <v>1110</v>
      </c>
      <c r="P1462" t="s">
        <v>1243</v>
      </c>
      <c r="Q1462">
        <v>579</v>
      </c>
      <c r="R1462" t="s">
        <v>97</v>
      </c>
    </row>
    <row r="1463" spans="1:18">
      <c r="A1463" s="542">
        <v>1462</v>
      </c>
      <c r="B1463" s="403">
        <v>43446.583333333336</v>
      </c>
      <c r="C1463" t="s">
        <v>97</v>
      </c>
      <c r="D1463">
        <v>0.02</v>
      </c>
      <c r="E1463" t="s">
        <v>257</v>
      </c>
      <c r="F1463">
        <v>1.1345000000000001</v>
      </c>
      <c r="I1463" s="403">
        <v>43447.65625</v>
      </c>
      <c r="J1463">
        <v>1.1338999999999999</v>
      </c>
      <c r="K1463">
        <v>0</v>
      </c>
      <c r="M1463">
        <v>0.09</v>
      </c>
      <c r="N1463">
        <v>1.29</v>
      </c>
      <c r="O1463">
        <v>1110</v>
      </c>
      <c r="P1463" t="s">
        <v>1242</v>
      </c>
      <c r="Q1463">
        <v>579</v>
      </c>
      <c r="R1463" t="s">
        <v>97</v>
      </c>
    </row>
    <row r="1464" spans="1:18">
      <c r="A1464" s="542">
        <v>1463</v>
      </c>
      <c r="B1464" s="403">
        <v>43446.654166666667</v>
      </c>
      <c r="C1464" t="s">
        <v>97</v>
      </c>
      <c r="D1464">
        <v>0.03</v>
      </c>
      <c r="E1464" t="s">
        <v>257</v>
      </c>
      <c r="F1464">
        <v>1.1361000000000001</v>
      </c>
      <c r="I1464" s="403">
        <v>43447.65625</v>
      </c>
      <c r="J1464">
        <v>1.1338999999999999</v>
      </c>
      <c r="K1464">
        <v>0</v>
      </c>
      <c r="M1464">
        <v>0.14000000000000001</v>
      </c>
      <c r="N1464">
        <v>6.74</v>
      </c>
      <c r="O1464">
        <v>1110</v>
      </c>
      <c r="P1464" t="s">
        <v>1241</v>
      </c>
      <c r="Q1464">
        <v>579</v>
      </c>
      <c r="R1464" t="s">
        <v>97</v>
      </c>
    </row>
    <row r="1465" spans="1:18">
      <c r="A1465" s="542">
        <v>1464</v>
      </c>
      <c r="B1465" s="403">
        <v>43446.69027777778</v>
      </c>
      <c r="C1465" t="s">
        <v>97</v>
      </c>
      <c r="D1465">
        <v>0.04</v>
      </c>
      <c r="E1465" t="s">
        <v>257</v>
      </c>
      <c r="F1465">
        <v>1.1377999999999999</v>
      </c>
      <c r="I1465" s="403">
        <v>43447.65625</v>
      </c>
      <c r="J1465">
        <v>1.1338999999999999</v>
      </c>
      <c r="K1465">
        <v>0</v>
      </c>
      <c r="M1465">
        <v>0.19</v>
      </c>
      <c r="N1465">
        <v>15.79</v>
      </c>
      <c r="O1465">
        <v>1110</v>
      </c>
      <c r="P1465" t="s">
        <v>1240</v>
      </c>
      <c r="Q1465">
        <v>579</v>
      </c>
      <c r="R1465" t="s">
        <v>97</v>
      </c>
    </row>
    <row r="1466" spans="1:18">
      <c r="A1466" s="542">
        <v>1465</v>
      </c>
      <c r="B1466" s="403">
        <v>43446.800694444442</v>
      </c>
      <c r="C1466" t="s">
        <v>96</v>
      </c>
      <c r="D1466">
        <v>0.01</v>
      </c>
      <c r="E1466" t="s">
        <v>257</v>
      </c>
      <c r="F1466">
        <v>1.1375999999999999</v>
      </c>
      <c r="I1466" s="403">
        <v>43447.371527777781</v>
      </c>
      <c r="J1466">
        <v>1.1385000000000001</v>
      </c>
      <c r="K1466">
        <v>0</v>
      </c>
      <c r="M1466">
        <v>-0.37</v>
      </c>
      <c r="N1466">
        <v>0.53</v>
      </c>
      <c r="O1466">
        <v>1110</v>
      </c>
      <c r="P1466" t="s">
        <v>579</v>
      </c>
      <c r="Q1466">
        <v>580</v>
      </c>
      <c r="R1466" t="s">
        <v>96</v>
      </c>
    </row>
    <row r="1467" spans="1:18">
      <c r="A1467" s="542">
        <v>1466</v>
      </c>
      <c r="B1467" s="403">
        <v>43446.833333333336</v>
      </c>
      <c r="C1467" t="s">
        <v>96</v>
      </c>
      <c r="D1467">
        <v>0.01</v>
      </c>
      <c r="E1467" t="s">
        <v>257</v>
      </c>
      <c r="F1467">
        <v>1.1363000000000001</v>
      </c>
      <c r="I1467" s="403">
        <v>43447.371527777781</v>
      </c>
      <c r="J1467">
        <v>1.1385000000000001</v>
      </c>
      <c r="K1467">
        <v>0</v>
      </c>
      <c r="M1467">
        <v>-0.37</v>
      </c>
      <c r="N1467">
        <v>1.83</v>
      </c>
      <c r="O1467">
        <v>1110</v>
      </c>
      <c r="P1467" t="s">
        <v>1246</v>
      </c>
      <c r="Q1467">
        <v>580</v>
      </c>
      <c r="R1467" t="s">
        <v>96</v>
      </c>
    </row>
    <row r="1468" spans="1:18">
      <c r="A1468" s="542">
        <v>1467</v>
      </c>
      <c r="B1468" s="403">
        <v>43447.423611111109</v>
      </c>
      <c r="C1468" t="s">
        <v>96</v>
      </c>
      <c r="D1468">
        <v>0.01</v>
      </c>
      <c r="E1468" t="s">
        <v>257</v>
      </c>
      <c r="F1468">
        <v>1.1380999999999999</v>
      </c>
      <c r="I1468" s="403">
        <v>43447.573611111111</v>
      </c>
      <c r="J1468">
        <v>1.1387</v>
      </c>
      <c r="K1468">
        <v>0</v>
      </c>
      <c r="M1468">
        <v>0</v>
      </c>
      <c r="N1468">
        <v>0.6</v>
      </c>
      <c r="O1468">
        <v>1110</v>
      </c>
      <c r="P1468" t="s">
        <v>579</v>
      </c>
      <c r="Q1468">
        <v>581</v>
      </c>
      <c r="R1468" t="s">
        <v>96</v>
      </c>
    </row>
    <row r="1469" spans="1:18">
      <c r="A1469" s="542">
        <v>1468</v>
      </c>
      <c r="B1469" s="403">
        <v>43447.45416666667</v>
      </c>
      <c r="C1469" t="s">
        <v>96</v>
      </c>
      <c r="D1469">
        <v>0.01</v>
      </c>
      <c r="E1469" t="s">
        <v>257</v>
      </c>
      <c r="F1469">
        <v>1.1368</v>
      </c>
      <c r="I1469" s="403">
        <v>43447.573611111111</v>
      </c>
      <c r="J1469">
        <v>1.1387</v>
      </c>
      <c r="K1469">
        <v>0</v>
      </c>
      <c r="M1469">
        <v>0</v>
      </c>
      <c r="N1469">
        <v>1.9</v>
      </c>
      <c r="O1469">
        <v>1110</v>
      </c>
      <c r="P1469" t="s">
        <v>1245</v>
      </c>
      <c r="Q1469">
        <v>581</v>
      </c>
      <c r="R1469" t="s">
        <v>96</v>
      </c>
    </row>
    <row r="1470" spans="1:18">
      <c r="A1470" s="542">
        <v>1469</v>
      </c>
      <c r="B1470" s="403">
        <v>43447.580555555556</v>
      </c>
      <c r="C1470" t="s">
        <v>96</v>
      </c>
      <c r="D1470">
        <v>0.01</v>
      </c>
      <c r="E1470" t="s">
        <v>257</v>
      </c>
      <c r="F1470">
        <v>1.1373</v>
      </c>
      <c r="I1470" s="403">
        <v>43447.606249999997</v>
      </c>
      <c r="J1470">
        <v>1.1386000000000001</v>
      </c>
      <c r="K1470">
        <v>0</v>
      </c>
      <c r="M1470">
        <v>0</v>
      </c>
      <c r="N1470">
        <v>1.3</v>
      </c>
      <c r="O1470">
        <v>1110</v>
      </c>
      <c r="P1470" t="s">
        <v>579</v>
      </c>
      <c r="Q1470">
        <v>582</v>
      </c>
      <c r="R1470" t="s">
        <v>96</v>
      </c>
    </row>
    <row r="1471" spans="1:18">
      <c r="A1471" s="542">
        <v>1470</v>
      </c>
      <c r="B1471" s="403">
        <v>43447.613888888889</v>
      </c>
      <c r="C1471" t="s">
        <v>96</v>
      </c>
      <c r="D1471">
        <v>0.01</v>
      </c>
      <c r="E1471" t="s">
        <v>257</v>
      </c>
      <c r="F1471">
        <v>1.135</v>
      </c>
      <c r="I1471" s="403">
        <v>43447.631944444445</v>
      </c>
      <c r="J1471">
        <v>1.1362000000000001</v>
      </c>
      <c r="K1471">
        <v>0</v>
      </c>
      <c r="M1471">
        <v>0</v>
      </c>
      <c r="N1471">
        <v>1.2</v>
      </c>
      <c r="O1471">
        <v>1110</v>
      </c>
      <c r="P1471" t="s">
        <v>567</v>
      </c>
      <c r="Q1471">
        <v>583</v>
      </c>
      <c r="R1471" t="s">
        <v>96</v>
      </c>
    </row>
    <row r="1472" spans="1:18">
      <c r="A1472" s="542">
        <v>1471</v>
      </c>
      <c r="B1472" s="403">
        <v>43447.640277777777</v>
      </c>
      <c r="C1472" t="s">
        <v>96</v>
      </c>
      <c r="D1472">
        <v>0.01</v>
      </c>
      <c r="E1472" t="s">
        <v>257</v>
      </c>
      <c r="F1472">
        <v>1.1357999999999999</v>
      </c>
      <c r="I1472" s="403">
        <v>43447.797222222223</v>
      </c>
      <c r="J1472">
        <v>1.1364000000000001</v>
      </c>
      <c r="K1472">
        <v>0</v>
      </c>
      <c r="M1472">
        <v>0</v>
      </c>
      <c r="N1472">
        <v>0.6</v>
      </c>
      <c r="O1472">
        <v>1110</v>
      </c>
      <c r="P1472" t="s">
        <v>579</v>
      </c>
      <c r="Q1472">
        <v>584</v>
      </c>
      <c r="R1472" t="s">
        <v>96</v>
      </c>
    </row>
    <row r="1473" spans="1:18">
      <c r="A1473" s="542">
        <v>1472</v>
      </c>
      <c r="B1473" s="403">
        <v>43447.648611111108</v>
      </c>
      <c r="C1473" t="s">
        <v>96</v>
      </c>
      <c r="D1473">
        <v>0.01</v>
      </c>
      <c r="E1473" t="s">
        <v>257</v>
      </c>
      <c r="F1473">
        <v>1.1345000000000001</v>
      </c>
      <c r="I1473" s="403">
        <v>43447.797222222223</v>
      </c>
      <c r="J1473">
        <v>1.1364000000000001</v>
      </c>
      <c r="K1473">
        <v>0</v>
      </c>
      <c r="M1473">
        <v>0</v>
      </c>
      <c r="N1473">
        <v>1.9</v>
      </c>
      <c r="O1473">
        <v>1110</v>
      </c>
      <c r="P1473" t="s">
        <v>1239</v>
      </c>
      <c r="Q1473">
        <v>584</v>
      </c>
      <c r="R1473" t="s">
        <v>96</v>
      </c>
    </row>
    <row r="1474" spans="1:18">
      <c r="A1474" s="542">
        <v>1473</v>
      </c>
      <c r="B1474" s="403">
        <v>43447.661111111112</v>
      </c>
      <c r="C1474" t="s">
        <v>97</v>
      </c>
      <c r="D1474">
        <v>0.01</v>
      </c>
      <c r="E1474" t="s">
        <v>257</v>
      </c>
      <c r="F1474">
        <v>1.1336999999999999</v>
      </c>
      <c r="I1474" s="403">
        <v>43448.38958333333</v>
      </c>
      <c r="J1474">
        <v>1.1336999999999999</v>
      </c>
      <c r="K1474">
        <v>0</v>
      </c>
      <c r="M1474">
        <v>0.02</v>
      </c>
      <c r="N1474">
        <v>0.02</v>
      </c>
      <c r="O1474">
        <v>1110</v>
      </c>
      <c r="P1474" t="s">
        <v>579</v>
      </c>
      <c r="Q1474">
        <v>585</v>
      </c>
      <c r="R1474" t="s">
        <v>97</v>
      </c>
    </row>
    <row r="1475" spans="1:18">
      <c r="A1475" s="542">
        <v>1474</v>
      </c>
      <c r="B1475" s="403">
        <v>43447.669444444444</v>
      </c>
      <c r="C1475" t="s">
        <v>97</v>
      </c>
      <c r="D1475">
        <v>0.01</v>
      </c>
      <c r="E1475" t="s">
        <v>257</v>
      </c>
      <c r="F1475">
        <v>1.1349</v>
      </c>
      <c r="I1475" s="403">
        <v>43448.38958333333</v>
      </c>
      <c r="J1475">
        <v>1.1336999999999999</v>
      </c>
      <c r="K1475">
        <v>0</v>
      </c>
      <c r="M1475">
        <v>0.02</v>
      </c>
      <c r="N1475">
        <v>1.22</v>
      </c>
      <c r="O1475">
        <v>1110</v>
      </c>
      <c r="P1475" t="s">
        <v>1238</v>
      </c>
      <c r="Q1475">
        <v>585</v>
      </c>
      <c r="R1475" t="s">
        <v>97</v>
      </c>
    </row>
    <row r="1476" spans="1:18">
      <c r="A1476" s="542">
        <v>1475</v>
      </c>
      <c r="B1476" s="403">
        <v>43447.755555555559</v>
      </c>
      <c r="C1476" t="s">
        <v>97</v>
      </c>
      <c r="D1476">
        <v>0.01</v>
      </c>
      <c r="E1476" t="s">
        <v>257</v>
      </c>
      <c r="F1476">
        <v>1.1362000000000001</v>
      </c>
      <c r="I1476" s="403">
        <v>43448.38958333333</v>
      </c>
      <c r="J1476">
        <v>1.1336999999999999</v>
      </c>
      <c r="K1476">
        <v>0</v>
      </c>
      <c r="M1476">
        <v>0.02</v>
      </c>
      <c r="N1476">
        <v>2.52</v>
      </c>
      <c r="O1476">
        <v>1110</v>
      </c>
      <c r="P1476" t="s">
        <v>1237</v>
      </c>
      <c r="Q1476">
        <v>585</v>
      </c>
      <c r="R1476" t="s">
        <v>97</v>
      </c>
    </row>
    <row r="1477" spans="1:18">
      <c r="A1477" s="542">
        <v>1476</v>
      </c>
      <c r="B1477" s="403">
        <v>43447.814583333333</v>
      </c>
      <c r="C1477" t="s">
        <v>96</v>
      </c>
      <c r="D1477">
        <v>0.01</v>
      </c>
      <c r="E1477" t="s">
        <v>257</v>
      </c>
      <c r="F1477">
        <v>1.1366000000000001</v>
      </c>
      <c r="I1477" s="403">
        <v>43451.375</v>
      </c>
      <c r="J1477">
        <v>1.1322000000000001</v>
      </c>
      <c r="K1477">
        <v>0</v>
      </c>
      <c r="M1477">
        <v>-0.24</v>
      </c>
      <c r="N1477">
        <v>-4.6399999999999997</v>
      </c>
      <c r="O1477">
        <v>1110</v>
      </c>
      <c r="P1477" t="s">
        <v>579</v>
      </c>
      <c r="Q1477">
        <v>586</v>
      </c>
      <c r="R1477" t="s">
        <v>96</v>
      </c>
    </row>
    <row r="1478" spans="1:18">
      <c r="A1478" s="542">
        <v>1477</v>
      </c>
      <c r="B1478" s="403">
        <v>43448.309027777781</v>
      </c>
      <c r="C1478" t="s">
        <v>96</v>
      </c>
      <c r="D1478">
        <v>0.01</v>
      </c>
      <c r="E1478" t="s">
        <v>257</v>
      </c>
      <c r="F1478">
        <v>1.1354</v>
      </c>
      <c r="I1478" s="403">
        <v>43451.375</v>
      </c>
      <c r="J1478">
        <v>1.1322000000000001</v>
      </c>
      <c r="K1478">
        <v>0</v>
      </c>
      <c r="M1478">
        <v>-0.12</v>
      </c>
      <c r="N1478">
        <v>-3.32</v>
      </c>
      <c r="O1478">
        <v>1110</v>
      </c>
      <c r="P1478" t="s">
        <v>1236</v>
      </c>
      <c r="Q1478">
        <v>586</v>
      </c>
      <c r="R1478" t="s">
        <v>96</v>
      </c>
    </row>
    <row r="1479" spans="1:18">
      <c r="A1479" s="542">
        <v>1478</v>
      </c>
      <c r="B1479" s="403">
        <v>43448.386805555558</v>
      </c>
      <c r="C1479" t="s">
        <v>96</v>
      </c>
      <c r="D1479">
        <v>0.01</v>
      </c>
      <c r="E1479" t="s">
        <v>257</v>
      </c>
      <c r="F1479">
        <v>1.1339999999999999</v>
      </c>
      <c r="I1479" s="403">
        <v>43451.375</v>
      </c>
      <c r="J1479">
        <v>1.1322000000000001</v>
      </c>
      <c r="K1479">
        <v>0</v>
      </c>
      <c r="M1479">
        <v>-0.12</v>
      </c>
      <c r="N1479">
        <v>-1.92</v>
      </c>
      <c r="O1479">
        <v>1110</v>
      </c>
      <c r="P1479" t="s">
        <v>1235</v>
      </c>
      <c r="Q1479">
        <v>586</v>
      </c>
      <c r="R1479" t="s">
        <v>96</v>
      </c>
    </row>
    <row r="1480" spans="1:18">
      <c r="A1480" s="542">
        <v>1479</v>
      </c>
      <c r="B1480" s="403">
        <v>43448.398611111108</v>
      </c>
      <c r="C1480" t="s">
        <v>96</v>
      </c>
      <c r="D1480">
        <v>0.02</v>
      </c>
      <c r="E1480" t="s">
        <v>257</v>
      </c>
      <c r="F1480">
        <v>1.1325000000000001</v>
      </c>
      <c r="I1480" s="403">
        <v>43451.375</v>
      </c>
      <c r="J1480">
        <v>1.1322000000000001</v>
      </c>
      <c r="K1480">
        <v>0</v>
      </c>
      <c r="M1480">
        <v>-0.25</v>
      </c>
      <c r="N1480">
        <v>-0.85</v>
      </c>
      <c r="O1480">
        <v>1110</v>
      </c>
      <c r="P1480" t="s">
        <v>1234</v>
      </c>
      <c r="Q1480">
        <v>586</v>
      </c>
      <c r="R1480" t="s">
        <v>96</v>
      </c>
    </row>
    <row r="1481" spans="1:18">
      <c r="A1481" s="542">
        <v>1480</v>
      </c>
      <c r="B1481" s="403">
        <v>43448.404166666667</v>
      </c>
      <c r="C1481" t="s">
        <v>96</v>
      </c>
      <c r="D1481">
        <v>0.03</v>
      </c>
      <c r="E1481" t="s">
        <v>257</v>
      </c>
      <c r="F1481">
        <v>1.131</v>
      </c>
      <c r="I1481" s="403">
        <v>43451.375</v>
      </c>
      <c r="J1481">
        <v>1.1322000000000001</v>
      </c>
      <c r="K1481">
        <v>0</v>
      </c>
      <c r="M1481">
        <v>-0.37</v>
      </c>
      <c r="N1481">
        <v>3.23</v>
      </c>
      <c r="O1481">
        <v>1110</v>
      </c>
      <c r="P1481" t="s">
        <v>1233</v>
      </c>
      <c r="Q1481">
        <v>586</v>
      </c>
      <c r="R1481" t="s">
        <v>96</v>
      </c>
    </row>
    <row r="1482" spans="1:18">
      <c r="A1482" s="542">
        <v>1481</v>
      </c>
      <c r="B1482" s="403">
        <v>43448.414583333331</v>
      </c>
      <c r="C1482" t="s">
        <v>96</v>
      </c>
      <c r="D1482">
        <v>0.04</v>
      </c>
      <c r="E1482" t="s">
        <v>257</v>
      </c>
      <c r="F1482">
        <v>1.1294</v>
      </c>
      <c r="I1482" s="403">
        <v>43451.375</v>
      </c>
      <c r="J1482">
        <v>1.1322000000000001</v>
      </c>
      <c r="K1482">
        <v>0</v>
      </c>
      <c r="M1482">
        <v>-0.5</v>
      </c>
      <c r="N1482">
        <v>10.7</v>
      </c>
      <c r="O1482">
        <v>1110</v>
      </c>
      <c r="P1482" t="s">
        <v>1232</v>
      </c>
      <c r="Q1482">
        <v>586</v>
      </c>
      <c r="R1482" t="s">
        <v>96</v>
      </c>
    </row>
    <row r="1483" spans="1:18">
      <c r="A1483" s="542">
        <v>1483</v>
      </c>
      <c r="B1483" s="403">
        <v>43448.606249999997</v>
      </c>
      <c r="C1483" t="s">
        <v>96</v>
      </c>
      <c r="D1483">
        <v>0.06</v>
      </c>
      <c r="E1483" t="s">
        <v>257</v>
      </c>
      <c r="F1483">
        <v>1.1274999999999999</v>
      </c>
      <c r="I1483" s="403">
        <v>43451.375</v>
      </c>
      <c r="J1483">
        <v>1.1322000000000001</v>
      </c>
      <c r="K1483">
        <v>0</v>
      </c>
      <c r="M1483">
        <v>-0.74</v>
      </c>
      <c r="N1483">
        <v>27.46</v>
      </c>
      <c r="O1483">
        <v>1110</v>
      </c>
      <c r="P1483" t="s">
        <v>1231</v>
      </c>
      <c r="Q1483">
        <v>586</v>
      </c>
      <c r="R1483" t="s">
        <v>96</v>
      </c>
    </row>
    <row r="1484" spans="1:18">
      <c r="A1484" s="542">
        <v>1482</v>
      </c>
      <c r="B1484" s="403">
        <v>43448.423611111109</v>
      </c>
      <c r="C1484" t="s">
        <v>97</v>
      </c>
      <c r="D1484">
        <v>0.01</v>
      </c>
      <c r="E1484" t="s">
        <v>257</v>
      </c>
      <c r="F1484">
        <v>1.1294999999999999</v>
      </c>
      <c r="I1484" s="403">
        <v>43448.604166666664</v>
      </c>
      <c r="J1484">
        <v>1.1283000000000001</v>
      </c>
      <c r="K1484">
        <v>0</v>
      </c>
      <c r="M1484">
        <v>0</v>
      </c>
      <c r="N1484">
        <v>1.2</v>
      </c>
      <c r="O1484">
        <v>1110</v>
      </c>
      <c r="P1484" t="s">
        <v>579</v>
      </c>
      <c r="Q1484">
        <v>587</v>
      </c>
      <c r="R1484" t="s">
        <v>97</v>
      </c>
    </row>
    <row r="1485" spans="1:18">
      <c r="A1485" s="542">
        <v>1484</v>
      </c>
      <c r="B1485" s="403">
        <v>43448.609027777777</v>
      </c>
      <c r="C1485" t="s">
        <v>97</v>
      </c>
      <c r="D1485">
        <v>0.01</v>
      </c>
      <c r="E1485" t="s">
        <v>257</v>
      </c>
      <c r="F1485">
        <v>1.1278999999999999</v>
      </c>
      <c r="I1485" s="403">
        <v>43455.684027777781</v>
      </c>
      <c r="J1485">
        <v>1.1384000000000001</v>
      </c>
      <c r="K1485">
        <v>0</v>
      </c>
      <c r="M1485">
        <v>0.13</v>
      </c>
      <c r="N1485">
        <v>-10.37</v>
      </c>
      <c r="O1485">
        <v>1110</v>
      </c>
      <c r="P1485" t="s">
        <v>579</v>
      </c>
      <c r="Q1485">
        <v>588</v>
      </c>
      <c r="R1485" t="s">
        <v>97</v>
      </c>
    </row>
    <row r="1486" spans="1:18">
      <c r="A1486" s="542">
        <v>1485</v>
      </c>
      <c r="B1486" s="403">
        <v>43448.685416666667</v>
      </c>
      <c r="C1486" t="s">
        <v>97</v>
      </c>
      <c r="D1486">
        <v>0.01</v>
      </c>
      <c r="E1486" t="s">
        <v>257</v>
      </c>
      <c r="F1486">
        <v>1.1291</v>
      </c>
      <c r="I1486" s="403">
        <v>43455.684027777781</v>
      </c>
      <c r="J1486">
        <v>1.1384000000000001</v>
      </c>
      <c r="K1486">
        <v>0</v>
      </c>
      <c r="M1486">
        <v>0.13</v>
      </c>
      <c r="N1486">
        <v>-9.17</v>
      </c>
      <c r="O1486">
        <v>1110</v>
      </c>
      <c r="P1486" t="s">
        <v>1219</v>
      </c>
      <c r="Q1486">
        <v>588</v>
      </c>
      <c r="R1486" t="s">
        <v>97</v>
      </c>
    </row>
    <row r="1487" spans="1:18">
      <c r="A1487" s="542">
        <v>1486</v>
      </c>
      <c r="B1487" s="403">
        <v>43448.765277777777</v>
      </c>
      <c r="C1487" t="s">
        <v>97</v>
      </c>
      <c r="D1487">
        <v>0.01</v>
      </c>
      <c r="E1487" t="s">
        <v>257</v>
      </c>
      <c r="F1487">
        <v>1.1304000000000001</v>
      </c>
      <c r="I1487" s="403">
        <v>43455.684027777781</v>
      </c>
      <c r="J1487">
        <v>1.1384000000000001</v>
      </c>
      <c r="K1487">
        <v>0</v>
      </c>
      <c r="M1487">
        <v>0.13</v>
      </c>
      <c r="N1487">
        <v>-7.87</v>
      </c>
      <c r="O1487">
        <v>1110</v>
      </c>
      <c r="P1487" t="s">
        <v>1218</v>
      </c>
      <c r="Q1487">
        <v>588</v>
      </c>
      <c r="R1487" t="s">
        <v>97</v>
      </c>
    </row>
    <row r="1488" spans="1:18">
      <c r="A1488" s="542">
        <v>1487</v>
      </c>
      <c r="B1488" s="403">
        <v>43451.374305555553</v>
      </c>
      <c r="C1488" t="s">
        <v>97</v>
      </c>
      <c r="D1488">
        <v>0.02</v>
      </c>
      <c r="E1488" t="s">
        <v>257</v>
      </c>
      <c r="F1488">
        <v>1.1318999999999999</v>
      </c>
      <c r="I1488" s="403">
        <v>43455.684027777781</v>
      </c>
      <c r="J1488">
        <v>1.1384000000000001</v>
      </c>
      <c r="K1488">
        <v>0</v>
      </c>
      <c r="M1488">
        <v>0.18</v>
      </c>
      <c r="N1488">
        <v>-12.82</v>
      </c>
      <c r="O1488">
        <v>1110</v>
      </c>
      <c r="P1488" t="s">
        <v>1220</v>
      </c>
      <c r="Q1488">
        <v>588</v>
      </c>
      <c r="R1488" t="s">
        <v>97</v>
      </c>
    </row>
    <row r="1489" spans="1:18">
      <c r="A1489" s="542">
        <v>1488</v>
      </c>
      <c r="B1489" s="403">
        <v>43451.463888888888</v>
      </c>
      <c r="C1489" t="s">
        <v>97</v>
      </c>
      <c r="D1489">
        <v>0.03</v>
      </c>
      <c r="E1489" t="s">
        <v>257</v>
      </c>
      <c r="F1489">
        <v>1.1334</v>
      </c>
      <c r="I1489" s="403">
        <v>43455.684027777781</v>
      </c>
      <c r="J1489">
        <v>1.1384000000000001</v>
      </c>
      <c r="K1489">
        <v>0</v>
      </c>
      <c r="M1489">
        <v>0.28999999999999998</v>
      </c>
      <c r="N1489">
        <v>-14.71</v>
      </c>
      <c r="O1489">
        <v>1110</v>
      </c>
      <c r="P1489" t="s">
        <v>1222</v>
      </c>
      <c r="Q1489">
        <v>588</v>
      </c>
      <c r="R1489" t="s">
        <v>97</v>
      </c>
    </row>
    <row r="1490" spans="1:18">
      <c r="A1490" s="542">
        <v>1490</v>
      </c>
      <c r="B1490" s="403">
        <v>43451.543055555558</v>
      </c>
      <c r="C1490" t="s">
        <v>97</v>
      </c>
      <c r="D1490">
        <v>0.04</v>
      </c>
      <c r="E1490" t="s">
        <v>257</v>
      </c>
      <c r="F1490">
        <v>1.1351</v>
      </c>
      <c r="I1490" s="403">
        <v>43455.684027777781</v>
      </c>
      <c r="J1490">
        <v>1.1384000000000001</v>
      </c>
      <c r="K1490">
        <v>0</v>
      </c>
      <c r="M1490">
        <v>0.37</v>
      </c>
      <c r="N1490">
        <v>-12.83</v>
      </c>
      <c r="O1490">
        <v>1110</v>
      </c>
      <c r="P1490" t="s">
        <v>1221</v>
      </c>
      <c r="Q1490">
        <v>588</v>
      </c>
      <c r="R1490" t="s">
        <v>97</v>
      </c>
    </row>
    <row r="1491" spans="1:18">
      <c r="A1491" s="542">
        <v>1494</v>
      </c>
      <c r="B1491" s="403">
        <v>43452.397916666669</v>
      </c>
      <c r="C1491" t="s">
        <v>97</v>
      </c>
      <c r="D1491">
        <v>0.06</v>
      </c>
      <c r="E1491" t="s">
        <v>257</v>
      </c>
      <c r="F1491">
        <v>1.1371</v>
      </c>
      <c r="I1491" s="403">
        <v>43455.684027777781</v>
      </c>
      <c r="J1491">
        <v>1.1384000000000001</v>
      </c>
      <c r="K1491">
        <v>0</v>
      </c>
      <c r="M1491">
        <v>0.46</v>
      </c>
      <c r="N1491">
        <v>-7.34</v>
      </c>
      <c r="O1491">
        <v>1110</v>
      </c>
      <c r="P1491" t="s">
        <v>1217</v>
      </c>
      <c r="Q1491">
        <v>588</v>
      </c>
      <c r="R1491" t="s">
        <v>97</v>
      </c>
    </row>
    <row r="1492" spans="1:18">
      <c r="A1492" s="542">
        <v>1496</v>
      </c>
      <c r="B1492" s="403">
        <v>43452.503472222219</v>
      </c>
      <c r="C1492" t="s">
        <v>97</v>
      </c>
      <c r="D1492">
        <v>0.09</v>
      </c>
      <c r="E1492" t="s">
        <v>257</v>
      </c>
      <c r="F1492">
        <v>1.1394</v>
      </c>
      <c r="I1492" s="403">
        <v>43455.684027777781</v>
      </c>
      <c r="J1492">
        <v>1.1384000000000001</v>
      </c>
      <c r="K1492">
        <v>0</v>
      </c>
      <c r="M1492">
        <v>0.7</v>
      </c>
      <c r="N1492">
        <v>9.6999999999999993</v>
      </c>
      <c r="O1492">
        <v>1110</v>
      </c>
      <c r="P1492" t="s">
        <v>1216</v>
      </c>
      <c r="Q1492">
        <v>588</v>
      </c>
      <c r="R1492" t="s">
        <v>97</v>
      </c>
    </row>
    <row r="1493" spans="1:18">
      <c r="A1493" s="542">
        <v>1502</v>
      </c>
      <c r="B1493" s="403">
        <v>43453.65347222222</v>
      </c>
      <c r="C1493" t="s">
        <v>97</v>
      </c>
      <c r="D1493">
        <v>0.13</v>
      </c>
      <c r="E1493" t="s">
        <v>257</v>
      </c>
      <c r="F1493">
        <v>1.1419999999999999</v>
      </c>
      <c r="I1493" s="403">
        <v>43455.684027777781</v>
      </c>
      <c r="J1493">
        <v>1.1384000000000001</v>
      </c>
      <c r="K1493">
        <v>0</v>
      </c>
      <c r="M1493">
        <v>0.81</v>
      </c>
      <c r="N1493">
        <v>47.61</v>
      </c>
      <c r="O1493">
        <v>1110</v>
      </c>
      <c r="P1493" t="s">
        <v>1215</v>
      </c>
      <c r="Q1493">
        <v>588</v>
      </c>
      <c r="R1493" t="s">
        <v>97</v>
      </c>
    </row>
    <row r="1494" spans="1:18">
      <c r="A1494" s="542">
        <v>1507</v>
      </c>
      <c r="B1494" s="403">
        <v>43454.425694444442</v>
      </c>
      <c r="C1494" t="s">
        <v>97</v>
      </c>
      <c r="D1494">
        <v>0.2</v>
      </c>
      <c r="E1494" t="s">
        <v>257</v>
      </c>
      <c r="F1494">
        <v>1.1452</v>
      </c>
      <c r="I1494" s="403">
        <v>43455.684027777781</v>
      </c>
      <c r="J1494">
        <v>1.1384000000000001</v>
      </c>
      <c r="K1494">
        <v>0</v>
      </c>
      <c r="M1494">
        <v>0.31</v>
      </c>
      <c r="N1494">
        <v>136.31</v>
      </c>
      <c r="O1494">
        <v>1110</v>
      </c>
      <c r="P1494" t="s">
        <v>1214</v>
      </c>
      <c r="Q1494">
        <v>588</v>
      </c>
      <c r="R1494" t="s">
        <v>97</v>
      </c>
    </row>
    <row r="1495" spans="1:18">
      <c r="A1495" s="542">
        <v>1489</v>
      </c>
      <c r="B1495" s="403">
        <v>43451.472222222219</v>
      </c>
      <c r="C1495" t="s">
        <v>96</v>
      </c>
      <c r="D1495">
        <v>0.01</v>
      </c>
      <c r="E1495" t="s">
        <v>257</v>
      </c>
      <c r="F1495">
        <v>1.1338999999999999</v>
      </c>
      <c r="I1495" s="403">
        <v>43451.541666666664</v>
      </c>
      <c r="J1495">
        <v>1.1351</v>
      </c>
      <c r="K1495">
        <v>0</v>
      </c>
      <c r="M1495">
        <v>0</v>
      </c>
      <c r="N1495">
        <v>1.2</v>
      </c>
      <c r="O1495">
        <v>1110</v>
      </c>
      <c r="P1495" t="s">
        <v>579</v>
      </c>
      <c r="Q1495">
        <v>589</v>
      </c>
      <c r="R1495" t="s">
        <v>96</v>
      </c>
    </row>
    <row r="1496" spans="1:18">
      <c r="A1496" s="542">
        <v>1491</v>
      </c>
      <c r="B1496" s="403">
        <v>43451.552083333336</v>
      </c>
      <c r="C1496" t="s">
        <v>96</v>
      </c>
      <c r="D1496">
        <v>0.01</v>
      </c>
      <c r="E1496" t="s">
        <v>257</v>
      </c>
      <c r="F1496">
        <v>1.1342000000000001</v>
      </c>
      <c r="I1496" s="403">
        <v>43451.786111111112</v>
      </c>
      <c r="J1496">
        <v>1.1354</v>
      </c>
      <c r="K1496">
        <v>0</v>
      </c>
      <c r="M1496">
        <v>0</v>
      </c>
      <c r="N1496">
        <v>1.2</v>
      </c>
      <c r="O1496">
        <v>1110</v>
      </c>
      <c r="P1496" t="s">
        <v>579</v>
      </c>
      <c r="Q1496">
        <v>590</v>
      </c>
      <c r="R1496" t="s">
        <v>96</v>
      </c>
    </row>
    <row r="1497" spans="1:18">
      <c r="A1497" s="542">
        <v>1492</v>
      </c>
      <c r="B1497" s="403">
        <v>43452.063888888886</v>
      </c>
      <c r="C1497" t="s">
        <v>96</v>
      </c>
      <c r="D1497">
        <v>0.01</v>
      </c>
      <c r="E1497" t="s">
        <v>257</v>
      </c>
      <c r="F1497">
        <v>1.1347</v>
      </c>
      <c r="I1497" s="403">
        <v>43452.113194444442</v>
      </c>
      <c r="J1497">
        <v>1.1358999999999999</v>
      </c>
      <c r="K1497">
        <v>0</v>
      </c>
      <c r="M1497">
        <v>0</v>
      </c>
      <c r="N1497">
        <v>1.2</v>
      </c>
      <c r="O1497">
        <v>1110</v>
      </c>
      <c r="P1497" t="s">
        <v>579</v>
      </c>
      <c r="Q1497">
        <v>591</v>
      </c>
      <c r="R1497" t="s">
        <v>96</v>
      </c>
    </row>
    <row r="1498" spans="1:18">
      <c r="A1498" s="542">
        <v>1493</v>
      </c>
      <c r="B1498" s="403">
        <v>43452.25</v>
      </c>
      <c r="C1498" t="s">
        <v>96</v>
      </c>
      <c r="D1498">
        <v>0.01</v>
      </c>
      <c r="E1498" t="s">
        <v>257</v>
      </c>
      <c r="F1498">
        <v>1.1349</v>
      </c>
      <c r="I1498" s="403">
        <v>43452.380555555559</v>
      </c>
      <c r="J1498">
        <v>1.1362000000000001</v>
      </c>
      <c r="K1498">
        <v>0</v>
      </c>
      <c r="M1498">
        <v>0</v>
      </c>
      <c r="N1498">
        <v>1.3</v>
      </c>
      <c r="O1498">
        <v>1110</v>
      </c>
      <c r="P1498" t="s">
        <v>579</v>
      </c>
      <c r="Q1498">
        <v>592</v>
      </c>
      <c r="R1498" t="s">
        <v>96</v>
      </c>
    </row>
    <row r="1499" spans="1:18">
      <c r="A1499" s="542">
        <v>1495</v>
      </c>
      <c r="B1499" s="403">
        <v>43452.42083333333</v>
      </c>
      <c r="C1499" t="s">
        <v>96</v>
      </c>
      <c r="D1499">
        <v>0.01</v>
      </c>
      <c r="E1499" t="s">
        <v>257</v>
      </c>
      <c r="F1499">
        <v>1.1369</v>
      </c>
      <c r="I1499" s="403">
        <v>43452.452777777777</v>
      </c>
      <c r="J1499">
        <v>1.1380999999999999</v>
      </c>
      <c r="K1499">
        <v>0</v>
      </c>
      <c r="M1499">
        <v>0</v>
      </c>
      <c r="N1499">
        <v>1.2</v>
      </c>
      <c r="O1499">
        <v>1110</v>
      </c>
      <c r="P1499" t="s">
        <v>579</v>
      </c>
      <c r="Q1499">
        <v>593</v>
      </c>
      <c r="R1499" t="s">
        <v>96</v>
      </c>
    </row>
    <row r="1500" spans="1:18">
      <c r="A1500" s="542">
        <v>1497</v>
      </c>
      <c r="B1500" s="403">
        <v>43452.577777777777</v>
      </c>
      <c r="C1500" t="s">
        <v>96</v>
      </c>
      <c r="D1500">
        <v>0.01</v>
      </c>
      <c r="E1500" t="s">
        <v>257</v>
      </c>
      <c r="F1500">
        <v>1.1382000000000001</v>
      </c>
      <c r="I1500" s="403">
        <v>43453.048611111109</v>
      </c>
      <c r="J1500">
        <v>1.1384000000000001</v>
      </c>
      <c r="K1500">
        <v>0</v>
      </c>
      <c r="M1500">
        <v>-0.12</v>
      </c>
      <c r="N1500">
        <v>0.08</v>
      </c>
      <c r="O1500">
        <v>1110</v>
      </c>
      <c r="P1500" t="s">
        <v>579</v>
      </c>
      <c r="Q1500">
        <v>594</v>
      </c>
      <c r="R1500" t="s">
        <v>96</v>
      </c>
    </row>
    <row r="1501" spans="1:18">
      <c r="A1501" s="542">
        <v>1498</v>
      </c>
      <c r="B1501" s="403">
        <v>43452.642361111109</v>
      </c>
      <c r="C1501" t="s">
        <v>96</v>
      </c>
      <c r="D1501">
        <v>0.01</v>
      </c>
      <c r="E1501" t="s">
        <v>257</v>
      </c>
      <c r="F1501">
        <v>1.137</v>
      </c>
      <c r="I1501" s="403">
        <v>43453.048611111109</v>
      </c>
      <c r="J1501">
        <v>1.1384000000000001</v>
      </c>
      <c r="K1501">
        <v>0</v>
      </c>
      <c r="M1501">
        <v>-0.12</v>
      </c>
      <c r="N1501">
        <v>1.28</v>
      </c>
      <c r="O1501">
        <v>1110</v>
      </c>
      <c r="P1501" t="s">
        <v>1230</v>
      </c>
      <c r="Q1501">
        <v>594</v>
      </c>
      <c r="R1501" t="s">
        <v>96</v>
      </c>
    </row>
    <row r="1502" spans="1:18">
      <c r="A1502" s="542">
        <v>1499</v>
      </c>
      <c r="B1502" s="403">
        <v>43452.793749999997</v>
      </c>
      <c r="C1502" t="s">
        <v>96</v>
      </c>
      <c r="D1502">
        <v>0.01</v>
      </c>
      <c r="E1502" t="s">
        <v>257</v>
      </c>
      <c r="F1502">
        <v>1.1355999999999999</v>
      </c>
      <c r="I1502" s="403">
        <v>43453.048611111109</v>
      </c>
      <c r="J1502">
        <v>1.1384000000000001</v>
      </c>
      <c r="K1502">
        <v>0</v>
      </c>
      <c r="M1502">
        <v>-0.12</v>
      </c>
      <c r="N1502">
        <v>2.68</v>
      </c>
      <c r="O1502">
        <v>1110</v>
      </c>
      <c r="P1502" t="s">
        <v>1229</v>
      </c>
      <c r="Q1502">
        <v>594</v>
      </c>
      <c r="R1502" t="s">
        <v>96</v>
      </c>
    </row>
    <row r="1503" spans="1:18">
      <c r="A1503" s="542">
        <v>1500</v>
      </c>
      <c r="B1503" s="403">
        <v>43453.36041666667</v>
      </c>
      <c r="C1503" t="s">
        <v>96</v>
      </c>
      <c r="D1503">
        <v>0.01</v>
      </c>
      <c r="E1503" t="s">
        <v>257</v>
      </c>
      <c r="F1503">
        <v>1.1395999999999999</v>
      </c>
      <c r="I1503" s="403">
        <v>43453.478472222225</v>
      </c>
      <c r="J1503">
        <v>1.1408</v>
      </c>
      <c r="K1503">
        <v>0</v>
      </c>
      <c r="M1503">
        <v>0</v>
      </c>
      <c r="N1503">
        <v>1.2</v>
      </c>
      <c r="O1503">
        <v>1110</v>
      </c>
      <c r="P1503" t="s">
        <v>579</v>
      </c>
      <c r="Q1503">
        <v>595</v>
      </c>
      <c r="R1503" t="s">
        <v>96</v>
      </c>
    </row>
    <row r="1504" spans="1:18">
      <c r="A1504" s="542">
        <v>1501</v>
      </c>
      <c r="B1504" s="403">
        <v>43453.490972222222</v>
      </c>
      <c r="C1504" t="s">
        <v>96</v>
      </c>
      <c r="D1504">
        <v>0.01</v>
      </c>
      <c r="E1504" t="s">
        <v>257</v>
      </c>
      <c r="F1504">
        <v>1.1402000000000001</v>
      </c>
      <c r="I1504" s="403">
        <v>43453.643750000003</v>
      </c>
      <c r="J1504">
        <v>1.1414</v>
      </c>
      <c r="K1504">
        <v>0</v>
      </c>
      <c r="M1504">
        <v>0</v>
      </c>
      <c r="N1504">
        <v>1.2</v>
      </c>
      <c r="O1504">
        <v>1110</v>
      </c>
      <c r="P1504" t="s">
        <v>579</v>
      </c>
      <c r="Q1504">
        <v>596</v>
      </c>
      <c r="R1504" t="s">
        <v>96</v>
      </c>
    </row>
    <row r="1505" spans="1:18">
      <c r="A1505" s="542">
        <v>1503</v>
      </c>
      <c r="B1505" s="403">
        <v>43453.704861111109</v>
      </c>
      <c r="C1505" t="s">
        <v>96</v>
      </c>
      <c r="D1505">
        <v>0.01</v>
      </c>
      <c r="E1505" t="s">
        <v>257</v>
      </c>
      <c r="F1505">
        <v>1.1425000000000001</v>
      </c>
      <c r="I1505" s="403">
        <v>43453.832638888889</v>
      </c>
      <c r="J1505">
        <v>1.1435999999999999</v>
      </c>
      <c r="K1505">
        <v>0</v>
      </c>
      <c r="M1505">
        <v>0</v>
      </c>
      <c r="N1505">
        <v>1.1000000000000001</v>
      </c>
      <c r="O1505">
        <v>1110</v>
      </c>
      <c r="P1505" t="s">
        <v>579</v>
      </c>
      <c r="Q1505">
        <v>597</v>
      </c>
      <c r="R1505" t="s">
        <v>96</v>
      </c>
    </row>
    <row r="1506" spans="1:18">
      <c r="A1506" s="542">
        <v>1504</v>
      </c>
      <c r="B1506" s="403">
        <v>43453.844444444447</v>
      </c>
      <c r="C1506" t="s">
        <v>96</v>
      </c>
      <c r="D1506">
        <v>0.01</v>
      </c>
      <c r="E1506" t="s">
        <v>257</v>
      </c>
      <c r="F1506">
        <v>1.1389</v>
      </c>
      <c r="I1506" s="403">
        <v>43454.327777777777</v>
      </c>
      <c r="J1506">
        <v>1.1398999999999999</v>
      </c>
      <c r="K1506">
        <v>0</v>
      </c>
      <c r="M1506">
        <v>-0.37</v>
      </c>
      <c r="N1506">
        <v>0.63</v>
      </c>
      <c r="O1506">
        <v>1110</v>
      </c>
      <c r="P1506" t="s">
        <v>579</v>
      </c>
      <c r="Q1506">
        <v>598</v>
      </c>
      <c r="R1506" t="s">
        <v>96</v>
      </c>
    </row>
    <row r="1507" spans="1:18">
      <c r="A1507" s="542">
        <v>1505</v>
      </c>
      <c r="B1507" s="403">
        <v>43453.857638888891</v>
      </c>
      <c r="C1507" t="s">
        <v>96</v>
      </c>
      <c r="D1507">
        <v>0.01</v>
      </c>
      <c r="E1507" t="s">
        <v>257</v>
      </c>
      <c r="F1507">
        <v>1.1376999999999999</v>
      </c>
      <c r="I1507" s="403">
        <v>43454.327777777777</v>
      </c>
      <c r="J1507">
        <v>1.1398999999999999</v>
      </c>
      <c r="K1507">
        <v>0</v>
      </c>
      <c r="M1507">
        <v>-0.37</v>
      </c>
      <c r="N1507">
        <v>1.83</v>
      </c>
      <c r="O1507">
        <v>1110</v>
      </c>
      <c r="P1507" t="s">
        <v>1228</v>
      </c>
      <c r="Q1507">
        <v>598</v>
      </c>
      <c r="R1507" t="s">
        <v>96</v>
      </c>
    </row>
    <row r="1508" spans="1:18">
      <c r="A1508" s="542">
        <v>1506</v>
      </c>
      <c r="B1508" s="403">
        <v>43454.371527777781</v>
      </c>
      <c r="C1508" t="s">
        <v>96</v>
      </c>
      <c r="D1508">
        <v>0.01</v>
      </c>
      <c r="E1508" t="s">
        <v>257</v>
      </c>
      <c r="F1508">
        <v>1.1420999999999999</v>
      </c>
      <c r="I1508" s="403">
        <v>43454.396527777775</v>
      </c>
      <c r="J1508">
        <v>1.1432</v>
      </c>
      <c r="K1508">
        <v>0</v>
      </c>
      <c r="M1508">
        <v>0</v>
      </c>
      <c r="N1508">
        <v>1.1000000000000001</v>
      </c>
      <c r="O1508">
        <v>1110</v>
      </c>
      <c r="P1508" t="s">
        <v>579</v>
      </c>
      <c r="Q1508">
        <v>599</v>
      </c>
      <c r="R1508" t="s">
        <v>96</v>
      </c>
    </row>
    <row r="1509" spans="1:18">
      <c r="A1509" s="542">
        <v>1508</v>
      </c>
      <c r="B1509" s="403">
        <v>43454.475694444445</v>
      </c>
      <c r="C1509" t="s">
        <v>96</v>
      </c>
      <c r="D1509">
        <v>0.01</v>
      </c>
      <c r="E1509" t="s">
        <v>257</v>
      </c>
      <c r="F1509">
        <v>1.1478999999999999</v>
      </c>
      <c r="I1509" s="403">
        <v>43454.757638888892</v>
      </c>
      <c r="J1509">
        <v>1.1446000000000001</v>
      </c>
      <c r="K1509">
        <v>0</v>
      </c>
      <c r="M1509">
        <v>0</v>
      </c>
      <c r="N1509">
        <v>-3.3</v>
      </c>
      <c r="O1509">
        <v>1110</v>
      </c>
      <c r="P1509" t="s">
        <v>579</v>
      </c>
      <c r="Q1509">
        <v>600</v>
      </c>
      <c r="R1509" t="s">
        <v>96</v>
      </c>
    </row>
    <row r="1510" spans="1:18">
      <c r="A1510" s="542">
        <v>1509</v>
      </c>
      <c r="B1510" s="403">
        <v>43454.519444444442</v>
      </c>
      <c r="C1510" t="s">
        <v>96</v>
      </c>
      <c r="D1510">
        <v>0.01</v>
      </c>
      <c r="E1510" t="s">
        <v>257</v>
      </c>
      <c r="F1510">
        <v>1.1466000000000001</v>
      </c>
      <c r="I1510" s="403">
        <v>43454.757638888892</v>
      </c>
      <c r="J1510">
        <v>1.1446000000000001</v>
      </c>
      <c r="K1510">
        <v>0</v>
      </c>
      <c r="M1510">
        <v>0</v>
      </c>
      <c r="N1510">
        <v>-2</v>
      </c>
      <c r="O1510">
        <v>1110</v>
      </c>
      <c r="P1510" t="s">
        <v>1227</v>
      </c>
      <c r="Q1510">
        <v>600</v>
      </c>
      <c r="R1510" t="s">
        <v>96</v>
      </c>
    </row>
    <row r="1511" spans="1:18">
      <c r="A1511" s="542">
        <v>1510</v>
      </c>
      <c r="B1511" s="403">
        <v>43454.578472222223</v>
      </c>
      <c r="C1511" t="s">
        <v>96</v>
      </c>
      <c r="D1511">
        <v>0.01</v>
      </c>
      <c r="E1511" t="s">
        <v>257</v>
      </c>
      <c r="F1511">
        <v>1.1452</v>
      </c>
      <c r="I1511" s="403">
        <v>43454.757638888892</v>
      </c>
      <c r="J1511">
        <v>1.1446000000000001</v>
      </c>
      <c r="K1511">
        <v>0</v>
      </c>
      <c r="M1511">
        <v>0</v>
      </c>
      <c r="N1511">
        <v>-0.6</v>
      </c>
      <c r="O1511">
        <v>1110</v>
      </c>
      <c r="P1511" t="s">
        <v>1226</v>
      </c>
      <c r="Q1511">
        <v>600</v>
      </c>
      <c r="R1511" t="s">
        <v>96</v>
      </c>
    </row>
    <row r="1512" spans="1:18">
      <c r="A1512" s="542">
        <v>1511</v>
      </c>
      <c r="B1512" s="403">
        <v>43454.67291666667</v>
      </c>
      <c r="C1512" t="s">
        <v>96</v>
      </c>
      <c r="D1512">
        <v>0.02</v>
      </c>
      <c r="E1512" t="s">
        <v>257</v>
      </c>
      <c r="F1512">
        <v>1.1437999999999999</v>
      </c>
      <c r="I1512" s="403">
        <v>43454.757638888892</v>
      </c>
      <c r="J1512">
        <v>1.1446000000000001</v>
      </c>
      <c r="K1512">
        <v>0</v>
      </c>
      <c r="M1512">
        <v>0</v>
      </c>
      <c r="N1512">
        <v>1.6</v>
      </c>
      <c r="O1512">
        <v>1110</v>
      </c>
      <c r="P1512" t="s">
        <v>1225</v>
      </c>
      <c r="Q1512">
        <v>600</v>
      </c>
      <c r="R1512" t="s">
        <v>96</v>
      </c>
    </row>
    <row r="1513" spans="1:18">
      <c r="A1513" s="542">
        <v>1512</v>
      </c>
      <c r="B1513" s="403">
        <v>43454.69027777778</v>
      </c>
      <c r="C1513" t="s">
        <v>96</v>
      </c>
      <c r="D1513">
        <v>0.03</v>
      </c>
      <c r="E1513" t="s">
        <v>257</v>
      </c>
      <c r="F1513">
        <v>1.1422000000000001</v>
      </c>
      <c r="I1513" s="403">
        <v>43454.757638888892</v>
      </c>
      <c r="J1513">
        <v>1.1446000000000001</v>
      </c>
      <c r="K1513">
        <v>0</v>
      </c>
      <c r="M1513">
        <v>0</v>
      </c>
      <c r="N1513">
        <v>7.2</v>
      </c>
      <c r="O1513">
        <v>1110</v>
      </c>
      <c r="P1513" t="s">
        <v>1224</v>
      </c>
      <c r="Q1513">
        <v>600</v>
      </c>
      <c r="R1513" t="s">
        <v>96</v>
      </c>
    </row>
    <row r="1514" spans="1:18">
      <c r="A1514" s="542">
        <v>1513</v>
      </c>
      <c r="B1514" s="403">
        <v>43454.702777777777</v>
      </c>
      <c r="C1514" t="s">
        <v>96</v>
      </c>
      <c r="D1514">
        <v>0.04</v>
      </c>
      <c r="E1514" t="s">
        <v>257</v>
      </c>
      <c r="F1514">
        <v>1.1406000000000001</v>
      </c>
      <c r="I1514" s="403">
        <v>43454.757638888892</v>
      </c>
      <c r="J1514">
        <v>1.1446000000000001</v>
      </c>
      <c r="K1514">
        <v>0</v>
      </c>
      <c r="M1514">
        <v>0</v>
      </c>
      <c r="N1514">
        <v>16</v>
      </c>
      <c r="O1514">
        <v>1110</v>
      </c>
      <c r="P1514" t="s">
        <v>1223</v>
      </c>
      <c r="Q1514">
        <v>600</v>
      </c>
      <c r="R1514" t="s">
        <v>96</v>
      </c>
    </row>
    <row r="1515" spans="1:18">
      <c r="A1515" s="542">
        <v>1514</v>
      </c>
      <c r="B1515" s="403">
        <v>43454.792361111111</v>
      </c>
      <c r="C1515" t="s">
        <v>96</v>
      </c>
      <c r="D1515">
        <v>0.01</v>
      </c>
      <c r="E1515" t="s">
        <v>257</v>
      </c>
      <c r="F1515">
        <v>1.1457999999999999</v>
      </c>
      <c r="I1515" s="403">
        <v>43454.808333333334</v>
      </c>
      <c r="J1515">
        <v>1.147</v>
      </c>
      <c r="K1515">
        <v>0</v>
      </c>
      <c r="M1515">
        <v>0</v>
      </c>
      <c r="N1515">
        <v>1.2</v>
      </c>
      <c r="O1515">
        <v>1110</v>
      </c>
      <c r="P1515" t="s">
        <v>567</v>
      </c>
      <c r="Q1515">
        <v>601</v>
      </c>
      <c r="R1515" t="s">
        <v>96</v>
      </c>
    </row>
    <row r="1516" spans="1:18">
      <c r="A1516" s="542">
        <v>1515</v>
      </c>
      <c r="B1516" s="403">
        <v>43454.854861111111</v>
      </c>
      <c r="C1516" t="s">
        <v>96</v>
      </c>
      <c r="D1516">
        <v>0.01</v>
      </c>
      <c r="E1516" t="s">
        <v>257</v>
      </c>
      <c r="F1516">
        <v>1.1479999999999999</v>
      </c>
      <c r="I1516" s="403">
        <v>43458.643055555556</v>
      </c>
      <c r="J1516">
        <v>1.1419999999999999</v>
      </c>
      <c r="K1516">
        <v>0</v>
      </c>
      <c r="M1516">
        <v>-0.24</v>
      </c>
      <c r="N1516">
        <v>-6.24</v>
      </c>
      <c r="O1516">
        <v>1110</v>
      </c>
      <c r="P1516" t="s">
        <v>579</v>
      </c>
      <c r="Q1516">
        <v>602</v>
      </c>
      <c r="R1516" t="s">
        <v>96</v>
      </c>
    </row>
    <row r="1517" spans="1:18">
      <c r="A1517" s="542">
        <v>1516</v>
      </c>
      <c r="B1517" s="403">
        <v>43454.875694444447</v>
      </c>
      <c r="C1517" t="s">
        <v>96</v>
      </c>
      <c r="D1517">
        <v>0.01</v>
      </c>
      <c r="E1517" t="s">
        <v>257</v>
      </c>
      <c r="F1517">
        <v>1.1467000000000001</v>
      </c>
      <c r="I1517" s="403">
        <v>43458.643055555556</v>
      </c>
      <c r="J1517">
        <v>1.1419999999999999</v>
      </c>
      <c r="K1517">
        <v>0</v>
      </c>
      <c r="M1517">
        <v>-0.24</v>
      </c>
      <c r="N1517">
        <v>-4.9400000000000004</v>
      </c>
      <c r="O1517">
        <v>1110</v>
      </c>
      <c r="P1517" t="s">
        <v>1211</v>
      </c>
      <c r="Q1517">
        <v>602</v>
      </c>
      <c r="R1517" t="s">
        <v>96</v>
      </c>
    </row>
    <row r="1518" spans="1:18">
      <c r="A1518" s="542">
        <v>1517</v>
      </c>
      <c r="B1518" s="403">
        <v>43454.942361111112</v>
      </c>
      <c r="C1518" t="s">
        <v>96</v>
      </c>
      <c r="D1518">
        <v>0.01</v>
      </c>
      <c r="E1518" t="s">
        <v>257</v>
      </c>
      <c r="F1518">
        <v>1.1454</v>
      </c>
      <c r="I1518" s="403">
        <v>43458.643055555556</v>
      </c>
      <c r="J1518">
        <v>1.1419999999999999</v>
      </c>
      <c r="K1518">
        <v>0</v>
      </c>
      <c r="M1518">
        <v>-0.24</v>
      </c>
      <c r="N1518">
        <v>-3.64</v>
      </c>
      <c r="O1518">
        <v>1110</v>
      </c>
      <c r="P1518" t="s">
        <v>1209</v>
      </c>
      <c r="Q1518">
        <v>602</v>
      </c>
      <c r="R1518" t="s">
        <v>96</v>
      </c>
    </row>
    <row r="1519" spans="1:18">
      <c r="A1519" s="542">
        <v>1518</v>
      </c>
      <c r="B1519" s="403">
        <v>43455.417361111111</v>
      </c>
      <c r="C1519" t="s">
        <v>96</v>
      </c>
      <c r="D1519">
        <v>0.02</v>
      </c>
      <c r="E1519" t="s">
        <v>257</v>
      </c>
      <c r="F1519">
        <v>1.1439999999999999</v>
      </c>
      <c r="I1519" s="403">
        <v>43458.643055555556</v>
      </c>
      <c r="J1519">
        <v>1.1419999999999999</v>
      </c>
      <c r="K1519">
        <v>0</v>
      </c>
      <c r="M1519">
        <v>-0.25</v>
      </c>
      <c r="N1519">
        <v>-4.25</v>
      </c>
      <c r="O1519">
        <v>1110</v>
      </c>
      <c r="P1519" t="s">
        <v>1210</v>
      </c>
      <c r="Q1519">
        <v>602</v>
      </c>
      <c r="R1519" t="s">
        <v>96</v>
      </c>
    </row>
    <row r="1520" spans="1:18">
      <c r="A1520" s="542">
        <v>1519</v>
      </c>
      <c r="B1520" s="403">
        <v>43455.432638888888</v>
      </c>
      <c r="C1520" t="s">
        <v>96</v>
      </c>
      <c r="D1520">
        <v>0.03</v>
      </c>
      <c r="E1520" t="s">
        <v>257</v>
      </c>
      <c r="F1520">
        <v>1.1424000000000001</v>
      </c>
      <c r="I1520" s="403">
        <v>43458.643055555556</v>
      </c>
      <c r="J1520">
        <v>1.1419999999999999</v>
      </c>
      <c r="K1520">
        <v>0</v>
      </c>
      <c r="M1520">
        <v>-0.37</v>
      </c>
      <c r="N1520">
        <v>-1.57</v>
      </c>
      <c r="O1520">
        <v>1110</v>
      </c>
      <c r="P1520" t="s">
        <v>1208</v>
      </c>
      <c r="Q1520">
        <v>602</v>
      </c>
      <c r="R1520" t="s">
        <v>96</v>
      </c>
    </row>
    <row r="1521" spans="1:18">
      <c r="A1521" s="542">
        <v>1520</v>
      </c>
      <c r="B1521" s="403">
        <v>43455.55972222222</v>
      </c>
      <c r="C1521" t="s">
        <v>96</v>
      </c>
      <c r="D1521">
        <v>0.04</v>
      </c>
      <c r="E1521" t="s">
        <v>257</v>
      </c>
      <c r="F1521">
        <v>1.1408</v>
      </c>
      <c r="I1521" s="403">
        <v>43458.643055555556</v>
      </c>
      <c r="J1521">
        <v>1.1419999999999999</v>
      </c>
      <c r="K1521">
        <v>0</v>
      </c>
      <c r="M1521">
        <v>-0.5</v>
      </c>
      <c r="N1521">
        <v>4.3</v>
      </c>
      <c r="O1521">
        <v>1110</v>
      </c>
      <c r="P1521" t="s">
        <v>1207</v>
      </c>
      <c r="Q1521">
        <v>602</v>
      </c>
      <c r="R1521" t="s">
        <v>96</v>
      </c>
    </row>
    <row r="1522" spans="1:18">
      <c r="A1522" s="542">
        <v>1521</v>
      </c>
      <c r="B1522" s="403">
        <v>43455.683333333334</v>
      </c>
      <c r="C1522" t="s">
        <v>96</v>
      </c>
      <c r="D1522">
        <v>0.06</v>
      </c>
      <c r="E1522" t="s">
        <v>257</v>
      </c>
      <c r="F1522">
        <v>1.1389</v>
      </c>
      <c r="I1522" s="403">
        <v>43458.643055555556</v>
      </c>
      <c r="J1522">
        <v>1.1419999999999999</v>
      </c>
      <c r="K1522">
        <v>0</v>
      </c>
      <c r="M1522">
        <v>-0.74</v>
      </c>
      <c r="N1522">
        <v>17.86</v>
      </c>
      <c r="O1522">
        <v>1110</v>
      </c>
      <c r="P1522" t="s">
        <v>1206</v>
      </c>
      <c r="Q1522">
        <v>602</v>
      </c>
      <c r="R1522" t="s">
        <v>96</v>
      </c>
    </row>
    <row r="1523" spans="1:18">
      <c r="A1523" s="542">
        <v>1525</v>
      </c>
      <c r="B1523" s="403">
        <v>43455.8</v>
      </c>
      <c r="C1523" t="s">
        <v>96</v>
      </c>
      <c r="D1523">
        <v>0.09</v>
      </c>
      <c r="E1523" t="s">
        <v>257</v>
      </c>
      <c r="F1523">
        <v>1.1366000000000001</v>
      </c>
      <c r="I1523" s="403">
        <v>43458.643055555556</v>
      </c>
      <c r="J1523">
        <v>1.1419999999999999</v>
      </c>
      <c r="K1523">
        <v>0</v>
      </c>
      <c r="M1523">
        <v>-1.1200000000000001</v>
      </c>
      <c r="N1523">
        <v>47.48</v>
      </c>
      <c r="O1523">
        <v>1110</v>
      </c>
      <c r="P1523" t="s">
        <v>1205</v>
      </c>
      <c r="Q1523">
        <v>602</v>
      </c>
      <c r="R1523" t="s">
        <v>96</v>
      </c>
    </row>
    <row r="1524" spans="1:18">
      <c r="A1524" s="542">
        <v>1522</v>
      </c>
      <c r="B1524" s="403">
        <v>43455.697222222225</v>
      </c>
      <c r="C1524" t="s">
        <v>97</v>
      </c>
      <c r="D1524">
        <v>0.01</v>
      </c>
      <c r="E1524" t="s">
        <v>257</v>
      </c>
      <c r="F1524">
        <v>1.1393</v>
      </c>
      <c r="I1524" s="403">
        <v>43455.756944444445</v>
      </c>
      <c r="J1524">
        <v>1.1393</v>
      </c>
      <c r="K1524">
        <v>0</v>
      </c>
      <c r="M1524">
        <v>0</v>
      </c>
      <c r="N1524">
        <v>0</v>
      </c>
      <c r="O1524">
        <v>1110</v>
      </c>
      <c r="P1524" t="s">
        <v>579</v>
      </c>
      <c r="Q1524">
        <v>603</v>
      </c>
      <c r="R1524" t="s">
        <v>97</v>
      </c>
    </row>
    <row r="1525" spans="1:18">
      <c r="A1525" s="542">
        <v>1523</v>
      </c>
      <c r="B1525" s="403">
        <v>43455.705555555556</v>
      </c>
      <c r="C1525" t="s">
        <v>97</v>
      </c>
      <c r="D1525">
        <v>0.01</v>
      </c>
      <c r="E1525" t="s">
        <v>257</v>
      </c>
      <c r="F1525">
        <v>1.1405000000000001</v>
      </c>
      <c r="I1525" s="403">
        <v>43455.756944444445</v>
      </c>
      <c r="J1525">
        <v>1.1393</v>
      </c>
      <c r="K1525">
        <v>0</v>
      </c>
      <c r="M1525">
        <v>0</v>
      </c>
      <c r="N1525">
        <v>1.2</v>
      </c>
      <c r="O1525">
        <v>1110</v>
      </c>
      <c r="P1525" t="s">
        <v>1213</v>
      </c>
      <c r="Q1525">
        <v>603</v>
      </c>
      <c r="R1525" t="s">
        <v>97</v>
      </c>
    </row>
    <row r="1526" spans="1:18">
      <c r="A1526" s="542">
        <v>1524</v>
      </c>
      <c r="B1526" s="403">
        <v>43455.709027777775</v>
      </c>
      <c r="C1526" t="s">
        <v>97</v>
      </c>
      <c r="D1526">
        <v>0.01</v>
      </c>
      <c r="E1526" t="s">
        <v>257</v>
      </c>
      <c r="F1526">
        <v>1.1418999999999999</v>
      </c>
      <c r="I1526" s="403">
        <v>43455.756944444445</v>
      </c>
      <c r="J1526">
        <v>1.1393</v>
      </c>
      <c r="K1526">
        <v>0</v>
      </c>
      <c r="M1526">
        <v>0</v>
      </c>
      <c r="N1526">
        <v>2.6</v>
      </c>
      <c r="O1526">
        <v>1110</v>
      </c>
      <c r="P1526" t="s">
        <v>1212</v>
      </c>
      <c r="Q1526">
        <v>603</v>
      </c>
      <c r="R1526" t="s">
        <v>97</v>
      </c>
    </row>
    <row r="1527" spans="1:18">
      <c r="A1527" s="542">
        <v>1526</v>
      </c>
      <c r="B1527" s="403">
        <v>43455.815972222219</v>
      </c>
      <c r="C1527" t="s">
        <v>97</v>
      </c>
      <c r="D1527">
        <v>0.01</v>
      </c>
      <c r="E1527" t="s">
        <v>257</v>
      </c>
      <c r="F1527">
        <v>1.1369</v>
      </c>
      <c r="I1527" s="403">
        <v>43455.898611111108</v>
      </c>
      <c r="J1527">
        <v>1.1356999999999999</v>
      </c>
      <c r="K1527">
        <v>0</v>
      </c>
      <c r="M1527">
        <v>0</v>
      </c>
      <c r="N1527">
        <v>1.2</v>
      </c>
      <c r="O1527">
        <v>1110</v>
      </c>
      <c r="P1527" t="s">
        <v>579</v>
      </c>
      <c r="Q1527">
        <v>604</v>
      </c>
      <c r="R1527" t="s">
        <v>97</v>
      </c>
    </row>
    <row r="1528" spans="1:18">
      <c r="A1528" s="542">
        <v>1527</v>
      </c>
      <c r="B1528" s="403">
        <v>43458</v>
      </c>
      <c r="C1528" t="s">
        <v>97</v>
      </c>
      <c r="D1528">
        <v>0.01</v>
      </c>
      <c r="E1528" t="s">
        <v>257</v>
      </c>
      <c r="F1528">
        <v>1.1366000000000001</v>
      </c>
      <c r="I1528" s="403">
        <v>43460.404166666667</v>
      </c>
      <c r="J1528">
        <v>1.1387</v>
      </c>
      <c r="K1528">
        <v>0</v>
      </c>
      <c r="M1528">
        <v>0.04</v>
      </c>
      <c r="N1528">
        <v>-2.06</v>
      </c>
      <c r="O1528">
        <v>1110</v>
      </c>
      <c r="P1528" t="s">
        <v>579</v>
      </c>
      <c r="Q1528">
        <v>605</v>
      </c>
      <c r="R1528" t="s">
        <v>97</v>
      </c>
    </row>
    <row r="1529" spans="1:18">
      <c r="A1529" s="542">
        <v>1528</v>
      </c>
      <c r="B1529" s="403">
        <v>43458.07916666667</v>
      </c>
      <c r="C1529" t="s">
        <v>97</v>
      </c>
      <c r="D1529">
        <v>0.01</v>
      </c>
      <c r="E1529" t="s">
        <v>257</v>
      </c>
      <c r="F1529">
        <v>1.1378999999999999</v>
      </c>
      <c r="I1529" s="403">
        <v>43460.404166666667</v>
      </c>
      <c r="J1529">
        <v>1.1387</v>
      </c>
      <c r="K1529">
        <v>0</v>
      </c>
      <c r="M1529">
        <v>0.04</v>
      </c>
      <c r="N1529">
        <v>-0.76</v>
      </c>
      <c r="O1529">
        <v>1110</v>
      </c>
      <c r="P1529" t="s">
        <v>1204</v>
      </c>
      <c r="Q1529">
        <v>605</v>
      </c>
      <c r="R1529" t="s">
        <v>97</v>
      </c>
    </row>
    <row r="1530" spans="1:18">
      <c r="A1530" s="542">
        <v>1529</v>
      </c>
      <c r="B1530" s="403">
        <v>43458.25</v>
      </c>
      <c r="C1530" t="s">
        <v>97</v>
      </c>
      <c r="D1530">
        <v>0.01</v>
      </c>
      <c r="E1530" t="s">
        <v>257</v>
      </c>
      <c r="F1530">
        <v>1.1392</v>
      </c>
      <c r="I1530" s="403">
        <v>43460.404166666667</v>
      </c>
      <c r="J1530">
        <v>1.1387</v>
      </c>
      <c r="K1530">
        <v>0</v>
      </c>
      <c r="M1530">
        <v>0.04</v>
      </c>
      <c r="N1530">
        <v>0.54</v>
      </c>
      <c r="O1530">
        <v>1110</v>
      </c>
      <c r="P1530" t="s">
        <v>1203</v>
      </c>
      <c r="Q1530">
        <v>605</v>
      </c>
      <c r="R1530" t="s">
        <v>97</v>
      </c>
    </row>
    <row r="1531" spans="1:18">
      <c r="A1531" s="542">
        <v>1530</v>
      </c>
      <c r="B1531" s="403">
        <v>43458.421527777777</v>
      </c>
      <c r="C1531" t="s">
        <v>97</v>
      </c>
      <c r="D1531">
        <v>0.02</v>
      </c>
      <c r="E1531" t="s">
        <v>257</v>
      </c>
      <c r="F1531">
        <v>1.1406000000000001</v>
      </c>
      <c r="I1531" s="403">
        <v>43460.404166666667</v>
      </c>
      <c r="J1531">
        <v>1.1387</v>
      </c>
      <c r="K1531">
        <v>0</v>
      </c>
      <c r="M1531">
        <v>0.06</v>
      </c>
      <c r="N1531">
        <v>3.86</v>
      </c>
      <c r="O1531">
        <v>1110</v>
      </c>
      <c r="P1531" t="s">
        <v>1202</v>
      </c>
      <c r="Q1531">
        <v>605</v>
      </c>
      <c r="R1531" t="s">
        <v>97</v>
      </c>
    </row>
    <row r="1532" spans="1:18">
      <c r="A1532" s="542">
        <v>1531</v>
      </c>
      <c r="B1532" s="403">
        <v>43458.645833333336</v>
      </c>
      <c r="C1532" t="s">
        <v>97</v>
      </c>
      <c r="D1532">
        <v>0.03</v>
      </c>
      <c r="E1532" t="s">
        <v>257</v>
      </c>
      <c r="F1532">
        <v>1.1422000000000001</v>
      </c>
      <c r="I1532" s="403">
        <v>43460.404166666667</v>
      </c>
      <c r="J1532">
        <v>1.1387</v>
      </c>
      <c r="K1532">
        <v>0</v>
      </c>
      <c r="M1532">
        <v>0.1</v>
      </c>
      <c r="N1532">
        <v>10.6</v>
      </c>
      <c r="O1532">
        <v>1110</v>
      </c>
      <c r="P1532" t="s">
        <v>1201</v>
      </c>
      <c r="Q1532">
        <v>605</v>
      </c>
      <c r="R1532" t="s">
        <v>97</v>
      </c>
    </row>
    <row r="1533" spans="1:18">
      <c r="A1533" s="542">
        <v>1532</v>
      </c>
      <c r="B1533" s="403">
        <v>43458.662499999999</v>
      </c>
      <c r="C1533" t="s">
        <v>96</v>
      </c>
      <c r="D1533">
        <v>0.01</v>
      </c>
      <c r="E1533" t="s">
        <v>257</v>
      </c>
      <c r="F1533">
        <v>1.1435</v>
      </c>
      <c r="I1533" s="403">
        <v>43461.405555555553</v>
      </c>
      <c r="J1533">
        <v>1.1394</v>
      </c>
      <c r="K1533">
        <v>0</v>
      </c>
      <c r="M1533">
        <v>-0.61</v>
      </c>
      <c r="N1533">
        <v>-4.71</v>
      </c>
      <c r="O1533">
        <v>1110</v>
      </c>
      <c r="P1533" t="s">
        <v>579</v>
      </c>
      <c r="Q1533">
        <v>606</v>
      </c>
      <c r="R1533" t="s">
        <v>96</v>
      </c>
    </row>
    <row r="1534" spans="1:18">
      <c r="A1534" s="542">
        <v>1533</v>
      </c>
      <c r="B1534" s="403">
        <v>43458.6875</v>
      </c>
      <c r="C1534" t="s">
        <v>96</v>
      </c>
      <c r="D1534">
        <v>0.01</v>
      </c>
      <c r="E1534" t="s">
        <v>257</v>
      </c>
      <c r="F1534">
        <v>1.1422000000000001</v>
      </c>
      <c r="I1534" s="403">
        <v>43461.405555555553</v>
      </c>
      <c r="J1534">
        <v>1.1394</v>
      </c>
      <c r="K1534">
        <v>0</v>
      </c>
      <c r="M1534">
        <v>-0.61</v>
      </c>
      <c r="N1534">
        <v>-3.41</v>
      </c>
      <c r="O1534">
        <v>1110</v>
      </c>
      <c r="P1534" t="s">
        <v>1198</v>
      </c>
      <c r="Q1534">
        <v>606</v>
      </c>
      <c r="R1534" t="s">
        <v>96</v>
      </c>
    </row>
    <row r="1535" spans="1:18">
      <c r="A1535" s="542">
        <v>1534</v>
      </c>
      <c r="B1535" s="403">
        <v>43458.692361111112</v>
      </c>
      <c r="C1535" t="s">
        <v>96</v>
      </c>
      <c r="D1535">
        <v>0.01</v>
      </c>
      <c r="E1535" t="s">
        <v>257</v>
      </c>
      <c r="F1535">
        <v>1.1409</v>
      </c>
      <c r="I1535" s="403">
        <v>43461.405555555553</v>
      </c>
      <c r="J1535">
        <v>1.1394</v>
      </c>
      <c r="K1535">
        <v>0</v>
      </c>
      <c r="M1535">
        <v>-0.61</v>
      </c>
      <c r="N1535">
        <v>-2.11</v>
      </c>
      <c r="O1535">
        <v>1110</v>
      </c>
      <c r="P1535" t="s">
        <v>1197</v>
      </c>
      <c r="Q1535">
        <v>606</v>
      </c>
      <c r="R1535" t="s">
        <v>96</v>
      </c>
    </row>
    <row r="1536" spans="1:18">
      <c r="A1536" s="542">
        <v>1535</v>
      </c>
      <c r="B1536" s="403">
        <v>43460.387499999997</v>
      </c>
      <c r="C1536" t="s">
        <v>96</v>
      </c>
      <c r="D1536">
        <v>0.02</v>
      </c>
      <c r="E1536" t="s">
        <v>257</v>
      </c>
      <c r="F1536">
        <v>1.1395</v>
      </c>
      <c r="I1536" s="403">
        <v>43461.405555555553</v>
      </c>
      <c r="J1536">
        <v>1.1394</v>
      </c>
      <c r="K1536">
        <v>0</v>
      </c>
      <c r="M1536">
        <v>-0.74</v>
      </c>
      <c r="N1536">
        <v>-0.94</v>
      </c>
      <c r="O1536">
        <v>1110</v>
      </c>
      <c r="P1536" t="s">
        <v>1196</v>
      </c>
      <c r="Q1536">
        <v>606</v>
      </c>
      <c r="R1536" t="s">
        <v>96</v>
      </c>
    </row>
    <row r="1537" spans="1:18">
      <c r="A1537" s="542">
        <v>1537</v>
      </c>
      <c r="B1537" s="403">
        <v>43460.542361111111</v>
      </c>
      <c r="C1537" t="s">
        <v>96</v>
      </c>
      <c r="D1537">
        <v>0.03</v>
      </c>
      <c r="E1537" t="s">
        <v>257</v>
      </c>
      <c r="F1537">
        <v>1.1379999999999999</v>
      </c>
      <c r="I1537" s="403">
        <v>43461.405555555553</v>
      </c>
      <c r="J1537">
        <v>1.1394</v>
      </c>
      <c r="K1537">
        <v>0</v>
      </c>
      <c r="M1537">
        <v>-1.1200000000000001</v>
      </c>
      <c r="N1537">
        <v>3.08</v>
      </c>
      <c r="O1537">
        <v>1110</v>
      </c>
      <c r="P1537" t="s">
        <v>1195</v>
      </c>
      <c r="Q1537">
        <v>606</v>
      </c>
      <c r="R1537" t="s">
        <v>96</v>
      </c>
    </row>
    <row r="1538" spans="1:18">
      <c r="A1538" s="542">
        <v>1540</v>
      </c>
      <c r="B1538" s="403">
        <v>43460.787499999999</v>
      </c>
      <c r="C1538" t="s">
        <v>96</v>
      </c>
      <c r="D1538">
        <v>0.04</v>
      </c>
      <c r="E1538" t="s">
        <v>257</v>
      </c>
      <c r="F1538">
        <v>1.1363000000000001</v>
      </c>
      <c r="I1538" s="403">
        <v>43461.405555555553</v>
      </c>
      <c r="J1538">
        <v>1.1394</v>
      </c>
      <c r="K1538">
        <v>0</v>
      </c>
      <c r="M1538">
        <v>-1.49</v>
      </c>
      <c r="N1538">
        <v>10.91</v>
      </c>
      <c r="O1538">
        <v>1110</v>
      </c>
      <c r="P1538" t="s">
        <v>1194</v>
      </c>
      <c r="Q1538">
        <v>606</v>
      </c>
      <c r="R1538" t="s">
        <v>96</v>
      </c>
    </row>
    <row r="1539" spans="1:18">
      <c r="A1539" s="542">
        <v>1542</v>
      </c>
      <c r="B1539" s="403">
        <v>43460.881944444445</v>
      </c>
      <c r="C1539" t="s">
        <v>96</v>
      </c>
      <c r="D1539">
        <v>0.06</v>
      </c>
      <c r="E1539" t="s">
        <v>257</v>
      </c>
      <c r="F1539">
        <v>1.1344000000000001</v>
      </c>
      <c r="I1539" s="403">
        <v>43461.405555555553</v>
      </c>
      <c r="J1539">
        <v>1.1394</v>
      </c>
      <c r="K1539">
        <v>0</v>
      </c>
      <c r="M1539">
        <v>-2.23</v>
      </c>
      <c r="N1539">
        <v>27.77</v>
      </c>
      <c r="O1539">
        <v>1110</v>
      </c>
      <c r="P1539" t="s">
        <v>1193</v>
      </c>
      <c r="Q1539">
        <v>606</v>
      </c>
      <c r="R1539" t="s">
        <v>96</v>
      </c>
    </row>
    <row r="1540" spans="1:18">
      <c r="A1540" s="542">
        <v>1536</v>
      </c>
      <c r="B1540" s="403">
        <v>43460.459027777775</v>
      </c>
      <c r="C1540" t="s">
        <v>97</v>
      </c>
      <c r="D1540">
        <v>0.01</v>
      </c>
      <c r="E1540" t="s">
        <v>257</v>
      </c>
      <c r="F1540">
        <v>1.1383000000000001</v>
      </c>
      <c r="I1540" s="403">
        <v>43460.771527777775</v>
      </c>
      <c r="J1540">
        <v>1.1384000000000001</v>
      </c>
      <c r="K1540">
        <v>0</v>
      </c>
      <c r="M1540">
        <v>0</v>
      </c>
      <c r="N1540">
        <v>-0.1</v>
      </c>
      <c r="O1540">
        <v>1110</v>
      </c>
      <c r="P1540" t="s">
        <v>579</v>
      </c>
      <c r="Q1540">
        <v>607</v>
      </c>
      <c r="R1540" t="s">
        <v>97</v>
      </c>
    </row>
    <row r="1541" spans="1:18">
      <c r="A1541" s="542">
        <v>1538</v>
      </c>
      <c r="B1541" s="403">
        <v>43460.673611111109</v>
      </c>
      <c r="C1541" t="s">
        <v>97</v>
      </c>
      <c r="D1541">
        <v>0.01</v>
      </c>
      <c r="E1541" t="s">
        <v>257</v>
      </c>
      <c r="F1541">
        <v>1.1397999999999999</v>
      </c>
      <c r="I1541" s="403">
        <v>43460.771527777775</v>
      </c>
      <c r="J1541">
        <v>1.1384000000000001</v>
      </c>
      <c r="K1541">
        <v>0</v>
      </c>
      <c r="M1541">
        <v>0</v>
      </c>
      <c r="N1541">
        <v>1.4</v>
      </c>
      <c r="O1541">
        <v>1110</v>
      </c>
      <c r="P1541" t="s">
        <v>1200</v>
      </c>
      <c r="Q1541">
        <v>607</v>
      </c>
      <c r="R1541" t="s">
        <v>97</v>
      </c>
    </row>
    <row r="1542" spans="1:18">
      <c r="A1542" s="542">
        <v>1539</v>
      </c>
      <c r="B1542" s="403">
        <v>43460.704861111109</v>
      </c>
      <c r="C1542" t="s">
        <v>97</v>
      </c>
      <c r="D1542">
        <v>0.01</v>
      </c>
      <c r="E1542" t="s">
        <v>257</v>
      </c>
      <c r="F1542">
        <v>1.1411</v>
      </c>
      <c r="I1542" s="403">
        <v>43460.771527777775</v>
      </c>
      <c r="J1542">
        <v>1.1384000000000001</v>
      </c>
      <c r="K1542">
        <v>0</v>
      </c>
      <c r="M1542">
        <v>0</v>
      </c>
      <c r="N1542">
        <v>2.7</v>
      </c>
      <c r="O1542">
        <v>1110</v>
      </c>
      <c r="P1542" t="s">
        <v>1199</v>
      </c>
      <c r="Q1542">
        <v>607</v>
      </c>
      <c r="R1542" t="s">
        <v>97</v>
      </c>
    </row>
    <row r="1543" spans="1:18">
      <c r="A1543" s="542">
        <v>1541</v>
      </c>
      <c r="B1543" s="403">
        <v>43460.81527777778</v>
      </c>
      <c r="C1543" t="s">
        <v>97</v>
      </c>
      <c r="D1543">
        <v>0.01</v>
      </c>
      <c r="E1543" t="s">
        <v>257</v>
      </c>
      <c r="F1543">
        <v>1.1363000000000001</v>
      </c>
      <c r="I1543" s="403">
        <v>43460.870833333334</v>
      </c>
      <c r="J1543">
        <v>1.1351</v>
      </c>
      <c r="K1543">
        <v>0</v>
      </c>
      <c r="M1543">
        <v>0</v>
      </c>
      <c r="N1543">
        <v>1.2</v>
      </c>
      <c r="O1543">
        <v>1110</v>
      </c>
      <c r="P1543" t="s">
        <v>567</v>
      </c>
      <c r="Q1543">
        <v>608</v>
      </c>
      <c r="R1543" t="s">
        <v>97</v>
      </c>
    </row>
    <row r="1544" spans="1:18">
      <c r="A1544" s="542">
        <v>1543</v>
      </c>
      <c r="B1544" s="403">
        <v>43461.136111111111</v>
      </c>
      <c r="C1544" t="s">
        <v>97</v>
      </c>
      <c r="D1544">
        <v>0.01</v>
      </c>
      <c r="E1544" t="s">
        <v>257</v>
      </c>
      <c r="F1544">
        <v>1.1379999999999999</v>
      </c>
      <c r="I1544" s="403">
        <v>43461.579861111109</v>
      </c>
      <c r="J1544">
        <v>1.1379999999999999</v>
      </c>
      <c r="K1544">
        <v>0</v>
      </c>
      <c r="M1544">
        <v>0</v>
      </c>
      <c r="N1544">
        <v>0</v>
      </c>
      <c r="O1544">
        <v>1110</v>
      </c>
      <c r="P1544" t="s">
        <v>579</v>
      </c>
      <c r="Q1544">
        <v>609</v>
      </c>
      <c r="R1544" t="s">
        <v>97</v>
      </c>
    </row>
    <row r="1545" spans="1:18">
      <c r="A1545" s="542">
        <v>1544</v>
      </c>
      <c r="B1545" s="403">
        <v>43461.392361111109</v>
      </c>
      <c r="C1545" t="s">
        <v>97</v>
      </c>
      <c r="D1545">
        <v>0.01</v>
      </c>
      <c r="E1545" t="s">
        <v>257</v>
      </c>
      <c r="F1545">
        <v>1.1392</v>
      </c>
      <c r="I1545" s="403">
        <v>43461.579861111109</v>
      </c>
      <c r="J1545">
        <v>1.1379999999999999</v>
      </c>
      <c r="K1545">
        <v>0</v>
      </c>
      <c r="M1545">
        <v>0</v>
      </c>
      <c r="N1545">
        <v>1.2</v>
      </c>
      <c r="O1545">
        <v>1110</v>
      </c>
      <c r="P1545" t="s">
        <v>1192</v>
      </c>
      <c r="Q1545">
        <v>609</v>
      </c>
      <c r="R1545" t="s">
        <v>97</v>
      </c>
    </row>
    <row r="1546" spans="1:18">
      <c r="A1546" s="542">
        <v>1545</v>
      </c>
      <c r="B1546" s="403">
        <v>43461.518750000003</v>
      </c>
      <c r="C1546" t="s">
        <v>97</v>
      </c>
      <c r="D1546">
        <v>0.01</v>
      </c>
      <c r="E1546" t="s">
        <v>257</v>
      </c>
      <c r="F1546">
        <v>1.1406000000000001</v>
      </c>
      <c r="I1546" s="403">
        <v>43461.579861111109</v>
      </c>
      <c r="J1546">
        <v>1.1379999999999999</v>
      </c>
      <c r="K1546">
        <v>0</v>
      </c>
      <c r="M1546">
        <v>0</v>
      </c>
      <c r="N1546">
        <v>2.6</v>
      </c>
      <c r="O1546">
        <v>1110</v>
      </c>
      <c r="P1546" t="s">
        <v>1191</v>
      </c>
      <c r="Q1546">
        <v>609</v>
      </c>
      <c r="R1546" t="s">
        <v>97</v>
      </c>
    </row>
    <row r="1547" spans="1:18">
      <c r="A1547" s="542">
        <v>1546</v>
      </c>
      <c r="B1547" s="403">
        <v>43461.529166666667</v>
      </c>
      <c r="C1547" t="s">
        <v>96</v>
      </c>
      <c r="D1547">
        <v>0.01</v>
      </c>
      <c r="E1547" t="s">
        <v>257</v>
      </c>
      <c r="F1547">
        <v>1.1400999999999999</v>
      </c>
      <c r="I1547" s="403">
        <v>43461.618750000001</v>
      </c>
      <c r="J1547">
        <v>1.1402000000000001</v>
      </c>
      <c r="K1547">
        <v>0</v>
      </c>
      <c r="M1547">
        <v>0</v>
      </c>
      <c r="N1547">
        <v>0.1</v>
      </c>
      <c r="O1547">
        <v>1110</v>
      </c>
      <c r="P1547" t="s">
        <v>579</v>
      </c>
      <c r="Q1547">
        <v>610</v>
      </c>
      <c r="R1547" t="s">
        <v>96</v>
      </c>
    </row>
    <row r="1548" spans="1:18">
      <c r="A1548" s="542">
        <v>1547</v>
      </c>
      <c r="B1548" s="403">
        <v>43461.538888888892</v>
      </c>
      <c r="C1548" t="s">
        <v>96</v>
      </c>
      <c r="D1548">
        <v>0.01</v>
      </c>
      <c r="E1548" t="s">
        <v>257</v>
      </c>
      <c r="F1548">
        <v>1.1388</v>
      </c>
      <c r="I1548" s="403">
        <v>43461.618750000001</v>
      </c>
      <c r="J1548">
        <v>1.1402000000000001</v>
      </c>
      <c r="K1548">
        <v>0</v>
      </c>
      <c r="M1548">
        <v>0</v>
      </c>
      <c r="N1548">
        <v>1.4</v>
      </c>
      <c r="O1548">
        <v>1110</v>
      </c>
      <c r="P1548" t="s">
        <v>1190</v>
      </c>
      <c r="Q1548">
        <v>610</v>
      </c>
      <c r="R1548" t="s">
        <v>96</v>
      </c>
    </row>
    <row r="1549" spans="1:18">
      <c r="A1549" s="542">
        <v>1548</v>
      </c>
      <c r="B1549" s="403">
        <v>43461.581944444442</v>
      </c>
      <c r="C1549" t="s">
        <v>96</v>
      </c>
      <c r="D1549">
        <v>0.01</v>
      </c>
      <c r="E1549" t="s">
        <v>257</v>
      </c>
      <c r="F1549">
        <v>1.1375</v>
      </c>
      <c r="I1549" s="403">
        <v>43461.618750000001</v>
      </c>
      <c r="J1549">
        <v>1.1402000000000001</v>
      </c>
      <c r="K1549">
        <v>0</v>
      </c>
      <c r="M1549">
        <v>0</v>
      </c>
      <c r="N1549">
        <v>2.7</v>
      </c>
      <c r="O1549">
        <v>1110</v>
      </c>
      <c r="P1549" t="s">
        <v>1189</v>
      </c>
      <c r="Q1549">
        <v>610</v>
      </c>
      <c r="R1549" t="s">
        <v>96</v>
      </c>
    </row>
    <row r="1550" spans="1:18">
      <c r="A1550" s="542">
        <v>1549</v>
      </c>
      <c r="B1550" s="403">
        <v>43461.587500000001</v>
      </c>
      <c r="C1550" t="s">
        <v>97</v>
      </c>
      <c r="D1550">
        <v>0.01</v>
      </c>
      <c r="E1550" t="s">
        <v>257</v>
      </c>
      <c r="F1550">
        <v>1.1377999999999999</v>
      </c>
      <c r="I1550" s="403">
        <v>43467.398611111108</v>
      </c>
      <c r="J1550">
        <v>1.1431</v>
      </c>
      <c r="K1550">
        <v>0</v>
      </c>
      <c r="M1550">
        <v>0.08</v>
      </c>
      <c r="N1550">
        <v>-5.22</v>
      </c>
      <c r="O1550">
        <v>1110</v>
      </c>
      <c r="P1550" t="s">
        <v>579</v>
      </c>
      <c r="Q1550">
        <v>611</v>
      </c>
      <c r="R1550" t="s">
        <v>97</v>
      </c>
    </row>
    <row r="1551" spans="1:18">
      <c r="A1551" s="542">
        <v>1550</v>
      </c>
      <c r="B1551" s="403">
        <v>43461.613888888889</v>
      </c>
      <c r="C1551" t="s">
        <v>97</v>
      </c>
      <c r="D1551">
        <v>0.01</v>
      </c>
      <c r="E1551" t="s">
        <v>257</v>
      </c>
      <c r="F1551">
        <v>1.139</v>
      </c>
      <c r="I1551" s="403">
        <v>43467.398611111108</v>
      </c>
      <c r="J1551">
        <v>1.1431</v>
      </c>
      <c r="K1551">
        <v>0</v>
      </c>
      <c r="M1551">
        <v>0.08</v>
      </c>
      <c r="N1551">
        <v>-4.0199999999999996</v>
      </c>
      <c r="O1551">
        <v>1110</v>
      </c>
      <c r="P1551" t="s">
        <v>1178</v>
      </c>
      <c r="Q1551">
        <v>611</v>
      </c>
      <c r="R1551" t="s">
        <v>97</v>
      </c>
    </row>
    <row r="1552" spans="1:18">
      <c r="A1552" s="542">
        <v>1551</v>
      </c>
      <c r="B1552" s="403">
        <v>43461.618750000001</v>
      </c>
      <c r="C1552" t="s">
        <v>97</v>
      </c>
      <c r="D1552">
        <v>0.01</v>
      </c>
      <c r="E1552" t="s">
        <v>257</v>
      </c>
      <c r="F1552">
        <v>1.1403000000000001</v>
      </c>
      <c r="I1552" s="403">
        <v>43467.398611111108</v>
      </c>
      <c r="J1552">
        <v>1.1431</v>
      </c>
      <c r="K1552">
        <v>0</v>
      </c>
      <c r="M1552">
        <v>0.08</v>
      </c>
      <c r="N1552">
        <v>-2.72</v>
      </c>
      <c r="O1552">
        <v>1110</v>
      </c>
      <c r="P1552" t="s">
        <v>1177</v>
      </c>
      <c r="Q1552">
        <v>611</v>
      </c>
      <c r="R1552" t="s">
        <v>97</v>
      </c>
    </row>
    <row r="1553" spans="1:18">
      <c r="A1553" s="542">
        <v>1553</v>
      </c>
      <c r="B1553" s="403">
        <v>43461.667361111111</v>
      </c>
      <c r="C1553" t="s">
        <v>97</v>
      </c>
      <c r="D1553">
        <v>0.02</v>
      </c>
      <c r="E1553" t="s">
        <v>257</v>
      </c>
      <c r="F1553">
        <v>1.1426000000000001</v>
      </c>
      <c r="I1553" s="403">
        <v>43467.398611111108</v>
      </c>
      <c r="J1553">
        <v>1.1431</v>
      </c>
      <c r="K1553">
        <v>0</v>
      </c>
      <c r="M1553">
        <v>0.12</v>
      </c>
      <c r="N1553">
        <v>-0.88</v>
      </c>
      <c r="O1553">
        <v>1110</v>
      </c>
      <c r="P1553" t="s">
        <v>1176</v>
      </c>
      <c r="Q1553">
        <v>611</v>
      </c>
      <c r="R1553" t="s">
        <v>97</v>
      </c>
    </row>
    <row r="1554" spans="1:18">
      <c r="A1554" s="542">
        <v>1557</v>
      </c>
      <c r="B1554" s="403">
        <v>43461.775000000001</v>
      </c>
      <c r="C1554" t="s">
        <v>97</v>
      </c>
      <c r="D1554">
        <v>0.03</v>
      </c>
      <c r="E1554" t="s">
        <v>257</v>
      </c>
      <c r="F1554">
        <v>1.1442000000000001</v>
      </c>
      <c r="I1554" s="403">
        <v>43467.398611111108</v>
      </c>
      <c r="J1554">
        <v>1.1431</v>
      </c>
      <c r="K1554">
        <v>0</v>
      </c>
      <c r="M1554">
        <v>0.2</v>
      </c>
      <c r="N1554">
        <v>3.5</v>
      </c>
      <c r="O1554">
        <v>1110</v>
      </c>
      <c r="P1554" t="s">
        <v>1175</v>
      </c>
      <c r="Q1554">
        <v>611</v>
      </c>
      <c r="R1554" t="s">
        <v>97</v>
      </c>
    </row>
    <row r="1555" spans="1:18">
      <c r="A1555" s="542">
        <v>1561</v>
      </c>
      <c r="B1555" s="403">
        <v>43462.155555555553</v>
      </c>
      <c r="C1555" t="s">
        <v>97</v>
      </c>
      <c r="D1555">
        <v>0.04</v>
      </c>
      <c r="E1555" t="s">
        <v>257</v>
      </c>
      <c r="F1555">
        <v>1.1458999999999999</v>
      </c>
      <c r="I1555" s="403">
        <v>43467.398611111108</v>
      </c>
      <c r="J1555">
        <v>1.1431</v>
      </c>
      <c r="K1555">
        <v>0</v>
      </c>
      <c r="M1555">
        <v>0.18</v>
      </c>
      <c r="N1555">
        <v>11.38</v>
      </c>
      <c r="O1555">
        <v>1110</v>
      </c>
      <c r="P1555" t="s">
        <v>1174</v>
      </c>
      <c r="Q1555">
        <v>611</v>
      </c>
      <c r="R1555" t="s">
        <v>97</v>
      </c>
    </row>
    <row r="1556" spans="1:18">
      <c r="A1556" s="542">
        <v>1575</v>
      </c>
      <c r="B1556" s="403">
        <v>43467.290277777778</v>
      </c>
      <c r="C1556" t="s">
        <v>97</v>
      </c>
      <c r="D1556">
        <v>0.06</v>
      </c>
      <c r="E1556" t="s">
        <v>257</v>
      </c>
      <c r="F1556">
        <v>1.1477999999999999</v>
      </c>
      <c r="I1556" s="403">
        <v>43467.398611111108</v>
      </c>
      <c r="J1556">
        <v>1.1431</v>
      </c>
      <c r="K1556">
        <v>0</v>
      </c>
      <c r="M1556">
        <v>0</v>
      </c>
      <c r="N1556">
        <v>28.2</v>
      </c>
      <c r="O1556">
        <v>1110</v>
      </c>
      <c r="P1556" t="s">
        <v>1173</v>
      </c>
      <c r="Q1556">
        <v>611</v>
      </c>
      <c r="R1556" t="s">
        <v>97</v>
      </c>
    </row>
    <row r="1557" spans="1:18">
      <c r="A1557" s="542">
        <v>1552</v>
      </c>
      <c r="B1557" s="403">
        <v>43461.625</v>
      </c>
      <c r="C1557" t="s">
        <v>96</v>
      </c>
      <c r="D1557">
        <v>0.01</v>
      </c>
      <c r="E1557" t="s">
        <v>257</v>
      </c>
      <c r="F1557">
        <v>1.1397999999999999</v>
      </c>
      <c r="I1557" s="403">
        <v>43461.662499999999</v>
      </c>
      <c r="J1557">
        <v>1.141</v>
      </c>
      <c r="K1557">
        <v>0</v>
      </c>
      <c r="M1557">
        <v>0</v>
      </c>
      <c r="N1557">
        <v>1.2</v>
      </c>
      <c r="O1557">
        <v>1110</v>
      </c>
      <c r="P1557" t="s">
        <v>579</v>
      </c>
      <c r="Q1557">
        <v>612</v>
      </c>
      <c r="R1557" t="s">
        <v>96</v>
      </c>
    </row>
    <row r="1558" spans="1:18">
      <c r="A1558" s="542">
        <v>1554</v>
      </c>
      <c r="B1558" s="403">
        <v>43461.668749999997</v>
      </c>
      <c r="C1558" t="s">
        <v>96</v>
      </c>
      <c r="D1558">
        <v>0.01</v>
      </c>
      <c r="E1558" t="s">
        <v>257</v>
      </c>
      <c r="F1558">
        <v>1.1428</v>
      </c>
      <c r="I1558" s="403">
        <v>43461.769444444442</v>
      </c>
      <c r="J1558">
        <v>1.1428</v>
      </c>
      <c r="K1558">
        <v>0</v>
      </c>
      <c r="M1558">
        <v>0</v>
      </c>
      <c r="N1558">
        <v>0</v>
      </c>
      <c r="O1558">
        <v>1110</v>
      </c>
      <c r="P1558" t="s">
        <v>579</v>
      </c>
      <c r="Q1558">
        <v>613</v>
      </c>
      <c r="R1558" t="s">
        <v>96</v>
      </c>
    </row>
    <row r="1559" spans="1:18">
      <c r="A1559" s="542">
        <v>1555</v>
      </c>
      <c r="B1559" s="403">
        <v>43461.695833333331</v>
      </c>
      <c r="C1559" t="s">
        <v>96</v>
      </c>
      <c r="D1559">
        <v>0.01</v>
      </c>
      <c r="E1559" t="s">
        <v>257</v>
      </c>
      <c r="F1559">
        <v>1.1415999999999999</v>
      </c>
      <c r="I1559" s="403">
        <v>43461.769444444442</v>
      </c>
      <c r="J1559">
        <v>1.1428</v>
      </c>
      <c r="K1559">
        <v>0</v>
      </c>
      <c r="M1559">
        <v>0</v>
      </c>
      <c r="N1559">
        <v>1.2</v>
      </c>
      <c r="O1559">
        <v>1110</v>
      </c>
      <c r="P1559" t="s">
        <v>1188</v>
      </c>
      <c r="Q1559">
        <v>613</v>
      </c>
      <c r="R1559" t="s">
        <v>96</v>
      </c>
    </row>
    <row r="1560" spans="1:18">
      <c r="A1560" s="542">
        <v>1556</v>
      </c>
      <c r="B1560" s="403">
        <v>43461.707638888889</v>
      </c>
      <c r="C1560" t="s">
        <v>96</v>
      </c>
      <c r="D1560">
        <v>0.01</v>
      </c>
      <c r="E1560" t="s">
        <v>257</v>
      </c>
      <c r="F1560">
        <v>1.1402000000000001</v>
      </c>
      <c r="I1560" s="403">
        <v>43461.769444444442</v>
      </c>
      <c r="J1560">
        <v>1.1428</v>
      </c>
      <c r="K1560">
        <v>0</v>
      </c>
      <c r="M1560">
        <v>0</v>
      </c>
      <c r="N1560">
        <v>2.6</v>
      </c>
      <c r="O1560">
        <v>1110</v>
      </c>
      <c r="P1560" t="s">
        <v>1187</v>
      </c>
      <c r="Q1560">
        <v>613</v>
      </c>
      <c r="R1560" t="s">
        <v>96</v>
      </c>
    </row>
    <row r="1561" spans="1:18">
      <c r="A1561" s="542">
        <v>1558</v>
      </c>
      <c r="B1561" s="403">
        <v>43461.786111111112</v>
      </c>
      <c r="C1561" t="s">
        <v>96</v>
      </c>
      <c r="D1561">
        <v>0.01</v>
      </c>
      <c r="E1561" t="s">
        <v>257</v>
      </c>
      <c r="F1561">
        <v>1.1440999999999999</v>
      </c>
      <c r="I1561" s="403">
        <v>43461.82916666667</v>
      </c>
      <c r="J1561">
        <v>1.1453</v>
      </c>
      <c r="K1561">
        <v>0</v>
      </c>
      <c r="M1561">
        <v>0</v>
      </c>
      <c r="N1561">
        <v>1.2</v>
      </c>
      <c r="O1561">
        <v>1110</v>
      </c>
      <c r="P1561" t="s">
        <v>579</v>
      </c>
      <c r="Q1561">
        <v>614</v>
      </c>
      <c r="R1561" t="s">
        <v>96</v>
      </c>
    </row>
    <row r="1562" spans="1:18">
      <c r="A1562" s="542">
        <v>1559</v>
      </c>
      <c r="B1562" s="403">
        <v>43461.844444444447</v>
      </c>
      <c r="C1562" t="s">
        <v>96</v>
      </c>
      <c r="D1562">
        <v>0.01</v>
      </c>
      <c r="E1562" t="s">
        <v>257</v>
      </c>
      <c r="F1562">
        <v>1.1447000000000001</v>
      </c>
      <c r="I1562" s="403">
        <v>43462.134027777778</v>
      </c>
      <c r="J1562">
        <v>1.1452</v>
      </c>
      <c r="K1562">
        <v>0</v>
      </c>
      <c r="M1562">
        <v>-0.12</v>
      </c>
      <c r="N1562">
        <v>0.38</v>
      </c>
      <c r="O1562">
        <v>1110</v>
      </c>
      <c r="P1562" t="s">
        <v>579</v>
      </c>
      <c r="Q1562">
        <v>615</v>
      </c>
      <c r="R1562" t="s">
        <v>96</v>
      </c>
    </row>
    <row r="1563" spans="1:18">
      <c r="A1563" s="542">
        <v>1560</v>
      </c>
      <c r="B1563" s="403">
        <v>43461.907638888886</v>
      </c>
      <c r="C1563" t="s">
        <v>96</v>
      </c>
      <c r="D1563">
        <v>0.01</v>
      </c>
      <c r="E1563" t="s">
        <v>257</v>
      </c>
      <c r="F1563">
        <v>1.143</v>
      </c>
      <c r="I1563" s="403">
        <v>43462.134027777778</v>
      </c>
      <c r="J1563">
        <v>1.1452</v>
      </c>
      <c r="K1563">
        <v>0</v>
      </c>
      <c r="M1563">
        <v>-0.12</v>
      </c>
      <c r="N1563">
        <v>2.08</v>
      </c>
      <c r="O1563">
        <v>1110</v>
      </c>
      <c r="P1563" t="s">
        <v>1186</v>
      </c>
      <c r="Q1563">
        <v>615</v>
      </c>
      <c r="R1563" t="s">
        <v>96</v>
      </c>
    </row>
    <row r="1564" spans="1:18">
      <c r="A1564" s="542">
        <v>1562</v>
      </c>
      <c r="B1564" s="403">
        <v>43462.351388888892</v>
      </c>
      <c r="C1564" t="s">
        <v>96</v>
      </c>
      <c r="D1564">
        <v>0.01</v>
      </c>
      <c r="E1564" t="s">
        <v>257</v>
      </c>
      <c r="F1564">
        <v>1.1453</v>
      </c>
      <c r="I1564" s="403">
        <v>43462.380555555559</v>
      </c>
      <c r="J1564">
        <v>1.1465000000000001</v>
      </c>
      <c r="K1564">
        <v>0</v>
      </c>
      <c r="M1564">
        <v>0</v>
      </c>
      <c r="N1564">
        <v>1.2</v>
      </c>
      <c r="O1564">
        <v>1110</v>
      </c>
      <c r="P1564" t="s">
        <v>579</v>
      </c>
      <c r="Q1564">
        <v>616</v>
      </c>
      <c r="R1564" t="s">
        <v>96</v>
      </c>
    </row>
    <row r="1565" spans="1:18">
      <c r="A1565" s="542">
        <v>1563</v>
      </c>
      <c r="B1565" s="403">
        <v>43462.385416666664</v>
      </c>
      <c r="C1565" t="s">
        <v>96</v>
      </c>
      <c r="D1565">
        <v>0.01</v>
      </c>
      <c r="E1565" t="s">
        <v>257</v>
      </c>
      <c r="F1565">
        <v>1.1460999999999999</v>
      </c>
      <c r="I1565" s="403">
        <v>43462.482638888891</v>
      </c>
      <c r="J1565">
        <v>1.1462000000000001</v>
      </c>
      <c r="K1565">
        <v>0</v>
      </c>
      <c r="M1565">
        <v>0</v>
      </c>
      <c r="N1565">
        <v>0.1</v>
      </c>
      <c r="O1565">
        <v>1110</v>
      </c>
      <c r="P1565" t="s">
        <v>579</v>
      </c>
      <c r="Q1565">
        <v>617</v>
      </c>
      <c r="R1565" t="s">
        <v>96</v>
      </c>
    </row>
    <row r="1566" spans="1:18">
      <c r="A1566" s="542">
        <v>1564</v>
      </c>
      <c r="B1566" s="403">
        <v>43462.420138888891</v>
      </c>
      <c r="C1566" t="s">
        <v>96</v>
      </c>
      <c r="D1566">
        <v>0.01</v>
      </c>
      <c r="E1566" t="s">
        <v>257</v>
      </c>
      <c r="F1566">
        <v>1.1437999999999999</v>
      </c>
      <c r="I1566" s="403">
        <v>43462.482638888891</v>
      </c>
      <c r="J1566">
        <v>1.1462000000000001</v>
      </c>
      <c r="K1566">
        <v>0</v>
      </c>
      <c r="M1566">
        <v>0</v>
      </c>
      <c r="N1566">
        <v>2.4</v>
      </c>
      <c r="O1566">
        <v>1110</v>
      </c>
      <c r="P1566" t="s">
        <v>1185</v>
      </c>
      <c r="Q1566">
        <v>617</v>
      </c>
      <c r="R1566" t="s">
        <v>96</v>
      </c>
    </row>
    <row r="1567" spans="1:18">
      <c r="A1567" s="542">
        <v>1565</v>
      </c>
      <c r="B1567" s="403">
        <v>43462.509027777778</v>
      </c>
      <c r="C1567" t="s">
        <v>96</v>
      </c>
      <c r="D1567">
        <v>0.01</v>
      </c>
      <c r="E1567" t="s">
        <v>257</v>
      </c>
      <c r="F1567">
        <v>1.147</v>
      </c>
      <c r="I1567" s="403">
        <v>43465.518055555556</v>
      </c>
      <c r="J1567">
        <v>1.1458999999999999</v>
      </c>
      <c r="K1567">
        <v>0</v>
      </c>
      <c r="M1567">
        <v>-0.12</v>
      </c>
      <c r="N1567">
        <v>-1.22</v>
      </c>
      <c r="O1567">
        <v>1110</v>
      </c>
      <c r="P1567" t="s">
        <v>579</v>
      </c>
      <c r="Q1567">
        <v>618</v>
      </c>
      <c r="R1567" t="s">
        <v>96</v>
      </c>
    </row>
    <row r="1568" spans="1:18">
      <c r="A1568" s="542">
        <v>1566</v>
      </c>
      <c r="B1568" s="403">
        <v>43462.579861111109</v>
      </c>
      <c r="C1568" t="s">
        <v>96</v>
      </c>
      <c r="D1568">
        <v>0.01</v>
      </c>
      <c r="E1568" t="s">
        <v>257</v>
      </c>
      <c r="F1568">
        <v>1.1457999999999999</v>
      </c>
      <c r="I1568" s="403">
        <v>43465.518055555556</v>
      </c>
      <c r="J1568">
        <v>1.1458999999999999</v>
      </c>
      <c r="K1568">
        <v>0</v>
      </c>
      <c r="M1568">
        <v>-0.12</v>
      </c>
      <c r="N1568">
        <v>-0.02</v>
      </c>
      <c r="O1568">
        <v>1110</v>
      </c>
      <c r="P1568" t="s">
        <v>1184</v>
      </c>
      <c r="Q1568">
        <v>618</v>
      </c>
      <c r="R1568" t="s">
        <v>96</v>
      </c>
    </row>
    <row r="1569" spans="1:18">
      <c r="A1569" s="542">
        <v>1567</v>
      </c>
      <c r="B1569" s="403">
        <v>43462.605555555558</v>
      </c>
      <c r="C1569" t="s">
        <v>96</v>
      </c>
      <c r="D1569">
        <v>0.01</v>
      </c>
      <c r="E1569" t="s">
        <v>257</v>
      </c>
      <c r="F1569">
        <v>1.1440999999999999</v>
      </c>
      <c r="I1569" s="403">
        <v>43465.518055555556</v>
      </c>
      <c r="J1569">
        <v>1.1458999999999999</v>
      </c>
      <c r="K1569">
        <v>0</v>
      </c>
      <c r="M1569">
        <v>-0.12</v>
      </c>
      <c r="N1569">
        <v>1.68</v>
      </c>
      <c r="O1569">
        <v>1110</v>
      </c>
      <c r="P1569" t="s">
        <v>1183</v>
      </c>
      <c r="Q1569">
        <v>618</v>
      </c>
      <c r="R1569" t="s">
        <v>96</v>
      </c>
    </row>
    <row r="1570" spans="1:18">
      <c r="A1570" s="542">
        <v>1568</v>
      </c>
      <c r="B1570" s="403">
        <v>43465.246527777781</v>
      </c>
      <c r="C1570" t="s">
        <v>96</v>
      </c>
      <c r="D1570">
        <v>0.02</v>
      </c>
      <c r="E1570" t="s">
        <v>257</v>
      </c>
      <c r="F1570">
        <v>1.1426000000000001</v>
      </c>
      <c r="I1570" s="403">
        <v>43465.518055555556</v>
      </c>
      <c r="J1570">
        <v>1.1458999999999999</v>
      </c>
      <c r="K1570">
        <v>0</v>
      </c>
      <c r="M1570">
        <v>0</v>
      </c>
      <c r="N1570">
        <v>6.6</v>
      </c>
      <c r="O1570">
        <v>1110</v>
      </c>
      <c r="P1570" t="s">
        <v>1182</v>
      </c>
      <c r="Q1570">
        <v>618</v>
      </c>
      <c r="R1570" t="s">
        <v>96</v>
      </c>
    </row>
    <row r="1571" spans="1:18">
      <c r="A1571" s="542">
        <v>1569</v>
      </c>
      <c r="B1571" s="403">
        <v>43465.529166666667</v>
      </c>
      <c r="C1571" t="s">
        <v>96</v>
      </c>
      <c r="D1571">
        <v>0.01</v>
      </c>
      <c r="E1571" t="s">
        <v>257</v>
      </c>
      <c r="F1571">
        <v>1.1458999999999999</v>
      </c>
      <c r="I1571" s="403">
        <v>43465.746527777781</v>
      </c>
      <c r="J1571">
        <v>1.1458999999999999</v>
      </c>
      <c r="K1571">
        <v>0</v>
      </c>
      <c r="M1571">
        <v>0</v>
      </c>
      <c r="N1571">
        <v>0</v>
      </c>
      <c r="O1571">
        <v>1110</v>
      </c>
      <c r="P1571" t="s">
        <v>579</v>
      </c>
      <c r="Q1571">
        <v>619</v>
      </c>
      <c r="R1571" t="s">
        <v>96</v>
      </c>
    </row>
    <row r="1572" spans="1:18">
      <c r="A1572" s="542">
        <v>1570</v>
      </c>
      <c r="B1572" s="403">
        <v>43465.543055555558</v>
      </c>
      <c r="C1572" t="s">
        <v>96</v>
      </c>
      <c r="D1572">
        <v>0.01</v>
      </c>
      <c r="E1572" t="s">
        <v>257</v>
      </c>
      <c r="F1572">
        <v>1.1446000000000001</v>
      </c>
      <c r="I1572" s="403">
        <v>43465.746527777781</v>
      </c>
      <c r="J1572">
        <v>1.1458999999999999</v>
      </c>
      <c r="K1572">
        <v>0</v>
      </c>
      <c r="M1572">
        <v>0</v>
      </c>
      <c r="N1572">
        <v>1.3</v>
      </c>
      <c r="O1572">
        <v>1110</v>
      </c>
      <c r="P1572" t="s">
        <v>1181</v>
      </c>
      <c r="Q1572">
        <v>619</v>
      </c>
      <c r="R1572" t="s">
        <v>96</v>
      </c>
    </row>
    <row r="1573" spans="1:18">
      <c r="A1573" s="542">
        <v>1571</v>
      </c>
      <c r="B1573" s="403">
        <v>43465.682638888888</v>
      </c>
      <c r="C1573" t="s">
        <v>96</v>
      </c>
      <c r="D1573">
        <v>0.01</v>
      </c>
      <c r="E1573" t="s">
        <v>257</v>
      </c>
      <c r="F1573">
        <v>1.1433</v>
      </c>
      <c r="I1573" s="403">
        <v>43465.746527777781</v>
      </c>
      <c r="J1573">
        <v>1.1458999999999999</v>
      </c>
      <c r="K1573">
        <v>0</v>
      </c>
      <c r="M1573">
        <v>0</v>
      </c>
      <c r="N1573">
        <v>2.6</v>
      </c>
      <c r="O1573">
        <v>1110</v>
      </c>
      <c r="P1573" t="s">
        <v>1180</v>
      </c>
      <c r="Q1573">
        <v>619</v>
      </c>
      <c r="R1573" t="s">
        <v>96</v>
      </c>
    </row>
    <row r="1574" spans="1:18">
      <c r="A1574" s="542">
        <v>1572</v>
      </c>
      <c r="B1574" s="403">
        <v>43465.749305555553</v>
      </c>
      <c r="C1574" t="s">
        <v>96</v>
      </c>
      <c r="D1574">
        <v>0.01</v>
      </c>
      <c r="E1574" t="s">
        <v>257</v>
      </c>
      <c r="F1574">
        <v>1.1456999999999999</v>
      </c>
      <c r="I1574" s="403">
        <v>43465.9375</v>
      </c>
      <c r="J1574">
        <v>1.1463000000000001</v>
      </c>
      <c r="K1574">
        <v>0</v>
      </c>
      <c r="M1574">
        <v>0</v>
      </c>
      <c r="N1574">
        <v>0.6</v>
      </c>
      <c r="O1574">
        <v>1110</v>
      </c>
      <c r="P1574" t="s">
        <v>579</v>
      </c>
      <c r="Q1574">
        <v>620</v>
      </c>
      <c r="R1574" t="s">
        <v>96</v>
      </c>
    </row>
    <row r="1575" spans="1:18">
      <c r="A1575" s="542">
        <v>1573</v>
      </c>
      <c r="B1575" s="403">
        <v>43465.81527777778</v>
      </c>
      <c r="C1575" t="s">
        <v>96</v>
      </c>
      <c r="D1575">
        <v>0.01</v>
      </c>
      <c r="E1575" t="s">
        <v>257</v>
      </c>
      <c r="F1575">
        <v>1.1444000000000001</v>
      </c>
      <c r="I1575" s="403">
        <v>43465.9375</v>
      </c>
      <c r="J1575">
        <v>1.1463000000000001</v>
      </c>
      <c r="K1575">
        <v>0</v>
      </c>
      <c r="M1575">
        <v>0</v>
      </c>
      <c r="N1575">
        <v>1.9</v>
      </c>
      <c r="O1575">
        <v>1110</v>
      </c>
      <c r="P1575" t="s">
        <v>1179</v>
      </c>
      <c r="Q1575">
        <v>620</v>
      </c>
      <c r="R1575" t="s">
        <v>96</v>
      </c>
    </row>
    <row r="1576" spans="1:18">
      <c r="A1576" s="542">
        <v>1574</v>
      </c>
      <c r="B1576" s="403">
        <v>43467.150694444441</v>
      </c>
      <c r="C1576" t="s">
        <v>96</v>
      </c>
      <c r="D1576">
        <v>0.01</v>
      </c>
      <c r="E1576" t="s">
        <v>257</v>
      </c>
      <c r="F1576">
        <v>1.1446000000000001</v>
      </c>
      <c r="I1576" s="403">
        <v>43467.270833333336</v>
      </c>
      <c r="J1576">
        <v>1.1457999999999999</v>
      </c>
      <c r="K1576">
        <v>0</v>
      </c>
      <c r="M1576">
        <v>0</v>
      </c>
      <c r="N1576">
        <v>1.2</v>
      </c>
      <c r="O1576">
        <v>1110</v>
      </c>
      <c r="P1576" t="s">
        <v>579</v>
      </c>
      <c r="Q1576">
        <v>621</v>
      </c>
      <c r="R1576" t="s">
        <v>96</v>
      </c>
    </row>
    <row r="1577" spans="1:18">
      <c r="A1577" s="542">
        <v>1576</v>
      </c>
      <c r="B1577" s="403">
        <v>43467.302083333336</v>
      </c>
      <c r="C1577" t="s">
        <v>96</v>
      </c>
      <c r="D1577">
        <v>0.01</v>
      </c>
      <c r="E1577" t="s">
        <v>257</v>
      </c>
      <c r="F1577">
        <v>1.1491</v>
      </c>
      <c r="I1577" s="403">
        <v>43468.666666666664</v>
      </c>
      <c r="J1577">
        <v>1.1387</v>
      </c>
      <c r="K1577">
        <v>0</v>
      </c>
      <c r="M1577">
        <v>-0.37</v>
      </c>
      <c r="N1577">
        <v>-10.77</v>
      </c>
      <c r="O1577">
        <v>1110</v>
      </c>
      <c r="P1577" t="s">
        <v>579</v>
      </c>
      <c r="Q1577">
        <v>622</v>
      </c>
      <c r="R1577" t="s">
        <v>96</v>
      </c>
    </row>
    <row r="1578" spans="1:18">
      <c r="A1578" s="542">
        <v>1577</v>
      </c>
      <c r="B1578" s="403">
        <v>43467.356944444444</v>
      </c>
      <c r="C1578" t="s">
        <v>96</v>
      </c>
      <c r="D1578">
        <v>0.01</v>
      </c>
      <c r="E1578" t="s">
        <v>257</v>
      </c>
      <c r="F1578">
        <v>1.1478999999999999</v>
      </c>
      <c r="I1578" s="403">
        <v>43468.666666666664</v>
      </c>
      <c r="J1578">
        <v>1.1387</v>
      </c>
      <c r="K1578">
        <v>0</v>
      </c>
      <c r="M1578">
        <v>-0.37</v>
      </c>
      <c r="N1578">
        <v>-9.57</v>
      </c>
      <c r="O1578">
        <v>1110</v>
      </c>
      <c r="P1578" t="s">
        <v>1166</v>
      </c>
      <c r="Q1578">
        <v>622</v>
      </c>
      <c r="R1578" t="s">
        <v>96</v>
      </c>
    </row>
    <row r="1579" spans="1:18">
      <c r="A1579" s="542">
        <v>1578</v>
      </c>
      <c r="B1579" s="403">
        <v>43467.383333333331</v>
      </c>
      <c r="C1579" t="s">
        <v>96</v>
      </c>
      <c r="D1579">
        <v>0.01</v>
      </c>
      <c r="E1579" t="s">
        <v>257</v>
      </c>
      <c r="F1579">
        <v>1.1463000000000001</v>
      </c>
      <c r="I1579" s="403">
        <v>43468.666666666664</v>
      </c>
      <c r="J1579">
        <v>1.1387</v>
      </c>
      <c r="K1579">
        <v>0</v>
      </c>
      <c r="M1579">
        <v>-0.37</v>
      </c>
      <c r="N1579">
        <v>-7.97</v>
      </c>
      <c r="O1579">
        <v>1110</v>
      </c>
      <c r="P1579" t="s">
        <v>1165</v>
      </c>
      <c r="Q1579">
        <v>622</v>
      </c>
      <c r="R1579" t="s">
        <v>96</v>
      </c>
    </row>
    <row r="1580" spans="1:18">
      <c r="A1580" s="542">
        <v>1579</v>
      </c>
      <c r="B1580" s="403">
        <v>43467.395833333336</v>
      </c>
      <c r="C1580" t="s">
        <v>96</v>
      </c>
      <c r="D1580">
        <v>0.02</v>
      </c>
      <c r="E1580" t="s">
        <v>257</v>
      </c>
      <c r="F1580">
        <v>1.1449</v>
      </c>
      <c r="I1580" s="403">
        <v>43468.666666666664</v>
      </c>
      <c r="J1580">
        <v>1.1387</v>
      </c>
      <c r="K1580">
        <v>0</v>
      </c>
      <c r="M1580">
        <v>-0.74</v>
      </c>
      <c r="N1580">
        <v>-13.14</v>
      </c>
      <c r="O1580">
        <v>1110</v>
      </c>
      <c r="P1580" t="s">
        <v>1168</v>
      </c>
      <c r="Q1580">
        <v>622</v>
      </c>
      <c r="R1580" t="s">
        <v>96</v>
      </c>
    </row>
    <row r="1581" spans="1:18">
      <c r="A1581" s="542">
        <v>1580</v>
      </c>
      <c r="B1581" s="403">
        <v>43467.398611111108</v>
      </c>
      <c r="C1581" t="s">
        <v>96</v>
      </c>
      <c r="D1581">
        <v>0.03</v>
      </c>
      <c r="E1581" t="s">
        <v>257</v>
      </c>
      <c r="F1581">
        <v>1.1432</v>
      </c>
      <c r="I1581" s="403">
        <v>43468.666666666664</v>
      </c>
      <c r="J1581">
        <v>1.1387</v>
      </c>
      <c r="K1581">
        <v>0</v>
      </c>
      <c r="M1581">
        <v>-1.1200000000000001</v>
      </c>
      <c r="N1581">
        <v>-14.62</v>
      </c>
      <c r="O1581">
        <v>1110</v>
      </c>
      <c r="P1581" t="s">
        <v>1169</v>
      </c>
      <c r="Q1581">
        <v>622</v>
      </c>
      <c r="R1581" t="s">
        <v>96</v>
      </c>
    </row>
    <row r="1582" spans="1:18">
      <c r="A1582" s="542">
        <v>1583</v>
      </c>
      <c r="B1582" s="403">
        <v>43467.556944444441</v>
      </c>
      <c r="C1582" t="s">
        <v>96</v>
      </c>
      <c r="D1582">
        <v>0.04</v>
      </c>
      <c r="E1582" t="s">
        <v>257</v>
      </c>
      <c r="F1582">
        <v>1.1415999999999999</v>
      </c>
      <c r="I1582" s="403">
        <v>43468.666666666664</v>
      </c>
      <c r="J1582">
        <v>1.1387</v>
      </c>
      <c r="K1582">
        <v>0</v>
      </c>
      <c r="M1582">
        <v>-1.49</v>
      </c>
      <c r="N1582">
        <v>-13.09</v>
      </c>
      <c r="O1582">
        <v>1110</v>
      </c>
      <c r="P1582" t="s">
        <v>1167</v>
      </c>
      <c r="Q1582">
        <v>622</v>
      </c>
      <c r="R1582" t="s">
        <v>96</v>
      </c>
    </row>
    <row r="1583" spans="1:18">
      <c r="A1583" s="542">
        <v>1585</v>
      </c>
      <c r="B1583" s="403">
        <v>43467.597916666666</v>
      </c>
      <c r="C1583" t="s">
        <v>96</v>
      </c>
      <c r="D1583">
        <v>0.06</v>
      </c>
      <c r="E1583" t="s">
        <v>257</v>
      </c>
      <c r="F1583">
        <v>1.1396999999999999</v>
      </c>
      <c r="I1583" s="403">
        <v>43468.666666666664</v>
      </c>
      <c r="J1583">
        <v>1.1387</v>
      </c>
      <c r="K1583">
        <v>0</v>
      </c>
      <c r="M1583">
        <v>-2.23</v>
      </c>
      <c r="N1583">
        <v>-8.23</v>
      </c>
      <c r="O1583">
        <v>1110</v>
      </c>
      <c r="P1583" t="s">
        <v>1164</v>
      </c>
      <c r="Q1583">
        <v>622</v>
      </c>
      <c r="R1583" t="s">
        <v>96</v>
      </c>
    </row>
    <row r="1584" spans="1:18">
      <c r="A1584" s="542">
        <v>1587</v>
      </c>
      <c r="B1584" s="403">
        <v>43467.617361111108</v>
      </c>
      <c r="C1584" t="s">
        <v>96</v>
      </c>
      <c r="D1584">
        <v>0.09</v>
      </c>
      <c r="E1584" t="s">
        <v>257</v>
      </c>
      <c r="F1584">
        <v>1.1374</v>
      </c>
      <c r="I1584" s="403">
        <v>43468.666666666664</v>
      </c>
      <c r="J1584">
        <v>1.1387</v>
      </c>
      <c r="K1584">
        <v>0</v>
      </c>
      <c r="M1584">
        <v>-3.35</v>
      </c>
      <c r="N1584">
        <v>8.35</v>
      </c>
      <c r="O1584">
        <v>1110</v>
      </c>
      <c r="P1584" t="s">
        <v>1163</v>
      </c>
      <c r="Q1584">
        <v>622</v>
      </c>
      <c r="R1584" t="s">
        <v>96</v>
      </c>
    </row>
    <row r="1585" spans="1:18">
      <c r="A1585" s="542">
        <v>1591</v>
      </c>
      <c r="B1585" s="403">
        <v>43467.757638888892</v>
      </c>
      <c r="C1585" t="s">
        <v>96</v>
      </c>
      <c r="D1585">
        <v>0.13</v>
      </c>
      <c r="E1585" t="s">
        <v>257</v>
      </c>
      <c r="F1585">
        <v>1.1348</v>
      </c>
      <c r="I1585" s="403">
        <v>43468.666666666664</v>
      </c>
      <c r="J1585">
        <v>1.1383000000000001</v>
      </c>
      <c r="K1585">
        <v>0</v>
      </c>
      <c r="M1585">
        <v>-4.84</v>
      </c>
      <c r="N1585">
        <v>40.659999999999997</v>
      </c>
      <c r="O1585">
        <v>1110</v>
      </c>
      <c r="P1585" t="s">
        <v>669</v>
      </c>
      <c r="Q1585">
        <v>622</v>
      </c>
      <c r="R1585" t="s">
        <v>96</v>
      </c>
    </row>
    <row r="1586" spans="1:18">
      <c r="A1586" s="542">
        <v>1597</v>
      </c>
      <c r="B1586" s="403">
        <v>43468.038194444445</v>
      </c>
      <c r="C1586" t="s">
        <v>96</v>
      </c>
      <c r="D1586">
        <v>0.2</v>
      </c>
      <c r="E1586" t="s">
        <v>257</v>
      </c>
      <c r="F1586">
        <v>1.1315</v>
      </c>
      <c r="I1586" s="403">
        <v>43468.666666666664</v>
      </c>
      <c r="J1586">
        <v>1.1383000000000001</v>
      </c>
      <c r="K1586">
        <v>0</v>
      </c>
      <c r="M1586">
        <v>0</v>
      </c>
      <c r="N1586">
        <v>136</v>
      </c>
      <c r="O1586">
        <v>1110</v>
      </c>
      <c r="P1586" t="s">
        <v>668</v>
      </c>
      <c r="Q1586">
        <v>622</v>
      </c>
      <c r="R1586" t="s">
        <v>96</v>
      </c>
    </row>
    <row r="1587" spans="1:18">
      <c r="A1587" s="542">
        <v>1581</v>
      </c>
      <c r="B1587" s="403">
        <v>43467.401388888888</v>
      </c>
      <c r="C1587" t="s">
        <v>97</v>
      </c>
      <c r="D1587">
        <v>0.01</v>
      </c>
      <c r="E1587" t="s">
        <v>257</v>
      </c>
      <c r="F1587">
        <v>1.1437999999999999</v>
      </c>
      <c r="I1587" s="403">
        <v>43467.445138888892</v>
      </c>
      <c r="J1587">
        <v>1.1427</v>
      </c>
      <c r="K1587">
        <v>0</v>
      </c>
      <c r="M1587">
        <v>0</v>
      </c>
      <c r="N1587">
        <v>1.1000000000000001</v>
      </c>
      <c r="O1587">
        <v>1110</v>
      </c>
      <c r="P1587" t="s">
        <v>579</v>
      </c>
      <c r="Q1587">
        <v>623</v>
      </c>
      <c r="R1587" t="s">
        <v>97</v>
      </c>
    </row>
    <row r="1588" spans="1:18">
      <c r="A1588" s="542">
        <v>1582</v>
      </c>
      <c r="B1588" s="403">
        <v>43467.458333333336</v>
      </c>
      <c r="C1588" t="s">
        <v>97</v>
      </c>
      <c r="D1588">
        <v>0.01</v>
      </c>
      <c r="E1588" t="s">
        <v>257</v>
      </c>
      <c r="F1588">
        <v>1.1432</v>
      </c>
      <c r="I1588" s="403">
        <v>43467.554861111108</v>
      </c>
      <c r="J1588">
        <v>1.1417999999999999</v>
      </c>
      <c r="K1588">
        <v>0</v>
      </c>
      <c r="M1588">
        <v>0</v>
      </c>
      <c r="N1588">
        <v>1.4</v>
      </c>
      <c r="O1588">
        <v>1110</v>
      </c>
      <c r="P1588" t="s">
        <v>579</v>
      </c>
      <c r="Q1588">
        <v>624</v>
      </c>
      <c r="R1588" t="s">
        <v>97</v>
      </c>
    </row>
    <row r="1589" spans="1:18">
      <c r="A1589" s="542">
        <v>1584</v>
      </c>
      <c r="B1589" s="403">
        <v>43467.56527777778</v>
      </c>
      <c r="C1589" t="s">
        <v>97</v>
      </c>
      <c r="D1589">
        <v>0.01</v>
      </c>
      <c r="E1589" t="s">
        <v>257</v>
      </c>
      <c r="F1589">
        <v>1.1404000000000001</v>
      </c>
      <c r="I1589" s="403">
        <v>43467.601388888892</v>
      </c>
      <c r="J1589">
        <v>1.1392</v>
      </c>
      <c r="K1589">
        <v>0</v>
      </c>
      <c r="M1589">
        <v>0</v>
      </c>
      <c r="N1589">
        <v>1.2</v>
      </c>
      <c r="O1589">
        <v>1110</v>
      </c>
      <c r="P1589" t="s">
        <v>579</v>
      </c>
      <c r="Q1589">
        <v>625</v>
      </c>
      <c r="R1589" t="s">
        <v>97</v>
      </c>
    </row>
    <row r="1590" spans="1:18">
      <c r="A1590" s="542">
        <v>1586</v>
      </c>
      <c r="B1590" s="403">
        <v>43467.606944444444</v>
      </c>
      <c r="C1590" t="s">
        <v>97</v>
      </c>
      <c r="D1590">
        <v>0.01</v>
      </c>
      <c r="E1590" t="s">
        <v>257</v>
      </c>
      <c r="F1590">
        <v>1.1384000000000001</v>
      </c>
      <c r="I1590" s="403">
        <v>43467.620138888888</v>
      </c>
      <c r="J1590">
        <v>1.137</v>
      </c>
      <c r="K1590">
        <v>0</v>
      </c>
      <c r="M1590">
        <v>0</v>
      </c>
      <c r="N1590">
        <v>1.4</v>
      </c>
      <c r="O1590">
        <v>1110</v>
      </c>
      <c r="P1590" t="s">
        <v>581</v>
      </c>
      <c r="Q1590">
        <v>626</v>
      </c>
      <c r="R1590" t="s">
        <v>97</v>
      </c>
    </row>
    <row r="1591" spans="1:18">
      <c r="A1591" s="542">
        <v>1588</v>
      </c>
      <c r="B1591" s="403">
        <v>43467.632638888892</v>
      </c>
      <c r="C1591" t="s">
        <v>97</v>
      </c>
      <c r="D1591">
        <v>0.01</v>
      </c>
      <c r="E1591" t="s">
        <v>257</v>
      </c>
      <c r="F1591">
        <v>1.1373</v>
      </c>
      <c r="I1591" s="403">
        <v>43467.665277777778</v>
      </c>
      <c r="J1591">
        <v>1.1361000000000001</v>
      </c>
      <c r="K1591">
        <v>0</v>
      </c>
      <c r="M1591">
        <v>0</v>
      </c>
      <c r="N1591">
        <v>1.2</v>
      </c>
      <c r="O1591">
        <v>1110</v>
      </c>
      <c r="P1591" t="s">
        <v>567</v>
      </c>
      <c r="Q1591">
        <v>627</v>
      </c>
      <c r="R1591" t="s">
        <v>97</v>
      </c>
    </row>
    <row r="1592" spans="1:18">
      <c r="A1592" s="542">
        <v>1589</v>
      </c>
      <c r="B1592" s="403">
        <v>43467.670138888891</v>
      </c>
      <c r="C1592" t="s">
        <v>97</v>
      </c>
      <c r="D1592">
        <v>0.01</v>
      </c>
      <c r="E1592" t="s">
        <v>257</v>
      </c>
      <c r="F1592">
        <v>1.1365000000000001</v>
      </c>
      <c r="I1592" s="403">
        <v>43467.683333333334</v>
      </c>
      <c r="J1592">
        <v>1.1353</v>
      </c>
      <c r="K1592">
        <v>0</v>
      </c>
      <c r="M1592">
        <v>0</v>
      </c>
      <c r="N1592">
        <v>1.2</v>
      </c>
      <c r="O1592">
        <v>1110</v>
      </c>
      <c r="P1592" t="s">
        <v>567</v>
      </c>
      <c r="Q1592">
        <v>628</v>
      </c>
      <c r="R1592" t="s">
        <v>97</v>
      </c>
    </row>
    <row r="1593" spans="1:18">
      <c r="A1593" s="542">
        <v>1590</v>
      </c>
      <c r="B1593" s="403">
        <v>43467.741666666669</v>
      </c>
      <c r="C1593" t="s">
        <v>97</v>
      </c>
      <c r="D1593">
        <v>0.01</v>
      </c>
      <c r="E1593" t="s">
        <v>257</v>
      </c>
      <c r="F1593">
        <v>1.1355</v>
      </c>
      <c r="I1593" s="403">
        <v>43467.765972222223</v>
      </c>
      <c r="J1593">
        <v>1.1343000000000001</v>
      </c>
      <c r="K1593">
        <v>0</v>
      </c>
      <c r="M1593">
        <v>0</v>
      </c>
      <c r="N1593">
        <v>1.2</v>
      </c>
      <c r="O1593">
        <v>1110</v>
      </c>
      <c r="P1593" t="s">
        <v>567</v>
      </c>
      <c r="Q1593">
        <v>629</v>
      </c>
      <c r="R1593" t="s">
        <v>97</v>
      </c>
    </row>
    <row r="1594" spans="1:18">
      <c r="A1594" s="542">
        <v>1592</v>
      </c>
      <c r="B1594" s="403">
        <v>43467.768750000003</v>
      </c>
      <c r="C1594" t="s">
        <v>97</v>
      </c>
      <c r="D1594">
        <v>0.01</v>
      </c>
      <c r="E1594" t="s">
        <v>257</v>
      </c>
      <c r="F1594">
        <v>1.1347</v>
      </c>
      <c r="I1594" s="403">
        <v>43467.779166666667</v>
      </c>
      <c r="J1594">
        <v>1.1335</v>
      </c>
      <c r="K1594">
        <v>0</v>
      </c>
      <c r="M1594">
        <v>0</v>
      </c>
      <c r="N1594">
        <v>1.2</v>
      </c>
      <c r="O1594">
        <v>1110</v>
      </c>
      <c r="P1594" t="s">
        <v>579</v>
      </c>
      <c r="Q1594">
        <v>630</v>
      </c>
      <c r="R1594" t="s">
        <v>97</v>
      </c>
    </row>
    <row r="1595" spans="1:18">
      <c r="A1595" s="542">
        <v>1593</v>
      </c>
      <c r="B1595" s="403">
        <v>43467.803472222222</v>
      </c>
      <c r="C1595" t="s">
        <v>97</v>
      </c>
      <c r="D1595">
        <v>0.01</v>
      </c>
      <c r="E1595" t="s">
        <v>257</v>
      </c>
      <c r="F1595">
        <v>1.1332</v>
      </c>
      <c r="I1595" s="403">
        <v>43467.982638888891</v>
      </c>
      <c r="J1595">
        <v>1.1328</v>
      </c>
      <c r="K1595">
        <v>0</v>
      </c>
      <c r="M1595">
        <v>0.05</v>
      </c>
      <c r="N1595">
        <v>0.45</v>
      </c>
      <c r="O1595">
        <v>1110</v>
      </c>
      <c r="P1595" t="s">
        <v>579</v>
      </c>
      <c r="Q1595">
        <v>631</v>
      </c>
      <c r="R1595" t="s">
        <v>97</v>
      </c>
    </row>
    <row r="1596" spans="1:18">
      <c r="A1596" s="542">
        <v>1594</v>
      </c>
      <c r="B1596" s="403">
        <v>43467.888194444444</v>
      </c>
      <c r="C1596" t="s">
        <v>97</v>
      </c>
      <c r="D1596">
        <v>0.01</v>
      </c>
      <c r="E1596" t="s">
        <v>257</v>
      </c>
      <c r="F1596">
        <v>1.1344000000000001</v>
      </c>
      <c r="I1596" s="403">
        <v>43467.982638888891</v>
      </c>
      <c r="J1596">
        <v>1.1328</v>
      </c>
      <c r="K1596">
        <v>0</v>
      </c>
      <c r="M1596">
        <v>0.05</v>
      </c>
      <c r="N1596">
        <v>1.65</v>
      </c>
      <c r="O1596">
        <v>1110</v>
      </c>
      <c r="P1596" t="s">
        <v>667</v>
      </c>
      <c r="Q1596">
        <v>631</v>
      </c>
      <c r="R1596" t="s">
        <v>97</v>
      </c>
    </row>
    <row r="1597" spans="1:18">
      <c r="A1597" s="542">
        <v>1595</v>
      </c>
      <c r="B1597" s="403">
        <v>43467.991666666669</v>
      </c>
      <c r="C1597" t="s">
        <v>97</v>
      </c>
      <c r="D1597">
        <v>0.01</v>
      </c>
      <c r="E1597" t="s">
        <v>257</v>
      </c>
      <c r="F1597">
        <v>1.1335</v>
      </c>
      <c r="I1597" s="403">
        <v>43467.994444444441</v>
      </c>
      <c r="J1597">
        <v>1.1333</v>
      </c>
      <c r="K1597">
        <v>0</v>
      </c>
      <c r="M1597">
        <v>0</v>
      </c>
      <c r="N1597">
        <v>0.2</v>
      </c>
      <c r="O1597">
        <v>1110</v>
      </c>
      <c r="P1597" t="s">
        <v>579</v>
      </c>
      <c r="Q1597">
        <v>632</v>
      </c>
      <c r="R1597" t="s">
        <v>97</v>
      </c>
    </row>
    <row r="1598" spans="1:18">
      <c r="A1598" s="542">
        <v>1596</v>
      </c>
      <c r="B1598" s="403">
        <v>43468.003472222219</v>
      </c>
      <c r="C1598" t="s">
        <v>97</v>
      </c>
      <c r="D1598">
        <v>0.01</v>
      </c>
      <c r="E1598" t="s">
        <v>257</v>
      </c>
      <c r="F1598">
        <v>1.1347</v>
      </c>
      <c r="I1598" s="403">
        <v>43468.011805555558</v>
      </c>
      <c r="J1598">
        <v>1.1335</v>
      </c>
      <c r="K1598">
        <v>0</v>
      </c>
      <c r="M1598">
        <v>0</v>
      </c>
      <c r="N1598">
        <v>1.2</v>
      </c>
      <c r="O1598">
        <v>1110</v>
      </c>
      <c r="P1598" t="s">
        <v>567</v>
      </c>
      <c r="Q1598">
        <v>633</v>
      </c>
      <c r="R1598" t="s">
        <v>97</v>
      </c>
    </row>
    <row r="1599" spans="1:18">
      <c r="A1599" s="542">
        <v>1598</v>
      </c>
      <c r="B1599" s="403">
        <v>43468.05972222222</v>
      </c>
      <c r="C1599" t="s">
        <v>97</v>
      </c>
      <c r="D1599">
        <v>0.01</v>
      </c>
      <c r="E1599" t="s">
        <v>257</v>
      </c>
      <c r="F1599">
        <v>1.1341000000000001</v>
      </c>
      <c r="I1599" s="403">
        <v>43468.52847222222</v>
      </c>
      <c r="J1599">
        <v>1.1351</v>
      </c>
      <c r="K1599">
        <v>0</v>
      </c>
      <c r="M1599">
        <v>0</v>
      </c>
      <c r="N1599">
        <v>-1</v>
      </c>
      <c r="O1599">
        <v>1110</v>
      </c>
      <c r="P1599" t="s">
        <v>579</v>
      </c>
      <c r="Q1599">
        <v>634</v>
      </c>
      <c r="R1599" t="s">
        <v>97</v>
      </c>
    </row>
    <row r="1600" spans="1:18">
      <c r="A1600" s="542">
        <v>1599</v>
      </c>
      <c r="B1600" s="403">
        <v>43468.143750000003</v>
      </c>
      <c r="C1600" t="s">
        <v>97</v>
      </c>
      <c r="D1600">
        <v>0.01</v>
      </c>
      <c r="E1600" t="s">
        <v>257</v>
      </c>
      <c r="F1600">
        <v>1.1354</v>
      </c>
      <c r="I1600" s="403">
        <v>43468.52847222222</v>
      </c>
      <c r="J1600">
        <v>1.1351</v>
      </c>
      <c r="K1600">
        <v>0</v>
      </c>
      <c r="M1600">
        <v>0</v>
      </c>
      <c r="N1600">
        <v>0.3</v>
      </c>
      <c r="O1600">
        <v>1110</v>
      </c>
      <c r="P1600" t="s">
        <v>1172</v>
      </c>
      <c r="Q1600">
        <v>634</v>
      </c>
      <c r="R1600" t="s">
        <v>97</v>
      </c>
    </row>
    <row r="1601" spans="1:18">
      <c r="A1601" s="542">
        <v>1600</v>
      </c>
      <c r="B1601" s="403">
        <v>43468.186805555553</v>
      </c>
      <c r="C1601" t="s">
        <v>97</v>
      </c>
      <c r="D1601">
        <v>0.01</v>
      </c>
      <c r="E1601" t="s">
        <v>257</v>
      </c>
      <c r="F1601">
        <v>1.1367</v>
      </c>
      <c r="I1601" s="403">
        <v>43468.52847222222</v>
      </c>
      <c r="J1601">
        <v>1.1351</v>
      </c>
      <c r="K1601">
        <v>0</v>
      </c>
      <c r="M1601">
        <v>0</v>
      </c>
      <c r="N1601">
        <v>1.6</v>
      </c>
      <c r="O1601">
        <v>1110</v>
      </c>
      <c r="P1601" t="s">
        <v>1171</v>
      </c>
      <c r="Q1601">
        <v>634</v>
      </c>
      <c r="R1601" t="s">
        <v>97</v>
      </c>
    </row>
    <row r="1602" spans="1:18">
      <c r="A1602" s="542">
        <v>1601</v>
      </c>
      <c r="B1602" s="403">
        <v>43468.413888888892</v>
      </c>
      <c r="C1602" t="s">
        <v>97</v>
      </c>
      <c r="D1602">
        <v>0.02</v>
      </c>
      <c r="E1602" t="s">
        <v>257</v>
      </c>
      <c r="F1602">
        <v>1.1382000000000001</v>
      </c>
      <c r="I1602" s="403">
        <v>43468.52847222222</v>
      </c>
      <c r="J1602">
        <v>1.1351</v>
      </c>
      <c r="K1602">
        <v>0</v>
      </c>
      <c r="M1602">
        <v>0</v>
      </c>
      <c r="N1602">
        <v>6.2</v>
      </c>
      <c r="O1602">
        <v>1110</v>
      </c>
      <c r="P1602" t="s">
        <v>1170</v>
      </c>
      <c r="Q1602">
        <v>634</v>
      </c>
      <c r="R1602" t="s">
        <v>97</v>
      </c>
    </row>
    <row r="1603" spans="1:18">
      <c r="A1603" s="542">
        <v>1602</v>
      </c>
      <c r="B1603" s="403">
        <v>43468.606249999997</v>
      </c>
      <c r="C1603" t="s">
        <v>97</v>
      </c>
      <c r="D1603">
        <v>0.01</v>
      </c>
      <c r="E1603" t="s">
        <v>257</v>
      </c>
      <c r="F1603">
        <v>1.1355999999999999</v>
      </c>
      <c r="I1603" s="403">
        <v>43469.604166666664</v>
      </c>
      <c r="J1603">
        <v>1.1371</v>
      </c>
      <c r="K1603">
        <v>0</v>
      </c>
      <c r="M1603">
        <v>0.02</v>
      </c>
      <c r="N1603">
        <v>-1.48</v>
      </c>
      <c r="O1603">
        <v>1110</v>
      </c>
      <c r="P1603" t="s">
        <v>579</v>
      </c>
      <c r="Q1603">
        <v>635</v>
      </c>
      <c r="R1603" t="s">
        <v>97</v>
      </c>
    </row>
    <row r="1604" spans="1:18">
      <c r="A1604" s="542">
        <v>1603</v>
      </c>
      <c r="B1604" s="403">
        <v>43468.625</v>
      </c>
      <c r="C1604" t="s">
        <v>97</v>
      </c>
      <c r="D1604">
        <v>0.01</v>
      </c>
      <c r="E1604" t="s">
        <v>257</v>
      </c>
      <c r="F1604">
        <v>1.1368</v>
      </c>
      <c r="I1604" s="403">
        <v>43469.604166666664</v>
      </c>
      <c r="J1604">
        <v>1.1371</v>
      </c>
      <c r="K1604">
        <v>0</v>
      </c>
      <c r="M1604">
        <v>0.02</v>
      </c>
      <c r="N1604">
        <v>-0.28000000000000003</v>
      </c>
      <c r="O1604">
        <v>1110</v>
      </c>
      <c r="P1604" t="s">
        <v>1162</v>
      </c>
      <c r="Q1604">
        <v>635</v>
      </c>
      <c r="R1604" t="s">
        <v>97</v>
      </c>
    </row>
    <row r="1605" spans="1:18">
      <c r="A1605" s="542">
        <v>1604</v>
      </c>
      <c r="B1605" s="403">
        <v>43468.668055555558</v>
      </c>
      <c r="C1605" t="s">
        <v>97</v>
      </c>
      <c r="D1605">
        <v>0.01</v>
      </c>
      <c r="E1605" t="s">
        <v>257</v>
      </c>
      <c r="F1605">
        <v>1.139</v>
      </c>
      <c r="I1605" s="403">
        <v>43469.604166666664</v>
      </c>
      <c r="J1605">
        <v>1.1371</v>
      </c>
      <c r="K1605">
        <v>0</v>
      </c>
      <c r="M1605">
        <v>0.02</v>
      </c>
      <c r="N1605">
        <v>1.92</v>
      </c>
      <c r="O1605">
        <v>1110</v>
      </c>
      <c r="P1605" t="s">
        <v>1161</v>
      </c>
      <c r="Q1605">
        <v>635</v>
      </c>
      <c r="R1605" t="s">
        <v>97</v>
      </c>
    </row>
    <row r="1606" spans="1:18">
      <c r="A1606" s="542">
        <v>1605</v>
      </c>
      <c r="B1606" s="403">
        <v>43468.672222222223</v>
      </c>
      <c r="C1606" t="s">
        <v>97</v>
      </c>
      <c r="D1606">
        <v>0.02</v>
      </c>
      <c r="E1606" t="s">
        <v>257</v>
      </c>
      <c r="F1606">
        <v>1.1404000000000001</v>
      </c>
      <c r="I1606" s="403">
        <v>43469.604166666664</v>
      </c>
      <c r="J1606">
        <v>1.1371</v>
      </c>
      <c r="K1606">
        <v>0</v>
      </c>
      <c r="M1606">
        <v>0.03</v>
      </c>
      <c r="N1606">
        <v>6.63</v>
      </c>
      <c r="O1606">
        <v>1110</v>
      </c>
      <c r="P1606" t="s">
        <v>1160</v>
      </c>
      <c r="Q1606">
        <v>635</v>
      </c>
      <c r="R1606" t="s">
        <v>97</v>
      </c>
    </row>
    <row r="1607" spans="1:18">
      <c r="A1607" s="542">
        <v>1606</v>
      </c>
      <c r="B1607" s="403">
        <v>43468.683333333334</v>
      </c>
      <c r="C1607" t="s">
        <v>96</v>
      </c>
      <c r="D1607">
        <v>0.01</v>
      </c>
      <c r="E1607" t="s">
        <v>257</v>
      </c>
      <c r="F1607">
        <v>1.1403000000000001</v>
      </c>
      <c r="I1607" s="403">
        <v>43468.723611111112</v>
      </c>
      <c r="J1607">
        <v>1.1409</v>
      </c>
      <c r="K1607">
        <v>0</v>
      </c>
      <c r="M1607">
        <v>0</v>
      </c>
      <c r="N1607">
        <v>0.6</v>
      </c>
      <c r="O1607">
        <v>1110</v>
      </c>
      <c r="P1607" t="s">
        <v>579</v>
      </c>
      <c r="Q1607">
        <v>636</v>
      </c>
      <c r="R1607" t="s">
        <v>96</v>
      </c>
    </row>
    <row r="1608" spans="1:18">
      <c r="A1608" s="542">
        <v>1607</v>
      </c>
      <c r="B1608" s="403">
        <v>43468.705555555556</v>
      </c>
      <c r="C1608" t="s">
        <v>96</v>
      </c>
      <c r="D1608">
        <v>0.01</v>
      </c>
      <c r="E1608" t="s">
        <v>257</v>
      </c>
      <c r="F1608">
        <v>1.1391</v>
      </c>
      <c r="I1608" s="403">
        <v>43468.723611111112</v>
      </c>
      <c r="J1608">
        <v>1.1409</v>
      </c>
      <c r="K1608">
        <v>0</v>
      </c>
      <c r="M1608">
        <v>0</v>
      </c>
      <c r="N1608">
        <v>1.8</v>
      </c>
      <c r="O1608">
        <v>1110</v>
      </c>
      <c r="P1608" t="s">
        <v>670</v>
      </c>
      <c r="Q1608">
        <v>636</v>
      </c>
      <c r="R1608" t="s">
        <v>96</v>
      </c>
    </row>
    <row r="1609" spans="1:18">
      <c r="A1609" s="542">
        <v>1608</v>
      </c>
      <c r="B1609" s="403">
        <v>43468.734722222223</v>
      </c>
      <c r="C1609" t="s">
        <v>96</v>
      </c>
      <c r="D1609">
        <v>0.01</v>
      </c>
      <c r="E1609" t="s">
        <v>257</v>
      </c>
      <c r="F1609">
        <v>1.1396999999999999</v>
      </c>
      <c r="I1609" s="403">
        <v>43469.084722222222</v>
      </c>
      <c r="J1609">
        <v>1.141</v>
      </c>
      <c r="K1609">
        <v>0</v>
      </c>
      <c r="M1609">
        <v>-0.12</v>
      </c>
      <c r="N1609">
        <v>1.18</v>
      </c>
      <c r="O1609">
        <v>1110</v>
      </c>
      <c r="P1609" t="s">
        <v>579</v>
      </c>
      <c r="Q1609">
        <v>637</v>
      </c>
      <c r="R1609" t="s">
        <v>96</v>
      </c>
    </row>
    <row r="1610" spans="1:18">
      <c r="A1610" s="542">
        <v>1609</v>
      </c>
      <c r="B1610" s="403">
        <v>43469.415277777778</v>
      </c>
      <c r="C1610" t="s">
        <v>96</v>
      </c>
      <c r="D1610">
        <v>0.01</v>
      </c>
      <c r="E1610" t="s">
        <v>257</v>
      </c>
      <c r="F1610">
        <v>1.1408</v>
      </c>
      <c r="I1610" s="403">
        <v>43469.684027777781</v>
      </c>
      <c r="J1610">
        <v>1.1393</v>
      </c>
      <c r="K1610">
        <v>0</v>
      </c>
      <c r="M1610">
        <v>0</v>
      </c>
      <c r="N1610">
        <v>-1.5</v>
      </c>
      <c r="O1610">
        <v>1110</v>
      </c>
      <c r="P1610" t="s">
        <v>579</v>
      </c>
      <c r="Q1610">
        <v>638</v>
      </c>
      <c r="R1610" t="s">
        <v>96</v>
      </c>
    </row>
    <row r="1611" spans="1:18">
      <c r="A1611" s="542">
        <v>1610</v>
      </c>
      <c r="B1611" s="403">
        <v>43469.605555555558</v>
      </c>
      <c r="C1611" t="s">
        <v>96</v>
      </c>
      <c r="D1611">
        <v>0.01</v>
      </c>
      <c r="E1611" t="s">
        <v>257</v>
      </c>
      <c r="F1611">
        <v>1.1388</v>
      </c>
      <c r="I1611" s="403">
        <v>43469.684027777781</v>
      </c>
      <c r="J1611">
        <v>1.1393</v>
      </c>
      <c r="K1611">
        <v>0</v>
      </c>
      <c r="M1611">
        <v>0</v>
      </c>
      <c r="N1611">
        <v>0.5</v>
      </c>
      <c r="O1611">
        <v>1110</v>
      </c>
      <c r="P1611" t="s">
        <v>1159</v>
      </c>
      <c r="Q1611">
        <v>638</v>
      </c>
      <c r="R1611" t="s">
        <v>96</v>
      </c>
    </row>
    <row r="1612" spans="1:18">
      <c r="A1612" s="542">
        <v>1611</v>
      </c>
      <c r="B1612" s="403">
        <v>43469.614583333336</v>
      </c>
      <c r="C1612" t="s">
        <v>96</v>
      </c>
      <c r="D1612">
        <v>0.01</v>
      </c>
      <c r="E1612" t="s">
        <v>257</v>
      </c>
      <c r="F1612">
        <v>1.1375</v>
      </c>
      <c r="I1612" s="403">
        <v>43469.684027777781</v>
      </c>
      <c r="J1612">
        <v>1.1393</v>
      </c>
      <c r="K1612">
        <v>0</v>
      </c>
      <c r="M1612">
        <v>0</v>
      </c>
      <c r="N1612">
        <v>1.8</v>
      </c>
      <c r="O1612">
        <v>1110</v>
      </c>
      <c r="P1612" t="s">
        <v>1158</v>
      </c>
      <c r="Q1612">
        <v>638</v>
      </c>
      <c r="R1612" t="s">
        <v>96</v>
      </c>
    </row>
    <row r="1613" spans="1:18">
      <c r="A1613" s="542">
        <v>1613</v>
      </c>
      <c r="B1613" s="403">
        <v>43469.640972222223</v>
      </c>
      <c r="C1613" t="s">
        <v>96</v>
      </c>
      <c r="D1613">
        <v>0.02</v>
      </c>
      <c r="E1613" t="s">
        <v>257</v>
      </c>
      <c r="F1613">
        <v>1.1359999999999999</v>
      </c>
      <c r="I1613" s="403">
        <v>43469.684027777781</v>
      </c>
      <c r="J1613">
        <v>1.1393</v>
      </c>
      <c r="K1613">
        <v>0</v>
      </c>
      <c r="M1613">
        <v>0</v>
      </c>
      <c r="N1613">
        <v>6.6</v>
      </c>
      <c r="O1613">
        <v>1110</v>
      </c>
      <c r="P1613" t="s">
        <v>1157</v>
      </c>
      <c r="Q1613">
        <v>638</v>
      </c>
      <c r="R1613" t="s">
        <v>96</v>
      </c>
    </row>
    <row r="1614" spans="1:18">
      <c r="A1614" s="542">
        <v>1612</v>
      </c>
      <c r="B1614" s="403">
        <v>43469.62777777778</v>
      </c>
      <c r="C1614" t="s">
        <v>97</v>
      </c>
      <c r="D1614">
        <v>0.01</v>
      </c>
      <c r="E1614" t="s">
        <v>257</v>
      </c>
      <c r="F1614">
        <v>1.1372</v>
      </c>
      <c r="I1614" s="403">
        <v>43469.640972222223</v>
      </c>
      <c r="J1614">
        <v>1.1359999999999999</v>
      </c>
      <c r="K1614">
        <v>0</v>
      </c>
      <c r="M1614">
        <v>0</v>
      </c>
      <c r="N1614">
        <v>1.2</v>
      </c>
      <c r="O1614">
        <v>1110</v>
      </c>
      <c r="P1614" t="s">
        <v>567</v>
      </c>
      <c r="Q1614">
        <v>639</v>
      </c>
      <c r="R1614" t="s">
        <v>97</v>
      </c>
    </row>
    <row r="1615" spans="1:18">
      <c r="A1615" s="542">
        <v>1614</v>
      </c>
      <c r="B1615" s="403">
        <v>43469.65347222222</v>
      </c>
      <c r="C1615" t="s">
        <v>97</v>
      </c>
      <c r="D1615">
        <v>0.01</v>
      </c>
      <c r="E1615" t="s">
        <v>257</v>
      </c>
      <c r="F1615">
        <v>1.1355</v>
      </c>
      <c r="I1615" s="403">
        <v>43476.656944444447</v>
      </c>
      <c r="J1615">
        <v>1.147</v>
      </c>
      <c r="K1615">
        <v>0</v>
      </c>
      <c r="M1615">
        <v>0.13</v>
      </c>
      <c r="N1615">
        <v>-11.37</v>
      </c>
      <c r="O1615">
        <v>1110</v>
      </c>
      <c r="P1615" t="s">
        <v>579</v>
      </c>
      <c r="Q1615">
        <v>640</v>
      </c>
      <c r="R1615" t="s">
        <v>97</v>
      </c>
    </row>
    <row r="1616" spans="1:18">
      <c r="A1616" s="542">
        <v>1615</v>
      </c>
      <c r="B1616" s="403">
        <v>43469.681944444441</v>
      </c>
      <c r="C1616" t="s">
        <v>97</v>
      </c>
      <c r="D1616">
        <v>0.01</v>
      </c>
      <c r="E1616" t="s">
        <v>257</v>
      </c>
      <c r="F1616">
        <v>1.1367</v>
      </c>
      <c r="I1616" s="403">
        <v>43476.656944444447</v>
      </c>
      <c r="J1616">
        <v>1.147</v>
      </c>
      <c r="K1616">
        <v>0</v>
      </c>
      <c r="M1616">
        <v>0.13</v>
      </c>
      <c r="N1616">
        <v>-10.17</v>
      </c>
      <c r="O1616">
        <v>1110</v>
      </c>
      <c r="P1616" t="s">
        <v>1143</v>
      </c>
      <c r="Q1616">
        <v>640</v>
      </c>
      <c r="R1616" t="s">
        <v>97</v>
      </c>
    </row>
    <row r="1617" spans="1:18">
      <c r="A1617" s="542">
        <v>1616</v>
      </c>
      <c r="B1617" s="403">
        <v>43469.686111111114</v>
      </c>
      <c r="C1617" t="s">
        <v>97</v>
      </c>
      <c r="D1617">
        <v>0.01</v>
      </c>
      <c r="E1617" t="s">
        <v>257</v>
      </c>
      <c r="F1617">
        <v>1.1385000000000001</v>
      </c>
      <c r="I1617" s="403">
        <v>43476.656944444447</v>
      </c>
      <c r="J1617">
        <v>1.147</v>
      </c>
      <c r="K1617">
        <v>0</v>
      </c>
      <c r="M1617">
        <v>0.13</v>
      </c>
      <c r="N1617">
        <v>-8.3699999999999992</v>
      </c>
      <c r="O1617">
        <v>1110</v>
      </c>
      <c r="P1617" t="s">
        <v>1142</v>
      </c>
      <c r="Q1617">
        <v>640</v>
      </c>
      <c r="R1617" t="s">
        <v>97</v>
      </c>
    </row>
    <row r="1618" spans="1:18">
      <c r="A1618" s="542">
        <v>1617</v>
      </c>
      <c r="B1618" s="403">
        <v>43469.69027777778</v>
      </c>
      <c r="C1618" t="s">
        <v>97</v>
      </c>
      <c r="D1618">
        <v>0.02</v>
      </c>
      <c r="E1618" t="s">
        <v>257</v>
      </c>
      <c r="F1618">
        <v>1.1399999999999999</v>
      </c>
      <c r="I1618" s="403">
        <v>43476.656944444447</v>
      </c>
      <c r="J1618">
        <v>1.147</v>
      </c>
      <c r="K1618">
        <v>0</v>
      </c>
      <c r="M1618">
        <v>0.21</v>
      </c>
      <c r="N1618">
        <v>-13.79</v>
      </c>
      <c r="O1618">
        <v>1110</v>
      </c>
      <c r="P1618" t="s">
        <v>1145</v>
      </c>
      <c r="Q1618">
        <v>640</v>
      </c>
      <c r="R1618" t="s">
        <v>97</v>
      </c>
    </row>
    <row r="1619" spans="1:18">
      <c r="A1619" s="542">
        <v>1619</v>
      </c>
      <c r="B1619" s="403">
        <v>43469.709722222222</v>
      </c>
      <c r="C1619" t="s">
        <v>97</v>
      </c>
      <c r="D1619">
        <v>0.03</v>
      </c>
      <c r="E1619" t="s">
        <v>257</v>
      </c>
      <c r="F1619">
        <v>1.1415</v>
      </c>
      <c r="I1619" s="403">
        <v>43476.656944444447</v>
      </c>
      <c r="J1619">
        <v>1.147</v>
      </c>
      <c r="K1619">
        <v>0</v>
      </c>
      <c r="M1619">
        <v>0.34</v>
      </c>
      <c r="N1619">
        <v>-16.16</v>
      </c>
      <c r="O1619">
        <v>1110</v>
      </c>
      <c r="P1619" t="s">
        <v>1147</v>
      </c>
      <c r="Q1619">
        <v>640</v>
      </c>
      <c r="R1619" t="s">
        <v>97</v>
      </c>
    </row>
    <row r="1620" spans="1:18">
      <c r="A1620" s="542">
        <v>1623</v>
      </c>
      <c r="B1620" s="403">
        <v>43472.370138888888</v>
      </c>
      <c r="C1620" t="s">
        <v>97</v>
      </c>
      <c r="D1620">
        <v>0.04</v>
      </c>
      <c r="E1620" t="s">
        <v>257</v>
      </c>
      <c r="F1620">
        <v>1.1431</v>
      </c>
      <c r="I1620" s="403">
        <v>43476.656944444447</v>
      </c>
      <c r="J1620">
        <v>1.147</v>
      </c>
      <c r="K1620">
        <v>0</v>
      </c>
      <c r="M1620">
        <v>0.37</v>
      </c>
      <c r="N1620">
        <v>-15.23</v>
      </c>
      <c r="O1620">
        <v>1110</v>
      </c>
      <c r="P1620" t="s">
        <v>1146</v>
      </c>
      <c r="Q1620">
        <v>640</v>
      </c>
      <c r="R1620" t="s">
        <v>97</v>
      </c>
    </row>
    <row r="1621" spans="1:18">
      <c r="A1621" s="542">
        <v>1626</v>
      </c>
      <c r="B1621" s="403">
        <v>43472.597916666666</v>
      </c>
      <c r="C1621" t="s">
        <v>97</v>
      </c>
      <c r="D1621">
        <v>0.06</v>
      </c>
      <c r="E1621" t="s">
        <v>257</v>
      </c>
      <c r="F1621">
        <v>1.145</v>
      </c>
      <c r="I1621" s="403">
        <v>43476.656944444447</v>
      </c>
      <c r="J1621">
        <v>1.147</v>
      </c>
      <c r="K1621">
        <v>0</v>
      </c>
      <c r="M1621">
        <v>0.55000000000000004</v>
      </c>
      <c r="N1621">
        <v>-11.45</v>
      </c>
      <c r="O1621">
        <v>1110</v>
      </c>
      <c r="P1621" t="s">
        <v>1144</v>
      </c>
      <c r="Q1621">
        <v>640</v>
      </c>
      <c r="R1621" t="s">
        <v>97</v>
      </c>
    </row>
    <row r="1622" spans="1:18">
      <c r="A1622" s="542">
        <v>1628</v>
      </c>
      <c r="B1622" s="403">
        <v>43472.793749999997</v>
      </c>
      <c r="C1622" t="s">
        <v>97</v>
      </c>
      <c r="D1622">
        <v>0.09</v>
      </c>
      <c r="E1622" t="s">
        <v>257</v>
      </c>
      <c r="F1622">
        <v>1.1473</v>
      </c>
      <c r="I1622" s="403">
        <v>43476.656944444447</v>
      </c>
      <c r="J1622">
        <v>1.147</v>
      </c>
      <c r="K1622">
        <v>0</v>
      </c>
      <c r="M1622">
        <v>0.84</v>
      </c>
      <c r="N1622">
        <v>3.54</v>
      </c>
      <c r="O1622">
        <v>1110</v>
      </c>
      <c r="P1622" t="s">
        <v>1141</v>
      </c>
      <c r="Q1622">
        <v>640</v>
      </c>
      <c r="R1622" t="s">
        <v>97</v>
      </c>
    </row>
    <row r="1623" spans="1:18">
      <c r="A1623" s="542">
        <v>1638</v>
      </c>
      <c r="B1623" s="403">
        <v>43474.652083333334</v>
      </c>
      <c r="C1623" t="s">
        <v>97</v>
      </c>
      <c r="D1623">
        <v>0.13</v>
      </c>
      <c r="E1623" t="s">
        <v>257</v>
      </c>
      <c r="F1623">
        <v>1.151</v>
      </c>
      <c r="I1623" s="403">
        <v>43476.656944444447</v>
      </c>
      <c r="J1623">
        <v>1.147</v>
      </c>
      <c r="K1623">
        <v>0</v>
      </c>
      <c r="M1623">
        <v>0.81</v>
      </c>
      <c r="N1623">
        <v>52.81</v>
      </c>
      <c r="O1623">
        <v>1110</v>
      </c>
      <c r="P1623" t="s">
        <v>1140</v>
      </c>
      <c r="Q1623">
        <v>640</v>
      </c>
      <c r="R1623" t="s">
        <v>97</v>
      </c>
    </row>
    <row r="1624" spans="1:18">
      <c r="A1624" s="542">
        <v>1643</v>
      </c>
      <c r="B1624" s="403">
        <v>43474.833333333336</v>
      </c>
      <c r="C1624" t="s">
        <v>97</v>
      </c>
      <c r="D1624">
        <v>0.2</v>
      </c>
      <c r="E1624" t="s">
        <v>257</v>
      </c>
      <c r="F1624">
        <v>1.1543000000000001</v>
      </c>
      <c r="I1624" s="403">
        <v>43476.656944444447</v>
      </c>
      <c r="J1624">
        <v>1.147</v>
      </c>
      <c r="K1624">
        <v>0</v>
      </c>
      <c r="M1624">
        <v>1.25</v>
      </c>
      <c r="N1624">
        <v>147.25</v>
      </c>
      <c r="O1624">
        <v>1110</v>
      </c>
      <c r="P1624" t="s">
        <v>1139</v>
      </c>
      <c r="Q1624">
        <v>640</v>
      </c>
      <c r="R1624" t="s">
        <v>97</v>
      </c>
    </row>
    <row r="1625" spans="1:18">
      <c r="A1625" s="542">
        <v>1618</v>
      </c>
      <c r="B1625" s="403">
        <v>43469.697916666664</v>
      </c>
      <c r="C1625" t="s">
        <v>96</v>
      </c>
      <c r="D1625">
        <v>0.01</v>
      </c>
      <c r="E1625" t="s">
        <v>257</v>
      </c>
      <c r="F1625">
        <v>1.1392</v>
      </c>
      <c r="I1625" s="403">
        <v>43469.70208333333</v>
      </c>
      <c r="J1625">
        <v>1.1404000000000001</v>
      </c>
      <c r="K1625">
        <v>0</v>
      </c>
      <c r="M1625">
        <v>0</v>
      </c>
      <c r="N1625">
        <v>1.2</v>
      </c>
      <c r="O1625">
        <v>1110</v>
      </c>
      <c r="P1625" t="s">
        <v>567</v>
      </c>
      <c r="Q1625">
        <v>641</v>
      </c>
      <c r="R1625" t="s">
        <v>96</v>
      </c>
    </row>
    <row r="1626" spans="1:18">
      <c r="A1626" s="542">
        <v>1620</v>
      </c>
      <c r="B1626" s="403">
        <v>43469.712500000001</v>
      </c>
      <c r="C1626" t="s">
        <v>96</v>
      </c>
      <c r="D1626">
        <v>0.01</v>
      </c>
      <c r="E1626" t="s">
        <v>257</v>
      </c>
      <c r="F1626">
        <v>1.141</v>
      </c>
      <c r="I1626" s="403">
        <v>43472.113888888889</v>
      </c>
      <c r="J1626">
        <v>1.1416999999999999</v>
      </c>
      <c r="K1626">
        <v>0</v>
      </c>
      <c r="M1626">
        <v>-0.12</v>
      </c>
      <c r="N1626">
        <v>0.57999999999999996</v>
      </c>
      <c r="O1626">
        <v>1110</v>
      </c>
      <c r="P1626" t="s">
        <v>579</v>
      </c>
      <c r="Q1626">
        <v>642</v>
      </c>
      <c r="R1626" t="s">
        <v>96</v>
      </c>
    </row>
    <row r="1627" spans="1:18">
      <c r="A1627" s="542">
        <v>1621</v>
      </c>
      <c r="B1627" s="403">
        <v>43469.759027777778</v>
      </c>
      <c r="C1627" t="s">
        <v>96</v>
      </c>
      <c r="D1627">
        <v>0.01</v>
      </c>
      <c r="E1627" t="s">
        <v>257</v>
      </c>
      <c r="F1627">
        <v>1.1397999999999999</v>
      </c>
      <c r="I1627" s="403">
        <v>43472.113888888889</v>
      </c>
      <c r="J1627">
        <v>1.1416999999999999</v>
      </c>
      <c r="K1627">
        <v>0</v>
      </c>
      <c r="M1627">
        <v>-0.12</v>
      </c>
      <c r="N1627">
        <v>1.78</v>
      </c>
      <c r="O1627">
        <v>1110</v>
      </c>
      <c r="P1627" t="s">
        <v>1156</v>
      </c>
      <c r="Q1627">
        <v>642</v>
      </c>
      <c r="R1627" t="s">
        <v>96</v>
      </c>
    </row>
    <row r="1628" spans="1:18">
      <c r="A1628" s="542">
        <v>1622</v>
      </c>
      <c r="B1628" s="403">
        <v>43472.29583333333</v>
      </c>
      <c r="C1628" t="s">
        <v>96</v>
      </c>
      <c r="D1628">
        <v>0.01</v>
      </c>
      <c r="E1628" t="s">
        <v>257</v>
      </c>
      <c r="F1628">
        <v>1.1418999999999999</v>
      </c>
      <c r="I1628" s="403">
        <v>43472.370138888888</v>
      </c>
      <c r="J1628">
        <v>1.1431</v>
      </c>
      <c r="K1628">
        <v>0</v>
      </c>
      <c r="M1628">
        <v>0</v>
      </c>
      <c r="N1628">
        <v>1.2</v>
      </c>
      <c r="O1628">
        <v>1110</v>
      </c>
      <c r="P1628" t="s">
        <v>579</v>
      </c>
      <c r="Q1628">
        <v>643</v>
      </c>
      <c r="R1628" t="s">
        <v>96</v>
      </c>
    </row>
    <row r="1629" spans="1:18">
      <c r="A1629" s="542">
        <v>1624</v>
      </c>
      <c r="B1629" s="403">
        <v>43472.407638888886</v>
      </c>
      <c r="C1629" t="s">
        <v>96</v>
      </c>
      <c r="D1629">
        <v>0.01</v>
      </c>
      <c r="E1629" t="s">
        <v>257</v>
      </c>
      <c r="F1629">
        <v>1.143</v>
      </c>
      <c r="I1629" s="403">
        <v>43472.422222222223</v>
      </c>
      <c r="J1629">
        <v>1.1442000000000001</v>
      </c>
      <c r="K1629">
        <v>0</v>
      </c>
      <c r="M1629">
        <v>0</v>
      </c>
      <c r="N1629">
        <v>1.2</v>
      </c>
      <c r="O1629">
        <v>1110</v>
      </c>
      <c r="P1629" t="s">
        <v>567</v>
      </c>
      <c r="Q1629">
        <v>644</v>
      </c>
      <c r="R1629" t="s">
        <v>96</v>
      </c>
    </row>
    <row r="1630" spans="1:18">
      <c r="A1630" s="542">
        <v>1625</v>
      </c>
      <c r="B1630" s="403">
        <v>43472.457638888889</v>
      </c>
      <c r="C1630" t="s">
        <v>96</v>
      </c>
      <c r="D1630">
        <v>0.01</v>
      </c>
      <c r="E1630" t="s">
        <v>257</v>
      </c>
      <c r="F1630">
        <v>1.1440999999999999</v>
      </c>
      <c r="I1630" s="403">
        <v>43472.611111111109</v>
      </c>
      <c r="J1630">
        <v>1.1453</v>
      </c>
      <c r="K1630">
        <v>0</v>
      </c>
      <c r="M1630">
        <v>0</v>
      </c>
      <c r="N1630">
        <v>1.2</v>
      </c>
      <c r="O1630">
        <v>1110</v>
      </c>
      <c r="P1630" t="s">
        <v>579</v>
      </c>
      <c r="Q1630">
        <v>645</v>
      </c>
      <c r="R1630" t="s">
        <v>96</v>
      </c>
    </row>
    <row r="1631" spans="1:18">
      <c r="A1631" s="542">
        <v>1627</v>
      </c>
      <c r="B1631" s="403">
        <v>43472.668749999997</v>
      </c>
      <c r="C1631" t="s">
        <v>96</v>
      </c>
      <c r="D1631">
        <v>0.01</v>
      </c>
      <c r="E1631" t="s">
        <v>257</v>
      </c>
      <c r="F1631">
        <v>1.1462000000000001</v>
      </c>
      <c r="I1631" s="403">
        <v>43472.794444444444</v>
      </c>
      <c r="J1631">
        <v>1.1474</v>
      </c>
      <c r="K1631">
        <v>0</v>
      </c>
      <c r="M1631">
        <v>0</v>
      </c>
      <c r="N1631">
        <v>1.2</v>
      </c>
      <c r="O1631">
        <v>1110</v>
      </c>
      <c r="P1631" t="s">
        <v>579</v>
      </c>
      <c r="Q1631">
        <v>646</v>
      </c>
      <c r="R1631" t="s">
        <v>96</v>
      </c>
    </row>
    <row r="1632" spans="1:18">
      <c r="A1632" s="542">
        <v>1629</v>
      </c>
      <c r="B1632" s="403">
        <v>43473.127083333333</v>
      </c>
      <c r="C1632" t="s">
        <v>96</v>
      </c>
      <c r="D1632">
        <v>0.01</v>
      </c>
      <c r="E1632" t="s">
        <v>257</v>
      </c>
      <c r="F1632">
        <v>1.1444000000000001</v>
      </c>
      <c r="I1632" s="403">
        <v>43473.421527777777</v>
      </c>
      <c r="J1632">
        <v>1.1456</v>
      </c>
      <c r="K1632">
        <v>0</v>
      </c>
      <c r="M1632">
        <v>0</v>
      </c>
      <c r="N1632">
        <v>1.2</v>
      </c>
      <c r="O1632">
        <v>1110</v>
      </c>
      <c r="P1632" t="s">
        <v>579</v>
      </c>
      <c r="Q1632">
        <v>647</v>
      </c>
      <c r="R1632" t="s">
        <v>96</v>
      </c>
    </row>
    <row r="1633" spans="1:18">
      <c r="A1633" s="542">
        <v>1630</v>
      </c>
      <c r="B1633" s="403">
        <v>43473.475694444445</v>
      </c>
      <c r="C1633" t="s">
        <v>96</v>
      </c>
      <c r="D1633">
        <v>0.01</v>
      </c>
      <c r="E1633" t="s">
        <v>257</v>
      </c>
      <c r="F1633">
        <v>1.1440999999999999</v>
      </c>
      <c r="I1633" s="403">
        <v>43473.530555555553</v>
      </c>
      <c r="J1633">
        <v>1.1453</v>
      </c>
      <c r="K1633">
        <v>0</v>
      </c>
      <c r="M1633">
        <v>0</v>
      </c>
      <c r="N1633">
        <v>1.2</v>
      </c>
      <c r="O1633">
        <v>1110</v>
      </c>
      <c r="P1633" t="s">
        <v>579</v>
      </c>
      <c r="Q1633">
        <v>648</v>
      </c>
      <c r="R1633" t="s">
        <v>96</v>
      </c>
    </row>
    <row r="1634" spans="1:18">
      <c r="A1634" s="542">
        <v>1631</v>
      </c>
      <c r="B1634" s="403">
        <v>43473.546527777777</v>
      </c>
      <c r="C1634" t="s">
        <v>96</v>
      </c>
      <c r="D1634">
        <v>0.01</v>
      </c>
      <c r="E1634" t="s">
        <v>257</v>
      </c>
      <c r="F1634">
        <v>1.1463000000000001</v>
      </c>
      <c r="I1634" s="403">
        <v>43474.051388888889</v>
      </c>
      <c r="J1634">
        <v>1.1460999999999999</v>
      </c>
      <c r="K1634">
        <v>0</v>
      </c>
      <c r="M1634">
        <v>-0.12</v>
      </c>
      <c r="N1634">
        <v>-0.32</v>
      </c>
      <c r="O1634">
        <v>1110</v>
      </c>
      <c r="P1634" t="s">
        <v>579</v>
      </c>
      <c r="Q1634">
        <v>649</v>
      </c>
      <c r="R1634" t="s">
        <v>96</v>
      </c>
    </row>
    <row r="1635" spans="1:18">
      <c r="A1635" s="542">
        <v>1632</v>
      </c>
      <c r="B1635" s="403">
        <v>43473.575694444444</v>
      </c>
      <c r="C1635" t="s">
        <v>96</v>
      </c>
      <c r="D1635">
        <v>0.01</v>
      </c>
      <c r="E1635" t="s">
        <v>257</v>
      </c>
      <c r="F1635">
        <v>1.1445000000000001</v>
      </c>
      <c r="I1635" s="403">
        <v>43474.051388888889</v>
      </c>
      <c r="J1635">
        <v>1.1460999999999999</v>
      </c>
      <c r="K1635">
        <v>0</v>
      </c>
      <c r="M1635">
        <v>-0.12</v>
      </c>
      <c r="N1635">
        <v>1.48</v>
      </c>
      <c r="O1635">
        <v>1110</v>
      </c>
      <c r="P1635" t="s">
        <v>1155</v>
      </c>
      <c r="Q1635">
        <v>649</v>
      </c>
      <c r="R1635" t="s">
        <v>96</v>
      </c>
    </row>
    <row r="1636" spans="1:18">
      <c r="A1636" s="542">
        <v>1633</v>
      </c>
      <c r="B1636" s="403">
        <v>43473.618055555555</v>
      </c>
      <c r="C1636" t="s">
        <v>96</v>
      </c>
      <c r="D1636">
        <v>0.01</v>
      </c>
      <c r="E1636" t="s">
        <v>257</v>
      </c>
      <c r="F1636">
        <v>1.1432</v>
      </c>
      <c r="I1636" s="403">
        <v>43474.051388888889</v>
      </c>
      <c r="J1636">
        <v>1.1460999999999999</v>
      </c>
      <c r="K1636">
        <v>0</v>
      </c>
      <c r="M1636">
        <v>-0.12</v>
      </c>
      <c r="N1636">
        <v>2.78</v>
      </c>
      <c r="O1636">
        <v>1110</v>
      </c>
      <c r="P1636" t="s">
        <v>1154</v>
      </c>
      <c r="Q1636">
        <v>649</v>
      </c>
      <c r="R1636" t="s">
        <v>96</v>
      </c>
    </row>
    <row r="1637" spans="1:18">
      <c r="A1637" s="542">
        <v>1634</v>
      </c>
      <c r="B1637" s="403">
        <v>43474.121527777781</v>
      </c>
      <c r="C1637" t="s">
        <v>96</v>
      </c>
      <c r="D1637">
        <v>0.01</v>
      </c>
      <c r="E1637" t="s">
        <v>257</v>
      </c>
      <c r="F1637">
        <v>1.1462000000000001</v>
      </c>
      <c r="I1637" s="403">
        <v>43474.35833333333</v>
      </c>
      <c r="J1637">
        <v>1.1468</v>
      </c>
      <c r="K1637">
        <v>0</v>
      </c>
      <c r="M1637">
        <v>0</v>
      </c>
      <c r="N1637">
        <v>0.6</v>
      </c>
      <c r="O1637">
        <v>1110</v>
      </c>
      <c r="P1637" t="s">
        <v>579</v>
      </c>
      <c r="Q1637">
        <v>650</v>
      </c>
      <c r="R1637" t="s">
        <v>96</v>
      </c>
    </row>
    <row r="1638" spans="1:18">
      <c r="A1638" s="542">
        <v>1635</v>
      </c>
      <c r="B1638" s="403">
        <v>43474.161111111112</v>
      </c>
      <c r="C1638" t="s">
        <v>96</v>
      </c>
      <c r="D1638">
        <v>0.01</v>
      </c>
      <c r="E1638" t="s">
        <v>257</v>
      </c>
      <c r="F1638">
        <v>1.145</v>
      </c>
      <c r="I1638" s="403">
        <v>43474.35833333333</v>
      </c>
      <c r="J1638">
        <v>1.1468</v>
      </c>
      <c r="K1638">
        <v>0</v>
      </c>
      <c r="M1638">
        <v>0</v>
      </c>
      <c r="N1638">
        <v>1.8</v>
      </c>
      <c r="O1638">
        <v>1110</v>
      </c>
      <c r="P1638" t="s">
        <v>1153</v>
      </c>
      <c r="Q1638">
        <v>650</v>
      </c>
      <c r="R1638" t="s">
        <v>96</v>
      </c>
    </row>
    <row r="1639" spans="1:18">
      <c r="A1639" s="542">
        <v>1636</v>
      </c>
      <c r="B1639" s="403">
        <v>43474.37222222222</v>
      </c>
      <c r="C1639" t="s">
        <v>96</v>
      </c>
      <c r="D1639">
        <v>0.01</v>
      </c>
      <c r="E1639" t="s">
        <v>257</v>
      </c>
      <c r="F1639">
        <v>1.1469</v>
      </c>
      <c r="I1639" s="403">
        <v>43474.647222222222</v>
      </c>
      <c r="J1639">
        <v>1.1475</v>
      </c>
      <c r="K1639">
        <v>0</v>
      </c>
      <c r="M1639">
        <v>0</v>
      </c>
      <c r="N1639">
        <v>0.6</v>
      </c>
      <c r="O1639">
        <v>1110</v>
      </c>
      <c r="P1639" t="s">
        <v>579</v>
      </c>
      <c r="Q1639">
        <v>651</v>
      </c>
      <c r="R1639" t="s">
        <v>96</v>
      </c>
    </row>
    <row r="1640" spans="1:18">
      <c r="A1640" s="542">
        <v>1637</v>
      </c>
      <c r="B1640" s="403">
        <v>43474.466666666667</v>
      </c>
      <c r="C1640" t="s">
        <v>96</v>
      </c>
      <c r="D1640">
        <v>0.01</v>
      </c>
      <c r="E1640" t="s">
        <v>257</v>
      </c>
      <c r="F1640">
        <v>1.1456999999999999</v>
      </c>
      <c r="I1640" s="403">
        <v>43474.647222222222</v>
      </c>
      <c r="J1640">
        <v>1.1475</v>
      </c>
      <c r="K1640">
        <v>0</v>
      </c>
      <c r="M1640">
        <v>0</v>
      </c>
      <c r="N1640">
        <v>1.8</v>
      </c>
      <c r="O1640">
        <v>1110</v>
      </c>
      <c r="P1640" t="s">
        <v>1152</v>
      </c>
      <c r="Q1640">
        <v>651</v>
      </c>
      <c r="R1640" t="s">
        <v>96</v>
      </c>
    </row>
    <row r="1641" spans="1:18">
      <c r="A1641" s="542">
        <v>1639</v>
      </c>
      <c r="B1641" s="403">
        <v>43474.684027777781</v>
      </c>
      <c r="C1641" t="s">
        <v>96</v>
      </c>
      <c r="D1641">
        <v>0.01</v>
      </c>
      <c r="E1641" t="s">
        <v>257</v>
      </c>
      <c r="F1641">
        <v>1.1536</v>
      </c>
      <c r="I1641" s="403">
        <v>43474.738194444442</v>
      </c>
      <c r="J1641">
        <v>1.1536</v>
      </c>
      <c r="K1641">
        <v>0</v>
      </c>
      <c r="M1641">
        <v>0</v>
      </c>
      <c r="N1641">
        <v>0</v>
      </c>
      <c r="O1641">
        <v>1110</v>
      </c>
      <c r="P1641" t="s">
        <v>567</v>
      </c>
      <c r="Q1641">
        <v>652</v>
      </c>
      <c r="R1641" t="s">
        <v>96</v>
      </c>
    </row>
    <row r="1642" spans="1:18">
      <c r="A1642" s="542">
        <v>1640</v>
      </c>
      <c r="B1642" s="403">
        <v>43474.692361111112</v>
      </c>
      <c r="C1642" t="s">
        <v>96</v>
      </c>
      <c r="D1642">
        <v>0.01</v>
      </c>
      <c r="E1642" t="s">
        <v>257</v>
      </c>
      <c r="F1642">
        <v>1.1523000000000001</v>
      </c>
      <c r="I1642" s="403">
        <v>43474.738194444442</v>
      </c>
      <c r="J1642">
        <v>1.1536</v>
      </c>
      <c r="K1642">
        <v>0</v>
      </c>
      <c r="M1642">
        <v>0</v>
      </c>
      <c r="N1642">
        <v>1.3</v>
      </c>
      <c r="O1642">
        <v>1110</v>
      </c>
      <c r="P1642" t="s">
        <v>671</v>
      </c>
      <c r="Q1642">
        <v>652</v>
      </c>
      <c r="R1642" t="s">
        <v>96</v>
      </c>
    </row>
    <row r="1643" spans="1:18">
      <c r="A1643" s="542">
        <v>1641</v>
      </c>
      <c r="B1643" s="403">
        <v>43474.706944444442</v>
      </c>
      <c r="C1643" t="s">
        <v>96</v>
      </c>
      <c r="D1643">
        <v>0.01</v>
      </c>
      <c r="E1643" t="s">
        <v>257</v>
      </c>
      <c r="F1643">
        <v>1.151</v>
      </c>
      <c r="I1643" s="403">
        <v>43474.738194444442</v>
      </c>
      <c r="J1643">
        <v>1.1536</v>
      </c>
      <c r="K1643">
        <v>0</v>
      </c>
      <c r="M1643">
        <v>0</v>
      </c>
      <c r="N1643">
        <v>2.6</v>
      </c>
      <c r="O1643">
        <v>1110</v>
      </c>
      <c r="P1643" t="s">
        <v>672</v>
      </c>
      <c r="Q1643">
        <v>652</v>
      </c>
      <c r="R1643" t="s">
        <v>96</v>
      </c>
    </row>
    <row r="1644" spans="1:18">
      <c r="A1644" s="542">
        <v>1642</v>
      </c>
      <c r="B1644" s="403">
        <v>43474.744444444441</v>
      </c>
      <c r="C1644" t="s">
        <v>96</v>
      </c>
      <c r="D1644">
        <v>0.01</v>
      </c>
      <c r="E1644" t="s">
        <v>257</v>
      </c>
      <c r="F1644">
        <v>1.1531</v>
      </c>
      <c r="I1644" s="403">
        <v>43474.833333333336</v>
      </c>
      <c r="J1644">
        <v>1.1543000000000001</v>
      </c>
      <c r="K1644">
        <v>0</v>
      </c>
      <c r="M1644">
        <v>0</v>
      </c>
      <c r="N1644">
        <v>1.2</v>
      </c>
      <c r="O1644">
        <v>1110</v>
      </c>
      <c r="P1644" t="s">
        <v>567</v>
      </c>
      <c r="Q1644">
        <v>653</v>
      </c>
      <c r="R1644" t="s">
        <v>96</v>
      </c>
    </row>
    <row r="1645" spans="1:18">
      <c r="A1645" s="542">
        <v>1644</v>
      </c>
      <c r="B1645" s="403">
        <v>43474.844444444447</v>
      </c>
      <c r="C1645" t="s">
        <v>96</v>
      </c>
      <c r="D1645">
        <v>0.01</v>
      </c>
      <c r="E1645" t="s">
        <v>257</v>
      </c>
      <c r="F1645">
        <v>1.1535</v>
      </c>
      <c r="I1645" s="403">
        <v>43474.850694444445</v>
      </c>
      <c r="J1645">
        <v>1.1547000000000001</v>
      </c>
      <c r="K1645">
        <v>0</v>
      </c>
      <c r="M1645">
        <v>0</v>
      </c>
      <c r="N1645">
        <v>1.2</v>
      </c>
      <c r="O1645">
        <v>1110</v>
      </c>
      <c r="P1645" t="s">
        <v>567</v>
      </c>
      <c r="Q1645">
        <v>654</v>
      </c>
      <c r="R1645" t="s">
        <v>96</v>
      </c>
    </row>
    <row r="1646" spans="1:18">
      <c r="A1646" s="542">
        <v>1645</v>
      </c>
      <c r="B1646" s="403">
        <v>43474.861805555556</v>
      </c>
      <c r="C1646" t="s">
        <v>96</v>
      </c>
      <c r="D1646">
        <v>0.01</v>
      </c>
      <c r="E1646" t="s">
        <v>257</v>
      </c>
      <c r="F1646">
        <v>1.1539999999999999</v>
      </c>
      <c r="I1646" s="403">
        <v>43474.900694444441</v>
      </c>
      <c r="J1646">
        <v>1.1552</v>
      </c>
      <c r="K1646">
        <v>0</v>
      </c>
      <c r="M1646">
        <v>0</v>
      </c>
      <c r="N1646">
        <v>1.2</v>
      </c>
      <c r="O1646">
        <v>1110</v>
      </c>
      <c r="P1646" t="s">
        <v>567</v>
      </c>
      <c r="Q1646">
        <v>655</v>
      </c>
      <c r="R1646" t="s">
        <v>96</v>
      </c>
    </row>
    <row r="1647" spans="1:18">
      <c r="A1647" s="542">
        <v>1646</v>
      </c>
      <c r="B1647" s="403">
        <v>43475.04583333333</v>
      </c>
      <c r="C1647" t="s">
        <v>96</v>
      </c>
      <c r="D1647">
        <v>0.01</v>
      </c>
      <c r="E1647" t="s">
        <v>257</v>
      </c>
      <c r="F1647">
        <v>1.1552</v>
      </c>
      <c r="I1647" s="403">
        <v>43475.179861111108</v>
      </c>
      <c r="J1647">
        <v>1.1564000000000001</v>
      </c>
      <c r="K1647">
        <v>0</v>
      </c>
      <c r="M1647">
        <v>0</v>
      </c>
      <c r="N1647">
        <v>1.2</v>
      </c>
      <c r="O1647">
        <v>1110</v>
      </c>
      <c r="P1647" t="s">
        <v>579</v>
      </c>
      <c r="Q1647">
        <v>656</v>
      </c>
      <c r="R1647" t="s">
        <v>96</v>
      </c>
    </row>
    <row r="1648" spans="1:18">
      <c r="A1648" s="542">
        <v>1647</v>
      </c>
      <c r="B1648" s="403">
        <v>43475.333333333336</v>
      </c>
      <c r="C1648" t="s">
        <v>96</v>
      </c>
      <c r="D1648">
        <v>0.01</v>
      </c>
      <c r="E1648" t="s">
        <v>257</v>
      </c>
      <c r="F1648">
        <v>1.1552</v>
      </c>
      <c r="I1648" s="403">
        <v>43476.350694444445</v>
      </c>
      <c r="J1648">
        <v>1.1531</v>
      </c>
      <c r="K1648">
        <v>0</v>
      </c>
      <c r="M1648">
        <v>-0.12</v>
      </c>
      <c r="N1648">
        <v>-2.2200000000000002</v>
      </c>
      <c r="O1648">
        <v>1110</v>
      </c>
      <c r="P1648" t="s">
        <v>579</v>
      </c>
      <c r="Q1648">
        <v>657</v>
      </c>
      <c r="R1648" t="s">
        <v>96</v>
      </c>
    </row>
    <row r="1649" spans="1:18">
      <c r="A1649" s="542">
        <v>1648</v>
      </c>
      <c r="B1649" s="403">
        <v>43475.368750000001</v>
      </c>
      <c r="C1649" t="s">
        <v>96</v>
      </c>
      <c r="D1649">
        <v>0.01</v>
      </c>
      <c r="E1649" t="s">
        <v>257</v>
      </c>
      <c r="F1649">
        <v>1.1539999999999999</v>
      </c>
      <c r="I1649" s="403">
        <v>43476.350694444445</v>
      </c>
      <c r="J1649">
        <v>1.1531</v>
      </c>
      <c r="K1649">
        <v>0</v>
      </c>
      <c r="M1649">
        <v>-0.12</v>
      </c>
      <c r="N1649">
        <v>-1.02</v>
      </c>
      <c r="O1649">
        <v>1110</v>
      </c>
      <c r="P1649" t="s">
        <v>1151</v>
      </c>
      <c r="Q1649">
        <v>657</v>
      </c>
      <c r="R1649" t="s">
        <v>96</v>
      </c>
    </row>
    <row r="1650" spans="1:18">
      <c r="A1650" s="542">
        <v>1649</v>
      </c>
      <c r="B1650" s="403">
        <v>43475.427083333336</v>
      </c>
      <c r="C1650" t="s">
        <v>96</v>
      </c>
      <c r="D1650">
        <v>0.01</v>
      </c>
      <c r="E1650" t="s">
        <v>257</v>
      </c>
      <c r="F1650">
        <v>1.1526000000000001</v>
      </c>
      <c r="I1650" s="403">
        <v>43476.350694444445</v>
      </c>
      <c r="J1650">
        <v>1.1531</v>
      </c>
      <c r="K1650">
        <v>0</v>
      </c>
      <c r="M1650">
        <v>-0.12</v>
      </c>
      <c r="N1650">
        <v>0.38</v>
      </c>
      <c r="O1650">
        <v>1110</v>
      </c>
      <c r="P1650" t="s">
        <v>1150</v>
      </c>
      <c r="Q1650">
        <v>657</v>
      </c>
      <c r="R1650" t="s">
        <v>96</v>
      </c>
    </row>
    <row r="1651" spans="1:18">
      <c r="A1651" s="542">
        <v>1650</v>
      </c>
      <c r="B1651" s="403">
        <v>43475.736111111109</v>
      </c>
      <c r="C1651" t="s">
        <v>96</v>
      </c>
      <c r="D1651">
        <v>0.02</v>
      </c>
      <c r="E1651" t="s">
        <v>257</v>
      </c>
      <c r="F1651">
        <v>1.1512</v>
      </c>
      <c r="I1651" s="403">
        <v>43476.350694444445</v>
      </c>
      <c r="J1651">
        <v>1.1531</v>
      </c>
      <c r="K1651">
        <v>0</v>
      </c>
      <c r="M1651">
        <v>-0.25</v>
      </c>
      <c r="N1651">
        <v>3.55</v>
      </c>
      <c r="O1651">
        <v>1110</v>
      </c>
      <c r="P1651" t="s">
        <v>1149</v>
      </c>
      <c r="Q1651">
        <v>657</v>
      </c>
      <c r="R1651" t="s">
        <v>96</v>
      </c>
    </row>
    <row r="1652" spans="1:18">
      <c r="A1652" s="542">
        <v>1651</v>
      </c>
      <c r="B1652" s="403">
        <v>43475.811111111114</v>
      </c>
      <c r="C1652" t="s">
        <v>96</v>
      </c>
      <c r="D1652">
        <v>0.03</v>
      </c>
      <c r="E1652" t="s">
        <v>257</v>
      </c>
      <c r="F1652">
        <v>1.1491</v>
      </c>
      <c r="I1652" s="403">
        <v>43476.350694444445</v>
      </c>
      <c r="J1652">
        <v>1.1531</v>
      </c>
      <c r="K1652">
        <v>0</v>
      </c>
      <c r="M1652">
        <v>-0.37</v>
      </c>
      <c r="N1652">
        <v>11.63</v>
      </c>
      <c r="O1652">
        <v>1110</v>
      </c>
      <c r="P1652" t="s">
        <v>1148</v>
      </c>
      <c r="Q1652">
        <v>657</v>
      </c>
      <c r="R1652" t="s">
        <v>96</v>
      </c>
    </row>
    <row r="1653" spans="1:18">
      <c r="A1653" s="542">
        <v>1652</v>
      </c>
      <c r="B1653" s="403">
        <v>43476.386111111111</v>
      </c>
      <c r="C1653" t="s">
        <v>96</v>
      </c>
      <c r="D1653">
        <v>0.01</v>
      </c>
      <c r="E1653" t="s">
        <v>257</v>
      </c>
      <c r="F1653">
        <v>1.1523000000000001</v>
      </c>
      <c r="I1653" s="403">
        <v>43476.495138888888</v>
      </c>
      <c r="J1653">
        <v>1.1535</v>
      </c>
      <c r="K1653">
        <v>0</v>
      </c>
      <c r="M1653">
        <v>0</v>
      </c>
      <c r="N1653">
        <v>1.2</v>
      </c>
      <c r="O1653">
        <v>1110</v>
      </c>
      <c r="P1653" t="s">
        <v>579</v>
      </c>
      <c r="Q1653">
        <v>658</v>
      </c>
      <c r="R1653" t="s">
        <v>96</v>
      </c>
    </row>
    <row r="1654" spans="1:18">
      <c r="A1654" s="542">
        <v>1653</v>
      </c>
      <c r="B1654" s="403">
        <v>43476.502083333333</v>
      </c>
      <c r="C1654" t="s">
        <v>96</v>
      </c>
      <c r="D1654">
        <v>0.01</v>
      </c>
      <c r="E1654" t="s">
        <v>257</v>
      </c>
      <c r="F1654">
        <v>1.1529</v>
      </c>
      <c r="I1654" s="403">
        <v>43490.654861111114</v>
      </c>
      <c r="J1654">
        <v>1.1379999999999999</v>
      </c>
      <c r="K1654">
        <v>0</v>
      </c>
      <c r="M1654">
        <v>-1.7</v>
      </c>
      <c r="N1654">
        <v>-16.600000000000001</v>
      </c>
      <c r="O1654">
        <v>1110</v>
      </c>
      <c r="P1654" t="s">
        <v>579</v>
      </c>
      <c r="Q1654">
        <v>659</v>
      </c>
      <c r="R1654" t="s">
        <v>96</v>
      </c>
    </row>
    <row r="1655" spans="1:18">
      <c r="A1655" s="542">
        <v>1654</v>
      </c>
      <c r="B1655" s="403">
        <v>43476.629861111112</v>
      </c>
      <c r="C1655" t="s">
        <v>96</v>
      </c>
      <c r="D1655">
        <v>0.01</v>
      </c>
      <c r="E1655" t="s">
        <v>257</v>
      </c>
      <c r="F1655">
        <v>1.1516999999999999</v>
      </c>
      <c r="I1655" s="403">
        <v>43490.654861111114</v>
      </c>
      <c r="J1655">
        <v>1.1379999999999999</v>
      </c>
      <c r="K1655">
        <v>0</v>
      </c>
      <c r="M1655">
        <v>-1.7</v>
      </c>
      <c r="N1655">
        <v>-15.4</v>
      </c>
      <c r="O1655">
        <v>1110</v>
      </c>
      <c r="P1655" t="s">
        <v>1113</v>
      </c>
      <c r="Q1655">
        <v>659</v>
      </c>
      <c r="R1655" t="s">
        <v>96</v>
      </c>
    </row>
    <row r="1656" spans="1:18">
      <c r="A1656" s="542">
        <v>1655</v>
      </c>
      <c r="B1656" s="403">
        <v>43476.633333333331</v>
      </c>
      <c r="C1656" t="s">
        <v>96</v>
      </c>
      <c r="D1656">
        <v>0.01</v>
      </c>
      <c r="E1656" t="s">
        <v>257</v>
      </c>
      <c r="F1656">
        <v>1.1503000000000001</v>
      </c>
      <c r="I1656" s="403">
        <v>43490.654861111114</v>
      </c>
      <c r="J1656">
        <v>1.1379999999999999</v>
      </c>
      <c r="K1656">
        <v>0</v>
      </c>
      <c r="M1656">
        <v>-1.7</v>
      </c>
      <c r="N1656">
        <v>-14</v>
      </c>
      <c r="O1656">
        <v>1110</v>
      </c>
      <c r="P1656" t="s">
        <v>1112</v>
      </c>
      <c r="Q1656">
        <v>659</v>
      </c>
      <c r="R1656" t="s">
        <v>96</v>
      </c>
    </row>
    <row r="1657" spans="1:18">
      <c r="A1657" s="542">
        <v>1656</v>
      </c>
      <c r="B1657" s="403">
        <v>43476.636805555558</v>
      </c>
      <c r="C1657" t="s">
        <v>96</v>
      </c>
      <c r="D1657">
        <v>0.02</v>
      </c>
      <c r="E1657" t="s">
        <v>257</v>
      </c>
      <c r="F1657">
        <v>1.1489</v>
      </c>
      <c r="I1657" s="403">
        <v>43490.654861111114</v>
      </c>
      <c r="J1657">
        <v>1.1379999999999999</v>
      </c>
      <c r="K1657">
        <v>0</v>
      </c>
      <c r="M1657">
        <v>-3.48</v>
      </c>
      <c r="N1657">
        <v>-25.28</v>
      </c>
      <c r="O1657">
        <v>1110</v>
      </c>
      <c r="P1657" t="s">
        <v>1116</v>
      </c>
      <c r="Q1657">
        <v>659</v>
      </c>
      <c r="R1657" t="s">
        <v>96</v>
      </c>
    </row>
    <row r="1658" spans="1:18">
      <c r="A1658" s="542">
        <v>1657</v>
      </c>
      <c r="B1658" s="403">
        <v>43476.65902777778</v>
      </c>
      <c r="C1658" t="s">
        <v>96</v>
      </c>
      <c r="D1658">
        <v>0.03</v>
      </c>
      <c r="E1658" t="s">
        <v>257</v>
      </c>
      <c r="F1658">
        <v>1.1460999999999999</v>
      </c>
      <c r="I1658" s="403">
        <v>43490.654861111114</v>
      </c>
      <c r="J1658">
        <v>1.1379999999999999</v>
      </c>
      <c r="K1658">
        <v>0</v>
      </c>
      <c r="M1658">
        <v>-5.2</v>
      </c>
      <c r="N1658">
        <v>-29.5</v>
      </c>
      <c r="O1658">
        <v>1110</v>
      </c>
      <c r="P1658" t="s">
        <v>1117</v>
      </c>
      <c r="Q1658">
        <v>659</v>
      </c>
      <c r="R1658" t="s">
        <v>96</v>
      </c>
    </row>
    <row r="1659" spans="1:18">
      <c r="A1659" s="542">
        <v>1666</v>
      </c>
      <c r="B1659" s="403">
        <v>43480.427777777775</v>
      </c>
      <c r="C1659" t="s">
        <v>96</v>
      </c>
      <c r="D1659">
        <v>0.04</v>
      </c>
      <c r="E1659" t="s">
        <v>257</v>
      </c>
      <c r="F1659">
        <v>1.1434</v>
      </c>
      <c r="I1659" s="403">
        <v>43490.654861111114</v>
      </c>
      <c r="J1659">
        <v>1.1379999999999999</v>
      </c>
      <c r="K1659">
        <v>0</v>
      </c>
      <c r="M1659">
        <v>-5.98</v>
      </c>
      <c r="N1659">
        <v>-27.58</v>
      </c>
      <c r="O1659">
        <v>1110</v>
      </c>
      <c r="P1659" t="s">
        <v>1115</v>
      </c>
      <c r="Q1659">
        <v>659</v>
      </c>
      <c r="R1659" t="s">
        <v>96</v>
      </c>
    </row>
    <row r="1660" spans="1:18">
      <c r="A1660" s="542">
        <v>1668</v>
      </c>
      <c r="B1660" s="403">
        <v>43480.54791666667</v>
      </c>
      <c r="C1660" t="s">
        <v>96</v>
      </c>
      <c r="D1660">
        <v>0.06</v>
      </c>
      <c r="E1660" t="s">
        <v>257</v>
      </c>
      <c r="F1660">
        <v>1.1415</v>
      </c>
      <c r="I1660" s="403">
        <v>43490.654861111114</v>
      </c>
      <c r="J1660">
        <v>1.1379999999999999</v>
      </c>
      <c r="K1660">
        <v>0</v>
      </c>
      <c r="M1660">
        <v>-8.9</v>
      </c>
      <c r="N1660">
        <v>-29.9</v>
      </c>
      <c r="O1660">
        <v>1110</v>
      </c>
      <c r="P1660" t="s">
        <v>1114</v>
      </c>
      <c r="Q1660">
        <v>659</v>
      </c>
      <c r="R1660" t="s">
        <v>96</v>
      </c>
    </row>
    <row r="1661" spans="1:18">
      <c r="A1661" s="542">
        <v>1672</v>
      </c>
      <c r="B1661" s="403">
        <v>43480.736805555556</v>
      </c>
      <c r="C1661" t="s">
        <v>96</v>
      </c>
      <c r="D1661">
        <v>0.09</v>
      </c>
      <c r="E1661" t="s">
        <v>257</v>
      </c>
      <c r="F1661">
        <v>1.1392</v>
      </c>
      <c r="I1661" s="403">
        <v>43490.654861111114</v>
      </c>
      <c r="J1661">
        <v>1.1379999999999999</v>
      </c>
      <c r="K1661">
        <v>0</v>
      </c>
      <c r="M1661">
        <v>-13.42</v>
      </c>
      <c r="N1661">
        <v>-24.22</v>
      </c>
      <c r="O1661">
        <v>1110</v>
      </c>
      <c r="P1661" t="s">
        <v>1111</v>
      </c>
      <c r="Q1661">
        <v>659</v>
      </c>
      <c r="R1661" t="s">
        <v>96</v>
      </c>
    </row>
    <row r="1662" spans="1:18">
      <c r="A1662" s="542">
        <v>1685</v>
      </c>
      <c r="B1662" s="403">
        <v>43483.688194444447</v>
      </c>
      <c r="C1662" t="s">
        <v>96</v>
      </c>
      <c r="D1662">
        <v>0.13</v>
      </c>
      <c r="E1662" t="s">
        <v>257</v>
      </c>
      <c r="F1662">
        <v>1.1364000000000001</v>
      </c>
      <c r="I1662" s="403">
        <v>43490.654861111114</v>
      </c>
      <c r="J1662">
        <v>1.1379999999999999</v>
      </c>
      <c r="K1662">
        <v>0</v>
      </c>
      <c r="M1662">
        <v>-11.28</v>
      </c>
      <c r="N1662">
        <v>9.52</v>
      </c>
      <c r="O1662">
        <v>1110</v>
      </c>
      <c r="P1662" t="s">
        <v>1110</v>
      </c>
      <c r="Q1662">
        <v>659</v>
      </c>
      <c r="R1662" t="s">
        <v>96</v>
      </c>
    </row>
    <row r="1663" spans="1:18">
      <c r="A1663" s="542">
        <v>1698</v>
      </c>
      <c r="B1663" s="403">
        <v>43489.507638888892</v>
      </c>
      <c r="C1663" t="s">
        <v>96</v>
      </c>
      <c r="D1663">
        <v>0.2</v>
      </c>
      <c r="E1663" t="s">
        <v>257</v>
      </c>
      <c r="F1663">
        <v>1.1332</v>
      </c>
      <c r="I1663" s="403">
        <v>43490.654861111114</v>
      </c>
      <c r="J1663">
        <v>1.1379999999999999</v>
      </c>
      <c r="K1663">
        <v>0</v>
      </c>
      <c r="M1663">
        <v>-2.48</v>
      </c>
      <c r="N1663">
        <v>93.52</v>
      </c>
      <c r="O1663">
        <v>1110</v>
      </c>
      <c r="P1663" t="s">
        <v>1109</v>
      </c>
      <c r="Q1663">
        <v>659</v>
      </c>
      <c r="R1663" t="s">
        <v>96</v>
      </c>
    </row>
    <row r="1664" spans="1:18">
      <c r="A1664" s="542">
        <v>1706</v>
      </c>
      <c r="B1664" s="403">
        <v>43489.84375</v>
      </c>
      <c r="C1664" t="s">
        <v>96</v>
      </c>
      <c r="D1664">
        <v>0.32</v>
      </c>
      <c r="E1664" t="s">
        <v>257</v>
      </c>
      <c r="F1664">
        <v>1.1293</v>
      </c>
      <c r="I1664" s="403">
        <v>43490.654861111114</v>
      </c>
      <c r="J1664">
        <v>1.1379999999999999</v>
      </c>
      <c r="K1664">
        <v>0</v>
      </c>
      <c r="M1664">
        <v>-3.97</v>
      </c>
      <c r="N1664">
        <v>274.43</v>
      </c>
      <c r="O1664">
        <v>1110</v>
      </c>
      <c r="P1664" t="s">
        <v>1108</v>
      </c>
      <c r="Q1664">
        <v>659</v>
      </c>
      <c r="R1664" t="s">
        <v>96</v>
      </c>
    </row>
    <row r="1665" spans="1:18">
      <c r="A1665" s="542">
        <v>1658</v>
      </c>
      <c r="B1665" s="403">
        <v>43476.662499999999</v>
      </c>
      <c r="C1665" t="s">
        <v>97</v>
      </c>
      <c r="D1665">
        <v>0.01</v>
      </c>
      <c r="E1665" t="s">
        <v>257</v>
      </c>
      <c r="F1665">
        <v>1.1465000000000001</v>
      </c>
      <c r="I1665" s="403">
        <v>43476.887499999997</v>
      </c>
      <c r="J1665">
        <v>1.1459999999999999</v>
      </c>
      <c r="K1665">
        <v>0</v>
      </c>
      <c r="M1665">
        <v>0</v>
      </c>
      <c r="N1665">
        <v>0.5</v>
      </c>
      <c r="O1665">
        <v>1110</v>
      </c>
      <c r="P1665" t="s">
        <v>579</v>
      </c>
      <c r="Q1665">
        <v>660</v>
      </c>
      <c r="R1665" t="s">
        <v>97</v>
      </c>
    </row>
    <row r="1666" spans="1:18">
      <c r="A1666" s="542">
        <v>1659</v>
      </c>
      <c r="B1666" s="403">
        <v>43476.697222222225</v>
      </c>
      <c r="C1666" t="s">
        <v>97</v>
      </c>
      <c r="D1666">
        <v>0.01</v>
      </c>
      <c r="E1666" t="s">
        <v>257</v>
      </c>
      <c r="F1666">
        <v>1.1477999999999999</v>
      </c>
      <c r="I1666" s="403">
        <v>43476.887499999997</v>
      </c>
      <c r="J1666">
        <v>1.1459999999999999</v>
      </c>
      <c r="K1666">
        <v>0</v>
      </c>
      <c r="M1666">
        <v>0</v>
      </c>
      <c r="N1666">
        <v>1.8</v>
      </c>
      <c r="O1666">
        <v>1110</v>
      </c>
      <c r="P1666" t="s">
        <v>1138</v>
      </c>
      <c r="Q1666">
        <v>660</v>
      </c>
      <c r="R1666" t="s">
        <v>97</v>
      </c>
    </row>
    <row r="1667" spans="1:18">
      <c r="A1667" s="542">
        <v>1660</v>
      </c>
      <c r="B1667" s="403">
        <v>43479.043749999997</v>
      </c>
      <c r="C1667" t="s">
        <v>97</v>
      </c>
      <c r="D1667">
        <v>0.01</v>
      </c>
      <c r="E1667" t="s">
        <v>257</v>
      </c>
      <c r="F1667">
        <v>1.1463000000000001</v>
      </c>
      <c r="I1667" s="403">
        <v>43479.345833333333</v>
      </c>
      <c r="J1667">
        <v>1.1457999999999999</v>
      </c>
      <c r="K1667">
        <v>0</v>
      </c>
      <c r="M1667">
        <v>0</v>
      </c>
      <c r="N1667">
        <v>0.5</v>
      </c>
      <c r="O1667">
        <v>1110</v>
      </c>
      <c r="P1667" t="s">
        <v>579</v>
      </c>
      <c r="Q1667">
        <v>661</v>
      </c>
      <c r="R1667" t="s">
        <v>97</v>
      </c>
    </row>
    <row r="1668" spans="1:18">
      <c r="A1668" s="542">
        <v>1661</v>
      </c>
      <c r="B1668" s="403">
        <v>43479.119444444441</v>
      </c>
      <c r="C1668" t="s">
        <v>97</v>
      </c>
      <c r="D1668">
        <v>0.01</v>
      </c>
      <c r="E1668" t="s">
        <v>257</v>
      </c>
      <c r="F1668">
        <v>1.1476</v>
      </c>
      <c r="I1668" s="403">
        <v>43479.345833333333</v>
      </c>
      <c r="J1668">
        <v>1.1457999999999999</v>
      </c>
      <c r="K1668">
        <v>0</v>
      </c>
      <c r="M1668">
        <v>0</v>
      </c>
      <c r="N1668">
        <v>1.8</v>
      </c>
      <c r="O1668">
        <v>1110</v>
      </c>
      <c r="P1668" t="s">
        <v>1137</v>
      </c>
      <c r="Q1668">
        <v>661</v>
      </c>
      <c r="R1668" t="s">
        <v>97</v>
      </c>
    </row>
    <row r="1669" spans="1:18">
      <c r="A1669" s="542">
        <v>1662</v>
      </c>
      <c r="B1669" s="403">
        <v>43479.350694444445</v>
      </c>
      <c r="C1669" t="s">
        <v>97</v>
      </c>
      <c r="D1669">
        <v>0.01</v>
      </c>
      <c r="E1669" t="s">
        <v>257</v>
      </c>
      <c r="F1669">
        <v>1.1459999999999999</v>
      </c>
      <c r="I1669" s="403">
        <v>43479.465277777781</v>
      </c>
      <c r="J1669">
        <v>1.1454</v>
      </c>
      <c r="K1669">
        <v>0</v>
      </c>
      <c r="M1669">
        <v>0</v>
      </c>
      <c r="N1669">
        <v>0.6</v>
      </c>
      <c r="O1669">
        <v>1110</v>
      </c>
      <c r="P1669" t="s">
        <v>579</v>
      </c>
      <c r="Q1669">
        <v>662</v>
      </c>
      <c r="R1669" t="s">
        <v>97</v>
      </c>
    </row>
    <row r="1670" spans="1:18">
      <c r="A1670" s="542">
        <v>1663</v>
      </c>
      <c r="B1670" s="403">
        <v>43479.365277777775</v>
      </c>
      <c r="C1670" t="s">
        <v>97</v>
      </c>
      <c r="D1670">
        <v>0.01</v>
      </c>
      <c r="E1670" t="s">
        <v>257</v>
      </c>
      <c r="F1670">
        <v>1.1472</v>
      </c>
      <c r="I1670" s="403">
        <v>43479.465277777781</v>
      </c>
      <c r="J1670">
        <v>1.1454</v>
      </c>
      <c r="K1670">
        <v>0</v>
      </c>
      <c r="M1670">
        <v>0</v>
      </c>
      <c r="N1670">
        <v>1.8</v>
      </c>
      <c r="O1670">
        <v>1110</v>
      </c>
      <c r="P1670" t="s">
        <v>1136</v>
      </c>
      <c r="Q1670">
        <v>662</v>
      </c>
      <c r="R1670" t="s">
        <v>97</v>
      </c>
    </row>
    <row r="1671" spans="1:18">
      <c r="A1671" s="542">
        <v>1664</v>
      </c>
      <c r="B1671" s="403">
        <v>43479.49722222222</v>
      </c>
      <c r="C1671" t="s">
        <v>97</v>
      </c>
      <c r="D1671">
        <v>0.01</v>
      </c>
      <c r="E1671" t="s">
        <v>257</v>
      </c>
      <c r="F1671">
        <v>1.1464000000000001</v>
      </c>
      <c r="I1671" s="403">
        <v>43480.383333333331</v>
      </c>
      <c r="J1671">
        <v>1.1458999999999999</v>
      </c>
      <c r="K1671">
        <v>0</v>
      </c>
      <c r="M1671">
        <v>0.02</v>
      </c>
      <c r="N1671">
        <v>0.52</v>
      </c>
      <c r="O1671">
        <v>1110</v>
      </c>
      <c r="P1671" t="s">
        <v>579</v>
      </c>
      <c r="Q1671">
        <v>663</v>
      </c>
      <c r="R1671" t="s">
        <v>97</v>
      </c>
    </row>
    <row r="1672" spans="1:18">
      <c r="A1672" s="542">
        <v>1665</v>
      </c>
      <c r="B1672" s="403">
        <v>43479.704861111109</v>
      </c>
      <c r="C1672" t="s">
        <v>97</v>
      </c>
      <c r="D1672">
        <v>0.01</v>
      </c>
      <c r="E1672" t="s">
        <v>257</v>
      </c>
      <c r="F1672">
        <v>1.1476999999999999</v>
      </c>
      <c r="I1672" s="403">
        <v>43480.383333333331</v>
      </c>
      <c r="J1672">
        <v>1.1458999999999999</v>
      </c>
      <c r="K1672">
        <v>0</v>
      </c>
      <c r="M1672">
        <v>0.02</v>
      </c>
      <c r="N1672">
        <v>1.82</v>
      </c>
      <c r="O1672">
        <v>1110</v>
      </c>
      <c r="P1672" t="s">
        <v>1135</v>
      </c>
      <c r="Q1672">
        <v>663</v>
      </c>
      <c r="R1672" t="s">
        <v>97</v>
      </c>
    </row>
    <row r="1673" spans="1:18">
      <c r="A1673" s="542">
        <v>1667</v>
      </c>
      <c r="B1673" s="403">
        <v>43480.44027777778</v>
      </c>
      <c r="C1673" t="s">
        <v>97</v>
      </c>
      <c r="D1673">
        <v>0.01</v>
      </c>
      <c r="E1673" t="s">
        <v>257</v>
      </c>
      <c r="F1673">
        <v>1.143</v>
      </c>
      <c r="I1673" s="403">
        <v>43480.547222222223</v>
      </c>
      <c r="J1673">
        <v>1.1417999999999999</v>
      </c>
      <c r="K1673">
        <v>0</v>
      </c>
      <c r="M1673">
        <v>0</v>
      </c>
      <c r="N1673">
        <v>1.2</v>
      </c>
      <c r="O1673">
        <v>1110</v>
      </c>
      <c r="P1673" t="s">
        <v>579</v>
      </c>
      <c r="Q1673">
        <v>664</v>
      </c>
      <c r="R1673" t="s">
        <v>97</v>
      </c>
    </row>
    <row r="1674" spans="1:18">
      <c r="A1674" s="542">
        <v>1669</v>
      </c>
      <c r="B1674" s="403">
        <v>43480.605555555558</v>
      </c>
      <c r="C1674" t="s">
        <v>97</v>
      </c>
      <c r="D1674">
        <v>0.01</v>
      </c>
      <c r="E1674" t="s">
        <v>257</v>
      </c>
      <c r="F1674">
        <v>1.1426000000000001</v>
      </c>
      <c r="I1674" s="403">
        <v>43480.710416666669</v>
      </c>
      <c r="J1674">
        <v>1.1426000000000001</v>
      </c>
      <c r="K1674">
        <v>0</v>
      </c>
      <c r="M1674">
        <v>0</v>
      </c>
      <c r="N1674">
        <v>0</v>
      </c>
      <c r="O1674">
        <v>1110</v>
      </c>
      <c r="P1674" t="s">
        <v>567</v>
      </c>
      <c r="Q1674">
        <v>665</v>
      </c>
      <c r="R1674" t="s">
        <v>97</v>
      </c>
    </row>
    <row r="1675" spans="1:18">
      <c r="A1675" s="542">
        <v>1670</v>
      </c>
      <c r="B1675" s="403">
        <v>43480.611805555556</v>
      </c>
      <c r="C1675" t="s">
        <v>97</v>
      </c>
      <c r="D1675">
        <v>0.01</v>
      </c>
      <c r="E1675" t="s">
        <v>257</v>
      </c>
      <c r="F1675">
        <v>1.1438999999999999</v>
      </c>
      <c r="I1675" s="403">
        <v>43480.710416666669</v>
      </c>
      <c r="J1675">
        <v>1.1426000000000001</v>
      </c>
      <c r="K1675">
        <v>0</v>
      </c>
      <c r="M1675">
        <v>0</v>
      </c>
      <c r="N1675">
        <v>1.3</v>
      </c>
      <c r="O1675">
        <v>1110</v>
      </c>
      <c r="P1675" t="s">
        <v>673</v>
      </c>
      <c r="Q1675">
        <v>665</v>
      </c>
      <c r="R1675" t="s">
        <v>97</v>
      </c>
    </row>
    <row r="1676" spans="1:18">
      <c r="A1676" s="542">
        <v>1671</v>
      </c>
      <c r="B1676" s="403">
        <v>43480.665277777778</v>
      </c>
      <c r="C1676" t="s">
        <v>97</v>
      </c>
      <c r="D1676">
        <v>0.01</v>
      </c>
      <c r="E1676" t="s">
        <v>257</v>
      </c>
      <c r="F1676">
        <v>1.1452</v>
      </c>
      <c r="I1676" s="403">
        <v>43480.710416666669</v>
      </c>
      <c r="J1676">
        <v>1.1426000000000001</v>
      </c>
      <c r="K1676">
        <v>0</v>
      </c>
      <c r="M1676">
        <v>0</v>
      </c>
      <c r="N1676">
        <v>2.6</v>
      </c>
      <c r="O1676">
        <v>1110</v>
      </c>
      <c r="P1676" t="s">
        <v>674</v>
      </c>
      <c r="Q1676">
        <v>665</v>
      </c>
      <c r="R1676" t="s">
        <v>97</v>
      </c>
    </row>
    <row r="1677" spans="1:18">
      <c r="A1677" s="542">
        <v>1673</v>
      </c>
      <c r="B1677" s="403">
        <v>43480.742361111108</v>
      </c>
      <c r="C1677" t="s">
        <v>97</v>
      </c>
      <c r="D1677">
        <v>0.01</v>
      </c>
      <c r="E1677" t="s">
        <v>257</v>
      </c>
      <c r="F1677">
        <v>1.1388</v>
      </c>
      <c r="I1677" s="403">
        <v>43481.523611111108</v>
      </c>
      <c r="J1677">
        <v>1.1388</v>
      </c>
      <c r="K1677">
        <v>0</v>
      </c>
      <c r="M1677">
        <v>0.02</v>
      </c>
      <c r="N1677">
        <v>0.02</v>
      </c>
      <c r="O1677">
        <v>1110</v>
      </c>
      <c r="P1677" t="s">
        <v>579</v>
      </c>
      <c r="Q1677">
        <v>666</v>
      </c>
      <c r="R1677" t="s">
        <v>97</v>
      </c>
    </row>
    <row r="1678" spans="1:18">
      <c r="A1678" s="542">
        <v>1674</v>
      </c>
      <c r="B1678" s="403">
        <v>43480.874305555553</v>
      </c>
      <c r="C1678" t="s">
        <v>97</v>
      </c>
      <c r="D1678">
        <v>0.01</v>
      </c>
      <c r="E1678" t="s">
        <v>257</v>
      </c>
      <c r="F1678">
        <v>1.1400999999999999</v>
      </c>
      <c r="I1678" s="403">
        <v>43481.523611111108</v>
      </c>
      <c r="J1678">
        <v>1.1388</v>
      </c>
      <c r="K1678">
        <v>0</v>
      </c>
      <c r="M1678">
        <v>0.02</v>
      </c>
      <c r="N1678">
        <v>1.32</v>
      </c>
      <c r="O1678">
        <v>1110</v>
      </c>
      <c r="P1678" t="s">
        <v>1134</v>
      </c>
      <c r="Q1678">
        <v>666</v>
      </c>
      <c r="R1678" t="s">
        <v>97</v>
      </c>
    </row>
    <row r="1679" spans="1:18">
      <c r="A1679" s="542">
        <v>1675</v>
      </c>
      <c r="B1679" s="403">
        <v>43480.886111111111</v>
      </c>
      <c r="C1679" t="s">
        <v>97</v>
      </c>
      <c r="D1679">
        <v>0.01</v>
      </c>
      <c r="E1679" t="s">
        <v>257</v>
      </c>
      <c r="F1679">
        <v>1.1414</v>
      </c>
      <c r="I1679" s="403">
        <v>43481.523611111108</v>
      </c>
      <c r="J1679">
        <v>1.1388</v>
      </c>
      <c r="K1679">
        <v>0</v>
      </c>
      <c r="M1679">
        <v>0.02</v>
      </c>
      <c r="N1679">
        <v>2.62</v>
      </c>
      <c r="O1679">
        <v>1110</v>
      </c>
      <c r="P1679" t="s">
        <v>1133</v>
      </c>
      <c r="Q1679">
        <v>666</v>
      </c>
      <c r="R1679" t="s">
        <v>97</v>
      </c>
    </row>
    <row r="1680" spans="1:18">
      <c r="A1680" s="542">
        <v>1676</v>
      </c>
      <c r="B1680" s="403">
        <v>43481.536805555559</v>
      </c>
      <c r="C1680" t="s">
        <v>97</v>
      </c>
      <c r="D1680">
        <v>0.01</v>
      </c>
      <c r="E1680" t="s">
        <v>257</v>
      </c>
      <c r="F1680">
        <v>1.1380999999999999</v>
      </c>
      <c r="I1680" s="403">
        <v>43482.256249999999</v>
      </c>
      <c r="J1680">
        <v>1.1380999999999999</v>
      </c>
      <c r="K1680">
        <v>0</v>
      </c>
      <c r="M1680">
        <v>0.05</v>
      </c>
      <c r="N1680">
        <v>0.05</v>
      </c>
      <c r="O1680">
        <v>1110</v>
      </c>
      <c r="P1680" t="s">
        <v>579</v>
      </c>
      <c r="Q1680">
        <v>667</v>
      </c>
      <c r="R1680" t="s">
        <v>97</v>
      </c>
    </row>
    <row r="1681" spans="1:18">
      <c r="A1681" s="542">
        <v>1677</v>
      </c>
      <c r="B1681" s="403">
        <v>43481.570138888892</v>
      </c>
      <c r="C1681" t="s">
        <v>97</v>
      </c>
      <c r="D1681">
        <v>0.01</v>
      </c>
      <c r="E1681" t="s">
        <v>257</v>
      </c>
      <c r="F1681">
        <v>1.1393</v>
      </c>
      <c r="I1681" s="403">
        <v>43482.256249999999</v>
      </c>
      <c r="J1681">
        <v>1.1380999999999999</v>
      </c>
      <c r="K1681">
        <v>0</v>
      </c>
      <c r="M1681">
        <v>0.05</v>
      </c>
      <c r="N1681">
        <v>1.25</v>
      </c>
      <c r="O1681">
        <v>1110</v>
      </c>
      <c r="P1681" t="s">
        <v>1132</v>
      </c>
      <c r="Q1681">
        <v>667</v>
      </c>
      <c r="R1681" t="s">
        <v>97</v>
      </c>
    </row>
    <row r="1682" spans="1:18">
      <c r="A1682" s="542">
        <v>1678</v>
      </c>
      <c r="B1682" s="403">
        <v>43481.725694444445</v>
      </c>
      <c r="C1682" t="s">
        <v>97</v>
      </c>
      <c r="D1682">
        <v>0.01</v>
      </c>
      <c r="E1682" t="s">
        <v>257</v>
      </c>
      <c r="F1682">
        <v>1.1406000000000001</v>
      </c>
      <c r="I1682" s="403">
        <v>43482.256249999999</v>
      </c>
      <c r="J1682">
        <v>1.1380999999999999</v>
      </c>
      <c r="K1682">
        <v>0</v>
      </c>
      <c r="M1682">
        <v>0.05</v>
      </c>
      <c r="N1682">
        <v>2.5499999999999998</v>
      </c>
      <c r="O1682">
        <v>1110</v>
      </c>
      <c r="P1682" t="s">
        <v>1131</v>
      </c>
      <c r="Q1682">
        <v>667</v>
      </c>
      <c r="R1682" t="s">
        <v>97</v>
      </c>
    </row>
    <row r="1683" spans="1:18">
      <c r="A1683" s="542">
        <v>1679</v>
      </c>
      <c r="B1683" s="403">
        <v>43482.370833333334</v>
      </c>
      <c r="C1683" t="s">
        <v>97</v>
      </c>
      <c r="D1683">
        <v>0.01</v>
      </c>
      <c r="E1683" t="s">
        <v>257</v>
      </c>
      <c r="F1683">
        <v>1.1385000000000001</v>
      </c>
      <c r="I1683" s="403">
        <v>43482.692361111112</v>
      </c>
      <c r="J1683">
        <v>1.1379999999999999</v>
      </c>
      <c r="K1683">
        <v>0</v>
      </c>
      <c r="M1683">
        <v>0</v>
      </c>
      <c r="N1683">
        <v>0.5</v>
      </c>
      <c r="O1683">
        <v>1110</v>
      </c>
      <c r="P1683" t="s">
        <v>579</v>
      </c>
      <c r="Q1683">
        <v>668</v>
      </c>
      <c r="R1683" t="s">
        <v>97</v>
      </c>
    </row>
    <row r="1684" spans="1:18">
      <c r="A1684" s="542">
        <v>1680</v>
      </c>
      <c r="B1684" s="403">
        <v>43482.427083333336</v>
      </c>
      <c r="C1684" t="s">
        <v>97</v>
      </c>
      <c r="D1684">
        <v>0.01</v>
      </c>
      <c r="E1684" t="s">
        <v>257</v>
      </c>
      <c r="F1684">
        <v>1.1397999999999999</v>
      </c>
      <c r="I1684" s="403">
        <v>43482.692361111112</v>
      </c>
      <c r="J1684">
        <v>1.1379999999999999</v>
      </c>
      <c r="K1684">
        <v>0</v>
      </c>
      <c r="M1684">
        <v>0</v>
      </c>
      <c r="N1684">
        <v>1.8</v>
      </c>
      <c r="O1684">
        <v>1110</v>
      </c>
      <c r="P1684" t="s">
        <v>1130</v>
      </c>
      <c r="Q1684">
        <v>668</v>
      </c>
      <c r="R1684" t="s">
        <v>97</v>
      </c>
    </row>
    <row r="1685" spans="1:18">
      <c r="A1685" s="542">
        <v>1681</v>
      </c>
      <c r="B1685" s="403">
        <v>43482.706944444442</v>
      </c>
      <c r="C1685" t="s">
        <v>97</v>
      </c>
      <c r="D1685">
        <v>0.01</v>
      </c>
      <c r="E1685" t="s">
        <v>257</v>
      </c>
      <c r="F1685">
        <v>1.1378999999999999</v>
      </c>
      <c r="I1685" s="403">
        <v>43483.655555555553</v>
      </c>
      <c r="J1685">
        <v>1.1377999999999999</v>
      </c>
      <c r="K1685">
        <v>0</v>
      </c>
      <c r="M1685">
        <v>0.02</v>
      </c>
      <c r="N1685">
        <v>0.12</v>
      </c>
      <c r="O1685">
        <v>1110</v>
      </c>
      <c r="P1685" t="s">
        <v>579</v>
      </c>
      <c r="Q1685">
        <v>669</v>
      </c>
      <c r="R1685" t="s">
        <v>97</v>
      </c>
    </row>
    <row r="1686" spans="1:18">
      <c r="A1686" s="542">
        <v>1682</v>
      </c>
      <c r="B1686" s="403">
        <v>43482.724305555559</v>
      </c>
      <c r="C1686" t="s">
        <v>97</v>
      </c>
      <c r="D1686">
        <v>0.01</v>
      </c>
      <c r="E1686" t="s">
        <v>257</v>
      </c>
      <c r="F1686">
        <v>1.1391</v>
      </c>
      <c r="I1686" s="403">
        <v>43483.655555555553</v>
      </c>
      <c r="J1686">
        <v>1.1377999999999999</v>
      </c>
      <c r="K1686">
        <v>0</v>
      </c>
      <c r="M1686">
        <v>0.02</v>
      </c>
      <c r="N1686">
        <v>1.32</v>
      </c>
      <c r="O1686">
        <v>1110</v>
      </c>
      <c r="P1686" t="s">
        <v>1129</v>
      </c>
      <c r="Q1686">
        <v>669</v>
      </c>
      <c r="R1686" t="s">
        <v>97</v>
      </c>
    </row>
    <row r="1687" spans="1:18">
      <c r="A1687" s="542">
        <v>1683</v>
      </c>
      <c r="B1687" s="403">
        <v>43483.459722222222</v>
      </c>
      <c r="C1687" t="s">
        <v>97</v>
      </c>
      <c r="D1687">
        <v>0.01</v>
      </c>
      <c r="E1687" t="s">
        <v>257</v>
      </c>
      <c r="F1687">
        <v>1.1404000000000001</v>
      </c>
      <c r="I1687" s="403">
        <v>43483.655555555553</v>
      </c>
      <c r="J1687">
        <v>1.1377999999999999</v>
      </c>
      <c r="K1687">
        <v>0</v>
      </c>
      <c r="M1687">
        <v>0</v>
      </c>
      <c r="N1687">
        <v>2.6</v>
      </c>
      <c r="O1687">
        <v>1110</v>
      </c>
      <c r="P1687" t="s">
        <v>1128</v>
      </c>
      <c r="Q1687">
        <v>669</v>
      </c>
      <c r="R1687" t="s">
        <v>97</v>
      </c>
    </row>
    <row r="1688" spans="1:18">
      <c r="A1688" s="542">
        <v>1684</v>
      </c>
      <c r="B1688" s="403">
        <v>43483.661805555559</v>
      </c>
      <c r="C1688" t="s">
        <v>97</v>
      </c>
      <c r="D1688">
        <v>0.01</v>
      </c>
      <c r="E1688" t="s">
        <v>257</v>
      </c>
      <c r="F1688">
        <v>1.1382000000000001</v>
      </c>
      <c r="I1688" s="403">
        <v>43483.670138888891</v>
      </c>
      <c r="J1688">
        <v>1.1368</v>
      </c>
      <c r="K1688">
        <v>0</v>
      </c>
      <c r="M1688">
        <v>0</v>
      </c>
      <c r="N1688">
        <v>1.4</v>
      </c>
      <c r="O1688">
        <v>1110</v>
      </c>
      <c r="P1688" t="s">
        <v>581</v>
      </c>
      <c r="Q1688">
        <v>670</v>
      </c>
      <c r="R1688" t="s">
        <v>97</v>
      </c>
    </row>
    <row r="1689" spans="1:18">
      <c r="A1689" s="542">
        <v>1686</v>
      </c>
      <c r="B1689" s="403">
        <v>43483.737500000003</v>
      </c>
      <c r="C1689" t="s">
        <v>97</v>
      </c>
      <c r="D1689">
        <v>0.01</v>
      </c>
      <c r="E1689" t="s">
        <v>257</v>
      </c>
      <c r="F1689">
        <v>1.1362000000000001</v>
      </c>
      <c r="I1689" s="403">
        <v>43487.240972222222</v>
      </c>
      <c r="J1689">
        <v>1.1356999999999999</v>
      </c>
      <c r="K1689">
        <v>0</v>
      </c>
      <c r="M1689">
        <v>0.04</v>
      </c>
      <c r="N1689">
        <v>0.54</v>
      </c>
      <c r="O1689">
        <v>1110</v>
      </c>
      <c r="P1689" t="s">
        <v>579</v>
      </c>
      <c r="Q1689">
        <v>671</v>
      </c>
      <c r="R1689" t="s">
        <v>97</v>
      </c>
    </row>
    <row r="1690" spans="1:18">
      <c r="A1690" s="542">
        <v>1687</v>
      </c>
      <c r="B1690" s="403">
        <v>43486.051388888889</v>
      </c>
      <c r="C1690" t="s">
        <v>97</v>
      </c>
      <c r="D1690">
        <v>0.01</v>
      </c>
      <c r="E1690" t="s">
        <v>257</v>
      </c>
      <c r="F1690">
        <v>1.1375</v>
      </c>
      <c r="I1690" s="403">
        <v>43487.240972222222</v>
      </c>
      <c r="J1690">
        <v>1.1356999999999999</v>
      </c>
      <c r="K1690">
        <v>0</v>
      </c>
      <c r="M1690">
        <v>0.02</v>
      </c>
      <c r="N1690">
        <v>1.82</v>
      </c>
      <c r="O1690">
        <v>1110</v>
      </c>
      <c r="P1690" t="s">
        <v>1127</v>
      </c>
      <c r="Q1690">
        <v>671</v>
      </c>
      <c r="R1690" t="s">
        <v>97</v>
      </c>
    </row>
    <row r="1691" spans="1:18">
      <c r="A1691" s="542">
        <v>1688</v>
      </c>
      <c r="B1691" s="403">
        <v>43487.381249999999</v>
      </c>
      <c r="C1691" t="s">
        <v>97</v>
      </c>
      <c r="D1691">
        <v>0.01</v>
      </c>
      <c r="E1691" t="s">
        <v>257</v>
      </c>
      <c r="F1691">
        <v>1.1354</v>
      </c>
      <c r="I1691" s="403">
        <v>43487.601388888892</v>
      </c>
      <c r="J1691">
        <v>1.1348</v>
      </c>
      <c r="K1691">
        <v>0</v>
      </c>
      <c r="M1691">
        <v>0</v>
      </c>
      <c r="N1691">
        <v>0.6</v>
      </c>
      <c r="O1691">
        <v>1110</v>
      </c>
      <c r="P1691" t="s">
        <v>579</v>
      </c>
      <c r="Q1691">
        <v>672</v>
      </c>
      <c r="R1691" t="s">
        <v>97</v>
      </c>
    </row>
    <row r="1692" spans="1:18">
      <c r="A1692" s="542">
        <v>1689</v>
      </c>
      <c r="B1692" s="403">
        <v>43487.464583333334</v>
      </c>
      <c r="C1692" t="s">
        <v>97</v>
      </c>
      <c r="D1692">
        <v>0.01</v>
      </c>
      <c r="E1692" t="s">
        <v>257</v>
      </c>
      <c r="F1692">
        <v>1.1366000000000001</v>
      </c>
      <c r="I1692" s="403">
        <v>43487.601388888892</v>
      </c>
      <c r="J1692">
        <v>1.1348</v>
      </c>
      <c r="K1692">
        <v>0</v>
      </c>
      <c r="M1692">
        <v>0</v>
      </c>
      <c r="N1692">
        <v>1.8</v>
      </c>
      <c r="O1692">
        <v>1110</v>
      </c>
      <c r="P1692" t="s">
        <v>1126</v>
      </c>
      <c r="Q1692">
        <v>672</v>
      </c>
      <c r="R1692" t="s">
        <v>97</v>
      </c>
    </row>
    <row r="1693" spans="1:18">
      <c r="A1693" s="542">
        <v>1690</v>
      </c>
      <c r="B1693" s="403">
        <v>43487.604861111111</v>
      </c>
      <c r="C1693" t="s">
        <v>97</v>
      </c>
      <c r="D1693">
        <v>0.01</v>
      </c>
      <c r="E1693" t="s">
        <v>257</v>
      </c>
      <c r="F1693">
        <v>1.1351</v>
      </c>
      <c r="I1693" s="403">
        <v>43487.625694444447</v>
      </c>
      <c r="J1693">
        <v>1.1338999999999999</v>
      </c>
      <c r="K1693">
        <v>0</v>
      </c>
      <c r="M1693">
        <v>0</v>
      </c>
      <c r="N1693">
        <v>1.2</v>
      </c>
      <c r="O1693">
        <v>1110</v>
      </c>
      <c r="P1693" t="s">
        <v>567</v>
      </c>
      <c r="Q1693">
        <v>673</v>
      </c>
      <c r="R1693" t="s">
        <v>97</v>
      </c>
    </row>
    <row r="1694" spans="1:18">
      <c r="A1694" s="542">
        <v>1691</v>
      </c>
      <c r="B1694" s="403">
        <v>43487.629166666666</v>
      </c>
      <c r="C1694" t="s">
        <v>97</v>
      </c>
      <c r="D1694">
        <v>0.01</v>
      </c>
      <c r="E1694" t="s">
        <v>257</v>
      </c>
      <c r="F1694">
        <v>1.1344000000000001</v>
      </c>
      <c r="I1694" s="403">
        <v>43489.385416666664</v>
      </c>
      <c r="J1694">
        <v>1.1355</v>
      </c>
      <c r="K1694">
        <v>0</v>
      </c>
      <c r="M1694">
        <v>7.0000000000000007E-2</v>
      </c>
      <c r="N1694">
        <v>-1.03</v>
      </c>
      <c r="O1694">
        <v>1110</v>
      </c>
      <c r="P1694" t="s">
        <v>579</v>
      </c>
      <c r="Q1694">
        <v>674</v>
      </c>
      <c r="R1694" t="s">
        <v>97</v>
      </c>
    </row>
    <row r="1695" spans="1:18">
      <c r="A1695" s="542">
        <v>1692</v>
      </c>
      <c r="B1695" s="403">
        <v>43487.67083333333</v>
      </c>
      <c r="C1695" t="s">
        <v>97</v>
      </c>
      <c r="D1695">
        <v>0.01</v>
      </c>
      <c r="E1695" t="s">
        <v>257</v>
      </c>
      <c r="F1695">
        <v>1.1356999999999999</v>
      </c>
      <c r="I1695" s="403">
        <v>43489.385416666664</v>
      </c>
      <c r="J1695">
        <v>1.1355</v>
      </c>
      <c r="K1695">
        <v>0</v>
      </c>
      <c r="M1695">
        <v>7.0000000000000007E-2</v>
      </c>
      <c r="N1695">
        <v>0.27</v>
      </c>
      <c r="O1695">
        <v>1110</v>
      </c>
      <c r="P1695" t="s">
        <v>1125</v>
      </c>
      <c r="Q1695">
        <v>674</v>
      </c>
      <c r="R1695" t="s">
        <v>97</v>
      </c>
    </row>
    <row r="1696" spans="1:18">
      <c r="A1696" s="542">
        <v>1693</v>
      </c>
      <c r="B1696" s="403">
        <v>43487.792361111111</v>
      </c>
      <c r="C1696" t="s">
        <v>97</v>
      </c>
      <c r="D1696">
        <v>0.01</v>
      </c>
      <c r="E1696" t="s">
        <v>257</v>
      </c>
      <c r="F1696">
        <v>1.1371</v>
      </c>
      <c r="I1696" s="403">
        <v>43489.385416666664</v>
      </c>
      <c r="J1696">
        <v>1.1355</v>
      </c>
      <c r="K1696">
        <v>0</v>
      </c>
      <c r="M1696">
        <v>7.0000000000000007E-2</v>
      </c>
      <c r="N1696">
        <v>1.67</v>
      </c>
      <c r="O1696">
        <v>1110</v>
      </c>
      <c r="P1696" t="s">
        <v>1124</v>
      </c>
      <c r="Q1696">
        <v>674</v>
      </c>
      <c r="R1696" t="s">
        <v>97</v>
      </c>
    </row>
    <row r="1697" spans="1:18">
      <c r="A1697" s="542">
        <v>1694</v>
      </c>
      <c r="B1697" s="403">
        <v>43488.697222222225</v>
      </c>
      <c r="C1697" t="s">
        <v>97</v>
      </c>
      <c r="D1697">
        <v>0.02</v>
      </c>
      <c r="E1697" t="s">
        <v>257</v>
      </c>
      <c r="F1697">
        <v>1.1386000000000001</v>
      </c>
      <c r="I1697" s="403">
        <v>43489.385416666664</v>
      </c>
      <c r="J1697">
        <v>1.1355</v>
      </c>
      <c r="K1697">
        <v>0</v>
      </c>
      <c r="M1697">
        <v>0.09</v>
      </c>
      <c r="N1697">
        <v>6.29</v>
      </c>
      <c r="O1697">
        <v>1110</v>
      </c>
      <c r="P1697" t="s">
        <v>1123</v>
      </c>
      <c r="Q1697">
        <v>674</v>
      </c>
      <c r="R1697" t="s">
        <v>97</v>
      </c>
    </row>
    <row r="1698" spans="1:18">
      <c r="A1698" s="542">
        <v>1695</v>
      </c>
      <c r="B1698" s="403">
        <v>43489.388194444444</v>
      </c>
      <c r="C1698" t="s">
        <v>97</v>
      </c>
      <c r="D1698">
        <v>0.01</v>
      </c>
      <c r="E1698" t="s">
        <v>257</v>
      </c>
      <c r="F1698">
        <v>1.1355</v>
      </c>
      <c r="I1698" s="403">
        <v>43489.43472222222</v>
      </c>
      <c r="J1698">
        <v>1.135</v>
      </c>
      <c r="K1698">
        <v>0</v>
      </c>
      <c r="M1698">
        <v>0</v>
      </c>
      <c r="N1698">
        <v>0.5</v>
      </c>
      <c r="O1698">
        <v>1110</v>
      </c>
      <c r="P1698" t="s">
        <v>579</v>
      </c>
      <c r="Q1698">
        <v>675</v>
      </c>
      <c r="R1698" t="s">
        <v>97</v>
      </c>
    </row>
    <row r="1699" spans="1:18">
      <c r="A1699" s="542">
        <v>1696</v>
      </c>
      <c r="B1699" s="403">
        <v>43489.401388888888</v>
      </c>
      <c r="C1699" t="s">
        <v>97</v>
      </c>
      <c r="D1699">
        <v>0.01</v>
      </c>
      <c r="E1699" t="s">
        <v>257</v>
      </c>
      <c r="F1699">
        <v>1.1368</v>
      </c>
      <c r="I1699" s="403">
        <v>43489.43472222222</v>
      </c>
      <c r="J1699">
        <v>1.135</v>
      </c>
      <c r="K1699">
        <v>0</v>
      </c>
      <c r="M1699">
        <v>0</v>
      </c>
      <c r="N1699">
        <v>1.8</v>
      </c>
      <c r="O1699">
        <v>1110</v>
      </c>
      <c r="P1699" t="s">
        <v>675</v>
      </c>
      <c r="Q1699">
        <v>675</v>
      </c>
      <c r="R1699" t="s">
        <v>97</v>
      </c>
    </row>
    <row r="1700" spans="1:18">
      <c r="A1700" s="542">
        <v>1697</v>
      </c>
      <c r="B1700" s="403">
        <v>43489.481249999997</v>
      </c>
      <c r="C1700" t="s">
        <v>97</v>
      </c>
      <c r="D1700">
        <v>0.01</v>
      </c>
      <c r="E1700" t="s">
        <v>257</v>
      </c>
      <c r="F1700">
        <v>1.1342000000000001</v>
      </c>
      <c r="I1700" s="403">
        <v>43489.599305555559</v>
      </c>
      <c r="J1700">
        <v>1.1336999999999999</v>
      </c>
      <c r="K1700">
        <v>0</v>
      </c>
      <c r="M1700">
        <v>0</v>
      </c>
      <c r="N1700">
        <v>0.5</v>
      </c>
      <c r="O1700">
        <v>1110</v>
      </c>
      <c r="P1700" t="s">
        <v>579</v>
      </c>
      <c r="Q1700">
        <v>676</v>
      </c>
      <c r="R1700" t="s">
        <v>97</v>
      </c>
    </row>
    <row r="1701" spans="1:18">
      <c r="A1701" s="542">
        <v>1699</v>
      </c>
      <c r="B1701" s="403">
        <v>43489.572916666664</v>
      </c>
      <c r="C1701" t="s">
        <v>97</v>
      </c>
      <c r="D1701">
        <v>0.01</v>
      </c>
      <c r="E1701" t="s">
        <v>257</v>
      </c>
      <c r="F1701">
        <v>1.1355</v>
      </c>
      <c r="I1701" s="403">
        <v>43489.599305555559</v>
      </c>
      <c r="J1701">
        <v>1.1336999999999999</v>
      </c>
      <c r="K1701">
        <v>0</v>
      </c>
      <c r="M1701">
        <v>0</v>
      </c>
      <c r="N1701">
        <v>1.8</v>
      </c>
      <c r="O1701">
        <v>1110</v>
      </c>
      <c r="P1701" t="s">
        <v>1122</v>
      </c>
      <c r="Q1701">
        <v>676</v>
      </c>
      <c r="R1701" t="s">
        <v>97</v>
      </c>
    </row>
    <row r="1702" spans="1:18">
      <c r="A1702" s="542">
        <v>1700</v>
      </c>
      <c r="B1702" s="403">
        <v>43489.617361111108</v>
      </c>
      <c r="C1702" t="s">
        <v>97</v>
      </c>
      <c r="D1702">
        <v>0.01</v>
      </c>
      <c r="E1702" t="s">
        <v>257</v>
      </c>
      <c r="F1702">
        <v>1.1318999999999999</v>
      </c>
      <c r="I1702" s="403">
        <v>43489.743750000001</v>
      </c>
      <c r="J1702">
        <v>1.1339999999999999</v>
      </c>
      <c r="K1702">
        <v>0</v>
      </c>
      <c r="M1702">
        <v>0</v>
      </c>
      <c r="N1702">
        <v>-2.1</v>
      </c>
      <c r="O1702">
        <v>1110</v>
      </c>
      <c r="P1702" t="s">
        <v>579</v>
      </c>
      <c r="Q1702">
        <v>677</v>
      </c>
      <c r="R1702" t="s">
        <v>97</v>
      </c>
    </row>
    <row r="1703" spans="1:18">
      <c r="A1703" s="542">
        <v>1701</v>
      </c>
      <c r="B1703" s="403">
        <v>43489.620138888888</v>
      </c>
      <c r="C1703" t="s">
        <v>97</v>
      </c>
      <c r="D1703">
        <v>0.01</v>
      </c>
      <c r="E1703" t="s">
        <v>257</v>
      </c>
      <c r="F1703">
        <v>1.1332</v>
      </c>
      <c r="I1703" s="403">
        <v>43489.743750000001</v>
      </c>
      <c r="J1703">
        <v>1.1339999999999999</v>
      </c>
      <c r="K1703">
        <v>0</v>
      </c>
      <c r="M1703">
        <v>0</v>
      </c>
      <c r="N1703">
        <v>-0.8</v>
      </c>
      <c r="O1703">
        <v>1110</v>
      </c>
      <c r="P1703" t="s">
        <v>1121</v>
      </c>
      <c r="Q1703">
        <v>677</v>
      </c>
      <c r="R1703" t="s">
        <v>97</v>
      </c>
    </row>
    <row r="1704" spans="1:18">
      <c r="A1704" s="542">
        <v>1702</v>
      </c>
      <c r="B1704" s="403">
        <v>43489.629166666666</v>
      </c>
      <c r="C1704" t="s">
        <v>97</v>
      </c>
      <c r="D1704">
        <v>0.01</v>
      </c>
      <c r="E1704" t="s">
        <v>257</v>
      </c>
      <c r="F1704">
        <v>1.1345000000000001</v>
      </c>
      <c r="I1704" s="403">
        <v>43489.743750000001</v>
      </c>
      <c r="J1704">
        <v>1.1339999999999999</v>
      </c>
      <c r="K1704">
        <v>0</v>
      </c>
      <c r="M1704">
        <v>0</v>
      </c>
      <c r="N1704">
        <v>0.5</v>
      </c>
      <c r="O1704">
        <v>1110</v>
      </c>
      <c r="P1704" t="s">
        <v>1120</v>
      </c>
      <c r="Q1704">
        <v>677</v>
      </c>
      <c r="R1704" t="s">
        <v>97</v>
      </c>
    </row>
    <row r="1705" spans="1:18">
      <c r="A1705" s="542">
        <v>1703</v>
      </c>
      <c r="B1705" s="403">
        <v>43489.634722222225</v>
      </c>
      <c r="C1705" t="s">
        <v>97</v>
      </c>
      <c r="D1705">
        <v>0.02</v>
      </c>
      <c r="E1705" t="s">
        <v>257</v>
      </c>
      <c r="F1705">
        <v>1.1359999999999999</v>
      </c>
      <c r="I1705" s="403">
        <v>43489.743750000001</v>
      </c>
      <c r="J1705">
        <v>1.1339999999999999</v>
      </c>
      <c r="K1705">
        <v>0</v>
      </c>
      <c r="M1705">
        <v>0</v>
      </c>
      <c r="N1705">
        <v>4</v>
      </c>
      <c r="O1705">
        <v>1110</v>
      </c>
      <c r="P1705" t="s">
        <v>1119</v>
      </c>
      <c r="Q1705">
        <v>677</v>
      </c>
      <c r="R1705" t="s">
        <v>97</v>
      </c>
    </row>
    <row r="1706" spans="1:18">
      <c r="A1706" s="542">
        <v>1704</v>
      </c>
      <c r="B1706" s="403">
        <v>43489.642361111109</v>
      </c>
      <c r="C1706" t="s">
        <v>97</v>
      </c>
      <c r="D1706">
        <v>0.03</v>
      </c>
      <c r="E1706" t="s">
        <v>257</v>
      </c>
      <c r="F1706">
        <v>1.1375</v>
      </c>
      <c r="I1706" s="403">
        <v>43489.743750000001</v>
      </c>
      <c r="J1706">
        <v>1.1339999999999999</v>
      </c>
      <c r="K1706">
        <v>0</v>
      </c>
      <c r="M1706">
        <v>0</v>
      </c>
      <c r="N1706">
        <v>10.5</v>
      </c>
      <c r="O1706">
        <v>1110</v>
      </c>
      <c r="P1706" t="s">
        <v>1118</v>
      </c>
      <c r="Q1706">
        <v>677</v>
      </c>
      <c r="R1706" t="s">
        <v>97</v>
      </c>
    </row>
    <row r="1707" spans="1:18">
      <c r="A1707" s="542">
        <v>1705</v>
      </c>
      <c r="B1707" s="403">
        <v>43489.834027777775</v>
      </c>
      <c r="C1707" t="s">
        <v>97</v>
      </c>
      <c r="D1707">
        <v>0.01</v>
      </c>
      <c r="E1707" t="s">
        <v>257</v>
      </c>
      <c r="F1707">
        <v>1.1303000000000001</v>
      </c>
      <c r="I1707" s="403">
        <v>43489.841666666667</v>
      </c>
      <c r="J1707">
        <v>1.1291</v>
      </c>
      <c r="K1707">
        <v>0</v>
      </c>
      <c r="M1707">
        <v>0</v>
      </c>
      <c r="N1707">
        <v>1.2</v>
      </c>
      <c r="O1707">
        <v>1110</v>
      </c>
      <c r="P1707" t="s">
        <v>579</v>
      </c>
      <c r="Q1707">
        <v>678</v>
      </c>
      <c r="R1707" t="s">
        <v>97</v>
      </c>
    </row>
    <row r="1708" spans="1:18">
      <c r="A1708" s="542">
        <v>1707</v>
      </c>
      <c r="B1708" s="403">
        <v>43489.957638888889</v>
      </c>
      <c r="C1708" t="s">
        <v>97</v>
      </c>
      <c r="D1708">
        <v>0.01</v>
      </c>
      <c r="E1708" t="s">
        <v>257</v>
      </c>
      <c r="F1708">
        <v>1.1305000000000001</v>
      </c>
      <c r="I1708" s="403">
        <v>43501.380555555559</v>
      </c>
      <c r="J1708">
        <v>1.1418999999999999</v>
      </c>
      <c r="K1708">
        <v>0</v>
      </c>
      <c r="M1708">
        <v>0.19</v>
      </c>
      <c r="N1708">
        <v>-11.21</v>
      </c>
      <c r="O1708">
        <v>1110</v>
      </c>
      <c r="P1708" t="s">
        <v>579</v>
      </c>
      <c r="Q1708">
        <v>679</v>
      </c>
      <c r="R1708" t="s">
        <v>97</v>
      </c>
    </row>
    <row r="1709" spans="1:18">
      <c r="A1709" s="542">
        <v>1708</v>
      </c>
      <c r="B1709" s="403">
        <v>43490.157638888886</v>
      </c>
      <c r="C1709" t="s">
        <v>97</v>
      </c>
      <c r="D1709">
        <v>0.01</v>
      </c>
      <c r="E1709" t="s">
        <v>257</v>
      </c>
      <c r="F1709">
        <v>1.1317999999999999</v>
      </c>
      <c r="I1709" s="403">
        <v>43501.380555555559</v>
      </c>
      <c r="J1709">
        <v>1.1418999999999999</v>
      </c>
      <c r="K1709">
        <v>0</v>
      </c>
      <c r="M1709">
        <v>0.17</v>
      </c>
      <c r="N1709">
        <v>-9.93</v>
      </c>
      <c r="O1709">
        <v>1110</v>
      </c>
      <c r="P1709" t="s">
        <v>1098</v>
      </c>
      <c r="Q1709">
        <v>679</v>
      </c>
      <c r="R1709" t="s">
        <v>97</v>
      </c>
    </row>
    <row r="1710" spans="1:18">
      <c r="A1710" s="542">
        <v>1709</v>
      </c>
      <c r="B1710" s="403">
        <v>43490.418055555558</v>
      </c>
      <c r="C1710" t="s">
        <v>97</v>
      </c>
      <c r="D1710">
        <v>0.01</v>
      </c>
      <c r="E1710" t="s">
        <v>257</v>
      </c>
      <c r="F1710">
        <v>1.1331</v>
      </c>
      <c r="I1710" s="403">
        <v>43501.380555555559</v>
      </c>
      <c r="J1710">
        <v>1.1418999999999999</v>
      </c>
      <c r="K1710">
        <v>0</v>
      </c>
      <c r="M1710">
        <v>0.17</v>
      </c>
      <c r="N1710">
        <v>-8.6300000000000008</v>
      </c>
      <c r="O1710">
        <v>1110</v>
      </c>
      <c r="P1710" t="s">
        <v>1097</v>
      </c>
      <c r="Q1710">
        <v>679</v>
      </c>
      <c r="R1710" t="s">
        <v>97</v>
      </c>
    </row>
    <row r="1711" spans="1:18">
      <c r="A1711" s="542">
        <v>1710</v>
      </c>
      <c r="B1711" s="403">
        <v>43490.519444444442</v>
      </c>
      <c r="C1711" t="s">
        <v>97</v>
      </c>
      <c r="D1711">
        <v>0.02</v>
      </c>
      <c r="E1711" t="s">
        <v>257</v>
      </c>
      <c r="F1711">
        <v>1.1347</v>
      </c>
      <c r="I1711" s="403">
        <v>43501.380555555559</v>
      </c>
      <c r="J1711">
        <v>1.1418999999999999</v>
      </c>
      <c r="K1711">
        <v>0</v>
      </c>
      <c r="M1711">
        <v>0.27</v>
      </c>
      <c r="N1711">
        <v>-14.13</v>
      </c>
      <c r="O1711">
        <v>1110</v>
      </c>
      <c r="P1711" t="s">
        <v>1100</v>
      </c>
      <c r="Q1711">
        <v>679</v>
      </c>
      <c r="R1711" t="s">
        <v>97</v>
      </c>
    </row>
    <row r="1712" spans="1:18">
      <c r="A1712" s="542">
        <v>1711</v>
      </c>
      <c r="B1712" s="403">
        <v>43490.629166666666</v>
      </c>
      <c r="C1712" t="s">
        <v>97</v>
      </c>
      <c r="D1712">
        <v>0.03</v>
      </c>
      <c r="E1712" t="s">
        <v>257</v>
      </c>
      <c r="F1712">
        <v>1.1366000000000001</v>
      </c>
      <c r="I1712" s="403">
        <v>43501.380555555559</v>
      </c>
      <c r="J1712">
        <v>1.1418999999999999</v>
      </c>
      <c r="K1712">
        <v>0</v>
      </c>
      <c r="M1712">
        <v>0.44</v>
      </c>
      <c r="N1712">
        <v>-15.46</v>
      </c>
      <c r="O1712">
        <v>1110</v>
      </c>
      <c r="P1712" t="s">
        <v>1102</v>
      </c>
      <c r="Q1712">
        <v>679</v>
      </c>
      <c r="R1712" t="s">
        <v>97</v>
      </c>
    </row>
    <row r="1713" spans="1:18">
      <c r="A1713" s="542">
        <v>1712</v>
      </c>
      <c r="B1713" s="403">
        <v>43490.655555555553</v>
      </c>
      <c r="C1713" t="s">
        <v>97</v>
      </c>
      <c r="D1713">
        <v>0.04</v>
      </c>
      <c r="E1713" t="s">
        <v>257</v>
      </c>
      <c r="F1713">
        <v>1.1382000000000001</v>
      </c>
      <c r="I1713" s="403">
        <v>43501.380555555559</v>
      </c>
      <c r="J1713">
        <v>1.1418999999999999</v>
      </c>
      <c r="K1713">
        <v>0</v>
      </c>
      <c r="M1713">
        <v>0.55000000000000004</v>
      </c>
      <c r="N1713">
        <v>-14.25</v>
      </c>
      <c r="O1713">
        <v>1110</v>
      </c>
      <c r="P1713" t="s">
        <v>1101</v>
      </c>
      <c r="Q1713">
        <v>679</v>
      </c>
      <c r="R1713" t="s">
        <v>97</v>
      </c>
    </row>
    <row r="1714" spans="1:18">
      <c r="A1714" s="542">
        <v>1714</v>
      </c>
      <c r="B1714" s="403">
        <v>43490.683333333334</v>
      </c>
      <c r="C1714" t="s">
        <v>97</v>
      </c>
      <c r="D1714">
        <v>0.06</v>
      </c>
      <c r="E1714" t="s">
        <v>257</v>
      </c>
      <c r="F1714">
        <v>1.1402000000000001</v>
      </c>
      <c r="I1714" s="403">
        <v>43501.380555555559</v>
      </c>
      <c r="J1714">
        <v>1.1418999999999999</v>
      </c>
      <c r="K1714">
        <v>0</v>
      </c>
      <c r="M1714">
        <v>0.82</v>
      </c>
      <c r="N1714">
        <v>-9.3800000000000008</v>
      </c>
      <c r="O1714">
        <v>1110</v>
      </c>
      <c r="P1714" t="s">
        <v>1099</v>
      </c>
      <c r="Q1714">
        <v>679</v>
      </c>
      <c r="R1714" t="s">
        <v>97</v>
      </c>
    </row>
    <row r="1715" spans="1:18">
      <c r="A1715" s="542">
        <v>1717</v>
      </c>
      <c r="B1715" s="403">
        <v>43493.238194444442</v>
      </c>
      <c r="C1715" t="s">
        <v>97</v>
      </c>
      <c r="D1715">
        <v>0.09</v>
      </c>
      <c r="E1715" t="s">
        <v>257</v>
      </c>
      <c r="F1715">
        <v>1.1425000000000001</v>
      </c>
      <c r="I1715" s="403">
        <v>43501.380555555559</v>
      </c>
      <c r="J1715">
        <v>1.1418999999999999</v>
      </c>
      <c r="K1715">
        <v>0</v>
      </c>
      <c r="M1715">
        <v>1.1200000000000001</v>
      </c>
      <c r="N1715">
        <v>6.52</v>
      </c>
      <c r="O1715">
        <v>1110</v>
      </c>
      <c r="P1715" t="s">
        <v>1096</v>
      </c>
      <c r="Q1715">
        <v>679</v>
      </c>
      <c r="R1715" t="s">
        <v>97</v>
      </c>
    </row>
    <row r="1716" spans="1:18">
      <c r="A1716" s="542">
        <v>1733</v>
      </c>
      <c r="B1716" s="403">
        <v>43495.859027777777</v>
      </c>
      <c r="C1716" t="s">
        <v>97</v>
      </c>
      <c r="D1716">
        <v>0.2</v>
      </c>
      <c r="E1716" t="s">
        <v>257</v>
      </c>
      <c r="F1716">
        <v>1.1491</v>
      </c>
      <c r="I1716" s="403">
        <v>43501.380555555559</v>
      </c>
      <c r="J1716">
        <v>1.1418999999999999</v>
      </c>
      <c r="K1716">
        <v>0</v>
      </c>
      <c r="M1716">
        <v>1.87</v>
      </c>
      <c r="N1716">
        <v>145.87</v>
      </c>
      <c r="O1716">
        <v>1110</v>
      </c>
      <c r="P1716" t="s">
        <v>1094</v>
      </c>
      <c r="Q1716">
        <v>679</v>
      </c>
      <c r="R1716" t="s">
        <v>97</v>
      </c>
    </row>
    <row r="1717" spans="1:18">
      <c r="A1717" s="542">
        <v>1740</v>
      </c>
      <c r="B1717" s="403">
        <v>43496.71597222222</v>
      </c>
      <c r="C1717" t="s">
        <v>97</v>
      </c>
      <c r="D1717">
        <v>0.13</v>
      </c>
      <c r="E1717" t="s">
        <v>257</v>
      </c>
      <c r="F1717">
        <v>1.1458999999999999</v>
      </c>
      <c r="I1717" s="403">
        <v>43501.380555555559</v>
      </c>
      <c r="J1717">
        <v>1.1418999999999999</v>
      </c>
      <c r="K1717">
        <v>0</v>
      </c>
      <c r="M1717">
        <v>0.6</v>
      </c>
      <c r="N1717">
        <v>52.6</v>
      </c>
      <c r="O1717">
        <v>1110</v>
      </c>
      <c r="P1717" t="s">
        <v>1095</v>
      </c>
      <c r="Q1717">
        <v>679</v>
      </c>
      <c r="R1717" t="s">
        <v>97</v>
      </c>
    </row>
    <row r="1718" spans="1:18">
      <c r="A1718" s="542">
        <v>1713</v>
      </c>
      <c r="B1718" s="403">
        <v>43490.670138888891</v>
      </c>
      <c r="C1718" t="s">
        <v>96</v>
      </c>
      <c r="D1718">
        <v>0.01</v>
      </c>
      <c r="E1718" t="s">
        <v>257</v>
      </c>
      <c r="F1718">
        <v>1.1380999999999999</v>
      </c>
      <c r="I1718" s="403">
        <v>43490.679166666669</v>
      </c>
      <c r="J1718">
        <v>1.1392</v>
      </c>
      <c r="K1718">
        <v>0</v>
      </c>
      <c r="M1718">
        <v>0</v>
      </c>
      <c r="N1718">
        <v>1.1000000000000001</v>
      </c>
      <c r="O1718">
        <v>1110</v>
      </c>
      <c r="P1718" t="s">
        <v>579</v>
      </c>
      <c r="Q1718">
        <v>680</v>
      </c>
      <c r="R1718" t="s">
        <v>96</v>
      </c>
    </row>
    <row r="1719" spans="1:18">
      <c r="A1719" s="542">
        <v>1715</v>
      </c>
      <c r="B1719" s="403">
        <v>43490.69027777778</v>
      </c>
      <c r="C1719" t="s">
        <v>96</v>
      </c>
      <c r="D1719">
        <v>0.01</v>
      </c>
      <c r="E1719" t="s">
        <v>257</v>
      </c>
      <c r="F1719">
        <v>1.1398999999999999</v>
      </c>
      <c r="I1719" s="403">
        <v>43490.727777777778</v>
      </c>
      <c r="J1719">
        <v>1.1411</v>
      </c>
      <c r="K1719">
        <v>0</v>
      </c>
      <c r="M1719">
        <v>0</v>
      </c>
      <c r="N1719">
        <v>1.2</v>
      </c>
      <c r="O1719">
        <v>1110</v>
      </c>
      <c r="P1719" t="s">
        <v>579</v>
      </c>
      <c r="Q1719">
        <v>681</v>
      </c>
      <c r="R1719" t="s">
        <v>96</v>
      </c>
    </row>
    <row r="1720" spans="1:18">
      <c r="A1720" s="542">
        <v>1716</v>
      </c>
      <c r="B1720" s="403">
        <v>43490.732638888891</v>
      </c>
      <c r="C1720" t="s">
        <v>96</v>
      </c>
      <c r="D1720">
        <v>0.01</v>
      </c>
      <c r="E1720" t="s">
        <v>257</v>
      </c>
      <c r="F1720">
        <v>1.1407</v>
      </c>
      <c r="I1720" s="403">
        <v>43493.197916666664</v>
      </c>
      <c r="J1720">
        <v>1.1419999999999999</v>
      </c>
      <c r="K1720">
        <v>0</v>
      </c>
      <c r="M1720">
        <v>-0.12</v>
      </c>
      <c r="N1720">
        <v>1.18</v>
      </c>
      <c r="O1720">
        <v>1110</v>
      </c>
      <c r="P1720" t="s">
        <v>579</v>
      </c>
      <c r="Q1720">
        <v>682</v>
      </c>
      <c r="R1720" t="s">
        <v>96</v>
      </c>
    </row>
    <row r="1721" spans="1:18">
      <c r="A1721" s="542">
        <v>1718</v>
      </c>
      <c r="B1721" s="403">
        <v>43493.379861111112</v>
      </c>
      <c r="C1721" t="s">
        <v>96</v>
      </c>
      <c r="D1721">
        <v>0.01</v>
      </c>
      <c r="E1721" t="s">
        <v>257</v>
      </c>
      <c r="F1721">
        <v>1.1400999999999999</v>
      </c>
      <c r="I1721" s="403">
        <v>43493.47152777778</v>
      </c>
      <c r="J1721">
        <v>1.1413</v>
      </c>
      <c r="K1721">
        <v>0</v>
      </c>
      <c r="M1721">
        <v>0</v>
      </c>
      <c r="N1721">
        <v>1.2</v>
      </c>
      <c r="O1721">
        <v>1110</v>
      </c>
      <c r="P1721" t="s">
        <v>579</v>
      </c>
      <c r="Q1721">
        <v>683</v>
      </c>
      <c r="R1721" t="s">
        <v>96</v>
      </c>
    </row>
    <row r="1722" spans="1:18">
      <c r="A1722" s="542">
        <v>1719</v>
      </c>
      <c r="B1722" s="403">
        <v>43493.540972222225</v>
      </c>
      <c r="C1722" t="s">
        <v>96</v>
      </c>
      <c r="D1722">
        <v>0.01</v>
      </c>
      <c r="E1722" t="s">
        <v>257</v>
      </c>
      <c r="F1722">
        <v>1.1409</v>
      </c>
      <c r="I1722" s="403">
        <v>43493.605555555558</v>
      </c>
      <c r="J1722">
        <v>1.1420999999999999</v>
      </c>
      <c r="K1722">
        <v>0</v>
      </c>
      <c r="M1722">
        <v>0</v>
      </c>
      <c r="N1722">
        <v>1.2</v>
      </c>
      <c r="O1722">
        <v>1110</v>
      </c>
      <c r="P1722" t="s">
        <v>579</v>
      </c>
      <c r="Q1722">
        <v>684</v>
      </c>
      <c r="R1722" t="s">
        <v>96</v>
      </c>
    </row>
    <row r="1723" spans="1:18">
      <c r="A1723" s="542">
        <v>1720</v>
      </c>
      <c r="B1723" s="403">
        <v>43493.623611111114</v>
      </c>
      <c r="C1723" t="s">
        <v>96</v>
      </c>
      <c r="D1723">
        <v>0.01</v>
      </c>
      <c r="E1723" t="s">
        <v>257</v>
      </c>
      <c r="F1723">
        <v>1.1420999999999999</v>
      </c>
      <c r="I1723" s="403">
        <v>43493.661111111112</v>
      </c>
      <c r="J1723">
        <v>1.1428</v>
      </c>
      <c r="K1723">
        <v>0</v>
      </c>
      <c r="M1723">
        <v>0</v>
      </c>
      <c r="N1723">
        <v>0.7</v>
      </c>
      <c r="O1723">
        <v>1110</v>
      </c>
      <c r="P1723" t="s">
        <v>581</v>
      </c>
      <c r="Q1723">
        <v>685</v>
      </c>
      <c r="R1723" t="s">
        <v>96</v>
      </c>
    </row>
    <row r="1724" spans="1:18">
      <c r="A1724" s="542">
        <v>1721</v>
      </c>
      <c r="B1724" s="403">
        <v>43493.640277777777</v>
      </c>
      <c r="C1724" t="s">
        <v>96</v>
      </c>
      <c r="D1724">
        <v>0.01</v>
      </c>
      <c r="E1724" t="s">
        <v>257</v>
      </c>
      <c r="F1724">
        <v>1.1408</v>
      </c>
      <c r="I1724" s="403">
        <v>43493.661111111112</v>
      </c>
      <c r="J1724">
        <v>1.1426000000000001</v>
      </c>
      <c r="K1724">
        <v>0</v>
      </c>
      <c r="M1724">
        <v>0</v>
      </c>
      <c r="N1724">
        <v>1.8</v>
      </c>
      <c r="O1724">
        <v>1110</v>
      </c>
      <c r="P1724" t="s">
        <v>676</v>
      </c>
      <c r="Q1724">
        <v>685</v>
      </c>
      <c r="R1724" t="s">
        <v>96</v>
      </c>
    </row>
    <row r="1725" spans="1:18">
      <c r="A1725" s="542">
        <v>1722</v>
      </c>
      <c r="B1725" s="403">
        <v>43493.689583333333</v>
      </c>
      <c r="C1725" t="s">
        <v>96</v>
      </c>
      <c r="D1725">
        <v>0.01</v>
      </c>
      <c r="E1725" t="s">
        <v>257</v>
      </c>
      <c r="F1725">
        <v>1.1429</v>
      </c>
      <c r="I1725" s="403">
        <v>43493.734027777777</v>
      </c>
      <c r="J1725">
        <v>1.1440999999999999</v>
      </c>
      <c r="K1725">
        <v>0</v>
      </c>
      <c r="M1725">
        <v>0</v>
      </c>
      <c r="N1725">
        <v>1.2</v>
      </c>
      <c r="O1725">
        <v>1110</v>
      </c>
      <c r="P1725" t="s">
        <v>567</v>
      </c>
      <c r="Q1725">
        <v>686</v>
      </c>
      <c r="R1725" t="s">
        <v>96</v>
      </c>
    </row>
    <row r="1726" spans="1:18">
      <c r="A1726" s="542">
        <v>1723</v>
      </c>
      <c r="B1726" s="403">
        <v>43493.845138888886</v>
      </c>
      <c r="C1726" t="s">
        <v>96</v>
      </c>
      <c r="D1726">
        <v>0.01</v>
      </c>
      <c r="E1726" t="s">
        <v>257</v>
      </c>
      <c r="F1726">
        <v>1.1431</v>
      </c>
      <c r="I1726" s="403">
        <v>43494.381249999999</v>
      </c>
      <c r="J1726">
        <v>1.1444000000000001</v>
      </c>
      <c r="K1726">
        <v>0</v>
      </c>
      <c r="M1726">
        <v>-0.12</v>
      </c>
      <c r="N1726">
        <v>1.18</v>
      </c>
      <c r="O1726">
        <v>1110</v>
      </c>
      <c r="P1726" t="s">
        <v>579</v>
      </c>
      <c r="Q1726">
        <v>687</v>
      </c>
      <c r="R1726" t="s">
        <v>96</v>
      </c>
    </row>
    <row r="1727" spans="1:18">
      <c r="A1727" s="542">
        <v>1724</v>
      </c>
      <c r="B1727" s="403">
        <v>43494.420138888891</v>
      </c>
      <c r="C1727" t="s">
        <v>96</v>
      </c>
      <c r="D1727">
        <v>0.01</v>
      </c>
      <c r="E1727" t="s">
        <v>257</v>
      </c>
      <c r="F1727">
        <v>1.1438999999999999</v>
      </c>
      <c r="I1727" s="403">
        <v>43494.729861111111</v>
      </c>
      <c r="J1727">
        <v>1.1438999999999999</v>
      </c>
      <c r="K1727">
        <v>0</v>
      </c>
      <c r="M1727">
        <v>0</v>
      </c>
      <c r="N1727">
        <v>0</v>
      </c>
      <c r="O1727">
        <v>1110</v>
      </c>
      <c r="P1727" t="s">
        <v>579</v>
      </c>
      <c r="Q1727">
        <v>688</v>
      </c>
      <c r="R1727" t="s">
        <v>96</v>
      </c>
    </row>
    <row r="1728" spans="1:18">
      <c r="A1728" s="542">
        <v>1725</v>
      </c>
      <c r="B1728" s="403">
        <v>43494.584722222222</v>
      </c>
      <c r="C1728" t="s">
        <v>96</v>
      </c>
      <c r="D1728">
        <v>0.01</v>
      </c>
      <c r="E1728" t="s">
        <v>257</v>
      </c>
      <c r="F1728">
        <v>1.1426000000000001</v>
      </c>
      <c r="I1728" s="403">
        <v>43494.729861111111</v>
      </c>
      <c r="J1728">
        <v>1.1438999999999999</v>
      </c>
      <c r="K1728">
        <v>0</v>
      </c>
      <c r="M1728">
        <v>0</v>
      </c>
      <c r="N1728">
        <v>1.3</v>
      </c>
      <c r="O1728">
        <v>1110</v>
      </c>
      <c r="P1728" t="s">
        <v>1107</v>
      </c>
      <c r="Q1728">
        <v>688</v>
      </c>
      <c r="R1728" t="s">
        <v>96</v>
      </c>
    </row>
    <row r="1729" spans="1:18">
      <c r="A1729" s="542">
        <v>1726</v>
      </c>
      <c r="B1729" s="403">
        <v>43494.706944444442</v>
      </c>
      <c r="C1729" t="s">
        <v>96</v>
      </c>
      <c r="D1729">
        <v>0.01</v>
      </c>
      <c r="E1729" t="s">
        <v>257</v>
      </c>
      <c r="F1729">
        <v>1.1413</v>
      </c>
      <c r="I1729" s="403">
        <v>43494.729861111111</v>
      </c>
      <c r="J1729">
        <v>1.1438999999999999</v>
      </c>
      <c r="K1729">
        <v>0</v>
      </c>
      <c r="M1729">
        <v>0</v>
      </c>
      <c r="N1729">
        <v>2.6</v>
      </c>
      <c r="O1729">
        <v>1110</v>
      </c>
      <c r="P1729" t="s">
        <v>677</v>
      </c>
      <c r="Q1729">
        <v>688</v>
      </c>
      <c r="R1729" t="s">
        <v>96</v>
      </c>
    </row>
    <row r="1730" spans="1:18">
      <c r="A1730" s="542">
        <v>1727</v>
      </c>
      <c r="B1730" s="403">
        <v>43494.738888888889</v>
      </c>
      <c r="C1730" t="s">
        <v>96</v>
      </c>
      <c r="D1730">
        <v>0.01</v>
      </c>
      <c r="E1730" t="s">
        <v>257</v>
      </c>
      <c r="F1730">
        <v>1.1429</v>
      </c>
      <c r="I1730" s="403">
        <v>43495.131249999999</v>
      </c>
      <c r="J1730">
        <v>1.1442000000000001</v>
      </c>
      <c r="K1730">
        <v>0</v>
      </c>
      <c r="M1730">
        <v>-0.12</v>
      </c>
      <c r="N1730">
        <v>1.18</v>
      </c>
      <c r="O1730">
        <v>1110</v>
      </c>
      <c r="P1730" t="s">
        <v>579</v>
      </c>
      <c r="Q1730">
        <v>689</v>
      </c>
      <c r="R1730" t="s">
        <v>96</v>
      </c>
    </row>
    <row r="1731" spans="1:18">
      <c r="A1731" s="542">
        <v>1728</v>
      </c>
      <c r="B1731" s="403">
        <v>43495.331250000003</v>
      </c>
      <c r="C1731" t="s">
        <v>96</v>
      </c>
      <c r="D1731">
        <v>0.01</v>
      </c>
      <c r="E1731" t="s">
        <v>257</v>
      </c>
      <c r="F1731">
        <v>1.1444000000000001</v>
      </c>
      <c r="I1731" s="403">
        <v>43495.833333333336</v>
      </c>
      <c r="J1731">
        <v>1.1444000000000001</v>
      </c>
      <c r="K1731">
        <v>0</v>
      </c>
      <c r="M1731">
        <v>0</v>
      </c>
      <c r="N1731">
        <v>0</v>
      </c>
      <c r="O1731">
        <v>1110</v>
      </c>
      <c r="P1731" t="s">
        <v>579</v>
      </c>
      <c r="Q1731">
        <v>690</v>
      </c>
      <c r="R1731" t="s">
        <v>96</v>
      </c>
    </row>
    <row r="1732" spans="1:18">
      <c r="A1732" s="542">
        <v>1729</v>
      </c>
      <c r="B1732" s="403">
        <v>43495.337500000001</v>
      </c>
      <c r="C1732" t="s">
        <v>96</v>
      </c>
      <c r="D1732">
        <v>0.01</v>
      </c>
      <c r="E1732" t="s">
        <v>257</v>
      </c>
      <c r="F1732">
        <v>1.143</v>
      </c>
      <c r="I1732" s="403">
        <v>43495.833333333336</v>
      </c>
      <c r="J1732">
        <v>1.1440999999999999</v>
      </c>
      <c r="K1732">
        <v>0</v>
      </c>
      <c r="M1732">
        <v>0</v>
      </c>
      <c r="N1732">
        <v>1.1000000000000001</v>
      </c>
      <c r="O1732">
        <v>1110</v>
      </c>
      <c r="P1732" t="s">
        <v>679</v>
      </c>
      <c r="Q1732">
        <v>690</v>
      </c>
      <c r="R1732" t="s">
        <v>96</v>
      </c>
    </row>
    <row r="1733" spans="1:18">
      <c r="A1733" s="542">
        <v>1730</v>
      </c>
      <c r="B1733" s="403">
        <v>43495.631249999999</v>
      </c>
      <c r="C1733" t="s">
        <v>96</v>
      </c>
      <c r="D1733">
        <v>0.01</v>
      </c>
      <c r="E1733" t="s">
        <v>257</v>
      </c>
      <c r="F1733">
        <v>1.1416999999999999</v>
      </c>
      <c r="I1733" s="403">
        <v>43495.833333333336</v>
      </c>
      <c r="J1733">
        <v>1.1440999999999999</v>
      </c>
      <c r="K1733">
        <v>0</v>
      </c>
      <c r="M1733">
        <v>0</v>
      </c>
      <c r="N1733">
        <v>2.4</v>
      </c>
      <c r="O1733">
        <v>1110</v>
      </c>
      <c r="P1733" t="s">
        <v>678</v>
      </c>
      <c r="Q1733">
        <v>690</v>
      </c>
      <c r="R1733" t="s">
        <v>96</v>
      </c>
    </row>
    <row r="1734" spans="1:18">
      <c r="A1734" s="542">
        <v>1731</v>
      </c>
      <c r="B1734" s="403">
        <v>43495.839583333334</v>
      </c>
      <c r="C1734" t="s">
        <v>96</v>
      </c>
      <c r="D1734">
        <v>0.01</v>
      </c>
      <c r="E1734" t="s">
        <v>257</v>
      </c>
      <c r="F1734">
        <v>1.1465000000000001</v>
      </c>
      <c r="I1734" s="403">
        <v>43495.847916666666</v>
      </c>
      <c r="J1734">
        <v>1.1476999999999999</v>
      </c>
      <c r="K1734">
        <v>0</v>
      </c>
      <c r="M1734">
        <v>0</v>
      </c>
      <c r="N1734">
        <v>1.2</v>
      </c>
      <c r="O1734">
        <v>1110</v>
      </c>
      <c r="P1734" t="s">
        <v>579</v>
      </c>
      <c r="Q1734">
        <v>691</v>
      </c>
      <c r="R1734" t="s">
        <v>96</v>
      </c>
    </row>
    <row r="1735" spans="1:18">
      <c r="A1735" s="542">
        <v>1732</v>
      </c>
      <c r="B1735" s="403">
        <v>43495.853472222225</v>
      </c>
      <c r="C1735" t="s">
        <v>96</v>
      </c>
      <c r="D1735">
        <v>0.01</v>
      </c>
      <c r="E1735" t="s">
        <v>257</v>
      </c>
      <c r="F1735">
        <v>1.1475</v>
      </c>
      <c r="I1735" s="403">
        <v>43495.857638888891</v>
      </c>
      <c r="J1735">
        <v>1.1487000000000001</v>
      </c>
      <c r="K1735">
        <v>0</v>
      </c>
      <c r="M1735">
        <v>0</v>
      </c>
      <c r="N1735">
        <v>1.2</v>
      </c>
      <c r="O1735">
        <v>1110</v>
      </c>
      <c r="P1735" t="s">
        <v>567</v>
      </c>
      <c r="Q1735">
        <v>692</v>
      </c>
      <c r="R1735" t="s">
        <v>96</v>
      </c>
    </row>
    <row r="1736" spans="1:18">
      <c r="A1736" s="542">
        <v>1734</v>
      </c>
      <c r="B1736" s="403">
        <v>43495.879166666666</v>
      </c>
      <c r="C1736" t="s">
        <v>96</v>
      </c>
      <c r="D1736">
        <v>0.01</v>
      </c>
      <c r="E1736" t="s">
        <v>257</v>
      </c>
      <c r="F1736">
        <v>1.1488</v>
      </c>
      <c r="I1736" s="403">
        <v>43496.162499999999</v>
      </c>
      <c r="J1736">
        <v>1.1504000000000001</v>
      </c>
      <c r="K1736">
        <v>0</v>
      </c>
      <c r="M1736">
        <v>-0.37</v>
      </c>
      <c r="N1736">
        <v>1.23</v>
      </c>
      <c r="O1736">
        <v>1110</v>
      </c>
      <c r="P1736" t="s">
        <v>579</v>
      </c>
      <c r="Q1736">
        <v>693</v>
      </c>
      <c r="R1736" t="s">
        <v>96</v>
      </c>
    </row>
    <row r="1737" spans="1:18">
      <c r="A1737" s="542">
        <v>1735</v>
      </c>
      <c r="B1737" s="403">
        <v>43496.34097222222</v>
      </c>
      <c r="C1737" t="s">
        <v>96</v>
      </c>
      <c r="D1737">
        <v>0.01</v>
      </c>
      <c r="E1737" t="s">
        <v>257</v>
      </c>
      <c r="F1737">
        <v>1.1501999999999999</v>
      </c>
      <c r="I1737" s="403">
        <v>43496.38958333333</v>
      </c>
      <c r="J1737">
        <v>1.1508</v>
      </c>
      <c r="K1737">
        <v>0</v>
      </c>
      <c r="M1737">
        <v>0</v>
      </c>
      <c r="N1737">
        <v>0.6</v>
      </c>
      <c r="O1737">
        <v>1110</v>
      </c>
      <c r="P1737" t="s">
        <v>567</v>
      </c>
      <c r="Q1737">
        <v>694</v>
      </c>
      <c r="R1737" t="s">
        <v>96</v>
      </c>
    </row>
    <row r="1738" spans="1:18">
      <c r="A1738" s="542">
        <v>1736</v>
      </c>
      <c r="B1738" s="403">
        <v>43496.375694444447</v>
      </c>
      <c r="C1738" t="s">
        <v>96</v>
      </c>
      <c r="D1738">
        <v>0.01</v>
      </c>
      <c r="E1738" t="s">
        <v>257</v>
      </c>
      <c r="F1738">
        <v>1.1489</v>
      </c>
      <c r="I1738" s="403">
        <v>43496.38958333333</v>
      </c>
      <c r="J1738">
        <v>1.1508</v>
      </c>
      <c r="K1738">
        <v>0</v>
      </c>
      <c r="M1738">
        <v>0</v>
      </c>
      <c r="N1738">
        <v>1.9</v>
      </c>
      <c r="O1738">
        <v>1110</v>
      </c>
      <c r="P1738" t="s">
        <v>680</v>
      </c>
      <c r="Q1738">
        <v>694</v>
      </c>
      <c r="R1738" t="s">
        <v>96</v>
      </c>
    </row>
    <row r="1739" spans="1:18">
      <c r="A1739" s="542">
        <v>1737</v>
      </c>
      <c r="B1739" s="403">
        <v>43496.400694444441</v>
      </c>
      <c r="C1739" t="s">
        <v>96</v>
      </c>
      <c r="D1739">
        <v>0.01</v>
      </c>
      <c r="E1739" t="s">
        <v>257</v>
      </c>
      <c r="F1739">
        <v>1.1497999999999999</v>
      </c>
      <c r="I1739" s="403">
        <v>43497.604166666664</v>
      </c>
      <c r="J1739">
        <v>1.1476999999999999</v>
      </c>
      <c r="K1739">
        <v>0</v>
      </c>
      <c r="M1739">
        <v>-0.12</v>
      </c>
      <c r="N1739">
        <v>-2.2200000000000002</v>
      </c>
      <c r="O1739">
        <v>1110</v>
      </c>
      <c r="P1739" t="s">
        <v>579</v>
      </c>
      <c r="Q1739">
        <v>695</v>
      </c>
      <c r="R1739" t="s">
        <v>96</v>
      </c>
    </row>
    <row r="1740" spans="1:18">
      <c r="A1740" s="542">
        <v>1738</v>
      </c>
      <c r="B1740" s="403">
        <v>43496.457638888889</v>
      </c>
      <c r="C1740" t="s">
        <v>96</v>
      </c>
      <c r="D1740">
        <v>0.01</v>
      </c>
      <c r="E1740" t="s">
        <v>257</v>
      </c>
      <c r="F1740">
        <v>1.1485000000000001</v>
      </c>
      <c r="I1740" s="403">
        <v>43497.604166666664</v>
      </c>
      <c r="J1740">
        <v>1.1476999999999999</v>
      </c>
      <c r="K1740">
        <v>0</v>
      </c>
      <c r="M1740">
        <v>-0.12</v>
      </c>
      <c r="N1740">
        <v>-0.92</v>
      </c>
      <c r="O1740">
        <v>1110</v>
      </c>
      <c r="P1740" t="s">
        <v>1106</v>
      </c>
      <c r="Q1740">
        <v>695</v>
      </c>
      <c r="R1740" t="s">
        <v>96</v>
      </c>
    </row>
    <row r="1741" spans="1:18">
      <c r="A1741" s="542">
        <v>1739</v>
      </c>
      <c r="B1741" s="403">
        <v>43496.709027777775</v>
      </c>
      <c r="C1741" t="s">
        <v>96</v>
      </c>
      <c r="D1741">
        <v>0.01</v>
      </c>
      <c r="E1741" t="s">
        <v>257</v>
      </c>
      <c r="F1741">
        <v>1.1472</v>
      </c>
      <c r="I1741" s="403">
        <v>43497.604166666664</v>
      </c>
      <c r="J1741">
        <v>1.1476999999999999</v>
      </c>
      <c r="K1741">
        <v>0</v>
      </c>
      <c r="M1741">
        <v>-0.12</v>
      </c>
      <c r="N1741">
        <v>0.38</v>
      </c>
      <c r="O1741">
        <v>1110</v>
      </c>
      <c r="P1741" t="s">
        <v>1105</v>
      </c>
      <c r="Q1741">
        <v>695</v>
      </c>
      <c r="R1741" t="s">
        <v>96</v>
      </c>
    </row>
    <row r="1742" spans="1:18">
      <c r="A1742" s="542">
        <v>1741</v>
      </c>
      <c r="B1742" s="403">
        <v>43496.71597222222</v>
      </c>
      <c r="C1742" t="s">
        <v>96</v>
      </c>
      <c r="D1742">
        <v>0.02</v>
      </c>
      <c r="E1742" t="s">
        <v>257</v>
      </c>
      <c r="F1742">
        <v>1.1457999999999999</v>
      </c>
      <c r="I1742" s="403">
        <v>43497.604166666664</v>
      </c>
      <c r="J1742">
        <v>1.1476999999999999</v>
      </c>
      <c r="K1742">
        <v>0</v>
      </c>
      <c r="M1742">
        <v>-0.25</v>
      </c>
      <c r="N1742">
        <v>3.55</v>
      </c>
      <c r="O1742">
        <v>1110</v>
      </c>
      <c r="P1742" t="s">
        <v>1104</v>
      </c>
      <c r="Q1742">
        <v>695</v>
      </c>
      <c r="R1742" t="s">
        <v>96</v>
      </c>
    </row>
    <row r="1743" spans="1:18">
      <c r="A1743" s="542">
        <v>1742</v>
      </c>
      <c r="B1743" s="403">
        <v>43496.763888888891</v>
      </c>
      <c r="C1743" t="s">
        <v>96</v>
      </c>
      <c r="D1743">
        <v>0.03</v>
      </c>
      <c r="E1743" t="s">
        <v>257</v>
      </c>
      <c r="F1743">
        <v>1.1437999999999999</v>
      </c>
      <c r="I1743" s="403">
        <v>43497.604166666664</v>
      </c>
      <c r="J1743">
        <v>1.1476999999999999</v>
      </c>
      <c r="K1743">
        <v>0</v>
      </c>
      <c r="M1743">
        <v>-0.37</v>
      </c>
      <c r="N1743">
        <v>11.33</v>
      </c>
      <c r="O1743">
        <v>1110</v>
      </c>
      <c r="P1743" t="s">
        <v>1103</v>
      </c>
      <c r="Q1743">
        <v>695</v>
      </c>
      <c r="R1743" t="s">
        <v>96</v>
      </c>
    </row>
    <row r="1744" spans="1:18">
      <c r="A1744" s="542">
        <v>1743</v>
      </c>
      <c r="B1744" s="403">
        <v>43497.623611111114</v>
      </c>
      <c r="C1744" t="s">
        <v>96</v>
      </c>
      <c r="D1744">
        <v>0.01</v>
      </c>
      <c r="E1744" t="s">
        <v>257</v>
      </c>
      <c r="F1744">
        <v>1.1475</v>
      </c>
      <c r="I1744" s="403">
        <v>43497.72152777778</v>
      </c>
      <c r="J1744">
        <v>1.1475</v>
      </c>
      <c r="K1744">
        <v>0</v>
      </c>
      <c r="M1744">
        <v>0</v>
      </c>
      <c r="N1744">
        <v>0</v>
      </c>
      <c r="O1744">
        <v>1110</v>
      </c>
      <c r="P1744" t="s">
        <v>579</v>
      </c>
      <c r="Q1744">
        <v>696</v>
      </c>
      <c r="R1744" t="s">
        <v>96</v>
      </c>
    </row>
    <row r="1745" spans="1:18">
      <c r="A1745" s="542">
        <v>1744</v>
      </c>
      <c r="B1745" s="403">
        <v>43497.668055555558</v>
      </c>
      <c r="C1745" t="s">
        <v>96</v>
      </c>
      <c r="D1745">
        <v>0.01</v>
      </c>
      <c r="E1745" t="s">
        <v>257</v>
      </c>
      <c r="F1745">
        <v>1.1462000000000001</v>
      </c>
      <c r="I1745" s="403">
        <v>43497.72152777778</v>
      </c>
      <c r="J1745">
        <v>1.1475</v>
      </c>
      <c r="K1745">
        <v>0</v>
      </c>
      <c r="M1745">
        <v>0</v>
      </c>
      <c r="N1745">
        <v>1.3</v>
      </c>
      <c r="O1745">
        <v>1110</v>
      </c>
      <c r="P1745" t="s">
        <v>681</v>
      </c>
      <c r="Q1745">
        <v>696</v>
      </c>
      <c r="R1745" t="s">
        <v>96</v>
      </c>
    </row>
    <row r="1746" spans="1:18">
      <c r="A1746" s="542">
        <v>1745</v>
      </c>
      <c r="B1746" s="403">
        <v>43497.688888888886</v>
      </c>
      <c r="C1746" t="s">
        <v>96</v>
      </c>
      <c r="D1746">
        <v>0.01</v>
      </c>
      <c r="E1746" t="s">
        <v>257</v>
      </c>
      <c r="F1746">
        <v>1.1449</v>
      </c>
      <c r="I1746" s="403">
        <v>43497.72152777778</v>
      </c>
      <c r="J1746">
        <v>1.1475</v>
      </c>
      <c r="K1746">
        <v>0</v>
      </c>
      <c r="M1746">
        <v>0</v>
      </c>
      <c r="N1746">
        <v>2.6</v>
      </c>
      <c r="O1746">
        <v>1110</v>
      </c>
      <c r="P1746" t="s">
        <v>682</v>
      </c>
      <c r="Q1746">
        <v>696</v>
      </c>
      <c r="R1746" t="s">
        <v>96</v>
      </c>
    </row>
    <row r="1747" spans="1:18">
      <c r="A1747" s="542">
        <v>1746</v>
      </c>
      <c r="B1747" s="403">
        <v>43500.376388888886</v>
      </c>
      <c r="C1747" t="s">
        <v>96</v>
      </c>
      <c r="D1747">
        <v>0.01</v>
      </c>
      <c r="E1747" t="s">
        <v>257</v>
      </c>
      <c r="F1747">
        <v>1.1440999999999999</v>
      </c>
      <c r="I1747" s="403">
        <v>43500.424305555556</v>
      </c>
      <c r="J1747">
        <v>1.1453</v>
      </c>
      <c r="K1747">
        <v>0</v>
      </c>
      <c r="M1747">
        <v>0</v>
      </c>
      <c r="N1747">
        <v>1.2</v>
      </c>
      <c r="O1747">
        <v>1110</v>
      </c>
      <c r="P1747" t="s">
        <v>567</v>
      </c>
      <c r="Q1747">
        <v>697</v>
      </c>
      <c r="R1747" t="s">
        <v>96</v>
      </c>
    </row>
    <row r="1748" spans="1:18">
      <c r="A1748" s="542">
        <v>1747</v>
      </c>
      <c r="B1748" s="403">
        <v>43500.628472222219</v>
      </c>
      <c r="C1748" t="s">
        <v>96</v>
      </c>
      <c r="D1748">
        <v>0.01</v>
      </c>
      <c r="E1748" t="s">
        <v>257</v>
      </c>
      <c r="F1748">
        <v>1.1445000000000001</v>
      </c>
      <c r="I1748" s="403">
        <v>43515.776388888888</v>
      </c>
      <c r="J1748">
        <v>1.1354</v>
      </c>
      <c r="K1748">
        <v>0</v>
      </c>
      <c r="M1748">
        <v>-1.82</v>
      </c>
      <c r="N1748">
        <v>-10.92</v>
      </c>
      <c r="O1748">
        <v>1110</v>
      </c>
      <c r="P1748" t="s">
        <v>579</v>
      </c>
      <c r="Q1748">
        <v>698</v>
      </c>
      <c r="R1748" t="s">
        <v>96</v>
      </c>
    </row>
    <row r="1749" spans="1:18">
      <c r="A1749" s="542">
        <v>1748</v>
      </c>
      <c r="B1749" s="403">
        <v>43500.659722222219</v>
      </c>
      <c r="C1749" t="s">
        <v>96</v>
      </c>
      <c r="D1749">
        <v>0.01</v>
      </c>
      <c r="E1749" t="s">
        <v>257</v>
      </c>
      <c r="F1749">
        <v>1.1433</v>
      </c>
      <c r="I1749" s="403">
        <v>43515.776388888888</v>
      </c>
      <c r="J1749">
        <v>1.1354</v>
      </c>
      <c r="K1749">
        <v>0</v>
      </c>
      <c r="M1749">
        <v>-1.82</v>
      </c>
      <c r="N1749">
        <v>-9.7200000000000006</v>
      </c>
      <c r="O1749">
        <v>1110</v>
      </c>
      <c r="P1749" t="s">
        <v>1074</v>
      </c>
      <c r="Q1749">
        <v>698</v>
      </c>
      <c r="R1749" t="s">
        <v>96</v>
      </c>
    </row>
    <row r="1750" spans="1:18">
      <c r="A1750" s="542">
        <v>1749</v>
      </c>
      <c r="B1750" s="403">
        <v>43501.379166666666</v>
      </c>
      <c r="C1750" t="s">
        <v>96</v>
      </c>
      <c r="D1750">
        <v>0.01</v>
      </c>
      <c r="E1750" t="s">
        <v>257</v>
      </c>
      <c r="F1750">
        <v>1.1419999999999999</v>
      </c>
      <c r="I1750" s="403">
        <v>43515.776388888888</v>
      </c>
      <c r="J1750">
        <v>1.1354</v>
      </c>
      <c r="K1750">
        <v>0</v>
      </c>
      <c r="M1750">
        <v>-1.7</v>
      </c>
      <c r="N1750">
        <v>-8.3000000000000007</v>
      </c>
      <c r="O1750">
        <v>1110</v>
      </c>
      <c r="P1750" t="s">
        <v>1073</v>
      </c>
      <c r="Q1750">
        <v>698</v>
      </c>
      <c r="R1750" t="s">
        <v>96</v>
      </c>
    </row>
    <row r="1751" spans="1:18">
      <c r="A1751" s="542">
        <v>1753</v>
      </c>
      <c r="B1751" s="403">
        <v>43501.717361111114</v>
      </c>
      <c r="C1751" t="s">
        <v>96</v>
      </c>
      <c r="D1751">
        <v>0.02</v>
      </c>
      <c r="E1751" t="s">
        <v>257</v>
      </c>
      <c r="F1751">
        <v>1.1405000000000001</v>
      </c>
      <c r="I1751" s="403">
        <v>43515.776388888888</v>
      </c>
      <c r="J1751">
        <v>1.1354</v>
      </c>
      <c r="K1751">
        <v>0</v>
      </c>
      <c r="M1751">
        <v>-3.48</v>
      </c>
      <c r="N1751">
        <v>-13.68</v>
      </c>
      <c r="O1751">
        <v>1110</v>
      </c>
      <c r="P1751" t="s">
        <v>1076</v>
      </c>
      <c r="Q1751">
        <v>698</v>
      </c>
      <c r="R1751" t="s">
        <v>96</v>
      </c>
    </row>
    <row r="1752" spans="1:18">
      <c r="A1752" s="542">
        <v>1755</v>
      </c>
      <c r="B1752" s="403">
        <v>43502.328472222223</v>
      </c>
      <c r="C1752" t="s">
        <v>96</v>
      </c>
      <c r="D1752">
        <v>0.03</v>
      </c>
      <c r="E1752" t="s">
        <v>257</v>
      </c>
      <c r="F1752">
        <v>1.139</v>
      </c>
      <c r="I1752" s="403">
        <v>43515.776388888888</v>
      </c>
      <c r="J1752">
        <v>1.1354</v>
      </c>
      <c r="K1752">
        <v>0</v>
      </c>
      <c r="M1752">
        <v>-4.83</v>
      </c>
      <c r="N1752">
        <v>-15.63</v>
      </c>
      <c r="O1752">
        <v>1110</v>
      </c>
      <c r="P1752" t="s">
        <v>1077</v>
      </c>
      <c r="Q1752">
        <v>698</v>
      </c>
      <c r="R1752" t="s">
        <v>96</v>
      </c>
    </row>
    <row r="1753" spans="1:18">
      <c r="A1753" s="542">
        <v>1759</v>
      </c>
      <c r="B1753" s="403">
        <v>43502.792361111111</v>
      </c>
      <c r="C1753" t="s">
        <v>96</v>
      </c>
      <c r="D1753">
        <v>0.04</v>
      </c>
      <c r="E1753" t="s">
        <v>257</v>
      </c>
      <c r="F1753">
        <v>1.1374</v>
      </c>
      <c r="I1753" s="403">
        <v>43515.776388888888</v>
      </c>
      <c r="J1753">
        <v>1.1354</v>
      </c>
      <c r="K1753">
        <v>0</v>
      </c>
      <c r="M1753">
        <v>-6.48</v>
      </c>
      <c r="N1753">
        <v>-14.48</v>
      </c>
      <c r="O1753">
        <v>1110</v>
      </c>
      <c r="P1753" t="s">
        <v>1075</v>
      </c>
      <c r="Q1753">
        <v>698</v>
      </c>
      <c r="R1753" t="s">
        <v>96</v>
      </c>
    </row>
    <row r="1754" spans="1:18">
      <c r="A1754" s="542">
        <v>1761</v>
      </c>
      <c r="B1754" s="403">
        <v>43503.373611111114</v>
      </c>
      <c r="C1754" t="s">
        <v>96</v>
      </c>
      <c r="D1754">
        <v>0.06</v>
      </c>
      <c r="E1754" t="s">
        <v>257</v>
      </c>
      <c r="F1754">
        <v>1.1355</v>
      </c>
      <c r="I1754" s="403">
        <v>43515.776388888888</v>
      </c>
      <c r="J1754">
        <v>1.1354</v>
      </c>
      <c r="K1754">
        <v>0</v>
      </c>
      <c r="M1754">
        <v>-7.41</v>
      </c>
      <c r="N1754">
        <v>-8.01</v>
      </c>
      <c r="O1754">
        <v>1110</v>
      </c>
      <c r="P1754" t="s">
        <v>1072</v>
      </c>
      <c r="Q1754">
        <v>698</v>
      </c>
      <c r="R1754" t="s">
        <v>96</v>
      </c>
    </row>
    <row r="1755" spans="1:18">
      <c r="A1755" s="542">
        <v>1763</v>
      </c>
      <c r="B1755" s="403">
        <v>43503.523611111108</v>
      </c>
      <c r="C1755" t="s">
        <v>96</v>
      </c>
      <c r="D1755">
        <v>0.09</v>
      </c>
      <c r="E1755" t="s">
        <v>257</v>
      </c>
      <c r="F1755">
        <v>1.1332</v>
      </c>
      <c r="I1755" s="403">
        <v>43515.776388888888</v>
      </c>
      <c r="J1755">
        <v>1.1354</v>
      </c>
      <c r="K1755">
        <v>0</v>
      </c>
      <c r="M1755">
        <v>-11.19</v>
      </c>
      <c r="N1755">
        <v>8.61</v>
      </c>
      <c r="O1755">
        <v>1110</v>
      </c>
      <c r="P1755" t="s">
        <v>1071</v>
      </c>
      <c r="Q1755">
        <v>698</v>
      </c>
      <c r="R1755" t="s">
        <v>96</v>
      </c>
    </row>
    <row r="1756" spans="1:18">
      <c r="A1756" s="542">
        <v>1768</v>
      </c>
      <c r="B1756" s="403">
        <v>43507.457638888889</v>
      </c>
      <c r="C1756" t="s">
        <v>96</v>
      </c>
      <c r="D1756">
        <v>0.13</v>
      </c>
      <c r="E1756" t="s">
        <v>257</v>
      </c>
      <c r="F1756">
        <v>1.1306</v>
      </c>
      <c r="I1756" s="403">
        <v>43515.776388888888</v>
      </c>
      <c r="J1756">
        <v>1.1354</v>
      </c>
      <c r="K1756">
        <v>0</v>
      </c>
      <c r="M1756">
        <v>-12.89</v>
      </c>
      <c r="N1756">
        <v>49.51</v>
      </c>
      <c r="O1756">
        <v>1110</v>
      </c>
      <c r="P1756" t="s">
        <v>1070</v>
      </c>
      <c r="Q1756">
        <v>698</v>
      </c>
      <c r="R1756" t="s">
        <v>96</v>
      </c>
    </row>
    <row r="1757" spans="1:18">
      <c r="A1757" s="542">
        <v>1771</v>
      </c>
      <c r="B1757" s="403">
        <v>43507.705555555556</v>
      </c>
      <c r="C1757" t="s">
        <v>96</v>
      </c>
      <c r="D1757">
        <v>0.2</v>
      </c>
      <c r="E1757" t="s">
        <v>257</v>
      </c>
      <c r="F1757">
        <v>1.1274</v>
      </c>
      <c r="I1757" s="403">
        <v>43515.776388888888</v>
      </c>
      <c r="J1757">
        <v>1.1354</v>
      </c>
      <c r="K1757">
        <v>0</v>
      </c>
      <c r="M1757">
        <v>-19.850000000000001</v>
      </c>
      <c r="N1757">
        <v>140.15</v>
      </c>
      <c r="O1757">
        <v>1110</v>
      </c>
      <c r="P1757" t="s">
        <v>1069</v>
      </c>
      <c r="Q1757">
        <v>698</v>
      </c>
      <c r="R1757" t="s">
        <v>96</v>
      </c>
    </row>
    <row r="1758" spans="1:18">
      <c r="A1758" s="542">
        <v>1750</v>
      </c>
      <c r="B1758" s="403">
        <v>43501.442361111112</v>
      </c>
      <c r="C1758" t="s">
        <v>97</v>
      </c>
      <c r="D1758">
        <v>0.01</v>
      </c>
      <c r="E1758" t="s">
        <v>257</v>
      </c>
      <c r="F1758">
        <v>1.1418999999999999</v>
      </c>
      <c r="I1758" s="403">
        <v>43501.664583333331</v>
      </c>
      <c r="J1758">
        <v>1.1413</v>
      </c>
      <c r="K1758">
        <v>0</v>
      </c>
      <c r="M1758">
        <v>0</v>
      </c>
      <c r="N1758">
        <v>0.6</v>
      </c>
      <c r="O1758">
        <v>1110</v>
      </c>
      <c r="P1758" t="s">
        <v>579</v>
      </c>
      <c r="Q1758">
        <v>699</v>
      </c>
      <c r="R1758" t="s">
        <v>97</v>
      </c>
    </row>
    <row r="1759" spans="1:18">
      <c r="A1759" s="542">
        <v>1751</v>
      </c>
      <c r="B1759" s="403">
        <v>43501.614583333336</v>
      </c>
      <c r="C1759" t="s">
        <v>97</v>
      </c>
      <c r="D1759">
        <v>0.01</v>
      </c>
      <c r="E1759" t="s">
        <v>257</v>
      </c>
      <c r="F1759">
        <v>1.1431</v>
      </c>
      <c r="I1759" s="403">
        <v>43501.664583333331</v>
      </c>
      <c r="J1759">
        <v>1.1413</v>
      </c>
      <c r="K1759">
        <v>0</v>
      </c>
      <c r="M1759">
        <v>0</v>
      </c>
      <c r="N1759">
        <v>1.8</v>
      </c>
      <c r="O1759">
        <v>1110</v>
      </c>
      <c r="P1759" t="s">
        <v>683</v>
      </c>
      <c r="Q1759">
        <v>699</v>
      </c>
      <c r="R1759" t="s">
        <v>97</v>
      </c>
    </row>
    <row r="1760" spans="1:18">
      <c r="A1760" s="542">
        <v>1752</v>
      </c>
      <c r="B1760" s="403">
        <v>43501.702777777777</v>
      </c>
      <c r="C1760" t="s">
        <v>97</v>
      </c>
      <c r="D1760">
        <v>0.01</v>
      </c>
      <c r="E1760" t="s">
        <v>257</v>
      </c>
      <c r="F1760">
        <v>1.1413</v>
      </c>
      <c r="I1760" s="403">
        <v>43502.104166666664</v>
      </c>
      <c r="J1760">
        <v>1.1400999999999999</v>
      </c>
      <c r="K1760">
        <v>0</v>
      </c>
      <c r="M1760">
        <v>0.02</v>
      </c>
      <c r="N1760">
        <v>1.22</v>
      </c>
      <c r="O1760">
        <v>1110</v>
      </c>
      <c r="P1760" t="s">
        <v>579</v>
      </c>
      <c r="Q1760">
        <v>700</v>
      </c>
      <c r="R1760" t="s">
        <v>97</v>
      </c>
    </row>
    <row r="1761" spans="1:18">
      <c r="A1761" s="542">
        <v>1754</v>
      </c>
      <c r="B1761" s="403">
        <v>43502.143750000003</v>
      </c>
      <c r="C1761" t="s">
        <v>97</v>
      </c>
      <c r="D1761">
        <v>0.01</v>
      </c>
      <c r="E1761" t="s">
        <v>257</v>
      </c>
      <c r="F1761">
        <v>1.1404000000000001</v>
      </c>
      <c r="I1761" s="403">
        <v>43502.327777777777</v>
      </c>
      <c r="J1761">
        <v>1.1392</v>
      </c>
      <c r="K1761">
        <v>0</v>
      </c>
      <c r="M1761">
        <v>0</v>
      </c>
      <c r="N1761">
        <v>1.2</v>
      </c>
      <c r="O1761">
        <v>1110</v>
      </c>
      <c r="P1761" t="s">
        <v>579</v>
      </c>
      <c r="Q1761">
        <v>701</v>
      </c>
      <c r="R1761" t="s">
        <v>97</v>
      </c>
    </row>
    <row r="1762" spans="1:18">
      <c r="A1762" s="542">
        <v>1756</v>
      </c>
      <c r="B1762" s="403">
        <v>43502.34097222222</v>
      </c>
      <c r="C1762" t="s">
        <v>97</v>
      </c>
      <c r="D1762">
        <v>0.01</v>
      </c>
      <c r="E1762" t="s">
        <v>257</v>
      </c>
      <c r="F1762">
        <v>1.1384000000000001</v>
      </c>
      <c r="I1762" s="403">
        <v>43502.701388888891</v>
      </c>
      <c r="J1762">
        <v>1.1378999999999999</v>
      </c>
      <c r="K1762">
        <v>0</v>
      </c>
      <c r="M1762">
        <v>0</v>
      </c>
      <c r="N1762">
        <v>0.5</v>
      </c>
      <c r="O1762">
        <v>1110</v>
      </c>
      <c r="P1762" t="s">
        <v>579</v>
      </c>
      <c r="Q1762">
        <v>702</v>
      </c>
      <c r="R1762" t="s">
        <v>97</v>
      </c>
    </row>
    <row r="1763" spans="1:18">
      <c r="A1763" s="542">
        <v>1757</v>
      </c>
      <c r="B1763" s="403">
        <v>43502.493750000001</v>
      </c>
      <c r="C1763" t="s">
        <v>97</v>
      </c>
      <c r="D1763">
        <v>0.01</v>
      </c>
      <c r="E1763" t="s">
        <v>257</v>
      </c>
      <c r="F1763">
        <v>1.1396999999999999</v>
      </c>
      <c r="I1763" s="403">
        <v>43502.701388888891</v>
      </c>
      <c r="J1763">
        <v>1.1378999999999999</v>
      </c>
      <c r="K1763">
        <v>0</v>
      </c>
      <c r="M1763">
        <v>0</v>
      </c>
      <c r="N1763">
        <v>1.8</v>
      </c>
      <c r="O1763">
        <v>1110</v>
      </c>
      <c r="P1763" t="s">
        <v>1093</v>
      </c>
      <c r="Q1763">
        <v>702</v>
      </c>
      <c r="R1763" t="s">
        <v>97</v>
      </c>
    </row>
    <row r="1764" spans="1:18">
      <c r="A1764" s="542">
        <v>1758</v>
      </c>
      <c r="B1764" s="403">
        <v>43502.709722222222</v>
      </c>
      <c r="C1764" t="s">
        <v>97</v>
      </c>
      <c r="D1764">
        <v>0.01</v>
      </c>
      <c r="E1764" t="s">
        <v>257</v>
      </c>
      <c r="F1764">
        <v>1.1378999999999999</v>
      </c>
      <c r="I1764" s="403">
        <v>43502.804166666669</v>
      </c>
      <c r="J1764">
        <v>1.1367</v>
      </c>
      <c r="K1764">
        <v>0</v>
      </c>
      <c r="M1764">
        <v>0</v>
      </c>
      <c r="N1764">
        <v>1.2</v>
      </c>
      <c r="O1764">
        <v>1110</v>
      </c>
      <c r="P1764" t="s">
        <v>579</v>
      </c>
      <c r="Q1764">
        <v>703</v>
      </c>
      <c r="R1764" t="s">
        <v>97</v>
      </c>
    </row>
    <row r="1765" spans="1:18">
      <c r="A1765" s="542">
        <v>1760</v>
      </c>
      <c r="B1765" s="403">
        <v>43503.340277777781</v>
      </c>
      <c r="C1765" t="s">
        <v>97</v>
      </c>
      <c r="D1765">
        <v>0.01</v>
      </c>
      <c r="E1765" t="s">
        <v>257</v>
      </c>
      <c r="F1765">
        <v>1.1359999999999999</v>
      </c>
      <c r="I1765" s="403">
        <v>43503.384027777778</v>
      </c>
      <c r="J1765">
        <v>1.1348</v>
      </c>
      <c r="K1765">
        <v>0</v>
      </c>
      <c r="M1765">
        <v>0</v>
      </c>
      <c r="N1765">
        <v>1.2</v>
      </c>
      <c r="O1765">
        <v>1110</v>
      </c>
      <c r="P1765" t="s">
        <v>567</v>
      </c>
      <c r="Q1765">
        <v>704</v>
      </c>
      <c r="R1765" t="s">
        <v>97</v>
      </c>
    </row>
    <row r="1766" spans="1:18">
      <c r="A1766" s="542">
        <v>1762</v>
      </c>
      <c r="B1766" s="403">
        <v>43503.474999999999</v>
      </c>
      <c r="C1766" t="s">
        <v>97</v>
      </c>
      <c r="D1766">
        <v>0.01</v>
      </c>
      <c r="E1766" t="s">
        <v>257</v>
      </c>
      <c r="F1766">
        <v>1.1336999999999999</v>
      </c>
      <c r="I1766" s="403">
        <v>43504.395833333336</v>
      </c>
      <c r="J1766">
        <v>1.1331</v>
      </c>
      <c r="K1766">
        <v>0</v>
      </c>
      <c r="M1766">
        <v>0.02</v>
      </c>
      <c r="N1766">
        <v>0.62</v>
      </c>
      <c r="O1766">
        <v>1110</v>
      </c>
      <c r="P1766" t="s">
        <v>579</v>
      </c>
      <c r="Q1766">
        <v>705</v>
      </c>
      <c r="R1766" t="s">
        <v>97</v>
      </c>
    </row>
    <row r="1767" spans="1:18">
      <c r="A1767" s="542">
        <v>1764</v>
      </c>
      <c r="B1767" s="403">
        <v>43503.659722222219</v>
      </c>
      <c r="C1767" t="s">
        <v>97</v>
      </c>
      <c r="D1767">
        <v>0.01</v>
      </c>
      <c r="E1767" t="s">
        <v>257</v>
      </c>
      <c r="F1767">
        <v>1.1349</v>
      </c>
      <c r="I1767" s="403">
        <v>43504.395833333336</v>
      </c>
      <c r="J1767">
        <v>1.1331</v>
      </c>
      <c r="K1767">
        <v>0</v>
      </c>
      <c r="M1767">
        <v>0.02</v>
      </c>
      <c r="N1767">
        <v>1.82</v>
      </c>
      <c r="O1767">
        <v>1110</v>
      </c>
      <c r="P1767" t="s">
        <v>1092</v>
      </c>
      <c r="Q1767">
        <v>705</v>
      </c>
      <c r="R1767" t="s">
        <v>97</v>
      </c>
    </row>
    <row r="1768" spans="1:18">
      <c r="A1768" s="542">
        <v>1765</v>
      </c>
      <c r="B1768" s="403">
        <v>43504.657638888886</v>
      </c>
      <c r="C1768" t="s">
        <v>97</v>
      </c>
      <c r="D1768">
        <v>0.01</v>
      </c>
      <c r="E1768" t="s">
        <v>257</v>
      </c>
      <c r="F1768">
        <v>1.1343000000000001</v>
      </c>
      <c r="I1768" s="403">
        <v>43504.684027777781</v>
      </c>
      <c r="J1768">
        <v>1.1331</v>
      </c>
      <c r="K1768">
        <v>0</v>
      </c>
      <c r="M1768">
        <v>0</v>
      </c>
      <c r="N1768">
        <v>1.2</v>
      </c>
      <c r="O1768">
        <v>1110</v>
      </c>
      <c r="P1768" t="s">
        <v>567</v>
      </c>
      <c r="Q1768">
        <v>706</v>
      </c>
      <c r="R1768" t="s">
        <v>97</v>
      </c>
    </row>
    <row r="1769" spans="1:18">
      <c r="A1769" s="542">
        <v>1766</v>
      </c>
      <c r="B1769" s="403">
        <v>43504.752083333333</v>
      </c>
      <c r="C1769" t="s">
        <v>97</v>
      </c>
      <c r="D1769">
        <v>0.01</v>
      </c>
      <c r="E1769" t="s">
        <v>257</v>
      </c>
      <c r="F1769">
        <v>1.133</v>
      </c>
      <c r="I1769" s="403">
        <v>43507.368055555555</v>
      </c>
      <c r="J1769">
        <v>1.1317999999999999</v>
      </c>
      <c r="K1769">
        <v>0</v>
      </c>
      <c r="M1769">
        <v>0.02</v>
      </c>
      <c r="N1769">
        <v>1.22</v>
      </c>
      <c r="O1769">
        <v>1110</v>
      </c>
      <c r="P1769" t="s">
        <v>579</v>
      </c>
      <c r="Q1769">
        <v>707</v>
      </c>
      <c r="R1769" t="s">
        <v>97</v>
      </c>
    </row>
    <row r="1770" spans="1:18">
      <c r="A1770" s="542">
        <v>1767</v>
      </c>
      <c r="B1770" s="403">
        <v>43507.422222222223</v>
      </c>
      <c r="C1770" t="s">
        <v>97</v>
      </c>
      <c r="D1770">
        <v>0.01</v>
      </c>
      <c r="E1770" t="s">
        <v>257</v>
      </c>
      <c r="F1770">
        <v>1.1313</v>
      </c>
      <c r="I1770" s="403">
        <v>43507.461111111108</v>
      </c>
      <c r="J1770">
        <v>1.1301000000000001</v>
      </c>
      <c r="K1770">
        <v>0</v>
      </c>
      <c r="M1770">
        <v>0</v>
      </c>
      <c r="N1770">
        <v>1.2</v>
      </c>
      <c r="O1770">
        <v>1110</v>
      </c>
      <c r="P1770" t="s">
        <v>579</v>
      </c>
      <c r="Q1770">
        <v>708</v>
      </c>
      <c r="R1770" t="s">
        <v>97</v>
      </c>
    </row>
    <row r="1771" spans="1:18">
      <c r="A1771" s="542">
        <v>1769</v>
      </c>
      <c r="B1771" s="403">
        <v>43507.468055555553</v>
      </c>
      <c r="C1771" t="s">
        <v>97</v>
      </c>
      <c r="D1771">
        <v>0.01</v>
      </c>
      <c r="E1771" t="s">
        <v>257</v>
      </c>
      <c r="F1771">
        <v>1.1303000000000001</v>
      </c>
      <c r="I1771" s="403">
        <v>43507.637499999997</v>
      </c>
      <c r="J1771">
        <v>1.1297999999999999</v>
      </c>
      <c r="K1771">
        <v>0</v>
      </c>
      <c r="M1771">
        <v>0</v>
      </c>
      <c r="N1771">
        <v>0.5</v>
      </c>
      <c r="O1771">
        <v>1110</v>
      </c>
      <c r="P1771" t="s">
        <v>579</v>
      </c>
      <c r="Q1771">
        <v>709</v>
      </c>
      <c r="R1771" t="s">
        <v>97</v>
      </c>
    </row>
    <row r="1772" spans="1:18">
      <c r="A1772" s="542">
        <v>1770</v>
      </c>
      <c r="B1772" s="403">
        <v>43507.521527777775</v>
      </c>
      <c r="C1772" t="s">
        <v>97</v>
      </c>
      <c r="D1772">
        <v>0.01</v>
      </c>
      <c r="E1772" t="s">
        <v>257</v>
      </c>
      <c r="F1772">
        <v>1.1315999999999999</v>
      </c>
      <c r="I1772" s="403">
        <v>43507.637499999997</v>
      </c>
      <c r="J1772">
        <v>1.1297999999999999</v>
      </c>
      <c r="K1772">
        <v>0</v>
      </c>
      <c r="M1772">
        <v>0</v>
      </c>
      <c r="N1772">
        <v>1.8</v>
      </c>
      <c r="O1772">
        <v>1110</v>
      </c>
      <c r="P1772" t="s">
        <v>1091</v>
      </c>
      <c r="Q1772">
        <v>709</v>
      </c>
      <c r="R1772" t="s">
        <v>97</v>
      </c>
    </row>
    <row r="1773" spans="1:18">
      <c r="A1773" s="542">
        <v>1772</v>
      </c>
      <c r="B1773" s="403">
        <v>43508.102777777778</v>
      </c>
      <c r="C1773" t="s">
        <v>97</v>
      </c>
      <c r="D1773">
        <v>0.01</v>
      </c>
      <c r="E1773" t="s">
        <v>257</v>
      </c>
      <c r="F1773">
        <v>1.1281000000000001</v>
      </c>
      <c r="I1773" s="403">
        <v>43508.394444444442</v>
      </c>
      <c r="J1773">
        <v>1.1269</v>
      </c>
      <c r="K1773">
        <v>0</v>
      </c>
      <c r="M1773">
        <v>0</v>
      </c>
      <c r="N1773">
        <v>1.2</v>
      </c>
      <c r="O1773">
        <v>1110</v>
      </c>
      <c r="P1773" t="s">
        <v>579</v>
      </c>
      <c r="Q1773">
        <v>710</v>
      </c>
      <c r="R1773" t="s">
        <v>97</v>
      </c>
    </row>
    <row r="1774" spans="1:18">
      <c r="A1774" s="542">
        <v>1773</v>
      </c>
      <c r="B1774" s="403">
        <v>43508.411111111112</v>
      </c>
      <c r="C1774" t="s">
        <v>97</v>
      </c>
      <c r="D1774">
        <v>0.01</v>
      </c>
      <c r="E1774" t="s">
        <v>257</v>
      </c>
      <c r="F1774">
        <v>1.1262000000000001</v>
      </c>
      <c r="I1774" s="403">
        <v>43509.606944444444</v>
      </c>
      <c r="J1774">
        <v>1.1294</v>
      </c>
      <c r="K1774">
        <v>0</v>
      </c>
      <c r="M1774">
        <v>0.02</v>
      </c>
      <c r="N1774">
        <v>-3.18</v>
      </c>
      <c r="O1774">
        <v>1110</v>
      </c>
      <c r="P1774" t="s">
        <v>579</v>
      </c>
      <c r="Q1774">
        <v>711</v>
      </c>
      <c r="R1774" t="s">
        <v>97</v>
      </c>
    </row>
    <row r="1775" spans="1:18">
      <c r="A1775" s="542">
        <v>1774</v>
      </c>
      <c r="B1775" s="403">
        <v>43508.445138888892</v>
      </c>
      <c r="C1775" t="s">
        <v>97</v>
      </c>
      <c r="D1775">
        <v>0.01</v>
      </c>
      <c r="E1775" t="s">
        <v>257</v>
      </c>
      <c r="F1775">
        <v>1.1274999999999999</v>
      </c>
      <c r="I1775" s="403">
        <v>43509.606944444444</v>
      </c>
      <c r="J1775">
        <v>1.1294</v>
      </c>
      <c r="K1775">
        <v>0</v>
      </c>
      <c r="M1775">
        <v>0.02</v>
      </c>
      <c r="N1775">
        <v>-1.88</v>
      </c>
      <c r="O1775">
        <v>1110</v>
      </c>
      <c r="P1775" t="s">
        <v>1090</v>
      </c>
      <c r="Q1775">
        <v>711</v>
      </c>
      <c r="R1775" t="s">
        <v>97</v>
      </c>
    </row>
    <row r="1776" spans="1:18">
      <c r="A1776" s="542">
        <v>1775</v>
      </c>
      <c r="B1776" s="403">
        <v>43508.557638888888</v>
      </c>
      <c r="C1776" t="s">
        <v>97</v>
      </c>
      <c r="D1776">
        <v>0.01</v>
      </c>
      <c r="E1776" t="s">
        <v>257</v>
      </c>
      <c r="F1776">
        <v>1.1288</v>
      </c>
      <c r="I1776" s="403">
        <v>43509.606944444444</v>
      </c>
      <c r="J1776">
        <v>1.1294</v>
      </c>
      <c r="K1776">
        <v>0</v>
      </c>
      <c r="M1776">
        <v>0.02</v>
      </c>
      <c r="N1776">
        <v>-0.57999999999999996</v>
      </c>
      <c r="O1776">
        <v>1110</v>
      </c>
      <c r="P1776" t="s">
        <v>1089</v>
      </c>
      <c r="Q1776">
        <v>711</v>
      </c>
      <c r="R1776" t="s">
        <v>97</v>
      </c>
    </row>
    <row r="1777" spans="1:18">
      <c r="A1777" s="542">
        <v>1776</v>
      </c>
      <c r="B1777" s="403">
        <v>43508.645833333336</v>
      </c>
      <c r="C1777" t="s">
        <v>97</v>
      </c>
      <c r="D1777">
        <v>0.02</v>
      </c>
      <c r="E1777" t="s">
        <v>257</v>
      </c>
      <c r="F1777">
        <v>1.1302000000000001</v>
      </c>
      <c r="I1777" s="403">
        <v>43509.606944444444</v>
      </c>
      <c r="J1777">
        <v>1.1294</v>
      </c>
      <c r="K1777">
        <v>0</v>
      </c>
      <c r="M1777">
        <v>0.03</v>
      </c>
      <c r="N1777">
        <v>1.63</v>
      </c>
      <c r="O1777">
        <v>1110</v>
      </c>
      <c r="P1777" t="s">
        <v>1088</v>
      </c>
      <c r="Q1777">
        <v>711</v>
      </c>
      <c r="R1777" t="s">
        <v>97</v>
      </c>
    </row>
    <row r="1778" spans="1:18">
      <c r="A1778" s="542">
        <v>1777</v>
      </c>
      <c r="B1778" s="403">
        <v>43508.737500000003</v>
      </c>
      <c r="C1778" t="s">
        <v>97</v>
      </c>
      <c r="D1778">
        <v>0.03</v>
      </c>
      <c r="E1778" t="s">
        <v>257</v>
      </c>
      <c r="F1778">
        <v>1.1317999999999999</v>
      </c>
      <c r="I1778" s="403">
        <v>43509.606944444444</v>
      </c>
      <c r="J1778">
        <v>1.1294</v>
      </c>
      <c r="K1778">
        <v>0</v>
      </c>
      <c r="M1778">
        <v>0.05</v>
      </c>
      <c r="N1778">
        <v>7.25</v>
      </c>
      <c r="O1778">
        <v>1110</v>
      </c>
      <c r="P1778" t="s">
        <v>1087</v>
      </c>
      <c r="Q1778">
        <v>711</v>
      </c>
      <c r="R1778" t="s">
        <v>97</v>
      </c>
    </row>
    <row r="1779" spans="1:18">
      <c r="A1779" s="542">
        <v>1778</v>
      </c>
      <c r="B1779" s="403">
        <v>43508.797222222223</v>
      </c>
      <c r="C1779" t="s">
        <v>97</v>
      </c>
      <c r="D1779">
        <v>0.04</v>
      </c>
      <c r="E1779" t="s">
        <v>257</v>
      </c>
      <c r="F1779">
        <v>1.1334</v>
      </c>
      <c r="I1779" s="403">
        <v>43509.606944444444</v>
      </c>
      <c r="J1779">
        <v>1.1294</v>
      </c>
      <c r="K1779">
        <v>0</v>
      </c>
      <c r="M1779">
        <v>0.06</v>
      </c>
      <c r="N1779">
        <v>16.059999999999999</v>
      </c>
      <c r="O1779">
        <v>1110</v>
      </c>
      <c r="P1779" t="s">
        <v>1086</v>
      </c>
      <c r="Q1779">
        <v>711</v>
      </c>
      <c r="R1779" t="s">
        <v>97</v>
      </c>
    </row>
    <row r="1780" spans="1:18">
      <c r="A1780" s="542">
        <v>1779</v>
      </c>
      <c r="B1780" s="403">
        <v>43509.609722222223</v>
      </c>
      <c r="C1780" t="s">
        <v>97</v>
      </c>
      <c r="D1780">
        <v>0.01</v>
      </c>
      <c r="E1780" t="s">
        <v>257</v>
      </c>
      <c r="F1780">
        <v>1.1295999999999999</v>
      </c>
      <c r="I1780" s="403">
        <v>43509.628472222219</v>
      </c>
      <c r="J1780">
        <v>1.1284000000000001</v>
      </c>
      <c r="K1780">
        <v>0</v>
      </c>
      <c r="M1780">
        <v>0</v>
      </c>
      <c r="N1780">
        <v>1.2</v>
      </c>
      <c r="O1780">
        <v>1110</v>
      </c>
      <c r="P1780" t="s">
        <v>567</v>
      </c>
      <c r="Q1780">
        <v>712</v>
      </c>
      <c r="R1780" t="s">
        <v>97</v>
      </c>
    </row>
    <row r="1781" spans="1:18">
      <c r="A1781" s="542">
        <v>1780</v>
      </c>
      <c r="B1781" s="403">
        <v>43509.690972222219</v>
      </c>
      <c r="C1781" t="s">
        <v>97</v>
      </c>
      <c r="D1781">
        <v>0.01</v>
      </c>
      <c r="E1781" t="s">
        <v>257</v>
      </c>
      <c r="F1781">
        <v>1.1297999999999999</v>
      </c>
      <c r="I1781" s="403">
        <v>43509.713888888888</v>
      </c>
      <c r="J1781">
        <v>1.1286</v>
      </c>
      <c r="K1781">
        <v>0</v>
      </c>
      <c r="M1781">
        <v>0</v>
      </c>
      <c r="N1781">
        <v>1.2</v>
      </c>
      <c r="O1781">
        <v>1110</v>
      </c>
      <c r="P1781" t="s">
        <v>567</v>
      </c>
      <c r="Q1781">
        <v>713</v>
      </c>
      <c r="R1781" t="s">
        <v>97</v>
      </c>
    </row>
    <row r="1782" spans="1:18">
      <c r="A1782" s="542">
        <v>1781</v>
      </c>
      <c r="B1782" s="403">
        <v>43509.71597222222</v>
      </c>
      <c r="C1782" t="s">
        <v>97</v>
      </c>
      <c r="D1782">
        <v>0.01</v>
      </c>
      <c r="E1782" t="s">
        <v>257</v>
      </c>
      <c r="F1782">
        <v>1.1289</v>
      </c>
      <c r="I1782" s="403">
        <v>43509.767361111109</v>
      </c>
      <c r="J1782">
        <v>1.1276999999999999</v>
      </c>
      <c r="K1782">
        <v>0</v>
      </c>
      <c r="M1782">
        <v>0</v>
      </c>
      <c r="N1782">
        <v>1.2</v>
      </c>
      <c r="O1782">
        <v>1110</v>
      </c>
      <c r="P1782" t="s">
        <v>579</v>
      </c>
      <c r="Q1782">
        <v>714</v>
      </c>
      <c r="R1782" t="s">
        <v>97</v>
      </c>
    </row>
    <row r="1783" spans="1:18">
      <c r="A1783" s="542">
        <v>1782</v>
      </c>
      <c r="B1783" s="403">
        <v>43510.034722222219</v>
      </c>
      <c r="C1783" t="s">
        <v>97</v>
      </c>
      <c r="D1783">
        <v>0.01</v>
      </c>
      <c r="E1783" t="s">
        <v>257</v>
      </c>
      <c r="F1783">
        <v>1.1263000000000001</v>
      </c>
      <c r="I1783" s="403">
        <v>43510.397222222222</v>
      </c>
      <c r="J1783">
        <v>1.1257999999999999</v>
      </c>
      <c r="K1783">
        <v>0</v>
      </c>
      <c r="M1783">
        <v>0</v>
      </c>
      <c r="N1783">
        <v>0.5</v>
      </c>
      <c r="O1783">
        <v>1110</v>
      </c>
      <c r="P1783" t="s">
        <v>579</v>
      </c>
      <c r="Q1783">
        <v>715</v>
      </c>
      <c r="R1783" t="s">
        <v>97</v>
      </c>
    </row>
    <row r="1784" spans="1:18">
      <c r="A1784" s="542">
        <v>1783</v>
      </c>
      <c r="B1784" s="403">
        <v>43510.168055555558</v>
      </c>
      <c r="C1784" t="s">
        <v>97</v>
      </c>
      <c r="D1784">
        <v>0.01</v>
      </c>
      <c r="E1784" t="s">
        <v>257</v>
      </c>
      <c r="F1784">
        <v>1.1275999999999999</v>
      </c>
      <c r="I1784" s="403">
        <v>43510.397222222222</v>
      </c>
      <c r="J1784">
        <v>1.1257999999999999</v>
      </c>
      <c r="K1784">
        <v>0</v>
      </c>
      <c r="M1784">
        <v>0</v>
      </c>
      <c r="N1784">
        <v>1.8</v>
      </c>
      <c r="O1784">
        <v>1110</v>
      </c>
      <c r="P1784" t="s">
        <v>1085</v>
      </c>
      <c r="Q1784">
        <v>715</v>
      </c>
      <c r="R1784" t="s">
        <v>97</v>
      </c>
    </row>
    <row r="1785" spans="1:18">
      <c r="A1785" s="542">
        <v>1784</v>
      </c>
      <c r="B1785" s="403">
        <v>43510.413194444445</v>
      </c>
      <c r="C1785" t="s">
        <v>97</v>
      </c>
      <c r="D1785">
        <v>0.01</v>
      </c>
      <c r="E1785" t="s">
        <v>257</v>
      </c>
      <c r="F1785">
        <v>1.1262000000000001</v>
      </c>
      <c r="I1785" s="403">
        <v>43511.57708333333</v>
      </c>
      <c r="J1785">
        <v>1.1265000000000001</v>
      </c>
      <c r="K1785">
        <v>0</v>
      </c>
      <c r="M1785">
        <v>0.02</v>
      </c>
      <c r="N1785">
        <v>-0.28000000000000003</v>
      </c>
      <c r="O1785">
        <v>1110</v>
      </c>
      <c r="P1785" t="s">
        <v>579</v>
      </c>
      <c r="Q1785">
        <v>716</v>
      </c>
      <c r="R1785" t="s">
        <v>97</v>
      </c>
    </row>
    <row r="1786" spans="1:18">
      <c r="A1786" s="542">
        <v>1785</v>
      </c>
      <c r="B1786" s="403">
        <v>43510.459027777775</v>
      </c>
      <c r="C1786" t="s">
        <v>97</v>
      </c>
      <c r="D1786">
        <v>0.01</v>
      </c>
      <c r="E1786" t="s">
        <v>257</v>
      </c>
      <c r="F1786">
        <v>1.1274999999999999</v>
      </c>
      <c r="I1786" s="403">
        <v>43511.57708333333</v>
      </c>
      <c r="J1786">
        <v>1.1265000000000001</v>
      </c>
      <c r="K1786">
        <v>0</v>
      </c>
      <c r="M1786">
        <v>0.02</v>
      </c>
      <c r="N1786">
        <v>1.02</v>
      </c>
      <c r="O1786">
        <v>1110</v>
      </c>
      <c r="P1786" t="s">
        <v>1084</v>
      </c>
      <c r="Q1786">
        <v>716</v>
      </c>
      <c r="R1786" t="s">
        <v>97</v>
      </c>
    </row>
    <row r="1787" spans="1:18">
      <c r="A1787" s="542">
        <v>1786</v>
      </c>
      <c r="B1787" s="403">
        <v>43510.606249999997</v>
      </c>
      <c r="C1787" t="s">
        <v>97</v>
      </c>
      <c r="D1787">
        <v>0.01</v>
      </c>
      <c r="E1787" t="s">
        <v>257</v>
      </c>
      <c r="F1787">
        <v>1.1296999999999999</v>
      </c>
      <c r="I1787" s="403">
        <v>43511.57708333333</v>
      </c>
      <c r="J1787">
        <v>1.1265000000000001</v>
      </c>
      <c r="K1787">
        <v>0</v>
      </c>
      <c r="M1787">
        <v>0.02</v>
      </c>
      <c r="N1787">
        <v>3.22</v>
      </c>
      <c r="O1787">
        <v>1110</v>
      </c>
      <c r="P1787" t="s">
        <v>1083</v>
      </c>
      <c r="Q1787">
        <v>716</v>
      </c>
      <c r="R1787" t="s">
        <v>97</v>
      </c>
    </row>
    <row r="1788" spans="1:18">
      <c r="A1788" s="542">
        <v>1787</v>
      </c>
      <c r="B1788" s="403">
        <v>43511.624305555553</v>
      </c>
      <c r="C1788" t="s">
        <v>97</v>
      </c>
      <c r="D1788">
        <v>0.01</v>
      </c>
      <c r="E1788" t="s">
        <v>257</v>
      </c>
      <c r="F1788">
        <v>1.1253</v>
      </c>
      <c r="I1788" s="403">
        <v>43515.513888888891</v>
      </c>
      <c r="J1788">
        <v>1.1288</v>
      </c>
      <c r="K1788">
        <v>0</v>
      </c>
      <c r="M1788">
        <v>0.04</v>
      </c>
      <c r="N1788">
        <v>-3.46</v>
      </c>
      <c r="O1788">
        <v>1110</v>
      </c>
      <c r="P1788" t="s">
        <v>579</v>
      </c>
      <c r="Q1788">
        <v>717</v>
      </c>
      <c r="R1788" t="s">
        <v>97</v>
      </c>
    </row>
    <row r="1789" spans="1:18">
      <c r="A1789" s="542">
        <v>1788</v>
      </c>
      <c r="B1789" s="403">
        <v>43511.635416666664</v>
      </c>
      <c r="C1789" t="s">
        <v>97</v>
      </c>
      <c r="D1789">
        <v>0.01</v>
      </c>
      <c r="E1789" t="s">
        <v>257</v>
      </c>
      <c r="F1789">
        <v>1.1267</v>
      </c>
      <c r="I1789" s="403">
        <v>43515.513888888891</v>
      </c>
      <c r="J1789">
        <v>1.1288</v>
      </c>
      <c r="K1789">
        <v>0</v>
      </c>
      <c r="M1789">
        <v>0.04</v>
      </c>
      <c r="N1789">
        <v>-2.06</v>
      </c>
      <c r="O1789">
        <v>1110</v>
      </c>
      <c r="P1789" t="s">
        <v>1082</v>
      </c>
      <c r="Q1789">
        <v>717</v>
      </c>
      <c r="R1789" t="s">
        <v>97</v>
      </c>
    </row>
    <row r="1790" spans="1:18">
      <c r="A1790" s="542">
        <v>1789</v>
      </c>
      <c r="B1790" s="403">
        <v>43511.646527777775</v>
      </c>
      <c r="C1790" t="s">
        <v>97</v>
      </c>
      <c r="D1790">
        <v>0.01</v>
      </c>
      <c r="E1790" t="s">
        <v>257</v>
      </c>
      <c r="F1790">
        <v>1.1281000000000001</v>
      </c>
      <c r="I1790" s="403">
        <v>43515.513888888891</v>
      </c>
      <c r="J1790">
        <v>1.1288</v>
      </c>
      <c r="K1790">
        <v>0</v>
      </c>
      <c r="M1790">
        <v>0.04</v>
      </c>
      <c r="N1790">
        <v>-0.66</v>
      </c>
      <c r="O1790">
        <v>1110</v>
      </c>
      <c r="P1790" t="s">
        <v>1081</v>
      </c>
      <c r="Q1790">
        <v>717</v>
      </c>
      <c r="R1790" t="s">
        <v>97</v>
      </c>
    </row>
    <row r="1791" spans="1:18">
      <c r="A1791" s="542">
        <v>1790</v>
      </c>
      <c r="B1791" s="403">
        <v>43511.823611111111</v>
      </c>
      <c r="C1791" t="s">
        <v>97</v>
      </c>
      <c r="D1791">
        <v>0.02</v>
      </c>
      <c r="E1791" t="s">
        <v>257</v>
      </c>
      <c r="F1791">
        <v>1.1296999999999999</v>
      </c>
      <c r="I1791" s="403">
        <v>43515.513888888891</v>
      </c>
      <c r="J1791">
        <v>1.1288</v>
      </c>
      <c r="K1791">
        <v>0</v>
      </c>
      <c r="M1791">
        <v>0.06</v>
      </c>
      <c r="N1791">
        <v>1.86</v>
      </c>
      <c r="O1791">
        <v>1110</v>
      </c>
      <c r="P1791" t="s">
        <v>1080</v>
      </c>
      <c r="Q1791">
        <v>717</v>
      </c>
      <c r="R1791" t="s">
        <v>97</v>
      </c>
    </row>
    <row r="1792" spans="1:18">
      <c r="A1792" s="542">
        <v>1791</v>
      </c>
      <c r="B1792" s="403">
        <v>43514.129861111112</v>
      </c>
      <c r="C1792" t="s">
        <v>97</v>
      </c>
      <c r="D1792">
        <v>0.03</v>
      </c>
      <c r="E1792" t="s">
        <v>257</v>
      </c>
      <c r="F1792">
        <v>1.1312</v>
      </c>
      <c r="I1792" s="403">
        <v>43515.513888888891</v>
      </c>
      <c r="J1792">
        <v>1.1288</v>
      </c>
      <c r="K1792">
        <v>0</v>
      </c>
      <c r="M1792">
        <v>0.05</v>
      </c>
      <c r="N1792">
        <v>7.25</v>
      </c>
      <c r="O1792">
        <v>1110</v>
      </c>
      <c r="P1792" t="s">
        <v>1079</v>
      </c>
      <c r="Q1792">
        <v>717</v>
      </c>
      <c r="R1792" t="s">
        <v>97</v>
      </c>
    </row>
    <row r="1793" spans="1:18">
      <c r="A1793" s="542">
        <v>1792</v>
      </c>
      <c r="B1793" s="403">
        <v>43514.496527777781</v>
      </c>
      <c r="C1793" t="s">
        <v>97</v>
      </c>
      <c r="D1793">
        <v>0.04</v>
      </c>
      <c r="E1793" t="s">
        <v>257</v>
      </c>
      <c r="F1793">
        <v>1.1328</v>
      </c>
      <c r="I1793" s="403">
        <v>43515.513888888891</v>
      </c>
      <c r="J1793">
        <v>1.1288</v>
      </c>
      <c r="K1793">
        <v>0</v>
      </c>
      <c r="M1793">
        <v>0.06</v>
      </c>
      <c r="N1793">
        <v>16.059999999999999</v>
      </c>
      <c r="O1793">
        <v>1110</v>
      </c>
      <c r="P1793" t="s">
        <v>1078</v>
      </c>
      <c r="Q1793">
        <v>717</v>
      </c>
      <c r="R1793" t="s">
        <v>97</v>
      </c>
    </row>
    <row r="1794" spans="1:18">
      <c r="A1794" s="542">
        <v>1793</v>
      </c>
      <c r="B1794" s="403">
        <v>43515.573611111111</v>
      </c>
      <c r="C1794" t="s">
        <v>97</v>
      </c>
      <c r="D1794">
        <v>0.01</v>
      </c>
      <c r="E1794" t="s">
        <v>257</v>
      </c>
      <c r="F1794">
        <v>1.1284000000000001</v>
      </c>
      <c r="I1794" s="403">
        <v>43518.583333333336</v>
      </c>
      <c r="J1794">
        <v>1.1317999999999999</v>
      </c>
      <c r="K1794">
        <v>0</v>
      </c>
      <c r="M1794">
        <v>0.09</v>
      </c>
      <c r="N1794">
        <v>-3.31</v>
      </c>
      <c r="O1794">
        <v>1110</v>
      </c>
      <c r="P1794" t="s">
        <v>579</v>
      </c>
      <c r="Q1794">
        <v>718</v>
      </c>
      <c r="R1794" t="s">
        <v>97</v>
      </c>
    </row>
    <row r="1795" spans="1:18">
      <c r="A1795" s="542">
        <v>1794</v>
      </c>
      <c r="B1795" s="403">
        <v>43515.618750000001</v>
      </c>
      <c r="C1795" t="s">
        <v>97</v>
      </c>
      <c r="D1795">
        <v>0.01</v>
      </c>
      <c r="E1795" t="s">
        <v>257</v>
      </c>
      <c r="F1795">
        <v>1.1296999999999999</v>
      </c>
      <c r="I1795" s="403">
        <v>43518.583333333336</v>
      </c>
      <c r="J1795">
        <v>1.1317999999999999</v>
      </c>
      <c r="K1795">
        <v>0</v>
      </c>
      <c r="M1795">
        <v>0.09</v>
      </c>
      <c r="N1795">
        <v>-2.0099999999999998</v>
      </c>
      <c r="O1795">
        <v>1110</v>
      </c>
      <c r="P1795" t="s">
        <v>1064</v>
      </c>
      <c r="Q1795">
        <v>718</v>
      </c>
      <c r="R1795" t="s">
        <v>97</v>
      </c>
    </row>
    <row r="1796" spans="1:18">
      <c r="A1796" s="542">
        <v>1795</v>
      </c>
      <c r="B1796" s="403">
        <v>43515.636111111111</v>
      </c>
      <c r="C1796" t="s">
        <v>97</v>
      </c>
      <c r="D1796">
        <v>0.01</v>
      </c>
      <c r="E1796" t="s">
        <v>257</v>
      </c>
      <c r="F1796">
        <v>1.1311</v>
      </c>
      <c r="I1796" s="403">
        <v>43518.583333333336</v>
      </c>
      <c r="J1796">
        <v>1.1317999999999999</v>
      </c>
      <c r="K1796">
        <v>0</v>
      </c>
      <c r="M1796">
        <v>0.09</v>
      </c>
      <c r="N1796">
        <v>-0.61</v>
      </c>
      <c r="O1796">
        <v>1110</v>
      </c>
      <c r="P1796" t="s">
        <v>1063</v>
      </c>
      <c r="Q1796">
        <v>718</v>
      </c>
      <c r="R1796" t="s">
        <v>97</v>
      </c>
    </row>
    <row r="1797" spans="1:18">
      <c r="A1797" s="542">
        <v>1796</v>
      </c>
      <c r="B1797" s="403">
        <v>43515.673611111109</v>
      </c>
      <c r="C1797" t="s">
        <v>97</v>
      </c>
      <c r="D1797">
        <v>0.02</v>
      </c>
      <c r="E1797" t="s">
        <v>257</v>
      </c>
      <c r="F1797">
        <v>1.1325000000000001</v>
      </c>
      <c r="I1797" s="403">
        <v>43518.583333333336</v>
      </c>
      <c r="J1797">
        <v>1.1317999999999999</v>
      </c>
      <c r="K1797">
        <v>0</v>
      </c>
      <c r="M1797">
        <v>0.15</v>
      </c>
      <c r="N1797">
        <v>1.55</v>
      </c>
      <c r="O1797">
        <v>1110</v>
      </c>
      <c r="P1797" t="s">
        <v>1062</v>
      </c>
      <c r="Q1797">
        <v>718</v>
      </c>
      <c r="R1797" t="s">
        <v>97</v>
      </c>
    </row>
    <row r="1798" spans="1:18">
      <c r="A1798" s="542">
        <v>1797</v>
      </c>
      <c r="B1798" s="403">
        <v>43515.71597222222</v>
      </c>
      <c r="C1798" t="s">
        <v>97</v>
      </c>
      <c r="D1798">
        <v>0.03</v>
      </c>
      <c r="E1798" t="s">
        <v>257</v>
      </c>
      <c r="F1798">
        <v>1.1341000000000001</v>
      </c>
      <c r="I1798" s="403">
        <v>43518.583333333336</v>
      </c>
      <c r="J1798">
        <v>1.1317999999999999</v>
      </c>
      <c r="K1798">
        <v>0</v>
      </c>
      <c r="M1798">
        <v>0.24</v>
      </c>
      <c r="N1798">
        <v>7.14</v>
      </c>
      <c r="O1798">
        <v>1110</v>
      </c>
      <c r="P1798" t="s">
        <v>1061</v>
      </c>
      <c r="Q1798">
        <v>718</v>
      </c>
      <c r="R1798" t="s">
        <v>97</v>
      </c>
    </row>
    <row r="1799" spans="1:18">
      <c r="A1799" s="542">
        <v>1803</v>
      </c>
      <c r="B1799" s="403">
        <v>43516.720138888886</v>
      </c>
      <c r="C1799" t="s">
        <v>97</v>
      </c>
      <c r="D1799">
        <v>0.04</v>
      </c>
      <c r="E1799" t="s">
        <v>257</v>
      </c>
      <c r="F1799">
        <v>1.1357999999999999</v>
      </c>
      <c r="I1799" s="403">
        <v>43518.583333333336</v>
      </c>
      <c r="J1799">
        <v>1.1317999999999999</v>
      </c>
      <c r="K1799">
        <v>0</v>
      </c>
      <c r="M1799">
        <v>0.25</v>
      </c>
      <c r="N1799">
        <v>16.25</v>
      </c>
      <c r="O1799">
        <v>1110</v>
      </c>
      <c r="P1799" t="s">
        <v>1060</v>
      </c>
      <c r="Q1799">
        <v>718</v>
      </c>
      <c r="R1799" t="s">
        <v>97</v>
      </c>
    </row>
    <row r="1800" spans="1:18">
      <c r="A1800" s="542">
        <v>1798</v>
      </c>
      <c r="B1800" s="403">
        <v>43515.862500000003</v>
      </c>
      <c r="C1800" t="s">
        <v>96</v>
      </c>
      <c r="D1800">
        <v>0.01</v>
      </c>
      <c r="E1800" t="s">
        <v>257</v>
      </c>
      <c r="F1800">
        <v>1.1339999999999999</v>
      </c>
      <c r="I1800" s="403">
        <v>43516.103472222225</v>
      </c>
      <c r="J1800">
        <v>1.1353</v>
      </c>
      <c r="K1800">
        <v>0</v>
      </c>
      <c r="M1800">
        <v>-0.12</v>
      </c>
      <c r="N1800">
        <v>1.18</v>
      </c>
      <c r="O1800">
        <v>1110</v>
      </c>
      <c r="P1800" t="s">
        <v>579</v>
      </c>
      <c r="Q1800">
        <v>719</v>
      </c>
      <c r="R1800" t="s">
        <v>96</v>
      </c>
    </row>
    <row r="1801" spans="1:18">
      <c r="A1801" s="542">
        <v>1799</v>
      </c>
      <c r="B1801" s="403">
        <v>43516.376388888886</v>
      </c>
      <c r="C1801" t="s">
        <v>96</v>
      </c>
      <c r="D1801">
        <v>0.01</v>
      </c>
      <c r="E1801" t="s">
        <v>257</v>
      </c>
      <c r="F1801">
        <v>1.1338999999999999</v>
      </c>
      <c r="I1801" s="403">
        <v>43516.379861111112</v>
      </c>
      <c r="J1801">
        <v>1.1351</v>
      </c>
      <c r="K1801">
        <v>0</v>
      </c>
      <c r="M1801">
        <v>0</v>
      </c>
      <c r="N1801">
        <v>1.2</v>
      </c>
      <c r="O1801">
        <v>1110</v>
      </c>
      <c r="P1801" t="s">
        <v>567</v>
      </c>
      <c r="Q1801">
        <v>720</v>
      </c>
      <c r="R1801" t="s">
        <v>96</v>
      </c>
    </row>
    <row r="1802" spans="1:18">
      <c r="A1802" s="542">
        <v>1800</v>
      </c>
      <c r="B1802" s="403">
        <v>43516.390972222223</v>
      </c>
      <c r="C1802" t="s">
        <v>96</v>
      </c>
      <c r="D1802">
        <v>0.01</v>
      </c>
      <c r="E1802" t="s">
        <v>257</v>
      </c>
      <c r="F1802">
        <v>1.1346000000000001</v>
      </c>
      <c r="I1802" s="403">
        <v>43516.715277777781</v>
      </c>
      <c r="J1802">
        <v>1.1352</v>
      </c>
      <c r="K1802">
        <v>0</v>
      </c>
      <c r="M1802">
        <v>0</v>
      </c>
      <c r="N1802">
        <v>0.6</v>
      </c>
      <c r="O1802">
        <v>1110</v>
      </c>
      <c r="P1802" t="s">
        <v>579</v>
      </c>
      <c r="Q1802">
        <v>721</v>
      </c>
      <c r="R1802" t="s">
        <v>96</v>
      </c>
    </row>
    <row r="1803" spans="1:18">
      <c r="A1803" s="542">
        <v>1801</v>
      </c>
      <c r="B1803" s="403">
        <v>43516.51666666667</v>
      </c>
      <c r="C1803" t="s">
        <v>96</v>
      </c>
      <c r="D1803">
        <v>0.01</v>
      </c>
      <c r="E1803" t="s">
        <v>257</v>
      </c>
      <c r="F1803">
        <v>1.1334</v>
      </c>
      <c r="I1803" s="403">
        <v>43516.715277777781</v>
      </c>
      <c r="J1803">
        <v>1.1352</v>
      </c>
      <c r="K1803">
        <v>0</v>
      </c>
      <c r="M1803">
        <v>0</v>
      </c>
      <c r="N1803">
        <v>1.8</v>
      </c>
      <c r="O1803">
        <v>1110</v>
      </c>
      <c r="P1803" t="s">
        <v>1068</v>
      </c>
      <c r="Q1803">
        <v>721</v>
      </c>
      <c r="R1803" t="s">
        <v>96</v>
      </c>
    </row>
    <row r="1804" spans="1:18">
      <c r="A1804" s="542">
        <v>1802</v>
      </c>
      <c r="B1804" s="403">
        <v>43516.718055555553</v>
      </c>
      <c r="C1804" t="s">
        <v>96</v>
      </c>
      <c r="D1804">
        <v>0.01</v>
      </c>
      <c r="E1804" t="s">
        <v>257</v>
      </c>
      <c r="F1804">
        <v>1.1355999999999999</v>
      </c>
      <c r="I1804" s="403">
        <v>43516.744444444441</v>
      </c>
      <c r="J1804">
        <v>1.1367</v>
      </c>
      <c r="K1804">
        <v>0</v>
      </c>
      <c r="M1804">
        <v>0</v>
      </c>
      <c r="N1804">
        <v>1.1000000000000001</v>
      </c>
      <c r="O1804">
        <v>1110</v>
      </c>
      <c r="P1804" t="s">
        <v>579</v>
      </c>
      <c r="Q1804">
        <v>722</v>
      </c>
      <c r="R1804" t="s">
        <v>96</v>
      </c>
    </row>
    <row r="1805" spans="1:18">
      <c r="A1805" s="542">
        <v>1804</v>
      </c>
      <c r="B1805" s="403">
        <v>43516.899305555555</v>
      </c>
      <c r="C1805" t="s">
        <v>96</v>
      </c>
      <c r="D1805">
        <v>0.01</v>
      </c>
      <c r="E1805" t="s">
        <v>257</v>
      </c>
      <c r="F1805">
        <v>1.1343000000000001</v>
      </c>
      <c r="I1805" s="403">
        <v>43517.385416666664</v>
      </c>
      <c r="J1805">
        <v>1.1352</v>
      </c>
      <c r="K1805">
        <v>0</v>
      </c>
      <c r="M1805">
        <v>-0.37</v>
      </c>
      <c r="N1805">
        <v>0.53</v>
      </c>
      <c r="O1805">
        <v>1110</v>
      </c>
      <c r="P1805" t="s">
        <v>579</v>
      </c>
      <c r="Q1805">
        <v>723</v>
      </c>
      <c r="R1805" t="s">
        <v>96</v>
      </c>
    </row>
    <row r="1806" spans="1:18">
      <c r="A1806" s="542">
        <v>1805</v>
      </c>
      <c r="B1806" s="403">
        <v>43517.292361111111</v>
      </c>
      <c r="C1806" t="s">
        <v>96</v>
      </c>
      <c r="D1806">
        <v>0.01</v>
      </c>
      <c r="E1806" t="s">
        <v>257</v>
      </c>
      <c r="F1806">
        <v>1.1331</v>
      </c>
      <c r="I1806" s="403">
        <v>43517.385416666664</v>
      </c>
      <c r="J1806">
        <v>1.1352</v>
      </c>
      <c r="K1806">
        <v>0</v>
      </c>
      <c r="M1806">
        <v>0</v>
      </c>
      <c r="N1806">
        <v>2.1</v>
      </c>
      <c r="O1806">
        <v>1110</v>
      </c>
      <c r="P1806" t="s">
        <v>1067</v>
      </c>
      <c r="Q1806">
        <v>723</v>
      </c>
      <c r="R1806" t="s">
        <v>96</v>
      </c>
    </row>
    <row r="1807" spans="1:18">
      <c r="A1807" s="542">
        <v>1806</v>
      </c>
      <c r="B1807" s="403">
        <v>43517.398611111108</v>
      </c>
      <c r="C1807" t="s">
        <v>96</v>
      </c>
      <c r="D1807">
        <v>0.01</v>
      </c>
      <c r="E1807" t="s">
        <v>257</v>
      </c>
      <c r="F1807">
        <v>1.1354</v>
      </c>
      <c r="I1807" s="403">
        <v>43517.543749999997</v>
      </c>
      <c r="J1807">
        <v>1.1354</v>
      </c>
      <c r="K1807">
        <v>0</v>
      </c>
      <c r="M1807">
        <v>0</v>
      </c>
      <c r="N1807">
        <v>0</v>
      </c>
      <c r="O1807">
        <v>1110</v>
      </c>
      <c r="P1807" t="s">
        <v>579</v>
      </c>
      <c r="Q1807">
        <v>724</v>
      </c>
      <c r="R1807" t="s">
        <v>96</v>
      </c>
    </row>
    <row r="1808" spans="1:18">
      <c r="A1808" s="542">
        <v>1807</v>
      </c>
      <c r="B1808" s="403">
        <v>43517.423611111109</v>
      </c>
      <c r="C1808" t="s">
        <v>96</v>
      </c>
      <c r="D1808">
        <v>0.01</v>
      </c>
      <c r="E1808" t="s">
        <v>257</v>
      </c>
      <c r="F1808">
        <v>1.1341000000000001</v>
      </c>
      <c r="I1808" s="403">
        <v>43517.543749999997</v>
      </c>
      <c r="J1808">
        <v>1.1354</v>
      </c>
      <c r="K1808">
        <v>0</v>
      </c>
      <c r="M1808">
        <v>0</v>
      </c>
      <c r="N1808">
        <v>1.3</v>
      </c>
      <c r="O1808">
        <v>1110</v>
      </c>
      <c r="P1808" t="s">
        <v>1066</v>
      </c>
      <c r="Q1808">
        <v>724</v>
      </c>
      <c r="R1808" t="s">
        <v>96</v>
      </c>
    </row>
    <row r="1809" spans="1:18">
      <c r="A1809" s="542">
        <v>1808</v>
      </c>
      <c r="B1809" s="403">
        <v>43517.442361111112</v>
      </c>
      <c r="C1809" t="s">
        <v>96</v>
      </c>
      <c r="D1809">
        <v>0.01</v>
      </c>
      <c r="E1809" t="s">
        <v>257</v>
      </c>
      <c r="F1809">
        <v>1.1328</v>
      </c>
      <c r="I1809" s="403">
        <v>43517.543749999997</v>
      </c>
      <c r="J1809">
        <v>1.1354</v>
      </c>
      <c r="K1809">
        <v>0</v>
      </c>
      <c r="M1809">
        <v>0</v>
      </c>
      <c r="N1809">
        <v>2.6</v>
      </c>
      <c r="O1809">
        <v>1110</v>
      </c>
      <c r="P1809" t="s">
        <v>1065</v>
      </c>
      <c r="Q1809">
        <v>724</v>
      </c>
      <c r="R1809" t="s">
        <v>96</v>
      </c>
    </row>
    <row r="1810" spans="1:18">
      <c r="A1810" s="542">
        <v>1809</v>
      </c>
      <c r="B1810" s="403">
        <v>43517.631249999999</v>
      </c>
      <c r="C1810" t="s">
        <v>96</v>
      </c>
      <c r="D1810">
        <v>0.01</v>
      </c>
      <c r="E1810" t="s">
        <v>257</v>
      </c>
      <c r="F1810">
        <v>1.1355</v>
      </c>
      <c r="I1810" s="403">
        <v>43521.343055555553</v>
      </c>
      <c r="J1810">
        <v>1.1356999999999999</v>
      </c>
      <c r="K1810">
        <v>0</v>
      </c>
      <c r="M1810">
        <v>-0.24</v>
      </c>
      <c r="N1810">
        <v>-0.04</v>
      </c>
      <c r="O1810">
        <v>1110</v>
      </c>
      <c r="P1810" t="s">
        <v>579</v>
      </c>
      <c r="Q1810">
        <v>725</v>
      </c>
      <c r="R1810" t="s">
        <v>96</v>
      </c>
    </row>
    <row r="1811" spans="1:18">
      <c r="A1811" s="542">
        <v>1810</v>
      </c>
      <c r="B1811" s="403">
        <v>43517.663888888892</v>
      </c>
      <c r="C1811" t="s">
        <v>96</v>
      </c>
      <c r="D1811">
        <v>0.01</v>
      </c>
      <c r="E1811" t="s">
        <v>257</v>
      </c>
      <c r="F1811">
        <v>1.1342000000000001</v>
      </c>
      <c r="I1811" s="403">
        <v>43521.343055555553</v>
      </c>
      <c r="J1811">
        <v>1.1356999999999999</v>
      </c>
      <c r="K1811">
        <v>0</v>
      </c>
      <c r="M1811">
        <v>-0.24</v>
      </c>
      <c r="N1811">
        <v>1.26</v>
      </c>
      <c r="O1811">
        <v>1110</v>
      </c>
      <c r="P1811" t="s">
        <v>1059</v>
      </c>
      <c r="Q1811">
        <v>725</v>
      </c>
      <c r="R1811" t="s">
        <v>96</v>
      </c>
    </row>
    <row r="1812" spans="1:18">
      <c r="A1812" s="542">
        <v>1811</v>
      </c>
      <c r="B1812" s="403">
        <v>43517.759027777778</v>
      </c>
      <c r="C1812" t="s">
        <v>96</v>
      </c>
      <c r="D1812">
        <v>0.01</v>
      </c>
      <c r="E1812" t="s">
        <v>257</v>
      </c>
      <c r="F1812">
        <v>1.1329</v>
      </c>
      <c r="I1812" s="403">
        <v>43521.343055555553</v>
      </c>
      <c r="J1812">
        <v>1.1356999999999999</v>
      </c>
      <c r="K1812">
        <v>0</v>
      </c>
      <c r="M1812">
        <v>-0.24</v>
      </c>
      <c r="N1812">
        <v>2.56</v>
      </c>
      <c r="O1812">
        <v>1110</v>
      </c>
      <c r="P1812" t="s">
        <v>1058</v>
      </c>
      <c r="Q1812">
        <v>725</v>
      </c>
      <c r="R1812" t="s">
        <v>96</v>
      </c>
    </row>
    <row r="1813" spans="1:18">
      <c r="A1813" s="542">
        <v>1812</v>
      </c>
      <c r="B1813" s="403">
        <v>43518.597916666666</v>
      </c>
      <c r="C1813" t="s">
        <v>97</v>
      </c>
      <c r="D1813">
        <v>0.01</v>
      </c>
      <c r="E1813" t="s">
        <v>257</v>
      </c>
      <c r="F1813">
        <v>1.1331</v>
      </c>
      <c r="I1813" s="403">
        <v>43524.681250000001</v>
      </c>
      <c r="J1813">
        <v>1.1362000000000001</v>
      </c>
      <c r="K1813">
        <v>0</v>
      </c>
      <c r="M1813">
        <v>0.11</v>
      </c>
      <c r="N1813">
        <v>-2.99</v>
      </c>
      <c r="O1813">
        <v>1110</v>
      </c>
      <c r="P1813" t="s">
        <v>579</v>
      </c>
      <c r="Q1813">
        <v>726</v>
      </c>
      <c r="R1813" t="s">
        <v>97</v>
      </c>
    </row>
    <row r="1814" spans="1:18">
      <c r="A1814" s="542">
        <v>1813</v>
      </c>
      <c r="B1814" s="403">
        <v>43518.692361111112</v>
      </c>
      <c r="C1814" t="s">
        <v>97</v>
      </c>
      <c r="D1814">
        <v>0.01</v>
      </c>
      <c r="E1814" t="s">
        <v>257</v>
      </c>
      <c r="F1814">
        <v>1.1343000000000001</v>
      </c>
      <c r="I1814" s="403">
        <v>43524.681250000001</v>
      </c>
      <c r="J1814">
        <v>1.1362000000000001</v>
      </c>
      <c r="K1814">
        <v>0</v>
      </c>
      <c r="M1814">
        <v>0.11</v>
      </c>
      <c r="N1814">
        <v>-1.79</v>
      </c>
      <c r="O1814">
        <v>1110</v>
      </c>
      <c r="P1814" t="s">
        <v>1053</v>
      </c>
      <c r="Q1814">
        <v>726</v>
      </c>
      <c r="R1814" t="s">
        <v>97</v>
      </c>
    </row>
    <row r="1815" spans="1:18">
      <c r="A1815" s="542">
        <v>1814</v>
      </c>
      <c r="B1815" s="403">
        <v>43521.343055555553</v>
      </c>
      <c r="C1815" t="s">
        <v>97</v>
      </c>
      <c r="D1815">
        <v>0.01</v>
      </c>
      <c r="E1815" t="s">
        <v>257</v>
      </c>
      <c r="F1815">
        <v>1.1357999999999999</v>
      </c>
      <c r="I1815" s="403">
        <v>43524.681250000001</v>
      </c>
      <c r="J1815">
        <v>1.1362000000000001</v>
      </c>
      <c r="K1815">
        <v>0</v>
      </c>
      <c r="M1815">
        <v>0.09</v>
      </c>
      <c r="N1815">
        <v>-0.31</v>
      </c>
      <c r="O1815">
        <v>1110</v>
      </c>
      <c r="P1815" t="s">
        <v>1052</v>
      </c>
      <c r="Q1815">
        <v>726</v>
      </c>
      <c r="R1815" t="s">
        <v>97</v>
      </c>
    </row>
    <row r="1816" spans="1:18">
      <c r="A1816" s="542">
        <v>1820</v>
      </c>
      <c r="B1816" s="403">
        <v>43522.618055555555</v>
      </c>
      <c r="C1816" t="s">
        <v>97</v>
      </c>
      <c r="D1816">
        <v>0.02</v>
      </c>
      <c r="E1816" t="s">
        <v>257</v>
      </c>
      <c r="F1816">
        <v>1.1372</v>
      </c>
      <c r="I1816" s="403">
        <v>43524.681250000001</v>
      </c>
      <c r="J1816">
        <v>1.1362000000000001</v>
      </c>
      <c r="K1816">
        <v>0</v>
      </c>
      <c r="M1816">
        <v>0.12</v>
      </c>
      <c r="N1816">
        <v>2.12</v>
      </c>
      <c r="O1816">
        <v>1110</v>
      </c>
      <c r="P1816" t="s">
        <v>1051</v>
      </c>
      <c r="Q1816">
        <v>726</v>
      </c>
      <c r="R1816" t="s">
        <v>97</v>
      </c>
    </row>
    <row r="1817" spans="1:18">
      <c r="A1817" s="542">
        <v>1824</v>
      </c>
      <c r="B1817" s="403">
        <v>43522.843055555553</v>
      </c>
      <c r="C1817" t="s">
        <v>97</v>
      </c>
      <c r="D1817">
        <v>0.03</v>
      </c>
      <c r="E1817" t="s">
        <v>257</v>
      </c>
      <c r="F1817">
        <v>1.1387</v>
      </c>
      <c r="I1817" s="403">
        <v>43524.681250000001</v>
      </c>
      <c r="J1817">
        <v>1.1362000000000001</v>
      </c>
      <c r="K1817">
        <v>0</v>
      </c>
      <c r="M1817">
        <v>0.19</v>
      </c>
      <c r="N1817">
        <v>7.69</v>
      </c>
      <c r="O1817">
        <v>1110</v>
      </c>
      <c r="P1817" t="s">
        <v>1050</v>
      </c>
      <c r="Q1817">
        <v>726</v>
      </c>
      <c r="R1817" t="s">
        <v>97</v>
      </c>
    </row>
    <row r="1818" spans="1:18">
      <c r="A1818" s="542">
        <v>1828</v>
      </c>
      <c r="B1818" s="403">
        <v>43524.488194444442</v>
      </c>
      <c r="C1818" t="s">
        <v>97</v>
      </c>
      <c r="D1818">
        <v>0.04</v>
      </c>
      <c r="E1818" t="s">
        <v>257</v>
      </c>
      <c r="F1818">
        <v>1.1404000000000001</v>
      </c>
      <c r="I1818" s="403">
        <v>43524.681250000001</v>
      </c>
      <c r="J1818">
        <v>1.1362000000000001</v>
      </c>
      <c r="K1818">
        <v>0</v>
      </c>
      <c r="M1818">
        <v>0</v>
      </c>
      <c r="N1818">
        <v>16.8</v>
      </c>
      <c r="O1818">
        <v>1110</v>
      </c>
      <c r="P1818" t="s">
        <v>1049</v>
      </c>
      <c r="Q1818">
        <v>726</v>
      </c>
      <c r="R1818" t="s">
        <v>97</v>
      </c>
    </row>
    <row r="1819" spans="1:18">
      <c r="A1819" s="542">
        <v>1815</v>
      </c>
      <c r="B1819" s="403">
        <v>43521.380555555559</v>
      </c>
      <c r="C1819" t="s">
        <v>96</v>
      </c>
      <c r="D1819">
        <v>0.01</v>
      </c>
      <c r="E1819" t="s">
        <v>257</v>
      </c>
      <c r="F1819">
        <v>1.135</v>
      </c>
      <c r="I1819" s="403">
        <v>43521.486111111109</v>
      </c>
      <c r="J1819">
        <v>1.1362000000000001</v>
      </c>
      <c r="K1819">
        <v>0</v>
      </c>
      <c r="M1819">
        <v>0</v>
      </c>
      <c r="N1819">
        <v>1.2</v>
      </c>
      <c r="O1819">
        <v>1110</v>
      </c>
      <c r="P1819" t="s">
        <v>579</v>
      </c>
      <c r="Q1819">
        <v>727</v>
      </c>
      <c r="R1819" t="s">
        <v>96</v>
      </c>
    </row>
    <row r="1820" spans="1:18">
      <c r="A1820" s="542">
        <v>1816</v>
      </c>
      <c r="B1820" s="403">
        <v>43521.70208333333</v>
      </c>
      <c r="C1820" t="s">
        <v>96</v>
      </c>
      <c r="D1820">
        <v>0.01</v>
      </c>
      <c r="E1820" t="s">
        <v>257</v>
      </c>
      <c r="F1820">
        <v>1.1348</v>
      </c>
      <c r="I1820" s="403">
        <v>43521.84097222222</v>
      </c>
      <c r="J1820">
        <v>1.1359999999999999</v>
      </c>
      <c r="K1820">
        <v>0</v>
      </c>
      <c r="M1820">
        <v>0</v>
      </c>
      <c r="N1820">
        <v>1.2</v>
      </c>
      <c r="O1820">
        <v>1110</v>
      </c>
      <c r="P1820" t="s">
        <v>579</v>
      </c>
      <c r="Q1820">
        <v>728</v>
      </c>
      <c r="R1820" t="s">
        <v>96</v>
      </c>
    </row>
    <row r="1821" spans="1:18">
      <c r="A1821" s="542">
        <v>1817</v>
      </c>
      <c r="B1821" s="403">
        <v>43521.96597222222</v>
      </c>
      <c r="C1821" t="s">
        <v>96</v>
      </c>
      <c r="D1821">
        <v>0.01</v>
      </c>
      <c r="E1821" t="s">
        <v>257</v>
      </c>
      <c r="F1821">
        <v>1.1361000000000001</v>
      </c>
      <c r="I1821" s="403">
        <v>43522.46597222222</v>
      </c>
      <c r="J1821">
        <v>1.1368</v>
      </c>
      <c r="K1821">
        <v>0</v>
      </c>
      <c r="M1821">
        <v>-0.12</v>
      </c>
      <c r="N1821">
        <v>0.57999999999999996</v>
      </c>
      <c r="O1821">
        <v>1110</v>
      </c>
      <c r="P1821" t="s">
        <v>579</v>
      </c>
      <c r="Q1821">
        <v>729</v>
      </c>
      <c r="R1821" t="s">
        <v>96</v>
      </c>
    </row>
    <row r="1822" spans="1:18">
      <c r="A1822" s="542">
        <v>1818</v>
      </c>
      <c r="B1822" s="403">
        <v>43522.336805555555</v>
      </c>
      <c r="C1822" t="s">
        <v>96</v>
      </c>
      <c r="D1822">
        <v>0.01</v>
      </c>
      <c r="E1822" t="s">
        <v>257</v>
      </c>
      <c r="F1822">
        <v>1.1349</v>
      </c>
      <c r="I1822" s="403">
        <v>43522.46597222222</v>
      </c>
      <c r="J1822">
        <v>1.1368</v>
      </c>
      <c r="K1822">
        <v>0</v>
      </c>
      <c r="M1822">
        <v>0</v>
      </c>
      <c r="N1822">
        <v>1.9</v>
      </c>
      <c r="O1822">
        <v>1110</v>
      </c>
      <c r="P1822" t="s">
        <v>1057</v>
      </c>
      <c r="Q1822">
        <v>729</v>
      </c>
      <c r="R1822" t="s">
        <v>96</v>
      </c>
    </row>
    <row r="1823" spans="1:18">
      <c r="A1823" s="542">
        <v>1819</v>
      </c>
      <c r="B1823" s="403">
        <v>43522.501388888886</v>
      </c>
      <c r="C1823" t="s">
        <v>96</v>
      </c>
      <c r="D1823">
        <v>0.01</v>
      </c>
      <c r="E1823" t="s">
        <v>257</v>
      </c>
      <c r="F1823">
        <v>1.1356999999999999</v>
      </c>
      <c r="I1823" s="403">
        <v>43522.616666666669</v>
      </c>
      <c r="J1823">
        <v>1.1369</v>
      </c>
      <c r="K1823">
        <v>0</v>
      </c>
      <c r="M1823">
        <v>0</v>
      </c>
      <c r="N1823">
        <v>1.2</v>
      </c>
      <c r="O1823">
        <v>1110</v>
      </c>
      <c r="P1823" t="s">
        <v>579</v>
      </c>
      <c r="Q1823">
        <v>730</v>
      </c>
      <c r="R1823" t="s">
        <v>96</v>
      </c>
    </row>
    <row r="1824" spans="1:18">
      <c r="A1824" s="542">
        <v>1821</v>
      </c>
      <c r="B1824" s="403">
        <v>43522.628472222219</v>
      </c>
      <c r="C1824" t="s">
        <v>96</v>
      </c>
      <c r="D1824">
        <v>0.01</v>
      </c>
      <c r="E1824" t="s">
        <v>257</v>
      </c>
      <c r="F1824">
        <v>1.1366000000000001</v>
      </c>
      <c r="I1824" s="403">
        <v>43522.718055555553</v>
      </c>
      <c r="J1824">
        <v>1.1372</v>
      </c>
      <c r="K1824">
        <v>0</v>
      </c>
      <c r="M1824">
        <v>0</v>
      </c>
      <c r="N1824">
        <v>0.6</v>
      </c>
      <c r="O1824">
        <v>1110</v>
      </c>
      <c r="P1824" t="s">
        <v>579</v>
      </c>
      <c r="Q1824">
        <v>731</v>
      </c>
      <c r="R1824" t="s">
        <v>96</v>
      </c>
    </row>
    <row r="1825" spans="1:18">
      <c r="A1825" s="542">
        <v>1822</v>
      </c>
      <c r="B1825" s="403">
        <v>43522.666666666664</v>
      </c>
      <c r="C1825" t="s">
        <v>96</v>
      </c>
      <c r="D1825">
        <v>0.01</v>
      </c>
      <c r="E1825" t="s">
        <v>257</v>
      </c>
      <c r="F1825">
        <v>1.1354</v>
      </c>
      <c r="I1825" s="403">
        <v>43522.718055555553</v>
      </c>
      <c r="J1825">
        <v>1.1372</v>
      </c>
      <c r="K1825">
        <v>0</v>
      </c>
      <c r="M1825">
        <v>0</v>
      </c>
      <c r="N1825">
        <v>1.8</v>
      </c>
      <c r="O1825">
        <v>1110</v>
      </c>
      <c r="P1825" t="s">
        <v>1056</v>
      </c>
      <c r="Q1825">
        <v>731</v>
      </c>
      <c r="R1825" t="s">
        <v>96</v>
      </c>
    </row>
    <row r="1826" spans="1:18">
      <c r="A1826" s="542">
        <v>1823</v>
      </c>
      <c r="B1826" s="403">
        <v>43522.761805555558</v>
      </c>
      <c r="C1826" t="s">
        <v>96</v>
      </c>
      <c r="D1826">
        <v>0.01</v>
      </c>
      <c r="E1826" t="s">
        <v>257</v>
      </c>
      <c r="F1826">
        <v>1.1371</v>
      </c>
      <c r="I1826" s="403">
        <v>43522.836805555555</v>
      </c>
      <c r="J1826">
        <v>1.1383000000000001</v>
      </c>
      <c r="K1826">
        <v>0</v>
      </c>
      <c r="M1826">
        <v>0</v>
      </c>
      <c r="N1826">
        <v>1.2</v>
      </c>
      <c r="O1826">
        <v>1110</v>
      </c>
      <c r="P1826" t="s">
        <v>579</v>
      </c>
      <c r="Q1826">
        <v>732</v>
      </c>
      <c r="R1826" t="s">
        <v>96</v>
      </c>
    </row>
    <row r="1827" spans="1:18">
      <c r="A1827" s="542">
        <v>1825</v>
      </c>
      <c r="B1827" s="403">
        <v>43523.543055555558</v>
      </c>
      <c r="C1827" t="s">
        <v>96</v>
      </c>
      <c r="D1827">
        <v>0.01</v>
      </c>
      <c r="E1827" t="s">
        <v>257</v>
      </c>
      <c r="F1827">
        <v>1.1395</v>
      </c>
      <c r="I1827" s="403">
        <v>43524.484722222223</v>
      </c>
      <c r="J1827">
        <v>1.1398999999999999</v>
      </c>
      <c r="K1827">
        <v>0</v>
      </c>
      <c r="M1827">
        <v>-0.37</v>
      </c>
      <c r="N1827">
        <v>0.03</v>
      </c>
      <c r="O1827">
        <v>1110</v>
      </c>
      <c r="P1827" t="s">
        <v>579</v>
      </c>
      <c r="Q1827">
        <v>733</v>
      </c>
      <c r="R1827" t="s">
        <v>96</v>
      </c>
    </row>
    <row r="1828" spans="1:18">
      <c r="A1828" s="542">
        <v>1826</v>
      </c>
      <c r="B1828" s="403">
        <v>43523.595833333333</v>
      </c>
      <c r="C1828" t="s">
        <v>96</v>
      </c>
      <c r="D1828">
        <v>0.01</v>
      </c>
      <c r="E1828" t="s">
        <v>257</v>
      </c>
      <c r="F1828">
        <v>1.1382000000000001</v>
      </c>
      <c r="I1828" s="403">
        <v>43524.484722222223</v>
      </c>
      <c r="J1828">
        <v>1.1398999999999999</v>
      </c>
      <c r="K1828">
        <v>0</v>
      </c>
      <c r="M1828">
        <v>-0.37</v>
      </c>
      <c r="N1828">
        <v>1.33</v>
      </c>
      <c r="O1828">
        <v>1110</v>
      </c>
      <c r="P1828" t="s">
        <v>1055</v>
      </c>
      <c r="Q1828">
        <v>733</v>
      </c>
      <c r="R1828" t="s">
        <v>96</v>
      </c>
    </row>
    <row r="1829" spans="1:18">
      <c r="A1829" s="542">
        <v>1827</v>
      </c>
      <c r="B1829" s="403">
        <v>43523.729861111111</v>
      </c>
      <c r="C1829" t="s">
        <v>96</v>
      </c>
      <c r="D1829">
        <v>0.01</v>
      </c>
      <c r="E1829" t="s">
        <v>257</v>
      </c>
      <c r="F1829">
        <v>1.1369</v>
      </c>
      <c r="I1829" s="403">
        <v>43524.484722222223</v>
      </c>
      <c r="J1829">
        <v>1.1398999999999999</v>
      </c>
      <c r="K1829">
        <v>0</v>
      </c>
      <c r="M1829">
        <v>-0.37</v>
      </c>
      <c r="N1829">
        <v>2.63</v>
      </c>
      <c r="O1829">
        <v>1110</v>
      </c>
      <c r="P1829" t="s">
        <v>1054</v>
      </c>
      <c r="Q1829">
        <v>733</v>
      </c>
      <c r="R1829" t="s">
        <v>96</v>
      </c>
    </row>
    <row r="1830" spans="1:18">
      <c r="A1830" s="542">
        <v>1829</v>
      </c>
      <c r="B1830" s="403">
        <v>43524.60833333333</v>
      </c>
      <c r="C1830" t="s">
        <v>96</v>
      </c>
      <c r="D1830">
        <v>0.01</v>
      </c>
      <c r="E1830" t="s">
        <v>257</v>
      </c>
      <c r="F1830">
        <v>1.1394</v>
      </c>
      <c r="I1830" s="403">
        <v>43524.722916666666</v>
      </c>
      <c r="J1830">
        <v>1.1394</v>
      </c>
      <c r="K1830">
        <v>0</v>
      </c>
      <c r="M1830">
        <v>0</v>
      </c>
      <c r="N1830">
        <v>0</v>
      </c>
      <c r="O1830">
        <v>1110</v>
      </c>
      <c r="P1830" t="s">
        <v>579</v>
      </c>
      <c r="Q1830">
        <v>734</v>
      </c>
      <c r="R1830" t="s">
        <v>96</v>
      </c>
    </row>
    <row r="1831" spans="1:18">
      <c r="A1831" s="542">
        <v>1830</v>
      </c>
      <c r="B1831" s="403">
        <v>43524.65625</v>
      </c>
      <c r="C1831" t="s">
        <v>96</v>
      </c>
      <c r="D1831">
        <v>0.01</v>
      </c>
      <c r="E1831" t="s">
        <v>257</v>
      </c>
      <c r="F1831">
        <v>1.1380999999999999</v>
      </c>
      <c r="I1831" s="403">
        <v>43524.722916666666</v>
      </c>
      <c r="J1831">
        <v>1.1394</v>
      </c>
      <c r="K1831">
        <v>0</v>
      </c>
      <c r="M1831">
        <v>0</v>
      </c>
      <c r="N1831">
        <v>1.3</v>
      </c>
      <c r="O1831">
        <v>1110</v>
      </c>
      <c r="P1831" t="s">
        <v>1048</v>
      </c>
      <c r="Q1831">
        <v>734</v>
      </c>
      <c r="R1831" t="s">
        <v>96</v>
      </c>
    </row>
    <row r="1832" spans="1:18">
      <c r="A1832" s="542">
        <v>1831</v>
      </c>
      <c r="B1832" s="403">
        <v>43524.682638888888</v>
      </c>
      <c r="C1832" t="s">
        <v>96</v>
      </c>
      <c r="D1832">
        <v>0.01</v>
      </c>
      <c r="E1832" t="s">
        <v>257</v>
      </c>
      <c r="F1832">
        <v>1.1367</v>
      </c>
      <c r="I1832" s="403">
        <v>43524.722916666666</v>
      </c>
      <c r="J1832">
        <v>1.1394</v>
      </c>
      <c r="K1832">
        <v>0</v>
      </c>
      <c r="M1832">
        <v>0</v>
      </c>
      <c r="N1832">
        <v>2.7</v>
      </c>
      <c r="O1832">
        <v>1110</v>
      </c>
      <c r="P1832" t="s">
        <v>684</v>
      </c>
      <c r="Q1832">
        <v>734</v>
      </c>
      <c r="R1832" t="s">
        <v>96</v>
      </c>
    </row>
    <row r="1833" spans="1:18">
      <c r="A1833" s="542">
        <v>1832</v>
      </c>
      <c r="B1833" s="403">
        <v>43524.69027777778</v>
      </c>
      <c r="C1833" t="s">
        <v>97</v>
      </c>
      <c r="D1833">
        <v>0.01</v>
      </c>
      <c r="E1833" t="s">
        <v>257</v>
      </c>
      <c r="F1833">
        <v>1.1365000000000001</v>
      </c>
      <c r="I1833" s="403">
        <v>43525.154861111114</v>
      </c>
      <c r="J1833">
        <v>1.1366000000000001</v>
      </c>
      <c r="K1833">
        <v>0</v>
      </c>
      <c r="M1833">
        <v>0.02</v>
      </c>
      <c r="N1833">
        <v>-0.08</v>
      </c>
      <c r="O1833">
        <v>1110</v>
      </c>
      <c r="P1833" t="s">
        <v>579</v>
      </c>
      <c r="Q1833">
        <v>735</v>
      </c>
      <c r="R1833" t="s">
        <v>97</v>
      </c>
    </row>
    <row r="1834" spans="1:18">
      <c r="A1834" s="542">
        <v>1833</v>
      </c>
      <c r="B1834" s="403">
        <v>43524.7</v>
      </c>
      <c r="C1834" t="s">
        <v>97</v>
      </c>
      <c r="D1834">
        <v>0.01</v>
      </c>
      <c r="E1834" t="s">
        <v>257</v>
      </c>
      <c r="F1834">
        <v>1.1377999999999999</v>
      </c>
      <c r="I1834" s="403">
        <v>43525.154861111114</v>
      </c>
      <c r="J1834">
        <v>1.1366000000000001</v>
      </c>
      <c r="K1834">
        <v>0</v>
      </c>
      <c r="M1834">
        <v>0.02</v>
      </c>
      <c r="N1834">
        <v>1.22</v>
      </c>
      <c r="O1834">
        <v>1110</v>
      </c>
      <c r="P1834" t="s">
        <v>1047</v>
      </c>
      <c r="Q1834">
        <v>735</v>
      </c>
      <c r="R1834" t="s">
        <v>97</v>
      </c>
    </row>
    <row r="1835" spans="1:18">
      <c r="A1835" s="542">
        <v>1834</v>
      </c>
      <c r="B1835" s="403">
        <v>43524.722916666666</v>
      </c>
      <c r="C1835" t="s">
        <v>97</v>
      </c>
      <c r="D1835">
        <v>0.01</v>
      </c>
      <c r="E1835" t="s">
        <v>257</v>
      </c>
      <c r="F1835">
        <v>1.1392</v>
      </c>
      <c r="I1835" s="403">
        <v>43525.154861111114</v>
      </c>
      <c r="J1835">
        <v>1.1366000000000001</v>
      </c>
      <c r="K1835">
        <v>0</v>
      </c>
      <c r="M1835">
        <v>0.02</v>
      </c>
      <c r="N1835">
        <v>2.62</v>
      </c>
      <c r="O1835">
        <v>1110</v>
      </c>
      <c r="P1835" t="s">
        <v>1046</v>
      </c>
      <c r="Q1835">
        <v>735</v>
      </c>
      <c r="R1835" t="s">
        <v>97</v>
      </c>
    </row>
    <row r="1836" spans="1:18">
      <c r="A1836" s="542">
        <v>1835</v>
      </c>
      <c r="B1836" s="403">
        <v>43524.727777777778</v>
      </c>
      <c r="C1836" t="s">
        <v>96</v>
      </c>
      <c r="D1836">
        <v>0.01</v>
      </c>
      <c r="E1836" t="s">
        <v>257</v>
      </c>
      <c r="F1836">
        <v>1.1391</v>
      </c>
      <c r="I1836" s="403">
        <v>43525.65625</v>
      </c>
      <c r="J1836">
        <v>1.1392</v>
      </c>
      <c r="K1836">
        <v>0</v>
      </c>
      <c r="M1836">
        <v>-0.12</v>
      </c>
      <c r="N1836">
        <v>-0.02</v>
      </c>
      <c r="O1836">
        <v>1110</v>
      </c>
      <c r="P1836" t="s">
        <v>579</v>
      </c>
      <c r="Q1836">
        <v>736</v>
      </c>
      <c r="R1836" t="s">
        <v>96</v>
      </c>
    </row>
    <row r="1837" spans="1:18">
      <c r="A1837" s="542">
        <v>1836</v>
      </c>
      <c r="B1837" s="403">
        <v>43524.845138888886</v>
      </c>
      <c r="C1837" t="s">
        <v>96</v>
      </c>
      <c r="D1837">
        <v>0.01</v>
      </c>
      <c r="E1837" t="s">
        <v>257</v>
      </c>
      <c r="F1837">
        <v>1.1378999999999999</v>
      </c>
      <c r="I1837" s="403">
        <v>43525.65625</v>
      </c>
      <c r="J1837">
        <v>1.1392</v>
      </c>
      <c r="K1837">
        <v>0</v>
      </c>
      <c r="M1837">
        <v>-0.12</v>
      </c>
      <c r="N1837">
        <v>1.18</v>
      </c>
      <c r="O1837">
        <v>1110</v>
      </c>
      <c r="P1837" t="s">
        <v>1045</v>
      </c>
      <c r="Q1837">
        <v>736</v>
      </c>
      <c r="R1837" t="s">
        <v>96</v>
      </c>
    </row>
    <row r="1838" spans="1:18">
      <c r="A1838" s="542">
        <v>1837</v>
      </c>
      <c r="B1838" s="403">
        <v>43525.155555555553</v>
      </c>
      <c r="C1838" t="s">
        <v>96</v>
      </c>
      <c r="D1838">
        <v>0.01</v>
      </c>
      <c r="E1838" t="s">
        <v>257</v>
      </c>
      <c r="F1838">
        <v>1.1365000000000001</v>
      </c>
      <c r="I1838" s="403">
        <v>43525.65625</v>
      </c>
      <c r="J1838">
        <v>1.1392</v>
      </c>
      <c r="K1838">
        <v>0</v>
      </c>
      <c r="M1838">
        <v>0</v>
      </c>
      <c r="N1838">
        <v>2.7</v>
      </c>
      <c r="O1838">
        <v>1110</v>
      </c>
      <c r="P1838" t="s">
        <v>1044</v>
      </c>
      <c r="Q1838">
        <v>736</v>
      </c>
      <c r="R1838" t="s">
        <v>96</v>
      </c>
    </row>
    <row r="1839" spans="1:18">
      <c r="A1839" s="542">
        <v>1838</v>
      </c>
      <c r="B1839" s="403">
        <v>43525.368055555555</v>
      </c>
      <c r="C1839" t="s">
        <v>97</v>
      </c>
      <c r="D1839">
        <v>0.01</v>
      </c>
      <c r="E1839" t="s">
        <v>257</v>
      </c>
      <c r="F1839">
        <v>1.1371</v>
      </c>
      <c r="I1839" s="403">
        <v>43525.390972222223</v>
      </c>
      <c r="J1839">
        <v>1.1358999999999999</v>
      </c>
      <c r="K1839">
        <v>0</v>
      </c>
      <c r="M1839">
        <v>0</v>
      </c>
      <c r="N1839">
        <v>1.2</v>
      </c>
      <c r="O1839">
        <v>1110</v>
      </c>
      <c r="P1839" t="s">
        <v>567</v>
      </c>
      <c r="Q1839">
        <v>737</v>
      </c>
      <c r="R1839" t="s">
        <v>97</v>
      </c>
    </row>
    <row r="1840" spans="1:18">
      <c r="A1840" s="542">
        <v>1839</v>
      </c>
      <c r="B1840" s="403">
        <v>43525.404861111114</v>
      </c>
      <c r="C1840" t="s">
        <v>97</v>
      </c>
      <c r="D1840">
        <v>0.01</v>
      </c>
      <c r="E1840" t="s">
        <v>257</v>
      </c>
      <c r="F1840">
        <v>1.1357999999999999</v>
      </c>
      <c r="I1840" s="403">
        <v>43525.775000000001</v>
      </c>
      <c r="J1840">
        <v>1.1367</v>
      </c>
      <c r="K1840">
        <v>0</v>
      </c>
      <c r="M1840">
        <v>0</v>
      </c>
      <c r="N1840">
        <v>-0.9</v>
      </c>
      <c r="O1840">
        <v>1110</v>
      </c>
      <c r="P1840" t="s">
        <v>579</v>
      </c>
      <c r="Q1840">
        <v>738</v>
      </c>
      <c r="R1840" t="s">
        <v>97</v>
      </c>
    </row>
    <row r="1841" spans="1:18">
      <c r="A1841" s="542">
        <v>1840</v>
      </c>
      <c r="B1841" s="403">
        <v>43525.481249999997</v>
      </c>
      <c r="C1841" t="s">
        <v>97</v>
      </c>
      <c r="D1841">
        <v>0.01</v>
      </c>
      <c r="E1841" t="s">
        <v>257</v>
      </c>
      <c r="F1841">
        <v>1.137</v>
      </c>
      <c r="I1841" s="403">
        <v>43525.775000000001</v>
      </c>
      <c r="J1841">
        <v>1.1367</v>
      </c>
      <c r="K1841">
        <v>0</v>
      </c>
      <c r="M1841">
        <v>0</v>
      </c>
      <c r="N1841">
        <v>0.3</v>
      </c>
      <c r="O1841">
        <v>1110</v>
      </c>
      <c r="P1841" t="s">
        <v>1043</v>
      </c>
      <c r="Q1841">
        <v>738</v>
      </c>
      <c r="R1841" t="s">
        <v>97</v>
      </c>
    </row>
    <row r="1842" spans="1:18">
      <c r="A1842" s="542">
        <v>1841</v>
      </c>
      <c r="B1842" s="403">
        <v>43525.531944444447</v>
      </c>
      <c r="C1842" t="s">
        <v>97</v>
      </c>
      <c r="D1842">
        <v>0.01</v>
      </c>
      <c r="E1842" t="s">
        <v>257</v>
      </c>
      <c r="F1842">
        <v>1.1383000000000001</v>
      </c>
      <c r="I1842" s="403">
        <v>43525.775000000001</v>
      </c>
      <c r="J1842">
        <v>1.1367</v>
      </c>
      <c r="K1842">
        <v>0</v>
      </c>
      <c r="M1842">
        <v>0</v>
      </c>
      <c r="N1842">
        <v>1.6</v>
      </c>
      <c r="O1842">
        <v>1110</v>
      </c>
      <c r="P1842" t="s">
        <v>1042</v>
      </c>
      <c r="Q1842">
        <v>738</v>
      </c>
      <c r="R1842" t="s">
        <v>97</v>
      </c>
    </row>
    <row r="1843" spans="1:18">
      <c r="A1843" s="542">
        <v>1842</v>
      </c>
      <c r="B1843" s="403">
        <v>43525.659722222219</v>
      </c>
      <c r="C1843" t="s">
        <v>97</v>
      </c>
      <c r="D1843">
        <v>0.02</v>
      </c>
      <c r="E1843" t="s">
        <v>257</v>
      </c>
      <c r="F1843">
        <v>1.1397999999999999</v>
      </c>
      <c r="I1843" s="403">
        <v>43525.775000000001</v>
      </c>
      <c r="J1843">
        <v>1.1367</v>
      </c>
      <c r="K1843">
        <v>0</v>
      </c>
      <c r="M1843">
        <v>0</v>
      </c>
      <c r="N1843">
        <v>6.2</v>
      </c>
      <c r="O1843">
        <v>1110</v>
      </c>
      <c r="P1843" t="s">
        <v>1041</v>
      </c>
      <c r="Q1843">
        <v>738</v>
      </c>
      <c r="R1843" t="s">
        <v>97</v>
      </c>
    </row>
    <row r="1844" spans="1:18">
      <c r="A1844" s="542">
        <v>1843</v>
      </c>
      <c r="B1844" s="403">
        <v>43525.669444444444</v>
      </c>
      <c r="C1844" t="s">
        <v>96</v>
      </c>
      <c r="D1844">
        <v>0.01</v>
      </c>
      <c r="E1844" t="s">
        <v>257</v>
      </c>
      <c r="F1844">
        <v>1.1402000000000001</v>
      </c>
      <c r="I1844" s="403">
        <v>43535.961111111108</v>
      </c>
      <c r="J1844">
        <v>1.1272</v>
      </c>
      <c r="K1844">
        <v>0</v>
      </c>
      <c r="M1844">
        <v>-0.97</v>
      </c>
      <c r="N1844">
        <v>-13.97</v>
      </c>
      <c r="O1844">
        <v>1110</v>
      </c>
      <c r="P1844" t="s">
        <v>579</v>
      </c>
      <c r="Q1844">
        <v>739</v>
      </c>
      <c r="R1844" t="s">
        <v>96</v>
      </c>
    </row>
    <row r="1845" spans="1:18">
      <c r="A1845" s="542">
        <v>1844</v>
      </c>
      <c r="B1845" s="403">
        <v>43525.685416666667</v>
      </c>
      <c r="C1845" t="s">
        <v>96</v>
      </c>
      <c r="D1845">
        <v>0.01</v>
      </c>
      <c r="E1845" t="s">
        <v>257</v>
      </c>
      <c r="F1845">
        <v>1.139</v>
      </c>
      <c r="I1845" s="403">
        <v>43535.961111111108</v>
      </c>
      <c r="J1845">
        <v>1.1272</v>
      </c>
      <c r="K1845">
        <v>0</v>
      </c>
      <c r="M1845">
        <v>-0.97</v>
      </c>
      <c r="N1845">
        <v>-12.77</v>
      </c>
      <c r="O1845">
        <v>1110</v>
      </c>
      <c r="P1845" t="s">
        <v>1032</v>
      </c>
      <c r="Q1845">
        <v>739</v>
      </c>
      <c r="R1845" t="s">
        <v>96</v>
      </c>
    </row>
    <row r="1846" spans="1:18">
      <c r="A1846" s="542">
        <v>1845</v>
      </c>
      <c r="B1846" s="403">
        <v>43525.71597222222</v>
      </c>
      <c r="C1846" t="s">
        <v>96</v>
      </c>
      <c r="D1846">
        <v>0.01</v>
      </c>
      <c r="E1846" t="s">
        <v>257</v>
      </c>
      <c r="F1846">
        <v>1.1376999999999999</v>
      </c>
      <c r="I1846" s="403">
        <v>43535.961111111108</v>
      </c>
      <c r="J1846">
        <v>1.1272</v>
      </c>
      <c r="K1846">
        <v>0</v>
      </c>
      <c r="M1846">
        <v>-0.97</v>
      </c>
      <c r="N1846">
        <v>-11.47</v>
      </c>
      <c r="O1846">
        <v>1110</v>
      </c>
      <c r="P1846" t="s">
        <v>1031</v>
      </c>
      <c r="Q1846">
        <v>739</v>
      </c>
      <c r="R1846" t="s">
        <v>96</v>
      </c>
    </row>
    <row r="1847" spans="1:18">
      <c r="A1847" s="542">
        <v>1846</v>
      </c>
      <c r="B1847" s="403">
        <v>43525.837500000001</v>
      </c>
      <c r="C1847" t="s">
        <v>96</v>
      </c>
      <c r="D1847">
        <v>0.02</v>
      </c>
      <c r="E1847" t="s">
        <v>257</v>
      </c>
      <c r="F1847">
        <v>1.1362000000000001</v>
      </c>
      <c r="I1847" s="403">
        <v>43535.961111111108</v>
      </c>
      <c r="J1847">
        <v>1.1272</v>
      </c>
      <c r="K1847">
        <v>0</v>
      </c>
      <c r="M1847">
        <v>-1.99</v>
      </c>
      <c r="N1847">
        <v>-19.989999999999998</v>
      </c>
      <c r="O1847">
        <v>1110</v>
      </c>
      <c r="P1847" t="s">
        <v>1034</v>
      </c>
      <c r="Q1847">
        <v>739</v>
      </c>
      <c r="R1847" t="s">
        <v>96</v>
      </c>
    </row>
    <row r="1848" spans="1:18">
      <c r="A1848" s="542">
        <v>1849</v>
      </c>
      <c r="B1848" s="403">
        <v>43528.385416666664</v>
      </c>
      <c r="C1848" t="s">
        <v>96</v>
      </c>
      <c r="D1848">
        <v>0.03</v>
      </c>
      <c r="E1848" t="s">
        <v>257</v>
      </c>
      <c r="F1848">
        <v>1.1347</v>
      </c>
      <c r="I1848" s="403">
        <v>43535.961111111108</v>
      </c>
      <c r="J1848">
        <v>1.1272</v>
      </c>
      <c r="K1848">
        <v>0</v>
      </c>
      <c r="M1848">
        <v>-2.6</v>
      </c>
      <c r="N1848">
        <v>-25.1</v>
      </c>
      <c r="O1848">
        <v>1110</v>
      </c>
      <c r="P1848" t="s">
        <v>1035</v>
      </c>
      <c r="Q1848">
        <v>739</v>
      </c>
      <c r="R1848" t="s">
        <v>96</v>
      </c>
    </row>
    <row r="1849" spans="1:18">
      <c r="A1849" s="542">
        <v>1851</v>
      </c>
      <c r="B1849" s="403">
        <v>43528.536111111112</v>
      </c>
      <c r="C1849" t="s">
        <v>96</v>
      </c>
      <c r="D1849">
        <v>0.04</v>
      </c>
      <c r="E1849" t="s">
        <v>257</v>
      </c>
      <c r="F1849">
        <v>1.1331</v>
      </c>
      <c r="I1849" s="403">
        <v>43535.961111111108</v>
      </c>
      <c r="J1849">
        <v>1.1272</v>
      </c>
      <c r="K1849">
        <v>0</v>
      </c>
      <c r="M1849">
        <v>-3.49</v>
      </c>
      <c r="N1849">
        <v>-27.09</v>
      </c>
      <c r="O1849">
        <v>1110</v>
      </c>
      <c r="P1849" t="s">
        <v>1037</v>
      </c>
      <c r="Q1849">
        <v>739</v>
      </c>
      <c r="R1849" t="s">
        <v>96</v>
      </c>
    </row>
    <row r="1850" spans="1:18">
      <c r="A1850" s="542">
        <v>1852</v>
      </c>
      <c r="B1850" s="403">
        <v>43528.692361111112</v>
      </c>
      <c r="C1850" t="s">
        <v>96</v>
      </c>
      <c r="D1850">
        <v>0.06</v>
      </c>
      <c r="E1850" t="s">
        <v>257</v>
      </c>
      <c r="F1850">
        <v>1.1311</v>
      </c>
      <c r="I1850" s="403">
        <v>43535.961111111108</v>
      </c>
      <c r="J1850">
        <v>1.1272</v>
      </c>
      <c r="K1850">
        <v>0</v>
      </c>
      <c r="M1850">
        <v>-5.19</v>
      </c>
      <c r="N1850">
        <v>-28.59</v>
      </c>
      <c r="O1850">
        <v>1110</v>
      </c>
      <c r="P1850" t="s">
        <v>1036</v>
      </c>
      <c r="Q1850">
        <v>739</v>
      </c>
      <c r="R1850" t="s">
        <v>96</v>
      </c>
    </row>
    <row r="1851" spans="1:18">
      <c r="A1851" s="542">
        <v>1857</v>
      </c>
      <c r="B1851" s="403">
        <v>43530.605555555558</v>
      </c>
      <c r="C1851" t="s">
        <v>96</v>
      </c>
      <c r="D1851">
        <v>0.09</v>
      </c>
      <c r="E1851" t="s">
        <v>257</v>
      </c>
      <c r="F1851">
        <v>1.1288</v>
      </c>
      <c r="I1851" s="403">
        <v>43535.961111111108</v>
      </c>
      <c r="J1851">
        <v>1.1272</v>
      </c>
      <c r="K1851">
        <v>0</v>
      </c>
      <c r="M1851">
        <v>-5.59</v>
      </c>
      <c r="N1851">
        <v>-19.989999999999998</v>
      </c>
      <c r="O1851">
        <v>1110</v>
      </c>
      <c r="P1851" t="s">
        <v>1033</v>
      </c>
      <c r="Q1851">
        <v>739</v>
      </c>
      <c r="R1851" t="s">
        <v>96</v>
      </c>
    </row>
    <row r="1852" spans="1:18">
      <c r="A1852" s="542">
        <v>1859</v>
      </c>
      <c r="B1852" s="403">
        <v>43531.605555555558</v>
      </c>
      <c r="C1852" t="s">
        <v>96</v>
      </c>
      <c r="D1852">
        <v>0.13</v>
      </c>
      <c r="E1852" t="s">
        <v>257</v>
      </c>
      <c r="F1852">
        <v>1.1262000000000001</v>
      </c>
      <c r="I1852" s="403">
        <v>43535.961111111108</v>
      </c>
      <c r="J1852">
        <v>1.1272</v>
      </c>
      <c r="K1852">
        <v>0</v>
      </c>
      <c r="M1852">
        <v>-3.22</v>
      </c>
      <c r="N1852">
        <v>9.7799999999999994</v>
      </c>
      <c r="O1852">
        <v>1110</v>
      </c>
      <c r="P1852" t="s">
        <v>1030</v>
      </c>
      <c r="Q1852">
        <v>739</v>
      </c>
      <c r="R1852" t="s">
        <v>96</v>
      </c>
    </row>
    <row r="1853" spans="1:18">
      <c r="A1853" s="542">
        <v>1863</v>
      </c>
      <c r="B1853" s="403">
        <v>43531.709027777775</v>
      </c>
      <c r="C1853" t="s">
        <v>96</v>
      </c>
      <c r="D1853">
        <v>0.2</v>
      </c>
      <c r="E1853" t="s">
        <v>257</v>
      </c>
      <c r="F1853">
        <v>1.123</v>
      </c>
      <c r="I1853" s="403">
        <v>43535.961111111108</v>
      </c>
      <c r="J1853">
        <v>1.1272</v>
      </c>
      <c r="K1853">
        <v>0</v>
      </c>
      <c r="M1853">
        <v>-4.96</v>
      </c>
      <c r="N1853">
        <v>79.040000000000006</v>
      </c>
      <c r="O1853">
        <v>1110</v>
      </c>
      <c r="P1853" t="s">
        <v>1029</v>
      </c>
      <c r="Q1853">
        <v>739</v>
      </c>
      <c r="R1853" t="s">
        <v>96</v>
      </c>
    </row>
    <row r="1854" spans="1:18">
      <c r="A1854" s="542">
        <v>1866</v>
      </c>
      <c r="B1854" s="403">
        <v>43531.865277777775</v>
      </c>
      <c r="C1854" t="s">
        <v>96</v>
      </c>
      <c r="D1854">
        <v>0.32</v>
      </c>
      <c r="E1854" t="s">
        <v>257</v>
      </c>
      <c r="F1854">
        <v>1.1187</v>
      </c>
      <c r="I1854" s="403">
        <v>43535.961111111108</v>
      </c>
      <c r="J1854">
        <v>1.1272</v>
      </c>
      <c r="K1854">
        <v>0</v>
      </c>
      <c r="M1854">
        <v>-7.94</v>
      </c>
      <c r="N1854">
        <v>264.06</v>
      </c>
      <c r="O1854">
        <v>1110</v>
      </c>
      <c r="P1854" t="s">
        <v>1028</v>
      </c>
      <c r="Q1854">
        <v>739</v>
      </c>
      <c r="R1854" t="s">
        <v>96</v>
      </c>
    </row>
    <row r="1855" spans="1:18">
      <c r="A1855" s="542">
        <v>1847</v>
      </c>
      <c r="B1855" s="403">
        <v>43525.915972222225</v>
      </c>
      <c r="C1855" t="s">
        <v>97</v>
      </c>
      <c r="D1855">
        <v>0.01</v>
      </c>
      <c r="E1855" t="s">
        <v>257</v>
      </c>
      <c r="F1855">
        <v>1.1363000000000001</v>
      </c>
      <c r="I1855" s="403">
        <v>43528.364583333336</v>
      </c>
      <c r="J1855">
        <v>1.1357999999999999</v>
      </c>
      <c r="K1855">
        <v>0</v>
      </c>
      <c r="M1855">
        <v>0.02</v>
      </c>
      <c r="N1855">
        <v>0.52</v>
      </c>
      <c r="O1855">
        <v>1110</v>
      </c>
      <c r="P1855" t="s">
        <v>579</v>
      </c>
      <c r="Q1855">
        <v>740</v>
      </c>
      <c r="R1855" t="s">
        <v>97</v>
      </c>
    </row>
    <row r="1856" spans="1:18">
      <c r="A1856" s="542">
        <v>1848</v>
      </c>
      <c r="B1856" s="403">
        <v>43528</v>
      </c>
      <c r="C1856" t="s">
        <v>97</v>
      </c>
      <c r="D1856">
        <v>0.01</v>
      </c>
      <c r="E1856" t="s">
        <v>257</v>
      </c>
      <c r="F1856">
        <v>1.1376999999999999</v>
      </c>
      <c r="I1856" s="403">
        <v>43528.364583333336</v>
      </c>
      <c r="J1856">
        <v>1.1357999999999999</v>
      </c>
      <c r="K1856">
        <v>0</v>
      </c>
      <c r="M1856">
        <v>0</v>
      </c>
      <c r="N1856">
        <v>1.9</v>
      </c>
      <c r="O1856">
        <v>1110</v>
      </c>
      <c r="P1856" t="s">
        <v>1040</v>
      </c>
      <c r="Q1856">
        <v>740</v>
      </c>
      <c r="R1856" t="s">
        <v>97</v>
      </c>
    </row>
    <row r="1857" spans="1:18">
      <c r="A1857" s="542">
        <v>1850</v>
      </c>
      <c r="B1857" s="403">
        <v>43528.43472222222</v>
      </c>
      <c r="C1857" t="s">
        <v>97</v>
      </c>
      <c r="D1857">
        <v>0.01</v>
      </c>
      <c r="E1857" t="s">
        <v>257</v>
      </c>
      <c r="F1857">
        <v>1.1344000000000001</v>
      </c>
      <c r="I1857" s="403">
        <v>43528.536111111112</v>
      </c>
      <c r="J1857">
        <v>1.1332</v>
      </c>
      <c r="K1857">
        <v>0</v>
      </c>
      <c r="M1857">
        <v>0</v>
      </c>
      <c r="N1857">
        <v>1.2</v>
      </c>
      <c r="O1857">
        <v>1110</v>
      </c>
      <c r="P1857" t="s">
        <v>579</v>
      </c>
      <c r="Q1857">
        <v>741</v>
      </c>
      <c r="R1857" t="s">
        <v>97</v>
      </c>
    </row>
    <row r="1858" spans="1:18">
      <c r="A1858" s="542">
        <v>1853</v>
      </c>
      <c r="B1858" s="403">
        <v>43528.705555555556</v>
      </c>
      <c r="C1858" t="s">
        <v>97</v>
      </c>
      <c r="D1858">
        <v>0.01</v>
      </c>
      <c r="E1858" t="s">
        <v>257</v>
      </c>
      <c r="F1858">
        <v>1.1317999999999999</v>
      </c>
      <c r="I1858" s="403">
        <v>43529.669444444444</v>
      </c>
      <c r="J1858">
        <v>1.1312</v>
      </c>
      <c r="K1858">
        <v>0</v>
      </c>
      <c r="M1858">
        <v>0.02</v>
      </c>
      <c r="N1858">
        <v>0.62</v>
      </c>
      <c r="O1858">
        <v>1110</v>
      </c>
      <c r="P1858" t="s">
        <v>579</v>
      </c>
      <c r="Q1858">
        <v>742</v>
      </c>
      <c r="R1858" t="s">
        <v>97</v>
      </c>
    </row>
    <row r="1859" spans="1:18">
      <c r="A1859" s="542">
        <v>1854</v>
      </c>
      <c r="B1859" s="403">
        <v>43528.751388888886</v>
      </c>
      <c r="C1859" t="s">
        <v>97</v>
      </c>
      <c r="D1859">
        <v>0.01</v>
      </c>
      <c r="E1859" t="s">
        <v>257</v>
      </c>
      <c r="F1859">
        <v>1.133</v>
      </c>
      <c r="I1859" s="403">
        <v>43529.669444444444</v>
      </c>
      <c r="J1859">
        <v>1.1312</v>
      </c>
      <c r="K1859">
        <v>0</v>
      </c>
      <c r="M1859">
        <v>0.02</v>
      </c>
      <c r="N1859">
        <v>1.82</v>
      </c>
      <c r="O1859">
        <v>1110</v>
      </c>
      <c r="P1859" t="s">
        <v>1039</v>
      </c>
      <c r="Q1859">
        <v>742</v>
      </c>
      <c r="R1859" t="s">
        <v>97</v>
      </c>
    </row>
    <row r="1860" spans="1:18">
      <c r="A1860" s="542">
        <v>1855</v>
      </c>
      <c r="B1860" s="403">
        <v>43529.705555555556</v>
      </c>
      <c r="C1860" t="s">
        <v>97</v>
      </c>
      <c r="D1860">
        <v>0.01</v>
      </c>
      <c r="E1860" t="s">
        <v>257</v>
      </c>
      <c r="F1860">
        <v>1.1304000000000001</v>
      </c>
      <c r="I1860" s="403">
        <v>43529.762499999997</v>
      </c>
      <c r="J1860">
        <v>1.1292</v>
      </c>
      <c r="K1860">
        <v>0</v>
      </c>
      <c r="M1860">
        <v>0</v>
      </c>
      <c r="N1860">
        <v>1.2</v>
      </c>
      <c r="O1860">
        <v>1110</v>
      </c>
      <c r="P1860" t="s">
        <v>579</v>
      </c>
      <c r="Q1860">
        <v>743</v>
      </c>
      <c r="R1860" t="s">
        <v>97</v>
      </c>
    </row>
    <row r="1861" spans="1:18">
      <c r="A1861" s="542">
        <v>1856</v>
      </c>
      <c r="B1861" s="403">
        <v>43529.810416666667</v>
      </c>
      <c r="C1861" t="s">
        <v>97</v>
      </c>
      <c r="D1861">
        <v>0.01</v>
      </c>
      <c r="E1861" t="s">
        <v>257</v>
      </c>
      <c r="F1861">
        <v>1.1301000000000001</v>
      </c>
      <c r="I1861" s="403">
        <v>43530.605555555558</v>
      </c>
      <c r="J1861">
        <v>1.1289</v>
      </c>
      <c r="K1861">
        <v>0</v>
      </c>
      <c r="M1861">
        <v>0.02</v>
      </c>
      <c r="N1861">
        <v>1.22</v>
      </c>
      <c r="O1861">
        <v>1110</v>
      </c>
      <c r="P1861" t="s">
        <v>579</v>
      </c>
      <c r="Q1861">
        <v>744</v>
      </c>
      <c r="R1861" t="s">
        <v>97</v>
      </c>
    </row>
    <row r="1862" spans="1:18">
      <c r="A1862" s="542">
        <v>1858</v>
      </c>
      <c r="B1862" s="403">
        <v>43530.640277777777</v>
      </c>
      <c r="C1862" t="s">
        <v>97</v>
      </c>
      <c r="D1862">
        <v>0.01</v>
      </c>
      <c r="E1862" t="s">
        <v>257</v>
      </c>
      <c r="F1862">
        <v>1.1315999999999999</v>
      </c>
      <c r="I1862" s="403">
        <v>43531.186805555553</v>
      </c>
      <c r="J1862">
        <v>1.1305000000000001</v>
      </c>
      <c r="K1862">
        <v>0</v>
      </c>
      <c r="M1862">
        <v>0.05</v>
      </c>
      <c r="N1862">
        <v>1.1499999999999999</v>
      </c>
      <c r="O1862">
        <v>1110</v>
      </c>
      <c r="P1862" t="s">
        <v>579</v>
      </c>
      <c r="Q1862">
        <v>745</v>
      </c>
      <c r="R1862" t="s">
        <v>97</v>
      </c>
    </row>
    <row r="1863" spans="1:18">
      <c r="A1863" s="542">
        <v>1860</v>
      </c>
      <c r="B1863" s="403">
        <v>43531.624305555553</v>
      </c>
      <c r="C1863" t="s">
        <v>97</v>
      </c>
      <c r="D1863">
        <v>0.01</v>
      </c>
      <c r="E1863" t="s">
        <v>257</v>
      </c>
      <c r="F1863">
        <v>1.1261000000000001</v>
      </c>
      <c r="I1863" s="403">
        <v>43531.629166666666</v>
      </c>
      <c r="J1863">
        <v>1.1249</v>
      </c>
      <c r="K1863">
        <v>0</v>
      </c>
      <c r="M1863">
        <v>0</v>
      </c>
      <c r="N1863">
        <v>1.2</v>
      </c>
      <c r="O1863">
        <v>1110</v>
      </c>
      <c r="P1863" t="s">
        <v>567</v>
      </c>
      <c r="Q1863">
        <v>746</v>
      </c>
      <c r="R1863" t="s">
        <v>97</v>
      </c>
    </row>
    <row r="1864" spans="1:18">
      <c r="A1864" s="542">
        <v>1861</v>
      </c>
      <c r="B1864" s="403">
        <v>43531.633333333331</v>
      </c>
      <c r="C1864" t="s">
        <v>97</v>
      </c>
      <c r="D1864">
        <v>0.01</v>
      </c>
      <c r="E1864" t="s">
        <v>257</v>
      </c>
      <c r="F1864">
        <v>1.1251</v>
      </c>
      <c r="I1864" s="403">
        <v>43531.648611111108</v>
      </c>
      <c r="J1864">
        <v>1.1238999999999999</v>
      </c>
      <c r="K1864">
        <v>0</v>
      </c>
      <c r="M1864">
        <v>0</v>
      </c>
      <c r="N1864">
        <v>1.2</v>
      </c>
      <c r="O1864">
        <v>1110</v>
      </c>
      <c r="P1864" t="s">
        <v>567</v>
      </c>
      <c r="Q1864">
        <v>747</v>
      </c>
      <c r="R1864" t="s">
        <v>97</v>
      </c>
    </row>
    <row r="1865" spans="1:18">
      <c r="A1865" s="542">
        <v>1862</v>
      </c>
      <c r="B1865" s="403">
        <v>43531.651388888888</v>
      </c>
      <c r="C1865" t="s">
        <v>97</v>
      </c>
      <c r="D1865">
        <v>0.01</v>
      </c>
      <c r="E1865" t="s">
        <v>257</v>
      </c>
      <c r="F1865">
        <v>1.1241000000000001</v>
      </c>
      <c r="I1865" s="403">
        <v>43531.709027777775</v>
      </c>
      <c r="J1865">
        <v>1.1229</v>
      </c>
      <c r="K1865">
        <v>0</v>
      </c>
      <c r="M1865">
        <v>0</v>
      </c>
      <c r="N1865">
        <v>1.2</v>
      </c>
      <c r="O1865">
        <v>1110</v>
      </c>
      <c r="P1865" t="s">
        <v>567</v>
      </c>
      <c r="Q1865">
        <v>748</v>
      </c>
      <c r="R1865" t="s">
        <v>97</v>
      </c>
    </row>
    <row r="1866" spans="1:18">
      <c r="A1866" s="542">
        <v>1864</v>
      </c>
      <c r="B1866" s="403">
        <v>43531.750694444447</v>
      </c>
      <c r="C1866" t="s">
        <v>97</v>
      </c>
      <c r="D1866">
        <v>0.01</v>
      </c>
      <c r="E1866" t="s">
        <v>257</v>
      </c>
      <c r="F1866">
        <v>1.1211</v>
      </c>
      <c r="I1866" s="403">
        <v>43531.856944444444</v>
      </c>
      <c r="J1866">
        <v>1.1205000000000001</v>
      </c>
      <c r="K1866">
        <v>0</v>
      </c>
      <c r="M1866">
        <v>0</v>
      </c>
      <c r="N1866">
        <v>0.6</v>
      </c>
      <c r="O1866">
        <v>1110</v>
      </c>
      <c r="P1866" t="s">
        <v>579</v>
      </c>
      <c r="Q1866">
        <v>749</v>
      </c>
      <c r="R1866" t="s">
        <v>97</v>
      </c>
    </row>
    <row r="1867" spans="1:18">
      <c r="A1867" s="542">
        <v>1865</v>
      </c>
      <c r="B1867" s="403">
        <v>43531.772222222222</v>
      </c>
      <c r="C1867" t="s">
        <v>97</v>
      </c>
      <c r="D1867">
        <v>0.01</v>
      </c>
      <c r="E1867" t="s">
        <v>257</v>
      </c>
      <c r="F1867">
        <v>1.1223000000000001</v>
      </c>
      <c r="I1867" s="403">
        <v>43531.856944444444</v>
      </c>
      <c r="J1867">
        <v>1.1205000000000001</v>
      </c>
      <c r="K1867">
        <v>0</v>
      </c>
      <c r="M1867">
        <v>0</v>
      </c>
      <c r="N1867">
        <v>1.8</v>
      </c>
      <c r="O1867">
        <v>1110</v>
      </c>
      <c r="P1867" t="s">
        <v>1038</v>
      </c>
      <c r="Q1867">
        <v>749</v>
      </c>
      <c r="R1867" t="s">
        <v>97</v>
      </c>
    </row>
    <row r="1868" spans="1:18">
      <c r="A1868" s="542">
        <v>1867</v>
      </c>
      <c r="B1868" s="403">
        <v>43532.292361111111</v>
      </c>
      <c r="C1868" t="s">
        <v>97</v>
      </c>
      <c r="D1868">
        <v>0.01</v>
      </c>
      <c r="E1868" t="s">
        <v>257</v>
      </c>
      <c r="F1868">
        <v>1.1201000000000001</v>
      </c>
      <c r="I1868" s="403">
        <v>43546.395833333336</v>
      </c>
      <c r="J1868">
        <v>1.1341000000000001</v>
      </c>
      <c r="K1868">
        <v>0</v>
      </c>
      <c r="M1868">
        <v>0.26</v>
      </c>
      <c r="N1868">
        <v>-13.74</v>
      </c>
      <c r="O1868">
        <v>1110</v>
      </c>
      <c r="P1868" t="s">
        <v>579</v>
      </c>
      <c r="Q1868">
        <v>750</v>
      </c>
      <c r="R1868" t="s">
        <v>97</v>
      </c>
    </row>
    <row r="1869" spans="1:18">
      <c r="A1869" s="542">
        <v>1868</v>
      </c>
      <c r="B1869" s="403">
        <v>43532.455555555556</v>
      </c>
      <c r="C1869" t="s">
        <v>97</v>
      </c>
      <c r="D1869">
        <v>0.01</v>
      </c>
      <c r="E1869" t="s">
        <v>257</v>
      </c>
      <c r="F1869">
        <v>1.1214</v>
      </c>
      <c r="I1869" s="403">
        <v>43546.395833333336</v>
      </c>
      <c r="J1869">
        <v>1.1341000000000001</v>
      </c>
      <c r="K1869">
        <v>0</v>
      </c>
      <c r="M1869">
        <v>0.26</v>
      </c>
      <c r="N1869">
        <v>-12.44</v>
      </c>
      <c r="O1869">
        <v>1110</v>
      </c>
      <c r="P1869" t="s">
        <v>1016</v>
      </c>
      <c r="Q1869">
        <v>750</v>
      </c>
      <c r="R1869" t="s">
        <v>97</v>
      </c>
    </row>
    <row r="1870" spans="1:18">
      <c r="A1870" s="542">
        <v>1869</v>
      </c>
      <c r="B1870" s="403">
        <v>43532.605555555558</v>
      </c>
      <c r="C1870" t="s">
        <v>97</v>
      </c>
      <c r="D1870">
        <v>0.01</v>
      </c>
      <c r="E1870" t="s">
        <v>257</v>
      </c>
      <c r="F1870">
        <v>1.1227</v>
      </c>
      <c r="I1870" s="403">
        <v>43546.395833333336</v>
      </c>
      <c r="J1870">
        <v>1.1341000000000001</v>
      </c>
      <c r="K1870">
        <v>0</v>
      </c>
      <c r="M1870">
        <v>0.26</v>
      </c>
      <c r="N1870">
        <v>-11.14</v>
      </c>
      <c r="O1870">
        <v>1110</v>
      </c>
      <c r="P1870" t="s">
        <v>1015</v>
      </c>
      <c r="Q1870">
        <v>750</v>
      </c>
      <c r="R1870" t="s">
        <v>97</v>
      </c>
    </row>
    <row r="1871" spans="1:18">
      <c r="A1871" s="542">
        <v>1870</v>
      </c>
      <c r="B1871" s="403">
        <v>43532.724305555559</v>
      </c>
      <c r="C1871" t="s">
        <v>97</v>
      </c>
      <c r="D1871">
        <v>0.02</v>
      </c>
      <c r="E1871" t="s">
        <v>257</v>
      </c>
      <c r="F1871">
        <v>1.1241000000000001</v>
      </c>
      <c r="I1871" s="403">
        <v>43546.395833333336</v>
      </c>
      <c r="J1871">
        <v>1.1341000000000001</v>
      </c>
      <c r="K1871">
        <v>0</v>
      </c>
      <c r="M1871">
        <v>0.42</v>
      </c>
      <c r="N1871">
        <v>-19.579999999999998</v>
      </c>
      <c r="O1871">
        <v>1110</v>
      </c>
      <c r="P1871" t="s">
        <v>1017</v>
      </c>
      <c r="Q1871">
        <v>750</v>
      </c>
      <c r="R1871" t="s">
        <v>97</v>
      </c>
    </row>
    <row r="1872" spans="1:18">
      <c r="A1872" s="542">
        <v>1871</v>
      </c>
      <c r="B1872" s="403">
        <v>43535.960416666669</v>
      </c>
      <c r="C1872" t="s">
        <v>97</v>
      </c>
      <c r="D1872">
        <v>0.03</v>
      </c>
      <c r="E1872" t="s">
        <v>257</v>
      </c>
      <c r="F1872">
        <v>1.1256999999999999</v>
      </c>
      <c r="I1872" s="403">
        <v>43546.395833333336</v>
      </c>
      <c r="J1872">
        <v>1.1341000000000001</v>
      </c>
      <c r="K1872">
        <v>0</v>
      </c>
      <c r="M1872">
        <v>0.63</v>
      </c>
      <c r="N1872">
        <v>-24.57</v>
      </c>
      <c r="O1872">
        <v>1110</v>
      </c>
      <c r="P1872" t="s">
        <v>1019</v>
      </c>
      <c r="Q1872">
        <v>750</v>
      </c>
      <c r="R1872" t="s">
        <v>97</v>
      </c>
    </row>
    <row r="1873" spans="1:18">
      <c r="A1873" s="542">
        <v>1874</v>
      </c>
      <c r="B1873" s="403">
        <v>43536.395138888889</v>
      </c>
      <c r="C1873" t="s">
        <v>97</v>
      </c>
      <c r="D1873">
        <v>0.04</v>
      </c>
      <c r="E1873" t="s">
        <v>257</v>
      </c>
      <c r="F1873">
        <v>1.1273</v>
      </c>
      <c r="I1873" s="403">
        <v>43546.395833333336</v>
      </c>
      <c r="J1873">
        <v>1.1341000000000001</v>
      </c>
      <c r="K1873">
        <v>0</v>
      </c>
      <c r="M1873">
        <v>0.74</v>
      </c>
      <c r="N1873">
        <v>-26.46</v>
      </c>
      <c r="O1873">
        <v>1110</v>
      </c>
      <c r="P1873" t="s">
        <v>1020</v>
      </c>
      <c r="Q1873">
        <v>750</v>
      </c>
      <c r="R1873" t="s">
        <v>97</v>
      </c>
    </row>
    <row r="1874" spans="1:18">
      <c r="A1874" s="542">
        <v>1880</v>
      </c>
      <c r="B1874" s="403">
        <v>43536.686111111114</v>
      </c>
      <c r="C1874" t="s">
        <v>97</v>
      </c>
      <c r="D1874">
        <v>0.06</v>
      </c>
      <c r="E1874" t="s">
        <v>257</v>
      </c>
      <c r="F1874">
        <v>1.1292</v>
      </c>
      <c r="I1874" s="403">
        <v>43546.395833333336</v>
      </c>
      <c r="J1874">
        <v>1.1341000000000001</v>
      </c>
      <c r="K1874">
        <v>0</v>
      </c>
      <c r="M1874">
        <v>1.1000000000000001</v>
      </c>
      <c r="N1874">
        <v>-28.3</v>
      </c>
      <c r="O1874">
        <v>1110</v>
      </c>
      <c r="P1874" t="s">
        <v>1021</v>
      </c>
      <c r="Q1874">
        <v>750</v>
      </c>
      <c r="R1874" t="s">
        <v>97</v>
      </c>
    </row>
    <row r="1875" spans="1:18">
      <c r="A1875" s="542">
        <v>1887</v>
      </c>
      <c r="B1875" s="403">
        <v>43537.828472222223</v>
      </c>
      <c r="C1875" t="s">
        <v>97</v>
      </c>
      <c r="D1875">
        <v>0.09</v>
      </c>
      <c r="E1875" t="s">
        <v>257</v>
      </c>
      <c r="F1875">
        <v>1.1315</v>
      </c>
      <c r="I1875" s="403">
        <v>43546.395833333336</v>
      </c>
      <c r="J1875">
        <v>1.1341000000000001</v>
      </c>
      <c r="K1875">
        <v>0</v>
      </c>
      <c r="M1875">
        <v>1.54</v>
      </c>
      <c r="N1875">
        <v>-21.86</v>
      </c>
      <c r="O1875">
        <v>1110</v>
      </c>
      <c r="P1875" t="s">
        <v>1018</v>
      </c>
      <c r="Q1875">
        <v>750</v>
      </c>
      <c r="R1875" t="s">
        <v>97</v>
      </c>
    </row>
    <row r="1876" spans="1:18">
      <c r="A1876" s="542">
        <v>1893</v>
      </c>
      <c r="B1876" s="403">
        <v>43539.634722222225</v>
      </c>
      <c r="C1876" t="s">
        <v>97</v>
      </c>
      <c r="D1876">
        <v>0.13</v>
      </c>
      <c r="E1876" t="s">
        <v>257</v>
      </c>
      <c r="F1876">
        <v>1.1341000000000001</v>
      </c>
      <c r="I1876" s="403">
        <v>43546.395833333336</v>
      </c>
      <c r="J1876">
        <v>1.1341000000000001</v>
      </c>
      <c r="K1876">
        <v>0</v>
      </c>
      <c r="M1876">
        <v>1.41</v>
      </c>
      <c r="N1876">
        <v>1.41</v>
      </c>
      <c r="O1876">
        <v>1110</v>
      </c>
      <c r="P1876" t="s">
        <v>1014</v>
      </c>
      <c r="Q1876">
        <v>750</v>
      </c>
      <c r="R1876" t="s">
        <v>97</v>
      </c>
    </row>
    <row r="1877" spans="1:18">
      <c r="A1877" s="542">
        <v>1905</v>
      </c>
      <c r="B1877" s="403">
        <v>43544.811111111114</v>
      </c>
      <c r="C1877" t="s">
        <v>97</v>
      </c>
      <c r="D1877">
        <v>0.32</v>
      </c>
      <c r="E1877" t="s">
        <v>257</v>
      </c>
      <c r="F1877">
        <v>1.1423000000000001</v>
      </c>
      <c r="I1877" s="403">
        <v>43546.395833333336</v>
      </c>
      <c r="J1877">
        <v>1.1341000000000001</v>
      </c>
      <c r="K1877">
        <v>0</v>
      </c>
      <c r="M1877">
        <v>2</v>
      </c>
      <c r="N1877">
        <v>264.39999999999998</v>
      </c>
      <c r="O1877">
        <v>1110</v>
      </c>
      <c r="P1877" t="s">
        <v>1012</v>
      </c>
      <c r="Q1877">
        <v>750</v>
      </c>
      <c r="R1877" t="s">
        <v>97</v>
      </c>
    </row>
    <row r="1878" spans="1:18">
      <c r="A1878" s="542">
        <v>1912</v>
      </c>
      <c r="B1878" s="403">
        <v>43545.495138888888</v>
      </c>
      <c r="C1878" t="s">
        <v>97</v>
      </c>
      <c r="D1878">
        <v>0.2</v>
      </c>
      <c r="E1878" t="s">
        <v>257</v>
      </c>
      <c r="F1878">
        <v>1.1384000000000001</v>
      </c>
      <c r="I1878" s="403">
        <v>43546.395833333336</v>
      </c>
      <c r="J1878">
        <v>1.1341000000000001</v>
      </c>
      <c r="K1878">
        <v>0</v>
      </c>
      <c r="M1878">
        <v>0.31</v>
      </c>
      <c r="N1878">
        <v>86.31</v>
      </c>
      <c r="O1878">
        <v>1110</v>
      </c>
      <c r="P1878" t="s">
        <v>1013</v>
      </c>
      <c r="Q1878">
        <v>750</v>
      </c>
      <c r="R1878" t="s">
        <v>97</v>
      </c>
    </row>
    <row r="1879" spans="1:18">
      <c r="A1879" s="542">
        <v>1872</v>
      </c>
      <c r="B1879" s="403">
        <v>43535.963888888888</v>
      </c>
      <c r="C1879" t="s">
        <v>96</v>
      </c>
      <c r="D1879">
        <v>0.01</v>
      </c>
      <c r="E1879" t="s">
        <v>257</v>
      </c>
      <c r="F1879">
        <v>1.1264000000000001</v>
      </c>
      <c r="I1879" s="403">
        <v>43536.394444444442</v>
      </c>
      <c r="J1879">
        <v>1.1271</v>
      </c>
      <c r="K1879">
        <v>0</v>
      </c>
      <c r="M1879">
        <v>-0.12</v>
      </c>
      <c r="N1879">
        <v>0.57999999999999996</v>
      </c>
      <c r="O1879">
        <v>1110</v>
      </c>
      <c r="P1879" t="s">
        <v>579</v>
      </c>
      <c r="Q1879">
        <v>751</v>
      </c>
      <c r="R1879" t="s">
        <v>96</v>
      </c>
    </row>
    <row r="1880" spans="1:18">
      <c r="A1880" s="542">
        <v>1873</v>
      </c>
      <c r="B1880" s="403">
        <v>43536.249305555553</v>
      </c>
      <c r="C1880" t="s">
        <v>96</v>
      </c>
      <c r="D1880">
        <v>0.01</v>
      </c>
      <c r="E1880" t="s">
        <v>257</v>
      </c>
      <c r="F1880">
        <v>1.1252</v>
      </c>
      <c r="I1880" s="403">
        <v>43536.394444444442</v>
      </c>
      <c r="J1880">
        <v>1.1271</v>
      </c>
      <c r="K1880">
        <v>0</v>
      </c>
      <c r="M1880">
        <v>0</v>
      </c>
      <c r="N1880">
        <v>1.9</v>
      </c>
      <c r="O1880">
        <v>1110</v>
      </c>
      <c r="P1880" t="s">
        <v>1027</v>
      </c>
      <c r="Q1880">
        <v>751</v>
      </c>
      <c r="R1880" t="s">
        <v>96</v>
      </c>
    </row>
    <row r="1881" spans="1:18">
      <c r="A1881" s="542">
        <v>1875</v>
      </c>
      <c r="B1881" s="403">
        <v>43536.44027777778</v>
      </c>
      <c r="C1881" t="s">
        <v>96</v>
      </c>
      <c r="D1881">
        <v>0.01</v>
      </c>
      <c r="E1881" t="s">
        <v>257</v>
      </c>
      <c r="F1881">
        <v>1.1279999999999999</v>
      </c>
      <c r="I1881" s="403">
        <v>43536.574305555558</v>
      </c>
      <c r="J1881">
        <v>1.1279999999999999</v>
      </c>
      <c r="K1881">
        <v>0</v>
      </c>
      <c r="M1881">
        <v>0</v>
      </c>
      <c r="N1881">
        <v>0</v>
      </c>
      <c r="O1881">
        <v>1110</v>
      </c>
      <c r="P1881" t="s">
        <v>579</v>
      </c>
      <c r="Q1881">
        <v>752</v>
      </c>
      <c r="R1881" t="s">
        <v>96</v>
      </c>
    </row>
    <row r="1882" spans="1:18">
      <c r="A1882" s="542">
        <v>1876</v>
      </c>
      <c r="B1882" s="403">
        <v>43536.50277777778</v>
      </c>
      <c r="C1882" t="s">
        <v>96</v>
      </c>
      <c r="D1882">
        <v>0.01</v>
      </c>
      <c r="E1882" t="s">
        <v>257</v>
      </c>
      <c r="F1882">
        <v>1.1267</v>
      </c>
      <c r="I1882" s="403">
        <v>43536.574305555558</v>
      </c>
      <c r="J1882">
        <v>1.1279999999999999</v>
      </c>
      <c r="K1882">
        <v>0</v>
      </c>
      <c r="M1882">
        <v>0</v>
      </c>
      <c r="N1882">
        <v>1.3</v>
      </c>
      <c r="O1882">
        <v>1110</v>
      </c>
      <c r="P1882" t="s">
        <v>685</v>
      </c>
      <c r="Q1882">
        <v>752</v>
      </c>
      <c r="R1882" t="s">
        <v>96</v>
      </c>
    </row>
    <row r="1883" spans="1:18">
      <c r="A1883" s="542">
        <v>1877</v>
      </c>
      <c r="B1883" s="403">
        <v>43536.527083333334</v>
      </c>
      <c r="C1883" t="s">
        <v>96</v>
      </c>
      <c r="D1883">
        <v>0.01</v>
      </c>
      <c r="E1883" t="s">
        <v>257</v>
      </c>
      <c r="F1883">
        <v>1.1254</v>
      </c>
      <c r="I1883" s="403">
        <v>43536.574305555558</v>
      </c>
      <c r="J1883">
        <v>1.1279999999999999</v>
      </c>
      <c r="K1883">
        <v>0</v>
      </c>
      <c r="M1883">
        <v>0</v>
      </c>
      <c r="N1883">
        <v>2.6</v>
      </c>
      <c r="O1883">
        <v>1110</v>
      </c>
      <c r="P1883" t="s">
        <v>686</v>
      </c>
      <c r="Q1883">
        <v>752</v>
      </c>
      <c r="R1883" t="s">
        <v>96</v>
      </c>
    </row>
    <row r="1884" spans="1:18">
      <c r="A1884" s="542">
        <v>1878</v>
      </c>
      <c r="B1884" s="403">
        <v>43536.577777777777</v>
      </c>
      <c r="C1884" t="s">
        <v>96</v>
      </c>
      <c r="D1884">
        <v>0.01</v>
      </c>
      <c r="E1884" t="s">
        <v>257</v>
      </c>
      <c r="F1884">
        <v>1.1281000000000001</v>
      </c>
      <c r="I1884" s="403">
        <v>43536.681944444441</v>
      </c>
      <c r="J1884">
        <v>1.1287</v>
      </c>
      <c r="K1884">
        <v>0</v>
      </c>
      <c r="M1884">
        <v>0</v>
      </c>
      <c r="N1884">
        <v>0.6</v>
      </c>
      <c r="O1884">
        <v>1110</v>
      </c>
      <c r="P1884" t="s">
        <v>579</v>
      </c>
      <c r="Q1884">
        <v>753</v>
      </c>
      <c r="R1884" t="s">
        <v>96</v>
      </c>
    </row>
    <row r="1885" spans="1:18">
      <c r="A1885" s="542">
        <v>1879</v>
      </c>
      <c r="B1885" s="403">
        <v>43536.663194444445</v>
      </c>
      <c r="C1885" t="s">
        <v>96</v>
      </c>
      <c r="D1885">
        <v>0.01</v>
      </c>
      <c r="E1885" t="s">
        <v>257</v>
      </c>
      <c r="F1885">
        <v>1.1269</v>
      </c>
      <c r="I1885" s="403">
        <v>43536.681944444441</v>
      </c>
      <c r="J1885">
        <v>1.1287</v>
      </c>
      <c r="K1885">
        <v>0</v>
      </c>
      <c r="M1885">
        <v>0</v>
      </c>
      <c r="N1885">
        <v>1.8</v>
      </c>
      <c r="O1885">
        <v>1110</v>
      </c>
      <c r="P1885" t="s">
        <v>687</v>
      </c>
      <c r="Q1885">
        <v>753</v>
      </c>
      <c r="R1885" t="s">
        <v>96</v>
      </c>
    </row>
    <row r="1886" spans="1:18">
      <c r="A1886" s="542">
        <v>1881</v>
      </c>
      <c r="B1886" s="403">
        <v>43536.706944444442</v>
      </c>
      <c r="C1886" t="s">
        <v>96</v>
      </c>
      <c r="D1886">
        <v>0.01</v>
      </c>
      <c r="E1886" t="s">
        <v>257</v>
      </c>
      <c r="F1886">
        <v>1.1274999999999999</v>
      </c>
      <c r="I1886" s="403">
        <v>43536.725694444445</v>
      </c>
      <c r="J1886">
        <v>1.1287</v>
      </c>
      <c r="K1886">
        <v>0</v>
      </c>
      <c r="M1886">
        <v>0</v>
      </c>
      <c r="N1886">
        <v>1.2</v>
      </c>
      <c r="O1886">
        <v>1110</v>
      </c>
      <c r="P1886" t="s">
        <v>567</v>
      </c>
      <c r="Q1886">
        <v>754</v>
      </c>
      <c r="R1886" t="s">
        <v>96</v>
      </c>
    </row>
    <row r="1887" spans="1:18">
      <c r="A1887" s="542">
        <v>1882</v>
      </c>
      <c r="B1887" s="403">
        <v>43536.762499999997</v>
      </c>
      <c r="C1887" t="s">
        <v>96</v>
      </c>
      <c r="D1887">
        <v>0.01</v>
      </c>
      <c r="E1887" t="s">
        <v>257</v>
      </c>
      <c r="F1887">
        <v>1.1292</v>
      </c>
      <c r="I1887" s="403">
        <v>43536.862500000003</v>
      </c>
      <c r="J1887">
        <v>1.1304000000000001</v>
      </c>
      <c r="K1887">
        <v>0</v>
      </c>
      <c r="M1887">
        <v>0</v>
      </c>
      <c r="N1887">
        <v>1.2</v>
      </c>
      <c r="O1887">
        <v>1110</v>
      </c>
      <c r="P1887" t="s">
        <v>579</v>
      </c>
      <c r="Q1887">
        <v>755</v>
      </c>
      <c r="R1887" t="s">
        <v>96</v>
      </c>
    </row>
    <row r="1888" spans="1:18">
      <c r="A1888" s="542">
        <v>1883</v>
      </c>
      <c r="B1888" s="403">
        <v>43536.869444444441</v>
      </c>
      <c r="C1888" t="s">
        <v>96</v>
      </c>
      <c r="D1888">
        <v>0.01</v>
      </c>
      <c r="E1888" t="s">
        <v>257</v>
      </c>
      <c r="F1888">
        <v>1.1298999999999999</v>
      </c>
      <c r="I1888" s="403">
        <v>43537.620138888888</v>
      </c>
      <c r="J1888">
        <v>1.1306</v>
      </c>
      <c r="K1888">
        <v>0</v>
      </c>
      <c r="M1888">
        <v>-0.12</v>
      </c>
      <c r="N1888">
        <v>0.57999999999999996</v>
      </c>
      <c r="O1888">
        <v>1110</v>
      </c>
      <c r="P1888" t="s">
        <v>579</v>
      </c>
      <c r="Q1888">
        <v>756</v>
      </c>
      <c r="R1888" t="s">
        <v>96</v>
      </c>
    </row>
    <row r="1889" spans="1:18">
      <c r="A1889" s="542">
        <v>1884</v>
      </c>
      <c r="B1889" s="403">
        <v>43536.909722222219</v>
      </c>
      <c r="C1889" t="s">
        <v>96</v>
      </c>
      <c r="D1889">
        <v>0.01</v>
      </c>
      <c r="E1889" t="s">
        <v>257</v>
      </c>
      <c r="F1889">
        <v>1.1286</v>
      </c>
      <c r="I1889" s="403">
        <v>43537.620138888888</v>
      </c>
      <c r="J1889">
        <v>1.1306</v>
      </c>
      <c r="K1889">
        <v>0</v>
      </c>
      <c r="M1889">
        <v>-0.12</v>
      </c>
      <c r="N1889">
        <v>1.88</v>
      </c>
      <c r="O1889">
        <v>1110</v>
      </c>
      <c r="P1889" t="s">
        <v>688</v>
      </c>
      <c r="Q1889">
        <v>756</v>
      </c>
      <c r="R1889" t="s">
        <v>96</v>
      </c>
    </row>
    <row r="1890" spans="1:18">
      <c r="A1890" s="542">
        <v>1885</v>
      </c>
      <c r="B1890" s="403">
        <v>43537.693749999999</v>
      </c>
      <c r="C1890" t="s">
        <v>96</v>
      </c>
      <c r="D1890">
        <v>0.01</v>
      </c>
      <c r="E1890" t="s">
        <v>257</v>
      </c>
      <c r="F1890">
        <v>1.1302000000000001</v>
      </c>
      <c r="I1890" s="403">
        <v>43537.712500000001</v>
      </c>
      <c r="J1890">
        <v>1.1314</v>
      </c>
      <c r="K1890">
        <v>0</v>
      </c>
      <c r="M1890">
        <v>0</v>
      </c>
      <c r="N1890">
        <v>1.2</v>
      </c>
      <c r="O1890">
        <v>1110</v>
      </c>
      <c r="P1890" t="s">
        <v>579</v>
      </c>
      <c r="Q1890">
        <v>757</v>
      </c>
      <c r="R1890" t="s">
        <v>96</v>
      </c>
    </row>
    <row r="1891" spans="1:18">
      <c r="A1891" s="542">
        <v>1886</v>
      </c>
      <c r="B1891" s="403">
        <v>43537.77847222222</v>
      </c>
      <c r="C1891" t="s">
        <v>96</v>
      </c>
      <c r="D1891">
        <v>0.01</v>
      </c>
      <c r="E1891" t="s">
        <v>257</v>
      </c>
      <c r="F1891">
        <v>1.1301000000000001</v>
      </c>
      <c r="I1891" s="403">
        <v>43537.826388888891</v>
      </c>
      <c r="J1891">
        <v>1.1313</v>
      </c>
      <c r="K1891">
        <v>0</v>
      </c>
      <c r="M1891">
        <v>0</v>
      </c>
      <c r="N1891">
        <v>1.2</v>
      </c>
      <c r="O1891">
        <v>1110</v>
      </c>
      <c r="P1891" t="s">
        <v>579</v>
      </c>
      <c r="Q1891">
        <v>758</v>
      </c>
      <c r="R1891" t="s">
        <v>96</v>
      </c>
    </row>
    <row r="1892" spans="1:18">
      <c r="A1892" s="542">
        <v>1888</v>
      </c>
      <c r="B1892" s="403">
        <v>43538.361805555556</v>
      </c>
      <c r="C1892" t="s">
        <v>96</v>
      </c>
      <c r="D1892">
        <v>0.01</v>
      </c>
      <c r="E1892" t="s">
        <v>257</v>
      </c>
      <c r="F1892">
        <v>1.1324000000000001</v>
      </c>
      <c r="I1892" s="403">
        <v>43539.168055555558</v>
      </c>
      <c r="J1892">
        <v>1.1326000000000001</v>
      </c>
      <c r="K1892">
        <v>0</v>
      </c>
      <c r="M1892">
        <v>-0.12</v>
      </c>
      <c r="N1892">
        <v>0.08</v>
      </c>
      <c r="O1892">
        <v>1110</v>
      </c>
      <c r="P1892" t="s">
        <v>579</v>
      </c>
      <c r="Q1892">
        <v>759</v>
      </c>
      <c r="R1892" t="s">
        <v>96</v>
      </c>
    </row>
    <row r="1893" spans="1:18">
      <c r="A1893" s="542">
        <v>1889</v>
      </c>
      <c r="B1893" s="403">
        <v>43538.448611111111</v>
      </c>
      <c r="C1893" t="s">
        <v>96</v>
      </c>
      <c r="D1893">
        <v>0.01</v>
      </c>
      <c r="E1893" t="s">
        <v>257</v>
      </c>
      <c r="F1893">
        <v>1.1312</v>
      </c>
      <c r="I1893" s="403">
        <v>43539.168055555558</v>
      </c>
      <c r="J1893">
        <v>1.1326000000000001</v>
      </c>
      <c r="K1893">
        <v>0</v>
      </c>
      <c r="M1893">
        <v>-0.12</v>
      </c>
      <c r="N1893">
        <v>1.28</v>
      </c>
      <c r="O1893">
        <v>1110</v>
      </c>
      <c r="P1893" t="s">
        <v>1026</v>
      </c>
      <c r="Q1893">
        <v>759</v>
      </c>
      <c r="R1893" t="s">
        <v>96</v>
      </c>
    </row>
    <row r="1894" spans="1:18">
      <c r="A1894" s="542">
        <v>1890</v>
      </c>
      <c r="B1894" s="403">
        <v>43538.53402777778</v>
      </c>
      <c r="C1894" t="s">
        <v>96</v>
      </c>
      <c r="D1894">
        <v>0.01</v>
      </c>
      <c r="E1894" t="s">
        <v>257</v>
      </c>
      <c r="F1894">
        <v>1.1298999999999999</v>
      </c>
      <c r="I1894" s="403">
        <v>43539.168055555558</v>
      </c>
      <c r="J1894">
        <v>1.1326000000000001</v>
      </c>
      <c r="K1894">
        <v>0</v>
      </c>
      <c r="M1894">
        <v>-0.12</v>
      </c>
      <c r="N1894">
        <v>2.58</v>
      </c>
      <c r="O1894">
        <v>1110</v>
      </c>
      <c r="P1894" t="s">
        <v>1025</v>
      </c>
      <c r="Q1894">
        <v>759</v>
      </c>
      <c r="R1894" t="s">
        <v>96</v>
      </c>
    </row>
    <row r="1895" spans="1:18">
      <c r="A1895" s="542">
        <v>1891</v>
      </c>
      <c r="B1895" s="403">
        <v>43539.370138888888</v>
      </c>
      <c r="C1895" t="s">
        <v>96</v>
      </c>
      <c r="D1895">
        <v>0.01</v>
      </c>
      <c r="E1895" t="s">
        <v>257</v>
      </c>
      <c r="F1895">
        <v>1.1322000000000001</v>
      </c>
      <c r="I1895" s="403">
        <v>43539.615277777775</v>
      </c>
      <c r="J1895">
        <v>1.1328</v>
      </c>
      <c r="K1895">
        <v>0</v>
      </c>
      <c r="M1895">
        <v>0</v>
      </c>
      <c r="N1895">
        <v>0.6</v>
      </c>
      <c r="O1895">
        <v>1110</v>
      </c>
      <c r="P1895" t="s">
        <v>579</v>
      </c>
      <c r="Q1895">
        <v>760</v>
      </c>
      <c r="R1895" t="s">
        <v>96</v>
      </c>
    </row>
    <row r="1896" spans="1:18">
      <c r="A1896" s="542">
        <v>1892</v>
      </c>
      <c r="B1896" s="403">
        <v>43539.572222222225</v>
      </c>
      <c r="C1896" t="s">
        <v>96</v>
      </c>
      <c r="D1896">
        <v>0.01</v>
      </c>
      <c r="E1896" t="s">
        <v>257</v>
      </c>
      <c r="F1896">
        <v>1.131</v>
      </c>
      <c r="I1896" s="403">
        <v>43539.615277777775</v>
      </c>
      <c r="J1896">
        <v>1.1328</v>
      </c>
      <c r="K1896">
        <v>0</v>
      </c>
      <c r="M1896">
        <v>0</v>
      </c>
      <c r="N1896">
        <v>1.8</v>
      </c>
      <c r="O1896">
        <v>1110</v>
      </c>
      <c r="P1896" t="s">
        <v>689</v>
      </c>
      <c r="Q1896">
        <v>760</v>
      </c>
      <c r="R1896" t="s">
        <v>96</v>
      </c>
    </row>
    <row r="1897" spans="1:18">
      <c r="A1897" s="542">
        <v>1894</v>
      </c>
      <c r="B1897" s="403">
        <v>43539.675694444442</v>
      </c>
      <c r="C1897" t="s">
        <v>96</v>
      </c>
      <c r="D1897">
        <v>0.01</v>
      </c>
      <c r="E1897" t="s">
        <v>257</v>
      </c>
      <c r="F1897">
        <v>1.1328</v>
      </c>
      <c r="I1897" s="403">
        <v>43539.695138888892</v>
      </c>
      <c r="J1897">
        <v>1.1339999999999999</v>
      </c>
      <c r="K1897">
        <v>0</v>
      </c>
      <c r="M1897">
        <v>0</v>
      </c>
      <c r="N1897">
        <v>1.2</v>
      </c>
      <c r="O1897">
        <v>1110</v>
      </c>
      <c r="P1897" t="s">
        <v>567</v>
      </c>
      <c r="Q1897">
        <v>761</v>
      </c>
      <c r="R1897" t="s">
        <v>96</v>
      </c>
    </row>
    <row r="1898" spans="1:18">
      <c r="A1898" s="542">
        <v>1895</v>
      </c>
      <c r="B1898" s="403">
        <v>43539.705555555556</v>
      </c>
      <c r="C1898" t="s">
        <v>96</v>
      </c>
      <c r="D1898">
        <v>0.01</v>
      </c>
      <c r="E1898" t="s">
        <v>257</v>
      </c>
      <c r="F1898">
        <v>1.1335</v>
      </c>
      <c r="I1898" s="403">
        <v>43542.328472222223</v>
      </c>
      <c r="J1898">
        <v>1.1342000000000001</v>
      </c>
      <c r="K1898">
        <v>0</v>
      </c>
      <c r="M1898">
        <v>-0.12</v>
      </c>
      <c r="N1898">
        <v>0.57999999999999996</v>
      </c>
      <c r="O1898">
        <v>1110</v>
      </c>
      <c r="P1898" t="s">
        <v>579</v>
      </c>
      <c r="Q1898">
        <v>762</v>
      </c>
      <c r="R1898" t="s">
        <v>96</v>
      </c>
    </row>
    <row r="1899" spans="1:18">
      <c r="A1899" s="542">
        <v>1896</v>
      </c>
      <c r="B1899" s="403">
        <v>43539.729166666664</v>
      </c>
      <c r="C1899" t="s">
        <v>96</v>
      </c>
      <c r="D1899">
        <v>0.01</v>
      </c>
      <c r="E1899" t="s">
        <v>257</v>
      </c>
      <c r="F1899">
        <v>1.1322000000000001</v>
      </c>
      <c r="I1899" s="403">
        <v>43542.328472222223</v>
      </c>
      <c r="J1899">
        <v>1.1342000000000001</v>
      </c>
      <c r="K1899">
        <v>0</v>
      </c>
      <c r="M1899">
        <v>-0.12</v>
      </c>
      <c r="N1899">
        <v>1.88</v>
      </c>
      <c r="O1899">
        <v>1110</v>
      </c>
      <c r="P1899" t="s">
        <v>1024</v>
      </c>
      <c r="Q1899">
        <v>762</v>
      </c>
      <c r="R1899" t="s">
        <v>96</v>
      </c>
    </row>
    <row r="1900" spans="1:18">
      <c r="A1900" s="542">
        <v>1897</v>
      </c>
      <c r="B1900" s="403">
        <v>43542.582638888889</v>
      </c>
      <c r="C1900" t="s">
        <v>96</v>
      </c>
      <c r="D1900">
        <v>0.01</v>
      </c>
      <c r="E1900" t="s">
        <v>257</v>
      </c>
      <c r="F1900">
        <v>1.1349</v>
      </c>
      <c r="I1900" s="403">
        <v>43543.39166666667</v>
      </c>
      <c r="J1900">
        <v>1.1355999999999999</v>
      </c>
      <c r="K1900">
        <v>0</v>
      </c>
      <c r="M1900">
        <v>-0.12</v>
      </c>
      <c r="N1900">
        <v>0.57999999999999996</v>
      </c>
      <c r="O1900">
        <v>1110</v>
      </c>
      <c r="P1900" t="s">
        <v>579</v>
      </c>
      <c r="Q1900">
        <v>763</v>
      </c>
      <c r="R1900" t="s">
        <v>96</v>
      </c>
    </row>
    <row r="1901" spans="1:18">
      <c r="A1901" s="542">
        <v>1898</v>
      </c>
      <c r="B1901" s="403">
        <v>43542.684027777781</v>
      </c>
      <c r="C1901" t="s">
        <v>96</v>
      </c>
      <c r="D1901">
        <v>0.01</v>
      </c>
      <c r="E1901" t="s">
        <v>257</v>
      </c>
      <c r="F1901">
        <v>1.1336999999999999</v>
      </c>
      <c r="I1901" s="403">
        <v>43543.39166666667</v>
      </c>
      <c r="J1901">
        <v>1.1355999999999999</v>
      </c>
      <c r="K1901">
        <v>0</v>
      </c>
      <c r="M1901">
        <v>-0.12</v>
      </c>
      <c r="N1901">
        <v>1.78</v>
      </c>
      <c r="O1901">
        <v>1110</v>
      </c>
      <c r="P1901" t="s">
        <v>1023</v>
      </c>
      <c r="Q1901">
        <v>763</v>
      </c>
      <c r="R1901" t="s">
        <v>96</v>
      </c>
    </row>
    <row r="1902" spans="1:18">
      <c r="A1902" s="542">
        <v>1899</v>
      </c>
      <c r="B1902" s="403">
        <v>43543.573611111111</v>
      </c>
      <c r="C1902" t="s">
        <v>96</v>
      </c>
      <c r="D1902">
        <v>0.01</v>
      </c>
      <c r="E1902" t="s">
        <v>257</v>
      </c>
      <c r="F1902">
        <v>1.1349</v>
      </c>
      <c r="I1902" s="403">
        <v>43543.588888888888</v>
      </c>
      <c r="J1902">
        <v>1.1361000000000001</v>
      </c>
      <c r="K1902">
        <v>0</v>
      </c>
      <c r="M1902">
        <v>0</v>
      </c>
      <c r="N1902">
        <v>1.2</v>
      </c>
      <c r="O1902">
        <v>1110</v>
      </c>
      <c r="P1902" t="s">
        <v>567</v>
      </c>
      <c r="Q1902">
        <v>764</v>
      </c>
      <c r="R1902" t="s">
        <v>96</v>
      </c>
    </row>
    <row r="1903" spans="1:18">
      <c r="A1903" s="542">
        <v>1900</v>
      </c>
      <c r="B1903" s="403">
        <v>43543.65</v>
      </c>
      <c r="C1903" t="s">
        <v>96</v>
      </c>
      <c r="D1903">
        <v>0.01</v>
      </c>
      <c r="E1903" t="s">
        <v>257</v>
      </c>
      <c r="F1903">
        <v>1.1343000000000001</v>
      </c>
      <c r="I1903" s="403">
        <v>43543.681250000001</v>
      </c>
      <c r="J1903">
        <v>1.1355</v>
      </c>
      <c r="K1903">
        <v>0</v>
      </c>
      <c r="M1903">
        <v>0</v>
      </c>
      <c r="N1903">
        <v>1.2</v>
      </c>
      <c r="O1903">
        <v>1110</v>
      </c>
      <c r="P1903" t="s">
        <v>579</v>
      </c>
      <c r="Q1903">
        <v>765</v>
      </c>
      <c r="R1903" t="s">
        <v>96</v>
      </c>
    </row>
    <row r="1904" spans="1:18">
      <c r="A1904" s="542">
        <v>1901</v>
      </c>
      <c r="B1904" s="403">
        <v>43543.71875</v>
      </c>
      <c r="C1904" t="s">
        <v>96</v>
      </c>
      <c r="D1904">
        <v>0.01</v>
      </c>
      <c r="E1904" t="s">
        <v>257</v>
      </c>
      <c r="F1904">
        <v>1.1346000000000001</v>
      </c>
      <c r="I1904" s="403">
        <v>43543.775000000001</v>
      </c>
      <c r="J1904">
        <v>1.1357999999999999</v>
      </c>
      <c r="K1904">
        <v>0</v>
      </c>
      <c r="M1904">
        <v>0</v>
      </c>
      <c r="N1904">
        <v>1.2</v>
      </c>
      <c r="O1904">
        <v>1110</v>
      </c>
      <c r="P1904" t="s">
        <v>579</v>
      </c>
      <c r="Q1904">
        <v>766</v>
      </c>
      <c r="R1904" t="s">
        <v>96</v>
      </c>
    </row>
    <row r="1905" spans="1:18">
      <c r="A1905" s="542">
        <v>1902</v>
      </c>
      <c r="B1905" s="403">
        <v>43544.404861111114</v>
      </c>
      <c r="C1905" t="s">
        <v>96</v>
      </c>
      <c r="D1905">
        <v>0.01</v>
      </c>
      <c r="E1905" t="s">
        <v>257</v>
      </c>
      <c r="F1905">
        <v>1.1338999999999999</v>
      </c>
      <c r="I1905" s="403">
        <v>43544.453472222223</v>
      </c>
      <c r="J1905">
        <v>1.1351</v>
      </c>
      <c r="K1905">
        <v>0</v>
      </c>
      <c r="M1905">
        <v>0</v>
      </c>
      <c r="N1905">
        <v>1.2</v>
      </c>
      <c r="O1905">
        <v>1110</v>
      </c>
      <c r="P1905" t="s">
        <v>579</v>
      </c>
      <c r="Q1905">
        <v>767</v>
      </c>
      <c r="R1905" t="s">
        <v>96</v>
      </c>
    </row>
    <row r="1906" spans="1:18">
      <c r="A1906" s="542">
        <v>1903</v>
      </c>
      <c r="B1906" s="403">
        <v>43544.548611111109</v>
      </c>
      <c r="C1906" t="s">
        <v>96</v>
      </c>
      <c r="D1906">
        <v>0.01</v>
      </c>
      <c r="E1906" t="s">
        <v>257</v>
      </c>
      <c r="F1906">
        <v>1.1362000000000001</v>
      </c>
      <c r="I1906" s="403">
        <v>43544.791666666664</v>
      </c>
      <c r="J1906">
        <v>1.1375</v>
      </c>
      <c r="K1906">
        <v>0</v>
      </c>
      <c r="M1906">
        <v>0</v>
      </c>
      <c r="N1906">
        <v>1.3</v>
      </c>
      <c r="O1906">
        <v>1110</v>
      </c>
      <c r="P1906" t="s">
        <v>579</v>
      </c>
      <c r="Q1906">
        <v>768</v>
      </c>
      <c r="R1906" t="s">
        <v>96</v>
      </c>
    </row>
    <row r="1907" spans="1:18">
      <c r="A1907" s="542">
        <v>1904</v>
      </c>
      <c r="B1907" s="403">
        <v>43544.698611111111</v>
      </c>
      <c r="C1907" t="s">
        <v>96</v>
      </c>
      <c r="D1907">
        <v>0.01</v>
      </c>
      <c r="E1907" t="s">
        <v>257</v>
      </c>
      <c r="F1907">
        <v>1.135</v>
      </c>
      <c r="I1907" s="403">
        <v>43544.791666666664</v>
      </c>
      <c r="J1907">
        <v>1.1375</v>
      </c>
      <c r="K1907">
        <v>0</v>
      </c>
      <c r="M1907">
        <v>0</v>
      </c>
      <c r="N1907">
        <v>2.5</v>
      </c>
      <c r="O1907">
        <v>1110</v>
      </c>
      <c r="P1907" t="s">
        <v>1022</v>
      </c>
      <c r="Q1907">
        <v>768</v>
      </c>
      <c r="R1907" t="s">
        <v>96</v>
      </c>
    </row>
    <row r="1908" spans="1:18">
      <c r="A1908" s="542">
        <v>1906</v>
      </c>
      <c r="B1908" s="403">
        <v>43544.820833333331</v>
      </c>
      <c r="C1908" t="s">
        <v>96</v>
      </c>
      <c r="D1908">
        <v>0.01</v>
      </c>
      <c r="E1908" t="s">
        <v>257</v>
      </c>
      <c r="F1908">
        <v>1.1435</v>
      </c>
      <c r="I1908" s="403">
        <v>43544.835416666669</v>
      </c>
      <c r="J1908">
        <v>1.1447000000000001</v>
      </c>
      <c r="K1908">
        <v>0</v>
      </c>
      <c r="M1908">
        <v>0</v>
      </c>
      <c r="N1908">
        <v>1.2</v>
      </c>
      <c r="O1908">
        <v>1110</v>
      </c>
      <c r="P1908" t="s">
        <v>567</v>
      </c>
      <c r="Q1908">
        <v>769</v>
      </c>
      <c r="R1908" t="s">
        <v>96</v>
      </c>
    </row>
    <row r="1909" spans="1:18">
      <c r="A1909" s="542">
        <v>1907</v>
      </c>
      <c r="B1909" s="403">
        <v>43544.838194444441</v>
      </c>
      <c r="C1909" t="s">
        <v>96</v>
      </c>
      <c r="D1909">
        <v>0.01</v>
      </c>
      <c r="E1909" t="s">
        <v>257</v>
      </c>
      <c r="F1909">
        <v>1.1444000000000001</v>
      </c>
      <c r="I1909" s="403">
        <v>43586.667361111111</v>
      </c>
      <c r="J1909">
        <v>1.1242000000000001</v>
      </c>
      <c r="K1909">
        <v>0</v>
      </c>
      <c r="M1909">
        <v>-5.0999999999999996</v>
      </c>
      <c r="N1909">
        <v>-25.3</v>
      </c>
      <c r="O1909">
        <v>1110</v>
      </c>
      <c r="P1909" t="s">
        <v>567</v>
      </c>
      <c r="Q1909">
        <v>770</v>
      </c>
      <c r="R1909" t="s">
        <v>96</v>
      </c>
    </row>
    <row r="1910" spans="1:18">
      <c r="A1910" s="542">
        <v>1908</v>
      </c>
      <c r="B1910" s="403">
        <v>43544.847222222219</v>
      </c>
      <c r="C1910" t="s">
        <v>96</v>
      </c>
      <c r="D1910">
        <v>0.01</v>
      </c>
      <c r="E1910" t="s">
        <v>257</v>
      </c>
      <c r="F1910">
        <v>1.1432</v>
      </c>
      <c r="I1910" s="403">
        <v>43586.667361111111</v>
      </c>
      <c r="J1910">
        <v>1.1242000000000001</v>
      </c>
      <c r="K1910">
        <v>0</v>
      </c>
      <c r="M1910">
        <v>-5.0999999999999996</v>
      </c>
      <c r="N1910">
        <v>-24.1</v>
      </c>
      <c r="O1910">
        <v>1110</v>
      </c>
      <c r="P1910" t="s">
        <v>700</v>
      </c>
      <c r="Q1910">
        <v>770</v>
      </c>
      <c r="R1910" t="s">
        <v>96</v>
      </c>
    </row>
    <row r="1911" spans="1:18">
      <c r="A1911" s="542">
        <v>1909</v>
      </c>
      <c r="B1911" s="403">
        <v>43544.854166666664</v>
      </c>
      <c r="C1911" t="s">
        <v>96</v>
      </c>
      <c r="D1911">
        <v>0.01</v>
      </c>
      <c r="E1911" t="s">
        <v>257</v>
      </c>
      <c r="F1911">
        <v>1.1418999999999999</v>
      </c>
      <c r="I1911" s="403">
        <v>43586.667361111111</v>
      </c>
      <c r="J1911">
        <v>1.1242000000000001</v>
      </c>
      <c r="K1911">
        <v>0</v>
      </c>
      <c r="M1911">
        <v>-5.0999999999999996</v>
      </c>
      <c r="N1911">
        <v>-22.8</v>
      </c>
      <c r="O1911">
        <v>1110</v>
      </c>
      <c r="P1911" t="s">
        <v>701</v>
      </c>
      <c r="Q1911">
        <v>770</v>
      </c>
      <c r="R1911" t="s">
        <v>96</v>
      </c>
    </row>
    <row r="1912" spans="1:18">
      <c r="A1912" s="542">
        <v>1910</v>
      </c>
      <c r="B1912" s="403">
        <v>43545.38958333333</v>
      </c>
      <c r="C1912" t="s">
        <v>96</v>
      </c>
      <c r="D1912">
        <v>0.02</v>
      </c>
      <c r="E1912" t="s">
        <v>257</v>
      </c>
      <c r="F1912">
        <v>1.1403000000000001</v>
      </c>
      <c r="I1912" s="403">
        <v>43586.667361111111</v>
      </c>
      <c r="J1912">
        <v>1.1242000000000001</v>
      </c>
      <c r="K1912">
        <v>0</v>
      </c>
      <c r="M1912">
        <v>-9.6999999999999993</v>
      </c>
      <c r="N1912">
        <v>-41.9</v>
      </c>
      <c r="O1912">
        <v>1110</v>
      </c>
      <c r="P1912" t="s">
        <v>702</v>
      </c>
      <c r="Q1912">
        <v>770</v>
      </c>
      <c r="R1912" t="s">
        <v>96</v>
      </c>
    </row>
    <row r="1913" spans="1:18">
      <c r="A1913" s="542">
        <v>1911</v>
      </c>
      <c r="B1913" s="403">
        <v>43545.488194444442</v>
      </c>
      <c r="C1913" t="s">
        <v>96</v>
      </c>
      <c r="D1913">
        <v>0.03</v>
      </c>
      <c r="E1913" t="s">
        <v>257</v>
      </c>
      <c r="F1913">
        <v>1.1388</v>
      </c>
      <c r="I1913" s="403">
        <v>43586.667361111111</v>
      </c>
      <c r="J1913">
        <v>1.1242000000000001</v>
      </c>
      <c r="K1913">
        <v>0</v>
      </c>
      <c r="M1913">
        <v>-14.48</v>
      </c>
      <c r="N1913">
        <v>-58.28</v>
      </c>
      <c r="O1913">
        <v>1110</v>
      </c>
      <c r="P1913" t="s">
        <v>703</v>
      </c>
      <c r="Q1913">
        <v>770</v>
      </c>
      <c r="R1913" t="s">
        <v>96</v>
      </c>
    </row>
    <row r="1914" spans="1:18">
      <c r="A1914" s="542">
        <v>1913</v>
      </c>
      <c r="B1914" s="403">
        <v>43545.662499999999</v>
      </c>
      <c r="C1914" t="s">
        <v>96</v>
      </c>
      <c r="D1914">
        <v>0.04</v>
      </c>
      <c r="E1914" t="s">
        <v>257</v>
      </c>
      <c r="F1914">
        <v>1.1372</v>
      </c>
      <c r="I1914" s="403">
        <v>43586.667361111111</v>
      </c>
      <c r="J1914">
        <v>1.1242000000000001</v>
      </c>
      <c r="K1914">
        <v>0</v>
      </c>
      <c r="M1914">
        <v>-19.45</v>
      </c>
      <c r="N1914">
        <v>-71.45</v>
      </c>
      <c r="O1914">
        <v>1110</v>
      </c>
      <c r="P1914" t="s">
        <v>704</v>
      </c>
      <c r="Q1914">
        <v>770</v>
      </c>
      <c r="R1914" t="s">
        <v>96</v>
      </c>
    </row>
    <row r="1915" spans="1:18">
      <c r="A1915" s="542">
        <v>1914</v>
      </c>
      <c r="B1915" s="403">
        <v>43545.719444444447</v>
      </c>
      <c r="C1915" t="s">
        <v>96</v>
      </c>
      <c r="D1915">
        <v>0.06</v>
      </c>
      <c r="E1915" t="s">
        <v>257</v>
      </c>
      <c r="F1915">
        <v>1.1353</v>
      </c>
      <c r="I1915" s="403">
        <v>43586.667361111111</v>
      </c>
      <c r="J1915">
        <v>1.1242000000000001</v>
      </c>
      <c r="K1915">
        <v>0</v>
      </c>
      <c r="M1915">
        <v>-28.91</v>
      </c>
      <c r="N1915">
        <v>-95.51</v>
      </c>
      <c r="O1915">
        <v>1110</v>
      </c>
      <c r="P1915" t="s">
        <v>705</v>
      </c>
      <c r="Q1915">
        <v>770</v>
      </c>
      <c r="R1915" t="s">
        <v>96</v>
      </c>
    </row>
    <row r="1916" spans="1:18">
      <c r="A1916" s="542">
        <v>1915</v>
      </c>
      <c r="B1916" s="403">
        <v>43546.397916666669</v>
      </c>
      <c r="C1916" t="s">
        <v>96</v>
      </c>
      <c r="D1916">
        <v>0.09</v>
      </c>
      <c r="E1916" t="s">
        <v>257</v>
      </c>
      <c r="F1916">
        <v>1.1324000000000001</v>
      </c>
      <c r="I1916" s="403">
        <v>43586.667361111111</v>
      </c>
      <c r="J1916">
        <v>1.1242000000000001</v>
      </c>
      <c r="K1916">
        <v>0</v>
      </c>
      <c r="M1916">
        <v>-42.51</v>
      </c>
      <c r="N1916">
        <v>-116.31</v>
      </c>
      <c r="O1916">
        <v>1110</v>
      </c>
      <c r="P1916" t="s">
        <v>706</v>
      </c>
      <c r="Q1916">
        <v>770</v>
      </c>
      <c r="R1916" t="s">
        <v>96</v>
      </c>
    </row>
    <row r="1917" spans="1:18">
      <c r="A1917" s="542">
        <v>1917</v>
      </c>
      <c r="B1917" s="403">
        <v>43546.406944444447</v>
      </c>
      <c r="C1917" t="s">
        <v>96</v>
      </c>
      <c r="D1917">
        <v>0.13</v>
      </c>
      <c r="E1917" t="s">
        <v>257</v>
      </c>
      <c r="F1917">
        <v>1.1298999999999999</v>
      </c>
      <c r="I1917" s="403">
        <v>43586.667361111111</v>
      </c>
      <c r="J1917">
        <v>1.1242000000000001</v>
      </c>
      <c r="K1917">
        <v>0</v>
      </c>
      <c r="M1917">
        <v>-61.23</v>
      </c>
      <c r="N1917">
        <v>-135.33000000000001</v>
      </c>
      <c r="O1917">
        <v>1110</v>
      </c>
      <c r="P1917" t="s">
        <v>707</v>
      </c>
      <c r="Q1917">
        <v>770</v>
      </c>
      <c r="R1917" t="s">
        <v>96</v>
      </c>
    </row>
    <row r="1918" spans="1:18">
      <c r="A1918" s="542">
        <v>1926</v>
      </c>
      <c r="B1918" s="403">
        <v>43550.871527777781</v>
      </c>
      <c r="C1918" t="s">
        <v>96</v>
      </c>
      <c r="D1918">
        <v>0.2</v>
      </c>
      <c r="E1918" t="s">
        <v>257</v>
      </c>
      <c r="F1918">
        <v>1.1266</v>
      </c>
      <c r="I1918" s="403">
        <v>43586.667361111111</v>
      </c>
      <c r="J1918">
        <v>1.1242000000000001</v>
      </c>
      <c r="K1918">
        <v>0</v>
      </c>
      <c r="M1918">
        <v>-89.33</v>
      </c>
      <c r="N1918">
        <v>-137.33000000000001</v>
      </c>
      <c r="O1918">
        <v>1110</v>
      </c>
      <c r="P1918" t="s">
        <v>708</v>
      </c>
      <c r="Q1918">
        <v>770</v>
      </c>
      <c r="R1918" t="s">
        <v>96</v>
      </c>
    </row>
    <row r="1919" spans="1:18">
      <c r="A1919" s="542">
        <v>1936</v>
      </c>
      <c r="B1919" s="403">
        <v>43552.52847222222</v>
      </c>
      <c r="C1919" t="s">
        <v>96</v>
      </c>
      <c r="D1919">
        <v>0.32</v>
      </c>
      <c r="E1919" t="s">
        <v>257</v>
      </c>
      <c r="F1919">
        <v>1.1227</v>
      </c>
      <c r="I1919" s="403">
        <v>43586.667361111111</v>
      </c>
      <c r="J1919">
        <v>1.1242000000000001</v>
      </c>
      <c r="K1919">
        <v>0</v>
      </c>
      <c r="M1919">
        <v>-127.04</v>
      </c>
      <c r="N1919">
        <v>-79.040000000000006</v>
      </c>
      <c r="O1919">
        <v>1110</v>
      </c>
      <c r="P1919" t="s">
        <v>709</v>
      </c>
      <c r="Q1919">
        <v>770</v>
      </c>
      <c r="R1919" t="s">
        <v>96</v>
      </c>
    </row>
    <row r="1920" spans="1:18">
      <c r="A1920" s="542">
        <v>1970</v>
      </c>
      <c r="B1920" s="403">
        <v>43579.768055555556</v>
      </c>
      <c r="C1920" t="s">
        <v>96</v>
      </c>
      <c r="D1920">
        <v>0.52</v>
      </c>
      <c r="E1920" t="s">
        <v>257</v>
      </c>
      <c r="F1920">
        <v>1.1178999999999999</v>
      </c>
      <c r="I1920" s="403">
        <v>43586.667361111111</v>
      </c>
      <c r="J1920">
        <v>1.1242000000000001</v>
      </c>
      <c r="K1920">
        <v>0</v>
      </c>
      <c r="M1920">
        <v>-45.16</v>
      </c>
      <c r="N1920">
        <v>282.44</v>
      </c>
      <c r="O1920">
        <v>1110</v>
      </c>
      <c r="P1920" t="s">
        <v>710</v>
      </c>
      <c r="Q1920">
        <v>770</v>
      </c>
      <c r="R1920" t="s">
        <v>96</v>
      </c>
    </row>
    <row r="1921" spans="1:18">
      <c r="A1921" s="542">
        <v>1973</v>
      </c>
      <c r="B1921" s="403">
        <v>43580.554166666669</v>
      </c>
      <c r="C1921" t="s">
        <v>96</v>
      </c>
      <c r="D1921">
        <v>0.86</v>
      </c>
      <c r="E1921" t="s">
        <v>257</v>
      </c>
      <c r="F1921">
        <v>1.1125</v>
      </c>
      <c r="I1921" s="403">
        <v>43586.667361111111</v>
      </c>
      <c r="J1921">
        <v>1.1242000000000001</v>
      </c>
      <c r="K1921">
        <v>0</v>
      </c>
      <c r="M1921">
        <v>-42.68</v>
      </c>
      <c r="N1921">
        <v>963.52</v>
      </c>
      <c r="O1921">
        <v>1110</v>
      </c>
      <c r="P1921" t="s">
        <v>711</v>
      </c>
      <c r="Q1921">
        <v>770</v>
      </c>
      <c r="R1921" t="s">
        <v>96</v>
      </c>
    </row>
    <row r="1922" spans="1:18">
      <c r="A1922" s="542">
        <v>1916</v>
      </c>
      <c r="B1922" s="403">
        <v>43546.402777777781</v>
      </c>
      <c r="C1922" t="s">
        <v>97</v>
      </c>
      <c r="D1922">
        <v>0.01</v>
      </c>
      <c r="E1922" t="s">
        <v>257</v>
      </c>
      <c r="F1922">
        <v>1.1322000000000001</v>
      </c>
      <c r="I1922" s="403">
        <v>43546.40625</v>
      </c>
      <c r="J1922">
        <v>1.131</v>
      </c>
      <c r="K1922">
        <v>0</v>
      </c>
      <c r="M1922">
        <v>0</v>
      </c>
      <c r="N1922">
        <v>1.2</v>
      </c>
      <c r="O1922">
        <v>1110</v>
      </c>
      <c r="P1922" t="s">
        <v>567</v>
      </c>
      <c r="Q1922">
        <v>771</v>
      </c>
      <c r="R1922" t="s">
        <v>97</v>
      </c>
    </row>
    <row r="1923" spans="1:18">
      <c r="A1923" s="542">
        <v>1918</v>
      </c>
      <c r="B1923" s="403">
        <v>43546.410416666666</v>
      </c>
      <c r="C1923" t="s">
        <v>97</v>
      </c>
      <c r="D1923">
        <v>0.01</v>
      </c>
      <c r="E1923" t="s">
        <v>257</v>
      </c>
      <c r="F1923">
        <v>1.1297999999999999</v>
      </c>
      <c r="I1923" s="403">
        <v>43546.632638888892</v>
      </c>
      <c r="J1923">
        <v>1.1292</v>
      </c>
      <c r="K1923">
        <v>0</v>
      </c>
      <c r="M1923">
        <v>0</v>
      </c>
      <c r="N1923">
        <v>0.6</v>
      </c>
      <c r="O1923">
        <v>1110</v>
      </c>
      <c r="P1923" t="s">
        <v>567</v>
      </c>
      <c r="Q1923">
        <v>772</v>
      </c>
      <c r="R1923" t="s">
        <v>97</v>
      </c>
    </row>
    <row r="1924" spans="1:18">
      <c r="A1924" s="542">
        <v>1919</v>
      </c>
      <c r="B1924" s="403">
        <v>43546.418055555558</v>
      </c>
      <c r="C1924" t="s">
        <v>97</v>
      </c>
      <c r="D1924">
        <v>0.01</v>
      </c>
      <c r="E1924" t="s">
        <v>257</v>
      </c>
      <c r="F1924">
        <v>1.131</v>
      </c>
      <c r="I1924" s="403">
        <v>43546.632638888892</v>
      </c>
      <c r="J1924">
        <v>1.1292</v>
      </c>
      <c r="K1924">
        <v>0</v>
      </c>
      <c r="M1924">
        <v>0</v>
      </c>
      <c r="N1924">
        <v>1.8</v>
      </c>
      <c r="O1924">
        <v>1110</v>
      </c>
      <c r="P1924" t="s">
        <v>690</v>
      </c>
      <c r="Q1924">
        <v>772</v>
      </c>
      <c r="R1924" t="s">
        <v>97</v>
      </c>
    </row>
    <row r="1925" spans="1:18">
      <c r="A1925" s="542">
        <v>1920</v>
      </c>
      <c r="B1925" s="403">
        <v>43546.637499999997</v>
      </c>
      <c r="C1925" t="s">
        <v>97</v>
      </c>
      <c r="D1925">
        <v>0.01</v>
      </c>
      <c r="E1925" t="s">
        <v>257</v>
      </c>
      <c r="F1925">
        <v>1.1295999999999999</v>
      </c>
      <c r="I1925" s="403">
        <v>43546.646527777775</v>
      </c>
      <c r="J1925">
        <v>1.1284000000000001</v>
      </c>
      <c r="K1925">
        <v>0</v>
      </c>
      <c r="M1925">
        <v>0</v>
      </c>
      <c r="N1925">
        <v>1.2</v>
      </c>
      <c r="O1925">
        <v>1110</v>
      </c>
      <c r="P1925" t="s">
        <v>567</v>
      </c>
      <c r="Q1925">
        <v>773</v>
      </c>
      <c r="R1925" t="s">
        <v>97</v>
      </c>
    </row>
    <row r="1926" spans="1:18">
      <c r="A1926" s="542">
        <v>1921</v>
      </c>
      <c r="B1926" s="403">
        <v>43546.661805555559</v>
      </c>
      <c r="C1926" t="s">
        <v>97</v>
      </c>
      <c r="D1926">
        <v>0.01</v>
      </c>
      <c r="E1926" t="s">
        <v>257</v>
      </c>
      <c r="F1926">
        <v>1.1282000000000001</v>
      </c>
      <c r="I1926" s="403">
        <v>43550.574999999997</v>
      </c>
      <c r="J1926">
        <v>1.1292</v>
      </c>
      <c r="K1926">
        <v>0</v>
      </c>
      <c r="M1926">
        <v>0.04</v>
      </c>
      <c r="N1926">
        <v>-0.96</v>
      </c>
      <c r="O1926">
        <v>1110</v>
      </c>
      <c r="P1926" t="s">
        <v>579</v>
      </c>
      <c r="Q1926">
        <v>774</v>
      </c>
      <c r="R1926" t="s">
        <v>97</v>
      </c>
    </row>
    <row r="1927" spans="1:18">
      <c r="A1927" s="542">
        <v>1922</v>
      </c>
      <c r="B1927" s="403">
        <v>43546.788194444445</v>
      </c>
      <c r="C1927" t="s">
        <v>97</v>
      </c>
      <c r="D1927">
        <v>0.01</v>
      </c>
      <c r="E1927" t="s">
        <v>257</v>
      </c>
      <c r="F1927">
        <v>1.1294999999999999</v>
      </c>
      <c r="I1927" s="403">
        <v>43550.574999999997</v>
      </c>
      <c r="J1927">
        <v>1.1292</v>
      </c>
      <c r="K1927">
        <v>0</v>
      </c>
      <c r="M1927">
        <v>0.04</v>
      </c>
      <c r="N1927">
        <v>0.34</v>
      </c>
      <c r="O1927">
        <v>1110</v>
      </c>
      <c r="P1927" t="s">
        <v>1011</v>
      </c>
      <c r="Q1927">
        <v>774</v>
      </c>
      <c r="R1927" t="s">
        <v>97</v>
      </c>
    </row>
    <row r="1928" spans="1:18">
      <c r="A1928" s="542">
        <v>1923</v>
      </c>
      <c r="B1928" s="403">
        <v>43549.347222222219</v>
      </c>
      <c r="C1928" t="s">
        <v>97</v>
      </c>
      <c r="D1928">
        <v>0.01</v>
      </c>
      <c r="E1928" t="s">
        <v>257</v>
      </c>
      <c r="F1928">
        <v>1.1308</v>
      </c>
      <c r="I1928" s="403">
        <v>43550.574999999997</v>
      </c>
      <c r="J1928">
        <v>1.1292</v>
      </c>
      <c r="K1928">
        <v>0</v>
      </c>
      <c r="M1928">
        <v>0.02</v>
      </c>
      <c r="N1928">
        <v>1.62</v>
      </c>
      <c r="O1928">
        <v>1110</v>
      </c>
      <c r="P1928" t="s">
        <v>1010</v>
      </c>
      <c r="Q1928">
        <v>774</v>
      </c>
      <c r="R1928" t="s">
        <v>97</v>
      </c>
    </row>
    <row r="1929" spans="1:18">
      <c r="A1929" s="542">
        <v>1924</v>
      </c>
      <c r="B1929" s="403">
        <v>43549.422222222223</v>
      </c>
      <c r="C1929" t="s">
        <v>97</v>
      </c>
      <c r="D1929">
        <v>0.02</v>
      </c>
      <c r="E1929" t="s">
        <v>257</v>
      </c>
      <c r="F1929">
        <v>1.1322000000000001</v>
      </c>
      <c r="I1929" s="403">
        <v>43550.574999999997</v>
      </c>
      <c r="J1929">
        <v>1.1292</v>
      </c>
      <c r="K1929">
        <v>0</v>
      </c>
      <c r="M1929">
        <v>0.03</v>
      </c>
      <c r="N1929">
        <v>6.03</v>
      </c>
      <c r="O1929">
        <v>1110</v>
      </c>
      <c r="P1929" t="s">
        <v>1009</v>
      </c>
      <c r="Q1929">
        <v>774</v>
      </c>
      <c r="R1929" t="s">
        <v>97</v>
      </c>
    </row>
    <row r="1930" spans="1:18">
      <c r="A1930" s="542">
        <v>1925</v>
      </c>
      <c r="B1930" s="403">
        <v>43550.70416666667</v>
      </c>
      <c r="C1930" t="s">
        <v>97</v>
      </c>
      <c r="D1930">
        <v>0.01</v>
      </c>
      <c r="E1930" t="s">
        <v>257</v>
      </c>
      <c r="F1930">
        <v>1.1286</v>
      </c>
      <c r="I1930" s="403">
        <v>43550.857638888891</v>
      </c>
      <c r="J1930">
        <v>1.1274</v>
      </c>
      <c r="K1930">
        <v>0</v>
      </c>
      <c r="M1930">
        <v>0</v>
      </c>
      <c r="N1930">
        <v>1.2</v>
      </c>
      <c r="O1930">
        <v>1110</v>
      </c>
      <c r="P1930" t="s">
        <v>579</v>
      </c>
      <c r="Q1930">
        <v>775</v>
      </c>
      <c r="R1930" t="s">
        <v>97</v>
      </c>
    </row>
    <row r="1931" spans="1:18">
      <c r="A1931" s="542">
        <v>1927</v>
      </c>
      <c r="B1931" s="403">
        <v>43551.102083333331</v>
      </c>
      <c r="C1931" t="s">
        <v>97</v>
      </c>
      <c r="D1931">
        <v>0.01</v>
      </c>
      <c r="E1931" t="s">
        <v>257</v>
      </c>
      <c r="F1931">
        <v>1.1264000000000001</v>
      </c>
      <c r="I1931" s="403">
        <v>43551.134722222225</v>
      </c>
      <c r="J1931">
        <v>1.1252</v>
      </c>
      <c r="K1931">
        <v>0</v>
      </c>
      <c r="M1931">
        <v>0</v>
      </c>
      <c r="N1931">
        <v>1.2</v>
      </c>
      <c r="O1931">
        <v>1110</v>
      </c>
      <c r="P1931" t="s">
        <v>579</v>
      </c>
      <c r="Q1931">
        <v>776</v>
      </c>
      <c r="R1931" t="s">
        <v>97</v>
      </c>
    </row>
    <row r="1932" spans="1:18">
      <c r="A1932" s="542">
        <v>1928</v>
      </c>
      <c r="B1932" s="403">
        <v>43551.378472222219</v>
      </c>
      <c r="C1932" t="s">
        <v>97</v>
      </c>
      <c r="D1932">
        <v>0.01</v>
      </c>
      <c r="E1932" t="s">
        <v>257</v>
      </c>
      <c r="F1932">
        <v>1.1259999999999999</v>
      </c>
      <c r="I1932" s="403">
        <v>43551.589583333334</v>
      </c>
      <c r="J1932">
        <v>1.1258999999999999</v>
      </c>
      <c r="K1932">
        <v>0</v>
      </c>
      <c r="M1932">
        <v>0</v>
      </c>
      <c r="N1932">
        <v>0.1</v>
      </c>
      <c r="O1932">
        <v>1110</v>
      </c>
      <c r="P1932" t="s">
        <v>579</v>
      </c>
      <c r="Q1932">
        <v>777</v>
      </c>
      <c r="R1932" t="s">
        <v>97</v>
      </c>
    </row>
    <row r="1933" spans="1:18">
      <c r="A1933" s="542">
        <v>1929</v>
      </c>
      <c r="B1933" s="403">
        <v>43551.385416666664</v>
      </c>
      <c r="C1933" t="s">
        <v>97</v>
      </c>
      <c r="D1933">
        <v>0.01</v>
      </c>
      <c r="E1933" t="s">
        <v>257</v>
      </c>
      <c r="F1933">
        <v>1.1272</v>
      </c>
      <c r="I1933" s="403">
        <v>43551.589583333334</v>
      </c>
      <c r="J1933">
        <v>1.1258999999999999</v>
      </c>
      <c r="K1933">
        <v>0</v>
      </c>
      <c r="M1933">
        <v>0</v>
      </c>
      <c r="N1933">
        <v>1.3</v>
      </c>
      <c r="O1933">
        <v>1110</v>
      </c>
      <c r="P1933" t="s">
        <v>1008</v>
      </c>
      <c r="Q1933">
        <v>777</v>
      </c>
      <c r="R1933" t="s">
        <v>97</v>
      </c>
    </row>
    <row r="1934" spans="1:18">
      <c r="A1934" s="542">
        <v>1930</v>
      </c>
      <c r="B1934" s="403">
        <v>43551.479861111111</v>
      </c>
      <c r="C1934" t="s">
        <v>97</v>
      </c>
      <c r="D1934">
        <v>0.01</v>
      </c>
      <c r="E1934" t="s">
        <v>257</v>
      </c>
      <c r="F1934">
        <v>1.1285000000000001</v>
      </c>
      <c r="I1934" s="403">
        <v>43551.589583333334</v>
      </c>
      <c r="J1934">
        <v>1.1258999999999999</v>
      </c>
      <c r="K1934">
        <v>0</v>
      </c>
      <c r="M1934">
        <v>0</v>
      </c>
      <c r="N1934">
        <v>2.6</v>
      </c>
      <c r="O1934">
        <v>1110</v>
      </c>
      <c r="P1934" t="s">
        <v>1007</v>
      </c>
      <c r="Q1934">
        <v>777</v>
      </c>
      <c r="R1934" t="s">
        <v>97</v>
      </c>
    </row>
    <row r="1935" spans="1:18">
      <c r="A1935" s="542">
        <v>1931</v>
      </c>
      <c r="B1935" s="403">
        <v>43551.593055555553</v>
      </c>
      <c r="C1935" t="s">
        <v>97</v>
      </c>
      <c r="D1935">
        <v>0.01</v>
      </c>
      <c r="E1935" t="s">
        <v>257</v>
      </c>
      <c r="F1935">
        <v>1.1261000000000001</v>
      </c>
      <c r="I1935" s="403">
        <v>43551.612500000003</v>
      </c>
      <c r="J1935">
        <v>1.1249</v>
      </c>
      <c r="K1935">
        <v>0</v>
      </c>
      <c r="M1935">
        <v>0</v>
      </c>
      <c r="N1935">
        <v>1.2</v>
      </c>
      <c r="O1935">
        <v>1110</v>
      </c>
      <c r="P1935" t="s">
        <v>567</v>
      </c>
      <c r="Q1935">
        <v>778</v>
      </c>
      <c r="R1935" t="s">
        <v>97</v>
      </c>
    </row>
    <row r="1936" spans="1:18">
      <c r="A1936" s="542">
        <v>1932</v>
      </c>
      <c r="B1936" s="403">
        <v>43551.684027777781</v>
      </c>
      <c r="C1936" t="s">
        <v>97</v>
      </c>
      <c r="D1936">
        <v>0.01</v>
      </c>
      <c r="E1936" t="s">
        <v>257</v>
      </c>
      <c r="F1936">
        <v>1.1254</v>
      </c>
      <c r="I1936" s="403">
        <v>43551.885416666664</v>
      </c>
      <c r="J1936">
        <v>1.1248</v>
      </c>
      <c r="K1936">
        <v>0</v>
      </c>
      <c r="M1936">
        <v>0</v>
      </c>
      <c r="N1936">
        <v>0.6</v>
      </c>
      <c r="O1936">
        <v>1110</v>
      </c>
      <c r="P1936" t="s">
        <v>579</v>
      </c>
      <c r="Q1936">
        <v>779</v>
      </c>
      <c r="R1936" t="s">
        <v>97</v>
      </c>
    </row>
    <row r="1937" spans="1:18">
      <c r="A1937" s="542">
        <v>1933</v>
      </c>
      <c r="B1937" s="403">
        <v>43551.756944444445</v>
      </c>
      <c r="C1937" t="s">
        <v>97</v>
      </c>
      <c r="D1937">
        <v>0.01</v>
      </c>
      <c r="E1937" t="s">
        <v>257</v>
      </c>
      <c r="F1937">
        <v>1.1266</v>
      </c>
      <c r="I1937" s="403">
        <v>43551.885416666664</v>
      </c>
      <c r="J1937">
        <v>1.1248</v>
      </c>
      <c r="K1937">
        <v>0</v>
      </c>
      <c r="M1937">
        <v>0</v>
      </c>
      <c r="N1937">
        <v>1.8</v>
      </c>
      <c r="O1937">
        <v>1110</v>
      </c>
      <c r="P1937" t="s">
        <v>1006</v>
      </c>
      <c r="Q1937">
        <v>779</v>
      </c>
      <c r="R1937" t="s">
        <v>97</v>
      </c>
    </row>
    <row r="1938" spans="1:18">
      <c r="A1938" s="542">
        <v>1934</v>
      </c>
      <c r="B1938" s="403">
        <v>43552.377083333333</v>
      </c>
      <c r="C1938" t="s">
        <v>97</v>
      </c>
      <c r="D1938">
        <v>0.01</v>
      </c>
      <c r="E1938" t="s">
        <v>257</v>
      </c>
      <c r="F1938">
        <v>1.1238999999999999</v>
      </c>
      <c r="I1938" s="403">
        <v>43552.519444444442</v>
      </c>
      <c r="J1938">
        <v>1.1232</v>
      </c>
      <c r="K1938">
        <v>0</v>
      </c>
      <c r="M1938">
        <v>0</v>
      </c>
      <c r="N1938">
        <v>0.7</v>
      </c>
      <c r="O1938">
        <v>1110</v>
      </c>
      <c r="P1938" t="s">
        <v>579</v>
      </c>
      <c r="Q1938">
        <v>780</v>
      </c>
      <c r="R1938" t="s">
        <v>97</v>
      </c>
    </row>
    <row r="1939" spans="1:18">
      <c r="A1939" s="542">
        <v>1935</v>
      </c>
      <c r="B1939" s="403">
        <v>43552.413888888892</v>
      </c>
      <c r="C1939" t="s">
        <v>97</v>
      </c>
      <c r="D1939">
        <v>0.01</v>
      </c>
      <c r="E1939" t="s">
        <v>257</v>
      </c>
      <c r="F1939">
        <v>1.1251</v>
      </c>
      <c r="I1939" s="403">
        <v>43552.519444444442</v>
      </c>
      <c r="J1939">
        <v>1.1232</v>
      </c>
      <c r="K1939">
        <v>0</v>
      </c>
      <c r="M1939">
        <v>0</v>
      </c>
      <c r="N1939">
        <v>1.9</v>
      </c>
      <c r="O1939">
        <v>1110</v>
      </c>
      <c r="P1939" t="s">
        <v>1005</v>
      </c>
      <c r="Q1939">
        <v>780</v>
      </c>
      <c r="R1939" t="s">
        <v>97</v>
      </c>
    </row>
    <row r="1940" spans="1:18">
      <c r="A1940" s="542">
        <v>1937</v>
      </c>
      <c r="B1940" s="403">
        <v>43552.622916666667</v>
      </c>
      <c r="C1940" t="s">
        <v>97</v>
      </c>
      <c r="D1940">
        <v>0.01</v>
      </c>
      <c r="E1940" t="s">
        <v>257</v>
      </c>
      <c r="F1940">
        <v>1.1221000000000001</v>
      </c>
      <c r="I1940" s="403">
        <v>43553.45</v>
      </c>
      <c r="J1940">
        <v>1.1215999999999999</v>
      </c>
      <c r="K1940">
        <v>0</v>
      </c>
      <c r="M1940">
        <v>0.02</v>
      </c>
      <c r="N1940">
        <v>0.52</v>
      </c>
      <c r="O1940">
        <v>1110</v>
      </c>
      <c r="P1940" t="s">
        <v>579</v>
      </c>
      <c r="Q1940">
        <v>781</v>
      </c>
      <c r="R1940" t="s">
        <v>97</v>
      </c>
    </row>
    <row r="1941" spans="1:18">
      <c r="A1941" s="542">
        <v>1938</v>
      </c>
      <c r="B1941" s="403">
        <v>43552.64166666667</v>
      </c>
      <c r="C1941" t="s">
        <v>97</v>
      </c>
      <c r="D1941">
        <v>0.01</v>
      </c>
      <c r="E1941" t="s">
        <v>257</v>
      </c>
      <c r="F1941">
        <v>1.1234</v>
      </c>
      <c r="I1941" s="403">
        <v>43553.45</v>
      </c>
      <c r="J1941">
        <v>1.1215999999999999</v>
      </c>
      <c r="K1941">
        <v>0</v>
      </c>
      <c r="M1941">
        <v>0.02</v>
      </c>
      <c r="N1941">
        <v>1.82</v>
      </c>
      <c r="O1941">
        <v>1110</v>
      </c>
      <c r="P1941" t="s">
        <v>1004</v>
      </c>
      <c r="Q1941">
        <v>781</v>
      </c>
      <c r="R1941" t="s">
        <v>97</v>
      </c>
    </row>
    <row r="1942" spans="1:18">
      <c r="A1942" s="542">
        <v>1939</v>
      </c>
      <c r="B1942" s="403">
        <v>43553.490972222222</v>
      </c>
      <c r="C1942" t="s">
        <v>97</v>
      </c>
      <c r="D1942">
        <v>0.01</v>
      </c>
      <c r="E1942" t="s">
        <v>257</v>
      </c>
      <c r="F1942">
        <v>1.1222000000000001</v>
      </c>
      <c r="I1942" s="403">
        <v>43553.786805555559</v>
      </c>
      <c r="J1942">
        <v>1.1216999999999999</v>
      </c>
      <c r="K1942">
        <v>0</v>
      </c>
      <c r="M1942">
        <v>0</v>
      </c>
      <c r="N1942">
        <v>0.5</v>
      </c>
      <c r="O1942">
        <v>1110</v>
      </c>
      <c r="P1942" t="s">
        <v>579</v>
      </c>
      <c r="Q1942">
        <v>782</v>
      </c>
      <c r="R1942" t="s">
        <v>97</v>
      </c>
    </row>
    <row r="1943" spans="1:18">
      <c r="A1943" s="542">
        <v>1940</v>
      </c>
      <c r="B1943" s="403">
        <v>43553.53402777778</v>
      </c>
      <c r="C1943" t="s">
        <v>97</v>
      </c>
      <c r="D1943">
        <v>0.01</v>
      </c>
      <c r="E1943" t="s">
        <v>257</v>
      </c>
      <c r="F1943">
        <v>1.1234999999999999</v>
      </c>
      <c r="I1943" s="403">
        <v>43553.786805555559</v>
      </c>
      <c r="J1943">
        <v>1.1216999999999999</v>
      </c>
      <c r="K1943">
        <v>0</v>
      </c>
      <c r="M1943">
        <v>0</v>
      </c>
      <c r="N1943">
        <v>1.8</v>
      </c>
      <c r="O1943">
        <v>1110</v>
      </c>
      <c r="P1943" t="s">
        <v>1003</v>
      </c>
      <c r="Q1943">
        <v>782</v>
      </c>
      <c r="R1943" t="s">
        <v>97</v>
      </c>
    </row>
    <row r="1944" spans="1:18">
      <c r="A1944" s="542">
        <v>1941</v>
      </c>
      <c r="B1944" s="403">
        <v>43553.790277777778</v>
      </c>
      <c r="C1944" t="s">
        <v>97</v>
      </c>
      <c r="D1944">
        <v>0.01</v>
      </c>
      <c r="E1944" t="s">
        <v>257</v>
      </c>
      <c r="F1944">
        <v>1.1218999999999999</v>
      </c>
      <c r="I1944" s="403">
        <v>43556.679861111108</v>
      </c>
      <c r="J1944">
        <v>1.1217999999999999</v>
      </c>
      <c r="K1944">
        <v>0</v>
      </c>
      <c r="M1944">
        <v>0.02</v>
      </c>
      <c r="N1944">
        <v>0.12</v>
      </c>
      <c r="O1944">
        <v>1110</v>
      </c>
      <c r="P1944" t="s">
        <v>579</v>
      </c>
      <c r="Q1944">
        <v>783</v>
      </c>
      <c r="R1944" t="s">
        <v>97</v>
      </c>
    </row>
    <row r="1945" spans="1:18">
      <c r="A1945" s="542">
        <v>1942</v>
      </c>
      <c r="B1945" s="403">
        <v>43556.201388888891</v>
      </c>
      <c r="C1945" t="s">
        <v>97</v>
      </c>
      <c r="D1945">
        <v>0.01</v>
      </c>
      <c r="E1945" t="s">
        <v>257</v>
      </c>
      <c r="F1945">
        <v>1.1231</v>
      </c>
      <c r="I1945" s="403">
        <v>43556.679861111108</v>
      </c>
      <c r="J1945">
        <v>1.1217999999999999</v>
      </c>
      <c r="K1945">
        <v>0</v>
      </c>
      <c r="M1945">
        <v>0</v>
      </c>
      <c r="N1945">
        <v>1.3</v>
      </c>
      <c r="O1945">
        <v>1110</v>
      </c>
      <c r="P1945" t="s">
        <v>1002</v>
      </c>
      <c r="Q1945">
        <v>783</v>
      </c>
      <c r="R1945" t="s">
        <v>97</v>
      </c>
    </row>
    <row r="1946" spans="1:18">
      <c r="A1946" s="542">
        <v>1943</v>
      </c>
      <c r="B1946" s="403">
        <v>43556.428472222222</v>
      </c>
      <c r="C1946" t="s">
        <v>97</v>
      </c>
      <c r="D1946">
        <v>0.01</v>
      </c>
      <c r="E1946" t="s">
        <v>257</v>
      </c>
      <c r="F1946">
        <v>1.1244000000000001</v>
      </c>
      <c r="I1946" s="403">
        <v>43556.679861111108</v>
      </c>
      <c r="J1946">
        <v>1.1217999999999999</v>
      </c>
      <c r="K1946">
        <v>0</v>
      </c>
      <c r="M1946">
        <v>0</v>
      </c>
      <c r="N1946">
        <v>2.6</v>
      </c>
      <c r="O1946">
        <v>1110</v>
      </c>
      <c r="P1946" t="s">
        <v>1001</v>
      </c>
      <c r="Q1946">
        <v>783</v>
      </c>
      <c r="R1946" t="s">
        <v>97</v>
      </c>
    </row>
    <row r="1947" spans="1:18">
      <c r="A1947" s="542">
        <v>1944</v>
      </c>
      <c r="B1947" s="403">
        <v>43556.703472222223</v>
      </c>
      <c r="C1947" t="s">
        <v>97</v>
      </c>
      <c r="D1947">
        <v>0.01</v>
      </c>
      <c r="E1947" t="s">
        <v>257</v>
      </c>
      <c r="F1947">
        <v>1.1222000000000001</v>
      </c>
      <c r="I1947" s="403">
        <v>43556.748611111114</v>
      </c>
      <c r="J1947">
        <v>1.121</v>
      </c>
      <c r="K1947">
        <v>0</v>
      </c>
      <c r="M1947">
        <v>0</v>
      </c>
      <c r="N1947">
        <v>1.2</v>
      </c>
      <c r="O1947">
        <v>1110</v>
      </c>
      <c r="P1947" t="s">
        <v>567</v>
      </c>
      <c r="Q1947">
        <v>784</v>
      </c>
      <c r="R1947" t="s">
        <v>97</v>
      </c>
    </row>
    <row r="1948" spans="1:18">
      <c r="A1948" s="542">
        <v>1945</v>
      </c>
      <c r="B1948" s="403">
        <v>43557.379166666666</v>
      </c>
      <c r="C1948" t="s">
        <v>97</v>
      </c>
      <c r="D1948">
        <v>0.01</v>
      </c>
      <c r="E1948" t="s">
        <v>257</v>
      </c>
      <c r="F1948">
        <v>1.1202000000000001</v>
      </c>
      <c r="I1948" s="403">
        <v>43557.6875</v>
      </c>
      <c r="J1948">
        <v>1.119</v>
      </c>
      <c r="K1948">
        <v>0</v>
      </c>
      <c r="M1948">
        <v>0</v>
      </c>
      <c r="N1948">
        <v>1.2</v>
      </c>
      <c r="O1948">
        <v>1110</v>
      </c>
      <c r="P1948" t="s">
        <v>579</v>
      </c>
      <c r="Q1948">
        <v>785</v>
      </c>
      <c r="R1948" t="s">
        <v>97</v>
      </c>
    </row>
    <row r="1949" spans="1:18">
      <c r="A1949" s="542">
        <v>1946</v>
      </c>
      <c r="B1949" s="403">
        <v>43557.713194444441</v>
      </c>
      <c r="C1949" t="s">
        <v>97</v>
      </c>
      <c r="D1949">
        <v>0.01</v>
      </c>
      <c r="E1949" t="s">
        <v>257</v>
      </c>
      <c r="F1949">
        <v>1.1192</v>
      </c>
      <c r="I1949" s="403">
        <v>43559.60833333333</v>
      </c>
      <c r="J1949">
        <v>1.1214</v>
      </c>
      <c r="K1949">
        <v>0</v>
      </c>
      <c r="M1949">
        <v>7.0000000000000007E-2</v>
      </c>
      <c r="N1949">
        <v>-2.13</v>
      </c>
      <c r="O1949">
        <v>1110</v>
      </c>
      <c r="P1949" t="s">
        <v>579</v>
      </c>
      <c r="Q1949">
        <v>786</v>
      </c>
      <c r="R1949" t="s">
        <v>97</v>
      </c>
    </row>
    <row r="1950" spans="1:18">
      <c r="A1950" s="542">
        <v>1947</v>
      </c>
      <c r="B1950" s="403">
        <v>43557.79583333333</v>
      </c>
      <c r="C1950" t="s">
        <v>97</v>
      </c>
      <c r="D1950">
        <v>0.01</v>
      </c>
      <c r="E1950" t="s">
        <v>257</v>
      </c>
      <c r="F1950">
        <v>1.1204000000000001</v>
      </c>
      <c r="I1950" s="403">
        <v>43559.60833333333</v>
      </c>
      <c r="J1950">
        <v>1.1214</v>
      </c>
      <c r="K1950">
        <v>0</v>
      </c>
      <c r="M1950">
        <v>7.0000000000000007E-2</v>
      </c>
      <c r="N1950">
        <v>-0.93</v>
      </c>
      <c r="O1950">
        <v>1110</v>
      </c>
      <c r="P1950" t="s">
        <v>1000</v>
      </c>
      <c r="Q1950">
        <v>786</v>
      </c>
      <c r="R1950" t="s">
        <v>97</v>
      </c>
    </row>
    <row r="1951" spans="1:18">
      <c r="A1951" s="542">
        <v>1948</v>
      </c>
      <c r="B1951" s="403">
        <v>43558.157638888886</v>
      </c>
      <c r="C1951" t="s">
        <v>97</v>
      </c>
      <c r="D1951">
        <v>0.01</v>
      </c>
      <c r="E1951" t="s">
        <v>257</v>
      </c>
      <c r="F1951">
        <v>1.1217999999999999</v>
      </c>
      <c r="I1951" s="403">
        <v>43559.60833333333</v>
      </c>
      <c r="J1951">
        <v>1.1214</v>
      </c>
      <c r="K1951">
        <v>0</v>
      </c>
      <c r="M1951">
        <v>0.05</v>
      </c>
      <c r="N1951">
        <v>0.45</v>
      </c>
      <c r="O1951">
        <v>1110</v>
      </c>
      <c r="P1951" t="s">
        <v>999</v>
      </c>
      <c r="Q1951">
        <v>786</v>
      </c>
      <c r="R1951" t="s">
        <v>97</v>
      </c>
    </row>
    <row r="1952" spans="1:18">
      <c r="A1952" s="542">
        <v>1949</v>
      </c>
      <c r="B1952" s="403">
        <v>43558.40625</v>
      </c>
      <c r="C1952" t="s">
        <v>97</v>
      </c>
      <c r="D1952">
        <v>0.02</v>
      </c>
      <c r="E1952" t="s">
        <v>257</v>
      </c>
      <c r="F1952">
        <v>1.1234</v>
      </c>
      <c r="I1952" s="403">
        <v>43559.60833333333</v>
      </c>
      <c r="J1952">
        <v>1.1214</v>
      </c>
      <c r="K1952">
        <v>0</v>
      </c>
      <c r="M1952">
        <v>0.09</v>
      </c>
      <c r="N1952">
        <v>4.09</v>
      </c>
      <c r="O1952">
        <v>1110</v>
      </c>
      <c r="P1952" t="s">
        <v>998</v>
      </c>
      <c r="Q1952">
        <v>786</v>
      </c>
      <c r="R1952" t="s">
        <v>97</v>
      </c>
    </row>
    <row r="1953" spans="1:18">
      <c r="A1953" s="542">
        <v>1950</v>
      </c>
      <c r="B1953" s="403">
        <v>43558.473611111112</v>
      </c>
      <c r="C1953" t="s">
        <v>97</v>
      </c>
      <c r="D1953">
        <v>0.03</v>
      </c>
      <c r="E1953" t="s">
        <v>257</v>
      </c>
      <c r="F1953">
        <v>1.1249</v>
      </c>
      <c r="I1953" s="403">
        <v>43559.60833333333</v>
      </c>
      <c r="J1953">
        <v>1.1214</v>
      </c>
      <c r="K1953">
        <v>0</v>
      </c>
      <c r="M1953">
        <v>0.14000000000000001</v>
      </c>
      <c r="N1953">
        <v>10.64</v>
      </c>
      <c r="O1953">
        <v>1110</v>
      </c>
      <c r="P1953" t="s">
        <v>997</v>
      </c>
      <c r="Q1953">
        <v>786</v>
      </c>
      <c r="R1953" t="s">
        <v>97</v>
      </c>
    </row>
    <row r="1954" spans="1:18">
      <c r="A1954" s="542">
        <v>1951</v>
      </c>
      <c r="B1954" s="403">
        <v>43560.124305555553</v>
      </c>
      <c r="C1954" t="s">
        <v>97</v>
      </c>
      <c r="D1954">
        <v>0.01</v>
      </c>
      <c r="E1954" t="s">
        <v>257</v>
      </c>
      <c r="F1954">
        <v>1.1221000000000001</v>
      </c>
      <c r="I1954" s="403">
        <v>43560.714583333334</v>
      </c>
      <c r="J1954">
        <v>1.1215999999999999</v>
      </c>
      <c r="K1954">
        <v>0</v>
      </c>
      <c r="M1954">
        <v>0</v>
      </c>
      <c r="N1954">
        <v>0.5</v>
      </c>
      <c r="O1954">
        <v>1110</v>
      </c>
      <c r="P1954" t="s">
        <v>579</v>
      </c>
      <c r="Q1954">
        <v>787</v>
      </c>
      <c r="R1954" t="s">
        <v>97</v>
      </c>
    </row>
    <row r="1955" spans="1:18">
      <c r="A1955" s="542">
        <v>1952</v>
      </c>
      <c r="B1955" s="403">
        <v>43560.34652777778</v>
      </c>
      <c r="C1955" t="s">
        <v>97</v>
      </c>
      <c r="D1955">
        <v>0.01</v>
      </c>
      <c r="E1955" t="s">
        <v>257</v>
      </c>
      <c r="F1955">
        <v>1.1234</v>
      </c>
      <c r="I1955" s="403">
        <v>43560.714583333334</v>
      </c>
      <c r="J1955">
        <v>1.1215999999999999</v>
      </c>
      <c r="K1955">
        <v>0</v>
      </c>
      <c r="M1955">
        <v>0</v>
      </c>
      <c r="N1955">
        <v>1.8</v>
      </c>
      <c r="O1955">
        <v>1110</v>
      </c>
      <c r="P1955" t="s">
        <v>996</v>
      </c>
      <c r="Q1955">
        <v>787</v>
      </c>
      <c r="R1955" t="s">
        <v>97</v>
      </c>
    </row>
    <row r="1956" spans="1:18">
      <c r="A1956" s="542">
        <v>1953</v>
      </c>
      <c r="B1956" s="403">
        <v>43563.552083333336</v>
      </c>
      <c r="C1956" t="s">
        <v>97</v>
      </c>
      <c r="D1956">
        <v>0.01</v>
      </c>
      <c r="E1956" t="s">
        <v>257</v>
      </c>
      <c r="F1956">
        <v>1.1249</v>
      </c>
      <c r="I1956" s="403">
        <v>43565.629166666666</v>
      </c>
      <c r="J1956">
        <v>1.1249</v>
      </c>
      <c r="K1956">
        <v>0</v>
      </c>
      <c r="M1956">
        <v>0.04</v>
      </c>
      <c r="N1956">
        <v>0.04</v>
      </c>
      <c r="O1956">
        <v>1110</v>
      </c>
      <c r="P1956" t="s">
        <v>579</v>
      </c>
      <c r="Q1956">
        <v>788</v>
      </c>
      <c r="R1956" t="s">
        <v>97</v>
      </c>
    </row>
    <row r="1957" spans="1:18">
      <c r="A1957" s="542">
        <v>1954</v>
      </c>
      <c r="B1957" s="403">
        <v>43563.622916666667</v>
      </c>
      <c r="C1957" t="s">
        <v>97</v>
      </c>
      <c r="D1957">
        <v>0.01</v>
      </c>
      <c r="E1957" t="s">
        <v>257</v>
      </c>
      <c r="F1957">
        <v>1.1261000000000001</v>
      </c>
      <c r="I1957" s="403">
        <v>43565.629166666666</v>
      </c>
      <c r="J1957">
        <v>1.1249</v>
      </c>
      <c r="K1957">
        <v>0</v>
      </c>
      <c r="M1957">
        <v>0.04</v>
      </c>
      <c r="N1957">
        <v>1.24</v>
      </c>
      <c r="O1957">
        <v>1110</v>
      </c>
      <c r="P1957" t="s">
        <v>995</v>
      </c>
      <c r="Q1957">
        <v>788</v>
      </c>
      <c r="R1957" t="s">
        <v>97</v>
      </c>
    </row>
    <row r="1958" spans="1:18">
      <c r="A1958" s="542">
        <v>1955</v>
      </c>
      <c r="B1958" s="403">
        <v>43564.446527777778</v>
      </c>
      <c r="C1958" t="s">
        <v>97</v>
      </c>
      <c r="D1958">
        <v>0.01</v>
      </c>
      <c r="E1958" t="s">
        <v>257</v>
      </c>
      <c r="F1958">
        <v>1.1274999999999999</v>
      </c>
      <c r="I1958" s="403">
        <v>43565.629166666666</v>
      </c>
      <c r="J1958">
        <v>1.1249</v>
      </c>
      <c r="K1958">
        <v>0</v>
      </c>
      <c r="M1958">
        <v>0.02</v>
      </c>
      <c r="N1958">
        <v>2.62</v>
      </c>
      <c r="O1958">
        <v>1110</v>
      </c>
      <c r="P1958" t="s">
        <v>994</v>
      </c>
      <c r="Q1958">
        <v>788</v>
      </c>
      <c r="R1958" t="s">
        <v>97</v>
      </c>
    </row>
    <row r="1959" spans="1:18">
      <c r="A1959" s="542">
        <v>1956</v>
      </c>
      <c r="B1959" s="403">
        <v>43565.64166666667</v>
      </c>
      <c r="C1959" t="s">
        <v>97</v>
      </c>
      <c r="D1959">
        <v>0.01</v>
      </c>
      <c r="E1959" t="s">
        <v>257</v>
      </c>
      <c r="F1959">
        <v>1.1236999999999999</v>
      </c>
      <c r="I1959" s="403">
        <v>43573.397916666669</v>
      </c>
      <c r="J1959">
        <v>1.1269</v>
      </c>
      <c r="K1959">
        <v>0</v>
      </c>
      <c r="M1959">
        <v>0.18</v>
      </c>
      <c r="N1959">
        <v>-3.02</v>
      </c>
      <c r="O1959">
        <v>1110</v>
      </c>
      <c r="P1959" t="s">
        <v>567</v>
      </c>
      <c r="Q1959">
        <v>789</v>
      </c>
      <c r="R1959" t="s">
        <v>97</v>
      </c>
    </row>
    <row r="1960" spans="1:18">
      <c r="A1960" s="542">
        <v>1957</v>
      </c>
      <c r="B1960" s="403">
        <v>43565.705555555556</v>
      </c>
      <c r="C1960" t="s">
        <v>97</v>
      </c>
      <c r="D1960">
        <v>0.01</v>
      </c>
      <c r="E1960" t="s">
        <v>257</v>
      </c>
      <c r="F1960">
        <v>1.1249</v>
      </c>
      <c r="I1960" s="403">
        <v>43573.397916666669</v>
      </c>
      <c r="J1960">
        <v>1.1269</v>
      </c>
      <c r="K1960">
        <v>0</v>
      </c>
      <c r="M1960">
        <v>0.18</v>
      </c>
      <c r="N1960">
        <v>-1.82</v>
      </c>
      <c r="O1960">
        <v>1110</v>
      </c>
      <c r="P1960" t="s">
        <v>691</v>
      </c>
      <c r="Q1960">
        <v>789</v>
      </c>
      <c r="R1960" t="s">
        <v>97</v>
      </c>
    </row>
    <row r="1961" spans="1:18">
      <c r="A1961" s="542">
        <v>1958</v>
      </c>
      <c r="B1961" s="403">
        <v>43565.729166666664</v>
      </c>
      <c r="C1961" t="s">
        <v>97</v>
      </c>
      <c r="D1961">
        <v>0.01</v>
      </c>
      <c r="E1961" t="s">
        <v>257</v>
      </c>
      <c r="F1961">
        <v>1.1262000000000001</v>
      </c>
      <c r="I1961" s="403">
        <v>43573.397916666669</v>
      </c>
      <c r="J1961">
        <v>1.1269</v>
      </c>
      <c r="K1961">
        <v>0</v>
      </c>
      <c r="M1961">
        <v>0.18</v>
      </c>
      <c r="N1961">
        <v>-0.52</v>
      </c>
      <c r="O1961">
        <v>1110</v>
      </c>
      <c r="P1961" t="s">
        <v>692</v>
      </c>
      <c r="Q1961">
        <v>789</v>
      </c>
      <c r="R1961" t="s">
        <v>97</v>
      </c>
    </row>
    <row r="1962" spans="1:18">
      <c r="A1962" s="542">
        <v>1959</v>
      </c>
      <c r="B1962" s="403">
        <v>43565.790277777778</v>
      </c>
      <c r="C1962" t="s">
        <v>97</v>
      </c>
      <c r="D1962">
        <v>0.02</v>
      </c>
      <c r="E1962" t="s">
        <v>257</v>
      </c>
      <c r="F1962">
        <v>1.1276999999999999</v>
      </c>
      <c r="I1962" s="403">
        <v>43573.397916666669</v>
      </c>
      <c r="J1962">
        <v>1.1269</v>
      </c>
      <c r="K1962">
        <v>0</v>
      </c>
      <c r="M1962">
        <v>0.3</v>
      </c>
      <c r="N1962">
        <v>1.9</v>
      </c>
      <c r="O1962">
        <v>1110</v>
      </c>
      <c r="P1962" t="s">
        <v>693</v>
      </c>
      <c r="Q1962">
        <v>789</v>
      </c>
      <c r="R1962" t="s">
        <v>97</v>
      </c>
    </row>
    <row r="1963" spans="1:18">
      <c r="A1963" s="542">
        <v>1960</v>
      </c>
      <c r="B1963" s="403">
        <v>43567.230555555558</v>
      </c>
      <c r="C1963" t="s">
        <v>97</v>
      </c>
      <c r="D1963">
        <v>0.03</v>
      </c>
      <c r="E1963" t="s">
        <v>257</v>
      </c>
      <c r="F1963">
        <v>1.1292</v>
      </c>
      <c r="I1963" s="403">
        <v>43573.397916666669</v>
      </c>
      <c r="J1963">
        <v>1.1269</v>
      </c>
      <c r="K1963">
        <v>0</v>
      </c>
      <c r="M1963">
        <v>0.28999999999999998</v>
      </c>
      <c r="N1963">
        <v>7.19</v>
      </c>
      <c r="O1963">
        <v>1110</v>
      </c>
      <c r="P1963" t="s">
        <v>694</v>
      </c>
      <c r="Q1963">
        <v>789</v>
      </c>
      <c r="R1963" t="s">
        <v>97</v>
      </c>
    </row>
    <row r="1964" spans="1:18">
      <c r="A1964" s="542">
        <v>1961</v>
      </c>
      <c r="B1964" s="403">
        <v>43567.444444444445</v>
      </c>
      <c r="C1964" t="s">
        <v>97</v>
      </c>
      <c r="D1964">
        <v>0.04</v>
      </c>
      <c r="E1964" t="s">
        <v>257</v>
      </c>
      <c r="F1964">
        <v>1.1308</v>
      </c>
      <c r="I1964" s="403">
        <v>43573.397916666669</v>
      </c>
      <c r="J1964">
        <v>1.1269</v>
      </c>
      <c r="K1964">
        <v>0</v>
      </c>
      <c r="M1964">
        <v>0.37</v>
      </c>
      <c r="N1964">
        <v>15.97</v>
      </c>
      <c r="O1964">
        <v>1110</v>
      </c>
      <c r="P1964" t="s">
        <v>695</v>
      </c>
      <c r="Q1964">
        <v>789</v>
      </c>
      <c r="R1964" t="s">
        <v>97</v>
      </c>
    </row>
    <row r="1965" spans="1:18">
      <c r="A1965" s="542">
        <v>1962</v>
      </c>
      <c r="B1965" s="403">
        <v>43573.40347222222</v>
      </c>
      <c r="C1965" t="s">
        <v>97</v>
      </c>
      <c r="D1965">
        <v>0.01</v>
      </c>
      <c r="E1965" t="s">
        <v>257</v>
      </c>
      <c r="F1965">
        <v>1.1271</v>
      </c>
      <c r="I1965" s="403">
        <v>43573.416666666664</v>
      </c>
      <c r="J1965">
        <v>1.1258999999999999</v>
      </c>
      <c r="K1965">
        <v>0</v>
      </c>
      <c r="M1965">
        <v>0</v>
      </c>
      <c r="N1965">
        <v>1.2</v>
      </c>
      <c r="O1965">
        <v>1110</v>
      </c>
      <c r="P1965" t="s">
        <v>567</v>
      </c>
      <c r="Q1965">
        <v>790</v>
      </c>
      <c r="R1965" t="s">
        <v>97</v>
      </c>
    </row>
    <row r="1966" spans="1:18">
      <c r="A1966" s="542">
        <v>1963</v>
      </c>
      <c r="B1966" s="403">
        <v>43573.428472222222</v>
      </c>
      <c r="C1966" t="s">
        <v>97</v>
      </c>
      <c r="D1966">
        <v>0.01</v>
      </c>
      <c r="E1966" t="s">
        <v>257</v>
      </c>
      <c r="F1966">
        <v>1.1252</v>
      </c>
      <c r="I1966" s="403">
        <v>43573.604166666664</v>
      </c>
      <c r="J1966">
        <v>1.1240000000000001</v>
      </c>
      <c r="K1966">
        <v>0</v>
      </c>
      <c r="M1966">
        <v>0</v>
      </c>
      <c r="N1966">
        <v>1.2</v>
      </c>
      <c r="O1966">
        <v>1110</v>
      </c>
      <c r="P1966" t="s">
        <v>567</v>
      </c>
      <c r="Q1966">
        <v>791</v>
      </c>
      <c r="R1966" t="s">
        <v>97</v>
      </c>
    </row>
    <row r="1967" spans="1:18">
      <c r="A1967" s="542">
        <v>1964</v>
      </c>
      <c r="B1967" s="403">
        <v>43573.609027777777</v>
      </c>
      <c r="C1967" t="s">
        <v>97</v>
      </c>
      <c r="D1967">
        <v>0.01</v>
      </c>
      <c r="E1967" t="s">
        <v>257</v>
      </c>
      <c r="F1967">
        <v>1.1241000000000001</v>
      </c>
      <c r="I1967" s="403">
        <v>43573.793055555558</v>
      </c>
      <c r="J1967">
        <v>1.1229</v>
      </c>
      <c r="K1967">
        <v>0</v>
      </c>
      <c r="M1967">
        <v>0</v>
      </c>
      <c r="N1967">
        <v>1.2</v>
      </c>
      <c r="O1967">
        <v>1110</v>
      </c>
      <c r="P1967" t="s">
        <v>567</v>
      </c>
      <c r="Q1967">
        <v>792</v>
      </c>
      <c r="R1967" t="s">
        <v>97</v>
      </c>
    </row>
    <row r="1968" spans="1:18">
      <c r="A1968" s="542">
        <v>1965</v>
      </c>
      <c r="B1968" s="403">
        <v>43578.654166666667</v>
      </c>
      <c r="C1968" t="s">
        <v>97</v>
      </c>
      <c r="D1968">
        <v>0.01</v>
      </c>
      <c r="E1968" t="s">
        <v>257</v>
      </c>
      <c r="F1968">
        <v>1.1215999999999999</v>
      </c>
      <c r="I1968" s="403">
        <v>43578.674305555556</v>
      </c>
      <c r="J1968">
        <v>1.1204000000000001</v>
      </c>
      <c r="K1968">
        <v>0</v>
      </c>
      <c r="M1968">
        <v>0</v>
      </c>
      <c r="N1968">
        <v>1.2</v>
      </c>
      <c r="O1968">
        <v>1110</v>
      </c>
      <c r="P1968" t="s">
        <v>567</v>
      </c>
      <c r="Q1968">
        <v>793</v>
      </c>
      <c r="R1968" t="s">
        <v>97</v>
      </c>
    </row>
    <row r="1969" spans="1:18">
      <c r="A1969" s="542">
        <v>1966</v>
      </c>
      <c r="B1969" s="403">
        <v>43578.692361111112</v>
      </c>
      <c r="C1969" t="s">
        <v>97</v>
      </c>
      <c r="D1969">
        <v>0.01</v>
      </c>
      <c r="E1969" t="s">
        <v>257</v>
      </c>
      <c r="F1969">
        <v>1.1194999999999999</v>
      </c>
      <c r="I1969" s="403">
        <v>43579.626388888886</v>
      </c>
      <c r="J1969">
        <v>1.1194999999999999</v>
      </c>
      <c r="K1969">
        <v>0</v>
      </c>
      <c r="M1969">
        <v>0.02</v>
      </c>
      <c r="N1969">
        <v>0.02</v>
      </c>
      <c r="O1969">
        <v>1110</v>
      </c>
      <c r="P1969" t="s">
        <v>567</v>
      </c>
      <c r="Q1969">
        <v>794</v>
      </c>
      <c r="R1969" t="s">
        <v>97</v>
      </c>
    </row>
    <row r="1970" spans="1:18">
      <c r="A1970" s="542">
        <v>1967</v>
      </c>
      <c r="B1970" s="403">
        <v>43578.707638888889</v>
      </c>
      <c r="C1970" t="s">
        <v>97</v>
      </c>
      <c r="D1970">
        <v>0.01</v>
      </c>
      <c r="E1970" t="s">
        <v>257</v>
      </c>
      <c r="F1970">
        <v>1.1207</v>
      </c>
      <c r="I1970" s="403">
        <v>43579.626388888886</v>
      </c>
      <c r="J1970">
        <v>1.1194999999999999</v>
      </c>
      <c r="K1970">
        <v>0</v>
      </c>
      <c r="M1970">
        <v>0.02</v>
      </c>
      <c r="N1970">
        <v>1.22</v>
      </c>
      <c r="O1970">
        <v>1110</v>
      </c>
      <c r="P1970" t="s">
        <v>696</v>
      </c>
      <c r="Q1970">
        <v>794</v>
      </c>
      <c r="R1970" t="s">
        <v>97</v>
      </c>
    </row>
    <row r="1971" spans="1:18">
      <c r="A1971" s="542">
        <v>1968</v>
      </c>
      <c r="B1971" s="403">
        <v>43578.901388888888</v>
      </c>
      <c r="C1971" t="s">
        <v>97</v>
      </c>
      <c r="D1971">
        <v>0.01</v>
      </c>
      <c r="E1971" t="s">
        <v>257</v>
      </c>
      <c r="F1971">
        <v>1.1220000000000001</v>
      </c>
      <c r="I1971" s="403">
        <v>43579.626388888886</v>
      </c>
      <c r="J1971">
        <v>1.1194999999999999</v>
      </c>
      <c r="K1971">
        <v>0</v>
      </c>
      <c r="M1971">
        <v>0.02</v>
      </c>
      <c r="N1971">
        <v>2.52</v>
      </c>
      <c r="O1971">
        <v>1110</v>
      </c>
      <c r="P1971" t="s">
        <v>697</v>
      </c>
      <c r="Q1971">
        <v>794</v>
      </c>
      <c r="R1971" t="s">
        <v>97</v>
      </c>
    </row>
    <row r="1972" spans="1:18">
      <c r="A1972" s="542">
        <v>1969</v>
      </c>
      <c r="B1972" s="403">
        <v>43579.68472222222</v>
      </c>
      <c r="C1972" t="s">
        <v>97</v>
      </c>
      <c r="D1972">
        <v>0.01</v>
      </c>
      <c r="E1972" t="s">
        <v>257</v>
      </c>
      <c r="F1972">
        <v>1.1198999999999999</v>
      </c>
      <c r="I1972" s="403">
        <v>43579.753472222219</v>
      </c>
      <c r="J1972">
        <v>1.1187</v>
      </c>
      <c r="K1972">
        <v>0</v>
      </c>
      <c r="M1972">
        <v>0</v>
      </c>
      <c r="N1972">
        <v>1.2</v>
      </c>
      <c r="O1972">
        <v>1110</v>
      </c>
      <c r="P1972" t="s">
        <v>567</v>
      </c>
      <c r="Q1972">
        <v>795</v>
      </c>
      <c r="R1972" t="s">
        <v>97</v>
      </c>
    </row>
    <row r="1973" spans="1:18">
      <c r="A1973" s="542">
        <v>1971</v>
      </c>
      <c r="B1973" s="403">
        <v>43579.804166666669</v>
      </c>
      <c r="C1973" t="s">
        <v>97</v>
      </c>
      <c r="D1973">
        <v>0.01</v>
      </c>
      <c r="E1973" t="s">
        <v>257</v>
      </c>
      <c r="F1973">
        <v>1.1156999999999999</v>
      </c>
      <c r="I1973" s="403">
        <v>43579.870138888888</v>
      </c>
      <c r="J1973">
        <v>1.1145</v>
      </c>
      <c r="K1973">
        <v>0</v>
      </c>
      <c r="M1973">
        <v>0</v>
      </c>
      <c r="N1973">
        <v>1.2</v>
      </c>
      <c r="O1973">
        <v>1110</v>
      </c>
      <c r="P1973" t="s">
        <v>567</v>
      </c>
      <c r="Q1973">
        <v>796</v>
      </c>
      <c r="R1973" t="s">
        <v>97</v>
      </c>
    </row>
    <row r="1974" spans="1:18">
      <c r="A1974" s="542">
        <v>1972</v>
      </c>
      <c r="B1974" s="403">
        <v>43580.382638888892</v>
      </c>
      <c r="C1974" t="s">
        <v>97</v>
      </c>
      <c r="D1974">
        <v>0.01</v>
      </c>
      <c r="E1974" t="s">
        <v>257</v>
      </c>
      <c r="F1974">
        <v>1.1153</v>
      </c>
      <c r="I1974" s="403">
        <v>43580.431250000001</v>
      </c>
      <c r="J1974">
        <v>1.1138999999999999</v>
      </c>
      <c r="K1974">
        <v>0</v>
      </c>
      <c r="M1974">
        <v>0</v>
      </c>
      <c r="N1974">
        <v>1.4</v>
      </c>
      <c r="O1974">
        <v>1110</v>
      </c>
      <c r="P1974" t="s">
        <v>579</v>
      </c>
      <c r="Q1974">
        <v>797</v>
      </c>
      <c r="R1974" t="s">
        <v>97</v>
      </c>
    </row>
    <row r="1975" spans="1:18">
      <c r="A1975" s="542">
        <v>1974</v>
      </c>
      <c r="B1975" s="403">
        <v>43580.612500000003</v>
      </c>
      <c r="C1975" t="s">
        <v>97</v>
      </c>
      <c r="D1975">
        <v>0.01</v>
      </c>
      <c r="E1975" t="s">
        <v>257</v>
      </c>
      <c r="F1975">
        <v>1.1124000000000001</v>
      </c>
      <c r="I1975" s="403">
        <v>43581.604166666664</v>
      </c>
      <c r="J1975">
        <v>1.1119000000000001</v>
      </c>
      <c r="K1975">
        <v>0</v>
      </c>
      <c r="M1975">
        <v>0.02</v>
      </c>
      <c r="N1975">
        <v>0.52</v>
      </c>
      <c r="O1975">
        <v>1110</v>
      </c>
      <c r="P1975" t="s">
        <v>581</v>
      </c>
      <c r="Q1975">
        <v>798</v>
      </c>
      <c r="R1975" t="s">
        <v>97</v>
      </c>
    </row>
    <row r="1976" spans="1:18">
      <c r="A1976" s="542">
        <v>1975</v>
      </c>
      <c r="B1976" s="403">
        <v>43580.633333333331</v>
      </c>
      <c r="C1976" t="s">
        <v>97</v>
      </c>
      <c r="D1976">
        <v>0.01</v>
      </c>
      <c r="E1976" t="s">
        <v>257</v>
      </c>
      <c r="F1976">
        <v>1.1136999999999999</v>
      </c>
      <c r="I1976" s="403">
        <v>43581.604166666664</v>
      </c>
      <c r="J1976">
        <v>1.1119000000000001</v>
      </c>
      <c r="K1976">
        <v>0</v>
      </c>
      <c r="M1976">
        <v>0.02</v>
      </c>
      <c r="N1976">
        <v>1.82</v>
      </c>
      <c r="O1976">
        <v>1110</v>
      </c>
      <c r="P1976" t="s">
        <v>698</v>
      </c>
      <c r="Q1976">
        <v>798</v>
      </c>
      <c r="R1976" t="s">
        <v>97</v>
      </c>
    </row>
    <row r="1977" spans="1:18">
      <c r="A1977" s="542">
        <v>1976</v>
      </c>
      <c r="B1977" s="403">
        <v>43580.686805555553</v>
      </c>
      <c r="C1977" t="s">
        <v>97</v>
      </c>
      <c r="D1977">
        <v>0.01</v>
      </c>
      <c r="E1977" t="s">
        <v>257</v>
      </c>
      <c r="F1977">
        <v>1.115</v>
      </c>
      <c r="I1977" s="403">
        <v>43581.604166666664</v>
      </c>
      <c r="J1977">
        <v>1.1119000000000001</v>
      </c>
      <c r="K1977">
        <v>0</v>
      </c>
      <c r="M1977">
        <v>0.02</v>
      </c>
      <c r="N1977">
        <v>3.12</v>
      </c>
      <c r="O1977">
        <v>1110</v>
      </c>
      <c r="P1977" t="s">
        <v>699</v>
      </c>
      <c r="Q1977">
        <v>798</v>
      </c>
      <c r="R1977" t="s">
        <v>97</v>
      </c>
    </row>
    <row r="1978" spans="1:18">
      <c r="A1978" s="542">
        <v>1977</v>
      </c>
      <c r="B1978" s="403">
        <v>43581.606249999997</v>
      </c>
      <c r="C1978" t="s">
        <v>97</v>
      </c>
      <c r="D1978">
        <v>0.01</v>
      </c>
      <c r="E1978" t="s">
        <v>257</v>
      </c>
      <c r="F1978">
        <v>1.1129</v>
      </c>
      <c r="I1978" s="403">
        <v>43586.880555555559</v>
      </c>
      <c r="J1978">
        <v>1.119</v>
      </c>
      <c r="K1978">
        <v>0</v>
      </c>
      <c r="M1978">
        <v>0.06</v>
      </c>
      <c r="N1978">
        <v>-6.04</v>
      </c>
      <c r="O1978">
        <v>1110</v>
      </c>
      <c r="P1978" t="s">
        <v>567</v>
      </c>
      <c r="Q1978">
        <v>799</v>
      </c>
      <c r="R1978" t="s">
        <v>97</v>
      </c>
    </row>
    <row r="1979" spans="1:18">
      <c r="A1979" s="542">
        <v>1978</v>
      </c>
      <c r="B1979" s="403">
        <v>43581.606944444444</v>
      </c>
      <c r="C1979" t="s">
        <v>97</v>
      </c>
      <c r="D1979">
        <v>0.01</v>
      </c>
      <c r="E1979" t="s">
        <v>257</v>
      </c>
      <c r="F1979">
        <v>1.1141000000000001</v>
      </c>
      <c r="I1979" s="403">
        <v>43586.880555555559</v>
      </c>
      <c r="J1979">
        <v>1.119</v>
      </c>
      <c r="K1979">
        <v>0</v>
      </c>
      <c r="M1979">
        <v>0.06</v>
      </c>
      <c r="N1979">
        <v>-4.84</v>
      </c>
      <c r="O1979">
        <v>1110</v>
      </c>
      <c r="P1979" t="s">
        <v>713</v>
      </c>
      <c r="Q1979">
        <v>799</v>
      </c>
      <c r="R1979" t="s">
        <v>97</v>
      </c>
    </row>
    <row r="1980" spans="1:18">
      <c r="A1980" s="542">
        <v>1979</v>
      </c>
      <c r="B1980" s="403">
        <v>43581.617361111108</v>
      </c>
      <c r="C1980" t="s">
        <v>97</v>
      </c>
      <c r="D1980">
        <v>0.01</v>
      </c>
      <c r="E1980" t="s">
        <v>257</v>
      </c>
      <c r="F1980">
        <v>1.1154999999999999</v>
      </c>
      <c r="I1980" s="403">
        <v>43586.880555555559</v>
      </c>
      <c r="J1980">
        <v>1.119</v>
      </c>
      <c r="K1980">
        <v>0</v>
      </c>
      <c r="M1980">
        <v>0.06</v>
      </c>
      <c r="N1980">
        <v>-3.44</v>
      </c>
      <c r="O1980">
        <v>1110</v>
      </c>
      <c r="P1980" t="s">
        <v>714</v>
      </c>
      <c r="Q1980">
        <v>799</v>
      </c>
      <c r="R1980" t="s">
        <v>97</v>
      </c>
    </row>
    <row r="1981" spans="1:18">
      <c r="A1981" s="542">
        <v>1980</v>
      </c>
      <c r="B1981" s="403">
        <v>43581.685416666667</v>
      </c>
      <c r="C1981" t="s">
        <v>97</v>
      </c>
      <c r="D1981">
        <v>0.02</v>
      </c>
      <c r="E1981" t="s">
        <v>257</v>
      </c>
      <c r="F1981">
        <v>1.1169</v>
      </c>
      <c r="I1981" s="403">
        <v>43586.880555555559</v>
      </c>
      <c r="J1981">
        <v>1.119</v>
      </c>
      <c r="K1981">
        <v>0</v>
      </c>
      <c r="M1981">
        <v>0.09</v>
      </c>
      <c r="N1981">
        <v>-4.1100000000000003</v>
      </c>
      <c r="O1981">
        <v>1110</v>
      </c>
      <c r="P1981" t="s">
        <v>715</v>
      </c>
      <c r="Q1981">
        <v>799</v>
      </c>
      <c r="R1981" t="s">
        <v>97</v>
      </c>
    </row>
    <row r="1982" spans="1:18">
      <c r="A1982" s="542">
        <v>1981</v>
      </c>
      <c r="B1982" s="403">
        <v>43584.845833333333</v>
      </c>
      <c r="C1982" t="s">
        <v>97</v>
      </c>
      <c r="D1982">
        <v>0.03</v>
      </c>
      <c r="E1982" t="s">
        <v>257</v>
      </c>
      <c r="F1982">
        <v>1.1184000000000001</v>
      </c>
      <c r="I1982" s="403">
        <v>43586.880555555559</v>
      </c>
      <c r="J1982">
        <v>1.119</v>
      </c>
      <c r="K1982">
        <v>0</v>
      </c>
      <c r="M1982">
        <v>0.1</v>
      </c>
      <c r="N1982">
        <v>-1.7</v>
      </c>
      <c r="O1982">
        <v>1110</v>
      </c>
      <c r="P1982" t="s">
        <v>716</v>
      </c>
      <c r="Q1982">
        <v>799</v>
      </c>
      <c r="R1982" t="s">
        <v>97</v>
      </c>
    </row>
    <row r="1983" spans="1:18">
      <c r="A1983" s="542">
        <v>1982</v>
      </c>
      <c r="B1983" s="403">
        <v>43585.438194444447</v>
      </c>
      <c r="C1983" t="s">
        <v>97</v>
      </c>
      <c r="D1983">
        <v>0.04</v>
      </c>
      <c r="E1983" t="s">
        <v>257</v>
      </c>
      <c r="F1983">
        <v>1.1200000000000001</v>
      </c>
      <c r="I1983" s="403">
        <v>43586.880555555559</v>
      </c>
      <c r="J1983">
        <v>1.119</v>
      </c>
      <c r="K1983">
        <v>0</v>
      </c>
      <c r="M1983">
        <v>0.06</v>
      </c>
      <c r="N1983">
        <v>4.0599999999999996</v>
      </c>
      <c r="O1983">
        <v>1110</v>
      </c>
      <c r="P1983" t="s">
        <v>717</v>
      </c>
      <c r="Q1983">
        <v>799</v>
      </c>
      <c r="R1983" t="s">
        <v>97</v>
      </c>
    </row>
    <row r="1984" spans="1:18">
      <c r="A1984" s="542">
        <v>1983</v>
      </c>
      <c r="B1984" s="403">
        <v>43585.583333333336</v>
      </c>
      <c r="C1984" t="s">
        <v>97</v>
      </c>
      <c r="D1984">
        <v>0.06</v>
      </c>
      <c r="E1984" t="s">
        <v>257</v>
      </c>
      <c r="F1984">
        <v>1.1220000000000001</v>
      </c>
      <c r="I1984" s="403">
        <v>43586.880555555559</v>
      </c>
      <c r="J1984">
        <v>1.119</v>
      </c>
      <c r="K1984">
        <v>0</v>
      </c>
      <c r="M1984">
        <v>0.09</v>
      </c>
      <c r="N1984">
        <v>18.09</v>
      </c>
      <c r="O1984">
        <v>1110</v>
      </c>
      <c r="P1984" t="s">
        <v>718</v>
      </c>
      <c r="Q1984">
        <v>799</v>
      </c>
      <c r="R1984" t="s">
        <v>97</v>
      </c>
    </row>
    <row r="1985" spans="1:18">
      <c r="A1985" s="542">
        <v>1985</v>
      </c>
      <c r="B1985" s="403">
        <v>43586.679166666669</v>
      </c>
      <c r="C1985" t="s">
        <v>97</v>
      </c>
      <c r="D1985">
        <v>0.09</v>
      </c>
      <c r="E1985" t="s">
        <v>257</v>
      </c>
      <c r="F1985">
        <v>1.1243000000000001</v>
      </c>
      <c r="I1985" s="403">
        <v>43586.879166666666</v>
      </c>
      <c r="J1985">
        <v>1.1191</v>
      </c>
      <c r="K1985">
        <v>0</v>
      </c>
      <c r="M1985">
        <v>0</v>
      </c>
      <c r="N1985">
        <v>46.8</v>
      </c>
      <c r="O1985">
        <v>1110</v>
      </c>
      <c r="P1985" t="s">
        <v>712</v>
      </c>
      <c r="Q1985">
        <v>799</v>
      </c>
      <c r="R1985" t="s">
        <v>97</v>
      </c>
    </row>
    <row r="1986" spans="1:18">
      <c r="A1986" s="542">
        <v>1984</v>
      </c>
      <c r="B1986" s="403">
        <v>43586.673611111109</v>
      </c>
      <c r="C1986" t="s">
        <v>96</v>
      </c>
      <c r="D1986">
        <v>0.01</v>
      </c>
      <c r="E1986" t="s">
        <v>257</v>
      </c>
      <c r="F1986">
        <v>1.1241000000000001</v>
      </c>
      <c r="I1986" s="403">
        <v>43586.833333333336</v>
      </c>
      <c r="J1986">
        <v>1.1253</v>
      </c>
      <c r="K1986">
        <v>0</v>
      </c>
      <c r="M1986">
        <v>0</v>
      </c>
      <c r="N1986">
        <v>1.2</v>
      </c>
      <c r="O1986">
        <v>1110</v>
      </c>
      <c r="P1986" t="s">
        <v>567</v>
      </c>
      <c r="Q1986">
        <v>800</v>
      </c>
      <c r="R1986" t="s">
        <v>96</v>
      </c>
    </row>
    <row r="1987" spans="1:18">
      <c r="A1987" s="542">
        <v>1986</v>
      </c>
      <c r="B1987" s="403">
        <v>43586.850694444445</v>
      </c>
      <c r="C1987" t="s">
        <v>96</v>
      </c>
      <c r="D1987">
        <v>0.01</v>
      </c>
      <c r="E1987" t="s">
        <v>257</v>
      </c>
      <c r="F1987">
        <v>1.1262000000000001</v>
      </c>
      <c r="I1987" s="403">
        <v>43588.712500000001</v>
      </c>
      <c r="J1987">
        <v>1.1197999999999999</v>
      </c>
      <c r="K1987">
        <v>0</v>
      </c>
      <c r="M1987">
        <v>-0.49</v>
      </c>
      <c r="N1987">
        <v>-6.89</v>
      </c>
      <c r="O1987">
        <v>1110</v>
      </c>
      <c r="P1987" t="s">
        <v>567</v>
      </c>
      <c r="Q1987">
        <v>801</v>
      </c>
      <c r="R1987" t="s">
        <v>96</v>
      </c>
    </row>
    <row r="1988" spans="1:18">
      <c r="A1988" s="542">
        <v>1987</v>
      </c>
      <c r="B1988" s="403">
        <v>43586.855555555558</v>
      </c>
      <c r="C1988" t="s">
        <v>96</v>
      </c>
      <c r="D1988">
        <v>0.01</v>
      </c>
      <c r="E1988" t="s">
        <v>257</v>
      </c>
      <c r="F1988">
        <v>1.1249</v>
      </c>
      <c r="I1988" s="403">
        <v>43588.712500000001</v>
      </c>
      <c r="J1988">
        <v>1.1197999999999999</v>
      </c>
      <c r="K1988">
        <v>0</v>
      </c>
      <c r="M1988">
        <v>-0.49</v>
      </c>
      <c r="N1988">
        <v>-5.59</v>
      </c>
      <c r="O1988">
        <v>1110</v>
      </c>
      <c r="P1988" t="s">
        <v>720</v>
      </c>
      <c r="Q1988">
        <v>801</v>
      </c>
      <c r="R1988" t="s">
        <v>96</v>
      </c>
    </row>
    <row r="1989" spans="1:18">
      <c r="A1989" s="542">
        <v>1988</v>
      </c>
      <c r="B1989" s="403">
        <v>43586.856249999997</v>
      </c>
      <c r="C1989" t="s">
        <v>96</v>
      </c>
      <c r="D1989">
        <v>0.01</v>
      </c>
      <c r="E1989" t="s">
        <v>257</v>
      </c>
      <c r="F1989">
        <v>1.1235999999999999</v>
      </c>
      <c r="I1989" s="403">
        <v>43588.712500000001</v>
      </c>
      <c r="J1989">
        <v>1.1197999999999999</v>
      </c>
      <c r="K1989">
        <v>0</v>
      </c>
      <c r="M1989">
        <v>-0.49</v>
      </c>
      <c r="N1989">
        <v>-4.29</v>
      </c>
      <c r="O1989">
        <v>1110</v>
      </c>
      <c r="P1989" t="s">
        <v>721</v>
      </c>
      <c r="Q1989">
        <v>801</v>
      </c>
      <c r="R1989" t="s">
        <v>96</v>
      </c>
    </row>
    <row r="1990" spans="1:18">
      <c r="A1990" s="542">
        <v>1989</v>
      </c>
      <c r="B1990" s="403">
        <v>43586.859722222223</v>
      </c>
      <c r="C1990" t="s">
        <v>96</v>
      </c>
      <c r="D1990">
        <v>0.02</v>
      </c>
      <c r="E1990" t="s">
        <v>257</v>
      </c>
      <c r="F1990">
        <v>1.1216999999999999</v>
      </c>
      <c r="I1990" s="403">
        <v>43588.712500000001</v>
      </c>
      <c r="J1990">
        <v>1.1197999999999999</v>
      </c>
      <c r="K1990">
        <v>0</v>
      </c>
      <c r="M1990">
        <v>-0.99</v>
      </c>
      <c r="N1990">
        <v>-4.79</v>
      </c>
      <c r="O1990">
        <v>1110</v>
      </c>
      <c r="P1990" t="s">
        <v>722</v>
      </c>
      <c r="Q1990">
        <v>801</v>
      </c>
      <c r="R1990" t="s">
        <v>96</v>
      </c>
    </row>
    <row r="1991" spans="1:18">
      <c r="A1991" s="542">
        <v>1990</v>
      </c>
      <c r="B1991" s="403">
        <v>43586.861111111109</v>
      </c>
      <c r="C1991" t="s">
        <v>96</v>
      </c>
      <c r="D1991">
        <v>0.03</v>
      </c>
      <c r="E1991" t="s">
        <v>257</v>
      </c>
      <c r="F1991">
        <v>1.1201000000000001</v>
      </c>
      <c r="I1991" s="403">
        <v>43588.712500000001</v>
      </c>
      <c r="J1991">
        <v>1.1197999999999999</v>
      </c>
      <c r="K1991">
        <v>0</v>
      </c>
      <c r="M1991">
        <v>-1.49</v>
      </c>
      <c r="N1991">
        <v>-2.39</v>
      </c>
      <c r="O1991">
        <v>1110</v>
      </c>
      <c r="P1991" t="s">
        <v>723</v>
      </c>
      <c r="Q1991">
        <v>801</v>
      </c>
      <c r="R1991" t="s">
        <v>96</v>
      </c>
    </row>
    <row r="1992" spans="1:18">
      <c r="A1992" s="542">
        <v>1993</v>
      </c>
      <c r="B1992" s="403">
        <v>43587.649305555555</v>
      </c>
      <c r="C1992" t="s">
        <v>96</v>
      </c>
      <c r="D1992">
        <v>0.04</v>
      </c>
      <c r="E1992" t="s">
        <v>257</v>
      </c>
      <c r="F1992">
        <v>1.1185</v>
      </c>
      <c r="I1992" s="403">
        <v>43588.712500000001</v>
      </c>
      <c r="J1992">
        <v>1.1197999999999999</v>
      </c>
      <c r="K1992">
        <v>0</v>
      </c>
      <c r="M1992">
        <v>-0.5</v>
      </c>
      <c r="N1992">
        <v>4.7</v>
      </c>
      <c r="O1992">
        <v>1110</v>
      </c>
      <c r="P1992" t="s">
        <v>724</v>
      </c>
      <c r="Q1992">
        <v>801</v>
      </c>
      <c r="R1992" t="s">
        <v>96</v>
      </c>
    </row>
    <row r="1993" spans="1:18">
      <c r="A1993" s="542">
        <v>1995</v>
      </c>
      <c r="B1993" s="403">
        <v>43588.352083333331</v>
      </c>
      <c r="C1993" t="s">
        <v>96</v>
      </c>
      <c r="D1993">
        <v>0.06</v>
      </c>
      <c r="E1993" t="s">
        <v>257</v>
      </c>
      <c r="F1993">
        <v>1.1166</v>
      </c>
      <c r="I1993" s="403">
        <v>43588.712500000001</v>
      </c>
      <c r="J1993">
        <v>1.1197999999999999</v>
      </c>
      <c r="K1993">
        <v>0</v>
      </c>
      <c r="M1993">
        <v>0</v>
      </c>
      <c r="N1993">
        <v>19.2</v>
      </c>
      <c r="O1993">
        <v>1110</v>
      </c>
      <c r="P1993" t="s">
        <v>725</v>
      </c>
      <c r="Q1993">
        <v>801</v>
      </c>
      <c r="R1993" t="s">
        <v>96</v>
      </c>
    </row>
    <row r="1994" spans="1:18">
      <c r="A1994" s="542">
        <v>1996</v>
      </c>
      <c r="B1994" s="403">
        <v>43588.605555555558</v>
      </c>
      <c r="C1994" t="s">
        <v>96</v>
      </c>
      <c r="D1994">
        <v>0.09</v>
      </c>
      <c r="E1994" t="s">
        <v>257</v>
      </c>
      <c r="F1994">
        <v>1.1143000000000001</v>
      </c>
      <c r="I1994" s="403">
        <v>43588.712500000001</v>
      </c>
      <c r="J1994">
        <v>1.1197999999999999</v>
      </c>
      <c r="K1994">
        <v>0</v>
      </c>
      <c r="M1994">
        <v>0</v>
      </c>
      <c r="N1994">
        <v>49.5</v>
      </c>
      <c r="O1994">
        <v>1110</v>
      </c>
      <c r="P1994" t="s">
        <v>726</v>
      </c>
      <c r="Q1994">
        <v>801</v>
      </c>
      <c r="R1994" t="s">
        <v>96</v>
      </c>
    </row>
    <row r="1995" spans="1:18">
      <c r="A1995" s="542">
        <v>1991</v>
      </c>
      <c r="B1995" s="403">
        <v>43586.884027777778</v>
      </c>
      <c r="C1995" t="s">
        <v>97</v>
      </c>
      <c r="D1995">
        <v>0.01</v>
      </c>
      <c r="E1995" t="s">
        <v>257</v>
      </c>
      <c r="F1995">
        <v>1.1194999999999999</v>
      </c>
      <c r="I1995" s="403">
        <v>43587.647222222222</v>
      </c>
      <c r="J1995">
        <v>1.1189</v>
      </c>
      <c r="K1995">
        <v>0</v>
      </c>
      <c r="M1995">
        <v>0.05</v>
      </c>
      <c r="N1995">
        <v>0.65</v>
      </c>
      <c r="O1995">
        <v>1110</v>
      </c>
      <c r="P1995" t="s">
        <v>567</v>
      </c>
      <c r="Q1995">
        <v>802</v>
      </c>
      <c r="R1995" t="s">
        <v>97</v>
      </c>
    </row>
    <row r="1996" spans="1:18">
      <c r="A1996" s="542">
        <v>1992</v>
      </c>
      <c r="B1996" s="403">
        <v>43587.132638888892</v>
      </c>
      <c r="C1996" t="s">
        <v>97</v>
      </c>
      <c r="D1996">
        <v>0.01</v>
      </c>
      <c r="E1996" t="s">
        <v>257</v>
      </c>
      <c r="F1996">
        <v>1.1207</v>
      </c>
      <c r="I1996" s="403">
        <v>43587.647222222222</v>
      </c>
      <c r="J1996">
        <v>1.1189</v>
      </c>
      <c r="K1996">
        <v>0</v>
      </c>
      <c r="M1996">
        <v>0</v>
      </c>
      <c r="N1996">
        <v>1.8</v>
      </c>
      <c r="O1996">
        <v>1110</v>
      </c>
      <c r="P1996" t="s">
        <v>719</v>
      </c>
      <c r="Q1996">
        <v>802</v>
      </c>
      <c r="R1996" t="s">
        <v>97</v>
      </c>
    </row>
    <row r="1997" spans="1:18">
      <c r="A1997" s="542">
        <v>1994</v>
      </c>
      <c r="B1997" s="403">
        <v>43587.659722222219</v>
      </c>
      <c r="C1997" t="s">
        <v>97</v>
      </c>
      <c r="D1997">
        <v>0.01</v>
      </c>
      <c r="E1997" t="s">
        <v>257</v>
      </c>
      <c r="F1997">
        <v>1.1180000000000001</v>
      </c>
      <c r="I1997" s="403">
        <v>43588.279166666667</v>
      </c>
      <c r="J1997">
        <v>1.1168</v>
      </c>
      <c r="K1997">
        <v>0</v>
      </c>
      <c r="M1997">
        <v>0.02</v>
      </c>
      <c r="N1997">
        <v>1.22</v>
      </c>
      <c r="O1997">
        <v>1110</v>
      </c>
      <c r="P1997" t="s">
        <v>567</v>
      </c>
      <c r="Q1997">
        <v>803</v>
      </c>
      <c r="R1997" t="s">
        <v>97</v>
      </c>
    </row>
    <row r="1998" spans="1:18">
      <c r="A1998" s="542">
        <v>1997</v>
      </c>
      <c r="B1998" s="403">
        <v>43588.606944444444</v>
      </c>
      <c r="C1998" t="s">
        <v>97</v>
      </c>
      <c r="D1998">
        <v>0.01</v>
      </c>
      <c r="E1998" t="s">
        <v>257</v>
      </c>
      <c r="F1998">
        <v>1.1147</v>
      </c>
      <c r="I1998" s="403">
        <v>43592.62777777778</v>
      </c>
      <c r="J1998">
        <v>1.1175999999999999</v>
      </c>
      <c r="K1998">
        <v>0</v>
      </c>
      <c r="M1998">
        <v>0.04</v>
      </c>
      <c r="N1998">
        <v>-2.86</v>
      </c>
      <c r="O1998">
        <v>1110</v>
      </c>
      <c r="P1998" t="s">
        <v>567</v>
      </c>
      <c r="Q1998">
        <v>804</v>
      </c>
      <c r="R1998" t="s">
        <v>97</v>
      </c>
    </row>
    <row r="1999" spans="1:18">
      <c r="A1999" s="542">
        <v>1998</v>
      </c>
      <c r="B1999" s="403">
        <v>43588.612500000003</v>
      </c>
      <c r="C1999" t="s">
        <v>97</v>
      </c>
      <c r="D1999">
        <v>0.01</v>
      </c>
      <c r="E1999" t="s">
        <v>257</v>
      </c>
      <c r="F1999">
        <v>1.1160000000000001</v>
      </c>
      <c r="I1999" s="403">
        <v>43592.62777777778</v>
      </c>
      <c r="J1999">
        <v>1.1175999999999999</v>
      </c>
      <c r="K1999">
        <v>0</v>
      </c>
      <c r="M1999">
        <v>0.04</v>
      </c>
      <c r="N1999">
        <v>-1.56</v>
      </c>
      <c r="O1999">
        <v>1110</v>
      </c>
      <c r="P1999" t="s">
        <v>727</v>
      </c>
      <c r="Q1999">
        <v>804</v>
      </c>
      <c r="R1999" t="s">
        <v>97</v>
      </c>
    </row>
    <row r="2000" spans="1:18">
      <c r="A2000" s="542">
        <v>1999</v>
      </c>
      <c r="B2000" s="403">
        <v>43588.668749999997</v>
      </c>
      <c r="C2000" t="s">
        <v>97</v>
      </c>
      <c r="D2000">
        <v>0.01</v>
      </c>
      <c r="E2000" t="s">
        <v>257</v>
      </c>
      <c r="F2000">
        <v>1.1174999999999999</v>
      </c>
      <c r="I2000" s="403">
        <v>43592.62777777778</v>
      </c>
      <c r="J2000">
        <v>1.1175999999999999</v>
      </c>
      <c r="K2000">
        <v>0</v>
      </c>
      <c r="M2000">
        <v>0.04</v>
      </c>
      <c r="N2000">
        <v>-0.06</v>
      </c>
      <c r="O2000">
        <v>1110</v>
      </c>
      <c r="P2000" t="s">
        <v>728</v>
      </c>
      <c r="Q2000">
        <v>804</v>
      </c>
      <c r="R2000" t="s">
        <v>97</v>
      </c>
    </row>
    <row r="2001" spans="1:18">
      <c r="A2001" s="542">
        <v>2000</v>
      </c>
      <c r="B2001" s="403">
        <v>43588.677777777775</v>
      </c>
      <c r="C2001" t="s">
        <v>97</v>
      </c>
      <c r="D2001">
        <v>0.02</v>
      </c>
      <c r="E2001" t="s">
        <v>257</v>
      </c>
      <c r="F2001">
        <v>1.1189</v>
      </c>
      <c r="I2001" s="403">
        <v>43592.62777777778</v>
      </c>
      <c r="J2001">
        <v>1.1175999999999999</v>
      </c>
      <c r="K2001">
        <v>0</v>
      </c>
      <c r="M2001">
        <v>0.06</v>
      </c>
      <c r="N2001">
        <v>2.66</v>
      </c>
      <c r="O2001">
        <v>1110</v>
      </c>
      <c r="P2001" t="s">
        <v>729</v>
      </c>
      <c r="Q2001">
        <v>804</v>
      </c>
      <c r="R2001" t="s">
        <v>97</v>
      </c>
    </row>
    <row r="2002" spans="1:18">
      <c r="A2002" s="542">
        <v>2001</v>
      </c>
      <c r="B2002" s="403">
        <v>43588.712500000001</v>
      </c>
      <c r="C2002" t="s">
        <v>97</v>
      </c>
      <c r="D2002">
        <v>0.02</v>
      </c>
      <c r="E2002" t="s">
        <v>257</v>
      </c>
      <c r="F2002">
        <v>1.1197999999999999</v>
      </c>
      <c r="I2002" s="403">
        <v>43592.62777777778</v>
      </c>
      <c r="J2002">
        <v>1.1175999999999999</v>
      </c>
      <c r="K2002">
        <v>0</v>
      </c>
      <c r="M2002">
        <v>0.06</v>
      </c>
      <c r="N2002">
        <v>4.46</v>
      </c>
      <c r="O2002">
        <v>1110</v>
      </c>
      <c r="P2002" t="s">
        <v>729</v>
      </c>
      <c r="Q2002">
        <v>804</v>
      </c>
      <c r="R2002" t="s">
        <v>97</v>
      </c>
    </row>
    <row r="2003" spans="1:18">
      <c r="A2003" s="542">
        <v>2007</v>
      </c>
      <c r="B2003" s="403">
        <v>43592.351388888892</v>
      </c>
      <c r="C2003" t="s">
        <v>97</v>
      </c>
      <c r="D2003">
        <v>0.04</v>
      </c>
      <c r="E2003" t="s">
        <v>257</v>
      </c>
      <c r="F2003">
        <v>1.1214</v>
      </c>
      <c r="I2003" s="403">
        <v>43592.62777777778</v>
      </c>
      <c r="J2003">
        <v>1.1175999999999999</v>
      </c>
      <c r="K2003">
        <v>0</v>
      </c>
      <c r="M2003">
        <v>0</v>
      </c>
      <c r="N2003">
        <v>15.2</v>
      </c>
      <c r="O2003">
        <v>1110</v>
      </c>
      <c r="P2003" t="s">
        <v>730</v>
      </c>
      <c r="Q2003">
        <v>804</v>
      </c>
      <c r="R2003" t="s">
        <v>97</v>
      </c>
    </row>
    <row r="2004" spans="1:18">
      <c r="A2004" s="542">
        <v>2002</v>
      </c>
      <c r="B2004" s="403">
        <v>43588.727777777778</v>
      </c>
      <c r="C2004" t="s">
        <v>96</v>
      </c>
      <c r="D2004">
        <v>0.01</v>
      </c>
      <c r="E2004" t="s">
        <v>257</v>
      </c>
      <c r="F2004">
        <v>1.1192</v>
      </c>
      <c r="I2004" s="403">
        <v>43588.93472222222</v>
      </c>
      <c r="J2004">
        <v>1.1204000000000001</v>
      </c>
      <c r="K2004">
        <v>0</v>
      </c>
      <c r="M2004">
        <v>0</v>
      </c>
      <c r="N2004">
        <v>1.2</v>
      </c>
      <c r="O2004">
        <v>1110</v>
      </c>
      <c r="P2004" t="s">
        <v>567</v>
      </c>
      <c r="Q2004">
        <v>805</v>
      </c>
      <c r="R2004" t="s">
        <v>96</v>
      </c>
    </row>
    <row r="2005" spans="1:18">
      <c r="A2005" s="542">
        <v>2003</v>
      </c>
      <c r="B2005" s="403">
        <v>43591.07916666667</v>
      </c>
      <c r="C2005" t="s">
        <v>96</v>
      </c>
      <c r="D2005">
        <v>0.01</v>
      </c>
      <c r="E2005" t="s">
        <v>257</v>
      </c>
      <c r="F2005">
        <v>1.1188</v>
      </c>
      <c r="I2005" s="403">
        <v>43591.552777777775</v>
      </c>
      <c r="J2005">
        <v>1.1200000000000001</v>
      </c>
      <c r="K2005">
        <v>0</v>
      </c>
      <c r="M2005">
        <v>0</v>
      </c>
      <c r="N2005">
        <v>1.2</v>
      </c>
      <c r="O2005">
        <v>1110</v>
      </c>
      <c r="P2005" t="s">
        <v>567</v>
      </c>
      <c r="Q2005">
        <v>806</v>
      </c>
      <c r="R2005" t="s">
        <v>96</v>
      </c>
    </row>
    <row r="2006" spans="1:18">
      <c r="A2006" s="542">
        <v>2004</v>
      </c>
      <c r="B2006" s="403">
        <v>43591.613888888889</v>
      </c>
      <c r="C2006" t="s">
        <v>96</v>
      </c>
      <c r="D2006">
        <v>0.01</v>
      </c>
      <c r="E2006" t="s">
        <v>257</v>
      </c>
      <c r="F2006">
        <v>1.1188</v>
      </c>
      <c r="I2006" s="403">
        <v>43591.761805555558</v>
      </c>
      <c r="J2006">
        <v>1.1200000000000001</v>
      </c>
      <c r="K2006">
        <v>0</v>
      </c>
      <c r="M2006">
        <v>0</v>
      </c>
      <c r="N2006">
        <v>1.2</v>
      </c>
      <c r="O2006">
        <v>1110</v>
      </c>
      <c r="P2006" t="s">
        <v>567</v>
      </c>
      <c r="Q2006">
        <v>807</v>
      </c>
      <c r="R2006" t="s">
        <v>96</v>
      </c>
    </row>
    <row r="2007" spans="1:18">
      <c r="A2007" s="542">
        <v>2005</v>
      </c>
      <c r="B2007" s="403">
        <v>43591.767361111109</v>
      </c>
      <c r="C2007" t="s">
        <v>96</v>
      </c>
      <c r="D2007">
        <v>0.01</v>
      </c>
      <c r="E2007" t="s">
        <v>257</v>
      </c>
      <c r="F2007">
        <v>1.1201000000000001</v>
      </c>
      <c r="I2007" s="403">
        <v>43592.331944444442</v>
      </c>
      <c r="J2007">
        <v>1.1214</v>
      </c>
      <c r="K2007">
        <v>0</v>
      </c>
      <c r="M2007">
        <v>-0.12</v>
      </c>
      <c r="N2007">
        <v>1.18</v>
      </c>
      <c r="O2007">
        <v>1110</v>
      </c>
      <c r="P2007" t="s">
        <v>567</v>
      </c>
      <c r="Q2007">
        <v>808</v>
      </c>
      <c r="R2007" t="s">
        <v>96</v>
      </c>
    </row>
    <row r="2008" spans="1:18">
      <c r="A2008" s="542">
        <v>2006</v>
      </c>
      <c r="B2008" s="403">
        <v>43592.334722222222</v>
      </c>
      <c r="C2008" t="s">
        <v>96</v>
      </c>
      <c r="D2008">
        <v>0.01</v>
      </c>
      <c r="E2008" t="s">
        <v>257</v>
      </c>
      <c r="F2008">
        <v>1.121</v>
      </c>
      <c r="I2008" s="403">
        <v>43593.188888888886</v>
      </c>
      <c r="J2008">
        <v>1.1202000000000001</v>
      </c>
      <c r="K2008">
        <v>0</v>
      </c>
      <c r="M2008">
        <v>-0.12</v>
      </c>
      <c r="N2008">
        <v>-0.92</v>
      </c>
      <c r="O2008">
        <v>1110</v>
      </c>
      <c r="P2008" t="s">
        <v>567</v>
      </c>
      <c r="Q2008">
        <v>809</v>
      </c>
      <c r="R2008" t="s">
        <v>96</v>
      </c>
    </row>
    <row r="2009" spans="1:18">
      <c r="A2009" s="542">
        <v>2008</v>
      </c>
      <c r="B2009" s="403">
        <v>43592.412499999999</v>
      </c>
      <c r="C2009" t="s">
        <v>96</v>
      </c>
      <c r="D2009">
        <v>0.01</v>
      </c>
      <c r="E2009" t="s">
        <v>257</v>
      </c>
      <c r="F2009">
        <v>1.1197999999999999</v>
      </c>
      <c r="I2009" s="403">
        <v>43593.188888888886</v>
      </c>
      <c r="J2009">
        <v>1.1202000000000001</v>
      </c>
      <c r="K2009">
        <v>0</v>
      </c>
      <c r="M2009">
        <v>-0.12</v>
      </c>
      <c r="N2009">
        <v>0.28000000000000003</v>
      </c>
      <c r="O2009">
        <v>1110</v>
      </c>
      <c r="P2009" t="s">
        <v>731</v>
      </c>
      <c r="Q2009">
        <v>809</v>
      </c>
      <c r="R2009" t="s">
        <v>96</v>
      </c>
    </row>
    <row r="2010" spans="1:18">
      <c r="A2010" s="542">
        <v>2009</v>
      </c>
      <c r="B2010" s="403">
        <v>43592.580555555556</v>
      </c>
      <c r="C2010" t="s">
        <v>96</v>
      </c>
      <c r="D2010">
        <v>0.01</v>
      </c>
      <c r="E2010" t="s">
        <v>257</v>
      </c>
      <c r="F2010">
        <v>1.1184000000000001</v>
      </c>
      <c r="I2010" s="403">
        <v>43593.188888888886</v>
      </c>
      <c r="J2010">
        <v>1.1202000000000001</v>
      </c>
      <c r="K2010">
        <v>0</v>
      </c>
      <c r="M2010">
        <v>-0.12</v>
      </c>
      <c r="N2010">
        <v>1.68</v>
      </c>
      <c r="O2010">
        <v>1110</v>
      </c>
      <c r="P2010" t="s">
        <v>732</v>
      </c>
      <c r="Q2010">
        <v>809</v>
      </c>
      <c r="R2010" t="s">
        <v>96</v>
      </c>
    </row>
    <row r="2011" spans="1:18">
      <c r="A2011" s="542">
        <v>2011</v>
      </c>
      <c r="B2011" s="403">
        <v>43592.753472222219</v>
      </c>
      <c r="C2011" t="s">
        <v>96</v>
      </c>
      <c r="D2011">
        <v>0.02</v>
      </c>
      <c r="E2011" t="s">
        <v>257</v>
      </c>
      <c r="F2011">
        <v>1.117</v>
      </c>
      <c r="I2011" s="403">
        <v>43593.188888888886</v>
      </c>
      <c r="J2011">
        <v>1.1202000000000001</v>
      </c>
      <c r="K2011">
        <v>0</v>
      </c>
      <c r="M2011">
        <v>-0.25</v>
      </c>
      <c r="N2011">
        <v>6.15</v>
      </c>
      <c r="O2011">
        <v>1110</v>
      </c>
      <c r="P2011" t="s">
        <v>733</v>
      </c>
      <c r="Q2011">
        <v>809</v>
      </c>
      <c r="R2011" t="s">
        <v>96</v>
      </c>
    </row>
    <row r="2012" spans="1:18">
      <c r="A2012" s="542">
        <v>2010</v>
      </c>
      <c r="B2012" s="403">
        <v>43592.683333333334</v>
      </c>
      <c r="C2012" t="s">
        <v>97</v>
      </c>
      <c r="D2012">
        <v>0.01</v>
      </c>
      <c r="E2012" t="s">
        <v>257</v>
      </c>
      <c r="F2012">
        <v>1.1187</v>
      </c>
      <c r="I2012" s="403">
        <v>43592.751388888886</v>
      </c>
      <c r="J2012">
        <v>1.1174999999999999</v>
      </c>
      <c r="K2012">
        <v>0</v>
      </c>
      <c r="M2012">
        <v>0</v>
      </c>
      <c r="N2012">
        <v>1.2</v>
      </c>
      <c r="O2012">
        <v>1110</v>
      </c>
      <c r="P2012" t="s">
        <v>567</v>
      </c>
      <c r="Q2012">
        <v>810</v>
      </c>
      <c r="R2012" t="s">
        <v>97</v>
      </c>
    </row>
    <row r="2013" spans="1:18">
      <c r="A2013" s="542">
        <v>2012</v>
      </c>
      <c r="B2013" s="403">
        <v>43592.798611111109</v>
      </c>
      <c r="C2013" t="s">
        <v>97</v>
      </c>
      <c r="D2013">
        <v>0.01</v>
      </c>
      <c r="E2013" t="s">
        <v>257</v>
      </c>
      <c r="F2013">
        <v>1.1173999999999999</v>
      </c>
      <c r="I2013" s="403">
        <v>43594.431944444441</v>
      </c>
      <c r="J2013">
        <v>1.1176999999999999</v>
      </c>
      <c r="K2013">
        <v>0</v>
      </c>
      <c r="M2013">
        <v>7.0000000000000007E-2</v>
      </c>
      <c r="N2013">
        <v>-0.23</v>
      </c>
      <c r="O2013">
        <v>1110</v>
      </c>
      <c r="P2013" t="s">
        <v>567</v>
      </c>
      <c r="Q2013">
        <v>811</v>
      </c>
      <c r="R2013" t="s">
        <v>97</v>
      </c>
    </row>
    <row r="2014" spans="1:18">
      <c r="A2014" s="542">
        <v>2013</v>
      </c>
      <c r="B2014" s="403">
        <v>43592.867361111108</v>
      </c>
      <c r="C2014" t="s">
        <v>97</v>
      </c>
      <c r="D2014">
        <v>0.01</v>
      </c>
      <c r="E2014" t="s">
        <v>257</v>
      </c>
      <c r="F2014">
        <v>1.119</v>
      </c>
      <c r="I2014" s="403">
        <v>43594.431944444441</v>
      </c>
      <c r="J2014">
        <v>1.1176999999999999</v>
      </c>
      <c r="K2014">
        <v>0</v>
      </c>
      <c r="M2014">
        <v>7.0000000000000007E-2</v>
      </c>
      <c r="N2014">
        <v>1.37</v>
      </c>
      <c r="O2014">
        <v>1110</v>
      </c>
      <c r="P2014" t="s">
        <v>734</v>
      </c>
      <c r="Q2014">
        <v>811</v>
      </c>
      <c r="R2014" t="s">
        <v>97</v>
      </c>
    </row>
    <row r="2015" spans="1:18">
      <c r="A2015" s="542">
        <v>2014</v>
      </c>
      <c r="B2015" s="403">
        <v>43593.188888888886</v>
      </c>
      <c r="C2015" t="s">
        <v>97</v>
      </c>
      <c r="D2015">
        <v>0.01</v>
      </c>
      <c r="E2015" t="s">
        <v>257</v>
      </c>
      <c r="F2015">
        <v>1.1203000000000001</v>
      </c>
      <c r="I2015" s="403">
        <v>43594.431944444441</v>
      </c>
      <c r="J2015">
        <v>1.1176999999999999</v>
      </c>
      <c r="K2015">
        <v>0</v>
      </c>
      <c r="M2015">
        <v>0.05</v>
      </c>
      <c r="N2015">
        <v>2.65</v>
      </c>
      <c r="O2015">
        <v>1110</v>
      </c>
      <c r="P2015" t="s">
        <v>735</v>
      </c>
      <c r="Q2015">
        <v>811</v>
      </c>
      <c r="R2015" t="s">
        <v>97</v>
      </c>
    </row>
    <row r="2016" spans="1:18">
      <c r="A2016" s="542">
        <v>2015</v>
      </c>
      <c r="B2016" s="403">
        <v>43593.390277777777</v>
      </c>
      <c r="C2016" t="s">
        <v>96</v>
      </c>
      <c r="D2016">
        <v>0.01</v>
      </c>
      <c r="E2016" t="s">
        <v>257</v>
      </c>
      <c r="F2016">
        <v>1.1198999999999999</v>
      </c>
      <c r="I2016" s="403">
        <v>43593.732638888891</v>
      </c>
      <c r="J2016">
        <v>1.1211</v>
      </c>
      <c r="K2016">
        <v>0</v>
      </c>
      <c r="M2016">
        <v>0</v>
      </c>
      <c r="N2016">
        <v>1.2</v>
      </c>
      <c r="O2016">
        <v>1110</v>
      </c>
      <c r="P2016" t="s">
        <v>567</v>
      </c>
      <c r="Q2016">
        <v>812</v>
      </c>
      <c r="R2016" t="s">
        <v>96</v>
      </c>
    </row>
    <row r="2017" spans="1:18">
      <c r="A2017" s="542">
        <v>2016</v>
      </c>
      <c r="B2017" s="403">
        <v>43593.759722222225</v>
      </c>
      <c r="C2017" t="s">
        <v>96</v>
      </c>
      <c r="D2017">
        <v>0.01</v>
      </c>
      <c r="E2017" t="s">
        <v>257</v>
      </c>
      <c r="F2017">
        <v>1.1198999999999999</v>
      </c>
      <c r="I2017" s="403">
        <v>43594.65902777778</v>
      </c>
      <c r="J2017">
        <v>1.1208</v>
      </c>
      <c r="K2017">
        <v>0</v>
      </c>
      <c r="M2017">
        <v>-0.37</v>
      </c>
      <c r="N2017">
        <v>0.53</v>
      </c>
      <c r="O2017">
        <v>1110</v>
      </c>
      <c r="P2017" t="s">
        <v>567</v>
      </c>
      <c r="Q2017">
        <v>813</v>
      </c>
      <c r="R2017" t="s">
        <v>96</v>
      </c>
    </row>
    <row r="2018" spans="1:18">
      <c r="A2018" s="542">
        <v>2017</v>
      </c>
      <c r="B2018" s="403">
        <v>43593.762499999997</v>
      </c>
      <c r="C2018" t="s">
        <v>96</v>
      </c>
      <c r="D2018">
        <v>0.01</v>
      </c>
      <c r="E2018" t="s">
        <v>257</v>
      </c>
      <c r="F2018">
        <v>1.1186</v>
      </c>
      <c r="I2018" s="403">
        <v>43594.65902777778</v>
      </c>
      <c r="J2018">
        <v>1.1208</v>
      </c>
      <c r="K2018">
        <v>0</v>
      </c>
      <c r="M2018">
        <v>-0.37</v>
      </c>
      <c r="N2018">
        <v>1.83</v>
      </c>
      <c r="O2018">
        <v>1110</v>
      </c>
      <c r="P2018" t="s">
        <v>736</v>
      </c>
      <c r="Q2018">
        <v>813</v>
      </c>
      <c r="R2018" t="s">
        <v>96</v>
      </c>
    </row>
    <row r="2019" spans="1:18">
      <c r="A2019" s="542">
        <v>2018</v>
      </c>
      <c r="B2019" s="403">
        <v>43594.44027777778</v>
      </c>
      <c r="C2019" t="s">
        <v>97</v>
      </c>
      <c r="D2019">
        <v>0.01</v>
      </c>
      <c r="E2019" t="s">
        <v>257</v>
      </c>
      <c r="F2019">
        <v>1.1181000000000001</v>
      </c>
      <c r="I2019" s="403">
        <v>43599.59375</v>
      </c>
      <c r="J2019">
        <v>1.1212</v>
      </c>
      <c r="K2019">
        <v>0</v>
      </c>
      <c r="M2019">
        <v>0.06</v>
      </c>
      <c r="N2019">
        <v>-3.04</v>
      </c>
      <c r="O2019">
        <v>1110</v>
      </c>
      <c r="P2019" t="s">
        <v>581</v>
      </c>
      <c r="Q2019">
        <v>814</v>
      </c>
      <c r="R2019" t="s">
        <v>97</v>
      </c>
    </row>
    <row r="2020" spans="1:18">
      <c r="A2020" s="542">
        <v>2019</v>
      </c>
      <c r="B2020" s="403">
        <v>43594.480555555558</v>
      </c>
      <c r="C2020" t="s">
        <v>97</v>
      </c>
      <c r="D2020">
        <v>0.01</v>
      </c>
      <c r="E2020" t="s">
        <v>257</v>
      </c>
      <c r="F2020">
        <v>1.1194</v>
      </c>
      <c r="I2020" s="403">
        <v>43599.59375</v>
      </c>
      <c r="J2020">
        <v>1.1212</v>
      </c>
      <c r="K2020">
        <v>0</v>
      </c>
      <c r="M2020">
        <v>0.06</v>
      </c>
      <c r="N2020">
        <v>-1.74</v>
      </c>
      <c r="O2020">
        <v>1110</v>
      </c>
      <c r="P2020" t="s">
        <v>740</v>
      </c>
      <c r="Q2020">
        <v>814</v>
      </c>
      <c r="R2020" t="s">
        <v>97</v>
      </c>
    </row>
    <row r="2021" spans="1:18">
      <c r="A2021" s="542">
        <v>2020</v>
      </c>
      <c r="B2021" s="403">
        <v>43594.658333333333</v>
      </c>
      <c r="C2021" t="s">
        <v>97</v>
      </c>
      <c r="D2021">
        <v>0.01</v>
      </c>
      <c r="E2021" t="s">
        <v>257</v>
      </c>
      <c r="F2021">
        <v>1.1207</v>
      </c>
      <c r="I2021" s="403">
        <v>43599.59375</v>
      </c>
      <c r="J2021">
        <v>1.1212</v>
      </c>
      <c r="K2021">
        <v>0</v>
      </c>
      <c r="M2021">
        <v>0.06</v>
      </c>
      <c r="N2021">
        <v>-0.44</v>
      </c>
      <c r="O2021">
        <v>1110</v>
      </c>
      <c r="P2021" t="s">
        <v>741</v>
      </c>
      <c r="Q2021">
        <v>814</v>
      </c>
      <c r="R2021" t="s">
        <v>97</v>
      </c>
    </row>
    <row r="2022" spans="1:18">
      <c r="A2022" s="542">
        <v>2021</v>
      </c>
      <c r="B2022" s="403">
        <v>43594.662499999999</v>
      </c>
      <c r="C2022" t="s">
        <v>97</v>
      </c>
      <c r="D2022">
        <v>0.02</v>
      </c>
      <c r="E2022" t="s">
        <v>257</v>
      </c>
      <c r="F2022">
        <v>1.1221000000000001</v>
      </c>
      <c r="I2022" s="403">
        <v>43599.59375</v>
      </c>
      <c r="J2022">
        <v>1.1212</v>
      </c>
      <c r="K2022">
        <v>0</v>
      </c>
      <c r="M2022">
        <v>0.09</v>
      </c>
      <c r="N2022">
        <v>1.89</v>
      </c>
      <c r="O2022">
        <v>1110</v>
      </c>
      <c r="P2022" t="s">
        <v>742</v>
      </c>
      <c r="Q2022">
        <v>814</v>
      </c>
      <c r="R2022" t="s">
        <v>97</v>
      </c>
    </row>
    <row r="2023" spans="1:18">
      <c r="A2023" s="542">
        <v>2022</v>
      </c>
      <c r="B2023" s="403">
        <v>43594.665277777778</v>
      </c>
      <c r="C2023" t="s">
        <v>97</v>
      </c>
      <c r="D2023">
        <v>0.03</v>
      </c>
      <c r="E2023" t="s">
        <v>257</v>
      </c>
      <c r="F2023">
        <v>1.1236999999999999</v>
      </c>
      <c r="I2023" s="403">
        <v>43599.59375</v>
      </c>
      <c r="J2023">
        <v>1.1212</v>
      </c>
      <c r="K2023">
        <v>0</v>
      </c>
      <c r="M2023">
        <v>0.15</v>
      </c>
      <c r="N2023">
        <v>7.65</v>
      </c>
      <c r="O2023">
        <v>1110</v>
      </c>
      <c r="P2023" t="s">
        <v>743</v>
      </c>
      <c r="Q2023">
        <v>814</v>
      </c>
      <c r="R2023" t="s">
        <v>97</v>
      </c>
    </row>
    <row r="2024" spans="1:18">
      <c r="A2024" s="542">
        <v>2028</v>
      </c>
      <c r="B2024" s="403">
        <v>43598.611111111109</v>
      </c>
      <c r="C2024" t="s">
        <v>97</v>
      </c>
      <c r="D2024">
        <v>0.04</v>
      </c>
      <c r="E2024" t="s">
        <v>257</v>
      </c>
      <c r="F2024">
        <v>1.1253</v>
      </c>
      <c r="I2024" s="403">
        <v>43599.59375</v>
      </c>
      <c r="J2024">
        <v>1.1212</v>
      </c>
      <c r="K2024">
        <v>0</v>
      </c>
      <c r="M2024">
        <v>0.06</v>
      </c>
      <c r="N2024">
        <v>16.46</v>
      </c>
      <c r="O2024">
        <v>1110</v>
      </c>
      <c r="P2024" t="s">
        <v>744</v>
      </c>
      <c r="Q2024">
        <v>814</v>
      </c>
      <c r="R2024" t="s">
        <v>97</v>
      </c>
    </row>
    <row r="2025" spans="1:18">
      <c r="A2025" s="542">
        <v>2023</v>
      </c>
      <c r="B2025" s="403">
        <v>43594.678472222222</v>
      </c>
      <c r="C2025" t="s">
        <v>96</v>
      </c>
      <c r="D2025">
        <v>0.01</v>
      </c>
      <c r="E2025" t="s">
        <v>257</v>
      </c>
      <c r="F2025">
        <v>1.1242000000000001</v>
      </c>
      <c r="I2025" s="403">
        <v>43595.615277777775</v>
      </c>
      <c r="J2025">
        <v>1.1244000000000001</v>
      </c>
      <c r="K2025">
        <v>0</v>
      </c>
      <c r="M2025">
        <v>-0.12</v>
      </c>
      <c r="N2025">
        <v>0.08</v>
      </c>
      <c r="O2025">
        <v>1110</v>
      </c>
      <c r="P2025" t="s">
        <v>567</v>
      </c>
      <c r="Q2025">
        <v>815</v>
      </c>
      <c r="R2025" t="s">
        <v>96</v>
      </c>
    </row>
    <row r="2026" spans="1:18">
      <c r="A2026" s="542">
        <v>2024</v>
      </c>
      <c r="B2026" s="403">
        <v>43594.7</v>
      </c>
      <c r="C2026" t="s">
        <v>96</v>
      </c>
      <c r="D2026">
        <v>0.01</v>
      </c>
      <c r="E2026" t="s">
        <v>257</v>
      </c>
      <c r="F2026">
        <v>1.123</v>
      </c>
      <c r="I2026" s="403">
        <v>43595.615277777775</v>
      </c>
      <c r="J2026">
        <v>1.1244000000000001</v>
      </c>
      <c r="K2026">
        <v>0</v>
      </c>
      <c r="M2026">
        <v>-0.12</v>
      </c>
      <c r="N2026">
        <v>1.28</v>
      </c>
      <c r="O2026">
        <v>1110</v>
      </c>
      <c r="P2026" t="s">
        <v>737</v>
      </c>
      <c r="Q2026">
        <v>815</v>
      </c>
      <c r="R2026" t="s">
        <v>96</v>
      </c>
    </row>
    <row r="2027" spans="1:18">
      <c r="A2027" s="542">
        <v>2025</v>
      </c>
      <c r="B2027" s="403">
        <v>43594.772916666669</v>
      </c>
      <c r="C2027" t="s">
        <v>96</v>
      </c>
      <c r="D2027">
        <v>0.01</v>
      </c>
      <c r="E2027" t="s">
        <v>257</v>
      </c>
      <c r="F2027">
        <v>1.1216999999999999</v>
      </c>
      <c r="I2027" s="403">
        <v>43595.615277777775</v>
      </c>
      <c r="J2027">
        <v>1.1244000000000001</v>
      </c>
      <c r="K2027">
        <v>0</v>
      </c>
      <c r="M2027">
        <v>-0.12</v>
      </c>
      <c r="N2027">
        <v>2.58</v>
      </c>
      <c r="O2027">
        <v>1110</v>
      </c>
      <c r="P2027" t="s">
        <v>738</v>
      </c>
      <c r="Q2027">
        <v>815</v>
      </c>
      <c r="R2027" t="s">
        <v>96</v>
      </c>
    </row>
    <row r="2028" spans="1:18">
      <c r="A2028" s="542">
        <v>2026</v>
      </c>
      <c r="B2028" s="403">
        <v>43595.705555555556</v>
      </c>
      <c r="C2028" t="s">
        <v>96</v>
      </c>
      <c r="D2028">
        <v>0.01</v>
      </c>
      <c r="E2028" t="s">
        <v>257</v>
      </c>
      <c r="F2028">
        <v>1.1247</v>
      </c>
      <c r="I2028" s="403">
        <v>43598.611111111109</v>
      </c>
      <c r="J2028">
        <v>1.1254</v>
      </c>
      <c r="K2028">
        <v>0</v>
      </c>
      <c r="M2028">
        <v>-0.12</v>
      </c>
      <c r="N2028">
        <v>0.57999999999999996</v>
      </c>
      <c r="O2028">
        <v>1110</v>
      </c>
      <c r="P2028" t="s">
        <v>567</v>
      </c>
      <c r="Q2028">
        <v>816</v>
      </c>
      <c r="R2028" t="s">
        <v>96</v>
      </c>
    </row>
    <row r="2029" spans="1:18">
      <c r="A2029" s="542">
        <v>2027</v>
      </c>
      <c r="B2029" s="403">
        <v>43595.760416666664</v>
      </c>
      <c r="C2029" t="s">
        <v>96</v>
      </c>
      <c r="D2029">
        <v>0.01</v>
      </c>
      <c r="E2029" t="s">
        <v>257</v>
      </c>
      <c r="F2029">
        <v>1.1234999999999999</v>
      </c>
      <c r="I2029" s="403">
        <v>43598.611111111109</v>
      </c>
      <c r="J2029">
        <v>1.1254</v>
      </c>
      <c r="K2029">
        <v>0</v>
      </c>
      <c r="M2029">
        <v>-0.12</v>
      </c>
      <c r="N2029">
        <v>1.78</v>
      </c>
      <c r="O2029">
        <v>1110</v>
      </c>
      <c r="P2029" t="s">
        <v>739</v>
      </c>
      <c r="Q2029">
        <v>816</v>
      </c>
      <c r="R2029" t="s">
        <v>96</v>
      </c>
    </row>
    <row r="2030" spans="1:18">
      <c r="A2030" s="542">
        <v>2029</v>
      </c>
      <c r="B2030" s="403">
        <v>43598.62222222222</v>
      </c>
      <c r="C2030" t="s">
        <v>96</v>
      </c>
      <c r="D2030">
        <v>0.01</v>
      </c>
      <c r="E2030" t="s">
        <v>257</v>
      </c>
      <c r="F2030">
        <v>1.1256999999999999</v>
      </c>
      <c r="I2030" s="403">
        <v>43608.789583333331</v>
      </c>
      <c r="J2030">
        <v>1.1181000000000001</v>
      </c>
      <c r="K2030">
        <v>0</v>
      </c>
      <c r="M2030">
        <v>-1.46</v>
      </c>
      <c r="N2030">
        <v>-9.06</v>
      </c>
      <c r="O2030">
        <v>1110</v>
      </c>
      <c r="P2030" t="s">
        <v>567</v>
      </c>
      <c r="Q2030">
        <v>817</v>
      </c>
      <c r="R2030" t="s">
        <v>96</v>
      </c>
    </row>
    <row r="2031" spans="1:18">
      <c r="A2031" s="542">
        <v>2030</v>
      </c>
      <c r="B2031" s="403">
        <v>43598.706944444442</v>
      </c>
      <c r="C2031" t="s">
        <v>96</v>
      </c>
      <c r="D2031">
        <v>0.01</v>
      </c>
      <c r="E2031" t="s">
        <v>257</v>
      </c>
      <c r="F2031">
        <v>1.1244000000000001</v>
      </c>
      <c r="I2031" s="403">
        <v>43608.789583333331</v>
      </c>
      <c r="J2031">
        <v>1.1181000000000001</v>
      </c>
      <c r="K2031">
        <v>0</v>
      </c>
      <c r="M2031">
        <v>-1.46</v>
      </c>
      <c r="N2031">
        <v>-7.76</v>
      </c>
      <c r="O2031">
        <v>1110</v>
      </c>
      <c r="P2031" t="s">
        <v>749</v>
      </c>
      <c r="Q2031">
        <v>817</v>
      </c>
      <c r="R2031" t="s">
        <v>96</v>
      </c>
    </row>
    <row r="2032" spans="1:18">
      <c r="A2032" s="542">
        <v>2031</v>
      </c>
      <c r="B2032" s="403">
        <v>43598.726388888892</v>
      </c>
      <c r="C2032" t="s">
        <v>96</v>
      </c>
      <c r="D2032">
        <v>0.01</v>
      </c>
      <c r="E2032" t="s">
        <v>257</v>
      </c>
      <c r="F2032">
        <v>1.1231</v>
      </c>
      <c r="I2032" s="403">
        <v>43608.789583333331</v>
      </c>
      <c r="J2032">
        <v>1.1181000000000001</v>
      </c>
      <c r="K2032">
        <v>0</v>
      </c>
      <c r="M2032">
        <v>-1.46</v>
      </c>
      <c r="N2032">
        <v>-6.46</v>
      </c>
      <c r="O2032">
        <v>1110</v>
      </c>
      <c r="P2032" t="s">
        <v>750</v>
      </c>
      <c r="Q2032">
        <v>817</v>
      </c>
      <c r="R2032" t="s">
        <v>96</v>
      </c>
    </row>
    <row r="2033" spans="1:18">
      <c r="A2033" s="542">
        <v>2032</v>
      </c>
      <c r="B2033" s="403">
        <v>43599.597916666666</v>
      </c>
      <c r="C2033" t="s">
        <v>96</v>
      </c>
      <c r="D2033">
        <v>0.02</v>
      </c>
      <c r="E2033" t="s">
        <v>257</v>
      </c>
      <c r="F2033">
        <v>1.1215999999999999</v>
      </c>
      <c r="I2033" s="403">
        <v>43608.789583333331</v>
      </c>
      <c r="J2033">
        <v>1.1181000000000001</v>
      </c>
      <c r="K2033">
        <v>0</v>
      </c>
      <c r="M2033">
        <v>-2.73</v>
      </c>
      <c r="N2033">
        <v>-9.73</v>
      </c>
      <c r="O2033">
        <v>1110</v>
      </c>
      <c r="P2033" t="s">
        <v>751</v>
      </c>
      <c r="Q2033">
        <v>817</v>
      </c>
      <c r="R2033" t="s">
        <v>96</v>
      </c>
    </row>
    <row r="2034" spans="1:18">
      <c r="A2034" s="542">
        <v>2034</v>
      </c>
      <c r="B2034" s="403">
        <v>43600.499305555553</v>
      </c>
      <c r="C2034" t="s">
        <v>96</v>
      </c>
      <c r="D2034">
        <v>0.03</v>
      </c>
      <c r="E2034" t="s">
        <v>257</v>
      </c>
      <c r="F2034">
        <v>1.1200000000000001</v>
      </c>
      <c r="I2034" s="403">
        <v>43608.789583333331</v>
      </c>
      <c r="J2034">
        <v>1.1181000000000001</v>
      </c>
      <c r="K2034">
        <v>0</v>
      </c>
      <c r="M2034">
        <v>-3.72</v>
      </c>
      <c r="N2034">
        <v>-9.42</v>
      </c>
      <c r="O2034">
        <v>1110</v>
      </c>
      <c r="P2034" t="s">
        <v>752</v>
      </c>
      <c r="Q2034">
        <v>817</v>
      </c>
      <c r="R2034" t="s">
        <v>96</v>
      </c>
    </row>
    <row r="2035" spans="1:18">
      <c r="A2035" s="542">
        <v>2035</v>
      </c>
      <c r="B2035" s="403">
        <v>43600.563888888886</v>
      </c>
      <c r="C2035" t="s">
        <v>96</v>
      </c>
      <c r="D2035">
        <v>0.04</v>
      </c>
      <c r="E2035" t="s">
        <v>257</v>
      </c>
      <c r="F2035">
        <v>1.1184000000000001</v>
      </c>
      <c r="I2035" s="403">
        <v>43608.789583333331</v>
      </c>
      <c r="J2035">
        <v>1.1181000000000001</v>
      </c>
      <c r="K2035">
        <v>0</v>
      </c>
      <c r="M2035">
        <v>-4.9800000000000004</v>
      </c>
      <c r="N2035">
        <v>-6.18</v>
      </c>
      <c r="O2035">
        <v>1110</v>
      </c>
      <c r="P2035" t="s">
        <v>753</v>
      </c>
      <c r="Q2035">
        <v>817</v>
      </c>
      <c r="R2035" t="s">
        <v>96</v>
      </c>
    </row>
    <row r="2036" spans="1:18">
      <c r="A2036" s="542">
        <v>2041</v>
      </c>
      <c r="B2036" s="403">
        <v>43602.472222222219</v>
      </c>
      <c r="C2036" t="s">
        <v>96</v>
      </c>
      <c r="D2036">
        <v>0.06</v>
      </c>
      <c r="E2036" t="s">
        <v>257</v>
      </c>
      <c r="F2036">
        <v>1.1165</v>
      </c>
      <c r="I2036" s="403">
        <v>43608.789583333331</v>
      </c>
      <c r="J2036">
        <v>1.1181000000000001</v>
      </c>
      <c r="K2036">
        <v>0</v>
      </c>
      <c r="M2036">
        <v>-4.45</v>
      </c>
      <c r="N2036">
        <v>5.15</v>
      </c>
      <c r="O2036">
        <v>1110</v>
      </c>
      <c r="P2036" t="s">
        <v>754</v>
      </c>
      <c r="Q2036">
        <v>817</v>
      </c>
      <c r="R2036" t="s">
        <v>96</v>
      </c>
    </row>
    <row r="2037" spans="1:18">
      <c r="A2037" s="542">
        <v>2047</v>
      </c>
      <c r="B2037" s="403">
        <v>43608.37222222222</v>
      </c>
      <c r="C2037" t="s">
        <v>96</v>
      </c>
      <c r="D2037">
        <v>0.09</v>
      </c>
      <c r="E2037" t="s">
        <v>257</v>
      </c>
      <c r="F2037">
        <v>1.1142000000000001</v>
      </c>
      <c r="I2037" s="403">
        <v>43608.789583333331</v>
      </c>
      <c r="J2037">
        <v>1.1181000000000001</v>
      </c>
      <c r="K2037">
        <v>0</v>
      </c>
      <c r="M2037">
        <v>0</v>
      </c>
      <c r="N2037">
        <v>35.1</v>
      </c>
      <c r="O2037">
        <v>1110</v>
      </c>
      <c r="P2037" t="s">
        <v>755</v>
      </c>
      <c r="Q2037">
        <v>817</v>
      </c>
      <c r="R2037" t="s">
        <v>96</v>
      </c>
    </row>
    <row r="2038" spans="1:18">
      <c r="A2038" s="542">
        <v>2050</v>
      </c>
      <c r="B2038" s="403">
        <v>43608.631249999999</v>
      </c>
      <c r="C2038" t="s">
        <v>96</v>
      </c>
      <c r="D2038">
        <v>0.13</v>
      </c>
      <c r="E2038" t="s">
        <v>257</v>
      </c>
      <c r="F2038">
        <v>1.1116999999999999</v>
      </c>
      <c r="I2038" s="403">
        <v>43608.789583333331</v>
      </c>
      <c r="J2038">
        <v>1.1181000000000001</v>
      </c>
      <c r="K2038">
        <v>0</v>
      </c>
      <c r="M2038">
        <v>0</v>
      </c>
      <c r="N2038">
        <v>83.2</v>
      </c>
      <c r="O2038">
        <v>1110</v>
      </c>
      <c r="P2038" t="s">
        <v>756</v>
      </c>
      <c r="Q2038">
        <v>817</v>
      </c>
      <c r="R2038" t="s">
        <v>96</v>
      </c>
    </row>
    <row r="2039" spans="1:18">
      <c r="A2039" s="542">
        <v>2033</v>
      </c>
      <c r="B2039" s="403">
        <v>43599.618055555555</v>
      </c>
      <c r="C2039" t="s">
        <v>97</v>
      </c>
      <c r="D2039">
        <v>0.01</v>
      </c>
      <c r="E2039" t="s">
        <v>257</v>
      </c>
      <c r="F2039">
        <v>1.1212</v>
      </c>
      <c r="I2039" s="403">
        <v>43600.384722222225</v>
      </c>
      <c r="J2039">
        <v>1.1200000000000001</v>
      </c>
      <c r="K2039">
        <v>0</v>
      </c>
      <c r="M2039">
        <v>0.02</v>
      </c>
      <c r="N2039">
        <v>1.22</v>
      </c>
      <c r="O2039">
        <v>1110</v>
      </c>
      <c r="P2039" t="s">
        <v>567</v>
      </c>
      <c r="Q2039">
        <v>818</v>
      </c>
      <c r="R2039" t="s">
        <v>97</v>
      </c>
    </row>
    <row r="2040" spans="1:18">
      <c r="A2040" s="542">
        <v>2036</v>
      </c>
      <c r="B2040" s="403">
        <v>43600.605555555558</v>
      </c>
      <c r="C2040" t="s">
        <v>97</v>
      </c>
      <c r="D2040">
        <v>0.01</v>
      </c>
      <c r="E2040" t="s">
        <v>257</v>
      </c>
      <c r="F2040">
        <v>1.1187</v>
      </c>
      <c r="I2040" s="403">
        <v>43601.613888888889</v>
      </c>
      <c r="J2040">
        <v>1.1192</v>
      </c>
      <c r="K2040">
        <v>0</v>
      </c>
      <c r="M2040">
        <v>0.05</v>
      </c>
      <c r="N2040">
        <v>-0.45</v>
      </c>
      <c r="O2040">
        <v>1110</v>
      </c>
      <c r="P2040" t="s">
        <v>567</v>
      </c>
      <c r="Q2040">
        <v>819</v>
      </c>
      <c r="R2040" t="s">
        <v>97</v>
      </c>
    </row>
    <row r="2041" spans="1:18">
      <c r="A2041" s="542">
        <v>2037</v>
      </c>
      <c r="B2041" s="403">
        <v>43600.677777777775</v>
      </c>
      <c r="C2041" t="s">
        <v>97</v>
      </c>
      <c r="D2041">
        <v>0.01</v>
      </c>
      <c r="E2041" t="s">
        <v>257</v>
      </c>
      <c r="F2041">
        <v>1.1207</v>
      </c>
      <c r="I2041" s="403">
        <v>43601.613888888889</v>
      </c>
      <c r="J2041">
        <v>1.1192</v>
      </c>
      <c r="K2041">
        <v>0</v>
      </c>
      <c r="M2041">
        <v>0.05</v>
      </c>
      <c r="N2041">
        <v>1.55</v>
      </c>
      <c r="O2041">
        <v>1110</v>
      </c>
      <c r="P2041" t="s">
        <v>745</v>
      </c>
      <c r="Q2041">
        <v>819</v>
      </c>
      <c r="R2041" t="s">
        <v>97</v>
      </c>
    </row>
    <row r="2042" spans="1:18">
      <c r="A2042" s="542">
        <v>2038</v>
      </c>
      <c r="B2042" s="403">
        <v>43600.686805555553</v>
      </c>
      <c r="C2042" t="s">
        <v>97</v>
      </c>
      <c r="D2042">
        <v>0.01</v>
      </c>
      <c r="E2042" t="s">
        <v>257</v>
      </c>
      <c r="F2042">
        <v>1.1220000000000001</v>
      </c>
      <c r="I2042" s="403">
        <v>43601.613888888889</v>
      </c>
      <c r="J2042">
        <v>1.1192</v>
      </c>
      <c r="K2042">
        <v>0</v>
      </c>
      <c r="M2042">
        <v>0.05</v>
      </c>
      <c r="N2042">
        <v>2.85</v>
      </c>
      <c r="O2042">
        <v>1110</v>
      </c>
      <c r="P2042" t="s">
        <v>746</v>
      </c>
      <c r="Q2042">
        <v>819</v>
      </c>
      <c r="R2042" t="s">
        <v>97</v>
      </c>
    </row>
    <row r="2043" spans="1:18">
      <c r="A2043" s="542">
        <v>2039</v>
      </c>
      <c r="B2043" s="403">
        <v>43601.686805555553</v>
      </c>
      <c r="C2043" t="s">
        <v>97</v>
      </c>
      <c r="D2043">
        <v>0.01</v>
      </c>
      <c r="E2043" t="s">
        <v>257</v>
      </c>
      <c r="F2043">
        <v>1.1181000000000001</v>
      </c>
      <c r="I2043" s="403">
        <v>43601.879166666666</v>
      </c>
      <c r="J2043">
        <v>1.1169</v>
      </c>
      <c r="K2043">
        <v>0</v>
      </c>
      <c r="M2043">
        <v>0</v>
      </c>
      <c r="N2043">
        <v>1.2</v>
      </c>
      <c r="O2043">
        <v>1110</v>
      </c>
      <c r="P2043" t="s">
        <v>567</v>
      </c>
      <c r="Q2043">
        <v>820</v>
      </c>
      <c r="R2043" t="s">
        <v>97</v>
      </c>
    </row>
    <row r="2044" spans="1:18">
      <c r="A2044" s="542">
        <v>2040</v>
      </c>
      <c r="B2044" s="403">
        <v>43602.402777777781</v>
      </c>
      <c r="C2044" t="s">
        <v>97</v>
      </c>
      <c r="D2044">
        <v>0.01</v>
      </c>
      <c r="E2044" t="s">
        <v>257</v>
      </c>
      <c r="F2044">
        <v>1.1178999999999999</v>
      </c>
      <c r="I2044" s="403">
        <v>43602.472222222219</v>
      </c>
      <c r="J2044">
        <v>1.1167</v>
      </c>
      <c r="K2044">
        <v>0</v>
      </c>
      <c r="M2044">
        <v>0</v>
      </c>
      <c r="N2044">
        <v>1.2</v>
      </c>
      <c r="O2044">
        <v>1110</v>
      </c>
      <c r="P2044" t="s">
        <v>567</v>
      </c>
      <c r="Q2044">
        <v>821</v>
      </c>
      <c r="R2044" t="s">
        <v>97</v>
      </c>
    </row>
    <row r="2045" spans="1:18">
      <c r="A2045" s="542">
        <v>2042</v>
      </c>
      <c r="B2045" s="403">
        <v>43606.406944444447</v>
      </c>
      <c r="C2045" t="s">
        <v>97</v>
      </c>
      <c r="D2045">
        <v>0.01</v>
      </c>
      <c r="E2045" t="s">
        <v>257</v>
      </c>
      <c r="F2045">
        <v>1.1153</v>
      </c>
      <c r="I2045" s="403">
        <v>43607.332638888889</v>
      </c>
      <c r="J2045">
        <v>1.1153</v>
      </c>
      <c r="K2045">
        <v>0</v>
      </c>
      <c r="M2045">
        <v>0.02</v>
      </c>
      <c r="N2045">
        <v>0.02</v>
      </c>
      <c r="O2045">
        <v>1110</v>
      </c>
      <c r="P2045" t="s">
        <v>567</v>
      </c>
      <c r="Q2045">
        <v>822</v>
      </c>
      <c r="R2045" t="s">
        <v>97</v>
      </c>
    </row>
    <row r="2046" spans="1:18">
      <c r="A2046" s="542">
        <v>2043</v>
      </c>
      <c r="B2046" s="403">
        <v>43606.704861111109</v>
      </c>
      <c r="C2046" t="s">
        <v>97</v>
      </c>
      <c r="D2046">
        <v>0.01</v>
      </c>
      <c r="E2046" t="s">
        <v>257</v>
      </c>
      <c r="F2046">
        <v>1.1165</v>
      </c>
      <c r="I2046" s="403">
        <v>43607.332638888889</v>
      </c>
      <c r="J2046">
        <v>1.1153</v>
      </c>
      <c r="K2046">
        <v>0</v>
      </c>
      <c r="M2046">
        <v>0.02</v>
      </c>
      <c r="N2046">
        <v>1.22</v>
      </c>
      <c r="O2046">
        <v>1110</v>
      </c>
      <c r="P2046" t="s">
        <v>747</v>
      </c>
      <c r="Q2046">
        <v>822</v>
      </c>
      <c r="R2046" t="s">
        <v>97</v>
      </c>
    </row>
    <row r="2047" spans="1:18">
      <c r="A2047" s="542">
        <v>2044</v>
      </c>
      <c r="B2047" s="403">
        <v>43606.708333333336</v>
      </c>
      <c r="C2047" t="s">
        <v>97</v>
      </c>
      <c r="D2047">
        <v>0.01</v>
      </c>
      <c r="E2047" t="s">
        <v>257</v>
      </c>
      <c r="F2047">
        <v>1.1180000000000001</v>
      </c>
      <c r="I2047" s="403">
        <v>43607.332638888889</v>
      </c>
      <c r="J2047">
        <v>1.1153</v>
      </c>
      <c r="K2047">
        <v>0</v>
      </c>
      <c r="M2047">
        <v>0.02</v>
      </c>
      <c r="N2047">
        <v>2.72</v>
      </c>
      <c r="O2047">
        <v>1110</v>
      </c>
      <c r="P2047" t="s">
        <v>748</v>
      </c>
      <c r="Q2047">
        <v>822</v>
      </c>
      <c r="R2047" t="s">
        <v>97</v>
      </c>
    </row>
    <row r="2048" spans="1:18">
      <c r="A2048" s="542">
        <v>2045</v>
      </c>
      <c r="B2048" s="403">
        <v>43607.48541666667</v>
      </c>
      <c r="C2048" t="s">
        <v>97</v>
      </c>
      <c r="D2048">
        <v>0.01</v>
      </c>
      <c r="E2048" t="s">
        <v>257</v>
      </c>
      <c r="F2048">
        <v>1.1172</v>
      </c>
      <c r="I2048" s="403">
        <v>43607.65902777778</v>
      </c>
      <c r="J2048">
        <v>1.1160000000000001</v>
      </c>
      <c r="K2048">
        <v>0</v>
      </c>
      <c r="M2048">
        <v>0</v>
      </c>
      <c r="N2048">
        <v>1.2</v>
      </c>
      <c r="O2048">
        <v>1110</v>
      </c>
      <c r="P2048" t="s">
        <v>567</v>
      </c>
      <c r="Q2048">
        <v>823</v>
      </c>
      <c r="R2048" t="s">
        <v>97</v>
      </c>
    </row>
    <row r="2049" spans="1:18">
      <c r="A2049" s="542">
        <v>2046</v>
      </c>
      <c r="B2049" s="403">
        <v>43607.736805555556</v>
      </c>
      <c r="C2049" t="s">
        <v>97</v>
      </c>
      <c r="D2049">
        <v>0.01</v>
      </c>
      <c r="E2049" t="s">
        <v>257</v>
      </c>
      <c r="F2049">
        <v>1.1158999999999999</v>
      </c>
      <c r="I2049" s="403">
        <v>43608.293055555558</v>
      </c>
      <c r="J2049">
        <v>1.1148</v>
      </c>
      <c r="K2049">
        <v>0</v>
      </c>
      <c r="M2049">
        <v>0.05</v>
      </c>
      <c r="N2049">
        <v>1.1499999999999999</v>
      </c>
      <c r="O2049">
        <v>1110</v>
      </c>
      <c r="P2049" t="s">
        <v>567</v>
      </c>
      <c r="Q2049">
        <v>824</v>
      </c>
      <c r="R2049" t="s">
        <v>97</v>
      </c>
    </row>
    <row r="2050" spans="1:18">
      <c r="A2050" s="542">
        <v>2048</v>
      </c>
      <c r="B2050" s="403">
        <v>43608.388194444444</v>
      </c>
      <c r="C2050" t="s">
        <v>97</v>
      </c>
      <c r="D2050">
        <v>0.01</v>
      </c>
      <c r="E2050" t="s">
        <v>257</v>
      </c>
      <c r="F2050">
        <v>1.1142000000000001</v>
      </c>
      <c r="I2050" s="403">
        <v>43608.493055555555</v>
      </c>
      <c r="J2050">
        <v>1.113</v>
      </c>
      <c r="K2050">
        <v>0</v>
      </c>
      <c r="M2050">
        <v>0</v>
      </c>
      <c r="N2050">
        <v>1.2</v>
      </c>
      <c r="O2050">
        <v>1110</v>
      </c>
      <c r="P2050" t="s">
        <v>567</v>
      </c>
      <c r="Q2050">
        <v>825</v>
      </c>
      <c r="R2050" t="s">
        <v>97</v>
      </c>
    </row>
    <row r="2051" spans="1:18">
      <c r="A2051" s="542">
        <v>2049</v>
      </c>
      <c r="B2051" s="403">
        <v>43608.605555555558</v>
      </c>
      <c r="C2051" t="s">
        <v>97</v>
      </c>
      <c r="D2051">
        <v>0.01</v>
      </c>
      <c r="E2051" t="s">
        <v>257</v>
      </c>
      <c r="F2051">
        <v>1.1141000000000001</v>
      </c>
      <c r="I2051" s="403">
        <v>43608.627083333333</v>
      </c>
      <c r="J2051">
        <v>1.1129</v>
      </c>
      <c r="K2051">
        <v>0</v>
      </c>
      <c r="M2051">
        <v>0</v>
      </c>
      <c r="N2051">
        <v>1.2</v>
      </c>
      <c r="O2051">
        <v>1110</v>
      </c>
      <c r="P2051" t="s">
        <v>567</v>
      </c>
      <c r="Q2051">
        <v>826</v>
      </c>
      <c r="R2051" t="s">
        <v>97</v>
      </c>
    </row>
    <row r="2052" spans="1:18">
      <c r="A2052" s="542">
        <v>2051</v>
      </c>
      <c r="B2052" s="403">
        <v>43608.656944444447</v>
      </c>
      <c r="C2052" t="s">
        <v>97</v>
      </c>
      <c r="D2052">
        <v>0.01</v>
      </c>
      <c r="E2052" t="s">
        <v>257</v>
      </c>
      <c r="F2052">
        <v>1.1116999999999999</v>
      </c>
      <c r="I2052" s="403">
        <v>43613.888194444444</v>
      </c>
      <c r="J2052">
        <v>1.1162000000000001</v>
      </c>
      <c r="K2052">
        <v>0</v>
      </c>
      <c r="M2052">
        <v>0.06</v>
      </c>
      <c r="N2052">
        <v>-4.4400000000000004</v>
      </c>
      <c r="O2052">
        <v>1110</v>
      </c>
      <c r="P2052" t="s">
        <v>567</v>
      </c>
      <c r="Q2052">
        <v>827</v>
      </c>
      <c r="R2052" t="s">
        <v>97</v>
      </c>
    </row>
    <row r="2053" spans="1:18">
      <c r="A2053" s="542">
        <v>2052</v>
      </c>
      <c r="B2053" s="403">
        <v>43608.663888888892</v>
      </c>
      <c r="C2053" t="s">
        <v>97</v>
      </c>
      <c r="D2053">
        <v>0.01</v>
      </c>
      <c r="E2053" t="s">
        <v>257</v>
      </c>
      <c r="F2053">
        <v>1.1129</v>
      </c>
      <c r="I2053" s="403">
        <v>43613.888194444444</v>
      </c>
      <c r="J2053">
        <v>1.1162000000000001</v>
      </c>
      <c r="K2053">
        <v>0</v>
      </c>
      <c r="M2053">
        <v>0.06</v>
      </c>
      <c r="N2053">
        <v>-3.24</v>
      </c>
      <c r="O2053">
        <v>1110</v>
      </c>
      <c r="P2053" t="s">
        <v>758</v>
      </c>
      <c r="Q2053">
        <v>827</v>
      </c>
      <c r="R2053" t="s">
        <v>97</v>
      </c>
    </row>
    <row r="2054" spans="1:18">
      <c r="A2054" s="542">
        <v>2053</v>
      </c>
      <c r="B2054" s="403">
        <v>43608.668749999997</v>
      </c>
      <c r="C2054" t="s">
        <v>97</v>
      </c>
      <c r="D2054">
        <v>0.01</v>
      </c>
      <c r="E2054" t="s">
        <v>257</v>
      </c>
      <c r="F2054">
        <v>1.1142000000000001</v>
      </c>
      <c r="I2054" s="403">
        <v>43613.888194444444</v>
      </c>
      <c r="J2054">
        <v>1.1162000000000001</v>
      </c>
      <c r="K2054">
        <v>0</v>
      </c>
      <c r="M2054">
        <v>0.06</v>
      </c>
      <c r="N2054">
        <v>-1.94</v>
      </c>
      <c r="O2054">
        <v>1110</v>
      </c>
      <c r="P2054" t="s">
        <v>759</v>
      </c>
      <c r="Q2054">
        <v>827</v>
      </c>
      <c r="R2054" t="s">
        <v>97</v>
      </c>
    </row>
    <row r="2055" spans="1:18">
      <c r="A2055" s="542">
        <v>2054</v>
      </c>
      <c r="B2055" s="403">
        <v>43608.714583333334</v>
      </c>
      <c r="C2055" t="s">
        <v>97</v>
      </c>
      <c r="D2055">
        <v>0.02</v>
      </c>
      <c r="E2055" t="s">
        <v>257</v>
      </c>
      <c r="F2055">
        <v>1.1156999999999999</v>
      </c>
      <c r="I2055" s="403">
        <v>43613.888194444444</v>
      </c>
      <c r="J2055">
        <v>1.1162000000000001</v>
      </c>
      <c r="K2055">
        <v>0</v>
      </c>
      <c r="M2055">
        <v>0.09</v>
      </c>
      <c r="N2055">
        <v>-0.91</v>
      </c>
      <c r="O2055">
        <v>1110</v>
      </c>
      <c r="P2055" t="s">
        <v>760</v>
      </c>
      <c r="Q2055">
        <v>827</v>
      </c>
      <c r="R2055" t="s">
        <v>97</v>
      </c>
    </row>
    <row r="2056" spans="1:18">
      <c r="A2056" s="542">
        <v>2055</v>
      </c>
      <c r="B2056" s="403">
        <v>43608.746527777781</v>
      </c>
      <c r="C2056" t="s">
        <v>97</v>
      </c>
      <c r="D2056">
        <v>0.03</v>
      </c>
      <c r="E2056" t="s">
        <v>257</v>
      </c>
      <c r="F2056">
        <v>1.1172</v>
      </c>
      <c r="I2056" s="403">
        <v>43613.888194444444</v>
      </c>
      <c r="J2056">
        <v>1.1162000000000001</v>
      </c>
      <c r="K2056">
        <v>0</v>
      </c>
      <c r="M2056">
        <v>0.15</v>
      </c>
      <c r="N2056">
        <v>3.15</v>
      </c>
      <c r="O2056">
        <v>1110</v>
      </c>
      <c r="P2056" t="s">
        <v>761</v>
      </c>
      <c r="Q2056">
        <v>827</v>
      </c>
      <c r="R2056" t="s">
        <v>97</v>
      </c>
    </row>
    <row r="2057" spans="1:18">
      <c r="A2057" s="542">
        <v>2057</v>
      </c>
      <c r="B2057" s="403">
        <v>43609.34097222222</v>
      </c>
      <c r="C2057" t="s">
        <v>97</v>
      </c>
      <c r="D2057">
        <v>0.04</v>
      </c>
      <c r="E2057" t="s">
        <v>257</v>
      </c>
      <c r="F2057">
        <v>1.1188</v>
      </c>
      <c r="I2057" s="403">
        <v>43613.888194444444</v>
      </c>
      <c r="J2057">
        <v>1.1162000000000001</v>
      </c>
      <c r="K2057">
        <v>0</v>
      </c>
      <c r="M2057">
        <v>0.12</v>
      </c>
      <c r="N2057">
        <v>10.52</v>
      </c>
      <c r="O2057">
        <v>1110</v>
      </c>
      <c r="P2057" t="s">
        <v>762</v>
      </c>
      <c r="Q2057">
        <v>827</v>
      </c>
      <c r="R2057" t="s">
        <v>97</v>
      </c>
    </row>
    <row r="2058" spans="1:18">
      <c r="A2058" s="542">
        <v>2060</v>
      </c>
      <c r="B2058" s="403">
        <v>43609.69027777778</v>
      </c>
      <c r="C2058" t="s">
        <v>97</v>
      </c>
      <c r="D2058">
        <v>0.06</v>
      </c>
      <c r="E2058" t="s">
        <v>257</v>
      </c>
      <c r="F2058">
        <v>1.1207</v>
      </c>
      <c r="I2058" s="403">
        <v>43613.888194444444</v>
      </c>
      <c r="J2058">
        <v>1.1162000000000001</v>
      </c>
      <c r="K2058">
        <v>0</v>
      </c>
      <c r="M2058">
        <v>0.18</v>
      </c>
      <c r="N2058">
        <v>27.18</v>
      </c>
      <c r="O2058">
        <v>1110</v>
      </c>
      <c r="P2058" t="s">
        <v>763</v>
      </c>
      <c r="Q2058">
        <v>827</v>
      </c>
      <c r="R2058" t="s">
        <v>97</v>
      </c>
    </row>
    <row r="2059" spans="1:18">
      <c r="A2059" s="542">
        <v>2056</v>
      </c>
      <c r="B2059" s="403">
        <v>43608.796527777777</v>
      </c>
      <c r="C2059" t="s">
        <v>96</v>
      </c>
      <c r="D2059">
        <v>0.01</v>
      </c>
      <c r="E2059" t="s">
        <v>257</v>
      </c>
      <c r="F2059">
        <v>1.1181000000000001</v>
      </c>
      <c r="I2059" s="403">
        <v>43609.34097222222</v>
      </c>
      <c r="J2059">
        <v>1.1194</v>
      </c>
      <c r="K2059">
        <v>0</v>
      </c>
      <c r="M2059">
        <v>-0.12</v>
      </c>
      <c r="N2059">
        <v>1.18</v>
      </c>
      <c r="O2059">
        <v>1110</v>
      </c>
      <c r="P2059" t="s">
        <v>567</v>
      </c>
      <c r="Q2059">
        <v>828</v>
      </c>
      <c r="R2059" t="s">
        <v>96</v>
      </c>
    </row>
    <row r="2060" spans="1:18">
      <c r="A2060" s="542">
        <v>2058</v>
      </c>
      <c r="B2060" s="403">
        <v>43609.392361111109</v>
      </c>
      <c r="C2060" t="s">
        <v>96</v>
      </c>
      <c r="D2060">
        <v>0.01</v>
      </c>
      <c r="E2060" t="s">
        <v>257</v>
      </c>
      <c r="F2060">
        <v>1.1192</v>
      </c>
      <c r="I2060" s="403">
        <v>43609.604166666664</v>
      </c>
      <c r="J2060">
        <v>1.1197999999999999</v>
      </c>
      <c r="K2060">
        <v>0</v>
      </c>
      <c r="M2060">
        <v>0</v>
      </c>
      <c r="N2060">
        <v>0.6</v>
      </c>
      <c r="O2060">
        <v>1110</v>
      </c>
      <c r="P2060" t="s">
        <v>567</v>
      </c>
      <c r="Q2060">
        <v>829</v>
      </c>
      <c r="R2060" t="s">
        <v>96</v>
      </c>
    </row>
    <row r="2061" spans="1:18">
      <c r="A2061" s="542">
        <v>2059</v>
      </c>
      <c r="B2061" s="403">
        <v>43609.47152777778</v>
      </c>
      <c r="C2061" t="s">
        <v>96</v>
      </c>
      <c r="D2061">
        <v>0.01</v>
      </c>
      <c r="E2061" t="s">
        <v>257</v>
      </c>
      <c r="F2061">
        <v>1.1178999999999999</v>
      </c>
      <c r="I2061" s="403">
        <v>43609.604166666664</v>
      </c>
      <c r="J2061">
        <v>1.1197999999999999</v>
      </c>
      <c r="K2061">
        <v>0</v>
      </c>
      <c r="M2061">
        <v>0</v>
      </c>
      <c r="N2061">
        <v>1.9</v>
      </c>
      <c r="O2061">
        <v>1110</v>
      </c>
      <c r="P2061" t="s">
        <v>757</v>
      </c>
      <c r="Q2061">
        <v>829</v>
      </c>
      <c r="R2061" t="s">
        <v>96</v>
      </c>
    </row>
    <row r="2062" spans="1:18">
      <c r="A2062" s="542">
        <v>2061</v>
      </c>
      <c r="B2062" s="403">
        <v>43612.377083333333</v>
      </c>
      <c r="C2062" t="s">
        <v>96</v>
      </c>
      <c r="D2062">
        <v>0.01</v>
      </c>
      <c r="E2062" t="s">
        <v>257</v>
      </c>
      <c r="F2062">
        <v>1.1201000000000001</v>
      </c>
      <c r="I2062" s="403">
        <v>43616.693055555559</v>
      </c>
      <c r="J2062">
        <v>1.1174999999999999</v>
      </c>
      <c r="K2062">
        <v>0</v>
      </c>
      <c r="M2062">
        <v>-0.73</v>
      </c>
      <c r="N2062">
        <v>-3.33</v>
      </c>
      <c r="O2062">
        <v>1110</v>
      </c>
      <c r="P2062" t="s">
        <v>567</v>
      </c>
      <c r="Q2062">
        <v>830</v>
      </c>
      <c r="R2062" t="s">
        <v>96</v>
      </c>
    </row>
    <row r="2063" spans="1:18">
      <c r="A2063" s="542">
        <v>2062</v>
      </c>
      <c r="B2063" s="403">
        <v>43612.644444444442</v>
      </c>
      <c r="C2063" t="s">
        <v>96</v>
      </c>
      <c r="D2063">
        <v>0.01</v>
      </c>
      <c r="E2063" t="s">
        <v>257</v>
      </c>
      <c r="F2063">
        <v>1.1189</v>
      </c>
      <c r="I2063" s="403">
        <v>43616.693055555559</v>
      </c>
      <c r="J2063">
        <v>1.1174999999999999</v>
      </c>
      <c r="K2063">
        <v>0</v>
      </c>
      <c r="M2063">
        <v>-0.73</v>
      </c>
      <c r="N2063">
        <v>-2.13</v>
      </c>
      <c r="O2063">
        <v>1110</v>
      </c>
      <c r="P2063" t="s">
        <v>764</v>
      </c>
      <c r="Q2063">
        <v>830</v>
      </c>
      <c r="R2063" t="s">
        <v>96</v>
      </c>
    </row>
    <row r="2064" spans="1:18">
      <c r="A2064" s="542">
        <v>2063</v>
      </c>
      <c r="B2064" s="403">
        <v>43613.388194444444</v>
      </c>
      <c r="C2064" t="s">
        <v>96</v>
      </c>
      <c r="D2064">
        <v>0.01</v>
      </c>
      <c r="E2064" t="s">
        <v>257</v>
      </c>
      <c r="F2064">
        <v>1.1175999999999999</v>
      </c>
      <c r="I2064" s="403">
        <v>43616.693055555559</v>
      </c>
      <c r="J2064">
        <v>1.1174999999999999</v>
      </c>
      <c r="K2064">
        <v>0</v>
      </c>
      <c r="M2064">
        <v>-0.61</v>
      </c>
      <c r="N2064">
        <v>-0.71</v>
      </c>
      <c r="O2064">
        <v>1110</v>
      </c>
      <c r="P2064" t="s">
        <v>765</v>
      </c>
      <c r="Q2064">
        <v>830</v>
      </c>
      <c r="R2064" t="s">
        <v>96</v>
      </c>
    </row>
    <row r="2065" spans="1:18">
      <c r="A2065" s="542">
        <v>2064</v>
      </c>
      <c r="B2065" s="403">
        <v>43613.947222222225</v>
      </c>
      <c r="C2065" t="s">
        <v>96</v>
      </c>
      <c r="D2065">
        <v>0.02</v>
      </c>
      <c r="E2065" t="s">
        <v>257</v>
      </c>
      <c r="F2065">
        <v>1.1161000000000001</v>
      </c>
      <c r="I2065" s="403">
        <v>43616.693055555559</v>
      </c>
      <c r="J2065">
        <v>1.1174999999999999</v>
      </c>
      <c r="K2065">
        <v>0</v>
      </c>
      <c r="M2065">
        <v>-1.24</v>
      </c>
      <c r="N2065">
        <v>1.56</v>
      </c>
      <c r="O2065">
        <v>1110</v>
      </c>
      <c r="P2065" t="s">
        <v>766</v>
      </c>
      <c r="Q2065">
        <v>830</v>
      </c>
      <c r="R2065" t="s">
        <v>96</v>
      </c>
    </row>
    <row r="2066" spans="1:18">
      <c r="A2066" s="542">
        <v>2066</v>
      </c>
      <c r="B2066" s="403">
        <v>43614.630555555559</v>
      </c>
      <c r="C2066" t="s">
        <v>96</v>
      </c>
      <c r="D2066">
        <v>0.03</v>
      </c>
      <c r="E2066" t="s">
        <v>257</v>
      </c>
      <c r="F2066">
        <v>1.1146</v>
      </c>
      <c r="I2066" s="403">
        <v>43616.693055555559</v>
      </c>
      <c r="J2066">
        <v>1.1174999999999999</v>
      </c>
      <c r="K2066">
        <v>0</v>
      </c>
      <c r="M2066">
        <v>-1.49</v>
      </c>
      <c r="N2066">
        <v>7.21</v>
      </c>
      <c r="O2066">
        <v>1110</v>
      </c>
      <c r="P2066" t="s">
        <v>767</v>
      </c>
      <c r="Q2066">
        <v>830</v>
      </c>
      <c r="R2066" t="s">
        <v>96</v>
      </c>
    </row>
    <row r="2067" spans="1:18">
      <c r="A2067" s="542">
        <v>2068</v>
      </c>
      <c r="B2067" s="403">
        <v>43614.716666666667</v>
      </c>
      <c r="C2067" t="s">
        <v>96</v>
      </c>
      <c r="D2067">
        <v>0.04</v>
      </c>
      <c r="E2067" t="s">
        <v>257</v>
      </c>
      <c r="F2067">
        <v>1.113</v>
      </c>
      <c r="I2067" s="403">
        <v>43616.693055555559</v>
      </c>
      <c r="J2067">
        <v>1.1174999999999999</v>
      </c>
      <c r="K2067">
        <v>0</v>
      </c>
      <c r="M2067">
        <v>-1.99</v>
      </c>
      <c r="N2067">
        <v>16.010000000000002</v>
      </c>
      <c r="O2067">
        <v>1110</v>
      </c>
      <c r="P2067" t="s">
        <v>768</v>
      </c>
      <c r="Q2067">
        <v>830</v>
      </c>
      <c r="R2067" t="s">
        <v>96</v>
      </c>
    </row>
    <row r="2068" spans="1:18">
      <c r="A2068" s="542">
        <v>2065</v>
      </c>
      <c r="B2068" s="403">
        <v>43613.967361111114</v>
      </c>
      <c r="C2068" t="s">
        <v>97</v>
      </c>
      <c r="D2068">
        <v>0.01</v>
      </c>
      <c r="E2068" t="s">
        <v>257</v>
      </c>
      <c r="F2068">
        <v>1.1162000000000001</v>
      </c>
      <c r="I2068" s="403">
        <v>43614.550694444442</v>
      </c>
      <c r="J2068">
        <v>1.115</v>
      </c>
      <c r="K2068">
        <v>0</v>
      </c>
      <c r="M2068">
        <v>0.02</v>
      </c>
      <c r="N2068">
        <v>1.22</v>
      </c>
      <c r="O2068">
        <v>1110</v>
      </c>
      <c r="P2068" t="s">
        <v>567</v>
      </c>
      <c r="Q2068">
        <v>831</v>
      </c>
      <c r="R2068" t="s">
        <v>97</v>
      </c>
    </row>
    <row r="2069" spans="1:18">
      <c r="A2069" s="542">
        <v>2067</v>
      </c>
      <c r="B2069" s="403">
        <v>43614.636805555558</v>
      </c>
      <c r="C2069" t="s">
        <v>97</v>
      </c>
      <c r="D2069">
        <v>0.01</v>
      </c>
      <c r="E2069" t="s">
        <v>257</v>
      </c>
      <c r="F2069">
        <v>1.1147</v>
      </c>
      <c r="I2069" s="403">
        <v>43614.709722222222</v>
      </c>
      <c r="J2069">
        <v>1.1134999999999999</v>
      </c>
      <c r="K2069">
        <v>0</v>
      </c>
      <c r="M2069">
        <v>0</v>
      </c>
      <c r="N2069">
        <v>1.2</v>
      </c>
      <c r="O2069">
        <v>1110</v>
      </c>
      <c r="P2069" t="s">
        <v>567</v>
      </c>
      <c r="Q2069">
        <v>832</v>
      </c>
      <c r="R2069" t="s">
        <v>97</v>
      </c>
    </row>
    <row r="2070" spans="1:18">
      <c r="A2070" s="542">
        <v>2069</v>
      </c>
      <c r="B2070" s="403">
        <v>43614.736805555556</v>
      </c>
      <c r="C2070" t="s">
        <v>97</v>
      </c>
      <c r="D2070">
        <v>0.01</v>
      </c>
      <c r="E2070" t="s">
        <v>257</v>
      </c>
      <c r="F2070">
        <v>1.1132</v>
      </c>
      <c r="I2070" s="403">
        <v>43615.648611111108</v>
      </c>
      <c r="J2070">
        <v>1.1121000000000001</v>
      </c>
      <c r="K2070">
        <v>0</v>
      </c>
      <c r="M2070">
        <v>0.05</v>
      </c>
      <c r="N2070">
        <v>1.1499999999999999</v>
      </c>
      <c r="O2070">
        <v>1110</v>
      </c>
      <c r="P2070" t="s">
        <v>567</v>
      </c>
      <c r="Q2070">
        <v>833</v>
      </c>
      <c r="R2070" t="s">
        <v>97</v>
      </c>
    </row>
    <row r="2071" spans="1:18">
      <c r="A2071" s="542">
        <v>2070</v>
      </c>
      <c r="B2071" s="403">
        <v>43615.706944444442</v>
      </c>
      <c r="C2071" t="s">
        <v>97</v>
      </c>
      <c r="D2071">
        <v>0.01</v>
      </c>
      <c r="E2071" t="s">
        <v>257</v>
      </c>
      <c r="F2071">
        <v>1.1127</v>
      </c>
      <c r="I2071" s="403">
        <v>43616.709722222222</v>
      </c>
      <c r="J2071">
        <v>1.1137999999999999</v>
      </c>
      <c r="K2071">
        <v>0</v>
      </c>
      <c r="M2071">
        <v>0.02</v>
      </c>
      <c r="N2071">
        <v>-1.08</v>
      </c>
      <c r="O2071">
        <v>1110</v>
      </c>
      <c r="P2071" t="s">
        <v>567</v>
      </c>
      <c r="Q2071">
        <v>834</v>
      </c>
      <c r="R2071" t="s">
        <v>97</v>
      </c>
    </row>
    <row r="2072" spans="1:18">
      <c r="A2072" s="542">
        <v>2071</v>
      </c>
      <c r="B2072" s="403">
        <v>43616.404166666667</v>
      </c>
      <c r="C2072" t="s">
        <v>97</v>
      </c>
      <c r="D2072">
        <v>0.01</v>
      </c>
      <c r="E2072" t="s">
        <v>257</v>
      </c>
      <c r="F2072">
        <v>1.1140000000000001</v>
      </c>
      <c r="I2072" s="403">
        <v>43616.709722222222</v>
      </c>
      <c r="J2072">
        <v>1.1137999999999999</v>
      </c>
      <c r="K2072">
        <v>0</v>
      </c>
      <c r="M2072">
        <v>0</v>
      </c>
      <c r="N2072">
        <v>0.2</v>
      </c>
      <c r="O2072">
        <v>1110</v>
      </c>
      <c r="P2072" t="s">
        <v>769</v>
      </c>
      <c r="Q2072">
        <v>834</v>
      </c>
      <c r="R2072" t="s">
        <v>97</v>
      </c>
    </row>
    <row r="2073" spans="1:18">
      <c r="A2073" s="542">
        <v>2072</v>
      </c>
      <c r="B2073" s="403">
        <v>43616.470138888886</v>
      </c>
      <c r="C2073" t="s">
        <v>97</v>
      </c>
      <c r="D2073">
        <v>0.01</v>
      </c>
      <c r="E2073" t="s">
        <v>257</v>
      </c>
      <c r="F2073">
        <v>1.1153999999999999</v>
      </c>
      <c r="I2073" s="403">
        <v>43616.709722222222</v>
      </c>
      <c r="J2073">
        <v>1.1137999999999999</v>
      </c>
      <c r="K2073">
        <v>0</v>
      </c>
      <c r="M2073">
        <v>0</v>
      </c>
      <c r="N2073">
        <v>1.6</v>
      </c>
      <c r="O2073">
        <v>1110</v>
      </c>
      <c r="P2073" t="s">
        <v>770</v>
      </c>
      <c r="Q2073">
        <v>834</v>
      </c>
      <c r="R2073" t="s">
        <v>97</v>
      </c>
    </row>
    <row r="2074" spans="1:18">
      <c r="A2074" s="542">
        <v>2073</v>
      </c>
      <c r="B2074" s="403">
        <v>43616.675694444442</v>
      </c>
      <c r="C2074" t="s">
        <v>97</v>
      </c>
      <c r="D2074">
        <v>0.02</v>
      </c>
      <c r="E2074" t="s">
        <v>257</v>
      </c>
      <c r="F2074">
        <v>1.1169</v>
      </c>
      <c r="I2074" s="403">
        <v>43616.709722222222</v>
      </c>
      <c r="J2074">
        <v>1.1137999999999999</v>
      </c>
      <c r="K2074">
        <v>0</v>
      </c>
      <c r="M2074">
        <v>0</v>
      </c>
      <c r="N2074">
        <v>6.2</v>
      </c>
      <c r="O2074">
        <v>1110</v>
      </c>
      <c r="P2074" t="s">
        <v>771</v>
      </c>
      <c r="Q2074">
        <v>834</v>
      </c>
      <c r="R2074" t="s">
        <v>97</v>
      </c>
    </row>
    <row r="2075" spans="1:18">
      <c r="A2075" s="542">
        <v>2074</v>
      </c>
      <c r="B2075" s="403">
        <v>43616.697916666664</v>
      </c>
      <c r="C2075" t="s">
        <v>96</v>
      </c>
      <c r="D2075">
        <v>0.01</v>
      </c>
      <c r="E2075" t="s">
        <v>257</v>
      </c>
      <c r="F2075">
        <v>1.1172</v>
      </c>
      <c r="I2075" s="403">
        <v>43616.837500000001</v>
      </c>
      <c r="J2075">
        <v>1.1172</v>
      </c>
      <c r="K2075">
        <v>0</v>
      </c>
      <c r="M2075">
        <v>0</v>
      </c>
      <c r="N2075">
        <v>0</v>
      </c>
      <c r="O2075">
        <v>1110</v>
      </c>
      <c r="P2075" t="s">
        <v>567</v>
      </c>
      <c r="Q2075">
        <v>835</v>
      </c>
      <c r="R2075" t="s">
        <v>96</v>
      </c>
    </row>
    <row r="2076" spans="1:18">
      <c r="A2076" s="542">
        <v>2075</v>
      </c>
      <c r="B2076" s="403">
        <v>43616.70416666667</v>
      </c>
      <c r="C2076" t="s">
        <v>96</v>
      </c>
      <c r="D2076">
        <v>0.01</v>
      </c>
      <c r="E2076" t="s">
        <v>257</v>
      </c>
      <c r="F2076">
        <v>1.1158999999999999</v>
      </c>
      <c r="I2076" s="403">
        <v>43616.837500000001</v>
      </c>
      <c r="J2076">
        <v>1.1172</v>
      </c>
      <c r="K2076">
        <v>0</v>
      </c>
      <c r="M2076">
        <v>0</v>
      </c>
      <c r="N2076">
        <v>1.3</v>
      </c>
      <c r="O2076">
        <v>1110</v>
      </c>
      <c r="P2076" t="s">
        <v>772</v>
      </c>
      <c r="Q2076">
        <v>835</v>
      </c>
      <c r="R2076" t="s">
        <v>96</v>
      </c>
    </row>
    <row r="2077" spans="1:18">
      <c r="A2077" s="542">
        <v>2076</v>
      </c>
      <c r="B2077" s="403">
        <v>43616.706944444442</v>
      </c>
      <c r="C2077" t="s">
        <v>96</v>
      </c>
      <c r="D2077">
        <v>0.01</v>
      </c>
      <c r="E2077" t="s">
        <v>257</v>
      </c>
      <c r="F2077">
        <v>1.1145</v>
      </c>
      <c r="I2077" s="403">
        <v>43616.837500000001</v>
      </c>
      <c r="J2077">
        <v>1.1172</v>
      </c>
      <c r="K2077">
        <v>0</v>
      </c>
      <c r="M2077">
        <v>0</v>
      </c>
      <c r="N2077">
        <v>2.7</v>
      </c>
      <c r="O2077">
        <v>1110</v>
      </c>
      <c r="P2077" t="s">
        <v>773</v>
      </c>
      <c r="Q2077">
        <v>835</v>
      </c>
      <c r="R2077" t="s">
        <v>96</v>
      </c>
    </row>
    <row r="2078" spans="1:18">
      <c r="A2078" s="542">
        <v>2077</v>
      </c>
      <c r="B2078" s="403">
        <v>43616.716666666667</v>
      </c>
      <c r="C2078" t="s">
        <v>97</v>
      </c>
      <c r="D2078">
        <v>0.01</v>
      </c>
      <c r="E2078" t="s">
        <v>257</v>
      </c>
      <c r="F2078">
        <v>1.1141000000000001</v>
      </c>
      <c r="I2078" s="403">
        <v>43621.861111111109</v>
      </c>
      <c r="J2078">
        <v>1.1222000000000001</v>
      </c>
      <c r="K2078">
        <v>0</v>
      </c>
      <c r="M2078">
        <v>0.06</v>
      </c>
      <c r="N2078">
        <v>-8.0399999999999991</v>
      </c>
      <c r="O2078">
        <v>1110</v>
      </c>
      <c r="P2078" t="s">
        <v>567</v>
      </c>
      <c r="Q2078">
        <v>836</v>
      </c>
      <c r="R2078" t="s">
        <v>97</v>
      </c>
    </row>
    <row r="2079" spans="1:18">
      <c r="A2079" s="542">
        <v>2078</v>
      </c>
      <c r="B2079" s="403">
        <v>43616.740277777775</v>
      </c>
      <c r="C2079" t="s">
        <v>97</v>
      </c>
      <c r="D2079">
        <v>0.01</v>
      </c>
      <c r="E2079" t="s">
        <v>257</v>
      </c>
      <c r="F2079">
        <v>1.1153999999999999</v>
      </c>
      <c r="I2079" s="403">
        <v>43621.861111111109</v>
      </c>
      <c r="J2079">
        <v>1.1222000000000001</v>
      </c>
      <c r="K2079">
        <v>0</v>
      </c>
      <c r="M2079">
        <v>0.06</v>
      </c>
      <c r="N2079">
        <v>-6.74</v>
      </c>
      <c r="O2079">
        <v>1110</v>
      </c>
      <c r="P2079" t="s">
        <v>777</v>
      </c>
      <c r="Q2079">
        <v>836</v>
      </c>
      <c r="R2079" t="s">
        <v>97</v>
      </c>
    </row>
    <row r="2080" spans="1:18">
      <c r="A2080" s="542">
        <v>2079</v>
      </c>
      <c r="B2080" s="403">
        <v>43616.824305555558</v>
      </c>
      <c r="C2080" t="s">
        <v>97</v>
      </c>
      <c r="D2080">
        <v>0.01</v>
      </c>
      <c r="E2080" t="s">
        <v>257</v>
      </c>
      <c r="F2080">
        <v>1.1167</v>
      </c>
      <c r="I2080" s="403">
        <v>43621.861111111109</v>
      </c>
      <c r="J2080">
        <v>1.1222000000000001</v>
      </c>
      <c r="K2080">
        <v>0</v>
      </c>
      <c r="M2080">
        <v>0.06</v>
      </c>
      <c r="N2080">
        <v>-5.44</v>
      </c>
      <c r="O2080">
        <v>1110</v>
      </c>
      <c r="P2080" t="s">
        <v>778</v>
      </c>
      <c r="Q2080">
        <v>836</v>
      </c>
      <c r="R2080" t="s">
        <v>97</v>
      </c>
    </row>
    <row r="2081" spans="1:18">
      <c r="A2081" s="542">
        <v>2080</v>
      </c>
      <c r="B2081" s="403">
        <v>43619.112500000003</v>
      </c>
      <c r="C2081" t="s">
        <v>97</v>
      </c>
      <c r="D2081">
        <v>0.02</v>
      </c>
      <c r="E2081" t="s">
        <v>257</v>
      </c>
      <c r="F2081">
        <v>1.1181000000000001</v>
      </c>
      <c r="I2081" s="403">
        <v>43621.861111111109</v>
      </c>
      <c r="J2081">
        <v>1.1222000000000001</v>
      </c>
      <c r="K2081">
        <v>0</v>
      </c>
      <c r="M2081">
        <v>0.06</v>
      </c>
      <c r="N2081">
        <v>-8.14</v>
      </c>
      <c r="O2081">
        <v>1110</v>
      </c>
      <c r="P2081" t="s">
        <v>779</v>
      </c>
      <c r="Q2081">
        <v>836</v>
      </c>
      <c r="R2081" t="s">
        <v>97</v>
      </c>
    </row>
    <row r="2082" spans="1:18">
      <c r="A2082" s="542">
        <v>2083</v>
      </c>
      <c r="B2082" s="403">
        <v>43619.601388888892</v>
      </c>
      <c r="C2082" t="s">
        <v>97</v>
      </c>
      <c r="D2082">
        <v>0.03</v>
      </c>
      <c r="E2082" t="s">
        <v>257</v>
      </c>
      <c r="F2082">
        <v>1.1196999999999999</v>
      </c>
      <c r="I2082" s="403">
        <v>43621.861111111109</v>
      </c>
      <c r="J2082">
        <v>1.1222000000000001</v>
      </c>
      <c r="K2082">
        <v>0</v>
      </c>
      <c r="M2082">
        <v>0.1</v>
      </c>
      <c r="N2082">
        <v>-7.4</v>
      </c>
      <c r="O2082">
        <v>1110</v>
      </c>
      <c r="P2082" t="s">
        <v>780</v>
      </c>
      <c r="Q2082">
        <v>836</v>
      </c>
      <c r="R2082" t="s">
        <v>97</v>
      </c>
    </row>
    <row r="2083" spans="1:18">
      <c r="A2083" s="542">
        <v>2086</v>
      </c>
      <c r="B2083" s="403">
        <v>43619.758333333331</v>
      </c>
      <c r="C2083" t="s">
        <v>97</v>
      </c>
      <c r="D2083">
        <v>0.04</v>
      </c>
      <c r="E2083" t="s">
        <v>257</v>
      </c>
      <c r="F2083">
        <v>1.1214</v>
      </c>
      <c r="I2083" s="403">
        <v>43621.861111111109</v>
      </c>
      <c r="J2083">
        <v>1.1222000000000001</v>
      </c>
      <c r="K2083">
        <v>0</v>
      </c>
      <c r="M2083">
        <v>0.12</v>
      </c>
      <c r="N2083">
        <v>-3.08</v>
      </c>
      <c r="O2083">
        <v>1110</v>
      </c>
      <c r="P2083" t="s">
        <v>781</v>
      </c>
      <c r="Q2083">
        <v>836</v>
      </c>
      <c r="R2083" t="s">
        <v>97</v>
      </c>
    </row>
    <row r="2084" spans="1:18">
      <c r="A2084" s="542">
        <v>2087</v>
      </c>
      <c r="B2084" s="403">
        <v>43619.815972222219</v>
      </c>
      <c r="C2084" t="s">
        <v>97</v>
      </c>
      <c r="D2084">
        <v>0.06</v>
      </c>
      <c r="E2084" t="s">
        <v>257</v>
      </c>
      <c r="F2084">
        <v>1.1233</v>
      </c>
      <c r="I2084" s="403">
        <v>43621.861111111109</v>
      </c>
      <c r="J2084">
        <v>1.1222000000000001</v>
      </c>
      <c r="K2084">
        <v>0</v>
      </c>
      <c r="M2084">
        <v>0.18</v>
      </c>
      <c r="N2084">
        <v>6.78</v>
      </c>
      <c r="O2084">
        <v>1110</v>
      </c>
      <c r="P2084" t="s">
        <v>782</v>
      </c>
      <c r="Q2084">
        <v>836</v>
      </c>
      <c r="R2084" t="s">
        <v>97</v>
      </c>
    </row>
    <row r="2085" spans="1:18">
      <c r="A2085" s="542">
        <v>2089</v>
      </c>
      <c r="B2085" s="403">
        <v>43619.874305555553</v>
      </c>
      <c r="C2085" t="s">
        <v>97</v>
      </c>
      <c r="D2085">
        <v>0.09</v>
      </c>
      <c r="E2085" t="s">
        <v>257</v>
      </c>
      <c r="F2085">
        <v>1.1255999999999999</v>
      </c>
      <c r="I2085" s="403">
        <v>43621.861111111109</v>
      </c>
      <c r="J2085">
        <v>1.1222000000000001</v>
      </c>
      <c r="K2085">
        <v>0</v>
      </c>
      <c r="M2085">
        <v>0.28000000000000003</v>
      </c>
      <c r="N2085">
        <v>30.88</v>
      </c>
      <c r="O2085">
        <v>1110</v>
      </c>
      <c r="P2085" t="s">
        <v>783</v>
      </c>
      <c r="Q2085">
        <v>836</v>
      </c>
      <c r="R2085" t="s">
        <v>97</v>
      </c>
    </row>
    <row r="2086" spans="1:18">
      <c r="A2086" s="542">
        <v>2096</v>
      </c>
      <c r="B2086" s="403">
        <v>43621.45</v>
      </c>
      <c r="C2086" t="s">
        <v>97</v>
      </c>
      <c r="D2086">
        <v>0.13</v>
      </c>
      <c r="E2086" t="s">
        <v>257</v>
      </c>
      <c r="F2086">
        <v>1.1281000000000001</v>
      </c>
      <c r="I2086" s="403">
        <v>43621.861111111109</v>
      </c>
      <c r="J2086">
        <v>1.1222000000000001</v>
      </c>
      <c r="K2086">
        <v>0</v>
      </c>
      <c r="M2086">
        <v>0</v>
      </c>
      <c r="N2086">
        <v>76.7</v>
      </c>
      <c r="O2086">
        <v>1110</v>
      </c>
      <c r="P2086" t="s">
        <v>784</v>
      </c>
      <c r="Q2086">
        <v>836</v>
      </c>
      <c r="R2086" t="s">
        <v>97</v>
      </c>
    </row>
    <row r="2087" spans="1:18">
      <c r="A2087" s="542">
        <v>2081</v>
      </c>
      <c r="B2087" s="403">
        <v>43619.365972222222</v>
      </c>
      <c r="C2087" t="s">
        <v>96</v>
      </c>
      <c r="D2087">
        <v>0.01</v>
      </c>
      <c r="E2087" t="s">
        <v>257</v>
      </c>
      <c r="F2087">
        <v>1.1163000000000001</v>
      </c>
      <c r="I2087" s="403">
        <v>43619.445138888892</v>
      </c>
      <c r="J2087">
        <v>1.1174999999999999</v>
      </c>
      <c r="K2087">
        <v>0</v>
      </c>
      <c r="M2087">
        <v>0</v>
      </c>
      <c r="N2087">
        <v>1.2</v>
      </c>
      <c r="O2087">
        <v>1110</v>
      </c>
      <c r="P2087" t="s">
        <v>567</v>
      </c>
      <c r="Q2087">
        <v>837</v>
      </c>
      <c r="R2087" t="s">
        <v>96</v>
      </c>
    </row>
    <row r="2088" spans="1:18">
      <c r="A2088" s="542">
        <v>2082</v>
      </c>
      <c r="B2088" s="403">
        <v>43619.581944444442</v>
      </c>
      <c r="C2088" t="s">
        <v>96</v>
      </c>
      <c r="D2088">
        <v>0.01</v>
      </c>
      <c r="E2088" t="s">
        <v>257</v>
      </c>
      <c r="F2088">
        <v>1.1181000000000001</v>
      </c>
      <c r="I2088" s="403">
        <v>43619.597916666666</v>
      </c>
      <c r="J2088">
        <v>1.1193</v>
      </c>
      <c r="K2088">
        <v>0</v>
      </c>
      <c r="M2088">
        <v>0</v>
      </c>
      <c r="N2088">
        <v>1.2</v>
      </c>
      <c r="O2088">
        <v>1110</v>
      </c>
      <c r="P2088" t="s">
        <v>567</v>
      </c>
      <c r="Q2088">
        <v>838</v>
      </c>
      <c r="R2088" t="s">
        <v>96</v>
      </c>
    </row>
    <row r="2089" spans="1:18">
      <c r="A2089" s="542">
        <v>2084</v>
      </c>
      <c r="B2089" s="403">
        <v>43619.629166666666</v>
      </c>
      <c r="C2089" t="s">
        <v>96</v>
      </c>
      <c r="D2089">
        <v>0.01</v>
      </c>
      <c r="E2089" t="s">
        <v>257</v>
      </c>
      <c r="F2089">
        <v>1.1188</v>
      </c>
      <c r="I2089" s="403">
        <v>43619.65347222222</v>
      </c>
      <c r="J2089">
        <v>1.1198999999999999</v>
      </c>
      <c r="K2089">
        <v>0</v>
      </c>
      <c r="M2089">
        <v>0</v>
      </c>
      <c r="N2089">
        <v>1.1000000000000001</v>
      </c>
      <c r="O2089">
        <v>1110</v>
      </c>
      <c r="P2089" t="s">
        <v>579</v>
      </c>
      <c r="Q2089">
        <v>839</v>
      </c>
      <c r="R2089" t="s">
        <v>96</v>
      </c>
    </row>
    <row r="2090" spans="1:18">
      <c r="A2090" s="542">
        <v>2085</v>
      </c>
      <c r="B2090" s="403">
        <v>43619.698611111111</v>
      </c>
      <c r="C2090" t="s">
        <v>96</v>
      </c>
      <c r="D2090">
        <v>0.01</v>
      </c>
      <c r="E2090" t="s">
        <v>257</v>
      </c>
      <c r="F2090">
        <v>1.1201000000000001</v>
      </c>
      <c r="I2090" s="403">
        <v>43619.756249999999</v>
      </c>
      <c r="J2090">
        <v>1.1213</v>
      </c>
      <c r="K2090">
        <v>0</v>
      </c>
      <c r="M2090">
        <v>0</v>
      </c>
      <c r="N2090">
        <v>1.2</v>
      </c>
      <c r="O2090">
        <v>1110</v>
      </c>
      <c r="P2090" t="s">
        <v>567</v>
      </c>
      <c r="Q2090">
        <v>840</v>
      </c>
      <c r="R2090" t="s">
        <v>96</v>
      </c>
    </row>
    <row r="2091" spans="1:18">
      <c r="A2091" s="542">
        <v>2088</v>
      </c>
      <c r="B2091" s="403">
        <v>43619.834027777775</v>
      </c>
      <c r="C2091" t="s">
        <v>96</v>
      </c>
      <c r="D2091">
        <v>0.01</v>
      </c>
      <c r="E2091" t="s">
        <v>257</v>
      </c>
      <c r="F2091">
        <v>1.1241000000000001</v>
      </c>
      <c r="I2091" s="403">
        <v>43619.873611111114</v>
      </c>
      <c r="J2091">
        <v>1.1253</v>
      </c>
      <c r="K2091">
        <v>0</v>
      </c>
      <c r="M2091">
        <v>0</v>
      </c>
      <c r="N2091">
        <v>1.2</v>
      </c>
      <c r="O2091">
        <v>1110</v>
      </c>
      <c r="P2091" t="s">
        <v>567</v>
      </c>
      <c r="Q2091">
        <v>841</v>
      </c>
      <c r="R2091" t="s">
        <v>96</v>
      </c>
    </row>
    <row r="2092" spans="1:18">
      <c r="A2092" s="542">
        <v>2090</v>
      </c>
      <c r="B2092" s="403">
        <v>43619.905555555553</v>
      </c>
      <c r="C2092" t="s">
        <v>96</v>
      </c>
      <c r="D2092">
        <v>0.01</v>
      </c>
      <c r="E2092" t="s">
        <v>257</v>
      </c>
      <c r="F2092">
        <v>1.1251</v>
      </c>
      <c r="I2092" s="403">
        <v>43620.367361111108</v>
      </c>
      <c r="J2092">
        <v>1.1264000000000001</v>
      </c>
      <c r="K2092">
        <v>0</v>
      </c>
      <c r="M2092">
        <v>-0.12</v>
      </c>
      <c r="N2092">
        <v>1.18</v>
      </c>
      <c r="O2092">
        <v>1110</v>
      </c>
      <c r="P2092" t="s">
        <v>567</v>
      </c>
      <c r="Q2092">
        <v>842</v>
      </c>
      <c r="R2092" t="s">
        <v>96</v>
      </c>
    </row>
    <row r="2093" spans="1:18">
      <c r="A2093" s="542">
        <v>2091</v>
      </c>
      <c r="B2093" s="403">
        <v>43620.587500000001</v>
      </c>
      <c r="C2093" t="s">
        <v>96</v>
      </c>
      <c r="D2093">
        <v>0.01</v>
      </c>
      <c r="E2093" t="s">
        <v>257</v>
      </c>
      <c r="F2093">
        <v>1.1247</v>
      </c>
      <c r="I2093" s="403">
        <v>43620.663194444445</v>
      </c>
      <c r="J2093">
        <v>1.1253</v>
      </c>
      <c r="K2093">
        <v>0</v>
      </c>
      <c r="M2093">
        <v>0</v>
      </c>
      <c r="N2093">
        <v>0.6</v>
      </c>
      <c r="O2093">
        <v>1110</v>
      </c>
      <c r="P2093" t="s">
        <v>567</v>
      </c>
      <c r="Q2093">
        <v>843</v>
      </c>
      <c r="R2093" t="s">
        <v>96</v>
      </c>
    </row>
    <row r="2094" spans="1:18">
      <c r="A2094" s="542">
        <v>2092</v>
      </c>
      <c r="B2094" s="403">
        <v>43620.594444444447</v>
      </c>
      <c r="C2094" t="s">
        <v>96</v>
      </c>
      <c r="D2094">
        <v>0.01</v>
      </c>
      <c r="E2094" t="s">
        <v>257</v>
      </c>
      <c r="F2094">
        <v>1.1234999999999999</v>
      </c>
      <c r="I2094" s="403">
        <v>43620.663194444445</v>
      </c>
      <c r="J2094">
        <v>1.1253</v>
      </c>
      <c r="K2094">
        <v>0</v>
      </c>
      <c r="M2094">
        <v>0</v>
      </c>
      <c r="N2094">
        <v>1.8</v>
      </c>
      <c r="O2094">
        <v>1110</v>
      </c>
      <c r="P2094" t="s">
        <v>774</v>
      </c>
      <c r="Q2094">
        <v>843</v>
      </c>
      <c r="R2094" t="s">
        <v>96</v>
      </c>
    </row>
    <row r="2095" spans="1:18">
      <c r="A2095" s="542">
        <v>2093</v>
      </c>
      <c r="B2095" s="403">
        <v>43620.671527777777</v>
      </c>
      <c r="C2095" t="s">
        <v>96</v>
      </c>
      <c r="D2095">
        <v>0.01</v>
      </c>
      <c r="E2095" t="s">
        <v>257</v>
      </c>
      <c r="F2095">
        <v>1.1234</v>
      </c>
      <c r="I2095" s="403">
        <v>43620.675694444442</v>
      </c>
      <c r="J2095">
        <v>1.1246</v>
      </c>
      <c r="K2095">
        <v>0</v>
      </c>
      <c r="M2095">
        <v>0</v>
      </c>
      <c r="N2095">
        <v>1.2</v>
      </c>
      <c r="O2095">
        <v>1110</v>
      </c>
      <c r="P2095" t="s">
        <v>567</v>
      </c>
      <c r="Q2095">
        <v>844</v>
      </c>
      <c r="R2095" t="s">
        <v>96</v>
      </c>
    </row>
    <row r="2096" spans="1:18">
      <c r="A2096" s="542">
        <v>2094</v>
      </c>
      <c r="B2096" s="403">
        <v>43620.689583333333</v>
      </c>
      <c r="C2096" t="s">
        <v>96</v>
      </c>
      <c r="D2096">
        <v>0.01</v>
      </c>
      <c r="E2096" t="s">
        <v>257</v>
      </c>
      <c r="F2096">
        <v>1.1237999999999999</v>
      </c>
      <c r="I2096" s="403">
        <v>43620.802083333336</v>
      </c>
      <c r="J2096">
        <v>1.125</v>
      </c>
      <c r="K2096">
        <v>0</v>
      </c>
      <c r="M2096">
        <v>0</v>
      </c>
      <c r="N2096">
        <v>1.2</v>
      </c>
      <c r="O2096">
        <v>1110</v>
      </c>
      <c r="P2096" t="s">
        <v>567</v>
      </c>
      <c r="Q2096">
        <v>845</v>
      </c>
      <c r="R2096" t="s">
        <v>96</v>
      </c>
    </row>
    <row r="2097" spans="1:18">
      <c r="A2097" s="542">
        <v>2095</v>
      </c>
      <c r="B2097" s="403">
        <v>43620.847222222219</v>
      </c>
      <c r="C2097" t="s">
        <v>96</v>
      </c>
      <c r="D2097">
        <v>0.01</v>
      </c>
      <c r="E2097" t="s">
        <v>257</v>
      </c>
      <c r="F2097">
        <v>1.1261000000000001</v>
      </c>
      <c r="I2097" s="403">
        <v>43621.432638888888</v>
      </c>
      <c r="J2097">
        <v>1.1274</v>
      </c>
      <c r="K2097">
        <v>0</v>
      </c>
      <c r="M2097">
        <v>-0.12</v>
      </c>
      <c r="N2097">
        <v>1.18</v>
      </c>
      <c r="O2097">
        <v>1110</v>
      </c>
      <c r="P2097" t="s">
        <v>567</v>
      </c>
      <c r="Q2097">
        <v>846</v>
      </c>
      <c r="R2097" t="s">
        <v>96</v>
      </c>
    </row>
    <row r="2098" spans="1:18">
      <c r="A2098" s="542">
        <v>2097</v>
      </c>
      <c r="B2098" s="403">
        <v>43621.484027777777</v>
      </c>
      <c r="C2098" t="s">
        <v>96</v>
      </c>
      <c r="D2098">
        <v>0.01</v>
      </c>
      <c r="E2098" t="s">
        <v>257</v>
      </c>
      <c r="F2098">
        <v>1.1281000000000001</v>
      </c>
      <c r="I2098" s="403">
        <v>43621.597916666666</v>
      </c>
      <c r="J2098">
        <v>1.1282000000000001</v>
      </c>
      <c r="K2098">
        <v>0</v>
      </c>
      <c r="M2098">
        <v>0</v>
      </c>
      <c r="N2098">
        <v>0.1</v>
      </c>
      <c r="O2098">
        <v>1110</v>
      </c>
      <c r="P2098" t="s">
        <v>567</v>
      </c>
      <c r="Q2098">
        <v>847</v>
      </c>
      <c r="R2098" t="s">
        <v>96</v>
      </c>
    </row>
    <row r="2099" spans="1:18">
      <c r="A2099" s="542">
        <v>2098</v>
      </c>
      <c r="B2099" s="403">
        <v>43621.531944444447</v>
      </c>
      <c r="C2099" t="s">
        <v>96</v>
      </c>
      <c r="D2099">
        <v>0.01</v>
      </c>
      <c r="E2099" t="s">
        <v>257</v>
      </c>
      <c r="F2099">
        <v>1.1269</v>
      </c>
      <c r="I2099" s="403">
        <v>43621.597916666666</v>
      </c>
      <c r="J2099">
        <v>1.1282000000000001</v>
      </c>
      <c r="K2099">
        <v>0</v>
      </c>
      <c r="M2099">
        <v>0</v>
      </c>
      <c r="N2099">
        <v>1.3</v>
      </c>
      <c r="O2099">
        <v>1110</v>
      </c>
      <c r="P2099" t="s">
        <v>775</v>
      </c>
      <c r="Q2099">
        <v>847</v>
      </c>
      <c r="R2099" t="s">
        <v>96</v>
      </c>
    </row>
    <row r="2100" spans="1:18">
      <c r="A2100" s="542">
        <v>2099</v>
      </c>
      <c r="B2100" s="403">
        <v>43621.575694444444</v>
      </c>
      <c r="C2100" t="s">
        <v>96</v>
      </c>
      <c r="D2100">
        <v>0.01</v>
      </c>
      <c r="E2100" t="s">
        <v>257</v>
      </c>
      <c r="F2100">
        <v>1.1255999999999999</v>
      </c>
      <c r="I2100" s="403">
        <v>43621.597916666666</v>
      </c>
      <c r="J2100">
        <v>1.1282000000000001</v>
      </c>
      <c r="K2100">
        <v>0</v>
      </c>
      <c r="M2100">
        <v>0</v>
      </c>
      <c r="N2100">
        <v>2.6</v>
      </c>
      <c r="O2100">
        <v>1110</v>
      </c>
      <c r="P2100" t="s">
        <v>776</v>
      </c>
      <c r="Q2100">
        <v>847</v>
      </c>
      <c r="R2100" t="s">
        <v>96</v>
      </c>
    </row>
    <row r="2101" spans="1:18">
      <c r="A2101" s="542">
        <v>2100</v>
      </c>
      <c r="B2101" s="403">
        <v>43621.622916666667</v>
      </c>
      <c r="C2101" t="s">
        <v>96</v>
      </c>
      <c r="D2101">
        <v>0.01</v>
      </c>
      <c r="E2101" t="s">
        <v>257</v>
      </c>
      <c r="F2101">
        <v>1.1289</v>
      </c>
      <c r="I2101" s="403">
        <v>43622.60833333333</v>
      </c>
      <c r="J2101">
        <v>1.1272</v>
      </c>
      <c r="K2101">
        <v>0</v>
      </c>
      <c r="M2101">
        <v>-0.37</v>
      </c>
      <c r="N2101">
        <v>-2.0699999999999998</v>
      </c>
      <c r="O2101">
        <v>1110</v>
      </c>
      <c r="P2101" t="s">
        <v>567</v>
      </c>
      <c r="Q2101">
        <v>848</v>
      </c>
      <c r="R2101" t="s">
        <v>96</v>
      </c>
    </row>
    <row r="2102" spans="1:18">
      <c r="A2102" s="542">
        <v>2101</v>
      </c>
      <c r="B2102" s="403">
        <v>43621.645138888889</v>
      </c>
      <c r="C2102" t="s">
        <v>96</v>
      </c>
      <c r="D2102">
        <v>0.01</v>
      </c>
      <c r="E2102" t="s">
        <v>257</v>
      </c>
      <c r="F2102">
        <v>1.1276999999999999</v>
      </c>
      <c r="I2102" s="403">
        <v>43622.60833333333</v>
      </c>
      <c r="J2102">
        <v>1.1272</v>
      </c>
      <c r="K2102">
        <v>0</v>
      </c>
      <c r="M2102">
        <v>-0.37</v>
      </c>
      <c r="N2102">
        <v>-0.87</v>
      </c>
      <c r="O2102">
        <v>1110</v>
      </c>
      <c r="P2102" t="s">
        <v>786</v>
      </c>
      <c r="Q2102">
        <v>848</v>
      </c>
      <c r="R2102" t="s">
        <v>96</v>
      </c>
    </row>
    <row r="2103" spans="1:18">
      <c r="A2103" s="542">
        <v>2102</v>
      </c>
      <c r="B2103" s="403">
        <v>43621.671527777777</v>
      </c>
      <c r="C2103" t="s">
        <v>96</v>
      </c>
      <c r="D2103">
        <v>0.01</v>
      </c>
      <c r="E2103" t="s">
        <v>257</v>
      </c>
      <c r="F2103">
        <v>1.1263000000000001</v>
      </c>
      <c r="I2103" s="403">
        <v>43622.60833333333</v>
      </c>
      <c r="J2103">
        <v>1.1272</v>
      </c>
      <c r="K2103">
        <v>0</v>
      </c>
      <c r="M2103">
        <v>-0.37</v>
      </c>
      <c r="N2103">
        <v>0.53</v>
      </c>
      <c r="O2103">
        <v>1110</v>
      </c>
      <c r="P2103" t="s">
        <v>787</v>
      </c>
      <c r="Q2103">
        <v>848</v>
      </c>
      <c r="R2103" t="s">
        <v>96</v>
      </c>
    </row>
    <row r="2104" spans="1:18">
      <c r="A2104" s="542">
        <v>2103</v>
      </c>
      <c r="B2104" s="403">
        <v>43621.728472222225</v>
      </c>
      <c r="C2104" t="s">
        <v>96</v>
      </c>
      <c r="D2104">
        <v>0.02</v>
      </c>
      <c r="E2104" t="s">
        <v>257</v>
      </c>
      <c r="F2104">
        <v>1.1249</v>
      </c>
      <c r="I2104" s="403">
        <v>43622.60833333333</v>
      </c>
      <c r="J2104">
        <v>1.1272</v>
      </c>
      <c r="K2104">
        <v>0</v>
      </c>
      <c r="M2104">
        <v>-0.74</v>
      </c>
      <c r="N2104">
        <v>3.86</v>
      </c>
      <c r="O2104">
        <v>1110</v>
      </c>
      <c r="P2104" t="s">
        <v>788</v>
      </c>
      <c r="Q2104">
        <v>848</v>
      </c>
      <c r="R2104" t="s">
        <v>96</v>
      </c>
    </row>
    <row r="2105" spans="1:18">
      <c r="A2105" s="542">
        <v>2104</v>
      </c>
      <c r="B2105" s="403">
        <v>43621.761111111111</v>
      </c>
      <c r="C2105" t="s">
        <v>96</v>
      </c>
      <c r="D2105">
        <v>0.03</v>
      </c>
      <c r="E2105" t="s">
        <v>257</v>
      </c>
      <c r="F2105">
        <v>1.1234</v>
      </c>
      <c r="I2105" s="403">
        <v>43622.60833333333</v>
      </c>
      <c r="J2105">
        <v>1.1272</v>
      </c>
      <c r="K2105">
        <v>0</v>
      </c>
      <c r="M2105">
        <v>-1.1200000000000001</v>
      </c>
      <c r="N2105">
        <v>10.28</v>
      </c>
      <c r="O2105">
        <v>1110</v>
      </c>
      <c r="P2105" t="s">
        <v>789</v>
      </c>
      <c r="Q2105">
        <v>848</v>
      </c>
      <c r="R2105" t="s">
        <v>96</v>
      </c>
    </row>
    <row r="2106" spans="1:18">
      <c r="A2106" s="542">
        <v>2105</v>
      </c>
      <c r="B2106" s="403">
        <v>43621.866666666669</v>
      </c>
      <c r="C2106" t="s">
        <v>97</v>
      </c>
      <c r="D2106">
        <v>0.01</v>
      </c>
      <c r="E2106" t="s">
        <v>257</v>
      </c>
      <c r="F2106">
        <v>1.1222000000000001</v>
      </c>
      <c r="I2106" s="403">
        <v>43622.572916666664</v>
      </c>
      <c r="J2106">
        <v>1.1204000000000001</v>
      </c>
      <c r="K2106">
        <v>0</v>
      </c>
      <c r="M2106">
        <v>0.05</v>
      </c>
      <c r="N2106">
        <v>1.85</v>
      </c>
      <c r="O2106">
        <v>1110</v>
      </c>
      <c r="P2106" t="s">
        <v>581</v>
      </c>
      <c r="Q2106">
        <v>849</v>
      </c>
      <c r="R2106" t="s">
        <v>97</v>
      </c>
    </row>
    <row r="2107" spans="1:18">
      <c r="A2107" s="542">
        <v>2106</v>
      </c>
      <c r="B2107" s="403">
        <v>43622.337500000001</v>
      </c>
      <c r="C2107" t="s">
        <v>97</v>
      </c>
      <c r="D2107">
        <v>0.01</v>
      </c>
      <c r="E2107" t="s">
        <v>257</v>
      </c>
      <c r="F2107">
        <v>1.1234999999999999</v>
      </c>
      <c r="I2107" s="403">
        <v>43622.572916666664</v>
      </c>
      <c r="J2107">
        <v>1.1204000000000001</v>
      </c>
      <c r="K2107">
        <v>0</v>
      </c>
      <c r="M2107">
        <v>0</v>
      </c>
      <c r="N2107">
        <v>3.1</v>
      </c>
      <c r="O2107">
        <v>1110</v>
      </c>
      <c r="P2107" t="s">
        <v>785</v>
      </c>
      <c r="Q2107">
        <v>849</v>
      </c>
      <c r="R2107" t="s">
        <v>97</v>
      </c>
    </row>
    <row r="2108" spans="1:18">
      <c r="A2108" s="542">
        <v>2107</v>
      </c>
      <c r="B2108" s="403">
        <v>43622.576388888891</v>
      </c>
      <c r="C2108" t="s">
        <v>97</v>
      </c>
      <c r="D2108">
        <v>0.01</v>
      </c>
      <c r="E2108" t="s">
        <v>257</v>
      </c>
      <c r="F2108">
        <v>1.1252</v>
      </c>
      <c r="I2108" s="403">
        <v>43622.631249999999</v>
      </c>
      <c r="J2108">
        <v>1.1269</v>
      </c>
      <c r="K2108">
        <v>0</v>
      </c>
      <c r="M2108">
        <v>0</v>
      </c>
      <c r="N2108">
        <v>-1.7</v>
      </c>
      <c r="O2108">
        <v>1110</v>
      </c>
      <c r="P2108" t="s">
        <v>567</v>
      </c>
      <c r="Q2108">
        <v>850</v>
      </c>
      <c r="R2108" t="s">
        <v>97</v>
      </c>
    </row>
    <row r="2109" spans="1:18">
      <c r="A2109" s="542">
        <v>2108</v>
      </c>
      <c r="B2109" s="403">
        <v>43622.579861111109</v>
      </c>
      <c r="C2109" t="s">
        <v>97</v>
      </c>
      <c r="D2109">
        <v>0.01</v>
      </c>
      <c r="E2109" t="s">
        <v>257</v>
      </c>
      <c r="F2109">
        <v>1.1264000000000001</v>
      </c>
      <c r="I2109" s="403">
        <v>43622.631249999999</v>
      </c>
      <c r="J2109">
        <v>1.1269</v>
      </c>
      <c r="K2109">
        <v>0</v>
      </c>
      <c r="M2109">
        <v>0</v>
      </c>
      <c r="N2109">
        <v>-0.5</v>
      </c>
      <c r="O2109">
        <v>1110</v>
      </c>
      <c r="P2109" t="s">
        <v>790</v>
      </c>
      <c r="Q2109">
        <v>850</v>
      </c>
      <c r="R2109" t="s">
        <v>97</v>
      </c>
    </row>
    <row r="2110" spans="1:18">
      <c r="A2110" s="542">
        <v>2109</v>
      </c>
      <c r="B2110" s="403">
        <v>43622.613194444442</v>
      </c>
      <c r="C2110" t="s">
        <v>97</v>
      </c>
      <c r="D2110">
        <v>0.01</v>
      </c>
      <c r="E2110" t="s">
        <v>257</v>
      </c>
      <c r="F2110">
        <v>1.129</v>
      </c>
      <c r="I2110" s="403">
        <v>43622.631249999999</v>
      </c>
      <c r="J2110">
        <v>1.1269</v>
      </c>
      <c r="K2110">
        <v>0</v>
      </c>
      <c r="M2110">
        <v>0</v>
      </c>
      <c r="N2110">
        <v>2.1</v>
      </c>
      <c r="O2110">
        <v>1110</v>
      </c>
      <c r="P2110" t="s">
        <v>791</v>
      </c>
      <c r="Q2110">
        <v>850</v>
      </c>
      <c r="R2110" t="s">
        <v>97</v>
      </c>
    </row>
    <row r="2111" spans="1:18">
      <c r="A2111" s="542">
        <v>2110</v>
      </c>
      <c r="B2111" s="403">
        <v>43622.618750000001</v>
      </c>
      <c r="C2111" t="s">
        <v>97</v>
      </c>
      <c r="D2111">
        <v>0.02</v>
      </c>
      <c r="E2111" t="s">
        <v>257</v>
      </c>
      <c r="F2111">
        <v>1.1304000000000001</v>
      </c>
      <c r="I2111" s="403">
        <v>43622.631249999999</v>
      </c>
      <c r="J2111">
        <v>1.1269</v>
      </c>
      <c r="K2111">
        <v>0</v>
      </c>
      <c r="M2111">
        <v>0</v>
      </c>
      <c r="N2111">
        <v>7</v>
      </c>
      <c r="O2111">
        <v>1110</v>
      </c>
      <c r="P2111" t="s">
        <v>792</v>
      </c>
      <c r="Q2111">
        <v>850</v>
      </c>
      <c r="R2111" t="s">
        <v>97</v>
      </c>
    </row>
    <row r="2112" spans="1:18">
      <c r="A2112" s="542">
        <v>2111</v>
      </c>
      <c r="B2112" s="403">
        <v>43622.629166666666</v>
      </c>
      <c r="C2112" t="s">
        <v>96</v>
      </c>
      <c r="D2112">
        <v>0.01</v>
      </c>
      <c r="E2112" t="s">
        <v>257</v>
      </c>
      <c r="F2112">
        <v>1.1288</v>
      </c>
      <c r="I2112" s="403">
        <v>43622.706250000003</v>
      </c>
      <c r="J2112">
        <v>1.1277999999999999</v>
      </c>
      <c r="K2112">
        <v>0</v>
      </c>
      <c r="M2112">
        <v>0</v>
      </c>
      <c r="N2112">
        <v>-1</v>
      </c>
      <c r="O2112">
        <v>1110</v>
      </c>
      <c r="P2112" t="s">
        <v>567</v>
      </c>
      <c r="Q2112">
        <v>851</v>
      </c>
      <c r="R2112" t="s">
        <v>96</v>
      </c>
    </row>
    <row r="2113" spans="1:18">
      <c r="A2113" s="542">
        <v>2112</v>
      </c>
      <c r="B2113" s="403">
        <v>43622.630555555559</v>
      </c>
      <c r="C2113" t="s">
        <v>96</v>
      </c>
      <c r="D2113">
        <v>0.01</v>
      </c>
      <c r="E2113" t="s">
        <v>257</v>
      </c>
      <c r="F2113">
        <v>1.1275999999999999</v>
      </c>
      <c r="I2113" s="403">
        <v>43622.706250000003</v>
      </c>
      <c r="J2113">
        <v>1.1277999999999999</v>
      </c>
      <c r="K2113">
        <v>0</v>
      </c>
      <c r="M2113">
        <v>0</v>
      </c>
      <c r="N2113">
        <v>0.2</v>
      </c>
      <c r="O2113">
        <v>1110</v>
      </c>
      <c r="P2113" t="s">
        <v>794</v>
      </c>
      <c r="Q2113">
        <v>851</v>
      </c>
      <c r="R2113" t="s">
        <v>96</v>
      </c>
    </row>
    <row r="2114" spans="1:18">
      <c r="A2114" s="542">
        <v>2115</v>
      </c>
      <c r="B2114" s="403">
        <v>43622.650694444441</v>
      </c>
      <c r="C2114" t="s">
        <v>96</v>
      </c>
      <c r="D2114">
        <v>0.01</v>
      </c>
      <c r="E2114" t="s">
        <v>257</v>
      </c>
      <c r="F2114">
        <v>1.1262000000000001</v>
      </c>
      <c r="I2114" s="403">
        <v>43622.706250000003</v>
      </c>
      <c r="J2114">
        <v>1.1277999999999999</v>
      </c>
      <c r="K2114">
        <v>0</v>
      </c>
      <c r="M2114">
        <v>0</v>
      </c>
      <c r="N2114">
        <v>1.6</v>
      </c>
      <c r="O2114">
        <v>1110</v>
      </c>
      <c r="P2114" t="s">
        <v>795</v>
      </c>
      <c r="Q2114">
        <v>851</v>
      </c>
      <c r="R2114" t="s">
        <v>96</v>
      </c>
    </row>
    <row r="2115" spans="1:18">
      <c r="A2115" s="542">
        <v>2116</v>
      </c>
      <c r="B2115" s="403">
        <v>43622.65902777778</v>
      </c>
      <c r="C2115" t="s">
        <v>96</v>
      </c>
      <c r="D2115">
        <v>0.02</v>
      </c>
      <c r="E2115" t="s">
        <v>257</v>
      </c>
      <c r="F2115">
        <v>1.1248</v>
      </c>
      <c r="I2115" s="403">
        <v>43622.706250000003</v>
      </c>
      <c r="J2115">
        <v>1.1277999999999999</v>
      </c>
      <c r="K2115">
        <v>0</v>
      </c>
      <c r="M2115">
        <v>0</v>
      </c>
      <c r="N2115">
        <v>6</v>
      </c>
      <c r="O2115">
        <v>1110</v>
      </c>
      <c r="P2115" t="s">
        <v>796</v>
      </c>
      <c r="Q2115">
        <v>851</v>
      </c>
      <c r="R2115" t="s">
        <v>96</v>
      </c>
    </row>
    <row r="2116" spans="1:18">
      <c r="A2116" s="542">
        <v>2113</v>
      </c>
      <c r="B2116" s="403">
        <v>43622.643055555556</v>
      </c>
      <c r="C2116" t="s">
        <v>97</v>
      </c>
      <c r="D2116">
        <v>0.01</v>
      </c>
      <c r="E2116" t="s">
        <v>257</v>
      </c>
      <c r="F2116">
        <v>1.1271</v>
      </c>
      <c r="I2116" s="403">
        <v>43622.650694444441</v>
      </c>
      <c r="J2116">
        <v>1.1265000000000001</v>
      </c>
      <c r="K2116">
        <v>0</v>
      </c>
      <c r="M2116">
        <v>0</v>
      </c>
      <c r="N2116">
        <v>0.6</v>
      </c>
      <c r="O2116">
        <v>1110</v>
      </c>
      <c r="P2116" t="s">
        <v>567</v>
      </c>
      <c r="Q2116">
        <v>852</v>
      </c>
      <c r="R2116" t="s">
        <v>97</v>
      </c>
    </row>
    <row r="2117" spans="1:18">
      <c r="A2117" s="542">
        <v>2114</v>
      </c>
      <c r="B2117" s="403">
        <v>43622.647916666669</v>
      </c>
      <c r="C2117" t="s">
        <v>97</v>
      </c>
      <c r="D2117">
        <v>0.01</v>
      </c>
      <c r="E2117" t="s">
        <v>257</v>
      </c>
      <c r="F2117">
        <v>1.1283000000000001</v>
      </c>
      <c r="I2117" s="403">
        <v>43622.650694444441</v>
      </c>
      <c r="J2117">
        <v>1.1265000000000001</v>
      </c>
      <c r="K2117">
        <v>0</v>
      </c>
      <c r="M2117">
        <v>0</v>
      </c>
      <c r="N2117">
        <v>1.8</v>
      </c>
      <c r="O2117">
        <v>1110</v>
      </c>
      <c r="P2117" t="s">
        <v>793</v>
      </c>
      <c r="Q2117">
        <v>852</v>
      </c>
      <c r="R2117" t="s">
        <v>97</v>
      </c>
    </row>
    <row r="2118" spans="1:18">
      <c r="A2118" s="542">
        <v>2117</v>
      </c>
      <c r="B2118" s="403">
        <v>43622.667361111111</v>
      </c>
      <c r="C2118" t="s">
        <v>97</v>
      </c>
      <c r="D2118">
        <v>0.01</v>
      </c>
      <c r="E2118" t="s">
        <v>257</v>
      </c>
      <c r="F2118">
        <v>1.1257999999999999</v>
      </c>
      <c r="I2118" s="403">
        <v>43623.227777777778</v>
      </c>
      <c r="J2118">
        <v>1.1268</v>
      </c>
      <c r="K2118">
        <v>0</v>
      </c>
      <c r="M2118">
        <v>0.02</v>
      </c>
      <c r="N2118">
        <v>-0.98</v>
      </c>
      <c r="O2118">
        <v>1110</v>
      </c>
      <c r="P2118" t="s">
        <v>567</v>
      </c>
      <c r="Q2118">
        <v>853</v>
      </c>
      <c r="R2118" t="s">
        <v>97</v>
      </c>
    </row>
    <row r="2119" spans="1:18">
      <c r="A2119" s="542">
        <v>2118</v>
      </c>
      <c r="B2119" s="403">
        <v>43622.680555555555</v>
      </c>
      <c r="C2119" t="s">
        <v>97</v>
      </c>
      <c r="D2119">
        <v>0.01</v>
      </c>
      <c r="E2119" t="s">
        <v>257</v>
      </c>
      <c r="F2119">
        <v>1.127</v>
      </c>
      <c r="I2119" s="403">
        <v>43623.227777777778</v>
      </c>
      <c r="J2119">
        <v>1.1268</v>
      </c>
      <c r="K2119">
        <v>0</v>
      </c>
      <c r="M2119">
        <v>0.02</v>
      </c>
      <c r="N2119">
        <v>0.22</v>
      </c>
      <c r="O2119">
        <v>1110</v>
      </c>
      <c r="P2119" t="s">
        <v>797</v>
      </c>
      <c r="Q2119">
        <v>853</v>
      </c>
      <c r="R2119" t="s">
        <v>97</v>
      </c>
    </row>
    <row r="2120" spans="1:18">
      <c r="A2120" s="542">
        <v>2119</v>
      </c>
      <c r="B2120" s="403">
        <v>43622.709027777775</v>
      </c>
      <c r="C2120" t="s">
        <v>97</v>
      </c>
      <c r="D2120">
        <v>0.01</v>
      </c>
      <c r="E2120" t="s">
        <v>257</v>
      </c>
      <c r="F2120">
        <v>1.1283000000000001</v>
      </c>
      <c r="I2120" s="403">
        <v>43623.227777777778</v>
      </c>
      <c r="J2120">
        <v>1.1268</v>
      </c>
      <c r="K2120">
        <v>0</v>
      </c>
      <c r="M2120">
        <v>0.02</v>
      </c>
      <c r="N2120">
        <v>1.52</v>
      </c>
      <c r="O2120">
        <v>1110</v>
      </c>
      <c r="P2120" t="s">
        <v>798</v>
      </c>
      <c r="Q2120">
        <v>853</v>
      </c>
      <c r="R2120" t="s">
        <v>97</v>
      </c>
    </row>
    <row r="2121" spans="1:18">
      <c r="A2121" s="542">
        <v>2121</v>
      </c>
      <c r="B2121" s="403">
        <v>43622.736805555556</v>
      </c>
      <c r="C2121" t="s">
        <v>97</v>
      </c>
      <c r="D2121">
        <v>0.02</v>
      </c>
      <c r="E2121" t="s">
        <v>257</v>
      </c>
      <c r="F2121">
        <v>1.1297999999999999</v>
      </c>
      <c r="I2121" s="403">
        <v>43623.227777777778</v>
      </c>
      <c r="J2121">
        <v>1.1268</v>
      </c>
      <c r="K2121">
        <v>0</v>
      </c>
      <c r="M2121">
        <v>0.03</v>
      </c>
      <c r="N2121">
        <v>6.03</v>
      </c>
      <c r="O2121">
        <v>1110</v>
      </c>
      <c r="P2121" t="s">
        <v>799</v>
      </c>
      <c r="Q2121">
        <v>853</v>
      </c>
      <c r="R2121" t="s">
        <v>97</v>
      </c>
    </row>
    <row r="2122" spans="1:18">
      <c r="A2122" s="542">
        <v>2120</v>
      </c>
      <c r="B2122" s="403">
        <v>43622.719444444447</v>
      </c>
      <c r="C2122" t="s">
        <v>96</v>
      </c>
      <c r="D2122">
        <v>0.01</v>
      </c>
      <c r="E2122" t="s">
        <v>257</v>
      </c>
      <c r="F2122">
        <v>1.1287</v>
      </c>
      <c r="I2122" s="403">
        <v>43622.738888888889</v>
      </c>
      <c r="J2122">
        <v>1.1298999999999999</v>
      </c>
      <c r="K2122">
        <v>0</v>
      </c>
      <c r="M2122">
        <v>0</v>
      </c>
      <c r="N2122">
        <v>1.2</v>
      </c>
      <c r="O2122">
        <v>1110</v>
      </c>
      <c r="P2122" t="s">
        <v>567</v>
      </c>
      <c r="Q2122">
        <v>854</v>
      </c>
      <c r="R2122" t="s">
        <v>96</v>
      </c>
    </row>
    <row r="2123" spans="1:18">
      <c r="A2123" s="542">
        <v>2122</v>
      </c>
      <c r="B2123" s="403">
        <v>43623.367361111108</v>
      </c>
      <c r="C2123" t="s">
        <v>96</v>
      </c>
      <c r="D2123">
        <v>0.01</v>
      </c>
      <c r="E2123" t="s">
        <v>257</v>
      </c>
      <c r="F2123">
        <v>1.1261000000000001</v>
      </c>
      <c r="I2123" s="403">
        <v>43623.593055555553</v>
      </c>
      <c r="J2123">
        <v>1.1273</v>
      </c>
      <c r="K2123">
        <v>0</v>
      </c>
      <c r="M2123">
        <v>0</v>
      </c>
      <c r="N2123">
        <v>1.2</v>
      </c>
      <c r="O2123">
        <v>1110</v>
      </c>
      <c r="P2123" t="s">
        <v>567</v>
      </c>
      <c r="Q2123">
        <v>855</v>
      </c>
      <c r="R2123" t="s">
        <v>96</v>
      </c>
    </row>
    <row r="2124" spans="1:18">
      <c r="A2124" s="542">
        <v>2123</v>
      </c>
      <c r="B2124" s="403">
        <v>43623.379166666666</v>
      </c>
      <c r="C2124" t="s">
        <v>97</v>
      </c>
      <c r="D2124">
        <v>0.01</v>
      </c>
      <c r="E2124" t="s">
        <v>257</v>
      </c>
      <c r="F2124">
        <v>1.1263000000000001</v>
      </c>
      <c r="I2124" s="403">
        <v>43626</v>
      </c>
      <c r="J2124">
        <v>1.1331</v>
      </c>
      <c r="K2124">
        <v>0</v>
      </c>
      <c r="M2124">
        <v>0.02</v>
      </c>
      <c r="N2124">
        <v>-6.78</v>
      </c>
      <c r="O2124">
        <v>1110</v>
      </c>
      <c r="P2124" t="s">
        <v>579</v>
      </c>
      <c r="Q2124">
        <v>856</v>
      </c>
      <c r="R2124" t="s">
        <v>97</v>
      </c>
    </row>
    <row r="2125" spans="1:18">
      <c r="A2125" s="542">
        <v>2125</v>
      </c>
      <c r="B2125" s="403">
        <v>43623.605555555558</v>
      </c>
      <c r="C2125" t="s">
        <v>97</v>
      </c>
      <c r="D2125">
        <v>0.02</v>
      </c>
      <c r="E2125" t="s">
        <v>257</v>
      </c>
      <c r="F2125">
        <v>1.1305000000000001</v>
      </c>
      <c r="I2125" s="403">
        <v>43626</v>
      </c>
      <c r="J2125">
        <v>1.1331</v>
      </c>
      <c r="K2125">
        <v>0</v>
      </c>
      <c r="M2125">
        <v>0.03</v>
      </c>
      <c r="N2125">
        <v>-5.17</v>
      </c>
      <c r="O2125">
        <v>1110</v>
      </c>
      <c r="P2125" t="s">
        <v>802</v>
      </c>
      <c r="Q2125">
        <v>856</v>
      </c>
      <c r="R2125" t="s">
        <v>97</v>
      </c>
    </row>
    <row r="2126" spans="1:18">
      <c r="A2126" s="542">
        <v>2126</v>
      </c>
      <c r="B2126" s="403">
        <v>43623.613194444442</v>
      </c>
      <c r="C2126" t="s">
        <v>97</v>
      </c>
      <c r="D2126">
        <v>0.03</v>
      </c>
      <c r="E2126" t="s">
        <v>257</v>
      </c>
      <c r="F2126">
        <v>1.1321000000000001</v>
      </c>
      <c r="I2126" s="403">
        <v>43626</v>
      </c>
      <c r="J2126">
        <v>1.1331</v>
      </c>
      <c r="K2126">
        <v>0</v>
      </c>
      <c r="M2126">
        <v>0.05</v>
      </c>
      <c r="N2126">
        <v>-2.95</v>
      </c>
      <c r="O2126">
        <v>1110</v>
      </c>
      <c r="P2126" t="s">
        <v>801</v>
      </c>
      <c r="Q2126">
        <v>856</v>
      </c>
      <c r="R2126" t="s">
        <v>97</v>
      </c>
    </row>
    <row r="2127" spans="1:18">
      <c r="A2127" s="542">
        <v>2128</v>
      </c>
      <c r="B2127" s="403">
        <v>43623.680555555555</v>
      </c>
      <c r="C2127" t="s">
        <v>97</v>
      </c>
      <c r="D2127">
        <v>0.04</v>
      </c>
      <c r="E2127" t="s">
        <v>257</v>
      </c>
      <c r="F2127">
        <v>1.1337999999999999</v>
      </c>
      <c r="I2127" s="403">
        <v>43626</v>
      </c>
      <c r="J2127">
        <v>1.1331</v>
      </c>
      <c r="K2127">
        <v>0</v>
      </c>
      <c r="M2127">
        <v>0.06</v>
      </c>
      <c r="N2127">
        <v>2.86</v>
      </c>
      <c r="O2127">
        <v>1110</v>
      </c>
      <c r="P2127" t="s">
        <v>800</v>
      </c>
      <c r="Q2127">
        <v>856</v>
      </c>
      <c r="R2127" t="s">
        <v>97</v>
      </c>
    </row>
    <row r="2128" spans="1:18">
      <c r="A2128" s="542">
        <v>2124</v>
      </c>
      <c r="B2128" s="403">
        <v>43623.603472222225</v>
      </c>
      <c r="C2128" t="s">
        <v>96</v>
      </c>
      <c r="D2128">
        <v>0.01</v>
      </c>
      <c r="E2128" t="s">
        <v>257</v>
      </c>
      <c r="F2128">
        <v>1.1272</v>
      </c>
      <c r="I2128" s="403">
        <v>43623.604166666664</v>
      </c>
      <c r="J2128">
        <v>1.1289</v>
      </c>
      <c r="K2128">
        <v>0</v>
      </c>
      <c r="M2128">
        <v>0</v>
      </c>
      <c r="N2128">
        <v>1.7</v>
      </c>
      <c r="O2128">
        <v>1110</v>
      </c>
      <c r="P2128" t="s">
        <v>581</v>
      </c>
      <c r="Q2128">
        <v>857</v>
      </c>
      <c r="R2128" t="s">
        <v>96</v>
      </c>
    </row>
    <row r="2129" spans="1:18">
      <c r="A2129" s="542">
        <v>2127</v>
      </c>
      <c r="B2129" s="403">
        <v>43623.623611111114</v>
      </c>
      <c r="C2129" t="s">
        <v>96</v>
      </c>
      <c r="D2129">
        <v>0.01</v>
      </c>
      <c r="E2129" t="s">
        <v>257</v>
      </c>
      <c r="F2129">
        <v>1.1314</v>
      </c>
      <c r="I2129" s="403">
        <v>43623.673611111109</v>
      </c>
      <c r="J2129">
        <v>1.1326000000000001</v>
      </c>
      <c r="K2129">
        <v>0</v>
      </c>
      <c r="M2129">
        <v>0</v>
      </c>
      <c r="N2129">
        <v>1.2</v>
      </c>
      <c r="O2129">
        <v>1110</v>
      </c>
      <c r="P2129" t="s">
        <v>567</v>
      </c>
      <c r="Q2129">
        <v>858</v>
      </c>
      <c r="R2129" t="s">
        <v>96</v>
      </c>
    </row>
    <row r="2130" spans="1:18">
      <c r="A2130" s="542">
        <v>2129</v>
      </c>
      <c r="B2130" s="403">
        <v>43623.706250000003</v>
      </c>
      <c r="C2130" t="s">
        <v>96</v>
      </c>
      <c r="D2130">
        <v>0.01</v>
      </c>
      <c r="E2130" t="s">
        <v>257</v>
      </c>
      <c r="F2130">
        <v>1.1337999999999999</v>
      </c>
      <c r="I2130" s="403">
        <v>43627.39166666667</v>
      </c>
      <c r="J2130">
        <v>1.133</v>
      </c>
      <c r="K2130">
        <v>0</v>
      </c>
      <c r="M2130">
        <v>-0.24</v>
      </c>
      <c r="N2130">
        <v>-1.04</v>
      </c>
      <c r="O2130">
        <v>1110</v>
      </c>
      <c r="P2130" t="s">
        <v>567</v>
      </c>
      <c r="Q2130">
        <v>859</v>
      </c>
      <c r="R2130" t="s">
        <v>96</v>
      </c>
    </row>
    <row r="2131" spans="1:18">
      <c r="A2131" s="542">
        <v>2130</v>
      </c>
      <c r="B2131" s="403">
        <v>43623.747916666667</v>
      </c>
      <c r="C2131" t="s">
        <v>96</v>
      </c>
      <c r="D2131">
        <v>0.01</v>
      </c>
      <c r="E2131" t="s">
        <v>257</v>
      </c>
      <c r="F2131">
        <v>1.1325000000000001</v>
      </c>
      <c r="I2131" s="403">
        <v>43627.39166666667</v>
      </c>
      <c r="J2131">
        <v>1.133</v>
      </c>
      <c r="K2131">
        <v>0</v>
      </c>
      <c r="M2131">
        <v>-0.24</v>
      </c>
      <c r="N2131">
        <v>0.26</v>
      </c>
      <c r="O2131">
        <v>1110</v>
      </c>
      <c r="P2131" t="s">
        <v>803</v>
      </c>
      <c r="Q2131">
        <v>859</v>
      </c>
      <c r="R2131" t="s">
        <v>96</v>
      </c>
    </row>
    <row r="2132" spans="1:18">
      <c r="A2132" s="542">
        <v>2132</v>
      </c>
      <c r="B2132" s="403">
        <v>43626.140277777777</v>
      </c>
      <c r="C2132" t="s">
        <v>96</v>
      </c>
      <c r="D2132">
        <v>0.01</v>
      </c>
      <c r="E2132" t="s">
        <v>257</v>
      </c>
      <c r="F2132">
        <v>1.1312</v>
      </c>
      <c r="I2132" s="403">
        <v>43627.39166666667</v>
      </c>
      <c r="J2132">
        <v>1.133</v>
      </c>
      <c r="K2132">
        <v>0</v>
      </c>
      <c r="M2132">
        <v>-0.12</v>
      </c>
      <c r="N2132">
        <v>1.68</v>
      </c>
      <c r="O2132">
        <v>1110</v>
      </c>
      <c r="P2132" t="s">
        <v>804</v>
      </c>
      <c r="Q2132">
        <v>859</v>
      </c>
      <c r="R2132" t="s">
        <v>96</v>
      </c>
    </row>
    <row r="2133" spans="1:18">
      <c r="A2133" s="542">
        <v>2133</v>
      </c>
      <c r="B2133" s="403">
        <v>43626.392361111109</v>
      </c>
      <c r="C2133" t="s">
        <v>96</v>
      </c>
      <c r="D2133">
        <v>0.02</v>
      </c>
      <c r="E2133" t="s">
        <v>257</v>
      </c>
      <c r="F2133">
        <v>1.1297999999999999</v>
      </c>
      <c r="I2133" s="403">
        <v>43627.39166666667</v>
      </c>
      <c r="J2133">
        <v>1.133</v>
      </c>
      <c r="K2133">
        <v>0</v>
      </c>
      <c r="M2133">
        <v>-0.25</v>
      </c>
      <c r="N2133">
        <v>6.15</v>
      </c>
      <c r="O2133">
        <v>1110</v>
      </c>
      <c r="P2133" t="s">
        <v>805</v>
      </c>
      <c r="Q2133">
        <v>859</v>
      </c>
      <c r="R2133" t="s">
        <v>96</v>
      </c>
    </row>
    <row r="2134" spans="1:18">
      <c r="A2134" s="542">
        <v>2131</v>
      </c>
      <c r="B2134" s="403">
        <v>43626.106944444444</v>
      </c>
      <c r="C2134" t="s">
        <v>97</v>
      </c>
      <c r="D2134">
        <v>0.01</v>
      </c>
      <c r="E2134" t="s">
        <v>257</v>
      </c>
      <c r="F2134">
        <v>1.1322000000000001</v>
      </c>
      <c r="I2134" s="403">
        <v>43626.260416666664</v>
      </c>
      <c r="J2134">
        <v>1.131</v>
      </c>
      <c r="K2134">
        <v>0</v>
      </c>
      <c r="M2134">
        <v>0</v>
      </c>
      <c r="N2134">
        <v>1.2</v>
      </c>
      <c r="O2134">
        <v>1110</v>
      </c>
      <c r="P2134" t="s">
        <v>567</v>
      </c>
      <c r="Q2134">
        <v>860</v>
      </c>
      <c r="R2134" t="s">
        <v>97</v>
      </c>
    </row>
    <row r="2135" spans="1:18">
      <c r="A2135" s="542">
        <v>2134</v>
      </c>
      <c r="B2135" s="403">
        <v>43626.634027777778</v>
      </c>
      <c r="C2135" t="s">
        <v>97</v>
      </c>
      <c r="D2135">
        <v>0.01</v>
      </c>
      <c r="E2135" t="s">
        <v>257</v>
      </c>
      <c r="F2135">
        <v>1.1315</v>
      </c>
      <c r="I2135" s="403">
        <v>43626.665277777778</v>
      </c>
      <c r="J2135">
        <v>1.1303000000000001</v>
      </c>
      <c r="K2135">
        <v>0</v>
      </c>
      <c r="M2135">
        <v>0</v>
      </c>
      <c r="N2135">
        <v>1.2</v>
      </c>
      <c r="O2135">
        <v>1110</v>
      </c>
      <c r="P2135" t="s">
        <v>567</v>
      </c>
      <c r="Q2135">
        <v>861</v>
      </c>
      <c r="R2135" t="s">
        <v>97</v>
      </c>
    </row>
    <row r="2136" spans="1:18">
      <c r="A2136" s="542">
        <v>2135</v>
      </c>
      <c r="B2136" s="403">
        <v>43626.706250000003</v>
      </c>
      <c r="C2136" t="s">
        <v>97</v>
      </c>
      <c r="D2136">
        <v>0.01</v>
      </c>
      <c r="E2136" t="s">
        <v>257</v>
      </c>
      <c r="F2136">
        <v>1.1315</v>
      </c>
      <c r="I2136" s="403">
        <v>43627.577777777777</v>
      </c>
      <c r="J2136">
        <v>1.131</v>
      </c>
      <c r="K2136">
        <v>0</v>
      </c>
      <c r="M2136">
        <v>0.02</v>
      </c>
      <c r="N2136">
        <v>0.52</v>
      </c>
      <c r="O2136">
        <v>1110</v>
      </c>
      <c r="P2136" t="s">
        <v>567</v>
      </c>
      <c r="Q2136">
        <v>862</v>
      </c>
      <c r="R2136" t="s">
        <v>97</v>
      </c>
    </row>
    <row r="2137" spans="1:18">
      <c r="A2137" s="542">
        <v>2136</v>
      </c>
      <c r="B2137" s="403">
        <v>43627.390972222223</v>
      </c>
      <c r="C2137" t="s">
        <v>97</v>
      </c>
      <c r="D2137">
        <v>0.01</v>
      </c>
      <c r="E2137" t="s">
        <v>257</v>
      </c>
      <c r="F2137">
        <v>1.1329</v>
      </c>
      <c r="I2137" s="403">
        <v>43627.577777777777</v>
      </c>
      <c r="J2137">
        <v>1.131</v>
      </c>
      <c r="K2137">
        <v>0</v>
      </c>
      <c r="M2137">
        <v>0</v>
      </c>
      <c r="N2137">
        <v>1.9</v>
      </c>
      <c r="O2137">
        <v>1110</v>
      </c>
      <c r="P2137" t="s">
        <v>806</v>
      </c>
      <c r="Q2137">
        <v>862</v>
      </c>
      <c r="R2137" t="s">
        <v>97</v>
      </c>
    </row>
    <row r="2138" spans="1:18">
      <c r="A2138" s="542">
        <v>2137</v>
      </c>
      <c r="B2138" s="403">
        <v>43627.443055555559</v>
      </c>
      <c r="C2138" t="s">
        <v>96</v>
      </c>
      <c r="D2138">
        <v>0.01</v>
      </c>
      <c r="E2138" t="s">
        <v>257</v>
      </c>
      <c r="F2138">
        <v>1.1316999999999999</v>
      </c>
      <c r="I2138" s="403">
        <v>43627.64166666667</v>
      </c>
      <c r="J2138">
        <v>1.1323000000000001</v>
      </c>
      <c r="K2138">
        <v>0</v>
      </c>
      <c r="M2138">
        <v>0</v>
      </c>
      <c r="N2138">
        <v>0.6</v>
      </c>
      <c r="O2138">
        <v>1110</v>
      </c>
      <c r="P2138" t="s">
        <v>567</v>
      </c>
      <c r="Q2138">
        <v>863</v>
      </c>
      <c r="R2138" t="s">
        <v>96</v>
      </c>
    </row>
    <row r="2139" spans="1:18">
      <c r="A2139" s="542">
        <v>2138</v>
      </c>
      <c r="B2139" s="403">
        <v>43627.605555555558</v>
      </c>
      <c r="C2139" t="s">
        <v>96</v>
      </c>
      <c r="D2139">
        <v>0.01</v>
      </c>
      <c r="E2139" t="s">
        <v>257</v>
      </c>
      <c r="F2139">
        <v>1.1304000000000001</v>
      </c>
      <c r="I2139" s="403">
        <v>43627.64166666667</v>
      </c>
      <c r="J2139">
        <v>1.1323000000000001</v>
      </c>
      <c r="K2139">
        <v>0</v>
      </c>
      <c r="M2139">
        <v>0</v>
      </c>
      <c r="N2139">
        <v>1.9</v>
      </c>
      <c r="O2139">
        <v>1110</v>
      </c>
      <c r="P2139" t="s">
        <v>807</v>
      </c>
      <c r="Q2139">
        <v>863</v>
      </c>
      <c r="R2139" t="s">
        <v>96</v>
      </c>
    </row>
    <row r="2140" spans="1:18">
      <c r="A2140" s="542">
        <v>2139</v>
      </c>
      <c r="B2140" s="403">
        <v>43627.607638888891</v>
      </c>
      <c r="C2140" t="s">
        <v>97</v>
      </c>
      <c r="D2140">
        <v>0.01</v>
      </c>
      <c r="E2140" t="s">
        <v>257</v>
      </c>
      <c r="F2140">
        <v>1.1307</v>
      </c>
      <c r="I2140" s="403">
        <v>43628.774305555555</v>
      </c>
      <c r="J2140">
        <v>1.1307</v>
      </c>
      <c r="K2140">
        <v>0</v>
      </c>
      <c r="M2140">
        <v>0.02</v>
      </c>
      <c r="N2140">
        <v>0.02</v>
      </c>
      <c r="O2140">
        <v>1110</v>
      </c>
      <c r="P2140" t="s">
        <v>567</v>
      </c>
      <c r="Q2140">
        <v>864</v>
      </c>
      <c r="R2140" t="s">
        <v>97</v>
      </c>
    </row>
    <row r="2141" spans="1:18">
      <c r="A2141" s="542">
        <v>2140</v>
      </c>
      <c r="B2141" s="403">
        <v>43627.621527777781</v>
      </c>
      <c r="C2141" t="s">
        <v>97</v>
      </c>
      <c r="D2141">
        <v>0.01</v>
      </c>
      <c r="E2141" t="s">
        <v>257</v>
      </c>
      <c r="F2141">
        <v>1.1319999999999999</v>
      </c>
      <c r="I2141" s="403">
        <v>43628.774305555555</v>
      </c>
      <c r="J2141">
        <v>1.1307</v>
      </c>
      <c r="K2141">
        <v>0</v>
      </c>
      <c r="M2141">
        <v>0.02</v>
      </c>
      <c r="N2141">
        <v>1.32</v>
      </c>
      <c r="O2141">
        <v>1110</v>
      </c>
      <c r="P2141" t="s">
        <v>808</v>
      </c>
      <c r="Q2141">
        <v>864</v>
      </c>
      <c r="R2141" t="s">
        <v>97</v>
      </c>
    </row>
    <row r="2142" spans="1:18">
      <c r="A2142" s="542">
        <v>2142</v>
      </c>
      <c r="B2142" s="403">
        <v>43627.818055555559</v>
      </c>
      <c r="C2142" t="s">
        <v>97</v>
      </c>
      <c r="D2142">
        <v>0.01</v>
      </c>
      <c r="E2142" t="s">
        <v>257</v>
      </c>
      <c r="F2142">
        <v>1.1333</v>
      </c>
      <c r="I2142" s="403">
        <v>43628.774305555555</v>
      </c>
      <c r="J2142">
        <v>1.1307</v>
      </c>
      <c r="K2142">
        <v>0</v>
      </c>
      <c r="M2142">
        <v>0.02</v>
      </c>
      <c r="N2142">
        <v>2.62</v>
      </c>
      <c r="O2142">
        <v>1110</v>
      </c>
      <c r="P2142" t="s">
        <v>809</v>
      </c>
      <c r="Q2142">
        <v>864</v>
      </c>
      <c r="R2142" t="s">
        <v>97</v>
      </c>
    </row>
    <row r="2143" spans="1:18">
      <c r="A2143" s="542">
        <v>2141</v>
      </c>
      <c r="B2143" s="403">
        <v>43627.646527777775</v>
      </c>
      <c r="C2143" t="s">
        <v>96</v>
      </c>
      <c r="D2143">
        <v>0.01</v>
      </c>
      <c r="E2143" t="s">
        <v>257</v>
      </c>
      <c r="F2143">
        <v>1.1321000000000001</v>
      </c>
      <c r="I2143" s="403">
        <v>43627.817361111112</v>
      </c>
      <c r="J2143">
        <v>1.1333</v>
      </c>
      <c r="K2143">
        <v>0</v>
      </c>
      <c r="M2143">
        <v>0</v>
      </c>
      <c r="N2143">
        <v>1.2</v>
      </c>
      <c r="O2143">
        <v>1110</v>
      </c>
      <c r="P2143" t="s">
        <v>567</v>
      </c>
      <c r="Q2143">
        <v>865</v>
      </c>
      <c r="R2143" t="s">
        <v>96</v>
      </c>
    </row>
    <row r="2144" spans="1:18">
      <c r="A2144" s="542">
        <v>2143</v>
      </c>
      <c r="B2144" s="403">
        <v>43628.456250000003</v>
      </c>
      <c r="C2144" t="s">
        <v>96</v>
      </c>
      <c r="D2144">
        <v>0.01</v>
      </c>
      <c r="E2144" t="s">
        <v>257</v>
      </c>
      <c r="F2144">
        <v>1.1336999999999999</v>
      </c>
      <c r="I2144" s="403">
        <v>43636.127083333333</v>
      </c>
      <c r="J2144">
        <v>1.1261000000000001</v>
      </c>
      <c r="K2144">
        <v>0</v>
      </c>
      <c r="M2144">
        <v>-1.22</v>
      </c>
      <c r="N2144">
        <v>-8.82</v>
      </c>
      <c r="O2144">
        <v>1110</v>
      </c>
      <c r="P2144" t="s">
        <v>567</v>
      </c>
      <c r="Q2144">
        <v>866</v>
      </c>
      <c r="R2144" t="s">
        <v>96</v>
      </c>
    </row>
    <row r="2145" spans="1:18">
      <c r="A2145" s="542">
        <v>2144</v>
      </c>
      <c r="B2145" s="403">
        <v>43628.519444444442</v>
      </c>
      <c r="C2145" t="s">
        <v>96</v>
      </c>
      <c r="D2145">
        <v>0.01</v>
      </c>
      <c r="E2145" t="s">
        <v>257</v>
      </c>
      <c r="F2145">
        <v>1.1324000000000001</v>
      </c>
      <c r="I2145" s="403">
        <v>43636.127083333333</v>
      </c>
      <c r="J2145">
        <v>1.1261000000000001</v>
      </c>
      <c r="K2145">
        <v>0</v>
      </c>
      <c r="M2145">
        <v>-1.22</v>
      </c>
      <c r="N2145">
        <v>-7.52</v>
      </c>
      <c r="O2145">
        <v>1110</v>
      </c>
      <c r="P2145" t="s">
        <v>812</v>
      </c>
      <c r="Q2145">
        <v>866</v>
      </c>
      <c r="R2145" t="s">
        <v>96</v>
      </c>
    </row>
    <row r="2146" spans="1:18">
      <c r="A2146" s="542">
        <v>2145</v>
      </c>
      <c r="B2146" s="403">
        <v>43628.629861111112</v>
      </c>
      <c r="C2146" t="s">
        <v>96</v>
      </c>
      <c r="D2146">
        <v>0.01</v>
      </c>
      <c r="E2146" t="s">
        <v>257</v>
      </c>
      <c r="F2146">
        <v>1.1311</v>
      </c>
      <c r="I2146" s="403">
        <v>43636.127083333333</v>
      </c>
      <c r="J2146">
        <v>1.1261000000000001</v>
      </c>
      <c r="K2146">
        <v>0</v>
      </c>
      <c r="M2146">
        <v>-1.22</v>
      </c>
      <c r="N2146">
        <v>-6.22</v>
      </c>
      <c r="O2146">
        <v>1110</v>
      </c>
      <c r="P2146" t="s">
        <v>813</v>
      </c>
      <c r="Q2146">
        <v>866</v>
      </c>
      <c r="R2146" t="s">
        <v>96</v>
      </c>
    </row>
    <row r="2147" spans="1:18">
      <c r="A2147" s="542">
        <v>2146</v>
      </c>
      <c r="B2147" s="403">
        <v>43628.78125</v>
      </c>
      <c r="C2147" t="s">
        <v>96</v>
      </c>
      <c r="D2147">
        <v>0.02</v>
      </c>
      <c r="E2147" t="s">
        <v>257</v>
      </c>
      <c r="F2147">
        <v>1.1293</v>
      </c>
      <c r="I2147" s="403">
        <v>43636.127083333333</v>
      </c>
      <c r="J2147">
        <v>1.1261000000000001</v>
      </c>
      <c r="K2147">
        <v>0</v>
      </c>
      <c r="M2147">
        <v>-2.48</v>
      </c>
      <c r="N2147">
        <v>-8.8800000000000008</v>
      </c>
      <c r="O2147">
        <v>1110</v>
      </c>
      <c r="P2147" t="s">
        <v>814</v>
      </c>
      <c r="Q2147">
        <v>866</v>
      </c>
      <c r="R2147" t="s">
        <v>96</v>
      </c>
    </row>
    <row r="2148" spans="1:18">
      <c r="A2148" s="542">
        <v>2148</v>
      </c>
      <c r="B2148" s="403">
        <v>43629.620833333334</v>
      </c>
      <c r="C2148" t="s">
        <v>96</v>
      </c>
      <c r="D2148">
        <v>0.03</v>
      </c>
      <c r="E2148" t="s">
        <v>257</v>
      </c>
      <c r="F2148">
        <v>1.1277999999999999</v>
      </c>
      <c r="I2148" s="403">
        <v>43636.127083333333</v>
      </c>
      <c r="J2148">
        <v>1.1261000000000001</v>
      </c>
      <c r="K2148">
        <v>0</v>
      </c>
      <c r="M2148">
        <v>-2.6</v>
      </c>
      <c r="N2148">
        <v>-7.7</v>
      </c>
      <c r="O2148">
        <v>1110</v>
      </c>
      <c r="P2148" t="s">
        <v>815</v>
      </c>
      <c r="Q2148">
        <v>866</v>
      </c>
      <c r="R2148" t="s">
        <v>96</v>
      </c>
    </row>
    <row r="2149" spans="1:18">
      <c r="A2149" s="542">
        <v>2150</v>
      </c>
      <c r="B2149" s="403">
        <v>43630.468055555553</v>
      </c>
      <c r="C2149" t="s">
        <v>96</v>
      </c>
      <c r="D2149">
        <v>0.04</v>
      </c>
      <c r="E2149" t="s">
        <v>257</v>
      </c>
      <c r="F2149">
        <v>1.1261000000000001</v>
      </c>
      <c r="I2149" s="403">
        <v>43636.127083333333</v>
      </c>
      <c r="J2149">
        <v>1.1261000000000001</v>
      </c>
      <c r="K2149">
        <v>0</v>
      </c>
      <c r="M2149">
        <v>-2.99</v>
      </c>
      <c r="N2149">
        <v>-2.99</v>
      </c>
      <c r="O2149">
        <v>1110</v>
      </c>
      <c r="P2149" t="s">
        <v>816</v>
      </c>
      <c r="Q2149">
        <v>866</v>
      </c>
      <c r="R2149" t="s">
        <v>96</v>
      </c>
    </row>
    <row r="2150" spans="1:18">
      <c r="A2150" s="542">
        <v>2151</v>
      </c>
      <c r="B2150" s="403">
        <v>43630.612500000003</v>
      </c>
      <c r="C2150" t="s">
        <v>96</v>
      </c>
      <c r="D2150">
        <v>0.06</v>
      </c>
      <c r="E2150" t="s">
        <v>257</v>
      </c>
      <c r="F2150">
        <v>1.1242000000000001</v>
      </c>
      <c r="I2150" s="403">
        <v>43636.127083333333</v>
      </c>
      <c r="J2150">
        <v>1.1261000000000001</v>
      </c>
      <c r="K2150">
        <v>0</v>
      </c>
      <c r="M2150">
        <v>-4.45</v>
      </c>
      <c r="N2150">
        <v>6.95</v>
      </c>
      <c r="O2150">
        <v>1110</v>
      </c>
      <c r="P2150" t="s">
        <v>817</v>
      </c>
      <c r="Q2150">
        <v>866</v>
      </c>
      <c r="R2150" t="s">
        <v>96</v>
      </c>
    </row>
    <row r="2151" spans="1:18">
      <c r="A2151" s="542">
        <v>2153</v>
      </c>
      <c r="B2151" s="403">
        <v>43630.73541666667</v>
      </c>
      <c r="C2151" t="s">
        <v>96</v>
      </c>
      <c r="D2151">
        <v>0.09</v>
      </c>
      <c r="E2151" t="s">
        <v>257</v>
      </c>
      <c r="F2151">
        <v>1.1218999999999999</v>
      </c>
      <c r="I2151" s="403">
        <v>43636.127083333333</v>
      </c>
      <c r="J2151">
        <v>1.1261000000000001</v>
      </c>
      <c r="K2151">
        <v>0</v>
      </c>
      <c r="M2151">
        <v>-6.71</v>
      </c>
      <c r="N2151">
        <v>31.09</v>
      </c>
      <c r="O2151">
        <v>1110</v>
      </c>
      <c r="P2151" t="s">
        <v>818</v>
      </c>
      <c r="Q2151">
        <v>866</v>
      </c>
      <c r="R2151" t="s">
        <v>96</v>
      </c>
    </row>
    <row r="2152" spans="1:18">
      <c r="A2152" s="542">
        <v>2158</v>
      </c>
      <c r="B2152" s="403">
        <v>43634.430555555555</v>
      </c>
      <c r="C2152" t="s">
        <v>96</v>
      </c>
      <c r="D2152">
        <v>0.13</v>
      </c>
      <c r="E2152" t="s">
        <v>257</v>
      </c>
      <c r="F2152">
        <v>1.1193</v>
      </c>
      <c r="I2152" s="403">
        <v>43636.127083333333</v>
      </c>
      <c r="J2152">
        <v>1.1261000000000001</v>
      </c>
      <c r="K2152">
        <v>0</v>
      </c>
      <c r="M2152">
        <v>-6.45</v>
      </c>
      <c r="N2152">
        <v>81.95</v>
      </c>
      <c r="O2152">
        <v>1110</v>
      </c>
      <c r="P2152" t="s">
        <v>819</v>
      </c>
      <c r="Q2152">
        <v>866</v>
      </c>
      <c r="R2152" t="s">
        <v>96</v>
      </c>
    </row>
    <row r="2153" spans="1:18">
      <c r="A2153" s="542">
        <v>2147</v>
      </c>
      <c r="B2153" s="403">
        <v>43628.786805555559</v>
      </c>
      <c r="C2153" t="s">
        <v>97</v>
      </c>
      <c r="D2153">
        <v>0.01</v>
      </c>
      <c r="E2153" t="s">
        <v>257</v>
      </c>
      <c r="F2153">
        <v>1.1292</v>
      </c>
      <c r="I2153" s="403">
        <v>43629.620138888888</v>
      </c>
      <c r="J2153">
        <v>1.1281000000000001</v>
      </c>
      <c r="K2153">
        <v>0</v>
      </c>
      <c r="M2153">
        <v>0.05</v>
      </c>
      <c r="N2153">
        <v>1.1499999999999999</v>
      </c>
      <c r="O2153">
        <v>1110</v>
      </c>
      <c r="P2153" t="s">
        <v>567</v>
      </c>
      <c r="Q2153">
        <v>867</v>
      </c>
      <c r="R2153" t="s">
        <v>97</v>
      </c>
    </row>
    <row r="2154" spans="1:18">
      <c r="A2154" s="542">
        <v>2149</v>
      </c>
      <c r="B2154" s="403">
        <v>43629.638194444444</v>
      </c>
      <c r="C2154" t="s">
        <v>97</v>
      </c>
      <c r="D2154">
        <v>0.01</v>
      </c>
      <c r="E2154" t="s">
        <v>257</v>
      </c>
      <c r="F2154">
        <v>1.1279999999999999</v>
      </c>
      <c r="I2154" s="403">
        <v>43630.467361111114</v>
      </c>
      <c r="J2154">
        <v>1.1268</v>
      </c>
      <c r="K2154">
        <v>0</v>
      </c>
      <c r="M2154">
        <v>0.02</v>
      </c>
      <c r="N2154">
        <v>1.22</v>
      </c>
      <c r="O2154">
        <v>1110</v>
      </c>
      <c r="P2154" t="s">
        <v>567</v>
      </c>
      <c r="Q2154">
        <v>868</v>
      </c>
      <c r="R2154" t="s">
        <v>97</v>
      </c>
    </row>
    <row r="2155" spans="1:18">
      <c r="A2155" s="542">
        <v>2152</v>
      </c>
      <c r="B2155" s="403">
        <v>43630.629166666666</v>
      </c>
      <c r="C2155" t="s">
        <v>97</v>
      </c>
      <c r="D2155">
        <v>0.01</v>
      </c>
      <c r="E2155" t="s">
        <v>257</v>
      </c>
      <c r="F2155">
        <v>1.1235999999999999</v>
      </c>
      <c r="I2155" s="403">
        <v>43630.703472222223</v>
      </c>
      <c r="J2155">
        <v>1.1224000000000001</v>
      </c>
      <c r="K2155">
        <v>0</v>
      </c>
      <c r="M2155">
        <v>0</v>
      </c>
      <c r="N2155">
        <v>1.2</v>
      </c>
      <c r="O2155">
        <v>1110</v>
      </c>
      <c r="P2155" t="s">
        <v>567</v>
      </c>
      <c r="Q2155">
        <v>869</v>
      </c>
      <c r="R2155" t="s">
        <v>97</v>
      </c>
    </row>
    <row r="2156" spans="1:18">
      <c r="A2156" s="542">
        <v>2154</v>
      </c>
      <c r="B2156" s="403">
        <v>43633.375694444447</v>
      </c>
      <c r="C2156" t="s">
        <v>97</v>
      </c>
      <c r="D2156">
        <v>0.01</v>
      </c>
      <c r="E2156" t="s">
        <v>257</v>
      </c>
      <c r="F2156">
        <v>1.1209</v>
      </c>
      <c r="I2156" s="403">
        <v>43634.418749999997</v>
      </c>
      <c r="J2156">
        <v>1.1209</v>
      </c>
      <c r="K2156">
        <v>0</v>
      </c>
      <c r="M2156">
        <v>0.02</v>
      </c>
      <c r="N2156">
        <v>0.02</v>
      </c>
      <c r="O2156">
        <v>1110</v>
      </c>
      <c r="P2156" t="s">
        <v>567</v>
      </c>
      <c r="Q2156">
        <v>870</v>
      </c>
      <c r="R2156" t="s">
        <v>97</v>
      </c>
    </row>
    <row r="2157" spans="1:18">
      <c r="A2157" s="542">
        <v>2155</v>
      </c>
      <c r="B2157" s="403">
        <v>43633.563194444447</v>
      </c>
      <c r="C2157" t="s">
        <v>97</v>
      </c>
      <c r="D2157">
        <v>0.01</v>
      </c>
      <c r="E2157" t="s">
        <v>257</v>
      </c>
      <c r="F2157">
        <v>1.1221000000000001</v>
      </c>
      <c r="I2157" s="403">
        <v>43634.418749999997</v>
      </c>
      <c r="J2157">
        <v>1.1209</v>
      </c>
      <c r="K2157">
        <v>0</v>
      </c>
      <c r="M2157">
        <v>0.02</v>
      </c>
      <c r="N2157">
        <v>1.22</v>
      </c>
      <c r="O2157">
        <v>1110</v>
      </c>
      <c r="P2157" t="s">
        <v>810</v>
      </c>
      <c r="Q2157">
        <v>870</v>
      </c>
      <c r="R2157" t="s">
        <v>97</v>
      </c>
    </row>
    <row r="2158" spans="1:18">
      <c r="A2158" s="542">
        <v>2156</v>
      </c>
      <c r="B2158" s="403">
        <v>43633.597222222219</v>
      </c>
      <c r="C2158" t="s">
        <v>97</v>
      </c>
      <c r="D2158">
        <v>0.01</v>
      </c>
      <c r="E2158" t="s">
        <v>257</v>
      </c>
      <c r="F2158">
        <v>1.1234999999999999</v>
      </c>
      <c r="I2158" s="403">
        <v>43634.418749999997</v>
      </c>
      <c r="J2158">
        <v>1.1209</v>
      </c>
      <c r="K2158">
        <v>0</v>
      </c>
      <c r="M2158">
        <v>0.02</v>
      </c>
      <c r="N2158">
        <v>2.62</v>
      </c>
      <c r="O2158">
        <v>1110</v>
      </c>
      <c r="P2158" t="s">
        <v>811</v>
      </c>
      <c r="Q2158">
        <v>870</v>
      </c>
      <c r="R2158" t="s">
        <v>97</v>
      </c>
    </row>
    <row r="2159" spans="1:18">
      <c r="A2159" s="542">
        <v>2157</v>
      </c>
      <c r="B2159" s="403">
        <v>43634.429166666669</v>
      </c>
      <c r="C2159" t="s">
        <v>97</v>
      </c>
      <c r="D2159">
        <v>0.01</v>
      </c>
      <c r="E2159" t="s">
        <v>257</v>
      </c>
      <c r="F2159">
        <v>1.1200000000000001</v>
      </c>
      <c r="I2159" s="403">
        <v>43634.458333333336</v>
      </c>
      <c r="J2159">
        <v>1.1188</v>
      </c>
      <c r="K2159">
        <v>0</v>
      </c>
      <c r="M2159">
        <v>0</v>
      </c>
      <c r="N2159">
        <v>1.2</v>
      </c>
      <c r="O2159">
        <v>1110</v>
      </c>
      <c r="P2159" t="s">
        <v>567</v>
      </c>
      <c r="Q2159">
        <v>871</v>
      </c>
      <c r="R2159" t="s">
        <v>97</v>
      </c>
    </row>
    <row r="2160" spans="1:18">
      <c r="A2160" s="542">
        <v>2159</v>
      </c>
      <c r="B2160" s="403">
        <v>43634.583333333336</v>
      </c>
      <c r="C2160" t="s">
        <v>97</v>
      </c>
      <c r="D2160">
        <v>0.01</v>
      </c>
      <c r="E2160" t="s">
        <v>257</v>
      </c>
      <c r="F2160">
        <v>1.1194</v>
      </c>
      <c r="I2160" s="403">
        <v>43647.299305555556</v>
      </c>
      <c r="J2160">
        <v>1.1328</v>
      </c>
      <c r="K2160">
        <v>0</v>
      </c>
      <c r="M2160">
        <v>0.24</v>
      </c>
      <c r="N2160">
        <v>-13.16</v>
      </c>
      <c r="O2160">
        <v>1110</v>
      </c>
      <c r="P2160" t="s">
        <v>567</v>
      </c>
      <c r="Q2160">
        <v>872</v>
      </c>
      <c r="R2160" t="s">
        <v>97</v>
      </c>
    </row>
    <row r="2161" spans="1:18">
      <c r="A2161" s="542">
        <v>2160</v>
      </c>
      <c r="B2161" s="403">
        <v>43635.513888888891</v>
      </c>
      <c r="C2161" t="s">
        <v>97</v>
      </c>
      <c r="D2161">
        <v>0.01</v>
      </c>
      <c r="E2161" t="s">
        <v>257</v>
      </c>
      <c r="F2161">
        <v>1.1206</v>
      </c>
      <c r="I2161" s="403">
        <v>43647.299305555556</v>
      </c>
      <c r="J2161">
        <v>1.1328</v>
      </c>
      <c r="K2161">
        <v>0</v>
      </c>
      <c r="M2161">
        <v>0.22</v>
      </c>
      <c r="N2161">
        <v>-11.98</v>
      </c>
      <c r="O2161">
        <v>1110</v>
      </c>
      <c r="P2161" t="s">
        <v>824</v>
      </c>
      <c r="Q2161">
        <v>872</v>
      </c>
      <c r="R2161" t="s">
        <v>97</v>
      </c>
    </row>
    <row r="2162" spans="1:18">
      <c r="A2162" s="542">
        <v>2161</v>
      </c>
      <c r="B2162" s="403">
        <v>43635.829861111109</v>
      </c>
      <c r="C2162" t="s">
        <v>97</v>
      </c>
      <c r="D2162">
        <v>0.01</v>
      </c>
      <c r="E2162" t="s">
        <v>257</v>
      </c>
      <c r="F2162">
        <v>1.1220000000000001</v>
      </c>
      <c r="I2162" s="403">
        <v>43647.299305555556</v>
      </c>
      <c r="J2162">
        <v>1.1328</v>
      </c>
      <c r="K2162">
        <v>0</v>
      </c>
      <c r="M2162">
        <v>0.22</v>
      </c>
      <c r="N2162">
        <v>-10.58</v>
      </c>
      <c r="O2162">
        <v>1110</v>
      </c>
      <c r="P2162" t="s">
        <v>825</v>
      </c>
      <c r="Q2162">
        <v>872</v>
      </c>
      <c r="R2162" t="s">
        <v>97</v>
      </c>
    </row>
    <row r="2163" spans="1:18">
      <c r="A2163" s="542">
        <v>2162</v>
      </c>
      <c r="B2163" s="403">
        <v>43635.834722222222</v>
      </c>
      <c r="C2163" t="s">
        <v>97</v>
      </c>
      <c r="D2163">
        <v>0.02</v>
      </c>
      <c r="E2163" t="s">
        <v>257</v>
      </c>
      <c r="F2163">
        <v>1.1234999999999999</v>
      </c>
      <c r="I2163" s="403">
        <v>43647.299305555556</v>
      </c>
      <c r="J2163">
        <v>1.1328</v>
      </c>
      <c r="K2163">
        <v>0</v>
      </c>
      <c r="M2163">
        <v>0.36</v>
      </c>
      <c r="N2163">
        <v>-18.239999999999998</v>
      </c>
      <c r="O2163">
        <v>1110</v>
      </c>
      <c r="P2163" t="s">
        <v>826</v>
      </c>
      <c r="Q2163">
        <v>872</v>
      </c>
      <c r="R2163" t="s">
        <v>97</v>
      </c>
    </row>
    <row r="2164" spans="1:18">
      <c r="A2164" s="542">
        <v>2163</v>
      </c>
      <c r="B2164" s="403">
        <v>43635.836111111108</v>
      </c>
      <c r="C2164" t="s">
        <v>97</v>
      </c>
      <c r="D2164">
        <v>0.03</v>
      </c>
      <c r="E2164" t="s">
        <v>257</v>
      </c>
      <c r="F2164">
        <v>1.125</v>
      </c>
      <c r="I2164" s="403">
        <v>43647.299305555556</v>
      </c>
      <c r="J2164">
        <v>1.1328</v>
      </c>
      <c r="K2164">
        <v>0</v>
      </c>
      <c r="M2164">
        <v>0.57999999999999996</v>
      </c>
      <c r="N2164">
        <v>-22.82</v>
      </c>
      <c r="O2164">
        <v>1110</v>
      </c>
      <c r="P2164" t="s">
        <v>827</v>
      </c>
      <c r="Q2164">
        <v>872</v>
      </c>
      <c r="R2164" t="s">
        <v>97</v>
      </c>
    </row>
    <row r="2165" spans="1:18">
      <c r="A2165" s="542">
        <v>2165</v>
      </c>
      <c r="B2165" s="403">
        <v>43636.200694444444</v>
      </c>
      <c r="C2165" t="s">
        <v>97</v>
      </c>
      <c r="D2165">
        <v>0.04</v>
      </c>
      <c r="E2165" t="s">
        <v>257</v>
      </c>
      <c r="F2165">
        <v>1.1266</v>
      </c>
      <c r="I2165" s="403">
        <v>43647.299305555556</v>
      </c>
      <c r="J2165">
        <v>1.1328</v>
      </c>
      <c r="K2165">
        <v>0</v>
      </c>
      <c r="M2165">
        <v>0.55000000000000004</v>
      </c>
      <c r="N2165">
        <v>-24.25</v>
      </c>
      <c r="O2165">
        <v>1110</v>
      </c>
      <c r="P2165" t="s">
        <v>828</v>
      </c>
      <c r="Q2165">
        <v>872</v>
      </c>
      <c r="R2165" t="s">
        <v>97</v>
      </c>
    </row>
    <row r="2166" spans="1:18">
      <c r="A2166" s="542">
        <v>2167</v>
      </c>
      <c r="B2166" s="403">
        <v>43636.38958333333</v>
      </c>
      <c r="C2166" t="s">
        <v>97</v>
      </c>
      <c r="D2166">
        <v>0.06</v>
      </c>
      <c r="E2166" t="s">
        <v>257</v>
      </c>
      <c r="F2166">
        <v>1.1285000000000001</v>
      </c>
      <c r="I2166" s="403">
        <v>43647.299305555556</v>
      </c>
      <c r="J2166">
        <v>1.1328</v>
      </c>
      <c r="K2166">
        <v>0</v>
      </c>
      <c r="M2166">
        <v>0.82</v>
      </c>
      <c r="N2166">
        <v>-24.98</v>
      </c>
      <c r="O2166">
        <v>1110</v>
      </c>
      <c r="P2166" t="s">
        <v>829</v>
      </c>
      <c r="Q2166">
        <v>872</v>
      </c>
      <c r="R2166" t="s">
        <v>97</v>
      </c>
    </row>
    <row r="2167" spans="1:18">
      <c r="A2167" s="542">
        <v>2168</v>
      </c>
      <c r="B2167" s="403">
        <v>43636.555555555555</v>
      </c>
      <c r="C2167" t="s">
        <v>97</v>
      </c>
      <c r="D2167">
        <v>0.09</v>
      </c>
      <c r="E2167" t="s">
        <v>257</v>
      </c>
      <c r="F2167">
        <v>1.1308</v>
      </c>
      <c r="I2167" s="403">
        <v>43647.299305555556</v>
      </c>
      <c r="J2167">
        <v>1.1328</v>
      </c>
      <c r="K2167">
        <v>0</v>
      </c>
      <c r="M2167">
        <v>1.26</v>
      </c>
      <c r="N2167">
        <v>-16.739999999999998</v>
      </c>
      <c r="O2167">
        <v>1110</v>
      </c>
      <c r="P2167" t="s">
        <v>830</v>
      </c>
      <c r="Q2167">
        <v>872</v>
      </c>
      <c r="R2167" t="s">
        <v>97</v>
      </c>
    </row>
    <row r="2168" spans="1:18">
      <c r="A2168" s="542">
        <v>2174</v>
      </c>
      <c r="B2168" s="403">
        <v>43637.753472222219</v>
      </c>
      <c r="C2168" t="s">
        <v>97</v>
      </c>
      <c r="D2168">
        <v>0.13</v>
      </c>
      <c r="E2168" t="s">
        <v>257</v>
      </c>
      <c r="F2168">
        <v>1.1334</v>
      </c>
      <c r="I2168" s="403">
        <v>43647.299305555556</v>
      </c>
      <c r="J2168">
        <v>1.1328</v>
      </c>
      <c r="K2168">
        <v>0</v>
      </c>
      <c r="M2168">
        <v>1.61</v>
      </c>
      <c r="N2168">
        <v>9.41</v>
      </c>
      <c r="O2168">
        <v>1110</v>
      </c>
      <c r="P2168" t="s">
        <v>831</v>
      </c>
      <c r="Q2168">
        <v>872</v>
      </c>
      <c r="R2168" t="s">
        <v>97</v>
      </c>
    </row>
    <row r="2169" spans="1:18">
      <c r="A2169" s="542">
        <v>2178</v>
      </c>
      <c r="B2169" s="403">
        <v>43637.861111111109</v>
      </c>
      <c r="C2169" t="s">
        <v>97</v>
      </c>
      <c r="D2169">
        <v>0.2</v>
      </c>
      <c r="E2169" t="s">
        <v>257</v>
      </c>
      <c r="F2169">
        <v>1.1366000000000001</v>
      </c>
      <c r="I2169" s="403">
        <v>43647.299305555556</v>
      </c>
      <c r="J2169">
        <v>1.1328</v>
      </c>
      <c r="K2169">
        <v>0</v>
      </c>
      <c r="M2169">
        <v>2.4900000000000002</v>
      </c>
      <c r="N2169">
        <v>78.489999999999995</v>
      </c>
      <c r="O2169">
        <v>1110</v>
      </c>
      <c r="P2169" t="s">
        <v>832</v>
      </c>
      <c r="Q2169">
        <v>872</v>
      </c>
      <c r="R2169" t="s">
        <v>97</v>
      </c>
    </row>
    <row r="2170" spans="1:18">
      <c r="A2170" s="542">
        <v>2182</v>
      </c>
      <c r="B2170" s="403">
        <v>43641.101388888892</v>
      </c>
      <c r="C2170" t="s">
        <v>97</v>
      </c>
      <c r="D2170">
        <v>0.32</v>
      </c>
      <c r="E2170" t="s">
        <v>257</v>
      </c>
      <c r="F2170">
        <v>1.1405000000000001</v>
      </c>
      <c r="I2170" s="403">
        <v>43647.299305555556</v>
      </c>
      <c r="J2170">
        <v>1.1328</v>
      </c>
      <c r="K2170">
        <v>0</v>
      </c>
      <c r="M2170">
        <v>3</v>
      </c>
      <c r="N2170">
        <v>249.4</v>
      </c>
      <c r="O2170">
        <v>1110</v>
      </c>
      <c r="P2170" t="s">
        <v>833</v>
      </c>
      <c r="Q2170">
        <v>872</v>
      </c>
      <c r="R2170" t="s">
        <v>97</v>
      </c>
    </row>
    <row r="2171" spans="1:18">
      <c r="A2171" s="542">
        <v>2164</v>
      </c>
      <c r="B2171" s="403">
        <v>43636.137499999997</v>
      </c>
      <c r="C2171" t="s">
        <v>96</v>
      </c>
      <c r="D2171">
        <v>0.01</v>
      </c>
      <c r="E2171" t="s">
        <v>257</v>
      </c>
      <c r="F2171">
        <v>1.1261000000000001</v>
      </c>
      <c r="I2171" s="403">
        <v>43636.336805555555</v>
      </c>
      <c r="J2171">
        <v>1.1273</v>
      </c>
      <c r="K2171">
        <v>0</v>
      </c>
      <c r="M2171">
        <v>0</v>
      </c>
      <c r="N2171">
        <v>1.2</v>
      </c>
      <c r="O2171">
        <v>1110</v>
      </c>
      <c r="P2171" t="s">
        <v>567</v>
      </c>
      <c r="Q2171">
        <v>873</v>
      </c>
      <c r="R2171" t="s">
        <v>96</v>
      </c>
    </row>
    <row r="2172" spans="1:18">
      <c r="A2172" s="542">
        <v>2166</v>
      </c>
      <c r="B2172" s="403">
        <v>43636.375694444447</v>
      </c>
      <c r="C2172" t="s">
        <v>96</v>
      </c>
      <c r="D2172">
        <v>0.01</v>
      </c>
      <c r="E2172" t="s">
        <v>257</v>
      </c>
      <c r="F2172">
        <v>1.1273</v>
      </c>
      <c r="I2172" s="403">
        <v>43636.38958333333</v>
      </c>
      <c r="J2172">
        <v>1.1285000000000001</v>
      </c>
      <c r="K2172">
        <v>0</v>
      </c>
      <c r="M2172">
        <v>0</v>
      </c>
      <c r="N2172">
        <v>1.2</v>
      </c>
      <c r="O2172">
        <v>1110</v>
      </c>
      <c r="P2172" t="s">
        <v>567</v>
      </c>
      <c r="Q2172">
        <v>874</v>
      </c>
      <c r="R2172" t="s">
        <v>96</v>
      </c>
    </row>
    <row r="2173" spans="1:18">
      <c r="A2173" s="542">
        <v>2169</v>
      </c>
      <c r="B2173" s="403">
        <v>43636.568749999999</v>
      </c>
      <c r="C2173" t="s">
        <v>96</v>
      </c>
      <c r="D2173">
        <v>0.01</v>
      </c>
      <c r="E2173" t="s">
        <v>257</v>
      </c>
      <c r="F2173">
        <v>1.1308</v>
      </c>
      <c r="I2173" s="403">
        <v>43637.385416666664</v>
      </c>
      <c r="J2173">
        <v>1.131</v>
      </c>
      <c r="K2173">
        <v>0</v>
      </c>
      <c r="M2173">
        <v>-0.12</v>
      </c>
      <c r="N2173">
        <v>0.08</v>
      </c>
      <c r="O2173">
        <v>1110</v>
      </c>
      <c r="P2173" t="s">
        <v>567</v>
      </c>
      <c r="Q2173">
        <v>875</v>
      </c>
      <c r="R2173" t="s">
        <v>96</v>
      </c>
    </row>
    <row r="2174" spans="1:18">
      <c r="A2174" s="542">
        <v>2170</v>
      </c>
      <c r="B2174" s="403">
        <v>43636.612500000003</v>
      </c>
      <c r="C2174" t="s">
        <v>96</v>
      </c>
      <c r="D2174">
        <v>0.01</v>
      </c>
      <c r="E2174" t="s">
        <v>257</v>
      </c>
      <c r="F2174">
        <v>1.1295999999999999</v>
      </c>
      <c r="I2174" s="403">
        <v>43637.385416666664</v>
      </c>
      <c r="J2174">
        <v>1.131</v>
      </c>
      <c r="K2174">
        <v>0</v>
      </c>
      <c r="M2174">
        <v>-0.12</v>
      </c>
      <c r="N2174">
        <v>1.28</v>
      </c>
      <c r="O2174">
        <v>1110</v>
      </c>
      <c r="P2174" t="s">
        <v>820</v>
      </c>
      <c r="Q2174">
        <v>875</v>
      </c>
      <c r="R2174" t="s">
        <v>96</v>
      </c>
    </row>
    <row r="2175" spans="1:18">
      <c r="A2175" s="542">
        <v>2171</v>
      </c>
      <c r="B2175" s="403">
        <v>43636.715277777781</v>
      </c>
      <c r="C2175" t="s">
        <v>96</v>
      </c>
      <c r="D2175">
        <v>0.01</v>
      </c>
      <c r="E2175" t="s">
        <v>257</v>
      </c>
      <c r="F2175">
        <v>1.1282000000000001</v>
      </c>
      <c r="I2175" s="403">
        <v>43637.385416666664</v>
      </c>
      <c r="J2175">
        <v>1.131</v>
      </c>
      <c r="K2175">
        <v>0</v>
      </c>
      <c r="M2175">
        <v>-0.12</v>
      </c>
      <c r="N2175">
        <v>2.68</v>
      </c>
      <c r="O2175">
        <v>1110</v>
      </c>
      <c r="P2175" t="s">
        <v>821</v>
      </c>
      <c r="Q2175">
        <v>875</v>
      </c>
      <c r="R2175" t="s">
        <v>96</v>
      </c>
    </row>
    <row r="2176" spans="1:18">
      <c r="A2176" s="542">
        <v>2172</v>
      </c>
      <c r="B2176" s="403">
        <v>43637.39166666667</v>
      </c>
      <c r="C2176" t="s">
        <v>96</v>
      </c>
      <c r="D2176">
        <v>0.01</v>
      </c>
      <c r="E2176" t="s">
        <v>257</v>
      </c>
      <c r="F2176">
        <v>1.1305000000000001</v>
      </c>
      <c r="I2176" s="403">
        <v>43637.583333333336</v>
      </c>
      <c r="J2176">
        <v>1.1316999999999999</v>
      </c>
      <c r="K2176">
        <v>0</v>
      </c>
      <c r="M2176">
        <v>0</v>
      </c>
      <c r="N2176">
        <v>1.2</v>
      </c>
      <c r="O2176">
        <v>1110</v>
      </c>
      <c r="P2176" t="s">
        <v>567</v>
      </c>
      <c r="Q2176">
        <v>876</v>
      </c>
      <c r="R2176" t="s">
        <v>96</v>
      </c>
    </row>
    <row r="2177" spans="1:18">
      <c r="A2177" s="542">
        <v>2173</v>
      </c>
      <c r="B2177" s="403">
        <v>43637.677083333336</v>
      </c>
      <c r="C2177" t="s">
        <v>96</v>
      </c>
      <c r="D2177">
        <v>0.01</v>
      </c>
      <c r="E2177" t="s">
        <v>257</v>
      </c>
      <c r="F2177">
        <v>1.1318999999999999</v>
      </c>
      <c r="I2177" s="403">
        <v>43637.752083333333</v>
      </c>
      <c r="J2177">
        <v>1.1331</v>
      </c>
      <c r="K2177">
        <v>0</v>
      </c>
      <c r="M2177">
        <v>0</v>
      </c>
      <c r="N2177">
        <v>1.2</v>
      </c>
      <c r="O2177">
        <v>1110</v>
      </c>
      <c r="P2177" t="s">
        <v>567</v>
      </c>
      <c r="Q2177">
        <v>877</v>
      </c>
      <c r="R2177" t="s">
        <v>96</v>
      </c>
    </row>
    <row r="2178" spans="1:18">
      <c r="A2178" s="542">
        <v>2175</v>
      </c>
      <c r="B2178" s="403">
        <v>43637.763194444444</v>
      </c>
      <c r="C2178" t="s">
        <v>96</v>
      </c>
      <c r="D2178">
        <v>0.01</v>
      </c>
      <c r="E2178" t="s">
        <v>257</v>
      </c>
      <c r="F2178">
        <v>1.1339999999999999</v>
      </c>
      <c r="I2178" s="403">
        <v>43637.798611111109</v>
      </c>
      <c r="J2178">
        <v>1.1346000000000001</v>
      </c>
      <c r="K2178">
        <v>0</v>
      </c>
      <c r="M2178">
        <v>0</v>
      </c>
      <c r="N2178">
        <v>0.6</v>
      </c>
      <c r="O2178">
        <v>1110</v>
      </c>
      <c r="P2178" t="s">
        <v>567</v>
      </c>
      <c r="Q2178">
        <v>878</v>
      </c>
      <c r="R2178" t="s">
        <v>96</v>
      </c>
    </row>
    <row r="2179" spans="1:18">
      <c r="A2179" s="542">
        <v>2176</v>
      </c>
      <c r="B2179" s="403">
        <v>43637.767361111109</v>
      </c>
      <c r="C2179" t="s">
        <v>96</v>
      </c>
      <c r="D2179">
        <v>0.01</v>
      </c>
      <c r="E2179" t="s">
        <v>257</v>
      </c>
      <c r="F2179">
        <v>1.1327</v>
      </c>
      <c r="I2179" s="403">
        <v>43637.798611111109</v>
      </c>
      <c r="J2179">
        <v>1.1346000000000001</v>
      </c>
      <c r="K2179">
        <v>0</v>
      </c>
      <c r="M2179">
        <v>0</v>
      </c>
      <c r="N2179">
        <v>1.9</v>
      </c>
      <c r="O2179">
        <v>1110</v>
      </c>
      <c r="P2179" t="s">
        <v>822</v>
      </c>
      <c r="Q2179">
        <v>878</v>
      </c>
      <c r="R2179" t="s">
        <v>96</v>
      </c>
    </row>
    <row r="2180" spans="1:18">
      <c r="A2180" s="542">
        <v>2177</v>
      </c>
      <c r="B2180" s="403">
        <v>43637.810416666667</v>
      </c>
      <c r="C2180" t="s">
        <v>96</v>
      </c>
      <c r="D2180">
        <v>0.01</v>
      </c>
      <c r="E2180" t="s">
        <v>257</v>
      </c>
      <c r="F2180">
        <v>1.1363000000000001</v>
      </c>
      <c r="I2180" s="403">
        <v>43637.892361111109</v>
      </c>
      <c r="J2180">
        <v>1.1375</v>
      </c>
      <c r="K2180">
        <v>0</v>
      </c>
      <c r="M2180">
        <v>0</v>
      </c>
      <c r="N2180">
        <v>1.2</v>
      </c>
      <c r="O2180">
        <v>1110</v>
      </c>
      <c r="P2180" t="s">
        <v>567</v>
      </c>
      <c r="Q2180">
        <v>879</v>
      </c>
      <c r="R2180" t="s">
        <v>96</v>
      </c>
    </row>
    <row r="2181" spans="1:18">
      <c r="A2181" s="542">
        <v>2179</v>
      </c>
      <c r="B2181" s="403">
        <v>43640.374305555553</v>
      </c>
      <c r="C2181" t="s">
        <v>96</v>
      </c>
      <c r="D2181">
        <v>0.01</v>
      </c>
      <c r="E2181" t="s">
        <v>257</v>
      </c>
      <c r="F2181">
        <v>1.1380999999999999</v>
      </c>
      <c r="I2181" s="403">
        <v>43640.436805555553</v>
      </c>
      <c r="J2181">
        <v>1.1393</v>
      </c>
      <c r="K2181">
        <v>0</v>
      </c>
      <c r="M2181">
        <v>0</v>
      </c>
      <c r="N2181">
        <v>1.2</v>
      </c>
      <c r="O2181">
        <v>1110</v>
      </c>
      <c r="P2181" t="s">
        <v>567</v>
      </c>
      <c r="Q2181">
        <v>880</v>
      </c>
      <c r="R2181" t="s">
        <v>96</v>
      </c>
    </row>
    <row r="2182" spans="1:18">
      <c r="A2182" s="542">
        <v>2180</v>
      </c>
      <c r="B2182" s="403">
        <v>43640.609722222223</v>
      </c>
      <c r="C2182" t="s">
        <v>96</v>
      </c>
      <c r="D2182">
        <v>0.01</v>
      </c>
      <c r="E2182" t="s">
        <v>257</v>
      </c>
      <c r="F2182">
        <v>1.1392</v>
      </c>
      <c r="I2182" s="403">
        <v>43640.725694444445</v>
      </c>
      <c r="J2182">
        <v>1.1397999999999999</v>
      </c>
      <c r="K2182">
        <v>0</v>
      </c>
      <c r="M2182">
        <v>0</v>
      </c>
      <c r="N2182">
        <v>0.6</v>
      </c>
      <c r="O2182">
        <v>1110</v>
      </c>
      <c r="P2182" t="s">
        <v>567</v>
      </c>
      <c r="Q2182">
        <v>881</v>
      </c>
      <c r="R2182" t="s">
        <v>96</v>
      </c>
    </row>
    <row r="2183" spans="1:18">
      <c r="A2183" s="542">
        <v>2181</v>
      </c>
      <c r="B2183" s="403">
        <v>43640.672222222223</v>
      </c>
      <c r="C2183" t="s">
        <v>96</v>
      </c>
      <c r="D2183">
        <v>0.01</v>
      </c>
      <c r="E2183" t="s">
        <v>257</v>
      </c>
      <c r="F2183">
        <v>1.1379999999999999</v>
      </c>
      <c r="I2183" s="403">
        <v>43640.725694444445</v>
      </c>
      <c r="J2183">
        <v>1.1397999999999999</v>
      </c>
      <c r="K2183">
        <v>0</v>
      </c>
      <c r="M2183">
        <v>0</v>
      </c>
      <c r="N2183">
        <v>1.8</v>
      </c>
      <c r="O2183">
        <v>1110</v>
      </c>
      <c r="P2183" t="s">
        <v>823</v>
      </c>
      <c r="Q2183">
        <v>881</v>
      </c>
      <c r="R2183" t="s">
        <v>96</v>
      </c>
    </row>
    <row r="2184" spans="1:18">
      <c r="A2184" s="542">
        <v>2183</v>
      </c>
      <c r="B2184" s="403">
        <v>43641.361805555556</v>
      </c>
      <c r="C2184" t="s">
        <v>96</v>
      </c>
      <c r="D2184">
        <v>0.01</v>
      </c>
      <c r="E2184" t="s">
        <v>257</v>
      </c>
      <c r="F2184">
        <v>1.1400999999999999</v>
      </c>
      <c r="I2184" s="403">
        <v>43682.676388888889</v>
      </c>
      <c r="J2184">
        <v>1.1194</v>
      </c>
      <c r="K2184">
        <v>0</v>
      </c>
      <c r="M2184">
        <v>-4.9800000000000004</v>
      </c>
      <c r="N2184">
        <v>-25.68</v>
      </c>
      <c r="O2184">
        <v>1110</v>
      </c>
      <c r="P2184" t="s">
        <v>567</v>
      </c>
      <c r="Q2184">
        <v>882</v>
      </c>
      <c r="R2184" t="s">
        <v>96</v>
      </c>
    </row>
    <row r="2185" spans="1:18">
      <c r="A2185" s="542">
        <v>2184</v>
      </c>
      <c r="B2185" s="403">
        <v>43641.415972222225</v>
      </c>
      <c r="C2185" t="s">
        <v>96</v>
      </c>
      <c r="D2185">
        <v>0.01</v>
      </c>
      <c r="E2185" t="s">
        <v>257</v>
      </c>
      <c r="F2185">
        <v>1.1388</v>
      </c>
      <c r="I2185" s="403">
        <v>43682.676388888889</v>
      </c>
      <c r="J2185">
        <v>1.1194</v>
      </c>
      <c r="K2185">
        <v>0</v>
      </c>
      <c r="M2185">
        <v>-4.9800000000000004</v>
      </c>
      <c r="N2185">
        <v>-24.38</v>
      </c>
      <c r="O2185">
        <v>1110</v>
      </c>
      <c r="P2185" t="s">
        <v>863</v>
      </c>
      <c r="Q2185">
        <v>882</v>
      </c>
      <c r="R2185" t="s">
        <v>96</v>
      </c>
    </row>
    <row r="2186" spans="1:18">
      <c r="A2186" s="542">
        <v>2185</v>
      </c>
      <c r="B2186" s="403">
        <v>43641.776388888888</v>
      </c>
      <c r="C2186" t="s">
        <v>96</v>
      </c>
      <c r="D2186">
        <v>0.01</v>
      </c>
      <c r="E2186" t="s">
        <v>257</v>
      </c>
      <c r="F2186">
        <v>1.1374</v>
      </c>
      <c r="I2186" s="403">
        <v>43682.676388888889</v>
      </c>
      <c r="J2186">
        <v>1.1194</v>
      </c>
      <c r="K2186">
        <v>0</v>
      </c>
      <c r="M2186">
        <v>-4.9800000000000004</v>
      </c>
      <c r="N2186">
        <v>-22.98</v>
      </c>
      <c r="O2186">
        <v>1110</v>
      </c>
      <c r="P2186" t="s">
        <v>864</v>
      </c>
      <c r="Q2186">
        <v>882</v>
      </c>
      <c r="R2186" t="s">
        <v>96</v>
      </c>
    </row>
    <row r="2187" spans="1:18">
      <c r="A2187" s="542">
        <v>2186</v>
      </c>
      <c r="B2187" s="403">
        <v>43641.791666666664</v>
      </c>
      <c r="C2187" t="s">
        <v>96</v>
      </c>
      <c r="D2187">
        <v>0.02</v>
      </c>
      <c r="E2187" t="s">
        <v>257</v>
      </c>
      <c r="F2187">
        <v>1.1359999999999999</v>
      </c>
      <c r="I2187" s="403">
        <v>43682.676388888889</v>
      </c>
      <c r="J2187">
        <v>1.1194</v>
      </c>
      <c r="K2187">
        <v>0</v>
      </c>
      <c r="M2187">
        <v>-10.19</v>
      </c>
      <c r="N2187">
        <v>-43.39</v>
      </c>
      <c r="O2187">
        <v>1110</v>
      </c>
      <c r="P2187" t="s">
        <v>865</v>
      </c>
      <c r="Q2187">
        <v>882</v>
      </c>
      <c r="R2187" t="s">
        <v>96</v>
      </c>
    </row>
    <row r="2188" spans="1:18">
      <c r="A2188" s="542">
        <v>2187</v>
      </c>
      <c r="B2188" s="403">
        <v>43647.295138888891</v>
      </c>
      <c r="C2188" t="s">
        <v>96</v>
      </c>
      <c r="D2188">
        <v>0.03</v>
      </c>
      <c r="E2188" t="s">
        <v>257</v>
      </c>
      <c r="F2188">
        <v>1.1344000000000001</v>
      </c>
      <c r="I2188" s="403">
        <v>43682.676388888889</v>
      </c>
      <c r="J2188">
        <v>1.1194</v>
      </c>
      <c r="K2188">
        <v>0</v>
      </c>
      <c r="M2188">
        <v>-13</v>
      </c>
      <c r="N2188">
        <v>-58</v>
      </c>
      <c r="O2188">
        <v>1110</v>
      </c>
      <c r="P2188" t="s">
        <v>866</v>
      </c>
      <c r="Q2188">
        <v>882</v>
      </c>
      <c r="R2188" t="s">
        <v>96</v>
      </c>
    </row>
    <row r="2189" spans="1:18">
      <c r="A2189" s="542">
        <v>2188</v>
      </c>
      <c r="B2189" s="403">
        <v>43647.299305555556</v>
      </c>
      <c r="C2189" t="s">
        <v>96</v>
      </c>
      <c r="D2189">
        <v>0.04</v>
      </c>
      <c r="E2189" t="s">
        <v>257</v>
      </c>
      <c r="F2189">
        <v>1.1328</v>
      </c>
      <c r="I2189" s="403">
        <v>43682.676388888889</v>
      </c>
      <c r="J2189">
        <v>1.1194</v>
      </c>
      <c r="K2189">
        <v>0</v>
      </c>
      <c r="M2189">
        <v>-17.45</v>
      </c>
      <c r="N2189">
        <v>-71.05</v>
      </c>
      <c r="O2189">
        <v>1110</v>
      </c>
      <c r="P2189" t="s">
        <v>867</v>
      </c>
      <c r="Q2189">
        <v>882</v>
      </c>
      <c r="R2189" t="s">
        <v>96</v>
      </c>
    </row>
    <row r="2190" spans="1:18">
      <c r="A2190" s="542">
        <v>2194</v>
      </c>
      <c r="B2190" s="403">
        <v>43647.736111111109</v>
      </c>
      <c r="C2190" t="s">
        <v>96</v>
      </c>
      <c r="D2190">
        <v>0.06</v>
      </c>
      <c r="E2190" t="s">
        <v>257</v>
      </c>
      <c r="F2190">
        <v>1.1309</v>
      </c>
      <c r="I2190" s="403">
        <v>43682.676388888889</v>
      </c>
      <c r="J2190">
        <v>1.1194</v>
      </c>
      <c r="K2190">
        <v>0</v>
      </c>
      <c r="M2190">
        <v>-25.95</v>
      </c>
      <c r="N2190">
        <v>-94.95</v>
      </c>
      <c r="O2190">
        <v>1110</v>
      </c>
      <c r="P2190" t="s">
        <v>868</v>
      </c>
      <c r="Q2190">
        <v>882</v>
      </c>
      <c r="R2190" t="s">
        <v>96</v>
      </c>
    </row>
    <row r="2191" spans="1:18">
      <c r="A2191" s="542">
        <v>2195</v>
      </c>
      <c r="B2191" s="403">
        <v>43647.819444444445</v>
      </c>
      <c r="C2191" t="s">
        <v>96</v>
      </c>
      <c r="D2191">
        <v>0.09</v>
      </c>
      <c r="E2191" t="s">
        <v>257</v>
      </c>
      <c r="F2191">
        <v>1.1286</v>
      </c>
      <c r="I2191" s="403">
        <v>43682.676388888889</v>
      </c>
      <c r="J2191">
        <v>1.1194</v>
      </c>
      <c r="K2191">
        <v>0</v>
      </c>
      <c r="M2191">
        <v>-39.15</v>
      </c>
      <c r="N2191">
        <v>-121.95</v>
      </c>
      <c r="O2191">
        <v>1110</v>
      </c>
      <c r="P2191" t="s">
        <v>869</v>
      </c>
      <c r="Q2191">
        <v>882</v>
      </c>
      <c r="R2191" t="s">
        <v>96</v>
      </c>
    </row>
    <row r="2192" spans="1:18">
      <c r="A2192" s="542">
        <v>2203</v>
      </c>
      <c r="B2192" s="403">
        <v>43651.487500000003</v>
      </c>
      <c r="C2192" t="s">
        <v>96</v>
      </c>
      <c r="D2192">
        <v>0.13</v>
      </c>
      <c r="E2192" t="s">
        <v>257</v>
      </c>
      <c r="F2192">
        <v>1.1259999999999999</v>
      </c>
      <c r="I2192" s="403">
        <v>43682.676388888889</v>
      </c>
      <c r="J2192">
        <v>1.1194</v>
      </c>
      <c r="K2192">
        <v>0</v>
      </c>
      <c r="M2192">
        <v>-46.73</v>
      </c>
      <c r="N2192">
        <v>-132.53</v>
      </c>
      <c r="O2192">
        <v>1110</v>
      </c>
      <c r="P2192" t="s">
        <v>870</v>
      </c>
      <c r="Q2192">
        <v>882</v>
      </c>
      <c r="R2192" t="s">
        <v>96</v>
      </c>
    </row>
    <row r="2193" spans="1:18">
      <c r="A2193" s="542">
        <v>2205</v>
      </c>
      <c r="B2193" s="403">
        <v>43651.63958333333</v>
      </c>
      <c r="C2193" t="s">
        <v>96</v>
      </c>
      <c r="D2193">
        <v>0.2</v>
      </c>
      <c r="E2193" t="s">
        <v>257</v>
      </c>
      <c r="F2193">
        <v>1.1227</v>
      </c>
      <c r="I2193" s="403">
        <v>43682.676388888889</v>
      </c>
      <c r="J2193">
        <v>1.1194</v>
      </c>
      <c r="K2193">
        <v>0</v>
      </c>
      <c r="M2193">
        <v>-71.959999999999994</v>
      </c>
      <c r="N2193">
        <v>-137.96</v>
      </c>
      <c r="O2193">
        <v>1110</v>
      </c>
      <c r="P2193" t="s">
        <v>871</v>
      </c>
      <c r="Q2193">
        <v>882</v>
      </c>
      <c r="R2193" t="s">
        <v>96</v>
      </c>
    </row>
    <row r="2194" spans="1:18">
      <c r="A2194" s="542">
        <v>2226</v>
      </c>
      <c r="B2194" s="403">
        <v>43669.365277777775</v>
      </c>
      <c r="C2194" t="s">
        <v>96</v>
      </c>
      <c r="D2194">
        <v>0.32</v>
      </c>
      <c r="E2194" t="s">
        <v>257</v>
      </c>
      <c r="F2194">
        <v>1.1188</v>
      </c>
      <c r="I2194" s="403">
        <v>43682.676388888889</v>
      </c>
      <c r="J2194">
        <v>1.1194</v>
      </c>
      <c r="K2194">
        <v>0</v>
      </c>
      <c r="M2194">
        <v>-51.61</v>
      </c>
      <c r="N2194">
        <v>-32.409999999999997</v>
      </c>
      <c r="O2194">
        <v>1110</v>
      </c>
      <c r="P2194" t="s">
        <v>872</v>
      </c>
      <c r="Q2194">
        <v>882</v>
      </c>
      <c r="R2194" t="s">
        <v>96</v>
      </c>
    </row>
    <row r="2195" spans="1:18">
      <c r="A2195" s="542">
        <v>2229</v>
      </c>
      <c r="B2195" s="403">
        <v>43670.395833333336</v>
      </c>
      <c r="C2195" t="s">
        <v>96</v>
      </c>
      <c r="D2195">
        <v>0.52</v>
      </c>
      <c r="E2195" t="s">
        <v>257</v>
      </c>
      <c r="F2195">
        <v>1.1138999999999999</v>
      </c>
      <c r="I2195" s="403">
        <v>43682.676388888889</v>
      </c>
      <c r="J2195">
        <v>1.1194</v>
      </c>
      <c r="K2195">
        <v>0</v>
      </c>
      <c r="M2195">
        <v>-77.42</v>
      </c>
      <c r="N2195">
        <v>208.58</v>
      </c>
      <c r="O2195">
        <v>1110</v>
      </c>
      <c r="P2195" t="s">
        <v>873</v>
      </c>
      <c r="Q2195">
        <v>882</v>
      </c>
      <c r="R2195" t="s">
        <v>96</v>
      </c>
    </row>
    <row r="2196" spans="1:18">
      <c r="A2196" s="542">
        <v>2250</v>
      </c>
      <c r="B2196" s="403">
        <v>43677.867361111108</v>
      </c>
      <c r="C2196" t="s">
        <v>96</v>
      </c>
      <c r="D2196">
        <v>0.86</v>
      </c>
      <c r="E2196" t="s">
        <v>257</v>
      </c>
      <c r="F2196">
        <v>1.1072</v>
      </c>
      <c r="I2196" s="403">
        <v>43682.676388888889</v>
      </c>
      <c r="J2196">
        <v>1.1194</v>
      </c>
      <c r="K2196">
        <v>0</v>
      </c>
      <c r="M2196">
        <v>-53.36</v>
      </c>
      <c r="N2196">
        <v>995.84</v>
      </c>
      <c r="O2196">
        <v>1110</v>
      </c>
      <c r="P2196" t="s">
        <v>874</v>
      </c>
      <c r="Q2196">
        <v>882</v>
      </c>
      <c r="R2196" t="s">
        <v>96</v>
      </c>
    </row>
    <row r="2197" spans="1:18">
      <c r="A2197" s="542">
        <v>2189</v>
      </c>
      <c r="B2197" s="403">
        <v>43647.352083333331</v>
      </c>
      <c r="C2197" t="s">
        <v>97</v>
      </c>
      <c r="D2197">
        <v>0.01</v>
      </c>
      <c r="E2197" t="s">
        <v>257</v>
      </c>
      <c r="F2197">
        <v>1.133</v>
      </c>
      <c r="I2197" s="403">
        <v>43647.37777777778</v>
      </c>
      <c r="J2197">
        <v>1.1317999999999999</v>
      </c>
      <c r="K2197">
        <v>0</v>
      </c>
      <c r="M2197">
        <v>0</v>
      </c>
      <c r="N2197">
        <v>1.2</v>
      </c>
      <c r="O2197">
        <v>1110</v>
      </c>
      <c r="P2197" t="s">
        <v>567</v>
      </c>
      <c r="Q2197">
        <v>883</v>
      </c>
      <c r="R2197" t="s">
        <v>97</v>
      </c>
    </row>
    <row r="2198" spans="1:18">
      <c r="A2198" s="542">
        <v>2190</v>
      </c>
      <c r="B2198" s="403">
        <v>43647.381944444445</v>
      </c>
      <c r="C2198" t="s">
        <v>97</v>
      </c>
      <c r="D2198">
        <v>0.01</v>
      </c>
      <c r="E2198" t="s">
        <v>257</v>
      </c>
      <c r="F2198">
        <v>1.1322000000000001</v>
      </c>
      <c r="I2198" s="403">
        <v>43647.668055555558</v>
      </c>
      <c r="J2198">
        <v>1.1322000000000001</v>
      </c>
      <c r="K2198">
        <v>0</v>
      </c>
      <c r="M2198">
        <v>0</v>
      </c>
      <c r="N2198">
        <v>0</v>
      </c>
      <c r="O2198">
        <v>1110</v>
      </c>
      <c r="P2198" t="s">
        <v>567</v>
      </c>
      <c r="Q2198">
        <v>884</v>
      </c>
      <c r="R2198" t="s">
        <v>97</v>
      </c>
    </row>
    <row r="2199" spans="1:18">
      <c r="A2199" s="542">
        <v>2191</v>
      </c>
      <c r="B2199" s="403">
        <v>43647.540277777778</v>
      </c>
      <c r="C2199" t="s">
        <v>97</v>
      </c>
      <c r="D2199">
        <v>0.01</v>
      </c>
      <c r="E2199" t="s">
        <v>257</v>
      </c>
      <c r="F2199">
        <v>1.1335</v>
      </c>
      <c r="I2199" s="403">
        <v>43647.668055555558</v>
      </c>
      <c r="J2199">
        <v>1.1322000000000001</v>
      </c>
      <c r="K2199">
        <v>0</v>
      </c>
      <c r="M2199">
        <v>0</v>
      </c>
      <c r="N2199">
        <v>1.3</v>
      </c>
      <c r="O2199">
        <v>1110</v>
      </c>
      <c r="P2199" t="s">
        <v>834</v>
      </c>
      <c r="Q2199">
        <v>884</v>
      </c>
      <c r="R2199" t="s">
        <v>97</v>
      </c>
    </row>
    <row r="2200" spans="1:18">
      <c r="A2200" s="542">
        <v>2192</v>
      </c>
      <c r="B2200" s="403">
        <v>43647.550694444442</v>
      </c>
      <c r="C2200" t="s">
        <v>97</v>
      </c>
      <c r="D2200">
        <v>0.01</v>
      </c>
      <c r="E2200" t="s">
        <v>257</v>
      </c>
      <c r="F2200">
        <v>1.1348</v>
      </c>
      <c r="I2200" s="403">
        <v>43647.668055555558</v>
      </c>
      <c r="J2200">
        <v>1.1322000000000001</v>
      </c>
      <c r="K2200">
        <v>0</v>
      </c>
      <c r="M2200">
        <v>0</v>
      </c>
      <c r="N2200">
        <v>2.6</v>
      </c>
      <c r="O2200">
        <v>1110</v>
      </c>
      <c r="P2200" t="s">
        <v>835</v>
      </c>
      <c r="Q2200">
        <v>884</v>
      </c>
      <c r="R2200" t="s">
        <v>97</v>
      </c>
    </row>
    <row r="2201" spans="1:18">
      <c r="A2201" s="542">
        <v>2193</v>
      </c>
      <c r="B2201" s="403">
        <v>43647.67083333333</v>
      </c>
      <c r="C2201" t="s">
        <v>97</v>
      </c>
      <c r="D2201">
        <v>0.01</v>
      </c>
      <c r="E2201" t="s">
        <v>257</v>
      </c>
      <c r="F2201">
        <v>1.133</v>
      </c>
      <c r="I2201" s="403">
        <v>43647.709027777775</v>
      </c>
      <c r="J2201">
        <v>1.1313</v>
      </c>
      <c r="K2201">
        <v>0</v>
      </c>
      <c r="M2201">
        <v>0</v>
      </c>
      <c r="N2201">
        <v>1.7</v>
      </c>
      <c r="O2201">
        <v>1110</v>
      </c>
      <c r="P2201" t="s">
        <v>581</v>
      </c>
      <c r="Q2201">
        <v>885</v>
      </c>
      <c r="R2201" t="s">
        <v>97</v>
      </c>
    </row>
    <row r="2202" spans="1:18">
      <c r="A2202" s="542">
        <v>2196</v>
      </c>
      <c r="B2202" s="403">
        <v>43648.275000000001</v>
      </c>
      <c r="C2202" t="s">
        <v>97</v>
      </c>
      <c r="D2202">
        <v>0.01</v>
      </c>
      <c r="E2202" t="s">
        <v>257</v>
      </c>
      <c r="F2202">
        <v>1.1281000000000001</v>
      </c>
      <c r="I2202" s="403">
        <v>43649.356249999997</v>
      </c>
      <c r="J2202">
        <v>1.1282000000000001</v>
      </c>
      <c r="K2202">
        <v>0</v>
      </c>
      <c r="M2202">
        <v>0.02</v>
      </c>
      <c r="N2202">
        <v>-0.08</v>
      </c>
      <c r="O2202">
        <v>1110</v>
      </c>
      <c r="P2202" t="s">
        <v>567</v>
      </c>
      <c r="Q2202">
        <v>886</v>
      </c>
      <c r="R2202" t="s">
        <v>97</v>
      </c>
    </row>
    <row r="2203" spans="1:18">
      <c r="A2203" s="542">
        <v>2197</v>
      </c>
      <c r="B2203" s="403">
        <v>43648.34375</v>
      </c>
      <c r="C2203" t="s">
        <v>97</v>
      </c>
      <c r="D2203">
        <v>0.01</v>
      </c>
      <c r="E2203" t="s">
        <v>257</v>
      </c>
      <c r="F2203">
        <v>1.1294</v>
      </c>
      <c r="I2203" s="403">
        <v>43649.356249999997</v>
      </c>
      <c r="J2203">
        <v>1.1282000000000001</v>
      </c>
      <c r="K2203">
        <v>0</v>
      </c>
      <c r="M2203">
        <v>0.02</v>
      </c>
      <c r="N2203">
        <v>1.22</v>
      </c>
      <c r="O2203">
        <v>1110</v>
      </c>
      <c r="P2203" t="s">
        <v>836</v>
      </c>
      <c r="Q2203">
        <v>886</v>
      </c>
      <c r="R2203" t="s">
        <v>97</v>
      </c>
    </row>
    <row r="2204" spans="1:18">
      <c r="A2204" s="542">
        <v>2198</v>
      </c>
      <c r="B2204" s="403">
        <v>43648.494444444441</v>
      </c>
      <c r="C2204" t="s">
        <v>97</v>
      </c>
      <c r="D2204">
        <v>0.01</v>
      </c>
      <c r="E2204" t="s">
        <v>257</v>
      </c>
      <c r="F2204">
        <v>1.1308</v>
      </c>
      <c r="I2204" s="403">
        <v>43649.356249999997</v>
      </c>
      <c r="J2204">
        <v>1.1282000000000001</v>
      </c>
      <c r="K2204">
        <v>0</v>
      </c>
      <c r="M2204">
        <v>0.02</v>
      </c>
      <c r="N2204">
        <v>2.62</v>
      </c>
      <c r="O2204">
        <v>1110</v>
      </c>
      <c r="P2204" t="s">
        <v>837</v>
      </c>
      <c r="Q2204">
        <v>886</v>
      </c>
      <c r="R2204" t="s">
        <v>97</v>
      </c>
    </row>
    <row r="2205" spans="1:18">
      <c r="A2205" s="542">
        <v>2199</v>
      </c>
      <c r="B2205" s="403">
        <v>43649.614583333336</v>
      </c>
      <c r="C2205" t="s">
        <v>97</v>
      </c>
      <c r="D2205">
        <v>0.01</v>
      </c>
      <c r="E2205" t="s">
        <v>257</v>
      </c>
      <c r="F2205">
        <v>1.1285000000000001</v>
      </c>
      <c r="I2205" s="403">
        <v>43649.72152777778</v>
      </c>
      <c r="J2205">
        <v>1.1279999999999999</v>
      </c>
      <c r="K2205">
        <v>0</v>
      </c>
      <c r="M2205">
        <v>0</v>
      </c>
      <c r="N2205">
        <v>0.5</v>
      </c>
      <c r="O2205">
        <v>1110</v>
      </c>
      <c r="P2205" t="s">
        <v>567</v>
      </c>
      <c r="Q2205">
        <v>887</v>
      </c>
      <c r="R2205" t="s">
        <v>97</v>
      </c>
    </row>
    <row r="2206" spans="1:18">
      <c r="A2206" s="542">
        <v>2200</v>
      </c>
      <c r="B2206" s="403">
        <v>43649.685416666667</v>
      </c>
      <c r="C2206" t="s">
        <v>97</v>
      </c>
      <c r="D2206">
        <v>0.01</v>
      </c>
      <c r="E2206" t="s">
        <v>257</v>
      </c>
      <c r="F2206">
        <v>1.1297999999999999</v>
      </c>
      <c r="I2206" s="403">
        <v>43649.72152777778</v>
      </c>
      <c r="J2206">
        <v>1.1279999999999999</v>
      </c>
      <c r="K2206">
        <v>0</v>
      </c>
      <c r="M2206">
        <v>0</v>
      </c>
      <c r="N2206">
        <v>1.8</v>
      </c>
      <c r="O2206">
        <v>1110</v>
      </c>
      <c r="P2206" t="s">
        <v>838</v>
      </c>
      <c r="Q2206">
        <v>887</v>
      </c>
      <c r="R2206" t="s">
        <v>97</v>
      </c>
    </row>
    <row r="2207" spans="1:18">
      <c r="A2207" s="542">
        <v>2201</v>
      </c>
      <c r="B2207" s="403">
        <v>43649.726388888892</v>
      </c>
      <c r="C2207" t="s">
        <v>97</v>
      </c>
      <c r="D2207">
        <v>0.01</v>
      </c>
      <c r="E2207" t="s">
        <v>257</v>
      </c>
      <c r="F2207">
        <v>1.1279999999999999</v>
      </c>
      <c r="I2207" s="403">
        <v>43650.647916666669</v>
      </c>
      <c r="J2207">
        <v>1.1274</v>
      </c>
      <c r="K2207">
        <v>0</v>
      </c>
      <c r="M2207">
        <v>0.05</v>
      </c>
      <c r="N2207">
        <v>0.65</v>
      </c>
      <c r="O2207">
        <v>1110</v>
      </c>
      <c r="P2207" t="s">
        <v>567</v>
      </c>
      <c r="Q2207">
        <v>888</v>
      </c>
      <c r="R2207" t="s">
        <v>97</v>
      </c>
    </row>
    <row r="2208" spans="1:18">
      <c r="A2208" s="542">
        <v>2202</v>
      </c>
      <c r="B2208" s="403">
        <v>43650.152777777781</v>
      </c>
      <c r="C2208" t="s">
        <v>97</v>
      </c>
      <c r="D2208">
        <v>0.01</v>
      </c>
      <c r="E2208" t="s">
        <v>257</v>
      </c>
      <c r="F2208">
        <v>1.1292</v>
      </c>
      <c r="I2208" s="403">
        <v>43650.647916666669</v>
      </c>
      <c r="J2208">
        <v>1.1274</v>
      </c>
      <c r="K2208">
        <v>0</v>
      </c>
      <c r="M2208">
        <v>0</v>
      </c>
      <c r="N2208">
        <v>1.8</v>
      </c>
      <c r="O2208">
        <v>1110</v>
      </c>
      <c r="P2208" t="s">
        <v>839</v>
      </c>
      <c r="Q2208">
        <v>888</v>
      </c>
      <c r="R2208" t="s">
        <v>97</v>
      </c>
    </row>
    <row r="2209" spans="1:18">
      <c r="A2209" s="542">
        <v>2204</v>
      </c>
      <c r="B2209" s="403">
        <v>43651.617361111108</v>
      </c>
      <c r="C2209" t="s">
        <v>97</v>
      </c>
      <c r="D2209">
        <v>0.01</v>
      </c>
      <c r="E2209" t="s">
        <v>257</v>
      </c>
      <c r="F2209">
        <v>1.1241000000000001</v>
      </c>
      <c r="I2209" s="403">
        <v>43651.638194444444</v>
      </c>
      <c r="J2209">
        <v>1.1229</v>
      </c>
      <c r="K2209">
        <v>0</v>
      </c>
      <c r="M2209">
        <v>0</v>
      </c>
      <c r="N2209">
        <v>1.2</v>
      </c>
      <c r="O2209">
        <v>1110</v>
      </c>
      <c r="P2209" t="s">
        <v>567</v>
      </c>
      <c r="Q2209">
        <v>889</v>
      </c>
      <c r="R2209" t="s">
        <v>97</v>
      </c>
    </row>
    <row r="2210" spans="1:18">
      <c r="A2210" s="542">
        <v>2206</v>
      </c>
      <c r="B2210" s="403">
        <v>43651.665972222225</v>
      </c>
      <c r="C2210" t="s">
        <v>97</v>
      </c>
      <c r="D2210">
        <v>0.01</v>
      </c>
      <c r="E2210" t="s">
        <v>257</v>
      </c>
      <c r="F2210">
        <v>1.1220000000000001</v>
      </c>
      <c r="I2210" s="403">
        <v>43654.541666666664</v>
      </c>
      <c r="J2210">
        <v>1.1214999999999999</v>
      </c>
      <c r="K2210">
        <v>0</v>
      </c>
      <c r="M2210">
        <v>0.02</v>
      </c>
      <c r="N2210">
        <v>0.52</v>
      </c>
      <c r="O2210">
        <v>1110</v>
      </c>
      <c r="P2210" t="s">
        <v>567</v>
      </c>
      <c r="Q2210">
        <v>890</v>
      </c>
      <c r="R2210" t="s">
        <v>97</v>
      </c>
    </row>
    <row r="2211" spans="1:18">
      <c r="A2211" s="542">
        <v>2207</v>
      </c>
      <c r="B2211" s="403">
        <v>43654.435416666667</v>
      </c>
      <c r="C2211" t="s">
        <v>97</v>
      </c>
      <c r="D2211">
        <v>0.01</v>
      </c>
      <c r="E2211" t="s">
        <v>257</v>
      </c>
      <c r="F2211">
        <v>1.1233</v>
      </c>
      <c r="I2211" s="403">
        <v>43654.541666666664</v>
      </c>
      <c r="J2211">
        <v>1.1214999999999999</v>
      </c>
      <c r="K2211">
        <v>0</v>
      </c>
      <c r="M2211">
        <v>0</v>
      </c>
      <c r="N2211">
        <v>1.8</v>
      </c>
      <c r="O2211">
        <v>1110</v>
      </c>
      <c r="P2211" t="s">
        <v>840</v>
      </c>
      <c r="Q2211">
        <v>890</v>
      </c>
      <c r="R2211" t="s">
        <v>97</v>
      </c>
    </row>
    <row r="2212" spans="1:18">
      <c r="A2212" s="542">
        <v>2208</v>
      </c>
      <c r="B2212" s="403">
        <v>43654.618055555555</v>
      </c>
      <c r="C2212" t="s">
        <v>97</v>
      </c>
      <c r="D2212">
        <v>0.01</v>
      </c>
      <c r="E2212" t="s">
        <v>257</v>
      </c>
      <c r="F2212">
        <v>1.1221000000000001</v>
      </c>
      <c r="I2212" s="403">
        <v>43654.748611111114</v>
      </c>
      <c r="J2212">
        <v>1.1209</v>
      </c>
      <c r="K2212">
        <v>0</v>
      </c>
      <c r="M2212">
        <v>0</v>
      </c>
      <c r="N2212">
        <v>1.2</v>
      </c>
      <c r="O2212">
        <v>1110</v>
      </c>
      <c r="P2212" t="s">
        <v>567</v>
      </c>
      <c r="Q2212">
        <v>891</v>
      </c>
      <c r="R2212" t="s">
        <v>97</v>
      </c>
    </row>
    <row r="2213" spans="1:18">
      <c r="A2213" s="542">
        <v>2209</v>
      </c>
      <c r="B2213" s="403">
        <v>43655.383333333331</v>
      </c>
      <c r="C2213" t="s">
        <v>97</v>
      </c>
      <c r="D2213">
        <v>0.01</v>
      </c>
      <c r="E2213" t="s">
        <v>257</v>
      </c>
      <c r="F2213">
        <v>1.1209</v>
      </c>
      <c r="I2213" s="403">
        <v>43655.453472222223</v>
      </c>
      <c r="J2213">
        <v>1.1196999999999999</v>
      </c>
      <c r="K2213">
        <v>0</v>
      </c>
      <c r="M2213">
        <v>0</v>
      </c>
      <c r="N2213">
        <v>1.2</v>
      </c>
      <c r="O2213">
        <v>1110</v>
      </c>
      <c r="P2213" t="s">
        <v>567</v>
      </c>
      <c r="Q2213">
        <v>892</v>
      </c>
      <c r="R2213" t="s">
        <v>97</v>
      </c>
    </row>
    <row r="2214" spans="1:18">
      <c r="A2214" s="542">
        <v>2210</v>
      </c>
      <c r="B2214" s="403">
        <v>43655.602083333331</v>
      </c>
      <c r="C2214" t="s">
        <v>97</v>
      </c>
      <c r="D2214">
        <v>0.01</v>
      </c>
      <c r="E2214" t="s">
        <v>257</v>
      </c>
      <c r="F2214">
        <v>1.1206</v>
      </c>
      <c r="I2214" s="403">
        <v>43662.498611111114</v>
      </c>
      <c r="J2214">
        <v>1.1234</v>
      </c>
      <c r="K2214">
        <v>0</v>
      </c>
      <c r="M2214">
        <v>0.13</v>
      </c>
      <c r="N2214">
        <v>-2.67</v>
      </c>
      <c r="O2214">
        <v>1110</v>
      </c>
      <c r="P2214" t="s">
        <v>567</v>
      </c>
      <c r="Q2214">
        <v>893</v>
      </c>
      <c r="R2214" t="s">
        <v>97</v>
      </c>
    </row>
    <row r="2215" spans="1:18">
      <c r="A2215" s="542">
        <v>2211</v>
      </c>
      <c r="B2215" s="403">
        <v>43656.421527777777</v>
      </c>
      <c r="C2215" t="s">
        <v>97</v>
      </c>
      <c r="D2215">
        <v>0.01</v>
      </c>
      <c r="E2215" t="s">
        <v>257</v>
      </c>
      <c r="F2215">
        <v>1.1218999999999999</v>
      </c>
      <c r="I2215" s="403">
        <v>43662.498611111114</v>
      </c>
      <c r="J2215">
        <v>1.1234</v>
      </c>
      <c r="K2215">
        <v>0</v>
      </c>
      <c r="M2215">
        <v>0.11</v>
      </c>
      <c r="N2215">
        <v>-1.39</v>
      </c>
      <c r="O2215">
        <v>1110</v>
      </c>
      <c r="P2215" t="s">
        <v>841</v>
      </c>
      <c r="Q2215">
        <v>893</v>
      </c>
      <c r="R2215" t="s">
        <v>97</v>
      </c>
    </row>
    <row r="2216" spans="1:18">
      <c r="A2216" s="542">
        <v>2212</v>
      </c>
      <c r="B2216" s="403">
        <v>43656.605555555558</v>
      </c>
      <c r="C2216" t="s">
        <v>97</v>
      </c>
      <c r="D2216">
        <v>0.01</v>
      </c>
      <c r="E2216" t="s">
        <v>257</v>
      </c>
      <c r="F2216">
        <v>1.1240000000000001</v>
      </c>
      <c r="I2216" s="403">
        <v>43662.498611111114</v>
      </c>
      <c r="J2216">
        <v>1.1234</v>
      </c>
      <c r="K2216">
        <v>0</v>
      </c>
      <c r="M2216">
        <v>0.11</v>
      </c>
      <c r="N2216">
        <v>0.71</v>
      </c>
      <c r="O2216">
        <v>1110</v>
      </c>
      <c r="P2216" t="s">
        <v>842</v>
      </c>
      <c r="Q2216">
        <v>893</v>
      </c>
      <c r="R2216" t="s">
        <v>97</v>
      </c>
    </row>
    <row r="2217" spans="1:18">
      <c r="A2217" s="542">
        <v>2213</v>
      </c>
      <c r="B2217" s="403">
        <v>43656.693749999999</v>
      </c>
      <c r="C2217" t="s">
        <v>97</v>
      </c>
      <c r="D2217">
        <v>0.02</v>
      </c>
      <c r="E2217" t="s">
        <v>257</v>
      </c>
      <c r="F2217">
        <v>1.1254999999999999</v>
      </c>
      <c r="I2217" s="403">
        <v>43662.498611111114</v>
      </c>
      <c r="J2217">
        <v>1.1234</v>
      </c>
      <c r="K2217">
        <v>0</v>
      </c>
      <c r="M2217">
        <v>0.18</v>
      </c>
      <c r="N2217">
        <v>4.38</v>
      </c>
      <c r="O2217">
        <v>1110</v>
      </c>
      <c r="P2217" t="s">
        <v>843</v>
      </c>
      <c r="Q2217">
        <v>893</v>
      </c>
      <c r="R2217" t="s">
        <v>97</v>
      </c>
    </row>
    <row r="2218" spans="1:18">
      <c r="A2218" s="542">
        <v>2214</v>
      </c>
      <c r="B2218" s="403">
        <v>43657.204861111109</v>
      </c>
      <c r="C2218" t="s">
        <v>97</v>
      </c>
      <c r="D2218">
        <v>0.03</v>
      </c>
      <c r="E2218" t="s">
        <v>257</v>
      </c>
      <c r="F2218">
        <v>1.1271</v>
      </c>
      <c r="I2218" s="403">
        <v>43662.498611111114</v>
      </c>
      <c r="J2218">
        <v>1.1234</v>
      </c>
      <c r="K2218">
        <v>0</v>
      </c>
      <c r="M2218">
        <v>0.15</v>
      </c>
      <c r="N2218">
        <v>11.25</v>
      </c>
      <c r="O2218">
        <v>1110</v>
      </c>
      <c r="P2218" t="s">
        <v>844</v>
      </c>
      <c r="Q2218">
        <v>893</v>
      </c>
      <c r="R2218" t="s">
        <v>97</v>
      </c>
    </row>
    <row r="2219" spans="1:18">
      <c r="A2219" s="542">
        <v>2215</v>
      </c>
      <c r="B2219" s="403">
        <v>43662.606944444444</v>
      </c>
      <c r="C2219" t="s">
        <v>97</v>
      </c>
      <c r="D2219">
        <v>0.01</v>
      </c>
      <c r="E2219" t="s">
        <v>257</v>
      </c>
      <c r="F2219">
        <v>1.1214</v>
      </c>
      <c r="I2219" s="403">
        <v>43663.367361111108</v>
      </c>
      <c r="J2219">
        <v>1.1202000000000001</v>
      </c>
      <c r="K2219">
        <v>0</v>
      </c>
      <c r="M2219">
        <v>0.02</v>
      </c>
      <c r="N2219">
        <v>1.22</v>
      </c>
      <c r="O2219">
        <v>1110</v>
      </c>
      <c r="P2219" t="s">
        <v>567</v>
      </c>
      <c r="Q2219">
        <v>894</v>
      </c>
      <c r="R2219" t="s">
        <v>97</v>
      </c>
    </row>
    <row r="2220" spans="1:18">
      <c r="A2220" s="542">
        <v>2216</v>
      </c>
      <c r="B2220" s="403">
        <v>43663.377083333333</v>
      </c>
      <c r="C2220" t="s">
        <v>97</v>
      </c>
      <c r="D2220">
        <v>0.01</v>
      </c>
      <c r="E2220" t="s">
        <v>257</v>
      </c>
      <c r="F2220">
        <v>1.1207</v>
      </c>
      <c r="I2220" s="403">
        <v>43664.525000000001</v>
      </c>
      <c r="J2220">
        <v>1.1209</v>
      </c>
      <c r="K2220">
        <v>0</v>
      </c>
      <c r="M2220">
        <v>0.05</v>
      </c>
      <c r="N2220">
        <v>-0.15</v>
      </c>
      <c r="O2220">
        <v>1110</v>
      </c>
      <c r="P2220" t="s">
        <v>567</v>
      </c>
      <c r="Q2220">
        <v>895</v>
      </c>
      <c r="R2220" t="s">
        <v>97</v>
      </c>
    </row>
    <row r="2221" spans="1:18">
      <c r="A2221" s="542">
        <v>2217</v>
      </c>
      <c r="B2221" s="403">
        <v>43663.550694444442</v>
      </c>
      <c r="C2221" t="s">
        <v>97</v>
      </c>
      <c r="D2221">
        <v>0.01</v>
      </c>
      <c r="E2221" t="s">
        <v>257</v>
      </c>
      <c r="F2221">
        <v>1.1220000000000001</v>
      </c>
      <c r="I2221" s="403">
        <v>43664.525000000001</v>
      </c>
      <c r="J2221">
        <v>1.1209</v>
      </c>
      <c r="K2221">
        <v>0</v>
      </c>
      <c r="M2221">
        <v>0.05</v>
      </c>
      <c r="N2221">
        <v>1.1499999999999999</v>
      </c>
      <c r="O2221">
        <v>1110</v>
      </c>
      <c r="P2221" t="s">
        <v>845</v>
      </c>
      <c r="Q2221">
        <v>895</v>
      </c>
      <c r="R2221" t="s">
        <v>97</v>
      </c>
    </row>
    <row r="2222" spans="1:18">
      <c r="A2222" s="542">
        <v>2218</v>
      </c>
      <c r="B2222" s="403">
        <v>43664.122916666667</v>
      </c>
      <c r="C2222" t="s">
        <v>97</v>
      </c>
      <c r="D2222">
        <v>0.01</v>
      </c>
      <c r="E2222" t="s">
        <v>257</v>
      </c>
      <c r="F2222">
        <v>1.1236999999999999</v>
      </c>
      <c r="I2222" s="403">
        <v>43664.525000000001</v>
      </c>
      <c r="J2222">
        <v>1.1209</v>
      </c>
      <c r="K2222">
        <v>0</v>
      </c>
      <c r="M2222">
        <v>0</v>
      </c>
      <c r="N2222">
        <v>2.8</v>
      </c>
      <c r="O2222">
        <v>1110</v>
      </c>
      <c r="P2222" t="s">
        <v>846</v>
      </c>
      <c r="Q2222">
        <v>895</v>
      </c>
      <c r="R2222" t="s">
        <v>97</v>
      </c>
    </row>
    <row r="2223" spans="1:18">
      <c r="A2223" s="542">
        <v>2219</v>
      </c>
      <c r="B2223" s="403">
        <v>43664.600694444445</v>
      </c>
      <c r="C2223" t="s">
        <v>97</v>
      </c>
      <c r="D2223">
        <v>0.01</v>
      </c>
      <c r="E2223" t="s">
        <v>257</v>
      </c>
      <c r="F2223">
        <v>1.1221000000000001</v>
      </c>
      <c r="I2223" s="403">
        <v>43665.51458333333</v>
      </c>
      <c r="J2223">
        <v>1.1234999999999999</v>
      </c>
      <c r="K2223">
        <v>0</v>
      </c>
      <c r="M2223">
        <v>0.02</v>
      </c>
      <c r="N2223">
        <v>-1.38</v>
      </c>
      <c r="O2223">
        <v>1110</v>
      </c>
      <c r="P2223" t="s">
        <v>567</v>
      </c>
      <c r="Q2223">
        <v>896</v>
      </c>
      <c r="R2223" t="s">
        <v>97</v>
      </c>
    </row>
    <row r="2224" spans="1:18">
      <c r="A2224" s="542">
        <v>2220</v>
      </c>
      <c r="B2224" s="403">
        <v>43664.826388888891</v>
      </c>
      <c r="C2224" t="s">
        <v>97</v>
      </c>
      <c r="D2224">
        <v>0.01</v>
      </c>
      <c r="E2224" t="s">
        <v>257</v>
      </c>
      <c r="F2224">
        <v>1.1234999999999999</v>
      </c>
      <c r="I2224" s="403">
        <v>43665.51458333333</v>
      </c>
      <c r="J2224">
        <v>1.1234999999999999</v>
      </c>
      <c r="K2224">
        <v>0</v>
      </c>
      <c r="M2224">
        <v>0.02</v>
      </c>
      <c r="N2224">
        <v>0.02</v>
      </c>
      <c r="O2224">
        <v>1110</v>
      </c>
      <c r="P2224" t="s">
        <v>847</v>
      </c>
      <c r="Q2224">
        <v>896</v>
      </c>
      <c r="R2224" t="s">
        <v>97</v>
      </c>
    </row>
    <row r="2225" spans="1:18">
      <c r="A2225" s="542">
        <v>2221</v>
      </c>
      <c r="B2225" s="403">
        <v>43664.85</v>
      </c>
      <c r="C2225" t="s">
        <v>97</v>
      </c>
      <c r="D2225">
        <v>0.01</v>
      </c>
      <c r="E2225" t="s">
        <v>257</v>
      </c>
      <c r="F2225">
        <v>1.1253</v>
      </c>
      <c r="I2225" s="403">
        <v>43665.51458333333</v>
      </c>
      <c r="J2225">
        <v>1.1234999999999999</v>
      </c>
      <c r="K2225">
        <v>0</v>
      </c>
      <c r="M2225">
        <v>0.02</v>
      </c>
      <c r="N2225">
        <v>1.82</v>
      </c>
      <c r="O2225">
        <v>1110</v>
      </c>
      <c r="P2225" t="s">
        <v>848</v>
      </c>
      <c r="Q2225">
        <v>896</v>
      </c>
      <c r="R2225" t="s">
        <v>97</v>
      </c>
    </row>
    <row r="2226" spans="1:18">
      <c r="A2226" s="542">
        <v>2222</v>
      </c>
      <c r="B2226" s="403">
        <v>43664.855555555558</v>
      </c>
      <c r="C2226" t="s">
        <v>97</v>
      </c>
      <c r="D2226">
        <v>0.02</v>
      </c>
      <c r="E2226" t="s">
        <v>257</v>
      </c>
      <c r="F2226">
        <v>1.1267</v>
      </c>
      <c r="I2226" s="403">
        <v>43665.51458333333</v>
      </c>
      <c r="J2226">
        <v>1.1234999999999999</v>
      </c>
      <c r="K2226">
        <v>0</v>
      </c>
      <c r="M2226">
        <v>0.03</v>
      </c>
      <c r="N2226">
        <v>6.43</v>
      </c>
      <c r="O2226">
        <v>1110</v>
      </c>
      <c r="P2226" t="s">
        <v>849</v>
      </c>
      <c r="Q2226">
        <v>896</v>
      </c>
      <c r="R2226" t="s">
        <v>97</v>
      </c>
    </row>
    <row r="2227" spans="1:18">
      <c r="A2227" s="542">
        <v>2223</v>
      </c>
      <c r="B2227" s="403">
        <v>43665.615972222222</v>
      </c>
      <c r="C2227" t="s">
        <v>97</v>
      </c>
      <c r="D2227">
        <v>0.01</v>
      </c>
      <c r="E2227" t="s">
        <v>257</v>
      </c>
      <c r="F2227">
        <v>1.1220000000000001</v>
      </c>
      <c r="I2227" s="403">
        <v>43665.839583333334</v>
      </c>
      <c r="J2227">
        <v>1.1214999999999999</v>
      </c>
      <c r="K2227">
        <v>0</v>
      </c>
      <c r="M2227">
        <v>0</v>
      </c>
      <c r="N2227">
        <v>0.5</v>
      </c>
      <c r="O2227">
        <v>1110</v>
      </c>
      <c r="P2227" t="s">
        <v>567</v>
      </c>
      <c r="Q2227">
        <v>897</v>
      </c>
      <c r="R2227" t="s">
        <v>97</v>
      </c>
    </row>
    <row r="2228" spans="1:18">
      <c r="A2228" s="542">
        <v>2224</v>
      </c>
      <c r="B2228" s="403">
        <v>43665.665972222225</v>
      </c>
      <c r="C2228" t="s">
        <v>97</v>
      </c>
      <c r="D2228">
        <v>0.01</v>
      </c>
      <c r="E2228" t="s">
        <v>257</v>
      </c>
      <c r="F2228">
        <v>1.1233</v>
      </c>
      <c r="I2228" s="403">
        <v>43665.839583333334</v>
      </c>
      <c r="J2228">
        <v>1.1214999999999999</v>
      </c>
      <c r="K2228">
        <v>0</v>
      </c>
      <c r="M2228">
        <v>0</v>
      </c>
      <c r="N2228">
        <v>1.8</v>
      </c>
      <c r="O2228">
        <v>1110</v>
      </c>
      <c r="P2228" t="s">
        <v>850</v>
      </c>
      <c r="Q2228">
        <v>897</v>
      </c>
      <c r="R2228" t="s">
        <v>97</v>
      </c>
    </row>
    <row r="2229" spans="1:18">
      <c r="A2229" s="542">
        <v>2225</v>
      </c>
      <c r="B2229" s="403">
        <v>43665.852777777778</v>
      </c>
      <c r="C2229" t="s">
        <v>97</v>
      </c>
      <c r="D2229">
        <v>0.01</v>
      </c>
      <c r="E2229" t="s">
        <v>257</v>
      </c>
      <c r="F2229">
        <v>1.1213</v>
      </c>
      <c r="I2229" s="403">
        <v>43669.129861111112</v>
      </c>
      <c r="J2229">
        <v>1.1201000000000001</v>
      </c>
      <c r="K2229">
        <v>0</v>
      </c>
      <c r="M2229">
        <v>0.04</v>
      </c>
      <c r="N2229">
        <v>1.24</v>
      </c>
      <c r="O2229">
        <v>1110</v>
      </c>
      <c r="P2229" t="s">
        <v>567</v>
      </c>
      <c r="Q2229">
        <v>898</v>
      </c>
      <c r="R2229" t="s">
        <v>97</v>
      </c>
    </row>
    <row r="2230" spans="1:18">
      <c r="A2230" s="542">
        <v>2227</v>
      </c>
      <c r="B2230" s="403">
        <v>43669.664583333331</v>
      </c>
      <c r="C2230" t="s">
        <v>97</v>
      </c>
      <c r="D2230">
        <v>0.01</v>
      </c>
      <c r="E2230" t="s">
        <v>257</v>
      </c>
      <c r="F2230">
        <v>1.1160000000000001</v>
      </c>
      <c r="I2230" s="403">
        <v>43669.914583333331</v>
      </c>
      <c r="J2230">
        <v>1.1148</v>
      </c>
      <c r="K2230">
        <v>0</v>
      </c>
      <c r="M2230">
        <v>0</v>
      </c>
      <c r="N2230">
        <v>1.2</v>
      </c>
      <c r="O2230">
        <v>1110</v>
      </c>
      <c r="P2230" t="s">
        <v>567</v>
      </c>
      <c r="Q2230">
        <v>899</v>
      </c>
      <c r="R2230" t="s">
        <v>97</v>
      </c>
    </row>
    <row r="2231" spans="1:18">
      <c r="A2231" s="542">
        <v>2228</v>
      </c>
      <c r="B2231" s="403">
        <v>43669.942361111112</v>
      </c>
      <c r="C2231" t="s">
        <v>97</v>
      </c>
      <c r="D2231">
        <v>0.01</v>
      </c>
      <c r="E2231" t="s">
        <v>257</v>
      </c>
      <c r="F2231">
        <v>1.1149</v>
      </c>
      <c r="I2231" s="403">
        <v>43670.395833333336</v>
      </c>
      <c r="J2231">
        <v>1.1133</v>
      </c>
      <c r="K2231">
        <v>0</v>
      </c>
      <c r="M2231">
        <v>0.02</v>
      </c>
      <c r="N2231">
        <v>1.62</v>
      </c>
      <c r="O2231">
        <v>1110</v>
      </c>
      <c r="P2231" t="s">
        <v>581</v>
      </c>
      <c r="Q2231">
        <v>900</v>
      </c>
      <c r="R2231" t="s">
        <v>97</v>
      </c>
    </row>
    <row r="2232" spans="1:18">
      <c r="A2232" s="542">
        <v>2230</v>
      </c>
      <c r="B2232" s="403">
        <v>43670.401388888888</v>
      </c>
      <c r="C2232" t="s">
        <v>97</v>
      </c>
      <c r="D2232">
        <v>0.01</v>
      </c>
      <c r="E2232" t="s">
        <v>257</v>
      </c>
      <c r="F2232">
        <v>1.1134999999999999</v>
      </c>
      <c r="I2232" s="403">
        <v>43671.37222222222</v>
      </c>
      <c r="J2232">
        <v>1.113</v>
      </c>
      <c r="K2232">
        <v>0</v>
      </c>
      <c r="M2232">
        <v>0.05</v>
      </c>
      <c r="N2232">
        <v>0.55000000000000004</v>
      </c>
      <c r="O2232">
        <v>1110</v>
      </c>
      <c r="P2232" t="s">
        <v>567</v>
      </c>
      <c r="Q2232">
        <v>901</v>
      </c>
      <c r="R2232" t="s">
        <v>97</v>
      </c>
    </row>
    <row r="2233" spans="1:18">
      <c r="A2233" s="542">
        <v>2231</v>
      </c>
      <c r="B2233" s="403">
        <v>43670.531944444447</v>
      </c>
      <c r="C2233" t="s">
        <v>97</v>
      </c>
      <c r="D2233">
        <v>0.01</v>
      </c>
      <c r="E2233" t="s">
        <v>257</v>
      </c>
      <c r="F2233">
        <v>1.1147</v>
      </c>
      <c r="I2233" s="403">
        <v>43671.37222222222</v>
      </c>
      <c r="J2233">
        <v>1.113</v>
      </c>
      <c r="K2233">
        <v>0</v>
      </c>
      <c r="M2233">
        <v>0.05</v>
      </c>
      <c r="N2233">
        <v>1.75</v>
      </c>
      <c r="O2233">
        <v>1110</v>
      </c>
      <c r="P2233" t="s">
        <v>851</v>
      </c>
      <c r="Q2233">
        <v>901</v>
      </c>
      <c r="R2233" t="s">
        <v>97</v>
      </c>
    </row>
    <row r="2234" spans="1:18">
      <c r="A2234" s="542">
        <v>2232</v>
      </c>
      <c r="B2234" s="403">
        <v>43671.512499999997</v>
      </c>
      <c r="C2234" t="s">
        <v>97</v>
      </c>
      <c r="D2234">
        <v>0.01</v>
      </c>
      <c r="E2234" t="s">
        <v>257</v>
      </c>
      <c r="F2234">
        <v>1.1136999999999999</v>
      </c>
      <c r="I2234" s="403">
        <v>43671.574305555558</v>
      </c>
      <c r="J2234">
        <v>1.1131</v>
      </c>
      <c r="K2234">
        <v>0</v>
      </c>
      <c r="M2234">
        <v>0</v>
      </c>
      <c r="N2234">
        <v>0.6</v>
      </c>
      <c r="O2234">
        <v>1110</v>
      </c>
      <c r="P2234" t="s">
        <v>567</v>
      </c>
      <c r="Q2234">
        <v>902</v>
      </c>
      <c r="R2234" t="s">
        <v>97</v>
      </c>
    </row>
    <row r="2235" spans="1:18">
      <c r="A2235" s="542">
        <v>2233</v>
      </c>
      <c r="B2235" s="403">
        <v>43671.572916666664</v>
      </c>
      <c r="C2235" t="s">
        <v>97</v>
      </c>
      <c r="D2235">
        <v>0.01</v>
      </c>
      <c r="E2235" t="s">
        <v>257</v>
      </c>
      <c r="F2235">
        <v>1.1149</v>
      </c>
      <c r="I2235" s="403">
        <v>43671.574305555558</v>
      </c>
      <c r="J2235">
        <v>1.1131</v>
      </c>
      <c r="K2235">
        <v>0</v>
      </c>
      <c r="M2235">
        <v>0</v>
      </c>
      <c r="N2235">
        <v>1.8</v>
      </c>
      <c r="O2235">
        <v>1110</v>
      </c>
      <c r="P2235" t="s">
        <v>852</v>
      </c>
      <c r="Q2235">
        <v>902</v>
      </c>
      <c r="R2235" t="s">
        <v>97</v>
      </c>
    </row>
    <row r="2236" spans="1:18">
      <c r="A2236" s="542">
        <v>2234</v>
      </c>
      <c r="B2236" s="403">
        <v>43671.594444444447</v>
      </c>
      <c r="C2236" t="s">
        <v>97</v>
      </c>
      <c r="D2236">
        <v>0.01</v>
      </c>
      <c r="E2236" t="s">
        <v>257</v>
      </c>
      <c r="F2236">
        <v>1.1112</v>
      </c>
      <c r="I2236" s="403">
        <v>43671.763888888891</v>
      </c>
      <c r="J2236">
        <v>1.1148</v>
      </c>
      <c r="K2236">
        <v>0</v>
      </c>
      <c r="M2236">
        <v>0</v>
      </c>
      <c r="N2236">
        <v>-3.6</v>
      </c>
      <c r="O2236">
        <v>1110</v>
      </c>
      <c r="P2236" t="s">
        <v>579</v>
      </c>
      <c r="Q2236">
        <v>903</v>
      </c>
      <c r="R2236" t="s">
        <v>97</v>
      </c>
    </row>
    <row r="2237" spans="1:18">
      <c r="A2237" s="542">
        <v>2235</v>
      </c>
      <c r="B2237" s="403">
        <v>43671.613194444442</v>
      </c>
      <c r="C2237" t="s">
        <v>97</v>
      </c>
      <c r="D2237">
        <v>0.01</v>
      </c>
      <c r="E2237" t="s">
        <v>257</v>
      </c>
      <c r="F2237">
        <v>1.1124000000000001</v>
      </c>
      <c r="I2237" s="403">
        <v>43671.763888888891</v>
      </c>
      <c r="J2237">
        <v>1.1148</v>
      </c>
      <c r="K2237">
        <v>0</v>
      </c>
      <c r="M2237">
        <v>0</v>
      </c>
      <c r="N2237">
        <v>-2.4</v>
      </c>
      <c r="O2237">
        <v>1110</v>
      </c>
      <c r="P2237" t="s">
        <v>857</v>
      </c>
      <c r="Q2237">
        <v>903</v>
      </c>
      <c r="R2237" t="s">
        <v>97</v>
      </c>
    </row>
    <row r="2238" spans="1:18">
      <c r="A2238" s="542">
        <v>2236</v>
      </c>
      <c r="B2238" s="403">
        <v>43671.616666666669</v>
      </c>
      <c r="C2238" t="s">
        <v>97</v>
      </c>
      <c r="D2238">
        <v>0.01</v>
      </c>
      <c r="E2238" t="s">
        <v>257</v>
      </c>
      <c r="F2238">
        <v>1.1138999999999999</v>
      </c>
      <c r="I2238" s="403">
        <v>43671.763888888891</v>
      </c>
      <c r="J2238">
        <v>1.1148</v>
      </c>
      <c r="K2238">
        <v>0</v>
      </c>
      <c r="M2238">
        <v>0</v>
      </c>
      <c r="N2238">
        <v>-0.9</v>
      </c>
      <c r="O2238">
        <v>1110</v>
      </c>
      <c r="P2238" t="s">
        <v>856</v>
      </c>
      <c r="Q2238">
        <v>903</v>
      </c>
      <c r="R2238" t="s">
        <v>97</v>
      </c>
    </row>
    <row r="2239" spans="1:18">
      <c r="A2239" s="542">
        <v>2237</v>
      </c>
      <c r="B2239" s="403">
        <v>43671.619444444441</v>
      </c>
      <c r="C2239" t="s">
        <v>97</v>
      </c>
      <c r="D2239">
        <v>0.02</v>
      </c>
      <c r="E2239" t="s">
        <v>257</v>
      </c>
      <c r="F2239">
        <v>1.1153</v>
      </c>
      <c r="I2239" s="403">
        <v>43671.761805555558</v>
      </c>
      <c r="J2239">
        <v>1.1145</v>
      </c>
      <c r="K2239">
        <v>0</v>
      </c>
      <c r="M2239">
        <v>0</v>
      </c>
      <c r="N2239">
        <v>1.6</v>
      </c>
      <c r="O2239">
        <v>1110</v>
      </c>
      <c r="P2239" t="s">
        <v>855</v>
      </c>
      <c r="Q2239">
        <v>903</v>
      </c>
      <c r="R2239" t="s">
        <v>97</v>
      </c>
    </row>
    <row r="2240" spans="1:18">
      <c r="A2240" s="542">
        <v>2238</v>
      </c>
      <c r="B2240" s="403">
        <v>43671.627083333333</v>
      </c>
      <c r="C2240" t="s">
        <v>97</v>
      </c>
      <c r="D2240">
        <v>0.03</v>
      </c>
      <c r="E2240" t="s">
        <v>257</v>
      </c>
      <c r="F2240">
        <v>1.1168</v>
      </c>
      <c r="I2240" s="403">
        <v>43671.761805555558</v>
      </c>
      <c r="J2240">
        <v>1.1145</v>
      </c>
      <c r="K2240">
        <v>0</v>
      </c>
      <c r="M2240">
        <v>0</v>
      </c>
      <c r="N2240">
        <v>6.9</v>
      </c>
      <c r="O2240">
        <v>1110</v>
      </c>
      <c r="P2240" t="s">
        <v>853</v>
      </c>
      <c r="Q2240">
        <v>903</v>
      </c>
      <c r="R2240" t="s">
        <v>97</v>
      </c>
    </row>
    <row r="2241" spans="1:18">
      <c r="A2241" s="542">
        <v>2239</v>
      </c>
      <c r="B2241" s="403">
        <v>43671.663194444445</v>
      </c>
      <c r="C2241" t="s">
        <v>97</v>
      </c>
      <c r="D2241">
        <v>0.04</v>
      </c>
      <c r="E2241" t="s">
        <v>257</v>
      </c>
      <c r="F2241">
        <v>1.1184000000000001</v>
      </c>
      <c r="I2241" s="403">
        <v>43671.761805555558</v>
      </c>
      <c r="J2241">
        <v>1.1145</v>
      </c>
      <c r="K2241">
        <v>0</v>
      </c>
      <c r="M2241">
        <v>0</v>
      </c>
      <c r="N2241">
        <v>15.6</v>
      </c>
      <c r="O2241">
        <v>1110</v>
      </c>
      <c r="P2241" t="s">
        <v>854</v>
      </c>
      <c r="Q2241">
        <v>903</v>
      </c>
      <c r="R2241" t="s">
        <v>97</v>
      </c>
    </row>
    <row r="2242" spans="1:18">
      <c r="A2242" s="542">
        <v>2240</v>
      </c>
      <c r="B2242" s="403">
        <v>43671.784722222219</v>
      </c>
      <c r="C2242" t="s">
        <v>97</v>
      </c>
      <c r="D2242">
        <v>0.01</v>
      </c>
      <c r="E2242" t="s">
        <v>257</v>
      </c>
      <c r="F2242">
        <v>1.1138999999999999</v>
      </c>
      <c r="I2242" s="403">
        <v>43671.796527777777</v>
      </c>
      <c r="J2242">
        <v>1.1127</v>
      </c>
      <c r="K2242">
        <v>0</v>
      </c>
      <c r="M2242">
        <v>0</v>
      </c>
      <c r="N2242">
        <v>1.2</v>
      </c>
      <c r="O2242">
        <v>1110</v>
      </c>
      <c r="P2242" t="s">
        <v>567</v>
      </c>
      <c r="Q2242">
        <v>904</v>
      </c>
      <c r="R2242" t="s">
        <v>97</v>
      </c>
    </row>
    <row r="2243" spans="1:18">
      <c r="A2243" s="542">
        <v>2241</v>
      </c>
      <c r="B2243" s="403">
        <v>43672.606944444444</v>
      </c>
      <c r="C2243" t="s">
        <v>97</v>
      </c>
      <c r="D2243">
        <v>0.01</v>
      </c>
      <c r="E2243" t="s">
        <v>257</v>
      </c>
      <c r="F2243">
        <v>1.1135999999999999</v>
      </c>
      <c r="I2243" s="403">
        <v>43672.679861111108</v>
      </c>
      <c r="J2243">
        <v>1.1124000000000001</v>
      </c>
      <c r="K2243">
        <v>0</v>
      </c>
      <c r="M2243">
        <v>0</v>
      </c>
      <c r="N2243">
        <v>1.2</v>
      </c>
      <c r="O2243">
        <v>1110</v>
      </c>
      <c r="P2243" t="s">
        <v>567</v>
      </c>
      <c r="Q2243">
        <v>905</v>
      </c>
      <c r="R2243" t="s">
        <v>97</v>
      </c>
    </row>
    <row r="2244" spans="1:18">
      <c r="A2244" s="542">
        <v>2242</v>
      </c>
      <c r="B2244" s="403">
        <v>43672.682638888888</v>
      </c>
      <c r="C2244" t="s">
        <v>97</v>
      </c>
      <c r="D2244">
        <v>0.01</v>
      </c>
      <c r="E2244" t="s">
        <v>257</v>
      </c>
      <c r="F2244">
        <v>1.1125</v>
      </c>
      <c r="I2244" s="403">
        <v>43672.720138888886</v>
      </c>
      <c r="J2244">
        <v>1.1113</v>
      </c>
      <c r="K2244">
        <v>0</v>
      </c>
      <c r="M2244">
        <v>0</v>
      </c>
      <c r="N2244">
        <v>1.2</v>
      </c>
      <c r="O2244">
        <v>1110</v>
      </c>
      <c r="P2244" t="s">
        <v>567</v>
      </c>
      <c r="Q2244">
        <v>906</v>
      </c>
      <c r="R2244" t="s">
        <v>97</v>
      </c>
    </row>
    <row r="2245" spans="1:18">
      <c r="A2245" s="542">
        <v>2243</v>
      </c>
      <c r="B2245" s="403">
        <v>43672.746527777781</v>
      </c>
      <c r="C2245" t="s">
        <v>97</v>
      </c>
      <c r="D2245">
        <v>0.01</v>
      </c>
      <c r="E2245" t="s">
        <v>257</v>
      </c>
      <c r="F2245">
        <v>1.1123000000000001</v>
      </c>
      <c r="I2245" s="403">
        <v>43675.429861111108</v>
      </c>
      <c r="J2245">
        <v>1.1117999999999999</v>
      </c>
      <c r="K2245">
        <v>0</v>
      </c>
      <c r="M2245">
        <v>0.02</v>
      </c>
      <c r="N2245">
        <v>0.52</v>
      </c>
      <c r="O2245">
        <v>1110</v>
      </c>
      <c r="P2245" t="s">
        <v>567</v>
      </c>
      <c r="Q2245">
        <v>907</v>
      </c>
      <c r="R2245" t="s">
        <v>97</v>
      </c>
    </row>
    <row r="2246" spans="1:18">
      <c r="A2246" s="542">
        <v>2244</v>
      </c>
      <c r="B2246" s="403">
        <v>43675.114583333336</v>
      </c>
      <c r="C2246" t="s">
        <v>97</v>
      </c>
      <c r="D2246">
        <v>0.01</v>
      </c>
      <c r="E2246" t="s">
        <v>257</v>
      </c>
      <c r="F2246">
        <v>1.1135999999999999</v>
      </c>
      <c r="I2246" s="403">
        <v>43675.429861111108</v>
      </c>
      <c r="J2246">
        <v>1.1117999999999999</v>
      </c>
      <c r="K2246">
        <v>0</v>
      </c>
      <c r="M2246">
        <v>0</v>
      </c>
      <c r="N2246">
        <v>1.8</v>
      </c>
      <c r="O2246">
        <v>1110</v>
      </c>
      <c r="P2246" t="s">
        <v>858</v>
      </c>
      <c r="Q2246">
        <v>907</v>
      </c>
      <c r="R2246" t="s">
        <v>97</v>
      </c>
    </row>
    <row r="2247" spans="1:18">
      <c r="A2247" s="542">
        <v>2245</v>
      </c>
      <c r="B2247" s="403">
        <v>43675.598611111112</v>
      </c>
      <c r="C2247" t="s">
        <v>97</v>
      </c>
      <c r="D2247">
        <v>0.01</v>
      </c>
      <c r="E2247" t="s">
        <v>257</v>
      </c>
      <c r="F2247">
        <v>1.1120000000000001</v>
      </c>
      <c r="I2247" s="403">
        <v>43677.724999999999</v>
      </c>
      <c r="J2247">
        <v>1.113</v>
      </c>
      <c r="K2247">
        <v>0</v>
      </c>
      <c r="M2247">
        <v>0.04</v>
      </c>
      <c r="N2247">
        <v>-0.96</v>
      </c>
      <c r="O2247">
        <v>1110</v>
      </c>
      <c r="P2247" t="s">
        <v>567</v>
      </c>
      <c r="Q2247">
        <v>908</v>
      </c>
      <c r="R2247" t="s">
        <v>97</v>
      </c>
    </row>
    <row r="2248" spans="1:18">
      <c r="A2248" s="542">
        <v>2246</v>
      </c>
      <c r="B2248" s="403">
        <v>43675.712500000001</v>
      </c>
      <c r="C2248" t="s">
        <v>97</v>
      </c>
      <c r="D2248">
        <v>0.01</v>
      </c>
      <c r="E2248" t="s">
        <v>257</v>
      </c>
      <c r="F2248">
        <v>1.1133</v>
      </c>
      <c r="I2248" s="403">
        <v>43677.724999999999</v>
      </c>
      <c r="J2248">
        <v>1.113</v>
      </c>
      <c r="K2248">
        <v>0</v>
      </c>
      <c r="M2248">
        <v>0.04</v>
      </c>
      <c r="N2248">
        <v>0.34</v>
      </c>
      <c r="O2248">
        <v>1110</v>
      </c>
      <c r="P2248" t="s">
        <v>859</v>
      </c>
      <c r="Q2248">
        <v>908</v>
      </c>
      <c r="R2248" t="s">
        <v>97</v>
      </c>
    </row>
    <row r="2249" spans="1:18">
      <c r="A2249" s="542">
        <v>2247</v>
      </c>
      <c r="B2249" s="403">
        <v>43675.874305555553</v>
      </c>
      <c r="C2249" t="s">
        <v>97</v>
      </c>
      <c r="D2249">
        <v>0.01</v>
      </c>
      <c r="E2249" t="s">
        <v>257</v>
      </c>
      <c r="F2249">
        <v>1.1146</v>
      </c>
      <c r="I2249" s="403">
        <v>43677.724999999999</v>
      </c>
      <c r="J2249">
        <v>1.113</v>
      </c>
      <c r="K2249">
        <v>0</v>
      </c>
      <c r="M2249">
        <v>0.04</v>
      </c>
      <c r="N2249">
        <v>1.64</v>
      </c>
      <c r="O2249">
        <v>1110</v>
      </c>
      <c r="P2249" t="s">
        <v>860</v>
      </c>
      <c r="Q2249">
        <v>908</v>
      </c>
      <c r="R2249" t="s">
        <v>97</v>
      </c>
    </row>
    <row r="2250" spans="1:18">
      <c r="A2250" s="542">
        <v>2248</v>
      </c>
      <c r="B2250" s="403">
        <v>43676.835416666669</v>
      </c>
      <c r="C2250" t="s">
        <v>97</v>
      </c>
      <c r="D2250">
        <v>0.02</v>
      </c>
      <c r="E2250" t="s">
        <v>257</v>
      </c>
      <c r="F2250">
        <v>1.1160000000000001</v>
      </c>
      <c r="I2250" s="403">
        <v>43677.724999999999</v>
      </c>
      <c r="J2250">
        <v>1.113</v>
      </c>
      <c r="K2250">
        <v>0</v>
      </c>
      <c r="M2250">
        <v>0.03</v>
      </c>
      <c r="N2250">
        <v>6.03</v>
      </c>
      <c r="O2250">
        <v>1110</v>
      </c>
      <c r="P2250" t="s">
        <v>861</v>
      </c>
      <c r="Q2250">
        <v>908</v>
      </c>
      <c r="R2250" t="s">
        <v>97</v>
      </c>
    </row>
    <row r="2251" spans="1:18">
      <c r="A2251" s="542">
        <v>2249</v>
      </c>
      <c r="B2251" s="403">
        <v>43677.847916666666</v>
      </c>
      <c r="C2251" t="s">
        <v>97</v>
      </c>
      <c r="D2251">
        <v>0.01</v>
      </c>
      <c r="E2251" t="s">
        <v>257</v>
      </c>
      <c r="F2251">
        <v>1.1112</v>
      </c>
      <c r="I2251" s="403">
        <v>43677.859027777777</v>
      </c>
      <c r="J2251">
        <v>1.1100000000000001</v>
      </c>
      <c r="K2251">
        <v>0</v>
      </c>
      <c r="M2251">
        <v>0</v>
      </c>
      <c r="N2251">
        <v>1.2</v>
      </c>
      <c r="O2251">
        <v>1110</v>
      </c>
      <c r="P2251" t="s">
        <v>567</v>
      </c>
      <c r="Q2251">
        <v>909</v>
      </c>
      <c r="R2251" t="s">
        <v>97</v>
      </c>
    </row>
    <row r="2252" spans="1:18">
      <c r="A2252" s="542">
        <v>2251</v>
      </c>
      <c r="B2252" s="403">
        <v>43677.87222222222</v>
      </c>
      <c r="C2252" t="s">
        <v>97</v>
      </c>
      <c r="D2252">
        <v>0.01</v>
      </c>
      <c r="E2252" t="s">
        <v>257</v>
      </c>
      <c r="F2252">
        <v>1.1073</v>
      </c>
      <c r="I2252" s="403">
        <v>43677.912499999999</v>
      </c>
      <c r="J2252">
        <v>1.1067</v>
      </c>
      <c r="K2252">
        <v>0</v>
      </c>
      <c r="M2252">
        <v>0</v>
      </c>
      <c r="N2252">
        <v>0.6</v>
      </c>
      <c r="O2252">
        <v>1110</v>
      </c>
      <c r="P2252" t="s">
        <v>567</v>
      </c>
      <c r="Q2252">
        <v>910</v>
      </c>
      <c r="R2252" t="s">
        <v>97</v>
      </c>
    </row>
    <row r="2253" spans="1:18">
      <c r="A2253" s="542">
        <v>2252</v>
      </c>
      <c r="B2253" s="403">
        <v>43677.876388888886</v>
      </c>
      <c r="C2253" t="s">
        <v>97</v>
      </c>
      <c r="D2253">
        <v>0.01</v>
      </c>
      <c r="E2253" t="s">
        <v>257</v>
      </c>
      <c r="F2253">
        <v>1.1085</v>
      </c>
      <c r="I2253" s="403">
        <v>43677.912499999999</v>
      </c>
      <c r="J2253">
        <v>1.1067</v>
      </c>
      <c r="K2253">
        <v>0</v>
      </c>
      <c r="M2253">
        <v>0</v>
      </c>
      <c r="N2253">
        <v>1.8</v>
      </c>
      <c r="O2253">
        <v>1110</v>
      </c>
      <c r="P2253" t="s">
        <v>862</v>
      </c>
      <c r="Q2253">
        <v>910</v>
      </c>
      <c r="R2253" t="s">
        <v>97</v>
      </c>
    </row>
    <row r="2254" spans="1:18">
      <c r="A2254" s="542">
        <v>2253</v>
      </c>
      <c r="B2254" s="403">
        <v>43677.939583333333</v>
      </c>
      <c r="C2254" t="s">
        <v>97</v>
      </c>
      <c r="D2254">
        <v>0.01</v>
      </c>
      <c r="E2254" t="s">
        <v>257</v>
      </c>
      <c r="F2254">
        <v>1.1071</v>
      </c>
      <c r="I2254" s="403">
        <v>43678.094444444447</v>
      </c>
      <c r="J2254">
        <v>1.1060000000000001</v>
      </c>
      <c r="K2254">
        <v>0</v>
      </c>
      <c r="M2254">
        <v>0.05</v>
      </c>
      <c r="N2254">
        <v>1.1499999999999999</v>
      </c>
      <c r="O2254">
        <v>1110</v>
      </c>
      <c r="P2254" t="s">
        <v>567</v>
      </c>
      <c r="Q2254">
        <v>911</v>
      </c>
      <c r="R2254" t="s">
        <v>97</v>
      </c>
    </row>
    <row r="2255" spans="1:18">
      <c r="A2255" s="542">
        <v>2254</v>
      </c>
      <c r="B2255" s="403">
        <v>43678.138888888891</v>
      </c>
      <c r="C2255" t="s">
        <v>97</v>
      </c>
      <c r="D2255">
        <v>0.01</v>
      </c>
      <c r="E2255" t="s">
        <v>257</v>
      </c>
      <c r="F2255">
        <v>1.1043000000000001</v>
      </c>
      <c r="I2255" s="403">
        <v>43678.544444444444</v>
      </c>
      <c r="J2255">
        <v>1.1031</v>
      </c>
      <c r="K2255">
        <v>0</v>
      </c>
      <c r="M2255">
        <v>0</v>
      </c>
      <c r="N2255">
        <v>1.2</v>
      </c>
      <c r="O2255">
        <v>1110</v>
      </c>
      <c r="P2255" t="s">
        <v>567</v>
      </c>
      <c r="Q2255">
        <v>912</v>
      </c>
      <c r="R2255" t="s">
        <v>97</v>
      </c>
    </row>
    <row r="2256" spans="1:18">
      <c r="A2256" s="542">
        <v>2255</v>
      </c>
      <c r="B2256" s="403">
        <v>43678.586805555555</v>
      </c>
      <c r="C2256" t="s">
        <v>97</v>
      </c>
      <c r="D2256">
        <v>0.01</v>
      </c>
      <c r="E2256" t="s">
        <v>257</v>
      </c>
      <c r="F2256">
        <v>1.1037999999999999</v>
      </c>
      <c r="I2256" s="403">
        <v>43691.675000000003</v>
      </c>
      <c r="J2256">
        <v>1.1146</v>
      </c>
      <c r="K2256">
        <v>0</v>
      </c>
      <c r="M2256">
        <v>0.21</v>
      </c>
      <c r="N2256">
        <v>-10.59</v>
      </c>
      <c r="O2256">
        <v>1110</v>
      </c>
      <c r="P2256" t="s">
        <v>567</v>
      </c>
      <c r="Q2256">
        <v>913</v>
      </c>
      <c r="R2256" t="s">
        <v>97</v>
      </c>
    </row>
    <row r="2257" spans="1:18">
      <c r="A2257" s="542">
        <v>2256</v>
      </c>
      <c r="B2257" s="403">
        <v>43678.666666666664</v>
      </c>
      <c r="C2257" t="s">
        <v>97</v>
      </c>
      <c r="D2257">
        <v>0.01</v>
      </c>
      <c r="E2257" t="s">
        <v>257</v>
      </c>
      <c r="F2257">
        <v>1.1051</v>
      </c>
      <c r="I2257" s="403">
        <v>43691.675000000003</v>
      </c>
      <c r="J2257">
        <v>1.1146</v>
      </c>
      <c r="K2257">
        <v>0</v>
      </c>
      <c r="M2257">
        <v>0.21</v>
      </c>
      <c r="N2257">
        <v>-9.2899999999999991</v>
      </c>
      <c r="O2257">
        <v>1110</v>
      </c>
      <c r="P2257" t="s">
        <v>894</v>
      </c>
      <c r="Q2257">
        <v>913</v>
      </c>
      <c r="R2257" t="s">
        <v>97</v>
      </c>
    </row>
    <row r="2258" spans="1:18">
      <c r="A2258" s="542">
        <v>2257</v>
      </c>
      <c r="B2258" s="403">
        <v>43678.726388888892</v>
      </c>
      <c r="C2258" t="s">
        <v>97</v>
      </c>
      <c r="D2258">
        <v>0.01</v>
      </c>
      <c r="E2258" t="s">
        <v>257</v>
      </c>
      <c r="F2258">
        <v>1.1064000000000001</v>
      </c>
      <c r="I2258" s="403">
        <v>43691.675000000003</v>
      </c>
      <c r="J2258">
        <v>1.1146</v>
      </c>
      <c r="K2258">
        <v>0</v>
      </c>
      <c r="M2258">
        <v>0.21</v>
      </c>
      <c r="N2258">
        <v>-7.99</v>
      </c>
      <c r="O2258">
        <v>1110</v>
      </c>
      <c r="P2258" t="s">
        <v>895</v>
      </c>
      <c r="Q2258">
        <v>913</v>
      </c>
      <c r="R2258" t="s">
        <v>97</v>
      </c>
    </row>
    <row r="2259" spans="1:18">
      <c r="A2259" s="542">
        <v>2258</v>
      </c>
      <c r="B2259" s="403">
        <v>43678.818749999999</v>
      </c>
      <c r="C2259" t="s">
        <v>97</v>
      </c>
      <c r="D2259">
        <v>0.02</v>
      </c>
      <c r="E2259" t="s">
        <v>257</v>
      </c>
      <c r="F2259">
        <v>1.1081000000000001</v>
      </c>
      <c r="I2259" s="403">
        <v>43691.675000000003</v>
      </c>
      <c r="J2259">
        <v>1.1146</v>
      </c>
      <c r="K2259">
        <v>0</v>
      </c>
      <c r="M2259">
        <v>0.33</v>
      </c>
      <c r="N2259">
        <v>-12.67</v>
      </c>
      <c r="O2259">
        <v>1110</v>
      </c>
      <c r="P2259" t="s">
        <v>896</v>
      </c>
      <c r="Q2259">
        <v>913</v>
      </c>
      <c r="R2259" t="s">
        <v>97</v>
      </c>
    </row>
    <row r="2260" spans="1:18">
      <c r="A2260" s="542">
        <v>2259</v>
      </c>
      <c r="B2260" s="403">
        <v>43679.40902777778</v>
      </c>
      <c r="C2260" t="s">
        <v>97</v>
      </c>
      <c r="D2260">
        <v>0.03</v>
      </c>
      <c r="E2260" t="s">
        <v>257</v>
      </c>
      <c r="F2260">
        <v>1.1096999999999999</v>
      </c>
      <c r="I2260" s="403">
        <v>43691.675000000003</v>
      </c>
      <c r="J2260">
        <v>1.1146</v>
      </c>
      <c r="K2260">
        <v>0</v>
      </c>
      <c r="M2260">
        <v>0.49</v>
      </c>
      <c r="N2260">
        <v>-14.21</v>
      </c>
      <c r="O2260">
        <v>1110</v>
      </c>
      <c r="P2260" t="s">
        <v>897</v>
      </c>
      <c r="Q2260">
        <v>913</v>
      </c>
      <c r="R2260" t="s">
        <v>97</v>
      </c>
    </row>
    <row r="2261" spans="1:18">
      <c r="A2261" s="542">
        <v>2260</v>
      </c>
      <c r="B2261" s="403">
        <v>43679.415972222225</v>
      </c>
      <c r="C2261" t="s">
        <v>97</v>
      </c>
      <c r="D2261">
        <v>0.04</v>
      </c>
      <c r="E2261" t="s">
        <v>257</v>
      </c>
      <c r="F2261">
        <v>1.1113999999999999</v>
      </c>
      <c r="I2261" s="403">
        <v>43691.675000000003</v>
      </c>
      <c r="J2261">
        <v>1.1146</v>
      </c>
      <c r="K2261">
        <v>0</v>
      </c>
      <c r="M2261">
        <v>0.61</v>
      </c>
      <c r="N2261">
        <v>-12.19</v>
      </c>
      <c r="O2261">
        <v>1110</v>
      </c>
      <c r="P2261" t="s">
        <v>898</v>
      </c>
      <c r="Q2261">
        <v>913</v>
      </c>
      <c r="R2261" t="s">
        <v>97</v>
      </c>
    </row>
    <row r="2262" spans="1:18">
      <c r="A2262" s="542">
        <v>2261</v>
      </c>
      <c r="B2262" s="403">
        <v>43682.411111111112</v>
      </c>
      <c r="C2262" t="s">
        <v>97</v>
      </c>
      <c r="D2262">
        <v>0.06</v>
      </c>
      <c r="E2262" t="s">
        <v>257</v>
      </c>
      <c r="F2262">
        <v>1.1133</v>
      </c>
      <c r="I2262" s="403">
        <v>43691.675000000003</v>
      </c>
      <c r="J2262">
        <v>1.1146</v>
      </c>
      <c r="K2262">
        <v>0</v>
      </c>
      <c r="M2262">
        <v>0.82</v>
      </c>
      <c r="N2262">
        <v>-6.98</v>
      </c>
      <c r="O2262">
        <v>1110</v>
      </c>
      <c r="P2262" t="s">
        <v>899</v>
      </c>
      <c r="Q2262">
        <v>913</v>
      </c>
      <c r="R2262" t="s">
        <v>97</v>
      </c>
    </row>
    <row r="2263" spans="1:18">
      <c r="A2263" s="542">
        <v>2262</v>
      </c>
      <c r="B2263" s="403">
        <v>43682.525000000001</v>
      </c>
      <c r="C2263" t="s">
        <v>97</v>
      </c>
      <c r="D2263">
        <v>0.09</v>
      </c>
      <c r="E2263" t="s">
        <v>257</v>
      </c>
      <c r="F2263">
        <v>1.1155999999999999</v>
      </c>
      <c r="I2263" s="403">
        <v>43691.675000000003</v>
      </c>
      <c r="J2263">
        <v>1.1146</v>
      </c>
      <c r="K2263">
        <v>0</v>
      </c>
      <c r="M2263">
        <v>1.26</v>
      </c>
      <c r="N2263">
        <v>10.26</v>
      </c>
      <c r="O2263">
        <v>1110</v>
      </c>
      <c r="P2263" t="s">
        <v>900</v>
      </c>
      <c r="Q2263">
        <v>913</v>
      </c>
      <c r="R2263" t="s">
        <v>97</v>
      </c>
    </row>
    <row r="2264" spans="1:18">
      <c r="A2264" s="542">
        <v>2263</v>
      </c>
      <c r="B2264" s="403">
        <v>43682.593055555553</v>
      </c>
      <c r="C2264" t="s">
        <v>97</v>
      </c>
      <c r="D2264">
        <v>0.13</v>
      </c>
      <c r="E2264" t="s">
        <v>257</v>
      </c>
      <c r="F2264">
        <v>1.1181000000000001</v>
      </c>
      <c r="I2264" s="403">
        <v>43691.675000000003</v>
      </c>
      <c r="J2264">
        <v>1.1146</v>
      </c>
      <c r="K2264">
        <v>0</v>
      </c>
      <c r="M2264">
        <v>1.81</v>
      </c>
      <c r="N2264">
        <v>47.31</v>
      </c>
      <c r="O2264">
        <v>1110</v>
      </c>
      <c r="P2264" t="s">
        <v>901</v>
      </c>
      <c r="Q2264">
        <v>913</v>
      </c>
      <c r="R2264" t="s">
        <v>97</v>
      </c>
    </row>
    <row r="2265" spans="1:18">
      <c r="A2265" s="542">
        <v>2265</v>
      </c>
      <c r="B2265" s="403">
        <v>43682.998611111114</v>
      </c>
      <c r="C2265" t="s">
        <v>97</v>
      </c>
      <c r="D2265">
        <v>0.2</v>
      </c>
      <c r="E2265" t="s">
        <v>257</v>
      </c>
      <c r="F2265">
        <v>1.1214</v>
      </c>
      <c r="I2265" s="403">
        <v>43691.675000000003</v>
      </c>
      <c r="J2265">
        <v>1.1146</v>
      </c>
      <c r="K2265">
        <v>0</v>
      </c>
      <c r="M2265">
        <v>2.4900000000000002</v>
      </c>
      <c r="N2265">
        <v>138.49</v>
      </c>
      <c r="O2265">
        <v>1110</v>
      </c>
      <c r="P2265" t="s">
        <v>902</v>
      </c>
      <c r="Q2265">
        <v>913</v>
      </c>
      <c r="R2265" t="s">
        <v>97</v>
      </c>
    </row>
    <row r="2266" spans="1:18">
      <c r="A2266" s="542">
        <v>2264</v>
      </c>
      <c r="B2266" s="403">
        <v>43682.689583333333</v>
      </c>
      <c r="C2266" t="s">
        <v>96</v>
      </c>
      <c r="D2266">
        <v>0.01</v>
      </c>
      <c r="E2266" t="s">
        <v>257</v>
      </c>
      <c r="F2266">
        <v>1.1192</v>
      </c>
      <c r="I2266" s="403">
        <v>43682.77847222222</v>
      </c>
      <c r="J2266">
        <v>1.1204000000000001</v>
      </c>
      <c r="K2266">
        <v>0</v>
      </c>
      <c r="M2266">
        <v>0</v>
      </c>
      <c r="N2266">
        <v>1.2</v>
      </c>
      <c r="O2266">
        <v>1110</v>
      </c>
      <c r="P2266" t="s">
        <v>567</v>
      </c>
      <c r="Q2266">
        <v>914</v>
      </c>
      <c r="R2266" t="s">
        <v>96</v>
      </c>
    </row>
    <row r="2267" spans="1:18">
      <c r="A2267" s="542">
        <v>2266</v>
      </c>
      <c r="B2267" s="403">
        <v>43683.163194444445</v>
      </c>
      <c r="C2267" t="s">
        <v>96</v>
      </c>
      <c r="D2267">
        <v>0.01</v>
      </c>
      <c r="E2267" t="s">
        <v>257</v>
      </c>
      <c r="F2267">
        <v>1.1227</v>
      </c>
      <c r="I2267" s="403">
        <v>43684.087500000001</v>
      </c>
      <c r="J2267">
        <v>1.1208</v>
      </c>
      <c r="K2267">
        <v>0</v>
      </c>
      <c r="M2267">
        <v>-0.12</v>
      </c>
      <c r="N2267">
        <v>-2.02</v>
      </c>
      <c r="O2267">
        <v>1110</v>
      </c>
      <c r="P2267" t="s">
        <v>567</v>
      </c>
      <c r="Q2267">
        <v>915</v>
      </c>
      <c r="R2267" t="s">
        <v>96</v>
      </c>
    </row>
    <row r="2268" spans="1:18">
      <c r="A2268" s="542">
        <v>2267</v>
      </c>
      <c r="B2268" s="403">
        <v>43683.245138888888</v>
      </c>
      <c r="C2268" t="s">
        <v>96</v>
      </c>
      <c r="D2268">
        <v>0.01</v>
      </c>
      <c r="E2268" t="s">
        <v>257</v>
      </c>
      <c r="F2268">
        <v>1.1214999999999999</v>
      </c>
      <c r="I2268" s="403">
        <v>43684.087500000001</v>
      </c>
      <c r="J2268">
        <v>1.1208</v>
      </c>
      <c r="K2268">
        <v>0</v>
      </c>
      <c r="M2268">
        <v>-0.12</v>
      </c>
      <c r="N2268">
        <v>-0.82</v>
      </c>
      <c r="O2268">
        <v>1110</v>
      </c>
      <c r="P2268" t="s">
        <v>875</v>
      </c>
      <c r="Q2268">
        <v>915</v>
      </c>
      <c r="R2268" t="s">
        <v>96</v>
      </c>
    </row>
    <row r="2269" spans="1:18">
      <c r="A2269" s="542">
        <v>2268</v>
      </c>
      <c r="B2269" s="403">
        <v>43683.254166666666</v>
      </c>
      <c r="C2269" t="s">
        <v>96</v>
      </c>
      <c r="D2269">
        <v>0.01</v>
      </c>
      <c r="E2269" t="s">
        <v>257</v>
      </c>
      <c r="F2269">
        <v>1.1201000000000001</v>
      </c>
      <c r="I2269" s="403">
        <v>43684.087500000001</v>
      </c>
      <c r="J2269">
        <v>1.1208</v>
      </c>
      <c r="K2269">
        <v>0</v>
      </c>
      <c r="M2269">
        <v>-0.12</v>
      </c>
      <c r="N2269">
        <v>0.57999999999999996</v>
      </c>
      <c r="O2269">
        <v>1110</v>
      </c>
      <c r="P2269" t="s">
        <v>876</v>
      </c>
      <c r="Q2269">
        <v>915</v>
      </c>
      <c r="R2269" t="s">
        <v>96</v>
      </c>
    </row>
    <row r="2270" spans="1:18">
      <c r="A2270" s="542">
        <v>2269</v>
      </c>
      <c r="B2270" s="403">
        <v>43683.576388888891</v>
      </c>
      <c r="C2270" t="s">
        <v>96</v>
      </c>
      <c r="D2270">
        <v>0.02</v>
      </c>
      <c r="E2270" t="s">
        <v>257</v>
      </c>
      <c r="F2270">
        <v>1.1187</v>
      </c>
      <c r="I2270" s="403">
        <v>43684.087500000001</v>
      </c>
      <c r="J2270">
        <v>1.1208</v>
      </c>
      <c r="K2270">
        <v>0</v>
      </c>
      <c r="M2270">
        <v>-0.25</v>
      </c>
      <c r="N2270">
        <v>3.95</v>
      </c>
      <c r="O2270">
        <v>1110</v>
      </c>
      <c r="P2270" t="s">
        <v>877</v>
      </c>
      <c r="Q2270">
        <v>915</v>
      </c>
      <c r="R2270" t="s">
        <v>96</v>
      </c>
    </row>
    <row r="2271" spans="1:18">
      <c r="A2271" s="542">
        <v>2270</v>
      </c>
      <c r="B2271" s="403">
        <v>43683.636111111111</v>
      </c>
      <c r="C2271" t="s">
        <v>96</v>
      </c>
      <c r="D2271">
        <v>0.03</v>
      </c>
      <c r="E2271" t="s">
        <v>257</v>
      </c>
      <c r="F2271">
        <v>1.1172</v>
      </c>
      <c r="I2271" s="403">
        <v>43684.087500000001</v>
      </c>
      <c r="J2271">
        <v>1.1208</v>
      </c>
      <c r="K2271">
        <v>0</v>
      </c>
      <c r="M2271">
        <v>-0.37</v>
      </c>
      <c r="N2271">
        <v>10.43</v>
      </c>
      <c r="O2271">
        <v>1110</v>
      </c>
      <c r="P2271" t="s">
        <v>878</v>
      </c>
      <c r="Q2271">
        <v>915</v>
      </c>
      <c r="R2271" t="s">
        <v>96</v>
      </c>
    </row>
    <row r="2272" spans="1:18">
      <c r="A2272" s="542">
        <v>2271</v>
      </c>
      <c r="B2272" s="403">
        <v>43684.123611111114</v>
      </c>
      <c r="C2272" t="s">
        <v>96</v>
      </c>
      <c r="D2272">
        <v>0.01</v>
      </c>
      <c r="E2272" t="s">
        <v>257</v>
      </c>
      <c r="F2272">
        <v>1.121</v>
      </c>
      <c r="I2272" s="403">
        <v>43684.62777777778</v>
      </c>
      <c r="J2272">
        <v>1.121</v>
      </c>
      <c r="K2272">
        <v>0</v>
      </c>
      <c r="M2272">
        <v>0</v>
      </c>
      <c r="N2272">
        <v>0</v>
      </c>
      <c r="O2272">
        <v>1110</v>
      </c>
      <c r="P2272" t="s">
        <v>567</v>
      </c>
      <c r="Q2272">
        <v>916</v>
      </c>
      <c r="R2272" t="s">
        <v>96</v>
      </c>
    </row>
    <row r="2273" spans="1:18">
      <c r="A2273" s="542">
        <v>2272</v>
      </c>
      <c r="B2273" s="403">
        <v>43684.368750000001</v>
      </c>
      <c r="C2273" t="s">
        <v>96</v>
      </c>
      <c r="D2273">
        <v>0.01</v>
      </c>
      <c r="E2273" t="s">
        <v>257</v>
      </c>
      <c r="F2273">
        <v>1.1197999999999999</v>
      </c>
      <c r="I2273" s="403">
        <v>43684.62777777778</v>
      </c>
      <c r="J2273">
        <v>1.121</v>
      </c>
      <c r="K2273">
        <v>0</v>
      </c>
      <c r="M2273">
        <v>0</v>
      </c>
      <c r="N2273">
        <v>1.2</v>
      </c>
      <c r="O2273">
        <v>1110</v>
      </c>
      <c r="P2273" t="s">
        <v>879</v>
      </c>
      <c r="Q2273">
        <v>916</v>
      </c>
      <c r="R2273" t="s">
        <v>96</v>
      </c>
    </row>
    <row r="2274" spans="1:18">
      <c r="A2274" s="542">
        <v>2273</v>
      </c>
      <c r="B2274" s="403">
        <v>43684.46875</v>
      </c>
      <c r="C2274" t="s">
        <v>96</v>
      </c>
      <c r="D2274">
        <v>0.01</v>
      </c>
      <c r="E2274" t="s">
        <v>257</v>
      </c>
      <c r="F2274">
        <v>1.1184000000000001</v>
      </c>
      <c r="I2274" s="403">
        <v>43684.62777777778</v>
      </c>
      <c r="J2274">
        <v>1.121</v>
      </c>
      <c r="K2274">
        <v>0</v>
      </c>
      <c r="M2274">
        <v>0</v>
      </c>
      <c r="N2274">
        <v>2.6</v>
      </c>
      <c r="O2274">
        <v>1110</v>
      </c>
      <c r="P2274" t="s">
        <v>880</v>
      </c>
      <c r="Q2274">
        <v>916</v>
      </c>
      <c r="R2274" t="s">
        <v>96</v>
      </c>
    </row>
    <row r="2275" spans="1:18">
      <c r="A2275" s="542">
        <v>2274</v>
      </c>
      <c r="B2275" s="403">
        <v>43684.665277777778</v>
      </c>
      <c r="C2275" t="s">
        <v>96</v>
      </c>
      <c r="D2275">
        <v>0.01</v>
      </c>
      <c r="E2275" t="s">
        <v>257</v>
      </c>
      <c r="F2275">
        <v>1.1235999999999999</v>
      </c>
      <c r="I2275" s="403">
        <v>43684.743055555555</v>
      </c>
      <c r="J2275">
        <v>1.1235999999999999</v>
      </c>
      <c r="K2275">
        <v>0</v>
      </c>
      <c r="M2275">
        <v>0</v>
      </c>
      <c r="N2275">
        <v>0</v>
      </c>
      <c r="O2275">
        <v>1110</v>
      </c>
      <c r="P2275" t="s">
        <v>567</v>
      </c>
      <c r="Q2275">
        <v>917</v>
      </c>
      <c r="R2275" t="s">
        <v>96</v>
      </c>
    </row>
    <row r="2276" spans="1:18">
      <c r="A2276" s="542">
        <v>2275</v>
      </c>
      <c r="B2276" s="403">
        <v>43684.675000000003</v>
      </c>
      <c r="C2276" t="s">
        <v>96</v>
      </c>
      <c r="D2276">
        <v>0.01</v>
      </c>
      <c r="E2276" t="s">
        <v>257</v>
      </c>
      <c r="F2276">
        <v>1.1223000000000001</v>
      </c>
      <c r="I2276" s="403">
        <v>43684.743055555555</v>
      </c>
      <c r="J2276">
        <v>1.1235999999999999</v>
      </c>
      <c r="K2276">
        <v>0</v>
      </c>
      <c r="M2276">
        <v>0</v>
      </c>
      <c r="N2276">
        <v>1.3</v>
      </c>
      <c r="O2276">
        <v>1110</v>
      </c>
      <c r="P2276" t="s">
        <v>881</v>
      </c>
      <c r="Q2276">
        <v>917</v>
      </c>
      <c r="R2276" t="s">
        <v>96</v>
      </c>
    </row>
    <row r="2277" spans="1:18">
      <c r="A2277" s="542">
        <v>2276</v>
      </c>
      <c r="B2277" s="403">
        <v>43684.70208333333</v>
      </c>
      <c r="C2277" t="s">
        <v>96</v>
      </c>
      <c r="D2277">
        <v>0.01</v>
      </c>
      <c r="E2277" t="s">
        <v>257</v>
      </c>
      <c r="F2277">
        <v>1.1209</v>
      </c>
      <c r="I2277" s="403">
        <v>43684.743055555555</v>
      </c>
      <c r="J2277">
        <v>1.1235999999999999</v>
      </c>
      <c r="K2277">
        <v>0</v>
      </c>
      <c r="M2277">
        <v>0</v>
      </c>
      <c r="N2277">
        <v>2.7</v>
      </c>
      <c r="O2277">
        <v>1110</v>
      </c>
      <c r="P2277" t="s">
        <v>882</v>
      </c>
      <c r="Q2277">
        <v>917</v>
      </c>
      <c r="R2277" t="s">
        <v>96</v>
      </c>
    </row>
    <row r="2278" spans="1:18">
      <c r="A2278" s="542">
        <v>2277</v>
      </c>
      <c r="B2278" s="403">
        <v>43684.771527777775</v>
      </c>
      <c r="C2278" t="s">
        <v>96</v>
      </c>
      <c r="D2278">
        <v>0.01</v>
      </c>
      <c r="E2278" t="s">
        <v>257</v>
      </c>
      <c r="F2278">
        <v>1.1233</v>
      </c>
      <c r="I2278" s="403">
        <v>43685.693055555559</v>
      </c>
      <c r="J2278">
        <v>1.1226</v>
      </c>
      <c r="K2278">
        <v>0</v>
      </c>
      <c r="M2278">
        <v>-0.37</v>
      </c>
      <c r="N2278">
        <v>-1.07</v>
      </c>
      <c r="O2278">
        <v>1110</v>
      </c>
      <c r="P2278" t="s">
        <v>581</v>
      </c>
      <c r="Q2278">
        <v>918</v>
      </c>
      <c r="R2278" t="s">
        <v>96</v>
      </c>
    </row>
    <row r="2279" spans="1:18">
      <c r="A2279" s="542">
        <v>2278</v>
      </c>
      <c r="B2279" s="403">
        <v>43684.79791666667</v>
      </c>
      <c r="C2279" t="s">
        <v>96</v>
      </c>
      <c r="D2279">
        <v>0.01</v>
      </c>
      <c r="E2279" t="s">
        <v>257</v>
      </c>
      <c r="F2279">
        <v>1.1220000000000001</v>
      </c>
      <c r="I2279" s="403">
        <v>43685.693055555559</v>
      </c>
      <c r="J2279">
        <v>1.1226</v>
      </c>
      <c r="K2279">
        <v>0</v>
      </c>
      <c r="M2279">
        <v>-0.37</v>
      </c>
      <c r="N2279">
        <v>0.23</v>
      </c>
      <c r="O2279">
        <v>1110</v>
      </c>
      <c r="P2279" t="s">
        <v>883</v>
      </c>
      <c r="Q2279">
        <v>918</v>
      </c>
      <c r="R2279" t="s">
        <v>96</v>
      </c>
    </row>
    <row r="2280" spans="1:18">
      <c r="A2280" s="542">
        <v>2279</v>
      </c>
      <c r="B2280" s="403">
        <v>43684.90902777778</v>
      </c>
      <c r="C2280" t="s">
        <v>96</v>
      </c>
      <c r="D2280">
        <v>0.01</v>
      </c>
      <c r="E2280" t="s">
        <v>257</v>
      </c>
      <c r="F2280">
        <v>1.1207</v>
      </c>
      <c r="I2280" s="403">
        <v>43685.693055555559</v>
      </c>
      <c r="J2280">
        <v>1.1226</v>
      </c>
      <c r="K2280">
        <v>0</v>
      </c>
      <c r="M2280">
        <v>-0.37</v>
      </c>
      <c r="N2280">
        <v>1.53</v>
      </c>
      <c r="O2280">
        <v>1110</v>
      </c>
      <c r="P2280" t="s">
        <v>884</v>
      </c>
      <c r="Q2280">
        <v>918</v>
      </c>
      <c r="R2280" t="s">
        <v>96</v>
      </c>
    </row>
    <row r="2281" spans="1:18">
      <c r="A2281" s="542">
        <v>2280</v>
      </c>
      <c r="B2281" s="403">
        <v>43685.572222222225</v>
      </c>
      <c r="C2281" t="s">
        <v>96</v>
      </c>
      <c r="D2281">
        <v>0.02</v>
      </c>
      <c r="E2281" t="s">
        <v>257</v>
      </c>
      <c r="F2281">
        <v>1.1193</v>
      </c>
      <c r="I2281" s="403">
        <v>43685.693055555559</v>
      </c>
      <c r="J2281">
        <v>1.1226</v>
      </c>
      <c r="K2281">
        <v>0</v>
      </c>
      <c r="M2281">
        <v>0</v>
      </c>
      <c r="N2281">
        <v>6.6</v>
      </c>
      <c r="O2281">
        <v>1110</v>
      </c>
      <c r="P2281" t="s">
        <v>885</v>
      </c>
      <c r="Q2281">
        <v>918</v>
      </c>
      <c r="R2281" t="s">
        <v>96</v>
      </c>
    </row>
    <row r="2282" spans="1:18">
      <c r="A2282" s="542">
        <v>2281</v>
      </c>
      <c r="B2282" s="403">
        <v>43685.695833333331</v>
      </c>
      <c r="C2282" t="s">
        <v>96</v>
      </c>
      <c r="D2282">
        <v>0.01</v>
      </c>
      <c r="E2282" t="s">
        <v>257</v>
      </c>
      <c r="F2282">
        <v>1.1207</v>
      </c>
      <c r="I2282" s="403">
        <v>43685.716666666667</v>
      </c>
      <c r="J2282">
        <v>1.1213</v>
      </c>
      <c r="K2282">
        <v>0</v>
      </c>
      <c r="M2282">
        <v>0</v>
      </c>
      <c r="N2282">
        <v>0.6</v>
      </c>
      <c r="O2282">
        <v>1110</v>
      </c>
      <c r="P2282" t="s">
        <v>567</v>
      </c>
      <c r="Q2282">
        <v>919</v>
      </c>
      <c r="R2282" t="s">
        <v>96</v>
      </c>
    </row>
    <row r="2283" spans="1:18">
      <c r="A2283" s="542">
        <v>2282</v>
      </c>
      <c r="B2283" s="403">
        <v>43685.705555555556</v>
      </c>
      <c r="C2283" t="s">
        <v>96</v>
      </c>
      <c r="D2283">
        <v>0.01</v>
      </c>
      <c r="E2283" t="s">
        <v>257</v>
      </c>
      <c r="F2283">
        <v>1.1194999999999999</v>
      </c>
      <c r="I2283" s="403">
        <v>43685.716666666667</v>
      </c>
      <c r="J2283">
        <v>1.1213</v>
      </c>
      <c r="K2283">
        <v>0</v>
      </c>
      <c r="M2283">
        <v>0</v>
      </c>
      <c r="N2283">
        <v>1.8</v>
      </c>
      <c r="O2283">
        <v>1110</v>
      </c>
      <c r="P2283" t="s">
        <v>886</v>
      </c>
      <c r="Q2283">
        <v>919</v>
      </c>
      <c r="R2283" t="s">
        <v>96</v>
      </c>
    </row>
    <row r="2284" spans="1:18">
      <c r="A2284" s="542">
        <v>2283</v>
      </c>
      <c r="B2284" s="403">
        <v>43685.836111111108</v>
      </c>
      <c r="C2284" t="s">
        <v>96</v>
      </c>
      <c r="D2284">
        <v>0.01</v>
      </c>
      <c r="E2284" t="s">
        <v>257</v>
      </c>
      <c r="F2284">
        <v>1.1196999999999999</v>
      </c>
      <c r="I2284" s="403">
        <v>43686.480555555558</v>
      </c>
      <c r="J2284">
        <v>1.1204000000000001</v>
      </c>
      <c r="K2284">
        <v>0</v>
      </c>
      <c r="M2284">
        <v>-0.12</v>
      </c>
      <c r="N2284">
        <v>0.57999999999999996</v>
      </c>
      <c r="O2284">
        <v>1110</v>
      </c>
      <c r="P2284" t="s">
        <v>567</v>
      </c>
      <c r="Q2284">
        <v>920</v>
      </c>
      <c r="R2284" t="s">
        <v>96</v>
      </c>
    </row>
    <row r="2285" spans="1:18">
      <c r="A2285" s="542">
        <v>2284</v>
      </c>
      <c r="B2285" s="403">
        <v>43685.855555555558</v>
      </c>
      <c r="C2285" t="s">
        <v>96</v>
      </c>
      <c r="D2285">
        <v>0.01</v>
      </c>
      <c r="E2285" t="s">
        <v>257</v>
      </c>
      <c r="F2285">
        <v>1.1184000000000001</v>
      </c>
      <c r="I2285" s="403">
        <v>43686.480555555558</v>
      </c>
      <c r="J2285">
        <v>1.1204000000000001</v>
      </c>
      <c r="K2285">
        <v>0</v>
      </c>
      <c r="M2285">
        <v>-0.12</v>
      </c>
      <c r="N2285">
        <v>1.88</v>
      </c>
      <c r="O2285">
        <v>1110</v>
      </c>
      <c r="P2285" t="s">
        <v>887</v>
      </c>
      <c r="Q2285">
        <v>920</v>
      </c>
      <c r="R2285" t="s">
        <v>96</v>
      </c>
    </row>
    <row r="2286" spans="1:18">
      <c r="A2286" s="542">
        <v>2285</v>
      </c>
      <c r="B2286" s="403">
        <v>43686.542361111111</v>
      </c>
      <c r="C2286" t="s">
        <v>96</v>
      </c>
      <c r="D2286">
        <v>0.01</v>
      </c>
      <c r="E2286" t="s">
        <v>257</v>
      </c>
      <c r="F2286">
        <v>1.1203000000000001</v>
      </c>
      <c r="I2286" s="403">
        <v>43686.725694444445</v>
      </c>
      <c r="J2286">
        <v>1.1209</v>
      </c>
      <c r="K2286">
        <v>0</v>
      </c>
      <c r="M2286">
        <v>0</v>
      </c>
      <c r="N2286">
        <v>0.6</v>
      </c>
      <c r="O2286">
        <v>1110</v>
      </c>
      <c r="P2286" t="s">
        <v>567</v>
      </c>
      <c r="Q2286">
        <v>921</v>
      </c>
      <c r="R2286" t="s">
        <v>96</v>
      </c>
    </row>
    <row r="2287" spans="1:18">
      <c r="A2287" s="542">
        <v>2286</v>
      </c>
      <c r="B2287" s="403">
        <v>43686.668749999997</v>
      </c>
      <c r="C2287" t="s">
        <v>96</v>
      </c>
      <c r="D2287">
        <v>0.01</v>
      </c>
      <c r="E2287" t="s">
        <v>257</v>
      </c>
      <c r="F2287">
        <v>1.1191</v>
      </c>
      <c r="I2287" s="403">
        <v>43686.725694444445</v>
      </c>
      <c r="J2287">
        <v>1.1209</v>
      </c>
      <c r="K2287">
        <v>0</v>
      </c>
      <c r="M2287">
        <v>0</v>
      </c>
      <c r="N2287">
        <v>1.8</v>
      </c>
      <c r="O2287">
        <v>1110</v>
      </c>
      <c r="P2287" t="s">
        <v>888</v>
      </c>
      <c r="Q2287">
        <v>921</v>
      </c>
      <c r="R2287" t="s">
        <v>96</v>
      </c>
    </row>
    <row r="2288" spans="1:18">
      <c r="A2288" s="542">
        <v>2287</v>
      </c>
      <c r="B2288" s="403">
        <v>43686.779861111114</v>
      </c>
      <c r="C2288" t="s">
        <v>96</v>
      </c>
      <c r="D2288">
        <v>0.01</v>
      </c>
      <c r="E2288" t="s">
        <v>257</v>
      </c>
      <c r="F2288">
        <v>1.1215999999999999</v>
      </c>
      <c r="I2288" s="403">
        <v>43689.618055555555</v>
      </c>
      <c r="J2288">
        <v>1.1207</v>
      </c>
      <c r="K2288">
        <v>0</v>
      </c>
      <c r="M2288">
        <v>-0.12</v>
      </c>
      <c r="N2288">
        <v>-1.02</v>
      </c>
      <c r="O2288">
        <v>1110</v>
      </c>
      <c r="P2288" t="s">
        <v>567</v>
      </c>
      <c r="Q2288">
        <v>922</v>
      </c>
      <c r="R2288" t="s">
        <v>96</v>
      </c>
    </row>
    <row r="2289" spans="1:18">
      <c r="A2289" s="542">
        <v>2288</v>
      </c>
      <c r="B2289" s="403">
        <v>43686.916666666664</v>
      </c>
      <c r="C2289" t="s">
        <v>96</v>
      </c>
      <c r="D2289">
        <v>0.01</v>
      </c>
      <c r="E2289" t="s">
        <v>257</v>
      </c>
      <c r="F2289">
        <v>1.1203000000000001</v>
      </c>
      <c r="I2289" s="403">
        <v>43689.618055555555</v>
      </c>
      <c r="J2289">
        <v>1.1207</v>
      </c>
      <c r="K2289">
        <v>0</v>
      </c>
      <c r="M2289">
        <v>-0.12</v>
      </c>
      <c r="N2289">
        <v>0.28000000000000003</v>
      </c>
      <c r="O2289">
        <v>1110</v>
      </c>
      <c r="P2289" t="s">
        <v>889</v>
      </c>
      <c r="Q2289">
        <v>922</v>
      </c>
      <c r="R2289" t="s">
        <v>96</v>
      </c>
    </row>
    <row r="2290" spans="1:18">
      <c r="A2290" s="542">
        <v>2289</v>
      </c>
      <c r="B2290" s="403">
        <v>43689.382638888892</v>
      </c>
      <c r="C2290" t="s">
        <v>96</v>
      </c>
      <c r="D2290">
        <v>0.01</v>
      </c>
      <c r="E2290" t="s">
        <v>257</v>
      </c>
      <c r="F2290">
        <v>1.119</v>
      </c>
      <c r="I2290" s="403">
        <v>43689.618055555555</v>
      </c>
      <c r="J2290">
        <v>1.1207</v>
      </c>
      <c r="K2290">
        <v>0</v>
      </c>
      <c r="M2290">
        <v>0</v>
      </c>
      <c r="N2290">
        <v>1.7</v>
      </c>
      <c r="O2290">
        <v>1110</v>
      </c>
      <c r="P2290" t="s">
        <v>890</v>
      </c>
      <c r="Q2290">
        <v>922</v>
      </c>
      <c r="R2290" t="s">
        <v>96</v>
      </c>
    </row>
    <row r="2291" spans="1:18">
      <c r="A2291" s="542">
        <v>2290</v>
      </c>
      <c r="B2291" s="403">
        <v>43689.392361111109</v>
      </c>
      <c r="C2291" t="s">
        <v>96</v>
      </c>
      <c r="D2291">
        <v>0.02</v>
      </c>
      <c r="E2291" t="s">
        <v>257</v>
      </c>
      <c r="F2291">
        <v>1.1175999999999999</v>
      </c>
      <c r="I2291" s="403">
        <v>43689.618055555555</v>
      </c>
      <c r="J2291">
        <v>1.1207</v>
      </c>
      <c r="K2291">
        <v>0</v>
      </c>
      <c r="M2291">
        <v>0</v>
      </c>
      <c r="N2291">
        <v>6.2</v>
      </c>
      <c r="O2291">
        <v>1110</v>
      </c>
      <c r="P2291" t="s">
        <v>891</v>
      </c>
      <c r="Q2291">
        <v>922</v>
      </c>
      <c r="R2291" t="s">
        <v>96</v>
      </c>
    </row>
    <row r="2292" spans="1:18">
      <c r="A2292" s="542">
        <v>2291</v>
      </c>
      <c r="B2292" s="403">
        <v>43689.969444444447</v>
      </c>
      <c r="C2292" t="s">
        <v>96</v>
      </c>
      <c r="D2292">
        <v>0.01</v>
      </c>
      <c r="E2292" t="s">
        <v>257</v>
      </c>
      <c r="F2292">
        <v>1.1215999999999999</v>
      </c>
      <c r="I2292" s="403">
        <v>43690.51458333333</v>
      </c>
      <c r="J2292">
        <v>1.1215999999999999</v>
      </c>
      <c r="K2292">
        <v>0</v>
      </c>
      <c r="M2292">
        <v>-0.12</v>
      </c>
      <c r="N2292">
        <v>-0.12</v>
      </c>
      <c r="O2292">
        <v>1110</v>
      </c>
      <c r="P2292" t="s">
        <v>567</v>
      </c>
      <c r="Q2292">
        <v>923</v>
      </c>
      <c r="R2292" t="s">
        <v>96</v>
      </c>
    </row>
    <row r="2293" spans="1:18">
      <c r="A2293" s="542">
        <v>2292</v>
      </c>
      <c r="B2293" s="403">
        <v>43690.181250000001</v>
      </c>
      <c r="C2293" t="s">
        <v>96</v>
      </c>
      <c r="D2293">
        <v>0.01</v>
      </c>
      <c r="E2293" t="s">
        <v>257</v>
      </c>
      <c r="F2293">
        <v>1.1203000000000001</v>
      </c>
      <c r="I2293" s="403">
        <v>43690.51458333333</v>
      </c>
      <c r="J2293">
        <v>1.1215999999999999</v>
      </c>
      <c r="K2293">
        <v>0</v>
      </c>
      <c r="M2293">
        <v>0</v>
      </c>
      <c r="N2293">
        <v>1.3</v>
      </c>
      <c r="O2293">
        <v>1110</v>
      </c>
      <c r="P2293" t="s">
        <v>892</v>
      </c>
      <c r="Q2293">
        <v>923</v>
      </c>
      <c r="R2293" t="s">
        <v>96</v>
      </c>
    </row>
    <row r="2294" spans="1:18">
      <c r="A2294" s="542">
        <v>2293</v>
      </c>
      <c r="B2294" s="403">
        <v>43690.198611111111</v>
      </c>
      <c r="C2294" t="s">
        <v>96</v>
      </c>
      <c r="D2294">
        <v>0.01</v>
      </c>
      <c r="E2294" t="s">
        <v>257</v>
      </c>
      <c r="F2294">
        <v>1.119</v>
      </c>
      <c r="I2294" s="403">
        <v>43690.51458333333</v>
      </c>
      <c r="J2294">
        <v>1.1215999999999999</v>
      </c>
      <c r="K2294">
        <v>0</v>
      </c>
      <c r="M2294">
        <v>0</v>
      </c>
      <c r="N2294">
        <v>2.6</v>
      </c>
      <c r="O2294">
        <v>1110</v>
      </c>
      <c r="P2294" t="s">
        <v>893</v>
      </c>
      <c r="Q2294">
        <v>923</v>
      </c>
      <c r="R2294" t="s">
        <v>96</v>
      </c>
    </row>
    <row r="2295" spans="1:18">
      <c r="A2295" s="542">
        <v>2294</v>
      </c>
      <c r="B2295" s="403">
        <v>43690.625</v>
      </c>
      <c r="C2295" t="s">
        <v>96</v>
      </c>
      <c r="D2295">
        <v>0.01</v>
      </c>
      <c r="E2295" t="s">
        <v>257</v>
      </c>
      <c r="F2295">
        <v>1.1216999999999999</v>
      </c>
      <c r="I2295" s="403">
        <v>43700.729861111111</v>
      </c>
      <c r="J2295">
        <v>1.1146</v>
      </c>
      <c r="K2295">
        <v>0</v>
      </c>
      <c r="M2295">
        <v>-1.46</v>
      </c>
      <c r="N2295">
        <v>-8.56</v>
      </c>
      <c r="O2295">
        <v>1110</v>
      </c>
      <c r="P2295" t="s">
        <v>567</v>
      </c>
      <c r="Q2295">
        <v>924</v>
      </c>
      <c r="R2295" t="s">
        <v>96</v>
      </c>
    </row>
    <row r="2296" spans="1:18">
      <c r="A2296" s="542">
        <v>2295</v>
      </c>
      <c r="B2296" s="403">
        <v>43690.65625</v>
      </c>
      <c r="C2296" t="s">
        <v>96</v>
      </c>
      <c r="D2296">
        <v>0.01</v>
      </c>
      <c r="E2296" t="s">
        <v>257</v>
      </c>
      <c r="F2296">
        <v>1.1204000000000001</v>
      </c>
      <c r="I2296" s="403">
        <v>43700.729861111111</v>
      </c>
      <c r="J2296">
        <v>1.1146</v>
      </c>
      <c r="K2296">
        <v>0</v>
      </c>
      <c r="M2296">
        <v>-1.46</v>
      </c>
      <c r="N2296">
        <v>-7.26</v>
      </c>
      <c r="O2296">
        <v>1110</v>
      </c>
      <c r="P2296" t="s">
        <v>911</v>
      </c>
      <c r="Q2296">
        <v>924</v>
      </c>
      <c r="R2296" t="s">
        <v>96</v>
      </c>
    </row>
    <row r="2297" spans="1:18">
      <c r="A2297" s="542">
        <v>2296</v>
      </c>
      <c r="B2297" s="403">
        <v>43690.65902777778</v>
      </c>
      <c r="C2297" t="s">
        <v>96</v>
      </c>
      <c r="D2297">
        <v>0.01</v>
      </c>
      <c r="E2297" t="s">
        <v>257</v>
      </c>
      <c r="F2297">
        <v>1.1191</v>
      </c>
      <c r="I2297" s="403">
        <v>43700.729861111111</v>
      </c>
      <c r="J2297">
        <v>1.1146</v>
      </c>
      <c r="K2297">
        <v>0</v>
      </c>
      <c r="M2297">
        <v>-1.46</v>
      </c>
      <c r="N2297">
        <v>-5.96</v>
      </c>
      <c r="O2297">
        <v>1110</v>
      </c>
      <c r="P2297" t="s">
        <v>912</v>
      </c>
      <c r="Q2297">
        <v>924</v>
      </c>
      <c r="R2297" t="s">
        <v>96</v>
      </c>
    </row>
    <row r="2298" spans="1:18">
      <c r="A2298" s="542">
        <v>2297</v>
      </c>
      <c r="B2298" s="403">
        <v>43690.663888888892</v>
      </c>
      <c r="C2298" t="s">
        <v>96</v>
      </c>
      <c r="D2298">
        <v>0.02</v>
      </c>
      <c r="E2298" t="s">
        <v>257</v>
      </c>
      <c r="F2298">
        <v>1.1176999999999999</v>
      </c>
      <c r="I2298" s="403">
        <v>43700.729861111111</v>
      </c>
      <c r="J2298">
        <v>1.1146</v>
      </c>
      <c r="K2298">
        <v>0</v>
      </c>
      <c r="M2298">
        <v>-2.98</v>
      </c>
      <c r="N2298">
        <v>-9.18</v>
      </c>
      <c r="O2298">
        <v>1110</v>
      </c>
      <c r="P2298" t="s">
        <v>913</v>
      </c>
      <c r="Q2298">
        <v>924</v>
      </c>
      <c r="R2298" t="s">
        <v>96</v>
      </c>
    </row>
    <row r="2299" spans="1:18">
      <c r="A2299" s="542">
        <v>2298</v>
      </c>
      <c r="B2299" s="403">
        <v>43691.665972222225</v>
      </c>
      <c r="C2299" t="s">
        <v>96</v>
      </c>
      <c r="D2299">
        <v>0.03</v>
      </c>
      <c r="E2299" t="s">
        <v>257</v>
      </c>
      <c r="F2299">
        <v>1.1161000000000001</v>
      </c>
      <c r="I2299" s="403">
        <v>43700.729861111111</v>
      </c>
      <c r="J2299">
        <v>1.1146</v>
      </c>
      <c r="K2299">
        <v>0</v>
      </c>
      <c r="M2299">
        <v>-4.09</v>
      </c>
      <c r="N2299">
        <v>-8.59</v>
      </c>
      <c r="O2299">
        <v>1110</v>
      </c>
      <c r="P2299" t="s">
        <v>914</v>
      </c>
      <c r="Q2299">
        <v>924</v>
      </c>
      <c r="R2299" t="s">
        <v>96</v>
      </c>
    </row>
    <row r="2300" spans="1:18">
      <c r="A2300" s="542">
        <v>2299</v>
      </c>
      <c r="B2300" s="403">
        <v>43691.675000000003</v>
      </c>
      <c r="C2300" t="s">
        <v>96</v>
      </c>
      <c r="D2300">
        <v>0.04</v>
      </c>
      <c r="E2300" t="s">
        <v>257</v>
      </c>
      <c r="F2300">
        <v>1.1145</v>
      </c>
      <c r="I2300" s="403">
        <v>43700.729861111111</v>
      </c>
      <c r="J2300">
        <v>1.1146</v>
      </c>
      <c r="K2300">
        <v>0</v>
      </c>
      <c r="M2300">
        <v>-5.48</v>
      </c>
      <c r="N2300">
        <v>-5.08</v>
      </c>
      <c r="O2300">
        <v>1110</v>
      </c>
      <c r="P2300" t="s">
        <v>915</v>
      </c>
      <c r="Q2300">
        <v>924</v>
      </c>
      <c r="R2300" t="s">
        <v>96</v>
      </c>
    </row>
    <row r="2301" spans="1:18">
      <c r="A2301" s="542">
        <v>2304</v>
      </c>
      <c r="B2301" s="403">
        <v>43692.65625</v>
      </c>
      <c r="C2301" t="s">
        <v>96</v>
      </c>
      <c r="D2301">
        <v>0.06</v>
      </c>
      <c r="E2301" t="s">
        <v>257</v>
      </c>
      <c r="F2301">
        <v>1.1126</v>
      </c>
      <c r="I2301" s="403">
        <v>43700.729861111111</v>
      </c>
      <c r="J2301">
        <v>1.1146</v>
      </c>
      <c r="K2301">
        <v>0</v>
      </c>
      <c r="M2301">
        <v>-5.93</v>
      </c>
      <c r="N2301">
        <v>6.07</v>
      </c>
      <c r="O2301">
        <v>1110</v>
      </c>
      <c r="P2301" t="s">
        <v>916</v>
      </c>
      <c r="Q2301">
        <v>924</v>
      </c>
      <c r="R2301" t="s">
        <v>96</v>
      </c>
    </row>
    <row r="2302" spans="1:18">
      <c r="A2302" s="542">
        <v>2305</v>
      </c>
      <c r="B2302" s="403">
        <v>43692.682638888888</v>
      </c>
      <c r="C2302" t="s">
        <v>96</v>
      </c>
      <c r="D2302">
        <v>0.09</v>
      </c>
      <c r="E2302" t="s">
        <v>257</v>
      </c>
      <c r="F2302">
        <v>1.1099000000000001</v>
      </c>
      <c r="I2302" s="403">
        <v>43700.729861111111</v>
      </c>
      <c r="J2302">
        <v>1.1146</v>
      </c>
      <c r="K2302">
        <v>0</v>
      </c>
      <c r="M2302">
        <v>-8.9499999999999993</v>
      </c>
      <c r="N2302">
        <v>33.35</v>
      </c>
      <c r="O2302">
        <v>1110</v>
      </c>
      <c r="P2302" t="s">
        <v>917</v>
      </c>
      <c r="Q2302">
        <v>924</v>
      </c>
      <c r="R2302" t="s">
        <v>96</v>
      </c>
    </row>
    <row r="2303" spans="1:18">
      <c r="A2303" s="542">
        <v>2309</v>
      </c>
      <c r="B2303" s="403">
        <v>43693.602083333331</v>
      </c>
      <c r="C2303" t="s">
        <v>96</v>
      </c>
      <c r="D2303">
        <v>0.13</v>
      </c>
      <c r="E2303" t="s">
        <v>257</v>
      </c>
      <c r="F2303">
        <v>1.1073999999999999</v>
      </c>
      <c r="I2303" s="403">
        <v>43700.729861111111</v>
      </c>
      <c r="J2303">
        <v>1.1146</v>
      </c>
      <c r="K2303">
        <v>0</v>
      </c>
      <c r="M2303">
        <v>-11.28</v>
      </c>
      <c r="N2303">
        <v>82.32</v>
      </c>
      <c r="O2303">
        <v>1110</v>
      </c>
      <c r="P2303" t="s">
        <v>918</v>
      </c>
      <c r="Q2303">
        <v>924</v>
      </c>
      <c r="R2303" t="s">
        <v>96</v>
      </c>
    </row>
    <row r="2304" spans="1:18">
      <c r="A2304" s="542">
        <v>2300</v>
      </c>
      <c r="B2304" s="403">
        <v>43691.702777777777</v>
      </c>
      <c r="C2304" t="s">
        <v>97</v>
      </c>
      <c r="D2304">
        <v>0.01</v>
      </c>
      <c r="E2304" t="s">
        <v>257</v>
      </c>
      <c r="F2304">
        <v>1.1146</v>
      </c>
      <c r="I2304" s="403">
        <v>43691.859027777777</v>
      </c>
      <c r="J2304">
        <v>1.1133999999999999</v>
      </c>
      <c r="K2304">
        <v>0</v>
      </c>
      <c r="M2304">
        <v>0</v>
      </c>
      <c r="N2304">
        <v>1.2</v>
      </c>
      <c r="O2304">
        <v>1110</v>
      </c>
      <c r="P2304" t="s">
        <v>567</v>
      </c>
      <c r="Q2304">
        <v>925</v>
      </c>
      <c r="R2304" t="s">
        <v>97</v>
      </c>
    </row>
    <row r="2305" spans="1:18">
      <c r="A2305" s="542">
        <v>2301</v>
      </c>
      <c r="B2305" s="403">
        <v>43691.897222222222</v>
      </c>
      <c r="C2305" t="s">
        <v>97</v>
      </c>
      <c r="D2305">
        <v>0.01</v>
      </c>
      <c r="E2305" t="s">
        <v>257</v>
      </c>
      <c r="F2305">
        <v>1.1140000000000001</v>
      </c>
      <c r="I2305" s="403">
        <v>43692.625694444447</v>
      </c>
      <c r="J2305">
        <v>1.1134999999999999</v>
      </c>
      <c r="K2305">
        <v>0</v>
      </c>
      <c r="M2305">
        <v>0.05</v>
      </c>
      <c r="N2305">
        <v>0.55000000000000004</v>
      </c>
      <c r="O2305">
        <v>1110</v>
      </c>
      <c r="P2305" t="s">
        <v>567</v>
      </c>
      <c r="Q2305">
        <v>926</v>
      </c>
      <c r="R2305" t="s">
        <v>97</v>
      </c>
    </row>
    <row r="2306" spans="1:18">
      <c r="A2306" s="542">
        <v>2302</v>
      </c>
      <c r="B2306" s="403">
        <v>43692.422222222223</v>
      </c>
      <c r="C2306" t="s">
        <v>97</v>
      </c>
      <c r="D2306">
        <v>0.01</v>
      </c>
      <c r="E2306" t="s">
        <v>257</v>
      </c>
      <c r="F2306">
        <v>1.1153</v>
      </c>
      <c r="I2306" s="403">
        <v>43692.625694444447</v>
      </c>
      <c r="J2306">
        <v>1.1134999999999999</v>
      </c>
      <c r="K2306">
        <v>0</v>
      </c>
      <c r="M2306">
        <v>0</v>
      </c>
      <c r="N2306">
        <v>1.8</v>
      </c>
      <c r="O2306">
        <v>1110</v>
      </c>
      <c r="P2306" t="s">
        <v>903</v>
      </c>
      <c r="Q2306">
        <v>926</v>
      </c>
      <c r="R2306" t="s">
        <v>97</v>
      </c>
    </row>
    <row r="2307" spans="1:18">
      <c r="A2307" s="542">
        <v>2303</v>
      </c>
      <c r="B2307" s="403">
        <v>43692.628472222219</v>
      </c>
      <c r="C2307" t="s">
        <v>97</v>
      </c>
      <c r="D2307">
        <v>0.01</v>
      </c>
      <c r="E2307" t="s">
        <v>257</v>
      </c>
      <c r="F2307">
        <v>1.1141000000000001</v>
      </c>
      <c r="I2307" s="403">
        <v>43692.654166666667</v>
      </c>
      <c r="J2307">
        <v>1.1128</v>
      </c>
      <c r="K2307">
        <v>0</v>
      </c>
      <c r="M2307">
        <v>0</v>
      </c>
      <c r="N2307">
        <v>1.3</v>
      </c>
      <c r="O2307">
        <v>1110</v>
      </c>
      <c r="P2307" t="s">
        <v>581</v>
      </c>
      <c r="Q2307">
        <v>927</v>
      </c>
      <c r="R2307" t="s">
        <v>97</v>
      </c>
    </row>
    <row r="2308" spans="1:18">
      <c r="A2308" s="542">
        <v>2306</v>
      </c>
      <c r="B2308" s="403">
        <v>43692.688194444447</v>
      </c>
      <c r="C2308" t="s">
        <v>97</v>
      </c>
      <c r="D2308">
        <v>0.01</v>
      </c>
      <c r="E2308" t="s">
        <v>257</v>
      </c>
      <c r="F2308">
        <v>1.1103000000000001</v>
      </c>
      <c r="I2308" s="403">
        <v>43693.13958333333</v>
      </c>
      <c r="J2308">
        <v>1.1097999999999999</v>
      </c>
      <c r="K2308">
        <v>0</v>
      </c>
      <c r="M2308">
        <v>0.02</v>
      </c>
      <c r="N2308">
        <v>0.52</v>
      </c>
      <c r="O2308">
        <v>1110</v>
      </c>
      <c r="P2308" t="s">
        <v>567</v>
      </c>
      <c r="Q2308">
        <v>928</v>
      </c>
      <c r="R2308" t="s">
        <v>97</v>
      </c>
    </row>
    <row r="2309" spans="1:18">
      <c r="A2309" s="542">
        <v>2307</v>
      </c>
      <c r="B2309" s="403">
        <v>43692.827777777777</v>
      </c>
      <c r="C2309" t="s">
        <v>97</v>
      </c>
      <c r="D2309">
        <v>0.01</v>
      </c>
      <c r="E2309" t="s">
        <v>257</v>
      </c>
      <c r="F2309">
        <v>1.1115999999999999</v>
      </c>
      <c r="I2309" s="403">
        <v>43693.13958333333</v>
      </c>
      <c r="J2309">
        <v>1.1097999999999999</v>
      </c>
      <c r="K2309">
        <v>0</v>
      </c>
      <c r="M2309">
        <v>0.02</v>
      </c>
      <c r="N2309">
        <v>1.82</v>
      </c>
      <c r="O2309">
        <v>1110</v>
      </c>
      <c r="P2309" t="s">
        <v>904</v>
      </c>
      <c r="Q2309">
        <v>928</v>
      </c>
      <c r="R2309" t="s">
        <v>97</v>
      </c>
    </row>
    <row r="2310" spans="1:18">
      <c r="A2310" s="542">
        <v>2308</v>
      </c>
      <c r="B2310" s="403">
        <v>43693.529166666667</v>
      </c>
      <c r="C2310" t="s">
        <v>97</v>
      </c>
      <c r="D2310">
        <v>0.01</v>
      </c>
      <c r="E2310" t="s">
        <v>257</v>
      </c>
      <c r="F2310">
        <v>1.1080000000000001</v>
      </c>
      <c r="I2310" s="403">
        <v>43693.60833333333</v>
      </c>
      <c r="J2310">
        <v>1.1068</v>
      </c>
      <c r="K2310">
        <v>0</v>
      </c>
      <c r="M2310">
        <v>0</v>
      </c>
      <c r="N2310">
        <v>1.2</v>
      </c>
      <c r="O2310">
        <v>1110</v>
      </c>
      <c r="P2310" t="s">
        <v>567</v>
      </c>
      <c r="Q2310">
        <v>929</v>
      </c>
      <c r="R2310" t="s">
        <v>97</v>
      </c>
    </row>
    <row r="2311" spans="1:18">
      <c r="A2311" s="542">
        <v>2310</v>
      </c>
      <c r="B2311" s="403">
        <v>43693.683333333334</v>
      </c>
      <c r="C2311" t="s">
        <v>97</v>
      </c>
      <c r="D2311">
        <v>0.01</v>
      </c>
      <c r="E2311" t="s">
        <v>257</v>
      </c>
      <c r="F2311">
        <v>1.1087</v>
      </c>
      <c r="I2311" s="403">
        <v>43696.836111111108</v>
      </c>
      <c r="J2311">
        <v>1.1087</v>
      </c>
      <c r="K2311">
        <v>0</v>
      </c>
      <c r="M2311">
        <v>0.02</v>
      </c>
      <c r="N2311">
        <v>0.02</v>
      </c>
      <c r="O2311">
        <v>1110</v>
      </c>
      <c r="P2311" t="s">
        <v>567</v>
      </c>
      <c r="Q2311">
        <v>930</v>
      </c>
      <c r="R2311" t="s">
        <v>97</v>
      </c>
    </row>
    <row r="2312" spans="1:18">
      <c r="A2312" s="542">
        <v>2311</v>
      </c>
      <c r="B2312" s="403">
        <v>43693.699305555558</v>
      </c>
      <c r="C2312" t="s">
        <v>97</v>
      </c>
      <c r="D2312">
        <v>0.01</v>
      </c>
      <c r="E2312" t="s">
        <v>257</v>
      </c>
      <c r="F2312">
        <v>1.1099000000000001</v>
      </c>
      <c r="I2312" s="403">
        <v>43696.836111111108</v>
      </c>
      <c r="J2312">
        <v>1.1087</v>
      </c>
      <c r="K2312">
        <v>0</v>
      </c>
      <c r="M2312">
        <v>0.02</v>
      </c>
      <c r="N2312">
        <v>1.22</v>
      </c>
      <c r="O2312">
        <v>1110</v>
      </c>
      <c r="P2312" t="s">
        <v>905</v>
      </c>
      <c r="Q2312">
        <v>930</v>
      </c>
      <c r="R2312" t="s">
        <v>97</v>
      </c>
    </row>
    <row r="2313" spans="1:18">
      <c r="A2313" s="542">
        <v>2312</v>
      </c>
      <c r="B2313" s="403">
        <v>43696.539583333331</v>
      </c>
      <c r="C2313" t="s">
        <v>97</v>
      </c>
      <c r="D2313">
        <v>0.01</v>
      </c>
      <c r="E2313" t="s">
        <v>257</v>
      </c>
      <c r="F2313">
        <v>1.1113</v>
      </c>
      <c r="I2313" s="403">
        <v>43696.836111111108</v>
      </c>
      <c r="J2313">
        <v>1.1087</v>
      </c>
      <c r="K2313">
        <v>0</v>
      </c>
      <c r="M2313">
        <v>0</v>
      </c>
      <c r="N2313">
        <v>2.6</v>
      </c>
      <c r="O2313">
        <v>1110</v>
      </c>
      <c r="P2313" t="s">
        <v>906</v>
      </c>
      <c r="Q2313">
        <v>930</v>
      </c>
      <c r="R2313" t="s">
        <v>97</v>
      </c>
    </row>
    <row r="2314" spans="1:18">
      <c r="A2314" s="542">
        <v>2313</v>
      </c>
      <c r="B2314" s="403">
        <v>43697.664583333331</v>
      </c>
      <c r="C2314" t="s">
        <v>97</v>
      </c>
      <c r="D2314">
        <v>0.01</v>
      </c>
      <c r="E2314" t="s">
        <v>257</v>
      </c>
      <c r="F2314">
        <v>1.1077999999999999</v>
      </c>
      <c r="I2314" s="403">
        <v>43699.335416666669</v>
      </c>
      <c r="J2314">
        <v>1.1077999999999999</v>
      </c>
      <c r="K2314">
        <v>0</v>
      </c>
      <c r="M2314">
        <v>7.0000000000000007E-2</v>
      </c>
      <c r="N2314">
        <v>7.0000000000000007E-2</v>
      </c>
      <c r="O2314">
        <v>1110</v>
      </c>
      <c r="P2314" t="s">
        <v>567</v>
      </c>
      <c r="Q2314">
        <v>931</v>
      </c>
      <c r="R2314" t="s">
        <v>97</v>
      </c>
    </row>
    <row r="2315" spans="1:18">
      <c r="A2315" s="542">
        <v>2314</v>
      </c>
      <c r="B2315" s="403">
        <v>43697.676388888889</v>
      </c>
      <c r="C2315" t="s">
        <v>97</v>
      </c>
      <c r="D2315">
        <v>0.01</v>
      </c>
      <c r="E2315" t="s">
        <v>257</v>
      </c>
      <c r="F2315">
        <v>1.109</v>
      </c>
      <c r="I2315" s="403">
        <v>43699.335416666669</v>
      </c>
      <c r="J2315">
        <v>1.1077999999999999</v>
      </c>
      <c r="K2315">
        <v>0</v>
      </c>
      <c r="M2315">
        <v>7.0000000000000007E-2</v>
      </c>
      <c r="N2315">
        <v>1.27</v>
      </c>
      <c r="O2315">
        <v>1110</v>
      </c>
      <c r="P2315" t="s">
        <v>907</v>
      </c>
      <c r="Q2315">
        <v>931</v>
      </c>
      <c r="R2315" t="s">
        <v>97</v>
      </c>
    </row>
    <row r="2316" spans="1:18">
      <c r="A2316" s="542">
        <v>2315</v>
      </c>
      <c r="B2316" s="403">
        <v>43697.81527777778</v>
      </c>
      <c r="C2316" t="s">
        <v>97</v>
      </c>
      <c r="D2316">
        <v>0.01</v>
      </c>
      <c r="E2316" t="s">
        <v>257</v>
      </c>
      <c r="F2316">
        <v>1.1103000000000001</v>
      </c>
      <c r="I2316" s="403">
        <v>43699.335416666669</v>
      </c>
      <c r="J2316">
        <v>1.1077999999999999</v>
      </c>
      <c r="K2316">
        <v>0</v>
      </c>
      <c r="M2316">
        <v>7.0000000000000007E-2</v>
      </c>
      <c r="N2316">
        <v>2.57</v>
      </c>
      <c r="O2316">
        <v>1110</v>
      </c>
      <c r="P2316" t="s">
        <v>908</v>
      </c>
      <c r="Q2316">
        <v>931</v>
      </c>
      <c r="R2316" t="s">
        <v>97</v>
      </c>
    </row>
    <row r="2317" spans="1:18">
      <c r="A2317" s="542">
        <v>2316</v>
      </c>
      <c r="B2317" s="403">
        <v>43699.397916666669</v>
      </c>
      <c r="C2317" t="s">
        <v>97</v>
      </c>
      <c r="D2317">
        <v>0.01</v>
      </c>
      <c r="E2317" t="s">
        <v>257</v>
      </c>
      <c r="F2317">
        <v>1.1102000000000001</v>
      </c>
      <c r="I2317" s="403">
        <v>43699.472916666666</v>
      </c>
      <c r="J2317">
        <v>1.109</v>
      </c>
      <c r="K2317">
        <v>0</v>
      </c>
      <c r="M2317">
        <v>0</v>
      </c>
      <c r="N2317">
        <v>1.2</v>
      </c>
      <c r="O2317">
        <v>1110</v>
      </c>
      <c r="P2317" t="s">
        <v>567</v>
      </c>
      <c r="Q2317">
        <v>932</v>
      </c>
      <c r="R2317" t="s">
        <v>97</v>
      </c>
    </row>
    <row r="2318" spans="1:18">
      <c r="A2318" s="542">
        <v>2317</v>
      </c>
      <c r="B2318" s="403">
        <v>43699.497916666667</v>
      </c>
      <c r="C2318" t="s">
        <v>97</v>
      </c>
      <c r="D2318">
        <v>0.01</v>
      </c>
      <c r="E2318" t="s">
        <v>257</v>
      </c>
      <c r="F2318">
        <v>1.1081000000000001</v>
      </c>
      <c r="I2318" s="403">
        <v>43699.538194444445</v>
      </c>
      <c r="J2318">
        <v>1.1069</v>
      </c>
      <c r="K2318">
        <v>0</v>
      </c>
      <c r="M2318">
        <v>0</v>
      </c>
      <c r="N2318">
        <v>1.2</v>
      </c>
      <c r="O2318">
        <v>1110</v>
      </c>
      <c r="P2318" t="s">
        <v>567</v>
      </c>
      <c r="Q2318">
        <v>933</v>
      </c>
      <c r="R2318" t="s">
        <v>97</v>
      </c>
    </row>
    <row r="2319" spans="1:18">
      <c r="A2319" s="542">
        <v>2318</v>
      </c>
      <c r="B2319" s="403">
        <v>43699.565972222219</v>
      </c>
      <c r="C2319" t="s">
        <v>97</v>
      </c>
      <c r="D2319">
        <v>0.01</v>
      </c>
      <c r="E2319" t="s">
        <v>257</v>
      </c>
      <c r="F2319">
        <v>1.1081000000000001</v>
      </c>
      <c r="I2319" s="403">
        <v>43699.680555555555</v>
      </c>
      <c r="J2319">
        <v>1.1076999999999999</v>
      </c>
      <c r="K2319">
        <v>0</v>
      </c>
      <c r="M2319">
        <v>0</v>
      </c>
      <c r="N2319">
        <v>0.4</v>
      </c>
      <c r="O2319">
        <v>1110</v>
      </c>
      <c r="P2319" t="s">
        <v>567</v>
      </c>
      <c r="Q2319">
        <v>934</v>
      </c>
      <c r="R2319" t="s">
        <v>97</v>
      </c>
    </row>
    <row r="2320" spans="1:18">
      <c r="A2320" s="542">
        <v>2319</v>
      </c>
      <c r="B2320" s="403">
        <v>43699.660416666666</v>
      </c>
      <c r="C2320" t="s">
        <v>97</v>
      </c>
      <c r="D2320">
        <v>0.01</v>
      </c>
      <c r="E2320" t="s">
        <v>257</v>
      </c>
      <c r="F2320">
        <v>1.1095999999999999</v>
      </c>
      <c r="I2320" s="403">
        <v>43699.680555555555</v>
      </c>
      <c r="J2320">
        <v>1.1076999999999999</v>
      </c>
      <c r="K2320">
        <v>0</v>
      </c>
      <c r="M2320">
        <v>0</v>
      </c>
      <c r="N2320">
        <v>1.9</v>
      </c>
      <c r="O2320">
        <v>1110</v>
      </c>
      <c r="P2320" t="s">
        <v>909</v>
      </c>
      <c r="Q2320">
        <v>934</v>
      </c>
      <c r="R2320" t="s">
        <v>97</v>
      </c>
    </row>
    <row r="2321" spans="1:18">
      <c r="A2321" s="542">
        <v>2320</v>
      </c>
      <c r="B2321" s="403">
        <v>43699.690972222219</v>
      </c>
      <c r="C2321" t="s">
        <v>97</v>
      </c>
      <c r="D2321">
        <v>0.01</v>
      </c>
      <c r="E2321" t="s">
        <v>257</v>
      </c>
      <c r="F2321">
        <v>1.1073</v>
      </c>
      <c r="I2321" s="403">
        <v>43700.244444444441</v>
      </c>
      <c r="J2321">
        <v>1.1067</v>
      </c>
      <c r="K2321">
        <v>0</v>
      </c>
      <c r="M2321">
        <v>0.02</v>
      </c>
      <c r="N2321">
        <v>0.62</v>
      </c>
      <c r="O2321">
        <v>1110</v>
      </c>
      <c r="P2321" t="s">
        <v>567</v>
      </c>
      <c r="Q2321">
        <v>935</v>
      </c>
      <c r="R2321" t="s">
        <v>97</v>
      </c>
    </row>
    <row r="2322" spans="1:18">
      <c r="A2322" s="542">
        <v>2321</v>
      </c>
      <c r="B2322" s="403">
        <v>43699.709722222222</v>
      </c>
      <c r="C2322" t="s">
        <v>97</v>
      </c>
      <c r="D2322">
        <v>0.01</v>
      </c>
      <c r="E2322" t="s">
        <v>257</v>
      </c>
      <c r="F2322">
        <v>1.1085</v>
      </c>
      <c r="I2322" s="403">
        <v>43700.244444444441</v>
      </c>
      <c r="J2322">
        <v>1.1067</v>
      </c>
      <c r="K2322">
        <v>0</v>
      </c>
      <c r="M2322">
        <v>0.02</v>
      </c>
      <c r="N2322">
        <v>1.82</v>
      </c>
      <c r="O2322">
        <v>1110</v>
      </c>
      <c r="P2322" t="s">
        <v>910</v>
      </c>
      <c r="Q2322">
        <v>935</v>
      </c>
      <c r="R2322" t="s">
        <v>97</v>
      </c>
    </row>
    <row r="2323" spans="1:18">
      <c r="A2323" s="542">
        <v>2322</v>
      </c>
      <c r="B2323" s="403">
        <v>43700.566666666666</v>
      </c>
      <c r="C2323" t="s">
        <v>97</v>
      </c>
      <c r="D2323">
        <v>0.01</v>
      </c>
      <c r="E2323" t="s">
        <v>257</v>
      </c>
      <c r="F2323">
        <v>1.1060000000000001</v>
      </c>
      <c r="I2323" s="403">
        <v>43703.79583333333</v>
      </c>
      <c r="J2323">
        <v>1.1106</v>
      </c>
      <c r="K2323">
        <v>0</v>
      </c>
      <c r="M2323">
        <v>0.02</v>
      </c>
      <c r="N2323">
        <v>-4.58</v>
      </c>
      <c r="O2323">
        <v>1110</v>
      </c>
      <c r="P2323" t="s">
        <v>567</v>
      </c>
      <c r="Q2323">
        <v>936</v>
      </c>
      <c r="R2323" t="s">
        <v>97</v>
      </c>
    </row>
    <row r="2324" spans="1:18">
      <c r="A2324" s="542">
        <v>2323</v>
      </c>
      <c r="B2324" s="403">
        <v>43700.667361111111</v>
      </c>
      <c r="C2324" t="s">
        <v>97</v>
      </c>
      <c r="D2324">
        <v>0.01</v>
      </c>
      <c r="E2324" t="s">
        <v>257</v>
      </c>
      <c r="F2324">
        <v>1.1073</v>
      </c>
      <c r="I2324" s="403">
        <v>43703.79583333333</v>
      </c>
      <c r="J2324">
        <v>1.1106</v>
      </c>
      <c r="K2324">
        <v>0</v>
      </c>
      <c r="M2324">
        <v>0.02</v>
      </c>
      <c r="N2324">
        <v>-3.28</v>
      </c>
      <c r="O2324">
        <v>1110</v>
      </c>
      <c r="P2324" t="s">
        <v>919</v>
      </c>
      <c r="Q2324">
        <v>936</v>
      </c>
      <c r="R2324" t="s">
        <v>97</v>
      </c>
    </row>
    <row r="2325" spans="1:18">
      <c r="A2325" s="542">
        <v>2324</v>
      </c>
      <c r="B2325" s="403">
        <v>43700.697222222225</v>
      </c>
      <c r="C2325" t="s">
        <v>97</v>
      </c>
      <c r="D2325">
        <v>0.01</v>
      </c>
      <c r="E2325" t="s">
        <v>257</v>
      </c>
      <c r="F2325">
        <v>1.1086</v>
      </c>
      <c r="I2325" s="403">
        <v>43703.79583333333</v>
      </c>
      <c r="J2325">
        <v>1.1106</v>
      </c>
      <c r="K2325">
        <v>0</v>
      </c>
      <c r="M2325">
        <v>0.02</v>
      </c>
      <c r="N2325">
        <v>-1.98</v>
      </c>
      <c r="O2325">
        <v>1110</v>
      </c>
      <c r="P2325" t="s">
        <v>920</v>
      </c>
      <c r="Q2325">
        <v>936</v>
      </c>
      <c r="R2325" t="s">
        <v>97</v>
      </c>
    </row>
    <row r="2326" spans="1:18">
      <c r="A2326" s="542">
        <v>2325</v>
      </c>
      <c r="B2326" s="403">
        <v>43700.7</v>
      </c>
      <c r="C2326" t="s">
        <v>97</v>
      </c>
      <c r="D2326">
        <v>0.02</v>
      </c>
      <c r="E2326" t="s">
        <v>257</v>
      </c>
      <c r="F2326">
        <v>1.1100000000000001</v>
      </c>
      <c r="I2326" s="403">
        <v>43703.79583333333</v>
      </c>
      <c r="J2326">
        <v>1.1106</v>
      </c>
      <c r="K2326">
        <v>0</v>
      </c>
      <c r="M2326">
        <v>0.03</v>
      </c>
      <c r="N2326">
        <v>-1.17</v>
      </c>
      <c r="O2326">
        <v>1110</v>
      </c>
      <c r="P2326" t="s">
        <v>921</v>
      </c>
      <c r="Q2326">
        <v>936</v>
      </c>
      <c r="R2326" t="s">
        <v>97</v>
      </c>
    </row>
    <row r="2327" spans="1:18">
      <c r="A2327" s="542">
        <v>2326</v>
      </c>
      <c r="B2327" s="403">
        <v>43700.711111111108</v>
      </c>
      <c r="C2327" t="s">
        <v>97</v>
      </c>
      <c r="D2327">
        <v>0.03</v>
      </c>
      <c r="E2327" t="s">
        <v>257</v>
      </c>
      <c r="F2327">
        <v>1.1115999999999999</v>
      </c>
      <c r="I2327" s="403">
        <v>43703.79583333333</v>
      </c>
      <c r="J2327">
        <v>1.1106</v>
      </c>
      <c r="K2327">
        <v>0</v>
      </c>
      <c r="M2327">
        <v>0.05</v>
      </c>
      <c r="N2327">
        <v>3.05</v>
      </c>
      <c r="O2327">
        <v>1110</v>
      </c>
      <c r="P2327" t="s">
        <v>922</v>
      </c>
      <c r="Q2327">
        <v>936</v>
      </c>
      <c r="R2327" t="s">
        <v>97</v>
      </c>
    </row>
    <row r="2328" spans="1:18">
      <c r="A2328" s="542">
        <v>2327</v>
      </c>
      <c r="B2328" s="403">
        <v>43700.71875</v>
      </c>
      <c r="C2328" t="s">
        <v>97</v>
      </c>
      <c r="D2328">
        <v>0.04</v>
      </c>
      <c r="E2328" t="s">
        <v>257</v>
      </c>
      <c r="F2328">
        <v>1.1133</v>
      </c>
      <c r="I2328" s="403">
        <v>43703.79583333333</v>
      </c>
      <c r="J2328">
        <v>1.1106</v>
      </c>
      <c r="K2328">
        <v>0</v>
      </c>
      <c r="M2328">
        <v>0.06</v>
      </c>
      <c r="N2328">
        <v>10.86</v>
      </c>
      <c r="O2328">
        <v>1110</v>
      </c>
      <c r="P2328" t="s">
        <v>923</v>
      </c>
      <c r="Q2328">
        <v>936</v>
      </c>
      <c r="R2328" t="s">
        <v>97</v>
      </c>
    </row>
    <row r="2329" spans="1:18">
      <c r="A2329" s="542">
        <v>2330</v>
      </c>
      <c r="B2329" s="403">
        <v>43700.859722222223</v>
      </c>
      <c r="C2329" t="s">
        <v>97</v>
      </c>
      <c r="D2329">
        <v>0.06</v>
      </c>
      <c r="E2329" t="s">
        <v>257</v>
      </c>
      <c r="F2329">
        <v>1.1152</v>
      </c>
      <c r="I2329" s="403">
        <v>43703.79583333333</v>
      </c>
      <c r="J2329">
        <v>1.1106</v>
      </c>
      <c r="K2329">
        <v>0</v>
      </c>
      <c r="M2329">
        <v>0.09</v>
      </c>
      <c r="N2329">
        <v>27.69</v>
      </c>
      <c r="O2329">
        <v>1110</v>
      </c>
      <c r="P2329" t="s">
        <v>924</v>
      </c>
      <c r="Q2329">
        <v>936</v>
      </c>
      <c r="R2329" t="s">
        <v>97</v>
      </c>
    </row>
    <row r="2330" spans="1:18">
      <c r="A2330" s="542">
        <v>2328</v>
      </c>
      <c r="B2330" s="403">
        <v>43700.743750000001</v>
      </c>
      <c r="C2330" t="s">
        <v>96</v>
      </c>
      <c r="D2330">
        <v>0.01</v>
      </c>
      <c r="E2330" t="s">
        <v>257</v>
      </c>
      <c r="F2330">
        <v>1.1134999999999999</v>
      </c>
      <c r="I2330" s="403">
        <v>43700.749305555553</v>
      </c>
      <c r="J2330">
        <v>1.1147</v>
      </c>
      <c r="K2330">
        <v>0</v>
      </c>
      <c r="M2330">
        <v>0</v>
      </c>
      <c r="N2330">
        <v>1.2</v>
      </c>
      <c r="O2330">
        <v>1110</v>
      </c>
      <c r="P2330" t="s">
        <v>567</v>
      </c>
      <c r="Q2330">
        <v>937</v>
      </c>
      <c r="R2330" t="s">
        <v>96</v>
      </c>
    </row>
    <row r="2331" spans="1:18">
      <c r="A2331" s="542">
        <v>2329</v>
      </c>
      <c r="B2331" s="403">
        <v>43700.752083333333</v>
      </c>
      <c r="C2331" t="s">
        <v>96</v>
      </c>
      <c r="D2331">
        <v>0.01</v>
      </c>
      <c r="E2331" t="s">
        <v>257</v>
      </c>
      <c r="F2331">
        <v>1.1136999999999999</v>
      </c>
      <c r="I2331" s="403">
        <v>43700.859027777777</v>
      </c>
      <c r="J2331">
        <v>1.1149</v>
      </c>
      <c r="K2331">
        <v>0</v>
      </c>
      <c r="M2331">
        <v>0</v>
      </c>
      <c r="N2331">
        <v>1.2</v>
      </c>
      <c r="O2331">
        <v>1110</v>
      </c>
      <c r="P2331" t="s">
        <v>567</v>
      </c>
      <c r="Q2331">
        <v>938</v>
      </c>
      <c r="R2331" t="s">
        <v>96</v>
      </c>
    </row>
    <row r="2332" spans="1:18">
      <c r="A2332" s="542">
        <v>2331</v>
      </c>
      <c r="B2332" s="403">
        <v>43700.917361111111</v>
      </c>
      <c r="C2332" t="s">
        <v>96</v>
      </c>
      <c r="D2332">
        <v>0.01</v>
      </c>
      <c r="E2332" t="s">
        <v>257</v>
      </c>
      <c r="F2332">
        <v>1.1140000000000001</v>
      </c>
      <c r="I2332" s="403">
        <v>43703.000694444447</v>
      </c>
      <c r="J2332">
        <v>1.1153</v>
      </c>
      <c r="K2332">
        <v>0</v>
      </c>
      <c r="M2332">
        <v>-0.12</v>
      </c>
      <c r="N2332">
        <v>1.18</v>
      </c>
      <c r="O2332">
        <v>1110</v>
      </c>
      <c r="P2332" t="s">
        <v>567</v>
      </c>
      <c r="Q2332">
        <v>939</v>
      </c>
      <c r="R2332" t="s">
        <v>96</v>
      </c>
    </row>
    <row r="2333" spans="1:18">
      <c r="A2333" s="542">
        <v>2332</v>
      </c>
      <c r="B2333" s="403">
        <v>43703.004166666666</v>
      </c>
      <c r="C2333" t="s">
        <v>96</v>
      </c>
      <c r="D2333">
        <v>0.01</v>
      </c>
      <c r="E2333" t="s">
        <v>257</v>
      </c>
      <c r="F2333">
        <v>1.1153999999999999</v>
      </c>
      <c r="I2333" s="403">
        <v>43712.498611111114</v>
      </c>
      <c r="J2333">
        <v>1.1022000000000001</v>
      </c>
      <c r="K2333">
        <v>0</v>
      </c>
      <c r="M2333">
        <v>-1.0900000000000001</v>
      </c>
      <c r="N2333">
        <v>-14.29</v>
      </c>
      <c r="O2333">
        <v>1110</v>
      </c>
      <c r="P2333" t="s">
        <v>567</v>
      </c>
      <c r="Q2333">
        <v>940</v>
      </c>
      <c r="R2333" t="s">
        <v>96</v>
      </c>
    </row>
    <row r="2334" spans="1:18">
      <c r="A2334" s="542">
        <v>2333</v>
      </c>
      <c r="B2334" s="403">
        <v>43703.092361111114</v>
      </c>
      <c r="C2334" t="s">
        <v>96</v>
      </c>
      <c r="D2334">
        <v>0.01</v>
      </c>
      <c r="E2334" t="s">
        <v>257</v>
      </c>
      <c r="F2334">
        <v>1.1141000000000001</v>
      </c>
      <c r="I2334" s="403">
        <v>43712.498611111114</v>
      </c>
      <c r="J2334">
        <v>1.1022000000000001</v>
      </c>
      <c r="K2334">
        <v>0</v>
      </c>
      <c r="M2334">
        <v>-1.0900000000000001</v>
      </c>
      <c r="N2334">
        <v>-12.99</v>
      </c>
      <c r="O2334">
        <v>1110</v>
      </c>
      <c r="P2334" t="s">
        <v>928</v>
      </c>
      <c r="Q2334">
        <v>940</v>
      </c>
      <c r="R2334" t="s">
        <v>96</v>
      </c>
    </row>
    <row r="2335" spans="1:18">
      <c r="A2335" s="542">
        <v>2334</v>
      </c>
      <c r="B2335" s="403">
        <v>43703.381944444445</v>
      </c>
      <c r="C2335" t="s">
        <v>96</v>
      </c>
      <c r="D2335">
        <v>0.01</v>
      </c>
      <c r="E2335" t="s">
        <v>257</v>
      </c>
      <c r="F2335">
        <v>1.1128</v>
      </c>
      <c r="I2335" s="403">
        <v>43712.498611111114</v>
      </c>
      <c r="J2335">
        <v>1.1022000000000001</v>
      </c>
      <c r="K2335">
        <v>0</v>
      </c>
      <c r="M2335">
        <v>-1.0900000000000001</v>
      </c>
      <c r="N2335">
        <v>-11.69</v>
      </c>
      <c r="O2335">
        <v>1110</v>
      </c>
      <c r="P2335" t="s">
        <v>929</v>
      </c>
      <c r="Q2335">
        <v>940</v>
      </c>
      <c r="R2335" t="s">
        <v>96</v>
      </c>
    </row>
    <row r="2336" spans="1:18">
      <c r="A2336" s="542">
        <v>2335</v>
      </c>
      <c r="B2336" s="403">
        <v>43703.431250000001</v>
      </c>
      <c r="C2336" t="s">
        <v>96</v>
      </c>
      <c r="D2336">
        <v>0.02</v>
      </c>
      <c r="E2336" t="s">
        <v>257</v>
      </c>
      <c r="F2336">
        <v>1.1113999999999999</v>
      </c>
      <c r="I2336" s="403">
        <v>43712.498611111114</v>
      </c>
      <c r="J2336">
        <v>1.1022000000000001</v>
      </c>
      <c r="K2336">
        <v>0</v>
      </c>
      <c r="M2336">
        <v>-2.2400000000000002</v>
      </c>
      <c r="N2336">
        <v>-20.64</v>
      </c>
      <c r="O2336">
        <v>1110</v>
      </c>
      <c r="P2336" t="s">
        <v>930</v>
      </c>
      <c r="Q2336">
        <v>940</v>
      </c>
      <c r="R2336" t="s">
        <v>96</v>
      </c>
    </row>
    <row r="2337" spans="1:18">
      <c r="A2337" s="542">
        <v>2336</v>
      </c>
      <c r="B2337" s="403">
        <v>43703.79791666667</v>
      </c>
      <c r="C2337" t="s">
        <v>96</v>
      </c>
      <c r="D2337">
        <v>0.03</v>
      </c>
      <c r="E2337" t="s">
        <v>257</v>
      </c>
      <c r="F2337">
        <v>1.1097999999999999</v>
      </c>
      <c r="I2337" s="403">
        <v>43712.498611111114</v>
      </c>
      <c r="J2337">
        <v>1.1022000000000001</v>
      </c>
      <c r="K2337">
        <v>0</v>
      </c>
      <c r="M2337">
        <v>-3.34</v>
      </c>
      <c r="N2337">
        <v>-26.14</v>
      </c>
      <c r="O2337">
        <v>1110</v>
      </c>
      <c r="P2337" t="s">
        <v>931</v>
      </c>
      <c r="Q2337">
        <v>940</v>
      </c>
      <c r="R2337" t="s">
        <v>96</v>
      </c>
    </row>
    <row r="2338" spans="1:18">
      <c r="A2338" s="542">
        <v>2341</v>
      </c>
      <c r="B2338" s="403">
        <v>43705.586805555555</v>
      </c>
      <c r="C2338" t="s">
        <v>96</v>
      </c>
      <c r="D2338">
        <v>0.04</v>
      </c>
      <c r="E2338" t="s">
        <v>257</v>
      </c>
      <c r="F2338">
        <v>1.1081000000000001</v>
      </c>
      <c r="I2338" s="403">
        <v>43712.498611111114</v>
      </c>
      <c r="J2338">
        <v>1.1022000000000001</v>
      </c>
      <c r="K2338">
        <v>0</v>
      </c>
      <c r="M2338">
        <v>-3.49</v>
      </c>
      <c r="N2338">
        <v>-27.09</v>
      </c>
      <c r="O2338">
        <v>1110</v>
      </c>
      <c r="P2338" t="s">
        <v>932</v>
      </c>
      <c r="Q2338">
        <v>940</v>
      </c>
      <c r="R2338" t="s">
        <v>96</v>
      </c>
    </row>
    <row r="2339" spans="1:18">
      <c r="A2339" s="542">
        <v>2343</v>
      </c>
      <c r="B2339" s="403">
        <v>43706.65</v>
      </c>
      <c r="C2339" t="s">
        <v>96</v>
      </c>
      <c r="D2339">
        <v>0.06</v>
      </c>
      <c r="E2339" t="s">
        <v>257</v>
      </c>
      <c r="F2339">
        <v>1.1062000000000001</v>
      </c>
      <c r="I2339" s="403">
        <v>43712.498611111114</v>
      </c>
      <c r="J2339">
        <v>1.1022000000000001</v>
      </c>
      <c r="K2339">
        <v>0</v>
      </c>
      <c r="M2339">
        <v>-2.96</v>
      </c>
      <c r="N2339">
        <v>-26.96</v>
      </c>
      <c r="O2339">
        <v>1110</v>
      </c>
      <c r="P2339" t="s">
        <v>933</v>
      </c>
      <c r="Q2339">
        <v>940</v>
      </c>
      <c r="R2339" t="s">
        <v>96</v>
      </c>
    </row>
    <row r="2340" spans="1:18">
      <c r="A2340" s="542">
        <v>2346</v>
      </c>
      <c r="B2340" s="403">
        <v>43707.351388888892</v>
      </c>
      <c r="C2340" t="s">
        <v>96</v>
      </c>
      <c r="D2340">
        <v>0.09</v>
      </c>
      <c r="E2340" t="s">
        <v>257</v>
      </c>
      <c r="F2340">
        <v>1.1039000000000001</v>
      </c>
      <c r="I2340" s="403">
        <v>43712.498611111114</v>
      </c>
      <c r="J2340">
        <v>1.1022000000000001</v>
      </c>
      <c r="K2340">
        <v>0</v>
      </c>
      <c r="M2340">
        <v>-3.36</v>
      </c>
      <c r="N2340">
        <v>-18.66</v>
      </c>
      <c r="O2340">
        <v>1110</v>
      </c>
      <c r="P2340" t="s">
        <v>934</v>
      </c>
      <c r="Q2340">
        <v>940</v>
      </c>
      <c r="R2340" t="s">
        <v>96</v>
      </c>
    </row>
    <row r="2341" spans="1:18">
      <c r="A2341" s="542">
        <v>2348</v>
      </c>
      <c r="B2341" s="403">
        <v>43707.706250000003</v>
      </c>
      <c r="C2341" t="s">
        <v>96</v>
      </c>
      <c r="D2341">
        <v>0.13</v>
      </c>
      <c r="E2341" t="s">
        <v>257</v>
      </c>
      <c r="F2341">
        <v>1.1013999999999999</v>
      </c>
      <c r="I2341" s="403">
        <v>43712.498611111114</v>
      </c>
      <c r="J2341">
        <v>1.1022000000000001</v>
      </c>
      <c r="K2341">
        <v>0</v>
      </c>
      <c r="M2341">
        <v>-4.83</v>
      </c>
      <c r="N2341">
        <v>5.57</v>
      </c>
      <c r="O2341">
        <v>1110</v>
      </c>
      <c r="P2341" t="s">
        <v>935</v>
      </c>
      <c r="Q2341">
        <v>940</v>
      </c>
      <c r="R2341" t="s">
        <v>96</v>
      </c>
    </row>
    <row r="2342" spans="1:18">
      <c r="A2342" s="542">
        <v>2351</v>
      </c>
      <c r="B2342" s="403">
        <v>43707.79583333333</v>
      </c>
      <c r="C2342" t="s">
        <v>96</v>
      </c>
      <c r="D2342">
        <v>0.2</v>
      </c>
      <c r="E2342" t="s">
        <v>257</v>
      </c>
      <c r="F2342">
        <v>1.0978000000000001</v>
      </c>
      <c r="I2342" s="403">
        <v>43712.498611111114</v>
      </c>
      <c r="J2342">
        <v>1.1022000000000001</v>
      </c>
      <c r="K2342">
        <v>0</v>
      </c>
      <c r="M2342">
        <v>-7.44</v>
      </c>
      <c r="N2342">
        <v>80.56</v>
      </c>
      <c r="O2342">
        <v>1110</v>
      </c>
      <c r="P2342" t="s">
        <v>936</v>
      </c>
      <c r="Q2342">
        <v>940</v>
      </c>
      <c r="R2342" t="s">
        <v>96</v>
      </c>
    </row>
    <row r="2343" spans="1:18">
      <c r="A2343" s="542">
        <v>2355</v>
      </c>
      <c r="B2343" s="403">
        <v>43711.144444444442</v>
      </c>
      <c r="C2343" t="s">
        <v>96</v>
      </c>
      <c r="D2343">
        <v>0.32</v>
      </c>
      <c r="E2343" t="s">
        <v>257</v>
      </c>
      <c r="F2343">
        <v>1.0939000000000001</v>
      </c>
      <c r="I2343" s="403">
        <v>43712.498611111114</v>
      </c>
      <c r="J2343">
        <v>1.1022000000000001</v>
      </c>
      <c r="K2343">
        <v>0</v>
      </c>
      <c r="M2343">
        <v>-3.97</v>
      </c>
      <c r="N2343">
        <v>261.63</v>
      </c>
      <c r="O2343">
        <v>1110</v>
      </c>
      <c r="P2343" t="s">
        <v>937</v>
      </c>
      <c r="Q2343">
        <v>940</v>
      </c>
      <c r="R2343" t="s">
        <v>96</v>
      </c>
    </row>
    <row r="2344" spans="1:18">
      <c r="A2344" s="542">
        <v>2337</v>
      </c>
      <c r="B2344" s="403">
        <v>43704.356944444444</v>
      </c>
      <c r="C2344" t="s">
        <v>97</v>
      </c>
      <c r="D2344">
        <v>0.01</v>
      </c>
      <c r="E2344" t="s">
        <v>257</v>
      </c>
      <c r="F2344">
        <v>1.1101000000000001</v>
      </c>
      <c r="I2344" s="403">
        <v>43704.629861111112</v>
      </c>
      <c r="J2344">
        <v>1.1095999999999999</v>
      </c>
      <c r="K2344">
        <v>0</v>
      </c>
      <c r="M2344">
        <v>0</v>
      </c>
      <c r="N2344">
        <v>0.5</v>
      </c>
      <c r="O2344">
        <v>1110</v>
      </c>
      <c r="P2344" t="s">
        <v>567</v>
      </c>
      <c r="Q2344">
        <v>941</v>
      </c>
      <c r="R2344" t="s">
        <v>97</v>
      </c>
    </row>
    <row r="2345" spans="1:18">
      <c r="A2345" s="542">
        <v>2338</v>
      </c>
      <c r="B2345" s="403">
        <v>43704.404861111114</v>
      </c>
      <c r="C2345" t="s">
        <v>97</v>
      </c>
      <c r="D2345">
        <v>0.01</v>
      </c>
      <c r="E2345" t="s">
        <v>257</v>
      </c>
      <c r="F2345">
        <v>1.1113999999999999</v>
      </c>
      <c r="I2345" s="403">
        <v>43704.629861111112</v>
      </c>
      <c r="J2345">
        <v>1.1095999999999999</v>
      </c>
      <c r="K2345">
        <v>0</v>
      </c>
      <c r="M2345">
        <v>0</v>
      </c>
      <c r="N2345">
        <v>1.8</v>
      </c>
      <c r="O2345">
        <v>1110</v>
      </c>
      <c r="P2345" t="s">
        <v>925</v>
      </c>
      <c r="Q2345">
        <v>941</v>
      </c>
      <c r="R2345" t="s">
        <v>97</v>
      </c>
    </row>
    <row r="2346" spans="1:18">
      <c r="A2346" s="542">
        <v>2339</v>
      </c>
      <c r="B2346" s="403">
        <v>43704.638888888891</v>
      </c>
      <c r="C2346" t="s">
        <v>97</v>
      </c>
      <c r="D2346">
        <v>0.01</v>
      </c>
      <c r="E2346" t="s">
        <v>257</v>
      </c>
      <c r="F2346">
        <v>1.1097999999999999</v>
      </c>
      <c r="I2346" s="403">
        <v>43705.256944444445</v>
      </c>
      <c r="J2346">
        <v>1.1086</v>
      </c>
      <c r="K2346">
        <v>0</v>
      </c>
      <c r="M2346">
        <v>0.02</v>
      </c>
      <c r="N2346">
        <v>1.22</v>
      </c>
      <c r="O2346">
        <v>1110</v>
      </c>
      <c r="P2346" t="s">
        <v>567</v>
      </c>
      <c r="Q2346">
        <v>942</v>
      </c>
      <c r="R2346" t="s">
        <v>97</v>
      </c>
    </row>
    <row r="2347" spans="1:18">
      <c r="A2347" s="542">
        <v>2340</v>
      </c>
      <c r="B2347" s="403">
        <v>43705.443749999999</v>
      </c>
      <c r="C2347" t="s">
        <v>97</v>
      </c>
      <c r="D2347">
        <v>0.01</v>
      </c>
      <c r="E2347" t="s">
        <v>257</v>
      </c>
      <c r="F2347">
        <v>1.1089</v>
      </c>
      <c r="I2347" s="403">
        <v>43705.626388888886</v>
      </c>
      <c r="J2347">
        <v>1.1076999999999999</v>
      </c>
      <c r="K2347">
        <v>0</v>
      </c>
      <c r="M2347">
        <v>0</v>
      </c>
      <c r="N2347">
        <v>1.2</v>
      </c>
      <c r="O2347">
        <v>1110</v>
      </c>
      <c r="P2347" t="s">
        <v>567</v>
      </c>
      <c r="Q2347">
        <v>943</v>
      </c>
      <c r="R2347" t="s">
        <v>97</v>
      </c>
    </row>
    <row r="2348" spans="1:18">
      <c r="A2348" s="542">
        <v>2342</v>
      </c>
      <c r="B2348" s="403">
        <v>43705.630555555559</v>
      </c>
      <c r="C2348" t="s">
        <v>97</v>
      </c>
      <c r="D2348">
        <v>0.01</v>
      </c>
      <c r="E2348" t="s">
        <v>257</v>
      </c>
      <c r="F2348">
        <v>1.1079000000000001</v>
      </c>
      <c r="I2348" s="403">
        <v>43706.634027777778</v>
      </c>
      <c r="J2348">
        <v>1.1069</v>
      </c>
      <c r="K2348">
        <v>0</v>
      </c>
      <c r="M2348">
        <v>0.05</v>
      </c>
      <c r="N2348">
        <v>1.05</v>
      </c>
      <c r="O2348">
        <v>1110</v>
      </c>
      <c r="P2348" t="s">
        <v>579</v>
      </c>
      <c r="Q2348">
        <v>944</v>
      </c>
      <c r="R2348" t="s">
        <v>97</v>
      </c>
    </row>
    <row r="2349" spans="1:18">
      <c r="A2349" s="542">
        <v>2344</v>
      </c>
      <c r="B2349" s="403">
        <v>43706.665277777778</v>
      </c>
      <c r="C2349" t="s">
        <v>97</v>
      </c>
      <c r="D2349">
        <v>0.01</v>
      </c>
      <c r="E2349" t="s">
        <v>257</v>
      </c>
      <c r="F2349">
        <v>1.1061000000000001</v>
      </c>
      <c r="I2349" s="403">
        <v>43706.744444444441</v>
      </c>
      <c r="J2349">
        <v>1.1055999999999999</v>
      </c>
      <c r="K2349">
        <v>0</v>
      </c>
      <c r="M2349">
        <v>0</v>
      </c>
      <c r="N2349">
        <v>0.5</v>
      </c>
      <c r="O2349">
        <v>1110</v>
      </c>
      <c r="P2349" t="s">
        <v>567</v>
      </c>
      <c r="Q2349">
        <v>945</v>
      </c>
      <c r="R2349" t="s">
        <v>97</v>
      </c>
    </row>
    <row r="2350" spans="1:18">
      <c r="A2350" s="542">
        <v>2345</v>
      </c>
      <c r="B2350" s="403">
        <v>43706.692361111112</v>
      </c>
      <c r="C2350" t="s">
        <v>97</v>
      </c>
      <c r="D2350">
        <v>0.01</v>
      </c>
      <c r="E2350" t="s">
        <v>257</v>
      </c>
      <c r="F2350">
        <v>1.1073999999999999</v>
      </c>
      <c r="I2350" s="403">
        <v>43706.744444444441</v>
      </c>
      <c r="J2350">
        <v>1.1055999999999999</v>
      </c>
      <c r="K2350">
        <v>0</v>
      </c>
      <c r="M2350">
        <v>0</v>
      </c>
      <c r="N2350">
        <v>1.8</v>
      </c>
      <c r="O2350">
        <v>1110</v>
      </c>
      <c r="P2350" t="s">
        <v>926</v>
      </c>
      <c r="Q2350">
        <v>945</v>
      </c>
      <c r="R2350" t="s">
        <v>97</v>
      </c>
    </row>
    <row r="2351" spans="1:18">
      <c r="A2351" s="542">
        <v>2347</v>
      </c>
      <c r="B2351" s="403">
        <v>43707.359027777777</v>
      </c>
      <c r="C2351" t="s">
        <v>97</v>
      </c>
      <c r="D2351">
        <v>0.01</v>
      </c>
      <c r="E2351" t="s">
        <v>257</v>
      </c>
      <c r="F2351">
        <v>1.1037999999999999</v>
      </c>
      <c r="I2351" s="403">
        <v>43707.705555555556</v>
      </c>
      <c r="J2351">
        <v>1.1023000000000001</v>
      </c>
      <c r="K2351">
        <v>0</v>
      </c>
      <c r="M2351">
        <v>0</v>
      </c>
      <c r="N2351">
        <v>1.5</v>
      </c>
      <c r="O2351">
        <v>1110</v>
      </c>
      <c r="P2351" t="s">
        <v>581</v>
      </c>
      <c r="Q2351">
        <v>946</v>
      </c>
      <c r="R2351" t="s">
        <v>97</v>
      </c>
    </row>
    <row r="2352" spans="1:18">
      <c r="A2352" s="542">
        <v>2349</v>
      </c>
      <c r="B2352" s="403">
        <v>43707.71597222222</v>
      </c>
      <c r="C2352" t="s">
        <v>97</v>
      </c>
      <c r="D2352">
        <v>0.01</v>
      </c>
      <c r="E2352" t="s">
        <v>257</v>
      </c>
      <c r="F2352">
        <v>1.0998000000000001</v>
      </c>
      <c r="I2352" s="403">
        <v>43707.734027777777</v>
      </c>
      <c r="J2352">
        <v>1.0986</v>
      </c>
      <c r="K2352">
        <v>0</v>
      </c>
      <c r="M2352">
        <v>0</v>
      </c>
      <c r="N2352">
        <v>1.2</v>
      </c>
      <c r="O2352">
        <v>1110</v>
      </c>
      <c r="P2352" t="s">
        <v>567</v>
      </c>
      <c r="Q2352">
        <v>947</v>
      </c>
      <c r="R2352" t="s">
        <v>97</v>
      </c>
    </row>
    <row r="2353" spans="1:18">
      <c r="A2353" s="542">
        <v>2350</v>
      </c>
      <c r="B2353" s="403">
        <v>43707.752083333333</v>
      </c>
      <c r="C2353" t="s">
        <v>97</v>
      </c>
      <c r="D2353">
        <v>0.01</v>
      </c>
      <c r="E2353" t="s">
        <v>257</v>
      </c>
      <c r="F2353">
        <v>1.0991</v>
      </c>
      <c r="I2353" s="403">
        <v>43707.79583333333</v>
      </c>
      <c r="J2353">
        <v>1.0979000000000001</v>
      </c>
      <c r="K2353">
        <v>0</v>
      </c>
      <c r="M2353">
        <v>0</v>
      </c>
      <c r="N2353">
        <v>1.2</v>
      </c>
      <c r="O2353">
        <v>1110</v>
      </c>
      <c r="P2353" t="s">
        <v>567</v>
      </c>
      <c r="Q2353">
        <v>948</v>
      </c>
      <c r="R2353" t="s">
        <v>97</v>
      </c>
    </row>
    <row r="2354" spans="1:18">
      <c r="A2354" s="542">
        <v>2352</v>
      </c>
      <c r="B2354" s="403">
        <v>43707.8</v>
      </c>
      <c r="C2354" t="s">
        <v>97</v>
      </c>
      <c r="D2354">
        <v>0.01</v>
      </c>
      <c r="E2354" t="s">
        <v>257</v>
      </c>
      <c r="F2354">
        <v>1.0979000000000001</v>
      </c>
      <c r="I2354" s="403">
        <v>43707.810416666667</v>
      </c>
      <c r="J2354">
        <v>1.0967</v>
      </c>
      <c r="K2354">
        <v>0</v>
      </c>
      <c r="M2354">
        <v>0</v>
      </c>
      <c r="N2354">
        <v>1.2</v>
      </c>
      <c r="O2354">
        <v>1110</v>
      </c>
      <c r="P2354" t="s">
        <v>567</v>
      </c>
      <c r="Q2354">
        <v>949</v>
      </c>
      <c r="R2354" t="s">
        <v>97</v>
      </c>
    </row>
    <row r="2355" spans="1:18">
      <c r="A2355" s="542">
        <v>2353</v>
      </c>
      <c r="B2355" s="403">
        <v>43707.871527777781</v>
      </c>
      <c r="C2355" t="s">
        <v>97</v>
      </c>
      <c r="D2355">
        <v>0.01</v>
      </c>
      <c r="E2355" t="s">
        <v>257</v>
      </c>
      <c r="F2355">
        <v>1.0976999999999999</v>
      </c>
      <c r="I2355" s="403">
        <v>43710.454861111109</v>
      </c>
      <c r="J2355">
        <v>1.0971</v>
      </c>
      <c r="K2355">
        <v>0</v>
      </c>
      <c r="M2355">
        <v>0.02</v>
      </c>
      <c r="N2355">
        <v>0.62</v>
      </c>
      <c r="O2355">
        <v>1110</v>
      </c>
      <c r="P2355" t="s">
        <v>567</v>
      </c>
      <c r="Q2355">
        <v>950</v>
      </c>
      <c r="R2355" t="s">
        <v>97</v>
      </c>
    </row>
    <row r="2356" spans="1:18">
      <c r="A2356" s="542">
        <v>2354</v>
      </c>
      <c r="B2356" s="403">
        <v>43707.915277777778</v>
      </c>
      <c r="C2356" t="s">
        <v>97</v>
      </c>
      <c r="D2356">
        <v>0.01</v>
      </c>
      <c r="E2356" t="s">
        <v>257</v>
      </c>
      <c r="F2356">
        <v>1.0989</v>
      </c>
      <c r="I2356" s="403">
        <v>43710.454861111109</v>
      </c>
      <c r="J2356">
        <v>1.0971</v>
      </c>
      <c r="K2356">
        <v>0</v>
      </c>
      <c r="M2356">
        <v>0.02</v>
      </c>
      <c r="N2356">
        <v>1.82</v>
      </c>
      <c r="O2356">
        <v>1110</v>
      </c>
      <c r="P2356" t="s">
        <v>927</v>
      </c>
      <c r="Q2356">
        <v>950</v>
      </c>
      <c r="R2356" t="s">
        <v>97</v>
      </c>
    </row>
    <row r="2357" spans="1:18">
      <c r="A2357" s="542">
        <v>2356</v>
      </c>
      <c r="B2357" s="403">
        <v>43711.37777777778</v>
      </c>
      <c r="C2357" t="s">
        <v>97</v>
      </c>
      <c r="D2357">
        <v>0.01</v>
      </c>
      <c r="E2357" t="s">
        <v>257</v>
      </c>
      <c r="F2357">
        <v>1.0941000000000001</v>
      </c>
      <c r="I2357" s="403">
        <v>43711.522222222222</v>
      </c>
      <c r="J2357">
        <v>1.0929</v>
      </c>
      <c r="K2357">
        <v>0</v>
      </c>
      <c r="M2357">
        <v>0</v>
      </c>
      <c r="N2357">
        <v>1.2</v>
      </c>
      <c r="O2357">
        <v>1110</v>
      </c>
      <c r="P2357" t="s">
        <v>567</v>
      </c>
      <c r="Q2357">
        <v>951</v>
      </c>
      <c r="R2357" t="s">
        <v>97</v>
      </c>
    </row>
    <row r="2358" spans="1:18">
      <c r="A2358" s="542">
        <v>2357</v>
      </c>
      <c r="B2358" s="403">
        <v>43711.540972222225</v>
      </c>
      <c r="C2358" t="s">
        <v>97</v>
      </c>
      <c r="D2358">
        <v>0.01</v>
      </c>
      <c r="E2358" t="s">
        <v>257</v>
      </c>
      <c r="F2358">
        <v>1.0936999999999999</v>
      </c>
      <c r="I2358" s="403">
        <v>43717.116666666669</v>
      </c>
      <c r="J2358">
        <v>1.1020000000000001</v>
      </c>
      <c r="K2358">
        <v>0</v>
      </c>
      <c r="M2358">
        <v>0.11</v>
      </c>
      <c r="N2358">
        <v>-8.19</v>
      </c>
      <c r="O2358">
        <v>1110</v>
      </c>
      <c r="P2358" t="s">
        <v>567</v>
      </c>
      <c r="Q2358">
        <v>952</v>
      </c>
      <c r="R2358" t="s">
        <v>97</v>
      </c>
    </row>
    <row r="2359" spans="1:18">
      <c r="A2359" s="542">
        <v>2358</v>
      </c>
      <c r="B2359" s="403">
        <v>43711.651388888888</v>
      </c>
      <c r="C2359" t="s">
        <v>97</v>
      </c>
      <c r="D2359">
        <v>0.01</v>
      </c>
      <c r="E2359" t="s">
        <v>257</v>
      </c>
      <c r="F2359">
        <v>1.0949</v>
      </c>
      <c r="I2359" s="403">
        <v>43717.116666666669</v>
      </c>
      <c r="J2359">
        <v>1.1020000000000001</v>
      </c>
      <c r="K2359">
        <v>0</v>
      </c>
      <c r="M2359">
        <v>0.11</v>
      </c>
      <c r="N2359">
        <v>-6.99</v>
      </c>
      <c r="O2359">
        <v>1110</v>
      </c>
      <c r="P2359" t="s">
        <v>942</v>
      </c>
      <c r="Q2359">
        <v>952</v>
      </c>
      <c r="R2359" t="s">
        <v>97</v>
      </c>
    </row>
    <row r="2360" spans="1:18">
      <c r="A2360" s="542">
        <v>2359</v>
      </c>
      <c r="B2360" s="403">
        <v>43711.668055555558</v>
      </c>
      <c r="C2360" t="s">
        <v>97</v>
      </c>
      <c r="D2360">
        <v>0.01</v>
      </c>
      <c r="E2360" t="s">
        <v>257</v>
      </c>
      <c r="F2360">
        <v>1.0965</v>
      </c>
      <c r="I2360" s="403">
        <v>43717.116666666669</v>
      </c>
      <c r="J2360">
        <v>1.1020000000000001</v>
      </c>
      <c r="K2360">
        <v>0</v>
      </c>
      <c r="M2360">
        <v>0.11</v>
      </c>
      <c r="N2360">
        <v>-5.39</v>
      </c>
      <c r="O2360">
        <v>1110</v>
      </c>
      <c r="P2360" t="s">
        <v>943</v>
      </c>
      <c r="Q2360">
        <v>952</v>
      </c>
      <c r="R2360" t="s">
        <v>97</v>
      </c>
    </row>
    <row r="2361" spans="1:18">
      <c r="A2361" s="542">
        <v>2360</v>
      </c>
      <c r="B2361" s="403">
        <v>43712.092361111114</v>
      </c>
      <c r="C2361" t="s">
        <v>97</v>
      </c>
      <c r="D2361">
        <v>0.02</v>
      </c>
      <c r="E2361" t="s">
        <v>257</v>
      </c>
      <c r="F2361">
        <v>1.0979000000000001</v>
      </c>
      <c r="I2361" s="403">
        <v>43717.116666666669</v>
      </c>
      <c r="J2361">
        <v>1.1020000000000001</v>
      </c>
      <c r="K2361">
        <v>0</v>
      </c>
      <c r="M2361">
        <v>0.15</v>
      </c>
      <c r="N2361">
        <v>-8.0500000000000007</v>
      </c>
      <c r="O2361">
        <v>1110</v>
      </c>
      <c r="P2361" t="s">
        <v>944</v>
      </c>
      <c r="Q2361">
        <v>952</v>
      </c>
      <c r="R2361" t="s">
        <v>97</v>
      </c>
    </row>
    <row r="2362" spans="1:18">
      <c r="A2362" s="542">
        <v>2361</v>
      </c>
      <c r="B2362" s="403">
        <v>43712.418749999997</v>
      </c>
      <c r="C2362" t="s">
        <v>97</v>
      </c>
      <c r="D2362">
        <v>0.03</v>
      </c>
      <c r="E2362" t="s">
        <v>257</v>
      </c>
      <c r="F2362">
        <v>1.0994999999999999</v>
      </c>
      <c r="I2362" s="403">
        <v>43717.116666666669</v>
      </c>
      <c r="J2362">
        <v>1.1020000000000001</v>
      </c>
      <c r="K2362">
        <v>0</v>
      </c>
      <c r="M2362">
        <v>0.24</v>
      </c>
      <c r="N2362">
        <v>-7.26</v>
      </c>
      <c r="O2362">
        <v>1110</v>
      </c>
      <c r="P2362" t="s">
        <v>945</v>
      </c>
      <c r="Q2362">
        <v>952</v>
      </c>
      <c r="R2362" t="s">
        <v>97</v>
      </c>
    </row>
    <row r="2363" spans="1:18">
      <c r="A2363" s="542">
        <v>2362</v>
      </c>
      <c r="B2363" s="403">
        <v>43712.461805555555</v>
      </c>
      <c r="C2363" t="s">
        <v>97</v>
      </c>
      <c r="D2363">
        <v>0.04</v>
      </c>
      <c r="E2363" t="s">
        <v>257</v>
      </c>
      <c r="F2363">
        <v>1.1011</v>
      </c>
      <c r="I2363" s="403">
        <v>43717.116666666669</v>
      </c>
      <c r="J2363">
        <v>1.1020000000000001</v>
      </c>
      <c r="K2363">
        <v>0</v>
      </c>
      <c r="M2363">
        <v>0.31</v>
      </c>
      <c r="N2363">
        <v>-3.29</v>
      </c>
      <c r="O2363">
        <v>1110</v>
      </c>
      <c r="P2363" t="s">
        <v>946</v>
      </c>
      <c r="Q2363">
        <v>952</v>
      </c>
      <c r="R2363" t="s">
        <v>97</v>
      </c>
    </row>
    <row r="2364" spans="1:18">
      <c r="A2364" s="542">
        <v>2364</v>
      </c>
      <c r="B2364" s="403">
        <v>43712.681944444441</v>
      </c>
      <c r="C2364" t="s">
        <v>97</v>
      </c>
      <c r="D2364">
        <v>0.06</v>
      </c>
      <c r="E2364" t="s">
        <v>257</v>
      </c>
      <c r="F2364">
        <v>1.103</v>
      </c>
      <c r="I2364" s="403">
        <v>43717.116666666669</v>
      </c>
      <c r="J2364">
        <v>1.1020000000000001</v>
      </c>
      <c r="K2364">
        <v>0</v>
      </c>
      <c r="M2364">
        <v>0.46</v>
      </c>
      <c r="N2364">
        <v>6.46</v>
      </c>
      <c r="O2364">
        <v>1110</v>
      </c>
      <c r="P2364" t="s">
        <v>947</v>
      </c>
      <c r="Q2364">
        <v>952</v>
      </c>
      <c r="R2364" t="s">
        <v>97</v>
      </c>
    </row>
    <row r="2365" spans="1:18">
      <c r="A2365" s="542">
        <v>2368</v>
      </c>
      <c r="B2365" s="403">
        <v>43713.51666666667</v>
      </c>
      <c r="C2365" t="s">
        <v>97</v>
      </c>
      <c r="D2365">
        <v>0.09</v>
      </c>
      <c r="E2365" t="s">
        <v>257</v>
      </c>
      <c r="F2365">
        <v>1.1052999999999999</v>
      </c>
      <c r="I2365" s="403">
        <v>43717.116666666669</v>
      </c>
      <c r="J2365">
        <v>1.1020000000000001</v>
      </c>
      <c r="K2365">
        <v>0</v>
      </c>
      <c r="M2365">
        <v>0.28000000000000003</v>
      </c>
      <c r="N2365">
        <v>29.98</v>
      </c>
      <c r="O2365">
        <v>1110</v>
      </c>
      <c r="P2365" t="s">
        <v>948</v>
      </c>
      <c r="Q2365">
        <v>952</v>
      </c>
      <c r="R2365" t="s">
        <v>97</v>
      </c>
    </row>
    <row r="2366" spans="1:18">
      <c r="A2366" s="542">
        <v>2370</v>
      </c>
      <c r="B2366" s="403">
        <v>43713.663888888892</v>
      </c>
      <c r="C2366" t="s">
        <v>97</v>
      </c>
      <c r="D2366">
        <v>0.13</v>
      </c>
      <c r="E2366" t="s">
        <v>257</v>
      </c>
      <c r="F2366">
        <v>1.1079000000000001</v>
      </c>
      <c r="I2366" s="403">
        <v>43717.116666666669</v>
      </c>
      <c r="J2366">
        <v>1.1020000000000001</v>
      </c>
      <c r="K2366">
        <v>0</v>
      </c>
      <c r="M2366">
        <v>0.4</v>
      </c>
      <c r="N2366">
        <v>77.099999999999994</v>
      </c>
      <c r="O2366">
        <v>1110</v>
      </c>
      <c r="P2366" t="s">
        <v>949</v>
      </c>
      <c r="Q2366">
        <v>952</v>
      </c>
      <c r="R2366" t="s">
        <v>97</v>
      </c>
    </row>
    <row r="2367" spans="1:18">
      <c r="A2367" s="542">
        <v>2363</v>
      </c>
      <c r="B2367" s="403">
        <v>43712.545138888891</v>
      </c>
      <c r="C2367" t="s">
        <v>96</v>
      </c>
      <c r="D2367">
        <v>0.01</v>
      </c>
      <c r="E2367" t="s">
        <v>257</v>
      </c>
      <c r="F2367">
        <v>1.1016999999999999</v>
      </c>
      <c r="I2367" s="403">
        <v>43712.681944444441</v>
      </c>
      <c r="J2367">
        <v>1.1029</v>
      </c>
      <c r="K2367">
        <v>0</v>
      </c>
      <c r="M2367">
        <v>0</v>
      </c>
      <c r="N2367">
        <v>1.2</v>
      </c>
      <c r="O2367">
        <v>1110</v>
      </c>
      <c r="P2367" t="s">
        <v>567</v>
      </c>
      <c r="Q2367">
        <v>953</v>
      </c>
      <c r="R2367" t="s">
        <v>96</v>
      </c>
    </row>
    <row r="2368" spans="1:18">
      <c r="A2368" s="542">
        <v>2365</v>
      </c>
      <c r="B2368" s="403">
        <v>43713.158333333333</v>
      </c>
      <c r="C2368" t="s">
        <v>96</v>
      </c>
      <c r="D2368">
        <v>0.01</v>
      </c>
      <c r="E2368" t="s">
        <v>257</v>
      </c>
      <c r="F2368">
        <v>1.1032999999999999</v>
      </c>
      <c r="I2368" s="403">
        <v>43713.402777777781</v>
      </c>
      <c r="J2368">
        <v>1.1039000000000001</v>
      </c>
      <c r="K2368">
        <v>0</v>
      </c>
      <c r="M2368">
        <v>0</v>
      </c>
      <c r="N2368">
        <v>0.6</v>
      </c>
      <c r="O2368">
        <v>1110</v>
      </c>
      <c r="P2368" t="s">
        <v>567</v>
      </c>
      <c r="Q2368">
        <v>954</v>
      </c>
      <c r="R2368" t="s">
        <v>96</v>
      </c>
    </row>
    <row r="2369" spans="1:18">
      <c r="A2369" s="542">
        <v>2366</v>
      </c>
      <c r="B2369" s="403">
        <v>43713.361805555556</v>
      </c>
      <c r="C2369" t="s">
        <v>96</v>
      </c>
      <c r="D2369">
        <v>0.01</v>
      </c>
      <c r="E2369" t="s">
        <v>257</v>
      </c>
      <c r="F2369">
        <v>1.1020000000000001</v>
      </c>
      <c r="I2369" s="403">
        <v>43713.402777777781</v>
      </c>
      <c r="J2369">
        <v>1.1039000000000001</v>
      </c>
      <c r="K2369">
        <v>0</v>
      </c>
      <c r="M2369">
        <v>0</v>
      </c>
      <c r="N2369">
        <v>1.9</v>
      </c>
      <c r="O2369">
        <v>1110</v>
      </c>
      <c r="P2369" t="s">
        <v>938</v>
      </c>
      <c r="Q2369">
        <v>954</v>
      </c>
      <c r="R2369" t="s">
        <v>96</v>
      </c>
    </row>
    <row r="2370" spans="1:18">
      <c r="A2370" s="542">
        <v>2367</v>
      </c>
      <c r="B2370" s="403">
        <v>43713.438194444447</v>
      </c>
      <c r="C2370" t="s">
        <v>96</v>
      </c>
      <c r="D2370">
        <v>0.01</v>
      </c>
      <c r="E2370" t="s">
        <v>257</v>
      </c>
      <c r="F2370">
        <v>1.1037999999999999</v>
      </c>
      <c r="I2370" s="403">
        <v>43713.512499999997</v>
      </c>
      <c r="J2370">
        <v>1.105</v>
      </c>
      <c r="K2370">
        <v>0</v>
      </c>
      <c r="M2370">
        <v>0</v>
      </c>
      <c r="N2370">
        <v>1.2</v>
      </c>
      <c r="O2370">
        <v>1110</v>
      </c>
      <c r="P2370" t="s">
        <v>567</v>
      </c>
      <c r="Q2370">
        <v>955</v>
      </c>
      <c r="R2370" t="s">
        <v>96</v>
      </c>
    </row>
    <row r="2371" spans="1:18">
      <c r="A2371" s="542">
        <v>2369</v>
      </c>
      <c r="B2371" s="403">
        <v>43713.588194444441</v>
      </c>
      <c r="C2371" t="s">
        <v>96</v>
      </c>
      <c r="D2371">
        <v>0.01</v>
      </c>
      <c r="E2371" t="s">
        <v>257</v>
      </c>
      <c r="F2371">
        <v>1.1061000000000001</v>
      </c>
      <c r="I2371" s="403">
        <v>43713.643055555556</v>
      </c>
      <c r="J2371">
        <v>1.1073</v>
      </c>
      <c r="K2371">
        <v>0</v>
      </c>
      <c r="M2371">
        <v>0</v>
      </c>
      <c r="N2371">
        <v>1.2</v>
      </c>
      <c r="O2371">
        <v>1110</v>
      </c>
      <c r="P2371" t="s">
        <v>567</v>
      </c>
      <c r="Q2371">
        <v>956</v>
      </c>
      <c r="R2371" t="s">
        <v>96</v>
      </c>
    </row>
    <row r="2372" spans="1:18">
      <c r="A2372" s="542">
        <v>2371</v>
      </c>
      <c r="B2372" s="403">
        <v>43713.672222222223</v>
      </c>
      <c r="C2372" t="s">
        <v>96</v>
      </c>
      <c r="D2372">
        <v>0.01</v>
      </c>
      <c r="E2372" t="s">
        <v>257</v>
      </c>
      <c r="F2372">
        <v>1.1065</v>
      </c>
      <c r="I2372" s="403">
        <v>43714.655555555553</v>
      </c>
      <c r="J2372">
        <v>1.1055999999999999</v>
      </c>
      <c r="K2372">
        <v>0</v>
      </c>
      <c r="M2372">
        <v>-0.12</v>
      </c>
      <c r="N2372">
        <v>-1.02</v>
      </c>
      <c r="O2372">
        <v>1110</v>
      </c>
      <c r="P2372" t="s">
        <v>567</v>
      </c>
      <c r="Q2372">
        <v>957</v>
      </c>
      <c r="R2372" t="s">
        <v>96</v>
      </c>
    </row>
    <row r="2373" spans="1:18">
      <c r="A2373" s="542">
        <v>2372</v>
      </c>
      <c r="B2373" s="403">
        <v>43713.688888888886</v>
      </c>
      <c r="C2373" t="s">
        <v>96</v>
      </c>
      <c r="D2373">
        <v>0.01</v>
      </c>
      <c r="E2373" t="s">
        <v>257</v>
      </c>
      <c r="F2373">
        <v>1.1052999999999999</v>
      </c>
      <c r="I2373" s="403">
        <v>43714.655555555553</v>
      </c>
      <c r="J2373">
        <v>1.1055999999999999</v>
      </c>
      <c r="K2373">
        <v>0</v>
      </c>
      <c r="M2373">
        <v>-0.12</v>
      </c>
      <c r="N2373">
        <v>0.18</v>
      </c>
      <c r="O2373">
        <v>1110</v>
      </c>
      <c r="P2373" t="s">
        <v>939</v>
      </c>
      <c r="Q2373">
        <v>957</v>
      </c>
      <c r="R2373" t="s">
        <v>96</v>
      </c>
    </row>
    <row r="2374" spans="1:18">
      <c r="A2374" s="542">
        <v>2373</v>
      </c>
      <c r="B2374" s="403">
        <v>43713.74722222222</v>
      </c>
      <c r="C2374" t="s">
        <v>96</v>
      </c>
      <c r="D2374">
        <v>0.01</v>
      </c>
      <c r="E2374" t="s">
        <v>257</v>
      </c>
      <c r="F2374">
        <v>1.1039000000000001</v>
      </c>
      <c r="I2374" s="403">
        <v>43714.655555555553</v>
      </c>
      <c r="J2374">
        <v>1.1055999999999999</v>
      </c>
      <c r="K2374">
        <v>0</v>
      </c>
      <c r="M2374">
        <v>-0.12</v>
      </c>
      <c r="N2374">
        <v>1.58</v>
      </c>
      <c r="O2374">
        <v>1110</v>
      </c>
      <c r="P2374" t="s">
        <v>940</v>
      </c>
      <c r="Q2374">
        <v>957</v>
      </c>
      <c r="R2374" t="s">
        <v>96</v>
      </c>
    </row>
    <row r="2375" spans="1:18">
      <c r="A2375" s="542">
        <v>2374</v>
      </c>
      <c r="B2375" s="403">
        <v>43714.520138888889</v>
      </c>
      <c r="C2375" t="s">
        <v>96</v>
      </c>
      <c r="D2375">
        <v>0.02</v>
      </c>
      <c r="E2375" t="s">
        <v>257</v>
      </c>
      <c r="F2375">
        <v>1.1025</v>
      </c>
      <c r="I2375" s="403">
        <v>43714.655555555553</v>
      </c>
      <c r="J2375">
        <v>1.1055999999999999</v>
      </c>
      <c r="K2375">
        <v>0</v>
      </c>
      <c r="M2375">
        <v>0</v>
      </c>
      <c r="N2375">
        <v>6.2</v>
      </c>
      <c r="O2375">
        <v>1110</v>
      </c>
      <c r="P2375" t="s">
        <v>941</v>
      </c>
      <c r="Q2375">
        <v>957</v>
      </c>
      <c r="R2375" t="s">
        <v>96</v>
      </c>
    </row>
    <row r="2376" spans="1:18">
      <c r="A2376" s="542">
        <v>2375</v>
      </c>
      <c r="B2376" s="403">
        <v>43714.676388888889</v>
      </c>
      <c r="C2376" t="s">
        <v>96</v>
      </c>
      <c r="D2376">
        <v>0.01</v>
      </c>
      <c r="E2376" t="s">
        <v>257</v>
      </c>
      <c r="F2376">
        <v>1.1046</v>
      </c>
      <c r="I2376" s="403">
        <v>43717.60833333333</v>
      </c>
      <c r="J2376">
        <v>1.1048</v>
      </c>
      <c r="K2376">
        <v>0</v>
      </c>
      <c r="M2376">
        <v>-0.12</v>
      </c>
      <c r="N2376">
        <v>0.08</v>
      </c>
      <c r="O2376">
        <v>1110</v>
      </c>
      <c r="P2376" t="s">
        <v>581</v>
      </c>
      <c r="Q2376">
        <v>958</v>
      </c>
      <c r="R2376" t="s">
        <v>96</v>
      </c>
    </row>
    <row r="2377" spans="1:18">
      <c r="A2377" s="542">
        <v>2376</v>
      </c>
      <c r="B2377" s="403">
        <v>43714.78402777778</v>
      </c>
      <c r="C2377" t="s">
        <v>96</v>
      </c>
      <c r="D2377">
        <v>0.01</v>
      </c>
      <c r="E2377" t="s">
        <v>257</v>
      </c>
      <c r="F2377">
        <v>1.1032</v>
      </c>
      <c r="I2377" s="403">
        <v>43717.60833333333</v>
      </c>
      <c r="J2377">
        <v>1.1048</v>
      </c>
      <c r="K2377">
        <v>0</v>
      </c>
      <c r="M2377">
        <v>-0.12</v>
      </c>
      <c r="N2377">
        <v>1.48</v>
      </c>
      <c r="O2377">
        <v>1110</v>
      </c>
      <c r="P2377" t="s">
        <v>950</v>
      </c>
      <c r="Q2377">
        <v>958</v>
      </c>
      <c r="R2377" t="s">
        <v>96</v>
      </c>
    </row>
    <row r="2378" spans="1:18">
      <c r="A2378" s="542">
        <v>2377</v>
      </c>
      <c r="B2378" s="403">
        <v>43717.117361111108</v>
      </c>
      <c r="C2378" t="s">
        <v>96</v>
      </c>
      <c r="D2378">
        <v>0.01</v>
      </c>
      <c r="E2378" t="s">
        <v>257</v>
      </c>
      <c r="F2378">
        <v>1.1017999999999999</v>
      </c>
      <c r="I2378" s="403">
        <v>43717.60833333333</v>
      </c>
      <c r="J2378">
        <v>1.1048</v>
      </c>
      <c r="K2378">
        <v>0</v>
      </c>
      <c r="M2378">
        <v>0</v>
      </c>
      <c r="N2378">
        <v>3</v>
      </c>
      <c r="O2378">
        <v>1110</v>
      </c>
      <c r="P2378" t="s">
        <v>951</v>
      </c>
      <c r="Q2378">
        <v>958</v>
      </c>
      <c r="R2378" t="s">
        <v>96</v>
      </c>
    </row>
    <row r="2379" spans="1:18">
      <c r="A2379" s="542">
        <v>2378</v>
      </c>
      <c r="B2379" s="403">
        <v>43717.617361111108</v>
      </c>
      <c r="C2379" t="s">
        <v>96</v>
      </c>
      <c r="D2379">
        <v>0.01</v>
      </c>
      <c r="E2379" t="s">
        <v>257</v>
      </c>
      <c r="F2379">
        <v>1.1043000000000001</v>
      </c>
      <c r="I2379" s="403">
        <v>43717.665972222225</v>
      </c>
      <c r="J2379">
        <v>1.1054999999999999</v>
      </c>
      <c r="K2379">
        <v>0</v>
      </c>
      <c r="M2379">
        <v>0</v>
      </c>
      <c r="N2379">
        <v>1.2</v>
      </c>
      <c r="O2379">
        <v>1110</v>
      </c>
      <c r="P2379" t="s">
        <v>567</v>
      </c>
      <c r="Q2379">
        <v>959</v>
      </c>
      <c r="R2379" t="s">
        <v>96</v>
      </c>
    </row>
    <row r="2380" spans="1:18">
      <c r="A2380" s="542">
        <v>2379</v>
      </c>
      <c r="B2380" s="403">
        <v>43717.619444444441</v>
      </c>
      <c r="C2380" t="s">
        <v>97</v>
      </c>
      <c r="D2380">
        <v>0.01</v>
      </c>
      <c r="E2380" t="s">
        <v>257</v>
      </c>
      <c r="F2380">
        <v>1.1045</v>
      </c>
      <c r="I2380" s="403">
        <v>43718.411805555559</v>
      </c>
      <c r="J2380">
        <v>1.1040000000000001</v>
      </c>
      <c r="K2380">
        <v>0</v>
      </c>
      <c r="M2380">
        <v>0.02</v>
      </c>
      <c r="N2380">
        <v>0.52</v>
      </c>
      <c r="O2380">
        <v>1110</v>
      </c>
      <c r="P2380" t="s">
        <v>567</v>
      </c>
      <c r="Q2380">
        <v>960</v>
      </c>
      <c r="R2380" t="s">
        <v>97</v>
      </c>
    </row>
    <row r="2381" spans="1:18">
      <c r="A2381" s="542">
        <v>2380</v>
      </c>
      <c r="B2381" s="403">
        <v>43717.668749999997</v>
      </c>
      <c r="C2381" t="s">
        <v>97</v>
      </c>
      <c r="D2381">
        <v>0.01</v>
      </c>
      <c r="E2381" t="s">
        <v>257</v>
      </c>
      <c r="F2381">
        <v>1.1057999999999999</v>
      </c>
      <c r="I2381" s="403">
        <v>43718.411805555559</v>
      </c>
      <c r="J2381">
        <v>1.1040000000000001</v>
      </c>
      <c r="K2381">
        <v>0</v>
      </c>
      <c r="M2381">
        <v>0.02</v>
      </c>
      <c r="N2381">
        <v>1.82</v>
      </c>
      <c r="O2381">
        <v>1110</v>
      </c>
      <c r="P2381" t="s">
        <v>952</v>
      </c>
      <c r="Q2381">
        <v>960</v>
      </c>
      <c r="R2381" t="s">
        <v>97</v>
      </c>
    </row>
    <row r="2382" spans="1:18">
      <c r="A2382" s="542">
        <v>2381</v>
      </c>
      <c r="B2382" s="403">
        <v>43717.682638888888</v>
      </c>
      <c r="C2382" t="s">
        <v>96</v>
      </c>
      <c r="D2382">
        <v>0.01</v>
      </c>
      <c r="E2382" t="s">
        <v>257</v>
      </c>
      <c r="F2382">
        <v>1.1055999999999999</v>
      </c>
      <c r="I2382" s="403">
        <v>43720.572916666664</v>
      </c>
      <c r="J2382">
        <v>1.1039000000000001</v>
      </c>
      <c r="K2382">
        <v>0</v>
      </c>
      <c r="M2382">
        <v>-0.61</v>
      </c>
      <c r="N2382">
        <v>-2.31</v>
      </c>
      <c r="O2382">
        <v>1110</v>
      </c>
      <c r="P2382" t="s">
        <v>567</v>
      </c>
      <c r="Q2382">
        <v>961</v>
      </c>
      <c r="R2382" t="s">
        <v>96</v>
      </c>
    </row>
    <row r="2383" spans="1:18">
      <c r="A2383" s="542">
        <v>2382</v>
      </c>
      <c r="B2383" s="403">
        <v>43718.125</v>
      </c>
      <c r="C2383" t="s">
        <v>96</v>
      </c>
      <c r="D2383">
        <v>0.01</v>
      </c>
      <c r="E2383" t="s">
        <v>257</v>
      </c>
      <c r="F2383">
        <v>1.1043000000000001</v>
      </c>
      <c r="I2383" s="403">
        <v>43720.572916666664</v>
      </c>
      <c r="J2383">
        <v>1.1039000000000001</v>
      </c>
      <c r="K2383">
        <v>0</v>
      </c>
      <c r="M2383">
        <v>-0.49</v>
      </c>
      <c r="N2383">
        <v>-0.89</v>
      </c>
      <c r="O2383">
        <v>1110</v>
      </c>
      <c r="P2383" t="s">
        <v>954</v>
      </c>
      <c r="Q2383">
        <v>961</v>
      </c>
      <c r="R2383" t="s">
        <v>96</v>
      </c>
    </row>
    <row r="2384" spans="1:18">
      <c r="A2384" s="542">
        <v>2385</v>
      </c>
      <c r="B2384" s="403">
        <v>43719.429166666669</v>
      </c>
      <c r="C2384" t="s">
        <v>96</v>
      </c>
      <c r="D2384">
        <v>0.01</v>
      </c>
      <c r="E2384" t="s">
        <v>257</v>
      </c>
      <c r="F2384">
        <v>1.103</v>
      </c>
      <c r="I2384" s="403">
        <v>43720.572916666664</v>
      </c>
      <c r="J2384">
        <v>1.1039000000000001</v>
      </c>
      <c r="K2384">
        <v>0</v>
      </c>
      <c r="M2384">
        <v>-0.37</v>
      </c>
      <c r="N2384">
        <v>0.53</v>
      </c>
      <c r="O2384">
        <v>1110</v>
      </c>
      <c r="P2384" t="s">
        <v>955</v>
      </c>
      <c r="Q2384">
        <v>961</v>
      </c>
      <c r="R2384" t="s">
        <v>96</v>
      </c>
    </row>
    <row r="2385" spans="1:18">
      <c r="A2385" s="542">
        <v>2387</v>
      </c>
      <c r="B2385" s="403">
        <v>43719.522916666669</v>
      </c>
      <c r="C2385" t="s">
        <v>96</v>
      </c>
      <c r="D2385">
        <v>0.02</v>
      </c>
      <c r="E2385" t="s">
        <v>257</v>
      </c>
      <c r="F2385">
        <v>1.1015999999999999</v>
      </c>
      <c r="I2385" s="403">
        <v>43720.572916666664</v>
      </c>
      <c r="J2385">
        <v>1.1039000000000001</v>
      </c>
      <c r="K2385">
        <v>0</v>
      </c>
      <c r="M2385">
        <v>-0.74</v>
      </c>
      <c r="N2385">
        <v>3.86</v>
      </c>
      <c r="O2385">
        <v>1110</v>
      </c>
      <c r="P2385" t="s">
        <v>956</v>
      </c>
      <c r="Q2385">
        <v>961</v>
      </c>
      <c r="R2385" t="s">
        <v>96</v>
      </c>
    </row>
    <row r="2386" spans="1:18">
      <c r="A2386" s="542">
        <v>2388</v>
      </c>
      <c r="B2386" s="403">
        <v>43719.580555555556</v>
      </c>
      <c r="C2386" t="s">
        <v>96</v>
      </c>
      <c r="D2386">
        <v>0.03</v>
      </c>
      <c r="E2386" t="s">
        <v>257</v>
      </c>
      <c r="F2386">
        <v>1.0999000000000001</v>
      </c>
      <c r="I2386" s="403">
        <v>43720.572916666664</v>
      </c>
      <c r="J2386">
        <v>1.1039000000000001</v>
      </c>
      <c r="K2386">
        <v>0</v>
      </c>
      <c r="M2386">
        <v>-1.1200000000000001</v>
      </c>
      <c r="N2386">
        <v>10.88</v>
      </c>
      <c r="O2386">
        <v>1110</v>
      </c>
      <c r="P2386" t="s">
        <v>957</v>
      </c>
      <c r="Q2386">
        <v>961</v>
      </c>
      <c r="R2386" t="s">
        <v>96</v>
      </c>
    </row>
    <row r="2387" spans="1:18">
      <c r="A2387" s="542">
        <v>2383</v>
      </c>
      <c r="B2387" s="403">
        <v>43718.543055555558</v>
      </c>
      <c r="C2387" t="s">
        <v>97</v>
      </c>
      <c r="D2387">
        <v>0.01</v>
      </c>
      <c r="E2387" t="s">
        <v>257</v>
      </c>
      <c r="F2387">
        <v>1.1039000000000001</v>
      </c>
      <c r="I2387" s="403">
        <v>43719.416666666664</v>
      </c>
      <c r="J2387">
        <v>1.1033999999999999</v>
      </c>
      <c r="K2387">
        <v>0</v>
      </c>
      <c r="M2387">
        <v>0.02</v>
      </c>
      <c r="N2387">
        <v>0.52</v>
      </c>
      <c r="O2387">
        <v>1110</v>
      </c>
      <c r="P2387" t="s">
        <v>567</v>
      </c>
      <c r="Q2387">
        <v>962</v>
      </c>
      <c r="R2387" t="s">
        <v>97</v>
      </c>
    </row>
    <row r="2388" spans="1:18">
      <c r="A2388" s="542">
        <v>2384</v>
      </c>
      <c r="B2388" s="403">
        <v>43719.092361111114</v>
      </c>
      <c r="C2388" t="s">
        <v>97</v>
      </c>
      <c r="D2388">
        <v>0.01</v>
      </c>
      <c r="E2388" t="s">
        <v>257</v>
      </c>
      <c r="F2388">
        <v>1.1052</v>
      </c>
      <c r="I2388" s="403">
        <v>43719.416666666664</v>
      </c>
      <c r="J2388">
        <v>1.1033999999999999</v>
      </c>
      <c r="K2388">
        <v>0</v>
      </c>
      <c r="M2388">
        <v>0</v>
      </c>
      <c r="N2388">
        <v>1.8</v>
      </c>
      <c r="O2388">
        <v>1110</v>
      </c>
      <c r="P2388" t="s">
        <v>953</v>
      </c>
      <c r="Q2388">
        <v>962</v>
      </c>
      <c r="R2388" t="s">
        <v>97</v>
      </c>
    </row>
    <row r="2389" spans="1:18">
      <c r="A2389" s="542">
        <v>2386</v>
      </c>
      <c r="B2389" s="403">
        <v>43719.447222222225</v>
      </c>
      <c r="C2389" t="s">
        <v>97</v>
      </c>
      <c r="D2389">
        <v>0.01</v>
      </c>
      <c r="E2389" t="s">
        <v>257</v>
      </c>
      <c r="F2389">
        <v>1.1028</v>
      </c>
      <c r="I2389" s="403">
        <v>43719.520833333336</v>
      </c>
      <c r="J2389">
        <v>1.1015999999999999</v>
      </c>
      <c r="K2389">
        <v>0</v>
      </c>
      <c r="M2389">
        <v>0</v>
      </c>
      <c r="N2389">
        <v>1.2</v>
      </c>
      <c r="O2389">
        <v>1110</v>
      </c>
      <c r="P2389" t="s">
        <v>567</v>
      </c>
      <c r="Q2389">
        <v>963</v>
      </c>
      <c r="R2389" t="s">
        <v>97</v>
      </c>
    </row>
    <row r="2390" spans="1:18">
      <c r="A2390" s="542">
        <v>2389</v>
      </c>
      <c r="B2390" s="403">
        <v>43719.694444444445</v>
      </c>
      <c r="C2390" t="s">
        <v>97</v>
      </c>
      <c r="D2390">
        <v>0.01</v>
      </c>
      <c r="E2390" t="s">
        <v>257</v>
      </c>
      <c r="F2390">
        <v>1.099</v>
      </c>
      <c r="I2390" s="403">
        <v>43720.574999999997</v>
      </c>
      <c r="J2390">
        <v>1.1000000000000001</v>
      </c>
      <c r="K2390">
        <v>0</v>
      </c>
      <c r="M2390">
        <v>0.05</v>
      </c>
      <c r="N2390">
        <v>-0.95</v>
      </c>
      <c r="O2390">
        <v>1110</v>
      </c>
      <c r="P2390" t="s">
        <v>567</v>
      </c>
      <c r="Q2390">
        <v>964</v>
      </c>
      <c r="R2390" t="s">
        <v>97</v>
      </c>
    </row>
    <row r="2391" spans="1:18">
      <c r="A2391" s="542">
        <v>2390</v>
      </c>
      <c r="B2391" s="403">
        <v>43719.760416666664</v>
      </c>
      <c r="C2391" t="s">
        <v>97</v>
      </c>
      <c r="D2391">
        <v>0.01</v>
      </c>
      <c r="E2391" t="s">
        <v>257</v>
      </c>
      <c r="F2391">
        <v>1.1002000000000001</v>
      </c>
      <c r="I2391" s="403">
        <v>43720.574999999997</v>
      </c>
      <c r="J2391">
        <v>1.1000000000000001</v>
      </c>
      <c r="K2391">
        <v>0</v>
      </c>
      <c r="M2391">
        <v>0.05</v>
      </c>
      <c r="N2391">
        <v>0.25</v>
      </c>
      <c r="O2391">
        <v>1110</v>
      </c>
      <c r="P2391" t="s">
        <v>958</v>
      </c>
      <c r="Q2391">
        <v>964</v>
      </c>
      <c r="R2391" t="s">
        <v>97</v>
      </c>
    </row>
    <row r="2392" spans="1:18">
      <c r="A2392" s="542">
        <v>2391</v>
      </c>
      <c r="B2392" s="403">
        <v>43720.376388888886</v>
      </c>
      <c r="C2392" t="s">
        <v>97</v>
      </c>
      <c r="D2392">
        <v>0.01</v>
      </c>
      <c r="E2392" t="s">
        <v>257</v>
      </c>
      <c r="F2392">
        <v>1.1015999999999999</v>
      </c>
      <c r="I2392" s="403">
        <v>43720.574999999997</v>
      </c>
      <c r="J2392">
        <v>1.1000000000000001</v>
      </c>
      <c r="K2392">
        <v>0</v>
      </c>
      <c r="M2392">
        <v>0</v>
      </c>
      <c r="N2392">
        <v>1.6</v>
      </c>
      <c r="O2392">
        <v>1110</v>
      </c>
      <c r="P2392" t="s">
        <v>959</v>
      </c>
      <c r="Q2392">
        <v>964</v>
      </c>
      <c r="R2392" t="s">
        <v>97</v>
      </c>
    </row>
    <row r="2393" spans="1:18">
      <c r="A2393" s="542">
        <v>2392</v>
      </c>
      <c r="B2393" s="403">
        <v>43720.432638888888</v>
      </c>
      <c r="C2393" t="s">
        <v>97</v>
      </c>
      <c r="D2393">
        <v>0.02</v>
      </c>
      <c r="E2393" t="s">
        <v>257</v>
      </c>
      <c r="F2393">
        <v>1.103</v>
      </c>
      <c r="I2393" s="403">
        <v>43720.574999999997</v>
      </c>
      <c r="J2393">
        <v>1.1000000000000001</v>
      </c>
      <c r="K2393">
        <v>0</v>
      </c>
      <c r="M2393">
        <v>0</v>
      </c>
      <c r="N2393">
        <v>6</v>
      </c>
      <c r="O2393">
        <v>1110</v>
      </c>
      <c r="P2393" t="s">
        <v>960</v>
      </c>
      <c r="Q2393">
        <v>964</v>
      </c>
      <c r="R2393" t="s">
        <v>97</v>
      </c>
    </row>
    <row r="2394" spans="1:18">
      <c r="A2394" s="542">
        <v>2393</v>
      </c>
      <c r="B2394" s="403">
        <v>43720.588888888888</v>
      </c>
      <c r="C2394" t="s">
        <v>97</v>
      </c>
      <c r="D2394">
        <v>0.01</v>
      </c>
      <c r="E2394" t="s">
        <v>257</v>
      </c>
      <c r="F2394">
        <v>1.0960000000000001</v>
      </c>
      <c r="I2394" s="403">
        <v>43720.606944444444</v>
      </c>
      <c r="J2394">
        <v>1.0948</v>
      </c>
      <c r="K2394">
        <v>0</v>
      </c>
      <c r="M2394">
        <v>0</v>
      </c>
      <c r="N2394">
        <v>1.2</v>
      </c>
      <c r="O2394">
        <v>1110</v>
      </c>
      <c r="P2394" t="s">
        <v>567</v>
      </c>
      <c r="Q2394">
        <v>965</v>
      </c>
      <c r="R2394" t="s">
        <v>97</v>
      </c>
    </row>
    <row r="2395" spans="1:18">
      <c r="A2395" s="542">
        <v>2394</v>
      </c>
      <c r="B2395" s="403">
        <v>43720.605555555558</v>
      </c>
      <c r="C2395" t="s">
        <v>96</v>
      </c>
      <c r="D2395">
        <v>0.01</v>
      </c>
      <c r="E2395" t="s">
        <v>257</v>
      </c>
      <c r="F2395">
        <v>1.0964</v>
      </c>
      <c r="I2395" s="403">
        <v>43720.634722222225</v>
      </c>
      <c r="J2395">
        <v>1.0964</v>
      </c>
      <c r="K2395">
        <v>0</v>
      </c>
      <c r="M2395">
        <v>0</v>
      </c>
      <c r="N2395">
        <v>0</v>
      </c>
      <c r="O2395">
        <v>1110</v>
      </c>
      <c r="P2395" t="s">
        <v>567</v>
      </c>
      <c r="Q2395">
        <v>966</v>
      </c>
      <c r="R2395" t="s">
        <v>96</v>
      </c>
    </row>
    <row r="2396" spans="1:18">
      <c r="A2396" s="542">
        <v>2395</v>
      </c>
      <c r="B2396" s="403">
        <v>43720.606944444444</v>
      </c>
      <c r="C2396" t="s">
        <v>96</v>
      </c>
      <c r="D2396">
        <v>0.01</v>
      </c>
      <c r="E2396" t="s">
        <v>257</v>
      </c>
      <c r="F2396">
        <v>1.0952</v>
      </c>
      <c r="I2396" s="403">
        <v>43720.634722222225</v>
      </c>
      <c r="J2396">
        <v>1.0964</v>
      </c>
      <c r="K2396">
        <v>0</v>
      </c>
      <c r="M2396">
        <v>0</v>
      </c>
      <c r="N2396">
        <v>1.2</v>
      </c>
      <c r="O2396">
        <v>1110</v>
      </c>
      <c r="P2396" t="s">
        <v>961</v>
      </c>
      <c r="Q2396">
        <v>966</v>
      </c>
      <c r="R2396" t="s">
        <v>96</v>
      </c>
    </row>
    <row r="2397" spans="1:18">
      <c r="A2397" s="542">
        <v>2396</v>
      </c>
      <c r="B2397" s="403">
        <v>43720.611111111109</v>
      </c>
      <c r="C2397" t="s">
        <v>96</v>
      </c>
      <c r="D2397">
        <v>0.01</v>
      </c>
      <c r="E2397" t="s">
        <v>257</v>
      </c>
      <c r="F2397">
        <v>1.0936999999999999</v>
      </c>
      <c r="I2397" s="403">
        <v>43720.634722222225</v>
      </c>
      <c r="J2397">
        <v>1.0964</v>
      </c>
      <c r="K2397">
        <v>0</v>
      </c>
      <c r="M2397">
        <v>0</v>
      </c>
      <c r="N2397">
        <v>2.7</v>
      </c>
      <c r="O2397">
        <v>1110</v>
      </c>
      <c r="P2397" t="s">
        <v>962</v>
      </c>
      <c r="Q2397">
        <v>966</v>
      </c>
      <c r="R2397" t="s">
        <v>96</v>
      </c>
    </row>
    <row r="2398" spans="1:18">
      <c r="A2398" s="542">
        <v>2397</v>
      </c>
      <c r="B2398" s="403">
        <v>43720.618750000001</v>
      </c>
      <c r="C2398" t="s">
        <v>97</v>
      </c>
      <c r="D2398">
        <v>0.01</v>
      </c>
      <c r="E2398" t="s">
        <v>257</v>
      </c>
      <c r="F2398">
        <v>1.0939000000000001</v>
      </c>
      <c r="I2398" s="403">
        <v>43724.629166666666</v>
      </c>
      <c r="J2398">
        <v>1.1023000000000001</v>
      </c>
      <c r="K2398">
        <v>0</v>
      </c>
      <c r="M2398">
        <v>0.04</v>
      </c>
      <c r="N2398">
        <v>-8.36</v>
      </c>
      <c r="O2398">
        <v>1110</v>
      </c>
      <c r="P2398" t="s">
        <v>567</v>
      </c>
      <c r="Q2398">
        <v>967</v>
      </c>
      <c r="R2398" t="s">
        <v>97</v>
      </c>
    </row>
    <row r="2399" spans="1:18">
      <c r="A2399" s="542">
        <v>2398</v>
      </c>
      <c r="B2399" s="403">
        <v>43720.629861111112</v>
      </c>
      <c r="C2399" t="s">
        <v>97</v>
      </c>
      <c r="D2399">
        <v>0.01</v>
      </c>
      <c r="E2399" t="s">
        <v>257</v>
      </c>
      <c r="F2399">
        <v>1.0954999999999999</v>
      </c>
      <c r="I2399" s="403">
        <v>43724.629166666666</v>
      </c>
      <c r="J2399">
        <v>1.1023000000000001</v>
      </c>
      <c r="K2399">
        <v>0</v>
      </c>
      <c r="M2399">
        <v>0.04</v>
      </c>
      <c r="N2399">
        <v>-6.76</v>
      </c>
      <c r="O2399">
        <v>1110</v>
      </c>
      <c r="P2399" t="s">
        <v>967</v>
      </c>
      <c r="Q2399">
        <v>967</v>
      </c>
      <c r="R2399" t="s">
        <v>97</v>
      </c>
    </row>
    <row r="2400" spans="1:18">
      <c r="A2400" s="542">
        <v>2399</v>
      </c>
      <c r="B2400" s="403">
        <v>43720.636111111111</v>
      </c>
      <c r="C2400" t="s">
        <v>97</v>
      </c>
      <c r="D2400">
        <v>0.01</v>
      </c>
      <c r="E2400" t="s">
        <v>257</v>
      </c>
      <c r="F2400">
        <v>1.0968</v>
      </c>
      <c r="I2400" s="403">
        <v>43724.629166666666</v>
      </c>
      <c r="J2400">
        <v>1.1023000000000001</v>
      </c>
      <c r="K2400">
        <v>0</v>
      </c>
      <c r="M2400">
        <v>0.04</v>
      </c>
      <c r="N2400">
        <v>-5.46</v>
      </c>
      <c r="O2400">
        <v>1110</v>
      </c>
      <c r="P2400" t="s">
        <v>968</v>
      </c>
      <c r="Q2400">
        <v>967</v>
      </c>
      <c r="R2400" t="s">
        <v>97</v>
      </c>
    </row>
    <row r="2401" spans="1:18">
      <c r="A2401" s="542">
        <v>2401</v>
      </c>
      <c r="B2401" s="403">
        <v>43720.644444444442</v>
      </c>
      <c r="C2401" t="s">
        <v>97</v>
      </c>
      <c r="D2401">
        <v>0.02</v>
      </c>
      <c r="E2401" t="s">
        <v>257</v>
      </c>
      <c r="F2401">
        <v>1.0983000000000001</v>
      </c>
      <c r="I2401" s="403">
        <v>43724.629166666666</v>
      </c>
      <c r="J2401">
        <v>1.1023000000000001</v>
      </c>
      <c r="K2401">
        <v>0</v>
      </c>
      <c r="M2401">
        <v>0.06</v>
      </c>
      <c r="N2401">
        <v>-7.94</v>
      </c>
      <c r="O2401">
        <v>1110</v>
      </c>
      <c r="P2401" t="s">
        <v>969</v>
      </c>
      <c r="Q2401">
        <v>967</v>
      </c>
      <c r="R2401" t="s">
        <v>97</v>
      </c>
    </row>
    <row r="2402" spans="1:18">
      <c r="A2402" s="542">
        <v>2403</v>
      </c>
      <c r="B2402" s="403">
        <v>43720.654861111114</v>
      </c>
      <c r="C2402" t="s">
        <v>97</v>
      </c>
      <c r="D2402">
        <v>0.03</v>
      </c>
      <c r="E2402" t="s">
        <v>257</v>
      </c>
      <c r="F2402">
        <v>1.0998000000000001</v>
      </c>
      <c r="I2402" s="403">
        <v>43724.629166666666</v>
      </c>
      <c r="J2402">
        <v>1.1023000000000001</v>
      </c>
      <c r="K2402">
        <v>0</v>
      </c>
      <c r="M2402">
        <v>0.1</v>
      </c>
      <c r="N2402">
        <v>-7.4</v>
      </c>
      <c r="O2402">
        <v>1110</v>
      </c>
      <c r="P2402" t="s">
        <v>970</v>
      </c>
      <c r="Q2402">
        <v>967</v>
      </c>
      <c r="R2402" t="s">
        <v>97</v>
      </c>
    </row>
    <row r="2403" spans="1:18">
      <c r="A2403" s="542">
        <v>2404</v>
      </c>
      <c r="B2403" s="403">
        <v>43720.65625</v>
      </c>
      <c r="C2403" t="s">
        <v>97</v>
      </c>
      <c r="D2403">
        <v>0.04</v>
      </c>
      <c r="E2403" t="s">
        <v>257</v>
      </c>
      <c r="F2403">
        <v>1.1014999999999999</v>
      </c>
      <c r="I2403" s="403">
        <v>43724.629166666666</v>
      </c>
      <c r="J2403">
        <v>1.1023000000000001</v>
      </c>
      <c r="K2403">
        <v>0</v>
      </c>
      <c r="M2403">
        <v>0.12</v>
      </c>
      <c r="N2403">
        <v>-3.08</v>
      </c>
      <c r="O2403">
        <v>1110</v>
      </c>
      <c r="P2403" t="s">
        <v>971</v>
      </c>
      <c r="Q2403">
        <v>967</v>
      </c>
      <c r="R2403" t="s">
        <v>97</v>
      </c>
    </row>
    <row r="2404" spans="1:18">
      <c r="A2404" s="542">
        <v>2405</v>
      </c>
      <c r="B2404" s="403">
        <v>43720.656944444447</v>
      </c>
      <c r="C2404" t="s">
        <v>97</v>
      </c>
      <c r="D2404">
        <v>0.06</v>
      </c>
      <c r="E2404" t="s">
        <v>257</v>
      </c>
      <c r="F2404">
        <v>1.1033999999999999</v>
      </c>
      <c r="I2404" s="403">
        <v>43724.629166666666</v>
      </c>
      <c r="J2404">
        <v>1.1023000000000001</v>
      </c>
      <c r="K2404">
        <v>0</v>
      </c>
      <c r="M2404">
        <v>0.18</v>
      </c>
      <c r="N2404">
        <v>6.78</v>
      </c>
      <c r="O2404">
        <v>1110</v>
      </c>
      <c r="P2404" t="s">
        <v>972</v>
      </c>
      <c r="Q2404">
        <v>967</v>
      </c>
      <c r="R2404" t="s">
        <v>97</v>
      </c>
    </row>
    <row r="2405" spans="1:18">
      <c r="A2405" s="542">
        <v>2406</v>
      </c>
      <c r="B2405" s="403">
        <v>43720.693055555559</v>
      </c>
      <c r="C2405" t="s">
        <v>97</v>
      </c>
      <c r="D2405">
        <v>0.09</v>
      </c>
      <c r="E2405" t="s">
        <v>257</v>
      </c>
      <c r="F2405">
        <v>1.1056999999999999</v>
      </c>
      <c r="I2405" s="403">
        <v>43724.629166666666</v>
      </c>
      <c r="J2405">
        <v>1.1023000000000001</v>
      </c>
      <c r="K2405">
        <v>0</v>
      </c>
      <c r="M2405">
        <v>0.28000000000000003</v>
      </c>
      <c r="N2405">
        <v>30.88</v>
      </c>
      <c r="O2405">
        <v>1110</v>
      </c>
      <c r="P2405" t="s">
        <v>973</v>
      </c>
      <c r="Q2405">
        <v>967</v>
      </c>
      <c r="R2405" t="s">
        <v>97</v>
      </c>
    </row>
    <row r="2406" spans="1:18">
      <c r="A2406" s="542">
        <v>2411</v>
      </c>
      <c r="B2406" s="403">
        <v>43720.801388888889</v>
      </c>
      <c r="C2406" t="s">
        <v>97</v>
      </c>
      <c r="D2406">
        <v>0.13</v>
      </c>
      <c r="E2406" t="s">
        <v>257</v>
      </c>
      <c r="F2406">
        <v>1.1082000000000001</v>
      </c>
      <c r="I2406" s="403">
        <v>43724.629166666666</v>
      </c>
      <c r="J2406">
        <v>1.1023000000000001</v>
      </c>
      <c r="K2406">
        <v>0</v>
      </c>
      <c r="M2406">
        <v>0.4</v>
      </c>
      <c r="N2406">
        <v>77.099999999999994</v>
      </c>
      <c r="O2406">
        <v>1110</v>
      </c>
      <c r="P2406" t="s">
        <v>974</v>
      </c>
      <c r="Q2406">
        <v>967</v>
      </c>
      <c r="R2406" t="s">
        <v>97</v>
      </c>
    </row>
    <row r="2407" spans="1:18">
      <c r="A2407" s="542">
        <v>2400</v>
      </c>
      <c r="B2407" s="403">
        <v>43720.638888888891</v>
      </c>
      <c r="C2407" t="s">
        <v>96</v>
      </c>
      <c r="D2407">
        <v>0.01</v>
      </c>
      <c r="E2407" t="s">
        <v>257</v>
      </c>
      <c r="F2407">
        <v>1.0968</v>
      </c>
      <c r="I2407" s="403">
        <v>43720.642361111109</v>
      </c>
      <c r="J2407">
        <v>1.0982000000000001</v>
      </c>
      <c r="K2407">
        <v>0</v>
      </c>
      <c r="M2407">
        <v>0</v>
      </c>
      <c r="N2407">
        <v>1.4</v>
      </c>
      <c r="O2407">
        <v>1110</v>
      </c>
      <c r="P2407" t="s">
        <v>581</v>
      </c>
      <c r="Q2407">
        <v>968</v>
      </c>
      <c r="R2407" t="s">
        <v>96</v>
      </c>
    </row>
    <row r="2408" spans="1:18">
      <c r="A2408" s="542">
        <v>2402</v>
      </c>
      <c r="B2408" s="403">
        <v>43720.645138888889</v>
      </c>
      <c r="C2408" t="s">
        <v>96</v>
      </c>
      <c r="D2408">
        <v>0.01</v>
      </c>
      <c r="E2408" t="s">
        <v>257</v>
      </c>
      <c r="F2408">
        <v>1.0980000000000001</v>
      </c>
      <c r="I2408" s="403">
        <v>43720.651388888888</v>
      </c>
      <c r="J2408">
        <v>1.0992</v>
      </c>
      <c r="K2408">
        <v>0</v>
      </c>
      <c r="M2408">
        <v>0</v>
      </c>
      <c r="N2408">
        <v>1.2</v>
      </c>
      <c r="O2408">
        <v>1110</v>
      </c>
      <c r="P2408" t="s">
        <v>567</v>
      </c>
      <c r="Q2408">
        <v>969</v>
      </c>
      <c r="R2408" t="s">
        <v>96</v>
      </c>
    </row>
    <row r="2409" spans="1:18">
      <c r="A2409" s="542">
        <v>2407</v>
      </c>
      <c r="B2409" s="403">
        <v>43720.699305555558</v>
      </c>
      <c r="C2409" t="s">
        <v>96</v>
      </c>
      <c r="D2409">
        <v>0.01</v>
      </c>
      <c r="E2409" t="s">
        <v>257</v>
      </c>
      <c r="F2409">
        <v>1.1055999999999999</v>
      </c>
      <c r="I2409" s="403">
        <v>43720.739583333336</v>
      </c>
      <c r="J2409">
        <v>1.1055999999999999</v>
      </c>
      <c r="K2409">
        <v>0</v>
      </c>
      <c r="M2409">
        <v>0</v>
      </c>
      <c r="N2409">
        <v>0</v>
      </c>
      <c r="O2409">
        <v>1110</v>
      </c>
      <c r="P2409" t="s">
        <v>567</v>
      </c>
      <c r="Q2409">
        <v>970</v>
      </c>
      <c r="R2409" t="s">
        <v>96</v>
      </c>
    </row>
    <row r="2410" spans="1:18">
      <c r="A2410" s="542">
        <v>2408</v>
      </c>
      <c r="B2410" s="403">
        <v>43720.703472222223</v>
      </c>
      <c r="C2410" t="s">
        <v>96</v>
      </c>
      <c r="D2410">
        <v>0.01</v>
      </c>
      <c r="E2410" t="s">
        <v>257</v>
      </c>
      <c r="F2410">
        <v>1.1043000000000001</v>
      </c>
      <c r="I2410" s="403">
        <v>43720.739583333336</v>
      </c>
      <c r="J2410">
        <v>1.1055999999999999</v>
      </c>
      <c r="K2410">
        <v>0</v>
      </c>
      <c r="M2410">
        <v>0</v>
      </c>
      <c r="N2410">
        <v>1.3</v>
      </c>
      <c r="O2410">
        <v>1110</v>
      </c>
      <c r="P2410" t="s">
        <v>963</v>
      </c>
      <c r="Q2410">
        <v>970</v>
      </c>
      <c r="R2410" t="s">
        <v>96</v>
      </c>
    </row>
    <row r="2411" spans="1:18">
      <c r="A2411" s="542">
        <v>2409</v>
      </c>
      <c r="B2411" s="403">
        <v>43720.709722222222</v>
      </c>
      <c r="C2411" t="s">
        <v>96</v>
      </c>
      <c r="D2411">
        <v>0.01</v>
      </c>
      <c r="E2411" t="s">
        <v>257</v>
      </c>
      <c r="F2411">
        <v>1.103</v>
      </c>
      <c r="I2411" s="403">
        <v>43720.739583333336</v>
      </c>
      <c r="J2411">
        <v>1.1055999999999999</v>
      </c>
      <c r="K2411">
        <v>0</v>
      </c>
      <c r="M2411">
        <v>0</v>
      </c>
      <c r="N2411">
        <v>2.6</v>
      </c>
      <c r="O2411">
        <v>1110</v>
      </c>
      <c r="P2411" t="s">
        <v>964</v>
      </c>
      <c r="Q2411">
        <v>970</v>
      </c>
      <c r="R2411" t="s">
        <v>96</v>
      </c>
    </row>
    <row r="2412" spans="1:18">
      <c r="A2412" s="542">
        <v>2410</v>
      </c>
      <c r="B2412" s="403">
        <v>43720.752083333333</v>
      </c>
      <c r="C2412" t="s">
        <v>96</v>
      </c>
      <c r="D2412">
        <v>0.01</v>
      </c>
      <c r="E2412" t="s">
        <v>257</v>
      </c>
      <c r="F2412">
        <v>1.1065</v>
      </c>
      <c r="I2412" s="403">
        <v>43720.796527777777</v>
      </c>
      <c r="J2412">
        <v>1.1076999999999999</v>
      </c>
      <c r="K2412">
        <v>0</v>
      </c>
      <c r="M2412">
        <v>0</v>
      </c>
      <c r="N2412">
        <v>1.2</v>
      </c>
      <c r="O2412">
        <v>1110</v>
      </c>
      <c r="P2412" t="s">
        <v>567</v>
      </c>
      <c r="Q2412">
        <v>971</v>
      </c>
      <c r="R2412" t="s">
        <v>96</v>
      </c>
    </row>
    <row r="2413" spans="1:18">
      <c r="A2413" s="542">
        <v>2412</v>
      </c>
      <c r="B2413" s="403">
        <v>43720.806944444441</v>
      </c>
      <c r="C2413" t="s">
        <v>96</v>
      </c>
      <c r="D2413">
        <v>0.01</v>
      </c>
      <c r="E2413" t="s">
        <v>257</v>
      </c>
      <c r="F2413">
        <v>1.1074999999999999</v>
      </c>
      <c r="I2413" s="403">
        <v>43721.347916666666</v>
      </c>
      <c r="J2413">
        <v>1.1081000000000001</v>
      </c>
      <c r="K2413">
        <v>0</v>
      </c>
      <c r="M2413">
        <v>-0.12</v>
      </c>
      <c r="N2413">
        <v>0.48</v>
      </c>
      <c r="O2413">
        <v>1110</v>
      </c>
      <c r="P2413" t="s">
        <v>567</v>
      </c>
      <c r="Q2413">
        <v>972</v>
      </c>
      <c r="R2413" t="s">
        <v>96</v>
      </c>
    </row>
    <row r="2414" spans="1:18">
      <c r="A2414" s="542">
        <v>2413</v>
      </c>
      <c r="B2414" s="403">
        <v>43721.027083333334</v>
      </c>
      <c r="C2414" t="s">
        <v>96</v>
      </c>
      <c r="D2414">
        <v>0.01</v>
      </c>
      <c r="E2414" t="s">
        <v>257</v>
      </c>
      <c r="F2414">
        <v>1.1062000000000001</v>
      </c>
      <c r="I2414" s="403">
        <v>43721.347916666666</v>
      </c>
      <c r="J2414">
        <v>1.1081000000000001</v>
      </c>
      <c r="K2414">
        <v>0</v>
      </c>
      <c r="M2414">
        <v>0</v>
      </c>
      <c r="N2414">
        <v>1.9</v>
      </c>
      <c r="O2414">
        <v>1110</v>
      </c>
      <c r="P2414" t="s">
        <v>965</v>
      </c>
      <c r="Q2414">
        <v>972</v>
      </c>
      <c r="R2414" t="s">
        <v>96</v>
      </c>
    </row>
    <row r="2415" spans="1:18">
      <c r="A2415" s="542">
        <v>2414</v>
      </c>
      <c r="B2415" s="403">
        <v>43721.35833333333</v>
      </c>
      <c r="C2415" t="s">
        <v>96</v>
      </c>
      <c r="D2415">
        <v>0.01</v>
      </c>
      <c r="E2415" t="s">
        <v>257</v>
      </c>
      <c r="F2415">
        <v>1.1087</v>
      </c>
      <c r="I2415" s="403">
        <v>43721.377083333333</v>
      </c>
      <c r="J2415">
        <v>1.1099000000000001</v>
      </c>
      <c r="K2415">
        <v>0</v>
      </c>
      <c r="M2415">
        <v>0</v>
      </c>
      <c r="N2415">
        <v>1.2</v>
      </c>
      <c r="O2415">
        <v>1110</v>
      </c>
      <c r="P2415" t="s">
        <v>567</v>
      </c>
      <c r="Q2415">
        <v>973</v>
      </c>
      <c r="R2415" t="s">
        <v>96</v>
      </c>
    </row>
    <row r="2416" spans="1:18">
      <c r="A2416" s="542">
        <v>2415</v>
      </c>
      <c r="B2416" s="403">
        <v>43721.402083333334</v>
      </c>
      <c r="C2416" t="s">
        <v>96</v>
      </c>
      <c r="D2416">
        <v>0.01</v>
      </c>
      <c r="E2416" t="s">
        <v>257</v>
      </c>
      <c r="F2416">
        <v>1.1099000000000001</v>
      </c>
      <c r="I2416" s="403">
        <v>43721.506944444445</v>
      </c>
      <c r="J2416">
        <v>1.1105</v>
      </c>
      <c r="K2416">
        <v>0</v>
      </c>
      <c r="M2416">
        <v>0</v>
      </c>
      <c r="N2416">
        <v>0.6</v>
      </c>
      <c r="O2416">
        <v>1110</v>
      </c>
      <c r="P2416" t="s">
        <v>567</v>
      </c>
      <c r="Q2416">
        <v>974</v>
      </c>
      <c r="R2416" t="s">
        <v>96</v>
      </c>
    </row>
    <row r="2417" spans="1:18">
      <c r="A2417" s="542">
        <v>2416</v>
      </c>
      <c r="B2417" s="403">
        <v>43721.418749999997</v>
      </c>
      <c r="C2417" t="s">
        <v>96</v>
      </c>
      <c r="D2417">
        <v>0.01</v>
      </c>
      <c r="E2417" t="s">
        <v>257</v>
      </c>
      <c r="F2417">
        <v>1.1087</v>
      </c>
      <c r="I2417" s="403">
        <v>43721.506944444445</v>
      </c>
      <c r="J2417">
        <v>1.1105</v>
      </c>
      <c r="K2417">
        <v>0</v>
      </c>
      <c r="M2417">
        <v>0</v>
      </c>
      <c r="N2417">
        <v>1.8</v>
      </c>
      <c r="O2417">
        <v>1110</v>
      </c>
      <c r="P2417" t="s">
        <v>966</v>
      </c>
      <c r="Q2417">
        <v>974</v>
      </c>
      <c r="R2417" t="s">
        <v>96</v>
      </c>
    </row>
    <row r="2418" spans="1:18">
      <c r="A2418" s="542">
        <v>2417</v>
      </c>
      <c r="B2418" s="403">
        <v>43721.59652777778</v>
      </c>
      <c r="C2418" t="s">
        <v>96</v>
      </c>
      <c r="D2418">
        <v>0.01</v>
      </c>
      <c r="E2418" t="s">
        <v>257</v>
      </c>
      <c r="F2418">
        <v>1.1092</v>
      </c>
      <c r="I2418" s="403">
        <v>43725.700694444444</v>
      </c>
      <c r="J2418">
        <v>1.1048</v>
      </c>
      <c r="K2418">
        <v>0</v>
      </c>
      <c r="M2418">
        <v>-0.24</v>
      </c>
      <c r="N2418">
        <v>-4.6399999999999997</v>
      </c>
      <c r="O2418">
        <v>1110</v>
      </c>
      <c r="P2418" t="s">
        <v>567</v>
      </c>
      <c r="Q2418">
        <v>975</v>
      </c>
      <c r="R2418" t="s">
        <v>96</v>
      </c>
    </row>
    <row r="2419" spans="1:18">
      <c r="A2419" s="542">
        <v>2418</v>
      </c>
      <c r="B2419" s="403">
        <v>43721.652083333334</v>
      </c>
      <c r="C2419" t="s">
        <v>96</v>
      </c>
      <c r="D2419">
        <v>0.01</v>
      </c>
      <c r="E2419" t="s">
        <v>257</v>
      </c>
      <c r="F2419">
        <v>1.1079000000000001</v>
      </c>
      <c r="I2419" s="403">
        <v>43725.700694444444</v>
      </c>
      <c r="J2419">
        <v>1.1048</v>
      </c>
      <c r="K2419">
        <v>0</v>
      </c>
      <c r="M2419">
        <v>-0.24</v>
      </c>
      <c r="N2419">
        <v>-3.34</v>
      </c>
      <c r="O2419">
        <v>1110</v>
      </c>
      <c r="P2419" t="s">
        <v>975</v>
      </c>
      <c r="Q2419">
        <v>975</v>
      </c>
      <c r="R2419" t="s">
        <v>96</v>
      </c>
    </row>
    <row r="2420" spans="1:18">
      <c r="A2420" s="542">
        <v>2419</v>
      </c>
      <c r="B2420" s="403">
        <v>43721.668055555558</v>
      </c>
      <c r="C2420" t="s">
        <v>96</v>
      </c>
      <c r="D2420">
        <v>0.01</v>
      </c>
      <c r="E2420" t="s">
        <v>257</v>
      </c>
      <c r="F2420">
        <v>1.1066</v>
      </c>
      <c r="I2420" s="403">
        <v>43725.700694444444</v>
      </c>
      <c r="J2420">
        <v>1.1048</v>
      </c>
      <c r="K2420">
        <v>0</v>
      </c>
      <c r="M2420">
        <v>-0.24</v>
      </c>
      <c r="N2420">
        <v>-2.04</v>
      </c>
      <c r="O2420">
        <v>1110</v>
      </c>
      <c r="P2420" t="s">
        <v>976</v>
      </c>
      <c r="Q2420">
        <v>975</v>
      </c>
      <c r="R2420" t="s">
        <v>96</v>
      </c>
    </row>
    <row r="2421" spans="1:18">
      <c r="A2421" s="542">
        <v>2420</v>
      </c>
      <c r="B2421" s="403">
        <v>43724.50277777778</v>
      </c>
      <c r="C2421" t="s">
        <v>96</v>
      </c>
      <c r="D2421">
        <v>0.02</v>
      </c>
      <c r="E2421" t="s">
        <v>257</v>
      </c>
      <c r="F2421">
        <v>1.1052</v>
      </c>
      <c r="I2421" s="403">
        <v>43725.700694444444</v>
      </c>
      <c r="J2421">
        <v>1.1048</v>
      </c>
      <c r="K2421">
        <v>0</v>
      </c>
      <c r="M2421">
        <v>-0.25</v>
      </c>
      <c r="N2421">
        <v>-1.05</v>
      </c>
      <c r="O2421">
        <v>1110</v>
      </c>
      <c r="P2421" t="s">
        <v>977</v>
      </c>
      <c r="Q2421">
        <v>975</v>
      </c>
      <c r="R2421" t="s">
        <v>96</v>
      </c>
    </row>
    <row r="2422" spans="1:18">
      <c r="A2422" s="542">
        <v>2421</v>
      </c>
      <c r="B2422" s="403">
        <v>43724.572916666664</v>
      </c>
      <c r="C2422" t="s">
        <v>96</v>
      </c>
      <c r="D2422">
        <v>0.03</v>
      </c>
      <c r="E2422" t="s">
        <v>257</v>
      </c>
      <c r="F2422">
        <v>1.1036999999999999</v>
      </c>
      <c r="I2422" s="403">
        <v>43725.700694444444</v>
      </c>
      <c r="J2422">
        <v>1.1048</v>
      </c>
      <c r="K2422">
        <v>0</v>
      </c>
      <c r="M2422">
        <v>-0.37</v>
      </c>
      <c r="N2422">
        <v>2.93</v>
      </c>
      <c r="O2422">
        <v>1110</v>
      </c>
      <c r="P2422" t="s">
        <v>978</v>
      </c>
      <c r="Q2422">
        <v>975</v>
      </c>
      <c r="R2422" t="s">
        <v>96</v>
      </c>
    </row>
    <row r="2423" spans="1:18">
      <c r="A2423" s="542">
        <v>2422</v>
      </c>
      <c r="B2423" s="403">
        <v>43724.636805555558</v>
      </c>
      <c r="C2423" t="s">
        <v>96</v>
      </c>
      <c r="D2423">
        <v>0.04</v>
      </c>
      <c r="E2423" t="s">
        <v>257</v>
      </c>
      <c r="F2423">
        <v>1.1020000000000001</v>
      </c>
      <c r="I2423" s="403">
        <v>43725.700694444444</v>
      </c>
      <c r="J2423">
        <v>1.1048</v>
      </c>
      <c r="K2423">
        <v>0</v>
      </c>
      <c r="M2423">
        <v>-0.5</v>
      </c>
      <c r="N2423">
        <v>10.7</v>
      </c>
      <c r="O2423">
        <v>1110</v>
      </c>
      <c r="P2423" t="s">
        <v>979</v>
      </c>
      <c r="Q2423">
        <v>975</v>
      </c>
      <c r="R2423" t="s">
        <v>96</v>
      </c>
    </row>
    <row r="2424" spans="1:18">
      <c r="A2424" s="542">
        <v>2423</v>
      </c>
      <c r="B2424" s="403">
        <v>43724.70416666667</v>
      </c>
      <c r="C2424" t="s">
        <v>96</v>
      </c>
      <c r="D2424">
        <v>0.06</v>
      </c>
      <c r="E2424" t="s">
        <v>257</v>
      </c>
      <c r="F2424">
        <v>1.1001000000000001</v>
      </c>
      <c r="I2424" s="403">
        <v>43725.700694444444</v>
      </c>
      <c r="J2424">
        <v>1.1048</v>
      </c>
      <c r="K2424">
        <v>0</v>
      </c>
      <c r="M2424">
        <v>-0.74</v>
      </c>
      <c r="N2424">
        <v>27.46</v>
      </c>
      <c r="O2424">
        <v>1110</v>
      </c>
      <c r="P2424" t="s">
        <v>980</v>
      </c>
      <c r="Q2424">
        <v>975</v>
      </c>
      <c r="R2424" t="s">
        <v>96</v>
      </c>
    </row>
    <row r="2425" spans="1:18">
      <c r="A2425" s="542">
        <v>2424</v>
      </c>
      <c r="B2425" s="403">
        <v>43724.713194444441</v>
      </c>
      <c r="C2425" t="s">
        <v>97</v>
      </c>
      <c r="D2425">
        <v>0.01</v>
      </c>
      <c r="E2425" t="s">
        <v>257</v>
      </c>
      <c r="F2425">
        <v>1.1002000000000001</v>
      </c>
      <c r="I2425" s="403">
        <v>43726.842361111114</v>
      </c>
      <c r="J2425">
        <v>1.1033999999999999</v>
      </c>
      <c r="K2425">
        <v>0</v>
      </c>
      <c r="M2425">
        <v>0.04</v>
      </c>
      <c r="N2425">
        <v>-3.16</v>
      </c>
      <c r="O2425">
        <v>1110</v>
      </c>
      <c r="P2425" t="s">
        <v>567</v>
      </c>
      <c r="Q2425">
        <v>976</v>
      </c>
      <c r="R2425" t="s">
        <v>97</v>
      </c>
    </row>
    <row r="2426" spans="1:18">
      <c r="A2426" s="542">
        <v>2425</v>
      </c>
      <c r="B2426" s="403">
        <v>43725.395833333336</v>
      </c>
      <c r="C2426" t="s">
        <v>97</v>
      </c>
      <c r="D2426">
        <v>0.01</v>
      </c>
      <c r="E2426" t="s">
        <v>257</v>
      </c>
      <c r="F2426">
        <v>1.1014999999999999</v>
      </c>
      <c r="I2426" s="403">
        <v>43726.842361111114</v>
      </c>
      <c r="J2426">
        <v>1.1033999999999999</v>
      </c>
      <c r="K2426">
        <v>0</v>
      </c>
      <c r="M2426">
        <v>0.02</v>
      </c>
      <c r="N2426">
        <v>-1.88</v>
      </c>
      <c r="O2426">
        <v>1110</v>
      </c>
      <c r="P2426" t="s">
        <v>982</v>
      </c>
      <c r="Q2426">
        <v>976</v>
      </c>
      <c r="R2426" t="s">
        <v>97</v>
      </c>
    </row>
    <row r="2427" spans="1:18">
      <c r="A2427" s="542">
        <v>2426</v>
      </c>
      <c r="B2427" s="403">
        <v>43725.595138888886</v>
      </c>
      <c r="C2427" t="s">
        <v>97</v>
      </c>
      <c r="D2427">
        <v>0.01</v>
      </c>
      <c r="E2427" t="s">
        <v>257</v>
      </c>
      <c r="F2427">
        <v>1.1028</v>
      </c>
      <c r="I2427" s="403">
        <v>43726.842361111114</v>
      </c>
      <c r="J2427">
        <v>1.1033999999999999</v>
      </c>
      <c r="K2427">
        <v>0</v>
      </c>
      <c r="M2427">
        <v>0.02</v>
      </c>
      <c r="N2427">
        <v>-0.57999999999999996</v>
      </c>
      <c r="O2427">
        <v>1110</v>
      </c>
      <c r="P2427" t="s">
        <v>983</v>
      </c>
      <c r="Q2427">
        <v>976</v>
      </c>
      <c r="R2427" t="s">
        <v>97</v>
      </c>
    </row>
    <row r="2428" spans="1:18">
      <c r="A2428" s="542">
        <v>2427</v>
      </c>
      <c r="B2428" s="403">
        <v>43725.675000000003</v>
      </c>
      <c r="C2428" t="s">
        <v>97</v>
      </c>
      <c r="D2428">
        <v>0.02</v>
      </c>
      <c r="E2428" t="s">
        <v>257</v>
      </c>
      <c r="F2428">
        <v>1.1042000000000001</v>
      </c>
      <c r="I2428" s="403">
        <v>43726.842361111114</v>
      </c>
      <c r="J2428">
        <v>1.1033999999999999</v>
      </c>
      <c r="K2428">
        <v>0</v>
      </c>
      <c r="M2428">
        <v>0.03</v>
      </c>
      <c r="N2428">
        <v>1.63</v>
      </c>
      <c r="O2428">
        <v>1110</v>
      </c>
      <c r="P2428" t="s">
        <v>984</v>
      </c>
      <c r="Q2428">
        <v>976</v>
      </c>
      <c r="R2428" t="s">
        <v>97</v>
      </c>
    </row>
    <row r="2429" spans="1:18">
      <c r="A2429" s="542">
        <v>2428</v>
      </c>
      <c r="B2429" s="403">
        <v>43725.726388888892</v>
      </c>
      <c r="C2429" t="s">
        <v>97</v>
      </c>
      <c r="D2429">
        <v>0.03</v>
      </c>
      <c r="E2429" t="s">
        <v>257</v>
      </c>
      <c r="F2429">
        <v>1.1057999999999999</v>
      </c>
      <c r="I2429" s="403">
        <v>43726.842361111114</v>
      </c>
      <c r="J2429">
        <v>1.1033999999999999</v>
      </c>
      <c r="K2429">
        <v>0</v>
      </c>
      <c r="M2429">
        <v>0.05</v>
      </c>
      <c r="N2429">
        <v>7.25</v>
      </c>
      <c r="O2429">
        <v>1110</v>
      </c>
      <c r="P2429" t="s">
        <v>985</v>
      </c>
      <c r="Q2429">
        <v>976</v>
      </c>
      <c r="R2429" t="s">
        <v>97</v>
      </c>
    </row>
    <row r="2430" spans="1:18">
      <c r="A2430" s="542">
        <v>2429</v>
      </c>
      <c r="B2430" s="403">
        <v>43725.931250000001</v>
      </c>
      <c r="C2430" t="s">
        <v>97</v>
      </c>
      <c r="D2430">
        <v>0.04</v>
      </c>
      <c r="E2430" t="s">
        <v>257</v>
      </c>
      <c r="F2430">
        <v>1.1073999999999999</v>
      </c>
      <c r="I2430" s="403">
        <v>43726.842361111114</v>
      </c>
      <c r="J2430">
        <v>1.1033999999999999</v>
      </c>
      <c r="K2430">
        <v>0</v>
      </c>
      <c r="M2430">
        <v>0.06</v>
      </c>
      <c r="N2430">
        <v>16.059999999999999</v>
      </c>
      <c r="O2430">
        <v>1110</v>
      </c>
      <c r="P2430" t="s">
        <v>986</v>
      </c>
      <c r="Q2430">
        <v>976</v>
      </c>
      <c r="R2430" t="s">
        <v>97</v>
      </c>
    </row>
    <row r="2431" spans="1:18">
      <c r="A2431" s="542">
        <v>2430</v>
      </c>
      <c r="B2431" s="403">
        <v>43726.377083333333</v>
      </c>
      <c r="C2431" t="s">
        <v>96</v>
      </c>
      <c r="D2431">
        <v>0.01</v>
      </c>
      <c r="E2431" t="s">
        <v>257</v>
      </c>
      <c r="F2431">
        <v>1.1053999999999999</v>
      </c>
      <c r="I2431" s="403">
        <v>43726.382638888892</v>
      </c>
      <c r="J2431">
        <v>1.1066</v>
      </c>
      <c r="K2431">
        <v>0</v>
      </c>
      <c r="M2431">
        <v>0</v>
      </c>
      <c r="N2431">
        <v>1.2</v>
      </c>
      <c r="O2431">
        <v>1110</v>
      </c>
      <c r="P2431" t="s">
        <v>567</v>
      </c>
      <c r="Q2431">
        <v>977</v>
      </c>
      <c r="R2431" t="s">
        <v>96</v>
      </c>
    </row>
    <row r="2432" spans="1:18">
      <c r="A2432" s="542">
        <v>2431</v>
      </c>
      <c r="B2432" s="403">
        <v>43726.390277777777</v>
      </c>
      <c r="C2432" t="s">
        <v>96</v>
      </c>
      <c r="D2432">
        <v>0.01</v>
      </c>
      <c r="E2432" t="s">
        <v>257</v>
      </c>
      <c r="F2432">
        <v>1.1059000000000001</v>
      </c>
      <c r="I2432" s="403">
        <v>43726.70416666667</v>
      </c>
      <c r="J2432">
        <v>1.1065</v>
      </c>
      <c r="K2432">
        <v>0</v>
      </c>
      <c r="M2432">
        <v>0</v>
      </c>
      <c r="N2432">
        <v>0.6</v>
      </c>
      <c r="O2432">
        <v>1110</v>
      </c>
      <c r="P2432" t="s">
        <v>567</v>
      </c>
      <c r="Q2432">
        <v>978</v>
      </c>
      <c r="R2432" t="s">
        <v>96</v>
      </c>
    </row>
    <row r="2433" spans="1:18">
      <c r="A2433" s="542">
        <v>2432</v>
      </c>
      <c r="B2433" s="403">
        <v>43726.443055555559</v>
      </c>
      <c r="C2433" t="s">
        <v>96</v>
      </c>
      <c r="D2433">
        <v>0.01</v>
      </c>
      <c r="E2433" t="s">
        <v>257</v>
      </c>
      <c r="F2433">
        <v>1.1047</v>
      </c>
      <c r="I2433" s="403">
        <v>43726.70416666667</v>
      </c>
      <c r="J2433">
        <v>1.1065</v>
      </c>
      <c r="K2433">
        <v>0</v>
      </c>
      <c r="M2433">
        <v>0</v>
      </c>
      <c r="N2433">
        <v>1.8</v>
      </c>
      <c r="O2433">
        <v>1110</v>
      </c>
      <c r="P2433" t="s">
        <v>981</v>
      </c>
      <c r="Q2433">
        <v>978</v>
      </c>
      <c r="R2433" t="s">
        <v>96</v>
      </c>
    </row>
    <row r="2434" spans="1:18">
      <c r="A2434" s="542">
        <v>2433</v>
      </c>
      <c r="B2434" s="403">
        <v>43726.707638888889</v>
      </c>
      <c r="C2434" t="s">
        <v>96</v>
      </c>
      <c r="D2434">
        <v>0.01</v>
      </c>
      <c r="E2434" t="s">
        <v>257</v>
      </c>
      <c r="F2434">
        <v>1.1057999999999999</v>
      </c>
      <c r="I2434" s="403">
        <v>43727.419444444444</v>
      </c>
      <c r="J2434">
        <v>1.1056999999999999</v>
      </c>
      <c r="K2434">
        <v>0</v>
      </c>
      <c r="M2434">
        <v>-0.37</v>
      </c>
      <c r="N2434">
        <v>-0.47</v>
      </c>
      <c r="O2434">
        <v>1110</v>
      </c>
      <c r="P2434" t="s">
        <v>567</v>
      </c>
      <c r="Q2434">
        <v>979</v>
      </c>
      <c r="R2434" t="s">
        <v>96</v>
      </c>
    </row>
    <row r="2435" spans="1:18">
      <c r="A2435" s="542">
        <v>2434</v>
      </c>
      <c r="B2435" s="403">
        <v>43726.85</v>
      </c>
      <c r="C2435" t="s">
        <v>96</v>
      </c>
      <c r="D2435">
        <v>0.01</v>
      </c>
      <c r="E2435" t="s">
        <v>257</v>
      </c>
      <c r="F2435">
        <v>1.1037999999999999</v>
      </c>
      <c r="I2435" s="403">
        <v>43727.419444444444</v>
      </c>
      <c r="J2435">
        <v>1.1056999999999999</v>
      </c>
      <c r="K2435">
        <v>0</v>
      </c>
      <c r="M2435">
        <v>-0.37</v>
      </c>
      <c r="N2435">
        <v>1.53</v>
      </c>
      <c r="O2435">
        <v>1110</v>
      </c>
      <c r="P2435" t="s">
        <v>987</v>
      </c>
      <c r="Q2435">
        <v>979</v>
      </c>
      <c r="R2435" t="s">
        <v>96</v>
      </c>
    </row>
    <row r="2436" spans="1:18">
      <c r="A2436" s="542">
        <v>2436</v>
      </c>
      <c r="B2436" s="403">
        <v>43726.863194444442</v>
      </c>
      <c r="C2436" t="s">
        <v>96</v>
      </c>
      <c r="D2436">
        <v>0.01</v>
      </c>
      <c r="E2436" t="s">
        <v>257</v>
      </c>
      <c r="F2436">
        <v>1.1024</v>
      </c>
      <c r="I2436" s="403">
        <v>43727.419444444444</v>
      </c>
      <c r="J2436">
        <v>1.1056999999999999</v>
      </c>
      <c r="K2436">
        <v>0</v>
      </c>
      <c r="M2436">
        <v>-0.37</v>
      </c>
      <c r="N2436">
        <v>2.93</v>
      </c>
      <c r="O2436">
        <v>1110</v>
      </c>
      <c r="P2436" t="s">
        <v>988</v>
      </c>
      <c r="Q2436">
        <v>979</v>
      </c>
      <c r="R2436" t="s">
        <v>96</v>
      </c>
    </row>
    <row r="2437" spans="1:18">
      <c r="A2437" s="542">
        <v>2435</v>
      </c>
      <c r="B2437" s="403">
        <v>43726.85</v>
      </c>
      <c r="C2437" t="s">
        <v>97</v>
      </c>
      <c r="D2437">
        <v>0.01</v>
      </c>
      <c r="E2437" t="s">
        <v>257</v>
      </c>
      <c r="F2437">
        <v>1.1035999999999999</v>
      </c>
      <c r="I2437" s="403">
        <v>43726.863194444442</v>
      </c>
      <c r="J2437">
        <v>1.1024</v>
      </c>
      <c r="K2437">
        <v>0</v>
      </c>
      <c r="M2437">
        <v>0</v>
      </c>
      <c r="N2437">
        <v>1.2</v>
      </c>
      <c r="O2437">
        <v>1110</v>
      </c>
      <c r="P2437" t="s">
        <v>567</v>
      </c>
      <c r="Q2437">
        <v>980</v>
      </c>
      <c r="R2437" t="s">
        <v>97</v>
      </c>
    </row>
    <row r="2438" spans="1:18">
      <c r="A2438" s="542">
        <v>2437</v>
      </c>
      <c r="B2438" s="403">
        <v>43726.897916666669</v>
      </c>
      <c r="C2438" t="s">
        <v>97</v>
      </c>
      <c r="D2438">
        <v>0.01</v>
      </c>
      <c r="E2438" t="s">
        <v>257</v>
      </c>
      <c r="F2438">
        <v>1.1022000000000001</v>
      </c>
      <c r="I2438" s="403">
        <v>43728.570833333331</v>
      </c>
      <c r="J2438">
        <v>1.1032</v>
      </c>
      <c r="K2438">
        <v>0</v>
      </c>
      <c r="M2438">
        <v>7.0000000000000007E-2</v>
      </c>
      <c r="N2438">
        <v>-0.93</v>
      </c>
      <c r="O2438">
        <v>1110</v>
      </c>
      <c r="P2438" t="s">
        <v>567</v>
      </c>
      <c r="Q2438">
        <v>981</v>
      </c>
      <c r="R2438" t="s">
        <v>97</v>
      </c>
    </row>
    <row r="2439" spans="1:18">
      <c r="A2439" s="542">
        <v>2438</v>
      </c>
      <c r="B2439" s="403">
        <v>43726.901388888888</v>
      </c>
      <c r="C2439" t="s">
        <v>97</v>
      </c>
      <c r="D2439">
        <v>0.01</v>
      </c>
      <c r="E2439" t="s">
        <v>257</v>
      </c>
      <c r="F2439">
        <v>1.1034999999999999</v>
      </c>
      <c r="I2439" s="403">
        <v>43728.570833333331</v>
      </c>
      <c r="J2439">
        <v>1.1032</v>
      </c>
      <c r="K2439">
        <v>0</v>
      </c>
      <c r="M2439">
        <v>7.0000000000000007E-2</v>
      </c>
      <c r="N2439">
        <v>0.37</v>
      </c>
      <c r="O2439">
        <v>1110</v>
      </c>
      <c r="P2439" t="s">
        <v>990</v>
      </c>
      <c r="Q2439">
        <v>981</v>
      </c>
      <c r="R2439" t="s">
        <v>97</v>
      </c>
    </row>
    <row r="2440" spans="1:18">
      <c r="A2440" s="542">
        <v>2439</v>
      </c>
      <c r="B2440" s="403">
        <v>43727.361805555556</v>
      </c>
      <c r="C2440" t="s">
        <v>97</v>
      </c>
      <c r="D2440">
        <v>0.01</v>
      </c>
      <c r="E2440" t="s">
        <v>257</v>
      </c>
      <c r="F2440">
        <v>1.1048</v>
      </c>
      <c r="I2440" s="403">
        <v>43728.570833333331</v>
      </c>
      <c r="J2440">
        <v>1.1032</v>
      </c>
      <c r="K2440">
        <v>0</v>
      </c>
      <c r="M2440">
        <v>0.02</v>
      </c>
      <c r="N2440">
        <v>1.62</v>
      </c>
      <c r="O2440">
        <v>1110</v>
      </c>
      <c r="P2440" t="s">
        <v>991</v>
      </c>
      <c r="Q2440">
        <v>981</v>
      </c>
      <c r="R2440" t="s">
        <v>97</v>
      </c>
    </row>
    <row r="2441" spans="1:18">
      <c r="A2441" s="542">
        <v>2440</v>
      </c>
      <c r="B2441" s="403">
        <v>43727.420138888891</v>
      </c>
      <c r="C2441" t="s">
        <v>97</v>
      </c>
      <c r="D2441">
        <v>0.02</v>
      </c>
      <c r="E2441" t="s">
        <v>257</v>
      </c>
      <c r="F2441">
        <v>1.1062000000000001</v>
      </c>
      <c r="I2441" s="403">
        <v>43728.570833333331</v>
      </c>
      <c r="J2441">
        <v>1.1032</v>
      </c>
      <c r="K2441">
        <v>0</v>
      </c>
      <c r="M2441">
        <v>0.03</v>
      </c>
      <c r="N2441">
        <v>6.03</v>
      </c>
      <c r="O2441">
        <v>1110</v>
      </c>
      <c r="P2441" t="s">
        <v>992</v>
      </c>
      <c r="Q2441">
        <v>981</v>
      </c>
      <c r="R2441" t="s">
        <v>97</v>
      </c>
    </row>
    <row r="2442" spans="1:18">
      <c r="A2442" s="542">
        <v>2441</v>
      </c>
      <c r="B2442" s="403">
        <v>43727.467361111114</v>
      </c>
      <c r="C2442" t="s">
        <v>96</v>
      </c>
      <c r="D2442">
        <v>0.01</v>
      </c>
      <c r="E2442" t="s">
        <v>257</v>
      </c>
      <c r="F2442">
        <v>1.1059000000000001</v>
      </c>
      <c r="I2442" s="403">
        <v>43727.561805555553</v>
      </c>
      <c r="J2442">
        <v>1.1071</v>
      </c>
      <c r="K2442">
        <v>0</v>
      </c>
      <c r="M2442">
        <v>0</v>
      </c>
      <c r="N2442">
        <v>1.2</v>
      </c>
      <c r="O2442">
        <v>1110</v>
      </c>
      <c r="P2442" t="s">
        <v>567</v>
      </c>
      <c r="Q2442">
        <v>982</v>
      </c>
      <c r="R2442" t="s">
        <v>96</v>
      </c>
    </row>
    <row r="2443" spans="1:18">
      <c r="A2443" s="542">
        <v>2442</v>
      </c>
      <c r="B2443" s="403">
        <v>43727.668749999997</v>
      </c>
      <c r="C2443" t="s">
        <v>96</v>
      </c>
      <c r="D2443">
        <v>0.01</v>
      </c>
      <c r="E2443" t="s">
        <v>257</v>
      </c>
      <c r="F2443">
        <v>1.1057999999999999</v>
      </c>
      <c r="I2443" s="403">
        <v>43728.384027777778</v>
      </c>
      <c r="J2443">
        <v>1.1065</v>
      </c>
      <c r="K2443">
        <v>0</v>
      </c>
      <c r="M2443">
        <v>-0.12</v>
      </c>
      <c r="N2443">
        <v>0.57999999999999996</v>
      </c>
      <c r="O2443">
        <v>1110</v>
      </c>
      <c r="P2443" t="s">
        <v>567</v>
      </c>
      <c r="Q2443">
        <v>983</v>
      </c>
      <c r="R2443" t="s">
        <v>96</v>
      </c>
    </row>
    <row r="2444" spans="1:18">
      <c r="A2444" s="542">
        <v>2443</v>
      </c>
      <c r="B2444" s="403">
        <v>43727.737500000003</v>
      </c>
      <c r="C2444" t="s">
        <v>96</v>
      </c>
      <c r="D2444">
        <v>0.01</v>
      </c>
      <c r="E2444" t="s">
        <v>257</v>
      </c>
      <c r="F2444">
        <v>1.1045</v>
      </c>
      <c r="I2444" s="403">
        <v>43728.384027777778</v>
      </c>
      <c r="J2444">
        <v>1.1065</v>
      </c>
      <c r="K2444">
        <v>0</v>
      </c>
      <c r="M2444">
        <v>-0.12</v>
      </c>
      <c r="N2444">
        <v>1.88</v>
      </c>
      <c r="O2444">
        <v>1110</v>
      </c>
      <c r="P2444" t="s">
        <v>989</v>
      </c>
      <c r="Q2444">
        <v>983</v>
      </c>
      <c r="R2444" t="s">
        <v>96</v>
      </c>
    </row>
    <row r="2445" spans="1:18">
      <c r="A2445" s="542">
        <v>2444</v>
      </c>
      <c r="B2445" s="403">
        <v>43728.622916666667</v>
      </c>
      <c r="C2445" t="s">
        <v>97</v>
      </c>
      <c r="D2445">
        <v>0.01</v>
      </c>
      <c r="E2445" t="s">
        <v>257</v>
      </c>
      <c r="F2445">
        <v>1.1021000000000001</v>
      </c>
      <c r="I2445" s="403">
        <v>43728.679861111108</v>
      </c>
      <c r="J2445">
        <v>1.1009</v>
      </c>
      <c r="K2445">
        <v>0</v>
      </c>
      <c r="M2445">
        <v>0</v>
      </c>
      <c r="N2445">
        <v>1.2</v>
      </c>
      <c r="O2445">
        <v>1110</v>
      </c>
      <c r="P2445" t="s">
        <v>567</v>
      </c>
      <c r="Q2445">
        <v>984</v>
      </c>
      <c r="R2445" t="s">
        <v>97</v>
      </c>
    </row>
    <row r="2446" spans="1:18">
      <c r="A2446" s="542">
        <v>2445</v>
      </c>
      <c r="B2446" s="403">
        <v>43728.699305555558</v>
      </c>
      <c r="C2446" t="s">
        <v>97</v>
      </c>
      <c r="D2446">
        <v>0.01</v>
      </c>
      <c r="E2446" t="s">
        <v>257</v>
      </c>
      <c r="F2446">
        <v>1.101</v>
      </c>
      <c r="I2446" s="403">
        <v>43728.737500000003</v>
      </c>
      <c r="J2446">
        <v>1.0998000000000001</v>
      </c>
      <c r="K2446">
        <v>0</v>
      </c>
      <c r="M2446">
        <v>0</v>
      </c>
      <c r="N2446">
        <v>1.2</v>
      </c>
      <c r="O2446">
        <v>1110</v>
      </c>
      <c r="P2446" t="s">
        <v>567</v>
      </c>
      <c r="Q2446">
        <v>985</v>
      </c>
      <c r="R2446" t="s">
        <v>97</v>
      </c>
    </row>
    <row r="2447" spans="1:18">
      <c r="A2447" s="542">
        <v>2446</v>
      </c>
      <c r="B2447" s="403">
        <v>43728.740972222222</v>
      </c>
      <c r="C2447" t="s">
        <v>97</v>
      </c>
      <c r="D2447">
        <v>0.01</v>
      </c>
      <c r="E2447" t="s">
        <v>257</v>
      </c>
      <c r="F2447">
        <v>1.1001000000000001</v>
      </c>
      <c r="I2447" s="403">
        <v>43731.395833333336</v>
      </c>
      <c r="J2447">
        <v>1.0994999999999999</v>
      </c>
      <c r="K2447">
        <v>0</v>
      </c>
      <c r="M2447">
        <v>0.02</v>
      </c>
      <c r="N2447">
        <v>0.62</v>
      </c>
      <c r="O2447">
        <v>1110</v>
      </c>
      <c r="P2447" t="s">
        <v>581</v>
      </c>
      <c r="Q2447">
        <v>986</v>
      </c>
      <c r="R2447" t="s">
        <v>97</v>
      </c>
    </row>
    <row r="2448" spans="1:18">
      <c r="A2448" s="542">
        <v>2447</v>
      </c>
      <c r="B2448" s="403">
        <v>43728.802083333336</v>
      </c>
      <c r="C2448" t="s">
        <v>97</v>
      </c>
      <c r="D2448">
        <v>0.01</v>
      </c>
      <c r="E2448" t="s">
        <v>257</v>
      </c>
      <c r="F2448">
        <v>1.1013999999999999</v>
      </c>
      <c r="I2448" s="403">
        <v>43731.395833333336</v>
      </c>
      <c r="J2448">
        <v>1.0994999999999999</v>
      </c>
      <c r="K2448">
        <v>0</v>
      </c>
      <c r="M2448">
        <v>0.02</v>
      </c>
      <c r="N2448">
        <v>1.92</v>
      </c>
      <c r="O2448">
        <v>1110</v>
      </c>
      <c r="P2448" t="s">
        <v>993</v>
      </c>
      <c r="Q2448">
        <v>986</v>
      </c>
      <c r="R2448" t="s">
        <v>97</v>
      </c>
    </row>
  </sheetData>
  <autoFilter ref="A1:R1">
    <sortState ref="A2:R2448">
      <sortCondition ref="Q2:Q2448"/>
      <sortCondition ref="A2:A2448"/>
    </sortState>
  </autoFilter>
  <sortState ref="A2:R2448">
    <sortCondition ref="B2:B2448"/>
  </sortState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Лист3"/>
  <dimension ref="A1:O98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XFD99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03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543" bestFit="1" customWidth="1"/>
  </cols>
  <sheetData>
    <row r="1" spans="1:15" s="404" customFormat="1" ht="25.5">
      <c r="A1" s="401" t="s">
        <v>230</v>
      </c>
      <c r="B1" s="401" t="s">
        <v>229</v>
      </c>
      <c r="C1" s="401" t="s">
        <v>231</v>
      </c>
      <c r="D1" s="401" t="s">
        <v>232</v>
      </c>
      <c r="E1" s="401" t="s">
        <v>233</v>
      </c>
      <c r="F1" s="406" t="s">
        <v>234</v>
      </c>
      <c r="G1" s="401" t="s">
        <v>235</v>
      </c>
      <c r="H1" s="406" t="s">
        <v>242</v>
      </c>
      <c r="I1" s="401" t="s">
        <v>243</v>
      </c>
      <c r="J1" s="406" t="s">
        <v>236</v>
      </c>
      <c r="K1" s="401" t="s">
        <v>237</v>
      </c>
      <c r="L1" s="401" t="s">
        <v>238</v>
      </c>
      <c r="M1" s="401" t="s">
        <v>241</v>
      </c>
      <c r="N1" s="401" t="s">
        <v>88</v>
      </c>
      <c r="O1" s="407" t="s">
        <v>95</v>
      </c>
    </row>
    <row r="2" spans="1:15">
      <c r="A2">
        <v>1</v>
      </c>
      <c r="B2" t="s">
        <v>96</v>
      </c>
      <c r="C2">
        <v>12</v>
      </c>
      <c r="D2">
        <v>0.52</v>
      </c>
      <c r="E2">
        <v>1.4400000000000002</v>
      </c>
      <c r="F2" s="410">
        <v>43234.668055555558</v>
      </c>
      <c r="G2">
        <v>1.1986000000000001</v>
      </c>
      <c r="H2" s="410">
        <v>43241.384027777778</v>
      </c>
      <c r="I2">
        <v>1.1722999999999999</v>
      </c>
      <c r="J2" s="403">
        <v>43242.412499999999</v>
      </c>
      <c r="K2">
        <v>1.1816</v>
      </c>
      <c r="L2">
        <v>263.00000000000364</v>
      </c>
      <c r="M2">
        <v>93.000000000001819</v>
      </c>
      <c r="N2">
        <v>287.47999999999996</v>
      </c>
      <c r="O2" s="543">
        <v>5.7444444444408873</v>
      </c>
    </row>
    <row r="3" spans="1:15">
      <c r="A3">
        <v>2</v>
      </c>
      <c r="B3" s="542" t="s">
        <v>97</v>
      </c>
      <c r="C3" s="542">
        <v>1</v>
      </c>
      <c r="D3">
        <v>0.01</v>
      </c>
      <c r="E3">
        <v>0.01</v>
      </c>
      <c r="F3" s="410">
        <v>43234.675694444442</v>
      </c>
      <c r="G3">
        <v>1.1980999999999999</v>
      </c>
      <c r="H3" s="410">
        <v>43234.675694444442</v>
      </c>
      <c r="I3">
        <v>1.1980999999999999</v>
      </c>
      <c r="J3" s="403">
        <v>43234.686805555553</v>
      </c>
      <c r="K3">
        <v>1.1969000000000001</v>
      </c>
      <c r="L3">
        <v>0</v>
      </c>
      <c r="M3">
        <v>12</v>
      </c>
      <c r="N3">
        <v>1.2</v>
      </c>
      <c r="O3" s="543">
        <v>1.1111111110949423E-2</v>
      </c>
    </row>
    <row r="4" spans="1:15">
      <c r="A4" s="542">
        <v>3</v>
      </c>
      <c r="B4" s="542" t="s">
        <v>97</v>
      </c>
      <c r="C4" s="542">
        <v>1</v>
      </c>
      <c r="D4">
        <v>0.01</v>
      </c>
      <c r="E4">
        <v>0.01</v>
      </c>
      <c r="F4" s="410">
        <v>43234.731944444444</v>
      </c>
      <c r="G4">
        <v>1.1974</v>
      </c>
      <c r="H4" s="410">
        <v>43234.731944444444</v>
      </c>
      <c r="I4">
        <v>1.1974</v>
      </c>
      <c r="J4" s="403">
        <v>43234.813888888886</v>
      </c>
      <c r="K4">
        <v>1.1961999999999999</v>
      </c>
      <c r="L4">
        <v>0</v>
      </c>
      <c r="M4">
        <v>12</v>
      </c>
      <c r="N4">
        <v>1.2</v>
      </c>
      <c r="O4" s="543">
        <v>8.1944444442342501E-2</v>
      </c>
    </row>
    <row r="5" spans="1:15">
      <c r="A5" s="542">
        <v>4</v>
      </c>
      <c r="B5" s="542" t="s">
        <v>97</v>
      </c>
      <c r="C5" s="542">
        <v>1</v>
      </c>
      <c r="D5">
        <v>0.01</v>
      </c>
      <c r="E5">
        <v>0.01</v>
      </c>
      <c r="F5" s="410">
        <v>43234.853472222225</v>
      </c>
      <c r="G5">
        <v>1.1941999999999999</v>
      </c>
      <c r="H5" s="410">
        <v>43234.853472222225</v>
      </c>
      <c r="I5">
        <v>1.1941999999999999</v>
      </c>
      <c r="J5" s="403">
        <v>43234.95</v>
      </c>
      <c r="K5">
        <v>1.1930000000000001</v>
      </c>
      <c r="L5">
        <v>0</v>
      </c>
      <c r="M5">
        <v>12</v>
      </c>
      <c r="N5">
        <v>1.2</v>
      </c>
      <c r="O5" s="543">
        <v>9.6527777772280388E-2</v>
      </c>
    </row>
    <row r="6" spans="1:15">
      <c r="A6" s="542">
        <v>5</v>
      </c>
      <c r="B6" s="542" t="s">
        <v>97</v>
      </c>
      <c r="C6" s="542">
        <v>2</v>
      </c>
      <c r="D6">
        <v>0.01</v>
      </c>
      <c r="E6">
        <v>0.02</v>
      </c>
      <c r="F6" s="410">
        <v>43235.337500000001</v>
      </c>
      <c r="G6">
        <v>1.1917</v>
      </c>
      <c r="H6" s="410">
        <v>43235.374305555553</v>
      </c>
      <c r="I6">
        <v>1.1930000000000001</v>
      </c>
      <c r="J6" s="403">
        <v>43235.547222222223</v>
      </c>
      <c r="K6">
        <v>1.1912</v>
      </c>
      <c r="L6">
        <v>13</v>
      </c>
      <c r="M6">
        <v>18</v>
      </c>
      <c r="N6">
        <v>2.2999999999999998</v>
      </c>
      <c r="O6" s="543">
        <v>0.20972222222189885</v>
      </c>
    </row>
    <row r="7" spans="1:15">
      <c r="A7" s="542">
        <v>6</v>
      </c>
      <c r="B7" s="542" t="s">
        <v>97</v>
      </c>
      <c r="C7" s="542">
        <v>1</v>
      </c>
      <c r="D7">
        <v>0.01</v>
      </c>
      <c r="E7">
        <v>0.01</v>
      </c>
      <c r="F7" s="410">
        <v>43235.565972222219</v>
      </c>
      <c r="G7">
        <v>1.1889000000000001</v>
      </c>
      <c r="H7" s="410">
        <v>43235.565972222219</v>
      </c>
      <c r="I7">
        <v>1.1889000000000001</v>
      </c>
      <c r="J7" s="403">
        <v>43235.582638888889</v>
      </c>
      <c r="K7">
        <v>1.1877</v>
      </c>
      <c r="L7">
        <v>0</v>
      </c>
      <c r="M7">
        <v>12</v>
      </c>
      <c r="N7">
        <v>1.2</v>
      </c>
      <c r="O7" s="543">
        <v>1.6666666670062114E-2</v>
      </c>
    </row>
    <row r="8" spans="1:15">
      <c r="A8" s="542">
        <v>7</v>
      </c>
      <c r="B8" s="542" t="s">
        <v>97</v>
      </c>
      <c r="C8" s="542">
        <v>1</v>
      </c>
      <c r="D8">
        <v>0.01</v>
      </c>
      <c r="E8">
        <v>0.01</v>
      </c>
      <c r="F8" s="410">
        <v>43235.602083333331</v>
      </c>
      <c r="G8">
        <v>1.1887000000000001</v>
      </c>
      <c r="H8" s="410">
        <v>43235.602083333331</v>
      </c>
      <c r="I8">
        <v>1.1887000000000001</v>
      </c>
      <c r="J8" s="403">
        <v>43235.604861111111</v>
      </c>
      <c r="K8">
        <v>1.1875</v>
      </c>
      <c r="L8">
        <v>0</v>
      </c>
      <c r="M8">
        <v>12</v>
      </c>
      <c r="N8">
        <v>1.2</v>
      </c>
      <c r="O8" s="543">
        <v>2.7777777795563452E-3</v>
      </c>
    </row>
    <row r="9" spans="1:15">
      <c r="A9" s="542">
        <v>8</v>
      </c>
      <c r="B9" s="542" t="s">
        <v>97</v>
      </c>
      <c r="C9" s="542">
        <v>1</v>
      </c>
      <c r="D9">
        <v>0.01</v>
      </c>
      <c r="E9">
        <v>0.01</v>
      </c>
      <c r="F9" s="410">
        <v>43235.645138888889</v>
      </c>
      <c r="G9">
        <v>1.1838</v>
      </c>
      <c r="H9" s="410">
        <v>43235.645138888889</v>
      </c>
      <c r="I9">
        <v>1.1838</v>
      </c>
      <c r="J9" s="403">
        <v>43235.65902777778</v>
      </c>
      <c r="K9">
        <v>1.1826000000000001</v>
      </c>
      <c r="L9">
        <v>0</v>
      </c>
      <c r="M9">
        <v>11.999999999998181</v>
      </c>
      <c r="N9">
        <v>1.2</v>
      </c>
      <c r="O9" s="543">
        <v>1.3888888890505768E-2</v>
      </c>
    </row>
    <row r="10" spans="1:15">
      <c r="A10" s="542">
        <v>9</v>
      </c>
      <c r="B10" s="542" t="s">
        <v>97</v>
      </c>
      <c r="C10" s="542">
        <v>4</v>
      </c>
      <c r="D10">
        <v>0.02</v>
      </c>
      <c r="E10">
        <v>0.05</v>
      </c>
      <c r="F10" s="410">
        <v>43235.668749999997</v>
      </c>
      <c r="G10">
        <v>1.1832</v>
      </c>
      <c r="H10" s="410">
        <v>43235.775000000001</v>
      </c>
      <c r="I10">
        <v>1.1874</v>
      </c>
      <c r="J10" s="403">
        <v>43235.84375</v>
      </c>
      <c r="K10">
        <v>1.1842999999999999</v>
      </c>
      <c r="L10">
        <v>42</v>
      </c>
      <c r="M10">
        <v>31.000000000001819</v>
      </c>
      <c r="N10">
        <v>7.1</v>
      </c>
      <c r="O10" s="543">
        <v>0.17500000000291038</v>
      </c>
    </row>
    <row r="11" spans="1:15">
      <c r="A11" s="542">
        <v>10</v>
      </c>
      <c r="B11" s="542" t="s">
        <v>97</v>
      </c>
      <c r="C11" s="542">
        <v>2</v>
      </c>
      <c r="D11">
        <v>0.01</v>
      </c>
      <c r="E11">
        <v>0.02</v>
      </c>
      <c r="F11" s="410">
        <v>43235.854166666664</v>
      </c>
      <c r="G11">
        <v>1.1843999999999999</v>
      </c>
      <c r="H11" s="410">
        <v>43235.857638888891</v>
      </c>
      <c r="I11">
        <v>1.1856</v>
      </c>
      <c r="J11" s="403">
        <v>43235.894444444442</v>
      </c>
      <c r="K11">
        <v>1.1838</v>
      </c>
      <c r="L11">
        <v>12.000000000001819</v>
      </c>
      <c r="M11">
        <v>18</v>
      </c>
      <c r="N11">
        <v>2.4</v>
      </c>
      <c r="O11" s="543">
        <v>4.0277777778101154E-2</v>
      </c>
    </row>
    <row r="12" spans="1:15">
      <c r="A12" s="542">
        <v>11</v>
      </c>
      <c r="B12" s="542" t="s">
        <v>97</v>
      </c>
      <c r="C12" s="542">
        <v>1</v>
      </c>
      <c r="D12">
        <v>0.01</v>
      </c>
      <c r="E12">
        <v>0.01</v>
      </c>
      <c r="F12" s="410">
        <v>43235.899305555555</v>
      </c>
      <c r="G12">
        <v>1.1841999999999999</v>
      </c>
      <c r="H12" s="410">
        <v>43235.899305555555</v>
      </c>
      <c r="I12">
        <v>1.1841999999999999</v>
      </c>
      <c r="J12" s="403">
        <v>43236.009027777778</v>
      </c>
      <c r="K12">
        <v>1.1830000000000001</v>
      </c>
      <c r="L12">
        <v>0</v>
      </c>
      <c r="M12">
        <v>12</v>
      </c>
      <c r="N12">
        <v>1.22</v>
      </c>
      <c r="O12" s="543">
        <v>0.10972222222335404</v>
      </c>
    </row>
    <row r="13" spans="1:15">
      <c r="A13" s="542">
        <v>12</v>
      </c>
      <c r="B13" s="542" t="s">
        <v>97</v>
      </c>
      <c r="C13" s="542">
        <v>2</v>
      </c>
      <c r="D13">
        <v>0.01</v>
      </c>
      <c r="E13">
        <v>0.02</v>
      </c>
      <c r="F13" s="410">
        <v>43236.095138888886</v>
      </c>
      <c r="G13">
        <v>1.1828000000000001</v>
      </c>
      <c r="H13" s="410">
        <v>43236.328472222223</v>
      </c>
      <c r="I13">
        <v>1.1840999999999999</v>
      </c>
      <c r="J13" s="403">
        <v>43236.470138888886</v>
      </c>
      <c r="K13">
        <v>1.1822999999999999</v>
      </c>
      <c r="L13">
        <v>13</v>
      </c>
      <c r="M13">
        <v>18.000000000001819</v>
      </c>
      <c r="N13">
        <v>2.2999999999999998</v>
      </c>
      <c r="O13" s="543">
        <v>0.375</v>
      </c>
    </row>
    <row r="14" spans="1:15">
      <c r="A14" s="542">
        <v>13</v>
      </c>
      <c r="B14" s="542" t="s">
        <v>97</v>
      </c>
      <c r="C14" s="542">
        <v>1</v>
      </c>
      <c r="D14">
        <v>0.01</v>
      </c>
      <c r="E14">
        <v>0.01</v>
      </c>
      <c r="F14" s="410">
        <v>43236.478472222225</v>
      </c>
      <c r="G14">
        <v>1.1812</v>
      </c>
      <c r="H14" s="410">
        <v>43236.478472222225</v>
      </c>
      <c r="I14">
        <v>1.1812</v>
      </c>
      <c r="J14" s="403">
        <v>43236.504861111112</v>
      </c>
      <c r="K14">
        <v>1.18</v>
      </c>
      <c r="L14">
        <v>0</v>
      </c>
      <c r="M14">
        <v>12</v>
      </c>
      <c r="N14">
        <v>1.2</v>
      </c>
      <c r="O14" s="543">
        <v>2.6388888887595385E-2</v>
      </c>
    </row>
    <row r="15" spans="1:15">
      <c r="A15" s="542">
        <v>14</v>
      </c>
      <c r="B15" s="542" t="s">
        <v>97</v>
      </c>
      <c r="C15" s="542">
        <v>1</v>
      </c>
      <c r="D15">
        <v>0.01</v>
      </c>
      <c r="E15">
        <v>0.01</v>
      </c>
      <c r="F15" s="410">
        <v>43236.513194444444</v>
      </c>
      <c r="G15">
        <v>1.1803999999999999</v>
      </c>
      <c r="H15" s="410">
        <v>43236.513194444444</v>
      </c>
      <c r="I15">
        <v>1.1803999999999999</v>
      </c>
      <c r="J15" s="403">
        <v>43236.521527777775</v>
      </c>
      <c r="K15">
        <v>1.1792</v>
      </c>
      <c r="L15">
        <v>0</v>
      </c>
      <c r="M15">
        <v>11.999999999998181</v>
      </c>
      <c r="N15">
        <v>1.2</v>
      </c>
      <c r="O15" s="543">
        <v>8.333333331393078E-3</v>
      </c>
    </row>
    <row r="16" spans="1:15">
      <c r="A16" s="542">
        <v>15</v>
      </c>
      <c r="B16" s="542" t="s">
        <v>97</v>
      </c>
      <c r="C16" s="542">
        <v>1</v>
      </c>
      <c r="D16">
        <v>0.01</v>
      </c>
      <c r="E16">
        <v>0.01</v>
      </c>
      <c r="F16" s="410">
        <v>43236.53402777778</v>
      </c>
      <c r="G16">
        <v>1.1787000000000001</v>
      </c>
      <c r="H16" s="410">
        <v>43236.53402777778</v>
      </c>
      <c r="I16">
        <v>1.1787000000000001</v>
      </c>
      <c r="J16" s="403">
        <v>43236.56527777778</v>
      </c>
      <c r="K16">
        <v>1.1775</v>
      </c>
      <c r="L16">
        <v>0</v>
      </c>
      <c r="M16">
        <v>12</v>
      </c>
      <c r="N16">
        <v>1.2</v>
      </c>
      <c r="O16" s="543">
        <v>3.125E-2</v>
      </c>
    </row>
    <row r="17" spans="1:15">
      <c r="A17" s="542">
        <v>16</v>
      </c>
      <c r="B17" s="542" t="s">
        <v>97</v>
      </c>
      <c r="C17" s="542">
        <v>2</v>
      </c>
      <c r="D17">
        <v>0.01</v>
      </c>
      <c r="E17">
        <v>0.02</v>
      </c>
      <c r="F17" s="410">
        <v>43236.572222222225</v>
      </c>
      <c r="G17">
        <v>1.1773</v>
      </c>
      <c r="H17" s="410">
        <v>43236.582638888889</v>
      </c>
      <c r="I17">
        <v>1.1785000000000001</v>
      </c>
      <c r="J17" s="403">
        <v>43236.620138888888</v>
      </c>
      <c r="K17">
        <v>1.1767000000000001</v>
      </c>
      <c r="L17">
        <v>12.000000000001819</v>
      </c>
      <c r="M17">
        <v>18.000000000001819</v>
      </c>
      <c r="N17">
        <v>2.4</v>
      </c>
      <c r="O17" s="543">
        <v>4.7916666662786156E-2</v>
      </c>
    </row>
    <row r="18" spans="1:15">
      <c r="A18" s="542">
        <v>17</v>
      </c>
      <c r="B18" s="542" t="s">
        <v>97</v>
      </c>
      <c r="C18" s="542">
        <v>4</v>
      </c>
      <c r="D18">
        <v>0.02</v>
      </c>
      <c r="E18">
        <v>0.05</v>
      </c>
      <c r="F18" s="410">
        <v>43236.631249999999</v>
      </c>
      <c r="G18">
        <v>1.1778</v>
      </c>
      <c r="H18" s="410">
        <v>43236.670138888891</v>
      </c>
      <c r="I18">
        <v>1.1818</v>
      </c>
      <c r="J18" s="403">
        <v>43236.706944444442</v>
      </c>
      <c r="K18">
        <v>1.1788000000000001</v>
      </c>
      <c r="L18">
        <v>40</v>
      </c>
      <c r="M18">
        <v>30</v>
      </c>
      <c r="N18">
        <v>6.8</v>
      </c>
      <c r="O18" s="543">
        <v>7.5694444443797693E-2</v>
      </c>
    </row>
    <row r="19" spans="1:15">
      <c r="A19" s="542">
        <v>18</v>
      </c>
      <c r="B19" s="542" t="s">
        <v>97</v>
      </c>
      <c r="C19" s="542">
        <v>4</v>
      </c>
      <c r="D19">
        <v>0.02</v>
      </c>
      <c r="E19">
        <v>0.05</v>
      </c>
      <c r="F19" s="410">
        <v>43236.729166666664</v>
      </c>
      <c r="G19">
        <v>1.1783999999999999</v>
      </c>
      <c r="H19" s="410">
        <v>43237.174305555556</v>
      </c>
      <c r="I19">
        <v>1.1826000000000001</v>
      </c>
      <c r="J19" s="403">
        <v>43237.354861111111</v>
      </c>
      <c r="K19">
        <v>1.1795</v>
      </c>
      <c r="L19">
        <v>42.000000000003638</v>
      </c>
      <c r="M19">
        <v>31.000000000001819</v>
      </c>
      <c r="N19">
        <v>7.15</v>
      </c>
      <c r="O19" s="543">
        <v>0.62569444444670808</v>
      </c>
    </row>
    <row r="20" spans="1:15">
      <c r="A20" s="542">
        <v>19</v>
      </c>
      <c r="B20" s="542" t="s">
        <v>97</v>
      </c>
      <c r="C20" s="542">
        <v>2</v>
      </c>
      <c r="D20">
        <v>0.01</v>
      </c>
      <c r="E20">
        <v>0.02</v>
      </c>
      <c r="F20" s="410">
        <v>43237.35833333333</v>
      </c>
      <c r="G20">
        <v>1.1800999999999999</v>
      </c>
      <c r="H20" s="410">
        <v>43237.40347222222</v>
      </c>
      <c r="I20">
        <v>1.1819999999999999</v>
      </c>
      <c r="J20" s="403">
        <v>43237.488194444442</v>
      </c>
      <c r="K20">
        <v>1.1798999999999999</v>
      </c>
      <c r="L20">
        <v>19</v>
      </c>
      <c r="M20">
        <v>21</v>
      </c>
      <c r="N20">
        <v>2.3000000000000003</v>
      </c>
      <c r="O20" s="543">
        <v>0.12986111111240461</v>
      </c>
    </row>
    <row r="21" spans="1:15">
      <c r="A21" s="542">
        <v>20</v>
      </c>
      <c r="B21" s="542" t="s">
        <v>97</v>
      </c>
      <c r="C21" s="542">
        <v>1</v>
      </c>
      <c r="D21">
        <v>0.01</v>
      </c>
      <c r="E21">
        <v>0.01</v>
      </c>
      <c r="F21" s="410">
        <v>43237.506249999999</v>
      </c>
      <c r="G21">
        <v>1.1806000000000001</v>
      </c>
      <c r="H21" s="410">
        <v>43237.506249999999</v>
      </c>
      <c r="I21">
        <v>1.1806000000000001</v>
      </c>
      <c r="J21" s="403">
        <v>43237.512499999997</v>
      </c>
      <c r="K21">
        <v>1.1794</v>
      </c>
      <c r="L21">
        <v>0</v>
      </c>
      <c r="M21">
        <v>12.000000000001819</v>
      </c>
      <c r="N21">
        <v>1.2</v>
      </c>
      <c r="O21" s="543">
        <v>6.2499999985448085E-3</v>
      </c>
    </row>
    <row r="22" spans="1:15">
      <c r="A22" s="542">
        <v>21</v>
      </c>
      <c r="B22" s="542" t="s">
        <v>97</v>
      </c>
      <c r="C22" s="542">
        <v>3</v>
      </c>
      <c r="D22">
        <v>0.01</v>
      </c>
      <c r="E22">
        <v>0.03</v>
      </c>
      <c r="F22" s="410">
        <v>43237.533333333333</v>
      </c>
      <c r="G22">
        <v>1.1783999999999999</v>
      </c>
      <c r="H22" s="410">
        <v>43237.601388888892</v>
      </c>
      <c r="I22">
        <v>1.1809000000000001</v>
      </c>
      <c r="J22" s="403">
        <v>43238.486111111109</v>
      </c>
      <c r="K22">
        <v>1.1783999999999999</v>
      </c>
      <c r="L22">
        <v>25.000000000001819</v>
      </c>
      <c r="M22">
        <v>25.000000000001819</v>
      </c>
      <c r="N22">
        <v>3.76</v>
      </c>
      <c r="O22" s="543">
        <v>0.95277777777664596</v>
      </c>
    </row>
    <row r="23" spans="1:15">
      <c r="A23" s="542">
        <v>22</v>
      </c>
      <c r="B23" s="542" t="s">
        <v>97</v>
      </c>
      <c r="C23" s="542">
        <v>1</v>
      </c>
      <c r="D23">
        <v>0.01</v>
      </c>
      <c r="E23">
        <v>0.01</v>
      </c>
      <c r="F23" s="410">
        <v>43238.564583333333</v>
      </c>
      <c r="G23">
        <v>1.1778999999999999</v>
      </c>
      <c r="H23" s="410">
        <v>43238.564583333333</v>
      </c>
      <c r="I23">
        <v>1.1778999999999999</v>
      </c>
      <c r="J23" s="403">
        <v>43238.617361111108</v>
      </c>
      <c r="K23">
        <v>1.1767000000000001</v>
      </c>
      <c r="L23">
        <v>0</v>
      </c>
      <c r="M23">
        <v>12</v>
      </c>
      <c r="N23">
        <v>1.2</v>
      </c>
      <c r="O23" s="543">
        <v>5.2777777775190771E-2</v>
      </c>
    </row>
    <row r="24" spans="1:15">
      <c r="A24" s="542">
        <v>23</v>
      </c>
      <c r="B24" s="542" t="s">
        <v>97</v>
      </c>
      <c r="C24" s="542">
        <v>1</v>
      </c>
      <c r="D24">
        <v>0.01</v>
      </c>
      <c r="E24">
        <v>0.01</v>
      </c>
      <c r="F24" s="410">
        <v>43238.621527777781</v>
      </c>
      <c r="G24">
        <v>1.1763999999999999</v>
      </c>
      <c r="H24" s="410">
        <v>43238.621527777781</v>
      </c>
      <c r="I24">
        <v>1.1763999999999999</v>
      </c>
      <c r="J24" s="403">
        <v>43238.672222222223</v>
      </c>
      <c r="K24">
        <v>1.1752</v>
      </c>
      <c r="L24">
        <v>0</v>
      </c>
      <c r="M24">
        <v>11.999999999998181</v>
      </c>
      <c r="N24">
        <v>1.2</v>
      </c>
      <c r="O24" s="543">
        <v>5.0694444442342501E-2</v>
      </c>
    </row>
    <row r="25" spans="1:15">
      <c r="A25" s="542">
        <v>24</v>
      </c>
      <c r="B25" s="542" t="s">
        <v>97</v>
      </c>
      <c r="C25" s="542">
        <v>3</v>
      </c>
      <c r="D25">
        <v>0.01</v>
      </c>
      <c r="E25">
        <v>0.03</v>
      </c>
      <c r="F25" s="410">
        <v>43238.675000000003</v>
      </c>
      <c r="G25">
        <v>1.1754</v>
      </c>
      <c r="H25" s="410">
        <v>43238.755555555559</v>
      </c>
      <c r="I25">
        <v>1.1779999999999999</v>
      </c>
      <c r="J25" s="403">
        <v>43241.11041666667</v>
      </c>
      <c r="K25">
        <v>1.1754</v>
      </c>
      <c r="L25">
        <v>26</v>
      </c>
      <c r="M25">
        <v>26</v>
      </c>
      <c r="N25">
        <v>3.8600000000000003</v>
      </c>
      <c r="O25" s="543">
        <v>0.43541666666715173</v>
      </c>
    </row>
    <row r="26" spans="1:15">
      <c r="A26" s="542">
        <v>25</v>
      </c>
      <c r="B26" s="542" t="s">
        <v>97</v>
      </c>
      <c r="C26" s="542">
        <v>7</v>
      </c>
      <c r="D26">
        <v>0.06</v>
      </c>
      <c r="E26">
        <v>0.18</v>
      </c>
      <c r="F26" s="410">
        <v>43241.386111111111</v>
      </c>
      <c r="G26">
        <v>1.1726000000000001</v>
      </c>
      <c r="H26" s="410">
        <v>43242.416666666664</v>
      </c>
      <c r="I26">
        <v>1.1821999999999999</v>
      </c>
      <c r="J26" s="403">
        <v>43242.635416666664</v>
      </c>
      <c r="K26">
        <v>1.1775</v>
      </c>
      <c r="L26">
        <v>96</v>
      </c>
      <c r="M26">
        <v>47</v>
      </c>
      <c r="N26">
        <v>30.54</v>
      </c>
      <c r="O26" s="543">
        <v>1.2493055555532919</v>
      </c>
    </row>
    <row r="27" spans="1:15">
      <c r="A27" s="542">
        <v>26</v>
      </c>
      <c r="B27" s="542" t="s">
        <v>96</v>
      </c>
      <c r="C27" s="542">
        <v>1</v>
      </c>
      <c r="D27">
        <v>0.01</v>
      </c>
      <c r="E27">
        <v>0.01</v>
      </c>
      <c r="F27" s="410">
        <v>43242.445833333331</v>
      </c>
      <c r="G27">
        <v>1.1808000000000001</v>
      </c>
      <c r="H27" s="410">
        <v>43242.445833333331</v>
      </c>
      <c r="I27">
        <v>1.1808000000000001</v>
      </c>
      <c r="J27" s="403">
        <v>43242.492361111108</v>
      </c>
      <c r="K27">
        <v>1.1819999999999999</v>
      </c>
      <c r="L27">
        <v>0</v>
      </c>
      <c r="M27">
        <v>12</v>
      </c>
      <c r="N27">
        <v>1.2</v>
      </c>
      <c r="O27" s="543">
        <v>4.6527777776645962E-2</v>
      </c>
    </row>
    <row r="28" spans="1:15">
      <c r="A28" s="542">
        <v>27</v>
      </c>
      <c r="B28" s="542" t="s">
        <v>96</v>
      </c>
      <c r="C28" s="542">
        <v>1</v>
      </c>
      <c r="D28">
        <v>0.01</v>
      </c>
      <c r="E28">
        <v>0.01</v>
      </c>
      <c r="F28" s="410">
        <v>43242.558333333334</v>
      </c>
      <c r="G28">
        <v>1.1809000000000001</v>
      </c>
      <c r="H28" s="410">
        <v>43242.558333333334</v>
      </c>
      <c r="I28">
        <v>1.1809000000000001</v>
      </c>
      <c r="J28" s="403">
        <v>43242.571527777778</v>
      </c>
      <c r="K28">
        <v>1.1820999999999999</v>
      </c>
      <c r="L28">
        <v>0</v>
      </c>
      <c r="M28">
        <v>12</v>
      </c>
      <c r="N28">
        <v>1.2</v>
      </c>
      <c r="O28" s="543">
        <v>1.3194444443797693E-2</v>
      </c>
    </row>
    <row r="29" spans="1:15">
      <c r="A29" s="542">
        <v>28</v>
      </c>
      <c r="B29" s="542" t="s">
        <v>96</v>
      </c>
      <c r="C29" s="542">
        <v>12</v>
      </c>
      <c r="D29">
        <v>0.52</v>
      </c>
      <c r="E29">
        <v>1.4400000000000002</v>
      </c>
      <c r="F29" s="410">
        <v>43242.578472222223</v>
      </c>
      <c r="G29">
        <v>1.1812</v>
      </c>
      <c r="H29" s="410">
        <v>43249.439583333333</v>
      </c>
      <c r="I29">
        <v>1.1539999999999999</v>
      </c>
      <c r="J29" s="403">
        <v>43250.547222222223</v>
      </c>
      <c r="K29">
        <v>1.1634</v>
      </c>
      <c r="L29">
        <v>272</v>
      </c>
      <c r="M29">
        <v>94</v>
      </c>
      <c r="N29">
        <v>282.28000000000009</v>
      </c>
      <c r="O29" s="543">
        <v>5.96875</v>
      </c>
    </row>
    <row r="30" spans="1:15">
      <c r="A30" s="542">
        <v>29</v>
      </c>
      <c r="B30" s="542" t="s">
        <v>97</v>
      </c>
      <c r="C30" s="542">
        <v>1</v>
      </c>
      <c r="D30">
        <v>0.01</v>
      </c>
      <c r="E30">
        <v>0.01</v>
      </c>
      <c r="F30" s="410">
        <v>43242.662499999999</v>
      </c>
      <c r="G30">
        <v>1.1788000000000001</v>
      </c>
      <c r="H30" s="410">
        <v>43242.662499999999</v>
      </c>
      <c r="I30">
        <v>1.1788000000000001</v>
      </c>
      <c r="J30" s="403">
        <v>43242.673611111109</v>
      </c>
      <c r="K30">
        <v>1.1776</v>
      </c>
      <c r="L30">
        <v>0</v>
      </c>
      <c r="M30">
        <v>12</v>
      </c>
      <c r="N30">
        <v>1.2</v>
      </c>
      <c r="O30" s="543">
        <v>1.1111111110949423E-2</v>
      </c>
    </row>
    <row r="31" spans="1:15">
      <c r="A31" s="542">
        <v>30</v>
      </c>
      <c r="B31" s="542" t="s">
        <v>97</v>
      </c>
      <c r="C31" s="542">
        <v>1</v>
      </c>
      <c r="D31">
        <v>0.01</v>
      </c>
      <c r="E31">
        <v>0.01</v>
      </c>
      <c r="F31" s="410">
        <v>43242.682638888888</v>
      </c>
      <c r="G31">
        <v>1.1782999999999999</v>
      </c>
      <c r="H31" s="410">
        <v>43242.682638888888</v>
      </c>
      <c r="I31">
        <v>1.1782999999999999</v>
      </c>
      <c r="J31" s="403">
        <v>43242.706250000003</v>
      </c>
      <c r="K31">
        <v>1.1771</v>
      </c>
      <c r="L31">
        <v>0</v>
      </c>
      <c r="M31">
        <v>11.999999999998181</v>
      </c>
      <c r="N31">
        <v>1.2</v>
      </c>
      <c r="O31" s="543">
        <v>2.3611111115314998E-2</v>
      </c>
    </row>
    <row r="32" spans="1:15">
      <c r="A32" s="542">
        <v>31</v>
      </c>
      <c r="B32" s="542" t="s">
        <v>97</v>
      </c>
      <c r="C32" s="542">
        <v>2</v>
      </c>
      <c r="D32">
        <v>0.01</v>
      </c>
      <c r="E32">
        <v>0.02</v>
      </c>
      <c r="F32" s="410">
        <v>43242.711805555555</v>
      </c>
      <c r="G32">
        <v>1.1777</v>
      </c>
      <c r="H32" s="410">
        <v>43243.077777777777</v>
      </c>
      <c r="I32">
        <v>1.1789000000000001</v>
      </c>
      <c r="J32" s="403">
        <v>43243.152083333334</v>
      </c>
      <c r="K32">
        <v>1.1771</v>
      </c>
      <c r="L32">
        <v>12</v>
      </c>
      <c r="M32">
        <v>18</v>
      </c>
      <c r="N32">
        <v>2.42</v>
      </c>
      <c r="O32" s="543">
        <v>0.44027777777955635</v>
      </c>
    </row>
    <row r="33" spans="1:15">
      <c r="A33" s="542">
        <v>32</v>
      </c>
      <c r="B33" s="542" t="s">
        <v>97</v>
      </c>
      <c r="C33" s="542">
        <v>1</v>
      </c>
      <c r="D33">
        <v>0.01</v>
      </c>
      <c r="E33">
        <v>0.01</v>
      </c>
      <c r="F33" s="410">
        <v>43243.338194444441</v>
      </c>
      <c r="G33">
        <v>1.1761999999999999</v>
      </c>
      <c r="H33" s="410">
        <v>43243.338194444441</v>
      </c>
      <c r="I33">
        <v>1.1761999999999999</v>
      </c>
      <c r="J33" s="403">
        <v>43243.375694444447</v>
      </c>
      <c r="K33">
        <v>1.175</v>
      </c>
      <c r="L33">
        <v>0</v>
      </c>
      <c r="M33">
        <v>12</v>
      </c>
      <c r="N33">
        <v>1.2</v>
      </c>
      <c r="O33" s="543">
        <v>3.7500000005820766E-2</v>
      </c>
    </row>
    <row r="34" spans="1:15">
      <c r="A34" s="542">
        <v>33</v>
      </c>
      <c r="B34" s="542" t="s">
        <v>97</v>
      </c>
      <c r="C34" s="542">
        <v>2</v>
      </c>
      <c r="D34">
        <v>0.01</v>
      </c>
      <c r="E34">
        <v>0.02</v>
      </c>
      <c r="F34" s="410">
        <v>43243.383333333331</v>
      </c>
      <c r="G34">
        <v>1.1739999999999999</v>
      </c>
      <c r="H34" s="410">
        <v>43243.394444444442</v>
      </c>
      <c r="I34">
        <v>1.1752</v>
      </c>
      <c r="J34" s="403">
        <v>43243.395833333336</v>
      </c>
      <c r="K34">
        <v>1.1734</v>
      </c>
      <c r="L34">
        <v>12</v>
      </c>
      <c r="M34">
        <v>18</v>
      </c>
      <c r="N34">
        <v>2.4</v>
      </c>
      <c r="O34" s="543">
        <v>1.2500000004365575E-2</v>
      </c>
    </row>
    <row r="35" spans="1:15">
      <c r="A35" s="542">
        <v>34</v>
      </c>
      <c r="B35" s="542" t="s">
        <v>97</v>
      </c>
      <c r="C35" s="542">
        <v>3</v>
      </c>
      <c r="D35">
        <v>0.01</v>
      </c>
      <c r="E35">
        <v>0.03</v>
      </c>
      <c r="F35" s="410">
        <v>43243.423611111109</v>
      </c>
      <c r="G35">
        <v>1.1707000000000001</v>
      </c>
      <c r="H35" s="410">
        <v>43243.463194444441</v>
      </c>
      <c r="I35">
        <v>1.1733</v>
      </c>
      <c r="J35" s="403">
        <v>43243.549305555556</v>
      </c>
      <c r="K35">
        <v>1.1707000000000001</v>
      </c>
      <c r="L35">
        <v>26</v>
      </c>
      <c r="M35">
        <v>26</v>
      </c>
      <c r="N35">
        <v>3.9000000000000004</v>
      </c>
      <c r="O35" s="543">
        <v>0.12569444444670808</v>
      </c>
    </row>
    <row r="36" spans="1:15">
      <c r="A36" s="542">
        <v>35</v>
      </c>
      <c r="B36" s="542" t="s">
        <v>97</v>
      </c>
      <c r="C36" s="542">
        <v>1</v>
      </c>
      <c r="D36">
        <v>0.01</v>
      </c>
      <c r="E36">
        <v>0.01</v>
      </c>
      <c r="F36" s="410">
        <v>43243.557638888888</v>
      </c>
      <c r="G36">
        <v>1.1708000000000001</v>
      </c>
      <c r="H36" s="410">
        <v>43243.557638888888</v>
      </c>
      <c r="I36">
        <v>1.1708000000000001</v>
      </c>
      <c r="J36" s="403">
        <v>43243.570833333331</v>
      </c>
      <c r="K36">
        <v>1.1696</v>
      </c>
      <c r="L36">
        <v>0</v>
      </c>
      <c r="M36">
        <v>12</v>
      </c>
      <c r="N36">
        <v>1.2</v>
      </c>
      <c r="O36" s="543">
        <v>1.3194444443797693E-2</v>
      </c>
    </row>
    <row r="37" spans="1:15">
      <c r="A37" s="542">
        <v>36</v>
      </c>
      <c r="B37" s="542" t="s">
        <v>97</v>
      </c>
      <c r="C37" s="542">
        <v>2</v>
      </c>
      <c r="D37">
        <v>0.01</v>
      </c>
      <c r="E37">
        <v>0.02</v>
      </c>
      <c r="F37" s="410">
        <v>43243.57916666667</v>
      </c>
      <c r="G37">
        <v>1.1698</v>
      </c>
      <c r="H37" s="410">
        <v>43243.611111111109</v>
      </c>
      <c r="I37">
        <v>1.171</v>
      </c>
      <c r="J37" s="403">
        <v>43243.625694444447</v>
      </c>
      <c r="K37">
        <v>1.1692</v>
      </c>
      <c r="L37">
        <v>12</v>
      </c>
      <c r="M37">
        <v>18</v>
      </c>
      <c r="N37">
        <v>2.4</v>
      </c>
      <c r="O37" s="543">
        <v>4.6527777776645962E-2</v>
      </c>
    </row>
    <row r="38" spans="1:15">
      <c r="A38" s="542">
        <v>37</v>
      </c>
      <c r="B38" s="542" t="s">
        <v>97</v>
      </c>
      <c r="C38" s="542">
        <v>2</v>
      </c>
      <c r="D38">
        <v>0.01</v>
      </c>
      <c r="E38">
        <v>0.02</v>
      </c>
      <c r="F38" s="410">
        <v>43243.630555555559</v>
      </c>
      <c r="G38">
        <v>1.1693</v>
      </c>
      <c r="H38" s="410">
        <v>43243.638194444444</v>
      </c>
      <c r="I38">
        <v>1.1707000000000001</v>
      </c>
      <c r="J38" s="403">
        <v>43243.797222222223</v>
      </c>
      <c r="K38">
        <v>1.1688000000000001</v>
      </c>
      <c r="L38">
        <v>14</v>
      </c>
      <c r="M38">
        <v>19</v>
      </c>
      <c r="N38">
        <v>2.4</v>
      </c>
      <c r="O38" s="543">
        <v>0.16666666666424135</v>
      </c>
    </row>
    <row r="39" spans="1:15">
      <c r="A39" s="542">
        <v>38</v>
      </c>
      <c r="B39" s="542" t="s">
        <v>97</v>
      </c>
      <c r="C39" s="542">
        <v>4</v>
      </c>
      <c r="D39">
        <v>0.02</v>
      </c>
      <c r="E39">
        <v>0.05</v>
      </c>
      <c r="F39" s="410">
        <v>43243.813194444447</v>
      </c>
      <c r="G39">
        <v>1.1682999999999999</v>
      </c>
      <c r="H39" s="410">
        <v>43244.434027777781</v>
      </c>
      <c r="I39">
        <v>1.1735</v>
      </c>
      <c r="J39" s="403">
        <v>43245.334027777775</v>
      </c>
      <c r="K39">
        <v>1.1701999999999999</v>
      </c>
      <c r="L39">
        <v>52.000000000001819</v>
      </c>
      <c r="M39">
        <v>33.000000000001819</v>
      </c>
      <c r="N39">
        <v>6.89</v>
      </c>
      <c r="O39" s="543">
        <v>1.5208333333284827</v>
      </c>
    </row>
    <row r="40" spans="1:15">
      <c r="A40" s="542">
        <v>39</v>
      </c>
      <c r="B40" s="542" t="s">
        <v>97</v>
      </c>
      <c r="C40" s="542">
        <v>1</v>
      </c>
      <c r="D40">
        <v>0.01</v>
      </c>
      <c r="E40">
        <v>0.01</v>
      </c>
      <c r="F40" s="410">
        <v>43245.34652777778</v>
      </c>
      <c r="G40">
        <v>1.1706000000000001</v>
      </c>
      <c r="H40" s="410">
        <v>43245.34652777778</v>
      </c>
      <c r="I40">
        <v>1.1706000000000001</v>
      </c>
      <c r="J40" s="403">
        <v>43245.379861111112</v>
      </c>
      <c r="K40">
        <v>1.1694</v>
      </c>
      <c r="L40">
        <v>0</v>
      </c>
      <c r="M40">
        <v>12</v>
      </c>
      <c r="N40">
        <v>1.2</v>
      </c>
      <c r="O40" s="543">
        <v>3.3333333332848269E-2</v>
      </c>
    </row>
    <row r="41" spans="1:15">
      <c r="A41" s="542">
        <v>40</v>
      </c>
      <c r="B41" s="542" t="s">
        <v>97</v>
      </c>
      <c r="C41" s="542">
        <v>3</v>
      </c>
      <c r="D41">
        <v>0.01</v>
      </c>
      <c r="E41">
        <v>0.03</v>
      </c>
      <c r="F41" s="410">
        <v>43245.40347222222</v>
      </c>
      <c r="G41">
        <v>1.1693</v>
      </c>
      <c r="H41" s="410">
        <v>43245.451388888891</v>
      </c>
      <c r="I41">
        <v>1.1718999999999999</v>
      </c>
      <c r="J41" s="403">
        <v>43245.572916666664</v>
      </c>
      <c r="K41">
        <v>1.1693</v>
      </c>
      <c r="L41">
        <v>26</v>
      </c>
      <c r="M41">
        <v>26</v>
      </c>
      <c r="N41">
        <v>3.8</v>
      </c>
      <c r="O41" s="543">
        <v>0.16944444444379769</v>
      </c>
    </row>
    <row r="42" spans="1:15">
      <c r="A42" s="542">
        <v>41</v>
      </c>
      <c r="B42" s="542" t="s">
        <v>97</v>
      </c>
      <c r="C42" s="542">
        <v>1</v>
      </c>
      <c r="D42">
        <v>0.01</v>
      </c>
      <c r="E42">
        <v>0.01</v>
      </c>
      <c r="F42" s="410">
        <v>43245.587500000001</v>
      </c>
      <c r="G42">
        <v>1.167</v>
      </c>
      <c r="H42" s="410">
        <v>43245.587500000001</v>
      </c>
      <c r="I42">
        <v>1.167</v>
      </c>
      <c r="J42" s="403">
        <v>43245.637499999997</v>
      </c>
      <c r="K42">
        <v>1.1657999999999999</v>
      </c>
      <c r="L42">
        <v>0</v>
      </c>
      <c r="M42">
        <v>12</v>
      </c>
      <c r="N42">
        <v>1.2</v>
      </c>
      <c r="O42" s="543">
        <v>4.9999999995634425E-2</v>
      </c>
    </row>
    <row r="43" spans="1:15">
      <c r="A43" s="542">
        <v>42</v>
      </c>
      <c r="B43" s="542" t="s">
        <v>97</v>
      </c>
      <c r="C43" s="542">
        <v>2</v>
      </c>
      <c r="D43">
        <v>0.01</v>
      </c>
      <c r="E43">
        <v>0.02</v>
      </c>
      <c r="F43" s="410">
        <v>43245.648611111108</v>
      </c>
      <c r="G43">
        <v>1.1657999999999999</v>
      </c>
      <c r="H43" s="410">
        <v>43245.794444444444</v>
      </c>
      <c r="I43">
        <v>1.167</v>
      </c>
      <c r="J43" s="403">
        <v>43245.947222222225</v>
      </c>
      <c r="K43">
        <v>1.1652</v>
      </c>
      <c r="L43">
        <v>12</v>
      </c>
      <c r="M43">
        <v>18</v>
      </c>
      <c r="N43">
        <v>2.4</v>
      </c>
      <c r="O43" s="543">
        <v>0.29861111111677019</v>
      </c>
    </row>
    <row r="44" spans="1:15">
      <c r="A44" s="542">
        <v>43</v>
      </c>
      <c r="B44" s="542" t="s">
        <v>97</v>
      </c>
      <c r="C44" s="542">
        <v>5</v>
      </c>
      <c r="D44">
        <v>0.04</v>
      </c>
      <c r="E44">
        <v>0.11000000000000001</v>
      </c>
      <c r="F44" s="410">
        <v>43245.955555555556</v>
      </c>
      <c r="G44">
        <v>1.165</v>
      </c>
      <c r="H44" s="410">
        <v>43248.326388888891</v>
      </c>
      <c r="I44">
        <v>1.1727000000000001</v>
      </c>
      <c r="J44" s="403">
        <v>43248.406944444447</v>
      </c>
      <c r="K44">
        <v>1.169</v>
      </c>
      <c r="L44">
        <v>77</v>
      </c>
      <c r="M44">
        <v>37</v>
      </c>
      <c r="N44">
        <v>17.52</v>
      </c>
      <c r="O44" s="543">
        <v>0.45138888889050577</v>
      </c>
    </row>
    <row r="45" spans="1:15">
      <c r="A45" s="542">
        <v>44</v>
      </c>
      <c r="B45" s="542" t="s">
        <v>97</v>
      </c>
      <c r="C45" s="542">
        <v>1</v>
      </c>
      <c r="D45">
        <v>0.01</v>
      </c>
      <c r="E45">
        <v>0.01</v>
      </c>
      <c r="F45" s="410">
        <v>43248.478472222225</v>
      </c>
      <c r="G45">
        <v>1.1671</v>
      </c>
      <c r="H45" s="410">
        <v>43248.478472222225</v>
      </c>
      <c r="I45">
        <v>1.1671</v>
      </c>
      <c r="J45" s="403">
        <v>43248.501388888886</v>
      </c>
      <c r="K45">
        <v>1.1658999999999999</v>
      </c>
      <c r="L45">
        <v>0</v>
      </c>
      <c r="M45">
        <v>12</v>
      </c>
      <c r="N45">
        <v>1.2</v>
      </c>
      <c r="O45" s="543">
        <v>2.2916666661330964E-2</v>
      </c>
    </row>
    <row r="46" spans="1:15">
      <c r="A46" s="542">
        <v>45</v>
      </c>
      <c r="B46" s="542" t="s">
        <v>97</v>
      </c>
      <c r="C46" s="542">
        <v>1</v>
      </c>
      <c r="D46">
        <v>0.01</v>
      </c>
      <c r="E46">
        <v>0.01</v>
      </c>
      <c r="F46" s="410">
        <v>43248.506249999999</v>
      </c>
      <c r="G46">
        <v>1.1649</v>
      </c>
      <c r="H46" s="410">
        <v>43248.506249999999</v>
      </c>
      <c r="I46">
        <v>1.1649</v>
      </c>
      <c r="J46" s="403">
        <v>43248.561805555553</v>
      </c>
      <c r="K46">
        <v>1.1637</v>
      </c>
      <c r="L46">
        <v>0</v>
      </c>
      <c r="M46">
        <v>12</v>
      </c>
      <c r="N46">
        <v>1.2</v>
      </c>
      <c r="O46" s="543">
        <v>5.5555555554747116E-2</v>
      </c>
    </row>
    <row r="47" spans="1:15">
      <c r="A47" s="542">
        <v>46</v>
      </c>
      <c r="B47" s="542" t="s">
        <v>97</v>
      </c>
      <c r="C47" s="542">
        <v>2</v>
      </c>
      <c r="D47">
        <v>0.01</v>
      </c>
      <c r="E47">
        <v>0.02</v>
      </c>
      <c r="F47" s="410">
        <v>43248.681250000001</v>
      </c>
      <c r="G47">
        <v>1.1623000000000001</v>
      </c>
      <c r="H47" s="410">
        <v>43249.335416666669</v>
      </c>
      <c r="I47">
        <v>1.1636</v>
      </c>
      <c r="J47" s="403">
        <v>43249.34652777778</v>
      </c>
      <c r="K47">
        <v>1.1617999999999999</v>
      </c>
      <c r="L47">
        <v>12.999999999998181</v>
      </c>
      <c r="M47">
        <v>18</v>
      </c>
      <c r="N47">
        <v>2.3200000000000003</v>
      </c>
      <c r="O47" s="543">
        <v>0.66527777777810115</v>
      </c>
    </row>
    <row r="48" spans="1:15">
      <c r="A48" s="542">
        <v>47</v>
      </c>
      <c r="B48" s="542" t="s">
        <v>97</v>
      </c>
      <c r="C48" s="542">
        <v>1</v>
      </c>
      <c r="D48">
        <v>0.01</v>
      </c>
      <c r="E48">
        <v>0.01</v>
      </c>
      <c r="F48" s="410">
        <v>43249.365972222222</v>
      </c>
      <c r="G48">
        <v>1.1592</v>
      </c>
      <c r="H48" s="410">
        <v>43249.365972222222</v>
      </c>
      <c r="I48">
        <v>1.1592</v>
      </c>
      <c r="J48" s="403">
        <v>43249.4</v>
      </c>
      <c r="K48">
        <v>1.1579999999999999</v>
      </c>
      <c r="L48">
        <v>0</v>
      </c>
      <c r="M48">
        <v>12</v>
      </c>
      <c r="N48">
        <v>1.2</v>
      </c>
      <c r="O48" s="543">
        <v>3.4027777779556345E-2</v>
      </c>
    </row>
    <row r="49" spans="1:15">
      <c r="A49" s="542">
        <v>48</v>
      </c>
      <c r="B49" s="542" t="s">
        <v>97</v>
      </c>
      <c r="C49" s="542">
        <v>1</v>
      </c>
      <c r="D49">
        <v>0.01</v>
      </c>
      <c r="E49">
        <v>0.01</v>
      </c>
      <c r="F49" s="410">
        <v>43249.447222222225</v>
      </c>
      <c r="G49">
        <v>1.1541999999999999</v>
      </c>
      <c r="H49" s="410">
        <v>43249.447222222225</v>
      </c>
      <c r="I49">
        <v>1.1541999999999999</v>
      </c>
      <c r="J49" s="403">
        <v>43249.479166666664</v>
      </c>
      <c r="K49">
        <v>1.153</v>
      </c>
      <c r="L49">
        <v>0</v>
      </c>
      <c r="M49">
        <v>11.999999999998181</v>
      </c>
      <c r="N49">
        <v>1.2</v>
      </c>
      <c r="O49" s="543">
        <v>3.1944444439432118E-2</v>
      </c>
    </row>
    <row r="50" spans="1:15">
      <c r="A50" s="542">
        <v>49</v>
      </c>
      <c r="B50" s="542" t="s">
        <v>97</v>
      </c>
      <c r="C50" s="542">
        <v>5</v>
      </c>
      <c r="D50">
        <v>0.03</v>
      </c>
      <c r="E50">
        <v>0.08</v>
      </c>
      <c r="F50" s="410">
        <v>43249.493055555555</v>
      </c>
      <c r="G50">
        <v>1.1516999999999999</v>
      </c>
      <c r="H50" s="410">
        <v>43249.618750000001</v>
      </c>
      <c r="I50">
        <v>1.1573</v>
      </c>
      <c r="J50" s="403">
        <v>43249.801388888889</v>
      </c>
      <c r="K50">
        <v>1.1537999999999999</v>
      </c>
      <c r="L50">
        <v>56</v>
      </c>
      <c r="M50">
        <v>35</v>
      </c>
      <c r="N50">
        <v>12.1</v>
      </c>
      <c r="O50" s="543">
        <v>0.30833333333430346</v>
      </c>
    </row>
    <row r="51" spans="1:15">
      <c r="A51" s="542">
        <v>50</v>
      </c>
      <c r="B51" s="542" t="s">
        <v>97</v>
      </c>
      <c r="C51" s="542">
        <v>3</v>
      </c>
      <c r="D51">
        <v>0.01</v>
      </c>
      <c r="E51">
        <v>0.03</v>
      </c>
      <c r="F51" s="410">
        <v>43249.810416666667</v>
      </c>
      <c r="G51">
        <v>1.1521999999999999</v>
      </c>
      <c r="H51" s="410">
        <v>43250.01458333333</v>
      </c>
      <c r="I51">
        <v>1.1547000000000001</v>
      </c>
      <c r="J51" s="403">
        <v>43250.193749999999</v>
      </c>
      <c r="K51">
        <v>1.1520999999999999</v>
      </c>
      <c r="L51">
        <v>25.000000000001819</v>
      </c>
      <c r="M51">
        <v>26.000000000001819</v>
      </c>
      <c r="N51">
        <v>4.04</v>
      </c>
      <c r="O51" s="543">
        <v>0.38333333333139308</v>
      </c>
    </row>
    <row r="52" spans="1:15">
      <c r="A52" s="542">
        <v>51</v>
      </c>
      <c r="B52" s="542" t="s">
        <v>97</v>
      </c>
      <c r="C52" s="542">
        <v>10</v>
      </c>
      <c r="D52">
        <v>0.2</v>
      </c>
      <c r="E52">
        <v>0.60000000000000009</v>
      </c>
      <c r="F52" s="410">
        <v>43250.200694444444</v>
      </c>
      <c r="G52">
        <v>1.1521999999999999</v>
      </c>
      <c r="H52" s="410">
        <v>43251.402777777781</v>
      </c>
      <c r="I52">
        <v>1.1701999999999999</v>
      </c>
      <c r="J52" s="403">
        <v>43252.677083333336</v>
      </c>
      <c r="K52">
        <v>1.163</v>
      </c>
      <c r="L52">
        <v>180</v>
      </c>
      <c r="M52">
        <v>71.999999999998181</v>
      </c>
      <c r="N52">
        <v>121.22</v>
      </c>
      <c r="O52" s="543">
        <v>2.476388888891961</v>
      </c>
    </row>
    <row r="53" spans="1:15">
      <c r="A53" s="542">
        <v>52</v>
      </c>
      <c r="B53" s="542" t="s">
        <v>96</v>
      </c>
      <c r="C53" s="542">
        <v>1</v>
      </c>
      <c r="D53">
        <v>0.01</v>
      </c>
      <c r="E53">
        <v>0.01</v>
      </c>
      <c r="F53" s="410">
        <v>43250.554166666669</v>
      </c>
      <c r="G53">
        <v>1.1633</v>
      </c>
      <c r="H53" s="410">
        <v>43250.554166666669</v>
      </c>
      <c r="I53">
        <v>1.1633</v>
      </c>
      <c r="J53" s="403">
        <v>43250.587500000001</v>
      </c>
      <c r="K53">
        <v>1.1645000000000001</v>
      </c>
      <c r="L53">
        <v>0</v>
      </c>
      <c r="M53">
        <v>12</v>
      </c>
      <c r="N53">
        <v>1.2</v>
      </c>
      <c r="O53" s="543">
        <v>3.3333333332848269E-2</v>
      </c>
    </row>
    <row r="54" spans="1:15">
      <c r="A54" s="542">
        <v>53</v>
      </c>
      <c r="B54" s="542" t="s">
        <v>96</v>
      </c>
      <c r="C54" s="542">
        <v>4</v>
      </c>
      <c r="D54">
        <v>0.02</v>
      </c>
      <c r="E54">
        <v>0.05</v>
      </c>
      <c r="F54" s="410">
        <v>43250.592361111114</v>
      </c>
      <c r="G54">
        <v>1.1637999999999999</v>
      </c>
      <c r="H54" s="410">
        <v>43250.69027777778</v>
      </c>
      <c r="I54">
        <v>1.1597999999999999</v>
      </c>
      <c r="J54" s="403">
        <v>43250.725694444445</v>
      </c>
      <c r="K54">
        <v>1.1628000000000001</v>
      </c>
      <c r="L54">
        <v>40</v>
      </c>
      <c r="M54">
        <v>30</v>
      </c>
      <c r="N54">
        <v>6.9</v>
      </c>
      <c r="O54" s="543">
        <v>0.13333333333139308</v>
      </c>
    </row>
    <row r="55" spans="1:15">
      <c r="A55" s="542">
        <v>54</v>
      </c>
      <c r="B55" s="542" t="s">
        <v>96</v>
      </c>
      <c r="C55" s="542">
        <v>1</v>
      </c>
      <c r="D55">
        <v>0.01</v>
      </c>
      <c r="E55">
        <v>0.01</v>
      </c>
      <c r="F55" s="410">
        <v>43250.736805555556</v>
      </c>
      <c r="G55">
        <v>1.165</v>
      </c>
      <c r="H55" s="410">
        <v>43250.736805555556</v>
      </c>
      <c r="I55">
        <v>1.165</v>
      </c>
      <c r="J55" s="403">
        <v>43250.743055555555</v>
      </c>
      <c r="K55">
        <v>1.1661999999999999</v>
      </c>
      <c r="L55">
        <v>0</v>
      </c>
      <c r="M55">
        <v>11.999999999998181</v>
      </c>
      <c r="N55">
        <v>1.2</v>
      </c>
      <c r="O55" s="543">
        <v>6.2499999985448085E-3</v>
      </c>
    </row>
    <row r="56" spans="1:15">
      <c r="A56" s="542">
        <v>55</v>
      </c>
      <c r="B56" s="542" t="s">
        <v>96</v>
      </c>
      <c r="C56" s="542">
        <v>2</v>
      </c>
      <c r="D56">
        <v>0.01</v>
      </c>
      <c r="E56">
        <v>0.02</v>
      </c>
      <c r="F56" s="410">
        <v>43250.753472222219</v>
      </c>
      <c r="G56">
        <v>1.1664000000000001</v>
      </c>
      <c r="H56" s="410">
        <v>43250.828472222223</v>
      </c>
      <c r="I56">
        <v>1.1652</v>
      </c>
      <c r="J56" s="403">
        <v>43251.315972222219</v>
      </c>
      <c r="K56">
        <v>1.1674</v>
      </c>
      <c r="L56">
        <v>12.000000000001819</v>
      </c>
      <c r="M56">
        <v>22</v>
      </c>
      <c r="N56">
        <v>2.46</v>
      </c>
      <c r="O56" s="543">
        <v>0.5625</v>
      </c>
    </row>
    <row r="57" spans="1:15">
      <c r="A57" s="542">
        <v>56</v>
      </c>
      <c r="B57" s="542" t="s">
        <v>96</v>
      </c>
      <c r="C57" s="542">
        <v>2</v>
      </c>
      <c r="D57">
        <v>0.01</v>
      </c>
      <c r="E57">
        <v>0.02</v>
      </c>
      <c r="F57" s="410">
        <v>43251.322222222225</v>
      </c>
      <c r="G57">
        <v>1.1684000000000001</v>
      </c>
      <c r="H57" s="410">
        <v>43251.359722222223</v>
      </c>
      <c r="I57">
        <v>1.1672</v>
      </c>
      <c r="J57" s="403">
        <v>43251.366666666669</v>
      </c>
      <c r="K57">
        <v>1.169</v>
      </c>
      <c r="L57">
        <v>12.000000000001819</v>
      </c>
      <c r="M57">
        <v>18</v>
      </c>
      <c r="N57">
        <v>2.4</v>
      </c>
      <c r="O57" s="543">
        <v>4.4444444443797693E-2</v>
      </c>
    </row>
    <row r="58" spans="1:15">
      <c r="A58" s="542">
        <v>57</v>
      </c>
      <c r="B58" s="542" t="s">
        <v>96</v>
      </c>
      <c r="C58" s="542">
        <v>1</v>
      </c>
      <c r="D58">
        <v>0.01</v>
      </c>
      <c r="E58">
        <v>0.01</v>
      </c>
      <c r="F58" s="410">
        <v>43251.375</v>
      </c>
      <c r="G58">
        <v>1.1684000000000001</v>
      </c>
      <c r="H58" s="410">
        <v>43251.375</v>
      </c>
      <c r="I58">
        <v>1.1684000000000001</v>
      </c>
      <c r="J58" s="403">
        <v>43251.396527777775</v>
      </c>
      <c r="K58">
        <v>1.1696</v>
      </c>
      <c r="L58">
        <v>0</v>
      </c>
      <c r="M58">
        <v>11.999999999998181</v>
      </c>
      <c r="N58">
        <v>1.2</v>
      </c>
      <c r="O58" s="543">
        <v>2.1527777775190771E-2</v>
      </c>
    </row>
    <row r="59" spans="1:15">
      <c r="A59" s="542">
        <v>58</v>
      </c>
      <c r="B59" s="542" t="s">
        <v>96</v>
      </c>
      <c r="C59" s="542">
        <v>1</v>
      </c>
      <c r="D59">
        <v>0.01</v>
      </c>
      <c r="E59">
        <v>0.01</v>
      </c>
      <c r="F59" s="410">
        <v>43251.417361111111</v>
      </c>
      <c r="G59">
        <v>1.1709000000000001</v>
      </c>
      <c r="H59" s="410">
        <v>43251.417361111111</v>
      </c>
      <c r="I59">
        <v>1.1709000000000001</v>
      </c>
      <c r="J59" s="403">
        <v>43251.430555555555</v>
      </c>
      <c r="K59">
        <v>1.1720999999999999</v>
      </c>
      <c r="L59">
        <v>0</v>
      </c>
      <c r="M59">
        <v>12</v>
      </c>
      <c r="N59">
        <v>1.2</v>
      </c>
      <c r="O59" s="543">
        <v>1.3194444443797693E-2</v>
      </c>
    </row>
    <row r="60" spans="1:15">
      <c r="A60" s="542">
        <v>59</v>
      </c>
      <c r="B60" s="542" t="s">
        <v>96</v>
      </c>
      <c r="C60" s="542">
        <v>5</v>
      </c>
      <c r="D60">
        <v>0.03</v>
      </c>
      <c r="E60">
        <v>0.08</v>
      </c>
      <c r="F60" s="410">
        <v>43251.461805555555</v>
      </c>
      <c r="G60">
        <v>1.1708000000000001</v>
      </c>
      <c r="H60" s="410">
        <v>43251.725694444445</v>
      </c>
      <c r="I60">
        <v>1.1651</v>
      </c>
      <c r="J60" s="403">
        <v>43251.736111111109</v>
      </c>
      <c r="K60">
        <v>1.1687000000000001</v>
      </c>
      <c r="L60">
        <v>57</v>
      </c>
      <c r="M60">
        <v>36</v>
      </c>
      <c r="N60">
        <v>12.4</v>
      </c>
      <c r="O60" s="543">
        <v>0.27430555555474712</v>
      </c>
    </row>
    <row r="61" spans="1:15">
      <c r="A61" s="542">
        <v>60</v>
      </c>
      <c r="B61" s="542" t="s">
        <v>96</v>
      </c>
      <c r="C61" s="542">
        <v>3</v>
      </c>
      <c r="D61">
        <v>0.01</v>
      </c>
      <c r="E61">
        <v>0.03</v>
      </c>
      <c r="F61" s="410">
        <v>43251.740972222222</v>
      </c>
      <c r="G61">
        <v>1.1686000000000001</v>
      </c>
      <c r="H61" s="410">
        <v>43251.763194444444</v>
      </c>
      <c r="I61">
        <v>1.1660999999999999</v>
      </c>
      <c r="J61" s="403">
        <v>43251.796527777777</v>
      </c>
      <c r="K61">
        <v>1.1687000000000001</v>
      </c>
      <c r="L61">
        <v>25</v>
      </c>
      <c r="M61">
        <v>26</v>
      </c>
      <c r="N61">
        <v>4</v>
      </c>
      <c r="O61" s="543">
        <v>5.5555555554747116E-2</v>
      </c>
    </row>
    <row r="62" spans="1:15">
      <c r="A62" s="542">
        <v>61</v>
      </c>
      <c r="B62" s="542" t="s">
        <v>96</v>
      </c>
      <c r="C62" s="542">
        <v>1</v>
      </c>
      <c r="D62">
        <v>0.01</v>
      </c>
      <c r="E62">
        <v>0.01</v>
      </c>
      <c r="F62" s="410">
        <v>43251.804861111108</v>
      </c>
      <c r="G62">
        <v>1.1673</v>
      </c>
      <c r="H62" s="410">
        <v>43251.804861111108</v>
      </c>
      <c r="I62">
        <v>1.1673</v>
      </c>
      <c r="J62" s="403">
        <v>43251.813888888886</v>
      </c>
      <c r="K62">
        <v>1.1684000000000001</v>
      </c>
      <c r="L62">
        <v>0</v>
      </c>
      <c r="M62">
        <v>11.000000000001819</v>
      </c>
      <c r="N62">
        <v>1.1000000000000001</v>
      </c>
      <c r="O62" s="543">
        <v>9.0277777781011537E-3</v>
      </c>
    </row>
    <row r="63" spans="1:15">
      <c r="A63" s="542">
        <v>62</v>
      </c>
      <c r="B63" s="542" t="s">
        <v>96</v>
      </c>
      <c r="C63" s="542">
        <v>1</v>
      </c>
      <c r="D63">
        <v>0.01</v>
      </c>
      <c r="E63">
        <v>0.01</v>
      </c>
      <c r="F63" s="410">
        <v>43251.959027777775</v>
      </c>
      <c r="G63">
        <v>1.169</v>
      </c>
      <c r="H63" s="410">
        <v>43251.959027777775</v>
      </c>
      <c r="I63">
        <v>1.169</v>
      </c>
      <c r="J63" s="403">
        <v>43252.02847222222</v>
      </c>
      <c r="K63">
        <v>1.1702999999999999</v>
      </c>
      <c r="L63">
        <v>0</v>
      </c>
      <c r="M63">
        <v>12.999999999998181</v>
      </c>
      <c r="N63">
        <v>1.18</v>
      </c>
      <c r="O63" s="543">
        <v>6.9444444445252884E-2</v>
      </c>
    </row>
    <row r="64" spans="1:15">
      <c r="A64" s="542">
        <v>63</v>
      </c>
      <c r="B64" s="542" t="s">
        <v>96</v>
      </c>
      <c r="C64" s="542">
        <v>3</v>
      </c>
      <c r="D64">
        <v>0.01</v>
      </c>
      <c r="E64">
        <v>0.03</v>
      </c>
      <c r="F64" s="410">
        <v>43252.043055555558</v>
      </c>
      <c r="G64">
        <v>1.1701999999999999</v>
      </c>
      <c r="H64" s="410">
        <v>43252.294444444444</v>
      </c>
      <c r="I64">
        <v>1.1676</v>
      </c>
      <c r="J64" s="403">
        <v>43252.398611111108</v>
      </c>
      <c r="K64">
        <v>1.1701999999999999</v>
      </c>
      <c r="L64">
        <v>25.999999999998181</v>
      </c>
      <c r="M64">
        <v>25.999999999998181</v>
      </c>
      <c r="N64">
        <v>3.9000000000000004</v>
      </c>
      <c r="O64" s="543">
        <v>0.35555555555038154</v>
      </c>
    </row>
    <row r="65" spans="1:15">
      <c r="A65" s="542">
        <v>64</v>
      </c>
      <c r="B65" s="542" t="s">
        <v>96</v>
      </c>
      <c r="C65" s="542">
        <v>1</v>
      </c>
      <c r="D65">
        <v>0.01</v>
      </c>
      <c r="E65">
        <v>0.01</v>
      </c>
      <c r="F65" s="410">
        <v>43252.411111111112</v>
      </c>
      <c r="G65">
        <v>1.169</v>
      </c>
      <c r="H65" s="410">
        <v>43252.411111111112</v>
      </c>
      <c r="I65">
        <v>1.169</v>
      </c>
      <c r="J65" s="403">
        <v>43252.499305555553</v>
      </c>
      <c r="K65">
        <v>1.1701999999999999</v>
      </c>
      <c r="L65">
        <v>0</v>
      </c>
      <c r="M65">
        <v>11.999999999998181</v>
      </c>
      <c r="N65">
        <v>1.2</v>
      </c>
      <c r="O65" s="543">
        <v>8.819444444088731E-2</v>
      </c>
    </row>
    <row r="66" spans="1:15">
      <c r="A66" s="542">
        <v>65</v>
      </c>
      <c r="B66" s="542" t="s">
        <v>96</v>
      </c>
      <c r="C66" s="542">
        <v>5</v>
      </c>
      <c r="D66">
        <v>0.03</v>
      </c>
      <c r="E66">
        <v>0.08</v>
      </c>
      <c r="F66" s="410">
        <v>43252.509722222225</v>
      </c>
      <c r="G66">
        <v>1.1708000000000001</v>
      </c>
      <c r="H66" s="410">
        <v>43252.677083333336</v>
      </c>
      <c r="I66">
        <v>1.1641999999999999</v>
      </c>
      <c r="J66" s="403">
        <v>43255.148611111108</v>
      </c>
      <c r="K66">
        <v>1.1681999999999999</v>
      </c>
      <c r="L66">
        <v>66.000000000001819</v>
      </c>
      <c r="M66">
        <v>40</v>
      </c>
      <c r="N66">
        <v>11.82</v>
      </c>
      <c r="O66" s="543">
        <v>0.63888888888322981</v>
      </c>
    </row>
    <row r="67" spans="1:15">
      <c r="A67" s="542">
        <v>66</v>
      </c>
      <c r="B67" s="542" t="s">
        <v>97</v>
      </c>
      <c r="C67" s="542">
        <v>8</v>
      </c>
      <c r="D67">
        <v>0.09</v>
      </c>
      <c r="E67">
        <v>0.26999999999999996</v>
      </c>
      <c r="F67" s="410">
        <v>43252.682638888888</v>
      </c>
      <c r="G67">
        <v>1.1655</v>
      </c>
      <c r="H67" s="410">
        <v>43258.629861111112</v>
      </c>
      <c r="I67">
        <v>1.1825000000000001</v>
      </c>
      <c r="J67" s="403">
        <v>43259.502083333333</v>
      </c>
      <c r="K67">
        <v>1.1757</v>
      </c>
      <c r="L67">
        <v>170.00000000000182</v>
      </c>
      <c r="M67">
        <v>68.000000000001819</v>
      </c>
      <c r="N67">
        <v>47.370000000000005</v>
      </c>
      <c r="O67" s="543">
        <v>4.8194444444452529</v>
      </c>
    </row>
    <row r="68" spans="1:15">
      <c r="A68" s="542">
        <v>67</v>
      </c>
      <c r="B68" s="542" t="s">
        <v>96</v>
      </c>
      <c r="C68" s="542">
        <v>1</v>
      </c>
      <c r="D68">
        <v>0.01</v>
      </c>
      <c r="E68">
        <v>0.01</v>
      </c>
      <c r="F68" s="410">
        <v>43255.340277777781</v>
      </c>
      <c r="G68">
        <v>1.1685000000000001</v>
      </c>
      <c r="H68" s="410">
        <v>43255.340277777781</v>
      </c>
      <c r="I68">
        <v>1.1685000000000001</v>
      </c>
      <c r="J68" s="403">
        <v>43255.386111111111</v>
      </c>
      <c r="K68">
        <v>1.1697</v>
      </c>
      <c r="L68">
        <v>0</v>
      </c>
      <c r="M68">
        <v>11.999999999998181</v>
      </c>
      <c r="N68">
        <v>1.2</v>
      </c>
      <c r="O68" s="543">
        <v>4.5833333329937886E-2</v>
      </c>
    </row>
    <row r="69" spans="1:15">
      <c r="A69" s="542">
        <v>68</v>
      </c>
      <c r="B69" s="542" t="s">
        <v>96</v>
      </c>
      <c r="C69" s="542">
        <v>2</v>
      </c>
      <c r="D69">
        <v>0.01</v>
      </c>
      <c r="E69">
        <v>0.02</v>
      </c>
      <c r="F69" s="410">
        <v>43255.398611111108</v>
      </c>
      <c r="G69">
        <v>1.1709000000000001</v>
      </c>
      <c r="H69" s="410">
        <v>43255.416666666664</v>
      </c>
      <c r="I69">
        <v>1.1697</v>
      </c>
      <c r="J69" s="403">
        <v>43255.443055555559</v>
      </c>
      <c r="K69">
        <v>1.1715</v>
      </c>
      <c r="L69">
        <v>12</v>
      </c>
      <c r="M69">
        <v>18</v>
      </c>
      <c r="N69">
        <v>2.4</v>
      </c>
      <c r="O69" s="543">
        <v>4.444444445107365E-2</v>
      </c>
    </row>
    <row r="70" spans="1:15">
      <c r="A70" s="542">
        <v>69</v>
      </c>
      <c r="B70" s="542" t="s">
        <v>96</v>
      </c>
      <c r="C70" s="542">
        <v>7</v>
      </c>
      <c r="D70">
        <v>0.06</v>
      </c>
      <c r="E70">
        <v>0.18</v>
      </c>
      <c r="F70" s="410">
        <v>43258.63958333333</v>
      </c>
      <c r="G70">
        <v>1.1830000000000001</v>
      </c>
      <c r="H70" s="410">
        <v>43259.539583333331</v>
      </c>
      <c r="I70">
        <v>1.1738999999999999</v>
      </c>
      <c r="J70" s="403">
        <v>43262.111111111109</v>
      </c>
      <c r="K70">
        <v>1.1786000000000001</v>
      </c>
      <c r="L70">
        <v>91</v>
      </c>
      <c r="M70">
        <v>47.000000000001819</v>
      </c>
      <c r="N70">
        <v>30.42</v>
      </c>
      <c r="O70" s="543">
        <v>1.4715277777795563</v>
      </c>
    </row>
    <row r="71" spans="1:15">
      <c r="A71" s="542">
        <v>70</v>
      </c>
      <c r="B71" s="542" t="s">
        <v>97</v>
      </c>
      <c r="C71" s="542">
        <v>1</v>
      </c>
      <c r="D71">
        <v>0.01</v>
      </c>
      <c r="E71">
        <v>0.01</v>
      </c>
      <c r="F71" s="410">
        <v>43259.524305555555</v>
      </c>
      <c r="G71">
        <v>1.1755</v>
      </c>
      <c r="H71" s="410">
        <v>43259.524305555555</v>
      </c>
      <c r="I71">
        <v>1.1755</v>
      </c>
      <c r="J71" s="403">
        <v>43259.53402777778</v>
      </c>
      <c r="K71">
        <v>1.1742999999999999</v>
      </c>
      <c r="L71">
        <v>0</v>
      </c>
      <c r="M71">
        <v>12.000000000001819</v>
      </c>
      <c r="N71">
        <v>1.2</v>
      </c>
      <c r="O71" s="543">
        <v>9.7222222248092294E-3</v>
      </c>
    </row>
    <row r="72" spans="1:15">
      <c r="A72" s="542">
        <v>71</v>
      </c>
      <c r="B72" s="542" t="s">
        <v>97</v>
      </c>
      <c r="C72" s="542">
        <v>6</v>
      </c>
      <c r="D72">
        <v>0.04</v>
      </c>
      <c r="E72">
        <v>0.12</v>
      </c>
      <c r="F72" s="410">
        <v>43259.556250000001</v>
      </c>
      <c r="G72">
        <v>1.1737</v>
      </c>
      <c r="H72" s="410">
        <v>43262.34375</v>
      </c>
      <c r="I72">
        <v>1.1808000000000001</v>
      </c>
      <c r="J72" s="403">
        <v>43263.084027777775</v>
      </c>
      <c r="K72">
        <v>1.1768000000000001</v>
      </c>
      <c r="L72">
        <v>71</v>
      </c>
      <c r="M72">
        <v>40</v>
      </c>
      <c r="N72">
        <v>19.79</v>
      </c>
      <c r="O72" s="543">
        <v>1.5277777777737356</v>
      </c>
    </row>
    <row r="73" spans="1:15">
      <c r="A73" s="542">
        <v>72</v>
      </c>
      <c r="B73" s="542" t="s">
        <v>96</v>
      </c>
      <c r="C73" s="542">
        <v>2</v>
      </c>
      <c r="D73">
        <v>0.01</v>
      </c>
      <c r="E73">
        <v>0.02</v>
      </c>
      <c r="F73" s="410">
        <v>43262.170138888891</v>
      </c>
      <c r="G73">
        <v>1.1803999999999999</v>
      </c>
      <c r="H73" s="410">
        <v>43262.333333333336</v>
      </c>
      <c r="I73">
        <v>1.1791</v>
      </c>
      <c r="J73" s="403">
        <v>43262.34375</v>
      </c>
      <c r="K73">
        <v>1.181</v>
      </c>
      <c r="L73">
        <v>12.999999999998181</v>
      </c>
      <c r="M73">
        <v>19</v>
      </c>
      <c r="N73">
        <v>2.5</v>
      </c>
      <c r="O73" s="543">
        <v>0.17361111110949423</v>
      </c>
    </row>
    <row r="74" spans="1:15">
      <c r="A74" s="542">
        <v>73</v>
      </c>
      <c r="B74" s="542" t="s">
        <v>96</v>
      </c>
      <c r="C74" s="542">
        <v>3</v>
      </c>
      <c r="D74">
        <v>0.01</v>
      </c>
      <c r="E74">
        <v>0.03</v>
      </c>
      <c r="F74" s="410">
        <v>43262.363888888889</v>
      </c>
      <c r="G74">
        <v>1.181</v>
      </c>
      <c r="H74" s="410">
        <v>43262.459027777775</v>
      </c>
      <c r="I74">
        <v>1.1782999999999999</v>
      </c>
      <c r="J74" s="403">
        <v>43262.68472222222</v>
      </c>
      <c r="K74">
        <v>1.1809000000000001</v>
      </c>
      <c r="L74">
        <v>27.000000000001819</v>
      </c>
      <c r="M74">
        <v>26.000000000001819</v>
      </c>
      <c r="N74">
        <v>3.8</v>
      </c>
      <c r="O74" s="543">
        <v>0.32083333333139308</v>
      </c>
    </row>
    <row r="75" spans="1:15">
      <c r="A75" s="542">
        <v>74</v>
      </c>
      <c r="B75" s="542" t="s">
        <v>96</v>
      </c>
      <c r="C75" s="542">
        <v>5</v>
      </c>
      <c r="D75">
        <v>0.03</v>
      </c>
      <c r="E75">
        <v>0.08</v>
      </c>
      <c r="F75" s="410">
        <v>43262.693055555559</v>
      </c>
      <c r="G75">
        <v>1.1806000000000001</v>
      </c>
      <c r="H75" s="410">
        <v>43263.102083333331</v>
      </c>
      <c r="I75">
        <v>1.1748000000000001</v>
      </c>
      <c r="J75" s="403">
        <v>43263.381944444445</v>
      </c>
      <c r="K75">
        <v>1.1783999999999999</v>
      </c>
      <c r="L75">
        <v>58.000000000001819</v>
      </c>
      <c r="M75">
        <v>35.999999999998181</v>
      </c>
      <c r="N75">
        <v>11.66</v>
      </c>
      <c r="O75" s="543">
        <v>0.68888888888614019</v>
      </c>
    </row>
    <row r="76" spans="1:15">
      <c r="A76" s="542">
        <v>75</v>
      </c>
      <c r="B76" s="542" t="s">
        <v>97</v>
      </c>
      <c r="C76" s="542">
        <v>5</v>
      </c>
      <c r="D76">
        <v>0.03</v>
      </c>
      <c r="E76">
        <v>0.08</v>
      </c>
      <c r="F76" s="410">
        <v>43263.109027777777</v>
      </c>
      <c r="G76">
        <v>1.1745000000000001</v>
      </c>
      <c r="H76" s="410">
        <v>43263.397916666669</v>
      </c>
      <c r="I76">
        <v>1.1800999999999999</v>
      </c>
      <c r="J76" s="403">
        <v>43263.798611111109</v>
      </c>
      <c r="K76">
        <v>1.1766000000000001</v>
      </c>
      <c r="L76">
        <v>55.999999999998181</v>
      </c>
      <c r="M76">
        <v>35</v>
      </c>
      <c r="N76">
        <v>11.899999999999999</v>
      </c>
      <c r="O76" s="543">
        <v>0.68958333333284827</v>
      </c>
    </row>
    <row r="77" spans="1:15">
      <c r="A77" s="542">
        <v>76</v>
      </c>
      <c r="B77" s="542" t="s">
        <v>96</v>
      </c>
      <c r="C77" s="542">
        <v>6</v>
      </c>
      <c r="D77">
        <v>0.04</v>
      </c>
      <c r="E77">
        <v>0.12</v>
      </c>
      <c r="F77" s="410">
        <v>43263.431250000001</v>
      </c>
      <c r="G77">
        <v>1.1805000000000001</v>
      </c>
      <c r="H77" s="410">
        <v>43264.34652777778</v>
      </c>
      <c r="I77">
        <v>1.1732</v>
      </c>
      <c r="J77" s="403">
        <v>43264.618055555555</v>
      </c>
      <c r="K77">
        <v>1.1773</v>
      </c>
      <c r="L77">
        <v>73.000000000001819</v>
      </c>
      <c r="M77">
        <v>41</v>
      </c>
      <c r="N77">
        <v>19.22</v>
      </c>
      <c r="O77" s="543">
        <v>1.1868055555532919</v>
      </c>
    </row>
    <row r="78" spans="1:15">
      <c r="A78" s="542">
        <v>77</v>
      </c>
      <c r="B78" s="542" t="s">
        <v>97</v>
      </c>
      <c r="C78" s="542">
        <v>2</v>
      </c>
      <c r="D78">
        <v>0.01</v>
      </c>
      <c r="E78">
        <v>0.02</v>
      </c>
      <c r="F78" s="410">
        <v>43263.863888888889</v>
      </c>
      <c r="G78">
        <v>1.1740999999999999</v>
      </c>
      <c r="H78" s="410">
        <v>43263.88958333333</v>
      </c>
      <c r="I78">
        <v>1.1753</v>
      </c>
      <c r="J78" s="403">
        <v>43264.345833333333</v>
      </c>
      <c r="K78">
        <v>1.1735</v>
      </c>
      <c r="L78">
        <v>12</v>
      </c>
      <c r="M78">
        <v>18</v>
      </c>
      <c r="N78">
        <v>2.44</v>
      </c>
      <c r="O78" s="543">
        <v>0.48194444444379769</v>
      </c>
    </row>
    <row r="79" spans="1:15">
      <c r="A79" s="542">
        <v>78</v>
      </c>
      <c r="B79" s="542" t="s">
        <v>97</v>
      </c>
      <c r="C79" s="542">
        <v>5</v>
      </c>
      <c r="D79">
        <v>0.03</v>
      </c>
      <c r="E79">
        <v>0.08</v>
      </c>
      <c r="F79" s="410">
        <v>43264.348611111112</v>
      </c>
      <c r="G79">
        <v>1.1735</v>
      </c>
      <c r="H79" s="410">
        <v>43264.793055555558</v>
      </c>
      <c r="I79">
        <v>1.1791</v>
      </c>
      <c r="J79" s="403">
        <v>43264.834722222222</v>
      </c>
      <c r="K79">
        <v>1.1756</v>
      </c>
      <c r="L79">
        <v>56</v>
      </c>
      <c r="M79">
        <v>35</v>
      </c>
      <c r="N79">
        <v>11.8</v>
      </c>
      <c r="O79" s="543">
        <v>0.48611111110949423</v>
      </c>
    </row>
    <row r="80" spans="1:15">
      <c r="A80" s="542">
        <v>79</v>
      </c>
      <c r="B80" s="542" t="s">
        <v>96</v>
      </c>
      <c r="C80" s="542">
        <v>4</v>
      </c>
      <c r="D80">
        <v>0.02</v>
      </c>
      <c r="E80">
        <v>0.05</v>
      </c>
      <c r="F80" s="410">
        <v>43264.763194444444</v>
      </c>
      <c r="G80">
        <v>1.1785000000000001</v>
      </c>
      <c r="H80" s="410">
        <v>43264.855555555558</v>
      </c>
      <c r="I80">
        <v>1.1729000000000001</v>
      </c>
      <c r="J80" s="403">
        <v>43264.871527777781</v>
      </c>
      <c r="K80">
        <v>1.1766000000000001</v>
      </c>
      <c r="L80">
        <v>56.000000000001819</v>
      </c>
      <c r="M80">
        <v>37</v>
      </c>
      <c r="N80">
        <v>7.9</v>
      </c>
      <c r="O80" s="543">
        <v>0.10833333333721384</v>
      </c>
    </row>
    <row r="81" spans="1:15">
      <c r="A81" s="542">
        <v>80</v>
      </c>
      <c r="B81" s="542" t="s">
        <v>97</v>
      </c>
      <c r="C81" s="542">
        <v>1</v>
      </c>
      <c r="D81">
        <v>0.01</v>
      </c>
      <c r="E81">
        <v>0.01</v>
      </c>
      <c r="F81" s="410">
        <v>43264.842361111114</v>
      </c>
      <c r="G81">
        <v>1.1754</v>
      </c>
      <c r="H81" s="410">
        <v>43264.842361111114</v>
      </c>
      <c r="I81">
        <v>1.1754</v>
      </c>
      <c r="J81" s="403">
        <v>43264.847916666666</v>
      </c>
      <c r="K81">
        <v>1.1741999999999999</v>
      </c>
      <c r="L81">
        <v>0</v>
      </c>
      <c r="M81">
        <v>12</v>
      </c>
      <c r="N81">
        <v>1.2</v>
      </c>
      <c r="O81" s="543">
        <v>5.5555555518367328E-3</v>
      </c>
    </row>
    <row r="82" spans="1:15">
      <c r="A82" s="542">
        <v>81</v>
      </c>
      <c r="B82" s="542" t="s">
        <v>97</v>
      </c>
      <c r="C82" s="542">
        <v>6</v>
      </c>
      <c r="D82">
        <v>0.04</v>
      </c>
      <c r="E82">
        <v>0.12</v>
      </c>
      <c r="F82" s="410">
        <v>43264.861805555556</v>
      </c>
      <c r="G82">
        <v>1.1741999999999999</v>
      </c>
      <c r="H82" s="410">
        <v>43265.376388888886</v>
      </c>
      <c r="I82">
        <v>1.1818</v>
      </c>
      <c r="J82" s="403">
        <v>43265.575694444444</v>
      </c>
      <c r="K82">
        <v>1.1777</v>
      </c>
      <c r="L82">
        <v>76</v>
      </c>
      <c r="M82">
        <v>41</v>
      </c>
      <c r="N82">
        <v>19.54</v>
      </c>
      <c r="O82" s="543">
        <v>0.71388888888759539</v>
      </c>
    </row>
    <row r="83" spans="1:15">
      <c r="A83" s="542">
        <v>82</v>
      </c>
      <c r="B83" s="542" t="s">
        <v>96</v>
      </c>
      <c r="C83" s="542">
        <v>1</v>
      </c>
      <c r="D83">
        <v>0.01</v>
      </c>
      <c r="E83">
        <v>0.01</v>
      </c>
      <c r="F83" s="410">
        <v>43264.881944444445</v>
      </c>
      <c r="G83">
        <v>1.1783999999999999</v>
      </c>
      <c r="H83" s="410">
        <v>43264.881944444445</v>
      </c>
      <c r="I83">
        <v>1.1783999999999999</v>
      </c>
      <c r="J83" s="403">
        <v>43264.904861111114</v>
      </c>
      <c r="K83">
        <v>1.1796</v>
      </c>
      <c r="L83">
        <v>0</v>
      </c>
      <c r="M83">
        <v>12.000000000001819</v>
      </c>
      <c r="N83">
        <v>1.2</v>
      </c>
      <c r="O83" s="543">
        <v>2.2916666668606922E-2</v>
      </c>
    </row>
    <row r="84" spans="1:15">
      <c r="A84" s="542">
        <v>83</v>
      </c>
      <c r="B84" s="542" t="s">
        <v>96</v>
      </c>
      <c r="C84" s="542">
        <v>1</v>
      </c>
      <c r="D84">
        <v>0.01</v>
      </c>
      <c r="E84">
        <v>0.01</v>
      </c>
      <c r="F84" s="410">
        <v>43264.916666666664</v>
      </c>
      <c r="G84">
        <v>1.1792</v>
      </c>
      <c r="H84" s="410">
        <v>43264.916666666664</v>
      </c>
      <c r="I84">
        <v>1.1792</v>
      </c>
      <c r="J84" s="403">
        <v>43265.29583333333</v>
      </c>
      <c r="K84">
        <v>1.1808000000000001</v>
      </c>
      <c r="L84">
        <v>0</v>
      </c>
      <c r="M84">
        <v>16</v>
      </c>
      <c r="N84">
        <v>1.23</v>
      </c>
      <c r="O84" s="543">
        <v>0.37916666666569654</v>
      </c>
    </row>
    <row r="85" spans="1:15">
      <c r="A85" s="542">
        <v>84</v>
      </c>
      <c r="B85" s="542" t="s">
        <v>96</v>
      </c>
      <c r="C85" s="542">
        <v>1</v>
      </c>
      <c r="D85">
        <v>0.01</v>
      </c>
      <c r="E85">
        <v>0.01</v>
      </c>
      <c r="F85" s="410">
        <v>43265.34097222222</v>
      </c>
      <c r="G85">
        <v>1.1807000000000001</v>
      </c>
      <c r="H85" s="410">
        <v>43265.34097222222</v>
      </c>
      <c r="I85">
        <v>1.1807000000000001</v>
      </c>
      <c r="J85" s="403">
        <v>43265.377083333333</v>
      </c>
      <c r="K85">
        <v>1.1819</v>
      </c>
      <c r="L85">
        <v>0</v>
      </c>
      <c r="M85">
        <v>12</v>
      </c>
      <c r="N85">
        <v>1.2</v>
      </c>
      <c r="O85" s="543">
        <v>3.6111111112404615E-2</v>
      </c>
    </row>
    <row r="86" spans="1:15">
      <c r="A86" s="542">
        <v>85</v>
      </c>
      <c r="B86" s="542" t="s">
        <v>96</v>
      </c>
      <c r="C86" s="542">
        <v>1</v>
      </c>
      <c r="D86">
        <v>0.01</v>
      </c>
      <c r="E86">
        <v>0.01</v>
      </c>
      <c r="F86" s="410">
        <v>43265.466666666667</v>
      </c>
      <c r="G86">
        <v>1.1817</v>
      </c>
      <c r="H86" s="410">
        <v>43265.466666666667</v>
      </c>
      <c r="I86">
        <v>1.1817</v>
      </c>
      <c r="J86" s="403">
        <v>43265.506944444445</v>
      </c>
      <c r="K86">
        <v>1.1829000000000001</v>
      </c>
      <c r="L86">
        <v>0</v>
      </c>
      <c r="M86">
        <v>12</v>
      </c>
      <c r="N86">
        <v>1.2</v>
      </c>
      <c r="O86" s="543">
        <v>4.0277777778101154E-2</v>
      </c>
    </row>
    <row r="87" spans="1:15">
      <c r="A87" s="542">
        <v>86</v>
      </c>
      <c r="B87" s="542" t="s">
        <v>96</v>
      </c>
      <c r="C87" s="542">
        <v>1</v>
      </c>
      <c r="D87">
        <v>0.01</v>
      </c>
      <c r="E87">
        <v>0.01</v>
      </c>
      <c r="F87" s="410">
        <v>43265.529166666667</v>
      </c>
      <c r="G87">
        <v>1.1822999999999999</v>
      </c>
      <c r="H87" s="410">
        <v>43265.529166666667</v>
      </c>
      <c r="I87">
        <v>1.1822999999999999</v>
      </c>
      <c r="J87" s="403">
        <v>43265.572916666664</v>
      </c>
      <c r="K87">
        <v>1.1836</v>
      </c>
      <c r="L87">
        <v>0</v>
      </c>
      <c r="M87">
        <v>13.000000000001819</v>
      </c>
      <c r="N87">
        <v>1.3</v>
      </c>
      <c r="O87" s="543">
        <v>4.3749999997089617E-2</v>
      </c>
    </row>
    <row r="88" spans="1:15">
      <c r="A88" s="542">
        <v>87</v>
      </c>
      <c r="B88" s="542" t="s">
        <v>96</v>
      </c>
      <c r="C88" s="542">
        <v>1</v>
      </c>
      <c r="D88">
        <v>0.01</v>
      </c>
      <c r="E88">
        <v>0.01</v>
      </c>
      <c r="F88" s="410">
        <v>43265.588194444441</v>
      </c>
      <c r="G88">
        <v>1.1724000000000001</v>
      </c>
      <c r="H88" s="410">
        <v>43265.588194444441</v>
      </c>
      <c r="I88">
        <v>1.1724000000000001</v>
      </c>
      <c r="J88" s="403">
        <v>43265.595138888886</v>
      </c>
      <c r="K88">
        <v>1.1736</v>
      </c>
      <c r="L88">
        <v>0</v>
      </c>
      <c r="M88">
        <v>11.999999999998181</v>
      </c>
      <c r="N88">
        <v>1.2</v>
      </c>
      <c r="O88" s="543">
        <v>6.9444444452528842E-3</v>
      </c>
    </row>
    <row r="89" spans="1:15">
      <c r="A89" s="542">
        <v>88</v>
      </c>
      <c r="B89" s="542" t="s">
        <v>97</v>
      </c>
      <c r="C89" s="542">
        <v>1</v>
      </c>
      <c r="D89">
        <v>0.01</v>
      </c>
      <c r="E89">
        <v>0.01</v>
      </c>
      <c r="F89" s="410">
        <v>43265.594444444447</v>
      </c>
      <c r="G89">
        <v>1.1727000000000001</v>
      </c>
      <c r="H89" s="410">
        <v>43265.594444444447</v>
      </c>
      <c r="I89">
        <v>1.1727000000000001</v>
      </c>
      <c r="J89" s="403">
        <v>43265.611805555556</v>
      </c>
      <c r="K89">
        <v>1.1715</v>
      </c>
      <c r="L89">
        <v>0</v>
      </c>
      <c r="M89">
        <v>12</v>
      </c>
      <c r="N89">
        <v>1.2</v>
      </c>
      <c r="O89" s="543">
        <v>1.7361111109494232E-2</v>
      </c>
    </row>
    <row r="90" spans="1:15">
      <c r="A90" s="542">
        <v>89</v>
      </c>
      <c r="B90" s="542" t="s">
        <v>96</v>
      </c>
      <c r="C90" s="542">
        <v>10</v>
      </c>
      <c r="D90">
        <v>0.2</v>
      </c>
      <c r="E90">
        <v>0.60000000000000009</v>
      </c>
      <c r="F90" s="410">
        <v>43265.601388888892</v>
      </c>
      <c r="G90">
        <v>1.1737</v>
      </c>
      <c r="H90" s="410">
        <v>43266.077777777777</v>
      </c>
      <c r="I90">
        <v>1.1561999999999999</v>
      </c>
      <c r="J90" s="403">
        <v>43270.070138888892</v>
      </c>
      <c r="K90">
        <v>1.1634</v>
      </c>
      <c r="L90">
        <v>175.00000000000182</v>
      </c>
      <c r="M90">
        <v>72.000000000001819</v>
      </c>
      <c r="N90">
        <v>120.68999999999998</v>
      </c>
      <c r="O90" s="543">
        <v>2.46875</v>
      </c>
    </row>
    <row r="91" spans="1:15">
      <c r="A91" s="542">
        <v>90</v>
      </c>
      <c r="B91" s="542" t="s">
        <v>97</v>
      </c>
      <c r="C91" s="542">
        <v>1</v>
      </c>
      <c r="D91">
        <v>0.01</v>
      </c>
      <c r="E91">
        <v>0.01</v>
      </c>
      <c r="F91" s="410">
        <v>43265.614583333336</v>
      </c>
      <c r="G91">
        <v>1.1721999999999999</v>
      </c>
      <c r="H91" s="410">
        <v>43265.614583333336</v>
      </c>
      <c r="I91">
        <v>1.1721999999999999</v>
      </c>
      <c r="J91" s="403">
        <v>43265.617361111108</v>
      </c>
      <c r="K91">
        <v>1.171</v>
      </c>
      <c r="L91">
        <v>0</v>
      </c>
      <c r="M91">
        <v>11.999999999998181</v>
      </c>
      <c r="N91">
        <v>1.2</v>
      </c>
      <c r="O91" s="543">
        <v>2.7777777722803876E-3</v>
      </c>
    </row>
    <row r="92" spans="1:15">
      <c r="A92" s="542">
        <v>91</v>
      </c>
      <c r="B92" s="542" t="s">
        <v>97</v>
      </c>
      <c r="C92" s="542">
        <v>1</v>
      </c>
      <c r="D92">
        <v>0.01</v>
      </c>
      <c r="E92">
        <v>0.01</v>
      </c>
      <c r="F92" s="410">
        <v>43265.643750000003</v>
      </c>
      <c r="G92">
        <v>1.1675</v>
      </c>
      <c r="H92" s="410">
        <v>43265.643750000003</v>
      </c>
      <c r="I92">
        <v>1.1675</v>
      </c>
      <c r="J92" s="403">
        <v>43265.659722222219</v>
      </c>
      <c r="K92">
        <v>1.1662999999999999</v>
      </c>
      <c r="L92">
        <v>0</v>
      </c>
      <c r="M92">
        <v>12.000000000001819</v>
      </c>
      <c r="N92">
        <v>1.2</v>
      </c>
      <c r="O92" s="543">
        <v>1.597222221607808E-2</v>
      </c>
    </row>
    <row r="93" spans="1:15">
      <c r="A93" s="542">
        <v>92</v>
      </c>
      <c r="B93" s="542" t="s">
        <v>97</v>
      </c>
      <c r="C93" s="542">
        <v>1</v>
      </c>
      <c r="D93">
        <v>0.01</v>
      </c>
      <c r="E93">
        <v>0.01</v>
      </c>
      <c r="F93" s="410">
        <v>43265.679166666669</v>
      </c>
      <c r="G93">
        <v>1.1648000000000001</v>
      </c>
      <c r="H93" s="410">
        <v>43265.679166666669</v>
      </c>
      <c r="I93">
        <v>1.1648000000000001</v>
      </c>
      <c r="J93" s="403">
        <v>43265.684027777781</v>
      </c>
      <c r="K93">
        <v>1.1636</v>
      </c>
      <c r="L93">
        <v>0</v>
      </c>
      <c r="M93">
        <v>12</v>
      </c>
      <c r="N93">
        <v>1.2</v>
      </c>
      <c r="O93" s="543">
        <v>4.8611111124046147E-3</v>
      </c>
    </row>
    <row r="94" spans="1:15">
      <c r="A94" s="542">
        <v>93</v>
      </c>
      <c r="B94" s="542" t="s">
        <v>97</v>
      </c>
      <c r="C94" s="542">
        <v>1</v>
      </c>
      <c r="D94">
        <v>0.01</v>
      </c>
      <c r="E94">
        <v>0.01</v>
      </c>
      <c r="F94" s="410">
        <v>43265.702777777777</v>
      </c>
      <c r="G94">
        <v>1.1644000000000001</v>
      </c>
      <c r="H94" s="410">
        <v>43265.702777777777</v>
      </c>
      <c r="I94">
        <v>1.1644000000000001</v>
      </c>
      <c r="J94" s="403">
        <v>43265.736111111109</v>
      </c>
      <c r="K94">
        <v>1.1632</v>
      </c>
      <c r="L94">
        <v>0</v>
      </c>
      <c r="M94">
        <v>12.000000000001819</v>
      </c>
      <c r="N94">
        <v>1.2</v>
      </c>
      <c r="O94" s="543">
        <v>3.3333333332848269E-2</v>
      </c>
    </row>
    <row r="95" spans="1:15">
      <c r="A95" s="542">
        <v>94</v>
      </c>
      <c r="B95" s="542" t="s">
        <v>97</v>
      </c>
      <c r="C95" s="542">
        <v>2</v>
      </c>
      <c r="D95">
        <v>0.01</v>
      </c>
      <c r="E95">
        <v>0.02</v>
      </c>
      <c r="F95" s="410">
        <v>43265.765277777777</v>
      </c>
      <c r="G95">
        <v>1.1627000000000001</v>
      </c>
      <c r="H95" s="410">
        <v>43265.789583333331</v>
      </c>
      <c r="I95">
        <v>1.1639999999999999</v>
      </c>
      <c r="J95" s="403">
        <v>43265.813888888886</v>
      </c>
      <c r="K95">
        <v>1.1621999999999999</v>
      </c>
      <c r="L95">
        <v>13</v>
      </c>
      <c r="M95">
        <v>18.000000000001819</v>
      </c>
      <c r="N95">
        <v>2.2999999999999998</v>
      </c>
      <c r="O95" s="543">
        <v>4.8611111109494232E-2</v>
      </c>
    </row>
    <row r="96" spans="1:15">
      <c r="A96" s="542">
        <v>95</v>
      </c>
      <c r="B96" s="542" t="s">
        <v>97</v>
      </c>
      <c r="C96" s="542">
        <v>1</v>
      </c>
      <c r="D96">
        <v>0.01</v>
      </c>
      <c r="E96">
        <v>0.01</v>
      </c>
      <c r="F96" s="410">
        <v>43265.822222222225</v>
      </c>
      <c r="G96">
        <v>1.1611</v>
      </c>
      <c r="H96" s="410">
        <v>43265.822222222225</v>
      </c>
      <c r="I96">
        <v>1.1611</v>
      </c>
      <c r="J96" s="403">
        <v>43265.834027777775</v>
      </c>
      <c r="K96">
        <v>1.1598999999999999</v>
      </c>
      <c r="L96">
        <v>0</v>
      </c>
      <c r="M96">
        <v>12</v>
      </c>
      <c r="N96">
        <v>1.2</v>
      </c>
      <c r="O96" s="543">
        <v>1.1805555550381541E-2</v>
      </c>
    </row>
    <row r="97" spans="1:15">
      <c r="A97" s="542">
        <v>96</v>
      </c>
      <c r="B97" s="542" t="s">
        <v>97</v>
      </c>
      <c r="C97" s="542">
        <v>1</v>
      </c>
      <c r="D97">
        <v>0.01</v>
      </c>
      <c r="E97">
        <v>0.01</v>
      </c>
      <c r="F97" s="410">
        <v>43265.838888888888</v>
      </c>
      <c r="G97">
        <v>1.1597</v>
      </c>
      <c r="H97" s="410">
        <v>43265.838888888888</v>
      </c>
      <c r="I97">
        <v>1.1597</v>
      </c>
      <c r="J97" s="403">
        <v>43265.922222222223</v>
      </c>
      <c r="K97">
        <v>1.1585000000000001</v>
      </c>
      <c r="L97">
        <v>0</v>
      </c>
      <c r="M97">
        <v>12</v>
      </c>
      <c r="N97">
        <v>1.2</v>
      </c>
      <c r="O97" s="543">
        <v>8.3333333335758653E-2</v>
      </c>
    </row>
    <row r="98" spans="1:15">
      <c r="A98" s="542">
        <v>97</v>
      </c>
      <c r="B98" s="542" t="s">
        <v>97</v>
      </c>
      <c r="C98" s="542">
        <v>1</v>
      </c>
      <c r="D98">
        <v>0.01</v>
      </c>
      <c r="E98">
        <v>0.01</v>
      </c>
      <c r="F98" s="410">
        <v>43265.931944444441</v>
      </c>
      <c r="G98">
        <v>1.1580999999999999</v>
      </c>
      <c r="H98" s="410">
        <v>43265.931944444441</v>
      </c>
      <c r="I98">
        <v>1.1580999999999999</v>
      </c>
      <c r="J98" s="403">
        <v>43265.956944444442</v>
      </c>
      <c r="K98">
        <v>1.1569</v>
      </c>
      <c r="L98">
        <v>0</v>
      </c>
      <c r="M98">
        <v>11.999999999998181</v>
      </c>
      <c r="N98">
        <v>1.2</v>
      </c>
      <c r="O98" s="543">
        <v>2.5000000001455192E-2</v>
      </c>
    </row>
    <row r="99" spans="1:15">
      <c r="A99" s="542">
        <v>98</v>
      </c>
      <c r="B99" s="542" t="s">
        <v>97</v>
      </c>
      <c r="C99" s="542">
        <v>1</v>
      </c>
      <c r="D99">
        <v>0.01</v>
      </c>
      <c r="E99">
        <v>0.01</v>
      </c>
      <c r="F99" s="410">
        <v>43265.963194444441</v>
      </c>
      <c r="G99">
        <v>1.1573</v>
      </c>
      <c r="H99" s="410">
        <v>43265.963194444441</v>
      </c>
      <c r="I99">
        <v>1.1573</v>
      </c>
      <c r="J99" s="403">
        <v>43266.088888888888</v>
      </c>
      <c r="K99">
        <v>1.1560999999999999</v>
      </c>
      <c r="L99">
        <v>0</v>
      </c>
      <c r="M99">
        <v>12.000000000001819</v>
      </c>
      <c r="N99">
        <v>1.22</v>
      </c>
      <c r="O99" s="543">
        <v>0.12569444444670808</v>
      </c>
    </row>
    <row r="100" spans="1:15">
      <c r="A100" s="542">
        <v>99</v>
      </c>
      <c r="B100" s="542" t="s">
        <v>97</v>
      </c>
      <c r="C100" s="542">
        <v>1</v>
      </c>
      <c r="D100">
        <v>0.01</v>
      </c>
      <c r="E100">
        <v>0.01</v>
      </c>
      <c r="F100" s="410">
        <v>43266.094444444447</v>
      </c>
      <c r="G100">
        <v>1.1563000000000001</v>
      </c>
      <c r="H100" s="410">
        <v>43266.094444444447</v>
      </c>
      <c r="I100">
        <v>1.1563000000000001</v>
      </c>
      <c r="J100" s="403">
        <v>43266.336805555555</v>
      </c>
      <c r="K100">
        <v>1.1551</v>
      </c>
      <c r="L100">
        <v>0</v>
      </c>
      <c r="M100">
        <v>12.000000000001819</v>
      </c>
      <c r="N100">
        <v>1.2</v>
      </c>
      <c r="O100" s="543">
        <v>0.24236111110803904</v>
      </c>
    </row>
    <row r="101" spans="1:15">
      <c r="A101" s="542">
        <v>100</v>
      </c>
      <c r="B101" s="542" t="s">
        <v>97</v>
      </c>
      <c r="C101" s="542">
        <v>2</v>
      </c>
      <c r="D101">
        <v>0.01</v>
      </c>
      <c r="E101">
        <v>0.02</v>
      </c>
      <c r="F101" s="410">
        <v>43266.34375</v>
      </c>
      <c r="G101">
        <v>1.1556</v>
      </c>
      <c r="H101" s="410">
        <v>43266.366666666669</v>
      </c>
      <c r="I101">
        <v>1.1568000000000001</v>
      </c>
      <c r="J101" s="403">
        <v>43266.37777777778</v>
      </c>
      <c r="K101">
        <v>1.155</v>
      </c>
      <c r="L101">
        <v>12</v>
      </c>
      <c r="M101">
        <v>18</v>
      </c>
      <c r="N101">
        <v>2.4</v>
      </c>
      <c r="O101" s="543">
        <v>3.4027777779556345E-2</v>
      </c>
    </row>
    <row r="102" spans="1:15">
      <c r="A102" s="542">
        <v>101</v>
      </c>
      <c r="B102" s="542" t="s">
        <v>97</v>
      </c>
      <c r="C102" s="542">
        <v>5</v>
      </c>
      <c r="D102">
        <v>0.03</v>
      </c>
      <c r="E102">
        <v>0.08</v>
      </c>
      <c r="F102" s="410">
        <v>43266.382638888892</v>
      </c>
      <c r="G102">
        <v>1.1554</v>
      </c>
      <c r="H102" s="410">
        <v>43266.469444444447</v>
      </c>
      <c r="I102">
        <v>1.1609</v>
      </c>
      <c r="J102" s="403">
        <v>43266.515972222223</v>
      </c>
      <c r="K102">
        <v>1.1574</v>
      </c>
      <c r="L102">
        <v>55</v>
      </c>
      <c r="M102">
        <v>35</v>
      </c>
      <c r="N102">
        <v>12.3</v>
      </c>
      <c r="O102" s="543">
        <v>0.13333333333139308</v>
      </c>
    </row>
    <row r="103" spans="1:15">
      <c r="A103" s="542">
        <v>102</v>
      </c>
      <c r="B103" s="542" t="s">
        <v>97</v>
      </c>
      <c r="C103" s="542">
        <v>3</v>
      </c>
      <c r="D103">
        <v>0.01</v>
      </c>
      <c r="E103">
        <v>0.03</v>
      </c>
      <c r="F103" s="410">
        <v>43266.54791666667</v>
      </c>
      <c r="G103">
        <v>1.159</v>
      </c>
      <c r="H103" s="410">
        <v>43266.636805555558</v>
      </c>
      <c r="I103">
        <v>1.1617</v>
      </c>
      <c r="J103" s="403">
        <v>43269.088194444441</v>
      </c>
      <c r="K103">
        <v>1.1591</v>
      </c>
      <c r="L103">
        <v>27</v>
      </c>
      <c r="M103">
        <v>26</v>
      </c>
      <c r="N103">
        <v>3.76</v>
      </c>
      <c r="O103" s="543">
        <v>0.5402777777708252</v>
      </c>
    </row>
    <row r="104" spans="1:15">
      <c r="A104" s="542">
        <v>103</v>
      </c>
      <c r="B104" s="542" t="s">
        <v>97</v>
      </c>
      <c r="C104" s="542">
        <v>1</v>
      </c>
      <c r="D104">
        <v>0.01</v>
      </c>
      <c r="E104">
        <v>0.01</v>
      </c>
      <c r="F104" s="410">
        <v>43269.334722222222</v>
      </c>
      <c r="G104">
        <v>1.1595</v>
      </c>
      <c r="H104" s="410">
        <v>43269.334722222222</v>
      </c>
      <c r="I104">
        <v>1.1595</v>
      </c>
      <c r="J104" s="403">
        <v>43269.359027777777</v>
      </c>
      <c r="K104">
        <v>1.1583000000000001</v>
      </c>
      <c r="L104">
        <v>0</v>
      </c>
      <c r="M104">
        <v>11.999999999998181</v>
      </c>
      <c r="N104">
        <v>1.2</v>
      </c>
      <c r="O104" s="543">
        <v>2.4305555554747116E-2</v>
      </c>
    </row>
    <row r="105" spans="1:15">
      <c r="A105" s="542">
        <v>104</v>
      </c>
      <c r="B105" s="542" t="s">
        <v>97</v>
      </c>
      <c r="C105" s="542">
        <v>5</v>
      </c>
      <c r="D105">
        <v>0.03</v>
      </c>
      <c r="E105">
        <v>0.08</v>
      </c>
      <c r="F105" s="410">
        <v>43269.42291666667</v>
      </c>
      <c r="G105">
        <v>1.1578999999999999</v>
      </c>
      <c r="H105" s="410">
        <v>43270.072222222225</v>
      </c>
      <c r="I105">
        <v>1.1636</v>
      </c>
      <c r="J105" s="403">
        <v>43270.356944444444</v>
      </c>
      <c r="K105">
        <v>1.1599999999999999</v>
      </c>
      <c r="L105">
        <v>57</v>
      </c>
      <c r="M105">
        <v>36</v>
      </c>
      <c r="N105">
        <v>12.09</v>
      </c>
      <c r="O105" s="543">
        <v>0.93402777777373558</v>
      </c>
    </row>
    <row r="106" spans="1:15">
      <c r="A106" s="542">
        <v>105</v>
      </c>
      <c r="B106" s="542" t="s">
        <v>96</v>
      </c>
      <c r="C106" s="542">
        <v>7</v>
      </c>
      <c r="D106">
        <v>0.06</v>
      </c>
      <c r="E106">
        <v>0.18</v>
      </c>
      <c r="F106" s="410">
        <v>43270.263194444444</v>
      </c>
      <c r="G106">
        <v>1.163</v>
      </c>
      <c r="H106" s="410">
        <v>43270.474999999999</v>
      </c>
      <c r="I106">
        <v>1.1535</v>
      </c>
      <c r="J106" s="403">
        <v>43270.724305555559</v>
      </c>
      <c r="K106">
        <v>1.1581999999999999</v>
      </c>
      <c r="L106">
        <v>95</v>
      </c>
      <c r="M106">
        <v>46.999999999998181</v>
      </c>
      <c r="N106">
        <v>31.099999999999998</v>
      </c>
      <c r="O106" s="543">
        <v>0.461111111115315</v>
      </c>
    </row>
    <row r="107" spans="1:15">
      <c r="A107" s="542">
        <v>106</v>
      </c>
      <c r="B107" s="542" t="s">
        <v>97</v>
      </c>
      <c r="C107" s="542">
        <v>2</v>
      </c>
      <c r="D107">
        <v>0.01</v>
      </c>
      <c r="E107">
        <v>0.02</v>
      </c>
      <c r="F107" s="410">
        <v>43270.390972222223</v>
      </c>
      <c r="G107">
        <v>1.1581999999999999</v>
      </c>
      <c r="H107" s="410">
        <v>43270.418749999997</v>
      </c>
      <c r="I107">
        <v>1.1594</v>
      </c>
      <c r="J107" s="403">
        <v>43270.431944444441</v>
      </c>
      <c r="K107">
        <v>1.1576</v>
      </c>
      <c r="L107">
        <v>12.000000000001819</v>
      </c>
      <c r="M107">
        <v>18</v>
      </c>
      <c r="N107">
        <v>2.4</v>
      </c>
      <c r="O107" s="543">
        <v>4.0972222217533272E-2</v>
      </c>
    </row>
    <row r="108" spans="1:15">
      <c r="A108" s="542">
        <v>107</v>
      </c>
      <c r="B108" s="542" t="s">
        <v>97</v>
      </c>
      <c r="C108" s="542">
        <v>1</v>
      </c>
      <c r="D108">
        <v>0.01</v>
      </c>
      <c r="E108">
        <v>0.01</v>
      </c>
      <c r="F108" s="410">
        <v>43270.441666666666</v>
      </c>
      <c r="G108">
        <v>1.1556999999999999</v>
      </c>
      <c r="H108" s="410">
        <v>43270.441666666666</v>
      </c>
      <c r="I108">
        <v>1.1556999999999999</v>
      </c>
      <c r="J108" s="403">
        <v>43270.447916666664</v>
      </c>
      <c r="K108">
        <v>1.1545000000000001</v>
      </c>
      <c r="L108">
        <v>0</v>
      </c>
      <c r="M108">
        <v>12</v>
      </c>
      <c r="N108">
        <v>1.2</v>
      </c>
      <c r="O108" s="543">
        <v>6.2499999985448085E-3</v>
      </c>
    </row>
    <row r="109" spans="1:15">
      <c r="A109" s="542">
        <v>108</v>
      </c>
      <c r="B109" s="542" t="s">
        <v>97</v>
      </c>
      <c r="C109" s="542">
        <v>1</v>
      </c>
      <c r="D109">
        <v>0.01</v>
      </c>
      <c r="E109">
        <v>0.01</v>
      </c>
      <c r="F109" s="410">
        <v>43270.457638888889</v>
      </c>
      <c r="G109">
        <v>1.1556</v>
      </c>
      <c r="H109" s="410">
        <v>43270.457638888889</v>
      </c>
      <c r="I109">
        <v>1.1556</v>
      </c>
      <c r="J109" s="403">
        <v>43270.46875</v>
      </c>
      <c r="K109">
        <v>1.1541999999999999</v>
      </c>
      <c r="L109">
        <v>0</v>
      </c>
      <c r="M109">
        <v>14.000000000001819</v>
      </c>
      <c r="N109">
        <v>1.4</v>
      </c>
      <c r="O109" s="543">
        <v>1.1111111110949423E-2</v>
      </c>
    </row>
    <row r="110" spans="1:15">
      <c r="A110" s="542">
        <v>109</v>
      </c>
      <c r="B110" s="542" t="s">
        <v>97</v>
      </c>
      <c r="C110" s="542">
        <v>5</v>
      </c>
      <c r="D110">
        <v>0.03</v>
      </c>
      <c r="E110">
        <v>0.08</v>
      </c>
      <c r="F110" s="410">
        <v>43270.48333333333</v>
      </c>
      <c r="G110">
        <v>1.1537999999999999</v>
      </c>
      <c r="H110" s="410">
        <v>43270.93472222222</v>
      </c>
      <c r="I110">
        <v>1.1593</v>
      </c>
      <c r="J110" s="403">
        <v>43271.422222222223</v>
      </c>
      <c r="K110">
        <v>1.1556999999999999</v>
      </c>
      <c r="L110">
        <v>55</v>
      </c>
      <c r="M110">
        <v>36</v>
      </c>
      <c r="N110">
        <v>13.14</v>
      </c>
      <c r="O110" s="543">
        <v>0.93888888889341615</v>
      </c>
    </row>
    <row r="111" spans="1:15">
      <c r="A111" s="542">
        <v>110</v>
      </c>
      <c r="B111" s="542" t="s">
        <v>96</v>
      </c>
      <c r="C111" s="542">
        <v>1</v>
      </c>
      <c r="D111">
        <v>0.01</v>
      </c>
      <c r="E111">
        <v>0.01</v>
      </c>
      <c r="F111" s="410">
        <v>43270.728472222225</v>
      </c>
      <c r="G111">
        <v>1.1577999999999999</v>
      </c>
      <c r="H111" s="410">
        <v>43270.728472222225</v>
      </c>
      <c r="I111">
        <v>1.1577999999999999</v>
      </c>
      <c r="J111" s="403">
        <v>43270.929861111108</v>
      </c>
      <c r="K111">
        <v>1.1591</v>
      </c>
      <c r="L111">
        <v>0</v>
      </c>
      <c r="M111">
        <v>13</v>
      </c>
      <c r="N111">
        <v>1.3</v>
      </c>
      <c r="O111" s="543">
        <v>0.20138888888322981</v>
      </c>
    </row>
    <row r="112" spans="1:15">
      <c r="A112" s="542">
        <v>111</v>
      </c>
      <c r="B112" s="542" t="s">
        <v>96</v>
      </c>
      <c r="C112" s="542">
        <v>2</v>
      </c>
      <c r="D112">
        <v>0.01</v>
      </c>
      <c r="E112">
        <v>0.02</v>
      </c>
      <c r="F112" s="410">
        <v>43271.205555555556</v>
      </c>
      <c r="G112">
        <v>1.1579999999999999</v>
      </c>
      <c r="H112" s="410">
        <v>43271.372916666667</v>
      </c>
      <c r="I112">
        <v>1.1567000000000001</v>
      </c>
      <c r="J112" s="403">
        <v>43271.408333333333</v>
      </c>
      <c r="K112">
        <v>1.1586000000000001</v>
      </c>
      <c r="L112">
        <v>13</v>
      </c>
      <c r="M112">
        <v>19</v>
      </c>
      <c r="N112">
        <v>2.5</v>
      </c>
      <c r="O112" s="543">
        <v>0.20277777777664596</v>
      </c>
    </row>
    <row r="113" spans="1:15">
      <c r="A113" s="542">
        <v>112</v>
      </c>
      <c r="B113" s="542" t="s">
        <v>96</v>
      </c>
      <c r="C113" s="542">
        <v>3</v>
      </c>
      <c r="D113">
        <v>0.01</v>
      </c>
      <c r="E113">
        <v>0.03</v>
      </c>
      <c r="F113" s="410">
        <v>43271.411805555559</v>
      </c>
      <c r="G113">
        <v>1.1585000000000001</v>
      </c>
      <c r="H113" s="410">
        <v>43271.426388888889</v>
      </c>
      <c r="I113">
        <v>1.1556999999999999</v>
      </c>
      <c r="J113" s="403">
        <v>43271.612500000003</v>
      </c>
      <c r="K113">
        <v>1.1584000000000001</v>
      </c>
      <c r="L113">
        <v>28</v>
      </c>
      <c r="M113">
        <v>27.000000000001819</v>
      </c>
      <c r="N113">
        <v>4</v>
      </c>
      <c r="O113" s="543">
        <v>0.20069444444379769</v>
      </c>
    </row>
    <row r="114" spans="1:15">
      <c r="A114" s="542">
        <v>113</v>
      </c>
      <c r="B114" s="542" t="s">
        <v>97</v>
      </c>
      <c r="C114" s="542">
        <v>3</v>
      </c>
      <c r="D114">
        <v>0.01</v>
      </c>
      <c r="E114">
        <v>0.03</v>
      </c>
      <c r="F114" s="410">
        <v>43271.431250000001</v>
      </c>
      <c r="G114">
        <v>1.1561999999999999</v>
      </c>
      <c r="H114" s="410">
        <v>43271.618055555555</v>
      </c>
      <c r="I114">
        <v>1.1587000000000001</v>
      </c>
      <c r="J114" s="403">
        <v>43272.226388888892</v>
      </c>
      <c r="K114">
        <v>1.1561999999999999</v>
      </c>
      <c r="L114">
        <v>25.000000000001819</v>
      </c>
      <c r="M114">
        <v>25.000000000001819</v>
      </c>
      <c r="N114">
        <v>3.8499999999999996</v>
      </c>
      <c r="O114" s="543">
        <v>0.79513888889050577</v>
      </c>
    </row>
    <row r="115" spans="1:15">
      <c r="A115" s="542">
        <v>114</v>
      </c>
      <c r="B115" s="542" t="s">
        <v>96</v>
      </c>
      <c r="C115" s="542">
        <v>2</v>
      </c>
      <c r="D115">
        <v>0.01</v>
      </c>
      <c r="E115">
        <v>0.02</v>
      </c>
      <c r="F115" s="410">
        <v>43271.646527777775</v>
      </c>
      <c r="G115">
        <v>1.1584000000000001</v>
      </c>
      <c r="H115" s="410">
        <v>43271.673611111109</v>
      </c>
      <c r="I115">
        <v>1.1572</v>
      </c>
      <c r="J115" s="403">
        <v>43271.749305555553</v>
      </c>
      <c r="K115">
        <v>1.159</v>
      </c>
      <c r="L115">
        <v>12.000000000001819</v>
      </c>
      <c r="M115">
        <v>18</v>
      </c>
      <c r="N115">
        <v>2.4</v>
      </c>
      <c r="O115" s="543">
        <v>0.10277777777810115</v>
      </c>
    </row>
    <row r="116" spans="1:15">
      <c r="A116" s="542">
        <v>115</v>
      </c>
      <c r="B116" s="542" t="s">
        <v>96</v>
      </c>
      <c r="C116" s="542">
        <v>2</v>
      </c>
      <c r="D116">
        <v>0.01</v>
      </c>
      <c r="E116">
        <v>0.02</v>
      </c>
      <c r="F116" s="410">
        <v>43272.336111111108</v>
      </c>
      <c r="G116">
        <v>1.1553</v>
      </c>
      <c r="H116" s="410">
        <v>43272.375</v>
      </c>
      <c r="I116">
        <v>1.1540999999999999</v>
      </c>
      <c r="J116" s="403">
        <v>43272.404166666667</v>
      </c>
      <c r="K116">
        <v>1.1558999999999999</v>
      </c>
      <c r="L116">
        <v>12.000000000001819</v>
      </c>
      <c r="M116">
        <v>18.000000000001819</v>
      </c>
      <c r="N116">
        <v>2.4</v>
      </c>
      <c r="O116" s="543">
        <v>6.805555555911269E-2</v>
      </c>
    </row>
    <row r="117" spans="1:15">
      <c r="A117" s="542">
        <v>116</v>
      </c>
      <c r="B117" s="542" t="s">
        <v>97</v>
      </c>
      <c r="C117" s="542">
        <v>1</v>
      </c>
      <c r="D117">
        <v>0.01</v>
      </c>
      <c r="E117">
        <v>0.01</v>
      </c>
      <c r="F117" s="410">
        <v>43272.354166666664</v>
      </c>
      <c r="G117">
        <v>1.1549</v>
      </c>
      <c r="H117" s="410">
        <v>43272.354166666664</v>
      </c>
      <c r="I117">
        <v>1.1549</v>
      </c>
      <c r="J117" s="403">
        <v>43272.375</v>
      </c>
      <c r="K117">
        <v>1.1536999999999999</v>
      </c>
      <c r="L117">
        <v>0</v>
      </c>
      <c r="M117">
        <v>12</v>
      </c>
      <c r="N117">
        <v>1.2</v>
      </c>
      <c r="O117" s="543">
        <v>2.0833333335758653E-2</v>
      </c>
    </row>
    <row r="118" spans="1:15">
      <c r="A118" s="542">
        <v>117</v>
      </c>
      <c r="B118" s="542" t="s">
        <v>97</v>
      </c>
      <c r="C118" s="542">
        <v>2</v>
      </c>
      <c r="D118">
        <v>0.01</v>
      </c>
      <c r="E118">
        <v>0.02</v>
      </c>
      <c r="F118" s="410">
        <v>43272.382638888892</v>
      </c>
      <c r="G118">
        <v>1.1552</v>
      </c>
      <c r="H118" s="410">
        <v>43272.415972222225</v>
      </c>
      <c r="I118">
        <v>1.1564000000000001</v>
      </c>
      <c r="J118" s="403">
        <v>43272.430555555555</v>
      </c>
      <c r="K118">
        <v>1.1546000000000001</v>
      </c>
      <c r="L118">
        <v>12.000000000001819</v>
      </c>
      <c r="M118">
        <v>18.000000000001819</v>
      </c>
      <c r="N118">
        <v>2.4</v>
      </c>
      <c r="O118" s="543">
        <v>4.7916666662786156E-2</v>
      </c>
    </row>
    <row r="119" spans="1:15">
      <c r="A119" s="542">
        <v>118</v>
      </c>
      <c r="B119" s="542" t="s">
        <v>96</v>
      </c>
      <c r="C119" s="542">
        <v>4</v>
      </c>
      <c r="D119">
        <v>0.02</v>
      </c>
      <c r="E119">
        <v>0.05</v>
      </c>
      <c r="F119" s="410">
        <v>43272.425694444442</v>
      </c>
      <c r="G119">
        <v>1.1556999999999999</v>
      </c>
      <c r="H119" s="410">
        <v>43272.504166666666</v>
      </c>
      <c r="I119">
        <v>1.1516999999999999</v>
      </c>
      <c r="J119" s="403">
        <v>43272.57708333333</v>
      </c>
      <c r="K119">
        <v>1.1547000000000001</v>
      </c>
      <c r="L119">
        <v>40</v>
      </c>
      <c r="M119">
        <v>30</v>
      </c>
      <c r="N119">
        <v>6.9</v>
      </c>
      <c r="O119" s="543">
        <v>0.15138888888759539</v>
      </c>
    </row>
    <row r="120" spans="1:15">
      <c r="A120" s="542">
        <v>119</v>
      </c>
      <c r="B120" s="542" t="s">
        <v>97</v>
      </c>
      <c r="C120" s="542">
        <v>1</v>
      </c>
      <c r="D120">
        <v>0.01</v>
      </c>
      <c r="E120">
        <v>0.01</v>
      </c>
      <c r="F120" s="410">
        <v>43272.435416666667</v>
      </c>
      <c r="G120">
        <v>1.1551</v>
      </c>
      <c r="H120" s="410">
        <v>43272.435416666667</v>
      </c>
      <c r="I120">
        <v>1.1551</v>
      </c>
      <c r="J120" s="403">
        <v>43272.45</v>
      </c>
      <c r="K120">
        <v>1.1538999999999999</v>
      </c>
      <c r="L120">
        <v>0</v>
      </c>
      <c r="M120">
        <v>12</v>
      </c>
      <c r="N120">
        <v>1.2</v>
      </c>
      <c r="O120" s="543">
        <v>1.4583333329937886E-2</v>
      </c>
    </row>
    <row r="121" spans="1:15">
      <c r="A121" s="542">
        <v>120</v>
      </c>
      <c r="B121" s="542" t="s">
        <v>97</v>
      </c>
      <c r="C121" s="542">
        <v>10</v>
      </c>
      <c r="D121">
        <v>0.2</v>
      </c>
      <c r="E121">
        <v>0.60000000000000009</v>
      </c>
      <c r="F121" s="410">
        <v>43272.477083333331</v>
      </c>
      <c r="G121">
        <v>1.1521999999999999</v>
      </c>
      <c r="H121" s="410">
        <v>43276.761805555558</v>
      </c>
      <c r="I121">
        <v>1.17</v>
      </c>
      <c r="J121" s="403">
        <v>43278.438888888886</v>
      </c>
      <c r="K121">
        <v>1.1631</v>
      </c>
      <c r="L121">
        <v>178.00000000000182</v>
      </c>
      <c r="M121">
        <v>69</v>
      </c>
      <c r="N121">
        <v>117.9</v>
      </c>
      <c r="O121" s="543">
        <v>3.9618055555547471</v>
      </c>
    </row>
    <row r="122" spans="1:15">
      <c r="A122" s="542">
        <v>121</v>
      </c>
      <c r="B122" s="542" t="s">
        <v>96</v>
      </c>
      <c r="C122" s="542">
        <v>2</v>
      </c>
      <c r="D122">
        <v>0.01</v>
      </c>
      <c r="E122">
        <v>0.02</v>
      </c>
      <c r="F122" s="410">
        <v>43272.620833333334</v>
      </c>
      <c r="G122">
        <v>1.1593</v>
      </c>
      <c r="H122" s="410">
        <v>43272.67291666667</v>
      </c>
      <c r="I122">
        <v>1.1580999999999999</v>
      </c>
      <c r="J122" s="403">
        <v>43272.688194444447</v>
      </c>
      <c r="K122">
        <v>1.1598999999999999</v>
      </c>
      <c r="L122">
        <v>12.000000000001819</v>
      </c>
      <c r="M122">
        <v>18.000000000001819</v>
      </c>
      <c r="N122">
        <v>2.4</v>
      </c>
      <c r="O122" s="543">
        <v>6.7361111112404615E-2</v>
      </c>
    </row>
    <row r="123" spans="1:15">
      <c r="A123" s="542">
        <v>122</v>
      </c>
      <c r="B123" s="542" t="s">
        <v>96</v>
      </c>
      <c r="C123" s="542">
        <v>2</v>
      </c>
      <c r="D123">
        <v>0.01</v>
      </c>
      <c r="E123">
        <v>0.02</v>
      </c>
      <c r="F123" s="410">
        <v>43272.700694444444</v>
      </c>
      <c r="G123">
        <v>1.1620999999999999</v>
      </c>
      <c r="H123" s="410">
        <v>43272.706944444442</v>
      </c>
      <c r="I123">
        <v>1.1608000000000001</v>
      </c>
      <c r="J123" s="403">
        <v>43272.839583333334</v>
      </c>
      <c r="K123">
        <v>1.1627000000000001</v>
      </c>
      <c r="L123">
        <v>13</v>
      </c>
      <c r="M123">
        <v>19</v>
      </c>
      <c r="N123">
        <v>2.5</v>
      </c>
      <c r="O123" s="543">
        <v>0.13888888889050577</v>
      </c>
    </row>
    <row r="124" spans="1:15">
      <c r="A124" s="542">
        <v>123</v>
      </c>
      <c r="B124" s="542" t="s">
        <v>96</v>
      </c>
      <c r="C124" s="542">
        <v>2</v>
      </c>
      <c r="D124">
        <v>0.01</v>
      </c>
      <c r="E124">
        <v>0.02</v>
      </c>
      <c r="F124" s="410">
        <v>43272.842361111114</v>
      </c>
      <c r="G124">
        <v>1.1621999999999999</v>
      </c>
      <c r="H124" s="410">
        <v>43272.927083333336</v>
      </c>
      <c r="I124">
        <v>1.1609</v>
      </c>
      <c r="J124" s="403">
        <v>43273.311805555553</v>
      </c>
      <c r="K124">
        <v>1.1629</v>
      </c>
      <c r="L124">
        <v>12.999999999998181</v>
      </c>
      <c r="M124">
        <v>20</v>
      </c>
      <c r="N124">
        <v>2.46</v>
      </c>
      <c r="O124" s="543">
        <v>0.46944444443943212</v>
      </c>
    </row>
    <row r="125" spans="1:15">
      <c r="A125" s="542">
        <v>124</v>
      </c>
      <c r="B125" s="542" t="s">
        <v>96</v>
      </c>
      <c r="C125" s="542">
        <v>1</v>
      </c>
      <c r="D125">
        <v>0.01</v>
      </c>
      <c r="E125">
        <v>0.01</v>
      </c>
      <c r="F125" s="410">
        <v>43273.316666666666</v>
      </c>
      <c r="G125">
        <v>1.1629</v>
      </c>
      <c r="H125" s="410">
        <v>43273.316666666666</v>
      </c>
      <c r="I125">
        <v>1.1629</v>
      </c>
      <c r="J125" s="403">
        <v>43273.375</v>
      </c>
      <c r="K125">
        <v>1.1640999999999999</v>
      </c>
      <c r="L125">
        <v>0</v>
      </c>
      <c r="M125">
        <v>12</v>
      </c>
      <c r="N125">
        <v>1.2</v>
      </c>
      <c r="O125" s="543">
        <v>5.8333333334303461E-2</v>
      </c>
    </row>
    <row r="126" spans="1:15">
      <c r="A126" s="542">
        <v>125</v>
      </c>
      <c r="B126" s="542" t="s">
        <v>96</v>
      </c>
      <c r="C126" s="542">
        <v>1</v>
      </c>
      <c r="D126">
        <v>0.01</v>
      </c>
      <c r="E126">
        <v>0.01</v>
      </c>
      <c r="F126" s="410">
        <v>43273.38958333333</v>
      </c>
      <c r="G126">
        <v>1.1656</v>
      </c>
      <c r="H126" s="410">
        <v>43273.38958333333</v>
      </c>
      <c r="I126">
        <v>1.1656</v>
      </c>
      <c r="J126" s="403">
        <v>43273.395833333336</v>
      </c>
      <c r="K126">
        <v>1.1668000000000001</v>
      </c>
      <c r="L126">
        <v>0</v>
      </c>
      <c r="M126">
        <v>12</v>
      </c>
      <c r="N126">
        <v>1.2</v>
      </c>
      <c r="O126" s="543">
        <v>6.2500000058207661E-3</v>
      </c>
    </row>
    <row r="127" spans="1:15">
      <c r="A127" s="542">
        <v>126</v>
      </c>
      <c r="B127" s="542" t="s">
        <v>96</v>
      </c>
      <c r="C127" s="542">
        <v>2</v>
      </c>
      <c r="D127">
        <v>0.01</v>
      </c>
      <c r="E127">
        <v>0.02</v>
      </c>
      <c r="F127" s="410">
        <v>43273.398611111108</v>
      </c>
      <c r="G127">
        <v>1.1665000000000001</v>
      </c>
      <c r="H127" s="410">
        <v>43273.404166666667</v>
      </c>
      <c r="I127">
        <v>1.1653</v>
      </c>
      <c r="J127" s="403">
        <v>43273.473611111112</v>
      </c>
      <c r="K127">
        <v>1.1671</v>
      </c>
      <c r="L127">
        <v>12.000000000001819</v>
      </c>
      <c r="M127">
        <v>18</v>
      </c>
      <c r="N127">
        <v>2.4</v>
      </c>
      <c r="O127" s="543">
        <v>7.5000000004365575E-2</v>
      </c>
    </row>
    <row r="128" spans="1:15">
      <c r="A128" s="542">
        <v>127</v>
      </c>
      <c r="B128" s="542" t="s">
        <v>96</v>
      </c>
      <c r="C128" s="542">
        <v>3</v>
      </c>
      <c r="D128">
        <v>0.01</v>
      </c>
      <c r="E128">
        <v>0.03</v>
      </c>
      <c r="F128" s="410">
        <v>43273.480555555558</v>
      </c>
      <c r="G128">
        <v>1.1667000000000001</v>
      </c>
      <c r="H128" s="410">
        <v>43273.50277777778</v>
      </c>
      <c r="I128">
        <v>1.1637999999999999</v>
      </c>
      <c r="J128" s="403">
        <v>43273.640972222223</v>
      </c>
      <c r="K128">
        <v>1.1665000000000001</v>
      </c>
      <c r="L128">
        <v>29</v>
      </c>
      <c r="M128">
        <v>27.000000000001819</v>
      </c>
      <c r="N128">
        <v>3.9000000000000004</v>
      </c>
      <c r="O128" s="543">
        <v>0.16041666666569654</v>
      </c>
    </row>
    <row r="129" spans="1:15">
      <c r="A129" s="542">
        <v>128</v>
      </c>
      <c r="B129" s="542" t="s">
        <v>96</v>
      </c>
      <c r="C129" s="542">
        <v>3</v>
      </c>
      <c r="D129">
        <v>0.01</v>
      </c>
      <c r="E129">
        <v>0.03</v>
      </c>
      <c r="F129" s="410">
        <v>43273.65902777778</v>
      </c>
      <c r="G129">
        <v>1.1651</v>
      </c>
      <c r="H129" s="410">
        <v>43273.6875</v>
      </c>
      <c r="I129">
        <v>1.1624000000000001</v>
      </c>
      <c r="J129" s="403">
        <v>43273.787499999999</v>
      </c>
      <c r="K129">
        <v>1.1651</v>
      </c>
      <c r="L129">
        <v>26.999999999998181</v>
      </c>
      <c r="M129">
        <v>26.999999999998181</v>
      </c>
      <c r="N129">
        <v>3.9000000000000004</v>
      </c>
      <c r="O129" s="543">
        <v>0.12847222221898846</v>
      </c>
    </row>
    <row r="130" spans="1:15">
      <c r="A130" s="542">
        <v>129</v>
      </c>
      <c r="B130" s="542" t="s">
        <v>96</v>
      </c>
      <c r="C130" s="542">
        <v>3</v>
      </c>
      <c r="D130">
        <v>0.01</v>
      </c>
      <c r="E130">
        <v>0.03</v>
      </c>
      <c r="F130" s="410">
        <v>43273.865972222222</v>
      </c>
      <c r="G130">
        <v>1.1661999999999999</v>
      </c>
      <c r="H130" s="410">
        <v>43276.339583333334</v>
      </c>
      <c r="I130">
        <v>1.1636</v>
      </c>
      <c r="J130" s="403">
        <v>43276.433333333334</v>
      </c>
      <c r="K130">
        <v>1.1661999999999999</v>
      </c>
      <c r="L130">
        <v>25.999999999998181</v>
      </c>
      <c r="M130">
        <v>25.999999999998181</v>
      </c>
      <c r="N130">
        <v>3.7800000000000002</v>
      </c>
      <c r="O130" s="543">
        <v>0.56736111111240461</v>
      </c>
    </row>
    <row r="131" spans="1:15">
      <c r="A131" s="542">
        <v>130</v>
      </c>
      <c r="B131" s="542" t="s">
        <v>96</v>
      </c>
      <c r="C131" s="542">
        <v>2</v>
      </c>
      <c r="D131">
        <v>0.01</v>
      </c>
      <c r="E131">
        <v>0.02</v>
      </c>
      <c r="F131" s="410">
        <v>43276.447916666664</v>
      </c>
      <c r="G131">
        <v>1.1660999999999999</v>
      </c>
      <c r="H131" s="410">
        <v>43276.476388888892</v>
      </c>
      <c r="I131">
        <v>1.1648000000000001</v>
      </c>
      <c r="J131" s="403">
        <v>43276.549305555556</v>
      </c>
      <c r="K131">
        <v>1.1667000000000001</v>
      </c>
      <c r="L131">
        <v>13</v>
      </c>
      <c r="M131">
        <v>19</v>
      </c>
      <c r="N131">
        <v>2.5</v>
      </c>
      <c r="O131" s="543">
        <v>0.10138888889196096</v>
      </c>
    </row>
    <row r="132" spans="1:15">
      <c r="A132" s="542">
        <v>131</v>
      </c>
      <c r="B132" s="542" t="s">
        <v>96</v>
      </c>
      <c r="C132" s="542">
        <v>1</v>
      </c>
      <c r="D132">
        <v>0.01</v>
      </c>
      <c r="E132">
        <v>0.01</v>
      </c>
      <c r="F132" s="410">
        <v>43276.560416666667</v>
      </c>
      <c r="G132">
        <v>1.1678999999999999</v>
      </c>
      <c r="H132" s="410">
        <v>43276.560416666667</v>
      </c>
      <c r="I132">
        <v>1.1678999999999999</v>
      </c>
      <c r="J132" s="403">
        <v>43276.575694444444</v>
      </c>
      <c r="K132">
        <v>1.1691</v>
      </c>
      <c r="L132">
        <v>0</v>
      </c>
      <c r="M132">
        <v>12</v>
      </c>
      <c r="N132">
        <v>1.2</v>
      </c>
      <c r="O132" s="543">
        <v>1.5277777776645962E-2</v>
      </c>
    </row>
    <row r="133" spans="1:15">
      <c r="A133" s="542">
        <v>132</v>
      </c>
      <c r="B133" s="542" t="s">
        <v>96</v>
      </c>
      <c r="C133" s="542">
        <v>1</v>
      </c>
      <c r="D133">
        <v>0.01</v>
      </c>
      <c r="E133">
        <v>0.01</v>
      </c>
      <c r="F133" s="410">
        <v>43276.581250000003</v>
      </c>
      <c r="G133">
        <v>1.1680999999999999</v>
      </c>
      <c r="H133" s="410">
        <v>43276.581250000003</v>
      </c>
      <c r="I133">
        <v>1.1680999999999999</v>
      </c>
      <c r="J133" s="403">
        <v>43276.591666666667</v>
      </c>
      <c r="K133">
        <v>1.1693</v>
      </c>
      <c r="L133">
        <v>0</v>
      </c>
      <c r="M133">
        <v>12</v>
      </c>
      <c r="N133">
        <v>1.2</v>
      </c>
      <c r="O133" s="543">
        <v>1.0416666664241347E-2</v>
      </c>
    </row>
    <row r="134" spans="1:15">
      <c r="A134" s="542">
        <v>133</v>
      </c>
      <c r="B134" s="542" t="s">
        <v>96</v>
      </c>
      <c r="C134" s="542">
        <v>1</v>
      </c>
      <c r="D134">
        <v>0.01</v>
      </c>
      <c r="E134">
        <v>0.01</v>
      </c>
      <c r="F134" s="410">
        <v>43276.65625</v>
      </c>
      <c r="G134">
        <v>1.1680999999999999</v>
      </c>
      <c r="H134" s="410">
        <v>43276.65625</v>
      </c>
      <c r="I134">
        <v>1.1680999999999999</v>
      </c>
      <c r="J134" s="403">
        <v>43276.727083333331</v>
      </c>
      <c r="K134">
        <v>1.1693</v>
      </c>
      <c r="L134">
        <v>0</v>
      </c>
      <c r="M134">
        <v>12</v>
      </c>
      <c r="N134">
        <v>1.2</v>
      </c>
      <c r="O134" s="543">
        <v>7.0833333331393078E-2</v>
      </c>
    </row>
    <row r="135" spans="1:15">
      <c r="A135" s="542">
        <v>134</v>
      </c>
      <c r="B135" s="542" t="s">
        <v>96</v>
      </c>
      <c r="C135" s="542">
        <v>1</v>
      </c>
      <c r="D135">
        <v>0.01</v>
      </c>
      <c r="E135">
        <v>0.01</v>
      </c>
      <c r="F135" s="410">
        <v>43276.734027777777</v>
      </c>
      <c r="G135">
        <v>1.1692</v>
      </c>
      <c r="H135" s="410">
        <v>43276.734027777777</v>
      </c>
      <c r="I135">
        <v>1.1692</v>
      </c>
      <c r="J135" s="403">
        <v>43276.837500000001</v>
      </c>
      <c r="K135">
        <v>1.1704000000000001</v>
      </c>
      <c r="L135">
        <v>0</v>
      </c>
      <c r="M135">
        <v>12.000000000001819</v>
      </c>
      <c r="N135">
        <v>1.2</v>
      </c>
      <c r="O135" s="543">
        <v>0.10347222222480923</v>
      </c>
    </row>
    <row r="136" spans="1:15">
      <c r="A136" s="542">
        <v>135</v>
      </c>
      <c r="B136" s="542" t="s">
        <v>96</v>
      </c>
      <c r="C136" s="542">
        <v>1</v>
      </c>
      <c r="D136">
        <v>0.01</v>
      </c>
      <c r="E136">
        <v>0.01</v>
      </c>
      <c r="F136" s="410">
        <v>43276.904861111114</v>
      </c>
      <c r="G136">
        <v>1.1702999999999999</v>
      </c>
      <c r="H136" s="410">
        <v>43276.904861111114</v>
      </c>
      <c r="I136">
        <v>1.1702999999999999</v>
      </c>
      <c r="J136" s="403">
        <v>43277.182638888888</v>
      </c>
      <c r="K136">
        <v>1.1716</v>
      </c>
      <c r="L136">
        <v>0</v>
      </c>
      <c r="M136">
        <v>13.000000000001819</v>
      </c>
      <c r="N136">
        <v>1.18</v>
      </c>
      <c r="O136" s="543">
        <v>0.27777777777373558</v>
      </c>
    </row>
    <row r="137" spans="1:15">
      <c r="A137" s="542">
        <v>136</v>
      </c>
      <c r="B137" s="542" t="s">
        <v>96</v>
      </c>
      <c r="C137" s="542">
        <v>9</v>
      </c>
      <c r="D137">
        <v>0.13</v>
      </c>
      <c r="E137">
        <v>0.4</v>
      </c>
      <c r="F137" s="410">
        <v>43277.334027777775</v>
      </c>
      <c r="G137">
        <v>1.1705000000000001</v>
      </c>
      <c r="H137" s="410">
        <v>43278.854861111111</v>
      </c>
      <c r="I137">
        <v>1.1558999999999999</v>
      </c>
      <c r="J137" s="403">
        <v>43280.193749999999</v>
      </c>
      <c r="K137">
        <v>1.1628000000000001</v>
      </c>
      <c r="L137">
        <v>146.00000000000182</v>
      </c>
      <c r="M137">
        <v>69</v>
      </c>
      <c r="N137">
        <v>85.59</v>
      </c>
      <c r="O137" s="543">
        <v>2.859722222223354</v>
      </c>
    </row>
    <row r="138" spans="1:15">
      <c r="A138" s="542">
        <v>137</v>
      </c>
      <c r="B138" s="542" t="s">
        <v>97</v>
      </c>
      <c r="C138" s="542">
        <v>1</v>
      </c>
      <c r="D138">
        <v>0.01</v>
      </c>
      <c r="E138">
        <v>0.01</v>
      </c>
      <c r="F138" s="410">
        <v>43278.46875</v>
      </c>
      <c r="G138">
        <v>1.1631</v>
      </c>
      <c r="H138" s="410">
        <v>43278.46875</v>
      </c>
      <c r="I138">
        <v>1.1631</v>
      </c>
      <c r="J138" s="403">
        <v>43278.553472222222</v>
      </c>
      <c r="K138">
        <v>1.1618999999999999</v>
      </c>
      <c r="L138">
        <v>0</v>
      </c>
      <c r="M138">
        <v>12</v>
      </c>
      <c r="N138">
        <v>1.2</v>
      </c>
      <c r="O138" s="543">
        <v>8.4722222221898846E-2</v>
      </c>
    </row>
    <row r="139" spans="1:15">
      <c r="A139" s="542">
        <v>138</v>
      </c>
      <c r="B139" s="542" t="s">
        <v>97</v>
      </c>
      <c r="C139" s="542">
        <v>1</v>
      </c>
      <c r="D139">
        <v>0.01</v>
      </c>
      <c r="E139">
        <v>0.01</v>
      </c>
      <c r="F139" s="410">
        <v>43278.57708333333</v>
      </c>
      <c r="G139">
        <v>1.1631</v>
      </c>
      <c r="H139" s="410">
        <v>43278.57708333333</v>
      </c>
      <c r="I139">
        <v>1.1631</v>
      </c>
      <c r="J139" s="403">
        <v>43278.591666666667</v>
      </c>
      <c r="K139">
        <v>1.1618999999999999</v>
      </c>
      <c r="L139">
        <v>0</v>
      </c>
      <c r="M139">
        <v>12</v>
      </c>
      <c r="N139">
        <v>1.2</v>
      </c>
      <c r="O139" s="543">
        <v>1.4583333337213844E-2</v>
      </c>
    </row>
    <row r="140" spans="1:15">
      <c r="A140" s="542">
        <v>139</v>
      </c>
      <c r="B140" s="542" t="s">
        <v>97</v>
      </c>
      <c r="C140" s="542">
        <v>2</v>
      </c>
      <c r="D140">
        <v>0.01</v>
      </c>
      <c r="E140">
        <v>0.02</v>
      </c>
      <c r="F140" s="410">
        <v>43278.626388888886</v>
      </c>
      <c r="G140">
        <v>1.1599999999999999</v>
      </c>
      <c r="H140" s="410">
        <v>43278.662499999999</v>
      </c>
      <c r="I140">
        <v>1.1612</v>
      </c>
      <c r="J140" s="403">
        <v>43278.708333333336</v>
      </c>
      <c r="K140">
        <v>1.1594</v>
      </c>
      <c r="L140">
        <v>12</v>
      </c>
      <c r="M140">
        <v>18</v>
      </c>
      <c r="N140">
        <v>2.4</v>
      </c>
      <c r="O140" s="543">
        <v>8.1944444449618459E-2</v>
      </c>
    </row>
    <row r="141" spans="1:15">
      <c r="A141" s="542">
        <v>140</v>
      </c>
      <c r="B141" s="542" t="s">
        <v>97</v>
      </c>
      <c r="C141" s="542">
        <v>2</v>
      </c>
      <c r="D141">
        <v>0.01</v>
      </c>
      <c r="E141">
        <v>0.02</v>
      </c>
      <c r="F141" s="410">
        <v>43278.892361111109</v>
      </c>
      <c r="G141">
        <v>1.1548</v>
      </c>
      <c r="H141" s="410">
        <v>43279.024305555555</v>
      </c>
      <c r="I141">
        <v>1.1560999999999999</v>
      </c>
      <c r="J141" s="403">
        <v>43279.355555555558</v>
      </c>
      <c r="K141">
        <v>1.1543000000000001</v>
      </c>
      <c r="L141">
        <v>12.999999999998181</v>
      </c>
      <c r="M141">
        <v>17.999999999996362</v>
      </c>
      <c r="N141">
        <v>2.35</v>
      </c>
      <c r="O141" s="543">
        <v>0.46319444444816327</v>
      </c>
    </row>
    <row r="142" spans="1:15">
      <c r="A142" s="542">
        <v>141</v>
      </c>
      <c r="B142" s="542" t="s">
        <v>97</v>
      </c>
      <c r="C142" s="542">
        <v>5</v>
      </c>
      <c r="D142">
        <v>0.03</v>
      </c>
      <c r="E142">
        <v>0.08</v>
      </c>
      <c r="F142" s="410">
        <v>43279.363194444442</v>
      </c>
      <c r="G142">
        <v>1.1535</v>
      </c>
      <c r="H142" s="410">
        <v>43279.525694444441</v>
      </c>
      <c r="I142">
        <v>1.159</v>
      </c>
      <c r="J142" s="403">
        <v>43279.62777777778</v>
      </c>
      <c r="K142">
        <v>1.1555</v>
      </c>
      <c r="L142">
        <v>55</v>
      </c>
      <c r="M142">
        <v>35</v>
      </c>
      <c r="N142">
        <v>12.3</v>
      </c>
      <c r="O142" s="543">
        <v>0.26458333333721384</v>
      </c>
    </row>
    <row r="143" spans="1:15">
      <c r="A143" s="542">
        <v>142</v>
      </c>
      <c r="B143" s="542" t="s">
        <v>97</v>
      </c>
      <c r="C143" s="542">
        <v>3</v>
      </c>
      <c r="D143">
        <v>0.01</v>
      </c>
      <c r="E143">
        <v>0.03</v>
      </c>
      <c r="F143" s="410">
        <v>43279.630555555559</v>
      </c>
      <c r="G143">
        <v>1.1558999999999999</v>
      </c>
      <c r="H143" s="410">
        <v>43279.679861111108</v>
      </c>
      <c r="I143">
        <v>1.1587000000000001</v>
      </c>
      <c r="J143" s="403">
        <v>43279.852777777778</v>
      </c>
      <c r="K143">
        <v>1.1559999999999999</v>
      </c>
      <c r="L143">
        <v>28</v>
      </c>
      <c r="M143">
        <v>27</v>
      </c>
      <c r="N143">
        <v>4</v>
      </c>
      <c r="O143" s="543">
        <v>0.22222222221898846</v>
      </c>
    </row>
    <row r="144" spans="1:15">
      <c r="A144" s="542">
        <v>143</v>
      </c>
      <c r="B144" s="542" t="s">
        <v>97</v>
      </c>
      <c r="C144" s="542">
        <v>5</v>
      </c>
      <c r="D144">
        <v>0.06</v>
      </c>
      <c r="E144">
        <v>0.15</v>
      </c>
      <c r="F144" s="410">
        <v>43279.902777777781</v>
      </c>
      <c r="G144">
        <v>1.1561999999999999</v>
      </c>
      <c r="H144" s="410">
        <v>43280.265277777777</v>
      </c>
      <c r="I144">
        <v>1.1659999999999999</v>
      </c>
      <c r="J144" s="403">
        <v>43280.418055555558</v>
      </c>
      <c r="K144">
        <v>1.1617999999999999</v>
      </c>
      <c r="L144">
        <v>98.000000000001819</v>
      </c>
      <c r="M144">
        <v>42</v>
      </c>
      <c r="N144">
        <v>26.22</v>
      </c>
      <c r="O144" s="543">
        <v>0.51527777777664596</v>
      </c>
    </row>
    <row r="145" spans="1:15">
      <c r="A145" s="542">
        <v>144</v>
      </c>
      <c r="B145" s="542" t="s">
        <v>96</v>
      </c>
      <c r="C145" s="542">
        <v>1</v>
      </c>
      <c r="D145">
        <v>0.01</v>
      </c>
      <c r="E145">
        <v>0.01</v>
      </c>
      <c r="F145" s="410">
        <v>43280.213888888888</v>
      </c>
      <c r="G145">
        <v>1.1635</v>
      </c>
      <c r="H145" s="410">
        <v>43280.213888888888</v>
      </c>
      <c r="I145">
        <v>1.1635</v>
      </c>
      <c r="J145" s="403">
        <v>43280.259027777778</v>
      </c>
      <c r="K145">
        <v>1.1647000000000001</v>
      </c>
      <c r="L145">
        <v>0</v>
      </c>
      <c r="M145">
        <v>12</v>
      </c>
      <c r="N145">
        <v>1.2</v>
      </c>
      <c r="O145" s="543">
        <v>4.5138888890505768E-2</v>
      </c>
    </row>
    <row r="146" spans="1:15">
      <c r="A146" s="542">
        <v>145</v>
      </c>
      <c r="B146" s="542" t="s">
        <v>96</v>
      </c>
      <c r="C146" s="542">
        <v>4</v>
      </c>
      <c r="D146">
        <v>0.02</v>
      </c>
      <c r="E146">
        <v>0.05</v>
      </c>
      <c r="F146" s="410">
        <v>43280.268055555556</v>
      </c>
      <c r="G146">
        <v>1.1661999999999999</v>
      </c>
      <c r="H146" s="410">
        <v>43280.415972222225</v>
      </c>
      <c r="I146">
        <v>1.1621999999999999</v>
      </c>
      <c r="J146" s="403">
        <v>43280.444444444445</v>
      </c>
      <c r="K146">
        <v>1.1652</v>
      </c>
      <c r="L146">
        <v>40</v>
      </c>
      <c r="M146">
        <v>30.000000000001819</v>
      </c>
      <c r="N146">
        <v>6.9</v>
      </c>
      <c r="O146" s="543">
        <v>0.17638888888905058</v>
      </c>
    </row>
    <row r="147" spans="1:15">
      <c r="A147" s="542">
        <v>146</v>
      </c>
      <c r="B147" s="542" t="s">
        <v>97</v>
      </c>
      <c r="C147" s="542">
        <v>5</v>
      </c>
      <c r="D147">
        <v>0.03</v>
      </c>
      <c r="E147">
        <v>0.08</v>
      </c>
      <c r="F147" s="410">
        <v>43280.42083333333</v>
      </c>
      <c r="G147">
        <v>1.1625000000000001</v>
      </c>
      <c r="H147" s="410">
        <v>43280.93472222222</v>
      </c>
      <c r="I147">
        <v>1.1684000000000001</v>
      </c>
      <c r="J147" s="403">
        <v>43283.292361111111</v>
      </c>
      <c r="K147">
        <v>1.1648000000000001</v>
      </c>
      <c r="L147">
        <v>59.000000000001819</v>
      </c>
      <c r="M147">
        <v>36.000000000001819</v>
      </c>
      <c r="N147">
        <v>12.14</v>
      </c>
      <c r="O147" s="543">
        <v>0.87152777778101154</v>
      </c>
    </row>
    <row r="148" spans="1:15">
      <c r="A148" s="542">
        <v>147</v>
      </c>
      <c r="B148" s="542" t="s">
        <v>96</v>
      </c>
      <c r="C148" s="542">
        <v>1</v>
      </c>
      <c r="D148">
        <v>0.01</v>
      </c>
      <c r="E148">
        <v>0.01</v>
      </c>
      <c r="F148" s="410">
        <v>43280.494444444441</v>
      </c>
      <c r="G148">
        <v>1.1646000000000001</v>
      </c>
      <c r="H148" s="410">
        <v>43280.494444444441</v>
      </c>
      <c r="I148">
        <v>1.1646000000000001</v>
      </c>
      <c r="J148" s="403">
        <v>43280.511805555558</v>
      </c>
      <c r="K148">
        <v>1.1657999999999999</v>
      </c>
      <c r="L148">
        <v>0</v>
      </c>
      <c r="M148">
        <v>12</v>
      </c>
      <c r="N148">
        <v>1.2</v>
      </c>
      <c r="O148" s="543">
        <v>1.7361111116770189E-2</v>
      </c>
    </row>
    <row r="149" spans="1:15">
      <c r="A149" s="542">
        <v>148</v>
      </c>
      <c r="B149" s="542" t="s">
        <v>96</v>
      </c>
      <c r="C149" s="542">
        <v>2</v>
      </c>
      <c r="D149">
        <v>0.01</v>
      </c>
      <c r="E149">
        <v>0.02</v>
      </c>
      <c r="F149" s="410">
        <v>43280.521527777775</v>
      </c>
      <c r="G149">
        <v>1.1648000000000001</v>
      </c>
      <c r="H149" s="410">
        <v>43280.53125</v>
      </c>
      <c r="I149">
        <v>1.1636</v>
      </c>
      <c r="J149" s="403">
        <v>43280.553472222222</v>
      </c>
      <c r="K149">
        <v>1.1654</v>
      </c>
      <c r="L149">
        <v>12</v>
      </c>
      <c r="M149">
        <v>18</v>
      </c>
      <c r="N149">
        <v>2.4</v>
      </c>
      <c r="O149" s="543">
        <v>3.1944444446708076E-2</v>
      </c>
    </row>
    <row r="150" spans="1:15">
      <c r="A150" s="542">
        <v>149</v>
      </c>
      <c r="B150" s="542" t="s">
        <v>96</v>
      </c>
      <c r="C150" s="542">
        <v>1</v>
      </c>
      <c r="D150">
        <v>0.01</v>
      </c>
      <c r="E150">
        <v>0.01</v>
      </c>
      <c r="F150" s="410">
        <v>43280.583333333336</v>
      </c>
      <c r="G150">
        <v>1.1652</v>
      </c>
      <c r="H150" s="410">
        <v>43280.583333333336</v>
      </c>
      <c r="I150">
        <v>1.1652</v>
      </c>
      <c r="J150" s="403">
        <v>43280.612500000003</v>
      </c>
      <c r="K150">
        <v>1.1664000000000001</v>
      </c>
      <c r="L150">
        <v>0</v>
      </c>
      <c r="M150">
        <v>12.000000000001819</v>
      </c>
      <c r="N150">
        <v>1.2</v>
      </c>
      <c r="O150" s="543">
        <v>2.9166666667151731E-2</v>
      </c>
    </row>
    <row r="151" spans="1:15">
      <c r="A151" s="542">
        <v>150</v>
      </c>
      <c r="B151" s="542" t="s">
        <v>96</v>
      </c>
      <c r="C151" s="542">
        <v>1</v>
      </c>
      <c r="D151">
        <v>0.01</v>
      </c>
      <c r="E151">
        <v>0.01</v>
      </c>
      <c r="F151" s="410">
        <v>43280.634027777778</v>
      </c>
      <c r="G151">
        <v>1.1640999999999999</v>
      </c>
      <c r="H151" s="410">
        <v>43280.634027777778</v>
      </c>
      <c r="I151">
        <v>1.1640999999999999</v>
      </c>
      <c r="J151" s="403">
        <v>43280.684027777781</v>
      </c>
      <c r="K151">
        <v>1.1653</v>
      </c>
      <c r="L151">
        <v>0</v>
      </c>
      <c r="M151">
        <v>12</v>
      </c>
      <c r="N151">
        <v>1.2</v>
      </c>
      <c r="O151" s="543">
        <v>5.0000000002910383E-2</v>
      </c>
    </row>
    <row r="152" spans="1:15">
      <c r="A152" s="542">
        <v>151</v>
      </c>
      <c r="B152" s="542" t="s">
        <v>96</v>
      </c>
      <c r="C152" s="542">
        <v>1</v>
      </c>
      <c r="D152">
        <v>0.01</v>
      </c>
      <c r="E152">
        <v>0.01</v>
      </c>
      <c r="F152" s="410">
        <v>43280.71597222222</v>
      </c>
      <c r="G152">
        <v>1.1668000000000001</v>
      </c>
      <c r="H152" s="410">
        <v>43280.71597222222</v>
      </c>
      <c r="I152">
        <v>1.1668000000000001</v>
      </c>
      <c r="J152" s="403">
        <v>43280.745833333334</v>
      </c>
      <c r="K152">
        <v>1.1681999999999999</v>
      </c>
      <c r="L152">
        <v>0</v>
      </c>
      <c r="M152">
        <v>13.999999999998181</v>
      </c>
      <c r="N152">
        <v>1.4</v>
      </c>
      <c r="O152" s="543">
        <v>2.9861111113859806E-2</v>
      </c>
    </row>
    <row r="153" spans="1:15">
      <c r="A153" s="542">
        <v>152</v>
      </c>
      <c r="B153" s="542" t="s">
        <v>96</v>
      </c>
      <c r="C153" s="542">
        <v>4</v>
      </c>
      <c r="D153">
        <v>0.02</v>
      </c>
      <c r="E153">
        <v>0.05</v>
      </c>
      <c r="F153" s="410">
        <v>43283.294444444444</v>
      </c>
      <c r="G153">
        <v>1.1648000000000001</v>
      </c>
      <c r="H153" s="410">
        <v>43283.631249999999</v>
      </c>
      <c r="I153">
        <v>1.1607000000000001</v>
      </c>
      <c r="J153" s="403">
        <v>43283.925000000003</v>
      </c>
      <c r="K153">
        <v>1.1637999999999999</v>
      </c>
      <c r="L153">
        <v>41</v>
      </c>
      <c r="M153">
        <v>31</v>
      </c>
      <c r="N153">
        <v>7</v>
      </c>
      <c r="O153" s="543">
        <v>0.63055555555911269</v>
      </c>
    </row>
    <row r="154" spans="1:15">
      <c r="A154" s="542">
        <v>153</v>
      </c>
      <c r="B154" s="542" t="s">
        <v>97</v>
      </c>
      <c r="C154" s="542">
        <v>1</v>
      </c>
      <c r="D154">
        <v>0.01</v>
      </c>
      <c r="E154">
        <v>0.01</v>
      </c>
      <c r="F154" s="410">
        <v>43283.336111111108</v>
      </c>
      <c r="G154">
        <v>1.1648000000000001</v>
      </c>
      <c r="H154" s="410">
        <v>43283.336111111108</v>
      </c>
      <c r="I154">
        <v>1.1648000000000001</v>
      </c>
      <c r="J154" s="403">
        <v>43283.381944444445</v>
      </c>
      <c r="K154">
        <v>1.1636</v>
      </c>
      <c r="L154">
        <v>0</v>
      </c>
      <c r="M154">
        <v>12</v>
      </c>
      <c r="N154">
        <v>1.2</v>
      </c>
      <c r="O154" s="543">
        <v>4.5833333337213844E-2</v>
      </c>
    </row>
    <row r="155" spans="1:15">
      <c r="A155" s="542">
        <v>154</v>
      </c>
      <c r="B155" s="542" t="s">
        <v>97</v>
      </c>
      <c r="C155" s="542">
        <v>1</v>
      </c>
      <c r="D155">
        <v>0.01</v>
      </c>
      <c r="E155">
        <v>0.01</v>
      </c>
      <c r="F155" s="410">
        <v>43283.384722222225</v>
      </c>
      <c r="G155">
        <v>1.1636</v>
      </c>
      <c r="H155" s="410">
        <v>43283.384722222225</v>
      </c>
      <c r="I155">
        <v>1.1636</v>
      </c>
      <c r="J155" s="403">
        <v>43283.620138888888</v>
      </c>
      <c r="K155">
        <v>1.1624000000000001</v>
      </c>
      <c r="L155">
        <v>0</v>
      </c>
      <c r="M155">
        <v>11.999999999998181</v>
      </c>
      <c r="N155">
        <v>1.2</v>
      </c>
      <c r="O155" s="543">
        <v>0.23541666666278616</v>
      </c>
    </row>
    <row r="156" spans="1:15">
      <c r="A156" s="542">
        <v>155</v>
      </c>
      <c r="B156" s="542" t="s">
        <v>97</v>
      </c>
      <c r="C156" s="542">
        <v>2</v>
      </c>
      <c r="D156">
        <v>0.01</v>
      </c>
      <c r="E156">
        <v>0.02</v>
      </c>
      <c r="F156" s="410">
        <v>43283.65902777778</v>
      </c>
      <c r="G156">
        <v>1.1603000000000001</v>
      </c>
      <c r="H156" s="410">
        <v>43283.70416666667</v>
      </c>
      <c r="I156">
        <v>1.1616</v>
      </c>
      <c r="J156" s="403">
        <v>43283.718055555553</v>
      </c>
      <c r="K156">
        <v>1.1597999999999999</v>
      </c>
      <c r="L156">
        <v>12.999999999998181</v>
      </c>
      <c r="M156">
        <v>18</v>
      </c>
      <c r="N156">
        <v>2.2999999999999998</v>
      </c>
      <c r="O156" s="543">
        <v>5.9027777773735579E-2</v>
      </c>
    </row>
    <row r="157" spans="1:15">
      <c r="A157" s="542">
        <v>156</v>
      </c>
      <c r="B157" s="542" t="s">
        <v>97</v>
      </c>
      <c r="C157" s="542">
        <v>5</v>
      </c>
      <c r="D157">
        <v>0.03</v>
      </c>
      <c r="E157">
        <v>0.08</v>
      </c>
      <c r="F157" s="410">
        <v>43283.752083333333</v>
      </c>
      <c r="G157">
        <v>1.1607000000000001</v>
      </c>
      <c r="H157" s="410">
        <v>43285.151388888888</v>
      </c>
      <c r="I157">
        <v>1.1677</v>
      </c>
      <c r="J157" s="403">
        <v>43285.425000000003</v>
      </c>
      <c r="K157">
        <v>1.1638999999999999</v>
      </c>
      <c r="L157">
        <v>70</v>
      </c>
      <c r="M157">
        <v>38</v>
      </c>
      <c r="N157">
        <v>11.649999999999999</v>
      </c>
      <c r="O157" s="543">
        <v>1.6729166666700621</v>
      </c>
    </row>
    <row r="158" spans="1:15">
      <c r="A158" s="542">
        <v>157</v>
      </c>
      <c r="B158" s="542" t="s">
        <v>96</v>
      </c>
      <c r="C158" s="542">
        <v>2</v>
      </c>
      <c r="D158">
        <v>0.01</v>
      </c>
      <c r="E158">
        <v>0.02</v>
      </c>
      <c r="F158" s="410">
        <v>43283.928472222222</v>
      </c>
      <c r="G158">
        <v>1.1638999999999999</v>
      </c>
      <c r="H158" s="410">
        <v>43284.151388888888</v>
      </c>
      <c r="I158">
        <v>1.1625000000000001</v>
      </c>
      <c r="J158" s="403">
        <v>43284.334027777775</v>
      </c>
      <c r="K158">
        <v>1.1646000000000001</v>
      </c>
      <c r="L158">
        <v>14</v>
      </c>
      <c r="M158">
        <v>21</v>
      </c>
      <c r="N158">
        <v>2.68</v>
      </c>
      <c r="O158" s="543">
        <v>0.40555555555329192</v>
      </c>
    </row>
    <row r="159" spans="1:15">
      <c r="A159" s="542">
        <v>158</v>
      </c>
      <c r="B159" s="542" t="s">
        <v>96</v>
      </c>
      <c r="C159" s="542">
        <v>1</v>
      </c>
      <c r="D159">
        <v>0.01</v>
      </c>
      <c r="E159">
        <v>0.01</v>
      </c>
      <c r="F159" s="410">
        <v>43284.354861111111</v>
      </c>
      <c r="G159">
        <v>1.1647000000000001</v>
      </c>
      <c r="H159" s="410">
        <v>43284.354861111111</v>
      </c>
      <c r="I159">
        <v>1.1647000000000001</v>
      </c>
      <c r="J159" s="403">
        <v>43284.402777777781</v>
      </c>
      <c r="K159">
        <v>1.1659999999999999</v>
      </c>
      <c r="L159">
        <v>0</v>
      </c>
      <c r="M159">
        <v>13</v>
      </c>
      <c r="N159">
        <v>1.3</v>
      </c>
      <c r="O159" s="543">
        <v>4.7916666670062114E-2</v>
      </c>
    </row>
    <row r="160" spans="1:15">
      <c r="A160" s="542">
        <v>159</v>
      </c>
      <c r="B160" s="542" t="s">
        <v>96</v>
      </c>
      <c r="C160" s="542">
        <v>2</v>
      </c>
      <c r="D160">
        <v>0.01</v>
      </c>
      <c r="E160">
        <v>0.02</v>
      </c>
      <c r="F160" s="410">
        <v>43284.411805555559</v>
      </c>
      <c r="G160">
        <v>1.1660999999999999</v>
      </c>
      <c r="H160" s="410">
        <v>43284.520833333336</v>
      </c>
      <c r="I160">
        <v>1.1648000000000001</v>
      </c>
      <c r="J160" s="403">
        <v>43285.115972222222</v>
      </c>
      <c r="K160">
        <v>1.1668000000000001</v>
      </c>
      <c r="L160">
        <v>13</v>
      </c>
      <c r="M160">
        <v>20</v>
      </c>
      <c r="N160">
        <v>2.46</v>
      </c>
      <c r="O160" s="543">
        <v>0.70416666666278616</v>
      </c>
    </row>
    <row r="161" spans="1:15">
      <c r="A161" s="542">
        <v>160</v>
      </c>
      <c r="B161" s="542" t="s">
        <v>96</v>
      </c>
      <c r="C161" s="542">
        <v>3</v>
      </c>
      <c r="D161">
        <v>0.01</v>
      </c>
      <c r="E161">
        <v>0.03</v>
      </c>
      <c r="F161" s="410">
        <v>43285.386111111111</v>
      </c>
      <c r="G161">
        <v>1.1672</v>
      </c>
      <c r="H161" s="410">
        <v>43285.423611111109</v>
      </c>
      <c r="I161">
        <v>1.1645000000000001</v>
      </c>
      <c r="J161" s="403">
        <v>43285.786111111112</v>
      </c>
      <c r="K161">
        <v>1.1672</v>
      </c>
      <c r="L161">
        <v>27</v>
      </c>
      <c r="M161">
        <v>27</v>
      </c>
      <c r="N161">
        <v>3.9000000000000004</v>
      </c>
      <c r="O161" s="543">
        <v>0.40000000000145519</v>
      </c>
    </row>
    <row r="162" spans="1:15">
      <c r="A162" s="542">
        <v>161</v>
      </c>
      <c r="B162" s="542" t="s">
        <v>97</v>
      </c>
      <c r="C162" s="542">
        <v>8</v>
      </c>
      <c r="D162">
        <v>0.09</v>
      </c>
      <c r="E162">
        <v>0.27</v>
      </c>
      <c r="F162" s="410">
        <v>43285.586805555555</v>
      </c>
      <c r="G162">
        <v>1.1637999999999999</v>
      </c>
      <c r="H162" s="410">
        <v>43290.163888888892</v>
      </c>
      <c r="I162">
        <v>1.1766000000000001</v>
      </c>
      <c r="J162" s="403">
        <v>43291.536805555559</v>
      </c>
      <c r="K162">
        <v>1.1712</v>
      </c>
      <c r="L162">
        <v>128</v>
      </c>
      <c r="M162">
        <v>54</v>
      </c>
      <c r="N162">
        <v>48.21</v>
      </c>
      <c r="O162" s="543">
        <v>3.9500000000043656</v>
      </c>
    </row>
    <row r="163" spans="1:15">
      <c r="A163" s="542">
        <v>162</v>
      </c>
      <c r="B163" s="542" t="s">
        <v>96</v>
      </c>
      <c r="C163" s="542">
        <v>1</v>
      </c>
      <c r="D163">
        <v>0.01</v>
      </c>
      <c r="E163">
        <v>0.01</v>
      </c>
      <c r="F163" s="410">
        <v>43286.09097222222</v>
      </c>
      <c r="G163">
        <v>1.1657999999999999</v>
      </c>
      <c r="H163" s="410">
        <v>43286.09097222222</v>
      </c>
      <c r="I163">
        <v>1.1657999999999999</v>
      </c>
      <c r="J163" s="403">
        <v>43286.313888888886</v>
      </c>
      <c r="K163">
        <v>1.167</v>
      </c>
      <c r="L163">
        <v>0</v>
      </c>
      <c r="M163">
        <v>12</v>
      </c>
      <c r="N163">
        <v>1.2</v>
      </c>
      <c r="O163" s="543">
        <v>0.22291666666569654</v>
      </c>
    </row>
    <row r="164" spans="1:15">
      <c r="A164" s="542">
        <v>163</v>
      </c>
      <c r="B164" s="542" t="s">
        <v>96</v>
      </c>
      <c r="C164" s="542">
        <v>2</v>
      </c>
      <c r="D164">
        <v>0.01</v>
      </c>
      <c r="E164">
        <v>0.02</v>
      </c>
      <c r="F164" s="410">
        <v>43286.363888888889</v>
      </c>
      <c r="G164">
        <v>1.1704000000000001</v>
      </c>
      <c r="H164" s="410">
        <v>43286.393750000003</v>
      </c>
      <c r="I164">
        <v>1.1692</v>
      </c>
      <c r="J164" s="403">
        <v>43286.583333333336</v>
      </c>
      <c r="K164">
        <v>1.171</v>
      </c>
      <c r="L164">
        <v>12.000000000001819</v>
      </c>
      <c r="M164">
        <v>18</v>
      </c>
      <c r="N164">
        <v>2.4</v>
      </c>
      <c r="O164" s="543">
        <v>0.21944444444670808</v>
      </c>
    </row>
    <row r="165" spans="1:15">
      <c r="A165" s="542">
        <v>164</v>
      </c>
      <c r="B165" s="542" t="s">
        <v>96</v>
      </c>
      <c r="C165" s="542">
        <v>3</v>
      </c>
      <c r="D165">
        <v>0.01</v>
      </c>
      <c r="E165">
        <v>0.03</v>
      </c>
      <c r="F165" s="410">
        <v>43286.612500000003</v>
      </c>
      <c r="G165">
        <v>1.171</v>
      </c>
      <c r="H165" s="410">
        <v>43286.827777777777</v>
      </c>
      <c r="I165">
        <v>1.1684000000000001</v>
      </c>
      <c r="J165" s="403">
        <v>43287.336805555555</v>
      </c>
      <c r="K165">
        <v>1.1712</v>
      </c>
      <c r="L165">
        <v>25.999999999998181</v>
      </c>
      <c r="M165">
        <v>27.999999999998181</v>
      </c>
      <c r="N165">
        <v>4.04</v>
      </c>
      <c r="O165" s="543">
        <v>0.72430555555183673</v>
      </c>
    </row>
    <row r="166" spans="1:15">
      <c r="A166" s="542">
        <v>165</v>
      </c>
      <c r="B166" s="542" t="s">
        <v>96</v>
      </c>
      <c r="C166" s="542">
        <v>2</v>
      </c>
      <c r="D166">
        <v>0.01</v>
      </c>
      <c r="E166">
        <v>0.02</v>
      </c>
      <c r="F166" s="410">
        <v>43287.375694444447</v>
      </c>
      <c r="G166">
        <v>1.1718999999999999</v>
      </c>
      <c r="H166" s="410">
        <v>43287.395833333336</v>
      </c>
      <c r="I166">
        <v>1.1706000000000001</v>
      </c>
      <c r="J166" s="403">
        <v>43287.599305555559</v>
      </c>
      <c r="K166">
        <v>1.1725000000000001</v>
      </c>
      <c r="L166">
        <v>13</v>
      </c>
      <c r="M166">
        <v>19.000000000001819</v>
      </c>
      <c r="N166">
        <v>2.5</v>
      </c>
      <c r="O166" s="543">
        <v>0.22361111111240461</v>
      </c>
    </row>
    <row r="167" spans="1:15">
      <c r="A167" s="542">
        <v>166</v>
      </c>
      <c r="B167" s="542" t="s">
        <v>96</v>
      </c>
      <c r="C167" s="542">
        <v>1</v>
      </c>
      <c r="D167">
        <v>0.01</v>
      </c>
      <c r="E167">
        <v>0.01</v>
      </c>
      <c r="F167" s="410">
        <v>43287.602083333331</v>
      </c>
      <c r="G167">
        <v>1.1720999999999999</v>
      </c>
      <c r="H167" s="410">
        <v>43287.602083333331</v>
      </c>
      <c r="I167">
        <v>1.1720999999999999</v>
      </c>
      <c r="J167" s="403">
        <v>43287.604166666664</v>
      </c>
      <c r="K167">
        <v>1.1738999999999999</v>
      </c>
      <c r="L167">
        <v>0</v>
      </c>
      <c r="M167">
        <v>18</v>
      </c>
      <c r="N167">
        <v>1.8</v>
      </c>
      <c r="O167" s="543">
        <v>2.0833333328482695E-3</v>
      </c>
    </row>
    <row r="168" spans="1:15">
      <c r="A168" s="542">
        <v>167</v>
      </c>
      <c r="B168" s="542" t="s">
        <v>96</v>
      </c>
      <c r="C168" s="542">
        <v>1</v>
      </c>
      <c r="D168">
        <v>0.01</v>
      </c>
      <c r="E168">
        <v>0.01</v>
      </c>
      <c r="F168" s="410">
        <v>43287.615972222222</v>
      </c>
      <c r="G168">
        <v>1.1745000000000001</v>
      </c>
      <c r="H168" s="410">
        <v>43287.615972222222</v>
      </c>
      <c r="I168">
        <v>1.1745000000000001</v>
      </c>
      <c r="J168" s="403">
        <v>43287.631944444445</v>
      </c>
      <c r="K168">
        <v>1.1757</v>
      </c>
      <c r="L168">
        <v>0</v>
      </c>
      <c r="M168">
        <v>11.999999999998181</v>
      </c>
      <c r="N168">
        <v>1.2</v>
      </c>
      <c r="O168" s="543">
        <v>1.5972222223354038E-2</v>
      </c>
    </row>
    <row r="169" spans="1:15">
      <c r="A169" s="542">
        <v>168</v>
      </c>
      <c r="B169" s="542" t="s">
        <v>96</v>
      </c>
      <c r="C169" s="542">
        <v>2</v>
      </c>
      <c r="D169">
        <v>0.01</v>
      </c>
      <c r="E169">
        <v>0.02</v>
      </c>
      <c r="F169" s="410">
        <v>43287.637499999997</v>
      </c>
      <c r="G169">
        <v>1.1755</v>
      </c>
      <c r="H169" s="410">
        <v>43287.736805555556</v>
      </c>
      <c r="I169">
        <v>1.1742999999999999</v>
      </c>
      <c r="J169" s="403">
        <v>43290.150694444441</v>
      </c>
      <c r="K169">
        <v>1.1761999999999999</v>
      </c>
      <c r="L169">
        <v>12.000000000001819</v>
      </c>
      <c r="M169">
        <v>19.000000000001819</v>
      </c>
      <c r="N169">
        <v>2.36</v>
      </c>
      <c r="O169" s="543">
        <v>0.51319444444379769</v>
      </c>
    </row>
    <row r="170" spans="1:15">
      <c r="A170" s="542">
        <v>169</v>
      </c>
      <c r="B170" s="542" t="s">
        <v>96</v>
      </c>
      <c r="C170" s="542">
        <v>2</v>
      </c>
      <c r="D170">
        <v>0.01</v>
      </c>
      <c r="E170">
        <v>0.02</v>
      </c>
      <c r="F170" s="410">
        <v>43290.368055555555</v>
      </c>
      <c r="G170">
        <v>1.177</v>
      </c>
      <c r="H170" s="410">
        <v>43290.394444444442</v>
      </c>
      <c r="I170">
        <v>1.1758</v>
      </c>
      <c r="J170" s="403">
        <v>43290.432638888888</v>
      </c>
      <c r="K170">
        <v>1.1776</v>
      </c>
      <c r="L170">
        <v>12</v>
      </c>
      <c r="M170">
        <v>18</v>
      </c>
      <c r="N170">
        <v>2.4</v>
      </c>
      <c r="O170" s="543">
        <v>6.4583333332848269E-2</v>
      </c>
    </row>
    <row r="171" spans="1:15">
      <c r="A171" s="542">
        <v>170</v>
      </c>
      <c r="B171" s="542" t="s">
        <v>96</v>
      </c>
      <c r="C171" s="542">
        <v>2</v>
      </c>
      <c r="D171">
        <v>0.01</v>
      </c>
      <c r="E171">
        <v>0.02</v>
      </c>
      <c r="F171" s="410">
        <v>43290.436111111114</v>
      </c>
      <c r="G171">
        <v>1.1776</v>
      </c>
      <c r="H171" s="410">
        <v>43290.519444444442</v>
      </c>
      <c r="I171">
        <v>1.1763999999999999</v>
      </c>
      <c r="J171" s="403">
        <v>43290.566666666666</v>
      </c>
      <c r="K171">
        <v>1.1781999999999999</v>
      </c>
      <c r="L171">
        <v>12.000000000001819</v>
      </c>
      <c r="M171">
        <v>18.000000000001819</v>
      </c>
      <c r="N171">
        <v>2.4</v>
      </c>
      <c r="O171" s="543">
        <v>0.13055555555183673</v>
      </c>
    </row>
    <row r="172" spans="1:15">
      <c r="A172" s="542">
        <v>171</v>
      </c>
      <c r="B172" s="542" t="s">
        <v>96</v>
      </c>
      <c r="C172" s="542">
        <v>6</v>
      </c>
      <c r="D172">
        <v>0.04</v>
      </c>
      <c r="E172">
        <v>0.12</v>
      </c>
      <c r="F172" s="410">
        <v>43290.576388888891</v>
      </c>
      <c r="G172">
        <v>1.1785000000000001</v>
      </c>
      <c r="H172" s="410">
        <v>43291.601388888892</v>
      </c>
      <c r="I172">
        <v>1.1701999999999999</v>
      </c>
      <c r="J172" s="403">
        <v>43291.834027777775</v>
      </c>
      <c r="K172">
        <v>1.1747000000000001</v>
      </c>
      <c r="L172">
        <v>83.000000000003638</v>
      </c>
      <c r="M172">
        <v>45.000000000001819</v>
      </c>
      <c r="N172">
        <v>18.79</v>
      </c>
      <c r="O172" s="543">
        <v>1.257638888884685</v>
      </c>
    </row>
    <row r="173" spans="1:15">
      <c r="A173" s="542">
        <v>172</v>
      </c>
      <c r="B173" s="542" t="s">
        <v>97</v>
      </c>
      <c r="C173" s="542">
        <v>4</v>
      </c>
      <c r="D173">
        <v>0.02</v>
      </c>
      <c r="E173">
        <v>0.05</v>
      </c>
      <c r="F173" s="410">
        <v>43291.606944444444</v>
      </c>
      <c r="G173">
        <v>1.1704000000000001</v>
      </c>
      <c r="H173" s="410">
        <v>43291.819444444445</v>
      </c>
      <c r="I173">
        <v>1.1744000000000001</v>
      </c>
      <c r="J173" s="403">
        <v>43292.447916666664</v>
      </c>
      <c r="K173">
        <v>1.1714</v>
      </c>
      <c r="L173">
        <v>40</v>
      </c>
      <c r="M173">
        <v>30.000000000001819</v>
      </c>
      <c r="N173">
        <v>6.99</v>
      </c>
      <c r="O173" s="543">
        <v>0.84097222222044365</v>
      </c>
    </row>
    <row r="174" spans="1:15">
      <c r="A174" s="542">
        <v>173</v>
      </c>
      <c r="B174" s="542" t="s">
        <v>96</v>
      </c>
      <c r="C174" s="542">
        <v>4</v>
      </c>
      <c r="D174">
        <v>0.02</v>
      </c>
      <c r="E174">
        <v>0.05</v>
      </c>
      <c r="F174" s="410">
        <v>43291.842361111114</v>
      </c>
      <c r="G174">
        <v>1.1745000000000001</v>
      </c>
      <c r="H174" s="410">
        <v>43292.463888888888</v>
      </c>
      <c r="I174">
        <v>1.1705000000000001</v>
      </c>
      <c r="J174" s="403">
        <v>43292.593055555553</v>
      </c>
      <c r="K174">
        <v>1.1737</v>
      </c>
      <c r="L174">
        <v>40</v>
      </c>
      <c r="M174">
        <v>31.999999999998181</v>
      </c>
      <c r="N174">
        <v>7.58</v>
      </c>
      <c r="O174" s="543">
        <v>0.75069444443943212</v>
      </c>
    </row>
    <row r="175" spans="1:15">
      <c r="A175" s="542">
        <v>174</v>
      </c>
      <c r="B175" s="542" t="s">
        <v>97</v>
      </c>
      <c r="C175" s="542">
        <v>4</v>
      </c>
      <c r="D175">
        <v>0.02</v>
      </c>
      <c r="E175">
        <v>0.05</v>
      </c>
      <c r="F175" s="410">
        <v>43292.467361111114</v>
      </c>
      <c r="G175">
        <v>1.1701999999999999</v>
      </c>
      <c r="H175" s="410">
        <v>43292.613194444442</v>
      </c>
      <c r="I175">
        <v>1.1741999999999999</v>
      </c>
      <c r="J175" s="403">
        <v>43292.724999999999</v>
      </c>
      <c r="K175">
        <v>1.1711</v>
      </c>
      <c r="L175">
        <v>40.000000000001819</v>
      </c>
      <c r="M175">
        <v>31</v>
      </c>
      <c r="N175">
        <v>7.2</v>
      </c>
      <c r="O175" s="543">
        <v>0.257638888884685</v>
      </c>
    </row>
    <row r="176" spans="1:15">
      <c r="A176" s="542">
        <v>175</v>
      </c>
      <c r="B176" s="542" t="s">
        <v>96</v>
      </c>
      <c r="C176" s="542">
        <v>8</v>
      </c>
      <c r="D176">
        <v>0.09</v>
      </c>
      <c r="E176">
        <v>0.27</v>
      </c>
      <c r="F176" s="410">
        <v>43292.628472222219</v>
      </c>
      <c r="G176">
        <v>1.1751</v>
      </c>
      <c r="H176" s="410">
        <v>43294.388888888891</v>
      </c>
      <c r="I176">
        <v>1.163</v>
      </c>
      <c r="J176" s="403">
        <v>43297.148611111108</v>
      </c>
      <c r="K176">
        <v>1.1688000000000001</v>
      </c>
      <c r="L176">
        <v>121</v>
      </c>
      <c r="M176">
        <v>58</v>
      </c>
      <c r="N176">
        <v>48.78</v>
      </c>
      <c r="O176" s="543">
        <v>2.5201388888890506</v>
      </c>
    </row>
    <row r="177" spans="1:15">
      <c r="A177" s="542">
        <v>176</v>
      </c>
      <c r="B177" s="542" t="s">
        <v>97</v>
      </c>
      <c r="C177" s="542">
        <v>1</v>
      </c>
      <c r="D177">
        <v>0.01</v>
      </c>
      <c r="E177">
        <v>0.01</v>
      </c>
      <c r="F177" s="410">
        <v>43292.755555555559</v>
      </c>
      <c r="G177">
        <v>1.1726000000000001</v>
      </c>
      <c r="H177" s="410">
        <v>43292.755555555559</v>
      </c>
      <c r="I177">
        <v>1.1726000000000001</v>
      </c>
      <c r="J177" s="403">
        <v>43292.770138888889</v>
      </c>
      <c r="K177">
        <v>1.1714</v>
      </c>
      <c r="L177">
        <v>0</v>
      </c>
      <c r="M177">
        <v>12</v>
      </c>
      <c r="N177">
        <v>1.2</v>
      </c>
      <c r="O177" s="543">
        <v>1.4583333329937886E-2</v>
      </c>
    </row>
    <row r="178" spans="1:15">
      <c r="A178" s="542">
        <v>177</v>
      </c>
      <c r="B178" s="542" t="s">
        <v>97</v>
      </c>
      <c r="C178" s="542">
        <v>1</v>
      </c>
      <c r="D178">
        <v>0.01</v>
      </c>
      <c r="E178">
        <v>0.01</v>
      </c>
      <c r="F178" s="410">
        <v>43292.800000000003</v>
      </c>
      <c r="G178">
        <v>1.1681999999999999</v>
      </c>
      <c r="H178" s="410">
        <v>43292.800000000003</v>
      </c>
      <c r="I178">
        <v>1.1681999999999999</v>
      </c>
      <c r="J178" s="403">
        <v>43292.827777777777</v>
      </c>
      <c r="K178">
        <v>1.167</v>
      </c>
      <c r="L178">
        <v>0</v>
      </c>
      <c r="M178">
        <v>11.999999999998181</v>
      </c>
      <c r="N178">
        <v>1.2</v>
      </c>
      <c r="O178" s="543">
        <v>2.7777777773735579E-2</v>
      </c>
    </row>
    <row r="179" spans="1:15">
      <c r="A179" s="542">
        <v>178</v>
      </c>
      <c r="B179" s="542" t="s">
        <v>97</v>
      </c>
      <c r="C179" s="542">
        <v>2</v>
      </c>
      <c r="D179">
        <v>0.01</v>
      </c>
      <c r="E179">
        <v>0.02</v>
      </c>
      <c r="F179" s="410">
        <v>43292.855555555558</v>
      </c>
      <c r="G179">
        <v>1.1674</v>
      </c>
      <c r="H179" s="410">
        <v>43293.371527777781</v>
      </c>
      <c r="I179">
        <v>1.1686000000000001</v>
      </c>
      <c r="J179" s="403">
        <v>43293.539583333331</v>
      </c>
      <c r="K179">
        <v>1.1667000000000001</v>
      </c>
      <c r="L179">
        <v>12</v>
      </c>
      <c r="M179">
        <v>19</v>
      </c>
      <c r="N179">
        <v>2.65</v>
      </c>
      <c r="O179" s="543">
        <v>0.68402777777373558</v>
      </c>
    </row>
    <row r="180" spans="1:15">
      <c r="A180" s="542">
        <v>179</v>
      </c>
      <c r="B180" s="542" t="s">
        <v>97</v>
      </c>
      <c r="C180" s="542">
        <v>3</v>
      </c>
      <c r="D180">
        <v>0.01</v>
      </c>
      <c r="E180">
        <v>0.03</v>
      </c>
      <c r="F180" s="410">
        <v>43293.546527777777</v>
      </c>
      <c r="G180">
        <v>1.1659999999999999</v>
      </c>
      <c r="H180" s="410">
        <v>43293.711111111108</v>
      </c>
      <c r="I180">
        <v>1.1685000000000001</v>
      </c>
      <c r="J180" s="403">
        <v>43294.033333333333</v>
      </c>
      <c r="K180">
        <v>1.1659999999999999</v>
      </c>
      <c r="L180">
        <v>25.000000000001819</v>
      </c>
      <c r="M180">
        <v>25.000000000001819</v>
      </c>
      <c r="N180">
        <v>3.76</v>
      </c>
      <c r="O180" s="543">
        <v>0.48680555555620231</v>
      </c>
    </row>
    <row r="181" spans="1:15">
      <c r="A181" s="542">
        <v>180</v>
      </c>
      <c r="B181" s="542" t="s">
        <v>97</v>
      </c>
      <c r="C181" s="542">
        <v>2</v>
      </c>
      <c r="D181">
        <v>0.01</v>
      </c>
      <c r="E181">
        <v>0.02</v>
      </c>
      <c r="F181" s="410">
        <v>43294.036805555559</v>
      </c>
      <c r="G181">
        <v>1.1658999999999999</v>
      </c>
      <c r="H181" s="410">
        <v>43294.14166666667</v>
      </c>
      <c r="I181">
        <v>1.1671</v>
      </c>
      <c r="J181" s="403">
        <v>43294.347222222219</v>
      </c>
      <c r="K181">
        <v>1.1653</v>
      </c>
      <c r="L181">
        <v>12</v>
      </c>
      <c r="M181">
        <v>18</v>
      </c>
      <c r="N181">
        <v>2.4</v>
      </c>
      <c r="O181" s="543">
        <v>0.31041666665987577</v>
      </c>
    </row>
    <row r="182" spans="1:15">
      <c r="A182" s="542">
        <v>181</v>
      </c>
      <c r="B182" s="542" t="s">
        <v>97</v>
      </c>
      <c r="C182" s="542">
        <v>1</v>
      </c>
      <c r="D182">
        <v>0.01</v>
      </c>
      <c r="E182">
        <v>0.01</v>
      </c>
      <c r="F182" s="410">
        <v>43294.35</v>
      </c>
      <c r="G182">
        <v>1.1654</v>
      </c>
      <c r="H182" s="410">
        <v>43294.35</v>
      </c>
      <c r="I182">
        <v>1.1654</v>
      </c>
      <c r="J182" s="403">
        <v>43294.375</v>
      </c>
      <c r="K182">
        <v>1.1641999999999999</v>
      </c>
      <c r="L182">
        <v>0</v>
      </c>
      <c r="M182">
        <v>12.000000000001819</v>
      </c>
      <c r="N182">
        <v>1.2</v>
      </c>
      <c r="O182" s="543">
        <v>2.5000000001455192E-2</v>
      </c>
    </row>
    <row r="183" spans="1:15">
      <c r="A183" s="542">
        <v>182</v>
      </c>
      <c r="B183" s="542" t="s">
        <v>97</v>
      </c>
      <c r="C183" s="542">
        <v>1</v>
      </c>
      <c r="D183">
        <v>0.01</v>
      </c>
      <c r="E183">
        <v>0.01</v>
      </c>
      <c r="F183" s="410">
        <v>43294.37777777778</v>
      </c>
      <c r="G183">
        <v>1.1647000000000001</v>
      </c>
      <c r="H183" s="410">
        <v>43294.37777777778</v>
      </c>
      <c r="I183">
        <v>1.1647000000000001</v>
      </c>
      <c r="J183" s="403">
        <v>43294.382638888892</v>
      </c>
      <c r="K183">
        <v>1.1635</v>
      </c>
      <c r="L183">
        <v>0</v>
      </c>
      <c r="M183">
        <v>12</v>
      </c>
      <c r="N183">
        <v>1.2</v>
      </c>
      <c r="O183" s="543">
        <v>4.8611111124046147E-3</v>
      </c>
    </row>
    <row r="184" spans="1:15">
      <c r="A184" s="542">
        <v>183</v>
      </c>
      <c r="B184" s="542" t="s">
        <v>97</v>
      </c>
      <c r="C184" s="542">
        <v>1</v>
      </c>
      <c r="D184">
        <v>0.01</v>
      </c>
      <c r="E184">
        <v>0.01</v>
      </c>
      <c r="F184" s="410">
        <v>43294.392361111109</v>
      </c>
      <c r="G184">
        <v>1.1632</v>
      </c>
      <c r="H184" s="410">
        <v>43294.392361111109</v>
      </c>
      <c r="I184">
        <v>1.1632</v>
      </c>
      <c r="J184" s="403">
        <v>43294.430555555555</v>
      </c>
      <c r="K184">
        <v>1.1618999999999999</v>
      </c>
      <c r="L184">
        <v>0</v>
      </c>
      <c r="M184">
        <v>13</v>
      </c>
      <c r="N184">
        <v>1.3</v>
      </c>
      <c r="O184" s="543">
        <v>3.8194444445252884E-2</v>
      </c>
    </row>
    <row r="185" spans="1:15">
      <c r="A185" s="542">
        <v>184</v>
      </c>
      <c r="B185" s="542" t="s">
        <v>97</v>
      </c>
      <c r="C185" s="542">
        <v>8</v>
      </c>
      <c r="D185">
        <v>0.09</v>
      </c>
      <c r="E185">
        <v>0.27</v>
      </c>
      <c r="F185" s="410">
        <v>43294.449305555558</v>
      </c>
      <c r="G185">
        <v>1.1619999999999999</v>
      </c>
      <c r="H185" s="410">
        <v>43298.37222222222</v>
      </c>
      <c r="I185">
        <v>1.1734</v>
      </c>
      <c r="J185" s="403">
        <v>43298.706944444442</v>
      </c>
      <c r="K185">
        <v>1.1681999999999999</v>
      </c>
      <c r="L185">
        <v>114</v>
      </c>
      <c r="M185">
        <v>52.000000000001819</v>
      </c>
      <c r="N185">
        <v>47.72999999999999</v>
      </c>
      <c r="O185" s="543">
        <v>2.257638888884685</v>
      </c>
    </row>
    <row r="186" spans="1:15">
      <c r="A186" s="542">
        <v>185</v>
      </c>
      <c r="B186" s="542" t="s">
        <v>96</v>
      </c>
      <c r="C186" s="542">
        <v>1</v>
      </c>
      <c r="D186">
        <v>0.01</v>
      </c>
      <c r="E186">
        <v>0.01</v>
      </c>
      <c r="F186" s="410">
        <v>43297.190972222219</v>
      </c>
      <c r="G186">
        <v>1.1681999999999999</v>
      </c>
      <c r="H186" s="410">
        <v>43297.190972222219</v>
      </c>
      <c r="I186">
        <v>1.1681999999999999</v>
      </c>
      <c r="J186" s="403">
        <v>43297.301388888889</v>
      </c>
      <c r="K186">
        <v>1.1694</v>
      </c>
      <c r="L186">
        <v>0</v>
      </c>
      <c r="M186">
        <v>12.000000000001819</v>
      </c>
      <c r="N186">
        <v>1.2</v>
      </c>
      <c r="O186" s="543">
        <v>0.11041666667006211</v>
      </c>
    </row>
    <row r="187" spans="1:15">
      <c r="A187" s="542">
        <v>186</v>
      </c>
      <c r="B187" s="542" t="s">
        <v>96</v>
      </c>
      <c r="C187" s="542">
        <v>1</v>
      </c>
      <c r="D187">
        <v>0.01</v>
      </c>
      <c r="E187">
        <v>0.01</v>
      </c>
      <c r="F187" s="410">
        <v>43297.386805555558</v>
      </c>
      <c r="G187">
        <v>1.1694</v>
      </c>
      <c r="H187" s="410">
        <v>43297.386805555558</v>
      </c>
      <c r="I187">
        <v>1.1694</v>
      </c>
      <c r="J187" s="403">
        <v>43297.479166666664</v>
      </c>
      <c r="K187">
        <v>1.1706000000000001</v>
      </c>
      <c r="L187">
        <v>0</v>
      </c>
      <c r="M187">
        <v>12</v>
      </c>
      <c r="N187">
        <v>1.2</v>
      </c>
      <c r="O187" s="543">
        <v>9.2361111106583849E-2</v>
      </c>
    </row>
    <row r="188" spans="1:15">
      <c r="A188" s="542">
        <v>187</v>
      </c>
      <c r="B188" s="542" t="s">
        <v>96</v>
      </c>
      <c r="C188" s="542">
        <v>3</v>
      </c>
      <c r="D188">
        <v>0.01</v>
      </c>
      <c r="E188">
        <v>0.03</v>
      </c>
      <c r="F188" s="410">
        <v>43297.566666666666</v>
      </c>
      <c r="G188">
        <v>1.1722999999999999</v>
      </c>
      <c r="H188" s="410">
        <v>43297.774305555555</v>
      </c>
      <c r="I188">
        <v>1.1696</v>
      </c>
      <c r="J188" s="403">
        <v>43298.344444444447</v>
      </c>
      <c r="K188">
        <v>1.1724000000000001</v>
      </c>
      <c r="L188">
        <v>26.999999999998181</v>
      </c>
      <c r="M188">
        <v>28.000000000001819</v>
      </c>
      <c r="N188">
        <v>3.9400000000000004</v>
      </c>
      <c r="O188" s="543">
        <v>0.77777777778101154</v>
      </c>
    </row>
    <row r="189" spans="1:15">
      <c r="A189" s="542">
        <v>188</v>
      </c>
      <c r="B189" s="542" t="s">
        <v>96</v>
      </c>
      <c r="C189" s="542">
        <v>9</v>
      </c>
      <c r="D189">
        <v>0.13</v>
      </c>
      <c r="E189">
        <v>0.4</v>
      </c>
      <c r="F189" s="410">
        <v>43298.461111111108</v>
      </c>
      <c r="G189">
        <v>1.1740999999999999</v>
      </c>
      <c r="H189" s="410">
        <v>43300.482638888891</v>
      </c>
      <c r="I189">
        <v>1.1601999999999999</v>
      </c>
      <c r="J189" s="403">
        <v>43300.804861111108</v>
      </c>
      <c r="K189">
        <v>1.1664000000000001</v>
      </c>
      <c r="L189">
        <v>139.00000000000182</v>
      </c>
      <c r="M189">
        <v>62.000000000003638</v>
      </c>
      <c r="N189">
        <v>75.88</v>
      </c>
      <c r="O189" s="543">
        <v>2.34375</v>
      </c>
    </row>
    <row r="190" spans="1:15">
      <c r="A190" s="542">
        <v>189</v>
      </c>
      <c r="B190" s="542" t="s">
        <v>97</v>
      </c>
      <c r="C190" s="542">
        <v>1</v>
      </c>
      <c r="D190">
        <v>0.01</v>
      </c>
      <c r="E190">
        <v>0.01</v>
      </c>
      <c r="F190" s="410">
        <v>43298.711805555555</v>
      </c>
      <c r="G190">
        <v>1.1685000000000001</v>
      </c>
      <c r="H190" s="410">
        <v>43298.711805555555</v>
      </c>
      <c r="I190">
        <v>1.1685000000000001</v>
      </c>
      <c r="J190" s="403">
        <v>43298.748611111114</v>
      </c>
      <c r="K190">
        <v>1.1673</v>
      </c>
      <c r="L190">
        <v>0</v>
      </c>
      <c r="M190">
        <v>12.000000000001819</v>
      </c>
      <c r="N190">
        <v>1.2</v>
      </c>
      <c r="O190" s="543">
        <v>3.680555555911269E-2</v>
      </c>
    </row>
    <row r="191" spans="1:15">
      <c r="A191" s="542">
        <v>190</v>
      </c>
      <c r="B191" s="542" t="s">
        <v>97</v>
      </c>
      <c r="C191" s="542">
        <v>1</v>
      </c>
      <c r="D191">
        <v>0.01</v>
      </c>
      <c r="E191">
        <v>0.01</v>
      </c>
      <c r="F191" s="410">
        <v>43298.752083333333</v>
      </c>
      <c r="G191">
        <v>1.1664000000000001</v>
      </c>
      <c r="H191" s="410">
        <v>43298.752083333333</v>
      </c>
      <c r="I191">
        <v>1.1664000000000001</v>
      </c>
      <c r="J191" s="403">
        <v>43298.8</v>
      </c>
      <c r="K191">
        <v>1.1652</v>
      </c>
      <c r="L191">
        <v>0</v>
      </c>
      <c r="M191">
        <v>12.000000000001819</v>
      </c>
      <c r="N191">
        <v>1.2</v>
      </c>
      <c r="O191" s="543">
        <v>4.7916666670062114E-2</v>
      </c>
    </row>
    <row r="192" spans="1:15">
      <c r="A192" s="542">
        <v>191</v>
      </c>
      <c r="B192" s="542" t="s">
        <v>97</v>
      </c>
      <c r="C192" s="542">
        <v>2</v>
      </c>
      <c r="D192">
        <v>0.01</v>
      </c>
      <c r="E192">
        <v>0.02</v>
      </c>
      <c r="F192" s="410">
        <v>43298.81527777778</v>
      </c>
      <c r="G192">
        <v>1.1655</v>
      </c>
      <c r="H192" s="410">
        <v>43298.824305555558</v>
      </c>
      <c r="I192">
        <v>1.1667000000000001</v>
      </c>
      <c r="J192" s="403">
        <v>43299.25</v>
      </c>
      <c r="K192">
        <v>1.1647000000000001</v>
      </c>
      <c r="L192">
        <v>12</v>
      </c>
      <c r="M192">
        <v>20</v>
      </c>
      <c r="N192">
        <v>2.84</v>
      </c>
      <c r="O192" s="543">
        <v>0.43472222222044365</v>
      </c>
    </row>
    <row r="193" spans="1:15">
      <c r="A193" s="542">
        <v>192</v>
      </c>
      <c r="B193" s="542" t="s">
        <v>97</v>
      </c>
      <c r="C193" s="542">
        <v>1</v>
      </c>
      <c r="D193">
        <v>0.01</v>
      </c>
      <c r="E193">
        <v>0.01</v>
      </c>
      <c r="F193" s="410">
        <v>43299.402083333334</v>
      </c>
      <c r="G193">
        <v>1.1626000000000001</v>
      </c>
      <c r="H193" s="410">
        <v>43299.402083333334</v>
      </c>
      <c r="I193">
        <v>1.1626000000000001</v>
      </c>
      <c r="J193" s="403">
        <v>43299.436805555553</v>
      </c>
      <c r="K193">
        <v>1.1614</v>
      </c>
      <c r="L193">
        <v>0</v>
      </c>
      <c r="M193">
        <v>12</v>
      </c>
      <c r="N193">
        <v>1.2</v>
      </c>
      <c r="O193" s="543">
        <v>3.4722222218988463E-2</v>
      </c>
    </row>
    <row r="194" spans="1:15">
      <c r="A194" s="542">
        <v>193</v>
      </c>
      <c r="B194" s="542" t="s">
        <v>97</v>
      </c>
      <c r="C194" s="542">
        <v>1</v>
      </c>
      <c r="D194">
        <v>0.01</v>
      </c>
      <c r="E194">
        <v>0.01</v>
      </c>
      <c r="F194" s="410">
        <v>43299.462500000001</v>
      </c>
      <c r="G194">
        <v>1.1625000000000001</v>
      </c>
      <c r="H194" s="410">
        <v>43299.462500000001</v>
      </c>
      <c r="I194">
        <v>1.1625000000000001</v>
      </c>
      <c r="J194" s="403">
        <v>43299.544444444444</v>
      </c>
      <c r="K194">
        <v>1.1613</v>
      </c>
      <c r="L194">
        <v>0</v>
      </c>
      <c r="M194">
        <v>12</v>
      </c>
      <c r="N194">
        <v>1.2</v>
      </c>
      <c r="O194" s="543">
        <v>8.1944444442342501E-2</v>
      </c>
    </row>
    <row r="195" spans="1:15">
      <c r="A195" s="542">
        <v>194</v>
      </c>
      <c r="B195" s="542" t="s">
        <v>97</v>
      </c>
      <c r="C195" s="542">
        <v>4</v>
      </c>
      <c r="D195">
        <v>0.02</v>
      </c>
      <c r="E195">
        <v>0.05</v>
      </c>
      <c r="F195" s="410">
        <v>43299.606249999997</v>
      </c>
      <c r="G195">
        <v>1.1619999999999999</v>
      </c>
      <c r="H195" s="410">
        <v>43299.767361111109</v>
      </c>
      <c r="I195">
        <v>1.1659999999999999</v>
      </c>
      <c r="J195" s="403">
        <v>43300.345833333333</v>
      </c>
      <c r="K195">
        <v>1.163</v>
      </c>
      <c r="L195">
        <v>40</v>
      </c>
      <c r="M195">
        <v>30</v>
      </c>
      <c r="N195">
        <v>6.9399999999999995</v>
      </c>
      <c r="O195" s="543">
        <v>0.73958333333575865</v>
      </c>
    </row>
    <row r="196" spans="1:15">
      <c r="A196" s="542">
        <v>195</v>
      </c>
      <c r="B196" s="542" t="s">
        <v>97</v>
      </c>
      <c r="C196" s="542">
        <v>1</v>
      </c>
      <c r="D196">
        <v>0.01</v>
      </c>
      <c r="E196">
        <v>0.01</v>
      </c>
      <c r="F196" s="410">
        <v>43300.370138888888</v>
      </c>
      <c r="G196">
        <v>1.1624000000000001</v>
      </c>
      <c r="H196" s="410">
        <v>43300.370138888888</v>
      </c>
      <c r="I196">
        <v>1.1624000000000001</v>
      </c>
      <c r="J196" s="403">
        <v>43300.381944444445</v>
      </c>
      <c r="K196">
        <v>1.1612</v>
      </c>
      <c r="L196">
        <v>0</v>
      </c>
      <c r="M196">
        <v>12.000000000001819</v>
      </c>
      <c r="N196">
        <v>1.2</v>
      </c>
      <c r="O196" s="543">
        <v>1.1805555557657499E-2</v>
      </c>
    </row>
    <row r="197" spans="1:15">
      <c r="A197" s="542">
        <v>196</v>
      </c>
      <c r="B197" s="542" t="s">
        <v>97</v>
      </c>
      <c r="C197" s="542">
        <v>1</v>
      </c>
      <c r="D197">
        <v>0.01</v>
      </c>
      <c r="E197">
        <v>0.01</v>
      </c>
      <c r="F197" s="410">
        <v>43300.418749999997</v>
      </c>
      <c r="G197">
        <v>1.1614</v>
      </c>
      <c r="H197" s="410">
        <v>43300.418749999997</v>
      </c>
      <c r="I197">
        <v>1.1614</v>
      </c>
      <c r="J197" s="403">
        <v>43300.479861111111</v>
      </c>
      <c r="K197">
        <v>1.1601999999999999</v>
      </c>
      <c r="L197">
        <v>0</v>
      </c>
      <c r="M197">
        <v>12.000000000001819</v>
      </c>
      <c r="N197">
        <v>1.2</v>
      </c>
      <c r="O197" s="543">
        <v>6.1111111113859806E-2</v>
      </c>
    </row>
    <row r="198" spans="1:15">
      <c r="A198" s="542">
        <v>197</v>
      </c>
      <c r="B198" s="542" t="s">
        <v>97</v>
      </c>
      <c r="C198" s="542">
        <v>2</v>
      </c>
      <c r="D198">
        <v>0.01</v>
      </c>
      <c r="E198">
        <v>0.02</v>
      </c>
      <c r="F198" s="410">
        <v>43300.489583333336</v>
      </c>
      <c r="G198">
        <v>1.1599999999999999</v>
      </c>
      <c r="H198" s="410">
        <v>43300.518750000003</v>
      </c>
      <c r="I198">
        <v>1.1612</v>
      </c>
      <c r="J198" s="403">
        <v>43300.544444444444</v>
      </c>
      <c r="K198">
        <v>1.1594</v>
      </c>
      <c r="L198">
        <v>12</v>
      </c>
      <c r="M198">
        <v>18</v>
      </c>
      <c r="N198">
        <v>2.4</v>
      </c>
      <c r="O198" s="543">
        <v>5.486111110803904E-2</v>
      </c>
    </row>
    <row r="199" spans="1:15">
      <c r="A199" s="542">
        <v>198</v>
      </c>
      <c r="B199" s="542" t="s">
        <v>97</v>
      </c>
      <c r="C199" s="542">
        <v>1</v>
      </c>
      <c r="D199">
        <v>0.01</v>
      </c>
      <c r="E199">
        <v>0.01</v>
      </c>
      <c r="F199" s="410">
        <v>43300.563888888886</v>
      </c>
      <c r="G199">
        <v>1.1593</v>
      </c>
      <c r="H199" s="410">
        <v>43300.563888888886</v>
      </c>
      <c r="I199">
        <v>1.1593</v>
      </c>
      <c r="J199" s="403">
        <v>43300.604166666664</v>
      </c>
      <c r="K199">
        <v>1.1580999999999999</v>
      </c>
      <c r="L199">
        <v>0</v>
      </c>
      <c r="M199">
        <v>12.000000000001819</v>
      </c>
      <c r="N199">
        <v>1.2</v>
      </c>
      <c r="O199" s="543">
        <v>4.0277777778101154E-2</v>
      </c>
    </row>
    <row r="200" spans="1:15">
      <c r="A200" s="542">
        <v>199</v>
      </c>
      <c r="B200" s="542" t="s">
        <v>97</v>
      </c>
      <c r="C200" s="542">
        <v>9</v>
      </c>
      <c r="D200">
        <v>0.13</v>
      </c>
      <c r="E200">
        <v>0.39999999999999997</v>
      </c>
      <c r="F200" s="410">
        <v>43300.606944444444</v>
      </c>
      <c r="G200">
        <v>1.1579999999999999</v>
      </c>
      <c r="H200" s="410">
        <v>43304.047222222223</v>
      </c>
      <c r="I200">
        <v>1.1739999999999999</v>
      </c>
      <c r="J200" s="403">
        <v>43305.289583333331</v>
      </c>
      <c r="K200">
        <v>1.1677</v>
      </c>
      <c r="L200">
        <v>160</v>
      </c>
      <c r="M200">
        <v>63</v>
      </c>
      <c r="N200">
        <v>75.97</v>
      </c>
      <c r="O200" s="543">
        <v>2.6826388888875954</v>
      </c>
    </row>
    <row r="201" spans="1:15">
      <c r="A201" s="542">
        <v>200</v>
      </c>
      <c r="B201" s="542" t="s">
        <v>96</v>
      </c>
      <c r="C201" s="542">
        <v>3</v>
      </c>
      <c r="D201">
        <v>0.01</v>
      </c>
      <c r="E201">
        <v>0.03</v>
      </c>
      <c r="F201" s="410">
        <v>43300.839583333334</v>
      </c>
      <c r="G201">
        <v>1.1657999999999999</v>
      </c>
      <c r="H201" s="410">
        <v>43301.15625</v>
      </c>
      <c r="I201">
        <v>1.1632</v>
      </c>
      <c r="J201" s="403">
        <v>43301.287499999999</v>
      </c>
      <c r="K201">
        <v>1.1658999999999999</v>
      </c>
      <c r="L201">
        <v>26</v>
      </c>
      <c r="M201">
        <v>27</v>
      </c>
      <c r="N201">
        <v>3.96</v>
      </c>
      <c r="O201" s="543">
        <v>0.44791666666424135</v>
      </c>
    </row>
    <row r="202" spans="1:15">
      <c r="A202" s="542">
        <v>201</v>
      </c>
      <c r="B202" s="542" t="s">
        <v>96</v>
      </c>
      <c r="C202" s="542">
        <v>3</v>
      </c>
      <c r="D202">
        <v>0.01</v>
      </c>
      <c r="E202">
        <v>0.03</v>
      </c>
      <c r="F202" s="410">
        <v>43301.339583333334</v>
      </c>
      <c r="G202">
        <v>1.1668000000000001</v>
      </c>
      <c r="H202" s="410">
        <v>43301.388888888891</v>
      </c>
      <c r="I202">
        <v>1.1642999999999999</v>
      </c>
      <c r="J202" s="403">
        <v>43301.59097222222</v>
      </c>
      <c r="K202">
        <v>1.1669</v>
      </c>
      <c r="L202">
        <v>25.000000000001819</v>
      </c>
      <c r="M202">
        <v>26.000000000001819</v>
      </c>
      <c r="N202">
        <v>4</v>
      </c>
      <c r="O202" s="543">
        <v>0.25138888888614019</v>
      </c>
    </row>
    <row r="203" spans="1:15">
      <c r="A203" s="542">
        <v>202</v>
      </c>
      <c r="B203" s="542" t="s">
        <v>96</v>
      </c>
      <c r="C203" s="542">
        <v>1</v>
      </c>
      <c r="D203">
        <v>0.01</v>
      </c>
      <c r="E203">
        <v>0.01</v>
      </c>
      <c r="F203" s="410">
        <v>43301.627083333333</v>
      </c>
      <c r="G203">
        <v>1.1705000000000001</v>
      </c>
      <c r="H203" s="410">
        <v>43301.627083333333</v>
      </c>
      <c r="I203">
        <v>1.1705000000000001</v>
      </c>
      <c r="J203" s="403">
        <v>43301.642361111109</v>
      </c>
      <c r="K203">
        <v>1.1717</v>
      </c>
      <c r="L203">
        <v>0</v>
      </c>
      <c r="M203">
        <v>11.999999999998181</v>
      </c>
      <c r="N203">
        <v>1.2</v>
      </c>
      <c r="O203" s="543">
        <v>1.5277777776645962E-2</v>
      </c>
    </row>
    <row r="204" spans="1:15">
      <c r="A204" s="542">
        <v>203</v>
      </c>
      <c r="B204" s="542" t="s">
        <v>96</v>
      </c>
      <c r="C204" s="542">
        <v>2</v>
      </c>
      <c r="D204">
        <v>0.01</v>
      </c>
      <c r="E204">
        <v>0.02</v>
      </c>
      <c r="F204" s="410">
        <v>43301.645138888889</v>
      </c>
      <c r="G204">
        <v>1.1716</v>
      </c>
      <c r="H204" s="410">
        <v>43301.658333333333</v>
      </c>
      <c r="I204">
        <v>1.1702999999999999</v>
      </c>
      <c r="J204" s="403">
        <v>43301.8125</v>
      </c>
      <c r="K204">
        <v>1.1721999999999999</v>
      </c>
      <c r="L204">
        <v>13.000000000001819</v>
      </c>
      <c r="M204">
        <v>19</v>
      </c>
      <c r="N204">
        <v>2.5</v>
      </c>
      <c r="O204" s="543">
        <v>0.16736111111094942</v>
      </c>
    </row>
    <row r="205" spans="1:15">
      <c r="A205" s="542">
        <v>204</v>
      </c>
      <c r="B205" s="542" t="s">
        <v>96</v>
      </c>
      <c r="C205" s="542">
        <v>1</v>
      </c>
      <c r="D205">
        <v>0.01</v>
      </c>
      <c r="E205">
        <v>0.01</v>
      </c>
      <c r="F205" s="410">
        <v>43301.865277777775</v>
      </c>
      <c r="G205">
        <v>1.1724000000000001</v>
      </c>
      <c r="H205" s="410">
        <v>43301.865277777775</v>
      </c>
      <c r="I205">
        <v>1.1724000000000001</v>
      </c>
      <c r="J205" s="403">
        <v>43304.044444444444</v>
      </c>
      <c r="K205">
        <v>1.1737</v>
      </c>
      <c r="L205">
        <v>0</v>
      </c>
      <c r="M205">
        <v>12.999999999998181</v>
      </c>
      <c r="N205">
        <v>1.18</v>
      </c>
      <c r="O205" s="543">
        <v>0.17916666666860692</v>
      </c>
    </row>
    <row r="206" spans="1:15">
      <c r="A206" s="542">
        <v>205</v>
      </c>
      <c r="B206" s="542" t="s">
        <v>96</v>
      </c>
      <c r="C206" s="542">
        <v>3</v>
      </c>
      <c r="D206">
        <v>0.01</v>
      </c>
      <c r="E206">
        <v>0.03</v>
      </c>
      <c r="F206" s="410">
        <v>43304.15902777778</v>
      </c>
      <c r="G206">
        <v>1.1741999999999999</v>
      </c>
      <c r="H206" s="410">
        <v>43304.381249999999</v>
      </c>
      <c r="I206">
        <v>1.1716</v>
      </c>
      <c r="J206" s="403">
        <v>43304.399305555555</v>
      </c>
      <c r="K206">
        <v>1.1741999999999999</v>
      </c>
      <c r="L206">
        <v>26</v>
      </c>
      <c r="M206">
        <v>26</v>
      </c>
      <c r="N206">
        <v>3.9000000000000004</v>
      </c>
      <c r="O206" s="543">
        <v>0.24027777777519077</v>
      </c>
    </row>
    <row r="207" spans="1:15">
      <c r="A207" s="542">
        <v>206</v>
      </c>
      <c r="B207" s="542" t="s">
        <v>96</v>
      </c>
      <c r="C207" s="542">
        <v>3</v>
      </c>
      <c r="D207">
        <v>0.01</v>
      </c>
      <c r="E207">
        <v>0.03</v>
      </c>
      <c r="F207" s="410">
        <v>43304.446527777778</v>
      </c>
      <c r="G207">
        <v>1.1722999999999999</v>
      </c>
      <c r="H207" s="410">
        <v>43304.479166666664</v>
      </c>
      <c r="I207">
        <v>1.1697</v>
      </c>
      <c r="J207" s="403">
        <v>43304.611111111109</v>
      </c>
      <c r="K207">
        <v>1.1722999999999999</v>
      </c>
      <c r="L207">
        <v>25.999999999998181</v>
      </c>
      <c r="M207">
        <v>25.999999999998181</v>
      </c>
      <c r="N207">
        <v>3.9000000000000004</v>
      </c>
      <c r="O207" s="543">
        <v>0.16458333333139308</v>
      </c>
    </row>
    <row r="208" spans="1:15">
      <c r="A208" s="542">
        <v>207</v>
      </c>
      <c r="B208" s="542" t="s">
        <v>96</v>
      </c>
      <c r="C208" s="542">
        <v>4</v>
      </c>
      <c r="D208">
        <v>0.02</v>
      </c>
      <c r="E208">
        <v>0.05</v>
      </c>
      <c r="F208" s="410">
        <v>43304.65347222222</v>
      </c>
      <c r="G208">
        <v>1.1705000000000001</v>
      </c>
      <c r="H208" s="410">
        <v>43305.366666666669</v>
      </c>
      <c r="I208">
        <v>1.1665000000000001</v>
      </c>
      <c r="J208" s="403">
        <v>43305.395833333336</v>
      </c>
      <c r="K208">
        <v>1.1696</v>
      </c>
      <c r="L208">
        <v>40</v>
      </c>
      <c r="M208">
        <v>30.999999999998181</v>
      </c>
      <c r="N208">
        <v>6.96</v>
      </c>
      <c r="O208" s="543">
        <v>0.742361111115315</v>
      </c>
    </row>
    <row r="209" spans="1:15">
      <c r="A209" s="542">
        <v>208</v>
      </c>
      <c r="B209" s="542" t="s">
        <v>97</v>
      </c>
      <c r="C209" s="542">
        <v>4</v>
      </c>
      <c r="D209">
        <v>0.02</v>
      </c>
      <c r="E209">
        <v>0.05</v>
      </c>
      <c r="F209" s="410">
        <v>43305.378472222219</v>
      </c>
      <c r="G209">
        <v>1.1664000000000001</v>
      </c>
      <c r="H209" s="410">
        <v>43305.697222222225</v>
      </c>
      <c r="I209">
        <v>1.1714</v>
      </c>
      <c r="J209" s="403">
        <v>43305.75</v>
      </c>
      <c r="K209">
        <v>1.1679999999999999</v>
      </c>
      <c r="L209">
        <v>49.999999999998181</v>
      </c>
      <c r="M209">
        <v>34</v>
      </c>
      <c r="N209">
        <v>7</v>
      </c>
      <c r="O209" s="543">
        <v>0.37152777778101154</v>
      </c>
    </row>
    <row r="210" spans="1:15">
      <c r="A210" s="542">
        <v>209</v>
      </c>
      <c r="B210" s="542" t="s">
        <v>96</v>
      </c>
      <c r="C210" s="542">
        <v>2</v>
      </c>
      <c r="D210">
        <v>0.01</v>
      </c>
      <c r="E210">
        <v>0.02</v>
      </c>
      <c r="F210" s="410">
        <v>43305.402083333334</v>
      </c>
      <c r="G210">
        <v>1.1696</v>
      </c>
      <c r="H210" s="410">
        <v>43305.434027777781</v>
      </c>
      <c r="I210">
        <v>1.1682999999999999</v>
      </c>
      <c r="J210" s="403">
        <v>43305.508333333331</v>
      </c>
      <c r="K210">
        <v>1.1701999999999999</v>
      </c>
      <c r="L210">
        <v>13.000000000001819</v>
      </c>
      <c r="M210">
        <v>19</v>
      </c>
      <c r="N210">
        <v>2.5</v>
      </c>
      <c r="O210" s="543">
        <v>0.10624999999708962</v>
      </c>
    </row>
    <row r="211" spans="1:15">
      <c r="A211" s="542">
        <v>210</v>
      </c>
      <c r="B211" s="542" t="s">
        <v>96</v>
      </c>
      <c r="C211" s="542">
        <v>2</v>
      </c>
      <c r="D211">
        <v>0.01</v>
      </c>
      <c r="E211">
        <v>0.02</v>
      </c>
      <c r="F211" s="410">
        <v>43305.559027777781</v>
      </c>
      <c r="G211">
        <v>1.1706000000000001</v>
      </c>
      <c r="H211" s="410">
        <v>43305.609722222223</v>
      </c>
      <c r="I211">
        <v>1.1694</v>
      </c>
      <c r="J211" s="403">
        <v>43305.663888888892</v>
      </c>
      <c r="K211">
        <v>1.1712</v>
      </c>
      <c r="L211">
        <v>12</v>
      </c>
      <c r="M211">
        <v>18</v>
      </c>
      <c r="N211">
        <v>2.4</v>
      </c>
      <c r="O211" s="543">
        <v>0.10486111111094942</v>
      </c>
    </row>
    <row r="212" spans="1:15">
      <c r="A212" s="542">
        <v>211</v>
      </c>
      <c r="B212" s="542" t="s">
        <v>96</v>
      </c>
      <c r="C212" s="542">
        <v>3</v>
      </c>
      <c r="D212">
        <v>0.01</v>
      </c>
      <c r="E212">
        <v>0.03</v>
      </c>
      <c r="F212" s="410">
        <v>43305.679861111108</v>
      </c>
      <c r="G212">
        <v>1.1706000000000001</v>
      </c>
      <c r="H212" s="410">
        <v>43305.75</v>
      </c>
      <c r="I212">
        <v>1.1680999999999999</v>
      </c>
      <c r="J212" s="403">
        <v>43306.630555555559</v>
      </c>
      <c r="K212">
        <v>1.1708000000000001</v>
      </c>
      <c r="L212">
        <v>25</v>
      </c>
      <c r="M212">
        <v>27</v>
      </c>
      <c r="N212">
        <v>3.9400000000000004</v>
      </c>
      <c r="O212" s="543">
        <v>0.95069444445107365</v>
      </c>
    </row>
    <row r="213" spans="1:15">
      <c r="A213" s="542">
        <v>212</v>
      </c>
      <c r="B213" s="542" t="s">
        <v>97</v>
      </c>
      <c r="C213" s="542">
        <v>2</v>
      </c>
      <c r="D213">
        <v>0.01</v>
      </c>
      <c r="E213">
        <v>0.02</v>
      </c>
      <c r="F213" s="410">
        <v>43305.822916666664</v>
      </c>
      <c r="G213">
        <v>1.1685000000000001</v>
      </c>
      <c r="H213" s="410">
        <v>43306.370833333334</v>
      </c>
      <c r="I213">
        <v>1.1698</v>
      </c>
      <c r="J213" s="403">
        <v>43306.697222222225</v>
      </c>
      <c r="K213">
        <v>1.1677999999999999</v>
      </c>
      <c r="L213">
        <v>12.999999999998181</v>
      </c>
      <c r="M213">
        <v>20</v>
      </c>
      <c r="N213">
        <v>2.7199999999999998</v>
      </c>
      <c r="O213" s="543">
        <v>0.87430555556056788</v>
      </c>
    </row>
    <row r="214" spans="1:15">
      <c r="A214" s="542">
        <v>213</v>
      </c>
      <c r="B214" s="542" t="s">
        <v>96</v>
      </c>
      <c r="C214" s="542">
        <v>3</v>
      </c>
      <c r="D214">
        <v>0.01</v>
      </c>
      <c r="E214">
        <v>0.03</v>
      </c>
      <c r="F214" s="410">
        <v>43306.640972222223</v>
      </c>
      <c r="G214">
        <v>1.1709000000000001</v>
      </c>
      <c r="H214" s="410">
        <v>43306.697222222225</v>
      </c>
      <c r="I214">
        <v>1.1682999999999999</v>
      </c>
      <c r="J214" s="403">
        <v>43306.838194444441</v>
      </c>
      <c r="K214">
        <v>1.1709000000000001</v>
      </c>
      <c r="L214">
        <v>26.000000000001819</v>
      </c>
      <c r="M214">
        <v>26.000000000001819</v>
      </c>
      <c r="N214">
        <v>3.9000000000000004</v>
      </c>
      <c r="O214" s="543">
        <v>0.19722222221753327</v>
      </c>
    </row>
    <row r="215" spans="1:15">
      <c r="A215" s="542">
        <v>214</v>
      </c>
      <c r="B215" s="542" t="s">
        <v>97</v>
      </c>
      <c r="C215" s="542">
        <v>1</v>
      </c>
      <c r="D215">
        <v>0.01</v>
      </c>
      <c r="E215">
        <v>0.01</v>
      </c>
      <c r="F215" s="410">
        <v>43306.7</v>
      </c>
      <c r="G215">
        <v>1.1684000000000001</v>
      </c>
      <c r="H215" s="410">
        <v>43306.7</v>
      </c>
      <c r="I215">
        <v>1.1684000000000001</v>
      </c>
      <c r="J215" s="403">
        <v>43306.708333333336</v>
      </c>
      <c r="K215">
        <v>1.1672</v>
      </c>
      <c r="L215">
        <v>0</v>
      </c>
      <c r="M215">
        <v>12.000000000001819</v>
      </c>
      <c r="N215">
        <v>1.2</v>
      </c>
      <c r="O215" s="543">
        <v>8.3333333386690356E-3</v>
      </c>
    </row>
    <row r="216" spans="1:15">
      <c r="A216" s="542">
        <v>215</v>
      </c>
      <c r="B216" s="542" t="s">
        <v>97</v>
      </c>
      <c r="C216" s="542">
        <v>5</v>
      </c>
      <c r="D216">
        <v>0.03</v>
      </c>
      <c r="E216">
        <v>0.08</v>
      </c>
      <c r="F216" s="410">
        <v>43306.758333333331</v>
      </c>
      <c r="G216">
        <v>1.1673</v>
      </c>
      <c r="H216" s="410">
        <v>43306.911111111112</v>
      </c>
      <c r="I216">
        <v>1.1731</v>
      </c>
      <c r="J216" s="403">
        <v>43307.621527777781</v>
      </c>
      <c r="K216">
        <v>1.1694</v>
      </c>
      <c r="L216">
        <v>58</v>
      </c>
      <c r="M216">
        <v>37</v>
      </c>
      <c r="N216">
        <v>13.68</v>
      </c>
      <c r="O216" s="543">
        <v>0.86319444444961846</v>
      </c>
    </row>
    <row r="217" spans="1:15">
      <c r="A217" s="542">
        <v>216</v>
      </c>
      <c r="B217" s="542" t="s">
        <v>96</v>
      </c>
      <c r="C217" s="542">
        <v>1</v>
      </c>
      <c r="D217">
        <v>0.01</v>
      </c>
      <c r="E217">
        <v>0.01</v>
      </c>
      <c r="F217" s="410">
        <v>43306.853472222225</v>
      </c>
      <c r="G217">
        <v>1.1702999999999999</v>
      </c>
      <c r="H217" s="410">
        <v>43306.853472222225</v>
      </c>
      <c r="I217">
        <v>1.1702999999999999</v>
      </c>
      <c r="J217" s="403">
        <v>43306.9</v>
      </c>
      <c r="K217">
        <v>1.1715</v>
      </c>
      <c r="L217">
        <v>0</v>
      </c>
      <c r="M217">
        <v>12.000000000001819</v>
      </c>
      <c r="N217">
        <v>1.2</v>
      </c>
      <c r="O217" s="543">
        <v>4.6527777776645962E-2</v>
      </c>
    </row>
    <row r="218" spans="1:15">
      <c r="A218" s="542">
        <v>217</v>
      </c>
      <c r="B218" s="542" t="s">
        <v>96</v>
      </c>
      <c r="C218" s="542">
        <v>2</v>
      </c>
      <c r="D218">
        <v>0.01</v>
      </c>
      <c r="E218">
        <v>0.02</v>
      </c>
      <c r="F218" s="410">
        <v>43306.915277777778</v>
      </c>
      <c r="G218">
        <v>1.1733</v>
      </c>
      <c r="H218" s="410">
        <v>43306.92291666667</v>
      </c>
      <c r="I218">
        <v>1.1719999999999999</v>
      </c>
      <c r="J218" s="403">
        <v>43307.140972222223</v>
      </c>
      <c r="K218">
        <v>1.1741999999999999</v>
      </c>
      <c r="L218">
        <v>13</v>
      </c>
      <c r="M218">
        <v>22</v>
      </c>
      <c r="N218">
        <v>2.3600000000000003</v>
      </c>
      <c r="O218" s="543">
        <v>0.22569444444525288</v>
      </c>
    </row>
    <row r="219" spans="1:15">
      <c r="A219" s="542">
        <v>218</v>
      </c>
      <c r="B219" s="542" t="s">
        <v>96</v>
      </c>
      <c r="C219" s="542">
        <v>7</v>
      </c>
      <c r="D219">
        <v>0.06</v>
      </c>
      <c r="E219">
        <v>0.18</v>
      </c>
      <c r="F219" s="410">
        <v>43307.356249999997</v>
      </c>
      <c r="G219">
        <v>1.1736</v>
      </c>
      <c r="H219" s="410">
        <v>43307.859722222223</v>
      </c>
      <c r="I219">
        <v>1.1642999999999999</v>
      </c>
      <c r="J219" s="403">
        <v>43311.488194444442</v>
      </c>
      <c r="K219">
        <v>1.1692</v>
      </c>
      <c r="L219">
        <v>93.000000000001819</v>
      </c>
      <c r="M219">
        <v>49.000000000001819</v>
      </c>
      <c r="N219">
        <v>31.060000000000002</v>
      </c>
      <c r="O219" s="543">
        <v>2.1319444444452529</v>
      </c>
    </row>
    <row r="220" spans="1:15">
      <c r="A220" s="542">
        <v>219</v>
      </c>
      <c r="B220" s="542" t="s">
        <v>97</v>
      </c>
      <c r="C220" s="542">
        <v>1</v>
      </c>
      <c r="D220">
        <v>0.01</v>
      </c>
      <c r="E220">
        <v>0.01</v>
      </c>
      <c r="F220" s="410">
        <v>43307.627083333333</v>
      </c>
      <c r="G220">
        <v>1.1698</v>
      </c>
      <c r="H220" s="410">
        <v>43307.627083333333</v>
      </c>
      <c r="I220">
        <v>1.1698</v>
      </c>
      <c r="J220" s="403">
        <v>43307.644444444442</v>
      </c>
      <c r="K220">
        <v>1.1686000000000001</v>
      </c>
      <c r="L220">
        <v>0</v>
      </c>
      <c r="M220">
        <v>12</v>
      </c>
      <c r="N220">
        <v>1.2</v>
      </c>
      <c r="O220" s="543">
        <v>1.7361111109494232E-2</v>
      </c>
    </row>
    <row r="221" spans="1:15">
      <c r="A221" s="542">
        <v>220</v>
      </c>
      <c r="B221" s="542" t="s">
        <v>97</v>
      </c>
      <c r="C221" s="542">
        <v>1</v>
      </c>
      <c r="D221">
        <v>0.01</v>
      </c>
      <c r="E221">
        <v>0.01</v>
      </c>
      <c r="F221" s="410">
        <v>43307.65</v>
      </c>
      <c r="G221">
        <v>1.1680999999999999</v>
      </c>
      <c r="H221" s="410">
        <v>43307.65</v>
      </c>
      <c r="I221">
        <v>1.1680999999999999</v>
      </c>
      <c r="J221" s="403">
        <v>43307.681250000001</v>
      </c>
      <c r="K221">
        <v>1.1668000000000001</v>
      </c>
      <c r="L221">
        <v>0</v>
      </c>
      <c r="M221">
        <v>13</v>
      </c>
      <c r="N221">
        <v>1.3</v>
      </c>
      <c r="O221" s="543">
        <v>3.125E-2</v>
      </c>
    </row>
    <row r="222" spans="1:15">
      <c r="A222" s="542">
        <v>221</v>
      </c>
      <c r="B222" s="542" t="s">
        <v>97</v>
      </c>
      <c r="C222" s="542">
        <v>1</v>
      </c>
      <c r="D222">
        <v>0.01</v>
      </c>
      <c r="E222">
        <v>0.01</v>
      </c>
      <c r="F222" s="410">
        <v>43307.69027777778</v>
      </c>
      <c r="G222">
        <v>1.1657999999999999</v>
      </c>
      <c r="H222" s="410">
        <v>43307.69027777778</v>
      </c>
      <c r="I222">
        <v>1.1657999999999999</v>
      </c>
      <c r="J222" s="403">
        <v>43307.848611111112</v>
      </c>
      <c r="K222">
        <v>1.1646000000000001</v>
      </c>
      <c r="L222">
        <v>0</v>
      </c>
      <c r="M222">
        <v>12</v>
      </c>
      <c r="N222">
        <v>1.2</v>
      </c>
      <c r="O222" s="543">
        <v>0.15833333333284827</v>
      </c>
    </row>
    <row r="223" spans="1:15">
      <c r="A223" s="542">
        <v>222</v>
      </c>
      <c r="B223" s="542" t="s">
        <v>97</v>
      </c>
      <c r="C223" s="542">
        <v>2</v>
      </c>
      <c r="D223">
        <v>0.01</v>
      </c>
      <c r="E223">
        <v>0.02</v>
      </c>
      <c r="F223" s="410">
        <v>43308.362500000003</v>
      </c>
      <c r="G223">
        <v>1.1642999999999999</v>
      </c>
      <c r="H223" s="410">
        <v>43308.38958333333</v>
      </c>
      <c r="I223">
        <v>1.1655</v>
      </c>
      <c r="J223" s="403">
        <v>43308.430555555555</v>
      </c>
      <c r="K223">
        <v>1.1635</v>
      </c>
      <c r="L223">
        <v>12.000000000001819</v>
      </c>
      <c r="M223">
        <v>20</v>
      </c>
      <c r="N223">
        <v>2.8</v>
      </c>
      <c r="O223" s="543">
        <v>6.8055555551836733E-2</v>
      </c>
    </row>
    <row r="224" spans="1:15">
      <c r="A224" s="542">
        <v>223</v>
      </c>
      <c r="B224" s="542" t="s">
        <v>97</v>
      </c>
      <c r="C224" s="542">
        <v>8</v>
      </c>
      <c r="D224">
        <v>0.09</v>
      </c>
      <c r="E224">
        <v>0.27</v>
      </c>
      <c r="F224" s="410">
        <v>43308.505555555559</v>
      </c>
      <c r="G224">
        <v>1.1625000000000001</v>
      </c>
      <c r="H224" s="410">
        <v>43312.551388888889</v>
      </c>
      <c r="I224">
        <v>1.1740999999999999</v>
      </c>
      <c r="J224" s="403">
        <v>43312.956944444442</v>
      </c>
      <c r="K224">
        <v>1.1687000000000001</v>
      </c>
      <c r="L224">
        <v>116</v>
      </c>
      <c r="M224">
        <v>54</v>
      </c>
      <c r="N224">
        <v>51.050000000000004</v>
      </c>
      <c r="O224" s="543">
        <v>2.4513888888832298</v>
      </c>
    </row>
    <row r="225" spans="1:15">
      <c r="A225" s="542">
        <v>224</v>
      </c>
      <c r="B225" s="542" t="s">
        <v>96</v>
      </c>
      <c r="C225" s="542">
        <v>1</v>
      </c>
      <c r="D225">
        <v>0.01</v>
      </c>
      <c r="E225">
        <v>0.01</v>
      </c>
      <c r="F225" s="410">
        <v>43311.490277777775</v>
      </c>
      <c r="G225">
        <v>1.1689000000000001</v>
      </c>
      <c r="H225" s="410">
        <v>43311.490277777775</v>
      </c>
      <c r="I225">
        <v>1.1689000000000001</v>
      </c>
      <c r="J225" s="403">
        <v>43311.654861111114</v>
      </c>
      <c r="K225">
        <v>1.1700999999999999</v>
      </c>
      <c r="L225">
        <v>0</v>
      </c>
      <c r="M225">
        <v>12</v>
      </c>
      <c r="N225">
        <v>1.2</v>
      </c>
      <c r="O225" s="543">
        <v>0.16458333333866904</v>
      </c>
    </row>
    <row r="226" spans="1:15">
      <c r="A226" s="542">
        <v>225</v>
      </c>
      <c r="B226" s="542" t="s">
        <v>96</v>
      </c>
      <c r="C226" s="542">
        <v>1</v>
      </c>
      <c r="D226">
        <v>0.01</v>
      </c>
      <c r="E226">
        <v>0.01</v>
      </c>
      <c r="F226" s="410">
        <v>43311.669444444444</v>
      </c>
      <c r="G226">
        <v>1.1706000000000001</v>
      </c>
      <c r="H226" s="410">
        <v>43311.669444444444</v>
      </c>
      <c r="I226">
        <v>1.1706000000000001</v>
      </c>
      <c r="J226" s="403">
        <v>43311.742361111108</v>
      </c>
      <c r="K226">
        <v>1.1718</v>
      </c>
      <c r="L226">
        <v>0</v>
      </c>
      <c r="M226">
        <v>12</v>
      </c>
      <c r="N226">
        <v>1.2</v>
      </c>
      <c r="O226" s="543">
        <v>7.2916666664241347E-2</v>
      </c>
    </row>
    <row r="227" spans="1:15">
      <c r="A227" s="542">
        <v>226</v>
      </c>
      <c r="B227" s="542" t="s">
        <v>96</v>
      </c>
      <c r="C227" s="542">
        <v>1</v>
      </c>
      <c r="D227">
        <v>0.01</v>
      </c>
      <c r="E227">
        <v>0.01</v>
      </c>
      <c r="F227" s="410">
        <v>43312.180555555555</v>
      </c>
      <c r="G227">
        <v>1.1705000000000001</v>
      </c>
      <c r="H227" s="410">
        <v>43312.180555555555</v>
      </c>
      <c r="I227">
        <v>1.1705000000000001</v>
      </c>
      <c r="J227" s="403">
        <v>43312.283333333333</v>
      </c>
      <c r="K227">
        <v>1.1717</v>
      </c>
      <c r="L227">
        <v>0</v>
      </c>
      <c r="M227">
        <v>11.999999999998181</v>
      </c>
      <c r="N227">
        <v>1.2</v>
      </c>
      <c r="O227" s="543">
        <v>0.10277777777810115</v>
      </c>
    </row>
    <row r="228" spans="1:15">
      <c r="A228" s="542">
        <v>227</v>
      </c>
      <c r="B228" s="542" t="s">
        <v>96</v>
      </c>
      <c r="C228" s="542">
        <v>1</v>
      </c>
      <c r="D228">
        <v>0.01</v>
      </c>
      <c r="E228">
        <v>0.01</v>
      </c>
      <c r="F228" s="410">
        <v>43312.37777777778</v>
      </c>
      <c r="G228">
        <v>1.1718999999999999</v>
      </c>
      <c r="H228" s="410">
        <v>43312.37777777778</v>
      </c>
      <c r="I228">
        <v>1.1718999999999999</v>
      </c>
      <c r="J228" s="403">
        <v>43312.456250000003</v>
      </c>
      <c r="K228">
        <v>1.1731</v>
      </c>
      <c r="L228">
        <v>0</v>
      </c>
      <c r="M228">
        <v>12</v>
      </c>
      <c r="N228">
        <v>1.2</v>
      </c>
      <c r="O228" s="543">
        <v>7.8472222223354038E-2</v>
      </c>
    </row>
    <row r="229" spans="1:15">
      <c r="A229" s="542">
        <v>228</v>
      </c>
      <c r="B229" s="542" t="s">
        <v>96</v>
      </c>
      <c r="C229" s="542">
        <v>1</v>
      </c>
      <c r="D229">
        <v>0.01</v>
      </c>
      <c r="E229">
        <v>0.01</v>
      </c>
      <c r="F229" s="410">
        <v>43312.459722222222</v>
      </c>
      <c r="G229">
        <v>1.1722999999999999</v>
      </c>
      <c r="H229" s="410">
        <v>43312.459722222222</v>
      </c>
      <c r="I229">
        <v>1.1722999999999999</v>
      </c>
      <c r="J229" s="403">
        <v>43312.52847222222</v>
      </c>
      <c r="K229">
        <v>1.1735</v>
      </c>
      <c r="L229">
        <v>0</v>
      </c>
      <c r="M229">
        <v>12.000000000001819</v>
      </c>
      <c r="N229">
        <v>1.2</v>
      </c>
      <c r="O229" s="543">
        <v>6.8749999998544808E-2</v>
      </c>
    </row>
    <row r="230" spans="1:15">
      <c r="A230" s="542">
        <v>229</v>
      </c>
      <c r="B230" s="542" t="s">
        <v>96</v>
      </c>
      <c r="C230" s="542">
        <v>1</v>
      </c>
      <c r="D230">
        <v>0.01</v>
      </c>
      <c r="E230">
        <v>0.01</v>
      </c>
      <c r="F230" s="410">
        <v>43312.531944444447</v>
      </c>
      <c r="G230">
        <v>1.1731</v>
      </c>
      <c r="H230" s="410">
        <v>43312.531944444447</v>
      </c>
      <c r="I230">
        <v>1.1731</v>
      </c>
      <c r="J230" s="403">
        <v>43312.551388888889</v>
      </c>
      <c r="K230">
        <v>1.1742999999999999</v>
      </c>
      <c r="L230">
        <v>0</v>
      </c>
      <c r="M230">
        <v>11.999999999998181</v>
      </c>
      <c r="N230">
        <v>1.2</v>
      </c>
      <c r="O230" s="543">
        <v>1.9444444442342501E-2</v>
      </c>
    </row>
    <row r="231" spans="1:15">
      <c r="A231" s="542">
        <v>230</v>
      </c>
      <c r="B231" s="542" t="s">
        <v>96</v>
      </c>
      <c r="C231" s="542">
        <v>14</v>
      </c>
      <c r="D231">
        <v>1.47</v>
      </c>
      <c r="E231">
        <v>3.7700000000000005</v>
      </c>
      <c r="F231" s="410">
        <v>43312.617361111108</v>
      </c>
      <c r="G231">
        <v>1.1737</v>
      </c>
      <c r="H231" s="410">
        <v>43326.745138888888</v>
      </c>
      <c r="I231">
        <v>1.1349</v>
      </c>
      <c r="J231" s="403">
        <v>43332.770138888889</v>
      </c>
      <c r="K231">
        <v>1.1462000000000001</v>
      </c>
      <c r="L231">
        <v>388</v>
      </c>
      <c r="M231">
        <v>113.00000000000182</v>
      </c>
      <c r="N231">
        <v>640.94000000000028</v>
      </c>
      <c r="O231" s="543">
        <v>14.152777777781012</v>
      </c>
    </row>
    <row r="232" spans="1:15">
      <c r="A232" s="542">
        <v>231</v>
      </c>
      <c r="B232" s="542" t="s">
        <v>97</v>
      </c>
      <c r="C232" s="542">
        <v>2</v>
      </c>
      <c r="D232">
        <v>0.01</v>
      </c>
      <c r="E232">
        <v>0.02</v>
      </c>
      <c r="F232" s="410">
        <v>43313.367361111108</v>
      </c>
      <c r="G232">
        <v>1.1679999999999999</v>
      </c>
      <c r="H232" s="410">
        <v>43313.400694444441</v>
      </c>
      <c r="I232">
        <v>1.1692</v>
      </c>
      <c r="J232" s="403">
        <v>43313.702777777777</v>
      </c>
      <c r="K232">
        <v>1.1674</v>
      </c>
      <c r="L232">
        <v>12</v>
      </c>
      <c r="M232">
        <v>18</v>
      </c>
      <c r="N232">
        <v>2.4</v>
      </c>
      <c r="O232" s="543">
        <v>0.33541666666860692</v>
      </c>
    </row>
    <row r="233" spans="1:15">
      <c r="A233" s="542">
        <v>232</v>
      </c>
      <c r="B233" s="542" t="s">
        <v>97</v>
      </c>
      <c r="C233" s="542">
        <v>1</v>
      </c>
      <c r="D233">
        <v>0.01</v>
      </c>
      <c r="E233">
        <v>0.01</v>
      </c>
      <c r="F233" s="410">
        <v>43313.706944444442</v>
      </c>
      <c r="G233">
        <v>1.1672</v>
      </c>
      <c r="H233" s="410">
        <v>43313.706944444442</v>
      </c>
      <c r="I233">
        <v>1.1672</v>
      </c>
      <c r="J233" s="403">
        <v>43313.804861111108</v>
      </c>
      <c r="K233">
        <v>1.1659999999999999</v>
      </c>
      <c r="L233">
        <v>0</v>
      </c>
      <c r="M233">
        <v>12</v>
      </c>
      <c r="N233">
        <v>1.2</v>
      </c>
      <c r="O233" s="543">
        <v>9.7916666665696539E-2</v>
      </c>
    </row>
    <row r="234" spans="1:15">
      <c r="A234" s="542">
        <v>233</v>
      </c>
      <c r="B234" s="542" t="s">
        <v>97</v>
      </c>
      <c r="C234" s="542">
        <v>1</v>
      </c>
      <c r="D234">
        <v>0.01</v>
      </c>
      <c r="E234">
        <v>0.01</v>
      </c>
      <c r="F234" s="410">
        <v>43314.145833333336</v>
      </c>
      <c r="G234">
        <v>1.1666000000000001</v>
      </c>
      <c r="H234" s="410">
        <v>43314.145833333336</v>
      </c>
      <c r="I234">
        <v>1.1666000000000001</v>
      </c>
      <c r="J234" s="403">
        <v>43314.230555555558</v>
      </c>
      <c r="K234">
        <v>1.1654</v>
      </c>
      <c r="L234">
        <v>0</v>
      </c>
      <c r="M234">
        <v>12</v>
      </c>
      <c r="N234">
        <v>1.2</v>
      </c>
      <c r="O234" s="543">
        <v>8.4722222221898846E-2</v>
      </c>
    </row>
    <row r="235" spans="1:15">
      <c r="A235" s="542">
        <v>234</v>
      </c>
      <c r="B235" s="542" t="s">
        <v>97</v>
      </c>
      <c r="C235" s="542">
        <v>1</v>
      </c>
      <c r="D235">
        <v>0.01</v>
      </c>
      <c r="E235">
        <v>0.01</v>
      </c>
      <c r="F235" s="410">
        <v>43314.394444444442</v>
      </c>
      <c r="G235">
        <v>1.163</v>
      </c>
      <c r="H235" s="410">
        <v>43314.394444444442</v>
      </c>
      <c r="I235">
        <v>1.163</v>
      </c>
      <c r="J235" s="403">
        <v>43314.474305555559</v>
      </c>
      <c r="K235">
        <v>1.1617999999999999</v>
      </c>
      <c r="L235">
        <v>0</v>
      </c>
      <c r="M235">
        <v>12</v>
      </c>
      <c r="N235">
        <v>1.2</v>
      </c>
      <c r="O235" s="543">
        <v>7.9861111116770189E-2</v>
      </c>
    </row>
    <row r="236" spans="1:15">
      <c r="A236" s="542">
        <v>235</v>
      </c>
      <c r="B236" s="542" t="s">
        <v>97</v>
      </c>
      <c r="C236" s="542">
        <v>1</v>
      </c>
      <c r="D236">
        <v>0.01</v>
      </c>
      <c r="E236">
        <v>0.01</v>
      </c>
      <c r="F236" s="410">
        <v>43314.527777777781</v>
      </c>
      <c r="G236">
        <v>1.1621999999999999</v>
      </c>
      <c r="H236" s="410">
        <v>43314.527777777781</v>
      </c>
      <c r="I236">
        <v>1.1621999999999999</v>
      </c>
      <c r="J236" s="403">
        <v>43314.574305555558</v>
      </c>
      <c r="K236">
        <v>1.161</v>
      </c>
      <c r="L236">
        <v>0</v>
      </c>
      <c r="M236">
        <v>11.999999999998181</v>
      </c>
      <c r="N236">
        <v>1.2</v>
      </c>
      <c r="O236" s="543">
        <v>4.6527777776645962E-2</v>
      </c>
    </row>
    <row r="237" spans="1:15">
      <c r="A237" s="542">
        <v>236</v>
      </c>
      <c r="B237" s="542" t="s">
        <v>97</v>
      </c>
      <c r="C237" s="542">
        <v>2</v>
      </c>
      <c r="D237">
        <v>0.01</v>
      </c>
      <c r="E237">
        <v>0.02</v>
      </c>
      <c r="F237" s="410">
        <v>43314.581250000003</v>
      </c>
      <c r="G237">
        <v>1.1612</v>
      </c>
      <c r="H237" s="410">
        <v>43314.62222222222</v>
      </c>
      <c r="I237">
        <v>1.1624000000000001</v>
      </c>
      <c r="J237" s="403">
        <v>43314.793749999997</v>
      </c>
      <c r="K237">
        <v>1.1606000000000001</v>
      </c>
      <c r="L237">
        <v>12.000000000001819</v>
      </c>
      <c r="M237">
        <v>18.000000000001819</v>
      </c>
      <c r="N237">
        <v>2.4</v>
      </c>
      <c r="O237" s="543">
        <v>0.21249999999417923</v>
      </c>
    </row>
    <row r="238" spans="1:15">
      <c r="A238" s="542">
        <v>237</v>
      </c>
      <c r="B238" s="542" t="s">
        <v>97</v>
      </c>
      <c r="C238" s="542">
        <v>1</v>
      </c>
      <c r="D238">
        <v>0.01</v>
      </c>
      <c r="E238">
        <v>0.01</v>
      </c>
      <c r="F238" s="410">
        <v>43315.356944444444</v>
      </c>
      <c r="G238">
        <v>1.1581999999999999</v>
      </c>
      <c r="H238" s="410">
        <v>43315.356944444444</v>
      </c>
      <c r="I238">
        <v>1.1581999999999999</v>
      </c>
      <c r="J238" s="403">
        <v>43315.413194444445</v>
      </c>
      <c r="K238">
        <v>1.157</v>
      </c>
      <c r="L238">
        <v>0</v>
      </c>
      <c r="M238">
        <v>11.999999999998181</v>
      </c>
      <c r="N238">
        <v>1.2</v>
      </c>
      <c r="O238" s="543">
        <v>5.6250000001455192E-2</v>
      </c>
    </row>
    <row r="239" spans="1:15">
      <c r="A239" s="542">
        <v>238</v>
      </c>
      <c r="B239" s="542" t="s">
        <v>97</v>
      </c>
      <c r="C239" s="542">
        <v>3</v>
      </c>
      <c r="D239">
        <v>0.01</v>
      </c>
      <c r="E239">
        <v>0.03</v>
      </c>
      <c r="F239" s="410">
        <v>43315.443055555559</v>
      </c>
      <c r="G239">
        <v>1.1577</v>
      </c>
      <c r="H239" s="410">
        <v>43315.563194444447</v>
      </c>
      <c r="I239">
        <v>1.1603000000000001</v>
      </c>
      <c r="J239" s="403">
        <v>43315.642361111109</v>
      </c>
      <c r="K239">
        <v>1.1577</v>
      </c>
      <c r="L239">
        <v>26.000000000001819</v>
      </c>
      <c r="M239">
        <v>26.000000000001819</v>
      </c>
      <c r="N239">
        <v>3.8</v>
      </c>
      <c r="O239" s="543">
        <v>0.19930555555038154</v>
      </c>
    </row>
    <row r="240" spans="1:15">
      <c r="A240" s="542">
        <v>239</v>
      </c>
      <c r="B240" s="542" t="s">
        <v>97</v>
      </c>
      <c r="C240" s="542">
        <v>1</v>
      </c>
      <c r="D240">
        <v>0.01</v>
      </c>
      <c r="E240">
        <v>0.01</v>
      </c>
      <c r="F240" s="410">
        <v>43315.668749999997</v>
      </c>
      <c r="G240">
        <v>1.1581999999999999</v>
      </c>
      <c r="H240" s="410">
        <v>43315.668749999997</v>
      </c>
      <c r="I240">
        <v>1.1581999999999999</v>
      </c>
      <c r="J240" s="403">
        <v>43315.695833333331</v>
      </c>
      <c r="K240">
        <v>1.1594</v>
      </c>
      <c r="L240">
        <v>0</v>
      </c>
      <c r="M240">
        <v>-12.000000000001819</v>
      </c>
      <c r="N240">
        <v>-1.2</v>
      </c>
      <c r="O240" s="543">
        <v>2.7083333334303461E-2</v>
      </c>
    </row>
    <row r="241" spans="1:15">
      <c r="A241" s="542">
        <v>240</v>
      </c>
      <c r="B241" s="542" t="s">
        <v>97</v>
      </c>
      <c r="C241" s="542">
        <v>1</v>
      </c>
      <c r="D241">
        <v>0.01</v>
      </c>
      <c r="E241">
        <v>0.01</v>
      </c>
      <c r="F241" s="410">
        <v>43318.09375</v>
      </c>
      <c r="G241">
        <v>1.1560999999999999</v>
      </c>
      <c r="H241" s="410">
        <v>43318.09375</v>
      </c>
      <c r="I241">
        <v>1.1560999999999999</v>
      </c>
      <c r="J241" s="403">
        <v>43318.509722222225</v>
      </c>
      <c r="K241">
        <v>1.1549</v>
      </c>
      <c r="L241">
        <v>0</v>
      </c>
      <c r="M241">
        <v>11.999999999998181</v>
      </c>
      <c r="N241">
        <v>1.2</v>
      </c>
      <c r="O241" s="543">
        <v>0.41597222222480923</v>
      </c>
    </row>
    <row r="242" spans="1:15">
      <c r="A242" s="542">
        <v>241</v>
      </c>
      <c r="B242" s="542" t="s">
        <v>97</v>
      </c>
      <c r="C242" s="542">
        <v>6</v>
      </c>
      <c r="D242">
        <v>0.04</v>
      </c>
      <c r="E242">
        <v>0.12</v>
      </c>
      <c r="F242" s="410">
        <v>43318.667361111111</v>
      </c>
      <c r="G242">
        <v>1.1545000000000001</v>
      </c>
      <c r="H242" s="410">
        <v>43320.212500000001</v>
      </c>
      <c r="I242">
        <v>1.1617999999999999</v>
      </c>
      <c r="J242" s="403">
        <v>43320.609027777777</v>
      </c>
      <c r="K242">
        <v>1.1577999999999999</v>
      </c>
      <c r="L242">
        <v>73</v>
      </c>
      <c r="M242">
        <v>40</v>
      </c>
      <c r="N242">
        <v>18.78</v>
      </c>
      <c r="O242" s="543">
        <v>1.9416666666656965</v>
      </c>
    </row>
    <row r="243" spans="1:15">
      <c r="A243" s="542">
        <v>242</v>
      </c>
      <c r="B243" s="542" t="s">
        <v>97</v>
      </c>
      <c r="C243" s="542">
        <v>3</v>
      </c>
      <c r="D243">
        <v>0.01</v>
      </c>
      <c r="E243">
        <v>0.03</v>
      </c>
      <c r="F243" s="410">
        <v>43320.636805555558</v>
      </c>
      <c r="G243">
        <v>1.1589</v>
      </c>
      <c r="H243" s="410">
        <v>43320.841666666667</v>
      </c>
      <c r="I243">
        <v>1.1615</v>
      </c>
      <c r="J243" s="403">
        <v>43321.383333333331</v>
      </c>
      <c r="K243">
        <v>1.159</v>
      </c>
      <c r="L243">
        <v>26</v>
      </c>
      <c r="M243">
        <v>25</v>
      </c>
      <c r="N243">
        <v>3.75</v>
      </c>
      <c r="O243" s="543">
        <v>0.74652777777373558</v>
      </c>
    </row>
    <row r="244" spans="1:15">
      <c r="A244" s="542">
        <v>243</v>
      </c>
      <c r="B244" s="542" t="s">
        <v>97</v>
      </c>
      <c r="C244" s="542">
        <v>2</v>
      </c>
      <c r="D244">
        <v>0.01</v>
      </c>
      <c r="E244">
        <v>0.02</v>
      </c>
      <c r="F244" s="410">
        <v>43321.40347222222</v>
      </c>
      <c r="G244">
        <v>1.1584000000000001</v>
      </c>
      <c r="H244" s="410">
        <v>43321.479861111111</v>
      </c>
      <c r="I244">
        <v>1.1597</v>
      </c>
      <c r="J244" s="403">
        <v>43321.697916666664</v>
      </c>
      <c r="K244">
        <v>1.1578999999999999</v>
      </c>
      <c r="L244">
        <v>12.999999999998181</v>
      </c>
      <c r="M244">
        <v>18</v>
      </c>
      <c r="N244">
        <v>2.2999999999999998</v>
      </c>
      <c r="O244" s="543">
        <v>0.29444444444379769</v>
      </c>
    </row>
    <row r="245" spans="1:15">
      <c r="A245" s="542">
        <v>244</v>
      </c>
      <c r="B245" s="542" t="s">
        <v>97</v>
      </c>
      <c r="C245" s="542">
        <v>1</v>
      </c>
      <c r="D245">
        <v>0.01</v>
      </c>
      <c r="E245">
        <v>0.01</v>
      </c>
      <c r="F245" s="410">
        <v>43321.709722222222</v>
      </c>
      <c r="G245">
        <v>1.1573</v>
      </c>
      <c r="H245" s="410">
        <v>43321.709722222222</v>
      </c>
      <c r="I245">
        <v>1.1573</v>
      </c>
      <c r="J245" s="403">
        <v>43321.751388888886</v>
      </c>
      <c r="K245">
        <v>1.1560999999999999</v>
      </c>
      <c r="L245">
        <v>0</v>
      </c>
      <c r="M245">
        <v>12.000000000001819</v>
      </c>
      <c r="N245">
        <v>1.2</v>
      </c>
      <c r="O245" s="543">
        <v>4.1666666664241347E-2</v>
      </c>
    </row>
    <row r="246" spans="1:15">
      <c r="A246" s="542">
        <v>245</v>
      </c>
      <c r="B246" s="542" t="s">
        <v>97</v>
      </c>
      <c r="C246" s="542">
        <v>1</v>
      </c>
      <c r="D246">
        <v>0.01</v>
      </c>
      <c r="E246">
        <v>0.01</v>
      </c>
      <c r="F246" s="410">
        <v>43322.053472222222</v>
      </c>
      <c r="G246">
        <v>1.1523000000000001</v>
      </c>
      <c r="H246" s="410">
        <v>43322.053472222222</v>
      </c>
      <c r="I246">
        <v>1.1523000000000001</v>
      </c>
      <c r="J246" s="403">
        <v>43322.29791666667</v>
      </c>
      <c r="K246">
        <v>1.1507000000000001</v>
      </c>
      <c r="L246">
        <v>0</v>
      </c>
      <c r="M246">
        <v>16.000000000001819</v>
      </c>
      <c r="N246">
        <v>1.6</v>
      </c>
      <c r="O246" s="543">
        <v>0.24444444444816327</v>
      </c>
    </row>
    <row r="247" spans="1:15">
      <c r="A247" s="542">
        <v>246</v>
      </c>
      <c r="B247" s="542" t="s">
        <v>97</v>
      </c>
      <c r="C247" s="542">
        <v>1</v>
      </c>
      <c r="D247">
        <v>0.01</v>
      </c>
      <c r="E247">
        <v>0.01</v>
      </c>
      <c r="F247" s="410">
        <v>43322.306250000001</v>
      </c>
      <c r="G247">
        <v>1.1460999999999999</v>
      </c>
      <c r="H247" s="410">
        <v>43322.306250000001</v>
      </c>
      <c r="I247">
        <v>1.1460999999999999</v>
      </c>
      <c r="J247" s="403">
        <v>43322.309027777781</v>
      </c>
      <c r="K247">
        <v>1.1449</v>
      </c>
      <c r="L247">
        <v>0</v>
      </c>
      <c r="M247">
        <v>11.999999999998181</v>
      </c>
      <c r="N247">
        <v>1.2</v>
      </c>
      <c r="O247" s="543">
        <v>2.7777777795563452E-3</v>
      </c>
    </row>
    <row r="248" spans="1:15">
      <c r="A248" s="542">
        <v>247</v>
      </c>
      <c r="B248" s="542" t="s">
        <v>97</v>
      </c>
      <c r="C248" s="542">
        <v>1</v>
      </c>
      <c r="D248">
        <v>0.01</v>
      </c>
      <c r="E248">
        <v>0.01</v>
      </c>
      <c r="F248" s="410">
        <v>43322.317361111112</v>
      </c>
      <c r="G248">
        <v>1.1458999999999999</v>
      </c>
      <c r="H248" s="410">
        <v>43322.317361111112</v>
      </c>
      <c r="I248">
        <v>1.1458999999999999</v>
      </c>
      <c r="J248" s="403">
        <v>43322.34097222222</v>
      </c>
      <c r="K248">
        <v>1.1447000000000001</v>
      </c>
      <c r="L248">
        <v>0</v>
      </c>
      <c r="M248">
        <v>12</v>
      </c>
      <c r="N248">
        <v>1.2</v>
      </c>
      <c r="O248" s="543">
        <v>2.361111110803904E-2</v>
      </c>
    </row>
    <row r="249" spans="1:15">
      <c r="A249" s="542">
        <v>248</v>
      </c>
      <c r="B249" s="542" t="s">
        <v>97</v>
      </c>
      <c r="C249" s="542">
        <v>3</v>
      </c>
      <c r="D249">
        <v>0.01</v>
      </c>
      <c r="E249">
        <v>0.03</v>
      </c>
      <c r="F249" s="410">
        <v>43322.348611111112</v>
      </c>
      <c r="G249">
        <v>1.1446000000000001</v>
      </c>
      <c r="H249" s="410">
        <v>43322.372916666667</v>
      </c>
      <c r="I249">
        <v>1.1473</v>
      </c>
      <c r="J249" s="403">
        <v>43322.436111111114</v>
      </c>
      <c r="K249">
        <v>1.1446000000000001</v>
      </c>
      <c r="L249">
        <v>27</v>
      </c>
      <c r="M249">
        <v>27</v>
      </c>
      <c r="N249">
        <v>4</v>
      </c>
      <c r="O249" s="543">
        <v>8.7500000001455192E-2</v>
      </c>
    </row>
    <row r="250" spans="1:15">
      <c r="A250" s="542">
        <v>249</v>
      </c>
      <c r="B250" s="542" t="s">
        <v>97</v>
      </c>
      <c r="C250" s="542">
        <v>3</v>
      </c>
      <c r="D250">
        <v>0.01</v>
      </c>
      <c r="E250">
        <v>0.03</v>
      </c>
      <c r="F250" s="410">
        <v>43322.438888888886</v>
      </c>
      <c r="G250">
        <v>1.1451</v>
      </c>
      <c r="H250" s="410">
        <v>43322.527083333334</v>
      </c>
      <c r="I250">
        <v>1.1476999999999999</v>
      </c>
      <c r="J250" s="403">
        <v>43322.586111111108</v>
      </c>
      <c r="K250">
        <v>1.1451</v>
      </c>
      <c r="L250">
        <v>26</v>
      </c>
      <c r="M250">
        <v>26</v>
      </c>
      <c r="N250">
        <v>3.8</v>
      </c>
      <c r="O250" s="543">
        <v>0.14722222222189885</v>
      </c>
    </row>
    <row r="251" spans="1:15">
      <c r="A251" s="542">
        <v>250</v>
      </c>
      <c r="B251" s="542" t="s">
        <v>97</v>
      </c>
      <c r="C251" s="542">
        <v>1</v>
      </c>
      <c r="D251">
        <v>0.01</v>
      </c>
      <c r="E251">
        <v>0.01</v>
      </c>
      <c r="F251" s="410">
        <v>43322.61041666667</v>
      </c>
      <c r="G251">
        <v>1.1451</v>
      </c>
      <c r="H251" s="410">
        <v>43322.61041666667</v>
      </c>
      <c r="I251">
        <v>1.1451</v>
      </c>
      <c r="J251" s="403">
        <v>43322.631944444445</v>
      </c>
      <c r="K251">
        <v>1.1438999999999999</v>
      </c>
      <c r="L251">
        <v>0</v>
      </c>
      <c r="M251">
        <v>12</v>
      </c>
      <c r="N251">
        <v>1.2</v>
      </c>
      <c r="O251" s="543">
        <v>2.1527777775190771E-2</v>
      </c>
    </row>
    <row r="252" spans="1:15">
      <c r="A252" s="542">
        <v>251</v>
      </c>
      <c r="B252" s="542" t="s">
        <v>97</v>
      </c>
      <c r="C252" s="542">
        <v>2</v>
      </c>
      <c r="D252">
        <v>0.01</v>
      </c>
      <c r="E252">
        <v>0.02</v>
      </c>
      <c r="F252" s="410">
        <v>43322.662499999999</v>
      </c>
      <c r="G252">
        <v>1.1425000000000001</v>
      </c>
      <c r="H252" s="410">
        <v>43322.673611111109</v>
      </c>
      <c r="I252">
        <v>1.1437999999999999</v>
      </c>
      <c r="J252" s="403">
        <v>43322.715277777781</v>
      </c>
      <c r="K252">
        <v>1.1419999999999999</v>
      </c>
      <c r="L252">
        <v>13</v>
      </c>
      <c r="M252">
        <v>18.000000000001819</v>
      </c>
      <c r="N252">
        <v>2.2999999999999998</v>
      </c>
      <c r="O252" s="543">
        <v>5.2777777782466728E-2</v>
      </c>
    </row>
    <row r="253" spans="1:15">
      <c r="A253" s="542">
        <v>252</v>
      </c>
      <c r="B253" s="542" t="s">
        <v>97</v>
      </c>
      <c r="C253" s="542">
        <v>1</v>
      </c>
      <c r="D253">
        <v>0.01</v>
      </c>
      <c r="E253">
        <v>0.01</v>
      </c>
      <c r="F253" s="410">
        <v>43322.722222222219</v>
      </c>
      <c r="G253">
        <v>1.1419999999999999</v>
      </c>
      <c r="H253" s="410">
        <v>43322.722222222219</v>
      </c>
      <c r="I253">
        <v>1.1419999999999999</v>
      </c>
      <c r="J253" s="403">
        <v>43322.743750000001</v>
      </c>
      <c r="K253">
        <v>1.1408</v>
      </c>
      <c r="L253">
        <v>0</v>
      </c>
      <c r="M253">
        <v>11.999999999998181</v>
      </c>
      <c r="N253">
        <v>1.2</v>
      </c>
      <c r="O253" s="543">
        <v>2.1527777782466728E-2</v>
      </c>
    </row>
    <row r="254" spans="1:15">
      <c r="A254" s="542">
        <v>253</v>
      </c>
      <c r="B254" s="542" t="s">
        <v>97</v>
      </c>
      <c r="C254" s="542">
        <v>1</v>
      </c>
      <c r="D254">
        <v>0.01</v>
      </c>
      <c r="E254">
        <v>0.01</v>
      </c>
      <c r="F254" s="410">
        <v>43322.754166666666</v>
      </c>
      <c r="G254">
        <v>1.1400999999999999</v>
      </c>
      <c r="H254" s="410">
        <v>43322.754166666666</v>
      </c>
      <c r="I254">
        <v>1.1400999999999999</v>
      </c>
      <c r="J254" s="403">
        <v>43322.808333333334</v>
      </c>
      <c r="K254">
        <v>1.1389</v>
      </c>
      <c r="L254">
        <v>0</v>
      </c>
      <c r="M254">
        <v>11.999999999998181</v>
      </c>
      <c r="N254">
        <v>1.2</v>
      </c>
      <c r="O254" s="543">
        <v>5.4166666668606922E-2</v>
      </c>
    </row>
    <row r="255" spans="1:15">
      <c r="A255" s="542">
        <v>254</v>
      </c>
      <c r="B255" s="542" t="s">
        <v>97</v>
      </c>
      <c r="C255" s="542">
        <v>3</v>
      </c>
      <c r="D255">
        <v>0.01</v>
      </c>
      <c r="E255">
        <v>0.03</v>
      </c>
      <c r="F255" s="410">
        <v>43322.816666666666</v>
      </c>
      <c r="G255">
        <v>1.1392</v>
      </c>
      <c r="H255" s="410">
        <v>43322.890972222223</v>
      </c>
      <c r="I255">
        <v>1.1417999999999999</v>
      </c>
      <c r="J255" s="403">
        <v>43325</v>
      </c>
      <c r="K255">
        <v>1.1386000000000001</v>
      </c>
      <c r="L255">
        <v>26</v>
      </c>
      <c r="M255">
        <v>32</v>
      </c>
      <c r="N255">
        <v>5.66</v>
      </c>
      <c r="O255" s="543">
        <v>0.18333333333430346</v>
      </c>
    </row>
    <row r="256" spans="1:15">
      <c r="A256" s="542">
        <v>255</v>
      </c>
      <c r="B256" s="542" t="s">
        <v>97</v>
      </c>
      <c r="C256" s="542">
        <v>1</v>
      </c>
      <c r="D256">
        <v>0.01</v>
      </c>
      <c r="E256">
        <v>0.01</v>
      </c>
      <c r="F256" s="410">
        <v>43325.045138888891</v>
      </c>
      <c r="G256">
        <v>1.1402000000000001</v>
      </c>
      <c r="H256" s="410">
        <v>43325.045138888891</v>
      </c>
      <c r="I256">
        <v>1.1402000000000001</v>
      </c>
      <c r="J256" s="403">
        <v>43325.104166666664</v>
      </c>
      <c r="K256">
        <v>1.139</v>
      </c>
      <c r="L256">
        <v>0</v>
      </c>
      <c r="M256">
        <v>12.000000000001819</v>
      </c>
      <c r="N256">
        <v>1.2</v>
      </c>
      <c r="O256" s="543">
        <v>5.9027777773735579E-2</v>
      </c>
    </row>
    <row r="257" spans="1:15">
      <c r="A257" s="542">
        <v>256</v>
      </c>
      <c r="B257" s="542" t="s">
        <v>97</v>
      </c>
      <c r="C257" s="542">
        <v>1</v>
      </c>
      <c r="D257">
        <v>0.01</v>
      </c>
      <c r="E257">
        <v>0.01</v>
      </c>
      <c r="F257" s="410">
        <v>43325.134027777778</v>
      </c>
      <c r="G257">
        <v>1.1382000000000001</v>
      </c>
      <c r="H257" s="410">
        <v>43325.134027777778</v>
      </c>
      <c r="I257">
        <v>1.1382000000000001</v>
      </c>
      <c r="J257" s="403">
        <v>43325.157638888886</v>
      </c>
      <c r="K257">
        <v>1.137</v>
      </c>
      <c r="L257">
        <v>0</v>
      </c>
      <c r="M257">
        <v>12.000000000001819</v>
      </c>
      <c r="N257">
        <v>1.2</v>
      </c>
      <c r="O257" s="543">
        <v>2.361111110803904E-2</v>
      </c>
    </row>
    <row r="258" spans="1:15">
      <c r="A258" s="542">
        <v>257</v>
      </c>
      <c r="B258" s="542" t="s">
        <v>97</v>
      </c>
      <c r="C258" s="542">
        <v>1</v>
      </c>
      <c r="D258">
        <v>0.01</v>
      </c>
      <c r="E258">
        <v>0.01</v>
      </c>
      <c r="F258" s="410">
        <v>43325.190972222219</v>
      </c>
      <c r="G258">
        <v>1.1382000000000001</v>
      </c>
      <c r="H258" s="410">
        <v>43325.190972222219</v>
      </c>
      <c r="I258">
        <v>1.1382000000000001</v>
      </c>
      <c r="J258" s="403">
        <v>43325.287499999999</v>
      </c>
      <c r="K258">
        <v>1.137</v>
      </c>
      <c r="L258">
        <v>0</v>
      </c>
      <c r="M258">
        <v>12.000000000001819</v>
      </c>
      <c r="N258">
        <v>1.2</v>
      </c>
      <c r="O258" s="543">
        <v>9.6527777779556345E-2</v>
      </c>
    </row>
    <row r="259" spans="1:15">
      <c r="A259" s="542">
        <v>258</v>
      </c>
      <c r="B259" s="542" t="s">
        <v>97</v>
      </c>
      <c r="C259" s="542">
        <v>3</v>
      </c>
      <c r="D259">
        <v>0.01</v>
      </c>
      <c r="E259">
        <v>0.03</v>
      </c>
      <c r="F259" s="410">
        <v>43325.292361111111</v>
      </c>
      <c r="G259">
        <v>1.1368</v>
      </c>
      <c r="H259" s="410">
        <v>43325.306250000001</v>
      </c>
      <c r="I259">
        <v>1.1394</v>
      </c>
      <c r="J259" s="403">
        <v>43325.424305555556</v>
      </c>
      <c r="K259">
        <v>1.1368</v>
      </c>
      <c r="L259">
        <v>26</v>
      </c>
      <c r="M259">
        <v>26</v>
      </c>
      <c r="N259">
        <v>3.9000000000000004</v>
      </c>
      <c r="O259" s="543">
        <v>0.13194444444525288</v>
      </c>
    </row>
    <row r="260" spans="1:15">
      <c r="A260" s="542">
        <v>259</v>
      </c>
      <c r="B260" s="542" t="s">
        <v>97</v>
      </c>
      <c r="C260" s="542">
        <v>5</v>
      </c>
      <c r="D260">
        <v>0.03</v>
      </c>
      <c r="E260">
        <v>0.08</v>
      </c>
      <c r="F260" s="410">
        <v>43325.427083333336</v>
      </c>
      <c r="G260">
        <v>1.1372</v>
      </c>
      <c r="H260" s="410">
        <v>43325.645138888889</v>
      </c>
      <c r="I260">
        <v>1.1429</v>
      </c>
      <c r="J260" s="403">
        <v>43325.754166666666</v>
      </c>
      <c r="K260">
        <v>1.1393</v>
      </c>
      <c r="L260">
        <v>57</v>
      </c>
      <c r="M260">
        <v>36</v>
      </c>
      <c r="N260">
        <v>12.100000000000001</v>
      </c>
      <c r="O260" s="543">
        <v>0.32708333332993789</v>
      </c>
    </row>
    <row r="261" spans="1:15">
      <c r="A261" s="542">
        <v>260</v>
      </c>
      <c r="B261" s="542" t="s">
        <v>97</v>
      </c>
      <c r="C261" s="542">
        <v>3</v>
      </c>
      <c r="D261">
        <v>0.01</v>
      </c>
      <c r="E261">
        <v>0.03</v>
      </c>
      <c r="F261" s="410">
        <v>43325.777777777781</v>
      </c>
      <c r="G261">
        <v>1.1392</v>
      </c>
      <c r="H261" s="410">
        <v>43326.348611111112</v>
      </c>
      <c r="I261">
        <v>1.1420999999999999</v>
      </c>
      <c r="J261" s="403">
        <v>43326.448611111111</v>
      </c>
      <c r="K261">
        <v>1.1393</v>
      </c>
      <c r="L261">
        <v>28.999999999998181</v>
      </c>
      <c r="M261">
        <v>27.999999999998181</v>
      </c>
      <c r="N261">
        <v>3.84</v>
      </c>
      <c r="O261" s="543">
        <v>0.67083333332993789</v>
      </c>
    </row>
    <row r="262" spans="1:15">
      <c r="A262" s="542">
        <v>261</v>
      </c>
      <c r="B262" s="542" t="s">
        <v>97</v>
      </c>
      <c r="C262" s="542">
        <v>2</v>
      </c>
      <c r="D262">
        <v>0.01</v>
      </c>
      <c r="E262">
        <v>0.02</v>
      </c>
      <c r="F262" s="410">
        <v>43326.463888888888</v>
      </c>
      <c r="G262">
        <v>1.1391</v>
      </c>
      <c r="H262" s="410">
        <v>43326.490277777775</v>
      </c>
      <c r="I262">
        <v>1.1403000000000001</v>
      </c>
      <c r="J262" s="403">
        <v>43326.630555555559</v>
      </c>
      <c r="K262">
        <v>1.1385000000000001</v>
      </c>
      <c r="L262">
        <v>12.000000000001819</v>
      </c>
      <c r="M262">
        <v>18.000000000001819</v>
      </c>
      <c r="N262">
        <v>2.4</v>
      </c>
      <c r="O262" s="543">
        <v>0.16666666667151731</v>
      </c>
    </row>
    <row r="263" spans="1:15">
      <c r="A263" s="542">
        <v>262</v>
      </c>
      <c r="B263" s="542" t="s">
        <v>97</v>
      </c>
      <c r="C263" s="542">
        <v>1</v>
      </c>
      <c r="D263">
        <v>0.01</v>
      </c>
      <c r="E263">
        <v>0.01</v>
      </c>
      <c r="F263" s="410">
        <v>43326.668749999997</v>
      </c>
      <c r="G263">
        <v>1.1384000000000001</v>
      </c>
      <c r="H263" s="410">
        <v>43326.668749999997</v>
      </c>
      <c r="I263">
        <v>1.1384000000000001</v>
      </c>
      <c r="J263" s="403">
        <v>43326.707638888889</v>
      </c>
      <c r="K263">
        <v>1.1372</v>
      </c>
      <c r="L263">
        <v>0</v>
      </c>
      <c r="M263">
        <v>12</v>
      </c>
      <c r="N263">
        <v>1.2</v>
      </c>
      <c r="O263" s="543">
        <v>3.888888889196096E-2</v>
      </c>
    </row>
    <row r="264" spans="1:15">
      <c r="A264" s="542">
        <v>263</v>
      </c>
      <c r="B264" s="542" t="s">
        <v>97</v>
      </c>
      <c r="C264" s="542">
        <v>1</v>
      </c>
      <c r="D264">
        <v>0.01</v>
      </c>
      <c r="E264">
        <v>0.01</v>
      </c>
      <c r="F264" s="410">
        <v>43326.724305555559</v>
      </c>
      <c r="G264">
        <v>1.1357999999999999</v>
      </c>
      <c r="H264" s="410">
        <v>43326.724305555559</v>
      </c>
      <c r="I264">
        <v>1.1357999999999999</v>
      </c>
      <c r="J264" s="403">
        <v>43326.747916666667</v>
      </c>
      <c r="K264">
        <v>1.1346000000000001</v>
      </c>
      <c r="L264">
        <v>0</v>
      </c>
      <c r="M264">
        <v>12</v>
      </c>
      <c r="N264">
        <v>1.2</v>
      </c>
      <c r="O264" s="543">
        <v>2.361111110803904E-2</v>
      </c>
    </row>
    <row r="265" spans="1:15">
      <c r="A265" s="542">
        <v>264</v>
      </c>
      <c r="B265" s="542" t="s">
        <v>97</v>
      </c>
      <c r="C265" s="542">
        <v>1</v>
      </c>
      <c r="D265">
        <v>0.01</v>
      </c>
      <c r="E265">
        <v>0.01</v>
      </c>
      <c r="F265" s="410">
        <v>43326.75</v>
      </c>
      <c r="G265">
        <v>1.1349</v>
      </c>
      <c r="H265" s="410">
        <v>43326.75</v>
      </c>
      <c r="I265">
        <v>1.1349</v>
      </c>
      <c r="J265" s="403">
        <v>43326.796527777777</v>
      </c>
      <c r="K265">
        <v>1.1336999999999999</v>
      </c>
      <c r="L265">
        <v>0</v>
      </c>
      <c r="M265">
        <v>12</v>
      </c>
      <c r="N265">
        <v>1.2</v>
      </c>
      <c r="O265" s="543">
        <v>4.6527777776645962E-2</v>
      </c>
    </row>
    <row r="266" spans="1:15">
      <c r="A266" s="542">
        <v>265</v>
      </c>
      <c r="B266" s="542" t="s">
        <v>97</v>
      </c>
      <c r="C266" s="542">
        <v>1</v>
      </c>
      <c r="D266">
        <v>0.01</v>
      </c>
      <c r="E266">
        <v>0.01</v>
      </c>
      <c r="F266" s="410">
        <v>43326.801388888889</v>
      </c>
      <c r="G266">
        <v>1.1339999999999999</v>
      </c>
      <c r="H266" s="410">
        <v>43326.801388888889</v>
      </c>
      <c r="I266">
        <v>1.1339999999999999</v>
      </c>
      <c r="J266" s="403">
        <v>43327.198611111111</v>
      </c>
      <c r="K266">
        <v>1.1328</v>
      </c>
      <c r="L266">
        <v>0</v>
      </c>
      <c r="M266">
        <v>11.999999999998181</v>
      </c>
      <c r="N266">
        <v>1.22</v>
      </c>
      <c r="O266" s="543">
        <v>0.39722222222189885</v>
      </c>
    </row>
    <row r="267" spans="1:15">
      <c r="A267" s="542">
        <v>266</v>
      </c>
      <c r="B267" s="542" t="s">
        <v>97</v>
      </c>
      <c r="C267" s="542">
        <v>2</v>
      </c>
      <c r="D267">
        <v>0.01</v>
      </c>
      <c r="E267">
        <v>0.02</v>
      </c>
      <c r="F267" s="410">
        <v>43327.227083333331</v>
      </c>
      <c r="G267">
        <v>1.1325000000000001</v>
      </c>
      <c r="H267" s="410">
        <v>43327.352777777778</v>
      </c>
      <c r="I267">
        <v>1.1337999999999999</v>
      </c>
      <c r="J267" s="403">
        <v>43327.423611111109</v>
      </c>
      <c r="K267">
        <v>1.1319999999999999</v>
      </c>
      <c r="L267">
        <v>13</v>
      </c>
      <c r="M267">
        <v>18.000000000001819</v>
      </c>
      <c r="N267">
        <v>2.2999999999999998</v>
      </c>
      <c r="O267" s="543">
        <v>0.19652777777810115</v>
      </c>
    </row>
    <row r="268" spans="1:15">
      <c r="A268" s="542">
        <v>267</v>
      </c>
      <c r="B268" s="542" t="s">
        <v>97</v>
      </c>
      <c r="C268" s="542">
        <v>2</v>
      </c>
      <c r="D268">
        <v>0.01</v>
      </c>
      <c r="E268">
        <v>0.02</v>
      </c>
      <c r="F268" s="410">
        <v>43327.426388888889</v>
      </c>
      <c r="G268">
        <v>1.1323000000000001</v>
      </c>
      <c r="H268" s="410">
        <v>43327.43472222222</v>
      </c>
      <c r="I268">
        <v>1.1335999999999999</v>
      </c>
      <c r="J268" s="403">
        <v>43327.522222222222</v>
      </c>
      <c r="K268">
        <v>1.1317999999999999</v>
      </c>
      <c r="L268">
        <v>13</v>
      </c>
      <c r="M268">
        <v>18</v>
      </c>
      <c r="N268">
        <v>2.2999999999999998</v>
      </c>
      <c r="O268" s="543">
        <v>9.5833333332848269E-2</v>
      </c>
    </row>
    <row r="269" spans="1:15">
      <c r="A269" s="542">
        <v>268</v>
      </c>
      <c r="B269" s="542" t="s">
        <v>97</v>
      </c>
      <c r="C269" s="542">
        <v>2</v>
      </c>
      <c r="D269">
        <v>0.01</v>
      </c>
      <c r="E269">
        <v>0.02</v>
      </c>
      <c r="F269" s="410">
        <v>43327.541666666664</v>
      </c>
      <c r="G269">
        <v>1.1316999999999999</v>
      </c>
      <c r="H269" s="410">
        <v>43327.617361111108</v>
      </c>
      <c r="I269">
        <v>1.1329</v>
      </c>
      <c r="J269" s="403">
        <v>43327.627083333333</v>
      </c>
      <c r="K269">
        <v>1.1311</v>
      </c>
      <c r="L269">
        <v>12</v>
      </c>
      <c r="M269">
        <v>18</v>
      </c>
      <c r="N269">
        <v>2.4</v>
      </c>
      <c r="O269" s="543">
        <v>8.5416666668606922E-2</v>
      </c>
    </row>
    <row r="270" spans="1:15">
      <c r="A270" s="542">
        <v>269</v>
      </c>
      <c r="B270" s="542" t="s">
        <v>97</v>
      </c>
      <c r="C270" s="542">
        <v>1</v>
      </c>
      <c r="D270">
        <v>0.01</v>
      </c>
      <c r="E270">
        <v>0.01</v>
      </c>
      <c r="F270" s="410">
        <v>43327.679166666669</v>
      </c>
      <c r="G270">
        <v>1.1317999999999999</v>
      </c>
      <c r="H270" s="410">
        <v>43327.679166666669</v>
      </c>
      <c r="I270">
        <v>1.1317999999999999</v>
      </c>
      <c r="J270" s="403">
        <v>43327.705555555556</v>
      </c>
      <c r="K270">
        <v>1.1306</v>
      </c>
      <c r="L270">
        <v>0</v>
      </c>
      <c r="M270">
        <v>12</v>
      </c>
      <c r="N270">
        <v>1.2</v>
      </c>
      <c r="O270" s="543">
        <v>2.6388888887595385E-2</v>
      </c>
    </row>
    <row r="271" spans="1:15">
      <c r="A271" s="542">
        <v>270</v>
      </c>
      <c r="B271" s="542" t="s">
        <v>97</v>
      </c>
      <c r="C271" s="542">
        <v>5</v>
      </c>
      <c r="D271">
        <v>0.03</v>
      </c>
      <c r="E271">
        <v>0.08</v>
      </c>
      <c r="F271" s="410">
        <v>43327.759027777778</v>
      </c>
      <c r="G271">
        <v>1.1335</v>
      </c>
      <c r="H271" s="410">
        <v>43328.664583333331</v>
      </c>
      <c r="I271">
        <v>1.1403000000000001</v>
      </c>
      <c r="J271" s="403">
        <v>43328.780555555553</v>
      </c>
      <c r="K271">
        <v>1.1364000000000001</v>
      </c>
      <c r="L271">
        <v>68.000000000001819</v>
      </c>
      <c r="M271">
        <v>39.000000000001819</v>
      </c>
      <c r="N271">
        <v>12.3</v>
      </c>
      <c r="O271" s="543">
        <v>1.0215277777751908</v>
      </c>
    </row>
    <row r="272" spans="1:15">
      <c r="A272" s="542">
        <v>271</v>
      </c>
      <c r="B272" s="542" t="s">
        <v>97</v>
      </c>
      <c r="C272" s="542">
        <v>5</v>
      </c>
      <c r="D272">
        <v>0.03</v>
      </c>
      <c r="E272">
        <v>0.08</v>
      </c>
      <c r="F272" s="410">
        <v>43328.787499999999</v>
      </c>
      <c r="G272">
        <v>1.1359999999999999</v>
      </c>
      <c r="H272" s="410">
        <v>43329.429861111108</v>
      </c>
      <c r="I272">
        <v>1.1415</v>
      </c>
      <c r="J272" s="403">
        <v>43329.500694444447</v>
      </c>
      <c r="K272">
        <v>1.1379999999999999</v>
      </c>
      <c r="L272">
        <v>55.000000000001819</v>
      </c>
      <c r="M272">
        <v>35.000000000001819</v>
      </c>
      <c r="N272">
        <v>12.24</v>
      </c>
      <c r="O272" s="543">
        <v>0.71319444444816327</v>
      </c>
    </row>
    <row r="273" spans="1:15">
      <c r="A273" s="542">
        <v>272</v>
      </c>
      <c r="B273" s="542" t="s">
        <v>97</v>
      </c>
      <c r="C273" s="542">
        <v>5</v>
      </c>
      <c r="D273">
        <v>0.03</v>
      </c>
      <c r="E273">
        <v>0.08</v>
      </c>
      <c r="F273" s="410">
        <v>43329.531944444447</v>
      </c>
      <c r="G273">
        <v>1.1383000000000001</v>
      </c>
      <c r="H273" s="410">
        <v>43329.87222222222</v>
      </c>
      <c r="I273">
        <v>1.1438999999999999</v>
      </c>
      <c r="J273" s="403">
        <v>43332.470138888886</v>
      </c>
      <c r="K273">
        <v>1.1404000000000001</v>
      </c>
      <c r="L273">
        <v>56</v>
      </c>
      <c r="M273">
        <v>35</v>
      </c>
      <c r="N273">
        <v>12.040000000000001</v>
      </c>
      <c r="O273" s="543">
        <v>0.93819444443943212</v>
      </c>
    </row>
    <row r="274" spans="1:15">
      <c r="A274" s="542">
        <v>273</v>
      </c>
      <c r="B274" s="542" t="s">
        <v>97</v>
      </c>
      <c r="C274" s="542">
        <v>8</v>
      </c>
      <c r="D274">
        <v>0.09</v>
      </c>
      <c r="E274">
        <v>0.27</v>
      </c>
      <c r="F274" s="410">
        <v>43332.861111111109</v>
      </c>
      <c r="G274">
        <v>1.1468</v>
      </c>
      <c r="H274" s="410">
        <v>43333.843055555553</v>
      </c>
      <c r="I274">
        <v>1.1597999999999999</v>
      </c>
      <c r="J274" s="403">
        <v>43335.794444444444</v>
      </c>
      <c r="K274">
        <v>1.1540999999999999</v>
      </c>
      <c r="L274">
        <v>130</v>
      </c>
      <c r="M274">
        <v>57.000000000001819</v>
      </c>
      <c r="N274">
        <v>52.14</v>
      </c>
      <c r="O274" s="543">
        <v>2.9333333333343035</v>
      </c>
    </row>
    <row r="275" spans="1:15">
      <c r="A275" s="542">
        <v>274</v>
      </c>
      <c r="B275" s="542" t="s">
        <v>96</v>
      </c>
      <c r="C275" s="542">
        <v>1</v>
      </c>
      <c r="D275">
        <v>0.01</v>
      </c>
      <c r="E275">
        <v>0.01</v>
      </c>
      <c r="F275" s="410">
        <v>43332.865277777775</v>
      </c>
      <c r="G275">
        <v>1.1468</v>
      </c>
      <c r="H275" s="410">
        <v>43332.865277777775</v>
      </c>
      <c r="I275">
        <v>1.1468</v>
      </c>
      <c r="J275" s="403">
        <v>43332.922222222223</v>
      </c>
      <c r="K275">
        <v>1.1479999999999999</v>
      </c>
      <c r="L275">
        <v>0</v>
      </c>
      <c r="M275">
        <v>12</v>
      </c>
      <c r="N275">
        <v>1.2</v>
      </c>
      <c r="O275" s="543">
        <v>5.6944444448163267E-2</v>
      </c>
    </row>
    <row r="276" spans="1:15">
      <c r="A276" s="542">
        <v>275</v>
      </c>
      <c r="B276" s="542" t="s">
        <v>96</v>
      </c>
      <c r="C276" s="542">
        <v>1</v>
      </c>
      <c r="D276">
        <v>0.01</v>
      </c>
      <c r="E276">
        <v>0.01</v>
      </c>
      <c r="F276" s="410">
        <v>43332.940972222219</v>
      </c>
      <c r="G276">
        <v>1.1482000000000001</v>
      </c>
      <c r="H276" s="410">
        <v>43332.940972222219</v>
      </c>
      <c r="I276">
        <v>1.1482000000000001</v>
      </c>
      <c r="J276" s="403">
        <v>43333.093055555553</v>
      </c>
      <c r="K276">
        <v>1.1495</v>
      </c>
      <c r="L276">
        <v>0</v>
      </c>
      <c r="M276">
        <v>12.999999999998181</v>
      </c>
      <c r="N276">
        <v>1.18</v>
      </c>
      <c r="O276" s="543">
        <v>0.15208333333430346</v>
      </c>
    </row>
    <row r="277" spans="1:15">
      <c r="A277" s="542">
        <v>276</v>
      </c>
      <c r="B277" s="542" t="s">
        <v>96</v>
      </c>
      <c r="C277" s="542">
        <v>1</v>
      </c>
      <c r="D277">
        <v>0.01</v>
      </c>
      <c r="E277">
        <v>0.01</v>
      </c>
      <c r="F277" s="410">
        <v>43333.116666666669</v>
      </c>
      <c r="G277">
        <v>1.1524000000000001</v>
      </c>
      <c r="H277" s="410">
        <v>43333.116666666669</v>
      </c>
      <c r="I277">
        <v>1.1524000000000001</v>
      </c>
      <c r="J277" s="403">
        <v>43333.30972222222</v>
      </c>
      <c r="K277">
        <v>1.1536</v>
      </c>
      <c r="L277">
        <v>0</v>
      </c>
      <c r="M277">
        <v>12</v>
      </c>
      <c r="N277">
        <v>1.2</v>
      </c>
      <c r="O277" s="543">
        <v>0.19305555555183673</v>
      </c>
    </row>
    <row r="278" spans="1:15">
      <c r="A278" s="542">
        <v>277</v>
      </c>
      <c r="B278" s="542" t="s">
        <v>96</v>
      </c>
      <c r="C278" s="542">
        <v>2</v>
      </c>
      <c r="D278">
        <v>0.01</v>
      </c>
      <c r="E278">
        <v>0.02</v>
      </c>
      <c r="F278" s="410">
        <v>43333.325694444444</v>
      </c>
      <c r="G278">
        <v>1.1528</v>
      </c>
      <c r="H278" s="410">
        <v>43333.372916666667</v>
      </c>
      <c r="I278">
        <v>1.1516</v>
      </c>
      <c r="J278" s="403">
        <v>43333.451388888891</v>
      </c>
      <c r="K278">
        <v>1.1534</v>
      </c>
      <c r="L278">
        <v>12</v>
      </c>
      <c r="M278">
        <v>18</v>
      </c>
      <c r="N278">
        <v>2.4</v>
      </c>
      <c r="O278" s="543">
        <v>0.12569444444670808</v>
      </c>
    </row>
    <row r="279" spans="1:15">
      <c r="A279" s="542">
        <v>278</v>
      </c>
      <c r="B279" s="542" t="s">
        <v>96</v>
      </c>
      <c r="C279" s="542">
        <v>2</v>
      </c>
      <c r="D279">
        <v>0.01</v>
      </c>
      <c r="E279">
        <v>0.02</v>
      </c>
      <c r="F279" s="410">
        <v>43333.55</v>
      </c>
      <c r="G279">
        <v>1.1516999999999999</v>
      </c>
      <c r="H279" s="410">
        <v>43333.591666666667</v>
      </c>
      <c r="I279">
        <v>1.1503000000000001</v>
      </c>
      <c r="J279" s="403">
        <v>43333.660416666666</v>
      </c>
      <c r="K279">
        <v>1.1521999999999999</v>
      </c>
      <c r="L279">
        <v>13.999999999998181</v>
      </c>
      <c r="M279">
        <v>18.999999999996362</v>
      </c>
      <c r="N279">
        <v>2.4</v>
      </c>
      <c r="O279" s="543">
        <v>0.11041666666278616</v>
      </c>
    </row>
    <row r="280" spans="1:15">
      <c r="A280" s="542">
        <v>279</v>
      </c>
      <c r="B280" s="542" t="s">
        <v>96</v>
      </c>
      <c r="C280" s="542">
        <v>1</v>
      </c>
      <c r="D280">
        <v>0.01</v>
      </c>
      <c r="E280">
        <v>0.01</v>
      </c>
      <c r="F280" s="410">
        <v>43333.700694444444</v>
      </c>
      <c r="G280">
        <v>1.1525000000000001</v>
      </c>
      <c r="H280" s="410">
        <v>43333.700694444444</v>
      </c>
      <c r="I280">
        <v>1.1525000000000001</v>
      </c>
      <c r="J280" s="403">
        <v>43333.742361111108</v>
      </c>
      <c r="K280">
        <v>1.1537999999999999</v>
      </c>
      <c r="L280">
        <v>0</v>
      </c>
      <c r="M280">
        <v>13</v>
      </c>
      <c r="N280">
        <v>1.3</v>
      </c>
      <c r="O280" s="543">
        <v>4.1666666664241347E-2</v>
      </c>
    </row>
    <row r="281" spans="1:15">
      <c r="A281" s="542">
        <v>280</v>
      </c>
      <c r="B281" s="542" t="s">
        <v>96</v>
      </c>
      <c r="C281" s="542">
        <v>1</v>
      </c>
      <c r="D281">
        <v>0.01</v>
      </c>
      <c r="E281">
        <v>0.01</v>
      </c>
      <c r="F281" s="410">
        <v>43333.790972222225</v>
      </c>
      <c r="G281">
        <v>1.1563000000000001</v>
      </c>
      <c r="H281" s="410">
        <v>43333.790972222225</v>
      </c>
      <c r="I281">
        <v>1.1563000000000001</v>
      </c>
      <c r="J281" s="403">
        <v>43333.818055555559</v>
      </c>
      <c r="K281">
        <v>1.1575</v>
      </c>
      <c r="L281">
        <v>0</v>
      </c>
      <c r="M281">
        <v>11.999999999998181</v>
      </c>
      <c r="N281">
        <v>1.2</v>
      </c>
      <c r="O281" s="543">
        <v>2.7083333334303461E-2</v>
      </c>
    </row>
    <row r="282" spans="1:15">
      <c r="A282" s="542">
        <v>281</v>
      </c>
      <c r="B282" s="542" t="s">
        <v>96</v>
      </c>
      <c r="C282" s="542">
        <v>3</v>
      </c>
      <c r="D282">
        <v>0.01</v>
      </c>
      <c r="E282">
        <v>0.03</v>
      </c>
      <c r="F282" s="410">
        <v>43333.82916666667</v>
      </c>
      <c r="G282">
        <v>1.1594</v>
      </c>
      <c r="H282" s="410">
        <v>43334.34652777778</v>
      </c>
      <c r="I282">
        <v>1.1568000000000001</v>
      </c>
      <c r="J282" s="403">
        <v>43334.496527777781</v>
      </c>
      <c r="K282">
        <v>1.1595</v>
      </c>
      <c r="L282">
        <v>26</v>
      </c>
      <c r="M282">
        <v>27</v>
      </c>
      <c r="N282">
        <v>3.8600000000000003</v>
      </c>
      <c r="O282" s="543">
        <v>0.66736111111094942</v>
      </c>
    </row>
    <row r="283" spans="1:15">
      <c r="A283" s="542">
        <v>282</v>
      </c>
      <c r="B283" s="542" t="s">
        <v>96</v>
      </c>
      <c r="C283" s="542">
        <v>1</v>
      </c>
      <c r="D283">
        <v>0.01</v>
      </c>
      <c r="E283">
        <v>0.01</v>
      </c>
      <c r="F283" s="410">
        <v>43334.511111111111</v>
      </c>
      <c r="G283">
        <v>1.1592</v>
      </c>
      <c r="H283" s="410">
        <v>43334.511111111111</v>
      </c>
      <c r="I283">
        <v>1.1592</v>
      </c>
      <c r="J283" s="403">
        <v>43334.548611111109</v>
      </c>
      <c r="K283">
        <v>1.1604000000000001</v>
      </c>
      <c r="L283">
        <v>0</v>
      </c>
      <c r="M283">
        <v>12.000000000001819</v>
      </c>
      <c r="N283">
        <v>1.2</v>
      </c>
      <c r="O283" s="543">
        <v>3.7499999998544808E-2</v>
      </c>
    </row>
    <row r="284" spans="1:15">
      <c r="A284" s="542">
        <v>283</v>
      </c>
      <c r="B284" s="542" t="s">
        <v>96</v>
      </c>
      <c r="C284" s="542">
        <v>1</v>
      </c>
      <c r="D284">
        <v>0.01</v>
      </c>
      <c r="E284">
        <v>0.01</v>
      </c>
      <c r="F284" s="410">
        <v>43334.561111111114</v>
      </c>
      <c r="G284">
        <v>1.1609</v>
      </c>
      <c r="H284" s="410">
        <v>43334.561111111114</v>
      </c>
      <c r="I284">
        <v>1.1609</v>
      </c>
      <c r="J284" s="403">
        <v>43334.625694444447</v>
      </c>
      <c r="K284">
        <v>1.1620999999999999</v>
      </c>
      <c r="L284">
        <v>0</v>
      </c>
      <c r="M284">
        <v>12</v>
      </c>
      <c r="N284">
        <v>1.2</v>
      </c>
      <c r="O284" s="543">
        <v>6.4583333332848269E-2</v>
      </c>
    </row>
    <row r="285" spans="1:15">
      <c r="A285" s="542">
        <v>284</v>
      </c>
      <c r="B285" s="542" t="s">
        <v>96</v>
      </c>
      <c r="C285" s="542">
        <v>2</v>
      </c>
      <c r="D285">
        <v>0.01</v>
      </c>
      <c r="E285">
        <v>0.02</v>
      </c>
      <c r="F285" s="410">
        <v>43334.638888888891</v>
      </c>
      <c r="G285">
        <v>1.1609</v>
      </c>
      <c r="H285" s="410">
        <v>43334.65902777778</v>
      </c>
      <c r="I285">
        <v>1.1597</v>
      </c>
      <c r="J285" s="403">
        <v>43334.836111111108</v>
      </c>
      <c r="K285">
        <v>1.1617999999999999</v>
      </c>
      <c r="L285">
        <v>12</v>
      </c>
      <c r="M285">
        <v>21</v>
      </c>
      <c r="N285">
        <v>3</v>
      </c>
      <c r="O285" s="543">
        <v>0.19722222221753327</v>
      </c>
    </row>
    <row r="286" spans="1:15">
      <c r="A286" s="542">
        <v>285</v>
      </c>
      <c r="B286" s="542" t="s">
        <v>96</v>
      </c>
      <c r="C286" s="542">
        <v>6</v>
      </c>
      <c r="D286">
        <v>0.04</v>
      </c>
      <c r="E286">
        <v>0.12</v>
      </c>
      <c r="F286" s="410">
        <v>43334.840277777781</v>
      </c>
      <c r="G286">
        <v>1.1611</v>
      </c>
      <c r="H286" s="410">
        <v>43335.79583333333</v>
      </c>
      <c r="I286">
        <v>1.1539999999999999</v>
      </c>
      <c r="J286" s="403">
        <v>43336.532638888886</v>
      </c>
      <c r="K286">
        <v>1.1581999999999999</v>
      </c>
      <c r="L286">
        <v>71</v>
      </c>
      <c r="M286">
        <v>41.999999999998181</v>
      </c>
      <c r="N286">
        <v>19.310000000000002</v>
      </c>
      <c r="O286" s="543">
        <v>1.6923611111051287</v>
      </c>
    </row>
    <row r="287" spans="1:15">
      <c r="A287" s="542">
        <v>286</v>
      </c>
      <c r="B287" s="542" t="s">
        <v>97</v>
      </c>
      <c r="C287" s="542">
        <v>8</v>
      </c>
      <c r="D287">
        <v>0.09</v>
      </c>
      <c r="E287">
        <v>0.26999999999999996</v>
      </c>
      <c r="F287" s="410">
        <v>43335.805555555555</v>
      </c>
      <c r="G287">
        <v>1.1538999999999999</v>
      </c>
      <c r="H287" s="410">
        <v>43342.146527777775</v>
      </c>
      <c r="I287">
        <v>1.17</v>
      </c>
      <c r="J287" s="403">
        <v>43343.619444444441</v>
      </c>
      <c r="K287">
        <v>1.1635</v>
      </c>
      <c r="L287">
        <v>161</v>
      </c>
      <c r="M287">
        <v>65</v>
      </c>
      <c r="N287">
        <v>48.349999999999994</v>
      </c>
      <c r="O287" s="543">
        <v>5.8138888888861402</v>
      </c>
    </row>
    <row r="288" spans="1:15">
      <c r="A288" s="542">
        <v>287</v>
      </c>
      <c r="B288" s="542" t="s">
        <v>96</v>
      </c>
      <c r="C288" s="542">
        <v>1</v>
      </c>
      <c r="D288">
        <v>0.01</v>
      </c>
      <c r="E288">
        <v>0.01</v>
      </c>
      <c r="F288" s="410">
        <v>43336.546527777777</v>
      </c>
      <c r="G288">
        <v>1.1580999999999999</v>
      </c>
      <c r="H288" s="410">
        <v>43336.546527777777</v>
      </c>
      <c r="I288">
        <v>1.1580999999999999</v>
      </c>
      <c r="J288" s="403">
        <v>43336.569444444445</v>
      </c>
      <c r="K288">
        <v>1.1595</v>
      </c>
      <c r="L288">
        <v>0</v>
      </c>
      <c r="M288">
        <v>14.000000000001819</v>
      </c>
      <c r="N288">
        <v>1.4</v>
      </c>
      <c r="O288" s="543">
        <v>2.2916666668606922E-2</v>
      </c>
    </row>
    <row r="289" spans="1:15">
      <c r="A289" s="542">
        <v>288</v>
      </c>
      <c r="B289" s="542" t="s">
        <v>96</v>
      </c>
      <c r="C289" s="542">
        <v>1</v>
      </c>
      <c r="D289">
        <v>0.01</v>
      </c>
      <c r="E289">
        <v>0.01</v>
      </c>
      <c r="F289" s="410">
        <v>43336.584027777775</v>
      </c>
      <c r="G289">
        <v>1.1594</v>
      </c>
      <c r="H289" s="410">
        <v>43336.584027777775</v>
      </c>
      <c r="I289">
        <v>1.1594</v>
      </c>
      <c r="J289" s="403">
        <v>43336.667361111111</v>
      </c>
      <c r="K289">
        <v>1.1606000000000001</v>
      </c>
      <c r="L289">
        <v>0</v>
      </c>
      <c r="M289">
        <v>12</v>
      </c>
      <c r="N289">
        <v>1.2</v>
      </c>
      <c r="O289" s="543">
        <v>8.3333333335758653E-2</v>
      </c>
    </row>
    <row r="290" spans="1:15">
      <c r="A290" s="542">
        <v>289</v>
      </c>
      <c r="B290" s="542" t="s">
        <v>96</v>
      </c>
      <c r="C290" s="542">
        <v>5</v>
      </c>
      <c r="D290">
        <v>0.03</v>
      </c>
      <c r="E290">
        <v>0.08</v>
      </c>
      <c r="F290" s="410">
        <v>43342.396527777775</v>
      </c>
      <c r="G290">
        <v>1.1709000000000001</v>
      </c>
      <c r="H290" s="410">
        <v>43342.648611111108</v>
      </c>
      <c r="I290">
        <v>1.1645000000000001</v>
      </c>
      <c r="J290" s="403">
        <v>43343.293749999997</v>
      </c>
      <c r="K290">
        <v>1.1687000000000001</v>
      </c>
      <c r="L290">
        <v>64</v>
      </c>
      <c r="M290">
        <v>42</v>
      </c>
      <c r="N290">
        <v>12.620000000000001</v>
      </c>
      <c r="O290" s="543">
        <v>0.89722222222189885</v>
      </c>
    </row>
    <row r="291" spans="1:15">
      <c r="A291" s="542">
        <v>290</v>
      </c>
      <c r="B291" s="542" t="s">
        <v>96</v>
      </c>
      <c r="C291" s="542">
        <v>9</v>
      </c>
      <c r="D291">
        <v>0.13</v>
      </c>
      <c r="E291">
        <v>0.4</v>
      </c>
      <c r="F291" s="410">
        <v>43343.387499999997</v>
      </c>
      <c r="G291">
        <v>1.1681999999999999</v>
      </c>
      <c r="H291" s="410">
        <v>43347.668749999997</v>
      </c>
      <c r="I291">
        <v>1.1534</v>
      </c>
      <c r="J291" s="403">
        <v>43348.145833333336</v>
      </c>
      <c r="K291">
        <v>1.1600999999999999</v>
      </c>
      <c r="L291">
        <v>147.99999999999818</v>
      </c>
      <c r="M291">
        <v>67</v>
      </c>
      <c r="N291">
        <v>76.709999999999994</v>
      </c>
      <c r="O291" s="543">
        <v>2.758333333338669</v>
      </c>
    </row>
    <row r="292" spans="1:15">
      <c r="A292" s="542">
        <v>291</v>
      </c>
      <c r="B292" s="542" t="s">
        <v>97</v>
      </c>
      <c r="C292" s="542">
        <v>2</v>
      </c>
      <c r="D292">
        <v>0.01</v>
      </c>
      <c r="E292">
        <v>0.02</v>
      </c>
      <c r="F292" s="410">
        <v>43343.663888888892</v>
      </c>
      <c r="G292">
        <v>1.1636</v>
      </c>
      <c r="H292" s="410">
        <v>43343.695833333331</v>
      </c>
      <c r="I292">
        <v>1.1648000000000001</v>
      </c>
      <c r="J292" s="403">
        <v>43343.711111111108</v>
      </c>
      <c r="K292">
        <v>1.163</v>
      </c>
      <c r="L292">
        <v>12</v>
      </c>
      <c r="M292">
        <v>18</v>
      </c>
      <c r="N292">
        <v>2.4</v>
      </c>
      <c r="O292" s="543">
        <v>4.722222221607808E-2</v>
      </c>
    </row>
    <row r="293" spans="1:15">
      <c r="A293" s="542">
        <v>292</v>
      </c>
      <c r="B293" s="542" t="s">
        <v>97</v>
      </c>
      <c r="C293" s="542">
        <v>2</v>
      </c>
      <c r="D293">
        <v>0.01</v>
      </c>
      <c r="E293">
        <v>0.02</v>
      </c>
      <c r="F293" s="410">
        <v>43343.751388888886</v>
      </c>
      <c r="G293">
        <v>1.1597</v>
      </c>
      <c r="H293" s="410">
        <v>43343.909722222219</v>
      </c>
      <c r="I293">
        <v>1.1609</v>
      </c>
      <c r="J293" s="403">
        <v>43346.145833333336</v>
      </c>
      <c r="K293">
        <v>1.1591</v>
      </c>
      <c r="L293">
        <v>12</v>
      </c>
      <c r="M293">
        <v>18</v>
      </c>
      <c r="N293">
        <v>2.44</v>
      </c>
      <c r="O293" s="543">
        <v>0.39444444444961846</v>
      </c>
    </row>
    <row r="294" spans="1:15">
      <c r="A294" s="542">
        <v>293</v>
      </c>
      <c r="B294" s="542" t="s">
        <v>97</v>
      </c>
      <c r="C294" s="542">
        <v>1</v>
      </c>
      <c r="D294">
        <v>0.01</v>
      </c>
      <c r="E294">
        <v>0.01</v>
      </c>
      <c r="F294" s="410">
        <v>43346.299305555556</v>
      </c>
      <c r="G294">
        <v>1.1608000000000001</v>
      </c>
      <c r="H294" s="410">
        <v>43346.299305555556</v>
      </c>
      <c r="I294">
        <v>1.1608000000000001</v>
      </c>
      <c r="J294" s="403">
        <v>43346.379166666666</v>
      </c>
      <c r="K294">
        <v>1.1596</v>
      </c>
      <c r="L294">
        <v>0</v>
      </c>
      <c r="M294">
        <v>12</v>
      </c>
      <c r="N294">
        <v>1.2</v>
      </c>
      <c r="O294" s="543">
        <v>7.9861111109494232E-2</v>
      </c>
    </row>
    <row r="295" spans="1:15">
      <c r="A295" s="542">
        <v>294</v>
      </c>
      <c r="B295" s="542" t="s">
        <v>97</v>
      </c>
      <c r="C295" s="542">
        <v>1</v>
      </c>
      <c r="D295">
        <v>0.01</v>
      </c>
      <c r="E295">
        <v>0.01</v>
      </c>
      <c r="F295" s="410">
        <v>43346.404166666667</v>
      </c>
      <c r="G295">
        <v>1.1623000000000001</v>
      </c>
      <c r="H295" s="410">
        <v>43346.404166666667</v>
      </c>
      <c r="I295">
        <v>1.1623000000000001</v>
      </c>
      <c r="J295" s="403">
        <v>43346.413888888892</v>
      </c>
      <c r="K295">
        <v>1.1611</v>
      </c>
      <c r="L295">
        <v>0</v>
      </c>
      <c r="M295">
        <v>12.000000000001819</v>
      </c>
      <c r="N295">
        <v>1.2</v>
      </c>
      <c r="O295" s="543">
        <v>9.7222222248092294E-3</v>
      </c>
    </row>
    <row r="296" spans="1:15">
      <c r="A296" s="542">
        <v>295</v>
      </c>
      <c r="B296" s="542" t="s">
        <v>97</v>
      </c>
      <c r="C296" s="542">
        <v>1</v>
      </c>
      <c r="D296">
        <v>0.01</v>
      </c>
      <c r="E296">
        <v>0.01</v>
      </c>
      <c r="F296" s="410">
        <v>43346.423611111109</v>
      </c>
      <c r="G296">
        <v>1.1617</v>
      </c>
      <c r="H296" s="410">
        <v>43346.423611111109</v>
      </c>
      <c r="I296">
        <v>1.1617</v>
      </c>
      <c r="J296" s="403">
        <v>43346.478472222225</v>
      </c>
      <c r="K296">
        <v>1.1605000000000001</v>
      </c>
      <c r="L296">
        <v>0</v>
      </c>
      <c r="M296">
        <v>12</v>
      </c>
      <c r="N296">
        <v>1.2</v>
      </c>
      <c r="O296" s="543">
        <v>5.4861111115314998E-2</v>
      </c>
    </row>
    <row r="297" spans="1:15">
      <c r="A297" s="542">
        <v>296</v>
      </c>
      <c r="B297" s="542" t="s">
        <v>97</v>
      </c>
      <c r="C297" s="542">
        <v>2</v>
      </c>
      <c r="D297">
        <v>0.01</v>
      </c>
      <c r="E297">
        <v>0.02</v>
      </c>
      <c r="F297" s="410">
        <v>43346.504861111112</v>
      </c>
      <c r="G297">
        <v>1.1601999999999999</v>
      </c>
      <c r="H297" s="410">
        <v>43346.522916666669</v>
      </c>
      <c r="I297">
        <v>1.1614</v>
      </c>
      <c r="J297" s="403">
        <v>43347.353472222225</v>
      </c>
      <c r="K297">
        <v>1.1584000000000001</v>
      </c>
      <c r="L297">
        <v>12.000000000001819</v>
      </c>
      <c r="M297">
        <v>29.999999999998181</v>
      </c>
      <c r="N297">
        <v>4.84</v>
      </c>
      <c r="O297" s="543">
        <v>0.84861111111240461</v>
      </c>
    </row>
    <row r="298" spans="1:15">
      <c r="A298" s="542">
        <v>297</v>
      </c>
      <c r="B298" s="542" t="s">
        <v>97</v>
      </c>
      <c r="C298" s="542">
        <v>1</v>
      </c>
      <c r="D298">
        <v>0.01</v>
      </c>
      <c r="E298">
        <v>0.01</v>
      </c>
      <c r="F298" s="410">
        <v>43347.36041666667</v>
      </c>
      <c r="G298">
        <v>1.1580999999999999</v>
      </c>
      <c r="H298" s="410">
        <v>43347.36041666667</v>
      </c>
      <c r="I298">
        <v>1.1580999999999999</v>
      </c>
      <c r="J298" s="403">
        <v>43347.415277777778</v>
      </c>
      <c r="K298">
        <v>1.1569</v>
      </c>
      <c r="L298">
        <v>0</v>
      </c>
      <c r="M298">
        <v>11.999999999998181</v>
      </c>
      <c r="N298">
        <v>1.2</v>
      </c>
      <c r="O298" s="543">
        <v>5.486111110803904E-2</v>
      </c>
    </row>
    <row r="299" spans="1:15">
      <c r="A299" s="542">
        <v>298</v>
      </c>
      <c r="B299" s="542" t="s">
        <v>97</v>
      </c>
      <c r="C299" s="542">
        <v>1</v>
      </c>
      <c r="D299">
        <v>0.01</v>
      </c>
      <c r="E299">
        <v>0.01</v>
      </c>
      <c r="F299" s="410">
        <v>43347.436111111114</v>
      </c>
      <c r="G299">
        <v>1.1563000000000001</v>
      </c>
      <c r="H299" s="410">
        <v>43347.436111111114</v>
      </c>
      <c r="I299">
        <v>1.1563000000000001</v>
      </c>
      <c r="J299" s="403">
        <v>43347.529861111114</v>
      </c>
      <c r="K299">
        <v>1.1551</v>
      </c>
      <c r="L299">
        <v>0</v>
      </c>
      <c r="M299">
        <v>12.000000000001819</v>
      </c>
      <c r="N299">
        <v>1.2</v>
      </c>
      <c r="O299" s="543">
        <v>9.375E-2</v>
      </c>
    </row>
    <row r="300" spans="1:15">
      <c r="A300" s="542">
        <v>299</v>
      </c>
      <c r="B300" s="542" t="s">
        <v>97</v>
      </c>
      <c r="C300" s="542">
        <v>1</v>
      </c>
      <c r="D300">
        <v>0.01</v>
      </c>
      <c r="E300">
        <v>0.01</v>
      </c>
      <c r="F300" s="410">
        <v>43347.556944444441</v>
      </c>
      <c r="G300">
        <v>1.1557999999999999</v>
      </c>
      <c r="H300" s="410">
        <v>43347.556944444441</v>
      </c>
      <c r="I300">
        <v>1.1557999999999999</v>
      </c>
      <c r="J300" s="403">
        <v>43347.659722222219</v>
      </c>
      <c r="K300">
        <v>1.1546000000000001</v>
      </c>
      <c r="L300">
        <v>0</v>
      </c>
      <c r="M300">
        <v>12</v>
      </c>
      <c r="N300">
        <v>1.2</v>
      </c>
      <c r="O300" s="543">
        <v>0.10277777777810115</v>
      </c>
    </row>
    <row r="301" spans="1:15">
      <c r="A301" s="542">
        <v>300</v>
      </c>
      <c r="B301" s="542" t="s">
        <v>97</v>
      </c>
      <c r="C301" s="542">
        <v>6</v>
      </c>
      <c r="D301">
        <v>0.04</v>
      </c>
      <c r="E301">
        <v>0.12</v>
      </c>
      <c r="F301" s="410">
        <v>43347.671527777777</v>
      </c>
      <c r="G301">
        <v>1.1534</v>
      </c>
      <c r="H301" s="410">
        <v>43348.20208333333</v>
      </c>
      <c r="I301">
        <v>1.1607000000000001</v>
      </c>
      <c r="J301" s="403">
        <v>43348.368750000001</v>
      </c>
      <c r="K301">
        <v>1.1567000000000001</v>
      </c>
      <c r="L301">
        <v>73</v>
      </c>
      <c r="M301">
        <v>40</v>
      </c>
      <c r="N301">
        <v>19.39</v>
      </c>
      <c r="O301" s="543">
        <v>0.69722222222480923</v>
      </c>
    </row>
    <row r="302" spans="1:15">
      <c r="A302" s="542">
        <v>301</v>
      </c>
      <c r="B302" s="542" t="s">
        <v>96</v>
      </c>
      <c r="C302" s="542">
        <v>4</v>
      </c>
      <c r="D302">
        <v>0.02</v>
      </c>
      <c r="E302">
        <v>0.05</v>
      </c>
      <c r="F302" s="410">
        <v>43348.149305555555</v>
      </c>
      <c r="G302">
        <v>1.1597</v>
      </c>
      <c r="H302" s="410">
        <v>43348.38958333333</v>
      </c>
      <c r="I302">
        <v>1.1555</v>
      </c>
      <c r="J302" s="403">
        <v>43348.47152777778</v>
      </c>
      <c r="K302">
        <v>1.1588000000000001</v>
      </c>
      <c r="L302">
        <v>42</v>
      </c>
      <c r="M302">
        <v>33</v>
      </c>
      <c r="N302">
        <v>7.8</v>
      </c>
      <c r="O302" s="543">
        <v>0.32222222222480923</v>
      </c>
    </row>
    <row r="303" spans="1:15">
      <c r="A303" s="542">
        <v>302</v>
      </c>
      <c r="B303" s="542" t="s">
        <v>97</v>
      </c>
      <c r="C303" s="542">
        <v>1</v>
      </c>
      <c r="D303">
        <v>0.01</v>
      </c>
      <c r="E303">
        <v>0.01</v>
      </c>
      <c r="F303" s="410">
        <v>43348.377083333333</v>
      </c>
      <c r="G303">
        <v>1.1566000000000001</v>
      </c>
      <c r="H303" s="410">
        <v>43348.377083333333</v>
      </c>
      <c r="I303">
        <v>1.1566000000000001</v>
      </c>
      <c r="J303" s="403">
        <v>43348.38958333333</v>
      </c>
      <c r="K303">
        <v>1.1554</v>
      </c>
      <c r="L303">
        <v>0</v>
      </c>
      <c r="M303">
        <v>12</v>
      </c>
      <c r="N303">
        <v>1.2</v>
      </c>
      <c r="O303" s="543">
        <v>1.2499999997089617E-2</v>
      </c>
    </row>
    <row r="304" spans="1:15">
      <c r="A304" s="542">
        <v>303</v>
      </c>
      <c r="B304" s="542" t="s">
        <v>97</v>
      </c>
      <c r="C304" s="542">
        <v>7</v>
      </c>
      <c r="D304">
        <v>0.06</v>
      </c>
      <c r="E304">
        <v>0.18</v>
      </c>
      <c r="F304" s="410">
        <v>43348.415277777778</v>
      </c>
      <c r="G304">
        <v>1.1554</v>
      </c>
      <c r="H304" s="410">
        <v>43349.084722222222</v>
      </c>
      <c r="I304">
        <v>1.1645000000000001</v>
      </c>
      <c r="J304" s="403">
        <v>43350.604166666664</v>
      </c>
      <c r="K304">
        <v>1.1597999999999999</v>
      </c>
      <c r="L304">
        <v>91</v>
      </c>
      <c r="M304">
        <v>47</v>
      </c>
      <c r="N304">
        <v>33.36</v>
      </c>
      <c r="O304" s="543">
        <v>2.1888888888861402</v>
      </c>
    </row>
    <row r="305" spans="1:15">
      <c r="A305" s="542">
        <v>304</v>
      </c>
      <c r="B305" s="542" t="s">
        <v>96</v>
      </c>
      <c r="C305" s="542">
        <v>2</v>
      </c>
      <c r="D305">
        <v>0.01</v>
      </c>
      <c r="E305">
        <v>0.02</v>
      </c>
      <c r="F305" s="410">
        <v>43348.476388888892</v>
      </c>
      <c r="G305">
        <v>1.1584000000000001</v>
      </c>
      <c r="H305" s="410">
        <v>43348.509027777778</v>
      </c>
      <c r="I305">
        <v>1.1571</v>
      </c>
      <c r="J305" s="403">
        <v>43348.533333333333</v>
      </c>
      <c r="K305">
        <v>1.159</v>
      </c>
      <c r="L305">
        <v>13.000000000001819</v>
      </c>
      <c r="M305">
        <v>19</v>
      </c>
      <c r="N305">
        <v>2.5</v>
      </c>
      <c r="O305" s="543">
        <v>5.694444444088731E-2</v>
      </c>
    </row>
    <row r="306" spans="1:15">
      <c r="A306" s="542">
        <v>305</v>
      </c>
      <c r="B306" s="542" t="s">
        <v>96</v>
      </c>
      <c r="C306" s="542">
        <v>1</v>
      </c>
      <c r="D306">
        <v>0.01</v>
      </c>
      <c r="E306">
        <v>0.01</v>
      </c>
      <c r="F306" s="410">
        <v>43348.582638888889</v>
      </c>
      <c r="G306">
        <v>1.1581999999999999</v>
      </c>
      <c r="H306" s="410">
        <v>43348.582638888889</v>
      </c>
      <c r="I306">
        <v>1.1581999999999999</v>
      </c>
      <c r="J306" s="403">
        <v>43348.628472222219</v>
      </c>
      <c r="K306">
        <v>1.1594</v>
      </c>
      <c r="L306">
        <v>0</v>
      </c>
      <c r="M306">
        <v>12.000000000001819</v>
      </c>
      <c r="N306">
        <v>1.2</v>
      </c>
      <c r="O306" s="543">
        <v>4.5833333329937886E-2</v>
      </c>
    </row>
    <row r="307" spans="1:15">
      <c r="A307" s="542">
        <v>306</v>
      </c>
      <c r="B307" s="542" t="s">
        <v>96</v>
      </c>
      <c r="C307" s="542">
        <v>1</v>
      </c>
      <c r="D307">
        <v>0.01</v>
      </c>
      <c r="E307">
        <v>0.01</v>
      </c>
      <c r="F307" s="410">
        <v>43348.633333333331</v>
      </c>
      <c r="G307">
        <v>1.161</v>
      </c>
      <c r="H307" s="410">
        <v>43348.633333333331</v>
      </c>
      <c r="I307">
        <v>1.161</v>
      </c>
      <c r="J307" s="403">
        <v>43348.636111111111</v>
      </c>
      <c r="K307">
        <v>1.1621999999999999</v>
      </c>
      <c r="L307">
        <v>0</v>
      </c>
      <c r="M307">
        <v>11.999999999998181</v>
      </c>
      <c r="N307">
        <v>1.2</v>
      </c>
      <c r="O307" s="543">
        <v>2.7777777795563452E-3</v>
      </c>
    </row>
    <row r="308" spans="1:15">
      <c r="A308" s="542">
        <v>307</v>
      </c>
      <c r="B308" s="542" t="s">
        <v>96</v>
      </c>
      <c r="C308" s="542">
        <v>2</v>
      </c>
      <c r="D308">
        <v>0.01</v>
      </c>
      <c r="E308">
        <v>0.02</v>
      </c>
      <c r="F308" s="410">
        <v>43348.643055555556</v>
      </c>
      <c r="G308">
        <v>1.1624000000000001</v>
      </c>
      <c r="H308" s="410">
        <v>43348.681250000001</v>
      </c>
      <c r="I308">
        <v>1.1612</v>
      </c>
      <c r="J308" s="403">
        <v>43348.803472222222</v>
      </c>
      <c r="K308">
        <v>1.163</v>
      </c>
      <c r="L308">
        <v>12.000000000001819</v>
      </c>
      <c r="M308">
        <v>18</v>
      </c>
      <c r="N308">
        <v>2.4</v>
      </c>
      <c r="O308" s="543">
        <v>0.16041666666569654</v>
      </c>
    </row>
    <row r="309" spans="1:15">
      <c r="A309" s="542">
        <v>308</v>
      </c>
      <c r="B309" s="542" t="s">
        <v>96</v>
      </c>
      <c r="C309" s="542">
        <v>1</v>
      </c>
      <c r="D309">
        <v>0.01</v>
      </c>
      <c r="E309">
        <v>0.01</v>
      </c>
      <c r="F309" s="410">
        <v>43348.806944444441</v>
      </c>
      <c r="G309">
        <v>1.1629</v>
      </c>
      <c r="H309" s="410">
        <v>43348.806944444441</v>
      </c>
      <c r="I309">
        <v>1.1629</v>
      </c>
      <c r="J309" s="403">
        <v>43349.084027777775</v>
      </c>
      <c r="K309">
        <v>1.1645000000000001</v>
      </c>
      <c r="L309">
        <v>0</v>
      </c>
      <c r="M309">
        <v>16</v>
      </c>
      <c r="N309">
        <v>1.23</v>
      </c>
      <c r="O309" s="543">
        <v>0.27708333333430346</v>
      </c>
    </row>
    <row r="310" spans="1:15">
      <c r="A310" s="542">
        <v>309</v>
      </c>
      <c r="B310" s="542" t="s">
        <v>96</v>
      </c>
      <c r="C310" s="542">
        <v>1</v>
      </c>
      <c r="D310">
        <v>0.01</v>
      </c>
      <c r="E310">
        <v>0.01</v>
      </c>
      <c r="F310" s="410">
        <v>43349.090277777781</v>
      </c>
      <c r="G310">
        <v>1.1644000000000001</v>
      </c>
      <c r="H310" s="410">
        <v>43349.090277777781</v>
      </c>
      <c r="I310">
        <v>1.1644000000000001</v>
      </c>
      <c r="J310" s="403">
        <v>43349.09375</v>
      </c>
      <c r="K310">
        <v>1.1656</v>
      </c>
      <c r="L310">
        <v>0</v>
      </c>
      <c r="M310">
        <v>11.999999999998181</v>
      </c>
      <c r="N310">
        <v>1.2</v>
      </c>
      <c r="O310" s="543">
        <v>3.4722222189884633E-3</v>
      </c>
    </row>
    <row r="311" spans="1:15">
      <c r="A311" s="542">
        <v>310</v>
      </c>
      <c r="B311" s="542" t="s">
        <v>96</v>
      </c>
      <c r="C311" s="542">
        <v>1</v>
      </c>
      <c r="D311">
        <v>0.01</v>
      </c>
      <c r="E311">
        <v>0.01</v>
      </c>
      <c r="F311" s="410">
        <v>43349.334722222222</v>
      </c>
      <c r="G311">
        <v>1.1617999999999999</v>
      </c>
      <c r="H311" s="410">
        <v>43349.334722222222</v>
      </c>
      <c r="I311">
        <v>1.1617999999999999</v>
      </c>
      <c r="J311" s="403">
        <v>43349.354166666664</v>
      </c>
      <c r="K311">
        <v>1.163</v>
      </c>
      <c r="L311">
        <v>0</v>
      </c>
      <c r="M311">
        <v>12</v>
      </c>
      <c r="N311">
        <v>1.2</v>
      </c>
      <c r="O311" s="543">
        <v>1.9444444442342501E-2</v>
      </c>
    </row>
    <row r="312" spans="1:15">
      <c r="A312" s="542">
        <v>311</v>
      </c>
      <c r="B312" s="542" t="s">
        <v>96</v>
      </c>
      <c r="C312" s="542">
        <v>1</v>
      </c>
      <c r="D312">
        <v>0.01</v>
      </c>
      <c r="E312">
        <v>0.01</v>
      </c>
      <c r="F312" s="410">
        <v>43349.374305555553</v>
      </c>
      <c r="G312">
        <v>1.1619999999999999</v>
      </c>
      <c r="H312" s="410">
        <v>43349.374305555553</v>
      </c>
      <c r="I312">
        <v>1.1619999999999999</v>
      </c>
      <c r="J312" s="403">
        <v>43349.390972222223</v>
      </c>
      <c r="K312">
        <v>1.1632</v>
      </c>
      <c r="L312">
        <v>0</v>
      </c>
      <c r="M312">
        <v>12</v>
      </c>
      <c r="N312">
        <v>1.2</v>
      </c>
      <c r="O312" s="543">
        <v>1.6666666670062114E-2</v>
      </c>
    </row>
    <row r="313" spans="1:15">
      <c r="A313" s="542">
        <v>312</v>
      </c>
      <c r="B313" s="542" t="s">
        <v>96</v>
      </c>
      <c r="C313" s="542">
        <v>2</v>
      </c>
      <c r="D313">
        <v>0.01</v>
      </c>
      <c r="E313">
        <v>0.02</v>
      </c>
      <c r="F313" s="410">
        <v>43349.404861111114</v>
      </c>
      <c r="G313">
        <v>1.1632</v>
      </c>
      <c r="H313" s="410">
        <v>43349.487500000003</v>
      </c>
      <c r="I313">
        <v>1.1619999999999999</v>
      </c>
      <c r="J313" s="403">
        <v>43349.59375</v>
      </c>
      <c r="K313">
        <v>1.1637999999999999</v>
      </c>
      <c r="L313">
        <v>12</v>
      </c>
      <c r="M313">
        <v>18</v>
      </c>
      <c r="N313">
        <v>2.4</v>
      </c>
      <c r="O313" s="543">
        <v>0.18888888888614019</v>
      </c>
    </row>
    <row r="314" spans="1:15">
      <c r="A314" s="542">
        <v>313</v>
      </c>
      <c r="B314" s="542" t="s">
        <v>96</v>
      </c>
      <c r="C314" s="542">
        <v>3</v>
      </c>
      <c r="D314">
        <v>0.01</v>
      </c>
      <c r="E314">
        <v>0.03</v>
      </c>
      <c r="F314" s="410">
        <v>43349.629166666666</v>
      </c>
      <c r="G314">
        <v>1.1641999999999999</v>
      </c>
      <c r="H314" s="410">
        <v>43349.712500000001</v>
      </c>
      <c r="I314">
        <v>1.1616</v>
      </c>
      <c r="J314" s="403">
        <v>43350.368055555555</v>
      </c>
      <c r="K314">
        <v>1.1642999999999999</v>
      </c>
      <c r="L314">
        <v>25.999999999998181</v>
      </c>
      <c r="M314">
        <v>26.999999999998181</v>
      </c>
      <c r="N314">
        <v>3.84</v>
      </c>
      <c r="O314" s="543">
        <v>0.73888888888905058</v>
      </c>
    </row>
    <row r="315" spans="1:15">
      <c r="A315" s="542">
        <v>314</v>
      </c>
      <c r="B315" s="542" t="s">
        <v>96</v>
      </c>
      <c r="C315" s="542">
        <v>7</v>
      </c>
      <c r="D315">
        <v>0.06</v>
      </c>
      <c r="E315">
        <v>0.18</v>
      </c>
      <c r="F315" s="410">
        <v>43350.37777777778</v>
      </c>
      <c r="G315">
        <v>1.1641999999999999</v>
      </c>
      <c r="H315" s="410">
        <v>43353.259722222225</v>
      </c>
      <c r="I315">
        <v>1.1541999999999999</v>
      </c>
      <c r="J315" s="403">
        <v>43353.620138888888</v>
      </c>
      <c r="K315">
        <v>1.159</v>
      </c>
      <c r="L315">
        <v>100</v>
      </c>
      <c r="M315">
        <v>48.000000000001819</v>
      </c>
      <c r="N315">
        <v>30.52</v>
      </c>
      <c r="O315" s="543">
        <v>1.242361111108039</v>
      </c>
    </row>
    <row r="316" spans="1:15">
      <c r="A316" s="542">
        <v>315</v>
      </c>
      <c r="B316" s="542" t="s">
        <v>97</v>
      </c>
      <c r="C316" s="542">
        <v>1</v>
      </c>
      <c r="D316">
        <v>0.01</v>
      </c>
      <c r="E316">
        <v>0.01</v>
      </c>
      <c r="F316" s="410">
        <v>43350.619444444441</v>
      </c>
      <c r="G316">
        <v>1.1578999999999999</v>
      </c>
      <c r="H316" s="410">
        <v>43350.619444444441</v>
      </c>
      <c r="I316">
        <v>1.1578999999999999</v>
      </c>
      <c r="J316" s="403">
        <v>43350.625</v>
      </c>
      <c r="K316">
        <v>1.1567000000000001</v>
      </c>
      <c r="L316">
        <v>0</v>
      </c>
      <c r="M316">
        <v>12</v>
      </c>
      <c r="N316">
        <v>1.2</v>
      </c>
      <c r="O316" s="543">
        <v>5.5555555591126904E-3</v>
      </c>
    </row>
    <row r="317" spans="1:15">
      <c r="A317" s="542">
        <v>316</v>
      </c>
      <c r="B317" s="542" t="s">
        <v>97</v>
      </c>
      <c r="C317" s="542">
        <v>2</v>
      </c>
      <c r="D317">
        <v>0.01</v>
      </c>
      <c r="E317">
        <v>0.02</v>
      </c>
      <c r="F317" s="410">
        <v>43350.632638888892</v>
      </c>
      <c r="G317">
        <v>1.1573</v>
      </c>
      <c r="H317" s="410">
        <v>43350.654166666667</v>
      </c>
      <c r="I317">
        <v>1.1585000000000001</v>
      </c>
      <c r="J317" s="403">
        <v>43350.750694444447</v>
      </c>
      <c r="K317">
        <v>1.1567000000000001</v>
      </c>
      <c r="L317">
        <v>12</v>
      </c>
      <c r="M317">
        <v>18</v>
      </c>
      <c r="N317">
        <v>2.4</v>
      </c>
      <c r="O317" s="543">
        <v>0.11805555555474712</v>
      </c>
    </row>
    <row r="318" spans="1:15">
      <c r="A318" s="542">
        <v>317</v>
      </c>
      <c r="B318" s="542" t="s">
        <v>97</v>
      </c>
      <c r="C318" s="542">
        <v>1</v>
      </c>
      <c r="D318">
        <v>0.01</v>
      </c>
      <c r="E318">
        <v>0.01</v>
      </c>
      <c r="F318" s="410">
        <v>43350.765972222223</v>
      </c>
      <c r="G318">
        <v>1.1564000000000001</v>
      </c>
      <c r="H318" s="410">
        <v>43350.765972222223</v>
      </c>
      <c r="I318">
        <v>1.1564000000000001</v>
      </c>
      <c r="J318" s="403">
        <v>43350.802083333336</v>
      </c>
      <c r="K318">
        <v>1.1552</v>
      </c>
      <c r="L318">
        <v>0</v>
      </c>
      <c r="M318">
        <v>12.000000000001819</v>
      </c>
      <c r="N318">
        <v>1.2</v>
      </c>
      <c r="O318" s="543">
        <v>3.6111111112404615E-2</v>
      </c>
    </row>
    <row r="319" spans="1:15">
      <c r="A319" s="542">
        <v>318</v>
      </c>
      <c r="B319" s="542" t="s">
        <v>97</v>
      </c>
      <c r="C319" s="542">
        <v>7</v>
      </c>
      <c r="D319">
        <v>0.06</v>
      </c>
      <c r="E319">
        <v>0.18</v>
      </c>
      <c r="F319" s="410">
        <v>43353.381249999999</v>
      </c>
      <c r="G319">
        <v>1.1539999999999999</v>
      </c>
      <c r="H319" s="410">
        <v>43354.383333333331</v>
      </c>
      <c r="I319">
        <v>1.1632</v>
      </c>
      <c r="J319" s="403">
        <v>43354.521527777775</v>
      </c>
      <c r="K319">
        <v>1.1583000000000001</v>
      </c>
      <c r="L319">
        <v>92</v>
      </c>
      <c r="M319">
        <v>48.999999999998181</v>
      </c>
      <c r="N319">
        <v>34.599999999999994</v>
      </c>
      <c r="O319" s="543">
        <v>1.140277777776646</v>
      </c>
    </row>
    <row r="320" spans="1:15">
      <c r="A320" s="542">
        <v>319</v>
      </c>
      <c r="B320" s="542" t="s">
        <v>96</v>
      </c>
      <c r="C320" s="542">
        <v>3</v>
      </c>
      <c r="D320">
        <v>0.01</v>
      </c>
      <c r="E320">
        <v>0.03</v>
      </c>
      <c r="F320" s="410">
        <v>43353.635416666664</v>
      </c>
      <c r="G320">
        <v>1.1608000000000001</v>
      </c>
      <c r="H320" s="410">
        <v>43354.140277777777</v>
      </c>
      <c r="I320">
        <v>1.1581999999999999</v>
      </c>
      <c r="J320" s="403">
        <v>43354.320138888892</v>
      </c>
      <c r="K320">
        <v>1.1609</v>
      </c>
      <c r="L320">
        <v>26.000000000001819</v>
      </c>
      <c r="M320">
        <v>27.000000000001819</v>
      </c>
      <c r="N320">
        <v>3.8600000000000003</v>
      </c>
      <c r="O320" s="543">
        <v>0.68472222222771961</v>
      </c>
    </row>
    <row r="321" spans="1:15">
      <c r="A321" s="542">
        <v>320</v>
      </c>
      <c r="B321" s="542" t="s">
        <v>96</v>
      </c>
      <c r="C321" s="542">
        <v>5</v>
      </c>
      <c r="D321">
        <v>0.03</v>
      </c>
      <c r="E321">
        <v>0.08</v>
      </c>
      <c r="F321" s="410">
        <v>43354.441666666666</v>
      </c>
      <c r="G321">
        <v>1.1625000000000001</v>
      </c>
      <c r="H321" s="410">
        <v>43354.587500000001</v>
      </c>
      <c r="I321">
        <v>1.1569</v>
      </c>
      <c r="J321" s="403">
        <v>43354.943749999999</v>
      </c>
      <c r="K321">
        <v>1.1604000000000001</v>
      </c>
      <c r="L321">
        <v>56</v>
      </c>
      <c r="M321">
        <v>35.000000000001819</v>
      </c>
      <c r="N321">
        <v>12.1</v>
      </c>
      <c r="O321" s="543">
        <v>0.50208333333284827</v>
      </c>
    </row>
    <row r="322" spans="1:15">
      <c r="A322" s="542">
        <v>321</v>
      </c>
      <c r="B322" s="542" t="s">
        <v>97</v>
      </c>
      <c r="C322" s="542">
        <v>3</v>
      </c>
      <c r="D322">
        <v>0.01</v>
      </c>
      <c r="E322">
        <v>0.03</v>
      </c>
      <c r="F322" s="410">
        <v>43354.591666666667</v>
      </c>
      <c r="G322">
        <v>1.1571</v>
      </c>
      <c r="H322" s="410">
        <v>43354.683333333334</v>
      </c>
      <c r="I322">
        <v>1.1597999999999999</v>
      </c>
      <c r="J322" s="403">
        <v>43355.371527777781</v>
      </c>
      <c r="K322">
        <v>1.1572</v>
      </c>
      <c r="L322">
        <v>27</v>
      </c>
      <c r="M322">
        <v>26</v>
      </c>
      <c r="N322">
        <v>3.76</v>
      </c>
      <c r="O322" s="543">
        <v>0.77986111111385981</v>
      </c>
    </row>
    <row r="323" spans="1:15">
      <c r="A323" s="542">
        <v>322</v>
      </c>
      <c r="B323" s="542" t="s">
        <v>96</v>
      </c>
      <c r="C323" s="542">
        <v>3</v>
      </c>
      <c r="D323">
        <v>0.01</v>
      </c>
      <c r="E323">
        <v>0.03</v>
      </c>
      <c r="F323" s="410">
        <v>43354.95</v>
      </c>
      <c r="G323">
        <v>1.1606000000000001</v>
      </c>
      <c r="H323" s="410">
        <v>43355.318749999999</v>
      </c>
      <c r="I323">
        <v>1.1580999999999999</v>
      </c>
      <c r="J323" s="403">
        <v>43355.667361111111</v>
      </c>
      <c r="K323">
        <v>1.1607000000000001</v>
      </c>
      <c r="L323">
        <v>25.000000000001819</v>
      </c>
      <c r="M323">
        <v>26.000000000001819</v>
      </c>
      <c r="N323">
        <v>3.88</v>
      </c>
      <c r="O323" s="543">
        <v>0.71736111111385981</v>
      </c>
    </row>
    <row r="324" spans="1:15">
      <c r="A324" s="542">
        <v>323</v>
      </c>
      <c r="B324" s="542" t="s">
        <v>97</v>
      </c>
      <c r="C324" s="542">
        <v>2</v>
      </c>
      <c r="D324">
        <v>0.01</v>
      </c>
      <c r="E324">
        <v>0.02</v>
      </c>
      <c r="F324" s="410">
        <v>43355.384027777778</v>
      </c>
      <c r="G324">
        <v>1.1581999999999999</v>
      </c>
      <c r="H324" s="410">
        <v>43355.402777777781</v>
      </c>
      <c r="I324">
        <v>1.1594</v>
      </c>
      <c r="J324" s="403">
        <v>43355.550694444442</v>
      </c>
      <c r="K324">
        <v>1.1576</v>
      </c>
      <c r="L324">
        <v>12.000000000001819</v>
      </c>
      <c r="M324">
        <v>18</v>
      </c>
      <c r="N324">
        <v>2.4</v>
      </c>
      <c r="O324" s="543">
        <v>0.16666666666424135</v>
      </c>
    </row>
    <row r="325" spans="1:15">
      <c r="A325" s="542">
        <v>324</v>
      </c>
      <c r="B325" s="542" t="s">
        <v>97</v>
      </c>
      <c r="C325" s="542">
        <v>5</v>
      </c>
      <c r="D325">
        <v>0.03</v>
      </c>
      <c r="E325">
        <v>0.08</v>
      </c>
      <c r="F325" s="410">
        <v>43355.606249999997</v>
      </c>
      <c r="G325">
        <v>1.1592</v>
      </c>
      <c r="H325" s="410">
        <v>43355.720833333333</v>
      </c>
      <c r="I325">
        <v>1.1647000000000001</v>
      </c>
      <c r="J325" s="403">
        <v>43356.458333333336</v>
      </c>
      <c r="K325">
        <v>1.1613</v>
      </c>
      <c r="L325">
        <v>55</v>
      </c>
      <c r="M325">
        <v>34</v>
      </c>
      <c r="N325">
        <v>11.88</v>
      </c>
      <c r="O325" s="543">
        <v>0.85208333333866904</v>
      </c>
    </row>
    <row r="326" spans="1:15">
      <c r="A326" s="542">
        <v>325</v>
      </c>
      <c r="B326" s="542" t="s">
        <v>96</v>
      </c>
      <c r="C326" s="542">
        <v>1</v>
      </c>
      <c r="D326">
        <v>0.01</v>
      </c>
      <c r="E326">
        <v>0.01</v>
      </c>
      <c r="F326" s="410">
        <v>43355.715277777781</v>
      </c>
      <c r="G326">
        <v>1.1624000000000001</v>
      </c>
      <c r="H326" s="410">
        <v>43355.715277777781</v>
      </c>
      <c r="I326">
        <v>1.1624000000000001</v>
      </c>
      <c r="J326" s="403">
        <v>43355.718055555553</v>
      </c>
      <c r="K326">
        <v>1.1636</v>
      </c>
      <c r="L326">
        <v>0</v>
      </c>
      <c r="M326">
        <v>11.999999999998181</v>
      </c>
      <c r="N326">
        <v>1.2</v>
      </c>
      <c r="O326" s="543">
        <v>2.7777777722803876E-3</v>
      </c>
    </row>
    <row r="327" spans="1:15">
      <c r="A327" s="542">
        <v>326</v>
      </c>
      <c r="B327" s="542" t="s">
        <v>96</v>
      </c>
      <c r="C327" s="542">
        <v>3</v>
      </c>
      <c r="D327">
        <v>0.01</v>
      </c>
      <c r="E327">
        <v>0.03</v>
      </c>
      <c r="F327" s="410">
        <v>43355.729166666664</v>
      </c>
      <c r="G327">
        <v>1.1639999999999999</v>
      </c>
      <c r="H327" s="410">
        <v>43356.458333333336</v>
      </c>
      <c r="I327">
        <v>1.1614</v>
      </c>
      <c r="J327" s="403">
        <v>43356.604861111111</v>
      </c>
      <c r="K327">
        <v>1.1641999999999999</v>
      </c>
      <c r="L327">
        <v>26</v>
      </c>
      <c r="M327">
        <v>27.999999999998181</v>
      </c>
      <c r="N327">
        <v>3.76</v>
      </c>
      <c r="O327" s="543">
        <v>0.87569444444670808</v>
      </c>
    </row>
    <row r="328" spans="1:15">
      <c r="A328" s="542">
        <v>327</v>
      </c>
      <c r="B328" s="542" t="s">
        <v>97</v>
      </c>
      <c r="C328" s="542">
        <v>7</v>
      </c>
      <c r="D328">
        <v>0.06</v>
      </c>
      <c r="E328">
        <v>0.18</v>
      </c>
      <c r="F328" s="410">
        <v>43356.463194444441</v>
      </c>
      <c r="G328">
        <v>1.1616</v>
      </c>
      <c r="H328" s="410">
        <v>43357.397222222222</v>
      </c>
      <c r="I328">
        <v>1.171</v>
      </c>
      <c r="J328" s="403">
        <v>43357.628472222219</v>
      </c>
      <c r="K328">
        <v>1.1664000000000001</v>
      </c>
      <c r="L328">
        <v>94</v>
      </c>
      <c r="M328">
        <v>45.999999999998181</v>
      </c>
      <c r="N328">
        <v>30.700000000000003</v>
      </c>
      <c r="O328" s="543">
        <v>1.1652777777781012</v>
      </c>
    </row>
    <row r="329" spans="1:15">
      <c r="A329" s="542">
        <v>328</v>
      </c>
      <c r="B329" s="542" t="s">
        <v>96</v>
      </c>
      <c r="C329" s="542">
        <v>1</v>
      </c>
      <c r="D329">
        <v>0.01</v>
      </c>
      <c r="E329">
        <v>0.01</v>
      </c>
      <c r="F329" s="410">
        <v>43356.629166666666</v>
      </c>
      <c r="G329">
        <v>1.1676</v>
      </c>
      <c r="H329" s="410">
        <v>43356.629166666666</v>
      </c>
      <c r="I329">
        <v>1.1676</v>
      </c>
      <c r="J329" s="403">
        <v>43356.63958333333</v>
      </c>
      <c r="K329">
        <v>1.1688000000000001</v>
      </c>
      <c r="L329">
        <v>0</v>
      </c>
      <c r="M329">
        <v>12</v>
      </c>
      <c r="N329">
        <v>1.2</v>
      </c>
      <c r="O329" s="543">
        <v>1.0416666664241347E-2</v>
      </c>
    </row>
    <row r="330" spans="1:15">
      <c r="A330" s="542">
        <v>329</v>
      </c>
      <c r="B330" s="542" t="s">
        <v>96</v>
      </c>
      <c r="C330" s="542">
        <v>2</v>
      </c>
      <c r="D330">
        <v>0.01</v>
      </c>
      <c r="E330">
        <v>0.02</v>
      </c>
      <c r="F330" s="410">
        <v>43356.658333333333</v>
      </c>
      <c r="G330">
        <v>1.1694</v>
      </c>
      <c r="H330" s="410">
        <v>43356.691666666666</v>
      </c>
      <c r="I330">
        <v>1.1681999999999999</v>
      </c>
      <c r="J330" s="403">
        <v>43357.351388888892</v>
      </c>
      <c r="K330">
        <v>1.1700999999999999</v>
      </c>
      <c r="L330">
        <v>12.000000000001819</v>
      </c>
      <c r="M330">
        <v>19.000000000001819</v>
      </c>
      <c r="N330">
        <v>2.36</v>
      </c>
      <c r="O330" s="543">
        <v>0.69305555555911269</v>
      </c>
    </row>
    <row r="331" spans="1:15">
      <c r="A331" s="542">
        <v>330</v>
      </c>
      <c r="B331" s="542" t="s">
        <v>96</v>
      </c>
      <c r="C331" s="542">
        <v>6</v>
      </c>
      <c r="D331">
        <v>0.04</v>
      </c>
      <c r="E331">
        <v>0.12</v>
      </c>
      <c r="F331" s="410">
        <v>43357.468055555553</v>
      </c>
      <c r="G331">
        <v>1.1700999999999999</v>
      </c>
      <c r="H331" s="410">
        <v>43357.836111111108</v>
      </c>
      <c r="I331">
        <v>1.1629</v>
      </c>
      <c r="J331" s="403">
        <v>43360.584722222222</v>
      </c>
      <c r="K331">
        <v>1.167</v>
      </c>
      <c r="L331">
        <v>72</v>
      </c>
      <c r="M331">
        <v>41</v>
      </c>
      <c r="N331">
        <v>18.82</v>
      </c>
      <c r="O331" s="543">
        <v>1.1166666666686069</v>
      </c>
    </row>
    <row r="332" spans="1:15">
      <c r="A332" s="542">
        <v>331</v>
      </c>
      <c r="B332" s="542" t="s">
        <v>97</v>
      </c>
      <c r="C332" s="542">
        <v>1</v>
      </c>
      <c r="D332">
        <v>0.01</v>
      </c>
      <c r="E332">
        <v>0.01</v>
      </c>
      <c r="F332" s="410">
        <v>43357.634722222225</v>
      </c>
      <c r="G332">
        <v>1.1665000000000001</v>
      </c>
      <c r="H332" s="410">
        <v>43357.634722222225</v>
      </c>
      <c r="I332">
        <v>1.1665000000000001</v>
      </c>
      <c r="J332" s="403">
        <v>43357.75</v>
      </c>
      <c r="K332">
        <v>1.1652</v>
      </c>
      <c r="L332">
        <v>0</v>
      </c>
      <c r="M332">
        <v>13.000000000001819</v>
      </c>
      <c r="N332">
        <v>1.3</v>
      </c>
      <c r="O332" s="543">
        <v>0.11527777777519077</v>
      </c>
    </row>
    <row r="333" spans="1:15">
      <c r="A333" s="542">
        <v>332</v>
      </c>
      <c r="B333" s="542" t="s">
        <v>97</v>
      </c>
      <c r="C333" s="542">
        <v>6</v>
      </c>
      <c r="D333">
        <v>0.04</v>
      </c>
      <c r="E333">
        <v>0.12</v>
      </c>
      <c r="F333" s="410">
        <v>43360.385416666664</v>
      </c>
      <c r="G333">
        <v>1.1632</v>
      </c>
      <c r="H333" s="410">
        <v>43361.338888888888</v>
      </c>
      <c r="I333">
        <v>1.1704000000000001</v>
      </c>
      <c r="J333" s="403">
        <v>43361.779861111114</v>
      </c>
      <c r="K333">
        <v>1.1664000000000001</v>
      </c>
      <c r="L333">
        <v>72.000000000001819</v>
      </c>
      <c r="M333">
        <v>40</v>
      </c>
      <c r="N333">
        <v>18.84</v>
      </c>
      <c r="O333" s="543">
        <v>1.3944444444496185</v>
      </c>
    </row>
    <row r="334" spans="1:15">
      <c r="A334" s="542">
        <v>333</v>
      </c>
      <c r="B334" s="542" t="s">
        <v>96</v>
      </c>
      <c r="C334" s="542">
        <v>2</v>
      </c>
      <c r="D334">
        <v>0.01</v>
      </c>
      <c r="E334">
        <v>0.02</v>
      </c>
      <c r="F334" s="410">
        <v>43360.699305555558</v>
      </c>
      <c r="G334">
        <v>1.169</v>
      </c>
      <c r="H334" s="410">
        <v>43361.034722222219</v>
      </c>
      <c r="I334">
        <v>1.1677999999999999</v>
      </c>
      <c r="J334" s="403">
        <v>43361.218055555553</v>
      </c>
      <c r="K334">
        <v>1.1697</v>
      </c>
      <c r="L334">
        <v>12</v>
      </c>
      <c r="M334">
        <v>19</v>
      </c>
      <c r="N334">
        <v>2.48</v>
      </c>
      <c r="O334" s="543">
        <v>0.51874999999563443</v>
      </c>
    </row>
    <row r="335" spans="1:15">
      <c r="A335" s="542">
        <v>334</v>
      </c>
      <c r="B335" s="542" t="s">
        <v>96</v>
      </c>
      <c r="C335" s="542">
        <v>1</v>
      </c>
      <c r="D335">
        <v>0.01</v>
      </c>
      <c r="E335">
        <v>0.01</v>
      </c>
      <c r="F335" s="410">
        <v>43361.240277777775</v>
      </c>
      <c r="G335">
        <v>1.1697</v>
      </c>
      <c r="H335" s="410">
        <v>43361.240277777775</v>
      </c>
      <c r="I335">
        <v>1.1697</v>
      </c>
      <c r="J335" s="403">
        <v>43361.340277777781</v>
      </c>
      <c r="K335">
        <v>1.1709000000000001</v>
      </c>
      <c r="L335">
        <v>0</v>
      </c>
      <c r="M335">
        <v>12</v>
      </c>
      <c r="N335">
        <v>1.2</v>
      </c>
      <c r="O335" s="543">
        <v>0.10000000000582077</v>
      </c>
    </row>
    <row r="336" spans="1:15">
      <c r="A336" s="542">
        <v>335</v>
      </c>
      <c r="B336" s="542" t="s">
        <v>96</v>
      </c>
      <c r="C336" s="542">
        <v>3</v>
      </c>
      <c r="D336">
        <v>0.01</v>
      </c>
      <c r="E336">
        <v>0.03</v>
      </c>
      <c r="F336" s="410">
        <v>43361.357638888891</v>
      </c>
      <c r="G336">
        <v>1.1705000000000001</v>
      </c>
      <c r="H336" s="410">
        <v>43361.382638888892</v>
      </c>
      <c r="I336">
        <v>1.1678999999999999</v>
      </c>
      <c r="J336" s="403">
        <v>43361.577777777777</v>
      </c>
      <c r="K336">
        <v>1.1705000000000001</v>
      </c>
      <c r="L336">
        <v>26.000000000001819</v>
      </c>
      <c r="M336">
        <v>26.000000000001819</v>
      </c>
      <c r="N336">
        <v>3.8</v>
      </c>
      <c r="O336" s="543">
        <v>0.22013888888614019</v>
      </c>
    </row>
    <row r="337" spans="1:15">
      <c r="A337" s="542">
        <v>336</v>
      </c>
      <c r="B337" s="542" t="s">
        <v>96</v>
      </c>
      <c r="C337" s="542">
        <v>1</v>
      </c>
      <c r="D337">
        <v>0.01</v>
      </c>
      <c r="E337">
        <v>0.01</v>
      </c>
      <c r="F337" s="410">
        <v>43361.594444444447</v>
      </c>
      <c r="G337">
        <v>1.1696</v>
      </c>
      <c r="H337" s="410">
        <v>43361.594444444447</v>
      </c>
      <c r="I337">
        <v>1.1696</v>
      </c>
      <c r="J337" s="403">
        <v>43361.615277777775</v>
      </c>
      <c r="K337">
        <v>1.1708000000000001</v>
      </c>
      <c r="L337">
        <v>0</v>
      </c>
      <c r="M337">
        <v>12</v>
      </c>
      <c r="N337">
        <v>1.2</v>
      </c>
      <c r="O337" s="543">
        <v>2.0833333328482695E-2</v>
      </c>
    </row>
    <row r="338" spans="1:15">
      <c r="A338" s="542">
        <v>337</v>
      </c>
      <c r="B338" s="542" t="s">
        <v>96</v>
      </c>
      <c r="C338" s="542">
        <v>1</v>
      </c>
      <c r="D338">
        <v>0.01</v>
      </c>
      <c r="E338">
        <v>0.01</v>
      </c>
      <c r="F338" s="410">
        <v>43361.620138888888</v>
      </c>
      <c r="G338">
        <v>1.1707000000000001</v>
      </c>
      <c r="H338" s="410">
        <v>43361.620138888888</v>
      </c>
      <c r="I338">
        <v>1.1707000000000001</v>
      </c>
      <c r="J338" s="403">
        <v>43361.626388888886</v>
      </c>
      <c r="K338">
        <v>1.1718999999999999</v>
      </c>
      <c r="L338">
        <v>0</v>
      </c>
      <c r="M338">
        <v>12</v>
      </c>
      <c r="N338">
        <v>1.2</v>
      </c>
      <c r="O338" s="543">
        <v>6.2499999985448085E-3</v>
      </c>
    </row>
    <row r="339" spans="1:15">
      <c r="A339" s="542">
        <v>338</v>
      </c>
      <c r="B339" s="542" t="s">
        <v>96</v>
      </c>
      <c r="C339" s="542">
        <v>4</v>
      </c>
      <c r="D339">
        <v>0.02</v>
      </c>
      <c r="E339">
        <v>0.05</v>
      </c>
      <c r="F339" s="410">
        <v>43361.633333333331</v>
      </c>
      <c r="G339">
        <v>1.1712</v>
      </c>
      <c r="H339" s="410">
        <v>43361.779166666667</v>
      </c>
      <c r="I339">
        <v>1.1668000000000001</v>
      </c>
      <c r="J339" s="403">
        <v>43362.400000000001</v>
      </c>
      <c r="K339">
        <v>1.1700999999999999</v>
      </c>
      <c r="L339">
        <v>44</v>
      </c>
      <c r="M339">
        <v>33</v>
      </c>
      <c r="N339">
        <v>7.09</v>
      </c>
      <c r="O339" s="543">
        <v>0.76666666667006211</v>
      </c>
    </row>
    <row r="340" spans="1:15">
      <c r="A340" s="542">
        <v>339</v>
      </c>
      <c r="B340" s="542" t="s">
        <v>97</v>
      </c>
      <c r="C340" s="542">
        <v>4</v>
      </c>
      <c r="D340">
        <v>0.02</v>
      </c>
      <c r="E340">
        <v>0.05</v>
      </c>
      <c r="F340" s="410">
        <v>43361.788888888892</v>
      </c>
      <c r="G340">
        <v>1.1660999999999999</v>
      </c>
      <c r="H340" s="410">
        <v>43362.400000000001</v>
      </c>
      <c r="I340">
        <v>1.1700999999999999</v>
      </c>
      <c r="J340" s="403">
        <v>43362.589583333334</v>
      </c>
      <c r="K340">
        <v>1.167</v>
      </c>
      <c r="L340">
        <v>40</v>
      </c>
      <c r="M340">
        <v>31</v>
      </c>
      <c r="N340">
        <v>7.24</v>
      </c>
      <c r="O340" s="543">
        <v>0.8006944444423425</v>
      </c>
    </row>
    <row r="341" spans="1:15">
      <c r="A341" s="542">
        <v>340</v>
      </c>
      <c r="B341" s="542" t="s">
        <v>96</v>
      </c>
      <c r="C341" s="542">
        <v>4</v>
      </c>
      <c r="D341">
        <v>0.02</v>
      </c>
      <c r="E341">
        <v>0.05</v>
      </c>
      <c r="F341" s="410">
        <v>43362.443055555559</v>
      </c>
      <c r="G341">
        <v>1.171</v>
      </c>
      <c r="H341" s="410">
        <v>43362.590277777781</v>
      </c>
      <c r="I341">
        <v>1.1664000000000001</v>
      </c>
      <c r="J341" s="403">
        <v>43363.4</v>
      </c>
      <c r="K341">
        <v>1.1700999999999999</v>
      </c>
      <c r="L341">
        <v>45.999999999998181</v>
      </c>
      <c r="M341">
        <v>36.999999999998181</v>
      </c>
      <c r="N341">
        <v>7.25</v>
      </c>
      <c r="O341" s="543">
        <v>0.9569444444423425</v>
      </c>
    </row>
    <row r="342" spans="1:15">
      <c r="A342" s="542">
        <v>341</v>
      </c>
      <c r="B342" s="542" t="s">
        <v>97</v>
      </c>
      <c r="C342" s="542">
        <v>2</v>
      </c>
      <c r="D342">
        <v>0.01</v>
      </c>
      <c r="E342">
        <v>0.02</v>
      </c>
      <c r="F342" s="410">
        <v>43362.6</v>
      </c>
      <c r="G342">
        <v>1.1664000000000001</v>
      </c>
      <c r="H342" s="410">
        <v>43362.619444444441</v>
      </c>
      <c r="I342">
        <v>1.1677</v>
      </c>
      <c r="J342" s="403">
        <v>43362.663888888892</v>
      </c>
      <c r="K342">
        <v>1.1658999999999999</v>
      </c>
      <c r="L342">
        <v>12.999999999998181</v>
      </c>
      <c r="M342">
        <v>18</v>
      </c>
      <c r="N342">
        <v>2.2999999999999998</v>
      </c>
      <c r="O342" s="543">
        <v>6.3888888893416151E-2</v>
      </c>
    </row>
    <row r="343" spans="1:15">
      <c r="A343" s="542">
        <v>342</v>
      </c>
      <c r="B343" s="542" t="s">
        <v>97</v>
      </c>
      <c r="C343" s="542">
        <v>1</v>
      </c>
      <c r="D343">
        <v>0.01</v>
      </c>
      <c r="E343">
        <v>0.01</v>
      </c>
      <c r="F343" s="410">
        <v>43362.668055555558</v>
      </c>
      <c r="G343">
        <v>1.1664000000000001</v>
      </c>
      <c r="H343" s="410">
        <v>43362.668055555558</v>
      </c>
      <c r="I343">
        <v>1.1664000000000001</v>
      </c>
      <c r="J343" s="403">
        <v>43362.672222222223</v>
      </c>
      <c r="K343">
        <v>1.1652</v>
      </c>
      <c r="L343">
        <v>0</v>
      </c>
      <c r="M343">
        <v>12.000000000001819</v>
      </c>
      <c r="N343">
        <v>1.2</v>
      </c>
      <c r="O343" s="543">
        <v>4.166666665696539E-3</v>
      </c>
    </row>
    <row r="344" spans="1:15">
      <c r="A344" s="542">
        <v>343</v>
      </c>
      <c r="B344" s="542" t="s">
        <v>97</v>
      </c>
      <c r="C344" s="542">
        <v>8</v>
      </c>
      <c r="D344">
        <v>0.09</v>
      </c>
      <c r="E344">
        <v>0.27</v>
      </c>
      <c r="F344" s="410">
        <v>43362.675000000003</v>
      </c>
      <c r="G344">
        <v>1.1655</v>
      </c>
      <c r="H344" s="410">
        <v>43363.887499999997</v>
      </c>
      <c r="I344">
        <v>1.1778999999999999</v>
      </c>
      <c r="J344" s="403">
        <v>43367.356249999997</v>
      </c>
      <c r="K344">
        <v>1.1725000000000001</v>
      </c>
      <c r="L344">
        <v>124</v>
      </c>
      <c r="M344">
        <v>53.999999999998181</v>
      </c>
      <c r="N344">
        <v>48.510000000000005</v>
      </c>
      <c r="O344" s="543">
        <v>2.6812499999941792</v>
      </c>
    </row>
    <row r="345" spans="1:15">
      <c r="A345" s="542">
        <v>344</v>
      </c>
      <c r="B345" s="542" t="s">
        <v>96</v>
      </c>
      <c r="C345" s="542">
        <v>1</v>
      </c>
      <c r="D345">
        <v>0.01</v>
      </c>
      <c r="E345">
        <v>0.01</v>
      </c>
      <c r="F345" s="410">
        <v>43363.414583333331</v>
      </c>
      <c r="G345">
        <v>1.1698</v>
      </c>
      <c r="H345" s="410">
        <v>43363.414583333331</v>
      </c>
      <c r="I345">
        <v>1.1698</v>
      </c>
      <c r="J345" s="403">
        <v>43363.511805555558</v>
      </c>
      <c r="K345">
        <v>1.171</v>
      </c>
      <c r="L345">
        <v>0</v>
      </c>
      <c r="M345">
        <v>12</v>
      </c>
      <c r="N345">
        <v>1.2</v>
      </c>
      <c r="O345" s="543">
        <v>9.7222222226264421E-2</v>
      </c>
    </row>
    <row r="346" spans="1:15">
      <c r="A346" s="542">
        <v>345</v>
      </c>
      <c r="B346" s="542" t="s">
        <v>96</v>
      </c>
      <c r="C346" s="542">
        <v>3</v>
      </c>
      <c r="D346">
        <v>0.01</v>
      </c>
      <c r="E346">
        <v>0.03</v>
      </c>
      <c r="F346" s="410">
        <v>43363.597222222219</v>
      </c>
      <c r="G346">
        <v>1.1767000000000001</v>
      </c>
      <c r="H346" s="410">
        <v>43363.748611111114</v>
      </c>
      <c r="I346">
        <v>1.1741999999999999</v>
      </c>
      <c r="J346" s="403">
        <v>43363.791666666664</v>
      </c>
      <c r="K346">
        <v>1.177</v>
      </c>
      <c r="L346">
        <v>25</v>
      </c>
      <c r="M346">
        <v>28</v>
      </c>
      <c r="N346">
        <v>4.5999999999999996</v>
      </c>
      <c r="O346" s="543">
        <v>0.19444444444525288</v>
      </c>
    </row>
    <row r="347" spans="1:15">
      <c r="A347" s="542">
        <v>346</v>
      </c>
      <c r="B347" s="542" t="s">
        <v>96</v>
      </c>
      <c r="C347" s="542">
        <v>1</v>
      </c>
      <c r="D347">
        <v>0.01</v>
      </c>
      <c r="E347">
        <v>0.01</v>
      </c>
      <c r="F347" s="410">
        <v>43363.794444444444</v>
      </c>
      <c r="G347">
        <v>1.1762999999999999</v>
      </c>
      <c r="H347" s="410">
        <v>43363.794444444444</v>
      </c>
      <c r="I347">
        <v>1.1762999999999999</v>
      </c>
      <c r="J347" s="403">
        <v>43363.873611111114</v>
      </c>
      <c r="K347">
        <v>1.1775</v>
      </c>
      <c r="L347">
        <v>0</v>
      </c>
      <c r="M347">
        <v>12.000000000001819</v>
      </c>
      <c r="N347">
        <v>1.2</v>
      </c>
      <c r="O347" s="543">
        <v>7.9166666670062114E-2</v>
      </c>
    </row>
    <row r="348" spans="1:15">
      <c r="A348" s="542">
        <v>347</v>
      </c>
      <c r="B348" s="542" t="s">
        <v>96</v>
      </c>
      <c r="C348" s="542">
        <v>1</v>
      </c>
      <c r="D348">
        <v>0.01</v>
      </c>
      <c r="E348">
        <v>0.01</v>
      </c>
      <c r="F348" s="410">
        <v>43364.402083333334</v>
      </c>
      <c r="G348">
        <v>1.1775</v>
      </c>
      <c r="H348" s="410">
        <v>43364.402083333334</v>
      </c>
      <c r="I348">
        <v>1.1775</v>
      </c>
      <c r="J348" s="403">
        <v>43364.43472222222</v>
      </c>
      <c r="K348">
        <v>1.1787000000000001</v>
      </c>
      <c r="L348">
        <v>0</v>
      </c>
      <c r="M348">
        <v>12</v>
      </c>
      <c r="N348">
        <v>1.2</v>
      </c>
      <c r="O348" s="543">
        <v>3.2638888886140194E-2</v>
      </c>
    </row>
    <row r="349" spans="1:15">
      <c r="A349" s="542">
        <v>348</v>
      </c>
      <c r="B349" s="542" t="s">
        <v>96</v>
      </c>
      <c r="C349" s="542">
        <v>5</v>
      </c>
      <c r="D349">
        <v>0.03</v>
      </c>
      <c r="E349">
        <v>0.08</v>
      </c>
      <c r="F349" s="410">
        <v>43364.44027777778</v>
      </c>
      <c r="G349">
        <v>1.179</v>
      </c>
      <c r="H349" s="410">
        <v>43367.347222222219</v>
      </c>
      <c r="I349">
        <v>1.173</v>
      </c>
      <c r="J349" s="403">
        <v>43367.461111111108</v>
      </c>
      <c r="K349">
        <v>1.1768000000000001</v>
      </c>
      <c r="L349">
        <v>60</v>
      </c>
      <c r="M349">
        <v>38</v>
      </c>
      <c r="N349">
        <v>12.39</v>
      </c>
      <c r="O349" s="543">
        <v>1.0208333333284827</v>
      </c>
    </row>
    <row r="350" spans="1:15">
      <c r="A350" s="542">
        <v>349</v>
      </c>
      <c r="B350" s="542" t="s">
        <v>97</v>
      </c>
      <c r="C350" s="542">
        <v>6</v>
      </c>
      <c r="D350">
        <v>0.04</v>
      </c>
      <c r="E350">
        <v>0.12</v>
      </c>
      <c r="F350" s="410">
        <v>43367.373611111114</v>
      </c>
      <c r="G350">
        <v>1.1733</v>
      </c>
      <c r="H350" s="410">
        <v>43367.640277777777</v>
      </c>
      <c r="I350">
        <v>1.1811</v>
      </c>
      <c r="J350" s="403">
        <v>43367.734027777777</v>
      </c>
      <c r="K350">
        <v>1.1759999999999999</v>
      </c>
      <c r="L350">
        <v>78</v>
      </c>
      <c r="M350">
        <v>51</v>
      </c>
      <c r="N350">
        <v>27.1</v>
      </c>
      <c r="O350" s="543">
        <v>0.36041666666278616</v>
      </c>
    </row>
    <row r="351" spans="1:15">
      <c r="A351" s="542">
        <v>350</v>
      </c>
      <c r="B351" s="542" t="s">
        <v>96</v>
      </c>
      <c r="C351" s="542">
        <v>2</v>
      </c>
      <c r="D351">
        <v>0.01</v>
      </c>
      <c r="E351">
        <v>0.02</v>
      </c>
      <c r="F351" s="410">
        <v>43367.540972222225</v>
      </c>
      <c r="G351">
        <v>1.1763999999999999</v>
      </c>
      <c r="H351" s="410">
        <v>43367.625</v>
      </c>
      <c r="I351">
        <v>1.1751</v>
      </c>
      <c r="J351" s="403">
        <v>43367.627083333333</v>
      </c>
      <c r="K351">
        <v>1.177</v>
      </c>
      <c r="L351">
        <v>12.999999999998181</v>
      </c>
      <c r="M351">
        <v>19</v>
      </c>
      <c r="N351">
        <v>2.5</v>
      </c>
      <c r="O351" s="543">
        <v>8.611111110803904E-2</v>
      </c>
    </row>
    <row r="352" spans="1:15">
      <c r="A352" s="542">
        <v>351</v>
      </c>
      <c r="B352" s="542" t="s">
        <v>96</v>
      </c>
      <c r="C352" s="542">
        <v>1</v>
      </c>
      <c r="D352">
        <v>0.01</v>
      </c>
      <c r="E352">
        <v>0.01</v>
      </c>
      <c r="F352" s="410">
        <v>43367.634027777778</v>
      </c>
      <c r="G352">
        <v>1.1796</v>
      </c>
      <c r="H352" s="410">
        <v>43367.634027777778</v>
      </c>
      <c r="I352">
        <v>1.1796</v>
      </c>
      <c r="J352" s="403">
        <v>43367.63958333333</v>
      </c>
      <c r="K352">
        <v>1.1808000000000001</v>
      </c>
      <c r="L352">
        <v>0</v>
      </c>
      <c r="M352">
        <v>12</v>
      </c>
      <c r="N352">
        <v>1.2</v>
      </c>
      <c r="O352" s="543">
        <v>5.5555555518367328E-3</v>
      </c>
    </row>
    <row r="353" spans="1:15">
      <c r="A353" s="542">
        <v>352</v>
      </c>
      <c r="B353" s="542" t="s">
        <v>96</v>
      </c>
      <c r="C353" s="542">
        <v>6</v>
      </c>
      <c r="D353">
        <v>0.04</v>
      </c>
      <c r="E353">
        <v>0.12</v>
      </c>
      <c r="F353" s="410">
        <v>43367.644444444442</v>
      </c>
      <c r="G353">
        <v>1.1807000000000001</v>
      </c>
      <c r="H353" s="410">
        <v>43368.180555555555</v>
      </c>
      <c r="I353">
        <v>1.1732</v>
      </c>
      <c r="J353" s="403">
        <v>43368.556944444441</v>
      </c>
      <c r="K353">
        <v>1.1774</v>
      </c>
      <c r="L353">
        <v>75</v>
      </c>
      <c r="M353">
        <v>42</v>
      </c>
      <c r="N353">
        <v>19.22</v>
      </c>
      <c r="O353" s="543">
        <v>0.91249999999854481</v>
      </c>
    </row>
    <row r="354" spans="1:15">
      <c r="A354" s="542">
        <v>353</v>
      </c>
      <c r="B354" s="542" t="s">
        <v>97</v>
      </c>
      <c r="C354" s="542">
        <v>3</v>
      </c>
      <c r="D354">
        <v>0.01</v>
      </c>
      <c r="E354">
        <v>0.03</v>
      </c>
      <c r="F354" s="410">
        <v>43368.322222222225</v>
      </c>
      <c r="G354">
        <v>1.1742999999999999</v>
      </c>
      <c r="H354" s="410">
        <v>43368.402777777781</v>
      </c>
      <c r="I354">
        <v>1.1769000000000001</v>
      </c>
      <c r="J354" s="403">
        <v>43368.427777777775</v>
      </c>
      <c r="K354">
        <v>1.1742999999999999</v>
      </c>
      <c r="L354">
        <v>26.000000000001819</v>
      </c>
      <c r="M354">
        <v>26.000000000001819</v>
      </c>
      <c r="N354">
        <v>3.8</v>
      </c>
      <c r="O354" s="543">
        <v>0.10555555555038154</v>
      </c>
    </row>
    <row r="355" spans="1:15">
      <c r="A355" s="542">
        <v>354</v>
      </c>
      <c r="B355" s="542" t="s">
        <v>97</v>
      </c>
      <c r="C355" s="542">
        <v>4</v>
      </c>
      <c r="D355">
        <v>0.02</v>
      </c>
      <c r="E355">
        <v>0.05</v>
      </c>
      <c r="F355" s="410">
        <v>43368.431250000001</v>
      </c>
      <c r="G355">
        <v>1.1742999999999999</v>
      </c>
      <c r="H355" s="410">
        <v>43368.570138888892</v>
      </c>
      <c r="I355">
        <v>1.1785000000000001</v>
      </c>
      <c r="J355" s="403">
        <v>43369.523611111108</v>
      </c>
      <c r="K355">
        <v>1.1755</v>
      </c>
      <c r="L355">
        <v>42.000000000003638</v>
      </c>
      <c r="M355">
        <v>30.000000000001819</v>
      </c>
      <c r="N355">
        <v>6.7900000000000009</v>
      </c>
      <c r="O355" s="543">
        <v>1.0923611111065838</v>
      </c>
    </row>
    <row r="356" spans="1:15">
      <c r="A356" s="542">
        <v>355</v>
      </c>
      <c r="B356" s="542" t="s">
        <v>96</v>
      </c>
      <c r="C356" s="542">
        <v>1</v>
      </c>
      <c r="D356">
        <v>0.01</v>
      </c>
      <c r="E356">
        <v>0.01</v>
      </c>
      <c r="F356" s="410">
        <v>43368.634722222225</v>
      </c>
      <c r="G356">
        <v>1.1778999999999999</v>
      </c>
      <c r="H356" s="410">
        <v>43368.634722222225</v>
      </c>
      <c r="I356">
        <v>1.1778999999999999</v>
      </c>
      <c r="J356" s="403">
        <v>43368.671527777777</v>
      </c>
      <c r="K356">
        <v>1.1791</v>
      </c>
      <c r="L356">
        <v>0</v>
      </c>
      <c r="M356">
        <v>12</v>
      </c>
      <c r="N356">
        <v>1.2</v>
      </c>
      <c r="O356" s="543">
        <v>3.6805555551836733E-2</v>
      </c>
    </row>
    <row r="357" spans="1:15">
      <c r="A357" s="542">
        <v>356</v>
      </c>
      <c r="B357" s="542" t="s">
        <v>96</v>
      </c>
      <c r="C357" s="542">
        <v>5</v>
      </c>
      <c r="D357">
        <v>0.03</v>
      </c>
      <c r="E357">
        <v>0.08</v>
      </c>
      <c r="F357" s="410">
        <v>43368.674305555556</v>
      </c>
      <c r="G357">
        <v>1.1789000000000001</v>
      </c>
      <c r="H357" s="410">
        <v>43369.59652777778</v>
      </c>
      <c r="I357">
        <v>1.1734</v>
      </c>
      <c r="J357" s="403">
        <v>43369.833333333336</v>
      </c>
      <c r="K357">
        <v>1.1773</v>
      </c>
      <c r="L357">
        <v>55</v>
      </c>
      <c r="M357">
        <v>39</v>
      </c>
      <c r="N357">
        <v>15.04</v>
      </c>
      <c r="O357" s="543">
        <v>1.1590277777795563</v>
      </c>
    </row>
    <row r="358" spans="1:15">
      <c r="A358" s="542">
        <v>357</v>
      </c>
      <c r="B358" s="542" t="s">
        <v>97</v>
      </c>
      <c r="C358" s="542">
        <v>1</v>
      </c>
      <c r="D358">
        <v>0.01</v>
      </c>
      <c r="E358">
        <v>0.01</v>
      </c>
      <c r="F358" s="410">
        <v>43369.564583333333</v>
      </c>
      <c r="G358">
        <v>1.1744000000000001</v>
      </c>
      <c r="H358" s="410">
        <v>43369.564583333333</v>
      </c>
      <c r="I358">
        <v>1.1744000000000001</v>
      </c>
      <c r="J358" s="403">
        <v>43369.597222222219</v>
      </c>
      <c r="K358">
        <v>1.1732</v>
      </c>
      <c r="L358">
        <v>0</v>
      </c>
      <c r="M358">
        <v>12.000000000001819</v>
      </c>
      <c r="N358">
        <v>1.2</v>
      </c>
      <c r="O358" s="543">
        <v>3.2638888886140194E-2</v>
      </c>
    </row>
    <row r="359" spans="1:15">
      <c r="A359" s="542">
        <v>358</v>
      </c>
      <c r="B359" s="542" t="s">
        <v>97</v>
      </c>
      <c r="C359" s="542">
        <v>4</v>
      </c>
      <c r="D359">
        <v>0.02</v>
      </c>
      <c r="E359">
        <v>0.05</v>
      </c>
      <c r="F359" s="410">
        <v>43369.697222222225</v>
      </c>
      <c r="G359">
        <v>1.1745000000000001</v>
      </c>
      <c r="H359" s="410">
        <v>43369.837500000001</v>
      </c>
      <c r="I359">
        <v>1.1795</v>
      </c>
      <c r="J359" s="403">
        <v>43369.852777777778</v>
      </c>
      <c r="K359">
        <v>1.1759999999999999</v>
      </c>
      <c r="L359">
        <v>49.999999999998181</v>
      </c>
      <c r="M359">
        <v>35</v>
      </c>
      <c r="N359">
        <v>7.1</v>
      </c>
      <c r="O359" s="543">
        <v>0.15555555555329192</v>
      </c>
    </row>
    <row r="360" spans="1:15">
      <c r="A360" s="542">
        <v>359</v>
      </c>
      <c r="B360" s="542" t="s">
        <v>96</v>
      </c>
      <c r="C360" s="542">
        <v>3</v>
      </c>
      <c r="D360">
        <v>0.01</v>
      </c>
      <c r="E360">
        <v>0.03</v>
      </c>
      <c r="F360" s="410">
        <v>43369.85</v>
      </c>
      <c r="G360">
        <v>1.1769000000000001</v>
      </c>
      <c r="H360" s="410">
        <v>43369.861805555556</v>
      </c>
      <c r="I360">
        <v>1.1742999999999999</v>
      </c>
      <c r="J360" s="403">
        <v>43369.881249999999</v>
      </c>
      <c r="K360">
        <v>1.1769000000000001</v>
      </c>
      <c r="L360">
        <v>26.000000000001819</v>
      </c>
      <c r="M360">
        <v>26.000000000001819</v>
      </c>
      <c r="N360">
        <v>3.9000000000000004</v>
      </c>
      <c r="O360" s="543">
        <v>3.125E-2</v>
      </c>
    </row>
    <row r="361" spans="1:15">
      <c r="A361" s="542">
        <v>360</v>
      </c>
      <c r="B361" s="542" t="s">
        <v>97</v>
      </c>
      <c r="C361" s="542">
        <v>1</v>
      </c>
      <c r="D361">
        <v>0.01</v>
      </c>
      <c r="E361">
        <v>0.01</v>
      </c>
      <c r="F361" s="410">
        <v>43369.855555555558</v>
      </c>
      <c r="G361">
        <v>1.1758999999999999</v>
      </c>
      <c r="H361" s="410">
        <v>43369.855555555558</v>
      </c>
      <c r="I361">
        <v>1.1758999999999999</v>
      </c>
      <c r="J361" s="403">
        <v>43369.85833333333</v>
      </c>
      <c r="K361">
        <v>1.1745000000000001</v>
      </c>
      <c r="L361">
        <v>0</v>
      </c>
      <c r="M361">
        <v>13.999999999998181</v>
      </c>
      <c r="N361">
        <v>1.4</v>
      </c>
      <c r="O361" s="543">
        <v>2.7777777722803876E-3</v>
      </c>
    </row>
    <row r="362" spans="1:15">
      <c r="A362" s="542">
        <v>361</v>
      </c>
      <c r="B362" s="542" t="s">
        <v>97</v>
      </c>
      <c r="C362" s="542">
        <v>2</v>
      </c>
      <c r="D362">
        <v>0.01</v>
      </c>
      <c r="E362">
        <v>0.02</v>
      </c>
      <c r="F362" s="410">
        <v>43369.872916666667</v>
      </c>
      <c r="G362">
        <v>1.1753</v>
      </c>
      <c r="H362" s="410">
        <v>43369.875694444447</v>
      </c>
      <c r="I362">
        <v>1.1765000000000001</v>
      </c>
      <c r="J362" s="403">
        <v>43369.911805555559</v>
      </c>
      <c r="K362">
        <v>1.1747000000000001</v>
      </c>
      <c r="L362">
        <v>12.000000000001819</v>
      </c>
      <c r="M362">
        <v>18.000000000001819</v>
      </c>
      <c r="N362">
        <v>2.4</v>
      </c>
      <c r="O362" s="543">
        <v>3.888888889196096E-2</v>
      </c>
    </row>
    <row r="363" spans="1:15">
      <c r="A363" s="542">
        <v>362</v>
      </c>
      <c r="B363" s="542" t="s">
        <v>96</v>
      </c>
      <c r="C363" s="542">
        <v>13</v>
      </c>
      <c r="D363">
        <v>0.86</v>
      </c>
      <c r="E363">
        <v>2.3000000000000003</v>
      </c>
      <c r="F363" s="410">
        <v>43369.884027777778</v>
      </c>
      <c r="G363">
        <v>1.1761999999999999</v>
      </c>
      <c r="H363" s="410">
        <v>43382.555555555555</v>
      </c>
      <c r="I363">
        <v>1.1440999999999999</v>
      </c>
      <c r="J363" s="403">
        <v>43383.742361111108</v>
      </c>
      <c r="K363">
        <v>1.1541999999999999</v>
      </c>
      <c r="L363">
        <v>321.00000000000182</v>
      </c>
      <c r="M363">
        <v>101</v>
      </c>
      <c r="N363">
        <v>427.90999999999991</v>
      </c>
      <c r="O363" s="543">
        <v>9.8583333333299379</v>
      </c>
    </row>
    <row r="364" spans="1:15">
      <c r="A364" s="542">
        <v>363</v>
      </c>
      <c r="B364" s="542" t="s">
        <v>97</v>
      </c>
      <c r="C364" s="542">
        <v>2</v>
      </c>
      <c r="D364">
        <v>0.01</v>
      </c>
      <c r="E364">
        <v>0.02</v>
      </c>
      <c r="F364" s="410">
        <v>43369.962500000001</v>
      </c>
      <c r="G364">
        <v>1.1741999999999999</v>
      </c>
      <c r="H364" s="410">
        <v>43370.090277777781</v>
      </c>
      <c r="I364">
        <v>1.1754</v>
      </c>
      <c r="J364" s="403">
        <v>43370.297222222223</v>
      </c>
      <c r="K364">
        <v>1.1736</v>
      </c>
      <c r="L364">
        <v>12</v>
      </c>
      <c r="M364">
        <v>18</v>
      </c>
      <c r="N364">
        <v>2.4500000000000002</v>
      </c>
      <c r="O364" s="543">
        <v>0.33472222222189885</v>
      </c>
    </row>
    <row r="365" spans="1:15">
      <c r="A365" s="542">
        <v>364</v>
      </c>
      <c r="B365" s="542" t="s">
        <v>97</v>
      </c>
      <c r="C365" s="542">
        <v>1</v>
      </c>
      <c r="D365">
        <v>0.01</v>
      </c>
      <c r="E365">
        <v>0.01</v>
      </c>
      <c r="F365" s="410">
        <v>43370.334027777775</v>
      </c>
      <c r="G365">
        <v>1.1705000000000001</v>
      </c>
      <c r="H365" s="410">
        <v>43370.334027777775</v>
      </c>
      <c r="I365">
        <v>1.1705000000000001</v>
      </c>
      <c r="J365" s="403">
        <v>43370.354166666664</v>
      </c>
      <c r="K365">
        <v>1.1693</v>
      </c>
      <c r="L365">
        <v>0</v>
      </c>
      <c r="M365">
        <v>12.000000000001819</v>
      </c>
      <c r="N365">
        <v>1.2</v>
      </c>
      <c r="O365" s="543">
        <v>2.0138888889050577E-2</v>
      </c>
    </row>
    <row r="366" spans="1:15">
      <c r="A366" s="542">
        <v>365</v>
      </c>
      <c r="B366" s="542" t="s">
        <v>97</v>
      </c>
      <c r="C366" s="542">
        <v>1</v>
      </c>
      <c r="D366">
        <v>0.01</v>
      </c>
      <c r="E366">
        <v>0.01</v>
      </c>
      <c r="F366" s="410">
        <v>43370.357638888891</v>
      </c>
      <c r="G366">
        <v>1.1704000000000001</v>
      </c>
      <c r="H366" s="410">
        <v>43370.357638888891</v>
      </c>
      <c r="I366">
        <v>1.1704000000000001</v>
      </c>
      <c r="J366" s="403">
        <v>43370.386111111111</v>
      </c>
      <c r="K366">
        <v>1.1692</v>
      </c>
      <c r="L366">
        <v>0</v>
      </c>
      <c r="M366">
        <v>12.000000000001819</v>
      </c>
      <c r="N366">
        <v>1.2</v>
      </c>
      <c r="O366" s="543">
        <v>2.8472222220443655E-2</v>
      </c>
    </row>
    <row r="367" spans="1:15">
      <c r="A367" s="542">
        <v>366</v>
      </c>
      <c r="B367" s="542" t="s">
        <v>97</v>
      </c>
      <c r="C367" s="542">
        <v>3</v>
      </c>
      <c r="D367">
        <v>0.01</v>
      </c>
      <c r="E367">
        <v>0.03</v>
      </c>
      <c r="F367" s="410">
        <v>43370.392361111109</v>
      </c>
      <c r="G367">
        <v>1.1688000000000001</v>
      </c>
      <c r="H367" s="410">
        <v>43370.442361111112</v>
      </c>
      <c r="I367">
        <v>1.1716</v>
      </c>
      <c r="J367" s="403">
        <v>43370.604166666664</v>
      </c>
      <c r="K367">
        <v>1.1689000000000001</v>
      </c>
      <c r="L367">
        <v>28</v>
      </c>
      <c r="M367">
        <v>27</v>
      </c>
      <c r="N367">
        <v>4</v>
      </c>
      <c r="O367" s="543">
        <v>0.21180555555474712</v>
      </c>
    </row>
    <row r="368" spans="1:15">
      <c r="A368" s="542">
        <v>367</v>
      </c>
      <c r="B368" s="542" t="s">
        <v>97</v>
      </c>
      <c r="C368" s="542">
        <v>1</v>
      </c>
      <c r="D368">
        <v>0.01</v>
      </c>
      <c r="E368">
        <v>0.01</v>
      </c>
      <c r="F368" s="410">
        <v>43370.606944444444</v>
      </c>
      <c r="G368">
        <v>1.1687000000000001</v>
      </c>
      <c r="H368" s="410">
        <v>43370.606944444444</v>
      </c>
      <c r="I368">
        <v>1.1687000000000001</v>
      </c>
      <c r="J368" s="403">
        <v>43370.623611111114</v>
      </c>
      <c r="K368">
        <v>1.1675</v>
      </c>
      <c r="L368">
        <v>0</v>
      </c>
      <c r="M368">
        <v>12</v>
      </c>
      <c r="N368">
        <v>1.2</v>
      </c>
      <c r="O368" s="543">
        <v>1.6666666670062114E-2</v>
      </c>
    </row>
    <row r="369" spans="1:15">
      <c r="A369" s="542">
        <v>368</v>
      </c>
      <c r="B369" s="542" t="s">
        <v>97</v>
      </c>
      <c r="C369" s="542">
        <v>2</v>
      </c>
      <c r="D369">
        <v>0.01</v>
      </c>
      <c r="E369">
        <v>0.02</v>
      </c>
      <c r="F369" s="410">
        <v>43370.628472222219</v>
      </c>
      <c r="G369">
        <v>1.1675</v>
      </c>
      <c r="H369" s="410">
        <v>43370.669444444444</v>
      </c>
      <c r="I369">
        <v>1.1692</v>
      </c>
      <c r="J369" s="403">
        <v>43370.711805555555</v>
      </c>
      <c r="K369">
        <v>1.1672</v>
      </c>
      <c r="L369">
        <v>17</v>
      </c>
      <c r="M369">
        <v>20</v>
      </c>
      <c r="N369">
        <v>2.2999999999999998</v>
      </c>
      <c r="O369" s="543">
        <v>8.3333333335758653E-2</v>
      </c>
    </row>
    <row r="370" spans="1:15">
      <c r="A370" s="542">
        <v>369</v>
      </c>
      <c r="B370" s="542" t="s">
        <v>97</v>
      </c>
      <c r="C370" s="542">
        <v>1</v>
      </c>
      <c r="D370">
        <v>0.01</v>
      </c>
      <c r="E370">
        <v>0.01</v>
      </c>
      <c r="F370" s="410">
        <v>43370.849305555559</v>
      </c>
      <c r="G370">
        <v>1.1657999999999999</v>
      </c>
      <c r="H370" s="410">
        <v>43370.849305555559</v>
      </c>
      <c r="I370">
        <v>1.1657999999999999</v>
      </c>
      <c r="J370" s="403">
        <v>43370.884027777778</v>
      </c>
      <c r="K370">
        <v>1.1646000000000001</v>
      </c>
      <c r="L370">
        <v>0</v>
      </c>
      <c r="M370">
        <v>12</v>
      </c>
      <c r="N370">
        <v>1.2</v>
      </c>
      <c r="O370" s="543">
        <v>3.4722222218988463E-2</v>
      </c>
    </row>
    <row r="371" spans="1:15">
      <c r="A371" s="542">
        <v>370</v>
      </c>
      <c r="B371" s="542" t="s">
        <v>97</v>
      </c>
      <c r="C371" s="542">
        <v>1</v>
      </c>
      <c r="D371">
        <v>0.01</v>
      </c>
      <c r="E371">
        <v>0.01</v>
      </c>
      <c r="F371" s="410">
        <v>43370.888194444444</v>
      </c>
      <c r="G371">
        <v>1.165</v>
      </c>
      <c r="H371" s="410">
        <v>43370.888194444444</v>
      </c>
      <c r="I371">
        <v>1.165</v>
      </c>
      <c r="J371" s="403">
        <v>43371.004166666666</v>
      </c>
      <c r="K371">
        <v>1.1637999999999999</v>
      </c>
      <c r="L371">
        <v>0</v>
      </c>
      <c r="M371">
        <v>12</v>
      </c>
      <c r="N371">
        <v>1.22</v>
      </c>
      <c r="O371" s="543">
        <v>0.11597222222189885</v>
      </c>
    </row>
    <row r="372" spans="1:15">
      <c r="A372" s="542">
        <v>371</v>
      </c>
      <c r="B372" s="542" t="s">
        <v>97</v>
      </c>
      <c r="C372" s="542">
        <v>1</v>
      </c>
      <c r="D372">
        <v>0.01</v>
      </c>
      <c r="E372">
        <v>0.01</v>
      </c>
      <c r="F372" s="410">
        <v>43371.424305555556</v>
      </c>
      <c r="G372">
        <v>1.1619999999999999</v>
      </c>
      <c r="H372" s="410">
        <v>43371.424305555556</v>
      </c>
      <c r="I372">
        <v>1.1619999999999999</v>
      </c>
      <c r="J372" s="403">
        <v>43371.461111111108</v>
      </c>
      <c r="K372">
        <v>1.1608000000000001</v>
      </c>
      <c r="L372">
        <v>0</v>
      </c>
      <c r="M372">
        <v>12</v>
      </c>
      <c r="N372">
        <v>1.2</v>
      </c>
      <c r="O372" s="543">
        <v>3.6805555551836733E-2</v>
      </c>
    </row>
    <row r="373" spans="1:15">
      <c r="A373" s="542">
        <v>372</v>
      </c>
      <c r="B373" s="542" t="s">
        <v>97</v>
      </c>
      <c r="C373" s="542">
        <v>2</v>
      </c>
      <c r="D373">
        <v>0.01</v>
      </c>
      <c r="E373">
        <v>0.02</v>
      </c>
      <c r="F373" s="410">
        <v>43371.613194444442</v>
      </c>
      <c r="G373">
        <v>1.1579999999999999</v>
      </c>
      <c r="H373" s="410">
        <v>43371.62777777778</v>
      </c>
      <c r="I373">
        <v>1.1592</v>
      </c>
      <c r="J373" s="403">
        <v>43371.647916666669</v>
      </c>
      <c r="K373">
        <v>1.1574</v>
      </c>
      <c r="L373">
        <v>12</v>
      </c>
      <c r="M373">
        <v>18</v>
      </c>
      <c r="N373">
        <v>2.4</v>
      </c>
      <c r="O373" s="543">
        <v>3.4722222226264421E-2</v>
      </c>
    </row>
    <row r="374" spans="1:15">
      <c r="A374" s="542">
        <v>373</v>
      </c>
      <c r="B374" s="542" t="s">
        <v>97</v>
      </c>
      <c r="C374" s="542">
        <v>4</v>
      </c>
      <c r="D374">
        <v>0.02</v>
      </c>
      <c r="E374">
        <v>0.05</v>
      </c>
      <c r="F374" s="410">
        <v>43371.650694444441</v>
      </c>
      <c r="G374">
        <v>1.1578999999999999</v>
      </c>
      <c r="H374" s="410">
        <v>43371.716666666667</v>
      </c>
      <c r="I374">
        <v>1.1623000000000001</v>
      </c>
      <c r="J374" s="403">
        <v>43374.325694444444</v>
      </c>
      <c r="K374">
        <v>1.1591</v>
      </c>
      <c r="L374">
        <v>44.000000000001819</v>
      </c>
      <c r="M374">
        <v>32.000000000001819</v>
      </c>
      <c r="N374">
        <v>7.09</v>
      </c>
      <c r="O374" s="543">
        <v>0.67500000000291038</v>
      </c>
    </row>
    <row r="375" spans="1:15">
      <c r="A375" s="542">
        <v>374</v>
      </c>
      <c r="B375" s="542" t="s">
        <v>97</v>
      </c>
      <c r="C375" s="542">
        <v>4</v>
      </c>
      <c r="D375">
        <v>0.02</v>
      </c>
      <c r="E375">
        <v>0.05</v>
      </c>
      <c r="F375" s="410">
        <v>43374.376388888886</v>
      </c>
      <c r="G375">
        <v>1.1580999999999999</v>
      </c>
      <c r="H375" s="410">
        <v>43374.618055555555</v>
      </c>
      <c r="I375">
        <v>1.1620999999999999</v>
      </c>
      <c r="J375" s="403">
        <v>43374.6875</v>
      </c>
      <c r="K375">
        <v>1.159</v>
      </c>
      <c r="L375">
        <v>40.000000000001819</v>
      </c>
      <c r="M375">
        <v>31</v>
      </c>
      <c r="N375">
        <v>7.2</v>
      </c>
      <c r="O375" s="543">
        <v>0.31111111111385981</v>
      </c>
    </row>
    <row r="376" spans="1:15">
      <c r="A376" s="542">
        <v>375</v>
      </c>
      <c r="B376" s="542" t="s">
        <v>97</v>
      </c>
      <c r="C376" s="542">
        <v>1</v>
      </c>
      <c r="D376">
        <v>0.01</v>
      </c>
      <c r="E376">
        <v>0.01</v>
      </c>
      <c r="F376" s="410">
        <v>43374.707638888889</v>
      </c>
      <c r="G376">
        <v>1.1583000000000001</v>
      </c>
      <c r="H376" s="410">
        <v>43374.707638888889</v>
      </c>
      <c r="I376">
        <v>1.1583000000000001</v>
      </c>
      <c r="J376" s="403">
        <v>43374.729166666664</v>
      </c>
      <c r="K376">
        <v>1.157</v>
      </c>
      <c r="L376">
        <v>0</v>
      </c>
      <c r="M376">
        <v>13.000000000001819</v>
      </c>
      <c r="N376">
        <v>1.3</v>
      </c>
      <c r="O376" s="543">
        <v>2.1527777775190771E-2</v>
      </c>
    </row>
    <row r="377" spans="1:15">
      <c r="A377" s="542">
        <v>376</v>
      </c>
      <c r="B377" s="542" t="s">
        <v>97</v>
      </c>
      <c r="C377" s="542">
        <v>1</v>
      </c>
      <c r="D377">
        <v>0.01</v>
      </c>
      <c r="E377">
        <v>0.01</v>
      </c>
      <c r="F377" s="410">
        <v>43375.365277777775</v>
      </c>
      <c r="G377">
        <v>1.1546000000000001</v>
      </c>
      <c r="H377" s="410">
        <v>43375.365277777775</v>
      </c>
      <c r="I377">
        <v>1.1546000000000001</v>
      </c>
      <c r="J377" s="403">
        <v>43375.377083333333</v>
      </c>
      <c r="K377">
        <v>1.1534</v>
      </c>
      <c r="L377">
        <v>0</v>
      </c>
      <c r="M377">
        <v>12</v>
      </c>
      <c r="N377">
        <v>1.2</v>
      </c>
      <c r="O377" s="543">
        <v>1.1805555557657499E-2</v>
      </c>
    </row>
    <row r="378" spans="1:15">
      <c r="A378" s="542">
        <v>377</v>
      </c>
      <c r="B378" s="542" t="s">
        <v>97</v>
      </c>
      <c r="C378" s="542">
        <v>1</v>
      </c>
      <c r="D378">
        <v>0.01</v>
      </c>
      <c r="E378">
        <v>0.01</v>
      </c>
      <c r="F378" s="410">
        <v>43375.386805555558</v>
      </c>
      <c r="G378">
        <v>1.1532</v>
      </c>
      <c r="H378" s="410">
        <v>43375.386805555558</v>
      </c>
      <c r="I378">
        <v>1.1532</v>
      </c>
      <c r="J378" s="403">
        <v>43375.448611111111</v>
      </c>
      <c r="K378">
        <v>1.1519999999999999</v>
      </c>
      <c r="L378">
        <v>0</v>
      </c>
      <c r="M378">
        <v>12</v>
      </c>
      <c r="N378">
        <v>1.2</v>
      </c>
      <c r="O378" s="543">
        <v>6.1805555553291924E-2</v>
      </c>
    </row>
    <row r="379" spans="1:15">
      <c r="A379" s="542">
        <v>378</v>
      </c>
      <c r="B379" s="542" t="s">
        <v>97</v>
      </c>
      <c r="C379" s="542">
        <v>5</v>
      </c>
      <c r="D379">
        <v>0.03</v>
      </c>
      <c r="E379">
        <v>0.08</v>
      </c>
      <c r="F379" s="410">
        <v>43375.506944444445</v>
      </c>
      <c r="G379">
        <v>1.1516999999999999</v>
      </c>
      <c r="H379" s="410">
        <v>43376.169444444444</v>
      </c>
      <c r="I379">
        <v>1.1577999999999999</v>
      </c>
      <c r="J379" s="403">
        <v>43376.597222222219</v>
      </c>
      <c r="K379">
        <v>1.1539999999999999</v>
      </c>
      <c r="L379">
        <v>61</v>
      </c>
      <c r="M379">
        <v>38</v>
      </c>
      <c r="N379">
        <v>12.290000000000001</v>
      </c>
      <c r="O379" s="543">
        <v>1.0902777777737356</v>
      </c>
    </row>
    <row r="380" spans="1:15">
      <c r="A380" s="542">
        <v>379</v>
      </c>
      <c r="B380" s="542" t="s">
        <v>97</v>
      </c>
      <c r="C380" s="542">
        <v>1</v>
      </c>
      <c r="D380">
        <v>0.01</v>
      </c>
      <c r="E380">
        <v>0.01</v>
      </c>
      <c r="F380" s="410">
        <v>43376.67083333333</v>
      </c>
      <c r="G380">
        <v>1.1535</v>
      </c>
      <c r="H380" s="410">
        <v>43376.67083333333</v>
      </c>
      <c r="I380">
        <v>1.1535</v>
      </c>
      <c r="J380" s="403">
        <v>43376.694444444445</v>
      </c>
      <c r="K380">
        <v>1.1523000000000001</v>
      </c>
      <c r="L380">
        <v>0</v>
      </c>
      <c r="M380">
        <v>11.999999999998181</v>
      </c>
      <c r="N380">
        <v>1.2</v>
      </c>
      <c r="O380" s="543">
        <v>2.3611111115314998E-2</v>
      </c>
    </row>
    <row r="381" spans="1:15">
      <c r="A381" s="542">
        <v>380</v>
      </c>
      <c r="B381" s="542" t="s">
        <v>97</v>
      </c>
      <c r="C381" s="542">
        <v>1</v>
      </c>
      <c r="D381">
        <v>0.01</v>
      </c>
      <c r="E381">
        <v>0.01</v>
      </c>
      <c r="F381" s="410">
        <v>43376.699305555558</v>
      </c>
      <c r="G381">
        <v>1.153</v>
      </c>
      <c r="H381" s="410">
        <v>43376.699305555558</v>
      </c>
      <c r="I381">
        <v>1.153</v>
      </c>
      <c r="J381" s="403">
        <v>43376.73333333333</v>
      </c>
      <c r="K381">
        <v>1.1517999999999999</v>
      </c>
      <c r="L381">
        <v>0</v>
      </c>
      <c r="M381">
        <v>12</v>
      </c>
      <c r="N381">
        <v>1.2</v>
      </c>
      <c r="O381" s="543">
        <v>3.4027777772280388E-2</v>
      </c>
    </row>
    <row r="382" spans="1:15">
      <c r="A382" s="542">
        <v>381</v>
      </c>
      <c r="B382" s="542" t="s">
        <v>97</v>
      </c>
      <c r="C382" s="542">
        <v>1</v>
      </c>
      <c r="D382">
        <v>0.01</v>
      </c>
      <c r="E382">
        <v>0.01</v>
      </c>
      <c r="F382" s="410">
        <v>43376.753472222219</v>
      </c>
      <c r="G382">
        <v>1.1525000000000001</v>
      </c>
      <c r="H382" s="410">
        <v>43376.753472222219</v>
      </c>
      <c r="I382">
        <v>1.1525000000000001</v>
      </c>
      <c r="J382" s="403">
        <v>43376.792361111111</v>
      </c>
      <c r="K382">
        <v>1.1513</v>
      </c>
      <c r="L382">
        <v>0</v>
      </c>
      <c r="M382">
        <v>12</v>
      </c>
      <c r="N382">
        <v>1.2</v>
      </c>
      <c r="O382" s="543">
        <v>3.888888889196096E-2</v>
      </c>
    </row>
    <row r="383" spans="1:15">
      <c r="A383" s="542">
        <v>382</v>
      </c>
      <c r="B383" s="542" t="s">
        <v>97</v>
      </c>
      <c r="C383" s="542">
        <v>1</v>
      </c>
      <c r="D383">
        <v>0.01</v>
      </c>
      <c r="E383">
        <v>0.01</v>
      </c>
      <c r="F383" s="410">
        <v>43376.816666666666</v>
      </c>
      <c r="G383">
        <v>1.1523000000000001</v>
      </c>
      <c r="H383" s="410">
        <v>43376.816666666666</v>
      </c>
      <c r="I383">
        <v>1.1523000000000001</v>
      </c>
      <c r="J383" s="403">
        <v>43376.879861111112</v>
      </c>
      <c r="K383">
        <v>1.1511</v>
      </c>
      <c r="L383">
        <v>0</v>
      </c>
      <c r="M383">
        <v>12.000000000001819</v>
      </c>
      <c r="N383">
        <v>1.2</v>
      </c>
      <c r="O383" s="543">
        <v>6.3194444446708076E-2</v>
      </c>
    </row>
    <row r="384" spans="1:15">
      <c r="A384" s="542">
        <v>383</v>
      </c>
      <c r="B384" s="542" t="s">
        <v>97</v>
      </c>
      <c r="C384" s="542">
        <v>1</v>
      </c>
      <c r="D384">
        <v>0.01</v>
      </c>
      <c r="E384">
        <v>0.01</v>
      </c>
      <c r="F384" s="410">
        <v>43376.991666666669</v>
      </c>
      <c r="G384">
        <v>1.1480999999999999</v>
      </c>
      <c r="H384" s="410">
        <v>43376.991666666669</v>
      </c>
      <c r="I384">
        <v>1.1480999999999999</v>
      </c>
      <c r="J384" s="403">
        <v>43377.143750000003</v>
      </c>
      <c r="K384">
        <v>1.1469</v>
      </c>
      <c r="L384">
        <v>0</v>
      </c>
      <c r="M384">
        <v>11.999999999998181</v>
      </c>
      <c r="N384">
        <v>1.2</v>
      </c>
      <c r="O384" s="543">
        <v>0.15208333333430346</v>
      </c>
    </row>
    <row r="385" spans="1:15">
      <c r="A385" s="542">
        <v>384</v>
      </c>
      <c r="B385" s="542" t="s">
        <v>97</v>
      </c>
      <c r="C385" s="542">
        <v>5</v>
      </c>
      <c r="D385">
        <v>0.03</v>
      </c>
      <c r="E385">
        <v>0.08</v>
      </c>
      <c r="F385" s="410">
        <v>43377.354861111111</v>
      </c>
      <c r="G385">
        <v>1.1478999999999999</v>
      </c>
      <c r="H385" s="410">
        <v>43377.683333333334</v>
      </c>
      <c r="I385">
        <v>1.1534</v>
      </c>
      <c r="J385" s="403">
        <v>43377.794444444444</v>
      </c>
      <c r="K385">
        <v>1.1498999999999999</v>
      </c>
      <c r="L385">
        <v>55</v>
      </c>
      <c r="M385">
        <v>35</v>
      </c>
      <c r="N385">
        <v>12.2</v>
      </c>
      <c r="O385" s="543">
        <v>0.43958333333284827</v>
      </c>
    </row>
    <row r="386" spans="1:15">
      <c r="A386" s="542">
        <v>385</v>
      </c>
      <c r="B386" s="542" t="s">
        <v>97</v>
      </c>
      <c r="C386" s="542">
        <v>2</v>
      </c>
      <c r="D386">
        <v>0.01</v>
      </c>
      <c r="E386">
        <v>0.02</v>
      </c>
      <c r="F386" s="410">
        <v>43377.85</v>
      </c>
      <c r="G386">
        <v>1.1504000000000001</v>
      </c>
      <c r="H386" s="410">
        <v>43377.910416666666</v>
      </c>
      <c r="I386">
        <v>1.1518999999999999</v>
      </c>
      <c r="J386" s="403">
        <v>43378.328472222223</v>
      </c>
      <c r="K386">
        <v>1.1499999999999999</v>
      </c>
      <c r="L386">
        <v>15</v>
      </c>
      <c r="M386">
        <v>19</v>
      </c>
      <c r="N386">
        <v>2.34</v>
      </c>
      <c r="O386" s="543">
        <v>0.47847222222480923</v>
      </c>
    </row>
    <row r="387" spans="1:15">
      <c r="A387" s="542">
        <v>386</v>
      </c>
      <c r="B387" s="542" t="s">
        <v>97</v>
      </c>
      <c r="C387" s="542">
        <v>2</v>
      </c>
      <c r="D387">
        <v>0.01</v>
      </c>
      <c r="E387">
        <v>0.02</v>
      </c>
      <c r="F387" s="410">
        <v>43378.345833333333</v>
      </c>
      <c r="G387">
        <v>1.1501999999999999</v>
      </c>
      <c r="H387" s="410">
        <v>43378.363194444442</v>
      </c>
      <c r="I387">
        <v>1.1514</v>
      </c>
      <c r="J387" s="403">
        <v>43378.432638888888</v>
      </c>
      <c r="K387">
        <v>1.1496</v>
      </c>
      <c r="L387">
        <v>12.000000000001819</v>
      </c>
      <c r="M387">
        <v>18</v>
      </c>
      <c r="N387">
        <v>2.4</v>
      </c>
      <c r="O387" s="543">
        <v>8.6805555554747116E-2</v>
      </c>
    </row>
    <row r="388" spans="1:15">
      <c r="A388" s="542">
        <v>387</v>
      </c>
      <c r="B388" s="542" t="s">
        <v>97</v>
      </c>
      <c r="C388" s="542">
        <v>2</v>
      </c>
      <c r="D388">
        <v>0.01</v>
      </c>
      <c r="E388">
        <v>0.02</v>
      </c>
      <c r="F388" s="410">
        <v>43378.498611111114</v>
      </c>
      <c r="G388">
        <v>1.1496</v>
      </c>
      <c r="H388" s="410">
        <v>43378.569444444445</v>
      </c>
      <c r="I388">
        <v>1.1508</v>
      </c>
      <c r="J388" s="403">
        <v>43378.61041666667</v>
      </c>
      <c r="K388">
        <v>1.149</v>
      </c>
      <c r="L388">
        <v>12</v>
      </c>
      <c r="M388">
        <v>18</v>
      </c>
      <c r="N388">
        <v>2.4</v>
      </c>
      <c r="O388" s="543">
        <v>0.11180555555620231</v>
      </c>
    </row>
    <row r="389" spans="1:15">
      <c r="A389" s="542">
        <v>388</v>
      </c>
      <c r="B389" s="542" t="s">
        <v>97</v>
      </c>
      <c r="C389" s="542">
        <v>3</v>
      </c>
      <c r="D389">
        <v>0.01</v>
      </c>
      <c r="E389">
        <v>0.03</v>
      </c>
      <c r="F389" s="410">
        <v>43378.613194444442</v>
      </c>
      <c r="G389">
        <v>1.1496</v>
      </c>
      <c r="H389" s="410">
        <v>43378.621527777781</v>
      </c>
      <c r="I389">
        <v>1.1524000000000001</v>
      </c>
      <c r="J389" s="403">
        <v>43381.388194444444</v>
      </c>
      <c r="K389">
        <v>1.1496999999999999</v>
      </c>
      <c r="L389">
        <v>28</v>
      </c>
      <c r="M389">
        <v>27</v>
      </c>
      <c r="N389">
        <v>3.96</v>
      </c>
      <c r="O389" s="543">
        <v>0.77500000000145519</v>
      </c>
    </row>
    <row r="390" spans="1:15">
      <c r="A390" s="542">
        <v>389</v>
      </c>
      <c r="B390" s="542" t="s">
        <v>97</v>
      </c>
      <c r="C390" s="542">
        <v>1</v>
      </c>
      <c r="D390">
        <v>0.01</v>
      </c>
      <c r="E390">
        <v>0.01</v>
      </c>
      <c r="F390" s="410">
        <v>43381.461111111108</v>
      </c>
      <c r="G390">
        <v>1.1477999999999999</v>
      </c>
      <c r="H390" s="410">
        <v>43381.461111111108</v>
      </c>
      <c r="I390">
        <v>1.1477999999999999</v>
      </c>
      <c r="J390" s="403">
        <v>43381.545138888891</v>
      </c>
      <c r="K390">
        <v>1.1466000000000001</v>
      </c>
      <c r="L390">
        <v>0</v>
      </c>
      <c r="M390">
        <v>12</v>
      </c>
      <c r="N390">
        <v>1.2</v>
      </c>
      <c r="O390" s="543">
        <v>8.4027777782466728E-2</v>
      </c>
    </row>
    <row r="391" spans="1:15">
      <c r="A391" s="542">
        <v>390</v>
      </c>
      <c r="B391" s="542" t="s">
        <v>97</v>
      </c>
      <c r="C391" s="542">
        <v>3</v>
      </c>
      <c r="D391">
        <v>0.01</v>
      </c>
      <c r="E391">
        <v>0.03</v>
      </c>
      <c r="F391" s="410">
        <v>43381.626388888886</v>
      </c>
      <c r="G391">
        <v>1.1464000000000001</v>
      </c>
      <c r="H391" s="410">
        <v>43381.905555555553</v>
      </c>
      <c r="I391">
        <v>1.1496999999999999</v>
      </c>
      <c r="J391" s="403">
        <v>43382.354166666664</v>
      </c>
      <c r="K391">
        <v>1.1469</v>
      </c>
      <c r="L391">
        <v>33</v>
      </c>
      <c r="M391">
        <v>28</v>
      </c>
      <c r="N391">
        <v>3.76</v>
      </c>
      <c r="O391" s="543">
        <v>0.72777777777810115</v>
      </c>
    </row>
    <row r="392" spans="1:15">
      <c r="A392" s="542">
        <v>391</v>
      </c>
      <c r="B392" s="542" t="s">
        <v>97</v>
      </c>
      <c r="C392" s="542">
        <v>1</v>
      </c>
      <c r="D392">
        <v>0.01</v>
      </c>
      <c r="E392">
        <v>0.01</v>
      </c>
      <c r="F392" s="410">
        <v>43382.37777777778</v>
      </c>
      <c r="G392">
        <v>1.1482000000000001</v>
      </c>
      <c r="H392" s="410">
        <v>43382.37777777778</v>
      </c>
      <c r="I392">
        <v>1.1482000000000001</v>
      </c>
      <c r="J392" s="403">
        <v>43382.393750000003</v>
      </c>
      <c r="K392">
        <v>1.147</v>
      </c>
      <c r="L392">
        <v>0</v>
      </c>
      <c r="M392">
        <v>12.000000000001819</v>
      </c>
      <c r="N392">
        <v>1.2</v>
      </c>
      <c r="O392" s="543">
        <v>1.5972222223354038E-2</v>
      </c>
    </row>
    <row r="393" spans="1:15">
      <c r="A393" s="542">
        <v>392</v>
      </c>
      <c r="B393" s="542" t="s">
        <v>97</v>
      </c>
      <c r="C393" s="542">
        <v>1</v>
      </c>
      <c r="D393">
        <v>0.01</v>
      </c>
      <c r="E393">
        <v>0.01</v>
      </c>
      <c r="F393" s="410">
        <v>43382.505555555559</v>
      </c>
      <c r="G393">
        <v>1.1449</v>
      </c>
      <c r="H393" s="410">
        <v>43382.505555555559</v>
      </c>
      <c r="I393">
        <v>1.1449</v>
      </c>
      <c r="J393" s="403">
        <v>43382.555555555555</v>
      </c>
      <c r="K393">
        <v>1.1436999999999999</v>
      </c>
      <c r="L393">
        <v>0</v>
      </c>
      <c r="M393">
        <v>12</v>
      </c>
      <c r="N393">
        <v>1.2</v>
      </c>
      <c r="O393" s="543">
        <v>4.9999999995634425E-2</v>
      </c>
    </row>
    <row r="394" spans="1:15">
      <c r="A394" s="542">
        <v>393</v>
      </c>
      <c r="B394" s="542" t="s">
        <v>97</v>
      </c>
      <c r="C394" s="542">
        <v>9</v>
      </c>
      <c r="D394">
        <v>0.13</v>
      </c>
      <c r="E394">
        <v>0.4</v>
      </c>
      <c r="F394" s="410">
        <v>43382.588194444441</v>
      </c>
      <c r="G394">
        <v>1.1435999999999999</v>
      </c>
      <c r="H394" s="410">
        <v>43384.60833333333</v>
      </c>
      <c r="I394">
        <v>1.1592</v>
      </c>
      <c r="J394" s="403">
        <v>43390.579861111109</v>
      </c>
      <c r="K394">
        <v>1.1528</v>
      </c>
      <c r="L394">
        <v>156</v>
      </c>
      <c r="M394">
        <v>64</v>
      </c>
      <c r="N394">
        <v>83.759999999999991</v>
      </c>
      <c r="O394" s="543">
        <v>5.9916666666686069</v>
      </c>
    </row>
    <row r="395" spans="1:15">
      <c r="A395" s="542">
        <v>394</v>
      </c>
      <c r="B395" s="542" t="s">
        <v>96</v>
      </c>
      <c r="C395" s="542">
        <v>2</v>
      </c>
      <c r="D395">
        <v>0.01</v>
      </c>
      <c r="E395">
        <v>0.02</v>
      </c>
      <c r="F395" s="410">
        <v>43383.849305555559</v>
      </c>
      <c r="G395">
        <v>1.1537999999999999</v>
      </c>
      <c r="H395" s="410">
        <v>43383.877083333333</v>
      </c>
      <c r="I395">
        <v>1.1525000000000001</v>
      </c>
      <c r="J395" s="403">
        <v>43384.160416666666</v>
      </c>
      <c r="K395">
        <v>1.1549</v>
      </c>
      <c r="L395">
        <v>13</v>
      </c>
      <c r="M395">
        <v>24</v>
      </c>
      <c r="N395">
        <v>2.76</v>
      </c>
      <c r="O395" s="543">
        <v>0.31111111110658385</v>
      </c>
    </row>
    <row r="396" spans="1:15">
      <c r="A396" s="542">
        <v>395</v>
      </c>
      <c r="B396" s="542" t="s">
        <v>96</v>
      </c>
      <c r="C396" s="542">
        <v>2</v>
      </c>
      <c r="D396">
        <v>0.01</v>
      </c>
      <c r="E396">
        <v>0.02</v>
      </c>
      <c r="F396" s="410">
        <v>43384.169444444444</v>
      </c>
      <c r="G396">
        <v>1.1560999999999999</v>
      </c>
      <c r="H396" s="410">
        <v>43384.350694444445</v>
      </c>
      <c r="I396">
        <v>1.1548</v>
      </c>
      <c r="J396" s="403">
        <v>43384.510416666664</v>
      </c>
      <c r="K396">
        <v>1.1567000000000001</v>
      </c>
      <c r="L396">
        <v>12.999999999998181</v>
      </c>
      <c r="M396">
        <v>19</v>
      </c>
      <c r="N396">
        <v>2.5</v>
      </c>
      <c r="O396" s="543">
        <v>0.34097222222044365</v>
      </c>
    </row>
    <row r="397" spans="1:15">
      <c r="A397" s="542">
        <v>396</v>
      </c>
      <c r="B397" s="542" t="s">
        <v>96</v>
      </c>
      <c r="C397" s="542">
        <v>1</v>
      </c>
      <c r="D397">
        <v>0.01</v>
      </c>
      <c r="E397">
        <v>0.01</v>
      </c>
      <c r="F397" s="410">
        <v>43384.600694444445</v>
      </c>
      <c r="G397">
        <v>1.1572</v>
      </c>
      <c r="H397" s="410">
        <v>43384.600694444445</v>
      </c>
      <c r="I397">
        <v>1.1572</v>
      </c>
      <c r="J397" s="403">
        <v>43384.604166666664</v>
      </c>
      <c r="K397">
        <v>1.1589</v>
      </c>
      <c r="L397">
        <v>0</v>
      </c>
      <c r="M397">
        <v>17</v>
      </c>
      <c r="N397">
        <v>1.7</v>
      </c>
      <c r="O397" s="543">
        <v>3.4722222189884633E-3</v>
      </c>
    </row>
    <row r="398" spans="1:15">
      <c r="A398" s="542">
        <v>397</v>
      </c>
      <c r="B398" s="542" t="s">
        <v>96</v>
      </c>
      <c r="C398" s="542">
        <v>3</v>
      </c>
      <c r="D398">
        <v>0.01</v>
      </c>
      <c r="E398">
        <v>0.03</v>
      </c>
      <c r="F398" s="410">
        <v>43384.61041666667</v>
      </c>
      <c r="G398">
        <v>1.1587000000000001</v>
      </c>
      <c r="H398" s="410">
        <v>43384.640972222223</v>
      </c>
      <c r="I398">
        <v>1.1561999999999999</v>
      </c>
      <c r="J398" s="403">
        <v>43384.845833333333</v>
      </c>
      <c r="K398">
        <v>1.1588000000000001</v>
      </c>
      <c r="L398">
        <v>25.000000000001819</v>
      </c>
      <c r="M398">
        <v>26.000000000001819</v>
      </c>
      <c r="N398">
        <v>4</v>
      </c>
      <c r="O398" s="543">
        <v>0.23541666666278616</v>
      </c>
    </row>
    <row r="399" spans="1:15">
      <c r="A399" s="542">
        <v>398</v>
      </c>
      <c r="B399" s="542" t="s">
        <v>96</v>
      </c>
      <c r="C399" s="542">
        <v>1</v>
      </c>
      <c r="D399">
        <v>0.01</v>
      </c>
      <c r="E399">
        <v>0.01</v>
      </c>
      <c r="F399" s="410">
        <v>43384.856249999997</v>
      </c>
      <c r="G399">
        <v>1.1588000000000001</v>
      </c>
      <c r="H399" s="410">
        <v>43384.856249999997</v>
      </c>
      <c r="I399">
        <v>1.1588000000000001</v>
      </c>
      <c r="J399" s="403">
        <v>43385.120833333334</v>
      </c>
      <c r="K399">
        <v>1.1600999999999999</v>
      </c>
      <c r="L399">
        <v>0</v>
      </c>
      <c r="M399">
        <v>13</v>
      </c>
      <c r="N399">
        <v>1.18</v>
      </c>
      <c r="O399" s="543">
        <v>0.26458333333721384</v>
      </c>
    </row>
    <row r="400" spans="1:15">
      <c r="A400" s="542">
        <v>399</v>
      </c>
      <c r="B400" s="542" t="s">
        <v>96</v>
      </c>
      <c r="C400" s="542">
        <v>5</v>
      </c>
      <c r="D400">
        <v>0.03</v>
      </c>
      <c r="E400">
        <v>0.08</v>
      </c>
      <c r="F400" s="410">
        <v>43385.136805555558</v>
      </c>
      <c r="G400">
        <v>1.1597999999999999</v>
      </c>
      <c r="H400" s="410">
        <v>43385.671527777777</v>
      </c>
      <c r="I400">
        <v>1.1537999999999999</v>
      </c>
      <c r="J400" s="403">
        <v>43388.463888888888</v>
      </c>
      <c r="K400">
        <v>1.1576</v>
      </c>
      <c r="L400">
        <v>60</v>
      </c>
      <c r="M400">
        <v>38</v>
      </c>
      <c r="N400">
        <v>12.12</v>
      </c>
      <c r="O400" s="543">
        <v>1.3270833333299379</v>
      </c>
    </row>
    <row r="401" spans="1:15">
      <c r="A401" s="542">
        <v>400</v>
      </c>
      <c r="B401" s="542" t="s">
        <v>96</v>
      </c>
      <c r="C401" s="542">
        <v>1</v>
      </c>
      <c r="D401">
        <v>0.01</v>
      </c>
      <c r="E401">
        <v>0.01</v>
      </c>
      <c r="F401" s="410">
        <v>43388.500694444447</v>
      </c>
      <c r="G401">
        <v>1.1588000000000001</v>
      </c>
      <c r="H401" s="410">
        <v>43388.500694444447</v>
      </c>
      <c r="I401">
        <v>1.1588000000000001</v>
      </c>
      <c r="J401" s="403">
        <v>43388.606944444444</v>
      </c>
      <c r="K401">
        <v>1.1599999999999999</v>
      </c>
      <c r="L401">
        <v>0</v>
      </c>
      <c r="M401">
        <v>12</v>
      </c>
      <c r="N401">
        <v>1.2</v>
      </c>
      <c r="O401" s="543">
        <v>0.10624999999708962</v>
      </c>
    </row>
    <row r="402" spans="1:15">
      <c r="A402" s="542">
        <v>401</v>
      </c>
      <c r="B402" s="542" t="s">
        <v>96</v>
      </c>
      <c r="C402" s="542">
        <v>3</v>
      </c>
      <c r="D402">
        <v>0.01</v>
      </c>
      <c r="E402">
        <v>0.03</v>
      </c>
      <c r="F402" s="410">
        <v>43388.628472222219</v>
      </c>
      <c r="G402">
        <v>1.1601999999999999</v>
      </c>
      <c r="H402" s="410">
        <v>43388.822222222225</v>
      </c>
      <c r="I402">
        <v>1.1576</v>
      </c>
      <c r="J402" s="403">
        <v>43389.628472222219</v>
      </c>
      <c r="K402">
        <v>1.1603000000000001</v>
      </c>
      <c r="L402">
        <v>25.999999999998181</v>
      </c>
      <c r="M402">
        <v>27.000000000001819</v>
      </c>
      <c r="N402">
        <v>3.84</v>
      </c>
      <c r="O402" s="543">
        <v>1</v>
      </c>
    </row>
    <row r="403" spans="1:15">
      <c r="A403" s="542">
        <v>402</v>
      </c>
      <c r="B403" s="542" t="s">
        <v>96</v>
      </c>
      <c r="C403" s="542">
        <v>9</v>
      </c>
      <c r="D403">
        <v>0.13</v>
      </c>
      <c r="E403">
        <v>0.4</v>
      </c>
      <c r="F403" s="410">
        <v>43389.656944444447</v>
      </c>
      <c r="G403">
        <v>1.1599999999999999</v>
      </c>
      <c r="H403" s="410">
        <v>43391.818749999999</v>
      </c>
      <c r="I403">
        <v>1.1459999999999999</v>
      </c>
      <c r="J403" s="403">
        <v>43392.781944444447</v>
      </c>
      <c r="K403">
        <v>1.1521999999999999</v>
      </c>
      <c r="L403">
        <v>140.00000000000182</v>
      </c>
      <c r="M403">
        <v>62</v>
      </c>
      <c r="N403">
        <v>74.899999999999991</v>
      </c>
      <c r="O403" s="543">
        <v>3.125</v>
      </c>
    </row>
    <row r="404" spans="1:15">
      <c r="A404" s="542">
        <v>403</v>
      </c>
      <c r="B404" s="542" t="s">
        <v>97</v>
      </c>
      <c r="C404" s="542">
        <v>2</v>
      </c>
      <c r="D404">
        <v>0.01</v>
      </c>
      <c r="E404">
        <v>0.02</v>
      </c>
      <c r="F404" s="410">
        <v>43390.597222222219</v>
      </c>
      <c r="G404">
        <v>1.1529</v>
      </c>
      <c r="H404" s="410">
        <v>43390.679166666669</v>
      </c>
      <c r="I404">
        <v>1.1543000000000001</v>
      </c>
      <c r="J404" s="403">
        <v>43390.793055555558</v>
      </c>
      <c r="K404">
        <v>1.1524000000000001</v>
      </c>
      <c r="L404">
        <v>14.000000000001819</v>
      </c>
      <c r="M404">
        <v>19.000000000001819</v>
      </c>
      <c r="N404">
        <v>2.4</v>
      </c>
      <c r="O404" s="543">
        <v>0.19583333333866904</v>
      </c>
    </row>
    <row r="405" spans="1:15">
      <c r="A405" s="542">
        <v>404</v>
      </c>
      <c r="B405" s="542" t="s">
        <v>97</v>
      </c>
      <c r="C405" s="542">
        <v>1</v>
      </c>
      <c r="D405">
        <v>0.01</v>
      </c>
      <c r="E405">
        <v>0.01</v>
      </c>
      <c r="F405" s="410">
        <v>43390.837500000001</v>
      </c>
      <c r="G405">
        <v>1.1516999999999999</v>
      </c>
      <c r="H405" s="410">
        <v>43390.837500000001</v>
      </c>
      <c r="I405">
        <v>1.1516999999999999</v>
      </c>
      <c r="J405" s="403">
        <v>43390.880555555559</v>
      </c>
      <c r="K405">
        <v>1.1505000000000001</v>
      </c>
      <c r="L405">
        <v>0</v>
      </c>
      <c r="M405">
        <v>12</v>
      </c>
      <c r="N405">
        <v>1.2</v>
      </c>
      <c r="O405" s="543">
        <v>4.3055555557657499E-2</v>
      </c>
    </row>
    <row r="406" spans="1:15">
      <c r="A406" s="542">
        <v>405</v>
      </c>
      <c r="B406" s="542" t="s">
        <v>97</v>
      </c>
      <c r="C406" s="542">
        <v>1</v>
      </c>
      <c r="D406">
        <v>0.01</v>
      </c>
      <c r="E406">
        <v>0.01</v>
      </c>
      <c r="F406" s="410">
        <v>43390.899305555555</v>
      </c>
      <c r="G406">
        <v>1.1505000000000001</v>
      </c>
      <c r="H406" s="410">
        <v>43390.899305555555</v>
      </c>
      <c r="I406">
        <v>1.1505000000000001</v>
      </c>
      <c r="J406" s="403">
        <v>43391.305555555555</v>
      </c>
      <c r="K406">
        <v>1.1494</v>
      </c>
      <c r="L406">
        <v>0</v>
      </c>
      <c r="M406">
        <v>11</v>
      </c>
      <c r="N406">
        <v>1.1499999999999999</v>
      </c>
      <c r="O406" s="543">
        <v>0.40625</v>
      </c>
    </row>
    <row r="407" spans="1:15">
      <c r="A407" s="542">
        <v>406</v>
      </c>
      <c r="B407" s="542" t="s">
        <v>97</v>
      </c>
      <c r="C407" s="542">
        <v>3</v>
      </c>
      <c r="D407">
        <v>0.01</v>
      </c>
      <c r="E407">
        <v>0.03</v>
      </c>
      <c r="F407" s="410">
        <v>43391.375694444447</v>
      </c>
      <c r="G407">
        <v>1.1491</v>
      </c>
      <c r="H407" s="410">
        <v>43391.45</v>
      </c>
      <c r="I407">
        <v>1.1516999999999999</v>
      </c>
      <c r="J407" s="403">
        <v>43391.631249999999</v>
      </c>
      <c r="K407">
        <v>1.1491</v>
      </c>
      <c r="L407">
        <v>26</v>
      </c>
      <c r="M407">
        <v>26</v>
      </c>
      <c r="N407">
        <v>3.8</v>
      </c>
      <c r="O407" s="543">
        <v>0.25555555555183673</v>
      </c>
    </row>
    <row r="408" spans="1:15">
      <c r="A408" s="542">
        <v>407</v>
      </c>
      <c r="B408" s="542" t="s">
        <v>97</v>
      </c>
      <c r="C408" s="542">
        <v>2</v>
      </c>
      <c r="D408">
        <v>0.01</v>
      </c>
      <c r="E408">
        <v>0.02</v>
      </c>
      <c r="F408" s="410">
        <v>43391.686805555553</v>
      </c>
      <c r="G408">
        <v>1.1493</v>
      </c>
      <c r="H408" s="410">
        <v>43391.729166666664</v>
      </c>
      <c r="I408">
        <v>1.1505000000000001</v>
      </c>
      <c r="J408" s="403">
        <v>43391.755555555559</v>
      </c>
      <c r="K408">
        <v>1.1487000000000001</v>
      </c>
      <c r="L408">
        <v>12</v>
      </c>
      <c r="M408">
        <v>18</v>
      </c>
      <c r="N408">
        <v>2.4</v>
      </c>
      <c r="O408" s="543">
        <v>6.8750000005820766E-2</v>
      </c>
    </row>
    <row r="409" spans="1:15">
      <c r="A409" s="542">
        <v>408</v>
      </c>
      <c r="B409" s="542" t="s">
        <v>97</v>
      </c>
      <c r="C409" s="542">
        <v>1</v>
      </c>
      <c r="D409">
        <v>0.01</v>
      </c>
      <c r="E409">
        <v>0.01</v>
      </c>
      <c r="F409" s="410">
        <v>43391.855555555558</v>
      </c>
      <c r="G409">
        <v>1.1462000000000001</v>
      </c>
      <c r="H409" s="410">
        <v>43391.855555555558</v>
      </c>
      <c r="I409">
        <v>1.1462000000000001</v>
      </c>
      <c r="J409" s="403">
        <v>43391.90347222222</v>
      </c>
      <c r="K409">
        <v>1.145</v>
      </c>
      <c r="L409">
        <v>0</v>
      </c>
      <c r="M409">
        <v>12.000000000001819</v>
      </c>
      <c r="N409">
        <v>1.2</v>
      </c>
      <c r="O409" s="543">
        <v>4.7916666662786156E-2</v>
      </c>
    </row>
    <row r="410" spans="1:15">
      <c r="A410" s="542">
        <v>409</v>
      </c>
      <c r="B410" s="542" t="s">
        <v>97</v>
      </c>
      <c r="C410" s="542">
        <v>1</v>
      </c>
      <c r="D410">
        <v>0.01</v>
      </c>
      <c r="E410">
        <v>0.01</v>
      </c>
      <c r="F410" s="410">
        <v>43391.90902777778</v>
      </c>
      <c r="G410">
        <v>1.1456</v>
      </c>
      <c r="H410" s="410">
        <v>43391.90902777778</v>
      </c>
      <c r="I410">
        <v>1.1456</v>
      </c>
      <c r="J410" s="403">
        <v>43392.381944444445</v>
      </c>
      <c r="K410">
        <v>1.1444000000000001</v>
      </c>
      <c r="L410">
        <v>0</v>
      </c>
      <c r="M410">
        <v>12</v>
      </c>
      <c r="N410">
        <v>1.22</v>
      </c>
      <c r="O410" s="543">
        <v>0.47291666666569654</v>
      </c>
    </row>
    <row r="411" spans="1:15">
      <c r="A411" s="542">
        <v>410</v>
      </c>
      <c r="B411" s="542" t="s">
        <v>97</v>
      </c>
      <c r="C411" s="542">
        <v>7</v>
      </c>
      <c r="D411">
        <v>0.06</v>
      </c>
      <c r="E411">
        <v>0.18</v>
      </c>
      <c r="F411" s="410">
        <v>43392.395833333336</v>
      </c>
      <c r="G411">
        <v>1.1438999999999999</v>
      </c>
      <c r="H411" s="410">
        <v>43392.782638888886</v>
      </c>
      <c r="I411">
        <v>1.1531</v>
      </c>
      <c r="J411" s="403">
        <v>43395.625</v>
      </c>
      <c r="K411">
        <v>1.1484000000000001</v>
      </c>
      <c r="L411">
        <v>92</v>
      </c>
      <c r="M411">
        <v>47</v>
      </c>
      <c r="N411">
        <v>31.09</v>
      </c>
      <c r="O411" s="543">
        <v>1.2291666666642413</v>
      </c>
    </row>
    <row r="412" spans="1:15">
      <c r="A412" s="542">
        <v>411</v>
      </c>
      <c r="B412" s="542" t="s">
        <v>96</v>
      </c>
      <c r="C412" s="542">
        <v>2</v>
      </c>
      <c r="D412">
        <v>0.01</v>
      </c>
      <c r="E412">
        <v>0.02</v>
      </c>
      <c r="F412" s="410">
        <v>43392.792361111111</v>
      </c>
      <c r="G412">
        <v>1.1519999999999999</v>
      </c>
      <c r="H412" s="410">
        <v>43392.884722222225</v>
      </c>
      <c r="I412">
        <v>1.1507000000000001</v>
      </c>
      <c r="J412" s="403">
        <v>43395.338888888888</v>
      </c>
      <c r="K412">
        <v>1.1527000000000001</v>
      </c>
      <c r="L412">
        <v>13</v>
      </c>
      <c r="M412">
        <v>20</v>
      </c>
      <c r="N412">
        <v>2.46</v>
      </c>
      <c r="O412" s="543">
        <v>0.54652777777664596</v>
      </c>
    </row>
    <row r="413" spans="1:15">
      <c r="A413" s="542">
        <v>412</v>
      </c>
      <c r="B413" s="542" t="s">
        <v>96</v>
      </c>
      <c r="C413" s="542">
        <v>7</v>
      </c>
      <c r="D413">
        <v>0.06</v>
      </c>
      <c r="E413">
        <v>0.18</v>
      </c>
      <c r="F413" s="410">
        <v>43395.376388888886</v>
      </c>
      <c r="G413">
        <v>1.1540999999999999</v>
      </c>
      <c r="H413" s="410">
        <v>43396.339583333334</v>
      </c>
      <c r="I413">
        <v>1.1440999999999999</v>
      </c>
      <c r="J413" s="403">
        <v>43396.719444444447</v>
      </c>
      <c r="K413">
        <v>1.1491</v>
      </c>
      <c r="L413">
        <v>100</v>
      </c>
      <c r="M413">
        <v>50.000000000001819</v>
      </c>
      <c r="N413">
        <v>31.32</v>
      </c>
      <c r="O413" s="543">
        <v>1.3430555555605679</v>
      </c>
    </row>
    <row r="414" spans="1:15">
      <c r="A414" s="542">
        <v>413</v>
      </c>
      <c r="B414" s="542" t="s">
        <v>97</v>
      </c>
      <c r="C414" s="542">
        <v>1</v>
      </c>
      <c r="D414">
        <v>0.01</v>
      </c>
      <c r="E414">
        <v>0.01</v>
      </c>
      <c r="F414" s="410">
        <v>43395.633333333331</v>
      </c>
      <c r="G414">
        <v>1.1480999999999999</v>
      </c>
      <c r="H414" s="410">
        <v>43395.633333333331</v>
      </c>
      <c r="I414">
        <v>1.1480999999999999</v>
      </c>
      <c r="J414" s="403">
        <v>43395.706250000003</v>
      </c>
      <c r="K414">
        <v>1.1469</v>
      </c>
      <c r="L414">
        <v>0</v>
      </c>
      <c r="M414">
        <v>11.999999999998181</v>
      </c>
      <c r="N414">
        <v>1.2</v>
      </c>
      <c r="O414" s="543">
        <v>7.2916666671517305E-2</v>
      </c>
    </row>
    <row r="415" spans="1:15">
      <c r="A415" s="542">
        <v>414</v>
      </c>
      <c r="B415" s="542" t="s">
        <v>97</v>
      </c>
      <c r="C415" s="542">
        <v>1</v>
      </c>
      <c r="D415">
        <v>0.01</v>
      </c>
      <c r="E415">
        <v>0.01</v>
      </c>
      <c r="F415" s="410">
        <v>43395.770833333336</v>
      </c>
      <c r="G415">
        <v>1.1465000000000001</v>
      </c>
      <c r="H415" s="410">
        <v>43395.770833333336</v>
      </c>
      <c r="I415">
        <v>1.1465000000000001</v>
      </c>
      <c r="J415" s="403">
        <v>43396.255555555559</v>
      </c>
      <c r="K415">
        <v>1.1453</v>
      </c>
      <c r="L415">
        <v>0</v>
      </c>
      <c r="M415">
        <v>12</v>
      </c>
      <c r="N415">
        <v>1.22</v>
      </c>
      <c r="O415" s="543">
        <v>0.48472222222335404</v>
      </c>
    </row>
    <row r="416" spans="1:15">
      <c r="A416" s="542">
        <v>415</v>
      </c>
      <c r="B416" s="542" t="s">
        <v>97</v>
      </c>
      <c r="C416" s="542">
        <v>3</v>
      </c>
      <c r="D416">
        <v>0.01</v>
      </c>
      <c r="E416">
        <v>0.03</v>
      </c>
      <c r="F416" s="410">
        <v>43396.359027777777</v>
      </c>
      <c r="G416">
        <v>1.1458999999999999</v>
      </c>
      <c r="H416" s="410">
        <v>43396.50277777778</v>
      </c>
      <c r="I416">
        <v>1.1484000000000001</v>
      </c>
      <c r="J416" s="403">
        <v>43396.554861111108</v>
      </c>
      <c r="K416">
        <v>1.1457999999999999</v>
      </c>
      <c r="L416">
        <v>25</v>
      </c>
      <c r="M416">
        <v>26</v>
      </c>
      <c r="N416">
        <v>4</v>
      </c>
      <c r="O416" s="543">
        <v>0.19583333333139308</v>
      </c>
    </row>
    <row r="417" spans="1:15">
      <c r="A417" s="542">
        <v>416</v>
      </c>
      <c r="B417" s="542" t="s">
        <v>97</v>
      </c>
      <c r="C417" s="542">
        <v>2</v>
      </c>
      <c r="D417">
        <v>0.01</v>
      </c>
      <c r="E417">
        <v>0.02</v>
      </c>
      <c r="F417" s="410">
        <v>43396.56527777778</v>
      </c>
      <c r="G417">
        <v>1.1462000000000001</v>
      </c>
      <c r="H417" s="410">
        <v>43396.57708333333</v>
      </c>
      <c r="I417">
        <v>1.1475</v>
      </c>
      <c r="J417" s="403">
        <v>43396.632638888892</v>
      </c>
      <c r="K417">
        <v>1.1455</v>
      </c>
      <c r="L417">
        <v>12.999999999998181</v>
      </c>
      <c r="M417">
        <v>20</v>
      </c>
      <c r="N417">
        <v>2.7</v>
      </c>
      <c r="O417" s="543">
        <v>6.7361111112404615E-2</v>
      </c>
    </row>
    <row r="418" spans="1:15">
      <c r="A418" s="542">
        <v>417</v>
      </c>
      <c r="B418" s="542" t="s">
        <v>97</v>
      </c>
      <c r="C418" s="542">
        <v>2</v>
      </c>
      <c r="D418">
        <v>0.01</v>
      </c>
      <c r="E418">
        <v>0.02</v>
      </c>
      <c r="F418" s="410">
        <v>43396.635416666664</v>
      </c>
      <c r="G418">
        <v>1.1459999999999999</v>
      </c>
      <c r="H418" s="410">
        <v>43396.648611111108</v>
      </c>
      <c r="I418">
        <v>1.1472</v>
      </c>
      <c r="J418" s="403">
        <v>43396.677777777775</v>
      </c>
      <c r="K418">
        <v>1.1454</v>
      </c>
      <c r="L418">
        <v>12.000000000001819</v>
      </c>
      <c r="M418">
        <v>18</v>
      </c>
      <c r="N418">
        <v>2.4</v>
      </c>
      <c r="O418" s="543">
        <v>4.2361111110949423E-2</v>
      </c>
    </row>
    <row r="419" spans="1:15">
      <c r="A419" s="542">
        <v>418</v>
      </c>
      <c r="B419" s="542" t="s">
        <v>97</v>
      </c>
      <c r="C419" s="542">
        <v>3</v>
      </c>
      <c r="D419">
        <v>0.01</v>
      </c>
      <c r="E419">
        <v>0.03</v>
      </c>
      <c r="F419" s="410">
        <v>43396.693055555559</v>
      </c>
      <c r="G419">
        <v>1.1458999999999999</v>
      </c>
      <c r="H419" s="410">
        <v>43396.719444444447</v>
      </c>
      <c r="I419">
        <v>1.1486000000000001</v>
      </c>
      <c r="J419" s="403">
        <v>43397.339583333334</v>
      </c>
      <c r="K419">
        <v>1.1459999999999999</v>
      </c>
      <c r="L419">
        <v>27</v>
      </c>
      <c r="M419">
        <v>26.000000000001819</v>
      </c>
      <c r="N419">
        <v>3.8600000000000003</v>
      </c>
      <c r="O419" s="543">
        <v>0.64652777777519077</v>
      </c>
    </row>
    <row r="420" spans="1:15">
      <c r="A420" s="542">
        <v>419</v>
      </c>
      <c r="B420" s="542" t="s">
        <v>96</v>
      </c>
      <c r="C420" s="542">
        <v>9</v>
      </c>
      <c r="D420">
        <v>0.13</v>
      </c>
      <c r="E420">
        <v>0.4</v>
      </c>
      <c r="F420" s="410">
        <v>43396.795138888891</v>
      </c>
      <c r="G420">
        <v>1.1483000000000001</v>
      </c>
      <c r="H420" s="410">
        <v>43399.543055555558</v>
      </c>
      <c r="I420">
        <v>1.1342000000000001</v>
      </c>
      <c r="J420" s="403">
        <v>43399.758333333331</v>
      </c>
      <c r="K420">
        <v>1.1407</v>
      </c>
      <c r="L420">
        <v>141</v>
      </c>
      <c r="M420">
        <v>64.999999999998181</v>
      </c>
      <c r="N420">
        <v>85.73</v>
      </c>
      <c r="O420" s="543">
        <v>2.9631944444408873</v>
      </c>
    </row>
    <row r="421" spans="1:15">
      <c r="A421" s="542">
        <v>420</v>
      </c>
      <c r="B421" s="542" t="s">
        <v>97</v>
      </c>
      <c r="C421" s="542">
        <v>1</v>
      </c>
      <c r="D421">
        <v>0.01</v>
      </c>
      <c r="E421">
        <v>0.01</v>
      </c>
      <c r="F421" s="410">
        <v>43397.378472222219</v>
      </c>
      <c r="G421">
        <v>1.1472</v>
      </c>
      <c r="H421" s="410">
        <v>43397.378472222219</v>
      </c>
      <c r="I421">
        <v>1.1472</v>
      </c>
      <c r="J421" s="403">
        <v>43397.384722222225</v>
      </c>
      <c r="K421">
        <v>1.1459999999999999</v>
      </c>
      <c r="L421">
        <v>0</v>
      </c>
      <c r="M421">
        <v>12.000000000001819</v>
      </c>
      <c r="N421">
        <v>1.2</v>
      </c>
      <c r="O421" s="543">
        <v>6.2500000058207661E-3</v>
      </c>
    </row>
    <row r="422" spans="1:15">
      <c r="A422" s="542">
        <v>421</v>
      </c>
      <c r="B422" s="542" t="s">
        <v>97</v>
      </c>
      <c r="C422" s="542">
        <v>1</v>
      </c>
      <c r="D422">
        <v>0.01</v>
      </c>
      <c r="E422">
        <v>0.01</v>
      </c>
      <c r="F422" s="410">
        <v>43397.405555555553</v>
      </c>
      <c r="G422">
        <v>1.143</v>
      </c>
      <c r="H422" s="410">
        <v>43397.405555555553</v>
      </c>
      <c r="I422">
        <v>1.143</v>
      </c>
      <c r="J422" s="403">
        <v>43397.429861111108</v>
      </c>
      <c r="K422">
        <v>1.1417999999999999</v>
      </c>
      <c r="L422">
        <v>0</v>
      </c>
      <c r="M422">
        <v>12</v>
      </c>
      <c r="N422">
        <v>1.2</v>
      </c>
      <c r="O422" s="543">
        <v>2.4305555554747116E-2</v>
      </c>
    </row>
    <row r="423" spans="1:15">
      <c r="A423" s="542">
        <v>422</v>
      </c>
      <c r="B423" s="542" t="s">
        <v>97</v>
      </c>
      <c r="C423" s="542">
        <v>1</v>
      </c>
      <c r="D423">
        <v>0.01</v>
      </c>
      <c r="E423">
        <v>0.01</v>
      </c>
      <c r="F423" s="410">
        <v>43397.433333333334</v>
      </c>
      <c r="G423">
        <v>1.1422000000000001</v>
      </c>
      <c r="H423" s="410">
        <v>43397.433333333334</v>
      </c>
      <c r="I423">
        <v>1.1422000000000001</v>
      </c>
      <c r="J423" s="403">
        <v>43397.448611111111</v>
      </c>
      <c r="K423">
        <v>1.141</v>
      </c>
      <c r="L423">
        <v>0</v>
      </c>
      <c r="M423">
        <v>12.000000000001819</v>
      </c>
      <c r="N423">
        <v>1.2</v>
      </c>
      <c r="O423" s="543">
        <v>1.5277777776645962E-2</v>
      </c>
    </row>
    <row r="424" spans="1:15">
      <c r="A424" s="542">
        <v>423</v>
      </c>
      <c r="B424" s="542" t="s">
        <v>97</v>
      </c>
      <c r="C424" s="542">
        <v>1</v>
      </c>
      <c r="D424">
        <v>0.01</v>
      </c>
      <c r="E424">
        <v>0.01</v>
      </c>
      <c r="F424" s="410">
        <v>43397.464583333334</v>
      </c>
      <c r="G424">
        <v>1.1422000000000001</v>
      </c>
      <c r="H424" s="410">
        <v>43397.464583333334</v>
      </c>
      <c r="I424">
        <v>1.1422000000000001</v>
      </c>
      <c r="J424" s="403">
        <v>43397.510416666664</v>
      </c>
      <c r="K424">
        <v>1.141</v>
      </c>
      <c r="L424">
        <v>0</v>
      </c>
      <c r="M424">
        <v>12.000000000001819</v>
      </c>
      <c r="N424">
        <v>1.2</v>
      </c>
      <c r="O424" s="543">
        <v>4.5833333329937886E-2</v>
      </c>
    </row>
    <row r="425" spans="1:15">
      <c r="A425" s="542">
        <v>424</v>
      </c>
      <c r="B425" s="542" t="s">
        <v>97</v>
      </c>
      <c r="C425" s="542">
        <v>2</v>
      </c>
      <c r="D425">
        <v>0.01</v>
      </c>
      <c r="E425">
        <v>0.02</v>
      </c>
      <c r="F425" s="410">
        <v>43397.52847222222</v>
      </c>
      <c r="G425">
        <v>1.1400999999999999</v>
      </c>
      <c r="H425" s="410">
        <v>43397.541666666664</v>
      </c>
      <c r="I425">
        <v>1.1413</v>
      </c>
      <c r="J425" s="403">
        <v>43397.556250000001</v>
      </c>
      <c r="K425">
        <v>1.1395</v>
      </c>
      <c r="L425">
        <v>12.000000000001819</v>
      </c>
      <c r="M425">
        <v>18</v>
      </c>
      <c r="N425">
        <v>2.4</v>
      </c>
      <c r="O425" s="543">
        <v>2.7777777781011537E-2</v>
      </c>
    </row>
    <row r="426" spans="1:15">
      <c r="A426" s="542">
        <v>425</v>
      </c>
      <c r="B426" s="542" t="s">
        <v>97</v>
      </c>
      <c r="C426" s="542">
        <v>2</v>
      </c>
      <c r="D426">
        <v>0.01</v>
      </c>
      <c r="E426">
        <v>0.02</v>
      </c>
      <c r="F426" s="410">
        <v>43397.590277777781</v>
      </c>
      <c r="G426">
        <v>1.1387</v>
      </c>
      <c r="H426" s="410">
        <v>43397.609722222223</v>
      </c>
      <c r="I426">
        <v>1.1399999999999999</v>
      </c>
      <c r="J426" s="403">
        <v>43397.813194444447</v>
      </c>
      <c r="K426">
        <v>1.1382000000000001</v>
      </c>
      <c r="L426">
        <v>12.999999999998181</v>
      </c>
      <c r="M426">
        <v>17.999999999996362</v>
      </c>
      <c r="N426">
        <v>2.2999999999999998</v>
      </c>
      <c r="O426" s="543">
        <v>0.22291666666569654</v>
      </c>
    </row>
    <row r="427" spans="1:15">
      <c r="A427" s="542">
        <v>426</v>
      </c>
      <c r="B427" s="542" t="s">
        <v>97</v>
      </c>
      <c r="C427" s="542">
        <v>4</v>
      </c>
      <c r="D427">
        <v>0.02</v>
      </c>
      <c r="E427">
        <v>0.05</v>
      </c>
      <c r="F427" s="410">
        <v>43397.814583333333</v>
      </c>
      <c r="G427">
        <v>1.1384000000000001</v>
      </c>
      <c r="H427" s="410">
        <v>43398.61041666667</v>
      </c>
      <c r="I427">
        <v>1.1425000000000001</v>
      </c>
      <c r="J427" s="403">
        <v>43398.642361111109</v>
      </c>
      <c r="K427">
        <v>1.1394</v>
      </c>
      <c r="L427">
        <v>41</v>
      </c>
      <c r="M427">
        <v>31</v>
      </c>
      <c r="N427">
        <v>7.2</v>
      </c>
      <c r="O427" s="543">
        <v>0.82777777777664596</v>
      </c>
    </row>
    <row r="428" spans="1:15">
      <c r="A428" s="542">
        <v>427</v>
      </c>
      <c r="B428" s="542" t="s">
        <v>97</v>
      </c>
      <c r="C428" s="542">
        <v>1</v>
      </c>
      <c r="D428">
        <v>0.01</v>
      </c>
      <c r="E428">
        <v>0.01</v>
      </c>
      <c r="F428" s="410">
        <v>43398.655555555553</v>
      </c>
      <c r="G428">
        <v>1.1377999999999999</v>
      </c>
      <c r="H428" s="410">
        <v>43398.655555555553</v>
      </c>
      <c r="I428">
        <v>1.1377999999999999</v>
      </c>
      <c r="J428" s="403">
        <v>43398.720833333333</v>
      </c>
      <c r="K428">
        <v>1.1366000000000001</v>
      </c>
      <c r="L428">
        <v>0</v>
      </c>
      <c r="M428">
        <v>12</v>
      </c>
      <c r="N428">
        <v>1.2</v>
      </c>
      <c r="O428" s="543">
        <v>6.5277777779556345E-2</v>
      </c>
    </row>
    <row r="429" spans="1:15">
      <c r="A429" s="542">
        <v>428</v>
      </c>
      <c r="B429" s="542" t="s">
        <v>97</v>
      </c>
      <c r="C429" s="542">
        <v>1</v>
      </c>
      <c r="D429">
        <v>0.01</v>
      </c>
      <c r="E429">
        <v>0.01</v>
      </c>
      <c r="F429" s="410">
        <v>43398.723611111112</v>
      </c>
      <c r="G429">
        <v>1.1369</v>
      </c>
      <c r="H429" s="410">
        <v>43398.723611111112</v>
      </c>
      <c r="I429">
        <v>1.1369</v>
      </c>
      <c r="J429" s="403">
        <v>43398.840277777781</v>
      </c>
      <c r="K429">
        <v>1.1356999999999999</v>
      </c>
      <c r="L429">
        <v>0</v>
      </c>
      <c r="M429">
        <v>12</v>
      </c>
      <c r="N429">
        <v>1.2</v>
      </c>
      <c r="O429" s="543">
        <v>0.11666666666860692</v>
      </c>
    </row>
    <row r="430" spans="1:15">
      <c r="A430" s="542">
        <v>429</v>
      </c>
      <c r="B430" s="542" t="s">
        <v>97</v>
      </c>
      <c r="C430" s="542">
        <v>2</v>
      </c>
      <c r="D430">
        <v>0.01</v>
      </c>
      <c r="E430">
        <v>0.02</v>
      </c>
      <c r="F430" s="410">
        <v>43398.87777777778</v>
      </c>
      <c r="G430">
        <v>1.1362000000000001</v>
      </c>
      <c r="H430" s="410">
        <v>43398.97152777778</v>
      </c>
      <c r="I430">
        <v>1.1375</v>
      </c>
      <c r="J430" s="403">
        <v>43399.489583333336</v>
      </c>
      <c r="K430">
        <v>1.1356999999999999</v>
      </c>
      <c r="L430">
        <v>12.999999999998181</v>
      </c>
      <c r="M430">
        <v>18</v>
      </c>
      <c r="N430">
        <v>2.34</v>
      </c>
      <c r="O430" s="543">
        <v>0.61180555555620231</v>
      </c>
    </row>
    <row r="431" spans="1:15">
      <c r="A431" s="542">
        <v>430</v>
      </c>
      <c r="B431" s="542" t="s">
        <v>97</v>
      </c>
      <c r="C431" s="542">
        <v>1</v>
      </c>
      <c r="D431">
        <v>0.01</v>
      </c>
      <c r="E431">
        <v>0.01</v>
      </c>
      <c r="F431" s="410">
        <v>43399.497916666667</v>
      </c>
      <c r="G431">
        <v>1.1355</v>
      </c>
      <c r="H431" s="410">
        <v>43399.497916666667</v>
      </c>
      <c r="I431">
        <v>1.1355</v>
      </c>
      <c r="J431" s="403">
        <v>43399.542361111111</v>
      </c>
      <c r="K431">
        <v>1.1343000000000001</v>
      </c>
      <c r="L431">
        <v>0</v>
      </c>
      <c r="M431">
        <v>12</v>
      </c>
      <c r="N431">
        <v>1.2</v>
      </c>
      <c r="O431" s="543">
        <v>4.4444444443797693E-2</v>
      </c>
    </row>
    <row r="432" spans="1:15">
      <c r="A432" s="542">
        <v>431</v>
      </c>
      <c r="B432" s="542" t="s">
        <v>97</v>
      </c>
      <c r="C432" s="542">
        <v>6</v>
      </c>
      <c r="D432">
        <v>0.04</v>
      </c>
      <c r="E432">
        <v>0.12</v>
      </c>
      <c r="F432" s="410">
        <v>43399.545138888891</v>
      </c>
      <c r="G432">
        <v>1.1346000000000001</v>
      </c>
      <c r="H432" s="410">
        <v>43399.918749999997</v>
      </c>
      <c r="I432">
        <v>1.1418999999999999</v>
      </c>
      <c r="J432" s="403">
        <v>43402.417361111111</v>
      </c>
      <c r="K432">
        <v>1.1377999999999999</v>
      </c>
      <c r="L432">
        <v>73</v>
      </c>
      <c r="M432">
        <v>41</v>
      </c>
      <c r="N432">
        <v>19.7</v>
      </c>
      <c r="O432" s="543">
        <v>0.87222222222044365</v>
      </c>
    </row>
    <row r="433" spans="1:15">
      <c r="A433" s="542">
        <v>432</v>
      </c>
      <c r="B433" s="542" t="s">
        <v>96</v>
      </c>
      <c r="C433" s="542">
        <v>1</v>
      </c>
      <c r="D433">
        <v>0.01</v>
      </c>
      <c r="E433">
        <v>0.01</v>
      </c>
      <c r="F433" s="410">
        <v>43399.779861111114</v>
      </c>
      <c r="G433">
        <v>1.1404000000000001</v>
      </c>
      <c r="H433" s="410">
        <v>43399.779861111114</v>
      </c>
      <c r="I433">
        <v>1.1404000000000001</v>
      </c>
      <c r="J433" s="403">
        <v>43399.918749999997</v>
      </c>
      <c r="K433">
        <v>1.1416999999999999</v>
      </c>
      <c r="L433">
        <v>0</v>
      </c>
      <c r="M433">
        <v>13</v>
      </c>
      <c r="N433">
        <v>1.3</v>
      </c>
      <c r="O433" s="543">
        <v>0.13888888888322981</v>
      </c>
    </row>
    <row r="434" spans="1:15">
      <c r="A434" s="542">
        <v>433</v>
      </c>
      <c r="B434" s="542" t="s">
        <v>96</v>
      </c>
      <c r="C434" s="542">
        <v>4</v>
      </c>
      <c r="D434">
        <v>0.02</v>
      </c>
      <c r="E434">
        <v>0.05</v>
      </c>
      <c r="F434" s="410">
        <v>43399.922222222223</v>
      </c>
      <c r="G434">
        <v>1.1417999999999999</v>
      </c>
      <c r="H434" s="410">
        <v>43402.427777777775</v>
      </c>
      <c r="I434">
        <v>1.1372</v>
      </c>
      <c r="J434" s="403">
        <v>43402.469444444447</v>
      </c>
      <c r="K434">
        <v>1.1406000000000001</v>
      </c>
      <c r="L434">
        <v>46</v>
      </c>
      <c r="M434">
        <v>34</v>
      </c>
      <c r="N434">
        <v>6.8599999999999994</v>
      </c>
      <c r="O434" s="543">
        <v>0.54722222222335404</v>
      </c>
    </row>
    <row r="435" spans="1:15">
      <c r="A435" s="542">
        <v>434</v>
      </c>
      <c r="B435" s="542" t="s">
        <v>97</v>
      </c>
      <c r="C435" s="542">
        <v>4</v>
      </c>
      <c r="D435">
        <v>0.02</v>
      </c>
      <c r="E435">
        <v>0.05</v>
      </c>
      <c r="F435" s="410">
        <v>43402.434027777781</v>
      </c>
      <c r="G435">
        <v>1.1367</v>
      </c>
      <c r="H435" s="410">
        <v>43402.472222222219</v>
      </c>
      <c r="I435">
        <v>1.1407</v>
      </c>
      <c r="J435" s="403">
        <v>43402.555555555555</v>
      </c>
      <c r="K435">
        <v>1.1376999999999999</v>
      </c>
      <c r="L435">
        <v>40</v>
      </c>
      <c r="M435">
        <v>30</v>
      </c>
      <c r="N435">
        <v>6.9</v>
      </c>
      <c r="O435" s="543">
        <v>0.12152777777373558</v>
      </c>
    </row>
    <row r="436" spans="1:15">
      <c r="A436" s="542">
        <v>435</v>
      </c>
      <c r="B436" s="542" t="s">
        <v>96</v>
      </c>
      <c r="C436" s="542">
        <v>7</v>
      </c>
      <c r="D436">
        <v>0.06</v>
      </c>
      <c r="E436">
        <v>0.18</v>
      </c>
      <c r="F436" s="410">
        <v>43402.48541666667</v>
      </c>
      <c r="G436">
        <v>1.1411</v>
      </c>
      <c r="H436" s="410">
        <v>43404.586111111108</v>
      </c>
      <c r="I436">
        <v>1.1319999999999999</v>
      </c>
      <c r="J436" s="403">
        <v>43405.388888888891</v>
      </c>
      <c r="K436">
        <v>1.137</v>
      </c>
      <c r="L436">
        <v>91.000000000001819</v>
      </c>
      <c r="M436">
        <v>50.000000000001819</v>
      </c>
      <c r="N436">
        <v>29.92</v>
      </c>
      <c r="O436" s="543">
        <v>2.9034722222204437</v>
      </c>
    </row>
    <row r="437" spans="1:15">
      <c r="A437" s="542">
        <v>436</v>
      </c>
      <c r="B437" s="542" t="s">
        <v>97</v>
      </c>
      <c r="C437" s="542">
        <v>1</v>
      </c>
      <c r="D437">
        <v>0.01</v>
      </c>
      <c r="E437">
        <v>0.01</v>
      </c>
      <c r="F437" s="410">
        <v>43402.559027777781</v>
      </c>
      <c r="G437">
        <v>1.1384000000000001</v>
      </c>
      <c r="H437" s="410">
        <v>43402.559027777781</v>
      </c>
      <c r="I437">
        <v>1.1384000000000001</v>
      </c>
      <c r="J437" s="403">
        <v>43402.586111111108</v>
      </c>
      <c r="K437">
        <v>1.1372</v>
      </c>
      <c r="L437">
        <v>0</v>
      </c>
      <c r="M437">
        <v>12</v>
      </c>
      <c r="N437">
        <v>1.2</v>
      </c>
      <c r="O437" s="543">
        <v>2.7083333327027503E-2</v>
      </c>
    </row>
    <row r="438" spans="1:15">
      <c r="A438" s="542">
        <v>437</v>
      </c>
      <c r="B438" s="542" t="s">
        <v>97</v>
      </c>
      <c r="C438" s="542">
        <v>2</v>
      </c>
      <c r="D438">
        <v>0.01</v>
      </c>
      <c r="E438">
        <v>0.02</v>
      </c>
      <c r="F438" s="410">
        <v>43402.590277777781</v>
      </c>
      <c r="G438">
        <v>1.1376999999999999</v>
      </c>
      <c r="H438" s="410">
        <v>43402.686111111114</v>
      </c>
      <c r="I438">
        <v>1.1389</v>
      </c>
      <c r="J438" s="403">
        <v>43403.327777777777</v>
      </c>
      <c r="K438">
        <v>1.1371</v>
      </c>
      <c r="L438">
        <v>12</v>
      </c>
      <c r="M438">
        <v>18</v>
      </c>
      <c r="N438">
        <v>2.44</v>
      </c>
      <c r="O438" s="543">
        <v>0.73749999999563443</v>
      </c>
    </row>
    <row r="439" spans="1:15">
      <c r="A439" s="542">
        <v>438</v>
      </c>
      <c r="B439" s="542" t="s">
        <v>97</v>
      </c>
      <c r="C439" s="542">
        <v>1</v>
      </c>
      <c r="D439">
        <v>0.01</v>
      </c>
      <c r="E439">
        <v>0.01</v>
      </c>
      <c r="F439" s="410">
        <v>43403.336111111108</v>
      </c>
      <c r="G439">
        <v>1.1383000000000001</v>
      </c>
      <c r="H439" s="410">
        <v>43403.336111111108</v>
      </c>
      <c r="I439">
        <v>1.1383000000000001</v>
      </c>
      <c r="J439" s="403">
        <v>43403.34652777778</v>
      </c>
      <c r="K439">
        <v>1.1371</v>
      </c>
      <c r="L439">
        <v>0</v>
      </c>
      <c r="M439">
        <v>12</v>
      </c>
      <c r="N439">
        <v>1.2</v>
      </c>
      <c r="O439" s="543">
        <v>1.0416666671517305E-2</v>
      </c>
    </row>
    <row r="440" spans="1:15">
      <c r="A440" s="542">
        <v>439</v>
      </c>
      <c r="B440" s="542" t="s">
        <v>97</v>
      </c>
      <c r="C440" s="542">
        <v>2</v>
      </c>
      <c r="D440">
        <v>0.01</v>
      </c>
      <c r="E440">
        <v>0.02</v>
      </c>
      <c r="F440" s="410">
        <v>43403.472222222219</v>
      </c>
      <c r="G440">
        <v>1.1355999999999999</v>
      </c>
      <c r="H440" s="410">
        <v>43403.581944444442</v>
      </c>
      <c r="I440">
        <v>1.1368</v>
      </c>
      <c r="J440" s="403">
        <v>43403.758333333331</v>
      </c>
      <c r="K440">
        <v>1.135</v>
      </c>
      <c r="L440">
        <v>12</v>
      </c>
      <c r="M440">
        <v>18</v>
      </c>
      <c r="N440">
        <v>2.4</v>
      </c>
      <c r="O440" s="543">
        <v>0.28611111111240461</v>
      </c>
    </row>
    <row r="441" spans="1:15">
      <c r="A441" s="542">
        <v>440</v>
      </c>
      <c r="B441" s="542" t="s">
        <v>97</v>
      </c>
      <c r="C441" s="542">
        <v>2</v>
      </c>
      <c r="D441">
        <v>0.01</v>
      </c>
      <c r="E441">
        <v>0.02</v>
      </c>
      <c r="F441" s="410">
        <v>43404.097222222219</v>
      </c>
      <c r="G441">
        <v>1.1344000000000001</v>
      </c>
      <c r="H441" s="410">
        <v>43404.402083333334</v>
      </c>
      <c r="I441">
        <v>1.1356999999999999</v>
      </c>
      <c r="J441" s="403">
        <v>43404.442361111112</v>
      </c>
      <c r="K441">
        <v>1.1338999999999999</v>
      </c>
      <c r="L441">
        <v>13</v>
      </c>
      <c r="M441">
        <v>18.000000000001819</v>
      </c>
      <c r="N441">
        <v>2.2999999999999998</v>
      </c>
      <c r="O441" s="543">
        <v>0.34513888889341615</v>
      </c>
    </row>
    <row r="442" spans="1:15">
      <c r="A442" s="542">
        <v>441</v>
      </c>
      <c r="B442" s="542" t="s">
        <v>97</v>
      </c>
      <c r="C442" s="542">
        <v>1</v>
      </c>
      <c r="D442">
        <v>0.01</v>
      </c>
      <c r="E442">
        <v>0.01</v>
      </c>
      <c r="F442" s="410">
        <v>43404.51666666667</v>
      </c>
      <c r="G442">
        <v>1.1341000000000001</v>
      </c>
      <c r="H442" s="410">
        <v>43404.51666666667</v>
      </c>
      <c r="I442">
        <v>1.1341000000000001</v>
      </c>
      <c r="J442" s="403">
        <v>43404.576388888891</v>
      </c>
      <c r="K442">
        <v>1.1329</v>
      </c>
      <c r="L442">
        <v>0</v>
      </c>
      <c r="M442">
        <v>12.000000000001819</v>
      </c>
      <c r="N442">
        <v>1.2</v>
      </c>
      <c r="O442" s="543">
        <v>5.9722222220443655E-2</v>
      </c>
    </row>
    <row r="443" spans="1:15">
      <c r="A443" s="542">
        <v>442</v>
      </c>
      <c r="B443" s="542" t="s">
        <v>97</v>
      </c>
      <c r="C443" s="542">
        <v>2</v>
      </c>
      <c r="D443">
        <v>0.01</v>
      </c>
      <c r="E443">
        <v>0.02</v>
      </c>
      <c r="F443" s="410">
        <v>43404.59097222222</v>
      </c>
      <c r="G443">
        <v>1.1319999999999999</v>
      </c>
      <c r="H443" s="410">
        <v>43404.686111111114</v>
      </c>
      <c r="I443">
        <v>1.1333</v>
      </c>
      <c r="J443" s="403">
        <v>43404.720138888886</v>
      </c>
      <c r="K443">
        <v>1.1315</v>
      </c>
      <c r="L443">
        <v>13.000000000001819</v>
      </c>
      <c r="M443">
        <v>18</v>
      </c>
      <c r="N443">
        <v>2.2999999999999998</v>
      </c>
      <c r="O443" s="543">
        <v>0.12916666666569654</v>
      </c>
    </row>
    <row r="444" spans="1:15">
      <c r="A444" s="542">
        <v>443</v>
      </c>
      <c r="B444" s="542" t="s">
        <v>97</v>
      </c>
      <c r="C444" s="542">
        <v>1</v>
      </c>
      <c r="D444">
        <v>0.01</v>
      </c>
      <c r="E444">
        <v>0.01</v>
      </c>
      <c r="F444" s="410">
        <v>43404.723611111112</v>
      </c>
      <c r="G444">
        <v>1.1315999999999999</v>
      </c>
      <c r="H444" s="410">
        <v>43404.723611111112</v>
      </c>
      <c r="I444">
        <v>1.1315999999999999</v>
      </c>
      <c r="J444" s="403">
        <v>43404.786805555559</v>
      </c>
      <c r="K444">
        <v>1.1304000000000001</v>
      </c>
      <c r="L444">
        <v>0</v>
      </c>
      <c r="M444">
        <v>12</v>
      </c>
      <c r="N444">
        <v>1.2</v>
      </c>
      <c r="O444" s="543">
        <v>6.3194444446708076E-2</v>
      </c>
    </row>
    <row r="445" spans="1:15">
      <c r="A445" s="542">
        <v>444</v>
      </c>
      <c r="B445" s="542" t="s">
        <v>97</v>
      </c>
      <c r="C445" s="542">
        <v>1</v>
      </c>
      <c r="D445">
        <v>0.01</v>
      </c>
      <c r="E445">
        <v>0.01</v>
      </c>
      <c r="F445" s="410">
        <v>43404.836805555555</v>
      </c>
      <c r="G445">
        <v>1.1323000000000001</v>
      </c>
      <c r="H445" s="410">
        <v>43404.836805555555</v>
      </c>
      <c r="I445">
        <v>1.1323000000000001</v>
      </c>
      <c r="J445" s="403">
        <v>43404.915972222225</v>
      </c>
      <c r="K445">
        <v>1.1311</v>
      </c>
      <c r="L445">
        <v>0</v>
      </c>
      <c r="M445">
        <v>12</v>
      </c>
      <c r="N445">
        <v>1.2</v>
      </c>
      <c r="O445" s="543">
        <v>7.9166666670062114E-2</v>
      </c>
    </row>
    <row r="446" spans="1:15">
      <c r="A446" s="542">
        <v>445</v>
      </c>
      <c r="B446" s="542" t="s">
        <v>97</v>
      </c>
      <c r="C446" s="542">
        <v>8</v>
      </c>
      <c r="D446">
        <v>0.09</v>
      </c>
      <c r="E446">
        <v>0.27</v>
      </c>
      <c r="F446" s="410">
        <v>43405.071527777778</v>
      </c>
      <c r="G446">
        <v>1.1328</v>
      </c>
      <c r="H446" s="410">
        <v>43406.449305555558</v>
      </c>
      <c r="I446">
        <v>1.1443000000000001</v>
      </c>
      <c r="J446" s="403">
        <v>43406.697916666664</v>
      </c>
      <c r="K446">
        <v>1.1391</v>
      </c>
      <c r="L446">
        <v>115.00000000000182</v>
      </c>
      <c r="M446">
        <v>52.000000000001819</v>
      </c>
      <c r="N446">
        <v>47.69</v>
      </c>
      <c r="O446" s="543">
        <v>1.6263888888861402</v>
      </c>
    </row>
    <row r="447" spans="1:15">
      <c r="A447" s="542">
        <v>446</v>
      </c>
      <c r="B447" s="542" t="s">
        <v>96</v>
      </c>
      <c r="C447" s="542">
        <v>1</v>
      </c>
      <c r="D447">
        <v>0.01</v>
      </c>
      <c r="E447">
        <v>0.01</v>
      </c>
      <c r="F447" s="410">
        <v>43405.427083333336</v>
      </c>
      <c r="G447">
        <v>1.1379999999999999</v>
      </c>
      <c r="H447" s="410">
        <v>43405.427083333336</v>
      </c>
      <c r="I447">
        <v>1.1379999999999999</v>
      </c>
      <c r="J447" s="403">
        <v>43405.523611111108</v>
      </c>
      <c r="K447">
        <v>1.1392</v>
      </c>
      <c r="L447">
        <v>0</v>
      </c>
      <c r="M447">
        <v>12.000000000001819</v>
      </c>
      <c r="N447">
        <v>1.2</v>
      </c>
      <c r="O447" s="543">
        <v>9.6527777772280388E-2</v>
      </c>
    </row>
    <row r="448" spans="1:15">
      <c r="A448" s="542">
        <v>447</v>
      </c>
      <c r="B448" s="542" t="s">
        <v>96</v>
      </c>
      <c r="C448" s="542">
        <v>2</v>
      </c>
      <c r="D448">
        <v>0.01</v>
      </c>
      <c r="E448">
        <v>0.02</v>
      </c>
      <c r="F448" s="410">
        <v>43405.540277777778</v>
      </c>
      <c r="G448">
        <v>1.1398999999999999</v>
      </c>
      <c r="H448" s="410">
        <v>43405.61041666667</v>
      </c>
      <c r="I448">
        <v>1.1386000000000001</v>
      </c>
      <c r="J448" s="403">
        <v>43405.625694444447</v>
      </c>
      <c r="K448">
        <v>1.1405000000000001</v>
      </c>
      <c r="L448">
        <v>13</v>
      </c>
      <c r="M448">
        <v>19</v>
      </c>
      <c r="N448">
        <v>2.5</v>
      </c>
      <c r="O448" s="543">
        <v>8.5416666668606922E-2</v>
      </c>
    </row>
    <row r="449" spans="1:15">
      <c r="A449" s="542">
        <v>448</v>
      </c>
      <c r="B449" s="542" t="s">
        <v>96</v>
      </c>
      <c r="C449" s="542">
        <v>1</v>
      </c>
      <c r="D449">
        <v>0.01</v>
      </c>
      <c r="E449">
        <v>0.01</v>
      </c>
      <c r="F449" s="410">
        <v>43405.629166666666</v>
      </c>
      <c r="G449">
        <v>1.1397999999999999</v>
      </c>
      <c r="H449" s="410">
        <v>43405.629166666666</v>
      </c>
      <c r="I449">
        <v>1.1397999999999999</v>
      </c>
      <c r="J449" s="403">
        <v>43405.638194444444</v>
      </c>
      <c r="K449">
        <v>1.141</v>
      </c>
      <c r="L449">
        <v>0</v>
      </c>
      <c r="M449">
        <v>12</v>
      </c>
      <c r="N449">
        <v>1.2</v>
      </c>
      <c r="O449" s="543">
        <v>9.0277777781011537E-3</v>
      </c>
    </row>
    <row r="450" spans="1:15">
      <c r="A450" s="542">
        <v>449</v>
      </c>
      <c r="B450" s="542" t="s">
        <v>96</v>
      </c>
      <c r="C450" s="542">
        <v>2</v>
      </c>
      <c r="D450">
        <v>0.01</v>
      </c>
      <c r="E450">
        <v>0.02</v>
      </c>
      <c r="F450" s="410">
        <v>43405.651388888888</v>
      </c>
      <c r="G450">
        <v>1.1403000000000001</v>
      </c>
      <c r="H450" s="410">
        <v>43405.729861111111</v>
      </c>
      <c r="I450">
        <v>1.1391</v>
      </c>
      <c r="J450" s="403">
        <v>43405.749305555553</v>
      </c>
      <c r="K450">
        <v>1.1409</v>
      </c>
      <c r="L450">
        <v>12.000000000001819</v>
      </c>
      <c r="M450">
        <v>18</v>
      </c>
      <c r="N450">
        <v>2.4</v>
      </c>
      <c r="O450" s="543">
        <v>9.7916666665696539E-2</v>
      </c>
    </row>
    <row r="451" spans="1:15">
      <c r="A451" s="542">
        <v>450</v>
      </c>
      <c r="B451" s="542" t="s">
        <v>96</v>
      </c>
      <c r="C451" s="542">
        <v>2</v>
      </c>
      <c r="D451">
        <v>0.01</v>
      </c>
      <c r="E451">
        <v>0.02</v>
      </c>
      <c r="F451" s="410">
        <v>43405.821527777778</v>
      </c>
      <c r="G451">
        <v>1.1409</v>
      </c>
      <c r="H451" s="410">
        <v>43406.089583333334</v>
      </c>
      <c r="I451">
        <v>1.1396999999999999</v>
      </c>
      <c r="J451" s="403">
        <v>43406.241666666669</v>
      </c>
      <c r="K451">
        <v>1.1415999999999999</v>
      </c>
      <c r="L451">
        <v>12</v>
      </c>
      <c r="M451">
        <v>19</v>
      </c>
      <c r="N451">
        <v>2.48</v>
      </c>
      <c r="O451" s="543">
        <v>0.42013888889050577</v>
      </c>
    </row>
    <row r="452" spans="1:15">
      <c r="A452" s="542">
        <v>451</v>
      </c>
      <c r="B452" s="542" t="s">
        <v>96</v>
      </c>
      <c r="C452" s="542">
        <v>1</v>
      </c>
      <c r="D452">
        <v>0.01</v>
      </c>
      <c r="E452">
        <v>0.01</v>
      </c>
      <c r="F452" s="410">
        <v>43406.281944444447</v>
      </c>
      <c r="G452">
        <v>1.1422000000000001</v>
      </c>
      <c r="H452" s="410">
        <v>43406.281944444447</v>
      </c>
      <c r="I452">
        <v>1.1422000000000001</v>
      </c>
      <c r="J452" s="403">
        <v>43406.339583333334</v>
      </c>
      <c r="K452">
        <v>1.1435999999999999</v>
      </c>
      <c r="L452">
        <v>0</v>
      </c>
      <c r="M452">
        <v>13.999999999998181</v>
      </c>
      <c r="N452">
        <v>1.4</v>
      </c>
      <c r="O452" s="543">
        <v>5.7638888887595385E-2</v>
      </c>
    </row>
    <row r="453" spans="1:15">
      <c r="A453" s="542">
        <v>452</v>
      </c>
      <c r="B453" s="542" t="s">
        <v>96</v>
      </c>
      <c r="C453" s="542">
        <v>1</v>
      </c>
      <c r="D453">
        <v>0.01</v>
      </c>
      <c r="E453">
        <v>0.01</v>
      </c>
      <c r="F453" s="410">
        <v>43406.381249999999</v>
      </c>
      <c r="G453">
        <v>1.1432</v>
      </c>
      <c r="H453" s="410">
        <v>43406.381249999999</v>
      </c>
      <c r="I453">
        <v>1.1432</v>
      </c>
      <c r="J453" s="403">
        <v>43406.45</v>
      </c>
      <c r="K453">
        <v>1.1444000000000001</v>
      </c>
      <c r="L453">
        <v>0</v>
      </c>
      <c r="M453">
        <v>12</v>
      </c>
      <c r="N453">
        <v>1.2</v>
      </c>
      <c r="O453" s="543">
        <v>6.8749999998544808E-2</v>
      </c>
    </row>
    <row r="454" spans="1:15">
      <c r="A454" s="542">
        <v>453</v>
      </c>
      <c r="B454" s="542" t="s">
        <v>96</v>
      </c>
      <c r="C454" s="542">
        <v>1</v>
      </c>
      <c r="D454">
        <v>0.01</v>
      </c>
      <c r="E454">
        <v>0.01</v>
      </c>
      <c r="F454" s="410">
        <v>43406.453472222223</v>
      </c>
      <c r="G454">
        <v>1.1442000000000001</v>
      </c>
      <c r="H454" s="410">
        <v>43406.453472222223</v>
      </c>
      <c r="I454">
        <v>1.1442000000000001</v>
      </c>
      <c r="J454" s="403">
        <v>43406.502083333333</v>
      </c>
      <c r="K454">
        <v>1.1454</v>
      </c>
      <c r="L454">
        <v>0</v>
      </c>
      <c r="M454">
        <v>11.999999999998181</v>
      </c>
      <c r="N454">
        <v>1.2</v>
      </c>
      <c r="O454" s="543">
        <v>4.8611111109494232E-2</v>
      </c>
    </row>
    <row r="455" spans="1:15">
      <c r="A455" s="542">
        <v>454</v>
      </c>
      <c r="B455" s="542" t="s">
        <v>96</v>
      </c>
      <c r="C455" s="542">
        <v>5</v>
      </c>
      <c r="D455">
        <v>0.03</v>
      </c>
      <c r="E455">
        <v>0.08</v>
      </c>
      <c r="F455" s="410">
        <v>43406.549305555556</v>
      </c>
      <c r="G455">
        <v>1.1443000000000001</v>
      </c>
      <c r="H455" s="410">
        <v>43406.705555555556</v>
      </c>
      <c r="I455">
        <v>1.1377999999999999</v>
      </c>
      <c r="J455" s="403">
        <v>43409.825694444444</v>
      </c>
      <c r="K455">
        <v>1.1418999999999999</v>
      </c>
      <c r="L455">
        <v>65.000000000001819</v>
      </c>
      <c r="M455">
        <v>41</v>
      </c>
      <c r="N455">
        <v>11.32</v>
      </c>
      <c r="O455" s="543">
        <v>1.2763888888875954</v>
      </c>
    </row>
    <row r="456" spans="1:15">
      <c r="A456" s="542">
        <v>455</v>
      </c>
      <c r="B456" s="542" t="s">
        <v>97</v>
      </c>
      <c r="C456" s="542">
        <v>2</v>
      </c>
      <c r="D456">
        <v>0.01</v>
      </c>
      <c r="E456">
        <v>0.02</v>
      </c>
      <c r="F456" s="410">
        <v>43406.728472222225</v>
      </c>
      <c r="G456">
        <v>1.1383000000000001</v>
      </c>
      <c r="H456" s="410">
        <v>43406.879166666666</v>
      </c>
      <c r="I456">
        <v>1.1395999999999999</v>
      </c>
      <c r="J456" s="403">
        <v>43409.436805555553</v>
      </c>
      <c r="K456">
        <v>1.1377999999999999</v>
      </c>
      <c r="L456">
        <v>13</v>
      </c>
      <c r="M456">
        <v>18</v>
      </c>
      <c r="N456">
        <v>2.34</v>
      </c>
      <c r="O456" s="543">
        <v>0.70833333332848269</v>
      </c>
    </row>
    <row r="457" spans="1:15">
      <c r="A457" s="542">
        <v>456</v>
      </c>
      <c r="B457" s="542" t="s">
        <v>96</v>
      </c>
      <c r="C457" s="542">
        <v>1</v>
      </c>
      <c r="D457">
        <v>0.01</v>
      </c>
      <c r="E457">
        <v>0.01</v>
      </c>
      <c r="F457" s="410">
        <v>43410.366666666669</v>
      </c>
      <c r="G457">
        <v>1.1406000000000001</v>
      </c>
      <c r="H457" s="410">
        <v>43410.366666666669</v>
      </c>
      <c r="I457">
        <v>1.1406000000000001</v>
      </c>
      <c r="J457" s="403">
        <v>43410.375694444447</v>
      </c>
      <c r="K457">
        <v>1.1417999999999999</v>
      </c>
      <c r="L457">
        <v>0</v>
      </c>
      <c r="M457">
        <v>12</v>
      </c>
      <c r="N457">
        <v>1.2</v>
      </c>
      <c r="O457" s="543">
        <v>9.0277777781011537E-3</v>
      </c>
    </row>
    <row r="458" spans="1:15">
      <c r="A458" s="542">
        <v>457</v>
      </c>
      <c r="B458" s="542" t="s">
        <v>97</v>
      </c>
      <c r="C458" s="542">
        <v>2</v>
      </c>
      <c r="D458">
        <v>0.01</v>
      </c>
      <c r="E458">
        <v>0.02</v>
      </c>
      <c r="F458" s="410">
        <v>43410.372916666667</v>
      </c>
      <c r="G458">
        <v>1.1408</v>
      </c>
      <c r="H458" s="410">
        <v>43410.377083333333</v>
      </c>
      <c r="I458">
        <v>1.1420999999999999</v>
      </c>
      <c r="J458" s="403">
        <v>43410.46597222222</v>
      </c>
      <c r="K458">
        <v>1.1403000000000001</v>
      </c>
      <c r="L458">
        <v>12.999999999998181</v>
      </c>
      <c r="M458">
        <v>17.999999999996362</v>
      </c>
      <c r="N458">
        <v>2.2999999999999998</v>
      </c>
      <c r="O458" s="543">
        <v>9.3055555553291924E-2</v>
      </c>
    </row>
    <row r="459" spans="1:15">
      <c r="A459" s="542">
        <v>458</v>
      </c>
      <c r="B459" s="542" t="s">
        <v>96</v>
      </c>
      <c r="C459" s="542">
        <v>3</v>
      </c>
      <c r="D459">
        <v>0.01</v>
      </c>
      <c r="E459">
        <v>0.03</v>
      </c>
      <c r="F459" s="410">
        <v>43410.420138888891</v>
      </c>
      <c r="G459">
        <v>1.1422000000000001</v>
      </c>
      <c r="H459" s="410">
        <v>43410.467361111114</v>
      </c>
      <c r="I459">
        <v>1.1396999999999999</v>
      </c>
      <c r="J459" s="403">
        <v>43410.585416666669</v>
      </c>
      <c r="K459">
        <v>1.1423000000000001</v>
      </c>
      <c r="L459">
        <v>25.000000000001819</v>
      </c>
      <c r="M459">
        <v>26.000000000001819</v>
      </c>
      <c r="N459">
        <v>4</v>
      </c>
      <c r="O459" s="543">
        <v>0.16527777777810115</v>
      </c>
    </row>
    <row r="460" spans="1:15">
      <c r="A460" s="542">
        <v>459</v>
      </c>
      <c r="B460" s="542" t="s">
        <v>97</v>
      </c>
      <c r="C460" s="542">
        <v>6</v>
      </c>
      <c r="D460">
        <v>0.04</v>
      </c>
      <c r="E460">
        <v>0.12</v>
      </c>
      <c r="F460" s="410">
        <v>43410.530555555553</v>
      </c>
      <c r="G460">
        <v>1.1400999999999999</v>
      </c>
      <c r="H460" s="410">
        <v>43411.083333333336</v>
      </c>
      <c r="I460">
        <v>1.1472</v>
      </c>
      <c r="J460" s="403">
        <v>43411.09652777778</v>
      </c>
      <c r="K460">
        <v>1.1432</v>
      </c>
      <c r="L460">
        <v>71.000000000001819</v>
      </c>
      <c r="M460">
        <v>40</v>
      </c>
      <c r="N460">
        <v>19.46</v>
      </c>
      <c r="O460" s="543">
        <v>0.56597222222626442</v>
      </c>
    </row>
    <row r="461" spans="1:15">
      <c r="A461" s="542">
        <v>460</v>
      </c>
      <c r="B461" s="542" t="s">
        <v>96</v>
      </c>
      <c r="C461" s="542">
        <v>3</v>
      </c>
      <c r="D461">
        <v>0.01</v>
      </c>
      <c r="E461">
        <v>0.03</v>
      </c>
      <c r="F461" s="410">
        <v>43410.617361111108</v>
      </c>
      <c r="G461">
        <v>1.1433</v>
      </c>
      <c r="H461" s="410">
        <v>43410.81527777778</v>
      </c>
      <c r="I461">
        <v>1.1407</v>
      </c>
      <c r="J461" s="403">
        <v>43411.035416666666</v>
      </c>
      <c r="K461">
        <v>1.1435</v>
      </c>
      <c r="L461">
        <v>26</v>
      </c>
      <c r="M461">
        <v>28</v>
      </c>
      <c r="N461">
        <v>4.04</v>
      </c>
      <c r="O461" s="543">
        <v>0.4180555555576575</v>
      </c>
    </row>
    <row r="462" spans="1:15">
      <c r="A462" s="542">
        <v>461</v>
      </c>
      <c r="B462" s="542" t="s">
        <v>96</v>
      </c>
      <c r="C462" s="542">
        <v>1</v>
      </c>
      <c r="D462">
        <v>0.01</v>
      </c>
      <c r="E462">
        <v>0.01</v>
      </c>
      <c r="F462" s="410">
        <v>43411.076388888891</v>
      </c>
      <c r="G462">
        <v>1.1458999999999999</v>
      </c>
      <c r="H462" s="410">
        <v>43411.076388888891</v>
      </c>
      <c r="I462">
        <v>1.1458999999999999</v>
      </c>
      <c r="J462" s="403">
        <v>43411.083333333336</v>
      </c>
      <c r="K462">
        <v>1.1471</v>
      </c>
      <c r="L462">
        <v>0</v>
      </c>
      <c r="M462">
        <v>12</v>
      </c>
      <c r="N462">
        <v>1.2</v>
      </c>
      <c r="O462" s="543">
        <v>6.9444444452528842E-3</v>
      </c>
    </row>
    <row r="463" spans="1:15">
      <c r="A463" s="542">
        <v>462</v>
      </c>
      <c r="B463" s="542" t="s">
        <v>96</v>
      </c>
      <c r="C463" s="542">
        <v>4</v>
      </c>
      <c r="D463">
        <v>0.02</v>
      </c>
      <c r="E463">
        <v>0.05</v>
      </c>
      <c r="F463" s="410">
        <v>43411.09097222222</v>
      </c>
      <c r="G463">
        <v>1.1451</v>
      </c>
      <c r="H463" s="410">
        <v>43411.1</v>
      </c>
      <c r="I463">
        <v>1.1411</v>
      </c>
      <c r="J463" s="403">
        <v>43411.148611111108</v>
      </c>
      <c r="K463">
        <v>1.1440999999999999</v>
      </c>
      <c r="L463">
        <v>40</v>
      </c>
      <c r="M463">
        <v>29.999999999998181</v>
      </c>
      <c r="N463">
        <v>6.8</v>
      </c>
      <c r="O463" s="543">
        <v>5.7638888887595385E-2</v>
      </c>
    </row>
    <row r="464" spans="1:15">
      <c r="A464" s="542">
        <v>463</v>
      </c>
      <c r="B464" s="542" t="s">
        <v>97</v>
      </c>
      <c r="C464" s="542">
        <v>1</v>
      </c>
      <c r="D464">
        <v>0.01</v>
      </c>
      <c r="E464">
        <v>0.01</v>
      </c>
      <c r="F464" s="410">
        <v>43411.111111111109</v>
      </c>
      <c r="G464">
        <v>1.1427</v>
      </c>
      <c r="H464" s="410">
        <v>43411.111111111109</v>
      </c>
      <c r="I464">
        <v>1.1427</v>
      </c>
      <c r="J464" s="403">
        <v>43411.125694444447</v>
      </c>
      <c r="K464">
        <v>1.1415</v>
      </c>
      <c r="L464">
        <v>0</v>
      </c>
      <c r="M464">
        <v>12</v>
      </c>
      <c r="N464">
        <v>1.2</v>
      </c>
      <c r="O464" s="543">
        <v>1.4583333337213844E-2</v>
      </c>
    </row>
    <row r="465" spans="1:15">
      <c r="A465" s="542">
        <v>464</v>
      </c>
      <c r="B465" s="542" t="s">
        <v>97</v>
      </c>
      <c r="C465" s="542">
        <v>6</v>
      </c>
      <c r="D465">
        <v>0.04</v>
      </c>
      <c r="E465">
        <v>0.12</v>
      </c>
      <c r="F465" s="410">
        <v>43411.145833333336</v>
      </c>
      <c r="G465">
        <v>1.1413</v>
      </c>
      <c r="H465" s="410">
        <v>43411.442361111112</v>
      </c>
      <c r="I465">
        <v>1.1487000000000001</v>
      </c>
      <c r="J465" s="403">
        <v>43411.799305555556</v>
      </c>
      <c r="K465">
        <v>1.1446000000000001</v>
      </c>
      <c r="L465">
        <v>74</v>
      </c>
      <c r="M465">
        <v>41</v>
      </c>
      <c r="N465">
        <v>19.7</v>
      </c>
      <c r="O465" s="543">
        <v>0.65347222222044365</v>
      </c>
    </row>
    <row r="466" spans="1:15">
      <c r="A466" s="542">
        <v>465</v>
      </c>
      <c r="B466" s="542" t="s">
        <v>96</v>
      </c>
      <c r="C466" s="542">
        <v>1</v>
      </c>
      <c r="D466">
        <v>0.01</v>
      </c>
      <c r="E466">
        <v>0.01</v>
      </c>
      <c r="F466" s="410">
        <v>43411.151388888888</v>
      </c>
      <c r="G466">
        <v>1.1419999999999999</v>
      </c>
      <c r="H466" s="410">
        <v>43411.151388888888</v>
      </c>
      <c r="I466">
        <v>1.1419999999999999</v>
      </c>
      <c r="J466" s="403">
        <v>43411.157638888886</v>
      </c>
      <c r="K466">
        <v>1.1432</v>
      </c>
      <c r="L466">
        <v>0</v>
      </c>
      <c r="M466">
        <v>12.000000000001819</v>
      </c>
      <c r="N466">
        <v>1.2</v>
      </c>
      <c r="O466" s="543">
        <v>6.2499999985448085E-3</v>
      </c>
    </row>
    <row r="467" spans="1:15">
      <c r="A467" s="542">
        <v>466</v>
      </c>
      <c r="B467" s="542" t="s">
        <v>96</v>
      </c>
      <c r="C467" s="542">
        <v>1</v>
      </c>
      <c r="D467">
        <v>0.01</v>
      </c>
      <c r="E467">
        <v>0.01</v>
      </c>
      <c r="F467" s="410">
        <v>43411.178472222222</v>
      </c>
      <c r="G467">
        <v>1.1440999999999999</v>
      </c>
      <c r="H467" s="410">
        <v>43411.178472222222</v>
      </c>
      <c r="I467">
        <v>1.1440999999999999</v>
      </c>
      <c r="J467" s="403">
        <v>43411.20416666667</v>
      </c>
      <c r="K467">
        <v>1.1453</v>
      </c>
      <c r="L467">
        <v>0</v>
      </c>
      <c r="M467">
        <v>12.000000000001819</v>
      </c>
      <c r="N467">
        <v>1.2</v>
      </c>
      <c r="O467" s="543">
        <v>2.5694444448163267E-2</v>
      </c>
    </row>
    <row r="468" spans="1:15">
      <c r="A468" s="542">
        <v>467</v>
      </c>
      <c r="B468" s="542" t="s">
        <v>96</v>
      </c>
      <c r="C468" s="542">
        <v>3</v>
      </c>
      <c r="D468">
        <v>0.01</v>
      </c>
      <c r="E468">
        <v>0.03</v>
      </c>
      <c r="F468" s="410">
        <v>43411.230555555558</v>
      </c>
      <c r="G468">
        <v>1.1465000000000001</v>
      </c>
      <c r="H468" s="410">
        <v>43411.324305555558</v>
      </c>
      <c r="I468">
        <v>1.1439999999999999</v>
      </c>
      <c r="J468" s="403">
        <v>43411.356249999997</v>
      </c>
      <c r="K468">
        <v>1.1465000000000001</v>
      </c>
      <c r="L468">
        <v>25.000000000001819</v>
      </c>
      <c r="M468">
        <v>25.000000000001819</v>
      </c>
      <c r="N468">
        <v>3.8</v>
      </c>
      <c r="O468" s="543">
        <v>0.12569444443943212</v>
      </c>
    </row>
    <row r="469" spans="1:15">
      <c r="A469" s="542">
        <v>468</v>
      </c>
      <c r="B469" s="542" t="s">
        <v>96</v>
      </c>
      <c r="C469" s="542">
        <v>1</v>
      </c>
      <c r="D469">
        <v>0.01</v>
      </c>
      <c r="E469">
        <v>0.01</v>
      </c>
      <c r="F469" s="410">
        <v>43411.36041666667</v>
      </c>
      <c r="G469">
        <v>1.1457999999999999</v>
      </c>
      <c r="H469" s="410">
        <v>43411.36041666667</v>
      </c>
      <c r="I469">
        <v>1.1457999999999999</v>
      </c>
      <c r="J469" s="403">
        <v>43411.386805555558</v>
      </c>
      <c r="K469">
        <v>1.147</v>
      </c>
      <c r="L469">
        <v>0</v>
      </c>
      <c r="M469">
        <v>12</v>
      </c>
      <c r="N469">
        <v>1.2</v>
      </c>
      <c r="O469" s="543">
        <v>2.6388888887595385E-2</v>
      </c>
    </row>
    <row r="470" spans="1:15">
      <c r="A470" s="542">
        <v>469</v>
      </c>
      <c r="B470" s="542" t="s">
        <v>96</v>
      </c>
      <c r="C470" s="542">
        <v>1</v>
      </c>
      <c r="D470">
        <v>0.01</v>
      </c>
      <c r="E470">
        <v>0.01</v>
      </c>
      <c r="F470" s="410">
        <v>43411.411111111112</v>
      </c>
      <c r="G470">
        <v>1.1467000000000001</v>
      </c>
      <c r="H470" s="410">
        <v>43411.411111111112</v>
      </c>
      <c r="I470">
        <v>1.1467000000000001</v>
      </c>
      <c r="J470" s="403">
        <v>43411.422222222223</v>
      </c>
      <c r="K470">
        <v>1.1478999999999999</v>
      </c>
      <c r="L470">
        <v>0</v>
      </c>
      <c r="M470">
        <v>12</v>
      </c>
      <c r="N470">
        <v>1.2</v>
      </c>
      <c r="O470" s="543">
        <v>1.1111111110949423E-2</v>
      </c>
    </row>
    <row r="471" spans="1:15">
      <c r="A471" s="542">
        <v>470</v>
      </c>
      <c r="B471" s="542" t="s">
        <v>96</v>
      </c>
      <c r="C471" s="542">
        <v>12</v>
      </c>
      <c r="D471">
        <v>0.52</v>
      </c>
      <c r="E471">
        <v>1.4400000000000002</v>
      </c>
      <c r="F471" s="410">
        <v>43411.507638888892</v>
      </c>
      <c r="G471">
        <v>1.1492</v>
      </c>
      <c r="H471" s="410">
        <v>43416.924305555556</v>
      </c>
      <c r="I471">
        <v>1.1228</v>
      </c>
      <c r="J471" s="403">
        <v>43418.661805555559</v>
      </c>
      <c r="K471">
        <v>1.1326000000000001</v>
      </c>
      <c r="L471">
        <v>264</v>
      </c>
      <c r="M471">
        <v>98</v>
      </c>
      <c r="N471">
        <v>351.25999999999993</v>
      </c>
      <c r="O471" s="543">
        <v>5.1541666666671517</v>
      </c>
    </row>
    <row r="472" spans="1:15">
      <c r="A472" s="542">
        <v>471</v>
      </c>
      <c r="B472" s="542" t="s">
        <v>97</v>
      </c>
      <c r="C472" s="542">
        <v>1</v>
      </c>
      <c r="D472">
        <v>0.01</v>
      </c>
      <c r="E472">
        <v>0.01</v>
      </c>
      <c r="F472" s="410">
        <v>43411.962500000001</v>
      </c>
      <c r="G472">
        <v>1.1432</v>
      </c>
      <c r="H472" s="410">
        <v>43411.962500000001</v>
      </c>
      <c r="I472">
        <v>1.1432</v>
      </c>
      <c r="J472" s="403">
        <v>43412.338194444441</v>
      </c>
      <c r="K472">
        <v>1.1420999999999999</v>
      </c>
      <c r="L472">
        <v>0</v>
      </c>
      <c r="M472">
        <v>11.000000000001819</v>
      </c>
      <c r="N472">
        <v>1.1499999999999999</v>
      </c>
      <c r="O472" s="543">
        <v>0.37569444443943212</v>
      </c>
    </row>
    <row r="473" spans="1:15">
      <c r="A473" s="542">
        <v>472</v>
      </c>
      <c r="B473" s="542" t="s">
        <v>97</v>
      </c>
      <c r="C473" s="542">
        <v>2</v>
      </c>
      <c r="D473">
        <v>0.01</v>
      </c>
      <c r="E473">
        <v>0.02</v>
      </c>
      <c r="F473" s="410">
        <v>43412.357638888891</v>
      </c>
      <c r="G473">
        <v>1.1425000000000001</v>
      </c>
      <c r="H473" s="410">
        <v>43412.377083333333</v>
      </c>
      <c r="I473">
        <v>1.1437999999999999</v>
      </c>
      <c r="J473" s="403">
        <v>43412.427083333336</v>
      </c>
      <c r="K473">
        <v>1.1419999999999999</v>
      </c>
      <c r="L473">
        <v>13</v>
      </c>
      <c r="M473">
        <v>18.000000000001819</v>
      </c>
      <c r="N473">
        <v>2.2999999999999998</v>
      </c>
      <c r="O473" s="543">
        <v>6.9444444445252884E-2</v>
      </c>
    </row>
    <row r="474" spans="1:15">
      <c r="A474" s="542">
        <v>473</v>
      </c>
      <c r="B474" s="542" t="s">
        <v>97</v>
      </c>
      <c r="C474" s="542">
        <v>1</v>
      </c>
      <c r="D474">
        <v>0.01</v>
      </c>
      <c r="E474">
        <v>0.01</v>
      </c>
      <c r="F474" s="410">
        <v>43412.435416666667</v>
      </c>
      <c r="G474">
        <v>1.1422000000000001</v>
      </c>
      <c r="H474" s="410">
        <v>43412.435416666667</v>
      </c>
      <c r="I474">
        <v>1.1422000000000001</v>
      </c>
      <c r="J474" s="403">
        <v>43412.522916666669</v>
      </c>
      <c r="K474">
        <v>1.1409</v>
      </c>
      <c r="L474">
        <v>0</v>
      </c>
      <c r="M474">
        <v>13.000000000001819</v>
      </c>
      <c r="N474">
        <v>1.3</v>
      </c>
      <c r="O474" s="543">
        <v>8.7500000001455192E-2</v>
      </c>
    </row>
    <row r="475" spans="1:15">
      <c r="A475" s="542">
        <v>474</v>
      </c>
      <c r="B475" s="542" t="s">
        <v>97</v>
      </c>
      <c r="C475" s="542">
        <v>3</v>
      </c>
      <c r="D475">
        <v>0.01</v>
      </c>
      <c r="E475">
        <v>0.03</v>
      </c>
      <c r="F475" s="410">
        <v>43412.546527777777</v>
      </c>
      <c r="G475">
        <v>1.1415999999999999</v>
      </c>
      <c r="H475" s="410">
        <v>43412.681250000001</v>
      </c>
      <c r="I475">
        <v>1.1442000000000001</v>
      </c>
      <c r="J475" s="403">
        <v>43412.715277777781</v>
      </c>
      <c r="K475">
        <v>1.1415999999999999</v>
      </c>
      <c r="L475">
        <v>26.000000000001819</v>
      </c>
      <c r="M475">
        <v>26.000000000001819</v>
      </c>
      <c r="N475">
        <v>3.8</v>
      </c>
      <c r="O475" s="543">
        <v>0.16875000000436557</v>
      </c>
    </row>
    <row r="476" spans="1:15">
      <c r="A476" s="542">
        <v>475</v>
      </c>
      <c r="B476" s="542" t="s">
        <v>97</v>
      </c>
      <c r="C476" s="542">
        <v>1</v>
      </c>
      <c r="D476">
        <v>0.01</v>
      </c>
      <c r="E476">
        <v>0.01</v>
      </c>
      <c r="F476" s="410">
        <v>43412.835416666669</v>
      </c>
      <c r="G476">
        <v>1.1408</v>
      </c>
      <c r="H476" s="410">
        <v>43412.835416666669</v>
      </c>
      <c r="I476">
        <v>1.1408</v>
      </c>
      <c r="J476" s="403">
        <v>43412.836111111108</v>
      </c>
      <c r="K476">
        <v>1.1395999999999999</v>
      </c>
      <c r="L476">
        <v>0</v>
      </c>
      <c r="M476">
        <v>12</v>
      </c>
      <c r="N476">
        <v>1.2</v>
      </c>
      <c r="O476" s="543">
        <v>6.9444443943211809E-4</v>
      </c>
    </row>
    <row r="477" spans="1:15">
      <c r="A477" s="542">
        <v>476</v>
      </c>
      <c r="B477" s="542" t="s">
        <v>97</v>
      </c>
      <c r="C477" s="542">
        <v>1</v>
      </c>
      <c r="D477">
        <v>0.01</v>
      </c>
      <c r="E477">
        <v>0.01</v>
      </c>
      <c r="F477" s="410">
        <v>43412.840277777781</v>
      </c>
      <c r="G477">
        <v>1.1384000000000001</v>
      </c>
      <c r="H477" s="410">
        <v>43412.840277777781</v>
      </c>
      <c r="I477">
        <v>1.1384000000000001</v>
      </c>
      <c r="J477" s="403">
        <v>43412.843055555553</v>
      </c>
      <c r="K477">
        <v>1.1372</v>
      </c>
      <c r="L477">
        <v>0</v>
      </c>
      <c r="M477">
        <v>12</v>
      </c>
      <c r="N477">
        <v>1.2</v>
      </c>
      <c r="O477" s="543">
        <v>2.7777777722803876E-3</v>
      </c>
    </row>
    <row r="478" spans="1:15">
      <c r="A478" s="542">
        <v>477</v>
      </c>
      <c r="B478" s="542" t="s">
        <v>97</v>
      </c>
      <c r="C478" s="542">
        <v>1</v>
      </c>
      <c r="D478">
        <v>0.01</v>
      </c>
      <c r="E478">
        <v>0.01</v>
      </c>
      <c r="F478" s="410">
        <v>43412.845138888886</v>
      </c>
      <c r="G478">
        <v>1.1377999999999999</v>
      </c>
      <c r="H478" s="410">
        <v>43412.845138888886</v>
      </c>
      <c r="I478">
        <v>1.1377999999999999</v>
      </c>
      <c r="J478" s="403">
        <v>43412.862500000003</v>
      </c>
      <c r="K478">
        <v>1.1366000000000001</v>
      </c>
      <c r="L478">
        <v>0</v>
      </c>
      <c r="M478">
        <v>12</v>
      </c>
      <c r="N478">
        <v>1.2</v>
      </c>
      <c r="O478" s="543">
        <v>1.7361111116770189E-2</v>
      </c>
    </row>
    <row r="479" spans="1:15">
      <c r="A479" s="542">
        <v>478</v>
      </c>
      <c r="B479" s="542" t="s">
        <v>97</v>
      </c>
      <c r="C479" s="542">
        <v>1</v>
      </c>
      <c r="D479">
        <v>0.01</v>
      </c>
      <c r="E479">
        <v>0.01</v>
      </c>
      <c r="F479" s="410">
        <v>43412.881944444445</v>
      </c>
      <c r="G479">
        <v>1.1364000000000001</v>
      </c>
      <c r="H479" s="410">
        <v>43412.881944444445</v>
      </c>
      <c r="I479">
        <v>1.1364000000000001</v>
      </c>
      <c r="J479" s="403">
        <v>43413.194444444445</v>
      </c>
      <c r="K479">
        <v>1.1352</v>
      </c>
      <c r="L479">
        <v>0</v>
      </c>
      <c r="M479">
        <v>12</v>
      </c>
      <c r="N479">
        <v>1.22</v>
      </c>
      <c r="O479" s="543">
        <v>0.3125</v>
      </c>
    </row>
    <row r="480" spans="1:15">
      <c r="A480" s="542">
        <v>479</v>
      </c>
      <c r="B480" s="542" t="s">
        <v>97</v>
      </c>
      <c r="C480" s="542">
        <v>1</v>
      </c>
      <c r="D480">
        <v>0.01</v>
      </c>
      <c r="E480">
        <v>0.01</v>
      </c>
      <c r="F480" s="410">
        <v>43413.352777777778</v>
      </c>
      <c r="G480">
        <v>1.1345000000000001</v>
      </c>
      <c r="H480" s="410">
        <v>43413.352777777778</v>
      </c>
      <c r="I480">
        <v>1.1345000000000001</v>
      </c>
      <c r="J480" s="403">
        <v>43413.37777777778</v>
      </c>
      <c r="K480">
        <v>1.1333</v>
      </c>
      <c r="L480">
        <v>0</v>
      </c>
      <c r="M480">
        <v>12</v>
      </c>
      <c r="N480">
        <v>1.2</v>
      </c>
      <c r="O480" s="543">
        <v>2.5000000001455192E-2</v>
      </c>
    </row>
    <row r="481" spans="1:15">
      <c r="A481" s="542">
        <v>480</v>
      </c>
      <c r="B481" s="542" t="s">
        <v>97</v>
      </c>
      <c r="C481" s="542">
        <v>2</v>
      </c>
      <c r="D481">
        <v>0.01</v>
      </c>
      <c r="E481">
        <v>0.02</v>
      </c>
      <c r="F481" s="410">
        <v>43413.380555555559</v>
      </c>
      <c r="G481">
        <v>1.1338999999999999</v>
      </c>
      <c r="H481" s="410">
        <v>43413.525000000001</v>
      </c>
      <c r="I481">
        <v>1.1351</v>
      </c>
      <c r="J481" s="403">
        <v>43413.605555555558</v>
      </c>
      <c r="K481">
        <v>1.1333</v>
      </c>
      <c r="L481">
        <v>12.000000000001819</v>
      </c>
      <c r="M481">
        <v>18</v>
      </c>
      <c r="N481">
        <v>2.4</v>
      </c>
      <c r="O481" s="543">
        <v>0.22499999999854481</v>
      </c>
    </row>
    <row r="482" spans="1:15">
      <c r="A482" s="542">
        <v>481</v>
      </c>
      <c r="B482" s="542" t="s">
        <v>97</v>
      </c>
      <c r="C482" s="542">
        <v>2</v>
      </c>
      <c r="D482">
        <v>0.01</v>
      </c>
      <c r="E482">
        <v>0.02</v>
      </c>
      <c r="F482" s="410">
        <v>43413.613194444442</v>
      </c>
      <c r="G482">
        <v>1.1337999999999999</v>
      </c>
      <c r="H482" s="410">
        <v>43413.625694444447</v>
      </c>
      <c r="I482">
        <v>1.135</v>
      </c>
      <c r="J482" s="403">
        <v>43413.73541666667</v>
      </c>
      <c r="K482">
        <v>1.1332</v>
      </c>
      <c r="L482">
        <v>12</v>
      </c>
      <c r="M482">
        <v>18</v>
      </c>
      <c r="N482">
        <v>2.4</v>
      </c>
      <c r="O482" s="543">
        <v>0.12222222222771961</v>
      </c>
    </row>
    <row r="483" spans="1:15">
      <c r="A483" s="542">
        <v>482</v>
      </c>
      <c r="B483" s="542" t="s">
        <v>97</v>
      </c>
      <c r="C483" s="542">
        <v>2</v>
      </c>
      <c r="D483">
        <v>0.01</v>
      </c>
      <c r="E483">
        <v>0.02</v>
      </c>
      <c r="F483" s="410">
        <v>43413.756249999999</v>
      </c>
      <c r="G483">
        <v>1.1319999999999999</v>
      </c>
      <c r="H483" s="410">
        <v>43413.782638888886</v>
      </c>
      <c r="I483">
        <v>1.1332</v>
      </c>
      <c r="J483" s="403">
        <v>43416.260416666664</v>
      </c>
      <c r="K483">
        <v>1.1314</v>
      </c>
      <c r="L483">
        <v>12.000000000001819</v>
      </c>
      <c r="M483">
        <v>18</v>
      </c>
      <c r="N483">
        <v>2.44</v>
      </c>
      <c r="O483" s="543">
        <v>0.50416666666569654</v>
      </c>
    </row>
    <row r="484" spans="1:15">
      <c r="A484" s="542">
        <v>483</v>
      </c>
      <c r="B484" s="542" t="s">
        <v>97</v>
      </c>
      <c r="C484" s="542">
        <v>1</v>
      </c>
      <c r="D484">
        <v>0.01</v>
      </c>
      <c r="E484">
        <v>0.01</v>
      </c>
      <c r="F484" s="410">
        <v>43416.324305555558</v>
      </c>
      <c r="G484">
        <v>1.1278999999999999</v>
      </c>
      <c r="H484" s="410">
        <v>43416.324305555558</v>
      </c>
      <c r="I484">
        <v>1.1278999999999999</v>
      </c>
      <c r="J484" s="403">
        <v>43416.368055555555</v>
      </c>
      <c r="K484">
        <v>1.1267</v>
      </c>
      <c r="L484">
        <v>0</v>
      </c>
      <c r="M484">
        <v>11.999999999998181</v>
      </c>
      <c r="N484">
        <v>1.2</v>
      </c>
      <c r="O484" s="543">
        <v>4.3749999997089617E-2</v>
      </c>
    </row>
    <row r="485" spans="1:15">
      <c r="A485" s="542">
        <v>484</v>
      </c>
      <c r="B485" s="542" t="s">
        <v>97</v>
      </c>
      <c r="C485" s="542">
        <v>3</v>
      </c>
      <c r="D485">
        <v>0.01</v>
      </c>
      <c r="E485">
        <v>0.03</v>
      </c>
      <c r="F485" s="410">
        <v>43416.399305555555</v>
      </c>
      <c r="G485">
        <v>1.1249</v>
      </c>
      <c r="H485" s="410">
        <v>43416.62222222222</v>
      </c>
      <c r="I485">
        <v>1.1274999999999999</v>
      </c>
      <c r="J485" s="403">
        <v>43416.716666666667</v>
      </c>
      <c r="K485">
        <v>1.1249</v>
      </c>
      <c r="L485">
        <v>26</v>
      </c>
      <c r="M485">
        <v>26</v>
      </c>
      <c r="N485">
        <v>3.8</v>
      </c>
      <c r="O485" s="543">
        <v>0.31736111111240461</v>
      </c>
    </row>
    <row r="486" spans="1:15">
      <c r="A486" s="542">
        <v>485</v>
      </c>
      <c r="B486" s="542" t="s">
        <v>97</v>
      </c>
      <c r="C486" s="542">
        <v>1</v>
      </c>
      <c r="D486">
        <v>0.01</v>
      </c>
      <c r="E486">
        <v>0.01</v>
      </c>
      <c r="F486" s="410">
        <v>43416.728472222225</v>
      </c>
      <c r="G486">
        <v>1.1246</v>
      </c>
      <c r="H486" s="410">
        <v>43416.728472222225</v>
      </c>
      <c r="I486">
        <v>1.1246</v>
      </c>
      <c r="J486" s="403">
        <v>43416.916666666664</v>
      </c>
      <c r="K486">
        <v>1.1234</v>
      </c>
      <c r="L486">
        <v>0</v>
      </c>
      <c r="M486">
        <v>12</v>
      </c>
      <c r="N486">
        <v>1.2</v>
      </c>
      <c r="O486" s="543">
        <v>0.18819444443943212</v>
      </c>
    </row>
    <row r="487" spans="1:15">
      <c r="A487" s="542">
        <v>486</v>
      </c>
      <c r="B487" s="542" t="s">
        <v>97</v>
      </c>
      <c r="C487" s="542">
        <v>3</v>
      </c>
      <c r="D487">
        <v>0.01</v>
      </c>
      <c r="E487">
        <v>0.03</v>
      </c>
      <c r="F487" s="410">
        <v>43417.081944444442</v>
      </c>
      <c r="G487">
        <v>1.1227</v>
      </c>
      <c r="H487" s="410">
        <v>43417.338888888888</v>
      </c>
      <c r="I487">
        <v>1.1254999999999999</v>
      </c>
      <c r="J487" s="403">
        <v>43417.379166666666</v>
      </c>
      <c r="K487">
        <v>1.1228</v>
      </c>
      <c r="L487">
        <v>28</v>
      </c>
      <c r="M487">
        <v>27</v>
      </c>
      <c r="N487">
        <v>3.8</v>
      </c>
      <c r="O487" s="543">
        <v>0.29722222222335404</v>
      </c>
    </row>
    <row r="488" spans="1:15">
      <c r="A488" s="542">
        <v>487</v>
      </c>
      <c r="B488" s="542" t="s">
        <v>97</v>
      </c>
      <c r="C488" s="542">
        <v>2</v>
      </c>
      <c r="D488">
        <v>0.01</v>
      </c>
      <c r="E488">
        <v>0.02</v>
      </c>
      <c r="F488" s="410">
        <v>43417.390277777777</v>
      </c>
      <c r="G488">
        <v>1.1231</v>
      </c>
      <c r="H488" s="410">
        <v>43417.400694444441</v>
      </c>
      <c r="I488">
        <v>1.1246</v>
      </c>
      <c r="J488" s="403">
        <v>43417.461111111108</v>
      </c>
      <c r="K488">
        <v>1.1227</v>
      </c>
      <c r="L488">
        <v>15</v>
      </c>
      <c r="M488">
        <v>19</v>
      </c>
      <c r="N488">
        <v>2.2999999999999998</v>
      </c>
      <c r="O488" s="543">
        <v>7.0833333331393078E-2</v>
      </c>
    </row>
    <row r="489" spans="1:15">
      <c r="A489" s="542">
        <v>488</v>
      </c>
      <c r="B489" s="542" t="s">
        <v>97</v>
      </c>
      <c r="C489" s="542">
        <v>8</v>
      </c>
      <c r="D489">
        <v>0.09</v>
      </c>
      <c r="E489">
        <v>0.27</v>
      </c>
      <c r="F489" s="410">
        <v>43417.463888888888</v>
      </c>
      <c r="G489">
        <v>1.1229</v>
      </c>
      <c r="H489" s="410">
        <v>43419.381944444445</v>
      </c>
      <c r="I489">
        <v>1.1347</v>
      </c>
      <c r="J489" s="403">
        <v>43419.450694444444</v>
      </c>
      <c r="K489">
        <v>1.1293</v>
      </c>
      <c r="L489">
        <v>118</v>
      </c>
      <c r="M489">
        <v>54</v>
      </c>
      <c r="N489">
        <v>48.489999999999995</v>
      </c>
      <c r="O489" s="543">
        <v>1.9868055555562023</v>
      </c>
    </row>
    <row r="490" spans="1:15">
      <c r="A490" s="542">
        <v>489</v>
      </c>
      <c r="B490" s="542" t="s">
        <v>96</v>
      </c>
      <c r="C490" s="542">
        <v>4</v>
      </c>
      <c r="D490">
        <v>0.02</v>
      </c>
      <c r="E490">
        <v>0.05</v>
      </c>
      <c r="F490" s="410">
        <v>43418.665277777778</v>
      </c>
      <c r="G490">
        <v>1.1335</v>
      </c>
      <c r="H490" s="410">
        <v>43418.779166666667</v>
      </c>
      <c r="I490">
        <v>1.1289</v>
      </c>
      <c r="J490" s="403">
        <v>43418.843055555553</v>
      </c>
      <c r="K490">
        <v>1.1325000000000001</v>
      </c>
      <c r="L490">
        <v>46</v>
      </c>
      <c r="M490">
        <v>36</v>
      </c>
      <c r="N490">
        <v>8.1999999999999993</v>
      </c>
      <c r="O490" s="543">
        <v>0.17777777777519077</v>
      </c>
    </row>
    <row r="491" spans="1:15">
      <c r="A491" s="542">
        <v>490</v>
      </c>
      <c r="B491" s="542" t="s">
        <v>96</v>
      </c>
      <c r="C491" s="542">
        <v>2</v>
      </c>
      <c r="D491">
        <v>0.01</v>
      </c>
      <c r="E491">
        <v>0.02</v>
      </c>
      <c r="F491" s="410">
        <v>43418.845833333333</v>
      </c>
      <c r="G491">
        <v>1.1322000000000001</v>
      </c>
      <c r="H491" s="410">
        <v>43418.849305555559</v>
      </c>
      <c r="I491">
        <v>1.1309</v>
      </c>
      <c r="J491" s="403">
        <v>43418.86041666667</v>
      </c>
      <c r="K491">
        <v>1.1328</v>
      </c>
      <c r="L491">
        <v>13.000000000001819</v>
      </c>
      <c r="M491">
        <v>19</v>
      </c>
      <c r="N491">
        <v>2.5</v>
      </c>
      <c r="O491" s="543">
        <v>1.4583333337213844E-2</v>
      </c>
    </row>
    <row r="492" spans="1:15">
      <c r="A492" s="542">
        <v>491</v>
      </c>
      <c r="B492" s="542" t="s">
        <v>96</v>
      </c>
      <c r="C492" s="542">
        <v>3</v>
      </c>
      <c r="D492">
        <v>0.01</v>
      </c>
      <c r="E492">
        <v>0.03</v>
      </c>
      <c r="F492" s="410">
        <v>43418.872916666667</v>
      </c>
      <c r="G492">
        <v>1.1334</v>
      </c>
      <c r="H492" s="410">
        <v>43418.947916666664</v>
      </c>
      <c r="I492">
        <v>1.1308</v>
      </c>
      <c r="J492" s="403">
        <v>43419.236805555556</v>
      </c>
      <c r="K492">
        <v>1.1337999999999999</v>
      </c>
      <c r="L492">
        <v>26</v>
      </c>
      <c r="M492">
        <v>30</v>
      </c>
      <c r="N492">
        <v>3.99</v>
      </c>
      <c r="O492" s="543">
        <v>0.36388888888905058</v>
      </c>
    </row>
    <row r="493" spans="1:15">
      <c r="A493" s="542">
        <v>492</v>
      </c>
      <c r="B493" s="542" t="s">
        <v>96</v>
      </c>
      <c r="C493" s="542">
        <v>1</v>
      </c>
      <c r="D493">
        <v>0.01</v>
      </c>
      <c r="E493">
        <v>0.01</v>
      </c>
      <c r="F493" s="410">
        <v>43419.335416666669</v>
      </c>
      <c r="G493">
        <v>1.1335999999999999</v>
      </c>
      <c r="H493" s="410">
        <v>43419.335416666669</v>
      </c>
      <c r="I493">
        <v>1.1335999999999999</v>
      </c>
      <c r="J493" s="403">
        <v>43419.381944444445</v>
      </c>
      <c r="K493">
        <v>1.135</v>
      </c>
      <c r="L493">
        <v>0</v>
      </c>
      <c r="M493">
        <v>14</v>
      </c>
      <c r="N493">
        <v>1.4</v>
      </c>
      <c r="O493" s="543">
        <v>4.6527777776645962E-2</v>
      </c>
    </row>
    <row r="494" spans="1:15">
      <c r="A494" s="542">
        <v>493</v>
      </c>
      <c r="B494" s="542" t="s">
        <v>96</v>
      </c>
      <c r="C494" s="542">
        <v>5</v>
      </c>
      <c r="D494">
        <v>0.03</v>
      </c>
      <c r="E494">
        <v>0.08</v>
      </c>
      <c r="F494" s="410">
        <v>43419.384722222225</v>
      </c>
      <c r="G494">
        <v>1.1345000000000001</v>
      </c>
      <c r="H494" s="410">
        <v>43419.45416666667</v>
      </c>
      <c r="I494">
        <v>1.1288</v>
      </c>
      <c r="J494" s="403">
        <v>43419.736805555556</v>
      </c>
      <c r="K494">
        <v>1.1323000000000001</v>
      </c>
      <c r="L494">
        <v>57</v>
      </c>
      <c r="M494">
        <v>35</v>
      </c>
      <c r="N494">
        <v>11.8</v>
      </c>
      <c r="O494" s="543">
        <v>0.35208333333139308</v>
      </c>
    </row>
    <row r="495" spans="1:15">
      <c r="A495" s="542">
        <v>494</v>
      </c>
      <c r="B495" s="542" t="s">
        <v>97</v>
      </c>
      <c r="C495" s="542">
        <v>10</v>
      </c>
      <c r="D495">
        <v>0.2</v>
      </c>
      <c r="E495">
        <v>0.60000000000000009</v>
      </c>
      <c r="F495" s="410">
        <v>43419.474305555559</v>
      </c>
      <c r="G495">
        <v>1.1284000000000001</v>
      </c>
      <c r="H495" s="410">
        <v>43423.6875</v>
      </c>
      <c r="I495">
        <v>1.1460999999999999</v>
      </c>
      <c r="J495" s="403">
        <v>43424.668055555558</v>
      </c>
      <c r="K495">
        <v>1.1387</v>
      </c>
      <c r="L495">
        <v>176.99999999999818</v>
      </c>
      <c r="M495">
        <v>73.999999999998181</v>
      </c>
      <c r="N495">
        <v>146.21</v>
      </c>
      <c r="O495" s="543">
        <v>3.1937499999985448</v>
      </c>
    </row>
    <row r="496" spans="1:15">
      <c r="A496" s="542">
        <v>495</v>
      </c>
      <c r="B496" s="542" t="s">
        <v>96</v>
      </c>
      <c r="C496" s="542">
        <v>1</v>
      </c>
      <c r="D496">
        <v>0.01</v>
      </c>
      <c r="E496">
        <v>0.01</v>
      </c>
      <c r="F496" s="410">
        <v>43419.785416666666</v>
      </c>
      <c r="G496">
        <v>1.1323000000000001</v>
      </c>
      <c r="H496" s="410">
        <v>43419.785416666666</v>
      </c>
      <c r="I496">
        <v>1.1323000000000001</v>
      </c>
      <c r="J496" s="403">
        <v>43419.813194444447</v>
      </c>
      <c r="K496">
        <v>1.1335</v>
      </c>
      <c r="L496">
        <v>0</v>
      </c>
      <c r="M496">
        <v>12</v>
      </c>
      <c r="N496">
        <v>1.2</v>
      </c>
      <c r="O496" s="543">
        <v>2.7777777781011537E-2</v>
      </c>
    </row>
    <row r="497" spans="1:15">
      <c r="A497" s="542">
        <v>496</v>
      </c>
      <c r="B497" s="542" t="s">
        <v>96</v>
      </c>
      <c r="C497" s="542">
        <v>2</v>
      </c>
      <c r="D497">
        <v>0.01</v>
      </c>
      <c r="E497">
        <v>0.02</v>
      </c>
      <c r="F497" s="410">
        <v>43419.82708333333</v>
      </c>
      <c r="G497">
        <v>1.1331</v>
      </c>
      <c r="H497" s="410">
        <v>43419.833333333336</v>
      </c>
      <c r="I497">
        <v>1.1318999999999999</v>
      </c>
      <c r="J497" s="403">
        <v>43419.847222222219</v>
      </c>
      <c r="K497">
        <v>1.1336999999999999</v>
      </c>
      <c r="L497">
        <v>12.000000000001819</v>
      </c>
      <c r="M497">
        <v>18.000000000001819</v>
      </c>
      <c r="N497">
        <v>2.4</v>
      </c>
      <c r="O497" s="543">
        <v>2.0138888889050577E-2</v>
      </c>
    </row>
    <row r="498" spans="1:15">
      <c r="A498" s="542">
        <v>497</v>
      </c>
      <c r="B498" s="542" t="s">
        <v>96</v>
      </c>
      <c r="C498" s="542">
        <v>3</v>
      </c>
      <c r="D498">
        <v>0.01</v>
      </c>
      <c r="E498">
        <v>0.03</v>
      </c>
      <c r="F498" s="410">
        <v>43419.85833333333</v>
      </c>
      <c r="G498">
        <v>1.1355999999999999</v>
      </c>
      <c r="H498" s="410">
        <v>43419.944444444445</v>
      </c>
      <c r="I498">
        <v>1.1326000000000001</v>
      </c>
      <c r="J498" s="403">
        <v>43420.35833333333</v>
      </c>
      <c r="K498">
        <v>1.1355</v>
      </c>
      <c r="L498">
        <v>30</v>
      </c>
      <c r="M498">
        <v>29</v>
      </c>
      <c r="N498">
        <v>3.9399999999999995</v>
      </c>
      <c r="O498" s="543">
        <v>0.5</v>
      </c>
    </row>
    <row r="499" spans="1:15">
      <c r="A499" s="542">
        <v>498</v>
      </c>
      <c r="B499" s="542" t="s">
        <v>96</v>
      </c>
      <c r="C499" s="542">
        <v>2</v>
      </c>
      <c r="D499">
        <v>0.01</v>
      </c>
      <c r="E499">
        <v>0.02</v>
      </c>
      <c r="F499" s="410">
        <v>43420.361805555556</v>
      </c>
      <c r="G499">
        <v>1.1351</v>
      </c>
      <c r="H499" s="410">
        <v>43420.372916666667</v>
      </c>
      <c r="I499">
        <v>1.1338999999999999</v>
      </c>
      <c r="J499" s="403">
        <v>43420.384027777778</v>
      </c>
      <c r="K499">
        <v>1.1356999999999999</v>
      </c>
      <c r="L499">
        <v>12.000000000001819</v>
      </c>
      <c r="M499">
        <v>18.000000000001819</v>
      </c>
      <c r="N499">
        <v>2.4</v>
      </c>
      <c r="O499" s="543">
        <v>2.2222222221898846E-2</v>
      </c>
    </row>
    <row r="500" spans="1:15">
      <c r="A500" s="542">
        <v>499</v>
      </c>
      <c r="B500" s="542" t="s">
        <v>96</v>
      </c>
      <c r="C500" s="542">
        <v>3</v>
      </c>
      <c r="D500">
        <v>0.01</v>
      </c>
      <c r="E500">
        <v>0.03</v>
      </c>
      <c r="F500" s="410">
        <v>43420.402777777781</v>
      </c>
      <c r="G500">
        <v>1.1355999999999999</v>
      </c>
      <c r="H500" s="410">
        <v>43420.479861111111</v>
      </c>
      <c r="I500">
        <v>1.133</v>
      </c>
      <c r="J500" s="403">
        <v>43420.609027777777</v>
      </c>
      <c r="K500">
        <v>1.1355999999999999</v>
      </c>
      <c r="L500">
        <v>26</v>
      </c>
      <c r="M500">
        <v>26</v>
      </c>
      <c r="N500">
        <v>3.9000000000000004</v>
      </c>
      <c r="O500" s="543">
        <v>0.20624999999563443</v>
      </c>
    </row>
    <row r="501" spans="1:15">
      <c r="A501" s="542">
        <v>500</v>
      </c>
      <c r="B501" s="542" t="s">
        <v>96</v>
      </c>
      <c r="C501" s="542">
        <v>1</v>
      </c>
      <c r="D501">
        <v>0.01</v>
      </c>
      <c r="E501">
        <v>0.01</v>
      </c>
      <c r="F501" s="410">
        <v>43420.634722222225</v>
      </c>
      <c r="G501">
        <v>1.1395999999999999</v>
      </c>
      <c r="H501" s="410">
        <v>43420.634722222225</v>
      </c>
      <c r="I501">
        <v>1.1395999999999999</v>
      </c>
      <c r="J501" s="403">
        <v>43420.642361111109</v>
      </c>
      <c r="K501">
        <v>1.1408</v>
      </c>
      <c r="L501">
        <v>0</v>
      </c>
      <c r="M501">
        <v>12</v>
      </c>
      <c r="N501">
        <v>1.2</v>
      </c>
      <c r="O501" s="543">
        <v>7.6388888846850023E-3</v>
      </c>
    </row>
    <row r="502" spans="1:15">
      <c r="A502" s="542">
        <v>501</v>
      </c>
      <c r="B502" s="542" t="s">
        <v>96</v>
      </c>
      <c r="C502" s="542">
        <v>2</v>
      </c>
      <c r="D502">
        <v>0.01</v>
      </c>
      <c r="E502">
        <v>0.02</v>
      </c>
      <c r="F502" s="410">
        <v>43420.65</v>
      </c>
      <c r="G502">
        <v>1.1407</v>
      </c>
      <c r="H502" s="410">
        <v>43420.695138888892</v>
      </c>
      <c r="I502">
        <v>1.1395</v>
      </c>
      <c r="J502" s="403">
        <v>43420.765277777777</v>
      </c>
      <c r="K502">
        <v>1.1413</v>
      </c>
      <c r="L502">
        <v>12</v>
      </c>
      <c r="M502">
        <v>18</v>
      </c>
      <c r="N502">
        <v>2.4</v>
      </c>
      <c r="O502" s="543">
        <v>0.11527777777519077</v>
      </c>
    </row>
    <row r="503" spans="1:15">
      <c r="A503" s="542">
        <v>502</v>
      </c>
      <c r="B503" s="542" t="s">
        <v>96</v>
      </c>
      <c r="C503" s="542">
        <v>2</v>
      </c>
      <c r="D503">
        <v>0.01</v>
      </c>
      <c r="E503">
        <v>0.02</v>
      </c>
      <c r="F503" s="410">
        <v>43420.77847222222</v>
      </c>
      <c r="G503">
        <v>1.1414</v>
      </c>
      <c r="H503" s="410">
        <v>43423.226388888892</v>
      </c>
      <c r="I503">
        <v>1.1400999999999999</v>
      </c>
      <c r="J503" s="403">
        <v>43423.384027777778</v>
      </c>
      <c r="K503">
        <v>1.1422000000000001</v>
      </c>
      <c r="L503">
        <v>13.000000000001819</v>
      </c>
      <c r="M503">
        <v>21.000000000003638</v>
      </c>
      <c r="N503">
        <v>2.7800000000000002</v>
      </c>
      <c r="O503" s="543">
        <v>0.6055555555576575</v>
      </c>
    </row>
    <row r="504" spans="1:15">
      <c r="A504" s="542">
        <v>503</v>
      </c>
      <c r="B504" s="542" t="s">
        <v>96</v>
      </c>
      <c r="C504" s="542">
        <v>1</v>
      </c>
      <c r="D504">
        <v>0.01</v>
      </c>
      <c r="E504">
        <v>0.01</v>
      </c>
      <c r="F504" s="410">
        <v>43423.488194444442</v>
      </c>
      <c r="G504">
        <v>1.1420999999999999</v>
      </c>
      <c r="H504" s="410">
        <v>43423.488194444442</v>
      </c>
      <c r="I504">
        <v>1.1420999999999999</v>
      </c>
      <c r="J504" s="403">
        <v>43423.537499999999</v>
      </c>
      <c r="K504">
        <v>1.1433</v>
      </c>
      <c r="L504">
        <v>0</v>
      </c>
      <c r="M504">
        <v>12.000000000001819</v>
      </c>
      <c r="N504">
        <v>1.2</v>
      </c>
      <c r="O504" s="543">
        <v>4.9305555556202307E-2</v>
      </c>
    </row>
    <row r="505" spans="1:15">
      <c r="A505" s="542">
        <v>504</v>
      </c>
      <c r="B505" s="542" t="s">
        <v>96</v>
      </c>
      <c r="C505" s="542">
        <v>1</v>
      </c>
      <c r="D505">
        <v>0.01</v>
      </c>
      <c r="E505">
        <v>0.01</v>
      </c>
      <c r="F505" s="410">
        <v>43423.654861111114</v>
      </c>
      <c r="G505">
        <v>1.1431</v>
      </c>
      <c r="H505" s="410">
        <v>43423.654861111114</v>
      </c>
      <c r="I505">
        <v>1.1431</v>
      </c>
      <c r="J505" s="403">
        <v>43423.675694444442</v>
      </c>
      <c r="K505">
        <v>1.1443000000000001</v>
      </c>
      <c r="L505">
        <v>0</v>
      </c>
      <c r="M505">
        <v>12.000000000001819</v>
      </c>
      <c r="N505">
        <v>1.2</v>
      </c>
      <c r="O505" s="543">
        <v>2.0833333328482695E-2</v>
      </c>
    </row>
    <row r="506" spans="1:15">
      <c r="A506" s="542">
        <v>505</v>
      </c>
      <c r="B506" s="542" t="s">
        <v>96</v>
      </c>
      <c r="C506" s="542">
        <v>1</v>
      </c>
      <c r="D506">
        <v>0.01</v>
      </c>
      <c r="E506">
        <v>0.01</v>
      </c>
      <c r="F506" s="410">
        <v>43423.747916666667</v>
      </c>
      <c r="G506">
        <v>1.1447000000000001</v>
      </c>
      <c r="H506" s="410">
        <v>43423.747916666667</v>
      </c>
      <c r="I506">
        <v>1.1447000000000001</v>
      </c>
      <c r="J506" s="403">
        <v>43424.355555555558</v>
      </c>
      <c r="K506">
        <v>1.1459999999999999</v>
      </c>
      <c r="L506">
        <v>0</v>
      </c>
      <c r="M506">
        <v>12.999999999998181</v>
      </c>
      <c r="N506">
        <v>1.18</v>
      </c>
      <c r="O506" s="543">
        <v>0.60763888889050577</v>
      </c>
    </row>
    <row r="507" spans="1:15">
      <c r="A507" s="542">
        <v>506</v>
      </c>
      <c r="B507" s="542" t="s">
        <v>96</v>
      </c>
      <c r="C507" s="542">
        <v>7</v>
      </c>
      <c r="D507">
        <v>0.06</v>
      </c>
      <c r="E507">
        <v>0.18</v>
      </c>
      <c r="F507" s="410">
        <v>43424.402777777781</v>
      </c>
      <c r="G507">
        <v>1.1454</v>
      </c>
      <c r="H507" s="410">
        <v>43424.81527777778</v>
      </c>
      <c r="I507">
        <v>1.1361000000000001</v>
      </c>
      <c r="J507" s="403">
        <v>43425.40902777778</v>
      </c>
      <c r="K507">
        <v>1.1409</v>
      </c>
      <c r="L507">
        <v>92.999999999998181</v>
      </c>
      <c r="M507">
        <v>47.999999999998181</v>
      </c>
      <c r="N507">
        <v>30.779999999999998</v>
      </c>
      <c r="O507" s="543">
        <v>1.0062499999985448</v>
      </c>
    </row>
    <row r="508" spans="1:15">
      <c r="A508" s="542">
        <v>507</v>
      </c>
      <c r="B508" s="542" t="s">
        <v>97</v>
      </c>
      <c r="C508" s="542">
        <v>2</v>
      </c>
      <c r="D508">
        <v>0.01</v>
      </c>
      <c r="E508">
        <v>0.02</v>
      </c>
      <c r="F508" s="410">
        <v>43424.672222222223</v>
      </c>
      <c r="G508">
        <v>1.1393</v>
      </c>
      <c r="H508" s="410">
        <v>43424.70416666667</v>
      </c>
      <c r="I508">
        <v>1.1406000000000001</v>
      </c>
      <c r="J508" s="403">
        <v>43424.756249999999</v>
      </c>
      <c r="K508">
        <v>1.1388</v>
      </c>
      <c r="L508">
        <v>13</v>
      </c>
      <c r="M508">
        <v>18</v>
      </c>
      <c r="N508">
        <v>2.2999999999999998</v>
      </c>
      <c r="O508" s="543">
        <v>8.4027777775190771E-2</v>
      </c>
    </row>
    <row r="509" spans="1:15">
      <c r="A509" s="542">
        <v>508</v>
      </c>
      <c r="B509" s="542" t="s">
        <v>97</v>
      </c>
      <c r="C509" s="542">
        <v>4</v>
      </c>
      <c r="D509">
        <v>0.02</v>
      </c>
      <c r="E509">
        <v>0.05</v>
      </c>
      <c r="F509" s="410">
        <v>43424.832638888889</v>
      </c>
      <c r="G509">
        <v>1.1364000000000001</v>
      </c>
      <c r="H509" s="410">
        <v>43425.402083333334</v>
      </c>
      <c r="I509">
        <v>1.1404000000000001</v>
      </c>
      <c r="J509" s="403">
        <v>43425.493750000001</v>
      </c>
      <c r="K509">
        <v>1.1371</v>
      </c>
      <c r="L509">
        <v>40</v>
      </c>
      <c r="M509">
        <v>33</v>
      </c>
      <c r="N509">
        <v>8.42</v>
      </c>
      <c r="O509" s="543">
        <v>0.66111111111240461</v>
      </c>
    </row>
    <row r="510" spans="1:15">
      <c r="A510" s="542">
        <v>509</v>
      </c>
      <c r="B510" s="542" t="s">
        <v>96</v>
      </c>
      <c r="C510" s="542">
        <v>3</v>
      </c>
      <c r="D510">
        <v>0.01</v>
      </c>
      <c r="E510">
        <v>0.03</v>
      </c>
      <c r="F510" s="410">
        <v>43425.413888888892</v>
      </c>
      <c r="G510">
        <v>1.1405000000000001</v>
      </c>
      <c r="H510" s="410">
        <v>43425.44027777778</v>
      </c>
      <c r="I510">
        <v>1.1379999999999999</v>
      </c>
      <c r="J510" s="403">
        <v>43425.461805555555</v>
      </c>
      <c r="K510">
        <v>1.1406000000000001</v>
      </c>
      <c r="L510">
        <v>25.000000000001819</v>
      </c>
      <c r="M510">
        <v>26.000000000001819</v>
      </c>
      <c r="N510">
        <v>4</v>
      </c>
      <c r="O510" s="543">
        <v>4.7916666662786156E-2</v>
      </c>
    </row>
    <row r="511" spans="1:15">
      <c r="A511" s="542">
        <v>510</v>
      </c>
      <c r="B511" s="542" t="s">
        <v>97</v>
      </c>
      <c r="C511" s="542">
        <v>4</v>
      </c>
      <c r="D511">
        <v>0.02</v>
      </c>
      <c r="E511">
        <v>0.05</v>
      </c>
      <c r="F511" s="410">
        <v>43425.502083333333</v>
      </c>
      <c r="G511">
        <v>1.1378999999999999</v>
      </c>
      <c r="H511" s="410">
        <v>43425.606944444444</v>
      </c>
      <c r="I511">
        <v>1.1418999999999999</v>
      </c>
      <c r="J511" s="403">
        <v>43425.67083333333</v>
      </c>
      <c r="K511">
        <v>1.1403000000000001</v>
      </c>
      <c r="L511">
        <v>40</v>
      </c>
      <c r="M511">
        <v>15.999999999998181</v>
      </c>
      <c r="N511">
        <v>1.7000000000000006</v>
      </c>
      <c r="O511" s="543">
        <v>0.16874999999708962</v>
      </c>
    </row>
    <row r="512" spans="1:15">
      <c r="A512" s="542">
        <v>511</v>
      </c>
      <c r="B512" s="542" t="s">
        <v>96</v>
      </c>
      <c r="C512" s="542">
        <v>2</v>
      </c>
      <c r="D512">
        <v>0.01</v>
      </c>
      <c r="E512">
        <v>0.02</v>
      </c>
      <c r="F512" s="410">
        <v>43425.527777777781</v>
      </c>
      <c r="G512">
        <v>1.141</v>
      </c>
      <c r="H512" s="410">
        <v>43425.545138888891</v>
      </c>
      <c r="I512">
        <v>1.1397999999999999</v>
      </c>
      <c r="J512" s="403">
        <v>43425.606249999997</v>
      </c>
      <c r="K512">
        <v>1.1415999999999999</v>
      </c>
      <c r="L512">
        <v>12</v>
      </c>
      <c r="M512">
        <v>18</v>
      </c>
      <c r="N512">
        <v>2.4</v>
      </c>
      <c r="O512" s="543">
        <v>7.847222221607808E-2</v>
      </c>
    </row>
    <row r="513" spans="1:15">
      <c r="A513" s="542">
        <v>512</v>
      </c>
      <c r="B513" s="542" t="s">
        <v>96</v>
      </c>
      <c r="C513" s="542">
        <v>3</v>
      </c>
      <c r="D513">
        <v>0.01</v>
      </c>
      <c r="E513">
        <v>0.03</v>
      </c>
      <c r="F513" s="410">
        <v>43425.611111111109</v>
      </c>
      <c r="G513">
        <v>1.1418999999999999</v>
      </c>
      <c r="H513" s="410">
        <v>43425.664583333331</v>
      </c>
      <c r="I513">
        <v>1.1393</v>
      </c>
      <c r="J513" s="403">
        <v>43426.472916666666</v>
      </c>
      <c r="K513">
        <v>1.1423000000000001</v>
      </c>
      <c r="L513">
        <v>26</v>
      </c>
      <c r="M513">
        <v>30.000000000001819</v>
      </c>
      <c r="N513">
        <v>3.99</v>
      </c>
      <c r="O513" s="543">
        <v>0.86180555555620231</v>
      </c>
    </row>
    <row r="514" spans="1:15">
      <c r="A514" s="542">
        <v>513</v>
      </c>
      <c r="B514" s="542" t="s">
        <v>97</v>
      </c>
      <c r="C514" s="542">
        <v>1</v>
      </c>
      <c r="D514">
        <v>0.01</v>
      </c>
      <c r="E514">
        <v>0.01</v>
      </c>
      <c r="F514" s="410">
        <v>43425.732638888891</v>
      </c>
      <c r="G514">
        <v>1.1404000000000001</v>
      </c>
      <c r="H514" s="410">
        <v>43425.732638888891</v>
      </c>
      <c r="I514">
        <v>1.1404000000000001</v>
      </c>
      <c r="J514" s="403">
        <v>43425.75</v>
      </c>
      <c r="K514">
        <v>1.1392</v>
      </c>
      <c r="L514">
        <v>0</v>
      </c>
      <c r="M514">
        <v>12</v>
      </c>
      <c r="N514">
        <v>1.2</v>
      </c>
      <c r="O514" s="543">
        <v>1.7361111109494232E-2</v>
      </c>
    </row>
    <row r="515" spans="1:15">
      <c r="A515" s="542">
        <v>514</v>
      </c>
      <c r="B515" s="542" t="s">
        <v>97</v>
      </c>
      <c r="C515" s="542">
        <v>3</v>
      </c>
      <c r="D515">
        <v>0.01</v>
      </c>
      <c r="E515">
        <v>0.03</v>
      </c>
      <c r="F515" s="410">
        <v>43426.309027777781</v>
      </c>
      <c r="G515">
        <v>1.1405000000000001</v>
      </c>
      <c r="H515" s="410">
        <v>43426.480555555558</v>
      </c>
      <c r="I515">
        <v>1.1431</v>
      </c>
      <c r="J515" s="403">
        <v>43426.517361111109</v>
      </c>
      <c r="K515">
        <v>1.1405000000000001</v>
      </c>
      <c r="L515">
        <v>26</v>
      </c>
      <c r="M515">
        <v>26</v>
      </c>
      <c r="N515">
        <v>3.9000000000000004</v>
      </c>
      <c r="O515" s="543">
        <v>0.20833333332848269</v>
      </c>
    </row>
    <row r="516" spans="1:15">
      <c r="A516" s="542">
        <v>515</v>
      </c>
      <c r="B516" s="542" t="s">
        <v>97</v>
      </c>
      <c r="C516" s="542">
        <v>1</v>
      </c>
      <c r="D516">
        <v>0.01</v>
      </c>
      <c r="E516">
        <v>0.01</v>
      </c>
      <c r="F516" s="410">
        <v>43426.522222222222</v>
      </c>
      <c r="G516">
        <v>1.1409</v>
      </c>
      <c r="H516" s="410">
        <v>43426.522222222222</v>
      </c>
      <c r="I516">
        <v>1.1409</v>
      </c>
      <c r="J516" s="403">
        <v>43426.668749999997</v>
      </c>
      <c r="K516">
        <v>1.1396999999999999</v>
      </c>
      <c r="L516">
        <v>0</v>
      </c>
      <c r="M516">
        <v>12</v>
      </c>
      <c r="N516">
        <v>1.2</v>
      </c>
      <c r="O516" s="543">
        <v>0.14652777777519077</v>
      </c>
    </row>
    <row r="517" spans="1:15">
      <c r="A517" s="542">
        <v>516</v>
      </c>
      <c r="B517" s="542" t="s">
        <v>96</v>
      </c>
      <c r="C517" s="542">
        <v>2</v>
      </c>
      <c r="D517">
        <v>0.01</v>
      </c>
      <c r="E517">
        <v>0.02</v>
      </c>
      <c r="F517" s="410">
        <v>43426.583333333336</v>
      </c>
      <c r="G517">
        <v>1.1408</v>
      </c>
      <c r="H517" s="410">
        <v>43426.668749999997</v>
      </c>
      <c r="I517">
        <v>1.1395999999999999</v>
      </c>
      <c r="J517" s="403">
        <v>43427.206250000003</v>
      </c>
      <c r="K517">
        <v>1.1415</v>
      </c>
      <c r="L517">
        <v>12</v>
      </c>
      <c r="M517">
        <v>19</v>
      </c>
      <c r="N517">
        <v>2.36</v>
      </c>
      <c r="O517" s="543">
        <v>0.62291666666715173</v>
      </c>
    </row>
    <row r="518" spans="1:15">
      <c r="A518" s="542">
        <v>517</v>
      </c>
      <c r="B518" s="542" t="s">
        <v>97</v>
      </c>
      <c r="C518" s="542">
        <v>2</v>
      </c>
      <c r="D518">
        <v>0.01</v>
      </c>
      <c r="E518">
        <v>0.02</v>
      </c>
      <c r="F518" s="410">
        <v>43426.671527777777</v>
      </c>
      <c r="G518">
        <v>1.1399999999999999</v>
      </c>
      <c r="H518" s="410">
        <v>43427.192361111112</v>
      </c>
      <c r="I518">
        <v>1.1412</v>
      </c>
      <c r="J518" s="403">
        <v>43427.395833333336</v>
      </c>
      <c r="K518">
        <v>1.1394</v>
      </c>
      <c r="L518">
        <v>12.000000000001819</v>
      </c>
      <c r="M518">
        <v>18</v>
      </c>
      <c r="N518">
        <v>2.42</v>
      </c>
      <c r="O518" s="543">
        <v>0.72430555555911269</v>
      </c>
    </row>
    <row r="519" spans="1:15">
      <c r="A519" s="542">
        <v>518</v>
      </c>
      <c r="B519" s="542" t="s">
        <v>96</v>
      </c>
      <c r="C519" s="542">
        <v>4</v>
      </c>
      <c r="D519">
        <v>0.02</v>
      </c>
      <c r="E519">
        <v>0.05</v>
      </c>
      <c r="F519" s="410">
        <v>43427.398611111108</v>
      </c>
      <c r="G519">
        <v>1.1384000000000001</v>
      </c>
      <c r="H519" s="410">
        <v>43427.513888888891</v>
      </c>
      <c r="I519">
        <v>1.1343000000000001</v>
      </c>
      <c r="J519" s="403">
        <v>43430.392361111109</v>
      </c>
      <c r="K519">
        <v>1.1375</v>
      </c>
      <c r="L519">
        <v>41</v>
      </c>
      <c r="M519">
        <v>32</v>
      </c>
      <c r="N519">
        <v>6.99</v>
      </c>
      <c r="O519" s="543">
        <v>0.99375000000145519</v>
      </c>
    </row>
    <row r="520" spans="1:15">
      <c r="A520" s="542">
        <v>519</v>
      </c>
      <c r="B520" s="542" t="s">
        <v>97</v>
      </c>
      <c r="C520" s="542">
        <v>1</v>
      </c>
      <c r="D520">
        <v>0.01</v>
      </c>
      <c r="E520">
        <v>0.01</v>
      </c>
      <c r="F520" s="410">
        <v>43427.414583333331</v>
      </c>
      <c r="G520">
        <v>1.1371</v>
      </c>
      <c r="H520" s="410">
        <v>43427.414583333331</v>
      </c>
      <c r="I520">
        <v>1.1371</v>
      </c>
      <c r="J520" s="403">
        <v>43427.48333333333</v>
      </c>
      <c r="K520">
        <v>1.1358999999999999</v>
      </c>
      <c r="L520">
        <v>0</v>
      </c>
      <c r="M520">
        <v>12</v>
      </c>
      <c r="N520">
        <v>1.2</v>
      </c>
      <c r="O520" s="543">
        <v>6.8749999998544808E-2</v>
      </c>
    </row>
    <row r="521" spans="1:15">
      <c r="A521" s="542">
        <v>520</v>
      </c>
      <c r="B521" s="542" t="s">
        <v>97</v>
      </c>
      <c r="C521" s="542">
        <v>2</v>
      </c>
      <c r="D521">
        <v>0.01</v>
      </c>
      <c r="E521">
        <v>0.02</v>
      </c>
      <c r="F521" s="410">
        <v>43427.518750000003</v>
      </c>
      <c r="G521">
        <v>1.1343000000000001</v>
      </c>
      <c r="H521" s="410">
        <v>43427.556944444441</v>
      </c>
      <c r="I521">
        <v>1.1355999999999999</v>
      </c>
      <c r="J521" s="403">
        <v>43427.713888888888</v>
      </c>
      <c r="K521">
        <v>1.1337999999999999</v>
      </c>
      <c r="L521">
        <v>13</v>
      </c>
      <c r="M521">
        <v>18</v>
      </c>
      <c r="N521">
        <v>2.2999999999999998</v>
      </c>
      <c r="O521" s="543">
        <v>0.195138888884685</v>
      </c>
    </row>
    <row r="522" spans="1:15">
      <c r="A522" s="542">
        <v>521</v>
      </c>
      <c r="B522" s="542" t="s">
        <v>97</v>
      </c>
      <c r="C522" s="542">
        <v>1</v>
      </c>
      <c r="D522">
        <v>0.01</v>
      </c>
      <c r="E522">
        <v>0.01</v>
      </c>
      <c r="F522" s="410">
        <v>43427.719444444447</v>
      </c>
      <c r="G522">
        <v>1.1338999999999999</v>
      </c>
      <c r="H522" s="410">
        <v>43427.719444444447</v>
      </c>
      <c r="I522">
        <v>1.1338999999999999</v>
      </c>
      <c r="J522" s="403">
        <v>43430.112500000003</v>
      </c>
      <c r="K522">
        <v>1.1327</v>
      </c>
      <c r="L522">
        <v>0</v>
      </c>
      <c r="M522">
        <v>11.999999999998181</v>
      </c>
      <c r="N522">
        <v>1.22</v>
      </c>
      <c r="O522" s="543">
        <v>0.39305555555620231</v>
      </c>
    </row>
    <row r="523" spans="1:15">
      <c r="A523" s="542">
        <v>522</v>
      </c>
      <c r="B523" s="542" t="s">
        <v>97</v>
      </c>
      <c r="C523" s="542">
        <v>1</v>
      </c>
      <c r="D523">
        <v>0.01</v>
      </c>
      <c r="E523">
        <v>0.01</v>
      </c>
      <c r="F523" s="410">
        <v>43430.355555555558</v>
      </c>
      <c r="G523">
        <v>1.1369</v>
      </c>
      <c r="H523" s="410">
        <v>43430.355555555558</v>
      </c>
      <c r="I523">
        <v>1.1369</v>
      </c>
      <c r="J523" s="403">
        <v>43430.372916666667</v>
      </c>
      <c r="K523">
        <v>1.1356999999999999</v>
      </c>
      <c r="L523">
        <v>0</v>
      </c>
      <c r="M523">
        <v>12</v>
      </c>
      <c r="N523">
        <v>1.2</v>
      </c>
      <c r="O523" s="543">
        <v>1.7361111109494232E-2</v>
      </c>
    </row>
    <row r="524" spans="1:15">
      <c r="A524" s="542">
        <v>523</v>
      </c>
      <c r="B524" s="542" t="s">
        <v>97</v>
      </c>
      <c r="C524" s="542">
        <v>1</v>
      </c>
      <c r="D524">
        <v>0.01</v>
      </c>
      <c r="E524">
        <v>0.01</v>
      </c>
      <c r="F524" s="410">
        <v>43430.37777777778</v>
      </c>
      <c r="G524">
        <v>1.137</v>
      </c>
      <c r="H524" s="410">
        <v>43430.37777777778</v>
      </c>
      <c r="I524">
        <v>1.137</v>
      </c>
      <c r="J524" s="403">
        <v>43430.581250000003</v>
      </c>
      <c r="K524">
        <v>1.1357999999999999</v>
      </c>
      <c r="L524">
        <v>0</v>
      </c>
      <c r="M524">
        <v>12</v>
      </c>
      <c r="N524">
        <v>1.2</v>
      </c>
      <c r="O524" s="543">
        <v>0.20347222222335404</v>
      </c>
    </row>
    <row r="525" spans="1:15">
      <c r="A525" s="542">
        <v>524</v>
      </c>
      <c r="B525" s="542" t="s">
        <v>96</v>
      </c>
      <c r="C525" s="542">
        <v>1</v>
      </c>
      <c r="D525">
        <v>0.01</v>
      </c>
      <c r="E525">
        <v>0.01</v>
      </c>
      <c r="F525" s="410">
        <v>43430.408333333333</v>
      </c>
      <c r="G525">
        <v>1.137</v>
      </c>
      <c r="H525" s="410">
        <v>43430.408333333333</v>
      </c>
      <c r="I525">
        <v>1.137</v>
      </c>
      <c r="J525" s="403">
        <v>43430.438888888886</v>
      </c>
      <c r="K525">
        <v>1.1382000000000001</v>
      </c>
      <c r="L525">
        <v>0</v>
      </c>
      <c r="M525">
        <v>12.000000000001819</v>
      </c>
      <c r="N525">
        <v>1.2</v>
      </c>
      <c r="O525" s="543">
        <v>3.0555555553291924E-2</v>
      </c>
    </row>
    <row r="526" spans="1:15">
      <c r="A526" s="542">
        <v>525</v>
      </c>
      <c r="B526" s="542" t="s">
        <v>96</v>
      </c>
      <c r="C526" s="542">
        <v>7</v>
      </c>
      <c r="D526">
        <v>0.06</v>
      </c>
      <c r="E526">
        <v>0.18</v>
      </c>
      <c r="F526" s="410">
        <v>43430.441666666666</v>
      </c>
      <c r="G526">
        <v>1.1378999999999999</v>
      </c>
      <c r="H526" s="410">
        <v>43431.763888888891</v>
      </c>
      <c r="I526">
        <v>1.1278999999999999</v>
      </c>
      <c r="J526" s="403">
        <v>43432.751388888886</v>
      </c>
      <c r="K526">
        <v>1.1329</v>
      </c>
      <c r="L526">
        <v>100.00000000000182</v>
      </c>
      <c r="M526">
        <v>50.000000000001819</v>
      </c>
      <c r="N526">
        <v>30.07</v>
      </c>
      <c r="O526" s="543">
        <v>2.3097222222204437</v>
      </c>
    </row>
    <row r="527" spans="1:15">
      <c r="A527" s="542">
        <v>526</v>
      </c>
      <c r="B527" s="542" t="s">
        <v>97</v>
      </c>
      <c r="C527" s="542">
        <v>1</v>
      </c>
      <c r="D527">
        <v>0.01</v>
      </c>
      <c r="E527">
        <v>0.01</v>
      </c>
      <c r="F527" s="410">
        <v>43430.602083333331</v>
      </c>
      <c r="G527">
        <v>1.1369</v>
      </c>
      <c r="H527" s="410">
        <v>43430.602083333331</v>
      </c>
      <c r="I527">
        <v>1.1369</v>
      </c>
      <c r="J527" s="403">
        <v>43430.626388888886</v>
      </c>
      <c r="K527">
        <v>1.1356999999999999</v>
      </c>
      <c r="L527">
        <v>0</v>
      </c>
      <c r="M527">
        <v>12</v>
      </c>
      <c r="N527">
        <v>1.2</v>
      </c>
      <c r="O527" s="543">
        <v>2.4305555554747116E-2</v>
      </c>
    </row>
    <row r="528" spans="1:15">
      <c r="A528" s="542">
        <v>527</v>
      </c>
      <c r="B528" s="542" t="s">
        <v>97</v>
      </c>
      <c r="C528" s="542">
        <v>1</v>
      </c>
      <c r="D528">
        <v>0.01</v>
      </c>
      <c r="E528">
        <v>0.01</v>
      </c>
      <c r="F528" s="410">
        <v>43430.675000000003</v>
      </c>
      <c r="G528">
        <v>1.1355999999999999</v>
      </c>
      <c r="H528" s="410">
        <v>43430.675000000003</v>
      </c>
      <c r="I528">
        <v>1.1355999999999999</v>
      </c>
      <c r="J528" s="403">
        <v>43430.681944444441</v>
      </c>
      <c r="K528">
        <v>1.1344000000000001</v>
      </c>
      <c r="L528">
        <v>0</v>
      </c>
      <c r="M528">
        <v>12</v>
      </c>
      <c r="N528">
        <v>1.2</v>
      </c>
      <c r="O528" s="543">
        <v>6.9444444379769266E-3</v>
      </c>
    </row>
    <row r="529" spans="1:15">
      <c r="A529" s="542">
        <v>528</v>
      </c>
      <c r="B529" s="542" t="s">
        <v>97</v>
      </c>
      <c r="C529" s="542">
        <v>1</v>
      </c>
      <c r="D529">
        <v>0.01</v>
      </c>
      <c r="E529">
        <v>0.01</v>
      </c>
      <c r="F529" s="410">
        <v>43430.712500000001</v>
      </c>
      <c r="G529">
        <v>1.1341000000000001</v>
      </c>
      <c r="H529" s="410">
        <v>43430.712500000001</v>
      </c>
      <c r="I529">
        <v>1.1341000000000001</v>
      </c>
      <c r="J529" s="403">
        <v>43430.804861111108</v>
      </c>
      <c r="K529">
        <v>1.1329</v>
      </c>
      <c r="L529">
        <v>0</v>
      </c>
      <c r="M529">
        <v>12.000000000001819</v>
      </c>
      <c r="N529">
        <v>1.2</v>
      </c>
      <c r="O529" s="543">
        <v>9.2361111106583849E-2</v>
      </c>
    </row>
    <row r="530" spans="1:15">
      <c r="A530" s="542">
        <v>529</v>
      </c>
      <c r="B530" s="542" t="s">
        <v>97</v>
      </c>
      <c r="C530" s="542">
        <v>1</v>
      </c>
      <c r="D530">
        <v>0.01</v>
      </c>
      <c r="E530">
        <v>0.01</v>
      </c>
      <c r="F530" s="410">
        <v>43431.337500000001</v>
      </c>
      <c r="G530">
        <v>1.1332</v>
      </c>
      <c r="H530" s="410">
        <v>43431.337500000001</v>
      </c>
      <c r="I530">
        <v>1.1332</v>
      </c>
      <c r="J530" s="403">
        <v>43431.351388888892</v>
      </c>
      <c r="K530">
        <v>1.1317999999999999</v>
      </c>
      <c r="L530">
        <v>0</v>
      </c>
      <c r="M530">
        <v>14</v>
      </c>
      <c r="N530">
        <v>1.4</v>
      </c>
      <c r="O530" s="543">
        <v>1.3888888890505768E-2</v>
      </c>
    </row>
    <row r="531" spans="1:15">
      <c r="A531" s="542">
        <v>530</v>
      </c>
      <c r="B531" s="542" t="s">
        <v>97</v>
      </c>
      <c r="C531" s="542">
        <v>2</v>
      </c>
      <c r="D531">
        <v>0.01</v>
      </c>
      <c r="E531">
        <v>0.02</v>
      </c>
      <c r="F531" s="410">
        <v>43431.405555555553</v>
      </c>
      <c r="G531">
        <v>1.1315</v>
      </c>
      <c r="H531" s="410">
        <v>43431.472222222219</v>
      </c>
      <c r="I531">
        <v>1.133</v>
      </c>
      <c r="J531" s="403">
        <v>43431.493055555555</v>
      </c>
      <c r="K531">
        <v>1.1311</v>
      </c>
      <c r="L531">
        <v>15</v>
      </c>
      <c r="M531">
        <v>19</v>
      </c>
      <c r="N531">
        <v>2.2999999999999998</v>
      </c>
      <c r="O531" s="543">
        <v>8.7500000001455192E-2</v>
      </c>
    </row>
    <row r="532" spans="1:15">
      <c r="A532" s="542">
        <v>531</v>
      </c>
      <c r="B532" s="542" t="s">
        <v>97</v>
      </c>
      <c r="C532" s="542">
        <v>2</v>
      </c>
      <c r="D532">
        <v>0.01</v>
      </c>
      <c r="E532">
        <v>0.02</v>
      </c>
      <c r="F532" s="410">
        <v>43431.5</v>
      </c>
      <c r="G532">
        <v>1.1317999999999999</v>
      </c>
      <c r="H532" s="410">
        <v>43431.586805555555</v>
      </c>
      <c r="I532">
        <v>1.133</v>
      </c>
      <c r="J532" s="403">
        <v>43431.65347222222</v>
      </c>
      <c r="K532">
        <v>1.1312</v>
      </c>
      <c r="L532">
        <v>12</v>
      </c>
      <c r="M532">
        <v>18</v>
      </c>
      <c r="N532">
        <v>2.4</v>
      </c>
      <c r="O532" s="543">
        <v>0.15347222222044365</v>
      </c>
    </row>
    <row r="533" spans="1:15">
      <c r="A533" s="542">
        <v>532</v>
      </c>
      <c r="B533" s="542" t="s">
        <v>97</v>
      </c>
      <c r="C533" s="542">
        <v>2</v>
      </c>
      <c r="D533">
        <v>0.01</v>
      </c>
      <c r="E533">
        <v>0.02</v>
      </c>
      <c r="F533" s="410">
        <v>43431.763194444444</v>
      </c>
      <c r="G533">
        <v>1.1279999999999999</v>
      </c>
      <c r="H533" s="410">
        <v>43431.801388888889</v>
      </c>
      <c r="I533">
        <v>1.1292</v>
      </c>
      <c r="J533" s="403">
        <v>43432.383333333331</v>
      </c>
      <c r="K533">
        <v>1.1274</v>
      </c>
      <c r="L533">
        <v>12.000000000001819</v>
      </c>
      <c r="M533">
        <v>18</v>
      </c>
      <c r="N533">
        <v>2.44</v>
      </c>
      <c r="O533" s="543">
        <v>0.62013888888759539</v>
      </c>
    </row>
    <row r="534" spans="1:15">
      <c r="A534" s="542">
        <v>533</v>
      </c>
      <c r="B534" s="542" t="s">
        <v>97</v>
      </c>
      <c r="C534" s="542">
        <v>2</v>
      </c>
      <c r="D534">
        <v>0.01</v>
      </c>
      <c r="E534">
        <v>0.02</v>
      </c>
      <c r="F534" s="410">
        <v>43432.414583333331</v>
      </c>
      <c r="G534">
        <v>1.1279999999999999</v>
      </c>
      <c r="H534" s="410">
        <v>43432.50277777778</v>
      </c>
      <c r="I534">
        <v>1.1292</v>
      </c>
      <c r="J534" s="403">
        <v>43432.661805555559</v>
      </c>
      <c r="K534">
        <v>1.1274</v>
      </c>
      <c r="L534">
        <v>12.000000000001819</v>
      </c>
      <c r="M534">
        <v>18</v>
      </c>
      <c r="N534">
        <v>2.4</v>
      </c>
      <c r="O534" s="543">
        <v>0.24722222222771961</v>
      </c>
    </row>
    <row r="535" spans="1:15">
      <c r="A535" s="542">
        <v>534</v>
      </c>
      <c r="B535" s="542" t="s">
        <v>97</v>
      </c>
      <c r="C535" s="542">
        <v>6</v>
      </c>
      <c r="D535">
        <v>0.09</v>
      </c>
      <c r="E535">
        <v>0.24</v>
      </c>
      <c r="F535" s="410">
        <v>43432.665972222225</v>
      </c>
      <c r="G535">
        <v>1.1273</v>
      </c>
      <c r="H535" s="410">
        <v>43433.363194444442</v>
      </c>
      <c r="I535">
        <v>1.1394</v>
      </c>
      <c r="J535" s="403">
        <v>43434.649305555555</v>
      </c>
      <c r="K535">
        <v>1.1347</v>
      </c>
      <c r="L535">
        <v>121</v>
      </c>
      <c r="M535">
        <v>47</v>
      </c>
      <c r="N535">
        <v>42.89</v>
      </c>
      <c r="O535" s="543">
        <v>1.9833333333299379</v>
      </c>
    </row>
    <row r="536" spans="1:15">
      <c r="A536" s="542">
        <v>535</v>
      </c>
      <c r="B536" s="542" t="s">
        <v>96</v>
      </c>
      <c r="C536" s="542">
        <v>2</v>
      </c>
      <c r="D536">
        <v>0.01</v>
      </c>
      <c r="E536">
        <v>0.02</v>
      </c>
      <c r="F536" s="410">
        <v>43432.76666666667</v>
      </c>
      <c r="G536">
        <v>1.1349</v>
      </c>
      <c r="H536" s="410">
        <v>43432.772916666669</v>
      </c>
      <c r="I536">
        <v>1.1335999999999999</v>
      </c>
      <c r="J536" s="403">
        <v>43432.796527777777</v>
      </c>
      <c r="K536">
        <v>1.1355</v>
      </c>
      <c r="L536">
        <v>13</v>
      </c>
      <c r="M536">
        <v>19</v>
      </c>
      <c r="N536">
        <v>2.5</v>
      </c>
      <c r="O536" s="543">
        <v>2.9861111106583849E-2</v>
      </c>
    </row>
    <row r="537" spans="1:15">
      <c r="A537" s="542">
        <v>536</v>
      </c>
      <c r="B537" s="542" t="s">
        <v>96</v>
      </c>
      <c r="C537" s="542">
        <v>1</v>
      </c>
      <c r="D537">
        <v>0.01</v>
      </c>
      <c r="E537">
        <v>0.01</v>
      </c>
      <c r="F537" s="410">
        <v>43432.802777777775</v>
      </c>
      <c r="G537">
        <v>1.1374</v>
      </c>
      <c r="H537" s="410">
        <v>43432.802777777775</v>
      </c>
      <c r="I537">
        <v>1.1374</v>
      </c>
      <c r="J537" s="403">
        <v>43432.804166666669</v>
      </c>
      <c r="K537">
        <v>1.1386000000000001</v>
      </c>
      <c r="L537">
        <v>0</v>
      </c>
      <c r="M537">
        <v>12</v>
      </c>
      <c r="N537">
        <v>1.2</v>
      </c>
      <c r="O537" s="543">
        <v>1.3888888934161514E-3</v>
      </c>
    </row>
    <row r="538" spans="1:15">
      <c r="A538" s="542">
        <v>537</v>
      </c>
      <c r="B538" s="542" t="s">
        <v>96</v>
      </c>
      <c r="C538" s="542">
        <v>1</v>
      </c>
      <c r="D538">
        <v>0.01</v>
      </c>
      <c r="E538">
        <v>0.01</v>
      </c>
      <c r="F538" s="410">
        <v>43432.834027777775</v>
      </c>
      <c r="G538">
        <v>1.1375999999999999</v>
      </c>
      <c r="H538" s="410">
        <v>43432.834027777775</v>
      </c>
      <c r="I538">
        <v>1.1375999999999999</v>
      </c>
      <c r="J538" s="403">
        <v>43433.356944444444</v>
      </c>
      <c r="K538">
        <v>1.1392</v>
      </c>
      <c r="L538">
        <v>0</v>
      </c>
      <c r="M538">
        <v>16</v>
      </c>
      <c r="N538">
        <v>1.23</v>
      </c>
      <c r="O538" s="543">
        <v>0.52291666666860692</v>
      </c>
    </row>
    <row r="539" spans="1:15">
      <c r="A539" s="542">
        <v>538</v>
      </c>
      <c r="B539" s="542" t="s">
        <v>96</v>
      </c>
      <c r="C539" s="542">
        <v>3</v>
      </c>
      <c r="D539">
        <v>0.01</v>
      </c>
      <c r="E539">
        <v>0.03</v>
      </c>
      <c r="F539" s="410">
        <v>43433.375694444447</v>
      </c>
      <c r="G539">
        <v>1.1389</v>
      </c>
      <c r="H539" s="410">
        <v>43433.488194444442</v>
      </c>
      <c r="I539">
        <v>1.1363000000000001</v>
      </c>
      <c r="J539" s="403">
        <v>43433.575694444444</v>
      </c>
      <c r="K539">
        <v>1.1389</v>
      </c>
      <c r="L539">
        <v>26</v>
      </c>
      <c r="M539">
        <v>26</v>
      </c>
      <c r="N539">
        <v>3.8</v>
      </c>
      <c r="O539" s="543">
        <v>0.19999999999708962</v>
      </c>
    </row>
    <row r="540" spans="1:15">
      <c r="A540" s="542">
        <v>539</v>
      </c>
      <c r="B540" s="542" t="s">
        <v>96</v>
      </c>
      <c r="C540" s="542">
        <v>2</v>
      </c>
      <c r="D540">
        <v>0.01</v>
      </c>
      <c r="E540">
        <v>0.02</v>
      </c>
      <c r="F540" s="410">
        <v>43433.590277777781</v>
      </c>
      <c r="G540">
        <v>1.139</v>
      </c>
      <c r="H540" s="410">
        <v>43433.625694444447</v>
      </c>
      <c r="I540">
        <v>1.1369</v>
      </c>
      <c r="J540" s="403">
        <v>43433.714583333334</v>
      </c>
      <c r="K540">
        <v>1.1392</v>
      </c>
      <c r="L540">
        <v>21</v>
      </c>
      <c r="M540">
        <v>23</v>
      </c>
      <c r="N540">
        <v>2.5</v>
      </c>
      <c r="O540" s="543">
        <v>0.12430555555329192</v>
      </c>
    </row>
    <row r="541" spans="1:15">
      <c r="A541" s="542">
        <v>540</v>
      </c>
      <c r="B541" s="542" t="s">
        <v>96</v>
      </c>
      <c r="C541" s="542">
        <v>2</v>
      </c>
      <c r="D541">
        <v>0.01</v>
      </c>
      <c r="E541">
        <v>0.02</v>
      </c>
      <c r="F541" s="410">
        <v>43433.727083333331</v>
      </c>
      <c r="G541">
        <v>1.1385000000000001</v>
      </c>
      <c r="H541" s="410">
        <v>43433.774305555555</v>
      </c>
      <c r="I541">
        <v>1.1373</v>
      </c>
      <c r="J541" s="403">
        <v>43433.9</v>
      </c>
      <c r="K541">
        <v>1.1391</v>
      </c>
      <c r="L541">
        <v>12</v>
      </c>
      <c r="M541">
        <v>18</v>
      </c>
      <c r="N541">
        <v>2.4</v>
      </c>
      <c r="O541" s="543">
        <v>0.17291666667006211</v>
      </c>
    </row>
    <row r="542" spans="1:15">
      <c r="A542" s="542">
        <v>541</v>
      </c>
      <c r="B542" s="542" t="s">
        <v>96</v>
      </c>
      <c r="C542" s="542">
        <v>6</v>
      </c>
      <c r="D542">
        <v>0.04</v>
      </c>
      <c r="E542">
        <v>0.12</v>
      </c>
      <c r="F542" s="410">
        <v>43434.326388888891</v>
      </c>
      <c r="G542">
        <v>1.1391</v>
      </c>
      <c r="H542" s="410">
        <v>43434.71875</v>
      </c>
      <c r="I542">
        <v>1.1312</v>
      </c>
      <c r="J542" s="403">
        <v>43437.158333333333</v>
      </c>
      <c r="K542">
        <v>1.1355</v>
      </c>
      <c r="L542">
        <v>79</v>
      </c>
      <c r="M542">
        <v>43</v>
      </c>
      <c r="N542">
        <v>18.72</v>
      </c>
      <c r="O542" s="543">
        <v>0.8319444444423425</v>
      </c>
    </row>
    <row r="543" spans="1:15">
      <c r="A543" s="542">
        <v>542</v>
      </c>
      <c r="B543" s="542" t="s">
        <v>97</v>
      </c>
      <c r="C543" s="542">
        <v>1</v>
      </c>
      <c r="D543">
        <v>0.01</v>
      </c>
      <c r="E543">
        <v>0.01</v>
      </c>
      <c r="F543" s="410">
        <v>43434.731944444444</v>
      </c>
      <c r="G543">
        <v>1.1322000000000001</v>
      </c>
      <c r="H543" s="410">
        <v>43434.731944444444</v>
      </c>
      <c r="I543">
        <v>1.1322000000000001</v>
      </c>
      <c r="J543" s="403">
        <v>43434.795138888891</v>
      </c>
      <c r="K543">
        <v>1.131</v>
      </c>
      <c r="L543">
        <v>0</v>
      </c>
      <c r="M543">
        <v>12.000000000001819</v>
      </c>
      <c r="N543">
        <v>1.2</v>
      </c>
      <c r="O543" s="543">
        <v>6.3194444446708076E-2</v>
      </c>
    </row>
    <row r="544" spans="1:15">
      <c r="A544" s="542">
        <v>543</v>
      </c>
      <c r="B544" s="542" t="s">
        <v>97</v>
      </c>
      <c r="C544" s="542">
        <v>4</v>
      </c>
      <c r="D544">
        <v>0.02</v>
      </c>
      <c r="E544">
        <v>0.05</v>
      </c>
      <c r="F544" s="410">
        <v>43434.915277777778</v>
      </c>
      <c r="G544">
        <v>1.1317999999999999</v>
      </c>
      <c r="H544" s="410">
        <v>43437.290972222225</v>
      </c>
      <c r="I544">
        <v>1.1366000000000001</v>
      </c>
      <c r="J544" s="403">
        <v>43437.500694444447</v>
      </c>
      <c r="K544">
        <v>1.1332</v>
      </c>
      <c r="L544">
        <v>48</v>
      </c>
      <c r="M544">
        <v>34</v>
      </c>
      <c r="N544">
        <v>7.12</v>
      </c>
      <c r="O544" s="543">
        <v>0.58541666666860692</v>
      </c>
    </row>
    <row r="545" spans="1:15">
      <c r="A545" s="542">
        <v>544</v>
      </c>
      <c r="B545" s="542" t="s">
        <v>96</v>
      </c>
      <c r="C545" s="542">
        <v>1</v>
      </c>
      <c r="D545">
        <v>0.01</v>
      </c>
      <c r="E545">
        <v>0.01</v>
      </c>
      <c r="F545" s="410">
        <v>43437.327777777777</v>
      </c>
      <c r="G545">
        <v>1.1359999999999999</v>
      </c>
      <c r="H545" s="410">
        <v>43437.327777777777</v>
      </c>
      <c r="I545">
        <v>1.1359999999999999</v>
      </c>
      <c r="J545" s="403">
        <v>43437.336805555555</v>
      </c>
      <c r="K545">
        <v>1.1372</v>
      </c>
      <c r="L545">
        <v>0</v>
      </c>
      <c r="M545">
        <v>12.000000000001819</v>
      </c>
      <c r="N545">
        <v>1.2</v>
      </c>
      <c r="O545" s="543">
        <v>9.0277777781011537E-3</v>
      </c>
    </row>
    <row r="546" spans="1:15">
      <c r="A546" s="542">
        <v>545</v>
      </c>
      <c r="B546" s="542" t="s">
        <v>96</v>
      </c>
      <c r="C546" s="542">
        <v>4</v>
      </c>
      <c r="D546">
        <v>0.02</v>
      </c>
      <c r="E546">
        <v>0.05</v>
      </c>
      <c r="F546" s="410">
        <v>43437.372916666667</v>
      </c>
      <c r="G546">
        <v>1.1372</v>
      </c>
      <c r="H546" s="410">
        <v>43437.500694444447</v>
      </c>
      <c r="I546">
        <v>1.1332</v>
      </c>
      <c r="J546" s="403">
        <v>43437.754166666666</v>
      </c>
      <c r="K546">
        <v>1.1362000000000001</v>
      </c>
      <c r="L546">
        <v>40</v>
      </c>
      <c r="M546">
        <v>30.000000000001819</v>
      </c>
      <c r="N546">
        <v>6.8</v>
      </c>
      <c r="O546" s="543">
        <v>0.38124999999854481</v>
      </c>
    </row>
    <row r="547" spans="1:15">
      <c r="A547" s="542">
        <v>546</v>
      </c>
      <c r="B547" s="542" t="s">
        <v>97</v>
      </c>
      <c r="C547" s="542">
        <v>6</v>
      </c>
      <c r="D547">
        <v>0.04</v>
      </c>
      <c r="E547">
        <v>0.12</v>
      </c>
      <c r="F547" s="410">
        <v>43437.602777777778</v>
      </c>
      <c r="G547">
        <v>1.1332</v>
      </c>
      <c r="H547" s="410">
        <v>43438.444444444445</v>
      </c>
      <c r="I547">
        <v>1.1408</v>
      </c>
      <c r="J547" s="403">
        <v>43438.692361111112</v>
      </c>
      <c r="K547">
        <v>1.1365000000000001</v>
      </c>
      <c r="L547">
        <v>76</v>
      </c>
      <c r="M547">
        <v>43</v>
      </c>
      <c r="N547">
        <v>19.16</v>
      </c>
      <c r="O547" s="543">
        <v>1.0895833333343035</v>
      </c>
    </row>
    <row r="548" spans="1:15">
      <c r="A548" s="542">
        <v>547</v>
      </c>
      <c r="B548" s="542" t="s">
        <v>96</v>
      </c>
      <c r="C548" s="542">
        <v>2</v>
      </c>
      <c r="D548">
        <v>0.01</v>
      </c>
      <c r="E548">
        <v>0.02</v>
      </c>
      <c r="F548" s="410">
        <v>43437.761111111111</v>
      </c>
      <c r="G548">
        <v>1.1358999999999999</v>
      </c>
      <c r="H548" s="410">
        <v>43437.839583333334</v>
      </c>
      <c r="I548">
        <v>1.1346000000000001</v>
      </c>
      <c r="J548" s="403">
        <v>43438.125</v>
      </c>
      <c r="K548">
        <v>1.1366000000000001</v>
      </c>
      <c r="L548">
        <v>13</v>
      </c>
      <c r="M548">
        <v>20</v>
      </c>
      <c r="N548">
        <v>2.46</v>
      </c>
      <c r="O548" s="543">
        <v>0.36388888888905058</v>
      </c>
    </row>
    <row r="549" spans="1:15">
      <c r="A549" s="542">
        <v>548</v>
      </c>
      <c r="B549" s="542" t="s">
        <v>96</v>
      </c>
      <c r="C549" s="542">
        <v>1</v>
      </c>
      <c r="D549">
        <v>0.01</v>
      </c>
      <c r="E549">
        <v>0.01</v>
      </c>
      <c r="F549" s="410">
        <v>43438.313888888886</v>
      </c>
      <c r="G549">
        <v>1.1383000000000001</v>
      </c>
      <c r="H549" s="410">
        <v>43438.313888888886</v>
      </c>
      <c r="I549">
        <v>1.1383000000000001</v>
      </c>
      <c r="J549" s="403">
        <v>43438.388194444444</v>
      </c>
      <c r="K549">
        <v>1.1395</v>
      </c>
      <c r="L549">
        <v>0</v>
      </c>
      <c r="M549">
        <v>12</v>
      </c>
      <c r="N549">
        <v>1.2</v>
      </c>
      <c r="O549" s="543">
        <v>7.4305555557657499E-2</v>
      </c>
    </row>
    <row r="550" spans="1:15">
      <c r="A550" s="542">
        <v>549</v>
      </c>
      <c r="B550" s="542" t="s">
        <v>96</v>
      </c>
      <c r="C550" s="542">
        <v>1</v>
      </c>
      <c r="D550">
        <v>0.01</v>
      </c>
      <c r="E550">
        <v>0.01</v>
      </c>
      <c r="F550" s="410">
        <v>43438.395138888889</v>
      </c>
      <c r="G550">
        <v>1.1385000000000001</v>
      </c>
      <c r="H550" s="410">
        <v>43438.395138888889</v>
      </c>
      <c r="I550">
        <v>1.1385000000000001</v>
      </c>
      <c r="J550" s="403">
        <v>43438.438888888886</v>
      </c>
      <c r="K550">
        <v>1.1396999999999999</v>
      </c>
      <c r="L550">
        <v>0</v>
      </c>
      <c r="M550">
        <v>12</v>
      </c>
      <c r="N550">
        <v>1.2</v>
      </c>
      <c r="O550" s="543">
        <v>4.3749999997089617E-2</v>
      </c>
    </row>
    <row r="551" spans="1:15">
      <c r="A551" s="542">
        <v>550</v>
      </c>
      <c r="B551" s="542" t="s">
        <v>96</v>
      </c>
      <c r="C551" s="542">
        <v>6</v>
      </c>
      <c r="D551">
        <v>0.04</v>
      </c>
      <c r="E551">
        <v>0.12</v>
      </c>
      <c r="F551" s="410">
        <v>43438.447916666664</v>
      </c>
      <c r="G551">
        <v>1.1414</v>
      </c>
      <c r="H551" s="410">
        <v>43438.753472222219</v>
      </c>
      <c r="I551">
        <v>1.1332</v>
      </c>
      <c r="J551" s="403">
        <v>43440.634027777778</v>
      </c>
      <c r="K551">
        <v>1.1383000000000001</v>
      </c>
      <c r="L551">
        <v>82</v>
      </c>
      <c r="M551">
        <v>51</v>
      </c>
      <c r="N551">
        <v>18.66</v>
      </c>
      <c r="O551" s="543">
        <v>2.1861111111138598</v>
      </c>
    </row>
    <row r="552" spans="1:15">
      <c r="A552" s="542">
        <v>551</v>
      </c>
      <c r="B552" s="542" t="s">
        <v>97</v>
      </c>
      <c r="C552" s="542">
        <v>1</v>
      </c>
      <c r="D552">
        <v>0.01</v>
      </c>
      <c r="E552">
        <v>0.01</v>
      </c>
      <c r="F552" s="410">
        <v>43438.711805555555</v>
      </c>
      <c r="G552">
        <v>1.1354</v>
      </c>
      <c r="H552" s="410">
        <v>43438.711805555555</v>
      </c>
      <c r="I552">
        <v>1.1354</v>
      </c>
      <c r="J552" s="403">
        <v>43438.751388888886</v>
      </c>
      <c r="K552">
        <v>1.1342000000000001</v>
      </c>
      <c r="L552">
        <v>0</v>
      </c>
      <c r="M552">
        <v>11.999999999998181</v>
      </c>
      <c r="N552">
        <v>1.2</v>
      </c>
      <c r="O552" s="543">
        <v>3.9583333331393078E-2</v>
      </c>
    </row>
    <row r="553" spans="1:15">
      <c r="A553" s="542">
        <v>552</v>
      </c>
      <c r="B553" s="542" t="s">
        <v>97</v>
      </c>
      <c r="C553" s="542">
        <v>2</v>
      </c>
      <c r="D553">
        <v>0.01</v>
      </c>
      <c r="E553">
        <v>0.02</v>
      </c>
      <c r="F553" s="410">
        <v>43438.763194444444</v>
      </c>
      <c r="G553">
        <v>1.1331</v>
      </c>
      <c r="H553" s="410">
        <v>43438.78402777778</v>
      </c>
      <c r="I553">
        <v>1.1343000000000001</v>
      </c>
      <c r="J553" s="403">
        <v>43439.173611111109</v>
      </c>
      <c r="K553">
        <v>1.1325000000000001</v>
      </c>
      <c r="L553">
        <v>12</v>
      </c>
      <c r="M553">
        <v>18</v>
      </c>
      <c r="N553">
        <v>2.44</v>
      </c>
      <c r="O553" s="543">
        <v>0.41041666666569654</v>
      </c>
    </row>
    <row r="554" spans="1:15">
      <c r="A554" s="542">
        <v>553</v>
      </c>
      <c r="B554" s="542" t="s">
        <v>97</v>
      </c>
      <c r="C554" s="542">
        <v>3</v>
      </c>
      <c r="D554">
        <v>0.01</v>
      </c>
      <c r="E554">
        <v>0.03</v>
      </c>
      <c r="F554" s="410">
        <v>43439.295138888891</v>
      </c>
      <c r="G554">
        <v>1.1319999999999999</v>
      </c>
      <c r="H554" s="410">
        <v>43439.501388888886</v>
      </c>
      <c r="I554">
        <v>1.1346000000000001</v>
      </c>
      <c r="J554" s="403">
        <v>43439.666666666664</v>
      </c>
      <c r="K554">
        <v>1.1319999999999999</v>
      </c>
      <c r="L554">
        <v>26.000000000001819</v>
      </c>
      <c r="M554">
        <v>26.000000000001819</v>
      </c>
      <c r="N554">
        <v>3.9000000000000004</v>
      </c>
      <c r="O554" s="543">
        <v>0.37152777777373558</v>
      </c>
    </row>
    <row r="555" spans="1:15">
      <c r="A555" s="542">
        <v>554</v>
      </c>
      <c r="B555" s="542" t="s">
        <v>97</v>
      </c>
      <c r="C555" s="542">
        <v>3</v>
      </c>
      <c r="D555">
        <v>0.01</v>
      </c>
      <c r="E555">
        <v>0.03</v>
      </c>
      <c r="F555" s="410">
        <v>43439.669444444444</v>
      </c>
      <c r="G555">
        <v>1.1325000000000001</v>
      </c>
      <c r="H555" s="410">
        <v>43439.743055555555</v>
      </c>
      <c r="I555">
        <v>1.1351</v>
      </c>
      <c r="J555" s="403">
        <v>43440.342361111114</v>
      </c>
      <c r="K555">
        <v>1.1326000000000001</v>
      </c>
      <c r="L555">
        <v>26</v>
      </c>
      <c r="M555">
        <v>25</v>
      </c>
      <c r="N555">
        <v>3.75</v>
      </c>
      <c r="O555" s="543">
        <v>0.67291666667006211</v>
      </c>
    </row>
    <row r="556" spans="1:15">
      <c r="A556" s="542">
        <v>555</v>
      </c>
      <c r="B556" s="542" t="s">
        <v>97</v>
      </c>
      <c r="C556" s="542">
        <v>6</v>
      </c>
      <c r="D556">
        <v>0.04</v>
      </c>
      <c r="E556">
        <v>0.12</v>
      </c>
      <c r="F556" s="410">
        <v>43440.398611111108</v>
      </c>
      <c r="G556">
        <v>1.1327</v>
      </c>
      <c r="H556" s="410">
        <v>43440.680555555555</v>
      </c>
      <c r="I556">
        <v>1.1402000000000001</v>
      </c>
      <c r="J556" s="403">
        <v>43440.732638888891</v>
      </c>
      <c r="K556">
        <v>1.1358999999999999</v>
      </c>
      <c r="L556">
        <v>75.000000000001819</v>
      </c>
      <c r="M556">
        <v>43.000000000001819</v>
      </c>
      <c r="N556">
        <v>21.2</v>
      </c>
      <c r="O556" s="543">
        <v>0.33402777778246673</v>
      </c>
    </row>
    <row r="557" spans="1:15">
      <c r="A557" s="542">
        <v>556</v>
      </c>
      <c r="B557" s="542" t="s">
        <v>96</v>
      </c>
      <c r="C557" s="542">
        <v>3</v>
      </c>
      <c r="D557">
        <v>0.01</v>
      </c>
      <c r="E557">
        <v>0.03</v>
      </c>
      <c r="F557" s="410">
        <v>43440.694444444445</v>
      </c>
      <c r="G557">
        <v>1.1398999999999999</v>
      </c>
      <c r="H557" s="410">
        <v>43440.72152777778</v>
      </c>
      <c r="I557">
        <v>1.1373</v>
      </c>
      <c r="J557" s="403">
        <v>43441.604166666664</v>
      </c>
      <c r="K557">
        <v>1.1399999999999999</v>
      </c>
      <c r="L557">
        <v>26</v>
      </c>
      <c r="M557">
        <v>26.999999999998181</v>
      </c>
      <c r="N557">
        <v>3.84</v>
      </c>
      <c r="O557" s="543">
        <v>0.90972222221898846</v>
      </c>
    </row>
    <row r="558" spans="1:15">
      <c r="A558" s="542">
        <v>557</v>
      </c>
      <c r="B558" s="542" t="s">
        <v>97</v>
      </c>
      <c r="C558" s="542">
        <v>2</v>
      </c>
      <c r="D558">
        <v>0.01</v>
      </c>
      <c r="E558">
        <v>0.02</v>
      </c>
      <c r="F558" s="410">
        <v>43440.786111111112</v>
      </c>
      <c r="G558">
        <v>1.1379999999999999</v>
      </c>
      <c r="H558" s="410">
        <v>43440.806250000001</v>
      </c>
      <c r="I558">
        <v>1.1392</v>
      </c>
      <c r="J558" s="403">
        <v>43440.870833333334</v>
      </c>
      <c r="K558">
        <v>1.1374</v>
      </c>
      <c r="L558">
        <v>12.000000000001819</v>
      </c>
      <c r="M558">
        <v>18</v>
      </c>
      <c r="N558">
        <v>2.4</v>
      </c>
      <c r="O558" s="543">
        <v>8.4722222221898846E-2</v>
      </c>
    </row>
    <row r="559" spans="1:15">
      <c r="A559" s="542">
        <v>558</v>
      </c>
      <c r="B559" s="542" t="s">
        <v>97</v>
      </c>
      <c r="C559" s="542">
        <v>1</v>
      </c>
      <c r="D559">
        <v>0.01</v>
      </c>
      <c r="E559">
        <v>0.01</v>
      </c>
      <c r="F559" s="410">
        <v>43440.895833333336</v>
      </c>
      <c r="G559">
        <v>1.1375999999999999</v>
      </c>
      <c r="H559" s="410">
        <v>43440.895833333336</v>
      </c>
      <c r="I559">
        <v>1.1375999999999999</v>
      </c>
      <c r="J559" s="403">
        <v>43441.336111111108</v>
      </c>
      <c r="K559">
        <v>1.1364000000000001</v>
      </c>
      <c r="L559">
        <v>0</v>
      </c>
      <c r="M559">
        <v>12</v>
      </c>
      <c r="N559">
        <v>1.22</v>
      </c>
      <c r="O559" s="543">
        <v>0.44027777777228039</v>
      </c>
    </row>
    <row r="560" spans="1:15">
      <c r="A560" s="542">
        <v>559</v>
      </c>
      <c r="B560" s="542" t="s">
        <v>97</v>
      </c>
      <c r="C560" s="542">
        <v>1</v>
      </c>
      <c r="D560">
        <v>0.01</v>
      </c>
      <c r="E560">
        <v>0.01</v>
      </c>
      <c r="F560" s="410">
        <v>43441.429166666669</v>
      </c>
      <c r="G560">
        <v>1.1376999999999999</v>
      </c>
      <c r="H560" s="410">
        <v>43441.429166666669</v>
      </c>
      <c r="I560">
        <v>1.1376999999999999</v>
      </c>
      <c r="J560" s="403">
        <v>43441.445833333331</v>
      </c>
      <c r="K560">
        <v>1.1365000000000001</v>
      </c>
      <c r="L560">
        <v>0</v>
      </c>
      <c r="M560">
        <v>12</v>
      </c>
      <c r="N560">
        <v>1.2</v>
      </c>
      <c r="O560" s="543">
        <v>1.6666666662786156E-2</v>
      </c>
    </row>
    <row r="561" spans="1:15">
      <c r="A561" s="542">
        <v>560</v>
      </c>
      <c r="B561" s="542" t="s">
        <v>97</v>
      </c>
      <c r="C561" s="542">
        <v>1</v>
      </c>
      <c r="D561">
        <v>0.01</v>
      </c>
      <c r="E561">
        <v>0.01</v>
      </c>
      <c r="F561" s="410">
        <v>43441.521527777775</v>
      </c>
      <c r="G561">
        <v>1.1377999999999999</v>
      </c>
      <c r="H561" s="410">
        <v>43441.521527777775</v>
      </c>
      <c r="I561">
        <v>1.1377999999999999</v>
      </c>
      <c r="J561" s="403">
        <v>43441.582638888889</v>
      </c>
      <c r="K561">
        <v>1.1366000000000001</v>
      </c>
      <c r="L561">
        <v>0</v>
      </c>
      <c r="M561">
        <v>12</v>
      </c>
      <c r="N561">
        <v>1.2</v>
      </c>
      <c r="O561" s="543">
        <v>6.1111111113859806E-2</v>
      </c>
    </row>
    <row r="562" spans="1:15">
      <c r="A562" s="542">
        <v>561</v>
      </c>
      <c r="B562" s="542" t="s">
        <v>97</v>
      </c>
      <c r="C562" s="542">
        <v>3</v>
      </c>
      <c r="D562">
        <v>0.01</v>
      </c>
      <c r="E562">
        <v>0.03</v>
      </c>
      <c r="F562" s="410">
        <v>43441.585416666669</v>
      </c>
      <c r="G562">
        <v>1.137</v>
      </c>
      <c r="H562" s="410">
        <v>43441.606249999997</v>
      </c>
      <c r="I562">
        <v>1.1408</v>
      </c>
      <c r="J562" s="403">
        <v>43441.613888888889</v>
      </c>
      <c r="K562">
        <v>1.1377999999999999</v>
      </c>
      <c r="L562">
        <v>38</v>
      </c>
      <c r="M562">
        <v>30</v>
      </c>
      <c r="N562">
        <v>3.9000000000000004</v>
      </c>
      <c r="O562" s="543">
        <v>2.8472222220443655E-2</v>
      </c>
    </row>
    <row r="563" spans="1:15">
      <c r="A563" s="542">
        <v>562</v>
      </c>
      <c r="B563" s="542" t="s">
        <v>96</v>
      </c>
      <c r="C563" s="542">
        <v>1</v>
      </c>
      <c r="D563">
        <v>0.01</v>
      </c>
      <c r="E563">
        <v>0.01</v>
      </c>
      <c r="F563" s="410">
        <v>43441.615972222222</v>
      </c>
      <c r="G563">
        <v>1.1378999999999999</v>
      </c>
      <c r="H563" s="410">
        <v>43441.615972222222</v>
      </c>
      <c r="I563">
        <v>1.1378999999999999</v>
      </c>
      <c r="J563" s="403">
        <v>43441.620833333334</v>
      </c>
      <c r="K563">
        <v>1.1391</v>
      </c>
      <c r="L563">
        <v>0</v>
      </c>
      <c r="M563">
        <v>12</v>
      </c>
      <c r="N563">
        <v>1.2</v>
      </c>
      <c r="O563" s="543">
        <v>4.8611111124046147E-3</v>
      </c>
    </row>
    <row r="564" spans="1:15">
      <c r="A564" s="542">
        <v>563</v>
      </c>
      <c r="B564" s="542" t="s">
        <v>97</v>
      </c>
      <c r="C564" s="542">
        <v>1</v>
      </c>
      <c r="D564">
        <v>0.01</v>
      </c>
      <c r="E564">
        <v>0.01</v>
      </c>
      <c r="F564" s="410">
        <v>43441.62222222222</v>
      </c>
      <c r="G564">
        <v>1.1392</v>
      </c>
      <c r="H564" s="410">
        <v>43441.62222222222</v>
      </c>
      <c r="I564">
        <v>1.1392</v>
      </c>
      <c r="J564" s="403">
        <v>43441.627083333333</v>
      </c>
      <c r="K564">
        <v>1.1379999999999999</v>
      </c>
      <c r="L564">
        <v>0</v>
      </c>
      <c r="M564">
        <v>12.000000000001819</v>
      </c>
      <c r="N564">
        <v>1.2</v>
      </c>
      <c r="O564" s="543">
        <v>4.8611111124046147E-3</v>
      </c>
    </row>
    <row r="565" spans="1:15">
      <c r="A565" s="542">
        <v>564</v>
      </c>
      <c r="B565" s="542" t="s">
        <v>97</v>
      </c>
      <c r="C565" s="542">
        <v>4</v>
      </c>
      <c r="D565">
        <v>0.02</v>
      </c>
      <c r="E565">
        <v>0.05</v>
      </c>
      <c r="F565" s="410">
        <v>43441.634722222225</v>
      </c>
      <c r="G565">
        <v>1.1379999999999999</v>
      </c>
      <c r="H565" s="410">
        <v>43441.873611111114</v>
      </c>
      <c r="I565">
        <v>1.1419999999999999</v>
      </c>
      <c r="J565" s="403">
        <v>43441.957638888889</v>
      </c>
      <c r="K565">
        <v>1.1387</v>
      </c>
      <c r="L565">
        <v>40</v>
      </c>
      <c r="M565">
        <v>32.999999999998181</v>
      </c>
      <c r="N565">
        <v>8.1999999999999993</v>
      </c>
      <c r="O565" s="543">
        <v>0.32291666666424135</v>
      </c>
    </row>
    <row r="566" spans="1:15">
      <c r="A566" s="542">
        <v>565</v>
      </c>
      <c r="B566" s="542" t="s">
        <v>96</v>
      </c>
      <c r="C566" s="542">
        <v>1</v>
      </c>
      <c r="D566">
        <v>0.01</v>
      </c>
      <c r="E566">
        <v>0.01</v>
      </c>
      <c r="F566" s="410">
        <v>43441.645833333336</v>
      </c>
      <c r="G566">
        <v>1.1385000000000001</v>
      </c>
      <c r="H566" s="410">
        <v>43441.645833333336</v>
      </c>
      <c r="I566">
        <v>1.1385000000000001</v>
      </c>
      <c r="J566" s="403">
        <v>43441.655555555553</v>
      </c>
      <c r="K566">
        <v>1.1396999999999999</v>
      </c>
      <c r="L566">
        <v>0</v>
      </c>
      <c r="M566">
        <v>12</v>
      </c>
      <c r="N566">
        <v>1.2</v>
      </c>
      <c r="O566" s="543">
        <v>9.7222222175332718E-3</v>
      </c>
    </row>
    <row r="567" spans="1:15">
      <c r="A567" s="542">
        <v>566</v>
      </c>
      <c r="B567" s="542" t="s">
        <v>96</v>
      </c>
      <c r="C567" s="542">
        <v>2</v>
      </c>
      <c r="D567">
        <v>0.01</v>
      </c>
      <c r="E567">
        <v>0.02</v>
      </c>
      <c r="F567" s="410">
        <v>43441.660416666666</v>
      </c>
      <c r="G567">
        <v>1.1395999999999999</v>
      </c>
      <c r="H567" s="410">
        <v>43441.668749999997</v>
      </c>
      <c r="I567">
        <v>1.1383000000000001</v>
      </c>
      <c r="J567" s="403">
        <v>43441.729166666664</v>
      </c>
      <c r="K567">
        <v>1.1402000000000001</v>
      </c>
      <c r="L567">
        <v>13</v>
      </c>
      <c r="M567">
        <v>19.000000000001819</v>
      </c>
      <c r="N567">
        <v>2.5</v>
      </c>
      <c r="O567" s="543">
        <v>6.8749999998544808E-2</v>
      </c>
    </row>
    <row r="568" spans="1:15">
      <c r="A568" s="542">
        <v>567</v>
      </c>
      <c r="B568" s="542" t="s">
        <v>96</v>
      </c>
      <c r="C568" s="542">
        <v>1</v>
      </c>
      <c r="D568">
        <v>0.01</v>
      </c>
      <c r="E568">
        <v>0.01</v>
      </c>
      <c r="F568" s="410">
        <v>43441.731944444444</v>
      </c>
      <c r="G568">
        <v>1.1395</v>
      </c>
      <c r="H568" s="410">
        <v>43441.731944444444</v>
      </c>
      <c r="I568">
        <v>1.1395</v>
      </c>
      <c r="J568" s="403">
        <v>43441.813194444447</v>
      </c>
      <c r="K568">
        <v>1.1407</v>
      </c>
      <c r="L568">
        <v>0</v>
      </c>
      <c r="M568">
        <v>12</v>
      </c>
      <c r="N568">
        <v>1.2</v>
      </c>
      <c r="O568" s="543">
        <v>8.1250000002910383E-2</v>
      </c>
    </row>
    <row r="569" spans="1:15">
      <c r="A569" s="542">
        <v>568</v>
      </c>
      <c r="B569" s="542" t="s">
        <v>96</v>
      </c>
      <c r="C569" s="542">
        <v>1</v>
      </c>
      <c r="D569">
        <v>0.01</v>
      </c>
      <c r="E569">
        <v>0.01</v>
      </c>
      <c r="F569" s="410">
        <v>43441.821527777778</v>
      </c>
      <c r="G569">
        <v>1.1404000000000001</v>
      </c>
      <c r="H569" s="410">
        <v>43441.821527777778</v>
      </c>
      <c r="I569">
        <v>1.1404000000000001</v>
      </c>
      <c r="J569" s="403">
        <v>43441.852083333331</v>
      </c>
      <c r="K569">
        <v>1.1415999999999999</v>
      </c>
      <c r="L569">
        <v>0</v>
      </c>
      <c r="M569">
        <v>12</v>
      </c>
      <c r="N569">
        <v>1.2</v>
      </c>
      <c r="O569" s="543">
        <v>3.0555555553291924E-2</v>
      </c>
    </row>
    <row r="570" spans="1:15">
      <c r="A570" s="542">
        <v>569</v>
      </c>
      <c r="B570" s="542" t="s">
        <v>96</v>
      </c>
      <c r="C570" s="542">
        <v>2</v>
      </c>
      <c r="D570">
        <v>0.01</v>
      </c>
      <c r="E570">
        <v>0.02</v>
      </c>
      <c r="F570" s="410">
        <v>43441.918749999997</v>
      </c>
      <c r="G570">
        <v>1.1407</v>
      </c>
      <c r="H570" s="410">
        <v>43441.956944444442</v>
      </c>
      <c r="I570">
        <v>1.1395</v>
      </c>
      <c r="J570" s="403">
        <v>43444.092361111114</v>
      </c>
      <c r="K570">
        <v>1.1414</v>
      </c>
      <c r="L570">
        <v>12</v>
      </c>
      <c r="M570">
        <v>19</v>
      </c>
      <c r="N570">
        <v>2.36</v>
      </c>
      <c r="O570" s="543">
        <v>0.17361111111677019</v>
      </c>
    </row>
    <row r="571" spans="1:15">
      <c r="A571" s="542">
        <v>570</v>
      </c>
      <c r="B571" s="542" t="s">
        <v>97</v>
      </c>
      <c r="C571" s="542">
        <v>2</v>
      </c>
      <c r="D571">
        <v>0.01</v>
      </c>
      <c r="E571">
        <v>0.02</v>
      </c>
      <c r="F571" s="410">
        <v>43444.098611111112</v>
      </c>
      <c r="G571">
        <v>1.1417999999999999</v>
      </c>
      <c r="H571" s="410">
        <v>43444.103472222225</v>
      </c>
      <c r="I571">
        <v>1.143</v>
      </c>
      <c r="J571" s="403">
        <v>43444.405555555553</v>
      </c>
      <c r="K571">
        <v>1.1412</v>
      </c>
      <c r="L571">
        <v>12</v>
      </c>
      <c r="M571">
        <v>18</v>
      </c>
      <c r="N571">
        <v>2.4</v>
      </c>
      <c r="O571" s="543">
        <v>0.30694444444088731</v>
      </c>
    </row>
    <row r="572" spans="1:15">
      <c r="A572" s="542">
        <v>571</v>
      </c>
      <c r="B572" s="542" t="s">
        <v>96</v>
      </c>
      <c r="C572" s="542">
        <v>8</v>
      </c>
      <c r="D572">
        <v>0.09</v>
      </c>
      <c r="E572">
        <v>0.27</v>
      </c>
      <c r="F572" s="410">
        <v>43444.136111111111</v>
      </c>
      <c r="G572">
        <v>1.1438999999999999</v>
      </c>
      <c r="H572" s="410">
        <v>43445.690972222219</v>
      </c>
      <c r="I572">
        <v>1.1325000000000001</v>
      </c>
      <c r="J572" s="403">
        <v>43446.791666666664</v>
      </c>
      <c r="K572">
        <v>1.1378999999999999</v>
      </c>
      <c r="L572">
        <v>114</v>
      </c>
      <c r="M572">
        <v>54</v>
      </c>
      <c r="N572">
        <v>47.879999999999995</v>
      </c>
      <c r="O572" s="543">
        <v>2.6555555555532919</v>
      </c>
    </row>
    <row r="573" spans="1:15">
      <c r="A573" s="542">
        <v>572</v>
      </c>
      <c r="B573" s="542" t="s">
        <v>97</v>
      </c>
      <c r="C573" s="542">
        <v>2</v>
      </c>
      <c r="D573">
        <v>0.01</v>
      </c>
      <c r="E573">
        <v>0.02</v>
      </c>
      <c r="F573" s="410">
        <v>43444.456944444442</v>
      </c>
      <c r="G573">
        <v>1.1411</v>
      </c>
      <c r="H573" s="410">
        <v>43444.523611111108</v>
      </c>
      <c r="I573">
        <v>1.1423000000000001</v>
      </c>
      <c r="J573" s="403">
        <v>43444.635416666664</v>
      </c>
      <c r="K573">
        <v>1.1405000000000001</v>
      </c>
      <c r="L573">
        <v>12.000000000001819</v>
      </c>
      <c r="M573">
        <v>18.000000000001819</v>
      </c>
      <c r="N573">
        <v>2.4</v>
      </c>
      <c r="O573" s="543">
        <v>0.17847222222189885</v>
      </c>
    </row>
    <row r="574" spans="1:15">
      <c r="A574" s="542">
        <v>573</v>
      </c>
      <c r="B574" s="542" t="s">
        <v>97</v>
      </c>
      <c r="C574" s="542">
        <v>1</v>
      </c>
      <c r="D574">
        <v>0.01</v>
      </c>
      <c r="E574">
        <v>0.01</v>
      </c>
      <c r="F574" s="410">
        <v>43444.662499999999</v>
      </c>
      <c r="G574">
        <v>1.1405000000000001</v>
      </c>
      <c r="H574" s="410">
        <v>43444.662499999999</v>
      </c>
      <c r="I574">
        <v>1.1405000000000001</v>
      </c>
      <c r="J574" s="403">
        <v>43444.705555555556</v>
      </c>
      <c r="K574">
        <v>1.1393</v>
      </c>
      <c r="L574">
        <v>0</v>
      </c>
      <c r="M574">
        <v>12</v>
      </c>
      <c r="N574">
        <v>1.2</v>
      </c>
      <c r="O574" s="543">
        <v>4.3055555557657499E-2</v>
      </c>
    </row>
    <row r="575" spans="1:15">
      <c r="A575" s="542">
        <v>574</v>
      </c>
      <c r="B575" s="542" t="s">
        <v>97</v>
      </c>
      <c r="C575" s="542">
        <v>1</v>
      </c>
      <c r="D575">
        <v>0.01</v>
      </c>
      <c r="E575">
        <v>0.01</v>
      </c>
      <c r="F575" s="410">
        <v>43444.719444444447</v>
      </c>
      <c r="G575">
        <v>1.1366000000000001</v>
      </c>
      <c r="H575" s="410">
        <v>43444.719444444447</v>
      </c>
      <c r="I575">
        <v>1.1366000000000001</v>
      </c>
      <c r="J575" s="403">
        <v>43444.819444444445</v>
      </c>
      <c r="K575">
        <v>1.1354</v>
      </c>
      <c r="L575">
        <v>0</v>
      </c>
      <c r="M575">
        <v>12</v>
      </c>
      <c r="N575">
        <v>1.2</v>
      </c>
      <c r="O575" s="543">
        <v>9.9999999998544808E-2</v>
      </c>
    </row>
    <row r="576" spans="1:15">
      <c r="A576" s="542">
        <v>575</v>
      </c>
      <c r="B576" s="542" t="s">
        <v>97</v>
      </c>
      <c r="C576" s="542">
        <v>2</v>
      </c>
      <c r="D576">
        <v>0.01</v>
      </c>
      <c r="E576">
        <v>0.02</v>
      </c>
      <c r="F576" s="410">
        <v>43445.345138888886</v>
      </c>
      <c r="G576">
        <v>1.1373</v>
      </c>
      <c r="H576" s="410">
        <v>43445.402083333334</v>
      </c>
      <c r="I576">
        <v>1.1385000000000001</v>
      </c>
      <c r="J576" s="403">
        <v>43445.62777777778</v>
      </c>
      <c r="K576">
        <v>1.1367</v>
      </c>
      <c r="L576">
        <v>12</v>
      </c>
      <c r="M576">
        <v>18</v>
      </c>
      <c r="N576">
        <v>2.4</v>
      </c>
      <c r="O576" s="543">
        <v>0.28263888889341615</v>
      </c>
    </row>
    <row r="577" spans="1:15">
      <c r="A577" s="542">
        <v>576</v>
      </c>
      <c r="B577" s="542" t="s">
        <v>97</v>
      </c>
      <c r="C577" s="542">
        <v>1</v>
      </c>
      <c r="D577">
        <v>0.01</v>
      </c>
      <c r="E577">
        <v>0.01</v>
      </c>
      <c r="F577" s="410">
        <v>43445.630555555559</v>
      </c>
      <c r="G577">
        <v>1.1363000000000001</v>
      </c>
      <c r="H577" s="410">
        <v>43445.630555555559</v>
      </c>
      <c r="I577">
        <v>1.1363000000000001</v>
      </c>
      <c r="J577" s="403">
        <v>43445.638888888891</v>
      </c>
      <c r="K577">
        <v>1.1351</v>
      </c>
      <c r="L577">
        <v>0</v>
      </c>
      <c r="M577">
        <v>12</v>
      </c>
      <c r="N577">
        <v>1.2</v>
      </c>
      <c r="O577" s="543">
        <v>8.333333331393078E-3</v>
      </c>
    </row>
    <row r="578" spans="1:15">
      <c r="A578" s="542">
        <v>577</v>
      </c>
      <c r="B578" s="542" t="s">
        <v>97</v>
      </c>
      <c r="C578" s="542">
        <v>1</v>
      </c>
      <c r="D578">
        <v>0.01</v>
      </c>
      <c r="E578">
        <v>0.01</v>
      </c>
      <c r="F578" s="410">
        <v>43445.648611111108</v>
      </c>
      <c r="G578">
        <v>1.1341000000000001</v>
      </c>
      <c r="H578" s="410">
        <v>43445.648611111108</v>
      </c>
      <c r="I578">
        <v>1.1341000000000001</v>
      </c>
      <c r="J578" s="403">
        <v>43445.68472222222</v>
      </c>
      <c r="K578">
        <v>1.1329</v>
      </c>
      <c r="L578">
        <v>0</v>
      </c>
      <c r="M578">
        <v>12.000000000001819</v>
      </c>
      <c r="N578">
        <v>1.2</v>
      </c>
      <c r="O578" s="543">
        <v>3.6111111112404615E-2</v>
      </c>
    </row>
    <row r="579" spans="1:15">
      <c r="A579" s="542">
        <v>578</v>
      </c>
      <c r="B579" s="542" t="s">
        <v>97</v>
      </c>
      <c r="C579" s="542">
        <v>1</v>
      </c>
      <c r="D579">
        <v>0.01</v>
      </c>
      <c r="E579">
        <v>0.01</v>
      </c>
      <c r="F579" s="410">
        <v>43445.703472222223</v>
      </c>
      <c r="G579">
        <v>1.1325000000000001</v>
      </c>
      <c r="H579" s="410">
        <v>43445.703472222223</v>
      </c>
      <c r="I579">
        <v>1.1325000000000001</v>
      </c>
      <c r="J579" s="403">
        <v>43445.740277777775</v>
      </c>
      <c r="K579">
        <v>1.1313</v>
      </c>
      <c r="L579">
        <v>0</v>
      </c>
      <c r="M579">
        <v>12</v>
      </c>
      <c r="N579">
        <v>1.2</v>
      </c>
      <c r="O579" s="543">
        <v>3.6805555551836733E-2</v>
      </c>
    </row>
    <row r="580" spans="1:15">
      <c r="A580" s="542">
        <v>579</v>
      </c>
      <c r="B580" s="542" t="s">
        <v>97</v>
      </c>
      <c r="C580" s="542">
        <v>6</v>
      </c>
      <c r="D580">
        <v>0.04</v>
      </c>
      <c r="E580">
        <v>0.12</v>
      </c>
      <c r="F580" s="410">
        <v>43445.743055555555</v>
      </c>
      <c r="G580">
        <v>1.1313</v>
      </c>
      <c r="H580" s="410">
        <v>43446.69027777778</v>
      </c>
      <c r="I580">
        <v>1.1377999999999999</v>
      </c>
      <c r="J580" s="403">
        <v>43447.65625</v>
      </c>
      <c r="K580">
        <v>1.1338999999999999</v>
      </c>
      <c r="L580">
        <v>65</v>
      </c>
      <c r="M580">
        <v>39.000000000001819</v>
      </c>
      <c r="N580">
        <v>19.11</v>
      </c>
      <c r="O580" s="543">
        <v>1.9131944444452529</v>
      </c>
    </row>
    <row r="581" spans="1:15">
      <c r="A581" s="542">
        <v>580</v>
      </c>
      <c r="B581" s="542" t="s">
        <v>96</v>
      </c>
      <c r="C581" s="542">
        <v>2</v>
      </c>
      <c r="D581">
        <v>0.01</v>
      </c>
      <c r="E581">
        <v>0.02</v>
      </c>
      <c r="F581" s="410">
        <v>43446.800694444442</v>
      </c>
      <c r="G581">
        <v>1.1375999999999999</v>
      </c>
      <c r="H581" s="410">
        <v>43446.833333333336</v>
      </c>
      <c r="I581">
        <v>1.1363000000000001</v>
      </c>
      <c r="J581" s="403">
        <v>43447.371527777781</v>
      </c>
      <c r="K581">
        <v>1.1385000000000001</v>
      </c>
      <c r="L581">
        <v>13</v>
      </c>
      <c r="M581">
        <v>22</v>
      </c>
      <c r="N581">
        <v>2.3600000000000003</v>
      </c>
      <c r="O581" s="543">
        <v>0.57083333333866904</v>
      </c>
    </row>
    <row r="582" spans="1:15">
      <c r="A582" s="542">
        <v>581</v>
      </c>
      <c r="B582" s="542" t="s">
        <v>96</v>
      </c>
      <c r="C582" s="542">
        <v>2</v>
      </c>
      <c r="D582">
        <v>0.01</v>
      </c>
      <c r="E582">
        <v>0.02</v>
      </c>
      <c r="F582" s="410">
        <v>43447.423611111109</v>
      </c>
      <c r="G582">
        <v>1.1380999999999999</v>
      </c>
      <c r="H582" s="410">
        <v>43447.45416666667</v>
      </c>
      <c r="I582">
        <v>1.1368</v>
      </c>
      <c r="J582" s="403">
        <v>43447.573611111111</v>
      </c>
      <c r="K582">
        <v>1.1387</v>
      </c>
      <c r="L582">
        <v>12.999999999998181</v>
      </c>
      <c r="M582">
        <v>19</v>
      </c>
      <c r="N582">
        <v>2.5</v>
      </c>
      <c r="O582" s="543">
        <v>0.15000000000145519</v>
      </c>
    </row>
    <row r="583" spans="1:15">
      <c r="A583" s="542">
        <v>582</v>
      </c>
      <c r="B583" s="542" t="s">
        <v>96</v>
      </c>
      <c r="C583" s="542">
        <v>1</v>
      </c>
      <c r="D583">
        <v>0.01</v>
      </c>
      <c r="E583">
        <v>0.01</v>
      </c>
      <c r="F583" s="410">
        <v>43447.580555555556</v>
      </c>
      <c r="G583">
        <v>1.1373</v>
      </c>
      <c r="H583" s="410">
        <v>43447.580555555556</v>
      </c>
      <c r="I583">
        <v>1.1373</v>
      </c>
      <c r="J583" s="403">
        <v>43447.606249999997</v>
      </c>
      <c r="K583">
        <v>1.1386000000000001</v>
      </c>
      <c r="L583">
        <v>0</v>
      </c>
      <c r="M583">
        <v>13</v>
      </c>
      <c r="N583">
        <v>1.3</v>
      </c>
      <c r="O583" s="543">
        <v>2.569444444088731E-2</v>
      </c>
    </row>
    <row r="584" spans="1:15">
      <c r="A584" s="542">
        <v>583</v>
      </c>
      <c r="B584" s="542" t="s">
        <v>96</v>
      </c>
      <c r="C584" s="542">
        <v>1</v>
      </c>
      <c r="D584">
        <v>0.01</v>
      </c>
      <c r="E584">
        <v>0.01</v>
      </c>
      <c r="F584" s="410">
        <v>43447.613888888889</v>
      </c>
      <c r="G584">
        <v>1.135</v>
      </c>
      <c r="H584" s="410">
        <v>43447.613888888889</v>
      </c>
      <c r="I584">
        <v>1.135</v>
      </c>
      <c r="J584" s="403">
        <v>43447.631944444445</v>
      </c>
      <c r="K584">
        <v>1.1362000000000001</v>
      </c>
      <c r="L584">
        <v>0</v>
      </c>
      <c r="M584">
        <v>12.000000000001819</v>
      </c>
      <c r="N584">
        <v>1.2</v>
      </c>
      <c r="O584" s="543">
        <v>1.8055555556202307E-2</v>
      </c>
    </row>
    <row r="585" spans="1:15">
      <c r="A585" s="542">
        <v>584</v>
      </c>
      <c r="B585" s="542" t="s">
        <v>96</v>
      </c>
      <c r="C585" s="542">
        <v>2</v>
      </c>
      <c r="D585">
        <v>0.01</v>
      </c>
      <c r="E585">
        <v>0.02</v>
      </c>
      <c r="F585" s="410">
        <v>43447.640277777777</v>
      </c>
      <c r="G585">
        <v>1.1357999999999999</v>
      </c>
      <c r="H585" s="410">
        <v>43447.648611111108</v>
      </c>
      <c r="I585">
        <v>1.1345000000000001</v>
      </c>
      <c r="J585" s="403">
        <v>43447.797222222223</v>
      </c>
      <c r="K585">
        <v>1.1364000000000001</v>
      </c>
      <c r="L585">
        <v>13</v>
      </c>
      <c r="M585">
        <v>19</v>
      </c>
      <c r="N585">
        <v>2.5</v>
      </c>
      <c r="O585" s="543">
        <v>0.15694444444670808</v>
      </c>
    </row>
    <row r="586" spans="1:15">
      <c r="A586" s="542">
        <v>585</v>
      </c>
      <c r="B586" s="542" t="s">
        <v>97</v>
      </c>
      <c r="C586" s="542">
        <v>3</v>
      </c>
      <c r="D586">
        <v>0.01</v>
      </c>
      <c r="E586">
        <v>0.03</v>
      </c>
      <c r="F586" s="410">
        <v>43447.661111111112</v>
      </c>
      <c r="G586">
        <v>1.1336999999999999</v>
      </c>
      <c r="H586" s="410">
        <v>43447.755555555559</v>
      </c>
      <c r="I586">
        <v>1.1362000000000001</v>
      </c>
      <c r="J586" s="403">
        <v>43448.38958333333</v>
      </c>
      <c r="K586">
        <v>1.1336999999999999</v>
      </c>
      <c r="L586">
        <v>25.000000000001819</v>
      </c>
      <c r="M586">
        <v>25.000000000001819</v>
      </c>
      <c r="N586">
        <v>3.76</v>
      </c>
      <c r="O586" s="543">
        <v>0.72847222221753327</v>
      </c>
    </row>
    <row r="587" spans="1:15">
      <c r="A587" s="542">
        <v>586</v>
      </c>
      <c r="B587" s="542" t="s">
        <v>96</v>
      </c>
      <c r="C587" s="542">
        <v>7</v>
      </c>
      <c r="D587">
        <v>0.06</v>
      </c>
      <c r="E587">
        <v>0.18</v>
      </c>
      <c r="F587" s="410">
        <v>43447.814583333333</v>
      </c>
      <c r="G587">
        <v>1.1366000000000001</v>
      </c>
      <c r="H587" s="410">
        <v>43448.606249999997</v>
      </c>
      <c r="I587">
        <v>1.1274999999999999</v>
      </c>
      <c r="J587" s="403">
        <v>43451.375</v>
      </c>
      <c r="K587">
        <v>1.1322000000000001</v>
      </c>
      <c r="L587">
        <v>91</v>
      </c>
      <c r="M587">
        <v>47.000000000001819</v>
      </c>
      <c r="N587">
        <v>30.660000000000004</v>
      </c>
      <c r="O587" s="543">
        <v>1.5604166666671517</v>
      </c>
    </row>
    <row r="588" spans="1:15">
      <c r="A588" s="542">
        <v>587</v>
      </c>
      <c r="B588" s="542" t="s">
        <v>97</v>
      </c>
      <c r="C588" s="542">
        <v>1</v>
      </c>
      <c r="D588">
        <v>0.01</v>
      </c>
      <c r="E588">
        <v>0.01</v>
      </c>
      <c r="F588" s="410">
        <v>43448.423611111109</v>
      </c>
      <c r="G588">
        <v>1.1294999999999999</v>
      </c>
      <c r="H588" s="410">
        <v>43448.423611111109</v>
      </c>
      <c r="I588">
        <v>1.1294999999999999</v>
      </c>
      <c r="J588" s="403">
        <v>43448.604166666664</v>
      </c>
      <c r="K588">
        <v>1.1283000000000001</v>
      </c>
      <c r="L588">
        <v>0</v>
      </c>
      <c r="M588">
        <v>12</v>
      </c>
      <c r="N588">
        <v>1.2</v>
      </c>
      <c r="O588" s="543">
        <v>0.18055555555474712</v>
      </c>
    </row>
    <row r="589" spans="1:15">
      <c r="A589" s="542">
        <v>588</v>
      </c>
      <c r="B589" s="542" t="s">
        <v>97</v>
      </c>
      <c r="C589" s="542">
        <v>10</v>
      </c>
      <c r="D589">
        <v>0.2</v>
      </c>
      <c r="E589">
        <v>0.60000000000000009</v>
      </c>
      <c r="F589" s="410">
        <v>43448.609027777777</v>
      </c>
      <c r="G589">
        <v>1.1278999999999999</v>
      </c>
      <c r="H589" s="410">
        <v>43454.425694444442</v>
      </c>
      <c r="I589">
        <v>1.1452</v>
      </c>
      <c r="J589" s="403">
        <v>43455.684027777781</v>
      </c>
      <c r="K589">
        <v>1.1384000000000001</v>
      </c>
      <c r="L589">
        <v>173.00000000000182</v>
      </c>
      <c r="M589">
        <v>68</v>
      </c>
      <c r="N589">
        <v>118.50999999999999</v>
      </c>
      <c r="O589" s="543">
        <v>5.0750000000043656</v>
      </c>
    </row>
    <row r="590" spans="1:15">
      <c r="A590" s="542">
        <v>589</v>
      </c>
      <c r="B590" s="542" t="s">
        <v>96</v>
      </c>
      <c r="C590" s="542">
        <v>1</v>
      </c>
      <c r="D590">
        <v>0.01</v>
      </c>
      <c r="E590">
        <v>0.01</v>
      </c>
      <c r="F590" s="410">
        <v>43451.472222222219</v>
      </c>
      <c r="G590">
        <v>1.1338999999999999</v>
      </c>
      <c r="H590" s="410">
        <v>43451.472222222219</v>
      </c>
      <c r="I590">
        <v>1.1338999999999999</v>
      </c>
      <c r="J590" s="403">
        <v>43451.541666666664</v>
      </c>
      <c r="K590">
        <v>1.1351</v>
      </c>
      <c r="L590">
        <v>0</v>
      </c>
      <c r="M590">
        <v>12.000000000001819</v>
      </c>
      <c r="N590">
        <v>1.2</v>
      </c>
      <c r="O590" s="543">
        <v>6.9444444445252884E-2</v>
      </c>
    </row>
    <row r="591" spans="1:15">
      <c r="A591" s="542">
        <v>590</v>
      </c>
      <c r="B591" s="542" t="s">
        <v>96</v>
      </c>
      <c r="C591" s="542">
        <v>1</v>
      </c>
      <c r="D591">
        <v>0.01</v>
      </c>
      <c r="E591">
        <v>0.01</v>
      </c>
      <c r="F591" s="410">
        <v>43451.552083333336</v>
      </c>
      <c r="G591">
        <v>1.1342000000000001</v>
      </c>
      <c r="H591" s="410">
        <v>43451.552083333336</v>
      </c>
      <c r="I591">
        <v>1.1342000000000001</v>
      </c>
      <c r="J591" s="403">
        <v>43451.786111111112</v>
      </c>
      <c r="K591">
        <v>1.1354</v>
      </c>
      <c r="L591">
        <v>0</v>
      </c>
      <c r="M591">
        <v>11.999999999998181</v>
      </c>
      <c r="N591">
        <v>1.2</v>
      </c>
      <c r="O591" s="543">
        <v>0.23402777777664596</v>
      </c>
    </row>
    <row r="592" spans="1:15">
      <c r="A592" s="542">
        <v>591</v>
      </c>
      <c r="B592" s="542" t="s">
        <v>96</v>
      </c>
      <c r="C592" s="542">
        <v>1</v>
      </c>
      <c r="D592">
        <v>0.01</v>
      </c>
      <c r="E592">
        <v>0.01</v>
      </c>
      <c r="F592" s="410">
        <v>43452.063888888886</v>
      </c>
      <c r="G592">
        <v>1.1347</v>
      </c>
      <c r="H592" s="410">
        <v>43452.063888888886</v>
      </c>
      <c r="I592">
        <v>1.1347</v>
      </c>
      <c r="J592" s="403">
        <v>43452.113194444442</v>
      </c>
      <c r="K592">
        <v>1.1358999999999999</v>
      </c>
      <c r="L592">
        <v>0</v>
      </c>
      <c r="M592">
        <v>12</v>
      </c>
      <c r="N592">
        <v>1.2</v>
      </c>
      <c r="O592" s="543">
        <v>4.9305555556202307E-2</v>
      </c>
    </row>
    <row r="593" spans="1:15">
      <c r="A593" s="542">
        <v>592</v>
      </c>
      <c r="B593" s="542" t="s">
        <v>96</v>
      </c>
      <c r="C593" s="542">
        <v>1</v>
      </c>
      <c r="D593">
        <v>0.01</v>
      </c>
      <c r="E593">
        <v>0.01</v>
      </c>
      <c r="F593" s="410">
        <v>43452.25</v>
      </c>
      <c r="G593">
        <v>1.1349</v>
      </c>
      <c r="H593" s="410">
        <v>43452.25</v>
      </c>
      <c r="I593">
        <v>1.1349</v>
      </c>
      <c r="J593" s="403">
        <v>43452.380555555559</v>
      </c>
      <c r="K593">
        <v>1.1362000000000001</v>
      </c>
      <c r="L593">
        <v>0</v>
      </c>
      <c r="M593">
        <v>13.000000000001819</v>
      </c>
      <c r="N593">
        <v>1.3</v>
      </c>
      <c r="O593" s="543">
        <v>0.13055555555911269</v>
      </c>
    </row>
    <row r="594" spans="1:15">
      <c r="A594" s="542">
        <v>593</v>
      </c>
      <c r="B594" s="542" t="s">
        <v>96</v>
      </c>
      <c r="C594" s="542">
        <v>1</v>
      </c>
      <c r="D594">
        <v>0.01</v>
      </c>
      <c r="E594">
        <v>0.01</v>
      </c>
      <c r="F594" s="410">
        <v>43452.42083333333</v>
      </c>
      <c r="G594">
        <v>1.1369</v>
      </c>
      <c r="H594" s="410">
        <v>43452.42083333333</v>
      </c>
      <c r="I594">
        <v>1.1369</v>
      </c>
      <c r="J594" s="403">
        <v>43452.452777777777</v>
      </c>
      <c r="K594">
        <v>1.1380999999999999</v>
      </c>
      <c r="L594">
        <v>0</v>
      </c>
      <c r="M594">
        <v>11.999999999998181</v>
      </c>
      <c r="N594">
        <v>1.2</v>
      </c>
      <c r="O594" s="543">
        <v>3.1944444446708076E-2</v>
      </c>
    </row>
    <row r="595" spans="1:15">
      <c r="A595" s="542">
        <v>594</v>
      </c>
      <c r="B595" s="542" t="s">
        <v>96</v>
      </c>
      <c r="C595" s="542">
        <v>3</v>
      </c>
      <c r="D595">
        <v>0.01</v>
      </c>
      <c r="E595">
        <v>0.03</v>
      </c>
      <c r="F595" s="410">
        <v>43452.577777777777</v>
      </c>
      <c r="G595">
        <v>1.1382000000000001</v>
      </c>
      <c r="H595" s="410">
        <v>43452.793749999997</v>
      </c>
      <c r="I595">
        <v>1.1355999999999999</v>
      </c>
      <c r="J595" s="403">
        <v>43453.048611111109</v>
      </c>
      <c r="K595">
        <v>1.1384000000000001</v>
      </c>
      <c r="L595">
        <v>26.000000000001819</v>
      </c>
      <c r="M595">
        <v>28</v>
      </c>
      <c r="N595">
        <v>4.04</v>
      </c>
      <c r="O595" s="543">
        <v>0.47083333333284827</v>
      </c>
    </row>
    <row r="596" spans="1:15">
      <c r="A596" s="542">
        <v>595</v>
      </c>
      <c r="B596" s="542" t="s">
        <v>96</v>
      </c>
      <c r="C596" s="542">
        <v>1</v>
      </c>
      <c r="D596">
        <v>0.01</v>
      </c>
      <c r="E596">
        <v>0.01</v>
      </c>
      <c r="F596" s="410">
        <v>43453.36041666667</v>
      </c>
      <c r="G596">
        <v>1.1395999999999999</v>
      </c>
      <c r="H596" s="410">
        <v>43453.36041666667</v>
      </c>
      <c r="I596">
        <v>1.1395999999999999</v>
      </c>
      <c r="J596" s="403">
        <v>43453.478472222225</v>
      </c>
      <c r="K596">
        <v>1.1408</v>
      </c>
      <c r="L596">
        <v>0</v>
      </c>
      <c r="M596">
        <v>12</v>
      </c>
      <c r="N596">
        <v>1.2</v>
      </c>
      <c r="O596" s="543">
        <v>0.11805555555474712</v>
      </c>
    </row>
    <row r="597" spans="1:15">
      <c r="A597" s="542">
        <v>596</v>
      </c>
      <c r="B597" s="542" t="s">
        <v>96</v>
      </c>
      <c r="C597" s="542">
        <v>1</v>
      </c>
      <c r="D597">
        <v>0.01</v>
      </c>
      <c r="E597">
        <v>0.01</v>
      </c>
      <c r="F597" s="410">
        <v>43453.490972222222</v>
      </c>
      <c r="G597">
        <v>1.1402000000000001</v>
      </c>
      <c r="H597" s="410">
        <v>43453.490972222222</v>
      </c>
      <c r="I597">
        <v>1.1402000000000001</v>
      </c>
      <c r="J597" s="403">
        <v>43453.643750000003</v>
      </c>
      <c r="K597">
        <v>1.1414</v>
      </c>
      <c r="L597">
        <v>0</v>
      </c>
      <c r="M597">
        <v>11.999999999998181</v>
      </c>
      <c r="N597">
        <v>1.2</v>
      </c>
      <c r="O597" s="543">
        <v>0.15277777778101154</v>
      </c>
    </row>
    <row r="598" spans="1:15">
      <c r="A598" s="542">
        <v>597</v>
      </c>
      <c r="B598" s="542" t="s">
        <v>96</v>
      </c>
      <c r="C598" s="542">
        <v>1</v>
      </c>
      <c r="D598">
        <v>0.01</v>
      </c>
      <c r="E598">
        <v>0.01</v>
      </c>
      <c r="F598" s="410">
        <v>43453.704861111109</v>
      </c>
      <c r="G598">
        <v>1.1425000000000001</v>
      </c>
      <c r="H598" s="410">
        <v>43453.704861111109</v>
      </c>
      <c r="I598">
        <v>1.1425000000000001</v>
      </c>
      <c r="J598" s="403">
        <v>43453.832638888889</v>
      </c>
      <c r="K598">
        <v>1.1435999999999999</v>
      </c>
      <c r="L598">
        <v>0</v>
      </c>
      <c r="M598">
        <v>11</v>
      </c>
      <c r="N598">
        <v>1.1000000000000001</v>
      </c>
      <c r="O598" s="543">
        <v>0.12777777777955635</v>
      </c>
    </row>
    <row r="599" spans="1:15">
      <c r="A599" s="542">
        <v>598</v>
      </c>
      <c r="B599" s="542" t="s">
        <v>96</v>
      </c>
      <c r="C599" s="542">
        <v>2</v>
      </c>
      <c r="D599">
        <v>0.01</v>
      </c>
      <c r="E599">
        <v>0.02</v>
      </c>
      <c r="F599" s="410">
        <v>43453.844444444447</v>
      </c>
      <c r="G599">
        <v>1.1389</v>
      </c>
      <c r="H599" s="410">
        <v>43453.857638888891</v>
      </c>
      <c r="I599">
        <v>1.1376999999999999</v>
      </c>
      <c r="J599" s="403">
        <v>43454.327777777777</v>
      </c>
      <c r="K599">
        <v>1.1398999999999999</v>
      </c>
      <c r="L599">
        <v>12</v>
      </c>
      <c r="M599">
        <v>22</v>
      </c>
      <c r="N599">
        <v>2.46</v>
      </c>
      <c r="O599" s="543">
        <v>0.48333333332993789</v>
      </c>
    </row>
    <row r="600" spans="1:15">
      <c r="A600" s="542">
        <v>599</v>
      </c>
      <c r="B600" s="542" t="s">
        <v>96</v>
      </c>
      <c r="C600" s="542">
        <v>1</v>
      </c>
      <c r="D600">
        <v>0.01</v>
      </c>
      <c r="E600">
        <v>0.01</v>
      </c>
      <c r="F600" s="410">
        <v>43454.371527777781</v>
      </c>
      <c r="G600">
        <v>1.1420999999999999</v>
      </c>
      <c r="H600" s="410">
        <v>43454.371527777781</v>
      </c>
      <c r="I600">
        <v>1.1420999999999999</v>
      </c>
      <c r="J600" s="403">
        <v>43454.396527777775</v>
      </c>
      <c r="K600">
        <v>1.1432</v>
      </c>
      <c r="L600">
        <v>0</v>
      </c>
      <c r="M600">
        <v>11.000000000001819</v>
      </c>
      <c r="N600">
        <v>1.1000000000000001</v>
      </c>
      <c r="O600" s="543">
        <v>2.4999999994179234E-2</v>
      </c>
    </row>
    <row r="601" spans="1:15">
      <c r="A601" s="542">
        <v>600</v>
      </c>
      <c r="B601" s="542" t="s">
        <v>96</v>
      </c>
      <c r="C601" s="542">
        <v>6</v>
      </c>
      <c r="D601">
        <v>0.04</v>
      </c>
      <c r="E601">
        <v>0.12</v>
      </c>
      <c r="F601" s="410">
        <v>43454.475694444445</v>
      </c>
      <c r="G601">
        <v>1.1478999999999999</v>
      </c>
      <c r="H601" s="410">
        <v>43454.702777777777</v>
      </c>
      <c r="I601">
        <v>1.1406000000000001</v>
      </c>
      <c r="J601" s="403">
        <v>43454.757638888892</v>
      </c>
      <c r="K601">
        <v>1.1446000000000001</v>
      </c>
      <c r="L601">
        <v>73</v>
      </c>
      <c r="M601">
        <v>40</v>
      </c>
      <c r="N601">
        <v>18.900000000000002</v>
      </c>
      <c r="O601" s="543">
        <v>0.28194444444670808</v>
      </c>
    </row>
    <row r="602" spans="1:15">
      <c r="A602" s="542">
        <v>601</v>
      </c>
      <c r="B602" s="542" t="s">
        <v>96</v>
      </c>
      <c r="C602" s="542">
        <v>1</v>
      </c>
      <c r="D602">
        <v>0.01</v>
      </c>
      <c r="E602">
        <v>0.01</v>
      </c>
      <c r="F602" s="410">
        <v>43454.792361111111</v>
      </c>
      <c r="G602">
        <v>1.1457999999999999</v>
      </c>
      <c r="H602" s="410">
        <v>43454.792361111111</v>
      </c>
      <c r="I602">
        <v>1.1457999999999999</v>
      </c>
      <c r="J602" s="403">
        <v>43454.808333333334</v>
      </c>
      <c r="K602">
        <v>1.147</v>
      </c>
      <c r="L602">
        <v>0</v>
      </c>
      <c r="M602">
        <v>12</v>
      </c>
      <c r="N602">
        <v>1.2</v>
      </c>
      <c r="O602" s="543">
        <v>1.5972222223354038E-2</v>
      </c>
    </row>
    <row r="603" spans="1:15">
      <c r="A603" s="542">
        <v>602</v>
      </c>
      <c r="B603" s="542" t="s">
        <v>96</v>
      </c>
      <c r="C603" s="542">
        <v>8</v>
      </c>
      <c r="D603">
        <v>0.09</v>
      </c>
      <c r="E603">
        <v>0.27</v>
      </c>
      <c r="F603" s="410">
        <v>43454.854861111111</v>
      </c>
      <c r="G603">
        <v>1.1479999999999999</v>
      </c>
      <c r="H603" s="410">
        <v>43455.8</v>
      </c>
      <c r="I603">
        <v>1.1366000000000001</v>
      </c>
      <c r="J603" s="403">
        <v>43458.643055555556</v>
      </c>
      <c r="K603">
        <v>1.1419999999999999</v>
      </c>
      <c r="L603">
        <v>114</v>
      </c>
      <c r="M603">
        <v>53.999999999998181</v>
      </c>
      <c r="N603">
        <v>49</v>
      </c>
      <c r="O603" s="543">
        <v>1.7881944444452529</v>
      </c>
    </row>
    <row r="604" spans="1:15">
      <c r="A604" s="542">
        <v>603</v>
      </c>
      <c r="B604" s="542" t="s">
        <v>97</v>
      </c>
      <c r="C604" s="542">
        <v>3</v>
      </c>
      <c r="D604">
        <v>0.01</v>
      </c>
      <c r="E604">
        <v>0.03</v>
      </c>
      <c r="F604" s="410">
        <v>43455.697222222225</v>
      </c>
      <c r="G604">
        <v>1.1393</v>
      </c>
      <c r="H604" s="410">
        <v>43455.709027777775</v>
      </c>
      <c r="I604">
        <v>1.1418999999999999</v>
      </c>
      <c r="J604" s="403">
        <v>43455.756944444445</v>
      </c>
      <c r="K604">
        <v>1.1393</v>
      </c>
      <c r="L604">
        <v>26</v>
      </c>
      <c r="M604">
        <v>26</v>
      </c>
      <c r="N604">
        <v>3.8</v>
      </c>
      <c r="O604" s="543">
        <v>5.9722222220443655E-2</v>
      </c>
    </row>
    <row r="605" spans="1:15">
      <c r="A605" s="542">
        <v>604</v>
      </c>
      <c r="B605" s="542" t="s">
        <v>97</v>
      </c>
      <c r="C605" s="542">
        <v>1</v>
      </c>
      <c r="D605">
        <v>0.01</v>
      </c>
      <c r="E605">
        <v>0.01</v>
      </c>
      <c r="F605" s="410">
        <v>43455.815972222219</v>
      </c>
      <c r="G605">
        <v>1.1369</v>
      </c>
      <c r="H605" s="410">
        <v>43455.815972222219</v>
      </c>
      <c r="I605">
        <v>1.1369</v>
      </c>
      <c r="J605" s="403">
        <v>43455.898611111108</v>
      </c>
      <c r="K605">
        <v>1.1356999999999999</v>
      </c>
      <c r="L605">
        <v>0</v>
      </c>
      <c r="M605">
        <v>12</v>
      </c>
      <c r="N605">
        <v>1.2</v>
      </c>
      <c r="O605" s="543">
        <v>8.2638888889050577E-2</v>
      </c>
    </row>
    <row r="606" spans="1:15">
      <c r="A606" s="542">
        <v>605</v>
      </c>
      <c r="B606" s="542" t="s">
        <v>97</v>
      </c>
      <c r="C606" s="542">
        <v>5</v>
      </c>
      <c r="D606">
        <v>0.03</v>
      </c>
      <c r="E606">
        <v>0.08</v>
      </c>
      <c r="F606" s="551">
        <v>43458</v>
      </c>
      <c r="G606">
        <v>1.1366000000000001</v>
      </c>
      <c r="H606" s="410">
        <v>43458.645833333336</v>
      </c>
      <c r="I606">
        <v>1.1422000000000001</v>
      </c>
      <c r="J606" s="403">
        <v>43460.404166666667</v>
      </c>
      <c r="K606">
        <v>1.1387</v>
      </c>
      <c r="L606">
        <v>56.000000000001819</v>
      </c>
      <c r="M606">
        <v>35.000000000001819</v>
      </c>
      <c r="N606">
        <v>12.18</v>
      </c>
      <c r="O606" s="543">
        <v>2.4041666666671517</v>
      </c>
    </row>
    <row r="607" spans="1:15">
      <c r="A607" s="542">
        <v>606</v>
      </c>
      <c r="B607" s="542" t="s">
        <v>96</v>
      </c>
      <c r="C607" s="542">
        <v>7</v>
      </c>
      <c r="D607">
        <v>0.06</v>
      </c>
      <c r="E607">
        <v>0.18</v>
      </c>
      <c r="F607" s="410">
        <v>43458.662499999999</v>
      </c>
      <c r="G607">
        <v>1.1435</v>
      </c>
      <c r="H607" s="410">
        <v>43460.881944444445</v>
      </c>
      <c r="I607">
        <v>1.1344000000000001</v>
      </c>
      <c r="J607" s="403">
        <v>43461.405555555553</v>
      </c>
      <c r="K607">
        <v>1.1394</v>
      </c>
      <c r="L607">
        <v>91</v>
      </c>
      <c r="M607">
        <v>50</v>
      </c>
      <c r="N607">
        <v>30.59</v>
      </c>
      <c r="O607" s="543">
        <v>2.7430555555547471</v>
      </c>
    </row>
    <row r="608" spans="1:15">
      <c r="A608" s="542">
        <v>607</v>
      </c>
      <c r="B608" s="542" t="s">
        <v>97</v>
      </c>
      <c r="C608" s="542">
        <v>3</v>
      </c>
      <c r="D608">
        <v>0.01</v>
      </c>
      <c r="E608">
        <v>0.03</v>
      </c>
      <c r="F608" s="410">
        <v>43460.459027777775</v>
      </c>
      <c r="G608">
        <v>1.1383000000000001</v>
      </c>
      <c r="H608" s="410">
        <v>43460.704861111109</v>
      </c>
      <c r="I608">
        <v>1.1411</v>
      </c>
      <c r="J608" s="403">
        <v>43460.771527777775</v>
      </c>
      <c r="K608">
        <v>1.1384000000000001</v>
      </c>
      <c r="L608">
        <v>28</v>
      </c>
      <c r="M608">
        <v>27</v>
      </c>
      <c r="N608">
        <v>4</v>
      </c>
      <c r="O608" s="543">
        <v>0.3125</v>
      </c>
    </row>
    <row r="609" spans="1:15">
      <c r="A609" s="542">
        <v>608</v>
      </c>
      <c r="B609" s="542" t="s">
        <v>97</v>
      </c>
      <c r="C609" s="542">
        <v>1</v>
      </c>
      <c r="D609">
        <v>0.01</v>
      </c>
      <c r="E609">
        <v>0.01</v>
      </c>
      <c r="F609" s="410">
        <v>43460.81527777778</v>
      </c>
      <c r="G609">
        <v>1.1363000000000001</v>
      </c>
      <c r="H609" s="410">
        <v>43460.81527777778</v>
      </c>
      <c r="I609">
        <v>1.1363000000000001</v>
      </c>
      <c r="J609" s="403">
        <v>43460.870833333334</v>
      </c>
      <c r="K609">
        <v>1.1351</v>
      </c>
      <c r="L609">
        <v>0</v>
      </c>
      <c r="M609">
        <v>12</v>
      </c>
      <c r="N609">
        <v>1.2</v>
      </c>
      <c r="O609" s="543">
        <v>5.5555555554747116E-2</v>
      </c>
    </row>
    <row r="610" spans="1:15">
      <c r="A610" s="542">
        <v>609</v>
      </c>
      <c r="B610" s="542" t="s">
        <v>97</v>
      </c>
      <c r="C610" s="542">
        <v>3</v>
      </c>
      <c r="D610">
        <v>0.01</v>
      </c>
      <c r="E610">
        <v>0.03</v>
      </c>
      <c r="F610" s="410">
        <v>43461.136111111111</v>
      </c>
      <c r="G610">
        <v>1.1379999999999999</v>
      </c>
      <c r="H610" s="410">
        <v>43461.518750000003</v>
      </c>
      <c r="I610">
        <v>1.1406000000000001</v>
      </c>
      <c r="J610" s="403">
        <v>43461.579861111109</v>
      </c>
      <c r="K610">
        <v>1.1379999999999999</v>
      </c>
      <c r="L610">
        <v>26.000000000001819</v>
      </c>
      <c r="M610">
        <v>26.000000000001819</v>
      </c>
      <c r="N610">
        <v>3.8</v>
      </c>
      <c r="O610" s="543">
        <v>0.44374999999854481</v>
      </c>
    </row>
    <row r="611" spans="1:15">
      <c r="A611" s="542">
        <v>610</v>
      </c>
      <c r="B611" s="542" t="s">
        <v>96</v>
      </c>
      <c r="C611" s="542">
        <v>3</v>
      </c>
      <c r="D611">
        <v>0.01</v>
      </c>
      <c r="E611">
        <v>0.03</v>
      </c>
      <c r="F611" s="410">
        <v>43461.529166666667</v>
      </c>
      <c r="G611">
        <v>1.1400999999999999</v>
      </c>
      <c r="H611" s="410">
        <v>43461.581944444442</v>
      </c>
      <c r="I611">
        <v>1.1375</v>
      </c>
      <c r="J611" s="403">
        <v>43461.618750000001</v>
      </c>
      <c r="K611">
        <v>1.1402000000000001</v>
      </c>
      <c r="L611">
        <v>25.999999999998181</v>
      </c>
      <c r="M611">
        <v>27.000000000001819</v>
      </c>
      <c r="N611">
        <v>4.2</v>
      </c>
      <c r="O611" s="543">
        <v>8.9583333334303461E-2</v>
      </c>
    </row>
    <row r="612" spans="1:15">
      <c r="A612" s="542">
        <v>611</v>
      </c>
      <c r="B612" s="542" t="s">
        <v>97</v>
      </c>
      <c r="C612" s="542">
        <v>7</v>
      </c>
      <c r="D612">
        <v>0.06</v>
      </c>
      <c r="E612">
        <v>0.18</v>
      </c>
      <c r="F612" s="410">
        <v>43461.587500000001</v>
      </c>
      <c r="G612">
        <v>1.1377999999999999</v>
      </c>
      <c r="H612" s="410">
        <v>43467.290277777778</v>
      </c>
      <c r="I612">
        <v>1.1477999999999999</v>
      </c>
      <c r="J612" s="403">
        <v>43467.398611111108</v>
      </c>
      <c r="K612">
        <v>1.1431</v>
      </c>
      <c r="L612">
        <v>100</v>
      </c>
      <c r="M612">
        <v>47</v>
      </c>
      <c r="N612">
        <v>30.240000000000002</v>
      </c>
      <c r="O612" s="543">
        <v>3.8111111111065838</v>
      </c>
    </row>
    <row r="613" spans="1:15">
      <c r="A613" s="542">
        <v>612</v>
      </c>
      <c r="B613" s="542" t="s">
        <v>96</v>
      </c>
      <c r="C613" s="542">
        <v>1</v>
      </c>
      <c r="D613">
        <v>0.01</v>
      </c>
      <c r="E613">
        <v>0.01</v>
      </c>
      <c r="F613" s="410">
        <v>43461.625</v>
      </c>
      <c r="G613">
        <v>1.1397999999999999</v>
      </c>
      <c r="H613" s="410">
        <v>43461.625</v>
      </c>
      <c r="I613">
        <v>1.1397999999999999</v>
      </c>
      <c r="J613" s="403">
        <v>43461.662499999999</v>
      </c>
      <c r="K613">
        <v>1.141</v>
      </c>
      <c r="L613">
        <v>0</v>
      </c>
      <c r="M613">
        <v>12</v>
      </c>
      <c r="N613">
        <v>1.2</v>
      </c>
      <c r="O613" s="543">
        <v>3.7499999998544808E-2</v>
      </c>
    </row>
    <row r="614" spans="1:15">
      <c r="A614" s="542">
        <v>613</v>
      </c>
      <c r="B614" s="542" t="s">
        <v>96</v>
      </c>
      <c r="C614" s="542">
        <v>3</v>
      </c>
      <c r="D614">
        <v>0.01</v>
      </c>
      <c r="E614">
        <v>0.03</v>
      </c>
      <c r="F614" s="410">
        <v>43461.668749999997</v>
      </c>
      <c r="G614">
        <v>1.1428</v>
      </c>
      <c r="H614" s="410">
        <v>43461.707638888889</v>
      </c>
      <c r="I614">
        <v>1.1402000000000001</v>
      </c>
      <c r="J614" s="403">
        <v>43461.769444444442</v>
      </c>
      <c r="K614">
        <v>1.1428</v>
      </c>
      <c r="L614">
        <v>25.999999999998181</v>
      </c>
      <c r="M614">
        <v>25.999999999998181</v>
      </c>
      <c r="N614">
        <v>3.8</v>
      </c>
      <c r="O614" s="543">
        <v>0.10069444444525288</v>
      </c>
    </row>
    <row r="615" spans="1:15">
      <c r="A615" s="542">
        <v>614</v>
      </c>
      <c r="B615" s="542" t="s">
        <v>96</v>
      </c>
      <c r="C615" s="542">
        <v>1</v>
      </c>
      <c r="D615">
        <v>0.01</v>
      </c>
      <c r="E615">
        <v>0.01</v>
      </c>
      <c r="F615" s="410">
        <v>43461.786111111112</v>
      </c>
      <c r="G615">
        <v>1.1440999999999999</v>
      </c>
      <c r="H615" s="410">
        <v>43461.786111111112</v>
      </c>
      <c r="I615">
        <v>1.1440999999999999</v>
      </c>
      <c r="J615" s="403">
        <v>43461.82916666667</v>
      </c>
      <c r="K615">
        <v>1.1453</v>
      </c>
      <c r="L615">
        <v>0</v>
      </c>
      <c r="M615">
        <v>12.000000000001819</v>
      </c>
      <c r="N615">
        <v>1.2</v>
      </c>
      <c r="O615" s="543">
        <v>4.3055555557657499E-2</v>
      </c>
    </row>
    <row r="616" spans="1:15">
      <c r="A616" s="542">
        <v>615</v>
      </c>
      <c r="B616" s="542" t="s">
        <v>96</v>
      </c>
      <c r="C616" s="542">
        <v>2</v>
      </c>
      <c r="D616">
        <v>0.01</v>
      </c>
      <c r="E616">
        <v>0.02</v>
      </c>
      <c r="F616" s="410">
        <v>43461.844444444447</v>
      </c>
      <c r="G616">
        <v>1.1447000000000001</v>
      </c>
      <c r="H616" s="410">
        <v>43461.907638888886</v>
      </c>
      <c r="I616">
        <v>1.143</v>
      </c>
      <c r="J616" s="403">
        <v>43462.134027777778</v>
      </c>
      <c r="K616">
        <v>1.1452</v>
      </c>
      <c r="L616">
        <v>17</v>
      </c>
      <c r="M616">
        <v>22</v>
      </c>
      <c r="N616">
        <v>2.46</v>
      </c>
      <c r="O616" s="543">
        <v>0.28958333333139308</v>
      </c>
    </row>
    <row r="617" spans="1:15">
      <c r="A617" s="542">
        <v>616</v>
      </c>
      <c r="B617" s="542" t="s">
        <v>96</v>
      </c>
      <c r="C617" s="542">
        <v>1</v>
      </c>
      <c r="D617">
        <v>0.01</v>
      </c>
      <c r="E617">
        <v>0.01</v>
      </c>
      <c r="F617" s="410">
        <v>43462.351388888892</v>
      </c>
      <c r="G617">
        <v>1.1453</v>
      </c>
      <c r="H617" s="410">
        <v>43462.351388888892</v>
      </c>
      <c r="I617">
        <v>1.1453</v>
      </c>
      <c r="J617" s="403">
        <v>43462.380555555559</v>
      </c>
      <c r="K617">
        <v>1.1465000000000001</v>
      </c>
      <c r="L617">
        <v>0</v>
      </c>
      <c r="M617">
        <v>12</v>
      </c>
      <c r="N617">
        <v>1.2</v>
      </c>
      <c r="O617" s="543">
        <v>2.9166666667151731E-2</v>
      </c>
    </row>
    <row r="618" spans="1:15">
      <c r="A618" s="542">
        <v>617</v>
      </c>
      <c r="B618" s="542" t="s">
        <v>96</v>
      </c>
      <c r="C618" s="542">
        <v>2</v>
      </c>
      <c r="D618">
        <v>0.01</v>
      </c>
      <c r="E618">
        <v>0.02</v>
      </c>
      <c r="F618" s="410">
        <v>43462.385416666664</v>
      </c>
      <c r="G618">
        <v>1.1460999999999999</v>
      </c>
      <c r="H618" s="410">
        <v>43462.420138888891</v>
      </c>
      <c r="I618">
        <v>1.1437999999999999</v>
      </c>
      <c r="J618" s="403">
        <v>43462.482638888891</v>
      </c>
      <c r="K618">
        <v>1.1462000000000001</v>
      </c>
      <c r="L618">
        <v>22.999999999998181</v>
      </c>
      <c r="M618">
        <v>24.000000000001819</v>
      </c>
      <c r="N618">
        <v>2.5</v>
      </c>
      <c r="O618" s="543">
        <v>9.7222222226264421E-2</v>
      </c>
    </row>
    <row r="619" spans="1:15">
      <c r="A619" s="542">
        <v>618</v>
      </c>
      <c r="B619" s="542" t="s">
        <v>96</v>
      </c>
      <c r="C619" s="542">
        <v>4</v>
      </c>
      <c r="D619">
        <v>0.02</v>
      </c>
      <c r="E619">
        <v>0.05</v>
      </c>
      <c r="F619" s="410">
        <v>43462.509027777778</v>
      </c>
      <c r="G619">
        <v>1.147</v>
      </c>
      <c r="H619" s="410">
        <v>43465.246527777781</v>
      </c>
      <c r="I619">
        <v>1.1426000000000001</v>
      </c>
      <c r="J619" s="403">
        <v>43465.518055555556</v>
      </c>
      <c r="K619">
        <v>1.1458999999999999</v>
      </c>
      <c r="L619">
        <v>44</v>
      </c>
      <c r="M619">
        <v>33</v>
      </c>
      <c r="N619">
        <v>7.0399999999999991</v>
      </c>
      <c r="O619" s="543">
        <v>1.0090277777781012</v>
      </c>
    </row>
    <row r="620" spans="1:15">
      <c r="A620" s="542">
        <v>619</v>
      </c>
      <c r="B620" s="542" t="s">
        <v>96</v>
      </c>
      <c r="C620" s="542">
        <v>3</v>
      </c>
      <c r="D620">
        <v>0.01</v>
      </c>
      <c r="E620">
        <v>0.03</v>
      </c>
      <c r="F620" s="410">
        <v>43465.529166666667</v>
      </c>
      <c r="G620">
        <v>1.1458999999999999</v>
      </c>
      <c r="H620" s="410">
        <v>43465.682638888888</v>
      </c>
      <c r="I620">
        <v>1.1433</v>
      </c>
      <c r="J620" s="403">
        <v>43465.746527777781</v>
      </c>
      <c r="K620">
        <v>1.1458999999999999</v>
      </c>
      <c r="L620">
        <v>26</v>
      </c>
      <c r="M620">
        <v>26</v>
      </c>
      <c r="N620">
        <v>3.9000000000000004</v>
      </c>
      <c r="O620" s="543">
        <v>0.21736111111385981</v>
      </c>
    </row>
    <row r="621" spans="1:15">
      <c r="A621" s="542">
        <v>620</v>
      </c>
      <c r="B621" s="542" t="s">
        <v>96</v>
      </c>
      <c r="C621" s="542">
        <v>2</v>
      </c>
      <c r="D621">
        <v>0.01</v>
      </c>
      <c r="E621">
        <v>0.02</v>
      </c>
      <c r="F621" s="410">
        <v>43465.749305555553</v>
      </c>
      <c r="G621">
        <v>1.1456999999999999</v>
      </c>
      <c r="H621" s="410">
        <v>43465.81527777778</v>
      </c>
      <c r="I621">
        <v>1.1444000000000001</v>
      </c>
      <c r="J621" s="403">
        <v>43465.9375</v>
      </c>
      <c r="K621">
        <v>1.1463000000000001</v>
      </c>
      <c r="L621">
        <v>13</v>
      </c>
      <c r="M621">
        <v>19.000000000001819</v>
      </c>
      <c r="N621">
        <v>2.5</v>
      </c>
      <c r="O621" s="543">
        <v>0.18819444444670808</v>
      </c>
    </row>
    <row r="622" spans="1:15">
      <c r="A622" s="542">
        <v>621</v>
      </c>
      <c r="B622" s="542" t="s">
        <v>96</v>
      </c>
      <c r="C622" s="542">
        <v>1</v>
      </c>
      <c r="D622">
        <v>0.01</v>
      </c>
      <c r="E622">
        <v>0.01</v>
      </c>
      <c r="F622" s="410">
        <v>43467.150694444441</v>
      </c>
      <c r="G622">
        <v>1.1446000000000001</v>
      </c>
      <c r="H622" s="410">
        <v>43467.150694444441</v>
      </c>
      <c r="I622">
        <v>1.1446000000000001</v>
      </c>
      <c r="J622" s="403">
        <v>43467.270833333336</v>
      </c>
      <c r="K622">
        <v>1.1457999999999999</v>
      </c>
      <c r="L622">
        <v>0</v>
      </c>
      <c r="M622">
        <v>12</v>
      </c>
      <c r="N622">
        <v>1.2</v>
      </c>
      <c r="O622" s="543">
        <v>0.12013888889487134</v>
      </c>
    </row>
    <row r="623" spans="1:15">
      <c r="A623" s="542">
        <v>622</v>
      </c>
      <c r="B623" s="542" t="s">
        <v>96</v>
      </c>
      <c r="C623" s="542">
        <v>10</v>
      </c>
      <c r="D623">
        <v>0.2</v>
      </c>
      <c r="E623">
        <v>0.60000000000000009</v>
      </c>
      <c r="F623" s="410">
        <v>43467.302083333336</v>
      </c>
      <c r="G623">
        <v>1.1491</v>
      </c>
      <c r="H623" s="410">
        <v>43468.038194444445</v>
      </c>
      <c r="I623">
        <v>1.1315</v>
      </c>
      <c r="J623" s="403">
        <v>43468.666666666664</v>
      </c>
      <c r="K623">
        <v>1.1383000000000001</v>
      </c>
      <c r="L623">
        <v>176</v>
      </c>
      <c r="M623">
        <v>68</v>
      </c>
      <c r="N623">
        <v>107.61999999999999</v>
      </c>
      <c r="O623" s="543">
        <v>1.3645833333284827</v>
      </c>
    </row>
    <row r="624" spans="1:15">
      <c r="A624" s="542">
        <v>623</v>
      </c>
      <c r="B624" s="542" t="s">
        <v>97</v>
      </c>
      <c r="C624" s="542">
        <v>1</v>
      </c>
      <c r="D624">
        <v>0.01</v>
      </c>
      <c r="E624">
        <v>0.01</v>
      </c>
      <c r="F624" s="410">
        <v>43467.401388888888</v>
      </c>
      <c r="G624">
        <v>1.1437999999999999</v>
      </c>
      <c r="H624" s="410">
        <v>43467.401388888888</v>
      </c>
      <c r="I624">
        <v>1.1437999999999999</v>
      </c>
      <c r="J624" s="403">
        <v>43467.445138888892</v>
      </c>
      <c r="K624">
        <v>1.1427</v>
      </c>
      <c r="L624">
        <v>0</v>
      </c>
      <c r="M624">
        <v>11</v>
      </c>
      <c r="N624">
        <v>1.1000000000000001</v>
      </c>
      <c r="O624" s="543">
        <v>4.3750000004365575E-2</v>
      </c>
    </row>
    <row r="625" spans="1:15">
      <c r="A625" s="542">
        <v>624</v>
      </c>
      <c r="B625" s="542" t="s">
        <v>97</v>
      </c>
      <c r="C625" s="542">
        <v>1</v>
      </c>
      <c r="D625">
        <v>0.01</v>
      </c>
      <c r="E625">
        <v>0.01</v>
      </c>
      <c r="F625" s="410">
        <v>43467.458333333336</v>
      </c>
      <c r="G625">
        <v>1.1432</v>
      </c>
      <c r="H625" s="410">
        <v>43467.458333333336</v>
      </c>
      <c r="I625">
        <v>1.1432</v>
      </c>
      <c r="J625" s="403">
        <v>43467.554861111108</v>
      </c>
      <c r="K625">
        <v>1.1417999999999999</v>
      </c>
      <c r="L625">
        <v>0</v>
      </c>
      <c r="M625">
        <v>14</v>
      </c>
      <c r="N625">
        <v>1.4</v>
      </c>
      <c r="O625" s="543">
        <v>9.6527777772280388E-2</v>
      </c>
    </row>
    <row r="626" spans="1:15">
      <c r="A626" s="542">
        <v>625</v>
      </c>
      <c r="B626" s="542" t="s">
        <v>97</v>
      </c>
      <c r="C626" s="542">
        <v>1</v>
      </c>
      <c r="D626">
        <v>0.01</v>
      </c>
      <c r="E626">
        <v>0.01</v>
      </c>
      <c r="F626" s="410">
        <v>43467.56527777778</v>
      </c>
      <c r="G626">
        <v>1.1404000000000001</v>
      </c>
      <c r="H626" s="410">
        <v>43467.56527777778</v>
      </c>
      <c r="I626">
        <v>1.1404000000000001</v>
      </c>
      <c r="J626" s="403">
        <v>43467.601388888892</v>
      </c>
      <c r="K626">
        <v>1.1392</v>
      </c>
      <c r="L626">
        <v>0</v>
      </c>
      <c r="M626">
        <v>12</v>
      </c>
      <c r="N626">
        <v>1.2</v>
      </c>
      <c r="O626" s="543">
        <v>3.6111111112404615E-2</v>
      </c>
    </row>
    <row r="627" spans="1:15">
      <c r="A627" s="542">
        <v>626</v>
      </c>
      <c r="B627" s="542" t="s">
        <v>97</v>
      </c>
      <c r="C627" s="542">
        <v>1</v>
      </c>
      <c r="D627">
        <v>0.01</v>
      </c>
      <c r="E627">
        <v>0.01</v>
      </c>
      <c r="F627" s="410">
        <v>43467.606944444444</v>
      </c>
      <c r="G627">
        <v>1.1384000000000001</v>
      </c>
      <c r="H627" s="410">
        <v>43467.606944444444</v>
      </c>
      <c r="I627">
        <v>1.1384000000000001</v>
      </c>
      <c r="J627" s="403">
        <v>43467.620138888888</v>
      </c>
      <c r="K627">
        <v>1.137</v>
      </c>
      <c r="L627">
        <v>0</v>
      </c>
      <c r="M627">
        <v>14</v>
      </c>
      <c r="N627">
        <v>1.4</v>
      </c>
      <c r="O627" s="543">
        <v>1.3194444443797693E-2</v>
      </c>
    </row>
    <row r="628" spans="1:15">
      <c r="A628" s="542">
        <v>627</v>
      </c>
      <c r="B628" s="542" t="s">
        <v>97</v>
      </c>
      <c r="C628" s="542">
        <v>1</v>
      </c>
      <c r="D628">
        <v>0.01</v>
      </c>
      <c r="E628">
        <v>0.01</v>
      </c>
      <c r="F628" s="410">
        <v>43467.632638888892</v>
      </c>
      <c r="G628">
        <v>1.1373</v>
      </c>
      <c r="H628" s="410">
        <v>43467.632638888892</v>
      </c>
      <c r="I628">
        <v>1.1373</v>
      </c>
      <c r="J628" s="403">
        <v>43467.665277777778</v>
      </c>
      <c r="K628">
        <v>1.1361000000000001</v>
      </c>
      <c r="L628">
        <v>0</v>
      </c>
      <c r="M628">
        <v>11.999999999998181</v>
      </c>
      <c r="N628">
        <v>1.2</v>
      </c>
      <c r="O628" s="543">
        <v>3.2638888886140194E-2</v>
      </c>
    </row>
    <row r="629" spans="1:15">
      <c r="A629" s="542">
        <v>628</v>
      </c>
      <c r="B629" s="542" t="s">
        <v>97</v>
      </c>
      <c r="C629" s="542">
        <v>1</v>
      </c>
      <c r="D629">
        <v>0.01</v>
      </c>
      <c r="E629">
        <v>0.01</v>
      </c>
      <c r="F629" s="410">
        <v>43467.670138888891</v>
      </c>
      <c r="G629">
        <v>1.1365000000000001</v>
      </c>
      <c r="H629" s="410">
        <v>43467.670138888891</v>
      </c>
      <c r="I629">
        <v>1.1365000000000001</v>
      </c>
      <c r="J629" s="403">
        <v>43467.683333333334</v>
      </c>
      <c r="K629">
        <v>1.1353</v>
      </c>
      <c r="L629">
        <v>0</v>
      </c>
      <c r="M629">
        <v>12</v>
      </c>
      <c r="N629">
        <v>1.2</v>
      </c>
      <c r="O629" s="543">
        <v>1.3194444443797693E-2</v>
      </c>
    </row>
    <row r="630" spans="1:15">
      <c r="A630" s="542">
        <v>629</v>
      </c>
      <c r="B630" s="542" t="s">
        <v>97</v>
      </c>
      <c r="C630" s="542">
        <v>1</v>
      </c>
      <c r="D630">
        <v>0.01</v>
      </c>
      <c r="E630">
        <v>0.01</v>
      </c>
      <c r="F630" s="410">
        <v>43467.741666666669</v>
      </c>
      <c r="G630">
        <v>1.1355</v>
      </c>
      <c r="H630" s="410">
        <v>43467.741666666669</v>
      </c>
      <c r="I630">
        <v>1.1355</v>
      </c>
      <c r="J630" s="403">
        <v>43467.765972222223</v>
      </c>
      <c r="K630">
        <v>1.1343000000000001</v>
      </c>
      <c r="L630">
        <v>0</v>
      </c>
      <c r="M630">
        <v>12</v>
      </c>
      <c r="N630">
        <v>1.2</v>
      </c>
      <c r="O630" s="543">
        <v>2.4305555554747116E-2</v>
      </c>
    </row>
    <row r="631" spans="1:15">
      <c r="A631" s="542">
        <v>630</v>
      </c>
      <c r="B631" s="542" t="s">
        <v>97</v>
      </c>
      <c r="C631" s="542">
        <v>1</v>
      </c>
      <c r="D631">
        <v>0.01</v>
      </c>
      <c r="E631">
        <v>0.01</v>
      </c>
      <c r="F631" s="410">
        <v>43467.768750000003</v>
      </c>
      <c r="G631">
        <v>1.1347</v>
      </c>
      <c r="H631" s="410">
        <v>43467.768750000003</v>
      </c>
      <c r="I631">
        <v>1.1347</v>
      </c>
      <c r="J631" s="403">
        <v>43467.779166666667</v>
      </c>
      <c r="K631">
        <v>1.1335</v>
      </c>
      <c r="L631">
        <v>0</v>
      </c>
      <c r="M631">
        <v>12</v>
      </c>
      <c r="N631">
        <v>1.2</v>
      </c>
      <c r="O631" s="543">
        <v>1.0416666664241347E-2</v>
      </c>
    </row>
    <row r="632" spans="1:15">
      <c r="A632" s="542">
        <v>631</v>
      </c>
      <c r="B632" s="542" t="s">
        <v>97</v>
      </c>
      <c r="C632" s="542">
        <v>2</v>
      </c>
      <c r="D632">
        <v>0.01</v>
      </c>
      <c r="E632">
        <v>0.02</v>
      </c>
      <c r="F632" s="410">
        <v>43467.803472222222</v>
      </c>
      <c r="G632">
        <v>1.1332</v>
      </c>
      <c r="H632" s="410">
        <v>43467.888194444444</v>
      </c>
      <c r="I632">
        <v>1.1344000000000001</v>
      </c>
      <c r="J632" s="403">
        <v>43467.982638888891</v>
      </c>
      <c r="K632">
        <v>1.1328</v>
      </c>
      <c r="L632">
        <v>12</v>
      </c>
      <c r="M632">
        <v>16</v>
      </c>
      <c r="N632">
        <v>2.1</v>
      </c>
      <c r="O632" s="543">
        <v>0.17916666666860692</v>
      </c>
    </row>
    <row r="633" spans="1:15">
      <c r="A633" s="542">
        <v>632</v>
      </c>
      <c r="B633" s="542" t="s">
        <v>97</v>
      </c>
      <c r="C633" s="542">
        <v>1</v>
      </c>
      <c r="D633">
        <v>0.01</v>
      </c>
      <c r="E633">
        <v>0.01</v>
      </c>
      <c r="F633" s="410">
        <v>43467.991666666669</v>
      </c>
      <c r="G633">
        <v>1.1335</v>
      </c>
      <c r="H633" s="410">
        <v>43467.991666666669</v>
      </c>
      <c r="I633">
        <v>1.1335</v>
      </c>
      <c r="J633" s="403">
        <v>43467.994444444441</v>
      </c>
      <c r="K633">
        <v>1.1333</v>
      </c>
      <c r="L633">
        <v>0</v>
      </c>
      <c r="M633">
        <v>2</v>
      </c>
      <c r="N633">
        <v>0.2</v>
      </c>
      <c r="O633" s="543">
        <v>2.7777777722803876E-3</v>
      </c>
    </row>
    <row r="634" spans="1:15">
      <c r="A634" s="542">
        <v>633</v>
      </c>
      <c r="B634" s="542" t="s">
        <v>97</v>
      </c>
      <c r="C634" s="542">
        <v>1</v>
      </c>
      <c r="D634">
        <v>0.01</v>
      </c>
      <c r="E634">
        <v>0.01</v>
      </c>
      <c r="F634" s="410">
        <v>43468.003472222219</v>
      </c>
      <c r="G634">
        <v>1.1347</v>
      </c>
      <c r="H634" s="410">
        <v>43468.003472222219</v>
      </c>
      <c r="I634">
        <v>1.1347</v>
      </c>
      <c r="J634" s="403">
        <v>43468.011805555558</v>
      </c>
      <c r="K634">
        <v>1.1335</v>
      </c>
      <c r="L634">
        <v>0</v>
      </c>
      <c r="M634">
        <v>12</v>
      </c>
      <c r="N634">
        <v>1.2</v>
      </c>
      <c r="O634" s="543">
        <v>8.3333333386690356E-3</v>
      </c>
    </row>
    <row r="635" spans="1:15">
      <c r="A635" s="542">
        <v>634</v>
      </c>
      <c r="B635" s="542" t="s">
        <v>97</v>
      </c>
      <c r="C635" s="542">
        <v>4</v>
      </c>
      <c r="D635">
        <v>0.02</v>
      </c>
      <c r="E635">
        <v>0.05</v>
      </c>
      <c r="F635" s="410">
        <v>43468.05972222222</v>
      </c>
      <c r="G635">
        <v>1.1341000000000001</v>
      </c>
      <c r="H635" s="410">
        <v>43468.413888888892</v>
      </c>
      <c r="I635">
        <v>1.1382000000000001</v>
      </c>
      <c r="J635" s="403">
        <v>43468.52847222222</v>
      </c>
      <c r="K635">
        <v>1.1351</v>
      </c>
      <c r="L635">
        <v>41</v>
      </c>
      <c r="M635">
        <v>31.000000000001819</v>
      </c>
      <c r="N635">
        <v>7.1000000000000005</v>
      </c>
      <c r="O635" s="543">
        <v>0.46875</v>
      </c>
    </row>
    <row r="636" spans="1:15">
      <c r="A636" s="542">
        <v>635</v>
      </c>
      <c r="B636" s="542" t="s">
        <v>97</v>
      </c>
      <c r="C636" s="542">
        <v>4</v>
      </c>
      <c r="D636">
        <v>0.02</v>
      </c>
      <c r="E636">
        <v>0.05</v>
      </c>
      <c r="F636" s="410">
        <v>43468.606249999997</v>
      </c>
      <c r="G636">
        <v>1.1355999999999999</v>
      </c>
      <c r="H636" s="410">
        <v>43468.672222222223</v>
      </c>
      <c r="I636">
        <v>1.1404000000000001</v>
      </c>
      <c r="J636" s="403">
        <v>43469.604166666664</v>
      </c>
      <c r="K636">
        <v>1.1371</v>
      </c>
      <c r="L636">
        <v>48</v>
      </c>
      <c r="M636">
        <v>33</v>
      </c>
      <c r="N636">
        <v>6.79</v>
      </c>
      <c r="O636" s="543">
        <v>0.99791666666715173</v>
      </c>
    </row>
    <row r="637" spans="1:15">
      <c r="A637" s="542">
        <v>636</v>
      </c>
      <c r="B637" s="542" t="s">
        <v>96</v>
      </c>
      <c r="C637" s="542">
        <v>2</v>
      </c>
      <c r="D637">
        <v>0.01</v>
      </c>
      <c r="E637">
        <v>0.02</v>
      </c>
      <c r="F637" s="410">
        <v>43468.683333333334</v>
      </c>
      <c r="G637">
        <v>1.1403000000000001</v>
      </c>
      <c r="H637" s="410">
        <v>43468.705555555556</v>
      </c>
      <c r="I637">
        <v>1.1391</v>
      </c>
      <c r="J637" s="403">
        <v>43468.723611111112</v>
      </c>
      <c r="K637">
        <v>1.1409</v>
      </c>
      <c r="L637">
        <v>12.000000000001819</v>
      </c>
      <c r="M637">
        <v>18</v>
      </c>
      <c r="N637">
        <v>2.4</v>
      </c>
      <c r="O637" s="543">
        <v>4.0277777778101154E-2</v>
      </c>
    </row>
    <row r="638" spans="1:15">
      <c r="A638" s="542">
        <v>637</v>
      </c>
      <c r="B638" s="542" t="s">
        <v>96</v>
      </c>
      <c r="C638" s="542">
        <v>1</v>
      </c>
      <c r="D638">
        <v>0.01</v>
      </c>
      <c r="E638">
        <v>0.01</v>
      </c>
      <c r="F638" s="410">
        <v>43468.734722222223</v>
      </c>
      <c r="G638">
        <v>1.1396999999999999</v>
      </c>
      <c r="H638" s="410">
        <v>43468.734722222223</v>
      </c>
      <c r="I638">
        <v>1.1396999999999999</v>
      </c>
      <c r="J638" s="403">
        <v>43469.084722222222</v>
      </c>
      <c r="K638">
        <v>1.141</v>
      </c>
      <c r="L638">
        <v>0</v>
      </c>
      <c r="M638">
        <v>13</v>
      </c>
      <c r="N638">
        <v>1.18</v>
      </c>
      <c r="O638" s="543">
        <v>0.34999999999854481</v>
      </c>
    </row>
    <row r="639" spans="1:15">
      <c r="A639" s="542">
        <v>638</v>
      </c>
      <c r="B639" s="542" t="s">
        <v>96</v>
      </c>
      <c r="C639" s="542">
        <v>4</v>
      </c>
      <c r="D639">
        <v>0.02</v>
      </c>
      <c r="E639">
        <v>0.05</v>
      </c>
      <c r="F639" s="410">
        <v>43469.415277777778</v>
      </c>
      <c r="G639">
        <v>1.1408</v>
      </c>
      <c r="H639" s="410">
        <v>43469.640972222223</v>
      </c>
      <c r="I639">
        <v>1.1359999999999999</v>
      </c>
      <c r="J639" s="403">
        <v>43469.684027777781</v>
      </c>
      <c r="K639">
        <v>1.1393</v>
      </c>
      <c r="L639">
        <v>48.000000000001819</v>
      </c>
      <c r="M639">
        <v>33.000000000001819</v>
      </c>
      <c r="N639">
        <v>7.3999999999999995</v>
      </c>
      <c r="O639" s="543">
        <v>0.26875000000291038</v>
      </c>
    </row>
    <row r="640" spans="1:15">
      <c r="A640" s="542">
        <v>639</v>
      </c>
      <c r="B640" s="542" t="s">
        <v>97</v>
      </c>
      <c r="C640" s="542">
        <v>1</v>
      </c>
      <c r="D640">
        <v>0.01</v>
      </c>
      <c r="E640">
        <v>0.01</v>
      </c>
      <c r="F640" s="410">
        <v>43469.62777777778</v>
      </c>
      <c r="G640">
        <v>1.1372</v>
      </c>
      <c r="H640" s="410">
        <v>43469.62777777778</v>
      </c>
      <c r="I640">
        <v>1.1372</v>
      </c>
      <c r="J640" s="403">
        <v>43469.640972222223</v>
      </c>
      <c r="K640">
        <v>1.1359999999999999</v>
      </c>
      <c r="L640">
        <v>0</v>
      </c>
      <c r="M640">
        <v>12.000000000001819</v>
      </c>
      <c r="N640">
        <v>1.2</v>
      </c>
      <c r="O640" s="543">
        <v>1.3194444443797693E-2</v>
      </c>
    </row>
    <row r="641" spans="1:15">
      <c r="A641" s="542">
        <v>640</v>
      </c>
      <c r="B641" s="542" t="s">
        <v>97</v>
      </c>
      <c r="C641" s="542">
        <v>10</v>
      </c>
      <c r="D641">
        <v>0.2</v>
      </c>
      <c r="E641">
        <v>0.60000000000000009</v>
      </c>
      <c r="F641" s="410">
        <v>43469.65347222222</v>
      </c>
      <c r="G641">
        <v>1.1355</v>
      </c>
      <c r="H641" s="410">
        <v>43474.833333333336</v>
      </c>
      <c r="I641">
        <v>1.1543000000000001</v>
      </c>
      <c r="J641" s="403">
        <v>43476.656944444447</v>
      </c>
      <c r="K641">
        <v>1.147</v>
      </c>
      <c r="L641">
        <v>188.00000000000182</v>
      </c>
      <c r="M641">
        <v>73.000000000001819</v>
      </c>
      <c r="N641">
        <v>117.06</v>
      </c>
      <c r="O641" s="543">
        <v>5.0034722222262644</v>
      </c>
    </row>
    <row r="642" spans="1:15">
      <c r="A642" s="542">
        <v>641</v>
      </c>
      <c r="B642" s="542" t="s">
        <v>96</v>
      </c>
      <c r="C642" s="542">
        <v>1</v>
      </c>
      <c r="D642">
        <v>0.01</v>
      </c>
      <c r="E642">
        <v>0.01</v>
      </c>
      <c r="F642" s="410">
        <v>43469.697916666664</v>
      </c>
      <c r="G642">
        <v>1.1392</v>
      </c>
      <c r="H642" s="410">
        <v>43469.697916666664</v>
      </c>
      <c r="I642">
        <v>1.1392</v>
      </c>
      <c r="J642" s="403">
        <v>43469.70208333333</v>
      </c>
      <c r="K642">
        <v>1.1404000000000001</v>
      </c>
      <c r="L642">
        <v>0</v>
      </c>
      <c r="M642">
        <v>12</v>
      </c>
      <c r="N642">
        <v>1.2</v>
      </c>
      <c r="O642" s="543">
        <v>4.166666665696539E-3</v>
      </c>
    </row>
    <row r="643" spans="1:15">
      <c r="A643" s="542">
        <v>642</v>
      </c>
      <c r="B643" s="542" t="s">
        <v>96</v>
      </c>
      <c r="C643" s="542">
        <v>2</v>
      </c>
      <c r="D643">
        <v>0.01</v>
      </c>
      <c r="E643">
        <v>0.02</v>
      </c>
      <c r="F643" s="410">
        <v>43469.712500000001</v>
      </c>
      <c r="G643">
        <v>1.141</v>
      </c>
      <c r="H643" s="410">
        <v>43469.759027777778</v>
      </c>
      <c r="I643">
        <v>1.1397999999999999</v>
      </c>
      <c r="J643" s="403">
        <v>43472.113888888889</v>
      </c>
      <c r="K643">
        <v>1.1416999999999999</v>
      </c>
      <c r="L643">
        <v>12</v>
      </c>
      <c r="M643">
        <v>19</v>
      </c>
      <c r="N643">
        <v>2.36</v>
      </c>
      <c r="O643" s="543">
        <v>0.40138888888759539</v>
      </c>
    </row>
    <row r="644" spans="1:15">
      <c r="A644" s="542">
        <v>643</v>
      </c>
      <c r="B644" s="542" t="s">
        <v>96</v>
      </c>
      <c r="C644" s="542">
        <v>1</v>
      </c>
      <c r="D644">
        <v>0.01</v>
      </c>
      <c r="E644">
        <v>0.01</v>
      </c>
      <c r="F644" s="410">
        <v>43472.29583333333</v>
      </c>
      <c r="G644">
        <v>1.1418999999999999</v>
      </c>
      <c r="H644" s="410">
        <v>43472.29583333333</v>
      </c>
      <c r="I644">
        <v>1.1418999999999999</v>
      </c>
      <c r="J644" s="403">
        <v>43472.370138888888</v>
      </c>
      <c r="K644">
        <v>1.1431</v>
      </c>
      <c r="L644">
        <v>0</v>
      </c>
      <c r="M644">
        <v>12</v>
      </c>
      <c r="N644">
        <v>1.2</v>
      </c>
      <c r="O644" s="543">
        <v>7.4305555557657499E-2</v>
      </c>
    </row>
    <row r="645" spans="1:15">
      <c r="A645" s="542">
        <v>644</v>
      </c>
      <c r="B645" s="542" t="s">
        <v>96</v>
      </c>
      <c r="C645" s="542">
        <v>1</v>
      </c>
      <c r="D645">
        <v>0.01</v>
      </c>
      <c r="E645">
        <v>0.01</v>
      </c>
      <c r="F645" s="410">
        <v>43472.407638888886</v>
      </c>
      <c r="G645">
        <v>1.143</v>
      </c>
      <c r="H645" s="410">
        <v>43472.407638888886</v>
      </c>
      <c r="I645">
        <v>1.143</v>
      </c>
      <c r="J645" s="403">
        <v>43472.422222222223</v>
      </c>
      <c r="K645">
        <v>1.1442000000000001</v>
      </c>
      <c r="L645">
        <v>0</v>
      </c>
      <c r="M645">
        <v>12.000000000001819</v>
      </c>
      <c r="N645">
        <v>1.2</v>
      </c>
      <c r="O645" s="543">
        <v>1.4583333337213844E-2</v>
      </c>
    </row>
    <row r="646" spans="1:15">
      <c r="A646" s="542">
        <v>645</v>
      </c>
      <c r="B646" s="542" t="s">
        <v>96</v>
      </c>
      <c r="C646" s="542">
        <v>1</v>
      </c>
      <c r="D646">
        <v>0.01</v>
      </c>
      <c r="E646">
        <v>0.01</v>
      </c>
      <c r="F646" s="410">
        <v>43472.457638888889</v>
      </c>
      <c r="G646">
        <v>1.1440999999999999</v>
      </c>
      <c r="H646" s="410">
        <v>43472.457638888889</v>
      </c>
      <c r="I646">
        <v>1.1440999999999999</v>
      </c>
      <c r="J646" s="403">
        <v>43472.611111111109</v>
      </c>
      <c r="K646">
        <v>1.1453</v>
      </c>
      <c r="L646">
        <v>0</v>
      </c>
      <c r="M646">
        <v>12.000000000001819</v>
      </c>
      <c r="N646">
        <v>1.2</v>
      </c>
      <c r="O646" s="543">
        <v>0.15347222222044365</v>
      </c>
    </row>
    <row r="647" spans="1:15">
      <c r="A647" s="542">
        <v>646</v>
      </c>
      <c r="B647" s="542" t="s">
        <v>96</v>
      </c>
      <c r="C647" s="542">
        <v>1</v>
      </c>
      <c r="D647">
        <v>0.01</v>
      </c>
      <c r="E647">
        <v>0.01</v>
      </c>
      <c r="F647" s="410">
        <v>43472.668749999997</v>
      </c>
      <c r="G647">
        <v>1.1462000000000001</v>
      </c>
      <c r="H647" s="410">
        <v>43472.668749999997</v>
      </c>
      <c r="I647">
        <v>1.1462000000000001</v>
      </c>
      <c r="J647" s="403">
        <v>43472.794444444444</v>
      </c>
      <c r="K647">
        <v>1.1474</v>
      </c>
      <c r="L647">
        <v>0</v>
      </c>
      <c r="M647">
        <v>11.999999999998181</v>
      </c>
      <c r="N647">
        <v>1.2</v>
      </c>
      <c r="O647" s="543">
        <v>0.12569444444670808</v>
      </c>
    </row>
    <row r="648" spans="1:15">
      <c r="A648" s="542">
        <v>647</v>
      </c>
      <c r="B648" s="542" t="s">
        <v>96</v>
      </c>
      <c r="C648" s="542">
        <v>1</v>
      </c>
      <c r="D648">
        <v>0.01</v>
      </c>
      <c r="E648">
        <v>0.01</v>
      </c>
      <c r="F648" s="410">
        <v>43473.127083333333</v>
      </c>
      <c r="G648">
        <v>1.1444000000000001</v>
      </c>
      <c r="H648" s="410">
        <v>43473.127083333333</v>
      </c>
      <c r="I648">
        <v>1.1444000000000001</v>
      </c>
      <c r="J648" s="403">
        <v>43473.421527777777</v>
      </c>
      <c r="K648">
        <v>1.1456</v>
      </c>
      <c r="L648">
        <v>0</v>
      </c>
      <c r="M648">
        <v>12</v>
      </c>
      <c r="N648">
        <v>1.2</v>
      </c>
      <c r="O648" s="543">
        <v>0.29444444444379769</v>
      </c>
    </row>
    <row r="649" spans="1:15">
      <c r="A649" s="542">
        <v>648</v>
      </c>
      <c r="B649" s="542" t="s">
        <v>96</v>
      </c>
      <c r="C649" s="542">
        <v>1</v>
      </c>
      <c r="D649">
        <v>0.01</v>
      </c>
      <c r="E649">
        <v>0.01</v>
      </c>
      <c r="F649" s="410">
        <v>43473.475694444445</v>
      </c>
      <c r="G649">
        <v>1.1440999999999999</v>
      </c>
      <c r="H649" s="410">
        <v>43473.475694444445</v>
      </c>
      <c r="I649">
        <v>1.1440999999999999</v>
      </c>
      <c r="J649" s="403">
        <v>43473.530555555553</v>
      </c>
      <c r="K649">
        <v>1.1453</v>
      </c>
      <c r="L649">
        <v>0</v>
      </c>
      <c r="M649">
        <v>12.000000000001819</v>
      </c>
      <c r="N649">
        <v>1.2</v>
      </c>
      <c r="O649" s="543">
        <v>5.486111110803904E-2</v>
      </c>
    </row>
    <row r="650" spans="1:15">
      <c r="A650" s="542">
        <v>649</v>
      </c>
      <c r="B650" s="542" t="s">
        <v>96</v>
      </c>
      <c r="C650" s="542">
        <v>3</v>
      </c>
      <c r="D650">
        <v>0.01</v>
      </c>
      <c r="E650">
        <v>0.03</v>
      </c>
      <c r="F650" s="410">
        <v>43473.546527777777</v>
      </c>
      <c r="G650">
        <v>1.1463000000000001</v>
      </c>
      <c r="H650" s="410">
        <v>43473.618055555555</v>
      </c>
      <c r="I650">
        <v>1.1432</v>
      </c>
      <c r="J650" s="403">
        <v>43474.051388888889</v>
      </c>
      <c r="K650">
        <v>1.1460999999999999</v>
      </c>
      <c r="L650">
        <v>31.000000000001819</v>
      </c>
      <c r="M650">
        <v>28.999999999998181</v>
      </c>
      <c r="N650">
        <v>3.9399999999999995</v>
      </c>
      <c r="O650" s="543">
        <v>0.50486111111240461</v>
      </c>
    </row>
    <row r="651" spans="1:15">
      <c r="A651" s="542">
        <v>650</v>
      </c>
      <c r="B651" s="542" t="s">
        <v>96</v>
      </c>
      <c r="C651" s="542">
        <v>2</v>
      </c>
      <c r="D651">
        <v>0.01</v>
      </c>
      <c r="E651">
        <v>0.02</v>
      </c>
      <c r="F651" s="410">
        <v>43474.121527777781</v>
      </c>
      <c r="G651">
        <v>1.1462000000000001</v>
      </c>
      <c r="H651" s="410">
        <v>43474.161111111112</v>
      </c>
      <c r="I651">
        <v>1.145</v>
      </c>
      <c r="J651" s="403">
        <v>43474.35833333333</v>
      </c>
      <c r="K651">
        <v>1.1468</v>
      </c>
      <c r="L651">
        <v>12.000000000001819</v>
      </c>
      <c r="M651">
        <v>18</v>
      </c>
      <c r="N651">
        <v>2.4</v>
      </c>
      <c r="O651" s="543">
        <v>0.23680555554892635</v>
      </c>
    </row>
    <row r="652" spans="1:15">
      <c r="A652" s="542">
        <v>651</v>
      </c>
      <c r="B652" s="542" t="s">
        <v>96</v>
      </c>
      <c r="C652" s="542">
        <v>2</v>
      </c>
      <c r="D652">
        <v>0.01</v>
      </c>
      <c r="E652">
        <v>0.02</v>
      </c>
      <c r="F652" s="410">
        <v>43474.37222222222</v>
      </c>
      <c r="G652">
        <v>1.1469</v>
      </c>
      <c r="H652" s="410">
        <v>43474.466666666667</v>
      </c>
      <c r="I652">
        <v>1.1456999999999999</v>
      </c>
      <c r="J652" s="403">
        <v>43474.647222222222</v>
      </c>
      <c r="K652">
        <v>1.1475</v>
      </c>
      <c r="L652">
        <v>12</v>
      </c>
      <c r="M652">
        <v>18</v>
      </c>
      <c r="N652">
        <v>2.4</v>
      </c>
      <c r="O652" s="543">
        <v>0.27500000000145519</v>
      </c>
    </row>
    <row r="653" spans="1:15">
      <c r="A653" s="542">
        <v>652</v>
      </c>
      <c r="B653" s="542" t="s">
        <v>96</v>
      </c>
      <c r="C653" s="542">
        <v>3</v>
      </c>
      <c r="D653">
        <v>0.01</v>
      </c>
      <c r="E653">
        <v>0.03</v>
      </c>
      <c r="F653" s="410">
        <v>43474.684027777781</v>
      </c>
      <c r="G653">
        <v>1.1536</v>
      </c>
      <c r="H653" s="410">
        <v>43474.706944444442</v>
      </c>
      <c r="I653">
        <v>1.151</v>
      </c>
      <c r="J653" s="403">
        <v>43474.738194444442</v>
      </c>
      <c r="K653">
        <v>1.1536</v>
      </c>
      <c r="L653">
        <v>26</v>
      </c>
      <c r="M653">
        <v>26</v>
      </c>
      <c r="N653">
        <v>3.9000000000000004</v>
      </c>
      <c r="O653" s="543">
        <v>5.4166666661330964E-2</v>
      </c>
    </row>
    <row r="654" spans="1:15">
      <c r="A654" s="542">
        <v>653</v>
      </c>
      <c r="B654" s="542" t="s">
        <v>96</v>
      </c>
      <c r="C654" s="542">
        <v>1</v>
      </c>
      <c r="D654">
        <v>0.01</v>
      </c>
      <c r="E654">
        <v>0.01</v>
      </c>
      <c r="F654" s="410">
        <v>43474.744444444441</v>
      </c>
      <c r="G654">
        <v>1.1531</v>
      </c>
      <c r="H654" s="410">
        <v>43474.744444444441</v>
      </c>
      <c r="I654">
        <v>1.1531</v>
      </c>
      <c r="J654" s="403">
        <v>43474.833333333336</v>
      </c>
      <c r="K654">
        <v>1.1543000000000001</v>
      </c>
      <c r="L654">
        <v>0</v>
      </c>
      <c r="M654">
        <v>12.000000000001819</v>
      </c>
      <c r="N654">
        <v>1.2</v>
      </c>
      <c r="O654" s="543">
        <v>8.8888888894871343E-2</v>
      </c>
    </row>
    <row r="655" spans="1:15">
      <c r="A655" s="542">
        <v>654</v>
      </c>
      <c r="B655" s="542" t="s">
        <v>96</v>
      </c>
      <c r="C655" s="542">
        <v>1</v>
      </c>
      <c r="D655">
        <v>0.01</v>
      </c>
      <c r="E655">
        <v>0.01</v>
      </c>
      <c r="F655" s="410">
        <v>43474.844444444447</v>
      </c>
      <c r="G655">
        <v>1.1535</v>
      </c>
      <c r="H655" s="410">
        <v>43474.844444444447</v>
      </c>
      <c r="I655">
        <v>1.1535</v>
      </c>
      <c r="J655" s="403">
        <v>43474.850694444445</v>
      </c>
      <c r="K655">
        <v>1.1547000000000001</v>
      </c>
      <c r="L655">
        <v>0</v>
      </c>
      <c r="M655">
        <v>12</v>
      </c>
      <c r="N655">
        <v>1.2</v>
      </c>
      <c r="O655" s="543">
        <v>6.2499999985448085E-3</v>
      </c>
    </row>
    <row r="656" spans="1:15">
      <c r="A656" s="542">
        <v>655</v>
      </c>
      <c r="B656" s="542" t="s">
        <v>96</v>
      </c>
      <c r="C656" s="542">
        <v>1</v>
      </c>
      <c r="D656">
        <v>0.01</v>
      </c>
      <c r="E656">
        <v>0.01</v>
      </c>
      <c r="F656" s="410">
        <v>43474.861805555556</v>
      </c>
      <c r="G656">
        <v>1.1539999999999999</v>
      </c>
      <c r="H656" s="410">
        <v>43474.861805555556</v>
      </c>
      <c r="I656">
        <v>1.1539999999999999</v>
      </c>
      <c r="J656" s="403">
        <v>43474.900694444441</v>
      </c>
      <c r="K656">
        <v>1.1552</v>
      </c>
      <c r="L656">
        <v>0</v>
      </c>
      <c r="M656">
        <v>12</v>
      </c>
      <c r="N656">
        <v>1.2</v>
      </c>
      <c r="O656" s="543">
        <v>3.8888888884685002E-2</v>
      </c>
    </row>
    <row r="657" spans="1:15">
      <c r="A657" s="542">
        <v>656</v>
      </c>
      <c r="B657" s="542" t="s">
        <v>96</v>
      </c>
      <c r="C657" s="542">
        <v>1</v>
      </c>
      <c r="D657">
        <v>0.01</v>
      </c>
      <c r="E657">
        <v>0.01</v>
      </c>
      <c r="F657" s="410">
        <v>43475.04583333333</v>
      </c>
      <c r="G657">
        <v>1.1552</v>
      </c>
      <c r="H657" s="410">
        <v>43475.04583333333</v>
      </c>
      <c r="I657">
        <v>1.1552</v>
      </c>
      <c r="J657" s="403">
        <v>43475.179861111108</v>
      </c>
      <c r="K657">
        <v>1.1564000000000001</v>
      </c>
      <c r="L657">
        <v>0</v>
      </c>
      <c r="M657">
        <v>12.000000000001819</v>
      </c>
      <c r="N657">
        <v>1.2</v>
      </c>
      <c r="O657" s="543">
        <v>0.13402777777810115</v>
      </c>
    </row>
    <row r="658" spans="1:15">
      <c r="A658" s="542">
        <v>657</v>
      </c>
      <c r="B658" s="542" t="s">
        <v>96</v>
      </c>
      <c r="C658" s="542">
        <v>5</v>
      </c>
      <c r="D658">
        <v>0.03</v>
      </c>
      <c r="E658">
        <v>0.08</v>
      </c>
      <c r="F658" s="410">
        <v>43475.333333333336</v>
      </c>
      <c r="G658">
        <v>1.1552</v>
      </c>
      <c r="H658" s="410">
        <v>43475.811111111114</v>
      </c>
      <c r="I658">
        <v>1.1491</v>
      </c>
      <c r="J658" s="403">
        <v>43476.350694444445</v>
      </c>
      <c r="K658">
        <v>1.1531</v>
      </c>
      <c r="L658">
        <v>61</v>
      </c>
      <c r="M658">
        <v>40</v>
      </c>
      <c r="N658">
        <v>12.32</v>
      </c>
      <c r="O658" s="543">
        <v>1.0173611111094942</v>
      </c>
    </row>
    <row r="659" spans="1:15">
      <c r="A659" s="542">
        <v>658</v>
      </c>
      <c r="B659" s="542" t="s">
        <v>96</v>
      </c>
      <c r="C659" s="542">
        <v>1</v>
      </c>
      <c r="D659">
        <v>0.01</v>
      </c>
      <c r="E659">
        <v>0.01</v>
      </c>
      <c r="F659" s="410">
        <v>43476.386111111111</v>
      </c>
      <c r="G659">
        <v>1.1523000000000001</v>
      </c>
      <c r="H659" s="410">
        <v>43476.386111111111</v>
      </c>
      <c r="I659">
        <v>1.1523000000000001</v>
      </c>
      <c r="J659" s="403">
        <v>43476.495138888888</v>
      </c>
      <c r="K659">
        <v>1.1535</v>
      </c>
      <c r="L659">
        <v>0</v>
      </c>
      <c r="M659">
        <v>11.999999999998181</v>
      </c>
      <c r="N659">
        <v>1.2</v>
      </c>
      <c r="O659" s="543">
        <v>0.10902777777664596</v>
      </c>
    </row>
    <row r="660" spans="1:15">
      <c r="A660" s="542">
        <v>659</v>
      </c>
      <c r="B660" s="542" t="s">
        <v>96</v>
      </c>
      <c r="C660" s="542">
        <v>11</v>
      </c>
      <c r="D660">
        <v>0.32</v>
      </c>
      <c r="E660">
        <v>0.92000000000000015</v>
      </c>
      <c r="F660" s="410">
        <v>43476.502083333333</v>
      </c>
      <c r="G660">
        <v>1.1529</v>
      </c>
      <c r="H660" s="410">
        <v>43489.84375</v>
      </c>
      <c r="I660">
        <v>1.1293</v>
      </c>
      <c r="J660" s="403">
        <v>43490.654861111114</v>
      </c>
      <c r="K660">
        <v>1.1379999999999999</v>
      </c>
      <c r="L660">
        <v>236</v>
      </c>
      <c r="M660">
        <v>86.999999999998181</v>
      </c>
      <c r="N660">
        <v>194.99</v>
      </c>
      <c r="O660" s="543">
        <v>10.152777777781012</v>
      </c>
    </row>
    <row r="661" spans="1:15">
      <c r="A661" s="542">
        <v>660</v>
      </c>
      <c r="B661" s="542" t="s">
        <v>97</v>
      </c>
      <c r="C661" s="542">
        <v>2</v>
      </c>
      <c r="D661">
        <v>0.01</v>
      </c>
      <c r="E661">
        <v>0.02</v>
      </c>
      <c r="F661" s="410">
        <v>43476.662499999999</v>
      </c>
      <c r="G661">
        <v>1.1465000000000001</v>
      </c>
      <c r="H661" s="410">
        <v>43476.697222222225</v>
      </c>
      <c r="I661">
        <v>1.1477999999999999</v>
      </c>
      <c r="J661" s="403">
        <v>43476.887499999997</v>
      </c>
      <c r="K661">
        <v>1.1459999999999999</v>
      </c>
      <c r="L661">
        <v>13</v>
      </c>
      <c r="M661">
        <v>18.000000000001819</v>
      </c>
      <c r="N661">
        <v>2.2999999999999998</v>
      </c>
      <c r="O661" s="543">
        <v>0.22499999999854481</v>
      </c>
    </row>
    <row r="662" spans="1:15">
      <c r="A662" s="542">
        <v>661</v>
      </c>
      <c r="B662" s="542" t="s">
        <v>97</v>
      </c>
      <c r="C662" s="542">
        <v>2</v>
      </c>
      <c r="D662">
        <v>0.01</v>
      </c>
      <c r="E662">
        <v>0.02</v>
      </c>
      <c r="F662" s="410">
        <v>43479.043749999997</v>
      </c>
      <c r="G662">
        <v>1.1463000000000001</v>
      </c>
      <c r="H662" s="410">
        <v>43479.119444444441</v>
      </c>
      <c r="I662">
        <v>1.1476</v>
      </c>
      <c r="J662" s="403">
        <v>43479.345833333333</v>
      </c>
      <c r="K662">
        <v>1.1457999999999999</v>
      </c>
      <c r="L662">
        <v>12.999999999998181</v>
      </c>
      <c r="M662">
        <v>18</v>
      </c>
      <c r="N662">
        <v>2.2999999999999998</v>
      </c>
      <c r="O662" s="543">
        <v>0.30208333333575865</v>
      </c>
    </row>
    <row r="663" spans="1:15">
      <c r="A663" s="542">
        <v>662</v>
      </c>
      <c r="B663" s="542" t="s">
        <v>97</v>
      </c>
      <c r="C663" s="542">
        <v>2</v>
      </c>
      <c r="D663">
        <v>0.01</v>
      </c>
      <c r="E663">
        <v>0.02</v>
      </c>
      <c r="F663" s="410">
        <v>43479.350694444445</v>
      </c>
      <c r="G663">
        <v>1.1459999999999999</v>
      </c>
      <c r="H663" s="410">
        <v>43479.365277777775</v>
      </c>
      <c r="I663">
        <v>1.1472</v>
      </c>
      <c r="J663" s="403">
        <v>43479.465277777781</v>
      </c>
      <c r="K663">
        <v>1.1454</v>
      </c>
      <c r="L663">
        <v>12.000000000001819</v>
      </c>
      <c r="M663">
        <v>18</v>
      </c>
      <c r="N663">
        <v>2.4</v>
      </c>
      <c r="O663" s="543">
        <v>0.11458333333575865</v>
      </c>
    </row>
    <row r="664" spans="1:15">
      <c r="A664" s="542">
        <v>663</v>
      </c>
      <c r="B664" s="542" t="s">
        <v>97</v>
      </c>
      <c r="C664" s="542">
        <v>2</v>
      </c>
      <c r="D664">
        <v>0.01</v>
      </c>
      <c r="E664">
        <v>0.02</v>
      </c>
      <c r="F664" s="410">
        <v>43479.49722222222</v>
      </c>
      <c r="G664">
        <v>1.1464000000000001</v>
      </c>
      <c r="H664" s="410">
        <v>43479.704861111109</v>
      </c>
      <c r="I664">
        <v>1.1476999999999999</v>
      </c>
      <c r="J664" s="403">
        <v>43480.383333333331</v>
      </c>
      <c r="K664">
        <v>1.1458999999999999</v>
      </c>
      <c r="L664">
        <v>13</v>
      </c>
      <c r="M664">
        <v>18</v>
      </c>
      <c r="N664">
        <v>2.34</v>
      </c>
      <c r="O664" s="543">
        <v>0.88611111111094942</v>
      </c>
    </row>
    <row r="665" spans="1:15">
      <c r="A665" s="542">
        <v>664</v>
      </c>
      <c r="B665" s="542" t="s">
        <v>97</v>
      </c>
      <c r="C665" s="542">
        <v>1</v>
      </c>
      <c r="D665">
        <v>0.01</v>
      </c>
      <c r="E665">
        <v>0.01</v>
      </c>
      <c r="F665" s="410">
        <v>43480.44027777778</v>
      </c>
      <c r="G665">
        <v>1.143</v>
      </c>
      <c r="H665" s="410">
        <v>43480.44027777778</v>
      </c>
      <c r="I665">
        <v>1.143</v>
      </c>
      <c r="J665" s="403">
        <v>43480.547222222223</v>
      </c>
      <c r="K665">
        <v>1.1417999999999999</v>
      </c>
      <c r="L665">
        <v>0</v>
      </c>
      <c r="M665">
        <v>12</v>
      </c>
      <c r="N665">
        <v>1.2</v>
      </c>
      <c r="O665" s="543">
        <v>0.10694444444379769</v>
      </c>
    </row>
    <row r="666" spans="1:15">
      <c r="A666" s="542">
        <v>665</v>
      </c>
      <c r="B666" s="542" t="s">
        <v>97</v>
      </c>
      <c r="C666" s="542">
        <v>3</v>
      </c>
      <c r="D666">
        <v>0.01</v>
      </c>
      <c r="E666">
        <v>0.03</v>
      </c>
      <c r="F666" s="410">
        <v>43480.605555555558</v>
      </c>
      <c r="G666">
        <v>1.1426000000000001</v>
      </c>
      <c r="H666" s="410">
        <v>43480.665277777778</v>
      </c>
      <c r="I666">
        <v>1.1452</v>
      </c>
      <c r="J666" s="403">
        <v>43480.710416666669</v>
      </c>
      <c r="K666">
        <v>1.1426000000000001</v>
      </c>
      <c r="L666">
        <v>26</v>
      </c>
      <c r="M666">
        <v>26</v>
      </c>
      <c r="N666">
        <v>3.9000000000000004</v>
      </c>
      <c r="O666" s="543">
        <v>0.10486111111094942</v>
      </c>
    </row>
    <row r="667" spans="1:15">
      <c r="A667" s="542">
        <v>666</v>
      </c>
      <c r="B667" s="542" t="s">
        <v>97</v>
      </c>
      <c r="C667" s="542">
        <v>3</v>
      </c>
      <c r="D667">
        <v>0.01</v>
      </c>
      <c r="E667">
        <v>0.03</v>
      </c>
      <c r="F667" s="410">
        <v>43480.742361111108</v>
      </c>
      <c r="G667">
        <v>1.1388</v>
      </c>
      <c r="H667" s="410">
        <v>43480.886111111111</v>
      </c>
      <c r="I667">
        <v>1.1414</v>
      </c>
      <c r="J667" s="403">
        <v>43481.523611111108</v>
      </c>
      <c r="K667">
        <v>1.1388</v>
      </c>
      <c r="L667">
        <v>26</v>
      </c>
      <c r="M667">
        <v>26</v>
      </c>
      <c r="N667">
        <v>3.96</v>
      </c>
      <c r="O667" s="543">
        <v>0.78125</v>
      </c>
    </row>
    <row r="668" spans="1:15">
      <c r="A668" s="542">
        <v>667</v>
      </c>
      <c r="B668" s="542" t="s">
        <v>97</v>
      </c>
      <c r="C668" s="542">
        <v>3</v>
      </c>
      <c r="D668">
        <v>0.01</v>
      </c>
      <c r="E668">
        <v>0.03</v>
      </c>
      <c r="F668" s="410">
        <v>43481.536805555559</v>
      </c>
      <c r="G668">
        <v>1.1380999999999999</v>
      </c>
      <c r="H668" s="410">
        <v>43481.725694444445</v>
      </c>
      <c r="I668">
        <v>1.1406000000000001</v>
      </c>
      <c r="J668" s="403">
        <v>43482.256249999999</v>
      </c>
      <c r="K668">
        <v>1.1380999999999999</v>
      </c>
      <c r="L668">
        <v>25.000000000001819</v>
      </c>
      <c r="M668">
        <v>25.000000000001819</v>
      </c>
      <c r="N668">
        <v>3.8499999999999996</v>
      </c>
      <c r="O668" s="543">
        <v>0.71944444443943212</v>
      </c>
    </row>
    <row r="669" spans="1:15">
      <c r="A669" s="542">
        <v>668</v>
      </c>
      <c r="B669" s="542" t="s">
        <v>97</v>
      </c>
      <c r="C669" s="542">
        <v>2</v>
      </c>
      <c r="D669">
        <v>0.01</v>
      </c>
      <c r="E669">
        <v>0.02</v>
      </c>
      <c r="F669" s="410">
        <v>43482.370833333334</v>
      </c>
      <c r="G669">
        <v>1.1385000000000001</v>
      </c>
      <c r="H669" s="410">
        <v>43482.427083333336</v>
      </c>
      <c r="I669">
        <v>1.1397999999999999</v>
      </c>
      <c r="J669" s="403">
        <v>43482.692361111112</v>
      </c>
      <c r="K669">
        <v>1.1379999999999999</v>
      </c>
      <c r="L669">
        <v>13</v>
      </c>
      <c r="M669">
        <v>18.000000000001819</v>
      </c>
      <c r="N669">
        <v>2.2999999999999998</v>
      </c>
      <c r="O669" s="543">
        <v>0.32152777777810115</v>
      </c>
    </row>
    <row r="670" spans="1:15">
      <c r="A670" s="542">
        <v>669</v>
      </c>
      <c r="B670" s="542" t="s">
        <v>97</v>
      </c>
      <c r="C670" s="542">
        <v>3</v>
      </c>
      <c r="D670">
        <v>0.01</v>
      </c>
      <c r="E670">
        <v>0.03</v>
      </c>
      <c r="F670" s="410">
        <v>43482.706944444442</v>
      </c>
      <c r="G670">
        <v>1.1378999999999999</v>
      </c>
      <c r="H670" s="410">
        <v>43483.459722222222</v>
      </c>
      <c r="I670">
        <v>1.1404000000000001</v>
      </c>
      <c r="J670" s="403">
        <v>43483.655555555553</v>
      </c>
      <c r="K670">
        <v>1.1377999999999999</v>
      </c>
      <c r="L670">
        <v>25</v>
      </c>
      <c r="M670">
        <v>26</v>
      </c>
      <c r="N670">
        <v>4.04</v>
      </c>
      <c r="O670" s="543">
        <v>0.94861111111094942</v>
      </c>
    </row>
    <row r="671" spans="1:15">
      <c r="A671" s="542">
        <v>670</v>
      </c>
      <c r="B671" s="542" t="s">
        <v>97</v>
      </c>
      <c r="C671" s="542">
        <v>1</v>
      </c>
      <c r="D671">
        <v>0.01</v>
      </c>
      <c r="E671">
        <v>0.01</v>
      </c>
      <c r="F671" s="410">
        <v>43483.661805555559</v>
      </c>
      <c r="G671">
        <v>1.1382000000000001</v>
      </c>
      <c r="H671" s="410">
        <v>43483.661805555559</v>
      </c>
      <c r="I671">
        <v>1.1382000000000001</v>
      </c>
      <c r="J671" s="403">
        <v>43483.670138888891</v>
      </c>
      <c r="K671">
        <v>1.1368</v>
      </c>
      <c r="L671">
        <v>0</v>
      </c>
      <c r="M671">
        <v>14.000000000001819</v>
      </c>
      <c r="N671">
        <v>1.4</v>
      </c>
      <c r="O671" s="543">
        <v>8.333333331393078E-3</v>
      </c>
    </row>
    <row r="672" spans="1:15">
      <c r="A672" s="542">
        <v>671</v>
      </c>
      <c r="B672" s="542" t="s">
        <v>97</v>
      </c>
      <c r="C672" s="542">
        <v>2</v>
      </c>
      <c r="D672">
        <v>0.01</v>
      </c>
      <c r="E672">
        <v>0.02</v>
      </c>
      <c r="F672" s="410">
        <v>43483.737500000003</v>
      </c>
      <c r="G672">
        <v>1.1362000000000001</v>
      </c>
      <c r="H672" s="410">
        <v>43486.051388888889</v>
      </c>
      <c r="I672">
        <v>1.1375</v>
      </c>
      <c r="J672" s="403">
        <v>43487.240972222222</v>
      </c>
      <c r="K672">
        <v>1.1356999999999999</v>
      </c>
      <c r="L672">
        <v>12.999999999998181</v>
      </c>
      <c r="M672">
        <v>18</v>
      </c>
      <c r="N672">
        <v>2.3600000000000003</v>
      </c>
      <c r="O672" s="543">
        <v>1.5034722222189885</v>
      </c>
    </row>
    <row r="673" spans="1:15">
      <c r="A673" s="542">
        <v>672</v>
      </c>
      <c r="B673" s="542" t="s">
        <v>97</v>
      </c>
      <c r="C673" s="542">
        <v>2</v>
      </c>
      <c r="D673">
        <v>0.01</v>
      </c>
      <c r="E673">
        <v>0.02</v>
      </c>
      <c r="F673" s="410">
        <v>43487.381249999999</v>
      </c>
      <c r="G673">
        <v>1.1354</v>
      </c>
      <c r="H673" s="410">
        <v>43487.464583333334</v>
      </c>
      <c r="I673">
        <v>1.1366000000000001</v>
      </c>
      <c r="J673" s="403">
        <v>43487.601388888892</v>
      </c>
      <c r="K673">
        <v>1.1348</v>
      </c>
      <c r="L673">
        <v>12</v>
      </c>
      <c r="M673">
        <v>18</v>
      </c>
      <c r="N673">
        <v>2.4</v>
      </c>
      <c r="O673" s="543">
        <v>0.22013888889341615</v>
      </c>
    </row>
    <row r="674" spans="1:15">
      <c r="A674" s="542">
        <v>673</v>
      </c>
      <c r="B674" s="542" t="s">
        <v>97</v>
      </c>
      <c r="C674" s="542">
        <v>1</v>
      </c>
      <c r="D674">
        <v>0.01</v>
      </c>
      <c r="E674">
        <v>0.01</v>
      </c>
      <c r="F674" s="410">
        <v>43487.604861111111</v>
      </c>
      <c r="G674">
        <v>1.1351</v>
      </c>
      <c r="H674" s="410">
        <v>43487.604861111111</v>
      </c>
      <c r="I674">
        <v>1.1351</v>
      </c>
      <c r="J674" s="403">
        <v>43487.625694444447</v>
      </c>
      <c r="K674">
        <v>1.1338999999999999</v>
      </c>
      <c r="L674">
        <v>0</v>
      </c>
      <c r="M674">
        <v>12.000000000001819</v>
      </c>
      <c r="N674">
        <v>1.2</v>
      </c>
      <c r="O674" s="543">
        <v>2.0833333335758653E-2</v>
      </c>
    </row>
    <row r="675" spans="1:15">
      <c r="A675" s="542">
        <v>674</v>
      </c>
      <c r="B675" s="542" t="s">
        <v>97</v>
      </c>
      <c r="C675" s="542">
        <v>4</v>
      </c>
      <c r="D675">
        <v>0.02</v>
      </c>
      <c r="E675">
        <v>0.05</v>
      </c>
      <c r="F675" s="410">
        <v>43487.629166666666</v>
      </c>
      <c r="G675">
        <v>1.1344000000000001</v>
      </c>
      <c r="H675" s="410">
        <v>43488.697222222225</v>
      </c>
      <c r="I675">
        <v>1.1386000000000001</v>
      </c>
      <c r="J675" s="403">
        <v>43489.385416666664</v>
      </c>
      <c r="K675">
        <v>1.1355</v>
      </c>
      <c r="L675">
        <v>42</v>
      </c>
      <c r="M675">
        <v>31</v>
      </c>
      <c r="N675">
        <v>7.2</v>
      </c>
      <c r="O675" s="543">
        <v>1.7562499999985448</v>
      </c>
    </row>
    <row r="676" spans="1:15">
      <c r="A676" s="542">
        <v>675</v>
      </c>
      <c r="B676" s="542" t="s">
        <v>97</v>
      </c>
      <c r="C676" s="542">
        <v>2</v>
      </c>
      <c r="D676">
        <v>0.01</v>
      </c>
      <c r="E676">
        <v>0.02</v>
      </c>
      <c r="F676" s="410">
        <v>43489.388194444444</v>
      </c>
      <c r="G676">
        <v>1.1355</v>
      </c>
      <c r="H676" s="410">
        <v>43489.401388888888</v>
      </c>
      <c r="I676">
        <v>1.1368</v>
      </c>
      <c r="J676" s="403">
        <v>43489.43472222222</v>
      </c>
      <c r="K676">
        <v>1.135</v>
      </c>
      <c r="L676">
        <v>13</v>
      </c>
      <c r="M676">
        <v>18</v>
      </c>
      <c r="N676">
        <v>2.2999999999999998</v>
      </c>
      <c r="O676" s="543">
        <v>4.6527777776645962E-2</v>
      </c>
    </row>
    <row r="677" spans="1:15">
      <c r="A677" s="542">
        <v>676</v>
      </c>
      <c r="B677" s="542" t="s">
        <v>97</v>
      </c>
      <c r="C677" s="542">
        <v>2</v>
      </c>
      <c r="D677">
        <v>0.01</v>
      </c>
      <c r="E677">
        <v>0.02</v>
      </c>
      <c r="F677" s="410">
        <v>43489.481249999997</v>
      </c>
      <c r="G677">
        <v>1.1342000000000001</v>
      </c>
      <c r="H677" s="410">
        <v>43489.572916666664</v>
      </c>
      <c r="I677">
        <v>1.1355</v>
      </c>
      <c r="J677" s="403">
        <v>43489.599305555559</v>
      </c>
      <c r="K677">
        <v>1.1336999999999999</v>
      </c>
      <c r="L677">
        <v>12.999999999998181</v>
      </c>
      <c r="M677">
        <v>18</v>
      </c>
      <c r="N677">
        <v>2.2999999999999998</v>
      </c>
      <c r="O677" s="543">
        <v>0.11805555556202307</v>
      </c>
    </row>
    <row r="678" spans="1:15">
      <c r="A678" s="542">
        <v>677</v>
      </c>
      <c r="B678" s="542" t="s">
        <v>97</v>
      </c>
      <c r="C678" s="542">
        <v>5</v>
      </c>
      <c r="D678">
        <v>0.03</v>
      </c>
      <c r="E678">
        <v>0.08</v>
      </c>
      <c r="F678" s="410">
        <v>43489.617361111108</v>
      </c>
      <c r="G678">
        <v>1.1318999999999999</v>
      </c>
      <c r="H678" s="410">
        <v>43489.642361111109</v>
      </c>
      <c r="I678">
        <v>1.1375</v>
      </c>
      <c r="J678" s="403">
        <v>43489.743750000001</v>
      </c>
      <c r="K678">
        <v>1.1339999999999999</v>
      </c>
      <c r="L678">
        <v>56.000000000001819</v>
      </c>
      <c r="M678">
        <v>35.000000000001819</v>
      </c>
      <c r="N678">
        <v>12.1</v>
      </c>
      <c r="O678" s="543">
        <v>0.12638888889341615</v>
      </c>
    </row>
    <row r="679" spans="1:15">
      <c r="A679" s="542">
        <v>678</v>
      </c>
      <c r="B679" s="542" t="s">
        <v>97</v>
      </c>
      <c r="C679" s="542">
        <v>1</v>
      </c>
      <c r="D679">
        <v>0.01</v>
      </c>
      <c r="E679">
        <v>0.01</v>
      </c>
      <c r="F679" s="410">
        <v>43489.834027777775</v>
      </c>
      <c r="G679">
        <v>1.1303000000000001</v>
      </c>
      <c r="H679" s="410">
        <v>43489.834027777775</v>
      </c>
      <c r="I679">
        <v>1.1303000000000001</v>
      </c>
      <c r="J679" s="403">
        <v>43489.841666666667</v>
      </c>
      <c r="K679">
        <v>1.1291</v>
      </c>
      <c r="L679">
        <v>0</v>
      </c>
      <c r="M679">
        <v>12</v>
      </c>
      <c r="N679">
        <v>1.2</v>
      </c>
      <c r="O679" s="543">
        <v>7.6388888919609599E-3</v>
      </c>
    </row>
    <row r="680" spans="1:15">
      <c r="A680" s="542">
        <v>679</v>
      </c>
      <c r="B680" s="542" t="s">
        <v>97</v>
      </c>
      <c r="C680" s="542">
        <v>10</v>
      </c>
      <c r="D680">
        <v>0.2</v>
      </c>
      <c r="E680">
        <v>0.60000000000000009</v>
      </c>
      <c r="F680" s="410">
        <v>43489.957638888889</v>
      </c>
      <c r="G680">
        <v>1.1305000000000001</v>
      </c>
      <c r="H680" s="410">
        <v>43495.859027777777</v>
      </c>
      <c r="I680">
        <v>1.1491</v>
      </c>
      <c r="J680" s="403">
        <v>43501.380555555559</v>
      </c>
      <c r="K680">
        <v>1.1418999999999999</v>
      </c>
      <c r="L680">
        <v>186</v>
      </c>
      <c r="M680">
        <v>72</v>
      </c>
      <c r="N680">
        <v>122</v>
      </c>
      <c r="O680" s="543">
        <v>7.4229166666700621</v>
      </c>
    </row>
    <row r="681" spans="1:15">
      <c r="A681" s="542">
        <v>680</v>
      </c>
      <c r="B681" s="542" t="s">
        <v>96</v>
      </c>
      <c r="C681" s="542">
        <v>1</v>
      </c>
      <c r="D681">
        <v>0.01</v>
      </c>
      <c r="E681">
        <v>0.01</v>
      </c>
      <c r="F681" s="410">
        <v>43490.670138888891</v>
      </c>
      <c r="G681">
        <v>1.1380999999999999</v>
      </c>
      <c r="H681" s="410">
        <v>43490.670138888891</v>
      </c>
      <c r="I681">
        <v>1.1380999999999999</v>
      </c>
      <c r="J681" s="403">
        <v>43490.679166666669</v>
      </c>
      <c r="K681">
        <v>1.1392</v>
      </c>
      <c r="L681">
        <v>0</v>
      </c>
      <c r="M681">
        <v>11.000000000001819</v>
      </c>
      <c r="N681">
        <v>1.1000000000000001</v>
      </c>
      <c r="O681" s="543">
        <v>9.0277777781011537E-3</v>
      </c>
    </row>
    <row r="682" spans="1:15">
      <c r="A682" s="542">
        <v>681</v>
      </c>
      <c r="B682" s="542" t="s">
        <v>96</v>
      </c>
      <c r="C682" s="542">
        <v>1</v>
      </c>
      <c r="D682">
        <v>0.01</v>
      </c>
      <c r="E682">
        <v>0.01</v>
      </c>
      <c r="F682" s="410">
        <v>43490.69027777778</v>
      </c>
      <c r="G682">
        <v>1.1398999999999999</v>
      </c>
      <c r="H682" s="410">
        <v>43490.69027777778</v>
      </c>
      <c r="I682">
        <v>1.1398999999999999</v>
      </c>
      <c r="J682" s="403">
        <v>43490.727777777778</v>
      </c>
      <c r="K682">
        <v>1.1411</v>
      </c>
      <c r="L682">
        <v>0</v>
      </c>
      <c r="M682">
        <v>12</v>
      </c>
      <c r="N682">
        <v>1.2</v>
      </c>
      <c r="O682" s="543">
        <v>3.7499999998544808E-2</v>
      </c>
    </row>
    <row r="683" spans="1:15">
      <c r="A683" s="542">
        <v>682</v>
      </c>
      <c r="B683" s="542" t="s">
        <v>96</v>
      </c>
      <c r="C683" s="542">
        <v>1</v>
      </c>
      <c r="D683">
        <v>0.01</v>
      </c>
      <c r="E683">
        <v>0.01</v>
      </c>
      <c r="F683" s="410">
        <v>43490.732638888891</v>
      </c>
      <c r="G683">
        <v>1.1407</v>
      </c>
      <c r="H683" s="410">
        <v>43490.732638888891</v>
      </c>
      <c r="I683">
        <v>1.1407</v>
      </c>
      <c r="J683" s="403">
        <v>43493.197916666664</v>
      </c>
      <c r="K683">
        <v>1.1419999999999999</v>
      </c>
      <c r="L683">
        <v>0</v>
      </c>
      <c r="M683">
        <v>12.999999999998181</v>
      </c>
      <c r="N683">
        <v>1.18</v>
      </c>
      <c r="O683" s="543">
        <v>0.46527777777373558</v>
      </c>
    </row>
    <row r="684" spans="1:15">
      <c r="A684" s="542">
        <v>683</v>
      </c>
      <c r="B684" s="542" t="s">
        <v>96</v>
      </c>
      <c r="C684" s="542">
        <v>1</v>
      </c>
      <c r="D684">
        <v>0.01</v>
      </c>
      <c r="E684">
        <v>0.01</v>
      </c>
      <c r="F684" s="410">
        <v>43493.379861111112</v>
      </c>
      <c r="G684">
        <v>1.1400999999999999</v>
      </c>
      <c r="H684" s="410">
        <v>43493.379861111112</v>
      </c>
      <c r="I684">
        <v>1.1400999999999999</v>
      </c>
      <c r="J684" s="403">
        <v>43493.47152777778</v>
      </c>
      <c r="K684">
        <v>1.1413</v>
      </c>
      <c r="L684">
        <v>0</v>
      </c>
      <c r="M684">
        <v>12.000000000001819</v>
      </c>
      <c r="N684">
        <v>1.2</v>
      </c>
      <c r="O684" s="543">
        <v>9.1666666667151731E-2</v>
      </c>
    </row>
    <row r="685" spans="1:15">
      <c r="A685" s="542">
        <v>684</v>
      </c>
      <c r="B685" s="542" t="s">
        <v>96</v>
      </c>
      <c r="C685" s="542">
        <v>1</v>
      </c>
      <c r="D685">
        <v>0.01</v>
      </c>
      <c r="E685">
        <v>0.01</v>
      </c>
      <c r="F685" s="410">
        <v>43493.540972222225</v>
      </c>
      <c r="G685">
        <v>1.1409</v>
      </c>
      <c r="H685" s="410">
        <v>43493.540972222225</v>
      </c>
      <c r="I685">
        <v>1.1409</v>
      </c>
      <c r="J685" s="403">
        <v>43493.605555555558</v>
      </c>
      <c r="K685">
        <v>1.1420999999999999</v>
      </c>
      <c r="L685">
        <v>0</v>
      </c>
      <c r="M685">
        <v>11.999999999998181</v>
      </c>
      <c r="N685">
        <v>1.2</v>
      </c>
      <c r="O685" s="543">
        <v>6.4583333332848269E-2</v>
      </c>
    </row>
    <row r="686" spans="1:15">
      <c r="A686" s="542">
        <v>685</v>
      </c>
      <c r="B686" s="542" t="s">
        <v>96</v>
      </c>
      <c r="C686" s="542">
        <v>2</v>
      </c>
      <c r="D686">
        <v>0.01</v>
      </c>
      <c r="E686">
        <v>0.02</v>
      </c>
      <c r="F686" s="410">
        <v>43493.623611111114</v>
      </c>
      <c r="G686">
        <v>1.1420999999999999</v>
      </c>
      <c r="H686" s="410">
        <v>43493.640277777777</v>
      </c>
      <c r="I686">
        <v>1.1408</v>
      </c>
      <c r="J686" s="403">
        <v>43493.661111111112</v>
      </c>
      <c r="K686">
        <v>1.1426000000000001</v>
      </c>
      <c r="L686">
        <v>12.999999999998181</v>
      </c>
      <c r="M686">
        <v>18</v>
      </c>
      <c r="N686">
        <v>2.5</v>
      </c>
      <c r="O686" s="543">
        <v>3.7499999998544808E-2</v>
      </c>
    </row>
    <row r="687" spans="1:15">
      <c r="A687" s="542">
        <v>686</v>
      </c>
      <c r="B687" s="542" t="s">
        <v>96</v>
      </c>
      <c r="C687" s="542">
        <v>1</v>
      </c>
      <c r="D687">
        <v>0.01</v>
      </c>
      <c r="E687">
        <v>0.01</v>
      </c>
      <c r="F687" s="410">
        <v>43493.689583333333</v>
      </c>
      <c r="G687">
        <v>1.1429</v>
      </c>
      <c r="H687" s="410">
        <v>43493.689583333333</v>
      </c>
      <c r="I687">
        <v>1.1429</v>
      </c>
      <c r="J687" s="403">
        <v>43493.734027777777</v>
      </c>
      <c r="K687">
        <v>1.1440999999999999</v>
      </c>
      <c r="L687">
        <v>0</v>
      </c>
      <c r="M687">
        <v>11.999999999998181</v>
      </c>
      <c r="N687">
        <v>1.2</v>
      </c>
      <c r="O687" s="543">
        <v>4.4444444443797693E-2</v>
      </c>
    </row>
    <row r="688" spans="1:15">
      <c r="A688" s="542">
        <v>687</v>
      </c>
      <c r="B688" s="542" t="s">
        <v>96</v>
      </c>
      <c r="C688" s="542">
        <v>1</v>
      </c>
      <c r="D688">
        <v>0.01</v>
      </c>
      <c r="E688">
        <v>0.01</v>
      </c>
      <c r="F688" s="410">
        <v>43493.845138888886</v>
      </c>
      <c r="G688">
        <v>1.1431</v>
      </c>
      <c r="H688" s="410">
        <v>43493.845138888886</v>
      </c>
      <c r="I688">
        <v>1.1431</v>
      </c>
      <c r="J688" s="403">
        <v>43494.381249999999</v>
      </c>
      <c r="K688">
        <v>1.1444000000000001</v>
      </c>
      <c r="L688">
        <v>0</v>
      </c>
      <c r="M688">
        <v>13</v>
      </c>
      <c r="N688">
        <v>1.18</v>
      </c>
      <c r="O688" s="543">
        <v>0.53611111111240461</v>
      </c>
    </row>
    <row r="689" spans="1:15">
      <c r="A689" s="542">
        <v>688</v>
      </c>
      <c r="B689" s="542" t="s">
        <v>96</v>
      </c>
      <c r="C689" s="542">
        <v>3</v>
      </c>
      <c r="D689">
        <v>0.01</v>
      </c>
      <c r="E689">
        <v>0.03</v>
      </c>
      <c r="F689" s="410">
        <v>43494.420138888891</v>
      </c>
      <c r="G689">
        <v>1.1438999999999999</v>
      </c>
      <c r="H689" s="410">
        <v>43494.706944444442</v>
      </c>
      <c r="I689">
        <v>1.1413</v>
      </c>
      <c r="J689" s="403">
        <v>43494.729861111111</v>
      </c>
      <c r="K689">
        <v>1.1438999999999999</v>
      </c>
      <c r="L689">
        <v>26</v>
      </c>
      <c r="M689">
        <v>26</v>
      </c>
      <c r="N689">
        <v>3.9000000000000004</v>
      </c>
      <c r="O689" s="543">
        <v>0.30972222222044365</v>
      </c>
    </row>
    <row r="690" spans="1:15">
      <c r="A690" s="542">
        <v>689</v>
      </c>
      <c r="B690" s="542" t="s">
        <v>96</v>
      </c>
      <c r="C690" s="542">
        <v>1</v>
      </c>
      <c r="D690">
        <v>0.01</v>
      </c>
      <c r="E690">
        <v>0.01</v>
      </c>
      <c r="F690" s="410">
        <v>43494.738888888889</v>
      </c>
      <c r="G690">
        <v>1.1429</v>
      </c>
      <c r="H690" s="410">
        <v>43494.738888888889</v>
      </c>
      <c r="I690">
        <v>1.1429</v>
      </c>
      <c r="J690" s="403">
        <v>43495.131249999999</v>
      </c>
      <c r="K690">
        <v>1.1442000000000001</v>
      </c>
      <c r="L690">
        <v>0</v>
      </c>
      <c r="M690">
        <v>13.000000000001819</v>
      </c>
      <c r="N690">
        <v>1.18</v>
      </c>
      <c r="O690" s="543">
        <v>0.39236111110949423</v>
      </c>
    </row>
    <row r="691" spans="1:15">
      <c r="A691" s="542">
        <v>690</v>
      </c>
      <c r="B691" s="542" t="s">
        <v>96</v>
      </c>
      <c r="C691" s="542">
        <v>3</v>
      </c>
      <c r="D691">
        <v>0.01</v>
      </c>
      <c r="E691">
        <v>0.03</v>
      </c>
      <c r="F691" s="410">
        <v>43495.331250000003</v>
      </c>
      <c r="G691">
        <v>1.1444000000000001</v>
      </c>
      <c r="H691" s="410">
        <v>43495.631249999999</v>
      </c>
      <c r="I691">
        <v>1.1416999999999999</v>
      </c>
      <c r="J691" s="403">
        <v>43495.833333333336</v>
      </c>
      <c r="K691">
        <v>1.1440999999999999</v>
      </c>
      <c r="L691">
        <v>27</v>
      </c>
      <c r="M691">
        <v>23.999999999998181</v>
      </c>
      <c r="N691">
        <v>3.5</v>
      </c>
      <c r="O691" s="543">
        <v>0.50208333333284827</v>
      </c>
    </row>
    <row r="692" spans="1:15">
      <c r="A692" s="542">
        <v>691</v>
      </c>
      <c r="B692" s="542" t="s">
        <v>96</v>
      </c>
      <c r="C692" s="542">
        <v>1</v>
      </c>
      <c r="D692">
        <v>0.01</v>
      </c>
      <c r="E692">
        <v>0.01</v>
      </c>
      <c r="F692" s="410">
        <v>43495.839583333334</v>
      </c>
      <c r="G692">
        <v>1.1465000000000001</v>
      </c>
      <c r="H692" s="410">
        <v>43495.839583333334</v>
      </c>
      <c r="I692">
        <v>1.1465000000000001</v>
      </c>
      <c r="J692" s="403">
        <v>43495.847916666666</v>
      </c>
      <c r="K692">
        <v>1.1476999999999999</v>
      </c>
      <c r="L692">
        <v>0</v>
      </c>
      <c r="M692">
        <v>12</v>
      </c>
      <c r="N692">
        <v>1.2</v>
      </c>
      <c r="O692" s="543">
        <v>8.333333331393078E-3</v>
      </c>
    </row>
    <row r="693" spans="1:15">
      <c r="A693" s="542">
        <v>692</v>
      </c>
      <c r="B693" s="542" t="s">
        <v>96</v>
      </c>
      <c r="C693" s="542">
        <v>1</v>
      </c>
      <c r="D693">
        <v>0.01</v>
      </c>
      <c r="E693">
        <v>0.01</v>
      </c>
      <c r="F693" s="410">
        <v>43495.853472222225</v>
      </c>
      <c r="G693">
        <v>1.1475</v>
      </c>
      <c r="H693" s="410">
        <v>43495.853472222225</v>
      </c>
      <c r="I693">
        <v>1.1475</v>
      </c>
      <c r="J693" s="403">
        <v>43495.857638888891</v>
      </c>
      <c r="K693">
        <v>1.1487000000000001</v>
      </c>
      <c r="L693">
        <v>0</v>
      </c>
      <c r="M693">
        <v>12</v>
      </c>
      <c r="N693">
        <v>1.2</v>
      </c>
      <c r="O693" s="543">
        <v>4.166666665696539E-3</v>
      </c>
    </row>
    <row r="694" spans="1:15">
      <c r="A694" s="542">
        <v>693</v>
      </c>
      <c r="B694" s="542" t="s">
        <v>96</v>
      </c>
      <c r="C694" s="542">
        <v>1</v>
      </c>
      <c r="D694">
        <v>0.01</v>
      </c>
      <c r="E694">
        <v>0.01</v>
      </c>
      <c r="F694" s="410">
        <v>43495.879166666666</v>
      </c>
      <c r="G694">
        <v>1.1488</v>
      </c>
      <c r="H694" s="410">
        <v>43495.879166666666</v>
      </c>
      <c r="I694">
        <v>1.1488</v>
      </c>
      <c r="J694" s="403">
        <v>43496.162499999999</v>
      </c>
      <c r="K694">
        <v>1.1504000000000001</v>
      </c>
      <c r="L694">
        <v>0</v>
      </c>
      <c r="M694">
        <v>16</v>
      </c>
      <c r="N694">
        <v>1.23</v>
      </c>
      <c r="O694" s="543">
        <v>0.28333333333284827</v>
      </c>
    </row>
    <row r="695" spans="1:15">
      <c r="A695" s="542">
        <v>694</v>
      </c>
      <c r="B695" s="542" t="s">
        <v>96</v>
      </c>
      <c r="C695" s="542">
        <v>2</v>
      </c>
      <c r="D695">
        <v>0.01</v>
      </c>
      <c r="E695">
        <v>0.02</v>
      </c>
      <c r="F695" s="410">
        <v>43496.34097222222</v>
      </c>
      <c r="G695">
        <v>1.1501999999999999</v>
      </c>
      <c r="H695" s="410">
        <v>43496.375694444447</v>
      </c>
      <c r="I695">
        <v>1.1489</v>
      </c>
      <c r="J695" s="403">
        <v>43496.38958333333</v>
      </c>
      <c r="K695">
        <v>1.1508</v>
      </c>
      <c r="L695">
        <v>12.999999999998181</v>
      </c>
      <c r="M695">
        <v>19</v>
      </c>
      <c r="N695">
        <v>2.5</v>
      </c>
      <c r="O695" s="543">
        <v>4.8611111109494232E-2</v>
      </c>
    </row>
    <row r="696" spans="1:15">
      <c r="A696" s="542">
        <v>695</v>
      </c>
      <c r="B696" s="542" t="s">
        <v>96</v>
      </c>
      <c r="C696" s="542">
        <v>5</v>
      </c>
      <c r="D696">
        <v>0.03</v>
      </c>
      <c r="E696">
        <v>0.08</v>
      </c>
      <c r="F696" s="410">
        <v>43496.400694444441</v>
      </c>
      <c r="G696">
        <v>1.1497999999999999</v>
      </c>
      <c r="H696" s="410">
        <v>43496.763888888891</v>
      </c>
      <c r="I696">
        <v>1.1437999999999999</v>
      </c>
      <c r="J696" s="403">
        <v>43497.604166666664</v>
      </c>
      <c r="K696">
        <v>1.1476999999999999</v>
      </c>
      <c r="L696">
        <v>60</v>
      </c>
      <c r="M696">
        <v>39</v>
      </c>
      <c r="N696">
        <v>12.12</v>
      </c>
      <c r="O696" s="543">
        <v>1.203472222223354</v>
      </c>
    </row>
    <row r="697" spans="1:15">
      <c r="A697" s="542">
        <v>696</v>
      </c>
      <c r="B697" s="542" t="s">
        <v>96</v>
      </c>
      <c r="C697" s="542">
        <v>3</v>
      </c>
      <c r="D697">
        <v>0.01</v>
      </c>
      <c r="E697">
        <v>0.03</v>
      </c>
      <c r="F697" s="410">
        <v>43497.623611111114</v>
      </c>
      <c r="G697">
        <v>1.1475</v>
      </c>
      <c r="H697" s="410">
        <v>43497.688888888886</v>
      </c>
      <c r="I697">
        <v>1.1449</v>
      </c>
      <c r="J697" s="403">
        <v>43497.72152777778</v>
      </c>
      <c r="K697">
        <v>1.1475</v>
      </c>
      <c r="L697">
        <v>26</v>
      </c>
      <c r="M697">
        <v>26</v>
      </c>
      <c r="N697">
        <v>3.9000000000000004</v>
      </c>
      <c r="O697" s="543">
        <v>9.7916666665696539E-2</v>
      </c>
    </row>
    <row r="698" spans="1:15">
      <c r="A698" s="542">
        <v>697</v>
      </c>
      <c r="B698" s="542" t="s">
        <v>96</v>
      </c>
      <c r="C698" s="542">
        <v>1</v>
      </c>
      <c r="D698">
        <v>0.01</v>
      </c>
      <c r="E698">
        <v>0.01</v>
      </c>
      <c r="F698" s="410">
        <v>43500.376388888886</v>
      </c>
      <c r="G698">
        <v>1.1440999999999999</v>
      </c>
      <c r="H698" s="410">
        <v>43500.376388888886</v>
      </c>
      <c r="I698">
        <v>1.1440999999999999</v>
      </c>
      <c r="J698" s="403">
        <v>43500.424305555556</v>
      </c>
      <c r="K698">
        <v>1.1453</v>
      </c>
      <c r="L698">
        <v>0</v>
      </c>
      <c r="M698">
        <v>12.000000000001819</v>
      </c>
      <c r="N698">
        <v>1.2</v>
      </c>
      <c r="O698" s="543">
        <v>4.7916666670062114E-2</v>
      </c>
    </row>
    <row r="699" spans="1:15">
      <c r="A699" s="542">
        <v>698</v>
      </c>
      <c r="B699" s="542" t="s">
        <v>96</v>
      </c>
      <c r="C699" s="542">
        <v>10</v>
      </c>
      <c r="D699">
        <v>0.2</v>
      </c>
      <c r="E699">
        <v>0.60000000000000009</v>
      </c>
      <c r="F699" s="410">
        <v>43500.628472222219</v>
      </c>
      <c r="G699">
        <v>1.1445000000000001</v>
      </c>
      <c r="H699" s="410">
        <v>43507.705555555556</v>
      </c>
      <c r="I699">
        <v>1.1274</v>
      </c>
      <c r="J699" s="403">
        <v>43515.776388888888</v>
      </c>
      <c r="K699">
        <v>1.1354</v>
      </c>
      <c r="L699">
        <v>171</v>
      </c>
      <c r="M699">
        <v>80</v>
      </c>
      <c r="N699">
        <v>117.53</v>
      </c>
      <c r="O699" s="543">
        <v>11.147916666668607</v>
      </c>
    </row>
    <row r="700" spans="1:15">
      <c r="A700" s="542">
        <v>699</v>
      </c>
      <c r="B700" s="542" t="s">
        <v>97</v>
      </c>
      <c r="C700" s="542">
        <v>2</v>
      </c>
      <c r="D700">
        <v>0.01</v>
      </c>
      <c r="E700">
        <v>0.02</v>
      </c>
      <c r="F700" s="410">
        <v>43501.442361111112</v>
      </c>
      <c r="G700">
        <v>1.1418999999999999</v>
      </c>
      <c r="H700" s="410">
        <v>43501.614583333336</v>
      </c>
      <c r="I700">
        <v>1.1431</v>
      </c>
      <c r="J700" s="403">
        <v>43501.664583333331</v>
      </c>
      <c r="K700">
        <v>1.1413</v>
      </c>
      <c r="L700">
        <v>12</v>
      </c>
      <c r="M700">
        <v>18</v>
      </c>
      <c r="N700">
        <v>2.4</v>
      </c>
      <c r="O700" s="543">
        <v>0.22222222221898846</v>
      </c>
    </row>
    <row r="701" spans="1:15">
      <c r="A701" s="542">
        <v>700</v>
      </c>
      <c r="B701" s="542" t="s">
        <v>97</v>
      </c>
      <c r="C701" s="542">
        <v>1</v>
      </c>
      <c r="D701">
        <v>0.01</v>
      </c>
      <c r="E701">
        <v>0.01</v>
      </c>
      <c r="F701" s="410">
        <v>43501.702777777777</v>
      </c>
      <c r="G701">
        <v>1.1413</v>
      </c>
      <c r="H701" s="410">
        <v>43501.702777777777</v>
      </c>
      <c r="I701">
        <v>1.1413</v>
      </c>
      <c r="J701" s="403">
        <v>43502.104166666664</v>
      </c>
      <c r="K701">
        <v>1.1400999999999999</v>
      </c>
      <c r="L701">
        <v>0</v>
      </c>
      <c r="M701">
        <v>12.000000000001819</v>
      </c>
      <c r="N701">
        <v>1.22</v>
      </c>
      <c r="O701" s="543">
        <v>0.40138888888759539</v>
      </c>
    </row>
    <row r="702" spans="1:15">
      <c r="A702" s="542">
        <v>701</v>
      </c>
      <c r="B702" s="542" t="s">
        <v>97</v>
      </c>
      <c r="C702" s="542">
        <v>1</v>
      </c>
      <c r="D702">
        <v>0.01</v>
      </c>
      <c r="E702">
        <v>0.01</v>
      </c>
      <c r="F702" s="410">
        <v>43502.143750000003</v>
      </c>
      <c r="G702">
        <v>1.1404000000000001</v>
      </c>
      <c r="H702" s="410">
        <v>43502.143750000003</v>
      </c>
      <c r="I702">
        <v>1.1404000000000001</v>
      </c>
      <c r="J702" s="403">
        <v>43502.327777777777</v>
      </c>
      <c r="K702">
        <v>1.1392</v>
      </c>
      <c r="L702">
        <v>0</v>
      </c>
      <c r="M702">
        <v>12</v>
      </c>
      <c r="N702">
        <v>1.2</v>
      </c>
      <c r="O702" s="543">
        <v>0.18402777777373558</v>
      </c>
    </row>
    <row r="703" spans="1:15">
      <c r="A703" s="542">
        <v>702</v>
      </c>
      <c r="B703" s="542" t="s">
        <v>97</v>
      </c>
      <c r="C703" s="542">
        <v>2</v>
      </c>
      <c r="D703">
        <v>0.01</v>
      </c>
      <c r="E703">
        <v>0.02</v>
      </c>
      <c r="F703" s="410">
        <v>43502.34097222222</v>
      </c>
      <c r="G703">
        <v>1.1384000000000001</v>
      </c>
      <c r="H703" s="410">
        <v>43502.493750000001</v>
      </c>
      <c r="I703">
        <v>1.1396999999999999</v>
      </c>
      <c r="J703" s="403">
        <v>43502.701388888891</v>
      </c>
      <c r="K703">
        <v>1.1378999999999999</v>
      </c>
      <c r="L703">
        <v>13</v>
      </c>
      <c r="M703">
        <v>18</v>
      </c>
      <c r="N703">
        <v>2.2999999999999998</v>
      </c>
      <c r="O703" s="543">
        <v>0.36041666667006211</v>
      </c>
    </row>
    <row r="704" spans="1:15">
      <c r="A704" s="542">
        <v>703</v>
      </c>
      <c r="B704" s="542" t="s">
        <v>97</v>
      </c>
      <c r="C704" s="542">
        <v>1</v>
      </c>
      <c r="D704">
        <v>0.01</v>
      </c>
      <c r="E704">
        <v>0.01</v>
      </c>
      <c r="F704" s="410">
        <v>43502.709722222222</v>
      </c>
      <c r="G704">
        <v>1.1378999999999999</v>
      </c>
      <c r="H704" s="410">
        <v>43502.709722222222</v>
      </c>
      <c r="I704">
        <v>1.1378999999999999</v>
      </c>
      <c r="J704" s="403">
        <v>43502.804166666669</v>
      </c>
      <c r="K704">
        <v>1.1367</v>
      </c>
      <c r="L704">
        <v>0</v>
      </c>
      <c r="M704">
        <v>12</v>
      </c>
      <c r="N704">
        <v>1.2</v>
      </c>
      <c r="O704" s="543">
        <v>9.4444444446708076E-2</v>
      </c>
    </row>
    <row r="705" spans="1:15">
      <c r="A705" s="542">
        <v>704</v>
      </c>
      <c r="B705" s="542" t="s">
        <v>97</v>
      </c>
      <c r="C705" s="542">
        <v>1</v>
      </c>
      <c r="D705">
        <v>0.01</v>
      </c>
      <c r="E705">
        <v>0.01</v>
      </c>
      <c r="F705" s="410">
        <v>43503.340277777781</v>
      </c>
      <c r="G705">
        <v>1.1359999999999999</v>
      </c>
      <c r="H705" s="410">
        <v>43503.340277777781</v>
      </c>
      <c r="I705">
        <v>1.1359999999999999</v>
      </c>
      <c r="J705" s="403">
        <v>43503.384027777778</v>
      </c>
      <c r="K705">
        <v>1.1348</v>
      </c>
      <c r="L705">
        <v>0</v>
      </c>
      <c r="M705">
        <v>11.999999999998181</v>
      </c>
      <c r="N705">
        <v>1.2</v>
      </c>
      <c r="O705" s="543">
        <v>4.3749999997089617E-2</v>
      </c>
    </row>
    <row r="706" spans="1:15">
      <c r="A706" s="542">
        <v>705</v>
      </c>
      <c r="B706" s="542" t="s">
        <v>97</v>
      </c>
      <c r="C706" s="542">
        <v>2</v>
      </c>
      <c r="D706">
        <v>0.01</v>
      </c>
      <c r="E706">
        <v>0.02</v>
      </c>
      <c r="F706" s="410">
        <v>43503.474999999999</v>
      </c>
      <c r="G706">
        <v>1.1336999999999999</v>
      </c>
      <c r="H706" s="410">
        <v>43503.659722222219</v>
      </c>
      <c r="I706">
        <v>1.1349</v>
      </c>
      <c r="J706" s="403">
        <v>43504.395833333336</v>
      </c>
      <c r="K706">
        <v>1.1331</v>
      </c>
      <c r="L706">
        <v>12</v>
      </c>
      <c r="M706">
        <v>18</v>
      </c>
      <c r="N706">
        <v>2.44</v>
      </c>
      <c r="O706" s="543">
        <v>0.92083333333721384</v>
      </c>
    </row>
    <row r="707" spans="1:15">
      <c r="A707" s="542">
        <v>706</v>
      </c>
      <c r="B707" s="542" t="s">
        <v>97</v>
      </c>
      <c r="C707" s="542">
        <v>1</v>
      </c>
      <c r="D707">
        <v>0.01</v>
      </c>
      <c r="E707">
        <v>0.01</v>
      </c>
      <c r="F707" s="410">
        <v>43504.657638888886</v>
      </c>
      <c r="G707">
        <v>1.1343000000000001</v>
      </c>
      <c r="H707" s="410">
        <v>43504.657638888886</v>
      </c>
      <c r="I707">
        <v>1.1343000000000001</v>
      </c>
      <c r="J707" s="403">
        <v>43504.684027777781</v>
      </c>
      <c r="K707">
        <v>1.1331</v>
      </c>
      <c r="L707">
        <v>0</v>
      </c>
      <c r="M707">
        <v>12</v>
      </c>
      <c r="N707">
        <v>1.2</v>
      </c>
      <c r="O707" s="543">
        <v>2.6388888894871343E-2</v>
      </c>
    </row>
    <row r="708" spans="1:15">
      <c r="A708" s="542">
        <v>707</v>
      </c>
      <c r="B708" s="542" t="s">
        <v>97</v>
      </c>
      <c r="C708" s="542">
        <v>1</v>
      </c>
      <c r="D708">
        <v>0.01</v>
      </c>
      <c r="E708">
        <v>0.01</v>
      </c>
      <c r="F708" s="410">
        <v>43504.752083333333</v>
      </c>
      <c r="G708">
        <v>1.133</v>
      </c>
      <c r="H708" s="410">
        <v>43504.752083333333</v>
      </c>
      <c r="I708">
        <v>1.133</v>
      </c>
      <c r="J708" s="403">
        <v>43507.368055555555</v>
      </c>
      <c r="K708">
        <v>1.1317999999999999</v>
      </c>
      <c r="L708">
        <v>0</v>
      </c>
      <c r="M708">
        <v>12</v>
      </c>
      <c r="N708">
        <v>1.22</v>
      </c>
      <c r="O708" s="543">
        <v>0.61597222222189885</v>
      </c>
    </row>
    <row r="709" spans="1:15">
      <c r="A709" s="542">
        <v>708</v>
      </c>
      <c r="B709" s="542" t="s">
        <v>97</v>
      </c>
      <c r="C709" s="542">
        <v>1</v>
      </c>
      <c r="D709">
        <v>0.01</v>
      </c>
      <c r="E709">
        <v>0.01</v>
      </c>
      <c r="F709" s="410">
        <v>43507.422222222223</v>
      </c>
      <c r="G709">
        <v>1.1313</v>
      </c>
      <c r="H709" s="410">
        <v>43507.422222222223</v>
      </c>
      <c r="I709">
        <v>1.1313</v>
      </c>
      <c r="J709" s="403">
        <v>43507.461111111108</v>
      </c>
      <c r="K709">
        <v>1.1301000000000001</v>
      </c>
      <c r="L709">
        <v>0</v>
      </c>
      <c r="M709">
        <v>11.999999999998181</v>
      </c>
      <c r="N709">
        <v>1.2</v>
      </c>
      <c r="O709" s="543">
        <v>3.8888888884685002E-2</v>
      </c>
    </row>
    <row r="710" spans="1:15">
      <c r="A710" s="542">
        <v>709</v>
      </c>
      <c r="B710" s="542" t="s">
        <v>97</v>
      </c>
      <c r="C710" s="542">
        <v>2</v>
      </c>
      <c r="D710">
        <v>0.01</v>
      </c>
      <c r="E710">
        <v>0.02</v>
      </c>
      <c r="F710" s="410">
        <v>43507.468055555553</v>
      </c>
      <c r="G710">
        <v>1.1303000000000001</v>
      </c>
      <c r="H710" s="410">
        <v>43507.521527777775</v>
      </c>
      <c r="I710">
        <v>1.1315999999999999</v>
      </c>
      <c r="J710" s="403">
        <v>43507.637499999997</v>
      </c>
      <c r="K710">
        <v>1.1297999999999999</v>
      </c>
      <c r="L710">
        <v>13</v>
      </c>
      <c r="M710">
        <v>18</v>
      </c>
      <c r="N710">
        <v>2.2999999999999998</v>
      </c>
      <c r="O710" s="543">
        <v>0.16944444444379769</v>
      </c>
    </row>
    <row r="711" spans="1:15">
      <c r="A711" s="542">
        <v>710</v>
      </c>
      <c r="B711" s="542" t="s">
        <v>97</v>
      </c>
      <c r="C711" s="542">
        <v>1</v>
      </c>
      <c r="D711">
        <v>0.01</v>
      </c>
      <c r="E711">
        <v>0.01</v>
      </c>
      <c r="F711" s="410">
        <v>43508.102777777778</v>
      </c>
      <c r="G711">
        <v>1.1281000000000001</v>
      </c>
      <c r="H711" s="410">
        <v>43508.102777777778</v>
      </c>
      <c r="I711">
        <v>1.1281000000000001</v>
      </c>
      <c r="J711" s="403">
        <v>43508.394444444442</v>
      </c>
      <c r="K711">
        <v>1.1269</v>
      </c>
      <c r="L711">
        <v>0</v>
      </c>
      <c r="M711">
        <v>12.000000000001819</v>
      </c>
      <c r="N711">
        <v>1.2</v>
      </c>
      <c r="O711" s="543">
        <v>0.29166666666424135</v>
      </c>
    </row>
    <row r="712" spans="1:15">
      <c r="A712" s="542">
        <v>711</v>
      </c>
      <c r="B712" s="542" t="s">
        <v>97</v>
      </c>
      <c r="C712" s="542">
        <v>6</v>
      </c>
      <c r="D712">
        <v>0.04</v>
      </c>
      <c r="E712">
        <v>0.12</v>
      </c>
      <c r="F712" s="410">
        <v>43508.411111111112</v>
      </c>
      <c r="G712">
        <v>1.1262000000000001</v>
      </c>
      <c r="H712" s="410">
        <v>43508.797222222223</v>
      </c>
      <c r="I712">
        <v>1.1334</v>
      </c>
      <c r="J712" s="403">
        <v>43509.606944444444</v>
      </c>
      <c r="K712">
        <v>1.1294</v>
      </c>
      <c r="L712">
        <v>72</v>
      </c>
      <c r="M712">
        <v>40</v>
      </c>
      <c r="N712">
        <v>19.299999999999997</v>
      </c>
      <c r="O712" s="543">
        <v>1.1958333333313931</v>
      </c>
    </row>
    <row r="713" spans="1:15">
      <c r="A713" s="542">
        <v>712</v>
      </c>
      <c r="B713" s="542" t="s">
        <v>97</v>
      </c>
      <c r="C713" s="542">
        <v>1</v>
      </c>
      <c r="D713">
        <v>0.01</v>
      </c>
      <c r="E713">
        <v>0.01</v>
      </c>
      <c r="F713" s="410">
        <v>43509.609722222223</v>
      </c>
      <c r="G713">
        <v>1.1295999999999999</v>
      </c>
      <c r="H713" s="410">
        <v>43509.609722222223</v>
      </c>
      <c r="I713">
        <v>1.1295999999999999</v>
      </c>
      <c r="J713" s="403">
        <v>43509.628472222219</v>
      </c>
      <c r="K713">
        <v>1.1284000000000001</v>
      </c>
      <c r="L713">
        <v>0</v>
      </c>
      <c r="M713">
        <v>12</v>
      </c>
      <c r="N713">
        <v>1.2</v>
      </c>
      <c r="O713" s="543">
        <v>1.8749999995634425E-2</v>
      </c>
    </row>
    <row r="714" spans="1:15">
      <c r="A714" s="542">
        <v>713</v>
      </c>
      <c r="B714" s="542" t="s">
        <v>97</v>
      </c>
      <c r="C714" s="542">
        <v>1</v>
      </c>
      <c r="D714">
        <v>0.01</v>
      </c>
      <c r="E714">
        <v>0.01</v>
      </c>
      <c r="F714" s="410">
        <v>43509.690972222219</v>
      </c>
      <c r="G714">
        <v>1.1297999999999999</v>
      </c>
      <c r="H714" s="410">
        <v>43509.690972222219</v>
      </c>
      <c r="I714">
        <v>1.1297999999999999</v>
      </c>
      <c r="J714" s="403">
        <v>43509.713888888888</v>
      </c>
      <c r="K714">
        <v>1.1286</v>
      </c>
      <c r="L714">
        <v>0</v>
      </c>
      <c r="M714">
        <v>12</v>
      </c>
      <c r="N714">
        <v>1.2</v>
      </c>
      <c r="O714" s="543">
        <v>2.2916666668606922E-2</v>
      </c>
    </row>
    <row r="715" spans="1:15">
      <c r="A715" s="542">
        <v>714</v>
      </c>
      <c r="B715" s="542" t="s">
        <v>97</v>
      </c>
      <c r="C715" s="542">
        <v>1</v>
      </c>
      <c r="D715">
        <v>0.01</v>
      </c>
      <c r="E715">
        <v>0.01</v>
      </c>
      <c r="F715" s="410">
        <v>43509.71597222222</v>
      </c>
      <c r="G715">
        <v>1.1289</v>
      </c>
      <c r="H715" s="410">
        <v>43509.71597222222</v>
      </c>
      <c r="I715">
        <v>1.1289</v>
      </c>
      <c r="J715" s="403">
        <v>43509.767361111109</v>
      </c>
      <c r="K715">
        <v>1.1276999999999999</v>
      </c>
      <c r="L715">
        <v>0</v>
      </c>
      <c r="M715">
        <v>12</v>
      </c>
      <c r="N715">
        <v>1.2</v>
      </c>
      <c r="O715" s="543">
        <v>5.1388888889050577E-2</v>
      </c>
    </row>
    <row r="716" spans="1:15">
      <c r="A716" s="542">
        <v>715</v>
      </c>
      <c r="B716" s="542" t="s">
        <v>97</v>
      </c>
      <c r="C716" s="542">
        <v>2</v>
      </c>
      <c r="D716">
        <v>0.01</v>
      </c>
      <c r="E716">
        <v>0.02</v>
      </c>
      <c r="F716" s="410">
        <v>43510.034722222219</v>
      </c>
      <c r="G716">
        <v>1.1263000000000001</v>
      </c>
      <c r="H716" s="410">
        <v>43510.168055555558</v>
      </c>
      <c r="I716">
        <v>1.1275999999999999</v>
      </c>
      <c r="J716" s="403">
        <v>43510.397222222222</v>
      </c>
      <c r="K716">
        <v>1.1257999999999999</v>
      </c>
      <c r="L716">
        <v>13</v>
      </c>
      <c r="M716">
        <v>18</v>
      </c>
      <c r="N716">
        <v>2.2999999999999998</v>
      </c>
      <c r="O716" s="543">
        <v>0.36250000000291038</v>
      </c>
    </row>
    <row r="717" spans="1:15">
      <c r="A717" s="542">
        <v>716</v>
      </c>
      <c r="B717" s="542" t="s">
        <v>97</v>
      </c>
      <c r="C717" s="542">
        <v>3</v>
      </c>
      <c r="D717">
        <v>0.01</v>
      </c>
      <c r="E717">
        <v>0.03</v>
      </c>
      <c r="F717" s="410">
        <v>43510.413194444445</v>
      </c>
      <c r="G717">
        <v>1.1262000000000001</v>
      </c>
      <c r="H717" s="410">
        <v>43510.606249999997</v>
      </c>
      <c r="I717">
        <v>1.1296999999999999</v>
      </c>
      <c r="J717" s="403">
        <v>43511.57708333333</v>
      </c>
      <c r="K717">
        <v>1.1265000000000001</v>
      </c>
      <c r="L717">
        <v>35</v>
      </c>
      <c r="M717">
        <v>32</v>
      </c>
      <c r="N717">
        <v>3.96</v>
      </c>
      <c r="O717" s="543">
        <v>1.163888888884685</v>
      </c>
    </row>
    <row r="718" spans="1:15">
      <c r="A718" s="542">
        <v>717</v>
      </c>
      <c r="B718" s="542" t="s">
        <v>97</v>
      </c>
      <c r="C718" s="542">
        <v>6</v>
      </c>
      <c r="D718">
        <v>0.04</v>
      </c>
      <c r="E718">
        <v>0.12</v>
      </c>
      <c r="F718" s="410">
        <v>43511.624305555553</v>
      </c>
      <c r="G718">
        <v>1.1253</v>
      </c>
      <c r="H718" s="410">
        <v>43514.496527777781</v>
      </c>
      <c r="I718">
        <v>1.1328</v>
      </c>
      <c r="J718" s="403">
        <v>43515.513888888891</v>
      </c>
      <c r="K718">
        <v>1.1288</v>
      </c>
      <c r="L718">
        <v>75</v>
      </c>
      <c r="M718">
        <v>40</v>
      </c>
      <c r="N718">
        <v>18.989999999999998</v>
      </c>
      <c r="O718" s="543">
        <v>1.8895833333372138</v>
      </c>
    </row>
    <row r="719" spans="1:15">
      <c r="A719" s="542">
        <v>718</v>
      </c>
      <c r="B719" s="542" t="s">
        <v>97</v>
      </c>
      <c r="C719" s="542">
        <v>6</v>
      </c>
      <c r="D719">
        <v>0.04</v>
      </c>
      <c r="E719">
        <v>0.12</v>
      </c>
      <c r="F719" s="410">
        <v>43515.573611111111</v>
      </c>
      <c r="G719">
        <v>1.1284000000000001</v>
      </c>
      <c r="H719" s="410">
        <v>43516.720138888886</v>
      </c>
      <c r="I719">
        <v>1.1357999999999999</v>
      </c>
      <c r="J719" s="403">
        <v>43518.583333333336</v>
      </c>
      <c r="K719">
        <v>1.1317999999999999</v>
      </c>
      <c r="L719">
        <v>74</v>
      </c>
      <c r="M719">
        <v>40</v>
      </c>
      <c r="N719">
        <v>19.009999999999998</v>
      </c>
      <c r="O719" s="543">
        <v>3.0097222222248092</v>
      </c>
    </row>
    <row r="720" spans="1:15">
      <c r="A720" s="542">
        <v>719</v>
      </c>
      <c r="B720" s="542" t="s">
        <v>96</v>
      </c>
      <c r="C720" s="542">
        <v>1</v>
      </c>
      <c r="D720">
        <v>0.01</v>
      </c>
      <c r="E720">
        <v>0.01</v>
      </c>
      <c r="F720" s="410">
        <v>43515.862500000003</v>
      </c>
      <c r="G720">
        <v>1.1339999999999999</v>
      </c>
      <c r="H720" s="410">
        <v>43515.862500000003</v>
      </c>
      <c r="I720">
        <v>1.1339999999999999</v>
      </c>
      <c r="J720" s="403">
        <v>43516.103472222225</v>
      </c>
      <c r="K720">
        <v>1.1353</v>
      </c>
      <c r="L720">
        <v>0</v>
      </c>
      <c r="M720">
        <v>13.000000000001819</v>
      </c>
      <c r="N720">
        <v>1.18</v>
      </c>
      <c r="O720" s="543">
        <v>0.24097222222189885</v>
      </c>
    </row>
    <row r="721" spans="1:15">
      <c r="A721" s="542">
        <v>720</v>
      </c>
      <c r="B721" s="542" t="s">
        <v>96</v>
      </c>
      <c r="C721" s="542">
        <v>1</v>
      </c>
      <c r="D721">
        <v>0.01</v>
      </c>
      <c r="E721">
        <v>0.01</v>
      </c>
      <c r="F721" s="410">
        <v>43516.376388888886</v>
      </c>
      <c r="G721">
        <v>1.1338999999999999</v>
      </c>
      <c r="H721" s="410">
        <v>43516.376388888886</v>
      </c>
      <c r="I721">
        <v>1.1338999999999999</v>
      </c>
      <c r="J721" s="403">
        <v>43516.379861111112</v>
      </c>
      <c r="K721">
        <v>1.1351</v>
      </c>
      <c r="L721">
        <v>0</v>
      </c>
      <c r="M721">
        <v>12.000000000001819</v>
      </c>
      <c r="N721">
        <v>1.2</v>
      </c>
      <c r="O721" s="543">
        <v>3.4722222262644209E-3</v>
      </c>
    </row>
    <row r="722" spans="1:15">
      <c r="A722" s="542">
        <v>721</v>
      </c>
      <c r="B722" s="542" t="s">
        <v>96</v>
      </c>
      <c r="C722" s="542">
        <v>2</v>
      </c>
      <c r="D722">
        <v>0.01</v>
      </c>
      <c r="E722">
        <v>0.02</v>
      </c>
      <c r="F722" s="410">
        <v>43516.390972222223</v>
      </c>
      <c r="G722">
        <v>1.1346000000000001</v>
      </c>
      <c r="H722" s="410">
        <v>43516.51666666667</v>
      </c>
      <c r="I722">
        <v>1.1334</v>
      </c>
      <c r="J722" s="403">
        <v>43516.715277777781</v>
      </c>
      <c r="K722">
        <v>1.1352</v>
      </c>
      <c r="L722">
        <v>12</v>
      </c>
      <c r="M722">
        <v>18</v>
      </c>
      <c r="N722">
        <v>2.4</v>
      </c>
      <c r="O722" s="543">
        <v>0.3243055555576575</v>
      </c>
    </row>
    <row r="723" spans="1:15">
      <c r="A723" s="542">
        <v>722</v>
      </c>
      <c r="B723" s="542" t="s">
        <v>96</v>
      </c>
      <c r="C723" s="542">
        <v>1</v>
      </c>
      <c r="D723">
        <v>0.01</v>
      </c>
      <c r="E723">
        <v>0.01</v>
      </c>
      <c r="F723" s="410">
        <v>43516.718055555553</v>
      </c>
      <c r="G723">
        <v>1.1355999999999999</v>
      </c>
      <c r="H723" s="410">
        <v>43516.718055555553</v>
      </c>
      <c r="I723">
        <v>1.1355999999999999</v>
      </c>
      <c r="J723" s="403">
        <v>43516.744444444441</v>
      </c>
      <c r="K723">
        <v>1.1367</v>
      </c>
      <c r="L723">
        <v>0</v>
      </c>
      <c r="M723">
        <v>11</v>
      </c>
      <c r="N723">
        <v>1.1000000000000001</v>
      </c>
      <c r="O723" s="543">
        <v>2.6388888887595385E-2</v>
      </c>
    </row>
    <row r="724" spans="1:15">
      <c r="A724" s="542">
        <v>723</v>
      </c>
      <c r="B724" s="542" t="s">
        <v>96</v>
      </c>
      <c r="C724" s="542">
        <v>2</v>
      </c>
      <c r="D724">
        <v>0.01</v>
      </c>
      <c r="E724">
        <v>0.02</v>
      </c>
      <c r="F724" s="410">
        <v>43516.899305555555</v>
      </c>
      <c r="G724">
        <v>1.1343000000000001</v>
      </c>
      <c r="H724" s="410">
        <v>43517.292361111111</v>
      </c>
      <c r="I724">
        <v>1.1331</v>
      </c>
      <c r="J724" s="403">
        <v>43517.385416666664</v>
      </c>
      <c r="K724">
        <v>1.1352</v>
      </c>
      <c r="L724">
        <v>12</v>
      </c>
      <c r="M724">
        <v>21</v>
      </c>
      <c r="N724">
        <v>2.63</v>
      </c>
      <c r="O724" s="543">
        <v>0.48611111110949423</v>
      </c>
    </row>
    <row r="725" spans="1:15">
      <c r="A725" s="542">
        <v>724</v>
      </c>
      <c r="B725" s="542" t="s">
        <v>96</v>
      </c>
      <c r="C725" s="542">
        <v>3</v>
      </c>
      <c r="D725">
        <v>0.01</v>
      </c>
      <c r="E725">
        <v>0.03</v>
      </c>
      <c r="F725" s="410">
        <v>43517.398611111108</v>
      </c>
      <c r="G725">
        <v>1.1354</v>
      </c>
      <c r="H725" s="410">
        <v>43517.442361111112</v>
      </c>
      <c r="I725">
        <v>1.1328</v>
      </c>
      <c r="J725" s="403">
        <v>43517.543749999997</v>
      </c>
      <c r="K725">
        <v>1.1354</v>
      </c>
      <c r="L725">
        <v>26</v>
      </c>
      <c r="M725">
        <v>26</v>
      </c>
      <c r="N725">
        <v>3.9000000000000004</v>
      </c>
      <c r="O725" s="543">
        <v>0.14513888888905058</v>
      </c>
    </row>
    <row r="726" spans="1:15">
      <c r="A726" s="542">
        <v>725</v>
      </c>
      <c r="B726" s="542" t="s">
        <v>96</v>
      </c>
      <c r="C726" s="542">
        <v>3</v>
      </c>
      <c r="D726">
        <v>0.01</v>
      </c>
      <c r="E726">
        <v>0.03</v>
      </c>
      <c r="F726" s="410">
        <v>43517.631249999999</v>
      </c>
      <c r="G726">
        <v>1.1355</v>
      </c>
      <c r="H726" s="410">
        <v>43517.759027777778</v>
      </c>
      <c r="I726">
        <v>1.1329</v>
      </c>
      <c r="J726" s="403">
        <v>43521.343055555553</v>
      </c>
      <c r="K726">
        <v>1.1356999999999999</v>
      </c>
      <c r="L726">
        <v>26</v>
      </c>
      <c r="M726">
        <v>28</v>
      </c>
      <c r="N726">
        <v>3.7800000000000002</v>
      </c>
      <c r="O726" s="543">
        <v>1.7118055555547471</v>
      </c>
    </row>
    <row r="727" spans="1:15">
      <c r="A727" s="542">
        <v>726</v>
      </c>
      <c r="B727" s="542" t="s">
        <v>97</v>
      </c>
      <c r="C727" s="542">
        <v>6</v>
      </c>
      <c r="D727">
        <v>0.04</v>
      </c>
      <c r="E727">
        <v>0.12</v>
      </c>
      <c r="F727" s="410">
        <v>43518.597916666666</v>
      </c>
      <c r="G727">
        <v>1.1331</v>
      </c>
      <c r="H727" s="410">
        <v>43524.488194444442</v>
      </c>
      <c r="I727">
        <v>1.1404000000000001</v>
      </c>
      <c r="J727" s="403">
        <v>43524.681250000001</v>
      </c>
      <c r="K727">
        <v>1.1362000000000001</v>
      </c>
      <c r="L727">
        <v>73</v>
      </c>
      <c r="M727">
        <v>41.999999999998181</v>
      </c>
      <c r="N727">
        <v>21.520000000000003</v>
      </c>
      <c r="O727" s="543">
        <v>4.0833333333357587</v>
      </c>
    </row>
    <row r="728" spans="1:15">
      <c r="A728" s="542">
        <v>727</v>
      </c>
      <c r="B728" s="542" t="s">
        <v>96</v>
      </c>
      <c r="C728" s="542">
        <v>1</v>
      </c>
      <c r="D728">
        <v>0.01</v>
      </c>
      <c r="E728">
        <v>0.01</v>
      </c>
      <c r="F728" s="410">
        <v>43521.380555555559</v>
      </c>
      <c r="G728">
        <v>1.135</v>
      </c>
      <c r="H728" s="410">
        <v>43521.380555555559</v>
      </c>
      <c r="I728">
        <v>1.135</v>
      </c>
      <c r="J728" s="403">
        <v>43521.486111111109</v>
      </c>
      <c r="K728">
        <v>1.1362000000000001</v>
      </c>
      <c r="L728">
        <v>0</v>
      </c>
      <c r="M728">
        <v>12.000000000001819</v>
      </c>
      <c r="N728">
        <v>1.2</v>
      </c>
      <c r="O728" s="543">
        <v>0.10555555555038154</v>
      </c>
    </row>
    <row r="729" spans="1:15">
      <c r="A729" s="542">
        <v>728</v>
      </c>
      <c r="B729" s="542" t="s">
        <v>96</v>
      </c>
      <c r="C729" s="542">
        <v>1</v>
      </c>
      <c r="D729">
        <v>0.01</v>
      </c>
      <c r="E729">
        <v>0.01</v>
      </c>
      <c r="F729" s="410">
        <v>43521.70208333333</v>
      </c>
      <c r="G729">
        <v>1.1348</v>
      </c>
      <c r="H729" s="410">
        <v>43521.70208333333</v>
      </c>
      <c r="I729">
        <v>1.1348</v>
      </c>
      <c r="J729" s="403">
        <v>43521.84097222222</v>
      </c>
      <c r="K729">
        <v>1.1359999999999999</v>
      </c>
      <c r="L729">
        <v>0</v>
      </c>
      <c r="M729">
        <v>11.999999999998181</v>
      </c>
      <c r="N729">
        <v>1.2</v>
      </c>
      <c r="O729" s="543">
        <v>0.13888888889050577</v>
      </c>
    </row>
    <row r="730" spans="1:15">
      <c r="A730" s="542">
        <v>729</v>
      </c>
      <c r="B730" s="542" t="s">
        <v>96</v>
      </c>
      <c r="C730" s="542">
        <v>2</v>
      </c>
      <c r="D730">
        <v>0.01</v>
      </c>
      <c r="E730">
        <v>0.02</v>
      </c>
      <c r="F730" s="410">
        <v>43521.96597222222</v>
      </c>
      <c r="G730">
        <v>1.1361000000000001</v>
      </c>
      <c r="H730" s="410">
        <v>43522.336805555555</v>
      </c>
      <c r="I730">
        <v>1.1349</v>
      </c>
      <c r="J730" s="403">
        <v>43522.46597222222</v>
      </c>
      <c r="K730">
        <v>1.1368</v>
      </c>
      <c r="L730">
        <v>12.000000000001819</v>
      </c>
      <c r="M730">
        <v>19</v>
      </c>
      <c r="N730">
        <v>2.48</v>
      </c>
      <c r="O730" s="543">
        <v>0.5</v>
      </c>
    </row>
    <row r="731" spans="1:15">
      <c r="A731" s="542">
        <v>730</v>
      </c>
      <c r="B731" s="542" t="s">
        <v>96</v>
      </c>
      <c r="C731" s="542">
        <v>1</v>
      </c>
      <c r="D731">
        <v>0.01</v>
      </c>
      <c r="E731">
        <v>0.01</v>
      </c>
      <c r="F731" s="410">
        <v>43522.501388888886</v>
      </c>
      <c r="G731">
        <v>1.1356999999999999</v>
      </c>
      <c r="H731" s="410">
        <v>43522.501388888886</v>
      </c>
      <c r="I731">
        <v>1.1356999999999999</v>
      </c>
      <c r="J731" s="403">
        <v>43522.616666666669</v>
      </c>
      <c r="K731">
        <v>1.1369</v>
      </c>
      <c r="L731">
        <v>0</v>
      </c>
      <c r="M731">
        <v>12</v>
      </c>
      <c r="N731">
        <v>1.2</v>
      </c>
      <c r="O731" s="543">
        <v>0.11527777778246673</v>
      </c>
    </row>
    <row r="732" spans="1:15">
      <c r="A732" s="542">
        <v>731</v>
      </c>
      <c r="B732" s="542" t="s">
        <v>96</v>
      </c>
      <c r="C732" s="542">
        <v>2</v>
      </c>
      <c r="D732">
        <v>0.01</v>
      </c>
      <c r="E732">
        <v>0.02</v>
      </c>
      <c r="F732" s="410">
        <v>43522.628472222219</v>
      </c>
      <c r="G732">
        <v>1.1366000000000001</v>
      </c>
      <c r="H732" s="410">
        <v>43522.666666666664</v>
      </c>
      <c r="I732">
        <v>1.1354</v>
      </c>
      <c r="J732" s="403">
        <v>43522.718055555553</v>
      </c>
      <c r="K732">
        <v>1.1372</v>
      </c>
      <c r="L732">
        <v>12</v>
      </c>
      <c r="M732">
        <v>18</v>
      </c>
      <c r="N732">
        <v>2.4</v>
      </c>
      <c r="O732" s="543">
        <v>8.9583333334303461E-2</v>
      </c>
    </row>
    <row r="733" spans="1:15">
      <c r="A733" s="542">
        <v>732</v>
      </c>
      <c r="B733" s="542" t="s">
        <v>96</v>
      </c>
      <c r="C733" s="542">
        <v>1</v>
      </c>
      <c r="D733">
        <v>0.01</v>
      </c>
      <c r="E733">
        <v>0.01</v>
      </c>
      <c r="F733" s="410">
        <v>43522.761805555558</v>
      </c>
      <c r="G733">
        <v>1.1371</v>
      </c>
      <c r="H733" s="410">
        <v>43522.761805555558</v>
      </c>
      <c r="I733">
        <v>1.1371</v>
      </c>
      <c r="J733" s="403">
        <v>43522.836805555555</v>
      </c>
      <c r="K733">
        <v>1.1383000000000001</v>
      </c>
      <c r="L733">
        <v>0</v>
      </c>
      <c r="M733">
        <v>12</v>
      </c>
      <c r="N733">
        <v>1.2</v>
      </c>
      <c r="O733" s="543">
        <v>7.4999999997089617E-2</v>
      </c>
    </row>
    <row r="734" spans="1:15">
      <c r="A734" s="542">
        <v>733</v>
      </c>
      <c r="B734" s="542" t="s">
        <v>96</v>
      </c>
      <c r="C734" s="542">
        <v>3</v>
      </c>
      <c r="D734">
        <v>0.01</v>
      </c>
      <c r="E734">
        <v>0.03</v>
      </c>
      <c r="F734" s="410">
        <v>43523.543055555558</v>
      </c>
      <c r="G734">
        <v>1.1395</v>
      </c>
      <c r="H734" s="410">
        <v>43523.729861111111</v>
      </c>
      <c r="I734">
        <v>1.1369</v>
      </c>
      <c r="J734" s="403">
        <v>43524.484722222223</v>
      </c>
      <c r="K734">
        <v>1.1398999999999999</v>
      </c>
      <c r="L734">
        <v>26</v>
      </c>
      <c r="M734">
        <v>30</v>
      </c>
      <c r="N734">
        <v>3.99</v>
      </c>
      <c r="O734" s="543">
        <v>0.94166666666569654</v>
      </c>
    </row>
    <row r="735" spans="1:15">
      <c r="A735" s="542">
        <v>734</v>
      </c>
      <c r="B735" s="542" t="s">
        <v>96</v>
      </c>
      <c r="C735" s="542">
        <v>3</v>
      </c>
      <c r="D735">
        <v>0.01</v>
      </c>
      <c r="E735">
        <v>0.03</v>
      </c>
      <c r="F735" s="410">
        <v>43524.60833333333</v>
      </c>
      <c r="G735">
        <v>1.1394</v>
      </c>
      <c r="H735" s="410">
        <v>43524.682638888888</v>
      </c>
      <c r="I735">
        <v>1.1367</v>
      </c>
      <c r="J735" s="403">
        <v>43524.722916666666</v>
      </c>
      <c r="K735">
        <v>1.1394</v>
      </c>
      <c r="L735">
        <v>27</v>
      </c>
      <c r="M735">
        <v>27</v>
      </c>
      <c r="N735">
        <v>4</v>
      </c>
      <c r="O735" s="543">
        <v>0.11458333333575865</v>
      </c>
    </row>
    <row r="736" spans="1:15">
      <c r="A736" s="542">
        <v>735</v>
      </c>
      <c r="B736" s="542" t="s">
        <v>97</v>
      </c>
      <c r="C736" s="542">
        <v>3</v>
      </c>
      <c r="D736">
        <v>0.01</v>
      </c>
      <c r="E736">
        <v>0.03</v>
      </c>
      <c r="F736" s="410">
        <v>43524.69027777778</v>
      </c>
      <c r="G736">
        <v>1.1365000000000001</v>
      </c>
      <c r="H736" s="410">
        <v>43524.722916666666</v>
      </c>
      <c r="I736">
        <v>1.1392</v>
      </c>
      <c r="J736" s="403">
        <v>43525.154861111114</v>
      </c>
      <c r="K736">
        <v>1.1366000000000001</v>
      </c>
      <c r="L736">
        <v>27</v>
      </c>
      <c r="M736">
        <v>26</v>
      </c>
      <c r="N736">
        <v>3.76</v>
      </c>
      <c r="O736" s="543">
        <v>0.46458333333430346</v>
      </c>
    </row>
    <row r="737" spans="1:15">
      <c r="A737" s="542">
        <v>736</v>
      </c>
      <c r="B737" s="542" t="s">
        <v>96</v>
      </c>
      <c r="C737" s="542">
        <v>3</v>
      </c>
      <c r="D737">
        <v>0.01</v>
      </c>
      <c r="E737">
        <v>0.03</v>
      </c>
      <c r="F737" s="410">
        <v>43524.727777777778</v>
      </c>
      <c r="G737">
        <v>1.1391</v>
      </c>
      <c r="H737" s="410">
        <v>43525.155555555553</v>
      </c>
      <c r="I737">
        <v>1.1365000000000001</v>
      </c>
      <c r="J737" s="403">
        <v>43525.65625</v>
      </c>
      <c r="K737">
        <v>1.1392</v>
      </c>
      <c r="L737">
        <v>26</v>
      </c>
      <c r="M737">
        <v>27</v>
      </c>
      <c r="N737">
        <v>3.8600000000000003</v>
      </c>
      <c r="O737" s="543">
        <v>0.92847222222189885</v>
      </c>
    </row>
    <row r="738" spans="1:15">
      <c r="A738" s="542">
        <v>737</v>
      </c>
      <c r="B738" s="542" t="s">
        <v>97</v>
      </c>
      <c r="C738" s="542">
        <v>1</v>
      </c>
      <c r="D738">
        <v>0.01</v>
      </c>
      <c r="E738">
        <v>0.01</v>
      </c>
      <c r="F738" s="410">
        <v>43525.368055555555</v>
      </c>
      <c r="G738">
        <v>1.1371</v>
      </c>
      <c r="H738" s="410">
        <v>43525.368055555555</v>
      </c>
      <c r="I738">
        <v>1.1371</v>
      </c>
      <c r="J738" s="403">
        <v>43525.390972222223</v>
      </c>
      <c r="K738">
        <v>1.1358999999999999</v>
      </c>
      <c r="L738">
        <v>0</v>
      </c>
      <c r="M738">
        <v>12</v>
      </c>
      <c r="N738">
        <v>1.2</v>
      </c>
      <c r="O738" s="543">
        <v>2.2916666668606922E-2</v>
      </c>
    </row>
    <row r="739" spans="1:15">
      <c r="A739" s="542">
        <v>738</v>
      </c>
      <c r="B739" s="542" t="s">
        <v>97</v>
      </c>
      <c r="C739" s="542">
        <v>4</v>
      </c>
      <c r="D739">
        <v>0.02</v>
      </c>
      <c r="E739">
        <v>0.05</v>
      </c>
      <c r="F739" s="410">
        <v>43525.404861111114</v>
      </c>
      <c r="G739">
        <v>1.1357999999999999</v>
      </c>
      <c r="H739" s="410">
        <v>43525.659722222219</v>
      </c>
      <c r="I739">
        <v>1.1397999999999999</v>
      </c>
      <c r="J739" s="403">
        <v>43525.775000000001</v>
      </c>
      <c r="K739">
        <v>1.1367</v>
      </c>
      <c r="L739">
        <v>40</v>
      </c>
      <c r="M739">
        <v>31</v>
      </c>
      <c r="N739">
        <v>7.2</v>
      </c>
      <c r="O739" s="543">
        <v>0.37013888888759539</v>
      </c>
    </row>
    <row r="740" spans="1:15">
      <c r="A740" s="542">
        <v>739</v>
      </c>
      <c r="B740" s="542" t="s">
        <v>96</v>
      </c>
      <c r="C740" s="542">
        <v>11</v>
      </c>
      <c r="D740">
        <v>0.32</v>
      </c>
      <c r="E740">
        <v>0.92000000000000015</v>
      </c>
      <c r="F740" s="410">
        <v>43525.669444444444</v>
      </c>
      <c r="G740">
        <v>1.1402000000000001</v>
      </c>
      <c r="H740" s="410">
        <v>43531.865277777775</v>
      </c>
      <c r="I740">
        <v>1.1187</v>
      </c>
      <c r="J740" s="403">
        <v>43535.961111111108</v>
      </c>
      <c r="K740">
        <v>1.1272</v>
      </c>
      <c r="L740">
        <v>215.00000000000182</v>
      </c>
      <c r="M740">
        <v>85</v>
      </c>
      <c r="N740">
        <v>193.90999999999997</v>
      </c>
      <c r="O740" s="543">
        <v>6.2916666666642413</v>
      </c>
    </row>
    <row r="741" spans="1:15">
      <c r="A741" s="542">
        <v>740</v>
      </c>
      <c r="B741" s="542" t="s">
        <v>97</v>
      </c>
      <c r="C741" s="542">
        <v>2</v>
      </c>
      <c r="D741">
        <v>0.01</v>
      </c>
      <c r="E741">
        <v>0.02</v>
      </c>
      <c r="F741" s="410">
        <v>43525.915972222225</v>
      </c>
      <c r="G741">
        <v>1.1363000000000001</v>
      </c>
      <c r="H741" s="551">
        <v>43528</v>
      </c>
      <c r="I741">
        <v>1.1376999999999999</v>
      </c>
      <c r="J741" s="403">
        <v>43528.364583333336</v>
      </c>
      <c r="K741">
        <v>1.1357999999999999</v>
      </c>
      <c r="L741">
        <v>14</v>
      </c>
      <c r="M741">
        <v>19</v>
      </c>
      <c r="N741">
        <v>2.42</v>
      </c>
      <c r="O741" s="543">
        <v>0.44861111111094942</v>
      </c>
    </row>
    <row r="742" spans="1:15">
      <c r="A742" s="542">
        <v>741</v>
      </c>
      <c r="B742" s="542" t="s">
        <v>97</v>
      </c>
      <c r="C742" s="542">
        <v>1</v>
      </c>
      <c r="D742">
        <v>0.01</v>
      </c>
      <c r="E742">
        <v>0.01</v>
      </c>
      <c r="F742" s="410">
        <v>43528.43472222222</v>
      </c>
      <c r="G742">
        <v>1.1344000000000001</v>
      </c>
      <c r="H742" s="410">
        <v>43528.43472222222</v>
      </c>
      <c r="I742">
        <v>1.1344000000000001</v>
      </c>
      <c r="J742" s="403">
        <v>43528.536111111112</v>
      </c>
      <c r="K742">
        <v>1.1332</v>
      </c>
      <c r="L742">
        <v>0</v>
      </c>
      <c r="M742">
        <v>12</v>
      </c>
      <c r="N742">
        <v>1.2</v>
      </c>
      <c r="O742" s="543">
        <v>0.10138888889196096</v>
      </c>
    </row>
    <row r="743" spans="1:15">
      <c r="A743" s="542">
        <v>742</v>
      </c>
      <c r="B743" s="542" t="s">
        <v>97</v>
      </c>
      <c r="C743" s="542">
        <v>2</v>
      </c>
      <c r="D743">
        <v>0.01</v>
      </c>
      <c r="E743">
        <v>0.02</v>
      </c>
      <c r="F743" s="410">
        <v>43528.705555555556</v>
      </c>
      <c r="G743">
        <v>1.1317999999999999</v>
      </c>
      <c r="H743" s="410">
        <v>43528.751388888886</v>
      </c>
      <c r="I743">
        <v>1.133</v>
      </c>
      <c r="J743" s="403">
        <v>43529.669444444444</v>
      </c>
      <c r="K743">
        <v>1.1312</v>
      </c>
      <c r="L743">
        <v>12</v>
      </c>
      <c r="M743">
        <v>18</v>
      </c>
      <c r="N743">
        <v>2.44</v>
      </c>
      <c r="O743" s="543">
        <v>0.96388888888759539</v>
      </c>
    </row>
    <row r="744" spans="1:15">
      <c r="A744" s="542">
        <v>743</v>
      </c>
      <c r="B744" s="542" t="s">
        <v>97</v>
      </c>
      <c r="C744" s="542">
        <v>1</v>
      </c>
      <c r="D744">
        <v>0.01</v>
      </c>
      <c r="E744">
        <v>0.01</v>
      </c>
      <c r="F744" s="410">
        <v>43529.705555555556</v>
      </c>
      <c r="G744">
        <v>1.1304000000000001</v>
      </c>
      <c r="H744" s="410">
        <v>43529.705555555556</v>
      </c>
      <c r="I744">
        <v>1.1304000000000001</v>
      </c>
      <c r="J744" s="403">
        <v>43529.762499999997</v>
      </c>
      <c r="K744">
        <v>1.1292</v>
      </c>
      <c r="L744">
        <v>0</v>
      </c>
      <c r="M744">
        <v>12</v>
      </c>
      <c r="N744">
        <v>1.2</v>
      </c>
      <c r="O744" s="543">
        <v>5.694444444088731E-2</v>
      </c>
    </row>
    <row r="745" spans="1:15">
      <c r="A745" s="542">
        <v>744</v>
      </c>
      <c r="B745" s="542" t="s">
        <v>97</v>
      </c>
      <c r="C745" s="542">
        <v>1</v>
      </c>
      <c r="D745">
        <v>0.01</v>
      </c>
      <c r="E745">
        <v>0.01</v>
      </c>
      <c r="F745" s="410">
        <v>43529.810416666667</v>
      </c>
      <c r="G745">
        <v>1.1301000000000001</v>
      </c>
      <c r="H745" s="410">
        <v>43529.810416666667</v>
      </c>
      <c r="I745">
        <v>1.1301000000000001</v>
      </c>
      <c r="J745" s="403">
        <v>43530.605555555558</v>
      </c>
      <c r="K745">
        <v>1.1289</v>
      </c>
      <c r="L745">
        <v>0</v>
      </c>
      <c r="M745">
        <v>12.000000000001819</v>
      </c>
      <c r="N745">
        <v>1.22</v>
      </c>
      <c r="O745" s="543">
        <v>0.79513888889050577</v>
      </c>
    </row>
    <row r="746" spans="1:15">
      <c r="A746" s="542">
        <v>745</v>
      </c>
      <c r="B746" s="542" t="s">
        <v>97</v>
      </c>
      <c r="C746" s="542">
        <v>1</v>
      </c>
      <c r="D746">
        <v>0.01</v>
      </c>
      <c r="E746">
        <v>0.01</v>
      </c>
      <c r="F746" s="410">
        <v>43530.640277777777</v>
      </c>
      <c r="G746">
        <v>1.1315999999999999</v>
      </c>
      <c r="H746" s="410">
        <v>43530.640277777777</v>
      </c>
      <c r="I746">
        <v>1.1315999999999999</v>
      </c>
      <c r="J746" s="403">
        <v>43531.186805555553</v>
      </c>
      <c r="K746">
        <v>1.1305000000000001</v>
      </c>
      <c r="L746">
        <v>0</v>
      </c>
      <c r="M746">
        <v>11</v>
      </c>
      <c r="N746">
        <v>1.1499999999999999</v>
      </c>
      <c r="O746" s="543">
        <v>0.54652777777664596</v>
      </c>
    </row>
    <row r="747" spans="1:15">
      <c r="A747" s="542">
        <v>746</v>
      </c>
      <c r="B747" s="542" t="s">
        <v>97</v>
      </c>
      <c r="C747" s="542">
        <v>1</v>
      </c>
      <c r="D747">
        <v>0.01</v>
      </c>
      <c r="E747">
        <v>0.01</v>
      </c>
      <c r="F747" s="410">
        <v>43531.624305555553</v>
      </c>
      <c r="G747">
        <v>1.1261000000000001</v>
      </c>
      <c r="H747" s="410">
        <v>43531.624305555553</v>
      </c>
      <c r="I747">
        <v>1.1261000000000001</v>
      </c>
      <c r="J747" s="403">
        <v>43531.629166666666</v>
      </c>
      <c r="K747">
        <v>1.1249</v>
      </c>
      <c r="L747">
        <v>0</v>
      </c>
      <c r="M747">
        <v>12.000000000001819</v>
      </c>
      <c r="N747">
        <v>1.2</v>
      </c>
      <c r="O747" s="543">
        <v>4.8611111124046147E-3</v>
      </c>
    </row>
    <row r="748" spans="1:15">
      <c r="A748" s="542">
        <v>747</v>
      </c>
      <c r="B748" s="542" t="s">
        <v>97</v>
      </c>
      <c r="C748" s="542">
        <v>1</v>
      </c>
      <c r="D748">
        <v>0.01</v>
      </c>
      <c r="E748">
        <v>0.01</v>
      </c>
      <c r="F748" s="410">
        <v>43531.633333333331</v>
      </c>
      <c r="G748">
        <v>1.1251</v>
      </c>
      <c r="H748" s="410">
        <v>43531.633333333331</v>
      </c>
      <c r="I748">
        <v>1.1251</v>
      </c>
      <c r="J748" s="403">
        <v>43531.648611111108</v>
      </c>
      <c r="K748">
        <v>1.1238999999999999</v>
      </c>
      <c r="L748">
        <v>0</v>
      </c>
      <c r="M748">
        <v>12.000000000001819</v>
      </c>
      <c r="N748">
        <v>1.2</v>
      </c>
      <c r="O748" s="543">
        <v>1.5277777776645962E-2</v>
      </c>
    </row>
    <row r="749" spans="1:15">
      <c r="A749" s="542">
        <v>748</v>
      </c>
      <c r="B749" s="542" t="s">
        <v>97</v>
      </c>
      <c r="C749" s="542">
        <v>1</v>
      </c>
      <c r="D749">
        <v>0.01</v>
      </c>
      <c r="E749">
        <v>0.01</v>
      </c>
      <c r="F749" s="410">
        <v>43531.651388888888</v>
      </c>
      <c r="G749">
        <v>1.1241000000000001</v>
      </c>
      <c r="H749" s="410">
        <v>43531.651388888888</v>
      </c>
      <c r="I749">
        <v>1.1241000000000001</v>
      </c>
      <c r="J749" s="403">
        <v>43531.709027777775</v>
      </c>
      <c r="K749">
        <v>1.1229</v>
      </c>
      <c r="L749">
        <v>0</v>
      </c>
      <c r="M749">
        <v>12.000000000001819</v>
      </c>
      <c r="N749">
        <v>1.2</v>
      </c>
      <c r="O749" s="543">
        <v>5.7638888887595385E-2</v>
      </c>
    </row>
    <row r="750" spans="1:15">
      <c r="A750" s="542">
        <v>749</v>
      </c>
      <c r="B750" s="542" t="s">
        <v>97</v>
      </c>
      <c r="C750" s="542">
        <v>2</v>
      </c>
      <c r="D750">
        <v>0.01</v>
      </c>
      <c r="E750">
        <v>0.02</v>
      </c>
      <c r="F750" s="410">
        <v>43531.750694444447</v>
      </c>
      <c r="G750">
        <v>1.1211</v>
      </c>
      <c r="H750" s="410">
        <v>43531.772222222222</v>
      </c>
      <c r="I750">
        <v>1.1223000000000001</v>
      </c>
      <c r="J750" s="403">
        <v>43531.856944444444</v>
      </c>
      <c r="K750">
        <v>1.1205000000000001</v>
      </c>
      <c r="L750">
        <v>12</v>
      </c>
      <c r="M750">
        <v>18</v>
      </c>
      <c r="N750">
        <v>2.4</v>
      </c>
      <c r="O750" s="543">
        <v>0.10624999999708962</v>
      </c>
    </row>
    <row r="751" spans="1:15">
      <c r="A751" s="542">
        <v>750</v>
      </c>
      <c r="B751" s="542" t="s">
        <v>97</v>
      </c>
      <c r="C751" s="542">
        <v>11</v>
      </c>
      <c r="D751">
        <v>0.32</v>
      </c>
      <c r="E751">
        <v>0.91999999999999993</v>
      </c>
      <c r="F751" s="410">
        <v>43532.292361111111</v>
      </c>
      <c r="G751">
        <v>1.1201000000000001</v>
      </c>
      <c r="H751" s="410">
        <v>43544.811111111114</v>
      </c>
      <c r="I751">
        <v>1.1423000000000001</v>
      </c>
      <c r="J751" s="403">
        <v>43546.395833333336</v>
      </c>
      <c r="K751">
        <v>1.1341000000000001</v>
      </c>
      <c r="L751">
        <v>222</v>
      </c>
      <c r="M751">
        <v>82</v>
      </c>
      <c r="N751">
        <v>194.02999999999994</v>
      </c>
      <c r="O751" s="543">
        <v>10.103472222224809</v>
      </c>
    </row>
    <row r="752" spans="1:15">
      <c r="A752" s="542">
        <v>751</v>
      </c>
      <c r="B752" s="542" t="s">
        <v>96</v>
      </c>
      <c r="C752" s="542">
        <v>2</v>
      </c>
      <c r="D752">
        <v>0.01</v>
      </c>
      <c r="E752">
        <v>0.02</v>
      </c>
      <c r="F752" s="410">
        <v>43535.963888888888</v>
      </c>
      <c r="G752">
        <v>1.1264000000000001</v>
      </c>
      <c r="H752" s="410">
        <v>43536.249305555553</v>
      </c>
      <c r="I752">
        <v>1.1252</v>
      </c>
      <c r="J752" s="403">
        <v>43536.394444444442</v>
      </c>
      <c r="K752">
        <v>1.1271</v>
      </c>
      <c r="L752">
        <v>12</v>
      </c>
      <c r="M752">
        <v>19</v>
      </c>
      <c r="N752">
        <v>2.48</v>
      </c>
      <c r="O752" s="543">
        <v>0.43055555555474712</v>
      </c>
    </row>
    <row r="753" spans="1:15">
      <c r="A753" s="542">
        <v>752</v>
      </c>
      <c r="B753" s="542" t="s">
        <v>96</v>
      </c>
      <c r="C753" s="542">
        <v>3</v>
      </c>
      <c r="D753">
        <v>0.01</v>
      </c>
      <c r="E753">
        <v>0.03</v>
      </c>
      <c r="F753" s="410">
        <v>43536.44027777778</v>
      </c>
      <c r="G753">
        <v>1.1279999999999999</v>
      </c>
      <c r="H753" s="410">
        <v>43536.527083333334</v>
      </c>
      <c r="I753">
        <v>1.1254</v>
      </c>
      <c r="J753" s="403">
        <v>43536.574305555558</v>
      </c>
      <c r="K753">
        <v>1.1279999999999999</v>
      </c>
      <c r="L753">
        <v>25.999999999998181</v>
      </c>
      <c r="M753">
        <v>25.999999999998181</v>
      </c>
      <c r="N753">
        <v>3.9000000000000004</v>
      </c>
      <c r="O753" s="543">
        <v>0.13402777777810115</v>
      </c>
    </row>
    <row r="754" spans="1:15">
      <c r="A754" s="542">
        <v>753</v>
      </c>
      <c r="B754" s="542" t="s">
        <v>96</v>
      </c>
      <c r="C754" s="542">
        <v>2</v>
      </c>
      <c r="D754">
        <v>0.01</v>
      </c>
      <c r="E754">
        <v>0.02</v>
      </c>
      <c r="F754" s="410">
        <v>43536.577777777777</v>
      </c>
      <c r="G754">
        <v>1.1281000000000001</v>
      </c>
      <c r="H754" s="410">
        <v>43536.663194444445</v>
      </c>
      <c r="I754">
        <v>1.1269</v>
      </c>
      <c r="J754" s="403">
        <v>43536.681944444441</v>
      </c>
      <c r="K754">
        <v>1.1287</v>
      </c>
      <c r="L754">
        <v>12.000000000001819</v>
      </c>
      <c r="M754">
        <v>18</v>
      </c>
      <c r="N754">
        <v>2.4</v>
      </c>
      <c r="O754" s="543">
        <v>0.10416666666424135</v>
      </c>
    </row>
    <row r="755" spans="1:15">
      <c r="A755" s="542">
        <v>754</v>
      </c>
      <c r="B755" s="542" t="s">
        <v>96</v>
      </c>
      <c r="C755" s="542">
        <v>1</v>
      </c>
      <c r="D755">
        <v>0.01</v>
      </c>
      <c r="E755">
        <v>0.01</v>
      </c>
      <c r="F755" s="410">
        <v>43536.706944444442</v>
      </c>
      <c r="G755">
        <v>1.1274999999999999</v>
      </c>
      <c r="H755" s="410">
        <v>43536.706944444442</v>
      </c>
      <c r="I755">
        <v>1.1274999999999999</v>
      </c>
      <c r="J755" s="403">
        <v>43536.725694444445</v>
      </c>
      <c r="K755">
        <v>1.1287</v>
      </c>
      <c r="L755">
        <v>0</v>
      </c>
      <c r="M755">
        <v>12</v>
      </c>
      <c r="N755">
        <v>1.2</v>
      </c>
      <c r="O755" s="543">
        <v>1.8750000002910383E-2</v>
      </c>
    </row>
    <row r="756" spans="1:15">
      <c r="A756" s="542">
        <v>755</v>
      </c>
      <c r="B756" s="542" t="s">
        <v>96</v>
      </c>
      <c r="C756" s="542">
        <v>1</v>
      </c>
      <c r="D756">
        <v>0.01</v>
      </c>
      <c r="E756">
        <v>0.01</v>
      </c>
      <c r="F756" s="410">
        <v>43536.762499999997</v>
      </c>
      <c r="G756">
        <v>1.1292</v>
      </c>
      <c r="H756" s="410">
        <v>43536.762499999997</v>
      </c>
      <c r="I756">
        <v>1.1292</v>
      </c>
      <c r="J756" s="403">
        <v>43536.862500000003</v>
      </c>
      <c r="K756">
        <v>1.1304000000000001</v>
      </c>
      <c r="L756">
        <v>0</v>
      </c>
      <c r="M756">
        <v>12</v>
      </c>
      <c r="N756">
        <v>1.2</v>
      </c>
      <c r="O756" s="543">
        <v>0.10000000000582077</v>
      </c>
    </row>
    <row r="757" spans="1:15">
      <c r="A757" s="542">
        <v>756</v>
      </c>
      <c r="B757" s="542" t="s">
        <v>96</v>
      </c>
      <c r="C757" s="542">
        <v>2</v>
      </c>
      <c r="D757">
        <v>0.01</v>
      </c>
      <c r="E757">
        <v>0.02</v>
      </c>
      <c r="F757" s="410">
        <v>43536.869444444441</v>
      </c>
      <c r="G757">
        <v>1.1298999999999999</v>
      </c>
      <c r="H757" s="410">
        <v>43536.909722222219</v>
      </c>
      <c r="I757">
        <v>1.1286</v>
      </c>
      <c r="J757" s="403">
        <v>43537.620138888888</v>
      </c>
      <c r="K757">
        <v>1.1306</v>
      </c>
      <c r="L757">
        <v>12.999999999998181</v>
      </c>
      <c r="M757">
        <v>20</v>
      </c>
      <c r="N757">
        <v>2.46</v>
      </c>
      <c r="O757" s="543">
        <v>0.75069444444670808</v>
      </c>
    </row>
    <row r="758" spans="1:15">
      <c r="A758" s="542">
        <v>757</v>
      </c>
      <c r="B758" s="542" t="s">
        <v>96</v>
      </c>
      <c r="C758" s="542">
        <v>1</v>
      </c>
      <c r="D758">
        <v>0.01</v>
      </c>
      <c r="E758">
        <v>0.01</v>
      </c>
      <c r="F758" s="410">
        <v>43537.693749999999</v>
      </c>
      <c r="G758">
        <v>1.1302000000000001</v>
      </c>
      <c r="H758" s="410">
        <v>43537.693749999999</v>
      </c>
      <c r="I758">
        <v>1.1302000000000001</v>
      </c>
      <c r="J758" s="403">
        <v>43537.712500000001</v>
      </c>
      <c r="K758">
        <v>1.1314</v>
      </c>
      <c r="L758">
        <v>0</v>
      </c>
      <c r="M758">
        <v>11.999999999998181</v>
      </c>
      <c r="N758">
        <v>1.2</v>
      </c>
      <c r="O758" s="543">
        <v>1.8750000002910383E-2</v>
      </c>
    </row>
    <row r="759" spans="1:15">
      <c r="A759" s="542">
        <v>758</v>
      </c>
      <c r="B759" s="542" t="s">
        <v>96</v>
      </c>
      <c r="C759" s="542">
        <v>1</v>
      </c>
      <c r="D759">
        <v>0.01</v>
      </c>
      <c r="E759">
        <v>0.01</v>
      </c>
      <c r="F759" s="410">
        <v>43537.77847222222</v>
      </c>
      <c r="G759">
        <v>1.1301000000000001</v>
      </c>
      <c r="H759" s="410">
        <v>43537.77847222222</v>
      </c>
      <c r="I759">
        <v>1.1301000000000001</v>
      </c>
      <c r="J759" s="403">
        <v>43537.826388888891</v>
      </c>
      <c r="K759">
        <v>1.1313</v>
      </c>
      <c r="L759">
        <v>0</v>
      </c>
      <c r="M759">
        <v>11.999999999998181</v>
      </c>
      <c r="N759">
        <v>1.2</v>
      </c>
      <c r="O759" s="543">
        <v>4.7916666670062114E-2</v>
      </c>
    </row>
    <row r="760" spans="1:15">
      <c r="A760" s="542">
        <v>759</v>
      </c>
      <c r="B760" s="542" t="s">
        <v>96</v>
      </c>
      <c r="C760" s="542">
        <v>3</v>
      </c>
      <c r="D760">
        <v>0.01</v>
      </c>
      <c r="E760">
        <v>0.03</v>
      </c>
      <c r="F760" s="410">
        <v>43538.361805555556</v>
      </c>
      <c r="G760">
        <v>1.1324000000000001</v>
      </c>
      <c r="H760" s="410">
        <v>43538.53402777778</v>
      </c>
      <c r="I760">
        <v>1.1298999999999999</v>
      </c>
      <c r="J760" s="403">
        <v>43539.168055555558</v>
      </c>
      <c r="K760">
        <v>1.1326000000000001</v>
      </c>
      <c r="L760">
        <v>25.000000000001819</v>
      </c>
      <c r="M760">
        <v>27.000000000001819</v>
      </c>
      <c r="N760">
        <v>3.9400000000000004</v>
      </c>
      <c r="O760" s="543">
        <v>0.80625000000145519</v>
      </c>
    </row>
    <row r="761" spans="1:15">
      <c r="A761" s="542">
        <v>760</v>
      </c>
      <c r="B761" s="542" t="s">
        <v>96</v>
      </c>
      <c r="C761" s="542">
        <v>2</v>
      </c>
      <c r="D761">
        <v>0.01</v>
      </c>
      <c r="E761">
        <v>0.02</v>
      </c>
      <c r="F761" s="410">
        <v>43539.370138888888</v>
      </c>
      <c r="G761">
        <v>1.1322000000000001</v>
      </c>
      <c r="H761" s="410">
        <v>43539.572222222225</v>
      </c>
      <c r="I761">
        <v>1.131</v>
      </c>
      <c r="J761" s="403">
        <v>43539.615277777775</v>
      </c>
      <c r="K761">
        <v>1.1328</v>
      </c>
      <c r="L761">
        <v>12.000000000001819</v>
      </c>
      <c r="M761">
        <v>18</v>
      </c>
      <c r="N761">
        <v>2.4</v>
      </c>
      <c r="O761" s="543">
        <v>0.24513888888759539</v>
      </c>
    </row>
    <row r="762" spans="1:15">
      <c r="A762" s="542">
        <v>761</v>
      </c>
      <c r="B762" s="542" t="s">
        <v>96</v>
      </c>
      <c r="C762" s="542">
        <v>1</v>
      </c>
      <c r="D762">
        <v>0.01</v>
      </c>
      <c r="E762">
        <v>0.01</v>
      </c>
      <c r="F762" s="410">
        <v>43539.675694444442</v>
      </c>
      <c r="G762">
        <v>1.1328</v>
      </c>
      <c r="H762" s="410">
        <v>43539.675694444442</v>
      </c>
      <c r="I762">
        <v>1.1328</v>
      </c>
      <c r="J762" s="403">
        <v>43539.695138888892</v>
      </c>
      <c r="K762">
        <v>1.1339999999999999</v>
      </c>
      <c r="L762">
        <v>0</v>
      </c>
      <c r="M762">
        <v>11.999999999998181</v>
      </c>
      <c r="N762">
        <v>1.2</v>
      </c>
      <c r="O762" s="543">
        <v>1.9444444449618459E-2</v>
      </c>
    </row>
    <row r="763" spans="1:15">
      <c r="A763" s="542">
        <v>762</v>
      </c>
      <c r="B763" s="542" t="s">
        <v>96</v>
      </c>
      <c r="C763" s="542">
        <v>2</v>
      </c>
      <c r="D763">
        <v>0.01</v>
      </c>
      <c r="E763">
        <v>0.02</v>
      </c>
      <c r="F763" s="410">
        <v>43539.705555555556</v>
      </c>
      <c r="G763">
        <v>1.1335</v>
      </c>
      <c r="H763" s="410">
        <v>43539.729166666664</v>
      </c>
      <c r="I763">
        <v>1.1322000000000001</v>
      </c>
      <c r="J763" s="403">
        <v>43542.328472222223</v>
      </c>
      <c r="K763">
        <v>1.1342000000000001</v>
      </c>
      <c r="L763">
        <v>12.999999999998181</v>
      </c>
      <c r="M763">
        <v>20</v>
      </c>
      <c r="N763">
        <v>2.46</v>
      </c>
      <c r="O763" s="543">
        <v>0.62291666666715173</v>
      </c>
    </row>
    <row r="764" spans="1:15">
      <c r="A764" s="542">
        <v>763</v>
      </c>
      <c r="B764" s="542" t="s">
        <v>96</v>
      </c>
      <c r="C764" s="542">
        <v>2</v>
      </c>
      <c r="D764">
        <v>0.01</v>
      </c>
      <c r="E764">
        <v>0.02</v>
      </c>
      <c r="F764" s="410">
        <v>43542.582638888889</v>
      </c>
      <c r="G764">
        <v>1.1349</v>
      </c>
      <c r="H764" s="410">
        <v>43542.684027777781</v>
      </c>
      <c r="I764">
        <v>1.1336999999999999</v>
      </c>
      <c r="J764" s="403">
        <v>43543.39166666667</v>
      </c>
      <c r="K764">
        <v>1.1355999999999999</v>
      </c>
      <c r="L764">
        <v>12</v>
      </c>
      <c r="M764">
        <v>19</v>
      </c>
      <c r="N764">
        <v>2.36</v>
      </c>
      <c r="O764" s="543">
        <v>0.80902777778101154</v>
      </c>
    </row>
    <row r="765" spans="1:15">
      <c r="A765" s="542">
        <v>764</v>
      </c>
      <c r="B765" s="542" t="s">
        <v>96</v>
      </c>
      <c r="C765" s="542">
        <v>1</v>
      </c>
      <c r="D765">
        <v>0.01</v>
      </c>
      <c r="E765">
        <v>0.01</v>
      </c>
      <c r="F765" s="410">
        <v>43543.573611111111</v>
      </c>
      <c r="G765">
        <v>1.1349</v>
      </c>
      <c r="H765" s="410">
        <v>43543.573611111111</v>
      </c>
      <c r="I765">
        <v>1.1349</v>
      </c>
      <c r="J765" s="403">
        <v>43543.588888888888</v>
      </c>
      <c r="K765">
        <v>1.1361000000000001</v>
      </c>
      <c r="L765">
        <v>0</v>
      </c>
      <c r="M765">
        <v>12.000000000001819</v>
      </c>
      <c r="N765">
        <v>1.2</v>
      </c>
      <c r="O765" s="543">
        <v>1.5277777776645962E-2</v>
      </c>
    </row>
    <row r="766" spans="1:15">
      <c r="A766" s="542">
        <v>765</v>
      </c>
      <c r="B766" s="542" t="s">
        <v>96</v>
      </c>
      <c r="C766" s="542">
        <v>1</v>
      </c>
      <c r="D766">
        <v>0.01</v>
      </c>
      <c r="E766">
        <v>0.01</v>
      </c>
      <c r="F766" s="410">
        <v>43543.65</v>
      </c>
      <c r="G766">
        <v>1.1343000000000001</v>
      </c>
      <c r="H766" s="410">
        <v>43543.65</v>
      </c>
      <c r="I766">
        <v>1.1343000000000001</v>
      </c>
      <c r="J766" s="403">
        <v>43543.681250000001</v>
      </c>
      <c r="K766">
        <v>1.1355</v>
      </c>
      <c r="L766">
        <v>0</v>
      </c>
      <c r="M766">
        <v>12</v>
      </c>
      <c r="N766">
        <v>1.2</v>
      </c>
      <c r="O766" s="543">
        <v>3.125E-2</v>
      </c>
    </row>
    <row r="767" spans="1:15">
      <c r="A767" s="542">
        <v>766</v>
      </c>
      <c r="B767" s="542" t="s">
        <v>96</v>
      </c>
      <c r="C767" s="542">
        <v>1</v>
      </c>
      <c r="D767">
        <v>0.01</v>
      </c>
      <c r="E767">
        <v>0.01</v>
      </c>
      <c r="F767" s="410">
        <v>43543.71875</v>
      </c>
      <c r="G767">
        <v>1.1346000000000001</v>
      </c>
      <c r="H767" s="410">
        <v>43543.71875</v>
      </c>
      <c r="I767">
        <v>1.1346000000000001</v>
      </c>
      <c r="J767" s="403">
        <v>43543.775000000001</v>
      </c>
      <c r="K767">
        <v>1.1357999999999999</v>
      </c>
      <c r="L767">
        <v>0</v>
      </c>
      <c r="M767">
        <v>12</v>
      </c>
      <c r="N767">
        <v>1.2</v>
      </c>
      <c r="O767" s="543">
        <v>5.6250000001455192E-2</v>
      </c>
    </row>
    <row r="768" spans="1:15">
      <c r="A768" s="542">
        <v>767</v>
      </c>
      <c r="B768" s="542" t="s">
        <v>96</v>
      </c>
      <c r="C768" s="542">
        <v>1</v>
      </c>
      <c r="D768">
        <v>0.01</v>
      </c>
      <c r="E768">
        <v>0.01</v>
      </c>
      <c r="F768" s="410">
        <v>43544.404861111114</v>
      </c>
      <c r="G768">
        <v>1.1338999999999999</v>
      </c>
      <c r="H768" s="410">
        <v>43544.404861111114</v>
      </c>
      <c r="I768">
        <v>1.1338999999999999</v>
      </c>
      <c r="J768" s="403">
        <v>43544.453472222223</v>
      </c>
      <c r="K768">
        <v>1.1351</v>
      </c>
      <c r="L768">
        <v>0</v>
      </c>
      <c r="M768">
        <v>12.000000000001819</v>
      </c>
      <c r="N768">
        <v>1.2</v>
      </c>
      <c r="O768" s="543">
        <v>4.8611111109494232E-2</v>
      </c>
    </row>
    <row r="769" spans="1:15">
      <c r="A769" s="542">
        <v>768</v>
      </c>
      <c r="B769" s="542" t="s">
        <v>96</v>
      </c>
      <c r="C769" s="542">
        <v>2</v>
      </c>
      <c r="D769">
        <v>0.01</v>
      </c>
      <c r="E769">
        <v>0.02</v>
      </c>
      <c r="F769" s="410">
        <v>43544.548611111109</v>
      </c>
      <c r="G769">
        <v>1.1362000000000001</v>
      </c>
      <c r="H769" s="410">
        <v>43544.698611111111</v>
      </c>
      <c r="I769">
        <v>1.135</v>
      </c>
      <c r="J769" s="403">
        <v>43544.791666666664</v>
      </c>
      <c r="K769">
        <v>1.1375</v>
      </c>
      <c r="L769">
        <v>12.000000000001819</v>
      </c>
      <c r="M769">
        <v>25</v>
      </c>
      <c r="N769">
        <v>3.8</v>
      </c>
      <c r="O769" s="543">
        <v>0.24305555555474712</v>
      </c>
    </row>
    <row r="770" spans="1:15">
      <c r="A770" s="542">
        <v>769</v>
      </c>
      <c r="B770" s="542" t="s">
        <v>96</v>
      </c>
      <c r="C770" s="542">
        <v>1</v>
      </c>
      <c r="D770">
        <v>0.01</v>
      </c>
      <c r="E770">
        <v>0.01</v>
      </c>
      <c r="F770" s="410">
        <v>43544.820833333331</v>
      </c>
      <c r="G770">
        <v>1.1435</v>
      </c>
      <c r="H770" s="410">
        <v>43544.820833333331</v>
      </c>
      <c r="I770">
        <v>1.1435</v>
      </c>
      <c r="J770" s="403">
        <v>43544.835416666669</v>
      </c>
      <c r="K770">
        <v>1.1447000000000001</v>
      </c>
      <c r="L770">
        <v>0</v>
      </c>
      <c r="M770">
        <v>12</v>
      </c>
      <c r="N770">
        <v>1.2</v>
      </c>
      <c r="O770" s="543">
        <v>1.4583333337213844E-2</v>
      </c>
    </row>
    <row r="771" spans="1:15">
      <c r="A771" s="542">
        <v>770</v>
      </c>
      <c r="B771" s="542" t="s">
        <v>96</v>
      </c>
      <c r="C771" s="542">
        <v>13</v>
      </c>
      <c r="D771">
        <v>0.86</v>
      </c>
      <c r="E771">
        <v>2.3000000000000003</v>
      </c>
      <c r="F771" s="410">
        <v>43544.838194444441</v>
      </c>
      <c r="G771">
        <v>1.1444000000000001</v>
      </c>
      <c r="H771" s="410">
        <v>43580.554166666669</v>
      </c>
      <c r="I771">
        <v>1.1125</v>
      </c>
      <c r="J771" s="403">
        <v>43586.667361111111</v>
      </c>
      <c r="K771">
        <v>1.1242000000000001</v>
      </c>
      <c r="L771">
        <v>319</v>
      </c>
      <c r="M771">
        <v>117</v>
      </c>
      <c r="N771">
        <v>438.6099999999999</v>
      </c>
      <c r="O771" s="543">
        <v>29.829166666670062</v>
      </c>
    </row>
    <row r="772" spans="1:15">
      <c r="A772" s="542">
        <v>771</v>
      </c>
      <c r="B772" s="542" t="s">
        <v>97</v>
      </c>
      <c r="C772" s="542">
        <v>1</v>
      </c>
      <c r="D772">
        <v>0.01</v>
      </c>
      <c r="E772">
        <v>0.01</v>
      </c>
      <c r="F772" s="410">
        <v>43546.402777777781</v>
      </c>
      <c r="G772">
        <v>1.1322000000000001</v>
      </c>
      <c r="H772" s="410">
        <v>43546.402777777781</v>
      </c>
      <c r="I772">
        <v>1.1322000000000001</v>
      </c>
      <c r="J772" s="403">
        <v>43546.40625</v>
      </c>
      <c r="K772">
        <v>1.131</v>
      </c>
      <c r="L772">
        <v>0</v>
      </c>
      <c r="M772">
        <v>12.000000000001819</v>
      </c>
      <c r="N772">
        <v>1.2</v>
      </c>
      <c r="O772" s="543">
        <v>3.4722222189884633E-3</v>
      </c>
    </row>
    <row r="773" spans="1:15">
      <c r="A773" s="542">
        <v>772</v>
      </c>
      <c r="B773" s="542" t="s">
        <v>97</v>
      </c>
      <c r="C773" s="542">
        <v>2</v>
      </c>
      <c r="D773">
        <v>0.01</v>
      </c>
      <c r="E773">
        <v>0.02</v>
      </c>
      <c r="F773" s="410">
        <v>43546.410416666666</v>
      </c>
      <c r="G773">
        <v>1.1297999999999999</v>
      </c>
      <c r="H773" s="410">
        <v>43546.418055555558</v>
      </c>
      <c r="I773">
        <v>1.131</v>
      </c>
      <c r="J773" s="403">
        <v>43546.632638888892</v>
      </c>
      <c r="K773">
        <v>1.1292</v>
      </c>
      <c r="L773">
        <v>12</v>
      </c>
      <c r="M773">
        <v>18</v>
      </c>
      <c r="N773">
        <v>2.4</v>
      </c>
      <c r="O773" s="543">
        <v>0.22222222222626442</v>
      </c>
    </row>
    <row r="774" spans="1:15">
      <c r="A774" s="542">
        <v>773</v>
      </c>
      <c r="B774" s="542" t="s">
        <v>97</v>
      </c>
      <c r="C774" s="542">
        <v>1</v>
      </c>
      <c r="D774">
        <v>0.01</v>
      </c>
      <c r="E774">
        <v>0.01</v>
      </c>
      <c r="F774" s="410">
        <v>43546.637499999997</v>
      </c>
      <c r="G774">
        <v>1.1295999999999999</v>
      </c>
      <c r="H774" s="410">
        <v>43546.637499999997</v>
      </c>
      <c r="I774">
        <v>1.1295999999999999</v>
      </c>
      <c r="J774" s="403">
        <v>43546.646527777775</v>
      </c>
      <c r="K774">
        <v>1.1284000000000001</v>
      </c>
      <c r="L774">
        <v>0</v>
      </c>
      <c r="M774">
        <v>12</v>
      </c>
      <c r="N774">
        <v>1.2</v>
      </c>
      <c r="O774" s="543">
        <v>9.0277777781011537E-3</v>
      </c>
    </row>
    <row r="775" spans="1:15">
      <c r="A775" s="542">
        <v>774</v>
      </c>
      <c r="B775" s="542" t="s">
        <v>97</v>
      </c>
      <c r="C775" s="542">
        <v>4</v>
      </c>
      <c r="D775">
        <v>0.02</v>
      </c>
      <c r="E775">
        <v>0.05</v>
      </c>
      <c r="F775" s="410">
        <v>43546.661805555559</v>
      </c>
      <c r="G775">
        <v>1.1282000000000001</v>
      </c>
      <c r="H775" s="410">
        <v>43549.422222222223</v>
      </c>
      <c r="I775">
        <v>1.1322000000000001</v>
      </c>
      <c r="J775" s="403">
        <v>43550.574999999997</v>
      </c>
      <c r="K775">
        <v>1.1292</v>
      </c>
      <c r="L775">
        <v>40</v>
      </c>
      <c r="M775">
        <v>30.000000000001819</v>
      </c>
      <c r="N775">
        <v>7.03</v>
      </c>
      <c r="O775" s="543">
        <v>1.9131944444379769</v>
      </c>
    </row>
    <row r="776" spans="1:15">
      <c r="A776" s="542">
        <v>775</v>
      </c>
      <c r="B776" s="542" t="s">
        <v>97</v>
      </c>
      <c r="C776" s="542">
        <v>1</v>
      </c>
      <c r="D776">
        <v>0.01</v>
      </c>
      <c r="E776">
        <v>0.01</v>
      </c>
      <c r="F776" s="410">
        <v>43550.70416666667</v>
      </c>
      <c r="G776">
        <v>1.1286</v>
      </c>
      <c r="H776" s="410">
        <v>43550.70416666667</v>
      </c>
      <c r="I776">
        <v>1.1286</v>
      </c>
      <c r="J776" s="403">
        <v>43550.857638888891</v>
      </c>
      <c r="K776">
        <v>1.1274</v>
      </c>
      <c r="L776">
        <v>0</v>
      </c>
      <c r="M776">
        <v>12</v>
      </c>
      <c r="N776">
        <v>1.2</v>
      </c>
      <c r="O776" s="543">
        <v>0.15347222222044365</v>
      </c>
    </row>
    <row r="777" spans="1:15">
      <c r="A777" s="542">
        <v>776</v>
      </c>
      <c r="B777" s="542" t="s">
        <v>97</v>
      </c>
      <c r="C777" s="542">
        <v>1</v>
      </c>
      <c r="D777">
        <v>0.01</v>
      </c>
      <c r="E777">
        <v>0.01</v>
      </c>
      <c r="F777" s="410">
        <v>43551.102083333331</v>
      </c>
      <c r="G777">
        <v>1.1264000000000001</v>
      </c>
      <c r="H777" s="410">
        <v>43551.102083333331</v>
      </c>
      <c r="I777">
        <v>1.1264000000000001</v>
      </c>
      <c r="J777" s="403">
        <v>43551.134722222225</v>
      </c>
      <c r="K777">
        <v>1.1252</v>
      </c>
      <c r="L777">
        <v>0</v>
      </c>
      <c r="M777">
        <v>12</v>
      </c>
      <c r="N777">
        <v>1.2</v>
      </c>
      <c r="O777" s="543">
        <v>3.2638888893416151E-2</v>
      </c>
    </row>
    <row r="778" spans="1:15">
      <c r="A778" s="542">
        <v>777</v>
      </c>
      <c r="B778" s="542" t="s">
        <v>97</v>
      </c>
      <c r="C778" s="542">
        <v>3</v>
      </c>
      <c r="D778">
        <v>0.01</v>
      </c>
      <c r="E778">
        <v>0.03</v>
      </c>
      <c r="F778" s="410">
        <v>43551.378472222219</v>
      </c>
      <c r="G778">
        <v>1.1259999999999999</v>
      </c>
      <c r="H778" s="410">
        <v>43551.479861111111</v>
      </c>
      <c r="I778">
        <v>1.1285000000000001</v>
      </c>
      <c r="J778" s="403">
        <v>43551.589583333334</v>
      </c>
      <c r="K778">
        <v>1.1258999999999999</v>
      </c>
      <c r="L778">
        <v>25.000000000001819</v>
      </c>
      <c r="M778">
        <v>26.000000000001819</v>
      </c>
      <c r="N778">
        <v>4</v>
      </c>
      <c r="O778" s="543">
        <v>0.211111111115315</v>
      </c>
    </row>
    <row r="779" spans="1:15">
      <c r="A779" s="542">
        <v>778</v>
      </c>
      <c r="B779" s="542" t="s">
        <v>97</v>
      </c>
      <c r="C779" s="542">
        <v>1</v>
      </c>
      <c r="D779">
        <v>0.01</v>
      </c>
      <c r="E779">
        <v>0.01</v>
      </c>
      <c r="F779" s="410">
        <v>43551.593055555553</v>
      </c>
      <c r="G779">
        <v>1.1261000000000001</v>
      </c>
      <c r="H779" s="410">
        <v>43551.593055555553</v>
      </c>
      <c r="I779">
        <v>1.1261000000000001</v>
      </c>
      <c r="J779" s="403">
        <v>43551.612500000003</v>
      </c>
      <c r="K779">
        <v>1.1249</v>
      </c>
      <c r="L779">
        <v>0</v>
      </c>
      <c r="M779">
        <v>12.000000000001819</v>
      </c>
      <c r="N779">
        <v>1.2</v>
      </c>
      <c r="O779" s="543">
        <v>1.9444444449618459E-2</v>
      </c>
    </row>
    <row r="780" spans="1:15">
      <c r="A780" s="542">
        <v>779</v>
      </c>
      <c r="B780" s="542" t="s">
        <v>97</v>
      </c>
      <c r="C780" s="542">
        <v>2</v>
      </c>
      <c r="D780">
        <v>0.01</v>
      </c>
      <c r="E780">
        <v>0.02</v>
      </c>
      <c r="F780" s="410">
        <v>43551.684027777781</v>
      </c>
      <c r="G780">
        <v>1.1254</v>
      </c>
      <c r="H780" s="410">
        <v>43551.756944444445</v>
      </c>
      <c r="I780">
        <v>1.1266</v>
      </c>
      <c r="J780" s="403">
        <v>43551.885416666664</v>
      </c>
      <c r="K780">
        <v>1.1248</v>
      </c>
      <c r="L780">
        <v>12</v>
      </c>
      <c r="M780">
        <v>18</v>
      </c>
      <c r="N780">
        <v>2.4</v>
      </c>
      <c r="O780" s="543">
        <v>0.20138888888322981</v>
      </c>
    </row>
    <row r="781" spans="1:15">
      <c r="A781" s="542">
        <v>780</v>
      </c>
      <c r="B781" s="542" t="s">
        <v>97</v>
      </c>
      <c r="C781" s="542">
        <v>2</v>
      </c>
      <c r="D781">
        <v>0.01</v>
      </c>
      <c r="E781">
        <v>0.02</v>
      </c>
      <c r="F781" s="410">
        <v>43552.377083333333</v>
      </c>
      <c r="G781">
        <v>1.1238999999999999</v>
      </c>
      <c r="H781" s="410">
        <v>43552.413888888892</v>
      </c>
      <c r="I781">
        <v>1.1251</v>
      </c>
      <c r="J781" s="403">
        <v>43552.519444444442</v>
      </c>
      <c r="K781">
        <v>1.1232</v>
      </c>
      <c r="L781">
        <v>12.000000000001819</v>
      </c>
      <c r="M781">
        <v>19</v>
      </c>
      <c r="N781">
        <v>2.5999999999999996</v>
      </c>
      <c r="O781" s="543">
        <v>0.14236111110949423</v>
      </c>
    </row>
    <row r="782" spans="1:15">
      <c r="A782" s="542">
        <v>781</v>
      </c>
      <c r="B782" s="542" t="s">
        <v>97</v>
      </c>
      <c r="C782" s="542">
        <v>2</v>
      </c>
      <c r="D782">
        <v>0.01</v>
      </c>
      <c r="E782">
        <v>0.02</v>
      </c>
      <c r="F782" s="410">
        <v>43552.622916666667</v>
      </c>
      <c r="G782">
        <v>1.1221000000000001</v>
      </c>
      <c r="H782" s="410">
        <v>43552.64166666667</v>
      </c>
      <c r="I782">
        <v>1.1234</v>
      </c>
      <c r="J782" s="403">
        <v>43553.45</v>
      </c>
      <c r="K782">
        <v>1.1215999999999999</v>
      </c>
      <c r="L782">
        <v>12.999999999998181</v>
      </c>
      <c r="M782">
        <v>18</v>
      </c>
      <c r="N782">
        <v>2.34</v>
      </c>
      <c r="O782" s="543">
        <v>0.82708333332993789</v>
      </c>
    </row>
    <row r="783" spans="1:15">
      <c r="A783" s="542">
        <v>782</v>
      </c>
      <c r="B783" s="542" t="s">
        <v>97</v>
      </c>
      <c r="C783" s="542">
        <v>2</v>
      </c>
      <c r="D783">
        <v>0.01</v>
      </c>
      <c r="E783">
        <v>0.02</v>
      </c>
      <c r="F783" s="410">
        <v>43553.490972222222</v>
      </c>
      <c r="G783">
        <v>1.1222000000000001</v>
      </c>
      <c r="H783" s="410">
        <v>43553.53402777778</v>
      </c>
      <c r="I783">
        <v>1.1234999999999999</v>
      </c>
      <c r="J783" s="403">
        <v>43553.786805555559</v>
      </c>
      <c r="K783">
        <v>1.1216999999999999</v>
      </c>
      <c r="L783">
        <v>13</v>
      </c>
      <c r="M783">
        <v>18</v>
      </c>
      <c r="N783">
        <v>2.2999999999999998</v>
      </c>
      <c r="O783" s="543">
        <v>0.29583333333721384</v>
      </c>
    </row>
    <row r="784" spans="1:15">
      <c r="A784" s="542">
        <v>783</v>
      </c>
      <c r="B784" s="542" t="s">
        <v>97</v>
      </c>
      <c r="C784" s="542">
        <v>3</v>
      </c>
      <c r="D784">
        <v>0.01</v>
      </c>
      <c r="E784">
        <v>0.03</v>
      </c>
      <c r="F784" s="410">
        <v>43553.790277777778</v>
      </c>
      <c r="G784">
        <v>1.1218999999999999</v>
      </c>
      <c r="H784" s="410">
        <v>43556.428472222222</v>
      </c>
      <c r="I784">
        <v>1.1244000000000001</v>
      </c>
      <c r="J784" s="403">
        <v>43556.679861111108</v>
      </c>
      <c r="K784">
        <v>1.1217999999999999</v>
      </c>
      <c r="L784">
        <v>25.000000000001819</v>
      </c>
      <c r="M784">
        <v>26.000000000001819</v>
      </c>
      <c r="N784">
        <v>4.0199999999999996</v>
      </c>
      <c r="O784" s="543">
        <v>0.88958333332993789</v>
      </c>
    </row>
    <row r="785" spans="1:15">
      <c r="A785" s="542">
        <v>784</v>
      </c>
      <c r="B785" s="542" t="s">
        <v>97</v>
      </c>
      <c r="C785" s="542">
        <v>1</v>
      </c>
      <c r="D785">
        <v>0.01</v>
      </c>
      <c r="E785">
        <v>0.01</v>
      </c>
      <c r="F785" s="410">
        <v>43556.703472222223</v>
      </c>
      <c r="G785">
        <v>1.1222000000000001</v>
      </c>
      <c r="H785" s="410">
        <v>43556.703472222223</v>
      </c>
      <c r="I785">
        <v>1.1222000000000001</v>
      </c>
      <c r="J785" s="403">
        <v>43556.748611111114</v>
      </c>
      <c r="K785">
        <v>1.121</v>
      </c>
      <c r="L785">
        <v>0</v>
      </c>
      <c r="M785">
        <v>12</v>
      </c>
      <c r="N785">
        <v>1.2</v>
      </c>
      <c r="O785" s="543">
        <v>4.5138888890505768E-2</v>
      </c>
    </row>
    <row r="786" spans="1:15">
      <c r="A786" s="542">
        <v>785</v>
      </c>
      <c r="B786" s="542" t="s">
        <v>97</v>
      </c>
      <c r="C786" s="542">
        <v>1</v>
      </c>
      <c r="D786">
        <v>0.01</v>
      </c>
      <c r="E786">
        <v>0.01</v>
      </c>
      <c r="F786" s="410">
        <v>43557.379166666666</v>
      </c>
      <c r="G786">
        <v>1.1202000000000001</v>
      </c>
      <c r="H786" s="410">
        <v>43557.379166666666</v>
      </c>
      <c r="I786">
        <v>1.1202000000000001</v>
      </c>
      <c r="J786" s="403">
        <v>43557.6875</v>
      </c>
      <c r="K786">
        <v>1.119</v>
      </c>
      <c r="L786">
        <v>0</v>
      </c>
      <c r="M786">
        <v>12</v>
      </c>
      <c r="N786">
        <v>1.2</v>
      </c>
      <c r="O786" s="543">
        <v>0.30833333333430346</v>
      </c>
    </row>
    <row r="787" spans="1:15">
      <c r="A787" s="542">
        <v>786</v>
      </c>
      <c r="B787" s="542" t="s">
        <v>97</v>
      </c>
      <c r="C787" s="542">
        <v>5</v>
      </c>
      <c r="D787">
        <v>0.03</v>
      </c>
      <c r="E787">
        <v>0.08</v>
      </c>
      <c r="F787" s="410">
        <v>43557.713194444441</v>
      </c>
      <c r="G787">
        <v>1.1192</v>
      </c>
      <c r="H787" s="410">
        <v>43558.473611111112</v>
      </c>
      <c r="I787">
        <v>1.1249</v>
      </c>
      <c r="J787" s="403">
        <v>43559.60833333333</v>
      </c>
      <c r="K787">
        <v>1.1214</v>
      </c>
      <c r="L787">
        <v>57</v>
      </c>
      <c r="M787">
        <v>35</v>
      </c>
      <c r="N787">
        <v>12.120000000000001</v>
      </c>
      <c r="O787" s="543">
        <v>1.8951388888890506</v>
      </c>
    </row>
    <row r="788" spans="1:15">
      <c r="A788" s="542">
        <v>787</v>
      </c>
      <c r="B788" s="542" t="s">
        <v>97</v>
      </c>
      <c r="C788" s="542">
        <v>2</v>
      </c>
      <c r="D788">
        <v>0.01</v>
      </c>
      <c r="E788">
        <v>0.02</v>
      </c>
      <c r="F788" s="410">
        <v>43560.124305555553</v>
      </c>
      <c r="G788">
        <v>1.1221000000000001</v>
      </c>
      <c r="H788" s="410">
        <v>43560.34652777778</v>
      </c>
      <c r="I788">
        <v>1.1234</v>
      </c>
      <c r="J788" s="403">
        <v>43560.714583333334</v>
      </c>
      <c r="K788">
        <v>1.1215999999999999</v>
      </c>
      <c r="L788">
        <v>12.999999999998181</v>
      </c>
      <c r="M788">
        <v>18</v>
      </c>
      <c r="N788">
        <v>2.2999999999999998</v>
      </c>
      <c r="O788" s="543">
        <v>0.59027777778101154</v>
      </c>
    </row>
    <row r="789" spans="1:15">
      <c r="A789" s="542">
        <v>788</v>
      </c>
      <c r="B789" s="542" t="s">
        <v>97</v>
      </c>
      <c r="C789" s="542">
        <v>3</v>
      </c>
      <c r="D789">
        <v>0.01</v>
      </c>
      <c r="E789">
        <v>0.03</v>
      </c>
      <c r="F789" s="410">
        <v>43563.552083333336</v>
      </c>
      <c r="G789">
        <v>1.1249</v>
      </c>
      <c r="H789" s="410">
        <v>43564.446527777778</v>
      </c>
      <c r="I789">
        <v>1.1274999999999999</v>
      </c>
      <c r="J789" s="403">
        <v>43565.629166666666</v>
      </c>
      <c r="K789">
        <v>1.1249</v>
      </c>
      <c r="L789">
        <v>26</v>
      </c>
      <c r="M789">
        <v>26</v>
      </c>
      <c r="N789">
        <v>3.9000000000000004</v>
      </c>
      <c r="O789" s="543">
        <v>2.0770833333299379</v>
      </c>
    </row>
    <row r="790" spans="1:15">
      <c r="A790" s="542">
        <v>789</v>
      </c>
      <c r="B790" s="542" t="s">
        <v>97</v>
      </c>
      <c r="C790" s="542">
        <v>6</v>
      </c>
      <c r="D790">
        <v>0.04</v>
      </c>
      <c r="E790">
        <v>0.12</v>
      </c>
      <c r="F790" s="410">
        <v>43565.64166666667</v>
      </c>
      <c r="G790">
        <v>1.1236999999999999</v>
      </c>
      <c r="H790" s="410">
        <v>43567.444444444445</v>
      </c>
      <c r="I790">
        <v>1.1308</v>
      </c>
      <c r="J790" s="403">
        <v>43573.397916666669</v>
      </c>
      <c r="K790">
        <v>1.1269</v>
      </c>
      <c r="L790">
        <v>71</v>
      </c>
      <c r="M790">
        <v>39</v>
      </c>
      <c r="N790">
        <v>19.700000000000003</v>
      </c>
      <c r="O790" s="543">
        <v>5.7562499999985448</v>
      </c>
    </row>
    <row r="791" spans="1:15">
      <c r="A791" s="542">
        <v>790</v>
      </c>
      <c r="B791" s="542" t="s">
        <v>97</v>
      </c>
      <c r="C791" s="542">
        <v>1</v>
      </c>
      <c r="D791">
        <v>0.01</v>
      </c>
      <c r="E791">
        <v>0.01</v>
      </c>
      <c r="F791" s="410">
        <v>43573.40347222222</v>
      </c>
      <c r="G791">
        <v>1.1271</v>
      </c>
      <c r="H791" s="410">
        <v>43573.40347222222</v>
      </c>
      <c r="I791">
        <v>1.1271</v>
      </c>
      <c r="J791" s="403">
        <v>43573.416666666664</v>
      </c>
      <c r="K791">
        <v>1.1258999999999999</v>
      </c>
      <c r="L791">
        <v>0</v>
      </c>
      <c r="M791">
        <v>12.000000000001819</v>
      </c>
      <c r="N791">
        <v>1.2</v>
      </c>
      <c r="O791" s="543">
        <v>1.3194444443797693E-2</v>
      </c>
    </row>
    <row r="792" spans="1:15">
      <c r="A792" s="542">
        <v>791</v>
      </c>
      <c r="B792" s="542" t="s">
        <v>97</v>
      </c>
      <c r="C792" s="542">
        <v>1</v>
      </c>
      <c r="D792">
        <v>0.01</v>
      </c>
      <c r="E792">
        <v>0.01</v>
      </c>
      <c r="F792" s="410">
        <v>43573.428472222222</v>
      </c>
      <c r="G792">
        <v>1.1252</v>
      </c>
      <c r="H792" s="410">
        <v>43573.428472222222</v>
      </c>
      <c r="I792">
        <v>1.1252</v>
      </c>
      <c r="J792" s="403">
        <v>43573.604166666664</v>
      </c>
      <c r="K792">
        <v>1.1240000000000001</v>
      </c>
      <c r="L792">
        <v>0</v>
      </c>
      <c r="M792">
        <v>11.999999999998181</v>
      </c>
      <c r="N792">
        <v>1.2</v>
      </c>
      <c r="O792" s="543">
        <v>0.1756944444423425</v>
      </c>
    </row>
    <row r="793" spans="1:15">
      <c r="A793" s="542">
        <v>792</v>
      </c>
      <c r="B793" s="542" t="s">
        <v>97</v>
      </c>
      <c r="C793" s="542">
        <v>1</v>
      </c>
      <c r="D793">
        <v>0.01</v>
      </c>
      <c r="E793">
        <v>0.01</v>
      </c>
      <c r="F793" s="410">
        <v>43573.609027777777</v>
      </c>
      <c r="G793">
        <v>1.1241000000000001</v>
      </c>
      <c r="H793" s="410">
        <v>43573.609027777777</v>
      </c>
      <c r="I793">
        <v>1.1241000000000001</v>
      </c>
      <c r="J793" s="403">
        <v>43573.793055555558</v>
      </c>
      <c r="K793">
        <v>1.1229</v>
      </c>
      <c r="L793">
        <v>0</v>
      </c>
      <c r="M793">
        <v>12.000000000001819</v>
      </c>
      <c r="N793">
        <v>1.2</v>
      </c>
      <c r="O793" s="543">
        <v>0.18402777778101154</v>
      </c>
    </row>
    <row r="794" spans="1:15">
      <c r="A794" s="542">
        <v>793</v>
      </c>
      <c r="B794" s="542" t="s">
        <v>97</v>
      </c>
      <c r="C794" s="542">
        <v>1</v>
      </c>
      <c r="D794">
        <v>0.01</v>
      </c>
      <c r="E794">
        <v>0.01</v>
      </c>
      <c r="F794" s="410">
        <v>43578.654166666667</v>
      </c>
      <c r="G794">
        <v>1.1215999999999999</v>
      </c>
      <c r="H794" s="410">
        <v>43578.654166666667</v>
      </c>
      <c r="I794">
        <v>1.1215999999999999</v>
      </c>
      <c r="J794" s="403">
        <v>43578.674305555556</v>
      </c>
      <c r="K794">
        <v>1.1204000000000001</v>
      </c>
      <c r="L794">
        <v>0</v>
      </c>
      <c r="M794">
        <v>12</v>
      </c>
      <c r="N794">
        <v>1.2</v>
      </c>
      <c r="O794" s="543">
        <v>2.0138888889050577E-2</v>
      </c>
    </row>
    <row r="795" spans="1:15">
      <c r="A795" s="542">
        <v>794</v>
      </c>
      <c r="B795" s="542" t="s">
        <v>97</v>
      </c>
      <c r="C795" s="542">
        <v>3</v>
      </c>
      <c r="D795">
        <v>0.01</v>
      </c>
      <c r="E795">
        <v>0.03</v>
      </c>
      <c r="F795" s="410">
        <v>43578.692361111112</v>
      </c>
      <c r="G795">
        <v>1.1194999999999999</v>
      </c>
      <c r="H795" s="410">
        <v>43578.901388888888</v>
      </c>
      <c r="I795">
        <v>1.1220000000000001</v>
      </c>
      <c r="J795" s="403">
        <v>43579.626388888886</v>
      </c>
      <c r="K795">
        <v>1.1194999999999999</v>
      </c>
      <c r="L795">
        <v>25.000000000001819</v>
      </c>
      <c r="M795">
        <v>25.000000000001819</v>
      </c>
      <c r="N795">
        <v>3.76</v>
      </c>
      <c r="O795" s="543">
        <v>0.93402777777373558</v>
      </c>
    </row>
    <row r="796" spans="1:15">
      <c r="A796" s="542">
        <v>795</v>
      </c>
      <c r="B796" s="542" t="s">
        <v>97</v>
      </c>
      <c r="C796" s="542">
        <v>1</v>
      </c>
      <c r="D796">
        <v>0.01</v>
      </c>
      <c r="E796">
        <v>0.01</v>
      </c>
      <c r="F796" s="410">
        <v>43579.68472222222</v>
      </c>
      <c r="G796">
        <v>1.1198999999999999</v>
      </c>
      <c r="H796" s="410">
        <v>43579.68472222222</v>
      </c>
      <c r="I796">
        <v>1.1198999999999999</v>
      </c>
      <c r="J796" s="403">
        <v>43579.753472222219</v>
      </c>
      <c r="K796">
        <v>1.1187</v>
      </c>
      <c r="L796">
        <v>0</v>
      </c>
      <c r="M796">
        <v>11.999999999998181</v>
      </c>
      <c r="N796">
        <v>1.2</v>
      </c>
      <c r="O796" s="543">
        <v>6.8749999998544808E-2</v>
      </c>
    </row>
    <row r="797" spans="1:15">
      <c r="A797" s="542">
        <v>796</v>
      </c>
      <c r="B797" s="542" t="s">
        <v>97</v>
      </c>
      <c r="C797" s="542">
        <v>1</v>
      </c>
      <c r="D797">
        <v>0.01</v>
      </c>
      <c r="E797">
        <v>0.01</v>
      </c>
      <c r="F797" s="410">
        <v>43579.804166666669</v>
      </c>
      <c r="G797">
        <v>1.1156999999999999</v>
      </c>
      <c r="H797" s="410">
        <v>43579.804166666669</v>
      </c>
      <c r="I797">
        <v>1.1156999999999999</v>
      </c>
      <c r="J797" s="403">
        <v>43579.870138888888</v>
      </c>
      <c r="K797">
        <v>1.1145</v>
      </c>
      <c r="L797">
        <v>0</v>
      </c>
      <c r="M797">
        <v>12</v>
      </c>
      <c r="N797">
        <v>1.2</v>
      </c>
      <c r="O797" s="543">
        <v>6.5972222218988463E-2</v>
      </c>
    </row>
    <row r="798" spans="1:15">
      <c r="A798" s="542">
        <v>797</v>
      </c>
      <c r="B798" s="542" t="s">
        <v>97</v>
      </c>
      <c r="C798" s="542">
        <v>1</v>
      </c>
      <c r="D798">
        <v>0.01</v>
      </c>
      <c r="E798">
        <v>0.01</v>
      </c>
      <c r="F798" s="410">
        <v>43580.382638888892</v>
      </c>
      <c r="G798">
        <v>1.1153</v>
      </c>
      <c r="H798" s="410">
        <v>43580.382638888892</v>
      </c>
      <c r="I798">
        <v>1.1153</v>
      </c>
      <c r="J798" s="403">
        <v>43580.431250000001</v>
      </c>
      <c r="K798">
        <v>1.1138999999999999</v>
      </c>
      <c r="L798">
        <v>0</v>
      </c>
      <c r="M798">
        <v>14.000000000001819</v>
      </c>
      <c r="N798">
        <v>1.4</v>
      </c>
      <c r="O798" s="543">
        <v>4.8611111109494232E-2</v>
      </c>
    </row>
    <row r="799" spans="1:15">
      <c r="A799" s="542">
        <v>798</v>
      </c>
      <c r="B799" s="542" t="s">
        <v>97</v>
      </c>
      <c r="C799" s="542">
        <v>3</v>
      </c>
      <c r="D799">
        <v>0.01</v>
      </c>
      <c r="E799">
        <v>0.03</v>
      </c>
      <c r="F799" s="410">
        <v>43580.612500000003</v>
      </c>
      <c r="G799">
        <v>1.1124000000000001</v>
      </c>
      <c r="H799" s="410">
        <v>43580.686805555553</v>
      </c>
      <c r="I799">
        <v>1.115</v>
      </c>
      <c r="J799" s="403">
        <v>43581.604166666664</v>
      </c>
      <c r="K799">
        <v>1.1119000000000001</v>
      </c>
      <c r="L799">
        <v>26</v>
      </c>
      <c r="M799">
        <v>30.999999999998181</v>
      </c>
      <c r="N799">
        <v>5.46</v>
      </c>
      <c r="O799" s="543">
        <v>0.99166666666133096</v>
      </c>
    </row>
    <row r="800" spans="1:15">
      <c r="A800" s="542">
        <v>799</v>
      </c>
      <c r="B800" s="542" t="s">
        <v>97</v>
      </c>
      <c r="C800" s="542">
        <v>8</v>
      </c>
      <c r="D800">
        <v>0.09</v>
      </c>
      <c r="E800">
        <v>0.27</v>
      </c>
      <c r="F800" s="410">
        <v>43581.606249999997</v>
      </c>
      <c r="G800">
        <v>1.1129</v>
      </c>
      <c r="H800" s="410">
        <v>43586.679166666669</v>
      </c>
      <c r="I800">
        <v>1.1243000000000001</v>
      </c>
      <c r="J800" s="403">
        <v>43586.880555555559</v>
      </c>
      <c r="K800">
        <v>1.1191</v>
      </c>
      <c r="L800">
        <v>114</v>
      </c>
      <c r="M800">
        <v>52</v>
      </c>
      <c r="N800">
        <v>48.819999999999993</v>
      </c>
      <c r="O800" s="543">
        <v>3.2743055555620231</v>
      </c>
    </row>
    <row r="801" spans="1:15">
      <c r="A801" s="542">
        <v>800</v>
      </c>
      <c r="B801" s="542" t="s">
        <v>96</v>
      </c>
      <c r="C801" s="542">
        <v>1</v>
      </c>
      <c r="D801">
        <v>0.01</v>
      </c>
      <c r="E801">
        <v>0.01</v>
      </c>
      <c r="F801" s="410">
        <v>43586.673611111109</v>
      </c>
      <c r="G801">
        <v>1.1241000000000001</v>
      </c>
      <c r="H801" s="410">
        <v>43586.673611111109</v>
      </c>
      <c r="I801">
        <v>1.1241000000000001</v>
      </c>
      <c r="J801" s="403">
        <v>43586.833333333336</v>
      </c>
      <c r="K801">
        <v>1.1253</v>
      </c>
      <c r="L801">
        <v>0</v>
      </c>
      <c r="M801">
        <v>11.999999999998181</v>
      </c>
      <c r="N801">
        <v>1.2</v>
      </c>
      <c r="O801" s="543">
        <v>0.15972222222626442</v>
      </c>
    </row>
    <row r="802" spans="1:15">
      <c r="A802" s="542">
        <v>801</v>
      </c>
      <c r="B802" s="542" t="s">
        <v>96</v>
      </c>
      <c r="C802" s="542">
        <v>8</v>
      </c>
      <c r="D802">
        <v>0.09</v>
      </c>
      <c r="E802">
        <v>0.27</v>
      </c>
      <c r="F802" s="410">
        <v>43586.850694444445</v>
      </c>
      <c r="G802">
        <v>1.1262000000000001</v>
      </c>
      <c r="H802" s="410">
        <v>43588.605555555558</v>
      </c>
      <c r="I802">
        <v>1.1143000000000001</v>
      </c>
      <c r="J802" s="403">
        <v>43588.712500000001</v>
      </c>
      <c r="K802">
        <v>1.1197999999999999</v>
      </c>
      <c r="L802">
        <v>119</v>
      </c>
      <c r="M802">
        <v>54.999999999998181</v>
      </c>
      <c r="N802">
        <v>49.45</v>
      </c>
      <c r="O802" s="543">
        <v>1.8618055555562023</v>
      </c>
    </row>
    <row r="803" spans="1:15">
      <c r="A803" s="542">
        <v>802</v>
      </c>
      <c r="B803" s="542" t="s">
        <v>97</v>
      </c>
      <c r="C803" s="542">
        <v>2</v>
      </c>
      <c r="D803">
        <v>0.01</v>
      </c>
      <c r="E803">
        <v>0.02</v>
      </c>
      <c r="F803" s="410">
        <v>43586.884027777778</v>
      </c>
      <c r="G803">
        <v>1.1194999999999999</v>
      </c>
      <c r="H803" s="410">
        <v>43587.132638888892</v>
      </c>
      <c r="I803">
        <v>1.1207</v>
      </c>
      <c r="J803" s="403">
        <v>43587.647222222222</v>
      </c>
      <c r="K803">
        <v>1.1189</v>
      </c>
      <c r="L803">
        <v>12</v>
      </c>
      <c r="M803">
        <v>18</v>
      </c>
      <c r="N803">
        <v>2.4500000000000002</v>
      </c>
      <c r="O803" s="543">
        <v>0.76319444444379769</v>
      </c>
    </row>
    <row r="804" spans="1:15">
      <c r="A804" s="542">
        <v>803</v>
      </c>
      <c r="B804" s="542" t="s">
        <v>97</v>
      </c>
      <c r="C804" s="542">
        <v>1</v>
      </c>
      <c r="D804">
        <v>0.01</v>
      </c>
      <c r="E804">
        <v>0.01</v>
      </c>
      <c r="F804" s="410">
        <v>43587.659722222219</v>
      </c>
      <c r="G804">
        <v>1.1180000000000001</v>
      </c>
      <c r="H804" s="410">
        <v>43587.659722222219</v>
      </c>
      <c r="I804">
        <v>1.1180000000000001</v>
      </c>
      <c r="J804" s="403">
        <v>43588.279166666667</v>
      </c>
      <c r="K804">
        <v>1.1168</v>
      </c>
      <c r="L804">
        <v>0</v>
      </c>
      <c r="M804">
        <v>12.000000000001819</v>
      </c>
      <c r="N804">
        <v>1.22</v>
      </c>
      <c r="O804" s="543">
        <v>0.61944444444816327</v>
      </c>
    </row>
    <row r="805" spans="1:15">
      <c r="A805" s="542">
        <v>804</v>
      </c>
      <c r="B805" s="542" t="s">
        <v>97</v>
      </c>
      <c r="C805" s="542">
        <v>6</v>
      </c>
      <c r="D805">
        <v>0.04</v>
      </c>
      <c r="E805">
        <v>0.11000000000000001</v>
      </c>
      <c r="F805" s="410">
        <v>43588.606944444444</v>
      </c>
      <c r="G805">
        <v>1.1147</v>
      </c>
      <c r="H805" s="410">
        <v>43592.351388888892</v>
      </c>
      <c r="I805">
        <v>1.1214</v>
      </c>
      <c r="J805" s="403">
        <v>43592.62777777778</v>
      </c>
      <c r="K805">
        <v>1.1175999999999999</v>
      </c>
      <c r="L805">
        <v>67</v>
      </c>
      <c r="M805">
        <v>38</v>
      </c>
      <c r="N805">
        <v>17.84</v>
      </c>
      <c r="O805" s="543">
        <v>2.0208333333357587</v>
      </c>
    </row>
    <row r="806" spans="1:15">
      <c r="A806" s="542">
        <v>805</v>
      </c>
      <c r="B806" s="542" t="s">
        <v>96</v>
      </c>
      <c r="C806" s="542">
        <v>1</v>
      </c>
      <c r="D806">
        <v>0.01</v>
      </c>
      <c r="E806">
        <v>0.01</v>
      </c>
      <c r="F806" s="410">
        <v>43588.727777777778</v>
      </c>
      <c r="G806">
        <v>1.1192</v>
      </c>
      <c r="H806" s="410">
        <v>43588.727777777778</v>
      </c>
      <c r="I806">
        <v>1.1192</v>
      </c>
      <c r="J806" s="403">
        <v>43588.93472222222</v>
      </c>
      <c r="K806">
        <v>1.1204000000000001</v>
      </c>
      <c r="L806">
        <v>0</v>
      </c>
      <c r="M806">
        <v>12</v>
      </c>
      <c r="N806">
        <v>1.2</v>
      </c>
      <c r="O806" s="543">
        <v>0.2069444444423425</v>
      </c>
    </row>
    <row r="807" spans="1:15">
      <c r="A807" s="542">
        <v>806</v>
      </c>
      <c r="B807" s="542" t="s">
        <v>96</v>
      </c>
      <c r="C807" s="542">
        <v>1</v>
      </c>
      <c r="D807">
        <v>0.01</v>
      </c>
      <c r="E807">
        <v>0.01</v>
      </c>
      <c r="F807" s="410">
        <v>43591.07916666667</v>
      </c>
      <c r="G807">
        <v>1.1188</v>
      </c>
      <c r="H807" s="410">
        <v>43591.07916666667</v>
      </c>
      <c r="I807">
        <v>1.1188</v>
      </c>
      <c r="J807" s="403">
        <v>43591.552777777775</v>
      </c>
      <c r="K807">
        <v>1.1200000000000001</v>
      </c>
      <c r="L807">
        <v>0</v>
      </c>
      <c r="M807">
        <v>12.000000000001819</v>
      </c>
      <c r="N807">
        <v>1.2</v>
      </c>
      <c r="O807" s="543">
        <v>0.47361111110512866</v>
      </c>
    </row>
    <row r="808" spans="1:15">
      <c r="A808" s="542">
        <v>807</v>
      </c>
      <c r="B808" s="542" t="s">
        <v>96</v>
      </c>
      <c r="C808" s="542">
        <v>1</v>
      </c>
      <c r="D808">
        <v>0.01</v>
      </c>
      <c r="E808">
        <v>0.01</v>
      </c>
      <c r="F808" s="410">
        <v>43591.613888888889</v>
      </c>
      <c r="G808">
        <v>1.1188</v>
      </c>
      <c r="H808" s="410">
        <v>43591.613888888889</v>
      </c>
      <c r="I808">
        <v>1.1188</v>
      </c>
      <c r="J808" s="403">
        <v>43591.761805555558</v>
      </c>
      <c r="K808">
        <v>1.1200000000000001</v>
      </c>
      <c r="L808">
        <v>0</v>
      </c>
      <c r="M808">
        <v>12.000000000001819</v>
      </c>
      <c r="N808">
        <v>1.2</v>
      </c>
      <c r="O808" s="543">
        <v>0.14791666666860692</v>
      </c>
    </row>
    <row r="809" spans="1:15">
      <c r="A809" s="542">
        <v>808</v>
      </c>
      <c r="B809" s="542" t="s">
        <v>96</v>
      </c>
      <c r="C809" s="542">
        <v>1</v>
      </c>
      <c r="D809">
        <v>0.01</v>
      </c>
      <c r="E809">
        <v>0.01</v>
      </c>
      <c r="F809" s="410">
        <v>43591.767361111109</v>
      </c>
      <c r="G809">
        <v>1.1201000000000001</v>
      </c>
      <c r="H809" s="410">
        <v>43591.767361111109</v>
      </c>
      <c r="I809">
        <v>1.1201000000000001</v>
      </c>
      <c r="J809" s="403">
        <v>43592.331944444442</v>
      </c>
      <c r="K809">
        <v>1.1214</v>
      </c>
      <c r="L809">
        <v>0</v>
      </c>
      <c r="M809">
        <v>12.999999999998181</v>
      </c>
      <c r="N809">
        <v>1.18</v>
      </c>
      <c r="O809" s="543">
        <v>0.56458333333284827</v>
      </c>
    </row>
    <row r="810" spans="1:15">
      <c r="A810" s="542">
        <v>809</v>
      </c>
      <c r="B810" s="542" t="s">
        <v>96</v>
      </c>
      <c r="C810" s="542">
        <v>4</v>
      </c>
      <c r="D810">
        <v>0.02</v>
      </c>
      <c r="E810">
        <v>0.05</v>
      </c>
      <c r="F810" s="410">
        <v>43592.334722222222</v>
      </c>
      <c r="G810">
        <v>1.121</v>
      </c>
      <c r="H810" s="410">
        <v>43592.753472222219</v>
      </c>
      <c r="I810">
        <v>1.117</v>
      </c>
      <c r="J810" s="403">
        <v>43593.188888888886</v>
      </c>
      <c r="K810">
        <v>1.1202000000000001</v>
      </c>
      <c r="L810">
        <v>40</v>
      </c>
      <c r="M810">
        <v>32</v>
      </c>
      <c r="N810">
        <v>7.19</v>
      </c>
      <c r="O810" s="543">
        <v>0.85416666666424135</v>
      </c>
    </row>
    <row r="811" spans="1:15">
      <c r="A811" s="542">
        <v>810</v>
      </c>
      <c r="B811" s="542" t="s">
        <v>97</v>
      </c>
      <c r="C811" s="542">
        <v>1</v>
      </c>
      <c r="D811">
        <v>0.01</v>
      </c>
      <c r="E811">
        <v>0.01</v>
      </c>
      <c r="F811" s="410">
        <v>43592.683333333334</v>
      </c>
      <c r="G811">
        <v>1.1187</v>
      </c>
      <c r="H811" s="410">
        <v>43592.683333333334</v>
      </c>
      <c r="I811">
        <v>1.1187</v>
      </c>
      <c r="J811" s="403">
        <v>43592.751388888886</v>
      </c>
      <c r="K811">
        <v>1.1174999999999999</v>
      </c>
      <c r="L811">
        <v>0</v>
      </c>
      <c r="M811">
        <v>12</v>
      </c>
      <c r="N811">
        <v>1.2</v>
      </c>
      <c r="O811" s="543">
        <v>6.8055555551836733E-2</v>
      </c>
    </row>
    <row r="812" spans="1:15">
      <c r="A812" s="542">
        <v>811</v>
      </c>
      <c r="B812" s="542" t="s">
        <v>97</v>
      </c>
      <c r="C812" s="542">
        <v>3</v>
      </c>
      <c r="D812">
        <v>0.01</v>
      </c>
      <c r="E812">
        <v>0.03</v>
      </c>
      <c r="F812" s="410">
        <v>43592.798611111109</v>
      </c>
      <c r="G812">
        <v>1.1173999999999999</v>
      </c>
      <c r="H812" s="410">
        <v>43593.188888888886</v>
      </c>
      <c r="I812">
        <v>1.1203000000000001</v>
      </c>
      <c r="J812" s="403">
        <v>43594.431944444441</v>
      </c>
      <c r="K812">
        <v>1.1176999999999999</v>
      </c>
      <c r="L812">
        <v>29</v>
      </c>
      <c r="M812">
        <v>26</v>
      </c>
      <c r="N812">
        <v>3.79</v>
      </c>
      <c r="O812" s="543">
        <v>1.6333333333313931</v>
      </c>
    </row>
    <row r="813" spans="1:15">
      <c r="A813" s="542">
        <v>812</v>
      </c>
      <c r="B813" s="542" t="s">
        <v>96</v>
      </c>
      <c r="C813" s="542">
        <v>1</v>
      </c>
      <c r="D813">
        <v>0.01</v>
      </c>
      <c r="E813">
        <v>0.01</v>
      </c>
      <c r="F813" s="410">
        <v>43593.390277777777</v>
      </c>
      <c r="G813">
        <v>1.1198999999999999</v>
      </c>
      <c r="H813" s="410">
        <v>43593.390277777777</v>
      </c>
      <c r="I813">
        <v>1.1198999999999999</v>
      </c>
      <c r="J813" s="403">
        <v>43593.732638888891</v>
      </c>
      <c r="K813">
        <v>1.1211</v>
      </c>
      <c r="L813">
        <v>0</v>
      </c>
      <c r="M813">
        <v>12.000000000001819</v>
      </c>
      <c r="N813">
        <v>1.2</v>
      </c>
      <c r="O813" s="543">
        <v>0.34236111111385981</v>
      </c>
    </row>
    <row r="814" spans="1:15">
      <c r="A814" s="542">
        <v>813</v>
      </c>
      <c r="B814" s="542" t="s">
        <v>96</v>
      </c>
      <c r="C814" s="542">
        <v>2</v>
      </c>
      <c r="D814">
        <v>0.01</v>
      </c>
      <c r="E814">
        <v>0.02</v>
      </c>
      <c r="F814" s="410">
        <v>43593.759722222225</v>
      </c>
      <c r="G814">
        <v>1.1198999999999999</v>
      </c>
      <c r="H814" s="410">
        <v>43593.762499999997</v>
      </c>
      <c r="I814">
        <v>1.1186</v>
      </c>
      <c r="J814" s="403">
        <v>43594.65902777778</v>
      </c>
      <c r="K814">
        <v>1.1208</v>
      </c>
      <c r="L814">
        <v>12.999999999998181</v>
      </c>
      <c r="M814">
        <v>22</v>
      </c>
      <c r="N814">
        <v>2.3600000000000003</v>
      </c>
      <c r="O814" s="543">
        <v>0.89930555555474712</v>
      </c>
    </row>
    <row r="815" spans="1:15">
      <c r="A815" s="542">
        <v>814</v>
      </c>
      <c r="B815" s="542" t="s">
        <v>97</v>
      </c>
      <c r="C815" s="542">
        <v>6</v>
      </c>
      <c r="D815">
        <v>0.04</v>
      </c>
      <c r="E815">
        <v>0.12</v>
      </c>
      <c r="F815" s="410">
        <v>43594.44027777778</v>
      </c>
      <c r="G815">
        <v>1.1181000000000001</v>
      </c>
      <c r="H815" s="410">
        <v>43598.611111111109</v>
      </c>
      <c r="I815">
        <v>1.1253</v>
      </c>
      <c r="J815" s="403">
        <v>43599.59375</v>
      </c>
      <c r="K815">
        <v>1.1212</v>
      </c>
      <c r="L815">
        <v>71.999999999998181</v>
      </c>
      <c r="M815">
        <v>41</v>
      </c>
      <c r="N815">
        <v>20.78</v>
      </c>
      <c r="O815" s="543">
        <v>3.1534722222204437</v>
      </c>
    </row>
    <row r="816" spans="1:15">
      <c r="A816" s="542">
        <v>815</v>
      </c>
      <c r="B816" s="542" t="s">
        <v>96</v>
      </c>
      <c r="C816" s="542">
        <v>3</v>
      </c>
      <c r="D816">
        <v>0.01</v>
      </c>
      <c r="E816">
        <v>0.03</v>
      </c>
      <c r="F816" s="410">
        <v>43594.678472222222</v>
      </c>
      <c r="G816">
        <v>1.1242000000000001</v>
      </c>
      <c r="H816" s="410">
        <v>43594.772916666669</v>
      </c>
      <c r="I816">
        <v>1.1216999999999999</v>
      </c>
      <c r="J816" s="403">
        <v>43595.615277777775</v>
      </c>
      <c r="K816">
        <v>1.1244000000000001</v>
      </c>
      <c r="L816">
        <v>25</v>
      </c>
      <c r="M816">
        <v>27</v>
      </c>
      <c r="N816">
        <v>3.9400000000000004</v>
      </c>
      <c r="O816" s="543">
        <v>0.93680555555329192</v>
      </c>
    </row>
    <row r="817" spans="1:15">
      <c r="A817" s="542">
        <v>816</v>
      </c>
      <c r="B817" s="542" t="s">
        <v>96</v>
      </c>
      <c r="C817" s="542">
        <v>2</v>
      </c>
      <c r="D817">
        <v>0.01</v>
      </c>
      <c r="E817">
        <v>0.02</v>
      </c>
      <c r="F817" s="410">
        <v>43595.705555555556</v>
      </c>
      <c r="G817">
        <v>1.1247</v>
      </c>
      <c r="H817" s="410">
        <v>43595.760416666664</v>
      </c>
      <c r="I817">
        <v>1.1234999999999999</v>
      </c>
      <c r="J817" s="403">
        <v>43598.611111111109</v>
      </c>
      <c r="K817">
        <v>1.1254</v>
      </c>
      <c r="L817">
        <v>12</v>
      </c>
      <c r="M817">
        <v>19</v>
      </c>
      <c r="N817">
        <v>2.36</v>
      </c>
      <c r="O817" s="543">
        <v>0.90555555555329192</v>
      </c>
    </row>
    <row r="818" spans="1:15">
      <c r="A818" s="542">
        <v>817</v>
      </c>
      <c r="B818" s="542" t="s">
        <v>96</v>
      </c>
      <c r="C818" s="542">
        <v>9</v>
      </c>
      <c r="D818">
        <v>0.13</v>
      </c>
      <c r="E818">
        <v>0.4</v>
      </c>
      <c r="F818" s="410">
        <v>43598.62222222222</v>
      </c>
      <c r="G818">
        <v>1.1256999999999999</v>
      </c>
      <c r="H818" s="410">
        <v>43608.631249999999</v>
      </c>
      <c r="I818">
        <v>1.1116999999999999</v>
      </c>
      <c r="J818" s="403">
        <v>43608.789583333331</v>
      </c>
      <c r="K818">
        <v>1.1181000000000001</v>
      </c>
      <c r="L818">
        <v>140</v>
      </c>
      <c r="M818">
        <v>64.000000000001819</v>
      </c>
      <c r="N818">
        <v>74.84</v>
      </c>
      <c r="O818" s="543">
        <v>8.1673611111109494</v>
      </c>
    </row>
    <row r="819" spans="1:15">
      <c r="A819" s="542">
        <v>818</v>
      </c>
      <c r="B819" s="542" t="s">
        <v>97</v>
      </c>
      <c r="C819" s="542">
        <v>1</v>
      </c>
      <c r="D819">
        <v>0.01</v>
      </c>
      <c r="E819">
        <v>0.01</v>
      </c>
      <c r="F819" s="410">
        <v>43599.618055555555</v>
      </c>
      <c r="G819">
        <v>1.1212</v>
      </c>
      <c r="H819" s="410">
        <v>43599.618055555555</v>
      </c>
      <c r="I819">
        <v>1.1212</v>
      </c>
      <c r="J819" s="403">
        <v>43600.384722222225</v>
      </c>
      <c r="K819">
        <v>1.1200000000000001</v>
      </c>
      <c r="L819">
        <v>0</v>
      </c>
      <c r="M819">
        <v>11.999999999998181</v>
      </c>
      <c r="N819">
        <v>1.22</v>
      </c>
      <c r="O819" s="543">
        <v>0.76666666667006211</v>
      </c>
    </row>
    <row r="820" spans="1:15">
      <c r="A820" s="542">
        <v>819</v>
      </c>
      <c r="B820" s="542" t="s">
        <v>97</v>
      </c>
      <c r="C820" s="542">
        <v>3</v>
      </c>
      <c r="D820">
        <v>0.01</v>
      </c>
      <c r="E820">
        <v>0.03</v>
      </c>
      <c r="F820" s="410">
        <v>43600.605555555558</v>
      </c>
      <c r="G820">
        <v>1.1187</v>
      </c>
      <c r="H820" s="410">
        <v>43600.686805555553</v>
      </c>
      <c r="I820">
        <v>1.1220000000000001</v>
      </c>
      <c r="J820" s="403">
        <v>43601.613888888889</v>
      </c>
      <c r="K820">
        <v>1.1192</v>
      </c>
      <c r="L820">
        <v>33.000000000001819</v>
      </c>
      <c r="M820">
        <v>28.000000000001819</v>
      </c>
      <c r="N820">
        <v>3.95</v>
      </c>
      <c r="O820" s="543">
        <v>1.0083333333313931</v>
      </c>
    </row>
    <row r="821" spans="1:15">
      <c r="A821" s="542">
        <v>820</v>
      </c>
      <c r="B821" s="542" t="s">
        <v>97</v>
      </c>
      <c r="C821" s="542">
        <v>1</v>
      </c>
      <c r="D821">
        <v>0.01</v>
      </c>
      <c r="E821">
        <v>0.01</v>
      </c>
      <c r="F821" s="410">
        <v>43601.686805555553</v>
      </c>
      <c r="G821">
        <v>1.1181000000000001</v>
      </c>
      <c r="H821" s="410">
        <v>43601.686805555553</v>
      </c>
      <c r="I821">
        <v>1.1181000000000001</v>
      </c>
      <c r="J821" s="403">
        <v>43601.879166666666</v>
      </c>
      <c r="K821">
        <v>1.1169</v>
      </c>
      <c r="L821">
        <v>0</v>
      </c>
      <c r="M821">
        <v>12.000000000001819</v>
      </c>
      <c r="N821">
        <v>1.2</v>
      </c>
      <c r="O821" s="543">
        <v>0.19236111111240461</v>
      </c>
    </row>
    <row r="822" spans="1:15">
      <c r="A822" s="542">
        <v>821</v>
      </c>
      <c r="B822" s="542" t="s">
        <v>97</v>
      </c>
      <c r="C822" s="542">
        <v>1</v>
      </c>
      <c r="D822">
        <v>0.01</v>
      </c>
      <c r="E822">
        <v>0.01</v>
      </c>
      <c r="F822" s="410">
        <v>43602.402777777781</v>
      </c>
      <c r="G822">
        <v>1.1178999999999999</v>
      </c>
      <c r="H822" s="410">
        <v>43602.402777777781</v>
      </c>
      <c r="I822">
        <v>1.1178999999999999</v>
      </c>
      <c r="J822" s="403">
        <v>43602.472222222219</v>
      </c>
      <c r="K822">
        <v>1.1167</v>
      </c>
      <c r="L822">
        <v>0</v>
      </c>
      <c r="M822">
        <v>11.999999999998181</v>
      </c>
      <c r="N822">
        <v>1.2</v>
      </c>
      <c r="O822" s="543">
        <v>6.9444444437976927E-2</v>
      </c>
    </row>
    <row r="823" spans="1:15">
      <c r="A823" s="542">
        <v>822</v>
      </c>
      <c r="B823" s="542" t="s">
        <v>97</v>
      </c>
      <c r="C823" s="542">
        <v>3</v>
      </c>
      <c r="D823">
        <v>0.01</v>
      </c>
      <c r="E823">
        <v>0.03</v>
      </c>
      <c r="F823" s="410">
        <v>43606.406944444447</v>
      </c>
      <c r="G823">
        <v>1.1153</v>
      </c>
      <c r="H823" s="410">
        <v>43606.708333333336</v>
      </c>
      <c r="I823">
        <v>1.1180000000000001</v>
      </c>
      <c r="J823" s="403">
        <v>43607.332638888889</v>
      </c>
      <c r="K823">
        <v>1.1153</v>
      </c>
      <c r="L823">
        <v>27.000000000001819</v>
      </c>
      <c r="M823">
        <v>27.000000000001819</v>
      </c>
      <c r="N823">
        <v>3.96</v>
      </c>
      <c r="O823" s="543">
        <v>0.9256944444423425</v>
      </c>
    </row>
    <row r="824" spans="1:15">
      <c r="A824" s="542">
        <v>823</v>
      </c>
      <c r="B824" s="542" t="s">
        <v>97</v>
      </c>
      <c r="C824" s="542">
        <v>1</v>
      </c>
      <c r="D824">
        <v>0.01</v>
      </c>
      <c r="E824">
        <v>0.01</v>
      </c>
      <c r="F824" s="410">
        <v>43607.48541666667</v>
      </c>
      <c r="G824">
        <v>1.1172</v>
      </c>
      <c r="H824" s="410">
        <v>43607.48541666667</v>
      </c>
      <c r="I824">
        <v>1.1172</v>
      </c>
      <c r="J824" s="403">
        <v>43607.65902777778</v>
      </c>
      <c r="K824">
        <v>1.1160000000000001</v>
      </c>
      <c r="L824">
        <v>0</v>
      </c>
      <c r="M824">
        <v>11.999999999998181</v>
      </c>
      <c r="N824">
        <v>1.2</v>
      </c>
      <c r="O824" s="543">
        <v>0.17361111110949423</v>
      </c>
    </row>
    <row r="825" spans="1:15">
      <c r="A825" s="542">
        <v>824</v>
      </c>
      <c r="B825" s="542" t="s">
        <v>97</v>
      </c>
      <c r="C825" s="542">
        <v>1</v>
      </c>
      <c r="D825">
        <v>0.01</v>
      </c>
      <c r="E825">
        <v>0.01</v>
      </c>
      <c r="F825" s="410">
        <v>43607.736805555556</v>
      </c>
      <c r="G825">
        <v>1.1158999999999999</v>
      </c>
      <c r="H825" s="410">
        <v>43607.736805555556</v>
      </c>
      <c r="I825">
        <v>1.1158999999999999</v>
      </c>
      <c r="J825" s="403">
        <v>43608.293055555558</v>
      </c>
      <c r="K825">
        <v>1.1148</v>
      </c>
      <c r="L825">
        <v>0</v>
      </c>
      <c r="M825">
        <v>10.999999999998181</v>
      </c>
      <c r="N825">
        <v>1.1499999999999999</v>
      </c>
      <c r="O825" s="543">
        <v>0.55625000000145519</v>
      </c>
    </row>
    <row r="826" spans="1:15">
      <c r="A826" s="542">
        <v>825</v>
      </c>
      <c r="B826" s="542" t="s">
        <v>97</v>
      </c>
      <c r="C826" s="542">
        <v>1</v>
      </c>
      <c r="D826">
        <v>0.01</v>
      </c>
      <c r="E826">
        <v>0.01</v>
      </c>
      <c r="F826" s="410">
        <v>43608.388194444444</v>
      </c>
      <c r="G826">
        <v>1.1142000000000001</v>
      </c>
      <c r="H826" s="410">
        <v>43608.388194444444</v>
      </c>
      <c r="I826">
        <v>1.1142000000000001</v>
      </c>
      <c r="J826" s="403">
        <v>43608.493055555555</v>
      </c>
      <c r="K826">
        <v>1.113</v>
      </c>
      <c r="L826">
        <v>0</v>
      </c>
      <c r="M826">
        <v>12</v>
      </c>
      <c r="N826">
        <v>1.2</v>
      </c>
      <c r="O826" s="543">
        <v>0.10486111111094942</v>
      </c>
    </row>
    <row r="827" spans="1:15">
      <c r="A827" s="542">
        <v>826</v>
      </c>
      <c r="B827" s="542" t="s">
        <v>97</v>
      </c>
      <c r="C827" s="542">
        <v>1</v>
      </c>
      <c r="D827">
        <v>0.01</v>
      </c>
      <c r="E827">
        <v>0.01</v>
      </c>
      <c r="F827" s="410">
        <v>43608.605555555558</v>
      </c>
      <c r="G827">
        <v>1.1141000000000001</v>
      </c>
      <c r="H827" s="410">
        <v>43608.605555555558</v>
      </c>
      <c r="I827">
        <v>1.1141000000000001</v>
      </c>
      <c r="J827" s="403">
        <v>43608.627083333333</v>
      </c>
      <c r="K827">
        <v>1.1129</v>
      </c>
      <c r="L827">
        <v>0</v>
      </c>
      <c r="M827">
        <v>12</v>
      </c>
      <c r="N827">
        <v>1.2</v>
      </c>
      <c r="O827" s="543">
        <v>2.1527777775190771E-2</v>
      </c>
    </row>
    <row r="828" spans="1:15">
      <c r="A828" s="542">
        <v>827</v>
      </c>
      <c r="B828" s="542" t="s">
        <v>97</v>
      </c>
      <c r="C828" s="542">
        <v>7</v>
      </c>
      <c r="D828">
        <v>0.06</v>
      </c>
      <c r="E828">
        <v>0.18</v>
      </c>
      <c r="F828" s="410">
        <v>43608.656944444447</v>
      </c>
      <c r="G828">
        <v>1.1116999999999999</v>
      </c>
      <c r="H828" s="410">
        <v>43609.69027777778</v>
      </c>
      <c r="I828">
        <v>1.1207</v>
      </c>
      <c r="J828" s="403">
        <v>43613.888194444444</v>
      </c>
      <c r="K828">
        <v>1.1162000000000001</v>
      </c>
      <c r="L828">
        <v>90</v>
      </c>
      <c r="M828">
        <v>45</v>
      </c>
      <c r="N828">
        <v>30.32</v>
      </c>
      <c r="O828" s="543">
        <v>3.2312499999970896</v>
      </c>
    </row>
    <row r="829" spans="1:15">
      <c r="A829" s="542">
        <v>828</v>
      </c>
      <c r="B829" s="542" t="s">
        <v>96</v>
      </c>
      <c r="C829" s="542">
        <v>1</v>
      </c>
      <c r="D829">
        <v>0.01</v>
      </c>
      <c r="E829">
        <v>0.01</v>
      </c>
      <c r="F829" s="410">
        <v>43608.796527777777</v>
      </c>
      <c r="G829">
        <v>1.1181000000000001</v>
      </c>
      <c r="H829" s="410">
        <v>43608.796527777777</v>
      </c>
      <c r="I829">
        <v>1.1181000000000001</v>
      </c>
      <c r="J829" s="403">
        <v>43609.34097222222</v>
      </c>
      <c r="K829">
        <v>1.1194</v>
      </c>
      <c r="L829">
        <v>0</v>
      </c>
      <c r="M829">
        <v>12.999999999998181</v>
      </c>
      <c r="N829">
        <v>1.18</v>
      </c>
      <c r="O829" s="543">
        <v>0.54444444444379769</v>
      </c>
    </row>
    <row r="830" spans="1:15">
      <c r="A830" s="542">
        <v>829</v>
      </c>
      <c r="B830" s="542" t="s">
        <v>96</v>
      </c>
      <c r="C830" s="542">
        <v>2</v>
      </c>
      <c r="D830">
        <v>0.01</v>
      </c>
      <c r="E830">
        <v>0.02</v>
      </c>
      <c r="F830" s="410">
        <v>43609.392361111109</v>
      </c>
      <c r="G830">
        <v>1.1192</v>
      </c>
      <c r="H830" s="410">
        <v>43609.47152777778</v>
      </c>
      <c r="I830">
        <v>1.1178999999999999</v>
      </c>
      <c r="J830" s="403">
        <v>43609.604166666664</v>
      </c>
      <c r="K830">
        <v>1.1197999999999999</v>
      </c>
      <c r="L830">
        <v>13.000000000001819</v>
      </c>
      <c r="M830">
        <v>19</v>
      </c>
      <c r="N830">
        <v>2.5</v>
      </c>
      <c r="O830" s="543">
        <v>0.21180555555474712</v>
      </c>
    </row>
    <row r="831" spans="1:15">
      <c r="A831" s="542">
        <v>830</v>
      </c>
      <c r="B831" s="542" t="s">
        <v>96</v>
      </c>
      <c r="C831" s="542">
        <v>6</v>
      </c>
      <c r="D831">
        <v>0.04</v>
      </c>
      <c r="E831">
        <v>0.12</v>
      </c>
      <c r="F831" s="410">
        <v>43612.377083333333</v>
      </c>
      <c r="G831">
        <v>1.1201000000000001</v>
      </c>
      <c r="H831" s="410">
        <v>43614.716666666667</v>
      </c>
      <c r="I831">
        <v>1.113</v>
      </c>
      <c r="J831" s="403">
        <v>43616.693055555559</v>
      </c>
      <c r="K831">
        <v>1.1174999999999999</v>
      </c>
      <c r="L831">
        <v>71.000000000001819</v>
      </c>
      <c r="M831">
        <v>45</v>
      </c>
      <c r="N831">
        <v>18.610000000000003</v>
      </c>
      <c r="O831" s="543">
        <v>4.3159722222262644</v>
      </c>
    </row>
    <row r="832" spans="1:15">
      <c r="A832" s="542">
        <v>831</v>
      </c>
      <c r="B832" s="542" t="s">
        <v>97</v>
      </c>
      <c r="C832" s="542">
        <v>1</v>
      </c>
      <c r="D832">
        <v>0.01</v>
      </c>
      <c r="E832">
        <v>0.01</v>
      </c>
      <c r="F832" s="410">
        <v>43613.967361111114</v>
      </c>
      <c r="G832">
        <v>1.1162000000000001</v>
      </c>
      <c r="H832" s="410">
        <v>43613.967361111114</v>
      </c>
      <c r="I832">
        <v>1.1162000000000001</v>
      </c>
      <c r="J832" s="403">
        <v>43614.550694444442</v>
      </c>
      <c r="K832">
        <v>1.115</v>
      </c>
      <c r="L832">
        <v>0</v>
      </c>
      <c r="M832">
        <v>12</v>
      </c>
      <c r="N832">
        <v>1.22</v>
      </c>
      <c r="O832" s="543">
        <v>0.58333333332848269</v>
      </c>
    </row>
    <row r="833" spans="1:15">
      <c r="A833" s="542">
        <v>832</v>
      </c>
      <c r="B833" s="542" t="s">
        <v>97</v>
      </c>
      <c r="C833" s="542">
        <v>1</v>
      </c>
      <c r="D833">
        <v>0.01</v>
      </c>
      <c r="E833">
        <v>0.01</v>
      </c>
      <c r="F833" s="410">
        <v>43614.636805555558</v>
      </c>
      <c r="G833">
        <v>1.1147</v>
      </c>
      <c r="H833" s="410">
        <v>43614.636805555558</v>
      </c>
      <c r="I833">
        <v>1.1147</v>
      </c>
      <c r="J833" s="403">
        <v>43614.709722222222</v>
      </c>
      <c r="K833">
        <v>1.1134999999999999</v>
      </c>
      <c r="L833">
        <v>0</v>
      </c>
      <c r="M833">
        <v>12</v>
      </c>
      <c r="N833">
        <v>1.2</v>
      </c>
      <c r="O833" s="543">
        <v>7.2916666664241347E-2</v>
      </c>
    </row>
    <row r="834" spans="1:15">
      <c r="A834" s="542">
        <v>833</v>
      </c>
      <c r="B834" s="542" t="s">
        <v>97</v>
      </c>
      <c r="C834" s="542">
        <v>1</v>
      </c>
      <c r="D834">
        <v>0.01</v>
      </c>
      <c r="E834">
        <v>0.01</v>
      </c>
      <c r="F834" s="410">
        <v>43614.736805555556</v>
      </c>
      <c r="G834">
        <v>1.1132</v>
      </c>
      <c r="H834" s="410">
        <v>43614.736805555556</v>
      </c>
      <c r="I834">
        <v>1.1132</v>
      </c>
      <c r="J834" s="403">
        <v>43615.648611111108</v>
      </c>
      <c r="K834">
        <v>1.1121000000000001</v>
      </c>
      <c r="L834">
        <v>0</v>
      </c>
      <c r="M834">
        <v>11</v>
      </c>
      <c r="N834">
        <v>1.1499999999999999</v>
      </c>
      <c r="O834" s="543">
        <v>0.91180555555183673</v>
      </c>
    </row>
    <row r="835" spans="1:15">
      <c r="A835" s="542">
        <v>834</v>
      </c>
      <c r="B835" s="542" t="s">
        <v>97</v>
      </c>
      <c r="C835" s="542">
        <v>4</v>
      </c>
      <c r="D835">
        <v>0.02</v>
      </c>
      <c r="E835">
        <v>0.05</v>
      </c>
      <c r="F835" s="410">
        <v>43615.706944444442</v>
      </c>
      <c r="G835">
        <v>1.1127</v>
      </c>
      <c r="H835" s="410">
        <v>43616.675694444442</v>
      </c>
      <c r="I835">
        <v>1.1169</v>
      </c>
      <c r="J835" s="403">
        <v>43616.709722222222</v>
      </c>
      <c r="K835">
        <v>1.1137999999999999</v>
      </c>
      <c r="L835">
        <v>42</v>
      </c>
      <c r="M835">
        <v>31.000000000001819</v>
      </c>
      <c r="N835">
        <v>6.92</v>
      </c>
      <c r="O835" s="543">
        <v>1.0027777777795563</v>
      </c>
    </row>
    <row r="836" spans="1:15">
      <c r="A836" s="542">
        <v>835</v>
      </c>
      <c r="B836" s="542" t="s">
        <v>96</v>
      </c>
      <c r="C836" s="542">
        <v>3</v>
      </c>
      <c r="D836">
        <v>0.01</v>
      </c>
      <c r="E836">
        <v>0.03</v>
      </c>
      <c r="F836" s="410">
        <v>43616.697916666664</v>
      </c>
      <c r="G836">
        <v>1.1172</v>
      </c>
      <c r="H836" s="410">
        <v>43616.706944444442</v>
      </c>
      <c r="I836">
        <v>1.1145</v>
      </c>
      <c r="J836" s="403">
        <v>43616.837500000001</v>
      </c>
      <c r="K836">
        <v>1.1172</v>
      </c>
      <c r="L836">
        <v>27</v>
      </c>
      <c r="M836">
        <v>27</v>
      </c>
      <c r="N836">
        <v>4</v>
      </c>
      <c r="O836" s="543">
        <v>0.13958333333721384</v>
      </c>
    </row>
    <row r="837" spans="1:15">
      <c r="A837" s="542">
        <v>836</v>
      </c>
      <c r="B837" s="542" t="s">
        <v>97</v>
      </c>
      <c r="C837" s="542">
        <v>9</v>
      </c>
      <c r="D837">
        <v>0.13</v>
      </c>
      <c r="E837">
        <v>0.4</v>
      </c>
      <c r="F837" s="410">
        <v>43616.716666666667</v>
      </c>
      <c r="G837">
        <v>1.1141000000000001</v>
      </c>
      <c r="H837" s="410">
        <v>43621.45</v>
      </c>
      <c r="I837">
        <v>1.1281000000000001</v>
      </c>
      <c r="J837" s="403">
        <v>43621.861111111109</v>
      </c>
      <c r="K837">
        <v>1.1222000000000001</v>
      </c>
      <c r="L837">
        <v>140.00000000000182</v>
      </c>
      <c r="M837">
        <v>59.000000000001819</v>
      </c>
      <c r="N837">
        <v>75.52000000000001</v>
      </c>
      <c r="O837" s="543">
        <v>3.1444444444423425</v>
      </c>
    </row>
    <row r="838" spans="1:15">
      <c r="A838" s="542">
        <v>837</v>
      </c>
      <c r="B838" s="542" t="s">
        <v>96</v>
      </c>
      <c r="C838" s="542">
        <v>1</v>
      </c>
      <c r="D838">
        <v>0.01</v>
      </c>
      <c r="E838">
        <v>0.01</v>
      </c>
      <c r="F838" s="410">
        <v>43619.365972222222</v>
      </c>
      <c r="G838">
        <v>1.1163000000000001</v>
      </c>
      <c r="H838" s="410">
        <v>43619.365972222222</v>
      </c>
      <c r="I838">
        <v>1.1163000000000001</v>
      </c>
      <c r="J838" s="403">
        <v>43619.445138888892</v>
      </c>
      <c r="K838">
        <v>1.1174999999999999</v>
      </c>
      <c r="L838">
        <v>0</v>
      </c>
      <c r="M838">
        <v>12</v>
      </c>
      <c r="N838">
        <v>1.2</v>
      </c>
      <c r="O838" s="543">
        <v>7.9166666670062114E-2</v>
      </c>
    </row>
    <row r="839" spans="1:15">
      <c r="A839" s="542">
        <v>838</v>
      </c>
      <c r="B839" s="542" t="s">
        <v>96</v>
      </c>
      <c r="C839" s="542">
        <v>1</v>
      </c>
      <c r="D839">
        <v>0.01</v>
      </c>
      <c r="E839">
        <v>0.01</v>
      </c>
      <c r="F839" s="410">
        <v>43619.581944444442</v>
      </c>
      <c r="G839">
        <v>1.1181000000000001</v>
      </c>
      <c r="H839" s="410">
        <v>43619.581944444442</v>
      </c>
      <c r="I839">
        <v>1.1181000000000001</v>
      </c>
      <c r="J839" s="403">
        <v>43619.597916666666</v>
      </c>
      <c r="K839">
        <v>1.1193</v>
      </c>
      <c r="L839">
        <v>0</v>
      </c>
      <c r="M839">
        <v>11.999999999998181</v>
      </c>
      <c r="N839">
        <v>1.2</v>
      </c>
      <c r="O839" s="543">
        <v>1.5972222223354038E-2</v>
      </c>
    </row>
    <row r="840" spans="1:15">
      <c r="A840" s="542">
        <v>839</v>
      </c>
      <c r="B840" s="542" t="s">
        <v>96</v>
      </c>
      <c r="C840" s="542">
        <v>1</v>
      </c>
      <c r="D840">
        <v>0.01</v>
      </c>
      <c r="E840">
        <v>0.01</v>
      </c>
      <c r="F840" s="410">
        <v>43619.629166666666</v>
      </c>
      <c r="G840">
        <v>1.1188</v>
      </c>
      <c r="H840" s="410">
        <v>43619.629166666666</v>
      </c>
      <c r="I840">
        <v>1.1188</v>
      </c>
      <c r="J840" s="403">
        <v>43619.65347222222</v>
      </c>
      <c r="K840">
        <v>1.1198999999999999</v>
      </c>
      <c r="L840">
        <v>0</v>
      </c>
      <c r="M840">
        <v>10.999999999998181</v>
      </c>
      <c r="N840">
        <v>1.1000000000000001</v>
      </c>
      <c r="O840" s="543">
        <v>2.4305555554747116E-2</v>
      </c>
    </row>
    <row r="841" spans="1:15">
      <c r="A841" s="542">
        <v>840</v>
      </c>
      <c r="B841" s="542" t="s">
        <v>96</v>
      </c>
      <c r="C841" s="542">
        <v>1</v>
      </c>
      <c r="D841">
        <v>0.01</v>
      </c>
      <c r="E841">
        <v>0.01</v>
      </c>
      <c r="F841" s="410">
        <v>43619.698611111111</v>
      </c>
      <c r="G841">
        <v>1.1201000000000001</v>
      </c>
      <c r="H841" s="410">
        <v>43619.698611111111</v>
      </c>
      <c r="I841">
        <v>1.1201000000000001</v>
      </c>
      <c r="J841" s="403">
        <v>43619.756249999999</v>
      </c>
      <c r="K841">
        <v>1.1213</v>
      </c>
      <c r="L841">
        <v>0</v>
      </c>
      <c r="M841">
        <v>11.999999999998181</v>
      </c>
      <c r="N841">
        <v>1.2</v>
      </c>
      <c r="O841" s="543">
        <v>5.7638888887595385E-2</v>
      </c>
    </row>
    <row r="842" spans="1:15">
      <c r="A842" s="542">
        <v>841</v>
      </c>
      <c r="B842" s="542" t="s">
        <v>96</v>
      </c>
      <c r="C842" s="542">
        <v>1</v>
      </c>
      <c r="D842">
        <v>0.01</v>
      </c>
      <c r="E842">
        <v>0.01</v>
      </c>
      <c r="F842" s="410">
        <v>43619.834027777775</v>
      </c>
      <c r="G842">
        <v>1.1241000000000001</v>
      </c>
      <c r="H842" s="410">
        <v>43619.834027777775</v>
      </c>
      <c r="I842">
        <v>1.1241000000000001</v>
      </c>
      <c r="J842" s="403">
        <v>43619.873611111114</v>
      </c>
      <c r="K842">
        <v>1.1253</v>
      </c>
      <c r="L842">
        <v>0</v>
      </c>
      <c r="M842">
        <v>11.999999999998181</v>
      </c>
      <c r="N842">
        <v>1.2</v>
      </c>
      <c r="O842" s="543">
        <v>3.9583333338669036E-2</v>
      </c>
    </row>
    <row r="843" spans="1:15">
      <c r="A843" s="542">
        <v>842</v>
      </c>
      <c r="B843" s="542" t="s">
        <v>96</v>
      </c>
      <c r="C843" s="542">
        <v>1</v>
      </c>
      <c r="D843">
        <v>0.01</v>
      </c>
      <c r="E843">
        <v>0.01</v>
      </c>
      <c r="F843" s="410">
        <v>43619.905555555553</v>
      </c>
      <c r="G843">
        <v>1.1251</v>
      </c>
      <c r="H843" s="410">
        <v>43619.905555555553</v>
      </c>
      <c r="I843">
        <v>1.1251</v>
      </c>
      <c r="J843" s="403">
        <v>43620.367361111108</v>
      </c>
      <c r="K843">
        <v>1.1264000000000001</v>
      </c>
      <c r="L843">
        <v>0</v>
      </c>
      <c r="M843">
        <v>13</v>
      </c>
      <c r="N843">
        <v>1.18</v>
      </c>
      <c r="O843" s="543">
        <v>0.46180555555474712</v>
      </c>
    </row>
    <row r="844" spans="1:15">
      <c r="A844" s="542">
        <v>843</v>
      </c>
      <c r="B844" s="542" t="s">
        <v>96</v>
      </c>
      <c r="C844" s="542">
        <v>2</v>
      </c>
      <c r="D844">
        <v>0.01</v>
      </c>
      <c r="E844">
        <v>0.02</v>
      </c>
      <c r="F844" s="410">
        <v>43620.587500000001</v>
      </c>
      <c r="G844">
        <v>1.1247</v>
      </c>
      <c r="H844" s="410">
        <v>43620.594444444447</v>
      </c>
      <c r="I844">
        <v>1.1234999999999999</v>
      </c>
      <c r="J844" s="403">
        <v>43620.663194444445</v>
      </c>
      <c r="K844">
        <v>1.1253</v>
      </c>
      <c r="L844">
        <v>12</v>
      </c>
      <c r="M844">
        <v>18</v>
      </c>
      <c r="N844">
        <v>2.4</v>
      </c>
      <c r="O844" s="543">
        <v>7.5694444443797693E-2</v>
      </c>
    </row>
    <row r="845" spans="1:15">
      <c r="A845" s="542">
        <v>844</v>
      </c>
      <c r="B845" s="542" t="s">
        <v>96</v>
      </c>
      <c r="C845" s="542">
        <v>1</v>
      </c>
      <c r="D845">
        <v>0.01</v>
      </c>
      <c r="E845">
        <v>0.01</v>
      </c>
      <c r="F845" s="410">
        <v>43620.671527777777</v>
      </c>
      <c r="G845">
        <v>1.1234</v>
      </c>
      <c r="H845" s="410">
        <v>43620.671527777777</v>
      </c>
      <c r="I845">
        <v>1.1234</v>
      </c>
      <c r="J845" s="403">
        <v>43620.675694444442</v>
      </c>
      <c r="K845">
        <v>1.1246</v>
      </c>
      <c r="L845">
        <v>0</v>
      </c>
      <c r="M845">
        <v>12</v>
      </c>
      <c r="N845">
        <v>1.2</v>
      </c>
      <c r="O845" s="543">
        <v>4.166666665696539E-3</v>
      </c>
    </row>
    <row r="846" spans="1:15">
      <c r="A846" s="542">
        <v>845</v>
      </c>
      <c r="B846" s="542" t="s">
        <v>96</v>
      </c>
      <c r="C846" s="542">
        <v>1</v>
      </c>
      <c r="D846">
        <v>0.01</v>
      </c>
      <c r="E846">
        <v>0.01</v>
      </c>
      <c r="F846" s="410">
        <v>43620.689583333333</v>
      </c>
      <c r="G846">
        <v>1.1237999999999999</v>
      </c>
      <c r="H846" s="410">
        <v>43620.689583333333</v>
      </c>
      <c r="I846">
        <v>1.1237999999999999</v>
      </c>
      <c r="J846" s="403">
        <v>43620.802083333336</v>
      </c>
      <c r="K846">
        <v>1.125</v>
      </c>
      <c r="L846">
        <v>0</v>
      </c>
      <c r="M846">
        <v>12</v>
      </c>
      <c r="N846">
        <v>1.2</v>
      </c>
      <c r="O846" s="543">
        <v>0.11250000000291038</v>
      </c>
    </row>
    <row r="847" spans="1:15">
      <c r="A847" s="542">
        <v>846</v>
      </c>
      <c r="B847" s="542" t="s">
        <v>96</v>
      </c>
      <c r="C847" s="542">
        <v>1</v>
      </c>
      <c r="D847">
        <v>0.01</v>
      </c>
      <c r="E847">
        <v>0.01</v>
      </c>
      <c r="F847" s="410">
        <v>43620.847222222219</v>
      </c>
      <c r="G847">
        <v>1.1261000000000001</v>
      </c>
      <c r="H847" s="410">
        <v>43620.847222222219</v>
      </c>
      <c r="I847">
        <v>1.1261000000000001</v>
      </c>
      <c r="J847" s="403">
        <v>43621.432638888888</v>
      </c>
      <c r="K847">
        <v>1.1274</v>
      </c>
      <c r="L847">
        <v>0</v>
      </c>
      <c r="M847">
        <v>12.999999999998181</v>
      </c>
      <c r="N847">
        <v>1.18</v>
      </c>
      <c r="O847" s="543">
        <v>0.58541666666860692</v>
      </c>
    </row>
    <row r="848" spans="1:15">
      <c r="A848" s="542">
        <v>847</v>
      </c>
      <c r="B848" s="542" t="s">
        <v>96</v>
      </c>
      <c r="C848" s="542">
        <v>3</v>
      </c>
      <c r="D848">
        <v>0.01</v>
      </c>
      <c r="E848">
        <v>0.03</v>
      </c>
      <c r="F848" s="410">
        <v>43621.484027777777</v>
      </c>
      <c r="G848">
        <v>1.1281000000000001</v>
      </c>
      <c r="H848" s="410">
        <v>43621.575694444444</v>
      </c>
      <c r="I848">
        <v>1.1255999999999999</v>
      </c>
      <c r="J848" s="403">
        <v>43621.597916666666</v>
      </c>
      <c r="K848">
        <v>1.1282000000000001</v>
      </c>
      <c r="L848">
        <v>25.000000000001819</v>
      </c>
      <c r="M848">
        <v>26.000000000001819</v>
      </c>
      <c r="N848">
        <v>4</v>
      </c>
      <c r="O848" s="543">
        <v>0.11388888888905058</v>
      </c>
    </row>
    <row r="849" spans="1:15">
      <c r="A849" s="542">
        <v>848</v>
      </c>
      <c r="B849" s="542" t="s">
        <v>96</v>
      </c>
      <c r="C849" s="542">
        <v>5</v>
      </c>
      <c r="D849">
        <v>0.03</v>
      </c>
      <c r="E849">
        <v>0.08</v>
      </c>
      <c r="F849" s="410">
        <v>43621.622916666667</v>
      </c>
      <c r="G849">
        <v>1.1289</v>
      </c>
      <c r="H849" s="410">
        <v>43621.761111111111</v>
      </c>
      <c r="I849">
        <v>1.1234</v>
      </c>
      <c r="J849" s="403">
        <v>43622.60833333333</v>
      </c>
      <c r="K849">
        <v>1.1272</v>
      </c>
      <c r="L849">
        <v>55</v>
      </c>
      <c r="M849">
        <v>38</v>
      </c>
      <c r="N849">
        <v>11.729999999999999</v>
      </c>
      <c r="O849" s="543">
        <v>0.98541666666278616</v>
      </c>
    </row>
    <row r="850" spans="1:15">
      <c r="A850" s="542">
        <v>849</v>
      </c>
      <c r="B850" s="542" t="s">
        <v>97</v>
      </c>
      <c r="C850" s="542">
        <v>2</v>
      </c>
      <c r="D850">
        <v>0.01</v>
      </c>
      <c r="E850">
        <v>0.02</v>
      </c>
      <c r="F850" s="410">
        <v>43621.866666666669</v>
      </c>
      <c r="G850">
        <v>1.1222000000000001</v>
      </c>
      <c r="H850" s="410">
        <v>43622.337500000001</v>
      </c>
      <c r="I850">
        <v>1.1234999999999999</v>
      </c>
      <c r="J850" s="403">
        <v>43622.572916666664</v>
      </c>
      <c r="K850">
        <v>1.1204000000000001</v>
      </c>
      <c r="L850">
        <v>13</v>
      </c>
      <c r="M850">
        <v>31</v>
      </c>
      <c r="N850">
        <v>4.95</v>
      </c>
      <c r="O850" s="543">
        <v>0.70624999999563443</v>
      </c>
    </row>
    <row r="851" spans="1:15">
      <c r="A851" s="542">
        <v>850</v>
      </c>
      <c r="B851" s="542" t="s">
        <v>97</v>
      </c>
      <c r="C851" s="542">
        <v>4</v>
      </c>
      <c r="D851">
        <v>0.02</v>
      </c>
      <c r="E851">
        <v>0.05</v>
      </c>
      <c r="F851" s="410">
        <v>43622.576388888891</v>
      </c>
      <c r="G851">
        <v>1.1252</v>
      </c>
      <c r="H851" s="410">
        <v>43622.618750000001</v>
      </c>
      <c r="I851">
        <v>1.1304000000000001</v>
      </c>
      <c r="J851" s="403">
        <v>43622.631249999999</v>
      </c>
      <c r="K851">
        <v>1.1269</v>
      </c>
      <c r="L851">
        <v>52</v>
      </c>
      <c r="M851">
        <v>35</v>
      </c>
      <c r="N851">
        <v>6.9</v>
      </c>
      <c r="O851" s="543">
        <v>5.486111110803904E-2</v>
      </c>
    </row>
    <row r="852" spans="1:15">
      <c r="A852" s="542">
        <v>851</v>
      </c>
      <c r="B852" s="542" t="s">
        <v>96</v>
      </c>
      <c r="C852" s="542">
        <v>4</v>
      </c>
      <c r="D852">
        <v>0.02</v>
      </c>
      <c r="E852">
        <v>0.05</v>
      </c>
      <c r="F852" s="410">
        <v>43622.629166666666</v>
      </c>
      <c r="G852">
        <v>1.1288</v>
      </c>
      <c r="H852" s="410">
        <v>43622.65902777778</v>
      </c>
      <c r="I852">
        <v>1.1248</v>
      </c>
      <c r="J852" s="403">
        <v>43622.706250000003</v>
      </c>
      <c r="K852">
        <v>1.1277999999999999</v>
      </c>
      <c r="L852">
        <v>40</v>
      </c>
      <c r="M852">
        <v>30</v>
      </c>
      <c r="N852">
        <v>6.8</v>
      </c>
      <c r="O852" s="543">
        <v>7.7083333337213844E-2</v>
      </c>
    </row>
    <row r="853" spans="1:15">
      <c r="A853" s="542">
        <v>852</v>
      </c>
      <c r="B853" s="542" t="s">
        <v>97</v>
      </c>
      <c r="C853" s="542">
        <v>2</v>
      </c>
      <c r="D853">
        <v>0.01</v>
      </c>
      <c r="E853">
        <v>0.02</v>
      </c>
      <c r="F853" s="410">
        <v>43622.643055555556</v>
      </c>
      <c r="G853">
        <v>1.1271</v>
      </c>
      <c r="H853" s="410">
        <v>43622.647916666669</v>
      </c>
      <c r="I853">
        <v>1.1283000000000001</v>
      </c>
      <c r="J853" s="403">
        <v>43622.650694444441</v>
      </c>
      <c r="K853">
        <v>1.1265000000000001</v>
      </c>
      <c r="L853">
        <v>12</v>
      </c>
      <c r="M853">
        <v>18</v>
      </c>
      <c r="N853">
        <v>2.4</v>
      </c>
      <c r="O853" s="543">
        <v>7.6388888846850023E-3</v>
      </c>
    </row>
    <row r="854" spans="1:15">
      <c r="A854" s="542">
        <v>853</v>
      </c>
      <c r="B854" s="542" t="s">
        <v>97</v>
      </c>
      <c r="C854" s="542">
        <v>4</v>
      </c>
      <c r="D854">
        <v>0.02</v>
      </c>
      <c r="E854">
        <v>0.05</v>
      </c>
      <c r="F854" s="410">
        <v>43622.667361111111</v>
      </c>
      <c r="G854">
        <v>1.1257999999999999</v>
      </c>
      <c r="H854" s="410">
        <v>43622.736805555556</v>
      </c>
      <c r="I854">
        <v>1.1297999999999999</v>
      </c>
      <c r="J854" s="403">
        <v>43623.227777777778</v>
      </c>
      <c r="K854">
        <v>1.1268</v>
      </c>
      <c r="L854">
        <v>40</v>
      </c>
      <c r="M854">
        <v>30</v>
      </c>
      <c r="N854">
        <v>6.79</v>
      </c>
      <c r="O854" s="543">
        <v>0.56041666666715173</v>
      </c>
    </row>
    <row r="855" spans="1:15">
      <c r="A855" s="542">
        <v>854</v>
      </c>
      <c r="B855" s="542" t="s">
        <v>96</v>
      </c>
      <c r="C855" s="542">
        <v>1</v>
      </c>
      <c r="D855">
        <v>0.01</v>
      </c>
      <c r="E855">
        <v>0.01</v>
      </c>
      <c r="F855" s="410">
        <v>43622.719444444447</v>
      </c>
      <c r="G855">
        <v>1.1287</v>
      </c>
      <c r="H855" s="410">
        <v>43622.719444444447</v>
      </c>
      <c r="I855">
        <v>1.1287</v>
      </c>
      <c r="J855" s="403">
        <v>43622.738888888889</v>
      </c>
      <c r="K855">
        <v>1.1298999999999999</v>
      </c>
      <c r="L855">
        <v>0</v>
      </c>
      <c r="M855">
        <v>11.999999999998181</v>
      </c>
      <c r="N855">
        <v>1.2</v>
      </c>
      <c r="O855" s="543">
        <v>1.9444444442342501E-2</v>
      </c>
    </row>
    <row r="856" spans="1:15">
      <c r="A856" s="542">
        <v>855</v>
      </c>
      <c r="B856" s="542" t="s">
        <v>96</v>
      </c>
      <c r="C856" s="542">
        <v>1</v>
      </c>
      <c r="D856">
        <v>0.01</v>
      </c>
      <c r="E856">
        <v>0.01</v>
      </c>
      <c r="F856" s="410">
        <v>43623.367361111108</v>
      </c>
      <c r="G856">
        <v>1.1261000000000001</v>
      </c>
      <c r="H856" s="410">
        <v>43623.367361111108</v>
      </c>
      <c r="I856">
        <v>1.1261000000000001</v>
      </c>
      <c r="J856" s="403">
        <v>43623.593055555553</v>
      </c>
      <c r="K856">
        <v>1.1273</v>
      </c>
      <c r="L856">
        <v>0</v>
      </c>
      <c r="M856">
        <v>11.999999999998181</v>
      </c>
      <c r="N856">
        <v>1.2</v>
      </c>
      <c r="O856" s="543">
        <v>0.22569444444525288</v>
      </c>
    </row>
    <row r="857" spans="1:15">
      <c r="A857" s="542">
        <v>856</v>
      </c>
      <c r="B857" s="542" t="s">
        <v>97</v>
      </c>
      <c r="C857" s="542">
        <v>4</v>
      </c>
      <c r="D857">
        <v>0.04</v>
      </c>
      <c r="E857">
        <v>0.1</v>
      </c>
      <c r="F857" s="410">
        <v>43623.379166666666</v>
      </c>
      <c r="G857">
        <v>1.1263000000000001</v>
      </c>
      <c r="H857" s="410">
        <v>43623.680555555555</v>
      </c>
      <c r="I857">
        <v>1.1337999999999999</v>
      </c>
      <c r="J857" s="403">
        <v>43626</v>
      </c>
      <c r="K857">
        <v>1.1331</v>
      </c>
      <c r="L857">
        <v>75</v>
      </c>
      <c r="M857">
        <v>7</v>
      </c>
      <c r="N857">
        <v>-12.04</v>
      </c>
      <c r="O857" s="543">
        <v>0.62083333333430346</v>
      </c>
    </row>
    <row r="858" spans="1:15">
      <c r="A858" s="542">
        <v>857</v>
      </c>
      <c r="B858" s="542" t="s">
        <v>96</v>
      </c>
      <c r="C858" s="542">
        <v>1</v>
      </c>
      <c r="D858">
        <v>0.01</v>
      </c>
      <c r="E858">
        <v>0.01</v>
      </c>
      <c r="F858" s="410">
        <v>43623.603472222225</v>
      </c>
      <c r="G858">
        <v>1.1272</v>
      </c>
      <c r="H858" s="410">
        <v>43623.603472222225</v>
      </c>
      <c r="I858">
        <v>1.1272</v>
      </c>
      <c r="J858" s="403">
        <v>43623.604166666664</v>
      </c>
      <c r="K858">
        <v>1.1289</v>
      </c>
      <c r="L858">
        <v>0</v>
      </c>
      <c r="M858">
        <v>17</v>
      </c>
      <c r="N858">
        <v>1.7</v>
      </c>
      <c r="O858" s="543">
        <v>6.9444443943211809E-4</v>
      </c>
    </row>
    <row r="859" spans="1:15">
      <c r="A859" s="542">
        <v>858</v>
      </c>
      <c r="B859" s="542" t="s">
        <v>96</v>
      </c>
      <c r="C859" s="542">
        <v>1</v>
      </c>
      <c r="D859">
        <v>0.01</v>
      </c>
      <c r="E859">
        <v>0.01</v>
      </c>
      <c r="F859" s="410">
        <v>43623.623611111114</v>
      </c>
      <c r="G859">
        <v>1.1314</v>
      </c>
      <c r="H859" s="410">
        <v>43623.623611111114</v>
      </c>
      <c r="I859">
        <v>1.1314</v>
      </c>
      <c r="J859" s="403">
        <v>43623.673611111109</v>
      </c>
      <c r="K859">
        <v>1.1326000000000001</v>
      </c>
      <c r="L859">
        <v>0</v>
      </c>
      <c r="M859">
        <v>12</v>
      </c>
      <c r="N859">
        <v>1.2</v>
      </c>
      <c r="O859" s="543">
        <v>4.9999999995634425E-2</v>
      </c>
    </row>
    <row r="860" spans="1:15">
      <c r="A860" s="542">
        <v>859</v>
      </c>
      <c r="B860" s="542" t="s">
        <v>96</v>
      </c>
      <c r="C860" s="542">
        <v>4</v>
      </c>
      <c r="D860">
        <v>0.02</v>
      </c>
      <c r="E860">
        <v>0.05</v>
      </c>
      <c r="F860" s="410">
        <v>43623.706250000003</v>
      </c>
      <c r="G860">
        <v>1.1337999999999999</v>
      </c>
      <c r="H860" s="410">
        <v>43626.392361111109</v>
      </c>
      <c r="I860">
        <v>1.1297999999999999</v>
      </c>
      <c r="J860" s="403">
        <v>43627.39166666667</v>
      </c>
      <c r="K860">
        <v>1.133</v>
      </c>
      <c r="L860">
        <v>40</v>
      </c>
      <c r="M860">
        <v>32</v>
      </c>
      <c r="N860">
        <v>7.0500000000000007</v>
      </c>
      <c r="O860" s="543">
        <v>1.6854166666671517</v>
      </c>
    </row>
    <row r="861" spans="1:15">
      <c r="A861" s="542">
        <v>860</v>
      </c>
      <c r="B861" s="542" t="s">
        <v>97</v>
      </c>
      <c r="C861" s="542">
        <v>1</v>
      </c>
      <c r="D861">
        <v>0.01</v>
      </c>
      <c r="E861">
        <v>0.01</v>
      </c>
      <c r="F861" s="410">
        <v>43626.106944444444</v>
      </c>
      <c r="G861">
        <v>1.1322000000000001</v>
      </c>
      <c r="H861" s="410">
        <v>43626.106944444444</v>
      </c>
      <c r="I861">
        <v>1.1322000000000001</v>
      </c>
      <c r="J861" s="403">
        <v>43626.260416666664</v>
      </c>
      <c r="K861">
        <v>1.131</v>
      </c>
      <c r="L861">
        <v>0</v>
      </c>
      <c r="M861">
        <v>12.000000000001819</v>
      </c>
      <c r="N861">
        <v>1.2</v>
      </c>
      <c r="O861" s="543">
        <v>0.15347222222044365</v>
      </c>
    </row>
    <row r="862" spans="1:15">
      <c r="A862" s="542">
        <v>861</v>
      </c>
      <c r="B862" s="542" t="s">
        <v>97</v>
      </c>
      <c r="C862" s="542">
        <v>1</v>
      </c>
      <c r="D862">
        <v>0.01</v>
      </c>
      <c r="E862">
        <v>0.01</v>
      </c>
      <c r="F862" s="410">
        <v>43626.634027777778</v>
      </c>
      <c r="G862">
        <v>1.1315</v>
      </c>
      <c r="H862" s="410">
        <v>43626.634027777778</v>
      </c>
      <c r="I862">
        <v>1.1315</v>
      </c>
      <c r="J862" s="403">
        <v>43626.665277777778</v>
      </c>
      <c r="K862">
        <v>1.1303000000000001</v>
      </c>
      <c r="L862">
        <v>0</v>
      </c>
      <c r="M862">
        <v>12</v>
      </c>
      <c r="N862">
        <v>1.2</v>
      </c>
      <c r="O862" s="543">
        <v>3.125E-2</v>
      </c>
    </row>
    <row r="863" spans="1:15">
      <c r="A863" s="542">
        <v>862</v>
      </c>
      <c r="B863" s="542" t="s">
        <v>97</v>
      </c>
      <c r="C863" s="542">
        <v>2</v>
      </c>
      <c r="D863">
        <v>0.01</v>
      </c>
      <c r="E863">
        <v>0.02</v>
      </c>
      <c r="F863" s="410">
        <v>43626.706250000003</v>
      </c>
      <c r="G863">
        <v>1.1315</v>
      </c>
      <c r="H863" s="410">
        <v>43627.390972222223</v>
      </c>
      <c r="I863">
        <v>1.1329</v>
      </c>
      <c r="J863" s="403">
        <v>43627.577777777777</v>
      </c>
      <c r="K863">
        <v>1.131</v>
      </c>
      <c r="L863">
        <v>14</v>
      </c>
      <c r="M863">
        <v>19</v>
      </c>
      <c r="N863">
        <v>2.42</v>
      </c>
      <c r="O863" s="543">
        <v>0.87152777777373558</v>
      </c>
    </row>
    <row r="864" spans="1:15">
      <c r="A864" s="542">
        <v>863</v>
      </c>
      <c r="B864" s="542" t="s">
        <v>96</v>
      </c>
      <c r="C864" s="542">
        <v>2</v>
      </c>
      <c r="D864">
        <v>0.01</v>
      </c>
      <c r="E864">
        <v>0.02</v>
      </c>
      <c r="F864" s="410">
        <v>43627.443055555559</v>
      </c>
      <c r="G864">
        <v>1.1316999999999999</v>
      </c>
      <c r="H864" s="410">
        <v>43627.605555555558</v>
      </c>
      <c r="I864">
        <v>1.1304000000000001</v>
      </c>
      <c r="J864" s="403">
        <v>43627.64166666667</v>
      </c>
      <c r="K864">
        <v>1.1323000000000001</v>
      </c>
      <c r="L864">
        <v>13</v>
      </c>
      <c r="M864">
        <v>19</v>
      </c>
      <c r="N864">
        <v>2.5</v>
      </c>
      <c r="O864" s="543">
        <v>0.19861111111094942</v>
      </c>
    </row>
    <row r="865" spans="1:15">
      <c r="A865" s="542">
        <v>864</v>
      </c>
      <c r="B865" s="542" t="s">
        <v>97</v>
      </c>
      <c r="C865" s="542">
        <v>3</v>
      </c>
      <c r="D865">
        <v>0.01</v>
      </c>
      <c r="E865">
        <v>0.03</v>
      </c>
      <c r="F865" s="410">
        <v>43627.607638888891</v>
      </c>
      <c r="G865">
        <v>1.1307</v>
      </c>
      <c r="H865" s="410">
        <v>43627.818055555559</v>
      </c>
      <c r="I865">
        <v>1.1333</v>
      </c>
      <c r="J865" s="403">
        <v>43628.774305555555</v>
      </c>
      <c r="K865">
        <v>1.1307</v>
      </c>
      <c r="L865">
        <v>26</v>
      </c>
      <c r="M865">
        <v>26</v>
      </c>
      <c r="N865">
        <v>3.96</v>
      </c>
      <c r="O865" s="543">
        <v>1.1666666666642413</v>
      </c>
    </row>
    <row r="866" spans="1:15">
      <c r="A866" s="542">
        <v>865</v>
      </c>
      <c r="B866" s="542" t="s">
        <v>96</v>
      </c>
      <c r="C866" s="542">
        <v>1</v>
      </c>
      <c r="D866">
        <v>0.01</v>
      </c>
      <c r="E866">
        <v>0.01</v>
      </c>
      <c r="F866" s="410">
        <v>43627.646527777775</v>
      </c>
      <c r="G866">
        <v>1.1321000000000001</v>
      </c>
      <c r="H866" s="410">
        <v>43627.646527777775</v>
      </c>
      <c r="I866">
        <v>1.1321000000000001</v>
      </c>
      <c r="J866" s="403">
        <v>43627.817361111112</v>
      </c>
      <c r="K866">
        <v>1.1333</v>
      </c>
      <c r="L866">
        <v>0</v>
      </c>
      <c r="M866">
        <v>11.999999999998181</v>
      </c>
      <c r="N866">
        <v>1.2</v>
      </c>
      <c r="O866" s="543">
        <v>0.17083333333721384</v>
      </c>
    </row>
    <row r="867" spans="1:15">
      <c r="A867" s="542">
        <v>866</v>
      </c>
      <c r="B867" s="542" t="s">
        <v>96</v>
      </c>
      <c r="C867" s="542">
        <v>9</v>
      </c>
      <c r="D867">
        <v>0.13</v>
      </c>
      <c r="E867">
        <v>0.4</v>
      </c>
      <c r="F867" s="410">
        <v>43628.456250000003</v>
      </c>
      <c r="G867">
        <v>1.1336999999999999</v>
      </c>
      <c r="H867" s="410">
        <v>43634.430555555555</v>
      </c>
      <c r="I867">
        <v>1.1193</v>
      </c>
      <c r="J867" s="403">
        <v>43636.127083333333</v>
      </c>
      <c r="K867">
        <v>1.1261000000000001</v>
      </c>
      <c r="L867">
        <v>144</v>
      </c>
      <c r="M867">
        <v>68.000000000001819</v>
      </c>
      <c r="N867">
        <v>77.86</v>
      </c>
      <c r="O867" s="543">
        <v>5.6708333333299379</v>
      </c>
    </row>
    <row r="868" spans="1:15">
      <c r="A868" s="542">
        <v>867</v>
      </c>
      <c r="B868" s="542" t="s">
        <v>97</v>
      </c>
      <c r="C868" s="542">
        <v>1</v>
      </c>
      <c r="D868">
        <v>0.01</v>
      </c>
      <c r="E868">
        <v>0.01</v>
      </c>
      <c r="F868" s="410">
        <v>43628.786805555559</v>
      </c>
      <c r="G868">
        <v>1.1292</v>
      </c>
      <c r="H868" s="410">
        <v>43628.786805555559</v>
      </c>
      <c r="I868">
        <v>1.1292</v>
      </c>
      <c r="J868" s="403">
        <v>43629.620138888888</v>
      </c>
      <c r="K868">
        <v>1.1281000000000001</v>
      </c>
      <c r="L868">
        <v>0</v>
      </c>
      <c r="M868">
        <v>10.999999999998181</v>
      </c>
      <c r="N868">
        <v>1.1499999999999999</v>
      </c>
      <c r="O868" s="543">
        <v>0.83333333332848269</v>
      </c>
    </row>
    <row r="869" spans="1:15">
      <c r="A869" s="542">
        <v>868</v>
      </c>
      <c r="B869" s="542" t="s">
        <v>97</v>
      </c>
      <c r="C869" s="542">
        <v>1</v>
      </c>
      <c r="D869">
        <v>0.01</v>
      </c>
      <c r="E869">
        <v>0.01</v>
      </c>
      <c r="F869" s="410">
        <v>43629.638194444444</v>
      </c>
      <c r="G869">
        <v>1.1279999999999999</v>
      </c>
      <c r="H869" s="410">
        <v>43629.638194444444</v>
      </c>
      <c r="I869">
        <v>1.1279999999999999</v>
      </c>
      <c r="J869" s="403">
        <v>43630.467361111114</v>
      </c>
      <c r="K869">
        <v>1.1268</v>
      </c>
      <c r="L869">
        <v>0</v>
      </c>
      <c r="M869">
        <v>11.999999999998181</v>
      </c>
      <c r="N869">
        <v>1.22</v>
      </c>
      <c r="O869" s="543">
        <v>0.82916666667006211</v>
      </c>
    </row>
    <row r="870" spans="1:15">
      <c r="A870" s="542">
        <v>869</v>
      </c>
      <c r="B870" s="542" t="s">
        <v>97</v>
      </c>
      <c r="C870" s="542">
        <v>1</v>
      </c>
      <c r="D870">
        <v>0.01</v>
      </c>
      <c r="E870">
        <v>0.01</v>
      </c>
      <c r="F870" s="410">
        <v>43630.629166666666</v>
      </c>
      <c r="G870">
        <v>1.1235999999999999</v>
      </c>
      <c r="H870" s="410">
        <v>43630.629166666666</v>
      </c>
      <c r="I870">
        <v>1.1235999999999999</v>
      </c>
      <c r="J870" s="403">
        <v>43630.703472222223</v>
      </c>
      <c r="K870">
        <v>1.1224000000000001</v>
      </c>
      <c r="L870">
        <v>0</v>
      </c>
      <c r="M870">
        <v>12</v>
      </c>
      <c r="N870">
        <v>1.2</v>
      </c>
      <c r="O870" s="543">
        <v>7.4305555557657499E-2</v>
      </c>
    </row>
    <row r="871" spans="1:15">
      <c r="A871" s="542">
        <v>870</v>
      </c>
      <c r="B871" s="542" t="s">
        <v>97</v>
      </c>
      <c r="C871" s="542">
        <v>3</v>
      </c>
      <c r="D871">
        <v>0.01</v>
      </c>
      <c r="E871">
        <v>0.03</v>
      </c>
      <c r="F871" s="410">
        <v>43633.375694444447</v>
      </c>
      <c r="G871">
        <v>1.1209</v>
      </c>
      <c r="H871" s="410">
        <v>43633.597222222219</v>
      </c>
      <c r="I871">
        <v>1.1234999999999999</v>
      </c>
      <c r="J871" s="403">
        <v>43634.418749999997</v>
      </c>
      <c r="K871">
        <v>1.1209</v>
      </c>
      <c r="L871">
        <v>26</v>
      </c>
      <c r="M871">
        <v>26</v>
      </c>
      <c r="N871">
        <v>3.8600000000000003</v>
      </c>
      <c r="O871" s="543">
        <v>1.0430555555503815</v>
      </c>
    </row>
    <row r="872" spans="1:15">
      <c r="A872" s="542">
        <v>871</v>
      </c>
      <c r="B872" s="542" t="s">
        <v>97</v>
      </c>
      <c r="C872" s="542">
        <v>1</v>
      </c>
      <c r="D872">
        <v>0.01</v>
      </c>
      <c r="E872">
        <v>0.01</v>
      </c>
      <c r="F872" s="410">
        <v>43634.429166666669</v>
      </c>
      <c r="G872">
        <v>1.1200000000000001</v>
      </c>
      <c r="H872" s="410">
        <v>43634.429166666669</v>
      </c>
      <c r="I872">
        <v>1.1200000000000001</v>
      </c>
      <c r="J872" s="403">
        <v>43634.458333333336</v>
      </c>
      <c r="K872">
        <v>1.1188</v>
      </c>
      <c r="L872">
        <v>0</v>
      </c>
      <c r="M872">
        <v>12.000000000001819</v>
      </c>
      <c r="N872">
        <v>1.2</v>
      </c>
      <c r="O872" s="543">
        <v>2.9166666667151731E-2</v>
      </c>
    </row>
    <row r="873" spans="1:15">
      <c r="A873" s="542">
        <v>872</v>
      </c>
      <c r="B873" s="542" t="s">
        <v>97</v>
      </c>
      <c r="C873" s="542">
        <v>11</v>
      </c>
      <c r="D873">
        <v>0.32</v>
      </c>
      <c r="E873">
        <v>0.92000000000000015</v>
      </c>
      <c r="F873" s="410">
        <v>43634.583333333336</v>
      </c>
      <c r="G873">
        <v>1.1194</v>
      </c>
      <c r="H873" s="410">
        <v>43641.101388888892</v>
      </c>
      <c r="I873">
        <v>1.1405000000000001</v>
      </c>
      <c r="J873" s="403">
        <v>43647.299305555556</v>
      </c>
      <c r="K873">
        <v>1.1328</v>
      </c>
      <c r="L873">
        <v>211</v>
      </c>
      <c r="M873">
        <v>77</v>
      </c>
      <c r="N873">
        <v>194.55</v>
      </c>
      <c r="O873" s="543">
        <v>8.7159722222204437</v>
      </c>
    </row>
    <row r="874" spans="1:15">
      <c r="A874" s="542">
        <v>873</v>
      </c>
      <c r="B874" s="542" t="s">
        <v>96</v>
      </c>
      <c r="C874" s="542">
        <v>1</v>
      </c>
      <c r="D874">
        <v>0.01</v>
      </c>
      <c r="E874">
        <v>0.01</v>
      </c>
      <c r="F874" s="410">
        <v>43636.137499999997</v>
      </c>
      <c r="G874">
        <v>1.1261000000000001</v>
      </c>
      <c r="H874" s="410">
        <v>43636.137499999997</v>
      </c>
      <c r="I874">
        <v>1.1261000000000001</v>
      </c>
      <c r="J874" s="403">
        <v>43636.336805555555</v>
      </c>
      <c r="K874">
        <v>1.1273</v>
      </c>
      <c r="L874">
        <v>0</v>
      </c>
      <c r="M874">
        <v>11.999999999998181</v>
      </c>
      <c r="N874">
        <v>1.2</v>
      </c>
      <c r="O874" s="543">
        <v>0.1993055555576575</v>
      </c>
    </row>
    <row r="875" spans="1:15">
      <c r="A875" s="542">
        <v>874</v>
      </c>
      <c r="B875" s="542" t="s">
        <v>96</v>
      </c>
      <c r="C875" s="542">
        <v>1</v>
      </c>
      <c r="D875">
        <v>0.01</v>
      </c>
      <c r="E875">
        <v>0.01</v>
      </c>
      <c r="F875" s="410">
        <v>43636.375694444447</v>
      </c>
      <c r="G875">
        <v>1.1273</v>
      </c>
      <c r="H875" s="410">
        <v>43636.375694444447</v>
      </c>
      <c r="I875">
        <v>1.1273</v>
      </c>
      <c r="J875" s="403">
        <v>43636.38958333333</v>
      </c>
      <c r="K875">
        <v>1.1285000000000001</v>
      </c>
      <c r="L875">
        <v>0</v>
      </c>
      <c r="M875">
        <v>12</v>
      </c>
      <c r="N875">
        <v>1.2</v>
      </c>
      <c r="O875" s="543">
        <v>1.3888888883229811E-2</v>
      </c>
    </row>
    <row r="876" spans="1:15">
      <c r="A876" s="542">
        <v>875</v>
      </c>
      <c r="B876" s="542" t="s">
        <v>96</v>
      </c>
      <c r="C876" s="542">
        <v>3</v>
      </c>
      <c r="D876">
        <v>0.01</v>
      </c>
      <c r="E876">
        <v>0.03</v>
      </c>
      <c r="F876" s="410">
        <v>43636.568749999999</v>
      </c>
      <c r="G876">
        <v>1.1308</v>
      </c>
      <c r="H876" s="410">
        <v>43636.715277777781</v>
      </c>
      <c r="I876">
        <v>1.1282000000000001</v>
      </c>
      <c r="J876" s="403">
        <v>43637.385416666664</v>
      </c>
      <c r="K876">
        <v>1.131</v>
      </c>
      <c r="L876">
        <v>25.999999999998181</v>
      </c>
      <c r="M876">
        <v>27.999999999998181</v>
      </c>
      <c r="N876">
        <v>4.04</v>
      </c>
      <c r="O876" s="543">
        <v>0.81666666666569654</v>
      </c>
    </row>
    <row r="877" spans="1:15">
      <c r="A877" s="542">
        <v>876</v>
      </c>
      <c r="B877" s="542" t="s">
        <v>96</v>
      </c>
      <c r="C877" s="542">
        <v>1</v>
      </c>
      <c r="D877">
        <v>0.01</v>
      </c>
      <c r="E877">
        <v>0.01</v>
      </c>
      <c r="F877" s="410">
        <v>43637.39166666667</v>
      </c>
      <c r="G877">
        <v>1.1305000000000001</v>
      </c>
      <c r="H877" s="410">
        <v>43637.39166666667</v>
      </c>
      <c r="I877">
        <v>1.1305000000000001</v>
      </c>
      <c r="J877" s="403">
        <v>43637.583333333336</v>
      </c>
      <c r="K877">
        <v>1.1316999999999999</v>
      </c>
      <c r="L877">
        <v>0</v>
      </c>
      <c r="M877">
        <v>12</v>
      </c>
      <c r="N877">
        <v>1.2</v>
      </c>
      <c r="O877" s="543">
        <v>0.19166666666569654</v>
      </c>
    </row>
    <row r="878" spans="1:15">
      <c r="A878" s="542">
        <v>877</v>
      </c>
      <c r="B878" s="542" t="s">
        <v>96</v>
      </c>
      <c r="C878" s="542">
        <v>1</v>
      </c>
      <c r="D878">
        <v>0.01</v>
      </c>
      <c r="E878">
        <v>0.01</v>
      </c>
      <c r="F878" s="410">
        <v>43637.677083333336</v>
      </c>
      <c r="G878">
        <v>1.1318999999999999</v>
      </c>
      <c r="H878" s="410">
        <v>43637.677083333336</v>
      </c>
      <c r="I878">
        <v>1.1318999999999999</v>
      </c>
      <c r="J878" s="403">
        <v>43637.752083333333</v>
      </c>
      <c r="K878">
        <v>1.1331</v>
      </c>
      <c r="L878">
        <v>0</v>
      </c>
      <c r="M878">
        <v>12.000000000001819</v>
      </c>
      <c r="N878">
        <v>1.2</v>
      </c>
      <c r="O878" s="543">
        <v>7.4999999997089617E-2</v>
      </c>
    </row>
    <row r="879" spans="1:15">
      <c r="A879" s="542">
        <v>878</v>
      </c>
      <c r="B879" s="542" t="s">
        <v>96</v>
      </c>
      <c r="C879" s="542">
        <v>2</v>
      </c>
      <c r="D879">
        <v>0.01</v>
      </c>
      <c r="E879">
        <v>0.02</v>
      </c>
      <c r="F879" s="410">
        <v>43637.763194444444</v>
      </c>
      <c r="G879">
        <v>1.1339999999999999</v>
      </c>
      <c r="H879" s="410">
        <v>43637.767361111109</v>
      </c>
      <c r="I879">
        <v>1.1327</v>
      </c>
      <c r="J879" s="403">
        <v>43637.798611111109</v>
      </c>
      <c r="K879">
        <v>1.1346000000000001</v>
      </c>
      <c r="L879">
        <v>12.999999999998181</v>
      </c>
      <c r="M879">
        <v>19</v>
      </c>
      <c r="N879">
        <v>2.5</v>
      </c>
      <c r="O879" s="543">
        <v>3.5416666665696539E-2</v>
      </c>
    </row>
    <row r="880" spans="1:15">
      <c r="A880" s="542">
        <v>879</v>
      </c>
      <c r="B880" s="542" t="s">
        <v>96</v>
      </c>
      <c r="C880" s="542">
        <v>1</v>
      </c>
      <c r="D880">
        <v>0.01</v>
      </c>
      <c r="E880">
        <v>0.01</v>
      </c>
      <c r="F880" s="410">
        <v>43637.810416666667</v>
      </c>
      <c r="G880">
        <v>1.1363000000000001</v>
      </c>
      <c r="H880" s="410">
        <v>43637.810416666667</v>
      </c>
      <c r="I880">
        <v>1.1363000000000001</v>
      </c>
      <c r="J880" s="403">
        <v>43637.892361111109</v>
      </c>
      <c r="K880">
        <v>1.1375</v>
      </c>
      <c r="L880">
        <v>0</v>
      </c>
      <c r="M880">
        <v>12</v>
      </c>
      <c r="N880">
        <v>1.2</v>
      </c>
      <c r="O880" s="543">
        <v>8.1944444442342501E-2</v>
      </c>
    </row>
    <row r="881" spans="1:15">
      <c r="A881" s="542">
        <v>880</v>
      </c>
      <c r="B881" s="542" t="s">
        <v>96</v>
      </c>
      <c r="C881" s="542">
        <v>1</v>
      </c>
      <c r="D881">
        <v>0.01</v>
      </c>
      <c r="E881">
        <v>0.01</v>
      </c>
      <c r="F881" s="410">
        <v>43640.374305555553</v>
      </c>
      <c r="G881">
        <v>1.1380999999999999</v>
      </c>
      <c r="H881" s="410">
        <v>43640.374305555553</v>
      </c>
      <c r="I881">
        <v>1.1380999999999999</v>
      </c>
      <c r="J881" s="403">
        <v>43640.436805555553</v>
      </c>
      <c r="K881">
        <v>1.1393</v>
      </c>
      <c r="L881">
        <v>0</v>
      </c>
      <c r="M881">
        <v>12.000000000001819</v>
      </c>
      <c r="N881">
        <v>1.2</v>
      </c>
      <c r="O881" s="543">
        <v>6.25E-2</v>
      </c>
    </row>
    <row r="882" spans="1:15">
      <c r="A882" s="542">
        <v>881</v>
      </c>
      <c r="B882" s="542" t="s">
        <v>96</v>
      </c>
      <c r="C882" s="542">
        <v>2</v>
      </c>
      <c r="D882">
        <v>0.01</v>
      </c>
      <c r="E882">
        <v>0.02</v>
      </c>
      <c r="F882" s="410">
        <v>43640.609722222223</v>
      </c>
      <c r="G882">
        <v>1.1392</v>
      </c>
      <c r="H882" s="410">
        <v>43640.672222222223</v>
      </c>
      <c r="I882">
        <v>1.1379999999999999</v>
      </c>
      <c r="J882" s="403">
        <v>43640.725694444445</v>
      </c>
      <c r="K882">
        <v>1.1397999999999999</v>
      </c>
      <c r="L882">
        <v>12.000000000001819</v>
      </c>
      <c r="M882">
        <v>18.000000000001819</v>
      </c>
      <c r="N882">
        <v>2.4</v>
      </c>
      <c r="O882" s="543">
        <v>0.11597222222189885</v>
      </c>
    </row>
    <row r="883" spans="1:15">
      <c r="A883" s="542">
        <v>882</v>
      </c>
      <c r="B883" s="542" t="s">
        <v>96</v>
      </c>
      <c r="C883" s="542">
        <v>13</v>
      </c>
      <c r="D883">
        <v>0.86</v>
      </c>
      <c r="E883">
        <v>2.3000000000000003</v>
      </c>
      <c r="F883" s="410">
        <v>43641.361805555556</v>
      </c>
      <c r="G883">
        <v>1.1400999999999999</v>
      </c>
      <c r="H883" s="410">
        <v>43677.867361111108</v>
      </c>
      <c r="I883">
        <v>1.1072</v>
      </c>
      <c r="J883" s="403">
        <v>43682.676388888889</v>
      </c>
      <c r="K883">
        <v>1.1194</v>
      </c>
      <c r="L883">
        <v>328.99999999999818</v>
      </c>
      <c r="M883">
        <v>122</v>
      </c>
      <c r="N883">
        <v>439.1400000000001</v>
      </c>
      <c r="O883" s="543">
        <v>29.314583333332848</v>
      </c>
    </row>
    <row r="884" spans="1:15">
      <c r="A884" s="542">
        <v>883</v>
      </c>
      <c r="B884" s="542" t="s">
        <v>97</v>
      </c>
      <c r="C884" s="542">
        <v>1</v>
      </c>
      <c r="D884">
        <v>0.01</v>
      </c>
      <c r="E884">
        <v>0.01</v>
      </c>
      <c r="F884" s="410">
        <v>43647.352083333331</v>
      </c>
      <c r="G884">
        <v>1.133</v>
      </c>
      <c r="H884" s="410">
        <v>43647.352083333331</v>
      </c>
      <c r="I884">
        <v>1.133</v>
      </c>
      <c r="J884" s="403">
        <v>43647.37777777778</v>
      </c>
      <c r="K884">
        <v>1.1317999999999999</v>
      </c>
      <c r="L884">
        <v>0</v>
      </c>
      <c r="M884">
        <v>12</v>
      </c>
      <c r="N884">
        <v>1.2</v>
      </c>
      <c r="O884" s="543">
        <v>2.5694444448163267E-2</v>
      </c>
    </row>
    <row r="885" spans="1:15">
      <c r="A885" s="542">
        <v>884</v>
      </c>
      <c r="B885" s="542" t="s">
        <v>97</v>
      </c>
      <c r="C885" s="542">
        <v>3</v>
      </c>
      <c r="D885">
        <v>0.01</v>
      </c>
      <c r="E885">
        <v>0.03</v>
      </c>
      <c r="F885" s="410">
        <v>43647.381944444445</v>
      </c>
      <c r="G885">
        <v>1.1322000000000001</v>
      </c>
      <c r="H885" s="410">
        <v>43647.550694444442</v>
      </c>
      <c r="I885">
        <v>1.1348</v>
      </c>
      <c r="J885" s="403">
        <v>43647.668055555558</v>
      </c>
      <c r="K885">
        <v>1.1322000000000001</v>
      </c>
      <c r="L885">
        <v>25.999999999998181</v>
      </c>
      <c r="M885">
        <v>25.999999999998181</v>
      </c>
      <c r="N885">
        <v>3.9000000000000004</v>
      </c>
      <c r="O885" s="543">
        <v>0.28611111111240461</v>
      </c>
    </row>
    <row r="886" spans="1:15">
      <c r="A886" s="542">
        <v>885</v>
      </c>
      <c r="B886" s="542" t="s">
        <v>97</v>
      </c>
      <c r="C886" s="542">
        <v>1</v>
      </c>
      <c r="D886">
        <v>0.01</v>
      </c>
      <c r="E886">
        <v>0.01</v>
      </c>
      <c r="F886" s="410">
        <v>43647.67083333333</v>
      </c>
      <c r="G886">
        <v>1.133</v>
      </c>
      <c r="H886" s="410">
        <v>43647.67083333333</v>
      </c>
      <c r="I886">
        <v>1.133</v>
      </c>
      <c r="J886" s="403">
        <v>43647.709027777775</v>
      </c>
      <c r="K886">
        <v>1.1313</v>
      </c>
      <c r="L886">
        <v>0</v>
      </c>
      <c r="M886">
        <v>17</v>
      </c>
      <c r="N886">
        <v>1.7</v>
      </c>
      <c r="O886" s="543">
        <v>3.8194444445252884E-2</v>
      </c>
    </row>
    <row r="887" spans="1:15">
      <c r="A887" s="542">
        <v>886</v>
      </c>
      <c r="B887" s="542" t="s">
        <v>97</v>
      </c>
      <c r="C887" s="542">
        <v>3</v>
      </c>
      <c r="D887">
        <v>0.01</v>
      </c>
      <c r="E887">
        <v>0.03</v>
      </c>
      <c r="F887" s="410">
        <v>43648.275000000001</v>
      </c>
      <c r="G887">
        <v>1.1281000000000001</v>
      </c>
      <c r="H887" s="410">
        <v>43648.494444444441</v>
      </c>
      <c r="I887">
        <v>1.1308</v>
      </c>
      <c r="J887" s="403">
        <v>43649.356249999997</v>
      </c>
      <c r="K887">
        <v>1.1282000000000001</v>
      </c>
      <c r="L887">
        <v>26.999999999998181</v>
      </c>
      <c r="M887">
        <v>25.999999999998181</v>
      </c>
      <c r="N887">
        <v>3.76</v>
      </c>
      <c r="O887" s="543">
        <v>1.0812499999956344</v>
      </c>
    </row>
    <row r="888" spans="1:15">
      <c r="A888" s="542">
        <v>887</v>
      </c>
      <c r="B888" s="542" t="s">
        <v>97</v>
      </c>
      <c r="C888" s="542">
        <v>2</v>
      </c>
      <c r="D888">
        <v>0.01</v>
      </c>
      <c r="E888">
        <v>0.02</v>
      </c>
      <c r="F888" s="410">
        <v>43649.614583333336</v>
      </c>
      <c r="G888">
        <v>1.1285000000000001</v>
      </c>
      <c r="H888" s="410">
        <v>43649.685416666667</v>
      </c>
      <c r="I888">
        <v>1.1297999999999999</v>
      </c>
      <c r="J888" s="403">
        <v>43649.72152777778</v>
      </c>
      <c r="K888">
        <v>1.1279999999999999</v>
      </c>
      <c r="L888">
        <v>13</v>
      </c>
      <c r="M888">
        <v>18.000000000001819</v>
      </c>
      <c r="N888">
        <v>2.2999999999999998</v>
      </c>
      <c r="O888" s="543">
        <v>0.10694444444379769</v>
      </c>
    </row>
    <row r="889" spans="1:15">
      <c r="A889" s="542">
        <v>888</v>
      </c>
      <c r="B889" s="542" t="s">
        <v>97</v>
      </c>
      <c r="C889" s="542">
        <v>2</v>
      </c>
      <c r="D889">
        <v>0.01</v>
      </c>
      <c r="E889">
        <v>0.02</v>
      </c>
      <c r="F889" s="410">
        <v>43649.726388888892</v>
      </c>
      <c r="G889">
        <v>1.1279999999999999</v>
      </c>
      <c r="H889" s="410">
        <v>43650.152777777781</v>
      </c>
      <c r="I889">
        <v>1.1292</v>
      </c>
      <c r="J889" s="403">
        <v>43650.647916666669</v>
      </c>
      <c r="K889">
        <v>1.1274</v>
      </c>
      <c r="L889">
        <v>12.000000000001819</v>
      </c>
      <c r="M889">
        <v>18</v>
      </c>
      <c r="N889">
        <v>2.4500000000000002</v>
      </c>
      <c r="O889" s="543">
        <v>0.92152777777664596</v>
      </c>
    </row>
    <row r="890" spans="1:15">
      <c r="A890" s="542">
        <v>889</v>
      </c>
      <c r="B890" s="542" t="s">
        <v>97</v>
      </c>
      <c r="C890" s="542">
        <v>1</v>
      </c>
      <c r="D890">
        <v>0.01</v>
      </c>
      <c r="E890">
        <v>0.01</v>
      </c>
      <c r="F890" s="410">
        <v>43651.617361111108</v>
      </c>
      <c r="G890">
        <v>1.1241000000000001</v>
      </c>
      <c r="H890" s="410">
        <v>43651.617361111108</v>
      </c>
      <c r="I890">
        <v>1.1241000000000001</v>
      </c>
      <c r="J890" s="403">
        <v>43651.638194444444</v>
      </c>
      <c r="K890">
        <v>1.1229</v>
      </c>
      <c r="L890">
        <v>0</v>
      </c>
      <c r="M890">
        <v>12.000000000001819</v>
      </c>
      <c r="N890">
        <v>1.2</v>
      </c>
      <c r="O890" s="543">
        <v>2.0833333335758653E-2</v>
      </c>
    </row>
    <row r="891" spans="1:15">
      <c r="A891" s="542">
        <v>890</v>
      </c>
      <c r="B891" s="542" t="s">
        <v>97</v>
      </c>
      <c r="C891" s="542">
        <v>2</v>
      </c>
      <c r="D891">
        <v>0.01</v>
      </c>
      <c r="E891">
        <v>0.02</v>
      </c>
      <c r="F891" s="410">
        <v>43651.665972222225</v>
      </c>
      <c r="G891">
        <v>1.1220000000000001</v>
      </c>
      <c r="H891" s="410">
        <v>43654.435416666667</v>
      </c>
      <c r="I891">
        <v>1.1233</v>
      </c>
      <c r="J891" s="403">
        <v>43654.541666666664</v>
      </c>
      <c r="K891">
        <v>1.1214999999999999</v>
      </c>
      <c r="L891">
        <v>12.999999999998181</v>
      </c>
      <c r="M891">
        <v>18</v>
      </c>
      <c r="N891">
        <v>2.3200000000000003</v>
      </c>
      <c r="O891" s="543">
        <v>0.87569444443943212</v>
      </c>
    </row>
    <row r="892" spans="1:15">
      <c r="A892" s="542">
        <v>891</v>
      </c>
      <c r="B892" s="542" t="s">
        <v>97</v>
      </c>
      <c r="C892" s="542">
        <v>1</v>
      </c>
      <c r="D892">
        <v>0.01</v>
      </c>
      <c r="E892">
        <v>0.01</v>
      </c>
      <c r="F892" s="410">
        <v>43654.618055555555</v>
      </c>
      <c r="G892">
        <v>1.1221000000000001</v>
      </c>
      <c r="H892" s="410">
        <v>43654.618055555555</v>
      </c>
      <c r="I892">
        <v>1.1221000000000001</v>
      </c>
      <c r="J892" s="403">
        <v>43654.748611111114</v>
      </c>
      <c r="K892">
        <v>1.1209</v>
      </c>
      <c r="L892">
        <v>0</v>
      </c>
      <c r="M892">
        <v>12.000000000001819</v>
      </c>
      <c r="N892">
        <v>1.2</v>
      </c>
      <c r="O892" s="543">
        <v>0.13055555555911269</v>
      </c>
    </row>
    <row r="893" spans="1:15">
      <c r="A893" s="542">
        <v>892</v>
      </c>
      <c r="B893" s="542" t="s">
        <v>97</v>
      </c>
      <c r="C893" s="542">
        <v>1</v>
      </c>
      <c r="D893">
        <v>0.01</v>
      </c>
      <c r="E893">
        <v>0.01</v>
      </c>
      <c r="F893" s="410">
        <v>43655.383333333331</v>
      </c>
      <c r="G893">
        <v>1.1209</v>
      </c>
      <c r="H893" s="410">
        <v>43655.383333333331</v>
      </c>
      <c r="I893">
        <v>1.1209</v>
      </c>
      <c r="J893" s="403">
        <v>43655.453472222223</v>
      </c>
      <c r="K893">
        <v>1.1196999999999999</v>
      </c>
      <c r="L893">
        <v>0</v>
      </c>
      <c r="M893">
        <v>12</v>
      </c>
      <c r="N893">
        <v>1.2</v>
      </c>
      <c r="O893" s="543">
        <v>7.013888889196096E-2</v>
      </c>
    </row>
    <row r="894" spans="1:15">
      <c r="A894" s="542">
        <v>893</v>
      </c>
      <c r="B894" s="542" t="s">
        <v>97</v>
      </c>
      <c r="C894" s="542">
        <v>5</v>
      </c>
      <c r="D894">
        <v>0.03</v>
      </c>
      <c r="E894">
        <v>0.08</v>
      </c>
      <c r="F894" s="410">
        <v>43655.602083333331</v>
      </c>
      <c r="G894">
        <v>1.1206</v>
      </c>
      <c r="H894" s="410">
        <v>43657.204861111109</v>
      </c>
      <c r="I894">
        <v>1.1271</v>
      </c>
      <c r="J894" s="403">
        <v>43662.498611111114</v>
      </c>
      <c r="K894">
        <v>1.1234</v>
      </c>
      <c r="L894">
        <v>65</v>
      </c>
      <c r="M894">
        <v>37</v>
      </c>
      <c r="N894">
        <v>12.280000000000001</v>
      </c>
      <c r="O894" s="543">
        <v>4.8965277777824667</v>
      </c>
    </row>
    <row r="895" spans="1:15">
      <c r="A895" s="542">
        <v>894</v>
      </c>
      <c r="B895" s="542" t="s">
        <v>97</v>
      </c>
      <c r="C895" s="542">
        <v>1</v>
      </c>
      <c r="D895">
        <v>0.01</v>
      </c>
      <c r="E895">
        <v>0.01</v>
      </c>
      <c r="F895" s="410">
        <v>43662.606944444444</v>
      </c>
      <c r="G895">
        <v>1.1214</v>
      </c>
      <c r="H895" s="410">
        <v>43662.606944444444</v>
      </c>
      <c r="I895">
        <v>1.1214</v>
      </c>
      <c r="J895" s="403">
        <v>43663.367361111108</v>
      </c>
      <c r="K895">
        <v>1.1202000000000001</v>
      </c>
      <c r="L895">
        <v>0</v>
      </c>
      <c r="M895">
        <v>12</v>
      </c>
      <c r="N895">
        <v>1.22</v>
      </c>
      <c r="O895" s="543">
        <v>0.76041666666424135</v>
      </c>
    </row>
    <row r="896" spans="1:15">
      <c r="A896" s="542">
        <v>895</v>
      </c>
      <c r="B896" s="542" t="s">
        <v>97</v>
      </c>
      <c r="C896" s="542">
        <v>3</v>
      </c>
      <c r="D896">
        <v>0.01</v>
      </c>
      <c r="E896">
        <v>0.03</v>
      </c>
      <c r="F896" s="410">
        <v>43663.377083333333</v>
      </c>
      <c r="G896">
        <v>1.1207</v>
      </c>
      <c r="H896" s="410">
        <v>43664.122916666667</v>
      </c>
      <c r="I896">
        <v>1.1236999999999999</v>
      </c>
      <c r="J896" s="403">
        <v>43664.525000000001</v>
      </c>
      <c r="K896">
        <v>1.1209</v>
      </c>
      <c r="L896">
        <v>30</v>
      </c>
      <c r="M896">
        <v>28</v>
      </c>
      <c r="N896">
        <v>3.8</v>
      </c>
      <c r="O896" s="543">
        <v>1.1479166666686069</v>
      </c>
    </row>
    <row r="897" spans="1:15">
      <c r="A897" s="542">
        <v>896</v>
      </c>
      <c r="B897" s="542" t="s">
        <v>97</v>
      </c>
      <c r="C897" s="542">
        <v>4</v>
      </c>
      <c r="D897">
        <v>0.02</v>
      </c>
      <c r="E897">
        <v>0.05</v>
      </c>
      <c r="F897" s="410">
        <v>43664.600694444445</v>
      </c>
      <c r="G897">
        <v>1.1221000000000001</v>
      </c>
      <c r="H897" s="410">
        <v>43664.855555555558</v>
      </c>
      <c r="I897">
        <v>1.1267</v>
      </c>
      <c r="J897" s="403">
        <v>43665.51458333333</v>
      </c>
      <c r="K897">
        <v>1.1234999999999999</v>
      </c>
      <c r="L897">
        <v>45.999999999998181</v>
      </c>
      <c r="M897">
        <v>32</v>
      </c>
      <c r="N897">
        <v>6.89</v>
      </c>
      <c r="O897" s="543">
        <v>0.913888888884685</v>
      </c>
    </row>
    <row r="898" spans="1:15">
      <c r="A898" s="542">
        <v>897</v>
      </c>
      <c r="B898" s="542" t="s">
        <v>97</v>
      </c>
      <c r="C898" s="542">
        <v>2</v>
      </c>
      <c r="D898">
        <v>0.01</v>
      </c>
      <c r="E898">
        <v>0.02</v>
      </c>
      <c r="F898" s="410">
        <v>43665.615972222222</v>
      </c>
      <c r="G898">
        <v>1.1220000000000001</v>
      </c>
      <c r="H898" s="410">
        <v>43665.665972222225</v>
      </c>
      <c r="I898">
        <v>1.1233</v>
      </c>
      <c r="J898" s="403">
        <v>43665.839583333334</v>
      </c>
      <c r="K898">
        <v>1.1214999999999999</v>
      </c>
      <c r="L898">
        <v>12.999999999998181</v>
      </c>
      <c r="M898">
        <v>18</v>
      </c>
      <c r="N898">
        <v>2.2999999999999998</v>
      </c>
      <c r="O898" s="543">
        <v>0.22361111111240461</v>
      </c>
    </row>
    <row r="899" spans="1:15">
      <c r="A899" s="542">
        <v>898</v>
      </c>
      <c r="B899" s="542" t="s">
        <v>97</v>
      </c>
      <c r="C899" s="542">
        <v>1</v>
      </c>
      <c r="D899">
        <v>0.01</v>
      </c>
      <c r="E899">
        <v>0.01</v>
      </c>
      <c r="F899" s="410">
        <v>43665.852777777778</v>
      </c>
      <c r="G899">
        <v>1.1213</v>
      </c>
      <c r="H899" s="410">
        <v>43665.852777777778</v>
      </c>
      <c r="I899">
        <v>1.1213</v>
      </c>
      <c r="J899" s="403">
        <v>43669.129861111112</v>
      </c>
      <c r="K899">
        <v>1.1201000000000001</v>
      </c>
      <c r="L899">
        <v>0</v>
      </c>
      <c r="M899">
        <v>11.999999999998181</v>
      </c>
      <c r="N899">
        <v>1.24</v>
      </c>
      <c r="O899" s="543">
        <v>1.2770833333343035</v>
      </c>
    </row>
    <row r="900" spans="1:15">
      <c r="A900" s="542">
        <v>899</v>
      </c>
      <c r="B900" s="542" t="s">
        <v>97</v>
      </c>
      <c r="C900" s="542">
        <v>1</v>
      </c>
      <c r="D900">
        <v>0.01</v>
      </c>
      <c r="E900">
        <v>0.01</v>
      </c>
      <c r="F900" s="410">
        <v>43669.664583333331</v>
      </c>
      <c r="G900">
        <v>1.1160000000000001</v>
      </c>
      <c r="H900" s="410">
        <v>43669.664583333331</v>
      </c>
      <c r="I900">
        <v>1.1160000000000001</v>
      </c>
      <c r="J900" s="403">
        <v>43669.914583333331</v>
      </c>
      <c r="K900">
        <v>1.1148</v>
      </c>
      <c r="L900">
        <v>0</v>
      </c>
      <c r="M900">
        <v>12.000000000001819</v>
      </c>
      <c r="N900">
        <v>1.2</v>
      </c>
      <c r="O900" s="543">
        <v>0.25</v>
      </c>
    </row>
    <row r="901" spans="1:15">
      <c r="A901" s="542">
        <v>900</v>
      </c>
      <c r="B901" s="542" t="s">
        <v>97</v>
      </c>
      <c r="C901" s="542">
        <v>1</v>
      </c>
      <c r="D901">
        <v>0.01</v>
      </c>
      <c r="E901">
        <v>0.01</v>
      </c>
      <c r="F901" s="410">
        <v>43669.942361111112</v>
      </c>
      <c r="G901">
        <v>1.1149</v>
      </c>
      <c r="H901" s="410">
        <v>43669.942361111112</v>
      </c>
      <c r="I901">
        <v>1.1149</v>
      </c>
      <c r="J901" s="403">
        <v>43670.395833333336</v>
      </c>
      <c r="K901">
        <v>1.1133</v>
      </c>
      <c r="L901">
        <v>0</v>
      </c>
      <c r="M901">
        <v>16</v>
      </c>
      <c r="N901">
        <v>1.62</v>
      </c>
      <c r="O901" s="543">
        <v>0.45347222222335404</v>
      </c>
    </row>
    <row r="902" spans="1:15">
      <c r="A902" s="542">
        <v>901</v>
      </c>
      <c r="B902" s="542" t="s">
        <v>97</v>
      </c>
      <c r="C902" s="542">
        <v>2</v>
      </c>
      <c r="D902">
        <v>0.01</v>
      </c>
      <c r="E902">
        <v>0.02</v>
      </c>
      <c r="F902" s="410">
        <v>43670.401388888888</v>
      </c>
      <c r="G902">
        <v>1.1134999999999999</v>
      </c>
      <c r="H902" s="410">
        <v>43670.531944444447</v>
      </c>
      <c r="I902">
        <v>1.1147</v>
      </c>
      <c r="J902" s="403">
        <v>43671.37222222222</v>
      </c>
      <c r="K902">
        <v>1.113</v>
      </c>
      <c r="L902">
        <v>12</v>
      </c>
      <c r="M902">
        <v>17</v>
      </c>
      <c r="N902">
        <v>2.2999999999999998</v>
      </c>
      <c r="O902" s="543">
        <v>0.97083333333284827</v>
      </c>
    </row>
    <row r="903" spans="1:15">
      <c r="A903" s="542">
        <v>902</v>
      </c>
      <c r="B903" s="542" t="s">
        <v>97</v>
      </c>
      <c r="C903" s="542">
        <v>2</v>
      </c>
      <c r="D903">
        <v>0.01</v>
      </c>
      <c r="E903">
        <v>0.02</v>
      </c>
      <c r="F903" s="410">
        <v>43671.512499999997</v>
      </c>
      <c r="G903">
        <v>1.1136999999999999</v>
      </c>
      <c r="H903" s="410">
        <v>43671.572916666664</v>
      </c>
      <c r="I903">
        <v>1.1149</v>
      </c>
      <c r="J903" s="403">
        <v>43671.574305555558</v>
      </c>
      <c r="K903">
        <v>1.1131</v>
      </c>
      <c r="L903">
        <v>12</v>
      </c>
      <c r="M903">
        <v>18</v>
      </c>
      <c r="N903">
        <v>2.4</v>
      </c>
      <c r="O903" s="543">
        <v>6.1805555560567882E-2</v>
      </c>
    </row>
    <row r="904" spans="1:15">
      <c r="A904" s="542">
        <v>903</v>
      </c>
      <c r="B904" s="542" t="s">
        <v>97</v>
      </c>
      <c r="C904" s="542">
        <v>6</v>
      </c>
      <c r="D904">
        <v>0.04</v>
      </c>
      <c r="E904">
        <v>0.12</v>
      </c>
      <c r="F904" s="410">
        <v>43671.594444444447</v>
      </c>
      <c r="G904">
        <v>1.1112</v>
      </c>
      <c r="H904" s="410">
        <v>43671.663194444445</v>
      </c>
      <c r="I904">
        <v>1.1184000000000001</v>
      </c>
      <c r="J904" s="403">
        <v>43671.763888888891</v>
      </c>
      <c r="K904">
        <v>1.1148</v>
      </c>
      <c r="L904">
        <v>72</v>
      </c>
      <c r="M904">
        <v>36</v>
      </c>
      <c r="N904">
        <v>17.2</v>
      </c>
      <c r="O904" s="543">
        <v>0.16944444444379769</v>
      </c>
    </row>
    <row r="905" spans="1:15">
      <c r="A905" s="542">
        <v>904</v>
      </c>
      <c r="B905" s="542" t="s">
        <v>97</v>
      </c>
      <c r="C905" s="542">
        <v>1</v>
      </c>
      <c r="D905">
        <v>0.01</v>
      </c>
      <c r="E905">
        <v>0.01</v>
      </c>
      <c r="F905" s="410">
        <v>43671.784722222219</v>
      </c>
      <c r="G905">
        <v>1.1138999999999999</v>
      </c>
      <c r="H905" s="410">
        <v>43671.784722222219</v>
      </c>
      <c r="I905">
        <v>1.1138999999999999</v>
      </c>
      <c r="J905" s="403">
        <v>43671.796527777777</v>
      </c>
      <c r="K905">
        <v>1.1127</v>
      </c>
      <c r="L905">
        <v>0</v>
      </c>
      <c r="M905">
        <v>11.999999999998181</v>
      </c>
      <c r="N905">
        <v>1.2</v>
      </c>
      <c r="O905" s="543">
        <v>1.1805555557657499E-2</v>
      </c>
    </row>
    <row r="906" spans="1:15">
      <c r="A906" s="542">
        <v>905</v>
      </c>
      <c r="B906" s="542" t="s">
        <v>97</v>
      </c>
      <c r="C906" s="542">
        <v>1</v>
      </c>
      <c r="D906">
        <v>0.01</v>
      </c>
      <c r="E906">
        <v>0.01</v>
      </c>
      <c r="F906" s="410">
        <v>43672.606944444444</v>
      </c>
      <c r="G906">
        <v>1.1135999999999999</v>
      </c>
      <c r="H906" s="410">
        <v>43672.606944444444</v>
      </c>
      <c r="I906">
        <v>1.1135999999999999</v>
      </c>
      <c r="J906" s="403">
        <v>43672.679861111108</v>
      </c>
      <c r="K906">
        <v>1.1124000000000001</v>
      </c>
      <c r="L906">
        <v>0</v>
      </c>
      <c r="M906">
        <v>12</v>
      </c>
      <c r="N906">
        <v>1.2</v>
      </c>
      <c r="O906" s="543">
        <v>7.2916666664241347E-2</v>
      </c>
    </row>
    <row r="907" spans="1:15">
      <c r="A907" s="542">
        <v>906</v>
      </c>
      <c r="B907" s="542" t="s">
        <v>97</v>
      </c>
      <c r="C907" s="542">
        <v>1</v>
      </c>
      <c r="D907">
        <v>0.01</v>
      </c>
      <c r="E907">
        <v>0.01</v>
      </c>
      <c r="F907" s="410">
        <v>43672.682638888888</v>
      </c>
      <c r="G907">
        <v>1.1125</v>
      </c>
      <c r="H907" s="410">
        <v>43672.682638888888</v>
      </c>
      <c r="I907">
        <v>1.1125</v>
      </c>
      <c r="J907" s="403">
        <v>43672.720138888886</v>
      </c>
      <c r="K907">
        <v>1.1113</v>
      </c>
      <c r="L907">
        <v>0</v>
      </c>
      <c r="M907">
        <v>12</v>
      </c>
      <c r="N907">
        <v>1.2</v>
      </c>
      <c r="O907" s="543">
        <v>3.7499999998544808E-2</v>
      </c>
    </row>
    <row r="908" spans="1:15">
      <c r="A908" s="542">
        <v>907</v>
      </c>
      <c r="B908" s="542" t="s">
        <v>97</v>
      </c>
      <c r="C908" s="542">
        <v>2</v>
      </c>
      <c r="D908">
        <v>0.01</v>
      </c>
      <c r="E908">
        <v>0.02</v>
      </c>
      <c r="F908" s="410">
        <v>43672.746527777781</v>
      </c>
      <c r="G908">
        <v>1.1123000000000001</v>
      </c>
      <c r="H908" s="410">
        <v>43675.114583333336</v>
      </c>
      <c r="I908">
        <v>1.1135999999999999</v>
      </c>
      <c r="J908" s="403">
        <v>43675.429861111108</v>
      </c>
      <c r="K908">
        <v>1.1117999999999999</v>
      </c>
      <c r="L908">
        <v>13</v>
      </c>
      <c r="M908">
        <v>18.000000000001819</v>
      </c>
      <c r="N908">
        <v>2.3200000000000003</v>
      </c>
      <c r="O908" s="543">
        <v>0.6833333333270275</v>
      </c>
    </row>
    <row r="909" spans="1:15">
      <c r="A909" s="542">
        <v>908</v>
      </c>
      <c r="B909" s="542" t="s">
        <v>97</v>
      </c>
      <c r="C909" s="542">
        <v>4</v>
      </c>
      <c r="D909">
        <v>0.02</v>
      </c>
      <c r="E909">
        <v>0.05</v>
      </c>
      <c r="F909" s="410">
        <v>43675.598611111112</v>
      </c>
      <c r="G909">
        <v>1.1120000000000001</v>
      </c>
      <c r="H909" s="410">
        <v>43676.835416666669</v>
      </c>
      <c r="I909">
        <v>1.1160000000000001</v>
      </c>
      <c r="J909" s="403">
        <v>43677.724999999999</v>
      </c>
      <c r="K909">
        <v>1.113</v>
      </c>
      <c r="L909">
        <v>40</v>
      </c>
      <c r="M909">
        <v>30.000000000001819</v>
      </c>
      <c r="N909">
        <v>7.0500000000000007</v>
      </c>
      <c r="O909" s="543">
        <v>2.1263888888861402</v>
      </c>
    </row>
    <row r="910" spans="1:15">
      <c r="A910" s="542">
        <v>909</v>
      </c>
      <c r="B910" s="542" t="s">
        <v>97</v>
      </c>
      <c r="C910" s="542">
        <v>1</v>
      </c>
      <c r="D910">
        <v>0.01</v>
      </c>
      <c r="E910">
        <v>0.01</v>
      </c>
      <c r="F910" s="410">
        <v>43677.847916666666</v>
      </c>
      <c r="G910">
        <v>1.1112</v>
      </c>
      <c r="H910" s="410">
        <v>43677.847916666666</v>
      </c>
      <c r="I910">
        <v>1.1112</v>
      </c>
      <c r="J910" s="403">
        <v>43677.859027777777</v>
      </c>
      <c r="K910">
        <v>1.1100000000000001</v>
      </c>
      <c r="L910">
        <v>0</v>
      </c>
      <c r="M910">
        <v>11.999999999998181</v>
      </c>
      <c r="N910">
        <v>1.2</v>
      </c>
      <c r="O910" s="543">
        <v>1.1111111110949423E-2</v>
      </c>
    </row>
    <row r="911" spans="1:15">
      <c r="A911" s="542">
        <v>910</v>
      </c>
      <c r="B911" s="542" t="s">
        <v>97</v>
      </c>
      <c r="C911" s="542">
        <v>2</v>
      </c>
      <c r="D911">
        <v>0.01</v>
      </c>
      <c r="E911">
        <v>0.02</v>
      </c>
      <c r="F911" s="410">
        <v>43677.87222222222</v>
      </c>
      <c r="G911">
        <v>1.1073</v>
      </c>
      <c r="H911" s="410">
        <v>43677.876388888886</v>
      </c>
      <c r="I911">
        <v>1.1085</v>
      </c>
      <c r="J911" s="403">
        <v>43677.912499999999</v>
      </c>
      <c r="K911">
        <v>1.1067</v>
      </c>
      <c r="L911">
        <v>12</v>
      </c>
      <c r="M911">
        <v>18</v>
      </c>
      <c r="N911">
        <v>2.4</v>
      </c>
      <c r="O911" s="543">
        <v>4.0277777778101154E-2</v>
      </c>
    </row>
    <row r="912" spans="1:15">
      <c r="A912" s="542">
        <v>911</v>
      </c>
      <c r="B912" s="542" t="s">
        <v>97</v>
      </c>
      <c r="C912" s="542">
        <v>1</v>
      </c>
      <c r="D912">
        <v>0.01</v>
      </c>
      <c r="E912">
        <v>0.01</v>
      </c>
      <c r="F912" s="410">
        <v>43677.939583333333</v>
      </c>
      <c r="G912">
        <v>1.1071</v>
      </c>
      <c r="H912" s="410">
        <v>43677.939583333333</v>
      </c>
      <c r="I912">
        <v>1.1071</v>
      </c>
      <c r="J912" s="403">
        <v>43678.094444444447</v>
      </c>
      <c r="K912">
        <v>1.1060000000000001</v>
      </c>
      <c r="L912">
        <v>0</v>
      </c>
      <c r="M912">
        <v>10.999999999998181</v>
      </c>
      <c r="N912">
        <v>1.1499999999999999</v>
      </c>
      <c r="O912" s="543">
        <v>0.15486111111385981</v>
      </c>
    </row>
    <row r="913" spans="1:15">
      <c r="A913" s="542">
        <v>912</v>
      </c>
      <c r="B913" s="542" t="s">
        <v>97</v>
      </c>
      <c r="C913" s="542">
        <v>1</v>
      </c>
      <c r="D913">
        <v>0.01</v>
      </c>
      <c r="E913">
        <v>0.01</v>
      </c>
      <c r="F913" s="410">
        <v>43678.138888888891</v>
      </c>
      <c r="G913">
        <v>1.1043000000000001</v>
      </c>
      <c r="H913" s="410">
        <v>43678.138888888891</v>
      </c>
      <c r="I913">
        <v>1.1043000000000001</v>
      </c>
      <c r="J913" s="403">
        <v>43678.544444444444</v>
      </c>
      <c r="K913">
        <v>1.1031</v>
      </c>
      <c r="L913">
        <v>0</v>
      </c>
      <c r="M913">
        <v>12</v>
      </c>
      <c r="N913">
        <v>1.2</v>
      </c>
      <c r="O913" s="543">
        <v>0.40555555555329192</v>
      </c>
    </row>
    <row r="914" spans="1:15">
      <c r="A914" s="542">
        <v>913</v>
      </c>
      <c r="B914" s="542" t="s">
        <v>97</v>
      </c>
      <c r="C914" s="542">
        <v>10</v>
      </c>
      <c r="D914">
        <v>0.2</v>
      </c>
      <c r="E914">
        <v>0.60000000000000009</v>
      </c>
      <c r="F914" s="410">
        <v>43678.586805555555</v>
      </c>
      <c r="G914">
        <v>1.1037999999999999</v>
      </c>
      <c r="H914" s="410">
        <v>43682.998611111114</v>
      </c>
      <c r="I914">
        <v>1.1214</v>
      </c>
      <c r="J914" s="403">
        <v>43691.675000000003</v>
      </c>
      <c r="K914">
        <v>1.1146</v>
      </c>
      <c r="L914">
        <v>176.00000000000182</v>
      </c>
      <c r="M914">
        <v>68</v>
      </c>
      <c r="N914">
        <v>122.14000000000001</v>
      </c>
      <c r="O914" s="543">
        <v>9.0881944444481633</v>
      </c>
    </row>
    <row r="915" spans="1:15">
      <c r="A915" s="542">
        <v>914</v>
      </c>
      <c r="B915" s="542" t="s">
        <v>96</v>
      </c>
      <c r="C915" s="542">
        <v>1</v>
      </c>
      <c r="D915">
        <v>0.01</v>
      </c>
      <c r="E915">
        <v>0.01</v>
      </c>
      <c r="F915" s="410">
        <v>43682.689583333333</v>
      </c>
      <c r="G915">
        <v>1.1192</v>
      </c>
      <c r="H915" s="410">
        <v>43682.689583333333</v>
      </c>
      <c r="I915">
        <v>1.1192</v>
      </c>
      <c r="J915" s="403">
        <v>43682.77847222222</v>
      </c>
      <c r="K915">
        <v>1.1204000000000001</v>
      </c>
      <c r="L915">
        <v>0</v>
      </c>
      <c r="M915">
        <v>12</v>
      </c>
      <c r="N915">
        <v>1.2</v>
      </c>
      <c r="O915" s="543">
        <v>8.8888888887595385E-2</v>
      </c>
    </row>
    <row r="916" spans="1:15">
      <c r="A916" s="542">
        <v>915</v>
      </c>
      <c r="B916" s="542" t="s">
        <v>96</v>
      </c>
      <c r="C916" s="542">
        <v>5</v>
      </c>
      <c r="D916">
        <v>0.03</v>
      </c>
      <c r="E916">
        <v>0.08</v>
      </c>
      <c r="F916" s="410">
        <v>43683.163194444445</v>
      </c>
      <c r="G916">
        <v>1.1227</v>
      </c>
      <c r="H916" s="410">
        <v>43683.636111111111</v>
      </c>
      <c r="I916">
        <v>1.1172</v>
      </c>
      <c r="J916" s="403">
        <v>43684.087500000001</v>
      </c>
      <c r="K916">
        <v>1.1208</v>
      </c>
      <c r="L916">
        <v>55</v>
      </c>
      <c r="M916">
        <v>36</v>
      </c>
      <c r="N916">
        <v>12.120000000000001</v>
      </c>
      <c r="O916" s="543">
        <v>0.92430555555620231</v>
      </c>
    </row>
    <row r="917" spans="1:15">
      <c r="A917" s="542">
        <v>916</v>
      </c>
      <c r="B917" s="542" t="s">
        <v>96</v>
      </c>
      <c r="C917" s="542">
        <v>3</v>
      </c>
      <c r="D917">
        <v>0.01</v>
      </c>
      <c r="E917">
        <v>0.03</v>
      </c>
      <c r="F917" s="410">
        <v>43684.123611111114</v>
      </c>
      <c r="G917">
        <v>1.121</v>
      </c>
      <c r="H917" s="410">
        <v>43684.46875</v>
      </c>
      <c r="I917">
        <v>1.1184000000000001</v>
      </c>
      <c r="J917" s="403">
        <v>43684.62777777778</v>
      </c>
      <c r="K917">
        <v>1.121</v>
      </c>
      <c r="L917">
        <v>26</v>
      </c>
      <c r="M917">
        <v>26</v>
      </c>
      <c r="N917">
        <v>3.8</v>
      </c>
      <c r="O917" s="543">
        <v>0.50416666666569654</v>
      </c>
    </row>
    <row r="918" spans="1:15">
      <c r="A918" s="542">
        <v>917</v>
      </c>
      <c r="B918" s="542" t="s">
        <v>96</v>
      </c>
      <c r="C918" s="542">
        <v>3</v>
      </c>
      <c r="D918">
        <v>0.01</v>
      </c>
      <c r="E918">
        <v>0.03</v>
      </c>
      <c r="F918" s="410">
        <v>43684.665277777778</v>
      </c>
      <c r="G918">
        <v>1.1235999999999999</v>
      </c>
      <c r="H918" s="410">
        <v>43684.70208333333</v>
      </c>
      <c r="I918">
        <v>1.1209</v>
      </c>
      <c r="J918" s="403">
        <v>43684.743055555555</v>
      </c>
      <c r="K918">
        <v>1.1235999999999999</v>
      </c>
      <c r="L918">
        <v>27</v>
      </c>
      <c r="M918">
        <v>27</v>
      </c>
      <c r="N918">
        <v>4</v>
      </c>
      <c r="O918" s="543">
        <v>7.7777777776645962E-2</v>
      </c>
    </row>
    <row r="919" spans="1:15">
      <c r="A919" s="542">
        <v>918</v>
      </c>
      <c r="B919" s="542" t="s">
        <v>96</v>
      </c>
      <c r="C919" s="542">
        <v>4</v>
      </c>
      <c r="D919">
        <v>0.02</v>
      </c>
      <c r="E919">
        <v>0.05</v>
      </c>
      <c r="F919" s="410">
        <v>43684.771527777775</v>
      </c>
      <c r="G919">
        <v>1.1233</v>
      </c>
      <c r="H919" s="410">
        <v>43685.572222222225</v>
      </c>
      <c r="I919">
        <v>1.1193</v>
      </c>
      <c r="J919" s="403">
        <v>43685.693055555559</v>
      </c>
      <c r="K919">
        <v>1.1226</v>
      </c>
      <c r="L919">
        <v>40</v>
      </c>
      <c r="M919">
        <v>33</v>
      </c>
      <c r="N919">
        <v>7.2899999999999991</v>
      </c>
      <c r="O919" s="543">
        <v>0.92152777778392192</v>
      </c>
    </row>
    <row r="920" spans="1:15">
      <c r="A920" s="542">
        <v>919</v>
      </c>
      <c r="B920" s="542" t="s">
        <v>96</v>
      </c>
      <c r="C920" s="542">
        <v>2</v>
      </c>
      <c r="D920">
        <v>0.01</v>
      </c>
      <c r="E920">
        <v>0.02</v>
      </c>
      <c r="F920" s="410">
        <v>43685.695833333331</v>
      </c>
      <c r="G920">
        <v>1.1207</v>
      </c>
      <c r="H920" s="410">
        <v>43685.705555555556</v>
      </c>
      <c r="I920">
        <v>1.1194999999999999</v>
      </c>
      <c r="J920" s="403">
        <v>43685.716666666667</v>
      </c>
      <c r="K920">
        <v>1.1213</v>
      </c>
      <c r="L920">
        <v>12</v>
      </c>
      <c r="M920">
        <v>18</v>
      </c>
      <c r="N920">
        <v>2.4</v>
      </c>
      <c r="O920" s="543">
        <v>2.0833333335758653E-2</v>
      </c>
    </row>
    <row r="921" spans="1:15">
      <c r="A921" s="542">
        <v>920</v>
      </c>
      <c r="B921" s="542" t="s">
        <v>96</v>
      </c>
      <c r="C921" s="542">
        <v>2</v>
      </c>
      <c r="D921">
        <v>0.01</v>
      </c>
      <c r="E921">
        <v>0.02</v>
      </c>
      <c r="F921" s="410">
        <v>43685.836111111108</v>
      </c>
      <c r="G921">
        <v>1.1196999999999999</v>
      </c>
      <c r="H921" s="410">
        <v>43685.855555555558</v>
      </c>
      <c r="I921">
        <v>1.1184000000000001</v>
      </c>
      <c r="J921" s="403">
        <v>43686.480555555558</v>
      </c>
      <c r="K921">
        <v>1.1204000000000001</v>
      </c>
      <c r="L921">
        <v>13</v>
      </c>
      <c r="M921">
        <v>20</v>
      </c>
      <c r="N921">
        <v>2.46</v>
      </c>
      <c r="O921" s="543">
        <v>0.64444444444961846</v>
      </c>
    </row>
    <row r="922" spans="1:15">
      <c r="A922" s="542">
        <v>921</v>
      </c>
      <c r="B922" s="542" t="s">
        <v>96</v>
      </c>
      <c r="C922" s="542">
        <v>2</v>
      </c>
      <c r="D922">
        <v>0.01</v>
      </c>
      <c r="E922">
        <v>0.02</v>
      </c>
      <c r="F922" s="410">
        <v>43686.542361111111</v>
      </c>
      <c r="G922">
        <v>1.1203000000000001</v>
      </c>
      <c r="H922" s="410">
        <v>43686.668749999997</v>
      </c>
      <c r="I922">
        <v>1.1191</v>
      </c>
      <c r="J922" s="403">
        <v>43686.725694444445</v>
      </c>
      <c r="K922">
        <v>1.1209</v>
      </c>
      <c r="L922">
        <v>12</v>
      </c>
      <c r="M922">
        <v>18</v>
      </c>
      <c r="N922">
        <v>2.4</v>
      </c>
      <c r="O922" s="543">
        <v>0.18333333333430346</v>
      </c>
    </row>
    <row r="923" spans="1:15">
      <c r="A923" s="542">
        <v>922</v>
      </c>
      <c r="B923" s="542" t="s">
        <v>96</v>
      </c>
      <c r="C923" s="542">
        <v>4</v>
      </c>
      <c r="D923">
        <v>0.02</v>
      </c>
      <c r="E923">
        <v>0.05</v>
      </c>
      <c r="F923" s="410">
        <v>43686.779861111114</v>
      </c>
      <c r="G923">
        <v>1.1215999999999999</v>
      </c>
      <c r="H923" s="410">
        <v>43689.392361111109</v>
      </c>
      <c r="I923">
        <v>1.1175999999999999</v>
      </c>
      <c r="J923" s="403">
        <v>43689.618055555555</v>
      </c>
      <c r="K923">
        <v>1.1207</v>
      </c>
      <c r="L923">
        <v>40</v>
      </c>
      <c r="M923">
        <v>31</v>
      </c>
      <c r="N923">
        <v>7.16</v>
      </c>
      <c r="O923" s="543">
        <v>0.83819444444088731</v>
      </c>
    </row>
    <row r="924" spans="1:15">
      <c r="A924" s="542">
        <v>923</v>
      </c>
      <c r="B924" s="542" t="s">
        <v>96</v>
      </c>
      <c r="C924" s="542">
        <v>3</v>
      </c>
      <c r="D924">
        <v>0.01</v>
      </c>
      <c r="E924">
        <v>0.03</v>
      </c>
      <c r="F924" s="410">
        <v>43689.969444444447</v>
      </c>
      <c r="G924">
        <v>1.1215999999999999</v>
      </c>
      <c r="H924" s="410">
        <v>43690.198611111111</v>
      </c>
      <c r="I924">
        <v>1.119</v>
      </c>
      <c r="J924" s="403">
        <v>43690.51458333333</v>
      </c>
      <c r="K924">
        <v>1.1215999999999999</v>
      </c>
      <c r="L924">
        <v>26</v>
      </c>
      <c r="M924">
        <v>26</v>
      </c>
      <c r="N924">
        <v>3.7800000000000002</v>
      </c>
      <c r="O924" s="543">
        <v>0.54513888888322981</v>
      </c>
    </row>
    <row r="925" spans="1:15">
      <c r="A925" s="542">
        <v>924</v>
      </c>
      <c r="B925" s="542" t="s">
        <v>96</v>
      </c>
      <c r="C925" s="542">
        <v>9</v>
      </c>
      <c r="D925">
        <v>0.13</v>
      </c>
      <c r="E925">
        <v>0.4</v>
      </c>
      <c r="F925" s="410">
        <v>43690.625</v>
      </c>
      <c r="G925">
        <v>1.1216999999999999</v>
      </c>
      <c r="H925" s="410">
        <v>43693.602083333331</v>
      </c>
      <c r="I925">
        <v>1.1073999999999999</v>
      </c>
      <c r="J925" s="403">
        <v>43700.729861111111</v>
      </c>
      <c r="K925">
        <v>1.1146</v>
      </c>
      <c r="L925">
        <v>143</v>
      </c>
      <c r="M925">
        <v>72</v>
      </c>
      <c r="N925">
        <v>77.11</v>
      </c>
      <c r="O925" s="543">
        <v>8.1048611111109494</v>
      </c>
    </row>
    <row r="926" spans="1:15">
      <c r="A926" s="542">
        <v>925</v>
      </c>
      <c r="B926" s="542" t="s">
        <v>97</v>
      </c>
      <c r="C926" s="542">
        <v>1</v>
      </c>
      <c r="D926">
        <v>0.01</v>
      </c>
      <c r="E926">
        <v>0.01</v>
      </c>
      <c r="F926" s="410">
        <v>43691.702777777777</v>
      </c>
      <c r="G926">
        <v>1.1146</v>
      </c>
      <c r="H926" s="410">
        <v>43691.702777777777</v>
      </c>
      <c r="I926">
        <v>1.1146</v>
      </c>
      <c r="J926" s="403">
        <v>43691.859027777777</v>
      </c>
      <c r="K926">
        <v>1.1133999999999999</v>
      </c>
      <c r="L926">
        <v>0</v>
      </c>
      <c r="M926">
        <v>12</v>
      </c>
      <c r="N926">
        <v>1.2</v>
      </c>
      <c r="O926" s="543">
        <v>0.15625</v>
      </c>
    </row>
    <row r="927" spans="1:15">
      <c r="A927" s="542">
        <v>926</v>
      </c>
      <c r="B927" s="542" t="s">
        <v>97</v>
      </c>
      <c r="C927" s="542">
        <v>2</v>
      </c>
      <c r="D927">
        <v>0.01</v>
      </c>
      <c r="E927">
        <v>0.02</v>
      </c>
      <c r="F927" s="410">
        <v>43691.897222222222</v>
      </c>
      <c r="G927">
        <v>1.1140000000000001</v>
      </c>
      <c r="H927" s="410">
        <v>43692.422222222223</v>
      </c>
      <c r="I927">
        <v>1.1153</v>
      </c>
      <c r="J927" s="403">
        <v>43692.625694444447</v>
      </c>
      <c r="K927">
        <v>1.1134999999999999</v>
      </c>
      <c r="L927">
        <v>12.999999999998181</v>
      </c>
      <c r="M927">
        <v>18</v>
      </c>
      <c r="N927">
        <v>2.35</v>
      </c>
      <c r="O927" s="543">
        <v>0.72847222222480923</v>
      </c>
    </row>
    <row r="928" spans="1:15">
      <c r="A928" s="542">
        <v>927</v>
      </c>
      <c r="B928" s="542" t="s">
        <v>97</v>
      </c>
      <c r="C928" s="542">
        <v>1</v>
      </c>
      <c r="D928">
        <v>0.01</v>
      </c>
      <c r="E928">
        <v>0.01</v>
      </c>
      <c r="F928" s="410">
        <v>43692.628472222219</v>
      </c>
      <c r="G928">
        <v>1.1141000000000001</v>
      </c>
      <c r="H928" s="410">
        <v>43692.628472222219</v>
      </c>
      <c r="I928">
        <v>1.1141000000000001</v>
      </c>
      <c r="J928" s="403">
        <v>43692.654166666667</v>
      </c>
      <c r="K928">
        <v>1.1128</v>
      </c>
      <c r="L928">
        <v>0</v>
      </c>
      <c r="M928">
        <v>13</v>
      </c>
      <c r="N928">
        <v>1.3</v>
      </c>
      <c r="O928" s="543">
        <v>2.5694444448163267E-2</v>
      </c>
    </row>
    <row r="929" spans="1:15">
      <c r="A929" s="542">
        <v>928</v>
      </c>
      <c r="B929" s="542" t="s">
        <v>97</v>
      </c>
      <c r="C929" s="542">
        <v>2</v>
      </c>
      <c r="D929">
        <v>0.01</v>
      </c>
      <c r="E929">
        <v>0.02</v>
      </c>
      <c r="F929" s="410">
        <v>43692.688194444447</v>
      </c>
      <c r="G929">
        <v>1.1103000000000001</v>
      </c>
      <c r="H929" s="410">
        <v>43692.827777777777</v>
      </c>
      <c r="I929">
        <v>1.1115999999999999</v>
      </c>
      <c r="J929" s="403">
        <v>43693.13958333333</v>
      </c>
      <c r="K929">
        <v>1.1097999999999999</v>
      </c>
      <c r="L929">
        <v>13</v>
      </c>
      <c r="M929">
        <v>18.000000000001819</v>
      </c>
      <c r="N929">
        <v>2.34</v>
      </c>
      <c r="O929" s="543">
        <v>0.45138888888322981</v>
      </c>
    </row>
    <row r="930" spans="1:15">
      <c r="A930" s="542">
        <v>929</v>
      </c>
      <c r="B930" s="542" t="s">
        <v>97</v>
      </c>
      <c r="C930" s="542">
        <v>1</v>
      </c>
      <c r="D930">
        <v>0.01</v>
      </c>
      <c r="E930">
        <v>0.01</v>
      </c>
      <c r="F930" s="410">
        <v>43693.529166666667</v>
      </c>
      <c r="G930">
        <v>1.1080000000000001</v>
      </c>
      <c r="H930" s="410">
        <v>43693.529166666667</v>
      </c>
      <c r="I930">
        <v>1.1080000000000001</v>
      </c>
      <c r="J930" s="403">
        <v>43693.60833333333</v>
      </c>
      <c r="K930">
        <v>1.1068</v>
      </c>
      <c r="L930">
        <v>0</v>
      </c>
      <c r="M930">
        <v>12.000000000001819</v>
      </c>
      <c r="N930">
        <v>1.2</v>
      </c>
      <c r="O930" s="543">
        <v>7.9166666662786156E-2</v>
      </c>
    </row>
    <row r="931" spans="1:15">
      <c r="A931" s="542">
        <v>930</v>
      </c>
      <c r="B931" s="542" t="s">
        <v>97</v>
      </c>
      <c r="C931" s="542">
        <v>3</v>
      </c>
      <c r="D931">
        <v>0.01</v>
      </c>
      <c r="E931">
        <v>0.03</v>
      </c>
      <c r="F931" s="410">
        <v>43693.683333333334</v>
      </c>
      <c r="G931">
        <v>1.1087</v>
      </c>
      <c r="H931" s="410">
        <v>43696.539583333331</v>
      </c>
      <c r="I931">
        <v>1.1113</v>
      </c>
      <c r="J931" s="403">
        <v>43696.836111111108</v>
      </c>
      <c r="K931">
        <v>1.1087</v>
      </c>
      <c r="L931">
        <v>26</v>
      </c>
      <c r="M931">
        <v>26</v>
      </c>
      <c r="N931">
        <v>3.84</v>
      </c>
      <c r="O931" s="543">
        <v>1.1527777777737356</v>
      </c>
    </row>
    <row r="932" spans="1:15">
      <c r="A932" s="542">
        <v>931</v>
      </c>
      <c r="B932" s="542" t="s">
        <v>97</v>
      </c>
      <c r="C932" s="542">
        <v>3</v>
      </c>
      <c r="D932">
        <v>0.01</v>
      </c>
      <c r="E932">
        <v>0.03</v>
      </c>
      <c r="F932" s="410">
        <v>43697.664583333331</v>
      </c>
      <c r="G932">
        <v>1.1077999999999999</v>
      </c>
      <c r="H932" s="410">
        <v>43697.81527777778</v>
      </c>
      <c r="I932">
        <v>1.1103000000000001</v>
      </c>
      <c r="J932" s="403">
        <v>43699.335416666669</v>
      </c>
      <c r="K932">
        <v>1.1077999999999999</v>
      </c>
      <c r="L932">
        <v>25.000000000001819</v>
      </c>
      <c r="M932">
        <v>25.000000000001819</v>
      </c>
      <c r="N932">
        <v>3.91</v>
      </c>
      <c r="O932" s="543">
        <v>1.6708333333372138</v>
      </c>
    </row>
    <row r="933" spans="1:15">
      <c r="A933" s="542">
        <v>932</v>
      </c>
      <c r="B933" s="542" t="s">
        <v>97</v>
      </c>
      <c r="C933" s="542">
        <v>1</v>
      </c>
      <c r="D933">
        <v>0.01</v>
      </c>
      <c r="E933">
        <v>0.01</v>
      </c>
      <c r="F933" s="410">
        <v>43699.397916666669</v>
      </c>
      <c r="G933">
        <v>1.1102000000000001</v>
      </c>
      <c r="H933" s="410">
        <v>43699.397916666669</v>
      </c>
      <c r="I933">
        <v>1.1102000000000001</v>
      </c>
      <c r="J933" s="403">
        <v>43699.472916666666</v>
      </c>
      <c r="K933">
        <v>1.109</v>
      </c>
      <c r="L933">
        <v>0</v>
      </c>
      <c r="M933">
        <v>12</v>
      </c>
      <c r="N933">
        <v>1.2</v>
      </c>
      <c r="O933" s="543">
        <v>7.4999999997089617E-2</v>
      </c>
    </row>
    <row r="934" spans="1:15">
      <c r="A934" s="542">
        <v>933</v>
      </c>
      <c r="B934" s="542" t="s">
        <v>97</v>
      </c>
      <c r="C934" s="542">
        <v>1</v>
      </c>
      <c r="D934">
        <v>0.01</v>
      </c>
      <c r="E934">
        <v>0.01</v>
      </c>
      <c r="F934" s="410">
        <v>43699.497916666667</v>
      </c>
      <c r="G934">
        <v>1.1081000000000001</v>
      </c>
      <c r="H934" s="410">
        <v>43699.497916666667</v>
      </c>
      <c r="I934">
        <v>1.1081000000000001</v>
      </c>
      <c r="J934" s="403">
        <v>43699.538194444445</v>
      </c>
      <c r="K934">
        <v>1.1069</v>
      </c>
      <c r="L934">
        <v>0</v>
      </c>
      <c r="M934">
        <v>12</v>
      </c>
      <c r="N934">
        <v>1.2</v>
      </c>
      <c r="O934" s="543">
        <v>4.0277777778101154E-2</v>
      </c>
    </row>
    <row r="935" spans="1:15">
      <c r="A935" s="542">
        <v>934</v>
      </c>
      <c r="B935" s="542" t="s">
        <v>97</v>
      </c>
      <c r="C935" s="542">
        <v>2</v>
      </c>
      <c r="D935">
        <v>0.01</v>
      </c>
      <c r="E935">
        <v>0.02</v>
      </c>
      <c r="F935" s="410">
        <v>43699.565972222219</v>
      </c>
      <c r="G935">
        <v>1.1081000000000001</v>
      </c>
      <c r="H935" s="410">
        <v>43699.660416666666</v>
      </c>
      <c r="I935">
        <v>1.1095999999999999</v>
      </c>
      <c r="J935" s="403">
        <v>43699.680555555555</v>
      </c>
      <c r="K935">
        <v>1.1076999999999999</v>
      </c>
      <c r="L935">
        <v>15</v>
      </c>
      <c r="M935">
        <v>19.000000000001819</v>
      </c>
      <c r="N935">
        <v>2.2999999999999998</v>
      </c>
      <c r="O935" s="543">
        <v>0.11458333333575865</v>
      </c>
    </row>
    <row r="936" spans="1:15">
      <c r="A936" s="542">
        <v>935</v>
      </c>
      <c r="B936" s="542" t="s">
        <v>97</v>
      </c>
      <c r="C936" s="542">
        <v>2</v>
      </c>
      <c r="D936">
        <v>0.01</v>
      </c>
      <c r="E936">
        <v>0.02</v>
      </c>
      <c r="F936" s="410">
        <v>43699.690972222219</v>
      </c>
      <c r="G936">
        <v>1.1073</v>
      </c>
      <c r="H936" s="410">
        <v>43699.709722222222</v>
      </c>
      <c r="I936">
        <v>1.1085</v>
      </c>
      <c r="J936" s="403">
        <v>43700.244444444441</v>
      </c>
      <c r="K936">
        <v>1.1067</v>
      </c>
      <c r="L936">
        <v>12</v>
      </c>
      <c r="M936">
        <v>18</v>
      </c>
      <c r="N936">
        <v>2.44</v>
      </c>
      <c r="O936" s="543">
        <v>0.55347222222189885</v>
      </c>
    </row>
    <row r="937" spans="1:15">
      <c r="A937" s="542">
        <v>936</v>
      </c>
      <c r="B937" s="542" t="s">
        <v>97</v>
      </c>
      <c r="C937" s="542">
        <v>7</v>
      </c>
      <c r="D937">
        <v>0.06</v>
      </c>
      <c r="E937">
        <v>0.18</v>
      </c>
      <c r="F937" s="410">
        <v>43700.566666666666</v>
      </c>
      <c r="G937">
        <v>1.1060000000000001</v>
      </c>
      <c r="H937" s="410">
        <v>43700.859722222223</v>
      </c>
      <c r="I937">
        <v>1.1152</v>
      </c>
      <c r="J937" s="403">
        <v>43703.79583333333</v>
      </c>
      <c r="K937">
        <v>1.1106</v>
      </c>
      <c r="L937">
        <v>91.999999999998181</v>
      </c>
      <c r="M937">
        <v>46</v>
      </c>
      <c r="N937">
        <v>30.59</v>
      </c>
      <c r="O937" s="543">
        <v>1.2291666666642413</v>
      </c>
    </row>
    <row r="938" spans="1:15">
      <c r="A938" s="542">
        <v>937</v>
      </c>
      <c r="B938" s="542" t="s">
        <v>96</v>
      </c>
      <c r="C938" s="542">
        <v>1</v>
      </c>
      <c r="D938">
        <v>0.01</v>
      </c>
      <c r="E938">
        <v>0.01</v>
      </c>
      <c r="F938" s="410">
        <v>43700.743750000001</v>
      </c>
      <c r="G938">
        <v>1.1134999999999999</v>
      </c>
      <c r="H938" s="410">
        <v>43700.743750000001</v>
      </c>
      <c r="I938">
        <v>1.1134999999999999</v>
      </c>
      <c r="J938" s="403">
        <v>43700.749305555553</v>
      </c>
      <c r="K938">
        <v>1.1147</v>
      </c>
      <c r="L938">
        <v>0</v>
      </c>
      <c r="M938">
        <v>12</v>
      </c>
      <c r="N938">
        <v>1.2</v>
      </c>
      <c r="O938" s="543">
        <v>5.5555555518367328E-3</v>
      </c>
    </row>
    <row r="939" spans="1:15">
      <c r="A939" s="542">
        <v>938</v>
      </c>
      <c r="B939" s="542" t="s">
        <v>96</v>
      </c>
      <c r="C939" s="542">
        <v>1</v>
      </c>
      <c r="D939">
        <v>0.01</v>
      </c>
      <c r="E939">
        <v>0.01</v>
      </c>
      <c r="F939" s="410">
        <v>43700.752083333333</v>
      </c>
      <c r="G939">
        <v>1.1136999999999999</v>
      </c>
      <c r="H939" s="410">
        <v>43700.752083333333</v>
      </c>
      <c r="I939">
        <v>1.1136999999999999</v>
      </c>
      <c r="J939" s="403">
        <v>43700.859027777777</v>
      </c>
      <c r="K939">
        <v>1.1149</v>
      </c>
      <c r="L939">
        <v>0</v>
      </c>
      <c r="M939">
        <v>12</v>
      </c>
      <c r="N939">
        <v>1.2</v>
      </c>
      <c r="O939" s="543">
        <v>0.10694444444379769</v>
      </c>
    </row>
    <row r="940" spans="1:15">
      <c r="A940" s="542">
        <v>939</v>
      </c>
      <c r="B940" s="542" t="s">
        <v>96</v>
      </c>
      <c r="C940" s="542">
        <v>1</v>
      </c>
      <c r="D940">
        <v>0.01</v>
      </c>
      <c r="E940">
        <v>0.01</v>
      </c>
      <c r="F940" s="410">
        <v>43700.917361111111</v>
      </c>
      <c r="G940">
        <v>1.1140000000000001</v>
      </c>
      <c r="H940" s="410">
        <v>43700.917361111111</v>
      </c>
      <c r="I940">
        <v>1.1140000000000001</v>
      </c>
      <c r="J940" s="403">
        <v>43703.000694444447</v>
      </c>
      <c r="K940">
        <v>1.1153</v>
      </c>
      <c r="L940">
        <v>0</v>
      </c>
      <c r="M940">
        <v>12.999999999998181</v>
      </c>
      <c r="N940">
        <v>1.18</v>
      </c>
      <c r="O940" s="543">
        <v>8.3333333335758653E-2</v>
      </c>
    </row>
    <row r="941" spans="1:15">
      <c r="A941" s="542">
        <v>940</v>
      </c>
      <c r="B941" s="542" t="s">
        <v>96</v>
      </c>
      <c r="C941" s="542">
        <v>11</v>
      </c>
      <c r="D941">
        <v>0.32</v>
      </c>
      <c r="E941">
        <v>0.92000000000000015</v>
      </c>
      <c r="F941" s="410">
        <v>43703.004166666666</v>
      </c>
      <c r="G941">
        <v>1.1153999999999999</v>
      </c>
      <c r="H941" s="410">
        <v>43711.144444444442</v>
      </c>
      <c r="I941">
        <v>1.0939000000000001</v>
      </c>
      <c r="J941" s="403">
        <v>43712.498611111114</v>
      </c>
      <c r="K941">
        <v>1.1022000000000001</v>
      </c>
      <c r="L941">
        <v>214.99999999999818</v>
      </c>
      <c r="M941">
        <v>82.999999999998181</v>
      </c>
      <c r="N941">
        <v>189.29999999999998</v>
      </c>
      <c r="O941" s="543">
        <v>7.4944444444481633</v>
      </c>
    </row>
    <row r="942" spans="1:15">
      <c r="A942" s="542">
        <v>941</v>
      </c>
      <c r="B942" s="542" t="s">
        <v>97</v>
      </c>
      <c r="C942" s="542">
        <v>2</v>
      </c>
      <c r="D942">
        <v>0.01</v>
      </c>
      <c r="E942">
        <v>0.02</v>
      </c>
      <c r="F942" s="410">
        <v>43704.356944444444</v>
      </c>
      <c r="G942">
        <v>1.1101000000000001</v>
      </c>
      <c r="H942" s="410">
        <v>43704.404861111114</v>
      </c>
      <c r="I942">
        <v>1.1113999999999999</v>
      </c>
      <c r="J942" s="403">
        <v>43704.629861111112</v>
      </c>
      <c r="K942">
        <v>1.1095999999999999</v>
      </c>
      <c r="L942">
        <v>13</v>
      </c>
      <c r="M942">
        <v>18</v>
      </c>
      <c r="N942">
        <v>2.2999999999999998</v>
      </c>
      <c r="O942" s="543">
        <v>0.27291666666860692</v>
      </c>
    </row>
    <row r="943" spans="1:15">
      <c r="A943" s="542">
        <v>942</v>
      </c>
      <c r="B943" s="542" t="s">
        <v>97</v>
      </c>
      <c r="C943" s="542">
        <v>1</v>
      </c>
      <c r="D943">
        <v>0.01</v>
      </c>
      <c r="E943">
        <v>0.01</v>
      </c>
      <c r="F943" s="410">
        <v>43704.638888888891</v>
      </c>
      <c r="G943">
        <v>1.1097999999999999</v>
      </c>
      <c r="H943" s="410">
        <v>43704.638888888891</v>
      </c>
      <c r="I943">
        <v>1.1097999999999999</v>
      </c>
      <c r="J943" s="403">
        <v>43705.256944444445</v>
      </c>
      <c r="K943">
        <v>1.1086</v>
      </c>
      <c r="L943">
        <v>0</v>
      </c>
      <c r="M943">
        <v>11.999999999998181</v>
      </c>
      <c r="N943">
        <v>1.22</v>
      </c>
      <c r="O943" s="543">
        <v>0.61805555555474712</v>
      </c>
    </row>
    <row r="944" spans="1:15">
      <c r="A944" s="542">
        <v>943</v>
      </c>
      <c r="B944" s="542" t="s">
        <v>97</v>
      </c>
      <c r="C944" s="542">
        <v>1</v>
      </c>
      <c r="D944">
        <v>0.01</v>
      </c>
      <c r="E944">
        <v>0.01</v>
      </c>
      <c r="F944" s="410">
        <v>43705.443749999999</v>
      </c>
      <c r="G944">
        <v>1.1089</v>
      </c>
      <c r="H944" s="410">
        <v>43705.443749999999</v>
      </c>
      <c r="I944">
        <v>1.1089</v>
      </c>
      <c r="J944" s="403">
        <v>43705.626388888886</v>
      </c>
      <c r="K944">
        <v>1.1076999999999999</v>
      </c>
      <c r="L944">
        <v>0</v>
      </c>
      <c r="M944">
        <v>12.000000000001819</v>
      </c>
      <c r="N944">
        <v>1.2</v>
      </c>
      <c r="O944" s="543">
        <v>0.18263888888759539</v>
      </c>
    </row>
    <row r="945" spans="1:15">
      <c r="A945" s="542">
        <v>944</v>
      </c>
      <c r="B945" s="542" t="s">
        <v>97</v>
      </c>
      <c r="C945" s="542">
        <v>1</v>
      </c>
      <c r="D945">
        <v>0.01</v>
      </c>
      <c r="E945">
        <v>0.01</v>
      </c>
      <c r="F945" s="410">
        <v>43705.630555555559</v>
      </c>
      <c r="G945">
        <v>1.1079000000000001</v>
      </c>
      <c r="H945" s="410">
        <v>43705.630555555559</v>
      </c>
      <c r="I945">
        <v>1.1079000000000001</v>
      </c>
      <c r="J945" s="403">
        <v>43706.634027777778</v>
      </c>
      <c r="K945">
        <v>1.1069</v>
      </c>
      <c r="L945">
        <v>0</v>
      </c>
      <c r="M945">
        <v>10.000000000001819</v>
      </c>
      <c r="N945">
        <v>1.05</v>
      </c>
      <c r="O945" s="543">
        <v>1.0034722222189885</v>
      </c>
    </row>
    <row r="946" spans="1:15">
      <c r="A946" s="542">
        <v>945</v>
      </c>
      <c r="B946" s="542" t="s">
        <v>97</v>
      </c>
      <c r="C946" s="542">
        <v>2</v>
      </c>
      <c r="D946">
        <v>0.01</v>
      </c>
      <c r="E946">
        <v>0.02</v>
      </c>
      <c r="F946" s="410">
        <v>43706.665277777778</v>
      </c>
      <c r="G946">
        <v>1.1061000000000001</v>
      </c>
      <c r="H946" s="410">
        <v>43706.692361111112</v>
      </c>
      <c r="I946">
        <v>1.1073999999999999</v>
      </c>
      <c r="J946" s="403">
        <v>43706.744444444441</v>
      </c>
      <c r="K946">
        <v>1.1055999999999999</v>
      </c>
      <c r="L946">
        <v>13</v>
      </c>
      <c r="M946">
        <v>18</v>
      </c>
      <c r="N946">
        <v>2.2999999999999998</v>
      </c>
      <c r="O946" s="543">
        <v>7.9166666662786156E-2</v>
      </c>
    </row>
    <row r="947" spans="1:15">
      <c r="A947" s="542">
        <v>946</v>
      </c>
      <c r="B947" s="542" t="s">
        <v>97</v>
      </c>
      <c r="C947" s="542">
        <v>1</v>
      </c>
      <c r="D947">
        <v>0.01</v>
      </c>
      <c r="E947">
        <v>0.01</v>
      </c>
      <c r="F947" s="410">
        <v>43707.359027777777</v>
      </c>
      <c r="G947">
        <v>1.1037999999999999</v>
      </c>
      <c r="H947" s="410">
        <v>43707.359027777777</v>
      </c>
      <c r="I947">
        <v>1.1037999999999999</v>
      </c>
      <c r="J947" s="403">
        <v>43707.705555555556</v>
      </c>
      <c r="K947">
        <v>1.1023000000000001</v>
      </c>
      <c r="L947">
        <v>0</v>
      </c>
      <c r="M947">
        <v>14.999999999998181</v>
      </c>
      <c r="N947">
        <v>1.5</v>
      </c>
      <c r="O947" s="543">
        <v>0.34652777777955635</v>
      </c>
    </row>
    <row r="948" spans="1:15">
      <c r="A948" s="542">
        <v>947</v>
      </c>
      <c r="B948" s="542" t="s">
        <v>97</v>
      </c>
      <c r="C948" s="542">
        <v>1</v>
      </c>
      <c r="D948">
        <v>0.01</v>
      </c>
      <c r="E948">
        <v>0.01</v>
      </c>
      <c r="F948" s="410">
        <v>43707.71597222222</v>
      </c>
      <c r="G948">
        <v>1.0998000000000001</v>
      </c>
      <c r="H948" s="410">
        <v>43707.71597222222</v>
      </c>
      <c r="I948">
        <v>1.0998000000000001</v>
      </c>
      <c r="J948" s="403">
        <v>43707.734027777777</v>
      </c>
      <c r="K948">
        <v>1.0986</v>
      </c>
      <c r="L948">
        <v>0</v>
      </c>
      <c r="M948">
        <v>12.000000000001819</v>
      </c>
      <c r="N948">
        <v>1.2</v>
      </c>
      <c r="O948" s="543">
        <v>1.8055555556202307E-2</v>
      </c>
    </row>
    <row r="949" spans="1:15">
      <c r="A949" s="542">
        <v>948</v>
      </c>
      <c r="B949" s="542" t="s">
        <v>97</v>
      </c>
      <c r="C949" s="542">
        <v>1</v>
      </c>
      <c r="D949">
        <v>0.01</v>
      </c>
      <c r="E949">
        <v>0.01</v>
      </c>
      <c r="F949" s="410">
        <v>43707.752083333333</v>
      </c>
      <c r="G949">
        <v>1.0991</v>
      </c>
      <c r="H949" s="410">
        <v>43707.752083333333</v>
      </c>
      <c r="I949">
        <v>1.0991</v>
      </c>
      <c r="J949" s="403">
        <v>43707.79583333333</v>
      </c>
      <c r="K949">
        <v>1.0979000000000001</v>
      </c>
      <c r="L949">
        <v>0</v>
      </c>
      <c r="M949">
        <v>11.999999999998181</v>
      </c>
      <c r="N949">
        <v>1.2</v>
      </c>
      <c r="O949" s="543">
        <v>4.3749999997089617E-2</v>
      </c>
    </row>
    <row r="950" spans="1:15">
      <c r="A950" s="542">
        <v>949</v>
      </c>
      <c r="B950" s="542" t="s">
        <v>97</v>
      </c>
      <c r="C950" s="542">
        <v>1</v>
      </c>
      <c r="D950">
        <v>0.01</v>
      </c>
      <c r="E950">
        <v>0.01</v>
      </c>
      <c r="F950" s="410">
        <v>43707.8</v>
      </c>
      <c r="G950">
        <v>1.0979000000000001</v>
      </c>
      <c r="H950" s="410">
        <v>43707.8</v>
      </c>
      <c r="I950">
        <v>1.0979000000000001</v>
      </c>
      <c r="J950" s="403">
        <v>43707.810416666667</v>
      </c>
      <c r="K950">
        <v>1.0967</v>
      </c>
      <c r="L950">
        <v>0</v>
      </c>
      <c r="M950">
        <v>12.000000000001819</v>
      </c>
      <c r="N950">
        <v>1.2</v>
      </c>
      <c r="O950" s="543">
        <v>1.0416666664241347E-2</v>
      </c>
    </row>
    <row r="951" spans="1:15">
      <c r="A951" s="542">
        <v>950</v>
      </c>
      <c r="B951" s="542" t="s">
        <v>97</v>
      </c>
      <c r="C951" s="542">
        <v>2</v>
      </c>
      <c r="D951">
        <v>0.01</v>
      </c>
      <c r="E951">
        <v>0.02</v>
      </c>
      <c r="F951" s="410">
        <v>43707.871527777781</v>
      </c>
      <c r="G951">
        <v>1.0976999999999999</v>
      </c>
      <c r="H951" s="410">
        <v>43707.915277777778</v>
      </c>
      <c r="I951">
        <v>1.0989</v>
      </c>
      <c r="J951" s="403">
        <v>43710.454861111109</v>
      </c>
      <c r="K951">
        <v>1.0971</v>
      </c>
      <c r="L951">
        <v>12.000000000001819</v>
      </c>
      <c r="M951">
        <v>18</v>
      </c>
      <c r="N951">
        <v>2.44</v>
      </c>
      <c r="O951" s="543">
        <v>0.58333333332848269</v>
      </c>
    </row>
    <row r="952" spans="1:15">
      <c r="A952" s="542">
        <v>951</v>
      </c>
      <c r="B952" s="542" t="s">
        <v>97</v>
      </c>
      <c r="C952" s="542">
        <v>1</v>
      </c>
      <c r="D952">
        <v>0.01</v>
      </c>
      <c r="E952">
        <v>0.01</v>
      </c>
      <c r="F952" s="410">
        <v>43711.37777777778</v>
      </c>
      <c r="G952">
        <v>1.0941000000000001</v>
      </c>
      <c r="H952" s="410">
        <v>43711.37777777778</v>
      </c>
      <c r="I952">
        <v>1.0941000000000001</v>
      </c>
      <c r="J952" s="403">
        <v>43711.522222222222</v>
      </c>
      <c r="K952">
        <v>1.0929</v>
      </c>
      <c r="L952">
        <v>0</v>
      </c>
      <c r="M952">
        <v>12</v>
      </c>
      <c r="N952">
        <v>1.2</v>
      </c>
      <c r="O952" s="543">
        <v>0.1444444444423425</v>
      </c>
    </row>
    <row r="953" spans="1:15">
      <c r="A953" s="542">
        <v>952</v>
      </c>
      <c r="B953" s="542" t="s">
        <v>97</v>
      </c>
      <c r="C953" s="542">
        <v>9</v>
      </c>
      <c r="D953">
        <v>0.13</v>
      </c>
      <c r="E953">
        <v>0.4</v>
      </c>
      <c r="F953" s="410">
        <v>43711.540972222225</v>
      </c>
      <c r="G953">
        <v>1.0936999999999999</v>
      </c>
      <c r="H953" s="410">
        <v>43713.663888888892</v>
      </c>
      <c r="I953">
        <v>1.1079000000000001</v>
      </c>
      <c r="J953" s="403">
        <v>43717.116666666669</v>
      </c>
      <c r="K953">
        <v>1.1020000000000001</v>
      </c>
      <c r="L953">
        <v>142.00000000000364</v>
      </c>
      <c r="M953">
        <v>59.000000000001819</v>
      </c>
      <c r="N953">
        <v>74.36999999999999</v>
      </c>
      <c r="O953" s="543">
        <v>3.5756944444437977</v>
      </c>
    </row>
    <row r="954" spans="1:15">
      <c r="A954" s="542">
        <v>953</v>
      </c>
      <c r="B954" s="542" t="s">
        <v>96</v>
      </c>
      <c r="C954" s="542">
        <v>1</v>
      </c>
      <c r="D954">
        <v>0.01</v>
      </c>
      <c r="E954">
        <v>0.01</v>
      </c>
      <c r="F954" s="410">
        <v>43712.545138888891</v>
      </c>
      <c r="G954">
        <v>1.1016999999999999</v>
      </c>
      <c r="H954" s="410">
        <v>43712.545138888891</v>
      </c>
      <c r="I954">
        <v>1.1016999999999999</v>
      </c>
      <c r="J954" s="403">
        <v>43712.681944444441</v>
      </c>
      <c r="K954">
        <v>1.1029</v>
      </c>
      <c r="L954">
        <v>0</v>
      </c>
      <c r="M954">
        <v>12.000000000001819</v>
      </c>
      <c r="N954">
        <v>1.2</v>
      </c>
      <c r="O954" s="543">
        <v>0.13680555555038154</v>
      </c>
    </row>
    <row r="955" spans="1:15">
      <c r="A955" s="542">
        <v>954</v>
      </c>
      <c r="B955" s="542" t="s">
        <v>96</v>
      </c>
      <c r="C955" s="542">
        <v>2</v>
      </c>
      <c r="D955">
        <v>0.01</v>
      </c>
      <c r="E955">
        <v>0.02</v>
      </c>
      <c r="F955" s="410">
        <v>43713.158333333333</v>
      </c>
      <c r="G955">
        <v>1.1032999999999999</v>
      </c>
      <c r="H955" s="410">
        <v>43713.361805555556</v>
      </c>
      <c r="I955">
        <v>1.1020000000000001</v>
      </c>
      <c r="J955" s="403">
        <v>43713.402777777781</v>
      </c>
      <c r="K955">
        <v>1.1039000000000001</v>
      </c>
      <c r="L955">
        <v>13</v>
      </c>
      <c r="M955">
        <v>19.000000000001819</v>
      </c>
      <c r="N955">
        <v>2.5</v>
      </c>
      <c r="O955" s="543">
        <v>0.24444444444816327</v>
      </c>
    </row>
    <row r="956" spans="1:15">
      <c r="A956" s="542">
        <v>955</v>
      </c>
      <c r="B956" s="542" t="s">
        <v>96</v>
      </c>
      <c r="C956" s="542">
        <v>1</v>
      </c>
      <c r="D956">
        <v>0.01</v>
      </c>
      <c r="E956">
        <v>0.01</v>
      </c>
      <c r="F956" s="410">
        <v>43713.438194444447</v>
      </c>
      <c r="G956">
        <v>1.1037999999999999</v>
      </c>
      <c r="H956" s="410">
        <v>43713.438194444447</v>
      </c>
      <c r="I956">
        <v>1.1037999999999999</v>
      </c>
      <c r="J956" s="403">
        <v>43713.512499999997</v>
      </c>
      <c r="K956">
        <v>1.105</v>
      </c>
      <c r="L956">
        <v>0</v>
      </c>
      <c r="M956">
        <v>12.000000000001819</v>
      </c>
      <c r="N956">
        <v>1.2</v>
      </c>
      <c r="O956" s="543">
        <v>7.4305555550381541E-2</v>
      </c>
    </row>
    <row r="957" spans="1:15">
      <c r="A957" s="542">
        <v>956</v>
      </c>
      <c r="B957" s="542" t="s">
        <v>96</v>
      </c>
      <c r="C957" s="542">
        <v>1</v>
      </c>
      <c r="D957">
        <v>0.01</v>
      </c>
      <c r="E957">
        <v>0.01</v>
      </c>
      <c r="F957" s="410">
        <v>43713.588194444441</v>
      </c>
      <c r="G957">
        <v>1.1061000000000001</v>
      </c>
      <c r="H957" s="410">
        <v>43713.588194444441</v>
      </c>
      <c r="I957">
        <v>1.1061000000000001</v>
      </c>
      <c r="J957" s="403">
        <v>43713.643055555556</v>
      </c>
      <c r="K957">
        <v>1.1073</v>
      </c>
      <c r="L957">
        <v>0</v>
      </c>
      <c r="M957">
        <v>12</v>
      </c>
      <c r="N957">
        <v>1.2</v>
      </c>
      <c r="O957" s="543">
        <v>5.4861111115314998E-2</v>
      </c>
    </row>
    <row r="958" spans="1:15">
      <c r="A958" s="542">
        <v>957</v>
      </c>
      <c r="B958" s="542" t="s">
        <v>96</v>
      </c>
      <c r="C958" s="542">
        <v>4</v>
      </c>
      <c r="D958">
        <v>0.02</v>
      </c>
      <c r="E958">
        <v>0.05</v>
      </c>
      <c r="F958" s="410">
        <v>43713.672222222223</v>
      </c>
      <c r="G958">
        <v>1.1065</v>
      </c>
      <c r="H958" s="410">
        <v>43714.520138888889</v>
      </c>
      <c r="I958">
        <v>1.1025</v>
      </c>
      <c r="J958" s="403">
        <v>43714.655555555553</v>
      </c>
      <c r="K958">
        <v>1.1055999999999999</v>
      </c>
      <c r="L958">
        <v>40</v>
      </c>
      <c r="M958">
        <v>31</v>
      </c>
      <c r="N958">
        <v>6.94</v>
      </c>
      <c r="O958" s="543">
        <v>0.98333333332993789</v>
      </c>
    </row>
    <row r="959" spans="1:15">
      <c r="A959" s="542">
        <v>958</v>
      </c>
      <c r="B959" s="542" t="s">
        <v>96</v>
      </c>
      <c r="C959" s="542">
        <v>3</v>
      </c>
      <c r="D959">
        <v>0.01</v>
      </c>
      <c r="E959">
        <v>0.03</v>
      </c>
      <c r="F959" s="410">
        <v>43714.676388888889</v>
      </c>
      <c r="G959">
        <v>1.1046</v>
      </c>
      <c r="H959" s="410">
        <v>43717.117361111108</v>
      </c>
      <c r="I959">
        <v>1.1017999999999999</v>
      </c>
      <c r="J959" s="403">
        <v>43717.60833333333</v>
      </c>
      <c r="K959">
        <v>1.1048</v>
      </c>
      <c r="L959">
        <v>28.000000000001819</v>
      </c>
      <c r="M959">
        <v>30.000000000001819</v>
      </c>
      <c r="N959">
        <v>4.5600000000000005</v>
      </c>
      <c r="O959" s="543">
        <v>0.93194444444088731</v>
      </c>
    </row>
    <row r="960" spans="1:15">
      <c r="A960" s="542">
        <v>959</v>
      </c>
      <c r="B960" s="542" t="s">
        <v>96</v>
      </c>
      <c r="C960" s="542">
        <v>1</v>
      </c>
      <c r="D960">
        <v>0.01</v>
      </c>
      <c r="E960">
        <v>0.01</v>
      </c>
      <c r="F960" s="410">
        <v>43717.617361111108</v>
      </c>
      <c r="G960">
        <v>1.1043000000000001</v>
      </c>
      <c r="H960" s="410">
        <v>43717.617361111108</v>
      </c>
      <c r="I960">
        <v>1.1043000000000001</v>
      </c>
      <c r="J960" s="403">
        <v>43717.665972222225</v>
      </c>
      <c r="K960">
        <v>1.1054999999999999</v>
      </c>
      <c r="L960">
        <v>0</v>
      </c>
      <c r="M960">
        <v>12</v>
      </c>
      <c r="N960">
        <v>1.2</v>
      </c>
      <c r="O960" s="543">
        <v>4.8611111116770189E-2</v>
      </c>
    </row>
    <row r="961" spans="1:15">
      <c r="A961" s="542">
        <v>960</v>
      </c>
      <c r="B961" s="542" t="s">
        <v>97</v>
      </c>
      <c r="C961" s="542">
        <v>2</v>
      </c>
      <c r="D961">
        <v>0.01</v>
      </c>
      <c r="E961">
        <v>0.02</v>
      </c>
      <c r="F961" s="410">
        <v>43717.619444444441</v>
      </c>
      <c r="G961">
        <v>1.1045</v>
      </c>
      <c r="H961" s="410">
        <v>43717.668749999997</v>
      </c>
      <c r="I961">
        <v>1.1057999999999999</v>
      </c>
      <c r="J961" s="403">
        <v>43718.411805555559</v>
      </c>
      <c r="K961">
        <v>1.1040000000000001</v>
      </c>
      <c r="L961">
        <v>12.999999999998181</v>
      </c>
      <c r="M961">
        <v>17.999999999996362</v>
      </c>
      <c r="N961">
        <v>2.34</v>
      </c>
      <c r="O961" s="543">
        <v>0.79236111111822538</v>
      </c>
    </row>
    <row r="962" spans="1:15">
      <c r="A962" s="542">
        <v>961</v>
      </c>
      <c r="B962" s="542" t="s">
        <v>96</v>
      </c>
      <c r="C962" s="542">
        <v>5</v>
      </c>
      <c r="D962">
        <v>0.03</v>
      </c>
      <c r="E962">
        <v>0.08</v>
      </c>
      <c r="F962" s="410">
        <v>43717.682638888888</v>
      </c>
      <c r="G962">
        <v>1.1055999999999999</v>
      </c>
      <c r="H962" s="410">
        <v>43719.580555555556</v>
      </c>
      <c r="I962">
        <v>1.0999000000000001</v>
      </c>
      <c r="J962" s="403">
        <v>43720.572916666664</v>
      </c>
      <c r="K962">
        <v>1.1039000000000001</v>
      </c>
      <c r="L962">
        <v>56.999999999998181</v>
      </c>
      <c r="M962">
        <v>40</v>
      </c>
      <c r="N962">
        <v>12.07</v>
      </c>
      <c r="O962" s="543">
        <v>2.890277777776646</v>
      </c>
    </row>
    <row r="963" spans="1:15">
      <c r="A963" s="542">
        <v>962</v>
      </c>
      <c r="B963" s="542" t="s">
        <v>97</v>
      </c>
      <c r="C963" s="542">
        <v>2</v>
      </c>
      <c r="D963">
        <v>0.01</v>
      </c>
      <c r="E963">
        <v>0.02</v>
      </c>
      <c r="F963" s="410">
        <v>43718.543055555558</v>
      </c>
      <c r="G963">
        <v>1.1039000000000001</v>
      </c>
      <c r="H963" s="410">
        <v>43719.092361111114</v>
      </c>
      <c r="I963">
        <v>1.1052</v>
      </c>
      <c r="J963" s="403">
        <v>43719.416666666664</v>
      </c>
      <c r="K963">
        <v>1.1033999999999999</v>
      </c>
      <c r="L963">
        <v>12.999999999998181</v>
      </c>
      <c r="M963">
        <v>18</v>
      </c>
      <c r="N963">
        <v>2.3200000000000003</v>
      </c>
      <c r="O963" s="543">
        <v>0.87361111110658385</v>
      </c>
    </row>
    <row r="964" spans="1:15">
      <c r="A964" s="542">
        <v>963</v>
      </c>
      <c r="B964" s="542" t="s">
        <v>97</v>
      </c>
      <c r="C964" s="542">
        <v>1</v>
      </c>
      <c r="D964">
        <v>0.01</v>
      </c>
      <c r="E964">
        <v>0.01</v>
      </c>
      <c r="F964" s="410">
        <v>43719.447222222225</v>
      </c>
      <c r="G964">
        <v>1.1028</v>
      </c>
      <c r="H964" s="410">
        <v>43719.447222222225</v>
      </c>
      <c r="I964">
        <v>1.1028</v>
      </c>
      <c r="J964" s="403">
        <v>43719.520833333336</v>
      </c>
      <c r="K964">
        <v>1.1015999999999999</v>
      </c>
      <c r="L964">
        <v>0</v>
      </c>
      <c r="M964">
        <v>12</v>
      </c>
      <c r="N964">
        <v>1.2</v>
      </c>
      <c r="O964" s="543">
        <v>7.3611111110949423E-2</v>
      </c>
    </row>
    <row r="965" spans="1:15">
      <c r="A965" s="542">
        <v>964</v>
      </c>
      <c r="B965" s="542" t="s">
        <v>97</v>
      </c>
      <c r="C965" s="542">
        <v>4</v>
      </c>
      <c r="D965">
        <v>0.02</v>
      </c>
      <c r="E965">
        <v>0.05</v>
      </c>
      <c r="F965" s="410">
        <v>43719.694444444445</v>
      </c>
      <c r="G965">
        <v>1.099</v>
      </c>
      <c r="H965" s="410">
        <v>43720.432638888888</v>
      </c>
      <c r="I965">
        <v>1.103</v>
      </c>
      <c r="J965" s="403">
        <v>43720.574999999997</v>
      </c>
      <c r="K965">
        <v>1.1000000000000001</v>
      </c>
      <c r="L965">
        <v>40</v>
      </c>
      <c r="M965">
        <v>30</v>
      </c>
      <c r="N965">
        <v>6.9</v>
      </c>
      <c r="O965" s="543">
        <v>0.88055555555183673</v>
      </c>
    </row>
    <row r="966" spans="1:15">
      <c r="A966" s="542">
        <v>965</v>
      </c>
      <c r="B966" s="542" t="s">
        <v>97</v>
      </c>
      <c r="C966" s="542">
        <v>1</v>
      </c>
      <c r="D966">
        <v>0.01</v>
      </c>
      <c r="E966">
        <v>0.01</v>
      </c>
      <c r="F966" s="410">
        <v>43720.588888888888</v>
      </c>
      <c r="G966">
        <v>1.0960000000000001</v>
      </c>
      <c r="H966" s="410">
        <v>43720.588888888888</v>
      </c>
      <c r="I966">
        <v>1.0960000000000001</v>
      </c>
      <c r="J966" s="403">
        <v>43720.606944444444</v>
      </c>
      <c r="K966">
        <v>1.0948</v>
      </c>
      <c r="L966">
        <v>0</v>
      </c>
      <c r="M966">
        <v>12</v>
      </c>
      <c r="N966">
        <v>1.2</v>
      </c>
      <c r="O966" s="543">
        <v>1.8055555556202307E-2</v>
      </c>
    </row>
    <row r="967" spans="1:15">
      <c r="A967" s="542">
        <v>966</v>
      </c>
      <c r="B967" s="542" t="s">
        <v>96</v>
      </c>
      <c r="C967" s="542">
        <v>3</v>
      </c>
      <c r="D967">
        <v>0.01</v>
      </c>
      <c r="E967">
        <v>0.03</v>
      </c>
      <c r="F967" s="410">
        <v>43720.605555555558</v>
      </c>
      <c r="G967">
        <v>1.0964</v>
      </c>
      <c r="H967" s="410">
        <v>43720.611111111109</v>
      </c>
      <c r="I967">
        <v>1.0936999999999999</v>
      </c>
      <c r="J967" s="403">
        <v>43720.634722222225</v>
      </c>
      <c r="K967">
        <v>1.0964</v>
      </c>
      <c r="L967">
        <v>27.000000000001819</v>
      </c>
      <c r="M967">
        <v>27.000000000001819</v>
      </c>
      <c r="N967">
        <v>3.9000000000000004</v>
      </c>
      <c r="O967" s="543">
        <v>2.9166666667151731E-2</v>
      </c>
    </row>
    <row r="968" spans="1:15">
      <c r="A968" s="542">
        <v>967</v>
      </c>
      <c r="B968" s="542" t="s">
        <v>97</v>
      </c>
      <c r="C968" s="542">
        <v>9</v>
      </c>
      <c r="D968">
        <v>0.13</v>
      </c>
      <c r="E968">
        <v>0.4</v>
      </c>
      <c r="F968" s="410">
        <v>43720.618750000001</v>
      </c>
      <c r="G968">
        <v>1.0939000000000001</v>
      </c>
      <c r="H968" s="410">
        <v>43720.801388888889</v>
      </c>
      <c r="I968">
        <v>1.1082000000000001</v>
      </c>
      <c r="J968" s="403">
        <v>43724.629166666666</v>
      </c>
      <c r="K968">
        <v>1.1023000000000001</v>
      </c>
      <c r="L968">
        <v>142.99999999999818</v>
      </c>
      <c r="M968">
        <v>59</v>
      </c>
      <c r="N968">
        <v>75.759999999999991</v>
      </c>
      <c r="O968" s="543">
        <v>2.0104166666642413</v>
      </c>
    </row>
    <row r="969" spans="1:15">
      <c r="A969" s="542">
        <v>968</v>
      </c>
      <c r="B969" s="542" t="s">
        <v>96</v>
      </c>
      <c r="C969" s="542">
        <v>1</v>
      </c>
      <c r="D969">
        <v>0.01</v>
      </c>
      <c r="E969">
        <v>0.01</v>
      </c>
      <c r="F969" s="410">
        <v>43720.638888888891</v>
      </c>
      <c r="G969">
        <v>1.0968</v>
      </c>
      <c r="H969" s="410">
        <v>43720.638888888891</v>
      </c>
      <c r="I969">
        <v>1.0968</v>
      </c>
      <c r="J969" s="403">
        <v>43720.642361111109</v>
      </c>
      <c r="K969">
        <v>1.0982000000000001</v>
      </c>
      <c r="L969">
        <v>0</v>
      </c>
      <c r="M969">
        <v>14</v>
      </c>
      <c r="N969">
        <v>1.4</v>
      </c>
      <c r="O969" s="543">
        <v>3.4722222189884633E-3</v>
      </c>
    </row>
    <row r="970" spans="1:15">
      <c r="A970" s="542">
        <v>969</v>
      </c>
      <c r="B970" s="542" t="s">
        <v>96</v>
      </c>
      <c r="C970" s="542">
        <v>1</v>
      </c>
      <c r="D970">
        <v>0.01</v>
      </c>
      <c r="E970">
        <v>0.01</v>
      </c>
      <c r="F970" s="410">
        <v>43720.645138888889</v>
      </c>
      <c r="G970">
        <v>1.0980000000000001</v>
      </c>
      <c r="H970" s="410">
        <v>43720.645138888889</v>
      </c>
      <c r="I970">
        <v>1.0980000000000001</v>
      </c>
      <c r="J970" s="403">
        <v>43720.651388888888</v>
      </c>
      <c r="K970">
        <v>1.0992</v>
      </c>
      <c r="L970">
        <v>0</v>
      </c>
      <c r="M970">
        <v>12</v>
      </c>
      <c r="N970">
        <v>1.2</v>
      </c>
      <c r="O970" s="543">
        <v>6.2499999985448085E-3</v>
      </c>
    </row>
    <row r="971" spans="1:15">
      <c r="A971" s="542">
        <v>970</v>
      </c>
      <c r="B971" s="542" t="s">
        <v>96</v>
      </c>
      <c r="C971" s="542">
        <v>3</v>
      </c>
      <c r="D971">
        <v>0.01</v>
      </c>
      <c r="E971">
        <v>0.03</v>
      </c>
      <c r="F971" s="410">
        <v>43720.699305555558</v>
      </c>
      <c r="G971">
        <v>1.1055999999999999</v>
      </c>
      <c r="H971" s="410">
        <v>43720.709722222222</v>
      </c>
      <c r="I971">
        <v>1.103</v>
      </c>
      <c r="J971" s="403">
        <v>43720.739583333336</v>
      </c>
      <c r="K971">
        <v>1.1055999999999999</v>
      </c>
      <c r="L971">
        <v>26</v>
      </c>
      <c r="M971">
        <v>26</v>
      </c>
      <c r="N971">
        <v>3.9000000000000004</v>
      </c>
      <c r="O971" s="543">
        <v>4.0277777778101154E-2</v>
      </c>
    </row>
    <row r="972" spans="1:15">
      <c r="A972" s="542">
        <v>971</v>
      </c>
      <c r="B972" s="542" t="s">
        <v>96</v>
      </c>
      <c r="C972" s="542">
        <v>1</v>
      </c>
      <c r="D972">
        <v>0.01</v>
      </c>
      <c r="E972">
        <v>0.01</v>
      </c>
      <c r="F972" s="410">
        <v>43720.752083333333</v>
      </c>
      <c r="G972">
        <v>1.1065</v>
      </c>
      <c r="H972" s="410">
        <v>43720.752083333333</v>
      </c>
      <c r="I972">
        <v>1.1065</v>
      </c>
      <c r="J972" s="403">
        <v>43720.796527777777</v>
      </c>
      <c r="K972">
        <v>1.1076999999999999</v>
      </c>
      <c r="L972">
        <v>0</v>
      </c>
      <c r="M972">
        <v>11.999999999998181</v>
      </c>
      <c r="N972">
        <v>1.2</v>
      </c>
      <c r="O972" s="543">
        <v>4.4444444443797693E-2</v>
      </c>
    </row>
    <row r="973" spans="1:15">
      <c r="A973" s="542">
        <v>972</v>
      </c>
      <c r="B973" s="542" t="s">
        <v>96</v>
      </c>
      <c r="C973" s="542">
        <v>2</v>
      </c>
      <c r="D973">
        <v>0.01</v>
      </c>
      <c r="E973">
        <v>0.02</v>
      </c>
      <c r="F973" s="410">
        <v>43720.806944444441</v>
      </c>
      <c r="G973">
        <v>1.1074999999999999</v>
      </c>
      <c r="H973" s="410">
        <v>43721.027083333334</v>
      </c>
      <c r="I973">
        <v>1.1062000000000001</v>
      </c>
      <c r="J973" s="403">
        <v>43721.347916666666</v>
      </c>
      <c r="K973">
        <v>1.1081000000000001</v>
      </c>
      <c r="L973">
        <v>13</v>
      </c>
      <c r="M973">
        <v>19</v>
      </c>
      <c r="N973">
        <v>2.38</v>
      </c>
      <c r="O973" s="543">
        <v>0.54097222222480923</v>
      </c>
    </row>
    <row r="974" spans="1:15">
      <c r="A974" s="542">
        <v>973</v>
      </c>
      <c r="B974" s="542" t="s">
        <v>96</v>
      </c>
      <c r="C974" s="542">
        <v>1</v>
      </c>
      <c r="D974">
        <v>0.01</v>
      </c>
      <c r="E974">
        <v>0.01</v>
      </c>
      <c r="F974" s="410">
        <v>43721.35833333333</v>
      </c>
      <c r="G974">
        <v>1.1087</v>
      </c>
      <c r="H974" s="410">
        <v>43721.35833333333</v>
      </c>
      <c r="I974">
        <v>1.1087</v>
      </c>
      <c r="J974" s="403">
        <v>43721.377083333333</v>
      </c>
      <c r="K974">
        <v>1.1099000000000001</v>
      </c>
      <c r="L974">
        <v>0</v>
      </c>
      <c r="M974">
        <v>12.000000000001819</v>
      </c>
      <c r="N974">
        <v>1.2</v>
      </c>
      <c r="O974" s="543">
        <v>1.8750000002910383E-2</v>
      </c>
    </row>
    <row r="975" spans="1:15">
      <c r="A975" s="542">
        <v>974</v>
      </c>
      <c r="B975" s="542" t="s">
        <v>96</v>
      </c>
      <c r="C975" s="542">
        <v>2</v>
      </c>
      <c r="D975">
        <v>0.01</v>
      </c>
      <c r="E975">
        <v>0.02</v>
      </c>
      <c r="F975" s="410">
        <v>43721.402083333334</v>
      </c>
      <c r="G975">
        <v>1.1099000000000001</v>
      </c>
      <c r="H975" s="410">
        <v>43721.418749999997</v>
      </c>
      <c r="I975">
        <v>1.1087</v>
      </c>
      <c r="J975" s="403">
        <v>43721.506944444445</v>
      </c>
      <c r="K975">
        <v>1.1105</v>
      </c>
      <c r="L975">
        <v>12.000000000001819</v>
      </c>
      <c r="M975">
        <v>18</v>
      </c>
      <c r="N975">
        <v>2.4</v>
      </c>
      <c r="O975" s="543">
        <v>0.10486111111094942</v>
      </c>
    </row>
    <row r="976" spans="1:15">
      <c r="A976" s="542">
        <v>975</v>
      </c>
      <c r="B976" s="542" t="s">
        <v>96</v>
      </c>
      <c r="C976" s="542">
        <v>7</v>
      </c>
      <c r="D976">
        <v>0.06</v>
      </c>
      <c r="E976">
        <v>0.18</v>
      </c>
      <c r="F976" s="410">
        <v>43721.59652777778</v>
      </c>
      <c r="G976">
        <v>1.1092</v>
      </c>
      <c r="H976" s="410">
        <v>43724.70416666667</v>
      </c>
      <c r="I976">
        <v>1.1001000000000001</v>
      </c>
      <c r="J976" s="403">
        <v>43725.700694444444</v>
      </c>
      <c r="K976">
        <v>1.1048</v>
      </c>
      <c r="L976">
        <v>91</v>
      </c>
      <c r="M976">
        <v>47</v>
      </c>
      <c r="N976">
        <v>30.02</v>
      </c>
      <c r="O976" s="543">
        <v>2.1041666666642413</v>
      </c>
    </row>
    <row r="977" spans="1:15">
      <c r="A977" s="542">
        <v>976</v>
      </c>
      <c r="B977" s="542" t="s">
        <v>97</v>
      </c>
      <c r="C977" s="542">
        <v>6</v>
      </c>
      <c r="D977">
        <v>0.04</v>
      </c>
      <c r="E977">
        <v>0.12</v>
      </c>
      <c r="F977" s="410">
        <v>43724.713194444441</v>
      </c>
      <c r="G977">
        <v>1.1002000000000001</v>
      </c>
      <c r="H977" s="410">
        <v>43725.931250000001</v>
      </c>
      <c r="I977">
        <v>1.1073999999999999</v>
      </c>
      <c r="J977" s="403">
        <v>43726.842361111114</v>
      </c>
      <c r="K977">
        <v>1.1033999999999999</v>
      </c>
      <c r="L977">
        <v>72</v>
      </c>
      <c r="M977">
        <v>40</v>
      </c>
      <c r="N977">
        <v>19.32</v>
      </c>
      <c r="O977" s="543">
        <v>2.1291666666729725</v>
      </c>
    </row>
    <row r="978" spans="1:15">
      <c r="A978" s="542">
        <v>977</v>
      </c>
      <c r="B978" s="542" t="s">
        <v>96</v>
      </c>
      <c r="C978" s="542">
        <v>1</v>
      </c>
      <c r="D978">
        <v>0.01</v>
      </c>
      <c r="E978">
        <v>0.01</v>
      </c>
      <c r="F978" s="410">
        <v>43726.377083333333</v>
      </c>
      <c r="G978">
        <v>1.1053999999999999</v>
      </c>
      <c r="H978" s="410">
        <v>43726.377083333333</v>
      </c>
      <c r="I978">
        <v>1.1053999999999999</v>
      </c>
      <c r="J978" s="403">
        <v>43726.382638888892</v>
      </c>
      <c r="K978">
        <v>1.1066</v>
      </c>
      <c r="L978">
        <v>0</v>
      </c>
      <c r="M978">
        <v>12</v>
      </c>
      <c r="N978">
        <v>1.2</v>
      </c>
      <c r="O978" s="543">
        <v>5.5555555591126904E-3</v>
      </c>
    </row>
    <row r="979" spans="1:15">
      <c r="A979" s="542">
        <v>978</v>
      </c>
      <c r="B979" s="542" t="s">
        <v>96</v>
      </c>
      <c r="C979" s="542">
        <v>2</v>
      </c>
      <c r="D979">
        <v>0.01</v>
      </c>
      <c r="E979">
        <v>0.02</v>
      </c>
      <c r="F979" s="410">
        <v>43726.390277777777</v>
      </c>
      <c r="G979">
        <v>1.1059000000000001</v>
      </c>
      <c r="H979" s="410">
        <v>43726.443055555559</v>
      </c>
      <c r="I979">
        <v>1.1047</v>
      </c>
      <c r="J979" s="403">
        <v>43726.70416666667</v>
      </c>
      <c r="K979">
        <v>1.1065</v>
      </c>
      <c r="L979">
        <v>12.000000000001819</v>
      </c>
      <c r="M979">
        <v>18</v>
      </c>
      <c r="N979">
        <v>2.4</v>
      </c>
      <c r="O979" s="543">
        <v>0.31388888889341615</v>
      </c>
    </row>
    <row r="980" spans="1:15">
      <c r="A980" s="542">
        <v>979</v>
      </c>
      <c r="B980" s="542" t="s">
        <v>96</v>
      </c>
      <c r="C980" s="542">
        <v>3</v>
      </c>
      <c r="D980">
        <v>0.01</v>
      </c>
      <c r="E980">
        <v>0.03</v>
      </c>
      <c r="F980" s="410">
        <v>43726.707638888889</v>
      </c>
      <c r="G980">
        <v>1.1057999999999999</v>
      </c>
      <c r="H980" s="410">
        <v>43726.863194444442</v>
      </c>
      <c r="I980">
        <v>1.1024</v>
      </c>
      <c r="J980" s="403">
        <v>43727.419444444444</v>
      </c>
      <c r="K980">
        <v>1.1056999999999999</v>
      </c>
      <c r="L980">
        <v>33.999999999998181</v>
      </c>
      <c r="M980">
        <v>32.999999999998181</v>
      </c>
      <c r="N980">
        <v>3.99</v>
      </c>
      <c r="O980" s="543">
        <v>0.71180555555474712</v>
      </c>
    </row>
    <row r="981" spans="1:15">
      <c r="A981" s="542">
        <v>980</v>
      </c>
      <c r="B981" s="542" t="s">
        <v>97</v>
      </c>
      <c r="C981" s="542">
        <v>1</v>
      </c>
      <c r="D981">
        <v>0.01</v>
      </c>
      <c r="E981">
        <v>0.01</v>
      </c>
      <c r="F981" s="410">
        <v>43726.85</v>
      </c>
      <c r="G981">
        <v>1.1035999999999999</v>
      </c>
      <c r="H981" s="410">
        <v>43726.85</v>
      </c>
      <c r="I981">
        <v>1.1035999999999999</v>
      </c>
      <c r="J981" s="403">
        <v>43726.863194444442</v>
      </c>
      <c r="K981">
        <v>1.1024</v>
      </c>
      <c r="L981">
        <v>0</v>
      </c>
      <c r="M981">
        <v>12</v>
      </c>
      <c r="N981">
        <v>1.2</v>
      </c>
      <c r="O981" s="543">
        <v>1.3194444443797693E-2</v>
      </c>
    </row>
    <row r="982" spans="1:15">
      <c r="A982" s="542">
        <v>981</v>
      </c>
      <c r="B982" s="542" t="s">
        <v>97</v>
      </c>
      <c r="C982" s="542">
        <v>4</v>
      </c>
      <c r="D982">
        <v>0.02</v>
      </c>
      <c r="E982">
        <v>0.05</v>
      </c>
      <c r="F982" s="410">
        <v>43726.897916666669</v>
      </c>
      <c r="G982">
        <v>1.1022000000000001</v>
      </c>
      <c r="H982" s="410">
        <v>43727.420138888891</v>
      </c>
      <c r="I982">
        <v>1.1062000000000001</v>
      </c>
      <c r="J982" s="403">
        <v>43728.570833333331</v>
      </c>
      <c r="K982">
        <v>1.1032</v>
      </c>
      <c r="L982">
        <v>40</v>
      </c>
      <c r="M982">
        <v>30</v>
      </c>
      <c r="N982">
        <v>7.09</v>
      </c>
      <c r="O982" s="543">
        <v>1.6729166666627862</v>
      </c>
    </row>
    <row r="983" spans="1:15">
      <c r="A983" s="542">
        <v>982</v>
      </c>
      <c r="B983" s="542" t="s">
        <v>96</v>
      </c>
      <c r="C983" s="542">
        <v>1</v>
      </c>
      <c r="D983">
        <v>0.01</v>
      </c>
      <c r="E983">
        <v>0.01</v>
      </c>
      <c r="F983" s="410">
        <v>43727.467361111114</v>
      </c>
      <c r="G983">
        <v>1.1059000000000001</v>
      </c>
      <c r="H983" s="410">
        <v>43727.467361111114</v>
      </c>
      <c r="I983">
        <v>1.1059000000000001</v>
      </c>
      <c r="J983" s="403">
        <v>43727.561805555553</v>
      </c>
      <c r="K983">
        <v>1.1071</v>
      </c>
      <c r="L983">
        <v>0</v>
      </c>
      <c r="M983">
        <v>11.999999999998181</v>
      </c>
      <c r="N983">
        <v>1.2</v>
      </c>
      <c r="O983" s="543">
        <v>9.4444444439432118E-2</v>
      </c>
    </row>
    <row r="984" spans="1:15">
      <c r="A984" s="542">
        <v>983</v>
      </c>
      <c r="B984" s="542" t="s">
        <v>96</v>
      </c>
      <c r="C984" s="542">
        <v>2</v>
      </c>
      <c r="D984">
        <v>0.01</v>
      </c>
      <c r="E984">
        <v>0.02</v>
      </c>
      <c r="F984" s="410">
        <v>43727.668749999997</v>
      </c>
      <c r="G984">
        <v>1.1057999999999999</v>
      </c>
      <c r="H984" s="410">
        <v>43727.737500000003</v>
      </c>
      <c r="I984">
        <v>1.1045</v>
      </c>
      <c r="J984" s="403">
        <v>43728.384027777778</v>
      </c>
      <c r="K984">
        <v>1.1065</v>
      </c>
      <c r="L984">
        <v>12.999999999998181</v>
      </c>
      <c r="M984">
        <v>20</v>
      </c>
      <c r="N984">
        <v>2.46</v>
      </c>
      <c r="O984" s="543">
        <v>0.71527777778101154</v>
      </c>
    </row>
    <row r="985" spans="1:15">
      <c r="A985" s="542">
        <v>984</v>
      </c>
      <c r="B985" s="542" t="s">
        <v>97</v>
      </c>
      <c r="C985" s="542">
        <v>1</v>
      </c>
      <c r="D985">
        <v>0.01</v>
      </c>
      <c r="E985">
        <v>0.01</v>
      </c>
      <c r="F985" s="410">
        <v>43728.622916666667</v>
      </c>
      <c r="G985">
        <v>1.1021000000000001</v>
      </c>
      <c r="H985" s="410">
        <v>43728.622916666667</v>
      </c>
      <c r="I985">
        <v>1.1021000000000001</v>
      </c>
      <c r="J985" s="403">
        <v>43728.679861111108</v>
      </c>
      <c r="K985">
        <v>1.1009</v>
      </c>
      <c r="L985">
        <v>0</v>
      </c>
      <c r="M985">
        <v>12</v>
      </c>
      <c r="N985">
        <v>1.2</v>
      </c>
      <c r="O985" s="543">
        <v>5.694444444088731E-2</v>
      </c>
    </row>
    <row r="986" spans="1:15">
      <c r="A986" s="542">
        <v>985</v>
      </c>
      <c r="B986" s="542" t="s">
        <v>97</v>
      </c>
      <c r="C986" s="542">
        <v>1</v>
      </c>
      <c r="D986">
        <v>0.01</v>
      </c>
      <c r="E986">
        <v>0.01</v>
      </c>
      <c r="F986" s="410">
        <v>43728.699305555558</v>
      </c>
      <c r="G986">
        <v>1.101</v>
      </c>
      <c r="H986" s="410">
        <v>43728.699305555558</v>
      </c>
      <c r="I986">
        <v>1.101</v>
      </c>
      <c r="J986" s="403">
        <v>43728.737500000003</v>
      </c>
      <c r="K986">
        <v>1.0998000000000001</v>
      </c>
      <c r="L986">
        <v>0</v>
      </c>
      <c r="M986">
        <v>11.999999999998181</v>
      </c>
      <c r="N986">
        <v>1.2</v>
      </c>
      <c r="O986" s="543">
        <v>3.8194444445252884E-2</v>
      </c>
    </row>
    <row r="987" spans="1:15">
      <c r="A987" s="542">
        <v>986</v>
      </c>
      <c r="B987" s="542" t="s">
        <v>97</v>
      </c>
      <c r="C987" s="542">
        <v>2</v>
      </c>
      <c r="D987">
        <v>0.01</v>
      </c>
      <c r="E987">
        <v>0.02</v>
      </c>
      <c r="F987" s="410">
        <v>43728.740972222222</v>
      </c>
      <c r="G987">
        <v>1.1001000000000001</v>
      </c>
      <c r="H987" s="410">
        <v>43728.802083333336</v>
      </c>
      <c r="I987">
        <v>1.1013999999999999</v>
      </c>
      <c r="J987" s="403">
        <v>43731.395833333336</v>
      </c>
      <c r="K987">
        <v>1.0994999999999999</v>
      </c>
      <c r="L987">
        <v>13</v>
      </c>
      <c r="M987">
        <v>19</v>
      </c>
      <c r="N987">
        <v>2.54</v>
      </c>
      <c r="O987" s="543">
        <v>0.65486111111385981</v>
      </c>
    </row>
  </sheetData>
  <autoFilter ref="A1:O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"/>
  <dimension ref="A1:J17210"/>
  <sheetViews>
    <sheetView workbookViewId="0">
      <selection activeCell="B1" sqref="B1:B1048576"/>
    </sheetView>
  </sheetViews>
  <sheetFormatPr defaultRowHeight="12.75"/>
  <cols>
    <col min="1" max="1" width="6" bestFit="1" customWidth="1"/>
    <col min="2" max="2" width="15.42578125" style="612" bestFit="1" customWidth="1"/>
    <col min="3" max="3" width="11.7109375" style="405" bestFit="1" customWidth="1"/>
    <col min="4" max="4" width="8.5703125" style="384" bestFit="1" customWidth="1"/>
    <col min="5" max="5" width="6.85546875" bestFit="1" customWidth="1"/>
    <col min="6" max="6" width="8" bestFit="1" customWidth="1"/>
    <col min="7" max="7" width="5.5703125" style="384" bestFit="1" customWidth="1"/>
    <col min="8" max="8" width="8" bestFit="1" customWidth="1"/>
    <col min="9" max="9" width="8.5703125" bestFit="1" customWidth="1"/>
    <col min="10" max="10" width="10.5703125" style="384" bestFit="1" customWidth="1"/>
  </cols>
  <sheetData>
    <row r="1" spans="1:10">
      <c r="A1" t="s">
        <v>2049</v>
      </c>
      <c r="B1" s="612" t="s">
        <v>2050</v>
      </c>
      <c r="C1" s="405" t="s">
        <v>229</v>
      </c>
      <c r="D1" s="384" t="s">
        <v>9</v>
      </c>
      <c r="E1" t="s">
        <v>2051</v>
      </c>
      <c r="F1" t="s">
        <v>2052</v>
      </c>
      <c r="G1" s="384" t="s">
        <v>218</v>
      </c>
      <c r="H1" t="s">
        <v>219</v>
      </c>
      <c r="I1" t="s">
        <v>88</v>
      </c>
      <c r="J1" s="384" t="s">
        <v>2053</v>
      </c>
    </row>
    <row r="2" spans="1:10">
      <c r="A2">
        <v>1</v>
      </c>
      <c r="B2" s="612">
        <v>43831.960416666669</v>
      </c>
      <c r="C2" s="405" t="s">
        <v>97</v>
      </c>
      <c r="D2" s="384">
        <v>1</v>
      </c>
      <c r="E2">
        <v>0.02</v>
      </c>
      <c r="F2">
        <v>1.1219300000000001</v>
      </c>
      <c r="G2" s="384">
        <v>0</v>
      </c>
      <c r="H2">
        <v>0</v>
      </c>
    </row>
    <row r="3" spans="1:10">
      <c r="A3">
        <v>2</v>
      </c>
      <c r="B3" s="612">
        <v>43831.960416666669</v>
      </c>
      <c r="C3" s="405" t="s">
        <v>2110</v>
      </c>
      <c r="D3" s="384">
        <v>1</v>
      </c>
      <c r="E3">
        <v>0.02</v>
      </c>
      <c r="F3">
        <v>1.1219300000000001</v>
      </c>
      <c r="G3" s="384">
        <v>0</v>
      </c>
      <c r="H3">
        <v>1.12093</v>
      </c>
    </row>
    <row r="4" spans="1:10">
      <c r="A4">
        <v>3</v>
      </c>
      <c r="B4" s="612">
        <v>43832.20208333333</v>
      </c>
      <c r="C4" s="405" t="s">
        <v>2054</v>
      </c>
      <c r="D4" s="384">
        <v>1</v>
      </c>
      <c r="E4">
        <v>0.02</v>
      </c>
      <c r="F4">
        <v>1.12093</v>
      </c>
      <c r="G4" s="384">
        <v>0</v>
      </c>
      <c r="H4">
        <v>1.12093</v>
      </c>
      <c r="I4">
        <v>2.0699999999999998</v>
      </c>
      <c r="J4" s="384">
        <v>20002.07</v>
      </c>
    </row>
    <row r="5" spans="1:10">
      <c r="A5">
        <v>4</v>
      </c>
      <c r="B5" s="612">
        <v>43832.338888888888</v>
      </c>
      <c r="C5" s="405" t="s">
        <v>96</v>
      </c>
      <c r="D5" s="384">
        <v>2</v>
      </c>
      <c r="E5">
        <v>0.02</v>
      </c>
      <c r="F5">
        <v>1.1210599999999999</v>
      </c>
      <c r="G5" s="384">
        <v>0</v>
      </c>
      <c r="H5">
        <v>0</v>
      </c>
    </row>
    <row r="6" spans="1:10">
      <c r="A6">
        <v>5</v>
      </c>
      <c r="B6" s="612">
        <v>43832.338888888888</v>
      </c>
      <c r="C6" s="405" t="s">
        <v>2110</v>
      </c>
      <c r="D6" s="384">
        <v>2</v>
      </c>
      <c r="E6">
        <v>0.02</v>
      </c>
      <c r="F6">
        <v>1.1210599999999999</v>
      </c>
      <c r="G6" s="384">
        <v>0</v>
      </c>
      <c r="H6">
        <v>1.1220600000000001</v>
      </c>
    </row>
    <row r="7" spans="1:10">
      <c r="A7">
        <v>10</v>
      </c>
      <c r="B7" s="612">
        <v>43832.479861111111</v>
      </c>
      <c r="C7" s="405" t="s">
        <v>2110</v>
      </c>
      <c r="D7" s="384">
        <v>2</v>
      </c>
      <c r="E7">
        <v>0.02</v>
      </c>
      <c r="F7">
        <v>1.1210599999999999</v>
      </c>
      <c r="G7" s="384">
        <v>0</v>
      </c>
      <c r="H7">
        <v>1.1212599999999999</v>
      </c>
    </row>
    <row r="8" spans="1:10">
      <c r="A8">
        <v>15</v>
      </c>
      <c r="B8" s="612">
        <v>43832.604166666664</v>
      </c>
      <c r="C8" s="405" t="s">
        <v>2110</v>
      </c>
      <c r="D8" s="384">
        <v>2</v>
      </c>
      <c r="E8">
        <v>0.02</v>
      </c>
      <c r="F8">
        <v>1.1210599999999999</v>
      </c>
      <c r="G8" s="384">
        <v>0</v>
      </c>
      <c r="H8">
        <v>1.1202300000000001</v>
      </c>
    </row>
    <row r="9" spans="1:10">
      <c r="A9">
        <v>21</v>
      </c>
      <c r="B9" s="612">
        <v>43832.665972222225</v>
      </c>
      <c r="C9" s="405" t="s">
        <v>2054</v>
      </c>
      <c r="D9" s="384">
        <v>2</v>
      </c>
      <c r="E9">
        <v>0.02</v>
      </c>
      <c r="F9">
        <v>1.1202300000000001</v>
      </c>
      <c r="G9" s="384">
        <v>0</v>
      </c>
      <c r="H9">
        <v>1.1202300000000001</v>
      </c>
      <c r="I9">
        <v>-1.66</v>
      </c>
      <c r="J9" s="384">
        <v>20002.41</v>
      </c>
    </row>
    <row r="10" spans="1:10">
      <c r="A10">
        <v>6</v>
      </c>
      <c r="B10" s="612">
        <v>43832.461111111108</v>
      </c>
      <c r="C10" s="405" t="s">
        <v>97</v>
      </c>
      <c r="D10" s="384">
        <v>3</v>
      </c>
      <c r="E10">
        <v>0.02</v>
      </c>
      <c r="F10">
        <v>1.1201000000000001</v>
      </c>
      <c r="G10" s="384">
        <v>0</v>
      </c>
      <c r="H10">
        <v>0</v>
      </c>
    </row>
    <row r="11" spans="1:10">
      <c r="A11">
        <v>7</v>
      </c>
      <c r="B11" s="612">
        <v>43832.461111111108</v>
      </c>
      <c r="C11" s="405" t="s">
        <v>2110</v>
      </c>
      <c r="D11" s="384">
        <v>3</v>
      </c>
      <c r="E11">
        <v>0.02</v>
      </c>
      <c r="F11">
        <v>1.1201000000000001</v>
      </c>
      <c r="G11" s="384">
        <v>0</v>
      </c>
      <c r="H11">
        <v>1.1191</v>
      </c>
    </row>
    <row r="12" spans="1:10">
      <c r="A12">
        <v>11</v>
      </c>
      <c r="B12" s="612">
        <v>43832.481249999997</v>
      </c>
      <c r="C12" s="405" t="s">
        <v>2054</v>
      </c>
      <c r="D12" s="384">
        <v>3</v>
      </c>
      <c r="E12">
        <v>0.02</v>
      </c>
      <c r="F12">
        <v>1.1191</v>
      </c>
      <c r="G12" s="384">
        <v>0</v>
      </c>
      <c r="H12">
        <v>1.1191</v>
      </c>
      <c r="I12">
        <v>2</v>
      </c>
      <c r="J12" s="384">
        <v>20004.07</v>
      </c>
    </row>
    <row r="13" spans="1:10">
      <c r="A13">
        <v>8</v>
      </c>
      <c r="B13" s="612">
        <v>43832.479861111111</v>
      </c>
      <c r="C13" s="405" t="s">
        <v>96</v>
      </c>
      <c r="D13" s="384">
        <v>4</v>
      </c>
      <c r="E13">
        <v>0.02</v>
      </c>
      <c r="F13">
        <v>1.1194599999999999</v>
      </c>
      <c r="G13" s="384">
        <v>0</v>
      </c>
      <c r="H13">
        <v>0</v>
      </c>
    </row>
    <row r="14" spans="1:10">
      <c r="A14">
        <v>9</v>
      </c>
      <c r="B14" s="612">
        <v>43832.479861111111</v>
      </c>
      <c r="C14" s="405" t="s">
        <v>2110</v>
      </c>
      <c r="D14" s="384">
        <v>4</v>
      </c>
      <c r="E14">
        <v>0.02</v>
      </c>
      <c r="F14">
        <v>1.1194599999999999</v>
      </c>
      <c r="G14" s="384">
        <v>0</v>
      </c>
      <c r="H14">
        <v>1.1212599999999999</v>
      </c>
    </row>
    <row r="15" spans="1:10">
      <c r="A15">
        <v>14</v>
      </c>
      <c r="B15" s="612">
        <v>43832.604166666664</v>
      </c>
      <c r="C15" s="405" t="s">
        <v>2110</v>
      </c>
      <c r="D15" s="384">
        <v>4</v>
      </c>
      <c r="E15">
        <v>0.02</v>
      </c>
      <c r="F15">
        <v>1.1194599999999999</v>
      </c>
      <c r="G15" s="384">
        <v>0</v>
      </c>
      <c r="H15">
        <v>1.1202300000000001</v>
      </c>
    </row>
    <row r="16" spans="1:10">
      <c r="A16">
        <v>22</v>
      </c>
      <c r="B16" s="612">
        <v>43832.665972222225</v>
      </c>
      <c r="C16" s="405" t="s">
        <v>2054</v>
      </c>
      <c r="D16" s="384">
        <v>4</v>
      </c>
      <c r="E16">
        <v>0.02</v>
      </c>
      <c r="F16">
        <v>1.1202300000000001</v>
      </c>
      <c r="G16" s="384">
        <v>0</v>
      </c>
      <c r="H16">
        <v>1.1202300000000001</v>
      </c>
      <c r="I16">
        <v>1.54</v>
      </c>
      <c r="J16" s="384">
        <v>20003.95</v>
      </c>
    </row>
    <row r="17" spans="1:10">
      <c r="A17">
        <v>12</v>
      </c>
      <c r="B17" s="612">
        <v>43832.604166666664</v>
      </c>
      <c r="C17" s="405" t="s">
        <v>96</v>
      </c>
      <c r="D17" s="384">
        <v>5</v>
      </c>
      <c r="E17">
        <v>0.03</v>
      </c>
      <c r="F17">
        <v>1.11785</v>
      </c>
      <c r="G17" s="384">
        <v>0</v>
      </c>
      <c r="H17">
        <v>0</v>
      </c>
    </row>
    <row r="18" spans="1:10">
      <c r="A18">
        <v>13</v>
      </c>
      <c r="B18" s="612">
        <v>43832.604166666664</v>
      </c>
      <c r="C18" s="405" t="s">
        <v>2110</v>
      </c>
      <c r="D18" s="384">
        <v>5</v>
      </c>
      <c r="E18">
        <v>0.03</v>
      </c>
      <c r="F18">
        <v>1.11785</v>
      </c>
      <c r="G18" s="384">
        <v>0</v>
      </c>
      <c r="H18">
        <v>1.1202300000000001</v>
      </c>
    </row>
    <row r="19" spans="1:10">
      <c r="A19">
        <v>23</v>
      </c>
      <c r="B19" s="612">
        <v>43832.665972222225</v>
      </c>
      <c r="C19" s="405" t="s">
        <v>2054</v>
      </c>
      <c r="D19" s="384">
        <v>5</v>
      </c>
      <c r="E19">
        <v>0.03</v>
      </c>
      <c r="F19">
        <v>1.1202300000000001</v>
      </c>
      <c r="G19" s="384">
        <v>0</v>
      </c>
      <c r="H19">
        <v>1.1202300000000001</v>
      </c>
      <c r="I19">
        <v>7.14</v>
      </c>
      <c r="J19" s="384">
        <v>20011.09</v>
      </c>
    </row>
    <row r="20" spans="1:10">
      <c r="A20">
        <v>16</v>
      </c>
      <c r="B20" s="612">
        <v>43832.650694444441</v>
      </c>
      <c r="C20" s="405" t="s">
        <v>97</v>
      </c>
      <c r="D20" s="384">
        <v>6</v>
      </c>
      <c r="E20">
        <v>0.02</v>
      </c>
      <c r="F20">
        <v>1.11791</v>
      </c>
      <c r="G20" s="384">
        <v>0</v>
      </c>
      <c r="H20">
        <v>0</v>
      </c>
    </row>
    <row r="21" spans="1:10">
      <c r="A21">
        <v>17</v>
      </c>
      <c r="B21" s="612">
        <v>43832.650694444441</v>
      </c>
      <c r="C21" s="405" t="s">
        <v>2110</v>
      </c>
      <c r="D21" s="384">
        <v>6</v>
      </c>
      <c r="E21">
        <v>0.02</v>
      </c>
      <c r="F21">
        <v>1.11791</v>
      </c>
      <c r="G21" s="384">
        <v>0</v>
      </c>
      <c r="H21">
        <v>1.1169100000000001</v>
      </c>
    </row>
    <row r="22" spans="1:10">
      <c r="A22">
        <v>20</v>
      </c>
      <c r="B22" s="612">
        <v>43832.665277777778</v>
      </c>
      <c r="C22" s="405" t="s">
        <v>2110</v>
      </c>
      <c r="D22" s="384">
        <v>6</v>
      </c>
      <c r="E22">
        <v>0.02</v>
      </c>
      <c r="F22">
        <v>1.11791</v>
      </c>
      <c r="G22" s="384">
        <v>0</v>
      </c>
      <c r="H22">
        <v>1.1177299999999999</v>
      </c>
    </row>
    <row r="23" spans="1:10">
      <c r="A23">
        <v>29</v>
      </c>
      <c r="B23" s="612">
        <v>43832.697222222225</v>
      </c>
      <c r="C23" s="405" t="s">
        <v>2054</v>
      </c>
      <c r="D23" s="384">
        <v>6</v>
      </c>
      <c r="E23">
        <v>0.02</v>
      </c>
      <c r="F23">
        <v>1.1177299999999999</v>
      </c>
      <c r="G23" s="384">
        <v>0</v>
      </c>
      <c r="H23">
        <v>1.1177299999999999</v>
      </c>
      <c r="I23">
        <v>0.36</v>
      </c>
      <c r="J23" s="384">
        <v>20011.45</v>
      </c>
    </row>
    <row r="24" spans="1:10">
      <c r="A24">
        <v>18</v>
      </c>
      <c r="B24" s="612">
        <v>43832.665277777778</v>
      </c>
      <c r="C24" s="405" t="s">
        <v>97</v>
      </c>
      <c r="D24" s="384">
        <v>7</v>
      </c>
      <c r="E24">
        <v>0.02</v>
      </c>
      <c r="F24">
        <v>1.11954</v>
      </c>
      <c r="G24" s="384">
        <v>0</v>
      </c>
      <c r="H24">
        <v>0</v>
      </c>
    </row>
    <row r="25" spans="1:10">
      <c r="A25">
        <v>19</v>
      </c>
      <c r="B25" s="612">
        <v>43832.665277777778</v>
      </c>
      <c r="C25" s="405" t="s">
        <v>2110</v>
      </c>
      <c r="D25" s="384">
        <v>7</v>
      </c>
      <c r="E25">
        <v>0.02</v>
      </c>
      <c r="F25">
        <v>1.11954</v>
      </c>
      <c r="G25" s="384">
        <v>0</v>
      </c>
      <c r="H25">
        <v>1.1177299999999999</v>
      </c>
    </row>
    <row r="26" spans="1:10">
      <c r="A26">
        <v>30</v>
      </c>
      <c r="B26" s="612">
        <v>43832.697222222225</v>
      </c>
      <c r="C26" s="405" t="s">
        <v>2054</v>
      </c>
      <c r="D26" s="384">
        <v>7</v>
      </c>
      <c r="E26">
        <v>0.02</v>
      </c>
      <c r="F26">
        <v>1.1177299999999999</v>
      </c>
      <c r="G26" s="384">
        <v>0</v>
      </c>
      <c r="H26">
        <v>1.1177299999999999</v>
      </c>
      <c r="I26">
        <v>3.62</v>
      </c>
      <c r="J26" s="384">
        <v>20015.07</v>
      </c>
    </row>
    <row r="27" spans="1:10">
      <c r="A27">
        <v>24</v>
      </c>
      <c r="B27" s="612">
        <v>43832.670138888891</v>
      </c>
      <c r="C27" s="405" t="s">
        <v>96</v>
      </c>
      <c r="D27" s="384">
        <v>8</v>
      </c>
      <c r="E27">
        <v>0.02</v>
      </c>
      <c r="F27">
        <v>1.1199399999999999</v>
      </c>
      <c r="G27" s="384">
        <v>0</v>
      </c>
      <c r="H27">
        <v>0</v>
      </c>
    </row>
    <row r="28" spans="1:10">
      <c r="A28">
        <v>25</v>
      </c>
      <c r="B28" s="612">
        <v>43832.670138888891</v>
      </c>
      <c r="C28" s="405" t="s">
        <v>2110</v>
      </c>
      <c r="D28" s="384">
        <v>8</v>
      </c>
      <c r="E28">
        <v>0.02</v>
      </c>
      <c r="F28">
        <v>1.1199399999999999</v>
      </c>
      <c r="G28" s="384">
        <v>0</v>
      </c>
      <c r="H28">
        <v>1.12094</v>
      </c>
    </row>
    <row r="29" spans="1:10">
      <c r="A29">
        <v>28</v>
      </c>
      <c r="B29" s="612">
        <v>43832.694444444445</v>
      </c>
      <c r="C29" s="405" t="s">
        <v>2110</v>
      </c>
      <c r="D29" s="384">
        <v>8</v>
      </c>
      <c r="E29">
        <v>0.02</v>
      </c>
      <c r="F29">
        <v>1.1199399999999999</v>
      </c>
      <c r="G29" s="384">
        <v>0</v>
      </c>
      <c r="H29">
        <v>1.1201399999999999</v>
      </c>
    </row>
    <row r="30" spans="1:10">
      <c r="A30">
        <v>34</v>
      </c>
      <c r="B30" s="612">
        <v>43832.704861111109</v>
      </c>
      <c r="C30" s="405" t="s">
        <v>2110</v>
      </c>
      <c r="D30" s="384">
        <v>8</v>
      </c>
      <c r="E30">
        <v>0.02</v>
      </c>
      <c r="F30">
        <v>1.1199399999999999</v>
      </c>
      <c r="G30" s="384">
        <v>0</v>
      </c>
      <c r="H30">
        <v>1.11911</v>
      </c>
    </row>
    <row r="31" spans="1:10">
      <c r="A31">
        <v>39</v>
      </c>
      <c r="B31" s="612">
        <v>43833.383333333331</v>
      </c>
      <c r="C31" s="405" t="s">
        <v>2110</v>
      </c>
      <c r="D31" s="384">
        <v>8</v>
      </c>
      <c r="E31">
        <v>0.02</v>
      </c>
      <c r="F31">
        <v>1.1199399999999999</v>
      </c>
      <c r="G31" s="384">
        <v>0</v>
      </c>
      <c r="H31">
        <v>1.1178300000000001</v>
      </c>
    </row>
    <row r="32" spans="1:10">
      <c r="A32">
        <v>45</v>
      </c>
      <c r="B32" s="612">
        <v>43833.462500000001</v>
      </c>
      <c r="C32" s="405" t="s">
        <v>2110</v>
      </c>
      <c r="D32" s="384">
        <v>8</v>
      </c>
      <c r="E32">
        <v>0.02</v>
      </c>
      <c r="F32">
        <v>1.1199399999999999</v>
      </c>
      <c r="G32" s="384">
        <v>0</v>
      </c>
      <c r="H32">
        <v>1.11649</v>
      </c>
    </row>
    <row r="33" spans="1:10">
      <c r="A33">
        <v>51</v>
      </c>
      <c r="B33" s="612">
        <v>43833.625</v>
      </c>
      <c r="C33" s="405" t="s">
        <v>2054</v>
      </c>
      <c r="D33" s="384">
        <v>8</v>
      </c>
      <c r="E33">
        <v>0.02</v>
      </c>
      <c r="F33">
        <v>1.11649</v>
      </c>
      <c r="G33" s="384">
        <v>0</v>
      </c>
      <c r="H33">
        <v>1.11649</v>
      </c>
      <c r="I33">
        <v>-6.98</v>
      </c>
      <c r="J33" s="384">
        <v>20008.09</v>
      </c>
    </row>
    <row r="34" spans="1:10">
      <c r="A34">
        <v>26</v>
      </c>
      <c r="B34" s="612">
        <v>43832.694444444445</v>
      </c>
      <c r="C34" s="405" t="s">
        <v>96</v>
      </c>
      <c r="D34" s="384">
        <v>9</v>
      </c>
      <c r="E34">
        <v>0.02</v>
      </c>
      <c r="F34">
        <v>1.1183399999999999</v>
      </c>
      <c r="G34" s="384">
        <v>0</v>
      </c>
      <c r="H34">
        <v>0</v>
      </c>
    </row>
    <row r="35" spans="1:10">
      <c r="A35">
        <v>27</v>
      </c>
      <c r="B35" s="612">
        <v>43832.694444444445</v>
      </c>
      <c r="C35" s="405" t="s">
        <v>2110</v>
      </c>
      <c r="D35" s="384">
        <v>9</v>
      </c>
      <c r="E35">
        <v>0.02</v>
      </c>
      <c r="F35">
        <v>1.1183399999999999</v>
      </c>
      <c r="G35" s="384">
        <v>0</v>
      </c>
      <c r="H35">
        <v>1.1201399999999999</v>
      </c>
    </row>
    <row r="36" spans="1:10">
      <c r="A36">
        <v>33</v>
      </c>
      <c r="B36" s="612">
        <v>43832.704861111109</v>
      </c>
      <c r="C36" s="405" t="s">
        <v>2110</v>
      </c>
      <c r="D36" s="384">
        <v>9</v>
      </c>
      <c r="E36">
        <v>0.02</v>
      </c>
      <c r="F36">
        <v>1.1183399999999999</v>
      </c>
      <c r="G36" s="384">
        <v>0</v>
      </c>
      <c r="H36">
        <v>1.11911</v>
      </c>
    </row>
    <row r="37" spans="1:10">
      <c r="A37">
        <v>38</v>
      </c>
      <c r="B37" s="612">
        <v>43833.383333333331</v>
      </c>
      <c r="C37" s="405" t="s">
        <v>2110</v>
      </c>
      <c r="D37" s="384">
        <v>9</v>
      </c>
      <c r="E37">
        <v>0.02</v>
      </c>
      <c r="F37">
        <v>1.1183399999999999</v>
      </c>
      <c r="G37" s="384">
        <v>0</v>
      </c>
      <c r="H37">
        <v>1.1178300000000001</v>
      </c>
    </row>
    <row r="38" spans="1:10">
      <c r="A38">
        <v>44</v>
      </c>
      <c r="B38" s="612">
        <v>43833.462500000001</v>
      </c>
      <c r="C38" s="405" t="s">
        <v>2110</v>
      </c>
      <c r="D38" s="384">
        <v>9</v>
      </c>
      <c r="E38">
        <v>0.02</v>
      </c>
      <c r="F38">
        <v>1.1183399999999999</v>
      </c>
      <c r="G38" s="384">
        <v>0</v>
      </c>
      <c r="H38">
        <v>1.11649</v>
      </c>
    </row>
    <row r="39" spans="1:10">
      <c r="A39">
        <v>52</v>
      </c>
      <c r="B39" s="612">
        <v>43833.625</v>
      </c>
      <c r="C39" s="405" t="s">
        <v>2054</v>
      </c>
      <c r="D39" s="384">
        <v>9</v>
      </c>
      <c r="E39">
        <v>0.02</v>
      </c>
      <c r="F39">
        <v>1.11649</v>
      </c>
      <c r="G39" s="384">
        <v>0</v>
      </c>
      <c r="H39">
        <v>1.11649</v>
      </c>
      <c r="I39">
        <v>-3.78</v>
      </c>
      <c r="J39" s="384">
        <v>20004.310000000001</v>
      </c>
    </row>
    <row r="40" spans="1:10">
      <c r="A40">
        <v>31</v>
      </c>
      <c r="B40" s="612">
        <v>43832.704861111109</v>
      </c>
      <c r="C40" s="405" t="s">
        <v>96</v>
      </c>
      <c r="D40" s="384">
        <v>10</v>
      </c>
      <c r="E40">
        <v>0.03</v>
      </c>
      <c r="F40">
        <v>1.11673</v>
      </c>
      <c r="G40" s="384">
        <v>0</v>
      </c>
      <c r="H40">
        <v>0</v>
      </c>
    </row>
    <row r="41" spans="1:10">
      <c r="A41">
        <v>32</v>
      </c>
      <c r="B41" s="612">
        <v>43832.704861111109</v>
      </c>
      <c r="C41" s="405" t="s">
        <v>2110</v>
      </c>
      <c r="D41" s="384">
        <v>10</v>
      </c>
      <c r="E41">
        <v>0.03</v>
      </c>
      <c r="F41">
        <v>1.11673</v>
      </c>
      <c r="G41" s="384">
        <v>0</v>
      </c>
      <c r="H41">
        <v>1.11911</v>
      </c>
    </row>
    <row r="42" spans="1:10">
      <c r="A42">
        <v>37</v>
      </c>
      <c r="B42" s="612">
        <v>43833.383333333331</v>
      </c>
      <c r="C42" s="405" t="s">
        <v>2110</v>
      </c>
      <c r="D42" s="384">
        <v>10</v>
      </c>
      <c r="E42">
        <v>0.03</v>
      </c>
      <c r="F42">
        <v>1.11673</v>
      </c>
      <c r="G42" s="384">
        <v>0</v>
      </c>
      <c r="H42">
        <v>1.1178300000000001</v>
      </c>
    </row>
    <row r="43" spans="1:10">
      <c r="A43">
        <v>43</v>
      </c>
      <c r="B43" s="612">
        <v>43833.462500000001</v>
      </c>
      <c r="C43" s="405" t="s">
        <v>2110</v>
      </c>
      <c r="D43" s="384">
        <v>10</v>
      </c>
      <c r="E43">
        <v>0.03</v>
      </c>
      <c r="F43">
        <v>1.11673</v>
      </c>
      <c r="G43" s="384">
        <v>0</v>
      </c>
      <c r="H43">
        <v>1.11649</v>
      </c>
    </row>
    <row r="44" spans="1:10">
      <c r="A44">
        <v>53</v>
      </c>
      <c r="B44" s="612">
        <v>43833.625</v>
      </c>
      <c r="C44" s="405" t="s">
        <v>2054</v>
      </c>
      <c r="D44" s="384">
        <v>10</v>
      </c>
      <c r="E44">
        <v>0.03</v>
      </c>
      <c r="F44">
        <v>1.11649</v>
      </c>
      <c r="G44" s="384">
        <v>0</v>
      </c>
      <c r="H44">
        <v>1.11649</v>
      </c>
      <c r="I44">
        <v>-0.84</v>
      </c>
      <c r="J44" s="384">
        <v>20003.47</v>
      </c>
    </row>
    <row r="45" spans="1:10">
      <c r="A45">
        <v>35</v>
      </c>
      <c r="B45" s="612">
        <v>43833.383333333331</v>
      </c>
      <c r="C45" s="405" t="s">
        <v>96</v>
      </c>
      <c r="D45" s="384">
        <v>11</v>
      </c>
      <c r="E45">
        <v>0.05</v>
      </c>
      <c r="F45">
        <v>1.11503</v>
      </c>
      <c r="G45" s="384">
        <v>0</v>
      </c>
      <c r="H45">
        <v>0</v>
      </c>
    </row>
    <row r="46" spans="1:10">
      <c r="A46">
        <v>36</v>
      </c>
      <c r="B46" s="612">
        <v>43833.383333333331</v>
      </c>
      <c r="C46" s="405" t="s">
        <v>2110</v>
      </c>
      <c r="D46" s="384">
        <v>11</v>
      </c>
      <c r="E46">
        <v>0.05</v>
      </c>
      <c r="F46">
        <v>1.11503</v>
      </c>
      <c r="G46" s="384">
        <v>0</v>
      </c>
      <c r="H46">
        <v>1.1178300000000001</v>
      </c>
    </row>
    <row r="47" spans="1:10">
      <c r="A47">
        <v>42</v>
      </c>
      <c r="B47" s="612">
        <v>43833.462500000001</v>
      </c>
      <c r="C47" s="405" t="s">
        <v>2110</v>
      </c>
      <c r="D47" s="384">
        <v>11</v>
      </c>
      <c r="E47">
        <v>0.05</v>
      </c>
      <c r="F47">
        <v>1.11503</v>
      </c>
      <c r="G47" s="384">
        <v>0</v>
      </c>
      <c r="H47">
        <v>1.11649</v>
      </c>
    </row>
    <row r="48" spans="1:10">
      <c r="A48">
        <v>54</v>
      </c>
      <c r="B48" s="612">
        <v>43833.625</v>
      </c>
      <c r="C48" s="405" t="s">
        <v>2054</v>
      </c>
      <c r="D48" s="384">
        <v>11</v>
      </c>
      <c r="E48">
        <v>0.05</v>
      </c>
      <c r="F48">
        <v>1.11649</v>
      </c>
      <c r="G48" s="384">
        <v>0</v>
      </c>
      <c r="H48">
        <v>1.11649</v>
      </c>
      <c r="I48">
        <v>7.3</v>
      </c>
      <c r="J48" s="384">
        <v>20010.77</v>
      </c>
    </row>
    <row r="49" spans="1:10">
      <c r="A49">
        <v>40</v>
      </c>
      <c r="B49" s="612">
        <v>43833.462500000001</v>
      </c>
      <c r="C49" s="405" t="s">
        <v>96</v>
      </c>
      <c r="D49" s="384">
        <v>12</v>
      </c>
      <c r="E49">
        <v>0.08</v>
      </c>
      <c r="F49">
        <v>1.1132299999999999</v>
      </c>
      <c r="G49" s="384">
        <v>0</v>
      </c>
      <c r="H49">
        <v>0</v>
      </c>
    </row>
    <row r="50" spans="1:10">
      <c r="A50">
        <v>41</v>
      </c>
      <c r="B50" s="612">
        <v>43833.462500000001</v>
      </c>
      <c r="C50" s="405" t="s">
        <v>2110</v>
      </c>
      <c r="D50" s="384">
        <v>12</v>
      </c>
      <c r="E50">
        <v>0.08</v>
      </c>
      <c r="F50">
        <v>1.1132299999999999</v>
      </c>
      <c r="G50" s="384">
        <v>0</v>
      </c>
      <c r="H50">
        <v>1.11649</v>
      </c>
    </row>
    <row r="51" spans="1:10">
      <c r="A51">
        <v>55</v>
      </c>
      <c r="B51" s="612">
        <v>43833.625</v>
      </c>
      <c r="C51" s="405" t="s">
        <v>2054</v>
      </c>
      <c r="D51" s="384">
        <v>12</v>
      </c>
      <c r="E51">
        <v>0.08</v>
      </c>
      <c r="F51">
        <v>1.11649</v>
      </c>
      <c r="G51" s="384">
        <v>0</v>
      </c>
      <c r="H51">
        <v>1.11649</v>
      </c>
      <c r="I51">
        <v>26.08</v>
      </c>
      <c r="J51" s="384">
        <v>20036.849999999999</v>
      </c>
    </row>
    <row r="52" spans="1:10">
      <c r="A52">
        <v>46</v>
      </c>
      <c r="B52" s="612">
        <v>43833.46875</v>
      </c>
      <c r="C52" s="405" t="s">
        <v>97</v>
      </c>
      <c r="D52" s="384">
        <v>13</v>
      </c>
      <c r="E52">
        <v>0.02</v>
      </c>
      <c r="F52">
        <v>1.11314</v>
      </c>
      <c r="G52" s="384">
        <v>0</v>
      </c>
      <c r="H52">
        <v>0</v>
      </c>
    </row>
    <row r="53" spans="1:10">
      <c r="A53">
        <v>47</v>
      </c>
      <c r="B53" s="612">
        <v>43833.46875</v>
      </c>
      <c r="C53" s="405" t="s">
        <v>2110</v>
      </c>
      <c r="D53" s="384">
        <v>13</v>
      </c>
      <c r="E53">
        <v>0.02</v>
      </c>
      <c r="F53">
        <v>1.11314</v>
      </c>
      <c r="G53" s="384">
        <v>0</v>
      </c>
      <c r="H53">
        <v>1.1121399999999999</v>
      </c>
    </row>
    <row r="54" spans="1:10">
      <c r="A54">
        <v>50</v>
      </c>
      <c r="B54" s="612">
        <v>43833.550694444442</v>
      </c>
      <c r="C54" s="405" t="s">
        <v>2110</v>
      </c>
      <c r="D54" s="384">
        <v>13</v>
      </c>
      <c r="E54">
        <v>0.02</v>
      </c>
      <c r="F54">
        <v>1.11314</v>
      </c>
      <c r="G54" s="384">
        <v>0</v>
      </c>
      <c r="H54">
        <v>1.1129500000000001</v>
      </c>
    </row>
    <row r="55" spans="1:10">
      <c r="A55">
        <v>59</v>
      </c>
      <c r="B55" s="612">
        <v>43833.636805555558</v>
      </c>
      <c r="C55" s="405" t="s">
        <v>2110</v>
      </c>
      <c r="D55" s="384">
        <v>13</v>
      </c>
      <c r="E55">
        <v>0.02</v>
      </c>
      <c r="F55">
        <v>1.11314</v>
      </c>
      <c r="G55" s="384">
        <v>0</v>
      </c>
      <c r="H55">
        <v>1.11398</v>
      </c>
    </row>
    <row r="56" spans="1:10">
      <c r="A56">
        <v>71</v>
      </c>
      <c r="B56" s="612">
        <v>43836.375694444447</v>
      </c>
      <c r="C56" s="405" t="s">
        <v>2110</v>
      </c>
      <c r="D56" s="384">
        <v>13</v>
      </c>
      <c r="E56">
        <v>0.02</v>
      </c>
      <c r="F56">
        <v>1.11314</v>
      </c>
      <c r="G56" s="384">
        <v>0</v>
      </c>
      <c r="H56">
        <v>1.1152599999999999</v>
      </c>
    </row>
    <row r="57" spans="1:10">
      <c r="A57">
        <v>77</v>
      </c>
      <c r="B57" s="612">
        <v>43836.433333333334</v>
      </c>
      <c r="C57" s="405" t="s">
        <v>2110</v>
      </c>
      <c r="D57" s="384">
        <v>13</v>
      </c>
      <c r="E57">
        <v>0.02</v>
      </c>
      <c r="F57">
        <v>1.11314</v>
      </c>
      <c r="G57" s="384">
        <v>0</v>
      </c>
      <c r="H57">
        <v>1.11659</v>
      </c>
    </row>
    <row r="58" spans="1:10">
      <c r="A58">
        <v>87</v>
      </c>
      <c r="B58" s="612">
        <v>43837.577777777777</v>
      </c>
      <c r="C58" s="405" t="s">
        <v>2054</v>
      </c>
      <c r="D58" s="384">
        <v>13</v>
      </c>
      <c r="E58">
        <v>0.02</v>
      </c>
      <c r="F58">
        <v>1.11659</v>
      </c>
      <c r="G58" s="384">
        <v>0</v>
      </c>
      <c r="H58">
        <v>1.11659</v>
      </c>
      <c r="I58">
        <v>-6.86</v>
      </c>
      <c r="J58" s="384">
        <v>20033.830000000002</v>
      </c>
    </row>
    <row r="59" spans="1:10">
      <c r="A59">
        <v>48</v>
      </c>
      <c r="B59" s="612">
        <v>43833.550694444442</v>
      </c>
      <c r="C59" s="405" t="s">
        <v>97</v>
      </c>
      <c r="D59" s="384">
        <v>14</v>
      </c>
      <c r="E59">
        <v>0.02</v>
      </c>
      <c r="F59">
        <v>1.1147499999999999</v>
      </c>
      <c r="G59" s="384">
        <v>0</v>
      </c>
      <c r="H59">
        <v>0</v>
      </c>
    </row>
    <row r="60" spans="1:10">
      <c r="A60">
        <v>49</v>
      </c>
      <c r="B60" s="612">
        <v>43833.550694444442</v>
      </c>
      <c r="C60" s="405" t="s">
        <v>2110</v>
      </c>
      <c r="D60" s="384">
        <v>14</v>
      </c>
      <c r="E60">
        <v>0.02</v>
      </c>
      <c r="F60">
        <v>1.1147499999999999</v>
      </c>
      <c r="G60" s="384">
        <v>0</v>
      </c>
      <c r="H60">
        <v>1.1129500000000001</v>
      </c>
    </row>
    <row r="61" spans="1:10">
      <c r="A61">
        <v>58</v>
      </c>
      <c r="B61" s="612">
        <v>43833.636805555558</v>
      </c>
      <c r="C61" s="405" t="s">
        <v>2110</v>
      </c>
      <c r="D61" s="384">
        <v>14</v>
      </c>
      <c r="E61">
        <v>0.02</v>
      </c>
      <c r="F61">
        <v>1.1147499999999999</v>
      </c>
      <c r="G61" s="384">
        <v>0</v>
      </c>
      <c r="H61">
        <v>1.11398</v>
      </c>
    </row>
    <row r="62" spans="1:10">
      <c r="A62">
        <v>70</v>
      </c>
      <c r="B62" s="612">
        <v>43836.375694444447</v>
      </c>
      <c r="C62" s="405" t="s">
        <v>2110</v>
      </c>
      <c r="D62" s="384">
        <v>14</v>
      </c>
      <c r="E62">
        <v>0.02</v>
      </c>
      <c r="F62">
        <v>1.1147499999999999</v>
      </c>
      <c r="G62" s="384">
        <v>0</v>
      </c>
      <c r="H62">
        <v>1.1152599999999999</v>
      </c>
    </row>
    <row r="63" spans="1:10">
      <c r="A63">
        <v>76</v>
      </c>
      <c r="B63" s="612">
        <v>43836.433333333334</v>
      </c>
      <c r="C63" s="405" t="s">
        <v>2110</v>
      </c>
      <c r="D63" s="384">
        <v>14</v>
      </c>
      <c r="E63">
        <v>0.02</v>
      </c>
      <c r="F63">
        <v>1.1147499999999999</v>
      </c>
      <c r="G63" s="384">
        <v>0</v>
      </c>
      <c r="H63">
        <v>1.11659</v>
      </c>
    </row>
    <row r="64" spans="1:10">
      <c r="A64">
        <v>88</v>
      </c>
      <c r="B64" s="612">
        <v>43837.577777777777</v>
      </c>
      <c r="C64" s="405" t="s">
        <v>2054</v>
      </c>
      <c r="D64" s="384">
        <v>14</v>
      </c>
      <c r="E64">
        <v>0.02</v>
      </c>
      <c r="F64">
        <v>1.11659</v>
      </c>
      <c r="G64" s="384">
        <v>0</v>
      </c>
      <c r="H64">
        <v>1.11659</v>
      </c>
      <c r="I64">
        <v>-3.64</v>
      </c>
      <c r="J64" s="384">
        <v>20030.189999999999</v>
      </c>
    </row>
    <row r="65" spans="1:10">
      <c r="A65">
        <v>56</v>
      </c>
      <c r="B65" s="612">
        <v>43833.636805555558</v>
      </c>
      <c r="C65" s="405" t="s">
        <v>97</v>
      </c>
      <c r="D65" s="384">
        <v>15</v>
      </c>
      <c r="E65">
        <v>0.03</v>
      </c>
      <c r="F65">
        <v>1.11635</v>
      </c>
      <c r="G65" s="384">
        <v>0</v>
      </c>
      <c r="H65">
        <v>0</v>
      </c>
    </row>
    <row r="66" spans="1:10">
      <c r="A66">
        <v>57</v>
      </c>
      <c r="B66" s="612">
        <v>43833.636805555558</v>
      </c>
      <c r="C66" s="405" t="s">
        <v>2110</v>
      </c>
      <c r="D66" s="384">
        <v>15</v>
      </c>
      <c r="E66">
        <v>0.03</v>
      </c>
      <c r="F66">
        <v>1.11635</v>
      </c>
      <c r="G66" s="384">
        <v>0</v>
      </c>
      <c r="H66">
        <v>1.11398</v>
      </c>
    </row>
    <row r="67" spans="1:10">
      <c r="A67">
        <v>69</v>
      </c>
      <c r="B67" s="612">
        <v>43836.375694444447</v>
      </c>
      <c r="C67" s="405" t="s">
        <v>2110</v>
      </c>
      <c r="D67" s="384">
        <v>15</v>
      </c>
      <c r="E67">
        <v>0.03</v>
      </c>
      <c r="F67">
        <v>1.11635</v>
      </c>
      <c r="G67" s="384">
        <v>0</v>
      </c>
      <c r="H67">
        <v>1.1152599999999999</v>
      </c>
    </row>
    <row r="68" spans="1:10">
      <c r="A68">
        <v>75</v>
      </c>
      <c r="B68" s="612">
        <v>43836.433333333334</v>
      </c>
      <c r="C68" s="405" t="s">
        <v>2110</v>
      </c>
      <c r="D68" s="384">
        <v>15</v>
      </c>
      <c r="E68">
        <v>0.03</v>
      </c>
      <c r="F68">
        <v>1.11635</v>
      </c>
      <c r="G68" s="384">
        <v>0</v>
      </c>
      <c r="H68">
        <v>1.11659</v>
      </c>
    </row>
    <row r="69" spans="1:10">
      <c r="A69">
        <v>89</v>
      </c>
      <c r="B69" s="612">
        <v>43837.577777777777</v>
      </c>
      <c r="C69" s="405" t="s">
        <v>2054</v>
      </c>
      <c r="D69" s="384">
        <v>15</v>
      </c>
      <c r="E69">
        <v>0.03</v>
      </c>
      <c r="F69">
        <v>1.11659</v>
      </c>
      <c r="G69" s="384">
        <v>0</v>
      </c>
      <c r="H69">
        <v>1.11659</v>
      </c>
      <c r="I69">
        <v>-0.65</v>
      </c>
      <c r="J69" s="384">
        <v>20029.54</v>
      </c>
    </row>
    <row r="70" spans="1:10">
      <c r="A70">
        <v>60</v>
      </c>
      <c r="B70" s="612">
        <v>43833.696527777778</v>
      </c>
      <c r="C70" s="405" t="s">
        <v>96</v>
      </c>
      <c r="D70" s="384">
        <v>16</v>
      </c>
      <c r="E70">
        <v>0.02</v>
      </c>
      <c r="F70">
        <v>1.1175999999999999</v>
      </c>
      <c r="G70" s="384">
        <v>0</v>
      </c>
      <c r="H70">
        <v>0</v>
      </c>
    </row>
    <row r="71" spans="1:10">
      <c r="A71">
        <v>61</v>
      </c>
      <c r="B71" s="612">
        <v>43833.696527777778</v>
      </c>
      <c r="C71" s="405" t="s">
        <v>2110</v>
      </c>
      <c r="D71" s="384">
        <v>16</v>
      </c>
      <c r="E71">
        <v>0.02</v>
      </c>
      <c r="F71">
        <v>1.1175999999999999</v>
      </c>
      <c r="G71" s="384">
        <v>0</v>
      </c>
      <c r="H71">
        <v>1.1186</v>
      </c>
    </row>
    <row r="72" spans="1:10">
      <c r="A72">
        <v>64</v>
      </c>
      <c r="B72" s="612">
        <v>43833.884027777778</v>
      </c>
      <c r="C72" s="405" t="s">
        <v>2110</v>
      </c>
      <c r="D72" s="384">
        <v>16</v>
      </c>
      <c r="E72">
        <v>0.02</v>
      </c>
      <c r="F72">
        <v>1.1175999999999999</v>
      </c>
      <c r="G72" s="384">
        <v>0</v>
      </c>
      <c r="H72">
        <v>1.1177999999999999</v>
      </c>
    </row>
    <row r="73" spans="1:10">
      <c r="A73">
        <v>65</v>
      </c>
      <c r="B73" s="612">
        <v>43836.37222222222</v>
      </c>
      <c r="C73" s="405" t="s">
        <v>2054</v>
      </c>
      <c r="D73" s="384">
        <v>16</v>
      </c>
      <c r="E73">
        <v>0.02</v>
      </c>
      <c r="F73">
        <v>1.1177999999999999</v>
      </c>
      <c r="G73" s="384">
        <v>0</v>
      </c>
      <c r="H73">
        <v>1.1177999999999999</v>
      </c>
      <c r="I73">
        <v>0.32</v>
      </c>
      <c r="J73" s="384">
        <v>20037.169999999998</v>
      </c>
    </row>
    <row r="74" spans="1:10">
      <c r="A74">
        <v>62</v>
      </c>
      <c r="B74" s="612">
        <v>43833.884027777778</v>
      </c>
      <c r="C74" s="405" t="s">
        <v>96</v>
      </c>
      <c r="D74" s="384">
        <v>17</v>
      </c>
      <c r="E74">
        <v>0.02</v>
      </c>
      <c r="F74">
        <v>1.1160000000000001</v>
      </c>
      <c r="G74" s="384">
        <v>0</v>
      </c>
      <c r="H74">
        <v>0</v>
      </c>
    </row>
    <row r="75" spans="1:10">
      <c r="A75">
        <v>63</v>
      </c>
      <c r="B75" s="612">
        <v>43833.884027777778</v>
      </c>
      <c r="C75" s="405" t="s">
        <v>2110</v>
      </c>
      <c r="D75" s="384">
        <v>17</v>
      </c>
      <c r="E75">
        <v>0.02</v>
      </c>
      <c r="F75">
        <v>1.1160000000000001</v>
      </c>
      <c r="G75" s="384">
        <v>0</v>
      </c>
      <c r="H75">
        <v>1.1177999999999999</v>
      </c>
    </row>
    <row r="76" spans="1:10">
      <c r="A76">
        <v>66</v>
      </c>
      <c r="B76" s="612">
        <v>43836.37222222222</v>
      </c>
      <c r="C76" s="405" t="s">
        <v>2054</v>
      </c>
      <c r="D76" s="384">
        <v>17</v>
      </c>
      <c r="E76">
        <v>0.02</v>
      </c>
      <c r="F76">
        <v>1.1177999999999999</v>
      </c>
      <c r="G76" s="384">
        <v>0</v>
      </c>
      <c r="H76">
        <v>1.1177999999999999</v>
      </c>
      <c r="I76">
        <v>3.52</v>
      </c>
      <c r="J76" s="384">
        <v>20040.689999999999</v>
      </c>
    </row>
    <row r="77" spans="1:10">
      <c r="A77">
        <v>67</v>
      </c>
      <c r="B77" s="612">
        <v>43836.375694444447</v>
      </c>
      <c r="C77" s="405" t="s">
        <v>97</v>
      </c>
      <c r="D77" s="384">
        <v>18</v>
      </c>
      <c r="E77">
        <v>0.05</v>
      </c>
      <c r="F77">
        <v>1.11805</v>
      </c>
      <c r="G77" s="384">
        <v>0</v>
      </c>
      <c r="H77">
        <v>0</v>
      </c>
    </row>
    <row r="78" spans="1:10">
      <c r="A78">
        <v>68</v>
      </c>
      <c r="B78" s="612">
        <v>43836.375694444447</v>
      </c>
      <c r="C78" s="405" t="s">
        <v>2110</v>
      </c>
      <c r="D78" s="384">
        <v>18</v>
      </c>
      <c r="E78">
        <v>0.05</v>
      </c>
      <c r="F78">
        <v>1.11805</v>
      </c>
      <c r="G78" s="384">
        <v>0</v>
      </c>
      <c r="H78">
        <v>1.1152599999999999</v>
      </c>
    </row>
    <row r="79" spans="1:10">
      <c r="A79">
        <v>74</v>
      </c>
      <c r="B79" s="612">
        <v>43836.433333333334</v>
      </c>
      <c r="C79" s="405" t="s">
        <v>2110</v>
      </c>
      <c r="D79" s="384">
        <v>18</v>
      </c>
      <c r="E79">
        <v>0.05</v>
      </c>
      <c r="F79">
        <v>1.11805</v>
      </c>
      <c r="G79" s="384">
        <v>0</v>
      </c>
      <c r="H79">
        <v>1.11659</v>
      </c>
    </row>
    <row r="80" spans="1:10">
      <c r="A80">
        <v>90</v>
      </c>
      <c r="B80" s="612">
        <v>43837.577777777777</v>
      </c>
      <c r="C80" s="405" t="s">
        <v>2054</v>
      </c>
      <c r="D80" s="384">
        <v>18</v>
      </c>
      <c r="E80">
        <v>0.05</v>
      </c>
      <c r="F80">
        <v>1.11659</v>
      </c>
      <c r="G80" s="384">
        <v>0</v>
      </c>
      <c r="H80">
        <v>1.11659</v>
      </c>
      <c r="I80">
        <v>7.36</v>
      </c>
      <c r="J80" s="384">
        <v>20036.900000000001</v>
      </c>
    </row>
    <row r="81" spans="1:10">
      <c r="A81">
        <v>72</v>
      </c>
      <c r="B81" s="612">
        <v>43836.433333333334</v>
      </c>
      <c r="C81" s="405" t="s">
        <v>97</v>
      </c>
      <c r="D81" s="384">
        <v>19</v>
      </c>
      <c r="E81">
        <v>0.08</v>
      </c>
      <c r="F81">
        <v>1.11985</v>
      </c>
      <c r="G81" s="384">
        <v>0</v>
      </c>
      <c r="H81">
        <v>0</v>
      </c>
    </row>
    <row r="82" spans="1:10">
      <c r="A82">
        <v>73</v>
      </c>
      <c r="B82" s="612">
        <v>43836.433333333334</v>
      </c>
      <c r="C82" s="405" t="s">
        <v>2110</v>
      </c>
      <c r="D82" s="384">
        <v>19</v>
      </c>
      <c r="E82">
        <v>0.08</v>
      </c>
      <c r="F82">
        <v>1.11985</v>
      </c>
      <c r="G82" s="384">
        <v>0</v>
      </c>
      <c r="H82">
        <v>1.11659</v>
      </c>
    </row>
    <row r="83" spans="1:10">
      <c r="A83">
        <v>91</v>
      </c>
      <c r="B83" s="612">
        <v>43837.577777777777</v>
      </c>
      <c r="C83" s="405" t="s">
        <v>2054</v>
      </c>
      <c r="D83" s="384">
        <v>19</v>
      </c>
      <c r="E83">
        <v>0.08</v>
      </c>
      <c r="F83">
        <v>1.11659</v>
      </c>
      <c r="G83" s="384">
        <v>0</v>
      </c>
      <c r="H83">
        <v>1.11659</v>
      </c>
      <c r="I83">
        <v>26.17</v>
      </c>
      <c r="J83" s="384">
        <v>20063.07</v>
      </c>
    </row>
    <row r="84" spans="1:10">
      <c r="A84">
        <v>78</v>
      </c>
      <c r="B84" s="612">
        <v>43836.472222222219</v>
      </c>
      <c r="C84" s="405" t="s">
        <v>96</v>
      </c>
      <c r="D84" s="384">
        <v>20</v>
      </c>
      <c r="E84">
        <v>0.02</v>
      </c>
      <c r="F84">
        <v>1.12012</v>
      </c>
      <c r="G84" s="384">
        <v>0</v>
      </c>
      <c r="H84">
        <v>0</v>
      </c>
    </row>
    <row r="85" spans="1:10">
      <c r="A85">
        <v>79</v>
      </c>
      <c r="B85" s="612">
        <v>43836.472222222219</v>
      </c>
      <c r="C85" s="405" t="s">
        <v>2110</v>
      </c>
      <c r="D85" s="384">
        <v>20</v>
      </c>
      <c r="E85">
        <v>0.02</v>
      </c>
      <c r="F85">
        <v>1.12012</v>
      </c>
      <c r="G85" s="384">
        <v>0</v>
      </c>
      <c r="H85">
        <v>1.1211199999999999</v>
      </c>
    </row>
    <row r="86" spans="1:10">
      <c r="A86">
        <v>82</v>
      </c>
      <c r="B86" s="612">
        <v>43836.623611111114</v>
      </c>
      <c r="C86" s="405" t="s">
        <v>2110</v>
      </c>
      <c r="D86" s="384">
        <v>20</v>
      </c>
      <c r="E86">
        <v>0.02</v>
      </c>
      <c r="F86">
        <v>1.12012</v>
      </c>
      <c r="G86" s="384">
        <v>0</v>
      </c>
      <c r="H86">
        <v>1.12032</v>
      </c>
    </row>
    <row r="87" spans="1:10">
      <c r="A87">
        <v>86</v>
      </c>
      <c r="B87" s="612">
        <v>43837.434027777781</v>
      </c>
      <c r="C87" s="405" t="s">
        <v>2110</v>
      </c>
      <c r="D87" s="384">
        <v>20</v>
      </c>
      <c r="E87">
        <v>0.02</v>
      </c>
      <c r="F87">
        <v>1.12012</v>
      </c>
      <c r="G87" s="384">
        <v>0</v>
      </c>
      <c r="H87">
        <v>1.1192899999999999</v>
      </c>
    </row>
    <row r="88" spans="1:10">
      <c r="A88">
        <v>96</v>
      </c>
      <c r="B88" s="612">
        <v>43837.60833333333</v>
      </c>
      <c r="C88" s="405" t="s">
        <v>2110</v>
      </c>
      <c r="D88" s="384">
        <v>20</v>
      </c>
      <c r="E88">
        <v>0.02</v>
      </c>
      <c r="F88">
        <v>1.12012</v>
      </c>
      <c r="G88" s="384">
        <v>0</v>
      </c>
      <c r="H88">
        <v>1.1180099999999999</v>
      </c>
    </row>
    <row r="89" spans="1:10">
      <c r="A89">
        <v>105</v>
      </c>
      <c r="B89" s="612">
        <v>43838.345833333333</v>
      </c>
      <c r="C89" s="405" t="s">
        <v>2110</v>
      </c>
      <c r="D89" s="384">
        <v>20</v>
      </c>
      <c r="E89">
        <v>0.02</v>
      </c>
      <c r="F89">
        <v>1.12012</v>
      </c>
      <c r="G89" s="384">
        <v>0</v>
      </c>
      <c r="H89">
        <v>1.1166700000000001</v>
      </c>
    </row>
    <row r="90" spans="1:10">
      <c r="A90">
        <v>118</v>
      </c>
      <c r="B90" s="612">
        <v>43838.55</v>
      </c>
      <c r="C90" s="405" t="s">
        <v>2110</v>
      </c>
      <c r="D90" s="384">
        <v>20</v>
      </c>
      <c r="E90">
        <v>0.02</v>
      </c>
      <c r="F90">
        <v>1.12012</v>
      </c>
      <c r="G90" s="384">
        <v>0</v>
      </c>
      <c r="H90">
        <v>1.1151</v>
      </c>
    </row>
    <row r="91" spans="1:10">
      <c r="A91">
        <v>135</v>
      </c>
      <c r="B91" s="612">
        <v>43839.652777777781</v>
      </c>
      <c r="C91" s="405" t="s">
        <v>2110</v>
      </c>
      <c r="D91" s="384">
        <v>20</v>
      </c>
      <c r="E91">
        <v>0.02</v>
      </c>
      <c r="F91">
        <v>1.12012</v>
      </c>
      <c r="G91" s="384">
        <v>0</v>
      </c>
      <c r="H91">
        <v>1.1133999999999999</v>
      </c>
    </row>
    <row r="92" spans="1:10">
      <c r="A92">
        <v>151</v>
      </c>
      <c r="B92" s="612">
        <v>43843.376388888886</v>
      </c>
      <c r="C92" s="405" t="s">
        <v>2054</v>
      </c>
      <c r="D92" s="384">
        <v>20</v>
      </c>
      <c r="E92">
        <v>0.02</v>
      </c>
      <c r="F92">
        <v>1.1133999999999999</v>
      </c>
      <c r="G92" s="384">
        <v>0</v>
      </c>
      <c r="H92">
        <v>1.1133999999999999</v>
      </c>
      <c r="I92">
        <v>-14</v>
      </c>
      <c r="J92" s="384">
        <v>20065.11</v>
      </c>
    </row>
    <row r="93" spans="1:10">
      <c r="A93">
        <v>80</v>
      </c>
      <c r="B93" s="612">
        <v>43836.623611111114</v>
      </c>
      <c r="C93" s="405" t="s">
        <v>96</v>
      </c>
      <c r="D93" s="384">
        <v>21</v>
      </c>
      <c r="E93">
        <v>0.02</v>
      </c>
      <c r="F93">
        <v>1.11852</v>
      </c>
      <c r="G93" s="384">
        <v>0</v>
      </c>
      <c r="H93">
        <v>0</v>
      </c>
    </row>
    <row r="94" spans="1:10">
      <c r="A94">
        <v>81</v>
      </c>
      <c r="B94" s="612">
        <v>43836.623611111114</v>
      </c>
      <c r="C94" s="405" t="s">
        <v>2110</v>
      </c>
      <c r="D94" s="384">
        <v>21</v>
      </c>
      <c r="E94">
        <v>0.02</v>
      </c>
      <c r="F94">
        <v>1.11852</v>
      </c>
      <c r="G94" s="384">
        <v>0</v>
      </c>
      <c r="H94">
        <v>1.12032</v>
      </c>
    </row>
    <row r="95" spans="1:10">
      <c r="A95">
        <v>85</v>
      </c>
      <c r="B95" s="612">
        <v>43837.434027777781</v>
      </c>
      <c r="C95" s="405" t="s">
        <v>2110</v>
      </c>
      <c r="D95" s="384">
        <v>21</v>
      </c>
      <c r="E95">
        <v>0.02</v>
      </c>
      <c r="F95">
        <v>1.11852</v>
      </c>
      <c r="G95" s="384">
        <v>0</v>
      </c>
      <c r="H95">
        <v>1.1192899999999999</v>
      </c>
    </row>
    <row r="96" spans="1:10">
      <c r="A96">
        <v>95</v>
      </c>
      <c r="B96" s="612">
        <v>43837.60833333333</v>
      </c>
      <c r="C96" s="405" t="s">
        <v>2110</v>
      </c>
      <c r="D96" s="384">
        <v>21</v>
      </c>
      <c r="E96">
        <v>0.02</v>
      </c>
      <c r="F96">
        <v>1.11852</v>
      </c>
      <c r="G96" s="384">
        <v>0</v>
      </c>
      <c r="H96">
        <v>1.1180099999999999</v>
      </c>
    </row>
    <row r="97" spans="1:10">
      <c r="A97">
        <v>104</v>
      </c>
      <c r="B97" s="612">
        <v>43838.345833333333</v>
      </c>
      <c r="C97" s="405" t="s">
        <v>2110</v>
      </c>
      <c r="D97" s="384">
        <v>21</v>
      </c>
      <c r="E97">
        <v>0.02</v>
      </c>
      <c r="F97">
        <v>1.11852</v>
      </c>
      <c r="G97" s="384">
        <v>0</v>
      </c>
      <c r="H97">
        <v>1.1166700000000001</v>
      </c>
    </row>
    <row r="98" spans="1:10">
      <c r="A98">
        <v>117</v>
      </c>
      <c r="B98" s="612">
        <v>43838.55</v>
      </c>
      <c r="C98" s="405" t="s">
        <v>2110</v>
      </c>
      <c r="D98" s="384">
        <v>21</v>
      </c>
      <c r="E98">
        <v>0.02</v>
      </c>
      <c r="F98">
        <v>1.11852</v>
      </c>
      <c r="G98" s="384">
        <v>0</v>
      </c>
      <c r="H98">
        <v>1.1151</v>
      </c>
    </row>
    <row r="99" spans="1:10">
      <c r="A99">
        <v>134</v>
      </c>
      <c r="B99" s="612">
        <v>43839.652777777781</v>
      </c>
      <c r="C99" s="405" t="s">
        <v>2110</v>
      </c>
      <c r="D99" s="384">
        <v>21</v>
      </c>
      <c r="E99">
        <v>0.02</v>
      </c>
      <c r="F99">
        <v>1.11852</v>
      </c>
      <c r="G99" s="384">
        <v>0</v>
      </c>
      <c r="H99">
        <v>1.1133999999999999</v>
      </c>
    </row>
    <row r="100" spans="1:10">
      <c r="A100">
        <v>152</v>
      </c>
      <c r="B100" s="612">
        <v>43843.376388888886</v>
      </c>
      <c r="C100" s="405" t="s">
        <v>2054</v>
      </c>
      <c r="D100" s="384">
        <v>21</v>
      </c>
      <c r="E100">
        <v>0.02</v>
      </c>
      <c r="F100">
        <v>1.1133999999999999</v>
      </c>
      <c r="G100" s="384">
        <v>0</v>
      </c>
      <c r="H100">
        <v>1.1133999999999999</v>
      </c>
      <c r="I100">
        <v>-10.8</v>
      </c>
      <c r="J100" s="384">
        <v>20054.310000000001</v>
      </c>
    </row>
    <row r="101" spans="1:10">
      <c r="A101">
        <v>83</v>
      </c>
      <c r="B101" s="612">
        <v>43837.434027777781</v>
      </c>
      <c r="C101" s="405" t="s">
        <v>96</v>
      </c>
      <c r="D101" s="384">
        <v>22</v>
      </c>
      <c r="E101">
        <v>0.03</v>
      </c>
      <c r="F101">
        <v>1.1169199999999999</v>
      </c>
      <c r="G101" s="384">
        <v>0</v>
      </c>
      <c r="H101">
        <v>0</v>
      </c>
    </row>
    <row r="102" spans="1:10">
      <c r="A102">
        <v>84</v>
      </c>
      <c r="B102" s="612">
        <v>43837.434027777781</v>
      </c>
      <c r="C102" s="405" t="s">
        <v>2110</v>
      </c>
      <c r="D102" s="384">
        <v>22</v>
      </c>
      <c r="E102">
        <v>0.03</v>
      </c>
      <c r="F102">
        <v>1.1169199999999999</v>
      </c>
      <c r="G102" s="384">
        <v>0</v>
      </c>
      <c r="H102">
        <v>1.1192899999999999</v>
      </c>
    </row>
    <row r="103" spans="1:10">
      <c r="A103">
        <v>94</v>
      </c>
      <c r="B103" s="612">
        <v>43837.60833333333</v>
      </c>
      <c r="C103" s="405" t="s">
        <v>2110</v>
      </c>
      <c r="D103" s="384">
        <v>22</v>
      </c>
      <c r="E103">
        <v>0.03</v>
      </c>
      <c r="F103">
        <v>1.1169199999999999</v>
      </c>
      <c r="G103" s="384">
        <v>0</v>
      </c>
      <c r="H103">
        <v>1.1180099999999999</v>
      </c>
    </row>
    <row r="104" spans="1:10">
      <c r="A104">
        <v>103</v>
      </c>
      <c r="B104" s="612">
        <v>43838.345833333333</v>
      </c>
      <c r="C104" s="405" t="s">
        <v>2110</v>
      </c>
      <c r="D104" s="384">
        <v>22</v>
      </c>
      <c r="E104">
        <v>0.03</v>
      </c>
      <c r="F104">
        <v>1.1169199999999999</v>
      </c>
      <c r="G104" s="384">
        <v>0</v>
      </c>
      <c r="H104">
        <v>1.1166700000000001</v>
      </c>
    </row>
    <row r="105" spans="1:10">
      <c r="A105">
        <v>116</v>
      </c>
      <c r="B105" s="612">
        <v>43838.55</v>
      </c>
      <c r="C105" s="405" t="s">
        <v>2110</v>
      </c>
      <c r="D105" s="384">
        <v>22</v>
      </c>
      <c r="E105">
        <v>0.03</v>
      </c>
      <c r="F105">
        <v>1.1169199999999999</v>
      </c>
      <c r="G105" s="384">
        <v>0</v>
      </c>
      <c r="H105">
        <v>1.1151</v>
      </c>
    </row>
    <row r="106" spans="1:10">
      <c r="A106">
        <v>133</v>
      </c>
      <c r="B106" s="612">
        <v>43839.652777777781</v>
      </c>
      <c r="C106" s="405" t="s">
        <v>2110</v>
      </c>
      <c r="D106" s="384">
        <v>22</v>
      </c>
      <c r="E106">
        <v>0.03</v>
      </c>
      <c r="F106">
        <v>1.1169199999999999</v>
      </c>
      <c r="G106" s="384">
        <v>0</v>
      </c>
      <c r="H106">
        <v>1.1133999999999999</v>
      </c>
    </row>
    <row r="107" spans="1:10">
      <c r="A107">
        <v>153</v>
      </c>
      <c r="B107" s="612">
        <v>43843.376388888886</v>
      </c>
      <c r="C107" s="405" t="s">
        <v>2054</v>
      </c>
      <c r="D107" s="384">
        <v>22</v>
      </c>
      <c r="E107">
        <v>0.03</v>
      </c>
      <c r="F107">
        <v>1.1133999999999999</v>
      </c>
      <c r="G107" s="384">
        <v>0</v>
      </c>
      <c r="H107">
        <v>1.1133999999999999</v>
      </c>
      <c r="I107">
        <v>-11.28</v>
      </c>
      <c r="J107" s="384">
        <v>20043.02</v>
      </c>
    </row>
    <row r="108" spans="1:10">
      <c r="A108">
        <v>92</v>
      </c>
      <c r="B108" s="612">
        <v>43837.60833333333</v>
      </c>
      <c r="C108" s="405" t="s">
        <v>96</v>
      </c>
      <c r="D108" s="384">
        <v>23</v>
      </c>
      <c r="E108">
        <v>0.05</v>
      </c>
      <c r="F108">
        <v>1.11521</v>
      </c>
      <c r="G108" s="384">
        <v>0</v>
      </c>
      <c r="H108">
        <v>0</v>
      </c>
    </row>
    <row r="109" spans="1:10">
      <c r="A109">
        <v>93</v>
      </c>
      <c r="B109" s="612">
        <v>43837.60833333333</v>
      </c>
      <c r="C109" s="405" t="s">
        <v>2110</v>
      </c>
      <c r="D109" s="384">
        <v>23</v>
      </c>
      <c r="E109">
        <v>0.05</v>
      </c>
      <c r="F109">
        <v>1.11521</v>
      </c>
      <c r="G109" s="384">
        <v>0</v>
      </c>
      <c r="H109">
        <v>1.1180099999999999</v>
      </c>
    </row>
    <row r="110" spans="1:10">
      <c r="A110">
        <v>102</v>
      </c>
      <c r="B110" s="612">
        <v>43838.345833333333</v>
      </c>
      <c r="C110" s="405" t="s">
        <v>2110</v>
      </c>
      <c r="D110" s="384">
        <v>23</v>
      </c>
      <c r="E110">
        <v>0.05</v>
      </c>
      <c r="F110">
        <v>1.11521</v>
      </c>
      <c r="G110" s="384">
        <v>0</v>
      </c>
      <c r="H110">
        <v>1.1166700000000001</v>
      </c>
    </row>
    <row r="111" spans="1:10">
      <c r="A111">
        <v>115</v>
      </c>
      <c r="B111" s="612">
        <v>43838.55</v>
      </c>
      <c r="C111" s="405" t="s">
        <v>2110</v>
      </c>
      <c r="D111" s="384">
        <v>23</v>
      </c>
      <c r="E111">
        <v>0.05</v>
      </c>
      <c r="F111">
        <v>1.11521</v>
      </c>
      <c r="G111" s="384">
        <v>0</v>
      </c>
      <c r="H111">
        <v>1.1151</v>
      </c>
    </row>
    <row r="112" spans="1:10">
      <c r="A112">
        <v>132</v>
      </c>
      <c r="B112" s="612">
        <v>43839.652777777781</v>
      </c>
      <c r="C112" s="405" t="s">
        <v>2110</v>
      </c>
      <c r="D112" s="384">
        <v>23</v>
      </c>
      <c r="E112">
        <v>0.05</v>
      </c>
      <c r="F112">
        <v>1.11521</v>
      </c>
      <c r="G112" s="384">
        <v>0</v>
      </c>
      <c r="H112">
        <v>1.1133999999999999</v>
      </c>
    </row>
    <row r="113" spans="1:10">
      <c r="A113">
        <v>154</v>
      </c>
      <c r="B113" s="612">
        <v>43843.376388888886</v>
      </c>
      <c r="C113" s="405" t="s">
        <v>2054</v>
      </c>
      <c r="D113" s="384">
        <v>23</v>
      </c>
      <c r="E113">
        <v>0.05</v>
      </c>
      <c r="F113">
        <v>1.1133999999999999</v>
      </c>
      <c r="G113" s="384">
        <v>0</v>
      </c>
      <c r="H113">
        <v>1.1133999999999999</v>
      </c>
      <c r="I113">
        <v>-10.26</v>
      </c>
      <c r="J113" s="384">
        <v>20032.77</v>
      </c>
    </row>
    <row r="114" spans="1:10">
      <c r="A114">
        <v>97</v>
      </c>
      <c r="B114" s="612">
        <v>43837.974999999999</v>
      </c>
      <c r="C114" s="405" t="s">
        <v>97</v>
      </c>
      <c r="D114" s="384">
        <v>24</v>
      </c>
      <c r="E114">
        <v>0.02</v>
      </c>
      <c r="F114">
        <v>1.1153</v>
      </c>
      <c r="G114" s="384">
        <v>0</v>
      </c>
      <c r="H114">
        <v>0</v>
      </c>
    </row>
    <row r="115" spans="1:10">
      <c r="A115">
        <v>98</v>
      </c>
      <c r="B115" s="612">
        <v>43837.974999999999</v>
      </c>
      <c r="C115" s="405" t="s">
        <v>2110</v>
      </c>
      <c r="D115" s="384">
        <v>24</v>
      </c>
      <c r="E115">
        <v>0.02</v>
      </c>
      <c r="F115">
        <v>1.1153</v>
      </c>
      <c r="G115" s="384">
        <v>0</v>
      </c>
      <c r="H115">
        <v>1.1143000000000001</v>
      </c>
    </row>
    <row r="116" spans="1:10">
      <c r="A116">
        <v>99</v>
      </c>
      <c r="B116" s="612">
        <v>43838.342361111114</v>
      </c>
      <c r="C116" s="405" t="s">
        <v>2054</v>
      </c>
      <c r="D116" s="384">
        <v>24</v>
      </c>
      <c r="E116">
        <v>0.02</v>
      </c>
      <c r="F116">
        <v>1.1143000000000001</v>
      </c>
      <c r="G116" s="384">
        <v>0</v>
      </c>
      <c r="H116">
        <v>1.1143000000000001</v>
      </c>
      <c r="I116">
        <v>2.02</v>
      </c>
      <c r="J116" s="384">
        <v>20065.09</v>
      </c>
    </row>
    <row r="117" spans="1:10">
      <c r="A117">
        <v>100</v>
      </c>
      <c r="B117" s="612">
        <v>43838.345833333333</v>
      </c>
      <c r="C117" s="405" t="s">
        <v>96</v>
      </c>
      <c r="D117" s="384">
        <v>25</v>
      </c>
      <c r="E117">
        <v>0.08</v>
      </c>
      <c r="F117">
        <v>1.11341</v>
      </c>
      <c r="G117" s="384">
        <v>0</v>
      </c>
      <c r="H117">
        <v>0</v>
      </c>
    </row>
    <row r="118" spans="1:10">
      <c r="A118">
        <v>101</v>
      </c>
      <c r="B118" s="612">
        <v>43838.345833333333</v>
      </c>
      <c r="C118" s="405" t="s">
        <v>2110</v>
      </c>
      <c r="D118" s="384">
        <v>25</v>
      </c>
      <c r="E118">
        <v>0.08</v>
      </c>
      <c r="F118">
        <v>1.11341</v>
      </c>
      <c r="G118" s="384">
        <v>0</v>
      </c>
      <c r="H118">
        <v>1.1166700000000001</v>
      </c>
    </row>
    <row r="119" spans="1:10">
      <c r="A119">
        <v>114</v>
      </c>
      <c r="B119" s="612">
        <v>43838.55</v>
      </c>
      <c r="C119" s="405" t="s">
        <v>2110</v>
      </c>
      <c r="D119" s="384">
        <v>25</v>
      </c>
      <c r="E119">
        <v>0.08</v>
      </c>
      <c r="F119">
        <v>1.11341</v>
      </c>
      <c r="G119" s="384">
        <v>0</v>
      </c>
      <c r="H119">
        <v>1.1151</v>
      </c>
    </row>
    <row r="120" spans="1:10">
      <c r="A120">
        <v>131</v>
      </c>
      <c r="B120" s="612">
        <v>43839.652777777781</v>
      </c>
      <c r="C120" s="405" t="s">
        <v>2110</v>
      </c>
      <c r="D120" s="384">
        <v>25</v>
      </c>
      <c r="E120">
        <v>0.08</v>
      </c>
      <c r="F120">
        <v>1.11341</v>
      </c>
      <c r="G120" s="384">
        <v>0</v>
      </c>
      <c r="H120">
        <v>1.1133999999999999</v>
      </c>
    </row>
    <row r="121" spans="1:10">
      <c r="A121">
        <v>155</v>
      </c>
      <c r="B121" s="612">
        <v>43843.376388888886</v>
      </c>
      <c r="C121" s="405" t="s">
        <v>2054</v>
      </c>
      <c r="D121" s="384">
        <v>25</v>
      </c>
      <c r="E121">
        <v>0.08</v>
      </c>
      <c r="F121">
        <v>1.1133999999999999</v>
      </c>
      <c r="G121" s="384">
        <v>0</v>
      </c>
      <c r="H121">
        <v>1.1133999999999999</v>
      </c>
      <c r="I121">
        <v>-1.69</v>
      </c>
      <c r="J121" s="384">
        <v>20031.080000000002</v>
      </c>
    </row>
    <row r="122" spans="1:10">
      <c r="A122">
        <v>106</v>
      </c>
      <c r="B122" s="612">
        <v>43838.397222222222</v>
      </c>
      <c r="C122" s="405" t="s">
        <v>97</v>
      </c>
      <c r="D122" s="384">
        <v>26</v>
      </c>
      <c r="E122">
        <v>0.02</v>
      </c>
      <c r="F122">
        <v>1.1136999999999999</v>
      </c>
      <c r="G122" s="384">
        <v>0</v>
      </c>
      <c r="H122">
        <v>0</v>
      </c>
    </row>
    <row r="123" spans="1:10">
      <c r="A123">
        <v>107</v>
      </c>
      <c r="B123" s="612">
        <v>43838.397222222222</v>
      </c>
      <c r="C123" s="405" t="s">
        <v>2110</v>
      </c>
      <c r="D123" s="384">
        <v>26</v>
      </c>
      <c r="E123">
        <v>0.02</v>
      </c>
      <c r="F123">
        <v>1.1136999999999999</v>
      </c>
      <c r="G123" s="384">
        <v>0</v>
      </c>
      <c r="H123">
        <v>1.1127</v>
      </c>
    </row>
    <row r="124" spans="1:10">
      <c r="A124">
        <v>108</v>
      </c>
      <c r="B124" s="612">
        <v>43838.472916666666</v>
      </c>
      <c r="C124" s="405" t="s">
        <v>2054</v>
      </c>
      <c r="D124" s="384">
        <v>26</v>
      </c>
      <c r="E124">
        <v>0.02</v>
      </c>
      <c r="F124">
        <v>1.1127</v>
      </c>
      <c r="G124" s="384">
        <v>0</v>
      </c>
      <c r="H124">
        <v>1.1127</v>
      </c>
      <c r="I124">
        <v>2</v>
      </c>
      <c r="J124" s="384">
        <v>20067.09</v>
      </c>
    </row>
    <row r="125" spans="1:10">
      <c r="A125">
        <v>109</v>
      </c>
      <c r="B125" s="612">
        <v>43838.477777777778</v>
      </c>
      <c r="C125" s="405" t="s">
        <v>97</v>
      </c>
      <c r="D125" s="384">
        <v>27</v>
      </c>
      <c r="E125">
        <v>0.02</v>
      </c>
      <c r="F125">
        <v>1.1127199999999999</v>
      </c>
      <c r="G125" s="384">
        <v>0</v>
      </c>
      <c r="H125">
        <v>0</v>
      </c>
    </row>
    <row r="126" spans="1:10">
      <c r="A126">
        <v>110</v>
      </c>
      <c r="B126" s="612">
        <v>43838.477777777778</v>
      </c>
      <c r="C126" s="405" t="s">
        <v>2110</v>
      </c>
      <c r="D126" s="384">
        <v>27</v>
      </c>
      <c r="E126">
        <v>0.02</v>
      </c>
      <c r="F126">
        <v>1.1127199999999999</v>
      </c>
      <c r="G126" s="384">
        <v>0</v>
      </c>
      <c r="H126">
        <v>1.11172</v>
      </c>
    </row>
    <row r="127" spans="1:10">
      <c r="A127">
        <v>111</v>
      </c>
      <c r="B127" s="612">
        <v>43838.539583333331</v>
      </c>
      <c r="C127" s="405" t="s">
        <v>2054</v>
      </c>
      <c r="D127" s="384">
        <v>27</v>
      </c>
      <c r="E127">
        <v>0.02</v>
      </c>
      <c r="F127">
        <v>1.11172</v>
      </c>
      <c r="G127" s="384">
        <v>0</v>
      </c>
      <c r="H127">
        <v>1.11172</v>
      </c>
      <c r="I127">
        <v>2</v>
      </c>
      <c r="J127" s="384">
        <v>20069.09</v>
      </c>
    </row>
    <row r="128" spans="1:10">
      <c r="A128">
        <v>112</v>
      </c>
      <c r="B128" s="612">
        <v>43838.55</v>
      </c>
      <c r="C128" s="405" t="s">
        <v>96</v>
      </c>
      <c r="D128" s="384">
        <v>28</v>
      </c>
      <c r="E128">
        <v>0.14000000000000001</v>
      </c>
      <c r="F128">
        <v>1.11151</v>
      </c>
      <c r="G128" s="384">
        <v>0</v>
      </c>
      <c r="H128">
        <v>0</v>
      </c>
    </row>
    <row r="129" spans="1:10">
      <c r="A129">
        <v>113</v>
      </c>
      <c r="B129" s="612">
        <v>43838.55</v>
      </c>
      <c r="C129" s="405" t="s">
        <v>2110</v>
      </c>
      <c r="D129" s="384">
        <v>28</v>
      </c>
      <c r="E129">
        <v>0.14000000000000001</v>
      </c>
      <c r="F129">
        <v>1.11151</v>
      </c>
      <c r="G129" s="384">
        <v>0</v>
      </c>
      <c r="H129">
        <v>1.1151</v>
      </c>
    </row>
    <row r="130" spans="1:10">
      <c r="A130">
        <v>130</v>
      </c>
      <c r="B130" s="612">
        <v>43839.652777777781</v>
      </c>
      <c r="C130" s="405" t="s">
        <v>2110</v>
      </c>
      <c r="D130" s="384">
        <v>28</v>
      </c>
      <c r="E130">
        <v>0.14000000000000001</v>
      </c>
      <c r="F130">
        <v>1.11151</v>
      </c>
      <c r="G130" s="384">
        <v>0</v>
      </c>
      <c r="H130">
        <v>1.1133999999999999</v>
      </c>
    </row>
    <row r="131" spans="1:10">
      <c r="A131">
        <v>156</v>
      </c>
      <c r="B131" s="612">
        <v>43843.376388888886</v>
      </c>
      <c r="C131" s="405" t="s">
        <v>2054</v>
      </c>
      <c r="D131" s="384">
        <v>28</v>
      </c>
      <c r="E131">
        <v>0.14000000000000001</v>
      </c>
      <c r="F131">
        <v>1.1133999999999999</v>
      </c>
      <c r="G131" s="384">
        <v>0</v>
      </c>
      <c r="H131">
        <v>1.1133999999999999</v>
      </c>
      <c r="I131">
        <v>23.65</v>
      </c>
      <c r="J131" s="384">
        <v>20054.73</v>
      </c>
    </row>
    <row r="132" spans="1:10">
      <c r="A132">
        <v>119</v>
      </c>
      <c r="B132" s="612">
        <v>43838.619444444441</v>
      </c>
      <c r="C132" s="405" t="s">
        <v>97</v>
      </c>
      <c r="D132" s="384">
        <v>29</v>
      </c>
      <c r="E132">
        <v>0.02</v>
      </c>
      <c r="F132">
        <v>1.1124799999999999</v>
      </c>
      <c r="G132" s="384">
        <v>0</v>
      </c>
      <c r="H132">
        <v>0</v>
      </c>
    </row>
    <row r="133" spans="1:10">
      <c r="A133">
        <v>120</v>
      </c>
      <c r="B133" s="612">
        <v>43838.619444444441</v>
      </c>
      <c r="C133" s="405" t="s">
        <v>2110</v>
      </c>
      <c r="D133" s="384">
        <v>29</v>
      </c>
      <c r="E133">
        <v>0.02</v>
      </c>
      <c r="F133">
        <v>1.1124799999999999</v>
      </c>
      <c r="G133" s="384">
        <v>0</v>
      </c>
      <c r="H133">
        <v>1.11148</v>
      </c>
    </row>
    <row r="134" spans="1:10">
      <c r="A134">
        <v>121</v>
      </c>
      <c r="B134" s="612">
        <v>43838.67291666667</v>
      </c>
      <c r="C134" s="405" t="s">
        <v>2054</v>
      </c>
      <c r="D134" s="384">
        <v>29</v>
      </c>
      <c r="E134">
        <v>0.02</v>
      </c>
      <c r="F134">
        <v>1.11148</v>
      </c>
      <c r="G134" s="384">
        <v>0</v>
      </c>
      <c r="H134">
        <v>1.11148</v>
      </c>
      <c r="I134">
        <v>2</v>
      </c>
      <c r="J134" s="384">
        <v>20071.09</v>
      </c>
    </row>
    <row r="135" spans="1:10">
      <c r="A135">
        <v>122</v>
      </c>
      <c r="B135" s="612">
        <v>43838.696527777778</v>
      </c>
      <c r="C135" s="405" t="s">
        <v>97</v>
      </c>
      <c r="D135" s="384">
        <v>30</v>
      </c>
      <c r="E135">
        <v>0.02</v>
      </c>
      <c r="F135">
        <v>1.1115299999999999</v>
      </c>
      <c r="G135" s="384">
        <v>0</v>
      </c>
      <c r="H135">
        <v>0</v>
      </c>
    </row>
    <row r="136" spans="1:10">
      <c r="A136">
        <v>123</v>
      </c>
      <c r="B136" s="612">
        <v>43838.696527777778</v>
      </c>
      <c r="C136" s="405" t="s">
        <v>2110</v>
      </c>
      <c r="D136" s="384">
        <v>30</v>
      </c>
      <c r="E136">
        <v>0.02</v>
      </c>
      <c r="F136">
        <v>1.1115299999999999</v>
      </c>
      <c r="G136" s="384">
        <v>0</v>
      </c>
      <c r="H136">
        <v>1.11053</v>
      </c>
    </row>
    <row r="137" spans="1:10">
      <c r="A137">
        <v>124</v>
      </c>
      <c r="B137" s="612">
        <v>43838.914583333331</v>
      </c>
      <c r="C137" s="405" t="s">
        <v>2054</v>
      </c>
      <c r="D137" s="384">
        <v>30</v>
      </c>
      <c r="E137">
        <v>0.02</v>
      </c>
      <c r="F137">
        <v>1.11053</v>
      </c>
      <c r="G137" s="384">
        <v>0</v>
      </c>
      <c r="H137">
        <v>1.11053</v>
      </c>
      <c r="I137">
        <v>2</v>
      </c>
      <c r="J137" s="384">
        <v>20073.09</v>
      </c>
    </row>
    <row r="138" spans="1:10">
      <c r="A138">
        <v>125</v>
      </c>
      <c r="B138" s="612">
        <v>43839.505555555559</v>
      </c>
      <c r="C138" s="405" t="s">
        <v>97</v>
      </c>
      <c r="D138" s="384">
        <v>31</v>
      </c>
      <c r="E138">
        <v>0.02</v>
      </c>
      <c r="F138">
        <v>1.11121</v>
      </c>
      <c r="G138" s="384">
        <v>0</v>
      </c>
      <c r="H138">
        <v>0</v>
      </c>
    </row>
    <row r="139" spans="1:10">
      <c r="A139">
        <v>126</v>
      </c>
      <c r="B139" s="612">
        <v>43839.505555555559</v>
      </c>
      <c r="C139" s="405" t="s">
        <v>2110</v>
      </c>
      <c r="D139" s="384">
        <v>31</v>
      </c>
      <c r="E139">
        <v>0.02</v>
      </c>
      <c r="F139">
        <v>1.11121</v>
      </c>
      <c r="G139" s="384">
        <v>0</v>
      </c>
      <c r="H139">
        <v>1.1102099999999999</v>
      </c>
    </row>
    <row r="140" spans="1:10">
      <c r="A140">
        <v>127</v>
      </c>
      <c r="B140" s="612">
        <v>43839.647916666669</v>
      </c>
      <c r="C140" s="405" t="s">
        <v>2054</v>
      </c>
      <c r="D140" s="384">
        <v>31</v>
      </c>
      <c r="E140">
        <v>0.02</v>
      </c>
      <c r="F140">
        <v>1.1102099999999999</v>
      </c>
      <c r="G140" s="384">
        <v>0</v>
      </c>
      <c r="H140">
        <v>1.1102099999999999</v>
      </c>
      <c r="I140">
        <v>2</v>
      </c>
      <c r="J140" s="384">
        <v>20075.09</v>
      </c>
    </row>
    <row r="141" spans="1:10">
      <c r="A141">
        <v>128</v>
      </c>
      <c r="B141" s="612">
        <v>43839.652777777781</v>
      </c>
      <c r="C141" s="405" t="s">
        <v>96</v>
      </c>
      <c r="D141" s="384">
        <v>32</v>
      </c>
      <c r="E141">
        <v>0.23</v>
      </c>
      <c r="F141">
        <v>1.10944</v>
      </c>
      <c r="G141" s="384">
        <v>0</v>
      </c>
      <c r="H141">
        <v>0</v>
      </c>
    </row>
    <row r="142" spans="1:10">
      <c r="A142">
        <v>129</v>
      </c>
      <c r="B142" s="612">
        <v>43839.652777777781</v>
      </c>
      <c r="C142" s="405" t="s">
        <v>2110</v>
      </c>
      <c r="D142" s="384">
        <v>32</v>
      </c>
      <c r="E142">
        <v>0.23</v>
      </c>
      <c r="F142">
        <v>1.10944</v>
      </c>
      <c r="G142" s="384">
        <v>0</v>
      </c>
      <c r="H142">
        <v>1.1133999999999999</v>
      </c>
    </row>
    <row r="143" spans="1:10">
      <c r="A143">
        <v>157</v>
      </c>
      <c r="B143" s="612">
        <v>43843.376388888886</v>
      </c>
      <c r="C143" s="405" t="s">
        <v>2054</v>
      </c>
      <c r="D143" s="384">
        <v>32</v>
      </c>
      <c r="E143">
        <v>0.23</v>
      </c>
      <c r="F143">
        <v>1.1133999999999999</v>
      </c>
      <c r="G143" s="384">
        <v>0</v>
      </c>
      <c r="H143">
        <v>1.1133999999999999</v>
      </c>
      <c r="I143">
        <v>89.23</v>
      </c>
      <c r="J143" s="384">
        <v>20143.96</v>
      </c>
    </row>
    <row r="144" spans="1:10">
      <c r="A144">
        <v>136</v>
      </c>
      <c r="B144" s="612">
        <v>43839.655555555553</v>
      </c>
      <c r="C144" s="405" t="s">
        <v>97</v>
      </c>
      <c r="D144" s="384">
        <v>33</v>
      </c>
      <c r="E144">
        <v>0.02</v>
      </c>
      <c r="F144">
        <v>1.1099000000000001</v>
      </c>
      <c r="G144" s="384">
        <v>0</v>
      </c>
      <c r="H144">
        <v>0</v>
      </c>
    </row>
    <row r="145" spans="1:10">
      <c r="A145">
        <v>137</v>
      </c>
      <c r="B145" s="612">
        <v>43839.655555555553</v>
      </c>
      <c r="C145" s="405" t="s">
        <v>2110</v>
      </c>
      <c r="D145" s="384">
        <v>33</v>
      </c>
      <c r="E145">
        <v>0.02</v>
      </c>
      <c r="F145">
        <v>1.1099000000000001</v>
      </c>
      <c r="G145" s="384">
        <v>0</v>
      </c>
      <c r="H145">
        <v>1.1089</v>
      </c>
    </row>
    <row r="146" spans="1:10">
      <c r="A146">
        <v>138</v>
      </c>
      <c r="B146" s="612">
        <v>43840.459027777775</v>
      </c>
      <c r="C146" s="405" t="s">
        <v>2054</v>
      </c>
      <c r="D146" s="384">
        <v>33</v>
      </c>
      <c r="E146">
        <v>0.02</v>
      </c>
      <c r="F146">
        <v>1.1089</v>
      </c>
      <c r="G146" s="384">
        <v>0</v>
      </c>
      <c r="H146">
        <v>1.1089</v>
      </c>
      <c r="I146">
        <v>2.02</v>
      </c>
      <c r="J146" s="384">
        <v>20077.11</v>
      </c>
    </row>
    <row r="147" spans="1:10">
      <c r="A147">
        <v>139</v>
      </c>
      <c r="B147" s="612">
        <v>43840.563888888886</v>
      </c>
      <c r="C147" s="405" t="s">
        <v>97</v>
      </c>
      <c r="D147" s="384">
        <v>34</v>
      </c>
      <c r="E147">
        <v>0.02</v>
      </c>
      <c r="F147">
        <v>1.11107</v>
      </c>
      <c r="G147" s="384">
        <v>0</v>
      </c>
      <c r="H147">
        <v>0</v>
      </c>
    </row>
    <row r="148" spans="1:10">
      <c r="A148">
        <v>140</v>
      </c>
      <c r="B148" s="612">
        <v>43840.563888888886</v>
      </c>
      <c r="C148" s="405" t="s">
        <v>2110</v>
      </c>
      <c r="D148" s="384">
        <v>34</v>
      </c>
      <c r="E148">
        <v>0.02</v>
      </c>
      <c r="F148">
        <v>1.11107</v>
      </c>
      <c r="G148" s="384">
        <v>0</v>
      </c>
      <c r="H148">
        <v>1.1100699999999999</v>
      </c>
    </row>
    <row r="149" spans="1:10">
      <c r="A149">
        <v>141</v>
      </c>
      <c r="B149" s="612">
        <v>43840.581944444442</v>
      </c>
      <c r="C149" s="405" t="s">
        <v>2054</v>
      </c>
      <c r="D149" s="384">
        <v>34</v>
      </c>
      <c r="E149">
        <v>0.02</v>
      </c>
      <c r="F149">
        <v>1.1100699999999999</v>
      </c>
      <c r="G149" s="384">
        <v>0</v>
      </c>
      <c r="H149">
        <v>1.1100699999999999</v>
      </c>
      <c r="I149">
        <v>2</v>
      </c>
      <c r="J149" s="384">
        <v>20079.11</v>
      </c>
    </row>
    <row r="150" spans="1:10">
      <c r="A150">
        <v>142</v>
      </c>
      <c r="B150" s="612">
        <v>43840.598611111112</v>
      </c>
      <c r="C150" s="405" t="s">
        <v>97</v>
      </c>
      <c r="D150" s="384">
        <v>35</v>
      </c>
      <c r="E150">
        <v>0.02</v>
      </c>
      <c r="F150">
        <v>1.10921</v>
      </c>
      <c r="G150" s="384">
        <v>0</v>
      </c>
      <c r="H150">
        <v>0</v>
      </c>
    </row>
    <row r="151" spans="1:10">
      <c r="A151">
        <v>143</v>
      </c>
      <c r="B151" s="612">
        <v>43840.598611111112</v>
      </c>
      <c r="C151" s="405" t="s">
        <v>2110</v>
      </c>
      <c r="D151" s="384">
        <v>35</v>
      </c>
      <c r="E151">
        <v>0.02</v>
      </c>
      <c r="F151">
        <v>1.10921</v>
      </c>
      <c r="G151" s="384">
        <v>0</v>
      </c>
      <c r="H151">
        <v>1.1082099999999999</v>
      </c>
    </row>
    <row r="152" spans="1:10">
      <c r="A152">
        <v>146</v>
      </c>
      <c r="B152" s="612">
        <v>43840.631944444445</v>
      </c>
      <c r="C152" s="405" t="s">
        <v>2110</v>
      </c>
      <c r="D152" s="384">
        <v>35</v>
      </c>
      <c r="E152">
        <v>0.02</v>
      </c>
      <c r="F152">
        <v>1.10921</v>
      </c>
      <c r="G152" s="384">
        <v>0</v>
      </c>
      <c r="H152">
        <v>1.1090100000000001</v>
      </c>
    </row>
    <row r="153" spans="1:10">
      <c r="A153">
        <v>150</v>
      </c>
      <c r="B153" s="612">
        <v>43840.718055555553</v>
      </c>
      <c r="C153" s="405" t="s">
        <v>2110</v>
      </c>
      <c r="D153" s="384">
        <v>35</v>
      </c>
      <c r="E153">
        <v>0.02</v>
      </c>
      <c r="F153">
        <v>1.10921</v>
      </c>
      <c r="G153" s="384">
        <v>0</v>
      </c>
      <c r="H153">
        <v>1.1100399999999999</v>
      </c>
    </row>
    <row r="154" spans="1:10">
      <c r="A154">
        <v>169</v>
      </c>
      <c r="B154" s="612">
        <v>43843.686805555553</v>
      </c>
      <c r="C154" s="405" t="s">
        <v>2110</v>
      </c>
      <c r="D154" s="384">
        <v>35</v>
      </c>
      <c r="E154">
        <v>0.02</v>
      </c>
      <c r="F154">
        <v>1.10921</v>
      </c>
      <c r="G154" s="384">
        <v>0</v>
      </c>
      <c r="H154">
        <v>1.1113299999999999</v>
      </c>
    </row>
    <row r="155" spans="1:10">
      <c r="A155">
        <v>175</v>
      </c>
      <c r="B155" s="612">
        <v>43844.552083333336</v>
      </c>
      <c r="C155" s="405" t="s">
        <v>2054</v>
      </c>
      <c r="D155" s="384">
        <v>35</v>
      </c>
      <c r="E155">
        <v>0.02</v>
      </c>
      <c r="F155">
        <v>1.1113299999999999</v>
      </c>
      <c r="G155" s="384">
        <v>0</v>
      </c>
      <c r="H155">
        <v>1.1113299999999999</v>
      </c>
      <c r="I155">
        <v>-4.2</v>
      </c>
      <c r="J155" s="384">
        <v>20143.79</v>
      </c>
    </row>
    <row r="156" spans="1:10">
      <c r="A156">
        <v>144</v>
      </c>
      <c r="B156" s="612">
        <v>43840.631944444445</v>
      </c>
      <c r="C156" s="405" t="s">
        <v>97</v>
      </c>
      <c r="D156" s="384">
        <v>36</v>
      </c>
      <c r="E156">
        <v>0.02</v>
      </c>
      <c r="F156">
        <v>1.1108100000000001</v>
      </c>
      <c r="G156" s="384">
        <v>0</v>
      </c>
      <c r="H156">
        <v>0</v>
      </c>
    </row>
    <row r="157" spans="1:10">
      <c r="A157">
        <v>145</v>
      </c>
      <c r="B157" s="612">
        <v>43840.631944444445</v>
      </c>
      <c r="C157" s="405" t="s">
        <v>2110</v>
      </c>
      <c r="D157" s="384">
        <v>36</v>
      </c>
      <c r="E157">
        <v>0.02</v>
      </c>
      <c r="F157">
        <v>1.1108100000000001</v>
      </c>
      <c r="G157" s="384">
        <v>0</v>
      </c>
      <c r="H157">
        <v>1.1090100000000001</v>
      </c>
    </row>
    <row r="158" spans="1:10">
      <c r="A158">
        <v>149</v>
      </c>
      <c r="B158" s="612">
        <v>43840.718055555553</v>
      </c>
      <c r="C158" s="405" t="s">
        <v>2110</v>
      </c>
      <c r="D158" s="384">
        <v>36</v>
      </c>
      <c r="E158">
        <v>0.02</v>
      </c>
      <c r="F158">
        <v>1.1108100000000001</v>
      </c>
      <c r="G158" s="384">
        <v>0</v>
      </c>
      <c r="H158">
        <v>1.1100399999999999</v>
      </c>
    </row>
    <row r="159" spans="1:10">
      <c r="A159">
        <v>168</v>
      </c>
      <c r="B159" s="612">
        <v>43843.686805555553</v>
      </c>
      <c r="C159" s="405" t="s">
        <v>2110</v>
      </c>
      <c r="D159" s="384">
        <v>36</v>
      </c>
      <c r="E159">
        <v>0.02</v>
      </c>
      <c r="F159">
        <v>1.1108100000000001</v>
      </c>
      <c r="G159" s="384">
        <v>0</v>
      </c>
      <c r="H159">
        <v>1.1113299999999999</v>
      </c>
    </row>
    <row r="160" spans="1:10">
      <c r="A160">
        <v>176</v>
      </c>
      <c r="B160" s="612">
        <v>43844.552083333336</v>
      </c>
      <c r="C160" s="405" t="s">
        <v>2054</v>
      </c>
      <c r="D160" s="384">
        <v>36</v>
      </c>
      <c r="E160">
        <v>0.02</v>
      </c>
      <c r="F160">
        <v>1.1113299999999999</v>
      </c>
      <c r="G160" s="384">
        <v>0</v>
      </c>
      <c r="H160">
        <v>1.1113299999999999</v>
      </c>
      <c r="I160">
        <v>-1</v>
      </c>
      <c r="J160" s="384">
        <v>20142.79</v>
      </c>
    </row>
    <row r="161" spans="1:10">
      <c r="A161">
        <v>147</v>
      </c>
      <c r="B161" s="612">
        <v>43840.718055555553</v>
      </c>
      <c r="C161" s="405" t="s">
        <v>97</v>
      </c>
      <c r="D161" s="384">
        <v>37</v>
      </c>
      <c r="E161">
        <v>0.03</v>
      </c>
      <c r="F161">
        <v>1.11242</v>
      </c>
      <c r="G161" s="384">
        <v>0</v>
      </c>
      <c r="H161">
        <v>0</v>
      </c>
    </row>
    <row r="162" spans="1:10">
      <c r="A162">
        <v>148</v>
      </c>
      <c r="B162" s="612">
        <v>43840.718055555553</v>
      </c>
      <c r="C162" s="405" t="s">
        <v>2110</v>
      </c>
      <c r="D162" s="384">
        <v>37</v>
      </c>
      <c r="E162">
        <v>0.03</v>
      </c>
      <c r="F162">
        <v>1.11242</v>
      </c>
      <c r="G162" s="384">
        <v>0</v>
      </c>
      <c r="H162">
        <v>1.1100399999999999</v>
      </c>
    </row>
    <row r="163" spans="1:10">
      <c r="A163">
        <v>167</v>
      </c>
      <c r="B163" s="612">
        <v>43843.686805555553</v>
      </c>
      <c r="C163" s="405" t="s">
        <v>2110</v>
      </c>
      <c r="D163" s="384">
        <v>37</v>
      </c>
      <c r="E163">
        <v>0.03</v>
      </c>
      <c r="F163">
        <v>1.11242</v>
      </c>
      <c r="G163" s="384">
        <v>0</v>
      </c>
      <c r="H163">
        <v>1.1113299999999999</v>
      </c>
    </row>
    <row r="164" spans="1:10">
      <c r="A164">
        <v>177</v>
      </c>
      <c r="B164" s="612">
        <v>43844.552083333336</v>
      </c>
      <c r="C164" s="405" t="s">
        <v>2054</v>
      </c>
      <c r="D164" s="384">
        <v>37</v>
      </c>
      <c r="E164">
        <v>0.03</v>
      </c>
      <c r="F164">
        <v>1.1113299999999999</v>
      </c>
      <c r="G164" s="384">
        <v>0</v>
      </c>
      <c r="H164">
        <v>1.1113299999999999</v>
      </c>
      <c r="I164">
        <v>3.34</v>
      </c>
      <c r="J164" s="384">
        <v>20146.13</v>
      </c>
    </row>
    <row r="165" spans="1:10">
      <c r="A165">
        <v>158</v>
      </c>
      <c r="B165" s="612">
        <v>43843.379861111112</v>
      </c>
      <c r="C165" s="405" t="s">
        <v>96</v>
      </c>
      <c r="D165" s="384">
        <v>38</v>
      </c>
      <c r="E165">
        <v>0.02</v>
      </c>
      <c r="F165">
        <v>1.1130599999999999</v>
      </c>
      <c r="G165" s="384">
        <v>0</v>
      </c>
      <c r="H165">
        <v>0</v>
      </c>
    </row>
    <row r="166" spans="1:10">
      <c r="A166">
        <v>159</v>
      </c>
      <c r="B166" s="612">
        <v>43843.379861111112</v>
      </c>
      <c r="C166" s="405" t="s">
        <v>2110</v>
      </c>
      <c r="D166" s="384">
        <v>38</v>
      </c>
      <c r="E166">
        <v>0.02</v>
      </c>
      <c r="F166">
        <v>1.1130599999999999</v>
      </c>
      <c r="G166" s="384">
        <v>0</v>
      </c>
      <c r="H166">
        <v>1.1140600000000001</v>
      </c>
    </row>
    <row r="167" spans="1:10">
      <c r="A167">
        <v>162</v>
      </c>
      <c r="B167" s="612">
        <v>43843.416666666664</v>
      </c>
      <c r="C167" s="405" t="s">
        <v>2110</v>
      </c>
      <c r="D167" s="384">
        <v>38</v>
      </c>
      <c r="E167">
        <v>0.02</v>
      </c>
      <c r="F167">
        <v>1.1130599999999999</v>
      </c>
      <c r="G167" s="384">
        <v>0</v>
      </c>
      <c r="H167">
        <v>1.1132599999999999</v>
      </c>
    </row>
    <row r="168" spans="1:10">
      <c r="A168">
        <v>163</v>
      </c>
      <c r="B168" s="612">
        <v>43843.649305555555</v>
      </c>
      <c r="C168" s="405" t="s">
        <v>2054</v>
      </c>
      <c r="D168" s="384">
        <v>38</v>
      </c>
      <c r="E168">
        <v>0.02</v>
      </c>
      <c r="F168">
        <v>1.1132599999999999</v>
      </c>
      <c r="G168" s="384">
        <v>0</v>
      </c>
      <c r="H168">
        <v>1.1132599999999999</v>
      </c>
      <c r="I168">
        <v>0.4</v>
      </c>
      <c r="J168" s="384">
        <v>20144.36</v>
      </c>
    </row>
    <row r="169" spans="1:10">
      <c r="A169">
        <v>160</v>
      </c>
      <c r="B169" s="612">
        <v>43843.416666666664</v>
      </c>
      <c r="C169" s="405" t="s">
        <v>96</v>
      </c>
      <c r="D169" s="384">
        <v>39</v>
      </c>
      <c r="E169">
        <v>0.02</v>
      </c>
      <c r="F169">
        <v>1.11145</v>
      </c>
      <c r="G169" s="384">
        <v>0</v>
      </c>
      <c r="H169">
        <v>0</v>
      </c>
    </row>
    <row r="170" spans="1:10">
      <c r="A170">
        <v>161</v>
      </c>
      <c r="B170" s="612">
        <v>43843.416666666664</v>
      </c>
      <c r="C170" s="405" t="s">
        <v>2110</v>
      </c>
      <c r="D170" s="384">
        <v>39</v>
      </c>
      <c r="E170">
        <v>0.02</v>
      </c>
      <c r="F170">
        <v>1.11145</v>
      </c>
      <c r="G170" s="384">
        <v>0</v>
      </c>
      <c r="H170">
        <v>1.1132599999999999</v>
      </c>
    </row>
    <row r="171" spans="1:10">
      <c r="A171">
        <v>164</v>
      </c>
      <c r="B171" s="612">
        <v>43843.649305555555</v>
      </c>
      <c r="C171" s="405" t="s">
        <v>2054</v>
      </c>
      <c r="D171" s="384">
        <v>39</v>
      </c>
      <c r="E171">
        <v>0.02</v>
      </c>
      <c r="F171">
        <v>1.1132599999999999</v>
      </c>
      <c r="G171" s="384">
        <v>0</v>
      </c>
      <c r="H171">
        <v>1.1132599999999999</v>
      </c>
      <c r="I171">
        <v>3.62</v>
      </c>
      <c r="J171" s="384">
        <v>20147.98</v>
      </c>
    </row>
    <row r="172" spans="1:10">
      <c r="A172">
        <v>165</v>
      </c>
      <c r="B172" s="612">
        <v>43843.686805555553</v>
      </c>
      <c r="C172" s="405" t="s">
        <v>97</v>
      </c>
      <c r="D172" s="384">
        <v>40</v>
      </c>
      <c r="E172">
        <v>0.05</v>
      </c>
      <c r="F172">
        <v>1.1141300000000001</v>
      </c>
      <c r="G172" s="384">
        <v>0</v>
      </c>
      <c r="H172">
        <v>0</v>
      </c>
    </row>
    <row r="173" spans="1:10">
      <c r="A173">
        <v>166</v>
      </c>
      <c r="B173" s="612">
        <v>43843.686805555553</v>
      </c>
      <c r="C173" s="405" t="s">
        <v>2110</v>
      </c>
      <c r="D173" s="384">
        <v>40</v>
      </c>
      <c r="E173">
        <v>0.05</v>
      </c>
      <c r="F173">
        <v>1.1141300000000001</v>
      </c>
      <c r="G173" s="384">
        <v>0</v>
      </c>
      <c r="H173">
        <v>1.1113299999999999</v>
      </c>
    </row>
    <row r="174" spans="1:10">
      <c r="A174">
        <v>178</v>
      </c>
      <c r="B174" s="612">
        <v>43844.552083333336</v>
      </c>
      <c r="C174" s="405" t="s">
        <v>2054</v>
      </c>
      <c r="D174" s="384">
        <v>40</v>
      </c>
      <c r="E174">
        <v>0.05</v>
      </c>
      <c r="F174">
        <v>1.1113299999999999</v>
      </c>
      <c r="G174" s="384">
        <v>0</v>
      </c>
      <c r="H174">
        <v>1.1113299999999999</v>
      </c>
      <c r="I174">
        <v>14.06</v>
      </c>
      <c r="J174" s="384">
        <v>20160.18</v>
      </c>
    </row>
    <row r="175" spans="1:10">
      <c r="A175">
        <v>170</v>
      </c>
      <c r="B175" s="612">
        <v>43844.344444444447</v>
      </c>
      <c r="C175" s="405" t="s">
        <v>96</v>
      </c>
      <c r="D175" s="384">
        <v>41</v>
      </c>
      <c r="E175">
        <v>0.02</v>
      </c>
      <c r="F175">
        <v>1.1137300000000001</v>
      </c>
      <c r="G175" s="384">
        <v>0</v>
      </c>
      <c r="H175">
        <v>0</v>
      </c>
    </row>
    <row r="176" spans="1:10">
      <c r="A176">
        <v>171</v>
      </c>
      <c r="B176" s="612">
        <v>43844.344444444447</v>
      </c>
      <c r="C176" s="405" t="s">
        <v>2110</v>
      </c>
      <c r="D176" s="384">
        <v>41</v>
      </c>
      <c r="E176">
        <v>0.02</v>
      </c>
      <c r="F176">
        <v>1.1137300000000001</v>
      </c>
      <c r="G176" s="384">
        <v>0</v>
      </c>
      <c r="H176">
        <v>1.11473</v>
      </c>
    </row>
    <row r="177" spans="1:10">
      <c r="A177">
        <v>174</v>
      </c>
      <c r="B177" s="612">
        <v>43844.541666666664</v>
      </c>
      <c r="C177" s="405" t="s">
        <v>2110</v>
      </c>
      <c r="D177" s="384">
        <v>41</v>
      </c>
      <c r="E177">
        <v>0.02</v>
      </c>
      <c r="F177">
        <v>1.1137300000000001</v>
      </c>
      <c r="G177" s="384">
        <v>0</v>
      </c>
      <c r="H177">
        <v>1.1139300000000001</v>
      </c>
    </row>
    <row r="178" spans="1:10">
      <c r="A178">
        <v>184</v>
      </c>
      <c r="B178" s="612">
        <v>43845.457638888889</v>
      </c>
      <c r="C178" s="405" t="s">
        <v>2054</v>
      </c>
      <c r="D178" s="384">
        <v>41</v>
      </c>
      <c r="E178">
        <v>0.02</v>
      </c>
      <c r="F178">
        <v>1.1139300000000001</v>
      </c>
      <c r="G178" s="384">
        <v>0</v>
      </c>
      <c r="H178">
        <v>1.1139300000000001</v>
      </c>
      <c r="I178">
        <v>0.32</v>
      </c>
      <c r="J178" s="384">
        <v>20160.5</v>
      </c>
    </row>
    <row r="179" spans="1:10">
      <c r="A179">
        <v>172</v>
      </c>
      <c r="B179" s="612">
        <v>43844.541666666664</v>
      </c>
      <c r="C179" s="405" t="s">
        <v>96</v>
      </c>
      <c r="D179" s="384">
        <v>42</v>
      </c>
      <c r="E179">
        <v>0.02</v>
      </c>
      <c r="F179">
        <v>1.11212</v>
      </c>
      <c r="G179" s="384">
        <v>0</v>
      </c>
      <c r="H179">
        <v>0</v>
      </c>
    </row>
    <row r="180" spans="1:10">
      <c r="A180">
        <v>173</v>
      </c>
      <c r="B180" s="612">
        <v>43844.541666666664</v>
      </c>
      <c r="C180" s="405" t="s">
        <v>2110</v>
      </c>
      <c r="D180" s="384">
        <v>42</v>
      </c>
      <c r="E180">
        <v>0.02</v>
      </c>
      <c r="F180">
        <v>1.11212</v>
      </c>
      <c r="G180" s="384">
        <v>0</v>
      </c>
      <c r="H180">
        <v>1.1139300000000001</v>
      </c>
    </row>
    <row r="181" spans="1:10">
      <c r="A181">
        <v>185</v>
      </c>
      <c r="B181" s="612">
        <v>43845.457638888889</v>
      </c>
      <c r="C181" s="405" t="s">
        <v>2054</v>
      </c>
      <c r="D181" s="384">
        <v>42</v>
      </c>
      <c r="E181">
        <v>0.02</v>
      </c>
      <c r="F181">
        <v>1.1139300000000001</v>
      </c>
      <c r="G181" s="384">
        <v>0</v>
      </c>
      <c r="H181">
        <v>1.1139300000000001</v>
      </c>
      <c r="I181">
        <v>3.54</v>
      </c>
      <c r="J181" s="384">
        <v>20164.04</v>
      </c>
    </row>
    <row r="182" spans="1:10">
      <c r="A182">
        <v>179</v>
      </c>
      <c r="B182" s="612">
        <v>43844.563888888886</v>
      </c>
      <c r="C182" s="405" t="s">
        <v>97</v>
      </c>
      <c r="D182" s="384">
        <v>43</v>
      </c>
      <c r="E182">
        <v>0.02</v>
      </c>
      <c r="F182">
        <v>1.1113900000000001</v>
      </c>
      <c r="G182" s="384">
        <v>0</v>
      </c>
      <c r="H182">
        <v>0</v>
      </c>
    </row>
    <row r="183" spans="1:10">
      <c r="A183">
        <v>180</v>
      </c>
      <c r="B183" s="612">
        <v>43844.563888888886</v>
      </c>
      <c r="C183" s="405" t="s">
        <v>2110</v>
      </c>
      <c r="D183" s="384">
        <v>43</v>
      </c>
      <c r="E183">
        <v>0.02</v>
      </c>
      <c r="F183">
        <v>1.1113900000000001</v>
      </c>
      <c r="G183" s="384">
        <v>0</v>
      </c>
      <c r="H183">
        <v>1.11039</v>
      </c>
    </row>
    <row r="184" spans="1:10">
      <c r="A184">
        <v>183</v>
      </c>
      <c r="B184" s="612">
        <v>43844.706944444442</v>
      </c>
      <c r="C184" s="405" t="s">
        <v>2110</v>
      </c>
      <c r="D184" s="384">
        <v>43</v>
      </c>
      <c r="E184">
        <v>0.02</v>
      </c>
      <c r="F184">
        <v>1.1113900000000001</v>
      </c>
      <c r="G184" s="384">
        <v>0</v>
      </c>
      <c r="H184">
        <v>1.11121</v>
      </c>
    </row>
    <row r="185" spans="1:10">
      <c r="A185">
        <v>189</v>
      </c>
      <c r="B185" s="612">
        <v>43845.464583333334</v>
      </c>
      <c r="C185" s="405" t="s">
        <v>2110</v>
      </c>
      <c r="D185" s="384">
        <v>43</v>
      </c>
      <c r="E185">
        <v>0.02</v>
      </c>
      <c r="F185">
        <v>1.1113900000000001</v>
      </c>
      <c r="G185" s="384">
        <v>0</v>
      </c>
      <c r="H185">
        <v>1.11225</v>
      </c>
    </row>
    <row r="186" spans="1:10">
      <c r="A186">
        <v>197</v>
      </c>
      <c r="B186" s="612">
        <v>43845.606249999997</v>
      </c>
      <c r="C186" s="405" t="s">
        <v>2110</v>
      </c>
      <c r="D186" s="384">
        <v>43</v>
      </c>
      <c r="E186">
        <v>0.02</v>
      </c>
      <c r="F186">
        <v>1.1113900000000001</v>
      </c>
      <c r="G186" s="384">
        <v>0</v>
      </c>
      <c r="H186">
        <v>1.11354</v>
      </c>
    </row>
    <row r="187" spans="1:10">
      <c r="A187">
        <v>206</v>
      </c>
      <c r="B187" s="612">
        <v>43846.637499999997</v>
      </c>
      <c r="C187" s="405" t="s">
        <v>2054</v>
      </c>
      <c r="D187" s="384">
        <v>43</v>
      </c>
      <c r="E187">
        <v>0.02</v>
      </c>
      <c r="F187">
        <v>1.11354</v>
      </c>
      <c r="G187" s="384">
        <v>0</v>
      </c>
      <c r="H187">
        <v>1.11354</v>
      </c>
      <c r="I187">
        <v>-4.21</v>
      </c>
      <c r="J187" s="384">
        <v>20163.59</v>
      </c>
    </row>
    <row r="188" spans="1:10">
      <c r="A188">
        <v>181</v>
      </c>
      <c r="B188" s="612">
        <v>43844.706944444442</v>
      </c>
      <c r="C188" s="405" t="s">
        <v>97</v>
      </c>
      <c r="D188" s="384">
        <v>44</v>
      </c>
      <c r="E188">
        <v>0.02</v>
      </c>
      <c r="F188">
        <v>1.11303</v>
      </c>
      <c r="G188" s="384">
        <v>0</v>
      </c>
      <c r="H188">
        <v>0</v>
      </c>
    </row>
    <row r="189" spans="1:10">
      <c r="A189">
        <v>182</v>
      </c>
      <c r="B189" s="612">
        <v>43844.706944444442</v>
      </c>
      <c r="C189" s="405" t="s">
        <v>2110</v>
      </c>
      <c r="D189" s="384">
        <v>44</v>
      </c>
      <c r="E189">
        <v>0.02</v>
      </c>
      <c r="F189">
        <v>1.11303</v>
      </c>
      <c r="G189" s="384">
        <v>0</v>
      </c>
      <c r="H189">
        <v>1.11121</v>
      </c>
    </row>
    <row r="190" spans="1:10">
      <c r="A190">
        <v>188</v>
      </c>
      <c r="B190" s="612">
        <v>43845.464583333334</v>
      </c>
      <c r="C190" s="405" t="s">
        <v>2110</v>
      </c>
      <c r="D190" s="384">
        <v>44</v>
      </c>
      <c r="E190">
        <v>0.02</v>
      </c>
      <c r="F190">
        <v>1.11303</v>
      </c>
      <c r="G190" s="384">
        <v>0</v>
      </c>
      <c r="H190">
        <v>1.11225</v>
      </c>
    </row>
    <row r="191" spans="1:10">
      <c r="A191">
        <v>196</v>
      </c>
      <c r="B191" s="612">
        <v>43845.606249999997</v>
      </c>
      <c r="C191" s="405" t="s">
        <v>2110</v>
      </c>
      <c r="D191" s="384">
        <v>44</v>
      </c>
      <c r="E191">
        <v>0.02</v>
      </c>
      <c r="F191">
        <v>1.11303</v>
      </c>
      <c r="G191" s="384">
        <v>0</v>
      </c>
      <c r="H191">
        <v>1.11354</v>
      </c>
    </row>
    <row r="192" spans="1:10">
      <c r="A192">
        <v>207</v>
      </c>
      <c r="B192" s="612">
        <v>43846.637499999997</v>
      </c>
      <c r="C192" s="405" t="s">
        <v>2054</v>
      </c>
      <c r="D192" s="384">
        <v>44</v>
      </c>
      <c r="E192">
        <v>0.02</v>
      </c>
      <c r="F192">
        <v>1.11354</v>
      </c>
      <c r="G192" s="384">
        <v>0</v>
      </c>
      <c r="H192">
        <v>1.11354</v>
      </c>
      <c r="I192">
        <v>-0.93</v>
      </c>
      <c r="J192" s="384">
        <v>20162.66</v>
      </c>
    </row>
    <row r="193" spans="1:10">
      <c r="A193">
        <v>186</v>
      </c>
      <c r="B193" s="612">
        <v>43845.464583333334</v>
      </c>
      <c r="C193" s="405" t="s">
        <v>97</v>
      </c>
      <c r="D193" s="384">
        <v>45</v>
      </c>
      <c r="E193">
        <v>0.03</v>
      </c>
      <c r="F193">
        <v>1.11463</v>
      </c>
      <c r="G193" s="384">
        <v>0</v>
      </c>
      <c r="H193">
        <v>0</v>
      </c>
    </row>
    <row r="194" spans="1:10">
      <c r="A194">
        <v>187</v>
      </c>
      <c r="B194" s="612">
        <v>43845.464583333334</v>
      </c>
      <c r="C194" s="405" t="s">
        <v>2110</v>
      </c>
      <c r="D194" s="384">
        <v>45</v>
      </c>
      <c r="E194">
        <v>0.03</v>
      </c>
      <c r="F194">
        <v>1.11463</v>
      </c>
      <c r="G194" s="384">
        <v>0</v>
      </c>
      <c r="H194">
        <v>1.11225</v>
      </c>
    </row>
    <row r="195" spans="1:10">
      <c r="A195">
        <v>195</v>
      </c>
      <c r="B195" s="612">
        <v>43845.606249999997</v>
      </c>
      <c r="C195" s="405" t="s">
        <v>2110</v>
      </c>
      <c r="D195" s="384">
        <v>45</v>
      </c>
      <c r="E195">
        <v>0.03</v>
      </c>
      <c r="F195">
        <v>1.11463</v>
      </c>
      <c r="G195" s="384">
        <v>0</v>
      </c>
      <c r="H195">
        <v>1.11354</v>
      </c>
    </row>
    <row r="196" spans="1:10">
      <c r="A196">
        <v>208</v>
      </c>
      <c r="B196" s="612">
        <v>43846.637499999997</v>
      </c>
      <c r="C196" s="405" t="s">
        <v>2054</v>
      </c>
      <c r="D196" s="384">
        <v>45</v>
      </c>
      <c r="E196">
        <v>0.03</v>
      </c>
      <c r="F196">
        <v>1.11354</v>
      </c>
      <c r="G196" s="384">
        <v>0</v>
      </c>
      <c r="H196">
        <v>1.11354</v>
      </c>
      <c r="I196">
        <v>3.37</v>
      </c>
      <c r="J196" s="384">
        <v>20166.03</v>
      </c>
    </row>
    <row r="197" spans="1:10">
      <c r="A197">
        <v>190</v>
      </c>
      <c r="B197" s="612">
        <v>43845.46875</v>
      </c>
      <c r="C197" s="405" t="s">
        <v>96</v>
      </c>
      <c r="D197" s="384">
        <v>46</v>
      </c>
      <c r="E197">
        <v>0.02</v>
      </c>
      <c r="F197">
        <v>1.11521</v>
      </c>
      <c r="G197" s="384">
        <v>0</v>
      </c>
      <c r="H197">
        <v>0</v>
      </c>
    </row>
    <row r="198" spans="1:10">
      <c r="A198">
        <v>191</v>
      </c>
      <c r="B198" s="612">
        <v>43845.46875</v>
      </c>
      <c r="C198" s="405" t="s">
        <v>2110</v>
      </c>
      <c r="D198" s="384">
        <v>46</v>
      </c>
      <c r="E198">
        <v>0.02</v>
      </c>
      <c r="F198">
        <v>1.11521</v>
      </c>
      <c r="G198" s="384">
        <v>0</v>
      </c>
      <c r="H198">
        <v>1.1162099999999999</v>
      </c>
    </row>
    <row r="199" spans="1:10">
      <c r="A199">
        <v>192</v>
      </c>
      <c r="B199" s="612">
        <v>43845.606249999997</v>
      </c>
      <c r="C199" s="405" t="s">
        <v>2054</v>
      </c>
      <c r="D199" s="384">
        <v>46</v>
      </c>
      <c r="E199">
        <v>0.02</v>
      </c>
      <c r="F199">
        <v>1.1162099999999999</v>
      </c>
      <c r="G199" s="384">
        <v>0</v>
      </c>
      <c r="H199">
        <v>1.1162099999999999</v>
      </c>
      <c r="I199">
        <v>2</v>
      </c>
      <c r="J199" s="384">
        <v>20166.04</v>
      </c>
    </row>
    <row r="200" spans="1:10">
      <c r="A200">
        <v>193</v>
      </c>
      <c r="B200" s="612">
        <v>43845.606249999997</v>
      </c>
      <c r="C200" s="405" t="s">
        <v>97</v>
      </c>
      <c r="D200" s="384">
        <v>47</v>
      </c>
      <c r="E200">
        <v>0.05</v>
      </c>
      <c r="F200">
        <v>1.1163400000000001</v>
      </c>
      <c r="G200" s="384">
        <v>0</v>
      </c>
      <c r="H200">
        <v>0</v>
      </c>
    </row>
    <row r="201" spans="1:10">
      <c r="A201">
        <v>194</v>
      </c>
      <c r="B201" s="612">
        <v>43845.606249999997</v>
      </c>
      <c r="C201" s="405" t="s">
        <v>2110</v>
      </c>
      <c r="D201" s="384">
        <v>47</v>
      </c>
      <c r="E201">
        <v>0.05</v>
      </c>
      <c r="F201">
        <v>1.1163400000000001</v>
      </c>
      <c r="G201" s="384">
        <v>0</v>
      </c>
      <c r="H201">
        <v>1.11354</v>
      </c>
    </row>
    <row r="202" spans="1:10">
      <c r="A202">
        <v>209</v>
      </c>
      <c r="B202" s="612">
        <v>43846.637499999997</v>
      </c>
      <c r="C202" s="405" t="s">
        <v>2054</v>
      </c>
      <c r="D202" s="384">
        <v>47</v>
      </c>
      <c r="E202">
        <v>0.05</v>
      </c>
      <c r="F202">
        <v>1.11354</v>
      </c>
      <c r="G202" s="384">
        <v>0</v>
      </c>
      <c r="H202">
        <v>1.11354</v>
      </c>
      <c r="I202">
        <v>14.17</v>
      </c>
      <c r="J202" s="384">
        <v>20180.2</v>
      </c>
    </row>
    <row r="203" spans="1:10">
      <c r="A203">
        <v>198</v>
      </c>
      <c r="B203" s="612">
        <v>43845.611805555556</v>
      </c>
      <c r="C203" s="405" t="s">
        <v>96</v>
      </c>
      <c r="D203" s="384">
        <v>48</v>
      </c>
      <c r="E203">
        <v>0.02</v>
      </c>
      <c r="F203">
        <v>1.1157900000000001</v>
      </c>
      <c r="G203" s="384">
        <v>0</v>
      </c>
      <c r="H203">
        <v>0</v>
      </c>
    </row>
    <row r="204" spans="1:10">
      <c r="A204">
        <v>199</v>
      </c>
      <c r="B204" s="612">
        <v>43845.611805555556</v>
      </c>
      <c r="C204" s="405" t="s">
        <v>2110</v>
      </c>
      <c r="D204" s="384">
        <v>48</v>
      </c>
      <c r="E204">
        <v>0.02</v>
      </c>
      <c r="F204">
        <v>1.1157900000000001</v>
      </c>
      <c r="G204" s="384">
        <v>0</v>
      </c>
      <c r="H204">
        <v>1.1167899999999999</v>
      </c>
    </row>
    <row r="205" spans="1:10">
      <c r="A205">
        <v>200</v>
      </c>
      <c r="B205" s="612">
        <v>43846.522222222222</v>
      </c>
      <c r="C205" s="405" t="s">
        <v>2054</v>
      </c>
      <c r="D205" s="384">
        <v>48</v>
      </c>
      <c r="E205">
        <v>0.02</v>
      </c>
      <c r="F205">
        <v>1.1167899999999999</v>
      </c>
      <c r="G205" s="384">
        <v>0</v>
      </c>
      <c r="H205">
        <v>1.1167899999999999</v>
      </c>
      <c r="I205">
        <v>1.76</v>
      </c>
      <c r="J205" s="384">
        <v>20167.8</v>
      </c>
    </row>
    <row r="206" spans="1:10">
      <c r="A206">
        <v>201</v>
      </c>
      <c r="B206" s="612">
        <v>43846.563888888886</v>
      </c>
      <c r="C206" s="405" t="s">
        <v>96</v>
      </c>
      <c r="D206" s="384">
        <v>49</v>
      </c>
      <c r="E206">
        <v>0.02</v>
      </c>
      <c r="F206">
        <v>1.1162099999999999</v>
      </c>
      <c r="G206" s="384">
        <v>0</v>
      </c>
      <c r="H206">
        <v>0</v>
      </c>
    </row>
    <row r="207" spans="1:10">
      <c r="A207">
        <v>202</v>
      </c>
      <c r="B207" s="612">
        <v>43846.563888888886</v>
      </c>
      <c r="C207" s="405" t="s">
        <v>2110</v>
      </c>
      <c r="D207" s="384">
        <v>49</v>
      </c>
      <c r="E207">
        <v>0.02</v>
      </c>
      <c r="F207">
        <v>1.1162099999999999</v>
      </c>
      <c r="G207" s="384">
        <v>0</v>
      </c>
      <c r="H207">
        <v>1.11721</v>
      </c>
    </row>
    <row r="208" spans="1:10">
      <c r="A208">
        <v>205</v>
      </c>
      <c r="B208" s="612">
        <v>43846.619444444441</v>
      </c>
      <c r="C208" s="405" t="s">
        <v>2110</v>
      </c>
      <c r="D208" s="384">
        <v>49</v>
      </c>
      <c r="E208">
        <v>0.02</v>
      </c>
      <c r="F208">
        <v>1.1162099999999999</v>
      </c>
      <c r="G208" s="384">
        <v>0</v>
      </c>
      <c r="H208">
        <v>1.1164099999999999</v>
      </c>
    </row>
    <row r="209" spans="1:10">
      <c r="A209">
        <v>215</v>
      </c>
      <c r="B209" s="612">
        <v>43846.701388888891</v>
      </c>
      <c r="C209" s="405" t="s">
        <v>2110</v>
      </c>
      <c r="D209" s="384">
        <v>49</v>
      </c>
      <c r="E209">
        <v>0.02</v>
      </c>
      <c r="F209">
        <v>1.1162099999999999</v>
      </c>
      <c r="G209" s="384">
        <v>0</v>
      </c>
      <c r="H209">
        <v>1.11537</v>
      </c>
    </row>
    <row r="210" spans="1:10">
      <c r="A210">
        <v>221</v>
      </c>
      <c r="B210" s="612">
        <v>43847.461111111108</v>
      </c>
      <c r="C210" s="405" t="s">
        <v>2110</v>
      </c>
      <c r="D210" s="384">
        <v>49</v>
      </c>
      <c r="E210">
        <v>0.02</v>
      </c>
      <c r="F210">
        <v>1.1162099999999999</v>
      </c>
      <c r="G210" s="384">
        <v>0</v>
      </c>
      <c r="H210">
        <v>1.11409</v>
      </c>
    </row>
    <row r="211" spans="1:10">
      <c r="A211">
        <v>229</v>
      </c>
      <c r="B211" s="612">
        <v>43847.649305555555</v>
      </c>
      <c r="C211" s="405" t="s">
        <v>2110</v>
      </c>
      <c r="D211" s="384">
        <v>49</v>
      </c>
      <c r="E211">
        <v>0.02</v>
      </c>
      <c r="F211">
        <v>1.1162099999999999</v>
      </c>
      <c r="G211" s="384">
        <v>0</v>
      </c>
      <c r="H211">
        <v>1.1127499999999999</v>
      </c>
    </row>
    <row r="212" spans="1:10">
      <c r="A212">
        <v>252</v>
      </c>
      <c r="B212" s="612">
        <v>43852.624305555553</v>
      </c>
      <c r="C212" s="405" t="s">
        <v>2110</v>
      </c>
      <c r="D212" s="384">
        <v>49</v>
      </c>
      <c r="E212">
        <v>0.02</v>
      </c>
      <c r="F212">
        <v>1.1162099999999999</v>
      </c>
      <c r="G212" s="384">
        <v>0</v>
      </c>
      <c r="H212">
        <v>1.11117</v>
      </c>
    </row>
    <row r="213" spans="1:10">
      <c r="A213">
        <v>270</v>
      </c>
      <c r="B213" s="612">
        <v>43853.638888888891</v>
      </c>
      <c r="C213" s="405" t="s">
        <v>2110</v>
      </c>
      <c r="D213" s="384">
        <v>49</v>
      </c>
      <c r="E213">
        <v>0.02</v>
      </c>
      <c r="F213">
        <v>1.1162099999999999</v>
      </c>
      <c r="G213" s="384">
        <v>0</v>
      </c>
      <c r="H213">
        <v>1.1094999999999999</v>
      </c>
    </row>
    <row r="214" spans="1:10">
      <c r="A214">
        <v>285</v>
      </c>
      <c r="B214" s="612">
        <v>43854.418055555558</v>
      </c>
      <c r="C214" s="405" t="s">
        <v>2110</v>
      </c>
      <c r="D214" s="384">
        <v>49</v>
      </c>
      <c r="E214">
        <v>0.02</v>
      </c>
      <c r="F214">
        <v>1.1162099999999999</v>
      </c>
      <c r="G214" s="384">
        <v>0</v>
      </c>
      <c r="H214">
        <v>1.10771</v>
      </c>
    </row>
    <row r="215" spans="1:10">
      <c r="A215">
        <v>301</v>
      </c>
      <c r="B215" s="612">
        <v>43857.667361111111</v>
      </c>
      <c r="C215" s="405" t="s">
        <v>2110</v>
      </c>
      <c r="D215" s="384">
        <v>49</v>
      </c>
      <c r="E215">
        <v>0.02</v>
      </c>
      <c r="F215">
        <v>1.1162099999999999</v>
      </c>
      <c r="G215" s="384">
        <v>0</v>
      </c>
      <c r="H215">
        <v>1.10558</v>
      </c>
    </row>
    <row r="216" spans="1:10">
      <c r="A216">
        <v>322</v>
      </c>
      <c r="B216" s="612">
        <v>43861.583333333336</v>
      </c>
      <c r="C216" s="405" t="s">
        <v>2054</v>
      </c>
      <c r="D216" s="384">
        <v>49</v>
      </c>
      <c r="E216">
        <v>0.02</v>
      </c>
      <c r="F216">
        <v>1.10558</v>
      </c>
      <c r="G216" s="384">
        <v>0</v>
      </c>
      <c r="H216">
        <v>1.10558</v>
      </c>
      <c r="I216">
        <v>-22.47</v>
      </c>
      <c r="J216" s="384">
        <v>20188.97</v>
      </c>
    </row>
    <row r="217" spans="1:10">
      <c r="A217">
        <v>203</v>
      </c>
      <c r="B217" s="612">
        <v>43846.619444444441</v>
      </c>
      <c r="C217" s="405" t="s">
        <v>96</v>
      </c>
      <c r="D217" s="384">
        <v>50</v>
      </c>
      <c r="E217">
        <v>0.02</v>
      </c>
      <c r="F217">
        <v>1.1146100000000001</v>
      </c>
      <c r="G217" s="384">
        <v>0</v>
      </c>
      <c r="H217">
        <v>0</v>
      </c>
    </row>
    <row r="218" spans="1:10">
      <c r="A218">
        <v>204</v>
      </c>
      <c r="B218" s="612">
        <v>43846.619444444441</v>
      </c>
      <c r="C218" s="405" t="s">
        <v>2110</v>
      </c>
      <c r="D218" s="384">
        <v>50</v>
      </c>
      <c r="E218">
        <v>0.02</v>
      </c>
      <c r="F218">
        <v>1.1146100000000001</v>
      </c>
      <c r="G218" s="384">
        <v>0</v>
      </c>
      <c r="H218">
        <v>1.1164099999999999</v>
      </c>
    </row>
    <row r="219" spans="1:10">
      <c r="A219">
        <v>214</v>
      </c>
      <c r="B219" s="612">
        <v>43846.701388888891</v>
      </c>
      <c r="C219" s="405" t="s">
        <v>2110</v>
      </c>
      <c r="D219" s="384">
        <v>50</v>
      </c>
      <c r="E219">
        <v>0.02</v>
      </c>
      <c r="F219">
        <v>1.1146100000000001</v>
      </c>
      <c r="G219" s="384">
        <v>0</v>
      </c>
      <c r="H219">
        <v>1.11537</v>
      </c>
    </row>
    <row r="220" spans="1:10">
      <c r="A220">
        <v>220</v>
      </c>
      <c r="B220" s="612">
        <v>43847.461111111108</v>
      </c>
      <c r="C220" s="405" t="s">
        <v>2110</v>
      </c>
      <c r="D220" s="384">
        <v>50</v>
      </c>
      <c r="E220">
        <v>0.02</v>
      </c>
      <c r="F220">
        <v>1.1146100000000001</v>
      </c>
      <c r="G220" s="384">
        <v>0</v>
      </c>
      <c r="H220">
        <v>1.11409</v>
      </c>
    </row>
    <row r="221" spans="1:10">
      <c r="A221">
        <v>228</v>
      </c>
      <c r="B221" s="612">
        <v>43847.649305555555</v>
      </c>
      <c r="C221" s="405" t="s">
        <v>2110</v>
      </c>
      <c r="D221" s="384">
        <v>50</v>
      </c>
      <c r="E221">
        <v>0.02</v>
      </c>
      <c r="F221">
        <v>1.1146100000000001</v>
      </c>
      <c r="G221" s="384">
        <v>0</v>
      </c>
      <c r="H221">
        <v>1.1127499999999999</v>
      </c>
    </row>
    <row r="222" spans="1:10">
      <c r="A222">
        <v>251</v>
      </c>
      <c r="B222" s="612">
        <v>43852.624305555553</v>
      </c>
      <c r="C222" s="405" t="s">
        <v>2110</v>
      </c>
      <c r="D222" s="384">
        <v>50</v>
      </c>
      <c r="E222">
        <v>0.02</v>
      </c>
      <c r="F222">
        <v>1.1146100000000001</v>
      </c>
      <c r="G222" s="384">
        <v>0</v>
      </c>
      <c r="H222">
        <v>1.11117</v>
      </c>
    </row>
    <row r="223" spans="1:10">
      <c r="A223">
        <v>269</v>
      </c>
      <c r="B223" s="612">
        <v>43853.638888888891</v>
      </c>
      <c r="C223" s="405" t="s">
        <v>2110</v>
      </c>
      <c r="D223" s="384">
        <v>50</v>
      </c>
      <c r="E223">
        <v>0.02</v>
      </c>
      <c r="F223">
        <v>1.1146100000000001</v>
      </c>
      <c r="G223" s="384">
        <v>0</v>
      </c>
      <c r="H223">
        <v>1.1094999999999999</v>
      </c>
    </row>
    <row r="224" spans="1:10">
      <c r="A224">
        <v>284</v>
      </c>
      <c r="B224" s="612">
        <v>43854.418055555558</v>
      </c>
      <c r="C224" s="405" t="s">
        <v>2110</v>
      </c>
      <c r="D224" s="384">
        <v>50</v>
      </c>
      <c r="E224">
        <v>0.02</v>
      </c>
      <c r="F224">
        <v>1.1146100000000001</v>
      </c>
      <c r="G224" s="384">
        <v>0</v>
      </c>
      <c r="H224">
        <v>1.10771</v>
      </c>
    </row>
    <row r="225" spans="1:10">
      <c r="A225">
        <v>300</v>
      </c>
      <c r="B225" s="612">
        <v>43857.667361111111</v>
      </c>
      <c r="C225" s="405" t="s">
        <v>2110</v>
      </c>
      <c r="D225" s="384">
        <v>50</v>
      </c>
      <c r="E225">
        <v>0.02</v>
      </c>
      <c r="F225">
        <v>1.1146100000000001</v>
      </c>
      <c r="G225" s="384">
        <v>0</v>
      </c>
      <c r="H225">
        <v>1.10558</v>
      </c>
    </row>
    <row r="226" spans="1:10">
      <c r="A226">
        <v>323</v>
      </c>
      <c r="B226" s="612">
        <v>43861.583333333336</v>
      </c>
      <c r="C226" s="405" t="s">
        <v>2054</v>
      </c>
      <c r="D226" s="384">
        <v>50</v>
      </c>
      <c r="E226">
        <v>0.02</v>
      </c>
      <c r="F226">
        <v>1.10558</v>
      </c>
      <c r="G226" s="384">
        <v>0</v>
      </c>
      <c r="H226">
        <v>1.10558</v>
      </c>
      <c r="I226">
        <v>-19.27</v>
      </c>
      <c r="J226" s="384">
        <v>20169.7</v>
      </c>
    </row>
    <row r="227" spans="1:10">
      <c r="A227">
        <v>210</v>
      </c>
      <c r="B227" s="612">
        <v>43846.645138888889</v>
      </c>
      <c r="C227" s="405" t="s">
        <v>97</v>
      </c>
      <c r="D227" s="384">
        <v>51</v>
      </c>
      <c r="E227">
        <v>0.02</v>
      </c>
      <c r="F227">
        <v>1.11385</v>
      </c>
      <c r="G227" s="384">
        <v>0</v>
      </c>
      <c r="H227">
        <v>0</v>
      </c>
    </row>
    <row r="228" spans="1:10">
      <c r="A228">
        <v>211</v>
      </c>
      <c r="B228" s="612">
        <v>43846.645138888889</v>
      </c>
      <c r="C228" s="405" t="s">
        <v>2110</v>
      </c>
      <c r="D228" s="384">
        <v>51</v>
      </c>
      <c r="E228">
        <v>0.02</v>
      </c>
      <c r="F228">
        <v>1.11385</v>
      </c>
      <c r="G228" s="384">
        <v>0</v>
      </c>
      <c r="H228">
        <v>1.1128499999999999</v>
      </c>
    </row>
    <row r="229" spans="1:10">
      <c r="A229">
        <v>216</v>
      </c>
      <c r="B229" s="612">
        <v>43847.395833333336</v>
      </c>
      <c r="C229" s="405" t="s">
        <v>2054</v>
      </c>
      <c r="D229" s="384">
        <v>51</v>
      </c>
      <c r="E229">
        <v>0.02</v>
      </c>
      <c r="F229">
        <v>1.1128499999999999</v>
      </c>
      <c r="G229" s="384">
        <v>0</v>
      </c>
      <c r="H229">
        <v>1.1128499999999999</v>
      </c>
      <c r="I229">
        <v>2.02</v>
      </c>
      <c r="J229" s="384">
        <v>20182.22</v>
      </c>
    </row>
    <row r="230" spans="1:10">
      <c r="A230">
        <v>212</v>
      </c>
      <c r="B230" s="612">
        <v>43846.701388888891</v>
      </c>
      <c r="C230" s="405" t="s">
        <v>96</v>
      </c>
      <c r="D230" s="384">
        <v>52</v>
      </c>
      <c r="E230">
        <v>0.03</v>
      </c>
      <c r="F230">
        <v>1.1129899999999999</v>
      </c>
      <c r="G230" s="384">
        <v>0</v>
      </c>
      <c r="H230">
        <v>0</v>
      </c>
    </row>
    <row r="231" spans="1:10">
      <c r="A231">
        <v>213</v>
      </c>
      <c r="B231" s="612">
        <v>43846.701388888891</v>
      </c>
      <c r="C231" s="405" t="s">
        <v>2110</v>
      </c>
      <c r="D231" s="384">
        <v>52</v>
      </c>
      <c r="E231">
        <v>0.03</v>
      </c>
      <c r="F231">
        <v>1.1129899999999999</v>
      </c>
      <c r="G231" s="384">
        <v>0</v>
      </c>
      <c r="H231">
        <v>1.11537</v>
      </c>
    </row>
    <row r="232" spans="1:10">
      <c r="A232">
        <v>219</v>
      </c>
      <c r="B232" s="612">
        <v>43847.461111111108</v>
      </c>
      <c r="C232" s="405" t="s">
        <v>2110</v>
      </c>
      <c r="D232" s="384">
        <v>52</v>
      </c>
      <c r="E232">
        <v>0.03</v>
      </c>
      <c r="F232">
        <v>1.1129899999999999</v>
      </c>
      <c r="G232" s="384">
        <v>0</v>
      </c>
      <c r="H232">
        <v>1.11409</v>
      </c>
    </row>
    <row r="233" spans="1:10">
      <c r="A233">
        <v>227</v>
      </c>
      <c r="B233" s="612">
        <v>43847.649305555555</v>
      </c>
      <c r="C233" s="405" t="s">
        <v>2110</v>
      </c>
      <c r="D233" s="384">
        <v>52</v>
      </c>
      <c r="E233">
        <v>0.03</v>
      </c>
      <c r="F233">
        <v>1.1129899999999999</v>
      </c>
      <c r="G233" s="384">
        <v>0</v>
      </c>
      <c r="H233">
        <v>1.1127499999999999</v>
      </c>
    </row>
    <row r="234" spans="1:10">
      <c r="A234">
        <v>250</v>
      </c>
      <c r="B234" s="612">
        <v>43852.624305555553</v>
      </c>
      <c r="C234" s="405" t="s">
        <v>2110</v>
      </c>
      <c r="D234" s="384">
        <v>52</v>
      </c>
      <c r="E234">
        <v>0.03</v>
      </c>
      <c r="F234">
        <v>1.1129899999999999</v>
      </c>
      <c r="G234" s="384">
        <v>0</v>
      </c>
      <c r="H234">
        <v>1.11117</v>
      </c>
    </row>
    <row r="235" spans="1:10">
      <c r="A235">
        <v>268</v>
      </c>
      <c r="B235" s="612">
        <v>43853.638888888891</v>
      </c>
      <c r="C235" s="405" t="s">
        <v>2110</v>
      </c>
      <c r="D235" s="384">
        <v>52</v>
      </c>
      <c r="E235">
        <v>0.03</v>
      </c>
      <c r="F235">
        <v>1.1129899999999999</v>
      </c>
      <c r="G235" s="384">
        <v>0</v>
      </c>
      <c r="H235">
        <v>1.1094999999999999</v>
      </c>
    </row>
    <row r="236" spans="1:10">
      <c r="A236">
        <v>283</v>
      </c>
      <c r="B236" s="612">
        <v>43854.418055555558</v>
      </c>
      <c r="C236" s="405" t="s">
        <v>2110</v>
      </c>
      <c r="D236" s="384">
        <v>52</v>
      </c>
      <c r="E236">
        <v>0.03</v>
      </c>
      <c r="F236">
        <v>1.1129899999999999</v>
      </c>
      <c r="G236" s="384">
        <v>0</v>
      </c>
      <c r="H236">
        <v>1.10771</v>
      </c>
    </row>
    <row r="237" spans="1:10">
      <c r="A237">
        <v>299</v>
      </c>
      <c r="B237" s="612">
        <v>43857.667361111111</v>
      </c>
      <c r="C237" s="405" t="s">
        <v>2110</v>
      </c>
      <c r="D237" s="384">
        <v>52</v>
      </c>
      <c r="E237">
        <v>0.03</v>
      </c>
      <c r="F237">
        <v>1.1129899999999999</v>
      </c>
      <c r="G237" s="384">
        <v>0</v>
      </c>
      <c r="H237">
        <v>1.10558</v>
      </c>
    </row>
    <row r="238" spans="1:10">
      <c r="A238">
        <v>324</v>
      </c>
      <c r="B238" s="612">
        <v>43861.583333333336</v>
      </c>
      <c r="C238" s="405" t="s">
        <v>2054</v>
      </c>
      <c r="D238" s="384">
        <v>52</v>
      </c>
      <c r="E238">
        <v>0.03</v>
      </c>
      <c r="F238">
        <v>1.10558</v>
      </c>
      <c r="G238" s="384">
        <v>0</v>
      </c>
      <c r="H238">
        <v>1.10558</v>
      </c>
      <c r="I238">
        <v>-24.04</v>
      </c>
      <c r="J238" s="384">
        <v>20145.669999999998</v>
      </c>
    </row>
    <row r="239" spans="1:10">
      <c r="A239">
        <v>217</v>
      </c>
      <c r="B239" s="612">
        <v>43847.461111111108</v>
      </c>
      <c r="C239" s="405" t="s">
        <v>96</v>
      </c>
      <c r="D239" s="384">
        <v>53</v>
      </c>
      <c r="E239">
        <v>0.05</v>
      </c>
      <c r="F239">
        <v>1.1112899999999999</v>
      </c>
      <c r="G239" s="384">
        <v>0</v>
      </c>
      <c r="H239">
        <v>0</v>
      </c>
    </row>
    <row r="240" spans="1:10">
      <c r="A240">
        <v>218</v>
      </c>
      <c r="B240" s="612">
        <v>43847.461111111108</v>
      </c>
      <c r="C240" s="405" t="s">
        <v>2110</v>
      </c>
      <c r="D240" s="384">
        <v>53</v>
      </c>
      <c r="E240">
        <v>0.05</v>
      </c>
      <c r="F240">
        <v>1.1112899999999999</v>
      </c>
      <c r="G240" s="384">
        <v>0</v>
      </c>
      <c r="H240">
        <v>1.11409</v>
      </c>
    </row>
    <row r="241" spans="1:10">
      <c r="A241">
        <v>226</v>
      </c>
      <c r="B241" s="612">
        <v>43847.649305555555</v>
      </c>
      <c r="C241" s="405" t="s">
        <v>2110</v>
      </c>
      <c r="D241" s="384">
        <v>53</v>
      </c>
      <c r="E241">
        <v>0.05</v>
      </c>
      <c r="F241">
        <v>1.1112899999999999</v>
      </c>
      <c r="G241" s="384">
        <v>0</v>
      </c>
      <c r="H241">
        <v>1.1127499999999999</v>
      </c>
    </row>
    <row r="242" spans="1:10">
      <c r="A242">
        <v>249</v>
      </c>
      <c r="B242" s="612">
        <v>43852.624305555553</v>
      </c>
      <c r="C242" s="405" t="s">
        <v>2110</v>
      </c>
      <c r="D242" s="384">
        <v>53</v>
      </c>
      <c r="E242">
        <v>0.05</v>
      </c>
      <c r="F242">
        <v>1.1112899999999999</v>
      </c>
      <c r="G242" s="384">
        <v>0</v>
      </c>
      <c r="H242">
        <v>1.11117</v>
      </c>
    </row>
    <row r="243" spans="1:10">
      <c r="A243">
        <v>267</v>
      </c>
      <c r="B243" s="612">
        <v>43853.638888888891</v>
      </c>
      <c r="C243" s="405" t="s">
        <v>2110</v>
      </c>
      <c r="D243" s="384">
        <v>53</v>
      </c>
      <c r="E243">
        <v>0.05</v>
      </c>
      <c r="F243">
        <v>1.1112899999999999</v>
      </c>
      <c r="G243" s="384">
        <v>0</v>
      </c>
      <c r="H243">
        <v>1.1094999999999999</v>
      </c>
    </row>
    <row r="244" spans="1:10">
      <c r="A244">
        <v>282</v>
      </c>
      <c r="B244" s="612">
        <v>43854.418055555558</v>
      </c>
      <c r="C244" s="405" t="s">
        <v>2110</v>
      </c>
      <c r="D244" s="384">
        <v>53</v>
      </c>
      <c r="E244">
        <v>0.05</v>
      </c>
      <c r="F244">
        <v>1.1112899999999999</v>
      </c>
      <c r="G244" s="384">
        <v>0</v>
      </c>
      <c r="H244">
        <v>1.10771</v>
      </c>
    </row>
    <row r="245" spans="1:10">
      <c r="A245">
        <v>298</v>
      </c>
      <c r="B245" s="612">
        <v>43857.667361111111</v>
      </c>
      <c r="C245" s="405" t="s">
        <v>2110</v>
      </c>
      <c r="D245" s="384">
        <v>53</v>
      </c>
      <c r="E245">
        <v>0.05</v>
      </c>
      <c r="F245">
        <v>1.1112899999999999</v>
      </c>
      <c r="G245" s="384">
        <v>0</v>
      </c>
      <c r="H245">
        <v>1.10558</v>
      </c>
    </row>
    <row r="246" spans="1:10">
      <c r="A246">
        <v>325</v>
      </c>
      <c r="B246" s="612">
        <v>43861.583333333336</v>
      </c>
      <c r="C246" s="405" t="s">
        <v>2054</v>
      </c>
      <c r="D246" s="384">
        <v>53</v>
      </c>
      <c r="E246">
        <v>0.05</v>
      </c>
      <c r="F246">
        <v>1.10558</v>
      </c>
      <c r="G246" s="384">
        <v>0</v>
      </c>
      <c r="H246">
        <v>1.10558</v>
      </c>
      <c r="I246">
        <v>-31.36</v>
      </c>
      <c r="J246" s="384">
        <v>20114.3</v>
      </c>
    </row>
    <row r="247" spans="1:10">
      <c r="A247">
        <v>222</v>
      </c>
      <c r="B247" s="612">
        <v>43847.59097222222</v>
      </c>
      <c r="C247" s="405" t="s">
        <v>97</v>
      </c>
      <c r="D247" s="384">
        <v>54</v>
      </c>
      <c r="E247">
        <v>0.02</v>
      </c>
      <c r="F247">
        <v>1.1102099999999999</v>
      </c>
      <c r="G247" s="384">
        <v>0</v>
      </c>
      <c r="H247">
        <v>0</v>
      </c>
    </row>
    <row r="248" spans="1:10">
      <c r="A248">
        <v>223</v>
      </c>
      <c r="B248" s="612">
        <v>43847.59097222222</v>
      </c>
      <c r="C248" s="405" t="s">
        <v>2110</v>
      </c>
      <c r="D248" s="384">
        <v>54</v>
      </c>
      <c r="E248">
        <v>0.02</v>
      </c>
      <c r="F248">
        <v>1.1102099999999999</v>
      </c>
      <c r="G248" s="384">
        <v>0</v>
      </c>
      <c r="H248">
        <v>1.10921</v>
      </c>
    </row>
    <row r="249" spans="1:10">
      <c r="A249">
        <v>230</v>
      </c>
      <c r="B249" s="612">
        <v>43847.651388888888</v>
      </c>
      <c r="C249" s="405" t="s">
        <v>2054</v>
      </c>
      <c r="D249" s="384">
        <v>54</v>
      </c>
      <c r="E249">
        <v>0.02</v>
      </c>
      <c r="F249">
        <v>1.10921</v>
      </c>
      <c r="G249" s="384">
        <v>0</v>
      </c>
      <c r="H249">
        <v>1.10921</v>
      </c>
      <c r="I249">
        <v>2</v>
      </c>
      <c r="J249" s="384">
        <v>20184.22</v>
      </c>
    </row>
    <row r="250" spans="1:10">
      <c r="A250">
        <v>224</v>
      </c>
      <c r="B250" s="612">
        <v>43847.649305555555</v>
      </c>
      <c r="C250" s="405" t="s">
        <v>96</v>
      </c>
      <c r="D250" s="384">
        <v>55</v>
      </c>
      <c r="E250">
        <v>0.08</v>
      </c>
      <c r="F250">
        <v>1.10948</v>
      </c>
      <c r="G250" s="384">
        <v>0</v>
      </c>
      <c r="H250">
        <v>0</v>
      </c>
    </row>
    <row r="251" spans="1:10">
      <c r="A251">
        <v>225</v>
      </c>
      <c r="B251" s="612">
        <v>43847.649305555555</v>
      </c>
      <c r="C251" s="405" t="s">
        <v>2110</v>
      </c>
      <c r="D251" s="384">
        <v>55</v>
      </c>
      <c r="E251">
        <v>0.08</v>
      </c>
      <c r="F251">
        <v>1.10948</v>
      </c>
      <c r="G251" s="384">
        <v>0</v>
      </c>
      <c r="H251">
        <v>1.1127499999999999</v>
      </c>
    </row>
    <row r="252" spans="1:10">
      <c r="A252">
        <v>248</v>
      </c>
      <c r="B252" s="612">
        <v>43852.624305555553</v>
      </c>
      <c r="C252" s="405" t="s">
        <v>2110</v>
      </c>
      <c r="D252" s="384">
        <v>55</v>
      </c>
      <c r="E252">
        <v>0.08</v>
      </c>
      <c r="F252">
        <v>1.10948</v>
      </c>
      <c r="G252" s="384">
        <v>0</v>
      </c>
      <c r="H252">
        <v>1.11117</v>
      </c>
    </row>
    <row r="253" spans="1:10">
      <c r="A253">
        <v>266</v>
      </c>
      <c r="B253" s="612">
        <v>43853.638888888891</v>
      </c>
      <c r="C253" s="405" t="s">
        <v>2110</v>
      </c>
      <c r="D253" s="384">
        <v>55</v>
      </c>
      <c r="E253">
        <v>0.08</v>
      </c>
      <c r="F253">
        <v>1.10948</v>
      </c>
      <c r="G253" s="384">
        <v>0</v>
      </c>
      <c r="H253">
        <v>1.1094999999999999</v>
      </c>
    </row>
    <row r="254" spans="1:10">
      <c r="A254">
        <v>281</v>
      </c>
      <c r="B254" s="612">
        <v>43854.418055555558</v>
      </c>
      <c r="C254" s="405" t="s">
        <v>2110</v>
      </c>
      <c r="D254" s="384">
        <v>55</v>
      </c>
      <c r="E254">
        <v>0.08</v>
      </c>
      <c r="F254">
        <v>1.10948</v>
      </c>
      <c r="G254" s="384">
        <v>0</v>
      </c>
      <c r="H254">
        <v>1.10771</v>
      </c>
    </row>
    <row r="255" spans="1:10">
      <c r="A255">
        <v>297</v>
      </c>
      <c r="B255" s="612">
        <v>43857.667361111111</v>
      </c>
      <c r="C255" s="405" t="s">
        <v>2110</v>
      </c>
      <c r="D255" s="384">
        <v>55</v>
      </c>
      <c r="E255">
        <v>0.08</v>
      </c>
      <c r="F255">
        <v>1.10948</v>
      </c>
      <c r="G255" s="384">
        <v>0</v>
      </c>
      <c r="H255">
        <v>1.10558</v>
      </c>
    </row>
    <row r="256" spans="1:10">
      <c r="A256">
        <v>326</v>
      </c>
      <c r="B256" s="612">
        <v>43861.583333333336</v>
      </c>
      <c r="C256" s="405" t="s">
        <v>2054</v>
      </c>
      <c r="D256" s="384">
        <v>55</v>
      </c>
      <c r="E256">
        <v>0.08</v>
      </c>
      <c r="F256">
        <v>1.10558</v>
      </c>
      <c r="G256" s="384">
        <v>0</v>
      </c>
      <c r="H256">
        <v>1.10558</v>
      </c>
      <c r="I256">
        <v>-35.700000000000003</v>
      </c>
      <c r="J256" s="384">
        <v>20078.61</v>
      </c>
    </row>
    <row r="257" spans="1:10">
      <c r="A257">
        <v>231</v>
      </c>
      <c r="B257" s="612">
        <v>43850.665972222225</v>
      </c>
      <c r="C257" s="405" t="s">
        <v>97</v>
      </c>
      <c r="D257" s="384">
        <v>56</v>
      </c>
      <c r="E257">
        <v>0.02</v>
      </c>
      <c r="F257">
        <v>1.10819</v>
      </c>
      <c r="G257" s="384">
        <v>0</v>
      </c>
      <c r="H257">
        <v>0</v>
      </c>
    </row>
    <row r="258" spans="1:10">
      <c r="A258">
        <v>232</v>
      </c>
      <c r="B258" s="612">
        <v>43850.665972222225</v>
      </c>
      <c r="C258" s="405" t="s">
        <v>2110</v>
      </c>
      <c r="D258" s="384">
        <v>56</v>
      </c>
      <c r="E258">
        <v>0.02</v>
      </c>
      <c r="F258">
        <v>1.10819</v>
      </c>
      <c r="G258" s="384">
        <v>0</v>
      </c>
      <c r="H258">
        <v>1.1071899999999999</v>
      </c>
    </row>
    <row r="259" spans="1:10">
      <c r="A259">
        <v>235</v>
      </c>
      <c r="B259" s="612">
        <v>43850.867361111108</v>
      </c>
      <c r="C259" s="405" t="s">
        <v>2110</v>
      </c>
      <c r="D259" s="384">
        <v>56</v>
      </c>
      <c r="E259">
        <v>0.02</v>
      </c>
      <c r="F259">
        <v>1.10819</v>
      </c>
      <c r="G259" s="384">
        <v>0</v>
      </c>
      <c r="H259">
        <v>1.10799</v>
      </c>
    </row>
    <row r="260" spans="1:10">
      <c r="A260">
        <v>239</v>
      </c>
      <c r="B260" s="612">
        <v>43851.549305555556</v>
      </c>
      <c r="C260" s="405" t="s">
        <v>2110</v>
      </c>
      <c r="D260" s="384">
        <v>56</v>
      </c>
      <c r="E260">
        <v>0.02</v>
      </c>
      <c r="F260">
        <v>1.10819</v>
      </c>
      <c r="G260" s="384">
        <v>0</v>
      </c>
      <c r="H260">
        <v>1.1090199999999999</v>
      </c>
    </row>
    <row r="261" spans="1:10">
      <c r="A261">
        <v>240</v>
      </c>
      <c r="B261" s="612">
        <v>43851.87222222222</v>
      </c>
      <c r="C261" s="405" t="s">
        <v>2054</v>
      </c>
      <c r="D261" s="384">
        <v>56</v>
      </c>
      <c r="E261">
        <v>0.02</v>
      </c>
      <c r="F261">
        <v>1.1090199999999999</v>
      </c>
      <c r="G261" s="384">
        <v>0</v>
      </c>
      <c r="H261">
        <v>1.1090199999999999</v>
      </c>
      <c r="I261">
        <v>-1.64</v>
      </c>
      <c r="J261" s="384">
        <v>20182.580000000002</v>
      </c>
    </row>
    <row r="262" spans="1:10">
      <c r="A262">
        <v>233</v>
      </c>
      <c r="B262" s="612">
        <v>43850.867361111108</v>
      </c>
      <c r="C262" s="405" t="s">
        <v>97</v>
      </c>
      <c r="D262" s="384">
        <v>57</v>
      </c>
      <c r="E262">
        <v>0.02</v>
      </c>
      <c r="F262">
        <v>1.1097900000000001</v>
      </c>
      <c r="G262" s="384">
        <v>0</v>
      </c>
      <c r="H262">
        <v>0</v>
      </c>
    </row>
    <row r="263" spans="1:10">
      <c r="A263">
        <v>234</v>
      </c>
      <c r="B263" s="612">
        <v>43850.867361111108</v>
      </c>
      <c r="C263" s="405" t="s">
        <v>2110</v>
      </c>
      <c r="D263" s="384">
        <v>57</v>
      </c>
      <c r="E263">
        <v>0.02</v>
      </c>
      <c r="F263">
        <v>1.1097900000000001</v>
      </c>
      <c r="G263" s="384">
        <v>0</v>
      </c>
      <c r="H263">
        <v>1.10799</v>
      </c>
    </row>
    <row r="264" spans="1:10">
      <c r="A264">
        <v>238</v>
      </c>
      <c r="B264" s="612">
        <v>43851.549305555556</v>
      </c>
      <c r="C264" s="405" t="s">
        <v>2110</v>
      </c>
      <c r="D264" s="384">
        <v>57</v>
      </c>
      <c r="E264">
        <v>0.02</v>
      </c>
      <c r="F264">
        <v>1.1097900000000001</v>
      </c>
      <c r="G264" s="384">
        <v>0</v>
      </c>
      <c r="H264">
        <v>1.1090199999999999</v>
      </c>
    </row>
    <row r="265" spans="1:10">
      <c r="A265">
        <v>241</v>
      </c>
      <c r="B265" s="612">
        <v>43851.87222222222</v>
      </c>
      <c r="C265" s="405" t="s">
        <v>2054</v>
      </c>
      <c r="D265" s="384">
        <v>57</v>
      </c>
      <c r="E265">
        <v>0.02</v>
      </c>
      <c r="F265">
        <v>1.1090199999999999</v>
      </c>
      <c r="G265" s="384">
        <v>0</v>
      </c>
      <c r="H265">
        <v>1.1090199999999999</v>
      </c>
      <c r="I265">
        <v>1.56</v>
      </c>
      <c r="J265" s="384">
        <v>20184.150000000001</v>
      </c>
    </row>
    <row r="266" spans="1:10">
      <c r="A266">
        <v>236</v>
      </c>
      <c r="B266" s="612">
        <v>43851.549305555556</v>
      </c>
      <c r="C266" s="405" t="s">
        <v>97</v>
      </c>
      <c r="D266" s="384">
        <v>58</v>
      </c>
      <c r="E266">
        <v>0.03</v>
      </c>
      <c r="F266">
        <v>1.1113900000000001</v>
      </c>
      <c r="G266" s="384">
        <v>0</v>
      </c>
      <c r="H266">
        <v>0</v>
      </c>
    </row>
    <row r="267" spans="1:10">
      <c r="A267">
        <v>237</v>
      </c>
      <c r="B267" s="612">
        <v>43851.549305555556</v>
      </c>
      <c r="C267" s="405" t="s">
        <v>2110</v>
      </c>
      <c r="D267" s="384">
        <v>58</v>
      </c>
      <c r="E267">
        <v>0.03</v>
      </c>
      <c r="F267">
        <v>1.1113900000000001</v>
      </c>
      <c r="G267" s="384">
        <v>0</v>
      </c>
      <c r="H267">
        <v>1.1090199999999999</v>
      </c>
    </row>
    <row r="268" spans="1:10">
      <c r="A268">
        <v>242</v>
      </c>
      <c r="B268" s="612">
        <v>43851.87222222222</v>
      </c>
      <c r="C268" s="405" t="s">
        <v>2054</v>
      </c>
      <c r="D268" s="384">
        <v>58</v>
      </c>
      <c r="E268">
        <v>0.03</v>
      </c>
      <c r="F268">
        <v>1.1090199999999999</v>
      </c>
      <c r="G268" s="384">
        <v>0</v>
      </c>
      <c r="H268">
        <v>1.1090199999999999</v>
      </c>
      <c r="I268">
        <v>7.11</v>
      </c>
      <c r="J268" s="384">
        <v>20191.259999999998</v>
      </c>
    </row>
    <row r="269" spans="1:10">
      <c r="A269">
        <v>243</v>
      </c>
      <c r="B269" s="612">
        <v>43852.398611111108</v>
      </c>
      <c r="C269" s="405" t="s">
        <v>97</v>
      </c>
      <c r="D269" s="384">
        <v>59</v>
      </c>
      <c r="E269">
        <v>0.02</v>
      </c>
      <c r="F269">
        <v>1.1091299999999999</v>
      </c>
      <c r="G269" s="384">
        <v>0</v>
      </c>
      <c r="H269">
        <v>0</v>
      </c>
    </row>
    <row r="270" spans="1:10">
      <c r="A270">
        <v>244</v>
      </c>
      <c r="B270" s="612">
        <v>43852.398611111108</v>
      </c>
      <c r="C270" s="405" t="s">
        <v>2110</v>
      </c>
      <c r="D270" s="384">
        <v>59</v>
      </c>
      <c r="E270">
        <v>0.02</v>
      </c>
      <c r="F270">
        <v>1.1091299999999999</v>
      </c>
      <c r="G270" s="384">
        <v>0</v>
      </c>
      <c r="H270">
        <v>1.1081300000000001</v>
      </c>
    </row>
    <row r="271" spans="1:10">
      <c r="A271">
        <v>245</v>
      </c>
      <c r="B271" s="612">
        <v>43852.490277777775</v>
      </c>
      <c r="C271" s="405" t="s">
        <v>2054</v>
      </c>
      <c r="D271" s="384">
        <v>59</v>
      </c>
      <c r="E271">
        <v>0.02</v>
      </c>
      <c r="F271">
        <v>1.1081300000000001</v>
      </c>
      <c r="G271" s="384">
        <v>0</v>
      </c>
      <c r="H271">
        <v>1.1081300000000001</v>
      </c>
      <c r="I271">
        <v>2</v>
      </c>
      <c r="J271" s="384">
        <v>20193.259999999998</v>
      </c>
    </row>
    <row r="272" spans="1:10">
      <c r="A272">
        <v>246</v>
      </c>
      <c r="B272" s="612">
        <v>43852.624305555553</v>
      </c>
      <c r="C272" s="405" t="s">
        <v>96</v>
      </c>
      <c r="D272" s="384">
        <v>60</v>
      </c>
      <c r="E272">
        <v>0.14000000000000001</v>
      </c>
      <c r="F272">
        <v>1.10758</v>
      </c>
      <c r="G272" s="384">
        <v>0</v>
      </c>
      <c r="H272">
        <v>0</v>
      </c>
    </row>
    <row r="273" spans="1:10">
      <c r="A273">
        <v>247</v>
      </c>
      <c r="B273" s="612">
        <v>43852.624305555553</v>
      </c>
      <c r="C273" s="405" t="s">
        <v>2110</v>
      </c>
      <c r="D273" s="384">
        <v>60</v>
      </c>
      <c r="E273">
        <v>0.14000000000000001</v>
      </c>
      <c r="F273">
        <v>1.10758</v>
      </c>
      <c r="G273" s="384">
        <v>0</v>
      </c>
      <c r="H273">
        <v>1.11117</v>
      </c>
    </row>
    <row r="274" spans="1:10">
      <c r="A274">
        <v>265</v>
      </c>
      <c r="B274" s="612">
        <v>43853.638888888891</v>
      </c>
      <c r="C274" s="405" t="s">
        <v>2110</v>
      </c>
      <c r="D274" s="384">
        <v>60</v>
      </c>
      <c r="E274">
        <v>0.14000000000000001</v>
      </c>
      <c r="F274">
        <v>1.10758</v>
      </c>
      <c r="G274" s="384">
        <v>0</v>
      </c>
      <c r="H274">
        <v>1.1094999999999999</v>
      </c>
    </row>
    <row r="275" spans="1:10">
      <c r="A275">
        <v>280</v>
      </c>
      <c r="B275" s="612">
        <v>43854.418055555558</v>
      </c>
      <c r="C275" s="405" t="s">
        <v>2110</v>
      </c>
      <c r="D275" s="384">
        <v>60</v>
      </c>
      <c r="E275">
        <v>0.14000000000000001</v>
      </c>
      <c r="F275">
        <v>1.10758</v>
      </c>
      <c r="G275" s="384">
        <v>0</v>
      </c>
      <c r="H275">
        <v>1.10771</v>
      </c>
    </row>
    <row r="276" spans="1:10">
      <c r="A276">
        <v>296</v>
      </c>
      <c r="B276" s="612">
        <v>43857.667361111111</v>
      </c>
      <c r="C276" s="405" t="s">
        <v>2110</v>
      </c>
      <c r="D276" s="384">
        <v>60</v>
      </c>
      <c r="E276">
        <v>0.14000000000000001</v>
      </c>
      <c r="F276">
        <v>1.10758</v>
      </c>
      <c r="G276" s="384">
        <v>0</v>
      </c>
      <c r="H276">
        <v>1.10558</v>
      </c>
    </row>
    <row r="277" spans="1:10">
      <c r="A277">
        <v>327</v>
      </c>
      <c r="B277" s="612">
        <v>43861.583333333336</v>
      </c>
      <c r="C277" s="405" t="s">
        <v>2054</v>
      </c>
      <c r="D277" s="384">
        <v>60</v>
      </c>
      <c r="E277">
        <v>0.14000000000000001</v>
      </c>
      <c r="F277">
        <v>1.10558</v>
      </c>
      <c r="G277" s="384">
        <v>0</v>
      </c>
      <c r="H277">
        <v>1.10558</v>
      </c>
      <c r="I277">
        <v>-34.19</v>
      </c>
      <c r="J277" s="384">
        <v>20044.419999999998</v>
      </c>
    </row>
    <row r="278" spans="1:10">
      <c r="A278">
        <v>253</v>
      </c>
      <c r="B278" s="612">
        <v>43852.628472222219</v>
      </c>
      <c r="C278" s="405" t="s">
        <v>97</v>
      </c>
      <c r="D278" s="384">
        <v>61</v>
      </c>
      <c r="E278">
        <v>0.02</v>
      </c>
      <c r="F278">
        <v>1.10762</v>
      </c>
      <c r="G278" s="384">
        <v>0</v>
      </c>
      <c r="H278">
        <v>0</v>
      </c>
    </row>
    <row r="279" spans="1:10">
      <c r="A279">
        <v>254</v>
      </c>
      <c r="B279" s="612">
        <v>43852.628472222219</v>
      </c>
      <c r="C279" s="405" t="s">
        <v>2110</v>
      </c>
      <c r="D279" s="384">
        <v>61</v>
      </c>
      <c r="E279">
        <v>0.02</v>
      </c>
      <c r="F279">
        <v>1.10762</v>
      </c>
      <c r="G279" s="384">
        <v>0</v>
      </c>
      <c r="H279">
        <v>1.1066199999999999</v>
      </c>
    </row>
    <row r="280" spans="1:10">
      <c r="A280">
        <v>257</v>
      </c>
      <c r="B280" s="612">
        <v>43852.824999999997</v>
      </c>
      <c r="C280" s="405" t="s">
        <v>2110</v>
      </c>
      <c r="D280" s="384">
        <v>61</v>
      </c>
      <c r="E280">
        <v>0.02</v>
      </c>
      <c r="F280">
        <v>1.10762</v>
      </c>
      <c r="G280" s="384">
        <v>0</v>
      </c>
      <c r="H280">
        <v>1.1074200000000001</v>
      </c>
    </row>
    <row r="281" spans="1:10">
      <c r="A281">
        <v>258</v>
      </c>
      <c r="B281" s="612">
        <v>43853.594444444447</v>
      </c>
      <c r="C281" s="405" t="s">
        <v>2054</v>
      </c>
      <c r="D281" s="384">
        <v>61</v>
      </c>
      <c r="E281">
        <v>0.02</v>
      </c>
      <c r="F281">
        <v>1.1074200000000001</v>
      </c>
      <c r="G281" s="384">
        <v>0</v>
      </c>
      <c r="H281">
        <v>1.1074200000000001</v>
      </c>
      <c r="I281">
        <v>0.47</v>
      </c>
      <c r="J281" s="384">
        <v>20193.72</v>
      </c>
    </row>
    <row r="282" spans="1:10">
      <c r="A282">
        <v>255</v>
      </c>
      <c r="B282" s="612">
        <v>43852.824999999997</v>
      </c>
      <c r="C282" s="405" t="s">
        <v>97</v>
      </c>
      <c r="D282" s="384">
        <v>62</v>
      </c>
      <c r="E282">
        <v>0.02</v>
      </c>
      <c r="F282">
        <v>1.1092200000000001</v>
      </c>
      <c r="G282" s="384">
        <v>0</v>
      </c>
      <c r="H282">
        <v>0</v>
      </c>
    </row>
    <row r="283" spans="1:10">
      <c r="A283">
        <v>256</v>
      </c>
      <c r="B283" s="612">
        <v>43852.824999999997</v>
      </c>
      <c r="C283" s="405" t="s">
        <v>2110</v>
      </c>
      <c r="D283" s="384">
        <v>62</v>
      </c>
      <c r="E283">
        <v>0.02</v>
      </c>
      <c r="F283">
        <v>1.1092200000000001</v>
      </c>
      <c r="G283" s="384">
        <v>0</v>
      </c>
      <c r="H283">
        <v>1.1074200000000001</v>
      </c>
    </row>
    <row r="284" spans="1:10">
      <c r="A284">
        <v>259</v>
      </c>
      <c r="B284" s="612">
        <v>43853.594444444447</v>
      </c>
      <c r="C284" s="405" t="s">
        <v>2054</v>
      </c>
      <c r="D284" s="384">
        <v>62</v>
      </c>
      <c r="E284">
        <v>0.02</v>
      </c>
      <c r="F284">
        <v>1.1074200000000001</v>
      </c>
      <c r="G284" s="384">
        <v>0</v>
      </c>
      <c r="H284">
        <v>1.1074200000000001</v>
      </c>
      <c r="I284">
        <v>3.67</v>
      </c>
      <c r="J284" s="384">
        <v>20197.39</v>
      </c>
    </row>
    <row r="285" spans="1:10">
      <c r="A285">
        <v>260</v>
      </c>
      <c r="B285" s="612">
        <v>43853.600694444445</v>
      </c>
      <c r="C285" s="405" t="s">
        <v>97</v>
      </c>
      <c r="D285" s="384">
        <v>63</v>
      </c>
      <c r="E285">
        <v>0.02</v>
      </c>
      <c r="F285">
        <v>1.10701</v>
      </c>
      <c r="G285" s="384">
        <v>0</v>
      </c>
      <c r="H285">
        <v>0</v>
      </c>
    </row>
    <row r="286" spans="1:10">
      <c r="A286">
        <v>261</v>
      </c>
      <c r="B286" s="612">
        <v>43853.600694444445</v>
      </c>
      <c r="C286" s="405" t="s">
        <v>2110</v>
      </c>
      <c r="D286" s="384">
        <v>63</v>
      </c>
      <c r="E286">
        <v>0.02</v>
      </c>
      <c r="F286">
        <v>1.10701</v>
      </c>
      <c r="G286" s="384">
        <v>0</v>
      </c>
      <c r="H286">
        <v>1.1060099999999999</v>
      </c>
    </row>
    <row r="287" spans="1:10">
      <c r="A287">
        <v>262</v>
      </c>
      <c r="B287" s="612">
        <v>43853.636805555558</v>
      </c>
      <c r="C287" s="405" t="s">
        <v>2054</v>
      </c>
      <c r="D287" s="384">
        <v>63</v>
      </c>
      <c r="E287">
        <v>0.02</v>
      </c>
      <c r="F287">
        <v>1.1060099999999999</v>
      </c>
      <c r="G287" s="384">
        <v>0</v>
      </c>
      <c r="H287">
        <v>1.1060099999999999</v>
      </c>
      <c r="I287">
        <v>2</v>
      </c>
      <c r="J287" s="384">
        <v>20199.39</v>
      </c>
    </row>
    <row r="288" spans="1:10">
      <c r="A288">
        <v>263</v>
      </c>
      <c r="B288" s="612">
        <v>43853.638888888891</v>
      </c>
      <c r="C288" s="405" t="s">
        <v>96</v>
      </c>
      <c r="D288" s="384">
        <v>64</v>
      </c>
      <c r="E288">
        <v>0.23</v>
      </c>
      <c r="F288">
        <v>1.10558</v>
      </c>
      <c r="G288" s="384">
        <v>0</v>
      </c>
      <c r="H288">
        <v>0</v>
      </c>
    </row>
    <row r="289" spans="1:10">
      <c r="A289">
        <v>264</v>
      </c>
      <c r="B289" s="612">
        <v>43853.638888888891</v>
      </c>
      <c r="C289" s="405" t="s">
        <v>2110</v>
      </c>
      <c r="D289" s="384">
        <v>64</v>
      </c>
      <c r="E289">
        <v>0.23</v>
      </c>
      <c r="F289">
        <v>1.10558</v>
      </c>
      <c r="G289" s="384">
        <v>0</v>
      </c>
      <c r="H289">
        <v>1.1094999999999999</v>
      </c>
    </row>
    <row r="290" spans="1:10">
      <c r="A290">
        <v>279</v>
      </c>
      <c r="B290" s="612">
        <v>43854.418055555558</v>
      </c>
      <c r="C290" s="405" t="s">
        <v>2110</v>
      </c>
      <c r="D290" s="384">
        <v>64</v>
      </c>
      <c r="E290">
        <v>0.23</v>
      </c>
      <c r="F290">
        <v>1.10558</v>
      </c>
      <c r="G290" s="384">
        <v>0</v>
      </c>
      <c r="H290">
        <v>1.10771</v>
      </c>
    </row>
    <row r="291" spans="1:10">
      <c r="A291">
        <v>295</v>
      </c>
      <c r="B291" s="612">
        <v>43857.667361111111</v>
      </c>
      <c r="C291" s="405" t="s">
        <v>2110</v>
      </c>
      <c r="D291" s="384">
        <v>64</v>
      </c>
      <c r="E291">
        <v>0.23</v>
      </c>
      <c r="F291">
        <v>1.10558</v>
      </c>
      <c r="G291" s="384">
        <v>0</v>
      </c>
      <c r="H291">
        <v>1.10558</v>
      </c>
    </row>
    <row r="292" spans="1:10">
      <c r="A292">
        <v>328</v>
      </c>
      <c r="B292" s="612">
        <v>43861.583333333336</v>
      </c>
      <c r="C292" s="405" t="s">
        <v>2054</v>
      </c>
      <c r="D292" s="384">
        <v>64</v>
      </c>
      <c r="E292">
        <v>0.23</v>
      </c>
      <c r="F292">
        <v>1.10558</v>
      </c>
      <c r="G292" s="384">
        <v>0</v>
      </c>
      <c r="H292">
        <v>1.10558</v>
      </c>
      <c r="I292">
        <v>-7.39</v>
      </c>
      <c r="J292" s="384">
        <v>20037.03</v>
      </c>
    </row>
    <row r="293" spans="1:10">
      <c r="A293">
        <v>271</v>
      </c>
      <c r="B293" s="612">
        <v>43853.654861111114</v>
      </c>
      <c r="C293" s="405" t="s">
        <v>97</v>
      </c>
      <c r="D293" s="384">
        <v>65</v>
      </c>
      <c r="E293">
        <v>0.02</v>
      </c>
      <c r="F293">
        <v>1.1049</v>
      </c>
      <c r="G293" s="384">
        <v>0</v>
      </c>
      <c r="H293">
        <v>0</v>
      </c>
    </row>
    <row r="294" spans="1:10">
      <c r="A294">
        <v>272</v>
      </c>
      <c r="B294" s="612">
        <v>43853.654861111114</v>
      </c>
      <c r="C294" s="405" t="s">
        <v>2110</v>
      </c>
      <c r="D294" s="384">
        <v>65</v>
      </c>
      <c r="E294">
        <v>0.02</v>
      </c>
      <c r="F294">
        <v>1.1049</v>
      </c>
      <c r="G294" s="384">
        <v>0</v>
      </c>
      <c r="H294">
        <v>1.1039000000000001</v>
      </c>
    </row>
    <row r="295" spans="1:10">
      <c r="A295">
        <v>273</v>
      </c>
      <c r="B295" s="612">
        <v>43853.674305555556</v>
      </c>
      <c r="C295" s="405" t="s">
        <v>2054</v>
      </c>
      <c r="D295" s="384">
        <v>65</v>
      </c>
      <c r="E295">
        <v>0.02</v>
      </c>
      <c r="F295">
        <v>1.1039000000000001</v>
      </c>
      <c r="G295" s="384">
        <v>0</v>
      </c>
      <c r="H295">
        <v>1.1039000000000001</v>
      </c>
      <c r="I295">
        <v>2</v>
      </c>
      <c r="J295" s="384">
        <v>20201.39</v>
      </c>
    </row>
    <row r="296" spans="1:10">
      <c r="A296">
        <v>274</v>
      </c>
      <c r="B296" s="612">
        <v>43854.355555555558</v>
      </c>
      <c r="C296" s="405" t="s">
        <v>97</v>
      </c>
      <c r="D296" s="384">
        <v>66</v>
      </c>
      <c r="E296">
        <v>0.02</v>
      </c>
      <c r="F296">
        <v>1.1057600000000001</v>
      </c>
      <c r="G296" s="384">
        <v>0</v>
      </c>
      <c r="H296">
        <v>0</v>
      </c>
    </row>
    <row r="297" spans="1:10">
      <c r="A297">
        <v>275</v>
      </c>
      <c r="B297" s="612">
        <v>43854.355555555558</v>
      </c>
      <c r="C297" s="405" t="s">
        <v>2110</v>
      </c>
      <c r="D297" s="384">
        <v>66</v>
      </c>
      <c r="E297">
        <v>0.02</v>
      </c>
      <c r="F297">
        <v>1.1057600000000001</v>
      </c>
      <c r="G297" s="384">
        <v>0</v>
      </c>
      <c r="H297">
        <v>1.10476</v>
      </c>
    </row>
    <row r="298" spans="1:10">
      <c r="A298">
        <v>276</v>
      </c>
      <c r="B298" s="612">
        <v>43854.365972222222</v>
      </c>
      <c r="C298" s="405" t="s">
        <v>2054</v>
      </c>
      <c r="D298" s="384">
        <v>66</v>
      </c>
      <c r="E298">
        <v>0.02</v>
      </c>
      <c r="F298">
        <v>1.10476</v>
      </c>
      <c r="G298" s="384">
        <v>0</v>
      </c>
      <c r="H298">
        <v>1.10476</v>
      </c>
      <c r="I298">
        <v>2</v>
      </c>
      <c r="J298" s="384">
        <v>20203.39</v>
      </c>
    </row>
    <row r="299" spans="1:10">
      <c r="A299">
        <v>277</v>
      </c>
      <c r="B299" s="612">
        <v>43854.418055555558</v>
      </c>
      <c r="C299" s="405" t="s">
        <v>96</v>
      </c>
      <c r="D299" s="384">
        <v>67</v>
      </c>
      <c r="E299">
        <v>0.38</v>
      </c>
      <c r="F299">
        <v>1.10347</v>
      </c>
      <c r="G299" s="384">
        <v>0</v>
      </c>
      <c r="H299">
        <v>0</v>
      </c>
    </row>
    <row r="300" spans="1:10">
      <c r="A300">
        <v>278</v>
      </c>
      <c r="B300" s="612">
        <v>43854.418055555558</v>
      </c>
      <c r="C300" s="405" t="s">
        <v>2110</v>
      </c>
      <c r="D300" s="384">
        <v>67</v>
      </c>
      <c r="E300">
        <v>0.38</v>
      </c>
      <c r="F300">
        <v>1.10347</v>
      </c>
      <c r="G300" s="384">
        <v>0</v>
      </c>
      <c r="H300">
        <v>1.10771</v>
      </c>
    </row>
    <row r="301" spans="1:10">
      <c r="A301">
        <v>294</v>
      </c>
      <c r="B301" s="612">
        <v>43857.667361111111</v>
      </c>
      <c r="C301" s="405" t="s">
        <v>2110</v>
      </c>
      <c r="D301" s="384">
        <v>67</v>
      </c>
      <c r="E301">
        <v>0.38</v>
      </c>
      <c r="F301">
        <v>1.10347</v>
      </c>
      <c r="G301" s="384">
        <v>0</v>
      </c>
      <c r="H301">
        <v>1.10558</v>
      </c>
    </row>
    <row r="302" spans="1:10">
      <c r="A302">
        <v>329</v>
      </c>
      <c r="B302" s="612">
        <v>43861.583333333336</v>
      </c>
      <c r="C302" s="405" t="s">
        <v>2054</v>
      </c>
      <c r="D302" s="384">
        <v>67</v>
      </c>
      <c r="E302">
        <v>0.38</v>
      </c>
      <c r="F302">
        <v>1.10558</v>
      </c>
      <c r="G302" s="384">
        <v>0</v>
      </c>
      <c r="H302">
        <v>1.10558</v>
      </c>
      <c r="I302">
        <v>69.489999999999995</v>
      </c>
      <c r="J302" s="384">
        <v>20106.52</v>
      </c>
    </row>
    <row r="303" spans="1:10">
      <c r="A303">
        <v>286</v>
      </c>
      <c r="B303" s="612">
        <v>43854.547222222223</v>
      </c>
      <c r="C303" s="405" t="s">
        <v>97</v>
      </c>
      <c r="D303" s="384">
        <v>68</v>
      </c>
      <c r="E303">
        <v>0.02</v>
      </c>
      <c r="F303">
        <v>1.1034999999999999</v>
      </c>
      <c r="G303" s="384">
        <v>0</v>
      </c>
      <c r="H303">
        <v>0</v>
      </c>
    </row>
    <row r="304" spans="1:10">
      <c r="A304">
        <v>287</v>
      </c>
      <c r="B304" s="612">
        <v>43854.547222222223</v>
      </c>
      <c r="C304" s="405" t="s">
        <v>2110</v>
      </c>
      <c r="D304" s="384">
        <v>68</v>
      </c>
      <c r="E304">
        <v>0.02</v>
      </c>
      <c r="F304">
        <v>1.1034999999999999</v>
      </c>
      <c r="G304" s="384">
        <v>0</v>
      </c>
      <c r="H304">
        <v>1.1025</v>
      </c>
    </row>
    <row r="305" spans="1:10">
      <c r="A305">
        <v>288</v>
      </c>
      <c r="B305" s="612">
        <v>43854.648611111108</v>
      </c>
      <c r="C305" s="405" t="s">
        <v>2054</v>
      </c>
      <c r="D305" s="384">
        <v>68</v>
      </c>
      <c r="E305">
        <v>0.02</v>
      </c>
      <c r="F305">
        <v>1.1025</v>
      </c>
      <c r="G305" s="384">
        <v>0</v>
      </c>
      <c r="H305">
        <v>1.1025</v>
      </c>
      <c r="I305">
        <v>2</v>
      </c>
      <c r="J305" s="384">
        <v>20205.39</v>
      </c>
    </row>
    <row r="306" spans="1:10">
      <c r="A306">
        <v>289</v>
      </c>
      <c r="B306" s="612">
        <v>43854.654166666667</v>
      </c>
      <c r="C306" s="405" t="s">
        <v>97</v>
      </c>
      <c r="D306" s="384">
        <v>69</v>
      </c>
      <c r="E306">
        <v>0.02</v>
      </c>
      <c r="F306">
        <v>1.1029199999999999</v>
      </c>
      <c r="G306" s="384">
        <v>0</v>
      </c>
      <c r="H306">
        <v>0</v>
      </c>
    </row>
    <row r="307" spans="1:10">
      <c r="A307">
        <v>290</v>
      </c>
      <c r="B307" s="612">
        <v>43854.654166666667</v>
      </c>
      <c r="C307" s="405" t="s">
        <v>2110</v>
      </c>
      <c r="D307" s="384">
        <v>69</v>
      </c>
      <c r="E307">
        <v>0.02</v>
      </c>
      <c r="F307">
        <v>1.1029199999999999</v>
      </c>
      <c r="G307" s="384">
        <v>0</v>
      </c>
      <c r="H307">
        <v>1.10192</v>
      </c>
    </row>
    <row r="308" spans="1:10">
      <c r="A308">
        <v>291</v>
      </c>
      <c r="B308" s="612">
        <v>43857.377083333333</v>
      </c>
      <c r="C308" s="405" t="s">
        <v>2054</v>
      </c>
      <c r="D308" s="384">
        <v>69</v>
      </c>
      <c r="E308">
        <v>0.02</v>
      </c>
      <c r="F308">
        <v>1.10192</v>
      </c>
      <c r="G308" s="384">
        <v>0</v>
      </c>
      <c r="H308">
        <v>1.10192</v>
      </c>
      <c r="I308">
        <v>2.02</v>
      </c>
      <c r="J308" s="384">
        <v>20207.41</v>
      </c>
    </row>
    <row r="309" spans="1:10">
      <c r="A309">
        <v>292</v>
      </c>
      <c r="B309" s="612">
        <v>43857.667361111111</v>
      </c>
      <c r="C309" s="405" t="s">
        <v>96</v>
      </c>
      <c r="D309" s="384">
        <v>70</v>
      </c>
      <c r="E309">
        <v>0.64</v>
      </c>
      <c r="F309">
        <v>1.1012599999999999</v>
      </c>
      <c r="G309" s="384">
        <v>0</v>
      </c>
      <c r="H309">
        <v>0</v>
      </c>
    </row>
    <row r="310" spans="1:10">
      <c r="A310">
        <v>293</v>
      </c>
      <c r="B310" s="612">
        <v>43857.667361111111</v>
      </c>
      <c r="C310" s="405" t="s">
        <v>2110</v>
      </c>
      <c r="D310" s="384">
        <v>70</v>
      </c>
      <c r="E310">
        <v>0.64</v>
      </c>
      <c r="F310">
        <v>1.1012599999999999</v>
      </c>
      <c r="G310" s="384">
        <v>0</v>
      </c>
      <c r="H310">
        <v>1.10558</v>
      </c>
    </row>
    <row r="311" spans="1:10">
      <c r="A311">
        <v>330</v>
      </c>
      <c r="B311" s="612">
        <v>43861.583333333336</v>
      </c>
      <c r="C311" s="405" t="s">
        <v>2054</v>
      </c>
      <c r="D311" s="384">
        <v>70</v>
      </c>
      <c r="E311">
        <v>0.64</v>
      </c>
      <c r="F311">
        <v>1.10558</v>
      </c>
      <c r="G311" s="384">
        <v>0</v>
      </c>
      <c r="H311">
        <v>1.10558</v>
      </c>
      <c r="I311">
        <v>261.05</v>
      </c>
      <c r="J311" s="384">
        <v>20367.580000000002</v>
      </c>
    </row>
    <row r="312" spans="1:10">
      <c r="A312">
        <v>302</v>
      </c>
      <c r="B312" s="612">
        <v>43857.683333333334</v>
      </c>
      <c r="C312" s="405" t="s">
        <v>97</v>
      </c>
      <c r="D312" s="384">
        <v>71</v>
      </c>
      <c r="E312">
        <v>0.02</v>
      </c>
      <c r="F312">
        <v>1.10172</v>
      </c>
      <c r="G312" s="384">
        <v>0</v>
      </c>
      <c r="H312">
        <v>0</v>
      </c>
    </row>
    <row r="313" spans="1:10">
      <c r="A313">
        <v>303</v>
      </c>
      <c r="B313" s="612">
        <v>43857.683333333334</v>
      </c>
      <c r="C313" s="405" t="s">
        <v>2110</v>
      </c>
      <c r="D313" s="384">
        <v>71</v>
      </c>
      <c r="E313">
        <v>0.02</v>
      </c>
      <c r="F313">
        <v>1.10172</v>
      </c>
      <c r="G313" s="384">
        <v>0</v>
      </c>
      <c r="H313">
        <v>1.1007199999999999</v>
      </c>
    </row>
    <row r="314" spans="1:10">
      <c r="A314">
        <v>304</v>
      </c>
      <c r="B314" s="612">
        <v>43858.510416666664</v>
      </c>
      <c r="C314" s="405" t="s">
        <v>2054</v>
      </c>
      <c r="D314" s="384">
        <v>71</v>
      </c>
      <c r="E314">
        <v>0.02</v>
      </c>
      <c r="F314">
        <v>1.1007199999999999</v>
      </c>
      <c r="G314" s="384">
        <v>0</v>
      </c>
      <c r="H314">
        <v>1.1007199999999999</v>
      </c>
      <c r="I314">
        <v>2.02</v>
      </c>
      <c r="J314" s="384">
        <v>20209.43</v>
      </c>
    </row>
    <row r="315" spans="1:10">
      <c r="A315">
        <v>305</v>
      </c>
      <c r="B315" s="612">
        <v>43859.354861111111</v>
      </c>
      <c r="C315" s="405" t="s">
        <v>97</v>
      </c>
      <c r="D315" s="384">
        <v>72</v>
      </c>
      <c r="E315">
        <v>0.02</v>
      </c>
      <c r="F315">
        <v>1.1007100000000001</v>
      </c>
      <c r="G315" s="384">
        <v>0</v>
      </c>
      <c r="H315">
        <v>0</v>
      </c>
    </row>
    <row r="316" spans="1:10">
      <c r="A316">
        <v>306</v>
      </c>
      <c r="B316" s="612">
        <v>43859.354861111111</v>
      </c>
      <c r="C316" s="405" t="s">
        <v>2110</v>
      </c>
      <c r="D316" s="384">
        <v>72</v>
      </c>
      <c r="E316">
        <v>0.02</v>
      </c>
      <c r="F316">
        <v>1.1007100000000001</v>
      </c>
      <c r="G316" s="384">
        <v>0</v>
      </c>
      <c r="H316">
        <v>1.09971</v>
      </c>
    </row>
    <row r="317" spans="1:10">
      <c r="A317">
        <v>307</v>
      </c>
      <c r="B317" s="612">
        <v>43859.379166666666</v>
      </c>
      <c r="C317" s="405" t="s">
        <v>2054</v>
      </c>
      <c r="D317" s="384">
        <v>72</v>
      </c>
      <c r="E317">
        <v>0.02</v>
      </c>
      <c r="F317">
        <v>1.09971</v>
      </c>
      <c r="G317" s="384">
        <v>0</v>
      </c>
      <c r="H317">
        <v>1.09971</v>
      </c>
      <c r="I317">
        <v>2</v>
      </c>
      <c r="J317" s="384">
        <v>20211.43</v>
      </c>
    </row>
    <row r="318" spans="1:10">
      <c r="A318">
        <v>308</v>
      </c>
      <c r="B318" s="612">
        <v>43859.382638888892</v>
      </c>
      <c r="C318" s="405" t="s">
        <v>97</v>
      </c>
      <c r="D318" s="384">
        <v>73</v>
      </c>
      <c r="E318">
        <v>0.02</v>
      </c>
      <c r="F318">
        <v>1.1000000000000001</v>
      </c>
      <c r="G318" s="384">
        <v>0</v>
      </c>
      <c r="H318">
        <v>0</v>
      </c>
    </row>
    <row r="319" spans="1:10">
      <c r="A319">
        <v>309</v>
      </c>
      <c r="B319" s="612">
        <v>43859.382638888892</v>
      </c>
      <c r="C319" s="405" t="s">
        <v>2110</v>
      </c>
      <c r="D319" s="384">
        <v>73</v>
      </c>
      <c r="E319">
        <v>0.02</v>
      </c>
      <c r="F319">
        <v>1.1000000000000001</v>
      </c>
      <c r="G319" s="384">
        <v>0</v>
      </c>
      <c r="H319">
        <v>1.099</v>
      </c>
    </row>
    <row r="320" spans="1:10">
      <c r="A320">
        <v>312</v>
      </c>
      <c r="B320" s="612">
        <v>43859.825694444444</v>
      </c>
      <c r="C320" s="405" t="s">
        <v>2110</v>
      </c>
      <c r="D320" s="384">
        <v>73</v>
      </c>
      <c r="E320">
        <v>0.02</v>
      </c>
      <c r="F320">
        <v>1.1000000000000001</v>
      </c>
      <c r="G320" s="384">
        <v>0</v>
      </c>
      <c r="H320">
        <v>1.09982</v>
      </c>
    </row>
    <row r="321" spans="1:10">
      <c r="A321">
        <v>316</v>
      </c>
      <c r="B321" s="612">
        <v>43860.65</v>
      </c>
      <c r="C321" s="405" t="s">
        <v>2110</v>
      </c>
      <c r="D321" s="384">
        <v>73</v>
      </c>
      <c r="E321">
        <v>0.02</v>
      </c>
      <c r="F321">
        <v>1.1000000000000001</v>
      </c>
      <c r="G321" s="384">
        <v>0</v>
      </c>
      <c r="H321">
        <v>1.1008599999999999</v>
      </c>
    </row>
    <row r="322" spans="1:10">
      <c r="A322">
        <v>321</v>
      </c>
      <c r="B322" s="612">
        <v>43861.549305555556</v>
      </c>
      <c r="C322" s="405" t="s">
        <v>2110</v>
      </c>
      <c r="D322" s="384">
        <v>73</v>
      </c>
      <c r="E322">
        <v>0.02</v>
      </c>
      <c r="F322">
        <v>1.1000000000000001</v>
      </c>
      <c r="G322" s="384">
        <v>0</v>
      </c>
      <c r="H322">
        <v>1.10215</v>
      </c>
    </row>
    <row r="323" spans="1:10">
      <c r="A323">
        <v>336</v>
      </c>
      <c r="B323" s="612">
        <v>43861.662499999999</v>
      </c>
      <c r="C323" s="405" t="s">
        <v>2110</v>
      </c>
      <c r="D323" s="384">
        <v>73</v>
      </c>
      <c r="E323">
        <v>0.02</v>
      </c>
      <c r="F323">
        <v>1.1000000000000001</v>
      </c>
      <c r="G323" s="384">
        <v>0</v>
      </c>
      <c r="H323">
        <v>1.1034999999999999</v>
      </c>
    </row>
    <row r="324" spans="1:10">
      <c r="A324">
        <v>343</v>
      </c>
      <c r="B324" s="612">
        <v>43861.667361111111</v>
      </c>
      <c r="C324" s="405" t="s">
        <v>2110</v>
      </c>
      <c r="D324" s="384">
        <v>73</v>
      </c>
      <c r="E324">
        <v>0.02</v>
      </c>
      <c r="F324">
        <v>1.1000000000000001</v>
      </c>
      <c r="G324" s="384">
        <v>0</v>
      </c>
      <c r="H324">
        <v>1.1050800000000001</v>
      </c>
    </row>
    <row r="325" spans="1:10">
      <c r="A325">
        <v>350</v>
      </c>
      <c r="B325" s="612">
        <v>43864.614583333336</v>
      </c>
      <c r="C325" s="405" t="s">
        <v>2054</v>
      </c>
      <c r="D325" s="384">
        <v>73</v>
      </c>
      <c r="E325">
        <v>0.02</v>
      </c>
      <c r="F325">
        <v>1.1050800000000001</v>
      </c>
      <c r="G325" s="384">
        <v>0</v>
      </c>
      <c r="H325">
        <v>1.1050800000000001</v>
      </c>
      <c r="I325">
        <v>-10.050000000000001</v>
      </c>
      <c r="J325" s="384">
        <v>20361.53</v>
      </c>
    </row>
    <row r="326" spans="1:10">
      <c r="A326">
        <v>310</v>
      </c>
      <c r="B326" s="612">
        <v>43859.825694444444</v>
      </c>
      <c r="C326" s="405" t="s">
        <v>97</v>
      </c>
      <c r="D326" s="384">
        <v>74</v>
      </c>
      <c r="E326">
        <v>0.02</v>
      </c>
      <c r="F326">
        <v>1.10164</v>
      </c>
      <c r="G326" s="384">
        <v>0</v>
      </c>
      <c r="H326">
        <v>0</v>
      </c>
    </row>
    <row r="327" spans="1:10">
      <c r="A327">
        <v>311</v>
      </c>
      <c r="B327" s="612">
        <v>43859.825694444444</v>
      </c>
      <c r="C327" s="405" t="s">
        <v>2110</v>
      </c>
      <c r="D327" s="384">
        <v>74</v>
      </c>
      <c r="E327">
        <v>0.02</v>
      </c>
      <c r="F327">
        <v>1.10164</v>
      </c>
      <c r="G327" s="384">
        <v>0</v>
      </c>
      <c r="H327">
        <v>1.09982</v>
      </c>
    </row>
    <row r="328" spans="1:10">
      <c r="A328">
        <v>315</v>
      </c>
      <c r="B328" s="612">
        <v>43860.65</v>
      </c>
      <c r="C328" s="405" t="s">
        <v>2110</v>
      </c>
      <c r="D328" s="384">
        <v>74</v>
      </c>
      <c r="E328">
        <v>0.02</v>
      </c>
      <c r="F328">
        <v>1.10164</v>
      </c>
      <c r="G328" s="384">
        <v>0</v>
      </c>
      <c r="H328">
        <v>1.1008599999999999</v>
      </c>
    </row>
    <row r="329" spans="1:10">
      <c r="A329">
        <v>320</v>
      </c>
      <c r="B329" s="612">
        <v>43861.549305555556</v>
      </c>
      <c r="C329" s="405" t="s">
        <v>2110</v>
      </c>
      <c r="D329" s="384">
        <v>74</v>
      </c>
      <c r="E329">
        <v>0.02</v>
      </c>
      <c r="F329">
        <v>1.10164</v>
      </c>
      <c r="G329" s="384">
        <v>0</v>
      </c>
      <c r="H329">
        <v>1.10215</v>
      </c>
    </row>
    <row r="330" spans="1:10">
      <c r="A330">
        <v>335</v>
      </c>
      <c r="B330" s="612">
        <v>43861.662499999999</v>
      </c>
      <c r="C330" s="405" t="s">
        <v>2110</v>
      </c>
      <c r="D330" s="384">
        <v>74</v>
      </c>
      <c r="E330">
        <v>0.02</v>
      </c>
      <c r="F330">
        <v>1.10164</v>
      </c>
      <c r="G330" s="384">
        <v>0</v>
      </c>
      <c r="H330">
        <v>1.1034999999999999</v>
      </c>
    </row>
    <row r="331" spans="1:10">
      <c r="A331">
        <v>342</v>
      </c>
      <c r="B331" s="612">
        <v>43861.667361111111</v>
      </c>
      <c r="C331" s="405" t="s">
        <v>2110</v>
      </c>
      <c r="D331" s="384">
        <v>74</v>
      </c>
      <c r="E331">
        <v>0.02</v>
      </c>
      <c r="F331">
        <v>1.10164</v>
      </c>
      <c r="G331" s="384">
        <v>0</v>
      </c>
      <c r="H331">
        <v>1.1050800000000001</v>
      </c>
    </row>
    <row r="332" spans="1:10">
      <c r="A332">
        <v>351</v>
      </c>
      <c r="B332" s="612">
        <v>43864.614583333336</v>
      </c>
      <c r="C332" s="405" t="s">
        <v>2054</v>
      </c>
      <c r="D332" s="384">
        <v>74</v>
      </c>
      <c r="E332">
        <v>0.02</v>
      </c>
      <c r="F332">
        <v>1.1050800000000001</v>
      </c>
      <c r="G332" s="384">
        <v>0</v>
      </c>
      <c r="H332">
        <v>1.1050800000000001</v>
      </c>
      <c r="I332">
        <v>-6.77</v>
      </c>
      <c r="J332" s="384">
        <v>20354.759999999998</v>
      </c>
    </row>
    <row r="333" spans="1:10">
      <c r="A333">
        <v>313</v>
      </c>
      <c r="B333" s="612">
        <v>43860.65</v>
      </c>
      <c r="C333" s="405" t="s">
        <v>97</v>
      </c>
      <c r="D333" s="384">
        <v>75</v>
      </c>
      <c r="E333">
        <v>0.03</v>
      </c>
      <c r="F333">
        <v>1.1032500000000001</v>
      </c>
      <c r="G333" s="384">
        <v>0</v>
      </c>
      <c r="H333">
        <v>0</v>
      </c>
    </row>
    <row r="334" spans="1:10">
      <c r="A334">
        <v>314</v>
      </c>
      <c r="B334" s="612">
        <v>43860.65</v>
      </c>
      <c r="C334" s="405" t="s">
        <v>2110</v>
      </c>
      <c r="D334" s="384">
        <v>75</v>
      </c>
      <c r="E334">
        <v>0.03</v>
      </c>
      <c r="F334">
        <v>1.1032500000000001</v>
      </c>
      <c r="G334" s="384">
        <v>0</v>
      </c>
      <c r="H334">
        <v>1.1008599999999999</v>
      </c>
    </row>
    <row r="335" spans="1:10">
      <c r="A335">
        <v>319</v>
      </c>
      <c r="B335" s="612">
        <v>43861.549305555556</v>
      </c>
      <c r="C335" s="405" t="s">
        <v>2110</v>
      </c>
      <c r="D335" s="384">
        <v>75</v>
      </c>
      <c r="E335">
        <v>0.03</v>
      </c>
      <c r="F335">
        <v>1.1032500000000001</v>
      </c>
      <c r="G335" s="384">
        <v>0</v>
      </c>
      <c r="H335">
        <v>1.10215</v>
      </c>
    </row>
    <row r="336" spans="1:10">
      <c r="A336">
        <v>334</v>
      </c>
      <c r="B336" s="612">
        <v>43861.662499999999</v>
      </c>
      <c r="C336" s="405" t="s">
        <v>2110</v>
      </c>
      <c r="D336" s="384">
        <v>75</v>
      </c>
      <c r="E336">
        <v>0.03</v>
      </c>
      <c r="F336">
        <v>1.1032500000000001</v>
      </c>
      <c r="G336" s="384">
        <v>0</v>
      </c>
      <c r="H336">
        <v>1.1034999999999999</v>
      </c>
    </row>
    <row r="337" spans="1:10">
      <c r="A337">
        <v>341</v>
      </c>
      <c r="B337" s="612">
        <v>43861.667361111111</v>
      </c>
      <c r="C337" s="405" t="s">
        <v>2110</v>
      </c>
      <c r="D337" s="384">
        <v>75</v>
      </c>
      <c r="E337">
        <v>0.03</v>
      </c>
      <c r="F337">
        <v>1.1032500000000001</v>
      </c>
      <c r="G337" s="384">
        <v>0</v>
      </c>
      <c r="H337">
        <v>1.1050800000000001</v>
      </c>
    </row>
    <row r="338" spans="1:10">
      <c r="A338">
        <v>352</v>
      </c>
      <c r="B338" s="612">
        <v>43864.614583333336</v>
      </c>
      <c r="C338" s="405" t="s">
        <v>2054</v>
      </c>
      <c r="D338" s="384">
        <v>75</v>
      </c>
      <c r="E338">
        <v>0.03</v>
      </c>
      <c r="F338">
        <v>1.1050800000000001</v>
      </c>
      <c r="G338" s="384">
        <v>0</v>
      </c>
      <c r="H338">
        <v>1.1050800000000001</v>
      </c>
      <c r="I338">
        <v>-5.42</v>
      </c>
      <c r="J338" s="384">
        <v>20349.34</v>
      </c>
    </row>
    <row r="339" spans="1:10">
      <c r="A339">
        <v>317</v>
      </c>
      <c r="B339" s="612">
        <v>43861.549305555556</v>
      </c>
      <c r="C339" s="405" t="s">
        <v>97</v>
      </c>
      <c r="D339" s="384">
        <v>76</v>
      </c>
      <c r="E339">
        <v>0.05</v>
      </c>
      <c r="F339">
        <v>1.1049500000000001</v>
      </c>
      <c r="G339" s="384">
        <v>0</v>
      </c>
      <c r="H339">
        <v>0</v>
      </c>
    </row>
    <row r="340" spans="1:10">
      <c r="A340">
        <v>318</v>
      </c>
      <c r="B340" s="612">
        <v>43861.549305555556</v>
      </c>
      <c r="C340" s="405" t="s">
        <v>2110</v>
      </c>
      <c r="D340" s="384">
        <v>76</v>
      </c>
      <c r="E340">
        <v>0.05</v>
      </c>
      <c r="F340">
        <v>1.1049500000000001</v>
      </c>
      <c r="G340" s="384">
        <v>0</v>
      </c>
      <c r="H340">
        <v>1.10215</v>
      </c>
    </row>
    <row r="341" spans="1:10">
      <c r="A341">
        <v>333</v>
      </c>
      <c r="B341" s="612">
        <v>43861.662499999999</v>
      </c>
      <c r="C341" s="405" t="s">
        <v>2110</v>
      </c>
      <c r="D341" s="384">
        <v>76</v>
      </c>
      <c r="E341">
        <v>0.05</v>
      </c>
      <c r="F341">
        <v>1.1049500000000001</v>
      </c>
      <c r="G341" s="384">
        <v>0</v>
      </c>
      <c r="H341">
        <v>1.1034999999999999</v>
      </c>
    </row>
    <row r="342" spans="1:10">
      <c r="A342">
        <v>340</v>
      </c>
      <c r="B342" s="612">
        <v>43861.667361111111</v>
      </c>
      <c r="C342" s="405" t="s">
        <v>2110</v>
      </c>
      <c r="D342" s="384">
        <v>76</v>
      </c>
      <c r="E342">
        <v>0.05</v>
      </c>
      <c r="F342">
        <v>1.1049500000000001</v>
      </c>
      <c r="G342" s="384">
        <v>0</v>
      </c>
      <c r="H342">
        <v>1.1050800000000001</v>
      </c>
    </row>
    <row r="343" spans="1:10">
      <c r="A343">
        <v>353</v>
      </c>
      <c r="B343" s="612">
        <v>43864.614583333336</v>
      </c>
      <c r="C343" s="405" t="s">
        <v>2054</v>
      </c>
      <c r="D343" s="384">
        <v>76</v>
      </c>
      <c r="E343">
        <v>0.05</v>
      </c>
      <c r="F343">
        <v>1.1050800000000001</v>
      </c>
      <c r="G343" s="384">
        <v>0</v>
      </c>
      <c r="H343">
        <v>1.1050800000000001</v>
      </c>
      <c r="I343">
        <v>-0.59</v>
      </c>
      <c r="J343" s="384">
        <v>20348.740000000002</v>
      </c>
    </row>
    <row r="344" spans="1:10">
      <c r="A344">
        <v>331</v>
      </c>
      <c r="B344" s="612">
        <v>43861.662499999999</v>
      </c>
      <c r="C344" s="405" t="s">
        <v>97</v>
      </c>
      <c r="D344" s="384">
        <v>77</v>
      </c>
      <c r="E344">
        <v>0.08</v>
      </c>
      <c r="F344">
        <v>1.1067800000000001</v>
      </c>
      <c r="G344" s="384">
        <v>0</v>
      </c>
      <c r="H344">
        <v>0</v>
      </c>
    </row>
    <row r="345" spans="1:10">
      <c r="A345">
        <v>332</v>
      </c>
      <c r="B345" s="612">
        <v>43861.662499999999</v>
      </c>
      <c r="C345" s="405" t="s">
        <v>2110</v>
      </c>
      <c r="D345" s="384">
        <v>77</v>
      </c>
      <c r="E345">
        <v>0.08</v>
      </c>
      <c r="F345">
        <v>1.1067800000000001</v>
      </c>
      <c r="G345" s="384">
        <v>0</v>
      </c>
      <c r="H345">
        <v>1.1034999999999999</v>
      </c>
    </row>
    <row r="346" spans="1:10">
      <c r="A346">
        <v>339</v>
      </c>
      <c r="B346" s="612">
        <v>43861.667361111111</v>
      </c>
      <c r="C346" s="405" t="s">
        <v>2110</v>
      </c>
      <c r="D346" s="384">
        <v>77</v>
      </c>
      <c r="E346">
        <v>0.08</v>
      </c>
      <c r="F346">
        <v>1.1067800000000001</v>
      </c>
      <c r="G346" s="384">
        <v>0</v>
      </c>
      <c r="H346">
        <v>1.1050800000000001</v>
      </c>
    </row>
    <row r="347" spans="1:10">
      <c r="A347">
        <v>354</v>
      </c>
      <c r="B347" s="612">
        <v>43864.614583333336</v>
      </c>
      <c r="C347" s="405" t="s">
        <v>2054</v>
      </c>
      <c r="D347" s="384">
        <v>77</v>
      </c>
      <c r="E347">
        <v>0.08</v>
      </c>
      <c r="F347">
        <v>1.1050800000000001</v>
      </c>
      <c r="G347" s="384">
        <v>0</v>
      </c>
      <c r="H347">
        <v>1.1050800000000001</v>
      </c>
      <c r="I347">
        <v>13.69</v>
      </c>
      <c r="J347" s="384">
        <v>20362.43</v>
      </c>
    </row>
    <row r="348" spans="1:10">
      <c r="A348">
        <v>337</v>
      </c>
      <c r="B348" s="612">
        <v>43861.667361111111</v>
      </c>
      <c r="C348" s="405" t="s">
        <v>97</v>
      </c>
      <c r="D348" s="384">
        <v>78</v>
      </c>
      <c r="E348">
        <v>0.14000000000000001</v>
      </c>
      <c r="F348">
        <v>1.1086800000000001</v>
      </c>
      <c r="G348" s="384">
        <v>0</v>
      </c>
      <c r="H348">
        <v>0</v>
      </c>
    </row>
    <row r="349" spans="1:10">
      <c r="A349">
        <v>338</v>
      </c>
      <c r="B349" s="612">
        <v>43861.667361111111</v>
      </c>
      <c r="C349" s="405" t="s">
        <v>2110</v>
      </c>
      <c r="D349" s="384">
        <v>78</v>
      </c>
      <c r="E349">
        <v>0.14000000000000001</v>
      </c>
      <c r="F349">
        <v>1.1086800000000001</v>
      </c>
      <c r="G349" s="384">
        <v>0</v>
      </c>
      <c r="H349">
        <v>1.1050800000000001</v>
      </c>
    </row>
    <row r="350" spans="1:10">
      <c r="A350">
        <v>355</v>
      </c>
      <c r="B350" s="612">
        <v>43864.614583333336</v>
      </c>
      <c r="C350" s="405" t="s">
        <v>2054</v>
      </c>
      <c r="D350" s="384">
        <v>78</v>
      </c>
      <c r="E350">
        <v>0.14000000000000001</v>
      </c>
      <c r="F350">
        <v>1.1050800000000001</v>
      </c>
      <c r="G350" s="384">
        <v>0</v>
      </c>
      <c r="H350">
        <v>1.1050800000000001</v>
      </c>
      <c r="I350">
        <v>50.56</v>
      </c>
      <c r="J350" s="384">
        <v>20412.990000000002</v>
      </c>
    </row>
    <row r="351" spans="1:10">
      <c r="A351">
        <v>344</v>
      </c>
      <c r="B351" s="612">
        <v>43861.670138888891</v>
      </c>
      <c r="C351" s="405" t="s">
        <v>96</v>
      </c>
      <c r="D351" s="384">
        <v>79</v>
      </c>
      <c r="E351">
        <v>0.02</v>
      </c>
      <c r="F351">
        <v>1.1084099999999999</v>
      </c>
      <c r="G351" s="384">
        <v>0</v>
      </c>
      <c r="H351">
        <v>0</v>
      </c>
    </row>
    <row r="352" spans="1:10">
      <c r="A352">
        <v>345</v>
      </c>
      <c r="B352" s="612">
        <v>43861.670138888891</v>
      </c>
      <c r="C352" s="405" t="s">
        <v>2110</v>
      </c>
      <c r="D352" s="384">
        <v>79</v>
      </c>
      <c r="E352">
        <v>0.02</v>
      </c>
      <c r="F352">
        <v>1.1084099999999999</v>
      </c>
      <c r="G352" s="384">
        <v>0</v>
      </c>
      <c r="H352">
        <v>1.10941</v>
      </c>
    </row>
    <row r="353" spans="1:10">
      <c r="A353">
        <v>346</v>
      </c>
      <c r="B353" s="612">
        <v>43861.899305555555</v>
      </c>
      <c r="C353" s="405" t="s">
        <v>2054</v>
      </c>
      <c r="D353" s="384">
        <v>79</v>
      </c>
      <c r="E353">
        <v>0.02</v>
      </c>
      <c r="F353">
        <v>1.10941</v>
      </c>
      <c r="G353" s="384">
        <v>0</v>
      </c>
      <c r="H353">
        <v>1.10941</v>
      </c>
      <c r="I353">
        <v>2</v>
      </c>
      <c r="J353" s="384">
        <v>20369.580000000002</v>
      </c>
    </row>
    <row r="354" spans="1:10">
      <c r="A354">
        <v>347</v>
      </c>
      <c r="B354" s="612">
        <v>43864.38958333333</v>
      </c>
      <c r="C354" s="405" t="s">
        <v>96</v>
      </c>
      <c r="D354" s="384">
        <v>80</v>
      </c>
      <c r="E354">
        <v>0.02</v>
      </c>
      <c r="F354">
        <v>1.10616</v>
      </c>
      <c r="G354" s="384">
        <v>0</v>
      </c>
      <c r="H354">
        <v>0</v>
      </c>
    </row>
    <row r="355" spans="1:10">
      <c r="A355">
        <v>348</v>
      </c>
      <c r="B355" s="612">
        <v>43864.38958333333</v>
      </c>
      <c r="C355" s="405" t="s">
        <v>2110</v>
      </c>
      <c r="D355" s="384">
        <v>80</v>
      </c>
      <c r="E355">
        <v>0.02</v>
      </c>
      <c r="F355">
        <v>1.10616</v>
      </c>
      <c r="G355" s="384">
        <v>0</v>
      </c>
      <c r="H355">
        <v>1.1071599999999999</v>
      </c>
    </row>
    <row r="356" spans="1:10">
      <c r="A356">
        <v>349</v>
      </c>
      <c r="B356" s="612">
        <v>43864.414583333331</v>
      </c>
      <c r="C356" s="405" t="s">
        <v>2054</v>
      </c>
      <c r="D356" s="384">
        <v>80</v>
      </c>
      <c r="E356">
        <v>0.02</v>
      </c>
      <c r="F356">
        <v>1.1071599999999999</v>
      </c>
      <c r="G356" s="384">
        <v>0</v>
      </c>
      <c r="H356">
        <v>1.1071599999999999</v>
      </c>
      <c r="I356">
        <v>2</v>
      </c>
      <c r="J356" s="384">
        <v>20371.580000000002</v>
      </c>
    </row>
    <row r="357" spans="1:10">
      <c r="A357">
        <v>356</v>
      </c>
      <c r="B357" s="612">
        <v>43864.629861111112</v>
      </c>
      <c r="C357" s="405" t="s">
        <v>97</v>
      </c>
      <c r="D357" s="384">
        <v>81</v>
      </c>
      <c r="E357">
        <v>0.02</v>
      </c>
      <c r="F357">
        <v>1.10476</v>
      </c>
      <c r="G357" s="384">
        <v>0</v>
      </c>
      <c r="H357">
        <v>0</v>
      </c>
    </row>
    <row r="358" spans="1:10">
      <c r="A358">
        <v>357</v>
      </c>
      <c r="B358" s="612">
        <v>43864.629861111112</v>
      </c>
      <c r="C358" s="405" t="s">
        <v>2110</v>
      </c>
      <c r="D358" s="384">
        <v>81</v>
      </c>
      <c r="E358">
        <v>0.02</v>
      </c>
      <c r="F358">
        <v>1.10476</v>
      </c>
      <c r="G358" s="384">
        <v>0</v>
      </c>
      <c r="H358">
        <v>1.1037600000000001</v>
      </c>
    </row>
    <row r="359" spans="1:10">
      <c r="A359">
        <v>360</v>
      </c>
      <c r="B359" s="612">
        <v>43864.7</v>
      </c>
      <c r="C359" s="405" t="s">
        <v>2110</v>
      </c>
      <c r="D359" s="384">
        <v>81</v>
      </c>
      <c r="E359">
        <v>0.02</v>
      </c>
      <c r="F359">
        <v>1.10476</v>
      </c>
      <c r="G359" s="384">
        <v>0</v>
      </c>
      <c r="H359">
        <v>1.10456</v>
      </c>
    </row>
    <row r="360" spans="1:10">
      <c r="A360">
        <v>361</v>
      </c>
      <c r="B360" s="612">
        <v>43865.529166666667</v>
      </c>
      <c r="C360" s="405" t="s">
        <v>2054</v>
      </c>
      <c r="D360" s="384">
        <v>81</v>
      </c>
      <c r="E360">
        <v>0.02</v>
      </c>
      <c r="F360">
        <v>1.10456</v>
      </c>
      <c r="G360" s="384">
        <v>0</v>
      </c>
      <c r="H360">
        <v>1.10456</v>
      </c>
      <c r="I360">
        <v>0.42</v>
      </c>
      <c r="J360" s="384">
        <v>20413.41</v>
      </c>
    </row>
    <row r="361" spans="1:10">
      <c r="A361">
        <v>358</v>
      </c>
      <c r="B361" s="612">
        <v>43864.7</v>
      </c>
      <c r="C361" s="405" t="s">
        <v>97</v>
      </c>
      <c r="D361" s="384">
        <v>82</v>
      </c>
      <c r="E361">
        <v>0.02</v>
      </c>
      <c r="F361">
        <v>1.10636</v>
      </c>
      <c r="G361" s="384">
        <v>0</v>
      </c>
      <c r="H361">
        <v>0</v>
      </c>
    </row>
    <row r="362" spans="1:10">
      <c r="A362">
        <v>359</v>
      </c>
      <c r="B362" s="612">
        <v>43864.7</v>
      </c>
      <c r="C362" s="405" t="s">
        <v>2110</v>
      </c>
      <c r="D362" s="384">
        <v>82</v>
      </c>
      <c r="E362">
        <v>0.02</v>
      </c>
      <c r="F362">
        <v>1.10636</v>
      </c>
      <c r="G362" s="384">
        <v>0</v>
      </c>
      <c r="H362">
        <v>1.10456</v>
      </c>
    </row>
    <row r="363" spans="1:10">
      <c r="A363">
        <v>362</v>
      </c>
      <c r="B363" s="612">
        <v>43865.529166666667</v>
      </c>
      <c r="C363" s="405" t="s">
        <v>2054</v>
      </c>
      <c r="D363" s="384">
        <v>82</v>
      </c>
      <c r="E363">
        <v>0.02</v>
      </c>
      <c r="F363">
        <v>1.10456</v>
      </c>
      <c r="G363" s="384">
        <v>0</v>
      </c>
      <c r="H363">
        <v>1.10456</v>
      </c>
      <c r="I363">
        <v>3.62</v>
      </c>
      <c r="J363" s="384">
        <v>20417.03</v>
      </c>
    </row>
    <row r="364" spans="1:10">
      <c r="A364">
        <v>363</v>
      </c>
      <c r="B364" s="612">
        <v>43865.644444444442</v>
      </c>
      <c r="C364" s="405" t="s">
        <v>96</v>
      </c>
      <c r="D364" s="384">
        <v>83</v>
      </c>
      <c r="E364">
        <v>0.02</v>
      </c>
      <c r="F364">
        <v>1.10425</v>
      </c>
      <c r="G364" s="384">
        <v>0</v>
      </c>
      <c r="H364">
        <v>0</v>
      </c>
    </row>
    <row r="365" spans="1:10">
      <c r="A365">
        <v>364</v>
      </c>
      <c r="B365" s="612">
        <v>43865.644444444442</v>
      </c>
      <c r="C365" s="405" t="s">
        <v>2110</v>
      </c>
      <c r="D365" s="384">
        <v>83</v>
      </c>
      <c r="E365">
        <v>0.02</v>
      </c>
      <c r="F365">
        <v>1.10425</v>
      </c>
      <c r="G365" s="384">
        <v>0</v>
      </c>
      <c r="H365">
        <v>1.1052500000000001</v>
      </c>
    </row>
    <row r="366" spans="1:10">
      <c r="A366">
        <v>370</v>
      </c>
      <c r="B366" s="612">
        <v>43866.404166666667</v>
      </c>
      <c r="C366" s="405" t="s">
        <v>2110</v>
      </c>
      <c r="D366" s="384">
        <v>83</v>
      </c>
      <c r="E366">
        <v>0.02</v>
      </c>
      <c r="F366">
        <v>1.10425</v>
      </c>
      <c r="G366" s="384">
        <v>0</v>
      </c>
      <c r="H366">
        <v>1.1044499999999999</v>
      </c>
    </row>
    <row r="367" spans="1:10">
      <c r="A367">
        <v>374</v>
      </c>
      <c r="B367" s="612">
        <v>43866.572222222225</v>
      </c>
      <c r="C367" s="405" t="s">
        <v>2110</v>
      </c>
      <c r="D367" s="384">
        <v>83</v>
      </c>
      <c r="E367">
        <v>0.02</v>
      </c>
      <c r="F367">
        <v>1.10425</v>
      </c>
      <c r="G367" s="384">
        <v>0</v>
      </c>
      <c r="H367">
        <v>1.1033999999999999</v>
      </c>
    </row>
    <row r="368" spans="1:10">
      <c r="A368">
        <v>382</v>
      </c>
      <c r="B368" s="612">
        <v>43867.624305555553</v>
      </c>
      <c r="C368" s="405" t="s">
        <v>2110</v>
      </c>
      <c r="D368" s="384">
        <v>83</v>
      </c>
      <c r="E368">
        <v>0.02</v>
      </c>
      <c r="F368">
        <v>1.10425</v>
      </c>
      <c r="G368" s="384">
        <v>0</v>
      </c>
      <c r="H368">
        <v>1.1021099999999999</v>
      </c>
    </row>
    <row r="369" spans="1:10">
      <c r="A369">
        <v>388</v>
      </c>
      <c r="B369" s="612">
        <v>43867.646527777775</v>
      </c>
      <c r="C369" s="405" t="s">
        <v>2110</v>
      </c>
      <c r="D369" s="384">
        <v>83</v>
      </c>
      <c r="E369">
        <v>0.02</v>
      </c>
      <c r="F369">
        <v>1.10425</v>
      </c>
      <c r="G369" s="384">
        <v>0</v>
      </c>
      <c r="H369">
        <v>1.10076</v>
      </c>
    </row>
    <row r="370" spans="1:10">
      <c r="A370">
        <v>404</v>
      </c>
      <c r="B370" s="612">
        <v>43868.415972222225</v>
      </c>
      <c r="C370" s="405" t="s">
        <v>2110</v>
      </c>
      <c r="D370" s="384">
        <v>83</v>
      </c>
      <c r="E370">
        <v>0.02</v>
      </c>
      <c r="F370">
        <v>1.10425</v>
      </c>
      <c r="G370" s="384">
        <v>0</v>
      </c>
      <c r="H370">
        <v>1.09917</v>
      </c>
    </row>
    <row r="371" spans="1:10">
      <c r="A371">
        <v>418</v>
      </c>
      <c r="B371" s="612">
        <v>43871.580555555556</v>
      </c>
      <c r="C371" s="405" t="s">
        <v>2110</v>
      </c>
      <c r="D371" s="384">
        <v>83</v>
      </c>
      <c r="E371">
        <v>0.02</v>
      </c>
      <c r="F371">
        <v>1.10425</v>
      </c>
      <c r="G371" s="384">
        <v>0</v>
      </c>
      <c r="H371">
        <v>1.0974900000000001</v>
      </c>
    </row>
    <row r="372" spans="1:10">
      <c r="A372">
        <v>427</v>
      </c>
      <c r="B372" s="612">
        <v>43871.688194444447</v>
      </c>
      <c r="C372" s="405" t="s">
        <v>2110</v>
      </c>
      <c r="D372" s="384">
        <v>83</v>
      </c>
      <c r="E372">
        <v>0.02</v>
      </c>
      <c r="F372">
        <v>1.10425</v>
      </c>
      <c r="G372" s="384">
        <v>0</v>
      </c>
      <c r="H372">
        <v>1.0956900000000001</v>
      </c>
    </row>
    <row r="373" spans="1:10">
      <c r="A373">
        <v>447</v>
      </c>
      <c r="B373" s="612">
        <v>43873.637499999997</v>
      </c>
      <c r="C373" s="405" t="s">
        <v>2110</v>
      </c>
      <c r="D373" s="384">
        <v>83</v>
      </c>
      <c r="E373">
        <v>0.02</v>
      </c>
      <c r="F373">
        <v>1.10425</v>
      </c>
      <c r="G373" s="384">
        <v>0</v>
      </c>
      <c r="H373">
        <v>1.09355</v>
      </c>
    </row>
    <row r="374" spans="1:10">
      <c r="A374">
        <v>461</v>
      </c>
      <c r="B374" s="612">
        <v>43873.806944444441</v>
      </c>
      <c r="C374" s="405" t="s">
        <v>2110</v>
      </c>
      <c r="D374" s="384">
        <v>83</v>
      </c>
      <c r="E374">
        <v>0.02</v>
      </c>
      <c r="F374">
        <v>1.10425</v>
      </c>
      <c r="G374" s="384">
        <v>0</v>
      </c>
      <c r="H374">
        <v>1.0912599999999999</v>
      </c>
    </row>
    <row r="375" spans="1:10">
      <c r="A375">
        <v>476</v>
      </c>
      <c r="B375" s="612">
        <v>43874.638194444444</v>
      </c>
      <c r="C375" s="405" t="s">
        <v>2110</v>
      </c>
      <c r="D375" s="384">
        <v>83</v>
      </c>
      <c r="E375">
        <v>0.02</v>
      </c>
      <c r="F375">
        <v>1.10425</v>
      </c>
      <c r="G375" s="384">
        <v>0</v>
      </c>
      <c r="H375">
        <v>1.08884</v>
      </c>
    </row>
    <row r="376" spans="1:10">
      <c r="A376">
        <v>504</v>
      </c>
      <c r="B376" s="612">
        <v>43879.51666666667</v>
      </c>
      <c r="C376" s="405" t="s">
        <v>2110</v>
      </c>
      <c r="D376" s="384">
        <v>83</v>
      </c>
      <c r="E376">
        <v>0.02</v>
      </c>
      <c r="F376">
        <v>1.10425</v>
      </c>
      <c r="G376" s="384">
        <v>0</v>
      </c>
      <c r="H376">
        <v>1.0863100000000001</v>
      </c>
    </row>
    <row r="377" spans="1:10">
      <c r="A377">
        <v>519</v>
      </c>
      <c r="B377" s="612">
        <v>43879.592361111114</v>
      </c>
      <c r="C377" s="405" t="s">
        <v>2110</v>
      </c>
      <c r="D377" s="384">
        <v>83</v>
      </c>
      <c r="E377">
        <v>0.02</v>
      </c>
      <c r="F377">
        <v>1.10425</v>
      </c>
      <c r="G377" s="384">
        <v>0</v>
      </c>
      <c r="H377">
        <v>1.0836600000000001</v>
      </c>
    </row>
    <row r="378" spans="1:10">
      <c r="A378">
        <v>556</v>
      </c>
      <c r="B378" s="612">
        <v>43882.616666666669</v>
      </c>
      <c r="C378" s="405" t="s">
        <v>2054</v>
      </c>
      <c r="D378" s="384">
        <v>83</v>
      </c>
      <c r="E378">
        <v>0.02</v>
      </c>
      <c r="F378">
        <v>1.0836600000000001</v>
      </c>
      <c r="G378" s="384">
        <v>0</v>
      </c>
      <c r="H378">
        <v>1.0836600000000001</v>
      </c>
      <c r="I378">
        <v>-42.71</v>
      </c>
      <c r="J378" s="384">
        <v>20424.560000000001</v>
      </c>
    </row>
    <row r="379" spans="1:10">
      <c r="A379">
        <v>365</v>
      </c>
      <c r="B379" s="612">
        <v>43865.663194444445</v>
      </c>
      <c r="C379" s="405" t="s">
        <v>97</v>
      </c>
      <c r="D379" s="384">
        <v>84</v>
      </c>
      <c r="E379">
        <v>0.02</v>
      </c>
      <c r="F379">
        <v>1.1041000000000001</v>
      </c>
      <c r="G379" s="384">
        <v>0</v>
      </c>
      <c r="H379">
        <v>0</v>
      </c>
    </row>
    <row r="380" spans="1:10">
      <c r="A380">
        <v>366</v>
      </c>
      <c r="B380" s="612">
        <v>43865.663194444445</v>
      </c>
      <c r="C380" s="405" t="s">
        <v>2110</v>
      </c>
      <c r="D380" s="384">
        <v>84</v>
      </c>
      <c r="E380">
        <v>0.02</v>
      </c>
      <c r="F380">
        <v>1.1041000000000001</v>
      </c>
      <c r="G380" s="384">
        <v>0</v>
      </c>
      <c r="H380">
        <v>1.1031</v>
      </c>
    </row>
    <row r="381" spans="1:10">
      <c r="A381">
        <v>367</v>
      </c>
      <c r="B381" s="612">
        <v>43866.399305555555</v>
      </c>
      <c r="C381" s="405" t="s">
        <v>2054</v>
      </c>
      <c r="D381" s="384">
        <v>84</v>
      </c>
      <c r="E381">
        <v>0.02</v>
      </c>
      <c r="F381">
        <v>1.1031</v>
      </c>
      <c r="G381" s="384">
        <v>0</v>
      </c>
      <c r="H381">
        <v>1.1031</v>
      </c>
      <c r="I381">
        <v>2.02</v>
      </c>
      <c r="J381" s="384">
        <v>20419.060000000001</v>
      </c>
    </row>
    <row r="382" spans="1:10">
      <c r="A382">
        <v>368</v>
      </c>
      <c r="B382" s="612">
        <v>43866.404166666667</v>
      </c>
      <c r="C382" s="405" t="s">
        <v>96</v>
      </c>
      <c r="D382" s="384">
        <v>85</v>
      </c>
      <c r="E382">
        <v>0.02</v>
      </c>
      <c r="F382">
        <v>1.1026499999999999</v>
      </c>
      <c r="G382" s="384">
        <v>0</v>
      </c>
      <c r="H382">
        <v>0</v>
      </c>
    </row>
    <row r="383" spans="1:10">
      <c r="A383">
        <v>369</v>
      </c>
      <c r="B383" s="612">
        <v>43866.404166666667</v>
      </c>
      <c r="C383" s="405" t="s">
        <v>2110</v>
      </c>
      <c r="D383" s="384">
        <v>85</v>
      </c>
      <c r="E383">
        <v>0.02</v>
      </c>
      <c r="F383">
        <v>1.1026499999999999</v>
      </c>
      <c r="G383" s="384">
        <v>0</v>
      </c>
      <c r="H383">
        <v>1.1044499999999999</v>
      </c>
    </row>
    <row r="384" spans="1:10">
      <c r="A384">
        <v>373</v>
      </c>
      <c r="B384" s="612">
        <v>43866.572222222225</v>
      </c>
      <c r="C384" s="405" t="s">
        <v>2110</v>
      </c>
      <c r="D384" s="384">
        <v>85</v>
      </c>
      <c r="E384">
        <v>0.02</v>
      </c>
      <c r="F384">
        <v>1.1026499999999999</v>
      </c>
      <c r="G384" s="384">
        <v>0</v>
      </c>
      <c r="H384">
        <v>1.1033999999999999</v>
      </c>
    </row>
    <row r="385" spans="1:10">
      <c r="A385">
        <v>381</v>
      </c>
      <c r="B385" s="612">
        <v>43867.624305555553</v>
      </c>
      <c r="C385" s="405" t="s">
        <v>2110</v>
      </c>
      <c r="D385" s="384">
        <v>85</v>
      </c>
      <c r="E385">
        <v>0.02</v>
      </c>
      <c r="F385">
        <v>1.1026499999999999</v>
      </c>
      <c r="G385" s="384">
        <v>0</v>
      </c>
      <c r="H385">
        <v>1.1021099999999999</v>
      </c>
    </row>
    <row r="386" spans="1:10">
      <c r="A386">
        <v>387</v>
      </c>
      <c r="B386" s="612">
        <v>43867.646527777775</v>
      </c>
      <c r="C386" s="405" t="s">
        <v>2110</v>
      </c>
      <c r="D386" s="384">
        <v>85</v>
      </c>
      <c r="E386">
        <v>0.02</v>
      </c>
      <c r="F386">
        <v>1.1026499999999999</v>
      </c>
      <c r="G386" s="384">
        <v>0</v>
      </c>
      <c r="H386">
        <v>1.10076</v>
      </c>
    </row>
    <row r="387" spans="1:10">
      <c r="A387">
        <v>403</v>
      </c>
      <c r="B387" s="612">
        <v>43868.415972222225</v>
      </c>
      <c r="C387" s="405" t="s">
        <v>2110</v>
      </c>
      <c r="D387" s="384">
        <v>85</v>
      </c>
      <c r="E387">
        <v>0.02</v>
      </c>
      <c r="F387">
        <v>1.1026499999999999</v>
      </c>
      <c r="G387" s="384">
        <v>0</v>
      </c>
      <c r="H387">
        <v>1.09917</v>
      </c>
    </row>
    <row r="388" spans="1:10">
      <c r="A388">
        <v>417</v>
      </c>
      <c r="B388" s="612">
        <v>43871.580555555556</v>
      </c>
      <c r="C388" s="405" t="s">
        <v>2110</v>
      </c>
      <c r="D388" s="384">
        <v>85</v>
      </c>
      <c r="E388">
        <v>0.02</v>
      </c>
      <c r="F388">
        <v>1.1026499999999999</v>
      </c>
      <c r="G388" s="384">
        <v>0</v>
      </c>
      <c r="H388">
        <v>1.0974900000000001</v>
      </c>
    </row>
    <row r="389" spans="1:10">
      <c r="A389">
        <v>426</v>
      </c>
      <c r="B389" s="612">
        <v>43871.688194444447</v>
      </c>
      <c r="C389" s="405" t="s">
        <v>2110</v>
      </c>
      <c r="D389" s="384">
        <v>85</v>
      </c>
      <c r="E389">
        <v>0.02</v>
      </c>
      <c r="F389">
        <v>1.1026499999999999</v>
      </c>
      <c r="G389" s="384">
        <v>0</v>
      </c>
      <c r="H389">
        <v>1.0956900000000001</v>
      </c>
    </row>
    <row r="390" spans="1:10">
      <c r="A390">
        <v>446</v>
      </c>
      <c r="B390" s="612">
        <v>43873.637499999997</v>
      </c>
      <c r="C390" s="405" t="s">
        <v>2110</v>
      </c>
      <c r="D390" s="384">
        <v>85</v>
      </c>
      <c r="E390">
        <v>0.02</v>
      </c>
      <c r="F390">
        <v>1.1026499999999999</v>
      </c>
      <c r="G390" s="384">
        <v>0</v>
      </c>
      <c r="H390">
        <v>1.09355</v>
      </c>
    </row>
    <row r="391" spans="1:10">
      <c r="A391">
        <v>460</v>
      </c>
      <c r="B391" s="612">
        <v>43873.806944444441</v>
      </c>
      <c r="C391" s="405" t="s">
        <v>2110</v>
      </c>
      <c r="D391" s="384">
        <v>85</v>
      </c>
      <c r="E391">
        <v>0.02</v>
      </c>
      <c r="F391">
        <v>1.1026499999999999</v>
      </c>
      <c r="G391" s="384">
        <v>0</v>
      </c>
      <c r="H391">
        <v>1.0912599999999999</v>
      </c>
    </row>
    <row r="392" spans="1:10">
      <c r="A392">
        <v>475</v>
      </c>
      <c r="B392" s="612">
        <v>43874.638194444444</v>
      </c>
      <c r="C392" s="405" t="s">
        <v>2110</v>
      </c>
      <c r="D392" s="384">
        <v>85</v>
      </c>
      <c r="E392">
        <v>0.02</v>
      </c>
      <c r="F392">
        <v>1.1026499999999999</v>
      </c>
      <c r="G392" s="384">
        <v>0</v>
      </c>
      <c r="H392">
        <v>1.08884</v>
      </c>
    </row>
    <row r="393" spans="1:10">
      <c r="A393">
        <v>503</v>
      </c>
      <c r="B393" s="612">
        <v>43879.51666666667</v>
      </c>
      <c r="C393" s="405" t="s">
        <v>2110</v>
      </c>
      <c r="D393" s="384">
        <v>85</v>
      </c>
      <c r="E393">
        <v>0.02</v>
      </c>
      <c r="F393">
        <v>1.1026499999999999</v>
      </c>
      <c r="G393" s="384">
        <v>0</v>
      </c>
      <c r="H393">
        <v>1.0863100000000001</v>
      </c>
    </row>
    <row r="394" spans="1:10">
      <c r="A394">
        <v>518</v>
      </c>
      <c r="B394" s="612">
        <v>43879.592361111114</v>
      </c>
      <c r="C394" s="405" t="s">
        <v>2110</v>
      </c>
      <c r="D394" s="384">
        <v>85</v>
      </c>
      <c r="E394">
        <v>0.02</v>
      </c>
      <c r="F394">
        <v>1.1026499999999999</v>
      </c>
      <c r="G394" s="384">
        <v>0</v>
      </c>
      <c r="H394">
        <v>1.0836600000000001</v>
      </c>
    </row>
    <row r="395" spans="1:10">
      <c r="A395">
        <v>557</v>
      </c>
      <c r="B395" s="612">
        <v>43882.616666666669</v>
      </c>
      <c r="C395" s="405" t="s">
        <v>2054</v>
      </c>
      <c r="D395" s="384">
        <v>85</v>
      </c>
      <c r="E395">
        <v>0.02</v>
      </c>
      <c r="F395">
        <v>1.0836600000000001</v>
      </c>
      <c r="G395" s="384">
        <v>0</v>
      </c>
      <c r="H395">
        <v>1.0836600000000001</v>
      </c>
      <c r="I395">
        <v>-39.43</v>
      </c>
      <c r="J395" s="384">
        <v>20385.13</v>
      </c>
    </row>
    <row r="396" spans="1:10">
      <c r="A396">
        <v>371</v>
      </c>
      <c r="B396" s="612">
        <v>43866.572222222225</v>
      </c>
      <c r="C396" s="405" t="s">
        <v>96</v>
      </c>
      <c r="D396" s="384">
        <v>86</v>
      </c>
      <c r="E396">
        <v>0.03</v>
      </c>
      <c r="F396">
        <v>1.10101</v>
      </c>
      <c r="G396" s="384">
        <v>0</v>
      </c>
      <c r="H396">
        <v>0</v>
      </c>
    </row>
    <row r="397" spans="1:10">
      <c r="A397">
        <v>372</v>
      </c>
      <c r="B397" s="612">
        <v>43866.572222222225</v>
      </c>
      <c r="C397" s="405" t="s">
        <v>2110</v>
      </c>
      <c r="D397" s="384">
        <v>86</v>
      </c>
      <c r="E397">
        <v>0.03</v>
      </c>
      <c r="F397">
        <v>1.10101</v>
      </c>
      <c r="G397" s="384">
        <v>0</v>
      </c>
      <c r="H397">
        <v>1.1033999999999999</v>
      </c>
    </row>
    <row r="398" spans="1:10">
      <c r="A398">
        <v>380</v>
      </c>
      <c r="B398" s="612">
        <v>43867.624305555553</v>
      </c>
      <c r="C398" s="405" t="s">
        <v>2110</v>
      </c>
      <c r="D398" s="384">
        <v>86</v>
      </c>
      <c r="E398">
        <v>0.03</v>
      </c>
      <c r="F398">
        <v>1.10101</v>
      </c>
      <c r="G398" s="384">
        <v>0</v>
      </c>
      <c r="H398">
        <v>1.1021099999999999</v>
      </c>
    </row>
    <row r="399" spans="1:10">
      <c r="A399">
        <v>386</v>
      </c>
      <c r="B399" s="612">
        <v>43867.646527777775</v>
      </c>
      <c r="C399" s="405" t="s">
        <v>2110</v>
      </c>
      <c r="D399" s="384">
        <v>86</v>
      </c>
      <c r="E399">
        <v>0.03</v>
      </c>
      <c r="F399">
        <v>1.10101</v>
      </c>
      <c r="G399" s="384">
        <v>0</v>
      </c>
      <c r="H399">
        <v>1.10076</v>
      </c>
    </row>
    <row r="400" spans="1:10">
      <c r="A400">
        <v>402</v>
      </c>
      <c r="B400" s="612">
        <v>43868.415972222225</v>
      </c>
      <c r="C400" s="405" t="s">
        <v>2110</v>
      </c>
      <c r="D400" s="384">
        <v>86</v>
      </c>
      <c r="E400">
        <v>0.03</v>
      </c>
      <c r="F400">
        <v>1.10101</v>
      </c>
      <c r="G400" s="384">
        <v>0</v>
      </c>
      <c r="H400">
        <v>1.09917</v>
      </c>
    </row>
    <row r="401" spans="1:10">
      <c r="A401">
        <v>416</v>
      </c>
      <c r="B401" s="612">
        <v>43871.580555555556</v>
      </c>
      <c r="C401" s="405" t="s">
        <v>2110</v>
      </c>
      <c r="D401" s="384">
        <v>86</v>
      </c>
      <c r="E401">
        <v>0.03</v>
      </c>
      <c r="F401">
        <v>1.10101</v>
      </c>
      <c r="G401" s="384">
        <v>0</v>
      </c>
      <c r="H401">
        <v>1.0974900000000001</v>
      </c>
    </row>
    <row r="402" spans="1:10">
      <c r="A402">
        <v>425</v>
      </c>
      <c r="B402" s="612">
        <v>43871.688194444447</v>
      </c>
      <c r="C402" s="405" t="s">
        <v>2110</v>
      </c>
      <c r="D402" s="384">
        <v>86</v>
      </c>
      <c r="E402">
        <v>0.03</v>
      </c>
      <c r="F402">
        <v>1.10101</v>
      </c>
      <c r="G402" s="384">
        <v>0</v>
      </c>
      <c r="H402">
        <v>1.0956900000000001</v>
      </c>
    </row>
    <row r="403" spans="1:10">
      <c r="A403">
        <v>445</v>
      </c>
      <c r="B403" s="612">
        <v>43873.637499999997</v>
      </c>
      <c r="C403" s="405" t="s">
        <v>2110</v>
      </c>
      <c r="D403" s="384">
        <v>86</v>
      </c>
      <c r="E403">
        <v>0.03</v>
      </c>
      <c r="F403">
        <v>1.10101</v>
      </c>
      <c r="G403" s="384">
        <v>0</v>
      </c>
      <c r="H403">
        <v>1.09355</v>
      </c>
    </row>
    <row r="404" spans="1:10">
      <c r="A404">
        <v>459</v>
      </c>
      <c r="B404" s="612">
        <v>43873.806944444441</v>
      </c>
      <c r="C404" s="405" t="s">
        <v>2110</v>
      </c>
      <c r="D404" s="384">
        <v>86</v>
      </c>
      <c r="E404">
        <v>0.03</v>
      </c>
      <c r="F404">
        <v>1.10101</v>
      </c>
      <c r="G404" s="384">
        <v>0</v>
      </c>
      <c r="H404">
        <v>1.0912599999999999</v>
      </c>
    </row>
    <row r="405" spans="1:10">
      <c r="A405">
        <v>474</v>
      </c>
      <c r="B405" s="612">
        <v>43874.638194444444</v>
      </c>
      <c r="C405" s="405" t="s">
        <v>2110</v>
      </c>
      <c r="D405" s="384">
        <v>86</v>
      </c>
      <c r="E405">
        <v>0.03</v>
      </c>
      <c r="F405">
        <v>1.10101</v>
      </c>
      <c r="G405" s="384">
        <v>0</v>
      </c>
      <c r="H405">
        <v>1.08884</v>
      </c>
    </row>
    <row r="406" spans="1:10">
      <c r="A406">
        <v>502</v>
      </c>
      <c r="B406" s="612">
        <v>43879.51666666667</v>
      </c>
      <c r="C406" s="405" t="s">
        <v>2110</v>
      </c>
      <c r="D406" s="384">
        <v>86</v>
      </c>
      <c r="E406">
        <v>0.03</v>
      </c>
      <c r="F406">
        <v>1.10101</v>
      </c>
      <c r="G406" s="384">
        <v>0</v>
      </c>
      <c r="H406">
        <v>1.0863100000000001</v>
      </c>
    </row>
    <row r="407" spans="1:10">
      <c r="A407">
        <v>517</v>
      </c>
      <c r="B407" s="612">
        <v>43879.592361111114</v>
      </c>
      <c r="C407" s="405" t="s">
        <v>2110</v>
      </c>
      <c r="D407" s="384">
        <v>86</v>
      </c>
      <c r="E407">
        <v>0.03</v>
      </c>
      <c r="F407">
        <v>1.10101</v>
      </c>
      <c r="G407" s="384">
        <v>0</v>
      </c>
      <c r="H407">
        <v>1.0836600000000001</v>
      </c>
    </row>
    <row r="408" spans="1:10">
      <c r="A408">
        <v>558</v>
      </c>
      <c r="B408" s="612">
        <v>43882.616666666669</v>
      </c>
      <c r="C408" s="405" t="s">
        <v>2054</v>
      </c>
      <c r="D408" s="384">
        <v>86</v>
      </c>
      <c r="E408">
        <v>0.03</v>
      </c>
      <c r="F408">
        <v>1.0836600000000001</v>
      </c>
      <c r="G408" s="384">
        <v>0</v>
      </c>
      <c r="H408">
        <v>1.0836600000000001</v>
      </c>
      <c r="I408">
        <v>-54.22</v>
      </c>
      <c r="J408" s="384">
        <v>20330.91</v>
      </c>
    </row>
    <row r="409" spans="1:10">
      <c r="A409">
        <v>375</v>
      </c>
      <c r="B409" s="612">
        <v>43866.629166666666</v>
      </c>
      <c r="C409" s="405" t="s">
        <v>97</v>
      </c>
      <c r="D409" s="384">
        <v>87</v>
      </c>
      <c r="E409">
        <v>0.02</v>
      </c>
      <c r="F409">
        <v>1.1003099999999999</v>
      </c>
      <c r="G409" s="384">
        <v>0</v>
      </c>
      <c r="H409">
        <v>0</v>
      </c>
    </row>
    <row r="410" spans="1:10">
      <c r="A410">
        <v>376</v>
      </c>
      <c r="B410" s="612">
        <v>43866.629166666666</v>
      </c>
      <c r="C410" s="405" t="s">
        <v>2110</v>
      </c>
      <c r="D410" s="384">
        <v>87</v>
      </c>
      <c r="E410">
        <v>0.02</v>
      </c>
      <c r="F410">
        <v>1.1003099999999999</v>
      </c>
      <c r="G410" s="384">
        <v>0</v>
      </c>
      <c r="H410">
        <v>1.09931</v>
      </c>
    </row>
    <row r="411" spans="1:10">
      <c r="A411">
        <v>377</v>
      </c>
      <c r="B411" s="612">
        <v>43867.624305555553</v>
      </c>
      <c r="C411" s="405" t="s">
        <v>2054</v>
      </c>
      <c r="D411" s="384">
        <v>87</v>
      </c>
      <c r="E411">
        <v>0.02</v>
      </c>
      <c r="F411">
        <v>1.09931</v>
      </c>
      <c r="G411" s="384">
        <v>0</v>
      </c>
      <c r="H411">
        <v>1.09931</v>
      </c>
      <c r="I411">
        <v>2.0699999999999998</v>
      </c>
      <c r="J411" s="384">
        <v>20421.12</v>
      </c>
    </row>
    <row r="412" spans="1:10">
      <c r="A412">
        <v>378</v>
      </c>
      <c r="B412" s="612">
        <v>43867.624305555553</v>
      </c>
      <c r="C412" s="405" t="s">
        <v>96</v>
      </c>
      <c r="D412" s="384">
        <v>88</v>
      </c>
      <c r="E412">
        <v>0.05</v>
      </c>
      <c r="F412">
        <v>1.0992999999999999</v>
      </c>
      <c r="G412" s="384">
        <v>0</v>
      </c>
      <c r="H412">
        <v>0</v>
      </c>
    </row>
    <row r="413" spans="1:10">
      <c r="A413">
        <v>379</v>
      </c>
      <c r="B413" s="612">
        <v>43867.624305555553</v>
      </c>
      <c r="C413" s="405" t="s">
        <v>2110</v>
      </c>
      <c r="D413" s="384">
        <v>88</v>
      </c>
      <c r="E413">
        <v>0.05</v>
      </c>
      <c r="F413">
        <v>1.0992999999999999</v>
      </c>
      <c r="G413" s="384">
        <v>0</v>
      </c>
      <c r="H413">
        <v>1.1021099999999999</v>
      </c>
    </row>
    <row r="414" spans="1:10">
      <c r="A414">
        <v>385</v>
      </c>
      <c r="B414" s="612">
        <v>43867.646527777775</v>
      </c>
      <c r="C414" s="405" t="s">
        <v>2110</v>
      </c>
      <c r="D414" s="384">
        <v>88</v>
      </c>
      <c r="E414">
        <v>0.05</v>
      </c>
      <c r="F414">
        <v>1.0992999999999999</v>
      </c>
      <c r="G414" s="384">
        <v>0</v>
      </c>
      <c r="H414">
        <v>1.10076</v>
      </c>
    </row>
    <row r="415" spans="1:10">
      <c r="A415">
        <v>401</v>
      </c>
      <c r="B415" s="612">
        <v>43868.415972222225</v>
      </c>
      <c r="C415" s="405" t="s">
        <v>2110</v>
      </c>
      <c r="D415" s="384">
        <v>88</v>
      </c>
      <c r="E415">
        <v>0.05</v>
      </c>
      <c r="F415">
        <v>1.0992999999999999</v>
      </c>
      <c r="G415" s="384">
        <v>0</v>
      </c>
      <c r="H415">
        <v>1.09917</v>
      </c>
    </row>
    <row r="416" spans="1:10">
      <c r="A416">
        <v>415</v>
      </c>
      <c r="B416" s="612">
        <v>43871.580555555556</v>
      </c>
      <c r="C416" s="405" t="s">
        <v>2110</v>
      </c>
      <c r="D416" s="384">
        <v>88</v>
      </c>
      <c r="E416">
        <v>0.05</v>
      </c>
      <c r="F416">
        <v>1.0992999999999999</v>
      </c>
      <c r="G416" s="384">
        <v>0</v>
      </c>
      <c r="H416">
        <v>1.0974900000000001</v>
      </c>
    </row>
    <row r="417" spans="1:10">
      <c r="A417">
        <v>424</v>
      </c>
      <c r="B417" s="612">
        <v>43871.688194444447</v>
      </c>
      <c r="C417" s="405" t="s">
        <v>2110</v>
      </c>
      <c r="D417" s="384">
        <v>88</v>
      </c>
      <c r="E417">
        <v>0.05</v>
      </c>
      <c r="F417">
        <v>1.0992999999999999</v>
      </c>
      <c r="G417" s="384">
        <v>0</v>
      </c>
      <c r="H417">
        <v>1.0956900000000001</v>
      </c>
    </row>
    <row r="418" spans="1:10">
      <c r="A418">
        <v>444</v>
      </c>
      <c r="B418" s="612">
        <v>43873.637499999997</v>
      </c>
      <c r="C418" s="405" t="s">
        <v>2110</v>
      </c>
      <c r="D418" s="384">
        <v>88</v>
      </c>
      <c r="E418">
        <v>0.05</v>
      </c>
      <c r="F418">
        <v>1.0992999999999999</v>
      </c>
      <c r="G418" s="384">
        <v>0</v>
      </c>
      <c r="H418">
        <v>1.09355</v>
      </c>
    </row>
    <row r="419" spans="1:10">
      <c r="A419">
        <v>458</v>
      </c>
      <c r="B419" s="612">
        <v>43873.806944444441</v>
      </c>
      <c r="C419" s="405" t="s">
        <v>2110</v>
      </c>
      <c r="D419" s="384">
        <v>88</v>
      </c>
      <c r="E419">
        <v>0.05</v>
      </c>
      <c r="F419">
        <v>1.0992999999999999</v>
      </c>
      <c r="G419" s="384">
        <v>0</v>
      </c>
      <c r="H419">
        <v>1.0912599999999999</v>
      </c>
    </row>
    <row r="420" spans="1:10">
      <c r="A420">
        <v>473</v>
      </c>
      <c r="B420" s="612">
        <v>43874.638194444444</v>
      </c>
      <c r="C420" s="405" t="s">
        <v>2110</v>
      </c>
      <c r="D420" s="384">
        <v>88</v>
      </c>
      <c r="E420">
        <v>0.05</v>
      </c>
      <c r="F420">
        <v>1.0992999999999999</v>
      </c>
      <c r="G420" s="384">
        <v>0</v>
      </c>
      <c r="H420">
        <v>1.08884</v>
      </c>
    </row>
    <row r="421" spans="1:10">
      <c r="A421">
        <v>501</v>
      </c>
      <c r="B421" s="612">
        <v>43879.51666666667</v>
      </c>
      <c r="C421" s="405" t="s">
        <v>2110</v>
      </c>
      <c r="D421" s="384">
        <v>88</v>
      </c>
      <c r="E421">
        <v>0.05</v>
      </c>
      <c r="F421">
        <v>1.0992999999999999</v>
      </c>
      <c r="G421" s="384">
        <v>0</v>
      </c>
      <c r="H421">
        <v>1.0863100000000001</v>
      </c>
    </row>
    <row r="422" spans="1:10">
      <c r="A422">
        <v>516</v>
      </c>
      <c r="B422" s="612">
        <v>43879.592361111114</v>
      </c>
      <c r="C422" s="405" t="s">
        <v>2110</v>
      </c>
      <c r="D422" s="384">
        <v>88</v>
      </c>
      <c r="E422">
        <v>0.05</v>
      </c>
      <c r="F422">
        <v>1.0992999999999999</v>
      </c>
      <c r="G422" s="384">
        <v>0</v>
      </c>
      <c r="H422">
        <v>1.0836600000000001</v>
      </c>
    </row>
    <row r="423" spans="1:10">
      <c r="A423">
        <v>559</v>
      </c>
      <c r="B423" s="612">
        <v>43882.616666666669</v>
      </c>
      <c r="C423" s="405" t="s">
        <v>2054</v>
      </c>
      <c r="D423" s="384">
        <v>88</v>
      </c>
      <c r="E423">
        <v>0.05</v>
      </c>
      <c r="F423">
        <v>1.0836600000000001</v>
      </c>
      <c r="G423" s="384">
        <v>0</v>
      </c>
      <c r="H423">
        <v>1.0836600000000001</v>
      </c>
      <c r="I423">
        <v>-81.209999999999994</v>
      </c>
      <c r="J423" s="384">
        <v>20249.7</v>
      </c>
    </row>
    <row r="424" spans="1:10">
      <c r="A424">
        <v>383</v>
      </c>
      <c r="B424" s="612">
        <v>43867.646527777775</v>
      </c>
      <c r="C424" s="405" t="s">
        <v>96</v>
      </c>
      <c r="D424" s="384">
        <v>89</v>
      </c>
      <c r="E424">
        <v>0.08</v>
      </c>
      <c r="F424">
        <v>1.09748</v>
      </c>
      <c r="G424" s="384">
        <v>0</v>
      </c>
      <c r="H424">
        <v>0</v>
      </c>
    </row>
    <row r="425" spans="1:10">
      <c r="A425">
        <v>384</v>
      </c>
      <c r="B425" s="612">
        <v>43867.646527777775</v>
      </c>
      <c r="C425" s="405" t="s">
        <v>2110</v>
      </c>
      <c r="D425" s="384">
        <v>89</v>
      </c>
      <c r="E425">
        <v>0.08</v>
      </c>
      <c r="F425">
        <v>1.09748</v>
      </c>
      <c r="G425" s="384">
        <v>0</v>
      </c>
      <c r="H425">
        <v>1.10076</v>
      </c>
    </row>
    <row r="426" spans="1:10">
      <c r="A426">
        <v>400</v>
      </c>
      <c r="B426" s="612">
        <v>43868.415972222225</v>
      </c>
      <c r="C426" s="405" t="s">
        <v>2110</v>
      </c>
      <c r="D426" s="384">
        <v>89</v>
      </c>
      <c r="E426">
        <v>0.08</v>
      </c>
      <c r="F426">
        <v>1.09748</v>
      </c>
      <c r="G426" s="384">
        <v>0</v>
      </c>
      <c r="H426">
        <v>1.09917</v>
      </c>
    </row>
    <row r="427" spans="1:10">
      <c r="A427">
        <v>414</v>
      </c>
      <c r="B427" s="612">
        <v>43871.580555555556</v>
      </c>
      <c r="C427" s="405" t="s">
        <v>2110</v>
      </c>
      <c r="D427" s="384">
        <v>89</v>
      </c>
      <c r="E427">
        <v>0.08</v>
      </c>
      <c r="F427">
        <v>1.09748</v>
      </c>
      <c r="G427" s="384">
        <v>0</v>
      </c>
      <c r="H427">
        <v>1.0974900000000001</v>
      </c>
    </row>
    <row r="428" spans="1:10">
      <c r="A428">
        <v>423</v>
      </c>
      <c r="B428" s="612">
        <v>43871.688194444447</v>
      </c>
      <c r="C428" s="405" t="s">
        <v>2110</v>
      </c>
      <c r="D428" s="384">
        <v>89</v>
      </c>
      <c r="E428">
        <v>0.08</v>
      </c>
      <c r="F428">
        <v>1.09748</v>
      </c>
      <c r="G428" s="384">
        <v>0</v>
      </c>
      <c r="H428">
        <v>1.0956900000000001</v>
      </c>
    </row>
    <row r="429" spans="1:10">
      <c r="A429">
        <v>443</v>
      </c>
      <c r="B429" s="612">
        <v>43873.637499999997</v>
      </c>
      <c r="C429" s="405" t="s">
        <v>2110</v>
      </c>
      <c r="D429" s="384">
        <v>89</v>
      </c>
      <c r="E429">
        <v>0.08</v>
      </c>
      <c r="F429">
        <v>1.09748</v>
      </c>
      <c r="G429" s="384">
        <v>0</v>
      </c>
      <c r="H429">
        <v>1.09355</v>
      </c>
    </row>
    <row r="430" spans="1:10">
      <c r="A430">
        <v>457</v>
      </c>
      <c r="B430" s="612">
        <v>43873.806944444441</v>
      </c>
      <c r="C430" s="405" t="s">
        <v>2110</v>
      </c>
      <c r="D430" s="384">
        <v>89</v>
      </c>
      <c r="E430">
        <v>0.08</v>
      </c>
      <c r="F430">
        <v>1.09748</v>
      </c>
      <c r="G430" s="384">
        <v>0</v>
      </c>
      <c r="H430">
        <v>1.0912599999999999</v>
      </c>
    </row>
    <row r="431" spans="1:10">
      <c r="A431">
        <v>472</v>
      </c>
      <c r="B431" s="612">
        <v>43874.638194444444</v>
      </c>
      <c r="C431" s="405" t="s">
        <v>2110</v>
      </c>
      <c r="D431" s="384">
        <v>89</v>
      </c>
      <c r="E431">
        <v>0.08</v>
      </c>
      <c r="F431">
        <v>1.09748</v>
      </c>
      <c r="G431" s="384">
        <v>0</v>
      </c>
      <c r="H431">
        <v>1.08884</v>
      </c>
    </row>
    <row r="432" spans="1:10">
      <c r="A432">
        <v>500</v>
      </c>
      <c r="B432" s="612">
        <v>43879.51666666667</v>
      </c>
      <c r="C432" s="405" t="s">
        <v>2110</v>
      </c>
      <c r="D432" s="384">
        <v>89</v>
      </c>
      <c r="E432">
        <v>0.08</v>
      </c>
      <c r="F432">
        <v>1.09748</v>
      </c>
      <c r="G432" s="384">
        <v>0</v>
      </c>
      <c r="H432">
        <v>1.0863100000000001</v>
      </c>
    </row>
    <row r="433" spans="1:10">
      <c r="A433">
        <v>515</v>
      </c>
      <c r="B433" s="612">
        <v>43879.592361111114</v>
      </c>
      <c r="C433" s="405" t="s">
        <v>2110</v>
      </c>
      <c r="D433" s="384">
        <v>89</v>
      </c>
      <c r="E433">
        <v>0.08</v>
      </c>
      <c r="F433">
        <v>1.09748</v>
      </c>
      <c r="G433" s="384">
        <v>0</v>
      </c>
      <c r="H433">
        <v>1.0836600000000001</v>
      </c>
    </row>
    <row r="434" spans="1:10">
      <c r="A434">
        <v>560</v>
      </c>
      <c r="B434" s="612">
        <v>43882.616666666669</v>
      </c>
      <c r="C434" s="405" t="s">
        <v>2054</v>
      </c>
      <c r="D434" s="384">
        <v>89</v>
      </c>
      <c r="E434">
        <v>0.08</v>
      </c>
      <c r="F434">
        <v>1.0836600000000001</v>
      </c>
      <c r="G434" s="384">
        <v>0</v>
      </c>
      <c r="H434">
        <v>1.0836600000000001</v>
      </c>
      <c r="I434">
        <v>-115.38</v>
      </c>
      <c r="J434" s="384">
        <v>20134.32</v>
      </c>
    </row>
    <row r="435" spans="1:10">
      <c r="A435">
        <v>389</v>
      </c>
      <c r="B435" s="612">
        <v>43867.652777777781</v>
      </c>
      <c r="C435" s="405" t="s">
        <v>97</v>
      </c>
      <c r="D435" s="384">
        <v>90</v>
      </c>
      <c r="E435">
        <v>0.02</v>
      </c>
      <c r="F435">
        <v>1.09782</v>
      </c>
      <c r="G435" s="384">
        <v>0</v>
      </c>
      <c r="H435">
        <v>0</v>
      </c>
    </row>
    <row r="436" spans="1:10">
      <c r="A436">
        <v>390</v>
      </c>
      <c r="B436" s="612">
        <v>43867.652777777781</v>
      </c>
      <c r="C436" s="405" t="s">
        <v>2110</v>
      </c>
      <c r="D436" s="384">
        <v>90</v>
      </c>
      <c r="E436">
        <v>0.02</v>
      </c>
      <c r="F436">
        <v>1.09782</v>
      </c>
      <c r="G436" s="384">
        <v>0</v>
      </c>
      <c r="H436">
        <v>1.0968199999999999</v>
      </c>
    </row>
    <row r="437" spans="1:10">
      <c r="A437">
        <v>391</v>
      </c>
      <c r="B437" s="612">
        <v>43867.661111111112</v>
      </c>
      <c r="C437" s="405" t="s">
        <v>2054</v>
      </c>
      <c r="D437" s="384">
        <v>90</v>
      </c>
      <c r="E437">
        <v>0.02</v>
      </c>
      <c r="F437">
        <v>1.0968199999999999</v>
      </c>
      <c r="G437" s="384">
        <v>0</v>
      </c>
      <c r="H437">
        <v>1.0968199999999999</v>
      </c>
      <c r="I437">
        <v>2</v>
      </c>
      <c r="J437" s="384">
        <v>20423.12</v>
      </c>
    </row>
    <row r="438" spans="1:10">
      <c r="A438">
        <v>392</v>
      </c>
      <c r="B438" s="612">
        <v>43867.670138888891</v>
      </c>
      <c r="C438" s="405" t="s">
        <v>97</v>
      </c>
      <c r="D438" s="384">
        <v>91</v>
      </c>
      <c r="E438">
        <v>0.02</v>
      </c>
      <c r="F438">
        <v>1.09822</v>
      </c>
      <c r="G438" s="384">
        <v>0</v>
      </c>
      <c r="H438">
        <v>0</v>
      </c>
    </row>
    <row r="439" spans="1:10">
      <c r="A439">
        <v>393</v>
      </c>
      <c r="B439" s="612">
        <v>43867.670138888891</v>
      </c>
      <c r="C439" s="405" t="s">
        <v>2110</v>
      </c>
      <c r="D439" s="384">
        <v>91</v>
      </c>
      <c r="E439">
        <v>0.02</v>
      </c>
      <c r="F439">
        <v>1.09822</v>
      </c>
      <c r="G439" s="384">
        <v>0</v>
      </c>
      <c r="H439">
        <v>1.0972200000000001</v>
      </c>
    </row>
    <row r="440" spans="1:10">
      <c r="A440">
        <v>394</v>
      </c>
      <c r="B440" s="612">
        <v>43868.306944444441</v>
      </c>
      <c r="C440" s="405" t="s">
        <v>2054</v>
      </c>
      <c r="D440" s="384">
        <v>91</v>
      </c>
      <c r="E440">
        <v>0.02</v>
      </c>
      <c r="F440">
        <v>1.0972200000000001</v>
      </c>
      <c r="G440" s="384">
        <v>0</v>
      </c>
      <c r="H440">
        <v>1.0972200000000001</v>
      </c>
      <c r="I440">
        <v>2.02</v>
      </c>
      <c r="J440" s="384">
        <v>20425.14</v>
      </c>
    </row>
    <row r="441" spans="1:10">
      <c r="A441">
        <v>395</v>
      </c>
      <c r="B441" s="612">
        <v>43868.343055555553</v>
      </c>
      <c r="C441" s="405" t="s">
        <v>97</v>
      </c>
      <c r="D441" s="384">
        <v>92</v>
      </c>
      <c r="E441">
        <v>0.02</v>
      </c>
      <c r="F441">
        <v>1.0967199999999999</v>
      </c>
      <c r="G441" s="384">
        <v>0</v>
      </c>
      <c r="H441">
        <v>0</v>
      </c>
    </row>
    <row r="442" spans="1:10">
      <c r="A442">
        <v>396</v>
      </c>
      <c r="B442" s="612">
        <v>43868.343055555553</v>
      </c>
      <c r="C442" s="405" t="s">
        <v>2110</v>
      </c>
      <c r="D442" s="384">
        <v>92</v>
      </c>
      <c r="E442">
        <v>0.02</v>
      </c>
      <c r="F442">
        <v>1.0967199999999999</v>
      </c>
      <c r="G442" s="384">
        <v>0</v>
      </c>
      <c r="H442">
        <v>1.09572</v>
      </c>
    </row>
    <row r="443" spans="1:10">
      <c r="A443">
        <v>397</v>
      </c>
      <c r="B443" s="612">
        <v>43868.413888888892</v>
      </c>
      <c r="C443" s="405" t="s">
        <v>2054</v>
      </c>
      <c r="D443" s="384">
        <v>92</v>
      </c>
      <c r="E443">
        <v>0.02</v>
      </c>
      <c r="F443">
        <v>1.09572</v>
      </c>
      <c r="G443" s="384">
        <v>0</v>
      </c>
      <c r="H443">
        <v>1.09572</v>
      </c>
      <c r="I443">
        <v>2</v>
      </c>
      <c r="J443" s="384">
        <v>20427.14</v>
      </c>
    </row>
    <row r="444" spans="1:10">
      <c r="A444">
        <v>398</v>
      </c>
      <c r="B444" s="612">
        <v>43868.415972222225</v>
      </c>
      <c r="C444" s="405" t="s">
        <v>96</v>
      </c>
      <c r="D444" s="384">
        <v>93</v>
      </c>
      <c r="E444">
        <v>0.14000000000000001</v>
      </c>
      <c r="F444">
        <v>1.0955600000000001</v>
      </c>
      <c r="G444" s="384">
        <v>0</v>
      </c>
      <c r="H444">
        <v>0</v>
      </c>
    </row>
    <row r="445" spans="1:10">
      <c r="A445">
        <v>399</v>
      </c>
      <c r="B445" s="612">
        <v>43868.415972222225</v>
      </c>
      <c r="C445" s="405" t="s">
        <v>2110</v>
      </c>
      <c r="D445" s="384">
        <v>93</v>
      </c>
      <c r="E445">
        <v>0.14000000000000001</v>
      </c>
      <c r="F445">
        <v>1.0955600000000001</v>
      </c>
      <c r="G445" s="384">
        <v>0</v>
      </c>
      <c r="H445">
        <v>1.09917</v>
      </c>
    </row>
    <row r="446" spans="1:10">
      <c r="A446">
        <v>413</v>
      </c>
      <c r="B446" s="612">
        <v>43871.580555555556</v>
      </c>
      <c r="C446" s="405" t="s">
        <v>2110</v>
      </c>
      <c r="D446" s="384">
        <v>93</v>
      </c>
      <c r="E446">
        <v>0.14000000000000001</v>
      </c>
      <c r="F446">
        <v>1.0955600000000001</v>
      </c>
      <c r="G446" s="384">
        <v>0</v>
      </c>
      <c r="H446">
        <v>1.0974900000000001</v>
      </c>
    </row>
    <row r="447" spans="1:10">
      <c r="A447">
        <v>422</v>
      </c>
      <c r="B447" s="612">
        <v>43871.688194444447</v>
      </c>
      <c r="C447" s="405" t="s">
        <v>2110</v>
      </c>
      <c r="D447" s="384">
        <v>93</v>
      </c>
      <c r="E447">
        <v>0.14000000000000001</v>
      </c>
      <c r="F447">
        <v>1.0955600000000001</v>
      </c>
      <c r="G447" s="384">
        <v>0</v>
      </c>
      <c r="H447">
        <v>1.0956900000000001</v>
      </c>
    </row>
    <row r="448" spans="1:10">
      <c r="A448">
        <v>442</v>
      </c>
      <c r="B448" s="612">
        <v>43873.637499999997</v>
      </c>
      <c r="C448" s="405" t="s">
        <v>2110</v>
      </c>
      <c r="D448" s="384">
        <v>93</v>
      </c>
      <c r="E448">
        <v>0.14000000000000001</v>
      </c>
      <c r="F448">
        <v>1.0955600000000001</v>
      </c>
      <c r="G448" s="384">
        <v>0</v>
      </c>
      <c r="H448">
        <v>1.09355</v>
      </c>
    </row>
    <row r="449" spans="1:10">
      <c r="A449">
        <v>456</v>
      </c>
      <c r="B449" s="612">
        <v>43873.806944444441</v>
      </c>
      <c r="C449" s="405" t="s">
        <v>2110</v>
      </c>
      <c r="D449" s="384">
        <v>93</v>
      </c>
      <c r="E449">
        <v>0.14000000000000001</v>
      </c>
      <c r="F449">
        <v>1.0955600000000001</v>
      </c>
      <c r="G449" s="384">
        <v>0</v>
      </c>
      <c r="H449">
        <v>1.0912599999999999</v>
      </c>
    </row>
    <row r="450" spans="1:10">
      <c r="A450">
        <v>471</v>
      </c>
      <c r="B450" s="612">
        <v>43874.638194444444</v>
      </c>
      <c r="C450" s="405" t="s">
        <v>2110</v>
      </c>
      <c r="D450" s="384">
        <v>93</v>
      </c>
      <c r="E450">
        <v>0.14000000000000001</v>
      </c>
      <c r="F450">
        <v>1.0955600000000001</v>
      </c>
      <c r="G450" s="384">
        <v>0</v>
      </c>
      <c r="H450">
        <v>1.08884</v>
      </c>
    </row>
    <row r="451" spans="1:10">
      <c r="A451">
        <v>499</v>
      </c>
      <c r="B451" s="612">
        <v>43879.51666666667</v>
      </c>
      <c r="C451" s="405" t="s">
        <v>2110</v>
      </c>
      <c r="D451" s="384">
        <v>93</v>
      </c>
      <c r="E451">
        <v>0.14000000000000001</v>
      </c>
      <c r="F451">
        <v>1.0955600000000001</v>
      </c>
      <c r="G451" s="384">
        <v>0</v>
      </c>
      <c r="H451">
        <v>1.0863100000000001</v>
      </c>
    </row>
    <row r="452" spans="1:10">
      <c r="A452">
        <v>514</v>
      </c>
      <c r="B452" s="612">
        <v>43879.592361111114</v>
      </c>
      <c r="C452" s="405" t="s">
        <v>2110</v>
      </c>
      <c r="D452" s="384">
        <v>93</v>
      </c>
      <c r="E452">
        <v>0.14000000000000001</v>
      </c>
      <c r="F452">
        <v>1.0955600000000001</v>
      </c>
      <c r="G452" s="384">
        <v>0</v>
      </c>
      <c r="H452">
        <v>1.0836600000000001</v>
      </c>
    </row>
    <row r="453" spans="1:10">
      <c r="A453">
        <v>561</v>
      </c>
      <c r="B453" s="612">
        <v>43882.616666666669</v>
      </c>
      <c r="C453" s="405" t="s">
        <v>2054</v>
      </c>
      <c r="D453" s="384">
        <v>93</v>
      </c>
      <c r="E453">
        <v>0.14000000000000001</v>
      </c>
      <c r="F453">
        <v>1.0836600000000001</v>
      </c>
      <c r="G453" s="384">
        <v>0</v>
      </c>
      <c r="H453">
        <v>1.0836600000000001</v>
      </c>
      <c r="I453">
        <v>-174.47</v>
      </c>
      <c r="J453" s="384">
        <v>19959.849999999999</v>
      </c>
    </row>
    <row r="454" spans="1:10">
      <c r="A454">
        <v>405</v>
      </c>
      <c r="B454" s="612">
        <v>43868.56527777778</v>
      </c>
      <c r="C454" s="405" t="s">
        <v>97</v>
      </c>
      <c r="D454" s="384">
        <v>94</v>
      </c>
      <c r="E454">
        <v>0.02</v>
      </c>
      <c r="F454">
        <v>1.0964499999999999</v>
      </c>
      <c r="G454" s="384">
        <v>0</v>
      </c>
      <c r="H454">
        <v>0</v>
      </c>
    </row>
    <row r="455" spans="1:10">
      <c r="A455">
        <v>406</v>
      </c>
      <c r="B455" s="612">
        <v>43868.56527777778</v>
      </c>
      <c r="C455" s="405" t="s">
        <v>2110</v>
      </c>
      <c r="D455" s="384">
        <v>94</v>
      </c>
      <c r="E455">
        <v>0.02</v>
      </c>
      <c r="F455">
        <v>1.0964499999999999</v>
      </c>
      <c r="G455" s="384">
        <v>0</v>
      </c>
      <c r="H455">
        <v>1.09545</v>
      </c>
    </row>
    <row r="456" spans="1:10">
      <c r="A456">
        <v>407</v>
      </c>
      <c r="B456" s="612">
        <v>43868.586805555555</v>
      </c>
      <c r="C456" s="405" t="s">
        <v>2054</v>
      </c>
      <c r="D456" s="384">
        <v>94</v>
      </c>
      <c r="E456">
        <v>0.02</v>
      </c>
      <c r="F456">
        <v>1.09545</v>
      </c>
      <c r="G456" s="384">
        <v>0</v>
      </c>
      <c r="H456">
        <v>1.09545</v>
      </c>
      <c r="I456">
        <v>2</v>
      </c>
      <c r="J456" s="384">
        <v>20429.14</v>
      </c>
    </row>
    <row r="457" spans="1:10">
      <c r="A457">
        <v>408</v>
      </c>
      <c r="B457" s="612">
        <v>43868.607638888891</v>
      </c>
      <c r="C457" s="405" t="s">
        <v>97</v>
      </c>
      <c r="D457" s="384">
        <v>95</v>
      </c>
      <c r="E457">
        <v>0.02</v>
      </c>
      <c r="F457">
        <v>1.0966199999999999</v>
      </c>
      <c r="G457" s="384">
        <v>0</v>
      </c>
      <c r="H457">
        <v>0</v>
      </c>
    </row>
    <row r="458" spans="1:10">
      <c r="A458">
        <v>409</v>
      </c>
      <c r="B458" s="612">
        <v>43868.607638888891</v>
      </c>
      <c r="C458" s="405" t="s">
        <v>2110</v>
      </c>
      <c r="D458" s="384">
        <v>95</v>
      </c>
      <c r="E458">
        <v>0.02</v>
      </c>
      <c r="F458">
        <v>1.0966199999999999</v>
      </c>
      <c r="G458" s="384">
        <v>0</v>
      </c>
      <c r="H458">
        <v>1.09562</v>
      </c>
    </row>
    <row r="459" spans="1:10">
      <c r="A459">
        <v>410</v>
      </c>
      <c r="B459" s="612">
        <v>43868.678472222222</v>
      </c>
      <c r="C459" s="405" t="s">
        <v>2054</v>
      </c>
      <c r="D459" s="384">
        <v>95</v>
      </c>
      <c r="E459">
        <v>0.02</v>
      </c>
      <c r="F459">
        <v>1.09562</v>
      </c>
      <c r="G459" s="384">
        <v>0</v>
      </c>
      <c r="H459">
        <v>1.09562</v>
      </c>
      <c r="I459">
        <v>2</v>
      </c>
      <c r="J459" s="384">
        <v>20431.14</v>
      </c>
    </row>
    <row r="460" spans="1:10">
      <c r="A460">
        <v>411</v>
      </c>
      <c r="B460" s="612">
        <v>43871.580555555556</v>
      </c>
      <c r="C460" s="405" t="s">
        <v>96</v>
      </c>
      <c r="D460" s="384">
        <v>96</v>
      </c>
      <c r="E460">
        <v>0.23</v>
      </c>
      <c r="F460">
        <v>1.09355</v>
      </c>
      <c r="G460" s="384">
        <v>0</v>
      </c>
      <c r="H460">
        <v>0</v>
      </c>
    </row>
    <row r="461" spans="1:10">
      <c r="A461">
        <v>412</v>
      </c>
      <c r="B461" s="612">
        <v>43871.580555555556</v>
      </c>
      <c r="C461" s="405" t="s">
        <v>2110</v>
      </c>
      <c r="D461" s="384">
        <v>96</v>
      </c>
      <c r="E461">
        <v>0.23</v>
      </c>
      <c r="F461">
        <v>1.09355</v>
      </c>
      <c r="G461" s="384">
        <v>0</v>
      </c>
      <c r="H461">
        <v>1.0974900000000001</v>
      </c>
    </row>
    <row r="462" spans="1:10">
      <c r="A462">
        <v>421</v>
      </c>
      <c r="B462" s="612">
        <v>43871.688194444447</v>
      </c>
      <c r="C462" s="405" t="s">
        <v>2110</v>
      </c>
      <c r="D462" s="384">
        <v>96</v>
      </c>
      <c r="E462">
        <v>0.23</v>
      </c>
      <c r="F462">
        <v>1.09355</v>
      </c>
      <c r="G462" s="384">
        <v>0</v>
      </c>
      <c r="H462">
        <v>1.0956900000000001</v>
      </c>
    </row>
    <row r="463" spans="1:10">
      <c r="A463">
        <v>441</v>
      </c>
      <c r="B463" s="612">
        <v>43873.637499999997</v>
      </c>
      <c r="C463" s="405" t="s">
        <v>2110</v>
      </c>
      <c r="D463" s="384">
        <v>96</v>
      </c>
      <c r="E463">
        <v>0.23</v>
      </c>
      <c r="F463">
        <v>1.09355</v>
      </c>
      <c r="G463" s="384">
        <v>0</v>
      </c>
      <c r="H463">
        <v>1.09355</v>
      </c>
    </row>
    <row r="464" spans="1:10">
      <c r="A464">
        <v>455</v>
      </c>
      <c r="B464" s="612">
        <v>43873.806944444441</v>
      </c>
      <c r="C464" s="405" t="s">
        <v>2110</v>
      </c>
      <c r="D464" s="384">
        <v>96</v>
      </c>
      <c r="E464">
        <v>0.23</v>
      </c>
      <c r="F464">
        <v>1.09355</v>
      </c>
      <c r="G464" s="384">
        <v>0</v>
      </c>
      <c r="H464">
        <v>1.0912599999999999</v>
      </c>
    </row>
    <row r="465" spans="1:10">
      <c r="A465">
        <v>470</v>
      </c>
      <c r="B465" s="612">
        <v>43874.638194444444</v>
      </c>
      <c r="C465" s="405" t="s">
        <v>2110</v>
      </c>
      <c r="D465" s="384">
        <v>96</v>
      </c>
      <c r="E465">
        <v>0.23</v>
      </c>
      <c r="F465">
        <v>1.09355</v>
      </c>
      <c r="G465" s="384">
        <v>0</v>
      </c>
      <c r="H465">
        <v>1.08884</v>
      </c>
    </row>
    <row r="466" spans="1:10">
      <c r="A466">
        <v>498</v>
      </c>
      <c r="B466" s="612">
        <v>43879.51666666667</v>
      </c>
      <c r="C466" s="405" t="s">
        <v>2110</v>
      </c>
      <c r="D466" s="384">
        <v>96</v>
      </c>
      <c r="E466">
        <v>0.23</v>
      </c>
      <c r="F466">
        <v>1.09355</v>
      </c>
      <c r="G466" s="384">
        <v>0</v>
      </c>
      <c r="H466">
        <v>1.0863100000000001</v>
      </c>
    </row>
    <row r="467" spans="1:10">
      <c r="A467">
        <v>513</v>
      </c>
      <c r="B467" s="612">
        <v>43879.592361111114</v>
      </c>
      <c r="C467" s="405" t="s">
        <v>2110</v>
      </c>
      <c r="D467" s="384">
        <v>96</v>
      </c>
      <c r="E467">
        <v>0.23</v>
      </c>
      <c r="F467">
        <v>1.09355</v>
      </c>
      <c r="G467" s="384">
        <v>0</v>
      </c>
      <c r="H467">
        <v>1.0836600000000001</v>
      </c>
    </row>
    <row r="468" spans="1:10">
      <c r="A468">
        <v>562</v>
      </c>
      <c r="B468" s="612">
        <v>43882.616666666669</v>
      </c>
      <c r="C468" s="405" t="s">
        <v>2054</v>
      </c>
      <c r="D468" s="384">
        <v>96</v>
      </c>
      <c r="E468">
        <v>0.23</v>
      </c>
      <c r="F468">
        <v>1.0836600000000001</v>
      </c>
      <c r="G468" s="384">
        <v>0</v>
      </c>
      <c r="H468">
        <v>1.0836600000000001</v>
      </c>
      <c r="I468">
        <v>-239.48</v>
      </c>
      <c r="J468" s="384">
        <v>19720.37</v>
      </c>
    </row>
    <row r="469" spans="1:10">
      <c r="A469">
        <v>419</v>
      </c>
      <c r="B469" s="612">
        <v>43871.688194444447</v>
      </c>
      <c r="C469" s="405" t="s">
        <v>96</v>
      </c>
      <c r="D469" s="384">
        <v>97</v>
      </c>
      <c r="E469">
        <v>0.38</v>
      </c>
      <c r="F469">
        <v>1.09144</v>
      </c>
      <c r="G469" s="384">
        <v>0</v>
      </c>
      <c r="H469">
        <v>0</v>
      </c>
    </row>
    <row r="470" spans="1:10">
      <c r="A470">
        <v>420</v>
      </c>
      <c r="B470" s="612">
        <v>43871.688194444447</v>
      </c>
      <c r="C470" s="405" t="s">
        <v>2110</v>
      </c>
      <c r="D470" s="384">
        <v>97</v>
      </c>
      <c r="E470">
        <v>0.38</v>
      </c>
      <c r="F470">
        <v>1.09144</v>
      </c>
      <c r="G470" s="384">
        <v>0</v>
      </c>
      <c r="H470">
        <v>1.0956900000000001</v>
      </c>
    </row>
    <row r="471" spans="1:10">
      <c r="A471">
        <v>440</v>
      </c>
      <c r="B471" s="612">
        <v>43873.637499999997</v>
      </c>
      <c r="C471" s="405" t="s">
        <v>2110</v>
      </c>
      <c r="D471" s="384">
        <v>97</v>
      </c>
      <c r="E471">
        <v>0.38</v>
      </c>
      <c r="F471">
        <v>1.09144</v>
      </c>
      <c r="G471" s="384">
        <v>0</v>
      </c>
      <c r="H471">
        <v>1.09355</v>
      </c>
    </row>
    <row r="472" spans="1:10">
      <c r="A472">
        <v>454</v>
      </c>
      <c r="B472" s="612">
        <v>43873.806944444441</v>
      </c>
      <c r="C472" s="405" t="s">
        <v>2110</v>
      </c>
      <c r="D472" s="384">
        <v>97</v>
      </c>
      <c r="E472">
        <v>0.38</v>
      </c>
      <c r="F472">
        <v>1.09144</v>
      </c>
      <c r="G472" s="384">
        <v>0</v>
      </c>
      <c r="H472">
        <v>1.0912599999999999</v>
      </c>
    </row>
    <row r="473" spans="1:10">
      <c r="A473">
        <v>469</v>
      </c>
      <c r="B473" s="612">
        <v>43874.638194444444</v>
      </c>
      <c r="C473" s="405" t="s">
        <v>2110</v>
      </c>
      <c r="D473" s="384">
        <v>97</v>
      </c>
      <c r="E473">
        <v>0.38</v>
      </c>
      <c r="F473">
        <v>1.09144</v>
      </c>
      <c r="G473" s="384">
        <v>0</v>
      </c>
      <c r="H473">
        <v>1.08884</v>
      </c>
    </row>
    <row r="474" spans="1:10">
      <c r="A474">
        <v>497</v>
      </c>
      <c r="B474" s="612">
        <v>43879.51666666667</v>
      </c>
      <c r="C474" s="405" t="s">
        <v>2110</v>
      </c>
      <c r="D474" s="384">
        <v>97</v>
      </c>
      <c r="E474">
        <v>0.38</v>
      </c>
      <c r="F474">
        <v>1.09144</v>
      </c>
      <c r="G474" s="384">
        <v>0</v>
      </c>
      <c r="H474">
        <v>1.0863100000000001</v>
      </c>
    </row>
    <row r="475" spans="1:10">
      <c r="A475">
        <v>512</v>
      </c>
      <c r="B475" s="612">
        <v>43879.592361111114</v>
      </c>
      <c r="C475" s="405" t="s">
        <v>2110</v>
      </c>
      <c r="D475" s="384">
        <v>97</v>
      </c>
      <c r="E475">
        <v>0.38</v>
      </c>
      <c r="F475">
        <v>1.09144</v>
      </c>
      <c r="G475" s="384">
        <v>0</v>
      </c>
      <c r="H475">
        <v>1.0836600000000001</v>
      </c>
    </row>
    <row r="476" spans="1:10">
      <c r="A476">
        <v>563</v>
      </c>
      <c r="B476" s="612">
        <v>43882.616666666669</v>
      </c>
      <c r="C476" s="405" t="s">
        <v>2054</v>
      </c>
      <c r="D476" s="384">
        <v>97</v>
      </c>
      <c r="E476">
        <v>0.38</v>
      </c>
      <c r="F476">
        <v>1.0836600000000001</v>
      </c>
      <c r="G476" s="384">
        <v>0</v>
      </c>
      <c r="H476">
        <v>1.0836600000000001</v>
      </c>
      <c r="I476">
        <v>-315.48</v>
      </c>
      <c r="J476" s="384">
        <v>19404.88</v>
      </c>
    </row>
    <row r="477" spans="1:10">
      <c r="A477">
        <v>428</v>
      </c>
      <c r="B477" s="612">
        <v>43872.570138888892</v>
      </c>
      <c r="C477" s="405" t="s">
        <v>97</v>
      </c>
      <c r="D477" s="384">
        <v>98</v>
      </c>
      <c r="E477">
        <v>0.02</v>
      </c>
      <c r="F477">
        <v>1.0902400000000001</v>
      </c>
      <c r="G477" s="384">
        <v>0</v>
      </c>
      <c r="H477">
        <v>0</v>
      </c>
    </row>
    <row r="478" spans="1:10">
      <c r="A478">
        <v>429</v>
      </c>
      <c r="B478" s="612">
        <v>43872.570138888892</v>
      </c>
      <c r="C478" s="405" t="s">
        <v>2110</v>
      </c>
      <c r="D478" s="384">
        <v>98</v>
      </c>
      <c r="E478">
        <v>0.02</v>
      </c>
      <c r="F478">
        <v>1.0902400000000001</v>
      </c>
      <c r="G478" s="384">
        <v>0</v>
      </c>
      <c r="H478">
        <v>1.08924</v>
      </c>
    </row>
    <row r="479" spans="1:10">
      <c r="A479">
        <v>432</v>
      </c>
      <c r="B479" s="612">
        <v>43872.620138888888</v>
      </c>
      <c r="C479" s="405" t="s">
        <v>2110</v>
      </c>
      <c r="D479" s="384">
        <v>98</v>
      </c>
      <c r="E479">
        <v>0.02</v>
      </c>
      <c r="F479">
        <v>1.0902400000000001</v>
      </c>
      <c r="G479" s="384">
        <v>0</v>
      </c>
      <c r="H479">
        <v>1.09005</v>
      </c>
    </row>
    <row r="480" spans="1:10">
      <c r="A480">
        <v>433</v>
      </c>
      <c r="B480" s="612">
        <v>43873.293055555558</v>
      </c>
      <c r="C480" s="405" t="s">
        <v>2054</v>
      </c>
      <c r="D480" s="384">
        <v>98</v>
      </c>
      <c r="E480">
        <v>0.02</v>
      </c>
      <c r="F480">
        <v>1.09005</v>
      </c>
      <c r="G480" s="384">
        <v>0</v>
      </c>
      <c r="H480">
        <v>1.09005</v>
      </c>
      <c r="I480">
        <v>0.4</v>
      </c>
      <c r="J480" s="384">
        <v>20431.55</v>
      </c>
    </row>
    <row r="481" spans="1:10">
      <c r="A481">
        <v>430</v>
      </c>
      <c r="B481" s="612">
        <v>43872.620138888888</v>
      </c>
      <c r="C481" s="405" t="s">
        <v>97</v>
      </c>
      <c r="D481" s="384">
        <v>99</v>
      </c>
      <c r="E481">
        <v>0.02</v>
      </c>
      <c r="F481">
        <v>1.0918600000000001</v>
      </c>
      <c r="G481" s="384">
        <v>0</v>
      </c>
      <c r="H481">
        <v>0</v>
      </c>
    </row>
    <row r="482" spans="1:10">
      <c r="A482">
        <v>431</v>
      </c>
      <c r="B482" s="612">
        <v>43872.620138888888</v>
      </c>
      <c r="C482" s="405" t="s">
        <v>2110</v>
      </c>
      <c r="D482" s="384">
        <v>99</v>
      </c>
      <c r="E482">
        <v>0.02</v>
      </c>
      <c r="F482">
        <v>1.0918600000000001</v>
      </c>
      <c r="G482" s="384">
        <v>0</v>
      </c>
      <c r="H482">
        <v>1.09005</v>
      </c>
    </row>
    <row r="483" spans="1:10">
      <c r="A483">
        <v>434</v>
      </c>
      <c r="B483" s="612">
        <v>43873.293055555558</v>
      </c>
      <c r="C483" s="405" t="s">
        <v>2054</v>
      </c>
      <c r="D483" s="384">
        <v>99</v>
      </c>
      <c r="E483">
        <v>0.02</v>
      </c>
      <c r="F483">
        <v>1.09005</v>
      </c>
      <c r="G483" s="384">
        <v>0</v>
      </c>
      <c r="H483">
        <v>1.09005</v>
      </c>
      <c r="I483">
        <v>3.64</v>
      </c>
      <c r="J483" s="384">
        <v>20435.189999999999</v>
      </c>
    </row>
    <row r="484" spans="1:10">
      <c r="A484">
        <v>435</v>
      </c>
      <c r="B484" s="612">
        <v>43873.314583333333</v>
      </c>
      <c r="C484" s="405" t="s">
        <v>97</v>
      </c>
      <c r="D484" s="384">
        <v>100</v>
      </c>
      <c r="E484">
        <v>0.02</v>
      </c>
      <c r="F484">
        <v>1.0909800000000001</v>
      </c>
      <c r="G484" s="384">
        <v>0</v>
      </c>
      <c r="H484">
        <v>0</v>
      </c>
    </row>
    <row r="485" spans="1:10">
      <c r="A485">
        <v>436</v>
      </c>
      <c r="B485" s="612">
        <v>43873.314583333333</v>
      </c>
      <c r="C485" s="405" t="s">
        <v>2110</v>
      </c>
      <c r="D485" s="384">
        <v>100</v>
      </c>
      <c r="E485">
        <v>0.02</v>
      </c>
      <c r="F485">
        <v>1.0909800000000001</v>
      </c>
      <c r="G485" s="384">
        <v>0</v>
      </c>
      <c r="H485">
        <v>1.0899799999999999</v>
      </c>
    </row>
    <row r="486" spans="1:10">
      <c r="A486">
        <v>437</v>
      </c>
      <c r="B486" s="612">
        <v>43873.62777777778</v>
      </c>
      <c r="C486" s="405" t="s">
        <v>2054</v>
      </c>
      <c r="D486" s="384">
        <v>100</v>
      </c>
      <c r="E486">
        <v>0.02</v>
      </c>
      <c r="F486">
        <v>1.0899799999999999</v>
      </c>
      <c r="G486" s="384">
        <v>0</v>
      </c>
      <c r="H486">
        <v>1.0899799999999999</v>
      </c>
      <c r="I486">
        <v>2</v>
      </c>
      <c r="J486" s="384">
        <v>20437.189999999999</v>
      </c>
    </row>
    <row r="487" spans="1:10">
      <c r="A487">
        <v>438</v>
      </c>
      <c r="B487" s="612">
        <v>43873.637499999997</v>
      </c>
      <c r="C487" s="405" t="s">
        <v>96</v>
      </c>
      <c r="D487" s="384">
        <v>101</v>
      </c>
      <c r="E487">
        <v>0.64</v>
      </c>
      <c r="F487">
        <v>1.0892299999999999</v>
      </c>
      <c r="G487" s="384">
        <v>0</v>
      </c>
      <c r="H487">
        <v>0</v>
      </c>
    </row>
    <row r="488" spans="1:10">
      <c r="A488">
        <v>439</v>
      </c>
      <c r="B488" s="612">
        <v>43873.637499999997</v>
      </c>
      <c r="C488" s="405" t="s">
        <v>2110</v>
      </c>
      <c r="D488" s="384">
        <v>101</v>
      </c>
      <c r="E488">
        <v>0.64</v>
      </c>
      <c r="F488">
        <v>1.0892299999999999</v>
      </c>
      <c r="G488" s="384">
        <v>0</v>
      </c>
      <c r="H488">
        <v>1.09355</v>
      </c>
    </row>
    <row r="489" spans="1:10">
      <c r="A489">
        <v>453</v>
      </c>
      <c r="B489" s="612">
        <v>43873.806944444441</v>
      </c>
      <c r="C489" s="405" t="s">
        <v>2110</v>
      </c>
      <c r="D489" s="384">
        <v>101</v>
      </c>
      <c r="E489">
        <v>0.64</v>
      </c>
      <c r="F489">
        <v>1.0892299999999999</v>
      </c>
      <c r="G489" s="384">
        <v>0</v>
      </c>
      <c r="H489">
        <v>1.0912599999999999</v>
      </c>
    </row>
    <row r="490" spans="1:10">
      <c r="A490">
        <v>468</v>
      </c>
      <c r="B490" s="612">
        <v>43874.638194444444</v>
      </c>
      <c r="C490" s="405" t="s">
        <v>2110</v>
      </c>
      <c r="D490" s="384">
        <v>101</v>
      </c>
      <c r="E490">
        <v>0.64</v>
      </c>
      <c r="F490">
        <v>1.0892299999999999</v>
      </c>
      <c r="G490" s="384">
        <v>0</v>
      </c>
      <c r="H490">
        <v>1.08884</v>
      </c>
    </row>
    <row r="491" spans="1:10">
      <c r="A491">
        <v>496</v>
      </c>
      <c r="B491" s="612">
        <v>43879.51666666667</v>
      </c>
      <c r="C491" s="405" t="s">
        <v>2110</v>
      </c>
      <c r="D491" s="384">
        <v>101</v>
      </c>
      <c r="E491">
        <v>0.64</v>
      </c>
      <c r="F491">
        <v>1.0892299999999999</v>
      </c>
      <c r="G491" s="384">
        <v>0</v>
      </c>
      <c r="H491">
        <v>1.0863100000000001</v>
      </c>
    </row>
    <row r="492" spans="1:10">
      <c r="A492">
        <v>511</v>
      </c>
      <c r="B492" s="612">
        <v>43879.592361111114</v>
      </c>
      <c r="C492" s="405" t="s">
        <v>2110</v>
      </c>
      <c r="D492" s="384">
        <v>101</v>
      </c>
      <c r="E492">
        <v>0.64</v>
      </c>
      <c r="F492">
        <v>1.0892299999999999</v>
      </c>
      <c r="G492" s="384">
        <v>0</v>
      </c>
      <c r="H492">
        <v>1.0836600000000001</v>
      </c>
    </row>
    <row r="493" spans="1:10">
      <c r="A493">
        <v>564</v>
      </c>
      <c r="B493" s="612">
        <v>43882.616666666669</v>
      </c>
      <c r="C493" s="405" t="s">
        <v>2054</v>
      </c>
      <c r="D493" s="384">
        <v>101</v>
      </c>
      <c r="E493">
        <v>0.64</v>
      </c>
      <c r="F493">
        <v>1.0836600000000001</v>
      </c>
      <c r="G493" s="384">
        <v>0</v>
      </c>
      <c r="H493">
        <v>1.0836600000000001</v>
      </c>
      <c r="I493">
        <v>-384.76</v>
      </c>
      <c r="J493" s="384">
        <v>19020.12</v>
      </c>
    </row>
    <row r="494" spans="1:10">
      <c r="A494">
        <v>448</v>
      </c>
      <c r="B494" s="612">
        <v>43873.648611111108</v>
      </c>
      <c r="C494" s="405" t="s">
        <v>97</v>
      </c>
      <c r="D494" s="384">
        <v>102</v>
      </c>
      <c r="E494">
        <v>0.02</v>
      </c>
      <c r="F494">
        <v>1.0893699999999999</v>
      </c>
      <c r="G494" s="384">
        <v>0</v>
      </c>
      <c r="H494">
        <v>0</v>
      </c>
    </row>
    <row r="495" spans="1:10">
      <c r="A495">
        <v>449</v>
      </c>
      <c r="B495" s="612">
        <v>43873.648611111108</v>
      </c>
      <c r="C495" s="405" t="s">
        <v>2110</v>
      </c>
      <c r="D495" s="384">
        <v>102</v>
      </c>
      <c r="E495">
        <v>0.02</v>
      </c>
      <c r="F495">
        <v>1.0893699999999999</v>
      </c>
      <c r="G495" s="384">
        <v>0</v>
      </c>
      <c r="H495">
        <v>1.0883700000000001</v>
      </c>
    </row>
    <row r="496" spans="1:10">
      <c r="A496">
        <v>450</v>
      </c>
      <c r="B496" s="612">
        <v>43873.718055555553</v>
      </c>
      <c r="C496" s="405" t="s">
        <v>2054</v>
      </c>
      <c r="D496" s="384">
        <v>102</v>
      </c>
      <c r="E496">
        <v>0.02</v>
      </c>
      <c r="F496">
        <v>1.0883700000000001</v>
      </c>
      <c r="G496" s="384">
        <v>0</v>
      </c>
      <c r="H496">
        <v>1.0883700000000001</v>
      </c>
      <c r="I496">
        <v>2</v>
      </c>
      <c r="J496" s="384">
        <v>20439.189999999999</v>
      </c>
    </row>
    <row r="497" spans="1:10">
      <c r="A497">
        <v>451</v>
      </c>
      <c r="B497" s="612">
        <v>43873.806944444441</v>
      </c>
      <c r="C497" s="405" t="s">
        <v>96</v>
      </c>
      <c r="D497" s="384">
        <v>103</v>
      </c>
      <c r="E497">
        <v>1.1100000000000001</v>
      </c>
      <c r="F497">
        <v>1.08691</v>
      </c>
      <c r="G497" s="384">
        <v>0</v>
      </c>
      <c r="H497">
        <v>0</v>
      </c>
    </row>
    <row r="498" spans="1:10">
      <c r="A498">
        <v>452</v>
      </c>
      <c r="B498" s="612">
        <v>43873.806944444441</v>
      </c>
      <c r="C498" s="405" t="s">
        <v>2110</v>
      </c>
      <c r="D498" s="384">
        <v>103</v>
      </c>
      <c r="E498">
        <v>1.1100000000000001</v>
      </c>
      <c r="F498">
        <v>1.08691</v>
      </c>
      <c r="G498" s="384">
        <v>0</v>
      </c>
      <c r="H498">
        <v>1.0912599999999999</v>
      </c>
    </row>
    <row r="499" spans="1:10">
      <c r="A499">
        <v>467</v>
      </c>
      <c r="B499" s="612">
        <v>43874.638194444444</v>
      </c>
      <c r="C499" s="405" t="s">
        <v>2110</v>
      </c>
      <c r="D499" s="384">
        <v>103</v>
      </c>
      <c r="E499">
        <v>1.1100000000000001</v>
      </c>
      <c r="F499">
        <v>1.08691</v>
      </c>
      <c r="G499" s="384">
        <v>0</v>
      </c>
      <c r="H499">
        <v>1.08884</v>
      </c>
    </row>
    <row r="500" spans="1:10">
      <c r="A500">
        <v>495</v>
      </c>
      <c r="B500" s="612">
        <v>43879.51666666667</v>
      </c>
      <c r="C500" s="405" t="s">
        <v>2110</v>
      </c>
      <c r="D500" s="384">
        <v>103</v>
      </c>
      <c r="E500">
        <v>1.1100000000000001</v>
      </c>
      <c r="F500">
        <v>1.08691</v>
      </c>
      <c r="G500" s="384">
        <v>0</v>
      </c>
      <c r="H500">
        <v>1.0863100000000001</v>
      </c>
    </row>
    <row r="501" spans="1:10">
      <c r="A501">
        <v>510</v>
      </c>
      <c r="B501" s="612">
        <v>43879.592361111114</v>
      </c>
      <c r="C501" s="405" t="s">
        <v>2110</v>
      </c>
      <c r="D501" s="384">
        <v>103</v>
      </c>
      <c r="E501">
        <v>1.1100000000000001</v>
      </c>
      <c r="F501">
        <v>1.08691</v>
      </c>
      <c r="G501" s="384">
        <v>0</v>
      </c>
      <c r="H501">
        <v>1.0836600000000001</v>
      </c>
    </row>
    <row r="502" spans="1:10">
      <c r="A502">
        <v>565</v>
      </c>
      <c r="B502" s="612">
        <v>43882.616666666669</v>
      </c>
      <c r="C502" s="405" t="s">
        <v>2054</v>
      </c>
      <c r="D502" s="384">
        <v>103</v>
      </c>
      <c r="E502">
        <v>1.1100000000000001</v>
      </c>
      <c r="F502">
        <v>1.0836600000000001</v>
      </c>
      <c r="G502" s="384">
        <v>0</v>
      </c>
      <c r="H502">
        <v>1.0836600000000001</v>
      </c>
      <c r="I502">
        <v>-409.8</v>
      </c>
      <c r="J502" s="384">
        <v>18610.330000000002</v>
      </c>
    </row>
    <row r="503" spans="1:10">
      <c r="A503">
        <v>462</v>
      </c>
      <c r="B503" s="612">
        <v>43874.626388888886</v>
      </c>
      <c r="C503" s="405" t="s">
        <v>97</v>
      </c>
      <c r="D503" s="384">
        <v>104</v>
      </c>
      <c r="E503">
        <v>0.02</v>
      </c>
      <c r="F503">
        <v>1.08575</v>
      </c>
      <c r="G503" s="384">
        <v>0</v>
      </c>
      <c r="H503">
        <v>0</v>
      </c>
    </row>
    <row r="504" spans="1:10">
      <c r="A504">
        <v>463</v>
      </c>
      <c r="B504" s="612">
        <v>43874.626388888886</v>
      </c>
      <c r="C504" s="405" t="s">
        <v>2110</v>
      </c>
      <c r="D504" s="384">
        <v>104</v>
      </c>
      <c r="E504">
        <v>0.02</v>
      </c>
      <c r="F504">
        <v>1.08575</v>
      </c>
      <c r="G504" s="384">
        <v>0</v>
      </c>
      <c r="H504">
        <v>1.0847500000000001</v>
      </c>
    </row>
    <row r="505" spans="1:10">
      <c r="A505">
        <v>464</v>
      </c>
      <c r="B505" s="612">
        <v>43874.631249999999</v>
      </c>
      <c r="C505" s="405" t="s">
        <v>2054</v>
      </c>
      <c r="D505" s="384">
        <v>104</v>
      </c>
      <c r="E505">
        <v>0.02</v>
      </c>
      <c r="F505">
        <v>1.0847500000000001</v>
      </c>
      <c r="G505" s="384">
        <v>0</v>
      </c>
      <c r="H505">
        <v>1.0847500000000001</v>
      </c>
      <c r="I505">
        <v>2</v>
      </c>
      <c r="J505" s="384">
        <v>20441.189999999999</v>
      </c>
    </row>
    <row r="506" spans="1:10">
      <c r="A506">
        <v>465</v>
      </c>
      <c r="B506" s="612">
        <v>43874.638194444444</v>
      </c>
      <c r="C506" s="405" t="s">
        <v>96</v>
      </c>
      <c r="D506" s="384">
        <v>105</v>
      </c>
      <c r="E506">
        <v>1.93</v>
      </c>
      <c r="F506">
        <v>1.0845</v>
      </c>
      <c r="G506" s="384">
        <v>0</v>
      </c>
      <c r="H506">
        <v>0</v>
      </c>
    </row>
    <row r="507" spans="1:10">
      <c r="A507">
        <v>466</v>
      </c>
      <c r="B507" s="612">
        <v>43874.638194444444</v>
      </c>
      <c r="C507" s="405" t="s">
        <v>2110</v>
      </c>
      <c r="D507" s="384">
        <v>105</v>
      </c>
      <c r="E507">
        <v>1.93</v>
      </c>
      <c r="F507">
        <v>1.0845</v>
      </c>
      <c r="G507" s="384">
        <v>0</v>
      </c>
      <c r="H507">
        <v>1.08884</v>
      </c>
    </row>
    <row r="508" spans="1:10">
      <c r="A508">
        <v>494</v>
      </c>
      <c r="B508" s="612">
        <v>43879.51666666667</v>
      </c>
      <c r="C508" s="405" t="s">
        <v>2110</v>
      </c>
      <c r="D508" s="384">
        <v>105</v>
      </c>
      <c r="E508">
        <v>1.93</v>
      </c>
      <c r="F508">
        <v>1.0845</v>
      </c>
      <c r="G508" s="384">
        <v>0</v>
      </c>
      <c r="H508">
        <v>1.0863100000000001</v>
      </c>
    </row>
    <row r="509" spans="1:10">
      <c r="A509">
        <v>509</v>
      </c>
      <c r="B509" s="612">
        <v>43879.592361111114</v>
      </c>
      <c r="C509" s="405" t="s">
        <v>2110</v>
      </c>
      <c r="D509" s="384">
        <v>105</v>
      </c>
      <c r="E509">
        <v>1.93</v>
      </c>
      <c r="F509">
        <v>1.0845</v>
      </c>
      <c r="G509" s="384">
        <v>0</v>
      </c>
      <c r="H509">
        <v>1.0836600000000001</v>
      </c>
    </row>
    <row r="510" spans="1:10">
      <c r="A510">
        <v>566</v>
      </c>
      <c r="B510" s="612">
        <v>43882.616666666669</v>
      </c>
      <c r="C510" s="405" t="s">
        <v>2054</v>
      </c>
      <c r="D510" s="384">
        <v>105</v>
      </c>
      <c r="E510">
        <v>1.93</v>
      </c>
      <c r="F510">
        <v>1.0836600000000001</v>
      </c>
      <c r="G510" s="384">
        <v>0</v>
      </c>
      <c r="H510">
        <v>1.0836600000000001</v>
      </c>
      <c r="I510">
        <v>-224.14</v>
      </c>
      <c r="J510" s="384">
        <v>18386.18</v>
      </c>
    </row>
    <row r="511" spans="1:10">
      <c r="A511">
        <v>477</v>
      </c>
      <c r="B511" s="612">
        <v>43874.665972222225</v>
      </c>
      <c r="C511" s="405" t="s">
        <v>97</v>
      </c>
      <c r="D511" s="384">
        <v>106</v>
      </c>
      <c r="E511">
        <v>0.02</v>
      </c>
      <c r="F511">
        <v>1.0846899999999999</v>
      </c>
      <c r="G511" s="384">
        <v>0</v>
      </c>
      <c r="H511">
        <v>0</v>
      </c>
    </row>
    <row r="512" spans="1:10">
      <c r="A512">
        <v>478</v>
      </c>
      <c r="B512" s="612">
        <v>43874.665972222225</v>
      </c>
      <c r="C512" s="405" t="s">
        <v>2110</v>
      </c>
      <c r="D512" s="384">
        <v>106</v>
      </c>
      <c r="E512">
        <v>0.02</v>
      </c>
      <c r="F512">
        <v>1.0846899999999999</v>
      </c>
      <c r="G512" s="384">
        <v>0</v>
      </c>
      <c r="H512">
        <v>1.08369</v>
      </c>
    </row>
    <row r="513" spans="1:10">
      <c r="A513">
        <v>479</v>
      </c>
      <c r="B513" s="612">
        <v>43875.007638888892</v>
      </c>
      <c r="C513" s="405" t="s">
        <v>2054</v>
      </c>
      <c r="D513" s="384">
        <v>106</v>
      </c>
      <c r="E513">
        <v>0.02</v>
      </c>
      <c r="F513">
        <v>1.08369</v>
      </c>
      <c r="G513" s="384">
        <v>0</v>
      </c>
      <c r="H513">
        <v>1.08369</v>
      </c>
      <c r="I513">
        <v>2.02</v>
      </c>
      <c r="J513" s="384">
        <v>20443.21</v>
      </c>
    </row>
    <row r="514" spans="1:10">
      <c r="A514">
        <v>480</v>
      </c>
      <c r="B514" s="612">
        <v>43875.011805555558</v>
      </c>
      <c r="C514" s="405" t="s">
        <v>97</v>
      </c>
      <c r="D514" s="384">
        <v>107</v>
      </c>
      <c r="E514">
        <v>0.02</v>
      </c>
      <c r="F514">
        <v>1.0834600000000001</v>
      </c>
      <c r="G514" s="384">
        <v>0</v>
      </c>
      <c r="H514">
        <v>0</v>
      </c>
    </row>
    <row r="515" spans="1:10">
      <c r="A515">
        <v>481</v>
      </c>
      <c r="B515" s="612">
        <v>43875.011805555558</v>
      </c>
      <c r="C515" s="405" t="s">
        <v>2110</v>
      </c>
      <c r="D515" s="384">
        <v>107</v>
      </c>
      <c r="E515">
        <v>0.02</v>
      </c>
      <c r="F515">
        <v>1.0834600000000001</v>
      </c>
      <c r="G515" s="384">
        <v>0</v>
      </c>
      <c r="H515">
        <v>1.08246</v>
      </c>
    </row>
    <row r="516" spans="1:10">
      <c r="A516">
        <v>484</v>
      </c>
      <c r="B516" s="612">
        <v>43875.570833333331</v>
      </c>
      <c r="C516" s="405" t="s">
        <v>2110</v>
      </c>
      <c r="D516" s="384">
        <v>107</v>
      </c>
      <c r="E516">
        <v>0.02</v>
      </c>
      <c r="F516">
        <v>1.0834600000000001</v>
      </c>
      <c r="G516" s="384">
        <v>0</v>
      </c>
      <c r="H516">
        <v>1.08328</v>
      </c>
    </row>
    <row r="517" spans="1:10">
      <c r="A517">
        <v>485</v>
      </c>
      <c r="B517" s="612">
        <v>43875.908333333333</v>
      </c>
      <c r="C517" s="405" t="s">
        <v>2054</v>
      </c>
      <c r="D517" s="384">
        <v>107</v>
      </c>
      <c r="E517">
        <v>0.02</v>
      </c>
      <c r="F517">
        <v>1.08328</v>
      </c>
      <c r="G517" s="384">
        <v>0</v>
      </c>
      <c r="H517">
        <v>1.08328</v>
      </c>
      <c r="I517">
        <v>0.36</v>
      </c>
      <c r="J517" s="384">
        <v>20443.57</v>
      </c>
    </row>
    <row r="518" spans="1:10">
      <c r="A518">
        <v>482</v>
      </c>
      <c r="B518" s="612">
        <v>43875.570833333331</v>
      </c>
      <c r="C518" s="405" t="s">
        <v>97</v>
      </c>
      <c r="D518" s="384">
        <v>108</v>
      </c>
      <c r="E518">
        <v>0.02</v>
      </c>
      <c r="F518">
        <v>1.0850900000000001</v>
      </c>
      <c r="G518" s="384">
        <v>0</v>
      </c>
      <c r="H518">
        <v>0</v>
      </c>
    </row>
    <row r="519" spans="1:10">
      <c r="A519">
        <v>483</v>
      </c>
      <c r="B519" s="612">
        <v>43875.570833333331</v>
      </c>
      <c r="C519" s="405" t="s">
        <v>2110</v>
      </c>
      <c r="D519" s="384">
        <v>108</v>
      </c>
      <c r="E519">
        <v>0.02</v>
      </c>
      <c r="F519">
        <v>1.0850900000000001</v>
      </c>
      <c r="G519" s="384">
        <v>0</v>
      </c>
      <c r="H519">
        <v>1.08328</v>
      </c>
    </row>
    <row r="520" spans="1:10">
      <c r="A520">
        <v>486</v>
      </c>
      <c r="B520" s="612">
        <v>43875.908333333333</v>
      </c>
      <c r="C520" s="405" t="s">
        <v>2054</v>
      </c>
      <c r="D520" s="384">
        <v>108</v>
      </c>
      <c r="E520">
        <v>0.02</v>
      </c>
      <c r="F520">
        <v>1.08328</v>
      </c>
      <c r="G520" s="384">
        <v>0</v>
      </c>
      <c r="H520">
        <v>1.08328</v>
      </c>
      <c r="I520">
        <v>3.62</v>
      </c>
      <c r="J520" s="384">
        <v>20447.189999999999</v>
      </c>
    </row>
    <row r="521" spans="1:10">
      <c r="A521">
        <v>487</v>
      </c>
      <c r="B521" s="612">
        <v>43879.340277777781</v>
      </c>
      <c r="C521" s="405" t="s">
        <v>97</v>
      </c>
      <c r="D521" s="384">
        <v>109</v>
      </c>
      <c r="E521">
        <v>0.02</v>
      </c>
      <c r="F521">
        <v>1.08348</v>
      </c>
      <c r="G521" s="384">
        <v>0</v>
      </c>
      <c r="H521">
        <v>0</v>
      </c>
    </row>
    <row r="522" spans="1:10">
      <c r="A522">
        <v>488</v>
      </c>
      <c r="B522" s="612">
        <v>43879.340277777781</v>
      </c>
      <c r="C522" s="405" t="s">
        <v>2110</v>
      </c>
      <c r="D522" s="384">
        <v>109</v>
      </c>
      <c r="E522">
        <v>0.02</v>
      </c>
      <c r="F522">
        <v>1.08348</v>
      </c>
      <c r="G522" s="384">
        <v>0</v>
      </c>
      <c r="H522">
        <v>1.0824800000000001</v>
      </c>
    </row>
    <row r="523" spans="1:10">
      <c r="A523">
        <v>489</v>
      </c>
      <c r="B523" s="612">
        <v>43879.416666666664</v>
      </c>
      <c r="C523" s="405" t="s">
        <v>2054</v>
      </c>
      <c r="D523" s="384">
        <v>109</v>
      </c>
      <c r="E523">
        <v>0.02</v>
      </c>
      <c r="F523">
        <v>1.0824800000000001</v>
      </c>
      <c r="G523" s="384">
        <v>0</v>
      </c>
      <c r="H523">
        <v>1.0824800000000001</v>
      </c>
      <c r="I523">
        <v>2</v>
      </c>
      <c r="J523" s="384">
        <v>20449.189999999999</v>
      </c>
    </row>
    <row r="524" spans="1:10">
      <c r="A524">
        <v>490</v>
      </c>
      <c r="B524" s="612">
        <v>43879.44027777778</v>
      </c>
      <c r="C524" s="405" t="s">
        <v>97</v>
      </c>
      <c r="D524" s="384">
        <v>110</v>
      </c>
      <c r="E524">
        <v>0.02</v>
      </c>
      <c r="F524">
        <v>1.08283</v>
      </c>
      <c r="G524" s="384">
        <v>0</v>
      </c>
      <c r="H524">
        <v>0</v>
      </c>
    </row>
    <row r="525" spans="1:10">
      <c r="A525">
        <v>491</v>
      </c>
      <c r="B525" s="612">
        <v>43879.44027777778</v>
      </c>
      <c r="C525" s="405" t="s">
        <v>2110</v>
      </c>
      <c r="D525" s="384">
        <v>110</v>
      </c>
      <c r="E525">
        <v>0.02</v>
      </c>
      <c r="F525">
        <v>1.08283</v>
      </c>
      <c r="G525" s="384">
        <v>0</v>
      </c>
      <c r="H525">
        <v>1.0818300000000001</v>
      </c>
    </row>
    <row r="526" spans="1:10">
      <c r="A526">
        <v>505</v>
      </c>
      <c r="B526" s="612">
        <v>43879.521527777775</v>
      </c>
      <c r="C526" s="405" t="s">
        <v>2054</v>
      </c>
      <c r="D526" s="384">
        <v>110</v>
      </c>
      <c r="E526">
        <v>0.02</v>
      </c>
      <c r="F526">
        <v>1.0818300000000001</v>
      </c>
      <c r="G526" s="384">
        <v>0</v>
      </c>
      <c r="H526">
        <v>1.0818300000000001</v>
      </c>
      <c r="I526">
        <v>2</v>
      </c>
      <c r="J526" s="384">
        <v>20451.189999999999</v>
      </c>
    </row>
    <row r="527" spans="1:10">
      <c r="A527">
        <v>492</v>
      </c>
      <c r="B527" s="612">
        <v>43879.51666666667</v>
      </c>
      <c r="C527" s="405" t="s">
        <v>96</v>
      </c>
      <c r="D527" s="384">
        <v>111</v>
      </c>
      <c r="E527">
        <v>3.4</v>
      </c>
      <c r="F527">
        <v>1.08199</v>
      </c>
      <c r="G527" s="384">
        <v>0</v>
      </c>
      <c r="H527">
        <v>0</v>
      </c>
    </row>
    <row r="528" spans="1:10">
      <c r="A528">
        <v>493</v>
      </c>
      <c r="B528" s="612">
        <v>43879.51666666667</v>
      </c>
      <c r="C528" s="405" t="s">
        <v>2110</v>
      </c>
      <c r="D528" s="384">
        <v>111</v>
      </c>
      <c r="E528">
        <v>3.4</v>
      </c>
      <c r="F528">
        <v>1.08199</v>
      </c>
      <c r="G528" s="384">
        <v>0</v>
      </c>
      <c r="H528">
        <v>1.0863100000000001</v>
      </c>
    </row>
    <row r="529" spans="1:10">
      <c r="A529">
        <v>508</v>
      </c>
      <c r="B529" s="612">
        <v>43879.592361111114</v>
      </c>
      <c r="C529" s="405" t="s">
        <v>2110</v>
      </c>
      <c r="D529" s="384">
        <v>111</v>
      </c>
      <c r="E529">
        <v>3.4</v>
      </c>
      <c r="F529">
        <v>1.08199</v>
      </c>
      <c r="G529" s="384">
        <v>0</v>
      </c>
      <c r="H529">
        <v>1.0836600000000001</v>
      </c>
    </row>
    <row r="530" spans="1:10">
      <c r="A530">
        <v>567</v>
      </c>
      <c r="B530" s="612">
        <v>43882.616666666669</v>
      </c>
      <c r="C530" s="405" t="s">
        <v>2054</v>
      </c>
      <c r="D530" s="384">
        <v>111</v>
      </c>
      <c r="E530">
        <v>3.4</v>
      </c>
      <c r="F530">
        <v>1.0836600000000001</v>
      </c>
      <c r="G530" s="384">
        <v>0</v>
      </c>
      <c r="H530">
        <v>1.0836600000000001</v>
      </c>
      <c r="I530">
        <v>499.51</v>
      </c>
      <c r="J530" s="384">
        <v>18885.689999999999</v>
      </c>
    </row>
    <row r="531" spans="1:10">
      <c r="A531">
        <v>506</v>
      </c>
      <c r="B531" s="612">
        <v>43879.592361111114</v>
      </c>
      <c r="C531" s="405" t="s">
        <v>96</v>
      </c>
      <c r="D531" s="384">
        <v>112</v>
      </c>
      <c r="E531">
        <v>6.05</v>
      </c>
      <c r="F531">
        <v>1.07938</v>
      </c>
      <c r="G531" s="384">
        <v>0</v>
      </c>
      <c r="H531">
        <v>0</v>
      </c>
    </row>
    <row r="532" spans="1:10">
      <c r="A532">
        <v>507</v>
      </c>
      <c r="B532" s="612">
        <v>43879.592361111114</v>
      </c>
      <c r="C532" s="405" t="s">
        <v>2110</v>
      </c>
      <c r="D532" s="384">
        <v>112</v>
      </c>
      <c r="E532">
        <v>6.05</v>
      </c>
      <c r="F532">
        <v>1.07938</v>
      </c>
      <c r="G532" s="384">
        <v>0</v>
      </c>
      <c r="H532">
        <v>1.0836600000000001</v>
      </c>
    </row>
    <row r="533" spans="1:10">
      <c r="A533">
        <v>568</v>
      </c>
      <c r="B533" s="612">
        <v>43882.616666666669</v>
      </c>
      <c r="C533" s="405" t="s">
        <v>2054</v>
      </c>
      <c r="D533" s="384">
        <v>112</v>
      </c>
      <c r="E533">
        <v>6.05</v>
      </c>
      <c r="F533">
        <v>1.0836600000000001</v>
      </c>
      <c r="G533" s="384">
        <v>0</v>
      </c>
      <c r="H533">
        <v>1.0836600000000001</v>
      </c>
      <c r="I533">
        <v>2467.89</v>
      </c>
      <c r="J533" s="384">
        <v>21353.58</v>
      </c>
    </row>
    <row r="534" spans="1:10">
      <c r="A534">
        <v>520</v>
      </c>
      <c r="B534" s="612">
        <v>43879.607638888891</v>
      </c>
      <c r="C534" s="405" t="s">
        <v>97</v>
      </c>
      <c r="D534" s="384">
        <v>113</v>
      </c>
      <c r="E534">
        <v>0.02</v>
      </c>
      <c r="F534">
        <v>1.07968</v>
      </c>
      <c r="G534" s="384">
        <v>0</v>
      </c>
      <c r="H534">
        <v>0</v>
      </c>
    </row>
    <row r="535" spans="1:10">
      <c r="A535">
        <v>521</v>
      </c>
      <c r="B535" s="612">
        <v>43879.607638888891</v>
      </c>
      <c r="C535" s="405" t="s">
        <v>2110</v>
      </c>
      <c r="D535" s="384">
        <v>113</v>
      </c>
      <c r="E535">
        <v>0.02</v>
      </c>
      <c r="F535">
        <v>1.07968</v>
      </c>
      <c r="G535" s="384">
        <v>0</v>
      </c>
      <c r="H535">
        <v>1.0786800000000001</v>
      </c>
    </row>
    <row r="536" spans="1:10">
      <c r="A536">
        <v>524</v>
      </c>
      <c r="B536" s="612">
        <v>43879.627083333333</v>
      </c>
      <c r="C536" s="405" t="s">
        <v>2110</v>
      </c>
      <c r="D536" s="384">
        <v>113</v>
      </c>
      <c r="E536">
        <v>0.02</v>
      </c>
      <c r="F536">
        <v>1.07968</v>
      </c>
      <c r="G536" s="384">
        <v>0</v>
      </c>
      <c r="H536">
        <v>1.0794900000000001</v>
      </c>
    </row>
    <row r="537" spans="1:10">
      <c r="A537">
        <v>525</v>
      </c>
      <c r="B537" s="612">
        <v>43879.820833333331</v>
      </c>
      <c r="C537" s="405" t="s">
        <v>2054</v>
      </c>
      <c r="D537" s="384">
        <v>113</v>
      </c>
      <c r="E537">
        <v>0.02</v>
      </c>
      <c r="F537">
        <v>1.0794900000000001</v>
      </c>
      <c r="G537" s="384">
        <v>0</v>
      </c>
      <c r="H537">
        <v>1.0794900000000001</v>
      </c>
      <c r="I537">
        <v>0.38</v>
      </c>
      <c r="J537" s="384">
        <v>20451.57</v>
      </c>
    </row>
    <row r="538" spans="1:10">
      <c r="A538">
        <v>522</v>
      </c>
      <c r="B538" s="612">
        <v>43879.627083333333</v>
      </c>
      <c r="C538" s="405" t="s">
        <v>97</v>
      </c>
      <c r="D538" s="384">
        <v>114</v>
      </c>
      <c r="E538">
        <v>0.02</v>
      </c>
      <c r="F538">
        <v>1.0812900000000001</v>
      </c>
      <c r="G538" s="384">
        <v>0</v>
      </c>
      <c r="H538">
        <v>0</v>
      </c>
    </row>
    <row r="539" spans="1:10">
      <c r="A539">
        <v>523</v>
      </c>
      <c r="B539" s="612">
        <v>43879.627083333333</v>
      </c>
      <c r="C539" s="405" t="s">
        <v>2110</v>
      </c>
      <c r="D539" s="384">
        <v>114</v>
      </c>
      <c r="E539">
        <v>0.02</v>
      </c>
      <c r="F539">
        <v>1.0812900000000001</v>
      </c>
      <c r="G539" s="384">
        <v>0</v>
      </c>
      <c r="H539">
        <v>1.0794900000000001</v>
      </c>
    </row>
    <row r="540" spans="1:10">
      <c r="A540">
        <v>526</v>
      </c>
      <c r="B540" s="612">
        <v>43879.820833333331</v>
      </c>
      <c r="C540" s="405" t="s">
        <v>2054</v>
      </c>
      <c r="D540" s="384">
        <v>114</v>
      </c>
      <c r="E540">
        <v>0.02</v>
      </c>
      <c r="F540">
        <v>1.0794900000000001</v>
      </c>
      <c r="G540" s="384">
        <v>0</v>
      </c>
      <c r="H540">
        <v>1.0794900000000001</v>
      </c>
      <c r="I540">
        <v>3.6</v>
      </c>
      <c r="J540" s="384">
        <v>20455.169999999998</v>
      </c>
    </row>
    <row r="541" spans="1:10">
      <c r="A541">
        <v>527</v>
      </c>
      <c r="B541" s="612">
        <v>43880.535416666666</v>
      </c>
      <c r="C541" s="405" t="s">
        <v>97</v>
      </c>
      <c r="D541" s="384">
        <v>115</v>
      </c>
      <c r="E541">
        <v>0.02</v>
      </c>
      <c r="F541">
        <v>1.0801099999999999</v>
      </c>
      <c r="G541" s="384">
        <v>0</v>
      </c>
      <c r="H541">
        <v>0</v>
      </c>
    </row>
    <row r="542" spans="1:10">
      <c r="A542">
        <v>528</v>
      </c>
      <c r="B542" s="612">
        <v>43880.535416666666</v>
      </c>
      <c r="C542" s="405" t="s">
        <v>2110</v>
      </c>
      <c r="D542" s="384">
        <v>115</v>
      </c>
      <c r="E542">
        <v>0.02</v>
      </c>
      <c r="F542">
        <v>1.0801099999999999</v>
      </c>
      <c r="G542" s="384">
        <v>0</v>
      </c>
      <c r="H542">
        <v>1.07911</v>
      </c>
    </row>
    <row r="543" spans="1:10">
      <c r="A543">
        <v>529</v>
      </c>
      <c r="B543" s="612">
        <v>43880.584722222222</v>
      </c>
      <c r="C543" s="405" t="s">
        <v>2054</v>
      </c>
      <c r="D543" s="384">
        <v>115</v>
      </c>
      <c r="E543">
        <v>0.02</v>
      </c>
      <c r="F543">
        <v>1.07911</v>
      </c>
      <c r="G543" s="384">
        <v>0</v>
      </c>
      <c r="H543">
        <v>1.07911</v>
      </c>
      <c r="I543">
        <v>2</v>
      </c>
      <c r="J543" s="384">
        <v>20457.169999999998</v>
      </c>
    </row>
    <row r="544" spans="1:10">
      <c r="A544">
        <v>530</v>
      </c>
      <c r="B544" s="612">
        <v>43880.627083333333</v>
      </c>
      <c r="C544" s="405" t="s">
        <v>97</v>
      </c>
      <c r="D544" s="384">
        <v>116</v>
      </c>
      <c r="E544">
        <v>0.02</v>
      </c>
      <c r="F544">
        <v>1.0792999999999999</v>
      </c>
      <c r="G544" s="384">
        <v>0</v>
      </c>
      <c r="H544">
        <v>0</v>
      </c>
    </row>
    <row r="545" spans="1:10">
      <c r="A545">
        <v>531</v>
      </c>
      <c r="B545" s="612">
        <v>43880.627083333333</v>
      </c>
      <c r="C545" s="405" t="s">
        <v>2110</v>
      </c>
      <c r="D545" s="384">
        <v>116</v>
      </c>
      <c r="E545">
        <v>0.02</v>
      </c>
      <c r="F545">
        <v>1.0792999999999999</v>
      </c>
      <c r="G545" s="384">
        <v>0</v>
      </c>
      <c r="H545">
        <v>1.0783</v>
      </c>
    </row>
    <row r="546" spans="1:10">
      <c r="A546">
        <v>534</v>
      </c>
      <c r="B546" s="612">
        <v>43880.87222222222</v>
      </c>
      <c r="C546" s="405" t="s">
        <v>2110</v>
      </c>
      <c r="D546" s="384">
        <v>116</v>
      </c>
      <c r="E546">
        <v>0.02</v>
      </c>
      <c r="F546">
        <v>1.0792999999999999</v>
      </c>
      <c r="G546" s="384">
        <v>0</v>
      </c>
      <c r="H546">
        <v>1.07911</v>
      </c>
    </row>
    <row r="547" spans="1:10">
      <c r="A547">
        <v>535</v>
      </c>
      <c r="B547" s="612">
        <v>43881.284722222219</v>
      </c>
      <c r="C547" s="405" t="s">
        <v>2054</v>
      </c>
      <c r="D547" s="384">
        <v>116</v>
      </c>
      <c r="E547">
        <v>0.02</v>
      </c>
      <c r="F547">
        <v>1.07911</v>
      </c>
      <c r="G547" s="384">
        <v>0</v>
      </c>
      <c r="H547">
        <v>1.07911</v>
      </c>
      <c r="I547">
        <v>0.45</v>
      </c>
      <c r="J547" s="384">
        <v>20457.62</v>
      </c>
    </row>
    <row r="548" spans="1:10">
      <c r="A548">
        <v>532</v>
      </c>
      <c r="B548" s="612">
        <v>43880.87222222222</v>
      </c>
      <c r="C548" s="405" t="s">
        <v>97</v>
      </c>
      <c r="D548" s="384">
        <v>117</v>
      </c>
      <c r="E548">
        <v>0.02</v>
      </c>
      <c r="F548">
        <v>1.08091</v>
      </c>
      <c r="G548" s="384">
        <v>0</v>
      </c>
      <c r="H548">
        <v>0</v>
      </c>
    </row>
    <row r="549" spans="1:10">
      <c r="A549">
        <v>533</v>
      </c>
      <c r="B549" s="612">
        <v>43880.87222222222</v>
      </c>
      <c r="C549" s="405" t="s">
        <v>2110</v>
      </c>
      <c r="D549" s="384">
        <v>117</v>
      </c>
      <c r="E549">
        <v>0.02</v>
      </c>
      <c r="F549">
        <v>1.08091</v>
      </c>
      <c r="G549" s="384">
        <v>0</v>
      </c>
      <c r="H549">
        <v>1.07911</v>
      </c>
    </row>
    <row r="550" spans="1:10">
      <c r="A550">
        <v>536</v>
      </c>
      <c r="B550" s="612">
        <v>43881.284722222219</v>
      </c>
      <c r="C550" s="405" t="s">
        <v>2054</v>
      </c>
      <c r="D550" s="384">
        <v>117</v>
      </c>
      <c r="E550">
        <v>0.02</v>
      </c>
      <c r="F550">
        <v>1.07911</v>
      </c>
      <c r="G550" s="384">
        <v>0</v>
      </c>
      <c r="H550">
        <v>1.07911</v>
      </c>
      <c r="I550">
        <v>3.67</v>
      </c>
      <c r="J550" s="384">
        <v>20461.29</v>
      </c>
    </row>
    <row r="551" spans="1:10">
      <c r="A551">
        <v>537</v>
      </c>
      <c r="B551" s="612">
        <v>43881.375694444447</v>
      </c>
      <c r="C551" s="405" t="s">
        <v>97</v>
      </c>
      <c r="D551" s="384">
        <v>118</v>
      </c>
      <c r="E551">
        <v>0.02</v>
      </c>
      <c r="F551">
        <v>1.0798000000000001</v>
      </c>
      <c r="G551" s="384">
        <v>0</v>
      </c>
      <c r="H551">
        <v>0</v>
      </c>
    </row>
    <row r="552" spans="1:10">
      <c r="A552">
        <v>538</v>
      </c>
      <c r="B552" s="612">
        <v>43881.375694444447</v>
      </c>
      <c r="C552" s="405" t="s">
        <v>2110</v>
      </c>
      <c r="D552" s="384">
        <v>118</v>
      </c>
      <c r="E552">
        <v>0.02</v>
      </c>
      <c r="F552">
        <v>1.0798000000000001</v>
      </c>
      <c r="G552" s="384">
        <v>0</v>
      </c>
      <c r="H552">
        <v>1.0788</v>
      </c>
    </row>
    <row r="553" spans="1:10">
      <c r="A553">
        <v>539</v>
      </c>
      <c r="B553" s="612">
        <v>43881.523611111108</v>
      </c>
      <c r="C553" s="405" t="s">
        <v>2054</v>
      </c>
      <c r="D553" s="384">
        <v>118</v>
      </c>
      <c r="E553">
        <v>0.02</v>
      </c>
      <c r="F553">
        <v>1.0788</v>
      </c>
      <c r="G553" s="384">
        <v>0</v>
      </c>
      <c r="H553">
        <v>1.0788</v>
      </c>
      <c r="I553">
        <v>2</v>
      </c>
      <c r="J553" s="384">
        <v>20463.29</v>
      </c>
    </row>
    <row r="554" spans="1:10">
      <c r="A554">
        <v>540</v>
      </c>
      <c r="B554" s="612">
        <v>43881.568749999999</v>
      </c>
      <c r="C554" s="405" t="s">
        <v>97</v>
      </c>
      <c r="D554" s="384">
        <v>119</v>
      </c>
      <c r="E554">
        <v>0.02</v>
      </c>
      <c r="F554">
        <v>1.07989</v>
      </c>
      <c r="G554" s="384">
        <v>0</v>
      </c>
      <c r="H554">
        <v>0</v>
      </c>
    </row>
    <row r="555" spans="1:10">
      <c r="A555">
        <v>541</v>
      </c>
      <c r="B555" s="612">
        <v>43881.568749999999</v>
      </c>
      <c r="C555" s="405" t="s">
        <v>2110</v>
      </c>
      <c r="D555" s="384">
        <v>119</v>
      </c>
      <c r="E555">
        <v>0.02</v>
      </c>
      <c r="F555">
        <v>1.07989</v>
      </c>
      <c r="G555" s="384">
        <v>0</v>
      </c>
      <c r="H555">
        <v>1.0788899999999999</v>
      </c>
    </row>
    <row r="556" spans="1:10">
      <c r="A556">
        <v>544</v>
      </c>
      <c r="B556" s="612">
        <v>43881.586805555555</v>
      </c>
      <c r="C556" s="405" t="s">
        <v>2110</v>
      </c>
      <c r="D556" s="384">
        <v>119</v>
      </c>
      <c r="E556">
        <v>0.02</v>
      </c>
      <c r="F556">
        <v>1.07989</v>
      </c>
      <c r="G556" s="384">
        <v>0</v>
      </c>
      <c r="H556">
        <v>1.07972</v>
      </c>
    </row>
    <row r="557" spans="1:10">
      <c r="A557">
        <v>545</v>
      </c>
      <c r="B557" s="612">
        <v>43881.682638888888</v>
      </c>
      <c r="C557" s="405" t="s">
        <v>2054</v>
      </c>
      <c r="D557" s="384">
        <v>119</v>
      </c>
      <c r="E557">
        <v>0.02</v>
      </c>
      <c r="F557">
        <v>1.07972</v>
      </c>
      <c r="G557" s="384">
        <v>0</v>
      </c>
      <c r="H557">
        <v>1.07972</v>
      </c>
      <c r="I557">
        <v>0.34</v>
      </c>
      <c r="J557" s="384">
        <v>20463.63</v>
      </c>
    </row>
    <row r="558" spans="1:10">
      <c r="A558">
        <v>542</v>
      </c>
      <c r="B558" s="612">
        <v>43881.586805555555</v>
      </c>
      <c r="C558" s="405" t="s">
        <v>97</v>
      </c>
      <c r="D558" s="384">
        <v>120</v>
      </c>
      <c r="E558">
        <v>0.02</v>
      </c>
      <c r="F558">
        <v>1.0815399999999999</v>
      </c>
      <c r="G558" s="384">
        <v>0</v>
      </c>
      <c r="H558">
        <v>0</v>
      </c>
    </row>
    <row r="559" spans="1:10">
      <c r="A559">
        <v>543</v>
      </c>
      <c r="B559" s="612">
        <v>43881.586805555555</v>
      </c>
      <c r="C559" s="405" t="s">
        <v>2110</v>
      </c>
      <c r="D559" s="384">
        <v>120</v>
      </c>
      <c r="E559">
        <v>0.02</v>
      </c>
      <c r="F559">
        <v>1.0815399999999999</v>
      </c>
      <c r="G559" s="384">
        <v>0</v>
      </c>
      <c r="H559">
        <v>1.07972</v>
      </c>
    </row>
    <row r="560" spans="1:10">
      <c r="A560">
        <v>546</v>
      </c>
      <c r="B560" s="612">
        <v>43881.682638888888</v>
      </c>
      <c r="C560" s="405" t="s">
        <v>2054</v>
      </c>
      <c r="D560" s="384">
        <v>120</v>
      </c>
      <c r="E560">
        <v>0.02</v>
      </c>
      <c r="F560">
        <v>1.07972</v>
      </c>
      <c r="G560" s="384">
        <v>0</v>
      </c>
      <c r="H560">
        <v>1.07972</v>
      </c>
      <c r="I560">
        <v>3.64</v>
      </c>
      <c r="J560" s="384">
        <v>20467.27</v>
      </c>
    </row>
    <row r="561" spans="1:10">
      <c r="A561">
        <v>547</v>
      </c>
      <c r="B561" s="612">
        <v>43881.690972222219</v>
      </c>
      <c r="C561" s="405" t="s">
        <v>97</v>
      </c>
      <c r="D561" s="384">
        <v>121</v>
      </c>
      <c r="E561">
        <v>0.02</v>
      </c>
      <c r="F561">
        <v>1.0790500000000001</v>
      </c>
      <c r="G561" s="384">
        <v>0</v>
      </c>
      <c r="H561">
        <v>0</v>
      </c>
    </row>
    <row r="562" spans="1:10">
      <c r="A562">
        <v>548</v>
      </c>
      <c r="B562" s="612">
        <v>43881.690972222219</v>
      </c>
      <c r="C562" s="405" t="s">
        <v>2110</v>
      </c>
      <c r="D562" s="384">
        <v>121</v>
      </c>
      <c r="E562">
        <v>0.02</v>
      </c>
      <c r="F562">
        <v>1.0790500000000001</v>
      </c>
      <c r="G562" s="384">
        <v>0</v>
      </c>
      <c r="H562">
        <v>1.07805</v>
      </c>
    </row>
    <row r="563" spans="1:10">
      <c r="A563">
        <v>551</v>
      </c>
      <c r="B563" s="612">
        <v>43882.354166666664</v>
      </c>
      <c r="C563" s="405" t="s">
        <v>2110</v>
      </c>
      <c r="D563" s="384">
        <v>121</v>
      </c>
      <c r="E563">
        <v>0.02</v>
      </c>
      <c r="F563">
        <v>1.0790500000000001</v>
      </c>
      <c r="G563" s="384">
        <v>0</v>
      </c>
      <c r="H563">
        <v>1.0788899999999999</v>
      </c>
    </row>
    <row r="564" spans="1:10">
      <c r="A564">
        <v>555</v>
      </c>
      <c r="B564" s="612">
        <v>43882.615277777775</v>
      </c>
      <c r="C564" s="405" t="s">
        <v>2110</v>
      </c>
      <c r="D564" s="384">
        <v>121</v>
      </c>
      <c r="E564">
        <v>0.02</v>
      </c>
      <c r="F564">
        <v>1.0790500000000001</v>
      </c>
      <c r="G564" s="384">
        <v>0</v>
      </c>
      <c r="H564">
        <v>1.08003</v>
      </c>
    </row>
    <row r="565" spans="1:10">
      <c r="A565">
        <v>573</v>
      </c>
      <c r="B565" s="612">
        <v>43882.617361111108</v>
      </c>
      <c r="C565" s="405" t="s">
        <v>2110</v>
      </c>
      <c r="D565" s="384">
        <v>121</v>
      </c>
      <c r="E565">
        <v>0.02</v>
      </c>
      <c r="F565">
        <v>1.0790500000000001</v>
      </c>
      <c r="G565" s="384">
        <v>0</v>
      </c>
      <c r="H565">
        <v>1.0813699999999999</v>
      </c>
    </row>
    <row r="566" spans="1:10">
      <c r="A566">
        <v>579</v>
      </c>
      <c r="B566" s="612">
        <v>43882.652777777781</v>
      </c>
      <c r="C566" s="405" t="s">
        <v>2110</v>
      </c>
      <c r="D566" s="384">
        <v>121</v>
      </c>
      <c r="E566">
        <v>0.02</v>
      </c>
      <c r="F566">
        <v>1.0790500000000001</v>
      </c>
      <c r="G566" s="384">
        <v>0</v>
      </c>
      <c r="H566">
        <v>1.08274</v>
      </c>
    </row>
    <row r="567" spans="1:10">
      <c r="A567">
        <v>582</v>
      </c>
      <c r="B567" s="612">
        <v>43884.916666666664</v>
      </c>
      <c r="C567" s="405" t="s">
        <v>2054</v>
      </c>
      <c r="D567" s="384">
        <v>121</v>
      </c>
      <c r="E567">
        <v>0.02</v>
      </c>
      <c r="F567">
        <v>1.08274</v>
      </c>
      <c r="G567" s="384">
        <v>0</v>
      </c>
      <c r="H567">
        <v>1.08274</v>
      </c>
      <c r="I567">
        <v>-7.36</v>
      </c>
      <c r="J567" s="384">
        <v>21346.22</v>
      </c>
    </row>
    <row r="568" spans="1:10">
      <c r="A568">
        <v>549</v>
      </c>
      <c r="B568" s="612">
        <v>43882.354166666664</v>
      </c>
      <c r="C568" s="405" t="s">
        <v>97</v>
      </c>
      <c r="D568" s="384">
        <v>122</v>
      </c>
      <c r="E568">
        <v>0.02</v>
      </c>
      <c r="F568">
        <v>1.08073</v>
      </c>
      <c r="G568" s="384">
        <v>0</v>
      </c>
      <c r="H568">
        <v>0</v>
      </c>
    </row>
    <row r="569" spans="1:10">
      <c r="A569">
        <v>550</v>
      </c>
      <c r="B569" s="612">
        <v>43882.354166666664</v>
      </c>
      <c r="C569" s="405" t="s">
        <v>2110</v>
      </c>
      <c r="D569" s="384">
        <v>122</v>
      </c>
      <c r="E569">
        <v>0.02</v>
      </c>
      <c r="F569">
        <v>1.08073</v>
      </c>
      <c r="G569" s="384">
        <v>0</v>
      </c>
      <c r="H569">
        <v>1.0788899999999999</v>
      </c>
    </row>
    <row r="570" spans="1:10">
      <c r="A570">
        <v>554</v>
      </c>
      <c r="B570" s="612">
        <v>43882.615277777775</v>
      </c>
      <c r="C570" s="405" t="s">
        <v>2110</v>
      </c>
      <c r="D570" s="384">
        <v>122</v>
      </c>
      <c r="E570">
        <v>0.02</v>
      </c>
      <c r="F570">
        <v>1.08073</v>
      </c>
      <c r="G570" s="384">
        <v>0</v>
      </c>
      <c r="H570">
        <v>1.08003</v>
      </c>
    </row>
    <row r="571" spans="1:10">
      <c r="A571">
        <v>572</v>
      </c>
      <c r="B571" s="612">
        <v>43882.617361111108</v>
      </c>
      <c r="C571" s="405" t="s">
        <v>2110</v>
      </c>
      <c r="D571" s="384">
        <v>122</v>
      </c>
      <c r="E571">
        <v>0.02</v>
      </c>
      <c r="F571">
        <v>1.08073</v>
      </c>
      <c r="G571" s="384">
        <v>0</v>
      </c>
      <c r="H571">
        <v>1.0813699999999999</v>
      </c>
    </row>
    <row r="572" spans="1:10">
      <c r="A572">
        <v>578</v>
      </c>
      <c r="B572" s="612">
        <v>43882.652777777781</v>
      </c>
      <c r="C572" s="405" t="s">
        <v>2110</v>
      </c>
      <c r="D572" s="384">
        <v>122</v>
      </c>
      <c r="E572">
        <v>0.02</v>
      </c>
      <c r="F572">
        <v>1.08073</v>
      </c>
      <c r="G572" s="384">
        <v>0</v>
      </c>
      <c r="H572">
        <v>1.08274</v>
      </c>
    </row>
    <row r="573" spans="1:10">
      <c r="A573">
        <v>583</v>
      </c>
      <c r="B573" s="612">
        <v>43884.916666666664</v>
      </c>
      <c r="C573" s="405" t="s">
        <v>2054</v>
      </c>
      <c r="D573" s="384">
        <v>122</v>
      </c>
      <c r="E573">
        <v>0.02</v>
      </c>
      <c r="F573">
        <v>1.08274</v>
      </c>
      <c r="G573" s="384">
        <v>0</v>
      </c>
      <c r="H573">
        <v>1.08274</v>
      </c>
      <c r="I573">
        <v>-4.0199999999999996</v>
      </c>
      <c r="J573" s="384">
        <v>21342.2</v>
      </c>
    </row>
    <row r="574" spans="1:10">
      <c r="A574">
        <v>552</v>
      </c>
      <c r="B574" s="612">
        <v>43882.615277777775</v>
      </c>
      <c r="C574" s="405" t="s">
        <v>97</v>
      </c>
      <c r="D574" s="384">
        <v>123</v>
      </c>
      <c r="E574">
        <v>0.03</v>
      </c>
      <c r="F574">
        <v>1.0825499999999999</v>
      </c>
      <c r="G574" s="384">
        <v>0</v>
      </c>
      <c r="H574">
        <v>0</v>
      </c>
    </row>
    <row r="575" spans="1:10">
      <c r="A575">
        <v>553</v>
      </c>
      <c r="B575" s="612">
        <v>43882.615277777775</v>
      </c>
      <c r="C575" s="405" t="s">
        <v>2110</v>
      </c>
      <c r="D575" s="384">
        <v>123</v>
      </c>
      <c r="E575">
        <v>0.03</v>
      </c>
      <c r="F575">
        <v>1.0825499999999999</v>
      </c>
      <c r="G575" s="384">
        <v>0</v>
      </c>
      <c r="H575">
        <v>1.08003</v>
      </c>
    </row>
    <row r="576" spans="1:10">
      <c r="A576">
        <v>571</v>
      </c>
      <c r="B576" s="612">
        <v>43882.617361111108</v>
      </c>
      <c r="C576" s="405" t="s">
        <v>2110</v>
      </c>
      <c r="D576" s="384">
        <v>123</v>
      </c>
      <c r="E576">
        <v>0.03</v>
      </c>
      <c r="F576">
        <v>1.0825499999999999</v>
      </c>
      <c r="G576" s="384">
        <v>0</v>
      </c>
      <c r="H576">
        <v>1.0813699999999999</v>
      </c>
    </row>
    <row r="577" spans="1:10">
      <c r="A577">
        <v>577</v>
      </c>
      <c r="B577" s="612">
        <v>43882.652777777781</v>
      </c>
      <c r="C577" s="405" t="s">
        <v>2110</v>
      </c>
      <c r="D577" s="384">
        <v>123</v>
      </c>
      <c r="E577">
        <v>0.03</v>
      </c>
      <c r="F577">
        <v>1.0825499999999999</v>
      </c>
      <c r="G577" s="384">
        <v>0</v>
      </c>
      <c r="H577">
        <v>1.08274</v>
      </c>
    </row>
    <row r="578" spans="1:10">
      <c r="A578">
        <v>584</v>
      </c>
      <c r="B578" s="612">
        <v>43884.916666666664</v>
      </c>
      <c r="C578" s="405" t="s">
        <v>2054</v>
      </c>
      <c r="D578" s="384">
        <v>123</v>
      </c>
      <c r="E578">
        <v>0.03</v>
      </c>
      <c r="F578">
        <v>1.08274</v>
      </c>
      <c r="G578" s="384">
        <v>0</v>
      </c>
      <c r="H578">
        <v>1.08274</v>
      </c>
      <c r="I578">
        <v>-0.56999999999999995</v>
      </c>
      <c r="J578" s="384">
        <v>21341.63</v>
      </c>
    </row>
    <row r="579" spans="1:10">
      <c r="A579">
        <v>569</v>
      </c>
      <c r="B579" s="612">
        <v>43882.617361111108</v>
      </c>
      <c r="C579" s="405" t="s">
        <v>97</v>
      </c>
      <c r="D579" s="384">
        <v>124</v>
      </c>
      <c r="E579">
        <v>0.05</v>
      </c>
      <c r="F579">
        <v>1.0842499999999999</v>
      </c>
      <c r="G579" s="384">
        <v>0</v>
      </c>
      <c r="H579">
        <v>0</v>
      </c>
    </row>
    <row r="580" spans="1:10">
      <c r="A580">
        <v>570</v>
      </c>
      <c r="B580" s="612">
        <v>43882.617361111108</v>
      </c>
      <c r="C580" s="405" t="s">
        <v>2110</v>
      </c>
      <c r="D580" s="384">
        <v>124</v>
      </c>
      <c r="E580">
        <v>0.05</v>
      </c>
      <c r="F580">
        <v>1.0842499999999999</v>
      </c>
      <c r="G580" s="384">
        <v>0</v>
      </c>
      <c r="H580">
        <v>1.0813699999999999</v>
      </c>
    </row>
    <row r="581" spans="1:10">
      <c r="A581">
        <v>576</v>
      </c>
      <c r="B581" s="612">
        <v>43882.652777777781</v>
      </c>
      <c r="C581" s="405" t="s">
        <v>2110</v>
      </c>
      <c r="D581" s="384">
        <v>124</v>
      </c>
      <c r="E581">
        <v>0.05</v>
      </c>
      <c r="F581">
        <v>1.0842499999999999</v>
      </c>
      <c r="G581" s="384">
        <v>0</v>
      </c>
      <c r="H581">
        <v>1.08274</v>
      </c>
    </row>
    <row r="582" spans="1:10">
      <c r="A582">
        <v>585</v>
      </c>
      <c r="B582" s="612">
        <v>43884.916666666664</v>
      </c>
      <c r="C582" s="405" t="s">
        <v>2054</v>
      </c>
      <c r="D582" s="384">
        <v>124</v>
      </c>
      <c r="E582">
        <v>0.05</v>
      </c>
      <c r="F582">
        <v>1.08274</v>
      </c>
      <c r="G582" s="384">
        <v>0</v>
      </c>
      <c r="H582">
        <v>1.08274</v>
      </c>
      <c r="I582">
        <v>7.55</v>
      </c>
      <c r="J582" s="384">
        <v>21349.18</v>
      </c>
    </row>
    <row r="583" spans="1:10">
      <c r="A583">
        <v>574</v>
      </c>
      <c r="B583" s="612">
        <v>43882.652777777781</v>
      </c>
      <c r="C583" s="405" t="s">
        <v>97</v>
      </c>
      <c r="D583" s="384">
        <v>125</v>
      </c>
      <c r="E583">
        <v>0.08</v>
      </c>
      <c r="F583">
        <v>1.08605</v>
      </c>
      <c r="G583" s="384">
        <v>0</v>
      </c>
      <c r="H583">
        <v>0</v>
      </c>
    </row>
    <row r="584" spans="1:10">
      <c r="A584">
        <v>575</v>
      </c>
      <c r="B584" s="612">
        <v>43882.652777777781</v>
      </c>
      <c r="C584" s="405" t="s">
        <v>2110</v>
      </c>
      <c r="D584" s="384">
        <v>125</v>
      </c>
      <c r="E584">
        <v>0.08</v>
      </c>
      <c r="F584">
        <v>1.08605</v>
      </c>
      <c r="G584" s="384">
        <v>0</v>
      </c>
      <c r="H584">
        <v>1.08274</v>
      </c>
    </row>
    <row r="585" spans="1:10">
      <c r="A585">
        <v>586</v>
      </c>
      <c r="B585" s="612">
        <v>43884.916666666664</v>
      </c>
      <c r="C585" s="405" t="s">
        <v>2054</v>
      </c>
      <c r="D585" s="384">
        <v>125</v>
      </c>
      <c r="E585">
        <v>0.08</v>
      </c>
      <c r="F585">
        <v>1.08274</v>
      </c>
      <c r="G585" s="384">
        <v>0</v>
      </c>
      <c r="H585">
        <v>1.08274</v>
      </c>
      <c r="I585">
        <v>26.48</v>
      </c>
      <c r="J585" s="384">
        <v>21375.66</v>
      </c>
    </row>
    <row r="586" spans="1:10">
      <c r="A586">
        <v>580</v>
      </c>
      <c r="B586" s="612">
        <v>43882.662499999999</v>
      </c>
      <c r="C586" s="405" t="s">
        <v>96</v>
      </c>
      <c r="D586" s="384">
        <v>126</v>
      </c>
      <c r="E586">
        <v>0.02</v>
      </c>
      <c r="F586">
        <v>1.08568</v>
      </c>
      <c r="G586" s="384">
        <v>0</v>
      </c>
      <c r="H586">
        <v>0</v>
      </c>
    </row>
    <row r="587" spans="1:10">
      <c r="A587">
        <v>581</v>
      </c>
      <c r="B587" s="612">
        <v>43882.662499999999</v>
      </c>
      <c r="C587" s="405" t="s">
        <v>2110</v>
      </c>
      <c r="D587" s="384">
        <v>126</v>
      </c>
      <c r="E587">
        <v>0.02</v>
      </c>
      <c r="F587">
        <v>1.08568</v>
      </c>
      <c r="G587" s="384">
        <v>0</v>
      </c>
      <c r="H587">
        <v>1.0866800000000001</v>
      </c>
    </row>
    <row r="588" spans="1:10">
      <c r="A588">
        <v>591</v>
      </c>
      <c r="B588" s="612">
        <v>43884.916666666664</v>
      </c>
      <c r="C588" s="405" t="s">
        <v>2110</v>
      </c>
      <c r="D588" s="384">
        <v>126</v>
      </c>
      <c r="E588">
        <v>0.02</v>
      </c>
      <c r="F588">
        <v>1.08568</v>
      </c>
      <c r="G588" s="384">
        <v>0</v>
      </c>
      <c r="H588">
        <v>1.08463</v>
      </c>
    </row>
    <row r="589" spans="1:10">
      <c r="A589">
        <v>595</v>
      </c>
      <c r="B589" s="612">
        <v>43884.916666666664</v>
      </c>
      <c r="C589" s="405" t="s">
        <v>2110</v>
      </c>
      <c r="D589" s="384">
        <v>126</v>
      </c>
      <c r="E589">
        <v>0.02</v>
      </c>
      <c r="F589">
        <v>1.08568</v>
      </c>
      <c r="G589" s="384">
        <v>0</v>
      </c>
      <c r="H589">
        <v>1.0847</v>
      </c>
    </row>
    <row r="590" spans="1:10">
      <c r="A590">
        <v>615</v>
      </c>
      <c r="B590" s="612">
        <v>43885.620138888888</v>
      </c>
      <c r="C590" s="405" t="s">
        <v>2054</v>
      </c>
      <c r="D590" s="384">
        <v>126</v>
      </c>
      <c r="E590">
        <v>0.02</v>
      </c>
      <c r="F590">
        <v>1.0847</v>
      </c>
      <c r="G590" s="384">
        <v>0</v>
      </c>
      <c r="H590">
        <v>1.0847</v>
      </c>
      <c r="I590">
        <v>-2.04</v>
      </c>
      <c r="J590" s="384">
        <v>21381.62</v>
      </c>
    </row>
    <row r="591" spans="1:10">
      <c r="A591">
        <v>587</v>
      </c>
      <c r="B591" s="612">
        <v>43884.916666666664</v>
      </c>
      <c r="C591" s="405" t="s">
        <v>2134</v>
      </c>
      <c r="D591" s="384">
        <v>127</v>
      </c>
      <c r="E591">
        <v>0.02</v>
      </c>
      <c r="F591">
        <v>1.0838699999999999</v>
      </c>
      <c r="G591" s="384">
        <v>0</v>
      </c>
      <c r="H591">
        <v>0</v>
      </c>
    </row>
    <row r="592" spans="1:10">
      <c r="A592">
        <v>590</v>
      </c>
      <c r="B592" s="612">
        <v>43884.916666666664</v>
      </c>
      <c r="C592" s="405" t="s">
        <v>2110</v>
      </c>
      <c r="D592" s="384">
        <v>127</v>
      </c>
      <c r="E592">
        <v>0.02</v>
      </c>
      <c r="F592">
        <v>1.0838699999999999</v>
      </c>
      <c r="G592" s="384">
        <v>0</v>
      </c>
      <c r="H592">
        <v>1.08463</v>
      </c>
    </row>
    <row r="593" spans="1:10">
      <c r="A593">
        <v>594</v>
      </c>
      <c r="B593" s="612">
        <v>43884.916666666664</v>
      </c>
      <c r="C593" s="405" t="s">
        <v>2110</v>
      </c>
      <c r="D593" s="384">
        <v>127</v>
      </c>
      <c r="E593">
        <v>0.02</v>
      </c>
      <c r="F593">
        <v>1.0838699999999999</v>
      </c>
      <c r="G593" s="384">
        <v>0</v>
      </c>
      <c r="H593">
        <v>1.0847</v>
      </c>
    </row>
    <row r="594" spans="1:10">
      <c r="A594">
        <v>598</v>
      </c>
      <c r="B594" s="612">
        <v>43884.958333333336</v>
      </c>
      <c r="C594" s="405" t="s">
        <v>96</v>
      </c>
      <c r="D594" s="384">
        <v>127</v>
      </c>
      <c r="E594">
        <v>0.02</v>
      </c>
      <c r="F594">
        <v>1.0838699999999999</v>
      </c>
      <c r="G594" s="384">
        <v>0</v>
      </c>
      <c r="H594">
        <v>1.0847</v>
      </c>
    </row>
    <row r="595" spans="1:10">
      <c r="A595">
        <v>616</v>
      </c>
      <c r="B595" s="612">
        <v>43885.620138888888</v>
      </c>
      <c r="C595" s="405" t="s">
        <v>2054</v>
      </c>
      <c r="D595" s="384">
        <v>127</v>
      </c>
      <c r="E595">
        <v>0.02</v>
      </c>
      <c r="F595">
        <v>1.0847</v>
      </c>
      <c r="G595" s="384">
        <v>0</v>
      </c>
      <c r="H595">
        <v>1.0847</v>
      </c>
      <c r="I595">
        <v>1.58</v>
      </c>
      <c r="J595" s="384">
        <v>21383.200000000001</v>
      </c>
    </row>
    <row r="596" spans="1:10">
      <c r="A596">
        <v>588</v>
      </c>
      <c r="B596" s="612">
        <v>43884.916666666664</v>
      </c>
      <c r="C596" s="405" t="s">
        <v>2134</v>
      </c>
      <c r="D596" s="384">
        <v>128</v>
      </c>
      <c r="E596">
        <v>0.03</v>
      </c>
      <c r="F596">
        <v>1.0822700000000001</v>
      </c>
      <c r="G596" s="384">
        <v>0</v>
      </c>
      <c r="H596">
        <v>0</v>
      </c>
    </row>
    <row r="597" spans="1:10">
      <c r="A597">
        <v>589</v>
      </c>
      <c r="B597" s="612">
        <v>43884.916666666664</v>
      </c>
      <c r="C597" s="405" t="s">
        <v>2110</v>
      </c>
      <c r="D597" s="384">
        <v>128</v>
      </c>
      <c r="E597">
        <v>0.03</v>
      </c>
      <c r="F597">
        <v>1.0822700000000001</v>
      </c>
      <c r="G597" s="384">
        <v>0</v>
      </c>
      <c r="H597">
        <v>1.08463</v>
      </c>
    </row>
    <row r="598" spans="1:10">
      <c r="A598">
        <v>592</v>
      </c>
      <c r="B598" s="612">
        <v>43884.916666666664</v>
      </c>
      <c r="C598" s="405" t="s">
        <v>96</v>
      </c>
      <c r="D598" s="384">
        <v>128</v>
      </c>
      <c r="E598">
        <v>0.03</v>
      </c>
      <c r="F598">
        <v>1.0822700000000001</v>
      </c>
      <c r="G598" s="384">
        <v>0</v>
      </c>
      <c r="H598">
        <v>1.08463</v>
      </c>
    </row>
    <row r="599" spans="1:10">
      <c r="A599">
        <v>593</v>
      </c>
      <c r="B599" s="612">
        <v>43884.916666666664</v>
      </c>
      <c r="C599" s="405" t="s">
        <v>2110</v>
      </c>
      <c r="D599" s="384">
        <v>128</v>
      </c>
      <c r="E599">
        <v>0.03</v>
      </c>
      <c r="F599">
        <v>1.0822700000000001</v>
      </c>
      <c r="G599" s="384">
        <v>0</v>
      </c>
      <c r="H599">
        <v>1.0847</v>
      </c>
    </row>
    <row r="600" spans="1:10">
      <c r="A600">
        <v>617</v>
      </c>
      <c r="B600" s="612">
        <v>43885.620138888888</v>
      </c>
      <c r="C600" s="405" t="s">
        <v>2054</v>
      </c>
      <c r="D600" s="384">
        <v>128</v>
      </c>
      <c r="E600">
        <v>0.03</v>
      </c>
      <c r="F600">
        <v>1.0847</v>
      </c>
      <c r="G600" s="384">
        <v>0</v>
      </c>
      <c r="H600">
        <v>1.0847</v>
      </c>
      <c r="I600">
        <v>7.17</v>
      </c>
      <c r="J600" s="384">
        <v>21390.37</v>
      </c>
    </row>
    <row r="601" spans="1:10">
      <c r="A601">
        <v>596</v>
      </c>
      <c r="B601" s="612">
        <v>43884.92083333333</v>
      </c>
      <c r="C601" s="405" t="s">
        <v>97</v>
      </c>
      <c r="D601" s="384">
        <v>129</v>
      </c>
      <c r="E601">
        <v>0.02</v>
      </c>
      <c r="F601">
        <v>1.0827599999999999</v>
      </c>
      <c r="G601" s="384">
        <v>0</v>
      </c>
      <c r="H601">
        <v>0</v>
      </c>
    </row>
    <row r="602" spans="1:10">
      <c r="A602">
        <v>597</v>
      </c>
      <c r="B602" s="612">
        <v>43884.92083333333</v>
      </c>
      <c r="C602" s="405" t="s">
        <v>2110</v>
      </c>
      <c r="D602" s="384">
        <v>129</v>
      </c>
      <c r="E602">
        <v>0.02</v>
      </c>
      <c r="F602">
        <v>1.0827599999999999</v>
      </c>
      <c r="G602" s="384">
        <v>0</v>
      </c>
      <c r="H602">
        <v>1.0817600000000001</v>
      </c>
    </row>
    <row r="603" spans="1:10">
      <c r="A603">
        <v>599</v>
      </c>
      <c r="B603" s="612">
        <v>43885.248611111114</v>
      </c>
      <c r="C603" s="405" t="s">
        <v>2054</v>
      </c>
      <c r="D603" s="384">
        <v>129</v>
      </c>
      <c r="E603">
        <v>0.02</v>
      </c>
      <c r="F603">
        <v>1.0817600000000001</v>
      </c>
      <c r="G603" s="384">
        <v>0</v>
      </c>
      <c r="H603">
        <v>1.0817600000000001</v>
      </c>
      <c r="I603">
        <v>2.02</v>
      </c>
      <c r="J603" s="384">
        <v>21377.68</v>
      </c>
    </row>
    <row r="604" spans="1:10">
      <c r="A604">
        <v>600</v>
      </c>
      <c r="B604" s="612">
        <v>43885.252083333333</v>
      </c>
      <c r="C604" s="405" t="s">
        <v>97</v>
      </c>
      <c r="D604" s="384">
        <v>130</v>
      </c>
      <c r="E604">
        <v>0.02</v>
      </c>
      <c r="F604">
        <v>1.0819300000000001</v>
      </c>
      <c r="G604" s="384">
        <v>0</v>
      </c>
      <c r="H604">
        <v>0</v>
      </c>
    </row>
    <row r="605" spans="1:10">
      <c r="A605">
        <v>601</v>
      </c>
      <c r="B605" s="612">
        <v>43885.252083333333</v>
      </c>
      <c r="C605" s="405" t="s">
        <v>2110</v>
      </c>
      <c r="D605" s="384">
        <v>130</v>
      </c>
      <c r="E605">
        <v>0.02</v>
      </c>
      <c r="F605">
        <v>1.0819300000000001</v>
      </c>
      <c r="G605" s="384">
        <v>0</v>
      </c>
      <c r="H605">
        <v>1.0809299999999999</v>
      </c>
    </row>
    <row r="606" spans="1:10">
      <c r="A606">
        <v>602</v>
      </c>
      <c r="B606" s="612">
        <v>43885.297222222223</v>
      </c>
      <c r="C606" s="405" t="s">
        <v>2054</v>
      </c>
      <c r="D606" s="384">
        <v>130</v>
      </c>
      <c r="E606">
        <v>0.02</v>
      </c>
      <c r="F606">
        <v>1.0809299999999999</v>
      </c>
      <c r="G606" s="384">
        <v>0</v>
      </c>
      <c r="H606">
        <v>1.0809299999999999</v>
      </c>
      <c r="I606">
        <v>2</v>
      </c>
      <c r="J606" s="384">
        <v>21379.68</v>
      </c>
    </row>
    <row r="607" spans="1:10">
      <c r="A607">
        <v>603</v>
      </c>
      <c r="B607" s="612">
        <v>43885.338888888888</v>
      </c>
      <c r="C607" s="405" t="s">
        <v>97</v>
      </c>
      <c r="D607" s="384">
        <v>131</v>
      </c>
      <c r="E607">
        <v>0.02</v>
      </c>
      <c r="F607">
        <v>1.0824800000000001</v>
      </c>
      <c r="G607" s="384">
        <v>0</v>
      </c>
      <c r="H607">
        <v>0</v>
      </c>
    </row>
    <row r="608" spans="1:10">
      <c r="A608">
        <v>604</v>
      </c>
      <c r="B608" s="612">
        <v>43885.338888888888</v>
      </c>
      <c r="C608" s="405" t="s">
        <v>2110</v>
      </c>
      <c r="D608" s="384">
        <v>131</v>
      </c>
      <c r="E608">
        <v>0.02</v>
      </c>
      <c r="F608">
        <v>1.0824800000000001</v>
      </c>
      <c r="G608" s="384">
        <v>0</v>
      </c>
      <c r="H608">
        <v>1.08148</v>
      </c>
    </row>
    <row r="609" spans="1:10">
      <c r="A609">
        <v>607</v>
      </c>
      <c r="B609" s="612">
        <v>43885.37777777778</v>
      </c>
      <c r="C609" s="405" t="s">
        <v>2110</v>
      </c>
      <c r="D609" s="384">
        <v>131</v>
      </c>
      <c r="E609">
        <v>0.02</v>
      </c>
      <c r="F609">
        <v>1.0824800000000001</v>
      </c>
      <c r="G609" s="384">
        <v>0</v>
      </c>
      <c r="H609">
        <v>1.0823</v>
      </c>
    </row>
    <row r="610" spans="1:10">
      <c r="A610">
        <v>608</v>
      </c>
      <c r="B610" s="612">
        <v>43885.390277777777</v>
      </c>
      <c r="C610" s="405" t="s">
        <v>2054</v>
      </c>
      <c r="D610" s="384">
        <v>131</v>
      </c>
      <c r="E610">
        <v>0.02</v>
      </c>
      <c r="F610">
        <v>1.0823</v>
      </c>
      <c r="G610" s="384">
        <v>0</v>
      </c>
      <c r="H610">
        <v>1.0823</v>
      </c>
      <c r="I610">
        <v>0.36</v>
      </c>
      <c r="J610" s="384">
        <v>21380.04</v>
      </c>
    </row>
    <row r="611" spans="1:10">
      <c r="A611">
        <v>605</v>
      </c>
      <c r="B611" s="612">
        <v>43885.37777777778</v>
      </c>
      <c r="C611" s="405" t="s">
        <v>97</v>
      </c>
      <c r="D611" s="384">
        <v>132</v>
      </c>
      <c r="E611">
        <v>0.02</v>
      </c>
      <c r="F611">
        <v>1.0841099999999999</v>
      </c>
      <c r="G611" s="384">
        <v>0</v>
      </c>
      <c r="H611">
        <v>0</v>
      </c>
    </row>
    <row r="612" spans="1:10">
      <c r="A612">
        <v>606</v>
      </c>
      <c r="B612" s="612">
        <v>43885.37777777778</v>
      </c>
      <c r="C612" s="405" t="s">
        <v>2110</v>
      </c>
      <c r="D612" s="384">
        <v>132</v>
      </c>
      <c r="E612">
        <v>0.02</v>
      </c>
      <c r="F612">
        <v>1.0841099999999999</v>
      </c>
      <c r="G612" s="384">
        <v>0</v>
      </c>
      <c r="H612">
        <v>1.0823</v>
      </c>
    </row>
    <row r="613" spans="1:10">
      <c r="A613">
        <v>609</v>
      </c>
      <c r="B613" s="612">
        <v>43885.390277777777</v>
      </c>
      <c r="C613" s="405" t="s">
        <v>2054</v>
      </c>
      <c r="D613" s="384">
        <v>132</v>
      </c>
      <c r="E613">
        <v>0.02</v>
      </c>
      <c r="F613">
        <v>1.0823</v>
      </c>
      <c r="G613" s="384">
        <v>0</v>
      </c>
      <c r="H613">
        <v>1.0823</v>
      </c>
      <c r="I613">
        <v>3.62</v>
      </c>
      <c r="J613" s="384">
        <v>21383.66</v>
      </c>
    </row>
    <row r="614" spans="1:10">
      <c r="A614">
        <v>610</v>
      </c>
      <c r="B614" s="612">
        <v>43885.42291666667</v>
      </c>
      <c r="C614" s="405" t="s">
        <v>97</v>
      </c>
      <c r="D614" s="384">
        <v>133</v>
      </c>
      <c r="E614">
        <v>0.02</v>
      </c>
      <c r="F614">
        <v>1.0822400000000001</v>
      </c>
      <c r="G614" s="384">
        <v>0</v>
      </c>
      <c r="H614">
        <v>0</v>
      </c>
    </row>
    <row r="615" spans="1:10">
      <c r="A615">
        <v>611</v>
      </c>
      <c r="B615" s="612">
        <v>43885.42291666667</v>
      </c>
      <c r="C615" s="405" t="s">
        <v>2110</v>
      </c>
      <c r="D615" s="384">
        <v>133</v>
      </c>
      <c r="E615">
        <v>0.02</v>
      </c>
      <c r="F615">
        <v>1.0822400000000001</v>
      </c>
      <c r="G615" s="384">
        <v>0</v>
      </c>
      <c r="H615">
        <v>1.08124</v>
      </c>
    </row>
    <row r="616" spans="1:10">
      <c r="A616">
        <v>614</v>
      </c>
      <c r="B616" s="612">
        <v>43885.617361111108</v>
      </c>
      <c r="C616" s="405" t="s">
        <v>2110</v>
      </c>
      <c r="D616" s="384">
        <v>133</v>
      </c>
      <c r="E616">
        <v>0.02</v>
      </c>
      <c r="F616">
        <v>1.0822400000000001</v>
      </c>
      <c r="G616" s="384">
        <v>0</v>
      </c>
      <c r="H616">
        <v>1.08205</v>
      </c>
    </row>
    <row r="617" spans="1:10">
      <c r="A617">
        <v>621</v>
      </c>
      <c r="B617" s="612">
        <v>43885.628472222219</v>
      </c>
      <c r="C617" s="405" t="s">
        <v>2110</v>
      </c>
      <c r="D617" s="384">
        <v>133</v>
      </c>
      <c r="E617">
        <v>0.02</v>
      </c>
      <c r="F617">
        <v>1.0822400000000001</v>
      </c>
      <c r="G617" s="384">
        <v>0</v>
      </c>
      <c r="H617">
        <v>1.08308</v>
      </c>
    </row>
    <row r="618" spans="1:10">
      <c r="A618">
        <v>629</v>
      </c>
      <c r="B618" s="612">
        <v>43885.743750000001</v>
      </c>
      <c r="C618" s="405" t="s">
        <v>2110</v>
      </c>
      <c r="D618" s="384">
        <v>133</v>
      </c>
      <c r="E618">
        <v>0.02</v>
      </c>
      <c r="F618">
        <v>1.0822400000000001</v>
      </c>
      <c r="G618" s="384">
        <v>0</v>
      </c>
      <c r="H618">
        <v>1.08436</v>
      </c>
    </row>
    <row r="619" spans="1:10">
      <c r="A619">
        <v>630</v>
      </c>
      <c r="B619" s="612">
        <v>43885.824305555558</v>
      </c>
      <c r="C619" s="405" t="s">
        <v>2054</v>
      </c>
      <c r="D619" s="384">
        <v>133</v>
      </c>
      <c r="E619">
        <v>0.02</v>
      </c>
      <c r="F619">
        <v>1.08436</v>
      </c>
      <c r="G619" s="384">
        <v>0</v>
      </c>
      <c r="H619">
        <v>1.08436</v>
      </c>
      <c r="I619">
        <v>-4.24</v>
      </c>
      <c r="J619" s="384">
        <v>21388.13</v>
      </c>
    </row>
    <row r="620" spans="1:10">
      <c r="A620">
        <v>612</v>
      </c>
      <c r="B620" s="612">
        <v>43885.617361111108</v>
      </c>
      <c r="C620" s="405" t="s">
        <v>97</v>
      </c>
      <c r="D620" s="384">
        <v>134</v>
      </c>
      <c r="E620">
        <v>0.02</v>
      </c>
      <c r="F620">
        <v>1.08385</v>
      </c>
      <c r="G620" s="384">
        <v>0</v>
      </c>
      <c r="H620">
        <v>0</v>
      </c>
    </row>
    <row r="621" spans="1:10">
      <c r="A621">
        <v>613</v>
      </c>
      <c r="B621" s="612">
        <v>43885.617361111108</v>
      </c>
      <c r="C621" s="405" t="s">
        <v>2110</v>
      </c>
      <c r="D621" s="384">
        <v>134</v>
      </c>
      <c r="E621">
        <v>0.02</v>
      </c>
      <c r="F621">
        <v>1.08385</v>
      </c>
      <c r="G621" s="384">
        <v>0</v>
      </c>
      <c r="H621">
        <v>1.08205</v>
      </c>
    </row>
    <row r="622" spans="1:10">
      <c r="A622">
        <v>620</v>
      </c>
      <c r="B622" s="612">
        <v>43885.628472222219</v>
      </c>
      <c r="C622" s="405" t="s">
        <v>2110</v>
      </c>
      <c r="D622" s="384">
        <v>134</v>
      </c>
      <c r="E622">
        <v>0.02</v>
      </c>
      <c r="F622">
        <v>1.08385</v>
      </c>
      <c r="G622" s="384">
        <v>0</v>
      </c>
      <c r="H622">
        <v>1.08308</v>
      </c>
    </row>
    <row r="623" spans="1:10">
      <c r="A623">
        <v>628</v>
      </c>
      <c r="B623" s="612">
        <v>43885.743750000001</v>
      </c>
      <c r="C623" s="405" t="s">
        <v>2110</v>
      </c>
      <c r="D623" s="384">
        <v>134</v>
      </c>
      <c r="E623">
        <v>0.02</v>
      </c>
      <c r="F623">
        <v>1.08385</v>
      </c>
      <c r="G623" s="384">
        <v>0</v>
      </c>
      <c r="H623">
        <v>1.08436</v>
      </c>
    </row>
    <row r="624" spans="1:10">
      <c r="A624">
        <v>631</v>
      </c>
      <c r="B624" s="612">
        <v>43885.824305555558</v>
      </c>
      <c r="C624" s="405" t="s">
        <v>2054</v>
      </c>
      <c r="D624" s="384">
        <v>134</v>
      </c>
      <c r="E624">
        <v>0.02</v>
      </c>
      <c r="F624">
        <v>1.08436</v>
      </c>
      <c r="G624" s="384">
        <v>0</v>
      </c>
      <c r="H624">
        <v>1.08436</v>
      </c>
      <c r="I624">
        <v>-1.02</v>
      </c>
      <c r="J624" s="384">
        <v>21387.11</v>
      </c>
    </row>
    <row r="625" spans="1:10">
      <c r="A625">
        <v>618</v>
      </c>
      <c r="B625" s="612">
        <v>43885.628472222219</v>
      </c>
      <c r="C625" s="405" t="s">
        <v>97</v>
      </c>
      <c r="D625" s="384">
        <v>135</v>
      </c>
      <c r="E625">
        <v>0.03</v>
      </c>
      <c r="F625">
        <v>1.08545</v>
      </c>
      <c r="G625" s="384">
        <v>0</v>
      </c>
      <c r="H625">
        <v>0</v>
      </c>
    </row>
    <row r="626" spans="1:10">
      <c r="A626">
        <v>619</v>
      </c>
      <c r="B626" s="612">
        <v>43885.628472222219</v>
      </c>
      <c r="C626" s="405" t="s">
        <v>2110</v>
      </c>
      <c r="D626" s="384">
        <v>135</v>
      </c>
      <c r="E626">
        <v>0.03</v>
      </c>
      <c r="F626">
        <v>1.08545</v>
      </c>
      <c r="G626" s="384">
        <v>0</v>
      </c>
      <c r="H626">
        <v>1.08308</v>
      </c>
    </row>
    <row r="627" spans="1:10">
      <c r="A627">
        <v>627</v>
      </c>
      <c r="B627" s="612">
        <v>43885.743750000001</v>
      </c>
      <c r="C627" s="405" t="s">
        <v>2110</v>
      </c>
      <c r="D627" s="384">
        <v>135</v>
      </c>
      <c r="E627">
        <v>0.03</v>
      </c>
      <c r="F627">
        <v>1.08545</v>
      </c>
      <c r="G627" s="384">
        <v>0</v>
      </c>
      <c r="H627">
        <v>1.08436</v>
      </c>
    </row>
    <row r="628" spans="1:10">
      <c r="A628">
        <v>632</v>
      </c>
      <c r="B628" s="612">
        <v>43885.824305555558</v>
      </c>
      <c r="C628" s="405" t="s">
        <v>2054</v>
      </c>
      <c r="D628" s="384">
        <v>135</v>
      </c>
      <c r="E628">
        <v>0.03</v>
      </c>
      <c r="F628">
        <v>1.08436</v>
      </c>
      <c r="G628" s="384">
        <v>0</v>
      </c>
      <c r="H628">
        <v>1.08436</v>
      </c>
      <c r="I628">
        <v>3.27</v>
      </c>
      <c r="J628" s="384">
        <v>21390.38</v>
      </c>
    </row>
    <row r="629" spans="1:10">
      <c r="A629">
        <v>622</v>
      </c>
      <c r="B629" s="612">
        <v>43885.635416666664</v>
      </c>
      <c r="C629" s="405" t="s">
        <v>96</v>
      </c>
      <c r="D629" s="384">
        <v>136</v>
      </c>
      <c r="E629">
        <v>0.02</v>
      </c>
      <c r="F629">
        <v>1.08548</v>
      </c>
      <c r="G629" s="384">
        <v>0</v>
      </c>
      <c r="H629">
        <v>0</v>
      </c>
    </row>
    <row r="630" spans="1:10">
      <c r="A630">
        <v>623</v>
      </c>
      <c r="B630" s="612">
        <v>43885.635416666664</v>
      </c>
      <c r="C630" s="405" t="s">
        <v>2110</v>
      </c>
      <c r="D630" s="384">
        <v>136</v>
      </c>
      <c r="E630">
        <v>0.02</v>
      </c>
      <c r="F630">
        <v>1.08548</v>
      </c>
      <c r="G630" s="384">
        <v>0</v>
      </c>
      <c r="H630">
        <v>1.0864799999999999</v>
      </c>
    </row>
    <row r="631" spans="1:10">
      <c r="A631">
        <v>624</v>
      </c>
      <c r="B631" s="612">
        <v>43885.725694444445</v>
      </c>
      <c r="C631" s="405" t="s">
        <v>2054</v>
      </c>
      <c r="D631" s="384">
        <v>136</v>
      </c>
      <c r="E631">
        <v>0.02</v>
      </c>
      <c r="F631">
        <v>1.0864799999999999</v>
      </c>
      <c r="G631" s="384">
        <v>0</v>
      </c>
      <c r="H631">
        <v>1.0864799999999999</v>
      </c>
      <c r="I631">
        <v>2</v>
      </c>
      <c r="J631" s="384">
        <v>21392.37</v>
      </c>
    </row>
    <row r="632" spans="1:10">
      <c r="A632">
        <v>625</v>
      </c>
      <c r="B632" s="612">
        <v>43885.743750000001</v>
      </c>
      <c r="C632" s="405" t="s">
        <v>97</v>
      </c>
      <c r="D632" s="384">
        <v>137</v>
      </c>
      <c r="E632">
        <v>0.05</v>
      </c>
      <c r="F632">
        <v>1.0871500000000001</v>
      </c>
      <c r="G632" s="384">
        <v>0</v>
      </c>
      <c r="H632">
        <v>0</v>
      </c>
    </row>
    <row r="633" spans="1:10">
      <c r="A633">
        <v>626</v>
      </c>
      <c r="B633" s="612">
        <v>43885.743750000001</v>
      </c>
      <c r="C633" s="405" t="s">
        <v>2110</v>
      </c>
      <c r="D633" s="384">
        <v>137</v>
      </c>
      <c r="E633">
        <v>0.05</v>
      </c>
      <c r="F633">
        <v>1.0871500000000001</v>
      </c>
      <c r="G633" s="384">
        <v>0</v>
      </c>
      <c r="H633">
        <v>1.08436</v>
      </c>
    </row>
    <row r="634" spans="1:10">
      <c r="A634">
        <v>633</v>
      </c>
      <c r="B634" s="612">
        <v>43885.824305555558</v>
      </c>
      <c r="C634" s="405" t="s">
        <v>2054</v>
      </c>
      <c r="D634" s="384">
        <v>137</v>
      </c>
      <c r="E634">
        <v>0.05</v>
      </c>
      <c r="F634">
        <v>1.08436</v>
      </c>
      <c r="G634" s="384">
        <v>0</v>
      </c>
      <c r="H634">
        <v>1.08436</v>
      </c>
      <c r="I634">
        <v>13.95</v>
      </c>
      <c r="J634" s="384">
        <v>21404.33</v>
      </c>
    </row>
    <row r="635" spans="1:10">
      <c r="A635">
        <v>634</v>
      </c>
      <c r="B635" s="612">
        <v>43886.05</v>
      </c>
      <c r="C635" s="405" t="s">
        <v>96</v>
      </c>
      <c r="D635" s="384">
        <v>138</v>
      </c>
      <c r="E635">
        <v>0.02</v>
      </c>
      <c r="F635">
        <v>1.0847199999999999</v>
      </c>
      <c r="G635" s="384">
        <v>0</v>
      </c>
      <c r="H635">
        <v>0</v>
      </c>
    </row>
    <row r="636" spans="1:10">
      <c r="A636">
        <v>635</v>
      </c>
      <c r="B636" s="612">
        <v>43886.05</v>
      </c>
      <c r="C636" s="405" t="s">
        <v>2110</v>
      </c>
      <c r="D636" s="384">
        <v>138</v>
      </c>
      <c r="E636">
        <v>0.02</v>
      </c>
      <c r="F636">
        <v>1.0847199999999999</v>
      </c>
      <c r="G636" s="384">
        <v>0</v>
      </c>
      <c r="H636">
        <v>1.08572</v>
      </c>
    </row>
    <row r="637" spans="1:10">
      <c r="A637">
        <v>638</v>
      </c>
      <c r="B637" s="612">
        <v>43886.05972222222</v>
      </c>
      <c r="C637" s="405" t="s">
        <v>2054</v>
      </c>
      <c r="D637" s="384">
        <v>138</v>
      </c>
      <c r="E637">
        <v>0.02</v>
      </c>
      <c r="F637">
        <v>1.08572</v>
      </c>
      <c r="G637" s="384">
        <v>0</v>
      </c>
      <c r="H637">
        <v>1.08572</v>
      </c>
      <c r="I637">
        <v>2</v>
      </c>
      <c r="J637" s="384">
        <v>21406.33</v>
      </c>
    </row>
    <row r="638" spans="1:10">
      <c r="A638">
        <v>636</v>
      </c>
      <c r="B638" s="612">
        <v>43886.058333333334</v>
      </c>
      <c r="C638" s="405" t="s">
        <v>97</v>
      </c>
      <c r="D638" s="384">
        <v>139</v>
      </c>
      <c r="E638">
        <v>0.02</v>
      </c>
      <c r="F638">
        <v>1.0855399999999999</v>
      </c>
      <c r="G638" s="384">
        <v>0</v>
      </c>
      <c r="H638">
        <v>0</v>
      </c>
    </row>
    <row r="639" spans="1:10">
      <c r="A639">
        <v>637</v>
      </c>
      <c r="B639" s="612">
        <v>43886.058333333334</v>
      </c>
      <c r="C639" s="405" t="s">
        <v>2110</v>
      </c>
      <c r="D639" s="384">
        <v>139</v>
      </c>
      <c r="E639">
        <v>0.02</v>
      </c>
      <c r="F639">
        <v>1.0855399999999999</v>
      </c>
      <c r="G639" s="384">
        <v>0</v>
      </c>
      <c r="H639">
        <v>1.0845400000000001</v>
      </c>
    </row>
    <row r="640" spans="1:10">
      <c r="A640">
        <v>644</v>
      </c>
      <c r="B640" s="612">
        <v>43886.418749999997</v>
      </c>
      <c r="C640" s="405" t="s">
        <v>2054</v>
      </c>
      <c r="D640" s="384">
        <v>139</v>
      </c>
      <c r="E640">
        <v>0.02</v>
      </c>
      <c r="F640">
        <v>1.0845400000000001</v>
      </c>
      <c r="G640" s="384">
        <v>0</v>
      </c>
      <c r="H640">
        <v>1.0845400000000001</v>
      </c>
      <c r="I640">
        <v>2</v>
      </c>
      <c r="J640" s="384">
        <v>21410.33</v>
      </c>
    </row>
    <row r="641" spans="1:10">
      <c r="A641">
        <v>639</v>
      </c>
      <c r="B641" s="612">
        <v>43886.289583333331</v>
      </c>
      <c r="C641" s="405" t="s">
        <v>96</v>
      </c>
      <c r="D641" s="384">
        <v>140</v>
      </c>
      <c r="E641">
        <v>0.02</v>
      </c>
      <c r="F641">
        <v>1.08525</v>
      </c>
      <c r="G641" s="384">
        <v>0</v>
      </c>
      <c r="H641">
        <v>0</v>
      </c>
    </row>
    <row r="642" spans="1:10">
      <c r="A642">
        <v>640</v>
      </c>
      <c r="B642" s="612">
        <v>43886.289583333331</v>
      </c>
      <c r="C642" s="405" t="s">
        <v>2110</v>
      </c>
      <c r="D642" s="384">
        <v>140</v>
      </c>
      <c r="E642">
        <v>0.02</v>
      </c>
      <c r="F642">
        <v>1.08525</v>
      </c>
      <c r="G642" s="384">
        <v>0</v>
      </c>
      <c r="H642">
        <v>1.0862499999999999</v>
      </c>
    </row>
    <row r="643" spans="1:10">
      <c r="A643">
        <v>641</v>
      </c>
      <c r="B643" s="612">
        <v>43886.351388888892</v>
      </c>
      <c r="C643" s="405" t="s">
        <v>2054</v>
      </c>
      <c r="D643" s="384">
        <v>140</v>
      </c>
      <c r="E643">
        <v>0.02</v>
      </c>
      <c r="F643">
        <v>1.0862499999999999</v>
      </c>
      <c r="G643" s="384">
        <v>0</v>
      </c>
      <c r="H643">
        <v>1.0862499999999999</v>
      </c>
      <c r="I643">
        <v>2</v>
      </c>
      <c r="J643" s="384">
        <v>21408.33</v>
      </c>
    </row>
    <row r="644" spans="1:10">
      <c r="A644">
        <v>642</v>
      </c>
      <c r="B644" s="612">
        <v>43886.386111111111</v>
      </c>
      <c r="C644" s="405" t="s">
        <v>96</v>
      </c>
      <c r="D644" s="384">
        <v>141</v>
      </c>
      <c r="E644">
        <v>0.02</v>
      </c>
      <c r="F644">
        <v>1.0861000000000001</v>
      </c>
      <c r="G644" s="384">
        <v>0</v>
      </c>
      <c r="H644">
        <v>0</v>
      </c>
    </row>
    <row r="645" spans="1:10">
      <c r="A645">
        <v>643</v>
      </c>
      <c r="B645" s="612">
        <v>43886.386111111111</v>
      </c>
      <c r="C645" s="405" t="s">
        <v>2110</v>
      </c>
      <c r="D645" s="384">
        <v>141</v>
      </c>
      <c r="E645">
        <v>0.02</v>
      </c>
      <c r="F645">
        <v>1.0861000000000001</v>
      </c>
      <c r="G645" s="384">
        <v>0</v>
      </c>
      <c r="H645">
        <v>1.0871</v>
      </c>
    </row>
    <row r="646" spans="1:10">
      <c r="A646">
        <v>647</v>
      </c>
      <c r="B646" s="612">
        <v>43886.418749999997</v>
      </c>
      <c r="C646" s="405" t="s">
        <v>2110</v>
      </c>
      <c r="D646" s="384">
        <v>141</v>
      </c>
      <c r="E646">
        <v>0.02</v>
      </c>
      <c r="F646">
        <v>1.0861000000000001</v>
      </c>
      <c r="G646" s="384">
        <v>0</v>
      </c>
      <c r="H646">
        <v>1.0863</v>
      </c>
    </row>
    <row r="647" spans="1:10">
      <c r="A647">
        <v>653</v>
      </c>
      <c r="B647" s="612">
        <v>43886.660416666666</v>
      </c>
      <c r="C647" s="405" t="s">
        <v>2054</v>
      </c>
      <c r="D647" s="384">
        <v>141</v>
      </c>
      <c r="E647">
        <v>0.02</v>
      </c>
      <c r="F647">
        <v>1.0863</v>
      </c>
      <c r="G647" s="384">
        <v>0</v>
      </c>
      <c r="H647">
        <v>1.0863</v>
      </c>
      <c r="I647">
        <v>0.4</v>
      </c>
      <c r="J647" s="384">
        <v>21410.73</v>
      </c>
    </row>
    <row r="648" spans="1:10">
      <c r="A648">
        <v>645</v>
      </c>
      <c r="B648" s="612">
        <v>43886.418749999997</v>
      </c>
      <c r="C648" s="405" t="s">
        <v>96</v>
      </c>
      <c r="D648" s="384">
        <v>142</v>
      </c>
      <c r="E648">
        <v>0.02</v>
      </c>
      <c r="F648">
        <v>1.08449</v>
      </c>
      <c r="G648" s="384">
        <v>0</v>
      </c>
      <c r="H648">
        <v>0</v>
      </c>
    </row>
    <row r="649" spans="1:10">
      <c r="A649">
        <v>646</v>
      </c>
      <c r="B649" s="612">
        <v>43886.418749999997</v>
      </c>
      <c r="C649" s="405" t="s">
        <v>2110</v>
      </c>
      <c r="D649" s="384">
        <v>142</v>
      </c>
      <c r="E649">
        <v>0.02</v>
      </c>
      <c r="F649">
        <v>1.08449</v>
      </c>
      <c r="G649" s="384">
        <v>0</v>
      </c>
      <c r="H649">
        <v>1.0863</v>
      </c>
    </row>
    <row r="650" spans="1:10">
      <c r="A650">
        <v>654</v>
      </c>
      <c r="B650" s="612">
        <v>43886.660416666666</v>
      </c>
      <c r="C650" s="405" t="s">
        <v>2054</v>
      </c>
      <c r="D650" s="384">
        <v>142</v>
      </c>
      <c r="E650">
        <v>0.02</v>
      </c>
      <c r="F650">
        <v>1.0863</v>
      </c>
      <c r="G650" s="384">
        <v>0</v>
      </c>
      <c r="H650">
        <v>1.0863</v>
      </c>
      <c r="I650">
        <v>3.62</v>
      </c>
      <c r="J650" s="384">
        <v>21414.35</v>
      </c>
    </row>
    <row r="651" spans="1:10">
      <c r="A651">
        <v>648</v>
      </c>
      <c r="B651" s="612">
        <v>43886.491666666669</v>
      </c>
      <c r="C651" s="405" t="s">
        <v>97</v>
      </c>
      <c r="D651" s="384">
        <v>143</v>
      </c>
      <c r="E651">
        <v>0.02</v>
      </c>
      <c r="F651">
        <v>1.08382</v>
      </c>
      <c r="G651" s="384">
        <v>0</v>
      </c>
      <c r="H651">
        <v>0</v>
      </c>
    </row>
    <row r="652" spans="1:10">
      <c r="A652">
        <v>649</v>
      </c>
      <c r="B652" s="612">
        <v>43886.491666666669</v>
      </c>
      <c r="C652" s="405" t="s">
        <v>2110</v>
      </c>
      <c r="D652" s="384">
        <v>143</v>
      </c>
      <c r="E652">
        <v>0.02</v>
      </c>
      <c r="F652">
        <v>1.08382</v>
      </c>
      <c r="G652" s="384">
        <v>0</v>
      </c>
      <c r="H652">
        <v>1.0828199999999999</v>
      </c>
    </row>
    <row r="653" spans="1:10">
      <c r="A653">
        <v>652</v>
      </c>
      <c r="B653" s="612">
        <v>43886.647916666669</v>
      </c>
      <c r="C653" s="405" t="s">
        <v>2110</v>
      </c>
      <c r="D653" s="384">
        <v>143</v>
      </c>
      <c r="E653">
        <v>0.02</v>
      </c>
      <c r="F653">
        <v>1.08382</v>
      </c>
      <c r="G653" s="384">
        <v>0</v>
      </c>
      <c r="H653">
        <v>1.08362</v>
      </c>
    </row>
    <row r="654" spans="1:10">
      <c r="A654">
        <v>660</v>
      </c>
      <c r="B654" s="612">
        <v>43886.673611111109</v>
      </c>
      <c r="C654" s="405" t="s">
        <v>2110</v>
      </c>
      <c r="D654" s="384">
        <v>143</v>
      </c>
      <c r="E654">
        <v>0.02</v>
      </c>
      <c r="F654">
        <v>1.08382</v>
      </c>
      <c r="G654" s="384">
        <v>0</v>
      </c>
      <c r="H654">
        <v>1.0846499999999999</v>
      </c>
    </row>
    <row r="655" spans="1:10">
      <c r="A655">
        <v>669</v>
      </c>
      <c r="B655" s="612">
        <v>43886.816666666666</v>
      </c>
      <c r="C655" s="405" t="s">
        <v>2110</v>
      </c>
      <c r="D655" s="384">
        <v>143</v>
      </c>
      <c r="E655">
        <v>0.02</v>
      </c>
      <c r="F655">
        <v>1.08382</v>
      </c>
      <c r="G655" s="384">
        <v>0</v>
      </c>
      <c r="H655">
        <v>1.0859300000000001</v>
      </c>
    </row>
    <row r="656" spans="1:10">
      <c r="A656">
        <v>685</v>
      </c>
      <c r="B656" s="612">
        <v>43887.508333333331</v>
      </c>
      <c r="C656" s="405" t="s">
        <v>2110</v>
      </c>
      <c r="D656" s="384">
        <v>143</v>
      </c>
      <c r="E656">
        <v>0.02</v>
      </c>
      <c r="F656">
        <v>1.08382</v>
      </c>
      <c r="G656" s="384">
        <v>0</v>
      </c>
      <c r="H656">
        <v>1.08728</v>
      </c>
    </row>
    <row r="657" spans="1:10">
      <c r="A657">
        <v>691</v>
      </c>
      <c r="B657" s="612">
        <v>43887.538888888892</v>
      </c>
      <c r="C657" s="405" t="s">
        <v>2054</v>
      </c>
      <c r="D657" s="384">
        <v>143</v>
      </c>
      <c r="E657">
        <v>0.02</v>
      </c>
      <c r="F657">
        <v>1.08728</v>
      </c>
      <c r="G657" s="384">
        <v>0</v>
      </c>
      <c r="H657">
        <v>1.08728</v>
      </c>
      <c r="I657">
        <v>-6.9</v>
      </c>
      <c r="J657" s="384">
        <v>21417.38</v>
      </c>
    </row>
    <row r="658" spans="1:10">
      <c r="A658">
        <v>650</v>
      </c>
      <c r="B658" s="612">
        <v>43886.647916666669</v>
      </c>
      <c r="C658" s="405" t="s">
        <v>97</v>
      </c>
      <c r="D658" s="384">
        <v>144</v>
      </c>
      <c r="E658">
        <v>0.02</v>
      </c>
      <c r="F658">
        <v>1.0854200000000001</v>
      </c>
      <c r="G658" s="384">
        <v>0</v>
      </c>
      <c r="H658">
        <v>0</v>
      </c>
    </row>
    <row r="659" spans="1:10">
      <c r="A659">
        <v>651</v>
      </c>
      <c r="B659" s="612">
        <v>43886.647916666669</v>
      </c>
      <c r="C659" s="405" t="s">
        <v>2110</v>
      </c>
      <c r="D659" s="384">
        <v>144</v>
      </c>
      <c r="E659">
        <v>0.02</v>
      </c>
      <c r="F659">
        <v>1.0854200000000001</v>
      </c>
      <c r="G659" s="384">
        <v>0</v>
      </c>
      <c r="H659">
        <v>1.08362</v>
      </c>
    </row>
    <row r="660" spans="1:10">
      <c r="A660">
        <v>659</v>
      </c>
      <c r="B660" s="612">
        <v>43886.673611111109</v>
      </c>
      <c r="C660" s="405" t="s">
        <v>2110</v>
      </c>
      <c r="D660" s="384">
        <v>144</v>
      </c>
      <c r="E660">
        <v>0.02</v>
      </c>
      <c r="F660">
        <v>1.0854200000000001</v>
      </c>
      <c r="G660" s="384">
        <v>0</v>
      </c>
      <c r="H660">
        <v>1.0846499999999999</v>
      </c>
    </row>
    <row r="661" spans="1:10">
      <c r="A661">
        <v>668</v>
      </c>
      <c r="B661" s="612">
        <v>43886.816666666666</v>
      </c>
      <c r="C661" s="405" t="s">
        <v>2110</v>
      </c>
      <c r="D661" s="384">
        <v>144</v>
      </c>
      <c r="E661">
        <v>0.02</v>
      </c>
      <c r="F661">
        <v>1.0854200000000001</v>
      </c>
      <c r="G661" s="384">
        <v>0</v>
      </c>
      <c r="H661">
        <v>1.0859300000000001</v>
      </c>
    </row>
    <row r="662" spans="1:10">
      <c r="A662">
        <v>684</v>
      </c>
      <c r="B662" s="612">
        <v>43887.508333333331</v>
      </c>
      <c r="C662" s="405" t="s">
        <v>2110</v>
      </c>
      <c r="D662" s="384">
        <v>144</v>
      </c>
      <c r="E662">
        <v>0.02</v>
      </c>
      <c r="F662">
        <v>1.0854200000000001</v>
      </c>
      <c r="G662" s="384">
        <v>0</v>
      </c>
      <c r="H662">
        <v>1.08728</v>
      </c>
    </row>
    <row r="663" spans="1:10">
      <c r="A663">
        <v>692</v>
      </c>
      <c r="B663" s="612">
        <v>43887.538888888892</v>
      </c>
      <c r="C663" s="405" t="s">
        <v>2054</v>
      </c>
      <c r="D663" s="384">
        <v>144</v>
      </c>
      <c r="E663">
        <v>0.02</v>
      </c>
      <c r="F663">
        <v>1.08728</v>
      </c>
      <c r="G663" s="384">
        <v>0</v>
      </c>
      <c r="H663">
        <v>1.08728</v>
      </c>
      <c r="I663">
        <v>-3.7</v>
      </c>
      <c r="J663" s="384">
        <v>21413.68</v>
      </c>
    </row>
    <row r="664" spans="1:10">
      <c r="A664">
        <v>655</v>
      </c>
      <c r="B664" s="612">
        <v>43886.664583333331</v>
      </c>
      <c r="C664" s="405" t="s">
        <v>96</v>
      </c>
      <c r="D664" s="384">
        <v>145</v>
      </c>
      <c r="E664">
        <v>0.02</v>
      </c>
      <c r="F664">
        <v>1.0861499999999999</v>
      </c>
      <c r="G664" s="384">
        <v>0</v>
      </c>
      <c r="H664">
        <v>0</v>
      </c>
    </row>
    <row r="665" spans="1:10">
      <c r="A665">
        <v>656</v>
      </c>
      <c r="B665" s="612">
        <v>43886.664583333331</v>
      </c>
      <c r="C665" s="405" t="s">
        <v>2110</v>
      </c>
      <c r="D665" s="384">
        <v>145</v>
      </c>
      <c r="E665">
        <v>0.02</v>
      </c>
      <c r="F665">
        <v>1.0861499999999999</v>
      </c>
      <c r="G665" s="384">
        <v>0</v>
      </c>
      <c r="H665">
        <v>1.0871500000000001</v>
      </c>
    </row>
    <row r="666" spans="1:10">
      <c r="A666">
        <v>661</v>
      </c>
      <c r="B666" s="612">
        <v>43886.676388888889</v>
      </c>
      <c r="C666" s="405" t="s">
        <v>2054</v>
      </c>
      <c r="D666" s="384">
        <v>145</v>
      </c>
      <c r="E666">
        <v>0.02</v>
      </c>
      <c r="F666">
        <v>1.0871500000000001</v>
      </c>
      <c r="G666" s="384">
        <v>0</v>
      </c>
      <c r="H666">
        <v>1.0871500000000001</v>
      </c>
      <c r="I666">
        <v>2</v>
      </c>
      <c r="J666" s="384">
        <v>21416.35</v>
      </c>
    </row>
    <row r="667" spans="1:10">
      <c r="A667">
        <v>657</v>
      </c>
      <c r="B667" s="612">
        <v>43886.673611111109</v>
      </c>
      <c r="C667" s="405" t="s">
        <v>97</v>
      </c>
      <c r="D667" s="384">
        <v>146</v>
      </c>
      <c r="E667">
        <v>0.03</v>
      </c>
      <c r="F667">
        <v>1.0870200000000001</v>
      </c>
      <c r="G667" s="384">
        <v>0</v>
      </c>
      <c r="H667">
        <v>0</v>
      </c>
    </row>
    <row r="668" spans="1:10">
      <c r="A668">
        <v>658</v>
      </c>
      <c r="B668" s="612">
        <v>43886.673611111109</v>
      </c>
      <c r="C668" s="405" t="s">
        <v>2110</v>
      </c>
      <c r="D668" s="384">
        <v>146</v>
      </c>
      <c r="E668">
        <v>0.03</v>
      </c>
      <c r="F668">
        <v>1.0870200000000001</v>
      </c>
      <c r="G668" s="384">
        <v>0</v>
      </c>
      <c r="H668">
        <v>1.0846499999999999</v>
      </c>
    </row>
    <row r="669" spans="1:10">
      <c r="A669">
        <v>667</v>
      </c>
      <c r="B669" s="612">
        <v>43886.816666666666</v>
      </c>
      <c r="C669" s="405" t="s">
        <v>2110</v>
      </c>
      <c r="D669" s="384">
        <v>146</v>
      </c>
      <c r="E669">
        <v>0.03</v>
      </c>
      <c r="F669">
        <v>1.0870200000000001</v>
      </c>
      <c r="G669" s="384">
        <v>0</v>
      </c>
      <c r="H669">
        <v>1.0859300000000001</v>
      </c>
    </row>
    <row r="670" spans="1:10">
      <c r="A670">
        <v>683</v>
      </c>
      <c r="B670" s="612">
        <v>43887.508333333331</v>
      </c>
      <c r="C670" s="405" t="s">
        <v>2110</v>
      </c>
      <c r="D670" s="384">
        <v>146</v>
      </c>
      <c r="E670">
        <v>0.03</v>
      </c>
      <c r="F670">
        <v>1.0870200000000001</v>
      </c>
      <c r="G670" s="384">
        <v>0</v>
      </c>
      <c r="H670">
        <v>1.08728</v>
      </c>
    </row>
    <row r="671" spans="1:10">
      <c r="A671">
        <v>693</v>
      </c>
      <c r="B671" s="612">
        <v>43887.538888888892</v>
      </c>
      <c r="C671" s="405" t="s">
        <v>2054</v>
      </c>
      <c r="D671" s="384">
        <v>146</v>
      </c>
      <c r="E671">
        <v>0.03</v>
      </c>
      <c r="F671">
        <v>1.08728</v>
      </c>
      <c r="G671" s="384">
        <v>0</v>
      </c>
      <c r="H671">
        <v>1.08728</v>
      </c>
      <c r="I671">
        <v>-0.75</v>
      </c>
      <c r="J671" s="384">
        <v>21412.93</v>
      </c>
    </row>
    <row r="672" spans="1:10">
      <c r="A672">
        <v>662</v>
      </c>
      <c r="B672" s="612">
        <v>43886.7</v>
      </c>
      <c r="C672" s="405" t="s">
        <v>96</v>
      </c>
      <c r="D672" s="384">
        <v>147</v>
      </c>
      <c r="E672">
        <v>0.02</v>
      </c>
      <c r="F672">
        <v>1.0875699999999999</v>
      </c>
      <c r="G672" s="384">
        <v>0</v>
      </c>
      <c r="H672">
        <v>0</v>
      </c>
    </row>
    <row r="673" spans="1:10">
      <c r="A673">
        <v>663</v>
      </c>
      <c r="B673" s="612">
        <v>43886.7</v>
      </c>
      <c r="C673" s="405" t="s">
        <v>2110</v>
      </c>
      <c r="D673" s="384">
        <v>147</v>
      </c>
      <c r="E673">
        <v>0.02</v>
      </c>
      <c r="F673">
        <v>1.0875699999999999</v>
      </c>
      <c r="G673" s="384">
        <v>0</v>
      </c>
      <c r="H673">
        <v>1.08857</v>
      </c>
    </row>
    <row r="674" spans="1:10">
      <c r="A674">
        <v>664</v>
      </c>
      <c r="B674" s="612">
        <v>43886.816666666666</v>
      </c>
      <c r="C674" s="405" t="s">
        <v>2054</v>
      </c>
      <c r="D674" s="384">
        <v>147</v>
      </c>
      <c r="E674">
        <v>0.02</v>
      </c>
      <c r="F674">
        <v>1.08857</v>
      </c>
      <c r="G674" s="384">
        <v>0</v>
      </c>
      <c r="H674">
        <v>1.08857</v>
      </c>
      <c r="I674">
        <v>2</v>
      </c>
      <c r="J674" s="384">
        <v>21418.35</v>
      </c>
    </row>
    <row r="675" spans="1:10">
      <c r="A675">
        <v>665</v>
      </c>
      <c r="B675" s="612">
        <v>43886.816666666666</v>
      </c>
      <c r="C675" s="405" t="s">
        <v>97</v>
      </c>
      <c r="D675" s="384">
        <v>148</v>
      </c>
      <c r="E675">
        <v>0.05</v>
      </c>
      <c r="F675">
        <v>1.08873</v>
      </c>
      <c r="G675" s="384">
        <v>0</v>
      </c>
      <c r="H675">
        <v>0</v>
      </c>
    </row>
    <row r="676" spans="1:10">
      <c r="A676">
        <v>666</v>
      </c>
      <c r="B676" s="612">
        <v>43886.816666666666</v>
      </c>
      <c r="C676" s="405" t="s">
        <v>2110</v>
      </c>
      <c r="D676" s="384">
        <v>148</v>
      </c>
      <c r="E676">
        <v>0.05</v>
      </c>
      <c r="F676">
        <v>1.08873</v>
      </c>
      <c r="G676" s="384">
        <v>0</v>
      </c>
      <c r="H676">
        <v>1.0859300000000001</v>
      </c>
    </row>
    <row r="677" spans="1:10">
      <c r="A677">
        <v>682</v>
      </c>
      <c r="B677" s="612">
        <v>43887.508333333331</v>
      </c>
      <c r="C677" s="405" t="s">
        <v>2110</v>
      </c>
      <c r="D677" s="384">
        <v>148</v>
      </c>
      <c r="E677">
        <v>0.05</v>
      </c>
      <c r="F677">
        <v>1.08873</v>
      </c>
      <c r="G677" s="384">
        <v>0</v>
      </c>
      <c r="H677">
        <v>1.08728</v>
      </c>
    </row>
    <row r="678" spans="1:10">
      <c r="A678">
        <v>694</v>
      </c>
      <c r="B678" s="612">
        <v>43887.538888888892</v>
      </c>
      <c r="C678" s="405" t="s">
        <v>2054</v>
      </c>
      <c r="D678" s="384">
        <v>148</v>
      </c>
      <c r="E678">
        <v>0.05</v>
      </c>
      <c r="F678">
        <v>1.08728</v>
      </c>
      <c r="G678" s="384">
        <v>0</v>
      </c>
      <c r="H678">
        <v>1.08728</v>
      </c>
      <c r="I678">
        <v>7.31</v>
      </c>
      <c r="J678" s="384">
        <v>21420.240000000002</v>
      </c>
    </row>
    <row r="679" spans="1:10">
      <c r="A679">
        <v>670</v>
      </c>
      <c r="B679" s="612">
        <v>43886.834722222222</v>
      </c>
      <c r="C679" s="405" t="s">
        <v>96</v>
      </c>
      <c r="D679" s="384">
        <v>149</v>
      </c>
      <c r="E679">
        <v>0.02</v>
      </c>
      <c r="F679">
        <v>1.0879099999999999</v>
      </c>
      <c r="G679" s="384">
        <v>0</v>
      </c>
      <c r="H679">
        <v>0</v>
      </c>
    </row>
    <row r="680" spans="1:10">
      <c r="A680">
        <v>671</v>
      </c>
      <c r="B680" s="612">
        <v>43886.834722222222</v>
      </c>
      <c r="C680" s="405" t="s">
        <v>2110</v>
      </c>
      <c r="D680" s="384">
        <v>149</v>
      </c>
      <c r="E680">
        <v>0.02</v>
      </c>
      <c r="F680">
        <v>1.0879099999999999</v>
      </c>
      <c r="G680" s="384">
        <v>0</v>
      </c>
      <c r="H680">
        <v>1.08891</v>
      </c>
    </row>
    <row r="681" spans="1:10">
      <c r="A681">
        <v>672</v>
      </c>
      <c r="B681" s="612">
        <v>43887.367361111108</v>
      </c>
      <c r="C681" s="405" t="s">
        <v>2054</v>
      </c>
      <c r="D681" s="384">
        <v>149</v>
      </c>
      <c r="E681">
        <v>0.02</v>
      </c>
      <c r="F681">
        <v>1.08891</v>
      </c>
      <c r="G681" s="384">
        <v>0</v>
      </c>
      <c r="H681">
        <v>1.08891</v>
      </c>
      <c r="I681">
        <v>1.92</v>
      </c>
      <c r="J681" s="384">
        <v>21420.27</v>
      </c>
    </row>
    <row r="682" spans="1:10">
      <c r="A682">
        <v>673</v>
      </c>
      <c r="B682" s="612">
        <v>43887.373611111114</v>
      </c>
      <c r="C682" s="405" t="s">
        <v>96</v>
      </c>
      <c r="D682" s="384">
        <v>150</v>
      </c>
      <c r="E682">
        <v>0.02</v>
      </c>
      <c r="F682">
        <v>1.0894999999999999</v>
      </c>
      <c r="G682" s="384">
        <v>0</v>
      </c>
      <c r="H682">
        <v>0</v>
      </c>
    </row>
    <row r="683" spans="1:10">
      <c r="A683">
        <v>674</v>
      </c>
      <c r="B683" s="612">
        <v>43887.373611111114</v>
      </c>
      <c r="C683" s="405" t="s">
        <v>2110</v>
      </c>
      <c r="D683" s="384">
        <v>150</v>
      </c>
      <c r="E683">
        <v>0.02</v>
      </c>
      <c r="F683">
        <v>1.0894999999999999</v>
      </c>
      <c r="G683" s="384">
        <v>0</v>
      </c>
      <c r="H683">
        <v>1.0905</v>
      </c>
    </row>
    <row r="684" spans="1:10">
      <c r="A684">
        <v>677</v>
      </c>
      <c r="B684" s="612">
        <v>43887.428472222222</v>
      </c>
      <c r="C684" s="405" t="s">
        <v>2110</v>
      </c>
      <c r="D684" s="384">
        <v>150</v>
      </c>
      <c r="E684">
        <v>0.02</v>
      </c>
      <c r="F684">
        <v>1.0894999999999999</v>
      </c>
      <c r="G684" s="384">
        <v>0</v>
      </c>
      <c r="H684">
        <v>1.0896999999999999</v>
      </c>
    </row>
    <row r="685" spans="1:10">
      <c r="A685">
        <v>678</v>
      </c>
      <c r="B685" s="612">
        <v>43887.506944444445</v>
      </c>
      <c r="C685" s="405" t="s">
        <v>2054</v>
      </c>
      <c r="D685" s="384">
        <v>150</v>
      </c>
      <c r="E685">
        <v>0.02</v>
      </c>
      <c r="F685">
        <v>1.0896999999999999</v>
      </c>
      <c r="G685" s="384">
        <v>0</v>
      </c>
      <c r="H685">
        <v>1.0896999999999999</v>
      </c>
      <c r="I685">
        <v>0.4</v>
      </c>
      <c r="J685" s="384">
        <v>21420.67</v>
      </c>
    </row>
    <row r="686" spans="1:10">
      <c r="A686">
        <v>675</v>
      </c>
      <c r="B686" s="612">
        <v>43887.428472222222</v>
      </c>
      <c r="C686" s="405" t="s">
        <v>96</v>
      </c>
      <c r="D686" s="384">
        <v>151</v>
      </c>
      <c r="E686">
        <v>0.02</v>
      </c>
      <c r="F686">
        <v>1.0879000000000001</v>
      </c>
      <c r="G686" s="384">
        <v>0</v>
      </c>
      <c r="H686">
        <v>0</v>
      </c>
    </row>
    <row r="687" spans="1:10">
      <c r="A687">
        <v>676</v>
      </c>
      <c r="B687" s="612">
        <v>43887.428472222222</v>
      </c>
      <c r="C687" s="405" t="s">
        <v>2110</v>
      </c>
      <c r="D687" s="384">
        <v>151</v>
      </c>
      <c r="E687">
        <v>0.02</v>
      </c>
      <c r="F687">
        <v>1.0879000000000001</v>
      </c>
      <c r="G687" s="384">
        <v>0</v>
      </c>
      <c r="H687">
        <v>1.0896999999999999</v>
      </c>
    </row>
    <row r="688" spans="1:10">
      <c r="A688">
        <v>679</v>
      </c>
      <c r="B688" s="612">
        <v>43887.506944444445</v>
      </c>
      <c r="C688" s="405" t="s">
        <v>2054</v>
      </c>
      <c r="D688" s="384">
        <v>151</v>
      </c>
      <c r="E688">
        <v>0.02</v>
      </c>
      <c r="F688">
        <v>1.0896999999999999</v>
      </c>
      <c r="G688" s="384">
        <v>0</v>
      </c>
      <c r="H688">
        <v>1.0896999999999999</v>
      </c>
      <c r="I688">
        <v>3.6</v>
      </c>
      <c r="J688" s="384">
        <v>21424.27</v>
      </c>
    </row>
    <row r="689" spans="1:10">
      <c r="A689">
        <v>680</v>
      </c>
      <c r="B689" s="612">
        <v>43887.508333333331</v>
      </c>
      <c r="C689" s="405" t="s">
        <v>97</v>
      </c>
      <c r="D689" s="384">
        <v>152</v>
      </c>
      <c r="E689">
        <v>0.08</v>
      </c>
      <c r="F689">
        <v>1.0905400000000001</v>
      </c>
      <c r="G689" s="384">
        <v>0</v>
      </c>
      <c r="H689">
        <v>0</v>
      </c>
    </row>
    <row r="690" spans="1:10">
      <c r="A690">
        <v>681</v>
      </c>
      <c r="B690" s="612">
        <v>43887.508333333331</v>
      </c>
      <c r="C690" s="405" t="s">
        <v>2110</v>
      </c>
      <c r="D690" s="384">
        <v>152</v>
      </c>
      <c r="E690">
        <v>0.08</v>
      </c>
      <c r="F690">
        <v>1.0905400000000001</v>
      </c>
      <c r="G690" s="384">
        <v>0</v>
      </c>
      <c r="H690">
        <v>1.08728</v>
      </c>
    </row>
    <row r="691" spans="1:10">
      <c r="A691">
        <v>695</v>
      </c>
      <c r="B691" s="612">
        <v>43887.538888888892</v>
      </c>
      <c r="C691" s="405" t="s">
        <v>2054</v>
      </c>
      <c r="D691" s="384">
        <v>152</v>
      </c>
      <c r="E691">
        <v>0.08</v>
      </c>
      <c r="F691">
        <v>1.08728</v>
      </c>
      <c r="G691" s="384">
        <v>0</v>
      </c>
      <c r="H691">
        <v>1.08728</v>
      </c>
      <c r="I691">
        <v>26.08</v>
      </c>
      <c r="J691" s="384">
        <v>21446.32</v>
      </c>
    </row>
    <row r="692" spans="1:10">
      <c r="A692">
        <v>686</v>
      </c>
      <c r="B692" s="612">
        <v>43887.510416666664</v>
      </c>
      <c r="C692" s="405" t="s">
        <v>96</v>
      </c>
      <c r="D692" s="384">
        <v>153</v>
      </c>
      <c r="E692">
        <v>0.02</v>
      </c>
      <c r="F692">
        <v>1.0896399999999999</v>
      </c>
      <c r="G692" s="384">
        <v>0</v>
      </c>
      <c r="H692">
        <v>0</v>
      </c>
    </row>
    <row r="693" spans="1:10">
      <c r="A693">
        <v>687</v>
      </c>
      <c r="B693" s="612">
        <v>43887.510416666664</v>
      </c>
      <c r="C693" s="405" t="s">
        <v>2110</v>
      </c>
      <c r="D693" s="384">
        <v>153</v>
      </c>
      <c r="E693">
        <v>0.02</v>
      </c>
      <c r="F693">
        <v>1.0896399999999999</v>
      </c>
      <c r="G693" s="384">
        <v>0</v>
      </c>
      <c r="H693">
        <v>1.0906400000000001</v>
      </c>
    </row>
    <row r="694" spans="1:10">
      <c r="A694">
        <v>690</v>
      </c>
      <c r="B694" s="612">
        <v>43887.530555555553</v>
      </c>
      <c r="C694" s="405" t="s">
        <v>2110</v>
      </c>
      <c r="D694" s="384">
        <v>153</v>
      </c>
      <c r="E694">
        <v>0.02</v>
      </c>
      <c r="F694">
        <v>1.0896399999999999</v>
      </c>
      <c r="G694" s="384">
        <v>0</v>
      </c>
      <c r="H694">
        <v>1.0898399999999999</v>
      </c>
    </row>
    <row r="695" spans="1:10">
      <c r="A695">
        <v>701</v>
      </c>
      <c r="B695" s="612">
        <v>43887.574305555558</v>
      </c>
      <c r="C695" s="405" t="s">
        <v>2110</v>
      </c>
      <c r="D695" s="384">
        <v>153</v>
      </c>
      <c r="E695">
        <v>0.02</v>
      </c>
      <c r="F695">
        <v>1.0896399999999999</v>
      </c>
      <c r="G695" s="384">
        <v>0</v>
      </c>
      <c r="H695">
        <v>1.0888100000000001</v>
      </c>
    </row>
    <row r="696" spans="1:10">
      <c r="A696">
        <v>708</v>
      </c>
      <c r="B696" s="612">
        <v>43887.685416666667</v>
      </c>
      <c r="C696" s="405" t="s">
        <v>2054</v>
      </c>
      <c r="D696" s="384">
        <v>153</v>
      </c>
      <c r="E696">
        <v>0.02</v>
      </c>
      <c r="F696">
        <v>1.0888100000000001</v>
      </c>
      <c r="G696" s="384">
        <v>0</v>
      </c>
      <c r="H696">
        <v>1.0888100000000001</v>
      </c>
      <c r="I696">
        <v>-1.66</v>
      </c>
      <c r="J696" s="384">
        <v>21446.66</v>
      </c>
    </row>
    <row r="697" spans="1:10">
      <c r="A697">
        <v>688</v>
      </c>
      <c r="B697" s="612">
        <v>43887.530555555553</v>
      </c>
      <c r="C697" s="405" t="s">
        <v>96</v>
      </c>
      <c r="D697" s="384">
        <v>154</v>
      </c>
      <c r="E697">
        <v>0.02</v>
      </c>
      <c r="F697">
        <v>1.0880399999999999</v>
      </c>
      <c r="G697" s="384">
        <v>0</v>
      </c>
      <c r="H697">
        <v>0</v>
      </c>
    </row>
    <row r="698" spans="1:10">
      <c r="A698">
        <v>689</v>
      </c>
      <c r="B698" s="612">
        <v>43887.530555555553</v>
      </c>
      <c r="C698" s="405" t="s">
        <v>2110</v>
      </c>
      <c r="D698" s="384">
        <v>154</v>
      </c>
      <c r="E698">
        <v>0.02</v>
      </c>
      <c r="F698">
        <v>1.0880399999999999</v>
      </c>
      <c r="G698" s="384">
        <v>0</v>
      </c>
      <c r="H698">
        <v>1.0898399999999999</v>
      </c>
    </row>
    <row r="699" spans="1:10">
      <c r="A699">
        <v>700</v>
      </c>
      <c r="B699" s="612">
        <v>43887.574305555558</v>
      </c>
      <c r="C699" s="405" t="s">
        <v>2110</v>
      </c>
      <c r="D699" s="384">
        <v>154</v>
      </c>
      <c r="E699">
        <v>0.02</v>
      </c>
      <c r="F699">
        <v>1.0880399999999999</v>
      </c>
      <c r="G699" s="384">
        <v>0</v>
      </c>
      <c r="H699">
        <v>1.0888100000000001</v>
      </c>
    </row>
    <row r="700" spans="1:10">
      <c r="A700">
        <v>709</v>
      </c>
      <c r="B700" s="612">
        <v>43887.685416666667</v>
      </c>
      <c r="C700" s="405" t="s">
        <v>2054</v>
      </c>
      <c r="D700" s="384">
        <v>154</v>
      </c>
      <c r="E700">
        <v>0.02</v>
      </c>
      <c r="F700">
        <v>1.0888100000000001</v>
      </c>
      <c r="G700" s="384">
        <v>0</v>
      </c>
      <c r="H700">
        <v>1.0888100000000001</v>
      </c>
      <c r="I700">
        <v>1.54</v>
      </c>
      <c r="J700" s="384">
        <v>21448.2</v>
      </c>
    </row>
    <row r="701" spans="1:10">
      <c r="A701">
        <v>696</v>
      </c>
      <c r="B701" s="612">
        <v>43887.550694444442</v>
      </c>
      <c r="C701" s="405" t="s">
        <v>97</v>
      </c>
      <c r="D701" s="384">
        <v>155</v>
      </c>
      <c r="E701">
        <v>0.02</v>
      </c>
      <c r="F701">
        <v>1.0873999999999999</v>
      </c>
      <c r="G701" s="384">
        <v>0</v>
      </c>
      <c r="H701">
        <v>0</v>
      </c>
    </row>
    <row r="702" spans="1:10">
      <c r="A702">
        <v>697</v>
      </c>
      <c r="B702" s="612">
        <v>43887.550694444442</v>
      </c>
      <c r="C702" s="405" t="s">
        <v>2110</v>
      </c>
      <c r="D702" s="384">
        <v>155</v>
      </c>
      <c r="E702">
        <v>0.02</v>
      </c>
      <c r="F702">
        <v>1.0873999999999999</v>
      </c>
      <c r="G702" s="384">
        <v>0</v>
      </c>
      <c r="H702">
        <v>1.0864</v>
      </c>
    </row>
    <row r="703" spans="1:10">
      <c r="A703">
        <v>702</v>
      </c>
      <c r="B703" s="612">
        <v>43887.574305555558</v>
      </c>
      <c r="C703" s="405" t="s">
        <v>2054</v>
      </c>
      <c r="D703" s="384">
        <v>155</v>
      </c>
      <c r="E703">
        <v>0.02</v>
      </c>
      <c r="F703">
        <v>1.0864</v>
      </c>
      <c r="G703" s="384">
        <v>0</v>
      </c>
      <c r="H703">
        <v>1.0864</v>
      </c>
      <c r="I703">
        <v>2</v>
      </c>
      <c r="J703" s="384">
        <v>21448.32</v>
      </c>
    </row>
    <row r="704" spans="1:10">
      <c r="A704">
        <v>698</v>
      </c>
      <c r="B704" s="612">
        <v>43887.574305555558</v>
      </c>
      <c r="C704" s="405" t="s">
        <v>96</v>
      </c>
      <c r="D704" s="384">
        <v>156</v>
      </c>
      <c r="E704">
        <v>0.03</v>
      </c>
      <c r="F704">
        <v>1.08643</v>
      </c>
      <c r="G704" s="384">
        <v>0</v>
      </c>
      <c r="H704">
        <v>0</v>
      </c>
    </row>
    <row r="705" spans="1:10">
      <c r="A705">
        <v>699</v>
      </c>
      <c r="B705" s="612">
        <v>43887.574305555558</v>
      </c>
      <c r="C705" s="405" t="s">
        <v>2110</v>
      </c>
      <c r="D705" s="384">
        <v>156</v>
      </c>
      <c r="E705">
        <v>0.03</v>
      </c>
      <c r="F705">
        <v>1.08643</v>
      </c>
      <c r="G705" s="384">
        <v>0</v>
      </c>
      <c r="H705">
        <v>1.0888100000000001</v>
      </c>
    </row>
    <row r="706" spans="1:10">
      <c r="A706">
        <v>710</v>
      </c>
      <c r="B706" s="612">
        <v>43887.685416666667</v>
      </c>
      <c r="C706" s="405" t="s">
        <v>2054</v>
      </c>
      <c r="D706" s="384">
        <v>156</v>
      </c>
      <c r="E706">
        <v>0.03</v>
      </c>
      <c r="F706">
        <v>1.0888100000000001</v>
      </c>
      <c r="G706" s="384">
        <v>0</v>
      </c>
      <c r="H706">
        <v>1.0888100000000001</v>
      </c>
      <c r="I706">
        <v>7.14</v>
      </c>
      <c r="J706" s="384">
        <v>21455.34</v>
      </c>
    </row>
    <row r="707" spans="1:10">
      <c r="A707">
        <v>703</v>
      </c>
      <c r="B707" s="612">
        <v>43887.57916666667</v>
      </c>
      <c r="C707" s="405" t="s">
        <v>97</v>
      </c>
      <c r="D707" s="384">
        <v>157</v>
      </c>
      <c r="E707">
        <v>0.02</v>
      </c>
      <c r="F707">
        <v>1.08657</v>
      </c>
      <c r="G707" s="384">
        <v>0</v>
      </c>
      <c r="H707">
        <v>0</v>
      </c>
    </row>
    <row r="708" spans="1:10">
      <c r="A708">
        <v>704</v>
      </c>
      <c r="B708" s="612">
        <v>43887.57916666667</v>
      </c>
      <c r="C708" s="405" t="s">
        <v>2110</v>
      </c>
      <c r="D708" s="384">
        <v>157</v>
      </c>
      <c r="E708">
        <v>0.02</v>
      </c>
      <c r="F708">
        <v>1.08657</v>
      </c>
      <c r="G708" s="384">
        <v>0</v>
      </c>
      <c r="H708">
        <v>1.0855699999999999</v>
      </c>
    </row>
    <row r="709" spans="1:10">
      <c r="A709">
        <v>707</v>
      </c>
      <c r="B709" s="612">
        <v>43887.681250000001</v>
      </c>
      <c r="C709" s="405" t="s">
        <v>2110</v>
      </c>
      <c r="D709" s="384">
        <v>157</v>
      </c>
      <c r="E709">
        <v>0.02</v>
      </c>
      <c r="F709">
        <v>1.08657</v>
      </c>
      <c r="G709" s="384">
        <v>0</v>
      </c>
      <c r="H709">
        <v>1.0863700000000001</v>
      </c>
    </row>
    <row r="710" spans="1:10">
      <c r="A710">
        <v>717</v>
      </c>
      <c r="B710" s="612">
        <v>43887.819444444445</v>
      </c>
      <c r="C710" s="405" t="s">
        <v>2110</v>
      </c>
      <c r="D710" s="384">
        <v>157</v>
      </c>
      <c r="E710">
        <v>0.02</v>
      </c>
      <c r="F710">
        <v>1.08657</v>
      </c>
      <c r="G710" s="384">
        <v>0</v>
      </c>
      <c r="H710">
        <v>1.0873999999999999</v>
      </c>
    </row>
    <row r="711" spans="1:10">
      <c r="A711">
        <v>725</v>
      </c>
      <c r="B711" s="612">
        <v>43888.275000000001</v>
      </c>
      <c r="C711" s="405" t="s">
        <v>2110</v>
      </c>
      <c r="D711" s="384">
        <v>157</v>
      </c>
      <c r="E711">
        <v>0.02</v>
      </c>
      <c r="F711">
        <v>1.08657</v>
      </c>
      <c r="G711" s="384">
        <v>0</v>
      </c>
      <c r="H711">
        <v>1.0886899999999999</v>
      </c>
    </row>
    <row r="712" spans="1:10">
      <c r="A712">
        <v>731</v>
      </c>
      <c r="B712" s="612">
        <v>43888.339583333334</v>
      </c>
      <c r="C712" s="405" t="s">
        <v>2110</v>
      </c>
      <c r="D712" s="384">
        <v>157</v>
      </c>
      <c r="E712">
        <v>0.02</v>
      </c>
      <c r="F712">
        <v>1.08657</v>
      </c>
      <c r="G712" s="384">
        <v>0</v>
      </c>
      <c r="H712">
        <v>1.09002</v>
      </c>
    </row>
    <row r="713" spans="1:10">
      <c r="A713">
        <v>743</v>
      </c>
      <c r="B713" s="612">
        <v>43888.522916666669</v>
      </c>
      <c r="C713" s="405" t="s">
        <v>2110</v>
      </c>
      <c r="D713" s="384">
        <v>157</v>
      </c>
      <c r="E713">
        <v>0.02</v>
      </c>
      <c r="F713">
        <v>1.08657</v>
      </c>
      <c r="G713" s="384">
        <v>0</v>
      </c>
      <c r="H713">
        <v>1.09161</v>
      </c>
    </row>
    <row r="714" spans="1:10">
      <c r="A714">
        <v>755</v>
      </c>
      <c r="B714" s="612">
        <v>43888.574305555558</v>
      </c>
      <c r="C714" s="405" t="s">
        <v>2110</v>
      </c>
      <c r="D714" s="384">
        <v>157</v>
      </c>
      <c r="E714">
        <v>0.02</v>
      </c>
      <c r="F714">
        <v>1.08657</v>
      </c>
      <c r="G714" s="384">
        <v>0</v>
      </c>
      <c r="H714">
        <v>1.0932900000000001</v>
      </c>
    </row>
    <row r="715" spans="1:10">
      <c r="A715">
        <v>772</v>
      </c>
      <c r="B715" s="612">
        <v>43888.632638888892</v>
      </c>
      <c r="C715" s="405" t="s">
        <v>2110</v>
      </c>
      <c r="D715" s="384">
        <v>157</v>
      </c>
      <c r="E715">
        <v>0.02</v>
      </c>
      <c r="F715">
        <v>1.08657</v>
      </c>
      <c r="G715" s="384">
        <v>0</v>
      </c>
      <c r="H715">
        <v>1.0950899999999999</v>
      </c>
    </row>
    <row r="716" spans="1:10">
      <c r="A716">
        <v>796</v>
      </c>
      <c r="B716" s="612">
        <v>43889.340277777781</v>
      </c>
      <c r="C716" s="405" t="s">
        <v>2110</v>
      </c>
      <c r="D716" s="384">
        <v>157</v>
      </c>
      <c r="E716">
        <v>0.02</v>
      </c>
      <c r="F716">
        <v>1.08657</v>
      </c>
      <c r="G716" s="384">
        <v>0</v>
      </c>
      <c r="H716">
        <v>1.0972299999999999</v>
      </c>
    </row>
    <row r="717" spans="1:10">
      <c r="A717">
        <v>810</v>
      </c>
      <c r="B717" s="612">
        <v>43889.380555555559</v>
      </c>
      <c r="C717" s="405" t="s">
        <v>2110</v>
      </c>
      <c r="D717" s="384">
        <v>157</v>
      </c>
      <c r="E717">
        <v>0.02</v>
      </c>
      <c r="F717">
        <v>1.08657</v>
      </c>
      <c r="G717" s="384">
        <v>0</v>
      </c>
      <c r="H717">
        <v>1.0995200000000001</v>
      </c>
    </row>
    <row r="718" spans="1:10">
      <c r="A718">
        <v>820</v>
      </c>
      <c r="B718" s="612">
        <v>43889.495833333334</v>
      </c>
      <c r="C718" s="405" t="s">
        <v>2054</v>
      </c>
      <c r="D718" s="384">
        <v>157</v>
      </c>
      <c r="E718">
        <v>0.02</v>
      </c>
      <c r="F718">
        <v>1.0995200000000001</v>
      </c>
      <c r="G718" s="384">
        <v>0</v>
      </c>
      <c r="H718">
        <v>1.0995200000000001</v>
      </c>
      <c r="I718">
        <v>-25.81</v>
      </c>
      <c r="J718" s="384">
        <v>21455.53</v>
      </c>
    </row>
    <row r="719" spans="1:10">
      <c r="A719">
        <v>705</v>
      </c>
      <c r="B719" s="612">
        <v>43887.681250000001</v>
      </c>
      <c r="C719" s="405" t="s">
        <v>97</v>
      </c>
      <c r="D719" s="384">
        <v>158</v>
      </c>
      <c r="E719">
        <v>0.02</v>
      </c>
      <c r="F719">
        <v>1.0881700000000001</v>
      </c>
      <c r="G719" s="384">
        <v>0</v>
      </c>
      <c r="H719">
        <v>0</v>
      </c>
    </row>
    <row r="720" spans="1:10">
      <c r="A720">
        <v>706</v>
      </c>
      <c r="B720" s="612">
        <v>43887.681250000001</v>
      </c>
      <c r="C720" s="405" t="s">
        <v>2110</v>
      </c>
      <c r="D720" s="384">
        <v>158</v>
      </c>
      <c r="E720">
        <v>0.02</v>
      </c>
      <c r="F720">
        <v>1.0881700000000001</v>
      </c>
      <c r="G720" s="384">
        <v>0</v>
      </c>
      <c r="H720">
        <v>1.0863700000000001</v>
      </c>
    </row>
    <row r="721" spans="1:10">
      <c r="A721">
        <v>716</v>
      </c>
      <c r="B721" s="612">
        <v>43887.819444444445</v>
      </c>
      <c r="C721" s="405" t="s">
        <v>2110</v>
      </c>
      <c r="D721" s="384">
        <v>158</v>
      </c>
      <c r="E721">
        <v>0.02</v>
      </c>
      <c r="F721">
        <v>1.0881700000000001</v>
      </c>
      <c r="G721" s="384">
        <v>0</v>
      </c>
      <c r="H721">
        <v>1.0873999999999999</v>
      </c>
    </row>
    <row r="722" spans="1:10">
      <c r="A722">
        <v>724</v>
      </c>
      <c r="B722" s="612">
        <v>43888.275000000001</v>
      </c>
      <c r="C722" s="405" t="s">
        <v>2110</v>
      </c>
      <c r="D722" s="384">
        <v>158</v>
      </c>
      <c r="E722">
        <v>0.02</v>
      </c>
      <c r="F722">
        <v>1.0881700000000001</v>
      </c>
      <c r="G722" s="384">
        <v>0</v>
      </c>
      <c r="H722">
        <v>1.0886899999999999</v>
      </c>
    </row>
    <row r="723" spans="1:10">
      <c r="A723">
        <v>730</v>
      </c>
      <c r="B723" s="612">
        <v>43888.339583333334</v>
      </c>
      <c r="C723" s="405" t="s">
        <v>2110</v>
      </c>
      <c r="D723" s="384">
        <v>158</v>
      </c>
      <c r="E723">
        <v>0.02</v>
      </c>
      <c r="F723">
        <v>1.0881700000000001</v>
      </c>
      <c r="G723" s="384">
        <v>0</v>
      </c>
      <c r="H723">
        <v>1.09002</v>
      </c>
    </row>
    <row r="724" spans="1:10">
      <c r="A724">
        <v>742</v>
      </c>
      <c r="B724" s="612">
        <v>43888.522916666669</v>
      </c>
      <c r="C724" s="405" t="s">
        <v>2110</v>
      </c>
      <c r="D724" s="384">
        <v>158</v>
      </c>
      <c r="E724">
        <v>0.02</v>
      </c>
      <c r="F724">
        <v>1.0881700000000001</v>
      </c>
      <c r="G724" s="384">
        <v>0</v>
      </c>
      <c r="H724">
        <v>1.09161</v>
      </c>
    </row>
    <row r="725" spans="1:10">
      <c r="A725">
        <v>754</v>
      </c>
      <c r="B725" s="612">
        <v>43888.574305555558</v>
      </c>
      <c r="C725" s="405" t="s">
        <v>2110</v>
      </c>
      <c r="D725" s="384">
        <v>158</v>
      </c>
      <c r="E725">
        <v>0.02</v>
      </c>
      <c r="F725">
        <v>1.0881700000000001</v>
      </c>
      <c r="G725" s="384">
        <v>0</v>
      </c>
      <c r="H725">
        <v>1.0932900000000001</v>
      </c>
    </row>
    <row r="726" spans="1:10">
      <c r="A726">
        <v>771</v>
      </c>
      <c r="B726" s="612">
        <v>43888.632638888892</v>
      </c>
      <c r="C726" s="405" t="s">
        <v>2110</v>
      </c>
      <c r="D726" s="384">
        <v>158</v>
      </c>
      <c r="E726">
        <v>0.02</v>
      </c>
      <c r="F726">
        <v>1.0881700000000001</v>
      </c>
      <c r="G726" s="384">
        <v>0</v>
      </c>
      <c r="H726">
        <v>1.0950899999999999</v>
      </c>
    </row>
    <row r="727" spans="1:10">
      <c r="A727">
        <v>795</v>
      </c>
      <c r="B727" s="612">
        <v>43889.340277777781</v>
      </c>
      <c r="C727" s="405" t="s">
        <v>2110</v>
      </c>
      <c r="D727" s="384">
        <v>158</v>
      </c>
      <c r="E727">
        <v>0.02</v>
      </c>
      <c r="F727">
        <v>1.0881700000000001</v>
      </c>
      <c r="G727" s="384">
        <v>0</v>
      </c>
      <c r="H727">
        <v>1.0972299999999999</v>
      </c>
    </row>
    <row r="728" spans="1:10">
      <c r="A728">
        <v>809</v>
      </c>
      <c r="B728" s="612">
        <v>43889.380555555559</v>
      </c>
      <c r="C728" s="405" t="s">
        <v>2110</v>
      </c>
      <c r="D728" s="384">
        <v>158</v>
      </c>
      <c r="E728">
        <v>0.02</v>
      </c>
      <c r="F728">
        <v>1.0881700000000001</v>
      </c>
      <c r="G728" s="384">
        <v>0</v>
      </c>
      <c r="H728">
        <v>1.0995200000000001</v>
      </c>
    </row>
    <row r="729" spans="1:10">
      <c r="A729">
        <v>821</v>
      </c>
      <c r="B729" s="612">
        <v>43889.495833333334</v>
      </c>
      <c r="C729" s="405" t="s">
        <v>2054</v>
      </c>
      <c r="D729" s="384">
        <v>158</v>
      </c>
      <c r="E729">
        <v>0.02</v>
      </c>
      <c r="F729">
        <v>1.0995200000000001</v>
      </c>
      <c r="G729" s="384">
        <v>0</v>
      </c>
      <c r="H729">
        <v>1.0995200000000001</v>
      </c>
      <c r="I729">
        <v>-22.61</v>
      </c>
      <c r="J729" s="384">
        <v>21432.92</v>
      </c>
    </row>
    <row r="730" spans="1:10">
      <c r="A730">
        <v>711</v>
      </c>
      <c r="B730" s="612">
        <v>43887.783333333333</v>
      </c>
      <c r="C730" s="405" t="s">
        <v>96</v>
      </c>
      <c r="D730" s="384">
        <v>159</v>
      </c>
      <c r="E730">
        <v>0.02</v>
      </c>
      <c r="F730">
        <v>1.08849</v>
      </c>
      <c r="G730" s="384">
        <v>0</v>
      </c>
      <c r="H730">
        <v>0</v>
      </c>
    </row>
    <row r="731" spans="1:10">
      <c r="A731">
        <v>712</v>
      </c>
      <c r="B731" s="612">
        <v>43887.783333333333</v>
      </c>
      <c r="C731" s="405" t="s">
        <v>2110</v>
      </c>
      <c r="D731" s="384">
        <v>159</v>
      </c>
      <c r="E731">
        <v>0.02</v>
      </c>
      <c r="F731">
        <v>1.08849</v>
      </c>
      <c r="G731" s="384">
        <v>0</v>
      </c>
      <c r="H731">
        <v>1.0894900000000001</v>
      </c>
    </row>
    <row r="732" spans="1:10">
      <c r="A732">
        <v>713</v>
      </c>
      <c r="B732" s="612">
        <v>43887.815972222219</v>
      </c>
      <c r="C732" s="405" t="s">
        <v>2054</v>
      </c>
      <c r="D732" s="384">
        <v>159</v>
      </c>
      <c r="E732">
        <v>0.02</v>
      </c>
      <c r="F732">
        <v>1.0894900000000001</v>
      </c>
      <c r="G732" s="384">
        <v>0</v>
      </c>
      <c r="H732">
        <v>1.0894900000000001</v>
      </c>
      <c r="I732">
        <v>2</v>
      </c>
      <c r="J732" s="384">
        <v>21457.34</v>
      </c>
    </row>
    <row r="733" spans="1:10">
      <c r="A733">
        <v>714</v>
      </c>
      <c r="B733" s="612">
        <v>43887.819444444445</v>
      </c>
      <c r="C733" s="405" t="s">
        <v>97</v>
      </c>
      <c r="D733" s="384">
        <v>160</v>
      </c>
      <c r="E733">
        <v>0.03</v>
      </c>
      <c r="F733">
        <v>1.08978</v>
      </c>
      <c r="G733" s="384">
        <v>0</v>
      </c>
      <c r="H733">
        <v>0</v>
      </c>
    </row>
    <row r="734" spans="1:10">
      <c r="A734">
        <v>715</v>
      </c>
      <c r="B734" s="612">
        <v>43887.819444444445</v>
      </c>
      <c r="C734" s="405" t="s">
        <v>2110</v>
      </c>
      <c r="D734" s="384">
        <v>160</v>
      </c>
      <c r="E734">
        <v>0.03</v>
      </c>
      <c r="F734">
        <v>1.08978</v>
      </c>
      <c r="G734" s="384">
        <v>0</v>
      </c>
      <c r="H734">
        <v>1.0873999999999999</v>
      </c>
    </row>
    <row r="735" spans="1:10">
      <c r="A735">
        <v>723</v>
      </c>
      <c r="B735" s="612">
        <v>43888.275000000001</v>
      </c>
      <c r="C735" s="405" t="s">
        <v>2110</v>
      </c>
      <c r="D735" s="384">
        <v>160</v>
      </c>
      <c r="E735">
        <v>0.03</v>
      </c>
      <c r="F735">
        <v>1.08978</v>
      </c>
      <c r="G735" s="384">
        <v>0</v>
      </c>
      <c r="H735">
        <v>1.0886899999999999</v>
      </c>
    </row>
    <row r="736" spans="1:10">
      <c r="A736">
        <v>729</v>
      </c>
      <c r="B736" s="612">
        <v>43888.339583333334</v>
      </c>
      <c r="C736" s="405" t="s">
        <v>2110</v>
      </c>
      <c r="D736" s="384">
        <v>160</v>
      </c>
      <c r="E736">
        <v>0.03</v>
      </c>
      <c r="F736">
        <v>1.08978</v>
      </c>
      <c r="G736" s="384">
        <v>0</v>
      </c>
      <c r="H736">
        <v>1.09002</v>
      </c>
    </row>
    <row r="737" spans="1:10">
      <c r="A737">
        <v>741</v>
      </c>
      <c r="B737" s="612">
        <v>43888.522916666669</v>
      </c>
      <c r="C737" s="405" t="s">
        <v>2110</v>
      </c>
      <c r="D737" s="384">
        <v>160</v>
      </c>
      <c r="E737">
        <v>0.03</v>
      </c>
      <c r="F737">
        <v>1.08978</v>
      </c>
      <c r="G737" s="384">
        <v>0</v>
      </c>
      <c r="H737">
        <v>1.09161</v>
      </c>
    </row>
    <row r="738" spans="1:10">
      <c r="A738">
        <v>753</v>
      </c>
      <c r="B738" s="612">
        <v>43888.574305555558</v>
      </c>
      <c r="C738" s="405" t="s">
        <v>2110</v>
      </c>
      <c r="D738" s="384">
        <v>160</v>
      </c>
      <c r="E738">
        <v>0.03</v>
      </c>
      <c r="F738">
        <v>1.08978</v>
      </c>
      <c r="G738" s="384">
        <v>0</v>
      </c>
      <c r="H738">
        <v>1.0932900000000001</v>
      </c>
    </row>
    <row r="739" spans="1:10">
      <c r="A739">
        <v>770</v>
      </c>
      <c r="B739" s="612">
        <v>43888.632638888892</v>
      </c>
      <c r="C739" s="405" t="s">
        <v>2110</v>
      </c>
      <c r="D739" s="384">
        <v>160</v>
      </c>
      <c r="E739">
        <v>0.03</v>
      </c>
      <c r="F739">
        <v>1.08978</v>
      </c>
      <c r="G739" s="384">
        <v>0</v>
      </c>
      <c r="H739">
        <v>1.0950899999999999</v>
      </c>
    </row>
    <row r="740" spans="1:10">
      <c r="A740">
        <v>794</v>
      </c>
      <c r="B740" s="612">
        <v>43889.340277777781</v>
      </c>
      <c r="C740" s="405" t="s">
        <v>2110</v>
      </c>
      <c r="D740" s="384">
        <v>160</v>
      </c>
      <c r="E740">
        <v>0.03</v>
      </c>
      <c r="F740">
        <v>1.08978</v>
      </c>
      <c r="G740" s="384">
        <v>0</v>
      </c>
      <c r="H740">
        <v>1.0972299999999999</v>
      </c>
    </row>
    <row r="741" spans="1:10">
      <c r="A741">
        <v>808</v>
      </c>
      <c r="B741" s="612">
        <v>43889.380555555559</v>
      </c>
      <c r="C741" s="405" t="s">
        <v>2110</v>
      </c>
      <c r="D741" s="384">
        <v>160</v>
      </c>
      <c r="E741">
        <v>0.03</v>
      </c>
      <c r="F741">
        <v>1.08978</v>
      </c>
      <c r="G741" s="384">
        <v>0</v>
      </c>
      <c r="H741">
        <v>1.0995200000000001</v>
      </c>
    </row>
    <row r="742" spans="1:10">
      <c r="A742">
        <v>822</v>
      </c>
      <c r="B742" s="612">
        <v>43889.495833333334</v>
      </c>
      <c r="C742" s="405" t="s">
        <v>2054</v>
      </c>
      <c r="D742" s="384">
        <v>160</v>
      </c>
      <c r="E742">
        <v>0.03</v>
      </c>
      <c r="F742">
        <v>1.0995200000000001</v>
      </c>
      <c r="G742" s="384">
        <v>0</v>
      </c>
      <c r="H742">
        <v>1.0995200000000001</v>
      </c>
      <c r="I742">
        <v>-29.09</v>
      </c>
      <c r="J742" s="384">
        <v>21403.83</v>
      </c>
    </row>
    <row r="743" spans="1:10">
      <c r="A743">
        <v>718</v>
      </c>
      <c r="B743" s="612">
        <v>43888.009722222225</v>
      </c>
      <c r="C743" s="405" t="s">
        <v>96</v>
      </c>
      <c r="D743" s="384">
        <v>161</v>
      </c>
      <c r="E743">
        <v>0.02</v>
      </c>
      <c r="F743">
        <v>1.0904799999999999</v>
      </c>
      <c r="G743" s="384">
        <v>0</v>
      </c>
      <c r="H743">
        <v>0</v>
      </c>
    </row>
    <row r="744" spans="1:10">
      <c r="A744">
        <v>719</v>
      </c>
      <c r="B744" s="612">
        <v>43888.009722222225</v>
      </c>
      <c r="C744" s="405" t="s">
        <v>2110</v>
      </c>
      <c r="D744" s="384">
        <v>161</v>
      </c>
      <c r="E744">
        <v>0.02</v>
      </c>
      <c r="F744">
        <v>1.0904799999999999</v>
      </c>
      <c r="G744" s="384">
        <v>0</v>
      </c>
      <c r="H744">
        <v>1.09148</v>
      </c>
    </row>
    <row r="745" spans="1:10">
      <c r="A745">
        <v>720</v>
      </c>
      <c r="B745" s="612">
        <v>43888.275000000001</v>
      </c>
      <c r="C745" s="405" t="s">
        <v>2054</v>
      </c>
      <c r="D745" s="384">
        <v>161</v>
      </c>
      <c r="E745">
        <v>0.02</v>
      </c>
      <c r="F745">
        <v>1.09148</v>
      </c>
      <c r="G745" s="384">
        <v>0</v>
      </c>
      <c r="H745">
        <v>1.09148</v>
      </c>
      <c r="I745">
        <v>2</v>
      </c>
      <c r="J745" s="384">
        <v>21459.34</v>
      </c>
    </row>
    <row r="746" spans="1:10">
      <c r="A746">
        <v>721</v>
      </c>
      <c r="B746" s="612">
        <v>43888.275000000001</v>
      </c>
      <c r="C746" s="405" t="s">
        <v>97</v>
      </c>
      <c r="D746" s="384">
        <v>162</v>
      </c>
      <c r="E746">
        <v>0.05</v>
      </c>
      <c r="F746">
        <v>1.09148</v>
      </c>
      <c r="G746" s="384">
        <v>0</v>
      </c>
      <c r="H746">
        <v>0</v>
      </c>
    </row>
    <row r="747" spans="1:10">
      <c r="A747">
        <v>722</v>
      </c>
      <c r="B747" s="612">
        <v>43888.275000000001</v>
      </c>
      <c r="C747" s="405" t="s">
        <v>2110</v>
      </c>
      <c r="D747" s="384">
        <v>162</v>
      </c>
      <c r="E747">
        <v>0.05</v>
      </c>
      <c r="F747">
        <v>1.09148</v>
      </c>
      <c r="G747" s="384">
        <v>0</v>
      </c>
      <c r="H747">
        <v>1.0886899999999999</v>
      </c>
    </row>
    <row r="748" spans="1:10">
      <c r="A748">
        <v>728</v>
      </c>
      <c r="B748" s="612">
        <v>43888.339583333334</v>
      </c>
      <c r="C748" s="405" t="s">
        <v>2110</v>
      </c>
      <c r="D748" s="384">
        <v>162</v>
      </c>
      <c r="E748">
        <v>0.05</v>
      </c>
      <c r="F748">
        <v>1.09148</v>
      </c>
      <c r="G748" s="384">
        <v>0</v>
      </c>
      <c r="H748">
        <v>1.09002</v>
      </c>
    </row>
    <row r="749" spans="1:10">
      <c r="A749">
        <v>740</v>
      </c>
      <c r="B749" s="612">
        <v>43888.522916666669</v>
      </c>
      <c r="C749" s="405" t="s">
        <v>2110</v>
      </c>
      <c r="D749" s="384">
        <v>162</v>
      </c>
      <c r="E749">
        <v>0.05</v>
      </c>
      <c r="F749">
        <v>1.09148</v>
      </c>
      <c r="G749" s="384">
        <v>0</v>
      </c>
      <c r="H749">
        <v>1.09161</v>
      </c>
    </row>
    <row r="750" spans="1:10">
      <c r="A750">
        <v>752</v>
      </c>
      <c r="B750" s="612">
        <v>43888.574305555558</v>
      </c>
      <c r="C750" s="405" t="s">
        <v>2110</v>
      </c>
      <c r="D750" s="384">
        <v>162</v>
      </c>
      <c r="E750">
        <v>0.05</v>
      </c>
      <c r="F750">
        <v>1.09148</v>
      </c>
      <c r="G750" s="384">
        <v>0</v>
      </c>
      <c r="H750">
        <v>1.0932900000000001</v>
      </c>
    </row>
    <row r="751" spans="1:10">
      <c r="A751">
        <v>769</v>
      </c>
      <c r="B751" s="612">
        <v>43888.632638888892</v>
      </c>
      <c r="C751" s="405" t="s">
        <v>2110</v>
      </c>
      <c r="D751" s="384">
        <v>162</v>
      </c>
      <c r="E751">
        <v>0.05</v>
      </c>
      <c r="F751">
        <v>1.09148</v>
      </c>
      <c r="G751" s="384">
        <v>0</v>
      </c>
      <c r="H751">
        <v>1.0950899999999999</v>
      </c>
    </row>
    <row r="752" spans="1:10">
      <c r="A752">
        <v>793</v>
      </c>
      <c r="B752" s="612">
        <v>43889.340277777781</v>
      </c>
      <c r="C752" s="405" t="s">
        <v>2110</v>
      </c>
      <c r="D752" s="384">
        <v>162</v>
      </c>
      <c r="E752">
        <v>0.05</v>
      </c>
      <c r="F752">
        <v>1.09148</v>
      </c>
      <c r="G752" s="384">
        <v>0</v>
      </c>
      <c r="H752">
        <v>1.0972299999999999</v>
      </c>
    </row>
    <row r="753" spans="1:10">
      <c r="A753">
        <v>807</v>
      </c>
      <c r="B753" s="612">
        <v>43889.380555555559</v>
      </c>
      <c r="C753" s="405" t="s">
        <v>2110</v>
      </c>
      <c r="D753" s="384">
        <v>162</v>
      </c>
      <c r="E753">
        <v>0.05</v>
      </c>
      <c r="F753">
        <v>1.09148</v>
      </c>
      <c r="G753" s="384">
        <v>0</v>
      </c>
      <c r="H753">
        <v>1.0995200000000001</v>
      </c>
    </row>
    <row r="754" spans="1:10">
      <c r="A754">
        <v>823</v>
      </c>
      <c r="B754" s="612">
        <v>43889.495833333334</v>
      </c>
      <c r="C754" s="405" t="s">
        <v>2054</v>
      </c>
      <c r="D754" s="384">
        <v>162</v>
      </c>
      <c r="E754">
        <v>0.05</v>
      </c>
      <c r="F754">
        <v>1.0995200000000001</v>
      </c>
      <c r="G754" s="384">
        <v>0</v>
      </c>
      <c r="H754">
        <v>1.0995200000000001</v>
      </c>
      <c r="I754">
        <v>-40.14</v>
      </c>
      <c r="J754" s="384">
        <v>21363.69</v>
      </c>
    </row>
    <row r="755" spans="1:10">
      <c r="A755">
        <v>726</v>
      </c>
      <c r="B755" s="612">
        <v>43888.339583333334</v>
      </c>
      <c r="C755" s="405" t="s">
        <v>97</v>
      </c>
      <c r="D755" s="384">
        <v>163</v>
      </c>
      <c r="E755">
        <v>0.08</v>
      </c>
      <c r="F755">
        <v>1.09328</v>
      </c>
      <c r="G755" s="384">
        <v>0</v>
      </c>
      <c r="H755">
        <v>0</v>
      </c>
    </row>
    <row r="756" spans="1:10">
      <c r="A756">
        <v>727</v>
      </c>
      <c r="B756" s="612">
        <v>43888.339583333334</v>
      </c>
      <c r="C756" s="405" t="s">
        <v>2110</v>
      </c>
      <c r="D756" s="384">
        <v>163</v>
      </c>
      <c r="E756">
        <v>0.08</v>
      </c>
      <c r="F756">
        <v>1.09328</v>
      </c>
      <c r="G756" s="384">
        <v>0</v>
      </c>
      <c r="H756">
        <v>1.09002</v>
      </c>
    </row>
    <row r="757" spans="1:10">
      <c r="A757">
        <v>739</v>
      </c>
      <c r="B757" s="612">
        <v>43888.522916666669</v>
      </c>
      <c r="C757" s="405" t="s">
        <v>2110</v>
      </c>
      <c r="D757" s="384">
        <v>163</v>
      </c>
      <c r="E757">
        <v>0.08</v>
      </c>
      <c r="F757">
        <v>1.09328</v>
      </c>
      <c r="G757" s="384">
        <v>0</v>
      </c>
      <c r="H757">
        <v>1.09161</v>
      </c>
    </row>
    <row r="758" spans="1:10">
      <c r="A758">
        <v>751</v>
      </c>
      <c r="B758" s="612">
        <v>43888.574305555558</v>
      </c>
      <c r="C758" s="405" t="s">
        <v>2110</v>
      </c>
      <c r="D758" s="384">
        <v>163</v>
      </c>
      <c r="E758">
        <v>0.08</v>
      </c>
      <c r="F758">
        <v>1.09328</v>
      </c>
      <c r="G758" s="384">
        <v>0</v>
      </c>
      <c r="H758">
        <v>1.0932900000000001</v>
      </c>
    </row>
    <row r="759" spans="1:10">
      <c r="A759">
        <v>768</v>
      </c>
      <c r="B759" s="612">
        <v>43888.632638888892</v>
      </c>
      <c r="C759" s="405" t="s">
        <v>2110</v>
      </c>
      <c r="D759" s="384">
        <v>163</v>
      </c>
      <c r="E759">
        <v>0.08</v>
      </c>
      <c r="F759">
        <v>1.09328</v>
      </c>
      <c r="G759" s="384">
        <v>0</v>
      </c>
      <c r="H759">
        <v>1.0950899999999999</v>
      </c>
    </row>
    <row r="760" spans="1:10">
      <c r="A760">
        <v>792</v>
      </c>
      <c r="B760" s="612">
        <v>43889.340277777781</v>
      </c>
      <c r="C760" s="405" t="s">
        <v>2110</v>
      </c>
      <c r="D760" s="384">
        <v>163</v>
      </c>
      <c r="E760">
        <v>0.08</v>
      </c>
      <c r="F760">
        <v>1.09328</v>
      </c>
      <c r="G760" s="384">
        <v>0</v>
      </c>
      <c r="H760">
        <v>1.0972299999999999</v>
      </c>
    </row>
    <row r="761" spans="1:10">
      <c r="A761">
        <v>806</v>
      </c>
      <c r="B761" s="612">
        <v>43889.380555555559</v>
      </c>
      <c r="C761" s="405" t="s">
        <v>2110</v>
      </c>
      <c r="D761" s="384">
        <v>163</v>
      </c>
      <c r="E761">
        <v>0.08</v>
      </c>
      <c r="F761">
        <v>1.09328</v>
      </c>
      <c r="G761" s="384">
        <v>0</v>
      </c>
      <c r="H761">
        <v>1.0995200000000001</v>
      </c>
    </row>
    <row r="762" spans="1:10">
      <c r="A762">
        <v>824</v>
      </c>
      <c r="B762" s="612">
        <v>43889.495833333334</v>
      </c>
      <c r="C762" s="405" t="s">
        <v>2054</v>
      </c>
      <c r="D762" s="384">
        <v>163</v>
      </c>
      <c r="E762">
        <v>0.08</v>
      </c>
      <c r="F762">
        <v>1.0995200000000001</v>
      </c>
      <c r="G762" s="384">
        <v>0</v>
      </c>
      <c r="H762">
        <v>1.0995200000000001</v>
      </c>
      <c r="I762">
        <v>-49.83</v>
      </c>
      <c r="J762" s="384">
        <v>21313.85</v>
      </c>
    </row>
    <row r="763" spans="1:10">
      <c r="A763">
        <v>732</v>
      </c>
      <c r="B763" s="612">
        <v>43888.34375</v>
      </c>
      <c r="C763" s="405" t="s">
        <v>96</v>
      </c>
      <c r="D763" s="384">
        <v>164</v>
      </c>
      <c r="E763">
        <v>0.02</v>
      </c>
      <c r="F763">
        <v>1.0931299999999999</v>
      </c>
      <c r="G763" s="384">
        <v>0</v>
      </c>
      <c r="H763">
        <v>0</v>
      </c>
    </row>
    <row r="764" spans="1:10">
      <c r="A764">
        <v>733</v>
      </c>
      <c r="B764" s="612">
        <v>43888.34375</v>
      </c>
      <c r="C764" s="405" t="s">
        <v>2110</v>
      </c>
      <c r="D764" s="384">
        <v>164</v>
      </c>
      <c r="E764">
        <v>0.02</v>
      </c>
      <c r="F764">
        <v>1.0931299999999999</v>
      </c>
      <c r="G764" s="384">
        <v>0</v>
      </c>
      <c r="H764">
        <v>1.09413</v>
      </c>
    </row>
    <row r="765" spans="1:10">
      <c r="A765">
        <v>734</v>
      </c>
      <c r="B765" s="612">
        <v>43888.355555555558</v>
      </c>
      <c r="C765" s="405" t="s">
        <v>2054</v>
      </c>
      <c r="D765" s="384">
        <v>164</v>
      </c>
      <c r="E765">
        <v>0.02</v>
      </c>
      <c r="F765">
        <v>1.09413</v>
      </c>
      <c r="G765" s="384">
        <v>0</v>
      </c>
      <c r="H765">
        <v>1.09413</v>
      </c>
      <c r="I765">
        <v>2</v>
      </c>
      <c r="J765" s="384">
        <v>21461.34</v>
      </c>
    </row>
    <row r="766" spans="1:10">
      <c r="A766">
        <v>735</v>
      </c>
      <c r="B766" s="612">
        <v>43888.379166666666</v>
      </c>
      <c r="C766" s="405" t="s">
        <v>96</v>
      </c>
      <c r="D766" s="384">
        <v>165</v>
      </c>
      <c r="E766">
        <v>0.02</v>
      </c>
      <c r="F766">
        <v>1.09422</v>
      </c>
      <c r="G766" s="384">
        <v>0</v>
      </c>
      <c r="H766">
        <v>0</v>
      </c>
    </row>
    <row r="767" spans="1:10">
      <c r="A767">
        <v>736</v>
      </c>
      <c r="B767" s="612">
        <v>43888.379166666666</v>
      </c>
      <c r="C767" s="405" t="s">
        <v>2110</v>
      </c>
      <c r="D767" s="384">
        <v>165</v>
      </c>
      <c r="E767">
        <v>0.02</v>
      </c>
      <c r="F767">
        <v>1.09422</v>
      </c>
      <c r="G767" s="384">
        <v>0</v>
      </c>
      <c r="H767">
        <v>1.0952200000000001</v>
      </c>
    </row>
    <row r="768" spans="1:10">
      <c r="A768">
        <v>744</v>
      </c>
      <c r="B768" s="612">
        <v>43888.522916666669</v>
      </c>
      <c r="C768" s="405" t="s">
        <v>2054</v>
      </c>
      <c r="D768" s="384">
        <v>165</v>
      </c>
      <c r="E768">
        <v>0.02</v>
      </c>
      <c r="F768">
        <v>1.0952200000000001</v>
      </c>
      <c r="G768" s="384">
        <v>0</v>
      </c>
      <c r="H768">
        <v>1.0952200000000001</v>
      </c>
      <c r="I768">
        <v>2</v>
      </c>
      <c r="J768" s="384">
        <v>21463.34</v>
      </c>
    </row>
    <row r="769" spans="1:10">
      <c r="A769">
        <v>737</v>
      </c>
      <c r="B769" s="612">
        <v>43888.522916666669</v>
      </c>
      <c r="C769" s="405" t="s">
        <v>97</v>
      </c>
      <c r="D769" s="384">
        <v>166</v>
      </c>
      <c r="E769">
        <v>0.14000000000000001</v>
      </c>
      <c r="F769">
        <v>1.09521</v>
      </c>
      <c r="G769" s="384">
        <v>0</v>
      </c>
      <c r="H769">
        <v>0</v>
      </c>
    </row>
    <row r="770" spans="1:10">
      <c r="A770">
        <v>738</v>
      </c>
      <c r="B770" s="612">
        <v>43888.522916666669</v>
      </c>
      <c r="C770" s="405" t="s">
        <v>2110</v>
      </c>
      <c r="D770" s="384">
        <v>166</v>
      </c>
      <c r="E770">
        <v>0.14000000000000001</v>
      </c>
      <c r="F770">
        <v>1.09521</v>
      </c>
      <c r="G770" s="384">
        <v>0</v>
      </c>
      <c r="H770">
        <v>1.09161</v>
      </c>
    </row>
    <row r="771" spans="1:10">
      <c r="A771">
        <v>750</v>
      </c>
      <c r="B771" s="612">
        <v>43888.574305555558</v>
      </c>
      <c r="C771" s="405" t="s">
        <v>2110</v>
      </c>
      <c r="D771" s="384">
        <v>166</v>
      </c>
      <c r="E771">
        <v>0.14000000000000001</v>
      </c>
      <c r="F771">
        <v>1.09521</v>
      </c>
      <c r="G771" s="384">
        <v>0</v>
      </c>
      <c r="H771">
        <v>1.0932900000000001</v>
      </c>
    </row>
    <row r="772" spans="1:10">
      <c r="A772">
        <v>767</v>
      </c>
      <c r="B772" s="612">
        <v>43888.632638888892</v>
      </c>
      <c r="C772" s="405" t="s">
        <v>2110</v>
      </c>
      <c r="D772" s="384">
        <v>166</v>
      </c>
      <c r="E772">
        <v>0.14000000000000001</v>
      </c>
      <c r="F772">
        <v>1.09521</v>
      </c>
      <c r="G772" s="384">
        <v>0</v>
      </c>
      <c r="H772">
        <v>1.0950899999999999</v>
      </c>
    </row>
    <row r="773" spans="1:10">
      <c r="A773">
        <v>791</v>
      </c>
      <c r="B773" s="612">
        <v>43889.340277777781</v>
      </c>
      <c r="C773" s="405" t="s">
        <v>2110</v>
      </c>
      <c r="D773" s="384">
        <v>166</v>
      </c>
      <c r="E773">
        <v>0.14000000000000001</v>
      </c>
      <c r="F773">
        <v>1.09521</v>
      </c>
      <c r="G773" s="384">
        <v>0</v>
      </c>
      <c r="H773">
        <v>1.0972299999999999</v>
      </c>
    </row>
    <row r="774" spans="1:10">
      <c r="A774">
        <v>805</v>
      </c>
      <c r="B774" s="612">
        <v>43889.380555555559</v>
      </c>
      <c r="C774" s="405" t="s">
        <v>2110</v>
      </c>
      <c r="D774" s="384">
        <v>166</v>
      </c>
      <c r="E774">
        <v>0.14000000000000001</v>
      </c>
      <c r="F774">
        <v>1.09521</v>
      </c>
      <c r="G774" s="384">
        <v>0</v>
      </c>
      <c r="H774">
        <v>1.0995200000000001</v>
      </c>
    </row>
    <row r="775" spans="1:10">
      <c r="A775">
        <v>825</v>
      </c>
      <c r="B775" s="612">
        <v>43889.495833333334</v>
      </c>
      <c r="C775" s="405" t="s">
        <v>2054</v>
      </c>
      <c r="D775" s="384">
        <v>166</v>
      </c>
      <c r="E775">
        <v>0.14000000000000001</v>
      </c>
      <c r="F775">
        <v>1.0995200000000001</v>
      </c>
      <c r="G775" s="384">
        <v>0</v>
      </c>
      <c r="H775">
        <v>1.0995200000000001</v>
      </c>
      <c r="I775">
        <v>-60.18</v>
      </c>
      <c r="J775" s="384">
        <v>21253.67</v>
      </c>
    </row>
    <row r="776" spans="1:10">
      <c r="A776">
        <v>745</v>
      </c>
      <c r="B776" s="612">
        <v>43888.535416666666</v>
      </c>
      <c r="C776" s="405" t="s">
        <v>96</v>
      </c>
      <c r="D776" s="384">
        <v>167</v>
      </c>
      <c r="E776">
        <v>0.02</v>
      </c>
      <c r="F776">
        <v>1.0961700000000001</v>
      </c>
      <c r="G776" s="384">
        <v>0</v>
      </c>
      <c r="H776">
        <v>0</v>
      </c>
    </row>
    <row r="777" spans="1:10">
      <c r="A777">
        <v>746</v>
      </c>
      <c r="B777" s="612">
        <v>43888.535416666666</v>
      </c>
      <c r="C777" s="405" t="s">
        <v>2110</v>
      </c>
      <c r="D777" s="384">
        <v>167</v>
      </c>
      <c r="E777">
        <v>0.02</v>
      </c>
      <c r="F777">
        <v>1.0961700000000001</v>
      </c>
      <c r="G777" s="384">
        <v>0</v>
      </c>
      <c r="H777">
        <v>1.09717</v>
      </c>
    </row>
    <row r="778" spans="1:10">
      <c r="A778">
        <v>747</v>
      </c>
      <c r="B778" s="612">
        <v>43888.574305555558</v>
      </c>
      <c r="C778" s="405" t="s">
        <v>2054</v>
      </c>
      <c r="D778" s="384">
        <v>167</v>
      </c>
      <c r="E778">
        <v>0.02</v>
      </c>
      <c r="F778">
        <v>1.09717</v>
      </c>
      <c r="G778" s="384">
        <v>0</v>
      </c>
      <c r="H778">
        <v>1.09717</v>
      </c>
      <c r="I778">
        <v>2</v>
      </c>
      <c r="J778" s="384">
        <v>21465.34</v>
      </c>
    </row>
    <row r="779" spans="1:10">
      <c r="A779">
        <v>748</v>
      </c>
      <c r="B779" s="612">
        <v>43888.574305555558</v>
      </c>
      <c r="C779" s="405" t="s">
        <v>97</v>
      </c>
      <c r="D779" s="384">
        <v>168</v>
      </c>
      <c r="E779">
        <v>0.23</v>
      </c>
      <c r="F779">
        <v>1.0972200000000001</v>
      </c>
      <c r="G779" s="384">
        <v>0</v>
      </c>
      <c r="H779">
        <v>0</v>
      </c>
    </row>
    <row r="780" spans="1:10">
      <c r="A780">
        <v>749</v>
      </c>
      <c r="B780" s="612">
        <v>43888.574305555558</v>
      </c>
      <c r="C780" s="405" t="s">
        <v>2110</v>
      </c>
      <c r="D780" s="384">
        <v>168</v>
      </c>
      <c r="E780">
        <v>0.23</v>
      </c>
      <c r="F780">
        <v>1.0972200000000001</v>
      </c>
      <c r="G780" s="384">
        <v>0</v>
      </c>
      <c r="H780">
        <v>1.0932900000000001</v>
      </c>
    </row>
    <row r="781" spans="1:10">
      <c r="A781">
        <v>766</v>
      </c>
      <c r="B781" s="612">
        <v>43888.632638888892</v>
      </c>
      <c r="C781" s="405" t="s">
        <v>2110</v>
      </c>
      <c r="D781" s="384">
        <v>168</v>
      </c>
      <c r="E781">
        <v>0.23</v>
      </c>
      <c r="F781">
        <v>1.0972200000000001</v>
      </c>
      <c r="G781" s="384">
        <v>0</v>
      </c>
      <c r="H781">
        <v>1.0950899999999999</v>
      </c>
    </row>
    <row r="782" spans="1:10">
      <c r="A782">
        <v>790</v>
      </c>
      <c r="B782" s="612">
        <v>43889.340277777781</v>
      </c>
      <c r="C782" s="405" t="s">
        <v>2110</v>
      </c>
      <c r="D782" s="384">
        <v>168</v>
      </c>
      <c r="E782">
        <v>0.23</v>
      </c>
      <c r="F782">
        <v>1.0972200000000001</v>
      </c>
      <c r="G782" s="384">
        <v>0</v>
      </c>
      <c r="H782">
        <v>1.0972299999999999</v>
      </c>
    </row>
    <row r="783" spans="1:10">
      <c r="A783">
        <v>804</v>
      </c>
      <c r="B783" s="612">
        <v>43889.380555555559</v>
      </c>
      <c r="C783" s="405" t="s">
        <v>2110</v>
      </c>
      <c r="D783" s="384">
        <v>168</v>
      </c>
      <c r="E783">
        <v>0.23</v>
      </c>
      <c r="F783">
        <v>1.0972200000000001</v>
      </c>
      <c r="G783" s="384">
        <v>0</v>
      </c>
      <c r="H783">
        <v>1.0995200000000001</v>
      </c>
    </row>
    <row r="784" spans="1:10">
      <c r="A784">
        <v>826</v>
      </c>
      <c r="B784" s="612">
        <v>43889.495833333334</v>
      </c>
      <c r="C784" s="405" t="s">
        <v>2054</v>
      </c>
      <c r="D784" s="384">
        <v>168</v>
      </c>
      <c r="E784">
        <v>0.23</v>
      </c>
      <c r="F784">
        <v>1.0995200000000001</v>
      </c>
      <c r="G784" s="384">
        <v>0</v>
      </c>
      <c r="H784">
        <v>1.0995200000000001</v>
      </c>
      <c r="I784">
        <v>-52.64</v>
      </c>
      <c r="J784" s="384">
        <v>21201.03</v>
      </c>
    </row>
    <row r="785" spans="1:10">
      <c r="A785">
        <v>756</v>
      </c>
      <c r="B785" s="612">
        <v>43888.593055555553</v>
      </c>
      <c r="C785" s="405" t="s">
        <v>96</v>
      </c>
      <c r="D785" s="384">
        <v>169</v>
      </c>
      <c r="E785">
        <v>0.02</v>
      </c>
      <c r="F785">
        <v>1.0969500000000001</v>
      </c>
      <c r="G785" s="384">
        <v>0</v>
      </c>
      <c r="H785">
        <v>0</v>
      </c>
    </row>
    <row r="786" spans="1:10">
      <c r="A786">
        <v>757</v>
      </c>
      <c r="B786" s="612">
        <v>43888.593055555553</v>
      </c>
      <c r="C786" s="405" t="s">
        <v>2110</v>
      </c>
      <c r="D786" s="384">
        <v>169</v>
      </c>
      <c r="E786">
        <v>0.02</v>
      </c>
      <c r="F786">
        <v>1.0969500000000001</v>
      </c>
      <c r="G786" s="384">
        <v>0</v>
      </c>
      <c r="H786">
        <v>1.09795</v>
      </c>
    </row>
    <row r="787" spans="1:10">
      <c r="A787">
        <v>758</v>
      </c>
      <c r="B787" s="612">
        <v>43888.613194444442</v>
      </c>
      <c r="C787" s="405" t="s">
        <v>2054</v>
      </c>
      <c r="D787" s="384">
        <v>169</v>
      </c>
      <c r="E787">
        <v>0.02</v>
      </c>
      <c r="F787">
        <v>1.09795</v>
      </c>
      <c r="G787" s="384">
        <v>0</v>
      </c>
      <c r="H787">
        <v>1.09795</v>
      </c>
      <c r="I787">
        <v>2</v>
      </c>
      <c r="J787" s="384">
        <v>21467.34</v>
      </c>
    </row>
    <row r="788" spans="1:10">
      <c r="A788">
        <v>759</v>
      </c>
      <c r="B788" s="612">
        <v>43888.618055555555</v>
      </c>
      <c r="C788" s="405" t="s">
        <v>96</v>
      </c>
      <c r="D788" s="384">
        <v>170</v>
      </c>
      <c r="E788">
        <v>0.02</v>
      </c>
      <c r="F788">
        <v>1.09815</v>
      </c>
      <c r="G788" s="384">
        <v>0</v>
      </c>
      <c r="H788">
        <v>0</v>
      </c>
    </row>
    <row r="789" spans="1:10">
      <c r="A789">
        <v>760</v>
      </c>
      <c r="B789" s="612">
        <v>43888.618055555555</v>
      </c>
      <c r="C789" s="405" t="s">
        <v>2110</v>
      </c>
      <c r="D789" s="384">
        <v>170</v>
      </c>
      <c r="E789">
        <v>0.02</v>
      </c>
      <c r="F789">
        <v>1.09815</v>
      </c>
      <c r="G789" s="384">
        <v>0</v>
      </c>
      <c r="H789">
        <v>1.0991500000000001</v>
      </c>
    </row>
    <row r="790" spans="1:10">
      <c r="A790">
        <v>761</v>
      </c>
      <c r="B790" s="612">
        <v>43888.628472222219</v>
      </c>
      <c r="C790" s="405" t="s">
        <v>2054</v>
      </c>
      <c r="D790" s="384">
        <v>170</v>
      </c>
      <c r="E790">
        <v>0.02</v>
      </c>
      <c r="F790">
        <v>1.0991500000000001</v>
      </c>
      <c r="G790" s="384">
        <v>0</v>
      </c>
      <c r="H790">
        <v>1.0991500000000001</v>
      </c>
      <c r="I790">
        <v>2</v>
      </c>
      <c r="J790" s="384">
        <v>21469.34</v>
      </c>
    </row>
    <row r="791" spans="1:10">
      <c r="A791">
        <v>762</v>
      </c>
      <c r="B791" s="612">
        <v>43888.631249999999</v>
      </c>
      <c r="C791" s="405" t="s">
        <v>96</v>
      </c>
      <c r="D791" s="384">
        <v>171</v>
      </c>
      <c r="E791">
        <v>0.02</v>
      </c>
      <c r="F791">
        <v>1.0989599999999999</v>
      </c>
      <c r="G791" s="384">
        <v>0</v>
      </c>
      <c r="H791">
        <v>0</v>
      </c>
    </row>
    <row r="792" spans="1:10">
      <c r="A792">
        <v>763</v>
      </c>
      <c r="B792" s="612">
        <v>43888.631249999999</v>
      </c>
      <c r="C792" s="405" t="s">
        <v>2110</v>
      </c>
      <c r="D792" s="384">
        <v>171</v>
      </c>
      <c r="E792">
        <v>0.02</v>
      </c>
      <c r="F792">
        <v>1.0989599999999999</v>
      </c>
      <c r="G792" s="384">
        <v>0</v>
      </c>
      <c r="H792">
        <v>1.09996</v>
      </c>
    </row>
    <row r="793" spans="1:10">
      <c r="A793">
        <v>773</v>
      </c>
      <c r="B793" s="612">
        <v>43888.647222222222</v>
      </c>
      <c r="C793" s="405" t="s">
        <v>2054</v>
      </c>
      <c r="D793" s="384">
        <v>171</v>
      </c>
      <c r="E793">
        <v>0.02</v>
      </c>
      <c r="F793">
        <v>1.09996</v>
      </c>
      <c r="G793" s="384">
        <v>0</v>
      </c>
      <c r="H793">
        <v>1.09996</v>
      </c>
      <c r="I793">
        <v>2</v>
      </c>
      <c r="J793" s="384">
        <v>21471.34</v>
      </c>
    </row>
    <row r="794" spans="1:10">
      <c r="A794">
        <v>764</v>
      </c>
      <c r="B794" s="612">
        <v>43888.632638888892</v>
      </c>
      <c r="C794" s="405" t="s">
        <v>97</v>
      </c>
      <c r="D794" s="384">
        <v>172</v>
      </c>
      <c r="E794">
        <v>0.38</v>
      </c>
      <c r="F794">
        <v>1.09934</v>
      </c>
      <c r="G794" s="384">
        <v>0</v>
      </c>
      <c r="H794">
        <v>0</v>
      </c>
    </row>
    <row r="795" spans="1:10">
      <c r="A795">
        <v>765</v>
      </c>
      <c r="B795" s="612">
        <v>43888.632638888892</v>
      </c>
      <c r="C795" s="405" t="s">
        <v>2110</v>
      </c>
      <c r="D795" s="384">
        <v>172</v>
      </c>
      <c r="E795">
        <v>0.38</v>
      </c>
      <c r="F795">
        <v>1.09934</v>
      </c>
      <c r="G795" s="384">
        <v>0</v>
      </c>
      <c r="H795">
        <v>1.0950899999999999</v>
      </c>
    </row>
    <row r="796" spans="1:10">
      <c r="A796">
        <v>789</v>
      </c>
      <c r="B796" s="612">
        <v>43889.340277777781</v>
      </c>
      <c r="C796" s="405" t="s">
        <v>2110</v>
      </c>
      <c r="D796" s="384">
        <v>172</v>
      </c>
      <c r="E796">
        <v>0.38</v>
      </c>
      <c r="F796">
        <v>1.09934</v>
      </c>
      <c r="G796" s="384">
        <v>0</v>
      </c>
      <c r="H796">
        <v>1.0972299999999999</v>
      </c>
    </row>
    <row r="797" spans="1:10">
      <c r="A797">
        <v>803</v>
      </c>
      <c r="B797" s="612">
        <v>43889.380555555559</v>
      </c>
      <c r="C797" s="405" t="s">
        <v>2110</v>
      </c>
      <c r="D797" s="384">
        <v>172</v>
      </c>
      <c r="E797">
        <v>0.38</v>
      </c>
      <c r="F797">
        <v>1.09934</v>
      </c>
      <c r="G797" s="384">
        <v>0</v>
      </c>
      <c r="H797">
        <v>1.0995200000000001</v>
      </c>
    </row>
    <row r="798" spans="1:10">
      <c r="A798">
        <v>827</v>
      </c>
      <c r="B798" s="612">
        <v>43889.495833333334</v>
      </c>
      <c r="C798" s="405" t="s">
        <v>2054</v>
      </c>
      <c r="D798" s="384">
        <v>172</v>
      </c>
      <c r="E798">
        <v>0.38</v>
      </c>
      <c r="F798">
        <v>1.0995200000000001</v>
      </c>
      <c r="G798" s="384">
        <v>0</v>
      </c>
      <c r="H798">
        <v>1.0995200000000001</v>
      </c>
      <c r="I798">
        <v>-6.42</v>
      </c>
      <c r="J798" s="384">
        <v>21194.61</v>
      </c>
    </row>
    <row r="799" spans="1:10">
      <c r="A799">
        <v>774</v>
      </c>
      <c r="B799" s="612">
        <v>43888.651388888888</v>
      </c>
      <c r="C799" s="405" t="s">
        <v>96</v>
      </c>
      <c r="D799" s="384">
        <v>173</v>
      </c>
      <c r="E799">
        <v>0.02</v>
      </c>
      <c r="F799">
        <v>1.09971</v>
      </c>
      <c r="G799" s="384">
        <v>0</v>
      </c>
      <c r="H799">
        <v>0</v>
      </c>
    </row>
    <row r="800" spans="1:10">
      <c r="A800">
        <v>775</v>
      </c>
      <c r="B800" s="612">
        <v>43888.651388888888</v>
      </c>
      <c r="C800" s="405" t="s">
        <v>2110</v>
      </c>
      <c r="D800" s="384">
        <v>173</v>
      </c>
      <c r="E800">
        <v>0.02</v>
      </c>
      <c r="F800">
        <v>1.09971</v>
      </c>
      <c r="G800" s="384">
        <v>0</v>
      </c>
      <c r="H800">
        <v>1.1007100000000001</v>
      </c>
    </row>
    <row r="801" spans="1:10">
      <c r="A801">
        <v>778</v>
      </c>
      <c r="B801" s="612">
        <v>43888.67083333333</v>
      </c>
      <c r="C801" s="405" t="s">
        <v>2110</v>
      </c>
      <c r="D801" s="384">
        <v>173</v>
      </c>
      <c r="E801">
        <v>0.02</v>
      </c>
      <c r="F801">
        <v>1.09971</v>
      </c>
      <c r="G801" s="384">
        <v>0</v>
      </c>
      <c r="H801">
        <v>1.0999099999999999</v>
      </c>
    </row>
    <row r="802" spans="1:10">
      <c r="A802">
        <v>779</v>
      </c>
      <c r="B802" s="612">
        <v>43888.911805555559</v>
      </c>
      <c r="C802" s="405" t="s">
        <v>2054</v>
      </c>
      <c r="D802" s="384">
        <v>173</v>
      </c>
      <c r="E802">
        <v>0.02</v>
      </c>
      <c r="F802">
        <v>1.0999099999999999</v>
      </c>
      <c r="G802" s="384">
        <v>0</v>
      </c>
      <c r="H802">
        <v>1.0999099999999999</v>
      </c>
      <c r="I802">
        <v>0.4</v>
      </c>
      <c r="J802" s="384">
        <v>21471.74</v>
      </c>
    </row>
    <row r="803" spans="1:10">
      <c r="A803">
        <v>776</v>
      </c>
      <c r="B803" s="612">
        <v>43888.67083333333</v>
      </c>
      <c r="C803" s="405" t="s">
        <v>96</v>
      </c>
      <c r="D803" s="384">
        <v>174</v>
      </c>
      <c r="E803">
        <v>0.02</v>
      </c>
      <c r="F803">
        <v>1.0981099999999999</v>
      </c>
      <c r="G803" s="384">
        <v>0</v>
      </c>
      <c r="H803">
        <v>0</v>
      </c>
    </row>
    <row r="804" spans="1:10">
      <c r="A804">
        <v>777</v>
      </c>
      <c r="B804" s="612">
        <v>43888.67083333333</v>
      </c>
      <c r="C804" s="405" t="s">
        <v>2110</v>
      </c>
      <c r="D804" s="384">
        <v>174</v>
      </c>
      <c r="E804">
        <v>0.02</v>
      </c>
      <c r="F804">
        <v>1.0981099999999999</v>
      </c>
      <c r="G804" s="384">
        <v>0</v>
      </c>
      <c r="H804">
        <v>1.0999099999999999</v>
      </c>
    </row>
    <row r="805" spans="1:10">
      <c r="A805">
        <v>780</v>
      </c>
      <c r="B805" s="612">
        <v>43888.911805555559</v>
      </c>
      <c r="C805" s="405" t="s">
        <v>2054</v>
      </c>
      <c r="D805" s="384">
        <v>174</v>
      </c>
      <c r="E805">
        <v>0.02</v>
      </c>
      <c r="F805">
        <v>1.0999099999999999</v>
      </c>
      <c r="G805" s="384">
        <v>0</v>
      </c>
      <c r="H805">
        <v>1.0999099999999999</v>
      </c>
      <c r="I805">
        <v>3.6</v>
      </c>
      <c r="J805" s="384">
        <v>21475.34</v>
      </c>
    </row>
    <row r="806" spans="1:10">
      <c r="A806">
        <v>781</v>
      </c>
      <c r="B806" s="612">
        <v>43889.085416666669</v>
      </c>
      <c r="C806" s="405" t="s">
        <v>96</v>
      </c>
      <c r="D806" s="384">
        <v>175</v>
      </c>
      <c r="E806">
        <v>0.02</v>
      </c>
      <c r="F806">
        <v>1.0984700000000001</v>
      </c>
      <c r="G806" s="384">
        <v>0</v>
      </c>
      <c r="H806">
        <v>0</v>
      </c>
    </row>
    <row r="807" spans="1:10">
      <c r="A807">
        <v>782</v>
      </c>
      <c r="B807" s="612">
        <v>43889.085416666669</v>
      </c>
      <c r="C807" s="405" t="s">
        <v>2110</v>
      </c>
      <c r="D807" s="384">
        <v>175</v>
      </c>
      <c r="E807">
        <v>0.02</v>
      </c>
      <c r="F807">
        <v>1.0984700000000001</v>
      </c>
      <c r="G807" s="384">
        <v>0</v>
      </c>
      <c r="H807">
        <v>1.0994699999999999</v>
      </c>
    </row>
    <row r="808" spans="1:10">
      <c r="A808">
        <v>783</v>
      </c>
      <c r="B808" s="612">
        <v>43889.195138888892</v>
      </c>
      <c r="C808" s="405" t="s">
        <v>2054</v>
      </c>
      <c r="D808" s="384">
        <v>175</v>
      </c>
      <c r="E808">
        <v>0.02</v>
      </c>
      <c r="F808">
        <v>1.0994699999999999</v>
      </c>
      <c r="G808" s="384">
        <v>0</v>
      </c>
      <c r="H808">
        <v>1.0994699999999999</v>
      </c>
      <c r="I808">
        <v>2</v>
      </c>
      <c r="J808" s="384">
        <v>21477.34</v>
      </c>
    </row>
    <row r="809" spans="1:10">
      <c r="A809">
        <v>784</v>
      </c>
      <c r="B809" s="612">
        <v>43889.230555555558</v>
      </c>
      <c r="C809" s="405" t="s">
        <v>96</v>
      </c>
      <c r="D809" s="384">
        <v>176</v>
      </c>
      <c r="E809">
        <v>0.02</v>
      </c>
      <c r="F809">
        <v>1.0999699999999999</v>
      </c>
      <c r="G809" s="384">
        <v>0</v>
      </c>
      <c r="H809">
        <v>0</v>
      </c>
    </row>
    <row r="810" spans="1:10">
      <c r="A810">
        <v>785</v>
      </c>
      <c r="B810" s="612">
        <v>43889.230555555558</v>
      </c>
      <c r="C810" s="405" t="s">
        <v>2110</v>
      </c>
      <c r="D810" s="384">
        <v>176</v>
      </c>
      <c r="E810">
        <v>0.02</v>
      </c>
      <c r="F810">
        <v>1.0999699999999999</v>
      </c>
      <c r="G810" s="384">
        <v>0</v>
      </c>
      <c r="H810">
        <v>1.10097</v>
      </c>
    </row>
    <row r="811" spans="1:10">
      <c r="A811">
        <v>786</v>
      </c>
      <c r="B811" s="612">
        <v>43889.339583333334</v>
      </c>
      <c r="C811" s="405" t="s">
        <v>2054</v>
      </c>
      <c r="D811" s="384">
        <v>176</v>
      </c>
      <c r="E811">
        <v>0.02</v>
      </c>
      <c r="F811">
        <v>1.10097</v>
      </c>
      <c r="G811" s="384">
        <v>0</v>
      </c>
      <c r="H811">
        <v>1.10097</v>
      </c>
      <c r="I811">
        <v>2</v>
      </c>
      <c r="J811" s="384">
        <v>21479.34</v>
      </c>
    </row>
    <row r="812" spans="1:10">
      <c r="A812">
        <v>787</v>
      </c>
      <c r="B812" s="612">
        <v>43889.340277777781</v>
      </c>
      <c r="C812" s="405" t="s">
        <v>97</v>
      </c>
      <c r="D812" s="384">
        <v>177</v>
      </c>
      <c r="E812">
        <v>0.64</v>
      </c>
      <c r="F812">
        <v>1.10155</v>
      </c>
      <c r="G812" s="384">
        <v>0</v>
      </c>
      <c r="H812">
        <v>0</v>
      </c>
    </row>
    <row r="813" spans="1:10">
      <c r="A813">
        <v>788</v>
      </c>
      <c r="B813" s="612">
        <v>43889.340277777781</v>
      </c>
      <c r="C813" s="405" t="s">
        <v>2110</v>
      </c>
      <c r="D813" s="384">
        <v>177</v>
      </c>
      <c r="E813">
        <v>0.64</v>
      </c>
      <c r="F813">
        <v>1.10155</v>
      </c>
      <c r="G813" s="384">
        <v>0</v>
      </c>
      <c r="H813">
        <v>1.0972299999999999</v>
      </c>
    </row>
    <row r="814" spans="1:10">
      <c r="A814">
        <v>802</v>
      </c>
      <c r="B814" s="612">
        <v>43889.380555555559</v>
      </c>
      <c r="C814" s="405" t="s">
        <v>2110</v>
      </c>
      <c r="D814" s="384">
        <v>177</v>
      </c>
      <c r="E814">
        <v>0.64</v>
      </c>
      <c r="F814">
        <v>1.10155</v>
      </c>
      <c r="G814" s="384">
        <v>0</v>
      </c>
      <c r="H814">
        <v>1.0995200000000001</v>
      </c>
    </row>
    <row r="815" spans="1:10">
      <c r="A815">
        <v>828</v>
      </c>
      <c r="B815" s="612">
        <v>43889.495833333334</v>
      </c>
      <c r="C815" s="405" t="s">
        <v>2054</v>
      </c>
      <c r="D815" s="384">
        <v>177</v>
      </c>
      <c r="E815">
        <v>0.64</v>
      </c>
      <c r="F815">
        <v>1.0995200000000001</v>
      </c>
      <c r="G815" s="384">
        <v>0</v>
      </c>
      <c r="H815">
        <v>1.0995200000000001</v>
      </c>
      <c r="I815">
        <v>129.91999999999999</v>
      </c>
      <c r="J815" s="384">
        <v>21324.53</v>
      </c>
    </row>
    <row r="816" spans="1:10">
      <c r="A816">
        <v>797</v>
      </c>
      <c r="B816" s="612">
        <v>43889.354861111111</v>
      </c>
      <c r="C816" s="405" t="s">
        <v>96</v>
      </c>
      <c r="D816" s="384">
        <v>178</v>
      </c>
      <c r="E816">
        <v>0.02</v>
      </c>
      <c r="F816">
        <v>1.1024400000000001</v>
      </c>
      <c r="G816" s="384">
        <v>0</v>
      </c>
      <c r="H816">
        <v>0</v>
      </c>
    </row>
    <row r="817" spans="1:10">
      <c r="A817">
        <v>798</v>
      </c>
      <c r="B817" s="612">
        <v>43889.354861111111</v>
      </c>
      <c r="C817" s="405" t="s">
        <v>2110</v>
      </c>
      <c r="D817" s="384">
        <v>178</v>
      </c>
      <c r="E817">
        <v>0.02</v>
      </c>
      <c r="F817">
        <v>1.1024400000000001</v>
      </c>
      <c r="G817" s="384">
        <v>0</v>
      </c>
      <c r="H817">
        <v>1.10344</v>
      </c>
    </row>
    <row r="818" spans="1:10">
      <c r="A818">
        <v>799</v>
      </c>
      <c r="B818" s="612">
        <v>43889.378472222219</v>
      </c>
      <c r="C818" s="405" t="s">
        <v>2054</v>
      </c>
      <c r="D818" s="384">
        <v>178</v>
      </c>
      <c r="E818">
        <v>0.02</v>
      </c>
      <c r="F818">
        <v>1.10344</v>
      </c>
      <c r="G818" s="384">
        <v>0</v>
      </c>
      <c r="H818">
        <v>1.10344</v>
      </c>
      <c r="I818">
        <v>2</v>
      </c>
      <c r="J818" s="384">
        <v>21481.34</v>
      </c>
    </row>
    <row r="819" spans="1:10">
      <c r="A819">
        <v>800</v>
      </c>
      <c r="B819" s="612">
        <v>43889.380555555559</v>
      </c>
      <c r="C819" s="405" t="s">
        <v>97</v>
      </c>
      <c r="D819" s="384">
        <v>179</v>
      </c>
      <c r="E819">
        <v>1.1100000000000001</v>
      </c>
      <c r="F819">
        <v>1.1038600000000001</v>
      </c>
      <c r="G819" s="384">
        <v>0</v>
      </c>
      <c r="H819">
        <v>0</v>
      </c>
    </row>
    <row r="820" spans="1:10">
      <c r="A820">
        <v>801</v>
      </c>
      <c r="B820" s="612">
        <v>43889.380555555559</v>
      </c>
      <c r="C820" s="405" t="s">
        <v>2110</v>
      </c>
      <c r="D820" s="384">
        <v>179</v>
      </c>
      <c r="E820">
        <v>1.1100000000000001</v>
      </c>
      <c r="F820">
        <v>1.1038600000000001</v>
      </c>
      <c r="G820" s="384">
        <v>0</v>
      </c>
      <c r="H820">
        <v>1.0995200000000001</v>
      </c>
    </row>
    <row r="821" spans="1:10">
      <c r="A821">
        <v>829</v>
      </c>
      <c r="B821" s="612">
        <v>43889.495833333334</v>
      </c>
      <c r="C821" s="405" t="s">
        <v>2054</v>
      </c>
      <c r="D821" s="384">
        <v>179</v>
      </c>
      <c r="E821">
        <v>1.1100000000000001</v>
      </c>
      <c r="F821">
        <v>1.0995200000000001</v>
      </c>
      <c r="G821" s="384">
        <v>0</v>
      </c>
      <c r="H821">
        <v>1.0995200000000001</v>
      </c>
      <c r="I821">
        <v>481.74</v>
      </c>
      <c r="J821" s="384">
        <v>21806.27</v>
      </c>
    </row>
    <row r="822" spans="1:10">
      <c r="A822">
        <v>811</v>
      </c>
      <c r="B822" s="612">
        <v>43889.388194444444</v>
      </c>
      <c r="C822" s="405" t="s">
        <v>96</v>
      </c>
      <c r="D822" s="384">
        <v>180</v>
      </c>
      <c r="E822">
        <v>0.02</v>
      </c>
      <c r="F822">
        <v>1.10456</v>
      </c>
      <c r="G822" s="384">
        <v>0</v>
      </c>
      <c r="H822">
        <v>0</v>
      </c>
    </row>
    <row r="823" spans="1:10">
      <c r="A823">
        <v>812</v>
      </c>
      <c r="B823" s="612">
        <v>43889.388194444444</v>
      </c>
      <c r="C823" s="405" t="s">
        <v>2110</v>
      </c>
      <c r="D823" s="384">
        <v>180</v>
      </c>
      <c r="E823">
        <v>0.02</v>
      </c>
      <c r="F823">
        <v>1.10456</v>
      </c>
      <c r="G823" s="384">
        <v>0</v>
      </c>
      <c r="H823">
        <v>1.1055600000000001</v>
      </c>
    </row>
    <row r="824" spans="1:10">
      <c r="A824">
        <v>815</v>
      </c>
      <c r="B824" s="612">
        <v>43889.434027777781</v>
      </c>
      <c r="C824" s="405" t="s">
        <v>2110</v>
      </c>
      <c r="D824" s="384">
        <v>180</v>
      </c>
      <c r="E824">
        <v>0.02</v>
      </c>
      <c r="F824">
        <v>1.10456</v>
      </c>
      <c r="G824" s="384">
        <v>0</v>
      </c>
      <c r="H824">
        <v>1.10476</v>
      </c>
    </row>
    <row r="825" spans="1:10">
      <c r="A825">
        <v>819</v>
      </c>
      <c r="B825" s="612">
        <v>43889.479166666664</v>
      </c>
      <c r="C825" s="405" t="s">
        <v>2110</v>
      </c>
      <c r="D825" s="384">
        <v>180</v>
      </c>
      <c r="E825">
        <v>0.02</v>
      </c>
      <c r="F825">
        <v>1.10456</v>
      </c>
      <c r="G825" s="384">
        <v>0</v>
      </c>
      <c r="H825">
        <v>1.10372</v>
      </c>
    </row>
    <row r="826" spans="1:10">
      <c r="A826">
        <v>834</v>
      </c>
      <c r="B826" s="612">
        <v>43889.495833333334</v>
      </c>
      <c r="C826" s="405" t="s">
        <v>2110</v>
      </c>
      <c r="D826" s="384">
        <v>180</v>
      </c>
      <c r="E826">
        <v>0.02</v>
      </c>
      <c r="F826">
        <v>1.10456</v>
      </c>
      <c r="G826" s="384">
        <v>0</v>
      </c>
      <c r="H826">
        <v>1.10222</v>
      </c>
    </row>
    <row r="827" spans="1:10">
      <c r="A827">
        <v>846</v>
      </c>
      <c r="B827" s="612">
        <v>43889.556944444441</v>
      </c>
      <c r="C827" s="405" t="s">
        <v>2110</v>
      </c>
      <c r="D827" s="384">
        <v>180</v>
      </c>
      <c r="E827">
        <v>0.02</v>
      </c>
      <c r="F827">
        <v>1.10456</v>
      </c>
      <c r="G827" s="384">
        <v>0</v>
      </c>
      <c r="H827">
        <v>1.10077</v>
      </c>
    </row>
    <row r="828" spans="1:10">
      <c r="A828">
        <v>860</v>
      </c>
      <c r="B828" s="612">
        <v>43889.613888888889</v>
      </c>
      <c r="C828" s="405" t="s">
        <v>2110</v>
      </c>
      <c r="D828" s="384">
        <v>180</v>
      </c>
      <c r="E828">
        <v>0.02</v>
      </c>
      <c r="F828">
        <v>1.10456</v>
      </c>
      <c r="G828" s="384">
        <v>0</v>
      </c>
      <c r="H828">
        <v>1.0991</v>
      </c>
    </row>
    <row r="829" spans="1:10">
      <c r="A829">
        <v>866</v>
      </c>
      <c r="B829" s="612">
        <v>43889.67083333333</v>
      </c>
      <c r="C829" s="405" t="s">
        <v>2054</v>
      </c>
      <c r="D829" s="384">
        <v>180</v>
      </c>
      <c r="E829">
        <v>0.02</v>
      </c>
      <c r="F829">
        <v>1.0991</v>
      </c>
      <c r="G829" s="384">
        <v>0</v>
      </c>
      <c r="H829">
        <v>1.0991</v>
      </c>
      <c r="I829">
        <v>-10.92</v>
      </c>
      <c r="J829" s="384">
        <v>21803.35</v>
      </c>
    </row>
    <row r="830" spans="1:10">
      <c r="A830">
        <v>813</v>
      </c>
      <c r="B830" s="612">
        <v>43889.434027777781</v>
      </c>
      <c r="C830" s="405" t="s">
        <v>96</v>
      </c>
      <c r="D830" s="384">
        <v>181</v>
      </c>
      <c r="E830">
        <v>0.02</v>
      </c>
      <c r="F830">
        <v>1.1029500000000001</v>
      </c>
      <c r="G830" s="384">
        <v>0</v>
      </c>
      <c r="H830">
        <v>0</v>
      </c>
    </row>
    <row r="831" spans="1:10">
      <c r="A831">
        <v>814</v>
      </c>
      <c r="B831" s="612">
        <v>43889.434027777781</v>
      </c>
      <c r="C831" s="405" t="s">
        <v>2110</v>
      </c>
      <c r="D831" s="384">
        <v>181</v>
      </c>
      <c r="E831">
        <v>0.02</v>
      </c>
      <c r="F831">
        <v>1.1029500000000001</v>
      </c>
      <c r="G831" s="384">
        <v>0</v>
      </c>
      <c r="H831">
        <v>1.10476</v>
      </c>
    </row>
    <row r="832" spans="1:10">
      <c r="A832">
        <v>818</v>
      </c>
      <c r="B832" s="612">
        <v>43889.479166666664</v>
      </c>
      <c r="C832" s="405" t="s">
        <v>2110</v>
      </c>
      <c r="D832" s="384">
        <v>181</v>
      </c>
      <c r="E832">
        <v>0.02</v>
      </c>
      <c r="F832">
        <v>1.1029500000000001</v>
      </c>
      <c r="G832" s="384">
        <v>0</v>
      </c>
      <c r="H832">
        <v>1.10372</v>
      </c>
    </row>
    <row r="833" spans="1:10">
      <c r="A833">
        <v>833</v>
      </c>
      <c r="B833" s="612">
        <v>43889.495833333334</v>
      </c>
      <c r="C833" s="405" t="s">
        <v>2110</v>
      </c>
      <c r="D833" s="384">
        <v>181</v>
      </c>
      <c r="E833">
        <v>0.02</v>
      </c>
      <c r="F833">
        <v>1.1029500000000001</v>
      </c>
      <c r="G833" s="384">
        <v>0</v>
      </c>
      <c r="H833">
        <v>1.10222</v>
      </c>
    </row>
    <row r="834" spans="1:10">
      <c r="A834">
        <v>845</v>
      </c>
      <c r="B834" s="612">
        <v>43889.556944444441</v>
      </c>
      <c r="C834" s="405" t="s">
        <v>2110</v>
      </c>
      <c r="D834" s="384">
        <v>181</v>
      </c>
      <c r="E834">
        <v>0.02</v>
      </c>
      <c r="F834">
        <v>1.1029500000000001</v>
      </c>
      <c r="G834" s="384">
        <v>0</v>
      </c>
      <c r="H834">
        <v>1.10077</v>
      </c>
    </row>
    <row r="835" spans="1:10">
      <c r="A835">
        <v>859</v>
      </c>
      <c r="B835" s="612">
        <v>43889.613888888889</v>
      </c>
      <c r="C835" s="405" t="s">
        <v>2110</v>
      </c>
      <c r="D835" s="384">
        <v>181</v>
      </c>
      <c r="E835">
        <v>0.02</v>
      </c>
      <c r="F835">
        <v>1.1029500000000001</v>
      </c>
      <c r="G835" s="384">
        <v>0</v>
      </c>
      <c r="H835">
        <v>1.0991</v>
      </c>
    </row>
    <row r="836" spans="1:10">
      <c r="A836">
        <v>867</v>
      </c>
      <c r="B836" s="612">
        <v>43889.67083333333</v>
      </c>
      <c r="C836" s="405" t="s">
        <v>2054</v>
      </c>
      <c r="D836" s="384">
        <v>181</v>
      </c>
      <c r="E836">
        <v>0.02</v>
      </c>
      <c r="F836">
        <v>1.0991</v>
      </c>
      <c r="G836" s="384">
        <v>0</v>
      </c>
      <c r="H836">
        <v>1.0991</v>
      </c>
      <c r="I836">
        <v>-7.7</v>
      </c>
      <c r="J836" s="384">
        <v>21795.65</v>
      </c>
    </row>
    <row r="837" spans="1:10">
      <c r="A837">
        <v>816</v>
      </c>
      <c r="B837" s="612">
        <v>43889.479166666664</v>
      </c>
      <c r="C837" s="405" t="s">
        <v>96</v>
      </c>
      <c r="D837" s="384">
        <v>182</v>
      </c>
      <c r="E837">
        <v>0.03</v>
      </c>
      <c r="F837">
        <v>1.1013299999999999</v>
      </c>
      <c r="G837" s="384">
        <v>0</v>
      </c>
      <c r="H837">
        <v>0</v>
      </c>
    </row>
    <row r="838" spans="1:10">
      <c r="A838">
        <v>817</v>
      </c>
      <c r="B838" s="612">
        <v>43889.479166666664</v>
      </c>
      <c r="C838" s="405" t="s">
        <v>2110</v>
      </c>
      <c r="D838" s="384">
        <v>182</v>
      </c>
      <c r="E838">
        <v>0.03</v>
      </c>
      <c r="F838">
        <v>1.1013299999999999</v>
      </c>
      <c r="G838" s="384">
        <v>0</v>
      </c>
      <c r="H838">
        <v>1.10372</v>
      </c>
    </row>
    <row r="839" spans="1:10">
      <c r="A839">
        <v>832</v>
      </c>
      <c r="B839" s="612">
        <v>43889.495833333334</v>
      </c>
      <c r="C839" s="405" t="s">
        <v>2110</v>
      </c>
      <c r="D839" s="384">
        <v>182</v>
      </c>
      <c r="E839">
        <v>0.03</v>
      </c>
      <c r="F839">
        <v>1.1013299999999999</v>
      </c>
      <c r="G839" s="384">
        <v>0</v>
      </c>
      <c r="H839">
        <v>1.10222</v>
      </c>
    </row>
    <row r="840" spans="1:10">
      <c r="A840">
        <v>844</v>
      </c>
      <c r="B840" s="612">
        <v>43889.556944444441</v>
      </c>
      <c r="C840" s="405" t="s">
        <v>2110</v>
      </c>
      <c r="D840" s="384">
        <v>182</v>
      </c>
      <c r="E840">
        <v>0.03</v>
      </c>
      <c r="F840">
        <v>1.1013299999999999</v>
      </c>
      <c r="G840" s="384">
        <v>0</v>
      </c>
      <c r="H840">
        <v>1.10077</v>
      </c>
    </row>
    <row r="841" spans="1:10">
      <c r="A841">
        <v>858</v>
      </c>
      <c r="B841" s="612">
        <v>43889.613888888889</v>
      </c>
      <c r="C841" s="405" t="s">
        <v>2110</v>
      </c>
      <c r="D841" s="384">
        <v>182</v>
      </c>
      <c r="E841">
        <v>0.03</v>
      </c>
      <c r="F841">
        <v>1.1013299999999999</v>
      </c>
      <c r="G841" s="384">
        <v>0</v>
      </c>
      <c r="H841">
        <v>1.0991</v>
      </c>
    </row>
    <row r="842" spans="1:10">
      <c r="A842">
        <v>868</v>
      </c>
      <c r="B842" s="612">
        <v>43889.67083333333</v>
      </c>
      <c r="C842" s="405" t="s">
        <v>2054</v>
      </c>
      <c r="D842" s="384">
        <v>182</v>
      </c>
      <c r="E842">
        <v>0.03</v>
      </c>
      <c r="F842">
        <v>1.0991</v>
      </c>
      <c r="G842" s="384">
        <v>0</v>
      </c>
      <c r="H842">
        <v>1.0991</v>
      </c>
      <c r="I842">
        <v>-6.69</v>
      </c>
      <c r="J842" s="384">
        <v>21788.959999999999</v>
      </c>
    </row>
    <row r="843" spans="1:10">
      <c r="A843">
        <v>830</v>
      </c>
      <c r="B843" s="612">
        <v>43889.495833333334</v>
      </c>
      <c r="C843" s="405" t="s">
        <v>96</v>
      </c>
      <c r="D843" s="384">
        <v>183</v>
      </c>
      <c r="E843">
        <v>0.05</v>
      </c>
      <c r="F843">
        <v>1.0991299999999999</v>
      </c>
      <c r="G843" s="384">
        <v>0</v>
      </c>
      <c r="H843">
        <v>0</v>
      </c>
    </row>
    <row r="844" spans="1:10">
      <c r="A844">
        <v>831</v>
      </c>
      <c r="B844" s="612">
        <v>43889.495833333334</v>
      </c>
      <c r="C844" s="405" t="s">
        <v>2110</v>
      </c>
      <c r="D844" s="384">
        <v>183</v>
      </c>
      <c r="E844">
        <v>0.05</v>
      </c>
      <c r="F844">
        <v>1.0991299999999999</v>
      </c>
      <c r="G844" s="384">
        <v>0</v>
      </c>
      <c r="H844">
        <v>1.10222</v>
      </c>
    </row>
    <row r="845" spans="1:10">
      <c r="A845">
        <v>843</v>
      </c>
      <c r="B845" s="612">
        <v>43889.556944444441</v>
      </c>
      <c r="C845" s="405" t="s">
        <v>2110</v>
      </c>
      <c r="D845" s="384">
        <v>183</v>
      </c>
      <c r="E845">
        <v>0.05</v>
      </c>
      <c r="F845">
        <v>1.0991299999999999</v>
      </c>
      <c r="G845" s="384">
        <v>0</v>
      </c>
      <c r="H845">
        <v>1.10077</v>
      </c>
    </row>
    <row r="846" spans="1:10">
      <c r="A846">
        <v>857</v>
      </c>
      <c r="B846" s="612">
        <v>43889.613888888889</v>
      </c>
      <c r="C846" s="405" t="s">
        <v>2110</v>
      </c>
      <c r="D846" s="384">
        <v>183</v>
      </c>
      <c r="E846">
        <v>0.05</v>
      </c>
      <c r="F846">
        <v>1.0991299999999999</v>
      </c>
      <c r="G846" s="384">
        <v>0</v>
      </c>
      <c r="H846">
        <v>1.0991</v>
      </c>
    </row>
    <row r="847" spans="1:10">
      <c r="A847">
        <v>869</v>
      </c>
      <c r="B847" s="612">
        <v>43889.67083333333</v>
      </c>
      <c r="C847" s="405" t="s">
        <v>2054</v>
      </c>
      <c r="D847" s="384">
        <v>183</v>
      </c>
      <c r="E847">
        <v>0.05</v>
      </c>
      <c r="F847">
        <v>1.0991</v>
      </c>
      <c r="G847" s="384">
        <v>0</v>
      </c>
      <c r="H847">
        <v>1.0991</v>
      </c>
      <c r="I847">
        <v>-0.15</v>
      </c>
      <c r="J847" s="384">
        <v>21788.81</v>
      </c>
    </row>
    <row r="848" spans="1:10">
      <c r="A848">
        <v>835</v>
      </c>
      <c r="B848" s="612">
        <v>43889.506944444445</v>
      </c>
      <c r="C848" s="405" t="s">
        <v>97</v>
      </c>
      <c r="D848" s="384">
        <v>184</v>
      </c>
      <c r="E848">
        <v>0.02</v>
      </c>
      <c r="F848">
        <v>1.09988</v>
      </c>
      <c r="G848" s="384">
        <v>0</v>
      </c>
      <c r="H848">
        <v>0</v>
      </c>
    </row>
    <row r="849" spans="1:10">
      <c r="A849">
        <v>836</v>
      </c>
      <c r="B849" s="612">
        <v>43889.506944444445</v>
      </c>
      <c r="C849" s="405" t="s">
        <v>2110</v>
      </c>
      <c r="D849" s="384">
        <v>184</v>
      </c>
      <c r="E849">
        <v>0.02</v>
      </c>
      <c r="F849">
        <v>1.09988</v>
      </c>
      <c r="G849" s="384">
        <v>0</v>
      </c>
      <c r="H849">
        <v>1.0988800000000001</v>
      </c>
    </row>
    <row r="850" spans="1:10">
      <c r="A850">
        <v>837</v>
      </c>
      <c r="B850" s="612">
        <v>43889.520138888889</v>
      </c>
      <c r="C850" s="405" t="s">
        <v>2054</v>
      </c>
      <c r="D850" s="384">
        <v>184</v>
      </c>
      <c r="E850">
        <v>0.02</v>
      </c>
      <c r="F850">
        <v>1.0988800000000001</v>
      </c>
      <c r="G850" s="384">
        <v>0</v>
      </c>
      <c r="H850">
        <v>1.0988800000000001</v>
      </c>
      <c r="I850">
        <v>2</v>
      </c>
      <c r="J850" s="384">
        <v>21808.27</v>
      </c>
    </row>
    <row r="851" spans="1:10">
      <c r="A851">
        <v>838</v>
      </c>
      <c r="B851" s="612">
        <v>43889.536111111112</v>
      </c>
      <c r="C851" s="405" t="s">
        <v>97</v>
      </c>
      <c r="D851" s="384">
        <v>185</v>
      </c>
      <c r="E851">
        <v>0.02</v>
      </c>
      <c r="F851">
        <v>1.09928</v>
      </c>
      <c r="G851" s="384">
        <v>0</v>
      </c>
      <c r="H851">
        <v>0</v>
      </c>
    </row>
    <row r="852" spans="1:10">
      <c r="A852">
        <v>839</v>
      </c>
      <c r="B852" s="612">
        <v>43889.536111111112</v>
      </c>
      <c r="C852" s="405" t="s">
        <v>2110</v>
      </c>
      <c r="D852" s="384">
        <v>185</v>
      </c>
      <c r="E852">
        <v>0.02</v>
      </c>
      <c r="F852">
        <v>1.09928</v>
      </c>
      <c r="G852" s="384">
        <v>0</v>
      </c>
      <c r="H852">
        <v>1.0982799999999999</v>
      </c>
    </row>
    <row r="853" spans="1:10">
      <c r="A853">
        <v>840</v>
      </c>
      <c r="B853" s="612">
        <v>43889.551388888889</v>
      </c>
      <c r="C853" s="405" t="s">
        <v>2054</v>
      </c>
      <c r="D853" s="384">
        <v>185</v>
      </c>
      <c r="E853">
        <v>0.02</v>
      </c>
      <c r="F853">
        <v>1.0982799999999999</v>
      </c>
      <c r="G853" s="384">
        <v>0</v>
      </c>
      <c r="H853">
        <v>1.0982799999999999</v>
      </c>
      <c r="I853">
        <v>2</v>
      </c>
      <c r="J853" s="384">
        <v>21810.27</v>
      </c>
    </row>
    <row r="854" spans="1:10">
      <c r="A854">
        <v>841</v>
      </c>
      <c r="B854" s="612">
        <v>43889.556944444441</v>
      </c>
      <c r="C854" s="405" t="s">
        <v>96</v>
      </c>
      <c r="D854" s="384">
        <v>186</v>
      </c>
      <c r="E854">
        <v>0.08</v>
      </c>
      <c r="F854">
        <v>1.0973299999999999</v>
      </c>
      <c r="G854" s="384">
        <v>0</v>
      </c>
      <c r="H854">
        <v>0</v>
      </c>
    </row>
    <row r="855" spans="1:10">
      <c r="A855">
        <v>842</v>
      </c>
      <c r="B855" s="612">
        <v>43889.556944444441</v>
      </c>
      <c r="C855" s="405" t="s">
        <v>2110</v>
      </c>
      <c r="D855" s="384">
        <v>186</v>
      </c>
      <c r="E855">
        <v>0.08</v>
      </c>
      <c r="F855">
        <v>1.0973299999999999</v>
      </c>
      <c r="G855" s="384">
        <v>0</v>
      </c>
      <c r="H855">
        <v>1.10077</v>
      </c>
    </row>
    <row r="856" spans="1:10">
      <c r="A856">
        <v>856</v>
      </c>
      <c r="B856" s="612">
        <v>43889.613888888889</v>
      </c>
      <c r="C856" s="405" t="s">
        <v>2110</v>
      </c>
      <c r="D856" s="384">
        <v>186</v>
      </c>
      <c r="E856">
        <v>0.08</v>
      </c>
      <c r="F856">
        <v>1.0973299999999999</v>
      </c>
      <c r="G856" s="384">
        <v>0</v>
      </c>
      <c r="H856">
        <v>1.0991</v>
      </c>
    </row>
    <row r="857" spans="1:10">
      <c r="A857">
        <v>870</v>
      </c>
      <c r="B857" s="612">
        <v>43889.67083333333</v>
      </c>
      <c r="C857" s="405" t="s">
        <v>2054</v>
      </c>
      <c r="D857" s="384">
        <v>186</v>
      </c>
      <c r="E857">
        <v>0.08</v>
      </c>
      <c r="F857">
        <v>1.0991</v>
      </c>
      <c r="G857" s="384">
        <v>0</v>
      </c>
      <c r="H857">
        <v>1.0991</v>
      </c>
      <c r="I857">
        <v>14.16</v>
      </c>
      <c r="J857" s="384">
        <v>21802.97</v>
      </c>
    </row>
    <row r="858" spans="1:10">
      <c r="A858">
        <v>847</v>
      </c>
      <c r="B858" s="612">
        <v>43889.56527777778</v>
      </c>
      <c r="C858" s="405" t="s">
        <v>97</v>
      </c>
      <c r="D858" s="384">
        <v>187</v>
      </c>
      <c r="E858">
        <v>0.02</v>
      </c>
      <c r="F858">
        <v>1.09744</v>
      </c>
      <c r="G858" s="384">
        <v>0</v>
      </c>
      <c r="H858">
        <v>0</v>
      </c>
    </row>
    <row r="859" spans="1:10">
      <c r="A859">
        <v>848</v>
      </c>
      <c r="B859" s="612">
        <v>43889.56527777778</v>
      </c>
      <c r="C859" s="405" t="s">
        <v>2110</v>
      </c>
      <c r="D859" s="384">
        <v>187</v>
      </c>
      <c r="E859">
        <v>0.02</v>
      </c>
      <c r="F859">
        <v>1.09744</v>
      </c>
      <c r="G859" s="384">
        <v>0</v>
      </c>
      <c r="H859">
        <v>1.0964400000000001</v>
      </c>
    </row>
    <row r="860" spans="1:10">
      <c r="A860">
        <v>851</v>
      </c>
      <c r="B860" s="612">
        <v>43889.57916666667</v>
      </c>
      <c r="C860" s="405" t="s">
        <v>2110</v>
      </c>
      <c r="D860" s="384">
        <v>187</v>
      </c>
      <c r="E860">
        <v>0.02</v>
      </c>
      <c r="F860">
        <v>1.09744</v>
      </c>
      <c r="G860" s="384">
        <v>0</v>
      </c>
      <c r="H860">
        <v>1.09724</v>
      </c>
    </row>
    <row r="861" spans="1:10">
      <c r="A861">
        <v>852</v>
      </c>
      <c r="B861" s="612">
        <v>43889.604166666664</v>
      </c>
      <c r="C861" s="405" t="s">
        <v>2054</v>
      </c>
      <c r="D861" s="384">
        <v>187</v>
      </c>
      <c r="E861">
        <v>0.02</v>
      </c>
      <c r="F861">
        <v>1.09724</v>
      </c>
      <c r="G861" s="384">
        <v>0</v>
      </c>
      <c r="H861">
        <v>1.09724</v>
      </c>
      <c r="I861">
        <v>0.4</v>
      </c>
      <c r="J861" s="384">
        <v>21810.67</v>
      </c>
    </row>
    <row r="862" spans="1:10">
      <c r="A862">
        <v>849</v>
      </c>
      <c r="B862" s="612">
        <v>43889.57916666667</v>
      </c>
      <c r="C862" s="405" t="s">
        <v>97</v>
      </c>
      <c r="D862" s="384">
        <v>188</v>
      </c>
      <c r="E862">
        <v>0.02</v>
      </c>
      <c r="F862">
        <v>1.09904</v>
      </c>
      <c r="G862" s="384">
        <v>0</v>
      </c>
      <c r="H862">
        <v>0</v>
      </c>
    </row>
    <row r="863" spans="1:10">
      <c r="A863">
        <v>850</v>
      </c>
      <c r="B863" s="612">
        <v>43889.57916666667</v>
      </c>
      <c r="C863" s="405" t="s">
        <v>2110</v>
      </c>
      <c r="D863" s="384">
        <v>188</v>
      </c>
      <c r="E863">
        <v>0.02</v>
      </c>
      <c r="F863">
        <v>1.09904</v>
      </c>
      <c r="G863" s="384">
        <v>0</v>
      </c>
      <c r="H863">
        <v>1.09724</v>
      </c>
    </row>
    <row r="864" spans="1:10">
      <c r="A864">
        <v>853</v>
      </c>
      <c r="B864" s="612">
        <v>43889.604166666664</v>
      </c>
      <c r="C864" s="405" t="s">
        <v>2054</v>
      </c>
      <c r="D864" s="384">
        <v>188</v>
      </c>
      <c r="E864">
        <v>0.02</v>
      </c>
      <c r="F864">
        <v>1.09724</v>
      </c>
      <c r="G864" s="384">
        <v>0</v>
      </c>
      <c r="H864">
        <v>1.09724</v>
      </c>
      <c r="I864">
        <v>3.6</v>
      </c>
      <c r="J864" s="384">
        <v>21814.27</v>
      </c>
    </row>
    <row r="865" spans="1:10">
      <c r="A865">
        <v>854</v>
      </c>
      <c r="B865" s="612">
        <v>43889.613888888889</v>
      </c>
      <c r="C865" s="405" t="s">
        <v>96</v>
      </c>
      <c r="D865" s="384">
        <v>189</v>
      </c>
      <c r="E865">
        <v>0.14000000000000001</v>
      </c>
      <c r="F865">
        <v>1.0953900000000001</v>
      </c>
      <c r="G865" s="384">
        <v>0</v>
      </c>
      <c r="H865">
        <v>0</v>
      </c>
    </row>
    <row r="866" spans="1:10">
      <c r="A866">
        <v>855</v>
      </c>
      <c r="B866" s="612">
        <v>43889.613888888889</v>
      </c>
      <c r="C866" s="405" t="s">
        <v>2110</v>
      </c>
      <c r="D866" s="384">
        <v>189</v>
      </c>
      <c r="E866">
        <v>0.14000000000000001</v>
      </c>
      <c r="F866">
        <v>1.0953900000000001</v>
      </c>
      <c r="G866" s="384">
        <v>0</v>
      </c>
      <c r="H866">
        <v>1.0991</v>
      </c>
    </row>
    <row r="867" spans="1:10">
      <c r="A867">
        <v>871</v>
      </c>
      <c r="B867" s="612">
        <v>43889.67083333333</v>
      </c>
      <c r="C867" s="405" t="s">
        <v>2054</v>
      </c>
      <c r="D867" s="384">
        <v>189</v>
      </c>
      <c r="E867">
        <v>0.14000000000000001</v>
      </c>
      <c r="F867">
        <v>1.0991</v>
      </c>
      <c r="G867" s="384">
        <v>0</v>
      </c>
      <c r="H867">
        <v>1.0991</v>
      </c>
      <c r="I867">
        <v>51.94</v>
      </c>
      <c r="J867" s="384">
        <v>21854.91</v>
      </c>
    </row>
    <row r="868" spans="1:10">
      <c r="A868">
        <v>861</v>
      </c>
      <c r="B868" s="612">
        <v>43889.616666666669</v>
      </c>
      <c r="C868" s="405" t="s">
        <v>97</v>
      </c>
      <c r="D868" s="384">
        <v>190</v>
      </c>
      <c r="E868">
        <v>0.02</v>
      </c>
      <c r="F868">
        <v>1.0960700000000001</v>
      </c>
      <c r="G868" s="384">
        <v>0</v>
      </c>
      <c r="H868">
        <v>0</v>
      </c>
    </row>
    <row r="869" spans="1:10">
      <c r="A869">
        <v>862</v>
      </c>
      <c r="B869" s="612">
        <v>43889.616666666669</v>
      </c>
      <c r="C869" s="405" t="s">
        <v>2110</v>
      </c>
      <c r="D869" s="384">
        <v>190</v>
      </c>
      <c r="E869">
        <v>0.02</v>
      </c>
      <c r="F869">
        <v>1.0960700000000001</v>
      </c>
      <c r="G869" s="384">
        <v>0</v>
      </c>
      <c r="H869">
        <v>1.09507</v>
      </c>
    </row>
    <row r="870" spans="1:10">
      <c r="A870">
        <v>865</v>
      </c>
      <c r="B870" s="612">
        <v>43889.656944444447</v>
      </c>
      <c r="C870" s="405" t="s">
        <v>2110</v>
      </c>
      <c r="D870" s="384">
        <v>190</v>
      </c>
      <c r="E870">
        <v>0.02</v>
      </c>
      <c r="F870">
        <v>1.0960700000000001</v>
      </c>
      <c r="G870" s="384">
        <v>0</v>
      </c>
      <c r="H870">
        <v>1.09588</v>
      </c>
    </row>
    <row r="871" spans="1:10">
      <c r="A871">
        <v>875</v>
      </c>
      <c r="B871" s="612">
        <v>43889.671527777777</v>
      </c>
      <c r="C871" s="405" t="s">
        <v>2110</v>
      </c>
      <c r="D871" s="384">
        <v>190</v>
      </c>
      <c r="E871">
        <v>0.02</v>
      </c>
      <c r="F871">
        <v>1.0960700000000001</v>
      </c>
      <c r="G871" s="384">
        <v>0</v>
      </c>
      <c r="H871">
        <v>1.0969100000000001</v>
      </c>
    </row>
    <row r="872" spans="1:10">
      <c r="A872">
        <v>885</v>
      </c>
      <c r="B872" s="612">
        <v>43889.813194444447</v>
      </c>
      <c r="C872" s="405" t="s">
        <v>2110</v>
      </c>
      <c r="D872" s="384">
        <v>190</v>
      </c>
      <c r="E872">
        <v>0.02</v>
      </c>
      <c r="F872">
        <v>1.0960700000000001</v>
      </c>
      <c r="G872" s="384">
        <v>0</v>
      </c>
      <c r="H872">
        <v>1.0982000000000001</v>
      </c>
    </row>
    <row r="873" spans="1:10">
      <c r="A873">
        <v>892</v>
      </c>
      <c r="B873" s="612">
        <v>43889.815972222219</v>
      </c>
      <c r="C873" s="405" t="s">
        <v>2110</v>
      </c>
      <c r="D873" s="384">
        <v>190</v>
      </c>
      <c r="E873">
        <v>0.02</v>
      </c>
      <c r="F873">
        <v>1.0960700000000001</v>
      </c>
      <c r="G873" s="384">
        <v>0</v>
      </c>
      <c r="H873">
        <v>1.09954</v>
      </c>
    </row>
    <row r="874" spans="1:10">
      <c r="A874">
        <v>907</v>
      </c>
      <c r="B874" s="612">
        <v>43891.946527777778</v>
      </c>
      <c r="C874" s="405" t="s">
        <v>2110</v>
      </c>
      <c r="D874" s="384">
        <v>190</v>
      </c>
      <c r="E874">
        <v>0.02</v>
      </c>
      <c r="F874">
        <v>1.0960700000000001</v>
      </c>
      <c r="G874" s="384">
        <v>0</v>
      </c>
      <c r="H874">
        <v>1.10111</v>
      </c>
    </row>
    <row r="875" spans="1:10">
      <c r="A875">
        <v>916</v>
      </c>
      <c r="B875" s="612">
        <v>43891.964583333334</v>
      </c>
      <c r="C875" s="405" t="s">
        <v>2110</v>
      </c>
      <c r="D875" s="384">
        <v>190</v>
      </c>
      <c r="E875">
        <v>0.02</v>
      </c>
      <c r="F875">
        <v>1.0960700000000001</v>
      </c>
      <c r="G875" s="384">
        <v>0</v>
      </c>
      <c r="H875">
        <v>1.1028</v>
      </c>
    </row>
    <row r="876" spans="1:10">
      <c r="A876">
        <v>935</v>
      </c>
      <c r="B876" s="612">
        <v>43892.347916666666</v>
      </c>
      <c r="C876" s="405" t="s">
        <v>2110</v>
      </c>
      <c r="D876" s="384">
        <v>190</v>
      </c>
      <c r="E876">
        <v>0.02</v>
      </c>
      <c r="F876">
        <v>1.0960700000000001</v>
      </c>
      <c r="G876" s="384">
        <v>0</v>
      </c>
      <c r="H876">
        <v>1.1046</v>
      </c>
    </row>
    <row r="877" spans="1:10">
      <c r="A877">
        <v>952</v>
      </c>
      <c r="B877" s="612">
        <v>43892.493750000001</v>
      </c>
      <c r="C877" s="405" t="s">
        <v>2110</v>
      </c>
      <c r="D877" s="384">
        <v>190</v>
      </c>
      <c r="E877">
        <v>0.02</v>
      </c>
      <c r="F877">
        <v>1.0960700000000001</v>
      </c>
      <c r="G877" s="384">
        <v>0</v>
      </c>
      <c r="H877">
        <v>1.1067400000000001</v>
      </c>
    </row>
    <row r="878" spans="1:10">
      <c r="A878">
        <v>966</v>
      </c>
      <c r="B878" s="612">
        <v>43892.563194444447</v>
      </c>
      <c r="C878" s="405" t="s">
        <v>2110</v>
      </c>
      <c r="D878" s="384">
        <v>190</v>
      </c>
      <c r="E878">
        <v>0.02</v>
      </c>
      <c r="F878">
        <v>1.0960700000000001</v>
      </c>
      <c r="G878" s="384">
        <v>0</v>
      </c>
      <c r="H878">
        <v>1.10904</v>
      </c>
    </row>
    <row r="879" spans="1:10">
      <c r="A879">
        <v>992</v>
      </c>
      <c r="B879" s="612">
        <v>43892.69027777778</v>
      </c>
      <c r="C879" s="405" t="s">
        <v>2110</v>
      </c>
      <c r="D879" s="384">
        <v>190</v>
      </c>
      <c r="E879">
        <v>0.02</v>
      </c>
      <c r="F879">
        <v>1.0960700000000001</v>
      </c>
      <c r="G879" s="384">
        <v>0</v>
      </c>
      <c r="H879">
        <v>1.1114999999999999</v>
      </c>
    </row>
    <row r="880" spans="1:10">
      <c r="A880">
        <v>1019</v>
      </c>
      <c r="B880" s="612">
        <v>43893.362500000003</v>
      </c>
      <c r="C880" s="405" t="s">
        <v>2054</v>
      </c>
      <c r="D880" s="384">
        <v>190</v>
      </c>
      <c r="E880">
        <v>0.02</v>
      </c>
      <c r="F880">
        <v>1.1114999999999999</v>
      </c>
      <c r="G880" s="384">
        <v>0</v>
      </c>
      <c r="H880">
        <v>1.1114999999999999</v>
      </c>
      <c r="I880">
        <v>-30.82</v>
      </c>
      <c r="J880" s="384">
        <v>21867.67</v>
      </c>
    </row>
    <row r="881" spans="1:10">
      <c r="A881">
        <v>863</v>
      </c>
      <c r="B881" s="612">
        <v>43889.656944444447</v>
      </c>
      <c r="C881" s="405" t="s">
        <v>97</v>
      </c>
      <c r="D881" s="384">
        <v>191</v>
      </c>
      <c r="E881">
        <v>0.02</v>
      </c>
      <c r="F881">
        <v>1.0976900000000001</v>
      </c>
      <c r="G881" s="384">
        <v>0</v>
      </c>
      <c r="H881">
        <v>0</v>
      </c>
    </row>
    <row r="882" spans="1:10">
      <c r="A882">
        <v>864</v>
      </c>
      <c r="B882" s="612">
        <v>43889.656944444447</v>
      </c>
      <c r="C882" s="405" t="s">
        <v>2110</v>
      </c>
      <c r="D882" s="384">
        <v>191</v>
      </c>
      <c r="E882">
        <v>0.02</v>
      </c>
      <c r="F882">
        <v>1.0976900000000001</v>
      </c>
      <c r="G882" s="384">
        <v>0</v>
      </c>
      <c r="H882">
        <v>1.09588</v>
      </c>
    </row>
    <row r="883" spans="1:10">
      <c r="A883">
        <v>874</v>
      </c>
      <c r="B883" s="612">
        <v>43889.671527777777</v>
      </c>
      <c r="C883" s="405" t="s">
        <v>2110</v>
      </c>
      <c r="D883" s="384">
        <v>191</v>
      </c>
      <c r="E883">
        <v>0.02</v>
      </c>
      <c r="F883">
        <v>1.0976900000000001</v>
      </c>
      <c r="G883" s="384">
        <v>0</v>
      </c>
      <c r="H883">
        <v>1.0969100000000001</v>
      </c>
    </row>
    <row r="884" spans="1:10">
      <c r="A884">
        <v>884</v>
      </c>
      <c r="B884" s="612">
        <v>43889.813194444447</v>
      </c>
      <c r="C884" s="405" t="s">
        <v>2110</v>
      </c>
      <c r="D884" s="384">
        <v>191</v>
      </c>
      <c r="E884">
        <v>0.02</v>
      </c>
      <c r="F884">
        <v>1.0976900000000001</v>
      </c>
      <c r="G884" s="384">
        <v>0</v>
      </c>
      <c r="H884">
        <v>1.0982000000000001</v>
      </c>
    </row>
    <row r="885" spans="1:10">
      <c r="A885">
        <v>891</v>
      </c>
      <c r="B885" s="612">
        <v>43889.815972222219</v>
      </c>
      <c r="C885" s="405" t="s">
        <v>2110</v>
      </c>
      <c r="D885" s="384">
        <v>191</v>
      </c>
      <c r="E885">
        <v>0.02</v>
      </c>
      <c r="F885">
        <v>1.0976900000000001</v>
      </c>
      <c r="G885" s="384">
        <v>0</v>
      </c>
      <c r="H885">
        <v>1.09954</v>
      </c>
    </row>
    <row r="886" spans="1:10">
      <c r="A886">
        <v>906</v>
      </c>
      <c r="B886" s="612">
        <v>43891.946527777778</v>
      </c>
      <c r="C886" s="405" t="s">
        <v>2110</v>
      </c>
      <c r="D886" s="384">
        <v>191</v>
      </c>
      <c r="E886">
        <v>0.02</v>
      </c>
      <c r="F886">
        <v>1.0976900000000001</v>
      </c>
      <c r="G886" s="384">
        <v>0</v>
      </c>
      <c r="H886">
        <v>1.10111</v>
      </c>
    </row>
    <row r="887" spans="1:10">
      <c r="A887">
        <v>915</v>
      </c>
      <c r="B887" s="612">
        <v>43891.964583333334</v>
      </c>
      <c r="C887" s="405" t="s">
        <v>2110</v>
      </c>
      <c r="D887" s="384">
        <v>191</v>
      </c>
      <c r="E887">
        <v>0.02</v>
      </c>
      <c r="F887">
        <v>1.0976900000000001</v>
      </c>
      <c r="G887" s="384">
        <v>0</v>
      </c>
      <c r="H887">
        <v>1.1028</v>
      </c>
    </row>
    <row r="888" spans="1:10">
      <c r="A888">
        <v>934</v>
      </c>
      <c r="B888" s="612">
        <v>43892.347916666666</v>
      </c>
      <c r="C888" s="405" t="s">
        <v>2110</v>
      </c>
      <c r="D888" s="384">
        <v>191</v>
      </c>
      <c r="E888">
        <v>0.02</v>
      </c>
      <c r="F888">
        <v>1.0976900000000001</v>
      </c>
      <c r="G888" s="384">
        <v>0</v>
      </c>
      <c r="H888">
        <v>1.1046</v>
      </c>
    </row>
    <row r="889" spans="1:10">
      <c r="A889">
        <v>951</v>
      </c>
      <c r="B889" s="612">
        <v>43892.493750000001</v>
      </c>
      <c r="C889" s="405" t="s">
        <v>2110</v>
      </c>
      <c r="D889" s="384">
        <v>191</v>
      </c>
      <c r="E889">
        <v>0.02</v>
      </c>
      <c r="F889">
        <v>1.0976900000000001</v>
      </c>
      <c r="G889" s="384">
        <v>0</v>
      </c>
      <c r="H889">
        <v>1.1067400000000001</v>
      </c>
    </row>
    <row r="890" spans="1:10">
      <c r="A890">
        <v>965</v>
      </c>
      <c r="B890" s="612">
        <v>43892.563194444447</v>
      </c>
      <c r="C890" s="405" t="s">
        <v>2110</v>
      </c>
      <c r="D890" s="384">
        <v>191</v>
      </c>
      <c r="E890">
        <v>0.02</v>
      </c>
      <c r="F890">
        <v>1.0976900000000001</v>
      </c>
      <c r="G890" s="384">
        <v>0</v>
      </c>
      <c r="H890">
        <v>1.10904</v>
      </c>
    </row>
    <row r="891" spans="1:10">
      <c r="A891">
        <v>991</v>
      </c>
      <c r="B891" s="612">
        <v>43892.69027777778</v>
      </c>
      <c r="C891" s="405" t="s">
        <v>2110</v>
      </c>
      <c r="D891" s="384">
        <v>191</v>
      </c>
      <c r="E891">
        <v>0.02</v>
      </c>
      <c r="F891">
        <v>1.0976900000000001</v>
      </c>
      <c r="G891" s="384">
        <v>0</v>
      </c>
      <c r="H891">
        <v>1.1114999999999999</v>
      </c>
    </row>
    <row r="892" spans="1:10">
      <c r="A892">
        <v>1020</v>
      </c>
      <c r="B892" s="612">
        <v>43893.362500000003</v>
      </c>
      <c r="C892" s="405" t="s">
        <v>2054</v>
      </c>
      <c r="D892" s="384">
        <v>191</v>
      </c>
      <c r="E892">
        <v>0.02</v>
      </c>
      <c r="F892">
        <v>1.1114999999999999</v>
      </c>
      <c r="G892" s="384">
        <v>0</v>
      </c>
      <c r="H892">
        <v>1.1114999999999999</v>
      </c>
      <c r="I892">
        <v>-27.58</v>
      </c>
      <c r="J892" s="384">
        <v>21840.1</v>
      </c>
    </row>
    <row r="893" spans="1:10">
      <c r="A893">
        <v>872</v>
      </c>
      <c r="B893" s="612">
        <v>43889.671527777777</v>
      </c>
      <c r="C893" s="405" t="s">
        <v>97</v>
      </c>
      <c r="D893" s="384">
        <v>192</v>
      </c>
      <c r="E893">
        <v>0.03</v>
      </c>
      <c r="F893">
        <v>1.0992900000000001</v>
      </c>
      <c r="G893" s="384">
        <v>0</v>
      </c>
      <c r="H893">
        <v>0</v>
      </c>
    </row>
    <row r="894" spans="1:10">
      <c r="A894">
        <v>873</v>
      </c>
      <c r="B894" s="612">
        <v>43889.671527777777</v>
      </c>
      <c r="C894" s="405" t="s">
        <v>2110</v>
      </c>
      <c r="D894" s="384">
        <v>192</v>
      </c>
      <c r="E894">
        <v>0.03</v>
      </c>
      <c r="F894">
        <v>1.0992900000000001</v>
      </c>
      <c r="G894" s="384">
        <v>0</v>
      </c>
      <c r="H894">
        <v>1.0969100000000001</v>
      </c>
    </row>
    <row r="895" spans="1:10">
      <c r="A895">
        <v>883</v>
      </c>
      <c r="B895" s="612">
        <v>43889.813194444447</v>
      </c>
      <c r="C895" s="405" t="s">
        <v>2110</v>
      </c>
      <c r="D895" s="384">
        <v>192</v>
      </c>
      <c r="E895">
        <v>0.03</v>
      </c>
      <c r="F895">
        <v>1.0992900000000001</v>
      </c>
      <c r="G895" s="384">
        <v>0</v>
      </c>
      <c r="H895">
        <v>1.0982000000000001</v>
      </c>
    </row>
    <row r="896" spans="1:10">
      <c r="A896">
        <v>890</v>
      </c>
      <c r="B896" s="612">
        <v>43889.815972222219</v>
      </c>
      <c r="C896" s="405" t="s">
        <v>2110</v>
      </c>
      <c r="D896" s="384">
        <v>192</v>
      </c>
      <c r="E896">
        <v>0.03</v>
      </c>
      <c r="F896">
        <v>1.0992900000000001</v>
      </c>
      <c r="G896" s="384">
        <v>0</v>
      </c>
      <c r="H896">
        <v>1.09954</v>
      </c>
    </row>
    <row r="897" spans="1:10">
      <c r="A897">
        <v>905</v>
      </c>
      <c r="B897" s="612">
        <v>43891.946527777778</v>
      </c>
      <c r="C897" s="405" t="s">
        <v>2110</v>
      </c>
      <c r="D897" s="384">
        <v>192</v>
      </c>
      <c r="E897">
        <v>0.03</v>
      </c>
      <c r="F897">
        <v>1.0992900000000001</v>
      </c>
      <c r="G897" s="384">
        <v>0</v>
      </c>
      <c r="H897">
        <v>1.10111</v>
      </c>
    </row>
    <row r="898" spans="1:10">
      <c r="A898">
        <v>914</v>
      </c>
      <c r="B898" s="612">
        <v>43891.964583333334</v>
      </c>
      <c r="C898" s="405" t="s">
        <v>2110</v>
      </c>
      <c r="D898" s="384">
        <v>192</v>
      </c>
      <c r="E898">
        <v>0.03</v>
      </c>
      <c r="F898">
        <v>1.0992900000000001</v>
      </c>
      <c r="G898" s="384">
        <v>0</v>
      </c>
      <c r="H898">
        <v>1.1028</v>
      </c>
    </row>
    <row r="899" spans="1:10">
      <c r="A899">
        <v>933</v>
      </c>
      <c r="B899" s="612">
        <v>43892.347916666666</v>
      </c>
      <c r="C899" s="405" t="s">
        <v>2110</v>
      </c>
      <c r="D899" s="384">
        <v>192</v>
      </c>
      <c r="E899">
        <v>0.03</v>
      </c>
      <c r="F899">
        <v>1.0992900000000001</v>
      </c>
      <c r="G899" s="384">
        <v>0</v>
      </c>
      <c r="H899">
        <v>1.1046</v>
      </c>
    </row>
    <row r="900" spans="1:10">
      <c r="A900">
        <v>950</v>
      </c>
      <c r="B900" s="612">
        <v>43892.493750000001</v>
      </c>
      <c r="C900" s="405" t="s">
        <v>2110</v>
      </c>
      <c r="D900" s="384">
        <v>192</v>
      </c>
      <c r="E900">
        <v>0.03</v>
      </c>
      <c r="F900">
        <v>1.0992900000000001</v>
      </c>
      <c r="G900" s="384">
        <v>0</v>
      </c>
      <c r="H900">
        <v>1.1067400000000001</v>
      </c>
    </row>
    <row r="901" spans="1:10">
      <c r="A901">
        <v>964</v>
      </c>
      <c r="B901" s="612">
        <v>43892.563194444447</v>
      </c>
      <c r="C901" s="405" t="s">
        <v>2110</v>
      </c>
      <c r="D901" s="384">
        <v>192</v>
      </c>
      <c r="E901">
        <v>0.03</v>
      </c>
      <c r="F901">
        <v>1.0992900000000001</v>
      </c>
      <c r="G901" s="384">
        <v>0</v>
      </c>
      <c r="H901">
        <v>1.10904</v>
      </c>
    </row>
    <row r="902" spans="1:10">
      <c r="A902">
        <v>990</v>
      </c>
      <c r="B902" s="612">
        <v>43892.69027777778</v>
      </c>
      <c r="C902" s="405" t="s">
        <v>2110</v>
      </c>
      <c r="D902" s="384">
        <v>192</v>
      </c>
      <c r="E902">
        <v>0.03</v>
      </c>
      <c r="F902">
        <v>1.0992900000000001</v>
      </c>
      <c r="G902" s="384">
        <v>0</v>
      </c>
      <c r="H902">
        <v>1.1114999999999999</v>
      </c>
    </row>
    <row r="903" spans="1:10">
      <c r="A903">
        <v>1021</v>
      </c>
      <c r="B903" s="612">
        <v>43893.362500000003</v>
      </c>
      <c r="C903" s="405" t="s">
        <v>2054</v>
      </c>
      <c r="D903" s="384">
        <v>192</v>
      </c>
      <c r="E903">
        <v>0.03</v>
      </c>
      <c r="F903">
        <v>1.1114999999999999</v>
      </c>
      <c r="G903" s="384">
        <v>0</v>
      </c>
      <c r="H903">
        <v>1.1114999999999999</v>
      </c>
      <c r="I903">
        <v>-36.56</v>
      </c>
      <c r="J903" s="384">
        <v>21803.54</v>
      </c>
    </row>
    <row r="904" spans="1:10">
      <c r="A904">
        <v>876</v>
      </c>
      <c r="B904" s="612">
        <v>43889.675694444442</v>
      </c>
      <c r="C904" s="405" t="s">
        <v>96</v>
      </c>
      <c r="D904" s="384">
        <v>193</v>
      </c>
      <c r="E904">
        <v>0.02</v>
      </c>
      <c r="F904">
        <v>1.09938</v>
      </c>
      <c r="G904" s="384">
        <v>0</v>
      </c>
      <c r="H904">
        <v>0</v>
      </c>
    </row>
    <row r="905" spans="1:10">
      <c r="A905">
        <v>877</v>
      </c>
      <c r="B905" s="612">
        <v>43889.675694444442</v>
      </c>
      <c r="C905" s="405" t="s">
        <v>2110</v>
      </c>
      <c r="D905" s="384">
        <v>193</v>
      </c>
      <c r="E905">
        <v>0.02</v>
      </c>
      <c r="F905">
        <v>1.09938</v>
      </c>
      <c r="G905" s="384">
        <v>0</v>
      </c>
      <c r="H905">
        <v>1.1003799999999999</v>
      </c>
    </row>
    <row r="906" spans="1:10">
      <c r="A906">
        <v>878</v>
      </c>
      <c r="B906" s="612">
        <v>43889.688194444447</v>
      </c>
      <c r="C906" s="405" t="s">
        <v>2054</v>
      </c>
      <c r="D906" s="384">
        <v>193</v>
      </c>
      <c r="E906">
        <v>0.02</v>
      </c>
      <c r="F906">
        <v>1.1003799999999999</v>
      </c>
      <c r="G906" s="384">
        <v>0</v>
      </c>
      <c r="H906">
        <v>1.1003799999999999</v>
      </c>
      <c r="I906">
        <v>2</v>
      </c>
      <c r="J906" s="384">
        <v>21856.91</v>
      </c>
    </row>
    <row r="907" spans="1:10">
      <c r="A907">
        <v>879</v>
      </c>
      <c r="B907" s="612">
        <v>43889.708333333336</v>
      </c>
      <c r="C907" s="405" t="s">
        <v>96</v>
      </c>
      <c r="D907" s="384">
        <v>194</v>
      </c>
      <c r="E907">
        <v>0.02</v>
      </c>
      <c r="F907">
        <v>1.1002099999999999</v>
      </c>
      <c r="G907" s="384">
        <v>0</v>
      </c>
      <c r="H907">
        <v>0</v>
      </c>
    </row>
    <row r="908" spans="1:10">
      <c r="A908">
        <v>880</v>
      </c>
      <c r="B908" s="612">
        <v>43889.708333333336</v>
      </c>
      <c r="C908" s="405" t="s">
        <v>2110</v>
      </c>
      <c r="D908" s="384">
        <v>194</v>
      </c>
      <c r="E908">
        <v>0.02</v>
      </c>
      <c r="F908">
        <v>1.1002099999999999</v>
      </c>
      <c r="G908" s="384">
        <v>0</v>
      </c>
      <c r="H908">
        <v>1.10121</v>
      </c>
    </row>
    <row r="909" spans="1:10">
      <c r="A909">
        <v>886</v>
      </c>
      <c r="B909" s="612">
        <v>43889.813888888886</v>
      </c>
      <c r="C909" s="405" t="s">
        <v>2054</v>
      </c>
      <c r="D909" s="384">
        <v>194</v>
      </c>
      <c r="E909">
        <v>0.02</v>
      </c>
      <c r="F909">
        <v>1.10121</v>
      </c>
      <c r="G909" s="384">
        <v>0</v>
      </c>
      <c r="H909">
        <v>1.10121</v>
      </c>
      <c r="I909">
        <v>2</v>
      </c>
      <c r="J909" s="384">
        <v>21858.91</v>
      </c>
    </row>
    <row r="910" spans="1:10">
      <c r="A910">
        <v>881</v>
      </c>
      <c r="B910" s="612">
        <v>43889.813194444447</v>
      </c>
      <c r="C910" s="405" t="s">
        <v>97</v>
      </c>
      <c r="D910" s="384">
        <v>195</v>
      </c>
      <c r="E910">
        <v>0.05</v>
      </c>
      <c r="F910">
        <v>1.101</v>
      </c>
      <c r="G910" s="384">
        <v>0</v>
      </c>
      <c r="H910">
        <v>0</v>
      </c>
    </row>
    <row r="911" spans="1:10">
      <c r="A911">
        <v>882</v>
      </c>
      <c r="B911" s="612">
        <v>43889.813194444447</v>
      </c>
      <c r="C911" s="405" t="s">
        <v>2110</v>
      </c>
      <c r="D911" s="384">
        <v>195</v>
      </c>
      <c r="E911">
        <v>0.05</v>
      </c>
      <c r="F911">
        <v>1.101</v>
      </c>
      <c r="G911" s="384">
        <v>0</v>
      </c>
      <c r="H911">
        <v>1.0982000000000001</v>
      </c>
    </row>
    <row r="912" spans="1:10">
      <c r="A912">
        <v>889</v>
      </c>
      <c r="B912" s="612">
        <v>43889.815972222219</v>
      </c>
      <c r="C912" s="405" t="s">
        <v>2110</v>
      </c>
      <c r="D912" s="384">
        <v>195</v>
      </c>
      <c r="E912">
        <v>0.05</v>
      </c>
      <c r="F912">
        <v>1.101</v>
      </c>
      <c r="G912" s="384">
        <v>0</v>
      </c>
      <c r="H912">
        <v>1.09954</v>
      </c>
    </row>
    <row r="913" spans="1:10">
      <c r="A913">
        <v>904</v>
      </c>
      <c r="B913" s="612">
        <v>43891.946527777778</v>
      </c>
      <c r="C913" s="405" t="s">
        <v>2110</v>
      </c>
      <c r="D913" s="384">
        <v>195</v>
      </c>
      <c r="E913">
        <v>0.05</v>
      </c>
      <c r="F913">
        <v>1.101</v>
      </c>
      <c r="G913" s="384">
        <v>0</v>
      </c>
      <c r="H913">
        <v>1.10111</v>
      </c>
    </row>
    <row r="914" spans="1:10">
      <c r="A914">
        <v>913</v>
      </c>
      <c r="B914" s="612">
        <v>43891.964583333334</v>
      </c>
      <c r="C914" s="405" t="s">
        <v>2110</v>
      </c>
      <c r="D914" s="384">
        <v>195</v>
      </c>
      <c r="E914">
        <v>0.05</v>
      </c>
      <c r="F914">
        <v>1.101</v>
      </c>
      <c r="G914" s="384">
        <v>0</v>
      </c>
      <c r="H914">
        <v>1.1028</v>
      </c>
    </row>
    <row r="915" spans="1:10">
      <c r="A915">
        <v>932</v>
      </c>
      <c r="B915" s="612">
        <v>43892.347916666666</v>
      </c>
      <c r="C915" s="405" t="s">
        <v>2110</v>
      </c>
      <c r="D915" s="384">
        <v>195</v>
      </c>
      <c r="E915">
        <v>0.05</v>
      </c>
      <c r="F915">
        <v>1.101</v>
      </c>
      <c r="G915" s="384">
        <v>0</v>
      </c>
      <c r="H915">
        <v>1.1046</v>
      </c>
    </row>
    <row r="916" spans="1:10">
      <c r="A916">
        <v>949</v>
      </c>
      <c r="B916" s="612">
        <v>43892.493750000001</v>
      </c>
      <c r="C916" s="405" t="s">
        <v>2110</v>
      </c>
      <c r="D916" s="384">
        <v>195</v>
      </c>
      <c r="E916">
        <v>0.05</v>
      </c>
      <c r="F916">
        <v>1.101</v>
      </c>
      <c r="G916" s="384">
        <v>0</v>
      </c>
      <c r="H916">
        <v>1.1067400000000001</v>
      </c>
    </row>
    <row r="917" spans="1:10">
      <c r="A917">
        <v>963</v>
      </c>
      <c r="B917" s="612">
        <v>43892.563194444447</v>
      </c>
      <c r="C917" s="405" t="s">
        <v>2110</v>
      </c>
      <c r="D917" s="384">
        <v>195</v>
      </c>
      <c r="E917">
        <v>0.05</v>
      </c>
      <c r="F917">
        <v>1.101</v>
      </c>
      <c r="G917" s="384">
        <v>0</v>
      </c>
      <c r="H917">
        <v>1.10904</v>
      </c>
    </row>
    <row r="918" spans="1:10">
      <c r="A918">
        <v>989</v>
      </c>
      <c r="B918" s="612">
        <v>43892.69027777778</v>
      </c>
      <c r="C918" s="405" t="s">
        <v>2110</v>
      </c>
      <c r="D918" s="384">
        <v>195</v>
      </c>
      <c r="E918">
        <v>0.05</v>
      </c>
      <c r="F918">
        <v>1.101</v>
      </c>
      <c r="G918" s="384">
        <v>0</v>
      </c>
      <c r="H918">
        <v>1.1114999999999999</v>
      </c>
    </row>
    <row r="919" spans="1:10">
      <c r="A919">
        <v>1022</v>
      </c>
      <c r="B919" s="612">
        <v>43893.362500000003</v>
      </c>
      <c r="C919" s="405" t="s">
        <v>2054</v>
      </c>
      <c r="D919" s="384">
        <v>195</v>
      </c>
      <c r="E919">
        <v>0.05</v>
      </c>
      <c r="F919">
        <v>1.1114999999999999</v>
      </c>
      <c r="G919" s="384">
        <v>0</v>
      </c>
      <c r="H919">
        <v>1.1114999999999999</v>
      </c>
      <c r="I919">
        <v>-52.39</v>
      </c>
      <c r="J919" s="384">
        <v>21751.15</v>
      </c>
    </row>
    <row r="920" spans="1:10">
      <c r="A920">
        <v>887</v>
      </c>
      <c r="B920" s="612">
        <v>43889.815972222219</v>
      </c>
      <c r="C920" s="405" t="s">
        <v>97</v>
      </c>
      <c r="D920" s="384">
        <v>196</v>
      </c>
      <c r="E920">
        <v>0.08</v>
      </c>
      <c r="F920">
        <v>1.1028</v>
      </c>
      <c r="G920" s="384">
        <v>0</v>
      </c>
      <c r="H920">
        <v>0</v>
      </c>
    </row>
    <row r="921" spans="1:10">
      <c r="A921">
        <v>888</v>
      </c>
      <c r="B921" s="612">
        <v>43889.815972222219</v>
      </c>
      <c r="C921" s="405" t="s">
        <v>2110</v>
      </c>
      <c r="D921" s="384">
        <v>196</v>
      </c>
      <c r="E921">
        <v>0.08</v>
      </c>
      <c r="F921">
        <v>1.1028</v>
      </c>
      <c r="G921" s="384">
        <v>0</v>
      </c>
      <c r="H921">
        <v>1.09954</v>
      </c>
    </row>
    <row r="922" spans="1:10">
      <c r="A922">
        <v>903</v>
      </c>
      <c r="B922" s="612">
        <v>43891.946527777778</v>
      </c>
      <c r="C922" s="405" t="s">
        <v>2110</v>
      </c>
      <c r="D922" s="384">
        <v>196</v>
      </c>
      <c r="E922">
        <v>0.08</v>
      </c>
      <c r="F922">
        <v>1.1028</v>
      </c>
      <c r="G922" s="384">
        <v>0</v>
      </c>
      <c r="H922">
        <v>1.10111</v>
      </c>
    </row>
    <row r="923" spans="1:10">
      <c r="A923">
        <v>912</v>
      </c>
      <c r="B923" s="612">
        <v>43891.964583333334</v>
      </c>
      <c r="C923" s="405" t="s">
        <v>2110</v>
      </c>
      <c r="D923" s="384">
        <v>196</v>
      </c>
      <c r="E923">
        <v>0.08</v>
      </c>
      <c r="F923">
        <v>1.1028</v>
      </c>
      <c r="G923" s="384">
        <v>0</v>
      </c>
      <c r="H923">
        <v>1.1028</v>
      </c>
    </row>
    <row r="924" spans="1:10">
      <c r="A924">
        <v>931</v>
      </c>
      <c r="B924" s="612">
        <v>43892.347916666666</v>
      </c>
      <c r="C924" s="405" t="s">
        <v>2110</v>
      </c>
      <c r="D924" s="384">
        <v>196</v>
      </c>
      <c r="E924">
        <v>0.08</v>
      </c>
      <c r="F924">
        <v>1.1028</v>
      </c>
      <c r="G924" s="384">
        <v>0</v>
      </c>
      <c r="H924">
        <v>1.1046</v>
      </c>
    </row>
    <row r="925" spans="1:10">
      <c r="A925">
        <v>948</v>
      </c>
      <c r="B925" s="612">
        <v>43892.493750000001</v>
      </c>
      <c r="C925" s="405" t="s">
        <v>2110</v>
      </c>
      <c r="D925" s="384">
        <v>196</v>
      </c>
      <c r="E925">
        <v>0.08</v>
      </c>
      <c r="F925">
        <v>1.1028</v>
      </c>
      <c r="G925" s="384">
        <v>0</v>
      </c>
      <c r="H925">
        <v>1.1067400000000001</v>
      </c>
    </row>
    <row r="926" spans="1:10">
      <c r="A926">
        <v>962</v>
      </c>
      <c r="B926" s="612">
        <v>43892.563194444447</v>
      </c>
      <c r="C926" s="405" t="s">
        <v>2110</v>
      </c>
      <c r="D926" s="384">
        <v>196</v>
      </c>
      <c r="E926">
        <v>0.08</v>
      </c>
      <c r="F926">
        <v>1.1028</v>
      </c>
      <c r="G926" s="384">
        <v>0</v>
      </c>
      <c r="H926">
        <v>1.10904</v>
      </c>
    </row>
    <row r="927" spans="1:10">
      <c r="A927">
        <v>988</v>
      </c>
      <c r="B927" s="612">
        <v>43892.69027777778</v>
      </c>
      <c r="C927" s="405" t="s">
        <v>2110</v>
      </c>
      <c r="D927" s="384">
        <v>196</v>
      </c>
      <c r="E927">
        <v>0.08</v>
      </c>
      <c r="F927">
        <v>1.1028</v>
      </c>
      <c r="G927" s="384">
        <v>0</v>
      </c>
      <c r="H927">
        <v>1.1114999999999999</v>
      </c>
    </row>
    <row r="928" spans="1:10">
      <c r="A928">
        <v>1023</v>
      </c>
      <c r="B928" s="612">
        <v>43893.362500000003</v>
      </c>
      <c r="C928" s="405" t="s">
        <v>2054</v>
      </c>
      <c r="D928" s="384">
        <v>196</v>
      </c>
      <c r="E928">
        <v>0.08</v>
      </c>
      <c r="F928">
        <v>1.1114999999999999</v>
      </c>
      <c r="G928" s="384">
        <v>0</v>
      </c>
      <c r="H928">
        <v>1.1114999999999999</v>
      </c>
      <c r="I928">
        <v>-69.42</v>
      </c>
      <c r="J928" s="384">
        <v>21681.73</v>
      </c>
    </row>
    <row r="929" spans="1:10">
      <c r="A929">
        <v>893</v>
      </c>
      <c r="B929" s="612">
        <v>43889.827777777777</v>
      </c>
      <c r="C929" s="405" t="s">
        <v>96</v>
      </c>
      <c r="D929" s="384">
        <v>197</v>
      </c>
      <c r="E929">
        <v>0.02</v>
      </c>
      <c r="F929">
        <v>1.1025100000000001</v>
      </c>
      <c r="G929" s="384">
        <v>0</v>
      </c>
      <c r="H929">
        <v>0</v>
      </c>
    </row>
    <row r="930" spans="1:10">
      <c r="A930">
        <v>894</v>
      </c>
      <c r="B930" s="612">
        <v>43889.827777777777</v>
      </c>
      <c r="C930" s="405" t="s">
        <v>2110</v>
      </c>
      <c r="D930" s="384">
        <v>197</v>
      </c>
      <c r="E930">
        <v>0.02</v>
      </c>
      <c r="F930">
        <v>1.1025100000000001</v>
      </c>
      <c r="G930" s="384">
        <v>0</v>
      </c>
      <c r="H930">
        <v>1.10351</v>
      </c>
    </row>
    <row r="931" spans="1:10">
      <c r="A931">
        <v>895</v>
      </c>
      <c r="B931" s="612">
        <v>43889.839583333334</v>
      </c>
      <c r="C931" s="405" t="s">
        <v>2054</v>
      </c>
      <c r="D931" s="384">
        <v>197</v>
      </c>
      <c r="E931">
        <v>0.02</v>
      </c>
      <c r="F931">
        <v>1.10351</v>
      </c>
      <c r="G931" s="384">
        <v>0</v>
      </c>
      <c r="H931">
        <v>1.10351</v>
      </c>
      <c r="I931">
        <v>2</v>
      </c>
      <c r="J931" s="384">
        <v>21860.91</v>
      </c>
    </row>
    <row r="932" spans="1:10">
      <c r="A932">
        <v>896</v>
      </c>
      <c r="B932" s="612">
        <v>43889.84375</v>
      </c>
      <c r="C932" s="405" t="s">
        <v>96</v>
      </c>
      <c r="D932" s="384">
        <v>198</v>
      </c>
      <c r="E932">
        <v>0.02</v>
      </c>
      <c r="F932">
        <v>1.10318</v>
      </c>
      <c r="G932" s="384">
        <v>0</v>
      </c>
      <c r="H932">
        <v>0</v>
      </c>
    </row>
    <row r="933" spans="1:10">
      <c r="A933">
        <v>897</v>
      </c>
      <c r="B933" s="612">
        <v>43889.84375</v>
      </c>
      <c r="C933" s="405" t="s">
        <v>2110</v>
      </c>
      <c r="D933" s="384">
        <v>198</v>
      </c>
      <c r="E933">
        <v>0.02</v>
      </c>
      <c r="F933">
        <v>1.10318</v>
      </c>
      <c r="G933" s="384">
        <v>0</v>
      </c>
      <c r="H933">
        <v>1.1041799999999999</v>
      </c>
    </row>
    <row r="934" spans="1:10">
      <c r="A934">
        <v>898</v>
      </c>
      <c r="B934" s="612">
        <v>43889.854166666664</v>
      </c>
      <c r="C934" s="405" t="s">
        <v>2054</v>
      </c>
      <c r="D934" s="384">
        <v>198</v>
      </c>
      <c r="E934">
        <v>0.02</v>
      </c>
      <c r="F934">
        <v>1.1041799999999999</v>
      </c>
      <c r="G934" s="384">
        <v>0</v>
      </c>
      <c r="H934">
        <v>1.1041799999999999</v>
      </c>
      <c r="I934">
        <v>2</v>
      </c>
      <c r="J934" s="384">
        <v>21862.91</v>
      </c>
    </row>
    <row r="935" spans="1:10">
      <c r="A935">
        <v>899</v>
      </c>
      <c r="B935" s="612">
        <v>43889.869444444441</v>
      </c>
      <c r="C935" s="405" t="s">
        <v>96</v>
      </c>
      <c r="D935" s="384">
        <v>199</v>
      </c>
      <c r="E935">
        <v>0.02</v>
      </c>
      <c r="F935">
        <v>1.1037699999999999</v>
      </c>
      <c r="G935" s="384">
        <v>0</v>
      </c>
      <c r="H935">
        <v>0</v>
      </c>
    </row>
    <row r="936" spans="1:10">
      <c r="A936">
        <v>900</v>
      </c>
      <c r="B936" s="612">
        <v>43889.869444444441</v>
      </c>
      <c r="C936" s="405" t="s">
        <v>2110</v>
      </c>
      <c r="D936" s="384">
        <v>199</v>
      </c>
      <c r="E936">
        <v>0.02</v>
      </c>
      <c r="F936">
        <v>1.1037699999999999</v>
      </c>
      <c r="G936" s="384">
        <v>0</v>
      </c>
      <c r="H936">
        <v>1.10477</v>
      </c>
    </row>
    <row r="937" spans="1:10">
      <c r="A937">
        <v>908</v>
      </c>
      <c r="B937" s="612">
        <v>43891.946527777778</v>
      </c>
      <c r="C937" s="405" t="s">
        <v>2054</v>
      </c>
      <c r="D937" s="384">
        <v>199</v>
      </c>
      <c r="E937">
        <v>0.02</v>
      </c>
      <c r="F937">
        <v>1.10477</v>
      </c>
      <c r="G937" s="384">
        <v>0</v>
      </c>
      <c r="H937">
        <v>1.10477</v>
      </c>
      <c r="I937">
        <v>2</v>
      </c>
      <c r="J937" s="384">
        <v>21864.91</v>
      </c>
    </row>
    <row r="938" spans="1:10">
      <c r="A938">
        <v>901</v>
      </c>
      <c r="B938" s="612">
        <v>43891.946527777778</v>
      </c>
      <c r="C938" s="405" t="s">
        <v>97</v>
      </c>
      <c r="D938" s="384">
        <v>200</v>
      </c>
      <c r="E938">
        <v>0.14000000000000001</v>
      </c>
      <c r="F938">
        <v>1.1047</v>
      </c>
      <c r="G938" s="384">
        <v>0</v>
      </c>
      <c r="H938">
        <v>0</v>
      </c>
    </row>
    <row r="939" spans="1:10">
      <c r="A939">
        <v>902</v>
      </c>
      <c r="B939" s="612">
        <v>43891.946527777778</v>
      </c>
      <c r="C939" s="405" t="s">
        <v>2110</v>
      </c>
      <c r="D939" s="384">
        <v>200</v>
      </c>
      <c r="E939">
        <v>0.14000000000000001</v>
      </c>
      <c r="F939">
        <v>1.1047</v>
      </c>
      <c r="G939" s="384">
        <v>0</v>
      </c>
      <c r="H939">
        <v>1.10111</v>
      </c>
    </row>
    <row r="940" spans="1:10">
      <c r="A940">
        <v>911</v>
      </c>
      <c r="B940" s="612">
        <v>43891.964583333334</v>
      </c>
      <c r="C940" s="405" t="s">
        <v>2110</v>
      </c>
      <c r="D940" s="384">
        <v>200</v>
      </c>
      <c r="E940">
        <v>0.14000000000000001</v>
      </c>
      <c r="F940">
        <v>1.1047</v>
      </c>
      <c r="G940" s="384">
        <v>0</v>
      </c>
      <c r="H940">
        <v>1.1028</v>
      </c>
    </row>
    <row r="941" spans="1:10">
      <c r="A941">
        <v>930</v>
      </c>
      <c r="B941" s="612">
        <v>43892.347916666666</v>
      </c>
      <c r="C941" s="405" t="s">
        <v>2110</v>
      </c>
      <c r="D941" s="384">
        <v>200</v>
      </c>
      <c r="E941">
        <v>0.14000000000000001</v>
      </c>
      <c r="F941">
        <v>1.1047</v>
      </c>
      <c r="G941" s="384">
        <v>0</v>
      </c>
      <c r="H941">
        <v>1.1046</v>
      </c>
    </row>
    <row r="942" spans="1:10">
      <c r="A942">
        <v>947</v>
      </c>
      <c r="B942" s="612">
        <v>43892.493750000001</v>
      </c>
      <c r="C942" s="405" t="s">
        <v>2110</v>
      </c>
      <c r="D942" s="384">
        <v>200</v>
      </c>
      <c r="E942">
        <v>0.14000000000000001</v>
      </c>
      <c r="F942">
        <v>1.1047</v>
      </c>
      <c r="G942" s="384">
        <v>0</v>
      </c>
      <c r="H942">
        <v>1.1067400000000001</v>
      </c>
    </row>
    <row r="943" spans="1:10">
      <c r="A943">
        <v>961</v>
      </c>
      <c r="B943" s="612">
        <v>43892.563194444447</v>
      </c>
      <c r="C943" s="405" t="s">
        <v>2110</v>
      </c>
      <c r="D943" s="384">
        <v>200</v>
      </c>
      <c r="E943">
        <v>0.14000000000000001</v>
      </c>
      <c r="F943">
        <v>1.1047</v>
      </c>
      <c r="G943" s="384">
        <v>0</v>
      </c>
      <c r="H943">
        <v>1.10904</v>
      </c>
    </row>
    <row r="944" spans="1:10">
      <c r="A944">
        <v>987</v>
      </c>
      <c r="B944" s="612">
        <v>43892.69027777778</v>
      </c>
      <c r="C944" s="405" t="s">
        <v>2110</v>
      </c>
      <c r="D944" s="384">
        <v>200</v>
      </c>
      <c r="E944">
        <v>0.14000000000000001</v>
      </c>
      <c r="F944">
        <v>1.1047</v>
      </c>
      <c r="G944" s="384">
        <v>0</v>
      </c>
      <c r="H944">
        <v>1.1114999999999999</v>
      </c>
    </row>
    <row r="945" spans="1:10">
      <c r="A945">
        <v>1024</v>
      </c>
      <c r="B945" s="612">
        <v>43893.362500000003</v>
      </c>
      <c r="C945" s="405" t="s">
        <v>2054</v>
      </c>
      <c r="D945" s="384">
        <v>200</v>
      </c>
      <c r="E945">
        <v>0.14000000000000001</v>
      </c>
      <c r="F945">
        <v>1.1114999999999999</v>
      </c>
      <c r="G945" s="384">
        <v>0</v>
      </c>
      <c r="H945">
        <v>1.1114999999999999</v>
      </c>
      <c r="I945">
        <v>-94.89</v>
      </c>
      <c r="J945" s="384">
        <v>21586.84</v>
      </c>
    </row>
    <row r="946" spans="1:10">
      <c r="A946">
        <v>909</v>
      </c>
      <c r="B946" s="612">
        <v>43891.964583333334</v>
      </c>
      <c r="C946" s="405" t="s">
        <v>97</v>
      </c>
      <c r="D946" s="384">
        <v>201</v>
      </c>
      <c r="E946">
        <v>0.23</v>
      </c>
      <c r="F946">
        <v>1.1067400000000001</v>
      </c>
      <c r="G946" s="384">
        <v>0</v>
      </c>
      <c r="H946">
        <v>0</v>
      </c>
    </row>
    <row r="947" spans="1:10">
      <c r="A947">
        <v>910</v>
      </c>
      <c r="B947" s="612">
        <v>43891.964583333334</v>
      </c>
      <c r="C947" s="405" t="s">
        <v>2110</v>
      </c>
      <c r="D947" s="384">
        <v>201</v>
      </c>
      <c r="E947">
        <v>0.23</v>
      </c>
      <c r="F947">
        <v>1.1067400000000001</v>
      </c>
      <c r="G947" s="384">
        <v>0</v>
      </c>
      <c r="H947">
        <v>1.1028</v>
      </c>
    </row>
    <row r="948" spans="1:10">
      <c r="A948">
        <v>929</v>
      </c>
      <c r="B948" s="612">
        <v>43892.347916666666</v>
      </c>
      <c r="C948" s="405" t="s">
        <v>2110</v>
      </c>
      <c r="D948" s="384">
        <v>201</v>
      </c>
      <c r="E948">
        <v>0.23</v>
      </c>
      <c r="F948">
        <v>1.1067400000000001</v>
      </c>
      <c r="G948" s="384">
        <v>0</v>
      </c>
      <c r="H948">
        <v>1.1046</v>
      </c>
    </row>
    <row r="949" spans="1:10">
      <c r="A949">
        <v>946</v>
      </c>
      <c r="B949" s="612">
        <v>43892.493750000001</v>
      </c>
      <c r="C949" s="405" t="s">
        <v>2110</v>
      </c>
      <c r="D949" s="384">
        <v>201</v>
      </c>
      <c r="E949">
        <v>0.23</v>
      </c>
      <c r="F949">
        <v>1.1067400000000001</v>
      </c>
      <c r="G949" s="384">
        <v>0</v>
      </c>
      <c r="H949">
        <v>1.1067400000000001</v>
      </c>
    </row>
    <row r="950" spans="1:10">
      <c r="A950">
        <v>960</v>
      </c>
      <c r="B950" s="612">
        <v>43892.563194444447</v>
      </c>
      <c r="C950" s="405" t="s">
        <v>2110</v>
      </c>
      <c r="D950" s="384">
        <v>201</v>
      </c>
      <c r="E950">
        <v>0.23</v>
      </c>
      <c r="F950">
        <v>1.1067400000000001</v>
      </c>
      <c r="G950" s="384">
        <v>0</v>
      </c>
      <c r="H950">
        <v>1.10904</v>
      </c>
    </row>
    <row r="951" spans="1:10">
      <c r="A951">
        <v>986</v>
      </c>
      <c r="B951" s="612">
        <v>43892.69027777778</v>
      </c>
      <c r="C951" s="405" t="s">
        <v>2110</v>
      </c>
      <c r="D951" s="384">
        <v>201</v>
      </c>
      <c r="E951">
        <v>0.23</v>
      </c>
      <c r="F951">
        <v>1.1067400000000001</v>
      </c>
      <c r="G951" s="384">
        <v>0</v>
      </c>
      <c r="H951">
        <v>1.1114999999999999</v>
      </c>
    </row>
    <row r="952" spans="1:10">
      <c r="A952">
        <v>1025</v>
      </c>
      <c r="B952" s="612">
        <v>43893.362500000003</v>
      </c>
      <c r="C952" s="405" t="s">
        <v>2054</v>
      </c>
      <c r="D952" s="384">
        <v>201</v>
      </c>
      <c r="E952">
        <v>0.23</v>
      </c>
      <c r="F952">
        <v>1.1114999999999999</v>
      </c>
      <c r="G952" s="384">
        <v>0</v>
      </c>
      <c r="H952">
        <v>1.1114999999999999</v>
      </c>
      <c r="I952">
        <v>-108.97</v>
      </c>
      <c r="J952" s="384">
        <v>21477.87</v>
      </c>
    </row>
    <row r="953" spans="1:10">
      <c r="A953">
        <v>917</v>
      </c>
      <c r="B953" s="612">
        <v>43891.976388888892</v>
      </c>
      <c r="C953" s="405" t="s">
        <v>96</v>
      </c>
      <c r="D953" s="384">
        <v>202</v>
      </c>
      <c r="E953">
        <v>0.02</v>
      </c>
      <c r="F953">
        <v>1.10676</v>
      </c>
      <c r="G953" s="384">
        <v>0</v>
      </c>
      <c r="H953">
        <v>0</v>
      </c>
    </row>
    <row r="954" spans="1:10">
      <c r="A954">
        <v>918</v>
      </c>
      <c r="B954" s="612">
        <v>43891.976388888892</v>
      </c>
      <c r="C954" s="405" t="s">
        <v>2110</v>
      </c>
      <c r="D954" s="384">
        <v>202</v>
      </c>
      <c r="E954">
        <v>0.02</v>
      </c>
      <c r="F954">
        <v>1.10676</v>
      </c>
      <c r="G954" s="384">
        <v>0</v>
      </c>
      <c r="H954">
        <v>1.1077600000000001</v>
      </c>
    </row>
    <row r="955" spans="1:10">
      <c r="A955">
        <v>921</v>
      </c>
      <c r="B955" s="612">
        <v>43891.990972222222</v>
      </c>
      <c r="C955" s="405" t="s">
        <v>2110</v>
      </c>
      <c r="D955" s="384">
        <v>202</v>
      </c>
      <c r="E955">
        <v>0.02</v>
      </c>
      <c r="F955">
        <v>1.10676</v>
      </c>
      <c r="G955" s="384">
        <v>0</v>
      </c>
      <c r="H955">
        <v>1.1069500000000001</v>
      </c>
    </row>
    <row r="956" spans="1:10">
      <c r="A956">
        <v>922</v>
      </c>
      <c r="B956" s="612">
        <v>43892.316666666666</v>
      </c>
      <c r="C956" s="405" t="s">
        <v>2054</v>
      </c>
      <c r="D956" s="384">
        <v>202</v>
      </c>
      <c r="E956">
        <v>0.02</v>
      </c>
      <c r="F956">
        <v>1.1069500000000001</v>
      </c>
      <c r="G956" s="384">
        <v>0</v>
      </c>
      <c r="H956">
        <v>1.1069500000000001</v>
      </c>
      <c r="I956">
        <v>0.3</v>
      </c>
      <c r="J956" s="384">
        <v>21865.21</v>
      </c>
    </row>
    <row r="957" spans="1:10">
      <c r="A957">
        <v>919</v>
      </c>
      <c r="B957" s="612">
        <v>43891.990972222222</v>
      </c>
      <c r="C957" s="405" t="s">
        <v>96</v>
      </c>
      <c r="D957" s="384">
        <v>203</v>
      </c>
      <c r="E957">
        <v>0.02</v>
      </c>
      <c r="F957">
        <v>1.1051299999999999</v>
      </c>
      <c r="G957" s="384">
        <v>0</v>
      </c>
      <c r="H957">
        <v>0</v>
      </c>
    </row>
    <row r="958" spans="1:10">
      <c r="A958">
        <v>920</v>
      </c>
      <c r="B958" s="612">
        <v>43891.990972222222</v>
      </c>
      <c r="C958" s="405" t="s">
        <v>2110</v>
      </c>
      <c r="D958" s="384">
        <v>203</v>
      </c>
      <c r="E958">
        <v>0.02</v>
      </c>
      <c r="F958">
        <v>1.1051299999999999</v>
      </c>
      <c r="G958" s="384">
        <v>0</v>
      </c>
      <c r="H958">
        <v>1.1069500000000001</v>
      </c>
    </row>
    <row r="959" spans="1:10">
      <c r="A959">
        <v>923</v>
      </c>
      <c r="B959" s="612">
        <v>43892.316666666666</v>
      </c>
      <c r="C959" s="405" t="s">
        <v>2054</v>
      </c>
      <c r="D959" s="384">
        <v>203</v>
      </c>
      <c r="E959">
        <v>0.02</v>
      </c>
      <c r="F959">
        <v>1.1069500000000001</v>
      </c>
      <c r="G959" s="384">
        <v>0</v>
      </c>
      <c r="H959">
        <v>1.1069500000000001</v>
      </c>
      <c r="I959">
        <v>3.56</v>
      </c>
      <c r="J959" s="384">
        <v>21868.77</v>
      </c>
    </row>
    <row r="960" spans="1:10">
      <c r="A960">
        <v>924</v>
      </c>
      <c r="B960" s="612">
        <v>43892.331944444442</v>
      </c>
      <c r="C960" s="405" t="s">
        <v>96</v>
      </c>
      <c r="D960" s="384">
        <v>204</v>
      </c>
      <c r="E960">
        <v>0.02</v>
      </c>
      <c r="F960">
        <v>1.1064799999999999</v>
      </c>
      <c r="G960" s="384">
        <v>0</v>
      </c>
      <c r="H960">
        <v>0</v>
      </c>
    </row>
    <row r="961" spans="1:10">
      <c r="A961">
        <v>925</v>
      </c>
      <c r="B961" s="612">
        <v>43892.331944444442</v>
      </c>
      <c r="C961" s="405" t="s">
        <v>2110</v>
      </c>
      <c r="D961" s="384">
        <v>204</v>
      </c>
      <c r="E961">
        <v>0.02</v>
      </c>
      <c r="F961">
        <v>1.1064799999999999</v>
      </c>
      <c r="G961" s="384">
        <v>0</v>
      </c>
      <c r="H961">
        <v>1.10748</v>
      </c>
    </row>
    <row r="962" spans="1:10">
      <c r="A962">
        <v>926</v>
      </c>
      <c r="B962" s="612">
        <v>43892.336805555555</v>
      </c>
      <c r="C962" s="405" t="s">
        <v>2054</v>
      </c>
      <c r="D962" s="384">
        <v>204</v>
      </c>
      <c r="E962">
        <v>0.02</v>
      </c>
      <c r="F962">
        <v>1.10748</v>
      </c>
      <c r="G962" s="384">
        <v>0</v>
      </c>
      <c r="H962">
        <v>1.10748</v>
      </c>
      <c r="I962">
        <v>2</v>
      </c>
      <c r="J962" s="384">
        <v>21870.77</v>
      </c>
    </row>
    <row r="963" spans="1:10">
      <c r="A963">
        <v>927</v>
      </c>
      <c r="B963" s="612">
        <v>43892.347916666666</v>
      </c>
      <c r="C963" s="405" t="s">
        <v>97</v>
      </c>
      <c r="D963" s="384">
        <v>205</v>
      </c>
      <c r="E963">
        <v>0.38</v>
      </c>
      <c r="F963">
        <v>1.1088499999999999</v>
      </c>
      <c r="G963" s="384">
        <v>0</v>
      </c>
      <c r="H963">
        <v>0</v>
      </c>
    </row>
    <row r="964" spans="1:10">
      <c r="A964">
        <v>928</v>
      </c>
      <c r="B964" s="612">
        <v>43892.347916666666</v>
      </c>
      <c r="C964" s="405" t="s">
        <v>2110</v>
      </c>
      <c r="D964" s="384">
        <v>205</v>
      </c>
      <c r="E964">
        <v>0.38</v>
      </c>
      <c r="F964">
        <v>1.1088499999999999</v>
      </c>
      <c r="G964" s="384">
        <v>0</v>
      </c>
      <c r="H964">
        <v>1.1046</v>
      </c>
    </row>
    <row r="965" spans="1:10">
      <c r="A965">
        <v>945</v>
      </c>
      <c r="B965" s="612">
        <v>43892.493750000001</v>
      </c>
      <c r="C965" s="405" t="s">
        <v>2110</v>
      </c>
      <c r="D965" s="384">
        <v>205</v>
      </c>
      <c r="E965">
        <v>0.38</v>
      </c>
      <c r="F965">
        <v>1.1088499999999999</v>
      </c>
      <c r="G965" s="384">
        <v>0</v>
      </c>
      <c r="H965">
        <v>1.1067400000000001</v>
      </c>
    </row>
    <row r="966" spans="1:10">
      <c r="A966">
        <v>959</v>
      </c>
      <c r="B966" s="612">
        <v>43892.563194444447</v>
      </c>
      <c r="C966" s="405" t="s">
        <v>2110</v>
      </c>
      <c r="D966" s="384">
        <v>205</v>
      </c>
      <c r="E966">
        <v>0.38</v>
      </c>
      <c r="F966">
        <v>1.1088499999999999</v>
      </c>
      <c r="G966" s="384">
        <v>0</v>
      </c>
      <c r="H966">
        <v>1.10904</v>
      </c>
    </row>
    <row r="967" spans="1:10">
      <c r="A967">
        <v>985</v>
      </c>
      <c r="B967" s="612">
        <v>43892.69027777778</v>
      </c>
      <c r="C967" s="405" t="s">
        <v>2110</v>
      </c>
      <c r="D967" s="384">
        <v>205</v>
      </c>
      <c r="E967">
        <v>0.38</v>
      </c>
      <c r="F967">
        <v>1.1088499999999999</v>
      </c>
      <c r="G967" s="384">
        <v>0</v>
      </c>
      <c r="H967">
        <v>1.1114999999999999</v>
      </c>
    </row>
    <row r="968" spans="1:10">
      <c r="A968">
        <v>1026</v>
      </c>
      <c r="B968" s="612">
        <v>43893.362500000003</v>
      </c>
      <c r="C968" s="405" t="s">
        <v>2054</v>
      </c>
      <c r="D968" s="384">
        <v>205</v>
      </c>
      <c r="E968">
        <v>0.38</v>
      </c>
      <c r="F968">
        <v>1.1114999999999999</v>
      </c>
      <c r="G968" s="384">
        <v>0</v>
      </c>
      <c r="H968">
        <v>1.1114999999999999</v>
      </c>
      <c r="I968">
        <v>-100.28</v>
      </c>
      <c r="J968" s="384">
        <v>21377.599999999999</v>
      </c>
    </row>
    <row r="969" spans="1:10">
      <c r="A969">
        <v>936</v>
      </c>
      <c r="B969" s="612">
        <v>43892.350694444445</v>
      </c>
      <c r="C969" s="405" t="s">
        <v>96</v>
      </c>
      <c r="D969" s="384">
        <v>206</v>
      </c>
      <c r="E969">
        <v>0.02</v>
      </c>
      <c r="F969">
        <v>1.1086199999999999</v>
      </c>
      <c r="G969" s="384">
        <v>0</v>
      </c>
      <c r="H969">
        <v>0</v>
      </c>
    </row>
    <row r="970" spans="1:10">
      <c r="A970">
        <v>937</v>
      </c>
      <c r="B970" s="612">
        <v>43892.350694444445</v>
      </c>
      <c r="C970" s="405" t="s">
        <v>2110</v>
      </c>
      <c r="D970" s="384">
        <v>206</v>
      </c>
      <c r="E970">
        <v>0.02</v>
      </c>
      <c r="F970">
        <v>1.1086199999999999</v>
      </c>
      <c r="G970" s="384">
        <v>0</v>
      </c>
      <c r="H970">
        <v>1.1096200000000001</v>
      </c>
    </row>
    <row r="971" spans="1:10">
      <c r="A971">
        <v>940</v>
      </c>
      <c r="B971" s="612">
        <v>43892.381249999999</v>
      </c>
      <c r="C971" s="405" t="s">
        <v>2110</v>
      </c>
      <c r="D971" s="384">
        <v>206</v>
      </c>
      <c r="E971">
        <v>0.02</v>
      </c>
      <c r="F971">
        <v>1.1086199999999999</v>
      </c>
      <c r="G971" s="384">
        <v>0</v>
      </c>
      <c r="H971">
        <v>1.1088199999999999</v>
      </c>
    </row>
    <row r="972" spans="1:10">
      <c r="A972">
        <v>941</v>
      </c>
      <c r="B972" s="612">
        <v>43892.425000000003</v>
      </c>
      <c r="C972" s="405" t="s">
        <v>2054</v>
      </c>
      <c r="D972" s="384">
        <v>206</v>
      </c>
      <c r="E972">
        <v>0.02</v>
      </c>
      <c r="F972">
        <v>1.1088199999999999</v>
      </c>
      <c r="G972" s="384">
        <v>0</v>
      </c>
      <c r="H972">
        <v>1.1088199999999999</v>
      </c>
      <c r="I972">
        <v>0.4</v>
      </c>
      <c r="J972" s="384">
        <v>21871.17</v>
      </c>
    </row>
    <row r="973" spans="1:10">
      <c r="A973">
        <v>938</v>
      </c>
      <c r="B973" s="612">
        <v>43892.381249999999</v>
      </c>
      <c r="C973" s="405" t="s">
        <v>96</v>
      </c>
      <c r="D973" s="384">
        <v>207</v>
      </c>
      <c r="E973">
        <v>0.02</v>
      </c>
      <c r="F973">
        <v>1.10701</v>
      </c>
      <c r="G973" s="384">
        <v>0</v>
      </c>
      <c r="H973">
        <v>0</v>
      </c>
    </row>
    <row r="974" spans="1:10">
      <c r="A974">
        <v>939</v>
      </c>
      <c r="B974" s="612">
        <v>43892.381249999999</v>
      </c>
      <c r="C974" s="405" t="s">
        <v>2110</v>
      </c>
      <c r="D974" s="384">
        <v>207</v>
      </c>
      <c r="E974">
        <v>0.02</v>
      </c>
      <c r="F974">
        <v>1.10701</v>
      </c>
      <c r="G974" s="384">
        <v>0</v>
      </c>
      <c r="H974">
        <v>1.1088199999999999</v>
      </c>
    </row>
    <row r="975" spans="1:10">
      <c r="A975">
        <v>942</v>
      </c>
      <c r="B975" s="612">
        <v>43892.425000000003</v>
      </c>
      <c r="C975" s="405" t="s">
        <v>2054</v>
      </c>
      <c r="D975" s="384">
        <v>207</v>
      </c>
      <c r="E975">
        <v>0.02</v>
      </c>
      <c r="F975">
        <v>1.1088199999999999</v>
      </c>
      <c r="G975" s="384">
        <v>0</v>
      </c>
      <c r="H975">
        <v>1.1088199999999999</v>
      </c>
      <c r="I975">
        <v>3.62</v>
      </c>
      <c r="J975" s="384">
        <v>21874.79</v>
      </c>
    </row>
    <row r="976" spans="1:10">
      <c r="A976">
        <v>943</v>
      </c>
      <c r="B976" s="612">
        <v>43892.493750000001</v>
      </c>
      <c r="C976" s="405" t="s">
        <v>97</v>
      </c>
      <c r="D976" s="384">
        <v>208</v>
      </c>
      <c r="E976">
        <v>0.64</v>
      </c>
      <c r="F976">
        <v>1.11107</v>
      </c>
      <c r="G976" s="384">
        <v>0</v>
      </c>
      <c r="H976">
        <v>0</v>
      </c>
    </row>
    <row r="977" spans="1:10">
      <c r="A977">
        <v>944</v>
      </c>
      <c r="B977" s="612">
        <v>43892.493750000001</v>
      </c>
      <c r="C977" s="405" t="s">
        <v>2110</v>
      </c>
      <c r="D977" s="384">
        <v>208</v>
      </c>
      <c r="E977">
        <v>0.64</v>
      </c>
      <c r="F977">
        <v>1.11107</v>
      </c>
      <c r="G977" s="384">
        <v>0</v>
      </c>
      <c r="H977">
        <v>1.1067400000000001</v>
      </c>
    </row>
    <row r="978" spans="1:10">
      <c r="A978">
        <v>958</v>
      </c>
      <c r="B978" s="612">
        <v>43892.563194444447</v>
      </c>
      <c r="C978" s="405" t="s">
        <v>2110</v>
      </c>
      <c r="D978" s="384">
        <v>208</v>
      </c>
      <c r="E978">
        <v>0.64</v>
      </c>
      <c r="F978">
        <v>1.11107</v>
      </c>
      <c r="G978" s="384">
        <v>0</v>
      </c>
      <c r="H978">
        <v>1.10904</v>
      </c>
    </row>
    <row r="979" spans="1:10">
      <c r="A979">
        <v>984</v>
      </c>
      <c r="B979" s="612">
        <v>43892.69027777778</v>
      </c>
      <c r="C979" s="405" t="s">
        <v>2110</v>
      </c>
      <c r="D979" s="384">
        <v>208</v>
      </c>
      <c r="E979">
        <v>0.64</v>
      </c>
      <c r="F979">
        <v>1.11107</v>
      </c>
      <c r="G979" s="384">
        <v>0</v>
      </c>
      <c r="H979">
        <v>1.1114999999999999</v>
      </c>
    </row>
    <row r="980" spans="1:10">
      <c r="A980">
        <v>1027</v>
      </c>
      <c r="B980" s="612">
        <v>43893.362500000003</v>
      </c>
      <c r="C980" s="405" t="s">
        <v>2054</v>
      </c>
      <c r="D980" s="384">
        <v>208</v>
      </c>
      <c r="E980">
        <v>0.64</v>
      </c>
      <c r="F980">
        <v>1.1114999999999999</v>
      </c>
      <c r="G980" s="384">
        <v>0</v>
      </c>
      <c r="H980">
        <v>1.1114999999999999</v>
      </c>
      <c r="I980">
        <v>-26.81</v>
      </c>
      <c r="J980" s="384">
        <v>21350.79</v>
      </c>
    </row>
    <row r="981" spans="1:10">
      <c r="A981">
        <v>953</v>
      </c>
      <c r="B981" s="612">
        <v>43892.509722222225</v>
      </c>
      <c r="C981" s="405" t="s">
        <v>96</v>
      </c>
      <c r="D981" s="384">
        <v>209</v>
      </c>
      <c r="E981">
        <v>0.02</v>
      </c>
      <c r="F981">
        <v>1.1117600000000001</v>
      </c>
      <c r="G981" s="384">
        <v>0</v>
      </c>
      <c r="H981">
        <v>0</v>
      </c>
    </row>
    <row r="982" spans="1:10">
      <c r="A982">
        <v>954</v>
      </c>
      <c r="B982" s="612">
        <v>43892.509722222225</v>
      </c>
      <c r="C982" s="405" t="s">
        <v>2110</v>
      </c>
      <c r="D982" s="384">
        <v>209</v>
      </c>
      <c r="E982">
        <v>0.02</v>
      </c>
      <c r="F982">
        <v>1.1117600000000001</v>
      </c>
      <c r="G982" s="384">
        <v>0</v>
      </c>
      <c r="H982">
        <v>1.11276</v>
      </c>
    </row>
    <row r="983" spans="1:10">
      <c r="A983">
        <v>955</v>
      </c>
      <c r="B983" s="612">
        <v>43892.554861111108</v>
      </c>
      <c r="C983" s="405" t="s">
        <v>2054</v>
      </c>
      <c r="D983" s="384">
        <v>209</v>
      </c>
      <c r="E983">
        <v>0.02</v>
      </c>
      <c r="F983">
        <v>1.11276</v>
      </c>
      <c r="G983" s="384">
        <v>0</v>
      </c>
      <c r="H983">
        <v>1.11276</v>
      </c>
      <c r="I983">
        <v>2</v>
      </c>
      <c r="J983" s="384">
        <v>21876.79</v>
      </c>
    </row>
    <row r="984" spans="1:10">
      <c r="A984">
        <v>956</v>
      </c>
      <c r="B984" s="612">
        <v>43892.563194444447</v>
      </c>
      <c r="C984" s="405" t="s">
        <v>97</v>
      </c>
      <c r="D984" s="384">
        <v>210</v>
      </c>
      <c r="E984">
        <v>1.1100000000000001</v>
      </c>
      <c r="F984">
        <v>1.11338</v>
      </c>
      <c r="G984" s="384">
        <v>0</v>
      </c>
      <c r="H984">
        <v>0</v>
      </c>
    </row>
    <row r="985" spans="1:10">
      <c r="A985">
        <v>957</v>
      </c>
      <c r="B985" s="612">
        <v>43892.563194444447</v>
      </c>
      <c r="C985" s="405" t="s">
        <v>2110</v>
      </c>
      <c r="D985" s="384">
        <v>210</v>
      </c>
      <c r="E985">
        <v>1.1100000000000001</v>
      </c>
      <c r="F985">
        <v>1.11338</v>
      </c>
      <c r="G985" s="384">
        <v>0</v>
      </c>
      <c r="H985">
        <v>1.10904</v>
      </c>
    </row>
    <row r="986" spans="1:10">
      <c r="A986">
        <v>983</v>
      </c>
      <c r="B986" s="612">
        <v>43892.69027777778</v>
      </c>
      <c r="C986" s="405" t="s">
        <v>2110</v>
      </c>
      <c r="D986" s="384">
        <v>210</v>
      </c>
      <c r="E986">
        <v>1.1100000000000001</v>
      </c>
      <c r="F986">
        <v>1.11338</v>
      </c>
      <c r="G986" s="384">
        <v>0</v>
      </c>
      <c r="H986">
        <v>1.1114999999999999</v>
      </c>
    </row>
    <row r="987" spans="1:10">
      <c r="A987">
        <v>1028</v>
      </c>
      <c r="B987" s="612">
        <v>43893.362500000003</v>
      </c>
      <c r="C987" s="405" t="s">
        <v>2054</v>
      </c>
      <c r="D987" s="384">
        <v>210</v>
      </c>
      <c r="E987">
        <v>1.1100000000000001</v>
      </c>
      <c r="F987">
        <v>1.1114999999999999</v>
      </c>
      <c r="G987" s="384">
        <v>0</v>
      </c>
      <c r="H987">
        <v>1.1114999999999999</v>
      </c>
      <c r="I987">
        <v>209.92</v>
      </c>
      <c r="J987" s="384">
        <v>21560.71</v>
      </c>
    </row>
    <row r="988" spans="1:10">
      <c r="A988">
        <v>967</v>
      </c>
      <c r="B988" s="612">
        <v>43892.572222222225</v>
      </c>
      <c r="C988" s="405" t="s">
        <v>96</v>
      </c>
      <c r="D988" s="384">
        <v>211</v>
      </c>
      <c r="E988">
        <v>0.02</v>
      </c>
      <c r="F988">
        <v>1.11419</v>
      </c>
      <c r="G988" s="384">
        <v>0</v>
      </c>
      <c r="H988">
        <v>0</v>
      </c>
    </row>
    <row r="989" spans="1:10">
      <c r="A989">
        <v>968</v>
      </c>
      <c r="B989" s="612">
        <v>43892.572222222225</v>
      </c>
      <c r="C989" s="405" t="s">
        <v>2110</v>
      </c>
      <c r="D989" s="384">
        <v>211</v>
      </c>
      <c r="E989">
        <v>0.02</v>
      </c>
      <c r="F989">
        <v>1.11419</v>
      </c>
      <c r="G989" s="384">
        <v>0</v>
      </c>
      <c r="H989">
        <v>1.1151899999999999</v>
      </c>
    </row>
    <row r="990" spans="1:10">
      <c r="A990">
        <v>971</v>
      </c>
      <c r="B990" s="612">
        <v>43892.581944444442</v>
      </c>
      <c r="C990" s="405" t="s">
        <v>2110</v>
      </c>
      <c r="D990" s="384">
        <v>211</v>
      </c>
      <c r="E990">
        <v>0.02</v>
      </c>
      <c r="F990">
        <v>1.11419</v>
      </c>
      <c r="G990" s="384">
        <v>0</v>
      </c>
      <c r="H990">
        <v>1.1143799999999999</v>
      </c>
    </row>
    <row r="991" spans="1:10">
      <c r="A991">
        <v>972</v>
      </c>
      <c r="B991" s="612">
        <v>43892.629166666666</v>
      </c>
      <c r="C991" s="405" t="s">
        <v>2054</v>
      </c>
      <c r="D991" s="384">
        <v>211</v>
      </c>
      <c r="E991">
        <v>0.02</v>
      </c>
      <c r="F991">
        <v>1.1143799999999999</v>
      </c>
      <c r="G991" s="384">
        <v>0</v>
      </c>
      <c r="H991">
        <v>1.1143799999999999</v>
      </c>
      <c r="I991">
        <v>0.38</v>
      </c>
      <c r="J991" s="384">
        <v>21877.17</v>
      </c>
    </row>
    <row r="992" spans="1:10">
      <c r="A992">
        <v>969</v>
      </c>
      <c r="B992" s="612">
        <v>43892.581944444442</v>
      </c>
      <c r="C992" s="405" t="s">
        <v>96</v>
      </c>
      <c r="D992" s="384">
        <v>212</v>
      </c>
      <c r="E992">
        <v>0.02</v>
      </c>
      <c r="F992">
        <v>1.1125700000000001</v>
      </c>
      <c r="G992" s="384">
        <v>0</v>
      </c>
      <c r="H992">
        <v>0</v>
      </c>
    </row>
    <row r="993" spans="1:10">
      <c r="A993">
        <v>970</v>
      </c>
      <c r="B993" s="612">
        <v>43892.581944444442</v>
      </c>
      <c r="C993" s="405" t="s">
        <v>2110</v>
      </c>
      <c r="D993" s="384">
        <v>212</v>
      </c>
      <c r="E993">
        <v>0.02</v>
      </c>
      <c r="F993">
        <v>1.1125700000000001</v>
      </c>
      <c r="G993" s="384">
        <v>0</v>
      </c>
      <c r="H993">
        <v>1.1143799999999999</v>
      </c>
    </row>
    <row r="994" spans="1:10">
      <c r="A994">
        <v>973</v>
      </c>
      <c r="B994" s="612">
        <v>43892.629166666666</v>
      </c>
      <c r="C994" s="405" t="s">
        <v>2054</v>
      </c>
      <c r="D994" s="384">
        <v>212</v>
      </c>
      <c r="E994">
        <v>0.02</v>
      </c>
      <c r="F994">
        <v>1.1143799999999999</v>
      </c>
      <c r="G994" s="384">
        <v>0</v>
      </c>
      <c r="H994">
        <v>1.1143799999999999</v>
      </c>
      <c r="I994">
        <v>3.62</v>
      </c>
      <c r="J994" s="384">
        <v>21880.79</v>
      </c>
    </row>
    <row r="995" spans="1:10">
      <c r="A995">
        <v>974</v>
      </c>
      <c r="B995" s="612">
        <v>43892.634722222225</v>
      </c>
      <c r="C995" s="405" t="s">
        <v>96</v>
      </c>
      <c r="D995" s="384">
        <v>213</v>
      </c>
      <c r="E995">
        <v>0.02</v>
      </c>
      <c r="F995">
        <v>1.11364</v>
      </c>
      <c r="G995" s="384">
        <v>0</v>
      </c>
      <c r="H995">
        <v>0</v>
      </c>
    </row>
    <row r="996" spans="1:10">
      <c r="A996">
        <v>975</v>
      </c>
      <c r="B996" s="612">
        <v>43892.634722222225</v>
      </c>
      <c r="C996" s="405" t="s">
        <v>2110</v>
      </c>
      <c r="D996" s="384">
        <v>213</v>
      </c>
      <c r="E996">
        <v>0.02</v>
      </c>
      <c r="F996">
        <v>1.11364</v>
      </c>
      <c r="G996" s="384">
        <v>0</v>
      </c>
      <c r="H996">
        <v>1.1146400000000001</v>
      </c>
    </row>
    <row r="997" spans="1:10">
      <c r="A997">
        <v>978</v>
      </c>
      <c r="B997" s="612">
        <v>43892.658333333333</v>
      </c>
      <c r="C997" s="405" t="s">
        <v>2110</v>
      </c>
      <c r="D997" s="384">
        <v>213</v>
      </c>
      <c r="E997">
        <v>0.02</v>
      </c>
      <c r="F997">
        <v>1.11364</v>
      </c>
      <c r="G997" s="384">
        <v>0</v>
      </c>
      <c r="H997">
        <v>1.1138399999999999</v>
      </c>
    </row>
    <row r="998" spans="1:10">
      <c r="A998">
        <v>979</v>
      </c>
      <c r="B998" s="612">
        <v>43892.664583333331</v>
      </c>
      <c r="C998" s="405" t="s">
        <v>2054</v>
      </c>
      <c r="D998" s="384">
        <v>213</v>
      </c>
      <c r="E998">
        <v>0.02</v>
      </c>
      <c r="F998">
        <v>1.1138399999999999</v>
      </c>
      <c r="G998" s="384">
        <v>0</v>
      </c>
      <c r="H998">
        <v>1.1138399999999999</v>
      </c>
      <c r="I998">
        <v>0.4</v>
      </c>
      <c r="J998" s="384">
        <v>21881.19</v>
      </c>
    </row>
    <row r="999" spans="1:10">
      <c r="A999">
        <v>976</v>
      </c>
      <c r="B999" s="612">
        <v>43892.658333333333</v>
      </c>
      <c r="C999" s="405" t="s">
        <v>96</v>
      </c>
      <c r="D999" s="384">
        <v>214</v>
      </c>
      <c r="E999">
        <v>0.02</v>
      </c>
      <c r="F999">
        <v>1.1120399999999999</v>
      </c>
      <c r="G999" s="384">
        <v>0</v>
      </c>
      <c r="H999">
        <v>0</v>
      </c>
    </row>
    <row r="1000" spans="1:10">
      <c r="A1000">
        <v>977</v>
      </c>
      <c r="B1000" s="612">
        <v>43892.658333333333</v>
      </c>
      <c r="C1000" s="405" t="s">
        <v>2110</v>
      </c>
      <c r="D1000" s="384">
        <v>214</v>
      </c>
      <c r="E1000">
        <v>0.02</v>
      </c>
      <c r="F1000">
        <v>1.1120399999999999</v>
      </c>
      <c r="G1000" s="384">
        <v>0</v>
      </c>
      <c r="H1000">
        <v>1.1138399999999999</v>
      </c>
    </row>
    <row r="1001" spans="1:10">
      <c r="A1001">
        <v>980</v>
      </c>
      <c r="B1001" s="612">
        <v>43892.664583333331</v>
      </c>
      <c r="C1001" s="405" t="s">
        <v>2054</v>
      </c>
      <c r="D1001" s="384">
        <v>214</v>
      </c>
      <c r="E1001">
        <v>0.02</v>
      </c>
      <c r="F1001">
        <v>1.1138399999999999</v>
      </c>
      <c r="G1001" s="384">
        <v>0</v>
      </c>
      <c r="H1001">
        <v>1.1138399999999999</v>
      </c>
      <c r="I1001">
        <v>3.6</v>
      </c>
      <c r="J1001" s="384">
        <v>21884.79</v>
      </c>
    </row>
    <row r="1002" spans="1:10">
      <c r="A1002">
        <v>981</v>
      </c>
      <c r="B1002" s="612">
        <v>43892.69027777778</v>
      </c>
      <c r="C1002" s="405" t="s">
        <v>97</v>
      </c>
      <c r="D1002" s="384">
        <v>215</v>
      </c>
      <c r="E1002">
        <v>1.93</v>
      </c>
      <c r="F1002">
        <v>1.1158999999999999</v>
      </c>
      <c r="G1002" s="384">
        <v>0</v>
      </c>
      <c r="H1002">
        <v>0</v>
      </c>
    </row>
    <row r="1003" spans="1:10">
      <c r="A1003">
        <v>982</v>
      </c>
      <c r="B1003" s="612">
        <v>43892.69027777778</v>
      </c>
      <c r="C1003" s="405" t="s">
        <v>2110</v>
      </c>
      <c r="D1003" s="384">
        <v>215</v>
      </c>
      <c r="E1003">
        <v>1.93</v>
      </c>
      <c r="F1003">
        <v>1.1158999999999999</v>
      </c>
      <c r="G1003" s="384">
        <v>0</v>
      </c>
      <c r="H1003">
        <v>1.1114999999999999</v>
      </c>
    </row>
    <row r="1004" spans="1:10">
      <c r="A1004">
        <v>1029</v>
      </c>
      <c r="B1004" s="612">
        <v>43893.362500000003</v>
      </c>
      <c r="C1004" s="405" t="s">
        <v>2054</v>
      </c>
      <c r="D1004" s="384">
        <v>215</v>
      </c>
      <c r="E1004">
        <v>1.93</v>
      </c>
      <c r="F1004">
        <v>1.1114999999999999</v>
      </c>
      <c r="G1004" s="384">
        <v>0</v>
      </c>
      <c r="H1004">
        <v>1.1114999999999999</v>
      </c>
      <c r="I1004">
        <v>851.35</v>
      </c>
      <c r="J1004" s="384">
        <v>22412.06</v>
      </c>
    </row>
    <row r="1005" spans="1:10">
      <c r="A1005">
        <v>993</v>
      </c>
      <c r="B1005" s="612">
        <v>43892.694444444445</v>
      </c>
      <c r="C1005" s="405" t="s">
        <v>96</v>
      </c>
      <c r="D1005" s="384">
        <v>216</v>
      </c>
      <c r="E1005">
        <v>0.02</v>
      </c>
      <c r="F1005">
        <v>1.1148100000000001</v>
      </c>
      <c r="G1005" s="384">
        <v>0</v>
      </c>
      <c r="H1005">
        <v>0</v>
      </c>
    </row>
    <row r="1006" spans="1:10">
      <c r="A1006">
        <v>994</v>
      </c>
      <c r="B1006" s="612">
        <v>43892.694444444445</v>
      </c>
      <c r="C1006" s="405" t="s">
        <v>2110</v>
      </c>
      <c r="D1006" s="384">
        <v>216</v>
      </c>
      <c r="E1006">
        <v>0.02</v>
      </c>
      <c r="F1006">
        <v>1.1148100000000001</v>
      </c>
      <c r="G1006" s="384">
        <v>0</v>
      </c>
      <c r="H1006">
        <v>1.11581</v>
      </c>
    </row>
    <row r="1007" spans="1:10">
      <c r="A1007">
        <v>995</v>
      </c>
      <c r="B1007" s="612">
        <v>43892.704861111109</v>
      </c>
      <c r="C1007" s="405" t="s">
        <v>2054</v>
      </c>
      <c r="D1007" s="384">
        <v>216</v>
      </c>
      <c r="E1007">
        <v>0.02</v>
      </c>
      <c r="F1007">
        <v>1.11581</v>
      </c>
      <c r="G1007" s="384">
        <v>0</v>
      </c>
      <c r="H1007">
        <v>1.11581</v>
      </c>
      <c r="I1007">
        <v>2</v>
      </c>
      <c r="J1007" s="384">
        <v>21886.79</v>
      </c>
    </row>
    <row r="1008" spans="1:10">
      <c r="A1008">
        <v>996</v>
      </c>
      <c r="B1008" s="612">
        <v>43892.722916666666</v>
      </c>
      <c r="C1008" s="405" t="s">
        <v>96</v>
      </c>
      <c r="D1008" s="384">
        <v>217</v>
      </c>
      <c r="E1008">
        <v>0.02</v>
      </c>
      <c r="F1008">
        <v>1.11741</v>
      </c>
      <c r="G1008" s="384">
        <v>0</v>
      </c>
      <c r="H1008">
        <v>0</v>
      </c>
    </row>
    <row r="1009" spans="1:10">
      <c r="A1009">
        <v>997</v>
      </c>
      <c r="B1009" s="612">
        <v>43892.722916666666</v>
      </c>
      <c r="C1009" s="405" t="s">
        <v>2110</v>
      </c>
      <c r="D1009" s="384">
        <v>217</v>
      </c>
      <c r="E1009">
        <v>0.02</v>
      </c>
      <c r="F1009">
        <v>1.11741</v>
      </c>
      <c r="G1009" s="384">
        <v>0</v>
      </c>
      <c r="H1009">
        <v>1.1184099999999999</v>
      </c>
    </row>
    <row r="1010" spans="1:10">
      <c r="A1010">
        <v>1000</v>
      </c>
      <c r="B1010" s="612">
        <v>43892.837500000001</v>
      </c>
      <c r="C1010" s="405" t="s">
        <v>2110</v>
      </c>
      <c r="D1010" s="384">
        <v>217</v>
      </c>
      <c r="E1010">
        <v>0.02</v>
      </c>
      <c r="F1010">
        <v>1.11741</v>
      </c>
      <c r="G1010" s="384">
        <v>0</v>
      </c>
      <c r="H1010">
        <v>1.11761</v>
      </c>
    </row>
    <row r="1011" spans="1:10">
      <c r="A1011">
        <v>1004</v>
      </c>
      <c r="B1011" s="612">
        <v>43892.868055555555</v>
      </c>
      <c r="C1011" s="405" t="s">
        <v>2110</v>
      </c>
      <c r="D1011" s="384">
        <v>217</v>
      </c>
      <c r="E1011">
        <v>0.02</v>
      </c>
      <c r="F1011">
        <v>1.11741</v>
      </c>
      <c r="G1011" s="384">
        <v>0</v>
      </c>
      <c r="H1011">
        <v>1.1165799999999999</v>
      </c>
    </row>
    <row r="1012" spans="1:10">
      <c r="A1012">
        <v>1009</v>
      </c>
      <c r="B1012" s="612">
        <v>43893.052083333336</v>
      </c>
      <c r="C1012" s="405" t="s">
        <v>2110</v>
      </c>
      <c r="D1012" s="384">
        <v>217</v>
      </c>
      <c r="E1012">
        <v>0.02</v>
      </c>
      <c r="F1012">
        <v>1.11741</v>
      </c>
      <c r="G1012" s="384">
        <v>0</v>
      </c>
      <c r="H1012">
        <v>1.1153</v>
      </c>
    </row>
    <row r="1013" spans="1:10">
      <c r="A1013">
        <v>1010</v>
      </c>
      <c r="B1013" s="612">
        <v>43893.190972222219</v>
      </c>
      <c r="C1013" s="405" t="s">
        <v>2054</v>
      </c>
      <c r="D1013" s="384">
        <v>217</v>
      </c>
      <c r="E1013">
        <v>0.02</v>
      </c>
      <c r="F1013">
        <v>1.1153</v>
      </c>
      <c r="G1013" s="384">
        <v>0</v>
      </c>
      <c r="H1013">
        <v>1.1153</v>
      </c>
      <c r="I1013">
        <v>-4.3</v>
      </c>
      <c r="J1013" s="384">
        <v>21882.49</v>
      </c>
    </row>
    <row r="1014" spans="1:10">
      <c r="A1014">
        <v>998</v>
      </c>
      <c r="B1014" s="612">
        <v>43892.837500000001</v>
      </c>
      <c r="C1014" s="405" t="s">
        <v>96</v>
      </c>
      <c r="D1014" s="384">
        <v>218</v>
      </c>
      <c r="E1014">
        <v>0.02</v>
      </c>
      <c r="F1014">
        <v>1.11581</v>
      </c>
      <c r="G1014" s="384">
        <v>0</v>
      </c>
      <c r="H1014">
        <v>0</v>
      </c>
    </row>
    <row r="1015" spans="1:10">
      <c r="A1015">
        <v>999</v>
      </c>
      <c r="B1015" s="612">
        <v>43892.837500000001</v>
      </c>
      <c r="C1015" s="405" t="s">
        <v>2110</v>
      </c>
      <c r="D1015" s="384">
        <v>218</v>
      </c>
      <c r="E1015">
        <v>0.02</v>
      </c>
      <c r="F1015">
        <v>1.11581</v>
      </c>
      <c r="G1015" s="384">
        <v>0</v>
      </c>
      <c r="H1015">
        <v>1.11761</v>
      </c>
    </row>
    <row r="1016" spans="1:10">
      <c r="A1016">
        <v>1003</v>
      </c>
      <c r="B1016" s="612">
        <v>43892.868055555555</v>
      </c>
      <c r="C1016" s="405" t="s">
        <v>2110</v>
      </c>
      <c r="D1016" s="384">
        <v>218</v>
      </c>
      <c r="E1016">
        <v>0.02</v>
      </c>
      <c r="F1016">
        <v>1.11581</v>
      </c>
      <c r="G1016" s="384">
        <v>0</v>
      </c>
      <c r="H1016">
        <v>1.1165799999999999</v>
      </c>
    </row>
    <row r="1017" spans="1:10">
      <c r="A1017">
        <v>1008</v>
      </c>
      <c r="B1017" s="612">
        <v>43893.052083333336</v>
      </c>
      <c r="C1017" s="405" t="s">
        <v>2110</v>
      </c>
      <c r="D1017" s="384">
        <v>218</v>
      </c>
      <c r="E1017">
        <v>0.02</v>
      </c>
      <c r="F1017">
        <v>1.11581</v>
      </c>
      <c r="G1017" s="384">
        <v>0</v>
      </c>
      <c r="H1017">
        <v>1.1153</v>
      </c>
    </row>
    <row r="1018" spans="1:10">
      <c r="A1018">
        <v>1011</v>
      </c>
      <c r="B1018" s="612">
        <v>43893.190972222219</v>
      </c>
      <c r="C1018" s="405" t="s">
        <v>2054</v>
      </c>
      <c r="D1018" s="384">
        <v>218</v>
      </c>
      <c r="E1018">
        <v>0.02</v>
      </c>
      <c r="F1018">
        <v>1.1153</v>
      </c>
      <c r="G1018" s="384">
        <v>0</v>
      </c>
      <c r="H1018">
        <v>1.1153</v>
      </c>
      <c r="I1018">
        <v>-1.1000000000000001</v>
      </c>
      <c r="J1018" s="384">
        <v>21881.39</v>
      </c>
    </row>
    <row r="1019" spans="1:10">
      <c r="A1019">
        <v>1001</v>
      </c>
      <c r="B1019" s="612">
        <v>43892.868055555555</v>
      </c>
      <c r="C1019" s="405" t="s">
        <v>96</v>
      </c>
      <c r="D1019" s="384">
        <v>219</v>
      </c>
      <c r="E1019">
        <v>0.03</v>
      </c>
      <c r="F1019">
        <v>1.1142099999999999</v>
      </c>
      <c r="G1019" s="384">
        <v>0</v>
      </c>
      <c r="H1019">
        <v>0</v>
      </c>
    </row>
    <row r="1020" spans="1:10">
      <c r="A1020">
        <v>1002</v>
      </c>
      <c r="B1020" s="612">
        <v>43892.868055555555</v>
      </c>
      <c r="C1020" s="405" t="s">
        <v>2110</v>
      </c>
      <c r="D1020" s="384">
        <v>219</v>
      </c>
      <c r="E1020">
        <v>0.03</v>
      </c>
      <c r="F1020">
        <v>1.1142099999999999</v>
      </c>
      <c r="G1020" s="384">
        <v>0</v>
      </c>
      <c r="H1020">
        <v>1.1165799999999999</v>
      </c>
    </row>
    <row r="1021" spans="1:10">
      <c r="A1021">
        <v>1007</v>
      </c>
      <c r="B1021" s="612">
        <v>43893.052083333336</v>
      </c>
      <c r="C1021" s="405" t="s">
        <v>2110</v>
      </c>
      <c r="D1021" s="384">
        <v>219</v>
      </c>
      <c r="E1021">
        <v>0.03</v>
      </c>
      <c r="F1021">
        <v>1.1142099999999999</v>
      </c>
      <c r="G1021" s="384">
        <v>0</v>
      </c>
      <c r="H1021">
        <v>1.1153</v>
      </c>
    </row>
    <row r="1022" spans="1:10">
      <c r="A1022">
        <v>1012</v>
      </c>
      <c r="B1022" s="612">
        <v>43893.190972222219</v>
      </c>
      <c r="C1022" s="405" t="s">
        <v>2054</v>
      </c>
      <c r="D1022" s="384">
        <v>219</v>
      </c>
      <c r="E1022">
        <v>0.03</v>
      </c>
      <c r="F1022">
        <v>1.1153</v>
      </c>
      <c r="G1022" s="384">
        <v>0</v>
      </c>
      <c r="H1022">
        <v>1.1153</v>
      </c>
      <c r="I1022">
        <v>3.15</v>
      </c>
      <c r="J1022" s="384">
        <v>21884.54</v>
      </c>
    </row>
    <row r="1023" spans="1:10">
      <c r="A1023">
        <v>1005</v>
      </c>
      <c r="B1023" s="612">
        <v>43893.052083333336</v>
      </c>
      <c r="C1023" s="405" t="s">
        <v>96</v>
      </c>
      <c r="D1023" s="384">
        <v>220</v>
      </c>
      <c r="E1023">
        <v>0.05</v>
      </c>
      <c r="F1023">
        <v>1.1125100000000001</v>
      </c>
      <c r="G1023" s="384">
        <v>0</v>
      </c>
      <c r="H1023">
        <v>0</v>
      </c>
    </row>
    <row r="1024" spans="1:10">
      <c r="A1024">
        <v>1006</v>
      </c>
      <c r="B1024" s="612">
        <v>43893.052083333336</v>
      </c>
      <c r="C1024" s="405" t="s">
        <v>2110</v>
      </c>
      <c r="D1024" s="384">
        <v>220</v>
      </c>
      <c r="E1024">
        <v>0.05</v>
      </c>
      <c r="F1024">
        <v>1.1125100000000001</v>
      </c>
      <c r="G1024" s="384">
        <v>0</v>
      </c>
      <c r="H1024">
        <v>1.1153</v>
      </c>
    </row>
    <row r="1025" spans="1:10">
      <c r="A1025">
        <v>1013</v>
      </c>
      <c r="B1025" s="612">
        <v>43893.190972222219</v>
      </c>
      <c r="C1025" s="405" t="s">
        <v>2054</v>
      </c>
      <c r="D1025" s="384">
        <v>220</v>
      </c>
      <c r="E1025">
        <v>0.05</v>
      </c>
      <c r="F1025">
        <v>1.1153</v>
      </c>
      <c r="G1025" s="384">
        <v>0</v>
      </c>
      <c r="H1025">
        <v>1.1153</v>
      </c>
      <c r="I1025">
        <v>13.95</v>
      </c>
      <c r="J1025" s="384">
        <v>21898.49</v>
      </c>
    </row>
    <row r="1026" spans="1:10">
      <c r="A1026">
        <v>1014</v>
      </c>
      <c r="B1026" s="612">
        <v>43893.208333333336</v>
      </c>
      <c r="C1026" s="405" t="s">
        <v>96</v>
      </c>
      <c r="D1026" s="384">
        <v>221</v>
      </c>
      <c r="E1026">
        <v>0.02</v>
      </c>
      <c r="F1026">
        <v>1.1146400000000001</v>
      </c>
      <c r="G1026" s="384">
        <v>0</v>
      </c>
      <c r="H1026">
        <v>0</v>
      </c>
    </row>
    <row r="1027" spans="1:10">
      <c r="A1027">
        <v>1015</v>
      </c>
      <c r="B1027" s="612">
        <v>43893.208333333336</v>
      </c>
      <c r="C1027" s="405" t="s">
        <v>2110</v>
      </c>
      <c r="D1027" s="384">
        <v>221</v>
      </c>
      <c r="E1027">
        <v>0.02</v>
      </c>
      <c r="F1027">
        <v>1.1146400000000001</v>
      </c>
      <c r="G1027" s="384">
        <v>0</v>
      </c>
      <c r="H1027">
        <v>1.11564</v>
      </c>
    </row>
    <row r="1028" spans="1:10">
      <c r="A1028">
        <v>1018</v>
      </c>
      <c r="B1028" s="612">
        <v>43893.300694444442</v>
      </c>
      <c r="C1028" s="405" t="s">
        <v>2110</v>
      </c>
      <c r="D1028" s="384">
        <v>221</v>
      </c>
      <c r="E1028">
        <v>0.02</v>
      </c>
      <c r="F1028">
        <v>1.1146400000000001</v>
      </c>
      <c r="G1028" s="384">
        <v>0</v>
      </c>
      <c r="H1028">
        <v>1.1148400000000001</v>
      </c>
    </row>
    <row r="1029" spans="1:10">
      <c r="A1029">
        <v>1033</v>
      </c>
      <c r="B1029" s="612">
        <v>43893.362500000003</v>
      </c>
      <c r="C1029" s="405" t="s">
        <v>2110</v>
      </c>
      <c r="D1029" s="384">
        <v>221</v>
      </c>
      <c r="E1029">
        <v>0.02</v>
      </c>
      <c r="F1029">
        <v>1.1146400000000001</v>
      </c>
      <c r="G1029" s="384">
        <v>0</v>
      </c>
      <c r="H1029">
        <v>1.11381</v>
      </c>
    </row>
    <row r="1030" spans="1:10">
      <c r="A1030">
        <v>1042</v>
      </c>
      <c r="B1030" s="612">
        <v>43893.427777777775</v>
      </c>
      <c r="C1030" s="405" t="s">
        <v>2054</v>
      </c>
      <c r="D1030" s="384">
        <v>221</v>
      </c>
      <c r="E1030">
        <v>0.02</v>
      </c>
      <c r="F1030">
        <v>1.11381</v>
      </c>
      <c r="G1030" s="384">
        <v>0</v>
      </c>
      <c r="H1030">
        <v>1.11381</v>
      </c>
      <c r="I1030">
        <v>-1.66</v>
      </c>
      <c r="J1030" s="384">
        <v>22412.400000000001</v>
      </c>
    </row>
    <row r="1031" spans="1:10">
      <c r="A1031">
        <v>1016</v>
      </c>
      <c r="B1031" s="612">
        <v>43893.300694444442</v>
      </c>
      <c r="C1031" s="405" t="s">
        <v>96</v>
      </c>
      <c r="D1031" s="384">
        <v>222</v>
      </c>
      <c r="E1031">
        <v>0.02</v>
      </c>
      <c r="F1031">
        <v>1.11304</v>
      </c>
      <c r="G1031" s="384">
        <v>0</v>
      </c>
      <c r="H1031">
        <v>0</v>
      </c>
    </row>
    <row r="1032" spans="1:10">
      <c r="A1032">
        <v>1017</v>
      </c>
      <c r="B1032" s="612">
        <v>43893.300694444442</v>
      </c>
      <c r="C1032" s="405" t="s">
        <v>2110</v>
      </c>
      <c r="D1032" s="384">
        <v>222</v>
      </c>
      <c r="E1032">
        <v>0.02</v>
      </c>
      <c r="F1032">
        <v>1.11304</v>
      </c>
      <c r="G1032" s="384">
        <v>0</v>
      </c>
      <c r="H1032">
        <v>1.1148400000000001</v>
      </c>
    </row>
    <row r="1033" spans="1:10">
      <c r="A1033">
        <v>1032</v>
      </c>
      <c r="B1033" s="612">
        <v>43893.362500000003</v>
      </c>
      <c r="C1033" s="405" t="s">
        <v>2110</v>
      </c>
      <c r="D1033" s="384">
        <v>222</v>
      </c>
      <c r="E1033">
        <v>0.02</v>
      </c>
      <c r="F1033">
        <v>1.11304</v>
      </c>
      <c r="G1033" s="384">
        <v>0</v>
      </c>
      <c r="H1033">
        <v>1.11381</v>
      </c>
    </row>
    <row r="1034" spans="1:10">
      <c r="A1034">
        <v>1043</v>
      </c>
      <c r="B1034" s="612">
        <v>43893.427777777775</v>
      </c>
      <c r="C1034" s="405" t="s">
        <v>2054</v>
      </c>
      <c r="D1034" s="384">
        <v>222</v>
      </c>
      <c r="E1034">
        <v>0.02</v>
      </c>
      <c r="F1034">
        <v>1.11381</v>
      </c>
      <c r="G1034" s="384">
        <v>0</v>
      </c>
      <c r="H1034">
        <v>1.11381</v>
      </c>
      <c r="I1034">
        <v>1.54</v>
      </c>
      <c r="J1034" s="384">
        <v>22413.94</v>
      </c>
    </row>
    <row r="1035" spans="1:10">
      <c r="A1035">
        <v>1030</v>
      </c>
      <c r="B1035" s="612">
        <v>43893.362500000003</v>
      </c>
      <c r="C1035" s="405" t="s">
        <v>96</v>
      </c>
      <c r="D1035" s="384">
        <v>223</v>
      </c>
      <c r="E1035">
        <v>0.03</v>
      </c>
      <c r="F1035">
        <v>1.1114299999999999</v>
      </c>
      <c r="G1035" s="384">
        <v>0</v>
      </c>
      <c r="H1035">
        <v>0</v>
      </c>
    </row>
    <row r="1036" spans="1:10">
      <c r="A1036">
        <v>1031</v>
      </c>
      <c r="B1036" s="612">
        <v>43893.362500000003</v>
      </c>
      <c r="C1036" s="405" t="s">
        <v>2110</v>
      </c>
      <c r="D1036" s="384">
        <v>223</v>
      </c>
      <c r="E1036">
        <v>0.03</v>
      </c>
      <c r="F1036">
        <v>1.1114299999999999</v>
      </c>
      <c r="G1036" s="384">
        <v>0</v>
      </c>
      <c r="H1036">
        <v>1.11381</v>
      </c>
    </row>
    <row r="1037" spans="1:10">
      <c r="A1037">
        <v>1044</v>
      </c>
      <c r="B1037" s="612">
        <v>43893.427777777775</v>
      </c>
      <c r="C1037" s="405" t="s">
        <v>2054</v>
      </c>
      <c r="D1037" s="384">
        <v>223</v>
      </c>
      <c r="E1037">
        <v>0.03</v>
      </c>
      <c r="F1037">
        <v>1.11381</v>
      </c>
      <c r="G1037" s="384">
        <v>0</v>
      </c>
      <c r="H1037">
        <v>1.11381</v>
      </c>
      <c r="I1037">
        <v>7.14</v>
      </c>
      <c r="J1037" s="384">
        <v>22421.08</v>
      </c>
    </row>
    <row r="1038" spans="1:10">
      <c r="A1038">
        <v>1034</v>
      </c>
      <c r="B1038" s="612">
        <v>43893.378472222219</v>
      </c>
      <c r="C1038" s="405" t="s">
        <v>97</v>
      </c>
      <c r="D1038" s="384">
        <v>224</v>
      </c>
      <c r="E1038">
        <v>0.02</v>
      </c>
      <c r="F1038">
        <v>1.1116699999999999</v>
      </c>
      <c r="G1038" s="384">
        <v>0</v>
      </c>
      <c r="H1038">
        <v>0</v>
      </c>
    </row>
    <row r="1039" spans="1:10">
      <c r="A1039">
        <v>1035</v>
      </c>
      <c r="B1039" s="612">
        <v>43893.378472222219</v>
      </c>
      <c r="C1039" s="405" t="s">
        <v>2110</v>
      </c>
      <c r="D1039" s="384">
        <v>224</v>
      </c>
      <c r="E1039">
        <v>0.02</v>
      </c>
      <c r="F1039">
        <v>1.1116699999999999</v>
      </c>
      <c r="G1039" s="384">
        <v>0</v>
      </c>
      <c r="H1039">
        <v>1.11067</v>
      </c>
    </row>
    <row r="1040" spans="1:10">
      <c r="A1040">
        <v>1036</v>
      </c>
      <c r="B1040" s="612">
        <v>43893.382638888892</v>
      </c>
      <c r="C1040" s="405" t="s">
        <v>2054</v>
      </c>
      <c r="D1040" s="384">
        <v>224</v>
      </c>
      <c r="E1040">
        <v>0.02</v>
      </c>
      <c r="F1040">
        <v>1.11067</v>
      </c>
      <c r="G1040" s="384">
        <v>0</v>
      </c>
      <c r="H1040">
        <v>1.11067</v>
      </c>
      <c r="I1040">
        <v>2</v>
      </c>
      <c r="J1040" s="384">
        <v>22414.06</v>
      </c>
    </row>
    <row r="1041" spans="1:10">
      <c r="A1041">
        <v>1037</v>
      </c>
      <c r="B1041" s="612">
        <v>43893.394444444442</v>
      </c>
      <c r="C1041" s="405" t="s">
        <v>97</v>
      </c>
      <c r="D1041" s="384">
        <v>225</v>
      </c>
      <c r="E1041">
        <v>0.02</v>
      </c>
      <c r="F1041">
        <v>1.11121</v>
      </c>
      <c r="G1041" s="384">
        <v>0</v>
      </c>
      <c r="H1041">
        <v>0</v>
      </c>
    </row>
    <row r="1042" spans="1:10">
      <c r="A1042">
        <v>1038</v>
      </c>
      <c r="B1042" s="612">
        <v>43893.394444444442</v>
      </c>
      <c r="C1042" s="405" t="s">
        <v>2110</v>
      </c>
      <c r="D1042" s="384">
        <v>225</v>
      </c>
      <c r="E1042">
        <v>0.02</v>
      </c>
      <c r="F1042">
        <v>1.11121</v>
      </c>
      <c r="G1042" s="384">
        <v>0</v>
      </c>
      <c r="H1042">
        <v>1.1102099999999999</v>
      </c>
    </row>
    <row r="1043" spans="1:10">
      <c r="A1043">
        <v>1041</v>
      </c>
      <c r="B1043" s="612">
        <v>43893.417361111111</v>
      </c>
      <c r="C1043" s="405" t="s">
        <v>2110</v>
      </c>
      <c r="D1043" s="384">
        <v>225</v>
      </c>
      <c r="E1043">
        <v>0.02</v>
      </c>
      <c r="F1043">
        <v>1.11121</v>
      </c>
      <c r="G1043" s="384">
        <v>0</v>
      </c>
      <c r="H1043">
        <v>1.1110100000000001</v>
      </c>
    </row>
    <row r="1044" spans="1:10">
      <c r="A1044">
        <v>1047</v>
      </c>
      <c r="B1044" s="612">
        <v>43893.463888888888</v>
      </c>
      <c r="C1044" s="405" t="s">
        <v>2054</v>
      </c>
      <c r="D1044" s="384">
        <v>225</v>
      </c>
      <c r="E1044">
        <v>0.02</v>
      </c>
      <c r="F1044">
        <v>1.1110100000000001</v>
      </c>
      <c r="G1044" s="384">
        <v>0</v>
      </c>
      <c r="H1044">
        <v>1.1110100000000001</v>
      </c>
      <c r="I1044">
        <v>0.4</v>
      </c>
      <c r="J1044" s="384">
        <v>22421.48</v>
      </c>
    </row>
    <row r="1045" spans="1:10">
      <c r="A1045">
        <v>1039</v>
      </c>
      <c r="B1045" s="612">
        <v>43893.417361111111</v>
      </c>
      <c r="C1045" s="405" t="s">
        <v>97</v>
      </c>
      <c r="D1045" s="384">
        <v>226</v>
      </c>
      <c r="E1045">
        <v>0.02</v>
      </c>
      <c r="F1045">
        <v>1.1128100000000001</v>
      </c>
      <c r="G1045" s="384">
        <v>0</v>
      </c>
      <c r="H1045">
        <v>0</v>
      </c>
    </row>
    <row r="1046" spans="1:10">
      <c r="A1046">
        <v>1040</v>
      </c>
      <c r="B1046" s="612">
        <v>43893.417361111111</v>
      </c>
      <c r="C1046" s="405" t="s">
        <v>2110</v>
      </c>
      <c r="D1046" s="384">
        <v>226</v>
      </c>
      <c r="E1046">
        <v>0.02</v>
      </c>
      <c r="F1046">
        <v>1.1128100000000001</v>
      </c>
      <c r="G1046" s="384">
        <v>0</v>
      </c>
      <c r="H1046">
        <v>1.1110100000000001</v>
      </c>
    </row>
    <row r="1047" spans="1:10">
      <c r="A1047">
        <v>1048</v>
      </c>
      <c r="B1047" s="612">
        <v>43893.463888888888</v>
      </c>
      <c r="C1047" s="405" t="s">
        <v>2054</v>
      </c>
      <c r="D1047" s="384">
        <v>226</v>
      </c>
      <c r="E1047">
        <v>0.02</v>
      </c>
      <c r="F1047">
        <v>1.1110100000000001</v>
      </c>
      <c r="G1047" s="384">
        <v>0</v>
      </c>
      <c r="H1047">
        <v>1.1110100000000001</v>
      </c>
      <c r="I1047">
        <v>3.6</v>
      </c>
      <c r="J1047" s="384">
        <v>22425.08</v>
      </c>
    </row>
    <row r="1048" spans="1:10">
      <c r="A1048">
        <v>1045</v>
      </c>
      <c r="B1048" s="612">
        <v>43893.436805555553</v>
      </c>
      <c r="C1048" s="405" t="s">
        <v>96</v>
      </c>
      <c r="D1048" s="384">
        <v>227</v>
      </c>
      <c r="E1048">
        <v>0.02</v>
      </c>
      <c r="F1048">
        <v>1.1122099999999999</v>
      </c>
      <c r="G1048" s="384">
        <v>0</v>
      </c>
      <c r="H1048">
        <v>0</v>
      </c>
    </row>
    <row r="1049" spans="1:10">
      <c r="A1049">
        <v>1046</v>
      </c>
      <c r="B1049" s="612">
        <v>43893.436805555553</v>
      </c>
      <c r="C1049" s="405" t="s">
        <v>2110</v>
      </c>
      <c r="D1049" s="384">
        <v>227</v>
      </c>
      <c r="E1049">
        <v>0.02</v>
      </c>
      <c r="F1049">
        <v>1.1122099999999999</v>
      </c>
      <c r="G1049" s="384">
        <v>0</v>
      </c>
      <c r="H1049">
        <v>1.11321</v>
      </c>
    </row>
    <row r="1050" spans="1:10">
      <c r="A1050">
        <v>1054</v>
      </c>
      <c r="B1050" s="612">
        <v>43893.526388888888</v>
      </c>
      <c r="C1050" s="405" t="s">
        <v>2054</v>
      </c>
      <c r="D1050" s="384">
        <v>227</v>
      </c>
      <c r="E1050">
        <v>0.02</v>
      </c>
      <c r="F1050">
        <v>1.11321</v>
      </c>
      <c r="G1050" s="384">
        <v>0</v>
      </c>
      <c r="H1050">
        <v>1.11321</v>
      </c>
      <c r="I1050">
        <v>2</v>
      </c>
      <c r="J1050" s="384">
        <v>22427.08</v>
      </c>
    </row>
    <row r="1051" spans="1:10">
      <c r="A1051">
        <v>1049</v>
      </c>
      <c r="B1051" s="612">
        <v>43893.466666666667</v>
      </c>
      <c r="C1051" s="405" t="s">
        <v>97</v>
      </c>
      <c r="D1051" s="384">
        <v>228</v>
      </c>
      <c r="E1051">
        <v>0.02</v>
      </c>
      <c r="F1051">
        <v>1.11137</v>
      </c>
      <c r="G1051" s="384">
        <v>0</v>
      </c>
      <c r="H1051">
        <v>0</v>
      </c>
    </row>
    <row r="1052" spans="1:10">
      <c r="A1052">
        <v>1050</v>
      </c>
      <c r="B1052" s="612">
        <v>43893.466666666667</v>
      </c>
      <c r="C1052" s="405" t="s">
        <v>2110</v>
      </c>
      <c r="D1052" s="384">
        <v>228</v>
      </c>
      <c r="E1052">
        <v>0.02</v>
      </c>
      <c r="F1052">
        <v>1.11137</v>
      </c>
      <c r="G1052" s="384">
        <v>0</v>
      </c>
      <c r="H1052">
        <v>1.1103700000000001</v>
      </c>
    </row>
    <row r="1053" spans="1:10">
      <c r="A1053">
        <v>1053</v>
      </c>
      <c r="B1053" s="612">
        <v>43893.526388888888</v>
      </c>
      <c r="C1053" s="405" t="s">
        <v>2110</v>
      </c>
      <c r="D1053" s="384">
        <v>228</v>
      </c>
      <c r="E1053">
        <v>0.02</v>
      </c>
      <c r="F1053">
        <v>1.11137</v>
      </c>
      <c r="G1053" s="384">
        <v>0</v>
      </c>
      <c r="H1053">
        <v>1.11117</v>
      </c>
    </row>
    <row r="1054" spans="1:10">
      <c r="A1054">
        <v>1060</v>
      </c>
      <c r="B1054" s="612">
        <v>43893.548611111109</v>
      </c>
      <c r="C1054" s="405" t="s">
        <v>2054</v>
      </c>
      <c r="D1054" s="384">
        <v>228</v>
      </c>
      <c r="E1054">
        <v>0.02</v>
      </c>
      <c r="F1054">
        <v>1.11117</v>
      </c>
      <c r="G1054" s="384">
        <v>0</v>
      </c>
      <c r="H1054">
        <v>1.11117</v>
      </c>
      <c r="I1054">
        <v>0.4</v>
      </c>
      <c r="J1054" s="384">
        <v>22429.48</v>
      </c>
    </row>
    <row r="1055" spans="1:10">
      <c r="A1055">
        <v>1051</v>
      </c>
      <c r="B1055" s="612">
        <v>43893.526388888888</v>
      </c>
      <c r="C1055" s="405" t="s">
        <v>97</v>
      </c>
      <c r="D1055" s="384">
        <v>229</v>
      </c>
      <c r="E1055">
        <v>0.02</v>
      </c>
      <c r="F1055">
        <v>1.11297</v>
      </c>
      <c r="G1055" s="384">
        <v>0</v>
      </c>
      <c r="H1055">
        <v>0</v>
      </c>
    </row>
    <row r="1056" spans="1:10">
      <c r="A1056">
        <v>1052</v>
      </c>
      <c r="B1056" s="612">
        <v>43893.526388888888</v>
      </c>
      <c r="C1056" s="405" t="s">
        <v>2110</v>
      </c>
      <c r="D1056" s="384">
        <v>229</v>
      </c>
      <c r="E1056">
        <v>0.02</v>
      </c>
      <c r="F1056">
        <v>1.11297</v>
      </c>
      <c r="G1056" s="384">
        <v>0</v>
      </c>
      <c r="H1056">
        <v>1.11117</v>
      </c>
    </row>
    <row r="1057" spans="1:10">
      <c r="A1057">
        <v>1061</v>
      </c>
      <c r="B1057" s="612">
        <v>43893.548611111109</v>
      </c>
      <c r="C1057" s="405" t="s">
        <v>2054</v>
      </c>
      <c r="D1057" s="384">
        <v>229</v>
      </c>
      <c r="E1057">
        <v>0.02</v>
      </c>
      <c r="F1057">
        <v>1.11117</v>
      </c>
      <c r="G1057" s="384">
        <v>0</v>
      </c>
      <c r="H1057">
        <v>1.11117</v>
      </c>
      <c r="I1057">
        <v>3.6</v>
      </c>
      <c r="J1057" s="384">
        <v>22433.08</v>
      </c>
    </row>
    <row r="1058" spans="1:10">
      <c r="A1058">
        <v>1055</v>
      </c>
      <c r="B1058" s="612">
        <v>43893.52847222222</v>
      </c>
      <c r="C1058" s="405" t="s">
        <v>96</v>
      </c>
      <c r="D1058" s="384">
        <v>230</v>
      </c>
      <c r="E1058">
        <v>0.02</v>
      </c>
      <c r="F1058">
        <v>1.1121000000000001</v>
      </c>
      <c r="G1058" s="384">
        <v>0</v>
      </c>
      <c r="H1058">
        <v>0</v>
      </c>
    </row>
    <row r="1059" spans="1:10">
      <c r="A1059">
        <v>1056</v>
      </c>
      <c r="B1059" s="612">
        <v>43893.52847222222</v>
      </c>
      <c r="C1059" s="405" t="s">
        <v>2110</v>
      </c>
      <c r="D1059" s="384">
        <v>230</v>
      </c>
      <c r="E1059">
        <v>0.02</v>
      </c>
      <c r="F1059">
        <v>1.1121000000000001</v>
      </c>
      <c r="G1059" s="384">
        <v>0</v>
      </c>
      <c r="H1059">
        <v>1.1131</v>
      </c>
    </row>
    <row r="1060" spans="1:10">
      <c r="A1060">
        <v>1057</v>
      </c>
      <c r="B1060" s="612">
        <v>43893.531944444447</v>
      </c>
      <c r="C1060" s="405" t="s">
        <v>2054</v>
      </c>
      <c r="D1060" s="384">
        <v>230</v>
      </c>
      <c r="E1060">
        <v>0.02</v>
      </c>
      <c r="F1060">
        <v>1.1131</v>
      </c>
      <c r="G1060" s="384">
        <v>0</v>
      </c>
      <c r="H1060">
        <v>1.1131</v>
      </c>
      <c r="I1060">
        <v>2</v>
      </c>
      <c r="J1060" s="384">
        <v>22429.08</v>
      </c>
    </row>
    <row r="1061" spans="1:10">
      <c r="A1061">
        <v>1058</v>
      </c>
      <c r="B1061" s="612">
        <v>43893.534722222219</v>
      </c>
      <c r="C1061" s="405" t="s">
        <v>96</v>
      </c>
      <c r="D1061" s="384">
        <v>231</v>
      </c>
      <c r="E1061">
        <v>0.02</v>
      </c>
      <c r="F1061">
        <v>1.1121000000000001</v>
      </c>
      <c r="G1061" s="384">
        <v>0</v>
      </c>
      <c r="H1061">
        <v>0</v>
      </c>
    </row>
    <row r="1062" spans="1:10">
      <c r="A1062">
        <v>1059</v>
      </c>
      <c r="B1062" s="612">
        <v>43893.534722222219</v>
      </c>
      <c r="C1062" s="405" t="s">
        <v>2110</v>
      </c>
      <c r="D1062" s="384">
        <v>231</v>
      </c>
      <c r="E1062">
        <v>0.02</v>
      </c>
      <c r="F1062">
        <v>1.1121000000000001</v>
      </c>
      <c r="G1062" s="384">
        <v>0</v>
      </c>
      <c r="H1062">
        <v>1.1131</v>
      </c>
    </row>
    <row r="1063" spans="1:10">
      <c r="A1063">
        <v>1064</v>
      </c>
      <c r="B1063" s="612">
        <v>43893.554861111108</v>
      </c>
      <c r="C1063" s="405" t="s">
        <v>2110</v>
      </c>
      <c r="D1063" s="384">
        <v>231</v>
      </c>
      <c r="E1063">
        <v>0.02</v>
      </c>
      <c r="F1063">
        <v>1.1121000000000001</v>
      </c>
      <c r="G1063" s="384">
        <v>0</v>
      </c>
      <c r="H1063">
        <v>1.1123000000000001</v>
      </c>
    </row>
    <row r="1064" spans="1:10">
      <c r="A1064">
        <v>1067</v>
      </c>
      <c r="B1064" s="612">
        <v>43893.586805555555</v>
      </c>
      <c r="C1064" s="405" t="s">
        <v>2054</v>
      </c>
      <c r="D1064" s="384">
        <v>231</v>
      </c>
      <c r="E1064">
        <v>0.02</v>
      </c>
      <c r="F1064">
        <v>1.1123000000000001</v>
      </c>
      <c r="G1064" s="384">
        <v>0</v>
      </c>
      <c r="H1064">
        <v>1.1123000000000001</v>
      </c>
      <c r="I1064">
        <v>0.4</v>
      </c>
      <c r="J1064" s="384">
        <v>22433.48</v>
      </c>
    </row>
    <row r="1065" spans="1:10">
      <c r="A1065">
        <v>1062</v>
      </c>
      <c r="B1065" s="612">
        <v>43893.554861111108</v>
      </c>
      <c r="C1065" s="405" t="s">
        <v>96</v>
      </c>
      <c r="D1065" s="384">
        <v>232</v>
      </c>
      <c r="E1065">
        <v>0.02</v>
      </c>
      <c r="F1065">
        <v>1.11049</v>
      </c>
      <c r="G1065" s="384">
        <v>0</v>
      </c>
      <c r="H1065">
        <v>0</v>
      </c>
    </row>
    <row r="1066" spans="1:10">
      <c r="A1066">
        <v>1063</v>
      </c>
      <c r="B1066" s="612">
        <v>43893.554861111108</v>
      </c>
      <c r="C1066" s="405" t="s">
        <v>2110</v>
      </c>
      <c r="D1066" s="384">
        <v>232</v>
      </c>
      <c r="E1066">
        <v>0.02</v>
      </c>
      <c r="F1066">
        <v>1.11049</v>
      </c>
      <c r="G1066" s="384">
        <v>0</v>
      </c>
      <c r="H1066">
        <v>1.1123000000000001</v>
      </c>
    </row>
    <row r="1067" spans="1:10">
      <c r="A1067">
        <v>1068</v>
      </c>
      <c r="B1067" s="612">
        <v>43893.586805555555</v>
      </c>
      <c r="C1067" s="405" t="s">
        <v>2054</v>
      </c>
      <c r="D1067" s="384">
        <v>232</v>
      </c>
      <c r="E1067">
        <v>0.02</v>
      </c>
      <c r="F1067">
        <v>1.1123000000000001</v>
      </c>
      <c r="G1067" s="384">
        <v>0</v>
      </c>
      <c r="H1067">
        <v>1.1123000000000001</v>
      </c>
      <c r="I1067">
        <v>3.62</v>
      </c>
      <c r="J1067" s="384">
        <v>22437.1</v>
      </c>
    </row>
    <row r="1068" spans="1:10">
      <c r="A1068">
        <v>1065</v>
      </c>
      <c r="B1068" s="612">
        <v>43893.57916666667</v>
      </c>
      <c r="C1068" s="405" t="s">
        <v>97</v>
      </c>
      <c r="D1068" s="384">
        <v>233</v>
      </c>
      <c r="E1068">
        <v>0.02</v>
      </c>
      <c r="F1068">
        <v>1.11164</v>
      </c>
      <c r="G1068" s="384">
        <v>0</v>
      </c>
      <c r="H1068">
        <v>0</v>
      </c>
    </row>
    <row r="1069" spans="1:10">
      <c r="A1069">
        <v>1066</v>
      </c>
      <c r="B1069" s="612">
        <v>43893.57916666667</v>
      </c>
      <c r="C1069" s="405" t="s">
        <v>2110</v>
      </c>
      <c r="D1069" s="384">
        <v>233</v>
      </c>
      <c r="E1069">
        <v>0.02</v>
      </c>
      <c r="F1069">
        <v>1.11164</v>
      </c>
      <c r="G1069" s="384">
        <v>0</v>
      </c>
      <c r="H1069">
        <v>1.1106400000000001</v>
      </c>
    </row>
    <row r="1070" spans="1:10">
      <c r="A1070">
        <v>1074</v>
      </c>
      <c r="B1070" s="612">
        <v>43893.625</v>
      </c>
      <c r="C1070" s="405" t="s">
        <v>2110</v>
      </c>
      <c r="D1070" s="384">
        <v>233</v>
      </c>
      <c r="E1070">
        <v>0.02</v>
      </c>
      <c r="F1070">
        <v>1.11164</v>
      </c>
      <c r="G1070" s="384">
        <v>0</v>
      </c>
      <c r="H1070">
        <v>1.1114999999999999</v>
      </c>
    </row>
    <row r="1071" spans="1:10">
      <c r="A1071">
        <v>1080</v>
      </c>
      <c r="B1071" s="612">
        <v>43893.625694444447</v>
      </c>
      <c r="C1071" s="405" t="s">
        <v>2110</v>
      </c>
      <c r="D1071" s="384">
        <v>233</v>
      </c>
      <c r="E1071">
        <v>0.02</v>
      </c>
      <c r="F1071">
        <v>1.11164</v>
      </c>
      <c r="G1071" s="384">
        <v>0</v>
      </c>
      <c r="H1071">
        <v>1.1142700000000001</v>
      </c>
    </row>
    <row r="1072" spans="1:10">
      <c r="A1072">
        <v>1085</v>
      </c>
      <c r="B1072" s="612">
        <v>43893.625694444447</v>
      </c>
      <c r="C1072" s="405" t="s">
        <v>2110</v>
      </c>
      <c r="D1072" s="384">
        <v>233</v>
      </c>
      <c r="E1072">
        <v>0.02</v>
      </c>
      <c r="F1072">
        <v>1.11164</v>
      </c>
      <c r="G1072" s="384">
        <v>0</v>
      </c>
      <c r="H1072">
        <v>1.1144000000000001</v>
      </c>
    </row>
    <row r="1073" spans="1:10">
      <c r="A1073">
        <v>1092</v>
      </c>
      <c r="B1073" s="612">
        <v>43893.637499999997</v>
      </c>
      <c r="C1073" s="405" t="s">
        <v>2110</v>
      </c>
      <c r="D1073" s="384">
        <v>233</v>
      </c>
      <c r="E1073">
        <v>0.02</v>
      </c>
      <c r="F1073">
        <v>1.11164</v>
      </c>
      <c r="G1073" s="384">
        <v>0</v>
      </c>
      <c r="H1073">
        <v>1.11616</v>
      </c>
    </row>
    <row r="1074" spans="1:10">
      <c r="A1074">
        <v>1098</v>
      </c>
      <c r="B1074" s="612">
        <v>43893.674305555556</v>
      </c>
      <c r="C1074" s="405" t="s">
        <v>2054</v>
      </c>
      <c r="D1074" s="384">
        <v>233</v>
      </c>
      <c r="E1074">
        <v>0.02</v>
      </c>
      <c r="F1074">
        <v>1.11616</v>
      </c>
      <c r="G1074" s="384">
        <v>0</v>
      </c>
      <c r="H1074">
        <v>1.11616</v>
      </c>
      <c r="I1074">
        <v>-9.0399999999999991</v>
      </c>
      <c r="J1074" s="384">
        <v>22430.06</v>
      </c>
    </row>
    <row r="1075" spans="1:10">
      <c r="A1075">
        <v>1069</v>
      </c>
      <c r="B1075" s="612">
        <v>43893.605555555558</v>
      </c>
      <c r="C1075" s="405" t="s">
        <v>96</v>
      </c>
      <c r="D1075" s="384">
        <v>234</v>
      </c>
      <c r="E1075">
        <v>0.02</v>
      </c>
      <c r="F1075">
        <v>1.11226</v>
      </c>
      <c r="G1075" s="384">
        <v>0</v>
      </c>
      <c r="H1075">
        <v>0</v>
      </c>
    </row>
    <row r="1076" spans="1:10">
      <c r="A1076">
        <v>1070</v>
      </c>
      <c r="B1076" s="612">
        <v>43893.605555555558</v>
      </c>
      <c r="C1076" s="405" t="s">
        <v>2110</v>
      </c>
      <c r="D1076" s="384">
        <v>234</v>
      </c>
      <c r="E1076">
        <v>0.02</v>
      </c>
      <c r="F1076">
        <v>1.11226</v>
      </c>
      <c r="G1076" s="384">
        <v>0</v>
      </c>
      <c r="H1076">
        <v>1.1132599999999999</v>
      </c>
    </row>
    <row r="1077" spans="1:10">
      <c r="A1077">
        <v>1071</v>
      </c>
      <c r="B1077" s="612">
        <v>43893.625</v>
      </c>
      <c r="C1077" s="405" t="s">
        <v>2054</v>
      </c>
      <c r="D1077" s="384">
        <v>234</v>
      </c>
      <c r="E1077">
        <v>0.02</v>
      </c>
      <c r="F1077">
        <v>1.1132599999999999</v>
      </c>
      <c r="G1077" s="384">
        <v>0</v>
      </c>
      <c r="H1077">
        <v>1.1132599999999999</v>
      </c>
      <c r="I1077">
        <v>2</v>
      </c>
      <c r="J1077" s="384">
        <v>22439.1</v>
      </c>
    </row>
    <row r="1078" spans="1:10">
      <c r="A1078">
        <v>1072</v>
      </c>
      <c r="B1078" s="612">
        <v>43893.625</v>
      </c>
      <c r="C1078" s="405" t="s">
        <v>97</v>
      </c>
      <c r="D1078" s="384">
        <v>235</v>
      </c>
      <c r="E1078">
        <v>0.02</v>
      </c>
      <c r="F1078">
        <v>1.1133599999999999</v>
      </c>
      <c r="G1078" s="384">
        <v>0</v>
      </c>
      <c r="H1078">
        <v>0</v>
      </c>
    </row>
    <row r="1079" spans="1:10">
      <c r="A1079">
        <v>1073</v>
      </c>
      <c r="B1079" s="612">
        <v>43893.625</v>
      </c>
      <c r="C1079" s="405" t="s">
        <v>2110</v>
      </c>
      <c r="D1079" s="384">
        <v>235</v>
      </c>
      <c r="E1079">
        <v>0.02</v>
      </c>
      <c r="F1079">
        <v>1.1133599999999999</v>
      </c>
      <c r="G1079" s="384">
        <v>0</v>
      </c>
      <c r="H1079">
        <v>1.1114999999999999</v>
      </c>
    </row>
    <row r="1080" spans="1:10">
      <c r="A1080">
        <v>1079</v>
      </c>
      <c r="B1080" s="612">
        <v>43893.625694444447</v>
      </c>
      <c r="C1080" s="405" t="s">
        <v>2110</v>
      </c>
      <c r="D1080" s="384">
        <v>235</v>
      </c>
      <c r="E1080">
        <v>0.02</v>
      </c>
      <c r="F1080">
        <v>1.1133599999999999</v>
      </c>
      <c r="G1080" s="384">
        <v>0</v>
      </c>
      <c r="H1080">
        <v>1.1142700000000001</v>
      </c>
    </row>
    <row r="1081" spans="1:10">
      <c r="A1081">
        <v>1084</v>
      </c>
      <c r="B1081" s="612">
        <v>43893.625694444447</v>
      </c>
      <c r="C1081" s="405" t="s">
        <v>2110</v>
      </c>
      <c r="D1081" s="384">
        <v>235</v>
      </c>
      <c r="E1081">
        <v>0.02</v>
      </c>
      <c r="F1081">
        <v>1.1133599999999999</v>
      </c>
      <c r="G1081" s="384">
        <v>0</v>
      </c>
      <c r="H1081">
        <v>1.1144000000000001</v>
      </c>
    </row>
    <row r="1082" spans="1:10">
      <c r="A1082">
        <v>1091</v>
      </c>
      <c r="B1082" s="612">
        <v>43893.637499999997</v>
      </c>
      <c r="C1082" s="405" t="s">
        <v>2110</v>
      </c>
      <c r="D1082" s="384">
        <v>235</v>
      </c>
      <c r="E1082">
        <v>0.02</v>
      </c>
      <c r="F1082">
        <v>1.1133599999999999</v>
      </c>
      <c r="G1082" s="384">
        <v>0</v>
      </c>
      <c r="H1082">
        <v>1.11616</v>
      </c>
    </row>
    <row r="1083" spans="1:10">
      <c r="A1083">
        <v>1099</v>
      </c>
      <c r="B1083" s="612">
        <v>43893.674305555556</v>
      </c>
      <c r="C1083" s="405" t="s">
        <v>2054</v>
      </c>
      <c r="D1083" s="384">
        <v>235</v>
      </c>
      <c r="E1083">
        <v>0.02</v>
      </c>
      <c r="F1083">
        <v>1.11616</v>
      </c>
      <c r="G1083" s="384">
        <v>0</v>
      </c>
      <c r="H1083">
        <v>1.11616</v>
      </c>
      <c r="I1083">
        <v>-5.6</v>
      </c>
      <c r="J1083" s="384">
        <v>22424.46</v>
      </c>
    </row>
    <row r="1084" spans="1:10">
      <c r="A1084">
        <v>1075</v>
      </c>
      <c r="B1084" s="612">
        <v>43893.625694444447</v>
      </c>
      <c r="C1084" s="405" t="s">
        <v>2135</v>
      </c>
      <c r="D1084" s="384">
        <v>236</v>
      </c>
      <c r="E1084">
        <v>0.03</v>
      </c>
      <c r="F1084">
        <v>1.1157900000000001</v>
      </c>
      <c r="G1084" s="384">
        <v>0</v>
      </c>
      <c r="H1084">
        <v>0</v>
      </c>
    </row>
    <row r="1085" spans="1:10">
      <c r="A1085">
        <v>1078</v>
      </c>
      <c r="B1085" s="612">
        <v>43893.625694444447</v>
      </c>
      <c r="C1085" s="405" t="s">
        <v>2110</v>
      </c>
      <c r="D1085" s="384">
        <v>236</v>
      </c>
      <c r="E1085">
        <v>0.03</v>
      </c>
      <c r="F1085">
        <v>1.1157900000000001</v>
      </c>
      <c r="G1085" s="384">
        <v>0</v>
      </c>
      <c r="H1085">
        <v>1.1142700000000001</v>
      </c>
    </row>
    <row r="1086" spans="1:10">
      <c r="A1086">
        <v>1083</v>
      </c>
      <c r="B1086" s="612">
        <v>43893.625694444447</v>
      </c>
      <c r="C1086" s="405" t="s">
        <v>2110</v>
      </c>
      <c r="D1086" s="384">
        <v>236</v>
      </c>
      <c r="E1086">
        <v>0.03</v>
      </c>
      <c r="F1086">
        <v>1.1157900000000001</v>
      </c>
      <c r="G1086" s="384">
        <v>0</v>
      </c>
      <c r="H1086">
        <v>1.1144000000000001</v>
      </c>
    </row>
    <row r="1087" spans="1:10">
      <c r="A1087">
        <v>1086</v>
      </c>
      <c r="B1087" s="612">
        <v>43893.625694444447</v>
      </c>
      <c r="C1087" s="405" t="s">
        <v>97</v>
      </c>
      <c r="D1087" s="384">
        <v>236</v>
      </c>
      <c r="E1087">
        <v>0.03</v>
      </c>
      <c r="F1087">
        <v>1.1157900000000001</v>
      </c>
      <c r="G1087" s="384">
        <v>0</v>
      </c>
      <c r="H1087">
        <v>1.1144000000000001</v>
      </c>
    </row>
    <row r="1088" spans="1:10">
      <c r="A1088">
        <v>1090</v>
      </c>
      <c r="B1088" s="612">
        <v>43893.637499999997</v>
      </c>
      <c r="C1088" s="405" t="s">
        <v>2110</v>
      </c>
      <c r="D1088" s="384">
        <v>236</v>
      </c>
      <c r="E1088">
        <v>0.03</v>
      </c>
      <c r="F1088">
        <v>1.1157900000000001</v>
      </c>
      <c r="G1088" s="384">
        <v>0</v>
      </c>
      <c r="H1088">
        <v>1.11616</v>
      </c>
    </row>
    <row r="1089" spans="1:10">
      <c r="A1089">
        <v>1100</v>
      </c>
      <c r="B1089" s="612">
        <v>43893.674305555556</v>
      </c>
      <c r="C1089" s="405" t="s">
        <v>2054</v>
      </c>
      <c r="D1089" s="384">
        <v>236</v>
      </c>
      <c r="E1089">
        <v>0.03</v>
      </c>
      <c r="F1089">
        <v>1.11616</v>
      </c>
      <c r="G1089" s="384">
        <v>0</v>
      </c>
      <c r="H1089">
        <v>1.11616</v>
      </c>
      <c r="I1089">
        <v>-1.1100000000000001</v>
      </c>
      <c r="J1089" s="384">
        <v>22423.35</v>
      </c>
    </row>
    <row r="1090" spans="1:10">
      <c r="A1090">
        <v>1076</v>
      </c>
      <c r="B1090" s="612">
        <v>43893.625694444447</v>
      </c>
      <c r="C1090" s="405" t="s">
        <v>2135</v>
      </c>
      <c r="D1090" s="384">
        <v>237</v>
      </c>
      <c r="E1090">
        <v>0.05</v>
      </c>
      <c r="F1090">
        <v>1.1174900000000001</v>
      </c>
      <c r="G1090" s="384">
        <v>0</v>
      </c>
      <c r="H1090">
        <v>0</v>
      </c>
    </row>
    <row r="1091" spans="1:10">
      <c r="A1091">
        <v>1077</v>
      </c>
      <c r="B1091" s="612">
        <v>43893.625694444447</v>
      </c>
      <c r="C1091" s="405" t="s">
        <v>2110</v>
      </c>
      <c r="D1091" s="384">
        <v>237</v>
      </c>
      <c r="E1091">
        <v>0.05</v>
      </c>
      <c r="F1091">
        <v>1.1174900000000001</v>
      </c>
      <c r="G1091" s="384">
        <v>0</v>
      </c>
      <c r="H1091">
        <v>1.1142700000000001</v>
      </c>
    </row>
    <row r="1092" spans="1:10">
      <c r="A1092">
        <v>1081</v>
      </c>
      <c r="B1092" s="612">
        <v>43893.625694444447</v>
      </c>
      <c r="C1092" s="405" t="s">
        <v>97</v>
      </c>
      <c r="D1092" s="384">
        <v>237</v>
      </c>
      <c r="E1092">
        <v>0.05</v>
      </c>
      <c r="F1092">
        <v>1.1174900000000001</v>
      </c>
      <c r="G1092" s="384">
        <v>0</v>
      </c>
      <c r="H1092">
        <v>1.1142700000000001</v>
      </c>
    </row>
    <row r="1093" spans="1:10">
      <c r="A1093">
        <v>1082</v>
      </c>
      <c r="B1093" s="612">
        <v>43893.625694444447</v>
      </c>
      <c r="C1093" s="405" t="s">
        <v>2110</v>
      </c>
      <c r="D1093" s="384">
        <v>237</v>
      </c>
      <c r="E1093">
        <v>0.05</v>
      </c>
      <c r="F1093">
        <v>1.1174900000000001</v>
      </c>
      <c r="G1093" s="384">
        <v>0</v>
      </c>
      <c r="H1093">
        <v>1.1144000000000001</v>
      </c>
    </row>
    <row r="1094" spans="1:10">
      <c r="A1094">
        <v>1089</v>
      </c>
      <c r="B1094" s="612">
        <v>43893.637499999997</v>
      </c>
      <c r="C1094" s="405" t="s">
        <v>2110</v>
      </c>
      <c r="D1094" s="384">
        <v>237</v>
      </c>
      <c r="E1094">
        <v>0.05</v>
      </c>
      <c r="F1094">
        <v>1.1174900000000001</v>
      </c>
      <c r="G1094" s="384">
        <v>0</v>
      </c>
      <c r="H1094">
        <v>1.11616</v>
      </c>
    </row>
    <row r="1095" spans="1:10">
      <c r="A1095">
        <v>1101</v>
      </c>
      <c r="B1095" s="612">
        <v>43893.674305555556</v>
      </c>
      <c r="C1095" s="405" t="s">
        <v>2054</v>
      </c>
      <c r="D1095" s="384">
        <v>237</v>
      </c>
      <c r="E1095">
        <v>0.05</v>
      </c>
      <c r="F1095">
        <v>1.11616</v>
      </c>
      <c r="G1095" s="384">
        <v>0</v>
      </c>
      <c r="H1095">
        <v>1.11616</v>
      </c>
      <c r="I1095">
        <v>6.65</v>
      </c>
      <c r="J1095" s="384">
        <v>22430</v>
      </c>
    </row>
    <row r="1096" spans="1:10">
      <c r="A1096">
        <v>1087</v>
      </c>
      <c r="B1096" s="612">
        <v>43893.637499999997</v>
      </c>
      <c r="C1096" s="405" t="s">
        <v>97</v>
      </c>
      <c r="D1096" s="384">
        <v>238</v>
      </c>
      <c r="E1096">
        <v>0.08</v>
      </c>
      <c r="F1096">
        <v>1.12005</v>
      </c>
      <c r="G1096" s="384">
        <v>0</v>
      </c>
      <c r="H1096">
        <v>0</v>
      </c>
    </row>
    <row r="1097" spans="1:10">
      <c r="A1097">
        <v>1088</v>
      </c>
      <c r="B1097" s="612">
        <v>43893.637499999997</v>
      </c>
      <c r="C1097" s="405" t="s">
        <v>2110</v>
      </c>
      <c r="D1097" s="384">
        <v>238</v>
      </c>
      <c r="E1097">
        <v>0.08</v>
      </c>
      <c r="F1097">
        <v>1.12005</v>
      </c>
      <c r="G1097" s="384">
        <v>0</v>
      </c>
      <c r="H1097">
        <v>1.11616</v>
      </c>
    </row>
    <row r="1098" spans="1:10">
      <c r="A1098">
        <v>1102</v>
      </c>
      <c r="B1098" s="612">
        <v>43893.674305555556</v>
      </c>
      <c r="C1098" s="405" t="s">
        <v>2054</v>
      </c>
      <c r="D1098" s="384">
        <v>238</v>
      </c>
      <c r="E1098">
        <v>0.08</v>
      </c>
      <c r="F1098">
        <v>1.11616</v>
      </c>
      <c r="G1098" s="384">
        <v>0</v>
      </c>
      <c r="H1098">
        <v>1.11616</v>
      </c>
      <c r="I1098">
        <v>31.12</v>
      </c>
      <c r="J1098" s="384">
        <v>22461.119999999999</v>
      </c>
    </row>
    <row r="1099" spans="1:10">
      <c r="A1099">
        <v>1093</v>
      </c>
      <c r="B1099" s="612">
        <v>43893.646527777775</v>
      </c>
      <c r="C1099" s="405" t="s">
        <v>96</v>
      </c>
      <c r="D1099" s="384">
        <v>239</v>
      </c>
      <c r="E1099">
        <v>0.02</v>
      </c>
      <c r="F1099">
        <v>1.11887</v>
      </c>
      <c r="G1099" s="384">
        <v>0</v>
      </c>
      <c r="H1099">
        <v>0</v>
      </c>
    </row>
    <row r="1100" spans="1:10">
      <c r="A1100">
        <v>1094</v>
      </c>
      <c r="B1100" s="612">
        <v>43893.646527777775</v>
      </c>
      <c r="C1100" s="405" t="s">
        <v>2110</v>
      </c>
      <c r="D1100" s="384">
        <v>239</v>
      </c>
      <c r="E1100">
        <v>0.02</v>
      </c>
      <c r="F1100">
        <v>1.11887</v>
      </c>
      <c r="G1100" s="384">
        <v>0</v>
      </c>
      <c r="H1100">
        <v>1.1198699999999999</v>
      </c>
    </row>
    <row r="1101" spans="1:10">
      <c r="A1101">
        <v>1097</v>
      </c>
      <c r="B1101" s="612">
        <v>43893.674305555556</v>
      </c>
      <c r="C1101" s="405" t="s">
        <v>2110</v>
      </c>
      <c r="D1101" s="384">
        <v>239</v>
      </c>
      <c r="E1101">
        <v>0.02</v>
      </c>
      <c r="F1101">
        <v>1.11887</v>
      </c>
      <c r="G1101" s="384">
        <v>0</v>
      </c>
      <c r="H1101">
        <v>1.11907</v>
      </c>
    </row>
    <row r="1102" spans="1:10">
      <c r="A1102">
        <v>1106</v>
      </c>
      <c r="B1102" s="612">
        <v>43893.677083333336</v>
      </c>
      <c r="C1102" s="405" t="s">
        <v>2110</v>
      </c>
      <c r="D1102" s="384">
        <v>239</v>
      </c>
      <c r="E1102">
        <v>0.02</v>
      </c>
      <c r="F1102">
        <v>1.11887</v>
      </c>
      <c r="G1102" s="384">
        <v>0</v>
      </c>
      <c r="H1102">
        <v>1.1180399999999999</v>
      </c>
    </row>
    <row r="1103" spans="1:10">
      <c r="A1103">
        <v>1115</v>
      </c>
      <c r="B1103" s="612">
        <v>43893.785416666666</v>
      </c>
      <c r="C1103" s="405" t="s">
        <v>2054</v>
      </c>
      <c r="D1103" s="384">
        <v>239</v>
      </c>
      <c r="E1103">
        <v>0.02</v>
      </c>
      <c r="F1103">
        <v>1.1180399999999999</v>
      </c>
      <c r="G1103" s="384">
        <v>0</v>
      </c>
      <c r="H1103">
        <v>1.1180399999999999</v>
      </c>
      <c r="I1103">
        <v>-1.66</v>
      </c>
      <c r="J1103" s="384">
        <v>22461.46</v>
      </c>
    </row>
    <row r="1104" spans="1:10">
      <c r="A1104">
        <v>1095</v>
      </c>
      <c r="B1104" s="612">
        <v>43893.674305555556</v>
      </c>
      <c r="C1104" s="405" t="s">
        <v>96</v>
      </c>
      <c r="D1104" s="384">
        <v>240</v>
      </c>
      <c r="E1104">
        <v>0.02</v>
      </c>
      <c r="F1104">
        <v>1.11727</v>
      </c>
      <c r="G1104" s="384">
        <v>0</v>
      </c>
      <c r="H1104">
        <v>0</v>
      </c>
    </row>
    <row r="1105" spans="1:10">
      <c r="A1105">
        <v>1096</v>
      </c>
      <c r="B1105" s="612">
        <v>43893.674305555556</v>
      </c>
      <c r="C1105" s="405" t="s">
        <v>2110</v>
      </c>
      <c r="D1105" s="384">
        <v>240</v>
      </c>
      <c r="E1105">
        <v>0.02</v>
      </c>
      <c r="F1105">
        <v>1.11727</v>
      </c>
      <c r="G1105" s="384">
        <v>0</v>
      </c>
      <c r="H1105">
        <v>1.11907</v>
      </c>
    </row>
    <row r="1106" spans="1:10">
      <c r="A1106">
        <v>1105</v>
      </c>
      <c r="B1106" s="612">
        <v>43893.677083333336</v>
      </c>
      <c r="C1106" s="405" t="s">
        <v>2110</v>
      </c>
      <c r="D1106" s="384">
        <v>240</v>
      </c>
      <c r="E1106">
        <v>0.02</v>
      </c>
      <c r="F1106">
        <v>1.11727</v>
      </c>
      <c r="G1106" s="384">
        <v>0</v>
      </c>
      <c r="H1106">
        <v>1.1180399999999999</v>
      </c>
    </row>
    <row r="1107" spans="1:10">
      <c r="A1107">
        <v>1116</v>
      </c>
      <c r="B1107" s="612">
        <v>43893.785416666666</v>
      </c>
      <c r="C1107" s="405" t="s">
        <v>2054</v>
      </c>
      <c r="D1107" s="384">
        <v>240</v>
      </c>
      <c r="E1107">
        <v>0.02</v>
      </c>
      <c r="F1107">
        <v>1.1180399999999999</v>
      </c>
      <c r="G1107" s="384">
        <v>0</v>
      </c>
      <c r="H1107">
        <v>1.1180399999999999</v>
      </c>
      <c r="I1107">
        <v>1.54</v>
      </c>
      <c r="J1107" s="384">
        <v>22463</v>
      </c>
    </row>
    <row r="1108" spans="1:10">
      <c r="A1108">
        <v>1103</v>
      </c>
      <c r="B1108" s="612">
        <v>43893.677083333336</v>
      </c>
      <c r="C1108" s="405" t="s">
        <v>96</v>
      </c>
      <c r="D1108" s="384">
        <v>241</v>
      </c>
      <c r="E1108">
        <v>0.03</v>
      </c>
      <c r="F1108">
        <v>1.1156699999999999</v>
      </c>
      <c r="G1108" s="384">
        <v>0</v>
      </c>
      <c r="H1108">
        <v>0</v>
      </c>
    </row>
    <row r="1109" spans="1:10">
      <c r="A1109">
        <v>1104</v>
      </c>
      <c r="B1109" s="612">
        <v>43893.677083333336</v>
      </c>
      <c r="C1109" s="405" t="s">
        <v>2110</v>
      </c>
      <c r="D1109" s="384">
        <v>241</v>
      </c>
      <c r="E1109">
        <v>0.03</v>
      </c>
      <c r="F1109">
        <v>1.1156699999999999</v>
      </c>
      <c r="G1109" s="384">
        <v>0</v>
      </c>
      <c r="H1109">
        <v>1.1180399999999999</v>
      </c>
    </row>
    <row r="1110" spans="1:10">
      <c r="A1110">
        <v>1117</v>
      </c>
      <c r="B1110" s="612">
        <v>43893.785416666666</v>
      </c>
      <c r="C1110" s="405" t="s">
        <v>2054</v>
      </c>
      <c r="D1110" s="384">
        <v>241</v>
      </c>
      <c r="E1110">
        <v>0.03</v>
      </c>
      <c r="F1110">
        <v>1.1180399999999999</v>
      </c>
      <c r="G1110" s="384">
        <v>0</v>
      </c>
      <c r="H1110">
        <v>1.1180399999999999</v>
      </c>
      <c r="I1110">
        <v>7.11</v>
      </c>
      <c r="J1110" s="384">
        <v>22470.11</v>
      </c>
    </row>
    <row r="1111" spans="1:10">
      <c r="A1111">
        <v>1107</v>
      </c>
      <c r="B1111" s="612">
        <v>43893.691666666666</v>
      </c>
      <c r="C1111" s="405" t="s">
        <v>97</v>
      </c>
      <c r="D1111" s="384">
        <v>242</v>
      </c>
      <c r="E1111">
        <v>0.02</v>
      </c>
      <c r="F1111">
        <v>1.1163799999999999</v>
      </c>
      <c r="G1111" s="384">
        <v>0</v>
      </c>
      <c r="H1111">
        <v>0</v>
      </c>
    </row>
    <row r="1112" spans="1:10">
      <c r="A1112">
        <v>1108</v>
      </c>
      <c r="B1112" s="612">
        <v>43893.691666666666</v>
      </c>
      <c r="C1112" s="405" t="s">
        <v>2110</v>
      </c>
      <c r="D1112" s="384">
        <v>242</v>
      </c>
      <c r="E1112">
        <v>0.02</v>
      </c>
      <c r="F1112">
        <v>1.1163799999999999</v>
      </c>
      <c r="G1112" s="384">
        <v>0</v>
      </c>
      <c r="H1112">
        <v>1.11538</v>
      </c>
    </row>
    <row r="1113" spans="1:10">
      <c r="A1113">
        <v>1109</v>
      </c>
      <c r="B1113" s="612">
        <v>43893.737500000003</v>
      </c>
      <c r="C1113" s="405" t="s">
        <v>2054</v>
      </c>
      <c r="D1113" s="384">
        <v>242</v>
      </c>
      <c r="E1113">
        <v>0.02</v>
      </c>
      <c r="F1113">
        <v>1.11538</v>
      </c>
      <c r="G1113" s="384">
        <v>0</v>
      </c>
      <c r="H1113">
        <v>1.11538</v>
      </c>
      <c r="I1113">
        <v>2</v>
      </c>
      <c r="J1113" s="384">
        <v>22463.119999999999</v>
      </c>
    </row>
    <row r="1114" spans="1:10">
      <c r="A1114">
        <v>1110</v>
      </c>
      <c r="B1114" s="612">
        <v>43893.743750000001</v>
      </c>
      <c r="C1114" s="405" t="s">
        <v>97</v>
      </c>
      <c r="D1114" s="384">
        <v>243</v>
      </c>
      <c r="E1114">
        <v>0.02</v>
      </c>
      <c r="F1114">
        <v>1.11541</v>
      </c>
      <c r="G1114" s="384">
        <v>0</v>
      </c>
      <c r="H1114">
        <v>0</v>
      </c>
    </row>
    <row r="1115" spans="1:10">
      <c r="A1115">
        <v>1111</v>
      </c>
      <c r="B1115" s="612">
        <v>43893.743750000001</v>
      </c>
      <c r="C1115" s="405" t="s">
        <v>2110</v>
      </c>
      <c r="D1115" s="384">
        <v>243</v>
      </c>
      <c r="E1115">
        <v>0.02</v>
      </c>
      <c r="F1115">
        <v>1.11541</v>
      </c>
      <c r="G1115" s="384">
        <v>0</v>
      </c>
      <c r="H1115">
        <v>1.1144099999999999</v>
      </c>
    </row>
    <row r="1116" spans="1:10">
      <c r="A1116">
        <v>1114</v>
      </c>
      <c r="B1116" s="612">
        <v>43893.768055555556</v>
      </c>
      <c r="C1116" s="405" t="s">
        <v>2110</v>
      </c>
      <c r="D1116" s="384">
        <v>243</v>
      </c>
      <c r="E1116">
        <v>0.02</v>
      </c>
      <c r="F1116">
        <v>1.11541</v>
      </c>
      <c r="G1116" s="384">
        <v>0</v>
      </c>
      <c r="H1116">
        <v>1.11521</v>
      </c>
    </row>
    <row r="1117" spans="1:10">
      <c r="A1117">
        <v>1121</v>
      </c>
      <c r="B1117" s="612">
        <v>43893.790972222225</v>
      </c>
      <c r="C1117" s="405" t="s">
        <v>2110</v>
      </c>
      <c r="D1117" s="384">
        <v>243</v>
      </c>
      <c r="E1117">
        <v>0.02</v>
      </c>
      <c r="F1117">
        <v>1.11541</v>
      </c>
      <c r="G1117" s="384">
        <v>0</v>
      </c>
      <c r="H1117">
        <v>1.1162399999999999</v>
      </c>
    </row>
    <row r="1118" spans="1:10">
      <c r="A1118">
        <v>1127</v>
      </c>
      <c r="B1118" s="612">
        <v>43894.138194444444</v>
      </c>
      <c r="C1118" s="405" t="s">
        <v>2054</v>
      </c>
      <c r="D1118" s="384">
        <v>243</v>
      </c>
      <c r="E1118">
        <v>0.02</v>
      </c>
      <c r="F1118">
        <v>1.1162399999999999</v>
      </c>
      <c r="G1118" s="384">
        <v>0</v>
      </c>
      <c r="H1118">
        <v>1.1162399999999999</v>
      </c>
      <c r="I1118">
        <v>-1.64</v>
      </c>
      <c r="J1118" s="384">
        <v>22468.47</v>
      </c>
    </row>
    <row r="1119" spans="1:10">
      <c r="A1119">
        <v>1112</v>
      </c>
      <c r="B1119" s="612">
        <v>43893.768055555556</v>
      </c>
      <c r="C1119" s="405" t="s">
        <v>97</v>
      </c>
      <c r="D1119" s="384">
        <v>244</v>
      </c>
      <c r="E1119">
        <v>0.02</v>
      </c>
      <c r="F1119">
        <v>1.1170100000000001</v>
      </c>
      <c r="G1119" s="384">
        <v>0</v>
      </c>
      <c r="H1119">
        <v>0</v>
      </c>
    </row>
    <row r="1120" spans="1:10">
      <c r="A1120">
        <v>1113</v>
      </c>
      <c r="B1120" s="612">
        <v>43893.768055555556</v>
      </c>
      <c r="C1120" s="405" t="s">
        <v>2110</v>
      </c>
      <c r="D1120" s="384">
        <v>244</v>
      </c>
      <c r="E1120">
        <v>0.02</v>
      </c>
      <c r="F1120">
        <v>1.1170100000000001</v>
      </c>
      <c r="G1120" s="384">
        <v>0</v>
      </c>
      <c r="H1120">
        <v>1.11521</v>
      </c>
    </row>
    <row r="1121" spans="1:10">
      <c r="A1121">
        <v>1120</v>
      </c>
      <c r="B1121" s="612">
        <v>43893.790972222225</v>
      </c>
      <c r="C1121" s="405" t="s">
        <v>2110</v>
      </c>
      <c r="D1121" s="384">
        <v>244</v>
      </c>
      <c r="E1121">
        <v>0.02</v>
      </c>
      <c r="F1121">
        <v>1.1170100000000001</v>
      </c>
      <c r="G1121" s="384">
        <v>0</v>
      </c>
      <c r="H1121">
        <v>1.1162399999999999</v>
      </c>
    </row>
    <row r="1122" spans="1:10">
      <c r="A1122">
        <v>1128</v>
      </c>
      <c r="B1122" s="612">
        <v>43894.138194444444</v>
      </c>
      <c r="C1122" s="405" t="s">
        <v>2054</v>
      </c>
      <c r="D1122" s="384">
        <v>244</v>
      </c>
      <c r="E1122">
        <v>0.02</v>
      </c>
      <c r="F1122">
        <v>1.1162399999999999</v>
      </c>
      <c r="G1122" s="384">
        <v>0</v>
      </c>
      <c r="H1122">
        <v>1.1162399999999999</v>
      </c>
      <c r="I1122">
        <v>1.56</v>
      </c>
      <c r="J1122" s="384">
        <v>22470.04</v>
      </c>
    </row>
    <row r="1123" spans="1:10">
      <c r="A1123">
        <v>1118</v>
      </c>
      <c r="B1123" s="612">
        <v>43893.790972222225</v>
      </c>
      <c r="C1123" s="405" t="s">
        <v>97</v>
      </c>
      <c r="D1123" s="384">
        <v>245</v>
      </c>
      <c r="E1123">
        <v>0.03</v>
      </c>
      <c r="F1123">
        <v>1.1186100000000001</v>
      </c>
      <c r="G1123" s="384">
        <v>0</v>
      </c>
      <c r="H1123">
        <v>0</v>
      </c>
    </row>
    <row r="1124" spans="1:10">
      <c r="A1124">
        <v>1119</v>
      </c>
      <c r="B1124" s="612">
        <v>43893.790972222225</v>
      </c>
      <c r="C1124" s="405" t="s">
        <v>2110</v>
      </c>
      <c r="D1124" s="384">
        <v>245</v>
      </c>
      <c r="E1124">
        <v>0.03</v>
      </c>
      <c r="F1124">
        <v>1.1186100000000001</v>
      </c>
      <c r="G1124" s="384">
        <v>0</v>
      </c>
      <c r="H1124">
        <v>1.1162399999999999</v>
      </c>
    </row>
    <row r="1125" spans="1:10">
      <c r="A1125">
        <v>1129</v>
      </c>
      <c r="B1125" s="612">
        <v>43894.138194444444</v>
      </c>
      <c r="C1125" s="405" t="s">
        <v>2054</v>
      </c>
      <c r="D1125" s="384">
        <v>245</v>
      </c>
      <c r="E1125">
        <v>0.03</v>
      </c>
      <c r="F1125">
        <v>1.1162399999999999</v>
      </c>
      <c r="G1125" s="384">
        <v>0</v>
      </c>
      <c r="H1125">
        <v>1.1162399999999999</v>
      </c>
      <c r="I1125">
        <v>7.14</v>
      </c>
      <c r="J1125" s="384">
        <v>22477.18</v>
      </c>
    </row>
    <row r="1126" spans="1:10">
      <c r="A1126">
        <v>1122</v>
      </c>
      <c r="B1126" s="612">
        <v>43893.800694444442</v>
      </c>
      <c r="C1126" s="405" t="s">
        <v>96</v>
      </c>
      <c r="D1126" s="384">
        <v>246</v>
      </c>
      <c r="E1126">
        <v>0.02</v>
      </c>
      <c r="F1126">
        <v>1.11859</v>
      </c>
      <c r="G1126" s="384">
        <v>0</v>
      </c>
      <c r="H1126">
        <v>0</v>
      </c>
    </row>
    <row r="1127" spans="1:10">
      <c r="A1127">
        <v>1123</v>
      </c>
      <c r="B1127" s="612">
        <v>43893.800694444442</v>
      </c>
      <c r="C1127" s="405" t="s">
        <v>2110</v>
      </c>
      <c r="D1127" s="384">
        <v>246</v>
      </c>
      <c r="E1127">
        <v>0.02</v>
      </c>
      <c r="F1127">
        <v>1.11859</v>
      </c>
      <c r="G1127" s="384">
        <v>0</v>
      </c>
      <c r="H1127">
        <v>1.1195900000000001</v>
      </c>
    </row>
    <row r="1128" spans="1:10">
      <c r="A1128">
        <v>1126</v>
      </c>
      <c r="B1128" s="612">
        <v>43893.915277777778</v>
      </c>
      <c r="C1128" s="405" t="s">
        <v>2110</v>
      </c>
      <c r="D1128" s="384">
        <v>246</v>
      </c>
      <c r="E1128">
        <v>0.02</v>
      </c>
      <c r="F1128">
        <v>1.11859</v>
      </c>
      <c r="G1128" s="384">
        <v>0</v>
      </c>
      <c r="H1128">
        <v>1.11879</v>
      </c>
    </row>
    <row r="1129" spans="1:10">
      <c r="A1129">
        <v>1133</v>
      </c>
      <c r="B1129" s="612">
        <v>43894.261111111111</v>
      </c>
      <c r="C1129" s="405" t="s">
        <v>2110</v>
      </c>
      <c r="D1129" s="384">
        <v>246</v>
      </c>
      <c r="E1129">
        <v>0.02</v>
      </c>
      <c r="F1129">
        <v>1.11859</v>
      </c>
      <c r="G1129" s="384">
        <v>0</v>
      </c>
      <c r="H1129">
        <v>1.11775</v>
      </c>
    </row>
    <row r="1130" spans="1:10">
      <c r="A1130">
        <v>1142</v>
      </c>
      <c r="B1130" s="612">
        <v>43894.352777777778</v>
      </c>
      <c r="C1130" s="405" t="s">
        <v>2054</v>
      </c>
      <c r="D1130" s="384">
        <v>246</v>
      </c>
      <c r="E1130">
        <v>0.02</v>
      </c>
      <c r="F1130">
        <v>1.11775</v>
      </c>
      <c r="G1130" s="384">
        <v>0</v>
      </c>
      <c r="H1130">
        <v>1.11775</v>
      </c>
      <c r="I1130">
        <v>-1.76</v>
      </c>
      <c r="J1130" s="384">
        <v>22477.42</v>
      </c>
    </row>
    <row r="1131" spans="1:10">
      <c r="A1131">
        <v>1124</v>
      </c>
      <c r="B1131" s="612">
        <v>43893.915277777778</v>
      </c>
      <c r="C1131" s="405" t="s">
        <v>96</v>
      </c>
      <c r="D1131" s="384">
        <v>247</v>
      </c>
      <c r="E1131">
        <v>0.02</v>
      </c>
      <c r="F1131">
        <v>1.1169800000000001</v>
      </c>
      <c r="G1131" s="384">
        <v>0</v>
      </c>
      <c r="H1131">
        <v>0</v>
      </c>
    </row>
    <row r="1132" spans="1:10">
      <c r="A1132">
        <v>1125</v>
      </c>
      <c r="B1132" s="612">
        <v>43893.915277777778</v>
      </c>
      <c r="C1132" s="405" t="s">
        <v>2110</v>
      </c>
      <c r="D1132" s="384">
        <v>247</v>
      </c>
      <c r="E1132">
        <v>0.02</v>
      </c>
      <c r="F1132">
        <v>1.1169800000000001</v>
      </c>
      <c r="G1132" s="384">
        <v>0</v>
      </c>
      <c r="H1132">
        <v>1.11879</v>
      </c>
    </row>
    <row r="1133" spans="1:10">
      <c r="A1133">
        <v>1132</v>
      </c>
      <c r="B1133" s="612">
        <v>43894.261111111111</v>
      </c>
      <c r="C1133" s="405" t="s">
        <v>2110</v>
      </c>
      <c r="D1133" s="384">
        <v>247</v>
      </c>
      <c r="E1133">
        <v>0.02</v>
      </c>
      <c r="F1133">
        <v>1.1169800000000001</v>
      </c>
      <c r="G1133" s="384">
        <v>0</v>
      </c>
      <c r="H1133">
        <v>1.11775</v>
      </c>
    </row>
    <row r="1134" spans="1:10">
      <c r="A1134">
        <v>1143</v>
      </c>
      <c r="B1134" s="612">
        <v>43894.352777777778</v>
      </c>
      <c r="C1134" s="405" t="s">
        <v>2054</v>
      </c>
      <c r="D1134" s="384">
        <v>247</v>
      </c>
      <c r="E1134">
        <v>0.02</v>
      </c>
      <c r="F1134">
        <v>1.11775</v>
      </c>
      <c r="G1134" s="384">
        <v>0</v>
      </c>
      <c r="H1134">
        <v>1.11775</v>
      </c>
      <c r="I1134">
        <v>1.46</v>
      </c>
      <c r="J1134" s="384">
        <v>22478.880000000001</v>
      </c>
    </row>
    <row r="1135" spans="1:10">
      <c r="A1135">
        <v>1130</v>
      </c>
      <c r="B1135" s="612">
        <v>43894.261111111111</v>
      </c>
      <c r="C1135" s="405" t="s">
        <v>96</v>
      </c>
      <c r="D1135" s="384">
        <v>248</v>
      </c>
      <c r="E1135">
        <v>0.03</v>
      </c>
      <c r="F1135">
        <v>1.11537</v>
      </c>
      <c r="G1135" s="384">
        <v>0</v>
      </c>
      <c r="H1135">
        <v>0</v>
      </c>
    </row>
    <row r="1136" spans="1:10">
      <c r="A1136">
        <v>1131</v>
      </c>
      <c r="B1136" s="612">
        <v>43894.261111111111</v>
      </c>
      <c r="C1136" s="405" t="s">
        <v>2110</v>
      </c>
      <c r="D1136" s="384">
        <v>248</v>
      </c>
      <c r="E1136">
        <v>0.03</v>
      </c>
      <c r="F1136">
        <v>1.11537</v>
      </c>
      <c r="G1136" s="384">
        <v>0</v>
      </c>
      <c r="H1136">
        <v>1.11775</v>
      </c>
    </row>
    <row r="1137" spans="1:10">
      <c r="A1137">
        <v>1144</v>
      </c>
      <c r="B1137" s="612">
        <v>43894.352777777778</v>
      </c>
      <c r="C1137" s="405" t="s">
        <v>2054</v>
      </c>
      <c r="D1137" s="384">
        <v>248</v>
      </c>
      <c r="E1137">
        <v>0.03</v>
      </c>
      <c r="F1137">
        <v>1.11775</v>
      </c>
      <c r="G1137" s="384">
        <v>0</v>
      </c>
      <c r="H1137">
        <v>1.11775</v>
      </c>
      <c r="I1137">
        <v>7.14</v>
      </c>
      <c r="J1137" s="384">
        <v>22486.02</v>
      </c>
    </row>
    <row r="1138" spans="1:10">
      <c r="A1138">
        <v>1134</v>
      </c>
      <c r="B1138" s="612">
        <v>43894.293749999997</v>
      </c>
      <c r="C1138" s="405" t="s">
        <v>97</v>
      </c>
      <c r="D1138" s="384">
        <v>249</v>
      </c>
      <c r="E1138">
        <v>0.02</v>
      </c>
      <c r="F1138">
        <v>1.11575</v>
      </c>
      <c r="G1138" s="384">
        <v>0</v>
      </c>
      <c r="H1138">
        <v>0</v>
      </c>
    </row>
    <row r="1139" spans="1:10">
      <c r="A1139">
        <v>1135</v>
      </c>
      <c r="B1139" s="612">
        <v>43894.293749999997</v>
      </c>
      <c r="C1139" s="405" t="s">
        <v>2110</v>
      </c>
      <c r="D1139" s="384">
        <v>249</v>
      </c>
      <c r="E1139">
        <v>0.02</v>
      </c>
      <c r="F1139">
        <v>1.11575</v>
      </c>
      <c r="G1139" s="384">
        <v>0</v>
      </c>
      <c r="H1139">
        <v>1.1147499999999999</v>
      </c>
    </row>
    <row r="1140" spans="1:10">
      <c r="A1140">
        <v>1136</v>
      </c>
      <c r="B1140" s="612">
        <v>43894.322222222225</v>
      </c>
      <c r="C1140" s="405" t="s">
        <v>2054</v>
      </c>
      <c r="D1140" s="384">
        <v>249</v>
      </c>
      <c r="E1140">
        <v>0.02</v>
      </c>
      <c r="F1140">
        <v>1.1147499999999999</v>
      </c>
      <c r="G1140" s="384">
        <v>0</v>
      </c>
      <c r="H1140">
        <v>1.1147499999999999</v>
      </c>
      <c r="I1140">
        <v>2</v>
      </c>
      <c r="J1140" s="384">
        <v>22479.18</v>
      </c>
    </row>
    <row r="1141" spans="1:10">
      <c r="A1141">
        <v>1137</v>
      </c>
      <c r="B1141" s="612">
        <v>43894.332638888889</v>
      </c>
      <c r="C1141" s="405" t="s">
        <v>97</v>
      </c>
      <c r="D1141" s="384">
        <v>250</v>
      </c>
      <c r="E1141">
        <v>0.02</v>
      </c>
      <c r="F1141">
        <v>1.1156900000000001</v>
      </c>
      <c r="G1141" s="384">
        <v>0</v>
      </c>
      <c r="H1141">
        <v>0</v>
      </c>
    </row>
    <row r="1142" spans="1:10">
      <c r="A1142">
        <v>1138</v>
      </c>
      <c r="B1142" s="612">
        <v>43894.332638888889</v>
      </c>
      <c r="C1142" s="405" t="s">
        <v>2110</v>
      </c>
      <c r="D1142" s="384">
        <v>250</v>
      </c>
      <c r="E1142">
        <v>0.02</v>
      </c>
      <c r="F1142">
        <v>1.1156900000000001</v>
      </c>
      <c r="G1142" s="384">
        <v>0</v>
      </c>
      <c r="H1142">
        <v>1.11469</v>
      </c>
    </row>
    <row r="1143" spans="1:10">
      <c r="A1143">
        <v>1141</v>
      </c>
      <c r="B1143" s="612">
        <v>43894.351388888892</v>
      </c>
      <c r="C1143" s="405" t="s">
        <v>2110</v>
      </c>
      <c r="D1143" s="384">
        <v>250</v>
      </c>
      <c r="E1143">
        <v>0.02</v>
      </c>
      <c r="F1143">
        <v>1.1156900000000001</v>
      </c>
      <c r="G1143" s="384">
        <v>0</v>
      </c>
      <c r="H1143">
        <v>1.11551</v>
      </c>
    </row>
    <row r="1144" spans="1:10">
      <c r="A1144">
        <v>1153</v>
      </c>
      <c r="B1144" s="612">
        <v>43894.411805555559</v>
      </c>
      <c r="C1144" s="405" t="s">
        <v>2054</v>
      </c>
      <c r="D1144" s="384">
        <v>250</v>
      </c>
      <c r="E1144">
        <v>0.02</v>
      </c>
      <c r="F1144">
        <v>1.11551</v>
      </c>
      <c r="G1144" s="384">
        <v>0</v>
      </c>
      <c r="H1144">
        <v>1.11551</v>
      </c>
      <c r="I1144">
        <v>0.36</v>
      </c>
      <c r="J1144" s="384">
        <v>22488.38</v>
      </c>
    </row>
    <row r="1145" spans="1:10">
      <c r="A1145">
        <v>1139</v>
      </c>
      <c r="B1145" s="612">
        <v>43894.351388888892</v>
      </c>
      <c r="C1145" s="405" t="s">
        <v>97</v>
      </c>
      <c r="D1145" s="384">
        <v>251</v>
      </c>
      <c r="E1145">
        <v>0.02</v>
      </c>
      <c r="F1145">
        <v>1.1173200000000001</v>
      </c>
      <c r="G1145" s="384">
        <v>0</v>
      </c>
      <c r="H1145">
        <v>0</v>
      </c>
    </row>
    <row r="1146" spans="1:10">
      <c r="A1146">
        <v>1140</v>
      </c>
      <c r="B1146" s="612">
        <v>43894.351388888892</v>
      </c>
      <c r="C1146" s="405" t="s">
        <v>2110</v>
      </c>
      <c r="D1146" s="384">
        <v>251</v>
      </c>
      <c r="E1146">
        <v>0.02</v>
      </c>
      <c r="F1146">
        <v>1.1173200000000001</v>
      </c>
      <c r="G1146" s="384">
        <v>0</v>
      </c>
      <c r="H1146">
        <v>1.11551</v>
      </c>
    </row>
    <row r="1147" spans="1:10">
      <c r="A1147">
        <v>1154</v>
      </c>
      <c r="B1147" s="612">
        <v>43894.411805555559</v>
      </c>
      <c r="C1147" s="405" t="s">
        <v>2054</v>
      </c>
      <c r="D1147" s="384">
        <v>251</v>
      </c>
      <c r="E1147">
        <v>0.02</v>
      </c>
      <c r="F1147">
        <v>1.11551</v>
      </c>
      <c r="G1147" s="384">
        <v>0</v>
      </c>
      <c r="H1147">
        <v>1.11551</v>
      </c>
      <c r="I1147">
        <v>3.62</v>
      </c>
      <c r="J1147" s="384">
        <v>22492</v>
      </c>
    </row>
    <row r="1148" spans="1:10">
      <c r="A1148">
        <v>1145</v>
      </c>
      <c r="B1148" s="612">
        <v>43894.355555555558</v>
      </c>
      <c r="C1148" s="405" t="s">
        <v>96</v>
      </c>
      <c r="D1148" s="384">
        <v>252</v>
      </c>
      <c r="E1148">
        <v>0.02</v>
      </c>
      <c r="F1148">
        <v>1.11741</v>
      </c>
      <c r="G1148" s="384">
        <v>0</v>
      </c>
      <c r="H1148">
        <v>0</v>
      </c>
    </row>
    <row r="1149" spans="1:10">
      <c r="A1149">
        <v>1146</v>
      </c>
      <c r="B1149" s="612">
        <v>43894.355555555558</v>
      </c>
      <c r="C1149" s="405" t="s">
        <v>2110</v>
      </c>
      <c r="D1149" s="384">
        <v>252</v>
      </c>
      <c r="E1149">
        <v>0.02</v>
      </c>
      <c r="F1149">
        <v>1.11741</v>
      </c>
      <c r="G1149" s="384">
        <v>0</v>
      </c>
      <c r="H1149">
        <v>1.1184099999999999</v>
      </c>
    </row>
    <row r="1150" spans="1:10">
      <c r="A1150">
        <v>1147</v>
      </c>
      <c r="B1150" s="612">
        <v>43894.362500000003</v>
      </c>
      <c r="C1150" s="405" t="s">
        <v>2054</v>
      </c>
      <c r="D1150" s="384">
        <v>252</v>
      </c>
      <c r="E1150">
        <v>0.02</v>
      </c>
      <c r="F1150">
        <v>1.1184099999999999</v>
      </c>
      <c r="G1150" s="384">
        <v>0</v>
      </c>
      <c r="H1150">
        <v>1.1184099999999999</v>
      </c>
      <c r="I1150">
        <v>2</v>
      </c>
      <c r="J1150" s="384">
        <v>22488.02</v>
      </c>
    </row>
    <row r="1151" spans="1:10">
      <c r="A1151">
        <v>1148</v>
      </c>
      <c r="B1151" s="612">
        <v>43894.365277777775</v>
      </c>
      <c r="C1151" s="405" t="s">
        <v>96</v>
      </c>
      <c r="D1151" s="384">
        <v>253</v>
      </c>
      <c r="E1151">
        <v>0.02</v>
      </c>
      <c r="F1151">
        <v>1.11792</v>
      </c>
      <c r="G1151" s="384">
        <v>0</v>
      </c>
      <c r="H1151">
        <v>0</v>
      </c>
    </row>
    <row r="1152" spans="1:10">
      <c r="A1152">
        <v>1149</v>
      </c>
      <c r="B1152" s="612">
        <v>43894.365277777775</v>
      </c>
      <c r="C1152" s="405" t="s">
        <v>2110</v>
      </c>
      <c r="D1152" s="384">
        <v>253</v>
      </c>
      <c r="E1152">
        <v>0.02</v>
      </c>
      <c r="F1152">
        <v>1.11792</v>
      </c>
      <c r="G1152" s="384">
        <v>0</v>
      </c>
      <c r="H1152">
        <v>1.1189199999999999</v>
      </c>
    </row>
    <row r="1153" spans="1:10">
      <c r="A1153">
        <v>1152</v>
      </c>
      <c r="B1153" s="612">
        <v>43894.37777777778</v>
      </c>
      <c r="C1153" s="405" t="s">
        <v>2110</v>
      </c>
      <c r="D1153" s="384">
        <v>253</v>
      </c>
      <c r="E1153">
        <v>0.02</v>
      </c>
      <c r="F1153">
        <v>1.11792</v>
      </c>
      <c r="G1153" s="384">
        <v>0</v>
      </c>
      <c r="H1153">
        <v>1.11812</v>
      </c>
    </row>
    <row r="1154" spans="1:10">
      <c r="A1154">
        <v>1161</v>
      </c>
      <c r="B1154" s="612">
        <v>43894.450694444444</v>
      </c>
      <c r="C1154" s="405" t="s">
        <v>2110</v>
      </c>
      <c r="D1154" s="384">
        <v>253</v>
      </c>
      <c r="E1154">
        <v>0.02</v>
      </c>
      <c r="F1154">
        <v>1.11792</v>
      </c>
      <c r="G1154" s="384">
        <v>0</v>
      </c>
      <c r="H1154">
        <v>1.1170899999999999</v>
      </c>
    </row>
    <row r="1155" spans="1:10">
      <c r="A1155">
        <v>1169</v>
      </c>
      <c r="B1155" s="612">
        <v>43894.522222222222</v>
      </c>
      <c r="C1155" s="405" t="s">
        <v>2110</v>
      </c>
      <c r="D1155" s="384">
        <v>253</v>
      </c>
      <c r="E1155">
        <v>0.02</v>
      </c>
      <c r="F1155">
        <v>1.11792</v>
      </c>
      <c r="G1155" s="384">
        <v>0</v>
      </c>
      <c r="H1155">
        <v>1.11581</v>
      </c>
    </row>
    <row r="1156" spans="1:10">
      <c r="A1156">
        <v>1175</v>
      </c>
      <c r="B1156" s="612">
        <v>43894.540277777778</v>
      </c>
      <c r="C1156" s="405" t="s">
        <v>2110</v>
      </c>
      <c r="D1156" s="384">
        <v>253</v>
      </c>
      <c r="E1156">
        <v>0.02</v>
      </c>
      <c r="F1156">
        <v>1.11792</v>
      </c>
      <c r="G1156" s="384">
        <v>0</v>
      </c>
      <c r="H1156">
        <v>1.1144700000000001</v>
      </c>
    </row>
    <row r="1157" spans="1:10">
      <c r="A1157">
        <v>1191</v>
      </c>
      <c r="B1157" s="612">
        <v>43894.667361111111</v>
      </c>
      <c r="C1157" s="405" t="s">
        <v>2054</v>
      </c>
      <c r="D1157" s="384">
        <v>253</v>
      </c>
      <c r="E1157">
        <v>0.02</v>
      </c>
      <c r="F1157">
        <v>1.1144700000000001</v>
      </c>
      <c r="G1157" s="384">
        <v>0</v>
      </c>
      <c r="H1157">
        <v>1.1144700000000001</v>
      </c>
      <c r="I1157">
        <v>-6.9</v>
      </c>
      <c r="J1157" s="384">
        <v>22495.1</v>
      </c>
    </row>
    <row r="1158" spans="1:10">
      <c r="A1158">
        <v>1150</v>
      </c>
      <c r="B1158" s="612">
        <v>43894.37777777778</v>
      </c>
      <c r="C1158" s="405" t="s">
        <v>96</v>
      </c>
      <c r="D1158" s="384">
        <v>254</v>
      </c>
      <c r="E1158">
        <v>0.02</v>
      </c>
      <c r="F1158">
        <v>1.11632</v>
      </c>
      <c r="G1158" s="384">
        <v>0</v>
      </c>
      <c r="H1158">
        <v>0</v>
      </c>
    </row>
    <row r="1159" spans="1:10">
      <c r="A1159">
        <v>1151</v>
      </c>
      <c r="B1159" s="612">
        <v>43894.37777777778</v>
      </c>
      <c r="C1159" s="405" t="s">
        <v>2110</v>
      </c>
      <c r="D1159" s="384">
        <v>254</v>
      </c>
      <c r="E1159">
        <v>0.02</v>
      </c>
      <c r="F1159">
        <v>1.11632</v>
      </c>
      <c r="G1159" s="384">
        <v>0</v>
      </c>
      <c r="H1159">
        <v>1.11812</v>
      </c>
    </row>
    <row r="1160" spans="1:10">
      <c r="A1160">
        <v>1160</v>
      </c>
      <c r="B1160" s="612">
        <v>43894.450694444444</v>
      </c>
      <c r="C1160" s="405" t="s">
        <v>2110</v>
      </c>
      <c r="D1160" s="384">
        <v>254</v>
      </c>
      <c r="E1160">
        <v>0.02</v>
      </c>
      <c r="F1160">
        <v>1.11632</v>
      </c>
      <c r="G1160" s="384">
        <v>0</v>
      </c>
      <c r="H1160">
        <v>1.1170899999999999</v>
      </c>
    </row>
    <row r="1161" spans="1:10">
      <c r="A1161">
        <v>1168</v>
      </c>
      <c r="B1161" s="612">
        <v>43894.522222222222</v>
      </c>
      <c r="C1161" s="405" t="s">
        <v>2110</v>
      </c>
      <c r="D1161" s="384">
        <v>254</v>
      </c>
      <c r="E1161">
        <v>0.02</v>
      </c>
      <c r="F1161">
        <v>1.11632</v>
      </c>
      <c r="G1161" s="384">
        <v>0</v>
      </c>
      <c r="H1161">
        <v>1.11581</v>
      </c>
    </row>
    <row r="1162" spans="1:10">
      <c r="A1162">
        <v>1174</v>
      </c>
      <c r="B1162" s="612">
        <v>43894.540277777778</v>
      </c>
      <c r="C1162" s="405" t="s">
        <v>2110</v>
      </c>
      <c r="D1162" s="384">
        <v>254</v>
      </c>
      <c r="E1162">
        <v>0.02</v>
      </c>
      <c r="F1162">
        <v>1.11632</v>
      </c>
      <c r="G1162" s="384">
        <v>0</v>
      </c>
      <c r="H1162">
        <v>1.1144700000000001</v>
      </c>
    </row>
    <row r="1163" spans="1:10">
      <c r="A1163">
        <v>1192</v>
      </c>
      <c r="B1163" s="612">
        <v>43894.667361111111</v>
      </c>
      <c r="C1163" s="405" t="s">
        <v>2054</v>
      </c>
      <c r="D1163" s="384">
        <v>254</v>
      </c>
      <c r="E1163">
        <v>0.02</v>
      </c>
      <c r="F1163">
        <v>1.1144700000000001</v>
      </c>
      <c r="G1163" s="384">
        <v>0</v>
      </c>
      <c r="H1163">
        <v>1.1144700000000001</v>
      </c>
      <c r="I1163">
        <v>-3.7</v>
      </c>
      <c r="J1163" s="384">
        <v>22491.4</v>
      </c>
    </row>
    <row r="1164" spans="1:10">
      <c r="A1164">
        <v>1155</v>
      </c>
      <c r="B1164" s="612">
        <v>43894.420138888891</v>
      </c>
      <c r="C1164" s="405" t="s">
        <v>97</v>
      </c>
      <c r="D1164" s="384">
        <v>255</v>
      </c>
      <c r="E1164">
        <v>0.02</v>
      </c>
      <c r="F1164">
        <v>1.11616</v>
      </c>
      <c r="G1164" s="384">
        <v>0</v>
      </c>
      <c r="H1164">
        <v>0</v>
      </c>
    </row>
    <row r="1165" spans="1:10">
      <c r="A1165">
        <v>1156</v>
      </c>
      <c r="B1165" s="612">
        <v>43894.420138888891</v>
      </c>
      <c r="C1165" s="405" t="s">
        <v>2110</v>
      </c>
      <c r="D1165" s="384">
        <v>255</v>
      </c>
      <c r="E1165">
        <v>0.02</v>
      </c>
      <c r="F1165">
        <v>1.11616</v>
      </c>
      <c r="G1165" s="384">
        <v>0</v>
      </c>
      <c r="H1165">
        <v>1.1151599999999999</v>
      </c>
    </row>
    <row r="1166" spans="1:10">
      <c r="A1166">
        <v>1157</v>
      </c>
      <c r="B1166" s="612">
        <v>43894.44027777778</v>
      </c>
      <c r="C1166" s="405" t="s">
        <v>2054</v>
      </c>
      <c r="D1166" s="384">
        <v>255</v>
      </c>
      <c r="E1166">
        <v>0.02</v>
      </c>
      <c r="F1166">
        <v>1.1151599999999999</v>
      </c>
      <c r="G1166" s="384">
        <v>0</v>
      </c>
      <c r="H1166">
        <v>1.1151599999999999</v>
      </c>
      <c r="I1166">
        <v>2</v>
      </c>
      <c r="J1166" s="384">
        <v>22494</v>
      </c>
    </row>
    <row r="1167" spans="1:10">
      <c r="A1167">
        <v>1158</v>
      </c>
      <c r="B1167" s="612">
        <v>43894.450694444444</v>
      </c>
      <c r="C1167" s="405" t="s">
        <v>96</v>
      </c>
      <c r="D1167" s="384">
        <v>256</v>
      </c>
      <c r="E1167">
        <v>0.03</v>
      </c>
      <c r="F1167">
        <v>1.1147199999999999</v>
      </c>
      <c r="G1167" s="384">
        <v>0</v>
      </c>
      <c r="H1167">
        <v>0</v>
      </c>
    </row>
    <row r="1168" spans="1:10">
      <c r="A1168">
        <v>1159</v>
      </c>
      <c r="B1168" s="612">
        <v>43894.450694444444</v>
      </c>
      <c r="C1168" s="405" t="s">
        <v>2110</v>
      </c>
      <c r="D1168" s="384">
        <v>256</v>
      </c>
      <c r="E1168">
        <v>0.03</v>
      </c>
      <c r="F1168">
        <v>1.1147199999999999</v>
      </c>
      <c r="G1168" s="384">
        <v>0</v>
      </c>
      <c r="H1168">
        <v>1.1170899999999999</v>
      </c>
    </row>
    <row r="1169" spans="1:10">
      <c r="A1169">
        <v>1167</v>
      </c>
      <c r="B1169" s="612">
        <v>43894.522222222222</v>
      </c>
      <c r="C1169" s="405" t="s">
        <v>2110</v>
      </c>
      <c r="D1169" s="384">
        <v>256</v>
      </c>
      <c r="E1169">
        <v>0.03</v>
      </c>
      <c r="F1169">
        <v>1.1147199999999999</v>
      </c>
      <c r="G1169" s="384">
        <v>0</v>
      </c>
      <c r="H1169">
        <v>1.11581</v>
      </c>
    </row>
    <row r="1170" spans="1:10">
      <c r="A1170">
        <v>1173</v>
      </c>
      <c r="B1170" s="612">
        <v>43894.540277777778</v>
      </c>
      <c r="C1170" s="405" t="s">
        <v>2110</v>
      </c>
      <c r="D1170" s="384">
        <v>256</v>
      </c>
      <c r="E1170">
        <v>0.03</v>
      </c>
      <c r="F1170">
        <v>1.1147199999999999</v>
      </c>
      <c r="G1170" s="384">
        <v>0</v>
      </c>
      <c r="H1170">
        <v>1.1144700000000001</v>
      </c>
    </row>
    <row r="1171" spans="1:10">
      <c r="A1171">
        <v>1193</v>
      </c>
      <c r="B1171" s="612">
        <v>43894.667361111111</v>
      </c>
      <c r="C1171" s="405" t="s">
        <v>2054</v>
      </c>
      <c r="D1171" s="384">
        <v>256</v>
      </c>
      <c r="E1171">
        <v>0.03</v>
      </c>
      <c r="F1171">
        <v>1.1144700000000001</v>
      </c>
      <c r="G1171" s="384">
        <v>0</v>
      </c>
      <c r="H1171">
        <v>1.1144700000000001</v>
      </c>
      <c r="I1171">
        <v>-0.75</v>
      </c>
      <c r="J1171" s="384">
        <v>22490.65</v>
      </c>
    </row>
    <row r="1172" spans="1:10">
      <c r="A1172">
        <v>1162</v>
      </c>
      <c r="B1172" s="612">
        <v>43894.467361111114</v>
      </c>
      <c r="C1172" s="405" t="s">
        <v>97</v>
      </c>
      <c r="D1172" s="384">
        <v>257</v>
      </c>
      <c r="E1172">
        <v>0.02</v>
      </c>
      <c r="F1172">
        <v>1.1144400000000001</v>
      </c>
      <c r="G1172" s="384">
        <v>0</v>
      </c>
      <c r="H1172">
        <v>0</v>
      </c>
    </row>
    <row r="1173" spans="1:10">
      <c r="A1173">
        <v>1163</v>
      </c>
      <c r="B1173" s="612">
        <v>43894.467361111114</v>
      </c>
      <c r="C1173" s="405" t="s">
        <v>2110</v>
      </c>
      <c r="D1173" s="384">
        <v>257</v>
      </c>
      <c r="E1173">
        <v>0.02</v>
      </c>
      <c r="F1173">
        <v>1.1144400000000001</v>
      </c>
      <c r="G1173" s="384">
        <v>0</v>
      </c>
      <c r="H1173">
        <v>1.11344</v>
      </c>
    </row>
    <row r="1174" spans="1:10">
      <c r="A1174">
        <v>1164</v>
      </c>
      <c r="B1174" s="612">
        <v>43894.518750000003</v>
      </c>
      <c r="C1174" s="405" t="s">
        <v>2054</v>
      </c>
      <c r="D1174" s="384">
        <v>257</v>
      </c>
      <c r="E1174">
        <v>0.02</v>
      </c>
      <c r="F1174">
        <v>1.11344</v>
      </c>
      <c r="G1174" s="384">
        <v>0</v>
      </c>
      <c r="H1174">
        <v>1.11344</v>
      </c>
      <c r="I1174">
        <v>2</v>
      </c>
      <c r="J1174" s="384">
        <v>22496</v>
      </c>
    </row>
    <row r="1175" spans="1:10">
      <c r="A1175">
        <v>1165</v>
      </c>
      <c r="B1175" s="612">
        <v>43894.522222222222</v>
      </c>
      <c r="C1175" s="405" t="s">
        <v>96</v>
      </c>
      <c r="D1175" s="384">
        <v>258</v>
      </c>
      <c r="E1175">
        <v>0.05</v>
      </c>
      <c r="F1175">
        <v>1.1130100000000001</v>
      </c>
      <c r="G1175" s="384">
        <v>0</v>
      </c>
      <c r="H1175">
        <v>0</v>
      </c>
    </row>
    <row r="1176" spans="1:10">
      <c r="A1176">
        <v>1166</v>
      </c>
      <c r="B1176" s="612">
        <v>43894.522222222222</v>
      </c>
      <c r="C1176" s="405" t="s">
        <v>2110</v>
      </c>
      <c r="D1176" s="384">
        <v>258</v>
      </c>
      <c r="E1176">
        <v>0.05</v>
      </c>
      <c r="F1176">
        <v>1.1130100000000001</v>
      </c>
      <c r="G1176" s="384">
        <v>0</v>
      </c>
      <c r="H1176">
        <v>1.11581</v>
      </c>
    </row>
    <row r="1177" spans="1:10">
      <c r="A1177">
        <v>1172</v>
      </c>
      <c r="B1177" s="612">
        <v>43894.540277777778</v>
      </c>
      <c r="C1177" s="405" t="s">
        <v>2110</v>
      </c>
      <c r="D1177" s="384">
        <v>258</v>
      </c>
      <c r="E1177">
        <v>0.05</v>
      </c>
      <c r="F1177">
        <v>1.1130100000000001</v>
      </c>
      <c r="G1177" s="384">
        <v>0</v>
      </c>
      <c r="H1177">
        <v>1.1144700000000001</v>
      </c>
    </row>
    <row r="1178" spans="1:10">
      <c r="A1178">
        <v>1194</v>
      </c>
      <c r="B1178" s="612">
        <v>43894.667361111111</v>
      </c>
      <c r="C1178" s="405" t="s">
        <v>2054</v>
      </c>
      <c r="D1178" s="384">
        <v>258</v>
      </c>
      <c r="E1178">
        <v>0.05</v>
      </c>
      <c r="F1178">
        <v>1.1144700000000001</v>
      </c>
      <c r="G1178" s="384">
        <v>0</v>
      </c>
      <c r="H1178">
        <v>1.1144700000000001</v>
      </c>
      <c r="I1178">
        <v>7.3</v>
      </c>
      <c r="J1178" s="384">
        <v>22497.95</v>
      </c>
    </row>
    <row r="1179" spans="1:10">
      <c r="A1179">
        <v>1170</v>
      </c>
      <c r="B1179" s="612">
        <v>43894.540277777778</v>
      </c>
      <c r="C1179" s="405" t="s">
        <v>96</v>
      </c>
      <c r="D1179" s="384">
        <v>259</v>
      </c>
      <c r="E1179">
        <v>0.08</v>
      </c>
      <c r="F1179">
        <v>1.11121</v>
      </c>
      <c r="G1179" s="384">
        <v>0</v>
      </c>
      <c r="H1179">
        <v>0</v>
      </c>
    </row>
    <row r="1180" spans="1:10">
      <c r="A1180">
        <v>1171</v>
      </c>
      <c r="B1180" s="612">
        <v>43894.540277777778</v>
      </c>
      <c r="C1180" s="405" t="s">
        <v>2110</v>
      </c>
      <c r="D1180" s="384">
        <v>259</v>
      </c>
      <c r="E1180">
        <v>0.08</v>
      </c>
      <c r="F1180">
        <v>1.11121</v>
      </c>
      <c r="G1180" s="384">
        <v>0</v>
      </c>
      <c r="H1180">
        <v>1.1144700000000001</v>
      </c>
    </row>
    <row r="1181" spans="1:10">
      <c r="A1181">
        <v>1195</v>
      </c>
      <c r="B1181" s="612">
        <v>43894.667361111111</v>
      </c>
      <c r="C1181" s="405" t="s">
        <v>2054</v>
      </c>
      <c r="D1181" s="384">
        <v>259</v>
      </c>
      <c r="E1181">
        <v>0.08</v>
      </c>
      <c r="F1181">
        <v>1.1144700000000001</v>
      </c>
      <c r="G1181" s="384">
        <v>0</v>
      </c>
      <c r="H1181">
        <v>1.1144700000000001</v>
      </c>
      <c r="I1181">
        <v>26.08</v>
      </c>
      <c r="J1181" s="384">
        <v>22524.03</v>
      </c>
    </row>
    <row r="1182" spans="1:10">
      <c r="A1182">
        <v>1176</v>
      </c>
      <c r="B1182" s="612">
        <v>43894.545138888891</v>
      </c>
      <c r="C1182" s="405" t="s">
        <v>97</v>
      </c>
      <c r="D1182" s="384">
        <v>260</v>
      </c>
      <c r="E1182">
        <v>0.02</v>
      </c>
      <c r="F1182">
        <v>1.1122099999999999</v>
      </c>
      <c r="G1182" s="384">
        <v>0</v>
      </c>
      <c r="H1182">
        <v>0</v>
      </c>
    </row>
    <row r="1183" spans="1:10">
      <c r="A1183">
        <v>1177</v>
      </c>
      <c r="B1183" s="612">
        <v>43894.545138888891</v>
      </c>
      <c r="C1183" s="405" t="s">
        <v>2110</v>
      </c>
      <c r="D1183" s="384">
        <v>260</v>
      </c>
      <c r="E1183">
        <v>0.02</v>
      </c>
      <c r="F1183">
        <v>1.1122099999999999</v>
      </c>
      <c r="G1183" s="384">
        <v>0</v>
      </c>
      <c r="H1183">
        <v>1.11121</v>
      </c>
    </row>
    <row r="1184" spans="1:10">
      <c r="A1184">
        <v>1178</v>
      </c>
      <c r="B1184" s="612">
        <v>43894.589583333334</v>
      </c>
      <c r="C1184" s="405" t="s">
        <v>2054</v>
      </c>
      <c r="D1184" s="384">
        <v>260</v>
      </c>
      <c r="E1184">
        <v>0.02</v>
      </c>
      <c r="F1184">
        <v>1.11121</v>
      </c>
      <c r="G1184" s="384">
        <v>0</v>
      </c>
      <c r="H1184">
        <v>1.11121</v>
      </c>
      <c r="I1184">
        <v>2</v>
      </c>
      <c r="J1184" s="384">
        <v>22498</v>
      </c>
    </row>
    <row r="1185" spans="1:10">
      <c r="A1185">
        <v>1179</v>
      </c>
      <c r="B1185" s="612">
        <v>43894.609722222223</v>
      </c>
      <c r="C1185" s="405" t="s">
        <v>97</v>
      </c>
      <c r="D1185" s="384">
        <v>261</v>
      </c>
      <c r="E1185">
        <v>0.02</v>
      </c>
      <c r="F1185">
        <v>1.1106199999999999</v>
      </c>
      <c r="G1185" s="384">
        <v>0</v>
      </c>
      <c r="H1185">
        <v>0</v>
      </c>
    </row>
    <row r="1186" spans="1:10">
      <c r="A1186">
        <v>1180</v>
      </c>
      <c r="B1186" s="612">
        <v>43894.609722222223</v>
      </c>
      <c r="C1186" s="405" t="s">
        <v>2110</v>
      </c>
      <c r="D1186" s="384">
        <v>261</v>
      </c>
      <c r="E1186">
        <v>0.02</v>
      </c>
      <c r="F1186">
        <v>1.1106199999999999</v>
      </c>
      <c r="G1186" s="384">
        <v>0</v>
      </c>
      <c r="H1186">
        <v>1.1096200000000001</v>
      </c>
    </row>
    <row r="1187" spans="1:10">
      <c r="A1187">
        <v>1183</v>
      </c>
      <c r="B1187" s="612">
        <v>43894.621527777781</v>
      </c>
      <c r="C1187" s="405" t="s">
        <v>2110</v>
      </c>
      <c r="D1187" s="384">
        <v>261</v>
      </c>
      <c r="E1187">
        <v>0.02</v>
      </c>
      <c r="F1187">
        <v>1.1106199999999999</v>
      </c>
      <c r="G1187" s="384">
        <v>0</v>
      </c>
      <c r="H1187">
        <v>1.11042</v>
      </c>
    </row>
    <row r="1188" spans="1:10">
      <c r="A1188">
        <v>1184</v>
      </c>
      <c r="B1188" s="612">
        <v>43894.625</v>
      </c>
      <c r="C1188" s="405" t="s">
        <v>2054</v>
      </c>
      <c r="D1188" s="384">
        <v>261</v>
      </c>
      <c r="E1188">
        <v>0.02</v>
      </c>
      <c r="F1188">
        <v>1.11042</v>
      </c>
      <c r="G1188" s="384">
        <v>0</v>
      </c>
      <c r="H1188">
        <v>1.11042</v>
      </c>
      <c r="I1188">
        <v>0.4</v>
      </c>
      <c r="J1188" s="384">
        <v>22498.400000000001</v>
      </c>
    </row>
    <row r="1189" spans="1:10">
      <c r="A1189">
        <v>1181</v>
      </c>
      <c r="B1189" s="612">
        <v>43894.621527777781</v>
      </c>
      <c r="C1189" s="405" t="s">
        <v>97</v>
      </c>
      <c r="D1189" s="384">
        <v>262</v>
      </c>
      <c r="E1189">
        <v>0.02</v>
      </c>
      <c r="F1189">
        <v>1.11222</v>
      </c>
      <c r="G1189" s="384">
        <v>0</v>
      </c>
      <c r="H1189">
        <v>0</v>
      </c>
    </row>
    <row r="1190" spans="1:10">
      <c r="A1190">
        <v>1182</v>
      </c>
      <c r="B1190" s="612">
        <v>43894.621527777781</v>
      </c>
      <c r="C1190" s="405" t="s">
        <v>2110</v>
      </c>
      <c r="D1190" s="384">
        <v>262</v>
      </c>
      <c r="E1190">
        <v>0.02</v>
      </c>
      <c r="F1190">
        <v>1.11222</v>
      </c>
      <c r="G1190" s="384">
        <v>0</v>
      </c>
      <c r="H1190">
        <v>1.11042</v>
      </c>
    </row>
    <row r="1191" spans="1:10">
      <c r="A1191">
        <v>1185</v>
      </c>
      <c r="B1191" s="612">
        <v>43894.625</v>
      </c>
      <c r="C1191" s="405" t="s">
        <v>2054</v>
      </c>
      <c r="D1191" s="384">
        <v>262</v>
      </c>
      <c r="E1191">
        <v>0.02</v>
      </c>
      <c r="F1191">
        <v>1.11042</v>
      </c>
      <c r="G1191" s="384">
        <v>0</v>
      </c>
      <c r="H1191">
        <v>1.11042</v>
      </c>
      <c r="I1191">
        <v>3.6</v>
      </c>
      <c r="J1191" s="384">
        <v>22502</v>
      </c>
    </row>
    <row r="1192" spans="1:10">
      <c r="A1192">
        <v>1186</v>
      </c>
      <c r="B1192" s="612">
        <v>43894.636805555558</v>
      </c>
      <c r="C1192" s="405" t="s">
        <v>97</v>
      </c>
      <c r="D1192" s="384">
        <v>263</v>
      </c>
      <c r="E1192">
        <v>0.02</v>
      </c>
      <c r="F1192">
        <v>1.1121300000000001</v>
      </c>
      <c r="G1192" s="384">
        <v>0</v>
      </c>
      <c r="H1192">
        <v>0</v>
      </c>
    </row>
    <row r="1193" spans="1:10">
      <c r="A1193">
        <v>1187</v>
      </c>
      <c r="B1193" s="612">
        <v>43894.636805555558</v>
      </c>
      <c r="C1193" s="405" t="s">
        <v>2110</v>
      </c>
      <c r="D1193" s="384">
        <v>263</v>
      </c>
      <c r="E1193">
        <v>0.02</v>
      </c>
      <c r="F1193">
        <v>1.1121300000000001</v>
      </c>
      <c r="G1193" s="384">
        <v>0</v>
      </c>
      <c r="H1193">
        <v>1.11113</v>
      </c>
    </row>
    <row r="1194" spans="1:10">
      <c r="A1194">
        <v>1190</v>
      </c>
      <c r="B1194" s="612">
        <v>43894.663888888892</v>
      </c>
      <c r="C1194" s="405" t="s">
        <v>2110</v>
      </c>
      <c r="D1194" s="384">
        <v>263</v>
      </c>
      <c r="E1194">
        <v>0.02</v>
      </c>
      <c r="F1194">
        <v>1.1121300000000001</v>
      </c>
      <c r="G1194" s="384">
        <v>0</v>
      </c>
      <c r="H1194">
        <v>1.1119300000000001</v>
      </c>
    </row>
    <row r="1195" spans="1:10">
      <c r="A1195">
        <v>1202</v>
      </c>
      <c r="B1195" s="612">
        <v>43895.392361111109</v>
      </c>
      <c r="C1195" s="405" t="s">
        <v>2110</v>
      </c>
      <c r="D1195" s="384">
        <v>263</v>
      </c>
      <c r="E1195">
        <v>0.02</v>
      </c>
      <c r="F1195">
        <v>1.1121300000000001</v>
      </c>
      <c r="G1195" s="384">
        <v>0</v>
      </c>
      <c r="H1195">
        <v>1.11297</v>
      </c>
    </row>
    <row r="1196" spans="1:10">
      <c r="A1196">
        <v>1207</v>
      </c>
      <c r="B1196" s="612">
        <v>43895.40625</v>
      </c>
      <c r="C1196" s="405" t="s">
        <v>2110</v>
      </c>
      <c r="D1196" s="384">
        <v>263</v>
      </c>
      <c r="E1196">
        <v>0.02</v>
      </c>
      <c r="F1196">
        <v>1.1121300000000001</v>
      </c>
      <c r="G1196" s="384">
        <v>0</v>
      </c>
      <c r="H1196">
        <v>1.11426</v>
      </c>
    </row>
    <row r="1197" spans="1:10">
      <c r="A1197">
        <v>1219</v>
      </c>
      <c r="B1197" s="612">
        <v>43895.504861111112</v>
      </c>
      <c r="C1197" s="405" t="s">
        <v>2110</v>
      </c>
      <c r="D1197" s="384">
        <v>263</v>
      </c>
      <c r="E1197">
        <v>0.02</v>
      </c>
      <c r="F1197">
        <v>1.1121300000000001</v>
      </c>
      <c r="G1197" s="384">
        <v>0</v>
      </c>
      <c r="H1197">
        <v>1.1155999999999999</v>
      </c>
    </row>
    <row r="1198" spans="1:10">
      <c r="A1198">
        <v>1236</v>
      </c>
      <c r="B1198" s="612">
        <v>43895.739583333336</v>
      </c>
      <c r="C1198" s="405" t="s">
        <v>2110</v>
      </c>
      <c r="D1198" s="384">
        <v>263</v>
      </c>
      <c r="E1198">
        <v>0.02</v>
      </c>
      <c r="F1198">
        <v>1.1121300000000001</v>
      </c>
      <c r="G1198" s="384">
        <v>0</v>
      </c>
      <c r="H1198">
        <v>1.11717</v>
      </c>
    </row>
    <row r="1199" spans="1:10">
      <c r="A1199">
        <v>1251</v>
      </c>
      <c r="B1199" s="612">
        <v>43895.86041666667</v>
      </c>
      <c r="C1199" s="405" t="s">
        <v>2110</v>
      </c>
      <c r="D1199" s="384">
        <v>263</v>
      </c>
      <c r="E1199">
        <v>0.02</v>
      </c>
      <c r="F1199">
        <v>1.1121300000000001</v>
      </c>
      <c r="G1199" s="384">
        <v>0</v>
      </c>
      <c r="H1199">
        <v>1.1188499999999999</v>
      </c>
    </row>
    <row r="1200" spans="1:10">
      <c r="A1200">
        <v>1277</v>
      </c>
      <c r="B1200" s="612">
        <v>43896.352777777778</v>
      </c>
      <c r="C1200" s="405" t="s">
        <v>2110</v>
      </c>
      <c r="D1200" s="384">
        <v>263</v>
      </c>
      <c r="E1200">
        <v>0.02</v>
      </c>
      <c r="F1200">
        <v>1.1121300000000001</v>
      </c>
      <c r="G1200" s="384">
        <v>0</v>
      </c>
      <c r="H1200">
        <v>1.1206400000000001</v>
      </c>
    </row>
    <row r="1201" spans="1:10">
      <c r="A1201">
        <v>1287</v>
      </c>
      <c r="B1201" s="612">
        <v>43896.357638888891</v>
      </c>
      <c r="C1201" s="405" t="s">
        <v>2110</v>
      </c>
      <c r="D1201" s="384">
        <v>263</v>
      </c>
      <c r="E1201">
        <v>0.02</v>
      </c>
      <c r="F1201">
        <v>1.1121300000000001</v>
      </c>
      <c r="G1201" s="384">
        <v>0</v>
      </c>
      <c r="H1201">
        <v>1.12277</v>
      </c>
    </row>
    <row r="1202" spans="1:10">
      <c r="A1202">
        <v>1301</v>
      </c>
      <c r="B1202" s="612">
        <v>43896.414583333331</v>
      </c>
      <c r="C1202" s="405" t="s">
        <v>2110</v>
      </c>
      <c r="D1202" s="384">
        <v>263</v>
      </c>
      <c r="E1202">
        <v>0.02</v>
      </c>
      <c r="F1202">
        <v>1.1121300000000001</v>
      </c>
      <c r="G1202" s="384">
        <v>0</v>
      </c>
      <c r="H1202">
        <v>1.1250599999999999</v>
      </c>
    </row>
    <row r="1203" spans="1:10">
      <c r="A1203">
        <v>1316</v>
      </c>
      <c r="B1203" s="612">
        <v>43896.431944444441</v>
      </c>
      <c r="C1203" s="405" t="s">
        <v>2110</v>
      </c>
      <c r="D1203" s="384">
        <v>263</v>
      </c>
      <c r="E1203">
        <v>0.02</v>
      </c>
      <c r="F1203">
        <v>1.1121300000000001</v>
      </c>
      <c r="G1203" s="384">
        <v>0</v>
      </c>
      <c r="H1203">
        <v>1.12748</v>
      </c>
    </row>
    <row r="1204" spans="1:10">
      <c r="A1204">
        <v>1346</v>
      </c>
      <c r="B1204" s="612">
        <v>43896.595138888886</v>
      </c>
      <c r="C1204" s="405" t="s">
        <v>2110</v>
      </c>
      <c r="D1204" s="384">
        <v>263</v>
      </c>
      <c r="E1204">
        <v>0.02</v>
      </c>
      <c r="F1204">
        <v>1.1121300000000001</v>
      </c>
      <c r="G1204" s="384">
        <v>0</v>
      </c>
      <c r="H1204">
        <v>1.1300399999999999</v>
      </c>
    </row>
    <row r="1205" spans="1:10">
      <c r="A1205">
        <v>1359</v>
      </c>
      <c r="B1205" s="612">
        <v>43896.643750000003</v>
      </c>
      <c r="C1205" s="405" t="s">
        <v>2054</v>
      </c>
      <c r="D1205" s="384">
        <v>263</v>
      </c>
      <c r="E1205">
        <v>0.02</v>
      </c>
      <c r="F1205">
        <v>1.1300399999999999</v>
      </c>
      <c r="G1205" s="384">
        <v>0</v>
      </c>
      <c r="H1205">
        <v>1.1300399999999999</v>
      </c>
      <c r="I1205">
        <v>-35.729999999999997</v>
      </c>
      <c r="J1205" s="384">
        <v>22530.04</v>
      </c>
    </row>
    <row r="1206" spans="1:10">
      <c r="A1206">
        <v>1188</v>
      </c>
      <c r="B1206" s="612">
        <v>43894.663888888892</v>
      </c>
      <c r="C1206" s="405" t="s">
        <v>97</v>
      </c>
      <c r="D1206" s="384">
        <v>264</v>
      </c>
      <c r="E1206">
        <v>0.02</v>
      </c>
      <c r="F1206">
        <v>1.1137300000000001</v>
      </c>
      <c r="G1206" s="384">
        <v>0</v>
      </c>
      <c r="H1206">
        <v>0</v>
      </c>
    </row>
    <row r="1207" spans="1:10">
      <c r="A1207">
        <v>1189</v>
      </c>
      <c r="B1207" s="612">
        <v>43894.663888888892</v>
      </c>
      <c r="C1207" s="405" t="s">
        <v>2110</v>
      </c>
      <c r="D1207" s="384">
        <v>264</v>
      </c>
      <c r="E1207">
        <v>0.02</v>
      </c>
      <c r="F1207">
        <v>1.1137300000000001</v>
      </c>
      <c r="G1207" s="384">
        <v>0</v>
      </c>
      <c r="H1207">
        <v>1.1119300000000001</v>
      </c>
    </row>
    <row r="1208" spans="1:10">
      <c r="A1208">
        <v>1201</v>
      </c>
      <c r="B1208" s="612">
        <v>43895.392361111109</v>
      </c>
      <c r="C1208" s="405" t="s">
        <v>2110</v>
      </c>
      <c r="D1208" s="384">
        <v>264</v>
      </c>
      <c r="E1208">
        <v>0.02</v>
      </c>
      <c r="F1208">
        <v>1.1137300000000001</v>
      </c>
      <c r="G1208" s="384">
        <v>0</v>
      </c>
      <c r="H1208">
        <v>1.11297</v>
      </c>
    </row>
    <row r="1209" spans="1:10">
      <c r="A1209">
        <v>1206</v>
      </c>
      <c r="B1209" s="612">
        <v>43895.40625</v>
      </c>
      <c r="C1209" s="405" t="s">
        <v>2110</v>
      </c>
      <c r="D1209" s="384">
        <v>264</v>
      </c>
      <c r="E1209">
        <v>0.02</v>
      </c>
      <c r="F1209">
        <v>1.1137300000000001</v>
      </c>
      <c r="G1209" s="384">
        <v>0</v>
      </c>
      <c r="H1209">
        <v>1.11426</v>
      </c>
    </row>
    <row r="1210" spans="1:10">
      <c r="A1210">
        <v>1218</v>
      </c>
      <c r="B1210" s="612">
        <v>43895.504861111112</v>
      </c>
      <c r="C1210" s="405" t="s">
        <v>2110</v>
      </c>
      <c r="D1210" s="384">
        <v>264</v>
      </c>
      <c r="E1210">
        <v>0.02</v>
      </c>
      <c r="F1210">
        <v>1.1137300000000001</v>
      </c>
      <c r="G1210" s="384">
        <v>0</v>
      </c>
      <c r="H1210">
        <v>1.1155999999999999</v>
      </c>
    </row>
    <row r="1211" spans="1:10">
      <c r="A1211">
        <v>1235</v>
      </c>
      <c r="B1211" s="612">
        <v>43895.739583333336</v>
      </c>
      <c r="C1211" s="405" t="s">
        <v>2110</v>
      </c>
      <c r="D1211" s="384">
        <v>264</v>
      </c>
      <c r="E1211">
        <v>0.02</v>
      </c>
      <c r="F1211">
        <v>1.1137300000000001</v>
      </c>
      <c r="G1211" s="384">
        <v>0</v>
      </c>
      <c r="H1211">
        <v>1.11717</v>
      </c>
    </row>
    <row r="1212" spans="1:10">
      <c r="A1212">
        <v>1250</v>
      </c>
      <c r="B1212" s="612">
        <v>43895.86041666667</v>
      </c>
      <c r="C1212" s="405" t="s">
        <v>2110</v>
      </c>
      <c r="D1212" s="384">
        <v>264</v>
      </c>
      <c r="E1212">
        <v>0.02</v>
      </c>
      <c r="F1212">
        <v>1.1137300000000001</v>
      </c>
      <c r="G1212" s="384">
        <v>0</v>
      </c>
      <c r="H1212">
        <v>1.1188499999999999</v>
      </c>
    </row>
    <row r="1213" spans="1:10">
      <c r="A1213">
        <v>1276</v>
      </c>
      <c r="B1213" s="612">
        <v>43896.352777777778</v>
      </c>
      <c r="C1213" s="405" t="s">
        <v>2110</v>
      </c>
      <c r="D1213" s="384">
        <v>264</v>
      </c>
      <c r="E1213">
        <v>0.02</v>
      </c>
      <c r="F1213">
        <v>1.1137300000000001</v>
      </c>
      <c r="G1213" s="384">
        <v>0</v>
      </c>
      <c r="H1213">
        <v>1.1206400000000001</v>
      </c>
    </row>
    <row r="1214" spans="1:10">
      <c r="A1214">
        <v>1286</v>
      </c>
      <c r="B1214" s="612">
        <v>43896.357638888891</v>
      </c>
      <c r="C1214" s="405" t="s">
        <v>2110</v>
      </c>
      <c r="D1214" s="384">
        <v>264</v>
      </c>
      <c r="E1214">
        <v>0.02</v>
      </c>
      <c r="F1214">
        <v>1.1137300000000001</v>
      </c>
      <c r="G1214" s="384">
        <v>0</v>
      </c>
      <c r="H1214">
        <v>1.12277</v>
      </c>
    </row>
    <row r="1215" spans="1:10">
      <c r="A1215">
        <v>1300</v>
      </c>
      <c r="B1215" s="612">
        <v>43896.414583333331</v>
      </c>
      <c r="C1215" s="405" t="s">
        <v>2110</v>
      </c>
      <c r="D1215" s="384">
        <v>264</v>
      </c>
      <c r="E1215">
        <v>0.02</v>
      </c>
      <c r="F1215">
        <v>1.1137300000000001</v>
      </c>
      <c r="G1215" s="384">
        <v>0</v>
      </c>
      <c r="H1215">
        <v>1.1250599999999999</v>
      </c>
    </row>
    <row r="1216" spans="1:10">
      <c r="A1216">
        <v>1315</v>
      </c>
      <c r="B1216" s="612">
        <v>43896.431944444441</v>
      </c>
      <c r="C1216" s="405" t="s">
        <v>2110</v>
      </c>
      <c r="D1216" s="384">
        <v>264</v>
      </c>
      <c r="E1216">
        <v>0.02</v>
      </c>
      <c r="F1216">
        <v>1.1137300000000001</v>
      </c>
      <c r="G1216" s="384">
        <v>0</v>
      </c>
      <c r="H1216">
        <v>1.12748</v>
      </c>
    </row>
    <row r="1217" spans="1:10">
      <c r="A1217">
        <v>1345</v>
      </c>
      <c r="B1217" s="612">
        <v>43896.595138888886</v>
      </c>
      <c r="C1217" s="405" t="s">
        <v>2110</v>
      </c>
      <c r="D1217" s="384">
        <v>264</v>
      </c>
      <c r="E1217">
        <v>0.02</v>
      </c>
      <c r="F1217">
        <v>1.1137300000000001</v>
      </c>
      <c r="G1217" s="384">
        <v>0</v>
      </c>
      <c r="H1217">
        <v>1.1300399999999999</v>
      </c>
    </row>
    <row r="1218" spans="1:10">
      <c r="A1218">
        <v>1360</v>
      </c>
      <c r="B1218" s="612">
        <v>43896.643750000003</v>
      </c>
      <c r="C1218" s="405" t="s">
        <v>2054</v>
      </c>
      <c r="D1218" s="384">
        <v>264</v>
      </c>
      <c r="E1218">
        <v>0.02</v>
      </c>
      <c r="F1218">
        <v>1.1300399999999999</v>
      </c>
      <c r="G1218" s="384">
        <v>0</v>
      </c>
      <c r="H1218">
        <v>1.1300399999999999</v>
      </c>
      <c r="I1218">
        <v>-32.53</v>
      </c>
      <c r="J1218" s="384">
        <v>22497.51</v>
      </c>
    </row>
    <row r="1219" spans="1:10">
      <c r="A1219">
        <v>1196</v>
      </c>
      <c r="B1219" s="612">
        <v>43894.686111111114</v>
      </c>
      <c r="C1219" s="405" t="s">
        <v>96</v>
      </c>
      <c r="D1219" s="384">
        <v>265</v>
      </c>
      <c r="E1219">
        <v>0.02</v>
      </c>
      <c r="F1219">
        <v>1.11348</v>
      </c>
      <c r="G1219" s="384">
        <v>0</v>
      </c>
      <c r="H1219">
        <v>0</v>
      </c>
    </row>
    <row r="1220" spans="1:10">
      <c r="A1220">
        <v>1197</v>
      </c>
      <c r="B1220" s="612">
        <v>43894.686111111114</v>
      </c>
      <c r="C1220" s="405" t="s">
        <v>2110</v>
      </c>
      <c r="D1220" s="384">
        <v>265</v>
      </c>
      <c r="E1220">
        <v>0.02</v>
      </c>
      <c r="F1220">
        <v>1.11348</v>
      </c>
      <c r="G1220" s="384">
        <v>0</v>
      </c>
      <c r="H1220">
        <v>1.1144799999999999</v>
      </c>
    </row>
    <row r="1221" spans="1:10">
      <c r="A1221">
        <v>1198</v>
      </c>
      <c r="B1221" s="612">
        <v>43895.388888888891</v>
      </c>
      <c r="C1221" s="405" t="s">
        <v>2054</v>
      </c>
      <c r="D1221" s="384">
        <v>265</v>
      </c>
      <c r="E1221">
        <v>0.02</v>
      </c>
      <c r="F1221">
        <v>1.1144799999999999</v>
      </c>
      <c r="G1221" s="384">
        <v>0</v>
      </c>
      <c r="H1221">
        <v>1.1144799999999999</v>
      </c>
      <c r="I1221">
        <v>1.76</v>
      </c>
      <c r="J1221" s="384">
        <v>22525.79</v>
      </c>
    </row>
    <row r="1222" spans="1:10">
      <c r="A1222">
        <v>1199</v>
      </c>
      <c r="B1222" s="612">
        <v>43895.392361111109</v>
      </c>
      <c r="C1222" s="405" t="s">
        <v>97</v>
      </c>
      <c r="D1222" s="384">
        <v>266</v>
      </c>
      <c r="E1222">
        <v>0.03</v>
      </c>
      <c r="F1222">
        <v>1.1153500000000001</v>
      </c>
      <c r="G1222" s="384">
        <v>0</v>
      </c>
      <c r="H1222">
        <v>0</v>
      </c>
    </row>
    <row r="1223" spans="1:10">
      <c r="A1223">
        <v>1200</v>
      </c>
      <c r="B1223" s="612">
        <v>43895.392361111109</v>
      </c>
      <c r="C1223" s="405" t="s">
        <v>2110</v>
      </c>
      <c r="D1223" s="384">
        <v>266</v>
      </c>
      <c r="E1223">
        <v>0.03</v>
      </c>
      <c r="F1223">
        <v>1.1153500000000001</v>
      </c>
      <c r="G1223" s="384">
        <v>0</v>
      </c>
      <c r="H1223">
        <v>1.11297</v>
      </c>
    </row>
    <row r="1224" spans="1:10">
      <c r="A1224">
        <v>1205</v>
      </c>
      <c r="B1224" s="612">
        <v>43895.40625</v>
      </c>
      <c r="C1224" s="405" t="s">
        <v>2110</v>
      </c>
      <c r="D1224" s="384">
        <v>266</v>
      </c>
      <c r="E1224">
        <v>0.03</v>
      </c>
      <c r="F1224">
        <v>1.1153500000000001</v>
      </c>
      <c r="G1224" s="384">
        <v>0</v>
      </c>
      <c r="H1224">
        <v>1.11426</v>
      </c>
    </row>
    <row r="1225" spans="1:10">
      <c r="A1225">
        <v>1217</v>
      </c>
      <c r="B1225" s="612">
        <v>43895.504861111112</v>
      </c>
      <c r="C1225" s="405" t="s">
        <v>2110</v>
      </c>
      <c r="D1225" s="384">
        <v>266</v>
      </c>
      <c r="E1225">
        <v>0.03</v>
      </c>
      <c r="F1225">
        <v>1.1153500000000001</v>
      </c>
      <c r="G1225" s="384">
        <v>0</v>
      </c>
      <c r="H1225">
        <v>1.1155999999999999</v>
      </c>
    </row>
    <row r="1226" spans="1:10">
      <c r="A1226">
        <v>1234</v>
      </c>
      <c r="B1226" s="612">
        <v>43895.739583333336</v>
      </c>
      <c r="C1226" s="405" t="s">
        <v>2110</v>
      </c>
      <c r="D1226" s="384">
        <v>266</v>
      </c>
      <c r="E1226">
        <v>0.03</v>
      </c>
      <c r="F1226">
        <v>1.1153500000000001</v>
      </c>
      <c r="G1226" s="384">
        <v>0</v>
      </c>
      <c r="H1226">
        <v>1.11717</v>
      </c>
    </row>
    <row r="1227" spans="1:10">
      <c r="A1227">
        <v>1249</v>
      </c>
      <c r="B1227" s="612">
        <v>43895.86041666667</v>
      </c>
      <c r="C1227" s="405" t="s">
        <v>2110</v>
      </c>
      <c r="D1227" s="384">
        <v>266</v>
      </c>
      <c r="E1227">
        <v>0.03</v>
      </c>
      <c r="F1227">
        <v>1.1153500000000001</v>
      </c>
      <c r="G1227" s="384">
        <v>0</v>
      </c>
      <c r="H1227">
        <v>1.1188499999999999</v>
      </c>
    </row>
    <row r="1228" spans="1:10">
      <c r="A1228">
        <v>1275</v>
      </c>
      <c r="B1228" s="612">
        <v>43896.352777777778</v>
      </c>
      <c r="C1228" s="405" t="s">
        <v>2110</v>
      </c>
      <c r="D1228" s="384">
        <v>266</v>
      </c>
      <c r="E1228">
        <v>0.03</v>
      </c>
      <c r="F1228">
        <v>1.1153500000000001</v>
      </c>
      <c r="G1228" s="384">
        <v>0</v>
      </c>
      <c r="H1228">
        <v>1.1206400000000001</v>
      </c>
    </row>
    <row r="1229" spans="1:10">
      <c r="A1229">
        <v>1285</v>
      </c>
      <c r="B1229" s="612">
        <v>43896.357638888891</v>
      </c>
      <c r="C1229" s="405" t="s">
        <v>2110</v>
      </c>
      <c r="D1229" s="384">
        <v>266</v>
      </c>
      <c r="E1229">
        <v>0.03</v>
      </c>
      <c r="F1229">
        <v>1.1153500000000001</v>
      </c>
      <c r="G1229" s="384">
        <v>0</v>
      </c>
      <c r="H1229">
        <v>1.12277</v>
      </c>
    </row>
    <row r="1230" spans="1:10">
      <c r="A1230">
        <v>1299</v>
      </c>
      <c r="B1230" s="612">
        <v>43896.414583333331</v>
      </c>
      <c r="C1230" s="405" t="s">
        <v>2110</v>
      </c>
      <c r="D1230" s="384">
        <v>266</v>
      </c>
      <c r="E1230">
        <v>0.03</v>
      </c>
      <c r="F1230">
        <v>1.1153500000000001</v>
      </c>
      <c r="G1230" s="384">
        <v>0</v>
      </c>
      <c r="H1230">
        <v>1.1250599999999999</v>
      </c>
    </row>
    <row r="1231" spans="1:10">
      <c r="A1231">
        <v>1314</v>
      </c>
      <c r="B1231" s="612">
        <v>43896.431944444441</v>
      </c>
      <c r="C1231" s="405" t="s">
        <v>2110</v>
      </c>
      <c r="D1231" s="384">
        <v>266</v>
      </c>
      <c r="E1231">
        <v>0.03</v>
      </c>
      <c r="F1231">
        <v>1.1153500000000001</v>
      </c>
      <c r="G1231" s="384">
        <v>0</v>
      </c>
      <c r="H1231">
        <v>1.12748</v>
      </c>
    </row>
    <row r="1232" spans="1:10">
      <c r="A1232">
        <v>1344</v>
      </c>
      <c r="B1232" s="612">
        <v>43896.595138888886</v>
      </c>
      <c r="C1232" s="405" t="s">
        <v>2110</v>
      </c>
      <c r="D1232" s="384">
        <v>266</v>
      </c>
      <c r="E1232">
        <v>0.03</v>
      </c>
      <c r="F1232">
        <v>1.1153500000000001</v>
      </c>
      <c r="G1232" s="384">
        <v>0</v>
      </c>
      <c r="H1232">
        <v>1.1300399999999999</v>
      </c>
    </row>
    <row r="1233" spans="1:10">
      <c r="A1233">
        <v>1361</v>
      </c>
      <c r="B1233" s="612">
        <v>43896.643750000003</v>
      </c>
      <c r="C1233" s="405" t="s">
        <v>2054</v>
      </c>
      <c r="D1233" s="384">
        <v>266</v>
      </c>
      <c r="E1233">
        <v>0.03</v>
      </c>
      <c r="F1233">
        <v>1.1300399999999999</v>
      </c>
      <c r="G1233" s="384">
        <v>0</v>
      </c>
      <c r="H1233">
        <v>1.1300399999999999</v>
      </c>
      <c r="I1233">
        <v>-44.04</v>
      </c>
      <c r="J1233" s="384">
        <v>22453.47</v>
      </c>
    </row>
    <row r="1234" spans="1:10">
      <c r="A1234">
        <v>1203</v>
      </c>
      <c r="B1234" s="612">
        <v>43895.40625</v>
      </c>
      <c r="C1234" s="405" t="s">
        <v>97</v>
      </c>
      <c r="D1234" s="384">
        <v>267</v>
      </c>
      <c r="E1234">
        <v>0.05</v>
      </c>
      <c r="F1234">
        <v>1.1170599999999999</v>
      </c>
      <c r="G1234" s="384">
        <v>0</v>
      </c>
      <c r="H1234">
        <v>0</v>
      </c>
    </row>
    <row r="1235" spans="1:10">
      <c r="A1235">
        <v>1204</v>
      </c>
      <c r="B1235" s="612">
        <v>43895.40625</v>
      </c>
      <c r="C1235" s="405" t="s">
        <v>2110</v>
      </c>
      <c r="D1235" s="384">
        <v>267</v>
      </c>
      <c r="E1235">
        <v>0.05</v>
      </c>
      <c r="F1235">
        <v>1.1170599999999999</v>
      </c>
      <c r="G1235" s="384">
        <v>0</v>
      </c>
      <c r="H1235">
        <v>1.11426</v>
      </c>
    </row>
    <row r="1236" spans="1:10">
      <c r="A1236">
        <v>1216</v>
      </c>
      <c r="B1236" s="612">
        <v>43895.504861111112</v>
      </c>
      <c r="C1236" s="405" t="s">
        <v>2110</v>
      </c>
      <c r="D1236" s="384">
        <v>267</v>
      </c>
      <c r="E1236">
        <v>0.05</v>
      </c>
      <c r="F1236">
        <v>1.1170599999999999</v>
      </c>
      <c r="G1236" s="384">
        <v>0</v>
      </c>
      <c r="H1236">
        <v>1.1155999999999999</v>
      </c>
    </row>
    <row r="1237" spans="1:10">
      <c r="A1237">
        <v>1233</v>
      </c>
      <c r="B1237" s="612">
        <v>43895.739583333336</v>
      </c>
      <c r="C1237" s="405" t="s">
        <v>2110</v>
      </c>
      <c r="D1237" s="384">
        <v>267</v>
      </c>
      <c r="E1237">
        <v>0.05</v>
      </c>
      <c r="F1237">
        <v>1.1170599999999999</v>
      </c>
      <c r="G1237" s="384">
        <v>0</v>
      </c>
      <c r="H1237">
        <v>1.11717</v>
      </c>
    </row>
    <row r="1238" spans="1:10">
      <c r="A1238">
        <v>1248</v>
      </c>
      <c r="B1238" s="612">
        <v>43895.86041666667</v>
      </c>
      <c r="C1238" s="405" t="s">
        <v>2110</v>
      </c>
      <c r="D1238" s="384">
        <v>267</v>
      </c>
      <c r="E1238">
        <v>0.05</v>
      </c>
      <c r="F1238">
        <v>1.1170599999999999</v>
      </c>
      <c r="G1238" s="384">
        <v>0</v>
      </c>
      <c r="H1238">
        <v>1.1188499999999999</v>
      </c>
    </row>
    <row r="1239" spans="1:10">
      <c r="A1239">
        <v>1274</v>
      </c>
      <c r="B1239" s="612">
        <v>43896.352777777778</v>
      </c>
      <c r="C1239" s="405" t="s">
        <v>2110</v>
      </c>
      <c r="D1239" s="384">
        <v>267</v>
      </c>
      <c r="E1239">
        <v>0.05</v>
      </c>
      <c r="F1239">
        <v>1.1170599999999999</v>
      </c>
      <c r="G1239" s="384">
        <v>0</v>
      </c>
      <c r="H1239">
        <v>1.1206400000000001</v>
      </c>
    </row>
    <row r="1240" spans="1:10">
      <c r="A1240">
        <v>1284</v>
      </c>
      <c r="B1240" s="612">
        <v>43896.357638888891</v>
      </c>
      <c r="C1240" s="405" t="s">
        <v>2110</v>
      </c>
      <c r="D1240" s="384">
        <v>267</v>
      </c>
      <c r="E1240">
        <v>0.05</v>
      </c>
      <c r="F1240">
        <v>1.1170599999999999</v>
      </c>
      <c r="G1240" s="384">
        <v>0</v>
      </c>
      <c r="H1240">
        <v>1.12277</v>
      </c>
    </row>
    <row r="1241" spans="1:10">
      <c r="A1241">
        <v>1298</v>
      </c>
      <c r="B1241" s="612">
        <v>43896.414583333331</v>
      </c>
      <c r="C1241" s="405" t="s">
        <v>2110</v>
      </c>
      <c r="D1241" s="384">
        <v>267</v>
      </c>
      <c r="E1241">
        <v>0.05</v>
      </c>
      <c r="F1241">
        <v>1.1170599999999999</v>
      </c>
      <c r="G1241" s="384">
        <v>0</v>
      </c>
      <c r="H1241">
        <v>1.1250599999999999</v>
      </c>
    </row>
    <row r="1242" spans="1:10">
      <c r="A1242">
        <v>1313</v>
      </c>
      <c r="B1242" s="612">
        <v>43896.431944444441</v>
      </c>
      <c r="C1242" s="405" t="s">
        <v>2110</v>
      </c>
      <c r="D1242" s="384">
        <v>267</v>
      </c>
      <c r="E1242">
        <v>0.05</v>
      </c>
      <c r="F1242">
        <v>1.1170599999999999</v>
      </c>
      <c r="G1242" s="384">
        <v>0</v>
      </c>
      <c r="H1242">
        <v>1.12748</v>
      </c>
    </row>
    <row r="1243" spans="1:10">
      <c r="A1243">
        <v>1343</v>
      </c>
      <c r="B1243" s="612">
        <v>43896.595138888886</v>
      </c>
      <c r="C1243" s="405" t="s">
        <v>2110</v>
      </c>
      <c r="D1243" s="384">
        <v>267</v>
      </c>
      <c r="E1243">
        <v>0.05</v>
      </c>
      <c r="F1243">
        <v>1.1170599999999999</v>
      </c>
      <c r="G1243" s="384">
        <v>0</v>
      </c>
      <c r="H1243">
        <v>1.1300399999999999</v>
      </c>
    </row>
    <row r="1244" spans="1:10">
      <c r="A1244">
        <v>1362</v>
      </c>
      <c r="B1244" s="612">
        <v>43896.643750000003</v>
      </c>
      <c r="C1244" s="405" t="s">
        <v>2054</v>
      </c>
      <c r="D1244" s="384">
        <v>267</v>
      </c>
      <c r="E1244">
        <v>0.05</v>
      </c>
      <c r="F1244">
        <v>1.1300399999999999</v>
      </c>
      <c r="G1244" s="384">
        <v>0</v>
      </c>
      <c r="H1244">
        <v>1.1300399999999999</v>
      </c>
      <c r="I1244">
        <v>-64.84</v>
      </c>
      <c r="J1244" s="384">
        <v>22388.63</v>
      </c>
    </row>
    <row r="1245" spans="1:10">
      <c r="A1245">
        <v>1208</v>
      </c>
      <c r="B1245" s="612">
        <v>43895.40902777778</v>
      </c>
      <c r="C1245" s="405" t="s">
        <v>96</v>
      </c>
      <c r="D1245" s="384">
        <v>268</v>
      </c>
      <c r="E1245">
        <v>0.02</v>
      </c>
      <c r="F1245">
        <v>1.1166499999999999</v>
      </c>
      <c r="G1245" s="384">
        <v>0</v>
      </c>
      <c r="H1245">
        <v>0</v>
      </c>
    </row>
    <row r="1246" spans="1:10">
      <c r="A1246">
        <v>1209</v>
      </c>
      <c r="B1246" s="612">
        <v>43895.40902777778</v>
      </c>
      <c r="C1246" s="405" t="s">
        <v>2110</v>
      </c>
      <c r="D1246" s="384">
        <v>268</v>
      </c>
      <c r="E1246">
        <v>0.02</v>
      </c>
      <c r="F1246">
        <v>1.1166499999999999</v>
      </c>
      <c r="G1246" s="384">
        <v>0</v>
      </c>
      <c r="H1246">
        <v>1.11765</v>
      </c>
    </row>
    <row r="1247" spans="1:10">
      <c r="A1247">
        <v>1210</v>
      </c>
      <c r="B1247" s="612">
        <v>43895.417361111111</v>
      </c>
      <c r="C1247" s="405" t="s">
        <v>2054</v>
      </c>
      <c r="D1247" s="384">
        <v>268</v>
      </c>
      <c r="E1247">
        <v>0.02</v>
      </c>
      <c r="F1247">
        <v>1.11765</v>
      </c>
      <c r="G1247" s="384">
        <v>0</v>
      </c>
      <c r="H1247">
        <v>1.11765</v>
      </c>
      <c r="I1247">
        <v>2</v>
      </c>
      <c r="J1247" s="384">
        <v>22527.79</v>
      </c>
    </row>
    <row r="1248" spans="1:10">
      <c r="A1248">
        <v>1211</v>
      </c>
      <c r="B1248" s="612">
        <v>43895.420138888891</v>
      </c>
      <c r="C1248" s="405" t="s">
        <v>96</v>
      </c>
      <c r="D1248" s="384">
        <v>269</v>
      </c>
      <c r="E1248">
        <v>0.02</v>
      </c>
      <c r="F1248">
        <v>1.11704</v>
      </c>
      <c r="G1248" s="384">
        <v>0</v>
      </c>
      <c r="H1248">
        <v>0</v>
      </c>
    </row>
    <row r="1249" spans="1:10">
      <c r="A1249">
        <v>1212</v>
      </c>
      <c r="B1249" s="612">
        <v>43895.420138888891</v>
      </c>
      <c r="C1249" s="405" t="s">
        <v>2110</v>
      </c>
      <c r="D1249" s="384">
        <v>269</v>
      </c>
      <c r="E1249">
        <v>0.02</v>
      </c>
      <c r="F1249">
        <v>1.11704</v>
      </c>
      <c r="G1249" s="384">
        <v>0</v>
      </c>
      <c r="H1249">
        <v>1.1180399999999999</v>
      </c>
    </row>
    <row r="1250" spans="1:10">
      <c r="A1250">
        <v>1213</v>
      </c>
      <c r="B1250" s="612">
        <v>43895.487500000003</v>
      </c>
      <c r="C1250" s="405" t="s">
        <v>2054</v>
      </c>
      <c r="D1250" s="384">
        <v>269</v>
      </c>
      <c r="E1250">
        <v>0.02</v>
      </c>
      <c r="F1250">
        <v>1.1180399999999999</v>
      </c>
      <c r="G1250" s="384">
        <v>0</v>
      </c>
      <c r="H1250">
        <v>1.1180399999999999</v>
      </c>
      <c r="I1250">
        <v>2</v>
      </c>
      <c r="J1250" s="384">
        <v>22529.79</v>
      </c>
    </row>
    <row r="1251" spans="1:10">
      <c r="A1251">
        <v>1214</v>
      </c>
      <c r="B1251" s="612">
        <v>43895.504861111112</v>
      </c>
      <c r="C1251" s="405" t="s">
        <v>97</v>
      </c>
      <c r="D1251" s="384">
        <v>270</v>
      </c>
      <c r="E1251">
        <v>0.08</v>
      </c>
      <c r="F1251">
        <v>1.11886</v>
      </c>
      <c r="G1251" s="384">
        <v>0</v>
      </c>
      <c r="H1251">
        <v>0</v>
      </c>
    </row>
    <row r="1252" spans="1:10">
      <c r="A1252">
        <v>1215</v>
      </c>
      <c r="B1252" s="612">
        <v>43895.504861111112</v>
      </c>
      <c r="C1252" s="405" t="s">
        <v>2110</v>
      </c>
      <c r="D1252" s="384">
        <v>270</v>
      </c>
      <c r="E1252">
        <v>0.08</v>
      </c>
      <c r="F1252">
        <v>1.11886</v>
      </c>
      <c r="G1252" s="384">
        <v>0</v>
      </c>
      <c r="H1252">
        <v>1.1155999999999999</v>
      </c>
    </row>
    <row r="1253" spans="1:10">
      <c r="A1253">
        <v>1232</v>
      </c>
      <c r="B1253" s="612">
        <v>43895.739583333336</v>
      </c>
      <c r="C1253" s="405" t="s">
        <v>2110</v>
      </c>
      <c r="D1253" s="384">
        <v>270</v>
      </c>
      <c r="E1253">
        <v>0.08</v>
      </c>
      <c r="F1253">
        <v>1.11886</v>
      </c>
      <c r="G1253" s="384">
        <v>0</v>
      </c>
      <c r="H1253">
        <v>1.11717</v>
      </c>
    </row>
    <row r="1254" spans="1:10">
      <c r="A1254">
        <v>1247</v>
      </c>
      <c r="B1254" s="612">
        <v>43895.86041666667</v>
      </c>
      <c r="C1254" s="405" t="s">
        <v>2110</v>
      </c>
      <c r="D1254" s="384">
        <v>270</v>
      </c>
      <c r="E1254">
        <v>0.08</v>
      </c>
      <c r="F1254">
        <v>1.11886</v>
      </c>
      <c r="G1254" s="384">
        <v>0</v>
      </c>
      <c r="H1254">
        <v>1.1188499999999999</v>
      </c>
    </row>
    <row r="1255" spans="1:10">
      <c r="A1255">
        <v>1273</v>
      </c>
      <c r="B1255" s="612">
        <v>43896.352777777778</v>
      </c>
      <c r="C1255" s="405" t="s">
        <v>2110</v>
      </c>
      <c r="D1255" s="384">
        <v>270</v>
      </c>
      <c r="E1255">
        <v>0.08</v>
      </c>
      <c r="F1255">
        <v>1.11886</v>
      </c>
      <c r="G1255" s="384">
        <v>0</v>
      </c>
      <c r="H1255">
        <v>1.1206400000000001</v>
      </c>
    </row>
    <row r="1256" spans="1:10">
      <c r="A1256">
        <v>1283</v>
      </c>
      <c r="B1256" s="612">
        <v>43896.357638888891</v>
      </c>
      <c r="C1256" s="405" t="s">
        <v>2110</v>
      </c>
      <c r="D1256" s="384">
        <v>270</v>
      </c>
      <c r="E1256">
        <v>0.08</v>
      </c>
      <c r="F1256">
        <v>1.11886</v>
      </c>
      <c r="G1256" s="384">
        <v>0</v>
      </c>
      <c r="H1256">
        <v>1.12277</v>
      </c>
    </row>
    <row r="1257" spans="1:10">
      <c r="A1257">
        <v>1297</v>
      </c>
      <c r="B1257" s="612">
        <v>43896.414583333331</v>
      </c>
      <c r="C1257" s="405" t="s">
        <v>2110</v>
      </c>
      <c r="D1257" s="384">
        <v>270</v>
      </c>
      <c r="E1257">
        <v>0.08</v>
      </c>
      <c r="F1257">
        <v>1.11886</v>
      </c>
      <c r="G1257" s="384">
        <v>0</v>
      </c>
      <c r="H1257">
        <v>1.1250599999999999</v>
      </c>
    </row>
    <row r="1258" spans="1:10">
      <c r="A1258">
        <v>1312</v>
      </c>
      <c r="B1258" s="612">
        <v>43896.431944444441</v>
      </c>
      <c r="C1258" s="405" t="s">
        <v>2110</v>
      </c>
      <c r="D1258" s="384">
        <v>270</v>
      </c>
      <c r="E1258">
        <v>0.08</v>
      </c>
      <c r="F1258">
        <v>1.11886</v>
      </c>
      <c r="G1258" s="384">
        <v>0</v>
      </c>
      <c r="H1258">
        <v>1.12748</v>
      </c>
    </row>
    <row r="1259" spans="1:10">
      <c r="A1259">
        <v>1342</v>
      </c>
      <c r="B1259" s="612">
        <v>43896.595138888886</v>
      </c>
      <c r="C1259" s="405" t="s">
        <v>2110</v>
      </c>
      <c r="D1259" s="384">
        <v>270</v>
      </c>
      <c r="E1259">
        <v>0.08</v>
      </c>
      <c r="F1259">
        <v>1.11886</v>
      </c>
      <c r="G1259" s="384">
        <v>0</v>
      </c>
      <c r="H1259">
        <v>1.1300399999999999</v>
      </c>
    </row>
    <row r="1260" spans="1:10">
      <c r="A1260">
        <v>1363</v>
      </c>
      <c r="B1260" s="612">
        <v>43896.643750000003</v>
      </c>
      <c r="C1260" s="405" t="s">
        <v>2054</v>
      </c>
      <c r="D1260" s="384">
        <v>270</v>
      </c>
      <c r="E1260">
        <v>0.08</v>
      </c>
      <c r="F1260">
        <v>1.1300399999999999</v>
      </c>
      <c r="G1260" s="384">
        <v>0</v>
      </c>
      <c r="H1260">
        <v>1.1300399999999999</v>
      </c>
      <c r="I1260">
        <v>-89.35</v>
      </c>
      <c r="J1260" s="384">
        <v>22299.279999999999</v>
      </c>
    </row>
    <row r="1261" spans="1:10">
      <c r="A1261">
        <v>1220</v>
      </c>
      <c r="B1261" s="612">
        <v>43895.51666666667</v>
      </c>
      <c r="C1261" s="405" t="s">
        <v>96</v>
      </c>
      <c r="D1261" s="384">
        <v>271</v>
      </c>
      <c r="E1261">
        <v>0.02</v>
      </c>
      <c r="F1261">
        <v>1.1195900000000001</v>
      </c>
      <c r="G1261" s="384">
        <v>0</v>
      </c>
      <c r="H1261">
        <v>0</v>
      </c>
    </row>
    <row r="1262" spans="1:10">
      <c r="A1262">
        <v>1221</v>
      </c>
      <c r="B1262" s="612">
        <v>43895.51666666667</v>
      </c>
      <c r="C1262" s="405" t="s">
        <v>2110</v>
      </c>
      <c r="D1262" s="384">
        <v>271</v>
      </c>
      <c r="E1262">
        <v>0.02</v>
      </c>
      <c r="F1262">
        <v>1.1195900000000001</v>
      </c>
      <c r="G1262" s="384">
        <v>0</v>
      </c>
      <c r="H1262">
        <v>1.12059</v>
      </c>
    </row>
    <row r="1263" spans="1:10">
      <c r="A1263">
        <v>1224</v>
      </c>
      <c r="B1263" s="612">
        <v>43895.615277777775</v>
      </c>
      <c r="C1263" s="405" t="s">
        <v>2110</v>
      </c>
      <c r="D1263" s="384">
        <v>271</v>
      </c>
      <c r="E1263">
        <v>0.02</v>
      </c>
      <c r="F1263">
        <v>1.1195900000000001</v>
      </c>
      <c r="G1263" s="384">
        <v>0</v>
      </c>
      <c r="H1263">
        <v>1.1197900000000001</v>
      </c>
    </row>
    <row r="1264" spans="1:10">
      <c r="A1264">
        <v>1225</v>
      </c>
      <c r="B1264" s="612">
        <v>43895.695833333331</v>
      </c>
      <c r="C1264" s="405" t="s">
        <v>2054</v>
      </c>
      <c r="D1264" s="384">
        <v>271</v>
      </c>
      <c r="E1264">
        <v>0.02</v>
      </c>
      <c r="F1264">
        <v>1.1197900000000001</v>
      </c>
      <c r="G1264" s="384">
        <v>0</v>
      </c>
      <c r="H1264">
        <v>1.1197900000000001</v>
      </c>
      <c r="I1264">
        <v>0.4</v>
      </c>
      <c r="J1264" s="384">
        <v>22530.19</v>
      </c>
    </row>
    <row r="1265" spans="1:10">
      <c r="A1265">
        <v>1222</v>
      </c>
      <c r="B1265" s="612">
        <v>43895.615277777775</v>
      </c>
      <c r="C1265" s="405" t="s">
        <v>96</v>
      </c>
      <c r="D1265" s="384">
        <v>272</v>
      </c>
      <c r="E1265">
        <v>0.02</v>
      </c>
      <c r="F1265">
        <v>1.11799</v>
      </c>
      <c r="G1265" s="384">
        <v>0</v>
      </c>
      <c r="H1265">
        <v>0</v>
      </c>
    </row>
    <row r="1266" spans="1:10">
      <c r="A1266">
        <v>1223</v>
      </c>
      <c r="B1266" s="612">
        <v>43895.615277777775</v>
      </c>
      <c r="C1266" s="405" t="s">
        <v>2110</v>
      </c>
      <c r="D1266" s="384">
        <v>272</v>
      </c>
      <c r="E1266">
        <v>0.02</v>
      </c>
      <c r="F1266">
        <v>1.11799</v>
      </c>
      <c r="G1266" s="384">
        <v>0</v>
      </c>
      <c r="H1266">
        <v>1.1197900000000001</v>
      </c>
    </row>
    <row r="1267" spans="1:10">
      <c r="A1267">
        <v>1226</v>
      </c>
      <c r="B1267" s="612">
        <v>43895.695833333331</v>
      </c>
      <c r="C1267" s="405" t="s">
        <v>2054</v>
      </c>
      <c r="D1267" s="384">
        <v>272</v>
      </c>
      <c r="E1267">
        <v>0.02</v>
      </c>
      <c r="F1267">
        <v>1.1197900000000001</v>
      </c>
      <c r="G1267" s="384">
        <v>0</v>
      </c>
      <c r="H1267">
        <v>1.1197900000000001</v>
      </c>
      <c r="I1267">
        <v>3.6</v>
      </c>
      <c r="J1267" s="384">
        <v>22533.79</v>
      </c>
    </row>
    <row r="1268" spans="1:10">
      <c r="A1268">
        <v>1227</v>
      </c>
      <c r="B1268" s="612">
        <v>43895.712500000001</v>
      </c>
      <c r="C1268" s="405" t="s">
        <v>96</v>
      </c>
      <c r="D1268" s="384">
        <v>273</v>
      </c>
      <c r="E1268">
        <v>0.02</v>
      </c>
      <c r="F1268">
        <v>1.1196999999999999</v>
      </c>
      <c r="G1268" s="384">
        <v>0</v>
      </c>
      <c r="H1268">
        <v>0</v>
      </c>
    </row>
    <row r="1269" spans="1:10">
      <c r="A1269">
        <v>1228</v>
      </c>
      <c r="B1269" s="612">
        <v>43895.712500000001</v>
      </c>
      <c r="C1269" s="405" t="s">
        <v>2110</v>
      </c>
      <c r="D1269" s="384">
        <v>273</v>
      </c>
      <c r="E1269">
        <v>0.02</v>
      </c>
      <c r="F1269">
        <v>1.1196999999999999</v>
      </c>
      <c r="G1269" s="384">
        <v>0</v>
      </c>
      <c r="H1269">
        <v>1.1207</v>
      </c>
    </row>
    <row r="1270" spans="1:10">
      <c r="A1270">
        <v>1229</v>
      </c>
      <c r="B1270" s="612">
        <v>43895.736805555556</v>
      </c>
      <c r="C1270" s="405" t="s">
        <v>2054</v>
      </c>
      <c r="D1270" s="384">
        <v>273</v>
      </c>
      <c r="E1270">
        <v>0.02</v>
      </c>
      <c r="F1270">
        <v>1.1207</v>
      </c>
      <c r="G1270" s="384">
        <v>0</v>
      </c>
      <c r="H1270">
        <v>1.1207</v>
      </c>
      <c r="I1270">
        <v>2</v>
      </c>
      <c r="J1270" s="384">
        <v>22535.79</v>
      </c>
    </row>
    <row r="1271" spans="1:10">
      <c r="A1271">
        <v>1230</v>
      </c>
      <c r="B1271" s="612">
        <v>43895.739583333336</v>
      </c>
      <c r="C1271" s="405" t="s">
        <v>97</v>
      </c>
      <c r="D1271" s="384">
        <v>274</v>
      </c>
      <c r="E1271">
        <v>0.14000000000000001</v>
      </c>
      <c r="F1271">
        <v>1.12076</v>
      </c>
      <c r="G1271" s="384">
        <v>0</v>
      </c>
      <c r="H1271">
        <v>0</v>
      </c>
    </row>
    <row r="1272" spans="1:10">
      <c r="A1272">
        <v>1231</v>
      </c>
      <c r="B1272" s="612">
        <v>43895.739583333336</v>
      </c>
      <c r="C1272" s="405" t="s">
        <v>2110</v>
      </c>
      <c r="D1272" s="384">
        <v>274</v>
      </c>
      <c r="E1272">
        <v>0.14000000000000001</v>
      </c>
      <c r="F1272">
        <v>1.12076</v>
      </c>
      <c r="G1272" s="384">
        <v>0</v>
      </c>
      <c r="H1272">
        <v>1.11717</v>
      </c>
    </row>
    <row r="1273" spans="1:10">
      <c r="A1273">
        <v>1246</v>
      </c>
      <c r="B1273" s="612">
        <v>43895.86041666667</v>
      </c>
      <c r="C1273" s="405" t="s">
        <v>2110</v>
      </c>
      <c r="D1273" s="384">
        <v>274</v>
      </c>
      <c r="E1273">
        <v>0.14000000000000001</v>
      </c>
      <c r="F1273">
        <v>1.12076</v>
      </c>
      <c r="G1273" s="384">
        <v>0</v>
      </c>
      <c r="H1273">
        <v>1.1188499999999999</v>
      </c>
    </row>
    <row r="1274" spans="1:10">
      <c r="A1274">
        <v>1272</v>
      </c>
      <c r="B1274" s="612">
        <v>43896.352777777778</v>
      </c>
      <c r="C1274" s="405" t="s">
        <v>2110</v>
      </c>
      <c r="D1274" s="384">
        <v>274</v>
      </c>
      <c r="E1274">
        <v>0.14000000000000001</v>
      </c>
      <c r="F1274">
        <v>1.12076</v>
      </c>
      <c r="G1274" s="384">
        <v>0</v>
      </c>
      <c r="H1274">
        <v>1.1206400000000001</v>
      </c>
    </row>
    <row r="1275" spans="1:10">
      <c r="A1275">
        <v>1282</v>
      </c>
      <c r="B1275" s="612">
        <v>43896.357638888891</v>
      </c>
      <c r="C1275" s="405" t="s">
        <v>2110</v>
      </c>
      <c r="D1275" s="384">
        <v>274</v>
      </c>
      <c r="E1275">
        <v>0.14000000000000001</v>
      </c>
      <c r="F1275">
        <v>1.12076</v>
      </c>
      <c r="G1275" s="384">
        <v>0</v>
      </c>
      <c r="H1275">
        <v>1.12277</v>
      </c>
    </row>
    <row r="1276" spans="1:10">
      <c r="A1276">
        <v>1296</v>
      </c>
      <c r="B1276" s="612">
        <v>43896.414583333331</v>
      </c>
      <c r="C1276" s="405" t="s">
        <v>2110</v>
      </c>
      <c r="D1276" s="384">
        <v>274</v>
      </c>
      <c r="E1276">
        <v>0.14000000000000001</v>
      </c>
      <c r="F1276">
        <v>1.12076</v>
      </c>
      <c r="G1276" s="384">
        <v>0</v>
      </c>
      <c r="H1276">
        <v>1.1250599999999999</v>
      </c>
    </row>
    <row r="1277" spans="1:10">
      <c r="A1277">
        <v>1311</v>
      </c>
      <c r="B1277" s="612">
        <v>43896.431944444441</v>
      </c>
      <c r="C1277" s="405" t="s">
        <v>2110</v>
      </c>
      <c r="D1277" s="384">
        <v>274</v>
      </c>
      <c r="E1277">
        <v>0.14000000000000001</v>
      </c>
      <c r="F1277">
        <v>1.12076</v>
      </c>
      <c r="G1277" s="384">
        <v>0</v>
      </c>
      <c r="H1277">
        <v>1.12748</v>
      </c>
    </row>
    <row r="1278" spans="1:10">
      <c r="A1278">
        <v>1341</v>
      </c>
      <c r="B1278" s="612">
        <v>43896.595138888886</v>
      </c>
      <c r="C1278" s="405" t="s">
        <v>2110</v>
      </c>
      <c r="D1278" s="384">
        <v>274</v>
      </c>
      <c r="E1278">
        <v>0.14000000000000001</v>
      </c>
      <c r="F1278">
        <v>1.12076</v>
      </c>
      <c r="G1278" s="384">
        <v>0</v>
      </c>
      <c r="H1278">
        <v>1.1300399999999999</v>
      </c>
    </row>
    <row r="1279" spans="1:10">
      <c r="A1279">
        <v>1364</v>
      </c>
      <c r="B1279" s="612">
        <v>43896.643750000003</v>
      </c>
      <c r="C1279" s="405" t="s">
        <v>2054</v>
      </c>
      <c r="D1279" s="384">
        <v>274</v>
      </c>
      <c r="E1279">
        <v>0.14000000000000001</v>
      </c>
      <c r="F1279">
        <v>1.1300399999999999</v>
      </c>
      <c r="G1279" s="384">
        <v>0</v>
      </c>
      <c r="H1279">
        <v>1.1300399999999999</v>
      </c>
      <c r="I1279">
        <v>-129.76</v>
      </c>
      <c r="J1279" s="384">
        <v>22169.51</v>
      </c>
    </row>
    <row r="1280" spans="1:10">
      <c r="A1280">
        <v>1237</v>
      </c>
      <c r="B1280" s="612">
        <v>43895.74722222222</v>
      </c>
      <c r="C1280" s="405" t="s">
        <v>96</v>
      </c>
      <c r="D1280" s="384">
        <v>275</v>
      </c>
      <c r="E1280">
        <v>0.02</v>
      </c>
      <c r="F1280">
        <v>1.12127</v>
      </c>
      <c r="G1280" s="384">
        <v>0</v>
      </c>
      <c r="H1280">
        <v>0</v>
      </c>
    </row>
    <row r="1281" spans="1:10">
      <c r="A1281">
        <v>1238</v>
      </c>
      <c r="B1281" s="612">
        <v>43895.74722222222</v>
      </c>
      <c r="C1281" s="405" t="s">
        <v>2110</v>
      </c>
      <c r="D1281" s="384">
        <v>275</v>
      </c>
      <c r="E1281">
        <v>0.02</v>
      </c>
      <c r="F1281">
        <v>1.12127</v>
      </c>
      <c r="G1281" s="384">
        <v>0</v>
      </c>
      <c r="H1281">
        <v>1.1222700000000001</v>
      </c>
    </row>
    <row r="1282" spans="1:10">
      <c r="A1282">
        <v>1241</v>
      </c>
      <c r="B1282" s="612">
        <v>43895.815972222219</v>
      </c>
      <c r="C1282" s="405" t="s">
        <v>2110</v>
      </c>
      <c r="D1282" s="384">
        <v>275</v>
      </c>
      <c r="E1282">
        <v>0.02</v>
      </c>
      <c r="F1282">
        <v>1.12127</v>
      </c>
      <c r="G1282" s="384">
        <v>0</v>
      </c>
      <c r="H1282">
        <v>1.1214500000000001</v>
      </c>
    </row>
    <row r="1283" spans="1:10">
      <c r="A1283">
        <v>1242</v>
      </c>
      <c r="B1283" s="612">
        <v>43895.851388888892</v>
      </c>
      <c r="C1283" s="405" t="s">
        <v>2054</v>
      </c>
      <c r="D1283" s="384">
        <v>275</v>
      </c>
      <c r="E1283">
        <v>0.02</v>
      </c>
      <c r="F1283">
        <v>1.1214500000000001</v>
      </c>
      <c r="G1283" s="384">
        <v>0</v>
      </c>
      <c r="H1283">
        <v>1.1214500000000001</v>
      </c>
      <c r="I1283">
        <v>0.36</v>
      </c>
      <c r="J1283" s="384">
        <v>22536.15</v>
      </c>
    </row>
    <row r="1284" spans="1:10">
      <c r="A1284">
        <v>1239</v>
      </c>
      <c r="B1284" s="612">
        <v>43895.815972222219</v>
      </c>
      <c r="C1284" s="405" t="s">
        <v>96</v>
      </c>
      <c r="D1284" s="384">
        <v>276</v>
      </c>
      <c r="E1284">
        <v>0.02</v>
      </c>
      <c r="F1284">
        <v>1.1196299999999999</v>
      </c>
      <c r="G1284" s="384">
        <v>0</v>
      </c>
      <c r="H1284">
        <v>0</v>
      </c>
    </row>
    <row r="1285" spans="1:10">
      <c r="A1285">
        <v>1240</v>
      </c>
      <c r="B1285" s="612">
        <v>43895.815972222219</v>
      </c>
      <c r="C1285" s="405" t="s">
        <v>2110</v>
      </c>
      <c r="D1285" s="384">
        <v>276</v>
      </c>
      <c r="E1285">
        <v>0.02</v>
      </c>
      <c r="F1285">
        <v>1.1196299999999999</v>
      </c>
      <c r="G1285" s="384">
        <v>0</v>
      </c>
      <c r="H1285">
        <v>1.1214500000000001</v>
      </c>
    </row>
    <row r="1286" spans="1:10">
      <c r="A1286">
        <v>1243</v>
      </c>
      <c r="B1286" s="612">
        <v>43895.851388888892</v>
      </c>
      <c r="C1286" s="405" t="s">
        <v>2054</v>
      </c>
      <c r="D1286" s="384">
        <v>276</v>
      </c>
      <c r="E1286">
        <v>0.02</v>
      </c>
      <c r="F1286">
        <v>1.1214500000000001</v>
      </c>
      <c r="G1286" s="384">
        <v>0</v>
      </c>
      <c r="H1286">
        <v>1.1214500000000001</v>
      </c>
      <c r="I1286">
        <v>3.64</v>
      </c>
      <c r="J1286" s="384">
        <v>22539.79</v>
      </c>
    </row>
    <row r="1287" spans="1:10">
      <c r="A1287">
        <v>1244</v>
      </c>
      <c r="B1287" s="612">
        <v>43895.86041666667</v>
      </c>
      <c r="C1287" s="405" t="s">
        <v>97</v>
      </c>
      <c r="D1287" s="384">
        <v>277</v>
      </c>
      <c r="E1287">
        <v>0.23</v>
      </c>
      <c r="F1287">
        <v>1.12277</v>
      </c>
      <c r="G1287" s="384">
        <v>0</v>
      </c>
      <c r="H1287">
        <v>0</v>
      </c>
    </row>
    <row r="1288" spans="1:10">
      <c r="A1288">
        <v>1245</v>
      </c>
      <c r="B1288" s="612">
        <v>43895.86041666667</v>
      </c>
      <c r="C1288" s="405" t="s">
        <v>2110</v>
      </c>
      <c r="D1288" s="384">
        <v>277</v>
      </c>
      <c r="E1288">
        <v>0.23</v>
      </c>
      <c r="F1288">
        <v>1.12277</v>
      </c>
      <c r="G1288" s="384">
        <v>0</v>
      </c>
      <c r="H1288">
        <v>1.1188499999999999</v>
      </c>
    </row>
    <row r="1289" spans="1:10">
      <c r="A1289">
        <v>1271</v>
      </c>
      <c r="B1289" s="612">
        <v>43896.352777777778</v>
      </c>
      <c r="C1289" s="405" t="s">
        <v>2110</v>
      </c>
      <c r="D1289" s="384">
        <v>277</v>
      </c>
      <c r="E1289">
        <v>0.23</v>
      </c>
      <c r="F1289">
        <v>1.12277</v>
      </c>
      <c r="G1289" s="384">
        <v>0</v>
      </c>
      <c r="H1289">
        <v>1.1206400000000001</v>
      </c>
    </row>
    <row r="1290" spans="1:10">
      <c r="A1290">
        <v>1281</v>
      </c>
      <c r="B1290" s="612">
        <v>43896.357638888891</v>
      </c>
      <c r="C1290" s="405" t="s">
        <v>2110</v>
      </c>
      <c r="D1290" s="384">
        <v>277</v>
      </c>
      <c r="E1290">
        <v>0.23</v>
      </c>
      <c r="F1290">
        <v>1.12277</v>
      </c>
      <c r="G1290" s="384">
        <v>0</v>
      </c>
      <c r="H1290">
        <v>1.12277</v>
      </c>
    </row>
    <row r="1291" spans="1:10">
      <c r="A1291">
        <v>1295</v>
      </c>
      <c r="B1291" s="612">
        <v>43896.414583333331</v>
      </c>
      <c r="C1291" s="405" t="s">
        <v>2110</v>
      </c>
      <c r="D1291" s="384">
        <v>277</v>
      </c>
      <c r="E1291">
        <v>0.23</v>
      </c>
      <c r="F1291">
        <v>1.12277</v>
      </c>
      <c r="G1291" s="384">
        <v>0</v>
      </c>
      <c r="H1291">
        <v>1.1250599999999999</v>
      </c>
    </row>
    <row r="1292" spans="1:10">
      <c r="A1292">
        <v>1310</v>
      </c>
      <c r="B1292" s="612">
        <v>43896.431944444441</v>
      </c>
      <c r="C1292" s="405" t="s">
        <v>2110</v>
      </c>
      <c r="D1292" s="384">
        <v>277</v>
      </c>
      <c r="E1292">
        <v>0.23</v>
      </c>
      <c r="F1292">
        <v>1.12277</v>
      </c>
      <c r="G1292" s="384">
        <v>0</v>
      </c>
      <c r="H1292">
        <v>1.12748</v>
      </c>
    </row>
    <row r="1293" spans="1:10">
      <c r="A1293">
        <v>1340</v>
      </c>
      <c r="B1293" s="612">
        <v>43896.595138888886</v>
      </c>
      <c r="C1293" s="405" t="s">
        <v>2110</v>
      </c>
      <c r="D1293" s="384">
        <v>277</v>
      </c>
      <c r="E1293">
        <v>0.23</v>
      </c>
      <c r="F1293">
        <v>1.12277</v>
      </c>
      <c r="G1293" s="384">
        <v>0</v>
      </c>
      <c r="H1293">
        <v>1.1300399999999999</v>
      </c>
    </row>
    <row r="1294" spans="1:10">
      <c r="A1294">
        <v>1365</v>
      </c>
      <c r="B1294" s="612">
        <v>43896.643750000003</v>
      </c>
      <c r="C1294" s="405" t="s">
        <v>2054</v>
      </c>
      <c r="D1294" s="384">
        <v>277</v>
      </c>
      <c r="E1294">
        <v>0.23</v>
      </c>
      <c r="F1294">
        <v>1.1300399999999999</v>
      </c>
      <c r="G1294" s="384">
        <v>0</v>
      </c>
      <c r="H1294">
        <v>1.1300399999999999</v>
      </c>
      <c r="I1294">
        <v>-166.95</v>
      </c>
      <c r="J1294" s="384">
        <v>22002.560000000001</v>
      </c>
    </row>
    <row r="1295" spans="1:10">
      <c r="A1295">
        <v>1252</v>
      </c>
      <c r="B1295" s="612">
        <v>43895.909722222219</v>
      </c>
      <c r="C1295" s="405" t="s">
        <v>96</v>
      </c>
      <c r="D1295" s="384">
        <v>278</v>
      </c>
      <c r="E1295">
        <v>0.02</v>
      </c>
      <c r="F1295">
        <v>1.1240000000000001</v>
      </c>
      <c r="G1295" s="384">
        <v>0</v>
      </c>
      <c r="H1295">
        <v>0</v>
      </c>
    </row>
    <row r="1296" spans="1:10">
      <c r="A1296">
        <v>1253</v>
      </c>
      <c r="B1296" s="612">
        <v>43895.909722222219</v>
      </c>
      <c r="C1296" s="405" t="s">
        <v>2110</v>
      </c>
      <c r="D1296" s="384">
        <v>278</v>
      </c>
      <c r="E1296">
        <v>0.02</v>
      </c>
      <c r="F1296">
        <v>1.1240000000000001</v>
      </c>
      <c r="G1296" s="384">
        <v>0</v>
      </c>
      <c r="H1296">
        <v>1.125</v>
      </c>
    </row>
    <row r="1297" spans="1:10">
      <c r="A1297">
        <v>1256</v>
      </c>
      <c r="B1297" s="612">
        <v>43896.000694444447</v>
      </c>
      <c r="C1297" s="405" t="s">
        <v>2110</v>
      </c>
      <c r="D1297" s="384">
        <v>278</v>
      </c>
      <c r="E1297">
        <v>0.02</v>
      </c>
      <c r="F1297">
        <v>1.1240000000000001</v>
      </c>
      <c r="G1297" s="384">
        <v>0</v>
      </c>
      <c r="H1297">
        <v>1.12419</v>
      </c>
    </row>
    <row r="1298" spans="1:10">
      <c r="A1298">
        <v>1257</v>
      </c>
      <c r="B1298" s="612">
        <v>43896.080555555556</v>
      </c>
      <c r="C1298" s="405" t="s">
        <v>2054</v>
      </c>
      <c r="D1298" s="384">
        <v>278</v>
      </c>
      <c r="E1298">
        <v>0.02</v>
      </c>
      <c r="F1298">
        <v>1.12419</v>
      </c>
      <c r="G1298" s="384">
        <v>0</v>
      </c>
      <c r="H1298">
        <v>1.12419</v>
      </c>
      <c r="I1298">
        <v>0.3</v>
      </c>
      <c r="J1298" s="384">
        <v>22540.09</v>
      </c>
    </row>
    <row r="1299" spans="1:10">
      <c r="A1299">
        <v>1254</v>
      </c>
      <c r="B1299" s="612">
        <v>43896.000694444447</v>
      </c>
      <c r="C1299" s="405" t="s">
        <v>96</v>
      </c>
      <c r="D1299" s="384">
        <v>279</v>
      </c>
      <c r="E1299">
        <v>0.02</v>
      </c>
      <c r="F1299">
        <v>1.1223700000000001</v>
      </c>
      <c r="G1299" s="384">
        <v>0</v>
      </c>
      <c r="H1299">
        <v>0</v>
      </c>
    </row>
    <row r="1300" spans="1:10">
      <c r="A1300">
        <v>1255</v>
      </c>
      <c r="B1300" s="612">
        <v>43896.000694444447</v>
      </c>
      <c r="C1300" s="405" t="s">
        <v>2110</v>
      </c>
      <c r="D1300" s="384">
        <v>279</v>
      </c>
      <c r="E1300">
        <v>0.02</v>
      </c>
      <c r="F1300">
        <v>1.1223700000000001</v>
      </c>
      <c r="G1300" s="384">
        <v>0</v>
      </c>
      <c r="H1300">
        <v>1.12419</v>
      </c>
    </row>
    <row r="1301" spans="1:10">
      <c r="A1301">
        <v>1258</v>
      </c>
      <c r="B1301" s="612">
        <v>43896.080555555556</v>
      </c>
      <c r="C1301" s="405" t="s">
        <v>2054</v>
      </c>
      <c r="D1301" s="384">
        <v>279</v>
      </c>
      <c r="E1301">
        <v>0.02</v>
      </c>
      <c r="F1301">
        <v>1.12419</v>
      </c>
      <c r="G1301" s="384">
        <v>0</v>
      </c>
      <c r="H1301">
        <v>1.12419</v>
      </c>
      <c r="I1301">
        <v>3.64</v>
      </c>
      <c r="J1301" s="384">
        <v>22543.73</v>
      </c>
    </row>
    <row r="1302" spans="1:10">
      <c r="A1302">
        <v>1259</v>
      </c>
      <c r="B1302" s="612">
        <v>43896.086805555555</v>
      </c>
      <c r="C1302" s="405" t="s">
        <v>96</v>
      </c>
      <c r="D1302" s="384">
        <v>280</v>
      </c>
      <c r="E1302">
        <v>0.02</v>
      </c>
      <c r="F1302">
        <v>1.1243700000000001</v>
      </c>
      <c r="G1302" s="384">
        <v>0</v>
      </c>
      <c r="H1302">
        <v>0</v>
      </c>
    </row>
    <row r="1303" spans="1:10">
      <c r="A1303">
        <v>1260</v>
      </c>
      <c r="B1303" s="612">
        <v>43896.086805555555</v>
      </c>
      <c r="C1303" s="405" t="s">
        <v>2110</v>
      </c>
      <c r="D1303" s="384">
        <v>280</v>
      </c>
      <c r="E1303">
        <v>0.02</v>
      </c>
      <c r="F1303">
        <v>1.1243700000000001</v>
      </c>
      <c r="G1303" s="384">
        <v>0</v>
      </c>
      <c r="H1303">
        <v>1.12537</v>
      </c>
    </row>
    <row r="1304" spans="1:10">
      <c r="A1304">
        <v>1263</v>
      </c>
      <c r="B1304" s="612">
        <v>43896.263194444444</v>
      </c>
      <c r="C1304" s="405" t="s">
        <v>2110</v>
      </c>
      <c r="D1304" s="384">
        <v>280</v>
      </c>
      <c r="E1304">
        <v>0.02</v>
      </c>
      <c r="F1304">
        <v>1.1243700000000001</v>
      </c>
      <c r="G1304" s="384">
        <v>0</v>
      </c>
      <c r="H1304">
        <v>1.1245700000000001</v>
      </c>
    </row>
    <row r="1305" spans="1:10">
      <c r="A1305">
        <v>1264</v>
      </c>
      <c r="B1305" s="612">
        <v>43896.334722222222</v>
      </c>
      <c r="C1305" s="405" t="s">
        <v>2054</v>
      </c>
      <c r="D1305" s="384">
        <v>280</v>
      </c>
      <c r="E1305">
        <v>0.02</v>
      </c>
      <c r="F1305">
        <v>1.1245700000000001</v>
      </c>
      <c r="G1305" s="384">
        <v>0</v>
      </c>
      <c r="H1305">
        <v>1.1245700000000001</v>
      </c>
      <c r="I1305">
        <v>0.4</v>
      </c>
      <c r="J1305" s="384">
        <v>22544.13</v>
      </c>
    </row>
    <row r="1306" spans="1:10">
      <c r="A1306">
        <v>1261</v>
      </c>
      <c r="B1306" s="612">
        <v>43896.263194444444</v>
      </c>
      <c r="C1306" s="405" t="s">
        <v>96</v>
      </c>
      <c r="D1306" s="384">
        <v>281</v>
      </c>
      <c r="E1306">
        <v>0.02</v>
      </c>
      <c r="F1306">
        <v>1.12276</v>
      </c>
      <c r="G1306" s="384">
        <v>0</v>
      </c>
      <c r="H1306">
        <v>0</v>
      </c>
    </row>
    <row r="1307" spans="1:10">
      <c r="A1307">
        <v>1262</v>
      </c>
      <c r="B1307" s="612">
        <v>43896.263194444444</v>
      </c>
      <c r="C1307" s="405" t="s">
        <v>2110</v>
      </c>
      <c r="D1307" s="384">
        <v>281</v>
      </c>
      <c r="E1307">
        <v>0.02</v>
      </c>
      <c r="F1307">
        <v>1.12276</v>
      </c>
      <c r="G1307" s="384">
        <v>0</v>
      </c>
      <c r="H1307">
        <v>1.1245700000000001</v>
      </c>
    </row>
    <row r="1308" spans="1:10">
      <c r="A1308">
        <v>1265</v>
      </c>
      <c r="B1308" s="612">
        <v>43896.334722222222</v>
      </c>
      <c r="C1308" s="405" t="s">
        <v>2054</v>
      </c>
      <c r="D1308" s="384">
        <v>281</v>
      </c>
      <c r="E1308">
        <v>0.02</v>
      </c>
      <c r="F1308">
        <v>1.1245700000000001</v>
      </c>
      <c r="G1308" s="384">
        <v>0</v>
      </c>
      <c r="H1308">
        <v>1.1245700000000001</v>
      </c>
      <c r="I1308">
        <v>3.62</v>
      </c>
      <c r="J1308" s="384">
        <v>22547.75</v>
      </c>
    </row>
    <row r="1309" spans="1:10">
      <c r="A1309">
        <v>1266</v>
      </c>
      <c r="B1309" s="612">
        <v>43896.348611111112</v>
      </c>
      <c r="C1309" s="405" t="s">
        <v>96</v>
      </c>
      <c r="D1309" s="384">
        <v>282</v>
      </c>
      <c r="E1309">
        <v>0.02</v>
      </c>
      <c r="F1309">
        <v>1.12378</v>
      </c>
      <c r="G1309" s="384">
        <v>0</v>
      </c>
      <c r="H1309">
        <v>0</v>
      </c>
    </row>
    <row r="1310" spans="1:10">
      <c r="A1310">
        <v>1267</v>
      </c>
      <c r="B1310" s="612">
        <v>43896.348611111112</v>
      </c>
      <c r="C1310" s="405" t="s">
        <v>2110</v>
      </c>
      <c r="D1310" s="384">
        <v>282</v>
      </c>
      <c r="E1310">
        <v>0.02</v>
      </c>
      <c r="F1310">
        <v>1.12378</v>
      </c>
      <c r="G1310" s="384">
        <v>0</v>
      </c>
      <c r="H1310">
        <v>1.1247799999999999</v>
      </c>
    </row>
    <row r="1311" spans="1:10">
      <c r="A1311">
        <v>1268</v>
      </c>
      <c r="B1311" s="612">
        <v>43896.352777777778</v>
      </c>
      <c r="C1311" s="405" t="s">
        <v>2054</v>
      </c>
      <c r="D1311" s="384">
        <v>282</v>
      </c>
      <c r="E1311">
        <v>0.02</v>
      </c>
      <c r="F1311">
        <v>1.1247799999999999</v>
      </c>
      <c r="G1311" s="384">
        <v>0</v>
      </c>
      <c r="H1311">
        <v>1.1247799999999999</v>
      </c>
      <c r="I1311">
        <v>2</v>
      </c>
      <c r="J1311" s="384">
        <v>22549.75</v>
      </c>
    </row>
    <row r="1312" spans="1:10">
      <c r="A1312">
        <v>1269</v>
      </c>
      <c r="B1312" s="612">
        <v>43896.352777777778</v>
      </c>
      <c r="C1312" s="405" t="s">
        <v>97</v>
      </c>
      <c r="D1312" s="384">
        <v>283</v>
      </c>
      <c r="E1312">
        <v>0.38</v>
      </c>
      <c r="F1312">
        <v>1.1248800000000001</v>
      </c>
      <c r="G1312" s="384">
        <v>0</v>
      </c>
      <c r="H1312">
        <v>0</v>
      </c>
    </row>
    <row r="1313" spans="1:10">
      <c r="A1313">
        <v>1270</v>
      </c>
      <c r="B1313" s="612">
        <v>43896.352777777778</v>
      </c>
      <c r="C1313" s="405" t="s">
        <v>2110</v>
      </c>
      <c r="D1313" s="384">
        <v>283</v>
      </c>
      <c r="E1313">
        <v>0.38</v>
      </c>
      <c r="F1313">
        <v>1.1248800000000001</v>
      </c>
      <c r="G1313" s="384">
        <v>0</v>
      </c>
      <c r="H1313">
        <v>1.1206400000000001</v>
      </c>
    </row>
    <row r="1314" spans="1:10">
      <c r="A1314">
        <v>1280</v>
      </c>
      <c r="B1314" s="612">
        <v>43896.357638888891</v>
      </c>
      <c r="C1314" s="405" t="s">
        <v>2110</v>
      </c>
      <c r="D1314" s="384">
        <v>283</v>
      </c>
      <c r="E1314">
        <v>0.38</v>
      </c>
      <c r="F1314">
        <v>1.1248800000000001</v>
      </c>
      <c r="G1314" s="384">
        <v>0</v>
      </c>
      <c r="H1314">
        <v>1.12277</v>
      </c>
    </row>
    <row r="1315" spans="1:10">
      <c r="A1315">
        <v>1294</v>
      </c>
      <c r="B1315" s="612">
        <v>43896.414583333331</v>
      </c>
      <c r="C1315" s="405" t="s">
        <v>2110</v>
      </c>
      <c r="D1315" s="384">
        <v>283</v>
      </c>
      <c r="E1315">
        <v>0.38</v>
      </c>
      <c r="F1315">
        <v>1.1248800000000001</v>
      </c>
      <c r="G1315" s="384">
        <v>0</v>
      </c>
      <c r="H1315">
        <v>1.1250599999999999</v>
      </c>
    </row>
    <row r="1316" spans="1:10">
      <c r="A1316">
        <v>1309</v>
      </c>
      <c r="B1316" s="612">
        <v>43896.431944444441</v>
      </c>
      <c r="C1316" s="405" t="s">
        <v>2110</v>
      </c>
      <c r="D1316" s="384">
        <v>283</v>
      </c>
      <c r="E1316">
        <v>0.38</v>
      </c>
      <c r="F1316">
        <v>1.1248800000000001</v>
      </c>
      <c r="G1316" s="384">
        <v>0</v>
      </c>
      <c r="H1316">
        <v>1.12748</v>
      </c>
    </row>
    <row r="1317" spans="1:10">
      <c r="A1317">
        <v>1339</v>
      </c>
      <c r="B1317" s="612">
        <v>43896.595138888886</v>
      </c>
      <c r="C1317" s="405" t="s">
        <v>2110</v>
      </c>
      <c r="D1317" s="384">
        <v>283</v>
      </c>
      <c r="E1317">
        <v>0.38</v>
      </c>
      <c r="F1317">
        <v>1.1248800000000001</v>
      </c>
      <c r="G1317" s="384">
        <v>0</v>
      </c>
      <c r="H1317">
        <v>1.1300399999999999</v>
      </c>
    </row>
    <row r="1318" spans="1:10">
      <c r="A1318">
        <v>1366</v>
      </c>
      <c r="B1318" s="612">
        <v>43896.643750000003</v>
      </c>
      <c r="C1318" s="405" t="s">
        <v>2054</v>
      </c>
      <c r="D1318" s="384">
        <v>283</v>
      </c>
      <c r="E1318">
        <v>0.38</v>
      </c>
      <c r="F1318">
        <v>1.1300399999999999</v>
      </c>
      <c r="G1318" s="384">
        <v>0</v>
      </c>
      <c r="H1318">
        <v>1.1300399999999999</v>
      </c>
      <c r="I1318">
        <v>-196.08</v>
      </c>
      <c r="J1318" s="384">
        <v>21806.48</v>
      </c>
    </row>
    <row r="1319" spans="1:10">
      <c r="A1319">
        <v>1278</v>
      </c>
      <c r="B1319" s="612">
        <v>43896.357638888891</v>
      </c>
      <c r="C1319" s="405" t="s">
        <v>97</v>
      </c>
      <c r="D1319" s="384">
        <v>284</v>
      </c>
      <c r="E1319">
        <v>0.64</v>
      </c>
      <c r="F1319">
        <v>1.1270899999999999</v>
      </c>
      <c r="G1319" s="384">
        <v>0</v>
      </c>
      <c r="H1319">
        <v>0</v>
      </c>
    </row>
    <row r="1320" spans="1:10">
      <c r="A1320">
        <v>1279</v>
      </c>
      <c r="B1320" s="612">
        <v>43896.357638888891</v>
      </c>
      <c r="C1320" s="405" t="s">
        <v>2110</v>
      </c>
      <c r="D1320" s="384">
        <v>284</v>
      </c>
      <c r="E1320">
        <v>0.64</v>
      </c>
      <c r="F1320">
        <v>1.1270899999999999</v>
      </c>
      <c r="G1320" s="384">
        <v>0</v>
      </c>
      <c r="H1320">
        <v>1.12277</v>
      </c>
    </row>
    <row r="1321" spans="1:10">
      <c r="A1321">
        <v>1293</v>
      </c>
      <c r="B1321" s="612">
        <v>43896.414583333331</v>
      </c>
      <c r="C1321" s="405" t="s">
        <v>2110</v>
      </c>
      <c r="D1321" s="384">
        <v>284</v>
      </c>
      <c r="E1321">
        <v>0.64</v>
      </c>
      <c r="F1321">
        <v>1.1270899999999999</v>
      </c>
      <c r="G1321" s="384">
        <v>0</v>
      </c>
      <c r="H1321">
        <v>1.1250599999999999</v>
      </c>
    </row>
    <row r="1322" spans="1:10">
      <c r="A1322">
        <v>1308</v>
      </c>
      <c r="B1322" s="612">
        <v>43896.431944444441</v>
      </c>
      <c r="C1322" s="405" t="s">
        <v>2110</v>
      </c>
      <c r="D1322" s="384">
        <v>284</v>
      </c>
      <c r="E1322">
        <v>0.64</v>
      </c>
      <c r="F1322">
        <v>1.1270899999999999</v>
      </c>
      <c r="G1322" s="384">
        <v>0</v>
      </c>
      <c r="H1322">
        <v>1.12748</v>
      </c>
    </row>
    <row r="1323" spans="1:10">
      <c r="A1323">
        <v>1338</v>
      </c>
      <c r="B1323" s="612">
        <v>43896.595138888886</v>
      </c>
      <c r="C1323" s="405" t="s">
        <v>2110</v>
      </c>
      <c r="D1323" s="384">
        <v>284</v>
      </c>
      <c r="E1323">
        <v>0.64</v>
      </c>
      <c r="F1323">
        <v>1.1270899999999999</v>
      </c>
      <c r="G1323" s="384">
        <v>0</v>
      </c>
      <c r="H1323">
        <v>1.1300399999999999</v>
      </c>
    </row>
    <row r="1324" spans="1:10">
      <c r="A1324">
        <v>1367</v>
      </c>
      <c r="B1324" s="612">
        <v>43896.643750000003</v>
      </c>
      <c r="C1324" s="405" t="s">
        <v>2054</v>
      </c>
      <c r="D1324" s="384">
        <v>284</v>
      </c>
      <c r="E1324">
        <v>0.64</v>
      </c>
      <c r="F1324">
        <v>1.1300399999999999</v>
      </c>
      <c r="G1324" s="384">
        <v>0</v>
      </c>
      <c r="H1324">
        <v>1.1300399999999999</v>
      </c>
      <c r="I1324">
        <v>-188.8</v>
      </c>
      <c r="J1324" s="384">
        <v>21617.68</v>
      </c>
    </row>
    <row r="1325" spans="1:10">
      <c r="A1325">
        <v>1288</v>
      </c>
      <c r="B1325" s="612">
        <v>43896.374305555553</v>
      </c>
      <c r="C1325" s="405" t="s">
        <v>96</v>
      </c>
      <c r="D1325" s="384">
        <v>285</v>
      </c>
      <c r="E1325">
        <v>0.02</v>
      </c>
      <c r="F1325">
        <v>1.1273500000000001</v>
      </c>
      <c r="G1325" s="384">
        <v>0</v>
      </c>
      <c r="H1325">
        <v>0</v>
      </c>
    </row>
    <row r="1326" spans="1:10">
      <c r="A1326">
        <v>1289</v>
      </c>
      <c r="B1326" s="612">
        <v>43896.374305555553</v>
      </c>
      <c r="C1326" s="405" t="s">
        <v>2110</v>
      </c>
      <c r="D1326" s="384">
        <v>285</v>
      </c>
      <c r="E1326">
        <v>0.02</v>
      </c>
      <c r="F1326">
        <v>1.1273500000000001</v>
      </c>
      <c r="G1326" s="384">
        <v>0</v>
      </c>
      <c r="H1326">
        <v>1.12835</v>
      </c>
    </row>
    <row r="1327" spans="1:10">
      <c r="A1327">
        <v>1290</v>
      </c>
      <c r="B1327" s="612">
        <v>43896.402777777781</v>
      </c>
      <c r="C1327" s="405" t="s">
        <v>2054</v>
      </c>
      <c r="D1327" s="384">
        <v>285</v>
      </c>
      <c r="E1327">
        <v>0.02</v>
      </c>
      <c r="F1327">
        <v>1.12835</v>
      </c>
      <c r="G1327" s="384">
        <v>0</v>
      </c>
      <c r="H1327">
        <v>1.12835</v>
      </c>
      <c r="I1327">
        <v>2</v>
      </c>
      <c r="J1327" s="384">
        <v>22551.75</v>
      </c>
    </row>
    <row r="1328" spans="1:10">
      <c r="A1328">
        <v>1291</v>
      </c>
      <c r="B1328" s="612">
        <v>43896.414583333331</v>
      </c>
      <c r="C1328" s="405" t="s">
        <v>97</v>
      </c>
      <c r="D1328" s="384">
        <v>286</v>
      </c>
      <c r="E1328">
        <v>1.1100000000000001</v>
      </c>
      <c r="F1328">
        <v>1.1294</v>
      </c>
      <c r="G1328" s="384">
        <v>0</v>
      </c>
      <c r="H1328">
        <v>0</v>
      </c>
    </row>
    <row r="1329" spans="1:10">
      <c r="A1329">
        <v>1292</v>
      </c>
      <c r="B1329" s="612">
        <v>43896.414583333331</v>
      </c>
      <c r="C1329" s="405" t="s">
        <v>2110</v>
      </c>
      <c r="D1329" s="384">
        <v>286</v>
      </c>
      <c r="E1329">
        <v>1.1100000000000001</v>
      </c>
      <c r="F1329">
        <v>1.1294</v>
      </c>
      <c r="G1329" s="384">
        <v>0</v>
      </c>
      <c r="H1329">
        <v>1.1250599999999999</v>
      </c>
    </row>
    <row r="1330" spans="1:10">
      <c r="A1330">
        <v>1307</v>
      </c>
      <c r="B1330" s="612">
        <v>43896.431944444441</v>
      </c>
      <c r="C1330" s="405" t="s">
        <v>2110</v>
      </c>
      <c r="D1330" s="384">
        <v>286</v>
      </c>
      <c r="E1330">
        <v>1.1100000000000001</v>
      </c>
      <c r="F1330">
        <v>1.1294</v>
      </c>
      <c r="G1330" s="384">
        <v>0</v>
      </c>
      <c r="H1330">
        <v>1.12748</v>
      </c>
    </row>
    <row r="1331" spans="1:10">
      <c r="A1331">
        <v>1337</v>
      </c>
      <c r="B1331" s="612">
        <v>43896.595138888886</v>
      </c>
      <c r="C1331" s="405" t="s">
        <v>2110</v>
      </c>
      <c r="D1331" s="384">
        <v>286</v>
      </c>
      <c r="E1331">
        <v>1.1100000000000001</v>
      </c>
      <c r="F1331">
        <v>1.1294</v>
      </c>
      <c r="G1331" s="384">
        <v>0</v>
      </c>
      <c r="H1331">
        <v>1.1300399999999999</v>
      </c>
    </row>
    <row r="1332" spans="1:10">
      <c r="A1332">
        <v>1368</v>
      </c>
      <c r="B1332" s="612">
        <v>43896.643750000003</v>
      </c>
      <c r="C1332" s="405" t="s">
        <v>2054</v>
      </c>
      <c r="D1332" s="384">
        <v>286</v>
      </c>
      <c r="E1332">
        <v>1.1100000000000001</v>
      </c>
      <c r="F1332">
        <v>1.1300399999999999</v>
      </c>
      <c r="G1332" s="384">
        <v>0</v>
      </c>
      <c r="H1332">
        <v>1.1300399999999999</v>
      </c>
      <c r="I1332">
        <v>-71.040000000000006</v>
      </c>
      <c r="J1332" s="384">
        <v>21546.639999999999</v>
      </c>
    </row>
    <row r="1333" spans="1:10">
      <c r="A1333">
        <v>1302</v>
      </c>
      <c r="B1333" s="612">
        <v>43896.424305555556</v>
      </c>
      <c r="C1333" s="405" t="s">
        <v>96</v>
      </c>
      <c r="D1333" s="384">
        <v>287</v>
      </c>
      <c r="E1333">
        <v>0.02</v>
      </c>
      <c r="F1333">
        <v>1.13005</v>
      </c>
      <c r="G1333" s="384">
        <v>0</v>
      </c>
      <c r="H1333">
        <v>0</v>
      </c>
    </row>
    <row r="1334" spans="1:10">
      <c r="A1334">
        <v>1303</v>
      </c>
      <c r="B1334" s="612">
        <v>43896.424305555556</v>
      </c>
      <c r="C1334" s="405" t="s">
        <v>2110</v>
      </c>
      <c r="D1334" s="384">
        <v>287</v>
      </c>
      <c r="E1334">
        <v>0.02</v>
      </c>
      <c r="F1334">
        <v>1.13005</v>
      </c>
      <c r="G1334" s="384">
        <v>0</v>
      </c>
      <c r="H1334">
        <v>1.1310500000000001</v>
      </c>
    </row>
    <row r="1335" spans="1:10">
      <c r="A1335">
        <v>1304</v>
      </c>
      <c r="B1335" s="612">
        <v>43896.431250000001</v>
      </c>
      <c r="C1335" s="405" t="s">
        <v>2054</v>
      </c>
      <c r="D1335" s="384">
        <v>287</v>
      </c>
      <c r="E1335">
        <v>0.02</v>
      </c>
      <c r="F1335">
        <v>1.1310500000000001</v>
      </c>
      <c r="G1335" s="384">
        <v>0</v>
      </c>
      <c r="H1335">
        <v>1.1310500000000001</v>
      </c>
      <c r="I1335">
        <v>2</v>
      </c>
      <c r="J1335" s="384">
        <v>22553.75</v>
      </c>
    </row>
    <row r="1336" spans="1:10">
      <c r="A1336">
        <v>1305</v>
      </c>
      <c r="B1336" s="612">
        <v>43896.431944444441</v>
      </c>
      <c r="C1336" s="405" t="s">
        <v>97</v>
      </c>
      <c r="D1336" s="384">
        <v>288</v>
      </c>
      <c r="E1336">
        <v>1.93</v>
      </c>
      <c r="F1336">
        <v>1.13181</v>
      </c>
      <c r="G1336" s="384">
        <v>0</v>
      </c>
      <c r="H1336">
        <v>0</v>
      </c>
    </row>
    <row r="1337" spans="1:10">
      <c r="A1337">
        <v>1306</v>
      </c>
      <c r="B1337" s="612">
        <v>43896.431944444441</v>
      </c>
      <c r="C1337" s="405" t="s">
        <v>2110</v>
      </c>
      <c r="D1337" s="384">
        <v>288</v>
      </c>
      <c r="E1337">
        <v>1.93</v>
      </c>
      <c r="F1337">
        <v>1.13181</v>
      </c>
      <c r="G1337" s="384">
        <v>0</v>
      </c>
      <c r="H1337">
        <v>1.12748</v>
      </c>
    </row>
    <row r="1338" spans="1:10">
      <c r="A1338">
        <v>1336</v>
      </c>
      <c r="B1338" s="612">
        <v>43896.595138888886</v>
      </c>
      <c r="C1338" s="405" t="s">
        <v>2110</v>
      </c>
      <c r="D1338" s="384">
        <v>288</v>
      </c>
      <c r="E1338">
        <v>1.93</v>
      </c>
      <c r="F1338">
        <v>1.13181</v>
      </c>
      <c r="G1338" s="384">
        <v>0</v>
      </c>
      <c r="H1338">
        <v>1.1300399999999999</v>
      </c>
    </row>
    <row r="1339" spans="1:10">
      <c r="A1339">
        <v>1369</v>
      </c>
      <c r="B1339" s="612">
        <v>43896.643750000003</v>
      </c>
      <c r="C1339" s="405" t="s">
        <v>2054</v>
      </c>
      <c r="D1339" s="384">
        <v>288</v>
      </c>
      <c r="E1339">
        <v>1.93</v>
      </c>
      <c r="F1339">
        <v>1.1300399999999999</v>
      </c>
      <c r="G1339" s="384">
        <v>0</v>
      </c>
      <c r="H1339">
        <v>1.1300399999999999</v>
      </c>
      <c r="I1339">
        <v>341.61</v>
      </c>
      <c r="J1339" s="384">
        <v>21888.25</v>
      </c>
    </row>
    <row r="1340" spans="1:10">
      <c r="A1340">
        <v>1317</v>
      </c>
      <c r="B1340" s="612">
        <v>43896.438888888886</v>
      </c>
      <c r="C1340" s="405" t="s">
        <v>96</v>
      </c>
      <c r="D1340" s="384">
        <v>289</v>
      </c>
      <c r="E1340">
        <v>0.02</v>
      </c>
      <c r="F1340">
        <v>1.13182</v>
      </c>
      <c r="G1340" s="384">
        <v>0</v>
      </c>
      <c r="H1340">
        <v>0</v>
      </c>
    </row>
    <row r="1341" spans="1:10">
      <c r="A1341">
        <v>1318</v>
      </c>
      <c r="B1341" s="612">
        <v>43896.438888888886</v>
      </c>
      <c r="C1341" s="405" t="s">
        <v>2110</v>
      </c>
      <c r="D1341" s="384">
        <v>289</v>
      </c>
      <c r="E1341">
        <v>0.02</v>
      </c>
      <c r="F1341">
        <v>1.13182</v>
      </c>
      <c r="G1341" s="384">
        <v>0</v>
      </c>
      <c r="H1341">
        <v>1.1328199999999999</v>
      </c>
    </row>
    <row r="1342" spans="1:10">
      <c r="A1342">
        <v>1321</v>
      </c>
      <c r="B1342" s="612">
        <v>43896.449305555558</v>
      </c>
      <c r="C1342" s="405" t="s">
        <v>2110</v>
      </c>
      <c r="D1342" s="384">
        <v>289</v>
      </c>
      <c r="E1342">
        <v>0.02</v>
      </c>
      <c r="F1342">
        <v>1.13182</v>
      </c>
      <c r="G1342" s="384">
        <v>0</v>
      </c>
      <c r="H1342">
        <v>1.13202</v>
      </c>
    </row>
    <row r="1343" spans="1:10">
      <c r="A1343">
        <v>1322</v>
      </c>
      <c r="B1343" s="612">
        <v>43896.459027777775</v>
      </c>
      <c r="C1343" s="405" t="s">
        <v>2054</v>
      </c>
      <c r="D1343" s="384">
        <v>289</v>
      </c>
      <c r="E1343">
        <v>0.02</v>
      </c>
      <c r="F1343">
        <v>1.13202</v>
      </c>
      <c r="G1343" s="384">
        <v>0</v>
      </c>
      <c r="H1343">
        <v>1.13202</v>
      </c>
      <c r="I1343">
        <v>0.4</v>
      </c>
      <c r="J1343" s="384">
        <v>22554.15</v>
      </c>
    </row>
    <row r="1344" spans="1:10">
      <c r="A1344">
        <v>1319</v>
      </c>
      <c r="B1344" s="612">
        <v>43896.449305555558</v>
      </c>
      <c r="C1344" s="405" t="s">
        <v>96</v>
      </c>
      <c r="D1344" s="384">
        <v>290</v>
      </c>
      <c r="E1344">
        <v>0.02</v>
      </c>
      <c r="F1344">
        <v>1.1302099999999999</v>
      </c>
      <c r="G1344" s="384">
        <v>0</v>
      </c>
      <c r="H1344">
        <v>0</v>
      </c>
    </row>
    <row r="1345" spans="1:10">
      <c r="A1345">
        <v>1320</v>
      </c>
      <c r="B1345" s="612">
        <v>43896.449305555558</v>
      </c>
      <c r="C1345" s="405" t="s">
        <v>2110</v>
      </c>
      <c r="D1345" s="384">
        <v>290</v>
      </c>
      <c r="E1345">
        <v>0.02</v>
      </c>
      <c r="F1345">
        <v>1.1302099999999999</v>
      </c>
      <c r="G1345" s="384">
        <v>0</v>
      </c>
      <c r="H1345">
        <v>1.13202</v>
      </c>
    </row>
    <row r="1346" spans="1:10">
      <c r="A1346">
        <v>1323</v>
      </c>
      <c r="B1346" s="612">
        <v>43896.459027777775</v>
      </c>
      <c r="C1346" s="405" t="s">
        <v>2054</v>
      </c>
      <c r="D1346" s="384">
        <v>290</v>
      </c>
      <c r="E1346">
        <v>0.02</v>
      </c>
      <c r="F1346">
        <v>1.13202</v>
      </c>
      <c r="G1346" s="384">
        <v>0</v>
      </c>
      <c r="H1346">
        <v>1.13202</v>
      </c>
      <c r="I1346">
        <v>3.62</v>
      </c>
      <c r="J1346" s="384">
        <v>22557.77</v>
      </c>
    </row>
    <row r="1347" spans="1:10">
      <c r="A1347">
        <v>1324</v>
      </c>
      <c r="B1347" s="612">
        <v>43896.472916666666</v>
      </c>
      <c r="C1347" s="405" t="s">
        <v>96</v>
      </c>
      <c r="D1347" s="384">
        <v>291</v>
      </c>
      <c r="E1347">
        <v>0.02</v>
      </c>
      <c r="F1347">
        <v>1.1320399999999999</v>
      </c>
      <c r="G1347" s="384">
        <v>0</v>
      </c>
      <c r="H1347">
        <v>0</v>
      </c>
    </row>
    <row r="1348" spans="1:10">
      <c r="A1348">
        <v>1325</v>
      </c>
      <c r="B1348" s="612">
        <v>43896.472916666666</v>
      </c>
      <c r="C1348" s="405" t="s">
        <v>2110</v>
      </c>
      <c r="D1348" s="384">
        <v>291</v>
      </c>
      <c r="E1348">
        <v>0.02</v>
      </c>
      <c r="F1348">
        <v>1.1320399999999999</v>
      </c>
      <c r="G1348" s="384">
        <v>0</v>
      </c>
      <c r="H1348">
        <v>1.13304</v>
      </c>
    </row>
    <row r="1349" spans="1:10">
      <c r="A1349">
        <v>1326</v>
      </c>
      <c r="B1349" s="612">
        <v>43896.479166666664</v>
      </c>
      <c r="C1349" s="405" t="s">
        <v>2054</v>
      </c>
      <c r="D1349" s="384">
        <v>291</v>
      </c>
      <c r="E1349">
        <v>0.02</v>
      </c>
      <c r="F1349">
        <v>1.13304</v>
      </c>
      <c r="G1349" s="384">
        <v>0</v>
      </c>
      <c r="H1349">
        <v>1.13304</v>
      </c>
      <c r="I1349">
        <v>2</v>
      </c>
      <c r="J1349" s="384">
        <v>22559.77</v>
      </c>
    </row>
    <row r="1350" spans="1:10">
      <c r="A1350">
        <v>1327</v>
      </c>
      <c r="B1350" s="612">
        <v>43896.48541666667</v>
      </c>
      <c r="C1350" s="405" t="s">
        <v>96</v>
      </c>
      <c r="D1350" s="384">
        <v>292</v>
      </c>
      <c r="E1350">
        <v>0.02</v>
      </c>
      <c r="F1350">
        <v>1.13361</v>
      </c>
      <c r="G1350" s="384">
        <v>0</v>
      </c>
      <c r="H1350">
        <v>0</v>
      </c>
    </row>
    <row r="1351" spans="1:10">
      <c r="A1351">
        <v>1328</v>
      </c>
      <c r="B1351" s="612">
        <v>43896.48541666667</v>
      </c>
      <c r="C1351" s="405" t="s">
        <v>2110</v>
      </c>
      <c r="D1351" s="384">
        <v>292</v>
      </c>
      <c r="E1351">
        <v>0.02</v>
      </c>
      <c r="F1351">
        <v>1.13361</v>
      </c>
      <c r="G1351" s="384">
        <v>0</v>
      </c>
      <c r="H1351">
        <v>1.1346099999999999</v>
      </c>
    </row>
    <row r="1352" spans="1:10">
      <c r="A1352">
        <v>1331</v>
      </c>
      <c r="B1352" s="612">
        <v>43896.507638888892</v>
      </c>
      <c r="C1352" s="405" t="s">
        <v>2110</v>
      </c>
      <c r="D1352" s="384">
        <v>292</v>
      </c>
      <c r="E1352">
        <v>0.02</v>
      </c>
      <c r="F1352">
        <v>1.13361</v>
      </c>
      <c r="G1352" s="384">
        <v>0</v>
      </c>
      <c r="H1352">
        <v>1.13381</v>
      </c>
    </row>
    <row r="1353" spans="1:10">
      <c r="A1353">
        <v>1332</v>
      </c>
      <c r="B1353" s="612">
        <v>43896.594444444447</v>
      </c>
      <c r="C1353" s="405" t="s">
        <v>2054</v>
      </c>
      <c r="D1353" s="384">
        <v>292</v>
      </c>
      <c r="E1353">
        <v>0.02</v>
      </c>
      <c r="F1353">
        <v>1.13381</v>
      </c>
      <c r="G1353" s="384">
        <v>0</v>
      </c>
      <c r="H1353">
        <v>1.13381</v>
      </c>
      <c r="I1353">
        <v>0.4</v>
      </c>
      <c r="J1353" s="384">
        <v>22560.17</v>
      </c>
    </row>
    <row r="1354" spans="1:10">
      <c r="A1354">
        <v>1329</v>
      </c>
      <c r="B1354" s="612">
        <v>43896.507638888892</v>
      </c>
      <c r="C1354" s="405" t="s">
        <v>96</v>
      </c>
      <c r="D1354" s="384">
        <v>293</v>
      </c>
      <c r="E1354">
        <v>0.02</v>
      </c>
      <c r="F1354">
        <v>1.13201</v>
      </c>
      <c r="G1354" s="384">
        <v>0</v>
      </c>
      <c r="H1354">
        <v>0</v>
      </c>
    </row>
    <row r="1355" spans="1:10">
      <c r="A1355">
        <v>1330</v>
      </c>
      <c r="B1355" s="612">
        <v>43896.507638888892</v>
      </c>
      <c r="C1355" s="405" t="s">
        <v>2110</v>
      </c>
      <c r="D1355" s="384">
        <v>293</v>
      </c>
      <c r="E1355">
        <v>0.02</v>
      </c>
      <c r="F1355">
        <v>1.13201</v>
      </c>
      <c r="G1355" s="384">
        <v>0</v>
      </c>
      <c r="H1355">
        <v>1.13381</v>
      </c>
    </row>
    <row r="1356" spans="1:10">
      <c r="A1356">
        <v>1333</v>
      </c>
      <c r="B1356" s="612">
        <v>43896.594444444447</v>
      </c>
      <c r="C1356" s="405" t="s">
        <v>2054</v>
      </c>
      <c r="D1356" s="384">
        <v>293</v>
      </c>
      <c r="E1356">
        <v>0.02</v>
      </c>
      <c r="F1356">
        <v>1.13381</v>
      </c>
      <c r="G1356" s="384">
        <v>0</v>
      </c>
      <c r="H1356">
        <v>1.13381</v>
      </c>
      <c r="I1356">
        <v>3.6</v>
      </c>
      <c r="J1356" s="384">
        <v>22563.77</v>
      </c>
    </row>
    <row r="1357" spans="1:10">
      <c r="A1357">
        <v>1334</v>
      </c>
      <c r="B1357" s="612">
        <v>43896.595138888886</v>
      </c>
      <c r="C1357" s="405" t="s">
        <v>97</v>
      </c>
      <c r="D1357" s="384">
        <v>294</v>
      </c>
      <c r="E1357">
        <v>3.4</v>
      </c>
      <c r="F1357">
        <v>1.13439</v>
      </c>
      <c r="G1357" s="384">
        <v>0</v>
      </c>
      <c r="H1357">
        <v>0</v>
      </c>
    </row>
    <row r="1358" spans="1:10">
      <c r="A1358">
        <v>1335</v>
      </c>
      <c r="B1358" s="612">
        <v>43896.595138888886</v>
      </c>
      <c r="C1358" s="405" t="s">
        <v>2110</v>
      </c>
      <c r="D1358" s="384">
        <v>294</v>
      </c>
      <c r="E1358">
        <v>3.4</v>
      </c>
      <c r="F1358">
        <v>1.13439</v>
      </c>
      <c r="G1358" s="384">
        <v>0</v>
      </c>
      <c r="H1358">
        <v>1.1300399999999999</v>
      </c>
    </row>
    <row r="1359" spans="1:10">
      <c r="A1359">
        <v>1370</v>
      </c>
      <c r="B1359" s="612">
        <v>43896.643750000003</v>
      </c>
      <c r="C1359" s="405" t="s">
        <v>2054</v>
      </c>
      <c r="D1359" s="384">
        <v>294</v>
      </c>
      <c r="E1359">
        <v>3.4</v>
      </c>
      <c r="F1359">
        <v>1.1300399999999999</v>
      </c>
      <c r="G1359" s="384">
        <v>0</v>
      </c>
      <c r="H1359">
        <v>1.1300399999999999</v>
      </c>
      <c r="I1359">
        <v>1479</v>
      </c>
      <c r="J1359" s="384">
        <v>23367.25</v>
      </c>
    </row>
    <row r="1360" spans="1:10">
      <c r="A1360">
        <v>1347</v>
      </c>
      <c r="B1360" s="612">
        <v>43896.604861111111</v>
      </c>
      <c r="C1360" s="405" t="s">
        <v>96</v>
      </c>
      <c r="D1360" s="384">
        <v>295</v>
      </c>
      <c r="E1360">
        <v>0.02</v>
      </c>
      <c r="F1360">
        <v>1.1342000000000001</v>
      </c>
      <c r="G1360" s="384">
        <v>0</v>
      </c>
      <c r="H1360">
        <v>0</v>
      </c>
    </row>
    <row r="1361" spans="1:10">
      <c r="A1361">
        <v>1348</v>
      </c>
      <c r="B1361" s="612">
        <v>43896.604861111111</v>
      </c>
      <c r="C1361" s="405" t="s">
        <v>2110</v>
      </c>
      <c r="D1361" s="384">
        <v>295</v>
      </c>
      <c r="E1361">
        <v>0.02</v>
      </c>
      <c r="F1361">
        <v>1.1342000000000001</v>
      </c>
      <c r="G1361" s="384">
        <v>0</v>
      </c>
      <c r="H1361">
        <v>1.1352</v>
      </c>
    </row>
    <row r="1362" spans="1:10">
      <c r="A1362">
        <v>1349</v>
      </c>
      <c r="B1362" s="612">
        <v>43896.620138888888</v>
      </c>
      <c r="C1362" s="405" t="s">
        <v>2054</v>
      </c>
      <c r="D1362" s="384">
        <v>295</v>
      </c>
      <c r="E1362">
        <v>0.02</v>
      </c>
      <c r="F1362">
        <v>1.1352</v>
      </c>
      <c r="G1362" s="384">
        <v>0</v>
      </c>
      <c r="H1362">
        <v>1.1352</v>
      </c>
      <c r="I1362">
        <v>2</v>
      </c>
      <c r="J1362" s="384">
        <v>22565.77</v>
      </c>
    </row>
    <row r="1363" spans="1:10">
      <c r="A1363">
        <v>1350</v>
      </c>
      <c r="B1363" s="612">
        <v>43896.622916666667</v>
      </c>
      <c r="C1363" s="405" t="s">
        <v>96</v>
      </c>
      <c r="D1363" s="384">
        <v>296</v>
      </c>
      <c r="E1363">
        <v>0.02</v>
      </c>
      <c r="F1363">
        <v>1.1347700000000001</v>
      </c>
      <c r="G1363" s="384">
        <v>0</v>
      </c>
      <c r="H1363">
        <v>0</v>
      </c>
    </row>
    <row r="1364" spans="1:10">
      <c r="A1364">
        <v>1351</v>
      </c>
      <c r="B1364" s="612">
        <v>43896.622916666667</v>
      </c>
      <c r="C1364" s="405" t="s">
        <v>2110</v>
      </c>
      <c r="D1364" s="384">
        <v>296</v>
      </c>
      <c r="E1364">
        <v>0.02</v>
      </c>
      <c r="F1364">
        <v>1.1347700000000001</v>
      </c>
      <c r="G1364" s="384">
        <v>0</v>
      </c>
      <c r="H1364">
        <v>1.1357699999999999</v>
      </c>
    </row>
    <row r="1365" spans="1:10">
      <c r="A1365">
        <v>1354</v>
      </c>
      <c r="B1365" s="612">
        <v>43896.636805555558</v>
      </c>
      <c r="C1365" s="405" t="s">
        <v>2110</v>
      </c>
      <c r="D1365" s="384">
        <v>296</v>
      </c>
      <c r="E1365">
        <v>0.02</v>
      </c>
      <c r="F1365">
        <v>1.1347700000000001</v>
      </c>
      <c r="G1365" s="384">
        <v>0</v>
      </c>
      <c r="H1365">
        <v>1.13497</v>
      </c>
    </row>
    <row r="1366" spans="1:10">
      <c r="A1366">
        <v>1358</v>
      </c>
      <c r="B1366" s="612">
        <v>43896.643055555556</v>
      </c>
      <c r="C1366" s="405" t="s">
        <v>2110</v>
      </c>
      <c r="D1366" s="384">
        <v>296</v>
      </c>
      <c r="E1366">
        <v>0.02</v>
      </c>
      <c r="F1366">
        <v>1.1347700000000001</v>
      </c>
      <c r="G1366" s="384">
        <v>0</v>
      </c>
      <c r="H1366">
        <v>1.1339300000000001</v>
      </c>
    </row>
    <row r="1367" spans="1:10">
      <c r="A1367">
        <v>1385</v>
      </c>
      <c r="B1367" s="612">
        <v>43896.738194444442</v>
      </c>
      <c r="C1367" s="405" t="s">
        <v>2110</v>
      </c>
      <c r="D1367" s="384">
        <v>296</v>
      </c>
      <c r="E1367">
        <v>0.02</v>
      </c>
      <c r="F1367">
        <v>1.1347700000000001</v>
      </c>
      <c r="G1367" s="384">
        <v>0</v>
      </c>
      <c r="H1367">
        <v>1.1326499999999999</v>
      </c>
    </row>
    <row r="1368" spans="1:10">
      <c r="A1368">
        <v>1393</v>
      </c>
      <c r="B1368" s="612">
        <v>43898.875</v>
      </c>
      <c r="C1368" s="405" t="s">
        <v>2054</v>
      </c>
      <c r="D1368" s="384">
        <v>296</v>
      </c>
      <c r="E1368">
        <v>0.02</v>
      </c>
      <c r="F1368">
        <v>1.1326499999999999</v>
      </c>
      <c r="G1368" s="384">
        <v>0</v>
      </c>
      <c r="H1368">
        <v>1.1326499999999999</v>
      </c>
      <c r="I1368">
        <v>-4.24</v>
      </c>
      <c r="J1368" s="384">
        <v>23372.99</v>
      </c>
    </row>
    <row r="1369" spans="1:10">
      <c r="A1369">
        <v>1352</v>
      </c>
      <c r="B1369" s="612">
        <v>43896.636805555558</v>
      </c>
      <c r="C1369" s="405" t="s">
        <v>96</v>
      </c>
      <c r="D1369" s="384">
        <v>297</v>
      </c>
      <c r="E1369">
        <v>0.02</v>
      </c>
      <c r="F1369">
        <v>1.1331599999999999</v>
      </c>
      <c r="G1369" s="384">
        <v>0</v>
      </c>
      <c r="H1369">
        <v>0</v>
      </c>
    </row>
    <row r="1370" spans="1:10">
      <c r="A1370">
        <v>1353</v>
      </c>
      <c r="B1370" s="612">
        <v>43896.636805555558</v>
      </c>
      <c r="C1370" s="405" t="s">
        <v>2110</v>
      </c>
      <c r="D1370" s="384">
        <v>297</v>
      </c>
      <c r="E1370">
        <v>0.02</v>
      </c>
      <c r="F1370">
        <v>1.1331599999999999</v>
      </c>
      <c r="G1370" s="384">
        <v>0</v>
      </c>
      <c r="H1370">
        <v>1.13497</v>
      </c>
    </row>
    <row r="1371" spans="1:10">
      <c r="A1371">
        <v>1357</v>
      </c>
      <c r="B1371" s="612">
        <v>43896.643055555556</v>
      </c>
      <c r="C1371" s="405" t="s">
        <v>2110</v>
      </c>
      <c r="D1371" s="384">
        <v>297</v>
      </c>
      <c r="E1371">
        <v>0.02</v>
      </c>
      <c r="F1371">
        <v>1.1331599999999999</v>
      </c>
      <c r="G1371" s="384">
        <v>0</v>
      </c>
      <c r="H1371">
        <v>1.1339300000000001</v>
      </c>
    </row>
    <row r="1372" spans="1:10">
      <c r="A1372">
        <v>1384</v>
      </c>
      <c r="B1372" s="612">
        <v>43896.738194444442</v>
      </c>
      <c r="C1372" s="405" t="s">
        <v>2110</v>
      </c>
      <c r="D1372" s="384">
        <v>297</v>
      </c>
      <c r="E1372">
        <v>0.02</v>
      </c>
      <c r="F1372">
        <v>1.1331599999999999</v>
      </c>
      <c r="G1372" s="384">
        <v>0</v>
      </c>
      <c r="H1372">
        <v>1.1326499999999999</v>
      </c>
    </row>
    <row r="1373" spans="1:10">
      <c r="A1373">
        <v>1394</v>
      </c>
      <c r="B1373" s="612">
        <v>43898.875</v>
      </c>
      <c r="C1373" s="405" t="s">
        <v>2054</v>
      </c>
      <c r="D1373" s="384">
        <v>297</v>
      </c>
      <c r="E1373">
        <v>0.02</v>
      </c>
      <c r="F1373">
        <v>1.1326499999999999</v>
      </c>
      <c r="G1373" s="384">
        <v>0</v>
      </c>
      <c r="H1373">
        <v>1.1326499999999999</v>
      </c>
      <c r="I1373">
        <v>-1.02</v>
      </c>
      <c r="J1373" s="384">
        <v>23371.97</v>
      </c>
    </row>
    <row r="1374" spans="1:10">
      <c r="A1374">
        <v>1355</v>
      </c>
      <c r="B1374" s="612">
        <v>43896.643055555556</v>
      </c>
      <c r="C1374" s="405" t="s">
        <v>96</v>
      </c>
      <c r="D1374" s="384">
        <v>298</v>
      </c>
      <c r="E1374">
        <v>0.03</v>
      </c>
      <c r="F1374">
        <v>1.1315599999999999</v>
      </c>
      <c r="G1374" s="384">
        <v>0</v>
      </c>
      <c r="H1374">
        <v>0</v>
      </c>
    </row>
    <row r="1375" spans="1:10">
      <c r="A1375">
        <v>1356</v>
      </c>
      <c r="B1375" s="612">
        <v>43896.643055555556</v>
      </c>
      <c r="C1375" s="405" t="s">
        <v>2110</v>
      </c>
      <c r="D1375" s="384">
        <v>298</v>
      </c>
      <c r="E1375">
        <v>0.03</v>
      </c>
      <c r="F1375">
        <v>1.1315599999999999</v>
      </c>
      <c r="G1375" s="384">
        <v>0</v>
      </c>
      <c r="H1375">
        <v>1.1339300000000001</v>
      </c>
    </row>
    <row r="1376" spans="1:10">
      <c r="A1376">
        <v>1383</v>
      </c>
      <c r="B1376" s="612">
        <v>43896.738194444442</v>
      </c>
      <c r="C1376" s="405" t="s">
        <v>2110</v>
      </c>
      <c r="D1376" s="384">
        <v>298</v>
      </c>
      <c r="E1376">
        <v>0.03</v>
      </c>
      <c r="F1376">
        <v>1.1315599999999999</v>
      </c>
      <c r="G1376" s="384">
        <v>0</v>
      </c>
      <c r="H1376">
        <v>1.1326499999999999</v>
      </c>
    </row>
    <row r="1377" spans="1:10">
      <c r="A1377">
        <v>1395</v>
      </c>
      <c r="B1377" s="612">
        <v>43898.875</v>
      </c>
      <c r="C1377" s="405" t="s">
        <v>2054</v>
      </c>
      <c r="D1377" s="384">
        <v>298</v>
      </c>
      <c r="E1377">
        <v>0.03</v>
      </c>
      <c r="F1377">
        <v>1.1326499999999999</v>
      </c>
      <c r="G1377" s="384">
        <v>0</v>
      </c>
      <c r="H1377">
        <v>1.1326499999999999</v>
      </c>
      <c r="I1377">
        <v>3.27</v>
      </c>
      <c r="J1377" s="384">
        <v>23375.24</v>
      </c>
    </row>
    <row r="1378" spans="1:10">
      <c r="A1378">
        <v>1371</v>
      </c>
      <c r="B1378" s="612">
        <v>43896.65</v>
      </c>
      <c r="C1378" s="405" t="s">
        <v>97</v>
      </c>
      <c r="D1378" s="384">
        <v>299</v>
      </c>
      <c r="E1378">
        <v>0.02</v>
      </c>
      <c r="F1378">
        <v>1.13121</v>
      </c>
      <c r="G1378" s="384">
        <v>0</v>
      </c>
      <c r="H1378">
        <v>0</v>
      </c>
    </row>
    <row r="1379" spans="1:10">
      <c r="A1379">
        <v>1372</v>
      </c>
      <c r="B1379" s="612">
        <v>43896.65</v>
      </c>
      <c r="C1379" s="405" t="s">
        <v>2110</v>
      </c>
      <c r="D1379" s="384">
        <v>299</v>
      </c>
      <c r="E1379">
        <v>0.02</v>
      </c>
      <c r="F1379">
        <v>1.13121</v>
      </c>
      <c r="G1379" s="384">
        <v>0</v>
      </c>
      <c r="H1379">
        <v>1.1302099999999999</v>
      </c>
    </row>
    <row r="1380" spans="1:10">
      <c r="A1380">
        <v>1373</v>
      </c>
      <c r="B1380" s="612">
        <v>43896.654166666667</v>
      </c>
      <c r="C1380" s="405" t="s">
        <v>2054</v>
      </c>
      <c r="D1380" s="384">
        <v>299</v>
      </c>
      <c r="E1380">
        <v>0.02</v>
      </c>
      <c r="F1380">
        <v>1.1302099999999999</v>
      </c>
      <c r="G1380" s="384">
        <v>0</v>
      </c>
      <c r="H1380">
        <v>1.1302099999999999</v>
      </c>
      <c r="I1380">
        <v>2</v>
      </c>
      <c r="J1380" s="384">
        <v>23369.25</v>
      </c>
    </row>
    <row r="1381" spans="1:10">
      <c r="A1381">
        <v>1374</v>
      </c>
      <c r="B1381" s="612">
        <v>43896.657638888886</v>
      </c>
      <c r="C1381" s="405" t="s">
        <v>97</v>
      </c>
      <c r="D1381" s="384">
        <v>300</v>
      </c>
      <c r="E1381">
        <v>0.02</v>
      </c>
      <c r="F1381">
        <v>1.13073</v>
      </c>
      <c r="G1381" s="384">
        <v>0</v>
      </c>
      <c r="H1381">
        <v>0</v>
      </c>
    </row>
    <row r="1382" spans="1:10">
      <c r="A1382">
        <v>1375</v>
      </c>
      <c r="B1382" s="612">
        <v>43896.657638888886</v>
      </c>
      <c r="C1382" s="405" t="s">
        <v>2110</v>
      </c>
      <c r="D1382" s="384">
        <v>300</v>
      </c>
      <c r="E1382">
        <v>0.02</v>
      </c>
      <c r="F1382">
        <v>1.13073</v>
      </c>
      <c r="G1382" s="384">
        <v>0</v>
      </c>
      <c r="H1382">
        <v>1.1297299999999999</v>
      </c>
    </row>
    <row r="1383" spans="1:10">
      <c r="A1383">
        <v>1378</v>
      </c>
      <c r="B1383" s="612">
        <v>43896.672222222223</v>
      </c>
      <c r="C1383" s="405" t="s">
        <v>2110</v>
      </c>
      <c r="D1383" s="384">
        <v>300</v>
      </c>
      <c r="E1383">
        <v>0.02</v>
      </c>
      <c r="F1383">
        <v>1.13073</v>
      </c>
      <c r="G1383" s="384">
        <v>0</v>
      </c>
      <c r="H1383">
        <v>1.1305400000000001</v>
      </c>
    </row>
    <row r="1384" spans="1:10">
      <c r="A1384">
        <v>1379</v>
      </c>
      <c r="B1384" s="612">
        <v>43896.731944444444</v>
      </c>
      <c r="C1384" s="405" t="s">
        <v>2054</v>
      </c>
      <c r="D1384" s="384">
        <v>300</v>
      </c>
      <c r="E1384">
        <v>0.02</v>
      </c>
      <c r="F1384">
        <v>1.1305400000000001</v>
      </c>
      <c r="G1384" s="384">
        <v>0</v>
      </c>
      <c r="H1384">
        <v>1.1305400000000001</v>
      </c>
      <c r="I1384">
        <v>0.38</v>
      </c>
      <c r="J1384" s="384">
        <v>23369.63</v>
      </c>
    </row>
    <row r="1385" spans="1:10">
      <c r="A1385">
        <v>1376</v>
      </c>
      <c r="B1385" s="612">
        <v>43896.672222222223</v>
      </c>
      <c r="C1385" s="405" t="s">
        <v>97</v>
      </c>
      <c r="D1385" s="384">
        <v>301</v>
      </c>
      <c r="E1385">
        <v>0.02</v>
      </c>
      <c r="F1385">
        <v>1.1323399999999999</v>
      </c>
      <c r="G1385" s="384">
        <v>0</v>
      </c>
      <c r="H1385">
        <v>0</v>
      </c>
    </row>
    <row r="1386" spans="1:10">
      <c r="A1386">
        <v>1377</v>
      </c>
      <c r="B1386" s="612">
        <v>43896.672222222223</v>
      </c>
      <c r="C1386" s="405" t="s">
        <v>2110</v>
      </c>
      <c r="D1386" s="384">
        <v>301</v>
      </c>
      <c r="E1386">
        <v>0.02</v>
      </c>
      <c r="F1386">
        <v>1.1323399999999999</v>
      </c>
      <c r="G1386" s="384">
        <v>0</v>
      </c>
      <c r="H1386">
        <v>1.1305400000000001</v>
      </c>
    </row>
    <row r="1387" spans="1:10">
      <c r="A1387">
        <v>1380</v>
      </c>
      <c r="B1387" s="612">
        <v>43896.731944444444</v>
      </c>
      <c r="C1387" s="405" t="s">
        <v>2054</v>
      </c>
      <c r="D1387" s="384">
        <v>301</v>
      </c>
      <c r="E1387">
        <v>0.02</v>
      </c>
      <c r="F1387">
        <v>1.1305400000000001</v>
      </c>
      <c r="G1387" s="384">
        <v>0</v>
      </c>
      <c r="H1387">
        <v>1.1305400000000001</v>
      </c>
      <c r="I1387">
        <v>3.6</v>
      </c>
      <c r="J1387" s="384">
        <v>23373.23</v>
      </c>
    </row>
    <row r="1388" spans="1:10">
      <c r="A1388">
        <v>1381</v>
      </c>
      <c r="B1388" s="612">
        <v>43896.738194444442</v>
      </c>
      <c r="C1388" s="405" t="s">
        <v>96</v>
      </c>
      <c r="D1388" s="384">
        <v>302</v>
      </c>
      <c r="E1388">
        <v>0.05</v>
      </c>
      <c r="F1388">
        <v>1.12985</v>
      </c>
      <c r="G1388" s="384">
        <v>0</v>
      </c>
      <c r="H1388">
        <v>0</v>
      </c>
    </row>
    <row r="1389" spans="1:10">
      <c r="A1389">
        <v>1382</v>
      </c>
      <c r="B1389" s="612">
        <v>43896.738194444442</v>
      </c>
      <c r="C1389" s="405" t="s">
        <v>2110</v>
      </c>
      <c r="D1389" s="384">
        <v>302</v>
      </c>
      <c r="E1389">
        <v>0.05</v>
      </c>
      <c r="F1389">
        <v>1.12985</v>
      </c>
      <c r="G1389" s="384">
        <v>0</v>
      </c>
      <c r="H1389">
        <v>1.1326499999999999</v>
      </c>
    </row>
    <row r="1390" spans="1:10">
      <c r="A1390">
        <v>1396</v>
      </c>
      <c r="B1390" s="612">
        <v>43898.875</v>
      </c>
      <c r="C1390" s="405" t="s">
        <v>2054</v>
      </c>
      <c r="D1390" s="384">
        <v>302</v>
      </c>
      <c r="E1390">
        <v>0.05</v>
      </c>
      <c r="F1390">
        <v>1.1326499999999999</v>
      </c>
      <c r="G1390" s="384">
        <v>0</v>
      </c>
      <c r="H1390">
        <v>1.1326499999999999</v>
      </c>
      <c r="I1390">
        <v>14</v>
      </c>
      <c r="J1390" s="384">
        <v>23389.24</v>
      </c>
    </row>
    <row r="1391" spans="1:10">
      <c r="A1391">
        <v>1386</v>
      </c>
      <c r="B1391" s="612">
        <v>43896.743055555555</v>
      </c>
      <c r="C1391" s="405" t="s">
        <v>97</v>
      </c>
      <c r="D1391" s="384">
        <v>303</v>
      </c>
      <c r="E1391">
        <v>0.02</v>
      </c>
      <c r="F1391">
        <v>1.1297699999999999</v>
      </c>
      <c r="G1391" s="384">
        <v>0</v>
      </c>
      <c r="H1391">
        <v>0</v>
      </c>
    </row>
    <row r="1392" spans="1:10">
      <c r="A1392">
        <v>1387</v>
      </c>
      <c r="B1392" s="612">
        <v>43896.743055555555</v>
      </c>
      <c r="C1392" s="405" t="s">
        <v>2110</v>
      </c>
      <c r="D1392" s="384">
        <v>303</v>
      </c>
      <c r="E1392">
        <v>0.02</v>
      </c>
      <c r="F1392">
        <v>1.1297699999999999</v>
      </c>
      <c r="G1392" s="384">
        <v>0</v>
      </c>
      <c r="H1392">
        <v>1.1287700000000001</v>
      </c>
    </row>
    <row r="1393" spans="1:10">
      <c r="A1393">
        <v>1390</v>
      </c>
      <c r="B1393" s="612">
        <v>43896.820833333331</v>
      </c>
      <c r="C1393" s="405" t="s">
        <v>2110</v>
      </c>
      <c r="D1393" s="384">
        <v>303</v>
      </c>
      <c r="E1393">
        <v>0.02</v>
      </c>
      <c r="F1393">
        <v>1.1297699999999999</v>
      </c>
      <c r="G1393" s="384">
        <v>0</v>
      </c>
      <c r="H1393">
        <v>1.12957</v>
      </c>
    </row>
    <row r="1394" spans="1:10">
      <c r="A1394">
        <v>1391</v>
      </c>
      <c r="B1394" s="612">
        <v>43896.905555555553</v>
      </c>
      <c r="C1394" s="405" t="s">
        <v>2054</v>
      </c>
      <c r="D1394" s="384">
        <v>303</v>
      </c>
      <c r="E1394">
        <v>0.02</v>
      </c>
      <c r="F1394">
        <v>1.12957</v>
      </c>
      <c r="G1394" s="384">
        <v>0</v>
      </c>
      <c r="H1394">
        <v>1.12957</v>
      </c>
      <c r="I1394">
        <v>0.4</v>
      </c>
      <c r="J1394" s="384">
        <v>23373.63</v>
      </c>
    </row>
    <row r="1395" spans="1:10">
      <c r="A1395">
        <v>1388</v>
      </c>
      <c r="B1395" s="612">
        <v>43896.820833333331</v>
      </c>
      <c r="C1395" s="405" t="s">
        <v>97</v>
      </c>
      <c r="D1395" s="384">
        <v>304</v>
      </c>
      <c r="E1395">
        <v>0.02</v>
      </c>
      <c r="F1395">
        <v>1.13137</v>
      </c>
      <c r="G1395" s="384">
        <v>0</v>
      </c>
      <c r="H1395">
        <v>0</v>
      </c>
    </row>
    <row r="1396" spans="1:10">
      <c r="A1396">
        <v>1389</v>
      </c>
      <c r="B1396" s="612">
        <v>43896.820833333331</v>
      </c>
      <c r="C1396" s="405" t="s">
        <v>2110</v>
      </c>
      <c r="D1396" s="384">
        <v>304</v>
      </c>
      <c r="E1396">
        <v>0.02</v>
      </c>
      <c r="F1396">
        <v>1.13137</v>
      </c>
      <c r="G1396" s="384">
        <v>0</v>
      </c>
      <c r="H1396">
        <v>1.12957</v>
      </c>
    </row>
    <row r="1397" spans="1:10">
      <c r="A1397">
        <v>1392</v>
      </c>
      <c r="B1397" s="612">
        <v>43896.905555555553</v>
      </c>
      <c r="C1397" s="405" t="s">
        <v>2054</v>
      </c>
      <c r="D1397" s="384">
        <v>304</v>
      </c>
      <c r="E1397">
        <v>0.02</v>
      </c>
      <c r="F1397">
        <v>1.12957</v>
      </c>
      <c r="G1397" s="384">
        <v>0</v>
      </c>
      <c r="H1397">
        <v>1.12957</v>
      </c>
      <c r="I1397">
        <v>3.6</v>
      </c>
      <c r="J1397" s="384">
        <v>23377.23</v>
      </c>
    </row>
    <row r="1398" spans="1:10">
      <c r="A1398">
        <v>1397</v>
      </c>
      <c r="B1398" s="612">
        <v>43898.878472222219</v>
      </c>
      <c r="C1398" s="405" t="s">
        <v>97</v>
      </c>
      <c r="D1398" s="384">
        <v>305</v>
      </c>
      <c r="E1398">
        <v>0.02</v>
      </c>
      <c r="F1398">
        <v>1.13449</v>
      </c>
      <c r="G1398" s="384">
        <v>0</v>
      </c>
      <c r="H1398">
        <v>0</v>
      </c>
    </row>
    <row r="1399" spans="1:10">
      <c r="A1399">
        <v>1398</v>
      </c>
      <c r="B1399" s="612">
        <v>43898.878472222219</v>
      </c>
      <c r="C1399" s="405" t="s">
        <v>2110</v>
      </c>
      <c r="D1399" s="384">
        <v>305</v>
      </c>
      <c r="E1399">
        <v>0.02</v>
      </c>
      <c r="F1399">
        <v>1.13449</v>
      </c>
      <c r="G1399" s="384">
        <v>0</v>
      </c>
      <c r="H1399">
        <v>1.1334900000000001</v>
      </c>
    </row>
    <row r="1400" spans="1:10">
      <c r="A1400">
        <v>1404</v>
      </c>
      <c r="B1400" s="612">
        <v>43898.943055555559</v>
      </c>
      <c r="C1400" s="405" t="s">
        <v>2110</v>
      </c>
      <c r="D1400" s="384">
        <v>305</v>
      </c>
      <c r="E1400">
        <v>0.02</v>
      </c>
      <c r="F1400">
        <v>1.13449</v>
      </c>
      <c r="G1400" s="384">
        <v>0</v>
      </c>
      <c r="H1400">
        <v>1.1343300000000001</v>
      </c>
    </row>
    <row r="1401" spans="1:10">
      <c r="A1401">
        <v>1408</v>
      </c>
      <c r="B1401" s="612">
        <v>43898.947222222225</v>
      </c>
      <c r="C1401" s="405" t="s">
        <v>2110</v>
      </c>
      <c r="D1401" s="384">
        <v>305</v>
      </c>
      <c r="E1401">
        <v>0.02</v>
      </c>
      <c r="F1401">
        <v>1.13449</v>
      </c>
      <c r="G1401" s="384">
        <v>0</v>
      </c>
      <c r="H1401">
        <v>1.1353800000000001</v>
      </c>
    </row>
    <row r="1402" spans="1:10">
      <c r="A1402">
        <v>1413</v>
      </c>
      <c r="B1402" s="612">
        <v>43898.951388888891</v>
      </c>
      <c r="C1402" s="405" t="s">
        <v>2110</v>
      </c>
      <c r="D1402" s="384">
        <v>305</v>
      </c>
      <c r="E1402">
        <v>0.02</v>
      </c>
      <c r="F1402">
        <v>1.13449</v>
      </c>
      <c r="G1402" s="384">
        <v>0</v>
      </c>
      <c r="H1402">
        <v>1.1366700000000001</v>
      </c>
    </row>
    <row r="1403" spans="1:10">
      <c r="A1403">
        <v>1422</v>
      </c>
      <c r="B1403" s="612">
        <v>43899.021527777775</v>
      </c>
      <c r="C1403" s="405" t="s">
        <v>2054</v>
      </c>
      <c r="D1403" s="384">
        <v>305</v>
      </c>
      <c r="E1403">
        <v>0.02</v>
      </c>
      <c r="F1403">
        <v>1.1366700000000001</v>
      </c>
      <c r="G1403" s="384">
        <v>0</v>
      </c>
      <c r="H1403">
        <v>1.1366700000000001</v>
      </c>
      <c r="I1403">
        <v>-4.34</v>
      </c>
      <c r="J1403" s="384">
        <v>23388.9</v>
      </c>
    </row>
    <row r="1404" spans="1:10">
      <c r="A1404">
        <v>1399</v>
      </c>
      <c r="B1404" s="612">
        <v>43898.929166666669</v>
      </c>
      <c r="C1404" s="405" t="s">
        <v>96</v>
      </c>
      <c r="D1404" s="384">
        <v>306</v>
      </c>
      <c r="E1404">
        <v>0.02</v>
      </c>
      <c r="F1404">
        <v>1.1348800000000001</v>
      </c>
      <c r="G1404" s="384">
        <v>0</v>
      </c>
      <c r="H1404">
        <v>0</v>
      </c>
    </row>
    <row r="1405" spans="1:10">
      <c r="A1405">
        <v>1400</v>
      </c>
      <c r="B1405" s="612">
        <v>43898.929166666669</v>
      </c>
      <c r="C1405" s="405" t="s">
        <v>2110</v>
      </c>
      <c r="D1405" s="384">
        <v>306</v>
      </c>
      <c r="E1405">
        <v>0.02</v>
      </c>
      <c r="F1405">
        <v>1.1348800000000001</v>
      </c>
      <c r="G1405" s="384">
        <v>0</v>
      </c>
      <c r="H1405">
        <v>1.13588</v>
      </c>
    </row>
    <row r="1406" spans="1:10">
      <c r="A1406">
        <v>1401</v>
      </c>
      <c r="B1406" s="612">
        <v>43898.94027777778</v>
      </c>
      <c r="C1406" s="405" t="s">
        <v>2054</v>
      </c>
      <c r="D1406" s="384">
        <v>306</v>
      </c>
      <c r="E1406">
        <v>0.02</v>
      </c>
      <c r="F1406">
        <v>1.13588</v>
      </c>
      <c r="G1406" s="384">
        <v>0</v>
      </c>
      <c r="H1406">
        <v>1.13588</v>
      </c>
      <c r="I1406">
        <v>2</v>
      </c>
      <c r="J1406" s="384">
        <v>23391.24</v>
      </c>
    </row>
    <row r="1407" spans="1:10">
      <c r="A1407">
        <v>1402</v>
      </c>
      <c r="B1407" s="612">
        <v>43898.943055555559</v>
      </c>
      <c r="C1407" s="405" t="s">
        <v>97</v>
      </c>
      <c r="D1407" s="384">
        <v>307</v>
      </c>
      <c r="E1407">
        <v>0.02</v>
      </c>
      <c r="F1407">
        <v>1.1361699999999999</v>
      </c>
      <c r="G1407" s="384">
        <v>0</v>
      </c>
      <c r="H1407">
        <v>0</v>
      </c>
    </row>
    <row r="1408" spans="1:10">
      <c r="A1408">
        <v>1403</v>
      </c>
      <c r="B1408" s="612">
        <v>43898.943055555559</v>
      </c>
      <c r="C1408" s="405" t="s">
        <v>2110</v>
      </c>
      <c r="D1408" s="384">
        <v>307</v>
      </c>
      <c r="E1408">
        <v>0.02</v>
      </c>
      <c r="F1408">
        <v>1.1361699999999999</v>
      </c>
      <c r="G1408" s="384">
        <v>0</v>
      </c>
      <c r="H1408">
        <v>1.1343300000000001</v>
      </c>
    </row>
    <row r="1409" spans="1:10">
      <c r="A1409">
        <v>1407</v>
      </c>
      <c r="B1409" s="612">
        <v>43898.947222222225</v>
      </c>
      <c r="C1409" s="405" t="s">
        <v>2110</v>
      </c>
      <c r="D1409" s="384">
        <v>307</v>
      </c>
      <c r="E1409">
        <v>0.02</v>
      </c>
      <c r="F1409">
        <v>1.1361699999999999</v>
      </c>
      <c r="G1409" s="384">
        <v>0</v>
      </c>
      <c r="H1409">
        <v>1.1353800000000001</v>
      </c>
    </row>
    <row r="1410" spans="1:10">
      <c r="A1410">
        <v>1412</v>
      </c>
      <c r="B1410" s="612">
        <v>43898.951388888891</v>
      </c>
      <c r="C1410" s="405" t="s">
        <v>2110</v>
      </c>
      <c r="D1410" s="384">
        <v>307</v>
      </c>
      <c r="E1410">
        <v>0.02</v>
      </c>
      <c r="F1410">
        <v>1.1361699999999999</v>
      </c>
      <c r="G1410" s="384">
        <v>0</v>
      </c>
      <c r="H1410">
        <v>1.1366700000000001</v>
      </c>
    </row>
    <row r="1411" spans="1:10">
      <c r="A1411">
        <v>1423</v>
      </c>
      <c r="B1411" s="612">
        <v>43899.021527777775</v>
      </c>
      <c r="C1411" s="405" t="s">
        <v>2054</v>
      </c>
      <c r="D1411" s="384">
        <v>307</v>
      </c>
      <c r="E1411">
        <v>0.02</v>
      </c>
      <c r="F1411">
        <v>1.1366700000000001</v>
      </c>
      <c r="G1411" s="384">
        <v>0</v>
      </c>
      <c r="H1411">
        <v>1.1366700000000001</v>
      </c>
      <c r="I1411">
        <v>-0.98</v>
      </c>
      <c r="J1411" s="384">
        <v>23387.919999999998</v>
      </c>
    </row>
    <row r="1412" spans="1:10">
      <c r="A1412">
        <v>1405</v>
      </c>
      <c r="B1412" s="612">
        <v>43898.947222222225</v>
      </c>
      <c r="C1412" s="405" t="s">
        <v>97</v>
      </c>
      <c r="D1412" s="384">
        <v>308</v>
      </c>
      <c r="E1412">
        <v>0.03</v>
      </c>
      <c r="F1412">
        <v>1.1377699999999999</v>
      </c>
      <c r="G1412" s="384">
        <v>0</v>
      </c>
      <c r="H1412">
        <v>0</v>
      </c>
    </row>
    <row r="1413" spans="1:10">
      <c r="A1413">
        <v>1406</v>
      </c>
      <c r="B1413" s="612">
        <v>43898.947222222225</v>
      </c>
      <c r="C1413" s="405" t="s">
        <v>2110</v>
      </c>
      <c r="D1413" s="384">
        <v>308</v>
      </c>
      <c r="E1413">
        <v>0.03</v>
      </c>
      <c r="F1413">
        <v>1.1377699999999999</v>
      </c>
      <c r="G1413" s="384">
        <v>0</v>
      </c>
      <c r="H1413">
        <v>1.1353800000000001</v>
      </c>
    </row>
    <row r="1414" spans="1:10">
      <c r="A1414">
        <v>1411</v>
      </c>
      <c r="B1414" s="612">
        <v>43898.951388888891</v>
      </c>
      <c r="C1414" s="405" t="s">
        <v>2110</v>
      </c>
      <c r="D1414" s="384">
        <v>308</v>
      </c>
      <c r="E1414">
        <v>0.03</v>
      </c>
      <c r="F1414">
        <v>1.1377699999999999</v>
      </c>
      <c r="G1414" s="384">
        <v>0</v>
      </c>
      <c r="H1414">
        <v>1.1366700000000001</v>
      </c>
    </row>
    <row r="1415" spans="1:10">
      <c r="A1415">
        <v>1424</v>
      </c>
      <c r="B1415" s="612">
        <v>43899.021527777775</v>
      </c>
      <c r="C1415" s="405" t="s">
        <v>2054</v>
      </c>
      <c r="D1415" s="384">
        <v>308</v>
      </c>
      <c r="E1415">
        <v>0.03</v>
      </c>
      <c r="F1415">
        <v>1.1366700000000001</v>
      </c>
      <c r="G1415" s="384">
        <v>0</v>
      </c>
      <c r="H1415">
        <v>1.1366700000000001</v>
      </c>
      <c r="I1415">
        <v>3.33</v>
      </c>
      <c r="J1415" s="384">
        <v>23391.26</v>
      </c>
    </row>
    <row r="1416" spans="1:10">
      <c r="A1416">
        <v>1409</v>
      </c>
      <c r="B1416" s="612">
        <v>43898.951388888891</v>
      </c>
      <c r="C1416" s="405" t="s">
        <v>97</v>
      </c>
      <c r="D1416" s="384">
        <v>309</v>
      </c>
      <c r="E1416">
        <v>0.05</v>
      </c>
      <c r="F1416">
        <v>1.13947</v>
      </c>
      <c r="G1416" s="384">
        <v>0</v>
      </c>
      <c r="H1416">
        <v>0</v>
      </c>
    </row>
    <row r="1417" spans="1:10">
      <c r="A1417">
        <v>1410</v>
      </c>
      <c r="B1417" s="612">
        <v>43898.951388888891</v>
      </c>
      <c r="C1417" s="405" t="s">
        <v>2110</v>
      </c>
      <c r="D1417" s="384">
        <v>309</v>
      </c>
      <c r="E1417">
        <v>0.05</v>
      </c>
      <c r="F1417">
        <v>1.13947</v>
      </c>
      <c r="G1417" s="384">
        <v>0</v>
      </c>
      <c r="H1417">
        <v>1.1366700000000001</v>
      </c>
    </row>
    <row r="1418" spans="1:10">
      <c r="A1418">
        <v>1425</v>
      </c>
      <c r="B1418" s="612">
        <v>43899.021527777775</v>
      </c>
      <c r="C1418" s="405" t="s">
        <v>2054</v>
      </c>
      <c r="D1418" s="384">
        <v>309</v>
      </c>
      <c r="E1418">
        <v>0.05</v>
      </c>
      <c r="F1418">
        <v>1.1366700000000001</v>
      </c>
      <c r="G1418" s="384">
        <v>0</v>
      </c>
      <c r="H1418">
        <v>1.1366700000000001</v>
      </c>
      <c r="I1418">
        <v>14.06</v>
      </c>
      <c r="J1418" s="384">
        <v>23405.31</v>
      </c>
    </row>
    <row r="1419" spans="1:10">
      <c r="A1419">
        <v>1414</v>
      </c>
      <c r="B1419" s="612">
        <v>43898.960416666669</v>
      </c>
      <c r="C1419" s="405" t="s">
        <v>96</v>
      </c>
      <c r="D1419" s="384">
        <v>310</v>
      </c>
      <c r="E1419">
        <v>0.02</v>
      </c>
      <c r="F1419">
        <v>1.13832</v>
      </c>
      <c r="G1419" s="384">
        <v>0</v>
      </c>
      <c r="H1419">
        <v>0</v>
      </c>
    </row>
    <row r="1420" spans="1:10">
      <c r="A1420">
        <v>1415</v>
      </c>
      <c r="B1420" s="612">
        <v>43898.960416666669</v>
      </c>
      <c r="C1420" s="405" t="s">
        <v>2110</v>
      </c>
      <c r="D1420" s="384">
        <v>310</v>
      </c>
      <c r="E1420">
        <v>0.02</v>
      </c>
      <c r="F1420">
        <v>1.13832</v>
      </c>
      <c r="G1420" s="384">
        <v>0</v>
      </c>
      <c r="H1420">
        <v>1.1393200000000001</v>
      </c>
    </row>
    <row r="1421" spans="1:10">
      <c r="A1421">
        <v>1416</v>
      </c>
      <c r="B1421" s="612">
        <v>43898.982638888891</v>
      </c>
      <c r="C1421" s="405" t="s">
        <v>2054</v>
      </c>
      <c r="D1421" s="384">
        <v>310</v>
      </c>
      <c r="E1421">
        <v>0.02</v>
      </c>
      <c r="F1421">
        <v>1.1393200000000001</v>
      </c>
      <c r="G1421" s="384">
        <v>0</v>
      </c>
      <c r="H1421">
        <v>1.1393200000000001</v>
      </c>
      <c r="I1421">
        <v>2</v>
      </c>
      <c r="J1421" s="384">
        <v>23393.24</v>
      </c>
    </row>
    <row r="1422" spans="1:10">
      <c r="A1422">
        <v>1417</v>
      </c>
      <c r="B1422" s="612">
        <v>43898.987500000003</v>
      </c>
      <c r="C1422" s="405" t="s">
        <v>96</v>
      </c>
      <c r="D1422" s="384">
        <v>311</v>
      </c>
      <c r="E1422">
        <v>0.02</v>
      </c>
      <c r="F1422">
        <v>1.13853</v>
      </c>
      <c r="G1422" s="384">
        <v>0</v>
      </c>
      <c r="H1422">
        <v>0</v>
      </c>
    </row>
    <row r="1423" spans="1:10">
      <c r="A1423">
        <v>1418</v>
      </c>
      <c r="B1423" s="612">
        <v>43898.987500000003</v>
      </c>
      <c r="C1423" s="405" t="s">
        <v>2110</v>
      </c>
      <c r="D1423" s="384">
        <v>311</v>
      </c>
      <c r="E1423">
        <v>0.02</v>
      </c>
      <c r="F1423">
        <v>1.13853</v>
      </c>
      <c r="G1423" s="384">
        <v>0</v>
      </c>
      <c r="H1423">
        <v>1.1395299999999999</v>
      </c>
    </row>
    <row r="1424" spans="1:10">
      <c r="A1424">
        <v>1421</v>
      </c>
      <c r="B1424" s="612">
        <v>43899.020833333336</v>
      </c>
      <c r="C1424" s="405" t="s">
        <v>2110</v>
      </c>
      <c r="D1424" s="384">
        <v>311</v>
      </c>
      <c r="E1424">
        <v>0.02</v>
      </c>
      <c r="F1424">
        <v>1.13853</v>
      </c>
      <c r="G1424" s="384">
        <v>0</v>
      </c>
      <c r="H1424">
        <v>1.13873</v>
      </c>
    </row>
    <row r="1425" spans="1:10">
      <c r="A1425">
        <v>1431</v>
      </c>
      <c r="B1425" s="612">
        <v>43899.069444444445</v>
      </c>
      <c r="C1425" s="405" t="s">
        <v>2054</v>
      </c>
      <c r="D1425" s="384">
        <v>311</v>
      </c>
      <c r="E1425">
        <v>0.02</v>
      </c>
      <c r="F1425">
        <v>1.13873</v>
      </c>
      <c r="G1425" s="384">
        <v>0</v>
      </c>
      <c r="H1425">
        <v>1.13873</v>
      </c>
      <c r="I1425">
        <v>0.32</v>
      </c>
      <c r="J1425" s="384">
        <v>23405.63</v>
      </c>
    </row>
    <row r="1426" spans="1:10">
      <c r="A1426">
        <v>1419</v>
      </c>
      <c r="B1426" s="612">
        <v>43899.020833333336</v>
      </c>
      <c r="C1426" s="405" t="s">
        <v>96</v>
      </c>
      <c r="D1426" s="384">
        <v>312</v>
      </c>
      <c r="E1426">
        <v>0.02</v>
      </c>
      <c r="F1426">
        <v>1.13693</v>
      </c>
      <c r="G1426" s="384">
        <v>0</v>
      </c>
      <c r="H1426">
        <v>0</v>
      </c>
    </row>
    <row r="1427" spans="1:10">
      <c r="A1427">
        <v>1420</v>
      </c>
      <c r="B1427" s="612">
        <v>43899.020833333336</v>
      </c>
      <c r="C1427" s="405" t="s">
        <v>2110</v>
      </c>
      <c r="D1427" s="384">
        <v>312</v>
      </c>
      <c r="E1427">
        <v>0.02</v>
      </c>
      <c r="F1427">
        <v>1.13693</v>
      </c>
      <c r="G1427" s="384">
        <v>0</v>
      </c>
      <c r="H1427">
        <v>1.13873</v>
      </c>
    </row>
    <row r="1428" spans="1:10">
      <c r="A1428">
        <v>1432</v>
      </c>
      <c r="B1428" s="612">
        <v>43899.069444444445</v>
      </c>
      <c r="C1428" s="405" t="s">
        <v>2054</v>
      </c>
      <c r="D1428" s="384">
        <v>312</v>
      </c>
      <c r="E1428">
        <v>0.02</v>
      </c>
      <c r="F1428">
        <v>1.13873</v>
      </c>
      <c r="G1428" s="384">
        <v>0</v>
      </c>
      <c r="H1428">
        <v>1.13873</v>
      </c>
      <c r="I1428">
        <v>3.6</v>
      </c>
      <c r="J1428" s="384">
        <v>23409.23</v>
      </c>
    </row>
    <row r="1429" spans="1:10">
      <c r="A1429">
        <v>1426</v>
      </c>
      <c r="B1429" s="612">
        <v>43899.049305555556</v>
      </c>
      <c r="C1429" s="405" t="s">
        <v>97</v>
      </c>
      <c r="D1429" s="384">
        <v>313</v>
      </c>
      <c r="E1429">
        <v>0.02</v>
      </c>
      <c r="F1429">
        <v>1.1369499999999999</v>
      </c>
      <c r="G1429" s="384">
        <v>0</v>
      </c>
      <c r="H1429">
        <v>0</v>
      </c>
    </row>
    <row r="1430" spans="1:10">
      <c r="A1430">
        <v>1427</v>
      </c>
      <c r="B1430" s="612">
        <v>43899.049305555556</v>
      </c>
      <c r="C1430" s="405" t="s">
        <v>2110</v>
      </c>
      <c r="D1430" s="384">
        <v>313</v>
      </c>
      <c r="E1430">
        <v>0.02</v>
      </c>
      <c r="F1430">
        <v>1.1369499999999999</v>
      </c>
      <c r="G1430" s="384">
        <v>0</v>
      </c>
      <c r="H1430">
        <v>1.13595</v>
      </c>
    </row>
    <row r="1431" spans="1:10">
      <c r="A1431">
        <v>1430</v>
      </c>
      <c r="B1431" s="612">
        <v>43899.060416666667</v>
      </c>
      <c r="C1431" s="405" t="s">
        <v>2110</v>
      </c>
      <c r="D1431" s="384">
        <v>313</v>
      </c>
      <c r="E1431">
        <v>0.02</v>
      </c>
      <c r="F1431">
        <v>1.1369499999999999</v>
      </c>
      <c r="G1431" s="384">
        <v>0</v>
      </c>
      <c r="H1431">
        <v>1.1367499999999999</v>
      </c>
    </row>
    <row r="1432" spans="1:10">
      <c r="A1432">
        <v>1436</v>
      </c>
      <c r="B1432" s="612">
        <v>43899.075694444444</v>
      </c>
      <c r="C1432" s="405" t="s">
        <v>2110</v>
      </c>
      <c r="D1432" s="384">
        <v>313</v>
      </c>
      <c r="E1432">
        <v>0.02</v>
      </c>
      <c r="F1432">
        <v>1.1369499999999999</v>
      </c>
      <c r="G1432" s="384">
        <v>0</v>
      </c>
      <c r="H1432">
        <v>1.13778</v>
      </c>
    </row>
    <row r="1433" spans="1:10">
      <c r="A1433">
        <v>1441</v>
      </c>
      <c r="B1433" s="612">
        <v>43899.080555555556</v>
      </c>
      <c r="C1433" s="405" t="s">
        <v>2110</v>
      </c>
      <c r="D1433" s="384">
        <v>313</v>
      </c>
      <c r="E1433">
        <v>0.02</v>
      </c>
      <c r="F1433">
        <v>1.1369499999999999</v>
      </c>
      <c r="G1433" s="384">
        <v>0</v>
      </c>
      <c r="H1433">
        <v>1.1395500000000001</v>
      </c>
    </row>
    <row r="1434" spans="1:10">
      <c r="A1434">
        <v>1448</v>
      </c>
      <c r="B1434" s="612">
        <v>43899.093055555553</v>
      </c>
      <c r="C1434" s="405" t="s">
        <v>2110</v>
      </c>
      <c r="D1434" s="384">
        <v>313</v>
      </c>
      <c r="E1434">
        <v>0.02</v>
      </c>
      <c r="F1434">
        <v>1.1369499999999999</v>
      </c>
      <c r="G1434" s="384">
        <v>0</v>
      </c>
      <c r="H1434">
        <v>1.1411899999999999</v>
      </c>
    </row>
    <row r="1435" spans="1:10">
      <c r="A1435">
        <v>1451</v>
      </c>
      <c r="B1435" s="612">
        <v>43899.116666666669</v>
      </c>
      <c r="C1435" s="405" t="s">
        <v>2054</v>
      </c>
      <c r="D1435" s="384">
        <v>313</v>
      </c>
      <c r="E1435">
        <v>0.02</v>
      </c>
      <c r="F1435">
        <v>1.1411899999999999</v>
      </c>
      <c r="G1435" s="384">
        <v>0</v>
      </c>
      <c r="H1435">
        <v>1.1411899999999999</v>
      </c>
      <c r="I1435">
        <v>-8.48</v>
      </c>
      <c r="J1435" s="384">
        <v>23400.75</v>
      </c>
    </row>
    <row r="1436" spans="1:10">
      <c r="A1436">
        <v>1428</v>
      </c>
      <c r="B1436" s="612">
        <v>43899.060416666667</v>
      </c>
      <c r="C1436" s="405" t="s">
        <v>97</v>
      </c>
      <c r="D1436" s="384">
        <v>314</v>
      </c>
      <c r="E1436">
        <v>0.02</v>
      </c>
      <c r="F1436">
        <v>1.13855</v>
      </c>
      <c r="G1436" s="384">
        <v>0</v>
      </c>
      <c r="H1436">
        <v>0</v>
      </c>
    </row>
    <row r="1437" spans="1:10">
      <c r="A1437">
        <v>1429</v>
      </c>
      <c r="B1437" s="612">
        <v>43899.060416666667</v>
      </c>
      <c r="C1437" s="405" t="s">
        <v>2110</v>
      </c>
      <c r="D1437" s="384">
        <v>314</v>
      </c>
      <c r="E1437">
        <v>0.02</v>
      </c>
      <c r="F1437">
        <v>1.13855</v>
      </c>
      <c r="G1437" s="384">
        <v>0</v>
      </c>
      <c r="H1437">
        <v>1.1367499999999999</v>
      </c>
    </row>
    <row r="1438" spans="1:10">
      <c r="A1438">
        <v>1435</v>
      </c>
      <c r="B1438" s="612">
        <v>43899.075694444444</v>
      </c>
      <c r="C1438" s="405" t="s">
        <v>2110</v>
      </c>
      <c r="D1438" s="384">
        <v>314</v>
      </c>
      <c r="E1438">
        <v>0.02</v>
      </c>
      <c r="F1438">
        <v>1.13855</v>
      </c>
      <c r="G1438" s="384">
        <v>0</v>
      </c>
      <c r="H1438">
        <v>1.13778</v>
      </c>
    </row>
    <row r="1439" spans="1:10">
      <c r="A1439">
        <v>1440</v>
      </c>
      <c r="B1439" s="612">
        <v>43899.080555555556</v>
      </c>
      <c r="C1439" s="405" t="s">
        <v>2110</v>
      </c>
      <c r="D1439" s="384">
        <v>314</v>
      </c>
      <c r="E1439">
        <v>0.02</v>
      </c>
      <c r="F1439">
        <v>1.13855</v>
      </c>
      <c r="G1439" s="384">
        <v>0</v>
      </c>
      <c r="H1439">
        <v>1.1395500000000001</v>
      </c>
    </row>
    <row r="1440" spans="1:10">
      <c r="A1440">
        <v>1447</v>
      </c>
      <c r="B1440" s="612">
        <v>43899.093055555553</v>
      </c>
      <c r="C1440" s="405" t="s">
        <v>2110</v>
      </c>
      <c r="D1440" s="384">
        <v>314</v>
      </c>
      <c r="E1440">
        <v>0.02</v>
      </c>
      <c r="F1440">
        <v>1.13855</v>
      </c>
      <c r="G1440" s="384">
        <v>0</v>
      </c>
      <c r="H1440">
        <v>1.1411899999999999</v>
      </c>
    </row>
    <row r="1441" spans="1:10">
      <c r="A1441">
        <v>1452</v>
      </c>
      <c r="B1441" s="612">
        <v>43899.116666666669</v>
      </c>
      <c r="C1441" s="405" t="s">
        <v>2054</v>
      </c>
      <c r="D1441" s="384">
        <v>314</v>
      </c>
      <c r="E1441">
        <v>0.02</v>
      </c>
      <c r="F1441">
        <v>1.1411899999999999</v>
      </c>
      <c r="G1441" s="384">
        <v>0</v>
      </c>
      <c r="H1441">
        <v>1.1411899999999999</v>
      </c>
      <c r="I1441">
        <v>-5.28</v>
      </c>
      <c r="J1441" s="384">
        <v>23395.47</v>
      </c>
    </row>
    <row r="1442" spans="1:10">
      <c r="A1442">
        <v>1433</v>
      </c>
      <c r="B1442" s="612">
        <v>43899.075694444444</v>
      </c>
      <c r="C1442" s="405" t="s">
        <v>97</v>
      </c>
      <c r="D1442" s="384">
        <v>315</v>
      </c>
      <c r="E1442">
        <v>0.03</v>
      </c>
      <c r="F1442">
        <v>1.14015</v>
      </c>
      <c r="G1442" s="384">
        <v>0</v>
      </c>
      <c r="H1442">
        <v>0</v>
      </c>
    </row>
    <row r="1443" spans="1:10">
      <c r="A1443">
        <v>1434</v>
      </c>
      <c r="B1443" s="612">
        <v>43899.075694444444</v>
      </c>
      <c r="C1443" s="405" t="s">
        <v>2110</v>
      </c>
      <c r="D1443" s="384">
        <v>315</v>
      </c>
      <c r="E1443">
        <v>0.03</v>
      </c>
      <c r="F1443">
        <v>1.14015</v>
      </c>
      <c r="G1443" s="384">
        <v>0</v>
      </c>
      <c r="H1443">
        <v>1.13778</v>
      </c>
    </row>
    <row r="1444" spans="1:10">
      <c r="A1444">
        <v>1439</v>
      </c>
      <c r="B1444" s="612">
        <v>43899.080555555556</v>
      </c>
      <c r="C1444" s="405" t="s">
        <v>2110</v>
      </c>
      <c r="D1444" s="384">
        <v>315</v>
      </c>
      <c r="E1444">
        <v>0.03</v>
      </c>
      <c r="F1444">
        <v>1.14015</v>
      </c>
      <c r="G1444" s="384">
        <v>0</v>
      </c>
      <c r="H1444">
        <v>1.1395500000000001</v>
      </c>
    </row>
    <row r="1445" spans="1:10">
      <c r="A1445">
        <v>1446</v>
      </c>
      <c r="B1445" s="612">
        <v>43899.093055555553</v>
      </c>
      <c r="C1445" s="405" t="s">
        <v>2110</v>
      </c>
      <c r="D1445" s="384">
        <v>315</v>
      </c>
      <c r="E1445">
        <v>0.03</v>
      </c>
      <c r="F1445">
        <v>1.14015</v>
      </c>
      <c r="G1445" s="384">
        <v>0</v>
      </c>
      <c r="H1445">
        <v>1.1411899999999999</v>
      </c>
    </row>
    <row r="1446" spans="1:10">
      <c r="A1446">
        <v>1453</v>
      </c>
      <c r="B1446" s="612">
        <v>43899.116666666669</v>
      </c>
      <c r="C1446" s="405" t="s">
        <v>2054</v>
      </c>
      <c r="D1446" s="384">
        <v>315</v>
      </c>
      <c r="E1446">
        <v>0.03</v>
      </c>
      <c r="F1446">
        <v>1.1411899999999999</v>
      </c>
      <c r="G1446" s="384">
        <v>0</v>
      </c>
      <c r="H1446">
        <v>1.1411899999999999</v>
      </c>
      <c r="I1446">
        <v>-3.12</v>
      </c>
      <c r="J1446" s="384">
        <v>23392.35</v>
      </c>
    </row>
    <row r="1447" spans="1:10">
      <c r="A1447">
        <v>1437</v>
      </c>
      <c r="B1447" s="612">
        <v>43899.080555555556</v>
      </c>
      <c r="C1447" s="405" t="s">
        <v>2135</v>
      </c>
      <c r="D1447" s="384">
        <v>316</v>
      </c>
      <c r="E1447">
        <v>0.05</v>
      </c>
      <c r="F1447">
        <v>1.14303</v>
      </c>
      <c r="G1447" s="384">
        <v>0</v>
      </c>
      <c r="H1447">
        <v>0</v>
      </c>
    </row>
    <row r="1448" spans="1:10">
      <c r="A1448">
        <v>1438</v>
      </c>
      <c r="B1448" s="612">
        <v>43899.080555555556</v>
      </c>
      <c r="C1448" s="405" t="s">
        <v>2110</v>
      </c>
      <c r="D1448" s="384">
        <v>316</v>
      </c>
      <c r="E1448">
        <v>0.05</v>
      </c>
      <c r="F1448">
        <v>1.14303</v>
      </c>
      <c r="G1448" s="384">
        <v>0</v>
      </c>
      <c r="H1448">
        <v>1.1395500000000001</v>
      </c>
    </row>
    <row r="1449" spans="1:10">
      <c r="A1449">
        <v>1442</v>
      </c>
      <c r="B1449" s="612">
        <v>43899.081944444442</v>
      </c>
      <c r="C1449" s="405" t="s">
        <v>97</v>
      </c>
      <c r="D1449" s="384">
        <v>316</v>
      </c>
      <c r="E1449">
        <v>0.05</v>
      </c>
      <c r="F1449">
        <v>1.14303</v>
      </c>
      <c r="G1449" s="384">
        <v>0</v>
      </c>
      <c r="H1449">
        <v>1.1395500000000001</v>
      </c>
    </row>
    <row r="1450" spans="1:10">
      <c r="A1450">
        <v>1445</v>
      </c>
      <c r="B1450" s="612">
        <v>43899.093055555553</v>
      </c>
      <c r="C1450" s="405" t="s">
        <v>2110</v>
      </c>
      <c r="D1450" s="384">
        <v>316</v>
      </c>
      <c r="E1450">
        <v>0.05</v>
      </c>
      <c r="F1450">
        <v>1.14303</v>
      </c>
      <c r="G1450" s="384">
        <v>0</v>
      </c>
      <c r="H1450">
        <v>1.1411899999999999</v>
      </c>
    </row>
    <row r="1451" spans="1:10">
      <c r="A1451">
        <v>1454</v>
      </c>
      <c r="B1451" s="612">
        <v>43899.116666666669</v>
      </c>
      <c r="C1451" s="405" t="s">
        <v>2054</v>
      </c>
      <c r="D1451" s="384">
        <v>316</v>
      </c>
      <c r="E1451">
        <v>0.05</v>
      </c>
      <c r="F1451">
        <v>1.1411899999999999</v>
      </c>
      <c r="G1451" s="384">
        <v>0</v>
      </c>
      <c r="H1451">
        <v>1.1411899999999999</v>
      </c>
      <c r="I1451">
        <v>9.1999999999999993</v>
      </c>
      <c r="J1451" s="384">
        <v>23401.55</v>
      </c>
    </row>
    <row r="1452" spans="1:10">
      <c r="A1452">
        <v>1443</v>
      </c>
      <c r="B1452" s="612">
        <v>43899.093055555553</v>
      </c>
      <c r="C1452" s="405" t="s">
        <v>97</v>
      </c>
      <c r="D1452" s="384">
        <v>317</v>
      </c>
      <c r="E1452">
        <v>0.08</v>
      </c>
      <c r="F1452">
        <v>1.14489</v>
      </c>
      <c r="G1452" s="384">
        <v>0</v>
      </c>
      <c r="H1452">
        <v>0</v>
      </c>
    </row>
    <row r="1453" spans="1:10">
      <c r="A1453">
        <v>1444</v>
      </c>
      <c r="B1453" s="612">
        <v>43899.093055555553</v>
      </c>
      <c r="C1453" s="405" t="s">
        <v>2110</v>
      </c>
      <c r="D1453" s="384">
        <v>317</v>
      </c>
      <c r="E1453">
        <v>0.08</v>
      </c>
      <c r="F1453">
        <v>1.14489</v>
      </c>
      <c r="G1453" s="384">
        <v>0</v>
      </c>
      <c r="H1453">
        <v>1.1411899999999999</v>
      </c>
    </row>
    <row r="1454" spans="1:10">
      <c r="A1454">
        <v>1455</v>
      </c>
      <c r="B1454" s="612">
        <v>43899.116666666669</v>
      </c>
      <c r="C1454" s="405" t="s">
        <v>2054</v>
      </c>
      <c r="D1454" s="384">
        <v>317</v>
      </c>
      <c r="E1454">
        <v>0.08</v>
      </c>
      <c r="F1454">
        <v>1.1411899999999999</v>
      </c>
      <c r="G1454" s="384">
        <v>0</v>
      </c>
      <c r="H1454">
        <v>1.1411899999999999</v>
      </c>
      <c r="I1454">
        <v>29.6</v>
      </c>
      <c r="J1454" s="384">
        <v>23431.15</v>
      </c>
    </row>
    <row r="1455" spans="1:10">
      <c r="A1455">
        <v>1449</v>
      </c>
      <c r="B1455" s="612">
        <v>43899.115277777775</v>
      </c>
      <c r="C1455" s="405" t="s">
        <v>96</v>
      </c>
      <c r="D1455" s="384">
        <v>318</v>
      </c>
      <c r="E1455">
        <v>0.02</v>
      </c>
      <c r="F1455">
        <v>1.14175</v>
      </c>
      <c r="G1455" s="384">
        <v>0</v>
      </c>
      <c r="H1455">
        <v>0</v>
      </c>
    </row>
    <row r="1456" spans="1:10">
      <c r="A1456">
        <v>1450</v>
      </c>
      <c r="B1456" s="612">
        <v>43899.115277777775</v>
      </c>
      <c r="C1456" s="405" t="s">
        <v>2110</v>
      </c>
      <c r="D1456" s="384">
        <v>318</v>
      </c>
      <c r="E1456">
        <v>0.02</v>
      </c>
      <c r="F1456">
        <v>1.14175</v>
      </c>
      <c r="G1456" s="384">
        <v>0</v>
      </c>
      <c r="H1456">
        <v>1.1427499999999999</v>
      </c>
    </row>
    <row r="1457" spans="1:10">
      <c r="A1457">
        <v>1458</v>
      </c>
      <c r="B1457" s="612">
        <v>43899.119444444441</v>
      </c>
      <c r="C1457" s="405" t="s">
        <v>2110</v>
      </c>
      <c r="D1457" s="384">
        <v>318</v>
      </c>
      <c r="E1457">
        <v>0.02</v>
      </c>
      <c r="F1457">
        <v>1.14175</v>
      </c>
      <c r="G1457" s="384">
        <v>0</v>
      </c>
      <c r="H1457">
        <v>1.1418999999999999</v>
      </c>
    </row>
    <row r="1458" spans="1:10">
      <c r="A1458">
        <v>1462</v>
      </c>
      <c r="B1458" s="612">
        <v>43899.138194444444</v>
      </c>
      <c r="C1458" s="405" t="s">
        <v>2110</v>
      </c>
      <c r="D1458" s="384">
        <v>318</v>
      </c>
      <c r="E1458">
        <v>0.02</v>
      </c>
      <c r="F1458">
        <v>1.14175</v>
      </c>
      <c r="G1458" s="384">
        <v>0</v>
      </c>
      <c r="H1458">
        <v>1.14083</v>
      </c>
    </row>
    <row r="1459" spans="1:10">
      <c r="A1459">
        <v>1465</v>
      </c>
      <c r="B1459" s="612">
        <v>43899.154166666667</v>
      </c>
      <c r="C1459" s="405" t="s">
        <v>2054</v>
      </c>
      <c r="D1459" s="384">
        <v>318</v>
      </c>
      <c r="E1459">
        <v>0.02</v>
      </c>
      <c r="F1459">
        <v>1.14083</v>
      </c>
      <c r="G1459" s="384">
        <v>0</v>
      </c>
      <c r="H1459">
        <v>1.14083</v>
      </c>
      <c r="I1459">
        <v>-1.84</v>
      </c>
      <c r="J1459" s="384">
        <v>23429.31</v>
      </c>
    </row>
    <row r="1460" spans="1:10">
      <c r="A1460">
        <v>1456</v>
      </c>
      <c r="B1460" s="612">
        <v>43899.119444444441</v>
      </c>
      <c r="C1460" s="405" t="s">
        <v>96</v>
      </c>
      <c r="D1460" s="384">
        <v>319</v>
      </c>
      <c r="E1460">
        <v>0.02</v>
      </c>
      <c r="F1460">
        <v>1.1400399999999999</v>
      </c>
      <c r="G1460" s="384">
        <v>0</v>
      </c>
      <c r="H1460">
        <v>0</v>
      </c>
    </row>
    <row r="1461" spans="1:10">
      <c r="A1461">
        <v>1457</v>
      </c>
      <c r="B1461" s="612">
        <v>43899.119444444441</v>
      </c>
      <c r="C1461" s="405" t="s">
        <v>2110</v>
      </c>
      <c r="D1461" s="384">
        <v>319</v>
      </c>
      <c r="E1461">
        <v>0.02</v>
      </c>
      <c r="F1461">
        <v>1.1400399999999999</v>
      </c>
      <c r="G1461" s="384">
        <v>0</v>
      </c>
      <c r="H1461">
        <v>1.1418999999999999</v>
      </c>
    </row>
    <row r="1462" spans="1:10">
      <c r="A1462">
        <v>1461</v>
      </c>
      <c r="B1462" s="612">
        <v>43899.138194444444</v>
      </c>
      <c r="C1462" s="405" t="s">
        <v>2110</v>
      </c>
      <c r="D1462" s="384">
        <v>319</v>
      </c>
      <c r="E1462">
        <v>0.02</v>
      </c>
      <c r="F1462">
        <v>1.1400399999999999</v>
      </c>
      <c r="G1462" s="384">
        <v>0</v>
      </c>
      <c r="H1462">
        <v>1.14083</v>
      </c>
    </row>
    <row r="1463" spans="1:10">
      <c r="A1463">
        <v>1466</v>
      </c>
      <c r="B1463" s="612">
        <v>43899.154166666667</v>
      </c>
      <c r="C1463" s="405" t="s">
        <v>2054</v>
      </c>
      <c r="D1463" s="384">
        <v>319</v>
      </c>
      <c r="E1463">
        <v>0.02</v>
      </c>
      <c r="F1463">
        <v>1.14083</v>
      </c>
      <c r="G1463" s="384">
        <v>0</v>
      </c>
      <c r="H1463">
        <v>1.14083</v>
      </c>
      <c r="I1463">
        <v>1.58</v>
      </c>
      <c r="J1463" s="384">
        <v>23430.89</v>
      </c>
    </row>
    <row r="1464" spans="1:10">
      <c r="A1464">
        <v>1459</v>
      </c>
      <c r="B1464" s="612">
        <v>43899.138194444444</v>
      </c>
      <c r="C1464" s="405" t="s">
        <v>96</v>
      </c>
      <c r="D1464" s="384">
        <v>320</v>
      </c>
      <c r="E1464">
        <v>0.03</v>
      </c>
      <c r="F1464">
        <v>1.1384099999999999</v>
      </c>
      <c r="G1464" s="384">
        <v>0</v>
      </c>
      <c r="H1464">
        <v>0</v>
      </c>
    </row>
    <row r="1465" spans="1:10">
      <c r="A1465">
        <v>1460</v>
      </c>
      <c r="B1465" s="612">
        <v>43899.138194444444</v>
      </c>
      <c r="C1465" s="405" t="s">
        <v>2110</v>
      </c>
      <c r="D1465" s="384">
        <v>320</v>
      </c>
      <c r="E1465">
        <v>0.03</v>
      </c>
      <c r="F1465">
        <v>1.1384099999999999</v>
      </c>
      <c r="G1465" s="384">
        <v>0</v>
      </c>
      <c r="H1465">
        <v>1.14083</v>
      </c>
    </row>
    <row r="1466" spans="1:10">
      <c r="A1466">
        <v>1467</v>
      </c>
      <c r="B1466" s="612">
        <v>43899.154166666667</v>
      </c>
      <c r="C1466" s="405" t="s">
        <v>2054</v>
      </c>
      <c r="D1466" s="384">
        <v>320</v>
      </c>
      <c r="E1466">
        <v>0.03</v>
      </c>
      <c r="F1466">
        <v>1.14083</v>
      </c>
      <c r="G1466" s="384">
        <v>0</v>
      </c>
      <c r="H1466">
        <v>1.14083</v>
      </c>
      <c r="I1466">
        <v>7.26</v>
      </c>
      <c r="J1466" s="384">
        <v>23438.15</v>
      </c>
    </row>
    <row r="1467" spans="1:10">
      <c r="A1467">
        <v>1463</v>
      </c>
      <c r="B1467" s="612">
        <v>43899.15347222222</v>
      </c>
      <c r="C1467" s="405" t="s">
        <v>97</v>
      </c>
      <c r="D1467" s="384">
        <v>321</v>
      </c>
      <c r="E1467">
        <v>0.02</v>
      </c>
      <c r="F1467">
        <v>1.14019</v>
      </c>
      <c r="G1467" s="384">
        <v>0</v>
      </c>
      <c r="H1467">
        <v>0</v>
      </c>
    </row>
    <row r="1468" spans="1:10">
      <c r="A1468">
        <v>1464</v>
      </c>
      <c r="B1468" s="612">
        <v>43899.15347222222</v>
      </c>
      <c r="C1468" s="405" t="s">
        <v>2110</v>
      </c>
      <c r="D1468" s="384">
        <v>321</v>
      </c>
      <c r="E1468">
        <v>0.02</v>
      </c>
      <c r="F1468">
        <v>1.14019</v>
      </c>
      <c r="G1468" s="384">
        <v>0</v>
      </c>
      <c r="H1468">
        <v>1.1391899999999999</v>
      </c>
    </row>
    <row r="1469" spans="1:10">
      <c r="A1469">
        <v>1470</v>
      </c>
      <c r="B1469" s="612">
        <v>43899.156944444447</v>
      </c>
      <c r="C1469" s="405" t="s">
        <v>2110</v>
      </c>
      <c r="D1469" s="384">
        <v>321</v>
      </c>
      <c r="E1469">
        <v>0.02</v>
      </c>
      <c r="F1469">
        <v>1.14019</v>
      </c>
      <c r="G1469" s="384">
        <v>0</v>
      </c>
      <c r="H1469">
        <v>1.1399999999999999</v>
      </c>
    </row>
    <row r="1470" spans="1:10">
      <c r="A1470">
        <v>1476</v>
      </c>
      <c r="B1470" s="612">
        <v>43899.195138888892</v>
      </c>
      <c r="C1470" s="405" t="s">
        <v>2054</v>
      </c>
      <c r="D1470" s="384">
        <v>321</v>
      </c>
      <c r="E1470">
        <v>0.02</v>
      </c>
      <c r="F1470">
        <v>1.1399999999999999</v>
      </c>
      <c r="G1470" s="384">
        <v>0</v>
      </c>
      <c r="H1470">
        <v>1.1399999999999999</v>
      </c>
      <c r="I1470">
        <v>0.38</v>
      </c>
      <c r="J1470" s="384">
        <v>23440.53</v>
      </c>
    </row>
    <row r="1471" spans="1:10">
      <c r="A1471">
        <v>1468</v>
      </c>
      <c r="B1471" s="612">
        <v>43899.156944444447</v>
      </c>
      <c r="C1471" s="405" t="s">
        <v>97</v>
      </c>
      <c r="D1471" s="384">
        <v>322</v>
      </c>
      <c r="E1471">
        <v>0.02</v>
      </c>
      <c r="F1471">
        <v>1.1417999999999999</v>
      </c>
      <c r="G1471" s="384">
        <v>0</v>
      </c>
      <c r="H1471">
        <v>0</v>
      </c>
    </row>
    <row r="1472" spans="1:10">
      <c r="A1472">
        <v>1469</v>
      </c>
      <c r="B1472" s="612">
        <v>43899.156944444447</v>
      </c>
      <c r="C1472" s="405" t="s">
        <v>2110</v>
      </c>
      <c r="D1472" s="384">
        <v>322</v>
      </c>
      <c r="E1472">
        <v>0.02</v>
      </c>
      <c r="F1472">
        <v>1.1417999999999999</v>
      </c>
      <c r="G1472" s="384">
        <v>0</v>
      </c>
      <c r="H1472">
        <v>1.1399999999999999</v>
      </c>
    </row>
    <row r="1473" spans="1:10">
      <c r="A1473">
        <v>1477</v>
      </c>
      <c r="B1473" s="612">
        <v>43899.195138888892</v>
      </c>
      <c r="C1473" s="405" t="s">
        <v>2054</v>
      </c>
      <c r="D1473" s="384">
        <v>322</v>
      </c>
      <c r="E1473">
        <v>0.02</v>
      </c>
      <c r="F1473">
        <v>1.1399999999999999</v>
      </c>
      <c r="G1473" s="384">
        <v>0</v>
      </c>
      <c r="H1473">
        <v>1.1399999999999999</v>
      </c>
      <c r="I1473">
        <v>3.6</v>
      </c>
      <c r="J1473" s="384">
        <v>23444.13</v>
      </c>
    </row>
    <row r="1474" spans="1:10">
      <c r="A1474">
        <v>1471</v>
      </c>
      <c r="B1474" s="612">
        <v>43899.161805555559</v>
      </c>
      <c r="C1474" s="405" t="s">
        <v>96</v>
      </c>
      <c r="D1474" s="384">
        <v>323</v>
      </c>
      <c r="E1474">
        <v>0.02</v>
      </c>
      <c r="F1474">
        <v>1.1413</v>
      </c>
      <c r="G1474" s="384">
        <v>0</v>
      </c>
      <c r="H1474">
        <v>0</v>
      </c>
    </row>
    <row r="1475" spans="1:10">
      <c r="A1475">
        <v>1472</v>
      </c>
      <c r="B1475" s="612">
        <v>43899.161805555559</v>
      </c>
      <c r="C1475" s="405" t="s">
        <v>2110</v>
      </c>
      <c r="D1475" s="384">
        <v>323</v>
      </c>
      <c r="E1475">
        <v>0.02</v>
      </c>
      <c r="F1475">
        <v>1.1413</v>
      </c>
      <c r="G1475" s="384">
        <v>0</v>
      </c>
      <c r="H1475">
        <v>1.1423000000000001</v>
      </c>
    </row>
    <row r="1476" spans="1:10">
      <c r="A1476">
        <v>1473</v>
      </c>
      <c r="B1476" s="612">
        <v>43899.171527777777</v>
      </c>
      <c r="C1476" s="405" t="s">
        <v>2054</v>
      </c>
      <c r="D1476" s="384">
        <v>323</v>
      </c>
      <c r="E1476">
        <v>0.02</v>
      </c>
      <c r="F1476">
        <v>1.1423000000000001</v>
      </c>
      <c r="G1476" s="384">
        <v>0</v>
      </c>
      <c r="H1476">
        <v>1.1423000000000001</v>
      </c>
      <c r="I1476">
        <v>2</v>
      </c>
      <c r="J1476" s="384">
        <v>23440.15</v>
      </c>
    </row>
    <row r="1477" spans="1:10">
      <c r="A1477">
        <v>1474</v>
      </c>
      <c r="B1477" s="612">
        <v>43899.174305555556</v>
      </c>
      <c r="C1477" s="405" t="s">
        <v>96</v>
      </c>
      <c r="D1477" s="384">
        <v>324</v>
      </c>
      <c r="E1477">
        <v>0.02</v>
      </c>
      <c r="F1477">
        <v>1.1414</v>
      </c>
      <c r="G1477" s="384">
        <v>0</v>
      </c>
      <c r="H1477">
        <v>0</v>
      </c>
    </row>
    <row r="1478" spans="1:10">
      <c r="A1478">
        <v>1475</v>
      </c>
      <c r="B1478" s="612">
        <v>43899.174305555556</v>
      </c>
      <c r="C1478" s="405" t="s">
        <v>2110</v>
      </c>
      <c r="D1478" s="384">
        <v>324</v>
      </c>
      <c r="E1478">
        <v>0.02</v>
      </c>
      <c r="F1478">
        <v>1.1414</v>
      </c>
      <c r="G1478" s="384">
        <v>0</v>
      </c>
      <c r="H1478">
        <v>1.1424000000000001</v>
      </c>
    </row>
    <row r="1479" spans="1:10">
      <c r="A1479">
        <v>1483</v>
      </c>
      <c r="B1479" s="612">
        <v>43899.222222222219</v>
      </c>
      <c r="C1479" s="405" t="s">
        <v>2054</v>
      </c>
      <c r="D1479" s="384">
        <v>324</v>
      </c>
      <c r="E1479">
        <v>0.02</v>
      </c>
      <c r="F1479">
        <v>1.1424000000000001</v>
      </c>
      <c r="G1479" s="384">
        <v>0</v>
      </c>
      <c r="H1479">
        <v>1.1424000000000001</v>
      </c>
      <c r="I1479">
        <v>2</v>
      </c>
      <c r="J1479" s="384">
        <v>23446.13</v>
      </c>
    </row>
    <row r="1480" spans="1:10">
      <c r="A1480">
        <v>1478</v>
      </c>
      <c r="B1480" s="612">
        <v>43899.197916666664</v>
      </c>
      <c r="C1480" s="405" t="s">
        <v>97</v>
      </c>
      <c r="D1480" s="384">
        <v>325</v>
      </c>
      <c r="E1480">
        <v>0.02</v>
      </c>
      <c r="F1480">
        <v>1.1403799999999999</v>
      </c>
      <c r="G1480" s="384">
        <v>0</v>
      </c>
      <c r="H1480">
        <v>0</v>
      </c>
    </row>
    <row r="1481" spans="1:10">
      <c r="A1481">
        <v>1479</v>
      </c>
      <c r="B1481" s="612">
        <v>43899.197916666664</v>
      </c>
      <c r="C1481" s="405" t="s">
        <v>2110</v>
      </c>
      <c r="D1481" s="384">
        <v>325</v>
      </c>
      <c r="E1481">
        <v>0.02</v>
      </c>
      <c r="F1481">
        <v>1.1403799999999999</v>
      </c>
      <c r="G1481" s="384">
        <v>0</v>
      </c>
      <c r="H1481">
        <v>1.1393800000000001</v>
      </c>
    </row>
    <row r="1482" spans="1:10">
      <c r="A1482">
        <v>1482</v>
      </c>
      <c r="B1482" s="612">
        <v>43899.215277777781</v>
      </c>
      <c r="C1482" s="405" t="s">
        <v>2110</v>
      </c>
      <c r="D1482" s="384">
        <v>325</v>
      </c>
      <c r="E1482">
        <v>0.02</v>
      </c>
      <c r="F1482">
        <v>1.1403799999999999</v>
      </c>
      <c r="G1482" s="384">
        <v>0</v>
      </c>
      <c r="H1482">
        <v>1.14019</v>
      </c>
    </row>
    <row r="1483" spans="1:10">
      <c r="A1483">
        <v>1489</v>
      </c>
      <c r="B1483" s="612">
        <v>43899.234027777777</v>
      </c>
      <c r="C1483" s="405" t="s">
        <v>2054</v>
      </c>
      <c r="D1483" s="384">
        <v>325</v>
      </c>
      <c r="E1483">
        <v>0.02</v>
      </c>
      <c r="F1483">
        <v>1.14019</v>
      </c>
      <c r="G1483" s="384">
        <v>0</v>
      </c>
      <c r="H1483">
        <v>1.14019</v>
      </c>
      <c r="I1483">
        <v>0.38</v>
      </c>
      <c r="J1483" s="384">
        <v>23446.51</v>
      </c>
    </row>
    <row r="1484" spans="1:10">
      <c r="A1484">
        <v>1480</v>
      </c>
      <c r="B1484" s="612">
        <v>43899.215277777781</v>
      </c>
      <c r="C1484" s="405" t="s">
        <v>97</v>
      </c>
      <c r="D1484" s="384">
        <v>326</v>
      </c>
      <c r="E1484">
        <v>0.02</v>
      </c>
      <c r="F1484">
        <v>1.1419900000000001</v>
      </c>
      <c r="G1484" s="384">
        <v>0</v>
      </c>
      <c r="H1484">
        <v>0</v>
      </c>
    </row>
    <row r="1485" spans="1:10">
      <c r="A1485">
        <v>1481</v>
      </c>
      <c r="B1485" s="612">
        <v>43899.215277777781</v>
      </c>
      <c r="C1485" s="405" t="s">
        <v>2110</v>
      </c>
      <c r="D1485" s="384">
        <v>326</v>
      </c>
      <c r="E1485">
        <v>0.02</v>
      </c>
      <c r="F1485">
        <v>1.1419900000000001</v>
      </c>
      <c r="G1485" s="384">
        <v>0</v>
      </c>
      <c r="H1485">
        <v>1.14019</v>
      </c>
    </row>
    <row r="1486" spans="1:10">
      <c r="A1486">
        <v>1490</v>
      </c>
      <c r="B1486" s="612">
        <v>43899.234027777777</v>
      </c>
      <c r="C1486" s="405" t="s">
        <v>2054</v>
      </c>
      <c r="D1486" s="384">
        <v>326</v>
      </c>
      <c r="E1486">
        <v>0.02</v>
      </c>
      <c r="F1486">
        <v>1.14019</v>
      </c>
      <c r="G1486" s="384">
        <v>0</v>
      </c>
      <c r="H1486">
        <v>1.14019</v>
      </c>
      <c r="I1486">
        <v>3.6</v>
      </c>
      <c r="J1486" s="384">
        <v>23450.11</v>
      </c>
    </row>
    <row r="1487" spans="1:10">
      <c r="A1487">
        <v>1484</v>
      </c>
      <c r="B1487" s="612">
        <v>43899.228472222225</v>
      </c>
      <c r="C1487" s="405" t="s">
        <v>96</v>
      </c>
      <c r="D1487" s="384">
        <v>327</v>
      </c>
      <c r="E1487">
        <v>0.02</v>
      </c>
      <c r="F1487">
        <v>1.1420399999999999</v>
      </c>
      <c r="G1487" s="384">
        <v>0</v>
      </c>
      <c r="H1487">
        <v>0</v>
      </c>
    </row>
    <row r="1488" spans="1:10">
      <c r="A1488">
        <v>1485</v>
      </c>
      <c r="B1488" s="612">
        <v>43899.228472222225</v>
      </c>
      <c r="C1488" s="405" t="s">
        <v>2110</v>
      </c>
      <c r="D1488" s="384">
        <v>327</v>
      </c>
      <c r="E1488">
        <v>0.02</v>
      </c>
      <c r="F1488">
        <v>1.1420399999999999</v>
      </c>
      <c r="G1488" s="384">
        <v>0</v>
      </c>
      <c r="H1488">
        <v>1.1430400000000001</v>
      </c>
    </row>
    <row r="1489" spans="1:10">
      <c r="A1489">
        <v>1488</v>
      </c>
      <c r="B1489" s="612">
        <v>43899.234027777777</v>
      </c>
      <c r="C1489" s="405" t="s">
        <v>2110</v>
      </c>
      <c r="D1489" s="384">
        <v>327</v>
      </c>
      <c r="E1489">
        <v>0.02</v>
      </c>
      <c r="F1489">
        <v>1.1420399999999999</v>
      </c>
      <c r="G1489" s="384">
        <v>0</v>
      </c>
      <c r="H1489">
        <v>1.1422399999999999</v>
      </c>
    </row>
    <row r="1490" spans="1:10">
      <c r="A1490">
        <v>1494</v>
      </c>
      <c r="B1490" s="612">
        <v>43899.248611111114</v>
      </c>
      <c r="C1490" s="405" t="s">
        <v>2110</v>
      </c>
      <c r="D1490" s="384">
        <v>327</v>
      </c>
      <c r="E1490">
        <v>0.02</v>
      </c>
      <c r="F1490">
        <v>1.1420399999999999</v>
      </c>
      <c r="G1490" s="384">
        <v>0</v>
      </c>
      <c r="H1490">
        <v>1.1412</v>
      </c>
    </row>
    <row r="1491" spans="1:10">
      <c r="A1491">
        <v>1497</v>
      </c>
      <c r="B1491" s="612">
        <v>43899.295138888891</v>
      </c>
      <c r="C1491" s="405" t="s">
        <v>2054</v>
      </c>
      <c r="D1491" s="384">
        <v>327</v>
      </c>
      <c r="E1491">
        <v>0.02</v>
      </c>
      <c r="F1491">
        <v>1.1412</v>
      </c>
      <c r="G1491" s="384">
        <v>0</v>
      </c>
      <c r="H1491">
        <v>1.1412</v>
      </c>
      <c r="I1491">
        <v>-1.68</v>
      </c>
      <c r="J1491" s="384">
        <v>23448.43</v>
      </c>
    </row>
    <row r="1492" spans="1:10">
      <c r="A1492">
        <v>1486</v>
      </c>
      <c r="B1492" s="612">
        <v>43899.234027777777</v>
      </c>
      <c r="C1492" s="405" t="s">
        <v>96</v>
      </c>
      <c r="D1492" s="384">
        <v>328</v>
      </c>
      <c r="E1492">
        <v>0.02</v>
      </c>
      <c r="F1492">
        <v>1.1404300000000001</v>
      </c>
      <c r="G1492" s="384">
        <v>0</v>
      </c>
      <c r="H1492">
        <v>0</v>
      </c>
    </row>
    <row r="1493" spans="1:10">
      <c r="A1493">
        <v>1487</v>
      </c>
      <c r="B1493" s="612">
        <v>43899.234027777777</v>
      </c>
      <c r="C1493" s="405" t="s">
        <v>2110</v>
      </c>
      <c r="D1493" s="384">
        <v>328</v>
      </c>
      <c r="E1493">
        <v>0.02</v>
      </c>
      <c r="F1493">
        <v>1.1404300000000001</v>
      </c>
      <c r="G1493" s="384">
        <v>0</v>
      </c>
      <c r="H1493">
        <v>1.1422399999999999</v>
      </c>
    </row>
    <row r="1494" spans="1:10">
      <c r="A1494">
        <v>1493</v>
      </c>
      <c r="B1494" s="612">
        <v>43899.248611111114</v>
      </c>
      <c r="C1494" s="405" t="s">
        <v>2110</v>
      </c>
      <c r="D1494" s="384">
        <v>328</v>
      </c>
      <c r="E1494">
        <v>0.02</v>
      </c>
      <c r="F1494">
        <v>1.1404300000000001</v>
      </c>
      <c r="G1494" s="384">
        <v>0</v>
      </c>
      <c r="H1494">
        <v>1.1412</v>
      </c>
    </row>
    <row r="1495" spans="1:10">
      <c r="A1495">
        <v>1498</v>
      </c>
      <c r="B1495" s="612">
        <v>43899.295138888891</v>
      </c>
      <c r="C1495" s="405" t="s">
        <v>2054</v>
      </c>
      <c r="D1495" s="384">
        <v>328</v>
      </c>
      <c r="E1495">
        <v>0.02</v>
      </c>
      <c r="F1495">
        <v>1.1412</v>
      </c>
      <c r="G1495" s="384">
        <v>0</v>
      </c>
      <c r="H1495">
        <v>1.1412</v>
      </c>
      <c r="I1495">
        <v>1.54</v>
      </c>
      <c r="J1495" s="384">
        <v>23449.97</v>
      </c>
    </row>
    <row r="1496" spans="1:10">
      <c r="A1496">
        <v>1491</v>
      </c>
      <c r="B1496" s="612">
        <v>43899.248611111114</v>
      </c>
      <c r="C1496" s="405" t="s">
        <v>96</v>
      </c>
      <c r="D1496" s="384">
        <v>329</v>
      </c>
      <c r="E1496">
        <v>0.03</v>
      </c>
      <c r="F1496">
        <v>1.13883</v>
      </c>
      <c r="G1496" s="384">
        <v>0</v>
      </c>
      <c r="H1496">
        <v>0</v>
      </c>
    </row>
    <row r="1497" spans="1:10">
      <c r="A1497">
        <v>1492</v>
      </c>
      <c r="B1497" s="612">
        <v>43899.248611111114</v>
      </c>
      <c r="C1497" s="405" t="s">
        <v>2110</v>
      </c>
      <c r="D1497" s="384">
        <v>329</v>
      </c>
      <c r="E1497">
        <v>0.03</v>
      </c>
      <c r="F1497">
        <v>1.13883</v>
      </c>
      <c r="G1497" s="384">
        <v>0</v>
      </c>
      <c r="H1497">
        <v>1.1412</v>
      </c>
    </row>
    <row r="1498" spans="1:10">
      <c r="A1498">
        <v>1499</v>
      </c>
      <c r="B1498" s="612">
        <v>43899.295138888891</v>
      </c>
      <c r="C1498" s="405" t="s">
        <v>2054</v>
      </c>
      <c r="D1498" s="384">
        <v>329</v>
      </c>
      <c r="E1498">
        <v>0.03</v>
      </c>
      <c r="F1498">
        <v>1.1412</v>
      </c>
      <c r="G1498" s="384">
        <v>0</v>
      </c>
      <c r="H1498">
        <v>1.1412</v>
      </c>
      <c r="I1498">
        <v>7.11</v>
      </c>
      <c r="J1498" s="384">
        <v>23457.08</v>
      </c>
    </row>
    <row r="1499" spans="1:10">
      <c r="A1499">
        <v>1495</v>
      </c>
      <c r="B1499" s="612">
        <v>43899.256944444445</v>
      </c>
      <c r="C1499" s="405" t="s">
        <v>97</v>
      </c>
      <c r="D1499" s="384">
        <v>330</v>
      </c>
      <c r="E1499">
        <v>0.02</v>
      </c>
      <c r="F1499">
        <v>1.1399600000000001</v>
      </c>
      <c r="G1499" s="384">
        <v>0</v>
      </c>
      <c r="H1499">
        <v>0</v>
      </c>
    </row>
    <row r="1500" spans="1:10">
      <c r="A1500">
        <v>1496</v>
      </c>
      <c r="B1500" s="612">
        <v>43899.256944444445</v>
      </c>
      <c r="C1500" s="405" t="s">
        <v>2110</v>
      </c>
      <c r="D1500" s="384">
        <v>330</v>
      </c>
      <c r="E1500">
        <v>0.02</v>
      </c>
      <c r="F1500">
        <v>1.1399600000000001</v>
      </c>
      <c r="G1500" s="384">
        <v>0</v>
      </c>
      <c r="H1500">
        <v>1.13896</v>
      </c>
    </row>
    <row r="1501" spans="1:10">
      <c r="A1501">
        <v>1502</v>
      </c>
      <c r="B1501" s="612">
        <v>43899.296527777777</v>
      </c>
      <c r="C1501" s="405" t="s">
        <v>2110</v>
      </c>
      <c r="D1501" s="384">
        <v>330</v>
      </c>
      <c r="E1501">
        <v>0.02</v>
      </c>
      <c r="F1501">
        <v>1.1399600000000001</v>
      </c>
      <c r="G1501" s="384">
        <v>0</v>
      </c>
      <c r="H1501">
        <v>1.1400300000000001</v>
      </c>
    </row>
    <row r="1502" spans="1:10">
      <c r="A1502">
        <v>1506</v>
      </c>
      <c r="B1502" s="612">
        <v>43899.29791666667</v>
      </c>
      <c r="C1502" s="405" t="s">
        <v>2110</v>
      </c>
      <c r="D1502" s="384">
        <v>330</v>
      </c>
      <c r="E1502">
        <v>0.02</v>
      </c>
      <c r="F1502">
        <v>1.1399600000000001</v>
      </c>
      <c r="G1502" s="384">
        <v>0</v>
      </c>
      <c r="H1502">
        <v>1.14117</v>
      </c>
    </row>
    <row r="1503" spans="1:10">
      <c r="A1503">
        <v>1514</v>
      </c>
      <c r="B1503" s="612">
        <v>43899.308333333334</v>
      </c>
      <c r="C1503" s="405" t="s">
        <v>2110</v>
      </c>
      <c r="D1503" s="384">
        <v>330</v>
      </c>
      <c r="E1503">
        <v>0.02</v>
      </c>
      <c r="F1503">
        <v>1.1399600000000001</v>
      </c>
      <c r="G1503" s="384">
        <v>0</v>
      </c>
      <c r="H1503">
        <v>1.14252</v>
      </c>
    </row>
    <row r="1504" spans="1:10">
      <c r="A1504">
        <v>1520</v>
      </c>
      <c r="B1504" s="612">
        <v>43899.318749999999</v>
      </c>
      <c r="C1504" s="405" t="s">
        <v>2110</v>
      </c>
      <c r="D1504" s="384">
        <v>330</v>
      </c>
      <c r="E1504">
        <v>0.02</v>
      </c>
      <c r="F1504">
        <v>1.1399600000000001</v>
      </c>
      <c r="G1504" s="384">
        <v>0</v>
      </c>
      <c r="H1504">
        <v>1.1438999999999999</v>
      </c>
    </row>
    <row r="1505" spans="1:10">
      <c r="A1505">
        <v>1526</v>
      </c>
      <c r="B1505" s="612">
        <v>43899.330555555556</v>
      </c>
      <c r="C1505" s="405" t="s">
        <v>2054</v>
      </c>
      <c r="D1505" s="384">
        <v>330</v>
      </c>
      <c r="E1505">
        <v>0.02</v>
      </c>
      <c r="F1505">
        <v>1.1438999999999999</v>
      </c>
      <c r="G1505" s="384">
        <v>0</v>
      </c>
      <c r="H1505">
        <v>1.1438999999999999</v>
      </c>
      <c r="I1505">
        <v>-7.88</v>
      </c>
      <c r="J1505" s="384">
        <v>23451.200000000001</v>
      </c>
    </row>
    <row r="1506" spans="1:10">
      <c r="A1506">
        <v>1500</v>
      </c>
      <c r="B1506" s="612">
        <v>43899.296527777777</v>
      </c>
      <c r="C1506" s="405" t="s">
        <v>97</v>
      </c>
      <c r="D1506" s="384">
        <v>331</v>
      </c>
      <c r="E1506">
        <v>0.02</v>
      </c>
      <c r="F1506">
        <v>1.1420999999999999</v>
      </c>
      <c r="G1506" s="384">
        <v>0</v>
      </c>
      <c r="H1506">
        <v>0</v>
      </c>
    </row>
    <row r="1507" spans="1:10">
      <c r="A1507">
        <v>1501</v>
      </c>
      <c r="B1507" s="612">
        <v>43899.296527777777</v>
      </c>
      <c r="C1507" s="405" t="s">
        <v>2110</v>
      </c>
      <c r="D1507" s="384">
        <v>331</v>
      </c>
      <c r="E1507">
        <v>0.02</v>
      </c>
      <c r="F1507">
        <v>1.1420999999999999</v>
      </c>
      <c r="G1507" s="384">
        <v>0</v>
      </c>
      <c r="H1507">
        <v>1.1400300000000001</v>
      </c>
    </row>
    <row r="1508" spans="1:10">
      <c r="A1508">
        <v>1505</v>
      </c>
      <c r="B1508" s="612">
        <v>43899.29791666667</v>
      </c>
      <c r="C1508" s="405" t="s">
        <v>2110</v>
      </c>
      <c r="D1508" s="384">
        <v>331</v>
      </c>
      <c r="E1508">
        <v>0.02</v>
      </c>
      <c r="F1508">
        <v>1.1420999999999999</v>
      </c>
      <c r="G1508" s="384">
        <v>0</v>
      </c>
      <c r="H1508">
        <v>1.14117</v>
      </c>
    </row>
    <row r="1509" spans="1:10">
      <c r="A1509">
        <v>1513</v>
      </c>
      <c r="B1509" s="612">
        <v>43899.308333333334</v>
      </c>
      <c r="C1509" s="405" t="s">
        <v>2110</v>
      </c>
      <c r="D1509" s="384">
        <v>331</v>
      </c>
      <c r="E1509">
        <v>0.02</v>
      </c>
      <c r="F1509">
        <v>1.1420999999999999</v>
      </c>
      <c r="G1509" s="384">
        <v>0</v>
      </c>
      <c r="H1509">
        <v>1.14252</v>
      </c>
    </row>
    <row r="1510" spans="1:10">
      <c r="A1510">
        <v>1519</v>
      </c>
      <c r="B1510" s="612">
        <v>43899.318749999999</v>
      </c>
      <c r="C1510" s="405" t="s">
        <v>2110</v>
      </c>
      <c r="D1510" s="384">
        <v>331</v>
      </c>
      <c r="E1510">
        <v>0.02</v>
      </c>
      <c r="F1510">
        <v>1.1420999999999999</v>
      </c>
      <c r="G1510" s="384">
        <v>0</v>
      </c>
      <c r="H1510">
        <v>1.1438999999999999</v>
      </c>
    </row>
    <row r="1511" spans="1:10">
      <c r="A1511">
        <v>1527</v>
      </c>
      <c r="B1511" s="612">
        <v>43899.330555555556</v>
      </c>
      <c r="C1511" s="405" t="s">
        <v>2054</v>
      </c>
      <c r="D1511" s="384">
        <v>331</v>
      </c>
      <c r="E1511">
        <v>0.02</v>
      </c>
      <c r="F1511">
        <v>1.1438999999999999</v>
      </c>
      <c r="G1511" s="384">
        <v>0</v>
      </c>
      <c r="H1511">
        <v>1.1438999999999999</v>
      </c>
      <c r="I1511">
        <v>-3.6</v>
      </c>
      <c r="J1511" s="384">
        <v>23447.599999999999</v>
      </c>
    </row>
    <row r="1512" spans="1:10">
      <c r="A1512">
        <v>1503</v>
      </c>
      <c r="B1512" s="612">
        <v>43899.29791666667</v>
      </c>
      <c r="C1512" s="405" t="s">
        <v>97</v>
      </c>
      <c r="D1512" s="384">
        <v>332</v>
      </c>
      <c r="E1512">
        <v>0.03</v>
      </c>
      <c r="F1512">
        <v>1.1436999999999999</v>
      </c>
      <c r="G1512" s="384">
        <v>0</v>
      </c>
      <c r="H1512">
        <v>0</v>
      </c>
    </row>
    <row r="1513" spans="1:10">
      <c r="A1513">
        <v>1504</v>
      </c>
      <c r="B1513" s="612">
        <v>43899.29791666667</v>
      </c>
      <c r="C1513" s="405" t="s">
        <v>2110</v>
      </c>
      <c r="D1513" s="384">
        <v>332</v>
      </c>
      <c r="E1513">
        <v>0.03</v>
      </c>
      <c r="F1513">
        <v>1.1436999999999999</v>
      </c>
      <c r="G1513" s="384">
        <v>0</v>
      </c>
      <c r="H1513">
        <v>1.14117</v>
      </c>
    </row>
    <row r="1514" spans="1:10">
      <c r="A1514">
        <v>1512</v>
      </c>
      <c r="B1514" s="612">
        <v>43899.308333333334</v>
      </c>
      <c r="C1514" s="405" t="s">
        <v>2110</v>
      </c>
      <c r="D1514" s="384">
        <v>332</v>
      </c>
      <c r="E1514">
        <v>0.03</v>
      </c>
      <c r="F1514">
        <v>1.1436999999999999</v>
      </c>
      <c r="G1514" s="384">
        <v>0</v>
      </c>
      <c r="H1514">
        <v>1.14252</v>
      </c>
    </row>
    <row r="1515" spans="1:10">
      <c r="A1515">
        <v>1518</v>
      </c>
      <c r="B1515" s="612">
        <v>43899.318749999999</v>
      </c>
      <c r="C1515" s="405" t="s">
        <v>2110</v>
      </c>
      <c r="D1515" s="384">
        <v>332</v>
      </c>
      <c r="E1515">
        <v>0.03</v>
      </c>
      <c r="F1515">
        <v>1.1436999999999999</v>
      </c>
      <c r="G1515" s="384">
        <v>0</v>
      </c>
      <c r="H1515">
        <v>1.1438999999999999</v>
      </c>
    </row>
    <row r="1516" spans="1:10">
      <c r="A1516">
        <v>1528</v>
      </c>
      <c r="B1516" s="612">
        <v>43899.330555555556</v>
      </c>
      <c r="C1516" s="405" t="s">
        <v>2054</v>
      </c>
      <c r="D1516" s="384">
        <v>332</v>
      </c>
      <c r="E1516">
        <v>0.03</v>
      </c>
      <c r="F1516">
        <v>1.1438999999999999</v>
      </c>
      <c r="G1516" s="384">
        <v>0</v>
      </c>
      <c r="H1516">
        <v>1.1438999999999999</v>
      </c>
      <c r="I1516">
        <v>-0.6</v>
      </c>
      <c r="J1516" s="384">
        <v>23447</v>
      </c>
    </row>
    <row r="1517" spans="1:10">
      <c r="A1517">
        <v>1507</v>
      </c>
      <c r="B1517" s="612">
        <v>43899.302777777775</v>
      </c>
      <c r="C1517" s="405" t="s">
        <v>96</v>
      </c>
      <c r="D1517" s="384">
        <v>333</v>
      </c>
      <c r="E1517">
        <v>0.02</v>
      </c>
      <c r="F1517">
        <v>1.1433599999999999</v>
      </c>
      <c r="G1517" s="384">
        <v>0</v>
      </c>
      <c r="H1517">
        <v>0</v>
      </c>
    </row>
    <row r="1518" spans="1:10">
      <c r="A1518">
        <v>1508</v>
      </c>
      <c r="B1518" s="612">
        <v>43899.302777777775</v>
      </c>
      <c r="C1518" s="405" t="s">
        <v>2110</v>
      </c>
      <c r="D1518" s="384">
        <v>333</v>
      </c>
      <c r="E1518">
        <v>0.02</v>
      </c>
      <c r="F1518">
        <v>1.1433599999999999</v>
      </c>
      <c r="G1518" s="384">
        <v>0</v>
      </c>
      <c r="H1518">
        <v>1.14436</v>
      </c>
    </row>
    <row r="1519" spans="1:10">
      <c r="A1519">
        <v>1509</v>
      </c>
      <c r="B1519" s="612">
        <v>43899.304861111108</v>
      </c>
      <c r="C1519" s="405" t="s">
        <v>2054</v>
      </c>
      <c r="D1519" s="384">
        <v>333</v>
      </c>
      <c r="E1519">
        <v>0.02</v>
      </c>
      <c r="F1519">
        <v>1.14436</v>
      </c>
      <c r="G1519" s="384">
        <v>0</v>
      </c>
      <c r="H1519">
        <v>1.14436</v>
      </c>
      <c r="I1519">
        <v>2</v>
      </c>
      <c r="J1519" s="384">
        <v>23459.08</v>
      </c>
    </row>
    <row r="1520" spans="1:10">
      <c r="A1520">
        <v>1510</v>
      </c>
      <c r="B1520" s="612">
        <v>43899.308333333334</v>
      </c>
      <c r="C1520" s="405" t="s">
        <v>97</v>
      </c>
      <c r="D1520" s="384">
        <v>334</v>
      </c>
      <c r="E1520">
        <v>0.05</v>
      </c>
      <c r="F1520">
        <v>1.14541</v>
      </c>
      <c r="G1520" s="384">
        <v>0</v>
      </c>
      <c r="H1520">
        <v>0</v>
      </c>
    </row>
    <row r="1521" spans="1:10">
      <c r="A1521">
        <v>1511</v>
      </c>
      <c r="B1521" s="612">
        <v>43899.308333333334</v>
      </c>
      <c r="C1521" s="405" t="s">
        <v>2110</v>
      </c>
      <c r="D1521" s="384">
        <v>334</v>
      </c>
      <c r="E1521">
        <v>0.05</v>
      </c>
      <c r="F1521">
        <v>1.14541</v>
      </c>
      <c r="G1521" s="384">
        <v>0</v>
      </c>
      <c r="H1521">
        <v>1.14252</v>
      </c>
    </row>
    <row r="1522" spans="1:10">
      <c r="A1522">
        <v>1517</v>
      </c>
      <c r="B1522" s="612">
        <v>43899.318749999999</v>
      </c>
      <c r="C1522" s="405" t="s">
        <v>2110</v>
      </c>
      <c r="D1522" s="384">
        <v>334</v>
      </c>
      <c r="E1522">
        <v>0.05</v>
      </c>
      <c r="F1522">
        <v>1.14541</v>
      </c>
      <c r="G1522" s="384">
        <v>0</v>
      </c>
      <c r="H1522">
        <v>1.1438999999999999</v>
      </c>
    </row>
    <row r="1523" spans="1:10">
      <c r="A1523">
        <v>1529</v>
      </c>
      <c r="B1523" s="612">
        <v>43899.330555555556</v>
      </c>
      <c r="C1523" s="405" t="s">
        <v>2054</v>
      </c>
      <c r="D1523" s="384">
        <v>334</v>
      </c>
      <c r="E1523">
        <v>0.05</v>
      </c>
      <c r="F1523">
        <v>1.1438999999999999</v>
      </c>
      <c r="G1523" s="384">
        <v>0</v>
      </c>
      <c r="H1523">
        <v>1.1438999999999999</v>
      </c>
      <c r="I1523">
        <v>7.55</v>
      </c>
      <c r="J1523" s="384">
        <v>23454.55</v>
      </c>
    </row>
    <row r="1524" spans="1:10">
      <c r="A1524">
        <v>1515</v>
      </c>
      <c r="B1524" s="612">
        <v>43899.318749999999</v>
      </c>
      <c r="C1524" s="405" t="s">
        <v>97</v>
      </c>
      <c r="D1524" s="384">
        <v>335</v>
      </c>
      <c r="E1524">
        <v>0.08</v>
      </c>
      <c r="F1524">
        <v>1.1472199999999999</v>
      </c>
      <c r="G1524" s="384">
        <v>0</v>
      </c>
      <c r="H1524">
        <v>0</v>
      </c>
    </row>
    <row r="1525" spans="1:10">
      <c r="A1525">
        <v>1516</v>
      </c>
      <c r="B1525" s="612">
        <v>43899.318749999999</v>
      </c>
      <c r="C1525" s="405" t="s">
        <v>2110</v>
      </c>
      <c r="D1525" s="384">
        <v>335</v>
      </c>
      <c r="E1525">
        <v>0.08</v>
      </c>
      <c r="F1525">
        <v>1.1472199999999999</v>
      </c>
      <c r="G1525" s="384">
        <v>0</v>
      </c>
      <c r="H1525">
        <v>1.1438999999999999</v>
      </c>
    </row>
    <row r="1526" spans="1:10">
      <c r="A1526">
        <v>1530</v>
      </c>
      <c r="B1526" s="612">
        <v>43899.330555555556</v>
      </c>
      <c r="C1526" s="405" t="s">
        <v>2054</v>
      </c>
      <c r="D1526" s="384">
        <v>335</v>
      </c>
      <c r="E1526">
        <v>0.08</v>
      </c>
      <c r="F1526">
        <v>1.1438999999999999</v>
      </c>
      <c r="G1526" s="384">
        <v>0</v>
      </c>
      <c r="H1526">
        <v>1.1438999999999999</v>
      </c>
      <c r="I1526">
        <v>26.56</v>
      </c>
      <c r="J1526" s="384">
        <v>23481.11</v>
      </c>
    </row>
    <row r="1527" spans="1:10">
      <c r="A1527">
        <v>1521</v>
      </c>
      <c r="B1527" s="612">
        <v>43899.321527777778</v>
      </c>
      <c r="C1527" s="405" t="s">
        <v>96</v>
      </c>
      <c r="D1527" s="384">
        <v>336</v>
      </c>
      <c r="E1527">
        <v>0.02</v>
      </c>
      <c r="F1527">
        <v>1.14673</v>
      </c>
      <c r="G1527" s="384">
        <v>0</v>
      </c>
      <c r="H1527">
        <v>0</v>
      </c>
    </row>
    <row r="1528" spans="1:10">
      <c r="A1528">
        <v>1522</v>
      </c>
      <c r="B1528" s="612">
        <v>43899.321527777778</v>
      </c>
      <c r="C1528" s="405" t="s">
        <v>2110</v>
      </c>
      <c r="D1528" s="384">
        <v>336</v>
      </c>
      <c r="E1528">
        <v>0.02</v>
      </c>
      <c r="F1528">
        <v>1.14673</v>
      </c>
      <c r="G1528" s="384">
        <v>0</v>
      </c>
      <c r="H1528">
        <v>1.1477299999999999</v>
      </c>
    </row>
    <row r="1529" spans="1:10">
      <c r="A1529">
        <v>1525</v>
      </c>
      <c r="B1529" s="612">
        <v>43899.323611111111</v>
      </c>
      <c r="C1529" s="405" t="s">
        <v>2110</v>
      </c>
      <c r="D1529" s="384">
        <v>336</v>
      </c>
      <c r="E1529">
        <v>0.02</v>
      </c>
      <c r="F1529">
        <v>1.14673</v>
      </c>
      <c r="G1529" s="384">
        <v>0</v>
      </c>
      <c r="H1529">
        <v>1.1468</v>
      </c>
    </row>
    <row r="1530" spans="1:10">
      <c r="A1530">
        <v>1534</v>
      </c>
      <c r="B1530" s="612">
        <v>43899.334722222222</v>
      </c>
      <c r="C1530" s="405" t="s">
        <v>2110</v>
      </c>
      <c r="D1530" s="384">
        <v>336</v>
      </c>
      <c r="E1530">
        <v>0.02</v>
      </c>
      <c r="F1530">
        <v>1.14673</v>
      </c>
      <c r="G1530" s="384">
        <v>0</v>
      </c>
      <c r="H1530">
        <v>1.1457200000000001</v>
      </c>
    </row>
    <row r="1531" spans="1:10">
      <c r="A1531">
        <v>1541</v>
      </c>
      <c r="B1531" s="612">
        <v>43899.347916666666</v>
      </c>
      <c r="C1531" s="405" t="s">
        <v>2110</v>
      </c>
      <c r="D1531" s="384">
        <v>336</v>
      </c>
      <c r="E1531">
        <v>0.02</v>
      </c>
      <c r="F1531">
        <v>1.14673</v>
      </c>
      <c r="G1531" s="384">
        <v>0</v>
      </c>
      <c r="H1531">
        <v>1.1444000000000001</v>
      </c>
    </row>
    <row r="1532" spans="1:10">
      <c r="A1532">
        <v>1548</v>
      </c>
      <c r="B1532" s="612">
        <v>43899.359722222223</v>
      </c>
      <c r="C1532" s="405" t="s">
        <v>2110</v>
      </c>
      <c r="D1532" s="384">
        <v>336</v>
      </c>
      <c r="E1532">
        <v>0.02</v>
      </c>
      <c r="F1532">
        <v>1.14673</v>
      </c>
      <c r="G1532" s="384">
        <v>0</v>
      </c>
      <c r="H1532">
        <v>1.143</v>
      </c>
    </row>
    <row r="1533" spans="1:10">
      <c r="A1533">
        <v>1555</v>
      </c>
      <c r="B1533" s="612">
        <v>43899.385416666664</v>
      </c>
      <c r="C1533" s="405" t="s">
        <v>2110</v>
      </c>
      <c r="D1533" s="384">
        <v>336</v>
      </c>
      <c r="E1533">
        <v>0.02</v>
      </c>
      <c r="F1533">
        <v>1.14673</v>
      </c>
      <c r="G1533" s="384">
        <v>0</v>
      </c>
      <c r="H1533">
        <v>1.1413800000000001</v>
      </c>
    </row>
    <row r="1534" spans="1:10">
      <c r="A1534">
        <v>1571</v>
      </c>
      <c r="B1534" s="612">
        <v>43899.420138888891</v>
      </c>
      <c r="C1534" s="405" t="s">
        <v>2054</v>
      </c>
      <c r="D1534" s="384">
        <v>336</v>
      </c>
      <c r="E1534">
        <v>0.02</v>
      </c>
      <c r="F1534">
        <v>1.1413800000000001</v>
      </c>
      <c r="G1534" s="384">
        <v>0</v>
      </c>
      <c r="H1534">
        <v>1.1413800000000001</v>
      </c>
      <c r="I1534">
        <v>-10.7</v>
      </c>
      <c r="J1534" s="384">
        <v>23476.41</v>
      </c>
    </row>
    <row r="1535" spans="1:10">
      <c r="A1535">
        <v>1523</v>
      </c>
      <c r="B1535" s="612">
        <v>43899.323611111111</v>
      </c>
      <c r="C1535" s="405" t="s">
        <v>96</v>
      </c>
      <c r="D1535" s="384">
        <v>337</v>
      </c>
      <c r="E1535">
        <v>0.02</v>
      </c>
      <c r="F1535">
        <v>1.1448700000000001</v>
      </c>
      <c r="G1535" s="384">
        <v>0</v>
      </c>
      <c r="H1535">
        <v>0</v>
      </c>
    </row>
    <row r="1536" spans="1:10">
      <c r="A1536">
        <v>1524</v>
      </c>
      <c r="B1536" s="612">
        <v>43899.323611111111</v>
      </c>
      <c r="C1536" s="405" t="s">
        <v>2110</v>
      </c>
      <c r="D1536" s="384">
        <v>337</v>
      </c>
      <c r="E1536">
        <v>0.02</v>
      </c>
      <c r="F1536">
        <v>1.1448700000000001</v>
      </c>
      <c r="G1536" s="384">
        <v>0</v>
      </c>
      <c r="H1536">
        <v>1.1468</v>
      </c>
    </row>
    <row r="1537" spans="1:10">
      <c r="A1537">
        <v>1533</v>
      </c>
      <c r="B1537" s="612">
        <v>43899.334722222222</v>
      </c>
      <c r="C1537" s="405" t="s">
        <v>2110</v>
      </c>
      <c r="D1537" s="384">
        <v>337</v>
      </c>
      <c r="E1537">
        <v>0.02</v>
      </c>
      <c r="F1537">
        <v>1.1448700000000001</v>
      </c>
      <c r="G1537" s="384">
        <v>0</v>
      </c>
      <c r="H1537">
        <v>1.1457200000000001</v>
      </c>
    </row>
    <row r="1538" spans="1:10">
      <c r="A1538">
        <v>1540</v>
      </c>
      <c r="B1538" s="612">
        <v>43899.347916666666</v>
      </c>
      <c r="C1538" s="405" t="s">
        <v>2110</v>
      </c>
      <c r="D1538" s="384">
        <v>337</v>
      </c>
      <c r="E1538">
        <v>0.02</v>
      </c>
      <c r="F1538">
        <v>1.1448700000000001</v>
      </c>
      <c r="G1538" s="384">
        <v>0</v>
      </c>
      <c r="H1538">
        <v>1.1444000000000001</v>
      </c>
    </row>
    <row r="1539" spans="1:10">
      <c r="A1539">
        <v>1547</v>
      </c>
      <c r="B1539" s="612">
        <v>43899.359722222223</v>
      </c>
      <c r="C1539" s="405" t="s">
        <v>2110</v>
      </c>
      <c r="D1539" s="384">
        <v>337</v>
      </c>
      <c r="E1539">
        <v>0.02</v>
      </c>
      <c r="F1539">
        <v>1.1448700000000001</v>
      </c>
      <c r="G1539" s="384">
        <v>0</v>
      </c>
      <c r="H1539">
        <v>1.143</v>
      </c>
    </row>
    <row r="1540" spans="1:10">
      <c r="A1540">
        <v>1554</v>
      </c>
      <c r="B1540" s="612">
        <v>43899.385416666664</v>
      </c>
      <c r="C1540" s="405" t="s">
        <v>2110</v>
      </c>
      <c r="D1540" s="384">
        <v>337</v>
      </c>
      <c r="E1540">
        <v>0.02</v>
      </c>
      <c r="F1540">
        <v>1.1448700000000001</v>
      </c>
      <c r="G1540" s="384">
        <v>0</v>
      </c>
      <c r="H1540">
        <v>1.1413800000000001</v>
      </c>
    </row>
    <row r="1541" spans="1:10">
      <c r="A1541">
        <v>1572</v>
      </c>
      <c r="B1541" s="612">
        <v>43899.420138888891</v>
      </c>
      <c r="C1541" s="405" t="s">
        <v>2054</v>
      </c>
      <c r="D1541" s="384">
        <v>337</v>
      </c>
      <c r="E1541">
        <v>0.02</v>
      </c>
      <c r="F1541">
        <v>1.1413800000000001</v>
      </c>
      <c r="G1541" s="384">
        <v>0</v>
      </c>
      <c r="H1541">
        <v>1.1413800000000001</v>
      </c>
      <c r="I1541">
        <v>-6.98</v>
      </c>
      <c r="J1541" s="384">
        <v>23469.43</v>
      </c>
    </row>
    <row r="1542" spans="1:10">
      <c r="A1542">
        <v>1531</v>
      </c>
      <c r="B1542" s="612">
        <v>43899.334722222222</v>
      </c>
      <c r="C1542" s="405" t="s">
        <v>96</v>
      </c>
      <c r="D1542" s="384">
        <v>338</v>
      </c>
      <c r="E1542">
        <v>0.03</v>
      </c>
      <c r="F1542">
        <v>1.14327</v>
      </c>
      <c r="G1542" s="384">
        <v>0</v>
      </c>
      <c r="H1542">
        <v>0</v>
      </c>
    </row>
    <row r="1543" spans="1:10">
      <c r="A1543">
        <v>1532</v>
      </c>
      <c r="B1543" s="612">
        <v>43899.334722222222</v>
      </c>
      <c r="C1543" s="405" t="s">
        <v>2110</v>
      </c>
      <c r="D1543" s="384">
        <v>338</v>
      </c>
      <c r="E1543">
        <v>0.03</v>
      </c>
      <c r="F1543">
        <v>1.14327</v>
      </c>
      <c r="G1543" s="384">
        <v>0</v>
      </c>
      <c r="H1543">
        <v>1.1457200000000001</v>
      </c>
    </row>
    <row r="1544" spans="1:10">
      <c r="A1544">
        <v>1539</v>
      </c>
      <c r="B1544" s="612">
        <v>43899.347916666666</v>
      </c>
      <c r="C1544" s="405" t="s">
        <v>2110</v>
      </c>
      <c r="D1544" s="384">
        <v>338</v>
      </c>
      <c r="E1544">
        <v>0.03</v>
      </c>
      <c r="F1544">
        <v>1.14327</v>
      </c>
      <c r="G1544" s="384">
        <v>0</v>
      </c>
      <c r="H1544">
        <v>1.1444000000000001</v>
      </c>
    </row>
    <row r="1545" spans="1:10">
      <c r="A1545">
        <v>1546</v>
      </c>
      <c r="B1545" s="612">
        <v>43899.359722222223</v>
      </c>
      <c r="C1545" s="405" t="s">
        <v>2110</v>
      </c>
      <c r="D1545" s="384">
        <v>338</v>
      </c>
      <c r="E1545">
        <v>0.03</v>
      </c>
      <c r="F1545">
        <v>1.14327</v>
      </c>
      <c r="G1545" s="384">
        <v>0</v>
      </c>
      <c r="H1545">
        <v>1.143</v>
      </c>
    </row>
    <row r="1546" spans="1:10">
      <c r="A1546">
        <v>1553</v>
      </c>
      <c r="B1546" s="612">
        <v>43899.385416666664</v>
      </c>
      <c r="C1546" s="405" t="s">
        <v>2110</v>
      </c>
      <c r="D1546" s="384">
        <v>338</v>
      </c>
      <c r="E1546">
        <v>0.03</v>
      </c>
      <c r="F1546">
        <v>1.14327</v>
      </c>
      <c r="G1546" s="384">
        <v>0</v>
      </c>
      <c r="H1546">
        <v>1.1413800000000001</v>
      </c>
    </row>
    <row r="1547" spans="1:10">
      <c r="A1547">
        <v>1573</v>
      </c>
      <c r="B1547" s="612">
        <v>43899.420138888891</v>
      </c>
      <c r="C1547" s="405" t="s">
        <v>2054</v>
      </c>
      <c r="D1547" s="384">
        <v>338</v>
      </c>
      <c r="E1547">
        <v>0.03</v>
      </c>
      <c r="F1547">
        <v>1.1413800000000001</v>
      </c>
      <c r="G1547" s="384">
        <v>0</v>
      </c>
      <c r="H1547">
        <v>1.1413800000000001</v>
      </c>
      <c r="I1547">
        <v>-5.67</v>
      </c>
      <c r="J1547" s="384">
        <v>23463.759999999998</v>
      </c>
    </row>
    <row r="1548" spans="1:10">
      <c r="A1548">
        <v>1535</v>
      </c>
      <c r="B1548" s="612">
        <v>43899.345138888886</v>
      </c>
      <c r="C1548" s="405" t="s">
        <v>97</v>
      </c>
      <c r="D1548" s="384">
        <v>339</v>
      </c>
      <c r="E1548">
        <v>0.02</v>
      </c>
      <c r="F1548">
        <v>1.1421600000000001</v>
      </c>
      <c r="G1548" s="384">
        <v>0</v>
      </c>
      <c r="H1548">
        <v>0</v>
      </c>
    </row>
    <row r="1549" spans="1:10">
      <c r="A1549">
        <v>1536</v>
      </c>
      <c r="B1549" s="612">
        <v>43899.345138888886</v>
      </c>
      <c r="C1549" s="405" t="s">
        <v>2110</v>
      </c>
      <c r="D1549" s="384">
        <v>339</v>
      </c>
      <c r="E1549">
        <v>0.02</v>
      </c>
      <c r="F1549">
        <v>1.1421600000000001</v>
      </c>
      <c r="G1549" s="384">
        <v>0</v>
      </c>
      <c r="H1549">
        <v>1.14116</v>
      </c>
    </row>
    <row r="1550" spans="1:10">
      <c r="A1550">
        <v>1542</v>
      </c>
      <c r="B1550" s="612">
        <v>43899.357638888891</v>
      </c>
      <c r="C1550" s="405" t="s">
        <v>2054</v>
      </c>
      <c r="D1550" s="384">
        <v>339</v>
      </c>
      <c r="E1550">
        <v>0.02</v>
      </c>
      <c r="F1550">
        <v>1.14116</v>
      </c>
      <c r="G1550" s="384">
        <v>0</v>
      </c>
      <c r="H1550">
        <v>1.14116</v>
      </c>
      <c r="I1550">
        <v>2</v>
      </c>
      <c r="J1550" s="384">
        <v>23483.11</v>
      </c>
    </row>
    <row r="1551" spans="1:10">
      <c r="A1551">
        <v>1537</v>
      </c>
      <c r="B1551" s="612">
        <v>43899.347916666666</v>
      </c>
      <c r="C1551" s="405" t="s">
        <v>96</v>
      </c>
      <c r="D1551" s="384">
        <v>340</v>
      </c>
      <c r="E1551">
        <v>0.05</v>
      </c>
      <c r="F1551">
        <v>1.1415599999999999</v>
      </c>
      <c r="G1551" s="384">
        <v>0</v>
      </c>
      <c r="H1551">
        <v>0</v>
      </c>
    </row>
    <row r="1552" spans="1:10">
      <c r="A1552">
        <v>1538</v>
      </c>
      <c r="B1552" s="612">
        <v>43899.347916666666</v>
      </c>
      <c r="C1552" s="405" t="s">
        <v>2110</v>
      </c>
      <c r="D1552" s="384">
        <v>340</v>
      </c>
      <c r="E1552">
        <v>0.05</v>
      </c>
      <c r="F1552">
        <v>1.1415599999999999</v>
      </c>
      <c r="G1552" s="384">
        <v>0</v>
      </c>
      <c r="H1552">
        <v>1.1444000000000001</v>
      </c>
    </row>
    <row r="1553" spans="1:10">
      <c r="A1553">
        <v>1545</v>
      </c>
      <c r="B1553" s="612">
        <v>43899.359722222223</v>
      </c>
      <c r="C1553" s="405" t="s">
        <v>2110</v>
      </c>
      <c r="D1553" s="384">
        <v>340</v>
      </c>
      <c r="E1553">
        <v>0.05</v>
      </c>
      <c r="F1553">
        <v>1.1415599999999999</v>
      </c>
      <c r="G1553" s="384">
        <v>0</v>
      </c>
      <c r="H1553">
        <v>1.143</v>
      </c>
    </row>
    <row r="1554" spans="1:10">
      <c r="A1554">
        <v>1552</v>
      </c>
      <c r="B1554" s="612">
        <v>43899.385416666664</v>
      </c>
      <c r="C1554" s="405" t="s">
        <v>2110</v>
      </c>
      <c r="D1554" s="384">
        <v>340</v>
      </c>
      <c r="E1554">
        <v>0.05</v>
      </c>
      <c r="F1554">
        <v>1.1415599999999999</v>
      </c>
      <c r="G1554" s="384">
        <v>0</v>
      </c>
      <c r="H1554">
        <v>1.1413800000000001</v>
      </c>
    </row>
    <row r="1555" spans="1:10">
      <c r="A1555">
        <v>1574</v>
      </c>
      <c r="B1555" s="612">
        <v>43899.420138888891</v>
      </c>
      <c r="C1555" s="405" t="s">
        <v>2054</v>
      </c>
      <c r="D1555" s="384">
        <v>340</v>
      </c>
      <c r="E1555">
        <v>0.05</v>
      </c>
      <c r="F1555">
        <v>1.1413800000000001</v>
      </c>
      <c r="G1555" s="384">
        <v>0</v>
      </c>
      <c r="H1555">
        <v>1.1413800000000001</v>
      </c>
      <c r="I1555">
        <v>-0.9</v>
      </c>
      <c r="J1555" s="384">
        <v>23462.86</v>
      </c>
    </row>
    <row r="1556" spans="1:10">
      <c r="A1556">
        <v>1543</v>
      </c>
      <c r="B1556" s="612">
        <v>43899.359722222223</v>
      </c>
      <c r="C1556" s="405" t="s">
        <v>96</v>
      </c>
      <c r="D1556" s="384">
        <v>341</v>
      </c>
      <c r="E1556">
        <v>0.08</v>
      </c>
      <c r="F1556">
        <v>1.13964</v>
      </c>
      <c r="G1556" s="384">
        <v>0</v>
      </c>
      <c r="H1556">
        <v>0</v>
      </c>
    </row>
    <row r="1557" spans="1:10">
      <c r="A1557">
        <v>1544</v>
      </c>
      <c r="B1557" s="612">
        <v>43899.359722222223</v>
      </c>
      <c r="C1557" s="405" t="s">
        <v>2110</v>
      </c>
      <c r="D1557" s="384">
        <v>341</v>
      </c>
      <c r="E1557">
        <v>0.08</v>
      </c>
      <c r="F1557">
        <v>1.13964</v>
      </c>
      <c r="G1557" s="384">
        <v>0</v>
      </c>
      <c r="H1557">
        <v>1.143</v>
      </c>
    </row>
    <row r="1558" spans="1:10">
      <c r="A1558">
        <v>1551</v>
      </c>
      <c r="B1558" s="612">
        <v>43899.385416666664</v>
      </c>
      <c r="C1558" s="405" t="s">
        <v>2110</v>
      </c>
      <c r="D1558" s="384">
        <v>341</v>
      </c>
      <c r="E1558">
        <v>0.08</v>
      </c>
      <c r="F1558">
        <v>1.13964</v>
      </c>
      <c r="G1558" s="384">
        <v>0</v>
      </c>
      <c r="H1558">
        <v>1.1413800000000001</v>
      </c>
    </row>
    <row r="1559" spans="1:10">
      <c r="A1559">
        <v>1575</v>
      </c>
      <c r="B1559" s="612">
        <v>43899.420138888891</v>
      </c>
      <c r="C1559" s="405" t="s">
        <v>2054</v>
      </c>
      <c r="D1559" s="384">
        <v>341</v>
      </c>
      <c r="E1559">
        <v>0.08</v>
      </c>
      <c r="F1559">
        <v>1.1413800000000001</v>
      </c>
      <c r="G1559" s="384">
        <v>0</v>
      </c>
      <c r="H1559">
        <v>1.1413800000000001</v>
      </c>
      <c r="I1559">
        <v>13.92</v>
      </c>
      <c r="J1559" s="384">
        <v>23476.78</v>
      </c>
    </row>
    <row r="1560" spans="1:10">
      <c r="A1560">
        <v>1549</v>
      </c>
      <c r="B1560" s="612">
        <v>43899.385416666664</v>
      </c>
      <c r="C1560" s="405" t="s">
        <v>96</v>
      </c>
      <c r="D1560" s="384">
        <v>342</v>
      </c>
      <c r="E1560">
        <v>0.14000000000000001</v>
      </c>
      <c r="F1560">
        <v>1.1377200000000001</v>
      </c>
      <c r="G1560" s="384">
        <v>0</v>
      </c>
      <c r="H1560">
        <v>0</v>
      </c>
    </row>
    <row r="1561" spans="1:10">
      <c r="A1561">
        <v>1550</v>
      </c>
      <c r="B1561" s="612">
        <v>43899.385416666664</v>
      </c>
      <c r="C1561" s="405" t="s">
        <v>2110</v>
      </c>
      <c r="D1561" s="384">
        <v>342</v>
      </c>
      <c r="E1561">
        <v>0.14000000000000001</v>
      </c>
      <c r="F1561">
        <v>1.1377200000000001</v>
      </c>
      <c r="G1561" s="384">
        <v>0</v>
      </c>
      <c r="H1561">
        <v>1.1413800000000001</v>
      </c>
    </row>
    <row r="1562" spans="1:10">
      <c r="A1562">
        <v>1576</v>
      </c>
      <c r="B1562" s="612">
        <v>43899.420138888891</v>
      </c>
      <c r="C1562" s="405" t="s">
        <v>2054</v>
      </c>
      <c r="D1562" s="384">
        <v>342</v>
      </c>
      <c r="E1562">
        <v>0.14000000000000001</v>
      </c>
      <c r="F1562">
        <v>1.1413800000000001</v>
      </c>
      <c r="G1562" s="384">
        <v>0</v>
      </c>
      <c r="H1562">
        <v>1.1413800000000001</v>
      </c>
      <c r="I1562">
        <v>51.24</v>
      </c>
      <c r="J1562" s="384">
        <v>23528.02</v>
      </c>
    </row>
    <row r="1563" spans="1:10">
      <c r="A1563">
        <v>1556</v>
      </c>
      <c r="B1563" s="612">
        <v>43899.387499999997</v>
      </c>
      <c r="C1563" s="405" t="s">
        <v>97</v>
      </c>
      <c r="D1563" s="384">
        <v>343</v>
      </c>
      <c r="E1563">
        <v>0.02</v>
      </c>
      <c r="F1563">
        <v>1.1383700000000001</v>
      </c>
      <c r="G1563" s="384">
        <v>0</v>
      </c>
      <c r="H1563">
        <v>0</v>
      </c>
    </row>
    <row r="1564" spans="1:10">
      <c r="A1564">
        <v>1557</v>
      </c>
      <c r="B1564" s="612">
        <v>43899.387499999997</v>
      </c>
      <c r="C1564" s="405" t="s">
        <v>2110</v>
      </c>
      <c r="D1564" s="384">
        <v>343</v>
      </c>
      <c r="E1564">
        <v>0.02</v>
      </c>
      <c r="F1564">
        <v>1.1383700000000001</v>
      </c>
      <c r="G1564" s="384">
        <v>0</v>
      </c>
      <c r="H1564">
        <v>1.13737</v>
      </c>
    </row>
    <row r="1565" spans="1:10">
      <c r="A1565">
        <v>1558</v>
      </c>
      <c r="B1565" s="612">
        <v>43899.388888888891</v>
      </c>
      <c r="C1565" s="405" t="s">
        <v>2054</v>
      </c>
      <c r="D1565" s="384">
        <v>343</v>
      </c>
      <c r="E1565">
        <v>0.02</v>
      </c>
      <c r="F1565">
        <v>1.13737</v>
      </c>
      <c r="G1565" s="384">
        <v>0</v>
      </c>
      <c r="H1565">
        <v>1.13737</v>
      </c>
      <c r="I1565">
        <v>2</v>
      </c>
      <c r="J1565" s="384">
        <v>23485.11</v>
      </c>
    </row>
    <row r="1566" spans="1:10">
      <c r="A1566">
        <v>1559</v>
      </c>
      <c r="B1566" s="612">
        <v>43899.39166666667</v>
      </c>
      <c r="C1566" s="405" t="s">
        <v>97</v>
      </c>
      <c r="D1566" s="384">
        <v>344</v>
      </c>
      <c r="E1566">
        <v>0.02</v>
      </c>
      <c r="F1566">
        <v>1.13802</v>
      </c>
      <c r="G1566" s="384">
        <v>0</v>
      </c>
      <c r="H1566">
        <v>0</v>
      </c>
    </row>
    <row r="1567" spans="1:10">
      <c r="A1567">
        <v>1560</v>
      </c>
      <c r="B1567" s="612">
        <v>43899.39166666667</v>
      </c>
      <c r="C1567" s="405" t="s">
        <v>2110</v>
      </c>
      <c r="D1567" s="384">
        <v>344</v>
      </c>
      <c r="E1567">
        <v>0.02</v>
      </c>
      <c r="F1567">
        <v>1.13802</v>
      </c>
      <c r="G1567" s="384">
        <v>0</v>
      </c>
      <c r="H1567">
        <v>1.1370199999999999</v>
      </c>
    </row>
    <row r="1568" spans="1:10">
      <c r="A1568">
        <v>1561</v>
      </c>
      <c r="B1568" s="612">
        <v>43899.393055555556</v>
      </c>
      <c r="C1568" s="405" t="s">
        <v>2054</v>
      </c>
      <c r="D1568" s="384">
        <v>344</v>
      </c>
      <c r="E1568">
        <v>0.02</v>
      </c>
      <c r="F1568">
        <v>1.1370199999999999</v>
      </c>
      <c r="G1568" s="384">
        <v>0</v>
      </c>
      <c r="H1568">
        <v>1.1370199999999999</v>
      </c>
      <c r="I1568">
        <v>2</v>
      </c>
      <c r="J1568" s="384">
        <v>23487.11</v>
      </c>
    </row>
    <row r="1569" spans="1:10">
      <c r="A1569">
        <v>1562</v>
      </c>
      <c r="B1569" s="612">
        <v>43899.397222222222</v>
      </c>
      <c r="C1569" s="405" t="s">
        <v>97</v>
      </c>
      <c r="D1569" s="384">
        <v>345</v>
      </c>
      <c r="E1569">
        <v>0.02</v>
      </c>
      <c r="F1569">
        <v>1.1373800000000001</v>
      </c>
      <c r="G1569" s="384">
        <v>0</v>
      </c>
      <c r="H1569">
        <v>0</v>
      </c>
    </row>
    <row r="1570" spans="1:10">
      <c r="A1570">
        <v>1563</v>
      </c>
      <c r="B1570" s="612">
        <v>43899.397222222222</v>
      </c>
      <c r="C1570" s="405" t="s">
        <v>2110</v>
      </c>
      <c r="D1570" s="384">
        <v>345</v>
      </c>
      <c r="E1570">
        <v>0.02</v>
      </c>
      <c r="F1570">
        <v>1.1373800000000001</v>
      </c>
      <c r="G1570" s="384">
        <v>0</v>
      </c>
      <c r="H1570">
        <v>1.1363799999999999</v>
      </c>
    </row>
    <row r="1571" spans="1:10">
      <c r="A1571">
        <v>1566</v>
      </c>
      <c r="B1571" s="612">
        <v>43899.404861111114</v>
      </c>
      <c r="C1571" s="405" t="s">
        <v>2110</v>
      </c>
      <c r="D1571" s="384">
        <v>345</v>
      </c>
      <c r="E1571">
        <v>0.02</v>
      </c>
      <c r="F1571">
        <v>1.1373800000000001</v>
      </c>
      <c r="G1571" s="384">
        <v>0</v>
      </c>
      <c r="H1571">
        <v>1.1371800000000001</v>
      </c>
    </row>
    <row r="1572" spans="1:10">
      <c r="A1572">
        <v>1570</v>
      </c>
      <c r="B1572" s="612">
        <v>43899.418749999997</v>
      </c>
      <c r="C1572" s="405" t="s">
        <v>2110</v>
      </c>
      <c r="D1572" s="384">
        <v>345</v>
      </c>
      <c r="E1572">
        <v>0.02</v>
      </c>
      <c r="F1572">
        <v>1.1373800000000001</v>
      </c>
      <c r="G1572" s="384">
        <v>0</v>
      </c>
      <c r="H1572">
        <v>1.13822</v>
      </c>
    </row>
    <row r="1573" spans="1:10">
      <c r="A1573">
        <v>1581</v>
      </c>
      <c r="B1573" s="612">
        <v>43899.425000000003</v>
      </c>
      <c r="C1573" s="405" t="s">
        <v>2110</v>
      </c>
      <c r="D1573" s="384">
        <v>345</v>
      </c>
      <c r="E1573">
        <v>0.02</v>
      </c>
      <c r="F1573">
        <v>1.1373800000000001</v>
      </c>
      <c r="G1573" s="384">
        <v>0</v>
      </c>
      <c r="H1573">
        <v>1.13951</v>
      </c>
    </row>
    <row r="1574" spans="1:10">
      <c r="A1574">
        <v>1600</v>
      </c>
      <c r="B1574" s="612">
        <v>43899.543055555558</v>
      </c>
      <c r="C1574" s="405" t="s">
        <v>2110</v>
      </c>
      <c r="D1574" s="384">
        <v>345</v>
      </c>
      <c r="E1574">
        <v>0.02</v>
      </c>
      <c r="F1574">
        <v>1.1373800000000001</v>
      </c>
      <c r="G1574" s="384">
        <v>0</v>
      </c>
      <c r="H1574">
        <v>1.1408499999999999</v>
      </c>
    </row>
    <row r="1575" spans="1:10">
      <c r="A1575">
        <v>1607</v>
      </c>
      <c r="B1575" s="612">
        <v>43899.554861111108</v>
      </c>
      <c r="C1575" s="405" t="s">
        <v>2110</v>
      </c>
      <c r="D1575" s="384">
        <v>345</v>
      </c>
      <c r="E1575">
        <v>0.02</v>
      </c>
      <c r="F1575">
        <v>1.1373800000000001</v>
      </c>
      <c r="G1575" s="384">
        <v>0</v>
      </c>
      <c r="H1575">
        <v>1.1424300000000001</v>
      </c>
    </row>
    <row r="1576" spans="1:10">
      <c r="A1576">
        <v>1618</v>
      </c>
      <c r="B1576" s="612">
        <v>43899.568055555559</v>
      </c>
      <c r="C1576" s="405" t="s">
        <v>2110</v>
      </c>
      <c r="D1576" s="384">
        <v>345</v>
      </c>
      <c r="E1576">
        <v>0.02</v>
      </c>
      <c r="F1576">
        <v>1.1373800000000001</v>
      </c>
      <c r="G1576" s="384">
        <v>0</v>
      </c>
      <c r="H1576">
        <v>1.14411</v>
      </c>
    </row>
    <row r="1577" spans="1:10">
      <c r="A1577">
        <v>1619</v>
      </c>
      <c r="B1577" s="612">
        <v>43899.573611111111</v>
      </c>
      <c r="C1577" s="405" t="s">
        <v>2054</v>
      </c>
      <c r="D1577" s="384">
        <v>345</v>
      </c>
      <c r="E1577">
        <v>0.02</v>
      </c>
      <c r="F1577">
        <v>1.14411</v>
      </c>
      <c r="G1577" s="384">
        <v>0</v>
      </c>
      <c r="H1577">
        <v>1.14411</v>
      </c>
      <c r="I1577">
        <v>-13.46</v>
      </c>
      <c r="J1577" s="384">
        <v>23524.560000000001</v>
      </c>
    </row>
    <row r="1578" spans="1:10">
      <c r="A1578">
        <v>1564</v>
      </c>
      <c r="B1578" s="612">
        <v>43899.404861111114</v>
      </c>
      <c r="C1578" s="405" t="s">
        <v>97</v>
      </c>
      <c r="D1578" s="384">
        <v>346</v>
      </c>
      <c r="E1578">
        <v>0.02</v>
      </c>
      <c r="F1578">
        <v>1.1389800000000001</v>
      </c>
      <c r="G1578" s="384">
        <v>0</v>
      </c>
      <c r="H1578">
        <v>0</v>
      </c>
    </row>
    <row r="1579" spans="1:10">
      <c r="A1579">
        <v>1565</v>
      </c>
      <c r="B1579" s="612">
        <v>43899.404861111114</v>
      </c>
      <c r="C1579" s="405" t="s">
        <v>2110</v>
      </c>
      <c r="D1579" s="384">
        <v>346</v>
      </c>
      <c r="E1579">
        <v>0.02</v>
      </c>
      <c r="F1579">
        <v>1.1389800000000001</v>
      </c>
      <c r="G1579" s="384">
        <v>0</v>
      </c>
      <c r="H1579">
        <v>1.1371800000000001</v>
      </c>
    </row>
    <row r="1580" spans="1:10">
      <c r="A1580">
        <v>1569</v>
      </c>
      <c r="B1580" s="612">
        <v>43899.418749999997</v>
      </c>
      <c r="C1580" s="405" t="s">
        <v>2110</v>
      </c>
      <c r="D1580" s="384">
        <v>346</v>
      </c>
      <c r="E1580">
        <v>0.02</v>
      </c>
      <c r="F1580">
        <v>1.1389800000000001</v>
      </c>
      <c r="G1580" s="384">
        <v>0</v>
      </c>
      <c r="H1580">
        <v>1.13822</v>
      </c>
    </row>
    <row r="1581" spans="1:10">
      <c r="A1581">
        <v>1580</v>
      </c>
      <c r="B1581" s="612">
        <v>43899.425000000003</v>
      </c>
      <c r="C1581" s="405" t="s">
        <v>2110</v>
      </c>
      <c r="D1581" s="384">
        <v>346</v>
      </c>
      <c r="E1581">
        <v>0.02</v>
      </c>
      <c r="F1581">
        <v>1.1389800000000001</v>
      </c>
      <c r="G1581" s="384">
        <v>0</v>
      </c>
      <c r="H1581">
        <v>1.13951</v>
      </c>
    </row>
    <row r="1582" spans="1:10">
      <c r="A1582">
        <v>1599</v>
      </c>
      <c r="B1582" s="612">
        <v>43899.543055555558</v>
      </c>
      <c r="C1582" s="405" t="s">
        <v>2110</v>
      </c>
      <c r="D1582" s="384">
        <v>346</v>
      </c>
      <c r="E1582">
        <v>0.02</v>
      </c>
      <c r="F1582">
        <v>1.1389800000000001</v>
      </c>
      <c r="G1582" s="384">
        <v>0</v>
      </c>
      <c r="H1582">
        <v>1.1408499999999999</v>
      </c>
    </row>
    <row r="1583" spans="1:10">
      <c r="A1583">
        <v>1606</v>
      </c>
      <c r="B1583" s="612">
        <v>43899.554861111108</v>
      </c>
      <c r="C1583" s="405" t="s">
        <v>2110</v>
      </c>
      <c r="D1583" s="384">
        <v>346</v>
      </c>
      <c r="E1583">
        <v>0.02</v>
      </c>
      <c r="F1583">
        <v>1.1389800000000001</v>
      </c>
      <c r="G1583" s="384">
        <v>0</v>
      </c>
      <c r="H1583">
        <v>1.1424300000000001</v>
      </c>
    </row>
    <row r="1584" spans="1:10">
      <c r="A1584">
        <v>1617</v>
      </c>
      <c r="B1584" s="612">
        <v>43899.568055555559</v>
      </c>
      <c r="C1584" s="405" t="s">
        <v>2110</v>
      </c>
      <c r="D1584" s="384">
        <v>346</v>
      </c>
      <c r="E1584">
        <v>0.02</v>
      </c>
      <c r="F1584">
        <v>1.1389800000000001</v>
      </c>
      <c r="G1584" s="384">
        <v>0</v>
      </c>
      <c r="H1584">
        <v>1.14411</v>
      </c>
    </row>
    <row r="1585" spans="1:10">
      <c r="A1585">
        <v>1620</v>
      </c>
      <c r="B1585" s="612">
        <v>43899.573611111111</v>
      </c>
      <c r="C1585" s="405" t="s">
        <v>2054</v>
      </c>
      <c r="D1585" s="384">
        <v>346</v>
      </c>
      <c r="E1585">
        <v>0.02</v>
      </c>
      <c r="F1585">
        <v>1.14411</v>
      </c>
      <c r="G1585" s="384">
        <v>0</v>
      </c>
      <c r="H1585">
        <v>1.14411</v>
      </c>
      <c r="I1585">
        <v>-10.26</v>
      </c>
      <c r="J1585" s="384">
        <v>23514.3</v>
      </c>
    </row>
    <row r="1586" spans="1:10">
      <c r="A1586">
        <v>1567</v>
      </c>
      <c r="B1586" s="612">
        <v>43899.418749999997</v>
      </c>
      <c r="C1586" s="405" t="s">
        <v>97</v>
      </c>
      <c r="D1586" s="384">
        <v>347</v>
      </c>
      <c r="E1586">
        <v>0.03</v>
      </c>
      <c r="F1586">
        <v>1.1406099999999999</v>
      </c>
      <c r="G1586" s="384">
        <v>0</v>
      </c>
      <c r="H1586">
        <v>0</v>
      </c>
    </row>
    <row r="1587" spans="1:10">
      <c r="A1587">
        <v>1568</v>
      </c>
      <c r="B1587" s="612">
        <v>43899.418749999997</v>
      </c>
      <c r="C1587" s="405" t="s">
        <v>2110</v>
      </c>
      <c r="D1587" s="384">
        <v>347</v>
      </c>
      <c r="E1587">
        <v>0.03</v>
      </c>
      <c r="F1587">
        <v>1.1406099999999999</v>
      </c>
      <c r="G1587" s="384">
        <v>0</v>
      </c>
      <c r="H1587">
        <v>1.13822</v>
      </c>
    </row>
    <row r="1588" spans="1:10">
      <c r="A1588">
        <v>1579</v>
      </c>
      <c r="B1588" s="612">
        <v>43899.425000000003</v>
      </c>
      <c r="C1588" s="405" t="s">
        <v>2110</v>
      </c>
      <c r="D1588" s="384">
        <v>347</v>
      </c>
      <c r="E1588">
        <v>0.03</v>
      </c>
      <c r="F1588">
        <v>1.1406099999999999</v>
      </c>
      <c r="G1588" s="384">
        <v>0</v>
      </c>
      <c r="H1588">
        <v>1.13951</v>
      </c>
    </row>
    <row r="1589" spans="1:10">
      <c r="A1589">
        <v>1598</v>
      </c>
      <c r="B1589" s="612">
        <v>43899.543055555558</v>
      </c>
      <c r="C1589" s="405" t="s">
        <v>2110</v>
      </c>
      <c r="D1589" s="384">
        <v>347</v>
      </c>
      <c r="E1589">
        <v>0.03</v>
      </c>
      <c r="F1589">
        <v>1.1406099999999999</v>
      </c>
      <c r="G1589" s="384">
        <v>0</v>
      </c>
      <c r="H1589">
        <v>1.1408499999999999</v>
      </c>
    </row>
    <row r="1590" spans="1:10">
      <c r="A1590">
        <v>1605</v>
      </c>
      <c r="B1590" s="612">
        <v>43899.554861111108</v>
      </c>
      <c r="C1590" s="405" t="s">
        <v>2110</v>
      </c>
      <c r="D1590" s="384">
        <v>347</v>
      </c>
      <c r="E1590">
        <v>0.03</v>
      </c>
      <c r="F1590">
        <v>1.1406099999999999</v>
      </c>
      <c r="G1590" s="384">
        <v>0</v>
      </c>
      <c r="H1590">
        <v>1.1424300000000001</v>
      </c>
    </row>
    <row r="1591" spans="1:10">
      <c r="A1591">
        <v>1616</v>
      </c>
      <c r="B1591" s="612">
        <v>43899.568055555559</v>
      </c>
      <c r="C1591" s="405" t="s">
        <v>2110</v>
      </c>
      <c r="D1591" s="384">
        <v>347</v>
      </c>
      <c r="E1591">
        <v>0.03</v>
      </c>
      <c r="F1591">
        <v>1.1406099999999999</v>
      </c>
      <c r="G1591" s="384">
        <v>0</v>
      </c>
      <c r="H1591">
        <v>1.14411</v>
      </c>
    </row>
    <row r="1592" spans="1:10">
      <c r="A1592">
        <v>1621</v>
      </c>
      <c r="B1592" s="612">
        <v>43899.573611111111</v>
      </c>
      <c r="C1592" s="405" t="s">
        <v>2054</v>
      </c>
      <c r="D1592" s="384">
        <v>347</v>
      </c>
      <c r="E1592">
        <v>0.03</v>
      </c>
      <c r="F1592">
        <v>1.14411</v>
      </c>
      <c r="G1592" s="384">
        <v>0</v>
      </c>
      <c r="H1592">
        <v>1.14411</v>
      </c>
      <c r="I1592">
        <v>-10.5</v>
      </c>
      <c r="J1592" s="384">
        <v>23503.8</v>
      </c>
    </row>
    <row r="1593" spans="1:10">
      <c r="A1593">
        <v>1577</v>
      </c>
      <c r="B1593" s="612">
        <v>43899.425000000003</v>
      </c>
      <c r="C1593" s="405" t="s">
        <v>97</v>
      </c>
      <c r="D1593" s="384">
        <v>348</v>
      </c>
      <c r="E1593">
        <v>0.05</v>
      </c>
      <c r="F1593">
        <v>1.1423099999999999</v>
      </c>
      <c r="G1593" s="384">
        <v>0</v>
      </c>
      <c r="H1593">
        <v>0</v>
      </c>
    </row>
    <row r="1594" spans="1:10">
      <c r="A1594">
        <v>1578</v>
      </c>
      <c r="B1594" s="612">
        <v>43899.425000000003</v>
      </c>
      <c r="C1594" s="405" t="s">
        <v>2110</v>
      </c>
      <c r="D1594" s="384">
        <v>348</v>
      </c>
      <c r="E1594">
        <v>0.05</v>
      </c>
      <c r="F1594">
        <v>1.1423099999999999</v>
      </c>
      <c r="G1594" s="384">
        <v>0</v>
      </c>
      <c r="H1594">
        <v>1.13951</v>
      </c>
    </row>
    <row r="1595" spans="1:10">
      <c r="A1595">
        <v>1597</v>
      </c>
      <c r="B1595" s="612">
        <v>43899.543055555558</v>
      </c>
      <c r="C1595" s="405" t="s">
        <v>2110</v>
      </c>
      <c r="D1595" s="384">
        <v>348</v>
      </c>
      <c r="E1595">
        <v>0.05</v>
      </c>
      <c r="F1595">
        <v>1.1423099999999999</v>
      </c>
      <c r="G1595" s="384">
        <v>0</v>
      </c>
      <c r="H1595">
        <v>1.1408499999999999</v>
      </c>
    </row>
    <row r="1596" spans="1:10">
      <c r="A1596">
        <v>1604</v>
      </c>
      <c r="B1596" s="612">
        <v>43899.554861111108</v>
      </c>
      <c r="C1596" s="405" t="s">
        <v>2110</v>
      </c>
      <c r="D1596" s="384">
        <v>348</v>
      </c>
      <c r="E1596">
        <v>0.05</v>
      </c>
      <c r="F1596">
        <v>1.1423099999999999</v>
      </c>
      <c r="G1596" s="384">
        <v>0</v>
      </c>
      <c r="H1596">
        <v>1.1424300000000001</v>
      </c>
    </row>
    <row r="1597" spans="1:10">
      <c r="A1597">
        <v>1615</v>
      </c>
      <c r="B1597" s="612">
        <v>43899.568055555559</v>
      </c>
      <c r="C1597" s="405" t="s">
        <v>2110</v>
      </c>
      <c r="D1597" s="384">
        <v>348</v>
      </c>
      <c r="E1597">
        <v>0.05</v>
      </c>
      <c r="F1597">
        <v>1.1423099999999999</v>
      </c>
      <c r="G1597" s="384">
        <v>0</v>
      </c>
      <c r="H1597">
        <v>1.14411</v>
      </c>
    </row>
    <row r="1598" spans="1:10">
      <c r="A1598">
        <v>1622</v>
      </c>
      <c r="B1598" s="612">
        <v>43899.573611111111</v>
      </c>
      <c r="C1598" s="405" t="s">
        <v>2054</v>
      </c>
      <c r="D1598" s="384">
        <v>348</v>
      </c>
      <c r="E1598">
        <v>0.05</v>
      </c>
      <c r="F1598">
        <v>1.14411</v>
      </c>
      <c r="G1598" s="384">
        <v>0</v>
      </c>
      <c r="H1598">
        <v>1.14411</v>
      </c>
      <c r="I1598">
        <v>-9</v>
      </c>
      <c r="J1598" s="384">
        <v>23494.799999999999</v>
      </c>
    </row>
    <row r="1599" spans="1:10">
      <c r="A1599">
        <v>1582</v>
      </c>
      <c r="B1599" s="612">
        <v>43899.433333333334</v>
      </c>
      <c r="C1599" s="405" t="s">
        <v>96</v>
      </c>
      <c r="D1599" s="384">
        <v>349</v>
      </c>
      <c r="E1599">
        <v>0.02</v>
      </c>
      <c r="F1599">
        <v>1.14283</v>
      </c>
      <c r="G1599" s="384">
        <v>0</v>
      </c>
      <c r="H1599">
        <v>0</v>
      </c>
    </row>
    <row r="1600" spans="1:10">
      <c r="A1600">
        <v>1583</v>
      </c>
      <c r="B1600" s="612">
        <v>43899.433333333334</v>
      </c>
      <c r="C1600" s="405" t="s">
        <v>2110</v>
      </c>
      <c r="D1600" s="384">
        <v>349</v>
      </c>
      <c r="E1600">
        <v>0.02</v>
      </c>
      <c r="F1600">
        <v>1.14283</v>
      </c>
      <c r="G1600" s="384">
        <v>0</v>
      </c>
      <c r="H1600">
        <v>1.1438299999999999</v>
      </c>
    </row>
    <row r="1601" spans="1:10">
      <c r="A1601">
        <v>1586</v>
      </c>
      <c r="B1601" s="612">
        <v>43899.438194444447</v>
      </c>
      <c r="C1601" s="405" t="s">
        <v>2110</v>
      </c>
      <c r="D1601" s="384">
        <v>349</v>
      </c>
      <c r="E1601">
        <v>0.02</v>
      </c>
      <c r="F1601">
        <v>1.14283</v>
      </c>
      <c r="G1601" s="384">
        <v>0</v>
      </c>
      <c r="H1601">
        <v>1.14303</v>
      </c>
    </row>
    <row r="1602" spans="1:10">
      <c r="A1602">
        <v>1587</v>
      </c>
      <c r="B1602" s="612">
        <v>43899.503472222219</v>
      </c>
      <c r="C1602" s="405" t="s">
        <v>2054</v>
      </c>
      <c r="D1602" s="384">
        <v>349</v>
      </c>
      <c r="E1602">
        <v>0.02</v>
      </c>
      <c r="F1602">
        <v>1.14303</v>
      </c>
      <c r="G1602" s="384">
        <v>0</v>
      </c>
      <c r="H1602">
        <v>1.14303</v>
      </c>
      <c r="I1602">
        <v>0.4</v>
      </c>
      <c r="J1602" s="384">
        <v>23528.42</v>
      </c>
    </row>
    <row r="1603" spans="1:10">
      <c r="A1603">
        <v>1584</v>
      </c>
      <c r="B1603" s="612">
        <v>43899.438194444447</v>
      </c>
      <c r="C1603" s="405" t="s">
        <v>96</v>
      </c>
      <c r="D1603" s="384">
        <v>350</v>
      </c>
      <c r="E1603">
        <v>0.02</v>
      </c>
      <c r="F1603">
        <v>1.14123</v>
      </c>
      <c r="G1603" s="384">
        <v>0</v>
      </c>
      <c r="H1603">
        <v>0</v>
      </c>
    </row>
    <row r="1604" spans="1:10">
      <c r="A1604">
        <v>1585</v>
      </c>
      <c r="B1604" s="612">
        <v>43899.438194444447</v>
      </c>
      <c r="C1604" s="405" t="s">
        <v>2110</v>
      </c>
      <c r="D1604" s="384">
        <v>350</v>
      </c>
      <c r="E1604">
        <v>0.02</v>
      </c>
      <c r="F1604">
        <v>1.14123</v>
      </c>
      <c r="G1604" s="384">
        <v>0</v>
      </c>
      <c r="H1604">
        <v>1.14303</v>
      </c>
    </row>
    <row r="1605" spans="1:10">
      <c r="A1605">
        <v>1588</v>
      </c>
      <c r="B1605" s="612">
        <v>43899.503472222219</v>
      </c>
      <c r="C1605" s="405" t="s">
        <v>2054</v>
      </c>
      <c r="D1605" s="384">
        <v>350</v>
      </c>
      <c r="E1605">
        <v>0.02</v>
      </c>
      <c r="F1605">
        <v>1.14303</v>
      </c>
      <c r="G1605" s="384">
        <v>0</v>
      </c>
      <c r="H1605">
        <v>1.14303</v>
      </c>
      <c r="I1605">
        <v>3.6</v>
      </c>
      <c r="J1605" s="384">
        <v>23532.02</v>
      </c>
    </row>
    <row r="1606" spans="1:10">
      <c r="A1606">
        <v>1589</v>
      </c>
      <c r="B1606" s="612">
        <v>43899.512499999997</v>
      </c>
      <c r="C1606" s="405" t="s">
        <v>96</v>
      </c>
      <c r="D1606" s="384">
        <v>351</v>
      </c>
      <c r="E1606">
        <v>0.02</v>
      </c>
      <c r="F1606">
        <v>1.1418200000000001</v>
      </c>
      <c r="G1606" s="384">
        <v>0</v>
      </c>
      <c r="H1606">
        <v>0</v>
      </c>
    </row>
    <row r="1607" spans="1:10">
      <c r="A1607">
        <v>1590</v>
      </c>
      <c r="B1607" s="612">
        <v>43899.512499999997</v>
      </c>
      <c r="C1607" s="405" t="s">
        <v>2110</v>
      </c>
      <c r="D1607" s="384">
        <v>351</v>
      </c>
      <c r="E1607">
        <v>0.02</v>
      </c>
      <c r="F1607">
        <v>1.1418200000000001</v>
      </c>
      <c r="G1607" s="384">
        <v>0</v>
      </c>
      <c r="H1607">
        <v>1.1428199999999999</v>
      </c>
    </row>
    <row r="1608" spans="1:10">
      <c r="A1608">
        <v>1591</v>
      </c>
      <c r="B1608" s="612">
        <v>43899.529861111114</v>
      </c>
      <c r="C1608" s="405" t="s">
        <v>2054</v>
      </c>
      <c r="D1608" s="384">
        <v>351</v>
      </c>
      <c r="E1608">
        <v>0.02</v>
      </c>
      <c r="F1608">
        <v>1.1428199999999999</v>
      </c>
      <c r="G1608" s="384">
        <v>0</v>
      </c>
      <c r="H1608">
        <v>1.1428199999999999</v>
      </c>
      <c r="I1608">
        <v>2</v>
      </c>
      <c r="J1608" s="384">
        <v>23534.02</v>
      </c>
    </row>
    <row r="1609" spans="1:10">
      <c r="A1609">
        <v>1592</v>
      </c>
      <c r="B1609" s="612">
        <v>43899.533333333333</v>
      </c>
      <c r="C1609" s="405" t="s">
        <v>96</v>
      </c>
      <c r="D1609" s="384">
        <v>352</v>
      </c>
      <c r="E1609">
        <v>0.02</v>
      </c>
      <c r="F1609">
        <v>1.14211</v>
      </c>
      <c r="G1609" s="384">
        <v>0</v>
      </c>
      <c r="H1609">
        <v>0</v>
      </c>
    </row>
    <row r="1610" spans="1:10">
      <c r="A1610">
        <v>1593</v>
      </c>
      <c r="B1610" s="612">
        <v>43899.533333333333</v>
      </c>
      <c r="C1610" s="405" t="s">
        <v>2110</v>
      </c>
      <c r="D1610" s="384">
        <v>352</v>
      </c>
      <c r="E1610">
        <v>0.02</v>
      </c>
      <c r="F1610">
        <v>1.14211</v>
      </c>
      <c r="G1610" s="384">
        <v>0</v>
      </c>
      <c r="H1610">
        <v>1.1431100000000001</v>
      </c>
    </row>
    <row r="1611" spans="1:10">
      <c r="A1611">
        <v>1594</v>
      </c>
      <c r="B1611" s="612">
        <v>43899.538194444445</v>
      </c>
      <c r="C1611" s="405" t="s">
        <v>2054</v>
      </c>
      <c r="D1611" s="384">
        <v>352</v>
      </c>
      <c r="E1611">
        <v>0.02</v>
      </c>
      <c r="F1611">
        <v>1.1431100000000001</v>
      </c>
      <c r="G1611" s="384">
        <v>0</v>
      </c>
      <c r="H1611">
        <v>1.1431100000000001</v>
      </c>
      <c r="I1611">
        <v>2</v>
      </c>
      <c r="J1611" s="384">
        <v>23536.02</v>
      </c>
    </row>
    <row r="1612" spans="1:10">
      <c r="A1612">
        <v>1595</v>
      </c>
      <c r="B1612" s="612">
        <v>43899.543055555558</v>
      </c>
      <c r="C1612" s="405" t="s">
        <v>97</v>
      </c>
      <c r="D1612" s="384">
        <v>353</v>
      </c>
      <c r="E1612">
        <v>0.08</v>
      </c>
      <c r="F1612">
        <v>1.14411</v>
      </c>
      <c r="G1612" s="384">
        <v>0</v>
      </c>
      <c r="H1612">
        <v>0</v>
      </c>
    </row>
    <row r="1613" spans="1:10">
      <c r="A1613">
        <v>1596</v>
      </c>
      <c r="B1613" s="612">
        <v>43899.543055555558</v>
      </c>
      <c r="C1613" s="405" t="s">
        <v>2110</v>
      </c>
      <c r="D1613" s="384">
        <v>353</v>
      </c>
      <c r="E1613">
        <v>0.08</v>
      </c>
      <c r="F1613">
        <v>1.14411</v>
      </c>
      <c r="G1613" s="384">
        <v>0</v>
      </c>
      <c r="H1613">
        <v>1.1408499999999999</v>
      </c>
    </row>
    <row r="1614" spans="1:10">
      <c r="A1614">
        <v>1603</v>
      </c>
      <c r="B1614" s="612">
        <v>43899.554861111108</v>
      </c>
      <c r="C1614" s="405" t="s">
        <v>2110</v>
      </c>
      <c r="D1614" s="384">
        <v>353</v>
      </c>
      <c r="E1614">
        <v>0.08</v>
      </c>
      <c r="F1614">
        <v>1.14411</v>
      </c>
      <c r="G1614" s="384">
        <v>0</v>
      </c>
      <c r="H1614">
        <v>1.1424300000000001</v>
      </c>
    </row>
    <row r="1615" spans="1:10">
      <c r="A1615">
        <v>1614</v>
      </c>
      <c r="B1615" s="612">
        <v>43899.568055555559</v>
      </c>
      <c r="C1615" s="405" t="s">
        <v>2110</v>
      </c>
      <c r="D1615" s="384">
        <v>353</v>
      </c>
      <c r="E1615">
        <v>0.08</v>
      </c>
      <c r="F1615">
        <v>1.14411</v>
      </c>
      <c r="G1615" s="384">
        <v>0</v>
      </c>
      <c r="H1615">
        <v>1.14411</v>
      </c>
    </row>
    <row r="1616" spans="1:10">
      <c r="A1616">
        <v>1623</v>
      </c>
      <c r="B1616" s="612">
        <v>43899.573611111111</v>
      </c>
      <c r="C1616" s="405" t="s">
        <v>2054</v>
      </c>
      <c r="D1616" s="384">
        <v>353</v>
      </c>
      <c r="E1616">
        <v>0.08</v>
      </c>
      <c r="F1616">
        <v>1.14411</v>
      </c>
      <c r="G1616" s="384">
        <v>0</v>
      </c>
      <c r="H1616">
        <v>1.14411</v>
      </c>
      <c r="I1616">
        <v>0</v>
      </c>
      <c r="J1616" s="384">
        <v>23494.799999999999</v>
      </c>
    </row>
    <row r="1617" spans="1:10">
      <c r="A1617">
        <v>1601</v>
      </c>
      <c r="B1617" s="612">
        <v>43899.554861111108</v>
      </c>
      <c r="C1617" s="405" t="s">
        <v>97</v>
      </c>
      <c r="D1617" s="384">
        <v>354</v>
      </c>
      <c r="E1617">
        <v>0.14000000000000001</v>
      </c>
      <c r="F1617">
        <v>1.1460300000000001</v>
      </c>
      <c r="G1617" s="384">
        <v>0</v>
      </c>
      <c r="H1617">
        <v>0</v>
      </c>
    </row>
    <row r="1618" spans="1:10">
      <c r="A1618">
        <v>1602</v>
      </c>
      <c r="B1618" s="612">
        <v>43899.554861111108</v>
      </c>
      <c r="C1618" s="405" t="s">
        <v>2110</v>
      </c>
      <c r="D1618" s="384">
        <v>354</v>
      </c>
      <c r="E1618">
        <v>0.14000000000000001</v>
      </c>
      <c r="F1618">
        <v>1.1460300000000001</v>
      </c>
      <c r="G1618" s="384">
        <v>0</v>
      </c>
      <c r="H1618">
        <v>1.1424300000000001</v>
      </c>
    </row>
    <row r="1619" spans="1:10">
      <c r="A1619">
        <v>1613</v>
      </c>
      <c r="B1619" s="612">
        <v>43899.568055555559</v>
      </c>
      <c r="C1619" s="405" t="s">
        <v>2110</v>
      </c>
      <c r="D1619" s="384">
        <v>354</v>
      </c>
      <c r="E1619">
        <v>0.14000000000000001</v>
      </c>
      <c r="F1619">
        <v>1.1460300000000001</v>
      </c>
      <c r="G1619" s="384">
        <v>0</v>
      </c>
      <c r="H1619">
        <v>1.14411</v>
      </c>
    </row>
    <row r="1620" spans="1:10">
      <c r="A1620">
        <v>1624</v>
      </c>
      <c r="B1620" s="612">
        <v>43899.573611111111</v>
      </c>
      <c r="C1620" s="405" t="s">
        <v>2054</v>
      </c>
      <c r="D1620" s="384">
        <v>354</v>
      </c>
      <c r="E1620">
        <v>0.14000000000000001</v>
      </c>
      <c r="F1620">
        <v>1.14411</v>
      </c>
      <c r="G1620" s="384">
        <v>0</v>
      </c>
      <c r="H1620">
        <v>1.14411</v>
      </c>
      <c r="I1620">
        <v>26.88</v>
      </c>
      <c r="J1620" s="384">
        <v>23521.68</v>
      </c>
    </row>
    <row r="1621" spans="1:10">
      <c r="A1621">
        <v>1608</v>
      </c>
      <c r="B1621" s="612">
        <v>43899.5625</v>
      </c>
      <c r="C1621" s="405" t="s">
        <v>96</v>
      </c>
      <c r="D1621" s="384">
        <v>355</v>
      </c>
      <c r="E1621">
        <v>0.02</v>
      </c>
      <c r="F1621">
        <v>1.1459699999999999</v>
      </c>
      <c r="G1621" s="384">
        <v>0</v>
      </c>
      <c r="H1621">
        <v>0</v>
      </c>
    </row>
    <row r="1622" spans="1:10">
      <c r="A1622">
        <v>1609</v>
      </c>
      <c r="B1622" s="612">
        <v>43899.5625</v>
      </c>
      <c r="C1622" s="405" t="s">
        <v>2110</v>
      </c>
      <c r="D1622" s="384">
        <v>355</v>
      </c>
      <c r="E1622">
        <v>0.02</v>
      </c>
      <c r="F1622">
        <v>1.1459699999999999</v>
      </c>
      <c r="G1622" s="384">
        <v>0</v>
      </c>
      <c r="H1622">
        <v>1.14697</v>
      </c>
    </row>
    <row r="1623" spans="1:10">
      <c r="A1623">
        <v>1610</v>
      </c>
      <c r="B1623" s="612">
        <v>43899.56527777778</v>
      </c>
      <c r="C1623" s="405" t="s">
        <v>2054</v>
      </c>
      <c r="D1623" s="384">
        <v>355</v>
      </c>
      <c r="E1623">
        <v>0.02</v>
      </c>
      <c r="F1623">
        <v>1.14697</v>
      </c>
      <c r="G1623" s="384">
        <v>0</v>
      </c>
      <c r="H1623">
        <v>1.14697</v>
      </c>
      <c r="I1623">
        <v>2</v>
      </c>
      <c r="J1623" s="384">
        <v>23538.02</v>
      </c>
    </row>
    <row r="1624" spans="1:10">
      <c r="A1624">
        <v>1611</v>
      </c>
      <c r="B1624" s="612">
        <v>43899.568055555559</v>
      </c>
      <c r="C1624" s="405" t="s">
        <v>97</v>
      </c>
      <c r="D1624" s="384">
        <v>356</v>
      </c>
      <c r="E1624">
        <v>0.23</v>
      </c>
      <c r="F1624">
        <v>1.1480300000000001</v>
      </c>
      <c r="G1624" s="384">
        <v>0</v>
      </c>
      <c r="H1624">
        <v>0</v>
      </c>
    </row>
    <row r="1625" spans="1:10">
      <c r="A1625">
        <v>1612</v>
      </c>
      <c r="B1625" s="612">
        <v>43899.568055555559</v>
      </c>
      <c r="C1625" s="405" t="s">
        <v>2110</v>
      </c>
      <c r="D1625" s="384">
        <v>356</v>
      </c>
      <c r="E1625">
        <v>0.23</v>
      </c>
      <c r="F1625">
        <v>1.1480300000000001</v>
      </c>
      <c r="G1625" s="384">
        <v>0</v>
      </c>
      <c r="H1625">
        <v>1.14411</v>
      </c>
    </row>
    <row r="1626" spans="1:10">
      <c r="A1626">
        <v>1625</v>
      </c>
      <c r="B1626" s="612">
        <v>43899.573611111111</v>
      </c>
      <c r="C1626" s="405" t="s">
        <v>2054</v>
      </c>
      <c r="D1626" s="384">
        <v>356</v>
      </c>
      <c r="E1626">
        <v>0.23</v>
      </c>
      <c r="F1626">
        <v>1.14411</v>
      </c>
      <c r="G1626" s="384">
        <v>0</v>
      </c>
      <c r="H1626">
        <v>1.14411</v>
      </c>
      <c r="I1626">
        <v>90.16</v>
      </c>
      <c r="J1626" s="384">
        <v>23611.84</v>
      </c>
    </row>
    <row r="1627" spans="1:10">
      <c r="A1627">
        <v>1626</v>
      </c>
      <c r="B1627" s="612">
        <v>43899.584722222222</v>
      </c>
      <c r="C1627" s="405" t="s">
        <v>97</v>
      </c>
      <c r="D1627" s="384">
        <v>357</v>
      </c>
      <c r="E1627">
        <v>0.02</v>
      </c>
      <c r="F1627">
        <v>1.1412</v>
      </c>
      <c r="G1627" s="384">
        <v>0</v>
      </c>
      <c r="H1627">
        <v>0</v>
      </c>
    </row>
    <row r="1628" spans="1:10">
      <c r="A1628">
        <v>1627</v>
      </c>
      <c r="B1628" s="612">
        <v>43899.584722222222</v>
      </c>
      <c r="C1628" s="405" t="s">
        <v>2110</v>
      </c>
      <c r="D1628" s="384">
        <v>357</v>
      </c>
      <c r="E1628">
        <v>0.02</v>
      </c>
      <c r="F1628">
        <v>1.1412</v>
      </c>
      <c r="G1628" s="384">
        <v>0</v>
      </c>
      <c r="H1628">
        <v>1.1402000000000001</v>
      </c>
    </row>
    <row r="1629" spans="1:10">
      <c r="A1629">
        <v>1630</v>
      </c>
      <c r="B1629" s="612">
        <v>43899.586111111108</v>
      </c>
      <c r="C1629" s="405" t="s">
        <v>2110</v>
      </c>
      <c r="D1629" s="384">
        <v>357</v>
      </c>
      <c r="E1629">
        <v>0.02</v>
      </c>
      <c r="F1629">
        <v>1.1412</v>
      </c>
      <c r="G1629" s="384">
        <v>0</v>
      </c>
      <c r="H1629">
        <v>1.1410100000000001</v>
      </c>
    </row>
    <row r="1630" spans="1:10">
      <c r="A1630">
        <v>1631</v>
      </c>
      <c r="B1630" s="612">
        <v>43899.588194444441</v>
      </c>
      <c r="C1630" s="405" t="s">
        <v>2054</v>
      </c>
      <c r="D1630" s="384">
        <v>357</v>
      </c>
      <c r="E1630">
        <v>0.02</v>
      </c>
      <c r="F1630">
        <v>1.1410100000000001</v>
      </c>
      <c r="G1630" s="384">
        <v>0</v>
      </c>
      <c r="H1630">
        <v>1.1410100000000001</v>
      </c>
      <c r="I1630">
        <v>0.38</v>
      </c>
      <c r="J1630" s="384">
        <v>23612.22</v>
      </c>
    </row>
    <row r="1631" spans="1:10">
      <c r="A1631">
        <v>1628</v>
      </c>
      <c r="B1631" s="612">
        <v>43899.586111111108</v>
      </c>
      <c r="C1631" s="405" t="s">
        <v>97</v>
      </c>
      <c r="D1631" s="384">
        <v>358</v>
      </c>
      <c r="E1631">
        <v>0.02</v>
      </c>
      <c r="F1631">
        <v>1.1428100000000001</v>
      </c>
      <c r="G1631" s="384">
        <v>0</v>
      </c>
      <c r="H1631">
        <v>0</v>
      </c>
    </row>
    <row r="1632" spans="1:10">
      <c r="A1632">
        <v>1629</v>
      </c>
      <c r="B1632" s="612">
        <v>43899.586111111108</v>
      </c>
      <c r="C1632" s="405" t="s">
        <v>2110</v>
      </c>
      <c r="D1632" s="384">
        <v>358</v>
      </c>
      <c r="E1632">
        <v>0.02</v>
      </c>
      <c r="F1632">
        <v>1.1428100000000001</v>
      </c>
      <c r="G1632" s="384">
        <v>0</v>
      </c>
      <c r="H1632">
        <v>1.1410100000000001</v>
      </c>
    </row>
    <row r="1633" spans="1:10">
      <c r="A1633">
        <v>1632</v>
      </c>
      <c r="B1633" s="612">
        <v>43899.588194444441</v>
      </c>
      <c r="C1633" s="405" t="s">
        <v>2054</v>
      </c>
      <c r="D1633" s="384">
        <v>358</v>
      </c>
      <c r="E1633">
        <v>0.02</v>
      </c>
      <c r="F1633">
        <v>1.1410100000000001</v>
      </c>
      <c r="G1633" s="384">
        <v>0</v>
      </c>
      <c r="H1633">
        <v>1.1410100000000001</v>
      </c>
      <c r="I1633">
        <v>3.6</v>
      </c>
      <c r="J1633" s="384">
        <v>23615.82</v>
      </c>
    </row>
    <row r="1634" spans="1:10">
      <c r="A1634">
        <v>1633</v>
      </c>
      <c r="B1634" s="612">
        <v>43899.594444444447</v>
      </c>
      <c r="C1634" s="405" t="s">
        <v>96</v>
      </c>
      <c r="D1634" s="384">
        <v>359</v>
      </c>
      <c r="E1634">
        <v>0.02</v>
      </c>
      <c r="F1634">
        <v>1.1419699999999999</v>
      </c>
      <c r="G1634" s="384">
        <v>0</v>
      </c>
      <c r="H1634">
        <v>0</v>
      </c>
    </row>
    <row r="1635" spans="1:10">
      <c r="A1635">
        <v>1634</v>
      </c>
      <c r="B1635" s="612">
        <v>43899.594444444447</v>
      </c>
      <c r="C1635" s="405" t="s">
        <v>2110</v>
      </c>
      <c r="D1635" s="384">
        <v>359</v>
      </c>
      <c r="E1635">
        <v>0.02</v>
      </c>
      <c r="F1635">
        <v>1.1419699999999999</v>
      </c>
      <c r="G1635" s="384">
        <v>0</v>
      </c>
      <c r="H1635">
        <v>1.14297</v>
      </c>
    </row>
    <row r="1636" spans="1:10">
      <c r="A1636">
        <v>1635</v>
      </c>
      <c r="B1636" s="612">
        <v>43899.597222222219</v>
      </c>
      <c r="C1636" s="405" t="s">
        <v>2054</v>
      </c>
      <c r="D1636" s="384">
        <v>359</v>
      </c>
      <c r="E1636">
        <v>0.02</v>
      </c>
      <c r="F1636">
        <v>1.14297</v>
      </c>
      <c r="G1636" s="384">
        <v>0</v>
      </c>
      <c r="H1636">
        <v>1.14297</v>
      </c>
      <c r="I1636">
        <v>2</v>
      </c>
      <c r="J1636" s="384">
        <v>23617.82</v>
      </c>
    </row>
    <row r="1637" spans="1:10">
      <c r="A1637">
        <v>1636</v>
      </c>
      <c r="B1637" s="612">
        <v>43899.599305555559</v>
      </c>
      <c r="C1637" s="405" t="s">
        <v>97</v>
      </c>
      <c r="D1637" s="384">
        <v>360</v>
      </c>
      <c r="E1637">
        <v>0.02</v>
      </c>
      <c r="F1637">
        <v>1.1438200000000001</v>
      </c>
      <c r="G1637" s="384">
        <v>0</v>
      </c>
      <c r="H1637">
        <v>0</v>
      </c>
    </row>
    <row r="1638" spans="1:10">
      <c r="A1638">
        <v>1637</v>
      </c>
      <c r="B1638" s="612">
        <v>43899.599305555559</v>
      </c>
      <c r="C1638" s="405" t="s">
        <v>2110</v>
      </c>
      <c r="D1638" s="384">
        <v>360</v>
      </c>
      <c r="E1638">
        <v>0.02</v>
      </c>
      <c r="F1638">
        <v>1.1438200000000001</v>
      </c>
      <c r="G1638" s="384">
        <v>0</v>
      </c>
      <c r="H1638">
        <v>1.1428199999999999</v>
      </c>
    </row>
    <row r="1639" spans="1:10">
      <c r="A1639">
        <v>1638</v>
      </c>
      <c r="B1639" s="612">
        <v>43899.599305555559</v>
      </c>
      <c r="C1639" s="405" t="s">
        <v>2054</v>
      </c>
      <c r="D1639" s="384">
        <v>360</v>
      </c>
      <c r="E1639">
        <v>0.02</v>
      </c>
      <c r="F1639">
        <v>1.1428199999999999</v>
      </c>
      <c r="G1639" s="384">
        <v>0</v>
      </c>
      <c r="H1639">
        <v>1.1428199999999999</v>
      </c>
      <c r="I1639">
        <v>2</v>
      </c>
      <c r="J1639" s="384">
        <v>23619.82</v>
      </c>
    </row>
    <row r="1640" spans="1:10">
      <c r="A1640">
        <v>1639</v>
      </c>
      <c r="B1640" s="612">
        <v>43899.601388888892</v>
      </c>
      <c r="C1640" s="405" t="s">
        <v>96</v>
      </c>
      <c r="D1640" s="384">
        <v>361</v>
      </c>
      <c r="E1640">
        <v>0.02</v>
      </c>
      <c r="F1640">
        <v>1.14249</v>
      </c>
      <c r="G1640" s="384">
        <v>0</v>
      </c>
      <c r="H1640">
        <v>0</v>
      </c>
    </row>
    <row r="1641" spans="1:10">
      <c r="A1641">
        <v>1640</v>
      </c>
      <c r="B1641" s="612">
        <v>43899.601388888892</v>
      </c>
      <c r="C1641" s="405" t="s">
        <v>2110</v>
      </c>
      <c r="D1641" s="384">
        <v>361</v>
      </c>
      <c r="E1641">
        <v>0.02</v>
      </c>
      <c r="F1641">
        <v>1.14249</v>
      </c>
      <c r="G1641" s="384">
        <v>0</v>
      </c>
      <c r="H1641">
        <v>1.1434899999999999</v>
      </c>
    </row>
    <row r="1642" spans="1:10">
      <c r="A1642">
        <v>1643</v>
      </c>
      <c r="B1642" s="612">
        <v>43899.622916666667</v>
      </c>
      <c r="C1642" s="405" t="s">
        <v>2054</v>
      </c>
      <c r="D1642" s="384">
        <v>361</v>
      </c>
      <c r="E1642">
        <v>0.02</v>
      </c>
      <c r="F1642">
        <v>1.1434899999999999</v>
      </c>
      <c r="G1642" s="384">
        <v>0</v>
      </c>
      <c r="H1642">
        <v>1.1434899999999999</v>
      </c>
      <c r="I1642">
        <v>2</v>
      </c>
      <c r="J1642" s="384">
        <v>23621.82</v>
      </c>
    </row>
    <row r="1643" spans="1:10">
      <c r="A1643">
        <v>1641</v>
      </c>
      <c r="B1643" s="612">
        <v>43899.617361111108</v>
      </c>
      <c r="C1643" s="405" t="s">
        <v>97</v>
      </c>
      <c r="D1643" s="384">
        <v>362</v>
      </c>
      <c r="E1643">
        <v>0.02</v>
      </c>
      <c r="F1643">
        <v>1.14229</v>
      </c>
      <c r="G1643" s="384">
        <v>0</v>
      </c>
      <c r="H1643">
        <v>0</v>
      </c>
    </row>
    <row r="1644" spans="1:10">
      <c r="A1644">
        <v>1642</v>
      </c>
      <c r="B1644" s="612">
        <v>43899.617361111108</v>
      </c>
      <c r="C1644" s="405" t="s">
        <v>2110</v>
      </c>
      <c r="D1644" s="384">
        <v>362</v>
      </c>
      <c r="E1644">
        <v>0.02</v>
      </c>
      <c r="F1644">
        <v>1.14229</v>
      </c>
      <c r="G1644" s="384">
        <v>0</v>
      </c>
      <c r="H1644">
        <v>1.1412899999999999</v>
      </c>
    </row>
    <row r="1645" spans="1:10">
      <c r="A1645">
        <v>1646</v>
      </c>
      <c r="B1645" s="612">
        <v>43899.625</v>
      </c>
      <c r="C1645" s="405" t="s">
        <v>2110</v>
      </c>
      <c r="D1645" s="384">
        <v>362</v>
      </c>
      <c r="E1645">
        <v>0.02</v>
      </c>
      <c r="F1645">
        <v>1.14229</v>
      </c>
      <c r="G1645" s="384">
        <v>0</v>
      </c>
      <c r="H1645">
        <v>1.14211</v>
      </c>
    </row>
    <row r="1646" spans="1:10">
      <c r="A1646">
        <v>1649</v>
      </c>
      <c r="B1646" s="612">
        <v>43899.646527777775</v>
      </c>
      <c r="C1646" s="405" t="s">
        <v>2054</v>
      </c>
      <c r="D1646" s="384">
        <v>362</v>
      </c>
      <c r="E1646">
        <v>0.02</v>
      </c>
      <c r="F1646">
        <v>1.14211</v>
      </c>
      <c r="G1646" s="384">
        <v>0</v>
      </c>
      <c r="H1646">
        <v>1.14211</v>
      </c>
      <c r="I1646">
        <v>0.36</v>
      </c>
      <c r="J1646" s="384">
        <v>23622.18</v>
      </c>
    </row>
    <row r="1647" spans="1:10">
      <c r="A1647">
        <v>1644</v>
      </c>
      <c r="B1647" s="612">
        <v>43899.625</v>
      </c>
      <c r="C1647" s="405" t="s">
        <v>97</v>
      </c>
      <c r="D1647" s="384">
        <v>363</v>
      </c>
      <c r="E1647">
        <v>0.02</v>
      </c>
      <c r="F1647">
        <v>1.14392</v>
      </c>
      <c r="G1647" s="384">
        <v>0</v>
      </c>
      <c r="H1647">
        <v>0</v>
      </c>
    </row>
    <row r="1648" spans="1:10">
      <c r="A1648">
        <v>1645</v>
      </c>
      <c r="B1648" s="612">
        <v>43899.625</v>
      </c>
      <c r="C1648" s="405" t="s">
        <v>2110</v>
      </c>
      <c r="D1648" s="384">
        <v>363</v>
      </c>
      <c r="E1648">
        <v>0.02</v>
      </c>
      <c r="F1648">
        <v>1.14392</v>
      </c>
      <c r="G1648" s="384">
        <v>0</v>
      </c>
      <c r="H1648">
        <v>1.14211</v>
      </c>
    </row>
    <row r="1649" spans="1:10">
      <c r="A1649">
        <v>1650</v>
      </c>
      <c r="B1649" s="612">
        <v>43899.646527777775</v>
      </c>
      <c r="C1649" s="405" t="s">
        <v>2054</v>
      </c>
      <c r="D1649" s="384">
        <v>363</v>
      </c>
      <c r="E1649">
        <v>0.02</v>
      </c>
      <c r="F1649">
        <v>1.14211</v>
      </c>
      <c r="G1649" s="384">
        <v>0</v>
      </c>
      <c r="H1649">
        <v>1.14211</v>
      </c>
      <c r="I1649">
        <v>3.62</v>
      </c>
      <c r="J1649" s="384">
        <v>23625.8</v>
      </c>
    </row>
    <row r="1650" spans="1:10">
      <c r="A1650">
        <v>1647</v>
      </c>
      <c r="B1650" s="612">
        <v>43899.632638888892</v>
      </c>
      <c r="C1650" s="405" t="s">
        <v>96</v>
      </c>
      <c r="D1650" s="384">
        <v>364</v>
      </c>
      <c r="E1650">
        <v>0.02</v>
      </c>
      <c r="F1650">
        <v>1.14361</v>
      </c>
      <c r="G1650" s="384">
        <v>0</v>
      </c>
      <c r="H1650">
        <v>0</v>
      </c>
    </row>
    <row r="1651" spans="1:10">
      <c r="A1651">
        <v>1648</v>
      </c>
      <c r="B1651" s="612">
        <v>43899.632638888892</v>
      </c>
      <c r="C1651" s="405" t="s">
        <v>2110</v>
      </c>
      <c r="D1651" s="384">
        <v>364</v>
      </c>
      <c r="E1651">
        <v>0.02</v>
      </c>
      <c r="F1651">
        <v>1.14361</v>
      </c>
      <c r="G1651" s="384">
        <v>0</v>
      </c>
      <c r="H1651">
        <v>1.1446099999999999</v>
      </c>
    </row>
    <row r="1652" spans="1:10">
      <c r="A1652">
        <v>1653</v>
      </c>
      <c r="B1652" s="612">
        <v>43899.646527777775</v>
      </c>
      <c r="C1652" s="405" t="s">
        <v>2110</v>
      </c>
      <c r="D1652" s="384">
        <v>364</v>
      </c>
      <c r="E1652">
        <v>0.02</v>
      </c>
      <c r="F1652">
        <v>1.14361</v>
      </c>
      <c r="G1652" s="384">
        <v>0</v>
      </c>
      <c r="H1652">
        <v>1.1437900000000001</v>
      </c>
    </row>
    <row r="1653" spans="1:10">
      <c r="A1653">
        <v>1659</v>
      </c>
      <c r="B1653" s="612">
        <v>43899.675694444442</v>
      </c>
      <c r="C1653" s="405" t="s">
        <v>2054</v>
      </c>
      <c r="D1653" s="384">
        <v>364</v>
      </c>
      <c r="E1653">
        <v>0.02</v>
      </c>
      <c r="F1653">
        <v>1.1437900000000001</v>
      </c>
      <c r="G1653" s="384">
        <v>0</v>
      </c>
      <c r="H1653">
        <v>1.1437900000000001</v>
      </c>
      <c r="I1653">
        <v>0.36</v>
      </c>
      <c r="J1653" s="384">
        <v>23628.16</v>
      </c>
    </row>
    <row r="1654" spans="1:10">
      <c r="A1654">
        <v>1651</v>
      </c>
      <c r="B1654" s="612">
        <v>43899.646527777775</v>
      </c>
      <c r="C1654" s="405" t="s">
        <v>96</v>
      </c>
      <c r="D1654" s="384">
        <v>365</v>
      </c>
      <c r="E1654">
        <v>0.02</v>
      </c>
      <c r="F1654">
        <v>1.1419699999999999</v>
      </c>
      <c r="G1654" s="384">
        <v>0</v>
      </c>
      <c r="H1654">
        <v>0</v>
      </c>
    </row>
    <row r="1655" spans="1:10">
      <c r="A1655">
        <v>1652</v>
      </c>
      <c r="B1655" s="612">
        <v>43899.646527777775</v>
      </c>
      <c r="C1655" s="405" t="s">
        <v>2110</v>
      </c>
      <c r="D1655" s="384">
        <v>365</v>
      </c>
      <c r="E1655">
        <v>0.02</v>
      </c>
      <c r="F1655">
        <v>1.1419699999999999</v>
      </c>
      <c r="G1655" s="384">
        <v>0</v>
      </c>
      <c r="H1655">
        <v>1.1437900000000001</v>
      </c>
    </row>
    <row r="1656" spans="1:10">
      <c r="A1656">
        <v>1660</v>
      </c>
      <c r="B1656" s="612">
        <v>43899.675694444442</v>
      </c>
      <c r="C1656" s="405" t="s">
        <v>2054</v>
      </c>
      <c r="D1656" s="384">
        <v>365</v>
      </c>
      <c r="E1656">
        <v>0.02</v>
      </c>
      <c r="F1656">
        <v>1.1437900000000001</v>
      </c>
      <c r="G1656" s="384">
        <v>0</v>
      </c>
      <c r="H1656">
        <v>1.1437900000000001</v>
      </c>
      <c r="I1656">
        <v>3.64</v>
      </c>
      <c r="J1656" s="384">
        <v>23631.8</v>
      </c>
    </row>
    <row r="1657" spans="1:10">
      <c r="A1657">
        <v>1654</v>
      </c>
      <c r="B1657" s="612">
        <v>43899.649305555555</v>
      </c>
      <c r="C1657" s="405" t="s">
        <v>97</v>
      </c>
      <c r="D1657" s="384">
        <v>366</v>
      </c>
      <c r="E1657">
        <v>0.02</v>
      </c>
      <c r="F1657">
        <v>1.14253</v>
      </c>
      <c r="G1657" s="384">
        <v>0</v>
      </c>
      <c r="H1657">
        <v>0</v>
      </c>
    </row>
    <row r="1658" spans="1:10">
      <c r="A1658">
        <v>1655</v>
      </c>
      <c r="B1658" s="612">
        <v>43899.649305555555</v>
      </c>
      <c r="C1658" s="405" t="s">
        <v>2110</v>
      </c>
      <c r="D1658" s="384">
        <v>366</v>
      </c>
      <c r="E1658">
        <v>0.02</v>
      </c>
      <c r="F1658">
        <v>1.14253</v>
      </c>
      <c r="G1658" s="384">
        <v>0</v>
      </c>
      <c r="H1658">
        <v>1.1415299999999999</v>
      </c>
    </row>
    <row r="1659" spans="1:10">
      <c r="A1659">
        <v>1656</v>
      </c>
      <c r="B1659" s="612">
        <v>43899.658333333333</v>
      </c>
      <c r="C1659" s="405" t="s">
        <v>2054</v>
      </c>
      <c r="D1659" s="384">
        <v>366</v>
      </c>
      <c r="E1659">
        <v>0.02</v>
      </c>
      <c r="F1659">
        <v>1.1415299999999999</v>
      </c>
      <c r="G1659" s="384">
        <v>0</v>
      </c>
      <c r="H1659">
        <v>1.1415299999999999</v>
      </c>
      <c r="I1659">
        <v>2</v>
      </c>
      <c r="J1659" s="384">
        <v>23627.8</v>
      </c>
    </row>
    <row r="1660" spans="1:10">
      <c r="A1660">
        <v>1657</v>
      </c>
      <c r="B1660" s="612">
        <v>43899.671527777777</v>
      </c>
      <c r="C1660" s="405" t="s">
        <v>97</v>
      </c>
      <c r="D1660" s="384">
        <v>367</v>
      </c>
      <c r="E1660">
        <v>0.02</v>
      </c>
      <c r="F1660">
        <v>1.14256</v>
      </c>
      <c r="G1660" s="384">
        <v>0</v>
      </c>
      <c r="H1660">
        <v>0</v>
      </c>
    </row>
    <row r="1661" spans="1:10">
      <c r="A1661">
        <v>1658</v>
      </c>
      <c r="B1661" s="612">
        <v>43899.671527777777</v>
      </c>
      <c r="C1661" s="405" t="s">
        <v>2110</v>
      </c>
      <c r="D1661" s="384">
        <v>367</v>
      </c>
      <c r="E1661">
        <v>0.02</v>
      </c>
      <c r="F1661">
        <v>1.14256</v>
      </c>
      <c r="G1661" s="384">
        <v>0</v>
      </c>
      <c r="H1661">
        <v>1.1415599999999999</v>
      </c>
    </row>
    <row r="1662" spans="1:10">
      <c r="A1662">
        <v>1663</v>
      </c>
      <c r="B1662" s="612">
        <v>43899.677777777775</v>
      </c>
      <c r="C1662" s="405" t="s">
        <v>2110</v>
      </c>
      <c r="D1662" s="384">
        <v>367</v>
      </c>
      <c r="E1662">
        <v>0.02</v>
      </c>
      <c r="F1662">
        <v>1.14256</v>
      </c>
      <c r="G1662" s="384">
        <v>0</v>
      </c>
      <c r="H1662">
        <v>1.1423700000000001</v>
      </c>
    </row>
    <row r="1663" spans="1:10">
      <c r="A1663">
        <v>1670</v>
      </c>
      <c r="B1663" s="612">
        <v>43899.688888888886</v>
      </c>
      <c r="C1663" s="405" t="s">
        <v>2110</v>
      </c>
      <c r="D1663" s="384">
        <v>367</v>
      </c>
      <c r="E1663">
        <v>0.02</v>
      </c>
      <c r="F1663">
        <v>1.14256</v>
      </c>
      <c r="G1663" s="384">
        <v>0</v>
      </c>
      <c r="H1663">
        <v>1.1434</v>
      </c>
    </row>
    <row r="1664" spans="1:10">
      <c r="A1664">
        <v>1681</v>
      </c>
      <c r="B1664" s="612">
        <v>43899.74722222222</v>
      </c>
      <c r="C1664" s="405" t="s">
        <v>2110</v>
      </c>
      <c r="D1664" s="384">
        <v>367</v>
      </c>
      <c r="E1664">
        <v>0.02</v>
      </c>
      <c r="F1664">
        <v>1.14256</v>
      </c>
      <c r="G1664" s="384">
        <v>0</v>
      </c>
      <c r="H1664">
        <v>1.1446799999999999</v>
      </c>
    </row>
    <row r="1665" spans="1:10">
      <c r="A1665">
        <v>1684</v>
      </c>
      <c r="B1665" s="612">
        <v>43899.759027777778</v>
      </c>
      <c r="C1665" s="405" t="s">
        <v>2054</v>
      </c>
      <c r="D1665" s="384">
        <v>367</v>
      </c>
      <c r="E1665">
        <v>0.02</v>
      </c>
      <c r="F1665">
        <v>1.1446799999999999</v>
      </c>
      <c r="G1665" s="384">
        <v>0</v>
      </c>
      <c r="H1665">
        <v>1.1446799999999999</v>
      </c>
      <c r="I1665">
        <v>-4.24</v>
      </c>
      <c r="J1665" s="384">
        <v>23633.56</v>
      </c>
    </row>
    <row r="1666" spans="1:10">
      <c r="A1666">
        <v>1661</v>
      </c>
      <c r="B1666" s="612">
        <v>43899.677777777775</v>
      </c>
      <c r="C1666" s="405" t="s">
        <v>97</v>
      </c>
      <c r="D1666" s="384">
        <v>368</v>
      </c>
      <c r="E1666">
        <v>0.02</v>
      </c>
      <c r="F1666">
        <v>1.1441699999999999</v>
      </c>
      <c r="G1666" s="384">
        <v>0</v>
      </c>
      <c r="H1666">
        <v>0</v>
      </c>
    </row>
    <row r="1667" spans="1:10">
      <c r="A1667">
        <v>1662</v>
      </c>
      <c r="B1667" s="612">
        <v>43899.677777777775</v>
      </c>
      <c r="C1667" s="405" t="s">
        <v>2110</v>
      </c>
      <c r="D1667" s="384">
        <v>368</v>
      </c>
      <c r="E1667">
        <v>0.02</v>
      </c>
      <c r="F1667">
        <v>1.1441699999999999</v>
      </c>
      <c r="G1667" s="384">
        <v>0</v>
      </c>
      <c r="H1667">
        <v>1.1423700000000001</v>
      </c>
    </row>
    <row r="1668" spans="1:10">
      <c r="A1668">
        <v>1669</v>
      </c>
      <c r="B1668" s="612">
        <v>43899.688888888886</v>
      </c>
      <c r="C1668" s="405" t="s">
        <v>2110</v>
      </c>
      <c r="D1668" s="384">
        <v>368</v>
      </c>
      <c r="E1668">
        <v>0.02</v>
      </c>
      <c r="F1668">
        <v>1.1441699999999999</v>
      </c>
      <c r="G1668" s="384">
        <v>0</v>
      </c>
      <c r="H1668">
        <v>1.1434</v>
      </c>
    </row>
    <row r="1669" spans="1:10">
      <c r="A1669">
        <v>1680</v>
      </c>
      <c r="B1669" s="612">
        <v>43899.74722222222</v>
      </c>
      <c r="C1669" s="405" t="s">
        <v>2110</v>
      </c>
      <c r="D1669" s="384">
        <v>368</v>
      </c>
      <c r="E1669">
        <v>0.02</v>
      </c>
      <c r="F1669">
        <v>1.1441699999999999</v>
      </c>
      <c r="G1669" s="384">
        <v>0</v>
      </c>
      <c r="H1669">
        <v>1.1446799999999999</v>
      </c>
    </row>
    <row r="1670" spans="1:10">
      <c r="A1670">
        <v>1685</v>
      </c>
      <c r="B1670" s="612">
        <v>43899.759027777778</v>
      </c>
      <c r="C1670" s="405" t="s">
        <v>2054</v>
      </c>
      <c r="D1670" s="384">
        <v>368</v>
      </c>
      <c r="E1670">
        <v>0.02</v>
      </c>
      <c r="F1670">
        <v>1.1446799999999999</v>
      </c>
      <c r="G1670" s="384">
        <v>0</v>
      </c>
      <c r="H1670">
        <v>1.1446799999999999</v>
      </c>
      <c r="I1670">
        <v>-1.02</v>
      </c>
      <c r="J1670" s="384">
        <v>23632.54</v>
      </c>
    </row>
    <row r="1671" spans="1:10">
      <c r="A1671">
        <v>1664</v>
      </c>
      <c r="B1671" s="612">
        <v>43899.681944444441</v>
      </c>
      <c r="C1671" s="405" t="s">
        <v>96</v>
      </c>
      <c r="D1671" s="384">
        <v>369</v>
      </c>
      <c r="E1671">
        <v>0.02</v>
      </c>
      <c r="F1671">
        <v>1.1432800000000001</v>
      </c>
      <c r="G1671" s="384">
        <v>0</v>
      </c>
      <c r="H1671">
        <v>0</v>
      </c>
    </row>
    <row r="1672" spans="1:10">
      <c r="A1672">
        <v>1665</v>
      </c>
      <c r="B1672" s="612">
        <v>43899.681944444441</v>
      </c>
      <c r="C1672" s="405" t="s">
        <v>2110</v>
      </c>
      <c r="D1672" s="384">
        <v>369</v>
      </c>
      <c r="E1672">
        <v>0.02</v>
      </c>
      <c r="F1672">
        <v>1.1432800000000001</v>
      </c>
      <c r="G1672" s="384">
        <v>0</v>
      </c>
      <c r="H1672">
        <v>1.14428</v>
      </c>
    </row>
    <row r="1673" spans="1:10">
      <c r="A1673">
        <v>1666</v>
      </c>
      <c r="B1673" s="612">
        <v>43899.686111111114</v>
      </c>
      <c r="C1673" s="405" t="s">
        <v>2054</v>
      </c>
      <c r="D1673" s="384">
        <v>369</v>
      </c>
      <c r="E1673">
        <v>0.02</v>
      </c>
      <c r="F1673">
        <v>1.14428</v>
      </c>
      <c r="G1673" s="384">
        <v>0</v>
      </c>
      <c r="H1673">
        <v>1.14428</v>
      </c>
      <c r="I1673">
        <v>2</v>
      </c>
      <c r="J1673" s="384">
        <v>23633.8</v>
      </c>
    </row>
    <row r="1674" spans="1:10">
      <c r="A1674">
        <v>1667</v>
      </c>
      <c r="B1674" s="612">
        <v>43899.688888888886</v>
      </c>
      <c r="C1674" s="405" t="s">
        <v>97</v>
      </c>
      <c r="D1674" s="384">
        <v>370</v>
      </c>
      <c r="E1674">
        <v>0.03</v>
      </c>
      <c r="F1674">
        <v>1.14577</v>
      </c>
      <c r="G1674" s="384">
        <v>0</v>
      </c>
      <c r="H1674">
        <v>0</v>
      </c>
    </row>
    <row r="1675" spans="1:10">
      <c r="A1675">
        <v>1668</v>
      </c>
      <c r="B1675" s="612">
        <v>43899.688888888886</v>
      </c>
      <c r="C1675" s="405" t="s">
        <v>2110</v>
      </c>
      <c r="D1675" s="384">
        <v>370</v>
      </c>
      <c r="E1675">
        <v>0.03</v>
      </c>
      <c r="F1675">
        <v>1.14577</v>
      </c>
      <c r="G1675" s="384">
        <v>0</v>
      </c>
      <c r="H1675">
        <v>1.1434</v>
      </c>
    </row>
    <row r="1676" spans="1:10">
      <c r="A1676">
        <v>1679</v>
      </c>
      <c r="B1676" s="612">
        <v>43899.74722222222</v>
      </c>
      <c r="C1676" s="405" t="s">
        <v>2110</v>
      </c>
      <c r="D1676" s="384">
        <v>370</v>
      </c>
      <c r="E1676">
        <v>0.03</v>
      </c>
      <c r="F1676">
        <v>1.14577</v>
      </c>
      <c r="G1676" s="384">
        <v>0</v>
      </c>
      <c r="H1676">
        <v>1.1446799999999999</v>
      </c>
    </row>
    <row r="1677" spans="1:10">
      <c r="A1677">
        <v>1686</v>
      </c>
      <c r="B1677" s="612">
        <v>43899.759027777778</v>
      </c>
      <c r="C1677" s="405" t="s">
        <v>2054</v>
      </c>
      <c r="D1677" s="384">
        <v>370</v>
      </c>
      <c r="E1677">
        <v>0.03</v>
      </c>
      <c r="F1677">
        <v>1.1446799999999999</v>
      </c>
      <c r="G1677" s="384">
        <v>0</v>
      </c>
      <c r="H1677">
        <v>1.1446799999999999</v>
      </c>
      <c r="I1677">
        <v>3.27</v>
      </c>
      <c r="J1677" s="384">
        <v>23635.81</v>
      </c>
    </row>
    <row r="1678" spans="1:10">
      <c r="A1678">
        <v>1671</v>
      </c>
      <c r="B1678" s="612">
        <v>43899.710416666669</v>
      </c>
      <c r="C1678" s="405" t="s">
        <v>96</v>
      </c>
      <c r="D1678" s="384">
        <v>371</v>
      </c>
      <c r="E1678">
        <v>0.02</v>
      </c>
      <c r="F1678">
        <v>1.1454899999999999</v>
      </c>
      <c r="G1678" s="384">
        <v>0</v>
      </c>
      <c r="H1678">
        <v>0</v>
      </c>
    </row>
    <row r="1679" spans="1:10">
      <c r="A1679">
        <v>1672</v>
      </c>
      <c r="B1679" s="612">
        <v>43899.710416666669</v>
      </c>
      <c r="C1679" s="405" t="s">
        <v>2110</v>
      </c>
      <c r="D1679" s="384">
        <v>371</v>
      </c>
      <c r="E1679">
        <v>0.02</v>
      </c>
      <c r="F1679">
        <v>1.1454899999999999</v>
      </c>
      <c r="G1679" s="384">
        <v>0</v>
      </c>
      <c r="H1679">
        <v>1.14649</v>
      </c>
    </row>
    <row r="1680" spans="1:10">
      <c r="A1680">
        <v>1673</v>
      </c>
      <c r="B1680" s="612">
        <v>43899.725694444445</v>
      </c>
      <c r="C1680" s="405" t="s">
        <v>2054</v>
      </c>
      <c r="D1680" s="384">
        <v>371</v>
      </c>
      <c r="E1680">
        <v>0.02</v>
      </c>
      <c r="F1680">
        <v>1.14649</v>
      </c>
      <c r="G1680" s="384">
        <v>0</v>
      </c>
      <c r="H1680">
        <v>1.14649</v>
      </c>
      <c r="I1680">
        <v>2</v>
      </c>
      <c r="J1680" s="384">
        <v>23635.8</v>
      </c>
    </row>
    <row r="1681" spans="1:10">
      <c r="A1681">
        <v>1674</v>
      </c>
      <c r="B1681" s="612">
        <v>43899.740972222222</v>
      </c>
      <c r="C1681" s="405" t="s">
        <v>96</v>
      </c>
      <c r="D1681" s="384">
        <v>372</v>
      </c>
      <c r="E1681">
        <v>0.02</v>
      </c>
      <c r="F1681">
        <v>1.14642</v>
      </c>
      <c r="G1681" s="384">
        <v>0</v>
      </c>
      <c r="H1681">
        <v>0</v>
      </c>
    </row>
    <row r="1682" spans="1:10">
      <c r="A1682">
        <v>1675</v>
      </c>
      <c r="B1682" s="612">
        <v>43899.740972222222</v>
      </c>
      <c r="C1682" s="405" t="s">
        <v>2110</v>
      </c>
      <c r="D1682" s="384">
        <v>372</v>
      </c>
      <c r="E1682">
        <v>0.02</v>
      </c>
      <c r="F1682">
        <v>1.14642</v>
      </c>
      <c r="G1682" s="384">
        <v>0</v>
      </c>
      <c r="H1682">
        <v>1.1474200000000001</v>
      </c>
    </row>
    <row r="1683" spans="1:10">
      <c r="A1683">
        <v>1676</v>
      </c>
      <c r="B1683" s="612">
        <v>43899.746527777781</v>
      </c>
      <c r="C1683" s="405" t="s">
        <v>2054</v>
      </c>
      <c r="D1683" s="384">
        <v>372</v>
      </c>
      <c r="E1683">
        <v>0.02</v>
      </c>
      <c r="F1683">
        <v>1.1474200000000001</v>
      </c>
      <c r="G1683" s="384">
        <v>0</v>
      </c>
      <c r="H1683">
        <v>1.1474200000000001</v>
      </c>
      <c r="I1683">
        <v>2</v>
      </c>
      <c r="J1683" s="384">
        <v>23637.8</v>
      </c>
    </row>
    <row r="1684" spans="1:10">
      <c r="A1684">
        <v>1677</v>
      </c>
      <c r="B1684" s="612">
        <v>43899.74722222222</v>
      </c>
      <c r="C1684" s="405" t="s">
        <v>97</v>
      </c>
      <c r="D1684" s="384">
        <v>373</v>
      </c>
      <c r="E1684">
        <v>0.05</v>
      </c>
      <c r="F1684">
        <v>1.14747</v>
      </c>
      <c r="G1684" s="384">
        <v>0</v>
      </c>
      <c r="H1684">
        <v>0</v>
      </c>
    </row>
    <row r="1685" spans="1:10">
      <c r="A1685">
        <v>1678</v>
      </c>
      <c r="B1685" s="612">
        <v>43899.74722222222</v>
      </c>
      <c r="C1685" s="405" t="s">
        <v>2110</v>
      </c>
      <c r="D1685" s="384">
        <v>373</v>
      </c>
      <c r="E1685">
        <v>0.05</v>
      </c>
      <c r="F1685">
        <v>1.14747</v>
      </c>
      <c r="G1685" s="384">
        <v>0</v>
      </c>
      <c r="H1685">
        <v>1.1446799999999999</v>
      </c>
    </row>
    <row r="1686" spans="1:10">
      <c r="A1686">
        <v>1687</v>
      </c>
      <c r="B1686" s="612">
        <v>43899.759027777778</v>
      </c>
      <c r="C1686" s="405" t="s">
        <v>2054</v>
      </c>
      <c r="D1686" s="384">
        <v>373</v>
      </c>
      <c r="E1686">
        <v>0.05</v>
      </c>
      <c r="F1686">
        <v>1.1446799999999999</v>
      </c>
      <c r="G1686" s="384">
        <v>0</v>
      </c>
      <c r="H1686">
        <v>1.1446799999999999</v>
      </c>
      <c r="I1686">
        <v>13.95</v>
      </c>
      <c r="J1686" s="384">
        <v>23649.759999999998</v>
      </c>
    </row>
    <row r="1687" spans="1:10">
      <c r="A1687">
        <v>1682</v>
      </c>
      <c r="B1687" s="612">
        <v>43899.75</v>
      </c>
      <c r="C1687" s="405" t="s">
        <v>96</v>
      </c>
      <c r="D1687" s="384">
        <v>374</v>
      </c>
      <c r="E1687">
        <v>0.02</v>
      </c>
      <c r="F1687">
        <v>1.1465099999999999</v>
      </c>
      <c r="G1687" s="384">
        <v>0</v>
      </c>
      <c r="H1687">
        <v>0</v>
      </c>
    </row>
    <row r="1688" spans="1:10">
      <c r="A1688">
        <v>1683</v>
      </c>
      <c r="B1688" s="612">
        <v>43899.75</v>
      </c>
      <c r="C1688" s="405" t="s">
        <v>2110</v>
      </c>
      <c r="D1688" s="384">
        <v>374</v>
      </c>
      <c r="E1688">
        <v>0.02</v>
      </c>
      <c r="F1688">
        <v>1.1465099999999999</v>
      </c>
      <c r="G1688" s="384">
        <v>0</v>
      </c>
      <c r="H1688">
        <v>1.14751</v>
      </c>
    </row>
    <row r="1689" spans="1:10">
      <c r="A1689">
        <v>1690</v>
      </c>
      <c r="B1689" s="612">
        <v>43899.759027777778</v>
      </c>
      <c r="C1689" s="405" t="s">
        <v>2110</v>
      </c>
      <c r="D1689" s="384">
        <v>374</v>
      </c>
      <c r="E1689">
        <v>0.02</v>
      </c>
      <c r="F1689">
        <v>1.1465099999999999</v>
      </c>
      <c r="G1689" s="384">
        <v>0</v>
      </c>
      <c r="H1689">
        <v>1.1466799999999999</v>
      </c>
    </row>
    <row r="1690" spans="1:10">
      <c r="A1690">
        <v>1694</v>
      </c>
      <c r="B1690" s="612">
        <v>43899.76458333333</v>
      </c>
      <c r="C1690" s="405" t="s">
        <v>2110</v>
      </c>
      <c r="D1690" s="384">
        <v>374</v>
      </c>
      <c r="E1690">
        <v>0.02</v>
      </c>
      <c r="F1690">
        <v>1.1465099999999999</v>
      </c>
      <c r="G1690" s="384">
        <v>0</v>
      </c>
      <c r="H1690">
        <v>1.1456299999999999</v>
      </c>
    </row>
    <row r="1691" spans="1:10">
      <c r="A1691">
        <v>1700</v>
      </c>
      <c r="B1691" s="612">
        <v>43899.772222222222</v>
      </c>
      <c r="C1691" s="405" t="s">
        <v>2054</v>
      </c>
      <c r="D1691" s="384">
        <v>374</v>
      </c>
      <c r="E1691">
        <v>0.02</v>
      </c>
      <c r="F1691">
        <v>1.1456299999999999</v>
      </c>
      <c r="G1691" s="384">
        <v>0</v>
      </c>
      <c r="H1691">
        <v>1.1456299999999999</v>
      </c>
      <c r="I1691">
        <v>-1.76</v>
      </c>
      <c r="J1691" s="384">
        <v>23648</v>
      </c>
    </row>
    <row r="1692" spans="1:10">
      <c r="A1692">
        <v>1688</v>
      </c>
      <c r="B1692" s="612">
        <v>43899.759027777778</v>
      </c>
      <c r="C1692" s="405" t="s">
        <v>96</v>
      </c>
      <c r="D1692" s="384">
        <v>375</v>
      </c>
      <c r="E1692">
        <v>0.02</v>
      </c>
      <c r="F1692">
        <v>1.1448499999999999</v>
      </c>
      <c r="G1692" s="384">
        <v>0</v>
      </c>
      <c r="H1692">
        <v>0</v>
      </c>
    </row>
    <row r="1693" spans="1:10">
      <c r="A1693">
        <v>1689</v>
      </c>
      <c r="B1693" s="612">
        <v>43899.759027777778</v>
      </c>
      <c r="C1693" s="405" t="s">
        <v>2110</v>
      </c>
      <c r="D1693" s="384">
        <v>375</v>
      </c>
      <c r="E1693">
        <v>0.02</v>
      </c>
      <c r="F1693">
        <v>1.1448499999999999</v>
      </c>
      <c r="G1693" s="384">
        <v>0</v>
      </c>
      <c r="H1693">
        <v>1.1466799999999999</v>
      </c>
    </row>
    <row r="1694" spans="1:10">
      <c r="A1694">
        <v>1693</v>
      </c>
      <c r="B1694" s="612">
        <v>43899.76458333333</v>
      </c>
      <c r="C1694" s="405" t="s">
        <v>2110</v>
      </c>
      <c r="D1694" s="384">
        <v>375</v>
      </c>
      <c r="E1694">
        <v>0.02</v>
      </c>
      <c r="F1694">
        <v>1.1448499999999999</v>
      </c>
      <c r="G1694" s="384">
        <v>0</v>
      </c>
      <c r="H1694">
        <v>1.1456299999999999</v>
      </c>
    </row>
    <row r="1695" spans="1:10">
      <c r="A1695">
        <v>1701</v>
      </c>
      <c r="B1695" s="612">
        <v>43899.772222222222</v>
      </c>
      <c r="C1695" s="405" t="s">
        <v>2054</v>
      </c>
      <c r="D1695" s="384">
        <v>375</v>
      </c>
      <c r="E1695">
        <v>0.02</v>
      </c>
      <c r="F1695">
        <v>1.1456299999999999</v>
      </c>
      <c r="G1695" s="384">
        <v>0</v>
      </c>
      <c r="H1695">
        <v>1.1456299999999999</v>
      </c>
      <c r="I1695">
        <v>1.56</v>
      </c>
      <c r="J1695" s="384">
        <v>23649.56</v>
      </c>
    </row>
    <row r="1696" spans="1:10">
      <c r="A1696">
        <v>1691</v>
      </c>
      <c r="B1696" s="612">
        <v>43899.76458333333</v>
      </c>
      <c r="C1696" s="405" t="s">
        <v>96</v>
      </c>
      <c r="D1696" s="384">
        <v>376</v>
      </c>
      <c r="E1696">
        <v>0.03</v>
      </c>
      <c r="F1696">
        <v>1.14324</v>
      </c>
      <c r="G1696" s="384">
        <v>0</v>
      </c>
      <c r="H1696">
        <v>0</v>
      </c>
    </row>
    <row r="1697" spans="1:10">
      <c r="A1697">
        <v>1692</v>
      </c>
      <c r="B1697" s="612">
        <v>43899.76458333333</v>
      </c>
      <c r="C1697" s="405" t="s">
        <v>2110</v>
      </c>
      <c r="D1697" s="384">
        <v>376</v>
      </c>
      <c r="E1697">
        <v>0.03</v>
      </c>
      <c r="F1697">
        <v>1.14324</v>
      </c>
      <c r="G1697" s="384">
        <v>0</v>
      </c>
      <c r="H1697">
        <v>1.1456299999999999</v>
      </c>
    </row>
    <row r="1698" spans="1:10">
      <c r="A1698">
        <v>1702</v>
      </c>
      <c r="B1698" s="612">
        <v>43899.772222222222</v>
      </c>
      <c r="C1698" s="405" t="s">
        <v>2054</v>
      </c>
      <c r="D1698" s="384">
        <v>376</v>
      </c>
      <c r="E1698">
        <v>0.03</v>
      </c>
      <c r="F1698">
        <v>1.1456299999999999</v>
      </c>
      <c r="G1698" s="384">
        <v>0</v>
      </c>
      <c r="H1698">
        <v>1.1456299999999999</v>
      </c>
      <c r="I1698">
        <v>7.17</v>
      </c>
      <c r="J1698" s="384">
        <v>23656.73</v>
      </c>
    </row>
    <row r="1699" spans="1:10">
      <c r="A1699">
        <v>1695</v>
      </c>
      <c r="B1699" s="612">
        <v>43899.767361111109</v>
      </c>
      <c r="C1699" s="405" t="s">
        <v>97</v>
      </c>
      <c r="D1699" s="384">
        <v>377</v>
      </c>
      <c r="E1699">
        <v>0.02</v>
      </c>
      <c r="F1699">
        <v>1.1435599999999999</v>
      </c>
      <c r="G1699" s="384">
        <v>0</v>
      </c>
      <c r="H1699">
        <v>0</v>
      </c>
    </row>
    <row r="1700" spans="1:10">
      <c r="A1700">
        <v>1696</v>
      </c>
      <c r="B1700" s="612">
        <v>43899.767361111109</v>
      </c>
      <c r="C1700" s="405" t="s">
        <v>2110</v>
      </c>
      <c r="D1700" s="384">
        <v>377</v>
      </c>
      <c r="E1700">
        <v>0.02</v>
      </c>
      <c r="F1700">
        <v>1.1435599999999999</v>
      </c>
      <c r="G1700" s="384">
        <v>0</v>
      </c>
      <c r="H1700">
        <v>1.14256</v>
      </c>
    </row>
    <row r="1701" spans="1:10">
      <c r="A1701">
        <v>1699</v>
      </c>
      <c r="B1701" s="612">
        <v>43899.772222222222</v>
      </c>
      <c r="C1701" s="405" t="s">
        <v>2110</v>
      </c>
      <c r="D1701" s="384">
        <v>377</v>
      </c>
      <c r="E1701">
        <v>0.02</v>
      </c>
      <c r="F1701">
        <v>1.1435599999999999</v>
      </c>
      <c r="G1701" s="384">
        <v>0</v>
      </c>
      <c r="H1701">
        <v>1.1433599999999999</v>
      </c>
    </row>
    <row r="1702" spans="1:10">
      <c r="A1702">
        <v>1706</v>
      </c>
      <c r="B1702" s="612">
        <v>43899.779166666667</v>
      </c>
      <c r="C1702" s="405" t="s">
        <v>2110</v>
      </c>
      <c r="D1702" s="384">
        <v>377</v>
      </c>
      <c r="E1702">
        <v>0.02</v>
      </c>
      <c r="F1702">
        <v>1.1435599999999999</v>
      </c>
      <c r="G1702" s="384">
        <v>0</v>
      </c>
      <c r="H1702">
        <v>1.14439</v>
      </c>
    </row>
    <row r="1703" spans="1:10">
      <c r="A1703">
        <v>1712</v>
      </c>
      <c r="B1703" s="612">
        <v>43899.816666666666</v>
      </c>
      <c r="C1703" s="405" t="s">
        <v>2054</v>
      </c>
      <c r="D1703" s="384">
        <v>377</v>
      </c>
      <c r="E1703">
        <v>0.02</v>
      </c>
      <c r="F1703">
        <v>1.14439</v>
      </c>
      <c r="G1703" s="384">
        <v>0</v>
      </c>
      <c r="H1703">
        <v>1.14439</v>
      </c>
      <c r="I1703">
        <v>-1.66</v>
      </c>
      <c r="J1703" s="384">
        <v>23655.07</v>
      </c>
    </row>
    <row r="1704" spans="1:10">
      <c r="A1704">
        <v>1697</v>
      </c>
      <c r="B1704" s="612">
        <v>43899.772222222222</v>
      </c>
      <c r="C1704" s="405" t="s">
        <v>97</v>
      </c>
      <c r="D1704" s="384">
        <v>378</v>
      </c>
      <c r="E1704">
        <v>0.02</v>
      </c>
      <c r="F1704">
        <v>1.14516</v>
      </c>
      <c r="G1704" s="384">
        <v>0</v>
      </c>
      <c r="H1704">
        <v>0</v>
      </c>
    </row>
    <row r="1705" spans="1:10">
      <c r="A1705">
        <v>1698</v>
      </c>
      <c r="B1705" s="612">
        <v>43899.772222222222</v>
      </c>
      <c r="C1705" s="405" t="s">
        <v>2110</v>
      </c>
      <c r="D1705" s="384">
        <v>378</v>
      </c>
      <c r="E1705">
        <v>0.02</v>
      </c>
      <c r="F1705">
        <v>1.14516</v>
      </c>
      <c r="G1705" s="384">
        <v>0</v>
      </c>
      <c r="H1705">
        <v>1.1433599999999999</v>
      </c>
    </row>
    <row r="1706" spans="1:10">
      <c r="A1706">
        <v>1705</v>
      </c>
      <c r="B1706" s="612">
        <v>43899.779166666667</v>
      </c>
      <c r="C1706" s="405" t="s">
        <v>2110</v>
      </c>
      <c r="D1706" s="384">
        <v>378</v>
      </c>
      <c r="E1706">
        <v>0.02</v>
      </c>
      <c r="F1706">
        <v>1.14516</v>
      </c>
      <c r="G1706" s="384">
        <v>0</v>
      </c>
      <c r="H1706">
        <v>1.14439</v>
      </c>
    </row>
    <row r="1707" spans="1:10">
      <c r="A1707">
        <v>1713</v>
      </c>
      <c r="B1707" s="612">
        <v>43899.816666666666</v>
      </c>
      <c r="C1707" s="405" t="s">
        <v>2054</v>
      </c>
      <c r="D1707" s="384">
        <v>378</v>
      </c>
      <c r="E1707">
        <v>0.02</v>
      </c>
      <c r="F1707">
        <v>1.14439</v>
      </c>
      <c r="G1707" s="384">
        <v>0</v>
      </c>
      <c r="H1707">
        <v>1.14439</v>
      </c>
      <c r="I1707">
        <v>1.54</v>
      </c>
      <c r="J1707" s="384">
        <v>23656.61</v>
      </c>
    </row>
    <row r="1708" spans="1:10">
      <c r="A1708">
        <v>1703</v>
      </c>
      <c r="B1708" s="612">
        <v>43899.779166666667</v>
      </c>
      <c r="C1708" s="405" t="s">
        <v>97</v>
      </c>
      <c r="D1708" s="384">
        <v>379</v>
      </c>
      <c r="E1708">
        <v>0.03</v>
      </c>
      <c r="F1708">
        <v>1.14676</v>
      </c>
      <c r="G1708" s="384">
        <v>0</v>
      </c>
      <c r="H1708">
        <v>0</v>
      </c>
    </row>
    <row r="1709" spans="1:10">
      <c r="A1709">
        <v>1704</v>
      </c>
      <c r="B1709" s="612">
        <v>43899.779166666667</v>
      </c>
      <c r="C1709" s="405" t="s">
        <v>2110</v>
      </c>
      <c r="D1709" s="384">
        <v>379</v>
      </c>
      <c r="E1709">
        <v>0.03</v>
      </c>
      <c r="F1709">
        <v>1.14676</v>
      </c>
      <c r="G1709" s="384">
        <v>0</v>
      </c>
      <c r="H1709">
        <v>1.14439</v>
      </c>
    </row>
    <row r="1710" spans="1:10">
      <c r="A1710">
        <v>1714</v>
      </c>
      <c r="B1710" s="612">
        <v>43899.816666666666</v>
      </c>
      <c r="C1710" s="405" t="s">
        <v>2054</v>
      </c>
      <c r="D1710" s="384">
        <v>379</v>
      </c>
      <c r="E1710">
        <v>0.03</v>
      </c>
      <c r="F1710">
        <v>1.14439</v>
      </c>
      <c r="G1710" s="384">
        <v>0</v>
      </c>
      <c r="H1710">
        <v>1.14439</v>
      </c>
      <c r="I1710">
        <v>7.11</v>
      </c>
      <c r="J1710" s="384">
        <v>23663.72</v>
      </c>
    </row>
    <row r="1711" spans="1:10">
      <c r="A1711">
        <v>1707</v>
      </c>
      <c r="B1711" s="612">
        <v>43899.782638888886</v>
      </c>
      <c r="C1711" s="405" t="s">
        <v>96</v>
      </c>
      <c r="D1711" s="384">
        <v>380</v>
      </c>
      <c r="E1711">
        <v>0.02</v>
      </c>
      <c r="F1711">
        <v>1.14639</v>
      </c>
      <c r="G1711" s="384">
        <v>0</v>
      </c>
      <c r="H1711">
        <v>0</v>
      </c>
    </row>
    <row r="1712" spans="1:10">
      <c r="A1712">
        <v>1708</v>
      </c>
      <c r="B1712" s="612">
        <v>43899.782638888886</v>
      </c>
      <c r="C1712" s="405" t="s">
        <v>2110</v>
      </c>
      <c r="D1712" s="384">
        <v>380</v>
      </c>
      <c r="E1712">
        <v>0.02</v>
      </c>
      <c r="F1712">
        <v>1.14639</v>
      </c>
      <c r="G1712" s="384">
        <v>0</v>
      </c>
      <c r="H1712">
        <v>1.1473899999999999</v>
      </c>
    </row>
    <row r="1713" spans="1:10">
      <c r="A1713">
        <v>1711</v>
      </c>
      <c r="B1713" s="612">
        <v>43899.809027777781</v>
      </c>
      <c r="C1713" s="405" t="s">
        <v>2110</v>
      </c>
      <c r="D1713" s="384">
        <v>380</v>
      </c>
      <c r="E1713">
        <v>0.02</v>
      </c>
      <c r="F1713">
        <v>1.14639</v>
      </c>
      <c r="G1713" s="384">
        <v>0</v>
      </c>
      <c r="H1713">
        <v>1.14659</v>
      </c>
    </row>
    <row r="1714" spans="1:10">
      <c r="A1714">
        <v>1725</v>
      </c>
      <c r="B1714" s="612">
        <v>43899.875</v>
      </c>
      <c r="C1714" s="405" t="s">
        <v>2110</v>
      </c>
      <c r="D1714" s="384">
        <v>380</v>
      </c>
      <c r="E1714">
        <v>0.02</v>
      </c>
      <c r="F1714">
        <v>1.14639</v>
      </c>
      <c r="G1714" s="384">
        <v>0</v>
      </c>
      <c r="H1714">
        <v>1.1455</v>
      </c>
    </row>
    <row r="1715" spans="1:10">
      <c r="A1715">
        <v>1728</v>
      </c>
      <c r="B1715" s="612">
        <v>43899.895138888889</v>
      </c>
      <c r="C1715" s="405" t="s">
        <v>2054</v>
      </c>
      <c r="D1715" s="384">
        <v>380</v>
      </c>
      <c r="E1715">
        <v>0.02</v>
      </c>
      <c r="F1715">
        <v>1.1455</v>
      </c>
      <c r="G1715" s="384">
        <v>0</v>
      </c>
      <c r="H1715">
        <v>1.1455</v>
      </c>
      <c r="I1715">
        <v>-1.78</v>
      </c>
      <c r="J1715" s="384">
        <v>23665.919999999998</v>
      </c>
    </row>
    <row r="1716" spans="1:10">
      <c r="A1716">
        <v>1709</v>
      </c>
      <c r="B1716" s="612">
        <v>43899.809027777781</v>
      </c>
      <c r="C1716" s="405" t="s">
        <v>96</v>
      </c>
      <c r="D1716" s="384">
        <v>381</v>
      </c>
      <c r="E1716">
        <v>0.02</v>
      </c>
      <c r="F1716">
        <v>1.14479</v>
      </c>
      <c r="G1716" s="384">
        <v>0</v>
      </c>
      <c r="H1716">
        <v>0</v>
      </c>
    </row>
    <row r="1717" spans="1:10">
      <c r="A1717">
        <v>1710</v>
      </c>
      <c r="B1717" s="612">
        <v>43899.809027777781</v>
      </c>
      <c r="C1717" s="405" t="s">
        <v>2110</v>
      </c>
      <c r="D1717" s="384">
        <v>381</v>
      </c>
      <c r="E1717">
        <v>0.02</v>
      </c>
      <c r="F1717">
        <v>1.14479</v>
      </c>
      <c r="G1717" s="384">
        <v>0</v>
      </c>
      <c r="H1717">
        <v>1.14659</v>
      </c>
    </row>
    <row r="1718" spans="1:10">
      <c r="A1718">
        <v>1724</v>
      </c>
      <c r="B1718" s="612">
        <v>43899.875</v>
      </c>
      <c r="C1718" s="405" t="s">
        <v>2110</v>
      </c>
      <c r="D1718" s="384">
        <v>381</v>
      </c>
      <c r="E1718">
        <v>0.02</v>
      </c>
      <c r="F1718">
        <v>1.14479</v>
      </c>
      <c r="G1718" s="384">
        <v>0</v>
      </c>
      <c r="H1718">
        <v>1.1455</v>
      </c>
    </row>
    <row r="1719" spans="1:10">
      <c r="A1719">
        <v>1729</v>
      </c>
      <c r="B1719" s="612">
        <v>43899.895138888889</v>
      </c>
      <c r="C1719" s="405" t="s">
        <v>2054</v>
      </c>
      <c r="D1719" s="384">
        <v>381</v>
      </c>
      <c r="E1719">
        <v>0.02</v>
      </c>
      <c r="F1719">
        <v>1.1455</v>
      </c>
      <c r="G1719" s="384">
        <v>0</v>
      </c>
      <c r="H1719">
        <v>1.1455</v>
      </c>
      <c r="I1719">
        <v>1.42</v>
      </c>
      <c r="J1719" s="384">
        <v>23667.34</v>
      </c>
    </row>
    <row r="1720" spans="1:10">
      <c r="A1720">
        <v>1715</v>
      </c>
      <c r="B1720" s="612">
        <v>43899.821527777778</v>
      </c>
      <c r="C1720" s="405" t="s">
        <v>97</v>
      </c>
      <c r="D1720" s="384">
        <v>382</v>
      </c>
      <c r="E1720">
        <v>0.02</v>
      </c>
      <c r="F1720">
        <v>1.14419</v>
      </c>
      <c r="G1720" s="384">
        <v>0</v>
      </c>
      <c r="H1720">
        <v>0</v>
      </c>
    </row>
    <row r="1721" spans="1:10">
      <c r="A1721">
        <v>1716</v>
      </c>
      <c r="B1721" s="612">
        <v>43899.821527777778</v>
      </c>
      <c r="C1721" s="405" t="s">
        <v>2110</v>
      </c>
      <c r="D1721" s="384">
        <v>382</v>
      </c>
      <c r="E1721">
        <v>0.02</v>
      </c>
      <c r="F1721">
        <v>1.14419</v>
      </c>
      <c r="G1721" s="384">
        <v>0</v>
      </c>
      <c r="H1721">
        <v>1.1431899999999999</v>
      </c>
    </row>
    <row r="1722" spans="1:10">
      <c r="A1722">
        <v>1719</v>
      </c>
      <c r="B1722" s="612">
        <v>43899.827777777777</v>
      </c>
      <c r="C1722" s="405" t="s">
        <v>2110</v>
      </c>
      <c r="D1722" s="384">
        <v>382</v>
      </c>
      <c r="E1722">
        <v>0.02</v>
      </c>
      <c r="F1722">
        <v>1.14419</v>
      </c>
      <c r="G1722" s="384">
        <v>0</v>
      </c>
      <c r="H1722">
        <v>1.1439999999999999</v>
      </c>
    </row>
    <row r="1723" spans="1:10">
      <c r="A1723">
        <v>1720</v>
      </c>
      <c r="B1723" s="612">
        <v>43899.872916666667</v>
      </c>
      <c r="C1723" s="405" t="s">
        <v>2054</v>
      </c>
      <c r="D1723" s="384">
        <v>382</v>
      </c>
      <c r="E1723">
        <v>0.02</v>
      </c>
      <c r="F1723">
        <v>1.1439999999999999</v>
      </c>
      <c r="G1723" s="384">
        <v>0</v>
      </c>
      <c r="H1723">
        <v>1.1439999999999999</v>
      </c>
      <c r="I1723">
        <v>0.38</v>
      </c>
      <c r="J1723" s="384">
        <v>23664.1</v>
      </c>
    </row>
    <row r="1724" spans="1:10">
      <c r="A1724">
        <v>1717</v>
      </c>
      <c r="B1724" s="612">
        <v>43899.827777777777</v>
      </c>
      <c r="C1724" s="405" t="s">
        <v>97</v>
      </c>
      <c r="D1724" s="384">
        <v>383</v>
      </c>
      <c r="E1724">
        <v>0.02</v>
      </c>
      <c r="F1724">
        <v>1.1457999999999999</v>
      </c>
      <c r="G1724" s="384">
        <v>0</v>
      </c>
      <c r="H1724">
        <v>0</v>
      </c>
    </row>
    <row r="1725" spans="1:10">
      <c r="A1725">
        <v>1718</v>
      </c>
      <c r="B1725" s="612">
        <v>43899.827777777777</v>
      </c>
      <c r="C1725" s="405" t="s">
        <v>2110</v>
      </c>
      <c r="D1725" s="384">
        <v>383</v>
      </c>
      <c r="E1725">
        <v>0.02</v>
      </c>
      <c r="F1725">
        <v>1.1457999999999999</v>
      </c>
      <c r="G1725" s="384">
        <v>0</v>
      </c>
      <c r="H1725">
        <v>1.1439999999999999</v>
      </c>
    </row>
    <row r="1726" spans="1:10">
      <c r="A1726">
        <v>1721</v>
      </c>
      <c r="B1726" s="612">
        <v>43899.872916666667</v>
      </c>
      <c r="C1726" s="405" t="s">
        <v>2054</v>
      </c>
      <c r="D1726" s="384">
        <v>383</v>
      </c>
      <c r="E1726">
        <v>0.02</v>
      </c>
      <c r="F1726">
        <v>1.1439999999999999</v>
      </c>
      <c r="G1726" s="384">
        <v>0</v>
      </c>
      <c r="H1726">
        <v>1.1439999999999999</v>
      </c>
      <c r="I1726">
        <v>3.6</v>
      </c>
      <c r="J1726" s="384">
        <v>23667.7</v>
      </c>
    </row>
    <row r="1727" spans="1:10">
      <c r="A1727">
        <v>1722</v>
      </c>
      <c r="B1727" s="612">
        <v>43899.875</v>
      </c>
      <c r="C1727" s="405" t="s">
        <v>96</v>
      </c>
      <c r="D1727" s="384">
        <v>384</v>
      </c>
      <c r="E1727">
        <v>0.03</v>
      </c>
      <c r="F1727">
        <v>1.1430499999999999</v>
      </c>
      <c r="G1727" s="384">
        <v>0</v>
      </c>
      <c r="H1727">
        <v>0</v>
      </c>
    </row>
    <row r="1728" spans="1:10">
      <c r="A1728">
        <v>1723</v>
      </c>
      <c r="B1728" s="612">
        <v>43899.875</v>
      </c>
      <c r="C1728" s="405" t="s">
        <v>2110</v>
      </c>
      <c r="D1728" s="384">
        <v>384</v>
      </c>
      <c r="E1728">
        <v>0.03</v>
      </c>
      <c r="F1728">
        <v>1.1430499999999999</v>
      </c>
      <c r="G1728" s="384">
        <v>0</v>
      </c>
      <c r="H1728">
        <v>1.1455</v>
      </c>
    </row>
    <row r="1729" spans="1:10">
      <c r="A1729">
        <v>1730</v>
      </c>
      <c r="B1729" s="612">
        <v>43899.895138888889</v>
      </c>
      <c r="C1729" s="405" t="s">
        <v>2054</v>
      </c>
      <c r="D1729" s="384">
        <v>384</v>
      </c>
      <c r="E1729">
        <v>0.03</v>
      </c>
      <c r="F1729">
        <v>1.1455</v>
      </c>
      <c r="G1729" s="384">
        <v>0</v>
      </c>
      <c r="H1729">
        <v>1.1455</v>
      </c>
      <c r="I1729">
        <v>7.35</v>
      </c>
      <c r="J1729" s="384">
        <v>23674.69</v>
      </c>
    </row>
    <row r="1730" spans="1:10">
      <c r="A1730">
        <v>1726</v>
      </c>
      <c r="B1730" s="612">
        <v>43899.888888888891</v>
      </c>
      <c r="C1730" s="405" t="s">
        <v>97</v>
      </c>
      <c r="D1730" s="384">
        <v>385</v>
      </c>
      <c r="E1730">
        <v>0.02</v>
      </c>
      <c r="F1730">
        <v>1.14419</v>
      </c>
      <c r="G1730" s="384">
        <v>0</v>
      </c>
      <c r="H1730">
        <v>0</v>
      </c>
    </row>
    <row r="1731" spans="1:10">
      <c r="A1731">
        <v>1727</v>
      </c>
      <c r="B1731" s="612">
        <v>43899.888888888891</v>
      </c>
      <c r="C1731" s="405" t="s">
        <v>2110</v>
      </c>
      <c r="D1731" s="384">
        <v>385</v>
      </c>
      <c r="E1731">
        <v>0.02</v>
      </c>
      <c r="F1731">
        <v>1.14419</v>
      </c>
      <c r="G1731" s="384">
        <v>0</v>
      </c>
      <c r="H1731">
        <v>1.1431899999999999</v>
      </c>
    </row>
    <row r="1732" spans="1:10">
      <c r="A1732">
        <v>1739</v>
      </c>
      <c r="B1732" s="612">
        <v>43899.959722222222</v>
      </c>
      <c r="C1732" s="405" t="s">
        <v>2054</v>
      </c>
      <c r="D1732" s="384">
        <v>385</v>
      </c>
      <c r="E1732">
        <v>0.02</v>
      </c>
      <c r="F1732">
        <v>1.1431899999999999</v>
      </c>
      <c r="G1732" s="384">
        <v>0</v>
      </c>
      <c r="H1732">
        <v>1.1431899999999999</v>
      </c>
      <c r="I1732">
        <v>2</v>
      </c>
      <c r="J1732" s="384">
        <v>23678.69</v>
      </c>
    </row>
    <row r="1733" spans="1:10">
      <c r="A1733">
        <v>1731</v>
      </c>
      <c r="B1733" s="612">
        <v>43899.911805555559</v>
      </c>
      <c r="C1733" s="405" t="s">
        <v>96</v>
      </c>
      <c r="D1733" s="384">
        <v>386</v>
      </c>
      <c r="E1733">
        <v>0.02</v>
      </c>
      <c r="F1733">
        <v>1.14442</v>
      </c>
      <c r="G1733" s="384">
        <v>0</v>
      </c>
      <c r="H1733">
        <v>0</v>
      </c>
    </row>
    <row r="1734" spans="1:10">
      <c r="A1734">
        <v>1732</v>
      </c>
      <c r="B1734" s="612">
        <v>43899.911805555559</v>
      </c>
      <c r="C1734" s="405" t="s">
        <v>2110</v>
      </c>
      <c r="D1734" s="384">
        <v>386</v>
      </c>
      <c r="E1734">
        <v>0.02</v>
      </c>
      <c r="F1734">
        <v>1.14442</v>
      </c>
      <c r="G1734" s="384">
        <v>0</v>
      </c>
      <c r="H1734">
        <v>1.1454200000000001</v>
      </c>
    </row>
    <row r="1735" spans="1:10">
      <c r="A1735">
        <v>1733</v>
      </c>
      <c r="B1735" s="612">
        <v>43899.923611111109</v>
      </c>
      <c r="C1735" s="405" t="s">
        <v>2054</v>
      </c>
      <c r="D1735" s="384">
        <v>386</v>
      </c>
      <c r="E1735">
        <v>0.02</v>
      </c>
      <c r="F1735">
        <v>1.1454200000000001</v>
      </c>
      <c r="G1735" s="384">
        <v>0</v>
      </c>
      <c r="H1735">
        <v>1.1454200000000001</v>
      </c>
      <c r="I1735">
        <v>2</v>
      </c>
      <c r="J1735" s="384">
        <v>23676.69</v>
      </c>
    </row>
    <row r="1736" spans="1:10">
      <c r="A1736">
        <v>1734</v>
      </c>
      <c r="B1736" s="612">
        <v>43899.942361111112</v>
      </c>
      <c r="C1736" s="405" t="s">
        <v>96</v>
      </c>
      <c r="D1736" s="384">
        <v>387</v>
      </c>
      <c r="E1736">
        <v>0.02</v>
      </c>
      <c r="F1736">
        <v>1.1448199999999999</v>
      </c>
      <c r="G1736" s="384">
        <v>0</v>
      </c>
      <c r="H1736">
        <v>0</v>
      </c>
    </row>
    <row r="1737" spans="1:10">
      <c r="A1737">
        <v>1735</v>
      </c>
      <c r="B1737" s="612">
        <v>43899.942361111112</v>
      </c>
      <c r="C1737" s="405" t="s">
        <v>2110</v>
      </c>
      <c r="D1737" s="384">
        <v>387</v>
      </c>
      <c r="E1737">
        <v>0.02</v>
      </c>
      <c r="F1737">
        <v>1.1448199999999999</v>
      </c>
      <c r="G1737" s="384">
        <v>0</v>
      </c>
      <c r="H1737">
        <v>1.1458200000000001</v>
      </c>
    </row>
    <row r="1738" spans="1:10">
      <c r="A1738">
        <v>1738</v>
      </c>
      <c r="B1738" s="612">
        <v>43899.959722222222</v>
      </c>
      <c r="C1738" s="405" t="s">
        <v>2110</v>
      </c>
      <c r="D1738" s="384">
        <v>387</v>
      </c>
      <c r="E1738">
        <v>0.02</v>
      </c>
      <c r="F1738">
        <v>1.1448199999999999</v>
      </c>
      <c r="G1738" s="384">
        <v>0</v>
      </c>
      <c r="H1738">
        <v>1.1450199999999999</v>
      </c>
    </row>
    <row r="1739" spans="1:10">
      <c r="A1739">
        <v>1743</v>
      </c>
      <c r="B1739" s="612">
        <v>43899.986111111109</v>
      </c>
      <c r="C1739" s="405" t="s">
        <v>2110</v>
      </c>
      <c r="D1739" s="384">
        <v>387</v>
      </c>
      <c r="E1739">
        <v>0.02</v>
      </c>
      <c r="F1739">
        <v>1.1448199999999999</v>
      </c>
      <c r="G1739" s="384">
        <v>0</v>
      </c>
      <c r="H1739">
        <v>1.14398</v>
      </c>
    </row>
    <row r="1740" spans="1:10">
      <c r="A1740">
        <v>1748</v>
      </c>
      <c r="B1740" s="612">
        <v>43899.995833333334</v>
      </c>
      <c r="C1740" s="405" t="s">
        <v>2110</v>
      </c>
      <c r="D1740" s="384">
        <v>387</v>
      </c>
      <c r="E1740">
        <v>0.02</v>
      </c>
      <c r="F1740">
        <v>1.1448199999999999</v>
      </c>
      <c r="G1740" s="384">
        <v>0</v>
      </c>
      <c r="H1740">
        <v>1.1427</v>
      </c>
    </row>
    <row r="1741" spans="1:10">
      <c r="A1741">
        <v>1757</v>
      </c>
      <c r="B1741" s="612">
        <v>43900.036805555559</v>
      </c>
      <c r="C1741" s="405" t="s">
        <v>2110</v>
      </c>
      <c r="D1741" s="384">
        <v>387</v>
      </c>
      <c r="E1741">
        <v>0.02</v>
      </c>
      <c r="F1741">
        <v>1.1448199999999999</v>
      </c>
      <c r="G1741" s="384">
        <v>0</v>
      </c>
      <c r="H1741">
        <v>1.14133</v>
      </c>
    </row>
    <row r="1742" spans="1:10">
      <c r="A1742">
        <v>1766</v>
      </c>
      <c r="B1742" s="612">
        <v>43900.080555555556</v>
      </c>
      <c r="C1742" s="405" t="s">
        <v>2054</v>
      </c>
      <c r="D1742" s="384">
        <v>387</v>
      </c>
      <c r="E1742">
        <v>0.02</v>
      </c>
      <c r="F1742">
        <v>1.14133</v>
      </c>
      <c r="G1742" s="384">
        <v>0</v>
      </c>
      <c r="H1742">
        <v>1.14133</v>
      </c>
      <c r="I1742">
        <v>-7.06</v>
      </c>
      <c r="J1742" s="384">
        <v>23675.63</v>
      </c>
    </row>
    <row r="1743" spans="1:10">
      <c r="A1743">
        <v>1736</v>
      </c>
      <c r="B1743" s="612">
        <v>43899.959722222222</v>
      </c>
      <c r="C1743" s="405" t="s">
        <v>96</v>
      </c>
      <c r="D1743" s="384">
        <v>388</v>
      </c>
      <c r="E1743">
        <v>0.02</v>
      </c>
      <c r="F1743">
        <v>1.1432100000000001</v>
      </c>
      <c r="G1743" s="384">
        <v>0</v>
      </c>
      <c r="H1743">
        <v>0</v>
      </c>
    </row>
    <row r="1744" spans="1:10">
      <c r="A1744">
        <v>1737</v>
      </c>
      <c r="B1744" s="612">
        <v>43899.959722222222</v>
      </c>
      <c r="C1744" s="405" t="s">
        <v>2110</v>
      </c>
      <c r="D1744" s="384">
        <v>388</v>
      </c>
      <c r="E1744">
        <v>0.02</v>
      </c>
      <c r="F1744">
        <v>1.1432100000000001</v>
      </c>
      <c r="G1744" s="384">
        <v>0</v>
      </c>
      <c r="H1744">
        <v>1.1450199999999999</v>
      </c>
    </row>
    <row r="1745" spans="1:10">
      <c r="A1745">
        <v>1742</v>
      </c>
      <c r="B1745" s="612">
        <v>43899.986111111109</v>
      </c>
      <c r="C1745" s="405" t="s">
        <v>2110</v>
      </c>
      <c r="D1745" s="384">
        <v>388</v>
      </c>
      <c r="E1745">
        <v>0.02</v>
      </c>
      <c r="F1745">
        <v>1.1432100000000001</v>
      </c>
      <c r="G1745" s="384">
        <v>0</v>
      </c>
      <c r="H1745">
        <v>1.14398</v>
      </c>
    </row>
    <row r="1746" spans="1:10">
      <c r="A1746">
        <v>1747</v>
      </c>
      <c r="B1746" s="612">
        <v>43899.995833333334</v>
      </c>
      <c r="C1746" s="405" t="s">
        <v>2110</v>
      </c>
      <c r="D1746" s="384">
        <v>388</v>
      </c>
      <c r="E1746">
        <v>0.02</v>
      </c>
      <c r="F1746">
        <v>1.1432100000000001</v>
      </c>
      <c r="G1746" s="384">
        <v>0</v>
      </c>
      <c r="H1746">
        <v>1.1427</v>
      </c>
    </row>
    <row r="1747" spans="1:10">
      <c r="A1747">
        <v>1756</v>
      </c>
      <c r="B1747" s="612">
        <v>43900.036805555559</v>
      </c>
      <c r="C1747" s="405" t="s">
        <v>2110</v>
      </c>
      <c r="D1747" s="384">
        <v>388</v>
      </c>
      <c r="E1747">
        <v>0.02</v>
      </c>
      <c r="F1747">
        <v>1.1432100000000001</v>
      </c>
      <c r="G1747" s="384">
        <v>0</v>
      </c>
      <c r="H1747">
        <v>1.14133</v>
      </c>
    </row>
    <row r="1748" spans="1:10">
      <c r="A1748">
        <v>1767</v>
      </c>
      <c r="B1748" s="612">
        <v>43900.080555555556</v>
      </c>
      <c r="C1748" s="405" t="s">
        <v>2054</v>
      </c>
      <c r="D1748" s="384">
        <v>388</v>
      </c>
      <c r="E1748">
        <v>0.02</v>
      </c>
      <c r="F1748">
        <v>1.14133</v>
      </c>
      <c r="G1748" s="384">
        <v>0</v>
      </c>
      <c r="H1748">
        <v>1.14133</v>
      </c>
      <c r="I1748">
        <v>-3.84</v>
      </c>
      <c r="J1748" s="384">
        <v>23671.79</v>
      </c>
    </row>
    <row r="1749" spans="1:10">
      <c r="A1749">
        <v>1740</v>
      </c>
      <c r="B1749" s="612">
        <v>43899.986111111109</v>
      </c>
      <c r="C1749" s="405" t="s">
        <v>96</v>
      </c>
      <c r="D1749" s="384">
        <v>389</v>
      </c>
      <c r="E1749">
        <v>0.03</v>
      </c>
      <c r="F1749">
        <v>1.14161</v>
      </c>
      <c r="G1749" s="384">
        <v>0</v>
      </c>
      <c r="H1749">
        <v>0</v>
      </c>
    </row>
    <row r="1750" spans="1:10">
      <c r="A1750">
        <v>1741</v>
      </c>
      <c r="B1750" s="612">
        <v>43899.986111111109</v>
      </c>
      <c r="C1750" s="405" t="s">
        <v>2110</v>
      </c>
      <c r="D1750" s="384">
        <v>389</v>
      </c>
      <c r="E1750">
        <v>0.03</v>
      </c>
      <c r="F1750">
        <v>1.14161</v>
      </c>
      <c r="G1750" s="384">
        <v>0</v>
      </c>
      <c r="H1750">
        <v>1.14398</v>
      </c>
    </row>
    <row r="1751" spans="1:10">
      <c r="A1751">
        <v>1746</v>
      </c>
      <c r="B1751" s="612">
        <v>43899.995833333334</v>
      </c>
      <c r="C1751" s="405" t="s">
        <v>2110</v>
      </c>
      <c r="D1751" s="384">
        <v>389</v>
      </c>
      <c r="E1751">
        <v>0.03</v>
      </c>
      <c r="F1751">
        <v>1.14161</v>
      </c>
      <c r="G1751" s="384">
        <v>0</v>
      </c>
      <c r="H1751">
        <v>1.1427</v>
      </c>
    </row>
    <row r="1752" spans="1:10">
      <c r="A1752">
        <v>1755</v>
      </c>
      <c r="B1752" s="612">
        <v>43900.036805555559</v>
      </c>
      <c r="C1752" s="405" t="s">
        <v>2110</v>
      </c>
      <c r="D1752" s="384">
        <v>389</v>
      </c>
      <c r="E1752">
        <v>0.03</v>
      </c>
      <c r="F1752">
        <v>1.14161</v>
      </c>
      <c r="G1752" s="384">
        <v>0</v>
      </c>
      <c r="H1752">
        <v>1.14133</v>
      </c>
    </row>
    <row r="1753" spans="1:10">
      <c r="A1753">
        <v>1768</v>
      </c>
      <c r="B1753" s="612">
        <v>43900.080555555556</v>
      </c>
      <c r="C1753" s="405" t="s">
        <v>2054</v>
      </c>
      <c r="D1753" s="384">
        <v>389</v>
      </c>
      <c r="E1753">
        <v>0.03</v>
      </c>
      <c r="F1753">
        <v>1.14133</v>
      </c>
      <c r="G1753" s="384">
        <v>0</v>
      </c>
      <c r="H1753">
        <v>1.14133</v>
      </c>
      <c r="I1753">
        <v>-0.96</v>
      </c>
      <c r="J1753" s="384">
        <v>23670.83</v>
      </c>
    </row>
    <row r="1754" spans="1:10">
      <c r="A1754">
        <v>1744</v>
      </c>
      <c r="B1754" s="612">
        <v>43899.995833333334</v>
      </c>
      <c r="C1754" s="405" t="s">
        <v>96</v>
      </c>
      <c r="D1754" s="384">
        <v>390</v>
      </c>
      <c r="E1754">
        <v>0.05</v>
      </c>
      <c r="F1754">
        <v>1.13991</v>
      </c>
      <c r="G1754" s="384">
        <v>0</v>
      </c>
      <c r="H1754">
        <v>0</v>
      </c>
    </row>
    <row r="1755" spans="1:10">
      <c r="A1755">
        <v>1745</v>
      </c>
      <c r="B1755" s="612">
        <v>43899.995833333334</v>
      </c>
      <c r="C1755" s="405" t="s">
        <v>2110</v>
      </c>
      <c r="D1755" s="384">
        <v>390</v>
      </c>
      <c r="E1755">
        <v>0.05</v>
      </c>
      <c r="F1755">
        <v>1.13991</v>
      </c>
      <c r="G1755" s="384">
        <v>0</v>
      </c>
      <c r="H1755">
        <v>1.1427</v>
      </c>
    </row>
    <row r="1756" spans="1:10">
      <c r="A1756">
        <v>1754</v>
      </c>
      <c r="B1756" s="612">
        <v>43900.036805555559</v>
      </c>
      <c r="C1756" s="405" t="s">
        <v>2110</v>
      </c>
      <c r="D1756" s="384">
        <v>390</v>
      </c>
      <c r="E1756">
        <v>0.05</v>
      </c>
      <c r="F1756">
        <v>1.13991</v>
      </c>
      <c r="G1756" s="384">
        <v>0</v>
      </c>
      <c r="H1756">
        <v>1.14133</v>
      </c>
    </row>
    <row r="1757" spans="1:10">
      <c r="A1757">
        <v>1769</v>
      </c>
      <c r="B1757" s="612">
        <v>43900.080555555556</v>
      </c>
      <c r="C1757" s="405" t="s">
        <v>2054</v>
      </c>
      <c r="D1757" s="384">
        <v>390</v>
      </c>
      <c r="E1757">
        <v>0.05</v>
      </c>
      <c r="F1757">
        <v>1.14133</v>
      </c>
      <c r="G1757" s="384">
        <v>0</v>
      </c>
      <c r="H1757">
        <v>1.14133</v>
      </c>
      <c r="I1757">
        <v>6.9</v>
      </c>
      <c r="J1757" s="384">
        <v>23677.73</v>
      </c>
    </row>
    <row r="1758" spans="1:10">
      <c r="A1758">
        <v>1749</v>
      </c>
      <c r="B1758" s="612">
        <v>43900.007638888892</v>
      </c>
      <c r="C1758" s="405" t="s">
        <v>97</v>
      </c>
      <c r="D1758" s="384">
        <v>391</v>
      </c>
      <c r="E1758">
        <v>0.02</v>
      </c>
      <c r="F1758">
        <v>1.1416299999999999</v>
      </c>
      <c r="G1758" s="384">
        <v>0</v>
      </c>
      <c r="H1758">
        <v>0</v>
      </c>
    </row>
    <row r="1759" spans="1:10">
      <c r="A1759">
        <v>1750</v>
      </c>
      <c r="B1759" s="612">
        <v>43900.007638888892</v>
      </c>
      <c r="C1759" s="405" t="s">
        <v>2110</v>
      </c>
      <c r="D1759" s="384">
        <v>391</v>
      </c>
      <c r="E1759">
        <v>0.02</v>
      </c>
      <c r="F1759">
        <v>1.1416299999999999</v>
      </c>
      <c r="G1759" s="384">
        <v>0</v>
      </c>
      <c r="H1759">
        <v>1.14063</v>
      </c>
    </row>
    <row r="1760" spans="1:10">
      <c r="A1760">
        <v>1751</v>
      </c>
      <c r="B1760" s="612">
        <v>43900.010416666664</v>
      </c>
      <c r="C1760" s="405" t="s">
        <v>2054</v>
      </c>
      <c r="D1760" s="384">
        <v>391</v>
      </c>
      <c r="E1760">
        <v>0.02</v>
      </c>
      <c r="F1760">
        <v>1.14063</v>
      </c>
      <c r="G1760" s="384">
        <v>0</v>
      </c>
      <c r="H1760">
        <v>1.14063</v>
      </c>
      <c r="I1760">
        <v>2</v>
      </c>
      <c r="J1760" s="384">
        <v>23680.69</v>
      </c>
    </row>
    <row r="1761" spans="1:10">
      <c r="A1761">
        <v>1752</v>
      </c>
      <c r="B1761" s="612">
        <v>43900.036805555559</v>
      </c>
      <c r="C1761" s="405" t="s">
        <v>96</v>
      </c>
      <c r="D1761" s="384">
        <v>392</v>
      </c>
      <c r="E1761">
        <v>0.08</v>
      </c>
      <c r="F1761">
        <v>1.13801</v>
      </c>
      <c r="G1761" s="384">
        <v>0</v>
      </c>
      <c r="H1761">
        <v>0</v>
      </c>
    </row>
    <row r="1762" spans="1:10">
      <c r="A1762">
        <v>1753</v>
      </c>
      <c r="B1762" s="612">
        <v>43900.036805555559</v>
      </c>
      <c r="C1762" s="405" t="s">
        <v>2110</v>
      </c>
      <c r="D1762" s="384">
        <v>392</v>
      </c>
      <c r="E1762">
        <v>0.08</v>
      </c>
      <c r="F1762">
        <v>1.13801</v>
      </c>
      <c r="G1762" s="384">
        <v>0</v>
      </c>
      <c r="H1762">
        <v>1.14133</v>
      </c>
    </row>
    <row r="1763" spans="1:10">
      <c r="A1763">
        <v>1770</v>
      </c>
      <c r="B1763" s="612">
        <v>43900.080555555556</v>
      </c>
      <c r="C1763" s="405" t="s">
        <v>2054</v>
      </c>
      <c r="D1763" s="384">
        <v>392</v>
      </c>
      <c r="E1763">
        <v>0.08</v>
      </c>
      <c r="F1763">
        <v>1.14133</v>
      </c>
      <c r="G1763" s="384">
        <v>0</v>
      </c>
      <c r="H1763">
        <v>1.14133</v>
      </c>
      <c r="I1763">
        <v>26.56</v>
      </c>
      <c r="J1763" s="384">
        <v>23704.29</v>
      </c>
    </row>
    <row r="1764" spans="1:10">
      <c r="A1764">
        <v>1758</v>
      </c>
      <c r="B1764" s="612">
        <v>43900.040972222225</v>
      </c>
      <c r="C1764" s="405" t="s">
        <v>97</v>
      </c>
      <c r="D1764" s="384">
        <v>393</v>
      </c>
      <c r="E1764">
        <v>0.02</v>
      </c>
      <c r="F1764">
        <v>1.13862</v>
      </c>
      <c r="G1764" s="384">
        <v>0</v>
      </c>
      <c r="H1764">
        <v>0</v>
      </c>
    </row>
    <row r="1765" spans="1:10">
      <c r="A1765">
        <v>1759</v>
      </c>
      <c r="B1765" s="612">
        <v>43900.040972222225</v>
      </c>
      <c r="C1765" s="405" t="s">
        <v>2110</v>
      </c>
      <c r="D1765" s="384">
        <v>393</v>
      </c>
      <c r="E1765">
        <v>0.02</v>
      </c>
      <c r="F1765">
        <v>1.13862</v>
      </c>
      <c r="G1765" s="384">
        <v>0</v>
      </c>
      <c r="H1765">
        <v>1.1376200000000001</v>
      </c>
    </row>
    <row r="1766" spans="1:10">
      <c r="A1766">
        <v>1760</v>
      </c>
      <c r="B1766" s="612">
        <v>43900.044444444444</v>
      </c>
      <c r="C1766" s="405" t="s">
        <v>2054</v>
      </c>
      <c r="D1766" s="384">
        <v>393</v>
      </c>
      <c r="E1766">
        <v>0.02</v>
      </c>
      <c r="F1766">
        <v>1.1376200000000001</v>
      </c>
      <c r="G1766" s="384">
        <v>0</v>
      </c>
      <c r="H1766">
        <v>1.1376200000000001</v>
      </c>
      <c r="I1766">
        <v>2</v>
      </c>
      <c r="J1766" s="384">
        <v>23682.69</v>
      </c>
    </row>
    <row r="1767" spans="1:10">
      <c r="A1767">
        <v>1761</v>
      </c>
      <c r="B1767" s="612">
        <v>43900.047222222223</v>
      </c>
      <c r="C1767" s="405" t="s">
        <v>97</v>
      </c>
      <c r="D1767" s="384">
        <v>394</v>
      </c>
      <c r="E1767">
        <v>0.02</v>
      </c>
      <c r="F1767">
        <v>1.1384700000000001</v>
      </c>
      <c r="G1767" s="384">
        <v>0</v>
      </c>
      <c r="H1767">
        <v>0</v>
      </c>
    </row>
    <row r="1768" spans="1:10">
      <c r="A1768">
        <v>1762</v>
      </c>
      <c r="B1768" s="612">
        <v>43900.047222222223</v>
      </c>
      <c r="C1768" s="405" t="s">
        <v>2110</v>
      </c>
      <c r="D1768" s="384">
        <v>394</v>
      </c>
      <c r="E1768">
        <v>0.02</v>
      </c>
      <c r="F1768">
        <v>1.1384700000000001</v>
      </c>
      <c r="G1768" s="384">
        <v>0</v>
      </c>
      <c r="H1768">
        <v>1.13747</v>
      </c>
    </row>
    <row r="1769" spans="1:10">
      <c r="A1769">
        <v>1765</v>
      </c>
      <c r="B1769" s="612">
        <v>43900.070833333331</v>
      </c>
      <c r="C1769" s="405" t="s">
        <v>2110</v>
      </c>
      <c r="D1769" s="384">
        <v>394</v>
      </c>
      <c r="E1769">
        <v>0.02</v>
      </c>
      <c r="F1769">
        <v>1.1384700000000001</v>
      </c>
      <c r="G1769" s="384">
        <v>0</v>
      </c>
      <c r="H1769">
        <v>1.13828</v>
      </c>
    </row>
    <row r="1770" spans="1:10">
      <c r="A1770">
        <v>1776</v>
      </c>
      <c r="B1770" s="612">
        <v>43900.188888888886</v>
      </c>
      <c r="C1770" s="405" t="s">
        <v>2054</v>
      </c>
      <c r="D1770" s="384">
        <v>394</v>
      </c>
      <c r="E1770">
        <v>0.02</v>
      </c>
      <c r="F1770">
        <v>1.13828</v>
      </c>
      <c r="G1770" s="384">
        <v>0</v>
      </c>
      <c r="H1770">
        <v>1.13828</v>
      </c>
      <c r="I1770">
        <v>0.38</v>
      </c>
      <c r="J1770" s="384">
        <v>23704.67</v>
      </c>
    </row>
    <row r="1771" spans="1:10">
      <c r="A1771">
        <v>1763</v>
      </c>
      <c r="B1771" s="612">
        <v>43900.070833333331</v>
      </c>
      <c r="C1771" s="405" t="s">
        <v>97</v>
      </c>
      <c r="D1771" s="384">
        <v>395</v>
      </c>
      <c r="E1771">
        <v>0.02</v>
      </c>
      <c r="F1771">
        <v>1.14008</v>
      </c>
      <c r="G1771" s="384">
        <v>0</v>
      </c>
      <c r="H1771">
        <v>0</v>
      </c>
    </row>
    <row r="1772" spans="1:10">
      <c r="A1772">
        <v>1764</v>
      </c>
      <c r="B1772" s="612">
        <v>43900.070833333331</v>
      </c>
      <c r="C1772" s="405" t="s">
        <v>2110</v>
      </c>
      <c r="D1772" s="384">
        <v>395</v>
      </c>
      <c r="E1772">
        <v>0.02</v>
      </c>
      <c r="F1772">
        <v>1.14008</v>
      </c>
      <c r="G1772" s="384">
        <v>0</v>
      </c>
      <c r="H1772">
        <v>1.13828</v>
      </c>
    </row>
    <row r="1773" spans="1:10">
      <c r="A1773">
        <v>1777</v>
      </c>
      <c r="B1773" s="612">
        <v>43900.188888888886</v>
      </c>
      <c r="C1773" s="405" t="s">
        <v>2054</v>
      </c>
      <c r="D1773" s="384">
        <v>395</v>
      </c>
      <c r="E1773">
        <v>0.02</v>
      </c>
      <c r="F1773">
        <v>1.13828</v>
      </c>
      <c r="G1773" s="384">
        <v>0</v>
      </c>
      <c r="H1773">
        <v>1.13828</v>
      </c>
      <c r="I1773">
        <v>3.6</v>
      </c>
      <c r="J1773" s="384">
        <v>23708.27</v>
      </c>
    </row>
    <row r="1774" spans="1:10">
      <c r="A1774">
        <v>1771</v>
      </c>
      <c r="B1774" s="612">
        <v>43900.083333333336</v>
      </c>
      <c r="C1774" s="405" t="s">
        <v>96</v>
      </c>
      <c r="D1774" s="384">
        <v>396</v>
      </c>
      <c r="E1774">
        <v>0.02</v>
      </c>
      <c r="F1774">
        <v>1.1408799999999999</v>
      </c>
      <c r="G1774" s="384">
        <v>0</v>
      </c>
      <c r="H1774">
        <v>0</v>
      </c>
    </row>
    <row r="1775" spans="1:10">
      <c r="A1775">
        <v>1772</v>
      </c>
      <c r="B1775" s="612">
        <v>43900.083333333336</v>
      </c>
      <c r="C1775" s="405" t="s">
        <v>2110</v>
      </c>
      <c r="D1775" s="384">
        <v>396</v>
      </c>
      <c r="E1775">
        <v>0.02</v>
      </c>
      <c r="F1775">
        <v>1.1408799999999999</v>
      </c>
      <c r="G1775" s="384">
        <v>0</v>
      </c>
      <c r="H1775">
        <v>1.14188</v>
      </c>
    </row>
    <row r="1776" spans="1:10">
      <c r="A1776">
        <v>1775</v>
      </c>
      <c r="B1776" s="612">
        <v>43900.15902777778</v>
      </c>
      <c r="C1776" s="405" t="s">
        <v>2110</v>
      </c>
      <c r="D1776" s="384">
        <v>396</v>
      </c>
      <c r="E1776">
        <v>0.02</v>
      </c>
      <c r="F1776">
        <v>1.1408799999999999</v>
      </c>
      <c r="G1776" s="384">
        <v>0</v>
      </c>
      <c r="H1776">
        <v>1.14107</v>
      </c>
    </row>
    <row r="1777" spans="1:10">
      <c r="A1777">
        <v>1783</v>
      </c>
      <c r="B1777" s="612">
        <v>43900.207638888889</v>
      </c>
      <c r="C1777" s="405" t="s">
        <v>2110</v>
      </c>
      <c r="D1777" s="384">
        <v>396</v>
      </c>
      <c r="E1777">
        <v>0.02</v>
      </c>
      <c r="F1777">
        <v>1.1408799999999999</v>
      </c>
      <c r="G1777" s="384">
        <v>0</v>
      </c>
      <c r="H1777">
        <v>1.1400399999999999</v>
      </c>
    </row>
    <row r="1778" spans="1:10">
      <c r="A1778">
        <v>1789</v>
      </c>
      <c r="B1778" s="612">
        <v>43900.213888888888</v>
      </c>
      <c r="C1778" s="405" t="s">
        <v>2110</v>
      </c>
      <c r="D1778" s="384">
        <v>396</v>
      </c>
      <c r="E1778">
        <v>0.02</v>
      </c>
      <c r="F1778">
        <v>1.1408799999999999</v>
      </c>
      <c r="G1778" s="384">
        <v>0</v>
      </c>
      <c r="H1778">
        <v>1.1387499999999999</v>
      </c>
    </row>
    <row r="1779" spans="1:10">
      <c r="A1779">
        <v>1798</v>
      </c>
      <c r="B1779" s="612">
        <v>43900.229861111111</v>
      </c>
      <c r="C1779" s="405" t="s">
        <v>2110</v>
      </c>
      <c r="D1779" s="384">
        <v>396</v>
      </c>
      <c r="E1779">
        <v>0.02</v>
      </c>
      <c r="F1779">
        <v>1.1408799999999999</v>
      </c>
      <c r="G1779" s="384">
        <v>0</v>
      </c>
      <c r="H1779">
        <v>1.13741</v>
      </c>
    </row>
    <row r="1780" spans="1:10">
      <c r="A1780">
        <v>1821</v>
      </c>
      <c r="B1780" s="612">
        <v>43900.32708333333</v>
      </c>
      <c r="C1780" s="405" t="s">
        <v>2054</v>
      </c>
      <c r="D1780" s="384">
        <v>396</v>
      </c>
      <c r="E1780">
        <v>0.02</v>
      </c>
      <c r="F1780">
        <v>1.13741</v>
      </c>
      <c r="G1780" s="384">
        <v>0</v>
      </c>
      <c r="H1780">
        <v>1.13741</v>
      </c>
      <c r="I1780">
        <v>-6.94</v>
      </c>
      <c r="J1780" s="384">
        <v>23717.29</v>
      </c>
    </row>
    <row r="1781" spans="1:10">
      <c r="A1781">
        <v>1773</v>
      </c>
      <c r="B1781" s="612">
        <v>43900.15902777778</v>
      </c>
      <c r="C1781" s="405" t="s">
        <v>96</v>
      </c>
      <c r="D1781" s="384">
        <v>397</v>
      </c>
      <c r="E1781">
        <v>0.02</v>
      </c>
      <c r="F1781">
        <v>1.1392599999999999</v>
      </c>
      <c r="G1781" s="384">
        <v>0</v>
      </c>
      <c r="H1781">
        <v>0</v>
      </c>
    </row>
    <row r="1782" spans="1:10">
      <c r="A1782">
        <v>1774</v>
      </c>
      <c r="B1782" s="612">
        <v>43900.15902777778</v>
      </c>
      <c r="C1782" s="405" t="s">
        <v>2110</v>
      </c>
      <c r="D1782" s="384">
        <v>397</v>
      </c>
      <c r="E1782">
        <v>0.02</v>
      </c>
      <c r="F1782">
        <v>1.1392599999999999</v>
      </c>
      <c r="G1782" s="384">
        <v>0</v>
      </c>
      <c r="H1782">
        <v>1.14107</v>
      </c>
    </row>
    <row r="1783" spans="1:10">
      <c r="A1783">
        <v>1782</v>
      </c>
      <c r="B1783" s="612">
        <v>43900.207638888889</v>
      </c>
      <c r="C1783" s="405" t="s">
        <v>2110</v>
      </c>
      <c r="D1783" s="384">
        <v>397</v>
      </c>
      <c r="E1783">
        <v>0.02</v>
      </c>
      <c r="F1783">
        <v>1.1392599999999999</v>
      </c>
      <c r="G1783" s="384">
        <v>0</v>
      </c>
      <c r="H1783">
        <v>1.1400399999999999</v>
      </c>
    </row>
    <row r="1784" spans="1:10">
      <c r="A1784">
        <v>1788</v>
      </c>
      <c r="B1784" s="612">
        <v>43900.213888888888</v>
      </c>
      <c r="C1784" s="405" t="s">
        <v>2110</v>
      </c>
      <c r="D1784" s="384">
        <v>397</v>
      </c>
      <c r="E1784">
        <v>0.02</v>
      </c>
      <c r="F1784">
        <v>1.1392599999999999</v>
      </c>
      <c r="G1784" s="384">
        <v>0</v>
      </c>
      <c r="H1784">
        <v>1.1387499999999999</v>
      </c>
    </row>
    <row r="1785" spans="1:10">
      <c r="A1785">
        <v>1797</v>
      </c>
      <c r="B1785" s="612">
        <v>43900.229861111111</v>
      </c>
      <c r="C1785" s="405" t="s">
        <v>2110</v>
      </c>
      <c r="D1785" s="384">
        <v>397</v>
      </c>
      <c r="E1785">
        <v>0.02</v>
      </c>
      <c r="F1785">
        <v>1.1392599999999999</v>
      </c>
      <c r="G1785" s="384">
        <v>0</v>
      </c>
      <c r="H1785">
        <v>1.13741</v>
      </c>
    </row>
    <row r="1786" spans="1:10">
      <c r="A1786">
        <v>1822</v>
      </c>
      <c r="B1786" s="612">
        <v>43900.32708333333</v>
      </c>
      <c r="C1786" s="405" t="s">
        <v>2054</v>
      </c>
      <c r="D1786" s="384">
        <v>397</v>
      </c>
      <c r="E1786">
        <v>0.02</v>
      </c>
      <c r="F1786">
        <v>1.13741</v>
      </c>
      <c r="G1786" s="384">
        <v>0</v>
      </c>
      <c r="H1786">
        <v>1.13741</v>
      </c>
      <c r="I1786">
        <v>-3.7</v>
      </c>
      <c r="J1786" s="384">
        <v>23713.59</v>
      </c>
    </row>
    <row r="1787" spans="1:10">
      <c r="A1787">
        <v>1778</v>
      </c>
      <c r="B1787" s="612">
        <v>43900.188888888886</v>
      </c>
      <c r="C1787" s="405" t="s">
        <v>97</v>
      </c>
      <c r="D1787" s="384">
        <v>398</v>
      </c>
      <c r="E1787">
        <v>0.02</v>
      </c>
      <c r="F1787">
        <v>1.13808</v>
      </c>
      <c r="G1787" s="384">
        <v>0</v>
      </c>
      <c r="H1787">
        <v>0</v>
      </c>
    </row>
    <row r="1788" spans="1:10">
      <c r="A1788">
        <v>1779</v>
      </c>
      <c r="B1788" s="612">
        <v>43900.188888888886</v>
      </c>
      <c r="C1788" s="405" t="s">
        <v>2110</v>
      </c>
      <c r="D1788" s="384">
        <v>398</v>
      </c>
      <c r="E1788">
        <v>0.02</v>
      </c>
      <c r="F1788">
        <v>1.13808</v>
      </c>
      <c r="G1788" s="384">
        <v>0</v>
      </c>
      <c r="H1788">
        <v>1.1370800000000001</v>
      </c>
    </row>
    <row r="1789" spans="1:10">
      <c r="A1789">
        <v>1784</v>
      </c>
      <c r="B1789" s="612">
        <v>43900.210416666669</v>
      </c>
      <c r="C1789" s="405" t="s">
        <v>2054</v>
      </c>
      <c r="D1789" s="384">
        <v>398</v>
      </c>
      <c r="E1789">
        <v>0.02</v>
      </c>
      <c r="F1789">
        <v>1.1370800000000001</v>
      </c>
      <c r="G1789" s="384">
        <v>0</v>
      </c>
      <c r="H1789">
        <v>1.1370800000000001</v>
      </c>
      <c r="I1789">
        <v>2</v>
      </c>
      <c r="J1789" s="384">
        <v>23710.27</v>
      </c>
    </row>
    <row r="1790" spans="1:10">
      <c r="A1790">
        <v>1780</v>
      </c>
      <c r="B1790" s="612">
        <v>43900.207638888889</v>
      </c>
      <c r="C1790" s="405" t="s">
        <v>96</v>
      </c>
      <c r="D1790" s="384">
        <v>399</v>
      </c>
      <c r="E1790">
        <v>0.03</v>
      </c>
      <c r="F1790">
        <v>1.1376599999999999</v>
      </c>
      <c r="G1790" s="384">
        <v>0</v>
      </c>
      <c r="H1790">
        <v>0</v>
      </c>
    </row>
    <row r="1791" spans="1:10">
      <c r="A1791">
        <v>1781</v>
      </c>
      <c r="B1791" s="612">
        <v>43900.207638888889</v>
      </c>
      <c r="C1791" s="405" t="s">
        <v>2110</v>
      </c>
      <c r="D1791" s="384">
        <v>399</v>
      </c>
      <c r="E1791">
        <v>0.03</v>
      </c>
      <c r="F1791">
        <v>1.1376599999999999</v>
      </c>
      <c r="G1791" s="384">
        <v>0</v>
      </c>
      <c r="H1791">
        <v>1.1400399999999999</v>
      </c>
    </row>
    <row r="1792" spans="1:10">
      <c r="A1792">
        <v>1787</v>
      </c>
      <c r="B1792" s="612">
        <v>43900.213888888888</v>
      </c>
      <c r="C1792" s="405" t="s">
        <v>2110</v>
      </c>
      <c r="D1792" s="384">
        <v>399</v>
      </c>
      <c r="E1792">
        <v>0.03</v>
      </c>
      <c r="F1792">
        <v>1.1376599999999999</v>
      </c>
      <c r="G1792" s="384">
        <v>0</v>
      </c>
      <c r="H1792">
        <v>1.1387499999999999</v>
      </c>
    </row>
    <row r="1793" spans="1:10">
      <c r="A1793">
        <v>1796</v>
      </c>
      <c r="B1793" s="612">
        <v>43900.229861111111</v>
      </c>
      <c r="C1793" s="405" t="s">
        <v>2110</v>
      </c>
      <c r="D1793" s="384">
        <v>399</v>
      </c>
      <c r="E1793">
        <v>0.03</v>
      </c>
      <c r="F1793">
        <v>1.1376599999999999</v>
      </c>
      <c r="G1793" s="384">
        <v>0</v>
      </c>
      <c r="H1793">
        <v>1.13741</v>
      </c>
    </row>
    <row r="1794" spans="1:10">
      <c r="A1794">
        <v>1823</v>
      </c>
      <c r="B1794" s="612">
        <v>43900.32708333333</v>
      </c>
      <c r="C1794" s="405" t="s">
        <v>2054</v>
      </c>
      <c r="D1794" s="384">
        <v>399</v>
      </c>
      <c r="E1794">
        <v>0.03</v>
      </c>
      <c r="F1794">
        <v>1.13741</v>
      </c>
      <c r="G1794" s="384">
        <v>0</v>
      </c>
      <c r="H1794">
        <v>1.13741</v>
      </c>
      <c r="I1794">
        <v>-0.75</v>
      </c>
      <c r="J1794" s="384">
        <v>23712.84</v>
      </c>
    </row>
    <row r="1795" spans="1:10">
      <c r="A1795">
        <v>1785</v>
      </c>
      <c r="B1795" s="612">
        <v>43900.213888888888</v>
      </c>
      <c r="C1795" s="405" t="s">
        <v>96</v>
      </c>
      <c r="D1795" s="384">
        <v>400</v>
      </c>
      <c r="E1795">
        <v>0.05</v>
      </c>
      <c r="F1795">
        <v>1.13595</v>
      </c>
      <c r="G1795" s="384">
        <v>0</v>
      </c>
      <c r="H1795">
        <v>0</v>
      </c>
    </row>
    <row r="1796" spans="1:10">
      <c r="A1796">
        <v>1786</v>
      </c>
      <c r="B1796" s="612">
        <v>43900.213888888888</v>
      </c>
      <c r="C1796" s="405" t="s">
        <v>2110</v>
      </c>
      <c r="D1796" s="384">
        <v>400</v>
      </c>
      <c r="E1796">
        <v>0.05</v>
      </c>
      <c r="F1796">
        <v>1.13595</v>
      </c>
      <c r="G1796" s="384">
        <v>0</v>
      </c>
      <c r="H1796">
        <v>1.1387499999999999</v>
      </c>
    </row>
    <row r="1797" spans="1:10">
      <c r="A1797">
        <v>1795</v>
      </c>
      <c r="B1797" s="612">
        <v>43900.229861111111</v>
      </c>
      <c r="C1797" s="405" t="s">
        <v>2110</v>
      </c>
      <c r="D1797" s="384">
        <v>400</v>
      </c>
      <c r="E1797">
        <v>0.05</v>
      </c>
      <c r="F1797">
        <v>1.13595</v>
      </c>
      <c r="G1797" s="384">
        <v>0</v>
      </c>
      <c r="H1797">
        <v>1.13741</v>
      </c>
    </row>
    <row r="1798" spans="1:10">
      <c r="A1798">
        <v>1824</v>
      </c>
      <c r="B1798" s="612">
        <v>43900.32708333333</v>
      </c>
      <c r="C1798" s="405" t="s">
        <v>2054</v>
      </c>
      <c r="D1798" s="384">
        <v>400</v>
      </c>
      <c r="E1798">
        <v>0.05</v>
      </c>
      <c r="F1798">
        <v>1.13741</v>
      </c>
      <c r="G1798" s="384">
        <v>0</v>
      </c>
      <c r="H1798">
        <v>1.13741</v>
      </c>
      <c r="I1798">
        <v>7.3</v>
      </c>
      <c r="J1798" s="384">
        <v>23720.14</v>
      </c>
    </row>
    <row r="1799" spans="1:10">
      <c r="A1799">
        <v>1790</v>
      </c>
      <c r="B1799" s="612">
        <v>43900.218055555553</v>
      </c>
      <c r="C1799" s="405" t="s">
        <v>97</v>
      </c>
      <c r="D1799" s="384">
        <v>401</v>
      </c>
      <c r="E1799">
        <v>0.02</v>
      </c>
      <c r="F1799">
        <v>1.13608</v>
      </c>
      <c r="G1799" s="384">
        <v>0</v>
      </c>
      <c r="H1799">
        <v>0</v>
      </c>
    </row>
    <row r="1800" spans="1:10">
      <c r="A1800">
        <v>1791</v>
      </c>
      <c r="B1800" s="612">
        <v>43900.218055555553</v>
      </c>
      <c r="C1800" s="405" t="s">
        <v>2110</v>
      </c>
      <c r="D1800" s="384">
        <v>401</v>
      </c>
      <c r="E1800">
        <v>0.02</v>
      </c>
      <c r="F1800">
        <v>1.13608</v>
      </c>
      <c r="G1800" s="384">
        <v>0</v>
      </c>
      <c r="H1800">
        <v>1.1350800000000001</v>
      </c>
    </row>
    <row r="1801" spans="1:10">
      <c r="A1801">
        <v>1792</v>
      </c>
      <c r="B1801" s="612">
        <v>43900.229166666664</v>
      </c>
      <c r="C1801" s="405" t="s">
        <v>2054</v>
      </c>
      <c r="D1801" s="384">
        <v>401</v>
      </c>
      <c r="E1801">
        <v>0.02</v>
      </c>
      <c r="F1801">
        <v>1.1350800000000001</v>
      </c>
      <c r="G1801" s="384">
        <v>0</v>
      </c>
      <c r="H1801">
        <v>1.1350800000000001</v>
      </c>
      <c r="I1801">
        <v>2</v>
      </c>
      <c r="J1801" s="384">
        <v>23712.27</v>
      </c>
    </row>
    <row r="1802" spans="1:10">
      <c r="A1802">
        <v>1793</v>
      </c>
      <c r="B1802" s="612">
        <v>43900.229861111111</v>
      </c>
      <c r="C1802" s="405" t="s">
        <v>96</v>
      </c>
      <c r="D1802" s="384">
        <v>402</v>
      </c>
      <c r="E1802">
        <v>0.08</v>
      </c>
      <c r="F1802">
        <v>1.13415</v>
      </c>
      <c r="G1802" s="384">
        <v>0</v>
      </c>
      <c r="H1802">
        <v>0</v>
      </c>
    </row>
    <row r="1803" spans="1:10">
      <c r="A1803">
        <v>1794</v>
      </c>
      <c r="B1803" s="612">
        <v>43900.229861111111</v>
      </c>
      <c r="C1803" s="405" t="s">
        <v>2110</v>
      </c>
      <c r="D1803" s="384">
        <v>402</v>
      </c>
      <c r="E1803">
        <v>0.08</v>
      </c>
      <c r="F1803">
        <v>1.13415</v>
      </c>
      <c r="G1803" s="384">
        <v>0</v>
      </c>
      <c r="H1803">
        <v>1.13741</v>
      </c>
    </row>
    <row r="1804" spans="1:10">
      <c r="A1804">
        <v>1825</v>
      </c>
      <c r="B1804" s="612">
        <v>43900.32708333333</v>
      </c>
      <c r="C1804" s="405" t="s">
        <v>2054</v>
      </c>
      <c r="D1804" s="384">
        <v>402</v>
      </c>
      <c r="E1804">
        <v>0.08</v>
      </c>
      <c r="F1804">
        <v>1.13741</v>
      </c>
      <c r="G1804" s="384">
        <v>0</v>
      </c>
      <c r="H1804">
        <v>1.13741</v>
      </c>
      <c r="I1804">
        <v>26.08</v>
      </c>
      <c r="J1804" s="384">
        <v>23746.22</v>
      </c>
    </row>
    <row r="1805" spans="1:10">
      <c r="A1805">
        <v>1799</v>
      </c>
      <c r="B1805" s="612">
        <v>43900.234027777777</v>
      </c>
      <c r="C1805" s="405" t="s">
        <v>97</v>
      </c>
      <c r="D1805" s="384">
        <v>403</v>
      </c>
      <c r="E1805">
        <v>0.02</v>
      </c>
      <c r="F1805">
        <v>1.13531</v>
      </c>
      <c r="G1805" s="384">
        <v>0</v>
      </c>
      <c r="H1805">
        <v>0</v>
      </c>
    </row>
    <row r="1806" spans="1:10">
      <c r="A1806">
        <v>1800</v>
      </c>
      <c r="B1806" s="612">
        <v>43900.234027777777</v>
      </c>
      <c r="C1806" s="405" t="s">
        <v>2110</v>
      </c>
      <c r="D1806" s="384">
        <v>403</v>
      </c>
      <c r="E1806">
        <v>0.02</v>
      </c>
      <c r="F1806">
        <v>1.13531</v>
      </c>
      <c r="G1806" s="384">
        <v>0</v>
      </c>
      <c r="H1806">
        <v>1.1343099999999999</v>
      </c>
    </row>
    <row r="1807" spans="1:10">
      <c r="A1807">
        <v>1801</v>
      </c>
      <c r="B1807" s="612">
        <v>43900.24722222222</v>
      </c>
      <c r="C1807" s="405" t="s">
        <v>2054</v>
      </c>
      <c r="D1807" s="384">
        <v>403</v>
      </c>
      <c r="E1807">
        <v>0.02</v>
      </c>
      <c r="F1807">
        <v>1.1343099999999999</v>
      </c>
      <c r="G1807" s="384">
        <v>0</v>
      </c>
      <c r="H1807">
        <v>1.1343099999999999</v>
      </c>
      <c r="I1807">
        <v>2</v>
      </c>
      <c r="J1807" s="384">
        <v>23714.27</v>
      </c>
    </row>
    <row r="1808" spans="1:10">
      <c r="A1808">
        <v>1802</v>
      </c>
      <c r="B1808" s="612">
        <v>43900.251388888886</v>
      </c>
      <c r="C1808" s="405" t="s">
        <v>97</v>
      </c>
      <c r="D1808" s="384">
        <v>404</v>
      </c>
      <c r="E1808">
        <v>0.02</v>
      </c>
      <c r="F1808">
        <v>1.1351800000000001</v>
      </c>
      <c r="G1808" s="384">
        <v>0</v>
      </c>
      <c r="H1808">
        <v>0</v>
      </c>
    </row>
    <row r="1809" spans="1:10">
      <c r="A1809">
        <v>1803</v>
      </c>
      <c r="B1809" s="612">
        <v>43900.251388888886</v>
      </c>
      <c r="C1809" s="405" t="s">
        <v>2110</v>
      </c>
      <c r="D1809" s="384">
        <v>404</v>
      </c>
      <c r="E1809">
        <v>0.02</v>
      </c>
      <c r="F1809">
        <v>1.1351800000000001</v>
      </c>
      <c r="G1809" s="384">
        <v>0</v>
      </c>
      <c r="H1809">
        <v>1.13418</v>
      </c>
    </row>
    <row r="1810" spans="1:10">
      <c r="A1810">
        <v>1806</v>
      </c>
      <c r="B1810" s="612">
        <v>43900.256249999999</v>
      </c>
      <c r="C1810" s="405" t="s">
        <v>2110</v>
      </c>
      <c r="D1810" s="384">
        <v>404</v>
      </c>
      <c r="E1810">
        <v>0.02</v>
      </c>
      <c r="F1810">
        <v>1.1351800000000001</v>
      </c>
      <c r="G1810" s="384">
        <v>0</v>
      </c>
      <c r="H1810">
        <v>1.1349899999999999</v>
      </c>
    </row>
    <row r="1811" spans="1:10">
      <c r="A1811">
        <v>1807</v>
      </c>
      <c r="B1811" s="612">
        <v>43900.27847222222</v>
      </c>
      <c r="C1811" s="405" t="s">
        <v>2054</v>
      </c>
      <c r="D1811" s="384">
        <v>404</v>
      </c>
      <c r="E1811">
        <v>0.02</v>
      </c>
      <c r="F1811">
        <v>1.1349899999999999</v>
      </c>
      <c r="G1811" s="384">
        <v>0</v>
      </c>
      <c r="H1811">
        <v>1.1349899999999999</v>
      </c>
      <c r="I1811">
        <v>0.38</v>
      </c>
      <c r="J1811" s="384">
        <v>23714.65</v>
      </c>
    </row>
    <row r="1812" spans="1:10">
      <c r="A1812">
        <v>1804</v>
      </c>
      <c r="B1812" s="612">
        <v>43900.256249999999</v>
      </c>
      <c r="C1812" s="405" t="s">
        <v>97</v>
      </c>
      <c r="D1812" s="384">
        <v>405</v>
      </c>
      <c r="E1812">
        <v>0.02</v>
      </c>
      <c r="F1812">
        <v>1.13679</v>
      </c>
      <c r="G1812" s="384">
        <v>0</v>
      </c>
      <c r="H1812">
        <v>0</v>
      </c>
    </row>
    <row r="1813" spans="1:10">
      <c r="A1813">
        <v>1805</v>
      </c>
      <c r="B1813" s="612">
        <v>43900.256249999999</v>
      </c>
      <c r="C1813" s="405" t="s">
        <v>2110</v>
      </c>
      <c r="D1813" s="384">
        <v>405</v>
      </c>
      <c r="E1813">
        <v>0.02</v>
      </c>
      <c r="F1813">
        <v>1.13679</v>
      </c>
      <c r="G1813" s="384">
        <v>0</v>
      </c>
      <c r="H1813">
        <v>1.1349899999999999</v>
      </c>
    </row>
    <row r="1814" spans="1:10">
      <c r="A1814">
        <v>1808</v>
      </c>
      <c r="B1814" s="612">
        <v>43900.27847222222</v>
      </c>
      <c r="C1814" s="405" t="s">
        <v>2054</v>
      </c>
      <c r="D1814" s="384">
        <v>405</v>
      </c>
      <c r="E1814">
        <v>0.02</v>
      </c>
      <c r="F1814">
        <v>1.1349899999999999</v>
      </c>
      <c r="G1814" s="384">
        <v>0</v>
      </c>
      <c r="H1814">
        <v>1.1349899999999999</v>
      </c>
      <c r="I1814">
        <v>3.6</v>
      </c>
      <c r="J1814" s="384">
        <v>23718.25</v>
      </c>
    </row>
    <row r="1815" spans="1:10">
      <c r="A1815">
        <v>1809</v>
      </c>
      <c r="B1815" s="612">
        <v>43900.284722222219</v>
      </c>
      <c r="C1815" s="405" t="s">
        <v>97</v>
      </c>
      <c r="D1815" s="384">
        <v>406</v>
      </c>
      <c r="E1815">
        <v>0.02</v>
      </c>
      <c r="F1815">
        <v>1.1358999999999999</v>
      </c>
      <c r="G1815" s="384">
        <v>0</v>
      </c>
      <c r="H1815">
        <v>0</v>
      </c>
    </row>
    <row r="1816" spans="1:10">
      <c r="A1816">
        <v>1810</v>
      </c>
      <c r="B1816" s="612">
        <v>43900.284722222219</v>
      </c>
      <c r="C1816" s="405" t="s">
        <v>2110</v>
      </c>
      <c r="D1816" s="384">
        <v>406</v>
      </c>
      <c r="E1816">
        <v>0.02</v>
      </c>
      <c r="F1816">
        <v>1.1358999999999999</v>
      </c>
      <c r="G1816" s="384">
        <v>0</v>
      </c>
      <c r="H1816">
        <v>1.1349</v>
      </c>
    </row>
    <row r="1817" spans="1:10">
      <c r="A1817">
        <v>1811</v>
      </c>
      <c r="B1817" s="612">
        <v>43900.290277777778</v>
      </c>
      <c r="C1817" s="405" t="s">
        <v>2054</v>
      </c>
      <c r="D1817" s="384">
        <v>406</v>
      </c>
      <c r="E1817">
        <v>0.02</v>
      </c>
      <c r="F1817">
        <v>1.1349</v>
      </c>
      <c r="G1817" s="384">
        <v>0</v>
      </c>
      <c r="H1817">
        <v>1.1349</v>
      </c>
      <c r="I1817">
        <v>2</v>
      </c>
      <c r="J1817" s="384">
        <v>23720.25</v>
      </c>
    </row>
    <row r="1818" spans="1:10">
      <c r="A1818">
        <v>1812</v>
      </c>
      <c r="B1818" s="612">
        <v>43900.294444444444</v>
      </c>
      <c r="C1818" s="405" t="s">
        <v>97</v>
      </c>
      <c r="D1818" s="384">
        <v>407</v>
      </c>
      <c r="E1818">
        <v>0.02</v>
      </c>
      <c r="F1818">
        <v>1.1349199999999999</v>
      </c>
      <c r="G1818" s="384">
        <v>0</v>
      </c>
      <c r="H1818">
        <v>0</v>
      </c>
    </row>
    <row r="1819" spans="1:10">
      <c r="A1819">
        <v>1813</v>
      </c>
      <c r="B1819" s="612">
        <v>43900.294444444444</v>
      </c>
      <c r="C1819" s="405" t="s">
        <v>2110</v>
      </c>
      <c r="D1819" s="384">
        <v>407</v>
      </c>
      <c r="E1819">
        <v>0.02</v>
      </c>
      <c r="F1819">
        <v>1.1349199999999999</v>
      </c>
      <c r="G1819" s="384">
        <v>0</v>
      </c>
      <c r="H1819">
        <v>1.13392</v>
      </c>
    </row>
    <row r="1820" spans="1:10">
      <c r="A1820">
        <v>1816</v>
      </c>
      <c r="B1820" s="612">
        <v>43900.310416666667</v>
      </c>
      <c r="C1820" s="405" t="s">
        <v>2110</v>
      </c>
      <c r="D1820" s="384">
        <v>407</v>
      </c>
      <c r="E1820">
        <v>0.02</v>
      </c>
      <c r="F1820">
        <v>1.1349199999999999</v>
      </c>
      <c r="G1820" s="384">
        <v>0</v>
      </c>
      <c r="H1820">
        <v>1.1347400000000001</v>
      </c>
    </row>
    <row r="1821" spans="1:10">
      <c r="A1821">
        <v>1817</v>
      </c>
      <c r="B1821" s="612">
        <v>43900.317361111112</v>
      </c>
      <c r="C1821" s="405" t="s">
        <v>2054</v>
      </c>
      <c r="D1821" s="384">
        <v>407</v>
      </c>
      <c r="E1821">
        <v>0.02</v>
      </c>
      <c r="F1821">
        <v>1.1347400000000001</v>
      </c>
      <c r="G1821" s="384">
        <v>0</v>
      </c>
      <c r="H1821">
        <v>1.1347400000000001</v>
      </c>
      <c r="I1821">
        <v>0.36</v>
      </c>
      <c r="J1821" s="384">
        <v>23720.61</v>
      </c>
    </row>
    <row r="1822" spans="1:10">
      <c r="A1822">
        <v>1814</v>
      </c>
      <c r="B1822" s="612">
        <v>43900.310416666667</v>
      </c>
      <c r="C1822" s="405" t="s">
        <v>97</v>
      </c>
      <c r="D1822" s="384">
        <v>408</v>
      </c>
      <c r="E1822">
        <v>0.02</v>
      </c>
      <c r="F1822">
        <v>1.1365499999999999</v>
      </c>
      <c r="G1822" s="384">
        <v>0</v>
      </c>
      <c r="H1822">
        <v>0</v>
      </c>
    </row>
    <row r="1823" spans="1:10">
      <c r="A1823">
        <v>1815</v>
      </c>
      <c r="B1823" s="612">
        <v>43900.310416666667</v>
      </c>
      <c r="C1823" s="405" t="s">
        <v>2110</v>
      </c>
      <c r="D1823" s="384">
        <v>408</v>
      </c>
      <c r="E1823">
        <v>0.02</v>
      </c>
      <c r="F1823">
        <v>1.1365499999999999</v>
      </c>
      <c r="G1823" s="384">
        <v>0</v>
      </c>
      <c r="H1823">
        <v>1.1347400000000001</v>
      </c>
    </row>
    <row r="1824" spans="1:10">
      <c r="A1824">
        <v>1818</v>
      </c>
      <c r="B1824" s="612">
        <v>43900.317361111112</v>
      </c>
      <c r="C1824" s="405" t="s">
        <v>2054</v>
      </c>
      <c r="D1824" s="384">
        <v>408</v>
      </c>
      <c r="E1824">
        <v>0.02</v>
      </c>
      <c r="F1824">
        <v>1.1347400000000001</v>
      </c>
      <c r="G1824" s="384">
        <v>0</v>
      </c>
      <c r="H1824">
        <v>1.1347400000000001</v>
      </c>
      <c r="I1824">
        <v>3.62</v>
      </c>
      <c r="J1824" s="384">
        <v>23724.23</v>
      </c>
    </row>
    <row r="1825" spans="1:10">
      <c r="A1825">
        <v>1819</v>
      </c>
      <c r="B1825" s="612">
        <v>43900.320138888892</v>
      </c>
      <c r="C1825" s="405" t="s">
        <v>97</v>
      </c>
      <c r="D1825" s="384">
        <v>409</v>
      </c>
      <c r="E1825">
        <v>0.02</v>
      </c>
      <c r="F1825">
        <v>1.1362300000000001</v>
      </c>
      <c r="G1825" s="384">
        <v>0</v>
      </c>
      <c r="H1825">
        <v>0</v>
      </c>
    </row>
    <row r="1826" spans="1:10">
      <c r="A1826">
        <v>1820</v>
      </c>
      <c r="B1826" s="612">
        <v>43900.320138888892</v>
      </c>
      <c r="C1826" s="405" t="s">
        <v>2110</v>
      </c>
      <c r="D1826" s="384">
        <v>409</v>
      </c>
      <c r="E1826">
        <v>0.02</v>
      </c>
      <c r="F1826">
        <v>1.1362300000000001</v>
      </c>
      <c r="G1826" s="384">
        <v>0</v>
      </c>
      <c r="H1826">
        <v>1.13523</v>
      </c>
    </row>
    <row r="1827" spans="1:10">
      <c r="A1827">
        <v>1828</v>
      </c>
      <c r="B1827" s="612">
        <v>43900.327777777777</v>
      </c>
      <c r="C1827" s="405" t="s">
        <v>2110</v>
      </c>
      <c r="D1827" s="384">
        <v>409</v>
      </c>
      <c r="E1827">
        <v>0.02</v>
      </c>
      <c r="F1827">
        <v>1.1362300000000001</v>
      </c>
      <c r="G1827" s="384">
        <v>0</v>
      </c>
      <c r="H1827">
        <v>1.13605</v>
      </c>
    </row>
    <row r="1828" spans="1:10">
      <c r="A1828">
        <v>1832</v>
      </c>
      <c r="B1828" s="612">
        <v>43900.334722222222</v>
      </c>
      <c r="C1828" s="405" t="s">
        <v>2110</v>
      </c>
      <c r="D1828" s="384">
        <v>409</v>
      </c>
      <c r="E1828">
        <v>0.02</v>
      </c>
      <c r="F1828">
        <v>1.1362300000000001</v>
      </c>
      <c r="G1828" s="384">
        <v>0</v>
      </c>
      <c r="H1828">
        <v>1.1370800000000001</v>
      </c>
    </row>
    <row r="1829" spans="1:10">
      <c r="A1829">
        <v>1838</v>
      </c>
      <c r="B1829" s="612">
        <v>43900.368750000001</v>
      </c>
      <c r="C1829" s="405" t="s">
        <v>2054</v>
      </c>
      <c r="D1829" s="384">
        <v>409</v>
      </c>
      <c r="E1829">
        <v>0.02</v>
      </c>
      <c r="F1829">
        <v>1.1370800000000001</v>
      </c>
      <c r="G1829" s="384">
        <v>0</v>
      </c>
      <c r="H1829">
        <v>1.1370800000000001</v>
      </c>
      <c r="I1829">
        <v>-1.7</v>
      </c>
      <c r="J1829" s="384">
        <v>23744.52</v>
      </c>
    </row>
    <row r="1830" spans="1:10">
      <c r="A1830">
        <v>1826</v>
      </c>
      <c r="B1830" s="612">
        <v>43900.327777777777</v>
      </c>
      <c r="C1830" s="405" t="s">
        <v>97</v>
      </c>
      <c r="D1830" s="384">
        <v>410</v>
      </c>
      <c r="E1830">
        <v>0.02</v>
      </c>
      <c r="F1830">
        <v>1.1378600000000001</v>
      </c>
      <c r="G1830" s="384">
        <v>0</v>
      </c>
      <c r="H1830">
        <v>0</v>
      </c>
    </row>
    <row r="1831" spans="1:10">
      <c r="A1831">
        <v>1827</v>
      </c>
      <c r="B1831" s="612">
        <v>43900.327777777777</v>
      </c>
      <c r="C1831" s="405" t="s">
        <v>2110</v>
      </c>
      <c r="D1831" s="384">
        <v>410</v>
      </c>
      <c r="E1831">
        <v>0.02</v>
      </c>
      <c r="F1831">
        <v>1.1378600000000001</v>
      </c>
      <c r="G1831" s="384">
        <v>0</v>
      </c>
      <c r="H1831">
        <v>1.13605</v>
      </c>
    </row>
    <row r="1832" spans="1:10">
      <c r="A1832">
        <v>1831</v>
      </c>
      <c r="B1832" s="612">
        <v>43900.334722222222</v>
      </c>
      <c r="C1832" s="405" t="s">
        <v>2110</v>
      </c>
      <c r="D1832" s="384">
        <v>410</v>
      </c>
      <c r="E1832">
        <v>0.02</v>
      </c>
      <c r="F1832">
        <v>1.1378600000000001</v>
      </c>
      <c r="G1832" s="384">
        <v>0</v>
      </c>
      <c r="H1832">
        <v>1.1370800000000001</v>
      </c>
    </row>
    <row r="1833" spans="1:10">
      <c r="A1833">
        <v>1839</v>
      </c>
      <c r="B1833" s="612">
        <v>43900.368750000001</v>
      </c>
      <c r="C1833" s="405" t="s">
        <v>2054</v>
      </c>
      <c r="D1833" s="384">
        <v>410</v>
      </c>
      <c r="E1833">
        <v>0.02</v>
      </c>
      <c r="F1833">
        <v>1.1370800000000001</v>
      </c>
      <c r="G1833" s="384">
        <v>0</v>
      </c>
      <c r="H1833">
        <v>1.1370800000000001</v>
      </c>
      <c r="I1833">
        <v>1.56</v>
      </c>
      <c r="J1833" s="384">
        <v>23746.080000000002</v>
      </c>
    </row>
    <row r="1834" spans="1:10">
      <c r="A1834">
        <v>1829</v>
      </c>
      <c r="B1834" s="612">
        <v>43900.334722222222</v>
      </c>
      <c r="C1834" s="405" t="s">
        <v>97</v>
      </c>
      <c r="D1834" s="384">
        <v>411</v>
      </c>
      <c r="E1834">
        <v>0.03</v>
      </c>
      <c r="F1834">
        <v>1.13947</v>
      </c>
      <c r="G1834" s="384">
        <v>0</v>
      </c>
      <c r="H1834">
        <v>0</v>
      </c>
    </row>
    <row r="1835" spans="1:10">
      <c r="A1835">
        <v>1830</v>
      </c>
      <c r="B1835" s="612">
        <v>43900.334722222222</v>
      </c>
      <c r="C1835" s="405" t="s">
        <v>2110</v>
      </c>
      <c r="D1835" s="384">
        <v>411</v>
      </c>
      <c r="E1835">
        <v>0.03</v>
      </c>
      <c r="F1835">
        <v>1.13947</v>
      </c>
      <c r="G1835" s="384">
        <v>0</v>
      </c>
      <c r="H1835">
        <v>1.1370800000000001</v>
      </c>
    </row>
    <row r="1836" spans="1:10">
      <c r="A1836">
        <v>1840</v>
      </c>
      <c r="B1836" s="612">
        <v>43900.368750000001</v>
      </c>
      <c r="C1836" s="405" t="s">
        <v>2054</v>
      </c>
      <c r="D1836" s="384">
        <v>411</v>
      </c>
      <c r="E1836">
        <v>0.03</v>
      </c>
      <c r="F1836">
        <v>1.1370800000000001</v>
      </c>
      <c r="G1836" s="384">
        <v>0</v>
      </c>
      <c r="H1836">
        <v>1.1370800000000001</v>
      </c>
      <c r="I1836">
        <v>7.17</v>
      </c>
      <c r="J1836" s="384">
        <v>23753.25</v>
      </c>
    </row>
    <row r="1837" spans="1:10">
      <c r="A1837">
        <v>1833</v>
      </c>
      <c r="B1837" s="612">
        <v>43900.347222222219</v>
      </c>
      <c r="C1837" s="405" t="s">
        <v>96</v>
      </c>
      <c r="D1837" s="384">
        <v>412</v>
      </c>
      <c r="E1837">
        <v>0.02</v>
      </c>
      <c r="F1837">
        <v>1.1387499999999999</v>
      </c>
      <c r="G1837" s="384">
        <v>0</v>
      </c>
      <c r="H1837">
        <v>0</v>
      </c>
    </row>
    <row r="1838" spans="1:10">
      <c r="A1838">
        <v>1834</v>
      </c>
      <c r="B1838" s="612">
        <v>43900.347222222219</v>
      </c>
      <c r="C1838" s="405" t="s">
        <v>2110</v>
      </c>
      <c r="D1838" s="384">
        <v>412</v>
      </c>
      <c r="E1838">
        <v>0.02</v>
      </c>
      <c r="F1838">
        <v>1.1387499999999999</v>
      </c>
      <c r="G1838" s="384">
        <v>0</v>
      </c>
      <c r="H1838">
        <v>1.13975</v>
      </c>
    </row>
    <row r="1839" spans="1:10">
      <c r="A1839">
        <v>1837</v>
      </c>
      <c r="B1839" s="612">
        <v>43900.368750000001</v>
      </c>
      <c r="C1839" s="405" t="s">
        <v>2110</v>
      </c>
      <c r="D1839" s="384">
        <v>412</v>
      </c>
      <c r="E1839">
        <v>0.02</v>
      </c>
      <c r="F1839">
        <v>1.1387499999999999</v>
      </c>
      <c r="G1839" s="384">
        <v>0</v>
      </c>
      <c r="H1839">
        <v>1.1389499999999999</v>
      </c>
    </row>
    <row r="1840" spans="1:10">
      <c r="A1840">
        <v>1844</v>
      </c>
      <c r="B1840" s="612">
        <v>43900.37777777778</v>
      </c>
      <c r="C1840" s="405" t="s">
        <v>2110</v>
      </c>
      <c r="D1840" s="384">
        <v>412</v>
      </c>
      <c r="E1840">
        <v>0.02</v>
      </c>
      <c r="F1840">
        <v>1.1387499999999999</v>
      </c>
      <c r="G1840" s="384">
        <v>0</v>
      </c>
      <c r="H1840">
        <v>1.13791</v>
      </c>
    </row>
    <row r="1841" spans="1:10">
      <c r="A1841">
        <v>1855</v>
      </c>
      <c r="B1841" s="612">
        <v>43900.449305555558</v>
      </c>
      <c r="C1841" s="405" t="s">
        <v>2110</v>
      </c>
      <c r="D1841" s="384">
        <v>412</v>
      </c>
      <c r="E1841">
        <v>0.02</v>
      </c>
      <c r="F1841">
        <v>1.1387499999999999</v>
      </c>
      <c r="G1841" s="384">
        <v>0</v>
      </c>
      <c r="H1841">
        <v>1.13663</v>
      </c>
    </row>
    <row r="1842" spans="1:10">
      <c r="A1842">
        <v>1861</v>
      </c>
      <c r="B1842" s="612">
        <v>43900.504861111112</v>
      </c>
      <c r="C1842" s="405" t="s">
        <v>2054</v>
      </c>
      <c r="D1842" s="384">
        <v>412</v>
      </c>
      <c r="E1842">
        <v>0.02</v>
      </c>
      <c r="F1842">
        <v>1.13663</v>
      </c>
      <c r="G1842" s="384">
        <v>0</v>
      </c>
      <c r="H1842">
        <v>1.13663</v>
      </c>
      <c r="I1842">
        <v>-4.24</v>
      </c>
      <c r="J1842" s="384">
        <v>23753.01</v>
      </c>
    </row>
    <row r="1843" spans="1:10">
      <c r="A1843">
        <v>1835</v>
      </c>
      <c r="B1843" s="612">
        <v>43900.368750000001</v>
      </c>
      <c r="C1843" s="405" t="s">
        <v>96</v>
      </c>
      <c r="D1843" s="384">
        <v>413</v>
      </c>
      <c r="E1843">
        <v>0.02</v>
      </c>
      <c r="F1843">
        <v>1.13714</v>
      </c>
      <c r="G1843" s="384">
        <v>0</v>
      </c>
      <c r="H1843">
        <v>0</v>
      </c>
    </row>
    <row r="1844" spans="1:10">
      <c r="A1844">
        <v>1836</v>
      </c>
      <c r="B1844" s="612">
        <v>43900.368750000001</v>
      </c>
      <c r="C1844" s="405" t="s">
        <v>2110</v>
      </c>
      <c r="D1844" s="384">
        <v>413</v>
      </c>
      <c r="E1844">
        <v>0.02</v>
      </c>
      <c r="F1844">
        <v>1.13714</v>
      </c>
      <c r="G1844" s="384">
        <v>0</v>
      </c>
      <c r="H1844">
        <v>1.1389499999999999</v>
      </c>
    </row>
    <row r="1845" spans="1:10">
      <c r="A1845">
        <v>1843</v>
      </c>
      <c r="B1845" s="612">
        <v>43900.37777777778</v>
      </c>
      <c r="C1845" s="405" t="s">
        <v>2110</v>
      </c>
      <c r="D1845" s="384">
        <v>413</v>
      </c>
      <c r="E1845">
        <v>0.02</v>
      </c>
      <c r="F1845">
        <v>1.13714</v>
      </c>
      <c r="G1845" s="384">
        <v>0</v>
      </c>
      <c r="H1845">
        <v>1.13791</v>
      </c>
    </row>
    <row r="1846" spans="1:10">
      <c r="A1846">
        <v>1854</v>
      </c>
      <c r="B1846" s="612">
        <v>43900.449305555558</v>
      </c>
      <c r="C1846" s="405" t="s">
        <v>2110</v>
      </c>
      <c r="D1846" s="384">
        <v>413</v>
      </c>
      <c r="E1846">
        <v>0.02</v>
      </c>
      <c r="F1846">
        <v>1.13714</v>
      </c>
      <c r="G1846" s="384">
        <v>0</v>
      </c>
      <c r="H1846">
        <v>1.13663</v>
      </c>
    </row>
    <row r="1847" spans="1:10">
      <c r="A1847">
        <v>1862</v>
      </c>
      <c r="B1847" s="612">
        <v>43900.504861111112</v>
      </c>
      <c r="C1847" s="405" t="s">
        <v>2054</v>
      </c>
      <c r="D1847" s="384">
        <v>413</v>
      </c>
      <c r="E1847">
        <v>0.02</v>
      </c>
      <c r="F1847">
        <v>1.13663</v>
      </c>
      <c r="G1847" s="384">
        <v>0</v>
      </c>
      <c r="H1847">
        <v>1.13663</v>
      </c>
      <c r="I1847">
        <v>-1.02</v>
      </c>
      <c r="J1847" s="384">
        <v>23751.99</v>
      </c>
    </row>
    <row r="1848" spans="1:10">
      <c r="A1848">
        <v>1841</v>
      </c>
      <c r="B1848" s="612">
        <v>43900.37777777778</v>
      </c>
      <c r="C1848" s="405" t="s">
        <v>96</v>
      </c>
      <c r="D1848" s="384">
        <v>414</v>
      </c>
      <c r="E1848">
        <v>0.03</v>
      </c>
      <c r="F1848">
        <v>1.1355299999999999</v>
      </c>
      <c r="G1848" s="384">
        <v>0</v>
      </c>
      <c r="H1848">
        <v>0</v>
      </c>
    </row>
    <row r="1849" spans="1:10">
      <c r="A1849">
        <v>1842</v>
      </c>
      <c r="B1849" s="612">
        <v>43900.37777777778</v>
      </c>
      <c r="C1849" s="405" t="s">
        <v>2110</v>
      </c>
      <c r="D1849" s="384">
        <v>414</v>
      </c>
      <c r="E1849">
        <v>0.03</v>
      </c>
      <c r="F1849">
        <v>1.1355299999999999</v>
      </c>
      <c r="G1849" s="384">
        <v>0</v>
      </c>
      <c r="H1849">
        <v>1.13791</v>
      </c>
    </row>
    <row r="1850" spans="1:10">
      <c r="A1850">
        <v>1853</v>
      </c>
      <c r="B1850" s="612">
        <v>43900.449305555558</v>
      </c>
      <c r="C1850" s="405" t="s">
        <v>2110</v>
      </c>
      <c r="D1850" s="384">
        <v>414</v>
      </c>
      <c r="E1850">
        <v>0.03</v>
      </c>
      <c r="F1850">
        <v>1.1355299999999999</v>
      </c>
      <c r="G1850" s="384">
        <v>0</v>
      </c>
      <c r="H1850">
        <v>1.13663</v>
      </c>
    </row>
    <row r="1851" spans="1:10">
      <c r="A1851">
        <v>1863</v>
      </c>
      <c r="B1851" s="612">
        <v>43900.504861111112</v>
      </c>
      <c r="C1851" s="405" t="s">
        <v>2054</v>
      </c>
      <c r="D1851" s="384">
        <v>414</v>
      </c>
      <c r="E1851">
        <v>0.03</v>
      </c>
      <c r="F1851">
        <v>1.13663</v>
      </c>
      <c r="G1851" s="384">
        <v>0</v>
      </c>
      <c r="H1851">
        <v>1.13663</v>
      </c>
      <c r="I1851">
        <v>3.3</v>
      </c>
      <c r="J1851" s="384">
        <v>23755.29</v>
      </c>
    </row>
    <row r="1852" spans="1:10">
      <c r="A1852">
        <v>1845</v>
      </c>
      <c r="B1852" s="612">
        <v>43900.380555555559</v>
      </c>
      <c r="C1852" s="405" t="s">
        <v>97</v>
      </c>
      <c r="D1852" s="384">
        <v>415</v>
      </c>
      <c r="E1852">
        <v>0.02</v>
      </c>
      <c r="F1852">
        <v>1.13588</v>
      </c>
      <c r="G1852" s="384">
        <v>0</v>
      </c>
      <c r="H1852">
        <v>0</v>
      </c>
    </row>
    <row r="1853" spans="1:10">
      <c r="A1853">
        <v>1846</v>
      </c>
      <c r="B1853" s="612">
        <v>43900.380555555559</v>
      </c>
      <c r="C1853" s="405" t="s">
        <v>2110</v>
      </c>
      <c r="D1853" s="384">
        <v>415</v>
      </c>
      <c r="E1853">
        <v>0.02</v>
      </c>
      <c r="F1853">
        <v>1.13588</v>
      </c>
      <c r="G1853" s="384">
        <v>0</v>
      </c>
      <c r="H1853">
        <v>1.1348800000000001</v>
      </c>
    </row>
    <row r="1854" spans="1:10">
      <c r="A1854">
        <v>1847</v>
      </c>
      <c r="B1854" s="612">
        <v>43900.404861111114</v>
      </c>
      <c r="C1854" s="405" t="s">
        <v>2054</v>
      </c>
      <c r="D1854" s="384">
        <v>415</v>
      </c>
      <c r="E1854">
        <v>0.02</v>
      </c>
      <c r="F1854">
        <v>1.1348800000000001</v>
      </c>
      <c r="G1854" s="384">
        <v>0</v>
      </c>
      <c r="H1854">
        <v>1.1348800000000001</v>
      </c>
      <c r="I1854">
        <v>2</v>
      </c>
      <c r="J1854" s="384">
        <v>23755.25</v>
      </c>
    </row>
    <row r="1855" spans="1:10">
      <c r="A1855">
        <v>1848</v>
      </c>
      <c r="B1855" s="612">
        <v>43900.413194444445</v>
      </c>
      <c r="C1855" s="405" t="s">
        <v>97</v>
      </c>
      <c r="D1855" s="384">
        <v>416</v>
      </c>
      <c r="E1855">
        <v>0.02</v>
      </c>
      <c r="F1855">
        <v>1.1355500000000001</v>
      </c>
      <c r="G1855" s="384">
        <v>0</v>
      </c>
      <c r="H1855">
        <v>0</v>
      </c>
    </row>
    <row r="1856" spans="1:10">
      <c r="A1856">
        <v>1849</v>
      </c>
      <c r="B1856" s="612">
        <v>43900.413194444445</v>
      </c>
      <c r="C1856" s="405" t="s">
        <v>2110</v>
      </c>
      <c r="D1856" s="384">
        <v>416</v>
      </c>
      <c r="E1856">
        <v>0.02</v>
      </c>
      <c r="F1856">
        <v>1.1355500000000001</v>
      </c>
      <c r="G1856" s="384">
        <v>0</v>
      </c>
      <c r="H1856">
        <v>1.1345499999999999</v>
      </c>
    </row>
    <row r="1857" spans="1:10">
      <c r="A1857">
        <v>1850</v>
      </c>
      <c r="B1857" s="612">
        <v>43900.44027777778</v>
      </c>
      <c r="C1857" s="405" t="s">
        <v>2054</v>
      </c>
      <c r="D1857" s="384">
        <v>416</v>
      </c>
      <c r="E1857">
        <v>0.02</v>
      </c>
      <c r="F1857">
        <v>1.1345499999999999</v>
      </c>
      <c r="G1857" s="384">
        <v>0</v>
      </c>
      <c r="H1857">
        <v>1.1345499999999999</v>
      </c>
      <c r="I1857">
        <v>2</v>
      </c>
      <c r="J1857" s="384">
        <v>23757.25</v>
      </c>
    </row>
    <row r="1858" spans="1:10">
      <c r="A1858">
        <v>1851</v>
      </c>
      <c r="B1858" s="612">
        <v>43900.449305555558</v>
      </c>
      <c r="C1858" s="405" t="s">
        <v>96</v>
      </c>
      <c r="D1858" s="384">
        <v>417</v>
      </c>
      <c r="E1858">
        <v>0.05</v>
      </c>
      <c r="F1858">
        <v>1.1338299999999999</v>
      </c>
      <c r="G1858" s="384">
        <v>0</v>
      </c>
      <c r="H1858">
        <v>0</v>
      </c>
    </row>
    <row r="1859" spans="1:10">
      <c r="A1859">
        <v>1852</v>
      </c>
      <c r="B1859" s="612">
        <v>43900.449305555558</v>
      </c>
      <c r="C1859" s="405" t="s">
        <v>2110</v>
      </c>
      <c r="D1859" s="384">
        <v>417</v>
      </c>
      <c r="E1859">
        <v>0.05</v>
      </c>
      <c r="F1859">
        <v>1.1338299999999999</v>
      </c>
      <c r="G1859" s="384">
        <v>0</v>
      </c>
      <c r="H1859">
        <v>1.13663</v>
      </c>
    </row>
    <row r="1860" spans="1:10">
      <c r="A1860">
        <v>1864</v>
      </c>
      <c r="B1860" s="612">
        <v>43900.504861111112</v>
      </c>
      <c r="C1860" s="405" t="s">
        <v>2054</v>
      </c>
      <c r="D1860" s="384">
        <v>417</v>
      </c>
      <c r="E1860">
        <v>0.05</v>
      </c>
      <c r="F1860">
        <v>1.13663</v>
      </c>
      <c r="G1860" s="384">
        <v>0</v>
      </c>
      <c r="H1860">
        <v>1.13663</v>
      </c>
      <c r="I1860">
        <v>14</v>
      </c>
      <c r="J1860" s="384">
        <v>23769.29</v>
      </c>
    </row>
    <row r="1861" spans="1:10">
      <c r="A1861">
        <v>1856</v>
      </c>
      <c r="B1861" s="612">
        <v>43900.452777777777</v>
      </c>
      <c r="C1861" s="405" t="s">
        <v>97</v>
      </c>
      <c r="D1861" s="384">
        <v>418</v>
      </c>
      <c r="E1861">
        <v>0.02</v>
      </c>
      <c r="F1861">
        <v>1.1343399999999999</v>
      </c>
      <c r="G1861" s="384">
        <v>0</v>
      </c>
      <c r="H1861">
        <v>0</v>
      </c>
    </row>
    <row r="1862" spans="1:10">
      <c r="A1862">
        <v>1857</v>
      </c>
      <c r="B1862" s="612">
        <v>43900.452777777777</v>
      </c>
      <c r="C1862" s="405" t="s">
        <v>2110</v>
      </c>
      <c r="D1862" s="384">
        <v>418</v>
      </c>
      <c r="E1862">
        <v>0.02</v>
      </c>
      <c r="F1862">
        <v>1.1343399999999999</v>
      </c>
      <c r="G1862" s="384">
        <v>0</v>
      </c>
      <c r="H1862">
        <v>1.13334</v>
      </c>
    </row>
    <row r="1863" spans="1:10">
      <c r="A1863">
        <v>1860</v>
      </c>
      <c r="B1863" s="612">
        <v>43900.474999999999</v>
      </c>
      <c r="C1863" s="405" t="s">
        <v>2110</v>
      </c>
      <c r="D1863" s="384">
        <v>418</v>
      </c>
      <c r="E1863">
        <v>0.02</v>
      </c>
      <c r="F1863">
        <v>1.1343399999999999</v>
      </c>
      <c r="G1863" s="384">
        <v>0</v>
      </c>
      <c r="H1863">
        <v>1.13415</v>
      </c>
    </row>
    <row r="1864" spans="1:10">
      <c r="A1864">
        <v>1868</v>
      </c>
      <c r="B1864" s="612">
        <v>43900.506249999999</v>
      </c>
      <c r="C1864" s="405" t="s">
        <v>2110</v>
      </c>
      <c r="D1864" s="384">
        <v>418</v>
      </c>
      <c r="E1864">
        <v>0.02</v>
      </c>
      <c r="F1864">
        <v>1.1343399999999999</v>
      </c>
      <c r="G1864" s="384">
        <v>0</v>
      </c>
      <c r="H1864">
        <v>1.13523</v>
      </c>
    </row>
    <row r="1865" spans="1:10">
      <c r="A1865">
        <v>1875</v>
      </c>
      <c r="B1865" s="612">
        <v>43900.552083333336</v>
      </c>
      <c r="C1865" s="405" t="s">
        <v>2110</v>
      </c>
      <c r="D1865" s="384">
        <v>418</v>
      </c>
      <c r="E1865">
        <v>0.02</v>
      </c>
      <c r="F1865">
        <v>1.1343399999999999</v>
      </c>
      <c r="G1865" s="384">
        <v>0</v>
      </c>
      <c r="H1865">
        <v>1.1365400000000001</v>
      </c>
    </row>
    <row r="1866" spans="1:10">
      <c r="A1866">
        <v>1879</v>
      </c>
      <c r="B1866" s="612">
        <v>43900.589583333334</v>
      </c>
      <c r="C1866" s="405" t="s">
        <v>2054</v>
      </c>
      <c r="D1866" s="384">
        <v>418</v>
      </c>
      <c r="E1866">
        <v>0.02</v>
      </c>
      <c r="F1866">
        <v>1.1365400000000001</v>
      </c>
      <c r="G1866" s="384">
        <v>0</v>
      </c>
      <c r="H1866">
        <v>1.1365400000000001</v>
      </c>
      <c r="I1866">
        <v>-4.4000000000000004</v>
      </c>
      <c r="J1866" s="384">
        <v>23764.89</v>
      </c>
    </row>
    <row r="1867" spans="1:10">
      <c r="A1867">
        <v>1858</v>
      </c>
      <c r="B1867" s="612">
        <v>43900.474999999999</v>
      </c>
      <c r="C1867" s="405" t="s">
        <v>97</v>
      </c>
      <c r="D1867" s="384">
        <v>419</v>
      </c>
      <c r="E1867">
        <v>0.02</v>
      </c>
      <c r="F1867">
        <v>1.13595</v>
      </c>
      <c r="G1867" s="384">
        <v>0</v>
      </c>
      <c r="H1867">
        <v>0</v>
      </c>
    </row>
    <row r="1868" spans="1:10">
      <c r="A1868">
        <v>1859</v>
      </c>
      <c r="B1868" s="612">
        <v>43900.474999999999</v>
      </c>
      <c r="C1868" s="405" t="s">
        <v>2110</v>
      </c>
      <c r="D1868" s="384">
        <v>419</v>
      </c>
      <c r="E1868">
        <v>0.02</v>
      </c>
      <c r="F1868">
        <v>1.13595</v>
      </c>
      <c r="G1868" s="384">
        <v>0</v>
      </c>
      <c r="H1868">
        <v>1.13415</v>
      </c>
    </row>
    <row r="1869" spans="1:10">
      <c r="A1869">
        <v>1867</v>
      </c>
      <c r="B1869" s="612">
        <v>43900.506249999999</v>
      </c>
      <c r="C1869" s="405" t="s">
        <v>2110</v>
      </c>
      <c r="D1869" s="384">
        <v>419</v>
      </c>
      <c r="E1869">
        <v>0.02</v>
      </c>
      <c r="F1869">
        <v>1.13595</v>
      </c>
      <c r="G1869" s="384">
        <v>0</v>
      </c>
      <c r="H1869">
        <v>1.13523</v>
      </c>
    </row>
    <row r="1870" spans="1:10">
      <c r="A1870">
        <v>1874</v>
      </c>
      <c r="B1870" s="612">
        <v>43900.552083333336</v>
      </c>
      <c r="C1870" s="405" t="s">
        <v>2110</v>
      </c>
      <c r="D1870" s="384">
        <v>419</v>
      </c>
      <c r="E1870">
        <v>0.02</v>
      </c>
      <c r="F1870">
        <v>1.13595</v>
      </c>
      <c r="G1870" s="384">
        <v>0</v>
      </c>
      <c r="H1870">
        <v>1.1365400000000001</v>
      </c>
    </row>
    <row r="1871" spans="1:10">
      <c r="A1871">
        <v>1880</v>
      </c>
      <c r="B1871" s="612">
        <v>43900.589583333334</v>
      </c>
      <c r="C1871" s="405" t="s">
        <v>2054</v>
      </c>
      <c r="D1871" s="384">
        <v>419</v>
      </c>
      <c r="E1871">
        <v>0.02</v>
      </c>
      <c r="F1871">
        <v>1.1365400000000001</v>
      </c>
      <c r="G1871" s="384">
        <v>0</v>
      </c>
      <c r="H1871">
        <v>1.1365400000000001</v>
      </c>
      <c r="I1871">
        <v>-1.18</v>
      </c>
      <c r="J1871" s="384">
        <v>23763.71</v>
      </c>
    </row>
    <row r="1872" spans="1:10">
      <c r="A1872">
        <v>1865</v>
      </c>
      <c r="B1872" s="612">
        <v>43900.506249999999</v>
      </c>
      <c r="C1872" s="405" t="s">
        <v>97</v>
      </c>
      <c r="D1872" s="384">
        <v>420</v>
      </c>
      <c r="E1872">
        <v>0.03</v>
      </c>
      <c r="F1872">
        <v>1.13768</v>
      </c>
      <c r="G1872" s="384">
        <v>0</v>
      </c>
      <c r="H1872">
        <v>0</v>
      </c>
    </row>
    <row r="1873" spans="1:10">
      <c r="A1873">
        <v>1866</v>
      </c>
      <c r="B1873" s="612">
        <v>43900.506249999999</v>
      </c>
      <c r="C1873" s="405" t="s">
        <v>2110</v>
      </c>
      <c r="D1873" s="384">
        <v>420</v>
      </c>
      <c r="E1873">
        <v>0.03</v>
      </c>
      <c r="F1873">
        <v>1.13768</v>
      </c>
      <c r="G1873" s="384">
        <v>0</v>
      </c>
      <c r="H1873">
        <v>1.13523</v>
      </c>
    </row>
    <row r="1874" spans="1:10">
      <c r="A1874">
        <v>1873</v>
      </c>
      <c r="B1874" s="612">
        <v>43900.552083333336</v>
      </c>
      <c r="C1874" s="405" t="s">
        <v>2110</v>
      </c>
      <c r="D1874" s="384">
        <v>420</v>
      </c>
      <c r="E1874">
        <v>0.03</v>
      </c>
      <c r="F1874">
        <v>1.13768</v>
      </c>
      <c r="G1874" s="384">
        <v>0</v>
      </c>
      <c r="H1874">
        <v>1.1365400000000001</v>
      </c>
    </row>
    <row r="1875" spans="1:10">
      <c r="A1875">
        <v>1881</v>
      </c>
      <c r="B1875" s="612">
        <v>43900.589583333334</v>
      </c>
      <c r="C1875" s="405" t="s">
        <v>2054</v>
      </c>
      <c r="D1875" s="384">
        <v>420</v>
      </c>
      <c r="E1875">
        <v>0.03</v>
      </c>
      <c r="F1875">
        <v>1.1365400000000001</v>
      </c>
      <c r="G1875" s="384">
        <v>0</v>
      </c>
      <c r="H1875">
        <v>1.1365400000000001</v>
      </c>
      <c r="I1875">
        <v>3.42</v>
      </c>
      <c r="J1875" s="384">
        <v>23767.13</v>
      </c>
    </row>
    <row r="1876" spans="1:10">
      <c r="A1876">
        <v>1869</v>
      </c>
      <c r="B1876" s="612">
        <v>43900.527083333334</v>
      </c>
      <c r="C1876" s="405" t="s">
        <v>96</v>
      </c>
      <c r="D1876" s="384">
        <v>421</v>
      </c>
      <c r="E1876">
        <v>0.02</v>
      </c>
      <c r="F1876">
        <v>1.1384700000000001</v>
      </c>
      <c r="G1876" s="384">
        <v>0</v>
      </c>
      <c r="H1876">
        <v>0</v>
      </c>
    </row>
    <row r="1877" spans="1:10">
      <c r="A1877">
        <v>1870</v>
      </c>
      <c r="B1877" s="612">
        <v>43900.527083333334</v>
      </c>
      <c r="C1877" s="405" t="s">
        <v>2110</v>
      </c>
      <c r="D1877" s="384">
        <v>421</v>
      </c>
      <c r="E1877">
        <v>0.02</v>
      </c>
      <c r="F1877">
        <v>1.1384700000000001</v>
      </c>
      <c r="G1877" s="384">
        <v>0</v>
      </c>
      <c r="H1877">
        <v>1.13947</v>
      </c>
    </row>
    <row r="1878" spans="1:10">
      <c r="A1878">
        <v>1878</v>
      </c>
      <c r="B1878" s="612">
        <v>43900.581944444442</v>
      </c>
      <c r="C1878" s="405" t="s">
        <v>2110</v>
      </c>
      <c r="D1878" s="384">
        <v>421</v>
      </c>
      <c r="E1878">
        <v>0.02</v>
      </c>
      <c r="F1878">
        <v>1.1384700000000001</v>
      </c>
      <c r="G1878" s="384">
        <v>0</v>
      </c>
      <c r="H1878">
        <v>1.13866</v>
      </c>
    </row>
    <row r="1879" spans="1:10">
      <c r="A1879">
        <v>1886</v>
      </c>
      <c r="B1879" s="612">
        <v>43900.597222222219</v>
      </c>
      <c r="C1879" s="405" t="s">
        <v>2110</v>
      </c>
      <c r="D1879" s="384">
        <v>421</v>
      </c>
      <c r="E1879">
        <v>0.02</v>
      </c>
      <c r="F1879">
        <v>1.1384700000000001</v>
      </c>
      <c r="G1879" s="384">
        <v>0</v>
      </c>
      <c r="H1879">
        <v>1.1376200000000001</v>
      </c>
    </row>
    <row r="1880" spans="1:10">
      <c r="A1880">
        <v>1889</v>
      </c>
      <c r="B1880" s="612">
        <v>43900.626388888886</v>
      </c>
      <c r="C1880" s="405" t="s">
        <v>2054</v>
      </c>
      <c r="D1880" s="384">
        <v>421</v>
      </c>
      <c r="E1880">
        <v>0.02</v>
      </c>
      <c r="F1880">
        <v>1.1376200000000001</v>
      </c>
      <c r="G1880" s="384">
        <v>0</v>
      </c>
      <c r="H1880">
        <v>1.1376200000000001</v>
      </c>
      <c r="I1880">
        <v>-1.7</v>
      </c>
      <c r="J1880" s="384">
        <v>23779.63</v>
      </c>
    </row>
    <row r="1881" spans="1:10">
      <c r="A1881">
        <v>1871</v>
      </c>
      <c r="B1881" s="612">
        <v>43900.552083333336</v>
      </c>
      <c r="C1881" s="405" t="s">
        <v>97</v>
      </c>
      <c r="D1881" s="384">
        <v>422</v>
      </c>
      <c r="E1881">
        <v>0.05</v>
      </c>
      <c r="F1881">
        <v>1.1393800000000001</v>
      </c>
      <c r="G1881" s="384">
        <v>0</v>
      </c>
      <c r="H1881">
        <v>0</v>
      </c>
    </row>
    <row r="1882" spans="1:10">
      <c r="A1882">
        <v>1872</v>
      </c>
      <c r="B1882" s="612">
        <v>43900.552083333336</v>
      </c>
      <c r="C1882" s="405" t="s">
        <v>2110</v>
      </c>
      <c r="D1882" s="384">
        <v>422</v>
      </c>
      <c r="E1882">
        <v>0.05</v>
      </c>
      <c r="F1882">
        <v>1.1393800000000001</v>
      </c>
      <c r="G1882" s="384">
        <v>0</v>
      </c>
      <c r="H1882">
        <v>1.1365400000000001</v>
      </c>
    </row>
    <row r="1883" spans="1:10">
      <c r="A1883">
        <v>1882</v>
      </c>
      <c r="B1883" s="612">
        <v>43900.589583333334</v>
      </c>
      <c r="C1883" s="405" t="s">
        <v>2054</v>
      </c>
      <c r="D1883" s="384">
        <v>422</v>
      </c>
      <c r="E1883">
        <v>0.05</v>
      </c>
      <c r="F1883">
        <v>1.1365400000000001</v>
      </c>
      <c r="G1883" s="384">
        <v>0</v>
      </c>
      <c r="H1883">
        <v>1.1365400000000001</v>
      </c>
      <c r="I1883">
        <v>14.2</v>
      </c>
      <c r="J1883" s="384">
        <v>23781.33</v>
      </c>
    </row>
    <row r="1884" spans="1:10">
      <c r="A1884">
        <v>1876</v>
      </c>
      <c r="B1884" s="612">
        <v>43900.581944444442</v>
      </c>
      <c r="C1884" s="405" t="s">
        <v>96</v>
      </c>
      <c r="D1884" s="384">
        <v>423</v>
      </c>
      <c r="E1884">
        <v>0.02</v>
      </c>
      <c r="F1884">
        <v>1.1368499999999999</v>
      </c>
      <c r="G1884" s="384">
        <v>0</v>
      </c>
      <c r="H1884">
        <v>0</v>
      </c>
    </row>
    <row r="1885" spans="1:10">
      <c r="A1885">
        <v>1877</v>
      </c>
      <c r="B1885" s="612">
        <v>43900.581944444442</v>
      </c>
      <c r="C1885" s="405" t="s">
        <v>2110</v>
      </c>
      <c r="D1885" s="384">
        <v>423</v>
      </c>
      <c r="E1885">
        <v>0.02</v>
      </c>
      <c r="F1885">
        <v>1.1368499999999999</v>
      </c>
      <c r="G1885" s="384">
        <v>0</v>
      </c>
      <c r="H1885">
        <v>1.13866</v>
      </c>
    </row>
    <row r="1886" spans="1:10">
      <c r="A1886">
        <v>1885</v>
      </c>
      <c r="B1886" s="612">
        <v>43900.597222222219</v>
      </c>
      <c r="C1886" s="405" t="s">
        <v>2110</v>
      </c>
      <c r="D1886" s="384">
        <v>423</v>
      </c>
      <c r="E1886">
        <v>0.02</v>
      </c>
      <c r="F1886">
        <v>1.1368499999999999</v>
      </c>
      <c r="G1886" s="384">
        <v>0</v>
      </c>
      <c r="H1886">
        <v>1.1376200000000001</v>
      </c>
    </row>
    <row r="1887" spans="1:10">
      <c r="A1887">
        <v>1890</v>
      </c>
      <c r="B1887" s="612">
        <v>43900.626388888886</v>
      </c>
      <c r="C1887" s="405" t="s">
        <v>2054</v>
      </c>
      <c r="D1887" s="384">
        <v>423</v>
      </c>
      <c r="E1887">
        <v>0.02</v>
      </c>
      <c r="F1887">
        <v>1.1376200000000001</v>
      </c>
      <c r="G1887" s="384">
        <v>0</v>
      </c>
      <c r="H1887">
        <v>1.1376200000000001</v>
      </c>
      <c r="I1887">
        <v>1.54</v>
      </c>
      <c r="J1887" s="384">
        <v>23781.17</v>
      </c>
    </row>
    <row r="1888" spans="1:10">
      <c r="A1888">
        <v>1883</v>
      </c>
      <c r="B1888" s="612">
        <v>43900.597222222219</v>
      </c>
      <c r="C1888" s="405" t="s">
        <v>96</v>
      </c>
      <c r="D1888" s="384">
        <v>424</v>
      </c>
      <c r="E1888">
        <v>0.03</v>
      </c>
      <c r="F1888">
        <v>1.13524</v>
      </c>
      <c r="G1888" s="384">
        <v>0</v>
      </c>
      <c r="H1888">
        <v>0</v>
      </c>
    </row>
    <row r="1889" spans="1:10">
      <c r="A1889">
        <v>1884</v>
      </c>
      <c r="B1889" s="612">
        <v>43900.597222222219</v>
      </c>
      <c r="C1889" s="405" t="s">
        <v>2110</v>
      </c>
      <c r="D1889" s="384">
        <v>424</v>
      </c>
      <c r="E1889">
        <v>0.03</v>
      </c>
      <c r="F1889">
        <v>1.13524</v>
      </c>
      <c r="G1889" s="384">
        <v>0</v>
      </c>
      <c r="H1889">
        <v>1.1376200000000001</v>
      </c>
    </row>
    <row r="1890" spans="1:10">
      <c r="A1890">
        <v>1891</v>
      </c>
      <c r="B1890" s="612">
        <v>43900.626388888886</v>
      </c>
      <c r="C1890" s="405" t="s">
        <v>2054</v>
      </c>
      <c r="D1890" s="384">
        <v>424</v>
      </c>
      <c r="E1890">
        <v>0.03</v>
      </c>
      <c r="F1890">
        <v>1.1376200000000001</v>
      </c>
      <c r="G1890" s="384">
        <v>0</v>
      </c>
      <c r="H1890">
        <v>1.1376200000000001</v>
      </c>
      <c r="I1890">
        <v>7.14</v>
      </c>
      <c r="J1890" s="384">
        <v>23788.31</v>
      </c>
    </row>
    <row r="1891" spans="1:10">
      <c r="A1891">
        <v>1887</v>
      </c>
      <c r="B1891" s="612">
        <v>43900.6</v>
      </c>
      <c r="C1891" s="405" t="s">
        <v>97</v>
      </c>
      <c r="D1891" s="384">
        <v>425</v>
      </c>
      <c r="E1891">
        <v>0.02</v>
      </c>
      <c r="F1891">
        <v>1.1361600000000001</v>
      </c>
      <c r="G1891" s="384">
        <v>0</v>
      </c>
      <c r="H1891">
        <v>0</v>
      </c>
    </row>
    <row r="1892" spans="1:10">
      <c r="A1892">
        <v>1888</v>
      </c>
      <c r="B1892" s="612">
        <v>43900.6</v>
      </c>
      <c r="C1892" s="405" t="s">
        <v>2110</v>
      </c>
      <c r="D1892" s="384">
        <v>425</v>
      </c>
      <c r="E1892">
        <v>0.02</v>
      </c>
      <c r="F1892">
        <v>1.1361600000000001</v>
      </c>
      <c r="G1892" s="384">
        <v>0</v>
      </c>
      <c r="H1892">
        <v>1.1351599999999999</v>
      </c>
    </row>
    <row r="1893" spans="1:10">
      <c r="A1893">
        <v>1896</v>
      </c>
      <c r="B1893" s="612">
        <v>43900.640277777777</v>
      </c>
      <c r="C1893" s="405" t="s">
        <v>2110</v>
      </c>
      <c r="D1893" s="384">
        <v>425</v>
      </c>
      <c r="E1893">
        <v>0.02</v>
      </c>
      <c r="F1893">
        <v>1.1361600000000001</v>
      </c>
      <c r="G1893" s="384">
        <v>0</v>
      </c>
      <c r="H1893">
        <v>1.1359600000000001</v>
      </c>
    </row>
    <row r="1894" spans="1:10">
      <c r="A1894">
        <v>1903</v>
      </c>
      <c r="B1894" s="612">
        <v>43900.663888888892</v>
      </c>
      <c r="C1894" s="405" t="s">
        <v>2054</v>
      </c>
      <c r="D1894" s="384">
        <v>425</v>
      </c>
      <c r="E1894">
        <v>0.02</v>
      </c>
      <c r="F1894">
        <v>1.1359600000000001</v>
      </c>
      <c r="G1894" s="384">
        <v>0</v>
      </c>
      <c r="H1894">
        <v>1.1359600000000001</v>
      </c>
      <c r="I1894">
        <v>0.4</v>
      </c>
      <c r="J1894" s="384">
        <v>23790.71</v>
      </c>
    </row>
    <row r="1895" spans="1:10">
      <c r="A1895">
        <v>1892</v>
      </c>
      <c r="B1895" s="612">
        <v>43900.631249999999</v>
      </c>
      <c r="C1895" s="405" t="s">
        <v>96</v>
      </c>
      <c r="D1895" s="384">
        <v>426</v>
      </c>
      <c r="E1895">
        <v>0.02</v>
      </c>
      <c r="F1895">
        <v>1.13687</v>
      </c>
      <c r="G1895" s="384">
        <v>0</v>
      </c>
      <c r="H1895">
        <v>0</v>
      </c>
    </row>
    <row r="1896" spans="1:10">
      <c r="A1896">
        <v>1893</v>
      </c>
      <c r="B1896" s="612">
        <v>43900.631249999999</v>
      </c>
      <c r="C1896" s="405" t="s">
        <v>2110</v>
      </c>
      <c r="D1896" s="384">
        <v>426</v>
      </c>
      <c r="E1896">
        <v>0.02</v>
      </c>
      <c r="F1896">
        <v>1.13687</v>
      </c>
      <c r="G1896" s="384">
        <v>0</v>
      </c>
      <c r="H1896">
        <v>1.1378699999999999</v>
      </c>
    </row>
    <row r="1897" spans="1:10">
      <c r="A1897">
        <v>1897</v>
      </c>
      <c r="B1897" s="612">
        <v>43900.640972222223</v>
      </c>
      <c r="C1897" s="405" t="s">
        <v>2054</v>
      </c>
      <c r="D1897" s="384">
        <v>426</v>
      </c>
      <c r="E1897">
        <v>0.02</v>
      </c>
      <c r="F1897">
        <v>1.1378699999999999</v>
      </c>
      <c r="G1897" s="384">
        <v>0</v>
      </c>
      <c r="H1897">
        <v>1.1378699999999999</v>
      </c>
      <c r="I1897">
        <v>2</v>
      </c>
      <c r="J1897" s="384">
        <v>23790.31</v>
      </c>
    </row>
    <row r="1898" spans="1:10">
      <c r="A1898">
        <v>1894</v>
      </c>
      <c r="B1898" s="612">
        <v>43900.640277777777</v>
      </c>
      <c r="C1898" s="405" t="s">
        <v>97</v>
      </c>
      <c r="D1898" s="384">
        <v>427</v>
      </c>
      <c r="E1898">
        <v>0.02</v>
      </c>
      <c r="F1898">
        <v>1.1377600000000001</v>
      </c>
      <c r="G1898" s="384">
        <v>0</v>
      </c>
      <c r="H1898">
        <v>0</v>
      </c>
    </row>
    <row r="1899" spans="1:10">
      <c r="A1899">
        <v>1895</v>
      </c>
      <c r="B1899" s="612">
        <v>43900.640277777777</v>
      </c>
      <c r="C1899" s="405" t="s">
        <v>2110</v>
      </c>
      <c r="D1899" s="384">
        <v>427</v>
      </c>
      <c r="E1899">
        <v>0.02</v>
      </c>
      <c r="F1899">
        <v>1.1377600000000001</v>
      </c>
      <c r="G1899" s="384">
        <v>0</v>
      </c>
      <c r="H1899">
        <v>1.1359600000000001</v>
      </c>
    </row>
    <row r="1900" spans="1:10">
      <c r="A1900">
        <v>1904</v>
      </c>
      <c r="B1900" s="612">
        <v>43900.663888888892</v>
      </c>
      <c r="C1900" s="405" t="s">
        <v>2054</v>
      </c>
      <c r="D1900" s="384">
        <v>427</v>
      </c>
      <c r="E1900">
        <v>0.02</v>
      </c>
      <c r="F1900">
        <v>1.1359600000000001</v>
      </c>
      <c r="G1900" s="384">
        <v>0</v>
      </c>
      <c r="H1900">
        <v>1.1359600000000001</v>
      </c>
      <c r="I1900">
        <v>3.6</v>
      </c>
      <c r="J1900" s="384">
        <v>23794.31</v>
      </c>
    </row>
    <row r="1901" spans="1:10">
      <c r="A1901">
        <v>1898</v>
      </c>
      <c r="B1901" s="612">
        <v>43900.654166666667</v>
      </c>
      <c r="C1901" s="405" t="s">
        <v>96</v>
      </c>
      <c r="D1901" s="384">
        <v>428</v>
      </c>
      <c r="E1901">
        <v>0.02</v>
      </c>
      <c r="F1901">
        <v>1.13768</v>
      </c>
      <c r="G1901" s="384">
        <v>0</v>
      </c>
      <c r="H1901">
        <v>0</v>
      </c>
    </row>
    <row r="1902" spans="1:10">
      <c r="A1902">
        <v>1899</v>
      </c>
      <c r="B1902" s="612">
        <v>43900.654166666667</v>
      </c>
      <c r="C1902" s="405" t="s">
        <v>2110</v>
      </c>
      <c r="D1902" s="384">
        <v>428</v>
      </c>
      <c r="E1902">
        <v>0.02</v>
      </c>
      <c r="F1902">
        <v>1.13768</v>
      </c>
      <c r="G1902" s="384">
        <v>0</v>
      </c>
      <c r="H1902">
        <v>1.1386799999999999</v>
      </c>
    </row>
    <row r="1903" spans="1:10">
      <c r="A1903">
        <v>1902</v>
      </c>
      <c r="B1903" s="612">
        <v>43900.663194444445</v>
      </c>
      <c r="C1903" s="405" t="s">
        <v>2110</v>
      </c>
      <c r="D1903" s="384">
        <v>428</v>
      </c>
      <c r="E1903">
        <v>0.02</v>
      </c>
      <c r="F1903">
        <v>1.13768</v>
      </c>
      <c r="G1903" s="384">
        <v>0</v>
      </c>
      <c r="H1903">
        <v>1.13788</v>
      </c>
    </row>
    <row r="1904" spans="1:10">
      <c r="A1904">
        <v>1908</v>
      </c>
      <c r="B1904" s="612">
        <v>43900.665972222225</v>
      </c>
      <c r="C1904" s="405" t="s">
        <v>2110</v>
      </c>
      <c r="D1904" s="384">
        <v>428</v>
      </c>
      <c r="E1904">
        <v>0.02</v>
      </c>
      <c r="F1904">
        <v>1.13768</v>
      </c>
      <c r="G1904" s="384">
        <v>0</v>
      </c>
      <c r="H1904">
        <v>1.1367799999999999</v>
      </c>
    </row>
    <row r="1905" spans="1:10">
      <c r="A1905">
        <v>1916</v>
      </c>
      <c r="B1905" s="612">
        <v>43900.677777777775</v>
      </c>
      <c r="C1905" s="405" t="s">
        <v>2110</v>
      </c>
      <c r="D1905" s="384">
        <v>428</v>
      </c>
      <c r="E1905">
        <v>0.02</v>
      </c>
      <c r="F1905">
        <v>1.13768</v>
      </c>
      <c r="G1905" s="384">
        <v>0</v>
      </c>
      <c r="H1905">
        <v>1.1354200000000001</v>
      </c>
    </row>
    <row r="1906" spans="1:10">
      <c r="A1906">
        <v>1928</v>
      </c>
      <c r="B1906" s="612">
        <v>43900.70208333333</v>
      </c>
      <c r="C1906" s="405" t="s">
        <v>2110</v>
      </c>
      <c r="D1906" s="384">
        <v>428</v>
      </c>
      <c r="E1906">
        <v>0.02</v>
      </c>
      <c r="F1906">
        <v>1.13768</v>
      </c>
      <c r="G1906" s="384">
        <v>0</v>
      </c>
      <c r="H1906">
        <v>1.13405</v>
      </c>
    </row>
    <row r="1907" spans="1:10">
      <c r="A1907">
        <v>1942</v>
      </c>
      <c r="B1907" s="612">
        <v>43900.785416666666</v>
      </c>
      <c r="C1907" s="405" t="s">
        <v>2110</v>
      </c>
      <c r="D1907" s="384">
        <v>428</v>
      </c>
      <c r="E1907">
        <v>0.02</v>
      </c>
      <c r="F1907">
        <v>1.13768</v>
      </c>
      <c r="G1907" s="384">
        <v>0</v>
      </c>
      <c r="H1907">
        <v>1.13245</v>
      </c>
    </row>
    <row r="1908" spans="1:10">
      <c r="A1908">
        <v>1958</v>
      </c>
      <c r="B1908" s="612">
        <v>43901.034722222219</v>
      </c>
      <c r="C1908" s="405" t="s">
        <v>2054</v>
      </c>
      <c r="D1908" s="384">
        <v>428</v>
      </c>
      <c r="E1908">
        <v>0.02</v>
      </c>
      <c r="F1908">
        <v>1.13245</v>
      </c>
      <c r="G1908" s="384">
        <v>0</v>
      </c>
      <c r="H1908">
        <v>1.13245</v>
      </c>
      <c r="I1908">
        <v>-10.54</v>
      </c>
      <c r="J1908" s="384">
        <v>23797.75</v>
      </c>
    </row>
    <row r="1909" spans="1:10">
      <c r="A1909">
        <v>1900</v>
      </c>
      <c r="B1909" s="612">
        <v>43900.663194444445</v>
      </c>
      <c r="C1909" s="405" t="s">
        <v>96</v>
      </c>
      <c r="D1909" s="384">
        <v>429</v>
      </c>
      <c r="E1909">
        <v>0.02</v>
      </c>
      <c r="F1909">
        <v>1.1360699999999999</v>
      </c>
      <c r="G1909" s="384">
        <v>0</v>
      </c>
      <c r="H1909">
        <v>0</v>
      </c>
    </row>
    <row r="1910" spans="1:10">
      <c r="A1910">
        <v>1901</v>
      </c>
      <c r="B1910" s="612">
        <v>43900.663194444445</v>
      </c>
      <c r="C1910" s="405" t="s">
        <v>2110</v>
      </c>
      <c r="D1910" s="384">
        <v>429</v>
      </c>
      <c r="E1910">
        <v>0.02</v>
      </c>
      <c r="F1910">
        <v>1.1360699999999999</v>
      </c>
      <c r="G1910" s="384">
        <v>0</v>
      </c>
      <c r="H1910">
        <v>1.13788</v>
      </c>
    </row>
    <row r="1911" spans="1:10">
      <c r="A1911">
        <v>1907</v>
      </c>
      <c r="B1911" s="612">
        <v>43900.665972222225</v>
      </c>
      <c r="C1911" s="405" t="s">
        <v>2110</v>
      </c>
      <c r="D1911" s="384">
        <v>429</v>
      </c>
      <c r="E1911">
        <v>0.02</v>
      </c>
      <c r="F1911">
        <v>1.1360699999999999</v>
      </c>
      <c r="G1911" s="384">
        <v>0</v>
      </c>
      <c r="H1911">
        <v>1.1367799999999999</v>
      </c>
    </row>
    <row r="1912" spans="1:10">
      <c r="A1912">
        <v>1915</v>
      </c>
      <c r="B1912" s="612">
        <v>43900.677777777775</v>
      </c>
      <c r="C1912" s="405" t="s">
        <v>2110</v>
      </c>
      <c r="D1912" s="384">
        <v>429</v>
      </c>
      <c r="E1912">
        <v>0.02</v>
      </c>
      <c r="F1912">
        <v>1.1360699999999999</v>
      </c>
      <c r="G1912" s="384">
        <v>0</v>
      </c>
      <c r="H1912">
        <v>1.1354200000000001</v>
      </c>
    </row>
    <row r="1913" spans="1:10">
      <c r="A1913">
        <v>1927</v>
      </c>
      <c r="B1913" s="612">
        <v>43900.70208333333</v>
      </c>
      <c r="C1913" s="405" t="s">
        <v>2110</v>
      </c>
      <c r="D1913" s="384">
        <v>429</v>
      </c>
      <c r="E1913">
        <v>0.02</v>
      </c>
      <c r="F1913">
        <v>1.1360699999999999</v>
      </c>
      <c r="G1913" s="384">
        <v>0</v>
      </c>
      <c r="H1913">
        <v>1.13405</v>
      </c>
    </row>
    <row r="1914" spans="1:10">
      <c r="A1914">
        <v>1941</v>
      </c>
      <c r="B1914" s="612">
        <v>43900.785416666666</v>
      </c>
      <c r="C1914" s="405" t="s">
        <v>2110</v>
      </c>
      <c r="D1914" s="384">
        <v>429</v>
      </c>
      <c r="E1914">
        <v>0.02</v>
      </c>
      <c r="F1914">
        <v>1.1360699999999999</v>
      </c>
      <c r="G1914" s="384">
        <v>0</v>
      </c>
      <c r="H1914">
        <v>1.13245</v>
      </c>
    </row>
    <row r="1915" spans="1:10">
      <c r="A1915">
        <v>1959</v>
      </c>
      <c r="B1915" s="612">
        <v>43901.034722222219</v>
      </c>
      <c r="C1915" s="405" t="s">
        <v>2054</v>
      </c>
      <c r="D1915" s="384">
        <v>429</v>
      </c>
      <c r="E1915">
        <v>0.02</v>
      </c>
      <c r="F1915">
        <v>1.13245</v>
      </c>
      <c r="G1915" s="384">
        <v>0</v>
      </c>
      <c r="H1915">
        <v>1.13245</v>
      </c>
      <c r="I1915">
        <v>-7.32</v>
      </c>
      <c r="J1915" s="384">
        <v>23790.43</v>
      </c>
    </row>
    <row r="1916" spans="1:10">
      <c r="A1916">
        <v>1905</v>
      </c>
      <c r="B1916" s="612">
        <v>43900.665972222225</v>
      </c>
      <c r="C1916" s="405" t="s">
        <v>96</v>
      </c>
      <c r="D1916" s="384">
        <v>430</v>
      </c>
      <c r="E1916">
        <v>0.03</v>
      </c>
      <c r="F1916">
        <v>1.1343099999999999</v>
      </c>
      <c r="G1916" s="384">
        <v>0</v>
      </c>
      <c r="H1916">
        <v>0</v>
      </c>
    </row>
    <row r="1917" spans="1:10">
      <c r="A1917">
        <v>1906</v>
      </c>
      <c r="B1917" s="612">
        <v>43900.665972222225</v>
      </c>
      <c r="C1917" s="405" t="s">
        <v>2110</v>
      </c>
      <c r="D1917" s="384">
        <v>430</v>
      </c>
      <c r="E1917">
        <v>0.03</v>
      </c>
      <c r="F1917">
        <v>1.1343099999999999</v>
      </c>
      <c r="G1917" s="384">
        <v>0</v>
      </c>
      <c r="H1917">
        <v>1.1367799999999999</v>
      </c>
    </row>
    <row r="1918" spans="1:10">
      <c r="A1918">
        <v>1914</v>
      </c>
      <c r="B1918" s="612">
        <v>43900.677777777775</v>
      </c>
      <c r="C1918" s="405" t="s">
        <v>2110</v>
      </c>
      <c r="D1918" s="384">
        <v>430</v>
      </c>
      <c r="E1918">
        <v>0.03</v>
      </c>
      <c r="F1918">
        <v>1.1343099999999999</v>
      </c>
      <c r="G1918" s="384">
        <v>0</v>
      </c>
      <c r="H1918">
        <v>1.1354200000000001</v>
      </c>
    </row>
    <row r="1919" spans="1:10">
      <c r="A1919">
        <v>1926</v>
      </c>
      <c r="B1919" s="612">
        <v>43900.70208333333</v>
      </c>
      <c r="C1919" s="405" t="s">
        <v>2110</v>
      </c>
      <c r="D1919" s="384">
        <v>430</v>
      </c>
      <c r="E1919">
        <v>0.03</v>
      </c>
      <c r="F1919">
        <v>1.1343099999999999</v>
      </c>
      <c r="G1919" s="384">
        <v>0</v>
      </c>
      <c r="H1919">
        <v>1.13405</v>
      </c>
    </row>
    <row r="1920" spans="1:10">
      <c r="A1920">
        <v>1940</v>
      </c>
      <c r="B1920" s="612">
        <v>43900.785416666666</v>
      </c>
      <c r="C1920" s="405" t="s">
        <v>2110</v>
      </c>
      <c r="D1920" s="384">
        <v>430</v>
      </c>
      <c r="E1920">
        <v>0.03</v>
      </c>
      <c r="F1920">
        <v>1.1343099999999999</v>
      </c>
      <c r="G1920" s="384">
        <v>0</v>
      </c>
      <c r="H1920">
        <v>1.13245</v>
      </c>
    </row>
    <row r="1921" spans="1:10">
      <c r="A1921">
        <v>1960</v>
      </c>
      <c r="B1921" s="612">
        <v>43901.034722222219</v>
      </c>
      <c r="C1921" s="405" t="s">
        <v>2054</v>
      </c>
      <c r="D1921" s="384">
        <v>430</v>
      </c>
      <c r="E1921">
        <v>0.03</v>
      </c>
      <c r="F1921">
        <v>1.13245</v>
      </c>
      <c r="G1921" s="384">
        <v>0</v>
      </c>
      <c r="H1921">
        <v>1.13245</v>
      </c>
      <c r="I1921">
        <v>-5.7</v>
      </c>
      <c r="J1921" s="384">
        <v>23784.73</v>
      </c>
    </row>
    <row r="1922" spans="1:10">
      <c r="A1922">
        <v>1909</v>
      </c>
      <c r="B1922" s="612">
        <v>43900.668055555558</v>
      </c>
      <c r="C1922" s="405" t="s">
        <v>97</v>
      </c>
      <c r="D1922" s="384">
        <v>431</v>
      </c>
      <c r="E1922">
        <v>0.02</v>
      </c>
      <c r="F1922">
        <v>1.1349800000000001</v>
      </c>
      <c r="G1922" s="384">
        <v>0</v>
      </c>
      <c r="H1922">
        <v>0</v>
      </c>
    </row>
    <row r="1923" spans="1:10">
      <c r="A1923">
        <v>1910</v>
      </c>
      <c r="B1923" s="612">
        <v>43900.668055555558</v>
      </c>
      <c r="C1923" s="405" t="s">
        <v>2110</v>
      </c>
      <c r="D1923" s="384">
        <v>431</v>
      </c>
      <c r="E1923">
        <v>0.02</v>
      </c>
      <c r="F1923">
        <v>1.1349800000000001</v>
      </c>
      <c r="G1923" s="384">
        <v>0</v>
      </c>
      <c r="H1923">
        <v>1.13398</v>
      </c>
    </row>
    <row r="1924" spans="1:10">
      <c r="A1924">
        <v>1911</v>
      </c>
      <c r="B1924" s="612">
        <v>43900.677083333336</v>
      </c>
      <c r="C1924" s="405" t="s">
        <v>2054</v>
      </c>
      <c r="D1924" s="384">
        <v>431</v>
      </c>
      <c r="E1924">
        <v>0.02</v>
      </c>
      <c r="F1924">
        <v>1.13398</v>
      </c>
      <c r="G1924" s="384">
        <v>0</v>
      </c>
      <c r="H1924">
        <v>1.13398</v>
      </c>
      <c r="I1924">
        <v>2</v>
      </c>
      <c r="J1924" s="384">
        <v>23796.31</v>
      </c>
    </row>
    <row r="1925" spans="1:10">
      <c r="A1925">
        <v>1912</v>
      </c>
      <c r="B1925" s="612">
        <v>43900.677777777775</v>
      </c>
      <c r="C1925" s="405" t="s">
        <v>96</v>
      </c>
      <c r="D1925" s="384">
        <v>432</v>
      </c>
      <c r="E1925">
        <v>0.05</v>
      </c>
      <c r="F1925">
        <v>1.13253</v>
      </c>
      <c r="G1925" s="384">
        <v>0</v>
      </c>
      <c r="H1925">
        <v>0</v>
      </c>
    </row>
    <row r="1926" spans="1:10">
      <c r="A1926">
        <v>1913</v>
      </c>
      <c r="B1926" s="612">
        <v>43900.677777777775</v>
      </c>
      <c r="C1926" s="405" t="s">
        <v>2110</v>
      </c>
      <c r="D1926" s="384">
        <v>432</v>
      </c>
      <c r="E1926">
        <v>0.05</v>
      </c>
      <c r="F1926">
        <v>1.13253</v>
      </c>
      <c r="G1926" s="384">
        <v>0</v>
      </c>
      <c r="H1926">
        <v>1.1354200000000001</v>
      </c>
    </row>
    <row r="1927" spans="1:10">
      <c r="A1927">
        <v>1925</v>
      </c>
      <c r="B1927" s="612">
        <v>43900.70208333333</v>
      </c>
      <c r="C1927" s="405" t="s">
        <v>2110</v>
      </c>
      <c r="D1927" s="384">
        <v>432</v>
      </c>
      <c r="E1927">
        <v>0.05</v>
      </c>
      <c r="F1927">
        <v>1.13253</v>
      </c>
      <c r="G1927" s="384">
        <v>0</v>
      </c>
      <c r="H1927">
        <v>1.13405</v>
      </c>
    </row>
    <row r="1928" spans="1:10">
      <c r="A1928">
        <v>1939</v>
      </c>
      <c r="B1928" s="612">
        <v>43900.785416666666</v>
      </c>
      <c r="C1928" s="405" t="s">
        <v>2110</v>
      </c>
      <c r="D1928" s="384">
        <v>432</v>
      </c>
      <c r="E1928">
        <v>0.05</v>
      </c>
      <c r="F1928">
        <v>1.13253</v>
      </c>
      <c r="G1928" s="384">
        <v>0</v>
      </c>
      <c r="H1928">
        <v>1.13245</v>
      </c>
    </row>
    <row r="1929" spans="1:10">
      <c r="A1929">
        <v>1961</v>
      </c>
      <c r="B1929" s="612">
        <v>43901.034722222219</v>
      </c>
      <c r="C1929" s="405" t="s">
        <v>2054</v>
      </c>
      <c r="D1929" s="384">
        <v>432</v>
      </c>
      <c r="E1929">
        <v>0.05</v>
      </c>
      <c r="F1929">
        <v>1.13245</v>
      </c>
      <c r="G1929" s="384">
        <v>0</v>
      </c>
      <c r="H1929">
        <v>1.13245</v>
      </c>
      <c r="I1929">
        <v>-0.6</v>
      </c>
      <c r="J1929" s="384">
        <v>23784.13</v>
      </c>
    </row>
    <row r="1930" spans="1:10">
      <c r="A1930">
        <v>1917</v>
      </c>
      <c r="B1930" s="612">
        <v>43900.679861111108</v>
      </c>
      <c r="C1930" s="405" t="s">
        <v>97</v>
      </c>
      <c r="D1930" s="384">
        <v>433</v>
      </c>
      <c r="E1930">
        <v>0.02</v>
      </c>
      <c r="F1930">
        <v>1.1340399999999999</v>
      </c>
      <c r="G1930" s="384">
        <v>0</v>
      </c>
      <c r="H1930">
        <v>0</v>
      </c>
    </row>
    <row r="1931" spans="1:10">
      <c r="A1931">
        <v>1918</v>
      </c>
      <c r="B1931" s="612">
        <v>43900.679861111108</v>
      </c>
      <c r="C1931" s="405" t="s">
        <v>2110</v>
      </c>
      <c r="D1931" s="384">
        <v>433</v>
      </c>
      <c r="E1931">
        <v>0.02</v>
      </c>
      <c r="F1931">
        <v>1.1340399999999999</v>
      </c>
      <c r="G1931" s="384">
        <v>0</v>
      </c>
      <c r="H1931">
        <v>1.13304</v>
      </c>
    </row>
    <row r="1932" spans="1:10">
      <c r="A1932">
        <v>1919</v>
      </c>
      <c r="B1932" s="612">
        <v>43900.680555555555</v>
      </c>
      <c r="C1932" s="405" t="s">
        <v>2054</v>
      </c>
      <c r="D1932" s="384">
        <v>433</v>
      </c>
      <c r="E1932">
        <v>0.02</v>
      </c>
      <c r="F1932">
        <v>1.13304</v>
      </c>
      <c r="G1932" s="384">
        <v>0</v>
      </c>
      <c r="H1932">
        <v>1.13304</v>
      </c>
      <c r="I1932">
        <v>2</v>
      </c>
      <c r="J1932" s="384">
        <v>23798.31</v>
      </c>
    </row>
    <row r="1933" spans="1:10">
      <c r="A1933">
        <v>1920</v>
      </c>
      <c r="B1933" s="612">
        <v>43900.686805555553</v>
      </c>
      <c r="C1933" s="405" t="s">
        <v>97</v>
      </c>
      <c r="D1933" s="384">
        <v>434</v>
      </c>
      <c r="E1933">
        <v>0.02</v>
      </c>
      <c r="F1933">
        <v>1.1337299999999999</v>
      </c>
      <c r="G1933" s="384">
        <v>0</v>
      </c>
      <c r="H1933">
        <v>0</v>
      </c>
    </row>
    <row r="1934" spans="1:10">
      <c r="A1934">
        <v>1921</v>
      </c>
      <c r="B1934" s="612">
        <v>43900.686805555553</v>
      </c>
      <c r="C1934" s="405" t="s">
        <v>2110</v>
      </c>
      <c r="D1934" s="384">
        <v>434</v>
      </c>
      <c r="E1934">
        <v>0.02</v>
      </c>
      <c r="F1934">
        <v>1.1337299999999999</v>
      </c>
      <c r="G1934" s="384">
        <v>0</v>
      </c>
      <c r="H1934">
        <v>1.13273</v>
      </c>
    </row>
    <row r="1935" spans="1:10">
      <c r="A1935">
        <v>1922</v>
      </c>
      <c r="B1935" s="612">
        <v>43900.693055555559</v>
      </c>
      <c r="C1935" s="405" t="s">
        <v>2054</v>
      </c>
      <c r="D1935" s="384">
        <v>434</v>
      </c>
      <c r="E1935">
        <v>0.02</v>
      </c>
      <c r="F1935">
        <v>1.13273</v>
      </c>
      <c r="G1935" s="384">
        <v>0</v>
      </c>
      <c r="H1935">
        <v>1.13273</v>
      </c>
      <c r="I1935">
        <v>2</v>
      </c>
      <c r="J1935" s="384">
        <v>23800.31</v>
      </c>
    </row>
    <row r="1936" spans="1:10">
      <c r="A1936">
        <v>1923</v>
      </c>
      <c r="B1936" s="612">
        <v>43900.70208333333</v>
      </c>
      <c r="C1936" s="405" t="s">
        <v>96</v>
      </c>
      <c r="D1936" s="384">
        <v>435</v>
      </c>
      <c r="E1936">
        <v>0.08</v>
      </c>
      <c r="F1936">
        <v>1.13073</v>
      </c>
      <c r="G1936" s="384">
        <v>0</v>
      </c>
      <c r="H1936">
        <v>0</v>
      </c>
    </row>
    <row r="1937" spans="1:10">
      <c r="A1937">
        <v>1924</v>
      </c>
      <c r="B1937" s="612">
        <v>43900.70208333333</v>
      </c>
      <c r="C1937" s="405" t="s">
        <v>2110</v>
      </c>
      <c r="D1937" s="384">
        <v>435</v>
      </c>
      <c r="E1937">
        <v>0.08</v>
      </c>
      <c r="F1937">
        <v>1.13073</v>
      </c>
      <c r="G1937" s="384">
        <v>0</v>
      </c>
      <c r="H1937">
        <v>1.13405</v>
      </c>
    </row>
    <row r="1938" spans="1:10">
      <c r="A1938">
        <v>1938</v>
      </c>
      <c r="B1938" s="612">
        <v>43900.785416666666</v>
      </c>
      <c r="C1938" s="405" t="s">
        <v>2110</v>
      </c>
      <c r="D1938" s="384">
        <v>435</v>
      </c>
      <c r="E1938">
        <v>0.08</v>
      </c>
      <c r="F1938">
        <v>1.13073</v>
      </c>
      <c r="G1938" s="384">
        <v>0</v>
      </c>
      <c r="H1938">
        <v>1.13245</v>
      </c>
    </row>
    <row r="1939" spans="1:10">
      <c r="A1939">
        <v>1962</v>
      </c>
      <c r="B1939" s="612">
        <v>43901.034722222219</v>
      </c>
      <c r="C1939" s="405" t="s">
        <v>2054</v>
      </c>
      <c r="D1939" s="384">
        <v>435</v>
      </c>
      <c r="E1939">
        <v>0.08</v>
      </c>
      <c r="F1939">
        <v>1.13245</v>
      </c>
      <c r="G1939" s="384">
        <v>0</v>
      </c>
      <c r="H1939">
        <v>1.13245</v>
      </c>
      <c r="I1939">
        <v>13.44</v>
      </c>
      <c r="J1939" s="384">
        <v>23797.57</v>
      </c>
    </row>
    <row r="1940" spans="1:10">
      <c r="A1940">
        <v>1929</v>
      </c>
      <c r="B1940" s="612">
        <v>43900.709722222222</v>
      </c>
      <c r="C1940" s="405" t="s">
        <v>97</v>
      </c>
      <c r="D1940" s="384">
        <v>436</v>
      </c>
      <c r="E1940">
        <v>0.02</v>
      </c>
      <c r="F1940">
        <v>1.1311100000000001</v>
      </c>
      <c r="G1940" s="384">
        <v>0</v>
      </c>
      <c r="H1940">
        <v>0</v>
      </c>
    </row>
    <row r="1941" spans="1:10">
      <c r="A1941">
        <v>1930</v>
      </c>
      <c r="B1941" s="612">
        <v>43900.709722222222</v>
      </c>
      <c r="C1941" s="405" t="s">
        <v>2110</v>
      </c>
      <c r="D1941" s="384">
        <v>436</v>
      </c>
      <c r="E1941">
        <v>0.02</v>
      </c>
      <c r="F1941">
        <v>1.1311100000000001</v>
      </c>
      <c r="G1941" s="384">
        <v>0</v>
      </c>
      <c r="H1941">
        <v>1.1301099999999999</v>
      </c>
    </row>
    <row r="1942" spans="1:10">
      <c r="A1942">
        <v>1933</v>
      </c>
      <c r="B1942" s="612">
        <v>43900.74722222222</v>
      </c>
      <c r="C1942" s="405" t="s">
        <v>2110</v>
      </c>
      <c r="D1942" s="384">
        <v>436</v>
      </c>
      <c r="E1942">
        <v>0.02</v>
      </c>
      <c r="F1942">
        <v>1.1311100000000001</v>
      </c>
      <c r="G1942" s="384">
        <v>0</v>
      </c>
      <c r="H1942">
        <v>1.1309199999999999</v>
      </c>
    </row>
    <row r="1943" spans="1:10">
      <c r="A1943">
        <v>1934</v>
      </c>
      <c r="B1943" s="612">
        <v>43900.760416666664</v>
      </c>
      <c r="C1943" s="405" t="s">
        <v>2054</v>
      </c>
      <c r="D1943" s="384">
        <v>436</v>
      </c>
      <c r="E1943">
        <v>0.02</v>
      </c>
      <c r="F1943">
        <v>1.1309199999999999</v>
      </c>
      <c r="G1943" s="384">
        <v>0</v>
      </c>
      <c r="H1943">
        <v>1.1309199999999999</v>
      </c>
      <c r="I1943">
        <v>0.38</v>
      </c>
      <c r="J1943" s="384">
        <v>23800.69</v>
      </c>
    </row>
    <row r="1944" spans="1:10">
      <c r="A1944">
        <v>1931</v>
      </c>
      <c r="B1944" s="612">
        <v>43900.74722222222</v>
      </c>
      <c r="C1944" s="405" t="s">
        <v>97</v>
      </c>
      <c r="D1944" s="384">
        <v>437</v>
      </c>
      <c r="E1944">
        <v>0.02</v>
      </c>
      <c r="F1944">
        <v>1.1327199999999999</v>
      </c>
      <c r="G1944" s="384">
        <v>0</v>
      </c>
      <c r="H1944">
        <v>0</v>
      </c>
    </row>
    <row r="1945" spans="1:10">
      <c r="A1945">
        <v>1932</v>
      </c>
      <c r="B1945" s="612">
        <v>43900.74722222222</v>
      </c>
      <c r="C1945" s="405" t="s">
        <v>2110</v>
      </c>
      <c r="D1945" s="384">
        <v>437</v>
      </c>
      <c r="E1945">
        <v>0.02</v>
      </c>
      <c r="F1945">
        <v>1.1327199999999999</v>
      </c>
      <c r="G1945" s="384">
        <v>0</v>
      </c>
      <c r="H1945">
        <v>1.1309199999999999</v>
      </c>
    </row>
    <row r="1946" spans="1:10">
      <c r="A1946">
        <v>1935</v>
      </c>
      <c r="B1946" s="612">
        <v>43900.760416666664</v>
      </c>
      <c r="C1946" s="405" t="s">
        <v>2054</v>
      </c>
      <c r="D1946" s="384">
        <v>437</v>
      </c>
      <c r="E1946">
        <v>0.02</v>
      </c>
      <c r="F1946">
        <v>1.1309199999999999</v>
      </c>
      <c r="G1946" s="384">
        <v>0</v>
      </c>
      <c r="H1946">
        <v>1.1309199999999999</v>
      </c>
      <c r="I1946">
        <v>3.6</v>
      </c>
      <c r="J1946" s="384">
        <v>23804.29</v>
      </c>
    </row>
    <row r="1947" spans="1:10">
      <c r="A1947">
        <v>1936</v>
      </c>
      <c r="B1947" s="612">
        <v>43900.785416666666</v>
      </c>
      <c r="C1947" s="405" t="s">
        <v>96</v>
      </c>
      <c r="D1947" s="384">
        <v>438</v>
      </c>
      <c r="E1947">
        <v>0.14000000000000001</v>
      </c>
      <c r="F1947">
        <v>1.12883</v>
      </c>
      <c r="G1947" s="384">
        <v>0</v>
      </c>
      <c r="H1947">
        <v>0</v>
      </c>
    </row>
    <row r="1948" spans="1:10">
      <c r="A1948">
        <v>1937</v>
      </c>
      <c r="B1948" s="612">
        <v>43900.785416666666</v>
      </c>
      <c r="C1948" s="405" t="s">
        <v>2110</v>
      </c>
      <c r="D1948" s="384">
        <v>438</v>
      </c>
      <c r="E1948">
        <v>0.14000000000000001</v>
      </c>
      <c r="F1948">
        <v>1.12883</v>
      </c>
      <c r="G1948" s="384">
        <v>0</v>
      </c>
      <c r="H1948">
        <v>1.13245</v>
      </c>
    </row>
    <row r="1949" spans="1:10">
      <c r="A1949">
        <v>1963</v>
      </c>
      <c r="B1949" s="612">
        <v>43901.034722222219</v>
      </c>
      <c r="C1949" s="405" t="s">
        <v>2054</v>
      </c>
      <c r="D1949" s="384">
        <v>438</v>
      </c>
      <c r="E1949">
        <v>0.14000000000000001</v>
      </c>
      <c r="F1949">
        <v>1.13245</v>
      </c>
      <c r="G1949" s="384">
        <v>0</v>
      </c>
      <c r="H1949">
        <v>1.13245</v>
      </c>
      <c r="I1949">
        <v>50.12</v>
      </c>
      <c r="J1949" s="384">
        <v>23847.68</v>
      </c>
    </row>
    <row r="1950" spans="1:10">
      <c r="A1950">
        <v>1943</v>
      </c>
      <c r="B1950" s="612">
        <v>43900.788888888892</v>
      </c>
      <c r="C1950" s="405" t="s">
        <v>97</v>
      </c>
      <c r="D1950" s="384">
        <v>439</v>
      </c>
      <c r="E1950">
        <v>0.02</v>
      </c>
      <c r="F1950">
        <v>1.1291500000000001</v>
      </c>
      <c r="G1950" s="384">
        <v>0</v>
      </c>
      <c r="H1950">
        <v>0</v>
      </c>
    </row>
    <row r="1951" spans="1:10">
      <c r="A1951">
        <v>1944</v>
      </c>
      <c r="B1951" s="612">
        <v>43900.788888888892</v>
      </c>
      <c r="C1951" s="405" t="s">
        <v>2110</v>
      </c>
      <c r="D1951" s="384">
        <v>439</v>
      </c>
      <c r="E1951">
        <v>0.02</v>
      </c>
      <c r="F1951">
        <v>1.1291500000000001</v>
      </c>
      <c r="G1951" s="384">
        <v>0</v>
      </c>
      <c r="H1951">
        <v>1.12815</v>
      </c>
    </row>
    <row r="1952" spans="1:10">
      <c r="A1952">
        <v>1945</v>
      </c>
      <c r="B1952" s="612">
        <v>43900.801388888889</v>
      </c>
      <c r="C1952" s="405" t="s">
        <v>2054</v>
      </c>
      <c r="D1952" s="384">
        <v>439</v>
      </c>
      <c r="E1952">
        <v>0.02</v>
      </c>
      <c r="F1952">
        <v>1.12815</v>
      </c>
      <c r="G1952" s="384">
        <v>0</v>
      </c>
      <c r="H1952">
        <v>1.12815</v>
      </c>
      <c r="I1952">
        <v>2</v>
      </c>
      <c r="J1952" s="384">
        <v>23806.29</v>
      </c>
    </row>
    <row r="1953" spans="1:10">
      <c r="A1953">
        <v>1946</v>
      </c>
      <c r="B1953" s="612">
        <v>43900.811805555553</v>
      </c>
      <c r="C1953" s="405" t="s">
        <v>97</v>
      </c>
      <c r="D1953" s="384">
        <v>440</v>
      </c>
      <c r="E1953">
        <v>0.02</v>
      </c>
      <c r="F1953">
        <v>1.12914</v>
      </c>
      <c r="G1953" s="384">
        <v>0</v>
      </c>
      <c r="H1953">
        <v>0</v>
      </c>
    </row>
    <row r="1954" spans="1:10">
      <c r="A1954">
        <v>1947</v>
      </c>
      <c r="B1954" s="612">
        <v>43900.811805555553</v>
      </c>
      <c r="C1954" s="405" t="s">
        <v>2110</v>
      </c>
      <c r="D1954" s="384">
        <v>440</v>
      </c>
      <c r="E1954">
        <v>0.02</v>
      </c>
      <c r="F1954">
        <v>1.12914</v>
      </c>
      <c r="G1954" s="384">
        <v>0</v>
      </c>
      <c r="H1954">
        <v>1.1281399999999999</v>
      </c>
    </row>
    <row r="1955" spans="1:10">
      <c r="A1955">
        <v>1948</v>
      </c>
      <c r="B1955" s="612">
        <v>43900.874305555553</v>
      </c>
      <c r="C1955" s="405" t="s">
        <v>2054</v>
      </c>
      <c r="D1955" s="384">
        <v>440</v>
      </c>
      <c r="E1955">
        <v>0.02</v>
      </c>
      <c r="F1955">
        <v>1.1281399999999999</v>
      </c>
      <c r="G1955" s="384">
        <v>0</v>
      </c>
      <c r="H1955">
        <v>1.1281399999999999</v>
      </c>
      <c r="I1955">
        <v>2</v>
      </c>
      <c r="J1955" s="384">
        <v>23808.29</v>
      </c>
    </row>
    <row r="1956" spans="1:10">
      <c r="A1956">
        <v>1949</v>
      </c>
      <c r="B1956" s="612">
        <v>43900.88958333333</v>
      </c>
      <c r="C1956" s="405" t="s">
        <v>97</v>
      </c>
      <c r="D1956" s="384">
        <v>441</v>
      </c>
      <c r="E1956">
        <v>0.02</v>
      </c>
      <c r="F1956">
        <v>1.1288499999999999</v>
      </c>
      <c r="G1956" s="384">
        <v>0</v>
      </c>
      <c r="H1956">
        <v>0</v>
      </c>
    </row>
    <row r="1957" spans="1:10">
      <c r="A1957">
        <v>1950</v>
      </c>
      <c r="B1957" s="612">
        <v>43900.88958333333</v>
      </c>
      <c r="C1957" s="405" t="s">
        <v>2110</v>
      </c>
      <c r="D1957" s="384">
        <v>441</v>
      </c>
      <c r="E1957">
        <v>0.02</v>
      </c>
      <c r="F1957">
        <v>1.1288499999999999</v>
      </c>
      <c r="G1957" s="384">
        <v>0</v>
      </c>
      <c r="H1957">
        <v>1.12785</v>
      </c>
    </row>
    <row r="1958" spans="1:10">
      <c r="A1958">
        <v>1953</v>
      </c>
      <c r="B1958" s="612">
        <v>43900.948611111111</v>
      </c>
      <c r="C1958" s="405" t="s">
        <v>2110</v>
      </c>
      <c r="D1958" s="384">
        <v>441</v>
      </c>
      <c r="E1958">
        <v>0.02</v>
      </c>
      <c r="F1958">
        <v>1.1288499999999999</v>
      </c>
      <c r="G1958" s="384">
        <v>0</v>
      </c>
      <c r="H1958">
        <v>1.1286499999999999</v>
      </c>
    </row>
    <row r="1959" spans="1:10">
      <c r="A1959">
        <v>1957</v>
      </c>
      <c r="B1959" s="612">
        <v>43900.992361111108</v>
      </c>
      <c r="C1959" s="405" t="s">
        <v>2110</v>
      </c>
      <c r="D1959" s="384">
        <v>441</v>
      </c>
      <c r="E1959">
        <v>0.02</v>
      </c>
      <c r="F1959">
        <v>1.1288499999999999</v>
      </c>
      <c r="G1959" s="384">
        <v>0</v>
      </c>
      <c r="H1959">
        <v>1.1296900000000001</v>
      </c>
    </row>
    <row r="1960" spans="1:10">
      <c r="A1960">
        <v>1974</v>
      </c>
      <c r="B1960" s="612">
        <v>43901.15347222222</v>
      </c>
      <c r="C1960" s="405" t="s">
        <v>2110</v>
      </c>
      <c r="D1960" s="384">
        <v>441</v>
      </c>
      <c r="E1960">
        <v>0.02</v>
      </c>
      <c r="F1960">
        <v>1.1288499999999999</v>
      </c>
      <c r="G1960" s="384">
        <v>0</v>
      </c>
      <c r="H1960">
        <v>1.13097</v>
      </c>
    </row>
    <row r="1961" spans="1:10">
      <c r="A1961">
        <v>1985</v>
      </c>
      <c r="B1961" s="612">
        <v>43901.263194444444</v>
      </c>
      <c r="C1961" s="405" t="s">
        <v>2110</v>
      </c>
      <c r="D1961" s="384">
        <v>441</v>
      </c>
      <c r="E1961">
        <v>0.02</v>
      </c>
      <c r="F1961">
        <v>1.1288499999999999</v>
      </c>
      <c r="G1961" s="384">
        <v>0</v>
      </c>
      <c r="H1961">
        <v>1.1323099999999999</v>
      </c>
    </row>
    <row r="1962" spans="1:10">
      <c r="A1962">
        <v>1996</v>
      </c>
      <c r="B1962" s="612">
        <v>43901.337500000001</v>
      </c>
      <c r="C1962" s="405" t="s">
        <v>2054</v>
      </c>
      <c r="D1962" s="384">
        <v>441</v>
      </c>
      <c r="E1962">
        <v>0.02</v>
      </c>
      <c r="F1962">
        <v>1.1323099999999999</v>
      </c>
      <c r="G1962" s="384">
        <v>0</v>
      </c>
      <c r="H1962">
        <v>1.1323099999999999</v>
      </c>
      <c r="I1962">
        <v>-6.9</v>
      </c>
      <c r="J1962" s="384">
        <v>23848.79</v>
      </c>
    </row>
    <row r="1963" spans="1:10">
      <c r="A1963">
        <v>1951</v>
      </c>
      <c r="B1963" s="612">
        <v>43900.948611111111</v>
      </c>
      <c r="C1963" s="405" t="s">
        <v>97</v>
      </c>
      <c r="D1963" s="384">
        <v>442</v>
      </c>
      <c r="E1963">
        <v>0.02</v>
      </c>
      <c r="F1963">
        <v>1.13045</v>
      </c>
      <c r="G1963" s="384">
        <v>0</v>
      </c>
      <c r="H1963">
        <v>0</v>
      </c>
    </row>
    <row r="1964" spans="1:10">
      <c r="A1964">
        <v>1952</v>
      </c>
      <c r="B1964" s="612">
        <v>43900.948611111111</v>
      </c>
      <c r="C1964" s="405" t="s">
        <v>2110</v>
      </c>
      <c r="D1964" s="384">
        <v>442</v>
      </c>
      <c r="E1964">
        <v>0.02</v>
      </c>
      <c r="F1964">
        <v>1.13045</v>
      </c>
      <c r="G1964" s="384">
        <v>0</v>
      </c>
      <c r="H1964">
        <v>1.1286499999999999</v>
      </c>
    </row>
    <row r="1965" spans="1:10">
      <c r="A1965">
        <v>1956</v>
      </c>
      <c r="B1965" s="612">
        <v>43900.992361111108</v>
      </c>
      <c r="C1965" s="405" t="s">
        <v>2110</v>
      </c>
      <c r="D1965" s="384">
        <v>442</v>
      </c>
      <c r="E1965">
        <v>0.02</v>
      </c>
      <c r="F1965">
        <v>1.13045</v>
      </c>
      <c r="G1965" s="384">
        <v>0</v>
      </c>
      <c r="H1965">
        <v>1.1296900000000001</v>
      </c>
    </row>
    <row r="1966" spans="1:10">
      <c r="A1966">
        <v>1973</v>
      </c>
      <c r="B1966" s="612">
        <v>43901.15347222222</v>
      </c>
      <c r="C1966" s="405" t="s">
        <v>2110</v>
      </c>
      <c r="D1966" s="384">
        <v>442</v>
      </c>
      <c r="E1966">
        <v>0.02</v>
      </c>
      <c r="F1966">
        <v>1.13045</v>
      </c>
      <c r="G1966" s="384">
        <v>0</v>
      </c>
      <c r="H1966">
        <v>1.13097</v>
      </c>
    </row>
    <row r="1967" spans="1:10">
      <c r="A1967">
        <v>1984</v>
      </c>
      <c r="B1967" s="612">
        <v>43901.263194444444</v>
      </c>
      <c r="C1967" s="405" t="s">
        <v>2110</v>
      </c>
      <c r="D1967" s="384">
        <v>442</v>
      </c>
      <c r="E1967">
        <v>0.02</v>
      </c>
      <c r="F1967">
        <v>1.13045</v>
      </c>
      <c r="G1967" s="384">
        <v>0</v>
      </c>
      <c r="H1967">
        <v>1.1323099999999999</v>
      </c>
    </row>
    <row r="1968" spans="1:10">
      <c r="A1968">
        <v>1997</v>
      </c>
      <c r="B1968" s="612">
        <v>43901.337500000001</v>
      </c>
      <c r="C1968" s="405" t="s">
        <v>2054</v>
      </c>
      <c r="D1968" s="384">
        <v>442</v>
      </c>
      <c r="E1968">
        <v>0.02</v>
      </c>
      <c r="F1968">
        <v>1.1323099999999999</v>
      </c>
      <c r="G1968" s="384">
        <v>0</v>
      </c>
      <c r="H1968">
        <v>1.1323099999999999</v>
      </c>
      <c r="I1968">
        <v>-3.7</v>
      </c>
      <c r="J1968" s="384">
        <v>23845.09</v>
      </c>
    </row>
    <row r="1969" spans="1:10">
      <c r="A1969">
        <v>1954</v>
      </c>
      <c r="B1969" s="612">
        <v>43900.992361111108</v>
      </c>
      <c r="C1969" s="405" t="s">
        <v>97</v>
      </c>
      <c r="D1969" s="384">
        <v>443</v>
      </c>
      <c r="E1969">
        <v>0.03</v>
      </c>
      <c r="F1969">
        <v>1.1320699999999999</v>
      </c>
      <c r="G1969" s="384">
        <v>0</v>
      </c>
      <c r="H1969">
        <v>0</v>
      </c>
    </row>
    <row r="1970" spans="1:10">
      <c r="A1970">
        <v>1955</v>
      </c>
      <c r="B1970" s="612">
        <v>43900.992361111108</v>
      </c>
      <c r="C1970" s="405" t="s">
        <v>2110</v>
      </c>
      <c r="D1970" s="384">
        <v>443</v>
      </c>
      <c r="E1970">
        <v>0.03</v>
      </c>
      <c r="F1970">
        <v>1.1320699999999999</v>
      </c>
      <c r="G1970" s="384">
        <v>0</v>
      </c>
      <c r="H1970">
        <v>1.1296900000000001</v>
      </c>
    </row>
    <row r="1971" spans="1:10">
      <c r="A1971">
        <v>1972</v>
      </c>
      <c r="B1971" s="612">
        <v>43901.15347222222</v>
      </c>
      <c r="C1971" s="405" t="s">
        <v>2110</v>
      </c>
      <c r="D1971" s="384">
        <v>443</v>
      </c>
      <c r="E1971">
        <v>0.03</v>
      </c>
      <c r="F1971">
        <v>1.1320699999999999</v>
      </c>
      <c r="G1971" s="384">
        <v>0</v>
      </c>
      <c r="H1971">
        <v>1.13097</v>
      </c>
    </row>
    <row r="1972" spans="1:10">
      <c r="A1972">
        <v>1983</v>
      </c>
      <c r="B1972" s="612">
        <v>43901.263194444444</v>
      </c>
      <c r="C1972" s="405" t="s">
        <v>2110</v>
      </c>
      <c r="D1972" s="384">
        <v>443</v>
      </c>
      <c r="E1972">
        <v>0.03</v>
      </c>
      <c r="F1972">
        <v>1.1320699999999999</v>
      </c>
      <c r="G1972" s="384">
        <v>0</v>
      </c>
      <c r="H1972">
        <v>1.1323099999999999</v>
      </c>
    </row>
    <row r="1973" spans="1:10">
      <c r="A1973">
        <v>1998</v>
      </c>
      <c r="B1973" s="612">
        <v>43901.337500000001</v>
      </c>
      <c r="C1973" s="405" t="s">
        <v>2054</v>
      </c>
      <c r="D1973" s="384">
        <v>443</v>
      </c>
      <c r="E1973">
        <v>0.03</v>
      </c>
      <c r="F1973">
        <v>1.1323099999999999</v>
      </c>
      <c r="G1973" s="384">
        <v>0</v>
      </c>
      <c r="H1973">
        <v>1.1323099999999999</v>
      </c>
      <c r="I1973">
        <v>-0.69</v>
      </c>
      <c r="J1973" s="384">
        <v>23844.400000000001</v>
      </c>
    </row>
    <row r="1974" spans="1:10">
      <c r="A1974">
        <v>1964</v>
      </c>
      <c r="B1974" s="612">
        <v>43901.043055555558</v>
      </c>
      <c r="C1974" s="405" t="s">
        <v>96</v>
      </c>
      <c r="D1974" s="384">
        <v>444</v>
      </c>
      <c r="E1974">
        <v>0.02</v>
      </c>
      <c r="F1974">
        <v>1.1313899999999999</v>
      </c>
      <c r="G1974" s="384">
        <v>0</v>
      </c>
      <c r="H1974">
        <v>0</v>
      </c>
    </row>
    <row r="1975" spans="1:10">
      <c r="A1975">
        <v>1965</v>
      </c>
      <c r="B1975" s="612">
        <v>43901.043055555558</v>
      </c>
      <c r="C1975" s="405" t="s">
        <v>2110</v>
      </c>
      <c r="D1975" s="384">
        <v>444</v>
      </c>
      <c r="E1975">
        <v>0.02</v>
      </c>
      <c r="F1975">
        <v>1.1313899999999999</v>
      </c>
      <c r="G1975" s="384">
        <v>0</v>
      </c>
      <c r="H1975">
        <v>1.13239</v>
      </c>
    </row>
    <row r="1976" spans="1:10">
      <c r="A1976">
        <v>1966</v>
      </c>
      <c r="B1976" s="612">
        <v>43901.068749999999</v>
      </c>
      <c r="C1976" s="405" t="s">
        <v>2054</v>
      </c>
      <c r="D1976" s="384">
        <v>444</v>
      </c>
      <c r="E1976">
        <v>0.02</v>
      </c>
      <c r="F1976">
        <v>1.13239</v>
      </c>
      <c r="G1976" s="384">
        <v>0</v>
      </c>
      <c r="H1976">
        <v>1.13239</v>
      </c>
      <c r="I1976">
        <v>2</v>
      </c>
      <c r="J1976" s="384">
        <v>23849.68</v>
      </c>
    </row>
    <row r="1977" spans="1:10">
      <c r="A1977">
        <v>1967</v>
      </c>
      <c r="B1977" s="612">
        <v>43901.109722222223</v>
      </c>
      <c r="C1977" s="405" t="s">
        <v>96</v>
      </c>
      <c r="D1977" s="384">
        <v>445</v>
      </c>
      <c r="E1977">
        <v>0.02</v>
      </c>
      <c r="F1977">
        <v>1.13219</v>
      </c>
      <c r="G1977" s="384">
        <v>0</v>
      </c>
      <c r="H1977">
        <v>0</v>
      </c>
    </row>
    <row r="1978" spans="1:10">
      <c r="A1978">
        <v>1968</v>
      </c>
      <c r="B1978" s="612">
        <v>43901.109722222223</v>
      </c>
      <c r="C1978" s="405" t="s">
        <v>2110</v>
      </c>
      <c r="D1978" s="384">
        <v>445</v>
      </c>
      <c r="E1978">
        <v>0.02</v>
      </c>
      <c r="F1978">
        <v>1.13219</v>
      </c>
      <c r="G1978" s="384">
        <v>0</v>
      </c>
      <c r="H1978">
        <v>1.1331899999999999</v>
      </c>
    </row>
    <row r="1979" spans="1:10">
      <c r="A1979">
        <v>1969</v>
      </c>
      <c r="B1979" s="612">
        <v>43901.147222222222</v>
      </c>
      <c r="C1979" s="405" t="s">
        <v>2054</v>
      </c>
      <c r="D1979" s="384">
        <v>445</v>
      </c>
      <c r="E1979">
        <v>0.02</v>
      </c>
      <c r="F1979">
        <v>1.1331899999999999</v>
      </c>
      <c r="G1979" s="384">
        <v>0</v>
      </c>
      <c r="H1979">
        <v>1.1331899999999999</v>
      </c>
      <c r="I1979">
        <v>2</v>
      </c>
      <c r="J1979" s="384">
        <v>23851.68</v>
      </c>
    </row>
    <row r="1980" spans="1:10">
      <c r="A1980">
        <v>1970</v>
      </c>
      <c r="B1980" s="612">
        <v>43901.15347222222</v>
      </c>
      <c r="C1980" s="405" t="s">
        <v>97</v>
      </c>
      <c r="D1980" s="384">
        <v>446</v>
      </c>
      <c r="E1980">
        <v>0.05</v>
      </c>
      <c r="F1980">
        <v>1.1337699999999999</v>
      </c>
      <c r="G1980" s="384">
        <v>0</v>
      </c>
      <c r="H1980">
        <v>0</v>
      </c>
    </row>
    <row r="1981" spans="1:10">
      <c r="A1981">
        <v>1971</v>
      </c>
      <c r="B1981" s="612">
        <v>43901.15347222222</v>
      </c>
      <c r="C1981" s="405" t="s">
        <v>2110</v>
      </c>
      <c r="D1981" s="384">
        <v>446</v>
      </c>
      <c r="E1981">
        <v>0.05</v>
      </c>
      <c r="F1981">
        <v>1.1337699999999999</v>
      </c>
      <c r="G1981" s="384">
        <v>0</v>
      </c>
      <c r="H1981">
        <v>1.13097</v>
      </c>
    </row>
    <row r="1982" spans="1:10">
      <c r="A1982">
        <v>1982</v>
      </c>
      <c r="B1982" s="612">
        <v>43901.263194444444</v>
      </c>
      <c r="C1982" s="405" t="s">
        <v>2110</v>
      </c>
      <c r="D1982" s="384">
        <v>446</v>
      </c>
      <c r="E1982">
        <v>0.05</v>
      </c>
      <c r="F1982">
        <v>1.1337699999999999</v>
      </c>
      <c r="G1982" s="384">
        <v>0</v>
      </c>
      <c r="H1982">
        <v>1.1323099999999999</v>
      </c>
    </row>
    <row r="1983" spans="1:10">
      <c r="A1983">
        <v>1999</v>
      </c>
      <c r="B1983" s="612">
        <v>43901.337500000001</v>
      </c>
      <c r="C1983" s="405" t="s">
        <v>2054</v>
      </c>
      <c r="D1983" s="384">
        <v>446</v>
      </c>
      <c r="E1983">
        <v>0.05</v>
      </c>
      <c r="F1983">
        <v>1.1323099999999999</v>
      </c>
      <c r="G1983" s="384">
        <v>0</v>
      </c>
      <c r="H1983">
        <v>1.1323099999999999</v>
      </c>
      <c r="I1983">
        <v>7.3</v>
      </c>
      <c r="J1983" s="384">
        <v>23851.7</v>
      </c>
    </row>
    <row r="1984" spans="1:10">
      <c r="A1984">
        <v>1975</v>
      </c>
      <c r="B1984" s="612">
        <v>43901.164583333331</v>
      </c>
      <c r="C1984" s="405" t="s">
        <v>96</v>
      </c>
      <c r="D1984" s="384">
        <v>447</v>
      </c>
      <c r="E1984">
        <v>0.02</v>
      </c>
      <c r="F1984">
        <v>1.13304</v>
      </c>
      <c r="G1984" s="384">
        <v>0</v>
      </c>
      <c r="H1984">
        <v>0</v>
      </c>
    </row>
    <row r="1985" spans="1:10">
      <c r="A1985">
        <v>1976</v>
      </c>
      <c r="B1985" s="612">
        <v>43901.164583333331</v>
      </c>
      <c r="C1985" s="405" t="s">
        <v>2110</v>
      </c>
      <c r="D1985" s="384">
        <v>447</v>
      </c>
      <c r="E1985">
        <v>0.02</v>
      </c>
      <c r="F1985">
        <v>1.13304</v>
      </c>
      <c r="G1985" s="384">
        <v>0</v>
      </c>
      <c r="H1985">
        <v>1.1340399999999999</v>
      </c>
    </row>
    <row r="1986" spans="1:10">
      <c r="A1986">
        <v>1977</v>
      </c>
      <c r="B1986" s="612">
        <v>43901.209027777775</v>
      </c>
      <c r="C1986" s="405" t="s">
        <v>2054</v>
      </c>
      <c r="D1986" s="384">
        <v>447</v>
      </c>
      <c r="E1986">
        <v>0.02</v>
      </c>
      <c r="F1986">
        <v>1.1340399999999999</v>
      </c>
      <c r="G1986" s="384">
        <v>0</v>
      </c>
      <c r="H1986">
        <v>1.1340399999999999</v>
      </c>
      <c r="I1986">
        <v>2</v>
      </c>
      <c r="J1986" s="384">
        <v>23853.68</v>
      </c>
    </row>
    <row r="1987" spans="1:10">
      <c r="A1987">
        <v>1978</v>
      </c>
      <c r="B1987" s="612">
        <v>43901.252083333333</v>
      </c>
      <c r="C1987" s="405" t="s">
        <v>96</v>
      </c>
      <c r="D1987" s="384">
        <v>448</v>
      </c>
      <c r="E1987">
        <v>0.02</v>
      </c>
      <c r="F1987">
        <v>1.13469</v>
      </c>
      <c r="G1987" s="384">
        <v>0</v>
      </c>
      <c r="H1987">
        <v>0</v>
      </c>
    </row>
    <row r="1988" spans="1:10">
      <c r="A1988">
        <v>1979</v>
      </c>
      <c r="B1988" s="612">
        <v>43901.252083333333</v>
      </c>
      <c r="C1988" s="405" t="s">
        <v>2110</v>
      </c>
      <c r="D1988" s="384">
        <v>448</v>
      </c>
      <c r="E1988">
        <v>0.02</v>
      </c>
      <c r="F1988">
        <v>1.13469</v>
      </c>
      <c r="G1988" s="384">
        <v>0</v>
      </c>
      <c r="H1988">
        <v>1.1356900000000001</v>
      </c>
    </row>
    <row r="1989" spans="1:10">
      <c r="A1989">
        <v>1986</v>
      </c>
      <c r="B1989" s="612">
        <v>43901.263194444444</v>
      </c>
      <c r="C1989" s="405" t="s">
        <v>2054</v>
      </c>
      <c r="D1989" s="384">
        <v>448</v>
      </c>
      <c r="E1989">
        <v>0.02</v>
      </c>
      <c r="F1989">
        <v>1.1356900000000001</v>
      </c>
      <c r="G1989" s="384">
        <v>0</v>
      </c>
      <c r="H1989">
        <v>1.1356900000000001</v>
      </c>
      <c r="I1989">
        <v>2</v>
      </c>
      <c r="J1989" s="384">
        <v>23855.68</v>
      </c>
    </row>
    <row r="1990" spans="1:10">
      <c r="A1990">
        <v>1980</v>
      </c>
      <c r="B1990" s="612">
        <v>43901.263194444444</v>
      </c>
      <c r="C1990" s="405" t="s">
        <v>97</v>
      </c>
      <c r="D1990" s="384">
        <v>449</v>
      </c>
      <c r="E1990">
        <v>0.08</v>
      </c>
      <c r="F1990">
        <v>1.13557</v>
      </c>
      <c r="G1990" s="384">
        <v>0</v>
      </c>
      <c r="H1990">
        <v>0</v>
      </c>
    </row>
    <row r="1991" spans="1:10">
      <c r="A1991">
        <v>1981</v>
      </c>
      <c r="B1991" s="612">
        <v>43901.263194444444</v>
      </c>
      <c r="C1991" s="405" t="s">
        <v>2110</v>
      </c>
      <c r="D1991" s="384">
        <v>449</v>
      </c>
      <c r="E1991">
        <v>0.08</v>
      </c>
      <c r="F1991">
        <v>1.13557</v>
      </c>
      <c r="G1991" s="384">
        <v>0</v>
      </c>
      <c r="H1991">
        <v>1.1323099999999999</v>
      </c>
    </row>
    <row r="1992" spans="1:10">
      <c r="A1992">
        <v>2000</v>
      </c>
      <c r="B1992" s="612">
        <v>43901.337500000001</v>
      </c>
      <c r="C1992" s="405" t="s">
        <v>2054</v>
      </c>
      <c r="D1992" s="384">
        <v>449</v>
      </c>
      <c r="E1992">
        <v>0.08</v>
      </c>
      <c r="F1992">
        <v>1.1323099999999999</v>
      </c>
      <c r="G1992" s="384">
        <v>0</v>
      </c>
      <c r="H1992">
        <v>1.1323099999999999</v>
      </c>
      <c r="I1992">
        <v>26.08</v>
      </c>
      <c r="J1992" s="384">
        <v>23877.78</v>
      </c>
    </row>
    <row r="1993" spans="1:10">
      <c r="A1993">
        <v>1987</v>
      </c>
      <c r="B1993" s="612">
        <v>43901.285416666666</v>
      </c>
      <c r="C1993" s="405" t="s">
        <v>96</v>
      </c>
      <c r="D1993" s="384">
        <v>450</v>
      </c>
      <c r="E1993">
        <v>0.02</v>
      </c>
      <c r="F1993">
        <v>1.13592</v>
      </c>
      <c r="G1993" s="384">
        <v>0</v>
      </c>
      <c r="H1993">
        <v>0</v>
      </c>
    </row>
    <row r="1994" spans="1:10">
      <c r="A1994">
        <v>1988</v>
      </c>
      <c r="B1994" s="612">
        <v>43901.285416666666</v>
      </c>
      <c r="C1994" s="405" t="s">
        <v>2110</v>
      </c>
      <c r="D1994" s="384">
        <v>450</v>
      </c>
      <c r="E1994">
        <v>0.02</v>
      </c>
      <c r="F1994">
        <v>1.13592</v>
      </c>
      <c r="G1994" s="384">
        <v>0</v>
      </c>
      <c r="H1994">
        <v>1.1369199999999999</v>
      </c>
    </row>
    <row r="1995" spans="1:10">
      <c r="A1995">
        <v>1991</v>
      </c>
      <c r="B1995" s="612">
        <v>43901.301388888889</v>
      </c>
      <c r="C1995" s="405" t="s">
        <v>2110</v>
      </c>
      <c r="D1995" s="384">
        <v>450</v>
      </c>
      <c r="E1995">
        <v>0.02</v>
      </c>
      <c r="F1995">
        <v>1.13592</v>
      </c>
      <c r="G1995" s="384">
        <v>0</v>
      </c>
      <c r="H1995">
        <v>1.13612</v>
      </c>
    </row>
    <row r="1996" spans="1:10">
      <c r="A1996">
        <v>1995</v>
      </c>
      <c r="B1996" s="612">
        <v>43901.334027777775</v>
      </c>
      <c r="C1996" s="405" t="s">
        <v>2110</v>
      </c>
      <c r="D1996" s="384">
        <v>450</v>
      </c>
      <c r="E1996">
        <v>0.02</v>
      </c>
      <c r="F1996">
        <v>1.13592</v>
      </c>
      <c r="G1996" s="384">
        <v>0</v>
      </c>
      <c r="H1996">
        <v>1.1350899999999999</v>
      </c>
    </row>
    <row r="1997" spans="1:10">
      <c r="A1997">
        <v>2007</v>
      </c>
      <c r="B1997" s="612">
        <v>43901.405555555553</v>
      </c>
      <c r="C1997" s="405" t="s">
        <v>2110</v>
      </c>
      <c r="D1997" s="384">
        <v>450</v>
      </c>
      <c r="E1997">
        <v>0.02</v>
      </c>
      <c r="F1997">
        <v>1.13592</v>
      </c>
      <c r="G1997" s="384">
        <v>0</v>
      </c>
      <c r="H1997">
        <v>1.13381</v>
      </c>
    </row>
    <row r="1998" spans="1:10">
      <c r="A1998">
        <v>2014</v>
      </c>
      <c r="B1998" s="612">
        <v>43901.475694444445</v>
      </c>
      <c r="C1998" s="405" t="s">
        <v>2054</v>
      </c>
      <c r="D1998" s="384">
        <v>450</v>
      </c>
      <c r="E1998">
        <v>0.02</v>
      </c>
      <c r="F1998">
        <v>1.13381</v>
      </c>
      <c r="G1998" s="384">
        <v>0</v>
      </c>
      <c r="H1998">
        <v>1.13381</v>
      </c>
      <c r="I1998">
        <v>-4.22</v>
      </c>
      <c r="J1998" s="384">
        <v>23875.56</v>
      </c>
    </row>
    <row r="1999" spans="1:10">
      <c r="A1999">
        <v>1989</v>
      </c>
      <c r="B1999" s="612">
        <v>43901.301388888889</v>
      </c>
      <c r="C1999" s="405" t="s">
        <v>96</v>
      </c>
      <c r="D1999" s="384">
        <v>451</v>
      </c>
      <c r="E1999">
        <v>0.02</v>
      </c>
      <c r="F1999">
        <v>1.13432</v>
      </c>
      <c r="G1999" s="384">
        <v>0</v>
      </c>
      <c r="H1999">
        <v>0</v>
      </c>
    </row>
    <row r="2000" spans="1:10">
      <c r="A2000">
        <v>1990</v>
      </c>
      <c r="B2000" s="612">
        <v>43901.301388888889</v>
      </c>
      <c r="C2000" s="405" t="s">
        <v>2110</v>
      </c>
      <c r="D2000" s="384">
        <v>451</v>
      </c>
      <c r="E2000">
        <v>0.02</v>
      </c>
      <c r="F2000">
        <v>1.13432</v>
      </c>
      <c r="G2000" s="384">
        <v>0</v>
      </c>
      <c r="H2000">
        <v>1.13612</v>
      </c>
    </row>
    <row r="2001" spans="1:10">
      <c r="A2001">
        <v>1994</v>
      </c>
      <c r="B2001" s="612">
        <v>43901.334027777775</v>
      </c>
      <c r="C2001" s="405" t="s">
        <v>2110</v>
      </c>
      <c r="D2001" s="384">
        <v>451</v>
      </c>
      <c r="E2001">
        <v>0.02</v>
      </c>
      <c r="F2001">
        <v>1.13432</v>
      </c>
      <c r="G2001" s="384">
        <v>0</v>
      </c>
      <c r="H2001">
        <v>1.1350899999999999</v>
      </c>
    </row>
    <row r="2002" spans="1:10">
      <c r="A2002">
        <v>2006</v>
      </c>
      <c r="B2002" s="612">
        <v>43901.405555555553</v>
      </c>
      <c r="C2002" s="405" t="s">
        <v>2110</v>
      </c>
      <c r="D2002" s="384">
        <v>451</v>
      </c>
      <c r="E2002">
        <v>0.02</v>
      </c>
      <c r="F2002">
        <v>1.13432</v>
      </c>
      <c r="G2002" s="384">
        <v>0</v>
      </c>
      <c r="H2002">
        <v>1.13381</v>
      </c>
    </row>
    <row r="2003" spans="1:10">
      <c r="A2003">
        <v>2015</v>
      </c>
      <c r="B2003" s="612">
        <v>43901.475694444445</v>
      </c>
      <c r="C2003" s="405" t="s">
        <v>2054</v>
      </c>
      <c r="D2003" s="384">
        <v>451</v>
      </c>
      <c r="E2003">
        <v>0.02</v>
      </c>
      <c r="F2003">
        <v>1.13381</v>
      </c>
      <c r="G2003" s="384">
        <v>0</v>
      </c>
      <c r="H2003">
        <v>1.13381</v>
      </c>
      <c r="I2003">
        <v>-1.02</v>
      </c>
      <c r="J2003" s="384">
        <v>23874.54</v>
      </c>
    </row>
    <row r="2004" spans="1:10">
      <c r="A2004">
        <v>1992</v>
      </c>
      <c r="B2004" s="612">
        <v>43901.334027777775</v>
      </c>
      <c r="C2004" s="405" t="s">
        <v>96</v>
      </c>
      <c r="D2004" s="384">
        <v>452</v>
      </c>
      <c r="E2004">
        <v>0.03</v>
      </c>
      <c r="F2004">
        <v>1.1327199999999999</v>
      </c>
      <c r="G2004" s="384">
        <v>0</v>
      </c>
      <c r="H2004">
        <v>0</v>
      </c>
    </row>
    <row r="2005" spans="1:10">
      <c r="A2005">
        <v>1993</v>
      </c>
      <c r="B2005" s="612">
        <v>43901.334027777775</v>
      </c>
      <c r="C2005" s="405" t="s">
        <v>2110</v>
      </c>
      <c r="D2005" s="384">
        <v>452</v>
      </c>
      <c r="E2005">
        <v>0.03</v>
      </c>
      <c r="F2005">
        <v>1.1327199999999999</v>
      </c>
      <c r="G2005" s="384">
        <v>0</v>
      </c>
      <c r="H2005">
        <v>1.1350899999999999</v>
      </c>
    </row>
    <row r="2006" spans="1:10">
      <c r="A2006">
        <v>2005</v>
      </c>
      <c r="B2006" s="612">
        <v>43901.405555555553</v>
      </c>
      <c r="C2006" s="405" t="s">
        <v>2110</v>
      </c>
      <c r="D2006" s="384">
        <v>452</v>
      </c>
      <c r="E2006">
        <v>0.03</v>
      </c>
      <c r="F2006">
        <v>1.1327199999999999</v>
      </c>
      <c r="G2006" s="384">
        <v>0</v>
      </c>
      <c r="H2006">
        <v>1.13381</v>
      </c>
    </row>
    <row r="2007" spans="1:10">
      <c r="A2007">
        <v>2016</v>
      </c>
      <c r="B2007" s="612">
        <v>43901.475694444445</v>
      </c>
      <c r="C2007" s="405" t="s">
        <v>2054</v>
      </c>
      <c r="D2007" s="384">
        <v>452</v>
      </c>
      <c r="E2007">
        <v>0.03</v>
      </c>
      <c r="F2007">
        <v>1.13381</v>
      </c>
      <c r="G2007" s="384">
        <v>0</v>
      </c>
      <c r="H2007">
        <v>1.13381</v>
      </c>
      <c r="I2007">
        <v>3.27</v>
      </c>
      <c r="J2007" s="384">
        <v>23877.81</v>
      </c>
    </row>
    <row r="2008" spans="1:10">
      <c r="A2008">
        <v>2001</v>
      </c>
      <c r="B2008" s="612">
        <v>43901.34652777778</v>
      </c>
      <c r="C2008" s="405" t="s">
        <v>97</v>
      </c>
      <c r="D2008" s="384">
        <v>453</v>
      </c>
      <c r="E2008">
        <v>0.02</v>
      </c>
      <c r="F2008">
        <v>1.13178</v>
      </c>
      <c r="G2008" s="384">
        <v>0</v>
      </c>
      <c r="H2008">
        <v>0</v>
      </c>
    </row>
    <row r="2009" spans="1:10">
      <c r="A2009">
        <v>2002</v>
      </c>
      <c r="B2009" s="612">
        <v>43901.34652777778</v>
      </c>
      <c r="C2009" s="405" t="s">
        <v>2110</v>
      </c>
      <c r="D2009" s="384">
        <v>453</v>
      </c>
      <c r="E2009">
        <v>0.02</v>
      </c>
      <c r="F2009">
        <v>1.13178</v>
      </c>
      <c r="G2009" s="384">
        <v>0</v>
      </c>
      <c r="H2009">
        <v>1.1307799999999999</v>
      </c>
    </row>
    <row r="2010" spans="1:10">
      <c r="A2010">
        <v>2008</v>
      </c>
      <c r="B2010" s="612">
        <v>43901.40625</v>
      </c>
      <c r="C2010" s="405" t="s">
        <v>2054</v>
      </c>
      <c r="D2010" s="384">
        <v>453</v>
      </c>
      <c r="E2010">
        <v>0.02</v>
      </c>
      <c r="F2010">
        <v>1.1307799999999999</v>
      </c>
      <c r="G2010" s="384">
        <v>0</v>
      </c>
      <c r="H2010">
        <v>1.1307799999999999</v>
      </c>
      <c r="I2010">
        <v>2</v>
      </c>
      <c r="J2010" s="384">
        <v>23879.78</v>
      </c>
    </row>
    <row r="2011" spans="1:10">
      <c r="A2011">
        <v>2003</v>
      </c>
      <c r="B2011" s="612">
        <v>43901.405555555553</v>
      </c>
      <c r="C2011" s="405" t="s">
        <v>96</v>
      </c>
      <c r="D2011" s="384">
        <v>454</v>
      </c>
      <c r="E2011">
        <v>0.05</v>
      </c>
      <c r="F2011">
        <v>1.1310100000000001</v>
      </c>
      <c r="G2011" s="384">
        <v>0</v>
      </c>
      <c r="H2011">
        <v>0</v>
      </c>
    </row>
    <row r="2012" spans="1:10">
      <c r="A2012">
        <v>2004</v>
      </c>
      <c r="B2012" s="612">
        <v>43901.405555555553</v>
      </c>
      <c r="C2012" s="405" t="s">
        <v>2110</v>
      </c>
      <c r="D2012" s="384">
        <v>454</v>
      </c>
      <c r="E2012">
        <v>0.05</v>
      </c>
      <c r="F2012">
        <v>1.1310100000000001</v>
      </c>
      <c r="G2012" s="384">
        <v>0</v>
      </c>
      <c r="H2012">
        <v>1.13381</v>
      </c>
    </row>
    <row r="2013" spans="1:10">
      <c r="A2013">
        <v>2017</v>
      </c>
      <c r="B2013" s="612">
        <v>43901.475694444445</v>
      </c>
      <c r="C2013" s="405" t="s">
        <v>2054</v>
      </c>
      <c r="D2013" s="384">
        <v>454</v>
      </c>
      <c r="E2013">
        <v>0.05</v>
      </c>
      <c r="F2013">
        <v>1.13381</v>
      </c>
      <c r="G2013" s="384">
        <v>0</v>
      </c>
      <c r="H2013">
        <v>1.13381</v>
      </c>
      <c r="I2013">
        <v>14</v>
      </c>
      <c r="J2013" s="384">
        <v>23891.81</v>
      </c>
    </row>
    <row r="2014" spans="1:10">
      <c r="A2014">
        <v>2009</v>
      </c>
      <c r="B2014" s="612">
        <v>43901.418749999997</v>
      </c>
      <c r="C2014" s="405" t="s">
        <v>97</v>
      </c>
      <c r="D2014" s="384">
        <v>455</v>
      </c>
      <c r="E2014">
        <v>0.02</v>
      </c>
      <c r="F2014">
        <v>1.1310199999999999</v>
      </c>
      <c r="G2014" s="384">
        <v>0</v>
      </c>
      <c r="H2014">
        <v>0</v>
      </c>
    </row>
    <row r="2015" spans="1:10">
      <c r="A2015">
        <v>2010</v>
      </c>
      <c r="B2015" s="612">
        <v>43901.418749999997</v>
      </c>
      <c r="C2015" s="405" t="s">
        <v>2110</v>
      </c>
      <c r="D2015" s="384">
        <v>455</v>
      </c>
      <c r="E2015">
        <v>0.02</v>
      </c>
      <c r="F2015">
        <v>1.1310199999999999</v>
      </c>
      <c r="G2015" s="384">
        <v>0</v>
      </c>
      <c r="H2015">
        <v>1.13002</v>
      </c>
    </row>
    <row r="2016" spans="1:10">
      <c r="A2016">
        <v>2013</v>
      </c>
      <c r="B2016" s="612">
        <v>43901.445833333331</v>
      </c>
      <c r="C2016" s="405" t="s">
        <v>2110</v>
      </c>
      <c r="D2016" s="384">
        <v>455</v>
      </c>
      <c r="E2016">
        <v>0.02</v>
      </c>
      <c r="F2016">
        <v>1.1310199999999999</v>
      </c>
      <c r="G2016" s="384">
        <v>0</v>
      </c>
      <c r="H2016">
        <v>1.1308199999999999</v>
      </c>
    </row>
    <row r="2017" spans="1:10">
      <c r="A2017">
        <v>2024</v>
      </c>
      <c r="B2017" s="612">
        <v>43901.506944444445</v>
      </c>
      <c r="C2017" s="405" t="s">
        <v>2110</v>
      </c>
      <c r="D2017" s="384">
        <v>455</v>
      </c>
      <c r="E2017">
        <v>0.02</v>
      </c>
      <c r="F2017">
        <v>1.1310199999999999</v>
      </c>
      <c r="G2017" s="384">
        <v>0</v>
      </c>
      <c r="H2017">
        <v>1.13185</v>
      </c>
    </row>
    <row r="2018" spans="1:10">
      <c r="A2018">
        <v>2030</v>
      </c>
      <c r="B2018" s="612">
        <v>43901.59652777778</v>
      </c>
      <c r="C2018" s="405" t="s">
        <v>2054</v>
      </c>
      <c r="D2018" s="384">
        <v>455</v>
      </c>
      <c r="E2018">
        <v>0.02</v>
      </c>
      <c r="F2018">
        <v>1.13185</v>
      </c>
      <c r="G2018" s="384">
        <v>0</v>
      </c>
      <c r="H2018">
        <v>1.13185</v>
      </c>
      <c r="I2018">
        <v>-1.66</v>
      </c>
      <c r="J2018" s="384">
        <v>23892.15</v>
      </c>
    </row>
    <row r="2019" spans="1:10">
      <c r="A2019">
        <v>2011</v>
      </c>
      <c r="B2019" s="612">
        <v>43901.445833333331</v>
      </c>
      <c r="C2019" s="405" t="s">
        <v>97</v>
      </c>
      <c r="D2019" s="384">
        <v>456</v>
      </c>
      <c r="E2019">
        <v>0.02</v>
      </c>
      <c r="F2019">
        <v>1.13262</v>
      </c>
      <c r="G2019" s="384">
        <v>0</v>
      </c>
      <c r="H2019">
        <v>0</v>
      </c>
    </row>
    <row r="2020" spans="1:10">
      <c r="A2020">
        <v>2012</v>
      </c>
      <c r="B2020" s="612">
        <v>43901.445833333331</v>
      </c>
      <c r="C2020" s="405" t="s">
        <v>2110</v>
      </c>
      <c r="D2020" s="384">
        <v>456</v>
      </c>
      <c r="E2020">
        <v>0.02</v>
      </c>
      <c r="F2020">
        <v>1.13262</v>
      </c>
      <c r="G2020" s="384">
        <v>0</v>
      </c>
      <c r="H2020">
        <v>1.1308199999999999</v>
      </c>
    </row>
    <row r="2021" spans="1:10">
      <c r="A2021">
        <v>2023</v>
      </c>
      <c r="B2021" s="612">
        <v>43901.506944444445</v>
      </c>
      <c r="C2021" s="405" t="s">
        <v>2110</v>
      </c>
      <c r="D2021" s="384">
        <v>456</v>
      </c>
      <c r="E2021">
        <v>0.02</v>
      </c>
      <c r="F2021">
        <v>1.13262</v>
      </c>
      <c r="G2021" s="384">
        <v>0</v>
      </c>
      <c r="H2021">
        <v>1.13185</v>
      </c>
    </row>
    <row r="2022" spans="1:10">
      <c r="A2022">
        <v>2031</v>
      </c>
      <c r="B2022" s="612">
        <v>43901.59652777778</v>
      </c>
      <c r="C2022" s="405" t="s">
        <v>2054</v>
      </c>
      <c r="D2022" s="384">
        <v>456</v>
      </c>
      <c r="E2022">
        <v>0.02</v>
      </c>
      <c r="F2022">
        <v>1.13185</v>
      </c>
      <c r="G2022" s="384">
        <v>0</v>
      </c>
      <c r="H2022">
        <v>1.13185</v>
      </c>
      <c r="I2022">
        <v>1.54</v>
      </c>
      <c r="J2022" s="384">
        <v>23893.69</v>
      </c>
    </row>
    <row r="2023" spans="1:10">
      <c r="A2023">
        <v>2018</v>
      </c>
      <c r="B2023" s="612">
        <v>43901.495138888888</v>
      </c>
      <c r="C2023" s="405" t="s">
        <v>96</v>
      </c>
      <c r="D2023" s="384">
        <v>457</v>
      </c>
      <c r="E2023">
        <v>0.02</v>
      </c>
      <c r="F2023">
        <v>1.13304</v>
      </c>
      <c r="G2023" s="384">
        <v>0</v>
      </c>
      <c r="H2023">
        <v>0</v>
      </c>
    </row>
    <row r="2024" spans="1:10">
      <c r="A2024">
        <v>2019</v>
      </c>
      <c r="B2024" s="612">
        <v>43901.495138888888</v>
      </c>
      <c r="C2024" s="405" t="s">
        <v>2110</v>
      </c>
      <c r="D2024" s="384">
        <v>457</v>
      </c>
      <c r="E2024">
        <v>0.02</v>
      </c>
      <c r="F2024">
        <v>1.13304</v>
      </c>
      <c r="G2024" s="384">
        <v>0</v>
      </c>
      <c r="H2024">
        <v>1.1340399999999999</v>
      </c>
    </row>
    <row r="2025" spans="1:10">
      <c r="A2025">
        <v>2020</v>
      </c>
      <c r="B2025" s="612">
        <v>43901.506944444445</v>
      </c>
      <c r="C2025" s="405" t="s">
        <v>2054</v>
      </c>
      <c r="D2025" s="384">
        <v>457</v>
      </c>
      <c r="E2025">
        <v>0.02</v>
      </c>
      <c r="F2025">
        <v>1.1340399999999999</v>
      </c>
      <c r="G2025" s="384">
        <v>0</v>
      </c>
      <c r="H2025">
        <v>1.1340399999999999</v>
      </c>
      <c r="I2025">
        <v>2</v>
      </c>
      <c r="J2025" s="384">
        <v>23893.81</v>
      </c>
    </row>
    <row r="2026" spans="1:10">
      <c r="A2026">
        <v>2021</v>
      </c>
      <c r="B2026" s="612">
        <v>43901.506944444445</v>
      </c>
      <c r="C2026" s="405" t="s">
        <v>97</v>
      </c>
      <c r="D2026" s="384">
        <v>458</v>
      </c>
      <c r="E2026">
        <v>0.03</v>
      </c>
      <c r="F2026">
        <v>1.13422</v>
      </c>
      <c r="G2026" s="384">
        <v>0</v>
      </c>
      <c r="H2026">
        <v>0</v>
      </c>
    </row>
    <row r="2027" spans="1:10">
      <c r="A2027">
        <v>2022</v>
      </c>
      <c r="B2027" s="612">
        <v>43901.506944444445</v>
      </c>
      <c r="C2027" s="405" t="s">
        <v>2110</v>
      </c>
      <c r="D2027" s="384">
        <v>458</v>
      </c>
      <c r="E2027">
        <v>0.03</v>
      </c>
      <c r="F2027">
        <v>1.13422</v>
      </c>
      <c r="G2027" s="384">
        <v>0</v>
      </c>
      <c r="H2027">
        <v>1.13185</v>
      </c>
    </row>
    <row r="2028" spans="1:10">
      <c r="A2028">
        <v>2032</v>
      </c>
      <c r="B2028" s="612">
        <v>43901.59652777778</v>
      </c>
      <c r="C2028" s="405" t="s">
        <v>2054</v>
      </c>
      <c r="D2028" s="384">
        <v>458</v>
      </c>
      <c r="E2028">
        <v>0.03</v>
      </c>
      <c r="F2028">
        <v>1.13185</v>
      </c>
      <c r="G2028" s="384">
        <v>0</v>
      </c>
      <c r="H2028">
        <v>1.13185</v>
      </c>
      <c r="I2028">
        <v>7.11</v>
      </c>
      <c r="J2028" s="384">
        <v>23900.799999999999</v>
      </c>
    </row>
    <row r="2029" spans="1:10">
      <c r="A2029">
        <v>2025</v>
      </c>
      <c r="B2029" s="612">
        <v>43901.510416666664</v>
      </c>
      <c r="C2029" s="405" t="s">
        <v>96</v>
      </c>
      <c r="D2029" s="384">
        <v>459</v>
      </c>
      <c r="E2029">
        <v>0.02</v>
      </c>
      <c r="F2029">
        <v>1.13442</v>
      </c>
      <c r="G2029" s="384">
        <v>0</v>
      </c>
      <c r="H2029">
        <v>0</v>
      </c>
    </row>
    <row r="2030" spans="1:10">
      <c r="A2030">
        <v>2026</v>
      </c>
      <c r="B2030" s="612">
        <v>43901.510416666664</v>
      </c>
      <c r="C2030" s="405" t="s">
        <v>2110</v>
      </c>
      <c r="D2030" s="384">
        <v>459</v>
      </c>
      <c r="E2030">
        <v>0.02</v>
      </c>
      <c r="F2030">
        <v>1.13442</v>
      </c>
      <c r="G2030" s="384">
        <v>0</v>
      </c>
      <c r="H2030">
        <v>1.1354200000000001</v>
      </c>
    </row>
    <row r="2031" spans="1:10">
      <c r="A2031">
        <v>2029</v>
      </c>
      <c r="B2031" s="612">
        <v>43901.588888888888</v>
      </c>
      <c r="C2031" s="405" t="s">
        <v>2110</v>
      </c>
      <c r="D2031" s="384">
        <v>459</v>
      </c>
      <c r="E2031">
        <v>0.02</v>
      </c>
      <c r="F2031">
        <v>1.13442</v>
      </c>
      <c r="G2031" s="384">
        <v>0</v>
      </c>
      <c r="H2031">
        <v>1.1345700000000001</v>
      </c>
    </row>
    <row r="2032" spans="1:10">
      <c r="A2032">
        <v>2036</v>
      </c>
      <c r="B2032" s="612">
        <v>43901.619444444441</v>
      </c>
      <c r="C2032" s="405" t="s">
        <v>2110</v>
      </c>
      <c r="D2032" s="384">
        <v>459</v>
      </c>
      <c r="E2032">
        <v>0.02</v>
      </c>
      <c r="F2032">
        <v>1.13442</v>
      </c>
      <c r="G2032" s="384">
        <v>0</v>
      </c>
      <c r="H2032">
        <v>1.1335200000000001</v>
      </c>
    </row>
    <row r="2033" spans="1:10">
      <c r="A2033">
        <v>2041</v>
      </c>
      <c r="B2033" s="612">
        <v>43901.631249999999</v>
      </c>
      <c r="C2033" s="405" t="s">
        <v>2110</v>
      </c>
      <c r="D2033" s="384">
        <v>459</v>
      </c>
      <c r="E2033">
        <v>0.02</v>
      </c>
      <c r="F2033">
        <v>1.13442</v>
      </c>
      <c r="G2033" s="384">
        <v>0</v>
      </c>
      <c r="H2033">
        <v>1.13222</v>
      </c>
    </row>
    <row r="2034" spans="1:10">
      <c r="A2034">
        <v>2050</v>
      </c>
      <c r="B2034" s="612">
        <v>43901.651388888888</v>
      </c>
      <c r="C2034" s="405" t="s">
        <v>2110</v>
      </c>
      <c r="D2034" s="384">
        <v>459</v>
      </c>
      <c r="E2034">
        <v>0.02</v>
      </c>
      <c r="F2034">
        <v>1.13442</v>
      </c>
      <c r="G2034" s="384">
        <v>0</v>
      </c>
      <c r="H2034">
        <v>1.13087</v>
      </c>
    </row>
    <row r="2035" spans="1:10">
      <c r="A2035">
        <v>2066</v>
      </c>
      <c r="B2035" s="612">
        <v>43901.888888888891</v>
      </c>
      <c r="C2035" s="405" t="s">
        <v>2110</v>
      </c>
      <c r="D2035" s="384">
        <v>459</v>
      </c>
      <c r="E2035">
        <v>0.02</v>
      </c>
      <c r="F2035">
        <v>1.13442</v>
      </c>
      <c r="G2035" s="384">
        <v>0</v>
      </c>
      <c r="H2035">
        <v>1.1293</v>
      </c>
    </row>
    <row r="2036" spans="1:10">
      <c r="A2036">
        <v>2076</v>
      </c>
      <c r="B2036" s="612">
        <v>43902.052083333336</v>
      </c>
      <c r="C2036" s="405" t="s">
        <v>2054</v>
      </c>
      <c r="D2036" s="384">
        <v>459</v>
      </c>
      <c r="E2036">
        <v>0.02</v>
      </c>
      <c r="F2036">
        <v>1.1293</v>
      </c>
      <c r="G2036" s="384">
        <v>0</v>
      </c>
      <c r="H2036">
        <v>1.1293</v>
      </c>
      <c r="I2036">
        <v>-10.48</v>
      </c>
      <c r="J2036" s="384">
        <v>23898.32</v>
      </c>
    </row>
    <row r="2037" spans="1:10">
      <c r="A2037">
        <v>2027</v>
      </c>
      <c r="B2037" s="612">
        <v>43901.588888888888</v>
      </c>
      <c r="C2037" s="405" t="s">
        <v>96</v>
      </c>
      <c r="D2037" s="384">
        <v>460</v>
      </c>
      <c r="E2037">
        <v>0.02</v>
      </c>
      <c r="F2037">
        <v>1.1327199999999999</v>
      </c>
      <c r="G2037" s="384">
        <v>0</v>
      </c>
      <c r="H2037">
        <v>0</v>
      </c>
    </row>
    <row r="2038" spans="1:10">
      <c r="A2038">
        <v>2028</v>
      </c>
      <c r="B2038" s="612">
        <v>43901.588888888888</v>
      </c>
      <c r="C2038" s="405" t="s">
        <v>2110</v>
      </c>
      <c r="D2038" s="384">
        <v>460</v>
      </c>
      <c r="E2038">
        <v>0.02</v>
      </c>
      <c r="F2038">
        <v>1.1327199999999999</v>
      </c>
      <c r="G2038" s="384">
        <v>0</v>
      </c>
      <c r="H2038">
        <v>1.1345700000000001</v>
      </c>
    </row>
    <row r="2039" spans="1:10">
      <c r="A2039">
        <v>2035</v>
      </c>
      <c r="B2039" s="612">
        <v>43901.619444444441</v>
      </c>
      <c r="C2039" s="405" t="s">
        <v>2110</v>
      </c>
      <c r="D2039" s="384">
        <v>460</v>
      </c>
      <c r="E2039">
        <v>0.02</v>
      </c>
      <c r="F2039">
        <v>1.1327199999999999</v>
      </c>
      <c r="G2039" s="384">
        <v>0</v>
      </c>
      <c r="H2039">
        <v>1.1335200000000001</v>
      </c>
    </row>
    <row r="2040" spans="1:10">
      <c r="A2040">
        <v>2040</v>
      </c>
      <c r="B2040" s="612">
        <v>43901.631249999999</v>
      </c>
      <c r="C2040" s="405" t="s">
        <v>2110</v>
      </c>
      <c r="D2040" s="384">
        <v>460</v>
      </c>
      <c r="E2040">
        <v>0.02</v>
      </c>
      <c r="F2040">
        <v>1.1327199999999999</v>
      </c>
      <c r="G2040" s="384">
        <v>0</v>
      </c>
      <c r="H2040">
        <v>1.13222</v>
      </c>
    </row>
    <row r="2041" spans="1:10">
      <c r="A2041">
        <v>2049</v>
      </c>
      <c r="B2041" s="612">
        <v>43901.651388888888</v>
      </c>
      <c r="C2041" s="405" t="s">
        <v>2110</v>
      </c>
      <c r="D2041" s="384">
        <v>460</v>
      </c>
      <c r="E2041">
        <v>0.02</v>
      </c>
      <c r="F2041">
        <v>1.1327199999999999</v>
      </c>
      <c r="G2041" s="384">
        <v>0</v>
      </c>
      <c r="H2041">
        <v>1.13087</v>
      </c>
    </row>
    <row r="2042" spans="1:10">
      <c r="A2042">
        <v>2065</v>
      </c>
      <c r="B2042" s="612">
        <v>43901.888888888891</v>
      </c>
      <c r="C2042" s="405" t="s">
        <v>2110</v>
      </c>
      <c r="D2042" s="384">
        <v>460</v>
      </c>
      <c r="E2042">
        <v>0.02</v>
      </c>
      <c r="F2042">
        <v>1.1327199999999999</v>
      </c>
      <c r="G2042" s="384">
        <v>0</v>
      </c>
      <c r="H2042">
        <v>1.1293</v>
      </c>
    </row>
    <row r="2043" spans="1:10">
      <c r="A2043">
        <v>2077</v>
      </c>
      <c r="B2043" s="612">
        <v>43902.052083333336</v>
      </c>
      <c r="C2043" s="405" t="s">
        <v>2054</v>
      </c>
      <c r="D2043" s="384">
        <v>460</v>
      </c>
      <c r="E2043">
        <v>0.02</v>
      </c>
      <c r="F2043">
        <v>1.1293</v>
      </c>
      <c r="G2043" s="384">
        <v>0</v>
      </c>
      <c r="H2043">
        <v>1.1293</v>
      </c>
      <c r="I2043">
        <v>-7.08</v>
      </c>
      <c r="J2043" s="384">
        <v>23891.24</v>
      </c>
    </row>
    <row r="2044" spans="1:10">
      <c r="A2044">
        <v>2033</v>
      </c>
      <c r="B2044" s="612">
        <v>43901.619444444441</v>
      </c>
      <c r="C2044" s="405" t="s">
        <v>96</v>
      </c>
      <c r="D2044" s="384">
        <v>461</v>
      </c>
      <c r="E2044">
        <v>0.03</v>
      </c>
      <c r="F2044">
        <v>1.1311199999999999</v>
      </c>
      <c r="G2044" s="384">
        <v>0</v>
      </c>
      <c r="H2044">
        <v>0</v>
      </c>
    </row>
    <row r="2045" spans="1:10">
      <c r="A2045">
        <v>2034</v>
      </c>
      <c r="B2045" s="612">
        <v>43901.619444444441</v>
      </c>
      <c r="C2045" s="405" t="s">
        <v>2110</v>
      </c>
      <c r="D2045" s="384">
        <v>461</v>
      </c>
      <c r="E2045">
        <v>0.03</v>
      </c>
      <c r="F2045">
        <v>1.1311199999999999</v>
      </c>
      <c r="G2045" s="384">
        <v>0</v>
      </c>
      <c r="H2045">
        <v>1.1335200000000001</v>
      </c>
    </row>
    <row r="2046" spans="1:10">
      <c r="A2046">
        <v>2039</v>
      </c>
      <c r="B2046" s="612">
        <v>43901.631249999999</v>
      </c>
      <c r="C2046" s="405" t="s">
        <v>2110</v>
      </c>
      <c r="D2046" s="384">
        <v>461</v>
      </c>
      <c r="E2046">
        <v>0.03</v>
      </c>
      <c r="F2046">
        <v>1.1311199999999999</v>
      </c>
      <c r="G2046" s="384">
        <v>0</v>
      </c>
      <c r="H2046">
        <v>1.13222</v>
      </c>
    </row>
    <row r="2047" spans="1:10">
      <c r="A2047">
        <v>2048</v>
      </c>
      <c r="B2047" s="612">
        <v>43901.651388888888</v>
      </c>
      <c r="C2047" s="405" t="s">
        <v>2110</v>
      </c>
      <c r="D2047" s="384">
        <v>461</v>
      </c>
      <c r="E2047">
        <v>0.03</v>
      </c>
      <c r="F2047">
        <v>1.1311199999999999</v>
      </c>
      <c r="G2047" s="384">
        <v>0</v>
      </c>
      <c r="H2047">
        <v>1.13087</v>
      </c>
    </row>
    <row r="2048" spans="1:10">
      <c r="A2048">
        <v>2064</v>
      </c>
      <c r="B2048" s="612">
        <v>43901.888888888891</v>
      </c>
      <c r="C2048" s="405" t="s">
        <v>2110</v>
      </c>
      <c r="D2048" s="384">
        <v>461</v>
      </c>
      <c r="E2048">
        <v>0.03</v>
      </c>
      <c r="F2048">
        <v>1.1311199999999999</v>
      </c>
      <c r="G2048" s="384">
        <v>0</v>
      </c>
      <c r="H2048">
        <v>1.1293</v>
      </c>
    </row>
    <row r="2049" spans="1:10">
      <c r="A2049">
        <v>2078</v>
      </c>
      <c r="B2049" s="612">
        <v>43902.052083333336</v>
      </c>
      <c r="C2049" s="405" t="s">
        <v>2054</v>
      </c>
      <c r="D2049" s="384">
        <v>461</v>
      </c>
      <c r="E2049">
        <v>0.03</v>
      </c>
      <c r="F2049">
        <v>1.1293</v>
      </c>
      <c r="G2049" s="384">
        <v>0</v>
      </c>
      <c r="H2049">
        <v>1.1293</v>
      </c>
      <c r="I2049">
        <v>-5.82</v>
      </c>
      <c r="J2049" s="384">
        <v>23885.42</v>
      </c>
    </row>
    <row r="2050" spans="1:10">
      <c r="A2050">
        <v>2037</v>
      </c>
      <c r="B2050" s="612">
        <v>43901.631249999999</v>
      </c>
      <c r="C2050" s="405" t="s">
        <v>96</v>
      </c>
      <c r="D2050" s="384">
        <v>462</v>
      </c>
      <c r="E2050">
        <v>0.05</v>
      </c>
      <c r="F2050">
        <v>1.12941</v>
      </c>
      <c r="G2050" s="384">
        <v>0</v>
      </c>
      <c r="H2050">
        <v>0</v>
      </c>
    </row>
    <row r="2051" spans="1:10">
      <c r="A2051">
        <v>2038</v>
      </c>
      <c r="B2051" s="612">
        <v>43901.631249999999</v>
      </c>
      <c r="C2051" s="405" t="s">
        <v>2110</v>
      </c>
      <c r="D2051" s="384">
        <v>462</v>
      </c>
      <c r="E2051">
        <v>0.05</v>
      </c>
      <c r="F2051">
        <v>1.12941</v>
      </c>
      <c r="G2051" s="384">
        <v>0</v>
      </c>
      <c r="H2051">
        <v>1.13222</v>
      </c>
    </row>
    <row r="2052" spans="1:10">
      <c r="A2052">
        <v>2047</v>
      </c>
      <c r="B2052" s="612">
        <v>43901.651388888888</v>
      </c>
      <c r="C2052" s="405" t="s">
        <v>2110</v>
      </c>
      <c r="D2052" s="384">
        <v>462</v>
      </c>
      <c r="E2052">
        <v>0.05</v>
      </c>
      <c r="F2052">
        <v>1.12941</v>
      </c>
      <c r="G2052" s="384">
        <v>0</v>
      </c>
      <c r="H2052">
        <v>1.13087</v>
      </c>
    </row>
    <row r="2053" spans="1:10">
      <c r="A2053">
        <v>2063</v>
      </c>
      <c r="B2053" s="612">
        <v>43901.888888888891</v>
      </c>
      <c r="C2053" s="405" t="s">
        <v>2110</v>
      </c>
      <c r="D2053" s="384">
        <v>462</v>
      </c>
      <c r="E2053">
        <v>0.05</v>
      </c>
      <c r="F2053">
        <v>1.12941</v>
      </c>
      <c r="G2053" s="384">
        <v>0</v>
      </c>
      <c r="H2053">
        <v>1.1293</v>
      </c>
    </row>
    <row r="2054" spans="1:10">
      <c r="A2054">
        <v>2079</v>
      </c>
      <c r="B2054" s="612">
        <v>43902.052083333336</v>
      </c>
      <c r="C2054" s="405" t="s">
        <v>2054</v>
      </c>
      <c r="D2054" s="384">
        <v>462</v>
      </c>
      <c r="E2054">
        <v>0.05</v>
      </c>
      <c r="F2054">
        <v>1.1293</v>
      </c>
      <c r="G2054" s="384">
        <v>0</v>
      </c>
      <c r="H2054">
        <v>1.1293</v>
      </c>
      <c r="I2054">
        <v>-1.1499999999999999</v>
      </c>
      <c r="J2054" s="384">
        <v>23884.27</v>
      </c>
    </row>
    <row r="2055" spans="1:10">
      <c r="A2055">
        <v>2042</v>
      </c>
      <c r="B2055" s="612">
        <v>43901.63958333333</v>
      </c>
      <c r="C2055" s="405" t="s">
        <v>97</v>
      </c>
      <c r="D2055" s="384">
        <v>463</v>
      </c>
      <c r="E2055">
        <v>0.02</v>
      </c>
      <c r="F2055">
        <v>1.1287100000000001</v>
      </c>
      <c r="G2055" s="384">
        <v>0</v>
      </c>
      <c r="H2055">
        <v>0</v>
      </c>
    </row>
    <row r="2056" spans="1:10">
      <c r="A2056">
        <v>2043</v>
      </c>
      <c r="B2056" s="612">
        <v>43901.63958333333</v>
      </c>
      <c r="C2056" s="405" t="s">
        <v>2110</v>
      </c>
      <c r="D2056" s="384">
        <v>463</v>
      </c>
      <c r="E2056">
        <v>0.02</v>
      </c>
      <c r="F2056">
        <v>1.1287100000000001</v>
      </c>
      <c r="G2056" s="384">
        <v>0</v>
      </c>
      <c r="H2056">
        <v>1.12771</v>
      </c>
    </row>
    <row r="2057" spans="1:10">
      <c r="A2057">
        <v>2044</v>
      </c>
      <c r="B2057" s="612">
        <v>43901.650694444441</v>
      </c>
      <c r="C2057" s="405" t="s">
        <v>2054</v>
      </c>
      <c r="D2057" s="384">
        <v>463</v>
      </c>
      <c r="E2057">
        <v>0.02</v>
      </c>
      <c r="F2057">
        <v>1.12771</v>
      </c>
      <c r="G2057" s="384">
        <v>0</v>
      </c>
      <c r="H2057">
        <v>1.12771</v>
      </c>
      <c r="I2057">
        <v>2</v>
      </c>
      <c r="J2057" s="384">
        <v>23902.799999999999</v>
      </c>
    </row>
    <row r="2058" spans="1:10">
      <c r="A2058">
        <v>2045</v>
      </c>
      <c r="B2058" s="612">
        <v>43901.651388888888</v>
      </c>
      <c r="C2058" s="405" t="s">
        <v>96</v>
      </c>
      <c r="D2058" s="384">
        <v>464</v>
      </c>
      <c r="E2058">
        <v>0.08</v>
      </c>
      <c r="F2058">
        <v>1.1275999999999999</v>
      </c>
      <c r="G2058" s="384">
        <v>0</v>
      </c>
      <c r="H2058">
        <v>0</v>
      </c>
    </row>
    <row r="2059" spans="1:10">
      <c r="A2059">
        <v>2046</v>
      </c>
      <c r="B2059" s="612">
        <v>43901.651388888888</v>
      </c>
      <c r="C2059" s="405" t="s">
        <v>2110</v>
      </c>
      <c r="D2059" s="384">
        <v>464</v>
      </c>
      <c r="E2059">
        <v>0.08</v>
      </c>
      <c r="F2059">
        <v>1.1275999999999999</v>
      </c>
      <c r="G2059" s="384">
        <v>0</v>
      </c>
      <c r="H2059">
        <v>1.13087</v>
      </c>
    </row>
    <row r="2060" spans="1:10">
      <c r="A2060">
        <v>2062</v>
      </c>
      <c r="B2060" s="612">
        <v>43901.888888888891</v>
      </c>
      <c r="C2060" s="405" t="s">
        <v>2110</v>
      </c>
      <c r="D2060" s="384">
        <v>464</v>
      </c>
      <c r="E2060">
        <v>0.08</v>
      </c>
      <c r="F2060">
        <v>1.1275999999999999</v>
      </c>
      <c r="G2060" s="384">
        <v>0</v>
      </c>
      <c r="H2060">
        <v>1.1293</v>
      </c>
    </row>
    <row r="2061" spans="1:10">
      <c r="A2061">
        <v>2080</v>
      </c>
      <c r="B2061" s="612">
        <v>43902.052083333336</v>
      </c>
      <c r="C2061" s="405" t="s">
        <v>2054</v>
      </c>
      <c r="D2061" s="384">
        <v>464</v>
      </c>
      <c r="E2061">
        <v>0.08</v>
      </c>
      <c r="F2061">
        <v>1.1293</v>
      </c>
      <c r="G2061" s="384">
        <v>0</v>
      </c>
      <c r="H2061">
        <v>1.1293</v>
      </c>
      <c r="I2061">
        <v>12.64</v>
      </c>
      <c r="J2061" s="384">
        <v>23896.9</v>
      </c>
    </row>
    <row r="2062" spans="1:10">
      <c r="A2062">
        <v>2051</v>
      </c>
      <c r="B2062" s="612">
        <v>43901.654861111114</v>
      </c>
      <c r="C2062" s="405" t="s">
        <v>97</v>
      </c>
      <c r="D2062" s="384">
        <v>465</v>
      </c>
      <c r="E2062">
        <v>0.02</v>
      </c>
      <c r="F2062">
        <v>1.1270100000000001</v>
      </c>
      <c r="G2062" s="384">
        <v>0</v>
      </c>
      <c r="H2062">
        <v>0</v>
      </c>
    </row>
    <row r="2063" spans="1:10">
      <c r="A2063">
        <v>2052</v>
      </c>
      <c r="B2063" s="612">
        <v>43901.654861111114</v>
      </c>
      <c r="C2063" s="405" t="s">
        <v>2110</v>
      </c>
      <c r="D2063" s="384">
        <v>465</v>
      </c>
      <c r="E2063">
        <v>0.02</v>
      </c>
      <c r="F2063">
        <v>1.1270100000000001</v>
      </c>
      <c r="G2063" s="384">
        <v>0</v>
      </c>
      <c r="H2063">
        <v>1.12601</v>
      </c>
    </row>
    <row r="2064" spans="1:10">
      <c r="A2064">
        <v>2053</v>
      </c>
      <c r="B2064" s="612">
        <v>43901.662499999999</v>
      </c>
      <c r="C2064" s="405" t="s">
        <v>2054</v>
      </c>
      <c r="D2064" s="384">
        <v>465</v>
      </c>
      <c r="E2064">
        <v>0.02</v>
      </c>
      <c r="F2064">
        <v>1.12601</v>
      </c>
      <c r="G2064" s="384">
        <v>0</v>
      </c>
      <c r="H2064">
        <v>1.12601</v>
      </c>
      <c r="I2064">
        <v>2</v>
      </c>
      <c r="J2064" s="384">
        <v>23904.799999999999</v>
      </c>
    </row>
    <row r="2065" spans="1:10">
      <c r="A2065">
        <v>2054</v>
      </c>
      <c r="B2065" s="612">
        <v>43901.665277777778</v>
      </c>
      <c r="C2065" s="405" t="s">
        <v>97</v>
      </c>
      <c r="D2065" s="384">
        <v>466</v>
      </c>
      <c r="E2065">
        <v>0.02</v>
      </c>
      <c r="F2065">
        <v>1.1275500000000001</v>
      </c>
      <c r="G2065" s="384">
        <v>0</v>
      </c>
      <c r="H2065">
        <v>0</v>
      </c>
    </row>
    <row r="2066" spans="1:10">
      <c r="A2066">
        <v>2055</v>
      </c>
      <c r="B2066" s="612">
        <v>43901.665277777778</v>
      </c>
      <c r="C2066" s="405" t="s">
        <v>2110</v>
      </c>
      <c r="D2066" s="384">
        <v>466</v>
      </c>
      <c r="E2066">
        <v>0.02</v>
      </c>
      <c r="F2066">
        <v>1.1275500000000001</v>
      </c>
      <c r="G2066" s="384">
        <v>0</v>
      </c>
      <c r="H2066">
        <v>1.1265499999999999</v>
      </c>
    </row>
    <row r="2067" spans="1:10">
      <c r="A2067">
        <v>2056</v>
      </c>
      <c r="B2067" s="612">
        <v>43901.671527777777</v>
      </c>
      <c r="C2067" s="405" t="s">
        <v>2054</v>
      </c>
      <c r="D2067" s="384">
        <v>466</v>
      </c>
      <c r="E2067">
        <v>0.02</v>
      </c>
      <c r="F2067">
        <v>1.1265499999999999</v>
      </c>
      <c r="G2067" s="384">
        <v>0</v>
      </c>
      <c r="H2067">
        <v>1.1265499999999999</v>
      </c>
      <c r="I2067">
        <v>2</v>
      </c>
      <c r="J2067" s="384">
        <v>23906.799999999999</v>
      </c>
    </row>
    <row r="2068" spans="1:10">
      <c r="A2068">
        <v>2057</v>
      </c>
      <c r="B2068" s="612">
        <v>43901.68472222222</v>
      </c>
      <c r="C2068" s="405" t="s">
        <v>97</v>
      </c>
      <c r="D2068" s="384">
        <v>467</v>
      </c>
      <c r="E2068">
        <v>0.02</v>
      </c>
      <c r="F2068">
        <v>1.1273200000000001</v>
      </c>
      <c r="G2068" s="384">
        <v>0</v>
      </c>
      <c r="H2068">
        <v>0</v>
      </c>
    </row>
    <row r="2069" spans="1:10">
      <c r="A2069">
        <v>2058</v>
      </c>
      <c r="B2069" s="612">
        <v>43901.68472222222</v>
      </c>
      <c r="C2069" s="405" t="s">
        <v>2110</v>
      </c>
      <c r="D2069" s="384">
        <v>467</v>
      </c>
      <c r="E2069">
        <v>0.02</v>
      </c>
      <c r="F2069">
        <v>1.1273200000000001</v>
      </c>
      <c r="G2069" s="384">
        <v>0</v>
      </c>
      <c r="H2069">
        <v>1.12632</v>
      </c>
    </row>
    <row r="2070" spans="1:10">
      <c r="A2070">
        <v>2059</v>
      </c>
      <c r="B2070" s="612">
        <v>43901.882638888892</v>
      </c>
      <c r="C2070" s="405" t="s">
        <v>2054</v>
      </c>
      <c r="D2070" s="384">
        <v>467</v>
      </c>
      <c r="E2070">
        <v>0.02</v>
      </c>
      <c r="F2070">
        <v>1.12632</v>
      </c>
      <c r="G2070" s="384">
        <v>0</v>
      </c>
      <c r="H2070">
        <v>1.12632</v>
      </c>
      <c r="I2070">
        <v>2</v>
      </c>
      <c r="J2070" s="384">
        <v>23908.799999999999</v>
      </c>
    </row>
    <row r="2071" spans="1:10">
      <c r="A2071">
        <v>2060</v>
      </c>
      <c r="B2071" s="612">
        <v>43901.888888888891</v>
      </c>
      <c r="C2071" s="405" t="s">
        <v>96</v>
      </c>
      <c r="D2071" s="384">
        <v>468</v>
      </c>
      <c r="E2071">
        <v>0.14000000000000001</v>
      </c>
      <c r="F2071">
        <v>1.1256999999999999</v>
      </c>
      <c r="G2071" s="384">
        <v>0</v>
      </c>
      <c r="H2071">
        <v>0</v>
      </c>
    </row>
    <row r="2072" spans="1:10">
      <c r="A2072">
        <v>2061</v>
      </c>
      <c r="B2072" s="612">
        <v>43901.888888888891</v>
      </c>
      <c r="C2072" s="405" t="s">
        <v>2110</v>
      </c>
      <c r="D2072" s="384">
        <v>468</v>
      </c>
      <c r="E2072">
        <v>0.14000000000000001</v>
      </c>
      <c r="F2072">
        <v>1.1256999999999999</v>
      </c>
      <c r="G2072" s="384">
        <v>0</v>
      </c>
      <c r="H2072">
        <v>1.1293</v>
      </c>
    </row>
    <row r="2073" spans="1:10">
      <c r="A2073">
        <v>2081</v>
      </c>
      <c r="B2073" s="612">
        <v>43902.052083333336</v>
      </c>
      <c r="C2073" s="405" t="s">
        <v>2054</v>
      </c>
      <c r="D2073" s="384">
        <v>468</v>
      </c>
      <c r="E2073">
        <v>0.14000000000000001</v>
      </c>
      <c r="F2073">
        <v>1.1293</v>
      </c>
      <c r="G2073" s="384">
        <v>0</v>
      </c>
      <c r="H2073">
        <v>1.1293</v>
      </c>
      <c r="I2073">
        <v>48.71</v>
      </c>
      <c r="J2073" s="384">
        <v>23945.62</v>
      </c>
    </row>
    <row r="2074" spans="1:10">
      <c r="A2074">
        <v>2067</v>
      </c>
      <c r="B2074" s="612">
        <v>43901.90347222222</v>
      </c>
      <c r="C2074" s="405" t="s">
        <v>97</v>
      </c>
      <c r="D2074" s="384">
        <v>469</v>
      </c>
      <c r="E2074">
        <v>0.02</v>
      </c>
      <c r="F2074">
        <v>1.1256600000000001</v>
      </c>
      <c r="G2074" s="384">
        <v>0</v>
      </c>
      <c r="H2074">
        <v>0</v>
      </c>
    </row>
    <row r="2075" spans="1:10">
      <c r="A2075">
        <v>2068</v>
      </c>
      <c r="B2075" s="612">
        <v>43901.90347222222</v>
      </c>
      <c r="C2075" s="405" t="s">
        <v>2110</v>
      </c>
      <c r="D2075" s="384">
        <v>469</v>
      </c>
      <c r="E2075">
        <v>0.02</v>
      </c>
      <c r="F2075">
        <v>1.1256600000000001</v>
      </c>
      <c r="G2075" s="384">
        <v>0</v>
      </c>
      <c r="H2075">
        <v>1.12466</v>
      </c>
    </row>
    <row r="2076" spans="1:10">
      <c r="A2076">
        <v>2071</v>
      </c>
      <c r="B2076" s="612">
        <v>43902.018750000003</v>
      </c>
      <c r="C2076" s="405" t="s">
        <v>2110</v>
      </c>
      <c r="D2076" s="384">
        <v>469</v>
      </c>
      <c r="E2076">
        <v>0.02</v>
      </c>
      <c r="F2076">
        <v>1.1256600000000001</v>
      </c>
      <c r="G2076" s="384">
        <v>0</v>
      </c>
      <c r="H2076">
        <v>1.12548</v>
      </c>
    </row>
    <row r="2077" spans="1:10">
      <c r="A2077">
        <v>2075</v>
      </c>
      <c r="B2077" s="612">
        <v>43902.052083333336</v>
      </c>
      <c r="C2077" s="405" t="s">
        <v>2110</v>
      </c>
      <c r="D2077" s="384">
        <v>469</v>
      </c>
      <c r="E2077">
        <v>0.02</v>
      </c>
      <c r="F2077">
        <v>1.1256600000000001</v>
      </c>
      <c r="G2077" s="384">
        <v>0</v>
      </c>
      <c r="H2077">
        <v>1.12652</v>
      </c>
    </row>
    <row r="2078" spans="1:10">
      <c r="A2078">
        <v>2086</v>
      </c>
      <c r="B2078" s="612">
        <v>43902.060416666667</v>
      </c>
      <c r="C2078" s="405" t="s">
        <v>2110</v>
      </c>
      <c r="D2078" s="384">
        <v>469</v>
      </c>
      <c r="E2078">
        <v>0.02</v>
      </c>
      <c r="F2078">
        <v>1.1256600000000001</v>
      </c>
      <c r="G2078" s="384">
        <v>0</v>
      </c>
      <c r="H2078">
        <v>1.1277999999999999</v>
      </c>
    </row>
    <row r="2079" spans="1:10">
      <c r="A2079">
        <v>2092</v>
      </c>
      <c r="B2079" s="612">
        <v>43902.0625</v>
      </c>
      <c r="C2079" s="405" t="s">
        <v>2110</v>
      </c>
      <c r="D2079" s="384">
        <v>469</v>
      </c>
      <c r="E2079">
        <v>0.02</v>
      </c>
      <c r="F2079">
        <v>1.1256600000000001</v>
      </c>
      <c r="G2079" s="384">
        <v>0</v>
      </c>
      <c r="H2079">
        <v>1.12914</v>
      </c>
    </row>
    <row r="2080" spans="1:10">
      <c r="A2080">
        <v>2101</v>
      </c>
      <c r="B2080" s="612">
        <v>43902.190972222219</v>
      </c>
      <c r="C2080" s="405" t="s">
        <v>2054</v>
      </c>
      <c r="D2080" s="384">
        <v>469</v>
      </c>
      <c r="E2080">
        <v>0.02</v>
      </c>
      <c r="F2080">
        <v>1.12914</v>
      </c>
      <c r="G2080" s="384">
        <v>0</v>
      </c>
      <c r="H2080">
        <v>1.12914</v>
      </c>
      <c r="I2080">
        <v>-6.89</v>
      </c>
      <c r="J2080" s="384">
        <v>23940.720000000001</v>
      </c>
    </row>
    <row r="2081" spans="1:10">
      <c r="A2081">
        <v>2069</v>
      </c>
      <c r="B2081" s="612">
        <v>43902.018750000003</v>
      </c>
      <c r="C2081" s="405" t="s">
        <v>97</v>
      </c>
      <c r="D2081" s="384">
        <v>470</v>
      </c>
      <c r="E2081">
        <v>0.02</v>
      </c>
      <c r="F2081">
        <v>1.1273</v>
      </c>
      <c r="G2081" s="384">
        <v>0</v>
      </c>
      <c r="H2081">
        <v>0</v>
      </c>
    </row>
    <row r="2082" spans="1:10">
      <c r="A2082">
        <v>2070</v>
      </c>
      <c r="B2082" s="612">
        <v>43902.018750000003</v>
      </c>
      <c r="C2082" s="405" t="s">
        <v>2110</v>
      </c>
      <c r="D2082" s="384">
        <v>470</v>
      </c>
      <c r="E2082">
        <v>0.02</v>
      </c>
      <c r="F2082">
        <v>1.1273</v>
      </c>
      <c r="G2082" s="384">
        <v>0</v>
      </c>
      <c r="H2082">
        <v>1.12548</v>
      </c>
    </row>
    <row r="2083" spans="1:10">
      <c r="A2083">
        <v>2074</v>
      </c>
      <c r="B2083" s="612">
        <v>43902.052083333336</v>
      </c>
      <c r="C2083" s="405" t="s">
        <v>2110</v>
      </c>
      <c r="D2083" s="384">
        <v>470</v>
      </c>
      <c r="E2083">
        <v>0.02</v>
      </c>
      <c r="F2083">
        <v>1.1273</v>
      </c>
      <c r="G2083" s="384">
        <v>0</v>
      </c>
      <c r="H2083">
        <v>1.12652</v>
      </c>
    </row>
    <row r="2084" spans="1:10">
      <c r="A2084">
        <v>2085</v>
      </c>
      <c r="B2084" s="612">
        <v>43902.060416666667</v>
      </c>
      <c r="C2084" s="405" t="s">
        <v>2110</v>
      </c>
      <c r="D2084" s="384">
        <v>470</v>
      </c>
      <c r="E2084">
        <v>0.02</v>
      </c>
      <c r="F2084">
        <v>1.1273</v>
      </c>
      <c r="G2084" s="384">
        <v>0</v>
      </c>
      <c r="H2084">
        <v>1.1277999999999999</v>
      </c>
    </row>
    <row r="2085" spans="1:10">
      <c r="A2085">
        <v>2091</v>
      </c>
      <c r="B2085" s="612">
        <v>43902.0625</v>
      </c>
      <c r="C2085" s="405" t="s">
        <v>2110</v>
      </c>
      <c r="D2085" s="384">
        <v>470</v>
      </c>
      <c r="E2085">
        <v>0.02</v>
      </c>
      <c r="F2085">
        <v>1.1273</v>
      </c>
      <c r="G2085" s="384">
        <v>0</v>
      </c>
      <c r="H2085">
        <v>1.12914</v>
      </c>
    </row>
    <row r="2086" spans="1:10">
      <c r="A2086">
        <v>2102</v>
      </c>
      <c r="B2086" s="612">
        <v>43902.190972222219</v>
      </c>
      <c r="C2086" s="405" t="s">
        <v>2054</v>
      </c>
      <c r="D2086" s="384">
        <v>470</v>
      </c>
      <c r="E2086">
        <v>0.02</v>
      </c>
      <c r="F2086">
        <v>1.12914</v>
      </c>
      <c r="G2086" s="384">
        <v>0</v>
      </c>
      <c r="H2086">
        <v>1.12914</v>
      </c>
      <c r="I2086">
        <v>-3.68</v>
      </c>
      <c r="J2086" s="384">
        <v>23937.040000000001</v>
      </c>
    </row>
    <row r="2087" spans="1:10">
      <c r="A2087">
        <v>2072</v>
      </c>
      <c r="B2087" s="612">
        <v>43902.052083333336</v>
      </c>
      <c r="C2087" s="405" t="s">
        <v>97</v>
      </c>
      <c r="D2087" s="384">
        <v>471</v>
      </c>
      <c r="E2087">
        <v>0.03</v>
      </c>
      <c r="F2087">
        <v>1.1289</v>
      </c>
      <c r="G2087" s="384">
        <v>0</v>
      </c>
      <c r="H2087">
        <v>0</v>
      </c>
    </row>
    <row r="2088" spans="1:10">
      <c r="A2088">
        <v>2073</v>
      </c>
      <c r="B2088" s="612">
        <v>43902.052083333336</v>
      </c>
      <c r="C2088" s="405" t="s">
        <v>2110</v>
      </c>
      <c r="D2088" s="384">
        <v>471</v>
      </c>
      <c r="E2088">
        <v>0.03</v>
      </c>
      <c r="F2088">
        <v>1.1289</v>
      </c>
      <c r="G2088" s="384">
        <v>0</v>
      </c>
      <c r="H2088">
        <v>1.12652</v>
      </c>
    </row>
    <row r="2089" spans="1:10">
      <c r="A2089">
        <v>2084</v>
      </c>
      <c r="B2089" s="612">
        <v>43902.060416666667</v>
      </c>
      <c r="C2089" s="405" t="s">
        <v>2110</v>
      </c>
      <c r="D2089" s="384">
        <v>471</v>
      </c>
      <c r="E2089">
        <v>0.03</v>
      </c>
      <c r="F2089">
        <v>1.1289</v>
      </c>
      <c r="G2089" s="384">
        <v>0</v>
      </c>
      <c r="H2089">
        <v>1.1277999999999999</v>
      </c>
    </row>
    <row r="2090" spans="1:10">
      <c r="A2090">
        <v>2090</v>
      </c>
      <c r="B2090" s="612">
        <v>43902.0625</v>
      </c>
      <c r="C2090" s="405" t="s">
        <v>2110</v>
      </c>
      <c r="D2090" s="384">
        <v>471</v>
      </c>
      <c r="E2090">
        <v>0.03</v>
      </c>
      <c r="F2090">
        <v>1.1289</v>
      </c>
      <c r="G2090" s="384">
        <v>0</v>
      </c>
      <c r="H2090">
        <v>1.12914</v>
      </c>
    </row>
    <row r="2091" spans="1:10">
      <c r="A2091">
        <v>2103</v>
      </c>
      <c r="B2091" s="612">
        <v>43902.190972222219</v>
      </c>
      <c r="C2091" s="405" t="s">
        <v>2054</v>
      </c>
      <c r="D2091" s="384">
        <v>471</v>
      </c>
      <c r="E2091">
        <v>0.03</v>
      </c>
      <c r="F2091">
        <v>1.12914</v>
      </c>
      <c r="G2091" s="384">
        <v>0</v>
      </c>
      <c r="H2091">
        <v>1.12914</v>
      </c>
      <c r="I2091">
        <v>-0.72</v>
      </c>
      <c r="J2091" s="384">
        <v>23936.32</v>
      </c>
    </row>
    <row r="2092" spans="1:10">
      <c r="A2092">
        <v>2082</v>
      </c>
      <c r="B2092" s="612">
        <v>43902.060416666667</v>
      </c>
      <c r="C2092" s="405" t="s">
        <v>97</v>
      </c>
      <c r="D2092" s="384">
        <v>472</v>
      </c>
      <c r="E2092">
        <v>0.05</v>
      </c>
      <c r="F2092">
        <v>1.1306</v>
      </c>
      <c r="G2092" s="384">
        <v>0</v>
      </c>
      <c r="H2092">
        <v>0</v>
      </c>
    </row>
    <row r="2093" spans="1:10">
      <c r="A2093">
        <v>2083</v>
      </c>
      <c r="B2093" s="612">
        <v>43902.060416666667</v>
      </c>
      <c r="C2093" s="405" t="s">
        <v>2110</v>
      </c>
      <c r="D2093" s="384">
        <v>472</v>
      </c>
      <c r="E2093">
        <v>0.05</v>
      </c>
      <c r="F2093">
        <v>1.1306</v>
      </c>
      <c r="G2093" s="384">
        <v>0</v>
      </c>
      <c r="H2093">
        <v>1.1277999999999999</v>
      </c>
    </row>
    <row r="2094" spans="1:10">
      <c r="A2094">
        <v>2089</v>
      </c>
      <c r="B2094" s="612">
        <v>43902.0625</v>
      </c>
      <c r="C2094" s="405" t="s">
        <v>2110</v>
      </c>
      <c r="D2094" s="384">
        <v>472</v>
      </c>
      <c r="E2094">
        <v>0.05</v>
      </c>
      <c r="F2094">
        <v>1.1306</v>
      </c>
      <c r="G2094" s="384">
        <v>0</v>
      </c>
      <c r="H2094">
        <v>1.12914</v>
      </c>
    </row>
    <row r="2095" spans="1:10">
      <c r="A2095">
        <v>2104</v>
      </c>
      <c r="B2095" s="612">
        <v>43902.190972222219</v>
      </c>
      <c r="C2095" s="405" t="s">
        <v>2054</v>
      </c>
      <c r="D2095" s="384">
        <v>472</v>
      </c>
      <c r="E2095">
        <v>0.05</v>
      </c>
      <c r="F2095">
        <v>1.12914</v>
      </c>
      <c r="G2095" s="384">
        <v>0</v>
      </c>
      <c r="H2095">
        <v>1.12914</v>
      </c>
      <c r="I2095">
        <v>7.3</v>
      </c>
      <c r="J2095" s="384">
        <v>23943.62</v>
      </c>
    </row>
    <row r="2096" spans="1:10">
      <c r="A2096">
        <v>2087</v>
      </c>
      <c r="B2096" s="612">
        <v>43902.0625</v>
      </c>
      <c r="C2096" s="405" t="s">
        <v>97</v>
      </c>
      <c r="D2096" s="384">
        <v>473</v>
      </c>
      <c r="E2096">
        <v>0.08</v>
      </c>
      <c r="F2096">
        <v>1.1324000000000001</v>
      </c>
      <c r="G2096" s="384">
        <v>0</v>
      </c>
      <c r="H2096">
        <v>0</v>
      </c>
    </row>
    <row r="2097" spans="1:10">
      <c r="A2097">
        <v>2088</v>
      </c>
      <c r="B2097" s="612">
        <v>43902.0625</v>
      </c>
      <c r="C2097" s="405" t="s">
        <v>2110</v>
      </c>
      <c r="D2097" s="384">
        <v>473</v>
      </c>
      <c r="E2097">
        <v>0.08</v>
      </c>
      <c r="F2097">
        <v>1.1324000000000001</v>
      </c>
      <c r="G2097" s="384">
        <v>0</v>
      </c>
      <c r="H2097">
        <v>1.12914</v>
      </c>
    </row>
    <row r="2098" spans="1:10">
      <c r="A2098">
        <v>2105</v>
      </c>
      <c r="B2098" s="612">
        <v>43902.190972222219</v>
      </c>
      <c r="C2098" s="405" t="s">
        <v>2054</v>
      </c>
      <c r="D2098" s="384">
        <v>473</v>
      </c>
      <c r="E2098">
        <v>0.08</v>
      </c>
      <c r="F2098">
        <v>1.12914</v>
      </c>
      <c r="G2098" s="384">
        <v>0</v>
      </c>
      <c r="H2098">
        <v>1.12914</v>
      </c>
      <c r="I2098">
        <v>26.08</v>
      </c>
      <c r="J2098" s="384">
        <v>23969.7</v>
      </c>
    </row>
    <row r="2099" spans="1:10">
      <c r="A2099">
        <v>2093</v>
      </c>
      <c r="B2099" s="612">
        <v>43902.07708333333</v>
      </c>
      <c r="C2099" s="405" t="s">
        <v>96</v>
      </c>
      <c r="D2099" s="384">
        <v>474</v>
      </c>
      <c r="E2099">
        <v>0.02</v>
      </c>
      <c r="F2099">
        <v>1.1320300000000001</v>
      </c>
      <c r="G2099" s="384">
        <v>0</v>
      </c>
      <c r="H2099">
        <v>0</v>
      </c>
    </row>
    <row r="2100" spans="1:10">
      <c r="A2100">
        <v>2094</v>
      </c>
      <c r="B2100" s="612">
        <v>43902.07708333333</v>
      </c>
      <c r="C2100" s="405" t="s">
        <v>2110</v>
      </c>
      <c r="D2100" s="384">
        <v>474</v>
      </c>
      <c r="E2100">
        <v>0.02</v>
      </c>
      <c r="F2100">
        <v>1.1320300000000001</v>
      </c>
      <c r="G2100" s="384">
        <v>0</v>
      </c>
      <c r="H2100">
        <v>1.13303</v>
      </c>
    </row>
    <row r="2101" spans="1:10">
      <c r="A2101">
        <v>2095</v>
      </c>
      <c r="B2101" s="612">
        <v>43902.086805555555</v>
      </c>
      <c r="C2101" s="405" t="s">
        <v>2054</v>
      </c>
      <c r="D2101" s="384">
        <v>474</v>
      </c>
      <c r="E2101">
        <v>0.02</v>
      </c>
      <c r="F2101">
        <v>1.13303</v>
      </c>
      <c r="G2101" s="384">
        <v>0</v>
      </c>
      <c r="H2101">
        <v>1.13303</v>
      </c>
      <c r="I2101">
        <v>2</v>
      </c>
      <c r="J2101" s="384">
        <v>23947.62</v>
      </c>
    </row>
    <row r="2102" spans="1:10">
      <c r="A2102">
        <v>2096</v>
      </c>
      <c r="B2102" s="612">
        <v>43902.093055555553</v>
      </c>
      <c r="C2102" s="405" t="s">
        <v>96</v>
      </c>
      <c r="D2102" s="384">
        <v>475</v>
      </c>
      <c r="E2102">
        <v>0.02</v>
      </c>
      <c r="F2102">
        <v>1.1317699999999999</v>
      </c>
      <c r="G2102" s="384">
        <v>0</v>
      </c>
      <c r="H2102">
        <v>0</v>
      </c>
    </row>
    <row r="2103" spans="1:10">
      <c r="A2103">
        <v>2097</v>
      </c>
      <c r="B2103" s="612">
        <v>43902.093055555553</v>
      </c>
      <c r="C2103" s="405" t="s">
        <v>2110</v>
      </c>
      <c r="D2103" s="384">
        <v>475</v>
      </c>
      <c r="E2103">
        <v>0.02</v>
      </c>
      <c r="F2103">
        <v>1.1317699999999999</v>
      </c>
      <c r="G2103" s="384">
        <v>0</v>
      </c>
      <c r="H2103">
        <v>1.1327700000000001</v>
      </c>
    </row>
    <row r="2104" spans="1:10">
      <c r="A2104">
        <v>2100</v>
      </c>
      <c r="B2104" s="612">
        <v>43902.181944444441</v>
      </c>
      <c r="C2104" s="405" t="s">
        <v>2110</v>
      </c>
      <c r="D2104" s="384">
        <v>475</v>
      </c>
      <c r="E2104">
        <v>0.02</v>
      </c>
      <c r="F2104">
        <v>1.1317699999999999</v>
      </c>
      <c r="G2104" s="384">
        <v>0</v>
      </c>
      <c r="H2104">
        <v>1.1319699999999999</v>
      </c>
    </row>
    <row r="2105" spans="1:10">
      <c r="A2105">
        <v>2116</v>
      </c>
      <c r="B2105" s="612">
        <v>43902.349305555559</v>
      </c>
      <c r="C2105" s="405" t="s">
        <v>2110</v>
      </c>
      <c r="D2105" s="384">
        <v>475</v>
      </c>
      <c r="E2105">
        <v>0.02</v>
      </c>
      <c r="F2105">
        <v>1.1317699999999999</v>
      </c>
      <c r="G2105" s="384">
        <v>0</v>
      </c>
      <c r="H2105">
        <v>1.13093</v>
      </c>
    </row>
    <row r="2106" spans="1:10">
      <c r="A2106">
        <v>2121</v>
      </c>
      <c r="B2106" s="612">
        <v>43902.350694444445</v>
      </c>
      <c r="C2106" s="405" t="s">
        <v>2110</v>
      </c>
      <c r="D2106" s="384">
        <v>475</v>
      </c>
      <c r="E2106">
        <v>0.02</v>
      </c>
      <c r="F2106">
        <v>1.1317699999999999</v>
      </c>
      <c r="G2106" s="384">
        <v>0</v>
      </c>
      <c r="H2106">
        <v>1.12965</v>
      </c>
    </row>
    <row r="2107" spans="1:10">
      <c r="A2107">
        <v>2130</v>
      </c>
      <c r="B2107" s="612">
        <v>43902.40902777778</v>
      </c>
      <c r="C2107" s="405" t="s">
        <v>2110</v>
      </c>
      <c r="D2107" s="384">
        <v>475</v>
      </c>
      <c r="E2107">
        <v>0.02</v>
      </c>
      <c r="F2107">
        <v>1.1317699999999999</v>
      </c>
      <c r="G2107" s="384">
        <v>0</v>
      </c>
      <c r="H2107">
        <v>1.1283099999999999</v>
      </c>
    </row>
    <row r="2108" spans="1:10">
      <c r="A2108">
        <v>2140</v>
      </c>
      <c r="B2108" s="612">
        <v>43902.425000000003</v>
      </c>
      <c r="C2108" s="405" t="s">
        <v>2110</v>
      </c>
      <c r="D2108" s="384">
        <v>475</v>
      </c>
      <c r="E2108">
        <v>0.02</v>
      </c>
      <c r="F2108">
        <v>1.1317699999999999</v>
      </c>
      <c r="G2108" s="384">
        <v>0</v>
      </c>
      <c r="H2108">
        <v>1.1267400000000001</v>
      </c>
    </row>
    <row r="2109" spans="1:10">
      <c r="A2109">
        <v>2163</v>
      </c>
      <c r="B2109" s="612">
        <v>43902.519444444442</v>
      </c>
      <c r="C2109" s="405" t="s">
        <v>2110</v>
      </c>
      <c r="D2109" s="384">
        <v>475</v>
      </c>
      <c r="E2109">
        <v>0.02</v>
      </c>
      <c r="F2109">
        <v>1.1317699999999999</v>
      </c>
      <c r="G2109" s="384">
        <v>0</v>
      </c>
      <c r="H2109">
        <v>1.1250599999999999</v>
      </c>
    </row>
    <row r="2110" spans="1:10">
      <c r="A2110">
        <v>2164</v>
      </c>
      <c r="B2110" s="612">
        <v>43902.53125</v>
      </c>
      <c r="C2110" s="405" t="s">
        <v>2054</v>
      </c>
      <c r="D2110" s="384">
        <v>475</v>
      </c>
      <c r="E2110">
        <v>0.02</v>
      </c>
      <c r="F2110">
        <v>1.1250599999999999</v>
      </c>
      <c r="G2110" s="384">
        <v>0</v>
      </c>
      <c r="H2110">
        <v>1.1250599999999999</v>
      </c>
      <c r="I2110">
        <v>-13.42</v>
      </c>
      <c r="J2110" s="384">
        <v>23973.26</v>
      </c>
    </row>
    <row r="2111" spans="1:10">
      <c r="A2111">
        <v>2098</v>
      </c>
      <c r="B2111" s="612">
        <v>43902.181944444441</v>
      </c>
      <c r="C2111" s="405" t="s">
        <v>96</v>
      </c>
      <c r="D2111" s="384">
        <v>476</v>
      </c>
      <c r="E2111">
        <v>0.02</v>
      </c>
      <c r="F2111">
        <v>1.1301600000000001</v>
      </c>
      <c r="G2111" s="384">
        <v>0</v>
      </c>
      <c r="H2111">
        <v>0</v>
      </c>
    </row>
    <row r="2112" spans="1:10">
      <c r="A2112">
        <v>2099</v>
      </c>
      <c r="B2112" s="612">
        <v>43902.181944444441</v>
      </c>
      <c r="C2112" s="405" t="s">
        <v>2110</v>
      </c>
      <c r="D2112" s="384">
        <v>476</v>
      </c>
      <c r="E2112">
        <v>0.02</v>
      </c>
      <c r="F2112">
        <v>1.1301600000000001</v>
      </c>
      <c r="G2112" s="384">
        <v>0</v>
      </c>
      <c r="H2112">
        <v>1.1319699999999999</v>
      </c>
    </row>
    <row r="2113" spans="1:10">
      <c r="A2113">
        <v>2115</v>
      </c>
      <c r="B2113" s="612">
        <v>43902.349305555559</v>
      </c>
      <c r="C2113" s="405" t="s">
        <v>2110</v>
      </c>
      <c r="D2113" s="384">
        <v>476</v>
      </c>
      <c r="E2113">
        <v>0.02</v>
      </c>
      <c r="F2113">
        <v>1.1301600000000001</v>
      </c>
      <c r="G2113" s="384">
        <v>0</v>
      </c>
      <c r="H2113">
        <v>1.13093</v>
      </c>
    </row>
    <row r="2114" spans="1:10">
      <c r="A2114">
        <v>2120</v>
      </c>
      <c r="B2114" s="612">
        <v>43902.350694444445</v>
      </c>
      <c r="C2114" s="405" t="s">
        <v>2110</v>
      </c>
      <c r="D2114" s="384">
        <v>476</v>
      </c>
      <c r="E2114">
        <v>0.02</v>
      </c>
      <c r="F2114">
        <v>1.1301600000000001</v>
      </c>
      <c r="G2114" s="384">
        <v>0</v>
      </c>
      <c r="H2114">
        <v>1.12965</v>
      </c>
    </row>
    <row r="2115" spans="1:10">
      <c r="A2115">
        <v>2129</v>
      </c>
      <c r="B2115" s="612">
        <v>43902.40902777778</v>
      </c>
      <c r="C2115" s="405" t="s">
        <v>2110</v>
      </c>
      <c r="D2115" s="384">
        <v>476</v>
      </c>
      <c r="E2115">
        <v>0.02</v>
      </c>
      <c r="F2115">
        <v>1.1301600000000001</v>
      </c>
      <c r="G2115" s="384">
        <v>0</v>
      </c>
      <c r="H2115">
        <v>1.1283099999999999</v>
      </c>
    </row>
    <row r="2116" spans="1:10">
      <c r="A2116">
        <v>2139</v>
      </c>
      <c r="B2116" s="612">
        <v>43902.425000000003</v>
      </c>
      <c r="C2116" s="405" t="s">
        <v>2110</v>
      </c>
      <c r="D2116" s="384">
        <v>476</v>
      </c>
      <c r="E2116">
        <v>0.02</v>
      </c>
      <c r="F2116">
        <v>1.1301600000000001</v>
      </c>
      <c r="G2116" s="384">
        <v>0</v>
      </c>
      <c r="H2116">
        <v>1.1267400000000001</v>
      </c>
    </row>
    <row r="2117" spans="1:10">
      <c r="A2117">
        <v>2162</v>
      </c>
      <c r="B2117" s="612">
        <v>43902.519444444442</v>
      </c>
      <c r="C2117" s="405" t="s">
        <v>2110</v>
      </c>
      <c r="D2117" s="384">
        <v>476</v>
      </c>
      <c r="E2117">
        <v>0.02</v>
      </c>
      <c r="F2117">
        <v>1.1301600000000001</v>
      </c>
      <c r="G2117" s="384">
        <v>0</v>
      </c>
      <c r="H2117">
        <v>1.1250599999999999</v>
      </c>
    </row>
    <row r="2118" spans="1:10">
      <c r="A2118">
        <v>2165</v>
      </c>
      <c r="B2118" s="612">
        <v>43902.53125</v>
      </c>
      <c r="C2118" s="405" t="s">
        <v>2054</v>
      </c>
      <c r="D2118" s="384">
        <v>476</v>
      </c>
      <c r="E2118">
        <v>0.02</v>
      </c>
      <c r="F2118">
        <v>1.1250599999999999</v>
      </c>
      <c r="G2118" s="384">
        <v>0</v>
      </c>
      <c r="H2118">
        <v>1.1250599999999999</v>
      </c>
      <c r="I2118">
        <v>-10.199999999999999</v>
      </c>
      <c r="J2118" s="384">
        <v>23963.06</v>
      </c>
    </row>
    <row r="2119" spans="1:10">
      <c r="A2119">
        <v>2106</v>
      </c>
      <c r="B2119" s="612">
        <v>43902.194444444445</v>
      </c>
      <c r="C2119" s="405" t="s">
        <v>97</v>
      </c>
      <c r="D2119" s="384">
        <v>477</v>
      </c>
      <c r="E2119">
        <v>0.02</v>
      </c>
      <c r="F2119">
        <v>1.1292199999999999</v>
      </c>
      <c r="G2119" s="384">
        <v>0</v>
      </c>
      <c r="H2119">
        <v>0</v>
      </c>
    </row>
    <row r="2120" spans="1:10">
      <c r="A2120">
        <v>2107</v>
      </c>
      <c r="B2120" s="612">
        <v>43902.194444444445</v>
      </c>
      <c r="C2120" s="405" t="s">
        <v>2110</v>
      </c>
      <c r="D2120" s="384">
        <v>477</v>
      </c>
      <c r="E2120">
        <v>0.02</v>
      </c>
      <c r="F2120">
        <v>1.1292199999999999</v>
      </c>
      <c r="G2120" s="384">
        <v>0</v>
      </c>
      <c r="H2120">
        <v>1.12822</v>
      </c>
    </row>
    <row r="2121" spans="1:10">
      <c r="A2121">
        <v>2110</v>
      </c>
      <c r="B2121" s="612">
        <v>43902.318055555559</v>
      </c>
      <c r="C2121" s="405" t="s">
        <v>2110</v>
      </c>
      <c r="D2121" s="384">
        <v>477</v>
      </c>
      <c r="E2121">
        <v>0.02</v>
      </c>
      <c r="F2121">
        <v>1.1292199999999999</v>
      </c>
      <c r="G2121" s="384">
        <v>0</v>
      </c>
      <c r="H2121">
        <v>1.1290199999999999</v>
      </c>
    </row>
    <row r="2122" spans="1:10">
      <c r="A2122">
        <v>2111</v>
      </c>
      <c r="B2122" s="612">
        <v>43902.348611111112</v>
      </c>
      <c r="C2122" s="405" t="s">
        <v>2054</v>
      </c>
      <c r="D2122" s="384">
        <v>477</v>
      </c>
      <c r="E2122">
        <v>0.02</v>
      </c>
      <c r="F2122">
        <v>1.1290199999999999</v>
      </c>
      <c r="G2122" s="384">
        <v>0</v>
      </c>
      <c r="H2122">
        <v>1.1290199999999999</v>
      </c>
      <c r="I2122">
        <v>0.4</v>
      </c>
      <c r="J2122" s="384">
        <v>23970.1</v>
      </c>
    </row>
    <row r="2123" spans="1:10">
      <c r="A2123">
        <v>2108</v>
      </c>
      <c r="B2123" s="612">
        <v>43902.318055555559</v>
      </c>
      <c r="C2123" s="405" t="s">
        <v>97</v>
      </c>
      <c r="D2123" s="384">
        <v>478</v>
      </c>
      <c r="E2123">
        <v>0.02</v>
      </c>
      <c r="F2123">
        <v>1.1308199999999999</v>
      </c>
      <c r="G2123" s="384">
        <v>0</v>
      </c>
      <c r="H2123">
        <v>0</v>
      </c>
    </row>
    <row r="2124" spans="1:10">
      <c r="A2124">
        <v>2109</v>
      </c>
      <c r="B2124" s="612">
        <v>43902.318055555559</v>
      </c>
      <c r="C2124" s="405" t="s">
        <v>2110</v>
      </c>
      <c r="D2124" s="384">
        <v>478</v>
      </c>
      <c r="E2124">
        <v>0.02</v>
      </c>
      <c r="F2124">
        <v>1.1308199999999999</v>
      </c>
      <c r="G2124" s="384">
        <v>0</v>
      </c>
      <c r="H2124">
        <v>1.1290199999999999</v>
      </c>
    </row>
    <row r="2125" spans="1:10">
      <c r="A2125">
        <v>2112</v>
      </c>
      <c r="B2125" s="612">
        <v>43902.348611111112</v>
      </c>
      <c r="C2125" s="405" t="s">
        <v>2054</v>
      </c>
      <c r="D2125" s="384">
        <v>478</v>
      </c>
      <c r="E2125">
        <v>0.02</v>
      </c>
      <c r="F2125">
        <v>1.1290199999999999</v>
      </c>
      <c r="G2125" s="384">
        <v>0</v>
      </c>
      <c r="H2125">
        <v>1.1290199999999999</v>
      </c>
      <c r="I2125">
        <v>3.6</v>
      </c>
      <c r="J2125" s="384">
        <v>23973.7</v>
      </c>
    </row>
    <row r="2126" spans="1:10">
      <c r="A2126">
        <v>2113</v>
      </c>
      <c r="B2126" s="612">
        <v>43902.349305555559</v>
      </c>
      <c r="C2126" s="405" t="s">
        <v>96</v>
      </c>
      <c r="D2126" s="384">
        <v>479</v>
      </c>
      <c r="E2126">
        <v>0.03</v>
      </c>
      <c r="F2126">
        <v>1.1285499999999999</v>
      </c>
      <c r="G2126" s="384">
        <v>0</v>
      </c>
      <c r="H2126">
        <v>0</v>
      </c>
    </row>
    <row r="2127" spans="1:10">
      <c r="A2127">
        <v>2114</v>
      </c>
      <c r="B2127" s="612">
        <v>43902.349305555559</v>
      </c>
      <c r="C2127" s="405" t="s">
        <v>2110</v>
      </c>
      <c r="D2127" s="384">
        <v>479</v>
      </c>
      <c r="E2127">
        <v>0.03</v>
      </c>
      <c r="F2127">
        <v>1.1285499999999999</v>
      </c>
      <c r="G2127" s="384">
        <v>0</v>
      </c>
      <c r="H2127">
        <v>1.13093</v>
      </c>
    </row>
    <row r="2128" spans="1:10">
      <c r="A2128">
        <v>2119</v>
      </c>
      <c r="B2128" s="612">
        <v>43902.350694444445</v>
      </c>
      <c r="C2128" s="405" t="s">
        <v>2110</v>
      </c>
      <c r="D2128" s="384">
        <v>479</v>
      </c>
      <c r="E2128">
        <v>0.03</v>
      </c>
      <c r="F2128">
        <v>1.1285499999999999</v>
      </c>
      <c r="G2128" s="384">
        <v>0</v>
      </c>
      <c r="H2128">
        <v>1.12965</v>
      </c>
    </row>
    <row r="2129" spans="1:10">
      <c r="A2129">
        <v>2128</v>
      </c>
      <c r="B2129" s="612">
        <v>43902.40902777778</v>
      </c>
      <c r="C2129" s="405" t="s">
        <v>2110</v>
      </c>
      <c r="D2129" s="384">
        <v>479</v>
      </c>
      <c r="E2129">
        <v>0.03</v>
      </c>
      <c r="F2129">
        <v>1.1285499999999999</v>
      </c>
      <c r="G2129" s="384">
        <v>0</v>
      </c>
      <c r="H2129">
        <v>1.1283099999999999</v>
      </c>
    </row>
    <row r="2130" spans="1:10">
      <c r="A2130">
        <v>2138</v>
      </c>
      <c r="B2130" s="612">
        <v>43902.425000000003</v>
      </c>
      <c r="C2130" s="405" t="s">
        <v>2110</v>
      </c>
      <c r="D2130" s="384">
        <v>479</v>
      </c>
      <c r="E2130">
        <v>0.03</v>
      </c>
      <c r="F2130">
        <v>1.1285499999999999</v>
      </c>
      <c r="G2130" s="384">
        <v>0</v>
      </c>
      <c r="H2130">
        <v>1.1267400000000001</v>
      </c>
    </row>
    <row r="2131" spans="1:10">
      <c r="A2131">
        <v>2161</v>
      </c>
      <c r="B2131" s="612">
        <v>43902.519444444442</v>
      </c>
      <c r="C2131" s="405" t="s">
        <v>2110</v>
      </c>
      <c r="D2131" s="384">
        <v>479</v>
      </c>
      <c r="E2131">
        <v>0.03</v>
      </c>
      <c r="F2131">
        <v>1.1285499999999999</v>
      </c>
      <c r="G2131" s="384">
        <v>0</v>
      </c>
      <c r="H2131">
        <v>1.1250599999999999</v>
      </c>
    </row>
    <row r="2132" spans="1:10">
      <c r="A2132">
        <v>2166</v>
      </c>
      <c r="B2132" s="612">
        <v>43902.53125</v>
      </c>
      <c r="C2132" s="405" t="s">
        <v>2054</v>
      </c>
      <c r="D2132" s="384">
        <v>479</v>
      </c>
      <c r="E2132">
        <v>0.03</v>
      </c>
      <c r="F2132">
        <v>1.1250599999999999</v>
      </c>
      <c r="G2132" s="384">
        <v>0</v>
      </c>
      <c r="H2132">
        <v>1.1250599999999999</v>
      </c>
      <c r="I2132">
        <v>-10.47</v>
      </c>
      <c r="J2132" s="384">
        <v>23952.59</v>
      </c>
    </row>
    <row r="2133" spans="1:10">
      <c r="A2133">
        <v>2117</v>
      </c>
      <c r="B2133" s="612">
        <v>43902.350694444445</v>
      </c>
      <c r="C2133" s="405" t="s">
        <v>96</v>
      </c>
      <c r="D2133" s="384">
        <v>480</v>
      </c>
      <c r="E2133">
        <v>0.05</v>
      </c>
      <c r="F2133">
        <v>1.1268499999999999</v>
      </c>
      <c r="G2133" s="384">
        <v>0</v>
      </c>
      <c r="H2133">
        <v>0</v>
      </c>
    </row>
    <row r="2134" spans="1:10">
      <c r="A2134">
        <v>2118</v>
      </c>
      <c r="B2134" s="612">
        <v>43902.350694444445</v>
      </c>
      <c r="C2134" s="405" t="s">
        <v>2110</v>
      </c>
      <c r="D2134" s="384">
        <v>480</v>
      </c>
      <c r="E2134">
        <v>0.05</v>
      </c>
      <c r="F2134">
        <v>1.1268499999999999</v>
      </c>
      <c r="G2134" s="384">
        <v>0</v>
      </c>
      <c r="H2134">
        <v>1.12965</v>
      </c>
    </row>
    <row r="2135" spans="1:10">
      <c r="A2135">
        <v>2127</v>
      </c>
      <c r="B2135" s="612">
        <v>43902.40902777778</v>
      </c>
      <c r="C2135" s="405" t="s">
        <v>2110</v>
      </c>
      <c r="D2135" s="384">
        <v>480</v>
      </c>
      <c r="E2135">
        <v>0.05</v>
      </c>
      <c r="F2135">
        <v>1.1268499999999999</v>
      </c>
      <c r="G2135" s="384">
        <v>0</v>
      </c>
      <c r="H2135">
        <v>1.1283099999999999</v>
      </c>
    </row>
    <row r="2136" spans="1:10">
      <c r="A2136">
        <v>2137</v>
      </c>
      <c r="B2136" s="612">
        <v>43902.425000000003</v>
      </c>
      <c r="C2136" s="405" t="s">
        <v>2110</v>
      </c>
      <c r="D2136" s="384">
        <v>480</v>
      </c>
      <c r="E2136">
        <v>0.05</v>
      </c>
      <c r="F2136">
        <v>1.1268499999999999</v>
      </c>
      <c r="G2136" s="384">
        <v>0</v>
      </c>
      <c r="H2136">
        <v>1.1267400000000001</v>
      </c>
    </row>
    <row r="2137" spans="1:10">
      <c r="A2137">
        <v>2160</v>
      </c>
      <c r="B2137" s="612">
        <v>43902.519444444442</v>
      </c>
      <c r="C2137" s="405" t="s">
        <v>2110</v>
      </c>
      <c r="D2137" s="384">
        <v>480</v>
      </c>
      <c r="E2137">
        <v>0.05</v>
      </c>
      <c r="F2137">
        <v>1.1268499999999999</v>
      </c>
      <c r="G2137" s="384">
        <v>0</v>
      </c>
      <c r="H2137">
        <v>1.1250599999999999</v>
      </c>
    </row>
    <row r="2138" spans="1:10">
      <c r="A2138">
        <v>2167</v>
      </c>
      <c r="B2138" s="612">
        <v>43902.53125</v>
      </c>
      <c r="C2138" s="405" t="s">
        <v>2054</v>
      </c>
      <c r="D2138" s="384">
        <v>480</v>
      </c>
      <c r="E2138">
        <v>0.05</v>
      </c>
      <c r="F2138">
        <v>1.1250599999999999</v>
      </c>
      <c r="G2138" s="384">
        <v>0</v>
      </c>
      <c r="H2138">
        <v>1.1250599999999999</v>
      </c>
      <c r="I2138">
        <v>-8.9499999999999993</v>
      </c>
      <c r="J2138" s="384">
        <v>23943.64</v>
      </c>
    </row>
    <row r="2139" spans="1:10">
      <c r="A2139">
        <v>2122</v>
      </c>
      <c r="B2139" s="612">
        <v>43902.361111111109</v>
      </c>
      <c r="C2139" s="405" t="s">
        <v>97</v>
      </c>
      <c r="D2139" s="384">
        <v>481</v>
      </c>
      <c r="E2139">
        <v>0.02</v>
      </c>
      <c r="F2139">
        <v>1.1263099999999999</v>
      </c>
      <c r="G2139" s="384">
        <v>0</v>
      </c>
      <c r="H2139">
        <v>0</v>
      </c>
    </row>
    <row r="2140" spans="1:10">
      <c r="A2140">
        <v>2123</v>
      </c>
      <c r="B2140" s="612">
        <v>43902.361111111109</v>
      </c>
      <c r="C2140" s="405" t="s">
        <v>2110</v>
      </c>
      <c r="D2140" s="384">
        <v>481</v>
      </c>
      <c r="E2140">
        <v>0.02</v>
      </c>
      <c r="F2140">
        <v>1.1263099999999999</v>
      </c>
      <c r="G2140" s="384">
        <v>0</v>
      </c>
      <c r="H2140">
        <v>1.12531</v>
      </c>
    </row>
    <row r="2141" spans="1:10">
      <c r="A2141">
        <v>2124</v>
      </c>
      <c r="B2141" s="612">
        <v>43902.408333333333</v>
      </c>
      <c r="C2141" s="405" t="s">
        <v>2054</v>
      </c>
      <c r="D2141" s="384">
        <v>481</v>
      </c>
      <c r="E2141">
        <v>0.02</v>
      </c>
      <c r="F2141">
        <v>1.12531</v>
      </c>
      <c r="G2141" s="384">
        <v>0</v>
      </c>
      <c r="H2141">
        <v>1.12531</v>
      </c>
      <c r="I2141">
        <v>2</v>
      </c>
      <c r="J2141" s="384">
        <v>23975.7</v>
      </c>
    </row>
    <row r="2142" spans="1:10">
      <c r="A2142">
        <v>2125</v>
      </c>
      <c r="B2142" s="612">
        <v>43902.40902777778</v>
      </c>
      <c r="C2142" s="405" t="s">
        <v>96</v>
      </c>
      <c r="D2142" s="384">
        <v>482</v>
      </c>
      <c r="E2142">
        <v>0.08</v>
      </c>
      <c r="F2142">
        <v>1.1250500000000001</v>
      </c>
      <c r="G2142" s="384">
        <v>0</v>
      </c>
      <c r="H2142">
        <v>0</v>
      </c>
    </row>
    <row r="2143" spans="1:10">
      <c r="A2143">
        <v>2126</v>
      </c>
      <c r="B2143" s="612">
        <v>43902.40902777778</v>
      </c>
      <c r="C2143" s="405" t="s">
        <v>2110</v>
      </c>
      <c r="D2143" s="384">
        <v>482</v>
      </c>
      <c r="E2143">
        <v>0.08</v>
      </c>
      <c r="F2143">
        <v>1.1250500000000001</v>
      </c>
      <c r="G2143" s="384">
        <v>0</v>
      </c>
      <c r="H2143">
        <v>1.1283099999999999</v>
      </c>
    </row>
    <row r="2144" spans="1:10">
      <c r="A2144">
        <v>2136</v>
      </c>
      <c r="B2144" s="612">
        <v>43902.425000000003</v>
      </c>
      <c r="C2144" s="405" t="s">
        <v>2110</v>
      </c>
      <c r="D2144" s="384">
        <v>482</v>
      </c>
      <c r="E2144">
        <v>0.08</v>
      </c>
      <c r="F2144">
        <v>1.1250500000000001</v>
      </c>
      <c r="G2144" s="384">
        <v>0</v>
      </c>
      <c r="H2144">
        <v>1.1267400000000001</v>
      </c>
    </row>
    <row r="2145" spans="1:10">
      <c r="A2145">
        <v>2159</v>
      </c>
      <c r="B2145" s="612">
        <v>43902.519444444442</v>
      </c>
      <c r="C2145" s="405" t="s">
        <v>2110</v>
      </c>
      <c r="D2145" s="384">
        <v>482</v>
      </c>
      <c r="E2145">
        <v>0.08</v>
      </c>
      <c r="F2145">
        <v>1.1250500000000001</v>
      </c>
      <c r="G2145" s="384">
        <v>0</v>
      </c>
      <c r="H2145">
        <v>1.1250599999999999</v>
      </c>
    </row>
    <row r="2146" spans="1:10">
      <c r="A2146">
        <v>2168</v>
      </c>
      <c r="B2146" s="612">
        <v>43902.53125</v>
      </c>
      <c r="C2146" s="405" t="s">
        <v>2054</v>
      </c>
      <c r="D2146" s="384">
        <v>482</v>
      </c>
      <c r="E2146">
        <v>0.08</v>
      </c>
      <c r="F2146">
        <v>1.1250599999999999</v>
      </c>
      <c r="G2146" s="384">
        <v>0</v>
      </c>
      <c r="H2146">
        <v>1.1250599999999999</v>
      </c>
      <c r="I2146">
        <v>0.08</v>
      </c>
      <c r="J2146" s="384">
        <v>23943.72</v>
      </c>
    </row>
    <row r="2147" spans="1:10">
      <c r="A2147">
        <v>2131</v>
      </c>
      <c r="B2147" s="612">
        <v>43902.415277777778</v>
      </c>
      <c r="C2147" s="405" t="s">
        <v>97</v>
      </c>
      <c r="D2147" s="384">
        <v>483</v>
      </c>
      <c r="E2147">
        <v>0.02</v>
      </c>
      <c r="F2147">
        <v>1.1246100000000001</v>
      </c>
      <c r="G2147" s="384">
        <v>0</v>
      </c>
      <c r="H2147">
        <v>0</v>
      </c>
    </row>
    <row r="2148" spans="1:10">
      <c r="A2148">
        <v>2132</v>
      </c>
      <c r="B2148" s="612">
        <v>43902.415277777778</v>
      </c>
      <c r="C2148" s="405" t="s">
        <v>2110</v>
      </c>
      <c r="D2148" s="384">
        <v>483</v>
      </c>
      <c r="E2148">
        <v>0.02</v>
      </c>
      <c r="F2148">
        <v>1.1246100000000001</v>
      </c>
      <c r="G2148" s="384">
        <v>0</v>
      </c>
      <c r="H2148">
        <v>1.12361</v>
      </c>
    </row>
    <row r="2149" spans="1:10">
      <c r="A2149">
        <v>2133</v>
      </c>
      <c r="B2149" s="612">
        <v>43902.42291666667</v>
      </c>
      <c r="C2149" s="405" t="s">
        <v>2054</v>
      </c>
      <c r="D2149" s="384">
        <v>483</v>
      </c>
      <c r="E2149">
        <v>0.02</v>
      </c>
      <c r="F2149">
        <v>1.12361</v>
      </c>
      <c r="G2149" s="384">
        <v>0</v>
      </c>
      <c r="H2149">
        <v>1.12361</v>
      </c>
      <c r="I2149">
        <v>2</v>
      </c>
      <c r="J2149" s="384">
        <v>23977.7</v>
      </c>
    </row>
    <row r="2150" spans="1:10">
      <c r="A2150">
        <v>2134</v>
      </c>
      <c r="B2150" s="612">
        <v>43902.425000000003</v>
      </c>
      <c r="C2150" s="405" t="s">
        <v>96</v>
      </c>
      <c r="D2150" s="384">
        <v>484</v>
      </c>
      <c r="E2150">
        <v>0.14000000000000001</v>
      </c>
      <c r="F2150">
        <v>1.1231500000000001</v>
      </c>
      <c r="G2150" s="384">
        <v>0</v>
      </c>
      <c r="H2150">
        <v>0</v>
      </c>
    </row>
    <row r="2151" spans="1:10">
      <c r="A2151">
        <v>2135</v>
      </c>
      <c r="B2151" s="612">
        <v>43902.425000000003</v>
      </c>
      <c r="C2151" s="405" t="s">
        <v>2110</v>
      </c>
      <c r="D2151" s="384">
        <v>484</v>
      </c>
      <c r="E2151">
        <v>0.14000000000000001</v>
      </c>
      <c r="F2151">
        <v>1.1231500000000001</v>
      </c>
      <c r="G2151" s="384">
        <v>0</v>
      </c>
      <c r="H2151">
        <v>1.1267400000000001</v>
      </c>
    </row>
    <row r="2152" spans="1:10">
      <c r="A2152">
        <v>2158</v>
      </c>
      <c r="B2152" s="612">
        <v>43902.519444444442</v>
      </c>
      <c r="C2152" s="405" t="s">
        <v>2110</v>
      </c>
      <c r="D2152" s="384">
        <v>484</v>
      </c>
      <c r="E2152">
        <v>0.14000000000000001</v>
      </c>
      <c r="F2152">
        <v>1.1231500000000001</v>
      </c>
      <c r="G2152" s="384">
        <v>0</v>
      </c>
      <c r="H2152">
        <v>1.1250599999999999</v>
      </c>
    </row>
    <row r="2153" spans="1:10">
      <c r="A2153">
        <v>2169</v>
      </c>
      <c r="B2153" s="612">
        <v>43902.53125</v>
      </c>
      <c r="C2153" s="405" t="s">
        <v>2054</v>
      </c>
      <c r="D2153" s="384">
        <v>484</v>
      </c>
      <c r="E2153">
        <v>0.14000000000000001</v>
      </c>
      <c r="F2153">
        <v>1.1250599999999999</v>
      </c>
      <c r="G2153" s="384">
        <v>0</v>
      </c>
      <c r="H2153">
        <v>1.1250599999999999</v>
      </c>
      <c r="I2153">
        <v>26.74</v>
      </c>
      <c r="J2153" s="384">
        <v>23970.46</v>
      </c>
    </row>
    <row r="2154" spans="1:10">
      <c r="A2154">
        <v>2141</v>
      </c>
      <c r="B2154" s="612">
        <v>43902.44027777778</v>
      </c>
      <c r="C2154" s="405" t="s">
        <v>97</v>
      </c>
      <c r="D2154" s="384">
        <v>485</v>
      </c>
      <c r="E2154">
        <v>0.02</v>
      </c>
      <c r="F2154">
        <v>1.12357</v>
      </c>
      <c r="G2154" s="384">
        <v>0</v>
      </c>
      <c r="H2154">
        <v>0</v>
      </c>
    </row>
    <row r="2155" spans="1:10">
      <c r="A2155">
        <v>2142</v>
      </c>
      <c r="B2155" s="612">
        <v>43902.44027777778</v>
      </c>
      <c r="C2155" s="405" t="s">
        <v>2110</v>
      </c>
      <c r="D2155" s="384">
        <v>485</v>
      </c>
      <c r="E2155">
        <v>0.02</v>
      </c>
      <c r="F2155">
        <v>1.12357</v>
      </c>
      <c r="G2155" s="384">
        <v>0</v>
      </c>
      <c r="H2155">
        <v>1.1225700000000001</v>
      </c>
    </row>
    <row r="2156" spans="1:10">
      <c r="A2156">
        <v>2143</v>
      </c>
      <c r="B2156" s="612">
        <v>43902.474999999999</v>
      </c>
      <c r="C2156" s="405" t="s">
        <v>2054</v>
      </c>
      <c r="D2156" s="384">
        <v>485</v>
      </c>
      <c r="E2156">
        <v>0.02</v>
      </c>
      <c r="F2156">
        <v>1.1225700000000001</v>
      </c>
      <c r="G2156" s="384">
        <v>0</v>
      </c>
      <c r="H2156">
        <v>1.1225700000000001</v>
      </c>
      <c r="I2156">
        <v>2</v>
      </c>
      <c r="J2156" s="384">
        <v>23979.7</v>
      </c>
    </row>
    <row r="2157" spans="1:10">
      <c r="A2157">
        <v>2144</v>
      </c>
      <c r="B2157" s="612">
        <v>43902.482638888891</v>
      </c>
      <c r="C2157" s="405" t="s">
        <v>97</v>
      </c>
      <c r="D2157" s="384">
        <v>486</v>
      </c>
      <c r="E2157">
        <v>0.02</v>
      </c>
      <c r="F2157">
        <v>1.1220600000000001</v>
      </c>
      <c r="G2157" s="384">
        <v>0</v>
      </c>
      <c r="H2157">
        <v>0</v>
      </c>
    </row>
    <row r="2158" spans="1:10">
      <c r="A2158">
        <v>2145</v>
      </c>
      <c r="B2158" s="612">
        <v>43902.482638888891</v>
      </c>
      <c r="C2158" s="405" t="s">
        <v>2110</v>
      </c>
      <c r="D2158" s="384">
        <v>486</v>
      </c>
      <c r="E2158">
        <v>0.02</v>
      </c>
      <c r="F2158">
        <v>1.1220600000000001</v>
      </c>
      <c r="G2158" s="384">
        <v>0</v>
      </c>
      <c r="H2158">
        <v>1.1210599999999999</v>
      </c>
    </row>
    <row r="2159" spans="1:10">
      <c r="A2159">
        <v>2148</v>
      </c>
      <c r="B2159" s="612">
        <v>43902.499305555553</v>
      </c>
      <c r="C2159" s="405" t="s">
        <v>2110</v>
      </c>
      <c r="D2159" s="384">
        <v>486</v>
      </c>
      <c r="E2159">
        <v>0.02</v>
      </c>
      <c r="F2159">
        <v>1.1220600000000001</v>
      </c>
      <c r="G2159" s="384">
        <v>0</v>
      </c>
      <c r="H2159">
        <v>1.1218600000000001</v>
      </c>
    </row>
    <row r="2160" spans="1:10">
      <c r="A2160">
        <v>2152</v>
      </c>
      <c r="B2160" s="612">
        <v>43902.504166666666</v>
      </c>
      <c r="C2160" s="405" t="s">
        <v>2110</v>
      </c>
      <c r="D2160" s="384">
        <v>486</v>
      </c>
      <c r="E2160">
        <v>0.02</v>
      </c>
      <c r="F2160">
        <v>1.1220600000000001</v>
      </c>
      <c r="G2160" s="384">
        <v>0</v>
      </c>
      <c r="H2160">
        <v>1.1229</v>
      </c>
    </row>
    <row r="2161" spans="1:10">
      <c r="A2161">
        <v>2153</v>
      </c>
      <c r="B2161" s="612">
        <v>43902.511805555558</v>
      </c>
      <c r="C2161" s="405" t="s">
        <v>2054</v>
      </c>
      <c r="D2161" s="384">
        <v>486</v>
      </c>
      <c r="E2161">
        <v>0.02</v>
      </c>
      <c r="F2161">
        <v>1.1229</v>
      </c>
      <c r="G2161" s="384">
        <v>0</v>
      </c>
      <c r="H2161">
        <v>1.1229</v>
      </c>
      <c r="I2161">
        <v>-1.68</v>
      </c>
      <c r="J2161" s="384">
        <v>23978.02</v>
      </c>
    </row>
    <row r="2162" spans="1:10">
      <c r="A2162">
        <v>2146</v>
      </c>
      <c r="B2162" s="612">
        <v>43902.499305555553</v>
      </c>
      <c r="C2162" s="405" t="s">
        <v>97</v>
      </c>
      <c r="D2162" s="384">
        <v>487</v>
      </c>
      <c r="E2162">
        <v>0.02</v>
      </c>
      <c r="F2162">
        <v>1.1236600000000001</v>
      </c>
      <c r="G2162" s="384">
        <v>0</v>
      </c>
      <c r="H2162">
        <v>0</v>
      </c>
    </row>
    <row r="2163" spans="1:10">
      <c r="A2163">
        <v>2147</v>
      </c>
      <c r="B2163" s="612">
        <v>43902.499305555553</v>
      </c>
      <c r="C2163" s="405" t="s">
        <v>2110</v>
      </c>
      <c r="D2163" s="384">
        <v>487</v>
      </c>
      <c r="E2163">
        <v>0.02</v>
      </c>
      <c r="F2163">
        <v>1.1236600000000001</v>
      </c>
      <c r="G2163" s="384">
        <v>0</v>
      </c>
      <c r="H2163">
        <v>1.1218600000000001</v>
      </c>
    </row>
    <row r="2164" spans="1:10">
      <c r="A2164">
        <v>2151</v>
      </c>
      <c r="B2164" s="612">
        <v>43902.504166666666</v>
      </c>
      <c r="C2164" s="405" t="s">
        <v>2110</v>
      </c>
      <c r="D2164" s="384">
        <v>487</v>
      </c>
      <c r="E2164">
        <v>0.02</v>
      </c>
      <c r="F2164">
        <v>1.1236600000000001</v>
      </c>
      <c r="G2164" s="384">
        <v>0</v>
      </c>
      <c r="H2164">
        <v>1.1229</v>
      </c>
    </row>
    <row r="2165" spans="1:10">
      <c r="A2165">
        <v>2154</v>
      </c>
      <c r="B2165" s="612">
        <v>43902.511805555558</v>
      </c>
      <c r="C2165" s="405" t="s">
        <v>2054</v>
      </c>
      <c r="D2165" s="384">
        <v>487</v>
      </c>
      <c r="E2165">
        <v>0.02</v>
      </c>
      <c r="F2165">
        <v>1.1229</v>
      </c>
      <c r="G2165" s="384">
        <v>0</v>
      </c>
      <c r="H2165">
        <v>1.1229</v>
      </c>
      <c r="I2165">
        <v>1.52</v>
      </c>
      <c r="J2165" s="384">
        <v>23979.54</v>
      </c>
    </row>
    <row r="2166" spans="1:10">
      <c r="A2166">
        <v>2149</v>
      </c>
      <c r="B2166" s="612">
        <v>43902.504166666666</v>
      </c>
      <c r="C2166" s="405" t="s">
        <v>97</v>
      </c>
      <c r="D2166" s="384">
        <v>488</v>
      </c>
      <c r="E2166">
        <v>0.03</v>
      </c>
      <c r="F2166">
        <v>1.1252800000000001</v>
      </c>
      <c r="G2166" s="384">
        <v>0</v>
      </c>
      <c r="H2166">
        <v>0</v>
      </c>
    </row>
    <row r="2167" spans="1:10">
      <c r="A2167">
        <v>2150</v>
      </c>
      <c r="B2167" s="612">
        <v>43902.504166666666</v>
      </c>
      <c r="C2167" s="405" t="s">
        <v>2110</v>
      </c>
      <c r="D2167" s="384">
        <v>488</v>
      </c>
      <c r="E2167">
        <v>0.03</v>
      </c>
      <c r="F2167">
        <v>1.1252800000000001</v>
      </c>
      <c r="G2167" s="384">
        <v>0</v>
      </c>
      <c r="H2167">
        <v>1.1229</v>
      </c>
    </row>
    <row r="2168" spans="1:10">
      <c r="A2168">
        <v>2155</v>
      </c>
      <c r="B2168" s="612">
        <v>43902.511805555558</v>
      </c>
      <c r="C2168" s="405" t="s">
        <v>2054</v>
      </c>
      <c r="D2168" s="384">
        <v>488</v>
      </c>
      <c r="E2168">
        <v>0.03</v>
      </c>
      <c r="F2168">
        <v>1.1229</v>
      </c>
      <c r="G2168" s="384">
        <v>0</v>
      </c>
      <c r="H2168">
        <v>1.1229</v>
      </c>
      <c r="I2168">
        <v>7.14</v>
      </c>
      <c r="J2168" s="384">
        <v>23986.68</v>
      </c>
    </row>
    <row r="2169" spans="1:10">
      <c r="A2169">
        <v>2156</v>
      </c>
      <c r="B2169" s="612">
        <v>43902.519444444442</v>
      </c>
      <c r="C2169" s="405" t="s">
        <v>96</v>
      </c>
      <c r="D2169" s="384">
        <v>489</v>
      </c>
      <c r="E2169">
        <v>0.23</v>
      </c>
      <c r="F2169">
        <v>1.12113</v>
      </c>
      <c r="G2169" s="384">
        <v>0</v>
      </c>
      <c r="H2169">
        <v>0</v>
      </c>
    </row>
    <row r="2170" spans="1:10">
      <c r="A2170">
        <v>2157</v>
      </c>
      <c r="B2170" s="612">
        <v>43902.519444444442</v>
      </c>
      <c r="C2170" s="405" t="s">
        <v>2110</v>
      </c>
      <c r="D2170" s="384">
        <v>489</v>
      </c>
      <c r="E2170">
        <v>0.23</v>
      </c>
      <c r="F2170">
        <v>1.12113</v>
      </c>
      <c r="G2170" s="384">
        <v>0</v>
      </c>
      <c r="H2170">
        <v>1.1250599999999999</v>
      </c>
    </row>
    <row r="2171" spans="1:10">
      <c r="A2171">
        <v>2170</v>
      </c>
      <c r="B2171" s="612">
        <v>43902.53125</v>
      </c>
      <c r="C2171" s="405" t="s">
        <v>2054</v>
      </c>
      <c r="D2171" s="384">
        <v>489</v>
      </c>
      <c r="E2171">
        <v>0.23</v>
      </c>
      <c r="F2171">
        <v>1.1250599999999999</v>
      </c>
      <c r="G2171" s="384">
        <v>0</v>
      </c>
      <c r="H2171">
        <v>1.1250599999999999</v>
      </c>
      <c r="I2171">
        <v>90.39</v>
      </c>
      <c r="J2171" s="384">
        <v>24060.85</v>
      </c>
    </row>
    <row r="2172" spans="1:10">
      <c r="A2172">
        <v>2171</v>
      </c>
      <c r="B2172" s="612">
        <v>43902.541666666664</v>
      </c>
      <c r="C2172" s="405" t="s">
        <v>96</v>
      </c>
      <c r="D2172" s="384">
        <v>490</v>
      </c>
      <c r="E2172">
        <v>0.02</v>
      </c>
      <c r="F2172">
        <v>1.1216699999999999</v>
      </c>
      <c r="G2172" s="384">
        <v>0</v>
      </c>
      <c r="H2172">
        <v>0</v>
      </c>
    </row>
    <row r="2173" spans="1:10">
      <c r="A2173">
        <v>2172</v>
      </c>
      <c r="B2173" s="612">
        <v>43902.541666666664</v>
      </c>
      <c r="C2173" s="405" t="s">
        <v>2110</v>
      </c>
      <c r="D2173" s="384">
        <v>490</v>
      </c>
      <c r="E2173">
        <v>0.02</v>
      </c>
      <c r="F2173">
        <v>1.1216699999999999</v>
      </c>
      <c r="G2173" s="384">
        <v>0</v>
      </c>
      <c r="H2173">
        <v>1.1226700000000001</v>
      </c>
    </row>
    <row r="2174" spans="1:10">
      <c r="A2174">
        <v>2173</v>
      </c>
      <c r="B2174" s="612">
        <v>43902.542361111111</v>
      </c>
      <c r="C2174" s="405" t="s">
        <v>2054</v>
      </c>
      <c r="D2174" s="384">
        <v>490</v>
      </c>
      <c r="E2174">
        <v>0.02</v>
      </c>
      <c r="F2174">
        <v>1.1226700000000001</v>
      </c>
      <c r="G2174" s="384">
        <v>0</v>
      </c>
      <c r="H2174">
        <v>1.1226700000000001</v>
      </c>
      <c r="I2174">
        <v>2</v>
      </c>
      <c r="J2174" s="384">
        <v>24062.85</v>
      </c>
    </row>
    <row r="2175" spans="1:10">
      <c r="A2175">
        <v>2174</v>
      </c>
      <c r="B2175" s="612">
        <v>43902.543749999997</v>
      </c>
      <c r="C2175" s="405" t="s">
        <v>97</v>
      </c>
      <c r="D2175" s="384">
        <v>491</v>
      </c>
      <c r="E2175">
        <v>0.02</v>
      </c>
      <c r="F2175">
        <v>1.12276</v>
      </c>
      <c r="G2175" s="384">
        <v>0</v>
      </c>
      <c r="H2175">
        <v>0</v>
      </c>
    </row>
    <row r="2176" spans="1:10">
      <c r="A2176">
        <v>2175</v>
      </c>
      <c r="B2176" s="612">
        <v>43902.543749999997</v>
      </c>
      <c r="C2176" s="405" t="s">
        <v>2110</v>
      </c>
      <c r="D2176" s="384">
        <v>491</v>
      </c>
      <c r="E2176">
        <v>0.02</v>
      </c>
      <c r="F2176">
        <v>1.12276</v>
      </c>
      <c r="G2176" s="384">
        <v>0</v>
      </c>
      <c r="H2176">
        <v>1.1217600000000001</v>
      </c>
    </row>
    <row r="2177" spans="1:10">
      <c r="A2177">
        <v>2178</v>
      </c>
      <c r="B2177" s="612">
        <v>43902.547222222223</v>
      </c>
      <c r="C2177" s="405" t="s">
        <v>2110</v>
      </c>
      <c r="D2177" s="384">
        <v>491</v>
      </c>
      <c r="E2177">
        <v>0.02</v>
      </c>
      <c r="F2177">
        <v>1.12276</v>
      </c>
      <c r="G2177" s="384">
        <v>0</v>
      </c>
      <c r="H2177">
        <v>1.12256</v>
      </c>
    </row>
    <row r="2178" spans="1:10">
      <c r="A2178">
        <v>2179</v>
      </c>
      <c r="B2178" s="612">
        <v>43902.553472222222</v>
      </c>
      <c r="C2178" s="405" t="s">
        <v>2054</v>
      </c>
      <c r="D2178" s="384">
        <v>491</v>
      </c>
      <c r="E2178">
        <v>0.02</v>
      </c>
      <c r="F2178">
        <v>1.12256</v>
      </c>
      <c r="G2178" s="384">
        <v>0</v>
      </c>
      <c r="H2178">
        <v>1.12256</v>
      </c>
      <c r="I2178">
        <v>0.4</v>
      </c>
      <c r="J2178" s="384">
        <v>24063.25</v>
      </c>
    </row>
    <row r="2179" spans="1:10">
      <c r="A2179">
        <v>2176</v>
      </c>
      <c r="B2179" s="612">
        <v>43902.547222222223</v>
      </c>
      <c r="C2179" s="405" t="s">
        <v>97</v>
      </c>
      <c r="D2179" s="384">
        <v>492</v>
      </c>
      <c r="E2179">
        <v>0.02</v>
      </c>
      <c r="F2179">
        <v>1.12436</v>
      </c>
      <c r="G2179" s="384">
        <v>0</v>
      </c>
      <c r="H2179">
        <v>0</v>
      </c>
    </row>
    <row r="2180" spans="1:10">
      <c r="A2180">
        <v>2177</v>
      </c>
      <c r="B2180" s="612">
        <v>43902.547222222223</v>
      </c>
      <c r="C2180" s="405" t="s">
        <v>2110</v>
      </c>
      <c r="D2180" s="384">
        <v>492</v>
      </c>
      <c r="E2180">
        <v>0.02</v>
      </c>
      <c r="F2180">
        <v>1.12436</v>
      </c>
      <c r="G2180" s="384">
        <v>0</v>
      </c>
      <c r="H2180">
        <v>1.12256</v>
      </c>
    </row>
    <row r="2181" spans="1:10">
      <c r="A2181">
        <v>2180</v>
      </c>
      <c r="B2181" s="612">
        <v>43902.553472222222</v>
      </c>
      <c r="C2181" s="405" t="s">
        <v>2054</v>
      </c>
      <c r="D2181" s="384">
        <v>492</v>
      </c>
      <c r="E2181">
        <v>0.02</v>
      </c>
      <c r="F2181">
        <v>1.12256</v>
      </c>
      <c r="G2181" s="384">
        <v>0</v>
      </c>
      <c r="H2181">
        <v>1.12256</v>
      </c>
      <c r="I2181">
        <v>3.6</v>
      </c>
      <c r="J2181" s="384">
        <v>24066.85</v>
      </c>
    </row>
    <row r="2182" spans="1:10">
      <c r="A2182">
        <v>2181</v>
      </c>
      <c r="B2182" s="612">
        <v>43902.556944444441</v>
      </c>
      <c r="C2182" s="405" t="s">
        <v>97</v>
      </c>
      <c r="D2182" s="384">
        <v>493</v>
      </c>
      <c r="E2182">
        <v>0.02</v>
      </c>
      <c r="F2182">
        <v>1.1233900000000001</v>
      </c>
      <c r="G2182" s="384">
        <v>0</v>
      </c>
      <c r="H2182">
        <v>0</v>
      </c>
    </row>
    <row r="2183" spans="1:10">
      <c r="A2183">
        <v>2182</v>
      </c>
      <c r="B2183" s="612">
        <v>43902.556944444441</v>
      </c>
      <c r="C2183" s="405" t="s">
        <v>2110</v>
      </c>
      <c r="D2183" s="384">
        <v>493</v>
      </c>
      <c r="E2183">
        <v>0.02</v>
      </c>
      <c r="F2183">
        <v>1.1233900000000001</v>
      </c>
      <c r="G2183" s="384">
        <v>0</v>
      </c>
      <c r="H2183">
        <v>1.12239</v>
      </c>
    </row>
    <row r="2184" spans="1:10">
      <c r="A2184">
        <v>2185</v>
      </c>
      <c r="B2184" s="612">
        <v>43902.564583333333</v>
      </c>
      <c r="C2184" s="405" t="s">
        <v>2054</v>
      </c>
      <c r="D2184" s="384">
        <v>493</v>
      </c>
      <c r="E2184">
        <v>0.02</v>
      </c>
      <c r="F2184">
        <v>1.12239</v>
      </c>
      <c r="G2184" s="384">
        <v>0</v>
      </c>
      <c r="H2184">
        <v>1.12239</v>
      </c>
      <c r="I2184">
        <v>2</v>
      </c>
      <c r="J2184" s="384">
        <v>24068.85</v>
      </c>
    </row>
    <row r="2185" spans="1:10">
      <c r="A2185">
        <v>2183</v>
      </c>
      <c r="B2185" s="612">
        <v>43902.561805555553</v>
      </c>
      <c r="C2185" s="405" t="s">
        <v>96</v>
      </c>
      <c r="D2185" s="384">
        <v>494</v>
      </c>
      <c r="E2185">
        <v>0.02</v>
      </c>
      <c r="F2185">
        <v>1.1235900000000001</v>
      </c>
      <c r="G2185" s="384">
        <v>0</v>
      </c>
      <c r="H2185">
        <v>0</v>
      </c>
    </row>
    <row r="2186" spans="1:10">
      <c r="A2186">
        <v>2184</v>
      </c>
      <c r="B2186" s="612">
        <v>43902.561805555553</v>
      </c>
      <c r="C2186" s="405" t="s">
        <v>2110</v>
      </c>
      <c r="D2186" s="384">
        <v>494</v>
      </c>
      <c r="E2186">
        <v>0.02</v>
      </c>
      <c r="F2186">
        <v>1.1235900000000001</v>
      </c>
      <c r="G2186" s="384">
        <v>0</v>
      </c>
      <c r="H2186">
        <v>1.12459</v>
      </c>
    </row>
    <row r="2187" spans="1:10">
      <c r="A2187">
        <v>2191</v>
      </c>
      <c r="B2187" s="612">
        <v>43902.570138888892</v>
      </c>
      <c r="C2187" s="405" t="s">
        <v>2110</v>
      </c>
      <c r="D2187" s="384">
        <v>494</v>
      </c>
      <c r="E2187">
        <v>0.02</v>
      </c>
      <c r="F2187">
        <v>1.1235900000000001</v>
      </c>
      <c r="G2187" s="384">
        <v>0</v>
      </c>
      <c r="H2187">
        <v>1.1237900000000001</v>
      </c>
    </row>
    <row r="2188" spans="1:10">
      <c r="A2188">
        <v>2192</v>
      </c>
      <c r="B2188" s="612">
        <v>43902.572222222225</v>
      </c>
      <c r="C2188" s="405" t="s">
        <v>2054</v>
      </c>
      <c r="D2188" s="384">
        <v>494</v>
      </c>
      <c r="E2188">
        <v>0.02</v>
      </c>
      <c r="F2188">
        <v>1.1237900000000001</v>
      </c>
      <c r="G2188" s="384">
        <v>0</v>
      </c>
      <c r="H2188">
        <v>1.1237900000000001</v>
      </c>
      <c r="I2188">
        <v>0.4</v>
      </c>
      <c r="J2188" s="384">
        <v>24071.25</v>
      </c>
    </row>
    <row r="2189" spans="1:10">
      <c r="A2189">
        <v>2186</v>
      </c>
      <c r="B2189" s="612">
        <v>43902.567361111112</v>
      </c>
      <c r="C2189" s="405" t="s">
        <v>97</v>
      </c>
      <c r="D2189" s="384">
        <v>495</v>
      </c>
      <c r="E2189">
        <v>0.02</v>
      </c>
      <c r="F2189">
        <v>1.12357</v>
      </c>
      <c r="G2189" s="384">
        <v>0</v>
      </c>
      <c r="H2189">
        <v>0</v>
      </c>
    </row>
    <row r="2190" spans="1:10">
      <c r="A2190">
        <v>2187</v>
      </c>
      <c r="B2190" s="612">
        <v>43902.567361111112</v>
      </c>
      <c r="C2190" s="405" t="s">
        <v>2110</v>
      </c>
      <c r="D2190" s="384">
        <v>495</v>
      </c>
      <c r="E2190">
        <v>0.02</v>
      </c>
      <c r="F2190">
        <v>1.12357</v>
      </c>
      <c r="G2190" s="384">
        <v>0</v>
      </c>
      <c r="H2190">
        <v>1.1225700000000001</v>
      </c>
    </row>
    <row r="2191" spans="1:10">
      <c r="A2191">
        <v>2188</v>
      </c>
      <c r="B2191" s="612">
        <v>43902.568749999999</v>
      </c>
      <c r="C2191" s="405" t="s">
        <v>2054</v>
      </c>
      <c r="D2191" s="384">
        <v>495</v>
      </c>
      <c r="E2191">
        <v>0.02</v>
      </c>
      <c r="F2191">
        <v>1.1225700000000001</v>
      </c>
      <c r="G2191" s="384">
        <v>0</v>
      </c>
      <c r="H2191">
        <v>1.1225700000000001</v>
      </c>
      <c r="I2191">
        <v>2</v>
      </c>
      <c r="J2191" s="384">
        <v>24070.85</v>
      </c>
    </row>
    <row r="2192" spans="1:10">
      <c r="A2192">
        <v>2189</v>
      </c>
      <c r="B2192" s="612">
        <v>43902.570138888892</v>
      </c>
      <c r="C2192" s="405" t="s">
        <v>96</v>
      </c>
      <c r="D2192" s="384">
        <v>496</v>
      </c>
      <c r="E2192">
        <v>0.02</v>
      </c>
      <c r="F2192">
        <v>1.12199</v>
      </c>
      <c r="G2192" s="384">
        <v>0</v>
      </c>
      <c r="H2192">
        <v>0</v>
      </c>
    </row>
    <row r="2193" spans="1:10">
      <c r="A2193">
        <v>2190</v>
      </c>
      <c r="B2193" s="612">
        <v>43902.570138888892</v>
      </c>
      <c r="C2193" s="405" t="s">
        <v>2110</v>
      </c>
      <c r="D2193" s="384">
        <v>496</v>
      </c>
      <c r="E2193">
        <v>0.02</v>
      </c>
      <c r="F2193">
        <v>1.12199</v>
      </c>
      <c r="G2193" s="384">
        <v>0</v>
      </c>
      <c r="H2193">
        <v>1.1237900000000001</v>
      </c>
    </row>
    <row r="2194" spans="1:10">
      <c r="A2194">
        <v>2193</v>
      </c>
      <c r="B2194" s="612">
        <v>43902.572222222225</v>
      </c>
      <c r="C2194" s="405" t="s">
        <v>2054</v>
      </c>
      <c r="D2194" s="384">
        <v>496</v>
      </c>
      <c r="E2194">
        <v>0.02</v>
      </c>
      <c r="F2194">
        <v>1.1237900000000001</v>
      </c>
      <c r="G2194" s="384">
        <v>0</v>
      </c>
      <c r="H2194">
        <v>1.1237900000000001</v>
      </c>
      <c r="I2194">
        <v>3.6</v>
      </c>
      <c r="J2194" s="384">
        <v>24074.85</v>
      </c>
    </row>
    <row r="2195" spans="1:10">
      <c r="A2195">
        <v>2194</v>
      </c>
      <c r="B2195" s="612">
        <v>43902.574999999997</v>
      </c>
      <c r="C2195" s="405" t="s">
        <v>96</v>
      </c>
      <c r="D2195" s="384">
        <v>497</v>
      </c>
      <c r="E2195">
        <v>0.02</v>
      </c>
      <c r="F2195">
        <v>1.12279</v>
      </c>
      <c r="G2195" s="384">
        <v>0</v>
      </c>
      <c r="H2195">
        <v>0</v>
      </c>
    </row>
    <row r="2196" spans="1:10">
      <c r="A2196">
        <v>2195</v>
      </c>
      <c r="B2196" s="612">
        <v>43902.574999999997</v>
      </c>
      <c r="C2196" s="405" t="s">
        <v>2110</v>
      </c>
      <c r="D2196" s="384">
        <v>497</v>
      </c>
      <c r="E2196">
        <v>0.02</v>
      </c>
      <c r="F2196">
        <v>1.12279</v>
      </c>
      <c r="G2196" s="384">
        <v>0</v>
      </c>
      <c r="H2196">
        <v>1.1237900000000001</v>
      </c>
    </row>
    <row r="2197" spans="1:10">
      <c r="A2197">
        <v>2196</v>
      </c>
      <c r="B2197" s="612">
        <v>43902.580555555556</v>
      </c>
      <c r="C2197" s="405" t="s">
        <v>2054</v>
      </c>
      <c r="D2197" s="384">
        <v>497</v>
      </c>
      <c r="E2197">
        <v>0.02</v>
      </c>
      <c r="F2197">
        <v>1.1237900000000001</v>
      </c>
      <c r="G2197" s="384">
        <v>0</v>
      </c>
      <c r="H2197">
        <v>1.1237900000000001</v>
      </c>
      <c r="I2197">
        <v>2</v>
      </c>
      <c r="J2197" s="384">
        <v>24076.85</v>
      </c>
    </row>
    <row r="2198" spans="1:10">
      <c r="A2198">
        <v>2197</v>
      </c>
      <c r="B2198" s="612">
        <v>43902.589583333334</v>
      </c>
      <c r="C2198" s="405" t="s">
        <v>96</v>
      </c>
      <c r="D2198" s="384">
        <v>498</v>
      </c>
      <c r="E2198">
        <v>0.02</v>
      </c>
      <c r="F2198">
        <v>1.1176200000000001</v>
      </c>
      <c r="G2198" s="384">
        <v>0</v>
      </c>
      <c r="H2198">
        <v>0</v>
      </c>
    </row>
    <row r="2199" spans="1:10">
      <c r="A2199">
        <v>2198</v>
      </c>
      <c r="B2199" s="612">
        <v>43902.589583333334</v>
      </c>
      <c r="C2199" s="405" t="s">
        <v>2110</v>
      </c>
      <c r="D2199" s="384">
        <v>498</v>
      </c>
      <c r="E2199">
        <v>0.02</v>
      </c>
      <c r="F2199">
        <v>1.1176200000000001</v>
      </c>
      <c r="G2199" s="384">
        <v>0</v>
      </c>
      <c r="H2199">
        <v>1.1186199999999999</v>
      </c>
    </row>
    <row r="2200" spans="1:10">
      <c r="A2200">
        <v>2201</v>
      </c>
      <c r="B2200" s="612">
        <v>43902.591666666667</v>
      </c>
      <c r="C2200" s="405" t="s">
        <v>2110</v>
      </c>
      <c r="D2200" s="384">
        <v>498</v>
      </c>
      <c r="E2200">
        <v>0.02</v>
      </c>
      <c r="F2200">
        <v>1.1176200000000001</v>
      </c>
      <c r="G2200" s="384">
        <v>0</v>
      </c>
      <c r="H2200">
        <v>1.11774</v>
      </c>
    </row>
    <row r="2201" spans="1:10">
      <c r="A2201">
        <v>2205</v>
      </c>
      <c r="B2201" s="612">
        <v>43902.598611111112</v>
      </c>
      <c r="C2201" s="405" t="s">
        <v>2110</v>
      </c>
      <c r="D2201" s="384">
        <v>498</v>
      </c>
      <c r="E2201">
        <v>0.02</v>
      </c>
      <c r="F2201">
        <v>1.1176200000000001</v>
      </c>
      <c r="G2201" s="384">
        <v>0</v>
      </c>
      <c r="H2201">
        <v>1.1166700000000001</v>
      </c>
    </row>
    <row r="2202" spans="1:10">
      <c r="A2202">
        <v>2206</v>
      </c>
      <c r="B2202" s="612">
        <v>43902.6</v>
      </c>
      <c r="C2202" s="405" t="s">
        <v>2054</v>
      </c>
      <c r="D2202" s="384">
        <v>498</v>
      </c>
      <c r="E2202">
        <v>0.02</v>
      </c>
      <c r="F2202">
        <v>1.1166700000000001</v>
      </c>
      <c r="G2202" s="384">
        <v>0</v>
      </c>
      <c r="H2202">
        <v>1.1166700000000001</v>
      </c>
      <c r="I2202">
        <v>-1.9</v>
      </c>
      <c r="J2202" s="384">
        <v>24074.95</v>
      </c>
    </row>
    <row r="2203" spans="1:10">
      <c r="A2203">
        <v>2199</v>
      </c>
      <c r="B2203" s="612">
        <v>43902.591666666667</v>
      </c>
      <c r="C2203" s="405" t="s">
        <v>96</v>
      </c>
      <c r="D2203" s="384">
        <v>499</v>
      </c>
      <c r="E2203">
        <v>0.02</v>
      </c>
      <c r="F2203">
        <v>1.1158600000000001</v>
      </c>
      <c r="G2203" s="384">
        <v>0</v>
      </c>
      <c r="H2203">
        <v>0</v>
      </c>
    </row>
    <row r="2204" spans="1:10">
      <c r="A2204">
        <v>2200</v>
      </c>
      <c r="B2204" s="612">
        <v>43902.591666666667</v>
      </c>
      <c r="C2204" s="405" t="s">
        <v>2110</v>
      </c>
      <c r="D2204" s="384">
        <v>499</v>
      </c>
      <c r="E2204">
        <v>0.02</v>
      </c>
      <c r="F2204">
        <v>1.1158600000000001</v>
      </c>
      <c r="G2204" s="384">
        <v>0</v>
      </c>
      <c r="H2204">
        <v>1.11774</v>
      </c>
    </row>
    <row r="2205" spans="1:10">
      <c r="A2205">
        <v>2204</v>
      </c>
      <c r="B2205" s="612">
        <v>43902.598611111112</v>
      </c>
      <c r="C2205" s="405" t="s">
        <v>2110</v>
      </c>
      <c r="D2205" s="384">
        <v>499</v>
      </c>
      <c r="E2205">
        <v>0.02</v>
      </c>
      <c r="F2205">
        <v>1.1158600000000001</v>
      </c>
      <c r="G2205" s="384">
        <v>0</v>
      </c>
      <c r="H2205">
        <v>1.1166700000000001</v>
      </c>
    </row>
    <row r="2206" spans="1:10">
      <c r="A2206">
        <v>2207</v>
      </c>
      <c r="B2206" s="612">
        <v>43902.6</v>
      </c>
      <c r="C2206" s="405" t="s">
        <v>2054</v>
      </c>
      <c r="D2206" s="384">
        <v>499</v>
      </c>
      <c r="E2206">
        <v>0.02</v>
      </c>
      <c r="F2206">
        <v>1.1166700000000001</v>
      </c>
      <c r="G2206" s="384">
        <v>0</v>
      </c>
      <c r="H2206">
        <v>1.1166700000000001</v>
      </c>
      <c r="I2206">
        <v>1.62</v>
      </c>
      <c r="J2206" s="384">
        <v>24076.57</v>
      </c>
    </row>
    <row r="2207" spans="1:10">
      <c r="A2207">
        <v>2202</v>
      </c>
      <c r="B2207" s="612">
        <v>43902.598611111112</v>
      </c>
      <c r="C2207" s="405" t="s">
        <v>96</v>
      </c>
      <c r="D2207" s="384">
        <v>500</v>
      </c>
      <c r="E2207">
        <v>0.03</v>
      </c>
      <c r="F2207">
        <v>1.1142399999999999</v>
      </c>
      <c r="G2207" s="384">
        <v>0</v>
      </c>
      <c r="H2207">
        <v>0</v>
      </c>
    </row>
    <row r="2208" spans="1:10">
      <c r="A2208">
        <v>2203</v>
      </c>
      <c r="B2208" s="612">
        <v>43902.598611111112</v>
      </c>
      <c r="C2208" s="405" t="s">
        <v>2110</v>
      </c>
      <c r="D2208" s="384">
        <v>500</v>
      </c>
      <c r="E2208">
        <v>0.03</v>
      </c>
      <c r="F2208">
        <v>1.1142399999999999</v>
      </c>
      <c r="G2208" s="384">
        <v>0</v>
      </c>
      <c r="H2208">
        <v>1.1166700000000001</v>
      </c>
    </row>
    <row r="2209" spans="1:10">
      <c r="A2209">
        <v>2208</v>
      </c>
      <c r="B2209" s="612">
        <v>43902.6</v>
      </c>
      <c r="C2209" s="405" t="s">
        <v>2054</v>
      </c>
      <c r="D2209" s="384">
        <v>500</v>
      </c>
      <c r="E2209">
        <v>0.03</v>
      </c>
      <c r="F2209">
        <v>1.1166700000000001</v>
      </c>
      <c r="G2209" s="384">
        <v>0</v>
      </c>
      <c r="H2209">
        <v>1.1166700000000001</v>
      </c>
      <c r="I2209">
        <v>7.29</v>
      </c>
      <c r="J2209" s="384">
        <v>24083.86</v>
      </c>
    </row>
    <row r="2210" spans="1:10">
      <c r="A2210">
        <v>2209</v>
      </c>
      <c r="B2210" s="612">
        <v>43902.602083333331</v>
      </c>
      <c r="C2210" s="405" t="s">
        <v>97</v>
      </c>
      <c r="D2210" s="384">
        <v>501</v>
      </c>
      <c r="E2210">
        <v>0.02</v>
      </c>
      <c r="F2210">
        <v>1.1175600000000001</v>
      </c>
      <c r="G2210" s="384">
        <v>0</v>
      </c>
      <c r="H2210">
        <v>0</v>
      </c>
    </row>
    <row r="2211" spans="1:10">
      <c r="A2211">
        <v>2210</v>
      </c>
      <c r="B2211" s="612">
        <v>43902.602083333331</v>
      </c>
      <c r="C2211" s="405" t="s">
        <v>2110</v>
      </c>
      <c r="D2211" s="384">
        <v>501</v>
      </c>
      <c r="E2211">
        <v>0.02</v>
      </c>
      <c r="F2211">
        <v>1.1175600000000001</v>
      </c>
      <c r="G2211" s="384">
        <v>0</v>
      </c>
      <c r="H2211">
        <v>1.11656</v>
      </c>
    </row>
    <row r="2212" spans="1:10">
      <c r="A2212">
        <v>2213</v>
      </c>
      <c r="B2212" s="612">
        <v>43902.604861111111</v>
      </c>
      <c r="C2212" s="405" t="s">
        <v>2054</v>
      </c>
      <c r="D2212" s="384">
        <v>501</v>
      </c>
      <c r="E2212">
        <v>0.02</v>
      </c>
      <c r="F2212">
        <v>1.11656</v>
      </c>
      <c r="G2212" s="384">
        <v>0</v>
      </c>
      <c r="H2212">
        <v>1.11656</v>
      </c>
      <c r="I2212">
        <v>2</v>
      </c>
      <c r="J2212" s="384">
        <v>24085.86</v>
      </c>
    </row>
    <row r="2213" spans="1:10">
      <c r="A2213">
        <v>2211</v>
      </c>
      <c r="B2213" s="612">
        <v>43902.604861111111</v>
      </c>
      <c r="C2213" s="405" t="s">
        <v>96</v>
      </c>
      <c r="D2213" s="384">
        <v>502</v>
      </c>
      <c r="E2213">
        <v>0.02</v>
      </c>
      <c r="F2213">
        <v>1.1172200000000001</v>
      </c>
      <c r="G2213" s="384">
        <v>0</v>
      </c>
      <c r="H2213">
        <v>0</v>
      </c>
    </row>
    <row r="2214" spans="1:10">
      <c r="A2214">
        <v>2212</v>
      </c>
      <c r="B2214" s="612">
        <v>43902.604861111111</v>
      </c>
      <c r="C2214" s="405" t="s">
        <v>2110</v>
      </c>
      <c r="D2214" s="384">
        <v>502</v>
      </c>
      <c r="E2214">
        <v>0.02</v>
      </c>
      <c r="F2214">
        <v>1.1172200000000001</v>
      </c>
      <c r="G2214" s="384">
        <v>0</v>
      </c>
      <c r="H2214">
        <v>1.11822</v>
      </c>
    </row>
    <row r="2215" spans="1:10">
      <c r="A2215">
        <v>2216</v>
      </c>
      <c r="B2215" s="612">
        <v>43902.606944444444</v>
      </c>
      <c r="C2215" s="405" t="s">
        <v>2110</v>
      </c>
      <c r="D2215" s="384">
        <v>502</v>
      </c>
      <c r="E2215">
        <v>0.02</v>
      </c>
      <c r="F2215">
        <v>1.1172200000000001</v>
      </c>
      <c r="G2215" s="384">
        <v>0</v>
      </c>
      <c r="H2215">
        <v>1.11738</v>
      </c>
    </row>
    <row r="2216" spans="1:10">
      <c r="A2216">
        <v>2223</v>
      </c>
      <c r="B2216" s="612">
        <v>43902.629166666666</v>
      </c>
      <c r="C2216" s="405" t="s">
        <v>2110</v>
      </c>
      <c r="D2216" s="384">
        <v>502</v>
      </c>
      <c r="E2216">
        <v>0.02</v>
      </c>
      <c r="F2216">
        <v>1.1172200000000001</v>
      </c>
      <c r="G2216" s="384">
        <v>0</v>
      </c>
      <c r="H2216">
        <v>1.1162799999999999</v>
      </c>
    </row>
    <row r="2217" spans="1:10">
      <c r="A2217">
        <v>2228</v>
      </c>
      <c r="B2217" s="612">
        <v>43902.631944444445</v>
      </c>
      <c r="C2217" s="405" t="s">
        <v>2110</v>
      </c>
      <c r="D2217" s="384">
        <v>502</v>
      </c>
      <c r="E2217">
        <v>0.02</v>
      </c>
      <c r="F2217">
        <v>1.1172200000000001</v>
      </c>
      <c r="G2217" s="384">
        <v>0</v>
      </c>
      <c r="H2217">
        <v>1.1148800000000001</v>
      </c>
    </row>
    <row r="2218" spans="1:10">
      <c r="A2218">
        <v>2241</v>
      </c>
      <c r="B2218" s="612">
        <v>43902.65347222222</v>
      </c>
      <c r="C2218" s="405" t="s">
        <v>2110</v>
      </c>
      <c r="D2218" s="384">
        <v>502</v>
      </c>
      <c r="E2218">
        <v>0.02</v>
      </c>
      <c r="F2218">
        <v>1.1172200000000001</v>
      </c>
      <c r="G2218" s="384">
        <v>0</v>
      </c>
      <c r="H2218">
        <v>1.1133999999999999</v>
      </c>
    </row>
    <row r="2219" spans="1:10">
      <c r="A2219">
        <v>2251</v>
      </c>
      <c r="B2219" s="612">
        <v>43902.666666666664</v>
      </c>
      <c r="C2219" s="405" t="s">
        <v>2110</v>
      </c>
      <c r="D2219" s="384">
        <v>502</v>
      </c>
      <c r="E2219">
        <v>0.02</v>
      </c>
      <c r="F2219">
        <v>1.1172200000000001</v>
      </c>
      <c r="G2219" s="384">
        <v>0</v>
      </c>
      <c r="H2219">
        <v>1.11175</v>
      </c>
    </row>
    <row r="2220" spans="1:10">
      <c r="A2220">
        <v>2259</v>
      </c>
      <c r="B2220" s="612">
        <v>43902.669444444444</v>
      </c>
      <c r="C2220" s="405" t="s">
        <v>2110</v>
      </c>
      <c r="D2220" s="384">
        <v>502</v>
      </c>
      <c r="E2220">
        <v>0.02</v>
      </c>
      <c r="F2220">
        <v>1.1172200000000001</v>
      </c>
      <c r="G2220" s="384">
        <v>0</v>
      </c>
      <c r="H2220">
        <v>1.11002</v>
      </c>
    </row>
    <row r="2221" spans="1:10">
      <c r="A2221">
        <v>2265</v>
      </c>
      <c r="B2221" s="612">
        <v>43902.688888888886</v>
      </c>
      <c r="C2221" s="405" t="s">
        <v>2054</v>
      </c>
      <c r="D2221" s="384">
        <v>502</v>
      </c>
      <c r="E2221">
        <v>0.02</v>
      </c>
      <c r="F2221">
        <v>1.11002</v>
      </c>
      <c r="G2221" s="384">
        <v>0</v>
      </c>
      <c r="H2221">
        <v>1.11002</v>
      </c>
      <c r="I2221">
        <v>-14.4</v>
      </c>
      <c r="J2221" s="384">
        <v>24079.46</v>
      </c>
    </row>
    <row r="2222" spans="1:10">
      <c r="A2222">
        <v>2214</v>
      </c>
      <c r="B2222" s="612">
        <v>43902.606944444444</v>
      </c>
      <c r="C2222" s="405" t="s">
        <v>96</v>
      </c>
      <c r="D2222" s="384">
        <v>503</v>
      </c>
      <c r="E2222">
        <v>0.02</v>
      </c>
      <c r="F2222">
        <v>1.1155299999999999</v>
      </c>
      <c r="G2222" s="384">
        <v>0</v>
      </c>
      <c r="H2222">
        <v>0</v>
      </c>
    </row>
    <row r="2223" spans="1:10">
      <c r="A2223">
        <v>2215</v>
      </c>
      <c r="B2223" s="612">
        <v>43902.606944444444</v>
      </c>
      <c r="C2223" s="405" t="s">
        <v>2110</v>
      </c>
      <c r="D2223" s="384">
        <v>503</v>
      </c>
      <c r="E2223">
        <v>0.02</v>
      </c>
      <c r="F2223">
        <v>1.1155299999999999</v>
      </c>
      <c r="G2223" s="384">
        <v>0</v>
      </c>
      <c r="H2223">
        <v>1.11738</v>
      </c>
    </row>
    <row r="2224" spans="1:10">
      <c r="A2224">
        <v>2222</v>
      </c>
      <c r="B2224" s="612">
        <v>43902.629166666666</v>
      </c>
      <c r="C2224" s="405" t="s">
        <v>2110</v>
      </c>
      <c r="D2224" s="384">
        <v>503</v>
      </c>
      <c r="E2224">
        <v>0.02</v>
      </c>
      <c r="F2224">
        <v>1.1155299999999999</v>
      </c>
      <c r="G2224" s="384">
        <v>0</v>
      </c>
      <c r="H2224">
        <v>1.1162799999999999</v>
      </c>
    </row>
    <row r="2225" spans="1:10">
      <c r="A2225">
        <v>2227</v>
      </c>
      <c r="B2225" s="612">
        <v>43902.631944444445</v>
      </c>
      <c r="C2225" s="405" t="s">
        <v>2110</v>
      </c>
      <c r="D2225" s="384">
        <v>503</v>
      </c>
      <c r="E2225">
        <v>0.02</v>
      </c>
      <c r="F2225">
        <v>1.1155299999999999</v>
      </c>
      <c r="G2225" s="384">
        <v>0</v>
      </c>
      <c r="H2225">
        <v>1.1148800000000001</v>
      </c>
    </row>
    <row r="2226" spans="1:10">
      <c r="A2226">
        <v>2240</v>
      </c>
      <c r="B2226" s="612">
        <v>43902.65347222222</v>
      </c>
      <c r="C2226" s="405" t="s">
        <v>2110</v>
      </c>
      <c r="D2226" s="384">
        <v>503</v>
      </c>
      <c r="E2226">
        <v>0.02</v>
      </c>
      <c r="F2226">
        <v>1.1155299999999999</v>
      </c>
      <c r="G2226" s="384">
        <v>0</v>
      </c>
      <c r="H2226">
        <v>1.1133999999999999</v>
      </c>
    </row>
    <row r="2227" spans="1:10">
      <c r="A2227">
        <v>2250</v>
      </c>
      <c r="B2227" s="612">
        <v>43902.666666666664</v>
      </c>
      <c r="C2227" s="405" t="s">
        <v>2110</v>
      </c>
      <c r="D2227" s="384">
        <v>503</v>
      </c>
      <c r="E2227">
        <v>0.02</v>
      </c>
      <c r="F2227">
        <v>1.1155299999999999</v>
      </c>
      <c r="G2227" s="384">
        <v>0</v>
      </c>
      <c r="H2227">
        <v>1.11175</v>
      </c>
    </row>
    <row r="2228" spans="1:10">
      <c r="A2228">
        <v>2258</v>
      </c>
      <c r="B2228" s="612">
        <v>43902.669444444444</v>
      </c>
      <c r="C2228" s="405" t="s">
        <v>2110</v>
      </c>
      <c r="D2228" s="384">
        <v>503</v>
      </c>
      <c r="E2228">
        <v>0.02</v>
      </c>
      <c r="F2228">
        <v>1.1155299999999999</v>
      </c>
      <c r="G2228" s="384">
        <v>0</v>
      </c>
      <c r="H2228">
        <v>1.11002</v>
      </c>
    </row>
    <row r="2229" spans="1:10">
      <c r="A2229">
        <v>2266</v>
      </c>
      <c r="B2229" s="612">
        <v>43902.688888888886</v>
      </c>
      <c r="C2229" s="405" t="s">
        <v>2054</v>
      </c>
      <c r="D2229" s="384">
        <v>503</v>
      </c>
      <c r="E2229">
        <v>0.02</v>
      </c>
      <c r="F2229">
        <v>1.11002</v>
      </c>
      <c r="G2229" s="384">
        <v>0</v>
      </c>
      <c r="H2229">
        <v>1.11002</v>
      </c>
      <c r="I2229">
        <v>-11.02</v>
      </c>
      <c r="J2229" s="384">
        <v>24068.44</v>
      </c>
    </row>
    <row r="2230" spans="1:10">
      <c r="A2230">
        <v>2217</v>
      </c>
      <c r="B2230" s="612">
        <v>43902.62777777778</v>
      </c>
      <c r="C2230" s="405" t="s">
        <v>97</v>
      </c>
      <c r="D2230" s="384">
        <v>504</v>
      </c>
      <c r="E2230">
        <v>0.02</v>
      </c>
      <c r="F2230">
        <v>1.1147800000000001</v>
      </c>
      <c r="G2230" s="384">
        <v>0</v>
      </c>
      <c r="H2230">
        <v>0</v>
      </c>
    </row>
    <row r="2231" spans="1:10">
      <c r="A2231">
        <v>2218</v>
      </c>
      <c r="B2231" s="612">
        <v>43902.62777777778</v>
      </c>
      <c r="C2231" s="405" t="s">
        <v>2110</v>
      </c>
      <c r="D2231" s="384">
        <v>504</v>
      </c>
      <c r="E2231">
        <v>0.02</v>
      </c>
      <c r="F2231">
        <v>1.1147800000000001</v>
      </c>
      <c r="G2231" s="384">
        <v>0</v>
      </c>
      <c r="H2231">
        <v>1.11378</v>
      </c>
    </row>
    <row r="2232" spans="1:10">
      <c r="A2232">
        <v>2219</v>
      </c>
      <c r="B2232" s="612">
        <v>43902.629166666666</v>
      </c>
      <c r="C2232" s="405" t="s">
        <v>2054</v>
      </c>
      <c r="D2232" s="384">
        <v>504</v>
      </c>
      <c r="E2232">
        <v>0.02</v>
      </c>
      <c r="F2232">
        <v>1.11378</v>
      </c>
      <c r="G2232" s="384">
        <v>0</v>
      </c>
      <c r="H2232">
        <v>1.11378</v>
      </c>
      <c r="I2232">
        <v>2</v>
      </c>
      <c r="J2232" s="384">
        <v>24087.86</v>
      </c>
    </row>
    <row r="2233" spans="1:10">
      <c r="A2233">
        <v>2220</v>
      </c>
      <c r="B2233" s="612">
        <v>43902.629166666666</v>
      </c>
      <c r="C2233" s="405" t="s">
        <v>96</v>
      </c>
      <c r="D2233" s="384">
        <v>505</v>
      </c>
      <c r="E2233">
        <v>0.03</v>
      </c>
      <c r="F2233">
        <v>1.11381</v>
      </c>
      <c r="G2233" s="384">
        <v>0</v>
      </c>
      <c r="H2233">
        <v>0</v>
      </c>
    </row>
    <row r="2234" spans="1:10">
      <c r="A2234">
        <v>2221</v>
      </c>
      <c r="B2234" s="612">
        <v>43902.629166666666</v>
      </c>
      <c r="C2234" s="405" t="s">
        <v>2110</v>
      </c>
      <c r="D2234" s="384">
        <v>505</v>
      </c>
      <c r="E2234">
        <v>0.03</v>
      </c>
      <c r="F2234">
        <v>1.11381</v>
      </c>
      <c r="G2234" s="384">
        <v>0</v>
      </c>
      <c r="H2234">
        <v>1.1162799999999999</v>
      </c>
    </row>
    <row r="2235" spans="1:10">
      <c r="A2235">
        <v>2226</v>
      </c>
      <c r="B2235" s="612">
        <v>43902.631944444445</v>
      </c>
      <c r="C2235" s="405" t="s">
        <v>2110</v>
      </c>
      <c r="D2235" s="384">
        <v>505</v>
      </c>
      <c r="E2235">
        <v>0.03</v>
      </c>
      <c r="F2235">
        <v>1.11381</v>
      </c>
      <c r="G2235" s="384">
        <v>0</v>
      </c>
      <c r="H2235">
        <v>1.1148800000000001</v>
      </c>
    </row>
    <row r="2236" spans="1:10">
      <c r="A2236">
        <v>2239</v>
      </c>
      <c r="B2236" s="612">
        <v>43902.65347222222</v>
      </c>
      <c r="C2236" s="405" t="s">
        <v>2110</v>
      </c>
      <c r="D2236" s="384">
        <v>505</v>
      </c>
      <c r="E2236">
        <v>0.03</v>
      </c>
      <c r="F2236">
        <v>1.11381</v>
      </c>
      <c r="G2236" s="384">
        <v>0</v>
      </c>
      <c r="H2236">
        <v>1.1133999999999999</v>
      </c>
    </row>
    <row r="2237" spans="1:10">
      <c r="A2237">
        <v>2249</v>
      </c>
      <c r="B2237" s="612">
        <v>43902.666666666664</v>
      </c>
      <c r="C2237" s="405" t="s">
        <v>2110</v>
      </c>
      <c r="D2237" s="384">
        <v>505</v>
      </c>
      <c r="E2237">
        <v>0.03</v>
      </c>
      <c r="F2237">
        <v>1.11381</v>
      </c>
      <c r="G2237" s="384">
        <v>0</v>
      </c>
      <c r="H2237">
        <v>1.11175</v>
      </c>
    </row>
    <row r="2238" spans="1:10">
      <c r="A2238">
        <v>2257</v>
      </c>
      <c r="B2238" s="612">
        <v>43902.669444444444</v>
      </c>
      <c r="C2238" s="405" t="s">
        <v>2110</v>
      </c>
      <c r="D2238" s="384">
        <v>505</v>
      </c>
      <c r="E2238">
        <v>0.03</v>
      </c>
      <c r="F2238">
        <v>1.11381</v>
      </c>
      <c r="G2238" s="384">
        <v>0</v>
      </c>
      <c r="H2238">
        <v>1.11002</v>
      </c>
    </row>
    <row r="2239" spans="1:10">
      <c r="A2239">
        <v>2267</v>
      </c>
      <c r="B2239" s="612">
        <v>43902.688888888886</v>
      </c>
      <c r="C2239" s="405" t="s">
        <v>2054</v>
      </c>
      <c r="D2239" s="384">
        <v>505</v>
      </c>
      <c r="E2239">
        <v>0.03</v>
      </c>
      <c r="F2239">
        <v>1.11002</v>
      </c>
      <c r="G2239" s="384">
        <v>0</v>
      </c>
      <c r="H2239">
        <v>1.11002</v>
      </c>
      <c r="I2239">
        <v>-11.37</v>
      </c>
      <c r="J2239" s="384">
        <v>24057.07</v>
      </c>
    </row>
    <row r="2240" spans="1:10">
      <c r="A2240">
        <v>2224</v>
      </c>
      <c r="B2240" s="612">
        <v>43902.631944444445</v>
      </c>
      <c r="C2240" s="405" t="s">
        <v>96</v>
      </c>
      <c r="D2240" s="384">
        <v>506</v>
      </c>
      <c r="E2240">
        <v>0.05</v>
      </c>
      <c r="F2240">
        <v>1.11192</v>
      </c>
      <c r="G2240" s="384">
        <v>0</v>
      </c>
      <c r="H2240">
        <v>0</v>
      </c>
    </row>
    <row r="2241" spans="1:10">
      <c r="A2241">
        <v>2225</v>
      </c>
      <c r="B2241" s="612">
        <v>43902.631944444445</v>
      </c>
      <c r="C2241" s="405" t="s">
        <v>2110</v>
      </c>
      <c r="D2241" s="384">
        <v>506</v>
      </c>
      <c r="E2241">
        <v>0.05</v>
      </c>
      <c r="F2241">
        <v>1.11192</v>
      </c>
      <c r="G2241" s="384">
        <v>0</v>
      </c>
      <c r="H2241">
        <v>1.1148800000000001</v>
      </c>
    </row>
    <row r="2242" spans="1:10">
      <c r="A2242">
        <v>2238</v>
      </c>
      <c r="B2242" s="612">
        <v>43902.65347222222</v>
      </c>
      <c r="C2242" s="405" t="s">
        <v>2110</v>
      </c>
      <c r="D2242" s="384">
        <v>506</v>
      </c>
      <c r="E2242">
        <v>0.05</v>
      </c>
      <c r="F2242">
        <v>1.11192</v>
      </c>
      <c r="G2242" s="384">
        <v>0</v>
      </c>
      <c r="H2242">
        <v>1.1133999999999999</v>
      </c>
    </row>
    <row r="2243" spans="1:10">
      <c r="A2243">
        <v>2248</v>
      </c>
      <c r="B2243" s="612">
        <v>43902.666666666664</v>
      </c>
      <c r="C2243" s="405" t="s">
        <v>2110</v>
      </c>
      <c r="D2243" s="384">
        <v>506</v>
      </c>
      <c r="E2243">
        <v>0.05</v>
      </c>
      <c r="F2243">
        <v>1.11192</v>
      </c>
      <c r="G2243" s="384">
        <v>0</v>
      </c>
      <c r="H2243">
        <v>1.11175</v>
      </c>
    </row>
    <row r="2244" spans="1:10">
      <c r="A2244">
        <v>2256</v>
      </c>
      <c r="B2244" s="612">
        <v>43902.669444444444</v>
      </c>
      <c r="C2244" s="405" t="s">
        <v>2110</v>
      </c>
      <c r="D2244" s="384">
        <v>506</v>
      </c>
      <c r="E2244">
        <v>0.05</v>
      </c>
      <c r="F2244">
        <v>1.11192</v>
      </c>
      <c r="G2244" s="384">
        <v>0</v>
      </c>
      <c r="H2244">
        <v>1.11002</v>
      </c>
    </row>
    <row r="2245" spans="1:10">
      <c r="A2245">
        <v>2268</v>
      </c>
      <c r="B2245" s="612">
        <v>43902.688888888886</v>
      </c>
      <c r="C2245" s="405" t="s">
        <v>2054</v>
      </c>
      <c r="D2245" s="384">
        <v>506</v>
      </c>
      <c r="E2245">
        <v>0.05</v>
      </c>
      <c r="F2245">
        <v>1.11002</v>
      </c>
      <c r="G2245" s="384">
        <v>0</v>
      </c>
      <c r="H2245">
        <v>1.11002</v>
      </c>
      <c r="I2245">
        <v>-9.5</v>
      </c>
      <c r="J2245" s="384">
        <v>24047.57</v>
      </c>
    </row>
    <row r="2246" spans="1:10">
      <c r="A2246">
        <v>2229</v>
      </c>
      <c r="B2246" s="612">
        <v>43902.637499999997</v>
      </c>
      <c r="C2246" s="405" t="s">
        <v>97</v>
      </c>
      <c r="D2246" s="384">
        <v>507</v>
      </c>
      <c r="E2246">
        <v>0.02</v>
      </c>
      <c r="F2246">
        <v>1.11232</v>
      </c>
      <c r="G2246" s="384">
        <v>0</v>
      </c>
      <c r="H2246">
        <v>0</v>
      </c>
    </row>
    <row r="2247" spans="1:10">
      <c r="A2247">
        <v>2230</v>
      </c>
      <c r="B2247" s="612">
        <v>43902.637499999997</v>
      </c>
      <c r="C2247" s="405" t="s">
        <v>2110</v>
      </c>
      <c r="D2247" s="384">
        <v>507</v>
      </c>
      <c r="E2247">
        <v>0.02</v>
      </c>
      <c r="F2247">
        <v>1.11232</v>
      </c>
      <c r="G2247" s="384">
        <v>0</v>
      </c>
      <c r="H2247">
        <v>1.1113200000000001</v>
      </c>
    </row>
    <row r="2248" spans="1:10">
      <c r="A2248">
        <v>2233</v>
      </c>
      <c r="B2248" s="612">
        <v>43902.644444444442</v>
      </c>
      <c r="C2248" s="405" t="s">
        <v>2110</v>
      </c>
      <c r="D2248" s="384">
        <v>507</v>
      </c>
      <c r="E2248">
        <v>0.02</v>
      </c>
      <c r="F2248">
        <v>1.11232</v>
      </c>
      <c r="G2248" s="384">
        <v>0</v>
      </c>
      <c r="H2248">
        <v>1.11212</v>
      </c>
    </row>
    <row r="2249" spans="1:10">
      <c r="A2249">
        <v>2234</v>
      </c>
      <c r="B2249" s="612">
        <v>43902.648611111108</v>
      </c>
      <c r="C2249" s="405" t="s">
        <v>2054</v>
      </c>
      <c r="D2249" s="384">
        <v>507</v>
      </c>
      <c r="E2249">
        <v>0.02</v>
      </c>
      <c r="F2249">
        <v>1.11212</v>
      </c>
      <c r="G2249" s="384">
        <v>0</v>
      </c>
      <c r="H2249">
        <v>1.11212</v>
      </c>
      <c r="I2249">
        <v>0.4</v>
      </c>
      <c r="J2249" s="384">
        <v>24088.26</v>
      </c>
    </row>
    <row r="2250" spans="1:10">
      <c r="A2250">
        <v>2231</v>
      </c>
      <c r="B2250" s="612">
        <v>43902.644444444442</v>
      </c>
      <c r="C2250" s="405" t="s">
        <v>97</v>
      </c>
      <c r="D2250" s="384">
        <v>508</v>
      </c>
      <c r="E2250">
        <v>0.02</v>
      </c>
      <c r="F2250">
        <v>1.11392</v>
      </c>
      <c r="G2250" s="384">
        <v>0</v>
      </c>
      <c r="H2250">
        <v>0</v>
      </c>
    </row>
    <row r="2251" spans="1:10">
      <c r="A2251">
        <v>2232</v>
      </c>
      <c r="B2251" s="612">
        <v>43902.644444444442</v>
      </c>
      <c r="C2251" s="405" t="s">
        <v>2110</v>
      </c>
      <c r="D2251" s="384">
        <v>508</v>
      </c>
      <c r="E2251">
        <v>0.02</v>
      </c>
      <c r="F2251">
        <v>1.11392</v>
      </c>
      <c r="G2251" s="384">
        <v>0</v>
      </c>
      <c r="H2251">
        <v>1.11212</v>
      </c>
    </row>
    <row r="2252" spans="1:10">
      <c r="A2252">
        <v>2235</v>
      </c>
      <c r="B2252" s="612">
        <v>43902.648611111108</v>
      </c>
      <c r="C2252" s="405" t="s">
        <v>2054</v>
      </c>
      <c r="D2252" s="384">
        <v>508</v>
      </c>
      <c r="E2252">
        <v>0.02</v>
      </c>
      <c r="F2252">
        <v>1.11212</v>
      </c>
      <c r="G2252" s="384">
        <v>0</v>
      </c>
      <c r="H2252">
        <v>1.11212</v>
      </c>
      <c r="I2252">
        <v>3.6</v>
      </c>
      <c r="J2252" s="384">
        <v>24091.86</v>
      </c>
    </row>
    <row r="2253" spans="1:10">
      <c r="A2253">
        <v>2236</v>
      </c>
      <c r="B2253" s="612">
        <v>43902.65347222222</v>
      </c>
      <c r="C2253" s="405" t="s">
        <v>96</v>
      </c>
      <c r="D2253" s="384">
        <v>509</v>
      </c>
      <c r="E2253">
        <v>0.08</v>
      </c>
      <c r="F2253">
        <v>1.1099399999999999</v>
      </c>
      <c r="G2253" s="384">
        <v>0</v>
      </c>
      <c r="H2253">
        <v>0</v>
      </c>
    </row>
    <row r="2254" spans="1:10">
      <c r="A2254">
        <v>2237</v>
      </c>
      <c r="B2254" s="612">
        <v>43902.65347222222</v>
      </c>
      <c r="C2254" s="405" t="s">
        <v>2110</v>
      </c>
      <c r="D2254" s="384">
        <v>509</v>
      </c>
      <c r="E2254">
        <v>0.08</v>
      </c>
      <c r="F2254">
        <v>1.1099399999999999</v>
      </c>
      <c r="G2254" s="384">
        <v>0</v>
      </c>
      <c r="H2254">
        <v>1.1133999999999999</v>
      </c>
    </row>
    <row r="2255" spans="1:10">
      <c r="A2255">
        <v>2247</v>
      </c>
      <c r="B2255" s="612">
        <v>43902.666666666664</v>
      </c>
      <c r="C2255" s="405" t="s">
        <v>2110</v>
      </c>
      <c r="D2255" s="384">
        <v>509</v>
      </c>
      <c r="E2255">
        <v>0.08</v>
      </c>
      <c r="F2255">
        <v>1.1099399999999999</v>
      </c>
      <c r="G2255" s="384">
        <v>0</v>
      </c>
      <c r="H2255">
        <v>1.11175</v>
      </c>
    </row>
    <row r="2256" spans="1:10">
      <c r="A2256">
        <v>2255</v>
      </c>
      <c r="B2256" s="612">
        <v>43902.669444444444</v>
      </c>
      <c r="C2256" s="405" t="s">
        <v>2110</v>
      </c>
      <c r="D2256" s="384">
        <v>509</v>
      </c>
      <c r="E2256">
        <v>0.08</v>
      </c>
      <c r="F2256">
        <v>1.1099399999999999</v>
      </c>
      <c r="G2256" s="384">
        <v>0</v>
      </c>
      <c r="H2256">
        <v>1.11002</v>
      </c>
    </row>
    <row r="2257" spans="1:10">
      <c r="A2257">
        <v>2269</v>
      </c>
      <c r="B2257" s="612">
        <v>43902.688888888886</v>
      </c>
      <c r="C2257" s="405" t="s">
        <v>2054</v>
      </c>
      <c r="D2257" s="384">
        <v>509</v>
      </c>
      <c r="E2257">
        <v>0.08</v>
      </c>
      <c r="F2257">
        <v>1.11002</v>
      </c>
      <c r="G2257" s="384">
        <v>0</v>
      </c>
      <c r="H2257">
        <v>1.11002</v>
      </c>
      <c r="I2257">
        <v>0.64</v>
      </c>
      <c r="J2257" s="384">
        <v>24048.21</v>
      </c>
    </row>
    <row r="2258" spans="1:10">
      <c r="A2258">
        <v>2242</v>
      </c>
      <c r="B2258" s="612">
        <v>43902.65902777778</v>
      </c>
      <c r="C2258" s="405" t="s">
        <v>97</v>
      </c>
      <c r="D2258" s="384">
        <v>510</v>
      </c>
      <c r="E2258">
        <v>0.02</v>
      </c>
      <c r="F2258">
        <v>1.11043</v>
      </c>
      <c r="G2258" s="384">
        <v>0</v>
      </c>
      <c r="H2258">
        <v>0</v>
      </c>
    </row>
    <row r="2259" spans="1:10">
      <c r="A2259">
        <v>2243</v>
      </c>
      <c r="B2259" s="612">
        <v>43902.65902777778</v>
      </c>
      <c r="C2259" s="405" t="s">
        <v>2110</v>
      </c>
      <c r="D2259" s="384">
        <v>510</v>
      </c>
      <c r="E2259">
        <v>0.02</v>
      </c>
      <c r="F2259">
        <v>1.11043</v>
      </c>
      <c r="G2259" s="384">
        <v>0</v>
      </c>
      <c r="H2259">
        <v>1.1094299999999999</v>
      </c>
    </row>
    <row r="2260" spans="1:10">
      <c r="A2260">
        <v>2244</v>
      </c>
      <c r="B2260" s="612">
        <v>43902.664583333331</v>
      </c>
      <c r="C2260" s="405" t="s">
        <v>2054</v>
      </c>
      <c r="D2260" s="384">
        <v>510</v>
      </c>
      <c r="E2260">
        <v>0.02</v>
      </c>
      <c r="F2260">
        <v>1.1094299999999999</v>
      </c>
      <c r="G2260" s="384">
        <v>0</v>
      </c>
      <c r="H2260">
        <v>1.1094299999999999</v>
      </c>
      <c r="I2260">
        <v>2</v>
      </c>
      <c r="J2260" s="384">
        <v>24093.86</v>
      </c>
    </row>
    <row r="2261" spans="1:10">
      <c r="A2261">
        <v>2245</v>
      </c>
      <c r="B2261" s="612">
        <v>43902.666666666664</v>
      </c>
      <c r="C2261" s="405" t="s">
        <v>96</v>
      </c>
      <c r="D2261" s="384">
        <v>511</v>
      </c>
      <c r="E2261">
        <v>0.14000000000000001</v>
      </c>
      <c r="F2261">
        <v>1.1080399999999999</v>
      </c>
      <c r="G2261" s="384">
        <v>0</v>
      </c>
      <c r="H2261">
        <v>0</v>
      </c>
    </row>
    <row r="2262" spans="1:10">
      <c r="A2262">
        <v>2246</v>
      </c>
      <c r="B2262" s="612">
        <v>43902.666666666664</v>
      </c>
      <c r="C2262" s="405" t="s">
        <v>2110</v>
      </c>
      <c r="D2262" s="384">
        <v>511</v>
      </c>
      <c r="E2262">
        <v>0.14000000000000001</v>
      </c>
      <c r="F2262">
        <v>1.1080399999999999</v>
      </c>
      <c r="G2262" s="384">
        <v>0</v>
      </c>
      <c r="H2262">
        <v>1.11175</v>
      </c>
    </row>
    <row r="2263" spans="1:10">
      <c r="A2263">
        <v>2254</v>
      </c>
      <c r="B2263" s="612">
        <v>43902.669444444444</v>
      </c>
      <c r="C2263" s="405" t="s">
        <v>2110</v>
      </c>
      <c r="D2263" s="384">
        <v>511</v>
      </c>
      <c r="E2263">
        <v>0.14000000000000001</v>
      </c>
      <c r="F2263">
        <v>1.1080399999999999</v>
      </c>
      <c r="G2263" s="384">
        <v>0</v>
      </c>
      <c r="H2263">
        <v>1.11002</v>
      </c>
    </row>
    <row r="2264" spans="1:10">
      <c r="A2264">
        <v>2270</v>
      </c>
      <c r="B2264" s="612">
        <v>43902.688888888886</v>
      </c>
      <c r="C2264" s="405" t="s">
        <v>2054</v>
      </c>
      <c r="D2264" s="384">
        <v>511</v>
      </c>
      <c r="E2264">
        <v>0.14000000000000001</v>
      </c>
      <c r="F2264">
        <v>1.11002</v>
      </c>
      <c r="G2264" s="384">
        <v>0</v>
      </c>
      <c r="H2264">
        <v>1.11002</v>
      </c>
      <c r="I2264">
        <v>27.72</v>
      </c>
      <c r="J2264" s="384">
        <v>24075.93</v>
      </c>
    </row>
    <row r="2265" spans="1:10">
      <c r="A2265">
        <v>2252</v>
      </c>
      <c r="B2265" s="612">
        <v>43902.669444444444</v>
      </c>
      <c r="C2265" s="405" t="s">
        <v>96</v>
      </c>
      <c r="D2265" s="384">
        <v>512</v>
      </c>
      <c r="E2265">
        <v>0.23</v>
      </c>
      <c r="F2265">
        <v>1.10602</v>
      </c>
      <c r="G2265" s="384">
        <v>0</v>
      </c>
      <c r="H2265">
        <v>0</v>
      </c>
    </row>
    <row r="2266" spans="1:10">
      <c r="A2266">
        <v>2253</v>
      </c>
      <c r="B2266" s="612">
        <v>43902.669444444444</v>
      </c>
      <c r="C2266" s="405" t="s">
        <v>2110</v>
      </c>
      <c r="D2266" s="384">
        <v>512</v>
      </c>
      <c r="E2266">
        <v>0.23</v>
      </c>
      <c r="F2266">
        <v>1.10602</v>
      </c>
      <c r="G2266" s="384">
        <v>0</v>
      </c>
      <c r="H2266">
        <v>1.11002</v>
      </c>
    </row>
    <row r="2267" spans="1:10">
      <c r="A2267">
        <v>2271</v>
      </c>
      <c r="B2267" s="612">
        <v>43902.688888888886</v>
      </c>
      <c r="C2267" s="405" t="s">
        <v>2054</v>
      </c>
      <c r="D2267" s="384">
        <v>512</v>
      </c>
      <c r="E2267">
        <v>0.23</v>
      </c>
      <c r="F2267">
        <v>1.11002</v>
      </c>
      <c r="G2267" s="384">
        <v>0</v>
      </c>
      <c r="H2267">
        <v>1.11002</v>
      </c>
      <c r="I2267">
        <v>92</v>
      </c>
      <c r="J2267" s="384">
        <v>24167.93</v>
      </c>
    </row>
    <row r="2268" spans="1:10">
      <c r="A2268">
        <v>2260</v>
      </c>
      <c r="B2268" s="612">
        <v>43902.682638888888</v>
      </c>
      <c r="C2268" s="405" t="s">
        <v>97</v>
      </c>
      <c r="D2268" s="384">
        <v>513</v>
      </c>
      <c r="E2268">
        <v>0.02</v>
      </c>
      <c r="F2268">
        <v>1.1073999999999999</v>
      </c>
      <c r="G2268" s="384">
        <v>0</v>
      </c>
      <c r="H2268">
        <v>0</v>
      </c>
    </row>
    <row r="2269" spans="1:10">
      <c r="A2269">
        <v>2261</v>
      </c>
      <c r="B2269" s="612">
        <v>43902.682638888888</v>
      </c>
      <c r="C2269" s="405" t="s">
        <v>2110</v>
      </c>
      <c r="D2269" s="384">
        <v>513</v>
      </c>
      <c r="E2269">
        <v>0.02</v>
      </c>
      <c r="F2269">
        <v>1.1073999999999999</v>
      </c>
      <c r="G2269" s="384">
        <v>0</v>
      </c>
      <c r="H2269">
        <v>1.1064000000000001</v>
      </c>
    </row>
    <row r="2270" spans="1:10">
      <c r="A2270">
        <v>2264</v>
      </c>
      <c r="B2270" s="612">
        <v>43902.6875</v>
      </c>
      <c r="C2270" s="405" t="s">
        <v>2110</v>
      </c>
      <c r="D2270" s="384">
        <v>513</v>
      </c>
      <c r="E2270">
        <v>0.02</v>
      </c>
      <c r="F2270">
        <v>1.1073999999999999</v>
      </c>
      <c r="G2270" s="384">
        <v>0</v>
      </c>
      <c r="H2270">
        <v>1.1072</v>
      </c>
    </row>
    <row r="2271" spans="1:10">
      <c r="A2271">
        <v>2278</v>
      </c>
      <c r="B2271" s="612">
        <v>43902.702777777777</v>
      </c>
      <c r="C2271" s="405" t="s">
        <v>2110</v>
      </c>
      <c r="D2271" s="384">
        <v>513</v>
      </c>
      <c r="E2271">
        <v>0.02</v>
      </c>
      <c r="F2271">
        <v>1.1073999999999999</v>
      </c>
      <c r="G2271" s="384">
        <v>0</v>
      </c>
      <c r="H2271">
        <v>1.10867</v>
      </c>
    </row>
    <row r="2272" spans="1:10">
      <c r="A2272">
        <v>2284</v>
      </c>
      <c r="B2272" s="612">
        <v>43902.709027777775</v>
      </c>
      <c r="C2272" s="405" t="s">
        <v>2110</v>
      </c>
      <c r="D2272" s="384">
        <v>513</v>
      </c>
      <c r="E2272">
        <v>0.02</v>
      </c>
      <c r="F2272">
        <v>1.1073999999999999</v>
      </c>
      <c r="G2272" s="384">
        <v>0</v>
      </c>
      <c r="H2272">
        <v>1.11086</v>
      </c>
    </row>
    <row r="2273" spans="1:10">
      <c r="A2273">
        <v>2291</v>
      </c>
      <c r="B2273" s="612">
        <v>43902.71597222222</v>
      </c>
      <c r="C2273" s="405" t="s">
        <v>2110</v>
      </c>
      <c r="D2273" s="384">
        <v>513</v>
      </c>
      <c r="E2273">
        <v>0.02</v>
      </c>
      <c r="F2273">
        <v>1.1073999999999999</v>
      </c>
      <c r="G2273" s="384">
        <v>0</v>
      </c>
      <c r="H2273">
        <v>1.1127100000000001</v>
      </c>
    </row>
    <row r="2274" spans="1:10">
      <c r="A2274">
        <v>2301</v>
      </c>
      <c r="B2274" s="612">
        <v>43902.728472222225</v>
      </c>
      <c r="C2274" s="405" t="s">
        <v>2110</v>
      </c>
      <c r="D2274" s="384">
        <v>513</v>
      </c>
      <c r="E2274">
        <v>0.02</v>
      </c>
      <c r="F2274">
        <v>1.1073999999999999</v>
      </c>
      <c r="G2274" s="384">
        <v>0</v>
      </c>
      <c r="H2274">
        <v>1.11459</v>
      </c>
    </row>
    <row r="2275" spans="1:10">
      <c r="A2275">
        <v>2319</v>
      </c>
      <c r="B2275" s="612">
        <v>43902.755555555559</v>
      </c>
      <c r="C2275" s="405" t="s">
        <v>2110</v>
      </c>
      <c r="D2275" s="384">
        <v>513</v>
      </c>
      <c r="E2275">
        <v>0.02</v>
      </c>
      <c r="F2275">
        <v>1.1073999999999999</v>
      </c>
      <c r="G2275" s="384">
        <v>0</v>
      </c>
      <c r="H2275">
        <v>1.1164499999999999</v>
      </c>
    </row>
    <row r="2276" spans="1:10">
      <c r="A2276">
        <v>2345</v>
      </c>
      <c r="B2276" s="612">
        <v>43902.870138888888</v>
      </c>
      <c r="C2276" s="405" t="s">
        <v>2054</v>
      </c>
      <c r="D2276" s="384">
        <v>513</v>
      </c>
      <c r="E2276">
        <v>0.02</v>
      </c>
      <c r="F2276">
        <v>1.1164499999999999</v>
      </c>
      <c r="G2276" s="384">
        <v>0</v>
      </c>
      <c r="H2276">
        <v>1.1164499999999999</v>
      </c>
      <c r="I2276">
        <v>-18.100000000000001</v>
      </c>
      <c r="J2276" s="384">
        <v>24169.87</v>
      </c>
    </row>
    <row r="2277" spans="1:10">
      <c r="A2277">
        <v>2262</v>
      </c>
      <c r="B2277" s="612">
        <v>43902.6875</v>
      </c>
      <c r="C2277" s="405" t="s">
        <v>97</v>
      </c>
      <c r="D2277" s="384">
        <v>514</v>
      </c>
      <c r="E2277">
        <v>0.02</v>
      </c>
      <c r="F2277">
        <v>1.109</v>
      </c>
      <c r="G2277" s="384">
        <v>0</v>
      </c>
      <c r="H2277">
        <v>0</v>
      </c>
    </row>
    <row r="2278" spans="1:10">
      <c r="A2278">
        <v>2263</v>
      </c>
      <c r="B2278" s="612">
        <v>43902.6875</v>
      </c>
      <c r="C2278" s="405" t="s">
        <v>2110</v>
      </c>
      <c r="D2278" s="384">
        <v>514</v>
      </c>
      <c r="E2278">
        <v>0.02</v>
      </c>
      <c r="F2278">
        <v>1.109</v>
      </c>
      <c r="G2278" s="384">
        <v>0</v>
      </c>
      <c r="H2278">
        <v>1.1072</v>
      </c>
    </row>
    <row r="2279" spans="1:10">
      <c r="A2279">
        <v>2277</v>
      </c>
      <c r="B2279" s="612">
        <v>43902.702777777777</v>
      </c>
      <c r="C2279" s="405" t="s">
        <v>2110</v>
      </c>
      <c r="D2279" s="384">
        <v>514</v>
      </c>
      <c r="E2279">
        <v>0.02</v>
      </c>
      <c r="F2279">
        <v>1.109</v>
      </c>
      <c r="G2279" s="384">
        <v>0</v>
      </c>
      <c r="H2279">
        <v>1.10867</v>
      </c>
    </row>
    <row r="2280" spans="1:10">
      <c r="A2280">
        <v>2283</v>
      </c>
      <c r="B2280" s="612">
        <v>43902.709027777775</v>
      </c>
      <c r="C2280" s="405" t="s">
        <v>2110</v>
      </c>
      <c r="D2280" s="384">
        <v>514</v>
      </c>
      <c r="E2280">
        <v>0.02</v>
      </c>
      <c r="F2280">
        <v>1.109</v>
      </c>
      <c r="G2280" s="384">
        <v>0</v>
      </c>
      <c r="H2280">
        <v>1.11086</v>
      </c>
    </row>
    <row r="2281" spans="1:10">
      <c r="A2281">
        <v>2290</v>
      </c>
      <c r="B2281" s="612">
        <v>43902.71597222222</v>
      </c>
      <c r="C2281" s="405" t="s">
        <v>2110</v>
      </c>
      <c r="D2281" s="384">
        <v>514</v>
      </c>
      <c r="E2281">
        <v>0.02</v>
      </c>
      <c r="F2281">
        <v>1.109</v>
      </c>
      <c r="G2281" s="384">
        <v>0</v>
      </c>
      <c r="H2281">
        <v>1.1127100000000001</v>
      </c>
    </row>
    <row r="2282" spans="1:10">
      <c r="A2282">
        <v>2300</v>
      </c>
      <c r="B2282" s="612">
        <v>43902.728472222225</v>
      </c>
      <c r="C2282" s="405" t="s">
        <v>2110</v>
      </c>
      <c r="D2282" s="384">
        <v>514</v>
      </c>
      <c r="E2282">
        <v>0.02</v>
      </c>
      <c r="F2282">
        <v>1.109</v>
      </c>
      <c r="G2282" s="384">
        <v>0</v>
      </c>
      <c r="H2282">
        <v>1.11459</v>
      </c>
    </row>
    <row r="2283" spans="1:10">
      <c r="A2283">
        <v>2318</v>
      </c>
      <c r="B2283" s="612">
        <v>43902.755555555559</v>
      </c>
      <c r="C2283" s="405" t="s">
        <v>2110</v>
      </c>
      <c r="D2283" s="384">
        <v>514</v>
      </c>
      <c r="E2283">
        <v>0.02</v>
      </c>
      <c r="F2283">
        <v>1.109</v>
      </c>
      <c r="G2283" s="384">
        <v>0</v>
      </c>
      <c r="H2283">
        <v>1.1164499999999999</v>
      </c>
    </row>
    <row r="2284" spans="1:10">
      <c r="A2284">
        <v>2346</v>
      </c>
      <c r="B2284" s="612">
        <v>43902.870138888888</v>
      </c>
      <c r="C2284" s="405" t="s">
        <v>2054</v>
      </c>
      <c r="D2284" s="384">
        <v>514</v>
      </c>
      <c r="E2284">
        <v>0.02</v>
      </c>
      <c r="F2284">
        <v>1.1164499999999999</v>
      </c>
      <c r="G2284" s="384">
        <v>0</v>
      </c>
      <c r="H2284">
        <v>1.1164499999999999</v>
      </c>
      <c r="I2284">
        <v>-14.9</v>
      </c>
      <c r="J2284" s="384">
        <v>24154.97</v>
      </c>
    </row>
    <row r="2285" spans="1:10">
      <c r="A2285">
        <v>2272</v>
      </c>
      <c r="B2285" s="612">
        <v>43902.695138888892</v>
      </c>
      <c r="C2285" s="405" t="s">
        <v>96</v>
      </c>
      <c r="D2285" s="384">
        <v>515</v>
      </c>
      <c r="E2285">
        <v>0.02</v>
      </c>
      <c r="F2285">
        <v>1.10971</v>
      </c>
      <c r="G2285" s="384">
        <v>0</v>
      </c>
      <c r="H2285">
        <v>0</v>
      </c>
    </row>
    <row r="2286" spans="1:10">
      <c r="A2286">
        <v>2273</v>
      </c>
      <c r="B2286" s="612">
        <v>43902.695138888892</v>
      </c>
      <c r="C2286" s="405" t="s">
        <v>2110</v>
      </c>
      <c r="D2286" s="384">
        <v>515</v>
      </c>
      <c r="E2286">
        <v>0.02</v>
      </c>
      <c r="F2286">
        <v>1.10971</v>
      </c>
      <c r="G2286" s="384">
        <v>0</v>
      </c>
      <c r="H2286">
        <v>1.1107100000000001</v>
      </c>
    </row>
    <row r="2287" spans="1:10">
      <c r="A2287">
        <v>2274</v>
      </c>
      <c r="B2287" s="612">
        <v>43902.701388888891</v>
      </c>
      <c r="C2287" s="405" t="s">
        <v>2054</v>
      </c>
      <c r="D2287" s="384">
        <v>515</v>
      </c>
      <c r="E2287">
        <v>0.02</v>
      </c>
      <c r="F2287">
        <v>1.1107100000000001</v>
      </c>
      <c r="G2287" s="384">
        <v>0</v>
      </c>
      <c r="H2287">
        <v>1.1107100000000001</v>
      </c>
      <c r="I2287">
        <v>2</v>
      </c>
      <c r="J2287" s="384">
        <v>24169.93</v>
      </c>
    </row>
    <row r="2288" spans="1:10">
      <c r="A2288">
        <v>2275</v>
      </c>
      <c r="B2288" s="612">
        <v>43902.702777777777</v>
      </c>
      <c r="C2288" s="405" t="s">
        <v>2135</v>
      </c>
      <c r="D2288" s="384">
        <v>516</v>
      </c>
      <c r="E2288">
        <v>0.03</v>
      </c>
      <c r="F2288">
        <v>1.11164</v>
      </c>
      <c r="G2288" s="384">
        <v>0</v>
      </c>
      <c r="H2288">
        <v>0</v>
      </c>
    </row>
    <row r="2289" spans="1:10">
      <c r="A2289">
        <v>2276</v>
      </c>
      <c r="B2289" s="612">
        <v>43902.702777777777</v>
      </c>
      <c r="C2289" s="405" t="s">
        <v>2110</v>
      </c>
      <c r="D2289" s="384">
        <v>516</v>
      </c>
      <c r="E2289">
        <v>0.03</v>
      </c>
      <c r="F2289">
        <v>1.11164</v>
      </c>
      <c r="G2289" s="384">
        <v>0</v>
      </c>
      <c r="H2289">
        <v>1.10867</v>
      </c>
    </row>
    <row r="2290" spans="1:10">
      <c r="A2290">
        <v>2279</v>
      </c>
      <c r="B2290" s="612">
        <v>43902.705555555556</v>
      </c>
      <c r="C2290" s="405" t="s">
        <v>97</v>
      </c>
      <c r="D2290" s="384">
        <v>516</v>
      </c>
      <c r="E2290">
        <v>0.03</v>
      </c>
      <c r="F2290">
        <v>1.11164</v>
      </c>
      <c r="G2290" s="384">
        <v>0</v>
      </c>
      <c r="H2290">
        <v>1.10867</v>
      </c>
    </row>
    <row r="2291" spans="1:10">
      <c r="A2291">
        <v>2282</v>
      </c>
      <c r="B2291" s="612">
        <v>43902.709027777775</v>
      </c>
      <c r="C2291" s="405" t="s">
        <v>2110</v>
      </c>
      <c r="D2291" s="384">
        <v>516</v>
      </c>
      <c r="E2291">
        <v>0.03</v>
      </c>
      <c r="F2291">
        <v>1.11164</v>
      </c>
      <c r="G2291" s="384">
        <v>0</v>
      </c>
      <c r="H2291">
        <v>1.11086</v>
      </c>
    </row>
    <row r="2292" spans="1:10">
      <c r="A2292">
        <v>2289</v>
      </c>
      <c r="B2292" s="612">
        <v>43902.71597222222</v>
      </c>
      <c r="C2292" s="405" t="s">
        <v>2110</v>
      </c>
      <c r="D2292" s="384">
        <v>516</v>
      </c>
      <c r="E2292">
        <v>0.03</v>
      </c>
      <c r="F2292">
        <v>1.11164</v>
      </c>
      <c r="G2292" s="384">
        <v>0</v>
      </c>
      <c r="H2292">
        <v>1.1127100000000001</v>
      </c>
    </row>
    <row r="2293" spans="1:10">
      <c r="A2293">
        <v>2299</v>
      </c>
      <c r="B2293" s="612">
        <v>43902.728472222225</v>
      </c>
      <c r="C2293" s="405" t="s">
        <v>2110</v>
      </c>
      <c r="D2293" s="384">
        <v>516</v>
      </c>
      <c r="E2293">
        <v>0.03</v>
      </c>
      <c r="F2293">
        <v>1.11164</v>
      </c>
      <c r="G2293" s="384">
        <v>0</v>
      </c>
      <c r="H2293">
        <v>1.11459</v>
      </c>
    </row>
    <row r="2294" spans="1:10">
      <c r="A2294">
        <v>2317</v>
      </c>
      <c r="B2294" s="612">
        <v>43902.755555555559</v>
      </c>
      <c r="C2294" s="405" t="s">
        <v>2110</v>
      </c>
      <c r="D2294" s="384">
        <v>516</v>
      </c>
      <c r="E2294">
        <v>0.03</v>
      </c>
      <c r="F2294">
        <v>1.11164</v>
      </c>
      <c r="G2294" s="384">
        <v>0</v>
      </c>
      <c r="H2294">
        <v>1.1164499999999999</v>
      </c>
    </row>
    <row r="2295" spans="1:10">
      <c r="A2295">
        <v>2347</v>
      </c>
      <c r="B2295" s="612">
        <v>43902.870138888888</v>
      </c>
      <c r="C2295" s="405" t="s">
        <v>2054</v>
      </c>
      <c r="D2295" s="384">
        <v>516</v>
      </c>
      <c r="E2295">
        <v>0.03</v>
      </c>
      <c r="F2295">
        <v>1.1164499999999999</v>
      </c>
      <c r="G2295" s="384">
        <v>0</v>
      </c>
      <c r="H2295">
        <v>1.1164499999999999</v>
      </c>
      <c r="I2295">
        <v>-14.43</v>
      </c>
      <c r="J2295" s="384">
        <v>24140.54</v>
      </c>
    </row>
    <row r="2296" spans="1:10">
      <c r="A2296">
        <v>2280</v>
      </c>
      <c r="B2296" s="612">
        <v>43902.709027777775</v>
      </c>
      <c r="C2296" s="405" t="s">
        <v>2135</v>
      </c>
      <c r="D2296" s="384">
        <v>517</v>
      </c>
      <c r="E2296">
        <v>0.05</v>
      </c>
      <c r="F2296">
        <v>1.1149100000000001</v>
      </c>
      <c r="G2296" s="384">
        <v>0</v>
      </c>
      <c r="H2296">
        <v>0</v>
      </c>
    </row>
    <row r="2297" spans="1:10">
      <c r="A2297">
        <v>2281</v>
      </c>
      <c r="B2297" s="612">
        <v>43902.709027777775</v>
      </c>
      <c r="C2297" s="405" t="s">
        <v>2110</v>
      </c>
      <c r="D2297" s="384">
        <v>517</v>
      </c>
      <c r="E2297">
        <v>0.05</v>
      </c>
      <c r="F2297">
        <v>1.1149100000000001</v>
      </c>
      <c r="G2297" s="384">
        <v>0</v>
      </c>
      <c r="H2297">
        <v>1.11086</v>
      </c>
    </row>
    <row r="2298" spans="1:10">
      <c r="A2298">
        <v>2285</v>
      </c>
      <c r="B2298" s="612">
        <v>43902.710416666669</v>
      </c>
      <c r="C2298" s="405" t="s">
        <v>97</v>
      </c>
      <c r="D2298" s="384">
        <v>517</v>
      </c>
      <c r="E2298">
        <v>0.05</v>
      </c>
      <c r="F2298">
        <v>1.1149100000000001</v>
      </c>
      <c r="G2298" s="384">
        <v>0</v>
      </c>
      <c r="H2298">
        <v>1.11086</v>
      </c>
    </row>
    <row r="2299" spans="1:10">
      <c r="A2299">
        <v>2288</v>
      </c>
      <c r="B2299" s="612">
        <v>43902.71597222222</v>
      </c>
      <c r="C2299" s="405" t="s">
        <v>2110</v>
      </c>
      <c r="D2299" s="384">
        <v>517</v>
      </c>
      <c r="E2299">
        <v>0.05</v>
      </c>
      <c r="F2299">
        <v>1.1149100000000001</v>
      </c>
      <c r="G2299" s="384">
        <v>0</v>
      </c>
      <c r="H2299">
        <v>1.1127100000000001</v>
      </c>
    </row>
    <row r="2300" spans="1:10">
      <c r="A2300">
        <v>2298</v>
      </c>
      <c r="B2300" s="612">
        <v>43902.728472222225</v>
      </c>
      <c r="C2300" s="405" t="s">
        <v>2110</v>
      </c>
      <c r="D2300" s="384">
        <v>517</v>
      </c>
      <c r="E2300">
        <v>0.05</v>
      </c>
      <c r="F2300">
        <v>1.1149100000000001</v>
      </c>
      <c r="G2300" s="384">
        <v>0</v>
      </c>
      <c r="H2300">
        <v>1.11459</v>
      </c>
    </row>
    <row r="2301" spans="1:10">
      <c r="A2301">
        <v>2316</v>
      </c>
      <c r="B2301" s="612">
        <v>43902.755555555559</v>
      </c>
      <c r="C2301" s="405" t="s">
        <v>2110</v>
      </c>
      <c r="D2301" s="384">
        <v>517</v>
      </c>
      <c r="E2301">
        <v>0.05</v>
      </c>
      <c r="F2301">
        <v>1.1149100000000001</v>
      </c>
      <c r="G2301" s="384">
        <v>0</v>
      </c>
      <c r="H2301">
        <v>1.1164499999999999</v>
      </c>
    </row>
    <row r="2302" spans="1:10">
      <c r="A2302">
        <v>2348</v>
      </c>
      <c r="B2302" s="612">
        <v>43902.870138888888</v>
      </c>
      <c r="C2302" s="405" t="s">
        <v>2054</v>
      </c>
      <c r="D2302" s="384">
        <v>517</v>
      </c>
      <c r="E2302">
        <v>0.05</v>
      </c>
      <c r="F2302">
        <v>1.1164499999999999</v>
      </c>
      <c r="G2302" s="384">
        <v>0</v>
      </c>
      <c r="H2302">
        <v>1.1164499999999999</v>
      </c>
      <c r="I2302">
        <v>-7.7</v>
      </c>
      <c r="J2302" s="384">
        <v>24132.84</v>
      </c>
    </row>
    <row r="2303" spans="1:10">
      <c r="A2303">
        <v>2286</v>
      </c>
      <c r="B2303" s="612">
        <v>43902.71597222222</v>
      </c>
      <c r="C2303" s="405" t="s">
        <v>97</v>
      </c>
      <c r="D2303" s="384">
        <v>518</v>
      </c>
      <c r="E2303">
        <v>0.08</v>
      </c>
      <c r="F2303">
        <v>1.11673</v>
      </c>
      <c r="G2303" s="384">
        <v>0</v>
      </c>
      <c r="H2303">
        <v>0</v>
      </c>
    </row>
    <row r="2304" spans="1:10">
      <c r="A2304">
        <v>2287</v>
      </c>
      <c r="B2304" s="612">
        <v>43902.71597222222</v>
      </c>
      <c r="C2304" s="405" t="s">
        <v>2110</v>
      </c>
      <c r="D2304" s="384">
        <v>518</v>
      </c>
      <c r="E2304">
        <v>0.08</v>
      </c>
      <c r="F2304">
        <v>1.11673</v>
      </c>
      <c r="G2304" s="384">
        <v>0</v>
      </c>
      <c r="H2304">
        <v>1.1127100000000001</v>
      </c>
    </row>
    <row r="2305" spans="1:10">
      <c r="A2305">
        <v>2297</v>
      </c>
      <c r="B2305" s="612">
        <v>43902.728472222225</v>
      </c>
      <c r="C2305" s="405" t="s">
        <v>2110</v>
      </c>
      <c r="D2305" s="384">
        <v>518</v>
      </c>
      <c r="E2305">
        <v>0.08</v>
      </c>
      <c r="F2305">
        <v>1.11673</v>
      </c>
      <c r="G2305" s="384">
        <v>0</v>
      </c>
      <c r="H2305">
        <v>1.11459</v>
      </c>
    </row>
    <row r="2306" spans="1:10">
      <c r="A2306">
        <v>2315</v>
      </c>
      <c r="B2306" s="612">
        <v>43902.755555555559</v>
      </c>
      <c r="C2306" s="405" t="s">
        <v>2110</v>
      </c>
      <c r="D2306" s="384">
        <v>518</v>
      </c>
      <c r="E2306">
        <v>0.08</v>
      </c>
      <c r="F2306">
        <v>1.11673</v>
      </c>
      <c r="G2306" s="384">
        <v>0</v>
      </c>
      <c r="H2306">
        <v>1.1164499999999999</v>
      </c>
    </row>
    <row r="2307" spans="1:10">
      <c r="A2307">
        <v>2349</v>
      </c>
      <c r="B2307" s="612">
        <v>43902.870138888888</v>
      </c>
      <c r="C2307" s="405" t="s">
        <v>2054</v>
      </c>
      <c r="D2307" s="384">
        <v>518</v>
      </c>
      <c r="E2307">
        <v>0.08</v>
      </c>
      <c r="F2307">
        <v>1.1164499999999999</v>
      </c>
      <c r="G2307" s="384">
        <v>0</v>
      </c>
      <c r="H2307">
        <v>1.1164499999999999</v>
      </c>
      <c r="I2307">
        <v>2.2400000000000002</v>
      </c>
      <c r="J2307" s="384">
        <v>24135.08</v>
      </c>
    </row>
    <row r="2308" spans="1:10">
      <c r="A2308">
        <v>2292</v>
      </c>
      <c r="B2308" s="612">
        <v>43902.71875</v>
      </c>
      <c r="C2308" s="405" t="s">
        <v>96</v>
      </c>
      <c r="D2308" s="384">
        <v>519</v>
      </c>
      <c r="E2308">
        <v>0.02</v>
      </c>
      <c r="F2308">
        <v>1.1161399999999999</v>
      </c>
      <c r="G2308" s="384">
        <v>0</v>
      </c>
      <c r="H2308">
        <v>0</v>
      </c>
    </row>
    <row r="2309" spans="1:10">
      <c r="A2309">
        <v>2293</v>
      </c>
      <c r="B2309" s="612">
        <v>43902.71875</v>
      </c>
      <c r="C2309" s="405" t="s">
        <v>2110</v>
      </c>
      <c r="D2309" s="384">
        <v>519</v>
      </c>
      <c r="E2309">
        <v>0.02</v>
      </c>
      <c r="F2309">
        <v>1.1161399999999999</v>
      </c>
      <c r="G2309" s="384">
        <v>0</v>
      </c>
      <c r="H2309">
        <v>1.11714</v>
      </c>
    </row>
    <row r="2310" spans="1:10">
      <c r="A2310">
        <v>2294</v>
      </c>
      <c r="B2310" s="612">
        <v>43902.724305555559</v>
      </c>
      <c r="C2310" s="405" t="s">
        <v>2054</v>
      </c>
      <c r="D2310" s="384">
        <v>519</v>
      </c>
      <c r="E2310">
        <v>0.02</v>
      </c>
      <c r="F2310">
        <v>1.11714</v>
      </c>
      <c r="G2310" s="384">
        <v>0</v>
      </c>
      <c r="H2310">
        <v>1.11714</v>
      </c>
      <c r="I2310">
        <v>2</v>
      </c>
      <c r="J2310" s="384">
        <v>24171.93</v>
      </c>
    </row>
    <row r="2311" spans="1:10">
      <c r="A2311">
        <v>2295</v>
      </c>
      <c r="B2311" s="612">
        <v>43902.728472222225</v>
      </c>
      <c r="C2311" s="405" t="s">
        <v>97</v>
      </c>
      <c r="D2311" s="384">
        <v>520</v>
      </c>
      <c r="E2311">
        <v>0.14000000000000001</v>
      </c>
      <c r="F2311">
        <v>1.11863</v>
      </c>
      <c r="G2311" s="384">
        <v>0</v>
      </c>
      <c r="H2311">
        <v>0</v>
      </c>
    </row>
    <row r="2312" spans="1:10">
      <c r="A2312">
        <v>2296</v>
      </c>
      <c r="B2312" s="612">
        <v>43902.728472222225</v>
      </c>
      <c r="C2312" s="405" t="s">
        <v>2110</v>
      </c>
      <c r="D2312" s="384">
        <v>520</v>
      </c>
      <c r="E2312">
        <v>0.14000000000000001</v>
      </c>
      <c r="F2312">
        <v>1.11863</v>
      </c>
      <c r="G2312" s="384">
        <v>0</v>
      </c>
      <c r="H2312">
        <v>1.11459</v>
      </c>
    </row>
    <row r="2313" spans="1:10">
      <c r="A2313">
        <v>2314</v>
      </c>
      <c r="B2313" s="612">
        <v>43902.755555555559</v>
      </c>
      <c r="C2313" s="405" t="s">
        <v>2110</v>
      </c>
      <c r="D2313" s="384">
        <v>520</v>
      </c>
      <c r="E2313">
        <v>0.14000000000000001</v>
      </c>
      <c r="F2313">
        <v>1.11863</v>
      </c>
      <c r="G2313" s="384">
        <v>0</v>
      </c>
      <c r="H2313">
        <v>1.1164499999999999</v>
      </c>
    </row>
    <row r="2314" spans="1:10">
      <c r="A2314">
        <v>2350</v>
      </c>
      <c r="B2314" s="612">
        <v>43902.870138888888</v>
      </c>
      <c r="C2314" s="405" t="s">
        <v>2054</v>
      </c>
      <c r="D2314" s="384">
        <v>520</v>
      </c>
      <c r="E2314">
        <v>0.14000000000000001</v>
      </c>
      <c r="F2314">
        <v>1.1164499999999999</v>
      </c>
      <c r="G2314" s="384">
        <v>0</v>
      </c>
      <c r="H2314">
        <v>1.1164499999999999</v>
      </c>
      <c r="I2314">
        <v>30.52</v>
      </c>
      <c r="J2314" s="384">
        <v>24165.599999999999</v>
      </c>
    </row>
    <row r="2315" spans="1:10">
      <c r="A2315">
        <v>2302</v>
      </c>
      <c r="B2315" s="612">
        <v>43902.734722222223</v>
      </c>
      <c r="C2315" s="405" t="s">
        <v>96</v>
      </c>
      <c r="D2315" s="384">
        <v>521</v>
      </c>
      <c r="E2315">
        <v>0.02</v>
      </c>
      <c r="F2315">
        <v>1.11887</v>
      </c>
      <c r="G2315" s="384">
        <v>0</v>
      </c>
      <c r="H2315">
        <v>0</v>
      </c>
    </row>
    <row r="2316" spans="1:10">
      <c r="A2316">
        <v>2303</v>
      </c>
      <c r="B2316" s="612">
        <v>43902.734722222223</v>
      </c>
      <c r="C2316" s="405" t="s">
        <v>2110</v>
      </c>
      <c r="D2316" s="384">
        <v>521</v>
      </c>
      <c r="E2316">
        <v>0.02</v>
      </c>
      <c r="F2316">
        <v>1.11887</v>
      </c>
      <c r="G2316" s="384">
        <v>0</v>
      </c>
      <c r="H2316">
        <v>1.1198699999999999</v>
      </c>
    </row>
    <row r="2317" spans="1:10">
      <c r="A2317">
        <v>2306</v>
      </c>
      <c r="B2317" s="612">
        <v>43902.740972222222</v>
      </c>
      <c r="C2317" s="405" t="s">
        <v>2110</v>
      </c>
      <c r="D2317" s="384">
        <v>521</v>
      </c>
      <c r="E2317">
        <v>0.02</v>
      </c>
      <c r="F2317">
        <v>1.11887</v>
      </c>
      <c r="G2317" s="384">
        <v>0</v>
      </c>
      <c r="H2317">
        <v>1.11904</v>
      </c>
    </row>
    <row r="2318" spans="1:10">
      <c r="A2318">
        <v>2307</v>
      </c>
      <c r="B2318" s="612">
        <v>43902.742361111108</v>
      </c>
      <c r="C2318" s="405" t="s">
        <v>2054</v>
      </c>
      <c r="D2318" s="384">
        <v>521</v>
      </c>
      <c r="E2318">
        <v>0.02</v>
      </c>
      <c r="F2318">
        <v>1.11904</v>
      </c>
      <c r="G2318" s="384">
        <v>0</v>
      </c>
      <c r="H2318">
        <v>1.11904</v>
      </c>
      <c r="I2318">
        <v>0.34</v>
      </c>
      <c r="J2318" s="384">
        <v>24172.27</v>
      </c>
    </row>
    <row r="2319" spans="1:10">
      <c r="A2319">
        <v>2304</v>
      </c>
      <c r="B2319" s="612">
        <v>43902.740972222222</v>
      </c>
      <c r="C2319" s="405" t="s">
        <v>96</v>
      </c>
      <c r="D2319" s="384">
        <v>522</v>
      </c>
      <c r="E2319">
        <v>0.02</v>
      </c>
      <c r="F2319">
        <v>1.1172</v>
      </c>
      <c r="G2319" s="384">
        <v>0</v>
      </c>
      <c r="H2319">
        <v>0</v>
      </c>
    </row>
    <row r="2320" spans="1:10">
      <c r="A2320">
        <v>2305</v>
      </c>
      <c r="B2320" s="612">
        <v>43902.740972222222</v>
      </c>
      <c r="C2320" s="405" t="s">
        <v>2110</v>
      </c>
      <c r="D2320" s="384">
        <v>522</v>
      </c>
      <c r="E2320">
        <v>0.02</v>
      </c>
      <c r="F2320">
        <v>1.1172</v>
      </c>
      <c r="G2320" s="384">
        <v>0</v>
      </c>
      <c r="H2320">
        <v>1.11904</v>
      </c>
    </row>
    <row r="2321" spans="1:10">
      <c r="A2321">
        <v>2308</v>
      </c>
      <c r="B2321" s="612">
        <v>43902.742361111108</v>
      </c>
      <c r="C2321" s="405" t="s">
        <v>2054</v>
      </c>
      <c r="D2321" s="384">
        <v>522</v>
      </c>
      <c r="E2321">
        <v>0.02</v>
      </c>
      <c r="F2321">
        <v>1.11904</v>
      </c>
      <c r="G2321" s="384">
        <v>0</v>
      </c>
      <c r="H2321">
        <v>1.11904</v>
      </c>
      <c r="I2321">
        <v>3.68</v>
      </c>
      <c r="J2321" s="384">
        <v>24175.95</v>
      </c>
    </row>
    <row r="2322" spans="1:10">
      <c r="A2322">
        <v>2309</v>
      </c>
      <c r="B2322" s="612">
        <v>43902.746527777781</v>
      </c>
      <c r="C2322" s="405" t="s">
        <v>96</v>
      </c>
      <c r="D2322" s="384">
        <v>523</v>
      </c>
      <c r="E2322">
        <v>0.02</v>
      </c>
      <c r="F2322">
        <v>1.11782</v>
      </c>
      <c r="G2322" s="384">
        <v>0</v>
      </c>
      <c r="H2322">
        <v>0</v>
      </c>
    </row>
    <row r="2323" spans="1:10">
      <c r="A2323">
        <v>2310</v>
      </c>
      <c r="B2323" s="612">
        <v>43902.746527777781</v>
      </c>
      <c r="C2323" s="405" t="s">
        <v>2110</v>
      </c>
      <c r="D2323" s="384">
        <v>523</v>
      </c>
      <c r="E2323">
        <v>0.02</v>
      </c>
      <c r="F2323">
        <v>1.11782</v>
      </c>
      <c r="G2323" s="384">
        <v>0</v>
      </c>
      <c r="H2323">
        <v>1.1188199999999999</v>
      </c>
    </row>
    <row r="2324" spans="1:10">
      <c r="A2324">
        <v>2311</v>
      </c>
      <c r="B2324" s="612">
        <v>43902.748611111114</v>
      </c>
      <c r="C2324" s="405" t="s">
        <v>2054</v>
      </c>
      <c r="D2324" s="384">
        <v>523</v>
      </c>
      <c r="E2324">
        <v>0.02</v>
      </c>
      <c r="F2324">
        <v>1.1188199999999999</v>
      </c>
      <c r="G2324" s="384">
        <v>0</v>
      </c>
      <c r="H2324">
        <v>1.1188199999999999</v>
      </c>
      <c r="I2324">
        <v>2</v>
      </c>
      <c r="J2324" s="384">
        <v>24177.95</v>
      </c>
    </row>
    <row r="2325" spans="1:10">
      <c r="A2325">
        <v>2312</v>
      </c>
      <c r="B2325" s="612">
        <v>43902.755555555559</v>
      </c>
      <c r="C2325" s="405" t="s">
        <v>97</v>
      </c>
      <c r="D2325" s="384">
        <v>524</v>
      </c>
      <c r="E2325">
        <v>0.23</v>
      </c>
      <c r="F2325">
        <v>1.1206400000000001</v>
      </c>
      <c r="G2325" s="384">
        <v>0</v>
      </c>
      <c r="H2325">
        <v>0</v>
      </c>
    </row>
    <row r="2326" spans="1:10">
      <c r="A2326">
        <v>2313</v>
      </c>
      <c r="B2326" s="612">
        <v>43902.755555555559</v>
      </c>
      <c r="C2326" s="405" t="s">
        <v>2110</v>
      </c>
      <c r="D2326" s="384">
        <v>524</v>
      </c>
      <c r="E2326">
        <v>0.23</v>
      </c>
      <c r="F2326">
        <v>1.1206400000000001</v>
      </c>
      <c r="G2326" s="384">
        <v>0</v>
      </c>
      <c r="H2326">
        <v>1.1164499999999999</v>
      </c>
    </row>
    <row r="2327" spans="1:10">
      <c r="A2327">
        <v>2351</v>
      </c>
      <c r="B2327" s="612">
        <v>43902.870138888888</v>
      </c>
      <c r="C2327" s="405" t="s">
        <v>2054</v>
      </c>
      <c r="D2327" s="384">
        <v>524</v>
      </c>
      <c r="E2327">
        <v>0.23</v>
      </c>
      <c r="F2327">
        <v>1.1164499999999999</v>
      </c>
      <c r="G2327" s="384">
        <v>0</v>
      </c>
      <c r="H2327">
        <v>1.1164499999999999</v>
      </c>
      <c r="I2327">
        <v>96.37</v>
      </c>
      <c r="J2327" s="384">
        <v>24261.97</v>
      </c>
    </row>
    <row r="2328" spans="1:10">
      <c r="A2328">
        <v>2320</v>
      </c>
      <c r="B2328" s="612">
        <v>43902.761111111111</v>
      </c>
      <c r="C2328" s="405" t="s">
        <v>96</v>
      </c>
      <c r="D2328" s="384">
        <v>525</v>
      </c>
      <c r="E2328">
        <v>0.02</v>
      </c>
      <c r="F2328">
        <v>1.11937</v>
      </c>
      <c r="G2328" s="384">
        <v>0</v>
      </c>
      <c r="H2328">
        <v>0</v>
      </c>
    </row>
    <row r="2329" spans="1:10">
      <c r="A2329">
        <v>2321</v>
      </c>
      <c r="B2329" s="612">
        <v>43902.761111111111</v>
      </c>
      <c r="C2329" s="405" t="s">
        <v>2110</v>
      </c>
      <c r="D2329" s="384">
        <v>525</v>
      </c>
      <c r="E2329">
        <v>0.02</v>
      </c>
      <c r="F2329">
        <v>1.11937</v>
      </c>
      <c r="G2329" s="384">
        <v>0</v>
      </c>
      <c r="H2329">
        <v>1.1203700000000001</v>
      </c>
    </row>
    <row r="2330" spans="1:10">
      <c r="A2330">
        <v>2322</v>
      </c>
      <c r="B2330" s="612">
        <v>43902.765277777777</v>
      </c>
      <c r="C2330" s="405" t="s">
        <v>2054</v>
      </c>
      <c r="D2330" s="384">
        <v>525</v>
      </c>
      <c r="E2330">
        <v>0.02</v>
      </c>
      <c r="F2330">
        <v>1.1203700000000001</v>
      </c>
      <c r="G2330" s="384">
        <v>0</v>
      </c>
      <c r="H2330">
        <v>1.1203700000000001</v>
      </c>
      <c r="I2330">
        <v>2</v>
      </c>
      <c r="J2330" s="384">
        <v>24179.95</v>
      </c>
    </row>
    <row r="2331" spans="1:10">
      <c r="A2331">
        <v>2323</v>
      </c>
      <c r="B2331" s="612">
        <v>43902.768750000003</v>
      </c>
      <c r="C2331" s="405" t="s">
        <v>96</v>
      </c>
      <c r="D2331" s="384">
        <v>526</v>
      </c>
      <c r="E2331">
        <v>0.02</v>
      </c>
      <c r="F2331">
        <v>1.11951</v>
      </c>
      <c r="G2331" s="384">
        <v>0</v>
      </c>
      <c r="H2331">
        <v>0</v>
      </c>
    </row>
    <row r="2332" spans="1:10">
      <c r="A2332">
        <v>2324</v>
      </c>
      <c r="B2332" s="612">
        <v>43902.768750000003</v>
      </c>
      <c r="C2332" s="405" t="s">
        <v>2110</v>
      </c>
      <c r="D2332" s="384">
        <v>526</v>
      </c>
      <c r="E2332">
        <v>0.02</v>
      </c>
      <c r="F2332">
        <v>1.11951</v>
      </c>
      <c r="G2332" s="384">
        <v>0</v>
      </c>
      <c r="H2332">
        <v>1.1205099999999999</v>
      </c>
    </row>
    <row r="2333" spans="1:10">
      <c r="A2333">
        <v>2327</v>
      </c>
      <c r="B2333" s="612">
        <v>43902.770833333336</v>
      </c>
      <c r="C2333" s="405" t="s">
        <v>2110</v>
      </c>
      <c r="D2333" s="384">
        <v>526</v>
      </c>
      <c r="E2333">
        <v>0.02</v>
      </c>
      <c r="F2333">
        <v>1.11951</v>
      </c>
      <c r="G2333" s="384">
        <v>0</v>
      </c>
      <c r="H2333">
        <v>1.1191599999999999</v>
      </c>
    </row>
    <row r="2334" spans="1:10">
      <c r="A2334">
        <v>2328</v>
      </c>
      <c r="B2334" s="612">
        <v>43902.77847222222</v>
      </c>
      <c r="C2334" s="405" t="s">
        <v>2054</v>
      </c>
      <c r="D2334" s="384">
        <v>526</v>
      </c>
      <c r="E2334">
        <v>0.02</v>
      </c>
      <c r="F2334">
        <v>1.1191599999999999</v>
      </c>
      <c r="G2334" s="384">
        <v>0</v>
      </c>
      <c r="H2334">
        <v>1.1191599999999999</v>
      </c>
      <c r="I2334">
        <v>-0.7</v>
      </c>
      <c r="J2334" s="384">
        <v>24179.25</v>
      </c>
    </row>
    <row r="2335" spans="1:10">
      <c r="A2335">
        <v>2325</v>
      </c>
      <c r="B2335" s="612">
        <v>43902.770833333336</v>
      </c>
      <c r="C2335" s="405" t="s">
        <v>96</v>
      </c>
      <c r="D2335" s="384">
        <v>527</v>
      </c>
      <c r="E2335">
        <v>0.02</v>
      </c>
      <c r="F2335">
        <v>1.1168</v>
      </c>
      <c r="G2335" s="384">
        <v>0</v>
      </c>
      <c r="H2335">
        <v>0</v>
      </c>
    </row>
    <row r="2336" spans="1:10">
      <c r="A2336">
        <v>2326</v>
      </c>
      <c r="B2336" s="612">
        <v>43902.770833333336</v>
      </c>
      <c r="C2336" s="405" t="s">
        <v>2110</v>
      </c>
      <c r="D2336" s="384">
        <v>527</v>
      </c>
      <c r="E2336">
        <v>0.02</v>
      </c>
      <c r="F2336">
        <v>1.1168</v>
      </c>
      <c r="G2336" s="384">
        <v>0</v>
      </c>
      <c r="H2336">
        <v>1.1191599999999999</v>
      </c>
    </row>
    <row r="2337" spans="1:10">
      <c r="A2337">
        <v>2329</v>
      </c>
      <c r="B2337" s="612">
        <v>43902.77847222222</v>
      </c>
      <c r="C2337" s="405" t="s">
        <v>2054</v>
      </c>
      <c r="D2337" s="384">
        <v>527</v>
      </c>
      <c r="E2337">
        <v>0.02</v>
      </c>
      <c r="F2337">
        <v>1.1191599999999999</v>
      </c>
      <c r="G2337" s="384">
        <v>0</v>
      </c>
      <c r="H2337">
        <v>1.1191599999999999</v>
      </c>
      <c r="I2337">
        <v>4.72</v>
      </c>
      <c r="J2337" s="384">
        <v>24183.97</v>
      </c>
    </row>
    <row r="2338" spans="1:10">
      <c r="A2338">
        <v>2330</v>
      </c>
      <c r="B2338" s="612">
        <v>43902.785416666666</v>
      </c>
      <c r="C2338" s="405" t="s">
        <v>96</v>
      </c>
      <c r="D2338" s="384">
        <v>528</v>
      </c>
      <c r="E2338">
        <v>0.02</v>
      </c>
      <c r="F2338">
        <v>1.1182799999999999</v>
      </c>
      <c r="G2338" s="384">
        <v>0</v>
      </c>
      <c r="H2338">
        <v>0</v>
      </c>
    </row>
    <row r="2339" spans="1:10">
      <c r="A2339">
        <v>2331</v>
      </c>
      <c r="B2339" s="612">
        <v>43902.785416666666</v>
      </c>
      <c r="C2339" s="405" t="s">
        <v>2110</v>
      </c>
      <c r="D2339" s="384">
        <v>528</v>
      </c>
      <c r="E2339">
        <v>0.02</v>
      </c>
      <c r="F2339">
        <v>1.1182799999999999</v>
      </c>
      <c r="G2339" s="384">
        <v>0</v>
      </c>
      <c r="H2339">
        <v>1.1192800000000001</v>
      </c>
    </row>
    <row r="2340" spans="1:10">
      <c r="A2340">
        <v>2332</v>
      </c>
      <c r="B2340" s="612">
        <v>43902.8125</v>
      </c>
      <c r="C2340" s="405" t="s">
        <v>2054</v>
      </c>
      <c r="D2340" s="384">
        <v>528</v>
      </c>
      <c r="E2340">
        <v>0.02</v>
      </c>
      <c r="F2340">
        <v>1.1192800000000001</v>
      </c>
      <c r="G2340" s="384">
        <v>0</v>
      </c>
      <c r="H2340">
        <v>1.1192800000000001</v>
      </c>
      <c r="I2340">
        <v>2</v>
      </c>
      <c r="J2340" s="384">
        <v>24185.97</v>
      </c>
    </row>
    <row r="2341" spans="1:10">
      <c r="A2341">
        <v>2333</v>
      </c>
      <c r="B2341" s="612">
        <v>43902.818055555559</v>
      </c>
      <c r="C2341" s="405" t="s">
        <v>96</v>
      </c>
      <c r="D2341" s="384">
        <v>529</v>
      </c>
      <c r="E2341">
        <v>0.02</v>
      </c>
      <c r="F2341">
        <v>1.1193500000000001</v>
      </c>
      <c r="G2341" s="384">
        <v>0</v>
      </c>
      <c r="H2341">
        <v>0</v>
      </c>
    </row>
    <row r="2342" spans="1:10">
      <c r="A2342">
        <v>2334</v>
      </c>
      <c r="B2342" s="612">
        <v>43902.818055555559</v>
      </c>
      <c r="C2342" s="405" t="s">
        <v>2110</v>
      </c>
      <c r="D2342" s="384">
        <v>529</v>
      </c>
      <c r="E2342">
        <v>0.02</v>
      </c>
      <c r="F2342">
        <v>1.1193500000000001</v>
      </c>
      <c r="G2342" s="384">
        <v>0</v>
      </c>
      <c r="H2342">
        <v>1.12035</v>
      </c>
    </row>
    <row r="2343" spans="1:10">
      <c r="A2343">
        <v>2335</v>
      </c>
      <c r="B2343" s="612">
        <v>43902.838194444441</v>
      </c>
      <c r="C2343" s="405" t="s">
        <v>2054</v>
      </c>
      <c r="D2343" s="384">
        <v>529</v>
      </c>
      <c r="E2343">
        <v>0.02</v>
      </c>
      <c r="F2343">
        <v>1.12035</v>
      </c>
      <c r="G2343" s="384">
        <v>0</v>
      </c>
      <c r="H2343">
        <v>1.12035</v>
      </c>
      <c r="I2343">
        <v>2</v>
      </c>
      <c r="J2343" s="384">
        <v>24187.97</v>
      </c>
    </row>
    <row r="2344" spans="1:10">
      <c r="A2344">
        <v>2336</v>
      </c>
      <c r="B2344" s="612">
        <v>43902.847222222219</v>
      </c>
      <c r="C2344" s="405" t="s">
        <v>96</v>
      </c>
      <c r="D2344" s="384">
        <v>530</v>
      </c>
      <c r="E2344">
        <v>0.02</v>
      </c>
      <c r="F2344">
        <v>1.12212</v>
      </c>
      <c r="G2344" s="384">
        <v>0</v>
      </c>
      <c r="H2344">
        <v>0</v>
      </c>
    </row>
    <row r="2345" spans="1:10">
      <c r="A2345">
        <v>2337</v>
      </c>
      <c r="B2345" s="612">
        <v>43902.847222222219</v>
      </c>
      <c r="C2345" s="405" t="s">
        <v>2110</v>
      </c>
      <c r="D2345" s="384">
        <v>530</v>
      </c>
      <c r="E2345">
        <v>0.02</v>
      </c>
      <c r="F2345">
        <v>1.12212</v>
      </c>
      <c r="G2345" s="384">
        <v>0</v>
      </c>
      <c r="H2345">
        <v>1.1231199999999999</v>
      </c>
    </row>
    <row r="2346" spans="1:10">
      <c r="A2346">
        <v>2340</v>
      </c>
      <c r="B2346" s="612">
        <v>43902.85</v>
      </c>
      <c r="C2346" s="405" t="s">
        <v>2110</v>
      </c>
      <c r="D2346" s="384">
        <v>530</v>
      </c>
      <c r="E2346">
        <v>0.02</v>
      </c>
      <c r="F2346">
        <v>1.12212</v>
      </c>
      <c r="G2346" s="384">
        <v>0</v>
      </c>
      <c r="H2346">
        <v>1.1223099999999999</v>
      </c>
    </row>
    <row r="2347" spans="1:10">
      <c r="A2347">
        <v>2344</v>
      </c>
      <c r="B2347" s="612">
        <v>43902.853472222225</v>
      </c>
      <c r="C2347" s="405" t="s">
        <v>2110</v>
      </c>
      <c r="D2347" s="384">
        <v>530</v>
      </c>
      <c r="E2347">
        <v>0.02</v>
      </c>
      <c r="F2347">
        <v>1.12212</v>
      </c>
      <c r="G2347" s="384">
        <v>0</v>
      </c>
      <c r="H2347">
        <v>1.12063</v>
      </c>
    </row>
    <row r="2348" spans="1:10">
      <c r="A2348">
        <v>2369</v>
      </c>
      <c r="B2348" s="612">
        <v>43903.015972222223</v>
      </c>
      <c r="C2348" s="405" t="s">
        <v>2110</v>
      </c>
      <c r="D2348" s="384">
        <v>530</v>
      </c>
      <c r="E2348">
        <v>0.02</v>
      </c>
      <c r="F2348">
        <v>1.12212</v>
      </c>
      <c r="G2348" s="384">
        <v>0</v>
      </c>
      <c r="H2348">
        <v>1.1189899999999999</v>
      </c>
    </row>
    <row r="2349" spans="1:10">
      <c r="A2349">
        <v>2375</v>
      </c>
      <c r="B2349" s="612">
        <v>43903.117361111108</v>
      </c>
      <c r="C2349" s="405" t="s">
        <v>2054</v>
      </c>
      <c r="D2349" s="384">
        <v>530</v>
      </c>
      <c r="E2349">
        <v>0.02</v>
      </c>
      <c r="F2349">
        <v>1.1189899999999999</v>
      </c>
      <c r="G2349" s="384">
        <v>0</v>
      </c>
      <c r="H2349">
        <v>1.1189899999999999</v>
      </c>
      <c r="I2349">
        <v>-6.34</v>
      </c>
      <c r="J2349" s="384">
        <v>24263.65</v>
      </c>
    </row>
    <row r="2350" spans="1:10">
      <c r="A2350">
        <v>2338</v>
      </c>
      <c r="B2350" s="612">
        <v>43902.85</v>
      </c>
      <c r="C2350" s="405" t="s">
        <v>96</v>
      </c>
      <c r="D2350" s="384">
        <v>531</v>
      </c>
      <c r="E2350">
        <v>0.02</v>
      </c>
      <c r="F2350">
        <v>1.12049</v>
      </c>
      <c r="G2350" s="384">
        <v>0</v>
      </c>
      <c r="H2350">
        <v>0</v>
      </c>
    </row>
    <row r="2351" spans="1:10">
      <c r="A2351">
        <v>2339</v>
      </c>
      <c r="B2351" s="612">
        <v>43902.85</v>
      </c>
      <c r="C2351" s="405" t="s">
        <v>2110</v>
      </c>
      <c r="D2351" s="384">
        <v>531</v>
      </c>
      <c r="E2351">
        <v>0.02</v>
      </c>
      <c r="F2351">
        <v>1.12049</v>
      </c>
      <c r="G2351" s="384">
        <v>0</v>
      </c>
      <c r="H2351">
        <v>1.1223099999999999</v>
      </c>
    </row>
    <row r="2352" spans="1:10">
      <c r="A2352">
        <v>2343</v>
      </c>
      <c r="B2352" s="612">
        <v>43902.853472222225</v>
      </c>
      <c r="C2352" s="405" t="s">
        <v>2110</v>
      </c>
      <c r="D2352" s="384">
        <v>531</v>
      </c>
      <c r="E2352">
        <v>0.02</v>
      </c>
      <c r="F2352">
        <v>1.12049</v>
      </c>
      <c r="G2352" s="384">
        <v>0</v>
      </c>
      <c r="H2352">
        <v>1.12063</v>
      </c>
    </row>
    <row r="2353" spans="1:10">
      <c r="A2353">
        <v>2368</v>
      </c>
      <c r="B2353" s="612">
        <v>43903.015972222223</v>
      </c>
      <c r="C2353" s="405" t="s">
        <v>2110</v>
      </c>
      <c r="D2353" s="384">
        <v>531</v>
      </c>
      <c r="E2353">
        <v>0.02</v>
      </c>
      <c r="F2353">
        <v>1.12049</v>
      </c>
      <c r="G2353" s="384">
        <v>0</v>
      </c>
      <c r="H2353">
        <v>1.1189899999999999</v>
      </c>
    </row>
    <row r="2354" spans="1:10">
      <c r="A2354">
        <v>2376</v>
      </c>
      <c r="B2354" s="612">
        <v>43903.117361111108</v>
      </c>
      <c r="C2354" s="405" t="s">
        <v>2054</v>
      </c>
      <c r="D2354" s="384">
        <v>531</v>
      </c>
      <c r="E2354">
        <v>0.02</v>
      </c>
      <c r="F2354">
        <v>1.1189899999999999</v>
      </c>
      <c r="G2354" s="384">
        <v>0</v>
      </c>
      <c r="H2354">
        <v>1.1189899999999999</v>
      </c>
      <c r="I2354">
        <v>-3.08</v>
      </c>
      <c r="J2354" s="384">
        <v>24260.57</v>
      </c>
    </row>
    <row r="2355" spans="1:10">
      <c r="A2355">
        <v>2341</v>
      </c>
      <c r="B2355" s="612">
        <v>43902.853472222225</v>
      </c>
      <c r="C2355" s="405" t="s">
        <v>96</v>
      </c>
      <c r="D2355" s="384">
        <v>532</v>
      </c>
      <c r="E2355">
        <v>0.03</v>
      </c>
      <c r="F2355">
        <v>1.1173999999999999</v>
      </c>
      <c r="G2355" s="384">
        <v>0</v>
      </c>
      <c r="H2355">
        <v>0</v>
      </c>
    </row>
    <row r="2356" spans="1:10">
      <c r="A2356">
        <v>2342</v>
      </c>
      <c r="B2356" s="612">
        <v>43902.853472222225</v>
      </c>
      <c r="C2356" s="405" t="s">
        <v>2110</v>
      </c>
      <c r="D2356" s="384">
        <v>532</v>
      </c>
      <c r="E2356">
        <v>0.03</v>
      </c>
      <c r="F2356">
        <v>1.1173999999999999</v>
      </c>
      <c r="G2356" s="384">
        <v>0</v>
      </c>
      <c r="H2356">
        <v>1.12063</v>
      </c>
    </row>
    <row r="2357" spans="1:10">
      <c r="A2357">
        <v>2367</v>
      </c>
      <c r="B2357" s="612">
        <v>43903.015972222223</v>
      </c>
      <c r="C2357" s="405" t="s">
        <v>2110</v>
      </c>
      <c r="D2357" s="384">
        <v>532</v>
      </c>
      <c r="E2357">
        <v>0.03</v>
      </c>
      <c r="F2357">
        <v>1.1173999999999999</v>
      </c>
      <c r="G2357" s="384">
        <v>0</v>
      </c>
      <c r="H2357">
        <v>1.1189899999999999</v>
      </c>
    </row>
    <row r="2358" spans="1:10">
      <c r="A2358">
        <v>2377</v>
      </c>
      <c r="B2358" s="612">
        <v>43903.117361111108</v>
      </c>
      <c r="C2358" s="405" t="s">
        <v>2054</v>
      </c>
      <c r="D2358" s="384">
        <v>532</v>
      </c>
      <c r="E2358">
        <v>0.03</v>
      </c>
      <c r="F2358">
        <v>1.1189899999999999</v>
      </c>
      <c r="G2358" s="384">
        <v>0</v>
      </c>
      <c r="H2358">
        <v>1.1189899999999999</v>
      </c>
      <c r="I2358">
        <v>4.6500000000000004</v>
      </c>
      <c r="J2358" s="384">
        <v>24265.22</v>
      </c>
    </row>
    <row r="2359" spans="1:10">
      <c r="A2359">
        <v>2352</v>
      </c>
      <c r="B2359" s="612">
        <v>43902.87222222222</v>
      </c>
      <c r="C2359" s="405" t="s">
        <v>97</v>
      </c>
      <c r="D2359" s="384">
        <v>533</v>
      </c>
      <c r="E2359">
        <v>0.02</v>
      </c>
      <c r="F2359">
        <v>1.11781</v>
      </c>
      <c r="G2359" s="384">
        <v>0</v>
      </c>
      <c r="H2359">
        <v>0</v>
      </c>
    </row>
    <row r="2360" spans="1:10">
      <c r="A2360">
        <v>2353</v>
      </c>
      <c r="B2360" s="612">
        <v>43902.87222222222</v>
      </c>
      <c r="C2360" s="405" t="s">
        <v>2110</v>
      </c>
      <c r="D2360" s="384">
        <v>533</v>
      </c>
      <c r="E2360">
        <v>0.02</v>
      </c>
      <c r="F2360">
        <v>1.11781</v>
      </c>
      <c r="G2360" s="384">
        <v>0</v>
      </c>
      <c r="H2360">
        <v>1.1168100000000001</v>
      </c>
    </row>
    <row r="2361" spans="1:10">
      <c r="A2361">
        <v>2356</v>
      </c>
      <c r="B2361" s="612">
        <v>43902.880555555559</v>
      </c>
      <c r="C2361" s="405" t="s">
        <v>2110</v>
      </c>
      <c r="D2361" s="384">
        <v>533</v>
      </c>
      <c r="E2361">
        <v>0.02</v>
      </c>
      <c r="F2361">
        <v>1.11781</v>
      </c>
      <c r="G2361" s="384">
        <v>0</v>
      </c>
      <c r="H2361">
        <v>1.1176999999999999</v>
      </c>
    </row>
    <row r="2362" spans="1:10">
      <c r="A2362">
        <v>2357</v>
      </c>
      <c r="B2362" s="612">
        <v>43902.894444444442</v>
      </c>
      <c r="C2362" s="405" t="s">
        <v>2054</v>
      </c>
      <c r="D2362" s="384">
        <v>533</v>
      </c>
      <c r="E2362">
        <v>0.02</v>
      </c>
      <c r="F2362">
        <v>1.1176999999999999</v>
      </c>
      <c r="G2362" s="384">
        <v>0</v>
      </c>
      <c r="H2362">
        <v>1.1176999999999999</v>
      </c>
      <c r="I2362">
        <v>0.22</v>
      </c>
      <c r="J2362" s="384">
        <v>24262.19</v>
      </c>
    </row>
    <row r="2363" spans="1:10">
      <c r="A2363">
        <v>2354</v>
      </c>
      <c r="B2363" s="612">
        <v>43902.880555555559</v>
      </c>
      <c r="C2363" s="405" t="s">
        <v>97</v>
      </c>
      <c r="D2363" s="384">
        <v>534</v>
      </c>
      <c r="E2363">
        <v>0.02</v>
      </c>
      <c r="F2363">
        <v>1.1195900000000001</v>
      </c>
      <c r="G2363" s="384">
        <v>0</v>
      </c>
      <c r="H2363">
        <v>0</v>
      </c>
    </row>
    <row r="2364" spans="1:10">
      <c r="A2364">
        <v>2355</v>
      </c>
      <c r="B2364" s="612">
        <v>43902.880555555559</v>
      </c>
      <c r="C2364" s="405" t="s">
        <v>2110</v>
      </c>
      <c r="D2364" s="384">
        <v>534</v>
      </c>
      <c r="E2364">
        <v>0.02</v>
      </c>
      <c r="F2364">
        <v>1.1195900000000001</v>
      </c>
      <c r="G2364" s="384">
        <v>0</v>
      </c>
      <c r="H2364">
        <v>1.1176999999999999</v>
      </c>
    </row>
    <row r="2365" spans="1:10">
      <c r="A2365">
        <v>2358</v>
      </c>
      <c r="B2365" s="612">
        <v>43902.894444444442</v>
      </c>
      <c r="C2365" s="405" t="s">
        <v>2054</v>
      </c>
      <c r="D2365" s="384">
        <v>534</v>
      </c>
      <c r="E2365">
        <v>0.02</v>
      </c>
      <c r="F2365">
        <v>1.1176999999999999</v>
      </c>
      <c r="G2365" s="384">
        <v>0</v>
      </c>
      <c r="H2365">
        <v>1.1176999999999999</v>
      </c>
      <c r="I2365">
        <v>3.78</v>
      </c>
      <c r="J2365" s="384">
        <v>24265.97</v>
      </c>
    </row>
    <row r="2366" spans="1:10">
      <c r="A2366">
        <v>2359</v>
      </c>
      <c r="B2366" s="612">
        <v>43902.902777777781</v>
      </c>
      <c r="C2366" s="405" t="s">
        <v>97</v>
      </c>
      <c r="D2366" s="384">
        <v>535</v>
      </c>
      <c r="E2366">
        <v>0.02</v>
      </c>
      <c r="F2366">
        <v>1.1173999999999999</v>
      </c>
      <c r="G2366" s="384">
        <v>0</v>
      </c>
      <c r="H2366">
        <v>0</v>
      </c>
    </row>
    <row r="2367" spans="1:10">
      <c r="A2367">
        <v>2360</v>
      </c>
      <c r="B2367" s="612">
        <v>43902.902777777781</v>
      </c>
      <c r="C2367" s="405" t="s">
        <v>2110</v>
      </c>
      <c r="D2367" s="384">
        <v>535</v>
      </c>
      <c r="E2367">
        <v>0.02</v>
      </c>
      <c r="F2367">
        <v>1.1173999999999999</v>
      </c>
      <c r="G2367" s="384">
        <v>0</v>
      </c>
      <c r="H2367">
        <v>1.1164000000000001</v>
      </c>
    </row>
    <row r="2368" spans="1:10">
      <c r="A2368">
        <v>2361</v>
      </c>
      <c r="B2368" s="612">
        <v>43902.911111111112</v>
      </c>
      <c r="C2368" s="405" t="s">
        <v>2054</v>
      </c>
      <c r="D2368" s="384">
        <v>535</v>
      </c>
      <c r="E2368">
        <v>0.02</v>
      </c>
      <c r="F2368">
        <v>1.1164000000000001</v>
      </c>
      <c r="G2368" s="384">
        <v>0</v>
      </c>
      <c r="H2368">
        <v>1.1164000000000001</v>
      </c>
      <c r="I2368">
        <v>2</v>
      </c>
      <c r="J2368" s="384">
        <v>24267.97</v>
      </c>
    </row>
    <row r="2369" spans="1:10">
      <c r="A2369">
        <v>2362</v>
      </c>
      <c r="B2369" s="612">
        <v>43902.918055555558</v>
      </c>
      <c r="C2369" s="405" t="s">
        <v>97</v>
      </c>
      <c r="D2369" s="384">
        <v>536</v>
      </c>
      <c r="E2369">
        <v>0.02</v>
      </c>
      <c r="F2369">
        <v>1.11758</v>
      </c>
      <c r="G2369" s="384">
        <v>0</v>
      </c>
      <c r="H2369">
        <v>0</v>
      </c>
    </row>
    <row r="2370" spans="1:10">
      <c r="A2370">
        <v>2363</v>
      </c>
      <c r="B2370" s="612">
        <v>43902.918055555558</v>
      </c>
      <c r="C2370" s="405" t="s">
        <v>2110</v>
      </c>
      <c r="D2370" s="384">
        <v>536</v>
      </c>
      <c r="E2370">
        <v>0.02</v>
      </c>
      <c r="F2370">
        <v>1.11758</v>
      </c>
      <c r="G2370" s="384">
        <v>0</v>
      </c>
      <c r="H2370">
        <v>1.1165799999999999</v>
      </c>
    </row>
    <row r="2371" spans="1:10">
      <c r="A2371">
        <v>2364</v>
      </c>
      <c r="B2371" s="612">
        <v>43903.00277777778</v>
      </c>
      <c r="C2371" s="405" t="s">
        <v>2054</v>
      </c>
      <c r="D2371" s="384">
        <v>536</v>
      </c>
      <c r="E2371">
        <v>0.02</v>
      </c>
      <c r="F2371">
        <v>1.1165799999999999</v>
      </c>
      <c r="G2371" s="384">
        <v>0</v>
      </c>
      <c r="H2371">
        <v>1.1165799999999999</v>
      </c>
      <c r="I2371">
        <v>2.02</v>
      </c>
      <c r="J2371" s="384">
        <v>24269.99</v>
      </c>
    </row>
    <row r="2372" spans="1:10">
      <c r="A2372">
        <v>2365</v>
      </c>
      <c r="B2372" s="612">
        <v>43903.015972222223</v>
      </c>
      <c r="C2372" s="405" t="s">
        <v>96</v>
      </c>
      <c r="D2372" s="384">
        <v>537</v>
      </c>
      <c r="E2372">
        <v>0.05</v>
      </c>
      <c r="F2372">
        <v>1.1156999999999999</v>
      </c>
      <c r="G2372" s="384">
        <v>0</v>
      </c>
      <c r="H2372">
        <v>0</v>
      </c>
    </row>
    <row r="2373" spans="1:10">
      <c r="A2373">
        <v>2366</v>
      </c>
      <c r="B2373" s="612">
        <v>43903.015972222223</v>
      </c>
      <c r="C2373" s="405" t="s">
        <v>2110</v>
      </c>
      <c r="D2373" s="384">
        <v>537</v>
      </c>
      <c r="E2373">
        <v>0.05</v>
      </c>
      <c r="F2373">
        <v>1.1156999999999999</v>
      </c>
      <c r="G2373" s="384">
        <v>0</v>
      </c>
      <c r="H2373">
        <v>1.1189899999999999</v>
      </c>
    </row>
    <row r="2374" spans="1:10">
      <c r="A2374">
        <v>2378</v>
      </c>
      <c r="B2374" s="612">
        <v>43903.117361111108</v>
      </c>
      <c r="C2374" s="405" t="s">
        <v>2054</v>
      </c>
      <c r="D2374" s="384">
        <v>537</v>
      </c>
      <c r="E2374">
        <v>0.05</v>
      </c>
      <c r="F2374">
        <v>1.1189899999999999</v>
      </c>
      <c r="G2374" s="384">
        <v>0</v>
      </c>
      <c r="H2374">
        <v>1.1189899999999999</v>
      </c>
      <c r="I2374">
        <v>16.45</v>
      </c>
      <c r="J2374" s="384">
        <v>24281.67</v>
      </c>
    </row>
    <row r="2375" spans="1:10">
      <c r="A2375">
        <v>2370</v>
      </c>
      <c r="B2375" s="612">
        <v>43903.018750000003</v>
      </c>
      <c r="C2375" s="405" t="s">
        <v>97</v>
      </c>
      <c r="D2375" s="384">
        <v>538</v>
      </c>
      <c r="E2375">
        <v>0.02</v>
      </c>
      <c r="F2375">
        <v>1.1162000000000001</v>
      </c>
      <c r="G2375" s="384">
        <v>0</v>
      </c>
      <c r="H2375">
        <v>0</v>
      </c>
    </row>
    <row r="2376" spans="1:10">
      <c r="A2376">
        <v>2371</v>
      </c>
      <c r="B2376" s="612">
        <v>43903.018750000003</v>
      </c>
      <c r="C2376" s="405" t="s">
        <v>2110</v>
      </c>
      <c r="D2376" s="384">
        <v>538</v>
      </c>
      <c r="E2376">
        <v>0.02</v>
      </c>
      <c r="F2376">
        <v>1.1162000000000001</v>
      </c>
      <c r="G2376" s="384">
        <v>0</v>
      </c>
      <c r="H2376">
        <v>1.1152</v>
      </c>
    </row>
    <row r="2377" spans="1:10">
      <c r="A2377">
        <v>2374</v>
      </c>
      <c r="B2377" s="612">
        <v>43903.054861111108</v>
      </c>
      <c r="C2377" s="405" t="s">
        <v>2110</v>
      </c>
      <c r="D2377" s="384">
        <v>538</v>
      </c>
      <c r="E2377">
        <v>0.02</v>
      </c>
      <c r="F2377">
        <v>1.1162000000000001</v>
      </c>
      <c r="G2377" s="384">
        <v>0</v>
      </c>
      <c r="H2377">
        <v>1.1160099999999999</v>
      </c>
    </row>
    <row r="2378" spans="1:10">
      <c r="A2378">
        <v>2382</v>
      </c>
      <c r="B2378" s="612">
        <v>43903.12222222222</v>
      </c>
      <c r="C2378" s="405" t="s">
        <v>2110</v>
      </c>
      <c r="D2378" s="384">
        <v>538</v>
      </c>
      <c r="E2378">
        <v>0.02</v>
      </c>
      <c r="F2378">
        <v>1.1162000000000001</v>
      </c>
      <c r="G2378" s="384">
        <v>0</v>
      </c>
      <c r="H2378">
        <v>1.1170500000000001</v>
      </c>
    </row>
    <row r="2379" spans="1:10">
      <c r="A2379">
        <v>2390</v>
      </c>
      <c r="B2379" s="612">
        <v>43903.160416666666</v>
      </c>
      <c r="C2379" s="405" t="s">
        <v>2110</v>
      </c>
      <c r="D2379" s="384">
        <v>538</v>
      </c>
      <c r="E2379">
        <v>0.02</v>
      </c>
      <c r="F2379">
        <v>1.1162000000000001</v>
      </c>
      <c r="G2379" s="384">
        <v>0</v>
      </c>
      <c r="H2379">
        <v>1.1183399999999999</v>
      </c>
    </row>
    <row r="2380" spans="1:10">
      <c r="A2380">
        <v>2396</v>
      </c>
      <c r="B2380" s="612">
        <v>43903.306944444441</v>
      </c>
      <c r="C2380" s="405" t="s">
        <v>2054</v>
      </c>
      <c r="D2380" s="384">
        <v>538</v>
      </c>
      <c r="E2380">
        <v>0.02</v>
      </c>
      <c r="F2380">
        <v>1.1183399999999999</v>
      </c>
      <c r="G2380" s="384">
        <v>0</v>
      </c>
      <c r="H2380">
        <v>1.1183399999999999</v>
      </c>
      <c r="I2380">
        <v>-4.28</v>
      </c>
      <c r="J2380" s="384">
        <v>24279.39</v>
      </c>
    </row>
    <row r="2381" spans="1:10">
      <c r="A2381">
        <v>2372</v>
      </c>
      <c r="B2381" s="612">
        <v>43903.054861111108</v>
      </c>
      <c r="C2381" s="405" t="s">
        <v>97</v>
      </c>
      <c r="D2381" s="384">
        <v>539</v>
      </c>
      <c r="E2381">
        <v>0.02</v>
      </c>
      <c r="F2381">
        <v>1.11781</v>
      </c>
      <c r="G2381" s="384">
        <v>0</v>
      </c>
      <c r="H2381">
        <v>0</v>
      </c>
    </row>
    <row r="2382" spans="1:10">
      <c r="A2382">
        <v>2373</v>
      </c>
      <c r="B2382" s="612">
        <v>43903.054861111108</v>
      </c>
      <c r="C2382" s="405" t="s">
        <v>2110</v>
      </c>
      <c r="D2382" s="384">
        <v>539</v>
      </c>
      <c r="E2382">
        <v>0.02</v>
      </c>
      <c r="F2382">
        <v>1.11781</v>
      </c>
      <c r="G2382" s="384">
        <v>0</v>
      </c>
      <c r="H2382">
        <v>1.1160099999999999</v>
      </c>
    </row>
    <row r="2383" spans="1:10">
      <c r="A2383">
        <v>2381</v>
      </c>
      <c r="B2383" s="612">
        <v>43903.12222222222</v>
      </c>
      <c r="C2383" s="405" t="s">
        <v>2110</v>
      </c>
      <c r="D2383" s="384">
        <v>539</v>
      </c>
      <c r="E2383">
        <v>0.02</v>
      </c>
      <c r="F2383">
        <v>1.11781</v>
      </c>
      <c r="G2383" s="384">
        <v>0</v>
      </c>
      <c r="H2383">
        <v>1.1170500000000001</v>
      </c>
    </row>
    <row r="2384" spans="1:10">
      <c r="A2384">
        <v>2389</v>
      </c>
      <c r="B2384" s="612">
        <v>43903.160416666666</v>
      </c>
      <c r="C2384" s="405" t="s">
        <v>2110</v>
      </c>
      <c r="D2384" s="384">
        <v>539</v>
      </c>
      <c r="E2384">
        <v>0.02</v>
      </c>
      <c r="F2384">
        <v>1.11781</v>
      </c>
      <c r="G2384" s="384">
        <v>0</v>
      </c>
      <c r="H2384">
        <v>1.1183399999999999</v>
      </c>
    </row>
    <row r="2385" spans="1:10">
      <c r="A2385">
        <v>2397</v>
      </c>
      <c r="B2385" s="612">
        <v>43903.306944444441</v>
      </c>
      <c r="C2385" s="405" t="s">
        <v>2054</v>
      </c>
      <c r="D2385" s="384">
        <v>539</v>
      </c>
      <c r="E2385">
        <v>0.02</v>
      </c>
      <c r="F2385">
        <v>1.1183399999999999</v>
      </c>
      <c r="G2385" s="384">
        <v>0</v>
      </c>
      <c r="H2385">
        <v>1.1183399999999999</v>
      </c>
      <c r="I2385">
        <v>-1.06</v>
      </c>
      <c r="J2385" s="384">
        <v>24278.33</v>
      </c>
    </row>
    <row r="2386" spans="1:10">
      <c r="A2386">
        <v>2379</v>
      </c>
      <c r="B2386" s="612">
        <v>43903.12222222222</v>
      </c>
      <c r="C2386" s="405" t="s">
        <v>97</v>
      </c>
      <c r="D2386" s="384">
        <v>540</v>
      </c>
      <c r="E2386">
        <v>0.03</v>
      </c>
      <c r="F2386">
        <v>1.11944</v>
      </c>
      <c r="G2386" s="384">
        <v>0</v>
      </c>
      <c r="H2386">
        <v>0</v>
      </c>
    </row>
    <row r="2387" spans="1:10">
      <c r="A2387">
        <v>2380</v>
      </c>
      <c r="B2387" s="612">
        <v>43903.12222222222</v>
      </c>
      <c r="C2387" s="405" t="s">
        <v>2110</v>
      </c>
      <c r="D2387" s="384">
        <v>540</v>
      </c>
      <c r="E2387">
        <v>0.03</v>
      </c>
      <c r="F2387">
        <v>1.11944</v>
      </c>
      <c r="G2387" s="384">
        <v>0</v>
      </c>
      <c r="H2387">
        <v>1.1170500000000001</v>
      </c>
    </row>
    <row r="2388" spans="1:10">
      <c r="A2388">
        <v>2388</v>
      </c>
      <c r="B2388" s="612">
        <v>43903.160416666666</v>
      </c>
      <c r="C2388" s="405" t="s">
        <v>2110</v>
      </c>
      <c r="D2388" s="384">
        <v>540</v>
      </c>
      <c r="E2388">
        <v>0.03</v>
      </c>
      <c r="F2388">
        <v>1.11944</v>
      </c>
      <c r="G2388" s="384">
        <v>0</v>
      </c>
      <c r="H2388">
        <v>1.1183399999999999</v>
      </c>
    </row>
    <row r="2389" spans="1:10">
      <c r="A2389">
        <v>2398</v>
      </c>
      <c r="B2389" s="612">
        <v>43903.306944444441</v>
      </c>
      <c r="C2389" s="405" t="s">
        <v>2054</v>
      </c>
      <c r="D2389" s="384">
        <v>540</v>
      </c>
      <c r="E2389">
        <v>0.03</v>
      </c>
      <c r="F2389">
        <v>1.1183399999999999</v>
      </c>
      <c r="G2389" s="384">
        <v>0</v>
      </c>
      <c r="H2389">
        <v>1.1183399999999999</v>
      </c>
      <c r="I2389">
        <v>3.3</v>
      </c>
      <c r="J2389" s="384">
        <v>24281.63</v>
      </c>
    </row>
    <row r="2390" spans="1:10">
      <c r="A2390">
        <v>2383</v>
      </c>
      <c r="B2390" s="612">
        <v>43903.128472222219</v>
      </c>
      <c r="C2390" s="405" t="s">
        <v>96</v>
      </c>
      <c r="D2390" s="384">
        <v>541</v>
      </c>
      <c r="E2390">
        <v>0.02</v>
      </c>
      <c r="F2390">
        <v>1.12002</v>
      </c>
      <c r="G2390" s="384">
        <v>0</v>
      </c>
      <c r="H2390">
        <v>0</v>
      </c>
    </row>
    <row r="2391" spans="1:10">
      <c r="A2391">
        <v>2384</v>
      </c>
      <c r="B2391" s="612">
        <v>43903.128472222219</v>
      </c>
      <c r="C2391" s="405" t="s">
        <v>2110</v>
      </c>
      <c r="D2391" s="384">
        <v>541</v>
      </c>
      <c r="E2391">
        <v>0.02</v>
      </c>
      <c r="F2391">
        <v>1.12002</v>
      </c>
      <c r="G2391" s="384">
        <v>0</v>
      </c>
      <c r="H2391">
        <v>1.1210199999999999</v>
      </c>
    </row>
    <row r="2392" spans="1:10">
      <c r="A2392">
        <v>2385</v>
      </c>
      <c r="B2392" s="612">
        <v>43903.160416666666</v>
      </c>
      <c r="C2392" s="405" t="s">
        <v>2054</v>
      </c>
      <c r="D2392" s="384">
        <v>541</v>
      </c>
      <c r="E2392">
        <v>0.02</v>
      </c>
      <c r="F2392">
        <v>1.1210199999999999</v>
      </c>
      <c r="G2392" s="384">
        <v>0</v>
      </c>
      <c r="H2392">
        <v>1.1210199999999999</v>
      </c>
      <c r="I2392">
        <v>2</v>
      </c>
      <c r="J2392" s="384">
        <v>24283.67</v>
      </c>
    </row>
    <row r="2393" spans="1:10">
      <c r="A2393">
        <v>2386</v>
      </c>
      <c r="B2393" s="612">
        <v>43903.160416666666</v>
      </c>
      <c r="C2393" s="405" t="s">
        <v>97</v>
      </c>
      <c r="D2393" s="384">
        <v>542</v>
      </c>
      <c r="E2393">
        <v>0.05</v>
      </c>
      <c r="F2393">
        <v>1.1211500000000001</v>
      </c>
      <c r="G2393" s="384">
        <v>0</v>
      </c>
      <c r="H2393">
        <v>0</v>
      </c>
    </row>
    <row r="2394" spans="1:10">
      <c r="A2394">
        <v>2387</v>
      </c>
      <c r="B2394" s="612">
        <v>43903.160416666666</v>
      </c>
      <c r="C2394" s="405" t="s">
        <v>2110</v>
      </c>
      <c r="D2394" s="384">
        <v>542</v>
      </c>
      <c r="E2394">
        <v>0.05</v>
      </c>
      <c r="F2394">
        <v>1.1211500000000001</v>
      </c>
      <c r="G2394" s="384">
        <v>0</v>
      </c>
      <c r="H2394">
        <v>1.1183399999999999</v>
      </c>
    </row>
    <row r="2395" spans="1:10">
      <c r="A2395">
        <v>2399</v>
      </c>
      <c r="B2395" s="612">
        <v>43903.306944444441</v>
      </c>
      <c r="C2395" s="405" t="s">
        <v>2054</v>
      </c>
      <c r="D2395" s="384">
        <v>542</v>
      </c>
      <c r="E2395">
        <v>0.05</v>
      </c>
      <c r="F2395">
        <v>1.1183399999999999</v>
      </c>
      <c r="G2395" s="384">
        <v>0</v>
      </c>
      <c r="H2395">
        <v>1.1183399999999999</v>
      </c>
      <c r="I2395">
        <v>14.05</v>
      </c>
      <c r="J2395" s="384">
        <v>24295.68</v>
      </c>
    </row>
    <row r="2396" spans="1:10">
      <c r="A2396">
        <v>2391</v>
      </c>
      <c r="B2396" s="612">
        <v>43903.165972222225</v>
      </c>
      <c r="C2396" s="405" t="s">
        <v>96</v>
      </c>
      <c r="D2396" s="384">
        <v>543</v>
      </c>
      <c r="E2396">
        <v>0.02</v>
      </c>
      <c r="F2396">
        <v>1.1214299999999999</v>
      </c>
      <c r="G2396" s="384">
        <v>0</v>
      </c>
      <c r="H2396">
        <v>0</v>
      </c>
    </row>
    <row r="2397" spans="1:10">
      <c r="A2397">
        <v>2392</v>
      </c>
      <c r="B2397" s="612">
        <v>43903.165972222225</v>
      </c>
      <c r="C2397" s="405" t="s">
        <v>2110</v>
      </c>
      <c r="D2397" s="384">
        <v>543</v>
      </c>
      <c r="E2397">
        <v>0.02</v>
      </c>
      <c r="F2397">
        <v>1.1214299999999999</v>
      </c>
      <c r="G2397" s="384">
        <v>0</v>
      </c>
      <c r="H2397">
        <v>1.12243</v>
      </c>
    </row>
    <row r="2398" spans="1:10">
      <c r="A2398">
        <v>2395</v>
      </c>
      <c r="B2398" s="612">
        <v>43903.231249999997</v>
      </c>
      <c r="C2398" s="405" t="s">
        <v>2110</v>
      </c>
      <c r="D2398" s="384">
        <v>543</v>
      </c>
      <c r="E2398">
        <v>0.02</v>
      </c>
      <c r="F2398">
        <v>1.1214299999999999</v>
      </c>
      <c r="G2398" s="384">
        <v>0</v>
      </c>
      <c r="H2398">
        <v>1.1216299999999999</v>
      </c>
    </row>
    <row r="2399" spans="1:10">
      <c r="A2399">
        <v>2403</v>
      </c>
      <c r="B2399" s="612">
        <v>43903.306944444441</v>
      </c>
      <c r="C2399" s="405" t="s">
        <v>2110</v>
      </c>
      <c r="D2399" s="384">
        <v>543</v>
      </c>
      <c r="E2399">
        <v>0.02</v>
      </c>
      <c r="F2399">
        <v>1.1214299999999999</v>
      </c>
      <c r="G2399" s="384">
        <v>0</v>
      </c>
      <c r="H2399">
        <v>1.12059</v>
      </c>
    </row>
    <row r="2400" spans="1:10">
      <c r="A2400">
        <v>2408</v>
      </c>
      <c r="B2400" s="612">
        <v>43903.32708333333</v>
      </c>
      <c r="C2400" s="405" t="s">
        <v>2110</v>
      </c>
      <c r="D2400" s="384">
        <v>543</v>
      </c>
      <c r="E2400">
        <v>0.02</v>
      </c>
      <c r="F2400">
        <v>1.1214299999999999</v>
      </c>
      <c r="G2400" s="384">
        <v>0</v>
      </c>
      <c r="H2400">
        <v>1.1192899999999999</v>
      </c>
    </row>
    <row r="2401" spans="1:10">
      <c r="A2401">
        <v>2411</v>
      </c>
      <c r="B2401" s="612">
        <v>43903.343055555553</v>
      </c>
      <c r="C2401" s="405" t="s">
        <v>2054</v>
      </c>
      <c r="D2401" s="384">
        <v>543</v>
      </c>
      <c r="E2401">
        <v>0.02</v>
      </c>
      <c r="F2401">
        <v>1.1192899999999999</v>
      </c>
      <c r="G2401" s="384">
        <v>0</v>
      </c>
      <c r="H2401">
        <v>1.1192899999999999</v>
      </c>
      <c r="I2401">
        <v>-4.28</v>
      </c>
      <c r="J2401" s="384">
        <v>24291.4</v>
      </c>
    </row>
    <row r="2402" spans="1:10">
      <c r="A2402">
        <v>2393</v>
      </c>
      <c r="B2402" s="612">
        <v>43903.231249999997</v>
      </c>
      <c r="C2402" s="405" t="s">
        <v>96</v>
      </c>
      <c r="D2402" s="384">
        <v>544</v>
      </c>
      <c r="E2402">
        <v>0.02</v>
      </c>
      <c r="F2402">
        <v>1.11982</v>
      </c>
      <c r="G2402" s="384">
        <v>0</v>
      </c>
      <c r="H2402">
        <v>0</v>
      </c>
    </row>
    <row r="2403" spans="1:10">
      <c r="A2403">
        <v>2394</v>
      </c>
      <c r="B2403" s="612">
        <v>43903.231249999997</v>
      </c>
      <c r="C2403" s="405" t="s">
        <v>2110</v>
      </c>
      <c r="D2403" s="384">
        <v>544</v>
      </c>
      <c r="E2403">
        <v>0.02</v>
      </c>
      <c r="F2403">
        <v>1.11982</v>
      </c>
      <c r="G2403" s="384">
        <v>0</v>
      </c>
      <c r="H2403">
        <v>1.1216299999999999</v>
      </c>
    </row>
    <row r="2404" spans="1:10">
      <c r="A2404">
        <v>2402</v>
      </c>
      <c r="B2404" s="612">
        <v>43903.306944444441</v>
      </c>
      <c r="C2404" s="405" t="s">
        <v>2110</v>
      </c>
      <c r="D2404" s="384">
        <v>544</v>
      </c>
      <c r="E2404">
        <v>0.02</v>
      </c>
      <c r="F2404">
        <v>1.11982</v>
      </c>
      <c r="G2404" s="384">
        <v>0</v>
      </c>
      <c r="H2404">
        <v>1.12059</v>
      </c>
    </row>
    <row r="2405" spans="1:10">
      <c r="A2405">
        <v>2407</v>
      </c>
      <c r="B2405" s="612">
        <v>43903.32708333333</v>
      </c>
      <c r="C2405" s="405" t="s">
        <v>2110</v>
      </c>
      <c r="D2405" s="384">
        <v>544</v>
      </c>
      <c r="E2405">
        <v>0.02</v>
      </c>
      <c r="F2405">
        <v>1.11982</v>
      </c>
      <c r="G2405" s="384">
        <v>0</v>
      </c>
      <c r="H2405">
        <v>1.1192899999999999</v>
      </c>
    </row>
    <row r="2406" spans="1:10">
      <c r="A2406">
        <v>2412</v>
      </c>
      <c r="B2406" s="612">
        <v>43903.343055555553</v>
      </c>
      <c r="C2406" s="405" t="s">
        <v>2054</v>
      </c>
      <c r="D2406" s="384">
        <v>544</v>
      </c>
      <c r="E2406">
        <v>0.02</v>
      </c>
      <c r="F2406">
        <v>1.1192899999999999</v>
      </c>
      <c r="G2406" s="384">
        <v>0</v>
      </c>
      <c r="H2406">
        <v>1.1192899999999999</v>
      </c>
      <c r="I2406">
        <v>-1.06</v>
      </c>
      <c r="J2406" s="384">
        <v>24290.34</v>
      </c>
    </row>
    <row r="2407" spans="1:10">
      <c r="A2407">
        <v>2400</v>
      </c>
      <c r="B2407" s="612">
        <v>43903.306944444441</v>
      </c>
      <c r="C2407" s="405" t="s">
        <v>96</v>
      </c>
      <c r="D2407" s="384">
        <v>545</v>
      </c>
      <c r="E2407">
        <v>0.03</v>
      </c>
      <c r="F2407">
        <v>1.1182099999999999</v>
      </c>
      <c r="G2407" s="384">
        <v>0</v>
      </c>
      <c r="H2407">
        <v>0</v>
      </c>
    </row>
    <row r="2408" spans="1:10">
      <c r="A2408">
        <v>2401</v>
      </c>
      <c r="B2408" s="612">
        <v>43903.306944444441</v>
      </c>
      <c r="C2408" s="405" t="s">
        <v>2110</v>
      </c>
      <c r="D2408" s="384">
        <v>545</v>
      </c>
      <c r="E2408">
        <v>0.03</v>
      </c>
      <c r="F2408">
        <v>1.1182099999999999</v>
      </c>
      <c r="G2408" s="384">
        <v>0</v>
      </c>
      <c r="H2408">
        <v>1.12059</v>
      </c>
    </row>
    <row r="2409" spans="1:10">
      <c r="A2409">
        <v>2406</v>
      </c>
      <c r="B2409" s="612">
        <v>43903.32708333333</v>
      </c>
      <c r="C2409" s="405" t="s">
        <v>2110</v>
      </c>
      <c r="D2409" s="384">
        <v>545</v>
      </c>
      <c r="E2409">
        <v>0.03</v>
      </c>
      <c r="F2409">
        <v>1.1182099999999999</v>
      </c>
      <c r="G2409" s="384">
        <v>0</v>
      </c>
      <c r="H2409">
        <v>1.1192899999999999</v>
      </c>
    </row>
    <row r="2410" spans="1:10">
      <c r="A2410">
        <v>2413</v>
      </c>
      <c r="B2410" s="612">
        <v>43903.343055555553</v>
      </c>
      <c r="C2410" s="405" t="s">
        <v>2054</v>
      </c>
      <c r="D2410" s="384">
        <v>545</v>
      </c>
      <c r="E2410">
        <v>0.03</v>
      </c>
      <c r="F2410">
        <v>1.1192899999999999</v>
      </c>
      <c r="G2410" s="384">
        <v>0</v>
      </c>
      <c r="H2410">
        <v>1.1192899999999999</v>
      </c>
      <c r="I2410">
        <v>3.24</v>
      </c>
      <c r="J2410" s="384">
        <v>24293.58</v>
      </c>
    </row>
    <row r="2411" spans="1:10">
      <c r="A2411">
        <v>2404</v>
      </c>
      <c r="B2411" s="612">
        <v>43903.32708333333</v>
      </c>
      <c r="C2411" s="405" t="s">
        <v>96</v>
      </c>
      <c r="D2411" s="384">
        <v>546</v>
      </c>
      <c r="E2411">
        <v>0.05</v>
      </c>
      <c r="F2411">
        <v>1.1164799999999999</v>
      </c>
      <c r="G2411" s="384">
        <v>0</v>
      </c>
      <c r="H2411">
        <v>0</v>
      </c>
    </row>
    <row r="2412" spans="1:10">
      <c r="A2412">
        <v>2405</v>
      </c>
      <c r="B2412" s="612">
        <v>43903.32708333333</v>
      </c>
      <c r="C2412" s="405" t="s">
        <v>2110</v>
      </c>
      <c r="D2412" s="384">
        <v>546</v>
      </c>
      <c r="E2412">
        <v>0.05</v>
      </c>
      <c r="F2412">
        <v>1.1164799999999999</v>
      </c>
      <c r="G2412" s="384">
        <v>0</v>
      </c>
      <c r="H2412">
        <v>1.1192899999999999</v>
      </c>
    </row>
    <row r="2413" spans="1:10">
      <c r="A2413">
        <v>2414</v>
      </c>
      <c r="B2413" s="612">
        <v>43903.343055555553</v>
      </c>
      <c r="C2413" s="405" t="s">
        <v>2054</v>
      </c>
      <c r="D2413" s="384">
        <v>546</v>
      </c>
      <c r="E2413">
        <v>0.05</v>
      </c>
      <c r="F2413">
        <v>1.1192899999999999</v>
      </c>
      <c r="G2413" s="384">
        <v>0</v>
      </c>
      <c r="H2413">
        <v>1.1192899999999999</v>
      </c>
      <c r="I2413">
        <v>14.05</v>
      </c>
      <c r="J2413" s="384">
        <v>24307.63</v>
      </c>
    </row>
    <row r="2414" spans="1:10">
      <c r="A2414">
        <v>2409</v>
      </c>
      <c r="B2414" s="612">
        <v>43903.331944444442</v>
      </c>
      <c r="C2414" s="405" t="s">
        <v>97</v>
      </c>
      <c r="D2414" s="384">
        <v>547</v>
      </c>
      <c r="E2414">
        <v>0.02</v>
      </c>
      <c r="F2414">
        <v>1.11816</v>
      </c>
      <c r="G2414" s="384">
        <v>0</v>
      </c>
      <c r="H2414">
        <v>0</v>
      </c>
    </row>
    <row r="2415" spans="1:10">
      <c r="A2415">
        <v>2410</v>
      </c>
      <c r="B2415" s="612">
        <v>43903.331944444442</v>
      </c>
      <c r="C2415" s="405" t="s">
        <v>2110</v>
      </c>
      <c r="D2415" s="384">
        <v>547</v>
      </c>
      <c r="E2415">
        <v>0.02</v>
      </c>
      <c r="F2415">
        <v>1.11816</v>
      </c>
      <c r="G2415" s="384">
        <v>0</v>
      </c>
      <c r="H2415">
        <v>1.1171599999999999</v>
      </c>
    </row>
    <row r="2416" spans="1:10">
      <c r="A2416">
        <v>2417</v>
      </c>
      <c r="B2416" s="612">
        <v>43903.34375</v>
      </c>
      <c r="C2416" s="405" t="s">
        <v>2110</v>
      </c>
      <c r="D2416" s="384">
        <v>547</v>
      </c>
      <c r="E2416">
        <v>0.02</v>
      </c>
      <c r="F2416">
        <v>1.11816</v>
      </c>
      <c r="G2416" s="384">
        <v>0</v>
      </c>
      <c r="H2416">
        <v>1.1179699999999999</v>
      </c>
    </row>
    <row r="2417" spans="1:10">
      <c r="A2417">
        <v>2424</v>
      </c>
      <c r="B2417" s="612">
        <v>43903.370138888888</v>
      </c>
      <c r="C2417" s="405" t="s">
        <v>2110</v>
      </c>
      <c r="D2417" s="384">
        <v>547</v>
      </c>
      <c r="E2417">
        <v>0.02</v>
      </c>
      <c r="F2417">
        <v>1.11816</v>
      </c>
      <c r="G2417" s="384">
        <v>0</v>
      </c>
      <c r="H2417">
        <v>1.1190100000000001</v>
      </c>
    </row>
    <row r="2418" spans="1:10">
      <c r="A2418">
        <v>2427</v>
      </c>
      <c r="B2418" s="612">
        <v>43903.38958333333</v>
      </c>
      <c r="C2418" s="405" t="s">
        <v>2054</v>
      </c>
      <c r="D2418" s="384">
        <v>547</v>
      </c>
      <c r="E2418">
        <v>0.02</v>
      </c>
      <c r="F2418">
        <v>1.1190100000000001</v>
      </c>
      <c r="G2418" s="384">
        <v>0</v>
      </c>
      <c r="H2418">
        <v>1.1190100000000001</v>
      </c>
      <c r="I2418">
        <v>-1.7</v>
      </c>
      <c r="J2418" s="384">
        <v>24307.93</v>
      </c>
    </row>
    <row r="2419" spans="1:10">
      <c r="A2419">
        <v>2415</v>
      </c>
      <c r="B2419" s="612">
        <v>43903.34375</v>
      </c>
      <c r="C2419" s="405" t="s">
        <v>97</v>
      </c>
      <c r="D2419" s="384">
        <v>548</v>
      </c>
      <c r="E2419">
        <v>0.02</v>
      </c>
      <c r="F2419">
        <v>1.11978</v>
      </c>
      <c r="G2419" s="384">
        <v>0</v>
      </c>
      <c r="H2419">
        <v>0</v>
      </c>
    </row>
    <row r="2420" spans="1:10">
      <c r="A2420">
        <v>2416</v>
      </c>
      <c r="B2420" s="612">
        <v>43903.34375</v>
      </c>
      <c r="C2420" s="405" t="s">
        <v>2110</v>
      </c>
      <c r="D2420" s="384">
        <v>548</v>
      </c>
      <c r="E2420">
        <v>0.02</v>
      </c>
      <c r="F2420">
        <v>1.11978</v>
      </c>
      <c r="G2420" s="384">
        <v>0</v>
      </c>
      <c r="H2420">
        <v>1.1179699999999999</v>
      </c>
    </row>
    <row r="2421" spans="1:10">
      <c r="A2421">
        <v>2423</v>
      </c>
      <c r="B2421" s="612">
        <v>43903.370138888888</v>
      </c>
      <c r="C2421" s="405" t="s">
        <v>2110</v>
      </c>
      <c r="D2421" s="384">
        <v>548</v>
      </c>
      <c r="E2421">
        <v>0.02</v>
      </c>
      <c r="F2421">
        <v>1.11978</v>
      </c>
      <c r="G2421" s="384">
        <v>0</v>
      </c>
      <c r="H2421">
        <v>1.1190100000000001</v>
      </c>
    </row>
    <row r="2422" spans="1:10">
      <c r="A2422">
        <v>2428</v>
      </c>
      <c r="B2422" s="612">
        <v>43903.38958333333</v>
      </c>
      <c r="C2422" s="405" t="s">
        <v>2054</v>
      </c>
      <c r="D2422" s="384">
        <v>548</v>
      </c>
      <c r="E2422">
        <v>0.02</v>
      </c>
      <c r="F2422">
        <v>1.1190100000000001</v>
      </c>
      <c r="G2422" s="384">
        <v>0</v>
      </c>
      <c r="H2422">
        <v>1.1190100000000001</v>
      </c>
      <c r="I2422">
        <v>1.54</v>
      </c>
      <c r="J2422" s="384">
        <v>24309.47</v>
      </c>
    </row>
    <row r="2423" spans="1:10">
      <c r="A2423">
        <v>2418</v>
      </c>
      <c r="B2423" s="612">
        <v>43903.348611111112</v>
      </c>
      <c r="C2423" s="405" t="s">
        <v>96</v>
      </c>
      <c r="D2423" s="384">
        <v>549</v>
      </c>
      <c r="E2423">
        <v>0.02</v>
      </c>
      <c r="F2423">
        <v>1.1189100000000001</v>
      </c>
      <c r="G2423" s="384">
        <v>0</v>
      </c>
      <c r="H2423">
        <v>0</v>
      </c>
    </row>
    <row r="2424" spans="1:10">
      <c r="A2424">
        <v>2419</v>
      </c>
      <c r="B2424" s="612">
        <v>43903.348611111112</v>
      </c>
      <c r="C2424" s="405" t="s">
        <v>2110</v>
      </c>
      <c r="D2424" s="384">
        <v>549</v>
      </c>
      <c r="E2424">
        <v>0.02</v>
      </c>
      <c r="F2424">
        <v>1.1189100000000001</v>
      </c>
      <c r="G2424" s="384">
        <v>0</v>
      </c>
      <c r="H2424">
        <v>1.11991</v>
      </c>
    </row>
    <row r="2425" spans="1:10">
      <c r="A2425">
        <v>2420</v>
      </c>
      <c r="B2425" s="612">
        <v>43903.36041666667</v>
      </c>
      <c r="C2425" s="405" t="s">
        <v>2054</v>
      </c>
      <c r="D2425" s="384">
        <v>549</v>
      </c>
      <c r="E2425">
        <v>0.02</v>
      </c>
      <c r="F2425">
        <v>1.11991</v>
      </c>
      <c r="G2425" s="384">
        <v>0</v>
      </c>
      <c r="H2425">
        <v>1.11991</v>
      </c>
      <c r="I2425">
        <v>2</v>
      </c>
      <c r="J2425" s="384">
        <v>24309.63</v>
      </c>
    </row>
    <row r="2426" spans="1:10">
      <c r="A2426">
        <v>2421</v>
      </c>
      <c r="B2426" s="612">
        <v>43903.370138888888</v>
      </c>
      <c r="C2426" s="405" t="s">
        <v>97</v>
      </c>
      <c r="D2426" s="384">
        <v>550</v>
      </c>
      <c r="E2426">
        <v>0.03</v>
      </c>
      <c r="F2426">
        <v>1.1214</v>
      </c>
      <c r="G2426" s="384">
        <v>0</v>
      </c>
      <c r="H2426">
        <v>0</v>
      </c>
    </row>
    <row r="2427" spans="1:10">
      <c r="A2427">
        <v>2422</v>
      </c>
      <c r="B2427" s="612">
        <v>43903.370138888888</v>
      </c>
      <c r="C2427" s="405" t="s">
        <v>2110</v>
      </c>
      <c r="D2427" s="384">
        <v>550</v>
      </c>
      <c r="E2427">
        <v>0.03</v>
      </c>
      <c r="F2427">
        <v>1.1214</v>
      </c>
      <c r="G2427" s="384">
        <v>0</v>
      </c>
      <c r="H2427">
        <v>1.1190100000000001</v>
      </c>
    </row>
    <row r="2428" spans="1:10">
      <c r="A2428">
        <v>2429</v>
      </c>
      <c r="B2428" s="612">
        <v>43903.38958333333</v>
      </c>
      <c r="C2428" s="405" t="s">
        <v>2054</v>
      </c>
      <c r="D2428" s="384">
        <v>550</v>
      </c>
      <c r="E2428">
        <v>0.03</v>
      </c>
      <c r="F2428">
        <v>1.1190100000000001</v>
      </c>
      <c r="G2428" s="384">
        <v>0</v>
      </c>
      <c r="H2428">
        <v>1.1190100000000001</v>
      </c>
      <c r="I2428">
        <v>7.17</v>
      </c>
      <c r="J2428" s="384">
        <v>24316.639999999999</v>
      </c>
    </row>
    <row r="2429" spans="1:10">
      <c r="A2429">
        <v>2425</v>
      </c>
      <c r="B2429" s="612">
        <v>43903.377083333333</v>
      </c>
      <c r="C2429" s="405" t="s">
        <v>96</v>
      </c>
      <c r="D2429" s="384">
        <v>551</v>
      </c>
      <c r="E2429">
        <v>0.02</v>
      </c>
      <c r="F2429">
        <v>1.1199399999999999</v>
      </c>
      <c r="G2429" s="384">
        <v>0</v>
      </c>
      <c r="H2429">
        <v>0</v>
      </c>
    </row>
    <row r="2430" spans="1:10">
      <c r="A2430">
        <v>2426</v>
      </c>
      <c r="B2430" s="612">
        <v>43903.377083333333</v>
      </c>
      <c r="C2430" s="405" t="s">
        <v>2110</v>
      </c>
      <c r="D2430" s="384">
        <v>551</v>
      </c>
      <c r="E2430">
        <v>0.02</v>
      </c>
      <c r="F2430">
        <v>1.1199399999999999</v>
      </c>
      <c r="G2430" s="384">
        <v>0</v>
      </c>
      <c r="H2430">
        <v>1.12094</v>
      </c>
    </row>
    <row r="2431" spans="1:10">
      <c r="A2431">
        <v>2432</v>
      </c>
      <c r="B2431" s="612">
        <v>43903.394444444442</v>
      </c>
      <c r="C2431" s="405" t="s">
        <v>2110</v>
      </c>
      <c r="D2431" s="384">
        <v>551</v>
      </c>
      <c r="E2431">
        <v>0.02</v>
      </c>
      <c r="F2431">
        <v>1.1199399999999999</v>
      </c>
      <c r="G2431" s="384">
        <v>0</v>
      </c>
      <c r="H2431">
        <v>1.1201399999999999</v>
      </c>
    </row>
    <row r="2432" spans="1:10">
      <c r="A2432">
        <v>2436</v>
      </c>
      <c r="B2432" s="612">
        <v>43903.409722222219</v>
      </c>
      <c r="C2432" s="405" t="s">
        <v>2110</v>
      </c>
      <c r="D2432" s="384">
        <v>551</v>
      </c>
      <c r="E2432">
        <v>0.02</v>
      </c>
      <c r="F2432">
        <v>1.1199399999999999</v>
      </c>
      <c r="G2432" s="384">
        <v>0</v>
      </c>
      <c r="H2432">
        <v>1.11911</v>
      </c>
    </row>
    <row r="2433" spans="1:10">
      <c r="A2433">
        <v>2444</v>
      </c>
      <c r="B2433" s="612">
        <v>43903.467361111114</v>
      </c>
      <c r="C2433" s="405" t="s">
        <v>2110</v>
      </c>
      <c r="D2433" s="384">
        <v>551</v>
      </c>
      <c r="E2433">
        <v>0.02</v>
      </c>
      <c r="F2433">
        <v>1.1199399999999999</v>
      </c>
      <c r="G2433" s="384">
        <v>0</v>
      </c>
      <c r="H2433">
        <v>1.1178300000000001</v>
      </c>
    </row>
    <row r="2434" spans="1:10">
      <c r="A2434">
        <v>2457</v>
      </c>
      <c r="B2434" s="612">
        <v>43903.50277777778</v>
      </c>
      <c r="C2434" s="405" t="s">
        <v>2054</v>
      </c>
      <c r="D2434" s="384">
        <v>551</v>
      </c>
      <c r="E2434">
        <v>0.02</v>
      </c>
      <c r="F2434">
        <v>1.1178300000000001</v>
      </c>
      <c r="G2434" s="384">
        <v>0</v>
      </c>
      <c r="H2434">
        <v>1.1178300000000001</v>
      </c>
      <c r="I2434">
        <v>-4.22</v>
      </c>
      <c r="J2434" s="384">
        <v>24316.42</v>
      </c>
    </row>
    <row r="2435" spans="1:10">
      <c r="A2435">
        <v>2430</v>
      </c>
      <c r="B2435" s="612">
        <v>43903.394444444442</v>
      </c>
      <c r="C2435" s="405" t="s">
        <v>96</v>
      </c>
      <c r="D2435" s="384">
        <v>552</v>
      </c>
      <c r="E2435">
        <v>0.02</v>
      </c>
      <c r="F2435">
        <v>1.1183399999999999</v>
      </c>
      <c r="G2435" s="384">
        <v>0</v>
      </c>
      <c r="H2435">
        <v>0</v>
      </c>
    </row>
    <row r="2436" spans="1:10">
      <c r="A2436">
        <v>2431</v>
      </c>
      <c r="B2436" s="612">
        <v>43903.394444444442</v>
      </c>
      <c r="C2436" s="405" t="s">
        <v>2110</v>
      </c>
      <c r="D2436" s="384">
        <v>552</v>
      </c>
      <c r="E2436">
        <v>0.02</v>
      </c>
      <c r="F2436">
        <v>1.1183399999999999</v>
      </c>
      <c r="G2436" s="384">
        <v>0</v>
      </c>
      <c r="H2436">
        <v>1.1201399999999999</v>
      </c>
    </row>
    <row r="2437" spans="1:10">
      <c r="A2437">
        <v>2435</v>
      </c>
      <c r="B2437" s="612">
        <v>43903.409722222219</v>
      </c>
      <c r="C2437" s="405" t="s">
        <v>2110</v>
      </c>
      <c r="D2437" s="384">
        <v>552</v>
      </c>
      <c r="E2437">
        <v>0.02</v>
      </c>
      <c r="F2437">
        <v>1.1183399999999999</v>
      </c>
      <c r="G2437" s="384">
        <v>0</v>
      </c>
      <c r="H2437">
        <v>1.11911</v>
      </c>
    </row>
    <row r="2438" spans="1:10">
      <c r="A2438">
        <v>2443</v>
      </c>
      <c r="B2438" s="612">
        <v>43903.467361111114</v>
      </c>
      <c r="C2438" s="405" t="s">
        <v>2110</v>
      </c>
      <c r="D2438" s="384">
        <v>552</v>
      </c>
      <c r="E2438">
        <v>0.02</v>
      </c>
      <c r="F2438">
        <v>1.1183399999999999</v>
      </c>
      <c r="G2438" s="384">
        <v>0</v>
      </c>
      <c r="H2438">
        <v>1.1178300000000001</v>
      </c>
    </row>
    <row r="2439" spans="1:10">
      <c r="A2439">
        <v>2458</v>
      </c>
      <c r="B2439" s="612">
        <v>43903.50277777778</v>
      </c>
      <c r="C2439" s="405" t="s">
        <v>2054</v>
      </c>
      <c r="D2439" s="384">
        <v>552</v>
      </c>
      <c r="E2439">
        <v>0.02</v>
      </c>
      <c r="F2439">
        <v>1.1178300000000001</v>
      </c>
      <c r="G2439" s="384">
        <v>0</v>
      </c>
      <c r="H2439">
        <v>1.1178300000000001</v>
      </c>
      <c r="I2439">
        <v>-1.02</v>
      </c>
      <c r="J2439" s="384">
        <v>24315.4</v>
      </c>
    </row>
    <row r="2440" spans="1:10">
      <c r="A2440">
        <v>2433</v>
      </c>
      <c r="B2440" s="612">
        <v>43903.409722222219</v>
      </c>
      <c r="C2440" s="405" t="s">
        <v>96</v>
      </c>
      <c r="D2440" s="384">
        <v>553</v>
      </c>
      <c r="E2440">
        <v>0.03</v>
      </c>
      <c r="F2440">
        <v>1.11673</v>
      </c>
      <c r="G2440" s="384">
        <v>0</v>
      </c>
      <c r="H2440">
        <v>0</v>
      </c>
    </row>
    <row r="2441" spans="1:10">
      <c r="A2441">
        <v>2434</v>
      </c>
      <c r="B2441" s="612">
        <v>43903.409722222219</v>
      </c>
      <c r="C2441" s="405" t="s">
        <v>2110</v>
      </c>
      <c r="D2441" s="384">
        <v>553</v>
      </c>
      <c r="E2441">
        <v>0.03</v>
      </c>
      <c r="F2441">
        <v>1.11673</v>
      </c>
      <c r="G2441" s="384">
        <v>0</v>
      </c>
      <c r="H2441">
        <v>1.11911</v>
      </c>
    </row>
    <row r="2442" spans="1:10">
      <c r="A2442">
        <v>2442</v>
      </c>
      <c r="B2442" s="612">
        <v>43903.467361111114</v>
      </c>
      <c r="C2442" s="405" t="s">
        <v>2110</v>
      </c>
      <c r="D2442" s="384">
        <v>553</v>
      </c>
      <c r="E2442">
        <v>0.03</v>
      </c>
      <c r="F2442">
        <v>1.11673</v>
      </c>
      <c r="G2442" s="384">
        <v>0</v>
      </c>
      <c r="H2442">
        <v>1.1178300000000001</v>
      </c>
    </row>
    <row r="2443" spans="1:10">
      <c r="A2443">
        <v>2459</v>
      </c>
      <c r="B2443" s="612">
        <v>43903.50277777778</v>
      </c>
      <c r="C2443" s="405" t="s">
        <v>2054</v>
      </c>
      <c r="D2443" s="384">
        <v>553</v>
      </c>
      <c r="E2443">
        <v>0.03</v>
      </c>
      <c r="F2443">
        <v>1.1178300000000001</v>
      </c>
      <c r="G2443" s="384">
        <v>0</v>
      </c>
      <c r="H2443">
        <v>1.1178300000000001</v>
      </c>
      <c r="I2443">
        <v>3.3</v>
      </c>
      <c r="J2443" s="384">
        <v>24318.7</v>
      </c>
    </row>
    <row r="2444" spans="1:10">
      <c r="A2444">
        <v>2437</v>
      </c>
      <c r="B2444" s="612">
        <v>43903.419444444444</v>
      </c>
      <c r="C2444" s="405" t="s">
        <v>97</v>
      </c>
      <c r="D2444" s="384">
        <v>554</v>
      </c>
      <c r="E2444">
        <v>0.02</v>
      </c>
      <c r="F2444">
        <v>1.1167199999999999</v>
      </c>
      <c r="G2444" s="384">
        <v>0</v>
      </c>
      <c r="H2444">
        <v>0</v>
      </c>
    </row>
    <row r="2445" spans="1:10">
      <c r="A2445">
        <v>2438</v>
      </c>
      <c r="B2445" s="612">
        <v>43903.419444444444</v>
      </c>
      <c r="C2445" s="405" t="s">
        <v>2110</v>
      </c>
      <c r="D2445" s="384">
        <v>554</v>
      </c>
      <c r="E2445">
        <v>0.02</v>
      </c>
      <c r="F2445">
        <v>1.1167199999999999</v>
      </c>
      <c r="G2445" s="384">
        <v>0</v>
      </c>
      <c r="H2445">
        <v>1.11572</v>
      </c>
    </row>
    <row r="2446" spans="1:10">
      <c r="A2446">
        <v>2439</v>
      </c>
      <c r="B2446" s="612">
        <v>43903.445138888892</v>
      </c>
      <c r="C2446" s="405" t="s">
        <v>2054</v>
      </c>
      <c r="D2446" s="384">
        <v>554</v>
      </c>
      <c r="E2446">
        <v>0.02</v>
      </c>
      <c r="F2446">
        <v>1.11572</v>
      </c>
      <c r="G2446" s="384">
        <v>0</v>
      </c>
      <c r="H2446">
        <v>1.11572</v>
      </c>
      <c r="I2446">
        <v>2</v>
      </c>
      <c r="J2446" s="384">
        <v>24318.639999999999</v>
      </c>
    </row>
    <row r="2447" spans="1:10">
      <c r="A2447">
        <v>2440</v>
      </c>
      <c r="B2447" s="612">
        <v>43903.467361111114</v>
      </c>
      <c r="C2447" s="405" t="s">
        <v>96</v>
      </c>
      <c r="D2447" s="384">
        <v>555</v>
      </c>
      <c r="E2447">
        <v>0.05</v>
      </c>
      <c r="F2447">
        <v>1.11503</v>
      </c>
      <c r="G2447" s="384">
        <v>0</v>
      </c>
      <c r="H2447">
        <v>0</v>
      </c>
    </row>
    <row r="2448" spans="1:10">
      <c r="A2448">
        <v>2441</v>
      </c>
      <c r="B2448" s="612">
        <v>43903.467361111114</v>
      </c>
      <c r="C2448" s="405" t="s">
        <v>2110</v>
      </c>
      <c r="D2448" s="384">
        <v>555</v>
      </c>
      <c r="E2448">
        <v>0.05</v>
      </c>
      <c r="F2448">
        <v>1.11503</v>
      </c>
      <c r="G2448" s="384">
        <v>0</v>
      </c>
      <c r="H2448">
        <v>1.1178300000000001</v>
      </c>
    </row>
    <row r="2449" spans="1:10">
      <c r="A2449">
        <v>2460</v>
      </c>
      <c r="B2449" s="612">
        <v>43903.50277777778</v>
      </c>
      <c r="C2449" s="405" t="s">
        <v>2054</v>
      </c>
      <c r="D2449" s="384">
        <v>555</v>
      </c>
      <c r="E2449">
        <v>0.05</v>
      </c>
      <c r="F2449">
        <v>1.1178300000000001</v>
      </c>
      <c r="G2449" s="384">
        <v>0</v>
      </c>
      <c r="H2449">
        <v>1.1178300000000001</v>
      </c>
      <c r="I2449">
        <v>14</v>
      </c>
      <c r="J2449" s="384">
        <v>24332.7</v>
      </c>
    </row>
    <row r="2450" spans="1:10">
      <c r="A2450">
        <v>2445</v>
      </c>
      <c r="B2450" s="612">
        <v>43903.473611111112</v>
      </c>
      <c r="C2450" s="405" t="s">
        <v>97</v>
      </c>
      <c r="D2450" s="384">
        <v>556</v>
      </c>
      <c r="E2450">
        <v>0.02</v>
      </c>
      <c r="F2450">
        <v>1.11605</v>
      </c>
      <c r="G2450" s="384">
        <v>0</v>
      </c>
      <c r="H2450">
        <v>0</v>
      </c>
    </row>
    <row r="2451" spans="1:10">
      <c r="A2451">
        <v>2446</v>
      </c>
      <c r="B2451" s="612">
        <v>43903.473611111112</v>
      </c>
      <c r="C2451" s="405" t="s">
        <v>2110</v>
      </c>
      <c r="D2451" s="384">
        <v>556</v>
      </c>
      <c r="E2451">
        <v>0.02</v>
      </c>
      <c r="F2451">
        <v>1.11605</v>
      </c>
      <c r="G2451" s="384">
        <v>0</v>
      </c>
      <c r="H2451">
        <v>1.1150500000000001</v>
      </c>
    </row>
    <row r="2452" spans="1:10">
      <c r="A2452">
        <v>2447</v>
      </c>
      <c r="B2452" s="612">
        <v>43903.488888888889</v>
      </c>
      <c r="C2452" s="405" t="s">
        <v>2054</v>
      </c>
      <c r="D2452" s="384">
        <v>556</v>
      </c>
      <c r="E2452">
        <v>0.02</v>
      </c>
      <c r="F2452">
        <v>1.1150500000000001</v>
      </c>
      <c r="G2452" s="384">
        <v>0</v>
      </c>
      <c r="H2452">
        <v>1.1150500000000001</v>
      </c>
      <c r="I2452">
        <v>2</v>
      </c>
      <c r="J2452" s="384">
        <v>24320.639999999999</v>
      </c>
    </row>
    <row r="2453" spans="1:10">
      <c r="A2453">
        <v>2448</v>
      </c>
      <c r="B2453" s="612">
        <v>43903.49722222222</v>
      </c>
      <c r="C2453" s="405" t="s">
        <v>97</v>
      </c>
      <c r="D2453" s="384">
        <v>557</v>
      </c>
      <c r="E2453">
        <v>0.02</v>
      </c>
      <c r="F2453">
        <v>1.1146</v>
      </c>
      <c r="G2453" s="384">
        <v>0</v>
      </c>
      <c r="H2453">
        <v>0</v>
      </c>
    </row>
    <row r="2454" spans="1:10">
      <c r="A2454">
        <v>2449</v>
      </c>
      <c r="B2454" s="612">
        <v>43903.49722222222</v>
      </c>
      <c r="C2454" s="405" t="s">
        <v>2110</v>
      </c>
      <c r="D2454" s="384">
        <v>557</v>
      </c>
      <c r="E2454">
        <v>0.02</v>
      </c>
      <c r="F2454">
        <v>1.1146</v>
      </c>
      <c r="G2454" s="384">
        <v>0</v>
      </c>
      <c r="H2454">
        <v>1.1135999999999999</v>
      </c>
    </row>
    <row r="2455" spans="1:10">
      <c r="A2455">
        <v>2452</v>
      </c>
      <c r="B2455" s="612">
        <v>43903.501388888886</v>
      </c>
      <c r="C2455" s="405" t="s">
        <v>2110</v>
      </c>
      <c r="D2455" s="384">
        <v>557</v>
      </c>
      <c r="E2455">
        <v>0.02</v>
      </c>
      <c r="F2455">
        <v>1.1146</v>
      </c>
      <c r="G2455" s="384">
        <v>0</v>
      </c>
      <c r="H2455">
        <v>1.1144000000000001</v>
      </c>
    </row>
    <row r="2456" spans="1:10">
      <c r="A2456">
        <v>2456</v>
      </c>
      <c r="B2456" s="612">
        <v>43903.50277777778</v>
      </c>
      <c r="C2456" s="405" t="s">
        <v>2110</v>
      </c>
      <c r="D2456" s="384">
        <v>557</v>
      </c>
      <c r="E2456">
        <v>0.02</v>
      </c>
      <c r="F2456">
        <v>1.1146</v>
      </c>
      <c r="G2456" s="384">
        <v>0</v>
      </c>
      <c r="H2456">
        <v>1.1154299999999999</v>
      </c>
    </row>
    <row r="2457" spans="1:10">
      <c r="A2457">
        <v>2463</v>
      </c>
      <c r="B2457" s="612">
        <v>43903.509027777778</v>
      </c>
      <c r="C2457" s="405" t="s">
        <v>2054</v>
      </c>
      <c r="D2457" s="384">
        <v>557</v>
      </c>
      <c r="E2457">
        <v>0.02</v>
      </c>
      <c r="F2457">
        <v>1.1154299999999999</v>
      </c>
      <c r="G2457" s="384">
        <v>0</v>
      </c>
      <c r="H2457">
        <v>1.1154299999999999</v>
      </c>
      <c r="I2457">
        <v>-1.66</v>
      </c>
      <c r="J2457" s="384">
        <v>24331.040000000001</v>
      </c>
    </row>
    <row r="2458" spans="1:10">
      <c r="A2458">
        <v>2450</v>
      </c>
      <c r="B2458" s="612">
        <v>43903.501388888886</v>
      </c>
      <c r="C2458" s="405" t="s">
        <v>97</v>
      </c>
      <c r="D2458" s="384">
        <v>558</v>
      </c>
      <c r="E2458">
        <v>0.02</v>
      </c>
      <c r="F2458">
        <v>1.1162000000000001</v>
      </c>
      <c r="G2458" s="384">
        <v>0</v>
      </c>
      <c r="H2458">
        <v>0</v>
      </c>
    </row>
    <row r="2459" spans="1:10">
      <c r="A2459">
        <v>2451</v>
      </c>
      <c r="B2459" s="612">
        <v>43903.501388888886</v>
      </c>
      <c r="C2459" s="405" t="s">
        <v>2110</v>
      </c>
      <c r="D2459" s="384">
        <v>558</v>
      </c>
      <c r="E2459">
        <v>0.02</v>
      </c>
      <c r="F2459">
        <v>1.1162000000000001</v>
      </c>
      <c r="G2459" s="384">
        <v>0</v>
      </c>
      <c r="H2459">
        <v>1.1144000000000001</v>
      </c>
    </row>
    <row r="2460" spans="1:10">
      <c r="A2460">
        <v>2455</v>
      </c>
      <c r="B2460" s="612">
        <v>43903.50277777778</v>
      </c>
      <c r="C2460" s="405" t="s">
        <v>2110</v>
      </c>
      <c r="D2460" s="384">
        <v>558</v>
      </c>
      <c r="E2460">
        <v>0.02</v>
      </c>
      <c r="F2460">
        <v>1.1162000000000001</v>
      </c>
      <c r="G2460" s="384">
        <v>0</v>
      </c>
      <c r="H2460">
        <v>1.1154299999999999</v>
      </c>
    </row>
    <row r="2461" spans="1:10">
      <c r="A2461">
        <v>2464</v>
      </c>
      <c r="B2461" s="612">
        <v>43903.509027777778</v>
      </c>
      <c r="C2461" s="405" t="s">
        <v>2054</v>
      </c>
      <c r="D2461" s="384">
        <v>558</v>
      </c>
      <c r="E2461">
        <v>0.02</v>
      </c>
      <c r="F2461">
        <v>1.1154299999999999</v>
      </c>
      <c r="G2461" s="384">
        <v>0</v>
      </c>
      <c r="H2461">
        <v>1.1154299999999999</v>
      </c>
      <c r="I2461">
        <v>1.54</v>
      </c>
      <c r="J2461" s="384">
        <v>24332.58</v>
      </c>
    </row>
    <row r="2462" spans="1:10">
      <c r="A2462">
        <v>2453</v>
      </c>
      <c r="B2462" s="612">
        <v>43903.50277777778</v>
      </c>
      <c r="C2462" s="405" t="s">
        <v>97</v>
      </c>
      <c r="D2462" s="384">
        <v>559</v>
      </c>
      <c r="E2462">
        <v>0.03</v>
      </c>
      <c r="F2462">
        <v>1.11781</v>
      </c>
      <c r="G2462" s="384">
        <v>0</v>
      </c>
      <c r="H2462">
        <v>0</v>
      </c>
    </row>
    <row r="2463" spans="1:10">
      <c r="A2463">
        <v>2454</v>
      </c>
      <c r="B2463" s="612">
        <v>43903.50277777778</v>
      </c>
      <c r="C2463" s="405" t="s">
        <v>2110</v>
      </c>
      <c r="D2463" s="384">
        <v>559</v>
      </c>
      <c r="E2463">
        <v>0.03</v>
      </c>
      <c r="F2463">
        <v>1.11781</v>
      </c>
      <c r="G2463" s="384">
        <v>0</v>
      </c>
      <c r="H2463">
        <v>1.1154299999999999</v>
      </c>
    </row>
    <row r="2464" spans="1:10">
      <c r="A2464">
        <v>2465</v>
      </c>
      <c r="B2464" s="612">
        <v>43903.509027777778</v>
      </c>
      <c r="C2464" s="405" t="s">
        <v>2054</v>
      </c>
      <c r="D2464" s="384">
        <v>559</v>
      </c>
      <c r="E2464">
        <v>0.03</v>
      </c>
      <c r="F2464">
        <v>1.1154299999999999</v>
      </c>
      <c r="G2464" s="384">
        <v>0</v>
      </c>
      <c r="H2464">
        <v>1.1154299999999999</v>
      </c>
      <c r="I2464">
        <v>7.14</v>
      </c>
      <c r="J2464" s="384">
        <v>24339.72</v>
      </c>
    </row>
    <row r="2465" spans="1:10">
      <c r="A2465">
        <v>2461</v>
      </c>
      <c r="B2465" s="612">
        <v>43903.507638888892</v>
      </c>
      <c r="C2465" s="405" t="s">
        <v>96</v>
      </c>
      <c r="D2465" s="384">
        <v>560</v>
      </c>
      <c r="E2465">
        <v>0.02</v>
      </c>
      <c r="F2465">
        <v>1.1159600000000001</v>
      </c>
      <c r="G2465" s="384">
        <v>0</v>
      </c>
      <c r="H2465">
        <v>0</v>
      </c>
    </row>
    <row r="2466" spans="1:10">
      <c r="A2466">
        <v>2462</v>
      </c>
      <c r="B2466" s="612">
        <v>43903.507638888892</v>
      </c>
      <c r="C2466" s="405" t="s">
        <v>2110</v>
      </c>
      <c r="D2466" s="384">
        <v>560</v>
      </c>
      <c r="E2466">
        <v>0.02</v>
      </c>
      <c r="F2466">
        <v>1.1159600000000001</v>
      </c>
      <c r="G2466" s="384">
        <v>0</v>
      </c>
      <c r="H2466">
        <v>1.11696</v>
      </c>
    </row>
    <row r="2467" spans="1:10">
      <c r="A2467">
        <v>2471</v>
      </c>
      <c r="B2467" s="612">
        <v>43903.522222222222</v>
      </c>
      <c r="C2467" s="405" t="s">
        <v>2110</v>
      </c>
      <c r="D2467" s="384">
        <v>560</v>
      </c>
      <c r="E2467">
        <v>0.02</v>
      </c>
      <c r="F2467">
        <v>1.1159600000000001</v>
      </c>
      <c r="G2467" s="384">
        <v>0</v>
      </c>
      <c r="H2467">
        <v>1.1159300000000001</v>
      </c>
    </row>
    <row r="2468" spans="1:10">
      <c r="A2468">
        <v>2478</v>
      </c>
      <c r="B2468" s="612">
        <v>43903.538194444445</v>
      </c>
      <c r="C2468" s="405" t="s">
        <v>2110</v>
      </c>
      <c r="D2468" s="384">
        <v>560</v>
      </c>
      <c r="E2468">
        <v>0.02</v>
      </c>
      <c r="F2468">
        <v>1.1159600000000001</v>
      </c>
      <c r="G2468" s="384">
        <v>0</v>
      </c>
      <c r="H2468">
        <v>1.1148</v>
      </c>
    </row>
    <row r="2469" spans="1:10">
      <c r="A2469">
        <v>2485</v>
      </c>
      <c r="B2469" s="612">
        <v>43903.55</v>
      </c>
      <c r="C2469" s="405" t="s">
        <v>2110</v>
      </c>
      <c r="D2469" s="384">
        <v>560</v>
      </c>
      <c r="E2469">
        <v>0.02</v>
      </c>
      <c r="F2469">
        <v>1.1159600000000001</v>
      </c>
      <c r="G2469" s="384">
        <v>0</v>
      </c>
      <c r="H2469">
        <v>1.1134599999999999</v>
      </c>
    </row>
    <row r="2470" spans="1:10">
      <c r="A2470">
        <v>2505</v>
      </c>
      <c r="B2470" s="612">
        <v>43903.664583333331</v>
      </c>
      <c r="C2470" s="405" t="s">
        <v>2110</v>
      </c>
      <c r="D2470" s="384">
        <v>560</v>
      </c>
      <c r="E2470">
        <v>0.02</v>
      </c>
      <c r="F2470">
        <v>1.1159600000000001</v>
      </c>
      <c r="G2470" s="384">
        <v>0</v>
      </c>
      <c r="H2470">
        <v>1.11208</v>
      </c>
    </row>
    <row r="2471" spans="1:10">
      <c r="A2471">
        <v>2512</v>
      </c>
      <c r="B2471" s="612">
        <v>43903.665972222225</v>
      </c>
      <c r="C2471" s="405" t="s">
        <v>2110</v>
      </c>
      <c r="D2471" s="384">
        <v>560</v>
      </c>
      <c r="E2471">
        <v>0.02</v>
      </c>
      <c r="F2471">
        <v>1.1159600000000001</v>
      </c>
      <c r="G2471" s="384">
        <v>0</v>
      </c>
      <c r="H2471">
        <v>1.1104799999999999</v>
      </c>
    </row>
    <row r="2472" spans="1:10">
      <c r="A2472">
        <v>2525</v>
      </c>
      <c r="B2472" s="612">
        <v>43903.714583333334</v>
      </c>
      <c r="C2472" s="405" t="s">
        <v>2054</v>
      </c>
      <c r="D2472" s="384">
        <v>560</v>
      </c>
      <c r="E2472">
        <v>0.02</v>
      </c>
      <c r="F2472">
        <v>1.1104799999999999</v>
      </c>
      <c r="G2472" s="384">
        <v>0</v>
      </c>
      <c r="H2472">
        <v>1.1104799999999999</v>
      </c>
      <c r="I2472">
        <v>-10.96</v>
      </c>
      <c r="J2472" s="384">
        <v>24344.76</v>
      </c>
    </row>
    <row r="2473" spans="1:10">
      <c r="A2473">
        <v>2466</v>
      </c>
      <c r="B2473" s="612">
        <v>43903.511805555558</v>
      </c>
      <c r="C2473" s="405" t="s">
        <v>97</v>
      </c>
      <c r="D2473" s="384">
        <v>561</v>
      </c>
      <c r="E2473">
        <v>0.02</v>
      </c>
      <c r="F2473">
        <v>1.11669</v>
      </c>
      <c r="G2473" s="384">
        <v>0</v>
      </c>
      <c r="H2473">
        <v>0</v>
      </c>
    </row>
    <row r="2474" spans="1:10">
      <c r="A2474">
        <v>2467</v>
      </c>
      <c r="B2474" s="612">
        <v>43903.511805555558</v>
      </c>
      <c r="C2474" s="405" t="s">
        <v>2110</v>
      </c>
      <c r="D2474" s="384">
        <v>561</v>
      </c>
      <c r="E2474">
        <v>0.02</v>
      </c>
      <c r="F2474">
        <v>1.11669</v>
      </c>
      <c r="G2474" s="384">
        <v>0</v>
      </c>
      <c r="H2474">
        <v>1.1156900000000001</v>
      </c>
    </row>
    <row r="2475" spans="1:10">
      <c r="A2475">
        <v>2468</v>
      </c>
      <c r="B2475" s="612">
        <v>43903.517361111109</v>
      </c>
      <c r="C2475" s="405" t="s">
        <v>2054</v>
      </c>
      <c r="D2475" s="384">
        <v>561</v>
      </c>
      <c r="E2475">
        <v>0.02</v>
      </c>
      <c r="F2475">
        <v>1.1156900000000001</v>
      </c>
      <c r="G2475" s="384">
        <v>0</v>
      </c>
      <c r="H2475">
        <v>1.1156900000000001</v>
      </c>
      <c r="I2475">
        <v>2</v>
      </c>
      <c r="J2475" s="384">
        <v>24341.72</v>
      </c>
    </row>
    <row r="2476" spans="1:10">
      <c r="A2476">
        <v>2469</v>
      </c>
      <c r="B2476" s="612">
        <v>43903.522222222222</v>
      </c>
      <c r="C2476" s="405" t="s">
        <v>96</v>
      </c>
      <c r="D2476" s="384">
        <v>562</v>
      </c>
      <c r="E2476">
        <v>0.02</v>
      </c>
      <c r="F2476">
        <v>1.11389</v>
      </c>
      <c r="G2476" s="384">
        <v>0</v>
      </c>
      <c r="H2476">
        <v>0</v>
      </c>
    </row>
    <row r="2477" spans="1:10">
      <c r="A2477">
        <v>2470</v>
      </c>
      <c r="B2477" s="612">
        <v>43903.522222222222</v>
      </c>
      <c r="C2477" s="405" t="s">
        <v>2110</v>
      </c>
      <c r="D2477" s="384">
        <v>562</v>
      </c>
      <c r="E2477">
        <v>0.02</v>
      </c>
      <c r="F2477">
        <v>1.11389</v>
      </c>
      <c r="G2477" s="384">
        <v>0</v>
      </c>
      <c r="H2477">
        <v>1.1159300000000001</v>
      </c>
    </row>
    <row r="2478" spans="1:10">
      <c r="A2478">
        <v>2477</v>
      </c>
      <c r="B2478" s="612">
        <v>43903.538194444445</v>
      </c>
      <c r="C2478" s="405" t="s">
        <v>2110</v>
      </c>
      <c r="D2478" s="384">
        <v>562</v>
      </c>
      <c r="E2478">
        <v>0.02</v>
      </c>
      <c r="F2478">
        <v>1.11389</v>
      </c>
      <c r="G2478" s="384">
        <v>0</v>
      </c>
      <c r="H2478">
        <v>1.1148</v>
      </c>
    </row>
    <row r="2479" spans="1:10">
      <c r="A2479">
        <v>2484</v>
      </c>
      <c r="B2479" s="612">
        <v>43903.55</v>
      </c>
      <c r="C2479" s="405" t="s">
        <v>2110</v>
      </c>
      <c r="D2479" s="384">
        <v>562</v>
      </c>
      <c r="E2479">
        <v>0.02</v>
      </c>
      <c r="F2479">
        <v>1.11389</v>
      </c>
      <c r="G2479" s="384">
        <v>0</v>
      </c>
      <c r="H2479">
        <v>1.1134599999999999</v>
      </c>
    </row>
    <row r="2480" spans="1:10">
      <c r="A2480">
        <v>2504</v>
      </c>
      <c r="B2480" s="612">
        <v>43903.664583333331</v>
      </c>
      <c r="C2480" s="405" t="s">
        <v>2110</v>
      </c>
      <c r="D2480" s="384">
        <v>562</v>
      </c>
      <c r="E2480">
        <v>0.02</v>
      </c>
      <c r="F2480">
        <v>1.11389</v>
      </c>
      <c r="G2480" s="384">
        <v>0</v>
      </c>
      <c r="H2480">
        <v>1.11208</v>
      </c>
    </row>
    <row r="2481" spans="1:10">
      <c r="A2481">
        <v>2511</v>
      </c>
      <c r="B2481" s="612">
        <v>43903.665972222225</v>
      </c>
      <c r="C2481" s="405" t="s">
        <v>2110</v>
      </c>
      <c r="D2481" s="384">
        <v>562</v>
      </c>
      <c r="E2481">
        <v>0.02</v>
      </c>
      <c r="F2481">
        <v>1.11389</v>
      </c>
      <c r="G2481" s="384">
        <v>0</v>
      </c>
      <c r="H2481">
        <v>1.1104799999999999</v>
      </c>
    </row>
    <row r="2482" spans="1:10">
      <c r="A2482">
        <v>2526</v>
      </c>
      <c r="B2482" s="612">
        <v>43903.714583333334</v>
      </c>
      <c r="C2482" s="405" t="s">
        <v>2054</v>
      </c>
      <c r="D2482" s="384">
        <v>562</v>
      </c>
      <c r="E2482">
        <v>0.02</v>
      </c>
      <c r="F2482">
        <v>1.1104799999999999</v>
      </c>
      <c r="G2482" s="384">
        <v>0</v>
      </c>
      <c r="H2482">
        <v>1.1104799999999999</v>
      </c>
      <c r="I2482">
        <v>-6.82</v>
      </c>
      <c r="J2482" s="384">
        <v>24337.94</v>
      </c>
    </row>
    <row r="2483" spans="1:10">
      <c r="A2483">
        <v>2472</v>
      </c>
      <c r="B2483" s="612">
        <v>43903.530555555553</v>
      </c>
      <c r="C2483" s="405" t="s">
        <v>97</v>
      </c>
      <c r="D2483" s="384">
        <v>563</v>
      </c>
      <c r="E2483">
        <v>0.02</v>
      </c>
      <c r="F2483">
        <v>1.1145400000000001</v>
      </c>
      <c r="G2483" s="384">
        <v>0</v>
      </c>
      <c r="H2483">
        <v>0</v>
      </c>
    </row>
    <row r="2484" spans="1:10">
      <c r="A2484">
        <v>2473</v>
      </c>
      <c r="B2484" s="612">
        <v>43903.530555555553</v>
      </c>
      <c r="C2484" s="405" t="s">
        <v>2110</v>
      </c>
      <c r="D2484" s="384">
        <v>563</v>
      </c>
      <c r="E2484">
        <v>0.02</v>
      </c>
      <c r="F2484">
        <v>1.1145400000000001</v>
      </c>
      <c r="G2484" s="384">
        <v>0</v>
      </c>
      <c r="H2484">
        <v>1.11354</v>
      </c>
    </row>
    <row r="2485" spans="1:10">
      <c r="A2485">
        <v>2474</v>
      </c>
      <c r="B2485" s="612">
        <v>43903.534722222219</v>
      </c>
      <c r="C2485" s="405" t="s">
        <v>2054</v>
      </c>
      <c r="D2485" s="384">
        <v>563</v>
      </c>
      <c r="E2485">
        <v>0.02</v>
      </c>
      <c r="F2485">
        <v>1.11354</v>
      </c>
      <c r="G2485" s="384">
        <v>0</v>
      </c>
      <c r="H2485">
        <v>1.11354</v>
      </c>
      <c r="I2485">
        <v>2</v>
      </c>
      <c r="J2485" s="384">
        <v>24343.72</v>
      </c>
    </row>
    <row r="2486" spans="1:10">
      <c r="A2486">
        <v>2475</v>
      </c>
      <c r="B2486" s="612">
        <v>43903.538194444445</v>
      </c>
      <c r="C2486" s="405" t="s">
        <v>96</v>
      </c>
      <c r="D2486" s="384">
        <v>564</v>
      </c>
      <c r="E2486">
        <v>0.03</v>
      </c>
      <c r="F2486">
        <v>1.11229</v>
      </c>
      <c r="G2486" s="384">
        <v>0</v>
      </c>
      <c r="H2486">
        <v>0</v>
      </c>
    </row>
    <row r="2487" spans="1:10">
      <c r="A2487">
        <v>2476</v>
      </c>
      <c r="B2487" s="612">
        <v>43903.538194444445</v>
      </c>
      <c r="C2487" s="405" t="s">
        <v>2110</v>
      </c>
      <c r="D2487" s="384">
        <v>564</v>
      </c>
      <c r="E2487">
        <v>0.03</v>
      </c>
      <c r="F2487">
        <v>1.11229</v>
      </c>
      <c r="G2487" s="384">
        <v>0</v>
      </c>
      <c r="H2487">
        <v>1.1148</v>
      </c>
    </row>
    <row r="2488" spans="1:10">
      <c r="A2488">
        <v>2483</v>
      </c>
      <c r="B2488" s="612">
        <v>43903.55</v>
      </c>
      <c r="C2488" s="405" t="s">
        <v>2110</v>
      </c>
      <c r="D2488" s="384">
        <v>564</v>
      </c>
      <c r="E2488">
        <v>0.03</v>
      </c>
      <c r="F2488">
        <v>1.11229</v>
      </c>
      <c r="G2488" s="384">
        <v>0</v>
      </c>
      <c r="H2488">
        <v>1.1134599999999999</v>
      </c>
    </row>
    <row r="2489" spans="1:10">
      <c r="A2489">
        <v>2503</v>
      </c>
      <c r="B2489" s="612">
        <v>43903.664583333331</v>
      </c>
      <c r="C2489" s="405" t="s">
        <v>2110</v>
      </c>
      <c r="D2489" s="384">
        <v>564</v>
      </c>
      <c r="E2489">
        <v>0.03</v>
      </c>
      <c r="F2489">
        <v>1.11229</v>
      </c>
      <c r="G2489" s="384">
        <v>0</v>
      </c>
      <c r="H2489">
        <v>1.11208</v>
      </c>
    </row>
    <row r="2490" spans="1:10">
      <c r="A2490">
        <v>2510</v>
      </c>
      <c r="B2490" s="612">
        <v>43903.665972222225</v>
      </c>
      <c r="C2490" s="405" t="s">
        <v>2110</v>
      </c>
      <c r="D2490" s="384">
        <v>564</v>
      </c>
      <c r="E2490">
        <v>0.03</v>
      </c>
      <c r="F2490">
        <v>1.11229</v>
      </c>
      <c r="G2490" s="384">
        <v>0</v>
      </c>
      <c r="H2490">
        <v>1.1104799999999999</v>
      </c>
    </row>
    <row r="2491" spans="1:10">
      <c r="A2491">
        <v>2527</v>
      </c>
      <c r="B2491" s="612">
        <v>43903.714583333334</v>
      </c>
      <c r="C2491" s="405" t="s">
        <v>2054</v>
      </c>
      <c r="D2491" s="384">
        <v>564</v>
      </c>
      <c r="E2491">
        <v>0.03</v>
      </c>
      <c r="F2491">
        <v>1.1104799999999999</v>
      </c>
      <c r="G2491" s="384">
        <v>0</v>
      </c>
      <c r="H2491">
        <v>1.1104799999999999</v>
      </c>
      <c r="I2491">
        <v>-5.43</v>
      </c>
      <c r="J2491" s="384">
        <v>24332.51</v>
      </c>
    </row>
    <row r="2492" spans="1:10">
      <c r="A2492">
        <v>2479</v>
      </c>
      <c r="B2492" s="612">
        <v>43903.543749999997</v>
      </c>
      <c r="C2492" s="405" t="s">
        <v>97</v>
      </c>
      <c r="D2492" s="384">
        <v>565</v>
      </c>
      <c r="E2492">
        <v>0.02</v>
      </c>
      <c r="F2492">
        <v>1.1115699999999999</v>
      </c>
      <c r="G2492" s="384">
        <v>0</v>
      </c>
      <c r="H2492">
        <v>0</v>
      </c>
    </row>
    <row r="2493" spans="1:10">
      <c r="A2493">
        <v>2480</v>
      </c>
      <c r="B2493" s="612">
        <v>43903.543749999997</v>
      </c>
      <c r="C2493" s="405" t="s">
        <v>2110</v>
      </c>
      <c r="D2493" s="384">
        <v>565</v>
      </c>
      <c r="E2493">
        <v>0.02</v>
      </c>
      <c r="F2493">
        <v>1.1115699999999999</v>
      </c>
      <c r="G2493" s="384">
        <v>0</v>
      </c>
      <c r="H2493">
        <v>1.1105700000000001</v>
      </c>
    </row>
    <row r="2494" spans="1:10">
      <c r="A2494">
        <v>2486</v>
      </c>
      <c r="B2494" s="612">
        <v>43903.55</v>
      </c>
      <c r="C2494" s="405" t="s">
        <v>2054</v>
      </c>
      <c r="D2494" s="384">
        <v>565</v>
      </c>
      <c r="E2494">
        <v>0.02</v>
      </c>
      <c r="F2494">
        <v>1.1105700000000001</v>
      </c>
      <c r="G2494" s="384">
        <v>0</v>
      </c>
      <c r="H2494">
        <v>1.1105700000000001</v>
      </c>
      <c r="I2494">
        <v>2</v>
      </c>
      <c r="J2494" s="384">
        <v>24345.72</v>
      </c>
    </row>
    <row r="2495" spans="1:10">
      <c r="A2495">
        <v>2481</v>
      </c>
      <c r="B2495" s="612">
        <v>43903.55</v>
      </c>
      <c r="C2495" s="405" t="s">
        <v>96</v>
      </c>
      <c r="D2495" s="384">
        <v>566</v>
      </c>
      <c r="E2495">
        <v>0.05</v>
      </c>
      <c r="F2495">
        <v>1.1105799999999999</v>
      </c>
      <c r="G2495" s="384">
        <v>0</v>
      </c>
      <c r="H2495">
        <v>0</v>
      </c>
    </row>
    <row r="2496" spans="1:10">
      <c r="A2496">
        <v>2482</v>
      </c>
      <c r="B2496" s="612">
        <v>43903.55</v>
      </c>
      <c r="C2496" s="405" t="s">
        <v>2110</v>
      </c>
      <c r="D2496" s="384">
        <v>566</v>
      </c>
      <c r="E2496">
        <v>0.05</v>
      </c>
      <c r="F2496">
        <v>1.1105799999999999</v>
      </c>
      <c r="G2496" s="384">
        <v>0</v>
      </c>
      <c r="H2496">
        <v>1.1134599999999999</v>
      </c>
    </row>
    <row r="2497" spans="1:10">
      <c r="A2497">
        <v>2502</v>
      </c>
      <c r="B2497" s="612">
        <v>43903.664583333331</v>
      </c>
      <c r="C2497" s="405" t="s">
        <v>2110</v>
      </c>
      <c r="D2497" s="384">
        <v>566</v>
      </c>
      <c r="E2497">
        <v>0.05</v>
      </c>
      <c r="F2497">
        <v>1.1105799999999999</v>
      </c>
      <c r="G2497" s="384">
        <v>0</v>
      </c>
      <c r="H2497">
        <v>1.11208</v>
      </c>
    </row>
    <row r="2498" spans="1:10">
      <c r="A2498">
        <v>2509</v>
      </c>
      <c r="B2498" s="612">
        <v>43903.665972222225</v>
      </c>
      <c r="C2498" s="405" t="s">
        <v>2110</v>
      </c>
      <c r="D2498" s="384">
        <v>566</v>
      </c>
      <c r="E2498">
        <v>0.05</v>
      </c>
      <c r="F2498">
        <v>1.1105799999999999</v>
      </c>
      <c r="G2498" s="384">
        <v>0</v>
      </c>
      <c r="H2498">
        <v>1.1104799999999999</v>
      </c>
    </row>
    <row r="2499" spans="1:10">
      <c r="A2499">
        <v>2528</v>
      </c>
      <c r="B2499" s="612">
        <v>43903.714583333334</v>
      </c>
      <c r="C2499" s="405" t="s">
        <v>2054</v>
      </c>
      <c r="D2499" s="384">
        <v>566</v>
      </c>
      <c r="E2499">
        <v>0.05</v>
      </c>
      <c r="F2499">
        <v>1.1104799999999999</v>
      </c>
      <c r="G2499" s="384">
        <v>0</v>
      </c>
      <c r="H2499">
        <v>1.1104799999999999</v>
      </c>
      <c r="I2499">
        <v>-0.5</v>
      </c>
      <c r="J2499" s="384">
        <v>24332.01</v>
      </c>
    </row>
    <row r="2500" spans="1:10">
      <c r="A2500">
        <v>2487</v>
      </c>
      <c r="B2500" s="612">
        <v>43903.554166666669</v>
      </c>
      <c r="C2500" s="405" t="s">
        <v>97</v>
      </c>
      <c r="D2500" s="384">
        <v>567</v>
      </c>
      <c r="E2500">
        <v>0.02</v>
      </c>
      <c r="F2500">
        <v>1.1115299999999999</v>
      </c>
      <c r="G2500" s="384">
        <v>0</v>
      </c>
      <c r="H2500">
        <v>0</v>
      </c>
    </row>
    <row r="2501" spans="1:10">
      <c r="A2501">
        <v>2488</v>
      </c>
      <c r="B2501" s="612">
        <v>43903.554166666669</v>
      </c>
      <c r="C2501" s="405" t="s">
        <v>2110</v>
      </c>
      <c r="D2501" s="384">
        <v>567</v>
      </c>
      <c r="E2501">
        <v>0.02</v>
      </c>
      <c r="F2501">
        <v>1.1115299999999999</v>
      </c>
      <c r="G2501" s="384">
        <v>0</v>
      </c>
      <c r="H2501">
        <v>1.11053</v>
      </c>
    </row>
    <row r="2502" spans="1:10">
      <c r="A2502">
        <v>2491</v>
      </c>
      <c r="B2502" s="612">
        <v>43903.588194444441</v>
      </c>
      <c r="C2502" s="405" t="s">
        <v>2110</v>
      </c>
      <c r="D2502" s="384">
        <v>567</v>
      </c>
      <c r="E2502">
        <v>0.02</v>
      </c>
      <c r="F2502">
        <v>1.1115299999999999</v>
      </c>
      <c r="G2502" s="384">
        <v>0</v>
      </c>
      <c r="H2502">
        <v>1.1113299999999999</v>
      </c>
    </row>
    <row r="2503" spans="1:10">
      <c r="A2503">
        <v>2492</v>
      </c>
      <c r="B2503" s="612">
        <v>43903.592361111114</v>
      </c>
      <c r="C2503" s="405" t="s">
        <v>2054</v>
      </c>
      <c r="D2503" s="384">
        <v>567</v>
      </c>
      <c r="E2503">
        <v>0.02</v>
      </c>
      <c r="F2503">
        <v>1.1113299999999999</v>
      </c>
      <c r="G2503" s="384">
        <v>0</v>
      </c>
      <c r="H2503">
        <v>1.1113299999999999</v>
      </c>
      <c r="I2503">
        <v>0.4</v>
      </c>
      <c r="J2503" s="384">
        <v>24346.12</v>
      </c>
    </row>
    <row r="2504" spans="1:10">
      <c r="A2504">
        <v>2489</v>
      </c>
      <c r="B2504" s="612">
        <v>43903.588194444441</v>
      </c>
      <c r="C2504" s="405" t="s">
        <v>97</v>
      </c>
      <c r="D2504" s="384">
        <v>568</v>
      </c>
      <c r="E2504">
        <v>0.02</v>
      </c>
      <c r="F2504">
        <v>1.11313</v>
      </c>
      <c r="G2504" s="384">
        <v>0</v>
      </c>
      <c r="H2504">
        <v>0</v>
      </c>
    </row>
    <row r="2505" spans="1:10">
      <c r="A2505">
        <v>2490</v>
      </c>
      <c r="B2505" s="612">
        <v>43903.588194444441</v>
      </c>
      <c r="C2505" s="405" t="s">
        <v>2110</v>
      </c>
      <c r="D2505" s="384">
        <v>568</v>
      </c>
      <c r="E2505">
        <v>0.02</v>
      </c>
      <c r="F2505">
        <v>1.11313</v>
      </c>
      <c r="G2505" s="384">
        <v>0</v>
      </c>
      <c r="H2505">
        <v>1.1113299999999999</v>
      </c>
    </row>
    <row r="2506" spans="1:10">
      <c r="A2506">
        <v>2493</v>
      </c>
      <c r="B2506" s="612">
        <v>43903.592361111114</v>
      </c>
      <c r="C2506" s="405" t="s">
        <v>2054</v>
      </c>
      <c r="D2506" s="384">
        <v>568</v>
      </c>
      <c r="E2506">
        <v>0.02</v>
      </c>
      <c r="F2506">
        <v>1.1113299999999999</v>
      </c>
      <c r="G2506" s="384">
        <v>0</v>
      </c>
      <c r="H2506">
        <v>1.1113299999999999</v>
      </c>
      <c r="I2506">
        <v>3.6</v>
      </c>
      <c r="J2506" s="384">
        <v>24349.72</v>
      </c>
    </row>
    <row r="2507" spans="1:10">
      <c r="A2507">
        <v>2494</v>
      </c>
      <c r="B2507" s="612">
        <v>43903.604166666664</v>
      </c>
      <c r="C2507" s="405" t="s">
        <v>97</v>
      </c>
      <c r="D2507" s="384">
        <v>569</v>
      </c>
      <c r="E2507">
        <v>0.02</v>
      </c>
      <c r="F2507">
        <v>1.1109500000000001</v>
      </c>
      <c r="G2507" s="384">
        <v>0</v>
      </c>
      <c r="H2507">
        <v>0</v>
      </c>
    </row>
    <row r="2508" spans="1:10">
      <c r="A2508">
        <v>2495</v>
      </c>
      <c r="B2508" s="612">
        <v>43903.604166666664</v>
      </c>
      <c r="C2508" s="405" t="s">
        <v>2110</v>
      </c>
      <c r="D2508" s="384">
        <v>569</v>
      </c>
      <c r="E2508">
        <v>0.02</v>
      </c>
      <c r="F2508">
        <v>1.1109500000000001</v>
      </c>
      <c r="G2508" s="384">
        <v>0</v>
      </c>
      <c r="H2508">
        <v>1.10995</v>
      </c>
    </row>
    <row r="2509" spans="1:10">
      <c r="A2509">
        <v>2496</v>
      </c>
      <c r="B2509" s="612">
        <v>43903.654861111114</v>
      </c>
      <c r="C2509" s="405" t="s">
        <v>2054</v>
      </c>
      <c r="D2509" s="384">
        <v>569</v>
      </c>
      <c r="E2509">
        <v>0.02</v>
      </c>
      <c r="F2509">
        <v>1.10995</v>
      </c>
      <c r="G2509" s="384">
        <v>0</v>
      </c>
      <c r="H2509">
        <v>1.10995</v>
      </c>
      <c r="I2509">
        <v>2</v>
      </c>
      <c r="J2509" s="384">
        <v>24351.72</v>
      </c>
    </row>
    <row r="2510" spans="1:10">
      <c r="A2510">
        <v>2497</v>
      </c>
      <c r="B2510" s="612">
        <v>43903.662499999999</v>
      </c>
      <c r="C2510" s="405" t="s">
        <v>97</v>
      </c>
      <c r="D2510" s="384">
        <v>570</v>
      </c>
      <c r="E2510">
        <v>0.02</v>
      </c>
      <c r="F2510">
        <v>1.11052</v>
      </c>
      <c r="G2510" s="384">
        <v>0</v>
      </c>
      <c r="H2510">
        <v>0</v>
      </c>
    </row>
    <row r="2511" spans="1:10">
      <c r="A2511">
        <v>2498</v>
      </c>
      <c r="B2511" s="612">
        <v>43903.662499999999</v>
      </c>
      <c r="C2511" s="405" t="s">
        <v>2110</v>
      </c>
      <c r="D2511" s="384">
        <v>570</v>
      </c>
      <c r="E2511">
        <v>0.02</v>
      </c>
      <c r="F2511">
        <v>1.11052</v>
      </c>
      <c r="G2511" s="384">
        <v>0</v>
      </c>
      <c r="H2511">
        <v>1.1095200000000001</v>
      </c>
    </row>
    <row r="2512" spans="1:10">
      <c r="A2512">
        <v>2499</v>
      </c>
      <c r="B2512" s="612">
        <v>43903.663888888892</v>
      </c>
      <c r="C2512" s="405" t="s">
        <v>2054</v>
      </c>
      <c r="D2512" s="384">
        <v>570</v>
      </c>
      <c r="E2512">
        <v>0.02</v>
      </c>
      <c r="F2512">
        <v>1.1095200000000001</v>
      </c>
      <c r="G2512" s="384">
        <v>0</v>
      </c>
      <c r="H2512">
        <v>1.1095200000000001</v>
      </c>
      <c r="I2512">
        <v>2</v>
      </c>
      <c r="J2512" s="384">
        <v>24353.72</v>
      </c>
    </row>
    <row r="2513" spans="1:10">
      <c r="A2513">
        <v>2500</v>
      </c>
      <c r="B2513" s="612">
        <v>43903.664583333331</v>
      </c>
      <c r="C2513" s="405" t="s">
        <v>96</v>
      </c>
      <c r="D2513" s="384">
        <v>571</v>
      </c>
      <c r="E2513">
        <v>0.08</v>
      </c>
      <c r="F2513">
        <v>1.10877</v>
      </c>
      <c r="G2513" s="384">
        <v>0</v>
      </c>
      <c r="H2513">
        <v>0</v>
      </c>
    </row>
    <row r="2514" spans="1:10">
      <c r="A2514">
        <v>2501</v>
      </c>
      <c r="B2514" s="612">
        <v>43903.664583333331</v>
      </c>
      <c r="C2514" s="405" t="s">
        <v>2110</v>
      </c>
      <c r="D2514" s="384">
        <v>571</v>
      </c>
      <c r="E2514">
        <v>0.08</v>
      </c>
      <c r="F2514">
        <v>1.10877</v>
      </c>
      <c r="G2514" s="384">
        <v>0</v>
      </c>
      <c r="H2514">
        <v>1.11208</v>
      </c>
    </row>
    <row r="2515" spans="1:10">
      <c r="A2515">
        <v>2508</v>
      </c>
      <c r="B2515" s="612">
        <v>43903.665972222225</v>
      </c>
      <c r="C2515" s="405" t="s">
        <v>2110</v>
      </c>
      <c r="D2515" s="384">
        <v>571</v>
      </c>
      <c r="E2515">
        <v>0.08</v>
      </c>
      <c r="F2515">
        <v>1.10877</v>
      </c>
      <c r="G2515" s="384">
        <v>0</v>
      </c>
      <c r="H2515">
        <v>1.1104799999999999</v>
      </c>
    </row>
    <row r="2516" spans="1:10">
      <c r="A2516">
        <v>2529</v>
      </c>
      <c r="B2516" s="612">
        <v>43903.714583333334</v>
      </c>
      <c r="C2516" s="405" t="s">
        <v>2054</v>
      </c>
      <c r="D2516" s="384">
        <v>571</v>
      </c>
      <c r="E2516">
        <v>0.08</v>
      </c>
      <c r="F2516">
        <v>1.1104799999999999</v>
      </c>
      <c r="G2516" s="384">
        <v>0</v>
      </c>
      <c r="H2516">
        <v>1.1104799999999999</v>
      </c>
      <c r="I2516">
        <v>13.68</v>
      </c>
      <c r="J2516" s="384">
        <v>24345.69</v>
      </c>
    </row>
    <row r="2517" spans="1:10">
      <c r="A2517">
        <v>2506</v>
      </c>
      <c r="B2517" s="612">
        <v>43903.665972222225</v>
      </c>
      <c r="C2517" s="405" t="s">
        <v>96</v>
      </c>
      <c r="D2517" s="384">
        <v>572</v>
      </c>
      <c r="E2517">
        <v>0.14000000000000001</v>
      </c>
      <c r="F2517">
        <v>1.10686</v>
      </c>
      <c r="G2517" s="384">
        <v>0</v>
      </c>
      <c r="H2517">
        <v>0</v>
      </c>
    </row>
    <row r="2518" spans="1:10">
      <c r="A2518">
        <v>2507</v>
      </c>
      <c r="B2518" s="612">
        <v>43903.665972222225</v>
      </c>
      <c r="C2518" s="405" t="s">
        <v>2110</v>
      </c>
      <c r="D2518" s="384">
        <v>572</v>
      </c>
      <c r="E2518">
        <v>0.14000000000000001</v>
      </c>
      <c r="F2518">
        <v>1.10686</v>
      </c>
      <c r="G2518" s="384">
        <v>0</v>
      </c>
      <c r="H2518">
        <v>1.1104799999999999</v>
      </c>
    </row>
    <row r="2519" spans="1:10">
      <c r="A2519">
        <v>2530</v>
      </c>
      <c r="B2519" s="612">
        <v>43903.714583333334</v>
      </c>
      <c r="C2519" s="405" t="s">
        <v>2054</v>
      </c>
      <c r="D2519" s="384">
        <v>572</v>
      </c>
      <c r="E2519">
        <v>0.14000000000000001</v>
      </c>
      <c r="F2519">
        <v>1.1104799999999999</v>
      </c>
      <c r="G2519" s="384">
        <v>0</v>
      </c>
      <c r="H2519">
        <v>1.1104799999999999</v>
      </c>
      <c r="I2519">
        <v>50.68</v>
      </c>
      <c r="J2519" s="384">
        <v>24396.37</v>
      </c>
    </row>
    <row r="2520" spans="1:10">
      <c r="A2520">
        <v>2513</v>
      </c>
      <c r="B2520" s="612">
        <v>43903.688194444447</v>
      </c>
      <c r="C2520" s="405" t="s">
        <v>97</v>
      </c>
      <c r="D2520" s="384">
        <v>573</v>
      </c>
      <c r="E2520">
        <v>0.02</v>
      </c>
      <c r="F2520">
        <v>1.1082399999999999</v>
      </c>
      <c r="G2520" s="384">
        <v>0</v>
      </c>
      <c r="H2520">
        <v>0</v>
      </c>
    </row>
    <row r="2521" spans="1:10">
      <c r="A2521">
        <v>2514</v>
      </c>
      <c r="B2521" s="612">
        <v>43903.688194444447</v>
      </c>
      <c r="C2521" s="405" t="s">
        <v>2110</v>
      </c>
      <c r="D2521" s="384">
        <v>573</v>
      </c>
      <c r="E2521">
        <v>0.02</v>
      </c>
      <c r="F2521">
        <v>1.1082399999999999</v>
      </c>
      <c r="G2521" s="384">
        <v>0</v>
      </c>
      <c r="H2521">
        <v>1.10724</v>
      </c>
    </row>
    <row r="2522" spans="1:10">
      <c r="A2522">
        <v>2515</v>
      </c>
      <c r="B2522" s="612">
        <v>43903.688888888886</v>
      </c>
      <c r="C2522" s="405" t="s">
        <v>2054</v>
      </c>
      <c r="D2522" s="384">
        <v>573</v>
      </c>
      <c r="E2522">
        <v>0.02</v>
      </c>
      <c r="F2522">
        <v>1.10724</v>
      </c>
      <c r="G2522" s="384">
        <v>0</v>
      </c>
      <c r="H2522">
        <v>1.10724</v>
      </c>
      <c r="I2522">
        <v>2</v>
      </c>
      <c r="J2522" s="384">
        <v>24355.72</v>
      </c>
    </row>
    <row r="2523" spans="1:10">
      <c r="A2523">
        <v>2516</v>
      </c>
      <c r="B2523" s="612">
        <v>43903.7</v>
      </c>
      <c r="C2523" s="405" t="s">
        <v>97</v>
      </c>
      <c r="D2523" s="384">
        <v>574</v>
      </c>
      <c r="E2523">
        <v>0.02</v>
      </c>
      <c r="F2523">
        <v>1.1067199999999999</v>
      </c>
      <c r="G2523" s="384">
        <v>0</v>
      </c>
      <c r="H2523">
        <v>0</v>
      </c>
    </row>
    <row r="2524" spans="1:10">
      <c r="A2524">
        <v>2517</v>
      </c>
      <c r="B2524" s="612">
        <v>43903.7</v>
      </c>
      <c r="C2524" s="405" t="s">
        <v>2110</v>
      </c>
      <c r="D2524" s="384">
        <v>574</v>
      </c>
      <c r="E2524">
        <v>0.02</v>
      </c>
      <c r="F2524">
        <v>1.1067199999999999</v>
      </c>
      <c r="G2524" s="384">
        <v>0</v>
      </c>
      <c r="H2524">
        <v>1.10572</v>
      </c>
    </row>
    <row r="2525" spans="1:10">
      <c r="A2525">
        <v>2520</v>
      </c>
      <c r="B2525" s="612">
        <v>43903.708333333336</v>
      </c>
      <c r="C2525" s="405" t="s">
        <v>2110</v>
      </c>
      <c r="D2525" s="384">
        <v>574</v>
      </c>
      <c r="E2525">
        <v>0.02</v>
      </c>
      <c r="F2525">
        <v>1.1067199999999999</v>
      </c>
      <c r="G2525" s="384">
        <v>0</v>
      </c>
      <c r="H2525">
        <v>1.10653</v>
      </c>
    </row>
    <row r="2526" spans="1:10">
      <c r="A2526">
        <v>2524</v>
      </c>
      <c r="B2526" s="612">
        <v>43903.713888888888</v>
      </c>
      <c r="C2526" s="405" t="s">
        <v>2110</v>
      </c>
      <c r="D2526" s="384">
        <v>574</v>
      </c>
      <c r="E2526">
        <v>0.02</v>
      </c>
      <c r="F2526">
        <v>1.1067199999999999</v>
      </c>
      <c r="G2526" s="384">
        <v>0</v>
      </c>
      <c r="H2526">
        <v>1.1075600000000001</v>
      </c>
    </row>
    <row r="2527" spans="1:10">
      <c r="A2527">
        <v>2536</v>
      </c>
      <c r="B2527" s="612">
        <v>43903.73541666667</v>
      </c>
      <c r="C2527" s="405" t="s">
        <v>2054</v>
      </c>
      <c r="D2527" s="384">
        <v>574</v>
      </c>
      <c r="E2527">
        <v>0.02</v>
      </c>
      <c r="F2527">
        <v>1.1075600000000001</v>
      </c>
      <c r="G2527" s="384">
        <v>0</v>
      </c>
      <c r="H2527">
        <v>1.1075600000000001</v>
      </c>
      <c r="I2527">
        <v>-1.68</v>
      </c>
      <c r="J2527" s="384">
        <v>24394.69</v>
      </c>
    </row>
    <row r="2528" spans="1:10">
      <c r="A2528">
        <v>2518</v>
      </c>
      <c r="B2528" s="612">
        <v>43903.708333333336</v>
      </c>
      <c r="C2528" s="405" t="s">
        <v>97</v>
      </c>
      <c r="D2528" s="384">
        <v>575</v>
      </c>
      <c r="E2528">
        <v>0.02</v>
      </c>
      <c r="F2528">
        <v>1.10833</v>
      </c>
      <c r="G2528" s="384">
        <v>0</v>
      </c>
      <c r="H2528">
        <v>0</v>
      </c>
    </row>
    <row r="2529" spans="1:10">
      <c r="A2529">
        <v>2519</v>
      </c>
      <c r="B2529" s="612">
        <v>43903.708333333336</v>
      </c>
      <c r="C2529" s="405" t="s">
        <v>2110</v>
      </c>
      <c r="D2529" s="384">
        <v>575</v>
      </c>
      <c r="E2529">
        <v>0.02</v>
      </c>
      <c r="F2529">
        <v>1.10833</v>
      </c>
      <c r="G2529" s="384">
        <v>0</v>
      </c>
      <c r="H2529">
        <v>1.10653</v>
      </c>
    </row>
    <row r="2530" spans="1:10">
      <c r="A2530">
        <v>2523</v>
      </c>
      <c r="B2530" s="612">
        <v>43903.713888888888</v>
      </c>
      <c r="C2530" s="405" t="s">
        <v>2110</v>
      </c>
      <c r="D2530" s="384">
        <v>575</v>
      </c>
      <c r="E2530">
        <v>0.02</v>
      </c>
      <c r="F2530">
        <v>1.10833</v>
      </c>
      <c r="G2530" s="384">
        <v>0</v>
      </c>
      <c r="H2530">
        <v>1.1075600000000001</v>
      </c>
    </row>
    <row r="2531" spans="1:10">
      <c r="A2531">
        <v>2537</v>
      </c>
      <c r="B2531" s="612">
        <v>43903.73541666667</v>
      </c>
      <c r="C2531" s="405" t="s">
        <v>2054</v>
      </c>
      <c r="D2531" s="384">
        <v>575</v>
      </c>
      <c r="E2531">
        <v>0.02</v>
      </c>
      <c r="F2531">
        <v>1.1075600000000001</v>
      </c>
      <c r="G2531" s="384">
        <v>0</v>
      </c>
      <c r="H2531">
        <v>1.1075600000000001</v>
      </c>
      <c r="I2531">
        <v>1.54</v>
      </c>
      <c r="J2531" s="384">
        <v>24396.23</v>
      </c>
    </row>
    <row r="2532" spans="1:10">
      <c r="A2532">
        <v>2521</v>
      </c>
      <c r="B2532" s="612">
        <v>43903.713888888888</v>
      </c>
      <c r="C2532" s="405" t="s">
        <v>97</v>
      </c>
      <c r="D2532" s="384">
        <v>576</v>
      </c>
      <c r="E2532">
        <v>0.03</v>
      </c>
      <c r="F2532">
        <v>1.1099300000000001</v>
      </c>
      <c r="G2532" s="384">
        <v>0</v>
      </c>
      <c r="H2532">
        <v>0</v>
      </c>
    </row>
    <row r="2533" spans="1:10">
      <c r="A2533">
        <v>2522</v>
      </c>
      <c r="B2533" s="612">
        <v>43903.713888888888</v>
      </c>
      <c r="C2533" s="405" t="s">
        <v>2110</v>
      </c>
      <c r="D2533" s="384">
        <v>576</v>
      </c>
      <c r="E2533">
        <v>0.03</v>
      </c>
      <c r="F2533">
        <v>1.1099300000000001</v>
      </c>
      <c r="G2533" s="384">
        <v>0</v>
      </c>
      <c r="H2533">
        <v>1.1075600000000001</v>
      </c>
    </row>
    <row r="2534" spans="1:10">
      <c r="A2534">
        <v>2538</v>
      </c>
      <c r="B2534" s="612">
        <v>43903.73541666667</v>
      </c>
      <c r="C2534" s="405" t="s">
        <v>2054</v>
      </c>
      <c r="D2534" s="384">
        <v>576</v>
      </c>
      <c r="E2534">
        <v>0.03</v>
      </c>
      <c r="F2534">
        <v>1.1075600000000001</v>
      </c>
      <c r="G2534" s="384">
        <v>0</v>
      </c>
      <c r="H2534">
        <v>1.1075600000000001</v>
      </c>
      <c r="I2534">
        <v>7.11</v>
      </c>
      <c r="J2534" s="384">
        <v>24403.34</v>
      </c>
    </row>
    <row r="2535" spans="1:10">
      <c r="A2535">
        <v>2531</v>
      </c>
      <c r="B2535" s="612">
        <v>43903.724999999999</v>
      </c>
      <c r="C2535" s="405" t="s">
        <v>96</v>
      </c>
      <c r="D2535" s="384">
        <v>577</v>
      </c>
      <c r="E2535">
        <v>0.02</v>
      </c>
      <c r="F2535">
        <v>1.10999</v>
      </c>
      <c r="G2535" s="384">
        <v>0</v>
      </c>
      <c r="H2535">
        <v>0</v>
      </c>
    </row>
    <row r="2536" spans="1:10">
      <c r="A2536">
        <v>2532</v>
      </c>
      <c r="B2536" s="612">
        <v>43903.724999999999</v>
      </c>
      <c r="C2536" s="405" t="s">
        <v>2110</v>
      </c>
      <c r="D2536" s="384">
        <v>577</v>
      </c>
      <c r="E2536">
        <v>0.02</v>
      </c>
      <c r="F2536">
        <v>1.10999</v>
      </c>
      <c r="G2536" s="384">
        <v>0</v>
      </c>
      <c r="H2536">
        <v>1.1109899999999999</v>
      </c>
    </row>
    <row r="2537" spans="1:10">
      <c r="A2537">
        <v>2535</v>
      </c>
      <c r="B2537" s="612">
        <v>43903.734722222223</v>
      </c>
      <c r="C2537" s="405" t="s">
        <v>2110</v>
      </c>
      <c r="D2537" s="384">
        <v>577</v>
      </c>
      <c r="E2537">
        <v>0.02</v>
      </c>
      <c r="F2537">
        <v>1.10999</v>
      </c>
      <c r="G2537" s="384">
        <v>0</v>
      </c>
      <c r="H2537">
        <v>1.11019</v>
      </c>
    </row>
    <row r="2538" spans="1:10">
      <c r="A2538">
        <v>2542</v>
      </c>
      <c r="B2538" s="612">
        <v>43903.743055555555</v>
      </c>
      <c r="C2538" s="405" t="s">
        <v>2110</v>
      </c>
      <c r="D2538" s="384">
        <v>577</v>
      </c>
      <c r="E2538">
        <v>0.02</v>
      </c>
      <c r="F2538">
        <v>1.10999</v>
      </c>
      <c r="G2538" s="384">
        <v>0</v>
      </c>
      <c r="H2538">
        <v>1.1091599999999999</v>
      </c>
    </row>
    <row r="2539" spans="1:10">
      <c r="A2539">
        <v>2548</v>
      </c>
      <c r="B2539" s="612">
        <v>43903.753472222219</v>
      </c>
      <c r="C2539" s="405" t="s">
        <v>2054</v>
      </c>
      <c r="D2539" s="384">
        <v>577</v>
      </c>
      <c r="E2539">
        <v>0.02</v>
      </c>
      <c r="F2539">
        <v>1.1091599999999999</v>
      </c>
      <c r="G2539" s="384">
        <v>0</v>
      </c>
      <c r="H2539">
        <v>1.1091599999999999</v>
      </c>
      <c r="I2539">
        <v>-1.66</v>
      </c>
      <c r="J2539" s="384">
        <v>24401.68</v>
      </c>
    </row>
    <row r="2540" spans="1:10">
      <c r="A2540">
        <v>2533</v>
      </c>
      <c r="B2540" s="612">
        <v>43903.734722222223</v>
      </c>
      <c r="C2540" s="405" t="s">
        <v>96</v>
      </c>
      <c r="D2540" s="384">
        <v>578</v>
      </c>
      <c r="E2540">
        <v>0.02</v>
      </c>
      <c r="F2540">
        <v>1.10839</v>
      </c>
      <c r="G2540" s="384">
        <v>0</v>
      </c>
      <c r="H2540">
        <v>0</v>
      </c>
    </row>
    <row r="2541" spans="1:10">
      <c r="A2541">
        <v>2534</v>
      </c>
      <c r="B2541" s="612">
        <v>43903.734722222223</v>
      </c>
      <c r="C2541" s="405" t="s">
        <v>2110</v>
      </c>
      <c r="D2541" s="384">
        <v>578</v>
      </c>
      <c r="E2541">
        <v>0.02</v>
      </c>
      <c r="F2541">
        <v>1.10839</v>
      </c>
      <c r="G2541" s="384">
        <v>0</v>
      </c>
      <c r="H2541">
        <v>1.11019</v>
      </c>
    </row>
    <row r="2542" spans="1:10">
      <c r="A2542">
        <v>2541</v>
      </c>
      <c r="B2542" s="612">
        <v>43903.743055555555</v>
      </c>
      <c r="C2542" s="405" t="s">
        <v>2110</v>
      </c>
      <c r="D2542" s="384">
        <v>578</v>
      </c>
      <c r="E2542">
        <v>0.02</v>
      </c>
      <c r="F2542">
        <v>1.10839</v>
      </c>
      <c r="G2542" s="384">
        <v>0</v>
      </c>
      <c r="H2542">
        <v>1.1091599999999999</v>
      </c>
    </row>
    <row r="2543" spans="1:10">
      <c r="A2543">
        <v>2549</v>
      </c>
      <c r="B2543" s="612">
        <v>43903.753472222219</v>
      </c>
      <c r="C2543" s="405" t="s">
        <v>2054</v>
      </c>
      <c r="D2543" s="384">
        <v>578</v>
      </c>
      <c r="E2543">
        <v>0.02</v>
      </c>
      <c r="F2543">
        <v>1.1091599999999999</v>
      </c>
      <c r="G2543" s="384">
        <v>0</v>
      </c>
      <c r="H2543">
        <v>1.1091599999999999</v>
      </c>
      <c r="I2543">
        <v>1.54</v>
      </c>
      <c r="J2543" s="384">
        <v>24403.22</v>
      </c>
    </row>
    <row r="2544" spans="1:10">
      <c r="A2544">
        <v>2539</v>
      </c>
      <c r="B2544" s="612">
        <v>43903.743055555555</v>
      </c>
      <c r="C2544" s="405" t="s">
        <v>96</v>
      </c>
      <c r="D2544" s="384">
        <v>579</v>
      </c>
      <c r="E2544">
        <v>0.03</v>
      </c>
      <c r="F2544">
        <v>1.1067800000000001</v>
      </c>
      <c r="G2544" s="384">
        <v>0</v>
      </c>
      <c r="H2544">
        <v>0</v>
      </c>
    </row>
    <row r="2545" spans="1:10">
      <c r="A2545">
        <v>2540</v>
      </c>
      <c r="B2545" s="612">
        <v>43903.743055555555</v>
      </c>
      <c r="C2545" s="405" t="s">
        <v>2110</v>
      </c>
      <c r="D2545" s="384">
        <v>579</v>
      </c>
      <c r="E2545">
        <v>0.03</v>
      </c>
      <c r="F2545">
        <v>1.1067800000000001</v>
      </c>
      <c r="G2545" s="384">
        <v>0</v>
      </c>
      <c r="H2545">
        <v>1.1091599999999999</v>
      </c>
    </row>
    <row r="2546" spans="1:10">
      <c r="A2546">
        <v>2550</v>
      </c>
      <c r="B2546" s="612">
        <v>43903.753472222219</v>
      </c>
      <c r="C2546" s="405" t="s">
        <v>2054</v>
      </c>
      <c r="D2546" s="384">
        <v>579</v>
      </c>
      <c r="E2546">
        <v>0.03</v>
      </c>
      <c r="F2546">
        <v>1.1091599999999999</v>
      </c>
      <c r="G2546" s="384">
        <v>0</v>
      </c>
      <c r="H2546">
        <v>1.1091599999999999</v>
      </c>
      <c r="I2546">
        <v>7.14</v>
      </c>
      <c r="J2546" s="384">
        <v>24410.36</v>
      </c>
    </row>
    <row r="2547" spans="1:10">
      <c r="A2547">
        <v>2543</v>
      </c>
      <c r="B2547" s="612">
        <v>43903.748611111114</v>
      </c>
      <c r="C2547" s="405" t="s">
        <v>97</v>
      </c>
      <c r="D2547" s="384">
        <v>580</v>
      </c>
      <c r="E2547">
        <v>0.02</v>
      </c>
      <c r="F2547">
        <v>1.1070500000000001</v>
      </c>
      <c r="G2547" s="384">
        <v>0</v>
      </c>
      <c r="H2547">
        <v>0</v>
      </c>
    </row>
    <row r="2548" spans="1:10">
      <c r="A2548">
        <v>2544</v>
      </c>
      <c r="B2548" s="612">
        <v>43903.748611111114</v>
      </c>
      <c r="C2548" s="405" t="s">
        <v>2110</v>
      </c>
      <c r="D2548" s="384">
        <v>580</v>
      </c>
      <c r="E2548">
        <v>0.02</v>
      </c>
      <c r="F2548">
        <v>1.1070500000000001</v>
      </c>
      <c r="G2548" s="384">
        <v>0</v>
      </c>
      <c r="H2548">
        <v>1.10605</v>
      </c>
    </row>
    <row r="2549" spans="1:10">
      <c r="A2549">
        <v>2547</v>
      </c>
      <c r="B2549" s="612">
        <v>43903.752083333333</v>
      </c>
      <c r="C2549" s="405" t="s">
        <v>2110</v>
      </c>
      <c r="D2549" s="384">
        <v>580</v>
      </c>
      <c r="E2549">
        <v>0.02</v>
      </c>
      <c r="F2549">
        <v>1.1070500000000001</v>
      </c>
      <c r="G2549" s="384">
        <v>0</v>
      </c>
      <c r="H2549">
        <v>1.10686</v>
      </c>
    </row>
    <row r="2550" spans="1:10">
      <c r="A2550">
        <v>2556</v>
      </c>
      <c r="B2550" s="612">
        <v>43903.787499999999</v>
      </c>
      <c r="C2550" s="405" t="s">
        <v>2054</v>
      </c>
      <c r="D2550" s="384">
        <v>580</v>
      </c>
      <c r="E2550">
        <v>0.02</v>
      </c>
      <c r="F2550">
        <v>1.10686</v>
      </c>
      <c r="G2550" s="384">
        <v>0</v>
      </c>
      <c r="H2550">
        <v>1.10686</v>
      </c>
      <c r="I2550">
        <v>0.38</v>
      </c>
      <c r="J2550" s="384">
        <v>24410.74</v>
      </c>
    </row>
    <row r="2551" spans="1:10">
      <c r="A2551">
        <v>2545</v>
      </c>
      <c r="B2551" s="612">
        <v>43903.752083333333</v>
      </c>
      <c r="C2551" s="405" t="s">
        <v>97</v>
      </c>
      <c r="D2551" s="384">
        <v>581</v>
      </c>
      <c r="E2551">
        <v>0.02</v>
      </c>
      <c r="F2551">
        <v>1.10867</v>
      </c>
      <c r="G2551" s="384">
        <v>0</v>
      </c>
      <c r="H2551">
        <v>0</v>
      </c>
    </row>
    <row r="2552" spans="1:10">
      <c r="A2552">
        <v>2546</v>
      </c>
      <c r="B2552" s="612">
        <v>43903.752083333333</v>
      </c>
      <c r="C2552" s="405" t="s">
        <v>2110</v>
      </c>
      <c r="D2552" s="384">
        <v>581</v>
      </c>
      <c r="E2552">
        <v>0.02</v>
      </c>
      <c r="F2552">
        <v>1.10867</v>
      </c>
      <c r="G2552" s="384">
        <v>0</v>
      </c>
      <c r="H2552">
        <v>1.10686</v>
      </c>
    </row>
    <row r="2553" spans="1:10">
      <c r="A2553">
        <v>2557</v>
      </c>
      <c r="B2553" s="612">
        <v>43903.787499999999</v>
      </c>
      <c r="C2553" s="405" t="s">
        <v>2054</v>
      </c>
      <c r="D2553" s="384">
        <v>581</v>
      </c>
      <c r="E2553">
        <v>0.02</v>
      </c>
      <c r="F2553">
        <v>1.10686</v>
      </c>
      <c r="G2553" s="384">
        <v>0</v>
      </c>
      <c r="H2553">
        <v>1.10686</v>
      </c>
      <c r="I2553">
        <v>3.62</v>
      </c>
      <c r="J2553" s="384">
        <v>24414.36</v>
      </c>
    </row>
    <row r="2554" spans="1:10">
      <c r="A2554">
        <v>2551</v>
      </c>
      <c r="B2554" s="612">
        <v>43903.761111111111</v>
      </c>
      <c r="C2554" s="405" t="s">
        <v>96</v>
      </c>
      <c r="D2554" s="384">
        <v>582</v>
      </c>
      <c r="E2554">
        <v>0.02</v>
      </c>
      <c r="F2554">
        <v>1.10907</v>
      </c>
      <c r="G2554" s="384">
        <v>0</v>
      </c>
      <c r="H2554">
        <v>0</v>
      </c>
    </row>
    <row r="2555" spans="1:10">
      <c r="A2555">
        <v>2552</v>
      </c>
      <c r="B2555" s="612">
        <v>43903.761111111111</v>
      </c>
      <c r="C2555" s="405" t="s">
        <v>2110</v>
      </c>
      <c r="D2555" s="384">
        <v>582</v>
      </c>
      <c r="E2555">
        <v>0.02</v>
      </c>
      <c r="F2555">
        <v>1.10907</v>
      </c>
      <c r="G2555" s="384">
        <v>0</v>
      </c>
      <c r="H2555">
        <v>1.1100699999999999</v>
      </c>
    </row>
    <row r="2556" spans="1:10">
      <c r="A2556">
        <v>2555</v>
      </c>
      <c r="B2556" s="612">
        <v>43903.770138888889</v>
      </c>
      <c r="C2556" s="405" t="s">
        <v>2110</v>
      </c>
      <c r="D2556" s="384">
        <v>582</v>
      </c>
      <c r="E2556">
        <v>0.02</v>
      </c>
      <c r="F2556">
        <v>1.10907</v>
      </c>
      <c r="G2556" s="384">
        <v>0</v>
      </c>
      <c r="H2556">
        <v>1.1092599999999999</v>
      </c>
    </row>
    <row r="2557" spans="1:10">
      <c r="A2557">
        <v>2563</v>
      </c>
      <c r="B2557" s="612">
        <v>43903.831944444442</v>
      </c>
      <c r="C2557" s="405" t="s">
        <v>2054</v>
      </c>
      <c r="D2557" s="384">
        <v>582</v>
      </c>
      <c r="E2557">
        <v>0.02</v>
      </c>
      <c r="F2557">
        <v>1.1092599999999999</v>
      </c>
      <c r="G2557" s="384">
        <v>0</v>
      </c>
      <c r="H2557">
        <v>1.1092599999999999</v>
      </c>
      <c r="I2557">
        <v>0.38</v>
      </c>
      <c r="J2557" s="384">
        <v>24414.74</v>
      </c>
    </row>
    <row r="2558" spans="1:10">
      <c r="A2558">
        <v>2553</v>
      </c>
      <c r="B2558" s="612">
        <v>43903.770138888889</v>
      </c>
      <c r="C2558" s="405" t="s">
        <v>96</v>
      </c>
      <c r="D2558" s="384">
        <v>583</v>
      </c>
      <c r="E2558">
        <v>0.02</v>
      </c>
      <c r="F2558">
        <v>1.10745</v>
      </c>
      <c r="G2558" s="384">
        <v>0</v>
      </c>
      <c r="H2558">
        <v>0</v>
      </c>
    </row>
    <row r="2559" spans="1:10">
      <c r="A2559">
        <v>2554</v>
      </c>
      <c r="B2559" s="612">
        <v>43903.770138888889</v>
      </c>
      <c r="C2559" s="405" t="s">
        <v>2110</v>
      </c>
      <c r="D2559" s="384">
        <v>583</v>
      </c>
      <c r="E2559">
        <v>0.02</v>
      </c>
      <c r="F2559">
        <v>1.10745</v>
      </c>
      <c r="G2559" s="384">
        <v>0</v>
      </c>
      <c r="H2559">
        <v>1.1092599999999999</v>
      </c>
    </row>
    <row r="2560" spans="1:10">
      <c r="A2560">
        <v>2564</v>
      </c>
      <c r="B2560" s="612">
        <v>43903.831944444442</v>
      </c>
      <c r="C2560" s="405" t="s">
        <v>2054</v>
      </c>
      <c r="D2560" s="384">
        <v>583</v>
      </c>
      <c r="E2560">
        <v>0.02</v>
      </c>
      <c r="F2560">
        <v>1.1092599999999999</v>
      </c>
      <c r="G2560" s="384">
        <v>0</v>
      </c>
      <c r="H2560">
        <v>1.1092599999999999</v>
      </c>
      <c r="I2560">
        <v>3.62</v>
      </c>
      <c r="J2560" s="384">
        <v>24418.36</v>
      </c>
    </row>
    <row r="2561" spans="1:10">
      <c r="A2561">
        <v>2558</v>
      </c>
      <c r="B2561" s="612">
        <v>43903.826388888891</v>
      </c>
      <c r="C2561" s="405" t="s">
        <v>97</v>
      </c>
      <c r="D2561" s="384">
        <v>584</v>
      </c>
      <c r="E2561">
        <v>0.02</v>
      </c>
      <c r="F2561">
        <v>1.10721</v>
      </c>
      <c r="G2561" s="384">
        <v>0</v>
      </c>
      <c r="H2561">
        <v>0</v>
      </c>
    </row>
    <row r="2562" spans="1:10">
      <c r="A2562">
        <v>2559</v>
      </c>
      <c r="B2562" s="612">
        <v>43903.826388888891</v>
      </c>
      <c r="C2562" s="405" t="s">
        <v>2110</v>
      </c>
      <c r="D2562" s="384">
        <v>584</v>
      </c>
      <c r="E2562">
        <v>0.02</v>
      </c>
      <c r="F2562">
        <v>1.10721</v>
      </c>
      <c r="G2562" s="384">
        <v>0</v>
      </c>
      <c r="H2562">
        <v>1.1062099999999999</v>
      </c>
    </row>
    <row r="2563" spans="1:10">
      <c r="A2563">
        <v>2562</v>
      </c>
      <c r="B2563" s="612">
        <v>43903.831250000003</v>
      </c>
      <c r="C2563" s="405" t="s">
        <v>2110</v>
      </c>
      <c r="D2563" s="384">
        <v>584</v>
      </c>
      <c r="E2563">
        <v>0.02</v>
      </c>
      <c r="F2563">
        <v>1.10721</v>
      </c>
      <c r="G2563" s="384">
        <v>0</v>
      </c>
      <c r="H2563">
        <v>1.10703</v>
      </c>
    </row>
    <row r="2564" spans="1:10">
      <c r="A2564">
        <v>2568</v>
      </c>
      <c r="B2564" s="612">
        <v>43903.832638888889</v>
      </c>
      <c r="C2564" s="405" t="s">
        <v>2110</v>
      </c>
      <c r="D2564" s="384">
        <v>584</v>
      </c>
      <c r="E2564">
        <v>0.02</v>
      </c>
      <c r="F2564">
        <v>1.10721</v>
      </c>
      <c r="G2564" s="384">
        <v>0</v>
      </c>
      <c r="H2564">
        <v>1.1080700000000001</v>
      </c>
    </row>
    <row r="2565" spans="1:10">
      <c r="A2565">
        <v>2578</v>
      </c>
      <c r="B2565" s="612">
        <v>43905.875</v>
      </c>
      <c r="C2565" s="405" t="s">
        <v>2054</v>
      </c>
      <c r="D2565" s="384">
        <v>584</v>
      </c>
      <c r="E2565">
        <v>0.02</v>
      </c>
      <c r="F2565">
        <v>1.1080700000000001</v>
      </c>
      <c r="G2565" s="384">
        <v>0</v>
      </c>
      <c r="H2565">
        <v>1.1080700000000001</v>
      </c>
      <c r="I2565">
        <v>-1.72</v>
      </c>
      <c r="J2565" s="384">
        <v>24420.639999999999</v>
      </c>
    </row>
    <row r="2566" spans="1:10">
      <c r="A2566">
        <v>2560</v>
      </c>
      <c r="B2566" s="612">
        <v>43903.831250000003</v>
      </c>
      <c r="C2566" s="405" t="s">
        <v>97</v>
      </c>
      <c r="D2566" s="384">
        <v>585</v>
      </c>
      <c r="E2566">
        <v>0.02</v>
      </c>
      <c r="F2566">
        <v>1.1088499999999999</v>
      </c>
      <c r="G2566" s="384">
        <v>0</v>
      </c>
      <c r="H2566">
        <v>0</v>
      </c>
    </row>
    <row r="2567" spans="1:10">
      <c r="A2567">
        <v>2561</v>
      </c>
      <c r="B2567" s="612">
        <v>43903.831250000003</v>
      </c>
      <c r="C2567" s="405" t="s">
        <v>2110</v>
      </c>
      <c r="D2567" s="384">
        <v>585</v>
      </c>
      <c r="E2567">
        <v>0.02</v>
      </c>
      <c r="F2567">
        <v>1.1088499999999999</v>
      </c>
      <c r="G2567" s="384">
        <v>0</v>
      </c>
      <c r="H2567">
        <v>1.10703</v>
      </c>
    </row>
    <row r="2568" spans="1:10">
      <c r="A2568">
        <v>2567</v>
      </c>
      <c r="B2568" s="612">
        <v>43903.832638888889</v>
      </c>
      <c r="C2568" s="405" t="s">
        <v>2110</v>
      </c>
      <c r="D2568" s="384">
        <v>585</v>
      </c>
      <c r="E2568">
        <v>0.02</v>
      </c>
      <c r="F2568">
        <v>1.1088499999999999</v>
      </c>
      <c r="G2568" s="384">
        <v>0</v>
      </c>
      <c r="H2568">
        <v>1.1080700000000001</v>
      </c>
    </row>
    <row r="2569" spans="1:10">
      <c r="A2569">
        <v>2579</v>
      </c>
      <c r="B2569" s="612">
        <v>43905.875</v>
      </c>
      <c r="C2569" s="405" t="s">
        <v>2054</v>
      </c>
      <c r="D2569" s="384">
        <v>585</v>
      </c>
      <c r="E2569">
        <v>0.02</v>
      </c>
      <c r="F2569">
        <v>1.1080700000000001</v>
      </c>
      <c r="G2569" s="384">
        <v>0</v>
      </c>
      <c r="H2569">
        <v>1.1080700000000001</v>
      </c>
      <c r="I2569">
        <v>1.56</v>
      </c>
      <c r="J2569" s="384">
        <v>24422.2</v>
      </c>
    </row>
    <row r="2570" spans="1:10">
      <c r="A2570">
        <v>2565</v>
      </c>
      <c r="B2570" s="612">
        <v>43903.832638888889</v>
      </c>
      <c r="C2570" s="405" t="s">
        <v>97</v>
      </c>
      <c r="D2570" s="384">
        <v>586</v>
      </c>
      <c r="E2570">
        <v>0.03</v>
      </c>
      <c r="F2570">
        <v>1.11046</v>
      </c>
      <c r="G2570" s="384">
        <v>0</v>
      </c>
      <c r="H2570">
        <v>0</v>
      </c>
    </row>
    <row r="2571" spans="1:10">
      <c r="A2571">
        <v>2566</v>
      </c>
      <c r="B2571" s="612">
        <v>43903.832638888889</v>
      </c>
      <c r="C2571" s="405" t="s">
        <v>2110</v>
      </c>
      <c r="D2571" s="384">
        <v>586</v>
      </c>
      <c r="E2571">
        <v>0.03</v>
      </c>
      <c r="F2571">
        <v>1.11046</v>
      </c>
      <c r="G2571" s="384">
        <v>0</v>
      </c>
      <c r="H2571">
        <v>1.1080700000000001</v>
      </c>
    </row>
    <row r="2572" spans="1:10">
      <c r="A2572">
        <v>2580</v>
      </c>
      <c r="B2572" s="612">
        <v>43905.875</v>
      </c>
      <c r="C2572" s="405" t="s">
        <v>2054</v>
      </c>
      <c r="D2572" s="384">
        <v>586</v>
      </c>
      <c r="E2572">
        <v>0.03</v>
      </c>
      <c r="F2572">
        <v>1.1080700000000001</v>
      </c>
      <c r="G2572" s="384">
        <v>0</v>
      </c>
      <c r="H2572">
        <v>1.1080700000000001</v>
      </c>
      <c r="I2572">
        <v>7.17</v>
      </c>
      <c r="J2572" s="384">
        <v>24429.37</v>
      </c>
    </row>
    <row r="2573" spans="1:10">
      <c r="A2573">
        <v>2569</v>
      </c>
      <c r="B2573" s="612">
        <v>43903.836111111108</v>
      </c>
      <c r="C2573" s="405" t="s">
        <v>96</v>
      </c>
      <c r="D2573" s="384">
        <v>587</v>
      </c>
      <c r="E2573">
        <v>0.02</v>
      </c>
      <c r="F2573">
        <v>1.10985</v>
      </c>
      <c r="G2573" s="384">
        <v>0</v>
      </c>
      <c r="H2573">
        <v>0</v>
      </c>
    </row>
    <row r="2574" spans="1:10">
      <c r="A2574">
        <v>2570</v>
      </c>
      <c r="B2574" s="612">
        <v>43903.836111111108</v>
      </c>
      <c r="C2574" s="405" t="s">
        <v>2110</v>
      </c>
      <c r="D2574" s="384">
        <v>587</v>
      </c>
      <c r="E2574">
        <v>0.02</v>
      </c>
      <c r="F2574">
        <v>1.10985</v>
      </c>
      <c r="G2574" s="384">
        <v>0</v>
      </c>
      <c r="H2574">
        <v>1.1108499999999999</v>
      </c>
    </row>
    <row r="2575" spans="1:10">
      <c r="A2575">
        <v>2573</v>
      </c>
      <c r="B2575" s="612">
        <v>43903.84375</v>
      </c>
      <c r="C2575" s="405" t="s">
        <v>2110</v>
      </c>
      <c r="D2575" s="384">
        <v>587</v>
      </c>
      <c r="E2575">
        <v>0.02</v>
      </c>
      <c r="F2575">
        <v>1.10985</v>
      </c>
      <c r="G2575" s="384">
        <v>0</v>
      </c>
      <c r="H2575">
        <v>1.11005</v>
      </c>
    </row>
    <row r="2576" spans="1:10">
      <c r="A2576">
        <v>2574</v>
      </c>
      <c r="B2576" s="612">
        <v>43903.854166666664</v>
      </c>
      <c r="C2576" s="405" t="s">
        <v>2054</v>
      </c>
      <c r="D2576" s="384">
        <v>587</v>
      </c>
      <c r="E2576">
        <v>0.02</v>
      </c>
      <c r="F2576">
        <v>1.11005</v>
      </c>
      <c r="G2576" s="384">
        <v>0</v>
      </c>
      <c r="H2576">
        <v>1.11005</v>
      </c>
      <c r="I2576">
        <v>0.4</v>
      </c>
      <c r="J2576" s="384">
        <v>24418.76</v>
      </c>
    </row>
    <row r="2577" spans="1:10">
      <c r="A2577">
        <v>2571</v>
      </c>
      <c r="B2577" s="612">
        <v>43903.84375</v>
      </c>
      <c r="C2577" s="405" t="s">
        <v>96</v>
      </c>
      <c r="D2577" s="384">
        <v>588</v>
      </c>
      <c r="E2577">
        <v>0.02</v>
      </c>
      <c r="F2577">
        <v>1.10825</v>
      </c>
      <c r="G2577" s="384">
        <v>0</v>
      </c>
      <c r="H2577">
        <v>0</v>
      </c>
    </row>
    <row r="2578" spans="1:10">
      <c r="A2578">
        <v>2572</v>
      </c>
      <c r="B2578" s="612">
        <v>43903.84375</v>
      </c>
      <c r="C2578" s="405" t="s">
        <v>2110</v>
      </c>
      <c r="D2578" s="384">
        <v>588</v>
      </c>
      <c r="E2578">
        <v>0.02</v>
      </c>
      <c r="F2578">
        <v>1.10825</v>
      </c>
      <c r="G2578" s="384">
        <v>0</v>
      </c>
      <c r="H2578">
        <v>1.11005</v>
      </c>
    </row>
    <row r="2579" spans="1:10">
      <c r="A2579">
        <v>2575</v>
      </c>
      <c r="B2579" s="612">
        <v>43903.854166666664</v>
      </c>
      <c r="C2579" s="405" t="s">
        <v>2054</v>
      </c>
      <c r="D2579" s="384">
        <v>588</v>
      </c>
      <c r="E2579">
        <v>0.02</v>
      </c>
      <c r="F2579">
        <v>1.11005</v>
      </c>
      <c r="G2579" s="384">
        <v>0</v>
      </c>
      <c r="H2579">
        <v>1.11005</v>
      </c>
      <c r="I2579">
        <v>3.6</v>
      </c>
      <c r="J2579" s="384">
        <v>24422.36</v>
      </c>
    </row>
    <row r="2580" spans="1:10">
      <c r="A2580">
        <v>2576</v>
      </c>
      <c r="B2580" s="612">
        <v>43903.861111111109</v>
      </c>
      <c r="C2580" s="405" t="s">
        <v>96</v>
      </c>
      <c r="D2580" s="384">
        <v>589</v>
      </c>
      <c r="E2580">
        <v>0.02</v>
      </c>
      <c r="F2580">
        <v>1.1107400000000001</v>
      </c>
      <c r="G2580" s="384">
        <v>0</v>
      </c>
      <c r="H2580">
        <v>0</v>
      </c>
    </row>
    <row r="2581" spans="1:10">
      <c r="A2581">
        <v>2577</v>
      </c>
      <c r="B2581" s="612">
        <v>43903.861111111109</v>
      </c>
      <c r="C2581" s="405" t="s">
        <v>2110</v>
      </c>
      <c r="D2581" s="384">
        <v>589</v>
      </c>
      <c r="E2581">
        <v>0.02</v>
      </c>
      <c r="F2581">
        <v>1.1107400000000001</v>
      </c>
      <c r="G2581" s="384">
        <v>0</v>
      </c>
      <c r="H2581">
        <v>1.11174</v>
      </c>
    </row>
    <row r="2582" spans="1:10">
      <c r="A2582">
        <v>2583</v>
      </c>
      <c r="B2582" s="612">
        <v>43905.875</v>
      </c>
      <c r="C2582" s="405" t="s">
        <v>2110</v>
      </c>
      <c r="D2582" s="384">
        <v>589</v>
      </c>
      <c r="E2582">
        <v>0.02</v>
      </c>
      <c r="F2582">
        <v>1.1107400000000001</v>
      </c>
      <c r="G2582" s="384">
        <v>0</v>
      </c>
      <c r="H2582">
        <v>1.1103099999999999</v>
      </c>
    </row>
    <row r="2583" spans="1:10">
      <c r="A2583">
        <v>2585</v>
      </c>
      <c r="B2583" s="612">
        <v>43905.875694444447</v>
      </c>
      <c r="C2583" s="405" t="s">
        <v>2054</v>
      </c>
      <c r="D2583" s="384">
        <v>589</v>
      </c>
      <c r="E2583">
        <v>0.02</v>
      </c>
      <c r="F2583">
        <v>1.1103099999999999</v>
      </c>
      <c r="G2583" s="384">
        <v>0</v>
      </c>
      <c r="H2583">
        <v>1.1103099999999999</v>
      </c>
      <c r="I2583">
        <v>-0.86</v>
      </c>
      <c r="J2583" s="384">
        <v>24428.51</v>
      </c>
    </row>
    <row r="2584" spans="1:10">
      <c r="A2584">
        <v>2581</v>
      </c>
      <c r="B2584" s="612">
        <v>43905.875</v>
      </c>
      <c r="C2584" s="405" t="s">
        <v>2134</v>
      </c>
      <c r="D2584" s="384">
        <v>590</v>
      </c>
      <c r="E2584">
        <v>0.02</v>
      </c>
      <c r="F2584">
        <v>1.1078699999999999</v>
      </c>
      <c r="G2584" s="384">
        <v>0</v>
      </c>
      <c r="H2584">
        <v>0</v>
      </c>
    </row>
    <row r="2585" spans="1:10">
      <c r="A2585">
        <v>2582</v>
      </c>
      <c r="B2585" s="612">
        <v>43905.875</v>
      </c>
      <c r="C2585" s="405" t="s">
        <v>2110</v>
      </c>
      <c r="D2585" s="384">
        <v>590</v>
      </c>
      <c r="E2585">
        <v>0.02</v>
      </c>
      <c r="F2585">
        <v>1.1078699999999999</v>
      </c>
      <c r="G2585" s="384">
        <v>0</v>
      </c>
      <c r="H2585">
        <v>1.1103099999999999</v>
      </c>
    </row>
    <row r="2586" spans="1:10">
      <c r="A2586">
        <v>2584</v>
      </c>
      <c r="B2586" s="612">
        <v>43905.875</v>
      </c>
      <c r="C2586" s="405" t="s">
        <v>96</v>
      </c>
      <c r="D2586" s="384">
        <v>590</v>
      </c>
      <c r="E2586">
        <v>0.02</v>
      </c>
      <c r="F2586">
        <v>1.1078699999999999</v>
      </c>
      <c r="G2586" s="384">
        <v>0</v>
      </c>
      <c r="H2586">
        <v>1.1103099999999999</v>
      </c>
    </row>
    <row r="2587" spans="1:10">
      <c r="A2587">
        <v>2586</v>
      </c>
      <c r="B2587" s="612">
        <v>43905.875694444447</v>
      </c>
      <c r="C2587" s="405" t="s">
        <v>2054</v>
      </c>
      <c r="D2587" s="384">
        <v>590</v>
      </c>
      <c r="E2587">
        <v>0.02</v>
      </c>
      <c r="F2587">
        <v>1.1103099999999999</v>
      </c>
      <c r="G2587" s="384">
        <v>0</v>
      </c>
      <c r="H2587">
        <v>1.1103099999999999</v>
      </c>
      <c r="I2587">
        <v>4.88</v>
      </c>
      <c r="J2587" s="384">
        <v>24433.39</v>
      </c>
    </row>
    <row r="2588" spans="1:10">
      <c r="A2588">
        <v>2587</v>
      </c>
      <c r="B2588" s="612">
        <v>43905.884027777778</v>
      </c>
      <c r="C2588" s="405" t="s">
        <v>96</v>
      </c>
      <c r="D2588" s="384">
        <v>591</v>
      </c>
      <c r="E2588">
        <v>0.02</v>
      </c>
      <c r="F2588">
        <v>1.11571</v>
      </c>
      <c r="G2588" s="384">
        <v>0</v>
      </c>
      <c r="H2588">
        <v>0</v>
      </c>
    </row>
    <row r="2589" spans="1:10">
      <c r="A2589">
        <v>2588</v>
      </c>
      <c r="B2589" s="612">
        <v>43905.884027777778</v>
      </c>
      <c r="C2589" s="405" t="s">
        <v>2110</v>
      </c>
      <c r="D2589" s="384">
        <v>591</v>
      </c>
      <c r="E2589">
        <v>0.02</v>
      </c>
      <c r="F2589">
        <v>1.11571</v>
      </c>
      <c r="G2589" s="384">
        <v>0</v>
      </c>
      <c r="H2589">
        <v>1.1167100000000001</v>
      </c>
    </row>
    <row r="2590" spans="1:10">
      <c r="A2590">
        <v>2591</v>
      </c>
      <c r="B2590" s="612">
        <v>43905.885416666664</v>
      </c>
      <c r="C2590" s="405" t="s">
        <v>2110</v>
      </c>
      <c r="D2590" s="384">
        <v>591</v>
      </c>
      <c r="E2590">
        <v>0.02</v>
      </c>
      <c r="F2590">
        <v>1.11571</v>
      </c>
      <c r="G2590" s="384">
        <v>0</v>
      </c>
      <c r="H2590">
        <v>1.11585</v>
      </c>
    </row>
    <row r="2591" spans="1:10">
      <c r="A2591">
        <v>2592</v>
      </c>
      <c r="B2591" s="612">
        <v>43905.888888888891</v>
      </c>
      <c r="C2591" s="405" t="s">
        <v>2054</v>
      </c>
      <c r="D2591" s="384">
        <v>591</v>
      </c>
      <c r="E2591">
        <v>0.02</v>
      </c>
      <c r="F2591">
        <v>1.11585</v>
      </c>
      <c r="G2591" s="384">
        <v>0</v>
      </c>
      <c r="H2591">
        <v>1.11585</v>
      </c>
      <c r="I2591">
        <v>0.28000000000000003</v>
      </c>
      <c r="J2591" s="384">
        <v>24433.67</v>
      </c>
    </row>
    <row r="2592" spans="1:10">
      <c r="A2592">
        <v>2589</v>
      </c>
      <c r="B2592" s="612">
        <v>43905.885416666664</v>
      </c>
      <c r="C2592" s="405" t="s">
        <v>96</v>
      </c>
      <c r="D2592" s="384">
        <v>592</v>
      </c>
      <c r="E2592">
        <v>0.02</v>
      </c>
      <c r="F2592">
        <v>1.11399</v>
      </c>
      <c r="G2592" s="384">
        <v>0</v>
      </c>
      <c r="H2592">
        <v>0</v>
      </c>
    </row>
    <row r="2593" spans="1:10">
      <c r="A2593">
        <v>2590</v>
      </c>
      <c r="B2593" s="612">
        <v>43905.885416666664</v>
      </c>
      <c r="C2593" s="405" t="s">
        <v>2110</v>
      </c>
      <c r="D2593" s="384">
        <v>592</v>
      </c>
      <c r="E2593">
        <v>0.02</v>
      </c>
      <c r="F2593">
        <v>1.11399</v>
      </c>
      <c r="G2593" s="384">
        <v>0</v>
      </c>
      <c r="H2593">
        <v>1.11585</v>
      </c>
    </row>
    <row r="2594" spans="1:10">
      <c r="A2594">
        <v>2593</v>
      </c>
      <c r="B2594" s="612">
        <v>43905.888888888891</v>
      </c>
      <c r="C2594" s="405" t="s">
        <v>2054</v>
      </c>
      <c r="D2594" s="384">
        <v>592</v>
      </c>
      <c r="E2594">
        <v>0.02</v>
      </c>
      <c r="F2594">
        <v>1.11585</v>
      </c>
      <c r="G2594" s="384">
        <v>0</v>
      </c>
      <c r="H2594">
        <v>1.11585</v>
      </c>
      <c r="I2594">
        <v>3.72</v>
      </c>
      <c r="J2594" s="384">
        <v>24437.39</v>
      </c>
    </row>
    <row r="2595" spans="1:10">
      <c r="A2595">
        <v>2594</v>
      </c>
      <c r="B2595" s="612">
        <v>43905.89166666667</v>
      </c>
      <c r="C2595" s="405" t="s">
        <v>97</v>
      </c>
      <c r="D2595" s="384">
        <v>593</v>
      </c>
      <c r="E2595">
        <v>0.02</v>
      </c>
      <c r="F2595">
        <v>1.11816</v>
      </c>
      <c r="G2595" s="384">
        <v>0</v>
      </c>
      <c r="H2595">
        <v>0</v>
      </c>
    </row>
    <row r="2596" spans="1:10">
      <c r="A2596">
        <v>2595</v>
      </c>
      <c r="B2596" s="612">
        <v>43905.89166666667</v>
      </c>
      <c r="C2596" s="405" t="s">
        <v>2110</v>
      </c>
      <c r="D2596" s="384">
        <v>593</v>
      </c>
      <c r="E2596">
        <v>0.02</v>
      </c>
      <c r="F2596">
        <v>1.11816</v>
      </c>
      <c r="G2596" s="384">
        <v>0</v>
      </c>
      <c r="H2596">
        <v>1.1171599999999999</v>
      </c>
    </row>
    <row r="2597" spans="1:10">
      <c r="A2597">
        <v>2596</v>
      </c>
      <c r="B2597" s="612">
        <v>43905.893055555556</v>
      </c>
      <c r="C2597" s="405" t="s">
        <v>2054</v>
      </c>
      <c r="D2597" s="384">
        <v>593</v>
      </c>
      <c r="E2597">
        <v>0.02</v>
      </c>
      <c r="F2597">
        <v>1.1171599999999999</v>
      </c>
      <c r="G2597" s="384">
        <v>0</v>
      </c>
      <c r="H2597">
        <v>1.1171599999999999</v>
      </c>
      <c r="I2597">
        <v>2</v>
      </c>
      <c r="J2597" s="384">
        <v>24439.39</v>
      </c>
    </row>
    <row r="2598" spans="1:10">
      <c r="A2598">
        <v>2597</v>
      </c>
      <c r="B2598" s="612">
        <v>43905.894444444442</v>
      </c>
      <c r="C2598" s="405" t="s">
        <v>97</v>
      </c>
      <c r="D2598" s="384">
        <v>594</v>
      </c>
      <c r="E2598">
        <v>0.02</v>
      </c>
      <c r="F2598">
        <v>1.1185400000000001</v>
      </c>
      <c r="G2598" s="384">
        <v>0</v>
      </c>
      <c r="H2598">
        <v>0</v>
      </c>
    </row>
    <row r="2599" spans="1:10">
      <c r="A2599">
        <v>2598</v>
      </c>
      <c r="B2599" s="612">
        <v>43905.894444444442</v>
      </c>
      <c r="C2599" s="405" t="s">
        <v>2110</v>
      </c>
      <c r="D2599" s="384">
        <v>594</v>
      </c>
      <c r="E2599">
        <v>0.02</v>
      </c>
      <c r="F2599">
        <v>1.1185400000000001</v>
      </c>
      <c r="G2599" s="384">
        <v>0</v>
      </c>
      <c r="H2599">
        <v>1.11754</v>
      </c>
    </row>
    <row r="2600" spans="1:10">
      <c r="A2600">
        <v>2599</v>
      </c>
      <c r="B2600" s="612">
        <v>43905.897222222222</v>
      </c>
      <c r="C2600" s="405" t="s">
        <v>2054</v>
      </c>
      <c r="D2600" s="384">
        <v>594</v>
      </c>
      <c r="E2600">
        <v>0.02</v>
      </c>
      <c r="F2600">
        <v>1.11754</v>
      </c>
      <c r="G2600" s="384">
        <v>0</v>
      </c>
      <c r="H2600">
        <v>1.11754</v>
      </c>
      <c r="I2600">
        <v>2</v>
      </c>
      <c r="J2600" s="384">
        <v>24441.39</v>
      </c>
    </row>
    <row r="2601" spans="1:10">
      <c r="A2601">
        <v>2600</v>
      </c>
      <c r="B2601" s="612">
        <v>43905.901388888888</v>
      </c>
      <c r="C2601" s="405" t="s">
        <v>97</v>
      </c>
      <c r="D2601" s="384">
        <v>595</v>
      </c>
      <c r="E2601">
        <v>0.02</v>
      </c>
      <c r="F2601">
        <v>1.1185799999999999</v>
      </c>
      <c r="G2601" s="384">
        <v>0</v>
      </c>
      <c r="H2601">
        <v>0</v>
      </c>
    </row>
    <row r="2602" spans="1:10">
      <c r="A2602">
        <v>2601</v>
      </c>
      <c r="B2602" s="612">
        <v>43905.901388888888</v>
      </c>
      <c r="C2602" s="405" t="s">
        <v>2110</v>
      </c>
      <c r="D2602" s="384">
        <v>595</v>
      </c>
      <c r="E2602">
        <v>0.02</v>
      </c>
      <c r="F2602">
        <v>1.1185799999999999</v>
      </c>
      <c r="G2602" s="384">
        <v>0</v>
      </c>
      <c r="H2602">
        <v>1.11758</v>
      </c>
    </row>
    <row r="2603" spans="1:10">
      <c r="A2603">
        <v>2605</v>
      </c>
      <c r="B2603" s="612">
        <v>43905.92083333333</v>
      </c>
      <c r="C2603" s="405" t="s">
        <v>2054</v>
      </c>
      <c r="D2603" s="384">
        <v>595</v>
      </c>
      <c r="E2603">
        <v>0.02</v>
      </c>
      <c r="F2603">
        <v>1.11758</v>
      </c>
      <c r="G2603" s="384">
        <v>0</v>
      </c>
      <c r="H2603">
        <v>1.11758</v>
      </c>
      <c r="I2603">
        <v>2</v>
      </c>
      <c r="J2603" s="384">
        <v>24445.39</v>
      </c>
    </row>
    <row r="2604" spans="1:10">
      <c r="A2604">
        <v>2602</v>
      </c>
      <c r="B2604" s="612">
        <v>43905.906944444447</v>
      </c>
      <c r="C2604" s="405" t="s">
        <v>96</v>
      </c>
      <c r="D2604" s="384">
        <v>596</v>
      </c>
      <c r="E2604">
        <v>0.02</v>
      </c>
      <c r="F2604">
        <v>1.1185700000000001</v>
      </c>
      <c r="G2604" s="384">
        <v>0</v>
      </c>
      <c r="H2604">
        <v>0</v>
      </c>
    </row>
    <row r="2605" spans="1:10">
      <c r="A2605">
        <v>2603</v>
      </c>
      <c r="B2605" s="612">
        <v>43905.906944444447</v>
      </c>
      <c r="C2605" s="405" t="s">
        <v>2110</v>
      </c>
      <c r="D2605" s="384">
        <v>596</v>
      </c>
      <c r="E2605">
        <v>0.02</v>
      </c>
      <c r="F2605">
        <v>1.1185700000000001</v>
      </c>
      <c r="G2605" s="384">
        <v>0</v>
      </c>
      <c r="H2605">
        <v>1.11957</v>
      </c>
    </row>
    <row r="2606" spans="1:10">
      <c r="A2606">
        <v>2604</v>
      </c>
      <c r="B2606" s="612">
        <v>43905.914583333331</v>
      </c>
      <c r="C2606" s="405" t="s">
        <v>2054</v>
      </c>
      <c r="D2606" s="384">
        <v>596</v>
      </c>
      <c r="E2606">
        <v>0.02</v>
      </c>
      <c r="F2606">
        <v>1.11957</v>
      </c>
      <c r="G2606" s="384">
        <v>0</v>
      </c>
      <c r="H2606">
        <v>1.11957</v>
      </c>
      <c r="I2606">
        <v>2</v>
      </c>
      <c r="J2606" s="384">
        <v>24443.39</v>
      </c>
    </row>
    <row r="2607" spans="1:10">
      <c r="A2607">
        <v>2606</v>
      </c>
      <c r="B2607" s="612">
        <v>43905.921527777777</v>
      </c>
      <c r="C2607" s="405" t="s">
        <v>96</v>
      </c>
      <c r="D2607" s="384">
        <v>597</v>
      </c>
      <c r="E2607">
        <v>0.02</v>
      </c>
      <c r="F2607">
        <v>1.1177999999999999</v>
      </c>
      <c r="G2607" s="384">
        <v>0</v>
      </c>
      <c r="H2607">
        <v>0</v>
      </c>
    </row>
    <row r="2608" spans="1:10">
      <c r="A2608">
        <v>2607</v>
      </c>
      <c r="B2608" s="612">
        <v>43905.921527777777</v>
      </c>
      <c r="C2608" s="405" t="s">
        <v>2110</v>
      </c>
      <c r="D2608" s="384">
        <v>597</v>
      </c>
      <c r="E2608">
        <v>0.02</v>
      </c>
      <c r="F2608">
        <v>1.1177999999999999</v>
      </c>
      <c r="G2608" s="384">
        <v>0</v>
      </c>
      <c r="H2608">
        <v>1.1188</v>
      </c>
    </row>
    <row r="2609" spans="1:10">
      <c r="A2609">
        <v>2608</v>
      </c>
      <c r="B2609" s="612">
        <v>43905.924305555556</v>
      </c>
      <c r="C2609" s="405" t="s">
        <v>2054</v>
      </c>
      <c r="D2609" s="384">
        <v>597</v>
      </c>
      <c r="E2609">
        <v>0.02</v>
      </c>
      <c r="F2609">
        <v>1.1188</v>
      </c>
      <c r="G2609" s="384">
        <v>0</v>
      </c>
      <c r="H2609">
        <v>1.1188</v>
      </c>
      <c r="I2609">
        <v>2</v>
      </c>
      <c r="J2609" s="384">
        <v>24447.39</v>
      </c>
    </row>
    <row r="2610" spans="1:10">
      <c r="A2610">
        <v>2609</v>
      </c>
      <c r="B2610" s="612">
        <v>43905.925000000003</v>
      </c>
      <c r="C2610" s="405" t="s">
        <v>97</v>
      </c>
      <c r="D2610" s="384">
        <v>598</v>
      </c>
      <c r="E2610">
        <v>0.02</v>
      </c>
      <c r="F2610">
        <v>1.1186</v>
      </c>
      <c r="G2610" s="384">
        <v>0</v>
      </c>
      <c r="H2610">
        <v>0</v>
      </c>
    </row>
    <row r="2611" spans="1:10">
      <c r="A2611">
        <v>2610</v>
      </c>
      <c r="B2611" s="612">
        <v>43905.925000000003</v>
      </c>
      <c r="C2611" s="405" t="s">
        <v>2110</v>
      </c>
      <c r="D2611" s="384">
        <v>598</v>
      </c>
      <c r="E2611">
        <v>0.02</v>
      </c>
      <c r="F2611">
        <v>1.1186</v>
      </c>
      <c r="G2611" s="384">
        <v>0</v>
      </c>
      <c r="H2611">
        <v>1.1175999999999999</v>
      </c>
    </row>
    <row r="2612" spans="1:10">
      <c r="A2612">
        <v>2611</v>
      </c>
      <c r="B2612" s="612">
        <v>43905.927083333336</v>
      </c>
      <c r="C2612" s="405" t="s">
        <v>2054</v>
      </c>
      <c r="D2612" s="384">
        <v>598</v>
      </c>
      <c r="E2612">
        <v>0.02</v>
      </c>
      <c r="F2612">
        <v>1.1175999999999999</v>
      </c>
      <c r="G2612" s="384">
        <v>0</v>
      </c>
      <c r="H2612">
        <v>1.1175999999999999</v>
      </c>
      <c r="I2612">
        <v>2</v>
      </c>
      <c r="J2612" s="384">
        <v>24449.39</v>
      </c>
    </row>
    <row r="2613" spans="1:10">
      <c r="A2613">
        <v>2612</v>
      </c>
      <c r="B2613" s="612">
        <v>43905.931944444441</v>
      </c>
      <c r="C2613" s="405" t="s">
        <v>97</v>
      </c>
      <c r="D2613" s="384">
        <v>599</v>
      </c>
      <c r="E2613">
        <v>0.02</v>
      </c>
      <c r="F2613">
        <v>1.11602</v>
      </c>
      <c r="G2613" s="384">
        <v>0</v>
      </c>
      <c r="H2613">
        <v>0</v>
      </c>
    </row>
    <row r="2614" spans="1:10">
      <c r="A2614">
        <v>2613</v>
      </c>
      <c r="B2614" s="612">
        <v>43905.931944444441</v>
      </c>
      <c r="C2614" s="405" t="s">
        <v>2110</v>
      </c>
      <c r="D2614" s="384">
        <v>599</v>
      </c>
      <c r="E2614">
        <v>0.02</v>
      </c>
      <c r="F2614">
        <v>1.11602</v>
      </c>
      <c r="G2614" s="384">
        <v>0</v>
      </c>
      <c r="H2614">
        <v>1.1150199999999999</v>
      </c>
    </row>
    <row r="2615" spans="1:10">
      <c r="A2615">
        <v>2616</v>
      </c>
      <c r="B2615" s="612">
        <v>43905.941666666666</v>
      </c>
      <c r="C2615" s="405" t="s">
        <v>2110</v>
      </c>
      <c r="D2615" s="384">
        <v>599</v>
      </c>
      <c r="E2615">
        <v>0.02</v>
      </c>
      <c r="F2615">
        <v>1.11602</v>
      </c>
      <c r="G2615" s="384">
        <v>0</v>
      </c>
      <c r="H2615">
        <v>1.11588</v>
      </c>
    </row>
    <row r="2616" spans="1:10">
      <c r="A2616">
        <v>2619</v>
      </c>
      <c r="B2616" s="612">
        <v>43905.948611111111</v>
      </c>
      <c r="C2616" s="405" t="s">
        <v>2054</v>
      </c>
      <c r="D2616" s="384">
        <v>599</v>
      </c>
      <c r="E2616">
        <v>0.02</v>
      </c>
      <c r="F2616">
        <v>1.11588</v>
      </c>
      <c r="G2616" s="384">
        <v>0</v>
      </c>
      <c r="H2616">
        <v>1.11588</v>
      </c>
      <c r="I2616">
        <v>0.28000000000000003</v>
      </c>
      <c r="J2616" s="384">
        <v>24449.67</v>
      </c>
    </row>
    <row r="2617" spans="1:10">
      <c r="A2617">
        <v>2614</v>
      </c>
      <c r="B2617" s="612">
        <v>43905.941666666666</v>
      </c>
      <c r="C2617" s="405" t="s">
        <v>97</v>
      </c>
      <c r="D2617" s="384">
        <v>600</v>
      </c>
      <c r="E2617">
        <v>0.02</v>
      </c>
      <c r="F2617">
        <v>1.11774</v>
      </c>
      <c r="G2617" s="384">
        <v>0</v>
      </c>
      <c r="H2617">
        <v>0</v>
      </c>
    </row>
    <row r="2618" spans="1:10">
      <c r="A2618">
        <v>2615</v>
      </c>
      <c r="B2618" s="612">
        <v>43905.941666666666</v>
      </c>
      <c r="C2618" s="405" t="s">
        <v>2110</v>
      </c>
      <c r="D2618" s="384">
        <v>600</v>
      </c>
      <c r="E2618">
        <v>0.02</v>
      </c>
      <c r="F2618">
        <v>1.11774</v>
      </c>
      <c r="G2618" s="384">
        <v>0</v>
      </c>
      <c r="H2618">
        <v>1.11588</v>
      </c>
    </row>
    <row r="2619" spans="1:10">
      <c r="A2619">
        <v>2620</v>
      </c>
      <c r="B2619" s="612">
        <v>43905.948611111111</v>
      </c>
      <c r="C2619" s="405" t="s">
        <v>2054</v>
      </c>
      <c r="D2619" s="384">
        <v>600</v>
      </c>
      <c r="E2619">
        <v>0.02</v>
      </c>
      <c r="F2619">
        <v>1.11588</v>
      </c>
      <c r="G2619" s="384">
        <v>0</v>
      </c>
      <c r="H2619">
        <v>1.11588</v>
      </c>
      <c r="I2619">
        <v>3.72</v>
      </c>
      <c r="J2619" s="384">
        <v>24453.39</v>
      </c>
    </row>
    <row r="2620" spans="1:10">
      <c r="A2620">
        <v>2617</v>
      </c>
      <c r="B2620" s="612">
        <v>43905.945833333331</v>
      </c>
      <c r="C2620" s="405" t="s">
        <v>96</v>
      </c>
      <c r="D2620" s="384">
        <v>601</v>
      </c>
      <c r="E2620">
        <v>0.02</v>
      </c>
      <c r="F2620">
        <v>1.11713</v>
      </c>
      <c r="G2620" s="384">
        <v>0</v>
      </c>
      <c r="H2620">
        <v>0</v>
      </c>
    </row>
    <row r="2621" spans="1:10">
      <c r="A2621">
        <v>2618</v>
      </c>
      <c r="B2621" s="612">
        <v>43905.945833333331</v>
      </c>
      <c r="C2621" s="405" t="s">
        <v>2110</v>
      </c>
      <c r="D2621" s="384">
        <v>601</v>
      </c>
      <c r="E2621">
        <v>0.02</v>
      </c>
      <c r="F2621">
        <v>1.11713</v>
      </c>
      <c r="G2621" s="384">
        <v>0</v>
      </c>
      <c r="H2621">
        <v>1.1181300000000001</v>
      </c>
    </row>
    <row r="2622" spans="1:10">
      <c r="A2622">
        <v>2623</v>
      </c>
      <c r="B2622" s="612">
        <v>43905.951388888891</v>
      </c>
      <c r="C2622" s="405" t="s">
        <v>2110</v>
      </c>
      <c r="D2622" s="384">
        <v>601</v>
      </c>
      <c r="E2622">
        <v>0.02</v>
      </c>
      <c r="F2622">
        <v>1.11713</v>
      </c>
      <c r="G2622" s="384">
        <v>0</v>
      </c>
      <c r="H2622">
        <v>1.1167400000000001</v>
      </c>
    </row>
    <row r="2623" spans="1:10">
      <c r="A2623">
        <v>2626</v>
      </c>
      <c r="B2623" s="612">
        <v>43905.96597222222</v>
      </c>
      <c r="C2623" s="405" t="s">
        <v>2054</v>
      </c>
      <c r="D2623" s="384">
        <v>601</v>
      </c>
      <c r="E2623">
        <v>0.02</v>
      </c>
      <c r="F2623">
        <v>1.1167400000000001</v>
      </c>
      <c r="G2623" s="384">
        <v>0</v>
      </c>
      <c r="H2623">
        <v>1.1167400000000001</v>
      </c>
      <c r="I2623">
        <v>-0.78</v>
      </c>
      <c r="J2623" s="384">
        <v>24452.61</v>
      </c>
    </row>
    <row r="2624" spans="1:10">
      <c r="A2624">
        <v>2621</v>
      </c>
      <c r="B2624" s="612">
        <v>43905.951388888891</v>
      </c>
      <c r="C2624" s="405" t="s">
        <v>96</v>
      </c>
      <c r="D2624" s="384">
        <v>602</v>
      </c>
      <c r="E2624">
        <v>0.02</v>
      </c>
      <c r="F2624">
        <v>1.1143400000000001</v>
      </c>
      <c r="G2624" s="384">
        <v>0</v>
      </c>
      <c r="H2624">
        <v>0</v>
      </c>
    </row>
    <row r="2625" spans="1:10">
      <c r="A2625">
        <v>2622</v>
      </c>
      <c r="B2625" s="612">
        <v>43905.951388888891</v>
      </c>
      <c r="C2625" s="405" t="s">
        <v>2110</v>
      </c>
      <c r="D2625" s="384">
        <v>602</v>
      </c>
      <c r="E2625">
        <v>0.02</v>
      </c>
      <c r="F2625">
        <v>1.1143400000000001</v>
      </c>
      <c r="G2625" s="384">
        <v>0</v>
      </c>
      <c r="H2625">
        <v>1.1167400000000001</v>
      </c>
    </row>
    <row r="2626" spans="1:10">
      <c r="A2626">
        <v>2627</v>
      </c>
      <c r="B2626" s="612">
        <v>43905.96597222222</v>
      </c>
      <c r="C2626" s="405" t="s">
        <v>2054</v>
      </c>
      <c r="D2626" s="384">
        <v>602</v>
      </c>
      <c r="E2626">
        <v>0.02</v>
      </c>
      <c r="F2626">
        <v>1.1167400000000001</v>
      </c>
      <c r="G2626" s="384">
        <v>0</v>
      </c>
      <c r="H2626">
        <v>1.1167400000000001</v>
      </c>
      <c r="I2626">
        <v>4.8</v>
      </c>
      <c r="J2626" s="384">
        <v>24457.41</v>
      </c>
    </row>
    <row r="2627" spans="1:10">
      <c r="A2627">
        <v>2624</v>
      </c>
      <c r="B2627" s="612">
        <v>43905.957638888889</v>
      </c>
      <c r="C2627" s="405" t="s">
        <v>97</v>
      </c>
      <c r="D2627" s="384">
        <v>603</v>
      </c>
      <c r="E2627">
        <v>0.02</v>
      </c>
      <c r="F2627">
        <v>1.11595</v>
      </c>
      <c r="G2627" s="384">
        <v>0</v>
      </c>
      <c r="H2627">
        <v>0</v>
      </c>
    </row>
    <row r="2628" spans="1:10">
      <c r="A2628">
        <v>2625</v>
      </c>
      <c r="B2628" s="612">
        <v>43905.957638888889</v>
      </c>
      <c r="C2628" s="405" t="s">
        <v>2110</v>
      </c>
      <c r="D2628" s="384">
        <v>603</v>
      </c>
      <c r="E2628">
        <v>0.02</v>
      </c>
      <c r="F2628">
        <v>1.11595</v>
      </c>
      <c r="G2628" s="384">
        <v>0</v>
      </c>
      <c r="H2628">
        <v>1.1149500000000001</v>
      </c>
    </row>
    <row r="2629" spans="1:10">
      <c r="A2629">
        <v>2630</v>
      </c>
      <c r="B2629" s="612">
        <v>43905.974999999999</v>
      </c>
      <c r="C2629" s="405" t="s">
        <v>2110</v>
      </c>
      <c r="D2629" s="384">
        <v>603</v>
      </c>
      <c r="E2629">
        <v>0.02</v>
      </c>
      <c r="F2629">
        <v>1.11595</v>
      </c>
      <c r="G2629" s="384">
        <v>0</v>
      </c>
      <c r="H2629">
        <v>1.1158399999999999</v>
      </c>
    </row>
    <row r="2630" spans="1:10">
      <c r="A2630">
        <v>2634</v>
      </c>
      <c r="B2630" s="612">
        <v>43905.988194444442</v>
      </c>
      <c r="C2630" s="405" t="s">
        <v>2110</v>
      </c>
      <c r="D2630" s="384">
        <v>603</v>
      </c>
      <c r="E2630">
        <v>0.02</v>
      </c>
      <c r="F2630">
        <v>1.11595</v>
      </c>
      <c r="G2630" s="384">
        <v>0</v>
      </c>
      <c r="H2630">
        <v>1.1169</v>
      </c>
    </row>
    <row r="2631" spans="1:10">
      <c r="A2631">
        <v>2637</v>
      </c>
      <c r="B2631" s="612">
        <v>43905.994444444441</v>
      </c>
      <c r="C2631" s="405" t="s">
        <v>2054</v>
      </c>
      <c r="D2631" s="384">
        <v>603</v>
      </c>
      <c r="E2631">
        <v>0.02</v>
      </c>
      <c r="F2631">
        <v>1.1169</v>
      </c>
      <c r="G2631" s="384">
        <v>0</v>
      </c>
      <c r="H2631">
        <v>1.1169</v>
      </c>
      <c r="I2631">
        <v>-1.9</v>
      </c>
      <c r="J2631" s="384">
        <v>24455.51</v>
      </c>
    </row>
    <row r="2632" spans="1:10">
      <c r="A2632">
        <v>2628</v>
      </c>
      <c r="B2632" s="612">
        <v>43905.974999999999</v>
      </c>
      <c r="C2632" s="405" t="s">
        <v>97</v>
      </c>
      <c r="D2632" s="384">
        <v>604</v>
      </c>
      <c r="E2632">
        <v>0.02</v>
      </c>
      <c r="F2632">
        <v>1.11772</v>
      </c>
      <c r="G2632" s="384">
        <v>0</v>
      </c>
      <c r="H2632">
        <v>0</v>
      </c>
    </row>
    <row r="2633" spans="1:10">
      <c r="A2633">
        <v>2629</v>
      </c>
      <c r="B2633" s="612">
        <v>43905.974999999999</v>
      </c>
      <c r="C2633" s="405" t="s">
        <v>2110</v>
      </c>
      <c r="D2633" s="384">
        <v>604</v>
      </c>
      <c r="E2633">
        <v>0.02</v>
      </c>
      <c r="F2633">
        <v>1.11772</v>
      </c>
      <c r="G2633" s="384">
        <v>0</v>
      </c>
      <c r="H2633">
        <v>1.1158399999999999</v>
      </c>
    </row>
    <row r="2634" spans="1:10">
      <c r="A2634">
        <v>2633</v>
      </c>
      <c r="B2634" s="612">
        <v>43905.988194444442</v>
      </c>
      <c r="C2634" s="405" t="s">
        <v>2110</v>
      </c>
      <c r="D2634" s="384">
        <v>604</v>
      </c>
      <c r="E2634">
        <v>0.02</v>
      </c>
      <c r="F2634">
        <v>1.11772</v>
      </c>
      <c r="G2634" s="384">
        <v>0</v>
      </c>
      <c r="H2634">
        <v>1.1169</v>
      </c>
    </row>
    <row r="2635" spans="1:10">
      <c r="A2635">
        <v>2638</v>
      </c>
      <c r="B2635" s="612">
        <v>43905.994444444441</v>
      </c>
      <c r="C2635" s="405" t="s">
        <v>2054</v>
      </c>
      <c r="D2635" s="384">
        <v>604</v>
      </c>
      <c r="E2635">
        <v>0.02</v>
      </c>
      <c r="F2635">
        <v>1.1169</v>
      </c>
      <c r="G2635" s="384">
        <v>0</v>
      </c>
      <c r="H2635">
        <v>1.1169</v>
      </c>
      <c r="I2635">
        <v>1.64</v>
      </c>
      <c r="J2635" s="384">
        <v>24457.15</v>
      </c>
    </row>
    <row r="2636" spans="1:10">
      <c r="A2636">
        <v>2631</v>
      </c>
      <c r="B2636" s="612">
        <v>43905.988194444442</v>
      </c>
      <c r="C2636" s="405" t="s">
        <v>97</v>
      </c>
      <c r="D2636" s="384">
        <v>605</v>
      </c>
      <c r="E2636">
        <v>0.03</v>
      </c>
      <c r="F2636">
        <v>1.1193299999999999</v>
      </c>
      <c r="G2636" s="384">
        <v>0</v>
      </c>
      <c r="H2636">
        <v>0</v>
      </c>
    </row>
    <row r="2637" spans="1:10">
      <c r="A2637">
        <v>2632</v>
      </c>
      <c r="B2637" s="612">
        <v>43905.988194444442</v>
      </c>
      <c r="C2637" s="405" t="s">
        <v>2110</v>
      </c>
      <c r="D2637" s="384">
        <v>605</v>
      </c>
      <c r="E2637">
        <v>0.03</v>
      </c>
      <c r="F2637">
        <v>1.1193299999999999</v>
      </c>
      <c r="G2637" s="384">
        <v>0</v>
      </c>
      <c r="H2637">
        <v>1.1169</v>
      </c>
    </row>
    <row r="2638" spans="1:10">
      <c r="A2638">
        <v>2639</v>
      </c>
      <c r="B2638" s="612">
        <v>43905.994444444441</v>
      </c>
      <c r="C2638" s="405" t="s">
        <v>2054</v>
      </c>
      <c r="D2638" s="384">
        <v>605</v>
      </c>
      <c r="E2638">
        <v>0.03</v>
      </c>
      <c r="F2638">
        <v>1.1169</v>
      </c>
      <c r="G2638" s="384">
        <v>0</v>
      </c>
      <c r="H2638">
        <v>1.1169</v>
      </c>
      <c r="I2638">
        <v>7.29</v>
      </c>
      <c r="J2638" s="384">
        <v>24464.44</v>
      </c>
    </row>
    <row r="2639" spans="1:10">
      <c r="A2639">
        <v>2635</v>
      </c>
      <c r="B2639" s="612">
        <v>43905.994444444441</v>
      </c>
      <c r="C2639" s="405" t="s">
        <v>96</v>
      </c>
      <c r="D2639" s="384">
        <v>606</v>
      </c>
      <c r="E2639">
        <v>0.02</v>
      </c>
      <c r="F2639">
        <v>1.1174999999999999</v>
      </c>
      <c r="G2639" s="384">
        <v>0</v>
      </c>
      <c r="H2639">
        <v>0</v>
      </c>
    </row>
    <row r="2640" spans="1:10">
      <c r="A2640">
        <v>2636</v>
      </c>
      <c r="B2640" s="612">
        <v>43905.994444444441</v>
      </c>
      <c r="C2640" s="405" t="s">
        <v>2110</v>
      </c>
      <c r="D2640" s="384">
        <v>606</v>
      </c>
      <c r="E2640">
        <v>0.02</v>
      </c>
      <c r="F2640">
        <v>1.1174999999999999</v>
      </c>
      <c r="G2640" s="384">
        <v>0</v>
      </c>
      <c r="H2640">
        <v>1.1185</v>
      </c>
    </row>
    <row r="2641" spans="1:10">
      <c r="A2641">
        <v>2642</v>
      </c>
      <c r="B2641" s="612">
        <v>43905.99722222222</v>
      </c>
      <c r="C2641" s="405" t="s">
        <v>2110</v>
      </c>
      <c r="D2641" s="384">
        <v>606</v>
      </c>
      <c r="E2641">
        <v>0.02</v>
      </c>
      <c r="F2641">
        <v>1.1174999999999999</v>
      </c>
      <c r="G2641" s="384">
        <v>0</v>
      </c>
      <c r="H2641">
        <v>1.1176999999999999</v>
      </c>
    </row>
    <row r="2642" spans="1:10">
      <c r="A2642">
        <v>2649</v>
      </c>
      <c r="B2642" s="612">
        <v>43906.00277777778</v>
      </c>
      <c r="C2642" s="405" t="s">
        <v>2110</v>
      </c>
      <c r="D2642" s="384">
        <v>606</v>
      </c>
      <c r="E2642">
        <v>0.02</v>
      </c>
      <c r="F2642">
        <v>1.1174999999999999</v>
      </c>
      <c r="G2642" s="384">
        <v>0</v>
      </c>
      <c r="H2642">
        <v>1.1166499999999999</v>
      </c>
    </row>
    <row r="2643" spans="1:10">
      <c r="A2643">
        <v>2655</v>
      </c>
      <c r="B2643" s="612">
        <v>43906.01666666667</v>
      </c>
      <c r="C2643" s="405" t="s">
        <v>2054</v>
      </c>
      <c r="D2643" s="384">
        <v>606</v>
      </c>
      <c r="E2643">
        <v>0.02</v>
      </c>
      <c r="F2643">
        <v>1.1166499999999999</v>
      </c>
      <c r="G2643" s="384">
        <v>0</v>
      </c>
      <c r="H2643">
        <v>1.1166499999999999</v>
      </c>
      <c r="I2643">
        <v>-1.78</v>
      </c>
      <c r="J2643" s="384">
        <v>24464.66</v>
      </c>
    </row>
    <row r="2644" spans="1:10">
      <c r="A2644">
        <v>2640</v>
      </c>
      <c r="B2644" s="612">
        <v>43905.99722222222</v>
      </c>
      <c r="C2644" s="405" t="s">
        <v>96</v>
      </c>
      <c r="D2644" s="384">
        <v>607</v>
      </c>
      <c r="E2644">
        <v>0.02</v>
      </c>
      <c r="F2644">
        <v>1.1158999999999999</v>
      </c>
      <c r="G2644" s="384">
        <v>0</v>
      </c>
      <c r="H2644">
        <v>0</v>
      </c>
    </row>
    <row r="2645" spans="1:10">
      <c r="A2645">
        <v>2641</v>
      </c>
      <c r="B2645" s="612">
        <v>43905.99722222222</v>
      </c>
      <c r="C2645" s="405" t="s">
        <v>2110</v>
      </c>
      <c r="D2645" s="384">
        <v>607</v>
      </c>
      <c r="E2645">
        <v>0.02</v>
      </c>
      <c r="F2645">
        <v>1.1158999999999999</v>
      </c>
      <c r="G2645" s="384">
        <v>0</v>
      </c>
      <c r="H2645">
        <v>1.1176999999999999</v>
      </c>
    </row>
    <row r="2646" spans="1:10">
      <c r="A2646">
        <v>2648</v>
      </c>
      <c r="B2646" s="612">
        <v>43906.00277777778</v>
      </c>
      <c r="C2646" s="405" t="s">
        <v>2110</v>
      </c>
      <c r="D2646" s="384">
        <v>607</v>
      </c>
      <c r="E2646">
        <v>0.02</v>
      </c>
      <c r="F2646">
        <v>1.1158999999999999</v>
      </c>
      <c r="G2646" s="384">
        <v>0</v>
      </c>
      <c r="H2646">
        <v>1.1166499999999999</v>
      </c>
    </row>
    <row r="2647" spans="1:10">
      <c r="A2647">
        <v>2656</v>
      </c>
      <c r="B2647" s="612">
        <v>43906.01666666667</v>
      </c>
      <c r="C2647" s="405" t="s">
        <v>2054</v>
      </c>
      <c r="D2647" s="384">
        <v>607</v>
      </c>
      <c r="E2647">
        <v>0.02</v>
      </c>
      <c r="F2647">
        <v>1.1166499999999999</v>
      </c>
      <c r="G2647" s="384">
        <v>0</v>
      </c>
      <c r="H2647">
        <v>1.1166499999999999</v>
      </c>
      <c r="I2647">
        <v>1.42</v>
      </c>
      <c r="J2647" s="384">
        <v>24466.080000000002</v>
      </c>
    </row>
    <row r="2648" spans="1:10">
      <c r="A2648">
        <v>2643</v>
      </c>
      <c r="B2648" s="612">
        <v>43906.000694444447</v>
      </c>
      <c r="C2648" s="405" t="s">
        <v>97</v>
      </c>
      <c r="D2648" s="384">
        <v>608</v>
      </c>
      <c r="E2648">
        <v>0.02</v>
      </c>
      <c r="F2648">
        <v>1.1161000000000001</v>
      </c>
      <c r="G2648" s="384">
        <v>0</v>
      </c>
      <c r="H2648">
        <v>0</v>
      </c>
    </row>
    <row r="2649" spans="1:10">
      <c r="A2649">
        <v>2644</v>
      </c>
      <c r="B2649" s="612">
        <v>43906.000694444447</v>
      </c>
      <c r="C2649" s="405" t="s">
        <v>2110</v>
      </c>
      <c r="D2649" s="384">
        <v>608</v>
      </c>
      <c r="E2649">
        <v>0.02</v>
      </c>
      <c r="F2649">
        <v>1.1161000000000001</v>
      </c>
      <c r="G2649" s="384">
        <v>0</v>
      </c>
      <c r="H2649">
        <v>1.1151</v>
      </c>
    </row>
    <row r="2650" spans="1:10">
      <c r="A2650">
        <v>2645</v>
      </c>
      <c r="B2650" s="612">
        <v>43906.002083333333</v>
      </c>
      <c r="C2650" s="405" t="s">
        <v>2054</v>
      </c>
      <c r="D2650" s="384">
        <v>608</v>
      </c>
      <c r="E2650">
        <v>0.02</v>
      </c>
      <c r="F2650">
        <v>1.1151</v>
      </c>
      <c r="G2650" s="384">
        <v>0</v>
      </c>
      <c r="H2650">
        <v>1.1151</v>
      </c>
      <c r="I2650">
        <v>2</v>
      </c>
      <c r="J2650" s="384">
        <v>24466.44</v>
      </c>
    </row>
    <row r="2651" spans="1:10">
      <c r="A2651">
        <v>2646</v>
      </c>
      <c r="B2651" s="612">
        <v>43906.00277777778</v>
      </c>
      <c r="C2651" s="405" t="s">
        <v>96</v>
      </c>
      <c r="D2651" s="384">
        <v>609</v>
      </c>
      <c r="E2651">
        <v>0.03</v>
      </c>
      <c r="F2651">
        <v>1.11425</v>
      </c>
      <c r="G2651" s="384">
        <v>0</v>
      </c>
      <c r="H2651">
        <v>0</v>
      </c>
    </row>
    <row r="2652" spans="1:10">
      <c r="A2652">
        <v>2647</v>
      </c>
      <c r="B2652" s="612">
        <v>43906.00277777778</v>
      </c>
      <c r="C2652" s="405" t="s">
        <v>2110</v>
      </c>
      <c r="D2652" s="384">
        <v>609</v>
      </c>
      <c r="E2652">
        <v>0.03</v>
      </c>
      <c r="F2652">
        <v>1.11425</v>
      </c>
      <c r="G2652" s="384">
        <v>0</v>
      </c>
      <c r="H2652">
        <v>1.1166499999999999</v>
      </c>
    </row>
    <row r="2653" spans="1:10">
      <c r="A2653">
        <v>2657</v>
      </c>
      <c r="B2653" s="612">
        <v>43906.01666666667</v>
      </c>
      <c r="C2653" s="405" t="s">
        <v>2054</v>
      </c>
      <c r="D2653" s="384">
        <v>609</v>
      </c>
      <c r="E2653">
        <v>0.03</v>
      </c>
      <c r="F2653">
        <v>1.1166499999999999</v>
      </c>
      <c r="G2653" s="384">
        <v>0</v>
      </c>
      <c r="H2653">
        <v>1.1166499999999999</v>
      </c>
      <c r="I2653">
        <v>7.2</v>
      </c>
      <c r="J2653" s="384">
        <v>24473.279999999999</v>
      </c>
    </row>
    <row r="2654" spans="1:10">
      <c r="A2654">
        <v>2650</v>
      </c>
      <c r="B2654" s="612">
        <v>43906.008333333331</v>
      </c>
      <c r="C2654" s="405" t="s">
        <v>97</v>
      </c>
      <c r="D2654" s="384">
        <v>610</v>
      </c>
      <c r="E2654">
        <v>0.02</v>
      </c>
      <c r="F2654">
        <v>1.1150100000000001</v>
      </c>
      <c r="G2654" s="384">
        <v>0</v>
      </c>
      <c r="H2654">
        <v>0</v>
      </c>
    </row>
    <row r="2655" spans="1:10">
      <c r="A2655">
        <v>2651</v>
      </c>
      <c r="B2655" s="612">
        <v>43906.008333333331</v>
      </c>
      <c r="C2655" s="405" t="s">
        <v>2110</v>
      </c>
      <c r="D2655" s="384">
        <v>610</v>
      </c>
      <c r="E2655">
        <v>0.02</v>
      </c>
      <c r="F2655">
        <v>1.1150100000000001</v>
      </c>
      <c r="G2655" s="384">
        <v>0</v>
      </c>
      <c r="H2655">
        <v>1.1140099999999999</v>
      </c>
    </row>
    <row r="2656" spans="1:10">
      <c r="A2656">
        <v>2654</v>
      </c>
      <c r="B2656" s="612">
        <v>43906.015972222223</v>
      </c>
      <c r="C2656" s="405" t="s">
        <v>2110</v>
      </c>
      <c r="D2656" s="384">
        <v>610</v>
      </c>
      <c r="E2656">
        <v>0.02</v>
      </c>
      <c r="F2656">
        <v>1.1150100000000001</v>
      </c>
      <c r="G2656" s="384">
        <v>0</v>
      </c>
      <c r="H2656">
        <v>1.1148199999999999</v>
      </c>
    </row>
    <row r="2657" spans="1:10">
      <c r="A2657">
        <v>2660</v>
      </c>
      <c r="B2657" s="612">
        <v>43906.022916666669</v>
      </c>
      <c r="C2657" s="405" t="s">
        <v>2054</v>
      </c>
      <c r="D2657" s="384">
        <v>610</v>
      </c>
      <c r="E2657">
        <v>0.02</v>
      </c>
      <c r="F2657">
        <v>1.1148199999999999</v>
      </c>
      <c r="G2657" s="384">
        <v>0</v>
      </c>
      <c r="H2657">
        <v>1.1148199999999999</v>
      </c>
      <c r="I2657">
        <v>0.38</v>
      </c>
      <c r="J2657" s="384">
        <v>24473.66</v>
      </c>
    </row>
    <row r="2658" spans="1:10">
      <c r="A2658">
        <v>2652</v>
      </c>
      <c r="B2658" s="612">
        <v>43906.015972222223</v>
      </c>
      <c r="C2658" s="405" t="s">
        <v>97</v>
      </c>
      <c r="D2658" s="384">
        <v>611</v>
      </c>
      <c r="E2658">
        <v>0.02</v>
      </c>
      <c r="F2658">
        <v>1.1166199999999999</v>
      </c>
      <c r="G2658" s="384">
        <v>0</v>
      </c>
      <c r="H2658">
        <v>0</v>
      </c>
    </row>
    <row r="2659" spans="1:10">
      <c r="A2659">
        <v>2653</v>
      </c>
      <c r="B2659" s="612">
        <v>43906.015972222223</v>
      </c>
      <c r="C2659" s="405" t="s">
        <v>2110</v>
      </c>
      <c r="D2659" s="384">
        <v>611</v>
      </c>
      <c r="E2659">
        <v>0.02</v>
      </c>
      <c r="F2659">
        <v>1.1166199999999999</v>
      </c>
      <c r="G2659" s="384">
        <v>0</v>
      </c>
      <c r="H2659">
        <v>1.1148199999999999</v>
      </c>
    </row>
    <row r="2660" spans="1:10">
      <c r="A2660">
        <v>2661</v>
      </c>
      <c r="B2660" s="612">
        <v>43906.022916666669</v>
      </c>
      <c r="C2660" s="405" t="s">
        <v>2054</v>
      </c>
      <c r="D2660" s="384">
        <v>611</v>
      </c>
      <c r="E2660">
        <v>0.02</v>
      </c>
      <c r="F2660">
        <v>1.1148199999999999</v>
      </c>
      <c r="G2660" s="384">
        <v>0</v>
      </c>
      <c r="H2660">
        <v>1.1148199999999999</v>
      </c>
      <c r="I2660">
        <v>3.6</v>
      </c>
      <c r="J2660" s="384">
        <v>24477.26</v>
      </c>
    </row>
    <row r="2661" spans="1:10">
      <c r="A2661">
        <v>2658</v>
      </c>
      <c r="B2661" s="612">
        <v>43906.020833333336</v>
      </c>
      <c r="C2661" s="405" t="s">
        <v>96</v>
      </c>
      <c r="D2661" s="384">
        <v>612</v>
      </c>
      <c r="E2661">
        <v>0.02</v>
      </c>
      <c r="F2661">
        <v>1.1162300000000001</v>
      </c>
      <c r="G2661" s="384">
        <v>0</v>
      </c>
      <c r="H2661">
        <v>0</v>
      </c>
    </row>
    <row r="2662" spans="1:10">
      <c r="A2662">
        <v>2659</v>
      </c>
      <c r="B2662" s="612">
        <v>43906.020833333336</v>
      </c>
      <c r="C2662" s="405" t="s">
        <v>2110</v>
      </c>
      <c r="D2662" s="384">
        <v>612</v>
      </c>
      <c r="E2662">
        <v>0.02</v>
      </c>
      <c r="F2662">
        <v>1.1162300000000001</v>
      </c>
      <c r="G2662" s="384">
        <v>0</v>
      </c>
      <c r="H2662">
        <v>1.1172299999999999</v>
      </c>
    </row>
    <row r="2663" spans="1:10">
      <c r="A2663">
        <v>2664</v>
      </c>
      <c r="B2663" s="612">
        <v>43906.023611111108</v>
      </c>
      <c r="C2663" s="405" t="s">
        <v>2110</v>
      </c>
      <c r="D2663" s="384">
        <v>612</v>
      </c>
      <c r="E2663">
        <v>0.02</v>
      </c>
      <c r="F2663">
        <v>1.1162300000000001</v>
      </c>
      <c r="G2663" s="384">
        <v>0</v>
      </c>
      <c r="H2663">
        <v>1.1163400000000001</v>
      </c>
    </row>
    <row r="2664" spans="1:10">
      <c r="A2664">
        <v>2668</v>
      </c>
      <c r="B2664" s="612">
        <v>43906.029166666667</v>
      </c>
      <c r="C2664" s="405" t="s">
        <v>2110</v>
      </c>
      <c r="D2664" s="384">
        <v>612</v>
      </c>
      <c r="E2664">
        <v>0.02</v>
      </c>
      <c r="F2664">
        <v>1.1162300000000001</v>
      </c>
      <c r="G2664" s="384">
        <v>0</v>
      </c>
      <c r="H2664">
        <v>1.1152599999999999</v>
      </c>
    </row>
    <row r="2665" spans="1:10">
      <c r="A2665">
        <v>2676</v>
      </c>
      <c r="B2665" s="612">
        <v>43906.047222222223</v>
      </c>
      <c r="C2665" s="405" t="s">
        <v>2110</v>
      </c>
      <c r="D2665" s="384">
        <v>612</v>
      </c>
      <c r="E2665">
        <v>0.02</v>
      </c>
      <c r="F2665">
        <v>1.1162300000000001</v>
      </c>
      <c r="G2665" s="384">
        <v>0</v>
      </c>
      <c r="H2665">
        <v>1.1139600000000001</v>
      </c>
    </row>
    <row r="2666" spans="1:10">
      <c r="A2666">
        <v>2685</v>
      </c>
      <c r="B2666" s="612">
        <v>43906.058333333334</v>
      </c>
      <c r="C2666" s="405" t="s">
        <v>2110</v>
      </c>
      <c r="D2666" s="384">
        <v>612</v>
      </c>
      <c r="E2666">
        <v>0.02</v>
      </c>
      <c r="F2666">
        <v>1.1162300000000001</v>
      </c>
      <c r="G2666" s="384">
        <v>0</v>
      </c>
      <c r="H2666">
        <v>1.1124700000000001</v>
      </c>
    </row>
    <row r="2667" spans="1:10">
      <c r="A2667">
        <v>2694</v>
      </c>
      <c r="B2667" s="612">
        <v>43906.15902777778</v>
      </c>
      <c r="C2667" s="405" t="s">
        <v>2054</v>
      </c>
      <c r="D2667" s="384">
        <v>612</v>
      </c>
      <c r="E2667">
        <v>0.02</v>
      </c>
      <c r="F2667">
        <v>1.1124700000000001</v>
      </c>
      <c r="G2667" s="384">
        <v>0</v>
      </c>
      <c r="H2667">
        <v>1.1124700000000001</v>
      </c>
      <c r="I2667">
        <v>-7.52</v>
      </c>
      <c r="J2667" s="384">
        <v>24475.74</v>
      </c>
    </row>
    <row r="2668" spans="1:10">
      <c r="A2668">
        <v>2662</v>
      </c>
      <c r="B2668" s="612">
        <v>43906.023611111108</v>
      </c>
      <c r="C2668" s="405" t="s">
        <v>96</v>
      </c>
      <c r="D2668" s="384">
        <v>613</v>
      </c>
      <c r="E2668">
        <v>0.02</v>
      </c>
      <c r="F2668">
        <v>1.1144400000000001</v>
      </c>
      <c r="G2668" s="384">
        <v>0</v>
      </c>
      <c r="H2668">
        <v>0</v>
      </c>
    </row>
    <row r="2669" spans="1:10">
      <c r="A2669">
        <v>2663</v>
      </c>
      <c r="B2669" s="612">
        <v>43906.023611111108</v>
      </c>
      <c r="C2669" s="405" t="s">
        <v>2110</v>
      </c>
      <c r="D2669" s="384">
        <v>613</v>
      </c>
      <c r="E2669">
        <v>0.02</v>
      </c>
      <c r="F2669">
        <v>1.1144400000000001</v>
      </c>
      <c r="G2669" s="384">
        <v>0</v>
      </c>
      <c r="H2669">
        <v>1.1163400000000001</v>
      </c>
    </row>
    <row r="2670" spans="1:10">
      <c r="A2670">
        <v>2667</v>
      </c>
      <c r="B2670" s="612">
        <v>43906.029166666667</v>
      </c>
      <c r="C2670" s="405" t="s">
        <v>2110</v>
      </c>
      <c r="D2670" s="384">
        <v>613</v>
      </c>
      <c r="E2670">
        <v>0.02</v>
      </c>
      <c r="F2670">
        <v>1.1144400000000001</v>
      </c>
      <c r="G2670" s="384">
        <v>0</v>
      </c>
      <c r="H2670">
        <v>1.1152599999999999</v>
      </c>
    </row>
    <row r="2671" spans="1:10">
      <c r="A2671">
        <v>2675</v>
      </c>
      <c r="B2671" s="612">
        <v>43906.047222222223</v>
      </c>
      <c r="C2671" s="405" t="s">
        <v>2110</v>
      </c>
      <c r="D2671" s="384">
        <v>613</v>
      </c>
      <c r="E2671">
        <v>0.02</v>
      </c>
      <c r="F2671">
        <v>1.1144400000000001</v>
      </c>
      <c r="G2671" s="384">
        <v>0</v>
      </c>
      <c r="H2671">
        <v>1.1139600000000001</v>
      </c>
    </row>
    <row r="2672" spans="1:10">
      <c r="A2672">
        <v>2684</v>
      </c>
      <c r="B2672" s="612">
        <v>43906.058333333334</v>
      </c>
      <c r="C2672" s="405" t="s">
        <v>2110</v>
      </c>
      <c r="D2672" s="384">
        <v>613</v>
      </c>
      <c r="E2672">
        <v>0.02</v>
      </c>
      <c r="F2672">
        <v>1.1144400000000001</v>
      </c>
      <c r="G2672" s="384">
        <v>0</v>
      </c>
      <c r="H2672">
        <v>1.1124700000000001</v>
      </c>
    </row>
    <row r="2673" spans="1:10">
      <c r="A2673">
        <v>2695</v>
      </c>
      <c r="B2673" s="612">
        <v>43906.15902777778</v>
      </c>
      <c r="C2673" s="405" t="s">
        <v>2054</v>
      </c>
      <c r="D2673" s="384">
        <v>613</v>
      </c>
      <c r="E2673">
        <v>0.02</v>
      </c>
      <c r="F2673">
        <v>1.1124700000000001</v>
      </c>
      <c r="G2673" s="384">
        <v>0</v>
      </c>
      <c r="H2673">
        <v>1.1124700000000001</v>
      </c>
      <c r="I2673">
        <v>-3.94</v>
      </c>
      <c r="J2673" s="384">
        <v>24471.8</v>
      </c>
    </row>
    <row r="2674" spans="1:10">
      <c r="A2674">
        <v>2665</v>
      </c>
      <c r="B2674" s="612">
        <v>43906.029166666667</v>
      </c>
      <c r="C2674" s="405" t="s">
        <v>96</v>
      </c>
      <c r="D2674" s="384">
        <v>614</v>
      </c>
      <c r="E2674">
        <v>0.03</v>
      </c>
      <c r="F2674">
        <v>1.11283</v>
      </c>
      <c r="G2674" s="384">
        <v>0</v>
      </c>
      <c r="H2674">
        <v>0</v>
      </c>
    </row>
    <row r="2675" spans="1:10">
      <c r="A2675">
        <v>2666</v>
      </c>
      <c r="B2675" s="612">
        <v>43906.029166666667</v>
      </c>
      <c r="C2675" s="405" t="s">
        <v>2110</v>
      </c>
      <c r="D2675" s="384">
        <v>614</v>
      </c>
      <c r="E2675">
        <v>0.03</v>
      </c>
      <c r="F2675">
        <v>1.11283</v>
      </c>
      <c r="G2675" s="384">
        <v>0</v>
      </c>
      <c r="H2675">
        <v>1.1152599999999999</v>
      </c>
    </row>
    <row r="2676" spans="1:10">
      <c r="A2676">
        <v>2674</v>
      </c>
      <c r="B2676" s="612">
        <v>43906.047222222223</v>
      </c>
      <c r="C2676" s="405" t="s">
        <v>2110</v>
      </c>
      <c r="D2676" s="384">
        <v>614</v>
      </c>
      <c r="E2676">
        <v>0.03</v>
      </c>
      <c r="F2676">
        <v>1.11283</v>
      </c>
      <c r="G2676" s="384">
        <v>0</v>
      </c>
      <c r="H2676">
        <v>1.1139600000000001</v>
      </c>
    </row>
    <row r="2677" spans="1:10">
      <c r="A2677">
        <v>2683</v>
      </c>
      <c r="B2677" s="612">
        <v>43906.058333333334</v>
      </c>
      <c r="C2677" s="405" t="s">
        <v>2110</v>
      </c>
      <c r="D2677" s="384">
        <v>614</v>
      </c>
      <c r="E2677">
        <v>0.03</v>
      </c>
      <c r="F2677">
        <v>1.11283</v>
      </c>
      <c r="G2677" s="384">
        <v>0</v>
      </c>
      <c r="H2677">
        <v>1.1124700000000001</v>
      </c>
    </row>
    <row r="2678" spans="1:10">
      <c r="A2678">
        <v>2696</v>
      </c>
      <c r="B2678" s="612">
        <v>43906.15902777778</v>
      </c>
      <c r="C2678" s="405" t="s">
        <v>2054</v>
      </c>
      <c r="D2678" s="384">
        <v>614</v>
      </c>
      <c r="E2678">
        <v>0.03</v>
      </c>
      <c r="F2678">
        <v>1.1124700000000001</v>
      </c>
      <c r="G2678" s="384">
        <v>0</v>
      </c>
      <c r="H2678">
        <v>1.1124700000000001</v>
      </c>
      <c r="I2678">
        <v>-1.08</v>
      </c>
      <c r="J2678" s="384">
        <v>24470.720000000001</v>
      </c>
    </row>
    <row r="2679" spans="1:10">
      <c r="A2679">
        <v>2669</v>
      </c>
      <c r="B2679" s="612">
        <v>43906.034722222219</v>
      </c>
      <c r="C2679" s="405" t="s">
        <v>97</v>
      </c>
      <c r="D2679" s="384">
        <v>615</v>
      </c>
      <c r="E2679">
        <v>0.02</v>
      </c>
      <c r="F2679">
        <v>1.1131200000000001</v>
      </c>
      <c r="G2679" s="384">
        <v>0</v>
      </c>
      <c r="H2679">
        <v>0</v>
      </c>
    </row>
    <row r="2680" spans="1:10">
      <c r="A2680">
        <v>2670</v>
      </c>
      <c r="B2680" s="612">
        <v>43906.034722222219</v>
      </c>
      <c r="C2680" s="405" t="s">
        <v>2110</v>
      </c>
      <c r="D2680" s="384">
        <v>615</v>
      </c>
      <c r="E2680">
        <v>0.02</v>
      </c>
      <c r="F2680">
        <v>1.1131200000000001</v>
      </c>
      <c r="G2680" s="384">
        <v>0</v>
      </c>
      <c r="H2680">
        <v>1.11212</v>
      </c>
    </row>
    <row r="2681" spans="1:10">
      <c r="A2681">
        <v>2671</v>
      </c>
      <c r="B2681" s="612">
        <v>43906.036805555559</v>
      </c>
      <c r="C2681" s="405" t="s">
        <v>2054</v>
      </c>
      <c r="D2681" s="384">
        <v>615</v>
      </c>
      <c r="E2681">
        <v>0.02</v>
      </c>
      <c r="F2681">
        <v>1.11212</v>
      </c>
      <c r="G2681" s="384">
        <v>0</v>
      </c>
      <c r="H2681">
        <v>1.11212</v>
      </c>
      <c r="I2681">
        <v>2</v>
      </c>
      <c r="J2681" s="384">
        <v>24479.26</v>
      </c>
    </row>
    <row r="2682" spans="1:10">
      <c r="A2682">
        <v>2672</v>
      </c>
      <c r="B2682" s="612">
        <v>43906.047222222223</v>
      </c>
      <c r="C2682" s="405" t="s">
        <v>96</v>
      </c>
      <c r="D2682" s="384">
        <v>616</v>
      </c>
      <c r="E2682">
        <v>0.05</v>
      </c>
      <c r="F2682">
        <v>1.11113</v>
      </c>
      <c r="G2682" s="384">
        <v>0</v>
      </c>
      <c r="H2682">
        <v>0</v>
      </c>
    </row>
    <row r="2683" spans="1:10">
      <c r="A2683">
        <v>2673</v>
      </c>
      <c r="B2683" s="612">
        <v>43906.047222222223</v>
      </c>
      <c r="C2683" s="405" t="s">
        <v>2110</v>
      </c>
      <c r="D2683" s="384">
        <v>616</v>
      </c>
      <c r="E2683">
        <v>0.05</v>
      </c>
      <c r="F2683">
        <v>1.11113</v>
      </c>
      <c r="G2683" s="384">
        <v>0</v>
      </c>
      <c r="H2683">
        <v>1.1139600000000001</v>
      </c>
    </row>
    <row r="2684" spans="1:10">
      <c r="A2684">
        <v>2682</v>
      </c>
      <c r="B2684" s="612">
        <v>43906.058333333334</v>
      </c>
      <c r="C2684" s="405" t="s">
        <v>2110</v>
      </c>
      <c r="D2684" s="384">
        <v>616</v>
      </c>
      <c r="E2684">
        <v>0.05</v>
      </c>
      <c r="F2684">
        <v>1.11113</v>
      </c>
      <c r="G2684" s="384">
        <v>0</v>
      </c>
      <c r="H2684">
        <v>1.1124700000000001</v>
      </c>
    </row>
    <row r="2685" spans="1:10">
      <c r="A2685">
        <v>2697</v>
      </c>
      <c r="B2685" s="612">
        <v>43906.15902777778</v>
      </c>
      <c r="C2685" s="405" t="s">
        <v>2054</v>
      </c>
      <c r="D2685" s="384">
        <v>616</v>
      </c>
      <c r="E2685">
        <v>0.05</v>
      </c>
      <c r="F2685">
        <v>1.1124700000000001</v>
      </c>
      <c r="G2685" s="384">
        <v>0</v>
      </c>
      <c r="H2685">
        <v>1.1124700000000001</v>
      </c>
      <c r="I2685">
        <v>6.7</v>
      </c>
      <c r="J2685" s="384">
        <v>24477.42</v>
      </c>
    </row>
    <row r="2686" spans="1:10">
      <c r="A2686">
        <v>2677</v>
      </c>
      <c r="B2686" s="612">
        <v>43906.050694444442</v>
      </c>
      <c r="C2686" s="405" t="s">
        <v>97</v>
      </c>
      <c r="D2686" s="384">
        <v>617</v>
      </c>
      <c r="E2686">
        <v>0.02</v>
      </c>
      <c r="F2686">
        <v>1.1116600000000001</v>
      </c>
      <c r="G2686" s="384">
        <v>0</v>
      </c>
      <c r="H2686">
        <v>0</v>
      </c>
    </row>
    <row r="2687" spans="1:10">
      <c r="A2687">
        <v>2678</v>
      </c>
      <c r="B2687" s="612">
        <v>43906.050694444442</v>
      </c>
      <c r="C2687" s="405" t="s">
        <v>2110</v>
      </c>
      <c r="D2687" s="384">
        <v>617</v>
      </c>
      <c r="E2687">
        <v>0.02</v>
      </c>
      <c r="F2687">
        <v>1.1116600000000001</v>
      </c>
      <c r="G2687" s="384">
        <v>0</v>
      </c>
      <c r="H2687">
        <v>1.11066</v>
      </c>
    </row>
    <row r="2688" spans="1:10">
      <c r="A2688">
        <v>2679</v>
      </c>
      <c r="B2688" s="612">
        <v>43906.052777777775</v>
      </c>
      <c r="C2688" s="405" t="s">
        <v>2054</v>
      </c>
      <c r="D2688" s="384">
        <v>617</v>
      </c>
      <c r="E2688">
        <v>0.02</v>
      </c>
      <c r="F2688">
        <v>1.11066</v>
      </c>
      <c r="G2688" s="384">
        <v>0</v>
      </c>
      <c r="H2688">
        <v>1.11066</v>
      </c>
      <c r="I2688">
        <v>2</v>
      </c>
      <c r="J2688" s="384">
        <v>24481.26</v>
      </c>
    </row>
    <row r="2689" spans="1:10">
      <c r="A2689">
        <v>2680</v>
      </c>
      <c r="B2689" s="612">
        <v>43906.058333333334</v>
      </c>
      <c r="C2689" s="405" t="s">
        <v>96</v>
      </c>
      <c r="D2689" s="384">
        <v>618</v>
      </c>
      <c r="E2689">
        <v>0.08</v>
      </c>
      <c r="F2689">
        <v>1.1089899999999999</v>
      </c>
      <c r="G2689" s="384">
        <v>0</v>
      </c>
      <c r="H2689">
        <v>0</v>
      </c>
    </row>
    <row r="2690" spans="1:10">
      <c r="A2690">
        <v>2681</v>
      </c>
      <c r="B2690" s="612">
        <v>43906.058333333334</v>
      </c>
      <c r="C2690" s="405" t="s">
        <v>2110</v>
      </c>
      <c r="D2690" s="384">
        <v>618</v>
      </c>
      <c r="E2690">
        <v>0.08</v>
      </c>
      <c r="F2690">
        <v>1.1089899999999999</v>
      </c>
      <c r="G2690" s="384">
        <v>0</v>
      </c>
      <c r="H2690">
        <v>1.1124700000000001</v>
      </c>
    </row>
    <row r="2691" spans="1:10">
      <c r="A2691">
        <v>2698</v>
      </c>
      <c r="B2691" s="612">
        <v>43906.15902777778</v>
      </c>
      <c r="C2691" s="405" t="s">
        <v>2054</v>
      </c>
      <c r="D2691" s="384">
        <v>618</v>
      </c>
      <c r="E2691">
        <v>0.08</v>
      </c>
      <c r="F2691">
        <v>1.1124700000000001</v>
      </c>
      <c r="G2691" s="384">
        <v>0</v>
      </c>
      <c r="H2691">
        <v>1.1124700000000001</v>
      </c>
      <c r="I2691">
        <v>27.84</v>
      </c>
      <c r="J2691" s="384">
        <v>24505.26</v>
      </c>
    </row>
    <row r="2692" spans="1:10">
      <c r="A2692">
        <v>2686</v>
      </c>
      <c r="B2692" s="612">
        <v>43906.064583333333</v>
      </c>
      <c r="C2692" s="405" t="s">
        <v>97</v>
      </c>
      <c r="D2692" s="384">
        <v>619</v>
      </c>
      <c r="E2692">
        <v>0.02</v>
      </c>
      <c r="F2692">
        <v>1.1106199999999999</v>
      </c>
      <c r="G2692" s="384">
        <v>0</v>
      </c>
      <c r="H2692">
        <v>0</v>
      </c>
    </row>
    <row r="2693" spans="1:10">
      <c r="A2693">
        <v>2687</v>
      </c>
      <c r="B2693" s="612">
        <v>43906.064583333333</v>
      </c>
      <c r="C2693" s="405" t="s">
        <v>2110</v>
      </c>
      <c r="D2693" s="384">
        <v>619</v>
      </c>
      <c r="E2693">
        <v>0.02</v>
      </c>
      <c r="F2693">
        <v>1.1106199999999999</v>
      </c>
      <c r="G2693" s="384">
        <v>0</v>
      </c>
      <c r="H2693">
        <v>1.1096200000000001</v>
      </c>
    </row>
    <row r="2694" spans="1:10">
      <c r="A2694">
        <v>2688</v>
      </c>
      <c r="B2694" s="612">
        <v>43906.115277777775</v>
      </c>
      <c r="C2694" s="405" t="s">
        <v>2054</v>
      </c>
      <c r="D2694" s="384">
        <v>619</v>
      </c>
      <c r="E2694">
        <v>0.02</v>
      </c>
      <c r="F2694">
        <v>1.1096200000000001</v>
      </c>
      <c r="G2694" s="384">
        <v>0</v>
      </c>
      <c r="H2694">
        <v>1.1096200000000001</v>
      </c>
      <c r="I2694">
        <v>2</v>
      </c>
      <c r="J2694" s="384">
        <v>24483.26</v>
      </c>
    </row>
    <row r="2695" spans="1:10">
      <c r="A2695">
        <v>2689</v>
      </c>
      <c r="B2695" s="612">
        <v>43906.121527777781</v>
      </c>
      <c r="C2695" s="405" t="s">
        <v>97</v>
      </c>
      <c r="D2695" s="384">
        <v>620</v>
      </c>
      <c r="E2695">
        <v>0.02</v>
      </c>
      <c r="F2695">
        <v>1.1098699999999999</v>
      </c>
      <c r="G2695" s="384">
        <v>0</v>
      </c>
      <c r="H2695">
        <v>0</v>
      </c>
    </row>
    <row r="2696" spans="1:10">
      <c r="A2696">
        <v>2690</v>
      </c>
      <c r="B2696" s="612">
        <v>43906.121527777781</v>
      </c>
      <c r="C2696" s="405" t="s">
        <v>2110</v>
      </c>
      <c r="D2696" s="384">
        <v>620</v>
      </c>
      <c r="E2696">
        <v>0.02</v>
      </c>
      <c r="F2696">
        <v>1.1098699999999999</v>
      </c>
      <c r="G2696" s="384">
        <v>0</v>
      </c>
      <c r="H2696">
        <v>1.10887</v>
      </c>
    </row>
    <row r="2697" spans="1:10">
      <c r="A2697">
        <v>2693</v>
      </c>
      <c r="B2697" s="612">
        <v>43906.13958333333</v>
      </c>
      <c r="C2697" s="405" t="s">
        <v>2110</v>
      </c>
      <c r="D2697" s="384">
        <v>620</v>
      </c>
      <c r="E2697">
        <v>0.02</v>
      </c>
      <c r="F2697">
        <v>1.1098699999999999</v>
      </c>
      <c r="G2697" s="384">
        <v>0</v>
      </c>
      <c r="H2697">
        <v>1.10968</v>
      </c>
    </row>
    <row r="2698" spans="1:10">
      <c r="A2698">
        <v>2702</v>
      </c>
      <c r="B2698" s="612">
        <v>43906.206944444442</v>
      </c>
      <c r="C2698" s="405" t="s">
        <v>2110</v>
      </c>
      <c r="D2698" s="384">
        <v>620</v>
      </c>
      <c r="E2698">
        <v>0.02</v>
      </c>
      <c r="F2698">
        <v>1.1098699999999999</v>
      </c>
      <c r="G2698" s="384">
        <v>0</v>
      </c>
      <c r="H2698">
        <v>1.1107100000000001</v>
      </c>
    </row>
    <row r="2699" spans="1:10">
      <c r="A2699">
        <v>2713</v>
      </c>
      <c r="B2699" s="612">
        <v>43906.275694444441</v>
      </c>
      <c r="C2699" s="405" t="s">
        <v>2110</v>
      </c>
      <c r="D2699" s="384">
        <v>620</v>
      </c>
      <c r="E2699">
        <v>0.02</v>
      </c>
      <c r="F2699">
        <v>1.1098699999999999</v>
      </c>
      <c r="G2699" s="384">
        <v>0</v>
      </c>
      <c r="H2699">
        <v>1.11199</v>
      </c>
    </row>
    <row r="2700" spans="1:10">
      <c r="A2700">
        <v>2725</v>
      </c>
      <c r="B2700" s="612">
        <v>43906.318055555559</v>
      </c>
      <c r="C2700" s="405" t="s">
        <v>2110</v>
      </c>
      <c r="D2700" s="384">
        <v>620</v>
      </c>
      <c r="E2700">
        <v>0.02</v>
      </c>
      <c r="F2700">
        <v>1.1098699999999999</v>
      </c>
      <c r="G2700" s="384">
        <v>0</v>
      </c>
      <c r="H2700">
        <v>1.11337</v>
      </c>
    </row>
    <row r="2701" spans="1:10">
      <c r="A2701">
        <v>2732</v>
      </c>
      <c r="B2701" s="612">
        <v>43906.336805555555</v>
      </c>
      <c r="C2701" s="405" t="s">
        <v>2110</v>
      </c>
      <c r="D2701" s="384">
        <v>620</v>
      </c>
      <c r="E2701">
        <v>0.02</v>
      </c>
      <c r="F2701">
        <v>1.1098699999999999</v>
      </c>
      <c r="G2701" s="384">
        <v>0</v>
      </c>
      <c r="H2701">
        <v>1.1149899999999999</v>
      </c>
    </row>
    <row r="2702" spans="1:10">
      <c r="A2702">
        <v>2740</v>
      </c>
      <c r="B2702" s="612">
        <v>43906.352777777778</v>
      </c>
      <c r="C2702" s="405" t="s">
        <v>2110</v>
      </c>
      <c r="D2702" s="384">
        <v>620</v>
      </c>
      <c r="E2702">
        <v>0.02</v>
      </c>
      <c r="F2702">
        <v>1.1098699999999999</v>
      </c>
      <c r="G2702" s="384">
        <v>0</v>
      </c>
      <c r="H2702">
        <v>1.1166799999999999</v>
      </c>
    </row>
    <row r="2703" spans="1:10">
      <c r="A2703">
        <v>2755</v>
      </c>
      <c r="B2703" s="612">
        <v>43906.373611111114</v>
      </c>
      <c r="C2703" s="405" t="s">
        <v>2110</v>
      </c>
      <c r="D2703" s="384">
        <v>620</v>
      </c>
      <c r="E2703">
        <v>0.02</v>
      </c>
      <c r="F2703">
        <v>1.1098699999999999</v>
      </c>
      <c r="G2703" s="384">
        <v>0</v>
      </c>
      <c r="H2703">
        <v>1.1185099999999999</v>
      </c>
    </row>
    <row r="2704" spans="1:10">
      <c r="A2704">
        <v>2765</v>
      </c>
      <c r="B2704" s="612">
        <v>43906.428472222222</v>
      </c>
      <c r="C2704" s="405" t="s">
        <v>2054</v>
      </c>
      <c r="D2704" s="384">
        <v>620</v>
      </c>
      <c r="E2704">
        <v>0.02</v>
      </c>
      <c r="F2704">
        <v>1.1185099999999999</v>
      </c>
      <c r="G2704" s="384">
        <v>0</v>
      </c>
      <c r="H2704">
        <v>1.1185099999999999</v>
      </c>
      <c r="I2704">
        <v>-17.28</v>
      </c>
      <c r="J2704" s="384">
        <v>24499.98</v>
      </c>
    </row>
    <row r="2705" spans="1:10">
      <c r="A2705">
        <v>2691</v>
      </c>
      <c r="B2705" s="612">
        <v>43906.13958333333</v>
      </c>
      <c r="C2705" s="405" t="s">
        <v>97</v>
      </c>
      <c r="D2705" s="384">
        <v>621</v>
      </c>
      <c r="E2705">
        <v>0.02</v>
      </c>
      <c r="F2705">
        <v>1.11148</v>
      </c>
      <c r="G2705" s="384">
        <v>0</v>
      </c>
      <c r="H2705">
        <v>0</v>
      </c>
    </row>
    <row r="2706" spans="1:10">
      <c r="A2706">
        <v>2692</v>
      </c>
      <c r="B2706" s="612">
        <v>43906.13958333333</v>
      </c>
      <c r="C2706" s="405" t="s">
        <v>2110</v>
      </c>
      <c r="D2706" s="384">
        <v>621</v>
      </c>
      <c r="E2706">
        <v>0.02</v>
      </c>
      <c r="F2706">
        <v>1.11148</v>
      </c>
      <c r="G2706" s="384">
        <v>0</v>
      </c>
      <c r="H2706">
        <v>1.10968</v>
      </c>
    </row>
    <row r="2707" spans="1:10">
      <c r="A2707">
        <v>2701</v>
      </c>
      <c r="B2707" s="612">
        <v>43906.206944444442</v>
      </c>
      <c r="C2707" s="405" t="s">
        <v>2110</v>
      </c>
      <c r="D2707" s="384">
        <v>621</v>
      </c>
      <c r="E2707">
        <v>0.02</v>
      </c>
      <c r="F2707">
        <v>1.11148</v>
      </c>
      <c r="G2707" s="384">
        <v>0</v>
      </c>
      <c r="H2707">
        <v>1.1107100000000001</v>
      </c>
    </row>
    <row r="2708" spans="1:10">
      <c r="A2708">
        <v>2712</v>
      </c>
      <c r="B2708" s="612">
        <v>43906.275694444441</v>
      </c>
      <c r="C2708" s="405" t="s">
        <v>2110</v>
      </c>
      <c r="D2708" s="384">
        <v>621</v>
      </c>
      <c r="E2708">
        <v>0.02</v>
      </c>
      <c r="F2708">
        <v>1.11148</v>
      </c>
      <c r="G2708" s="384">
        <v>0</v>
      </c>
      <c r="H2708">
        <v>1.11199</v>
      </c>
    </row>
    <row r="2709" spans="1:10">
      <c r="A2709">
        <v>2724</v>
      </c>
      <c r="B2709" s="612">
        <v>43906.318055555559</v>
      </c>
      <c r="C2709" s="405" t="s">
        <v>2110</v>
      </c>
      <c r="D2709" s="384">
        <v>621</v>
      </c>
      <c r="E2709">
        <v>0.02</v>
      </c>
      <c r="F2709">
        <v>1.11148</v>
      </c>
      <c r="G2709" s="384">
        <v>0</v>
      </c>
      <c r="H2709">
        <v>1.11337</v>
      </c>
    </row>
    <row r="2710" spans="1:10">
      <c r="A2710">
        <v>2731</v>
      </c>
      <c r="B2710" s="612">
        <v>43906.336805555555</v>
      </c>
      <c r="C2710" s="405" t="s">
        <v>2110</v>
      </c>
      <c r="D2710" s="384">
        <v>621</v>
      </c>
      <c r="E2710">
        <v>0.02</v>
      </c>
      <c r="F2710">
        <v>1.11148</v>
      </c>
      <c r="G2710" s="384">
        <v>0</v>
      </c>
      <c r="H2710">
        <v>1.1149899999999999</v>
      </c>
    </row>
    <row r="2711" spans="1:10">
      <c r="A2711">
        <v>2739</v>
      </c>
      <c r="B2711" s="612">
        <v>43906.352777777778</v>
      </c>
      <c r="C2711" s="405" t="s">
        <v>2110</v>
      </c>
      <c r="D2711" s="384">
        <v>621</v>
      </c>
      <c r="E2711">
        <v>0.02</v>
      </c>
      <c r="F2711">
        <v>1.11148</v>
      </c>
      <c r="G2711" s="384">
        <v>0</v>
      </c>
      <c r="H2711">
        <v>1.1166799999999999</v>
      </c>
    </row>
    <row r="2712" spans="1:10">
      <c r="A2712">
        <v>2754</v>
      </c>
      <c r="B2712" s="612">
        <v>43906.373611111114</v>
      </c>
      <c r="C2712" s="405" t="s">
        <v>2110</v>
      </c>
      <c r="D2712" s="384">
        <v>621</v>
      </c>
      <c r="E2712">
        <v>0.02</v>
      </c>
      <c r="F2712">
        <v>1.11148</v>
      </c>
      <c r="G2712" s="384">
        <v>0</v>
      </c>
      <c r="H2712">
        <v>1.1185099999999999</v>
      </c>
    </row>
    <row r="2713" spans="1:10">
      <c r="A2713">
        <v>2766</v>
      </c>
      <c r="B2713" s="612">
        <v>43906.428472222222</v>
      </c>
      <c r="C2713" s="405" t="s">
        <v>2054</v>
      </c>
      <c r="D2713" s="384">
        <v>621</v>
      </c>
      <c r="E2713">
        <v>0.02</v>
      </c>
      <c r="F2713">
        <v>1.1185099999999999</v>
      </c>
      <c r="G2713" s="384">
        <v>0</v>
      </c>
      <c r="H2713">
        <v>1.1185099999999999</v>
      </c>
      <c r="I2713">
        <v>-14.06</v>
      </c>
      <c r="J2713" s="384">
        <v>24485.919999999998</v>
      </c>
    </row>
    <row r="2714" spans="1:10">
      <c r="A2714">
        <v>2699</v>
      </c>
      <c r="B2714" s="612">
        <v>43906.206944444442</v>
      </c>
      <c r="C2714" s="405" t="s">
        <v>97</v>
      </c>
      <c r="D2714" s="384">
        <v>622</v>
      </c>
      <c r="E2714">
        <v>0.03</v>
      </c>
      <c r="F2714">
        <v>1.1130899999999999</v>
      </c>
      <c r="G2714" s="384">
        <v>0</v>
      </c>
      <c r="H2714">
        <v>0</v>
      </c>
    </row>
    <row r="2715" spans="1:10">
      <c r="A2715">
        <v>2700</v>
      </c>
      <c r="B2715" s="612">
        <v>43906.206944444442</v>
      </c>
      <c r="C2715" s="405" t="s">
        <v>2110</v>
      </c>
      <c r="D2715" s="384">
        <v>622</v>
      </c>
      <c r="E2715">
        <v>0.03</v>
      </c>
      <c r="F2715">
        <v>1.1130899999999999</v>
      </c>
      <c r="G2715" s="384">
        <v>0</v>
      </c>
      <c r="H2715">
        <v>1.1107100000000001</v>
      </c>
    </row>
    <row r="2716" spans="1:10">
      <c r="A2716">
        <v>2711</v>
      </c>
      <c r="B2716" s="612">
        <v>43906.275694444441</v>
      </c>
      <c r="C2716" s="405" t="s">
        <v>2110</v>
      </c>
      <c r="D2716" s="384">
        <v>622</v>
      </c>
      <c r="E2716">
        <v>0.03</v>
      </c>
      <c r="F2716">
        <v>1.1130899999999999</v>
      </c>
      <c r="G2716" s="384">
        <v>0</v>
      </c>
      <c r="H2716">
        <v>1.11199</v>
      </c>
    </row>
    <row r="2717" spans="1:10">
      <c r="A2717">
        <v>2723</v>
      </c>
      <c r="B2717" s="612">
        <v>43906.318055555559</v>
      </c>
      <c r="C2717" s="405" t="s">
        <v>2110</v>
      </c>
      <c r="D2717" s="384">
        <v>622</v>
      </c>
      <c r="E2717">
        <v>0.03</v>
      </c>
      <c r="F2717">
        <v>1.1130899999999999</v>
      </c>
      <c r="G2717" s="384">
        <v>0</v>
      </c>
      <c r="H2717">
        <v>1.11337</v>
      </c>
    </row>
    <row r="2718" spans="1:10">
      <c r="A2718">
        <v>2730</v>
      </c>
      <c r="B2718" s="612">
        <v>43906.336805555555</v>
      </c>
      <c r="C2718" s="405" t="s">
        <v>2110</v>
      </c>
      <c r="D2718" s="384">
        <v>622</v>
      </c>
      <c r="E2718">
        <v>0.03</v>
      </c>
      <c r="F2718">
        <v>1.1130899999999999</v>
      </c>
      <c r="G2718" s="384">
        <v>0</v>
      </c>
      <c r="H2718">
        <v>1.1149899999999999</v>
      </c>
    </row>
    <row r="2719" spans="1:10">
      <c r="A2719">
        <v>2738</v>
      </c>
      <c r="B2719" s="612">
        <v>43906.352777777778</v>
      </c>
      <c r="C2719" s="405" t="s">
        <v>2110</v>
      </c>
      <c r="D2719" s="384">
        <v>622</v>
      </c>
      <c r="E2719">
        <v>0.03</v>
      </c>
      <c r="F2719">
        <v>1.1130899999999999</v>
      </c>
      <c r="G2719" s="384">
        <v>0</v>
      </c>
      <c r="H2719">
        <v>1.1166799999999999</v>
      </c>
    </row>
    <row r="2720" spans="1:10">
      <c r="A2720">
        <v>2753</v>
      </c>
      <c r="B2720" s="612">
        <v>43906.373611111114</v>
      </c>
      <c r="C2720" s="405" t="s">
        <v>2110</v>
      </c>
      <c r="D2720" s="384">
        <v>622</v>
      </c>
      <c r="E2720">
        <v>0.03</v>
      </c>
      <c r="F2720">
        <v>1.1130899999999999</v>
      </c>
      <c r="G2720" s="384">
        <v>0</v>
      </c>
      <c r="H2720">
        <v>1.1185099999999999</v>
      </c>
    </row>
    <row r="2721" spans="1:10">
      <c r="A2721">
        <v>2767</v>
      </c>
      <c r="B2721" s="612">
        <v>43906.428472222222</v>
      </c>
      <c r="C2721" s="405" t="s">
        <v>2054</v>
      </c>
      <c r="D2721" s="384">
        <v>622</v>
      </c>
      <c r="E2721">
        <v>0.03</v>
      </c>
      <c r="F2721">
        <v>1.1185099999999999</v>
      </c>
      <c r="G2721" s="384">
        <v>0</v>
      </c>
      <c r="H2721">
        <v>1.1185099999999999</v>
      </c>
      <c r="I2721">
        <v>-16.260000000000002</v>
      </c>
      <c r="J2721" s="384">
        <v>24469.66</v>
      </c>
    </row>
    <row r="2722" spans="1:10">
      <c r="A2722">
        <v>2703</v>
      </c>
      <c r="B2722" s="612">
        <v>43906.211111111108</v>
      </c>
      <c r="C2722" s="405" t="s">
        <v>96</v>
      </c>
      <c r="D2722" s="384">
        <v>623</v>
      </c>
      <c r="E2722">
        <v>0.02</v>
      </c>
      <c r="F2722">
        <v>1.11277</v>
      </c>
      <c r="G2722" s="384">
        <v>0</v>
      </c>
      <c r="H2722">
        <v>0</v>
      </c>
    </row>
    <row r="2723" spans="1:10">
      <c r="A2723">
        <v>2704</v>
      </c>
      <c r="B2723" s="612">
        <v>43906.211111111108</v>
      </c>
      <c r="C2723" s="405" t="s">
        <v>2110</v>
      </c>
      <c r="D2723" s="384">
        <v>623</v>
      </c>
      <c r="E2723">
        <v>0.02</v>
      </c>
      <c r="F2723">
        <v>1.11277</v>
      </c>
      <c r="G2723" s="384">
        <v>0</v>
      </c>
      <c r="H2723">
        <v>1.1137699999999999</v>
      </c>
    </row>
    <row r="2724" spans="1:10">
      <c r="A2724">
        <v>2705</v>
      </c>
      <c r="B2724" s="612">
        <v>43906.260416666664</v>
      </c>
      <c r="C2724" s="405" t="s">
        <v>2054</v>
      </c>
      <c r="D2724" s="384">
        <v>623</v>
      </c>
      <c r="E2724">
        <v>0.02</v>
      </c>
      <c r="F2724">
        <v>1.1137699999999999</v>
      </c>
      <c r="G2724" s="384">
        <v>0</v>
      </c>
      <c r="H2724">
        <v>1.1137699999999999</v>
      </c>
      <c r="I2724">
        <v>2</v>
      </c>
      <c r="J2724" s="384">
        <v>24507.26</v>
      </c>
    </row>
    <row r="2725" spans="1:10">
      <c r="A2725">
        <v>2706</v>
      </c>
      <c r="B2725" s="612">
        <v>43906.268055555556</v>
      </c>
      <c r="C2725" s="405" t="s">
        <v>96</v>
      </c>
      <c r="D2725" s="384">
        <v>624</v>
      </c>
      <c r="E2725">
        <v>0.02</v>
      </c>
      <c r="F2725">
        <v>1.1134200000000001</v>
      </c>
      <c r="G2725" s="384">
        <v>0</v>
      </c>
      <c r="H2725">
        <v>0</v>
      </c>
    </row>
    <row r="2726" spans="1:10">
      <c r="A2726">
        <v>2707</v>
      </c>
      <c r="B2726" s="612">
        <v>43906.268055555556</v>
      </c>
      <c r="C2726" s="405" t="s">
        <v>2110</v>
      </c>
      <c r="D2726" s="384">
        <v>624</v>
      </c>
      <c r="E2726">
        <v>0.02</v>
      </c>
      <c r="F2726">
        <v>1.1134200000000001</v>
      </c>
      <c r="G2726" s="384">
        <v>0</v>
      </c>
      <c r="H2726">
        <v>1.11442</v>
      </c>
    </row>
    <row r="2727" spans="1:10">
      <c r="A2727">
        <v>2708</v>
      </c>
      <c r="B2727" s="612">
        <v>43906.273611111108</v>
      </c>
      <c r="C2727" s="405" t="s">
        <v>2054</v>
      </c>
      <c r="D2727" s="384">
        <v>624</v>
      </c>
      <c r="E2727">
        <v>0.02</v>
      </c>
      <c r="F2727">
        <v>1.11442</v>
      </c>
      <c r="G2727" s="384">
        <v>0</v>
      </c>
      <c r="H2727">
        <v>1.11442</v>
      </c>
      <c r="I2727">
        <v>2</v>
      </c>
      <c r="J2727" s="384">
        <v>24509.26</v>
      </c>
    </row>
    <row r="2728" spans="1:10">
      <c r="A2728">
        <v>2709</v>
      </c>
      <c r="B2728" s="612">
        <v>43906.275694444441</v>
      </c>
      <c r="C2728" s="405" t="s">
        <v>97</v>
      </c>
      <c r="D2728" s="384">
        <v>625</v>
      </c>
      <c r="E2728">
        <v>0.05</v>
      </c>
      <c r="F2728">
        <v>1.1147899999999999</v>
      </c>
      <c r="G2728" s="384">
        <v>0</v>
      </c>
      <c r="H2728">
        <v>0</v>
      </c>
    </row>
    <row r="2729" spans="1:10">
      <c r="A2729">
        <v>2710</v>
      </c>
      <c r="B2729" s="612">
        <v>43906.275694444441</v>
      </c>
      <c r="C2729" s="405" t="s">
        <v>2110</v>
      </c>
      <c r="D2729" s="384">
        <v>625</v>
      </c>
      <c r="E2729">
        <v>0.05</v>
      </c>
      <c r="F2729">
        <v>1.1147899999999999</v>
      </c>
      <c r="G2729" s="384">
        <v>0</v>
      </c>
      <c r="H2729">
        <v>1.11199</v>
      </c>
    </row>
    <row r="2730" spans="1:10">
      <c r="A2730">
        <v>2722</v>
      </c>
      <c r="B2730" s="612">
        <v>43906.318055555559</v>
      </c>
      <c r="C2730" s="405" t="s">
        <v>2110</v>
      </c>
      <c r="D2730" s="384">
        <v>625</v>
      </c>
      <c r="E2730">
        <v>0.05</v>
      </c>
      <c r="F2730">
        <v>1.1147899999999999</v>
      </c>
      <c r="G2730" s="384">
        <v>0</v>
      </c>
      <c r="H2730">
        <v>1.11337</v>
      </c>
    </row>
    <row r="2731" spans="1:10">
      <c r="A2731">
        <v>2729</v>
      </c>
      <c r="B2731" s="612">
        <v>43906.336805555555</v>
      </c>
      <c r="C2731" s="405" t="s">
        <v>2110</v>
      </c>
      <c r="D2731" s="384">
        <v>625</v>
      </c>
      <c r="E2731">
        <v>0.05</v>
      </c>
      <c r="F2731">
        <v>1.1147899999999999</v>
      </c>
      <c r="G2731" s="384">
        <v>0</v>
      </c>
      <c r="H2731">
        <v>1.1149899999999999</v>
      </c>
    </row>
    <row r="2732" spans="1:10">
      <c r="A2732">
        <v>2737</v>
      </c>
      <c r="B2732" s="612">
        <v>43906.352777777778</v>
      </c>
      <c r="C2732" s="405" t="s">
        <v>2110</v>
      </c>
      <c r="D2732" s="384">
        <v>625</v>
      </c>
      <c r="E2732">
        <v>0.05</v>
      </c>
      <c r="F2732">
        <v>1.1147899999999999</v>
      </c>
      <c r="G2732" s="384">
        <v>0</v>
      </c>
      <c r="H2732">
        <v>1.1166799999999999</v>
      </c>
    </row>
    <row r="2733" spans="1:10">
      <c r="A2733">
        <v>2752</v>
      </c>
      <c r="B2733" s="612">
        <v>43906.373611111114</v>
      </c>
      <c r="C2733" s="405" t="s">
        <v>2110</v>
      </c>
      <c r="D2733" s="384">
        <v>625</v>
      </c>
      <c r="E2733">
        <v>0.05</v>
      </c>
      <c r="F2733">
        <v>1.1147899999999999</v>
      </c>
      <c r="G2733" s="384">
        <v>0</v>
      </c>
      <c r="H2733">
        <v>1.1185099999999999</v>
      </c>
    </row>
    <row r="2734" spans="1:10">
      <c r="A2734">
        <v>2768</v>
      </c>
      <c r="B2734" s="612">
        <v>43906.428472222222</v>
      </c>
      <c r="C2734" s="405" t="s">
        <v>2054</v>
      </c>
      <c r="D2734" s="384">
        <v>625</v>
      </c>
      <c r="E2734">
        <v>0.05</v>
      </c>
      <c r="F2734">
        <v>1.1185099999999999</v>
      </c>
      <c r="G2734" s="384">
        <v>0</v>
      </c>
      <c r="H2734">
        <v>1.1185099999999999</v>
      </c>
      <c r="I2734">
        <v>-18.600000000000001</v>
      </c>
      <c r="J2734" s="384">
        <v>24451.06</v>
      </c>
    </row>
    <row r="2735" spans="1:10">
      <c r="A2735">
        <v>2714</v>
      </c>
      <c r="B2735" s="612">
        <v>43906.285416666666</v>
      </c>
      <c r="C2735" s="405" t="s">
        <v>96</v>
      </c>
      <c r="D2735" s="384">
        <v>626</v>
      </c>
      <c r="E2735">
        <v>0.02</v>
      </c>
      <c r="F2735">
        <v>1.1141300000000001</v>
      </c>
      <c r="G2735" s="384">
        <v>0</v>
      </c>
      <c r="H2735">
        <v>0</v>
      </c>
    </row>
    <row r="2736" spans="1:10">
      <c r="A2736">
        <v>2715</v>
      </c>
      <c r="B2736" s="612">
        <v>43906.285416666666</v>
      </c>
      <c r="C2736" s="405" t="s">
        <v>2110</v>
      </c>
      <c r="D2736" s="384">
        <v>626</v>
      </c>
      <c r="E2736">
        <v>0.02</v>
      </c>
      <c r="F2736">
        <v>1.1141300000000001</v>
      </c>
      <c r="G2736" s="384">
        <v>0</v>
      </c>
      <c r="H2736">
        <v>1.11513</v>
      </c>
    </row>
    <row r="2737" spans="1:10">
      <c r="A2737">
        <v>2716</v>
      </c>
      <c r="B2737" s="612">
        <v>43906.3</v>
      </c>
      <c r="C2737" s="405" t="s">
        <v>2054</v>
      </c>
      <c r="D2737" s="384">
        <v>626</v>
      </c>
      <c r="E2737">
        <v>0.02</v>
      </c>
      <c r="F2737">
        <v>1.11513</v>
      </c>
      <c r="G2737" s="384">
        <v>0</v>
      </c>
      <c r="H2737">
        <v>1.11513</v>
      </c>
      <c r="I2737">
        <v>2</v>
      </c>
      <c r="J2737" s="384">
        <v>24511.26</v>
      </c>
    </row>
    <row r="2738" spans="1:10">
      <c r="A2738">
        <v>2717</v>
      </c>
      <c r="B2738" s="612">
        <v>43906.311111111114</v>
      </c>
      <c r="C2738" s="405" t="s">
        <v>96</v>
      </c>
      <c r="D2738" s="384">
        <v>627</v>
      </c>
      <c r="E2738">
        <v>0.02</v>
      </c>
      <c r="F2738">
        <v>1.11375</v>
      </c>
      <c r="G2738" s="384">
        <v>0</v>
      </c>
      <c r="H2738">
        <v>0</v>
      </c>
    </row>
    <row r="2739" spans="1:10">
      <c r="A2739">
        <v>2718</v>
      </c>
      <c r="B2739" s="612">
        <v>43906.311111111114</v>
      </c>
      <c r="C2739" s="405" t="s">
        <v>2110</v>
      </c>
      <c r="D2739" s="384">
        <v>627</v>
      </c>
      <c r="E2739">
        <v>0.02</v>
      </c>
      <c r="F2739">
        <v>1.11375</v>
      </c>
      <c r="G2739" s="384">
        <v>0</v>
      </c>
      <c r="H2739">
        <v>1.1147499999999999</v>
      </c>
    </row>
    <row r="2740" spans="1:10">
      <c r="A2740">
        <v>2719</v>
      </c>
      <c r="B2740" s="612">
        <v>43906.31527777778</v>
      </c>
      <c r="C2740" s="405" t="s">
        <v>2054</v>
      </c>
      <c r="D2740" s="384">
        <v>627</v>
      </c>
      <c r="E2740">
        <v>0.02</v>
      </c>
      <c r="F2740">
        <v>1.1147499999999999</v>
      </c>
      <c r="G2740" s="384">
        <v>0</v>
      </c>
      <c r="H2740">
        <v>1.1147499999999999</v>
      </c>
      <c r="I2740">
        <v>2</v>
      </c>
      <c r="J2740" s="384">
        <v>24513.26</v>
      </c>
    </row>
    <row r="2741" spans="1:10">
      <c r="A2741">
        <v>2720</v>
      </c>
      <c r="B2741" s="612">
        <v>43906.318055555559</v>
      </c>
      <c r="C2741" s="405" t="s">
        <v>97</v>
      </c>
      <c r="D2741" s="384">
        <v>628</v>
      </c>
      <c r="E2741">
        <v>0.08</v>
      </c>
      <c r="F2741">
        <v>1.1166799999999999</v>
      </c>
      <c r="G2741" s="384">
        <v>0</v>
      </c>
      <c r="H2741">
        <v>0</v>
      </c>
    </row>
    <row r="2742" spans="1:10">
      <c r="A2742">
        <v>2721</v>
      </c>
      <c r="B2742" s="612">
        <v>43906.318055555559</v>
      </c>
      <c r="C2742" s="405" t="s">
        <v>2110</v>
      </c>
      <c r="D2742" s="384">
        <v>628</v>
      </c>
      <c r="E2742">
        <v>0.08</v>
      </c>
      <c r="F2742">
        <v>1.1166799999999999</v>
      </c>
      <c r="G2742" s="384">
        <v>0</v>
      </c>
      <c r="H2742">
        <v>1.11337</v>
      </c>
    </row>
    <row r="2743" spans="1:10">
      <c r="A2743">
        <v>2728</v>
      </c>
      <c r="B2743" s="612">
        <v>43906.336805555555</v>
      </c>
      <c r="C2743" s="405" t="s">
        <v>2110</v>
      </c>
      <c r="D2743" s="384">
        <v>628</v>
      </c>
      <c r="E2743">
        <v>0.08</v>
      </c>
      <c r="F2743">
        <v>1.1166799999999999</v>
      </c>
      <c r="G2743" s="384">
        <v>0</v>
      </c>
      <c r="H2743">
        <v>1.1149899999999999</v>
      </c>
    </row>
    <row r="2744" spans="1:10">
      <c r="A2744">
        <v>2736</v>
      </c>
      <c r="B2744" s="612">
        <v>43906.352777777778</v>
      </c>
      <c r="C2744" s="405" t="s">
        <v>2110</v>
      </c>
      <c r="D2744" s="384">
        <v>628</v>
      </c>
      <c r="E2744">
        <v>0.08</v>
      </c>
      <c r="F2744">
        <v>1.1166799999999999</v>
      </c>
      <c r="G2744" s="384">
        <v>0</v>
      </c>
      <c r="H2744">
        <v>1.1166799999999999</v>
      </c>
    </row>
    <row r="2745" spans="1:10">
      <c r="A2745">
        <v>2751</v>
      </c>
      <c r="B2745" s="612">
        <v>43906.373611111114</v>
      </c>
      <c r="C2745" s="405" t="s">
        <v>2110</v>
      </c>
      <c r="D2745" s="384">
        <v>628</v>
      </c>
      <c r="E2745">
        <v>0.08</v>
      </c>
      <c r="F2745">
        <v>1.1166799999999999</v>
      </c>
      <c r="G2745" s="384">
        <v>0</v>
      </c>
      <c r="H2745">
        <v>1.1185099999999999</v>
      </c>
    </row>
    <row r="2746" spans="1:10">
      <c r="A2746">
        <v>2769</v>
      </c>
      <c r="B2746" s="612">
        <v>43906.428472222222</v>
      </c>
      <c r="C2746" s="405" t="s">
        <v>2054</v>
      </c>
      <c r="D2746" s="384">
        <v>628</v>
      </c>
      <c r="E2746">
        <v>0.08</v>
      </c>
      <c r="F2746">
        <v>1.1185099999999999</v>
      </c>
      <c r="G2746" s="384">
        <v>0</v>
      </c>
      <c r="H2746">
        <v>1.1185099999999999</v>
      </c>
      <c r="I2746">
        <v>-14.64</v>
      </c>
      <c r="J2746" s="384">
        <v>24436.42</v>
      </c>
    </row>
    <row r="2747" spans="1:10">
      <c r="A2747">
        <v>2726</v>
      </c>
      <c r="B2747" s="612">
        <v>43906.336805555555</v>
      </c>
      <c r="C2747" s="405" t="s">
        <v>97</v>
      </c>
      <c r="D2747" s="384">
        <v>629</v>
      </c>
      <c r="E2747">
        <v>0.14000000000000001</v>
      </c>
      <c r="F2747">
        <v>1.1186400000000001</v>
      </c>
      <c r="G2747" s="384">
        <v>0</v>
      </c>
      <c r="H2747">
        <v>0</v>
      </c>
    </row>
    <row r="2748" spans="1:10">
      <c r="A2748">
        <v>2727</v>
      </c>
      <c r="B2748" s="612">
        <v>43906.336805555555</v>
      </c>
      <c r="C2748" s="405" t="s">
        <v>2110</v>
      </c>
      <c r="D2748" s="384">
        <v>629</v>
      </c>
      <c r="E2748">
        <v>0.14000000000000001</v>
      </c>
      <c r="F2748">
        <v>1.1186400000000001</v>
      </c>
      <c r="G2748" s="384">
        <v>0</v>
      </c>
      <c r="H2748">
        <v>1.1149899999999999</v>
      </c>
    </row>
    <row r="2749" spans="1:10">
      <c r="A2749">
        <v>2735</v>
      </c>
      <c r="B2749" s="612">
        <v>43906.352777777778</v>
      </c>
      <c r="C2749" s="405" t="s">
        <v>2110</v>
      </c>
      <c r="D2749" s="384">
        <v>629</v>
      </c>
      <c r="E2749">
        <v>0.14000000000000001</v>
      </c>
      <c r="F2749">
        <v>1.1186400000000001</v>
      </c>
      <c r="G2749" s="384">
        <v>0</v>
      </c>
      <c r="H2749">
        <v>1.1166799999999999</v>
      </c>
    </row>
    <row r="2750" spans="1:10">
      <c r="A2750">
        <v>2750</v>
      </c>
      <c r="B2750" s="612">
        <v>43906.373611111114</v>
      </c>
      <c r="C2750" s="405" t="s">
        <v>2110</v>
      </c>
      <c r="D2750" s="384">
        <v>629</v>
      </c>
      <c r="E2750">
        <v>0.14000000000000001</v>
      </c>
      <c r="F2750">
        <v>1.1186400000000001</v>
      </c>
      <c r="G2750" s="384">
        <v>0</v>
      </c>
      <c r="H2750">
        <v>1.1185099999999999</v>
      </c>
    </row>
    <row r="2751" spans="1:10">
      <c r="A2751">
        <v>2770</v>
      </c>
      <c r="B2751" s="612">
        <v>43906.428472222222</v>
      </c>
      <c r="C2751" s="405" t="s">
        <v>2054</v>
      </c>
      <c r="D2751" s="384">
        <v>629</v>
      </c>
      <c r="E2751">
        <v>0.14000000000000001</v>
      </c>
      <c r="F2751">
        <v>1.1185099999999999</v>
      </c>
      <c r="G2751" s="384">
        <v>0</v>
      </c>
      <c r="H2751">
        <v>1.1185099999999999</v>
      </c>
      <c r="I2751">
        <v>1.82</v>
      </c>
      <c r="J2751" s="384">
        <v>24438.240000000002</v>
      </c>
    </row>
    <row r="2752" spans="1:10">
      <c r="A2752">
        <v>2733</v>
      </c>
      <c r="B2752" s="612">
        <v>43906.352777777778</v>
      </c>
      <c r="C2752" s="405" t="s">
        <v>97</v>
      </c>
      <c r="D2752" s="384">
        <v>630</v>
      </c>
      <c r="E2752">
        <v>0.23</v>
      </c>
      <c r="F2752">
        <v>1.1206400000000001</v>
      </c>
      <c r="G2752" s="384">
        <v>0</v>
      </c>
      <c r="H2752">
        <v>0</v>
      </c>
    </row>
    <row r="2753" spans="1:10">
      <c r="A2753">
        <v>2734</v>
      </c>
      <c r="B2753" s="612">
        <v>43906.352777777778</v>
      </c>
      <c r="C2753" s="405" t="s">
        <v>2110</v>
      </c>
      <c r="D2753" s="384">
        <v>630</v>
      </c>
      <c r="E2753">
        <v>0.23</v>
      </c>
      <c r="F2753">
        <v>1.1206400000000001</v>
      </c>
      <c r="G2753" s="384">
        <v>0</v>
      </c>
      <c r="H2753">
        <v>1.1166799999999999</v>
      </c>
    </row>
    <row r="2754" spans="1:10">
      <c r="A2754">
        <v>2749</v>
      </c>
      <c r="B2754" s="612">
        <v>43906.373611111114</v>
      </c>
      <c r="C2754" s="405" t="s">
        <v>2110</v>
      </c>
      <c r="D2754" s="384">
        <v>630</v>
      </c>
      <c r="E2754">
        <v>0.23</v>
      </c>
      <c r="F2754">
        <v>1.1206400000000001</v>
      </c>
      <c r="G2754" s="384">
        <v>0</v>
      </c>
      <c r="H2754">
        <v>1.1185099999999999</v>
      </c>
    </row>
    <row r="2755" spans="1:10">
      <c r="A2755">
        <v>2771</v>
      </c>
      <c r="B2755" s="612">
        <v>43906.428472222222</v>
      </c>
      <c r="C2755" s="405" t="s">
        <v>2054</v>
      </c>
      <c r="D2755" s="384">
        <v>630</v>
      </c>
      <c r="E2755">
        <v>0.23</v>
      </c>
      <c r="F2755">
        <v>1.1185099999999999</v>
      </c>
      <c r="G2755" s="384">
        <v>0</v>
      </c>
      <c r="H2755">
        <v>1.1185099999999999</v>
      </c>
      <c r="I2755">
        <v>48.99</v>
      </c>
      <c r="J2755" s="384">
        <v>24487.23</v>
      </c>
    </row>
    <row r="2756" spans="1:10">
      <c r="A2756">
        <v>2741</v>
      </c>
      <c r="B2756" s="612">
        <v>43906.356249999997</v>
      </c>
      <c r="C2756" s="405" t="s">
        <v>96</v>
      </c>
      <c r="D2756" s="384">
        <v>631</v>
      </c>
      <c r="E2756">
        <v>0.02</v>
      </c>
      <c r="F2756">
        <v>1.1203700000000001</v>
      </c>
      <c r="G2756" s="384">
        <v>0</v>
      </c>
      <c r="H2756">
        <v>0</v>
      </c>
    </row>
    <row r="2757" spans="1:10">
      <c r="A2757">
        <v>2742</v>
      </c>
      <c r="B2757" s="612">
        <v>43906.356249999997</v>
      </c>
      <c r="C2757" s="405" t="s">
        <v>2110</v>
      </c>
      <c r="D2757" s="384">
        <v>631</v>
      </c>
      <c r="E2757">
        <v>0.02</v>
      </c>
      <c r="F2757">
        <v>1.1203700000000001</v>
      </c>
      <c r="G2757" s="384">
        <v>0</v>
      </c>
      <c r="H2757">
        <v>1.12137</v>
      </c>
    </row>
    <row r="2758" spans="1:10">
      <c r="A2758">
        <v>2743</v>
      </c>
      <c r="B2758" s="612">
        <v>43906.357638888891</v>
      </c>
      <c r="C2758" s="405" t="s">
        <v>2054</v>
      </c>
      <c r="D2758" s="384">
        <v>631</v>
      </c>
      <c r="E2758">
        <v>0.02</v>
      </c>
      <c r="F2758">
        <v>1.12137</v>
      </c>
      <c r="G2758" s="384">
        <v>0</v>
      </c>
      <c r="H2758">
        <v>1.12137</v>
      </c>
      <c r="I2758">
        <v>2</v>
      </c>
      <c r="J2758" s="384">
        <v>24515.26</v>
      </c>
    </row>
    <row r="2759" spans="1:10">
      <c r="A2759">
        <v>2744</v>
      </c>
      <c r="B2759" s="612">
        <v>43906.361111111109</v>
      </c>
      <c r="C2759" s="405" t="s">
        <v>96</v>
      </c>
      <c r="D2759" s="384">
        <v>632</v>
      </c>
      <c r="E2759">
        <v>0.02</v>
      </c>
      <c r="F2759">
        <v>1.12144</v>
      </c>
      <c r="G2759" s="384">
        <v>0</v>
      </c>
      <c r="H2759">
        <v>0</v>
      </c>
    </row>
    <row r="2760" spans="1:10">
      <c r="A2760">
        <v>2745</v>
      </c>
      <c r="B2760" s="612">
        <v>43906.361111111109</v>
      </c>
      <c r="C2760" s="405" t="s">
        <v>2110</v>
      </c>
      <c r="D2760" s="384">
        <v>632</v>
      </c>
      <c r="E2760">
        <v>0.02</v>
      </c>
      <c r="F2760">
        <v>1.12144</v>
      </c>
      <c r="G2760" s="384">
        <v>0</v>
      </c>
      <c r="H2760">
        <v>1.1224400000000001</v>
      </c>
    </row>
    <row r="2761" spans="1:10">
      <c r="A2761">
        <v>2746</v>
      </c>
      <c r="B2761" s="612">
        <v>43906.373611111114</v>
      </c>
      <c r="C2761" s="405" t="s">
        <v>2054</v>
      </c>
      <c r="D2761" s="384">
        <v>632</v>
      </c>
      <c r="E2761">
        <v>0.02</v>
      </c>
      <c r="F2761">
        <v>1.1224400000000001</v>
      </c>
      <c r="G2761" s="384">
        <v>0</v>
      </c>
      <c r="H2761">
        <v>1.1224400000000001</v>
      </c>
      <c r="I2761">
        <v>2</v>
      </c>
      <c r="J2761" s="384">
        <v>24517.26</v>
      </c>
    </row>
    <row r="2762" spans="1:10">
      <c r="A2762">
        <v>2747</v>
      </c>
      <c r="B2762" s="612">
        <v>43906.373611111114</v>
      </c>
      <c r="C2762" s="405" t="s">
        <v>97</v>
      </c>
      <c r="D2762" s="384">
        <v>633</v>
      </c>
      <c r="E2762">
        <v>0.38</v>
      </c>
      <c r="F2762">
        <v>1.12279</v>
      </c>
      <c r="G2762" s="384">
        <v>0</v>
      </c>
      <c r="H2762">
        <v>0</v>
      </c>
    </row>
    <row r="2763" spans="1:10">
      <c r="A2763">
        <v>2748</v>
      </c>
      <c r="B2763" s="612">
        <v>43906.373611111114</v>
      </c>
      <c r="C2763" s="405" t="s">
        <v>2110</v>
      </c>
      <c r="D2763" s="384">
        <v>633</v>
      </c>
      <c r="E2763">
        <v>0.38</v>
      </c>
      <c r="F2763">
        <v>1.12279</v>
      </c>
      <c r="G2763" s="384">
        <v>0</v>
      </c>
      <c r="H2763">
        <v>1.1185099999999999</v>
      </c>
    </row>
    <row r="2764" spans="1:10">
      <c r="A2764">
        <v>2772</v>
      </c>
      <c r="B2764" s="612">
        <v>43906.428472222222</v>
      </c>
      <c r="C2764" s="405" t="s">
        <v>2054</v>
      </c>
      <c r="D2764" s="384">
        <v>633</v>
      </c>
      <c r="E2764">
        <v>0.38</v>
      </c>
      <c r="F2764">
        <v>1.1185099999999999</v>
      </c>
      <c r="G2764" s="384">
        <v>0</v>
      </c>
      <c r="H2764">
        <v>1.1185099999999999</v>
      </c>
      <c r="I2764">
        <v>162.63999999999999</v>
      </c>
      <c r="J2764" s="384">
        <v>24649.87</v>
      </c>
    </row>
    <row r="2765" spans="1:10">
      <c r="A2765">
        <v>2756</v>
      </c>
      <c r="B2765" s="612">
        <v>43906.381944444445</v>
      </c>
      <c r="C2765" s="405" t="s">
        <v>96</v>
      </c>
      <c r="D2765" s="384">
        <v>634</v>
      </c>
      <c r="E2765">
        <v>0.02</v>
      </c>
      <c r="F2765">
        <v>1.1226799999999999</v>
      </c>
      <c r="G2765" s="384">
        <v>0</v>
      </c>
      <c r="H2765">
        <v>0</v>
      </c>
    </row>
    <row r="2766" spans="1:10">
      <c r="A2766">
        <v>2757</v>
      </c>
      <c r="B2766" s="612">
        <v>43906.381944444445</v>
      </c>
      <c r="C2766" s="405" t="s">
        <v>2110</v>
      </c>
      <c r="D2766" s="384">
        <v>634</v>
      </c>
      <c r="E2766">
        <v>0.02</v>
      </c>
      <c r="F2766">
        <v>1.1226799999999999</v>
      </c>
      <c r="G2766" s="384">
        <v>0</v>
      </c>
      <c r="H2766">
        <v>1.12368</v>
      </c>
    </row>
    <row r="2767" spans="1:10">
      <c r="A2767">
        <v>2760</v>
      </c>
      <c r="B2767" s="612">
        <v>43906.395833333336</v>
      </c>
      <c r="C2767" s="405" t="s">
        <v>2110</v>
      </c>
      <c r="D2767" s="384">
        <v>634</v>
      </c>
      <c r="E2767">
        <v>0.02</v>
      </c>
      <c r="F2767">
        <v>1.1226799999999999</v>
      </c>
      <c r="G2767" s="384">
        <v>0</v>
      </c>
      <c r="H2767">
        <v>1.1228800000000001</v>
      </c>
    </row>
    <row r="2768" spans="1:10">
      <c r="A2768">
        <v>2764</v>
      </c>
      <c r="B2768" s="612">
        <v>43906.407638888886</v>
      </c>
      <c r="C2768" s="405" t="s">
        <v>2110</v>
      </c>
      <c r="D2768" s="384">
        <v>634</v>
      </c>
      <c r="E2768">
        <v>0.02</v>
      </c>
      <c r="F2768">
        <v>1.1226799999999999</v>
      </c>
      <c r="G2768" s="384">
        <v>0</v>
      </c>
      <c r="H2768">
        <v>1.1218399999999999</v>
      </c>
    </row>
    <row r="2769" spans="1:10">
      <c r="A2769">
        <v>2777</v>
      </c>
      <c r="B2769" s="612">
        <v>43906.430555555555</v>
      </c>
      <c r="C2769" s="405" t="s">
        <v>2110</v>
      </c>
      <c r="D2769" s="384">
        <v>634</v>
      </c>
      <c r="E2769">
        <v>0.02</v>
      </c>
      <c r="F2769">
        <v>1.1226799999999999</v>
      </c>
      <c r="G2769" s="384">
        <v>0</v>
      </c>
      <c r="H2769">
        <v>1.1205499999999999</v>
      </c>
    </row>
    <row r="2770" spans="1:10">
      <c r="A2770">
        <v>2783</v>
      </c>
      <c r="B2770" s="612">
        <v>43906.433333333334</v>
      </c>
      <c r="C2770" s="405" t="s">
        <v>2110</v>
      </c>
      <c r="D2770" s="384">
        <v>634</v>
      </c>
      <c r="E2770">
        <v>0.02</v>
      </c>
      <c r="F2770">
        <v>1.1226799999999999</v>
      </c>
      <c r="G2770" s="384">
        <v>0</v>
      </c>
      <c r="H2770">
        <v>1.1191899999999999</v>
      </c>
    </row>
    <row r="2771" spans="1:10">
      <c r="A2771">
        <v>2789</v>
      </c>
      <c r="B2771" s="612">
        <v>43906.445138888892</v>
      </c>
      <c r="C2771" s="405" t="s">
        <v>2054</v>
      </c>
      <c r="D2771" s="384">
        <v>634</v>
      </c>
      <c r="E2771">
        <v>0.02</v>
      </c>
      <c r="F2771">
        <v>1.1191899999999999</v>
      </c>
      <c r="G2771" s="384">
        <v>0</v>
      </c>
      <c r="H2771">
        <v>1.1191899999999999</v>
      </c>
      <c r="I2771">
        <v>-6.98</v>
      </c>
      <c r="J2771" s="384">
        <v>24642.89</v>
      </c>
    </row>
    <row r="2772" spans="1:10">
      <c r="A2772">
        <v>2758</v>
      </c>
      <c r="B2772" s="612">
        <v>43906.395833333336</v>
      </c>
      <c r="C2772" s="405" t="s">
        <v>96</v>
      </c>
      <c r="D2772" s="384">
        <v>635</v>
      </c>
      <c r="E2772">
        <v>0.02</v>
      </c>
      <c r="F2772">
        <v>1.12107</v>
      </c>
      <c r="G2772" s="384">
        <v>0</v>
      </c>
      <c r="H2772">
        <v>0</v>
      </c>
    </row>
    <row r="2773" spans="1:10">
      <c r="A2773">
        <v>2759</v>
      </c>
      <c r="B2773" s="612">
        <v>43906.395833333336</v>
      </c>
      <c r="C2773" s="405" t="s">
        <v>2110</v>
      </c>
      <c r="D2773" s="384">
        <v>635</v>
      </c>
      <c r="E2773">
        <v>0.02</v>
      </c>
      <c r="F2773">
        <v>1.12107</v>
      </c>
      <c r="G2773" s="384">
        <v>0</v>
      </c>
      <c r="H2773">
        <v>1.1228800000000001</v>
      </c>
    </row>
    <row r="2774" spans="1:10">
      <c r="A2774">
        <v>2763</v>
      </c>
      <c r="B2774" s="612">
        <v>43906.407638888886</v>
      </c>
      <c r="C2774" s="405" t="s">
        <v>2110</v>
      </c>
      <c r="D2774" s="384">
        <v>635</v>
      </c>
      <c r="E2774">
        <v>0.02</v>
      </c>
      <c r="F2774">
        <v>1.12107</v>
      </c>
      <c r="G2774" s="384">
        <v>0</v>
      </c>
      <c r="H2774">
        <v>1.1218399999999999</v>
      </c>
    </row>
    <row r="2775" spans="1:10">
      <c r="A2775">
        <v>2776</v>
      </c>
      <c r="B2775" s="612">
        <v>43906.430555555555</v>
      </c>
      <c r="C2775" s="405" t="s">
        <v>2110</v>
      </c>
      <c r="D2775" s="384">
        <v>635</v>
      </c>
      <c r="E2775">
        <v>0.02</v>
      </c>
      <c r="F2775">
        <v>1.12107</v>
      </c>
      <c r="G2775" s="384">
        <v>0</v>
      </c>
      <c r="H2775">
        <v>1.1205499999999999</v>
      </c>
    </row>
    <row r="2776" spans="1:10">
      <c r="A2776">
        <v>2782</v>
      </c>
      <c r="B2776" s="612">
        <v>43906.433333333334</v>
      </c>
      <c r="C2776" s="405" t="s">
        <v>2110</v>
      </c>
      <c r="D2776" s="384">
        <v>635</v>
      </c>
      <c r="E2776">
        <v>0.02</v>
      </c>
      <c r="F2776">
        <v>1.12107</v>
      </c>
      <c r="G2776" s="384">
        <v>0</v>
      </c>
      <c r="H2776">
        <v>1.1191899999999999</v>
      </c>
    </row>
    <row r="2777" spans="1:10">
      <c r="A2777">
        <v>2790</v>
      </c>
      <c r="B2777" s="612">
        <v>43906.445138888892</v>
      </c>
      <c r="C2777" s="405" t="s">
        <v>2054</v>
      </c>
      <c r="D2777" s="384">
        <v>635</v>
      </c>
      <c r="E2777">
        <v>0.02</v>
      </c>
      <c r="F2777">
        <v>1.1191899999999999</v>
      </c>
      <c r="G2777" s="384">
        <v>0</v>
      </c>
      <c r="H2777">
        <v>1.1191899999999999</v>
      </c>
      <c r="I2777">
        <v>-3.76</v>
      </c>
      <c r="J2777" s="384">
        <v>24639.13</v>
      </c>
    </row>
    <row r="2778" spans="1:10">
      <c r="A2778">
        <v>2761</v>
      </c>
      <c r="B2778" s="612">
        <v>43906.407638888886</v>
      </c>
      <c r="C2778" s="405" t="s">
        <v>96</v>
      </c>
      <c r="D2778" s="384">
        <v>636</v>
      </c>
      <c r="E2778">
        <v>0.03</v>
      </c>
      <c r="F2778">
        <v>1.1194500000000001</v>
      </c>
      <c r="G2778" s="384">
        <v>0</v>
      </c>
      <c r="H2778">
        <v>0</v>
      </c>
    </row>
    <row r="2779" spans="1:10">
      <c r="A2779">
        <v>2762</v>
      </c>
      <c r="B2779" s="612">
        <v>43906.407638888886</v>
      </c>
      <c r="C2779" s="405" t="s">
        <v>2110</v>
      </c>
      <c r="D2779" s="384">
        <v>636</v>
      </c>
      <c r="E2779">
        <v>0.03</v>
      </c>
      <c r="F2779">
        <v>1.1194500000000001</v>
      </c>
      <c r="G2779" s="384">
        <v>0</v>
      </c>
      <c r="H2779">
        <v>1.1218399999999999</v>
      </c>
    </row>
    <row r="2780" spans="1:10">
      <c r="A2780">
        <v>2775</v>
      </c>
      <c r="B2780" s="612">
        <v>43906.430555555555</v>
      </c>
      <c r="C2780" s="405" t="s">
        <v>2110</v>
      </c>
      <c r="D2780" s="384">
        <v>636</v>
      </c>
      <c r="E2780">
        <v>0.03</v>
      </c>
      <c r="F2780">
        <v>1.1194500000000001</v>
      </c>
      <c r="G2780" s="384">
        <v>0</v>
      </c>
      <c r="H2780">
        <v>1.1205499999999999</v>
      </c>
    </row>
    <row r="2781" spans="1:10">
      <c r="A2781">
        <v>2781</v>
      </c>
      <c r="B2781" s="612">
        <v>43906.433333333334</v>
      </c>
      <c r="C2781" s="405" t="s">
        <v>2110</v>
      </c>
      <c r="D2781" s="384">
        <v>636</v>
      </c>
      <c r="E2781">
        <v>0.03</v>
      </c>
      <c r="F2781">
        <v>1.1194500000000001</v>
      </c>
      <c r="G2781" s="384">
        <v>0</v>
      </c>
      <c r="H2781">
        <v>1.1191899999999999</v>
      </c>
    </row>
    <row r="2782" spans="1:10">
      <c r="A2782">
        <v>2791</v>
      </c>
      <c r="B2782" s="612">
        <v>43906.445138888892</v>
      </c>
      <c r="C2782" s="405" t="s">
        <v>2054</v>
      </c>
      <c r="D2782" s="384">
        <v>636</v>
      </c>
      <c r="E2782">
        <v>0.03</v>
      </c>
      <c r="F2782">
        <v>1.1191899999999999</v>
      </c>
      <c r="G2782" s="384">
        <v>0</v>
      </c>
      <c r="H2782">
        <v>1.1191899999999999</v>
      </c>
      <c r="I2782">
        <v>-0.78</v>
      </c>
      <c r="J2782" s="384">
        <v>24638.35</v>
      </c>
    </row>
    <row r="2783" spans="1:10">
      <c r="A2783">
        <v>2773</v>
      </c>
      <c r="B2783" s="612">
        <v>43906.430555555555</v>
      </c>
      <c r="C2783" s="405" t="s">
        <v>96</v>
      </c>
      <c r="D2783" s="384">
        <v>637</v>
      </c>
      <c r="E2783">
        <v>0.05</v>
      </c>
      <c r="F2783">
        <v>1.11775</v>
      </c>
      <c r="G2783" s="384">
        <v>0</v>
      </c>
      <c r="H2783">
        <v>0</v>
      </c>
    </row>
    <row r="2784" spans="1:10">
      <c r="A2784">
        <v>2774</v>
      </c>
      <c r="B2784" s="612">
        <v>43906.430555555555</v>
      </c>
      <c r="C2784" s="405" t="s">
        <v>2110</v>
      </c>
      <c r="D2784" s="384">
        <v>637</v>
      </c>
      <c r="E2784">
        <v>0.05</v>
      </c>
      <c r="F2784">
        <v>1.11775</v>
      </c>
      <c r="G2784" s="384">
        <v>0</v>
      </c>
      <c r="H2784">
        <v>1.1205499999999999</v>
      </c>
    </row>
    <row r="2785" spans="1:10">
      <c r="A2785">
        <v>2780</v>
      </c>
      <c r="B2785" s="612">
        <v>43906.433333333334</v>
      </c>
      <c r="C2785" s="405" t="s">
        <v>2110</v>
      </c>
      <c r="D2785" s="384">
        <v>637</v>
      </c>
      <c r="E2785">
        <v>0.05</v>
      </c>
      <c r="F2785">
        <v>1.11775</v>
      </c>
      <c r="G2785" s="384">
        <v>0</v>
      </c>
      <c r="H2785">
        <v>1.1191899999999999</v>
      </c>
    </row>
    <row r="2786" spans="1:10">
      <c r="A2786">
        <v>2792</v>
      </c>
      <c r="B2786" s="612">
        <v>43906.445138888892</v>
      </c>
      <c r="C2786" s="405" t="s">
        <v>2054</v>
      </c>
      <c r="D2786" s="384">
        <v>637</v>
      </c>
      <c r="E2786">
        <v>0.05</v>
      </c>
      <c r="F2786">
        <v>1.1191899999999999</v>
      </c>
      <c r="G2786" s="384">
        <v>0</v>
      </c>
      <c r="H2786">
        <v>1.1191899999999999</v>
      </c>
      <c r="I2786">
        <v>7.2</v>
      </c>
      <c r="J2786" s="384">
        <v>24645.55</v>
      </c>
    </row>
    <row r="2787" spans="1:10">
      <c r="A2787">
        <v>2778</v>
      </c>
      <c r="B2787" s="612">
        <v>43906.433333333334</v>
      </c>
      <c r="C2787" s="405" t="s">
        <v>96</v>
      </c>
      <c r="D2787" s="384">
        <v>638</v>
      </c>
      <c r="E2787">
        <v>0.08</v>
      </c>
      <c r="F2787">
        <v>1.11589</v>
      </c>
      <c r="G2787" s="384">
        <v>0</v>
      </c>
      <c r="H2787">
        <v>0</v>
      </c>
    </row>
    <row r="2788" spans="1:10">
      <c r="A2788">
        <v>2779</v>
      </c>
      <c r="B2788" s="612">
        <v>43906.433333333334</v>
      </c>
      <c r="C2788" s="405" t="s">
        <v>2110</v>
      </c>
      <c r="D2788" s="384">
        <v>638</v>
      </c>
      <c r="E2788">
        <v>0.08</v>
      </c>
      <c r="F2788">
        <v>1.11589</v>
      </c>
      <c r="G2788" s="384">
        <v>0</v>
      </c>
      <c r="H2788">
        <v>1.1191899999999999</v>
      </c>
    </row>
    <row r="2789" spans="1:10">
      <c r="A2789">
        <v>2793</v>
      </c>
      <c r="B2789" s="612">
        <v>43906.445138888892</v>
      </c>
      <c r="C2789" s="405" t="s">
        <v>2054</v>
      </c>
      <c r="D2789" s="384">
        <v>638</v>
      </c>
      <c r="E2789">
        <v>0.08</v>
      </c>
      <c r="F2789">
        <v>1.1191899999999999</v>
      </c>
      <c r="G2789" s="384">
        <v>0</v>
      </c>
      <c r="H2789">
        <v>1.1191899999999999</v>
      </c>
      <c r="I2789">
        <v>26.4</v>
      </c>
      <c r="J2789" s="384">
        <v>24671.95</v>
      </c>
    </row>
    <row r="2790" spans="1:10">
      <c r="A2790">
        <v>2784</v>
      </c>
      <c r="B2790" s="612">
        <v>43906.4375</v>
      </c>
      <c r="C2790" s="405" t="s">
        <v>97</v>
      </c>
      <c r="D2790" s="384">
        <v>639</v>
      </c>
      <c r="E2790">
        <v>0.02</v>
      </c>
      <c r="F2790">
        <v>1.1169800000000001</v>
      </c>
      <c r="G2790" s="384">
        <v>0</v>
      </c>
      <c r="H2790">
        <v>0</v>
      </c>
    </row>
    <row r="2791" spans="1:10">
      <c r="A2791">
        <v>2785</v>
      </c>
      <c r="B2791" s="612">
        <v>43906.4375</v>
      </c>
      <c r="C2791" s="405" t="s">
        <v>2110</v>
      </c>
      <c r="D2791" s="384">
        <v>639</v>
      </c>
      <c r="E2791">
        <v>0.02</v>
      </c>
      <c r="F2791">
        <v>1.1169800000000001</v>
      </c>
      <c r="G2791" s="384">
        <v>0</v>
      </c>
      <c r="H2791">
        <v>1.11598</v>
      </c>
    </row>
    <row r="2792" spans="1:10">
      <c r="A2792">
        <v>2788</v>
      </c>
      <c r="B2792" s="612">
        <v>43906.442361111112</v>
      </c>
      <c r="C2792" s="405" t="s">
        <v>2110</v>
      </c>
      <c r="D2792" s="384">
        <v>639</v>
      </c>
      <c r="E2792">
        <v>0.02</v>
      </c>
      <c r="F2792">
        <v>1.1169800000000001</v>
      </c>
      <c r="G2792" s="384">
        <v>0</v>
      </c>
      <c r="H2792">
        <v>1.11683</v>
      </c>
    </row>
    <row r="2793" spans="1:10">
      <c r="A2793">
        <v>2796</v>
      </c>
      <c r="B2793" s="612">
        <v>43906.450694444444</v>
      </c>
      <c r="C2793" s="405" t="s">
        <v>2054</v>
      </c>
      <c r="D2793" s="384">
        <v>639</v>
      </c>
      <c r="E2793">
        <v>0.02</v>
      </c>
      <c r="F2793">
        <v>1.11683</v>
      </c>
      <c r="G2793" s="384">
        <v>0</v>
      </c>
      <c r="H2793">
        <v>1.11683</v>
      </c>
      <c r="I2793">
        <v>0.3</v>
      </c>
      <c r="J2793" s="384">
        <v>24672.25</v>
      </c>
    </row>
    <row r="2794" spans="1:10">
      <c r="A2794">
        <v>2786</v>
      </c>
      <c r="B2794" s="612">
        <v>43906.442361111112</v>
      </c>
      <c r="C2794" s="405" t="s">
        <v>97</v>
      </c>
      <c r="D2794" s="384">
        <v>640</v>
      </c>
      <c r="E2794">
        <v>0.02</v>
      </c>
      <c r="F2794">
        <v>1.1186700000000001</v>
      </c>
      <c r="G2794" s="384">
        <v>0</v>
      </c>
      <c r="H2794">
        <v>0</v>
      </c>
    </row>
    <row r="2795" spans="1:10">
      <c r="A2795">
        <v>2787</v>
      </c>
      <c r="B2795" s="612">
        <v>43906.442361111112</v>
      </c>
      <c r="C2795" s="405" t="s">
        <v>2110</v>
      </c>
      <c r="D2795" s="384">
        <v>640</v>
      </c>
      <c r="E2795">
        <v>0.02</v>
      </c>
      <c r="F2795">
        <v>1.1186700000000001</v>
      </c>
      <c r="G2795" s="384">
        <v>0</v>
      </c>
      <c r="H2795">
        <v>1.11683</v>
      </c>
    </row>
    <row r="2796" spans="1:10">
      <c r="A2796">
        <v>2797</v>
      </c>
      <c r="B2796" s="612">
        <v>43906.450694444444</v>
      </c>
      <c r="C2796" s="405" t="s">
        <v>2054</v>
      </c>
      <c r="D2796" s="384">
        <v>640</v>
      </c>
      <c r="E2796">
        <v>0.02</v>
      </c>
      <c r="F2796">
        <v>1.11683</v>
      </c>
      <c r="G2796" s="384">
        <v>0</v>
      </c>
      <c r="H2796">
        <v>1.11683</v>
      </c>
      <c r="I2796">
        <v>3.68</v>
      </c>
      <c r="J2796" s="384">
        <v>24675.93</v>
      </c>
    </row>
    <row r="2797" spans="1:10">
      <c r="A2797">
        <v>2794</v>
      </c>
      <c r="B2797" s="612">
        <v>43906.450694444444</v>
      </c>
      <c r="C2797" s="405" t="s">
        <v>96</v>
      </c>
      <c r="D2797" s="384">
        <v>641</v>
      </c>
      <c r="E2797">
        <v>0.02</v>
      </c>
      <c r="F2797">
        <v>1.11727</v>
      </c>
      <c r="G2797" s="384">
        <v>0</v>
      </c>
      <c r="H2797">
        <v>0</v>
      </c>
    </row>
    <row r="2798" spans="1:10">
      <c r="A2798">
        <v>2795</v>
      </c>
      <c r="B2798" s="612">
        <v>43906.450694444444</v>
      </c>
      <c r="C2798" s="405" t="s">
        <v>2110</v>
      </c>
      <c r="D2798" s="384">
        <v>641</v>
      </c>
      <c r="E2798">
        <v>0.02</v>
      </c>
      <c r="F2798">
        <v>1.11727</v>
      </c>
      <c r="G2798" s="384">
        <v>0</v>
      </c>
      <c r="H2798">
        <v>1.1182700000000001</v>
      </c>
    </row>
    <row r="2799" spans="1:10">
      <c r="A2799">
        <v>2802</v>
      </c>
      <c r="B2799" s="612">
        <v>43906.474999999999</v>
      </c>
      <c r="C2799" s="405" t="s">
        <v>2110</v>
      </c>
      <c r="D2799" s="384">
        <v>641</v>
      </c>
      <c r="E2799">
        <v>0.02</v>
      </c>
      <c r="F2799">
        <v>1.11727</v>
      </c>
      <c r="G2799" s="384">
        <v>0</v>
      </c>
      <c r="H2799">
        <v>1.11747</v>
      </c>
    </row>
    <row r="2800" spans="1:10">
      <c r="A2800">
        <v>2809</v>
      </c>
      <c r="B2800" s="612">
        <v>43906.490972222222</v>
      </c>
      <c r="C2800" s="405" t="s">
        <v>2054</v>
      </c>
      <c r="D2800" s="384">
        <v>641</v>
      </c>
      <c r="E2800">
        <v>0.02</v>
      </c>
      <c r="F2800">
        <v>1.11747</v>
      </c>
      <c r="G2800" s="384">
        <v>0</v>
      </c>
      <c r="H2800">
        <v>1.11747</v>
      </c>
      <c r="I2800">
        <v>0.4</v>
      </c>
      <c r="J2800" s="384">
        <v>24680.33</v>
      </c>
    </row>
    <row r="2801" spans="1:10">
      <c r="A2801">
        <v>2798</v>
      </c>
      <c r="B2801" s="612">
        <v>43906.467361111114</v>
      </c>
      <c r="C2801" s="405" t="s">
        <v>97</v>
      </c>
      <c r="D2801" s="384">
        <v>642</v>
      </c>
      <c r="E2801">
        <v>0.02</v>
      </c>
      <c r="F2801">
        <v>1.1165400000000001</v>
      </c>
      <c r="G2801" s="384">
        <v>0</v>
      </c>
      <c r="H2801">
        <v>0</v>
      </c>
    </row>
    <row r="2802" spans="1:10">
      <c r="A2802">
        <v>2799</v>
      </c>
      <c r="B2802" s="612">
        <v>43906.467361111114</v>
      </c>
      <c r="C2802" s="405" t="s">
        <v>2110</v>
      </c>
      <c r="D2802" s="384">
        <v>642</v>
      </c>
      <c r="E2802">
        <v>0.02</v>
      </c>
      <c r="F2802">
        <v>1.1165400000000001</v>
      </c>
      <c r="G2802" s="384">
        <v>0</v>
      </c>
      <c r="H2802">
        <v>1.11554</v>
      </c>
    </row>
    <row r="2803" spans="1:10">
      <c r="A2803">
        <v>2803</v>
      </c>
      <c r="B2803" s="612">
        <v>43906.476388888892</v>
      </c>
      <c r="C2803" s="405" t="s">
        <v>2054</v>
      </c>
      <c r="D2803" s="384">
        <v>642</v>
      </c>
      <c r="E2803">
        <v>0.02</v>
      </c>
      <c r="F2803">
        <v>1.11554</v>
      </c>
      <c r="G2803" s="384">
        <v>0</v>
      </c>
      <c r="H2803">
        <v>1.11554</v>
      </c>
      <c r="I2803">
        <v>2</v>
      </c>
      <c r="J2803" s="384">
        <v>24677.93</v>
      </c>
    </row>
    <row r="2804" spans="1:10">
      <c r="A2804">
        <v>2800</v>
      </c>
      <c r="B2804" s="612">
        <v>43906.474999999999</v>
      </c>
      <c r="C2804" s="405" t="s">
        <v>96</v>
      </c>
      <c r="D2804" s="384">
        <v>643</v>
      </c>
      <c r="E2804">
        <v>0.02</v>
      </c>
      <c r="F2804">
        <v>1.1156600000000001</v>
      </c>
      <c r="G2804" s="384">
        <v>0</v>
      </c>
      <c r="H2804">
        <v>0</v>
      </c>
    </row>
    <row r="2805" spans="1:10">
      <c r="A2805">
        <v>2801</v>
      </c>
      <c r="B2805" s="612">
        <v>43906.474999999999</v>
      </c>
      <c r="C2805" s="405" t="s">
        <v>2110</v>
      </c>
      <c r="D2805" s="384">
        <v>643</v>
      </c>
      <c r="E2805">
        <v>0.02</v>
      </c>
      <c r="F2805">
        <v>1.1156600000000001</v>
      </c>
      <c r="G2805" s="384">
        <v>0</v>
      </c>
      <c r="H2805">
        <v>1.11747</v>
      </c>
    </row>
    <row r="2806" spans="1:10">
      <c r="A2806">
        <v>2810</v>
      </c>
      <c r="B2806" s="612">
        <v>43906.490972222222</v>
      </c>
      <c r="C2806" s="405" t="s">
        <v>2054</v>
      </c>
      <c r="D2806" s="384">
        <v>643</v>
      </c>
      <c r="E2806">
        <v>0.02</v>
      </c>
      <c r="F2806">
        <v>1.11747</v>
      </c>
      <c r="G2806" s="384">
        <v>0</v>
      </c>
      <c r="H2806">
        <v>1.11747</v>
      </c>
      <c r="I2806">
        <v>3.62</v>
      </c>
      <c r="J2806" s="384">
        <v>24683.95</v>
      </c>
    </row>
    <row r="2807" spans="1:10">
      <c r="A2807">
        <v>2804</v>
      </c>
      <c r="B2807" s="612">
        <v>43906.481249999997</v>
      </c>
      <c r="C2807" s="405" t="s">
        <v>97</v>
      </c>
      <c r="D2807" s="384">
        <v>644</v>
      </c>
      <c r="E2807">
        <v>0.02</v>
      </c>
      <c r="F2807">
        <v>1.1169</v>
      </c>
      <c r="G2807" s="384">
        <v>0</v>
      </c>
      <c r="H2807">
        <v>0</v>
      </c>
    </row>
    <row r="2808" spans="1:10">
      <c r="A2808">
        <v>2805</v>
      </c>
      <c r="B2808" s="612">
        <v>43906.481249999997</v>
      </c>
      <c r="C2808" s="405" t="s">
        <v>2110</v>
      </c>
      <c r="D2808" s="384">
        <v>644</v>
      </c>
      <c r="E2808">
        <v>0.02</v>
      </c>
      <c r="F2808">
        <v>1.1169</v>
      </c>
      <c r="G2808" s="384">
        <v>0</v>
      </c>
      <c r="H2808">
        <v>1.1158999999999999</v>
      </c>
    </row>
    <row r="2809" spans="1:10">
      <c r="A2809">
        <v>2806</v>
      </c>
      <c r="B2809" s="612">
        <v>43906.484722222223</v>
      </c>
      <c r="C2809" s="405" t="s">
        <v>2054</v>
      </c>
      <c r="D2809" s="384">
        <v>644</v>
      </c>
      <c r="E2809">
        <v>0.02</v>
      </c>
      <c r="F2809">
        <v>1.1158999999999999</v>
      </c>
      <c r="G2809" s="384">
        <v>0</v>
      </c>
      <c r="H2809">
        <v>1.1158999999999999</v>
      </c>
      <c r="I2809">
        <v>2</v>
      </c>
      <c r="J2809" s="384">
        <v>24679.93</v>
      </c>
    </row>
    <row r="2810" spans="1:10">
      <c r="A2810">
        <v>2807</v>
      </c>
      <c r="B2810" s="612">
        <v>43906.487500000003</v>
      </c>
      <c r="C2810" s="405" t="s">
        <v>97</v>
      </c>
      <c r="D2810" s="384">
        <v>645</v>
      </c>
      <c r="E2810">
        <v>0.02</v>
      </c>
      <c r="F2810">
        <v>1.1162700000000001</v>
      </c>
      <c r="G2810" s="384">
        <v>0</v>
      </c>
      <c r="H2810">
        <v>0</v>
      </c>
    </row>
    <row r="2811" spans="1:10">
      <c r="A2811">
        <v>2808</v>
      </c>
      <c r="B2811" s="612">
        <v>43906.487500000003</v>
      </c>
      <c r="C2811" s="405" t="s">
        <v>2110</v>
      </c>
      <c r="D2811" s="384">
        <v>645</v>
      </c>
      <c r="E2811">
        <v>0.02</v>
      </c>
      <c r="F2811">
        <v>1.1162700000000001</v>
      </c>
      <c r="G2811" s="384">
        <v>0</v>
      </c>
      <c r="H2811">
        <v>1.11527</v>
      </c>
    </row>
    <row r="2812" spans="1:10">
      <c r="A2812">
        <v>2813</v>
      </c>
      <c r="B2812" s="612">
        <v>43906.491666666669</v>
      </c>
      <c r="C2812" s="405" t="s">
        <v>2110</v>
      </c>
      <c r="D2812" s="384">
        <v>645</v>
      </c>
      <c r="E2812">
        <v>0.02</v>
      </c>
      <c r="F2812">
        <v>1.1162700000000001</v>
      </c>
      <c r="G2812" s="384">
        <v>0</v>
      </c>
      <c r="H2812">
        <v>1.11608</v>
      </c>
    </row>
    <row r="2813" spans="1:10">
      <c r="A2813">
        <v>2820</v>
      </c>
      <c r="B2813" s="612">
        <v>43906.500694444447</v>
      </c>
      <c r="C2813" s="405" t="s">
        <v>2110</v>
      </c>
      <c r="D2813" s="384">
        <v>645</v>
      </c>
      <c r="E2813">
        <v>0.02</v>
      </c>
      <c r="F2813">
        <v>1.1162700000000001</v>
      </c>
      <c r="G2813" s="384">
        <v>0</v>
      </c>
      <c r="H2813">
        <v>1.11711</v>
      </c>
    </row>
    <row r="2814" spans="1:10">
      <c r="A2814">
        <v>2826</v>
      </c>
      <c r="B2814" s="612">
        <v>43906.527083333334</v>
      </c>
      <c r="C2814" s="405" t="s">
        <v>2054</v>
      </c>
      <c r="D2814" s="384">
        <v>645</v>
      </c>
      <c r="E2814">
        <v>0.02</v>
      </c>
      <c r="F2814">
        <v>1.11711</v>
      </c>
      <c r="G2814" s="384">
        <v>0</v>
      </c>
      <c r="H2814">
        <v>1.11711</v>
      </c>
      <c r="I2814">
        <v>-1.68</v>
      </c>
      <c r="J2814" s="384">
        <v>24684.27</v>
      </c>
    </row>
    <row r="2815" spans="1:10">
      <c r="A2815">
        <v>2811</v>
      </c>
      <c r="B2815" s="612">
        <v>43906.491666666669</v>
      </c>
      <c r="C2815" s="405" t="s">
        <v>97</v>
      </c>
      <c r="D2815" s="384">
        <v>646</v>
      </c>
      <c r="E2815">
        <v>0.02</v>
      </c>
      <c r="F2815">
        <v>1.11788</v>
      </c>
      <c r="G2815" s="384">
        <v>0</v>
      </c>
      <c r="H2815">
        <v>0</v>
      </c>
    </row>
    <row r="2816" spans="1:10">
      <c r="A2816">
        <v>2812</v>
      </c>
      <c r="B2816" s="612">
        <v>43906.491666666669</v>
      </c>
      <c r="C2816" s="405" t="s">
        <v>2110</v>
      </c>
      <c r="D2816" s="384">
        <v>646</v>
      </c>
      <c r="E2816">
        <v>0.02</v>
      </c>
      <c r="F2816">
        <v>1.11788</v>
      </c>
      <c r="G2816" s="384">
        <v>0</v>
      </c>
      <c r="H2816">
        <v>1.11608</v>
      </c>
    </row>
    <row r="2817" spans="1:10">
      <c r="A2817">
        <v>2819</v>
      </c>
      <c r="B2817" s="612">
        <v>43906.500694444447</v>
      </c>
      <c r="C2817" s="405" t="s">
        <v>2110</v>
      </c>
      <c r="D2817" s="384">
        <v>646</v>
      </c>
      <c r="E2817">
        <v>0.02</v>
      </c>
      <c r="F2817">
        <v>1.11788</v>
      </c>
      <c r="G2817" s="384">
        <v>0</v>
      </c>
      <c r="H2817">
        <v>1.11711</v>
      </c>
    </row>
    <row r="2818" spans="1:10">
      <c r="A2818">
        <v>2827</v>
      </c>
      <c r="B2818" s="612">
        <v>43906.527083333334</v>
      </c>
      <c r="C2818" s="405" t="s">
        <v>2054</v>
      </c>
      <c r="D2818" s="384">
        <v>646</v>
      </c>
      <c r="E2818">
        <v>0.02</v>
      </c>
      <c r="F2818">
        <v>1.11711</v>
      </c>
      <c r="G2818" s="384">
        <v>0</v>
      </c>
      <c r="H2818">
        <v>1.11711</v>
      </c>
      <c r="I2818">
        <v>1.54</v>
      </c>
      <c r="J2818" s="384">
        <v>24685.81</v>
      </c>
    </row>
    <row r="2819" spans="1:10">
      <c r="A2819">
        <v>2814</v>
      </c>
      <c r="B2819" s="612">
        <v>43906.496527777781</v>
      </c>
      <c r="C2819" s="405" t="s">
        <v>96</v>
      </c>
      <c r="D2819" s="384">
        <v>647</v>
      </c>
      <c r="E2819">
        <v>0.02</v>
      </c>
      <c r="F2819">
        <v>1.11673</v>
      </c>
      <c r="G2819" s="384">
        <v>0</v>
      </c>
      <c r="H2819">
        <v>0</v>
      </c>
    </row>
    <row r="2820" spans="1:10">
      <c r="A2820">
        <v>2815</v>
      </c>
      <c r="B2820" s="612">
        <v>43906.496527777781</v>
      </c>
      <c r="C2820" s="405" t="s">
        <v>2110</v>
      </c>
      <c r="D2820" s="384">
        <v>647</v>
      </c>
      <c r="E2820">
        <v>0.02</v>
      </c>
      <c r="F2820">
        <v>1.11673</v>
      </c>
      <c r="G2820" s="384">
        <v>0</v>
      </c>
      <c r="H2820">
        <v>1.1177299999999999</v>
      </c>
    </row>
    <row r="2821" spans="1:10">
      <c r="A2821">
        <v>2816</v>
      </c>
      <c r="B2821" s="612">
        <v>43906.497916666667</v>
      </c>
      <c r="C2821" s="405" t="s">
        <v>2054</v>
      </c>
      <c r="D2821" s="384">
        <v>647</v>
      </c>
      <c r="E2821">
        <v>0.02</v>
      </c>
      <c r="F2821">
        <v>1.1177299999999999</v>
      </c>
      <c r="G2821" s="384">
        <v>0</v>
      </c>
      <c r="H2821">
        <v>1.1177299999999999</v>
      </c>
      <c r="I2821">
        <v>2</v>
      </c>
      <c r="J2821" s="384">
        <v>24685.95</v>
      </c>
    </row>
    <row r="2822" spans="1:10">
      <c r="A2822">
        <v>2817</v>
      </c>
      <c r="B2822" s="612">
        <v>43906.500694444447</v>
      </c>
      <c r="C2822" s="405" t="s">
        <v>97</v>
      </c>
      <c r="D2822" s="384">
        <v>648</v>
      </c>
      <c r="E2822">
        <v>0.03</v>
      </c>
      <c r="F2822">
        <v>1.11948</v>
      </c>
      <c r="G2822" s="384">
        <v>0</v>
      </c>
      <c r="H2822">
        <v>0</v>
      </c>
    </row>
    <row r="2823" spans="1:10">
      <c r="A2823">
        <v>2818</v>
      </c>
      <c r="B2823" s="612">
        <v>43906.500694444447</v>
      </c>
      <c r="C2823" s="405" t="s">
        <v>2110</v>
      </c>
      <c r="D2823" s="384">
        <v>648</v>
      </c>
      <c r="E2823">
        <v>0.03</v>
      </c>
      <c r="F2823">
        <v>1.11948</v>
      </c>
      <c r="G2823" s="384">
        <v>0</v>
      </c>
      <c r="H2823">
        <v>1.11711</v>
      </c>
    </row>
    <row r="2824" spans="1:10">
      <c r="A2824">
        <v>2828</v>
      </c>
      <c r="B2824" s="612">
        <v>43906.527083333334</v>
      </c>
      <c r="C2824" s="405" t="s">
        <v>2054</v>
      </c>
      <c r="D2824" s="384">
        <v>648</v>
      </c>
      <c r="E2824">
        <v>0.03</v>
      </c>
      <c r="F2824">
        <v>1.11711</v>
      </c>
      <c r="G2824" s="384">
        <v>0</v>
      </c>
      <c r="H2824">
        <v>1.11711</v>
      </c>
      <c r="I2824">
        <v>7.11</v>
      </c>
      <c r="J2824" s="384">
        <v>24692.92</v>
      </c>
    </row>
    <row r="2825" spans="1:10">
      <c r="A2825">
        <v>2821</v>
      </c>
      <c r="B2825" s="612">
        <v>43906.511805555558</v>
      </c>
      <c r="C2825" s="405" t="s">
        <v>96</v>
      </c>
      <c r="D2825" s="384">
        <v>649</v>
      </c>
      <c r="E2825">
        <v>0.02</v>
      </c>
      <c r="F2825">
        <v>1.11924</v>
      </c>
      <c r="G2825" s="384">
        <v>0</v>
      </c>
      <c r="H2825">
        <v>0</v>
      </c>
    </row>
    <row r="2826" spans="1:10">
      <c r="A2826">
        <v>2822</v>
      </c>
      <c r="B2826" s="612">
        <v>43906.511805555558</v>
      </c>
      <c r="C2826" s="405" t="s">
        <v>2110</v>
      </c>
      <c r="D2826" s="384">
        <v>649</v>
      </c>
      <c r="E2826">
        <v>0.02</v>
      </c>
      <c r="F2826">
        <v>1.11924</v>
      </c>
      <c r="G2826" s="384">
        <v>0</v>
      </c>
      <c r="H2826">
        <v>1.1202399999999999</v>
      </c>
    </row>
    <row r="2827" spans="1:10">
      <c r="A2827">
        <v>2825</v>
      </c>
      <c r="B2827" s="612">
        <v>43906.526388888888</v>
      </c>
      <c r="C2827" s="405" t="s">
        <v>2110</v>
      </c>
      <c r="D2827" s="384">
        <v>649</v>
      </c>
      <c r="E2827">
        <v>0.02</v>
      </c>
      <c r="F2827">
        <v>1.11924</v>
      </c>
      <c r="G2827" s="384">
        <v>0</v>
      </c>
      <c r="H2827">
        <v>1.11944</v>
      </c>
    </row>
    <row r="2828" spans="1:10">
      <c r="A2828">
        <v>2835</v>
      </c>
      <c r="B2828" s="612">
        <v>43906.535416666666</v>
      </c>
      <c r="C2828" s="405" t="s">
        <v>2110</v>
      </c>
      <c r="D2828" s="384">
        <v>649</v>
      </c>
      <c r="E2828">
        <v>0.02</v>
      </c>
      <c r="F2828">
        <v>1.11924</v>
      </c>
      <c r="G2828" s="384">
        <v>0</v>
      </c>
      <c r="H2828">
        <v>1.1182799999999999</v>
      </c>
    </row>
    <row r="2829" spans="1:10">
      <c r="A2829">
        <v>2840</v>
      </c>
      <c r="B2829" s="612">
        <v>43906.556944444441</v>
      </c>
      <c r="C2829" s="405" t="s">
        <v>2110</v>
      </c>
      <c r="D2829" s="384">
        <v>649</v>
      </c>
      <c r="E2829">
        <v>0.02</v>
      </c>
      <c r="F2829">
        <v>1.11924</v>
      </c>
      <c r="G2829" s="384">
        <v>0</v>
      </c>
      <c r="H2829">
        <v>1.1169199999999999</v>
      </c>
    </row>
    <row r="2830" spans="1:10">
      <c r="A2830">
        <v>2846</v>
      </c>
      <c r="B2830" s="612">
        <v>43906.5625</v>
      </c>
      <c r="C2830" s="405" t="s">
        <v>2110</v>
      </c>
      <c r="D2830" s="384">
        <v>649</v>
      </c>
      <c r="E2830">
        <v>0.02</v>
      </c>
      <c r="F2830">
        <v>1.11924</v>
      </c>
      <c r="G2830" s="384">
        <v>0</v>
      </c>
      <c r="H2830">
        <v>1.11554</v>
      </c>
    </row>
    <row r="2831" spans="1:10">
      <c r="A2831">
        <v>2852</v>
      </c>
      <c r="B2831" s="612">
        <v>43906.57708333333</v>
      </c>
      <c r="C2831" s="405" t="s">
        <v>2054</v>
      </c>
      <c r="D2831" s="384">
        <v>649</v>
      </c>
      <c r="E2831">
        <v>0.02</v>
      </c>
      <c r="F2831">
        <v>1.11554</v>
      </c>
      <c r="G2831" s="384">
        <v>0</v>
      </c>
      <c r="H2831">
        <v>1.11554</v>
      </c>
      <c r="I2831">
        <v>-7.4</v>
      </c>
      <c r="J2831" s="384">
        <v>24689.52</v>
      </c>
    </row>
    <row r="2832" spans="1:10">
      <c r="A2832">
        <v>2823</v>
      </c>
      <c r="B2832" s="612">
        <v>43906.526388888888</v>
      </c>
      <c r="C2832" s="405" t="s">
        <v>96</v>
      </c>
      <c r="D2832" s="384">
        <v>650</v>
      </c>
      <c r="E2832">
        <v>0.02</v>
      </c>
      <c r="F2832">
        <v>1.11764</v>
      </c>
      <c r="G2832" s="384">
        <v>0</v>
      </c>
      <c r="H2832">
        <v>0</v>
      </c>
    </row>
    <row r="2833" spans="1:10">
      <c r="A2833">
        <v>2824</v>
      </c>
      <c r="B2833" s="612">
        <v>43906.526388888888</v>
      </c>
      <c r="C2833" s="405" t="s">
        <v>2110</v>
      </c>
      <c r="D2833" s="384">
        <v>650</v>
      </c>
      <c r="E2833">
        <v>0.02</v>
      </c>
      <c r="F2833">
        <v>1.11764</v>
      </c>
      <c r="G2833" s="384">
        <v>0</v>
      </c>
      <c r="H2833">
        <v>1.11944</v>
      </c>
    </row>
    <row r="2834" spans="1:10">
      <c r="A2834">
        <v>2834</v>
      </c>
      <c r="B2834" s="612">
        <v>43906.535416666666</v>
      </c>
      <c r="C2834" s="405" t="s">
        <v>2110</v>
      </c>
      <c r="D2834" s="384">
        <v>650</v>
      </c>
      <c r="E2834">
        <v>0.02</v>
      </c>
      <c r="F2834">
        <v>1.11764</v>
      </c>
      <c r="G2834" s="384">
        <v>0</v>
      </c>
      <c r="H2834">
        <v>1.1182799999999999</v>
      </c>
    </row>
    <row r="2835" spans="1:10">
      <c r="A2835">
        <v>2839</v>
      </c>
      <c r="B2835" s="612">
        <v>43906.556944444441</v>
      </c>
      <c r="C2835" s="405" t="s">
        <v>2110</v>
      </c>
      <c r="D2835" s="384">
        <v>650</v>
      </c>
      <c r="E2835">
        <v>0.02</v>
      </c>
      <c r="F2835">
        <v>1.11764</v>
      </c>
      <c r="G2835" s="384">
        <v>0</v>
      </c>
      <c r="H2835">
        <v>1.1169199999999999</v>
      </c>
    </row>
    <row r="2836" spans="1:10">
      <c r="A2836">
        <v>2845</v>
      </c>
      <c r="B2836" s="612">
        <v>43906.5625</v>
      </c>
      <c r="C2836" s="405" t="s">
        <v>2110</v>
      </c>
      <c r="D2836" s="384">
        <v>650</v>
      </c>
      <c r="E2836">
        <v>0.02</v>
      </c>
      <c r="F2836">
        <v>1.11764</v>
      </c>
      <c r="G2836" s="384">
        <v>0</v>
      </c>
      <c r="H2836">
        <v>1.11554</v>
      </c>
    </row>
    <row r="2837" spans="1:10">
      <c r="A2837">
        <v>2853</v>
      </c>
      <c r="B2837" s="612">
        <v>43906.57708333333</v>
      </c>
      <c r="C2837" s="405" t="s">
        <v>2054</v>
      </c>
      <c r="D2837" s="384">
        <v>650</v>
      </c>
      <c r="E2837">
        <v>0.02</v>
      </c>
      <c r="F2837">
        <v>1.11554</v>
      </c>
      <c r="G2837" s="384">
        <v>0</v>
      </c>
      <c r="H2837">
        <v>1.11554</v>
      </c>
      <c r="I2837">
        <v>-4.2</v>
      </c>
      <c r="J2837" s="384">
        <v>24685.32</v>
      </c>
    </row>
    <row r="2838" spans="1:10">
      <c r="A2838">
        <v>2829</v>
      </c>
      <c r="B2838" s="612">
        <v>43906.529861111114</v>
      </c>
      <c r="C2838" s="405" t="s">
        <v>97</v>
      </c>
      <c r="D2838" s="384">
        <v>651</v>
      </c>
      <c r="E2838">
        <v>0.02</v>
      </c>
      <c r="F2838">
        <v>1.1176600000000001</v>
      </c>
      <c r="G2838" s="384">
        <v>0</v>
      </c>
      <c r="H2838">
        <v>0</v>
      </c>
    </row>
    <row r="2839" spans="1:10">
      <c r="A2839">
        <v>2830</v>
      </c>
      <c r="B2839" s="612">
        <v>43906.529861111114</v>
      </c>
      <c r="C2839" s="405" t="s">
        <v>2110</v>
      </c>
      <c r="D2839" s="384">
        <v>651</v>
      </c>
      <c r="E2839">
        <v>0.02</v>
      </c>
      <c r="F2839">
        <v>1.1176600000000001</v>
      </c>
      <c r="G2839" s="384">
        <v>0</v>
      </c>
      <c r="H2839">
        <v>1.11666</v>
      </c>
    </row>
    <row r="2840" spans="1:10">
      <c r="A2840">
        <v>2831</v>
      </c>
      <c r="B2840" s="612">
        <v>43906.53125</v>
      </c>
      <c r="C2840" s="405" t="s">
        <v>2054</v>
      </c>
      <c r="D2840" s="384">
        <v>651</v>
      </c>
      <c r="E2840">
        <v>0.02</v>
      </c>
      <c r="F2840">
        <v>1.11666</v>
      </c>
      <c r="G2840" s="384">
        <v>0</v>
      </c>
      <c r="H2840">
        <v>1.11666</v>
      </c>
      <c r="I2840">
        <v>2</v>
      </c>
      <c r="J2840" s="384">
        <v>24694.92</v>
      </c>
    </row>
    <row r="2841" spans="1:10">
      <c r="A2841">
        <v>2832</v>
      </c>
      <c r="B2841" s="612">
        <v>43906.535416666666</v>
      </c>
      <c r="C2841" s="405" t="s">
        <v>96</v>
      </c>
      <c r="D2841" s="384">
        <v>652</v>
      </c>
      <c r="E2841">
        <v>0.03</v>
      </c>
      <c r="F2841">
        <v>1.1157300000000001</v>
      </c>
      <c r="G2841" s="384">
        <v>0</v>
      </c>
      <c r="H2841">
        <v>0</v>
      </c>
    </row>
    <row r="2842" spans="1:10">
      <c r="A2842">
        <v>2833</v>
      </c>
      <c r="B2842" s="612">
        <v>43906.535416666666</v>
      </c>
      <c r="C2842" s="405" t="s">
        <v>2110</v>
      </c>
      <c r="D2842" s="384">
        <v>652</v>
      </c>
      <c r="E2842">
        <v>0.03</v>
      </c>
      <c r="F2842">
        <v>1.1157300000000001</v>
      </c>
      <c r="G2842" s="384">
        <v>0</v>
      </c>
      <c r="H2842">
        <v>1.1182799999999999</v>
      </c>
    </row>
    <row r="2843" spans="1:10">
      <c r="A2843">
        <v>2838</v>
      </c>
      <c r="B2843" s="612">
        <v>43906.556944444441</v>
      </c>
      <c r="C2843" s="405" t="s">
        <v>2110</v>
      </c>
      <c r="D2843" s="384">
        <v>652</v>
      </c>
      <c r="E2843">
        <v>0.03</v>
      </c>
      <c r="F2843">
        <v>1.1157300000000001</v>
      </c>
      <c r="G2843" s="384">
        <v>0</v>
      </c>
      <c r="H2843">
        <v>1.1169199999999999</v>
      </c>
    </row>
    <row r="2844" spans="1:10">
      <c r="A2844">
        <v>2844</v>
      </c>
      <c r="B2844" s="612">
        <v>43906.5625</v>
      </c>
      <c r="C2844" s="405" t="s">
        <v>2110</v>
      </c>
      <c r="D2844" s="384">
        <v>652</v>
      </c>
      <c r="E2844">
        <v>0.03</v>
      </c>
      <c r="F2844">
        <v>1.1157300000000001</v>
      </c>
      <c r="G2844" s="384">
        <v>0</v>
      </c>
      <c r="H2844">
        <v>1.11554</v>
      </c>
    </row>
    <row r="2845" spans="1:10">
      <c r="A2845">
        <v>2854</v>
      </c>
      <c r="B2845" s="612">
        <v>43906.57708333333</v>
      </c>
      <c r="C2845" s="405" t="s">
        <v>2054</v>
      </c>
      <c r="D2845" s="384">
        <v>652</v>
      </c>
      <c r="E2845">
        <v>0.03</v>
      </c>
      <c r="F2845">
        <v>1.11554</v>
      </c>
      <c r="G2845" s="384">
        <v>0</v>
      </c>
      <c r="H2845">
        <v>1.11554</v>
      </c>
      <c r="I2845">
        <v>-0.56999999999999995</v>
      </c>
      <c r="J2845" s="384">
        <v>24684.75</v>
      </c>
    </row>
    <row r="2846" spans="1:10">
      <c r="A2846">
        <v>2836</v>
      </c>
      <c r="B2846" s="612">
        <v>43906.556944444441</v>
      </c>
      <c r="C2846" s="405" t="s">
        <v>96</v>
      </c>
      <c r="D2846" s="384">
        <v>653</v>
      </c>
      <c r="E2846">
        <v>0.05</v>
      </c>
      <c r="F2846">
        <v>1.11402</v>
      </c>
      <c r="G2846" s="384">
        <v>0</v>
      </c>
      <c r="H2846">
        <v>0</v>
      </c>
    </row>
    <row r="2847" spans="1:10">
      <c r="A2847">
        <v>2837</v>
      </c>
      <c r="B2847" s="612">
        <v>43906.556944444441</v>
      </c>
      <c r="C2847" s="405" t="s">
        <v>2110</v>
      </c>
      <c r="D2847" s="384">
        <v>653</v>
      </c>
      <c r="E2847">
        <v>0.05</v>
      </c>
      <c r="F2847">
        <v>1.11402</v>
      </c>
      <c r="G2847" s="384">
        <v>0</v>
      </c>
      <c r="H2847">
        <v>1.1169199999999999</v>
      </c>
    </row>
    <row r="2848" spans="1:10">
      <c r="A2848">
        <v>2843</v>
      </c>
      <c r="B2848" s="612">
        <v>43906.5625</v>
      </c>
      <c r="C2848" s="405" t="s">
        <v>2110</v>
      </c>
      <c r="D2848" s="384">
        <v>653</v>
      </c>
      <c r="E2848">
        <v>0.05</v>
      </c>
      <c r="F2848">
        <v>1.11402</v>
      </c>
      <c r="G2848" s="384">
        <v>0</v>
      </c>
      <c r="H2848">
        <v>1.11554</v>
      </c>
    </row>
    <row r="2849" spans="1:10">
      <c r="A2849">
        <v>2855</v>
      </c>
      <c r="B2849" s="612">
        <v>43906.57708333333</v>
      </c>
      <c r="C2849" s="405" t="s">
        <v>2054</v>
      </c>
      <c r="D2849" s="384">
        <v>653</v>
      </c>
      <c r="E2849">
        <v>0.05</v>
      </c>
      <c r="F2849">
        <v>1.11554</v>
      </c>
      <c r="G2849" s="384">
        <v>0</v>
      </c>
      <c r="H2849">
        <v>1.11554</v>
      </c>
      <c r="I2849">
        <v>7.6</v>
      </c>
      <c r="J2849" s="384">
        <v>24692.35</v>
      </c>
    </row>
    <row r="2850" spans="1:10">
      <c r="A2850">
        <v>2841</v>
      </c>
      <c r="B2850" s="612">
        <v>43906.5625</v>
      </c>
      <c r="C2850" s="405" t="s">
        <v>96</v>
      </c>
      <c r="D2850" s="384">
        <v>654</v>
      </c>
      <c r="E2850">
        <v>0.08</v>
      </c>
      <c r="F2850">
        <v>1.11222</v>
      </c>
      <c r="G2850" s="384">
        <v>0</v>
      </c>
      <c r="H2850">
        <v>0</v>
      </c>
    </row>
    <row r="2851" spans="1:10">
      <c r="A2851">
        <v>2842</v>
      </c>
      <c r="B2851" s="612">
        <v>43906.5625</v>
      </c>
      <c r="C2851" s="405" t="s">
        <v>2110</v>
      </c>
      <c r="D2851" s="384">
        <v>654</v>
      </c>
      <c r="E2851">
        <v>0.08</v>
      </c>
      <c r="F2851">
        <v>1.11222</v>
      </c>
      <c r="G2851" s="384">
        <v>0</v>
      </c>
      <c r="H2851">
        <v>1.11554</v>
      </c>
    </row>
    <row r="2852" spans="1:10">
      <c r="A2852">
        <v>2856</v>
      </c>
      <c r="B2852" s="612">
        <v>43906.57708333333</v>
      </c>
      <c r="C2852" s="405" t="s">
        <v>2054</v>
      </c>
      <c r="D2852" s="384">
        <v>654</v>
      </c>
      <c r="E2852">
        <v>0.08</v>
      </c>
      <c r="F2852">
        <v>1.11554</v>
      </c>
      <c r="G2852" s="384">
        <v>0</v>
      </c>
      <c r="H2852">
        <v>1.11554</v>
      </c>
      <c r="I2852">
        <v>26.56</v>
      </c>
      <c r="J2852" s="384">
        <v>24718.91</v>
      </c>
    </row>
    <row r="2853" spans="1:10">
      <c r="A2853">
        <v>2847</v>
      </c>
      <c r="B2853" s="612">
        <v>43906.572222222225</v>
      </c>
      <c r="C2853" s="405" t="s">
        <v>97</v>
      </c>
      <c r="D2853" s="384">
        <v>655</v>
      </c>
      <c r="E2853">
        <v>0.02</v>
      </c>
      <c r="F2853">
        <v>1.1149500000000001</v>
      </c>
      <c r="G2853" s="384">
        <v>0</v>
      </c>
      <c r="H2853">
        <v>0</v>
      </c>
    </row>
    <row r="2854" spans="1:10">
      <c r="A2854">
        <v>2848</v>
      </c>
      <c r="B2854" s="612">
        <v>43906.572222222225</v>
      </c>
      <c r="C2854" s="405" t="s">
        <v>2110</v>
      </c>
      <c r="D2854" s="384">
        <v>655</v>
      </c>
      <c r="E2854">
        <v>0.02</v>
      </c>
      <c r="F2854">
        <v>1.1149500000000001</v>
      </c>
      <c r="G2854" s="384">
        <v>0</v>
      </c>
      <c r="H2854">
        <v>1.11395</v>
      </c>
    </row>
    <row r="2855" spans="1:10">
      <c r="A2855">
        <v>2849</v>
      </c>
      <c r="B2855" s="612">
        <v>43906.573611111111</v>
      </c>
      <c r="C2855" s="405" t="s">
        <v>2054</v>
      </c>
      <c r="D2855" s="384">
        <v>655</v>
      </c>
      <c r="E2855">
        <v>0.02</v>
      </c>
      <c r="F2855">
        <v>1.11395</v>
      </c>
      <c r="G2855" s="384">
        <v>0</v>
      </c>
      <c r="H2855">
        <v>1.11395</v>
      </c>
      <c r="I2855">
        <v>2</v>
      </c>
      <c r="J2855" s="384">
        <v>24696.92</v>
      </c>
    </row>
    <row r="2856" spans="1:10">
      <c r="A2856">
        <v>2850</v>
      </c>
      <c r="B2856" s="612">
        <v>43906.57708333333</v>
      </c>
      <c r="C2856" s="405" t="s">
        <v>97</v>
      </c>
      <c r="D2856" s="384">
        <v>656</v>
      </c>
      <c r="E2856">
        <v>0.02</v>
      </c>
      <c r="F2856">
        <v>1.1150899999999999</v>
      </c>
      <c r="G2856" s="384">
        <v>0</v>
      </c>
      <c r="H2856">
        <v>0</v>
      </c>
    </row>
    <row r="2857" spans="1:10">
      <c r="A2857">
        <v>2851</v>
      </c>
      <c r="B2857" s="612">
        <v>43906.57708333333</v>
      </c>
      <c r="C2857" s="405" t="s">
        <v>2110</v>
      </c>
      <c r="D2857" s="384">
        <v>656</v>
      </c>
      <c r="E2857">
        <v>0.02</v>
      </c>
      <c r="F2857">
        <v>1.1150899999999999</v>
      </c>
      <c r="G2857" s="384">
        <v>0</v>
      </c>
      <c r="H2857">
        <v>1.11409</v>
      </c>
    </row>
    <row r="2858" spans="1:10">
      <c r="A2858">
        <v>2857</v>
      </c>
      <c r="B2858" s="612">
        <v>43906.578472222223</v>
      </c>
      <c r="C2858" s="405" t="s">
        <v>2054</v>
      </c>
      <c r="D2858" s="384">
        <v>656</v>
      </c>
      <c r="E2858">
        <v>0.02</v>
      </c>
      <c r="F2858">
        <v>1.11409</v>
      </c>
      <c r="G2858" s="384">
        <v>0</v>
      </c>
      <c r="H2858">
        <v>1.11409</v>
      </c>
      <c r="I2858">
        <v>2</v>
      </c>
      <c r="J2858" s="384">
        <v>24720.91</v>
      </c>
    </row>
    <row r="2859" spans="1:10">
      <c r="A2859">
        <v>2858</v>
      </c>
      <c r="B2859" s="612">
        <v>43906.581250000003</v>
      </c>
      <c r="C2859" s="405" t="s">
        <v>97</v>
      </c>
      <c r="D2859" s="384">
        <v>657</v>
      </c>
      <c r="E2859">
        <v>0.02</v>
      </c>
      <c r="F2859">
        <v>1.1147899999999999</v>
      </c>
      <c r="G2859" s="384">
        <v>0</v>
      </c>
      <c r="H2859">
        <v>0</v>
      </c>
    </row>
    <row r="2860" spans="1:10">
      <c r="A2860">
        <v>2859</v>
      </c>
      <c r="B2860" s="612">
        <v>43906.581250000003</v>
      </c>
      <c r="C2860" s="405" t="s">
        <v>2110</v>
      </c>
      <c r="D2860" s="384">
        <v>657</v>
      </c>
      <c r="E2860">
        <v>0.02</v>
      </c>
      <c r="F2860">
        <v>1.1147899999999999</v>
      </c>
      <c r="G2860" s="384">
        <v>0</v>
      </c>
      <c r="H2860">
        <v>1.1137900000000001</v>
      </c>
    </row>
    <row r="2861" spans="1:10">
      <c r="A2861">
        <v>2862</v>
      </c>
      <c r="B2861" s="612">
        <v>43906.591666666667</v>
      </c>
      <c r="C2861" s="405" t="s">
        <v>2054</v>
      </c>
      <c r="D2861" s="384">
        <v>657</v>
      </c>
      <c r="E2861">
        <v>0.02</v>
      </c>
      <c r="F2861">
        <v>1.1137900000000001</v>
      </c>
      <c r="G2861" s="384">
        <v>0</v>
      </c>
      <c r="H2861">
        <v>1.1137900000000001</v>
      </c>
      <c r="I2861">
        <v>2</v>
      </c>
      <c r="J2861" s="384">
        <v>24722.91</v>
      </c>
    </row>
    <row r="2862" spans="1:10">
      <c r="A2862">
        <v>2860</v>
      </c>
      <c r="B2862" s="612">
        <v>43906.587500000001</v>
      </c>
      <c r="C2862" s="405" t="s">
        <v>96</v>
      </c>
      <c r="D2862" s="384">
        <v>658</v>
      </c>
      <c r="E2862">
        <v>0.02</v>
      </c>
      <c r="F2862">
        <v>1.11517</v>
      </c>
      <c r="G2862" s="384">
        <v>0</v>
      </c>
      <c r="H2862">
        <v>0</v>
      </c>
    </row>
    <row r="2863" spans="1:10">
      <c r="A2863">
        <v>2861</v>
      </c>
      <c r="B2863" s="612">
        <v>43906.587500000001</v>
      </c>
      <c r="C2863" s="405" t="s">
        <v>2110</v>
      </c>
      <c r="D2863" s="384">
        <v>658</v>
      </c>
      <c r="E2863">
        <v>0.02</v>
      </c>
      <c r="F2863">
        <v>1.11517</v>
      </c>
      <c r="G2863" s="384">
        <v>0</v>
      </c>
      <c r="H2863">
        <v>1.1161700000000001</v>
      </c>
    </row>
    <row r="2864" spans="1:10">
      <c r="A2864">
        <v>2865</v>
      </c>
      <c r="B2864" s="612">
        <v>43906.592361111114</v>
      </c>
      <c r="C2864" s="405" t="s">
        <v>2110</v>
      </c>
      <c r="D2864" s="384">
        <v>658</v>
      </c>
      <c r="E2864">
        <v>0.02</v>
      </c>
      <c r="F2864">
        <v>1.11517</v>
      </c>
      <c r="G2864" s="384">
        <v>0</v>
      </c>
      <c r="H2864">
        <v>1.11537</v>
      </c>
    </row>
    <row r="2865" spans="1:10">
      <c r="A2865">
        <v>2869</v>
      </c>
      <c r="B2865" s="612">
        <v>43906.600694444445</v>
      </c>
      <c r="C2865" s="405" t="s">
        <v>2110</v>
      </c>
      <c r="D2865" s="384">
        <v>658</v>
      </c>
      <c r="E2865">
        <v>0.02</v>
      </c>
      <c r="F2865">
        <v>1.11517</v>
      </c>
      <c r="G2865" s="384">
        <v>0</v>
      </c>
      <c r="H2865">
        <v>1.1143400000000001</v>
      </c>
    </row>
    <row r="2866" spans="1:10">
      <c r="A2866">
        <v>2877</v>
      </c>
      <c r="B2866" s="612">
        <v>43906.625</v>
      </c>
      <c r="C2866" s="405" t="s">
        <v>2110</v>
      </c>
      <c r="D2866" s="384">
        <v>658</v>
      </c>
      <c r="E2866">
        <v>0.02</v>
      </c>
      <c r="F2866">
        <v>1.11517</v>
      </c>
      <c r="G2866" s="384">
        <v>0</v>
      </c>
      <c r="H2866">
        <v>1.1130599999999999</v>
      </c>
    </row>
    <row r="2867" spans="1:10">
      <c r="A2867">
        <v>2880</v>
      </c>
      <c r="B2867" s="612">
        <v>43906.643055555556</v>
      </c>
      <c r="C2867" s="405" t="s">
        <v>2054</v>
      </c>
      <c r="D2867" s="384">
        <v>658</v>
      </c>
      <c r="E2867">
        <v>0.02</v>
      </c>
      <c r="F2867">
        <v>1.1130599999999999</v>
      </c>
      <c r="G2867" s="384">
        <v>0</v>
      </c>
      <c r="H2867">
        <v>1.1130599999999999</v>
      </c>
      <c r="I2867">
        <v>-4.22</v>
      </c>
      <c r="J2867" s="384">
        <v>24720.69</v>
      </c>
    </row>
    <row r="2868" spans="1:10">
      <c r="A2868">
        <v>2863</v>
      </c>
      <c r="B2868" s="612">
        <v>43906.592361111114</v>
      </c>
      <c r="C2868" s="405" t="s">
        <v>96</v>
      </c>
      <c r="D2868" s="384">
        <v>659</v>
      </c>
      <c r="E2868">
        <v>0.02</v>
      </c>
      <c r="F2868">
        <v>1.1135699999999999</v>
      </c>
      <c r="G2868" s="384">
        <v>0</v>
      </c>
      <c r="H2868">
        <v>0</v>
      </c>
    </row>
    <row r="2869" spans="1:10">
      <c r="A2869">
        <v>2864</v>
      </c>
      <c r="B2869" s="612">
        <v>43906.592361111114</v>
      </c>
      <c r="C2869" s="405" t="s">
        <v>2110</v>
      </c>
      <c r="D2869" s="384">
        <v>659</v>
      </c>
      <c r="E2869">
        <v>0.02</v>
      </c>
      <c r="F2869">
        <v>1.1135699999999999</v>
      </c>
      <c r="G2869" s="384">
        <v>0</v>
      </c>
      <c r="H2869">
        <v>1.11537</v>
      </c>
    </row>
    <row r="2870" spans="1:10">
      <c r="A2870">
        <v>2868</v>
      </c>
      <c r="B2870" s="612">
        <v>43906.600694444445</v>
      </c>
      <c r="C2870" s="405" t="s">
        <v>2110</v>
      </c>
      <c r="D2870" s="384">
        <v>659</v>
      </c>
      <c r="E2870">
        <v>0.02</v>
      </c>
      <c r="F2870">
        <v>1.1135699999999999</v>
      </c>
      <c r="G2870" s="384">
        <v>0</v>
      </c>
      <c r="H2870">
        <v>1.1143400000000001</v>
      </c>
    </row>
    <row r="2871" spans="1:10">
      <c r="A2871">
        <v>2876</v>
      </c>
      <c r="B2871" s="612">
        <v>43906.625</v>
      </c>
      <c r="C2871" s="405" t="s">
        <v>2110</v>
      </c>
      <c r="D2871" s="384">
        <v>659</v>
      </c>
      <c r="E2871">
        <v>0.02</v>
      </c>
      <c r="F2871">
        <v>1.1135699999999999</v>
      </c>
      <c r="G2871" s="384">
        <v>0</v>
      </c>
      <c r="H2871">
        <v>1.1130599999999999</v>
      </c>
    </row>
    <row r="2872" spans="1:10">
      <c r="A2872">
        <v>2881</v>
      </c>
      <c r="B2872" s="612">
        <v>43906.643055555556</v>
      </c>
      <c r="C2872" s="405" t="s">
        <v>2054</v>
      </c>
      <c r="D2872" s="384">
        <v>659</v>
      </c>
      <c r="E2872">
        <v>0.02</v>
      </c>
      <c r="F2872">
        <v>1.1130599999999999</v>
      </c>
      <c r="G2872" s="384">
        <v>0</v>
      </c>
      <c r="H2872">
        <v>1.1130599999999999</v>
      </c>
      <c r="I2872">
        <v>-1.02</v>
      </c>
      <c r="J2872" s="384">
        <v>24719.67</v>
      </c>
    </row>
    <row r="2873" spans="1:10">
      <c r="A2873">
        <v>2866</v>
      </c>
      <c r="B2873" s="612">
        <v>43906.600694444445</v>
      </c>
      <c r="C2873" s="405" t="s">
        <v>96</v>
      </c>
      <c r="D2873" s="384">
        <v>660</v>
      </c>
      <c r="E2873">
        <v>0.03</v>
      </c>
      <c r="F2873">
        <v>1.1119699999999999</v>
      </c>
      <c r="G2873" s="384">
        <v>0</v>
      </c>
      <c r="H2873">
        <v>0</v>
      </c>
    </row>
    <row r="2874" spans="1:10">
      <c r="A2874">
        <v>2867</v>
      </c>
      <c r="B2874" s="612">
        <v>43906.600694444445</v>
      </c>
      <c r="C2874" s="405" t="s">
        <v>2110</v>
      </c>
      <c r="D2874" s="384">
        <v>660</v>
      </c>
      <c r="E2874">
        <v>0.03</v>
      </c>
      <c r="F2874">
        <v>1.1119699999999999</v>
      </c>
      <c r="G2874" s="384">
        <v>0</v>
      </c>
      <c r="H2874">
        <v>1.1143400000000001</v>
      </c>
    </row>
    <row r="2875" spans="1:10">
      <c r="A2875">
        <v>2875</v>
      </c>
      <c r="B2875" s="612">
        <v>43906.625</v>
      </c>
      <c r="C2875" s="405" t="s">
        <v>2110</v>
      </c>
      <c r="D2875" s="384">
        <v>660</v>
      </c>
      <c r="E2875">
        <v>0.03</v>
      </c>
      <c r="F2875">
        <v>1.1119699999999999</v>
      </c>
      <c r="G2875" s="384">
        <v>0</v>
      </c>
      <c r="H2875">
        <v>1.1130599999999999</v>
      </c>
    </row>
    <row r="2876" spans="1:10">
      <c r="A2876">
        <v>2882</v>
      </c>
      <c r="B2876" s="612">
        <v>43906.643055555556</v>
      </c>
      <c r="C2876" s="405" t="s">
        <v>2054</v>
      </c>
      <c r="D2876" s="384">
        <v>660</v>
      </c>
      <c r="E2876">
        <v>0.03</v>
      </c>
      <c r="F2876">
        <v>1.1130599999999999</v>
      </c>
      <c r="G2876" s="384">
        <v>0</v>
      </c>
      <c r="H2876">
        <v>1.1130599999999999</v>
      </c>
      <c r="I2876">
        <v>3.27</v>
      </c>
      <c r="J2876" s="384">
        <v>24722.94</v>
      </c>
    </row>
    <row r="2877" spans="1:10">
      <c r="A2877">
        <v>2870</v>
      </c>
      <c r="B2877" s="612">
        <v>43906.603472222225</v>
      </c>
      <c r="C2877" s="405" t="s">
        <v>97</v>
      </c>
      <c r="D2877" s="384">
        <v>661</v>
      </c>
      <c r="E2877">
        <v>0.02</v>
      </c>
      <c r="F2877">
        <v>1.11347</v>
      </c>
      <c r="G2877" s="384">
        <v>0</v>
      </c>
      <c r="H2877">
        <v>0</v>
      </c>
    </row>
    <row r="2878" spans="1:10">
      <c r="A2878">
        <v>2871</v>
      </c>
      <c r="B2878" s="612">
        <v>43906.603472222225</v>
      </c>
      <c r="C2878" s="405" t="s">
        <v>2110</v>
      </c>
      <c r="D2878" s="384">
        <v>661</v>
      </c>
      <c r="E2878">
        <v>0.02</v>
      </c>
      <c r="F2878">
        <v>1.11347</v>
      </c>
      <c r="G2878" s="384">
        <v>0</v>
      </c>
      <c r="H2878">
        <v>1.1124700000000001</v>
      </c>
    </row>
    <row r="2879" spans="1:10">
      <c r="A2879">
        <v>2872</v>
      </c>
      <c r="B2879" s="612">
        <v>43906.613888888889</v>
      </c>
      <c r="C2879" s="405" t="s">
        <v>2054</v>
      </c>
      <c r="D2879" s="384">
        <v>661</v>
      </c>
      <c r="E2879">
        <v>0.02</v>
      </c>
      <c r="F2879">
        <v>1.1124700000000001</v>
      </c>
      <c r="G2879" s="384">
        <v>0</v>
      </c>
      <c r="H2879">
        <v>1.1124700000000001</v>
      </c>
      <c r="I2879">
        <v>2</v>
      </c>
      <c r="J2879" s="384">
        <v>24724.91</v>
      </c>
    </row>
    <row r="2880" spans="1:10">
      <c r="A2880">
        <v>2873</v>
      </c>
      <c r="B2880" s="612">
        <v>43906.625</v>
      </c>
      <c r="C2880" s="405" t="s">
        <v>96</v>
      </c>
      <c r="D2880" s="384">
        <v>662</v>
      </c>
      <c r="E2880">
        <v>0.05</v>
      </c>
      <c r="F2880">
        <v>1.1102700000000001</v>
      </c>
      <c r="G2880" s="384">
        <v>0</v>
      </c>
      <c r="H2880">
        <v>0</v>
      </c>
    </row>
    <row r="2881" spans="1:10">
      <c r="A2881">
        <v>2874</v>
      </c>
      <c r="B2881" s="612">
        <v>43906.625</v>
      </c>
      <c r="C2881" s="405" t="s">
        <v>2110</v>
      </c>
      <c r="D2881" s="384">
        <v>662</v>
      </c>
      <c r="E2881">
        <v>0.05</v>
      </c>
      <c r="F2881">
        <v>1.1102700000000001</v>
      </c>
      <c r="G2881" s="384">
        <v>0</v>
      </c>
      <c r="H2881">
        <v>1.1130599999999999</v>
      </c>
    </row>
    <row r="2882" spans="1:10">
      <c r="A2882">
        <v>2883</v>
      </c>
      <c r="B2882" s="612">
        <v>43906.643055555556</v>
      </c>
      <c r="C2882" s="405" t="s">
        <v>2054</v>
      </c>
      <c r="D2882" s="384">
        <v>662</v>
      </c>
      <c r="E2882">
        <v>0.05</v>
      </c>
      <c r="F2882">
        <v>1.1130599999999999</v>
      </c>
      <c r="G2882" s="384">
        <v>0</v>
      </c>
      <c r="H2882">
        <v>1.1130599999999999</v>
      </c>
      <c r="I2882">
        <v>13.95</v>
      </c>
      <c r="J2882" s="384">
        <v>24736.89</v>
      </c>
    </row>
    <row r="2883" spans="1:10">
      <c r="A2883">
        <v>2878</v>
      </c>
      <c r="B2883" s="612">
        <v>43906.632638888892</v>
      </c>
      <c r="C2883" s="405" t="s">
        <v>97</v>
      </c>
      <c r="D2883" s="384">
        <v>663</v>
      </c>
      <c r="E2883">
        <v>0.02</v>
      </c>
      <c r="F2883">
        <v>1.11154</v>
      </c>
      <c r="G2883" s="384">
        <v>0</v>
      </c>
      <c r="H2883">
        <v>0</v>
      </c>
    </row>
    <row r="2884" spans="1:10">
      <c r="A2884">
        <v>2879</v>
      </c>
      <c r="B2884" s="612">
        <v>43906.632638888892</v>
      </c>
      <c r="C2884" s="405" t="s">
        <v>2110</v>
      </c>
      <c r="D2884" s="384">
        <v>663</v>
      </c>
      <c r="E2884">
        <v>0.02</v>
      </c>
      <c r="F2884">
        <v>1.11154</v>
      </c>
      <c r="G2884" s="384">
        <v>0</v>
      </c>
      <c r="H2884">
        <v>1.1105400000000001</v>
      </c>
    </row>
    <row r="2885" spans="1:10">
      <c r="A2885">
        <v>2886</v>
      </c>
      <c r="B2885" s="612">
        <v>43906.643055555556</v>
      </c>
      <c r="C2885" s="405" t="s">
        <v>2110</v>
      </c>
      <c r="D2885" s="384">
        <v>663</v>
      </c>
      <c r="E2885">
        <v>0.02</v>
      </c>
      <c r="F2885">
        <v>1.11154</v>
      </c>
      <c r="G2885" s="384">
        <v>0</v>
      </c>
      <c r="H2885">
        <v>1.11134</v>
      </c>
    </row>
    <row r="2886" spans="1:10">
      <c r="A2886">
        <v>2895</v>
      </c>
      <c r="B2886" s="612">
        <v>43906.668749999997</v>
      </c>
      <c r="C2886" s="405" t="s">
        <v>2110</v>
      </c>
      <c r="D2886" s="384">
        <v>663</v>
      </c>
      <c r="E2886">
        <v>0.02</v>
      </c>
      <c r="F2886">
        <v>1.11154</v>
      </c>
      <c r="G2886" s="384">
        <v>0</v>
      </c>
      <c r="H2886">
        <v>1.1123700000000001</v>
      </c>
    </row>
    <row r="2887" spans="1:10">
      <c r="A2887">
        <v>2908</v>
      </c>
      <c r="B2887" s="612">
        <v>43906.708333333336</v>
      </c>
      <c r="C2887" s="405" t="s">
        <v>2110</v>
      </c>
      <c r="D2887" s="384">
        <v>663</v>
      </c>
      <c r="E2887">
        <v>0.02</v>
      </c>
      <c r="F2887">
        <v>1.11154</v>
      </c>
      <c r="G2887" s="384">
        <v>0</v>
      </c>
      <c r="H2887">
        <v>1.1136600000000001</v>
      </c>
    </row>
    <row r="2888" spans="1:10">
      <c r="A2888">
        <v>2920</v>
      </c>
      <c r="B2888" s="612">
        <v>43906.848611111112</v>
      </c>
      <c r="C2888" s="405" t="s">
        <v>2110</v>
      </c>
      <c r="D2888" s="384">
        <v>663</v>
      </c>
      <c r="E2888">
        <v>0.02</v>
      </c>
      <c r="F2888">
        <v>1.11154</v>
      </c>
      <c r="G2888" s="384">
        <v>0</v>
      </c>
      <c r="H2888">
        <v>1.1149899999999999</v>
      </c>
    </row>
    <row r="2889" spans="1:10">
      <c r="A2889">
        <v>2936</v>
      </c>
      <c r="B2889" s="612">
        <v>43907.29583333333</v>
      </c>
      <c r="C2889" s="405" t="s">
        <v>2054</v>
      </c>
      <c r="D2889" s="384">
        <v>663</v>
      </c>
      <c r="E2889">
        <v>0.02</v>
      </c>
      <c r="F2889">
        <v>1.1149899999999999</v>
      </c>
      <c r="G2889" s="384">
        <v>0</v>
      </c>
      <c r="H2889">
        <v>1.1149899999999999</v>
      </c>
      <c r="I2889">
        <v>-6.88</v>
      </c>
      <c r="J2889" s="384">
        <v>24747.95</v>
      </c>
    </row>
    <row r="2890" spans="1:10">
      <c r="A2890">
        <v>2884</v>
      </c>
      <c r="B2890" s="612">
        <v>43906.643055555556</v>
      </c>
      <c r="C2890" s="405" t="s">
        <v>97</v>
      </c>
      <c r="D2890" s="384">
        <v>664</v>
      </c>
      <c r="E2890">
        <v>0.02</v>
      </c>
      <c r="F2890">
        <v>1.11314</v>
      </c>
      <c r="G2890" s="384">
        <v>0</v>
      </c>
      <c r="H2890">
        <v>0</v>
      </c>
    </row>
    <row r="2891" spans="1:10">
      <c r="A2891">
        <v>2885</v>
      </c>
      <c r="B2891" s="612">
        <v>43906.643055555556</v>
      </c>
      <c r="C2891" s="405" t="s">
        <v>2110</v>
      </c>
      <c r="D2891" s="384">
        <v>664</v>
      </c>
      <c r="E2891">
        <v>0.02</v>
      </c>
      <c r="F2891">
        <v>1.11314</v>
      </c>
      <c r="G2891" s="384">
        <v>0</v>
      </c>
      <c r="H2891">
        <v>1.11134</v>
      </c>
    </row>
    <row r="2892" spans="1:10">
      <c r="A2892">
        <v>2894</v>
      </c>
      <c r="B2892" s="612">
        <v>43906.668749999997</v>
      </c>
      <c r="C2892" s="405" t="s">
        <v>2110</v>
      </c>
      <c r="D2892" s="384">
        <v>664</v>
      </c>
      <c r="E2892">
        <v>0.02</v>
      </c>
      <c r="F2892">
        <v>1.11314</v>
      </c>
      <c r="G2892" s="384">
        <v>0</v>
      </c>
      <c r="H2892">
        <v>1.1123700000000001</v>
      </c>
    </row>
    <row r="2893" spans="1:10">
      <c r="A2893">
        <v>2907</v>
      </c>
      <c r="B2893" s="612">
        <v>43906.708333333336</v>
      </c>
      <c r="C2893" s="405" t="s">
        <v>2110</v>
      </c>
      <c r="D2893" s="384">
        <v>664</v>
      </c>
      <c r="E2893">
        <v>0.02</v>
      </c>
      <c r="F2893">
        <v>1.11314</v>
      </c>
      <c r="G2893" s="384">
        <v>0</v>
      </c>
      <c r="H2893">
        <v>1.1136600000000001</v>
      </c>
    </row>
    <row r="2894" spans="1:10">
      <c r="A2894">
        <v>2919</v>
      </c>
      <c r="B2894" s="612">
        <v>43906.848611111112</v>
      </c>
      <c r="C2894" s="405" t="s">
        <v>2110</v>
      </c>
      <c r="D2894" s="384">
        <v>664</v>
      </c>
      <c r="E2894">
        <v>0.02</v>
      </c>
      <c r="F2894">
        <v>1.11314</v>
      </c>
      <c r="G2894" s="384">
        <v>0</v>
      </c>
      <c r="H2894">
        <v>1.1149899999999999</v>
      </c>
    </row>
    <row r="2895" spans="1:10">
      <c r="A2895">
        <v>2937</v>
      </c>
      <c r="B2895" s="612">
        <v>43907.29583333333</v>
      </c>
      <c r="C2895" s="405" t="s">
        <v>2054</v>
      </c>
      <c r="D2895" s="384">
        <v>664</v>
      </c>
      <c r="E2895">
        <v>0.02</v>
      </c>
      <c r="F2895">
        <v>1.1149899999999999</v>
      </c>
      <c r="G2895" s="384">
        <v>0</v>
      </c>
      <c r="H2895">
        <v>1.1149899999999999</v>
      </c>
      <c r="I2895">
        <v>-3.68</v>
      </c>
      <c r="J2895" s="384">
        <v>24744.28</v>
      </c>
    </row>
    <row r="2896" spans="1:10">
      <c r="A2896">
        <v>2887</v>
      </c>
      <c r="B2896" s="612">
        <v>43906.647222222222</v>
      </c>
      <c r="C2896" s="405" t="s">
        <v>96</v>
      </c>
      <c r="D2896" s="384">
        <v>665</v>
      </c>
      <c r="E2896">
        <v>0.02</v>
      </c>
      <c r="F2896">
        <v>1.11328</v>
      </c>
      <c r="G2896" s="384">
        <v>0</v>
      </c>
      <c r="H2896">
        <v>0</v>
      </c>
    </row>
    <row r="2897" spans="1:10">
      <c r="A2897">
        <v>2888</v>
      </c>
      <c r="B2897" s="612">
        <v>43906.647222222222</v>
      </c>
      <c r="C2897" s="405" t="s">
        <v>2110</v>
      </c>
      <c r="D2897" s="384">
        <v>665</v>
      </c>
      <c r="E2897">
        <v>0.02</v>
      </c>
      <c r="F2897">
        <v>1.11328</v>
      </c>
      <c r="G2897" s="384">
        <v>0</v>
      </c>
      <c r="H2897">
        <v>1.1142799999999999</v>
      </c>
    </row>
    <row r="2898" spans="1:10">
      <c r="A2898">
        <v>2889</v>
      </c>
      <c r="B2898" s="612">
        <v>43906.654861111114</v>
      </c>
      <c r="C2898" s="405" t="s">
        <v>2054</v>
      </c>
      <c r="D2898" s="384">
        <v>665</v>
      </c>
      <c r="E2898">
        <v>0.02</v>
      </c>
      <c r="F2898">
        <v>1.1142799999999999</v>
      </c>
      <c r="G2898" s="384">
        <v>0</v>
      </c>
      <c r="H2898">
        <v>1.1142799999999999</v>
      </c>
      <c r="I2898">
        <v>2</v>
      </c>
      <c r="J2898" s="384">
        <v>24738.89</v>
      </c>
    </row>
    <row r="2899" spans="1:10">
      <c r="A2899">
        <v>2890</v>
      </c>
      <c r="B2899" s="612">
        <v>43906.659722222219</v>
      </c>
      <c r="C2899" s="405" t="s">
        <v>96</v>
      </c>
      <c r="D2899" s="384">
        <v>666</v>
      </c>
      <c r="E2899">
        <v>0.02</v>
      </c>
      <c r="F2899">
        <v>1.11385</v>
      </c>
      <c r="G2899" s="384">
        <v>0</v>
      </c>
      <c r="H2899">
        <v>0</v>
      </c>
    </row>
    <row r="2900" spans="1:10">
      <c r="A2900">
        <v>2891</v>
      </c>
      <c r="B2900" s="612">
        <v>43906.659722222219</v>
      </c>
      <c r="C2900" s="405" t="s">
        <v>2110</v>
      </c>
      <c r="D2900" s="384">
        <v>666</v>
      </c>
      <c r="E2900">
        <v>0.02</v>
      </c>
      <c r="F2900">
        <v>1.11385</v>
      </c>
      <c r="G2900" s="384">
        <v>0</v>
      </c>
      <c r="H2900">
        <v>1.1148499999999999</v>
      </c>
    </row>
    <row r="2901" spans="1:10">
      <c r="A2901">
        <v>2896</v>
      </c>
      <c r="B2901" s="612">
        <v>43906.668749999997</v>
      </c>
      <c r="C2901" s="405" t="s">
        <v>2054</v>
      </c>
      <c r="D2901" s="384">
        <v>666</v>
      </c>
      <c r="E2901">
        <v>0.02</v>
      </c>
      <c r="F2901">
        <v>1.1148499999999999</v>
      </c>
      <c r="G2901" s="384">
        <v>0</v>
      </c>
      <c r="H2901">
        <v>1.1148499999999999</v>
      </c>
      <c r="I2901">
        <v>2</v>
      </c>
      <c r="J2901" s="384">
        <v>24740.89</v>
      </c>
    </row>
    <row r="2902" spans="1:10">
      <c r="A2902">
        <v>2892</v>
      </c>
      <c r="B2902" s="612">
        <v>43906.668749999997</v>
      </c>
      <c r="C2902" s="405" t="s">
        <v>97</v>
      </c>
      <c r="D2902" s="384">
        <v>667</v>
      </c>
      <c r="E2902">
        <v>0.03</v>
      </c>
      <c r="F2902">
        <v>1.1147499999999999</v>
      </c>
      <c r="G2902" s="384">
        <v>0</v>
      </c>
      <c r="H2902">
        <v>0</v>
      </c>
    </row>
    <row r="2903" spans="1:10">
      <c r="A2903">
        <v>2893</v>
      </c>
      <c r="B2903" s="612">
        <v>43906.668749999997</v>
      </c>
      <c r="C2903" s="405" t="s">
        <v>2110</v>
      </c>
      <c r="D2903" s="384">
        <v>667</v>
      </c>
      <c r="E2903">
        <v>0.03</v>
      </c>
      <c r="F2903">
        <v>1.1147499999999999</v>
      </c>
      <c r="G2903" s="384">
        <v>0</v>
      </c>
      <c r="H2903">
        <v>1.1123700000000001</v>
      </c>
    </row>
    <row r="2904" spans="1:10">
      <c r="A2904">
        <v>2906</v>
      </c>
      <c r="B2904" s="612">
        <v>43906.708333333336</v>
      </c>
      <c r="C2904" s="405" t="s">
        <v>2110</v>
      </c>
      <c r="D2904" s="384">
        <v>667</v>
      </c>
      <c r="E2904">
        <v>0.03</v>
      </c>
      <c r="F2904">
        <v>1.1147499999999999</v>
      </c>
      <c r="G2904" s="384">
        <v>0</v>
      </c>
      <c r="H2904">
        <v>1.1136600000000001</v>
      </c>
    </row>
    <row r="2905" spans="1:10">
      <c r="A2905">
        <v>2918</v>
      </c>
      <c r="B2905" s="612">
        <v>43906.848611111112</v>
      </c>
      <c r="C2905" s="405" t="s">
        <v>2110</v>
      </c>
      <c r="D2905" s="384">
        <v>667</v>
      </c>
      <c r="E2905">
        <v>0.03</v>
      </c>
      <c r="F2905">
        <v>1.1147499999999999</v>
      </c>
      <c r="G2905" s="384">
        <v>0</v>
      </c>
      <c r="H2905">
        <v>1.1149899999999999</v>
      </c>
    </row>
    <row r="2906" spans="1:10">
      <c r="A2906">
        <v>2938</v>
      </c>
      <c r="B2906" s="612">
        <v>43907.29583333333</v>
      </c>
      <c r="C2906" s="405" t="s">
        <v>2054</v>
      </c>
      <c r="D2906" s="384">
        <v>667</v>
      </c>
      <c r="E2906">
        <v>0.03</v>
      </c>
      <c r="F2906">
        <v>1.1149899999999999</v>
      </c>
      <c r="G2906" s="384">
        <v>0</v>
      </c>
      <c r="H2906">
        <v>1.1149899999999999</v>
      </c>
      <c r="I2906">
        <v>-0.69</v>
      </c>
      <c r="J2906" s="384">
        <v>24743.59</v>
      </c>
    </row>
    <row r="2907" spans="1:10">
      <c r="A2907">
        <v>2897</v>
      </c>
      <c r="B2907" s="612">
        <v>43906.68472222222</v>
      </c>
      <c r="C2907" s="405" t="s">
        <v>96</v>
      </c>
      <c r="D2907" s="384">
        <v>668</v>
      </c>
      <c r="E2907">
        <v>0.02</v>
      </c>
      <c r="F2907">
        <v>1.11572</v>
      </c>
      <c r="G2907" s="384">
        <v>0</v>
      </c>
      <c r="H2907">
        <v>0</v>
      </c>
    </row>
    <row r="2908" spans="1:10">
      <c r="A2908">
        <v>2898</v>
      </c>
      <c r="B2908" s="612">
        <v>43906.68472222222</v>
      </c>
      <c r="C2908" s="405" t="s">
        <v>2110</v>
      </c>
      <c r="D2908" s="384">
        <v>668</v>
      </c>
      <c r="E2908">
        <v>0.02</v>
      </c>
      <c r="F2908">
        <v>1.11572</v>
      </c>
      <c r="G2908" s="384">
        <v>0</v>
      </c>
      <c r="H2908">
        <v>1.1167199999999999</v>
      </c>
    </row>
    <row r="2909" spans="1:10">
      <c r="A2909">
        <v>2901</v>
      </c>
      <c r="B2909" s="612">
        <v>43906.701388888891</v>
      </c>
      <c r="C2909" s="405" t="s">
        <v>2110</v>
      </c>
      <c r="D2909" s="384">
        <v>668</v>
      </c>
      <c r="E2909">
        <v>0.02</v>
      </c>
      <c r="F2909">
        <v>1.11572</v>
      </c>
      <c r="G2909" s="384">
        <v>0</v>
      </c>
      <c r="H2909">
        <v>1.11592</v>
      </c>
    </row>
    <row r="2910" spans="1:10">
      <c r="A2910">
        <v>2902</v>
      </c>
      <c r="B2910" s="612">
        <v>43906.704861111109</v>
      </c>
      <c r="C2910" s="405" t="s">
        <v>2054</v>
      </c>
      <c r="D2910" s="384">
        <v>668</v>
      </c>
      <c r="E2910">
        <v>0.02</v>
      </c>
      <c r="F2910">
        <v>1.11592</v>
      </c>
      <c r="G2910" s="384">
        <v>0</v>
      </c>
      <c r="H2910">
        <v>1.11592</v>
      </c>
      <c r="I2910">
        <v>0.4</v>
      </c>
      <c r="J2910" s="384">
        <v>24741.29</v>
      </c>
    </row>
    <row r="2911" spans="1:10">
      <c r="A2911">
        <v>2899</v>
      </c>
      <c r="B2911" s="612">
        <v>43906.701388888891</v>
      </c>
      <c r="C2911" s="405" t="s">
        <v>96</v>
      </c>
      <c r="D2911" s="384">
        <v>669</v>
      </c>
      <c r="E2911">
        <v>0.02</v>
      </c>
      <c r="F2911">
        <v>1.1141099999999999</v>
      </c>
      <c r="G2911" s="384">
        <v>0</v>
      </c>
      <c r="H2911">
        <v>0</v>
      </c>
    </row>
    <row r="2912" spans="1:10">
      <c r="A2912">
        <v>2900</v>
      </c>
      <c r="B2912" s="612">
        <v>43906.701388888891</v>
      </c>
      <c r="C2912" s="405" t="s">
        <v>2110</v>
      </c>
      <c r="D2912" s="384">
        <v>669</v>
      </c>
      <c r="E2912">
        <v>0.02</v>
      </c>
      <c r="F2912">
        <v>1.1141099999999999</v>
      </c>
      <c r="G2912" s="384">
        <v>0</v>
      </c>
      <c r="H2912">
        <v>1.11592</v>
      </c>
    </row>
    <row r="2913" spans="1:10">
      <c r="A2913">
        <v>2903</v>
      </c>
      <c r="B2913" s="612">
        <v>43906.704861111109</v>
      </c>
      <c r="C2913" s="405" t="s">
        <v>2054</v>
      </c>
      <c r="D2913" s="384">
        <v>669</v>
      </c>
      <c r="E2913">
        <v>0.02</v>
      </c>
      <c r="F2913">
        <v>1.11592</v>
      </c>
      <c r="G2913" s="384">
        <v>0</v>
      </c>
      <c r="H2913">
        <v>1.11592</v>
      </c>
      <c r="I2913">
        <v>3.62</v>
      </c>
      <c r="J2913" s="384">
        <v>24744.91</v>
      </c>
    </row>
    <row r="2914" spans="1:10">
      <c r="A2914">
        <v>2904</v>
      </c>
      <c r="B2914" s="612">
        <v>43906.708333333336</v>
      </c>
      <c r="C2914" s="405" t="s">
        <v>97</v>
      </c>
      <c r="D2914" s="384">
        <v>670</v>
      </c>
      <c r="E2914">
        <v>0.05</v>
      </c>
      <c r="F2914">
        <v>1.1164499999999999</v>
      </c>
      <c r="G2914" s="384">
        <v>0</v>
      </c>
      <c r="H2914">
        <v>0</v>
      </c>
    </row>
    <row r="2915" spans="1:10">
      <c r="A2915">
        <v>2905</v>
      </c>
      <c r="B2915" s="612">
        <v>43906.708333333336</v>
      </c>
      <c r="C2915" s="405" t="s">
        <v>2110</v>
      </c>
      <c r="D2915" s="384">
        <v>670</v>
      </c>
      <c r="E2915">
        <v>0.05</v>
      </c>
      <c r="F2915">
        <v>1.1164499999999999</v>
      </c>
      <c r="G2915" s="384">
        <v>0</v>
      </c>
      <c r="H2915">
        <v>1.1136600000000001</v>
      </c>
    </row>
    <row r="2916" spans="1:10">
      <c r="A2916">
        <v>2917</v>
      </c>
      <c r="B2916" s="612">
        <v>43906.848611111112</v>
      </c>
      <c r="C2916" s="405" t="s">
        <v>2110</v>
      </c>
      <c r="D2916" s="384">
        <v>670</v>
      </c>
      <c r="E2916">
        <v>0.05</v>
      </c>
      <c r="F2916">
        <v>1.1164499999999999</v>
      </c>
      <c r="G2916" s="384">
        <v>0</v>
      </c>
      <c r="H2916">
        <v>1.1149899999999999</v>
      </c>
    </row>
    <row r="2917" spans="1:10">
      <c r="A2917">
        <v>2939</v>
      </c>
      <c r="B2917" s="612">
        <v>43907.29583333333</v>
      </c>
      <c r="C2917" s="405" t="s">
        <v>2054</v>
      </c>
      <c r="D2917" s="384">
        <v>670</v>
      </c>
      <c r="E2917">
        <v>0.05</v>
      </c>
      <c r="F2917">
        <v>1.1149899999999999</v>
      </c>
      <c r="G2917" s="384">
        <v>0</v>
      </c>
      <c r="H2917">
        <v>1.1149899999999999</v>
      </c>
      <c r="I2917">
        <v>7.36</v>
      </c>
      <c r="J2917" s="384">
        <v>24750.95</v>
      </c>
    </row>
    <row r="2918" spans="1:10">
      <c r="A2918">
        <v>2909</v>
      </c>
      <c r="B2918" s="612">
        <v>43906.723611111112</v>
      </c>
      <c r="C2918" s="405" t="s">
        <v>96</v>
      </c>
      <c r="D2918" s="384">
        <v>671</v>
      </c>
      <c r="E2918">
        <v>0.02</v>
      </c>
      <c r="F2918">
        <v>1.11493</v>
      </c>
      <c r="G2918" s="384">
        <v>0</v>
      </c>
      <c r="H2918">
        <v>0</v>
      </c>
    </row>
    <row r="2919" spans="1:10">
      <c r="A2919">
        <v>2910</v>
      </c>
      <c r="B2919" s="612">
        <v>43906.723611111112</v>
      </c>
      <c r="C2919" s="405" t="s">
        <v>2110</v>
      </c>
      <c r="D2919" s="384">
        <v>671</v>
      </c>
      <c r="E2919">
        <v>0.02</v>
      </c>
      <c r="F2919">
        <v>1.11493</v>
      </c>
      <c r="G2919" s="384">
        <v>0</v>
      </c>
      <c r="H2919">
        <v>1.1159300000000001</v>
      </c>
    </row>
    <row r="2920" spans="1:10">
      <c r="A2920">
        <v>2911</v>
      </c>
      <c r="B2920" s="612">
        <v>43906.730555555558</v>
      </c>
      <c r="C2920" s="405" t="s">
        <v>2054</v>
      </c>
      <c r="D2920" s="384">
        <v>671</v>
      </c>
      <c r="E2920">
        <v>0.02</v>
      </c>
      <c r="F2920">
        <v>1.1159300000000001</v>
      </c>
      <c r="G2920" s="384">
        <v>0</v>
      </c>
      <c r="H2920">
        <v>1.1159300000000001</v>
      </c>
      <c r="I2920">
        <v>2</v>
      </c>
      <c r="J2920" s="384">
        <v>24746.91</v>
      </c>
    </row>
    <row r="2921" spans="1:10">
      <c r="A2921">
        <v>2912</v>
      </c>
      <c r="B2921" s="612">
        <v>43906.742361111108</v>
      </c>
      <c r="C2921" s="405" t="s">
        <v>96</v>
      </c>
      <c r="D2921" s="384">
        <v>672</v>
      </c>
      <c r="E2921">
        <v>0.02</v>
      </c>
      <c r="F2921">
        <v>1.11683</v>
      </c>
      <c r="G2921" s="384">
        <v>0</v>
      </c>
      <c r="H2921">
        <v>0</v>
      </c>
    </row>
    <row r="2922" spans="1:10">
      <c r="A2922">
        <v>2913</v>
      </c>
      <c r="B2922" s="612">
        <v>43906.742361111108</v>
      </c>
      <c r="C2922" s="405" t="s">
        <v>2110</v>
      </c>
      <c r="D2922" s="384">
        <v>672</v>
      </c>
      <c r="E2922">
        <v>0.02</v>
      </c>
      <c r="F2922">
        <v>1.11683</v>
      </c>
      <c r="G2922" s="384">
        <v>0</v>
      </c>
      <c r="H2922">
        <v>1.1178300000000001</v>
      </c>
    </row>
    <row r="2923" spans="1:10">
      <c r="A2923">
        <v>2914</v>
      </c>
      <c r="B2923" s="612">
        <v>43906.848611111112</v>
      </c>
      <c r="C2923" s="405" t="s">
        <v>2054</v>
      </c>
      <c r="D2923" s="384">
        <v>672</v>
      </c>
      <c r="E2923">
        <v>0.02</v>
      </c>
      <c r="F2923">
        <v>1.1178300000000001</v>
      </c>
      <c r="G2923" s="384">
        <v>0</v>
      </c>
      <c r="H2923">
        <v>1.1178300000000001</v>
      </c>
      <c r="I2923">
        <v>2</v>
      </c>
      <c r="J2923" s="384">
        <v>24748.91</v>
      </c>
    </row>
    <row r="2924" spans="1:10">
      <c r="A2924">
        <v>2915</v>
      </c>
      <c r="B2924" s="612">
        <v>43906.848611111112</v>
      </c>
      <c r="C2924" s="405" t="s">
        <v>97</v>
      </c>
      <c r="D2924" s="384">
        <v>673</v>
      </c>
      <c r="E2924">
        <v>0.08</v>
      </c>
      <c r="F2924">
        <v>1.11825</v>
      </c>
      <c r="G2924" s="384">
        <v>0</v>
      </c>
      <c r="H2924">
        <v>0</v>
      </c>
    </row>
    <row r="2925" spans="1:10">
      <c r="A2925">
        <v>2916</v>
      </c>
      <c r="B2925" s="612">
        <v>43906.848611111112</v>
      </c>
      <c r="C2925" s="405" t="s">
        <v>2110</v>
      </c>
      <c r="D2925" s="384">
        <v>673</v>
      </c>
      <c r="E2925">
        <v>0.08</v>
      </c>
      <c r="F2925">
        <v>1.11825</v>
      </c>
      <c r="G2925" s="384">
        <v>0</v>
      </c>
      <c r="H2925">
        <v>1.1149899999999999</v>
      </c>
    </row>
    <row r="2926" spans="1:10">
      <c r="A2926">
        <v>2940</v>
      </c>
      <c r="B2926" s="612">
        <v>43907.29583333333</v>
      </c>
      <c r="C2926" s="405" t="s">
        <v>2054</v>
      </c>
      <c r="D2926" s="384">
        <v>673</v>
      </c>
      <c r="E2926">
        <v>0.08</v>
      </c>
      <c r="F2926">
        <v>1.1149899999999999</v>
      </c>
      <c r="G2926" s="384">
        <v>0</v>
      </c>
      <c r="H2926">
        <v>1.1149899999999999</v>
      </c>
      <c r="I2926">
        <v>26.17</v>
      </c>
      <c r="J2926" s="384">
        <v>24777.119999999999</v>
      </c>
    </row>
    <row r="2927" spans="1:10">
      <c r="A2927">
        <v>2921</v>
      </c>
      <c r="B2927" s="612">
        <v>43906.855555555558</v>
      </c>
      <c r="C2927" s="405" t="s">
        <v>96</v>
      </c>
      <c r="D2927" s="384">
        <v>674</v>
      </c>
      <c r="E2927">
        <v>0.02</v>
      </c>
      <c r="F2927">
        <v>1.11795</v>
      </c>
      <c r="G2927" s="384">
        <v>0</v>
      </c>
      <c r="H2927">
        <v>0</v>
      </c>
    </row>
    <row r="2928" spans="1:10">
      <c r="A2928">
        <v>2922</v>
      </c>
      <c r="B2928" s="612">
        <v>43906.855555555558</v>
      </c>
      <c r="C2928" s="405" t="s">
        <v>2110</v>
      </c>
      <c r="D2928" s="384">
        <v>674</v>
      </c>
      <c r="E2928">
        <v>0.02</v>
      </c>
      <c r="F2928">
        <v>1.11795</v>
      </c>
      <c r="G2928" s="384">
        <v>0</v>
      </c>
      <c r="H2928">
        <v>1.1189499999999999</v>
      </c>
    </row>
    <row r="2929" spans="1:10">
      <c r="A2929">
        <v>2925</v>
      </c>
      <c r="B2929" s="612">
        <v>43906.886805555558</v>
      </c>
      <c r="C2929" s="405" t="s">
        <v>2110</v>
      </c>
      <c r="D2929" s="384">
        <v>674</v>
      </c>
      <c r="E2929">
        <v>0.02</v>
      </c>
      <c r="F2929">
        <v>1.11795</v>
      </c>
      <c r="G2929" s="384">
        <v>0</v>
      </c>
      <c r="H2929">
        <v>1.11812</v>
      </c>
    </row>
    <row r="2930" spans="1:10">
      <c r="A2930">
        <v>2926</v>
      </c>
      <c r="B2930" s="612">
        <v>43906.904166666667</v>
      </c>
      <c r="C2930" s="405" t="s">
        <v>2054</v>
      </c>
      <c r="D2930" s="384">
        <v>674</v>
      </c>
      <c r="E2930">
        <v>0.02</v>
      </c>
      <c r="F2930">
        <v>1.11812</v>
      </c>
      <c r="G2930" s="384">
        <v>0</v>
      </c>
      <c r="H2930">
        <v>1.11812</v>
      </c>
      <c r="I2930">
        <v>0.34</v>
      </c>
      <c r="J2930" s="384">
        <v>24749.25</v>
      </c>
    </row>
    <row r="2931" spans="1:10">
      <c r="A2931">
        <v>2923</v>
      </c>
      <c r="B2931" s="612">
        <v>43906.886805555558</v>
      </c>
      <c r="C2931" s="405" t="s">
        <v>96</v>
      </c>
      <c r="D2931" s="384">
        <v>675</v>
      </c>
      <c r="E2931">
        <v>0.02</v>
      </c>
      <c r="F2931">
        <v>1.11629</v>
      </c>
      <c r="G2931" s="384">
        <v>0</v>
      </c>
      <c r="H2931">
        <v>0</v>
      </c>
    </row>
    <row r="2932" spans="1:10">
      <c r="A2932">
        <v>2924</v>
      </c>
      <c r="B2932" s="612">
        <v>43906.886805555558</v>
      </c>
      <c r="C2932" s="405" t="s">
        <v>2110</v>
      </c>
      <c r="D2932" s="384">
        <v>675</v>
      </c>
      <c r="E2932">
        <v>0.02</v>
      </c>
      <c r="F2932">
        <v>1.11629</v>
      </c>
      <c r="G2932" s="384">
        <v>0</v>
      </c>
      <c r="H2932">
        <v>1.11812</v>
      </c>
    </row>
    <row r="2933" spans="1:10">
      <c r="A2933">
        <v>2927</v>
      </c>
      <c r="B2933" s="612">
        <v>43906.904166666667</v>
      </c>
      <c r="C2933" s="405" t="s">
        <v>2054</v>
      </c>
      <c r="D2933" s="384">
        <v>675</v>
      </c>
      <c r="E2933">
        <v>0.02</v>
      </c>
      <c r="F2933">
        <v>1.11812</v>
      </c>
      <c r="G2933" s="384">
        <v>0</v>
      </c>
      <c r="H2933">
        <v>1.11812</v>
      </c>
      <c r="I2933">
        <v>3.66</v>
      </c>
      <c r="J2933" s="384">
        <v>24752.91</v>
      </c>
    </row>
    <row r="2934" spans="1:10">
      <c r="A2934">
        <v>2928</v>
      </c>
      <c r="B2934" s="612">
        <v>43906.947916666664</v>
      </c>
      <c r="C2934" s="405" t="s">
        <v>96</v>
      </c>
      <c r="D2934" s="384">
        <v>676</v>
      </c>
      <c r="E2934">
        <v>0.02</v>
      </c>
      <c r="F2934">
        <v>1.1169899999999999</v>
      </c>
      <c r="G2934" s="384">
        <v>0</v>
      </c>
      <c r="H2934">
        <v>0</v>
      </c>
    </row>
    <row r="2935" spans="1:10">
      <c r="A2935">
        <v>2929</v>
      </c>
      <c r="B2935" s="612">
        <v>43906.947916666664</v>
      </c>
      <c r="C2935" s="405" t="s">
        <v>2110</v>
      </c>
      <c r="D2935" s="384">
        <v>676</v>
      </c>
      <c r="E2935">
        <v>0.02</v>
      </c>
      <c r="F2935">
        <v>1.1169899999999999</v>
      </c>
      <c r="G2935" s="384">
        <v>0</v>
      </c>
      <c r="H2935">
        <v>1.11799</v>
      </c>
    </row>
    <row r="2936" spans="1:10">
      <c r="A2936">
        <v>2930</v>
      </c>
      <c r="B2936" s="612">
        <v>43907.100694444445</v>
      </c>
      <c r="C2936" s="405" t="s">
        <v>2054</v>
      </c>
      <c r="D2936" s="384">
        <v>676</v>
      </c>
      <c r="E2936">
        <v>0.02</v>
      </c>
      <c r="F2936">
        <v>1.11799</v>
      </c>
      <c r="G2936" s="384">
        <v>0</v>
      </c>
      <c r="H2936">
        <v>1.11799</v>
      </c>
      <c r="I2936">
        <v>1.92</v>
      </c>
      <c r="J2936" s="384">
        <v>24754.83</v>
      </c>
    </row>
    <row r="2937" spans="1:10">
      <c r="A2937">
        <v>2931</v>
      </c>
      <c r="B2937" s="612">
        <v>43907.123611111114</v>
      </c>
      <c r="C2937" s="405" t="s">
        <v>96</v>
      </c>
      <c r="D2937" s="384">
        <v>677</v>
      </c>
      <c r="E2937">
        <v>0.02</v>
      </c>
      <c r="F2937">
        <v>1.1181399999999999</v>
      </c>
      <c r="G2937" s="384">
        <v>0</v>
      </c>
      <c r="H2937">
        <v>0</v>
      </c>
    </row>
    <row r="2938" spans="1:10">
      <c r="A2938">
        <v>2932</v>
      </c>
      <c r="B2938" s="612">
        <v>43907.123611111114</v>
      </c>
      <c r="C2938" s="405" t="s">
        <v>2110</v>
      </c>
      <c r="D2938" s="384">
        <v>677</v>
      </c>
      <c r="E2938">
        <v>0.02</v>
      </c>
      <c r="F2938">
        <v>1.1181399999999999</v>
      </c>
      <c r="G2938" s="384">
        <v>0</v>
      </c>
      <c r="H2938">
        <v>1.11914</v>
      </c>
    </row>
    <row r="2939" spans="1:10">
      <c r="A2939">
        <v>2935</v>
      </c>
      <c r="B2939" s="612">
        <v>43907.280555555553</v>
      </c>
      <c r="C2939" s="405" t="s">
        <v>2110</v>
      </c>
      <c r="D2939" s="384">
        <v>677</v>
      </c>
      <c r="E2939">
        <v>0.02</v>
      </c>
      <c r="F2939">
        <v>1.1181399999999999</v>
      </c>
      <c r="G2939" s="384">
        <v>0</v>
      </c>
      <c r="H2939">
        <v>1.1183399999999999</v>
      </c>
    </row>
    <row r="2940" spans="1:10">
      <c r="A2940">
        <v>2944</v>
      </c>
      <c r="B2940" s="612">
        <v>43907.296527777777</v>
      </c>
      <c r="C2940" s="405" t="s">
        <v>2110</v>
      </c>
      <c r="D2940" s="384">
        <v>677</v>
      </c>
      <c r="E2940">
        <v>0.02</v>
      </c>
      <c r="F2940">
        <v>1.1181399999999999</v>
      </c>
      <c r="G2940" s="384">
        <v>0</v>
      </c>
      <c r="H2940">
        <v>1.1173</v>
      </c>
    </row>
    <row r="2941" spans="1:10">
      <c r="A2941">
        <v>2951</v>
      </c>
      <c r="B2941" s="612">
        <v>43907.322222222225</v>
      </c>
      <c r="C2941" s="405" t="s">
        <v>2110</v>
      </c>
      <c r="D2941" s="384">
        <v>677</v>
      </c>
      <c r="E2941">
        <v>0.02</v>
      </c>
      <c r="F2941">
        <v>1.1181399999999999</v>
      </c>
      <c r="G2941" s="384">
        <v>0</v>
      </c>
      <c r="H2941">
        <v>1.11602</v>
      </c>
    </row>
    <row r="2942" spans="1:10">
      <c r="A2942">
        <v>2961</v>
      </c>
      <c r="B2942" s="612">
        <v>43907.366666666669</v>
      </c>
      <c r="C2942" s="405" t="s">
        <v>2110</v>
      </c>
      <c r="D2942" s="384">
        <v>677</v>
      </c>
      <c r="E2942">
        <v>0.02</v>
      </c>
      <c r="F2942">
        <v>1.1181399999999999</v>
      </c>
      <c r="G2942" s="384">
        <v>0</v>
      </c>
      <c r="H2942">
        <v>1.11467</v>
      </c>
    </row>
    <row r="2943" spans="1:10">
      <c r="A2943">
        <v>2974</v>
      </c>
      <c r="B2943" s="612">
        <v>43907.415972222225</v>
      </c>
      <c r="C2943" s="405" t="s">
        <v>2110</v>
      </c>
      <c r="D2943" s="384">
        <v>677</v>
      </c>
      <c r="E2943">
        <v>0.02</v>
      </c>
      <c r="F2943">
        <v>1.1181399999999999</v>
      </c>
      <c r="G2943" s="384">
        <v>0</v>
      </c>
      <c r="H2943">
        <v>1.1131</v>
      </c>
    </row>
    <row r="2944" spans="1:10">
      <c r="A2944">
        <v>2985</v>
      </c>
      <c r="B2944" s="612">
        <v>43907.431250000001</v>
      </c>
      <c r="C2944" s="405" t="s">
        <v>2110</v>
      </c>
      <c r="D2944" s="384">
        <v>677</v>
      </c>
      <c r="E2944">
        <v>0.02</v>
      </c>
      <c r="F2944">
        <v>1.1181399999999999</v>
      </c>
      <c r="G2944" s="384">
        <v>0</v>
      </c>
      <c r="H2944">
        <v>1.1114299999999999</v>
      </c>
    </row>
    <row r="2945" spans="1:10">
      <c r="A2945">
        <v>2994</v>
      </c>
      <c r="B2945" s="612">
        <v>43907.443055555559</v>
      </c>
      <c r="C2945" s="405" t="s">
        <v>2110</v>
      </c>
      <c r="D2945" s="384">
        <v>677</v>
      </c>
      <c r="E2945">
        <v>0.02</v>
      </c>
      <c r="F2945">
        <v>1.1181399999999999</v>
      </c>
      <c r="G2945" s="384">
        <v>0</v>
      </c>
      <c r="H2945">
        <v>1.10964</v>
      </c>
    </row>
    <row r="2946" spans="1:10">
      <c r="A2946">
        <v>3004</v>
      </c>
      <c r="B2946" s="612">
        <v>43907.45</v>
      </c>
      <c r="C2946" s="405" t="s">
        <v>2110</v>
      </c>
      <c r="D2946" s="384">
        <v>677</v>
      </c>
      <c r="E2946">
        <v>0.02</v>
      </c>
      <c r="F2946">
        <v>1.1181399999999999</v>
      </c>
      <c r="G2946" s="384">
        <v>0</v>
      </c>
      <c r="H2946">
        <v>1.1074900000000001</v>
      </c>
    </row>
    <row r="2947" spans="1:10">
      <c r="A2947">
        <v>3015</v>
      </c>
      <c r="B2947" s="612">
        <v>43907.467361111114</v>
      </c>
      <c r="C2947" s="405" t="s">
        <v>2110</v>
      </c>
      <c r="D2947" s="384">
        <v>677</v>
      </c>
      <c r="E2947">
        <v>0.02</v>
      </c>
      <c r="F2947">
        <v>1.1181399999999999</v>
      </c>
      <c r="G2947" s="384">
        <v>0</v>
      </c>
      <c r="H2947">
        <v>1.1051899999999999</v>
      </c>
    </row>
    <row r="2948" spans="1:10">
      <c r="A2948">
        <v>3037</v>
      </c>
      <c r="B2948" s="612">
        <v>43907.522222222222</v>
      </c>
      <c r="C2948" s="405" t="s">
        <v>2110</v>
      </c>
      <c r="D2948" s="384">
        <v>677</v>
      </c>
      <c r="E2948">
        <v>0.02</v>
      </c>
      <c r="F2948">
        <v>1.1181399999999999</v>
      </c>
      <c r="G2948" s="384">
        <v>0</v>
      </c>
      <c r="H2948">
        <v>1.10277</v>
      </c>
    </row>
    <row r="2949" spans="1:10">
      <c r="A2949">
        <v>3060</v>
      </c>
      <c r="B2949" s="612">
        <v>43907.621527777781</v>
      </c>
      <c r="C2949" s="405" t="s">
        <v>2110</v>
      </c>
      <c r="D2949" s="384">
        <v>677</v>
      </c>
      <c r="E2949">
        <v>0.02</v>
      </c>
      <c r="F2949">
        <v>1.1181399999999999</v>
      </c>
      <c r="G2949" s="384">
        <v>0</v>
      </c>
      <c r="H2949">
        <v>1.1002400000000001</v>
      </c>
    </row>
    <row r="2950" spans="1:10">
      <c r="A2950">
        <v>3095</v>
      </c>
      <c r="B2950" s="612">
        <v>43907.763194444444</v>
      </c>
      <c r="C2950" s="405" t="s">
        <v>2054</v>
      </c>
      <c r="D2950" s="384">
        <v>677</v>
      </c>
      <c r="E2950">
        <v>0.02</v>
      </c>
      <c r="F2950">
        <v>1.1002400000000001</v>
      </c>
      <c r="G2950" s="384">
        <v>0</v>
      </c>
      <c r="H2950">
        <v>1.1002400000000001</v>
      </c>
      <c r="I2950">
        <v>-35.799999999999997</v>
      </c>
      <c r="J2950" s="384">
        <v>24781.3</v>
      </c>
    </row>
    <row r="2951" spans="1:10">
      <c r="A2951">
        <v>2933</v>
      </c>
      <c r="B2951" s="612">
        <v>43907.280555555553</v>
      </c>
      <c r="C2951" s="405" t="s">
        <v>96</v>
      </c>
      <c r="D2951" s="384">
        <v>678</v>
      </c>
      <c r="E2951">
        <v>0.02</v>
      </c>
      <c r="F2951">
        <v>1.11653</v>
      </c>
      <c r="G2951" s="384">
        <v>0</v>
      </c>
      <c r="H2951">
        <v>0</v>
      </c>
    </row>
    <row r="2952" spans="1:10">
      <c r="A2952">
        <v>2934</v>
      </c>
      <c r="B2952" s="612">
        <v>43907.280555555553</v>
      </c>
      <c r="C2952" s="405" t="s">
        <v>2110</v>
      </c>
      <c r="D2952" s="384">
        <v>678</v>
      </c>
      <c r="E2952">
        <v>0.02</v>
      </c>
      <c r="F2952">
        <v>1.11653</v>
      </c>
      <c r="G2952" s="384">
        <v>0</v>
      </c>
      <c r="H2952">
        <v>1.1183399999999999</v>
      </c>
    </row>
    <row r="2953" spans="1:10">
      <c r="A2953">
        <v>2943</v>
      </c>
      <c r="B2953" s="612">
        <v>43907.296527777777</v>
      </c>
      <c r="C2953" s="405" t="s">
        <v>2110</v>
      </c>
      <c r="D2953" s="384">
        <v>678</v>
      </c>
      <c r="E2953">
        <v>0.02</v>
      </c>
      <c r="F2953">
        <v>1.11653</v>
      </c>
      <c r="G2953" s="384">
        <v>0</v>
      </c>
      <c r="H2953">
        <v>1.1173</v>
      </c>
    </row>
    <row r="2954" spans="1:10">
      <c r="A2954">
        <v>2950</v>
      </c>
      <c r="B2954" s="612">
        <v>43907.322222222225</v>
      </c>
      <c r="C2954" s="405" t="s">
        <v>2110</v>
      </c>
      <c r="D2954" s="384">
        <v>678</v>
      </c>
      <c r="E2954">
        <v>0.02</v>
      </c>
      <c r="F2954">
        <v>1.11653</v>
      </c>
      <c r="G2954" s="384">
        <v>0</v>
      </c>
      <c r="H2954">
        <v>1.11602</v>
      </c>
    </row>
    <row r="2955" spans="1:10">
      <c r="A2955">
        <v>2960</v>
      </c>
      <c r="B2955" s="612">
        <v>43907.366666666669</v>
      </c>
      <c r="C2955" s="405" t="s">
        <v>2110</v>
      </c>
      <c r="D2955" s="384">
        <v>678</v>
      </c>
      <c r="E2955">
        <v>0.02</v>
      </c>
      <c r="F2955">
        <v>1.11653</v>
      </c>
      <c r="G2955" s="384">
        <v>0</v>
      </c>
      <c r="H2955">
        <v>1.11467</v>
      </c>
    </row>
    <row r="2956" spans="1:10">
      <c r="A2956">
        <v>2973</v>
      </c>
      <c r="B2956" s="612">
        <v>43907.415972222225</v>
      </c>
      <c r="C2956" s="405" t="s">
        <v>2110</v>
      </c>
      <c r="D2956" s="384">
        <v>678</v>
      </c>
      <c r="E2956">
        <v>0.02</v>
      </c>
      <c r="F2956">
        <v>1.11653</v>
      </c>
      <c r="G2956" s="384">
        <v>0</v>
      </c>
      <c r="H2956">
        <v>1.1131</v>
      </c>
    </row>
    <row r="2957" spans="1:10">
      <c r="A2957">
        <v>2984</v>
      </c>
      <c r="B2957" s="612">
        <v>43907.431250000001</v>
      </c>
      <c r="C2957" s="405" t="s">
        <v>2110</v>
      </c>
      <c r="D2957" s="384">
        <v>678</v>
      </c>
      <c r="E2957">
        <v>0.02</v>
      </c>
      <c r="F2957">
        <v>1.11653</v>
      </c>
      <c r="G2957" s="384">
        <v>0</v>
      </c>
      <c r="H2957">
        <v>1.1114299999999999</v>
      </c>
    </row>
    <row r="2958" spans="1:10">
      <c r="A2958">
        <v>2993</v>
      </c>
      <c r="B2958" s="612">
        <v>43907.443055555559</v>
      </c>
      <c r="C2958" s="405" t="s">
        <v>2110</v>
      </c>
      <c r="D2958" s="384">
        <v>678</v>
      </c>
      <c r="E2958">
        <v>0.02</v>
      </c>
      <c r="F2958">
        <v>1.11653</v>
      </c>
      <c r="G2958" s="384">
        <v>0</v>
      </c>
      <c r="H2958">
        <v>1.10964</v>
      </c>
    </row>
    <row r="2959" spans="1:10">
      <c r="A2959">
        <v>3003</v>
      </c>
      <c r="B2959" s="612">
        <v>43907.45</v>
      </c>
      <c r="C2959" s="405" t="s">
        <v>2110</v>
      </c>
      <c r="D2959" s="384">
        <v>678</v>
      </c>
      <c r="E2959">
        <v>0.02</v>
      </c>
      <c r="F2959">
        <v>1.11653</v>
      </c>
      <c r="G2959" s="384">
        <v>0</v>
      </c>
      <c r="H2959">
        <v>1.1074900000000001</v>
      </c>
    </row>
    <row r="2960" spans="1:10">
      <c r="A2960">
        <v>3014</v>
      </c>
      <c r="B2960" s="612">
        <v>43907.467361111114</v>
      </c>
      <c r="C2960" s="405" t="s">
        <v>2110</v>
      </c>
      <c r="D2960" s="384">
        <v>678</v>
      </c>
      <c r="E2960">
        <v>0.02</v>
      </c>
      <c r="F2960">
        <v>1.11653</v>
      </c>
      <c r="G2960" s="384">
        <v>0</v>
      </c>
      <c r="H2960">
        <v>1.1051899999999999</v>
      </c>
    </row>
    <row r="2961" spans="1:10">
      <c r="A2961">
        <v>3036</v>
      </c>
      <c r="B2961" s="612">
        <v>43907.522222222222</v>
      </c>
      <c r="C2961" s="405" t="s">
        <v>2110</v>
      </c>
      <c r="D2961" s="384">
        <v>678</v>
      </c>
      <c r="E2961">
        <v>0.02</v>
      </c>
      <c r="F2961">
        <v>1.11653</v>
      </c>
      <c r="G2961" s="384">
        <v>0</v>
      </c>
      <c r="H2961">
        <v>1.10277</v>
      </c>
    </row>
    <row r="2962" spans="1:10">
      <c r="A2962">
        <v>3059</v>
      </c>
      <c r="B2962" s="612">
        <v>43907.621527777781</v>
      </c>
      <c r="C2962" s="405" t="s">
        <v>2110</v>
      </c>
      <c r="D2962" s="384">
        <v>678</v>
      </c>
      <c r="E2962">
        <v>0.02</v>
      </c>
      <c r="F2962">
        <v>1.11653</v>
      </c>
      <c r="G2962" s="384">
        <v>0</v>
      </c>
      <c r="H2962">
        <v>1.1002400000000001</v>
      </c>
    </row>
    <row r="2963" spans="1:10">
      <c r="A2963">
        <v>3096</v>
      </c>
      <c r="B2963" s="612">
        <v>43907.763194444444</v>
      </c>
      <c r="C2963" s="405" t="s">
        <v>2054</v>
      </c>
      <c r="D2963" s="384">
        <v>678</v>
      </c>
      <c r="E2963">
        <v>0.02</v>
      </c>
      <c r="F2963">
        <v>1.1002400000000001</v>
      </c>
      <c r="G2963" s="384">
        <v>0</v>
      </c>
      <c r="H2963">
        <v>1.1002400000000001</v>
      </c>
      <c r="I2963">
        <v>-32.58</v>
      </c>
      <c r="J2963" s="384">
        <v>24748.720000000001</v>
      </c>
    </row>
    <row r="2964" spans="1:10">
      <c r="A2964">
        <v>2941</v>
      </c>
      <c r="B2964" s="612">
        <v>43907.296527777777</v>
      </c>
      <c r="C2964" s="405" t="s">
        <v>96</v>
      </c>
      <c r="D2964" s="384">
        <v>679</v>
      </c>
      <c r="E2964">
        <v>0.03</v>
      </c>
      <c r="F2964">
        <v>1.1149199999999999</v>
      </c>
      <c r="G2964" s="384">
        <v>0</v>
      </c>
      <c r="H2964">
        <v>0</v>
      </c>
    </row>
    <row r="2965" spans="1:10">
      <c r="A2965">
        <v>2942</v>
      </c>
      <c r="B2965" s="612">
        <v>43907.296527777777</v>
      </c>
      <c r="C2965" s="405" t="s">
        <v>2110</v>
      </c>
      <c r="D2965" s="384">
        <v>679</v>
      </c>
      <c r="E2965">
        <v>0.03</v>
      </c>
      <c r="F2965">
        <v>1.1149199999999999</v>
      </c>
      <c r="G2965" s="384">
        <v>0</v>
      </c>
      <c r="H2965">
        <v>1.1173</v>
      </c>
    </row>
    <row r="2966" spans="1:10">
      <c r="A2966">
        <v>2949</v>
      </c>
      <c r="B2966" s="612">
        <v>43907.322222222225</v>
      </c>
      <c r="C2966" s="405" t="s">
        <v>2110</v>
      </c>
      <c r="D2966" s="384">
        <v>679</v>
      </c>
      <c r="E2966">
        <v>0.03</v>
      </c>
      <c r="F2966">
        <v>1.1149199999999999</v>
      </c>
      <c r="G2966" s="384">
        <v>0</v>
      </c>
      <c r="H2966">
        <v>1.11602</v>
      </c>
    </row>
    <row r="2967" spans="1:10">
      <c r="A2967">
        <v>2959</v>
      </c>
      <c r="B2967" s="612">
        <v>43907.366666666669</v>
      </c>
      <c r="C2967" s="405" t="s">
        <v>2110</v>
      </c>
      <c r="D2967" s="384">
        <v>679</v>
      </c>
      <c r="E2967">
        <v>0.03</v>
      </c>
      <c r="F2967">
        <v>1.1149199999999999</v>
      </c>
      <c r="G2967" s="384">
        <v>0</v>
      </c>
      <c r="H2967">
        <v>1.11467</v>
      </c>
    </row>
    <row r="2968" spans="1:10">
      <c r="A2968">
        <v>2972</v>
      </c>
      <c r="B2968" s="612">
        <v>43907.415972222225</v>
      </c>
      <c r="C2968" s="405" t="s">
        <v>2110</v>
      </c>
      <c r="D2968" s="384">
        <v>679</v>
      </c>
      <c r="E2968">
        <v>0.03</v>
      </c>
      <c r="F2968">
        <v>1.1149199999999999</v>
      </c>
      <c r="G2968" s="384">
        <v>0</v>
      </c>
      <c r="H2968">
        <v>1.1131</v>
      </c>
    </row>
    <row r="2969" spans="1:10">
      <c r="A2969">
        <v>2983</v>
      </c>
      <c r="B2969" s="612">
        <v>43907.431250000001</v>
      </c>
      <c r="C2969" s="405" t="s">
        <v>2110</v>
      </c>
      <c r="D2969" s="384">
        <v>679</v>
      </c>
      <c r="E2969">
        <v>0.03</v>
      </c>
      <c r="F2969">
        <v>1.1149199999999999</v>
      </c>
      <c r="G2969" s="384">
        <v>0</v>
      </c>
      <c r="H2969">
        <v>1.1114299999999999</v>
      </c>
    </row>
    <row r="2970" spans="1:10">
      <c r="A2970">
        <v>2992</v>
      </c>
      <c r="B2970" s="612">
        <v>43907.443055555559</v>
      </c>
      <c r="C2970" s="405" t="s">
        <v>2110</v>
      </c>
      <c r="D2970" s="384">
        <v>679</v>
      </c>
      <c r="E2970">
        <v>0.03</v>
      </c>
      <c r="F2970">
        <v>1.1149199999999999</v>
      </c>
      <c r="G2970" s="384">
        <v>0</v>
      </c>
      <c r="H2970">
        <v>1.10964</v>
      </c>
    </row>
    <row r="2971" spans="1:10">
      <c r="A2971">
        <v>3002</v>
      </c>
      <c r="B2971" s="612">
        <v>43907.45</v>
      </c>
      <c r="C2971" s="405" t="s">
        <v>2110</v>
      </c>
      <c r="D2971" s="384">
        <v>679</v>
      </c>
      <c r="E2971">
        <v>0.03</v>
      </c>
      <c r="F2971">
        <v>1.1149199999999999</v>
      </c>
      <c r="G2971" s="384">
        <v>0</v>
      </c>
      <c r="H2971">
        <v>1.1074900000000001</v>
      </c>
    </row>
    <row r="2972" spans="1:10">
      <c r="A2972">
        <v>3013</v>
      </c>
      <c r="B2972" s="612">
        <v>43907.467361111114</v>
      </c>
      <c r="C2972" s="405" t="s">
        <v>2110</v>
      </c>
      <c r="D2972" s="384">
        <v>679</v>
      </c>
      <c r="E2972">
        <v>0.03</v>
      </c>
      <c r="F2972">
        <v>1.1149199999999999</v>
      </c>
      <c r="G2972" s="384">
        <v>0</v>
      </c>
      <c r="H2972">
        <v>1.1051899999999999</v>
      </c>
    </row>
    <row r="2973" spans="1:10">
      <c r="A2973">
        <v>3035</v>
      </c>
      <c r="B2973" s="612">
        <v>43907.522222222222</v>
      </c>
      <c r="C2973" s="405" t="s">
        <v>2110</v>
      </c>
      <c r="D2973" s="384">
        <v>679</v>
      </c>
      <c r="E2973">
        <v>0.03</v>
      </c>
      <c r="F2973">
        <v>1.1149199999999999</v>
      </c>
      <c r="G2973" s="384">
        <v>0</v>
      </c>
      <c r="H2973">
        <v>1.10277</v>
      </c>
    </row>
    <row r="2974" spans="1:10">
      <c r="A2974">
        <v>3058</v>
      </c>
      <c r="B2974" s="612">
        <v>43907.621527777781</v>
      </c>
      <c r="C2974" s="405" t="s">
        <v>2110</v>
      </c>
      <c r="D2974" s="384">
        <v>679</v>
      </c>
      <c r="E2974">
        <v>0.03</v>
      </c>
      <c r="F2974">
        <v>1.1149199999999999</v>
      </c>
      <c r="G2974" s="384">
        <v>0</v>
      </c>
      <c r="H2974">
        <v>1.1002400000000001</v>
      </c>
    </row>
    <row r="2975" spans="1:10">
      <c r="A2975">
        <v>3097</v>
      </c>
      <c r="B2975" s="612">
        <v>43907.763194444444</v>
      </c>
      <c r="C2975" s="405" t="s">
        <v>2054</v>
      </c>
      <c r="D2975" s="384">
        <v>679</v>
      </c>
      <c r="E2975">
        <v>0.03</v>
      </c>
      <c r="F2975">
        <v>1.1002400000000001</v>
      </c>
      <c r="G2975" s="384">
        <v>0</v>
      </c>
      <c r="H2975">
        <v>1.1002400000000001</v>
      </c>
      <c r="I2975">
        <v>-44.04</v>
      </c>
      <c r="J2975" s="384">
        <v>24704.68</v>
      </c>
    </row>
    <row r="2976" spans="1:10">
      <c r="A2976">
        <v>2945</v>
      </c>
      <c r="B2976" s="612">
        <v>43907.316666666666</v>
      </c>
      <c r="C2976" s="405" t="s">
        <v>97</v>
      </c>
      <c r="D2976" s="384">
        <v>680</v>
      </c>
      <c r="E2976">
        <v>0.02</v>
      </c>
      <c r="F2976">
        <v>1.11389</v>
      </c>
      <c r="G2976" s="384">
        <v>0</v>
      </c>
      <c r="H2976">
        <v>0</v>
      </c>
    </row>
    <row r="2977" spans="1:10">
      <c r="A2977">
        <v>2946</v>
      </c>
      <c r="B2977" s="612">
        <v>43907.316666666666</v>
      </c>
      <c r="C2977" s="405" t="s">
        <v>2110</v>
      </c>
      <c r="D2977" s="384">
        <v>680</v>
      </c>
      <c r="E2977">
        <v>0.02</v>
      </c>
      <c r="F2977">
        <v>1.11389</v>
      </c>
      <c r="G2977" s="384">
        <v>0</v>
      </c>
      <c r="H2977">
        <v>1.1128899999999999</v>
      </c>
    </row>
    <row r="2978" spans="1:10">
      <c r="A2978">
        <v>2952</v>
      </c>
      <c r="B2978" s="612">
        <v>43907.347222222219</v>
      </c>
      <c r="C2978" s="405" t="s">
        <v>2054</v>
      </c>
      <c r="D2978" s="384">
        <v>680</v>
      </c>
      <c r="E2978">
        <v>0.02</v>
      </c>
      <c r="F2978">
        <v>1.1128899999999999</v>
      </c>
      <c r="G2978" s="384">
        <v>0</v>
      </c>
      <c r="H2978">
        <v>1.1128899999999999</v>
      </c>
      <c r="I2978">
        <v>2</v>
      </c>
      <c r="J2978" s="384">
        <v>24779.119999999999</v>
      </c>
    </row>
    <row r="2979" spans="1:10">
      <c r="A2979">
        <v>2947</v>
      </c>
      <c r="B2979" s="612">
        <v>43907.322222222225</v>
      </c>
      <c r="C2979" s="405" t="s">
        <v>96</v>
      </c>
      <c r="D2979" s="384">
        <v>681</v>
      </c>
      <c r="E2979">
        <v>0.05</v>
      </c>
      <c r="F2979">
        <v>1.1132200000000001</v>
      </c>
      <c r="G2979" s="384">
        <v>0</v>
      </c>
      <c r="H2979">
        <v>0</v>
      </c>
    </row>
    <row r="2980" spans="1:10">
      <c r="A2980">
        <v>2948</v>
      </c>
      <c r="B2980" s="612">
        <v>43907.322222222225</v>
      </c>
      <c r="C2980" s="405" t="s">
        <v>2110</v>
      </c>
      <c r="D2980" s="384">
        <v>681</v>
      </c>
      <c r="E2980">
        <v>0.05</v>
      </c>
      <c r="F2980">
        <v>1.1132200000000001</v>
      </c>
      <c r="G2980" s="384">
        <v>0</v>
      </c>
      <c r="H2980">
        <v>1.11602</v>
      </c>
    </row>
    <row r="2981" spans="1:10">
      <c r="A2981">
        <v>2958</v>
      </c>
      <c r="B2981" s="612">
        <v>43907.366666666669</v>
      </c>
      <c r="C2981" s="405" t="s">
        <v>2110</v>
      </c>
      <c r="D2981" s="384">
        <v>681</v>
      </c>
      <c r="E2981">
        <v>0.05</v>
      </c>
      <c r="F2981">
        <v>1.1132200000000001</v>
      </c>
      <c r="G2981" s="384">
        <v>0</v>
      </c>
      <c r="H2981">
        <v>1.11467</v>
      </c>
    </row>
    <row r="2982" spans="1:10">
      <c r="A2982">
        <v>2971</v>
      </c>
      <c r="B2982" s="612">
        <v>43907.415972222225</v>
      </c>
      <c r="C2982" s="405" t="s">
        <v>2110</v>
      </c>
      <c r="D2982" s="384">
        <v>681</v>
      </c>
      <c r="E2982">
        <v>0.05</v>
      </c>
      <c r="F2982">
        <v>1.1132200000000001</v>
      </c>
      <c r="G2982" s="384">
        <v>0</v>
      </c>
      <c r="H2982">
        <v>1.1131</v>
      </c>
    </row>
    <row r="2983" spans="1:10">
      <c r="A2983">
        <v>2982</v>
      </c>
      <c r="B2983" s="612">
        <v>43907.431250000001</v>
      </c>
      <c r="C2983" s="405" t="s">
        <v>2110</v>
      </c>
      <c r="D2983" s="384">
        <v>681</v>
      </c>
      <c r="E2983">
        <v>0.05</v>
      </c>
      <c r="F2983">
        <v>1.1132200000000001</v>
      </c>
      <c r="G2983" s="384">
        <v>0</v>
      </c>
      <c r="H2983">
        <v>1.1114299999999999</v>
      </c>
    </row>
    <row r="2984" spans="1:10">
      <c r="A2984">
        <v>2991</v>
      </c>
      <c r="B2984" s="612">
        <v>43907.443055555559</v>
      </c>
      <c r="C2984" s="405" t="s">
        <v>2110</v>
      </c>
      <c r="D2984" s="384">
        <v>681</v>
      </c>
      <c r="E2984">
        <v>0.05</v>
      </c>
      <c r="F2984">
        <v>1.1132200000000001</v>
      </c>
      <c r="G2984" s="384">
        <v>0</v>
      </c>
      <c r="H2984">
        <v>1.10964</v>
      </c>
    </row>
    <row r="2985" spans="1:10">
      <c r="A2985">
        <v>3001</v>
      </c>
      <c r="B2985" s="612">
        <v>43907.45</v>
      </c>
      <c r="C2985" s="405" t="s">
        <v>2110</v>
      </c>
      <c r="D2985" s="384">
        <v>681</v>
      </c>
      <c r="E2985">
        <v>0.05</v>
      </c>
      <c r="F2985">
        <v>1.1132200000000001</v>
      </c>
      <c r="G2985" s="384">
        <v>0</v>
      </c>
      <c r="H2985">
        <v>1.1074900000000001</v>
      </c>
    </row>
    <row r="2986" spans="1:10">
      <c r="A2986">
        <v>3012</v>
      </c>
      <c r="B2986" s="612">
        <v>43907.467361111114</v>
      </c>
      <c r="C2986" s="405" t="s">
        <v>2110</v>
      </c>
      <c r="D2986" s="384">
        <v>681</v>
      </c>
      <c r="E2986">
        <v>0.05</v>
      </c>
      <c r="F2986">
        <v>1.1132200000000001</v>
      </c>
      <c r="G2986" s="384">
        <v>0</v>
      </c>
      <c r="H2986">
        <v>1.1051899999999999</v>
      </c>
    </row>
    <row r="2987" spans="1:10">
      <c r="A2987">
        <v>3034</v>
      </c>
      <c r="B2987" s="612">
        <v>43907.522222222222</v>
      </c>
      <c r="C2987" s="405" t="s">
        <v>2110</v>
      </c>
      <c r="D2987" s="384">
        <v>681</v>
      </c>
      <c r="E2987">
        <v>0.05</v>
      </c>
      <c r="F2987">
        <v>1.1132200000000001</v>
      </c>
      <c r="G2987" s="384">
        <v>0</v>
      </c>
      <c r="H2987">
        <v>1.10277</v>
      </c>
    </row>
    <row r="2988" spans="1:10">
      <c r="A2988">
        <v>3057</v>
      </c>
      <c r="B2988" s="612">
        <v>43907.621527777781</v>
      </c>
      <c r="C2988" s="405" t="s">
        <v>2110</v>
      </c>
      <c r="D2988" s="384">
        <v>681</v>
      </c>
      <c r="E2988">
        <v>0.05</v>
      </c>
      <c r="F2988">
        <v>1.1132200000000001</v>
      </c>
      <c r="G2988" s="384">
        <v>0</v>
      </c>
      <c r="H2988">
        <v>1.1002400000000001</v>
      </c>
    </row>
    <row r="2989" spans="1:10">
      <c r="A2989">
        <v>3098</v>
      </c>
      <c r="B2989" s="612">
        <v>43907.763194444444</v>
      </c>
      <c r="C2989" s="405" t="s">
        <v>2054</v>
      </c>
      <c r="D2989" s="384">
        <v>681</v>
      </c>
      <c r="E2989">
        <v>0.05</v>
      </c>
      <c r="F2989">
        <v>1.1002400000000001</v>
      </c>
      <c r="G2989" s="384">
        <v>0</v>
      </c>
      <c r="H2989">
        <v>1.1002400000000001</v>
      </c>
      <c r="I2989">
        <v>-64.900000000000006</v>
      </c>
      <c r="J2989" s="384">
        <v>24639.78</v>
      </c>
    </row>
    <row r="2990" spans="1:10">
      <c r="A2990">
        <v>2953</v>
      </c>
      <c r="B2990" s="612">
        <v>43907.356944444444</v>
      </c>
      <c r="C2990" s="405" t="s">
        <v>97</v>
      </c>
      <c r="D2990" s="384">
        <v>682</v>
      </c>
      <c r="E2990">
        <v>0.02</v>
      </c>
      <c r="F2990">
        <v>1.1130199999999999</v>
      </c>
      <c r="G2990" s="384">
        <v>0</v>
      </c>
      <c r="H2990">
        <v>0</v>
      </c>
    </row>
    <row r="2991" spans="1:10">
      <c r="A2991">
        <v>2954</v>
      </c>
      <c r="B2991" s="612">
        <v>43907.356944444444</v>
      </c>
      <c r="C2991" s="405" t="s">
        <v>2110</v>
      </c>
      <c r="D2991" s="384">
        <v>682</v>
      </c>
      <c r="E2991">
        <v>0.02</v>
      </c>
      <c r="F2991">
        <v>1.1130199999999999</v>
      </c>
      <c r="G2991" s="384">
        <v>0</v>
      </c>
      <c r="H2991">
        <v>1.11202</v>
      </c>
    </row>
    <row r="2992" spans="1:10">
      <c r="A2992">
        <v>2955</v>
      </c>
      <c r="B2992" s="612">
        <v>43907.364583333336</v>
      </c>
      <c r="C2992" s="405" t="s">
        <v>2054</v>
      </c>
      <c r="D2992" s="384">
        <v>682</v>
      </c>
      <c r="E2992">
        <v>0.02</v>
      </c>
      <c r="F2992">
        <v>1.11202</v>
      </c>
      <c r="G2992" s="384">
        <v>0</v>
      </c>
      <c r="H2992">
        <v>1.11202</v>
      </c>
      <c r="I2992">
        <v>2</v>
      </c>
      <c r="J2992" s="384">
        <v>24781.119999999999</v>
      </c>
    </row>
    <row r="2993" spans="1:10">
      <c r="A2993">
        <v>2956</v>
      </c>
      <c r="B2993" s="612">
        <v>43907.366666666669</v>
      </c>
      <c r="C2993" s="405" t="s">
        <v>96</v>
      </c>
      <c r="D2993" s="384">
        <v>683</v>
      </c>
      <c r="E2993">
        <v>0.08</v>
      </c>
      <c r="F2993">
        <v>1.11141</v>
      </c>
      <c r="G2993" s="384">
        <v>0</v>
      </c>
      <c r="H2993">
        <v>0</v>
      </c>
    </row>
    <row r="2994" spans="1:10">
      <c r="A2994">
        <v>2957</v>
      </c>
      <c r="B2994" s="612">
        <v>43907.366666666669</v>
      </c>
      <c r="C2994" s="405" t="s">
        <v>2110</v>
      </c>
      <c r="D2994" s="384">
        <v>683</v>
      </c>
      <c r="E2994">
        <v>0.08</v>
      </c>
      <c r="F2994">
        <v>1.11141</v>
      </c>
      <c r="G2994" s="384">
        <v>0</v>
      </c>
      <c r="H2994">
        <v>1.11467</v>
      </c>
    </row>
    <row r="2995" spans="1:10">
      <c r="A2995">
        <v>2970</v>
      </c>
      <c r="B2995" s="612">
        <v>43907.415972222225</v>
      </c>
      <c r="C2995" s="405" t="s">
        <v>2110</v>
      </c>
      <c r="D2995" s="384">
        <v>683</v>
      </c>
      <c r="E2995">
        <v>0.08</v>
      </c>
      <c r="F2995">
        <v>1.11141</v>
      </c>
      <c r="G2995" s="384">
        <v>0</v>
      </c>
      <c r="H2995">
        <v>1.1131</v>
      </c>
    </row>
    <row r="2996" spans="1:10">
      <c r="A2996">
        <v>2981</v>
      </c>
      <c r="B2996" s="612">
        <v>43907.431250000001</v>
      </c>
      <c r="C2996" s="405" t="s">
        <v>2110</v>
      </c>
      <c r="D2996" s="384">
        <v>683</v>
      </c>
      <c r="E2996">
        <v>0.08</v>
      </c>
      <c r="F2996">
        <v>1.11141</v>
      </c>
      <c r="G2996" s="384">
        <v>0</v>
      </c>
      <c r="H2996">
        <v>1.1114299999999999</v>
      </c>
    </row>
    <row r="2997" spans="1:10">
      <c r="A2997">
        <v>2990</v>
      </c>
      <c r="B2997" s="612">
        <v>43907.443055555559</v>
      </c>
      <c r="C2997" s="405" t="s">
        <v>2110</v>
      </c>
      <c r="D2997" s="384">
        <v>683</v>
      </c>
      <c r="E2997">
        <v>0.08</v>
      </c>
      <c r="F2997">
        <v>1.11141</v>
      </c>
      <c r="G2997" s="384">
        <v>0</v>
      </c>
      <c r="H2997">
        <v>1.10964</v>
      </c>
    </row>
    <row r="2998" spans="1:10">
      <c r="A2998">
        <v>3000</v>
      </c>
      <c r="B2998" s="612">
        <v>43907.45</v>
      </c>
      <c r="C2998" s="405" t="s">
        <v>2110</v>
      </c>
      <c r="D2998" s="384">
        <v>683</v>
      </c>
      <c r="E2998">
        <v>0.08</v>
      </c>
      <c r="F2998">
        <v>1.11141</v>
      </c>
      <c r="G2998" s="384">
        <v>0</v>
      </c>
      <c r="H2998">
        <v>1.1074900000000001</v>
      </c>
    </row>
    <row r="2999" spans="1:10">
      <c r="A2999">
        <v>3011</v>
      </c>
      <c r="B2999" s="612">
        <v>43907.467361111114</v>
      </c>
      <c r="C2999" s="405" t="s">
        <v>2110</v>
      </c>
      <c r="D2999" s="384">
        <v>683</v>
      </c>
      <c r="E2999">
        <v>0.08</v>
      </c>
      <c r="F2999">
        <v>1.11141</v>
      </c>
      <c r="G2999" s="384">
        <v>0</v>
      </c>
      <c r="H2999">
        <v>1.1051899999999999</v>
      </c>
    </row>
    <row r="3000" spans="1:10">
      <c r="A3000">
        <v>3033</v>
      </c>
      <c r="B3000" s="612">
        <v>43907.522222222222</v>
      </c>
      <c r="C3000" s="405" t="s">
        <v>2110</v>
      </c>
      <c r="D3000" s="384">
        <v>683</v>
      </c>
      <c r="E3000">
        <v>0.08</v>
      </c>
      <c r="F3000">
        <v>1.11141</v>
      </c>
      <c r="G3000" s="384">
        <v>0</v>
      </c>
      <c r="H3000">
        <v>1.10277</v>
      </c>
    </row>
    <row r="3001" spans="1:10">
      <c r="A3001">
        <v>3056</v>
      </c>
      <c r="B3001" s="612">
        <v>43907.621527777781</v>
      </c>
      <c r="C3001" s="405" t="s">
        <v>2110</v>
      </c>
      <c r="D3001" s="384">
        <v>683</v>
      </c>
      <c r="E3001">
        <v>0.08</v>
      </c>
      <c r="F3001">
        <v>1.11141</v>
      </c>
      <c r="G3001" s="384">
        <v>0</v>
      </c>
      <c r="H3001">
        <v>1.1002400000000001</v>
      </c>
    </row>
    <row r="3002" spans="1:10">
      <c r="A3002">
        <v>3099</v>
      </c>
      <c r="B3002" s="612">
        <v>43907.763194444444</v>
      </c>
      <c r="C3002" s="405" t="s">
        <v>2054</v>
      </c>
      <c r="D3002" s="384">
        <v>683</v>
      </c>
      <c r="E3002">
        <v>0.08</v>
      </c>
      <c r="F3002">
        <v>1.1002400000000001</v>
      </c>
      <c r="G3002" s="384">
        <v>0</v>
      </c>
      <c r="H3002">
        <v>1.1002400000000001</v>
      </c>
      <c r="I3002">
        <v>-89.36</v>
      </c>
      <c r="J3002" s="384">
        <v>24550.42</v>
      </c>
    </row>
    <row r="3003" spans="1:10">
      <c r="A3003">
        <v>2962</v>
      </c>
      <c r="B3003" s="612">
        <v>43907.369444444441</v>
      </c>
      <c r="C3003" s="405" t="s">
        <v>97</v>
      </c>
      <c r="D3003" s="384">
        <v>684</v>
      </c>
      <c r="E3003">
        <v>0.02</v>
      </c>
      <c r="F3003">
        <v>1.1121399999999999</v>
      </c>
      <c r="G3003" s="384">
        <v>0</v>
      </c>
      <c r="H3003">
        <v>0</v>
      </c>
    </row>
    <row r="3004" spans="1:10">
      <c r="A3004">
        <v>2963</v>
      </c>
      <c r="B3004" s="612">
        <v>43907.369444444441</v>
      </c>
      <c r="C3004" s="405" t="s">
        <v>2110</v>
      </c>
      <c r="D3004" s="384">
        <v>684</v>
      </c>
      <c r="E3004">
        <v>0.02</v>
      </c>
      <c r="F3004">
        <v>1.1121399999999999</v>
      </c>
      <c r="G3004" s="384">
        <v>0</v>
      </c>
      <c r="H3004">
        <v>1.11114</v>
      </c>
    </row>
    <row r="3005" spans="1:10">
      <c r="A3005">
        <v>2964</v>
      </c>
      <c r="B3005" s="612">
        <v>43907.375</v>
      </c>
      <c r="C3005" s="405" t="s">
        <v>2054</v>
      </c>
      <c r="D3005" s="384">
        <v>684</v>
      </c>
      <c r="E3005">
        <v>0.02</v>
      </c>
      <c r="F3005">
        <v>1.11114</v>
      </c>
      <c r="G3005" s="384">
        <v>0</v>
      </c>
      <c r="H3005">
        <v>1.11114</v>
      </c>
      <c r="I3005">
        <v>2</v>
      </c>
      <c r="J3005" s="384">
        <v>24783.119999999999</v>
      </c>
    </row>
    <row r="3006" spans="1:10">
      <c r="A3006">
        <v>2965</v>
      </c>
      <c r="B3006" s="612">
        <v>43907.393750000003</v>
      </c>
      <c r="C3006" s="405" t="s">
        <v>97</v>
      </c>
      <c r="D3006" s="384">
        <v>685</v>
      </c>
      <c r="E3006">
        <v>0.02</v>
      </c>
      <c r="F3006">
        <v>1.1105400000000001</v>
      </c>
      <c r="G3006" s="384">
        <v>0</v>
      </c>
      <c r="H3006">
        <v>0</v>
      </c>
    </row>
    <row r="3007" spans="1:10">
      <c r="A3007">
        <v>2966</v>
      </c>
      <c r="B3007" s="612">
        <v>43907.393750000003</v>
      </c>
      <c r="C3007" s="405" t="s">
        <v>2110</v>
      </c>
      <c r="D3007" s="384">
        <v>685</v>
      </c>
      <c r="E3007">
        <v>0.02</v>
      </c>
      <c r="F3007">
        <v>1.1105400000000001</v>
      </c>
      <c r="G3007" s="384">
        <v>0</v>
      </c>
      <c r="H3007">
        <v>1.10954</v>
      </c>
    </row>
    <row r="3008" spans="1:10">
      <c r="A3008">
        <v>2967</v>
      </c>
      <c r="B3008" s="612">
        <v>43907.415972222225</v>
      </c>
      <c r="C3008" s="405" t="s">
        <v>2054</v>
      </c>
      <c r="D3008" s="384">
        <v>685</v>
      </c>
      <c r="E3008">
        <v>0.02</v>
      </c>
      <c r="F3008">
        <v>1.10954</v>
      </c>
      <c r="G3008" s="384">
        <v>0</v>
      </c>
      <c r="H3008">
        <v>1.10954</v>
      </c>
      <c r="I3008">
        <v>2</v>
      </c>
      <c r="J3008" s="384">
        <v>24785.119999999999</v>
      </c>
    </row>
    <row r="3009" spans="1:10">
      <c r="A3009">
        <v>2968</v>
      </c>
      <c r="B3009" s="612">
        <v>43907.415972222225</v>
      </c>
      <c r="C3009" s="405" t="s">
        <v>96</v>
      </c>
      <c r="D3009" s="384">
        <v>686</v>
      </c>
      <c r="E3009">
        <v>0.14000000000000001</v>
      </c>
      <c r="F3009">
        <v>1.10951</v>
      </c>
      <c r="G3009" s="384">
        <v>0</v>
      </c>
      <c r="H3009">
        <v>0</v>
      </c>
    </row>
    <row r="3010" spans="1:10">
      <c r="A3010">
        <v>2969</v>
      </c>
      <c r="B3010" s="612">
        <v>43907.415972222225</v>
      </c>
      <c r="C3010" s="405" t="s">
        <v>2110</v>
      </c>
      <c r="D3010" s="384">
        <v>686</v>
      </c>
      <c r="E3010">
        <v>0.14000000000000001</v>
      </c>
      <c r="F3010">
        <v>1.10951</v>
      </c>
      <c r="G3010" s="384">
        <v>0</v>
      </c>
      <c r="H3010">
        <v>1.1131</v>
      </c>
    </row>
    <row r="3011" spans="1:10">
      <c r="A3011">
        <v>2980</v>
      </c>
      <c r="B3011" s="612">
        <v>43907.431250000001</v>
      </c>
      <c r="C3011" s="405" t="s">
        <v>2110</v>
      </c>
      <c r="D3011" s="384">
        <v>686</v>
      </c>
      <c r="E3011">
        <v>0.14000000000000001</v>
      </c>
      <c r="F3011">
        <v>1.10951</v>
      </c>
      <c r="G3011" s="384">
        <v>0</v>
      </c>
      <c r="H3011">
        <v>1.1114299999999999</v>
      </c>
    </row>
    <row r="3012" spans="1:10">
      <c r="A3012">
        <v>2989</v>
      </c>
      <c r="B3012" s="612">
        <v>43907.443055555559</v>
      </c>
      <c r="C3012" s="405" t="s">
        <v>2110</v>
      </c>
      <c r="D3012" s="384">
        <v>686</v>
      </c>
      <c r="E3012">
        <v>0.14000000000000001</v>
      </c>
      <c r="F3012">
        <v>1.10951</v>
      </c>
      <c r="G3012" s="384">
        <v>0</v>
      </c>
      <c r="H3012">
        <v>1.10964</v>
      </c>
    </row>
    <row r="3013" spans="1:10">
      <c r="A3013">
        <v>2999</v>
      </c>
      <c r="B3013" s="612">
        <v>43907.45</v>
      </c>
      <c r="C3013" s="405" t="s">
        <v>2110</v>
      </c>
      <c r="D3013" s="384">
        <v>686</v>
      </c>
      <c r="E3013">
        <v>0.14000000000000001</v>
      </c>
      <c r="F3013">
        <v>1.10951</v>
      </c>
      <c r="G3013" s="384">
        <v>0</v>
      </c>
      <c r="H3013">
        <v>1.1074900000000001</v>
      </c>
    </row>
    <row r="3014" spans="1:10">
      <c r="A3014">
        <v>3010</v>
      </c>
      <c r="B3014" s="612">
        <v>43907.467361111114</v>
      </c>
      <c r="C3014" s="405" t="s">
        <v>2110</v>
      </c>
      <c r="D3014" s="384">
        <v>686</v>
      </c>
      <c r="E3014">
        <v>0.14000000000000001</v>
      </c>
      <c r="F3014">
        <v>1.10951</v>
      </c>
      <c r="G3014" s="384">
        <v>0</v>
      </c>
      <c r="H3014">
        <v>1.1051899999999999</v>
      </c>
    </row>
    <row r="3015" spans="1:10">
      <c r="A3015">
        <v>3032</v>
      </c>
      <c r="B3015" s="612">
        <v>43907.522222222222</v>
      </c>
      <c r="C3015" s="405" t="s">
        <v>2110</v>
      </c>
      <c r="D3015" s="384">
        <v>686</v>
      </c>
      <c r="E3015">
        <v>0.14000000000000001</v>
      </c>
      <c r="F3015">
        <v>1.10951</v>
      </c>
      <c r="G3015" s="384">
        <v>0</v>
      </c>
      <c r="H3015">
        <v>1.10277</v>
      </c>
    </row>
    <row r="3016" spans="1:10">
      <c r="A3016">
        <v>3055</v>
      </c>
      <c r="B3016" s="612">
        <v>43907.621527777781</v>
      </c>
      <c r="C3016" s="405" t="s">
        <v>2110</v>
      </c>
      <c r="D3016" s="384">
        <v>686</v>
      </c>
      <c r="E3016">
        <v>0.14000000000000001</v>
      </c>
      <c r="F3016">
        <v>1.10951</v>
      </c>
      <c r="G3016" s="384">
        <v>0</v>
      </c>
      <c r="H3016">
        <v>1.1002400000000001</v>
      </c>
    </row>
    <row r="3017" spans="1:10">
      <c r="A3017">
        <v>3100</v>
      </c>
      <c r="B3017" s="612">
        <v>43907.763194444444</v>
      </c>
      <c r="C3017" s="405" t="s">
        <v>2054</v>
      </c>
      <c r="D3017" s="384">
        <v>686</v>
      </c>
      <c r="E3017">
        <v>0.14000000000000001</v>
      </c>
      <c r="F3017">
        <v>1.1002400000000001</v>
      </c>
      <c r="G3017" s="384">
        <v>0</v>
      </c>
      <c r="H3017">
        <v>1.1002400000000001</v>
      </c>
      <c r="I3017">
        <v>-129.78</v>
      </c>
      <c r="J3017" s="384">
        <v>24420.639999999999</v>
      </c>
    </row>
    <row r="3018" spans="1:10">
      <c r="A3018">
        <v>2975</v>
      </c>
      <c r="B3018" s="612">
        <v>43907.425000000003</v>
      </c>
      <c r="C3018" s="405" t="s">
        <v>97</v>
      </c>
      <c r="D3018" s="384">
        <v>687</v>
      </c>
      <c r="E3018">
        <v>0.02</v>
      </c>
      <c r="F3018">
        <v>1.1088800000000001</v>
      </c>
      <c r="G3018" s="384">
        <v>0</v>
      </c>
      <c r="H3018">
        <v>0</v>
      </c>
    </row>
    <row r="3019" spans="1:10">
      <c r="A3019">
        <v>2976</v>
      </c>
      <c r="B3019" s="612">
        <v>43907.425000000003</v>
      </c>
      <c r="C3019" s="405" t="s">
        <v>2110</v>
      </c>
      <c r="D3019" s="384">
        <v>687</v>
      </c>
      <c r="E3019">
        <v>0.02</v>
      </c>
      <c r="F3019">
        <v>1.1088800000000001</v>
      </c>
      <c r="G3019" s="384">
        <v>0</v>
      </c>
      <c r="H3019">
        <v>1.10788</v>
      </c>
    </row>
    <row r="3020" spans="1:10">
      <c r="A3020">
        <v>2977</v>
      </c>
      <c r="B3020" s="612">
        <v>43907.430555555555</v>
      </c>
      <c r="C3020" s="405" t="s">
        <v>2054</v>
      </c>
      <c r="D3020" s="384">
        <v>687</v>
      </c>
      <c r="E3020">
        <v>0.02</v>
      </c>
      <c r="F3020">
        <v>1.10788</v>
      </c>
      <c r="G3020" s="384">
        <v>0</v>
      </c>
      <c r="H3020">
        <v>1.10788</v>
      </c>
      <c r="I3020">
        <v>2</v>
      </c>
      <c r="J3020" s="384">
        <v>24787.119999999999</v>
      </c>
    </row>
    <row r="3021" spans="1:10">
      <c r="A3021">
        <v>2978</v>
      </c>
      <c r="B3021" s="612">
        <v>43907.431250000001</v>
      </c>
      <c r="C3021" s="405" t="s">
        <v>96</v>
      </c>
      <c r="D3021" s="384">
        <v>688</v>
      </c>
      <c r="E3021">
        <v>0.23</v>
      </c>
      <c r="F3021">
        <v>1.10751</v>
      </c>
      <c r="G3021" s="384">
        <v>0</v>
      </c>
      <c r="H3021">
        <v>0</v>
      </c>
    </row>
    <row r="3022" spans="1:10">
      <c r="A3022">
        <v>2979</v>
      </c>
      <c r="B3022" s="612">
        <v>43907.431250000001</v>
      </c>
      <c r="C3022" s="405" t="s">
        <v>2110</v>
      </c>
      <c r="D3022" s="384">
        <v>688</v>
      </c>
      <c r="E3022">
        <v>0.23</v>
      </c>
      <c r="F3022">
        <v>1.10751</v>
      </c>
      <c r="G3022" s="384">
        <v>0</v>
      </c>
      <c r="H3022">
        <v>1.1114299999999999</v>
      </c>
    </row>
    <row r="3023" spans="1:10">
      <c r="A3023">
        <v>2988</v>
      </c>
      <c r="B3023" s="612">
        <v>43907.443055555559</v>
      </c>
      <c r="C3023" s="405" t="s">
        <v>2110</v>
      </c>
      <c r="D3023" s="384">
        <v>688</v>
      </c>
      <c r="E3023">
        <v>0.23</v>
      </c>
      <c r="F3023">
        <v>1.10751</v>
      </c>
      <c r="G3023" s="384">
        <v>0</v>
      </c>
      <c r="H3023">
        <v>1.10964</v>
      </c>
    </row>
    <row r="3024" spans="1:10">
      <c r="A3024">
        <v>2998</v>
      </c>
      <c r="B3024" s="612">
        <v>43907.45</v>
      </c>
      <c r="C3024" s="405" t="s">
        <v>2110</v>
      </c>
      <c r="D3024" s="384">
        <v>688</v>
      </c>
      <c r="E3024">
        <v>0.23</v>
      </c>
      <c r="F3024">
        <v>1.10751</v>
      </c>
      <c r="G3024" s="384">
        <v>0</v>
      </c>
      <c r="H3024">
        <v>1.1074900000000001</v>
      </c>
    </row>
    <row r="3025" spans="1:10">
      <c r="A3025">
        <v>3009</v>
      </c>
      <c r="B3025" s="612">
        <v>43907.467361111114</v>
      </c>
      <c r="C3025" s="405" t="s">
        <v>2110</v>
      </c>
      <c r="D3025" s="384">
        <v>688</v>
      </c>
      <c r="E3025">
        <v>0.23</v>
      </c>
      <c r="F3025">
        <v>1.10751</v>
      </c>
      <c r="G3025" s="384">
        <v>0</v>
      </c>
      <c r="H3025">
        <v>1.1051899999999999</v>
      </c>
    </row>
    <row r="3026" spans="1:10">
      <c r="A3026">
        <v>3031</v>
      </c>
      <c r="B3026" s="612">
        <v>43907.522222222222</v>
      </c>
      <c r="C3026" s="405" t="s">
        <v>2110</v>
      </c>
      <c r="D3026" s="384">
        <v>688</v>
      </c>
      <c r="E3026">
        <v>0.23</v>
      </c>
      <c r="F3026">
        <v>1.10751</v>
      </c>
      <c r="G3026" s="384">
        <v>0</v>
      </c>
      <c r="H3026">
        <v>1.10277</v>
      </c>
    </row>
    <row r="3027" spans="1:10">
      <c r="A3027">
        <v>3054</v>
      </c>
      <c r="B3027" s="612">
        <v>43907.621527777781</v>
      </c>
      <c r="C3027" s="405" t="s">
        <v>2110</v>
      </c>
      <c r="D3027" s="384">
        <v>688</v>
      </c>
      <c r="E3027">
        <v>0.23</v>
      </c>
      <c r="F3027">
        <v>1.10751</v>
      </c>
      <c r="G3027" s="384">
        <v>0</v>
      </c>
      <c r="H3027">
        <v>1.1002400000000001</v>
      </c>
    </row>
    <row r="3028" spans="1:10">
      <c r="A3028">
        <v>3101</v>
      </c>
      <c r="B3028" s="612">
        <v>43907.763194444444</v>
      </c>
      <c r="C3028" s="405" t="s">
        <v>2054</v>
      </c>
      <c r="D3028" s="384">
        <v>688</v>
      </c>
      <c r="E3028">
        <v>0.23</v>
      </c>
      <c r="F3028">
        <v>1.1002400000000001</v>
      </c>
      <c r="G3028" s="384">
        <v>0</v>
      </c>
      <c r="H3028">
        <v>1.1002400000000001</v>
      </c>
      <c r="I3028">
        <v>-167.21</v>
      </c>
      <c r="J3028" s="384">
        <v>24253.43</v>
      </c>
    </row>
    <row r="3029" spans="1:10">
      <c r="A3029">
        <v>2986</v>
      </c>
      <c r="B3029" s="612">
        <v>43907.443055555559</v>
      </c>
      <c r="C3029" s="405" t="s">
        <v>96</v>
      </c>
      <c r="D3029" s="384">
        <v>689</v>
      </c>
      <c r="E3029">
        <v>0.38</v>
      </c>
      <c r="F3029">
        <v>1.1053999999999999</v>
      </c>
      <c r="G3029" s="384">
        <v>0</v>
      </c>
      <c r="H3029">
        <v>0</v>
      </c>
    </row>
    <row r="3030" spans="1:10">
      <c r="A3030">
        <v>2987</v>
      </c>
      <c r="B3030" s="612">
        <v>43907.443055555559</v>
      </c>
      <c r="C3030" s="405" t="s">
        <v>2110</v>
      </c>
      <c r="D3030" s="384">
        <v>689</v>
      </c>
      <c r="E3030">
        <v>0.38</v>
      </c>
      <c r="F3030">
        <v>1.1053999999999999</v>
      </c>
      <c r="G3030" s="384">
        <v>0</v>
      </c>
      <c r="H3030">
        <v>1.10964</v>
      </c>
    </row>
    <row r="3031" spans="1:10">
      <c r="A3031">
        <v>2997</v>
      </c>
      <c r="B3031" s="612">
        <v>43907.45</v>
      </c>
      <c r="C3031" s="405" t="s">
        <v>2110</v>
      </c>
      <c r="D3031" s="384">
        <v>689</v>
      </c>
      <c r="E3031">
        <v>0.38</v>
      </c>
      <c r="F3031">
        <v>1.1053999999999999</v>
      </c>
      <c r="G3031" s="384">
        <v>0</v>
      </c>
      <c r="H3031">
        <v>1.1074900000000001</v>
      </c>
    </row>
    <row r="3032" spans="1:10">
      <c r="A3032">
        <v>3008</v>
      </c>
      <c r="B3032" s="612">
        <v>43907.467361111114</v>
      </c>
      <c r="C3032" s="405" t="s">
        <v>2110</v>
      </c>
      <c r="D3032" s="384">
        <v>689</v>
      </c>
      <c r="E3032">
        <v>0.38</v>
      </c>
      <c r="F3032">
        <v>1.1053999999999999</v>
      </c>
      <c r="G3032" s="384">
        <v>0</v>
      </c>
      <c r="H3032">
        <v>1.1051899999999999</v>
      </c>
    </row>
    <row r="3033" spans="1:10">
      <c r="A3033">
        <v>3030</v>
      </c>
      <c r="B3033" s="612">
        <v>43907.522222222222</v>
      </c>
      <c r="C3033" s="405" t="s">
        <v>2110</v>
      </c>
      <c r="D3033" s="384">
        <v>689</v>
      </c>
      <c r="E3033">
        <v>0.38</v>
      </c>
      <c r="F3033">
        <v>1.1053999999999999</v>
      </c>
      <c r="G3033" s="384">
        <v>0</v>
      </c>
      <c r="H3033">
        <v>1.10277</v>
      </c>
    </row>
    <row r="3034" spans="1:10">
      <c r="A3034">
        <v>3053</v>
      </c>
      <c r="B3034" s="612">
        <v>43907.621527777781</v>
      </c>
      <c r="C3034" s="405" t="s">
        <v>2110</v>
      </c>
      <c r="D3034" s="384">
        <v>689</v>
      </c>
      <c r="E3034">
        <v>0.38</v>
      </c>
      <c r="F3034">
        <v>1.1053999999999999</v>
      </c>
      <c r="G3034" s="384">
        <v>0</v>
      </c>
      <c r="H3034">
        <v>1.1002400000000001</v>
      </c>
    </row>
    <row r="3035" spans="1:10">
      <c r="A3035">
        <v>3102</v>
      </c>
      <c r="B3035" s="612">
        <v>43907.763194444444</v>
      </c>
      <c r="C3035" s="405" t="s">
        <v>2054</v>
      </c>
      <c r="D3035" s="384">
        <v>689</v>
      </c>
      <c r="E3035">
        <v>0.38</v>
      </c>
      <c r="F3035">
        <v>1.1002400000000001</v>
      </c>
      <c r="G3035" s="384">
        <v>0</v>
      </c>
      <c r="H3035">
        <v>1.1002400000000001</v>
      </c>
      <c r="I3035">
        <v>-196.08</v>
      </c>
      <c r="J3035" s="384">
        <v>24057.35</v>
      </c>
    </row>
    <row r="3036" spans="1:10">
      <c r="A3036">
        <v>2995</v>
      </c>
      <c r="B3036" s="612">
        <v>43907.45</v>
      </c>
      <c r="C3036" s="405" t="s">
        <v>96</v>
      </c>
      <c r="D3036" s="384">
        <v>690</v>
      </c>
      <c r="E3036">
        <v>0.64</v>
      </c>
      <c r="F3036">
        <v>1.1031500000000001</v>
      </c>
      <c r="G3036" s="384">
        <v>0</v>
      </c>
      <c r="H3036">
        <v>0</v>
      </c>
    </row>
    <row r="3037" spans="1:10">
      <c r="A3037">
        <v>2996</v>
      </c>
      <c r="B3037" s="612">
        <v>43907.45</v>
      </c>
      <c r="C3037" s="405" t="s">
        <v>2110</v>
      </c>
      <c r="D3037" s="384">
        <v>690</v>
      </c>
      <c r="E3037">
        <v>0.64</v>
      </c>
      <c r="F3037">
        <v>1.1031500000000001</v>
      </c>
      <c r="G3037" s="384">
        <v>0</v>
      </c>
      <c r="H3037">
        <v>1.1074900000000001</v>
      </c>
    </row>
    <row r="3038" spans="1:10">
      <c r="A3038">
        <v>3007</v>
      </c>
      <c r="B3038" s="612">
        <v>43907.467361111114</v>
      </c>
      <c r="C3038" s="405" t="s">
        <v>2110</v>
      </c>
      <c r="D3038" s="384">
        <v>690</v>
      </c>
      <c r="E3038">
        <v>0.64</v>
      </c>
      <c r="F3038">
        <v>1.1031500000000001</v>
      </c>
      <c r="G3038" s="384">
        <v>0</v>
      </c>
      <c r="H3038">
        <v>1.1051899999999999</v>
      </c>
    </row>
    <row r="3039" spans="1:10">
      <c r="A3039">
        <v>3029</v>
      </c>
      <c r="B3039" s="612">
        <v>43907.522222222222</v>
      </c>
      <c r="C3039" s="405" t="s">
        <v>2110</v>
      </c>
      <c r="D3039" s="384">
        <v>690</v>
      </c>
      <c r="E3039">
        <v>0.64</v>
      </c>
      <c r="F3039">
        <v>1.1031500000000001</v>
      </c>
      <c r="G3039" s="384">
        <v>0</v>
      </c>
      <c r="H3039">
        <v>1.10277</v>
      </c>
    </row>
    <row r="3040" spans="1:10">
      <c r="A3040">
        <v>3052</v>
      </c>
      <c r="B3040" s="612">
        <v>43907.621527777781</v>
      </c>
      <c r="C3040" s="405" t="s">
        <v>2110</v>
      </c>
      <c r="D3040" s="384">
        <v>690</v>
      </c>
      <c r="E3040">
        <v>0.64</v>
      </c>
      <c r="F3040">
        <v>1.1031500000000001</v>
      </c>
      <c r="G3040" s="384">
        <v>0</v>
      </c>
      <c r="H3040">
        <v>1.1002400000000001</v>
      </c>
    </row>
    <row r="3041" spans="1:10">
      <c r="A3041">
        <v>3103</v>
      </c>
      <c r="B3041" s="612">
        <v>43907.763194444444</v>
      </c>
      <c r="C3041" s="405" t="s">
        <v>2054</v>
      </c>
      <c r="D3041" s="384">
        <v>690</v>
      </c>
      <c r="E3041">
        <v>0.64</v>
      </c>
      <c r="F3041">
        <v>1.1002400000000001</v>
      </c>
      <c r="G3041" s="384">
        <v>0</v>
      </c>
      <c r="H3041">
        <v>1.1002400000000001</v>
      </c>
      <c r="I3041">
        <v>-186.24</v>
      </c>
      <c r="J3041" s="384">
        <v>23871.11</v>
      </c>
    </row>
    <row r="3042" spans="1:10">
      <c r="A3042">
        <v>3005</v>
      </c>
      <c r="B3042" s="612">
        <v>43907.467361111114</v>
      </c>
      <c r="C3042" s="405" t="s">
        <v>96</v>
      </c>
      <c r="D3042" s="384">
        <v>691</v>
      </c>
      <c r="E3042">
        <v>1.1100000000000001</v>
      </c>
      <c r="F3042">
        <v>1.10084</v>
      </c>
      <c r="G3042" s="384">
        <v>0</v>
      </c>
      <c r="H3042">
        <v>0</v>
      </c>
    </row>
    <row r="3043" spans="1:10">
      <c r="A3043">
        <v>3006</v>
      </c>
      <c r="B3043" s="612">
        <v>43907.467361111114</v>
      </c>
      <c r="C3043" s="405" t="s">
        <v>2110</v>
      </c>
      <c r="D3043" s="384">
        <v>691</v>
      </c>
      <c r="E3043">
        <v>1.1100000000000001</v>
      </c>
      <c r="F3043">
        <v>1.10084</v>
      </c>
      <c r="G3043" s="384">
        <v>0</v>
      </c>
      <c r="H3043">
        <v>1.1051899999999999</v>
      </c>
    </row>
    <row r="3044" spans="1:10">
      <c r="A3044">
        <v>3028</v>
      </c>
      <c r="B3044" s="612">
        <v>43907.522222222222</v>
      </c>
      <c r="C3044" s="405" t="s">
        <v>2110</v>
      </c>
      <c r="D3044" s="384">
        <v>691</v>
      </c>
      <c r="E3044">
        <v>1.1100000000000001</v>
      </c>
      <c r="F3044">
        <v>1.10084</v>
      </c>
      <c r="G3044" s="384">
        <v>0</v>
      </c>
      <c r="H3044">
        <v>1.10277</v>
      </c>
    </row>
    <row r="3045" spans="1:10">
      <c r="A3045">
        <v>3051</v>
      </c>
      <c r="B3045" s="612">
        <v>43907.621527777781</v>
      </c>
      <c r="C3045" s="405" t="s">
        <v>2110</v>
      </c>
      <c r="D3045" s="384">
        <v>691</v>
      </c>
      <c r="E3045">
        <v>1.1100000000000001</v>
      </c>
      <c r="F3045">
        <v>1.10084</v>
      </c>
      <c r="G3045" s="384">
        <v>0</v>
      </c>
      <c r="H3045">
        <v>1.1002400000000001</v>
      </c>
    </row>
    <row r="3046" spans="1:10">
      <c r="A3046">
        <v>3104</v>
      </c>
      <c r="B3046" s="612">
        <v>43907.763194444444</v>
      </c>
      <c r="C3046" s="405" t="s">
        <v>2054</v>
      </c>
      <c r="D3046" s="384">
        <v>691</v>
      </c>
      <c r="E3046">
        <v>1.1100000000000001</v>
      </c>
      <c r="F3046">
        <v>1.1002400000000001</v>
      </c>
      <c r="G3046" s="384">
        <v>0</v>
      </c>
      <c r="H3046">
        <v>1.1002400000000001</v>
      </c>
      <c r="I3046">
        <v>-66.599999999999994</v>
      </c>
      <c r="J3046" s="384">
        <v>23804.51</v>
      </c>
    </row>
    <row r="3047" spans="1:10">
      <c r="A3047">
        <v>3016</v>
      </c>
      <c r="B3047" s="612">
        <v>43907.47152777778</v>
      </c>
      <c r="C3047" s="405" t="s">
        <v>97</v>
      </c>
      <c r="D3047" s="384">
        <v>692</v>
      </c>
      <c r="E3047">
        <v>0.02</v>
      </c>
      <c r="F3047">
        <v>1.1013999999999999</v>
      </c>
      <c r="G3047" s="384">
        <v>0</v>
      </c>
      <c r="H3047">
        <v>0</v>
      </c>
    </row>
    <row r="3048" spans="1:10">
      <c r="A3048">
        <v>3017</v>
      </c>
      <c r="B3048" s="612">
        <v>43907.47152777778</v>
      </c>
      <c r="C3048" s="405" t="s">
        <v>2110</v>
      </c>
      <c r="D3048" s="384">
        <v>692</v>
      </c>
      <c r="E3048">
        <v>0.02</v>
      </c>
      <c r="F3048">
        <v>1.1013999999999999</v>
      </c>
      <c r="G3048" s="384">
        <v>0</v>
      </c>
      <c r="H3048">
        <v>1.1004</v>
      </c>
    </row>
    <row r="3049" spans="1:10">
      <c r="A3049">
        <v>3020</v>
      </c>
      <c r="B3049" s="612">
        <v>43907.481944444444</v>
      </c>
      <c r="C3049" s="405" t="s">
        <v>2110</v>
      </c>
      <c r="D3049" s="384">
        <v>692</v>
      </c>
      <c r="E3049">
        <v>0.02</v>
      </c>
      <c r="F3049">
        <v>1.1013999999999999</v>
      </c>
      <c r="G3049" s="384">
        <v>0</v>
      </c>
      <c r="H3049">
        <v>1.1012</v>
      </c>
    </row>
    <row r="3050" spans="1:10">
      <c r="A3050">
        <v>3021</v>
      </c>
      <c r="B3050" s="612">
        <v>43907.490972222222</v>
      </c>
      <c r="C3050" s="405" t="s">
        <v>2054</v>
      </c>
      <c r="D3050" s="384">
        <v>692</v>
      </c>
      <c r="E3050">
        <v>0.02</v>
      </c>
      <c r="F3050">
        <v>1.1012</v>
      </c>
      <c r="G3050" s="384">
        <v>0</v>
      </c>
      <c r="H3050">
        <v>1.1012</v>
      </c>
      <c r="I3050">
        <v>0.4</v>
      </c>
      <c r="J3050" s="384">
        <v>24787.52</v>
      </c>
    </row>
    <row r="3051" spans="1:10">
      <c r="A3051">
        <v>3018</v>
      </c>
      <c r="B3051" s="612">
        <v>43907.481944444444</v>
      </c>
      <c r="C3051" s="405" t="s">
        <v>97</v>
      </c>
      <c r="D3051" s="384">
        <v>693</v>
      </c>
      <c r="E3051">
        <v>0.02</v>
      </c>
      <c r="F3051">
        <v>1.103</v>
      </c>
      <c r="G3051" s="384">
        <v>0</v>
      </c>
      <c r="H3051">
        <v>0</v>
      </c>
    </row>
    <row r="3052" spans="1:10">
      <c r="A3052">
        <v>3019</v>
      </c>
      <c r="B3052" s="612">
        <v>43907.481944444444</v>
      </c>
      <c r="C3052" s="405" t="s">
        <v>2110</v>
      </c>
      <c r="D3052" s="384">
        <v>693</v>
      </c>
      <c r="E3052">
        <v>0.02</v>
      </c>
      <c r="F3052">
        <v>1.103</v>
      </c>
      <c r="G3052" s="384">
        <v>0</v>
      </c>
      <c r="H3052">
        <v>1.1012</v>
      </c>
    </row>
    <row r="3053" spans="1:10">
      <c r="A3053">
        <v>3022</v>
      </c>
      <c r="B3053" s="612">
        <v>43907.490972222222</v>
      </c>
      <c r="C3053" s="405" t="s">
        <v>2054</v>
      </c>
      <c r="D3053" s="384">
        <v>693</v>
      </c>
      <c r="E3053">
        <v>0.02</v>
      </c>
      <c r="F3053">
        <v>1.1012</v>
      </c>
      <c r="G3053" s="384">
        <v>0</v>
      </c>
      <c r="H3053">
        <v>1.1012</v>
      </c>
      <c r="I3053">
        <v>3.6</v>
      </c>
      <c r="J3053" s="384">
        <v>24791.119999999999</v>
      </c>
    </row>
    <row r="3054" spans="1:10">
      <c r="A3054">
        <v>3023</v>
      </c>
      <c r="B3054" s="612">
        <v>43907.499305555553</v>
      </c>
      <c r="C3054" s="405" t="s">
        <v>97</v>
      </c>
      <c r="D3054" s="384">
        <v>694</v>
      </c>
      <c r="E3054">
        <v>0.02</v>
      </c>
      <c r="F3054">
        <v>1.10148</v>
      </c>
      <c r="G3054" s="384">
        <v>0</v>
      </c>
      <c r="H3054">
        <v>0</v>
      </c>
    </row>
    <row r="3055" spans="1:10">
      <c r="A3055">
        <v>3024</v>
      </c>
      <c r="B3055" s="612">
        <v>43907.499305555553</v>
      </c>
      <c r="C3055" s="405" t="s">
        <v>2110</v>
      </c>
      <c r="D3055" s="384">
        <v>694</v>
      </c>
      <c r="E3055">
        <v>0.02</v>
      </c>
      <c r="F3055">
        <v>1.10148</v>
      </c>
      <c r="G3055" s="384">
        <v>0</v>
      </c>
      <c r="H3055">
        <v>1.1004799999999999</v>
      </c>
    </row>
    <row r="3056" spans="1:10">
      <c r="A3056">
        <v>3025</v>
      </c>
      <c r="B3056" s="612">
        <v>43907.502083333333</v>
      </c>
      <c r="C3056" s="405" t="s">
        <v>2054</v>
      </c>
      <c r="D3056" s="384">
        <v>694</v>
      </c>
      <c r="E3056">
        <v>0.02</v>
      </c>
      <c r="F3056">
        <v>1.1004799999999999</v>
      </c>
      <c r="G3056" s="384">
        <v>0</v>
      </c>
      <c r="H3056">
        <v>1.1004799999999999</v>
      </c>
      <c r="I3056">
        <v>2</v>
      </c>
      <c r="J3056" s="384">
        <v>24793.119999999999</v>
      </c>
    </row>
    <row r="3057" spans="1:10">
      <c r="A3057">
        <v>3026</v>
      </c>
      <c r="B3057" s="612">
        <v>43907.522222222222</v>
      </c>
      <c r="C3057" s="405" t="s">
        <v>96</v>
      </c>
      <c r="D3057" s="384">
        <v>695</v>
      </c>
      <c r="E3057">
        <v>1.93</v>
      </c>
      <c r="F3057">
        <v>1.09843</v>
      </c>
      <c r="G3057" s="384">
        <v>0</v>
      </c>
      <c r="H3057">
        <v>0</v>
      </c>
    </row>
    <row r="3058" spans="1:10">
      <c r="A3058">
        <v>3027</v>
      </c>
      <c r="B3058" s="612">
        <v>43907.522222222222</v>
      </c>
      <c r="C3058" s="405" t="s">
        <v>2110</v>
      </c>
      <c r="D3058" s="384">
        <v>695</v>
      </c>
      <c r="E3058">
        <v>1.93</v>
      </c>
      <c r="F3058">
        <v>1.09843</v>
      </c>
      <c r="G3058" s="384">
        <v>0</v>
      </c>
      <c r="H3058">
        <v>1.10277</v>
      </c>
    </row>
    <row r="3059" spans="1:10">
      <c r="A3059">
        <v>3050</v>
      </c>
      <c r="B3059" s="612">
        <v>43907.621527777781</v>
      </c>
      <c r="C3059" s="405" t="s">
        <v>2110</v>
      </c>
      <c r="D3059" s="384">
        <v>695</v>
      </c>
      <c r="E3059">
        <v>1.93</v>
      </c>
      <c r="F3059">
        <v>1.09843</v>
      </c>
      <c r="G3059" s="384">
        <v>0</v>
      </c>
      <c r="H3059">
        <v>1.1002400000000001</v>
      </c>
    </row>
    <row r="3060" spans="1:10">
      <c r="A3060">
        <v>3105</v>
      </c>
      <c r="B3060" s="612">
        <v>43907.763194444444</v>
      </c>
      <c r="C3060" s="405" t="s">
        <v>2054</v>
      </c>
      <c r="D3060" s="384">
        <v>695</v>
      </c>
      <c r="E3060">
        <v>1.93</v>
      </c>
      <c r="F3060">
        <v>1.1002400000000001</v>
      </c>
      <c r="G3060" s="384">
        <v>0</v>
      </c>
      <c r="H3060">
        <v>1.1002400000000001</v>
      </c>
      <c r="I3060">
        <v>349.33</v>
      </c>
      <c r="J3060" s="384">
        <v>24153.84</v>
      </c>
    </row>
    <row r="3061" spans="1:10">
      <c r="A3061">
        <v>3038</v>
      </c>
      <c r="B3061" s="612">
        <v>43907.533333333333</v>
      </c>
      <c r="C3061" s="405" t="s">
        <v>97</v>
      </c>
      <c r="D3061" s="384">
        <v>696</v>
      </c>
      <c r="E3061">
        <v>0.02</v>
      </c>
      <c r="F3061">
        <v>1.0985499999999999</v>
      </c>
      <c r="G3061" s="384">
        <v>0</v>
      </c>
      <c r="H3061">
        <v>0</v>
      </c>
    </row>
    <row r="3062" spans="1:10">
      <c r="A3062">
        <v>3039</v>
      </c>
      <c r="B3062" s="612">
        <v>43907.533333333333</v>
      </c>
      <c r="C3062" s="405" t="s">
        <v>2110</v>
      </c>
      <c r="D3062" s="384">
        <v>696</v>
      </c>
      <c r="E3062">
        <v>0.02</v>
      </c>
      <c r="F3062">
        <v>1.0985499999999999</v>
      </c>
      <c r="G3062" s="384">
        <v>0</v>
      </c>
      <c r="H3062">
        <v>1.09755</v>
      </c>
    </row>
    <row r="3063" spans="1:10">
      <c r="A3063">
        <v>3042</v>
      </c>
      <c r="B3063" s="612">
        <v>43907.56527777778</v>
      </c>
      <c r="C3063" s="405" t="s">
        <v>2110</v>
      </c>
      <c r="D3063" s="384">
        <v>696</v>
      </c>
      <c r="E3063">
        <v>0.02</v>
      </c>
      <c r="F3063">
        <v>1.0985499999999999</v>
      </c>
      <c r="G3063" s="384">
        <v>0</v>
      </c>
      <c r="H3063">
        <v>1.0983499999999999</v>
      </c>
    </row>
    <row r="3064" spans="1:10">
      <c r="A3064">
        <v>3043</v>
      </c>
      <c r="B3064" s="612">
        <v>43907.602083333331</v>
      </c>
      <c r="C3064" s="405" t="s">
        <v>2054</v>
      </c>
      <c r="D3064" s="384">
        <v>696</v>
      </c>
      <c r="E3064">
        <v>0.02</v>
      </c>
      <c r="F3064">
        <v>1.0983499999999999</v>
      </c>
      <c r="G3064" s="384">
        <v>0</v>
      </c>
      <c r="H3064">
        <v>1.0983499999999999</v>
      </c>
      <c r="I3064">
        <v>0.4</v>
      </c>
      <c r="J3064" s="384">
        <v>24793.52</v>
      </c>
    </row>
    <row r="3065" spans="1:10">
      <c r="A3065">
        <v>3040</v>
      </c>
      <c r="B3065" s="612">
        <v>43907.56527777778</v>
      </c>
      <c r="C3065" s="405" t="s">
        <v>97</v>
      </c>
      <c r="D3065" s="384">
        <v>697</v>
      </c>
      <c r="E3065">
        <v>0.02</v>
      </c>
      <c r="F3065">
        <v>1.10015</v>
      </c>
      <c r="G3065" s="384">
        <v>0</v>
      </c>
      <c r="H3065">
        <v>0</v>
      </c>
    </row>
    <row r="3066" spans="1:10">
      <c r="A3066">
        <v>3041</v>
      </c>
      <c r="B3066" s="612">
        <v>43907.56527777778</v>
      </c>
      <c r="C3066" s="405" t="s">
        <v>2110</v>
      </c>
      <c r="D3066" s="384">
        <v>697</v>
      </c>
      <c r="E3066">
        <v>0.02</v>
      </c>
      <c r="F3066">
        <v>1.10015</v>
      </c>
      <c r="G3066" s="384">
        <v>0</v>
      </c>
      <c r="H3066">
        <v>1.0983499999999999</v>
      </c>
    </row>
    <row r="3067" spans="1:10">
      <c r="A3067">
        <v>3044</v>
      </c>
      <c r="B3067" s="612">
        <v>43907.602083333331</v>
      </c>
      <c r="C3067" s="405" t="s">
        <v>2054</v>
      </c>
      <c r="D3067" s="384">
        <v>697</v>
      </c>
      <c r="E3067">
        <v>0.02</v>
      </c>
      <c r="F3067">
        <v>1.0983499999999999</v>
      </c>
      <c r="G3067" s="384">
        <v>0</v>
      </c>
      <c r="H3067">
        <v>1.0983499999999999</v>
      </c>
      <c r="I3067">
        <v>3.6</v>
      </c>
      <c r="J3067" s="384">
        <v>24797.119999999999</v>
      </c>
    </row>
    <row r="3068" spans="1:10">
      <c r="A3068">
        <v>3045</v>
      </c>
      <c r="B3068" s="612">
        <v>43907.612500000003</v>
      </c>
      <c r="C3068" s="405" t="s">
        <v>97</v>
      </c>
      <c r="D3068" s="384">
        <v>698</v>
      </c>
      <c r="E3068">
        <v>0.02</v>
      </c>
      <c r="F3068">
        <v>1.0968800000000001</v>
      </c>
      <c r="G3068" s="384">
        <v>0</v>
      </c>
      <c r="H3068">
        <v>0</v>
      </c>
    </row>
    <row r="3069" spans="1:10">
      <c r="A3069">
        <v>3046</v>
      </c>
      <c r="B3069" s="612">
        <v>43907.612500000003</v>
      </c>
      <c r="C3069" s="405" t="s">
        <v>2110</v>
      </c>
      <c r="D3069" s="384">
        <v>698</v>
      </c>
      <c r="E3069">
        <v>0.02</v>
      </c>
      <c r="F3069">
        <v>1.0968800000000001</v>
      </c>
      <c r="G3069" s="384">
        <v>0</v>
      </c>
      <c r="H3069">
        <v>1.09588</v>
      </c>
    </row>
    <row r="3070" spans="1:10">
      <c r="A3070">
        <v>3047</v>
      </c>
      <c r="B3070" s="612">
        <v>43907.618750000001</v>
      </c>
      <c r="C3070" s="405" t="s">
        <v>2054</v>
      </c>
      <c r="D3070" s="384">
        <v>698</v>
      </c>
      <c r="E3070">
        <v>0.02</v>
      </c>
      <c r="F3070">
        <v>1.09588</v>
      </c>
      <c r="G3070" s="384">
        <v>0</v>
      </c>
      <c r="H3070">
        <v>1.09588</v>
      </c>
      <c r="I3070">
        <v>2</v>
      </c>
      <c r="J3070" s="384">
        <v>24799.119999999999</v>
      </c>
    </row>
    <row r="3071" spans="1:10">
      <c r="A3071">
        <v>3048</v>
      </c>
      <c r="B3071" s="612">
        <v>43907.621527777781</v>
      </c>
      <c r="C3071" s="405" t="s">
        <v>96</v>
      </c>
      <c r="D3071" s="384">
        <v>699</v>
      </c>
      <c r="E3071">
        <v>3.4</v>
      </c>
      <c r="F3071">
        <v>1.09592</v>
      </c>
      <c r="G3071" s="384">
        <v>0</v>
      </c>
      <c r="H3071">
        <v>0</v>
      </c>
    </row>
    <row r="3072" spans="1:10">
      <c r="A3072">
        <v>3049</v>
      </c>
      <c r="B3072" s="612">
        <v>43907.621527777781</v>
      </c>
      <c r="C3072" s="405" t="s">
        <v>2110</v>
      </c>
      <c r="D3072" s="384">
        <v>699</v>
      </c>
      <c r="E3072">
        <v>3.4</v>
      </c>
      <c r="F3072">
        <v>1.09592</v>
      </c>
      <c r="G3072" s="384">
        <v>0</v>
      </c>
      <c r="H3072">
        <v>1.1002400000000001</v>
      </c>
    </row>
    <row r="3073" spans="1:10">
      <c r="A3073">
        <v>3106</v>
      </c>
      <c r="B3073" s="612">
        <v>43907.763194444444</v>
      </c>
      <c r="C3073" s="405" t="s">
        <v>2054</v>
      </c>
      <c r="D3073" s="384">
        <v>699</v>
      </c>
      <c r="E3073">
        <v>3.4</v>
      </c>
      <c r="F3073">
        <v>1.1002400000000001</v>
      </c>
      <c r="G3073" s="384">
        <v>0</v>
      </c>
      <c r="H3073">
        <v>1.1002400000000001</v>
      </c>
      <c r="I3073">
        <v>1468.8</v>
      </c>
      <c r="J3073" s="384">
        <v>25622.639999999999</v>
      </c>
    </row>
    <row r="3074" spans="1:10">
      <c r="A3074">
        <v>3061</v>
      </c>
      <c r="B3074" s="612">
        <v>43907.624305555553</v>
      </c>
      <c r="C3074" s="405" t="s">
        <v>97</v>
      </c>
      <c r="D3074" s="384">
        <v>700</v>
      </c>
      <c r="E3074">
        <v>0.02</v>
      </c>
      <c r="F3074">
        <v>1.0970200000000001</v>
      </c>
      <c r="G3074" s="384">
        <v>0</v>
      </c>
      <c r="H3074">
        <v>0</v>
      </c>
    </row>
    <row r="3075" spans="1:10">
      <c r="A3075">
        <v>3062</v>
      </c>
      <c r="B3075" s="612">
        <v>43907.624305555553</v>
      </c>
      <c r="C3075" s="405" t="s">
        <v>2110</v>
      </c>
      <c r="D3075" s="384">
        <v>700</v>
      </c>
      <c r="E3075">
        <v>0.02</v>
      </c>
      <c r="F3075">
        <v>1.0970200000000001</v>
      </c>
      <c r="G3075" s="384">
        <v>0</v>
      </c>
      <c r="H3075">
        <v>1.09602</v>
      </c>
    </row>
    <row r="3076" spans="1:10">
      <c r="A3076">
        <v>3063</v>
      </c>
      <c r="B3076" s="612">
        <v>43907.62777777778</v>
      </c>
      <c r="C3076" s="405" t="s">
        <v>2054</v>
      </c>
      <c r="D3076" s="384">
        <v>700</v>
      </c>
      <c r="E3076">
        <v>0.02</v>
      </c>
      <c r="F3076">
        <v>1.09602</v>
      </c>
      <c r="G3076" s="384">
        <v>0</v>
      </c>
      <c r="H3076">
        <v>1.09602</v>
      </c>
      <c r="I3076">
        <v>2</v>
      </c>
      <c r="J3076" s="384">
        <v>24801.119999999999</v>
      </c>
    </row>
    <row r="3077" spans="1:10">
      <c r="A3077">
        <v>3064</v>
      </c>
      <c r="B3077" s="612">
        <v>43907.634722222225</v>
      </c>
      <c r="C3077" s="405" t="s">
        <v>97</v>
      </c>
      <c r="D3077" s="384">
        <v>701</v>
      </c>
      <c r="E3077">
        <v>0.02</v>
      </c>
      <c r="F3077">
        <v>1.09802</v>
      </c>
      <c r="G3077" s="384">
        <v>0</v>
      </c>
      <c r="H3077">
        <v>0</v>
      </c>
    </row>
    <row r="3078" spans="1:10">
      <c r="A3078">
        <v>3065</v>
      </c>
      <c r="B3078" s="612">
        <v>43907.634722222225</v>
      </c>
      <c r="C3078" s="405" t="s">
        <v>2110</v>
      </c>
      <c r="D3078" s="384">
        <v>701</v>
      </c>
      <c r="E3078">
        <v>0.02</v>
      </c>
      <c r="F3078">
        <v>1.09802</v>
      </c>
      <c r="G3078" s="384">
        <v>0</v>
      </c>
      <c r="H3078">
        <v>1.0970200000000001</v>
      </c>
    </row>
    <row r="3079" spans="1:10">
      <c r="A3079">
        <v>3066</v>
      </c>
      <c r="B3079" s="612">
        <v>43907.640277777777</v>
      </c>
      <c r="C3079" s="405" t="s">
        <v>2054</v>
      </c>
      <c r="D3079" s="384">
        <v>701</v>
      </c>
      <c r="E3079">
        <v>0.02</v>
      </c>
      <c r="F3079">
        <v>1.0970200000000001</v>
      </c>
      <c r="G3079" s="384">
        <v>0</v>
      </c>
      <c r="H3079">
        <v>1.0970200000000001</v>
      </c>
      <c r="I3079">
        <v>2</v>
      </c>
      <c r="J3079" s="384">
        <v>24803.119999999999</v>
      </c>
    </row>
    <row r="3080" spans="1:10">
      <c r="A3080">
        <v>3067</v>
      </c>
      <c r="B3080" s="612">
        <v>43907.643750000003</v>
      </c>
      <c r="C3080" s="405" t="s">
        <v>97</v>
      </c>
      <c r="D3080" s="384">
        <v>702</v>
      </c>
      <c r="E3080">
        <v>0.02</v>
      </c>
      <c r="F3080">
        <v>1.0973900000000001</v>
      </c>
      <c r="G3080" s="384">
        <v>0</v>
      </c>
      <c r="H3080">
        <v>0</v>
      </c>
    </row>
    <row r="3081" spans="1:10">
      <c r="A3081">
        <v>3068</v>
      </c>
      <c r="B3081" s="612">
        <v>43907.643750000003</v>
      </c>
      <c r="C3081" s="405" t="s">
        <v>2110</v>
      </c>
      <c r="D3081" s="384">
        <v>702</v>
      </c>
      <c r="E3081">
        <v>0.02</v>
      </c>
      <c r="F3081">
        <v>1.0973900000000001</v>
      </c>
      <c r="G3081" s="384">
        <v>0</v>
      </c>
      <c r="H3081">
        <v>1.09639</v>
      </c>
    </row>
    <row r="3082" spans="1:10">
      <c r="A3082">
        <v>3071</v>
      </c>
      <c r="B3082" s="612">
        <v>43907.656944444447</v>
      </c>
      <c r="C3082" s="405" t="s">
        <v>2110</v>
      </c>
      <c r="D3082" s="384">
        <v>702</v>
      </c>
      <c r="E3082">
        <v>0.02</v>
      </c>
      <c r="F3082">
        <v>1.0973900000000001</v>
      </c>
      <c r="G3082" s="384">
        <v>0</v>
      </c>
      <c r="H3082">
        <v>1.09721</v>
      </c>
    </row>
    <row r="3083" spans="1:10">
      <c r="A3083">
        <v>3072</v>
      </c>
      <c r="B3083" s="612">
        <v>43907.664583333331</v>
      </c>
      <c r="C3083" s="405" t="s">
        <v>2054</v>
      </c>
      <c r="D3083" s="384">
        <v>702</v>
      </c>
      <c r="E3083">
        <v>0.02</v>
      </c>
      <c r="F3083">
        <v>1.09721</v>
      </c>
      <c r="G3083" s="384">
        <v>0</v>
      </c>
      <c r="H3083">
        <v>1.09721</v>
      </c>
      <c r="I3083">
        <v>0.36</v>
      </c>
      <c r="J3083" s="384">
        <v>24803.48</v>
      </c>
    </row>
    <row r="3084" spans="1:10">
      <c r="A3084">
        <v>3069</v>
      </c>
      <c r="B3084" s="612">
        <v>43907.656944444447</v>
      </c>
      <c r="C3084" s="405" t="s">
        <v>97</v>
      </c>
      <c r="D3084" s="384">
        <v>703</v>
      </c>
      <c r="E3084">
        <v>0.02</v>
      </c>
      <c r="F3084">
        <v>1.09903</v>
      </c>
      <c r="G3084" s="384">
        <v>0</v>
      </c>
      <c r="H3084">
        <v>0</v>
      </c>
    </row>
    <row r="3085" spans="1:10">
      <c r="A3085">
        <v>3070</v>
      </c>
      <c r="B3085" s="612">
        <v>43907.656944444447</v>
      </c>
      <c r="C3085" s="405" t="s">
        <v>2110</v>
      </c>
      <c r="D3085" s="384">
        <v>703</v>
      </c>
      <c r="E3085">
        <v>0.02</v>
      </c>
      <c r="F3085">
        <v>1.09903</v>
      </c>
      <c r="G3085" s="384">
        <v>0</v>
      </c>
      <c r="H3085">
        <v>1.09721</v>
      </c>
    </row>
    <row r="3086" spans="1:10">
      <c r="A3086">
        <v>3073</v>
      </c>
      <c r="B3086" s="612">
        <v>43907.664583333331</v>
      </c>
      <c r="C3086" s="405" t="s">
        <v>2054</v>
      </c>
      <c r="D3086" s="384">
        <v>703</v>
      </c>
      <c r="E3086">
        <v>0.02</v>
      </c>
      <c r="F3086">
        <v>1.09721</v>
      </c>
      <c r="G3086" s="384">
        <v>0</v>
      </c>
      <c r="H3086">
        <v>1.09721</v>
      </c>
      <c r="I3086">
        <v>3.64</v>
      </c>
      <c r="J3086" s="384">
        <v>24807.119999999999</v>
      </c>
    </row>
    <row r="3087" spans="1:10">
      <c r="A3087">
        <v>3074</v>
      </c>
      <c r="B3087" s="612">
        <v>43907.673611111109</v>
      </c>
      <c r="C3087" s="405" t="s">
        <v>97</v>
      </c>
      <c r="D3087" s="384">
        <v>704</v>
      </c>
      <c r="E3087">
        <v>0.02</v>
      </c>
      <c r="F3087">
        <v>1.0974900000000001</v>
      </c>
      <c r="G3087" s="384">
        <v>0</v>
      </c>
      <c r="H3087">
        <v>0</v>
      </c>
    </row>
    <row r="3088" spans="1:10">
      <c r="A3088">
        <v>3075</v>
      </c>
      <c r="B3088" s="612">
        <v>43907.673611111109</v>
      </c>
      <c r="C3088" s="405" t="s">
        <v>2110</v>
      </c>
      <c r="D3088" s="384">
        <v>704</v>
      </c>
      <c r="E3088">
        <v>0.02</v>
      </c>
      <c r="F3088">
        <v>1.0974900000000001</v>
      </c>
      <c r="G3088" s="384">
        <v>0</v>
      </c>
      <c r="H3088">
        <v>1.09649</v>
      </c>
    </row>
    <row r="3089" spans="1:10">
      <c r="A3089">
        <v>3078</v>
      </c>
      <c r="B3089" s="612">
        <v>43907.68472222222</v>
      </c>
      <c r="C3089" s="405" t="s">
        <v>2110</v>
      </c>
      <c r="D3089" s="384">
        <v>704</v>
      </c>
      <c r="E3089">
        <v>0.02</v>
      </c>
      <c r="F3089">
        <v>1.0974900000000001</v>
      </c>
      <c r="G3089" s="384">
        <v>0</v>
      </c>
      <c r="H3089">
        <v>1.0972999999999999</v>
      </c>
    </row>
    <row r="3090" spans="1:10">
      <c r="A3090">
        <v>3079</v>
      </c>
      <c r="B3090" s="612">
        <v>43907.697222222225</v>
      </c>
      <c r="C3090" s="405" t="s">
        <v>2054</v>
      </c>
      <c r="D3090" s="384">
        <v>704</v>
      </c>
      <c r="E3090">
        <v>0.02</v>
      </c>
      <c r="F3090">
        <v>1.0972999999999999</v>
      </c>
      <c r="G3090" s="384">
        <v>0</v>
      </c>
      <c r="H3090">
        <v>1.0972999999999999</v>
      </c>
      <c r="I3090">
        <v>0.38</v>
      </c>
      <c r="J3090" s="384">
        <v>24807.5</v>
      </c>
    </row>
    <row r="3091" spans="1:10">
      <c r="A3091">
        <v>3076</v>
      </c>
      <c r="B3091" s="612">
        <v>43907.68472222222</v>
      </c>
      <c r="C3091" s="405" t="s">
        <v>97</v>
      </c>
      <c r="D3091" s="384">
        <v>705</v>
      </c>
      <c r="E3091">
        <v>0.02</v>
      </c>
      <c r="F3091">
        <v>1.0991</v>
      </c>
      <c r="G3091" s="384">
        <v>0</v>
      </c>
      <c r="H3091">
        <v>0</v>
      </c>
    </row>
    <row r="3092" spans="1:10">
      <c r="A3092">
        <v>3077</v>
      </c>
      <c r="B3092" s="612">
        <v>43907.68472222222</v>
      </c>
      <c r="C3092" s="405" t="s">
        <v>2110</v>
      </c>
      <c r="D3092" s="384">
        <v>705</v>
      </c>
      <c r="E3092">
        <v>0.02</v>
      </c>
      <c r="F3092">
        <v>1.0991</v>
      </c>
      <c r="G3092" s="384">
        <v>0</v>
      </c>
      <c r="H3092">
        <v>1.0972999999999999</v>
      </c>
    </row>
    <row r="3093" spans="1:10">
      <c r="A3093">
        <v>3080</v>
      </c>
      <c r="B3093" s="612">
        <v>43907.697222222225</v>
      </c>
      <c r="C3093" s="405" t="s">
        <v>2054</v>
      </c>
      <c r="D3093" s="384">
        <v>705</v>
      </c>
      <c r="E3093">
        <v>0.02</v>
      </c>
      <c r="F3093">
        <v>1.0972999999999999</v>
      </c>
      <c r="G3093" s="384">
        <v>0</v>
      </c>
      <c r="H3093">
        <v>1.0972999999999999</v>
      </c>
      <c r="I3093">
        <v>3.6</v>
      </c>
      <c r="J3093" s="384">
        <v>24811.1</v>
      </c>
    </row>
    <row r="3094" spans="1:10">
      <c r="A3094">
        <v>3081</v>
      </c>
      <c r="B3094" s="612">
        <v>43907.7</v>
      </c>
      <c r="C3094" s="405" t="s">
        <v>97</v>
      </c>
      <c r="D3094" s="384">
        <v>706</v>
      </c>
      <c r="E3094">
        <v>0.02</v>
      </c>
      <c r="F3094">
        <v>1.09819</v>
      </c>
      <c r="G3094" s="384">
        <v>0</v>
      </c>
      <c r="H3094">
        <v>0</v>
      </c>
    </row>
    <row r="3095" spans="1:10">
      <c r="A3095">
        <v>3082</v>
      </c>
      <c r="B3095" s="612">
        <v>43907.7</v>
      </c>
      <c r="C3095" s="405" t="s">
        <v>2110</v>
      </c>
      <c r="D3095" s="384">
        <v>706</v>
      </c>
      <c r="E3095">
        <v>0.02</v>
      </c>
      <c r="F3095">
        <v>1.09819</v>
      </c>
      <c r="G3095" s="384">
        <v>0</v>
      </c>
      <c r="H3095">
        <v>1.0971900000000001</v>
      </c>
    </row>
    <row r="3096" spans="1:10">
      <c r="A3096">
        <v>3083</v>
      </c>
      <c r="B3096" s="612">
        <v>43907.702777777777</v>
      </c>
      <c r="C3096" s="405" t="s">
        <v>2054</v>
      </c>
      <c r="D3096" s="384">
        <v>706</v>
      </c>
      <c r="E3096">
        <v>0.02</v>
      </c>
      <c r="F3096">
        <v>1.0971900000000001</v>
      </c>
      <c r="G3096" s="384">
        <v>0</v>
      </c>
      <c r="H3096">
        <v>1.0971900000000001</v>
      </c>
      <c r="I3096">
        <v>2</v>
      </c>
      <c r="J3096" s="384">
        <v>24813.1</v>
      </c>
    </row>
    <row r="3097" spans="1:10">
      <c r="A3097">
        <v>3084</v>
      </c>
      <c r="B3097" s="612">
        <v>43907.704861111109</v>
      </c>
      <c r="C3097" s="405" t="s">
        <v>97</v>
      </c>
      <c r="D3097" s="384">
        <v>707</v>
      </c>
      <c r="E3097">
        <v>0.02</v>
      </c>
      <c r="F3097">
        <v>1.0975600000000001</v>
      </c>
      <c r="G3097" s="384">
        <v>0</v>
      </c>
      <c r="H3097">
        <v>0</v>
      </c>
    </row>
    <row r="3098" spans="1:10">
      <c r="A3098">
        <v>3085</v>
      </c>
      <c r="B3098" s="612">
        <v>43907.704861111109</v>
      </c>
      <c r="C3098" s="405" t="s">
        <v>2110</v>
      </c>
      <c r="D3098" s="384">
        <v>707</v>
      </c>
      <c r="E3098">
        <v>0.02</v>
      </c>
      <c r="F3098">
        <v>1.0975600000000001</v>
      </c>
      <c r="G3098" s="384">
        <v>0</v>
      </c>
      <c r="H3098">
        <v>1.09656</v>
      </c>
    </row>
    <row r="3099" spans="1:10">
      <c r="A3099">
        <v>3086</v>
      </c>
      <c r="B3099" s="612">
        <v>43907.708333333336</v>
      </c>
      <c r="C3099" s="405" t="s">
        <v>2054</v>
      </c>
      <c r="D3099" s="384">
        <v>707</v>
      </c>
      <c r="E3099">
        <v>0.02</v>
      </c>
      <c r="F3099">
        <v>1.09656</v>
      </c>
      <c r="G3099" s="384">
        <v>0</v>
      </c>
      <c r="H3099">
        <v>1.09656</v>
      </c>
      <c r="I3099">
        <v>2</v>
      </c>
      <c r="J3099" s="384">
        <v>24815.1</v>
      </c>
    </row>
    <row r="3100" spans="1:10">
      <c r="A3100">
        <v>3087</v>
      </c>
      <c r="B3100" s="612">
        <v>43907.713194444441</v>
      </c>
      <c r="C3100" s="405" t="s">
        <v>97</v>
      </c>
      <c r="D3100" s="384">
        <v>708</v>
      </c>
      <c r="E3100">
        <v>0.02</v>
      </c>
      <c r="F3100">
        <v>1.09775</v>
      </c>
      <c r="G3100" s="384">
        <v>0</v>
      </c>
      <c r="H3100">
        <v>0</v>
      </c>
    </row>
    <row r="3101" spans="1:10">
      <c r="A3101">
        <v>3088</v>
      </c>
      <c r="B3101" s="612">
        <v>43907.713194444441</v>
      </c>
      <c r="C3101" s="405" t="s">
        <v>2110</v>
      </c>
      <c r="D3101" s="384">
        <v>708</v>
      </c>
      <c r="E3101">
        <v>0.02</v>
      </c>
      <c r="F3101">
        <v>1.09775</v>
      </c>
      <c r="G3101" s="384">
        <v>0</v>
      </c>
      <c r="H3101">
        <v>1.0967499999999999</v>
      </c>
    </row>
    <row r="3102" spans="1:10">
      <c r="A3102">
        <v>3089</v>
      </c>
      <c r="B3102" s="612">
        <v>43907.723611111112</v>
      </c>
      <c r="C3102" s="405" t="s">
        <v>2054</v>
      </c>
      <c r="D3102" s="384">
        <v>708</v>
      </c>
      <c r="E3102">
        <v>0.02</v>
      </c>
      <c r="F3102">
        <v>1.0967499999999999</v>
      </c>
      <c r="G3102" s="384">
        <v>0</v>
      </c>
      <c r="H3102">
        <v>1.0967499999999999</v>
      </c>
      <c r="I3102">
        <v>2</v>
      </c>
      <c r="J3102" s="384">
        <v>24817.1</v>
      </c>
    </row>
    <row r="3103" spans="1:10">
      <c r="A3103">
        <v>3090</v>
      </c>
      <c r="B3103" s="612">
        <v>43907.726388888892</v>
      </c>
      <c r="C3103" s="405" t="s">
        <v>97</v>
      </c>
      <c r="D3103" s="384">
        <v>709</v>
      </c>
      <c r="E3103">
        <v>0.02</v>
      </c>
      <c r="F3103">
        <v>1.09738</v>
      </c>
      <c r="G3103" s="384">
        <v>0</v>
      </c>
      <c r="H3103">
        <v>0</v>
      </c>
    </row>
    <row r="3104" spans="1:10">
      <c r="A3104">
        <v>3091</v>
      </c>
      <c r="B3104" s="612">
        <v>43907.726388888892</v>
      </c>
      <c r="C3104" s="405" t="s">
        <v>2110</v>
      </c>
      <c r="D3104" s="384">
        <v>709</v>
      </c>
      <c r="E3104">
        <v>0.02</v>
      </c>
      <c r="F3104">
        <v>1.09738</v>
      </c>
      <c r="G3104" s="384">
        <v>0</v>
      </c>
      <c r="H3104">
        <v>1.0963799999999999</v>
      </c>
    </row>
    <row r="3105" spans="1:10">
      <c r="A3105">
        <v>3094</v>
      </c>
      <c r="B3105" s="612">
        <v>43907.75277777778</v>
      </c>
      <c r="C3105" s="405" t="s">
        <v>2110</v>
      </c>
      <c r="D3105" s="384">
        <v>709</v>
      </c>
      <c r="E3105">
        <v>0.02</v>
      </c>
      <c r="F3105">
        <v>1.09738</v>
      </c>
      <c r="G3105" s="384">
        <v>0</v>
      </c>
      <c r="H3105">
        <v>1.09718</v>
      </c>
    </row>
    <row r="3106" spans="1:10">
      <c r="A3106">
        <v>3110</v>
      </c>
      <c r="B3106" s="612">
        <v>43907.763888888891</v>
      </c>
      <c r="C3106" s="405" t="s">
        <v>2110</v>
      </c>
      <c r="D3106" s="384">
        <v>709</v>
      </c>
      <c r="E3106">
        <v>0.02</v>
      </c>
      <c r="F3106">
        <v>1.09738</v>
      </c>
      <c r="G3106" s="384">
        <v>0</v>
      </c>
      <c r="H3106">
        <v>1.09822</v>
      </c>
    </row>
    <row r="3107" spans="1:10">
      <c r="A3107">
        <v>3134</v>
      </c>
      <c r="B3107" s="612">
        <v>43908.140972222223</v>
      </c>
      <c r="C3107" s="405" t="s">
        <v>2110</v>
      </c>
      <c r="D3107" s="384">
        <v>709</v>
      </c>
      <c r="E3107">
        <v>0.02</v>
      </c>
      <c r="F3107">
        <v>1.09738</v>
      </c>
      <c r="G3107" s="384">
        <v>0</v>
      </c>
      <c r="H3107">
        <v>1.09951</v>
      </c>
    </row>
    <row r="3108" spans="1:10">
      <c r="A3108">
        <v>3144</v>
      </c>
      <c r="B3108" s="612">
        <v>43908.230555555558</v>
      </c>
      <c r="C3108" s="405" t="s">
        <v>2110</v>
      </c>
      <c r="D3108" s="384">
        <v>709</v>
      </c>
      <c r="E3108">
        <v>0.02</v>
      </c>
      <c r="F3108">
        <v>1.09738</v>
      </c>
      <c r="G3108" s="384">
        <v>0</v>
      </c>
      <c r="H3108">
        <v>1.1008500000000001</v>
      </c>
    </row>
    <row r="3109" spans="1:10">
      <c r="A3109">
        <v>3150</v>
      </c>
      <c r="B3109" s="612">
        <v>43908.285416666666</v>
      </c>
      <c r="C3109" s="405" t="s">
        <v>2054</v>
      </c>
      <c r="D3109" s="384">
        <v>709</v>
      </c>
      <c r="E3109">
        <v>0.02</v>
      </c>
      <c r="F3109">
        <v>1.1008500000000001</v>
      </c>
      <c r="G3109" s="384">
        <v>0</v>
      </c>
      <c r="H3109">
        <v>1.1008500000000001</v>
      </c>
      <c r="I3109">
        <v>-6.92</v>
      </c>
      <c r="J3109" s="384">
        <v>25629.66</v>
      </c>
    </row>
    <row r="3110" spans="1:10">
      <c r="A3110">
        <v>3092</v>
      </c>
      <c r="B3110" s="612">
        <v>43907.75277777778</v>
      </c>
      <c r="C3110" s="405" t="s">
        <v>97</v>
      </c>
      <c r="D3110" s="384">
        <v>710</v>
      </c>
      <c r="E3110">
        <v>0.02</v>
      </c>
      <c r="F3110">
        <v>1.0989800000000001</v>
      </c>
      <c r="G3110" s="384">
        <v>0</v>
      </c>
      <c r="H3110">
        <v>0</v>
      </c>
    </row>
    <row r="3111" spans="1:10">
      <c r="A3111">
        <v>3093</v>
      </c>
      <c r="B3111" s="612">
        <v>43907.75277777778</v>
      </c>
      <c r="C3111" s="405" t="s">
        <v>2110</v>
      </c>
      <c r="D3111" s="384">
        <v>710</v>
      </c>
      <c r="E3111">
        <v>0.02</v>
      </c>
      <c r="F3111">
        <v>1.0989800000000001</v>
      </c>
      <c r="G3111" s="384">
        <v>0</v>
      </c>
      <c r="H3111">
        <v>1.09718</v>
      </c>
    </row>
    <row r="3112" spans="1:10">
      <c r="A3112">
        <v>3109</v>
      </c>
      <c r="B3112" s="612">
        <v>43907.763888888891</v>
      </c>
      <c r="C3112" s="405" t="s">
        <v>2110</v>
      </c>
      <c r="D3112" s="384">
        <v>710</v>
      </c>
      <c r="E3112">
        <v>0.02</v>
      </c>
      <c r="F3112">
        <v>1.0989800000000001</v>
      </c>
      <c r="G3112" s="384">
        <v>0</v>
      </c>
      <c r="H3112">
        <v>1.09822</v>
      </c>
    </row>
    <row r="3113" spans="1:10">
      <c r="A3113">
        <v>3133</v>
      </c>
      <c r="B3113" s="612">
        <v>43908.140972222223</v>
      </c>
      <c r="C3113" s="405" t="s">
        <v>2110</v>
      </c>
      <c r="D3113" s="384">
        <v>710</v>
      </c>
      <c r="E3113">
        <v>0.02</v>
      </c>
      <c r="F3113">
        <v>1.0989800000000001</v>
      </c>
      <c r="G3113" s="384">
        <v>0</v>
      </c>
      <c r="H3113">
        <v>1.09951</v>
      </c>
    </row>
    <row r="3114" spans="1:10">
      <c r="A3114">
        <v>3143</v>
      </c>
      <c r="B3114" s="612">
        <v>43908.230555555558</v>
      </c>
      <c r="C3114" s="405" t="s">
        <v>2110</v>
      </c>
      <c r="D3114" s="384">
        <v>710</v>
      </c>
      <c r="E3114">
        <v>0.02</v>
      </c>
      <c r="F3114">
        <v>1.0989800000000001</v>
      </c>
      <c r="G3114" s="384">
        <v>0</v>
      </c>
      <c r="H3114">
        <v>1.1008500000000001</v>
      </c>
    </row>
    <row r="3115" spans="1:10">
      <c r="A3115">
        <v>3151</v>
      </c>
      <c r="B3115" s="612">
        <v>43908.285416666666</v>
      </c>
      <c r="C3115" s="405" t="s">
        <v>2054</v>
      </c>
      <c r="D3115" s="384">
        <v>710</v>
      </c>
      <c r="E3115">
        <v>0.02</v>
      </c>
      <c r="F3115">
        <v>1.1008500000000001</v>
      </c>
      <c r="G3115" s="384">
        <v>0</v>
      </c>
      <c r="H3115">
        <v>1.1008500000000001</v>
      </c>
      <c r="I3115">
        <v>-3.72</v>
      </c>
      <c r="J3115" s="384">
        <v>25625.94</v>
      </c>
    </row>
    <row r="3116" spans="1:10">
      <c r="A3116">
        <v>3107</v>
      </c>
      <c r="B3116" s="612">
        <v>43907.763888888891</v>
      </c>
      <c r="C3116" s="405" t="s">
        <v>97</v>
      </c>
      <c r="D3116" s="384">
        <v>711</v>
      </c>
      <c r="E3116">
        <v>0.03</v>
      </c>
      <c r="F3116">
        <v>1.1006</v>
      </c>
      <c r="G3116" s="384">
        <v>0</v>
      </c>
      <c r="H3116">
        <v>0</v>
      </c>
    </row>
    <row r="3117" spans="1:10">
      <c r="A3117">
        <v>3108</v>
      </c>
      <c r="B3117" s="612">
        <v>43907.763888888891</v>
      </c>
      <c r="C3117" s="405" t="s">
        <v>2110</v>
      </c>
      <c r="D3117" s="384">
        <v>711</v>
      </c>
      <c r="E3117">
        <v>0.03</v>
      </c>
      <c r="F3117">
        <v>1.1006</v>
      </c>
      <c r="G3117" s="384">
        <v>0</v>
      </c>
      <c r="H3117">
        <v>1.09822</v>
      </c>
    </row>
    <row r="3118" spans="1:10">
      <c r="A3118">
        <v>3132</v>
      </c>
      <c r="B3118" s="612">
        <v>43908.140972222223</v>
      </c>
      <c r="C3118" s="405" t="s">
        <v>2110</v>
      </c>
      <c r="D3118" s="384">
        <v>711</v>
      </c>
      <c r="E3118">
        <v>0.03</v>
      </c>
      <c r="F3118">
        <v>1.1006</v>
      </c>
      <c r="G3118" s="384">
        <v>0</v>
      </c>
      <c r="H3118">
        <v>1.09951</v>
      </c>
    </row>
    <row r="3119" spans="1:10">
      <c r="A3119">
        <v>3142</v>
      </c>
      <c r="B3119" s="612">
        <v>43908.230555555558</v>
      </c>
      <c r="C3119" s="405" t="s">
        <v>2110</v>
      </c>
      <c r="D3119" s="384">
        <v>711</v>
      </c>
      <c r="E3119">
        <v>0.03</v>
      </c>
      <c r="F3119">
        <v>1.1006</v>
      </c>
      <c r="G3119" s="384">
        <v>0</v>
      </c>
      <c r="H3119">
        <v>1.1008500000000001</v>
      </c>
    </row>
    <row r="3120" spans="1:10">
      <c r="A3120">
        <v>3152</v>
      </c>
      <c r="B3120" s="612">
        <v>43908.285416666666</v>
      </c>
      <c r="C3120" s="405" t="s">
        <v>2054</v>
      </c>
      <c r="D3120" s="384">
        <v>711</v>
      </c>
      <c r="E3120">
        <v>0.03</v>
      </c>
      <c r="F3120">
        <v>1.1008500000000001</v>
      </c>
      <c r="G3120" s="384">
        <v>0</v>
      </c>
      <c r="H3120">
        <v>1.1008500000000001</v>
      </c>
      <c r="I3120">
        <v>-0.72</v>
      </c>
      <c r="J3120" s="384">
        <v>25625.22</v>
      </c>
    </row>
    <row r="3121" spans="1:10">
      <c r="A3121">
        <v>3111</v>
      </c>
      <c r="B3121" s="612">
        <v>43907.77847222222</v>
      </c>
      <c r="C3121" s="405" t="s">
        <v>96</v>
      </c>
      <c r="D3121" s="384">
        <v>712</v>
      </c>
      <c r="E3121">
        <v>0.02</v>
      </c>
      <c r="F3121">
        <v>1.1002000000000001</v>
      </c>
      <c r="G3121" s="384">
        <v>0</v>
      </c>
      <c r="H3121">
        <v>0</v>
      </c>
    </row>
    <row r="3122" spans="1:10">
      <c r="A3122">
        <v>3112</v>
      </c>
      <c r="B3122" s="612">
        <v>43907.77847222222</v>
      </c>
      <c r="C3122" s="405" t="s">
        <v>2110</v>
      </c>
      <c r="D3122" s="384">
        <v>712</v>
      </c>
      <c r="E3122">
        <v>0.02</v>
      </c>
      <c r="F3122">
        <v>1.1002000000000001</v>
      </c>
      <c r="G3122" s="384">
        <v>0</v>
      </c>
      <c r="H3122">
        <v>1.1012</v>
      </c>
    </row>
    <row r="3123" spans="1:10">
      <c r="A3123">
        <v>3115</v>
      </c>
      <c r="B3123" s="612">
        <v>43907.808333333334</v>
      </c>
      <c r="C3123" s="405" t="s">
        <v>2110</v>
      </c>
      <c r="D3123" s="384">
        <v>712</v>
      </c>
      <c r="E3123">
        <v>0.02</v>
      </c>
      <c r="F3123">
        <v>1.1002000000000001</v>
      </c>
      <c r="G3123" s="384">
        <v>0</v>
      </c>
      <c r="H3123">
        <v>1.1004</v>
      </c>
    </row>
    <row r="3124" spans="1:10">
      <c r="A3124">
        <v>3116</v>
      </c>
      <c r="B3124" s="612">
        <v>43907.816666666666</v>
      </c>
      <c r="C3124" s="405" t="s">
        <v>2054</v>
      </c>
      <c r="D3124" s="384">
        <v>712</v>
      </c>
      <c r="E3124">
        <v>0.02</v>
      </c>
      <c r="F3124">
        <v>1.1004</v>
      </c>
      <c r="G3124" s="384">
        <v>0</v>
      </c>
      <c r="H3124">
        <v>1.1004</v>
      </c>
      <c r="I3124">
        <v>0.4</v>
      </c>
      <c r="J3124" s="384">
        <v>25623.040000000001</v>
      </c>
    </row>
    <row r="3125" spans="1:10">
      <c r="A3125">
        <v>3113</v>
      </c>
      <c r="B3125" s="612">
        <v>43907.808333333334</v>
      </c>
      <c r="C3125" s="405" t="s">
        <v>96</v>
      </c>
      <c r="D3125" s="384">
        <v>713</v>
      </c>
      <c r="E3125">
        <v>0.02</v>
      </c>
      <c r="F3125">
        <v>1.09859</v>
      </c>
      <c r="G3125" s="384">
        <v>0</v>
      </c>
      <c r="H3125">
        <v>0</v>
      </c>
    </row>
    <row r="3126" spans="1:10">
      <c r="A3126">
        <v>3114</v>
      </c>
      <c r="B3126" s="612">
        <v>43907.808333333334</v>
      </c>
      <c r="C3126" s="405" t="s">
        <v>2110</v>
      </c>
      <c r="D3126" s="384">
        <v>713</v>
      </c>
      <c r="E3126">
        <v>0.02</v>
      </c>
      <c r="F3126">
        <v>1.09859</v>
      </c>
      <c r="G3126" s="384">
        <v>0</v>
      </c>
      <c r="H3126">
        <v>1.1004</v>
      </c>
    </row>
    <row r="3127" spans="1:10">
      <c r="A3127">
        <v>3117</v>
      </c>
      <c r="B3127" s="612">
        <v>43907.816666666666</v>
      </c>
      <c r="C3127" s="405" t="s">
        <v>2054</v>
      </c>
      <c r="D3127" s="384">
        <v>713</v>
      </c>
      <c r="E3127">
        <v>0.02</v>
      </c>
      <c r="F3127">
        <v>1.1004</v>
      </c>
      <c r="G3127" s="384">
        <v>0</v>
      </c>
      <c r="H3127">
        <v>1.1004</v>
      </c>
      <c r="I3127">
        <v>3.62</v>
      </c>
      <c r="J3127" s="384">
        <v>25626.66</v>
      </c>
    </row>
    <row r="3128" spans="1:10">
      <c r="A3128">
        <v>3118</v>
      </c>
      <c r="B3128" s="612">
        <v>43907.829861111109</v>
      </c>
      <c r="C3128" s="405" t="s">
        <v>96</v>
      </c>
      <c r="D3128" s="384">
        <v>714</v>
      </c>
      <c r="E3128">
        <v>0.02</v>
      </c>
      <c r="F3128">
        <v>1.1004799999999999</v>
      </c>
      <c r="G3128" s="384">
        <v>0</v>
      </c>
      <c r="H3128">
        <v>0</v>
      </c>
    </row>
    <row r="3129" spans="1:10">
      <c r="A3129">
        <v>3119</v>
      </c>
      <c r="B3129" s="612">
        <v>43907.829861111109</v>
      </c>
      <c r="C3129" s="405" t="s">
        <v>2110</v>
      </c>
      <c r="D3129" s="384">
        <v>714</v>
      </c>
      <c r="E3129">
        <v>0.02</v>
      </c>
      <c r="F3129">
        <v>1.1004799999999999</v>
      </c>
      <c r="G3129" s="384">
        <v>0</v>
      </c>
      <c r="H3129">
        <v>1.10148</v>
      </c>
    </row>
    <row r="3130" spans="1:10">
      <c r="A3130">
        <v>3120</v>
      </c>
      <c r="B3130" s="612">
        <v>43907.925694444442</v>
      </c>
      <c r="C3130" s="405" t="s">
        <v>2054</v>
      </c>
      <c r="D3130" s="384">
        <v>714</v>
      </c>
      <c r="E3130">
        <v>0.02</v>
      </c>
      <c r="F3130">
        <v>1.10148</v>
      </c>
      <c r="G3130" s="384">
        <v>0</v>
      </c>
      <c r="H3130">
        <v>1.10148</v>
      </c>
      <c r="I3130">
        <v>2</v>
      </c>
      <c r="J3130" s="384">
        <v>25628.66</v>
      </c>
    </row>
    <row r="3131" spans="1:10">
      <c r="A3131">
        <v>3121</v>
      </c>
      <c r="B3131" s="612">
        <v>43907.975694444445</v>
      </c>
      <c r="C3131" s="405" t="s">
        <v>96</v>
      </c>
      <c r="D3131" s="384">
        <v>715</v>
      </c>
      <c r="E3131">
        <v>0.02</v>
      </c>
      <c r="F3131">
        <v>1.10164</v>
      </c>
      <c r="G3131" s="384">
        <v>0</v>
      </c>
      <c r="H3131">
        <v>0</v>
      </c>
    </row>
    <row r="3132" spans="1:10">
      <c r="A3132">
        <v>3122</v>
      </c>
      <c r="B3132" s="612">
        <v>43907.975694444445</v>
      </c>
      <c r="C3132" s="405" t="s">
        <v>2110</v>
      </c>
      <c r="D3132" s="384">
        <v>715</v>
      </c>
      <c r="E3132">
        <v>0.02</v>
      </c>
      <c r="F3132">
        <v>1.10164</v>
      </c>
      <c r="G3132" s="384">
        <v>0</v>
      </c>
      <c r="H3132">
        <v>1.1026400000000001</v>
      </c>
    </row>
    <row r="3133" spans="1:10">
      <c r="A3133">
        <v>3125</v>
      </c>
      <c r="B3133" s="612">
        <v>43908.015972222223</v>
      </c>
      <c r="C3133" s="405" t="s">
        <v>2110</v>
      </c>
      <c r="D3133" s="384">
        <v>715</v>
      </c>
      <c r="E3133">
        <v>0.02</v>
      </c>
      <c r="F3133">
        <v>1.10164</v>
      </c>
      <c r="G3133" s="384">
        <v>0</v>
      </c>
      <c r="H3133">
        <v>1.1018399999999999</v>
      </c>
    </row>
    <row r="3134" spans="1:10">
      <c r="A3134">
        <v>3126</v>
      </c>
      <c r="B3134" s="612">
        <v>43908.118750000001</v>
      </c>
      <c r="C3134" s="405" t="s">
        <v>2054</v>
      </c>
      <c r="D3134" s="384">
        <v>715</v>
      </c>
      <c r="E3134">
        <v>0.02</v>
      </c>
      <c r="F3134">
        <v>1.1018399999999999</v>
      </c>
      <c r="G3134" s="384">
        <v>0</v>
      </c>
      <c r="H3134">
        <v>1.1018399999999999</v>
      </c>
      <c r="I3134">
        <v>0.32</v>
      </c>
      <c r="J3134" s="384">
        <v>25628.98</v>
      </c>
    </row>
    <row r="3135" spans="1:10">
      <c r="A3135">
        <v>3123</v>
      </c>
      <c r="B3135" s="612">
        <v>43908.015972222223</v>
      </c>
      <c r="C3135" s="405" t="s">
        <v>96</v>
      </c>
      <c r="D3135" s="384">
        <v>716</v>
      </c>
      <c r="E3135">
        <v>0.02</v>
      </c>
      <c r="F3135">
        <v>1.1000399999999999</v>
      </c>
      <c r="G3135" s="384">
        <v>0</v>
      </c>
      <c r="H3135">
        <v>0</v>
      </c>
    </row>
    <row r="3136" spans="1:10">
      <c r="A3136">
        <v>3124</v>
      </c>
      <c r="B3136" s="612">
        <v>43908.015972222223</v>
      </c>
      <c r="C3136" s="405" t="s">
        <v>2110</v>
      </c>
      <c r="D3136" s="384">
        <v>716</v>
      </c>
      <c r="E3136">
        <v>0.02</v>
      </c>
      <c r="F3136">
        <v>1.1000399999999999</v>
      </c>
      <c r="G3136" s="384">
        <v>0</v>
      </c>
      <c r="H3136">
        <v>1.1018399999999999</v>
      </c>
    </row>
    <row r="3137" spans="1:10">
      <c r="A3137">
        <v>3127</v>
      </c>
      <c r="B3137" s="612">
        <v>43908.118750000001</v>
      </c>
      <c r="C3137" s="405" t="s">
        <v>2054</v>
      </c>
      <c r="D3137" s="384">
        <v>716</v>
      </c>
      <c r="E3137">
        <v>0.02</v>
      </c>
      <c r="F3137">
        <v>1.1018399999999999</v>
      </c>
      <c r="G3137" s="384">
        <v>0</v>
      </c>
      <c r="H3137">
        <v>1.1018399999999999</v>
      </c>
      <c r="I3137">
        <v>3.6</v>
      </c>
      <c r="J3137" s="384">
        <v>25632.58</v>
      </c>
    </row>
    <row r="3138" spans="1:10">
      <c r="A3138">
        <v>3128</v>
      </c>
      <c r="B3138" s="612">
        <v>43908.122916666667</v>
      </c>
      <c r="C3138" s="405" t="s">
        <v>96</v>
      </c>
      <c r="D3138" s="384">
        <v>717</v>
      </c>
      <c r="E3138">
        <v>0.02</v>
      </c>
      <c r="F3138">
        <v>1.1015699999999999</v>
      </c>
      <c r="G3138" s="384">
        <v>0</v>
      </c>
      <c r="H3138">
        <v>0</v>
      </c>
    </row>
    <row r="3139" spans="1:10">
      <c r="A3139">
        <v>3129</v>
      </c>
      <c r="B3139" s="612">
        <v>43908.122916666667</v>
      </c>
      <c r="C3139" s="405" t="s">
        <v>2110</v>
      </c>
      <c r="D3139" s="384">
        <v>717</v>
      </c>
      <c r="E3139">
        <v>0.02</v>
      </c>
      <c r="F3139">
        <v>1.1015699999999999</v>
      </c>
      <c r="G3139" s="384">
        <v>0</v>
      </c>
      <c r="H3139">
        <v>1.1025700000000001</v>
      </c>
    </row>
    <row r="3140" spans="1:10">
      <c r="A3140">
        <v>3135</v>
      </c>
      <c r="B3140" s="612">
        <v>43908.165277777778</v>
      </c>
      <c r="C3140" s="405" t="s">
        <v>2054</v>
      </c>
      <c r="D3140" s="384">
        <v>717</v>
      </c>
      <c r="E3140">
        <v>0.02</v>
      </c>
      <c r="F3140">
        <v>1.1025700000000001</v>
      </c>
      <c r="G3140" s="384">
        <v>0</v>
      </c>
      <c r="H3140">
        <v>1.1025700000000001</v>
      </c>
      <c r="I3140">
        <v>2</v>
      </c>
      <c r="J3140" s="384">
        <v>25634.58</v>
      </c>
    </row>
    <row r="3141" spans="1:10">
      <c r="A3141">
        <v>3130</v>
      </c>
      <c r="B3141" s="612">
        <v>43908.140972222223</v>
      </c>
      <c r="C3141" s="405" t="s">
        <v>97</v>
      </c>
      <c r="D3141" s="384">
        <v>718</v>
      </c>
      <c r="E3141">
        <v>0.05</v>
      </c>
      <c r="F3141">
        <v>1.1023099999999999</v>
      </c>
      <c r="G3141" s="384">
        <v>0</v>
      </c>
      <c r="H3141">
        <v>0</v>
      </c>
    </row>
    <row r="3142" spans="1:10">
      <c r="A3142">
        <v>3131</v>
      </c>
      <c r="B3142" s="612">
        <v>43908.140972222223</v>
      </c>
      <c r="C3142" s="405" t="s">
        <v>2110</v>
      </c>
      <c r="D3142" s="384">
        <v>718</v>
      </c>
      <c r="E3142">
        <v>0.05</v>
      </c>
      <c r="F3142">
        <v>1.1023099999999999</v>
      </c>
      <c r="G3142" s="384">
        <v>0</v>
      </c>
      <c r="H3142">
        <v>1.09951</v>
      </c>
    </row>
    <row r="3143" spans="1:10">
      <c r="A3143">
        <v>3141</v>
      </c>
      <c r="B3143" s="612">
        <v>43908.230555555558</v>
      </c>
      <c r="C3143" s="405" t="s">
        <v>2110</v>
      </c>
      <c r="D3143" s="384">
        <v>718</v>
      </c>
      <c r="E3143">
        <v>0.05</v>
      </c>
      <c r="F3143">
        <v>1.1023099999999999</v>
      </c>
      <c r="G3143" s="384">
        <v>0</v>
      </c>
      <c r="H3143">
        <v>1.1008500000000001</v>
      </c>
    </row>
    <row r="3144" spans="1:10">
      <c r="A3144">
        <v>3153</v>
      </c>
      <c r="B3144" s="612">
        <v>43908.285416666666</v>
      </c>
      <c r="C3144" s="405" t="s">
        <v>2054</v>
      </c>
      <c r="D3144" s="384">
        <v>718</v>
      </c>
      <c r="E3144">
        <v>0.05</v>
      </c>
      <c r="F3144">
        <v>1.1008500000000001</v>
      </c>
      <c r="G3144" s="384">
        <v>0</v>
      </c>
      <c r="H3144">
        <v>1.1008500000000001</v>
      </c>
      <c r="I3144">
        <v>7.3</v>
      </c>
      <c r="J3144" s="384">
        <v>25632.52</v>
      </c>
    </row>
    <row r="3145" spans="1:10">
      <c r="A3145">
        <v>3136</v>
      </c>
      <c r="B3145" s="612">
        <v>43908.198611111111</v>
      </c>
      <c r="C3145" s="405" t="s">
        <v>96</v>
      </c>
      <c r="D3145" s="384">
        <v>719</v>
      </c>
      <c r="E3145">
        <v>0.02</v>
      </c>
      <c r="F3145">
        <v>1.10267</v>
      </c>
      <c r="G3145" s="384">
        <v>0</v>
      </c>
      <c r="H3145">
        <v>0</v>
      </c>
    </row>
    <row r="3146" spans="1:10">
      <c r="A3146">
        <v>3137</v>
      </c>
      <c r="B3146" s="612">
        <v>43908.198611111111</v>
      </c>
      <c r="C3146" s="405" t="s">
        <v>2110</v>
      </c>
      <c r="D3146" s="384">
        <v>719</v>
      </c>
      <c r="E3146">
        <v>0.02</v>
      </c>
      <c r="F3146">
        <v>1.10267</v>
      </c>
      <c r="G3146" s="384">
        <v>0</v>
      </c>
      <c r="H3146">
        <v>1.1036699999999999</v>
      </c>
    </row>
    <row r="3147" spans="1:10">
      <c r="A3147">
        <v>3138</v>
      </c>
      <c r="B3147" s="612">
        <v>43908.229166666664</v>
      </c>
      <c r="C3147" s="405" t="s">
        <v>2054</v>
      </c>
      <c r="D3147" s="384">
        <v>719</v>
      </c>
      <c r="E3147">
        <v>0.02</v>
      </c>
      <c r="F3147">
        <v>1.1036699999999999</v>
      </c>
      <c r="G3147" s="384">
        <v>0</v>
      </c>
      <c r="H3147">
        <v>1.1036699999999999</v>
      </c>
      <c r="I3147">
        <v>2</v>
      </c>
      <c r="J3147" s="384">
        <v>25636.58</v>
      </c>
    </row>
    <row r="3148" spans="1:10">
      <c r="A3148">
        <v>3139</v>
      </c>
      <c r="B3148" s="612">
        <v>43908.230555555558</v>
      </c>
      <c r="C3148" s="405" t="s">
        <v>97</v>
      </c>
      <c r="D3148" s="384">
        <v>720</v>
      </c>
      <c r="E3148">
        <v>0.08</v>
      </c>
      <c r="F3148">
        <v>1.10412</v>
      </c>
      <c r="G3148" s="384">
        <v>0</v>
      </c>
      <c r="H3148">
        <v>0</v>
      </c>
    </row>
    <row r="3149" spans="1:10">
      <c r="A3149">
        <v>3140</v>
      </c>
      <c r="B3149" s="612">
        <v>43908.230555555558</v>
      </c>
      <c r="C3149" s="405" t="s">
        <v>2110</v>
      </c>
      <c r="D3149" s="384">
        <v>720</v>
      </c>
      <c r="E3149">
        <v>0.08</v>
      </c>
      <c r="F3149">
        <v>1.10412</v>
      </c>
      <c r="G3149" s="384">
        <v>0</v>
      </c>
      <c r="H3149">
        <v>1.1008500000000001</v>
      </c>
    </row>
    <row r="3150" spans="1:10">
      <c r="A3150">
        <v>3154</v>
      </c>
      <c r="B3150" s="612">
        <v>43908.285416666666</v>
      </c>
      <c r="C3150" s="405" t="s">
        <v>2054</v>
      </c>
      <c r="D3150" s="384">
        <v>720</v>
      </c>
      <c r="E3150">
        <v>0.08</v>
      </c>
      <c r="F3150">
        <v>1.1008500000000001</v>
      </c>
      <c r="G3150" s="384">
        <v>0</v>
      </c>
      <c r="H3150">
        <v>1.1008500000000001</v>
      </c>
      <c r="I3150">
        <v>26.16</v>
      </c>
      <c r="J3150" s="384">
        <v>25658.68</v>
      </c>
    </row>
    <row r="3151" spans="1:10">
      <c r="A3151">
        <v>3145</v>
      </c>
      <c r="B3151" s="612">
        <v>43908.250694444447</v>
      </c>
      <c r="C3151" s="405" t="s">
        <v>96</v>
      </c>
      <c r="D3151" s="384">
        <v>721</v>
      </c>
      <c r="E3151">
        <v>0.02</v>
      </c>
      <c r="F3151">
        <v>1.1034600000000001</v>
      </c>
      <c r="G3151" s="384">
        <v>0</v>
      </c>
      <c r="H3151">
        <v>0</v>
      </c>
    </row>
    <row r="3152" spans="1:10">
      <c r="A3152">
        <v>3146</v>
      </c>
      <c r="B3152" s="612">
        <v>43908.250694444447</v>
      </c>
      <c r="C3152" s="405" t="s">
        <v>2110</v>
      </c>
      <c r="D3152" s="384">
        <v>721</v>
      </c>
      <c r="E3152">
        <v>0.02</v>
      </c>
      <c r="F3152">
        <v>1.1034600000000001</v>
      </c>
      <c r="G3152" s="384">
        <v>0</v>
      </c>
      <c r="H3152">
        <v>1.10446</v>
      </c>
    </row>
    <row r="3153" spans="1:10">
      <c r="A3153">
        <v>3149</v>
      </c>
      <c r="B3153" s="612">
        <v>43908.256249999999</v>
      </c>
      <c r="C3153" s="405" t="s">
        <v>2110</v>
      </c>
      <c r="D3153" s="384">
        <v>721</v>
      </c>
      <c r="E3153">
        <v>0.02</v>
      </c>
      <c r="F3153">
        <v>1.1034600000000001</v>
      </c>
      <c r="G3153" s="384">
        <v>0</v>
      </c>
      <c r="H3153">
        <v>1.10365</v>
      </c>
    </row>
    <row r="3154" spans="1:10">
      <c r="A3154">
        <v>3160</v>
      </c>
      <c r="B3154" s="612">
        <v>43908.320833333331</v>
      </c>
      <c r="C3154" s="405" t="s">
        <v>2110</v>
      </c>
      <c r="D3154" s="384">
        <v>721</v>
      </c>
      <c r="E3154">
        <v>0.02</v>
      </c>
      <c r="F3154">
        <v>1.1034600000000001</v>
      </c>
      <c r="G3154" s="384">
        <v>0</v>
      </c>
      <c r="H3154">
        <v>1.1026100000000001</v>
      </c>
    </row>
    <row r="3155" spans="1:10">
      <c r="A3155">
        <v>3166</v>
      </c>
      <c r="B3155" s="612">
        <v>43908.324305555558</v>
      </c>
      <c r="C3155" s="405" t="s">
        <v>2110</v>
      </c>
      <c r="D3155" s="384">
        <v>721</v>
      </c>
      <c r="E3155">
        <v>0.02</v>
      </c>
      <c r="F3155">
        <v>1.1034600000000001</v>
      </c>
      <c r="G3155" s="384">
        <v>0</v>
      </c>
      <c r="H3155">
        <v>1.1013200000000001</v>
      </c>
    </row>
    <row r="3156" spans="1:10">
      <c r="A3156">
        <v>3181</v>
      </c>
      <c r="B3156" s="612">
        <v>43908.354861111111</v>
      </c>
      <c r="C3156" s="405" t="s">
        <v>2110</v>
      </c>
      <c r="D3156" s="384">
        <v>721</v>
      </c>
      <c r="E3156">
        <v>0.02</v>
      </c>
      <c r="F3156">
        <v>1.1034600000000001</v>
      </c>
      <c r="G3156" s="384">
        <v>0</v>
      </c>
      <c r="H3156">
        <v>1.09998</v>
      </c>
    </row>
    <row r="3157" spans="1:10">
      <c r="A3157">
        <v>3190</v>
      </c>
      <c r="B3157" s="612">
        <v>43908.4</v>
      </c>
      <c r="C3157" s="405" t="s">
        <v>2054</v>
      </c>
      <c r="D3157" s="384">
        <v>721</v>
      </c>
      <c r="E3157">
        <v>0.02</v>
      </c>
      <c r="F3157">
        <v>1.09998</v>
      </c>
      <c r="G3157" s="384">
        <v>0</v>
      </c>
      <c r="H3157">
        <v>1.09998</v>
      </c>
      <c r="I3157">
        <v>-6.96</v>
      </c>
      <c r="J3157" s="384">
        <v>25661.72</v>
      </c>
    </row>
    <row r="3158" spans="1:10">
      <c r="A3158">
        <v>3147</v>
      </c>
      <c r="B3158" s="612">
        <v>43908.256249999999</v>
      </c>
      <c r="C3158" s="405" t="s">
        <v>96</v>
      </c>
      <c r="D3158" s="384">
        <v>722</v>
      </c>
      <c r="E3158">
        <v>0.02</v>
      </c>
      <c r="F3158">
        <v>1.1018399999999999</v>
      </c>
      <c r="G3158" s="384">
        <v>0</v>
      </c>
      <c r="H3158">
        <v>0</v>
      </c>
    </row>
    <row r="3159" spans="1:10">
      <c r="A3159">
        <v>3148</v>
      </c>
      <c r="B3159" s="612">
        <v>43908.256249999999</v>
      </c>
      <c r="C3159" s="405" t="s">
        <v>2110</v>
      </c>
      <c r="D3159" s="384">
        <v>722</v>
      </c>
      <c r="E3159">
        <v>0.02</v>
      </c>
      <c r="F3159">
        <v>1.1018399999999999</v>
      </c>
      <c r="G3159" s="384">
        <v>0</v>
      </c>
      <c r="H3159">
        <v>1.10365</v>
      </c>
    </row>
    <row r="3160" spans="1:10">
      <c r="A3160">
        <v>3159</v>
      </c>
      <c r="B3160" s="612">
        <v>43908.320833333331</v>
      </c>
      <c r="C3160" s="405" t="s">
        <v>2110</v>
      </c>
      <c r="D3160" s="384">
        <v>722</v>
      </c>
      <c r="E3160">
        <v>0.02</v>
      </c>
      <c r="F3160">
        <v>1.1018399999999999</v>
      </c>
      <c r="G3160" s="384">
        <v>0</v>
      </c>
      <c r="H3160">
        <v>1.1026100000000001</v>
      </c>
    </row>
    <row r="3161" spans="1:10">
      <c r="A3161">
        <v>3165</v>
      </c>
      <c r="B3161" s="612">
        <v>43908.324305555558</v>
      </c>
      <c r="C3161" s="405" t="s">
        <v>2110</v>
      </c>
      <c r="D3161" s="384">
        <v>722</v>
      </c>
      <c r="E3161">
        <v>0.02</v>
      </c>
      <c r="F3161">
        <v>1.1018399999999999</v>
      </c>
      <c r="G3161" s="384">
        <v>0</v>
      </c>
      <c r="H3161">
        <v>1.1013200000000001</v>
      </c>
    </row>
    <row r="3162" spans="1:10">
      <c r="A3162">
        <v>3180</v>
      </c>
      <c r="B3162" s="612">
        <v>43908.354861111111</v>
      </c>
      <c r="C3162" s="405" t="s">
        <v>2110</v>
      </c>
      <c r="D3162" s="384">
        <v>722</v>
      </c>
      <c r="E3162">
        <v>0.02</v>
      </c>
      <c r="F3162">
        <v>1.1018399999999999</v>
      </c>
      <c r="G3162" s="384">
        <v>0</v>
      </c>
      <c r="H3162">
        <v>1.09998</v>
      </c>
    </row>
    <row r="3163" spans="1:10">
      <c r="A3163">
        <v>3191</v>
      </c>
      <c r="B3163" s="612">
        <v>43908.4</v>
      </c>
      <c r="C3163" s="405" t="s">
        <v>2054</v>
      </c>
      <c r="D3163" s="384">
        <v>722</v>
      </c>
      <c r="E3163">
        <v>0.02</v>
      </c>
      <c r="F3163">
        <v>1.09998</v>
      </c>
      <c r="G3163" s="384">
        <v>0</v>
      </c>
      <c r="H3163">
        <v>1.09998</v>
      </c>
      <c r="I3163">
        <v>-3.72</v>
      </c>
      <c r="J3163" s="384">
        <v>25658</v>
      </c>
    </row>
    <row r="3164" spans="1:10">
      <c r="A3164">
        <v>3155</v>
      </c>
      <c r="B3164" s="612">
        <v>43908.295138888891</v>
      </c>
      <c r="C3164" s="405" t="s">
        <v>97</v>
      </c>
      <c r="D3164" s="384">
        <v>723</v>
      </c>
      <c r="E3164">
        <v>0.02</v>
      </c>
      <c r="F3164">
        <v>1.10077</v>
      </c>
      <c r="G3164" s="384">
        <v>0</v>
      </c>
      <c r="H3164">
        <v>0</v>
      </c>
    </row>
    <row r="3165" spans="1:10">
      <c r="A3165">
        <v>3156</v>
      </c>
      <c r="B3165" s="612">
        <v>43908.295138888891</v>
      </c>
      <c r="C3165" s="405" t="s">
        <v>2110</v>
      </c>
      <c r="D3165" s="384">
        <v>723</v>
      </c>
      <c r="E3165">
        <v>0.02</v>
      </c>
      <c r="F3165">
        <v>1.10077</v>
      </c>
      <c r="G3165" s="384">
        <v>0</v>
      </c>
      <c r="H3165">
        <v>1.0997699999999999</v>
      </c>
    </row>
    <row r="3166" spans="1:10">
      <c r="A3166">
        <v>3161</v>
      </c>
      <c r="B3166" s="612">
        <v>43908.320833333331</v>
      </c>
      <c r="C3166" s="405" t="s">
        <v>2054</v>
      </c>
      <c r="D3166" s="384">
        <v>723</v>
      </c>
      <c r="E3166">
        <v>0.02</v>
      </c>
      <c r="F3166">
        <v>1.0997699999999999</v>
      </c>
      <c r="G3166" s="384">
        <v>0</v>
      </c>
      <c r="H3166">
        <v>1.0997699999999999</v>
      </c>
      <c r="I3166">
        <v>2</v>
      </c>
      <c r="J3166" s="384">
        <v>25660.68</v>
      </c>
    </row>
    <row r="3167" spans="1:10">
      <c r="A3167">
        <v>3157</v>
      </c>
      <c r="B3167" s="612">
        <v>43908.320833333331</v>
      </c>
      <c r="C3167" s="405" t="s">
        <v>96</v>
      </c>
      <c r="D3167" s="384">
        <v>724</v>
      </c>
      <c r="E3167">
        <v>0.03</v>
      </c>
      <c r="F3167">
        <v>1.10022</v>
      </c>
      <c r="G3167" s="384">
        <v>0</v>
      </c>
      <c r="H3167">
        <v>0</v>
      </c>
    </row>
    <row r="3168" spans="1:10">
      <c r="A3168">
        <v>3158</v>
      </c>
      <c r="B3168" s="612">
        <v>43908.320833333331</v>
      </c>
      <c r="C3168" s="405" t="s">
        <v>2110</v>
      </c>
      <c r="D3168" s="384">
        <v>724</v>
      </c>
      <c r="E3168">
        <v>0.03</v>
      </c>
      <c r="F3168">
        <v>1.10022</v>
      </c>
      <c r="G3168" s="384">
        <v>0</v>
      </c>
      <c r="H3168">
        <v>1.1026100000000001</v>
      </c>
    </row>
    <row r="3169" spans="1:10">
      <c r="A3169">
        <v>3164</v>
      </c>
      <c r="B3169" s="612">
        <v>43908.324305555558</v>
      </c>
      <c r="C3169" s="405" t="s">
        <v>2110</v>
      </c>
      <c r="D3169" s="384">
        <v>724</v>
      </c>
      <c r="E3169">
        <v>0.03</v>
      </c>
      <c r="F3169">
        <v>1.10022</v>
      </c>
      <c r="G3169" s="384">
        <v>0</v>
      </c>
      <c r="H3169">
        <v>1.1013200000000001</v>
      </c>
    </row>
    <row r="3170" spans="1:10">
      <c r="A3170">
        <v>3179</v>
      </c>
      <c r="B3170" s="612">
        <v>43908.354861111111</v>
      </c>
      <c r="C3170" s="405" t="s">
        <v>2110</v>
      </c>
      <c r="D3170" s="384">
        <v>724</v>
      </c>
      <c r="E3170">
        <v>0.03</v>
      </c>
      <c r="F3170">
        <v>1.10022</v>
      </c>
      <c r="G3170" s="384">
        <v>0</v>
      </c>
      <c r="H3170">
        <v>1.09998</v>
      </c>
    </row>
    <row r="3171" spans="1:10">
      <c r="A3171">
        <v>3192</v>
      </c>
      <c r="B3171" s="612">
        <v>43908.4</v>
      </c>
      <c r="C3171" s="405" t="s">
        <v>2054</v>
      </c>
      <c r="D3171" s="384">
        <v>724</v>
      </c>
      <c r="E3171">
        <v>0.03</v>
      </c>
      <c r="F3171">
        <v>1.09998</v>
      </c>
      <c r="G3171" s="384">
        <v>0</v>
      </c>
      <c r="H3171">
        <v>1.09998</v>
      </c>
      <c r="I3171">
        <v>-0.72</v>
      </c>
      <c r="J3171" s="384">
        <v>25657.279999999999</v>
      </c>
    </row>
    <row r="3172" spans="1:10">
      <c r="A3172">
        <v>3162</v>
      </c>
      <c r="B3172" s="612">
        <v>43908.324305555558</v>
      </c>
      <c r="C3172" s="405" t="s">
        <v>96</v>
      </c>
      <c r="D3172" s="384">
        <v>725</v>
      </c>
      <c r="E3172">
        <v>0.05</v>
      </c>
      <c r="F3172">
        <v>1.0985199999999999</v>
      </c>
      <c r="G3172" s="384">
        <v>0</v>
      </c>
      <c r="H3172">
        <v>0</v>
      </c>
    </row>
    <row r="3173" spans="1:10">
      <c r="A3173">
        <v>3163</v>
      </c>
      <c r="B3173" s="612">
        <v>43908.324305555558</v>
      </c>
      <c r="C3173" s="405" t="s">
        <v>2110</v>
      </c>
      <c r="D3173" s="384">
        <v>725</v>
      </c>
      <c r="E3173">
        <v>0.05</v>
      </c>
      <c r="F3173">
        <v>1.0985199999999999</v>
      </c>
      <c r="G3173" s="384">
        <v>0</v>
      </c>
      <c r="H3173">
        <v>1.1013200000000001</v>
      </c>
    </row>
    <row r="3174" spans="1:10">
      <c r="A3174">
        <v>3178</v>
      </c>
      <c r="B3174" s="612">
        <v>43908.354861111111</v>
      </c>
      <c r="C3174" s="405" t="s">
        <v>2110</v>
      </c>
      <c r="D3174" s="384">
        <v>725</v>
      </c>
      <c r="E3174">
        <v>0.05</v>
      </c>
      <c r="F3174">
        <v>1.0985199999999999</v>
      </c>
      <c r="G3174" s="384">
        <v>0</v>
      </c>
      <c r="H3174">
        <v>1.09998</v>
      </c>
    </row>
    <row r="3175" spans="1:10">
      <c r="A3175">
        <v>3193</v>
      </c>
      <c r="B3175" s="612">
        <v>43908.4</v>
      </c>
      <c r="C3175" s="405" t="s">
        <v>2054</v>
      </c>
      <c r="D3175" s="384">
        <v>725</v>
      </c>
      <c r="E3175">
        <v>0.05</v>
      </c>
      <c r="F3175">
        <v>1.09998</v>
      </c>
      <c r="G3175" s="384">
        <v>0</v>
      </c>
      <c r="H3175">
        <v>1.09998</v>
      </c>
      <c r="I3175">
        <v>7.3</v>
      </c>
      <c r="J3175" s="384">
        <v>25664.58</v>
      </c>
    </row>
    <row r="3176" spans="1:10">
      <c r="A3176">
        <v>3167</v>
      </c>
      <c r="B3176" s="612">
        <v>43908.32916666667</v>
      </c>
      <c r="C3176" s="405" t="s">
        <v>97</v>
      </c>
      <c r="D3176" s="384">
        <v>726</v>
      </c>
      <c r="E3176">
        <v>0.02</v>
      </c>
      <c r="F3176">
        <v>1.0988599999999999</v>
      </c>
      <c r="G3176" s="384">
        <v>0</v>
      </c>
      <c r="H3176">
        <v>0</v>
      </c>
    </row>
    <row r="3177" spans="1:10">
      <c r="A3177">
        <v>3168</v>
      </c>
      <c r="B3177" s="612">
        <v>43908.32916666667</v>
      </c>
      <c r="C3177" s="405" t="s">
        <v>2110</v>
      </c>
      <c r="D3177" s="384">
        <v>726</v>
      </c>
      <c r="E3177">
        <v>0.02</v>
      </c>
      <c r="F3177">
        <v>1.0988599999999999</v>
      </c>
      <c r="G3177" s="384">
        <v>0</v>
      </c>
      <c r="H3177">
        <v>1.0978600000000001</v>
      </c>
    </row>
    <row r="3178" spans="1:10">
      <c r="A3178">
        <v>3169</v>
      </c>
      <c r="B3178" s="612">
        <v>43908.329861111109</v>
      </c>
      <c r="C3178" s="405" t="s">
        <v>2054</v>
      </c>
      <c r="D3178" s="384">
        <v>726</v>
      </c>
      <c r="E3178">
        <v>0.02</v>
      </c>
      <c r="F3178">
        <v>1.0978600000000001</v>
      </c>
      <c r="G3178" s="384">
        <v>0</v>
      </c>
      <c r="H3178">
        <v>1.0978600000000001</v>
      </c>
      <c r="I3178">
        <v>2</v>
      </c>
      <c r="J3178" s="384">
        <v>25662.68</v>
      </c>
    </row>
    <row r="3179" spans="1:10">
      <c r="A3179">
        <v>3170</v>
      </c>
      <c r="B3179" s="612">
        <v>43908.336111111108</v>
      </c>
      <c r="C3179" s="405" t="s">
        <v>97</v>
      </c>
      <c r="D3179" s="384">
        <v>727</v>
      </c>
      <c r="E3179">
        <v>0.02</v>
      </c>
      <c r="F3179">
        <v>1.09775</v>
      </c>
      <c r="G3179" s="384">
        <v>0</v>
      </c>
      <c r="H3179">
        <v>0</v>
      </c>
    </row>
    <row r="3180" spans="1:10">
      <c r="A3180">
        <v>3171</v>
      </c>
      <c r="B3180" s="612">
        <v>43908.336111111108</v>
      </c>
      <c r="C3180" s="405" t="s">
        <v>2110</v>
      </c>
      <c r="D3180" s="384">
        <v>727</v>
      </c>
      <c r="E3180">
        <v>0.02</v>
      </c>
      <c r="F3180">
        <v>1.09775</v>
      </c>
      <c r="G3180" s="384">
        <v>0</v>
      </c>
      <c r="H3180">
        <v>1.0967499999999999</v>
      </c>
    </row>
    <row r="3181" spans="1:10">
      <c r="A3181">
        <v>3172</v>
      </c>
      <c r="B3181" s="612">
        <v>43908.338194444441</v>
      </c>
      <c r="C3181" s="405" t="s">
        <v>2054</v>
      </c>
      <c r="D3181" s="384">
        <v>727</v>
      </c>
      <c r="E3181">
        <v>0.02</v>
      </c>
      <c r="F3181">
        <v>1.0967499999999999</v>
      </c>
      <c r="G3181" s="384">
        <v>0</v>
      </c>
      <c r="H3181">
        <v>1.0967499999999999</v>
      </c>
      <c r="I3181">
        <v>2</v>
      </c>
      <c r="J3181" s="384">
        <v>25664.68</v>
      </c>
    </row>
    <row r="3182" spans="1:10">
      <c r="A3182">
        <v>3173</v>
      </c>
      <c r="B3182" s="612">
        <v>43908.340277777781</v>
      </c>
      <c r="C3182" s="405" t="s">
        <v>97</v>
      </c>
      <c r="D3182" s="384">
        <v>728</v>
      </c>
      <c r="E3182">
        <v>0.02</v>
      </c>
      <c r="F3182">
        <v>1.0979399999999999</v>
      </c>
      <c r="G3182" s="384">
        <v>0</v>
      </c>
      <c r="H3182">
        <v>0</v>
      </c>
    </row>
    <row r="3183" spans="1:10">
      <c r="A3183">
        <v>3174</v>
      </c>
      <c r="B3183" s="612">
        <v>43908.340277777781</v>
      </c>
      <c r="C3183" s="405" t="s">
        <v>2110</v>
      </c>
      <c r="D3183" s="384">
        <v>728</v>
      </c>
      <c r="E3183">
        <v>0.02</v>
      </c>
      <c r="F3183">
        <v>1.0979399999999999</v>
      </c>
      <c r="G3183" s="384">
        <v>0</v>
      </c>
      <c r="H3183">
        <v>1.09694</v>
      </c>
    </row>
    <row r="3184" spans="1:10">
      <c r="A3184">
        <v>3175</v>
      </c>
      <c r="B3184" s="612">
        <v>43908.354166666664</v>
      </c>
      <c r="C3184" s="405" t="s">
        <v>2054</v>
      </c>
      <c r="D3184" s="384">
        <v>728</v>
      </c>
      <c r="E3184">
        <v>0.02</v>
      </c>
      <c r="F3184">
        <v>1.09694</v>
      </c>
      <c r="G3184" s="384">
        <v>0</v>
      </c>
      <c r="H3184">
        <v>1.09694</v>
      </c>
      <c r="I3184">
        <v>2</v>
      </c>
      <c r="J3184" s="384">
        <v>25666.68</v>
      </c>
    </row>
    <row r="3185" spans="1:10">
      <c r="A3185">
        <v>3176</v>
      </c>
      <c r="B3185" s="612">
        <v>43908.354861111111</v>
      </c>
      <c r="C3185" s="405" t="s">
        <v>96</v>
      </c>
      <c r="D3185" s="384">
        <v>729</v>
      </c>
      <c r="E3185">
        <v>0.08</v>
      </c>
      <c r="F3185">
        <v>1.0967100000000001</v>
      </c>
      <c r="G3185" s="384">
        <v>0</v>
      </c>
      <c r="H3185">
        <v>0</v>
      </c>
    </row>
    <row r="3186" spans="1:10">
      <c r="A3186">
        <v>3177</v>
      </c>
      <c r="B3186" s="612">
        <v>43908.354861111111</v>
      </c>
      <c r="C3186" s="405" t="s">
        <v>2110</v>
      </c>
      <c r="D3186" s="384">
        <v>729</v>
      </c>
      <c r="E3186">
        <v>0.08</v>
      </c>
      <c r="F3186">
        <v>1.0967100000000001</v>
      </c>
      <c r="G3186" s="384">
        <v>0</v>
      </c>
      <c r="H3186">
        <v>1.09998</v>
      </c>
    </row>
    <row r="3187" spans="1:10">
      <c r="A3187">
        <v>3194</v>
      </c>
      <c r="B3187" s="612">
        <v>43908.4</v>
      </c>
      <c r="C3187" s="405" t="s">
        <v>2054</v>
      </c>
      <c r="D3187" s="384">
        <v>729</v>
      </c>
      <c r="E3187">
        <v>0.08</v>
      </c>
      <c r="F3187">
        <v>1.09998</v>
      </c>
      <c r="G3187" s="384">
        <v>0</v>
      </c>
      <c r="H3187">
        <v>1.09998</v>
      </c>
      <c r="I3187">
        <v>26.16</v>
      </c>
      <c r="J3187" s="384">
        <v>25690.74</v>
      </c>
    </row>
    <row r="3188" spans="1:10">
      <c r="A3188">
        <v>3182</v>
      </c>
      <c r="B3188" s="612">
        <v>43908.356944444444</v>
      </c>
      <c r="C3188" s="405" t="s">
        <v>97</v>
      </c>
      <c r="D3188" s="384">
        <v>730</v>
      </c>
      <c r="E3188">
        <v>0.02</v>
      </c>
      <c r="F3188">
        <v>1.0977699999999999</v>
      </c>
      <c r="G3188" s="384">
        <v>0</v>
      </c>
      <c r="H3188">
        <v>0</v>
      </c>
    </row>
    <row r="3189" spans="1:10">
      <c r="A3189">
        <v>3183</v>
      </c>
      <c r="B3189" s="612">
        <v>43908.356944444444</v>
      </c>
      <c r="C3189" s="405" t="s">
        <v>2110</v>
      </c>
      <c r="D3189" s="384">
        <v>730</v>
      </c>
      <c r="E3189">
        <v>0.02</v>
      </c>
      <c r="F3189">
        <v>1.0977699999999999</v>
      </c>
      <c r="G3189" s="384">
        <v>0</v>
      </c>
      <c r="H3189">
        <v>1.09677</v>
      </c>
    </row>
    <row r="3190" spans="1:10">
      <c r="A3190">
        <v>3184</v>
      </c>
      <c r="B3190" s="612">
        <v>43908.369444444441</v>
      </c>
      <c r="C3190" s="405" t="s">
        <v>2054</v>
      </c>
      <c r="D3190" s="384">
        <v>730</v>
      </c>
      <c r="E3190">
        <v>0.02</v>
      </c>
      <c r="F3190">
        <v>1.09677</v>
      </c>
      <c r="G3190" s="384">
        <v>0</v>
      </c>
      <c r="H3190">
        <v>1.09677</v>
      </c>
      <c r="I3190">
        <v>2</v>
      </c>
      <c r="J3190" s="384">
        <v>25668.68</v>
      </c>
    </row>
    <row r="3191" spans="1:10">
      <c r="A3191">
        <v>3185</v>
      </c>
      <c r="B3191" s="612">
        <v>43908.373611111114</v>
      </c>
      <c r="C3191" s="405" t="s">
        <v>97</v>
      </c>
      <c r="D3191" s="384">
        <v>731</v>
      </c>
      <c r="E3191">
        <v>0.02</v>
      </c>
      <c r="F3191">
        <v>1.0968</v>
      </c>
      <c r="G3191" s="384">
        <v>0</v>
      </c>
      <c r="H3191">
        <v>0</v>
      </c>
    </row>
    <row r="3192" spans="1:10">
      <c r="A3192">
        <v>3186</v>
      </c>
      <c r="B3192" s="612">
        <v>43908.373611111114</v>
      </c>
      <c r="C3192" s="405" t="s">
        <v>2110</v>
      </c>
      <c r="D3192" s="384">
        <v>731</v>
      </c>
      <c r="E3192">
        <v>0.02</v>
      </c>
      <c r="F3192">
        <v>1.0968</v>
      </c>
      <c r="G3192" s="384">
        <v>0</v>
      </c>
      <c r="H3192">
        <v>1.0958000000000001</v>
      </c>
    </row>
    <row r="3193" spans="1:10">
      <c r="A3193">
        <v>3189</v>
      </c>
      <c r="B3193" s="612">
        <v>43908.377083333333</v>
      </c>
      <c r="C3193" s="405" t="s">
        <v>2110</v>
      </c>
      <c r="D3193" s="384">
        <v>731</v>
      </c>
      <c r="E3193">
        <v>0.02</v>
      </c>
      <c r="F3193">
        <v>1.0968</v>
      </c>
      <c r="G3193" s="384">
        <v>0</v>
      </c>
      <c r="H3193">
        <v>1.0966</v>
      </c>
    </row>
    <row r="3194" spans="1:10">
      <c r="A3194">
        <v>3198</v>
      </c>
      <c r="B3194" s="612">
        <v>43908.4</v>
      </c>
      <c r="C3194" s="405" t="s">
        <v>2110</v>
      </c>
      <c r="D3194" s="384">
        <v>731</v>
      </c>
      <c r="E3194">
        <v>0.02</v>
      </c>
      <c r="F3194">
        <v>1.0968</v>
      </c>
      <c r="G3194" s="384">
        <v>0</v>
      </c>
      <c r="H3194">
        <v>1.0976300000000001</v>
      </c>
    </row>
    <row r="3195" spans="1:10">
      <c r="A3195">
        <v>3208</v>
      </c>
      <c r="B3195" s="612">
        <v>43908.433333333334</v>
      </c>
      <c r="C3195" s="405" t="s">
        <v>2110</v>
      </c>
      <c r="D3195" s="384">
        <v>731</v>
      </c>
      <c r="E3195">
        <v>0.02</v>
      </c>
      <c r="F3195">
        <v>1.0968</v>
      </c>
      <c r="G3195" s="384">
        <v>0</v>
      </c>
      <c r="H3195">
        <v>1.0989199999999999</v>
      </c>
    </row>
    <row r="3196" spans="1:10">
      <c r="A3196">
        <v>3212</v>
      </c>
      <c r="B3196" s="612">
        <v>43908.46597222222</v>
      </c>
      <c r="C3196" s="405" t="s">
        <v>2054</v>
      </c>
      <c r="D3196" s="384">
        <v>731</v>
      </c>
      <c r="E3196">
        <v>0.02</v>
      </c>
      <c r="F3196">
        <v>1.0989199999999999</v>
      </c>
      <c r="G3196" s="384">
        <v>0</v>
      </c>
      <c r="H3196">
        <v>1.0989199999999999</v>
      </c>
      <c r="I3196">
        <v>-4.24</v>
      </c>
      <c r="J3196" s="384">
        <v>25688.5</v>
      </c>
    </row>
    <row r="3197" spans="1:10">
      <c r="A3197">
        <v>3187</v>
      </c>
      <c r="B3197" s="612">
        <v>43908.377083333333</v>
      </c>
      <c r="C3197" s="405" t="s">
        <v>97</v>
      </c>
      <c r="D3197" s="384">
        <v>732</v>
      </c>
      <c r="E3197">
        <v>0.02</v>
      </c>
      <c r="F3197">
        <v>1.0984</v>
      </c>
      <c r="G3197" s="384">
        <v>0</v>
      </c>
      <c r="H3197">
        <v>0</v>
      </c>
    </row>
    <row r="3198" spans="1:10">
      <c r="A3198">
        <v>3188</v>
      </c>
      <c r="B3198" s="612">
        <v>43908.377083333333</v>
      </c>
      <c r="C3198" s="405" t="s">
        <v>2110</v>
      </c>
      <c r="D3198" s="384">
        <v>732</v>
      </c>
      <c r="E3198">
        <v>0.02</v>
      </c>
      <c r="F3198">
        <v>1.0984</v>
      </c>
      <c r="G3198" s="384">
        <v>0</v>
      </c>
      <c r="H3198">
        <v>1.0966</v>
      </c>
    </row>
    <row r="3199" spans="1:10">
      <c r="A3199">
        <v>3197</v>
      </c>
      <c r="B3199" s="612">
        <v>43908.4</v>
      </c>
      <c r="C3199" s="405" t="s">
        <v>2110</v>
      </c>
      <c r="D3199" s="384">
        <v>732</v>
      </c>
      <c r="E3199">
        <v>0.02</v>
      </c>
      <c r="F3199">
        <v>1.0984</v>
      </c>
      <c r="G3199" s="384">
        <v>0</v>
      </c>
      <c r="H3199">
        <v>1.0976300000000001</v>
      </c>
    </row>
    <row r="3200" spans="1:10">
      <c r="A3200">
        <v>3207</v>
      </c>
      <c r="B3200" s="612">
        <v>43908.433333333334</v>
      </c>
      <c r="C3200" s="405" t="s">
        <v>2110</v>
      </c>
      <c r="D3200" s="384">
        <v>732</v>
      </c>
      <c r="E3200">
        <v>0.02</v>
      </c>
      <c r="F3200">
        <v>1.0984</v>
      </c>
      <c r="G3200" s="384">
        <v>0</v>
      </c>
      <c r="H3200">
        <v>1.0989199999999999</v>
      </c>
    </row>
    <row r="3201" spans="1:10">
      <c r="A3201">
        <v>3213</v>
      </c>
      <c r="B3201" s="612">
        <v>43908.46597222222</v>
      </c>
      <c r="C3201" s="405" t="s">
        <v>2054</v>
      </c>
      <c r="D3201" s="384">
        <v>732</v>
      </c>
      <c r="E3201">
        <v>0.02</v>
      </c>
      <c r="F3201">
        <v>1.0989199999999999</v>
      </c>
      <c r="G3201" s="384">
        <v>0</v>
      </c>
      <c r="H3201">
        <v>1.0989199999999999</v>
      </c>
      <c r="I3201">
        <v>-1.04</v>
      </c>
      <c r="J3201" s="384">
        <v>25687.46</v>
      </c>
    </row>
    <row r="3202" spans="1:10">
      <c r="A3202">
        <v>3195</v>
      </c>
      <c r="B3202" s="612">
        <v>43908.4</v>
      </c>
      <c r="C3202" s="405" t="s">
        <v>97</v>
      </c>
      <c r="D3202" s="384">
        <v>733</v>
      </c>
      <c r="E3202">
        <v>0.03</v>
      </c>
      <c r="F3202">
        <v>1.1000099999999999</v>
      </c>
      <c r="G3202" s="384">
        <v>0</v>
      </c>
      <c r="H3202">
        <v>0</v>
      </c>
    </row>
    <row r="3203" spans="1:10">
      <c r="A3203">
        <v>3196</v>
      </c>
      <c r="B3203" s="612">
        <v>43908.4</v>
      </c>
      <c r="C3203" s="405" t="s">
        <v>2110</v>
      </c>
      <c r="D3203" s="384">
        <v>733</v>
      </c>
      <c r="E3203">
        <v>0.03</v>
      </c>
      <c r="F3203">
        <v>1.1000099999999999</v>
      </c>
      <c r="G3203" s="384">
        <v>0</v>
      </c>
      <c r="H3203">
        <v>1.0976300000000001</v>
      </c>
    </row>
    <row r="3204" spans="1:10">
      <c r="A3204">
        <v>3206</v>
      </c>
      <c r="B3204" s="612">
        <v>43908.433333333334</v>
      </c>
      <c r="C3204" s="405" t="s">
        <v>2110</v>
      </c>
      <c r="D3204" s="384">
        <v>733</v>
      </c>
      <c r="E3204">
        <v>0.03</v>
      </c>
      <c r="F3204">
        <v>1.1000099999999999</v>
      </c>
      <c r="G3204" s="384">
        <v>0</v>
      </c>
      <c r="H3204">
        <v>1.0989199999999999</v>
      </c>
    </row>
    <row r="3205" spans="1:10">
      <c r="A3205">
        <v>3214</v>
      </c>
      <c r="B3205" s="612">
        <v>43908.46597222222</v>
      </c>
      <c r="C3205" s="405" t="s">
        <v>2054</v>
      </c>
      <c r="D3205" s="384">
        <v>733</v>
      </c>
      <c r="E3205">
        <v>0.03</v>
      </c>
      <c r="F3205">
        <v>1.0989199999999999</v>
      </c>
      <c r="G3205" s="384">
        <v>0</v>
      </c>
      <c r="H3205">
        <v>1.0989199999999999</v>
      </c>
      <c r="I3205">
        <v>3.27</v>
      </c>
      <c r="J3205" s="384">
        <v>25690.73</v>
      </c>
    </row>
    <row r="3206" spans="1:10">
      <c r="A3206">
        <v>3199</v>
      </c>
      <c r="B3206" s="612">
        <v>43908.40902777778</v>
      </c>
      <c r="C3206" s="405" t="s">
        <v>96</v>
      </c>
      <c r="D3206" s="384">
        <v>734</v>
      </c>
      <c r="E3206">
        <v>0.02</v>
      </c>
      <c r="F3206">
        <v>1.1000099999999999</v>
      </c>
      <c r="G3206" s="384">
        <v>0</v>
      </c>
      <c r="H3206">
        <v>0</v>
      </c>
    </row>
    <row r="3207" spans="1:10">
      <c r="A3207">
        <v>3200</v>
      </c>
      <c r="B3207" s="612">
        <v>43908.40902777778</v>
      </c>
      <c r="C3207" s="405" t="s">
        <v>2110</v>
      </c>
      <c r="D3207" s="384">
        <v>734</v>
      </c>
      <c r="E3207">
        <v>0.02</v>
      </c>
      <c r="F3207">
        <v>1.1000099999999999</v>
      </c>
      <c r="G3207" s="384">
        <v>0</v>
      </c>
      <c r="H3207">
        <v>1.10101</v>
      </c>
    </row>
    <row r="3208" spans="1:10">
      <c r="A3208">
        <v>3201</v>
      </c>
      <c r="B3208" s="612">
        <v>43908.42083333333</v>
      </c>
      <c r="C3208" s="405" t="s">
        <v>2054</v>
      </c>
      <c r="D3208" s="384">
        <v>734</v>
      </c>
      <c r="E3208">
        <v>0.02</v>
      </c>
      <c r="F3208">
        <v>1.10101</v>
      </c>
      <c r="G3208" s="384">
        <v>0</v>
      </c>
      <c r="H3208">
        <v>1.10101</v>
      </c>
      <c r="I3208">
        <v>2</v>
      </c>
      <c r="J3208" s="384">
        <v>25692.74</v>
      </c>
    </row>
    <row r="3209" spans="1:10">
      <c r="A3209">
        <v>3202</v>
      </c>
      <c r="B3209" s="612">
        <v>43908.424305555556</v>
      </c>
      <c r="C3209" s="405" t="s">
        <v>96</v>
      </c>
      <c r="D3209" s="384">
        <v>735</v>
      </c>
      <c r="E3209">
        <v>0.02</v>
      </c>
      <c r="F3209">
        <v>1.10083</v>
      </c>
      <c r="G3209" s="384">
        <v>0</v>
      </c>
      <c r="H3209">
        <v>0</v>
      </c>
    </row>
    <row r="3210" spans="1:10">
      <c r="A3210">
        <v>3203</v>
      </c>
      <c r="B3210" s="612">
        <v>43908.424305555556</v>
      </c>
      <c r="C3210" s="405" t="s">
        <v>2110</v>
      </c>
      <c r="D3210" s="384">
        <v>735</v>
      </c>
      <c r="E3210">
        <v>0.02</v>
      </c>
      <c r="F3210">
        <v>1.10083</v>
      </c>
      <c r="G3210" s="384">
        <v>0</v>
      </c>
      <c r="H3210">
        <v>1.1018300000000001</v>
      </c>
    </row>
    <row r="3211" spans="1:10">
      <c r="A3211">
        <v>3211</v>
      </c>
      <c r="B3211" s="612">
        <v>43908.465277777781</v>
      </c>
      <c r="C3211" s="405" t="s">
        <v>2110</v>
      </c>
      <c r="D3211" s="384">
        <v>735</v>
      </c>
      <c r="E3211">
        <v>0.02</v>
      </c>
      <c r="F3211">
        <v>1.10083</v>
      </c>
      <c r="G3211" s="384">
        <v>0</v>
      </c>
      <c r="H3211">
        <v>1.10103</v>
      </c>
    </row>
    <row r="3212" spans="1:10">
      <c r="A3212">
        <v>3219</v>
      </c>
      <c r="B3212" s="612">
        <v>43908.469444444447</v>
      </c>
      <c r="C3212" s="405" t="s">
        <v>2110</v>
      </c>
      <c r="D3212" s="384">
        <v>735</v>
      </c>
      <c r="E3212">
        <v>0.02</v>
      </c>
      <c r="F3212">
        <v>1.10083</v>
      </c>
      <c r="G3212" s="384">
        <v>0</v>
      </c>
      <c r="H3212">
        <v>1.09999</v>
      </c>
    </row>
    <row r="3213" spans="1:10">
      <c r="A3213">
        <v>3233</v>
      </c>
      <c r="B3213" s="612">
        <v>43908.515277777777</v>
      </c>
      <c r="C3213" s="405" t="s">
        <v>2110</v>
      </c>
      <c r="D3213" s="384">
        <v>735</v>
      </c>
      <c r="E3213">
        <v>0.02</v>
      </c>
      <c r="F3213">
        <v>1.10083</v>
      </c>
      <c r="G3213" s="384">
        <v>0</v>
      </c>
      <c r="H3213">
        <v>1.0987</v>
      </c>
    </row>
    <row r="3214" spans="1:10">
      <c r="A3214">
        <v>3242</v>
      </c>
      <c r="B3214" s="612">
        <v>43908.541666666664</v>
      </c>
      <c r="C3214" s="405" t="s">
        <v>2110</v>
      </c>
      <c r="D3214" s="384">
        <v>735</v>
      </c>
      <c r="E3214">
        <v>0.02</v>
      </c>
      <c r="F3214">
        <v>1.10083</v>
      </c>
      <c r="G3214" s="384">
        <v>0</v>
      </c>
      <c r="H3214">
        <v>1.0969199999999999</v>
      </c>
    </row>
    <row r="3215" spans="1:10">
      <c r="A3215">
        <v>3252</v>
      </c>
      <c r="B3215" s="612">
        <v>43908.570833333331</v>
      </c>
      <c r="C3215" s="405" t="s">
        <v>2110</v>
      </c>
      <c r="D3215" s="384">
        <v>735</v>
      </c>
      <c r="E3215">
        <v>0.02</v>
      </c>
      <c r="F3215">
        <v>1.10083</v>
      </c>
      <c r="G3215" s="384">
        <v>0</v>
      </c>
      <c r="H3215">
        <v>1.0950800000000001</v>
      </c>
    </row>
    <row r="3216" spans="1:10">
      <c r="A3216">
        <v>3269</v>
      </c>
      <c r="B3216" s="612">
        <v>43908.607638888891</v>
      </c>
      <c r="C3216" s="405" t="s">
        <v>2110</v>
      </c>
      <c r="D3216" s="384">
        <v>735</v>
      </c>
      <c r="E3216">
        <v>0.02</v>
      </c>
      <c r="F3216">
        <v>1.10083</v>
      </c>
      <c r="G3216" s="384">
        <v>0</v>
      </c>
      <c r="H3216">
        <v>1.0932500000000001</v>
      </c>
    </row>
    <row r="3217" spans="1:10">
      <c r="A3217">
        <v>3281</v>
      </c>
      <c r="B3217" s="612">
        <v>43908.624305555553</v>
      </c>
      <c r="C3217" s="405" t="s">
        <v>2110</v>
      </c>
      <c r="D3217" s="384">
        <v>735</v>
      </c>
      <c r="E3217">
        <v>0.02</v>
      </c>
      <c r="F3217">
        <v>1.10083</v>
      </c>
      <c r="G3217" s="384">
        <v>0</v>
      </c>
      <c r="H3217">
        <v>1.09135</v>
      </c>
    </row>
    <row r="3218" spans="1:10">
      <c r="A3218">
        <v>3300</v>
      </c>
      <c r="B3218" s="612">
        <v>43908.664583333331</v>
      </c>
      <c r="C3218" s="405" t="s">
        <v>2110</v>
      </c>
      <c r="D3218" s="384">
        <v>735</v>
      </c>
      <c r="E3218">
        <v>0.02</v>
      </c>
      <c r="F3218">
        <v>1.10083</v>
      </c>
      <c r="G3218" s="384">
        <v>0</v>
      </c>
      <c r="H3218">
        <v>1.0886800000000001</v>
      </c>
    </row>
    <row r="3219" spans="1:10">
      <c r="A3219">
        <v>3314</v>
      </c>
      <c r="B3219" s="612">
        <v>43908.703472222223</v>
      </c>
      <c r="C3219" s="405" t="s">
        <v>2110</v>
      </c>
      <c r="D3219" s="384">
        <v>735</v>
      </c>
      <c r="E3219">
        <v>0.02</v>
      </c>
      <c r="F3219">
        <v>1.10083</v>
      </c>
      <c r="G3219" s="384">
        <v>0</v>
      </c>
      <c r="H3219">
        <v>1.0860700000000001</v>
      </c>
    </row>
    <row r="3220" spans="1:10">
      <c r="A3220">
        <v>3324</v>
      </c>
      <c r="B3220" s="612">
        <v>43908.765277777777</v>
      </c>
      <c r="C3220" s="405" t="s">
        <v>2054</v>
      </c>
      <c r="D3220" s="384">
        <v>735</v>
      </c>
      <c r="E3220">
        <v>0.02</v>
      </c>
      <c r="F3220">
        <v>1.0860700000000001</v>
      </c>
      <c r="G3220" s="384">
        <v>0</v>
      </c>
      <c r="H3220">
        <v>1.0860700000000001</v>
      </c>
      <c r="I3220">
        <v>-29.52</v>
      </c>
      <c r="J3220" s="384">
        <v>25701.16</v>
      </c>
    </row>
    <row r="3221" spans="1:10">
      <c r="A3221">
        <v>3204</v>
      </c>
      <c r="B3221" s="612">
        <v>43908.433333333334</v>
      </c>
      <c r="C3221" s="405" t="s">
        <v>97</v>
      </c>
      <c r="D3221" s="384">
        <v>736</v>
      </c>
      <c r="E3221">
        <v>0.05</v>
      </c>
      <c r="F3221">
        <v>1.10171</v>
      </c>
      <c r="G3221" s="384">
        <v>0</v>
      </c>
      <c r="H3221">
        <v>0</v>
      </c>
    </row>
    <row r="3222" spans="1:10">
      <c r="A3222">
        <v>3205</v>
      </c>
      <c r="B3222" s="612">
        <v>43908.433333333334</v>
      </c>
      <c r="C3222" s="405" t="s">
        <v>2110</v>
      </c>
      <c r="D3222" s="384">
        <v>736</v>
      </c>
      <c r="E3222">
        <v>0.05</v>
      </c>
      <c r="F3222">
        <v>1.10171</v>
      </c>
      <c r="G3222" s="384">
        <v>0</v>
      </c>
      <c r="H3222">
        <v>1.0989199999999999</v>
      </c>
    </row>
    <row r="3223" spans="1:10">
      <c r="A3223">
        <v>3215</v>
      </c>
      <c r="B3223" s="612">
        <v>43908.46597222222</v>
      </c>
      <c r="C3223" s="405" t="s">
        <v>2054</v>
      </c>
      <c r="D3223" s="384">
        <v>736</v>
      </c>
      <c r="E3223">
        <v>0.05</v>
      </c>
      <c r="F3223">
        <v>1.0989199999999999</v>
      </c>
      <c r="G3223" s="384">
        <v>0</v>
      </c>
      <c r="H3223">
        <v>1.0989199999999999</v>
      </c>
      <c r="I3223">
        <v>13.95</v>
      </c>
      <c r="J3223" s="384">
        <v>25704.68</v>
      </c>
    </row>
    <row r="3224" spans="1:10">
      <c r="A3224">
        <v>3209</v>
      </c>
      <c r="B3224" s="612">
        <v>43908.465277777781</v>
      </c>
      <c r="C3224" s="405" t="s">
        <v>96</v>
      </c>
      <c r="D3224" s="384">
        <v>737</v>
      </c>
      <c r="E3224">
        <v>0.02</v>
      </c>
      <c r="F3224">
        <v>1.0992200000000001</v>
      </c>
      <c r="G3224" s="384">
        <v>0</v>
      </c>
      <c r="H3224">
        <v>0</v>
      </c>
    </row>
    <row r="3225" spans="1:10">
      <c r="A3225">
        <v>3210</v>
      </c>
      <c r="B3225" s="612">
        <v>43908.465277777781</v>
      </c>
      <c r="C3225" s="405" t="s">
        <v>2110</v>
      </c>
      <c r="D3225" s="384">
        <v>737</v>
      </c>
      <c r="E3225">
        <v>0.02</v>
      </c>
      <c r="F3225">
        <v>1.0992200000000001</v>
      </c>
      <c r="G3225" s="384">
        <v>0</v>
      </c>
      <c r="H3225">
        <v>1.10103</v>
      </c>
    </row>
    <row r="3226" spans="1:10">
      <c r="A3226">
        <v>3218</v>
      </c>
      <c r="B3226" s="612">
        <v>43908.469444444447</v>
      </c>
      <c r="C3226" s="405" t="s">
        <v>2110</v>
      </c>
      <c r="D3226" s="384">
        <v>737</v>
      </c>
      <c r="E3226">
        <v>0.02</v>
      </c>
      <c r="F3226">
        <v>1.0992200000000001</v>
      </c>
      <c r="G3226" s="384">
        <v>0</v>
      </c>
      <c r="H3226">
        <v>1.09999</v>
      </c>
    </row>
    <row r="3227" spans="1:10">
      <c r="A3227">
        <v>3232</v>
      </c>
      <c r="B3227" s="612">
        <v>43908.515277777777</v>
      </c>
      <c r="C3227" s="405" t="s">
        <v>2110</v>
      </c>
      <c r="D3227" s="384">
        <v>737</v>
      </c>
      <c r="E3227">
        <v>0.02</v>
      </c>
      <c r="F3227">
        <v>1.0992200000000001</v>
      </c>
      <c r="G3227" s="384">
        <v>0</v>
      </c>
      <c r="H3227">
        <v>1.0987</v>
      </c>
    </row>
    <row r="3228" spans="1:10">
      <c r="A3228">
        <v>3241</v>
      </c>
      <c r="B3228" s="612">
        <v>43908.541666666664</v>
      </c>
      <c r="C3228" s="405" t="s">
        <v>2110</v>
      </c>
      <c r="D3228" s="384">
        <v>737</v>
      </c>
      <c r="E3228">
        <v>0.02</v>
      </c>
      <c r="F3228">
        <v>1.0992200000000001</v>
      </c>
      <c r="G3228" s="384">
        <v>0</v>
      </c>
      <c r="H3228">
        <v>1.0969199999999999</v>
      </c>
    </row>
    <row r="3229" spans="1:10">
      <c r="A3229">
        <v>3251</v>
      </c>
      <c r="B3229" s="612">
        <v>43908.570833333331</v>
      </c>
      <c r="C3229" s="405" t="s">
        <v>2110</v>
      </c>
      <c r="D3229" s="384">
        <v>737</v>
      </c>
      <c r="E3229">
        <v>0.02</v>
      </c>
      <c r="F3229">
        <v>1.0992200000000001</v>
      </c>
      <c r="G3229" s="384">
        <v>0</v>
      </c>
      <c r="H3229">
        <v>1.0950800000000001</v>
      </c>
    </row>
    <row r="3230" spans="1:10">
      <c r="A3230">
        <v>3268</v>
      </c>
      <c r="B3230" s="612">
        <v>43908.607638888891</v>
      </c>
      <c r="C3230" s="405" t="s">
        <v>2110</v>
      </c>
      <c r="D3230" s="384">
        <v>737</v>
      </c>
      <c r="E3230">
        <v>0.02</v>
      </c>
      <c r="F3230">
        <v>1.0992200000000001</v>
      </c>
      <c r="G3230" s="384">
        <v>0</v>
      </c>
      <c r="H3230">
        <v>1.0932500000000001</v>
      </c>
    </row>
    <row r="3231" spans="1:10">
      <c r="A3231">
        <v>3280</v>
      </c>
      <c r="B3231" s="612">
        <v>43908.624305555553</v>
      </c>
      <c r="C3231" s="405" t="s">
        <v>2110</v>
      </c>
      <c r="D3231" s="384">
        <v>737</v>
      </c>
      <c r="E3231">
        <v>0.02</v>
      </c>
      <c r="F3231">
        <v>1.0992200000000001</v>
      </c>
      <c r="G3231" s="384">
        <v>0</v>
      </c>
      <c r="H3231">
        <v>1.09135</v>
      </c>
    </row>
    <row r="3232" spans="1:10">
      <c r="A3232">
        <v>3299</v>
      </c>
      <c r="B3232" s="612">
        <v>43908.664583333331</v>
      </c>
      <c r="C3232" s="405" t="s">
        <v>2110</v>
      </c>
      <c r="D3232" s="384">
        <v>737</v>
      </c>
      <c r="E3232">
        <v>0.02</v>
      </c>
      <c r="F3232">
        <v>1.0992200000000001</v>
      </c>
      <c r="G3232" s="384">
        <v>0</v>
      </c>
      <c r="H3232">
        <v>1.0886800000000001</v>
      </c>
    </row>
    <row r="3233" spans="1:10">
      <c r="A3233">
        <v>3313</v>
      </c>
      <c r="B3233" s="612">
        <v>43908.703472222223</v>
      </c>
      <c r="C3233" s="405" t="s">
        <v>2110</v>
      </c>
      <c r="D3233" s="384">
        <v>737</v>
      </c>
      <c r="E3233">
        <v>0.02</v>
      </c>
      <c r="F3233">
        <v>1.0992200000000001</v>
      </c>
      <c r="G3233" s="384">
        <v>0</v>
      </c>
      <c r="H3233">
        <v>1.0860700000000001</v>
      </c>
    </row>
    <row r="3234" spans="1:10">
      <c r="A3234">
        <v>3325</v>
      </c>
      <c r="B3234" s="612">
        <v>43908.765277777777</v>
      </c>
      <c r="C3234" s="405" t="s">
        <v>2054</v>
      </c>
      <c r="D3234" s="384">
        <v>737</v>
      </c>
      <c r="E3234">
        <v>0.02</v>
      </c>
      <c r="F3234">
        <v>1.0860700000000001</v>
      </c>
      <c r="G3234" s="384">
        <v>0</v>
      </c>
      <c r="H3234">
        <v>1.0860700000000001</v>
      </c>
      <c r="I3234">
        <v>-26.3</v>
      </c>
      <c r="J3234" s="384">
        <v>25674.86</v>
      </c>
    </row>
    <row r="3235" spans="1:10">
      <c r="A3235">
        <v>3216</v>
      </c>
      <c r="B3235" s="612">
        <v>43908.469444444447</v>
      </c>
      <c r="C3235" s="405" t="s">
        <v>96</v>
      </c>
      <c r="D3235" s="384">
        <v>738</v>
      </c>
      <c r="E3235">
        <v>0.03</v>
      </c>
      <c r="F3235">
        <v>1.0975999999999999</v>
      </c>
      <c r="G3235" s="384">
        <v>0</v>
      </c>
      <c r="H3235">
        <v>0</v>
      </c>
    </row>
    <row r="3236" spans="1:10">
      <c r="A3236">
        <v>3217</v>
      </c>
      <c r="B3236" s="612">
        <v>43908.469444444447</v>
      </c>
      <c r="C3236" s="405" t="s">
        <v>2110</v>
      </c>
      <c r="D3236" s="384">
        <v>738</v>
      </c>
      <c r="E3236">
        <v>0.03</v>
      </c>
      <c r="F3236">
        <v>1.0975999999999999</v>
      </c>
      <c r="G3236" s="384">
        <v>0</v>
      </c>
      <c r="H3236">
        <v>1.09999</v>
      </c>
    </row>
    <row r="3237" spans="1:10">
      <c r="A3237">
        <v>3231</v>
      </c>
      <c r="B3237" s="612">
        <v>43908.515277777777</v>
      </c>
      <c r="C3237" s="405" t="s">
        <v>2110</v>
      </c>
      <c r="D3237" s="384">
        <v>738</v>
      </c>
      <c r="E3237">
        <v>0.03</v>
      </c>
      <c r="F3237">
        <v>1.0975999999999999</v>
      </c>
      <c r="G3237" s="384">
        <v>0</v>
      </c>
      <c r="H3237">
        <v>1.0987</v>
      </c>
    </row>
    <row r="3238" spans="1:10">
      <c r="A3238">
        <v>3240</v>
      </c>
      <c r="B3238" s="612">
        <v>43908.541666666664</v>
      </c>
      <c r="C3238" s="405" t="s">
        <v>2110</v>
      </c>
      <c r="D3238" s="384">
        <v>738</v>
      </c>
      <c r="E3238">
        <v>0.03</v>
      </c>
      <c r="F3238">
        <v>1.0975999999999999</v>
      </c>
      <c r="G3238" s="384">
        <v>0</v>
      </c>
      <c r="H3238">
        <v>1.0969199999999999</v>
      </c>
    </row>
    <row r="3239" spans="1:10">
      <c r="A3239">
        <v>3250</v>
      </c>
      <c r="B3239" s="612">
        <v>43908.570833333331</v>
      </c>
      <c r="C3239" s="405" t="s">
        <v>2110</v>
      </c>
      <c r="D3239" s="384">
        <v>738</v>
      </c>
      <c r="E3239">
        <v>0.03</v>
      </c>
      <c r="F3239">
        <v>1.0975999999999999</v>
      </c>
      <c r="G3239" s="384">
        <v>0</v>
      </c>
      <c r="H3239">
        <v>1.0950800000000001</v>
      </c>
    </row>
    <row r="3240" spans="1:10">
      <c r="A3240">
        <v>3267</v>
      </c>
      <c r="B3240" s="612">
        <v>43908.607638888891</v>
      </c>
      <c r="C3240" s="405" t="s">
        <v>2110</v>
      </c>
      <c r="D3240" s="384">
        <v>738</v>
      </c>
      <c r="E3240">
        <v>0.03</v>
      </c>
      <c r="F3240">
        <v>1.0975999999999999</v>
      </c>
      <c r="G3240" s="384">
        <v>0</v>
      </c>
      <c r="H3240">
        <v>1.0932500000000001</v>
      </c>
    </row>
    <row r="3241" spans="1:10">
      <c r="A3241">
        <v>3279</v>
      </c>
      <c r="B3241" s="612">
        <v>43908.624305555553</v>
      </c>
      <c r="C3241" s="405" t="s">
        <v>2110</v>
      </c>
      <c r="D3241" s="384">
        <v>738</v>
      </c>
      <c r="E3241">
        <v>0.03</v>
      </c>
      <c r="F3241">
        <v>1.0975999999999999</v>
      </c>
      <c r="G3241" s="384">
        <v>0</v>
      </c>
      <c r="H3241">
        <v>1.09135</v>
      </c>
    </row>
    <row r="3242" spans="1:10">
      <c r="A3242">
        <v>3298</v>
      </c>
      <c r="B3242" s="612">
        <v>43908.664583333331</v>
      </c>
      <c r="C3242" s="405" t="s">
        <v>2110</v>
      </c>
      <c r="D3242" s="384">
        <v>738</v>
      </c>
      <c r="E3242">
        <v>0.03</v>
      </c>
      <c r="F3242">
        <v>1.0975999999999999</v>
      </c>
      <c r="G3242" s="384">
        <v>0</v>
      </c>
      <c r="H3242">
        <v>1.0886800000000001</v>
      </c>
    </row>
    <row r="3243" spans="1:10">
      <c r="A3243">
        <v>3312</v>
      </c>
      <c r="B3243" s="612">
        <v>43908.703472222223</v>
      </c>
      <c r="C3243" s="405" t="s">
        <v>2110</v>
      </c>
      <c r="D3243" s="384">
        <v>738</v>
      </c>
      <c r="E3243">
        <v>0.03</v>
      </c>
      <c r="F3243">
        <v>1.0975999999999999</v>
      </c>
      <c r="G3243" s="384">
        <v>0</v>
      </c>
      <c r="H3243">
        <v>1.0860700000000001</v>
      </c>
    </row>
    <row r="3244" spans="1:10">
      <c r="A3244">
        <v>3326</v>
      </c>
      <c r="B3244" s="612">
        <v>43908.765277777777</v>
      </c>
      <c r="C3244" s="405" t="s">
        <v>2054</v>
      </c>
      <c r="D3244" s="384">
        <v>738</v>
      </c>
      <c r="E3244">
        <v>0.03</v>
      </c>
      <c r="F3244">
        <v>1.0860700000000001</v>
      </c>
      <c r="G3244" s="384">
        <v>0</v>
      </c>
      <c r="H3244">
        <v>1.0860700000000001</v>
      </c>
      <c r="I3244">
        <v>-34.590000000000003</v>
      </c>
      <c r="J3244" s="384">
        <v>25640.27</v>
      </c>
    </row>
    <row r="3245" spans="1:10">
      <c r="A3245">
        <v>3220</v>
      </c>
      <c r="B3245" s="612">
        <v>43908.473611111112</v>
      </c>
      <c r="C3245" s="405" t="s">
        <v>97</v>
      </c>
      <c r="D3245" s="384">
        <v>739</v>
      </c>
      <c r="E3245">
        <v>0.02</v>
      </c>
      <c r="F3245">
        <v>1.0982799999999999</v>
      </c>
      <c r="G3245" s="384">
        <v>0</v>
      </c>
      <c r="H3245">
        <v>0</v>
      </c>
    </row>
    <row r="3246" spans="1:10">
      <c r="A3246">
        <v>3221</v>
      </c>
      <c r="B3246" s="612">
        <v>43908.473611111112</v>
      </c>
      <c r="C3246" s="405" t="s">
        <v>2110</v>
      </c>
      <c r="D3246" s="384">
        <v>739</v>
      </c>
      <c r="E3246">
        <v>0.02</v>
      </c>
      <c r="F3246">
        <v>1.0982799999999999</v>
      </c>
      <c r="G3246" s="384">
        <v>0</v>
      </c>
      <c r="H3246">
        <v>1.09728</v>
      </c>
    </row>
    <row r="3247" spans="1:10">
      <c r="A3247">
        <v>3222</v>
      </c>
      <c r="B3247" s="612">
        <v>43908.48333333333</v>
      </c>
      <c r="C3247" s="405" t="s">
        <v>2054</v>
      </c>
      <c r="D3247" s="384">
        <v>739</v>
      </c>
      <c r="E3247">
        <v>0.02</v>
      </c>
      <c r="F3247">
        <v>1.09728</v>
      </c>
      <c r="G3247" s="384">
        <v>0</v>
      </c>
      <c r="H3247">
        <v>1.09728</v>
      </c>
      <c r="I3247">
        <v>2</v>
      </c>
      <c r="J3247" s="384">
        <v>25706.68</v>
      </c>
    </row>
    <row r="3248" spans="1:10">
      <c r="A3248">
        <v>3223</v>
      </c>
      <c r="B3248" s="612">
        <v>43908.490972222222</v>
      </c>
      <c r="C3248" s="405" t="s">
        <v>97</v>
      </c>
      <c r="D3248" s="384">
        <v>740</v>
      </c>
      <c r="E3248">
        <v>0.02</v>
      </c>
      <c r="F3248">
        <v>1.0983099999999999</v>
      </c>
      <c r="G3248" s="384">
        <v>0</v>
      </c>
      <c r="H3248">
        <v>0</v>
      </c>
    </row>
    <row r="3249" spans="1:10">
      <c r="A3249">
        <v>3224</v>
      </c>
      <c r="B3249" s="612">
        <v>43908.490972222222</v>
      </c>
      <c r="C3249" s="405" t="s">
        <v>2110</v>
      </c>
      <c r="D3249" s="384">
        <v>740</v>
      </c>
      <c r="E3249">
        <v>0.02</v>
      </c>
      <c r="F3249">
        <v>1.0983099999999999</v>
      </c>
      <c r="G3249" s="384">
        <v>0</v>
      </c>
      <c r="H3249">
        <v>1.09731</v>
      </c>
    </row>
    <row r="3250" spans="1:10">
      <c r="A3250">
        <v>3225</v>
      </c>
      <c r="B3250" s="612">
        <v>43908.506944444445</v>
      </c>
      <c r="C3250" s="405" t="s">
        <v>2054</v>
      </c>
      <c r="D3250" s="384">
        <v>740</v>
      </c>
      <c r="E3250">
        <v>0.02</v>
      </c>
      <c r="F3250">
        <v>1.09731</v>
      </c>
      <c r="G3250" s="384">
        <v>0</v>
      </c>
      <c r="H3250">
        <v>1.09731</v>
      </c>
      <c r="I3250">
        <v>2</v>
      </c>
      <c r="J3250" s="384">
        <v>25708.68</v>
      </c>
    </row>
    <row r="3251" spans="1:10">
      <c r="A3251">
        <v>3226</v>
      </c>
      <c r="B3251" s="612">
        <v>43908.511805555558</v>
      </c>
      <c r="C3251" s="405" t="s">
        <v>97</v>
      </c>
      <c r="D3251" s="384">
        <v>741</v>
      </c>
      <c r="E3251">
        <v>0.02</v>
      </c>
      <c r="F3251">
        <v>1.0982400000000001</v>
      </c>
      <c r="G3251" s="384">
        <v>0</v>
      </c>
      <c r="H3251">
        <v>0</v>
      </c>
    </row>
    <row r="3252" spans="1:10">
      <c r="A3252">
        <v>3227</v>
      </c>
      <c r="B3252" s="612">
        <v>43908.511805555558</v>
      </c>
      <c r="C3252" s="405" t="s">
        <v>2110</v>
      </c>
      <c r="D3252" s="384">
        <v>741</v>
      </c>
      <c r="E3252">
        <v>0.02</v>
      </c>
      <c r="F3252">
        <v>1.0982400000000001</v>
      </c>
      <c r="G3252" s="384">
        <v>0</v>
      </c>
      <c r="H3252">
        <v>1.09724</v>
      </c>
    </row>
    <row r="3253" spans="1:10">
      <c r="A3253">
        <v>3228</v>
      </c>
      <c r="B3253" s="612">
        <v>43908.513888888891</v>
      </c>
      <c r="C3253" s="405" t="s">
        <v>2054</v>
      </c>
      <c r="D3253" s="384">
        <v>741</v>
      </c>
      <c r="E3253">
        <v>0.02</v>
      </c>
      <c r="F3253">
        <v>1.09724</v>
      </c>
      <c r="G3253" s="384">
        <v>0</v>
      </c>
      <c r="H3253">
        <v>1.09724</v>
      </c>
      <c r="I3253">
        <v>2</v>
      </c>
      <c r="J3253" s="384">
        <v>25710.68</v>
      </c>
    </row>
    <row r="3254" spans="1:10">
      <c r="A3254">
        <v>3229</v>
      </c>
      <c r="B3254" s="612">
        <v>43908.515277777777</v>
      </c>
      <c r="C3254" s="405" t="s">
        <v>96</v>
      </c>
      <c r="D3254" s="384">
        <v>742</v>
      </c>
      <c r="E3254">
        <v>0.05</v>
      </c>
      <c r="F3254">
        <v>1.0959000000000001</v>
      </c>
      <c r="G3254" s="384">
        <v>0</v>
      </c>
      <c r="H3254">
        <v>0</v>
      </c>
    </row>
    <row r="3255" spans="1:10">
      <c r="A3255">
        <v>3230</v>
      </c>
      <c r="B3255" s="612">
        <v>43908.515277777777</v>
      </c>
      <c r="C3255" s="405" t="s">
        <v>2110</v>
      </c>
      <c r="D3255" s="384">
        <v>742</v>
      </c>
      <c r="E3255">
        <v>0.05</v>
      </c>
      <c r="F3255">
        <v>1.0959000000000001</v>
      </c>
      <c r="G3255" s="384">
        <v>0</v>
      </c>
      <c r="H3255">
        <v>1.0987</v>
      </c>
    </row>
    <row r="3256" spans="1:10">
      <c r="A3256">
        <v>3239</v>
      </c>
      <c r="B3256" s="612">
        <v>43908.541666666664</v>
      </c>
      <c r="C3256" s="405" t="s">
        <v>2110</v>
      </c>
      <c r="D3256" s="384">
        <v>742</v>
      </c>
      <c r="E3256">
        <v>0.05</v>
      </c>
      <c r="F3256">
        <v>1.0959000000000001</v>
      </c>
      <c r="G3256" s="384">
        <v>0</v>
      </c>
      <c r="H3256">
        <v>1.0969199999999999</v>
      </c>
    </row>
    <row r="3257" spans="1:10">
      <c r="A3257">
        <v>3249</v>
      </c>
      <c r="B3257" s="612">
        <v>43908.570833333331</v>
      </c>
      <c r="C3257" s="405" t="s">
        <v>2110</v>
      </c>
      <c r="D3257" s="384">
        <v>742</v>
      </c>
      <c r="E3257">
        <v>0.05</v>
      </c>
      <c r="F3257">
        <v>1.0959000000000001</v>
      </c>
      <c r="G3257" s="384">
        <v>0</v>
      </c>
      <c r="H3257">
        <v>1.0950800000000001</v>
      </c>
    </row>
    <row r="3258" spans="1:10">
      <c r="A3258">
        <v>3266</v>
      </c>
      <c r="B3258" s="612">
        <v>43908.607638888891</v>
      </c>
      <c r="C3258" s="405" t="s">
        <v>2110</v>
      </c>
      <c r="D3258" s="384">
        <v>742</v>
      </c>
      <c r="E3258">
        <v>0.05</v>
      </c>
      <c r="F3258">
        <v>1.0959000000000001</v>
      </c>
      <c r="G3258" s="384">
        <v>0</v>
      </c>
      <c r="H3258">
        <v>1.0932500000000001</v>
      </c>
    </row>
    <row r="3259" spans="1:10">
      <c r="A3259">
        <v>3278</v>
      </c>
      <c r="B3259" s="612">
        <v>43908.624305555553</v>
      </c>
      <c r="C3259" s="405" t="s">
        <v>2110</v>
      </c>
      <c r="D3259" s="384">
        <v>742</v>
      </c>
      <c r="E3259">
        <v>0.05</v>
      </c>
      <c r="F3259">
        <v>1.0959000000000001</v>
      </c>
      <c r="G3259" s="384">
        <v>0</v>
      </c>
      <c r="H3259">
        <v>1.09135</v>
      </c>
    </row>
    <row r="3260" spans="1:10">
      <c r="A3260">
        <v>3297</v>
      </c>
      <c r="B3260" s="612">
        <v>43908.664583333331</v>
      </c>
      <c r="C3260" s="405" t="s">
        <v>2110</v>
      </c>
      <c r="D3260" s="384">
        <v>742</v>
      </c>
      <c r="E3260">
        <v>0.05</v>
      </c>
      <c r="F3260">
        <v>1.0959000000000001</v>
      </c>
      <c r="G3260" s="384">
        <v>0</v>
      </c>
      <c r="H3260">
        <v>1.0886800000000001</v>
      </c>
    </row>
    <row r="3261" spans="1:10">
      <c r="A3261">
        <v>3311</v>
      </c>
      <c r="B3261" s="612">
        <v>43908.703472222223</v>
      </c>
      <c r="C3261" s="405" t="s">
        <v>2110</v>
      </c>
      <c r="D3261" s="384">
        <v>742</v>
      </c>
      <c r="E3261">
        <v>0.05</v>
      </c>
      <c r="F3261">
        <v>1.0959000000000001</v>
      </c>
      <c r="G3261" s="384">
        <v>0</v>
      </c>
      <c r="H3261">
        <v>1.0860700000000001</v>
      </c>
    </row>
    <row r="3262" spans="1:10">
      <c r="A3262">
        <v>3327</v>
      </c>
      <c r="B3262" s="612">
        <v>43908.765277777777</v>
      </c>
      <c r="C3262" s="405" t="s">
        <v>2054</v>
      </c>
      <c r="D3262" s="384">
        <v>742</v>
      </c>
      <c r="E3262">
        <v>0.05</v>
      </c>
      <c r="F3262">
        <v>1.0860700000000001</v>
      </c>
      <c r="G3262" s="384">
        <v>0</v>
      </c>
      <c r="H3262">
        <v>1.0860700000000001</v>
      </c>
      <c r="I3262">
        <v>-49.15</v>
      </c>
      <c r="J3262" s="384">
        <v>25591.119999999999</v>
      </c>
    </row>
    <row r="3263" spans="1:10">
      <c r="A3263">
        <v>3234</v>
      </c>
      <c r="B3263" s="612">
        <v>43908.522916666669</v>
      </c>
      <c r="C3263" s="405" t="s">
        <v>97</v>
      </c>
      <c r="D3263" s="384">
        <v>743</v>
      </c>
      <c r="E3263">
        <v>0.02</v>
      </c>
      <c r="F3263">
        <v>1.0969599999999999</v>
      </c>
      <c r="G3263" s="384">
        <v>0</v>
      </c>
      <c r="H3263">
        <v>0</v>
      </c>
    </row>
    <row r="3264" spans="1:10">
      <c r="A3264">
        <v>3235</v>
      </c>
      <c r="B3264" s="612">
        <v>43908.522916666669</v>
      </c>
      <c r="C3264" s="405" t="s">
        <v>2110</v>
      </c>
      <c r="D3264" s="384">
        <v>743</v>
      </c>
      <c r="E3264">
        <v>0.02</v>
      </c>
      <c r="F3264">
        <v>1.0969599999999999</v>
      </c>
      <c r="G3264" s="384">
        <v>0</v>
      </c>
      <c r="H3264">
        <v>1.09596</v>
      </c>
    </row>
    <row r="3265" spans="1:10">
      <c r="A3265">
        <v>3236</v>
      </c>
      <c r="B3265" s="612">
        <v>43908.538194444445</v>
      </c>
      <c r="C3265" s="405" t="s">
        <v>2054</v>
      </c>
      <c r="D3265" s="384">
        <v>743</v>
      </c>
      <c r="E3265">
        <v>0.02</v>
      </c>
      <c r="F3265">
        <v>1.09596</v>
      </c>
      <c r="G3265" s="384">
        <v>0</v>
      </c>
      <c r="H3265">
        <v>1.09596</v>
      </c>
      <c r="I3265">
        <v>2</v>
      </c>
      <c r="J3265" s="384">
        <v>25712.68</v>
      </c>
    </row>
    <row r="3266" spans="1:10">
      <c r="A3266">
        <v>3237</v>
      </c>
      <c r="B3266" s="612">
        <v>43908.541666666664</v>
      </c>
      <c r="C3266" s="405" t="s">
        <v>96</v>
      </c>
      <c r="D3266" s="384">
        <v>744</v>
      </c>
      <c r="E3266">
        <v>0.08</v>
      </c>
      <c r="F3266">
        <v>1.09301</v>
      </c>
      <c r="G3266" s="384">
        <v>0</v>
      </c>
      <c r="H3266">
        <v>0</v>
      </c>
    </row>
    <row r="3267" spans="1:10">
      <c r="A3267">
        <v>3238</v>
      </c>
      <c r="B3267" s="612">
        <v>43908.541666666664</v>
      </c>
      <c r="C3267" s="405" t="s">
        <v>2110</v>
      </c>
      <c r="D3267" s="384">
        <v>744</v>
      </c>
      <c r="E3267">
        <v>0.08</v>
      </c>
      <c r="F3267">
        <v>1.09301</v>
      </c>
      <c r="G3267" s="384">
        <v>0</v>
      </c>
      <c r="H3267">
        <v>1.0969199999999999</v>
      </c>
    </row>
    <row r="3268" spans="1:10">
      <c r="A3268">
        <v>3248</v>
      </c>
      <c r="B3268" s="612">
        <v>43908.570833333331</v>
      </c>
      <c r="C3268" s="405" t="s">
        <v>2110</v>
      </c>
      <c r="D3268" s="384">
        <v>744</v>
      </c>
      <c r="E3268">
        <v>0.08</v>
      </c>
      <c r="F3268">
        <v>1.09301</v>
      </c>
      <c r="G3268" s="384">
        <v>0</v>
      </c>
      <c r="H3268">
        <v>1.0950800000000001</v>
      </c>
    </row>
    <row r="3269" spans="1:10">
      <c r="A3269">
        <v>3265</v>
      </c>
      <c r="B3269" s="612">
        <v>43908.607638888891</v>
      </c>
      <c r="C3269" s="405" t="s">
        <v>2110</v>
      </c>
      <c r="D3269" s="384">
        <v>744</v>
      </c>
      <c r="E3269">
        <v>0.08</v>
      </c>
      <c r="F3269">
        <v>1.09301</v>
      </c>
      <c r="G3269" s="384">
        <v>0</v>
      </c>
      <c r="H3269">
        <v>1.0932500000000001</v>
      </c>
    </row>
    <row r="3270" spans="1:10">
      <c r="A3270">
        <v>3277</v>
      </c>
      <c r="B3270" s="612">
        <v>43908.624305555553</v>
      </c>
      <c r="C3270" s="405" t="s">
        <v>2110</v>
      </c>
      <c r="D3270" s="384">
        <v>744</v>
      </c>
      <c r="E3270">
        <v>0.08</v>
      </c>
      <c r="F3270">
        <v>1.09301</v>
      </c>
      <c r="G3270" s="384">
        <v>0</v>
      </c>
      <c r="H3270">
        <v>1.09135</v>
      </c>
    </row>
    <row r="3271" spans="1:10">
      <c r="A3271">
        <v>3296</v>
      </c>
      <c r="B3271" s="612">
        <v>43908.664583333331</v>
      </c>
      <c r="C3271" s="405" t="s">
        <v>2110</v>
      </c>
      <c r="D3271" s="384">
        <v>744</v>
      </c>
      <c r="E3271">
        <v>0.08</v>
      </c>
      <c r="F3271">
        <v>1.09301</v>
      </c>
      <c r="G3271" s="384">
        <v>0</v>
      </c>
      <c r="H3271">
        <v>1.0886800000000001</v>
      </c>
    </row>
    <row r="3272" spans="1:10">
      <c r="A3272">
        <v>3310</v>
      </c>
      <c r="B3272" s="612">
        <v>43908.703472222223</v>
      </c>
      <c r="C3272" s="405" t="s">
        <v>2110</v>
      </c>
      <c r="D3272" s="384">
        <v>744</v>
      </c>
      <c r="E3272">
        <v>0.08</v>
      </c>
      <c r="F3272">
        <v>1.09301</v>
      </c>
      <c r="G3272" s="384">
        <v>0</v>
      </c>
      <c r="H3272">
        <v>1.0860700000000001</v>
      </c>
    </row>
    <row r="3273" spans="1:10">
      <c r="A3273">
        <v>3328</v>
      </c>
      <c r="B3273" s="612">
        <v>43908.765277777777</v>
      </c>
      <c r="C3273" s="405" t="s">
        <v>2054</v>
      </c>
      <c r="D3273" s="384">
        <v>744</v>
      </c>
      <c r="E3273">
        <v>0.08</v>
      </c>
      <c r="F3273">
        <v>1.0860700000000001</v>
      </c>
      <c r="G3273" s="384">
        <v>0</v>
      </c>
      <c r="H3273">
        <v>1.0860700000000001</v>
      </c>
      <c r="I3273">
        <v>-55.52</v>
      </c>
      <c r="J3273" s="384">
        <v>25535.599999999999</v>
      </c>
    </row>
    <row r="3274" spans="1:10">
      <c r="A3274">
        <v>3243</v>
      </c>
      <c r="B3274" s="612">
        <v>43908.560416666667</v>
      </c>
      <c r="C3274" s="405" t="s">
        <v>97</v>
      </c>
      <c r="D3274" s="384">
        <v>745</v>
      </c>
      <c r="E3274">
        <v>0.02</v>
      </c>
      <c r="F3274">
        <v>1.0929599999999999</v>
      </c>
      <c r="G3274" s="384">
        <v>0</v>
      </c>
      <c r="H3274">
        <v>0</v>
      </c>
    </row>
    <row r="3275" spans="1:10">
      <c r="A3275">
        <v>3244</v>
      </c>
      <c r="B3275" s="612">
        <v>43908.560416666667</v>
      </c>
      <c r="C3275" s="405" t="s">
        <v>2110</v>
      </c>
      <c r="D3275" s="384">
        <v>745</v>
      </c>
      <c r="E3275">
        <v>0.02</v>
      </c>
      <c r="F3275">
        <v>1.0929599999999999</v>
      </c>
      <c r="G3275" s="384">
        <v>0</v>
      </c>
      <c r="H3275">
        <v>1.09196</v>
      </c>
    </row>
    <row r="3276" spans="1:10">
      <c r="A3276">
        <v>3245</v>
      </c>
      <c r="B3276" s="612">
        <v>43908.563194444447</v>
      </c>
      <c r="C3276" s="405" t="s">
        <v>2054</v>
      </c>
      <c r="D3276" s="384">
        <v>745</v>
      </c>
      <c r="E3276">
        <v>0.02</v>
      </c>
      <c r="F3276">
        <v>1.09196</v>
      </c>
      <c r="G3276" s="384">
        <v>0</v>
      </c>
      <c r="H3276">
        <v>1.09196</v>
      </c>
      <c r="I3276">
        <v>2</v>
      </c>
      <c r="J3276" s="384">
        <v>25714.68</v>
      </c>
    </row>
    <row r="3277" spans="1:10">
      <c r="A3277">
        <v>3246</v>
      </c>
      <c r="B3277" s="612">
        <v>43908.570833333331</v>
      </c>
      <c r="C3277" s="405" t="s">
        <v>96</v>
      </c>
      <c r="D3277" s="384">
        <v>746</v>
      </c>
      <c r="E3277">
        <v>0.14000000000000001</v>
      </c>
      <c r="F3277">
        <v>1.09111</v>
      </c>
      <c r="G3277" s="384">
        <v>0</v>
      </c>
      <c r="H3277">
        <v>0</v>
      </c>
    </row>
    <row r="3278" spans="1:10">
      <c r="A3278">
        <v>3247</v>
      </c>
      <c r="B3278" s="612">
        <v>43908.570833333331</v>
      </c>
      <c r="C3278" s="405" t="s">
        <v>2110</v>
      </c>
      <c r="D3278" s="384">
        <v>746</v>
      </c>
      <c r="E3278">
        <v>0.14000000000000001</v>
      </c>
      <c r="F3278">
        <v>1.09111</v>
      </c>
      <c r="G3278" s="384">
        <v>0</v>
      </c>
      <c r="H3278">
        <v>1.0950800000000001</v>
      </c>
    </row>
    <row r="3279" spans="1:10">
      <c r="A3279">
        <v>3264</v>
      </c>
      <c r="B3279" s="612">
        <v>43908.607638888891</v>
      </c>
      <c r="C3279" s="405" t="s">
        <v>2110</v>
      </c>
      <c r="D3279" s="384">
        <v>746</v>
      </c>
      <c r="E3279">
        <v>0.14000000000000001</v>
      </c>
      <c r="F3279">
        <v>1.09111</v>
      </c>
      <c r="G3279" s="384">
        <v>0</v>
      </c>
      <c r="H3279">
        <v>1.0932500000000001</v>
      </c>
    </row>
    <row r="3280" spans="1:10">
      <c r="A3280">
        <v>3276</v>
      </c>
      <c r="B3280" s="612">
        <v>43908.624305555553</v>
      </c>
      <c r="C3280" s="405" t="s">
        <v>2110</v>
      </c>
      <c r="D3280" s="384">
        <v>746</v>
      </c>
      <c r="E3280">
        <v>0.14000000000000001</v>
      </c>
      <c r="F3280">
        <v>1.09111</v>
      </c>
      <c r="G3280" s="384">
        <v>0</v>
      </c>
      <c r="H3280">
        <v>1.09135</v>
      </c>
    </row>
    <row r="3281" spans="1:10">
      <c r="A3281">
        <v>3295</v>
      </c>
      <c r="B3281" s="612">
        <v>43908.664583333331</v>
      </c>
      <c r="C3281" s="405" t="s">
        <v>2110</v>
      </c>
      <c r="D3281" s="384">
        <v>746</v>
      </c>
      <c r="E3281">
        <v>0.14000000000000001</v>
      </c>
      <c r="F3281">
        <v>1.09111</v>
      </c>
      <c r="G3281" s="384">
        <v>0</v>
      </c>
      <c r="H3281">
        <v>1.0886800000000001</v>
      </c>
    </row>
    <row r="3282" spans="1:10">
      <c r="A3282">
        <v>3309</v>
      </c>
      <c r="B3282" s="612">
        <v>43908.703472222223</v>
      </c>
      <c r="C3282" s="405" t="s">
        <v>2110</v>
      </c>
      <c r="D3282" s="384">
        <v>746</v>
      </c>
      <c r="E3282">
        <v>0.14000000000000001</v>
      </c>
      <c r="F3282">
        <v>1.09111</v>
      </c>
      <c r="G3282" s="384">
        <v>0</v>
      </c>
      <c r="H3282">
        <v>1.0860700000000001</v>
      </c>
    </row>
    <row r="3283" spans="1:10">
      <c r="A3283">
        <v>3329</v>
      </c>
      <c r="B3283" s="612">
        <v>43908.765277777777</v>
      </c>
      <c r="C3283" s="405" t="s">
        <v>2054</v>
      </c>
      <c r="D3283" s="384">
        <v>746</v>
      </c>
      <c r="E3283">
        <v>0.14000000000000001</v>
      </c>
      <c r="F3283">
        <v>1.0860700000000001</v>
      </c>
      <c r="G3283" s="384">
        <v>0</v>
      </c>
      <c r="H3283">
        <v>1.0860700000000001</v>
      </c>
      <c r="I3283">
        <v>-70.56</v>
      </c>
      <c r="J3283" s="384">
        <v>25465.040000000001</v>
      </c>
    </row>
    <row r="3284" spans="1:10">
      <c r="A3284">
        <v>3253</v>
      </c>
      <c r="B3284" s="612">
        <v>43908.580555555556</v>
      </c>
      <c r="C3284" s="405" t="s">
        <v>97</v>
      </c>
      <c r="D3284" s="384">
        <v>747</v>
      </c>
      <c r="E3284">
        <v>0.02</v>
      </c>
      <c r="F3284">
        <v>1.0915600000000001</v>
      </c>
      <c r="G3284" s="384">
        <v>0</v>
      </c>
      <c r="H3284">
        <v>0</v>
      </c>
    </row>
    <row r="3285" spans="1:10">
      <c r="A3285">
        <v>3254</v>
      </c>
      <c r="B3285" s="612">
        <v>43908.580555555556</v>
      </c>
      <c r="C3285" s="405" t="s">
        <v>2110</v>
      </c>
      <c r="D3285" s="384">
        <v>747</v>
      </c>
      <c r="E3285">
        <v>0.02</v>
      </c>
      <c r="F3285">
        <v>1.0915600000000001</v>
      </c>
      <c r="G3285" s="384">
        <v>0</v>
      </c>
      <c r="H3285">
        <v>1.09056</v>
      </c>
    </row>
    <row r="3286" spans="1:10">
      <c r="A3286">
        <v>3255</v>
      </c>
      <c r="B3286" s="612">
        <v>43908.581944444442</v>
      </c>
      <c r="C3286" s="405" t="s">
        <v>2054</v>
      </c>
      <c r="D3286" s="384">
        <v>747</v>
      </c>
      <c r="E3286">
        <v>0.02</v>
      </c>
      <c r="F3286">
        <v>1.09056</v>
      </c>
      <c r="G3286" s="384">
        <v>0</v>
      </c>
      <c r="H3286">
        <v>1.09056</v>
      </c>
      <c r="I3286">
        <v>2</v>
      </c>
      <c r="J3286" s="384">
        <v>25716.68</v>
      </c>
    </row>
    <row r="3287" spans="1:10">
      <c r="A3287">
        <v>3256</v>
      </c>
      <c r="B3287" s="612">
        <v>43908.588888888888</v>
      </c>
      <c r="C3287" s="405" t="s">
        <v>97</v>
      </c>
      <c r="D3287" s="384">
        <v>748</v>
      </c>
      <c r="E3287">
        <v>0.02</v>
      </c>
      <c r="F3287">
        <v>1.0926899999999999</v>
      </c>
      <c r="G3287" s="384">
        <v>0</v>
      </c>
      <c r="H3287">
        <v>0</v>
      </c>
    </row>
    <row r="3288" spans="1:10">
      <c r="A3288">
        <v>3257</v>
      </c>
      <c r="B3288" s="612">
        <v>43908.588888888888</v>
      </c>
      <c r="C3288" s="405" t="s">
        <v>2110</v>
      </c>
      <c r="D3288" s="384">
        <v>748</v>
      </c>
      <c r="E3288">
        <v>0.02</v>
      </c>
      <c r="F3288">
        <v>1.0926899999999999</v>
      </c>
      <c r="G3288" s="384">
        <v>0</v>
      </c>
      <c r="H3288">
        <v>1.09169</v>
      </c>
    </row>
    <row r="3289" spans="1:10">
      <c r="A3289">
        <v>3258</v>
      </c>
      <c r="B3289" s="612">
        <v>43908.589583333334</v>
      </c>
      <c r="C3289" s="405" t="s">
        <v>2054</v>
      </c>
      <c r="D3289" s="384">
        <v>748</v>
      </c>
      <c r="E3289">
        <v>0.02</v>
      </c>
      <c r="F3289">
        <v>1.09169</v>
      </c>
      <c r="G3289" s="384">
        <v>0</v>
      </c>
      <c r="H3289">
        <v>1.09169</v>
      </c>
      <c r="I3289">
        <v>2</v>
      </c>
      <c r="J3289" s="384">
        <v>25718.68</v>
      </c>
    </row>
    <row r="3290" spans="1:10">
      <c r="A3290">
        <v>3259</v>
      </c>
      <c r="B3290" s="612">
        <v>43908.600694444445</v>
      </c>
      <c r="C3290" s="405" t="s">
        <v>97</v>
      </c>
      <c r="D3290" s="384">
        <v>749</v>
      </c>
      <c r="E3290">
        <v>0.02</v>
      </c>
      <c r="F3290">
        <v>1.09039</v>
      </c>
      <c r="G3290" s="384">
        <v>0</v>
      </c>
      <c r="H3290">
        <v>0</v>
      </c>
    </row>
    <row r="3291" spans="1:10">
      <c r="A3291">
        <v>3260</v>
      </c>
      <c r="B3291" s="612">
        <v>43908.600694444445</v>
      </c>
      <c r="C3291" s="405" t="s">
        <v>2110</v>
      </c>
      <c r="D3291" s="384">
        <v>749</v>
      </c>
      <c r="E3291">
        <v>0.02</v>
      </c>
      <c r="F3291">
        <v>1.09039</v>
      </c>
      <c r="G3291" s="384">
        <v>0</v>
      </c>
      <c r="H3291">
        <v>1.0893900000000001</v>
      </c>
    </row>
    <row r="3292" spans="1:10">
      <c r="A3292">
        <v>3261</v>
      </c>
      <c r="B3292" s="612">
        <v>43908.606944444444</v>
      </c>
      <c r="C3292" s="405" t="s">
        <v>2054</v>
      </c>
      <c r="D3292" s="384">
        <v>749</v>
      </c>
      <c r="E3292">
        <v>0.02</v>
      </c>
      <c r="F3292">
        <v>1.0893900000000001</v>
      </c>
      <c r="G3292" s="384">
        <v>0</v>
      </c>
      <c r="H3292">
        <v>1.0893900000000001</v>
      </c>
      <c r="I3292">
        <v>2</v>
      </c>
      <c r="J3292" s="384">
        <v>25720.68</v>
      </c>
    </row>
    <row r="3293" spans="1:10">
      <c r="A3293">
        <v>3262</v>
      </c>
      <c r="B3293" s="612">
        <v>43908.607638888891</v>
      </c>
      <c r="C3293" s="405" t="s">
        <v>96</v>
      </c>
      <c r="D3293" s="384">
        <v>750</v>
      </c>
      <c r="E3293">
        <v>0.23</v>
      </c>
      <c r="F3293">
        <v>1.0890899999999999</v>
      </c>
      <c r="G3293" s="384">
        <v>0</v>
      </c>
      <c r="H3293">
        <v>0</v>
      </c>
    </row>
    <row r="3294" spans="1:10">
      <c r="A3294">
        <v>3263</v>
      </c>
      <c r="B3294" s="612">
        <v>43908.607638888891</v>
      </c>
      <c r="C3294" s="405" t="s">
        <v>2110</v>
      </c>
      <c r="D3294" s="384">
        <v>750</v>
      </c>
      <c r="E3294">
        <v>0.23</v>
      </c>
      <c r="F3294">
        <v>1.0890899999999999</v>
      </c>
      <c r="G3294" s="384">
        <v>0</v>
      </c>
      <c r="H3294">
        <v>1.0932500000000001</v>
      </c>
    </row>
    <row r="3295" spans="1:10">
      <c r="A3295">
        <v>3275</v>
      </c>
      <c r="B3295" s="612">
        <v>43908.624305555553</v>
      </c>
      <c r="C3295" s="405" t="s">
        <v>2110</v>
      </c>
      <c r="D3295" s="384">
        <v>750</v>
      </c>
      <c r="E3295">
        <v>0.23</v>
      </c>
      <c r="F3295">
        <v>1.0890899999999999</v>
      </c>
      <c r="G3295" s="384">
        <v>0</v>
      </c>
      <c r="H3295">
        <v>1.09135</v>
      </c>
    </row>
    <row r="3296" spans="1:10">
      <c r="A3296">
        <v>3294</v>
      </c>
      <c r="B3296" s="612">
        <v>43908.664583333331</v>
      </c>
      <c r="C3296" s="405" t="s">
        <v>2110</v>
      </c>
      <c r="D3296" s="384">
        <v>750</v>
      </c>
      <c r="E3296">
        <v>0.23</v>
      </c>
      <c r="F3296">
        <v>1.0890899999999999</v>
      </c>
      <c r="G3296" s="384">
        <v>0</v>
      </c>
      <c r="H3296">
        <v>1.0886800000000001</v>
      </c>
    </row>
    <row r="3297" spans="1:10">
      <c r="A3297">
        <v>3308</v>
      </c>
      <c r="B3297" s="612">
        <v>43908.703472222223</v>
      </c>
      <c r="C3297" s="405" t="s">
        <v>2110</v>
      </c>
      <c r="D3297" s="384">
        <v>750</v>
      </c>
      <c r="E3297">
        <v>0.23</v>
      </c>
      <c r="F3297">
        <v>1.0890899999999999</v>
      </c>
      <c r="G3297" s="384">
        <v>0</v>
      </c>
      <c r="H3297">
        <v>1.0860700000000001</v>
      </c>
    </row>
    <row r="3298" spans="1:10">
      <c r="A3298">
        <v>3330</v>
      </c>
      <c r="B3298" s="612">
        <v>43908.765277777777</v>
      </c>
      <c r="C3298" s="405" t="s">
        <v>2054</v>
      </c>
      <c r="D3298" s="384">
        <v>750</v>
      </c>
      <c r="E3298">
        <v>0.23</v>
      </c>
      <c r="F3298">
        <v>1.0860700000000001</v>
      </c>
      <c r="G3298" s="384">
        <v>0</v>
      </c>
      <c r="H3298">
        <v>1.0860700000000001</v>
      </c>
      <c r="I3298">
        <v>-69.459999999999994</v>
      </c>
      <c r="J3298" s="384">
        <v>25395.58</v>
      </c>
    </row>
    <row r="3299" spans="1:10">
      <c r="A3299">
        <v>3270</v>
      </c>
      <c r="B3299" s="612">
        <v>43908.615277777775</v>
      </c>
      <c r="C3299" s="405" t="s">
        <v>97</v>
      </c>
      <c r="D3299" s="384">
        <v>751</v>
      </c>
      <c r="E3299">
        <v>0.02</v>
      </c>
      <c r="F3299">
        <v>1.0890500000000001</v>
      </c>
      <c r="G3299" s="384">
        <v>0</v>
      </c>
      <c r="H3299">
        <v>0</v>
      </c>
    </row>
    <row r="3300" spans="1:10">
      <c r="A3300">
        <v>3271</v>
      </c>
      <c r="B3300" s="612">
        <v>43908.615277777775</v>
      </c>
      <c r="C3300" s="405" t="s">
        <v>2110</v>
      </c>
      <c r="D3300" s="384">
        <v>751</v>
      </c>
      <c r="E3300">
        <v>0.02</v>
      </c>
      <c r="F3300">
        <v>1.0890500000000001</v>
      </c>
      <c r="G3300" s="384">
        <v>0</v>
      </c>
      <c r="H3300">
        <v>1.08805</v>
      </c>
    </row>
    <row r="3301" spans="1:10">
      <c r="A3301">
        <v>3272</v>
      </c>
      <c r="B3301" s="612">
        <v>43908.621527777781</v>
      </c>
      <c r="C3301" s="405" t="s">
        <v>2054</v>
      </c>
      <c r="D3301" s="384">
        <v>751</v>
      </c>
      <c r="E3301">
        <v>0.02</v>
      </c>
      <c r="F3301">
        <v>1.08805</v>
      </c>
      <c r="G3301" s="384">
        <v>0</v>
      </c>
      <c r="H3301">
        <v>1.08805</v>
      </c>
      <c r="I3301">
        <v>2</v>
      </c>
      <c r="J3301" s="384">
        <v>25722.68</v>
      </c>
    </row>
    <row r="3302" spans="1:10">
      <c r="A3302">
        <v>3273</v>
      </c>
      <c r="B3302" s="612">
        <v>43908.624305555553</v>
      </c>
      <c r="C3302" s="405" t="s">
        <v>96</v>
      </c>
      <c r="D3302" s="384">
        <v>752</v>
      </c>
      <c r="E3302">
        <v>0.38</v>
      </c>
      <c r="F3302">
        <v>1.0869599999999999</v>
      </c>
      <c r="G3302" s="384">
        <v>0</v>
      </c>
      <c r="H3302">
        <v>0</v>
      </c>
    </row>
    <row r="3303" spans="1:10">
      <c r="A3303">
        <v>3274</v>
      </c>
      <c r="B3303" s="612">
        <v>43908.624305555553</v>
      </c>
      <c r="C3303" s="405" t="s">
        <v>2110</v>
      </c>
      <c r="D3303" s="384">
        <v>752</v>
      </c>
      <c r="E3303">
        <v>0.38</v>
      </c>
      <c r="F3303">
        <v>1.0869599999999999</v>
      </c>
      <c r="G3303" s="384">
        <v>0</v>
      </c>
      <c r="H3303">
        <v>1.09135</v>
      </c>
    </row>
    <row r="3304" spans="1:10">
      <c r="A3304">
        <v>3293</v>
      </c>
      <c r="B3304" s="612">
        <v>43908.664583333331</v>
      </c>
      <c r="C3304" s="405" t="s">
        <v>2110</v>
      </c>
      <c r="D3304" s="384">
        <v>752</v>
      </c>
      <c r="E3304">
        <v>0.38</v>
      </c>
      <c r="F3304">
        <v>1.0869599999999999</v>
      </c>
      <c r="G3304" s="384">
        <v>0</v>
      </c>
      <c r="H3304">
        <v>1.0886800000000001</v>
      </c>
    </row>
    <row r="3305" spans="1:10">
      <c r="A3305">
        <v>3307</v>
      </c>
      <c r="B3305" s="612">
        <v>43908.703472222223</v>
      </c>
      <c r="C3305" s="405" t="s">
        <v>2110</v>
      </c>
      <c r="D3305" s="384">
        <v>752</v>
      </c>
      <c r="E3305">
        <v>0.38</v>
      </c>
      <c r="F3305">
        <v>1.0869599999999999</v>
      </c>
      <c r="G3305" s="384">
        <v>0</v>
      </c>
      <c r="H3305">
        <v>1.0860700000000001</v>
      </c>
    </row>
    <row r="3306" spans="1:10">
      <c r="A3306">
        <v>3331</v>
      </c>
      <c r="B3306" s="612">
        <v>43908.765277777777</v>
      </c>
      <c r="C3306" s="405" t="s">
        <v>2054</v>
      </c>
      <c r="D3306" s="384">
        <v>752</v>
      </c>
      <c r="E3306">
        <v>0.38</v>
      </c>
      <c r="F3306">
        <v>1.0860700000000001</v>
      </c>
      <c r="G3306" s="384">
        <v>0</v>
      </c>
      <c r="H3306">
        <v>1.0860700000000001</v>
      </c>
      <c r="I3306">
        <v>-33.82</v>
      </c>
      <c r="J3306" s="384">
        <v>25361.759999999998</v>
      </c>
    </row>
    <row r="3307" spans="1:10">
      <c r="A3307">
        <v>3282</v>
      </c>
      <c r="B3307" s="612">
        <v>43908.634722222225</v>
      </c>
      <c r="C3307" s="405" t="s">
        <v>97</v>
      </c>
      <c r="D3307" s="384">
        <v>753</v>
      </c>
      <c r="E3307">
        <v>0.02</v>
      </c>
      <c r="F3307">
        <v>1.08666</v>
      </c>
      <c r="G3307" s="384">
        <v>0</v>
      </c>
      <c r="H3307">
        <v>0</v>
      </c>
    </row>
    <row r="3308" spans="1:10">
      <c r="A3308">
        <v>3283</v>
      </c>
      <c r="B3308" s="612">
        <v>43908.634722222225</v>
      </c>
      <c r="C3308" s="405" t="s">
        <v>2110</v>
      </c>
      <c r="D3308" s="384">
        <v>753</v>
      </c>
      <c r="E3308">
        <v>0.02</v>
      </c>
      <c r="F3308">
        <v>1.08666</v>
      </c>
      <c r="G3308" s="384">
        <v>0</v>
      </c>
      <c r="H3308">
        <v>1.0856600000000001</v>
      </c>
    </row>
    <row r="3309" spans="1:10">
      <c r="A3309">
        <v>3284</v>
      </c>
      <c r="B3309" s="612">
        <v>43908.637499999997</v>
      </c>
      <c r="C3309" s="405" t="s">
        <v>2054</v>
      </c>
      <c r="D3309" s="384">
        <v>753</v>
      </c>
      <c r="E3309">
        <v>0.02</v>
      </c>
      <c r="F3309">
        <v>1.0856600000000001</v>
      </c>
      <c r="G3309" s="384">
        <v>0</v>
      </c>
      <c r="H3309">
        <v>1.0856600000000001</v>
      </c>
      <c r="I3309">
        <v>2</v>
      </c>
      <c r="J3309" s="384">
        <v>25724.68</v>
      </c>
    </row>
    <row r="3310" spans="1:10">
      <c r="A3310">
        <v>3285</v>
      </c>
      <c r="B3310" s="612">
        <v>43908.646527777775</v>
      </c>
      <c r="C3310" s="405" t="s">
        <v>97</v>
      </c>
      <c r="D3310" s="384">
        <v>754</v>
      </c>
      <c r="E3310">
        <v>0.02</v>
      </c>
      <c r="F3310">
        <v>1.0867</v>
      </c>
      <c r="G3310" s="384">
        <v>0</v>
      </c>
      <c r="H3310">
        <v>0</v>
      </c>
    </row>
    <row r="3311" spans="1:10">
      <c r="A3311">
        <v>3286</v>
      </c>
      <c r="B3311" s="612">
        <v>43908.646527777775</v>
      </c>
      <c r="C3311" s="405" t="s">
        <v>2110</v>
      </c>
      <c r="D3311" s="384">
        <v>754</v>
      </c>
      <c r="E3311">
        <v>0.02</v>
      </c>
      <c r="F3311">
        <v>1.0867</v>
      </c>
      <c r="G3311" s="384">
        <v>0</v>
      </c>
      <c r="H3311">
        <v>1.0857000000000001</v>
      </c>
    </row>
    <row r="3312" spans="1:10">
      <c r="A3312">
        <v>3287</v>
      </c>
      <c r="B3312" s="612">
        <v>43908.652777777781</v>
      </c>
      <c r="C3312" s="405" t="s">
        <v>2054</v>
      </c>
      <c r="D3312" s="384">
        <v>754</v>
      </c>
      <c r="E3312">
        <v>0.02</v>
      </c>
      <c r="F3312">
        <v>1.0857000000000001</v>
      </c>
      <c r="G3312" s="384">
        <v>0</v>
      </c>
      <c r="H3312">
        <v>1.0857000000000001</v>
      </c>
      <c r="I3312">
        <v>2</v>
      </c>
      <c r="J3312" s="384">
        <v>25726.68</v>
      </c>
    </row>
    <row r="3313" spans="1:10">
      <c r="A3313">
        <v>3288</v>
      </c>
      <c r="B3313" s="612">
        <v>43908.661805555559</v>
      </c>
      <c r="C3313" s="405" t="s">
        <v>97</v>
      </c>
      <c r="D3313" s="384">
        <v>755</v>
      </c>
      <c r="E3313">
        <v>0.02</v>
      </c>
      <c r="F3313">
        <v>1.0864799999999999</v>
      </c>
      <c r="G3313" s="384">
        <v>0</v>
      </c>
      <c r="H3313">
        <v>0</v>
      </c>
    </row>
    <row r="3314" spans="1:10">
      <c r="A3314">
        <v>3289</v>
      </c>
      <c r="B3314" s="612">
        <v>43908.661805555559</v>
      </c>
      <c r="C3314" s="405" t="s">
        <v>2110</v>
      </c>
      <c r="D3314" s="384">
        <v>755</v>
      </c>
      <c r="E3314">
        <v>0.02</v>
      </c>
      <c r="F3314">
        <v>1.0864799999999999</v>
      </c>
      <c r="G3314" s="384">
        <v>0</v>
      </c>
      <c r="H3314">
        <v>1.08548</v>
      </c>
    </row>
    <row r="3315" spans="1:10">
      <c r="A3315">
        <v>3290</v>
      </c>
      <c r="B3315" s="612">
        <v>43908.663194444445</v>
      </c>
      <c r="C3315" s="405" t="s">
        <v>2054</v>
      </c>
      <c r="D3315" s="384">
        <v>755</v>
      </c>
      <c r="E3315">
        <v>0.02</v>
      </c>
      <c r="F3315">
        <v>1.08548</v>
      </c>
      <c r="G3315" s="384">
        <v>0</v>
      </c>
      <c r="H3315">
        <v>1.08548</v>
      </c>
      <c r="I3315">
        <v>2</v>
      </c>
      <c r="J3315" s="384">
        <v>25728.68</v>
      </c>
    </row>
    <row r="3316" spans="1:10">
      <c r="A3316">
        <v>3291</v>
      </c>
      <c r="B3316" s="612">
        <v>43908.664583333331</v>
      </c>
      <c r="C3316" s="405" t="s">
        <v>96</v>
      </c>
      <c r="D3316" s="384">
        <v>756</v>
      </c>
      <c r="E3316">
        <v>0.64</v>
      </c>
      <c r="F3316">
        <v>1.0835699999999999</v>
      </c>
      <c r="G3316" s="384">
        <v>0</v>
      </c>
      <c r="H3316">
        <v>0</v>
      </c>
    </row>
    <row r="3317" spans="1:10">
      <c r="A3317">
        <v>3292</v>
      </c>
      <c r="B3317" s="612">
        <v>43908.664583333331</v>
      </c>
      <c r="C3317" s="405" t="s">
        <v>2110</v>
      </c>
      <c r="D3317" s="384">
        <v>756</v>
      </c>
      <c r="E3317">
        <v>0.64</v>
      </c>
      <c r="F3317">
        <v>1.0835699999999999</v>
      </c>
      <c r="G3317" s="384">
        <v>0</v>
      </c>
      <c r="H3317">
        <v>1.0886800000000001</v>
      </c>
    </row>
    <row r="3318" spans="1:10">
      <c r="A3318">
        <v>3306</v>
      </c>
      <c r="B3318" s="612">
        <v>43908.703472222223</v>
      </c>
      <c r="C3318" s="405" t="s">
        <v>2110</v>
      </c>
      <c r="D3318" s="384">
        <v>756</v>
      </c>
      <c r="E3318">
        <v>0.64</v>
      </c>
      <c r="F3318">
        <v>1.0835699999999999</v>
      </c>
      <c r="G3318" s="384">
        <v>0</v>
      </c>
      <c r="H3318">
        <v>1.0860700000000001</v>
      </c>
    </row>
    <row r="3319" spans="1:10">
      <c r="A3319">
        <v>3332</v>
      </c>
      <c r="B3319" s="612">
        <v>43908.765277777777</v>
      </c>
      <c r="C3319" s="405" t="s">
        <v>2054</v>
      </c>
      <c r="D3319" s="384">
        <v>756</v>
      </c>
      <c r="E3319">
        <v>0.64</v>
      </c>
      <c r="F3319">
        <v>1.0860700000000001</v>
      </c>
      <c r="G3319" s="384">
        <v>0</v>
      </c>
      <c r="H3319">
        <v>1.0860700000000001</v>
      </c>
      <c r="I3319">
        <v>160</v>
      </c>
      <c r="J3319" s="384">
        <v>25521.759999999998</v>
      </c>
    </row>
    <row r="3320" spans="1:10">
      <c r="A3320">
        <v>3301</v>
      </c>
      <c r="B3320" s="612">
        <v>43908.681250000001</v>
      </c>
      <c r="C3320" s="405" t="s">
        <v>97</v>
      </c>
      <c r="D3320" s="384">
        <v>757</v>
      </c>
      <c r="E3320">
        <v>0.02</v>
      </c>
      <c r="F3320">
        <v>1.08362</v>
      </c>
      <c r="G3320" s="384">
        <v>0</v>
      </c>
      <c r="H3320">
        <v>0</v>
      </c>
    </row>
    <row r="3321" spans="1:10">
      <c r="A3321">
        <v>3302</v>
      </c>
      <c r="B3321" s="612">
        <v>43908.681250000001</v>
      </c>
      <c r="C3321" s="405" t="s">
        <v>2110</v>
      </c>
      <c r="D3321" s="384">
        <v>757</v>
      </c>
      <c r="E3321">
        <v>0.02</v>
      </c>
      <c r="F3321">
        <v>1.08362</v>
      </c>
      <c r="G3321" s="384">
        <v>0</v>
      </c>
      <c r="H3321">
        <v>1.0826199999999999</v>
      </c>
    </row>
    <row r="3322" spans="1:10">
      <c r="A3322">
        <v>3303</v>
      </c>
      <c r="B3322" s="612">
        <v>43908.702777777777</v>
      </c>
      <c r="C3322" s="405" t="s">
        <v>2054</v>
      </c>
      <c r="D3322" s="384">
        <v>757</v>
      </c>
      <c r="E3322">
        <v>0.02</v>
      </c>
      <c r="F3322">
        <v>1.0826199999999999</v>
      </c>
      <c r="G3322" s="384">
        <v>0</v>
      </c>
      <c r="H3322">
        <v>1.0826199999999999</v>
      </c>
      <c r="I3322">
        <v>2</v>
      </c>
      <c r="J3322" s="384">
        <v>25730.68</v>
      </c>
    </row>
    <row r="3323" spans="1:10">
      <c r="A3323">
        <v>3304</v>
      </c>
      <c r="B3323" s="612">
        <v>43908.703472222223</v>
      </c>
      <c r="C3323" s="405" t="s">
        <v>96</v>
      </c>
      <c r="D3323" s="384">
        <v>758</v>
      </c>
      <c r="E3323">
        <v>1.1100000000000001</v>
      </c>
      <c r="F3323">
        <v>1.0812600000000001</v>
      </c>
      <c r="G3323" s="384">
        <v>0</v>
      </c>
      <c r="H3323">
        <v>0</v>
      </c>
    </row>
    <row r="3324" spans="1:10">
      <c r="A3324">
        <v>3305</v>
      </c>
      <c r="B3324" s="612">
        <v>43908.703472222223</v>
      </c>
      <c r="C3324" s="405" t="s">
        <v>2110</v>
      </c>
      <c r="D3324" s="384">
        <v>758</v>
      </c>
      <c r="E3324">
        <v>1.1100000000000001</v>
      </c>
      <c r="F3324">
        <v>1.0812600000000001</v>
      </c>
      <c r="G3324" s="384">
        <v>0</v>
      </c>
      <c r="H3324">
        <v>1.0860700000000001</v>
      </c>
    </row>
    <row r="3325" spans="1:10">
      <c r="A3325">
        <v>3333</v>
      </c>
      <c r="B3325" s="612">
        <v>43908.765277777777</v>
      </c>
      <c r="C3325" s="405" t="s">
        <v>2054</v>
      </c>
      <c r="D3325" s="384">
        <v>758</v>
      </c>
      <c r="E3325">
        <v>1.1100000000000001</v>
      </c>
      <c r="F3325">
        <v>1.0860700000000001</v>
      </c>
      <c r="G3325" s="384">
        <v>0</v>
      </c>
      <c r="H3325">
        <v>1.0860700000000001</v>
      </c>
      <c r="I3325">
        <v>533.91</v>
      </c>
      <c r="J3325" s="384">
        <v>26055.67</v>
      </c>
    </row>
    <row r="3326" spans="1:10">
      <c r="A3326">
        <v>3315</v>
      </c>
      <c r="B3326" s="612">
        <v>43908.711111111108</v>
      </c>
      <c r="C3326" s="405" t="s">
        <v>97</v>
      </c>
      <c r="D3326" s="384">
        <v>759</v>
      </c>
      <c r="E3326">
        <v>0.02</v>
      </c>
      <c r="F3326">
        <v>1.08125</v>
      </c>
      <c r="G3326" s="384">
        <v>0</v>
      </c>
      <c r="H3326">
        <v>0</v>
      </c>
    </row>
    <row r="3327" spans="1:10">
      <c r="A3327">
        <v>3316</v>
      </c>
      <c r="B3327" s="612">
        <v>43908.711111111108</v>
      </c>
      <c r="C3327" s="405" t="s">
        <v>2110</v>
      </c>
      <c r="D3327" s="384">
        <v>759</v>
      </c>
      <c r="E3327">
        <v>0.02</v>
      </c>
      <c r="F3327">
        <v>1.08125</v>
      </c>
      <c r="G3327" s="384">
        <v>0</v>
      </c>
      <c r="H3327">
        <v>1.0802499999999999</v>
      </c>
    </row>
    <row r="3328" spans="1:10">
      <c r="A3328">
        <v>3319</v>
      </c>
      <c r="B3328" s="612">
        <v>43908.725694444445</v>
      </c>
      <c r="C3328" s="405" t="s">
        <v>2110</v>
      </c>
      <c r="D3328" s="384">
        <v>759</v>
      </c>
      <c r="E3328">
        <v>0.02</v>
      </c>
      <c r="F3328">
        <v>1.08125</v>
      </c>
      <c r="G3328" s="384">
        <v>0</v>
      </c>
      <c r="H3328">
        <v>1.0810599999999999</v>
      </c>
    </row>
    <row r="3329" spans="1:10">
      <c r="A3329">
        <v>3323</v>
      </c>
      <c r="B3329" s="612">
        <v>43908.740972222222</v>
      </c>
      <c r="C3329" s="405" t="s">
        <v>2110</v>
      </c>
      <c r="D3329" s="384">
        <v>759</v>
      </c>
      <c r="E3329">
        <v>0.02</v>
      </c>
      <c r="F3329">
        <v>1.08125</v>
      </c>
      <c r="G3329" s="384">
        <v>0</v>
      </c>
      <c r="H3329">
        <v>1.08209</v>
      </c>
    </row>
    <row r="3330" spans="1:10">
      <c r="A3330">
        <v>3338</v>
      </c>
      <c r="B3330" s="612">
        <v>43908.765972222223</v>
      </c>
      <c r="C3330" s="405" t="s">
        <v>2110</v>
      </c>
      <c r="D3330" s="384">
        <v>759</v>
      </c>
      <c r="E3330">
        <v>0.02</v>
      </c>
      <c r="F3330">
        <v>1.08125</v>
      </c>
      <c r="G3330" s="384">
        <v>0</v>
      </c>
      <c r="H3330">
        <v>1.08358</v>
      </c>
    </row>
    <row r="3331" spans="1:10">
      <c r="A3331">
        <v>3347</v>
      </c>
      <c r="B3331" s="612">
        <v>43908.784722222219</v>
      </c>
      <c r="C3331" s="405" t="s">
        <v>2110</v>
      </c>
      <c r="D3331" s="384">
        <v>759</v>
      </c>
      <c r="E3331">
        <v>0.02</v>
      </c>
      <c r="F3331">
        <v>1.08125</v>
      </c>
      <c r="G3331" s="384">
        <v>0</v>
      </c>
      <c r="H3331">
        <v>1.08504</v>
      </c>
    </row>
    <row r="3332" spans="1:10">
      <c r="A3332">
        <v>3360</v>
      </c>
      <c r="B3332" s="612">
        <v>43908.834722222222</v>
      </c>
      <c r="C3332" s="405" t="s">
        <v>2110</v>
      </c>
      <c r="D3332" s="384">
        <v>759</v>
      </c>
      <c r="E3332">
        <v>0.02</v>
      </c>
      <c r="F3332">
        <v>1.08125</v>
      </c>
      <c r="G3332" s="384">
        <v>0</v>
      </c>
      <c r="H3332">
        <v>1.0866899999999999</v>
      </c>
    </row>
    <row r="3333" spans="1:10">
      <c r="A3333">
        <v>3371</v>
      </c>
      <c r="B3333" s="612">
        <v>43908.95416666667</v>
      </c>
      <c r="C3333" s="405" t="s">
        <v>2110</v>
      </c>
      <c r="D3333" s="384">
        <v>759</v>
      </c>
      <c r="E3333">
        <v>0.02</v>
      </c>
      <c r="F3333">
        <v>1.08125</v>
      </c>
      <c r="G3333" s="384">
        <v>0</v>
      </c>
      <c r="H3333">
        <v>1.0884100000000001</v>
      </c>
    </row>
    <row r="3334" spans="1:10">
      <c r="A3334">
        <v>3380</v>
      </c>
      <c r="B3334" s="612">
        <v>43908.959722222222</v>
      </c>
      <c r="C3334" s="405" t="s">
        <v>2110</v>
      </c>
      <c r="D3334" s="384">
        <v>759</v>
      </c>
      <c r="E3334">
        <v>0.02</v>
      </c>
      <c r="F3334">
        <v>1.08125</v>
      </c>
      <c r="G3334" s="384">
        <v>0</v>
      </c>
      <c r="H3334">
        <v>1.0902400000000001</v>
      </c>
    </row>
    <row r="3335" spans="1:10">
      <c r="A3335">
        <v>3390</v>
      </c>
      <c r="B3335" s="612">
        <v>43908.961805555555</v>
      </c>
      <c r="C3335" s="405" t="s">
        <v>2110</v>
      </c>
      <c r="D3335" s="384">
        <v>759</v>
      </c>
      <c r="E3335">
        <v>0.02</v>
      </c>
      <c r="F3335">
        <v>1.08125</v>
      </c>
      <c r="G3335" s="384">
        <v>0</v>
      </c>
      <c r="H3335">
        <v>1.0927</v>
      </c>
    </row>
    <row r="3336" spans="1:10">
      <c r="A3336">
        <v>3402</v>
      </c>
      <c r="B3336" s="612">
        <v>43909.022916666669</v>
      </c>
      <c r="C3336" s="405" t="s">
        <v>2054</v>
      </c>
      <c r="D3336" s="384">
        <v>759</v>
      </c>
      <c r="E3336">
        <v>0.02</v>
      </c>
      <c r="F3336">
        <v>1.0927</v>
      </c>
      <c r="G3336" s="384">
        <v>0</v>
      </c>
      <c r="H3336">
        <v>1.0927</v>
      </c>
      <c r="I3336">
        <v>-22.83</v>
      </c>
      <c r="J3336" s="384">
        <v>26046.84</v>
      </c>
    </row>
    <row r="3337" spans="1:10">
      <c r="A3337">
        <v>3317</v>
      </c>
      <c r="B3337" s="612">
        <v>43908.725694444445</v>
      </c>
      <c r="C3337" s="405" t="s">
        <v>97</v>
      </c>
      <c r="D3337" s="384">
        <v>760</v>
      </c>
      <c r="E3337">
        <v>0.02</v>
      </c>
      <c r="F3337">
        <v>1.08287</v>
      </c>
      <c r="G3337" s="384">
        <v>0</v>
      </c>
      <c r="H3337">
        <v>0</v>
      </c>
    </row>
    <row r="3338" spans="1:10">
      <c r="A3338">
        <v>3318</v>
      </c>
      <c r="B3338" s="612">
        <v>43908.725694444445</v>
      </c>
      <c r="C3338" s="405" t="s">
        <v>2110</v>
      </c>
      <c r="D3338" s="384">
        <v>760</v>
      </c>
      <c r="E3338">
        <v>0.02</v>
      </c>
      <c r="F3338">
        <v>1.08287</v>
      </c>
      <c r="G3338" s="384">
        <v>0</v>
      </c>
      <c r="H3338">
        <v>1.0810599999999999</v>
      </c>
    </row>
    <row r="3339" spans="1:10">
      <c r="A3339">
        <v>3322</v>
      </c>
      <c r="B3339" s="612">
        <v>43908.740972222222</v>
      </c>
      <c r="C3339" s="405" t="s">
        <v>2110</v>
      </c>
      <c r="D3339" s="384">
        <v>760</v>
      </c>
      <c r="E3339">
        <v>0.02</v>
      </c>
      <c r="F3339">
        <v>1.08287</v>
      </c>
      <c r="G3339" s="384">
        <v>0</v>
      </c>
      <c r="H3339">
        <v>1.08209</v>
      </c>
    </row>
    <row r="3340" spans="1:10">
      <c r="A3340">
        <v>3337</v>
      </c>
      <c r="B3340" s="612">
        <v>43908.765972222223</v>
      </c>
      <c r="C3340" s="405" t="s">
        <v>2110</v>
      </c>
      <c r="D3340" s="384">
        <v>760</v>
      </c>
      <c r="E3340">
        <v>0.02</v>
      </c>
      <c r="F3340">
        <v>1.08287</v>
      </c>
      <c r="G3340" s="384">
        <v>0</v>
      </c>
      <c r="H3340">
        <v>1.08358</v>
      </c>
    </row>
    <row r="3341" spans="1:10">
      <c r="A3341">
        <v>3346</v>
      </c>
      <c r="B3341" s="612">
        <v>43908.784722222219</v>
      </c>
      <c r="C3341" s="405" t="s">
        <v>2110</v>
      </c>
      <c r="D3341" s="384">
        <v>760</v>
      </c>
      <c r="E3341">
        <v>0.02</v>
      </c>
      <c r="F3341">
        <v>1.08287</v>
      </c>
      <c r="G3341" s="384">
        <v>0</v>
      </c>
      <c r="H3341">
        <v>1.08504</v>
      </c>
    </row>
    <row r="3342" spans="1:10">
      <c r="A3342">
        <v>3359</v>
      </c>
      <c r="B3342" s="612">
        <v>43908.834722222222</v>
      </c>
      <c r="C3342" s="405" t="s">
        <v>2110</v>
      </c>
      <c r="D3342" s="384">
        <v>760</v>
      </c>
      <c r="E3342">
        <v>0.02</v>
      </c>
      <c r="F3342">
        <v>1.08287</v>
      </c>
      <c r="G3342" s="384">
        <v>0</v>
      </c>
      <c r="H3342">
        <v>1.0866899999999999</v>
      </c>
    </row>
    <row r="3343" spans="1:10">
      <c r="A3343">
        <v>3370</v>
      </c>
      <c r="B3343" s="612">
        <v>43908.95416666667</v>
      </c>
      <c r="C3343" s="405" t="s">
        <v>2110</v>
      </c>
      <c r="D3343" s="384">
        <v>760</v>
      </c>
      <c r="E3343">
        <v>0.02</v>
      </c>
      <c r="F3343">
        <v>1.08287</v>
      </c>
      <c r="G3343" s="384">
        <v>0</v>
      </c>
      <c r="H3343">
        <v>1.0884100000000001</v>
      </c>
    </row>
    <row r="3344" spans="1:10">
      <c r="A3344">
        <v>3379</v>
      </c>
      <c r="B3344" s="612">
        <v>43908.959722222222</v>
      </c>
      <c r="C3344" s="405" t="s">
        <v>2110</v>
      </c>
      <c r="D3344" s="384">
        <v>760</v>
      </c>
      <c r="E3344">
        <v>0.02</v>
      </c>
      <c r="F3344">
        <v>1.08287</v>
      </c>
      <c r="G3344" s="384">
        <v>0</v>
      </c>
      <c r="H3344">
        <v>1.0902400000000001</v>
      </c>
    </row>
    <row r="3345" spans="1:10">
      <c r="A3345">
        <v>3389</v>
      </c>
      <c r="B3345" s="612">
        <v>43908.961805555555</v>
      </c>
      <c r="C3345" s="405" t="s">
        <v>2110</v>
      </c>
      <c r="D3345" s="384">
        <v>760</v>
      </c>
      <c r="E3345">
        <v>0.02</v>
      </c>
      <c r="F3345">
        <v>1.08287</v>
      </c>
      <c r="G3345" s="384">
        <v>0</v>
      </c>
      <c r="H3345">
        <v>1.0927</v>
      </c>
    </row>
    <row r="3346" spans="1:10">
      <c r="A3346">
        <v>3403</v>
      </c>
      <c r="B3346" s="612">
        <v>43909.022916666669</v>
      </c>
      <c r="C3346" s="405" t="s">
        <v>2054</v>
      </c>
      <c r="D3346" s="384">
        <v>760</v>
      </c>
      <c r="E3346">
        <v>0.02</v>
      </c>
      <c r="F3346">
        <v>1.0927</v>
      </c>
      <c r="G3346" s="384">
        <v>0</v>
      </c>
      <c r="H3346">
        <v>1.0927</v>
      </c>
      <c r="I3346">
        <v>-19.59</v>
      </c>
      <c r="J3346" s="384">
        <v>26027.25</v>
      </c>
    </row>
    <row r="3347" spans="1:10">
      <c r="A3347">
        <v>3320</v>
      </c>
      <c r="B3347" s="612">
        <v>43908.740972222222</v>
      </c>
      <c r="C3347" s="405" t="s">
        <v>97</v>
      </c>
      <c r="D3347" s="384">
        <v>761</v>
      </c>
      <c r="E3347">
        <v>0.03</v>
      </c>
      <c r="F3347">
        <v>1.08447</v>
      </c>
      <c r="G3347" s="384">
        <v>0</v>
      </c>
      <c r="H3347">
        <v>0</v>
      </c>
    </row>
    <row r="3348" spans="1:10">
      <c r="A3348">
        <v>3321</v>
      </c>
      <c r="B3348" s="612">
        <v>43908.740972222222</v>
      </c>
      <c r="C3348" s="405" t="s">
        <v>2110</v>
      </c>
      <c r="D3348" s="384">
        <v>761</v>
      </c>
      <c r="E3348">
        <v>0.03</v>
      </c>
      <c r="F3348">
        <v>1.08447</v>
      </c>
      <c r="G3348" s="384">
        <v>0</v>
      </c>
      <c r="H3348">
        <v>1.08209</v>
      </c>
    </row>
    <row r="3349" spans="1:10">
      <c r="A3349">
        <v>3336</v>
      </c>
      <c r="B3349" s="612">
        <v>43908.765972222223</v>
      </c>
      <c r="C3349" s="405" t="s">
        <v>2110</v>
      </c>
      <c r="D3349" s="384">
        <v>761</v>
      </c>
      <c r="E3349">
        <v>0.03</v>
      </c>
      <c r="F3349">
        <v>1.08447</v>
      </c>
      <c r="G3349" s="384">
        <v>0</v>
      </c>
      <c r="H3349">
        <v>1.08358</v>
      </c>
    </row>
    <row r="3350" spans="1:10">
      <c r="A3350">
        <v>3345</v>
      </c>
      <c r="B3350" s="612">
        <v>43908.784722222219</v>
      </c>
      <c r="C3350" s="405" t="s">
        <v>2110</v>
      </c>
      <c r="D3350" s="384">
        <v>761</v>
      </c>
      <c r="E3350">
        <v>0.03</v>
      </c>
      <c r="F3350">
        <v>1.08447</v>
      </c>
      <c r="G3350" s="384">
        <v>0</v>
      </c>
      <c r="H3350">
        <v>1.08504</v>
      </c>
    </row>
    <row r="3351" spans="1:10">
      <c r="A3351">
        <v>3358</v>
      </c>
      <c r="B3351" s="612">
        <v>43908.834722222222</v>
      </c>
      <c r="C3351" s="405" t="s">
        <v>2110</v>
      </c>
      <c r="D3351" s="384">
        <v>761</v>
      </c>
      <c r="E3351">
        <v>0.03</v>
      </c>
      <c r="F3351">
        <v>1.08447</v>
      </c>
      <c r="G3351" s="384">
        <v>0</v>
      </c>
      <c r="H3351">
        <v>1.0866899999999999</v>
      </c>
    </row>
    <row r="3352" spans="1:10">
      <c r="A3352">
        <v>3369</v>
      </c>
      <c r="B3352" s="612">
        <v>43908.95416666667</v>
      </c>
      <c r="C3352" s="405" t="s">
        <v>2110</v>
      </c>
      <c r="D3352" s="384">
        <v>761</v>
      </c>
      <c r="E3352">
        <v>0.03</v>
      </c>
      <c r="F3352">
        <v>1.08447</v>
      </c>
      <c r="G3352" s="384">
        <v>0</v>
      </c>
      <c r="H3352">
        <v>1.0884100000000001</v>
      </c>
    </row>
    <row r="3353" spans="1:10">
      <c r="A3353">
        <v>3378</v>
      </c>
      <c r="B3353" s="612">
        <v>43908.959722222222</v>
      </c>
      <c r="C3353" s="405" t="s">
        <v>2110</v>
      </c>
      <c r="D3353" s="384">
        <v>761</v>
      </c>
      <c r="E3353">
        <v>0.03</v>
      </c>
      <c r="F3353">
        <v>1.08447</v>
      </c>
      <c r="G3353" s="384">
        <v>0</v>
      </c>
      <c r="H3353">
        <v>1.0902400000000001</v>
      </c>
    </row>
    <row r="3354" spans="1:10">
      <c r="A3354">
        <v>3388</v>
      </c>
      <c r="B3354" s="612">
        <v>43908.961805555555</v>
      </c>
      <c r="C3354" s="405" t="s">
        <v>2110</v>
      </c>
      <c r="D3354" s="384">
        <v>761</v>
      </c>
      <c r="E3354">
        <v>0.03</v>
      </c>
      <c r="F3354">
        <v>1.08447</v>
      </c>
      <c r="G3354" s="384">
        <v>0</v>
      </c>
      <c r="H3354">
        <v>1.0927</v>
      </c>
    </row>
    <row r="3355" spans="1:10">
      <c r="A3355">
        <v>3404</v>
      </c>
      <c r="B3355" s="612">
        <v>43909.022916666669</v>
      </c>
      <c r="C3355" s="405" t="s">
        <v>2054</v>
      </c>
      <c r="D3355" s="384">
        <v>761</v>
      </c>
      <c r="E3355">
        <v>0.03</v>
      </c>
      <c r="F3355">
        <v>1.0927</v>
      </c>
      <c r="G3355" s="384">
        <v>0</v>
      </c>
      <c r="H3355">
        <v>1.0927</v>
      </c>
      <c r="I3355">
        <v>-24.59</v>
      </c>
      <c r="J3355" s="384">
        <v>26002.66</v>
      </c>
    </row>
    <row r="3356" spans="1:10">
      <c r="A3356">
        <v>3334</v>
      </c>
      <c r="B3356" s="612">
        <v>43908.765972222223</v>
      </c>
      <c r="C3356" s="405" t="s">
        <v>97</v>
      </c>
      <c r="D3356" s="384">
        <v>762</v>
      </c>
      <c r="E3356">
        <v>0.05</v>
      </c>
      <c r="F3356">
        <v>1.08667</v>
      </c>
      <c r="G3356" s="384">
        <v>0</v>
      </c>
      <c r="H3356">
        <v>0</v>
      </c>
    </row>
    <row r="3357" spans="1:10">
      <c r="A3357">
        <v>3335</v>
      </c>
      <c r="B3357" s="612">
        <v>43908.765972222223</v>
      </c>
      <c r="C3357" s="405" t="s">
        <v>2110</v>
      </c>
      <c r="D3357" s="384">
        <v>762</v>
      </c>
      <c r="E3357">
        <v>0.05</v>
      </c>
      <c r="F3357">
        <v>1.08667</v>
      </c>
      <c r="G3357" s="384">
        <v>0</v>
      </c>
      <c r="H3357">
        <v>1.08358</v>
      </c>
    </row>
    <row r="3358" spans="1:10">
      <c r="A3358">
        <v>3344</v>
      </c>
      <c r="B3358" s="612">
        <v>43908.784722222219</v>
      </c>
      <c r="C3358" s="405" t="s">
        <v>2110</v>
      </c>
      <c r="D3358" s="384">
        <v>762</v>
      </c>
      <c r="E3358">
        <v>0.05</v>
      </c>
      <c r="F3358">
        <v>1.08667</v>
      </c>
      <c r="G3358" s="384">
        <v>0</v>
      </c>
      <c r="H3358">
        <v>1.08504</v>
      </c>
    </row>
    <row r="3359" spans="1:10">
      <c r="A3359">
        <v>3357</v>
      </c>
      <c r="B3359" s="612">
        <v>43908.834722222222</v>
      </c>
      <c r="C3359" s="405" t="s">
        <v>2110</v>
      </c>
      <c r="D3359" s="384">
        <v>762</v>
      </c>
      <c r="E3359">
        <v>0.05</v>
      </c>
      <c r="F3359">
        <v>1.08667</v>
      </c>
      <c r="G3359" s="384">
        <v>0</v>
      </c>
      <c r="H3359">
        <v>1.0866899999999999</v>
      </c>
    </row>
    <row r="3360" spans="1:10">
      <c r="A3360">
        <v>3368</v>
      </c>
      <c r="B3360" s="612">
        <v>43908.95416666667</v>
      </c>
      <c r="C3360" s="405" t="s">
        <v>2110</v>
      </c>
      <c r="D3360" s="384">
        <v>762</v>
      </c>
      <c r="E3360">
        <v>0.05</v>
      </c>
      <c r="F3360">
        <v>1.08667</v>
      </c>
      <c r="G3360" s="384">
        <v>0</v>
      </c>
      <c r="H3360">
        <v>1.0884100000000001</v>
      </c>
    </row>
    <row r="3361" spans="1:10">
      <c r="A3361">
        <v>3377</v>
      </c>
      <c r="B3361" s="612">
        <v>43908.959722222222</v>
      </c>
      <c r="C3361" s="405" t="s">
        <v>2110</v>
      </c>
      <c r="D3361" s="384">
        <v>762</v>
      </c>
      <c r="E3361">
        <v>0.05</v>
      </c>
      <c r="F3361">
        <v>1.08667</v>
      </c>
      <c r="G3361" s="384">
        <v>0</v>
      </c>
      <c r="H3361">
        <v>1.0902400000000001</v>
      </c>
    </row>
    <row r="3362" spans="1:10">
      <c r="A3362">
        <v>3387</v>
      </c>
      <c r="B3362" s="612">
        <v>43908.961805555555</v>
      </c>
      <c r="C3362" s="405" t="s">
        <v>2110</v>
      </c>
      <c r="D3362" s="384">
        <v>762</v>
      </c>
      <c r="E3362">
        <v>0.05</v>
      </c>
      <c r="F3362">
        <v>1.08667</v>
      </c>
      <c r="G3362" s="384">
        <v>0</v>
      </c>
      <c r="H3362">
        <v>1.0927</v>
      </c>
    </row>
    <row r="3363" spans="1:10">
      <c r="A3363">
        <v>3405</v>
      </c>
      <c r="B3363" s="612">
        <v>43909.022916666669</v>
      </c>
      <c r="C3363" s="405" t="s">
        <v>2054</v>
      </c>
      <c r="D3363" s="384">
        <v>762</v>
      </c>
      <c r="E3363">
        <v>0.05</v>
      </c>
      <c r="F3363">
        <v>1.0927</v>
      </c>
      <c r="G3363" s="384">
        <v>0</v>
      </c>
      <c r="H3363">
        <v>1.0927</v>
      </c>
      <c r="I3363">
        <v>-29.98</v>
      </c>
      <c r="J3363" s="384">
        <v>25972.68</v>
      </c>
    </row>
    <row r="3364" spans="1:10">
      <c r="A3364">
        <v>3339</v>
      </c>
      <c r="B3364" s="612">
        <v>43908.772222222222</v>
      </c>
      <c r="C3364" s="405" t="s">
        <v>96</v>
      </c>
      <c r="D3364" s="384">
        <v>763</v>
      </c>
      <c r="E3364">
        <v>0.02</v>
      </c>
      <c r="F3364">
        <v>1.0863100000000001</v>
      </c>
      <c r="G3364" s="384">
        <v>0</v>
      </c>
      <c r="H3364">
        <v>0</v>
      </c>
    </row>
    <row r="3365" spans="1:10">
      <c r="A3365">
        <v>3340</v>
      </c>
      <c r="B3365" s="612">
        <v>43908.772222222222</v>
      </c>
      <c r="C3365" s="405" t="s">
        <v>2110</v>
      </c>
      <c r="D3365" s="384">
        <v>763</v>
      </c>
      <c r="E3365">
        <v>0.02</v>
      </c>
      <c r="F3365">
        <v>1.0863100000000001</v>
      </c>
      <c r="G3365" s="384">
        <v>0</v>
      </c>
      <c r="H3365">
        <v>1.08731</v>
      </c>
    </row>
    <row r="3366" spans="1:10">
      <c r="A3366">
        <v>3341</v>
      </c>
      <c r="B3366" s="612">
        <v>43908.775000000001</v>
      </c>
      <c r="C3366" s="405" t="s">
        <v>2054</v>
      </c>
      <c r="D3366" s="384">
        <v>763</v>
      </c>
      <c r="E3366">
        <v>0.02</v>
      </c>
      <c r="F3366">
        <v>1.08731</v>
      </c>
      <c r="G3366" s="384">
        <v>0</v>
      </c>
      <c r="H3366">
        <v>1.08731</v>
      </c>
      <c r="I3366">
        <v>2</v>
      </c>
      <c r="J3366" s="384">
        <v>26057.67</v>
      </c>
    </row>
    <row r="3367" spans="1:10">
      <c r="A3367">
        <v>3342</v>
      </c>
      <c r="B3367" s="612">
        <v>43908.784722222219</v>
      </c>
      <c r="C3367" s="405" t="s">
        <v>97</v>
      </c>
      <c r="D3367" s="384">
        <v>764</v>
      </c>
      <c r="E3367">
        <v>0.08</v>
      </c>
      <c r="F3367">
        <v>1.0884799999999999</v>
      </c>
      <c r="G3367" s="384">
        <v>0</v>
      </c>
      <c r="H3367">
        <v>0</v>
      </c>
    </row>
    <row r="3368" spans="1:10">
      <c r="A3368">
        <v>3343</v>
      </c>
      <c r="B3368" s="612">
        <v>43908.784722222219</v>
      </c>
      <c r="C3368" s="405" t="s">
        <v>2110</v>
      </c>
      <c r="D3368" s="384">
        <v>764</v>
      </c>
      <c r="E3368">
        <v>0.08</v>
      </c>
      <c r="F3368">
        <v>1.0884799999999999</v>
      </c>
      <c r="G3368" s="384">
        <v>0</v>
      </c>
      <c r="H3368">
        <v>1.08504</v>
      </c>
    </row>
    <row r="3369" spans="1:10">
      <c r="A3369">
        <v>3356</v>
      </c>
      <c r="B3369" s="612">
        <v>43908.834722222222</v>
      </c>
      <c r="C3369" s="405" t="s">
        <v>2110</v>
      </c>
      <c r="D3369" s="384">
        <v>764</v>
      </c>
      <c r="E3369">
        <v>0.08</v>
      </c>
      <c r="F3369">
        <v>1.0884799999999999</v>
      </c>
      <c r="G3369" s="384">
        <v>0</v>
      </c>
      <c r="H3369">
        <v>1.0866899999999999</v>
      </c>
    </row>
    <row r="3370" spans="1:10">
      <c r="A3370">
        <v>3367</v>
      </c>
      <c r="B3370" s="612">
        <v>43908.95416666667</v>
      </c>
      <c r="C3370" s="405" t="s">
        <v>2110</v>
      </c>
      <c r="D3370" s="384">
        <v>764</v>
      </c>
      <c r="E3370">
        <v>0.08</v>
      </c>
      <c r="F3370">
        <v>1.0884799999999999</v>
      </c>
      <c r="G3370" s="384">
        <v>0</v>
      </c>
      <c r="H3370">
        <v>1.0884100000000001</v>
      </c>
    </row>
    <row r="3371" spans="1:10">
      <c r="A3371">
        <v>3376</v>
      </c>
      <c r="B3371" s="612">
        <v>43908.959722222222</v>
      </c>
      <c r="C3371" s="405" t="s">
        <v>2110</v>
      </c>
      <c r="D3371" s="384">
        <v>764</v>
      </c>
      <c r="E3371">
        <v>0.08</v>
      </c>
      <c r="F3371">
        <v>1.0884799999999999</v>
      </c>
      <c r="G3371" s="384">
        <v>0</v>
      </c>
      <c r="H3371">
        <v>1.0902400000000001</v>
      </c>
    </row>
    <row r="3372" spans="1:10">
      <c r="A3372">
        <v>3386</v>
      </c>
      <c r="B3372" s="612">
        <v>43908.961805555555</v>
      </c>
      <c r="C3372" s="405" t="s">
        <v>2110</v>
      </c>
      <c r="D3372" s="384">
        <v>764</v>
      </c>
      <c r="E3372">
        <v>0.08</v>
      </c>
      <c r="F3372">
        <v>1.0884799999999999</v>
      </c>
      <c r="G3372" s="384">
        <v>0</v>
      </c>
      <c r="H3372">
        <v>1.0927</v>
      </c>
    </row>
    <row r="3373" spans="1:10">
      <c r="A3373">
        <v>3406</v>
      </c>
      <c r="B3373" s="612">
        <v>43909.022916666669</v>
      </c>
      <c r="C3373" s="405" t="s">
        <v>2054</v>
      </c>
      <c r="D3373" s="384">
        <v>764</v>
      </c>
      <c r="E3373">
        <v>0.08</v>
      </c>
      <c r="F3373">
        <v>1.0927</v>
      </c>
      <c r="G3373" s="384">
        <v>0</v>
      </c>
      <c r="H3373">
        <v>1.0927</v>
      </c>
      <c r="I3373">
        <v>-33.49</v>
      </c>
      <c r="J3373" s="384">
        <v>25939.18</v>
      </c>
    </row>
    <row r="3374" spans="1:10">
      <c r="A3374">
        <v>3348</v>
      </c>
      <c r="B3374" s="612">
        <v>43908.79583333333</v>
      </c>
      <c r="C3374" s="405" t="s">
        <v>96</v>
      </c>
      <c r="D3374" s="384">
        <v>765</v>
      </c>
      <c r="E3374">
        <v>0.02</v>
      </c>
      <c r="F3374">
        <v>1.0860399999999999</v>
      </c>
      <c r="G3374" s="384">
        <v>0</v>
      </c>
      <c r="H3374">
        <v>0</v>
      </c>
    </row>
    <row r="3375" spans="1:10">
      <c r="A3375">
        <v>3349</v>
      </c>
      <c r="B3375" s="612">
        <v>43908.79583333333</v>
      </c>
      <c r="C3375" s="405" t="s">
        <v>2110</v>
      </c>
      <c r="D3375" s="384">
        <v>765</v>
      </c>
      <c r="E3375">
        <v>0.02</v>
      </c>
      <c r="F3375">
        <v>1.0860399999999999</v>
      </c>
      <c r="G3375" s="384">
        <v>0</v>
      </c>
      <c r="H3375">
        <v>1.08704</v>
      </c>
    </row>
    <row r="3376" spans="1:10">
      <c r="A3376">
        <v>3350</v>
      </c>
      <c r="B3376" s="612">
        <v>43908.800694444442</v>
      </c>
      <c r="C3376" s="405" t="s">
        <v>2054</v>
      </c>
      <c r="D3376" s="384">
        <v>765</v>
      </c>
      <c r="E3376">
        <v>0.02</v>
      </c>
      <c r="F3376">
        <v>1.08704</v>
      </c>
      <c r="G3376" s="384">
        <v>0</v>
      </c>
      <c r="H3376">
        <v>1.08704</v>
      </c>
      <c r="I3376">
        <v>2</v>
      </c>
      <c r="J3376" s="384">
        <v>26059.67</v>
      </c>
    </row>
    <row r="3377" spans="1:10">
      <c r="A3377">
        <v>3351</v>
      </c>
      <c r="B3377" s="612">
        <v>43908.818055555559</v>
      </c>
      <c r="C3377" s="405" t="s">
        <v>96</v>
      </c>
      <c r="D3377" s="384">
        <v>766</v>
      </c>
      <c r="E3377">
        <v>0.02</v>
      </c>
      <c r="F3377">
        <v>1.08904</v>
      </c>
      <c r="G3377" s="384">
        <v>0</v>
      </c>
      <c r="H3377">
        <v>0</v>
      </c>
    </row>
    <row r="3378" spans="1:10">
      <c r="A3378">
        <v>3352</v>
      </c>
      <c r="B3378" s="612">
        <v>43908.818055555559</v>
      </c>
      <c r="C3378" s="405" t="s">
        <v>2110</v>
      </c>
      <c r="D3378" s="384">
        <v>766</v>
      </c>
      <c r="E3378">
        <v>0.02</v>
      </c>
      <c r="F3378">
        <v>1.08904</v>
      </c>
      <c r="G3378" s="384">
        <v>0</v>
      </c>
      <c r="H3378">
        <v>1.0900399999999999</v>
      </c>
    </row>
    <row r="3379" spans="1:10">
      <c r="A3379">
        <v>3353</v>
      </c>
      <c r="B3379" s="612">
        <v>43908.834722222222</v>
      </c>
      <c r="C3379" s="405" t="s">
        <v>2054</v>
      </c>
      <c r="D3379" s="384">
        <v>766</v>
      </c>
      <c r="E3379">
        <v>0.02</v>
      </c>
      <c r="F3379">
        <v>1.0900399999999999</v>
      </c>
      <c r="G3379" s="384">
        <v>0</v>
      </c>
      <c r="H3379">
        <v>1.0900399999999999</v>
      </c>
      <c r="I3379">
        <v>2</v>
      </c>
      <c r="J3379" s="384">
        <v>26061.67</v>
      </c>
    </row>
    <row r="3380" spans="1:10">
      <c r="A3380">
        <v>3354</v>
      </c>
      <c r="B3380" s="612">
        <v>43908.834722222222</v>
      </c>
      <c r="C3380" s="405" t="s">
        <v>97</v>
      </c>
      <c r="D3380" s="384">
        <v>767</v>
      </c>
      <c r="E3380">
        <v>0.14000000000000001</v>
      </c>
      <c r="F3380">
        <v>1.09039</v>
      </c>
      <c r="G3380" s="384">
        <v>0</v>
      </c>
      <c r="H3380">
        <v>0</v>
      </c>
    </row>
    <row r="3381" spans="1:10">
      <c r="A3381">
        <v>3355</v>
      </c>
      <c r="B3381" s="612">
        <v>43908.834722222222</v>
      </c>
      <c r="C3381" s="405" t="s">
        <v>2110</v>
      </c>
      <c r="D3381" s="384">
        <v>767</v>
      </c>
      <c r="E3381">
        <v>0.14000000000000001</v>
      </c>
      <c r="F3381">
        <v>1.09039</v>
      </c>
      <c r="G3381" s="384">
        <v>0</v>
      </c>
      <c r="H3381">
        <v>1.0866899999999999</v>
      </c>
    </row>
    <row r="3382" spans="1:10">
      <c r="A3382">
        <v>3366</v>
      </c>
      <c r="B3382" s="612">
        <v>43908.95416666667</v>
      </c>
      <c r="C3382" s="405" t="s">
        <v>2110</v>
      </c>
      <c r="D3382" s="384">
        <v>767</v>
      </c>
      <c r="E3382">
        <v>0.14000000000000001</v>
      </c>
      <c r="F3382">
        <v>1.09039</v>
      </c>
      <c r="G3382" s="384">
        <v>0</v>
      </c>
      <c r="H3382">
        <v>1.0884100000000001</v>
      </c>
    </row>
    <row r="3383" spans="1:10">
      <c r="A3383">
        <v>3375</v>
      </c>
      <c r="B3383" s="612">
        <v>43908.959722222222</v>
      </c>
      <c r="C3383" s="405" t="s">
        <v>2110</v>
      </c>
      <c r="D3383" s="384">
        <v>767</v>
      </c>
      <c r="E3383">
        <v>0.14000000000000001</v>
      </c>
      <c r="F3383">
        <v>1.09039</v>
      </c>
      <c r="G3383" s="384">
        <v>0</v>
      </c>
      <c r="H3383">
        <v>1.0902400000000001</v>
      </c>
    </row>
    <row r="3384" spans="1:10">
      <c r="A3384">
        <v>3385</v>
      </c>
      <c r="B3384" s="612">
        <v>43908.961805555555</v>
      </c>
      <c r="C3384" s="405" t="s">
        <v>2110</v>
      </c>
      <c r="D3384" s="384">
        <v>767</v>
      </c>
      <c r="E3384">
        <v>0.14000000000000001</v>
      </c>
      <c r="F3384">
        <v>1.09039</v>
      </c>
      <c r="G3384" s="384">
        <v>0</v>
      </c>
      <c r="H3384">
        <v>1.0927</v>
      </c>
    </row>
    <row r="3385" spans="1:10">
      <c r="A3385">
        <v>3407</v>
      </c>
      <c r="B3385" s="612">
        <v>43909.022916666669</v>
      </c>
      <c r="C3385" s="405" t="s">
        <v>2054</v>
      </c>
      <c r="D3385" s="384">
        <v>767</v>
      </c>
      <c r="E3385">
        <v>0.14000000000000001</v>
      </c>
      <c r="F3385">
        <v>1.0927</v>
      </c>
      <c r="G3385" s="384">
        <v>0</v>
      </c>
      <c r="H3385">
        <v>1.0927</v>
      </c>
      <c r="I3385">
        <v>-31.87</v>
      </c>
      <c r="J3385" s="384">
        <v>25907.31</v>
      </c>
    </row>
    <row r="3386" spans="1:10">
      <c r="A3386">
        <v>3361</v>
      </c>
      <c r="B3386" s="612">
        <v>43908.859722222223</v>
      </c>
      <c r="C3386" s="405" t="s">
        <v>96</v>
      </c>
      <c r="D3386" s="384">
        <v>768</v>
      </c>
      <c r="E3386">
        <v>0.02</v>
      </c>
      <c r="F3386">
        <v>1.0909199999999999</v>
      </c>
      <c r="G3386" s="384">
        <v>0</v>
      </c>
      <c r="H3386">
        <v>0</v>
      </c>
    </row>
    <row r="3387" spans="1:10">
      <c r="A3387">
        <v>3362</v>
      </c>
      <c r="B3387" s="612">
        <v>43908.859722222223</v>
      </c>
      <c r="C3387" s="405" t="s">
        <v>2110</v>
      </c>
      <c r="D3387" s="384">
        <v>768</v>
      </c>
      <c r="E3387">
        <v>0.02</v>
      </c>
      <c r="F3387">
        <v>1.0909199999999999</v>
      </c>
      <c r="G3387" s="384">
        <v>0</v>
      </c>
      <c r="H3387">
        <v>1.09192</v>
      </c>
    </row>
    <row r="3388" spans="1:10">
      <c r="A3388">
        <v>3363</v>
      </c>
      <c r="B3388" s="612">
        <v>43908.952777777777</v>
      </c>
      <c r="C3388" s="405" t="s">
        <v>2054</v>
      </c>
      <c r="D3388" s="384">
        <v>768</v>
      </c>
      <c r="E3388">
        <v>0.02</v>
      </c>
      <c r="F3388">
        <v>1.09192</v>
      </c>
      <c r="G3388" s="384">
        <v>0</v>
      </c>
      <c r="H3388">
        <v>1.09192</v>
      </c>
      <c r="I3388">
        <v>2</v>
      </c>
      <c r="J3388" s="384">
        <v>26063.67</v>
      </c>
    </row>
    <row r="3389" spans="1:10">
      <c r="A3389">
        <v>3364</v>
      </c>
      <c r="B3389" s="612">
        <v>43908.95416666667</v>
      </c>
      <c r="C3389" s="405" t="s">
        <v>97</v>
      </c>
      <c r="D3389" s="384">
        <v>769</v>
      </c>
      <c r="E3389">
        <v>0.23</v>
      </c>
      <c r="F3389">
        <v>1.0924100000000001</v>
      </c>
      <c r="G3389" s="384">
        <v>0</v>
      </c>
      <c r="H3389">
        <v>0</v>
      </c>
    </row>
    <row r="3390" spans="1:10">
      <c r="A3390">
        <v>3365</v>
      </c>
      <c r="B3390" s="612">
        <v>43908.95416666667</v>
      </c>
      <c r="C3390" s="405" t="s">
        <v>2110</v>
      </c>
      <c r="D3390" s="384">
        <v>769</v>
      </c>
      <c r="E3390">
        <v>0.23</v>
      </c>
      <c r="F3390">
        <v>1.0924100000000001</v>
      </c>
      <c r="G3390" s="384">
        <v>0</v>
      </c>
      <c r="H3390">
        <v>1.0884100000000001</v>
      </c>
    </row>
    <row r="3391" spans="1:10">
      <c r="A3391">
        <v>3374</v>
      </c>
      <c r="B3391" s="612">
        <v>43908.959722222222</v>
      </c>
      <c r="C3391" s="405" t="s">
        <v>2110</v>
      </c>
      <c r="D3391" s="384">
        <v>769</v>
      </c>
      <c r="E3391">
        <v>0.23</v>
      </c>
      <c r="F3391">
        <v>1.0924100000000001</v>
      </c>
      <c r="G3391" s="384">
        <v>0</v>
      </c>
      <c r="H3391">
        <v>1.0902400000000001</v>
      </c>
    </row>
    <row r="3392" spans="1:10">
      <c r="A3392">
        <v>3384</v>
      </c>
      <c r="B3392" s="612">
        <v>43908.961805555555</v>
      </c>
      <c r="C3392" s="405" t="s">
        <v>2110</v>
      </c>
      <c r="D3392" s="384">
        <v>769</v>
      </c>
      <c r="E3392">
        <v>0.23</v>
      </c>
      <c r="F3392">
        <v>1.0924100000000001</v>
      </c>
      <c r="G3392" s="384">
        <v>0</v>
      </c>
      <c r="H3392">
        <v>1.0927</v>
      </c>
    </row>
    <row r="3393" spans="1:10">
      <c r="A3393">
        <v>3408</v>
      </c>
      <c r="B3393" s="612">
        <v>43909.022916666669</v>
      </c>
      <c r="C3393" s="405" t="s">
        <v>2054</v>
      </c>
      <c r="D3393" s="384">
        <v>769</v>
      </c>
      <c r="E3393">
        <v>0.23</v>
      </c>
      <c r="F3393">
        <v>1.0927</v>
      </c>
      <c r="G3393" s="384">
        <v>0</v>
      </c>
      <c r="H3393">
        <v>1.0927</v>
      </c>
      <c r="I3393">
        <v>-5.9</v>
      </c>
      <c r="J3393" s="384">
        <v>25901.41</v>
      </c>
    </row>
    <row r="3394" spans="1:10">
      <c r="A3394">
        <v>3372</v>
      </c>
      <c r="B3394" s="612">
        <v>43908.959722222222</v>
      </c>
      <c r="C3394" s="405" t="s">
        <v>97</v>
      </c>
      <c r="D3394" s="384">
        <v>770</v>
      </c>
      <c r="E3394">
        <v>0.38</v>
      </c>
      <c r="F3394">
        <v>1.09453</v>
      </c>
      <c r="G3394" s="384">
        <v>0</v>
      </c>
      <c r="H3394">
        <v>0</v>
      </c>
    </row>
    <row r="3395" spans="1:10">
      <c r="A3395">
        <v>3373</v>
      </c>
      <c r="B3395" s="612">
        <v>43908.959722222222</v>
      </c>
      <c r="C3395" s="405" t="s">
        <v>2110</v>
      </c>
      <c r="D3395" s="384">
        <v>770</v>
      </c>
      <c r="E3395">
        <v>0.38</v>
      </c>
      <c r="F3395">
        <v>1.09453</v>
      </c>
      <c r="G3395" s="384">
        <v>0</v>
      </c>
      <c r="H3395">
        <v>1.0902400000000001</v>
      </c>
    </row>
    <row r="3396" spans="1:10">
      <c r="A3396">
        <v>3383</v>
      </c>
      <c r="B3396" s="612">
        <v>43908.961805555555</v>
      </c>
      <c r="C3396" s="405" t="s">
        <v>2110</v>
      </c>
      <c r="D3396" s="384">
        <v>770</v>
      </c>
      <c r="E3396">
        <v>0.38</v>
      </c>
      <c r="F3396">
        <v>1.09453</v>
      </c>
      <c r="G3396" s="384">
        <v>0</v>
      </c>
      <c r="H3396">
        <v>1.0927</v>
      </c>
    </row>
    <row r="3397" spans="1:10">
      <c r="A3397">
        <v>3409</v>
      </c>
      <c r="B3397" s="612">
        <v>43909.022916666669</v>
      </c>
      <c r="C3397" s="405" t="s">
        <v>2054</v>
      </c>
      <c r="D3397" s="384">
        <v>770</v>
      </c>
      <c r="E3397">
        <v>0.38</v>
      </c>
      <c r="F3397">
        <v>1.0927</v>
      </c>
      <c r="G3397" s="384">
        <v>0</v>
      </c>
      <c r="H3397">
        <v>1.0927</v>
      </c>
      <c r="I3397">
        <v>70.81</v>
      </c>
      <c r="J3397" s="384">
        <v>25972.22</v>
      </c>
    </row>
    <row r="3398" spans="1:10">
      <c r="A3398">
        <v>3381</v>
      </c>
      <c r="B3398" s="612">
        <v>43908.961805555555</v>
      </c>
      <c r="C3398" s="405" t="s">
        <v>97</v>
      </c>
      <c r="D3398" s="384">
        <v>771</v>
      </c>
      <c r="E3398">
        <v>0.64</v>
      </c>
      <c r="F3398">
        <v>1.0974999999999999</v>
      </c>
      <c r="G3398" s="384">
        <v>0</v>
      </c>
      <c r="H3398">
        <v>0</v>
      </c>
    </row>
    <row r="3399" spans="1:10">
      <c r="A3399">
        <v>3382</v>
      </c>
      <c r="B3399" s="612">
        <v>43908.961805555555</v>
      </c>
      <c r="C3399" s="405" t="s">
        <v>2110</v>
      </c>
      <c r="D3399" s="384">
        <v>771</v>
      </c>
      <c r="E3399">
        <v>0.64</v>
      </c>
      <c r="F3399">
        <v>1.0974999999999999</v>
      </c>
      <c r="G3399" s="384">
        <v>0</v>
      </c>
      <c r="H3399">
        <v>1.0927</v>
      </c>
    </row>
    <row r="3400" spans="1:10">
      <c r="A3400">
        <v>3410</v>
      </c>
      <c r="B3400" s="612">
        <v>43909.022916666669</v>
      </c>
      <c r="C3400" s="405" t="s">
        <v>2054</v>
      </c>
      <c r="D3400" s="384">
        <v>771</v>
      </c>
      <c r="E3400">
        <v>0.64</v>
      </c>
      <c r="F3400">
        <v>1.0927</v>
      </c>
      <c r="G3400" s="384">
        <v>0</v>
      </c>
      <c r="H3400">
        <v>1.0927</v>
      </c>
      <c r="I3400">
        <v>309.33999999999997</v>
      </c>
      <c r="J3400" s="384">
        <v>26281.57</v>
      </c>
    </row>
    <row r="3401" spans="1:10">
      <c r="A3401">
        <v>3391</v>
      </c>
      <c r="B3401" s="612">
        <v>43908.968055555553</v>
      </c>
      <c r="C3401" s="405" t="s">
        <v>96</v>
      </c>
      <c r="D3401" s="384">
        <v>772</v>
      </c>
      <c r="E3401">
        <v>0.02</v>
      </c>
      <c r="F3401">
        <v>1.0943099999999999</v>
      </c>
      <c r="G3401" s="384">
        <v>0</v>
      </c>
      <c r="H3401">
        <v>0</v>
      </c>
    </row>
    <row r="3402" spans="1:10">
      <c r="A3402">
        <v>3392</v>
      </c>
      <c r="B3402" s="612">
        <v>43908.968055555553</v>
      </c>
      <c r="C3402" s="405" t="s">
        <v>2110</v>
      </c>
      <c r="D3402" s="384">
        <v>772</v>
      </c>
      <c r="E3402">
        <v>0.02</v>
      </c>
      <c r="F3402">
        <v>1.0943099999999999</v>
      </c>
      <c r="G3402" s="384">
        <v>0</v>
      </c>
      <c r="H3402">
        <v>1.09531</v>
      </c>
    </row>
    <row r="3403" spans="1:10">
      <c r="A3403">
        <v>3393</v>
      </c>
      <c r="B3403" s="612">
        <v>43908.97152777778</v>
      </c>
      <c r="C3403" s="405" t="s">
        <v>2054</v>
      </c>
      <c r="D3403" s="384">
        <v>772</v>
      </c>
      <c r="E3403">
        <v>0.02</v>
      </c>
      <c r="F3403">
        <v>1.09531</v>
      </c>
      <c r="G3403" s="384">
        <v>0</v>
      </c>
      <c r="H3403">
        <v>1.09531</v>
      </c>
      <c r="I3403">
        <v>2</v>
      </c>
      <c r="J3403" s="384">
        <v>26065.67</v>
      </c>
    </row>
    <row r="3404" spans="1:10">
      <c r="A3404">
        <v>3394</v>
      </c>
      <c r="B3404" s="612">
        <v>43908.988194444442</v>
      </c>
      <c r="C3404" s="405" t="s">
        <v>96</v>
      </c>
      <c r="D3404" s="384">
        <v>773</v>
      </c>
      <c r="E3404">
        <v>0.02</v>
      </c>
      <c r="F3404">
        <v>1.09599</v>
      </c>
      <c r="G3404" s="384">
        <v>0</v>
      </c>
      <c r="H3404">
        <v>0</v>
      </c>
    </row>
    <row r="3405" spans="1:10">
      <c r="A3405">
        <v>3395</v>
      </c>
      <c r="B3405" s="612">
        <v>43908.988194444442</v>
      </c>
      <c r="C3405" s="405" t="s">
        <v>2110</v>
      </c>
      <c r="D3405" s="384">
        <v>773</v>
      </c>
      <c r="E3405">
        <v>0.02</v>
      </c>
      <c r="F3405">
        <v>1.09599</v>
      </c>
      <c r="G3405" s="384">
        <v>0</v>
      </c>
      <c r="H3405">
        <v>1.0969899999999999</v>
      </c>
    </row>
    <row r="3406" spans="1:10">
      <c r="A3406">
        <v>3396</v>
      </c>
      <c r="B3406" s="612">
        <v>43908.997916666667</v>
      </c>
      <c r="C3406" s="405" t="s">
        <v>2054</v>
      </c>
      <c r="D3406" s="384">
        <v>773</v>
      </c>
      <c r="E3406">
        <v>0.02</v>
      </c>
      <c r="F3406">
        <v>1.0969899999999999</v>
      </c>
      <c r="G3406" s="384">
        <v>0</v>
      </c>
      <c r="H3406">
        <v>1.0969899999999999</v>
      </c>
      <c r="I3406">
        <v>2</v>
      </c>
      <c r="J3406" s="384">
        <v>26067.67</v>
      </c>
    </row>
    <row r="3407" spans="1:10">
      <c r="A3407">
        <v>3397</v>
      </c>
      <c r="B3407" s="612">
        <v>43909.002083333333</v>
      </c>
      <c r="C3407" s="405" t="s">
        <v>96</v>
      </c>
      <c r="D3407" s="384">
        <v>774</v>
      </c>
      <c r="E3407">
        <v>0.02</v>
      </c>
      <c r="F3407">
        <v>1.09294</v>
      </c>
      <c r="G3407" s="384">
        <v>0</v>
      </c>
      <c r="H3407">
        <v>0</v>
      </c>
    </row>
    <row r="3408" spans="1:10">
      <c r="A3408">
        <v>3398</v>
      </c>
      <c r="B3408" s="612">
        <v>43909.002083333333</v>
      </c>
      <c r="C3408" s="405" t="s">
        <v>2110</v>
      </c>
      <c r="D3408" s="384">
        <v>774</v>
      </c>
      <c r="E3408">
        <v>0.02</v>
      </c>
      <c r="F3408">
        <v>1.09294</v>
      </c>
      <c r="G3408" s="384">
        <v>0</v>
      </c>
      <c r="H3408">
        <v>1.0939399999999999</v>
      </c>
    </row>
    <row r="3409" spans="1:10">
      <c r="A3409">
        <v>3399</v>
      </c>
      <c r="B3409" s="612">
        <v>43909.003472222219</v>
      </c>
      <c r="C3409" s="405" t="s">
        <v>2054</v>
      </c>
      <c r="D3409" s="384">
        <v>774</v>
      </c>
      <c r="E3409">
        <v>0.02</v>
      </c>
      <c r="F3409">
        <v>1.0939399999999999</v>
      </c>
      <c r="G3409" s="384">
        <v>0</v>
      </c>
      <c r="H3409">
        <v>1.0939399999999999</v>
      </c>
      <c r="I3409">
        <v>2</v>
      </c>
      <c r="J3409" s="384">
        <v>26069.67</v>
      </c>
    </row>
    <row r="3410" spans="1:10">
      <c r="A3410">
        <v>3400</v>
      </c>
      <c r="B3410" s="612">
        <v>43909.011111111111</v>
      </c>
      <c r="C3410" s="405" t="s">
        <v>96</v>
      </c>
      <c r="D3410" s="384">
        <v>775</v>
      </c>
      <c r="E3410">
        <v>0.02</v>
      </c>
      <c r="F3410">
        <v>1.0937699999999999</v>
      </c>
      <c r="G3410" s="384">
        <v>0</v>
      </c>
      <c r="H3410">
        <v>0</v>
      </c>
    </row>
    <row r="3411" spans="1:10">
      <c r="A3411">
        <v>3401</v>
      </c>
      <c r="B3411" s="612">
        <v>43909.011111111111</v>
      </c>
      <c r="C3411" s="405" t="s">
        <v>2110</v>
      </c>
      <c r="D3411" s="384">
        <v>775</v>
      </c>
      <c r="E3411">
        <v>0.02</v>
      </c>
      <c r="F3411">
        <v>1.0937699999999999</v>
      </c>
      <c r="G3411" s="384">
        <v>0</v>
      </c>
      <c r="H3411">
        <v>1.09477</v>
      </c>
    </row>
    <row r="3412" spans="1:10">
      <c r="A3412">
        <v>3413</v>
      </c>
      <c r="B3412" s="612">
        <v>43909.024305555555</v>
      </c>
      <c r="C3412" s="405" t="s">
        <v>2110</v>
      </c>
      <c r="D3412" s="384">
        <v>775</v>
      </c>
      <c r="E3412">
        <v>0.02</v>
      </c>
      <c r="F3412">
        <v>1.0937699999999999</v>
      </c>
      <c r="G3412" s="384">
        <v>0</v>
      </c>
      <c r="H3412">
        <v>1.09378</v>
      </c>
    </row>
    <row r="3413" spans="1:10">
      <c r="A3413">
        <v>3420</v>
      </c>
      <c r="B3413" s="612">
        <v>43909.040972222225</v>
      </c>
      <c r="C3413" s="405" t="s">
        <v>2110</v>
      </c>
      <c r="D3413" s="384">
        <v>775</v>
      </c>
      <c r="E3413">
        <v>0.02</v>
      </c>
      <c r="F3413">
        <v>1.0937699999999999</v>
      </c>
      <c r="G3413" s="384">
        <v>0</v>
      </c>
      <c r="H3413">
        <v>1.09266</v>
      </c>
    </row>
    <row r="3414" spans="1:10">
      <c r="A3414">
        <v>3444</v>
      </c>
      <c r="B3414" s="612">
        <v>43909.124305555553</v>
      </c>
      <c r="C3414" s="405" t="s">
        <v>2110</v>
      </c>
      <c r="D3414" s="384">
        <v>775</v>
      </c>
      <c r="E3414">
        <v>0.02</v>
      </c>
      <c r="F3414">
        <v>1.0937699999999999</v>
      </c>
      <c r="G3414" s="384">
        <v>0</v>
      </c>
      <c r="H3414">
        <v>1.0912299999999999</v>
      </c>
    </row>
    <row r="3415" spans="1:10">
      <c r="A3415">
        <v>3450</v>
      </c>
      <c r="B3415" s="612">
        <v>43909.147222222222</v>
      </c>
      <c r="C3415" s="405" t="s">
        <v>2054</v>
      </c>
      <c r="D3415" s="384">
        <v>775</v>
      </c>
      <c r="E3415">
        <v>0.02</v>
      </c>
      <c r="F3415">
        <v>1.0912299999999999</v>
      </c>
      <c r="G3415" s="384">
        <v>0</v>
      </c>
      <c r="H3415">
        <v>1.0912299999999999</v>
      </c>
      <c r="I3415">
        <v>-5.08</v>
      </c>
      <c r="J3415" s="384">
        <v>26290.47</v>
      </c>
    </row>
    <row r="3416" spans="1:10">
      <c r="A3416">
        <v>3411</v>
      </c>
      <c r="B3416" s="612">
        <v>43909.024305555555</v>
      </c>
      <c r="C3416" s="405" t="s">
        <v>96</v>
      </c>
      <c r="D3416" s="384">
        <v>776</v>
      </c>
      <c r="E3416">
        <v>0.02</v>
      </c>
      <c r="F3416">
        <v>1.09179</v>
      </c>
      <c r="G3416" s="384">
        <v>0</v>
      </c>
      <c r="H3416">
        <v>0</v>
      </c>
    </row>
    <row r="3417" spans="1:10">
      <c r="A3417">
        <v>3412</v>
      </c>
      <c r="B3417" s="612">
        <v>43909.024305555555</v>
      </c>
      <c r="C3417" s="405" t="s">
        <v>2110</v>
      </c>
      <c r="D3417" s="384">
        <v>776</v>
      </c>
      <c r="E3417">
        <v>0.02</v>
      </c>
      <c r="F3417">
        <v>1.09179</v>
      </c>
      <c r="G3417" s="384">
        <v>0</v>
      </c>
      <c r="H3417">
        <v>1.09378</v>
      </c>
    </row>
    <row r="3418" spans="1:10">
      <c r="A3418">
        <v>3419</v>
      </c>
      <c r="B3418" s="612">
        <v>43909.040972222225</v>
      </c>
      <c r="C3418" s="405" t="s">
        <v>2110</v>
      </c>
      <c r="D3418" s="384">
        <v>776</v>
      </c>
      <c r="E3418">
        <v>0.02</v>
      </c>
      <c r="F3418">
        <v>1.09179</v>
      </c>
      <c r="G3418" s="384">
        <v>0</v>
      </c>
      <c r="H3418">
        <v>1.09266</v>
      </c>
    </row>
    <row r="3419" spans="1:10">
      <c r="A3419">
        <v>3443</v>
      </c>
      <c r="B3419" s="612">
        <v>43909.124305555553</v>
      </c>
      <c r="C3419" s="405" t="s">
        <v>2110</v>
      </c>
      <c r="D3419" s="384">
        <v>776</v>
      </c>
      <c r="E3419">
        <v>0.02</v>
      </c>
      <c r="F3419">
        <v>1.09179</v>
      </c>
      <c r="G3419" s="384">
        <v>0</v>
      </c>
      <c r="H3419">
        <v>1.0912299999999999</v>
      </c>
    </row>
    <row r="3420" spans="1:10">
      <c r="A3420">
        <v>3451</v>
      </c>
      <c r="B3420" s="612">
        <v>43909.147222222222</v>
      </c>
      <c r="C3420" s="405" t="s">
        <v>2054</v>
      </c>
      <c r="D3420" s="384">
        <v>776</v>
      </c>
      <c r="E3420">
        <v>0.02</v>
      </c>
      <c r="F3420">
        <v>1.0912299999999999</v>
      </c>
      <c r="G3420" s="384">
        <v>0</v>
      </c>
      <c r="H3420">
        <v>1.0912299999999999</v>
      </c>
      <c r="I3420">
        <v>-1.1200000000000001</v>
      </c>
      <c r="J3420" s="384">
        <v>26289.35</v>
      </c>
    </row>
    <row r="3421" spans="1:10">
      <c r="A3421">
        <v>3414</v>
      </c>
      <c r="B3421" s="612">
        <v>43909.026388888888</v>
      </c>
      <c r="C3421" s="405" t="s">
        <v>97</v>
      </c>
      <c r="D3421" s="384">
        <v>777</v>
      </c>
      <c r="E3421">
        <v>0.02</v>
      </c>
      <c r="F3421">
        <v>1.09155</v>
      </c>
      <c r="G3421" s="384">
        <v>0</v>
      </c>
      <c r="H3421">
        <v>0</v>
      </c>
    </row>
    <row r="3422" spans="1:10">
      <c r="A3422">
        <v>3415</v>
      </c>
      <c r="B3422" s="612">
        <v>43909.026388888888</v>
      </c>
      <c r="C3422" s="405" t="s">
        <v>2110</v>
      </c>
      <c r="D3422" s="384">
        <v>777</v>
      </c>
      <c r="E3422">
        <v>0.02</v>
      </c>
      <c r="F3422">
        <v>1.09155</v>
      </c>
      <c r="G3422" s="384">
        <v>0</v>
      </c>
      <c r="H3422">
        <v>1.0905499999999999</v>
      </c>
    </row>
    <row r="3423" spans="1:10">
      <c r="A3423">
        <v>3416</v>
      </c>
      <c r="B3423" s="612">
        <v>43909.038888888892</v>
      </c>
      <c r="C3423" s="405" t="s">
        <v>2054</v>
      </c>
      <c r="D3423" s="384">
        <v>777</v>
      </c>
      <c r="E3423">
        <v>0.02</v>
      </c>
      <c r="F3423">
        <v>1.0905499999999999</v>
      </c>
      <c r="G3423" s="384">
        <v>0</v>
      </c>
      <c r="H3423">
        <v>1.0905499999999999</v>
      </c>
      <c r="I3423">
        <v>2</v>
      </c>
      <c r="J3423" s="384">
        <v>26283.57</v>
      </c>
    </row>
    <row r="3424" spans="1:10">
      <c r="A3424">
        <v>3417</v>
      </c>
      <c r="B3424" s="612">
        <v>43909.040972222225</v>
      </c>
      <c r="C3424" s="405" t="s">
        <v>96</v>
      </c>
      <c r="D3424" s="384">
        <v>778</v>
      </c>
      <c r="E3424">
        <v>0.03</v>
      </c>
      <c r="F3424">
        <v>1.0901700000000001</v>
      </c>
      <c r="G3424" s="384">
        <v>0</v>
      </c>
      <c r="H3424">
        <v>0</v>
      </c>
    </row>
    <row r="3425" spans="1:10">
      <c r="A3425">
        <v>3418</v>
      </c>
      <c r="B3425" s="612">
        <v>43909.040972222225</v>
      </c>
      <c r="C3425" s="405" t="s">
        <v>2110</v>
      </c>
      <c r="D3425" s="384">
        <v>778</v>
      </c>
      <c r="E3425">
        <v>0.03</v>
      </c>
      <c r="F3425">
        <v>1.0901700000000001</v>
      </c>
      <c r="G3425" s="384">
        <v>0</v>
      </c>
      <c r="H3425">
        <v>1.09266</v>
      </c>
    </row>
    <row r="3426" spans="1:10">
      <c r="A3426">
        <v>3442</v>
      </c>
      <c r="B3426" s="612">
        <v>43909.124305555553</v>
      </c>
      <c r="C3426" s="405" t="s">
        <v>2110</v>
      </c>
      <c r="D3426" s="384">
        <v>778</v>
      </c>
      <c r="E3426">
        <v>0.03</v>
      </c>
      <c r="F3426">
        <v>1.0901700000000001</v>
      </c>
      <c r="G3426" s="384">
        <v>0</v>
      </c>
      <c r="H3426">
        <v>1.0912299999999999</v>
      </c>
    </row>
    <row r="3427" spans="1:10">
      <c r="A3427">
        <v>3452</v>
      </c>
      <c r="B3427" s="612">
        <v>43909.147222222222</v>
      </c>
      <c r="C3427" s="405" t="s">
        <v>2054</v>
      </c>
      <c r="D3427" s="384">
        <v>778</v>
      </c>
      <c r="E3427">
        <v>0.03</v>
      </c>
      <c r="F3427">
        <v>1.0912299999999999</v>
      </c>
      <c r="G3427" s="384">
        <v>0</v>
      </c>
      <c r="H3427">
        <v>1.0912299999999999</v>
      </c>
      <c r="I3427">
        <v>3.18</v>
      </c>
      <c r="J3427" s="384">
        <v>26292.53</v>
      </c>
    </row>
    <row r="3428" spans="1:10">
      <c r="A3428">
        <v>3421</v>
      </c>
      <c r="B3428" s="612">
        <v>43909.043749999997</v>
      </c>
      <c r="C3428" s="405" t="s">
        <v>97</v>
      </c>
      <c r="D3428" s="384">
        <v>779</v>
      </c>
      <c r="E3428">
        <v>0.02</v>
      </c>
      <c r="F3428">
        <v>1.0911</v>
      </c>
      <c r="G3428" s="384">
        <v>0</v>
      </c>
      <c r="H3428">
        <v>0</v>
      </c>
    </row>
    <row r="3429" spans="1:10">
      <c r="A3429">
        <v>3422</v>
      </c>
      <c r="B3429" s="612">
        <v>43909.043749999997</v>
      </c>
      <c r="C3429" s="405" t="s">
        <v>2110</v>
      </c>
      <c r="D3429" s="384">
        <v>779</v>
      </c>
      <c r="E3429">
        <v>0.02</v>
      </c>
      <c r="F3429">
        <v>1.0911</v>
      </c>
      <c r="G3429" s="384">
        <v>0</v>
      </c>
      <c r="H3429">
        <v>1.0901000000000001</v>
      </c>
    </row>
    <row r="3430" spans="1:10">
      <c r="A3430">
        <v>3423</v>
      </c>
      <c r="B3430" s="612">
        <v>43909.04791666667</v>
      </c>
      <c r="C3430" s="405" t="s">
        <v>2054</v>
      </c>
      <c r="D3430" s="384">
        <v>779</v>
      </c>
      <c r="E3430">
        <v>0.02</v>
      </c>
      <c r="F3430">
        <v>1.0901000000000001</v>
      </c>
      <c r="G3430" s="384">
        <v>0</v>
      </c>
      <c r="H3430">
        <v>1.0901000000000001</v>
      </c>
      <c r="I3430">
        <v>2</v>
      </c>
      <c r="J3430" s="384">
        <v>26285.57</v>
      </c>
    </row>
    <row r="3431" spans="1:10">
      <c r="A3431">
        <v>3424</v>
      </c>
      <c r="B3431" s="612">
        <v>43909.055555555555</v>
      </c>
      <c r="C3431" s="405" t="s">
        <v>97</v>
      </c>
      <c r="D3431" s="384">
        <v>780</v>
      </c>
      <c r="E3431">
        <v>0.02</v>
      </c>
      <c r="F3431">
        <v>1.0901000000000001</v>
      </c>
      <c r="G3431" s="384">
        <v>0</v>
      </c>
      <c r="H3431">
        <v>0</v>
      </c>
    </row>
    <row r="3432" spans="1:10">
      <c r="A3432">
        <v>3425</v>
      </c>
      <c r="B3432" s="612">
        <v>43909.055555555555</v>
      </c>
      <c r="C3432" s="405" t="s">
        <v>2110</v>
      </c>
      <c r="D3432" s="384">
        <v>780</v>
      </c>
      <c r="E3432">
        <v>0.02</v>
      </c>
      <c r="F3432">
        <v>1.0901000000000001</v>
      </c>
      <c r="G3432" s="384">
        <v>0</v>
      </c>
      <c r="H3432">
        <v>1.0891</v>
      </c>
    </row>
    <row r="3433" spans="1:10">
      <c r="A3433">
        <v>3428</v>
      </c>
      <c r="B3433" s="612">
        <v>43909.063194444447</v>
      </c>
      <c r="C3433" s="405" t="s">
        <v>2110</v>
      </c>
      <c r="D3433" s="384">
        <v>780</v>
      </c>
      <c r="E3433">
        <v>0.02</v>
      </c>
      <c r="F3433">
        <v>1.0901000000000001</v>
      </c>
      <c r="G3433" s="384">
        <v>0</v>
      </c>
      <c r="H3433">
        <v>1.0899099999999999</v>
      </c>
    </row>
    <row r="3434" spans="1:10">
      <c r="A3434">
        <v>3429</v>
      </c>
      <c r="B3434" s="612">
        <v>43909.071527777778</v>
      </c>
      <c r="C3434" s="405" t="s">
        <v>2054</v>
      </c>
      <c r="D3434" s="384">
        <v>780</v>
      </c>
      <c r="E3434">
        <v>0.02</v>
      </c>
      <c r="F3434">
        <v>1.0899099999999999</v>
      </c>
      <c r="G3434" s="384">
        <v>0</v>
      </c>
      <c r="H3434">
        <v>1.0899099999999999</v>
      </c>
      <c r="I3434">
        <v>0.38</v>
      </c>
      <c r="J3434" s="384">
        <v>26285.95</v>
      </c>
    </row>
    <row r="3435" spans="1:10">
      <c r="A3435">
        <v>3426</v>
      </c>
      <c r="B3435" s="612">
        <v>43909.063194444447</v>
      </c>
      <c r="C3435" s="405" t="s">
        <v>97</v>
      </c>
      <c r="D3435" s="384">
        <v>781</v>
      </c>
      <c r="E3435">
        <v>0.02</v>
      </c>
      <c r="F3435">
        <v>1.09171</v>
      </c>
      <c r="G3435" s="384">
        <v>0</v>
      </c>
      <c r="H3435">
        <v>0</v>
      </c>
    </row>
    <row r="3436" spans="1:10">
      <c r="A3436">
        <v>3427</v>
      </c>
      <c r="B3436" s="612">
        <v>43909.063194444447</v>
      </c>
      <c r="C3436" s="405" t="s">
        <v>2110</v>
      </c>
      <c r="D3436" s="384">
        <v>781</v>
      </c>
      <c r="E3436">
        <v>0.02</v>
      </c>
      <c r="F3436">
        <v>1.09171</v>
      </c>
      <c r="G3436" s="384">
        <v>0</v>
      </c>
      <c r="H3436">
        <v>1.0899099999999999</v>
      </c>
    </row>
    <row r="3437" spans="1:10">
      <c r="A3437">
        <v>3430</v>
      </c>
      <c r="B3437" s="612">
        <v>43909.071527777778</v>
      </c>
      <c r="C3437" s="405" t="s">
        <v>2054</v>
      </c>
      <c r="D3437" s="384">
        <v>781</v>
      </c>
      <c r="E3437">
        <v>0.02</v>
      </c>
      <c r="F3437">
        <v>1.0899099999999999</v>
      </c>
      <c r="G3437" s="384">
        <v>0</v>
      </c>
      <c r="H3437">
        <v>1.0899099999999999</v>
      </c>
      <c r="I3437">
        <v>3.6</v>
      </c>
      <c r="J3437" s="384">
        <v>26289.55</v>
      </c>
    </row>
    <row r="3438" spans="1:10">
      <c r="A3438">
        <v>3431</v>
      </c>
      <c r="B3438" s="612">
        <v>43909.078472222223</v>
      </c>
      <c r="C3438" s="405" t="s">
        <v>97</v>
      </c>
      <c r="D3438" s="384">
        <v>782</v>
      </c>
      <c r="E3438">
        <v>0.02</v>
      </c>
      <c r="F3438">
        <v>1.0911999999999999</v>
      </c>
      <c r="G3438" s="384">
        <v>0</v>
      </c>
      <c r="H3438">
        <v>0</v>
      </c>
    </row>
    <row r="3439" spans="1:10">
      <c r="A3439">
        <v>3432</v>
      </c>
      <c r="B3439" s="612">
        <v>43909.078472222223</v>
      </c>
      <c r="C3439" s="405" t="s">
        <v>2110</v>
      </c>
      <c r="D3439" s="384">
        <v>782</v>
      </c>
      <c r="E3439">
        <v>0.02</v>
      </c>
      <c r="F3439">
        <v>1.0911999999999999</v>
      </c>
      <c r="G3439" s="384">
        <v>0</v>
      </c>
      <c r="H3439">
        <v>1.0902000000000001</v>
      </c>
    </row>
    <row r="3440" spans="1:10">
      <c r="A3440">
        <v>3433</v>
      </c>
      <c r="B3440" s="612">
        <v>43909.092361111114</v>
      </c>
      <c r="C3440" s="405" t="s">
        <v>2054</v>
      </c>
      <c r="D3440" s="384">
        <v>782</v>
      </c>
      <c r="E3440">
        <v>0.02</v>
      </c>
      <c r="F3440">
        <v>1.0902000000000001</v>
      </c>
      <c r="G3440" s="384">
        <v>0</v>
      </c>
      <c r="H3440">
        <v>1.0902000000000001</v>
      </c>
      <c r="I3440">
        <v>2</v>
      </c>
      <c r="J3440" s="384">
        <v>26291.55</v>
      </c>
    </row>
    <row r="3441" spans="1:10">
      <c r="A3441">
        <v>3434</v>
      </c>
      <c r="B3441" s="612">
        <v>43909.095833333333</v>
      </c>
      <c r="C3441" s="405" t="s">
        <v>97</v>
      </c>
      <c r="D3441" s="384">
        <v>783</v>
      </c>
      <c r="E3441">
        <v>0.02</v>
      </c>
      <c r="F3441">
        <v>1.0907500000000001</v>
      </c>
      <c r="G3441" s="384">
        <v>0</v>
      </c>
      <c r="H3441">
        <v>0</v>
      </c>
    </row>
    <row r="3442" spans="1:10">
      <c r="A3442">
        <v>3435</v>
      </c>
      <c r="B3442" s="612">
        <v>43909.095833333333</v>
      </c>
      <c r="C3442" s="405" t="s">
        <v>2110</v>
      </c>
      <c r="D3442" s="384">
        <v>783</v>
      </c>
      <c r="E3442">
        <v>0.02</v>
      </c>
      <c r="F3442">
        <v>1.0907500000000001</v>
      </c>
      <c r="G3442" s="384">
        <v>0</v>
      </c>
      <c r="H3442">
        <v>1.08975</v>
      </c>
    </row>
    <row r="3443" spans="1:10">
      <c r="A3443">
        <v>3436</v>
      </c>
      <c r="B3443" s="612">
        <v>43909.112500000003</v>
      </c>
      <c r="C3443" s="405" t="s">
        <v>2054</v>
      </c>
      <c r="D3443" s="384">
        <v>783</v>
      </c>
      <c r="E3443">
        <v>0.02</v>
      </c>
      <c r="F3443">
        <v>1.08975</v>
      </c>
      <c r="G3443" s="384">
        <v>0</v>
      </c>
      <c r="H3443">
        <v>1.08975</v>
      </c>
      <c r="I3443">
        <v>2</v>
      </c>
      <c r="J3443" s="384">
        <v>26293.55</v>
      </c>
    </row>
    <row r="3444" spans="1:10">
      <c r="A3444">
        <v>3437</v>
      </c>
      <c r="B3444" s="612">
        <v>43909.115972222222</v>
      </c>
      <c r="C3444" s="405" t="s">
        <v>97</v>
      </c>
      <c r="D3444" s="384">
        <v>784</v>
      </c>
      <c r="E3444">
        <v>0.02</v>
      </c>
      <c r="F3444">
        <v>1.0900799999999999</v>
      </c>
      <c r="G3444" s="384">
        <v>0</v>
      </c>
      <c r="H3444">
        <v>0</v>
      </c>
    </row>
    <row r="3445" spans="1:10">
      <c r="A3445">
        <v>3438</v>
      </c>
      <c r="B3445" s="612">
        <v>43909.115972222222</v>
      </c>
      <c r="C3445" s="405" t="s">
        <v>2110</v>
      </c>
      <c r="D3445" s="384">
        <v>784</v>
      </c>
      <c r="E3445">
        <v>0.02</v>
      </c>
      <c r="F3445">
        <v>1.0900799999999999</v>
      </c>
      <c r="G3445" s="384">
        <v>0</v>
      </c>
      <c r="H3445">
        <v>1.08908</v>
      </c>
    </row>
    <row r="3446" spans="1:10">
      <c r="A3446">
        <v>3439</v>
      </c>
      <c r="B3446" s="612">
        <v>43909.123611111114</v>
      </c>
      <c r="C3446" s="405" t="s">
        <v>2054</v>
      </c>
      <c r="D3446" s="384">
        <v>784</v>
      </c>
      <c r="E3446">
        <v>0.02</v>
      </c>
      <c r="F3446">
        <v>1.08908</v>
      </c>
      <c r="G3446" s="384">
        <v>0</v>
      </c>
      <c r="H3446">
        <v>1.08908</v>
      </c>
      <c r="I3446">
        <v>2</v>
      </c>
      <c r="J3446" s="384">
        <v>26295.55</v>
      </c>
    </row>
    <row r="3447" spans="1:10">
      <c r="A3447">
        <v>3440</v>
      </c>
      <c r="B3447" s="612">
        <v>43909.124305555553</v>
      </c>
      <c r="C3447" s="405" t="s">
        <v>96</v>
      </c>
      <c r="D3447" s="384">
        <v>785</v>
      </c>
      <c r="E3447">
        <v>0.05</v>
      </c>
      <c r="F3447">
        <v>1.08823</v>
      </c>
      <c r="G3447" s="384">
        <v>0</v>
      </c>
      <c r="H3447">
        <v>0</v>
      </c>
    </row>
    <row r="3448" spans="1:10">
      <c r="A3448">
        <v>3441</v>
      </c>
      <c r="B3448" s="612">
        <v>43909.124305555553</v>
      </c>
      <c r="C3448" s="405" t="s">
        <v>2110</v>
      </c>
      <c r="D3448" s="384">
        <v>785</v>
      </c>
      <c r="E3448">
        <v>0.05</v>
      </c>
      <c r="F3448">
        <v>1.08823</v>
      </c>
      <c r="G3448" s="384">
        <v>0</v>
      </c>
      <c r="H3448">
        <v>1.0912299999999999</v>
      </c>
    </row>
    <row r="3449" spans="1:10">
      <c r="A3449">
        <v>3453</v>
      </c>
      <c r="B3449" s="612">
        <v>43909.147222222222</v>
      </c>
      <c r="C3449" s="405" t="s">
        <v>2054</v>
      </c>
      <c r="D3449" s="384">
        <v>785</v>
      </c>
      <c r="E3449">
        <v>0.05</v>
      </c>
      <c r="F3449">
        <v>1.0912299999999999</v>
      </c>
      <c r="G3449" s="384">
        <v>0</v>
      </c>
      <c r="H3449">
        <v>1.0912299999999999</v>
      </c>
      <c r="I3449">
        <v>15</v>
      </c>
      <c r="J3449" s="384">
        <v>26307.53</v>
      </c>
    </row>
    <row r="3450" spans="1:10">
      <c r="A3450">
        <v>3445</v>
      </c>
      <c r="B3450" s="612">
        <v>43909.126388888886</v>
      </c>
      <c r="C3450" s="405" t="s">
        <v>97</v>
      </c>
      <c r="D3450" s="384">
        <v>786</v>
      </c>
      <c r="E3450">
        <v>0.02</v>
      </c>
      <c r="F3450">
        <v>1.08822</v>
      </c>
      <c r="G3450" s="384">
        <v>0</v>
      </c>
      <c r="H3450">
        <v>0</v>
      </c>
    </row>
    <row r="3451" spans="1:10">
      <c r="A3451">
        <v>3446</v>
      </c>
      <c r="B3451" s="612">
        <v>43909.126388888886</v>
      </c>
      <c r="C3451" s="405" t="s">
        <v>2110</v>
      </c>
      <c r="D3451" s="384">
        <v>786</v>
      </c>
      <c r="E3451">
        <v>0.02</v>
      </c>
      <c r="F3451">
        <v>1.08822</v>
      </c>
      <c r="G3451" s="384">
        <v>0</v>
      </c>
      <c r="H3451">
        <v>1.0872200000000001</v>
      </c>
    </row>
    <row r="3452" spans="1:10">
      <c r="A3452">
        <v>3449</v>
      </c>
      <c r="B3452" s="612">
        <v>43909.129166666666</v>
      </c>
      <c r="C3452" s="405" t="s">
        <v>2110</v>
      </c>
      <c r="D3452" s="384">
        <v>786</v>
      </c>
      <c r="E3452">
        <v>0.02</v>
      </c>
      <c r="F3452">
        <v>1.08822</v>
      </c>
      <c r="G3452" s="384">
        <v>0</v>
      </c>
      <c r="H3452">
        <v>1.08802</v>
      </c>
    </row>
    <row r="3453" spans="1:10">
      <c r="A3453">
        <v>3463</v>
      </c>
      <c r="B3453" s="612">
        <v>43909.260416666664</v>
      </c>
      <c r="C3453" s="405" t="s">
        <v>2110</v>
      </c>
      <c r="D3453" s="384">
        <v>786</v>
      </c>
      <c r="E3453">
        <v>0.02</v>
      </c>
      <c r="F3453">
        <v>1.08822</v>
      </c>
      <c r="G3453" s="384">
        <v>0</v>
      </c>
      <c r="H3453">
        <v>1.0890500000000001</v>
      </c>
    </row>
    <row r="3454" spans="1:10">
      <c r="A3454">
        <v>3468</v>
      </c>
      <c r="B3454" s="612">
        <v>43909.262499999997</v>
      </c>
      <c r="C3454" s="405" t="s">
        <v>2110</v>
      </c>
      <c r="D3454" s="384">
        <v>786</v>
      </c>
      <c r="E3454">
        <v>0.02</v>
      </c>
      <c r="F3454">
        <v>1.08822</v>
      </c>
      <c r="G3454" s="384">
        <v>0</v>
      </c>
      <c r="H3454">
        <v>1.0903400000000001</v>
      </c>
    </row>
    <row r="3455" spans="1:10">
      <c r="A3455">
        <v>3480</v>
      </c>
      <c r="B3455" s="612">
        <v>43909.310416666667</v>
      </c>
      <c r="C3455" s="405" t="s">
        <v>2054</v>
      </c>
      <c r="D3455" s="384">
        <v>786</v>
      </c>
      <c r="E3455">
        <v>0.02</v>
      </c>
      <c r="F3455">
        <v>1.0903400000000001</v>
      </c>
      <c r="G3455" s="384">
        <v>0</v>
      </c>
      <c r="H3455">
        <v>1.0903400000000001</v>
      </c>
      <c r="I3455">
        <v>-4.24</v>
      </c>
      <c r="J3455" s="384">
        <v>26313.29</v>
      </c>
    </row>
    <row r="3456" spans="1:10">
      <c r="A3456">
        <v>3447</v>
      </c>
      <c r="B3456" s="612">
        <v>43909.129166666666</v>
      </c>
      <c r="C3456" s="405" t="s">
        <v>97</v>
      </c>
      <c r="D3456" s="384">
        <v>787</v>
      </c>
      <c r="E3456">
        <v>0.02</v>
      </c>
      <c r="F3456">
        <v>1.08982</v>
      </c>
      <c r="G3456" s="384">
        <v>0</v>
      </c>
      <c r="H3456">
        <v>0</v>
      </c>
    </row>
    <row r="3457" spans="1:10">
      <c r="A3457">
        <v>3448</v>
      </c>
      <c r="B3457" s="612">
        <v>43909.129166666666</v>
      </c>
      <c r="C3457" s="405" t="s">
        <v>2110</v>
      </c>
      <c r="D3457" s="384">
        <v>787</v>
      </c>
      <c r="E3457">
        <v>0.02</v>
      </c>
      <c r="F3457">
        <v>1.08982</v>
      </c>
      <c r="G3457" s="384">
        <v>0</v>
      </c>
      <c r="H3457">
        <v>1.08802</v>
      </c>
    </row>
    <row r="3458" spans="1:10">
      <c r="A3458">
        <v>3462</v>
      </c>
      <c r="B3458" s="612">
        <v>43909.260416666664</v>
      </c>
      <c r="C3458" s="405" t="s">
        <v>2110</v>
      </c>
      <c r="D3458" s="384">
        <v>787</v>
      </c>
      <c r="E3458">
        <v>0.02</v>
      </c>
      <c r="F3458">
        <v>1.08982</v>
      </c>
      <c r="G3458" s="384">
        <v>0</v>
      </c>
      <c r="H3458">
        <v>1.0890500000000001</v>
      </c>
    </row>
    <row r="3459" spans="1:10">
      <c r="A3459">
        <v>3467</v>
      </c>
      <c r="B3459" s="612">
        <v>43909.262499999997</v>
      </c>
      <c r="C3459" s="405" t="s">
        <v>2110</v>
      </c>
      <c r="D3459" s="384">
        <v>787</v>
      </c>
      <c r="E3459">
        <v>0.02</v>
      </c>
      <c r="F3459">
        <v>1.08982</v>
      </c>
      <c r="G3459" s="384">
        <v>0</v>
      </c>
      <c r="H3459">
        <v>1.0903400000000001</v>
      </c>
    </row>
    <row r="3460" spans="1:10">
      <c r="A3460">
        <v>3481</v>
      </c>
      <c r="B3460" s="612">
        <v>43909.310416666667</v>
      </c>
      <c r="C3460" s="405" t="s">
        <v>2054</v>
      </c>
      <c r="D3460" s="384">
        <v>787</v>
      </c>
      <c r="E3460">
        <v>0.02</v>
      </c>
      <c r="F3460">
        <v>1.0903400000000001</v>
      </c>
      <c r="G3460" s="384">
        <v>0</v>
      </c>
      <c r="H3460">
        <v>1.0903400000000001</v>
      </c>
      <c r="I3460">
        <v>-1.04</v>
      </c>
      <c r="J3460" s="384">
        <v>26312.25</v>
      </c>
    </row>
    <row r="3461" spans="1:10">
      <c r="A3461">
        <v>3454</v>
      </c>
      <c r="B3461" s="612">
        <v>43909.15</v>
      </c>
      <c r="C3461" s="405" t="s">
        <v>96</v>
      </c>
      <c r="D3461" s="384">
        <v>788</v>
      </c>
      <c r="E3461">
        <v>0.02</v>
      </c>
      <c r="F3461">
        <v>1.0896699999999999</v>
      </c>
      <c r="G3461" s="384">
        <v>0</v>
      </c>
      <c r="H3461">
        <v>0</v>
      </c>
    </row>
    <row r="3462" spans="1:10">
      <c r="A3462">
        <v>3455</v>
      </c>
      <c r="B3462" s="612">
        <v>43909.15</v>
      </c>
      <c r="C3462" s="405" t="s">
        <v>2110</v>
      </c>
      <c r="D3462" s="384">
        <v>788</v>
      </c>
      <c r="E3462">
        <v>0.02</v>
      </c>
      <c r="F3462">
        <v>1.0896699999999999</v>
      </c>
      <c r="G3462" s="384">
        <v>0</v>
      </c>
      <c r="H3462">
        <v>1.09067</v>
      </c>
    </row>
    <row r="3463" spans="1:10">
      <c r="A3463">
        <v>3456</v>
      </c>
      <c r="B3463" s="612">
        <v>43909.154861111114</v>
      </c>
      <c r="C3463" s="405" t="s">
        <v>2054</v>
      </c>
      <c r="D3463" s="384">
        <v>788</v>
      </c>
      <c r="E3463">
        <v>0.02</v>
      </c>
      <c r="F3463">
        <v>1.09067</v>
      </c>
      <c r="G3463" s="384">
        <v>0</v>
      </c>
      <c r="H3463">
        <v>1.09067</v>
      </c>
      <c r="I3463">
        <v>2</v>
      </c>
      <c r="J3463" s="384">
        <v>26309.53</v>
      </c>
    </row>
    <row r="3464" spans="1:10">
      <c r="A3464">
        <v>3457</v>
      </c>
      <c r="B3464" s="612">
        <v>43909.161111111112</v>
      </c>
      <c r="C3464" s="405" t="s">
        <v>96</v>
      </c>
      <c r="D3464" s="384">
        <v>789</v>
      </c>
      <c r="E3464">
        <v>0.02</v>
      </c>
      <c r="F3464">
        <v>1.0900399999999999</v>
      </c>
      <c r="G3464" s="384">
        <v>0</v>
      </c>
      <c r="H3464">
        <v>0</v>
      </c>
    </row>
    <row r="3465" spans="1:10">
      <c r="A3465">
        <v>3458</v>
      </c>
      <c r="B3465" s="612">
        <v>43909.161111111112</v>
      </c>
      <c r="C3465" s="405" t="s">
        <v>2110</v>
      </c>
      <c r="D3465" s="384">
        <v>789</v>
      </c>
      <c r="E3465">
        <v>0.02</v>
      </c>
      <c r="F3465">
        <v>1.0900399999999999</v>
      </c>
      <c r="G3465" s="384">
        <v>0</v>
      </c>
      <c r="H3465">
        <v>1.09104</v>
      </c>
    </row>
    <row r="3466" spans="1:10">
      <c r="A3466">
        <v>3459</v>
      </c>
      <c r="B3466" s="612">
        <v>43909.260416666664</v>
      </c>
      <c r="C3466" s="405" t="s">
        <v>2054</v>
      </c>
      <c r="D3466" s="384">
        <v>789</v>
      </c>
      <c r="E3466">
        <v>0.02</v>
      </c>
      <c r="F3466">
        <v>1.09104</v>
      </c>
      <c r="G3466" s="384">
        <v>0</v>
      </c>
      <c r="H3466">
        <v>1.09104</v>
      </c>
      <c r="I3466">
        <v>2</v>
      </c>
      <c r="J3466" s="384">
        <v>26311.53</v>
      </c>
    </row>
    <row r="3467" spans="1:10">
      <c r="A3467">
        <v>3460</v>
      </c>
      <c r="B3467" s="612">
        <v>43909.260416666664</v>
      </c>
      <c r="C3467" s="405" t="s">
        <v>97</v>
      </c>
      <c r="D3467" s="384">
        <v>790</v>
      </c>
      <c r="E3467">
        <v>0.03</v>
      </c>
      <c r="F3467">
        <v>1.0914200000000001</v>
      </c>
      <c r="G3467" s="384">
        <v>0</v>
      </c>
      <c r="H3467">
        <v>0</v>
      </c>
    </row>
    <row r="3468" spans="1:10">
      <c r="A3468">
        <v>3461</v>
      </c>
      <c r="B3468" s="612">
        <v>43909.260416666664</v>
      </c>
      <c r="C3468" s="405" t="s">
        <v>2110</v>
      </c>
      <c r="D3468" s="384">
        <v>790</v>
      </c>
      <c r="E3468">
        <v>0.03</v>
      </c>
      <c r="F3468">
        <v>1.0914200000000001</v>
      </c>
      <c r="G3468" s="384">
        <v>0</v>
      </c>
      <c r="H3468">
        <v>1.0890500000000001</v>
      </c>
    </row>
    <row r="3469" spans="1:10">
      <c r="A3469">
        <v>3466</v>
      </c>
      <c r="B3469" s="612">
        <v>43909.262499999997</v>
      </c>
      <c r="C3469" s="405" t="s">
        <v>2110</v>
      </c>
      <c r="D3469" s="384">
        <v>790</v>
      </c>
      <c r="E3469">
        <v>0.03</v>
      </c>
      <c r="F3469">
        <v>1.0914200000000001</v>
      </c>
      <c r="G3469" s="384">
        <v>0</v>
      </c>
      <c r="H3469">
        <v>1.0903400000000001</v>
      </c>
    </row>
    <row r="3470" spans="1:10">
      <c r="A3470">
        <v>3482</v>
      </c>
      <c r="B3470" s="612">
        <v>43909.310416666667</v>
      </c>
      <c r="C3470" s="405" t="s">
        <v>2054</v>
      </c>
      <c r="D3470" s="384">
        <v>790</v>
      </c>
      <c r="E3470">
        <v>0.03</v>
      </c>
      <c r="F3470">
        <v>1.0903400000000001</v>
      </c>
      <c r="G3470" s="384">
        <v>0</v>
      </c>
      <c r="H3470">
        <v>1.0903400000000001</v>
      </c>
      <c r="I3470">
        <v>3.24</v>
      </c>
      <c r="J3470" s="384">
        <v>26315.49</v>
      </c>
    </row>
    <row r="3471" spans="1:10">
      <c r="A3471">
        <v>3464</v>
      </c>
      <c r="B3471" s="612">
        <v>43909.262499999997</v>
      </c>
      <c r="C3471" s="405" t="s">
        <v>97</v>
      </c>
      <c r="D3471" s="384">
        <v>791</v>
      </c>
      <c r="E3471">
        <v>0.05</v>
      </c>
      <c r="F3471">
        <v>1.09314</v>
      </c>
      <c r="G3471" s="384">
        <v>0</v>
      </c>
      <c r="H3471">
        <v>0</v>
      </c>
    </row>
    <row r="3472" spans="1:10">
      <c r="A3472">
        <v>3465</v>
      </c>
      <c r="B3472" s="612">
        <v>43909.262499999997</v>
      </c>
      <c r="C3472" s="405" t="s">
        <v>2110</v>
      </c>
      <c r="D3472" s="384">
        <v>791</v>
      </c>
      <c r="E3472">
        <v>0.05</v>
      </c>
      <c r="F3472">
        <v>1.09314</v>
      </c>
      <c r="G3472" s="384">
        <v>0</v>
      </c>
      <c r="H3472">
        <v>1.0903400000000001</v>
      </c>
    </row>
    <row r="3473" spans="1:10">
      <c r="A3473">
        <v>3483</v>
      </c>
      <c r="B3473" s="612">
        <v>43909.310416666667</v>
      </c>
      <c r="C3473" s="405" t="s">
        <v>2054</v>
      </c>
      <c r="D3473" s="384">
        <v>791</v>
      </c>
      <c r="E3473">
        <v>0.05</v>
      </c>
      <c r="F3473">
        <v>1.0903400000000001</v>
      </c>
      <c r="G3473" s="384">
        <v>0</v>
      </c>
      <c r="H3473">
        <v>1.0903400000000001</v>
      </c>
      <c r="I3473">
        <v>14</v>
      </c>
      <c r="J3473" s="384">
        <v>26329.49</v>
      </c>
    </row>
    <row r="3474" spans="1:10">
      <c r="A3474">
        <v>3469</v>
      </c>
      <c r="B3474" s="612">
        <v>43909.265972222223</v>
      </c>
      <c r="C3474" s="405" t="s">
        <v>96</v>
      </c>
      <c r="D3474" s="384">
        <v>792</v>
      </c>
      <c r="E3474">
        <v>0.02</v>
      </c>
      <c r="F3474">
        <v>1.09314</v>
      </c>
      <c r="G3474" s="384">
        <v>0</v>
      </c>
      <c r="H3474">
        <v>0</v>
      </c>
    </row>
    <row r="3475" spans="1:10">
      <c r="A3475">
        <v>3470</v>
      </c>
      <c r="B3475" s="612">
        <v>43909.265972222223</v>
      </c>
      <c r="C3475" s="405" t="s">
        <v>2110</v>
      </c>
      <c r="D3475" s="384">
        <v>792</v>
      </c>
      <c r="E3475">
        <v>0.02</v>
      </c>
      <c r="F3475">
        <v>1.09314</v>
      </c>
      <c r="G3475" s="384">
        <v>0</v>
      </c>
      <c r="H3475">
        <v>1.0941399999999999</v>
      </c>
    </row>
    <row r="3476" spans="1:10">
      <c r="A3476">
        <v>3471</v>
      </c>
      <c r="B3476" s="612">
        <v>43909.275000000001</v>
      </c>
      <c r="C3476" s="405" t="s">
        <v>2054</v>
      </c>
      <c r="D3476" s="384">
        <v>792</v>
      </c>
      <c r="E3476">
        <v>0.02</v>
      </c>
      <c r="F3476">
        <v>1.0941399999999999</v>
      </c>
      <c r="G3476" s="384">
        <v>0</v>
      </c>
      <c r="H3476">
        <v>1.0941399999999999</v>
      </c>
      <c r="I3476">
        <v>2</v>
      </c>
      <c r="J3476" s="384">
        <v>26313.53</v>
      </c>
    </row>
    <row r="3477" spans="1:10">
      <c r="A3477">
        <v>3472</v>
      </c>
      <c r="B3477" s="612">
        <v>43909.277777777781</v>
      </c>
      <c r="C3477" s="405" t="s">
        <v>96</v>
      </c>
      <c r="D3477" s="384">
        <v>793</v>
      </c>
      <c r="E3477">
        <v>0.02</v>
      </c>
      <c r="F3477">
        <v>1.0934699999999999</v>
      </c>
      <c r="G3477" s="384">
        <v>0</v>
      </c>
      <c r="H3477">
        <v>0</v>
      </c>
    </row>
    <row r="3478" spans="1:10">
      <c r="A3478">
        <v>3473</v>
      </c>
      <c r="B3478" s="612">
        <v>43909.277777777781</v>
      </c>
      <c r="C3478" s="405" t="s">
        <v>2110</v>
      </c>
      <c r="D3478" s="384">
        <v>793</v>
      </c>
      <c r="E3478">
        <v>0.02</v>
      </c>
      <c r="F3478">
        <v>1.0934699999999999</v>
      </c>
      <c r="G3478" s="384">
        <v>0</v>
      </c>
      <c r="H3478">
        <v>1.0944700000000001</v>
      </c>
    </row>
    <row r="3479" spans="1:10">
      <c r="A3479">
        <v>3474</v>
      </c>
      <c r="B3479" s="612">
        <v>43909.283333333333</v>
      </c>
      <c r="C3479" s="405" t="s">
        <v>2054</v>
      </c>
      <c r="D3479" s="384">
        <v>793</v>
      </c>
      <c r="E3479">
        <v>0.02</v>
      </c>
      <c r="F3479">
        <v>1.0944700000000001</v>
      </c>
      <c r="G3479" s="384">
        <v>0</v>
      </c>
      <c r="H3479">
        <v>1.0944700000000001</v>
      </c>
      <c r="I3479">
        <v>2</v>
      </c>
      <c r="J3479" s="384">
        <v>26315.53</v>
      </c>
    </row>
    <row r="3480" spans="1:10">
      <c r="A3480">
        <v>3475</v>
      </c>
      <c r="B3480" s="612">
        <v>43909.287499999999</v>
      </c>
      <c r="C3480" s="405" t="s">
        <v>96</v>
      </c>
      <c r="D3480" s="384">
        <v>794</v>
      </c>
      <c r="E3480">
        <v>0.02</v>
      </c>
      <c r="F3480">
        <v>1.0926199999999999</v>
      </c>
      <c r="G3480" s="384">
        <v>0</v>
      </c>
      <c r="H3480">
        <v>0</v>
      </c>
    </row>
    <row r="3481" spans="1:10">
      <c r="A3481">
        <v>3476</v>
      </c>
      <c r="B3481" s="612">
        <v>43909.287499999999</v>
      </c>
      <c r="C3481" s="405" t="s">
        <v>2110</v>
      </c>
      <c r="D3481" s="384">
        <v>794</v>
      </c>
      <c r="E3481">
        <v>0.02</v>
      </c>
      <c r="F3481">
        <v>1.0926199999999999</v>
      </c>
      <c r="G3481" s="384">
        <v>0</v>
      </c>
      <c r="H3481">
        <v>1.09362</v>
      </c>
    </row>
    <row r="3482" spans="1:10">
      <c r="A3482">
        <v>3477</v>
      </c>
      <c r="B3482" s="612">
        <v>43909.297222222223</v>
      </c>
      <c r="C3482" s="405" t="s">
        <v>2054</v>
      </c>
      <c r="D3482" s="384">
        <v>794</v>
      </c>
      <c r="E3482">
        <v>0.02</v>
      </c>
      <c r="F3482">
        <v>1.09362</v>
      </c>
      <c r="G3482" s="384">
        <v>0</v>
      </c>
      <c r="H3482">
        <v>1.09362</v>
      </c>
      <c r="I3482">
        <v>2</v>
      </c>
      <c r="J3482" s="384">
        <v>26317.53</v>
      </c>
    </row>
    <row r="3483" spans="1:10">
      <c r="A3483">
        <v>3478</v>
      </c>
      <c r="B3483" s="612">
        <v>43909.304166666669</v>
      </c>
      <c r="C3483" s="405" t="s">
        <v>96</v>
      </c>
      <c r="D3483" s="384">
        <v>795</v>
      </c>
      <c r="E3483">
        <v>0.02</v>
      </c>
      <c r="F3483">
        <v>1.0914900000000001</v>
      </c>
      <c r="G3483" s="384">
        <v>0</v>
      </c>
      <c r="H3483">
        <v>0</v>
      </c>
    </row>
    <row r="3484" spans="1:10">
      <c r="A3484">
        <v>3479</v>
      </c>
      <c r="B3484" s="612">
        <v>43909.304166666669</v>
      </c>
      <c r="C3484" s="405" t="s">
        <v>2110</v>
      </c>
      <c r="D3484" s="384">
        <v>795</v>
      </c>
      <c r="E3484">
        <v>0.02</v>
      </c>
      <c r="F3484">
        <v>1.0914900000000001</v>
      </c>
      <c r="G3484" s="384">
        <v>0</v>
      </c>
      <c r="H3484">
        <v>1.09249</v>
      </c>
    </row>
    <row r="3485" spans="1:10">
      <c r="A3485">
        <v>3486</v>
      </c>
      <c r="B3485" s="612">
        <v>43909.311111111114</v>
      </c>
      <c r="C3485" s="405" t="s">
        <v>2110</v>
      </c>
      <c r="D3485" s="384">
        <v>795</v>
      </c>
      <c r="E3485">
        <v>0.02</v>
      </c>
      <c r="F3485">
        <v>1.0914900000000001</v>
      </c>
      <c r="G3485" s="384">
        <v>0</v>
      </c>
      <c r="H3485">
        <v>1.09169</v>
      </c>
    </row>
    <row r="3486" spans="1:10">
      <c r="A3486">
        <v>3490</v>
      </c>
      <c r="B3486" s="612">
        <v>43909.313888888886</v>
      </c>
      <c r="C3486" s="405" t="s">
        <v>2110</v>
      </c>
      <c r="D3486" s="384">
        <v>795</v>
      </c>
      <c r="E3486">
        <v>0.02</v>
      </c>
      <c r="F3486">
        <v>1.0914900000000001</v>
      </c>
      <c r="G3486" s="384">
        <v>0</v>
      </c>
      <c r="H3486">
        <v>1.0906499999999999</v>
      </c>
    </row>
    <row r="3487" spans="1:10">
      <c r="A3487">
        <v>3495</v>
      </c>
      <c r="B3487" s="612">
        <v>43909.318749999999</v>
      </c>
      <c r="C3487" s="405" t="s">
        <v>2110</v>
      </c>
      <c r="D3487" s="384">
        <v>795</v>
      </c>
      <c r="E3487">
        <v>0.02</v>
      </c>
      <c r="F3487">
        <v>1.0914900000000001</v>
      </c>
      <c r="G3487" s="384">
        <v>0</v>
      </c>
      <c r="H3487">
        <v>1.08918</v>
      </c>
    </row>
    <row r="3488" spans="1:10">
      <c r="A3488">
        <v>3507</v>
      </c>
      <c r="B3488" s="612">
        <v>43909.339583333334</v>
      </c>
      <c r="C3488" s="405" t="s">
        <v>2110</v>
      </c>
      <c r="D3488" s="384">
        <v>795</v>
      </c>
      <c r="E3488">
        <v>0.02</v>
      </c>
      <c r="F3488">
        <v>1.0914900000000001</v>
      </c>
      <c r="G3488" s="384">
        <v>0</v>
      </c>
      <c r="H3488">
        <v>1.0871299999999999</v>
      </c>
    </row>
    <row r="3489" spans="1:10">
      <c r="A3489">
        <v>3508</v>
      </c>
      <c r="B3489" s="612">
        <v>43909.35</v>
      </c>
      <c r="C3489" s="405" t="s">
        <v>2054</v>
      </c>
      <c r="D3489" s="384">
        <v>795</v>
      </c>
      <c r="E3489">
        <v>0.02</v>
      </c>
      <c r="F3489">
        <v>1.0871299999999999</v>
      </c>
      <c r="G3489" s="384">
        <v>0</v>
      </c>
      <c r="H3489">
        <v>1.0871299999999999</v>
      </c>
      <c r="I3489">
        <v>-8.7200000000000006</v>
      </c>
      <c r="J3489" s="384">
        <v>26324.77</v>
      </c>
    </row>
    <row r="3490" spans="1:10">
      <c r="A3490">
        <v>3484</v>
      </c>
      <c r="B3490" s="612">
        <v>43909.311111111114</v>
      </c>
      <c r="C3490" s="405" t="s">
        <v>96</v>
      </c>
      <c r="D3490" s="384">
        <v>796</v>
      </c>
      <c r="E3490">
        <v>0.02</v>
      </c>
      <c r="F3490">
        <v>1.08988</v>
      </c>
      <c r="G3490" s="384">
        <v>0</v>
      </c>
      <c r="H3490">
        <v>0</v>
      </c>
    </row>
    <row r="3491" spans="1:10">
      <c r="A3491">
        <v>3485</v>
      </c>
      <c r="B3491" s="612">
        <v>43909.311111111114</v>
      </c>
      <c r="C3491" s="405" t="s">
        <v>2110</v>
      </c>
      <c r="D3491" s="384">
        <v>796</v>
      </c>
      <c r="E3491">
        <v>0.02</v>
      </c>
      <c r="F3491">
        <v>1.08988</v>
      </c>
      <c r="G3491" s="384">
        <v>0</v>
      </c>
      <c r="H3491">
        <v>1.09169</v>
      </c>
    </row>
    <row r="3492" spans="1:10">
      <c r="A3492">
        <v>3489</v>
      </c>
      <c r="B3492" s="612">
        <v>43909.313888888886</v>
      </c>
      <c r="C3492" s="405" t="s">
        <v>2110</v>
      </c>
      <c r="D3492" s="384">
        <v>796</v>
      </c>
      <c r="E3492">
        <v>0.02</v>
      </c>
      <c r="F3492">
        <v>1.08988</v>
      </c>
      <c r="G3492" s="384">
        <v>0</v>
      </c>
      <c r="H3492">
        <v>1.0906499999999999</v>
      </c>
    </row>
    <row r="3493" spans="1:10">
      <c r="A3493">
        <v>3494</v>
      </c>
      <c r="B3493" s="612">
        <v>43909.318749999999</v>
      </c>
      <c r="C3493" s="405" t="s">
        <v>2110</v>
      </c>
      <c r="D3493" s="384">
        <v>796</v>
      </c>
      <c r="E3493">
        <v>0.02</v>
      </c>
      <c r="F3493">
        <v>1.08988</v>
      </c>
      <c r="G3493" s="384">
        <v>0</v>
      </c>
      <c r="H3493">
        <v>1.08918</v>
      </c>
    </row>
    <row r="3494" spans="1:10">
      <c r="A3494">
        <v>3506</v>
      </c>
      <c r="B3494" s="612">
        <v>43909.339583333334</v>
      </c>
      <c r="C3494" s="405" t="s">
        <v>2110</v>
      </c>
      <c r="D3494" s="384">
        <v>796</v>
      </c>
      <c r="E3494">
        <v>0.02</v>
      </c>
      <c r="F3494">
        <v>1.08988</v>
      </c>
      <c r="G3494" s="384">
        <v>0</v>
      </c>
      <c r="H3494">
        <v>1.0871299999999999</v>
      </c>
    </row>
    <row r="3495" spans="1:10">
      <c r="A3495">
        <v>3509</v>
      </c>
      <c r="B3495" s="612">
        <v>43909.35</v>
      </c>
      <c r="C3495" s="405" t="s">
        <v>2054</v>
      </c>
      <c r="D3495" s="384">
        <v>796</v>
      </c>
      <c r="E3495">
        <v>0.02</v>
      </c>
      <c r="F3495">
        <v>1.0871299999999999</v>
      </c>
      <c r="G3495" s="384">
        <v>0</v>
      </c>
      <c r="H3495">
        <v>1.0871299999999999</v>
      </c>
      <c r="I3495">
        <v>-5.5</v>
      </c>
      <c r="J3495" s="384">
        <v>26319.27</v>
      </c>
    </row>
    <row r="3496" spans="1:10">
      <c r="A3496">
        <v>3487</v>
      </c>
      <c r="B3496" s="612">
        <v>43909.313888888886</v>
      </c>
      <c r="C3496" s="405" t="s">
        <v>96</v>
      </c>
      <c r="D3496" s="384">
        <v>797</v>
      </c>
      <c r="E3496">
        <v>0.03</v>
      </c>
      <c r="F3496">
        <v>1.08826</v>
      </c>
      <c r="G3496" s="384">
        <v>0</v>
      </c>
      <c r="H3496">
        <v>0</v>
      </c>
    </row>
    <row r="3497" spans="1:10">
      <c r="A3497">
        <v>3488</v>
      </c>
      <c r="B3497" s="612">
        <v>43909.313888888886</v>
      </c>
      <c r="C3497" s="405" t="s">
        <v>2110</v>
      </c>
      <c r="D3497" s="384">
        <v>797</v>
      </c>
      <c r="E3497">
        <v>0.03</v>
      </c>
      <c r="F3497">
        <v>1.08826</v>
      </c>
      <c r="G3497" s="384">
        <v>0</v>
      </c>
      <c r="H3497">
        <v>1.0906499999999999</v>
      </c>
    </row>
    <row r="3498" spans="1:10">
      <c r="A3498">
        <v>3493</v>
      </c>
      <c r="B3498" s="612">
        <v>43909.318749999999</v>
      </c>
      <c r="C3498" s="405" t="s">
        <v>2110</v>
      </c>
      <c r="D3498" s="384">
        <v>797</v>
      </c>
      <c r="E3498">
        <v>0.03</v>
      </c>
      <c r="F3498">
        <v>1.08826</v>
      </c>
      <c r="G3498" s="384">
        <v>0</v>
      </c>
      <c r="H3498">
        <v>1.08918</v>
      </c>
    </row>
    <row r="3499" spans="1:10">
      <c r="A3499">
        <v>3505</v>
      </c>
      <c r="B3499" s="612">
        <v>43909.339583333334</v>
      </c>
      <c r="C3499" s="405" t="s">
        <v>2110</v>
      </c>
      <c r="D3499" s="384">
        <v>797</v>
      </c>
      <c r="E3499">
        <v>0.03</v>
      </c>
      <c r="F3499">
        <v>1.08826</v>
      </c>
      <c r="G3499" s="384">
        <v>0</v>
      </c>
      <c r="H3499">
        <v>1.0871299999999999</v>
      </c>
    </row>
    <row r="3500" spans="1:10">
      <c r="A3500">
        <v>3510</v>
      </c>
      <c r="B3500" s="612">
        <v>43909.35</v>
      </c>
      <c r="C3500" s="405" t="s">
        <v>2054</v>
      </c>
      <c r="D3500" s="384">
        <v>797</v>
      </c>
      <c r="E3500">
        <v>0.03</v>
      </c>
      <c r="F3500">
        <v>1.0871299999999999</v>
      </c>
      <c r="G3500" s="384">
        <v>0</v>
      </c>
      <c r="H3500">
        <v>1.0871299999999999</v>
      </c>
      <c r="I3500">
        <v>-3.39</v>
      </c>
      <c r="J3500" s="384">
        <v>26315.88</v>
      </c>
    </row>
    <row r="3501" spans="1:10">
      <c r="A3501">
        <v>3491</v>
      </c>
      <c r="B3501" s="612">
        <v>43909.318749999999</v>
      </c>
      <c r="C3501" s="405" t="s">
        <v>96</v>
      </c>
      <c r="D3501" s="384">
        <v>798</v>
      </c>
      <c r="E3501">
        <v>0.05</v>
      </c>
      <c r="F3501">
        <v>1.08612</v>
      </c>
      <c r="G3501" s="384">
        <v>0</v>
      </c>
      <c r="H3501">
        <v>0</v>
      </c>
    </row>
    <row r="3502" spans="1:10">
      <c r="A3502">
        <v>3492</v>
      </c>
      <c r="B3502" s="612">
        <v>43909.318749999999</v>
      </c>
      <c r="C3502" s="405" t="s">
        <v>2110</v>
      </c>
      <c r="D3502" s="384">
        <v>798</v>
      </c>
      <c r="E3502">
        <v>0.05</v>
      </c>
      <c r="F3502">
        <v>1.08612</v>
      </c>
      <c r="G3502" s="384">
        <v>0</v>
      </c>
      <c r="H3502">
        <v>1.08918</v>
      </c>
    </row>
    <row r="3503" spans="1:10">
      <c r="A3503">
        <v>3504</v>
      </c>
      <c r="B3503" s="612">
        <v>43909.339583333334</v>
      </c>
      <c r="C3503" s="405" t="s">
        <v>2110</v>
      </c>
      <c r="D3503" s="384">
        <v>798</v>
      </c>
      <c r="E3503">
        <v>0.05</v>
      </c>
      <c r="F3503">
        <v>1.08612</v>
      </c>
      <c r="G3503" s="384">
        <v>0</v>
      </c>
      <c r="H3503">
        <v>1.0871299999999999</v>
      </c>
    </row>
    <row r="3504" spans="1:10">
      <c r="A3504">
        <v>3511</v>
      </c>
      <c r="B3504" s="612">
        <v>43909.35</v>
      </c>
      <c r="C3504" s="405" t="s">
        <v>2054</v>
      </c>
      <c r="D3504" s="384">
        <v>798</v>
      </c>
      <c r="E3504">
        <v>0.05</v>
      </c>
      <c r="F3504">
        <v>1.0871299999999999</v>
      </c>
      <c r="G3504" s="384">
        <v>0</v>
      </c>
      <c r="H3504">
        <v>1.0871299999999999</v>
      </c>
      <c r="I3504">
        <v>5.05</v>
      </c>
      <c r="J3504" s="384">
        <v>26320.93</v>
      </c>
    </row>
    <row r="3505" spans="1:10">
      <c r="A3505">
        <v>3496</v>
      </c>
      <c r="B3505" s="612">
        <v>43909.321527777778</v>
      </c>
      <c r="C3505" s="405" t="s">
        <v>97</v>
      </c>
      <c r="D3505" s="384">
        <v>799</v>
      </c>
      <c r="E3505">
        <v>0.02</v>
      </c>
      <c r="F3505">
        <v>1.08778</v>
      </c>
      <c r="G3505" s="384">
        <v>0</v>
      </c>
      <c r="H3505">
        <v>0</v>
      </c>
    </row>
    <row r="3506" spans="1:10">
      <c r="A3506">
        <v>3497</v>
      </c>
      <c r="B3506" s="612">
        <v>43909.321527777778</v>
      </c>
      <c r="C3506" s="405" t="s">
        <v>2110</v>
      </c>
      <c r="D3506" s="384">
        <v>799</v>
      </c>
      <c r="E3506">
        <v>0.02</v>
      </c>
      <c r="F3506">
        <v>1.08778</v>
      </c>
      <c r="G3506" s="384">
        <v>0</v>
      </c>
      <c r="H3506">
        <v>1.0867800000000001</v>
      </c>
    </row>
    <row r="3507" spans="1:10">
      <c r="A3507">
        <v>3498</v>
      </c>
      <c r="B3507" s="612">
        <v>43909.322222222225</v>
      </c>
      <c r="C3507" s="405" t="s">
        <v>2054</v>
      </c>
      <c r="D3507" s="384">
        <v>799</v>
      </c>
      <c r="E3507">
        <v>0.02</v>
      </c>
      <c r="F3507">
        <v>1.0867800000000001</v>
      </c>
      <c r="G3507" s="384">
        <v>0</v>
      </c>
      <c r="H3507">
        <v>1.0867800000000001</v>
      </c>
      <c r="I3507">
        <v>2</v>
      </c>
      <c r="J3507" s="384">
        <v>26331.49</v>
      </c>
    </row>
    <row r="3508" spans="1:10">
      <c r="A3508">
        <v>3499</v>
      </c>
      <c r="B3508" s="612">
        <v>43909.335416666669</v>
      </c>
      <c r="C3508" s="405" t="s">
        <v>97</v>
      </c>
      <c r="D3508" s="384">
        <v>800</v>
      </c>
      <c r="E3508">
        <v>0.02</v>
      </c>
      <c r="F3508">
        <v>1.08569</v>
      </c>
      <c r="G3508" s="384">
        <v>0</v>
      </c>
      <c r="H3508">
        <v>0</v>
      </c>
    </row>
    <row r="3509" spans="1:10">
      <c r="A3509">
        <v>3500</v>
      </c>
      <c r="B3509" s="612">
        <v>43909.335416666669</v>
      </c>
      <c r="C3509" s="405" t="s">
        <v>2110</v>
      </c>
      <c r="D3509" s="384">
        <v>800</v>
      </c>
      <c r="E3509">
        <v>0.02</v>
      </c>
      <c r="F3509">
        <v>1.08569</v>
      </c>
      <c r="G3509" s="384">
        <v>0</v>
      </c>
      <c r="H3509">
        <v>1.0846899999999999</v>
      </c>
    </row>
    <row r="3510" spans="1:10">
      <c r="A3510">
        <v>3501</v>
      </c>
      <c r="B3510" s="612">
        <v>43909.338888888888</v>
      </c>
      <c r="C3510" s="405" t="s">
        <v>2054</v>
      </c>
      <c r="D3510" s="384">
        <v>800</v>
      </c>
      <c r="E3510">
        <v>0.02</v>
      </c>
      <c r="F3510">
        <v>1.0846899999999999</v>
      </c>
      <c r="G3510" s="384">
        <v>0</v>
      </c>
      <c r="H3510">
        <v>1.0846899999999999</v>
      </c>
      <c r="I3510">
        <v>2</v>
      </c>
      <c r="J3510" s="384">
        <v>26333.49</v>
      </c>
    </row>
    <row r="3511" spans="1:10">
      <c r="A3511">
        <v>3502</v>
      </c>
      <c r="B3511" s="612">
        <v>43909.339583333334</v>
      </c>
      <c r="C3511" s="405" t="s">
        <v>96</v>
      </c>
      <c r="D3511" s="384">
        <v>801</v>
      </c>
      <c r="E3511">
        <v>0.08</v>
      </c>
      <c r="F3511">
        <v>1.0828</v>
      </c>
      <c r="G3511" s="384">
        <v>0</v>
      </c>
      <c r="H3511">
        <v>0</v>
      </c>
    </row>
    <row r="3512" spans="1:10">
      <c r="A3512">
        <v>3503</v>
      </c>
      <c r="B3512" s="612">
        <v>43909.339583333334</v>
      </c>
      <c r="C3512" s="405" t="s">
        <v>2110</v>
      </c>
      <c r="D3512" s="384">
        <v>801</v>
      </c>
      <c r="E3512">
        <v>0.08</v>
      </c>
      <c r="F3512">
        <v>1.0828</v>
      </c>
      <c r="G3512" s="384">
        <v>0</v>
      </c>
      <c r="H3512">
        <v>1.0871299999999999</v>
      </c>
    </row>
    <row r="3513" spans="1:10">
      <c r="A3513">
        <v>3512</v>
      </c>
      <c r="B3513" s="612">
        <v>43909.35</v>
      </c>
      <c r="C3513" s="405" t="s">
        <v>2054</v>
      </c>
      <c r="D3513" s="384">
        <v>801</v>
      </c>
      <c r="E3513">
        <v>0.08</v>
      </c>
      <c r="F3513">
        <v>1.0871299999999999</v>
      </c>
      <c r="G3513" s="384">
        <v>0</v>
      </c>
      <c r="H3513">
        <v>1.0871299999999999</v>
      </c>
      <c r="I3513">
        <v>34.64</v>
      </c>
      <c r="J3513" s="384">
        <v>26355.57</v>
      </c>
    </row>
    <row r="3514" spans="1:10">
      <c r="A3514">
        <v>3513</v>
      </c>
      <c r="B3514" s="612">
        <v>43909.355555555558</v>
      </c>
      <c r="C3514" s="405" t="s">
        <v>97</v>
      </c>
      <c r="D3514" s="384">
        <v>802</v>
      </c>
      <c r="E3514">
        <v>0.02</v>
      </c>
      <c r="F3514">
        <v>1.0875999999999999</v>
      </c>
      <c r="G3514" s="384">
        <v>0</v>
      </c>
      <c r="H3514">
        <v>0</v>
      </c>
    </row>
    <row r="3515" spans="1:10">
      <c r="A3515">
        <v>3514</v>
      </c>
      <c r="B3515" s="612">
        <v>43909.355555555558</v>
      </c>
      <c r="C3515" s="405" t="s">
        <v>2110</v>
      </c>
      <c r="D3515" s="384">
        <v>802</v>
      </c>
      <c r="E3515">
        <v>0.02</v>
      </c>
      <c r="F3515">
        <v>1.0875999999999999</v>
      </c>
      <c r="G3515" s="384">
        <v>0</v>
      </c>
      <c r="H3515">
        <v>1.0866</v>
      </c>
    </row>
    <row r="3516" spans="1:10">
      <c r="A3516">
        <v>3517</v>
      </c>
      <c r="B3516" s="612">
        <v>43909.368750000001</v>
      </c>
      <c r="C3516" s="405" t="s">
        <v>2054</v>
      </c>
      <c r="D3516" s="384">
        <v>802</v>
      </c>
      <c r="E3516">
        <v>0.02</v>
      </c>
      <c r="F3516">
        <v>1.0866</v>
      </c>
      <c r="G3516" s="384">
        <v>0</v>
      </c>
      <c r="H3516">
        <v>1.0866</v>
      </c>
      <c r="I3516">
        <v>2</v>
      </c>
      <c r="J3516" s="384">
        <v>26357.57</v>
      </c>
    </row>
    <row r="3517" spans="1:10">
      <c r="A3517">
        <v>3515</v>
      </c>
      <c r="B3517" s="612">
        <v>43909.365972222222</v>
      </c>
      <c r="C3517" s="405" t="s">
        <v>96</v>
      </c>
      <c r="D3517" s="384">
        <v>803</v>
      </c>
      <c r="E3517">
        <v>0.02</v>
      </c>
      <c r="F3517">
        <v>1.0880099999999999</v>
      </c>
      <c r="G3517" s="384">
        <v>0</v>
      </c>
      <c r="H3517">
        <v>0</v>
      </c>
    </row>
    <row r="3518" spans="1:10">
      <c r="A3518">
        <v>3516</v>
      </c>
      <c r="B3518" s="612">
        <v>43909.365972222222</v>
      </c>
      <c r="C3518" s="405" t="s">
        <v>2110</v>
      </c>
      <c r="D3518" s="384">
        <v>803</v>
      </c>
      <c r="E3518">
        <v>0.02</v>
      </c>
      <c r="F3518">
        <v>1.0880099999999999</v>
      </c>
      <c r="G3518" s="384">
        <v>0</v>
      </c>
      <c r="H3518">
        <v>1.08901</v>
      </c>
    </row>
    <row r="3519" spans="1:10">
      <c r="A3519">
        <v>3520</v>
      </c>
      <c r="B3519" s="612">
        <v>43909.369444444441</v>
      </c>
      <c r="C3519" s="405" t="s">
        <v>2110</v>
      </c>
      <c r="D3519" s="384">
        <v>803</v>
      </c>
      <c r="E3519">
        <v>0.02</v>
      </c>
      <c r="F3519">
        <v>1.0880099999999999</v>
      </c>
      <c r="G3519" s="384">
        <v>0</v>
      </c>
      <c r="H3519">
        <v>1.0882099999999999</v>
      </c>
    </row>
    <row r="3520" spans="1:10">
      <c r="A3520">
        <v>3524</v>
      </c>
      <c r="B3520" s="612">
        <v>43909.374305555553</v>
      </c>
      <c r="C3520" s="405" t="s">
        <v>2110</v>
      </c>
      <c r="D3520" s="384">
        <v>803</v>
      </c>
      <c r="E3520">
        <v>0.02</v>
      </c>
      <c r="F3520">
        <v>1.0880099999999999</v>
      </c>
      <c r="G3520" s="384">
        <v>0</v>
      </c>
      <c r="H3520">
        <v>1.08717</v>
      </c>
    </row>
    <row r="3521" spans="1:10">
      <c r="A3521">
        <v>3536</v>
      </c>
      <c r="B3521" s="612">
        <v>43909.40902777778</v>
      </c>
      <c r="C3521" s="405" t="s">
        <v>2110</v>
      </c>
      <c r="D3521" s="384">
        <v>803</v>
      </c>
      <c r="E3521">
        <v>0.02</v>
      </c>
      <c r="F3521">
        <v>1.0880099999999999</v>
      </c>
      <c r="G3521" s="384">
        <v>0</v>
      </c>
      <c r="H3521">
        <v>1.08589</v>
      </c>
    </row>
    <row r="3522" spans="1:10">
      <c r="A3522">
        <v>3542</v>
      </c>
      <c r="B3522" s="612">
        <v>43909.417361111111</v>
      </c>
      <c r="C3522" s="405" t="s">
        <v>2110</v>
      </c>
      <c r="D3522" s="384">
        <v>803</v>
      </c>
      <c r="E3522">
        <v>0.02</v>
      </c>
      <c r="F3522">
        <v>1.0880099999999999</v>
      </c>
      <c r="G3522" s="384">
        <v>0</v>
      </c>
      <c r="H3522">
        <v>1.08453</v>
      </c>
    </row>
    <row r="3523" spans="1:10">
      <c r="A3523">
        <v>3555</v>
      </c>
      <c r="B3523" s="612">
        <v>43909.456250000003</v>
      </c>
      <c r="C3523" s="405" t="s">
        <v>2110</v>
      </c>
      <c r="D3523" s="384">
        <v>803</v>
      </c>
      <c r="E3523">
        <v>0.02</v>
      </c>
      <c r="F3523">
        <v>1.0880099999999999</v>
      </c>
      <c r="G3523" s="384">
        <v>0</v>
      </c>
      <c r="H3523">
        <v>1.0829500000000001</v>
      </c>
    </row>
    <row r="3524" spans="1:10">
      <c r="A3524">
        <v>3566</v>
      </c>
      <c r="B3524" s="612">
        <v>43909.474305555559</v>
      </c>
      <c r="C3524" s="405" t="s">
        <v>2110</v>
      </c>
      <c r="D3524" s="384">
        <v>803</v>
      </c>
      <c r="E3524">
        <v>0.02</v>
      </c>
      <c r="F3524">
        <v>1.0880099999999999</v>
      </c>
      <c r="G3524" s="384">
        <v>0</v>
      </c>
      <c r="H3524">
        <v>1.0812600000000001</v>
      </c>
    </row>
    <row r="3525" spans="1:10">
      <c r="A3525">
        <v>3575</v>
      </c>
      <c r="B3525" s="612">
        <v>43909.479861111111</v>
      </c>
      <c r="C3525" s="405" t="s">
        <v>2110</v>
      </c>
      <c r="D3525" s="384">
        <v>803</v>
      </c>
      <c r="E3525">
        <v>0.02</v>
      </c>
      <c r="F3525">
        <v>1.0880099999999999</v>
      </c>
      <c r="G3525" s="384">
        <v>0</v>
      </c>
      <c r="H3525">
        <v>1.07945</v>
      </c>
    </row>
    <row r="3526" spans="1:10">
      <c r="A3526">
        <v>3588</v>
      </c>
      <c r="B3526" s="612">
        <v>43909.519444444442</v>
      </c>
      <c r="C3526" s="405" t="s">
        <v>2110</v>
      </c>
      <c r="D3526" s="384">
        <v>803</v>
      </c>
      <c r="E3526">
        <v>0.02</v>
      </c>
      <c r="F3526">
        <v>1.0880099999999999</v>
      </c>
      <c r="G3526" s="384">
        <v>0</v>
      </c>
      <c r="H3526">
        <v>1.0772999999999999</v>
      </c>
    </row>
    <row r="3527" spans="1:10">
      <c r="A3527">
        <v>3598</v>
      </c>
      <c r="B3527" s="612">
        <v>43909.536111111112</v>
      </c>
      <c r="C3527" s="405" t="s">
        <v>2054</v>
      </c>
      <c r="D3527" s="384">
        <v>803</v>
      </c>
      <c r="E3527">
        <v>0.02</v>
      </c>
      <c r="F3527">
        <v>1.0772999999999999</v>
      </c>
      <c r="G3527" s="384">
        <v>0</v>
      </c>
      <c r="H3527">
        <v>1.0772999999999999</v>
      </c>
      <c r="I3527">
        <v>-21.42</v>
      </c>
      <c r="J3527" s="384">
        <v>26348.15</v>
      </c>
    </row>
    <row r="3528" spans="1:10">
      <c r="A3528">
        <v>3518</v>
      </c>
      <c r="B3528" s="612">
        <v>43909.369444444441</v>
      </c>
      <c r="C3528" s="405" t="s">
        <v>96</v>
      </c>
      <c r="D3528" s="384">
        <v>804</v>
      </c>
      <c r="E3528">
        <v>0.02</v>
      </c>
      <c r="F3528">
        <v>1.0864</v>
      </c>
      <c r="G3528" s="384">
        <v>0</v>
      </c>
      <c r="H3528">
        <v>0</v>
      </c>
    </row>
    <row r="3529" spans="1:10">
      <c r="A3529">
        <v>3519</v>
      </c>
      <c r="B3529" s="612">
        <v>43909.369444444441</v>
      </c>
      <c r="C3529" s="405" t="s">
        <v>2110</v>
      </c>
      <c r="D3529" s="384">
        <v>804</v>
      </c>
      <c r="E3529">
        <v>0.02</v>
      </c>
      <c r="F3529">
        <v>1.0864</v>
      </c>
      <c r="G3529" s="384">
        <v>0</v>
      </c>
      <c r="H3529">
        <v>1.0882099999999999</v>
      </c>
    </row>
    <row r="3530" spans="1:10">
      <c r="A3530">
        <v>3523</v>
      </c>
      <c r="B3530" s="612">
        <v>43909.374305555553</v>
      </c>
      <c r="C3530" s="405" t="s">
        <v>2110</v>
      </c>
      <c r="D3530" s="384">
        <v>804</v>
      </c>
      <c r="E3530">
        <v>0.02</v>
      </c>
      <c r="F3530">
        <v>1.0864</v>
      </c>
      <c r="G3530" s="384">
        <v>0</v>
      </c>
      <c r="H3530">
        <v>1.08717</v>
      </c>
    </row>
    <row r="3531" spans="1:10">
      <c r="A3531">
        <v>3535</v>
      </c>
      <c r="B3531" s="612">
        <v>43909.40902777778</v>
      </c>
      <c r="C3531" s="405" t="s">
        <v>2110</v>
      </c>
      <c r="D3531" s="384">
        <v>804</v>
      </c>
      <c r="E3531">
        <v>0.02</v>
      </c>
      <c r="F3531">
        <v>1.0864</v>
      </c>
      <c r="G3531" s="384">
        <v>0</v>
      </c>
      <c r="H3531">
        <v>1.08589</v>
      </c>
    </row>
    <row r="3532" spans="1:10">
      <c r="A3532">
        <v>3541</v>
      </c>
      <c r="B3532" s="612">
        <v>43909.417361111111</v>
      </c>
      <c r="C3532" s="405" t="s">
        <v>2110</v>
      </c>
      <c r="D3532" s="384">
        <v>804</v>
      </c>
      <c r="E3532">
        <v>0.02</v>
      </c>
      <c r="F3532">
        <v>1.0864</v>
      </c>
      <c r="G3532" s="384">
        <v>0</v>
      </c>
      <c r="H3532">
        <v>1.08453</v>
      </c>
    </row>
    <row r="3533" spans="1:10">
      <c r="A3533">
        <v>3554</v>
      </c>
      <c r="B3533" s="612">
        <v>43909.456250000003</v>
      </c>
      <c r="C3533" s="405" t="s">
        <v>2110</v>
      </c>
      <c r="D3533" s="384">
        <v>804</v>
      </c>
      <c r="E3533">
        <v>0.02</v>
      </c>
      <c r="F3533">
        <v>1.0864</v>
      </c>
      <c r="G3533" s="384">
        <v>0</v>
      </c>
      <c r="H3533">
        <v>1.0829500000000001</v>
      </c>
    </row>
    <row r="3534" spans="1:10">
      <c r="A3534">
        <v>3565</v>
      </c>
      <c r="B3534" s="612">
        <v>43909.474305555559</v>
      </c>
      <c r="C3534" s="405" t="s">
        <v>2110</v>
      </c>
      <c r="D3534" s="384">
        <v>804</v>
      </c>
      <c r="E3534">
        <v>0.02</v>
      </c>
      <c r="F3534">
        <v>1.0864</v>
      </c>
      <c r="G3534" s="384">
        <v>0</v>
      </c>
      <c r="H3534">
        <v>1.0812600000000001</v>
      </c>
    </row>
    <row r="3535" spans="1:10">
      <c r="A3535">
        <v>3574</v>
      </c>
      <c r="B3535" s="612">
        <v>43909.479861111111</v>
      </c>
      <c r="C3535" s="405" t="s">
        <v>2110</v>
      </c>
      <c r="D3535" s="384">
        <v>804</v>
      </c>
      <c r="E3535">
        <v>0.02</v>
      </c>
      <c r="F3535">
        <v>1.0864</v>
      </c>
      <c r="G3535" s="384">
        <v>0</v>
      </c>
      <c r="H3535">
        <v>1.07945</v>
      </c>
    </row>
    <row r="3536" spans="1:10">
      <c r="A3536">
        <v>3587</v>
      </c>
      <c r="B3536" s="612">
        <v>43909.519444444442</v>
      </c>
      <c r="C3536" s="405" t="s">
        <v>2110</v>
      </c>
      <c r="D3536" s="384">
        <v>804</v>
      </c>
      <c r="E3536">
        <v>0.02</v>
      </c>
      <c r="F3536">
        <v>1.0864</v>
      </c>
      <c r="G3536" s="384">
        <v>0</v>
      </c>
      <c r="H3536">
        <v>1.0772999999999999</v>
      </c>
    </row>
    <row r="3537" spans="1:10">
      <c r="A3537">
        <v>3599</v>
      </c>
      <c r="B3537" s="612">
        <v>43909.536111111112</v>
      </c>
      <c r="C3537" s="405" t="s">
        <v>2054</v>
      </c>
      <c r="D3537" s="384">
        <v>804</v>
      </c>
      <c r="E3537">
        <v>0.02</v>
      </c>
      <c r="F3537">
        <v>1.0772999999999999</v>
      </c>
      <c r="G3537" s="384">
        <v>0</v>
      </c>
      <c r="H3537">
        <v>1.0772999999999999</v>
      </c>
      <c r="I3537">
        <v>-18.2</v>
      </c>
      <c r="J3537" s="384">
        <v>26329.95</v>
      </c>
    </row>
    <row r="3538" spans="1:10">
      <c r="A3538">
        <v>3521</v>
      </c>
      <c r="B3538" s="612">
        <v>43909.374305555553</v>
      </c>
      <c r="C3538" s="405" t="s">
        <v>96</v>
      </c>
      <c r="D3538" s="384">
        <v>805</v>
      </c>
      <c r="E3538">
        <v>0.03</v>
      </c>
      <c r="F3538">
        <v>1.0848</v>
      </c>
      <c r="G3538" s="384">
        <v>0</v>
      </c>
      <c r="H3538">
        <v>0</v>
      </c>
    </row>
    <row r="3539" spans="1:10">
      <c r="A3539">
        <v>3522</v>
      </c>
      <c r="B3539" s="612">
        <v>43909.374305555553</v>
      </c>
      <c r="C3539" s="405" t="s">
        <v>2110</v>
      </c>
      <c r="D3539" s="384">
        <v>805</v>
      </c>
      <c r="E3539">
        <v>0.03</v>
      </c>
      <c r="F3539">
        <v>1.0848</v>
      </c>
      <c r="G3539" s="384">
        <v>0</v>
      </c>
      <c r="H3539">
        <v>1.08717</v>
      </c>
    </row>
    <row r="3540" spans="1:10">
      <c r="A3540">
        <v>3534</v>
      </c>
      <c r="B3540" s="612">
        <v>43909.40902777778</v>
      </c>
      <c r="C3540" s="405" t="s">
        <v>2110</v>
      </c>
      <c r="D3540" s="384">
        <v>805</v>
      </c>
      <c r="E3540">
        <v>0.03</v>
      </c>
      <c r="F3540">
        <v>1.0848</v>
      </c>
      <c r="G3540" s="384">
        <v>0</v>
      </c>
      <c r="H3540">
        <v>1.08589</v>
      </c>
    </row>
    <row r="3541" spans="1:10">
      <c r="A3541">
        <v>3540</v>
      </c>
      <c r="B3541" s="612">
        <v>43909.417361111111</v>
      </c>
      <c r="C3541" s="405" t="s">
        <v>2110</v>
      </c>
      <c r="D3541" s="384">
        <v>805</v>
      </c>
      <c r="E3541">
        <v>0.03</v>
      </c>
      <c r="F3541">
        <v>1.0848</v>
      </c>
      <c r="G3541" s="384">
        <v>0</v>
      </c>
      <c r="H3541">
        <v>1.08453</v>
      </c>
    </row>
    <row r="3542" spans="1:10">
      <c r="A3542">
        <v>3553</v>
      </c>
      <c r="B3542" s="612">
        <v>43909.456250000003</v>
      </c>
      <c r="C3542" s="405" t="s">
        <v>2110</v>
      </c>
      <c r="D3542" s="384">
        <v>805</v>
      </c>
      <c r="E3542">
        <v>0.03</v>
      </c>
      <c r="F3542">
        <v>1.0848</v>
      </c>
      <c r="G3542" s="384">
        <v>0</v>
      </c>
      <c r="H3542">
        <v>1.0829500000000001</v>
      </c>
    </row>
    <row r="3543" spans="1:10">
      <c r="A3543">
        <v>3564</v>
      </c>
      <c r="B3543" s="612">
        <v>43909.474305555559</v>
      </c>
      <c r="C3543" s="405" t="s">
        <v>2110</v>
      </c>
      <c r="D3543" s="384">
        <v>805</v>
      </c>
      <c r="E3543">
        <v>0.03</v>
      </c>
      <c r="F3543">
        <v>1.0848</v>
      </c>
      <c r="G3543" s="384">
        <v>0</v>
      </c>
      <c r="H3543">
        <v>1.0812600000000001</v>
      </c>
    </row>
    <row r="3544" spans="1:10">
      <c r="A3544">
        <v>3573</v>
      </c>
      <c r="B3544" s="612">
        <v>43909.479861111111</v>
      </c>
      <c r="C3544" s="405" t="s">
        <v>2110</v>
      </c>
      <c r="D3544" s="384">
        <v>805</v>
      </c>
      <c r="E3544">
        <v>0.03</v>
      </c>
      <c r="F3544">
        <v>1.0848</v>
      </c>
      <c r="G3544" s="384">
        <v>0</v>
      </c>
      <c r="H3544">
        <v>1.07945</v>
      </c>
    </row>
    <row r="3545" spans="1:10">
      <c r="A3545">
        <v>3586</v>
      </c>
      <c r="B3545" s="612">
        <v>43909.519444444442</v>
      </c>
      <c r="C3545" s="405" t="s">
        <v>2110</v>
      </c>
      <c r="D3545" s="384">
        <v>805</v>
      </c>
      <c r="E3545">
        <v>0.03</v>
      </c>
      <c r="F3545">
        <v>1.0848</v>
      </c>
      <c r="G3545" s="384">
        <v>0</v>
      </c>
      <c r="H3545">
        <v>1.0772999999999999</v>
      </c>
    </row>
    <row r="3546" spans="1:10">
      <c r="A3546">
        <v>3600</v>
      </c>
      <c r="B3546" s="612">
        <v>43909.536111111112</v>
      </c>
      <c r="C3546" s="405" t="s">
        <v>2054</v>
      </c>
      <c r="D3546" s="384">
        <v>805</v>
      </c>
      <c r="E3546">
        <v>0.03</v>
      </c>
      <c r="F3546">
        <v>1.0772999999999999</v>
      </c>
      <c r="G3546" s="384">
        <v>0</v>
      </c>
      <c r="H3546">
        <v>1.0772999999999999</v>
      </c>
      <c r="I3546">
        <v>-22.5</v>
      </c>
      <c r="J3546" s="384">
        <v>26307.45</v>
      </c>
    </row>
    <row r="3547" spans="1:10">
      <c r="A3547">
        <v>3525</v>
      </c>
      <c r="B3547" s="612">
        <v>43909.382638888892</v>
      </c>
      <c r="C3547" s="405" t="s">
        <v>97</v>
      </c>
      <c r="D3547" s="384">
        <v>806</v>
      </c>
      <c r="E3547">
        <v>0.02</v>
      </c>
      <c r="F3547">
        <v>1.08491</v>
      </c>
      <c r="G3547" s="384">
        <v>0</v>
      </c>
      <c r="H3547">
        <v>0</v>
      </c>
    </row>
    <row r="3548" spans="1:10">
      <c r="A3548">
        <v>3526</v>
      </c>
      <c r="B3548" s="612">
        <v>43909.382638888892</v>
      </c>
      <c r="C3548" s="405" t="s">
        <v>2110</v>
      </c>
      <c r="D3548" s="384">
        <v>806</v>
      </c>
      <c r="E3548">
        <v>0.02</v>
      </c>
      <c r="F3548">
        <v>1.08491</v>
      </c>
      <c r="G3548" s="384">
        <v>0</v>
      </c>
      <c r="H3548">
        <v>1.0839099999999999</v>
      </c>
    </row>
    <row r="3549" spans="1:10">
      <c r="A3549">
        <v>3529</v>
      </c>
      <c r="B3549" s="612">
        <v>43909.397916666669</v>
      </c>
      <c r="C3549" s="405" t="s">
        <v>2110</v>
      </c>
      <c r="D3549" s="384">
        <v>806</v>
      </c>
      <c r="E3549">
        <v>0.02</v>
      </c>
      <c r="F3549">
        <v>1.08491</v>
      </c>
      <c r="G3549" s="384">
        <v>0</v>
      </c>
      <c r="H3549">
        <v>1.0847199999999999</v>
      </c>
    </row>
    <row r="3550" spans="1:10">
      <c r="A3550">
        <v>3530</v>
      </c>
      <c r="B3550" s="612">
        <v>43909.401388888888</v>
      </c>
      <c r="C3550" s="405" t="s">
        <v>2054</v>
      </c>
      <c r="D3550" s="384">
        <v>806</v>
      </c>
      <c r="E3550">
        <v>0.02</v>
      </c>
      <c r="F3550">
        <v>1.0847199999999999</v>
      </c>
      <c r="G3550" s="384">
        <v>0</v>
      </c>
      <c r="H3550">
        <v>1.0847199999999999</v>
      </c>
      <c r="I3550">
        <v>0.38</v>
      </c>
      <c r="J3550" s="384">
        <v>26357.95</v>
      </c>
    </row>
    <row r="3551" spans="1:10">
      <c r="A3551">
        <v>3527</v>
      </c>
      <c r="B3551" s="612">
        <v>43909.397916666669</v>
      </c>
      <c r="C3551" s="405" t="s">
        <v>97</v>
      </c>
      <c r="D3551" s="384">
        <v>807</v>
      </c>
      <c r="E3551">
        <v>0.02</v>
      </c>
      <c r="F3551">
        <v>1.08653</v>
      </c>
      <c r="G3551" s="384">
        <v>0</v>
      </c>
      <c r="H3551">
        <v>0</v>
      </c>
    </row>
    <row r="3552" spans="1:10">
      <c r="A3552">
        <v>3528</v>
      </c>
      <c r="B3552" s="612">
        <v>43909.397916666669</v>
      </c>
      <c r="C3552" s="405" t="s">
        <v>2110</v>
      </c>
      <c r="D3552" s="384">
        <v>807</v>
      </c>
      <c r="E3552">
        <v>0.02</v>
      </c>
      <c r="F3552">
        <v>1.08653</v>
      </c>
      <c r="G3552" s="384">
        <v>0</v>
      </c>
      <c r="H3552">
        <v>1.0847199999999999</v>
      </c>
    </row>
    <row r="3553" spans="1:10">
      <c r="A3553">
        <v>3531</v>
      </c>
      <c r="B3553" s="612">
        <v>43909.401388888888</v>
      </c>
      <c r="C3553" s="405" t="s">
        <v>2054</v>
      </c>
      <c r="D3553" s="384">
        <v>807</v>
      </c>
      <c r="E3553">
        <v>0.02</v>
      </c>
      <c r="F3553">
        <v>1.0847199999999999</v>
      </c>
      <c r="G3553" s="384">
        <v>0</v>
      </c>
      <c r="H3553">
        <v>1.0847199999999999</v>
      </c>
      <c r="I3553">
        <v>3.62</v>
      </c>
      <c r="J3553" s="384">
        <v>26361.57</v>
      </c>
    </row>
    <row r="3554" spans="1:10">
      <c r="A3554">
        <v>3532</v>
      </c>
      <c r="B3554" s="612">
        <v>43909.40902777778</v>
      </c>
      <c r="C3554" s="405" t="s">
        <v>96</v>
      </c>
      <c r="D3554" s="384">
        <v>808</v>
      </c>
      <c r="E3554">
        <v>0.05</v>
      </c>
      <c r="F3554">
        <v>1.0830900000000001</v>
      </c>
      <c r="G3554" s="384">
        <v>0</v>
      </c>
      <c r="H3554">
        <v>0</v>
      </c>
    </row>
    <row r="3555" spans="1:10">
      <c r="A3555">
        <v>3533</v>
      </c>
      <c r="B3555" s="612">
        <v>43909.40902777778</v>
      </c>
      <c r="C3555" s="405" t="s">
        <v>2110</v>
      </c>
      <c r="D3555" s="384">
        <v>808</v>
      </c>
      <c r="E3555">
        <v>0.05</v>
      </c>
      <c r="F3555">
        <v>1.0830900000000001</v>
      </c>
      <c r="G3555" s="384">
        <v>0</v>
      </c>
      <c r="H3555">
        <v>1.08589</v>
      </c>
    </row>
    <row r="3556" spans="1:10">
      <c r="A3556">
        <v>3539</v>
      </c>
      <c r="B3556" s="612">
        <v>43909.417361111111</v>
      </c>
      <c r="C3556" s="405" t="s">
        <v>2110</v>
      </c>
      <c r="D3556" s="384">
        <v>808</v>
      </c>
      <c r="E3556">
        <v>0.05</v>
      </c>
      <c r="F3556">
        <v>1.0830900000000001</v>
      </c>
      <c r="G3556" s="384">
        <v>0</v>
      </c>
      <c r="H3556">
        <v>1.08453</v>
      </c>
    </row>
    <row r="3557" spans="1:10">
      <c r="A3557">
        <v>3552</v>
      </c>
      <c r="B3557" s="612">
        <v>43909.456250000003</v>
      </c>
      <c r="C3557" s="405" t="s">
        <v>2110</v>
      </c>
      <c r="D3557" s="384">
        <v>808</v>
      </c>
      <c r="E3557">
        <v>0.05</v>
      </c>
      <c r="F3557">
        <v>1.0830900000000001</v>
      </c>
      <c r="G3557" s="384">
        <v>0</v>
      </c>
      <c r="H3557">
        <v>1.0829500000000001</v>
      </c>
    </row>
    <row r="3558" spans="1:10">
      <c r="A3558">
        <v>3563</v>
      </c>
      <c r="B3558" s="612">
        <v>43909.474305555559</v>
      </c>
      <c r="C3558" s="405" t="s">
        <v>2110</v>
      </c>
      <c r="D3558" s="384">
        <v>808</v>
      </c>
      <c r="E3558">
        <v>0.05</v>
      </c>
      <c r="F3558">
        <v>1.0830900000000001</v>
      </c>
      <c r="G3558" s="384">
        <v>0</v>
      </c>
      <c r="H3558">
        <v>1.0812600000000001</v>
      </c>
    </row>
    <row r="3559" spans="1:10">
      <c r="A3559">
        <v>3572</v>
      </c>
      <c r="B3559" s="612">
        <v>43909.479861111111</v>
      </c>
      <c r="C3559" s="405" t="s">
        <v>2110</v>
      </c>
      <c r="D3559" s="384">
        <v>808</v>
      </c>
      <c r="E3559">
        <v>0.05</v>
      </c>
      <c r="F3559">
        <v>1.0830900000000001</v>
      </c>
      <c r="G3559" s="384">
        <v>0</v>
      </c>
      <c r="H3559">
        <v>1.07945</v>
      </c>
    </row>
    <row r="3560" spans="1:10">
      <c r="A3560">
        <v>3585</v>
      </c>
      <c r="B3560" s="612">
        <v>43909.519444444442</v>
      </c>
      <c r="C3560" s="405" t="s">
        <v>2110</v>
      </c>
      <c r="D3560" s="384">
        <v>808</v>
      </c>
      <c r="E3560">
        <v>0.05</v>
      </c>
      <c r="F3560">
        <v>1.0830900000000001</v>
      </c>
      <c r="G3560" s="384">
        <v>0</v>
      </c>
      <c r="H3560">
        <v>1.0772999999999999</v>
      </c>
    </row>
    <row r="3561" spans="1:10">
      <c r="A3561">
        <v>3601</v>
      </c>
      <c r="B3561" s="612">
        <v>43909.536111111112</v>
      </c>
      <c r="C3561" s="405" t="s">
        <v>2054</v>
      </c>
      <c r="D3561" s="384">
        <v>808</v>
      </c>
      <c r="E3561">
        <v>0.05</v>
      </c>
      <c r="F3561">
        <v>1.0772999999999999</v>
      </c>
      <c r="G3561" s="384">
        <v>0</v>
      </c>
      <c r="H3561">
        <v>1.0772999999999999</v>
      </c>
      <c r="I3561">
        <v>-28.95</v>
      </c>
      <c r="J3561" s="384">
        <v>26278.5</v>
      </c>
    </row>
    <row r="3562" spans="1:10">
      <c r="A3562">
        <v>3537</v>
      </c>
      <c r="B3562" s="612">
        <v>43909.417361111111</v>
      </c>
      <c r="C3562" s="405" t="s">
        <v>96</v>
      </c>
      <c r="D3562" s="384">
        <v>809</v>
      </c>
      <c r="E3562">
        <v>0.08</v>
      </c>
      <c r="F3562">
        <v>1.08125</v>
      </c>
      <c r="G3562" s="384">
        <v>0</v>
      </c>
      <c r="H3562">
        <v>0</v>
      </c>
    </row>
    <row r="3563" spans="1:10">
      <c r="A3563">
        <v>3538</v>
      </c>
      <c r="B3563" s="612">
        <v>43909.417361111111</v>
      </c>
      <c r="C3563" s="405" t="s">
        <v>2110</v>
      </c>
      <c r="D3563" s="384">
        <v>809</v>
      </c>
      <c r="E3563">
        <v>0.08</v>
      </c>
      <c r="F3563">
        <v>1.08125</v>
      </c>
      <c r="G3563" s="384">
        <v>0</v>
      </c>
      <c r="H3563">
        <v>1.08453</v>
      </c>
    </row>
    <row r="3564" spans="1:10">
      <c r="A3564">
        <v>3551</v>
      </c>
      <c r="B3564" s="612">
        <v>43909.456250000003</v>
      </c>
      <c r="C3564" s="405" t="s">
        <v>2110</v>
      </c>
      <c r="D3564" s="384">
        <v>809</v>
      </c>
      <c r="E3564">
        <v>0.08</v>
      </c>
      <c r="F3564">
        <v>1.08125</v>
      </c>
      <c r="G3564" s="384">
        <v>0</v>
      </c>
      <c r="H3564">
        <v>1.0829500000000001</v>
      </c>
    </row>
    <row r="3565" spans="1:10">
      <c r="A3565">
        <v>3562</v>
      </c>
      <c r="B3565" s="612">
        <v>43909.474305555559</v>
      </c>
      <c r="C3565" s="405" t="s">
        <v>2110</v>
      </c>
      <c r="D3565" s="384">
        <v>809</v>
      </c>
      <c r="E3565">
        <v>0.08</v>
      </c>
      <c r="F3565">
        <v>1.08125</v>
      </c>
      <c r="G3565" s="384">
        <v>0</v>
      </c>
      <c r="H3565">
        <v>1.0812600000000001</v>
      </c>
    </row>
    <row r="3566" spans="1:10">
      <c r="A3566">
        <v>3571</v>
      </c>
      <c r="B3566" s="612">
        <v>43909.479861111111</v>
      </c>
      <c r="C3566" s="405" t="s">
        <v>2110</v>
      </c>
      <c r="D3566" s="384">
        <v>809</v>
      </c>
      <c r="E3566">
        <v>0.08</v>
      </c>
      <c r="F3566">
        <v>1.08125</v>
      </c>
      <c r="G3566" s="384">
        <v>0</v>
      </c>
      <c r="H3566">
        <v>1.07945</v>
      </c>
    </row>
    <row r="3567" spans="1:10">
      <c r="A3567">
        <v>3584</v>
      </c>
      <c r="B3567" s="612">
        <v>43909.519444444442</v>
      </c>
      <c r="C3567" s="405" t="s">
        <v>2110</v>
      </c>
      <c r="D3567" s="384">
        <v>809</v>
      </c>
      <c r="E3567">
        <v>0.08</v>
      </c>
      <c r="F3567">
        <v>1.08125</v>
      </c>
      <c r="G3567" s="384">
        <v>0</v>
      </c>
      <c r="H3567">
        <v>1.0772999999999999</v>
      </c>
    </row>
    <row r="3568" spans="1:10">
      <c r="A3568">
        <v>3602</v>
      </c>
      <c r="B3568" s="612">
        <v>43909.536111111112</v>
      </c>
      <c r="C3568" s="405" t="s">
        <v>2054</v>
      </c>
      <c r="D3568" s="384">
        <v>809</v>
      </c>
      <c r="E3568">
        <v>0.08</v>
      </c>
      <c r="F3568">
        <v>1.0772999999999999</v>
      </c>
      <c r="G3568" s="384">
        <v>0</v>
      </c>
      <c r="H3568">
        <v>1.0772999999999999</v>
      </c>
      <c r="I3568">
        <v>-31.6</v>
      </c>
      <c r="J3568" s="384">
        <v>26246.9</v>
      </c>
    </row>
    <row r="3569" spans="1:10">
      <c r="A3569">
        <v>3543</v>
      </c>
      <c r="B3569" s="612">
        <v>43909.42291666667</v>
      </c>
      <c r="C3569" s="405" t="s">
        <v>97</v>
      </c>
      <c r="D3569" s="384">
        <v>810</v>
      </c>
      <c r="E3569">
        <v>0.02</v>
      </c>
      <c r="F3569">
        <v>1.08223</v>
      </c>
      <c r="G3569" s="384">
        <v>0</v>
      </c>
      <c r="H3569">
        <v>0</v>
      </c>
    </row>
    <row r="3570" spans="1:10">
      <c r="A3570">
        <v>3544</v>
      </c>
      <c r="B3570" s="612">
        <v>43909.42291666667</v>
      </c>
      <c r="C3570" s="405" t="s">
        <v>2110</v>
      </c>
      <c r="D3570" s="384">
        <v>810</v>
      </c>
      <c r="E3570">
        <v>0.02</v>
      </c>
      <c r="F3570">
        <v>1.08223</v>
      </c>
      <c r="G3570" s="384">
        <v>0</v>
      </c>
      <c r="H3570">
        <v>1.0812299999999999</v>
      </c>
    </row>
    <row r="3571" spans="1:10">
      <c r="A3571">
        <v>3545</v>
      </c>
      <c r="B3571" s="612">
        <v>43909.428472222222</v>
      </c>
      <c r="C3571" s="405" t="s">
        <v>2054</v>
      </c>
      <c r="D3571" s="384">
        <v>810</v>
      </c>
      <c r="E3571">
        <v>0.02</v>
      </c>
      <c r="F3571">
        <v>1.0812299999999999</v>
      </c>
      <c r="G3571" s="384">
        <v>0</v>
      </c>
      <c r="H3571">
        <v>1.0812299999999999</v>
      </c>
      <c r="I3571">
        <v>2</v>
      </c>
      <c r="J3571" s="384">
        <v>26363.57</v>
      </c>
    </row>
    <row r="3572" spans="1:10">
      <c r="A3572">
        <v>3546</v>
      </c>
      <c r="B3572" s="612">
        <v>43909.438888888886</v>
      </c>
      <c r="C3572" s="405" t="s">
        <v>97</v>
      </c>
      <c r="D3572" s="384">
        <v>811</v>
      </c>
      <c r="E3572">
        <v>0.02</v>
      </c>
      <c r="F3572">
        <v>1.0808</v>
      </c>
      <c r="G3572" s="384">
        <v>0</v>
      </c>
      <c r="H3572">
        <v>0</v>
      </c>
    </row>
    <row r="3573" spans="1:10">
      <c r="A3573">
        <v>3547</v>
      </c>
      <c r="B3573" s="612">
        <v>43909.438888888886</v>
      </c>
      <c r="C3573" s="405" t="s">
        <v>2110</v>
      </c>
      <c r="D3573" s="384">
        <v>811</v>
      </c>
      <c r="E3573">
        <v>0.02</v>
      </c>
      <c r="F3573">
        <v>1.0808</v>
      </c>
      <c r="G3573" s="384">
        <v>0</v>
      </c>
      <c r="H3573">
        <v>1.0798000000000001</v>
      </c>
    </row>
    <row r="3574" spans="1:10">
      <c r="A3574">
        <v>3548</v>
      </c>
      <c r="B3574" s="612">
        <v>43909.452777777777</v>
      </c>
      <c r="C3574" s="405" t="s">
        <v>2054</v>
      </c>
      <c r="D3574" s="384">
        <v>811</v>
      </c>
      <c r="E3574">
        <v>0.02</v>
      </c>
      <c r="F3574">
        <v>1.0798000000000001</v>
      </c>
      <c r="G3574" s="384">
        <v>0</v>
      </c>
      <c r="H3574">
        <v>1.0798000000000001</v>
      </c>
      <c r="I3574">
        <v>2</v>
      </c>
      <c r="J3574" s="384">
        <v>26365.57</v>
      </c>
    </row>
    <row r="3575" spans="1:10">
      <c r="A3575">
        <v>3549</v>
      </c>
      <c r="B3575" s="612">
        <v>43909.456250000003</v>
      </c>
      <c r="C3575" s="405" t="s">
        <v>96</v>
      </c>
      <c r="D3575" s="384">
        <v>812</v>
      </c>
      <c r="E3575">
        <v>0.14000000000000001</v>
      </c>
      <c r="F3575">
        <v>1.07935</v>
      </c>
      <c r="G3575" s="384">
        <v>0</v>
      </c>
      <c r="H3575">
        <v>0</v>
      </c>
    </row>
    <row r="3576" spans="1:10">
      <c r="A3576">
        <v>3550</v>
      </c>
      <c r="B3576" s="612">
        <v>43909.456250000003</v>
      </c>
      <c r="C3576" s="405" t="s">
        <v>2110</v>
      </c>
      <c r="D3576" s="384">
        <v>812</v>
      </c>
      <c r="E3576">
        <v>0.14000000000000001</v>
      </c>
      <c r="F3576">
        <v>1.07935</v>
      </c>
      <c r="G3576" s="384">
        <v>0</v>
      </c>
      <c r="H3576">
        <v>1.0829500000000001</v>
      </c>
    </row>
    <row r="3577" spans="1:10">
      <c r="A3577">
        <v>3561</v>
      </c>
      <c r="B3577" s="612">
        <v>43909.474305555559</v>
      </c>
      <c r="C3577" s="405" t="s">
        <v>2110</v>
      </c>
      <c r="D3577" s="384">
        <v>812</v>
      </c>
      <c r="E3577">
        <v>0.14000000000000001</v>
      </c>
      <c r="F3577">
        <v>1.07935</v>
      </c>
      <c r="G3577" s="384">
        <v>0</v>
      </c>
      <c r="H3577">
        <v>1.0812600000000001</v>
      </c>
    </row>
    <row r="3578" spans="1:10">
      <c r="A3578">
        <v>3570</v>
      </c>
      <c r="B3578" s="612">
        <v>43909.479861111111</v>
      </c>
      <c r="C3578" s="405" t="s">
        <v>2110</v>
      </c>
      <c r="D3578" s="384">
        <v>812</v>
      </c>
      <c r="E3578">
        <v>0.14000000000000001</v>
      </c>
      <c r="F3578">
        <v>1.07935</v>
      </c>
      <c r="G3578" s="384">
        <v>0</v>
      </c>
      <c r="H3578">
        <v>1.07945</v>
      </c>
    </row>
    <row r="3579" spans="1:10">
      <c r="A3579">
        <v>3583</v>
      </c>
      <c r="B3579" s="612">
        <v>43909.519444444442</v>
      </c>
      <c r="C3579" s="405" t="s">
        <v>2110</v>
      </c>
      <c r="D3579" s="384">
        <v>812</v>
      </c>
      <c r="E3579">
        <v>0.14000000000000001</v>
      </c>
      <c r="F3579">
        <v>1.07935</v>
      </c>
      <c r="G3579" s="384">
        <v>0</v>
      </c>
      <c r="H3579">
        <v>1.0772999999999999</v>
      </c>
    </row>
    <row r="3580" spans="1:10">
      <c r="A3580">
        <v>3603</v>
      </c>
      <c r="B3580" s="612">
        <v>43909.536111111112</v>
      </c>
      <c r="C3580" s="405" t="s">
        <v>2054</v>
      </c>
      <c r="D3580" s="384">
        <v>812</v>
      </c>
      <c r="E3580">
        <v>0.14000000000000001</v>
      </c>
      <c r="F3580">
        <v>1.0772999999999999</v>
      </c>
      <c r="G3580" s="384">
        <v>0</v>
      </c>
      <c r="H3580">
        <v>1.0772999999999999</v>
      </c>
      <c r="I3580">
        <v>-28.7</v>
      </c>
      <c r="J3580" s="384">
        <v>26218.2</v>
      </c>
    </row>
    <row r="3581" spans="1:10">
      <c r="A3581">
        <v>3556</v>
      </c>
      <c r="B3581" s="612">
        <v>43909.463194444441</v>
      </c>
      <c r="C3581" s="405" t="s">
        <v>97</v>
      </c>
      <c r="D3581" s="384">
        <v>813</v>
      </c>
      <c r="E3581">
        <v>0.02</v>
      </c>
      <c r="F3581">
        <v>1.0804199999999999</v>
      </c>
      <c r="G3581" s="384">
        <v>0</v>
      </c>
      <c r="H3581">
        <v>0</v>
      </c>
    </row>
    <row r="3582" spans="1:10">
      <c r="A3582">
        <v>3557</v>
      </c>
      <c r="B3582" s="612">
        <v>43909.463194444441</v>
      </c>
      <c r="C3582" s="405" t="s">
        <v>2110</v>
      </c>
      <c r="D3582" s="384">
        <v>813</v>
      </c>
      <c r="E3582">
        <v>0.02</v>
      </c>
      <c r="F3582">
        <v>1.0804199999999999</v>
      </c>
      <c r="G3582" s="384">
        <v>0</v>
      </c>
      <c r="H3582">
        <v>1.07942</v>
      </c>
    </row>
    <row r="3583" spans="1:10">
      <c r="A3583">
        <v>3558</v>
      </c>
      <c r="B3583" s="612">
        <v>43909.467361111114</v>
      </c>
      <c r="C3583" s="405" t="s">
        <v>2054</v>
      </c>
      <c r="D3583" s="384">
        <v>813</v>
      </c>
      <c r="E3583">
        <v>0.02</v>
      </c>
      <c r="F3583">
        <v>1.07942</v>
      </c>
      <c r="G3583" s="384">
        <v>0</v>
      </c>
      <c r="H3583">
        <v>1.07942</v>
      </c>
      <c r="I3583">
        <v>2</v>
      </c>
      <c r="J3583" s="384">
        <v>26367.57</v>
      </c>
    </row>
    <row r="3584" spans="1:10">
      <c r="A3584">
        <v>3559</v>
      </c>
      <c r="B3584" s="612">
        <v>43909.474305555559</v>
      </c>
      <c r="C3584" s="405" t="s">
        <v>96</v>
      </c>
      <c r="D3584" s="384">
        <v>814</v>
      </c>
      <c r="E3584">
        <v>0.23</v>
      </c>
      <c r="F3584">
        <v>1.0773200000000001</v>
      </c>
      <c r="G3584" s="384">
        <v>0</v>
      </c>
      <c r="H3584">
        <v>0</v>
      </c>
    </row>
    <row r="3585" spans="1:10">
      <c r="A3585">
        <v>3560</v>
      </c>
      <c r="B3585" s="612">
        <v>43909.474305555559</v>
      </c>
      <c r="C3585" s="405" t="s">
        <v>2110</v>
      </c>
      <c r="D3585" s="384">
        <v>814</v>
      </c>
      <c r="E3585">
        <v>0.23</v>
      </c>
      <c r="F3585">
        <v>1.0773200000000001</v>
      </c>
      <c r="G3585" s="384">
        <v>0</v>
      </c>
      <c r="H3585">
        <v>1.0812600000000001</v>
      </c>
    </row>
    <row r="3586" spans="1:10">
      <c r="A3586">
        <v>3569</v>
      </c>
      <c r="B3586" s="612">
        <v>43909.479861111111</v>
      </c>
      <c r="C3586" s="405" t="s">
        <v>2110</v>
      </c>
      <c r="D3586" s="384">
        <v>814</v>
      </c>
      <c r="E3586">
        <v>0.23</v>
      </c>
      <c r="F3586">
        <v>1.0773200000000001</v>
      </c>
      <c r="G3586" s="384">
        <v>0</v>
      </c>
      <c r="H3586">
        <v>1.07945</v>
      </c>
    </row>
    <row r="3587" spans="1:10">
      <c r="A3587">
        <v>3582</v>
      </c>
      <c r="B3587" s="612">
        <v>43909.519444444442</v>
      </c>
      <c r="C3587" s="405" t="s">
        <v>2110</v>
      </c>
      <c r="D3587" s="384">
        <v>814</v>
      </c>
      <c r="E3587">
        <v>0.23</v>
      </c>
      <c r="F3587">
        <v>1.0773200000000001</v>
      </c>
      <c r="G3587" s="384">
        <v>0</v>
      </c>
      <c r="H3587">
        <v>1.0772999999999999</v>
      </c>
    </row>
    <row r="3588" spans="1:10">
      <c r="A3588">
        <v>3604</v>
      </c>
      <c r="B3588" s="612">
        <v>43909.536111111112</v>
      </c>
      <c r="C3588" s="405" t="s">
        <v>2054</v>
      </c>
      <c r="D3588" s="384">
        <v>814</v>
      </c>
      <c r="E3588">
        <v>0.23</v>
      </c>
      <c r="F3588">
        <v>1.0772999999999999</v>
      </c>
      <c r="G3588" s="384">
        <v>0</v>
      </c>
      <c r="H3588">
        <v>1.0772999999999999</v>
      </c>
      <c r="I3588">
        <v>-0.46</v>
      </c>
      <c r="J3588" s="384">
        <v>26217.74</v>
      </c>
    </row>
    <row r="3589" spans="1:10">
      <c r="A3589">
        <v>3567</v>
      </c>
      <c r="B3589" s="612">
        <v>43909.479861111111</v>
      </c>
      <c r="C3589" s="405" t="s">
        <v>96</v>
      </c>
      <c r="D3589" s="384">
        <v>815</v>
      </c>
      <c r="E3589">
        <v>0.38</v>
      </c>
      <c r="F3589">
        <v>1.0751900000000001</v>
      </c>
      <c r="G3589" s="384">
        <v>0</v>
      </c>
      <c r="H3589">
        <v>0</v>
      </c>
    </row>
    <row r="3590" spans="1:10">
      <c r="A3590">
        <v>3568</v>
      </c>
      <c r="B3590" s="612">
        <v>43909.479861111111</v>
      </c>
      <c r="C3590" s="405" t="s">
        <v>2110</v>
      </c>
      <c r="D3590" s="384">
        <v>815</v>
      </c>
      <c r="E3590">
        <v>0.38</v>
      </c>
      <c r="F3590">
        <v>1.0751900000000001</v>
      </c>
      <c r="G3590" s="384">
        <v>0</v>
      </c>
      <c r="H3590">
        <v>1.07945</v>
      </c>
    </row>
    <row r="3591" spans="1:10">
      <c r="A3591">
        <v>3581</v>
      </c>
      <c r="B3591" s="612">
        <v>43909.519444444442</v>
      </c>
      <c r="C3591" s="405" t="s">
        <v>2110</v>
      </c>
      <c r="D3591" s="384">
        <v>815</v>
      </c>
      <c r="E3591">
        <v>0.38</v>
      </c>
      <c r="F3591">
        <v>1.0751900000000001</v>
      </c>
      <c r="G3591" s="384">
        <v>0</v>
      </c>
      <c r="H3591">
        <v>1.0772999999999999</v>
      </c>
    </row>
    <row r="3592" spans="1:10">
      <c r="A3592">
        <v>3605</v>
      </c>
      <c r="B3592" s="612">
        <v>43909.536111111112</v>
      </c>
      <c r="C3592" s="405" t="s">
        <v>2054</v>
      </c>
      <c r="D3592" s="384">
        <v>815</v>
      </c>
      <c r="E3592">
        <v>0.38</v>
      </c>
      <c r="F3592">
        <v>1.0772999999999999</v>
      </c>
      <c r="G3592" s="384">
        <v>0</v>
      </c>
      <c r="H3592">
        <v>1.0772999999999999</v>
      </c>
      <c r="I3592">
        <v>80.180000000000007</v>
      </c>
      <c r="J3592" s="384">
        <v>26297.919999999998</v>
      </c>
    </row>
    <row r="3593" spans="1:10">
      <c r="A3593">
        <v>3576</v>
      </c>
      <c r="B3593" s="612">
        <v>43909.503472222219</v>
      </c>
      <c r="C3593" s="405" t="s">
        <v>97</v>
      </c>
      <c r="D3593" s="384">
        <v>816</v>
      </c>
      <c r="E3593">
        <v>0.02</v>
      </c>
      <c r="F3593">
        <v>1.07534</v>
      </c>
      <c r="G3593" s="384">
        <v>0</v>
      </c>
      <c r="H3593">
        <v>0</v>
      </c>
    </row>
    <row r="3594" spans="1:10">
      <c r="A3594">
        <v>3577</v>
      </c>
      <c r="B3594" s="612">
        <v>43909.503472222219</v>
      </c>
      <c r="C3594" s="405" t="s">
        <v>2110</v>
      </c>
      <c r="D3594" s="384">
        <v>816</v>
      </c>
      <c r="E3594">
        <v>0.02</v>
      </c>
      <c r="F3594">
        <v>1.07534</v>
      </c>
      <c r="G3594" s="384">
        <v>0</v>
      </c>
      <c r="H3594">
        <v>1.0743400000000001</v>
      </c>
    </row>
    <row r="3595" spans="1:10">
      <c r="A3595">
        <v>3578</v>
      </c>
      <c r="B3595" s="612">
        <v>43909.507638888892</v>
      </c>
      <c r="C3595" s="405" t="s">
        <v>2054</v>
      </c>
      <c r="D3595" s="384">
        <v>816</v>
      </c>
      <c r="E3595">
        <v>0.02</v>
      </c>
      <c r="F3595">
        <v>1.0743400000000001</v>
      </c>
      <c r="G3595" s="384">
        <v>0</v>
      </c>
      <c r="H3595">
        <v>1.0743400000000001</v>
      </c>
      <c r="I3595">
        <v>2</v>
      </c>
      <c r="J3595" s="384">
        <v>26369.57</v>
      </c>
    </row>
    <row r="3596" spans="1:10">
      <c r="A3596">
        <v>3579</v>
      </c>
      <c r="B3596" s="612">
        <v>43909.519444444442</v>
      </c>
      <c r="C3596" s="405" t="s">
        <v>96</v>
      </c>
      <c r="D3596" s="384">
        <v>817</v>
      </c>
      <c r="E3596">
        <v>0.64</v>
      </c>
      <c r="F3596">
        <v>1.0729500000000001</v>
      </c>
      <c r="G3596" s="384">
        <v>0</v>
      </c>
      <c r="H3596">
        <v>0</v>
      </c>
    </row>
    <row r="3597" spans="1:10">
      <c r="A3597">
        <v>3580</v>
      </c>
      <c r="B3597" s="612">
        <v>43909.519444444442</v>
      </c>
      <c r="C3597" s="405" t="s">
        <v>2110</v>
      </c>
      <c r="D3597" s="384">
        <v>817</v>
      </c>
      <c r="E3597">
        <v>0.64</v>
      </c>
      <c r="F3597">
        <v>1.0729500000000001</v>
      </c>
      <c r="G3597" s="384">
        <v>0</v>
      </c>
      <c r="H3597">
        <v>1.0772999999999999</v>
      </c>
    </row>
    <row r="3598" spans="1:10">
      <c r="A3598">
        <v>3606</v>
      </c>
      <c r="B3598" s="612">
        <v>43909.536111111112</v>
      </c>
      <c r="C3598" s="405" t="s">
        <v>2054</v>
      </c>
      <c r="D3598" s="384">
        <v>817</v>
      </c>
      <c r="E3598">
        <v>0.64</v>
      </c>
      <c r="F3598">
        <v>1.0772999999999999</v>
      </c>
      <c r="G3598" s="384">
        <v>0</v>
      </c>
      <c r="H3598">
        <v>1.0772999999999999</v>
      </c>
      <c r="I3598">
        <v>278.39999999999998</v>
      </c>
      <c r="J3598" s="384">
        <v>26576.32</v>
      </c>
    </row>
    <row r="3599" spans="1:10">
      <c r="A3599">
        <v>3589</v>
      </c>
      <c r="B3599" s="612">
        <v>43909.522222222222</v>
      </c>
      <c r="C3599" s="405" t="s">
        <v>97</v>
      </c>
      <c r="D3599" s="384">
        <v>818</v>
      </c>
      <c r="E3599">
        <v>0.02</v>
      </c>
      <c r="F3599">
        <v>1.0736600000000001</v>
      </c>
      <c r="G3599" s="384">
        <v>0</v>
      </c>
      <c r="H3599">
        <v>0</v>
      </c>
    </row>
    <row r="3600" spans="1:10">
      <c r="A3600">
        <v>3590</v>
      </c>
      <c r="B3600" s="612">
        <v>43909.522222222222</v>
      </c>
      <c r="C3600" s="405" t="s">
        <v>2110</v>
      </c>
      <c r="D3600" s="384">
        <v>818</v>
      </c>
      <c r="E3600">
        <v>0.02</v>
      </c>
      <c r="F3600">
        <v>1.0736600000000001</v>
      </c>
      <c r="G3600" s="384">
        <v>0</v>
      </c>
      <c r="H3600">
        <v>1.0726599999999999</v>
      </c>
    </row>
    <row r="3601" spans="1:10">
      <c r="A3601">
        <v>3593</v>
      </c>
      <c r="B3601" s="612">
        <v>43909.527083333334</v>
      </c>
      <c r="C3601" s="405" t="s">
        <v>2110</v>
      </c>
      <c r="D3601" s="384">
        <v>818</v>
      </c>
      <c r="E3601">
        <v>0.02</v>
      </c>
      <c r="F3601">
        <v>1.0736600000000001</v>
      </c>
      <c r="G3601" s="384">
        <v>0</v>
      </c>
      <c r="H3601">
        <v>1.0734900000000001</v>
      </c>
    </row>
    <row r="3602" spans="1:10">
      <c r="A3602">
        <v>3597</v>
      </c>
      <c r="B3602" s="612">
        <v>43909.536111111112</v>
      </c>
      <c r="C3602" s="405" t="s">
        <v>2110</v>
      </c>
      <c r="D3602" s="384">
        <v>818</v>
      </c>
      <c r="E3602">
        <v>0.02</v>
      </c>
      <c r="F3602">
        <v>1.0736600000000001</v>
      </c>
      <c r="G3602" s="384">
        <v>0</v>
      </c>
      <c r="H3602">
        <v>1.0745400000000001</v>
      </c>
    </row>
    <row r="3603" spans="1:10">
      <c r="A3603">
        <v>3611</v>
      </c>
      <c r="B3603" s="612">
        <v>43909.537499999999</v>
      </c>
      <c r="C3603" s="405" t="s">
        <v>2110</v>
      </c>
      <c r="D3603" s="384">
        <v>818</v>
      </c>
      <c r="E3603">
        <v>0.02</v>
      </c>
      <c r="F3603">
        <v>1.0736600000000001</v>
      </c>
      <c r="G3603" s="384">
        <v>0</v>
      </c>
      <c r="H3603">
        <v>1.0758399999999999</v>
      </c>
    </row>
    <row r="3604" spans="1:10">
      <c r="A3604">
        <v>3617</v>
      </c>
      <c r="B3604" s="612">
        <v>43909.541666666664</v>
      </c>
      <c r="C3604" s="405" t="s">
        <v>2110</v>
      </c>
      <c r="D3604" s="384">
        <v>818</v>
      </c>
      <c r="E3604">
        <v>0.02</v>
      </c>
      <c r="F3604">
        <v>1.0736600000000001</v>
      </c>
      <c r="G3604" s="384">
        <v>0</v>
      </c>
      <c r="H3604">
        <v>1.0771999999999999</v>
      </c>
    </row>
    <row r="3605" spans="1:10">
      <c r="A3605">
        <v>3630</v>
      </c>
      <c r="B3605" s="612">
        <v>43909.559027777781</v>
      </c>
      <c r="C3605" s="405" t="s">
        <v>2110</v>
      </c>
      <c r="D3605" s="384">
        <v>818</v>
      </c>
      <c r="E3605">
        <v>0.02</v>
      </c>
      <c r="F3605">
        <v>1.0736600000000001</v>
      </c>
      <c r="G3605" s="384">
        <v>0</v>
      </c>
      <c r="H3605">
        <v>1.0787899999999999</v>
      </c>
    </row>
    <row r="3606" spans="1:10">
      <c r="A3606">
        <v>3643</v>
      </c>
      <c r="B3606" s="612">
        <v>43909.594444444447</v>
      </c>
      <c r="C3606" s="405" t="s">
        <v>2054</v>
      </c>
      <c r="D3606" s="384">
        <v>818</v>
      </c>
      <c r="E3606">
        <v>0.02</v>
      </c>
      <c r="F3606">
        <v>1.0787899999999999</v>
      </c>
      <c r="G3606" s="384">
        <v>0</v>
      </c>
      <c r="H3606">
        <v>1.0787899999999999</v>
      </c>
      <c r="I3606">
        <v>-10.26</v>
      </c>
      <c r="J3606" s="384">
        <v>26574.06</v>
      </c>
    </row>
    <row r="3607" spans="1:10">
      <c r="A3607">
        <v>3591</v>
      </c>
      <c r="B3607" s="612">
        <v>43909.527083333334</v>
      </c>
      <c r="C3607" s="405" t="s">
        <v>97</v>
      </c>
      <c r="D3607" s="384">
        <v>819</v>
      </c>
      <c r="E3607">
        <v>0.02</v>
      </c>
      <c r="F3607">
        <v>1.07531</v>
      </c>
      <c r="G3607" s="384">
        <v>0</v>
      </c>
      <c r="H3607">
        <v>0</v>
      </c>
    </row>
    <row r="3608" spans="1:10">
      <c r="A3608">
        <v>3592</v>
      </c>
      <c r="B3608" s="612">
        <v>43909.527083333334</v>
      </c>
      <c r="C3608" s="405" t="s">
        <v>2110</v>
      </c>
      <c r="D3608" s="384">
        <v>819</v>
      </c>
      <c r="E3608">
        <v>0.02</v>
      </c>
      <c r="F3608">
        <v>1.07531</v>
      </c>
      <c r="G3608" s="384">
        <v>0</v>
      </c>
      <c r="H3608">
        <v>1.0734900000000001</v>
      </c>
    </row>
    <row r="3609" spans="1:10">
      <c r="A3609">
        <v>3596</v>
      </c>
      <c r="B3609" s="612">
        <v>43909.536111111112</v>
      </c>
      <c r="C3609" s="405" t="s">
        <v>2110</v>
      </c>
      <c r="D3609" s="384">
        <v>819</v>
      </c>
      <c r="E3609">
        <v>0.02</v>
      </c>
      <c r="F3609">
        <v>1.07531</v>
      </c>
      <c r="G3609" s="384">
        <v>0</v>
      </c>
      <c r="H3609">
        <v>1.0745400000000001</v>
      </c>
    </row>
    <row r="3610" spans="1:10">
      <c r="A3610">
        <v>3610</v>
      </c>
      <c r="B3610" s="612">
        <v>43909.537499999999</v>
      </c>
      <c r="C3610" s="405" t="s">
        <v>2110</v>
      </c>
      <c r="D3610" s="384">
        <v>819</v>
      </c>
      <c r="E3610">
        <v>0.02</v>
      </c>
      <c r="F3610">
        <v>1.07531</v>
      </c>
      <c r="G3610" s="384">
        <v>0</v>
      </c>
      <c r="H3610">
        <v>1.0758399999999999</v>
      </c>
    </row>
    <row r="3611" spans="1:10">
      <c r="A3611">
        <v>3616</v>
      </c>
      <c r="B3611" s="612">
        <v>43909.541666666664</v>
      </c>
      <c r="C3611" s="405" t="s">
        <v>2110</v>
      </c>
      <c r="D3611" s="384">
        <v>819</v>
      </c>
      <c r="E3611">
        <v>0.02</v>
      </c>
      <c r="F3611">
        <v>1.07531</v>
      </c>
      <c r="G3611" s="384">
        <v>0</v>
      </c>
      <c r="H3611">
        <v>1.0771999999999999</v>
      </c>
    </row>
    <row r="3612" spans="1:10">
      <c r="A3612">
        <v>3629</v>
      </c>
      <c r="B3612" s="612">
        <v>43909.559027777781</v>
      </c>
      <c r="C3612" s="405" t="s">
        <v>2110</v>
      </c>
      <c r="D3612" s="384">
        <v>819</v>
      </c>
      <c r="E3612">
        <v>0.02</v>
      </c>
      <c r="F3612">
        <v>1.07531</v>
      </c>
      <c r="G3612" s="384">
        <v>0</v>
      </c>
      <c r="H3612">
        <v>1.0787899999999999</v>
      </c>
    </row>
    <row r="3613" spans="1:10">
      <c r="A3613">
        <v>3644</v>
      </c>
      <c r="B3613" s="612">
        <v>43909.594444444447</v>
      </c>
      <c r="C3613" s="405" t="s">
        <v>2054</v>
      </c>
      <c r="D3613" s="384">
        <v>819</v>
      </c>
      <c r="E3613">
        <v>0.02</v>
      </c>
      <c r="F3613">
        <v>1.0787899999999999</v>
      </c>
      <c r="G3613" s="384">
        <v>0</v>
      </c>
      <c r="H3613">
        <v>1.0787899999999999</v>
      </c>
      <c r="I3613">
        <v>-6.96</v>
      </c>
      <c r="J3613" s="384">
        <v>26567.1</v>
      </c>
    </row>
    <row r="3614" spans="1:10">
      <c r="A3614">
        <v>3594</v>
      </c>
      <c r="B3614" s="612">
        <v>43909.536111111112</v>
      </c>
      <c r="C3614" s="405" t="s">
        <v>97</v>
      </c>
      <c r="D3614" s="384">
        <v>820</v>
      </c>
      <c r="E3614">
        <v>0.03</v>
      </c>
      <c r="F3614">
        <v>1.07694</v>
      </c>
      <c r="G3614" s="384">
        <v>0</v>
      </c>
      <c r="H3614">
        <v>0</v>
      </c>
    </row>
    <row r="3615" spans="1:10">
      <c r="A3615">
        <v>3595</v>
      </c>
      <c r="B3615" s="612">
        <v>43909.536111111112</v>
      </c>
      <c r="C3615" s="405" t="s">
        <v>2110</v>
      </c>
      <c r="D3615" s="384">
        <v>820</v>
      </c>
      <c r="E3615">
        <v>0.03</v>
      </c>
      <c r="F3615">
        <v>1.07694</v>
      </c>
      <c r="G3615" s="384">
        <v>0</v>
      </c>
      <c r="H3615">
        <v>1.0745400000000001</v>
      </c>
    </row>
    <row r="3616" spans="1:10">
      <c r="A3616">
        <v>3609</v>
      </c>
      <c r="B3616" s="612">
        <v>43909.537499999999</v>
      </c>
      <c r="C3616" s="405" t="s">
        <v>2110</v>
      </c>
      <c r="D3616" s="384">
        <v>820</v>
      </c>
      <c r="E3616">
        <v>0.03</v>
      </c>
      <c r="F3616">
        <v>1.07694</v>
      </c>
      <c r="G3616" s="384">
        <v>0</v>
      </c>
      <c r="H3616">
        <v>1.0758399999999999</v>
      </c>
    </row>
    <row r="3617" spans="1:10">
      <c r="A3617">
        <v>3615</v>
      </c>
      <c r="B3617" s="612">
        <v>43909.541666666664</v>
      </c>
      <c r="C3617" s="405" t="s">
        <v>2110</v>
      </c>
      <c r="D3617" s="384">
        <v>820</v>
      </c>
      <c r="E3617">
        <v>0.03</v>
      </c>
      <c r="F3617">
        <v>1.07694</v>
      </c>
      <c r="G3617" s="384">
        <v>0</v>
      </c>
      <c r="H3617">
        <v>1.0771999999999999</v>
      </c>
    </row>
    <row r="3618" spans="1:10">
      <c r="A3618">
        <v>3628</v>
      </c>
      <c r="B3618" s="612">
        <v>43909.559027777781</v>
      </c>
      <c r="C3618" s="405" t="s">
        <v>2110</v>
      </c>
      <c r="D3618" s="384">
        <v>820</v>
      </c>
      <c r="E3618">
        <v>0.03</v>
      </c>
      <c r="F3618">
        <v>1.07694</v>
      </c>
      <c r="G3618" s="384">
        <v>0</v>
      </c>
      <c r="H3618">
        <v>1.0787899999999999</v>
      </c>
    </row>
    <row r="3619" spans="1:10">
      <c r="A3619">
        <v>3645</v>
      </c>
      <c r="B3619" s="612">
        <v>43909.594444444447</v>
      </c>
      <c r="C3619" s="405" t="s">
        <v>2054</v>
      </c>
      <c r="D3619" s="384">
        <v>820</v>
      </c>
      <c r="E3619">
        <v>0.03</v>
      </c>
      <c r="F3619">
        <v>1.0787899999999999</v>
      </c>
      <c r="G3619" s="384">
        <v>0</v>
      </c>
      <c r="H3619">
        <v>1.0787899999999999</v>
      </c>
      <c r="I3619">
        <v>-5.55</v>
      </c>
      <c r="J3619" s="384">
        <v>26561.55</v>
      </c>
    </row>
    <row r="3620" spans="1:10">
      <c r="A3620">
        <v>3607</v>
      </c>
      <c r="B3620" s="612">
        <v>43909.537499999999</v>
      </c>
      <c r="C3620" s="405" t="s">
        <v>97</v>
      </c>
      <c r="D3620" s="384">
        <v>821</v>
      </c>
      <c r="E3620">
        <v>0.05</v>
      </c>
      <c r="F3620">
        <v>1.07867</v>
      </c>
      <c r="G3620" s="384">
        <v>0</v>
      </c>
      <c r="H3620">
        <v>0</v>
      </c>
    </row>
    <row r="3621" spans="1:10">
      <c r="A3621">
        <v>3608</v>
      </c>
      <c r="B3621" s="612">
        <v>43909.537499999999</v>
      </c>
      <c r="C3621" s="405" t="s">
        <v>2110</v>
      </c>
      <c r="D3621" s="384">
        <v>821</v>
      </c>
      <c r="E3621">
        <v>0.05</v>
      </c>
      <c r="F3621">
        <v>1.07867</v>
      </c>
      <c r="G3621" s="384">
        <v>0</v>
      </c>
      <c r="H3621">
        <v>1.0758399999999999</v>
      </c>
    </row>
    <row r="3622" spans="1:10">
      <c r="A3622">
        <v>3614</v>
      </c>
      <c r="B3622" s="612">
        <v>43909.541666666664</v>
      </c>
      <c r="C3622" s="405" t="s">
        <v>2110</v>
      </c>
      <c r="D3622" s="384">
        <v>821</v>
      </c>
      <c r="E3622">
        <v>0.05</v>
      </c>
      <c r="F3622">
        <v>1.07867</v>
      </c>
      <c r="G3622" s="384">
        <v>0</v>
      </c>
      <c r="H3622">
        <v>1.0771999999999999</v>
      </c>
    </row>
    <row r="3623" spans="1:10">
      <c r="A3623">
        <v>3627</v>
      </c>
      <c r="B3623" s="612">
        <v>43909.559027777781</v>
      </c>
      <c r="C3623" s="405" t="s">
        <v>2110</v>
      </c>
      <c r="D3623" s="384">
        <v>821</v>
      </c>
      <c r="E3623">
        <v>0.05</v>
      </c>
      <c r="F3623">
        <v>1.07867</v>
      </c>
      <c r="G3623" s="384">
        <v>0</v>
      </c>
      <c r="H3623">
        <v>1.0787899999999999</v>
      </c>
    </row>
    <row r="3624" spans="1:10">
      <c r="A3624">
        <v>3646</v>
      </c>
      <c r="B3624" s="612">
        <v>43909.594444444447</v>
      </c>
      <c r="C3624" s="405" t="s">
        <v>2054</v>
      </c>
      <c r="D3624" s="384">
        <v>821</v>
      </c>
      <c r="E3624">
        <v>0.05</v>
      </c>
      <c r="F3624">
        <v>1.0787899999999999</v>
      </c>
      <c r="G3624" s="384">
        <v>0</v>
      </c>
      <c r="H3624">
        <v>1.0787899999999999</v>
      </c>
      <c r="I3624">
        <v>-0.6</v>
      </c>
      <c r="J3624" s="384">
        <v>26560.95</v>
      </c>
    </row>
    <row r="3625" spans="1:10">
      <c r="A3625">
        <v>3612</v>
      </c>
      <c r="B3625" s="612">
        <v>43909.541666666664</v>
      </c>
      <c r="C3625" s="405" t="s">
        <v>97</v>
      </c>
      <c r="D3625" s="384">
        <v>822</v>
      </c>
      <c r="E3625">
        <v>0.08</v>
      </c>
      <c r="F3625">
        <v>1.08049</v>
      </c>
      <c r="G3625" s="384">
        <v>0</v>
      </c>
      <c r="H3625">
        <v>0</v>
      </c>
    </row>
    <row r="3626" spans="1:10">
      <c r="A3626">
        <v>3613</v>
      </c>
      <c r="B3626" s="612">
        <v>43909.541666666664</v>
      </c>
      <c r="C3626" s="405" t="s">
        <v>2110</v>
      </c>
      <c r="D3626" s="384">
        <v>822</v>
      </c>
      <c r="E3626">
        <v>0.08</v>
      </c>
      <c r="F3626">
        <v>1.08049</v>
      </c>
      <c r="G3626" s="384">
        <v>0</v>
      </c>
      <c r="H3626">
        <v>1.0771999999999999</v>
      </c>
    </row>
    <row r="3627" spans="1:10">
      <c r="A3627">
        <v>3626</v>
      </c>
      <c r="B3627" s="612">
        <v>43909.559027777781</v>
      </c>
      <c r="C3627" s="405" t="s">
        <v>2110</v>
      </c>
      <c r="D3627" s="384">
        <v>822</v>
      </c>
      <c r="E3627">
        <v>0.08</v>
      </c>
      <c r="F3627">
        <v>1.08049</v>
      </c>
      <c r="G3627" s="384">
        <v>0</v>
      </c>
      <c r="H3627">
        <v>1.0787899999999999</v>
      </c>
    </row>
    <row r="3628" spans="1:10">
      <c r="A3628">
        <v>3647</v>
      </c>
      <c r="B3628" s="612">
        <v>43909.594444444447</v>
      </c>
      <c r="C3628" s="405" t="s">
        <v>2054</v>
      </c>
      <c r="D3628" s="384">
        <v>822</v>
      </c>
      <c r="E3628">
        <v>0.08</v>
      </c>
      <c r="F3628">
        <v>1.0787899999999999</v>
      </c>
      <c r="G3628" s="384">
        <v>0</v>
      </c>
      <c r="H3628">
        <v>1.0787899999999999</v>
      </c>
      <c r="I3628">
        <v>13.6</v>
      </c>
      <c r="J3628" s="384">
        <v>26574.55</v>
      </c>
    </row>
    <row r="3629" spans="1:10">
      <c r="A3629">
        <v>3618</v>
      </c>
      <c r="B3629" s="612">
        <v>43909.54791666667</v>
      </c>
      <c r="C3629" s="405" t="s">
        <v>96</v>
      </c>
      <c r="D3629" s="384">
        <v>823</v>
      </c>
      <c r="E3629">
        <v>0.02</v>
      </c>
      <c r="F3629">
        <v>1.07921</v>
      </c>
      <c r="G3629" s="384">
        <v>0</v>
      </c>
      <c r="H3629">
        <v>0</v>
      </c>
    </row>
    <row r="3630" spans="1:10">
      <c r="A3630">
        <v>3619</v>
      </c>
      <c r="B3630" s="612">
        <v>43909.54791666667</v>
      </c>
      <c r="C3630" s="405" t="s">
        <v>2110</v>
      </c>
      <c r="D3630" s="384">
        <v>823</v>
      </c>
      <c r="E3630">
        <v>0.02</v>
      </c>
      <c r="F3630">
        <v>1.07921</v>
      </c>
      <c r="G3630" s="384">
        <v>0</v>
      </c>
      <c r="H3630">
        <v>1.0802099999999999</v>
      </c>
    </row>
    <row r="3631" spans="1:10">
      <c r="A3631">
        <v>3620</v>
      </c>
      <c r="B3631" s="612">
        <v>43909.549305555556</v>
      </c>
      <c r="C3631" s="405" t="s">
        <v>2054</v>
      </c>
      <c r="D3631" s="384">
        <v>823</v>
      </c>
      <c r="E3631">
        <v>0.02</v>
      </c>
      <c r="F3631">
        <v>1.0802099999999999</v>
      </c>
      <c r="G3631" s="384">
        <v>0</v>
      </c>
      <c r="H3631">
        <v>1.0802099999999999</v>
      </c>
      <c r="I3631">
        <v>2</v>
      </c>
      <c r="J3631" s="384">
        <v>26578.32</v>
      </c>
    </row>
    <row r="3632" spans="1:10">
      <c r="A3632">
        <v>3621</v>
      </c>
      <c r="B3632" s="612">
        <v>43909.553472222222</v>
      </c>
      <c r="C3632" s="405" t="s">
        <v>96</v>
      </c>
      <c r="D3632" s="384">
        <v>824</v>
      </c>
      <c r="E3632">
        <v>0.02</v>
      </c>
      <c r="F3632">
        <v>1.0791200000000001</v>
      </c>
      <c r="G3632" s="384">
        <v>0</v>
      </c>
      <c r="H3632">
        <v>0</v>
      </c>
    </row>
    <row r="3633" spans="1:10">
      <c r="A3633">
        <v>3622</v>
      </c>
      <c r="B3633" s="612">
        <v>43909.553472222222</v>
      </c>
      <c r="C3633" s="405" t="s">
        <v>2110</v>
      </c>
      <c r="D3633" s="384">
        <v>824</v>
      </c>
      <c r="E3633">
        <v>0.02</v>
      </c>
      <c r="F3633">
        <v>1.0791200000000001</v>
      </c>
      <c r="G3633" s="384">
        <v>0</v>
      </c>
      <c r="H3633">
        <v>1.08012</v>
      </c>
    </row>
    <row r="3634" spans="1:10">
      <c r="A3634">
        <v>3623</v>
      </c>
      <c r="B3634" s="612">
        <v>43909.556944444441</v>
      </c>
      <c r="C3634" s="405" t="s">
        <v>2054</v>
      </c>
      <c r="D3634" s="384">
        <v>824</v>
      </c>
      <c r="E3634">
        <v>0.02</v>
      </c>
      <c r="F3634">
        <v>1.08012</v>
      </c>
      <c r="G3634" s="384">
        <v>0</v>
      </c>
      <c r="H3634">
        <v>1.08012</v>
      </c>
      <c r="I3634">
        <v>2</v>
      </c>
      <c r="J3634" s="384">
        <v>26580.32</v>
      </c>
    </row>
    <row r="3635" spans="1:10">
      <c r="A3635">
        <v>3624</v>
      </c>
      <c r="B3635" s="612">
        <v>43909.559027777781</v>
      </c>
      <c r="C3635" s="405" t="s">
        <v>97</v>
      </c>
      <c r="D3635" s="384">
        <v>825</v>
      </c>
      <c r="E3635">
        <v>0.14000000000000001</v>
      </c>
      <c r="F3635">
        <v>1.0824100000000001</v>
      </c>
      <c r="G3635" s="384">
        <v>0</v>
      </c>
      <c r="H3635">
        <v>0</v>
      </c>
    </row>
    <row r="3636" spans="1:10">
      <c r="A3636">
        <v>3625</v>
      </c>
      <c r="B3636" s="612">
        <v>43909.559027777781</v>
      </c>
      <c r="C3636" s="405" t="s">
        <v>2110</v>
      </c>
      <c r="D3636" s="384">
        <v>825</v>
      </c>
      <c r="E3636">
        <v>0.14000000000000001</v>
      </c>
      <c r="F3636">
        <v>1.0824100000000001</v>
      </c>
      <c r="G3636" s="384">
        <v>0</v>
      </c>
      <c r="H3636">
        <v>1.0787899999999999</v>
      </c>
    </row>
    <row r="3637" spans="1:10">
      <c r="A3637">
        <v>3648</v>
      </c>
      <c r="B3637" s="612">
        <v>43909.594444444447</v>
      </c>
      <c r="C3637" s="405" t="s">
        <v>2054</v>
      </c>
      <c r="D3637" s="384">
        <v>825</v>
      </c>
      <c r="E3637">
        <v>0.14000000000000001</v>
      </c>
      <c r="F3637">
        <v>1.0787899999999999</v>
      </c>
      <c r="G3637" s="384">
        <v>0</v>
      </c>
      <c r="H3637">
        <v>1.0787899999999999</v>
      </c>
      <c r="I3637">
        <v>50.68</v>
      </c>
      <c r="J3637" s="384">
        <v>26625.23</v>
      </c>
    </row>
    <row r="3638" spans="1:10">
      <c r="A3638">
        <v>3631</v>
      </c>
      <c r="B3638" s="612">
        <v>43909.563888888886</v>
      </c>
      <c r="C3638" s="405" t="s">
        <v>96</v>
      </c>
      <c r="D3638" s="384">
        <v>826</v>
      </c>
      <c r="E3638">
        <v>0.02</v>
      </c>
      <c r="F3638">
        <v>1.0809899999999999</v>
      </c>
      <c r="G3638" s="384">
        <v>0</v>
      </c>
      <c r="H3638">
        <v>0</v>
      </c>
    </row>
    <row r="3639" spans="1:10">
      <c r="A3639">
        <v>3632</v>
      </c>
      <c r="B3639" s="612">
        <v>43909.563888888886</v>
      </c>
      <c r="C3639" s="405" t="s">
        <v>2110</v>
      </c>
      <c r="D3639" s="384">
        <v>826</v>
      </c>
      <c r="E3639">
        <v>0.02</v>
      </c>
      <c r="F3639">
        <v>1.0809899999999999</v>
      </c>
      <c r="G3639" s="384">
        <v>0</v>
      </c>
      <c r="H3639">
        <v>1.08199</v>
      </c>
    </row>
    <row r="3640" spans="1:10">
      <c r="A3640">
        <v>3635</v>
      </c>
      <c r="B3640" s="612">
        <v>43909.57708333333</v>
      </c>
      <c r="C3640" s="405" t="s">
        <v>2110</v>
      </c>
      <c r="D3640" s="384">
        <v>826</v>
      </c>
      <c r="E3640">
        <v>0.02</v>
      </c>
      <c r="F3640">
        <v>1.0809899999999999</v>
      </c>
      <c r="G3640" s="384">
        <v>0</v>
      </c>
      <c r="H3640">
        <v>1.08117</v>
      </c>
    </row>
    <row r="3641" spans="1:10">
      <c r="A3641">
        <v>3636</v>
      </c>
      <c r="B3641" s="612">
        <v>43909.582638888889</v>
      </c>
      <c r="C3641" s="405" t="s">
        <v>2054</v>
      </c>
      <c r="D3641" s="384">
        <v>826</v>
      </c>
      <c r="E3641">
        <v>0.02</v>
      </c>
      <c r="F3641">
        <v>1.08117</v>
      </c>
      <c r="G3641" s="384">
        <v>0</v>
      </c>
      <c r="H3641">
        <v>1.08117</v>
      </c>
      <c r="I3641">
        <v>0.36</v>
      </c>
      <c r="J3641" s="384">
        <v>26580.68</v>
      </c>
    </row>
    <row r="3642" spans="1:10">
      <c r="A3642">
        <v>3633</v>
      </c>
      <c r="B3642" s="612">
        <v>43909.57708333333</v>
      </c>
      <c r="C3642" s="405" t="s">
        <v>96</v>
      </c>
      <c r="D3642" s="384">
        <v>827</v>
      </c>
      <c r="E3642">
        <v>0.02</v>
      </c>
      <c r="F3642">
        <v>1.07935</v>
      </c>
      <c r="G3642" s="384">
        <v>0</v>
      </c>
      <c r="H3642">
        <v>0</v>
      </c>
    </row>
    <row r="3643" spans="1:10">
      <c r="A3643">
        <v>3634</v>
      </c>
      <c r="B3643" s="612">
        <v>43909.57708333333</v>
      </c>
      <c r="C3643" s="405" t="s">
        <v>2110</v>
      </c>
      <c r="D3643" s="384">
        <v>827</v>
      </c>
      <c r="E3643">
        <v>0.02</v>
      </c>
      <c r="F3643">
        <v>1.07935</v>
      </c>
      <c r="G3643" s="384">
        <v>0</v>
      </c>
      <c r="H3643">
        <v>1.08117</v>
      </c>
    </row>
    <row r="3644" spans="1:10">
      <c r="A3644">
        <v>3637</v>
      </c>
      <c r="B3644" s="612">
        <v>43909.582638888889</v>
      </c>
      <c r="C3644" s="405" t="s">
        <v>2054</v>
      </c>
      <c r="D3644" s="384">
        <v>827</v>
      </c>
      <c r="E3644">
        <v>0.02</v>
      </c>
      <c r="F3644">
        <v>1.08117</v>
      </c>
      <c r="G3644" s="384">
        <v>0</v>
      </c>
      <c r="H3644">
        <v>1.08117</v>
      </c>
      <c r="I3644">
        <v>3.64</v>
      </c>
      <c r="J3644" s="384">
        <v>26584.32</v>
      </c>
    </row>
    <row r="3645" spans="1:10">
      <c r="A3645">
        <v>3638</v>
      </c>
      <c r="B3645" s="612">
        <v>43909.59097222222</v>
      </c>
      <c r="C3645" s="405" t="s">
        <v>96</v>
      </c>
      <c r="D3645" s="384">
        <v>828</v>
      </c>
      <c r="E3645">
        <v>0.02</v>
      </c>
      <c r="F3645">
        <v>1.08047</v>
      </c>
      <c r="G3645" s="384">
        <v>0</v>
      </c>
      <c r="H3645">
        <v>0</v>
      </c>
    </row>
    <row r="3646" spans="1:10">
      <c r="A3646">
        <v>3639</v>
      </c>
      <c r="B3646" s="612">
        <v>43909.59097222222</v>
      </c>
      <c r="C3646" s="405" t="s">
        <v>2110</v>
      </c>
      <c r="D3646" s="384">
        <v>828</v>
      </c>
      <c r="E3646">
        <v>0.02</v>
      </c>
      <c r="F3646">
        <v>1.08047</v>
      </c>
      <c r="G3646" s="384">
        <v>0</v>
      </c>
      <c r="H3646">
        <v>1.0814699999999999</v>
      </c>
    </row>
    <row r="3647" spans="1:10">
      <c r="A3647">
        <v>3642</v>
      </c>
      <c r="B3647" s="612">
        <v>43909.594444444447</v>
      </c>
      <c r="C3647" s="405" t="s">
        <v>2110</v>
      </c>
      <c r="D3647" s="384">
        <v>828</v>
      </c>
      <c r="E3647">
        <v>0.02</v>
      </c>
      <c r="F3647">
        <v>1.08047</v>
      </c>
      <c r="G3647" s="384">
        <v>0</v>
      </c>
      <c r="H3647">
        <v>1.08067</v>
      </c>
    </row>
    <row r="3648" spans="1:10">
      <c r="A3648">
        <v>3651</v>
      </c>
      <c r="B3648" s="612">
        <v>43909.599999999999</v>
      </c>
      <c r="C3648" s="405" t="s">
        <v>2054</v>
      </c>
      <c r="D3648" s="384">
        <v>828</v>
      </c>
      <c r="E3648">
        <v>0.02</v>
      </c>
      <c r="F3648">
        <v>1.08067</v>
      </c>
      <c r="G3648" s="384">
        <v>0</v>
      </c>
      <c r="H3648">
        <v>1.08067</v>
      </c>
      <c r="I3648">
        <v>0.4</v>
      </c>
      <c r="J3648" s="384">
        <v>26625.63</v>
      </c>
    </row>
    <row r="3649" spans="1:10">
      <c r="A3649">
        <v>3640</v>
      </c>
      <c r="B3649" s="612">
        <v>43909.594444444447</v>
      </c>
      <c r="C3649" s="405" t="s">
        <v>96</v>
      </c>
      <c r="D3649" s="384">
        <v>829</v>
      </c>
      <c r="E3649">
        <v>0.02</v>
      </c>
      <c r="F3649">
        <v>1.07887</v>
      </c>
      <c r="G3649" s="384">
        <v>0</v>
      </c>
      <c r="H3649">
        <v>0</v>
      </c>
    </row>
    <row r="3650" spans="1:10">
      <c r="A3650">
        <v>3641</v>
      </c>
      <c r="B3650" s="612">
        <v>43909.594444444447</v>
      </c>
      <c r="C3650" s="405" t="s">
        <v>2110</v>
      </c>
      <c r="D3650" s="384">
        <v>829</v>
      </c>
      <c r="E3650">
        <v>0.02</v>
      </c>
      <c r="F3650">
        <v>1.07887</v>
      </c>
      <c r="G3650" s="384">
        <v>0</v>
      </c>
      <c r="H3650">
        <v>1.08067</v>
      </c>
    </row>
    <row r="3651" spans="1:10">
      <c r="A3651">
        <v>3652</v>
      </c>
      <c r="B3651" s="612">
        <v>43909.599999999999</v>
      </c>
      <c r="C3651" s="405" t="s">
        <v>2054</v>
      </c>
      <c r="D3651" s="384">
        <v>829</v>
      </c>
      <c r="E3651">
        <v>0.02</v>
      </c>
      <c r="F3651">
        <v>1.08067</v>
      </c>
      <c r="G3651" s="384">
        <v>0</v>
      </c>
      <c r="H3651">
        <v>1.08067</v>
      </c>
      <c r="I3651">
        <v>3.6</v>
      </c>
      <c r="J3651" s="384">
        <v>26629.23</v>
      </c>
    </row>
    <row r="3652" spans="1:10">
      <c r="A3652">
        <v>3649</v>
      </c>
      <c r="B3652" s="612">
        <v>43909.598611111112</v>
      </c>
      <c r="C3652" s="405" t="s">
        <v>97</v>
      </c>
      <c r="D3652" s="384">
        <v>830</v>
      </c>
      <c r="E3652">
        <v>0.02</v>
      </c>
      <c r="F3652">
        <v>1.07982</v>
      </c>
      <c r="G3652" s="384">
        <v>0</v>
      </c>
      <c r="H3652">
        <v>0</v>
      </c>
    </row>
    <row r="3653" spans="1:10">
      <c r="A3653">
        <v>3650</v>
      </c>
      <c r="B3653" s="612">
        <v>43909.598611111112</v>
      </c>
      <c r="C3653" s="405" t="s">
        <v>2110</v>
      </c>
      <c r="D3653" s="384">
        <v>830</v>
      </c>
      <c r="E3653">
        <v>0.02</v>
      </c>
      <c r="F3653">
        <v>1.07982</v>
      </c>
      <c r="G3653" s="384">
        <v>0</v>
      </c>
      <c r="H3653">
        <v>1.0788199999999999</v>
      </c>
    </row>
    <row r="3654" spans="1:10">
      <c r="A3654">
        <v>3655</v>
      </c>
      <c r="B3654" s="612">
        <v>43909.600694444445</v>
      </c>
      <c r="C3654" s="405" t="s">
        <v>2110</v>
      </c>
      <c r="D3654" s="384">
        <v>830</v>
      </c>
      <c r="E3654">
        <v>0.02</v>
      </c>
      <c r="F3654">
        <v>1.07982</v>
      </c>
      <c r="G3654" s="384">
        <v>0</v>
      </c>
      <c r="H3654">
        <v>1.0796300000000001</v>
      </c>
    </row>
    <row r="3655" spans="1:10">
      <c r="A3655">
        <v>3658</v>
      </c>
      <c r="B3655" s="612">
        <v>43909.603472222225</v>
      </c>
      <c r="C3655" s="405" t="s">
        <v>2054</v>
      </c>
      <c r="D3655" s="384">
        <v>830</v>
      </c>
      <c r="E3655">
        <v>0.02</v>
      </c>
      <c r="F3655">
        <v>1.0796300000000001</v>
      </c>
      <c r="G3655" s="384">
        <v>0</v>
      </c>
      <c r="H3655">
        <v>1.0796300000000001</v>
      </c>
      <c r="I3655">
        <v>0.38</v>
      </c>
      <c r="J3655" s="384">
        <v>26629.61</v>
      </c>
    </row>
    <row r="3656" spans="1:10">
      <c r="A3656">
        <v>3653</v>
      </c>
      <c r="B3656" s="612">
        <v>43909.600694444445</v>
      </c>
      <c r="C3656" s="405" t="s">
        <v>97</v>
      </c>
      <c r="D3656" s="384">
        <v>831</v>
      </c>
      <c r="E3656">
        <v>0.02</v>
      </c>
      <c r="F3656">
        <v>1.08144</v>
      </c>
      <c r="G3656" s="384">
        <v>0</v>
      </c>
      <c r="H3656">
        <v>0</v>
      </c>
    </row>
    <row r="3657" spans="1:10">
      <c r="A3657">
        <v>3654</v>
      </c>
      <c r="B3657" s="612">
        <v>43909.600694444445</v>
      </c>
      <c r="C3657" s="405" t="s">
        <v>2110</v>
      </c>
      <c r="D3657" s="384">
        <v>831</v>
      </c>
      <c r="E3657">
        <v>0.02</v>
      </c>
      <c r="F3657">
        <v>1.08144</v>
      </c>
      <c r="G3657" s="384">
        <v>0</v>
      </c>
      <c r="H3657">
        <v>1.0796300000000001</v>
      </c>
    </row>
    <row r="3658" spans="1:10">
      <c r="A3658">
        <v>3659</v>
      </c>
      <c r="B3658" s="612">
        <v>43909.603472222225</v>
      </c>
      <c r="C3658" s="405" t="s">
        <v>2054</v>
      </c>
      <c r="D3658" s="384">
        <v>831</v>
      </c>
      <c r="E3658">
        <v>0.02</v>
      </c>
      <c r="F3658">
        <v>1.0796300000000001</v>
      </c>
      <c r="G3658" s="384">
        <v>0</v>
      </c>
      <c r="H3658">
        <v>1.0796300000000001</v>
      </c>
      <c r="I3658">
        <v>3.62</v>
      </c>
      <c r="J3658" s="384">
        <v>26633.23</v>
      </c>
    </row>
    <row r="3659" spans="1:10">
      <c r="A3659">
        <v>3656</v>
      </c>
      <c r="B3659" s="612">
        <v>43909.603472222225</v>
      </c>
      <c r="C3659" s="405" t="s">
        <v>96</v>
      </c>
      <c r="D3659" s="384">
        <v>832</v>
      </c>
      <c r="E3659">
        <v>0.02</v>
      </c>
      <c r="F3659">
        <v>1.08026</v>
      </c>
      <c r="G3659" s="384">
        <v>0</v>
      </c>
      <c r="H3659">
        <v>0</v>
      </c>
    </row>
    <row r="3660" spans="1:10">
      <c r="A3660">
        <v>3657</v>
      </c>
      <c r="B3660" s="612">
        <v>43909.603472222225</v>
      </c>
      <c r="C3660" s="405" t="s">
        <v>2110</v>
      </c>
      <c r="D3660" s="384">
        <v>832</v>
      </c>
      <c r="E3660">
        <v>0.02</v>
      </c>
      <c r="F3660">
        <v>1.08026</v>
      </c>
      <c r="G3660" s="384">
        <v>0</v>
      </c>
      <c r="H3660">
        <v>1.0812600000000001</v>
      </c>
    </row>
    <row r="3661" spans="1:10">
      <c r="A3661">
        <v>3662</v>
      </c>
      <c r="B3661" s="612">
        <v>43909.609027777777</v>
      </c>
      <c r="C3661" s="405" t="s">
        <v>2110</v>
      </c>
      <c r="D3661" s="384">
        <v>832</v>
      </c>
      <c r="E3661">
        <v>0.02</v>
      </c>
      <c r="F3661">
        <v>1.08026</v>
      </c>
      <c r="G3661" s="384">
        <v>0</v>
      </c>
      <c r="H3661">
        <v>1.08046</v>
      </c>
    </row>
    <row r="3662" spans="1:10">
      <c r="A3662">
        <v>3665</v>
      </c>
      <c r="B3662" s="612">
        <v>43909.621527777781</v>
      </c>
      <c r="C3662" s="405" t="s">
        <v>2054</v>
      </c>
      <c r="D3662" s="384">
        <v>832</v>
      </c>
      <c r="E3662">
        <v>0.02</v>
      </c>
      <c r="F3662">
        <v>1.08046</v>
      </c>
      <c r="G3662" s="384">
        <v>0</v>
      </c>
      <c r="H3662">
        <v>1.08046</v>
      </c>
      <c r="I3662">
        <v>0.4</v>
      </c>
      <c r="J3662" s="384">
        <v>26633.63</v>
      </c>
    </row>
    <row r="3663" spans="1:10">
      <c r="A3663">
        <v>3660</v>
      </c>
      <c r="B3663" s="612">
        <v>43909.609027777777</v>
      </c>
      <c r="C3663" s="405" t="s">
        <v>96</v>
      </c>
      <c r="D3663" s="384">
        <v>833</v>
      </c>
      <c r="E3663">
        <v>0.02</v>
      </c>
      <c r="F3663">
        <v>1.0786500000000001</v>
      </c>
      <c r="G3663" s="384">
        <v>0</v>
      </c>
      <c r="H3663">
        <v>0</v>
      </c>
    </row>
    <row r="3664" spans="1:10">
      <c r="A3664">
        <v>3661</v>
      </c>
      <c r="B3664" s="612">
        <v>43909.609027777777</v>
      </c>
      <c r="C3664" s="405" t="s">
        <v>2110</v>
      </c>
      <c r="D3664" s="384">
        <v>833</v>
      </c>
      <c r="E3664">
        <v>0.02</v>
      </c>
      <c r="F3664">
        <v>1.0786500000000001</v>
      </c>
      <c r="G3664" s="384">
        <v>0</v>
      </c>
      <c r="H3664">
        <v>1.08046</v>
      </c>
    </row>
    <row r="3665" spans="1:10">
      <c r="A3665">
        <v>3666</v>
      </c>
      <c r="B3665" s="612">
        <v>43909.621527777781</v>
      </c>
      <c r="C3665" s="405" t="s">
        <v>2054</v>
      </c>
      <c r="D3665" s="384">
        <v>833</v>
      </c>
      <c r="E3665">
        <v>0.02</v>
      </c>
      <c r="F3665">
        <v>1.08046</v>
      </c>
      <c r="G3665" s="384">
        <v>0</v>
      </c>
      <c r="H3665">
        <v>1.08046</v>
      </c>
      <c r="I3665">
        <v>3.62</v>
      </c>
      <c r="J3665" s="384">
        <v>26637.25</v>
      </c>
    </row>
    <row r="3666" spans="1:10">
      <c r="A3666">
        <v>3663</v>
      </c>
      <c r="B3666" s="612">
        <v>43909.617361111108</v>
      </c>
      <c r="C3666" s="405" t="s">
        <v>97</v>
      </c>
      <c r="D3666" s="384">
        <v>834</v>
      </c>
      <c r="E3666">
        <v>0.02</v>
      </c>
      <c r="F3666">
        <v>1.0795999999999999</v>
      </c>
      <c r="G3666" s="384">
        <v>0</v>
      </c>
      <c r="H3666">
        <v>0</v>
      </c>
    </row>
    <row r="3667" spans="1:10">
      <c r="A3667">
        <v>3664</v>
      </c>
      <c r="B3667" s="612">
        <v>43909.617361111108</v>
      </c>
      <c r="C3667" s="405" t="s">
        <v>2110</v>
      </c>
      <c r="D3667" s="384">
        <v>834</v>
      </c>
      <c r="E3667">
        <v>0.02</v>
      </c>
      <c r="F3667">
        <v>1.0795999999999999</v>
      </c>
      <c r="G3667" s="384">
        <v>0</v>
      </c>
      <c r="H3667">
        <v>1.0786</v>
      </c>
    </row>
    <row r="3668" spans="1:10">
      <c r="A3668">
        <v>3667</v>
      </c>
      <c r="B3668" s="612">
        <v>43909.62777777778</v>
      </c>
      <c r="C3668" s="405" t="s">
        <v>2054</v>
      </c>
      <c r="D3668" s="384">
        <v>834</v>
      </c>
      <c r="E3668">
        <v>0.02</v>
      </c>
      <c r="F3668">
        <v>1.0786</v>
      </c>
      <c r="G3668" s="384">
        <v>0</v>
      </c>
      <c r="H3668">
        <v>1.0786</v>
      </c>
      <c r="I3668">
        <v>2</v>
      </c>
      <c r="J3668" s="384">
        <v>26639.25</v>
      </c>
    </row>
    <row r="3669" spans="1:10">
      <c r="A3669">
        <v>3668</v>
      </c>
      <c r="B3669" s="612">
        <v>43909.628472222219</v>
      </c>
      <c r="C3669" s="405" t="s">
        <v>96</v>
      </c>
      <c r="D3669" s="384">
        <v>835</v>
      </c>
      <c r="E3669">
        <v>0.02</v>
      </c>
      <c r="F3669">
        <v>1.07805</v>
      </c>
      <c r="G3669" s="384">
        <v>0</v>
      </c>
      <c r="H3669">
        <v>0</v>
      </c>
    </row>
    <row r="3670" spans="1:10">
      <c r="A3670">
        <v>3669</v>
      </c>
      <c r="B3670" s="612">
        <v>43909.628472222219</v>
      </c>
      <c r="C3670" s="405" t="s">
        <v>2110</v>
      </c>
      <c r="D3670" s="384">
        <v>835</v>
      </c>
      <c r="E3670">
        <v>0.02</v>
      </c>
      <c r="F3670">
        <v>1.07805</v>
      </c>
      <c r="G3670" s="384">
        <v>0</v>
      </c>
      <c r="H3670">
        <v>1.0790500000000001</v>
      </c>
    </row>
    <row r="3671" spans="1:10">
      <c r="A3671">
        <v>3672</v>
      </c>
      <c r="B3671" s="612">
        <v>43909.633333333331</v>
      </c>
      <c r="C3671" s="405" t="s">
        <v>2110</v>
      </c>
      <c r="D3671" s="384">
        <v>835</v>
      </c>
      <c r="E3671">
        <v>0.02</v>
      </c>
      <c r="F3671">
        <v>1.07805</v>
      </c>
      <c r="G3671" s="384">
        <v>0</v>
      </c>
      <c r="H3671">
        <v>1.0782499999999999</v>
      </c>
    </row>
    <row r="3672" spans="1:10">
      <c r="A3672">
        <v>3675</v>
      </c>
      <c r="B3672" s="612">
        <v>43909.645138888889</v>
      </c>
      <c r="C3672" s="405" t="s">
        <v>2054</v>
      </c>
      <c r="D3672" s="384">
        <v>835</v>
      </c>
      <c r="E3672">
        <v>0.02</v>
      </c>
      <c r="F3672">
        <v>1.0782499999999999</v>
      </c>
      <c r="G3672" s="384">
        <v>0</v>
      </c>
      <c r="H3672">
        <v>1.0782499999999999</v>
      </c>
      <c r="I3672">
        <v>0.4</v>
      </c>
      <c r="J3672" s="384">
        <v>26639.65</v>
      </c>
    </row>
    <row r="3673" spans="1:10">
      <c r="A3673">
        <v>3670</v>
      </c>
      <c r="B3673" s="612">
        <v>43909.633333333331</v>
      </c>
      <c r="C3673" s="405" t="s">
        <v>96</v>
      </c>
      <c r="D3673" s="384">
        <v>836</v>
      </c>
      <c r="E3673">
        <v>0.02</v>
      </c>
      <c r="F3673">
        <v>1.0764499999999999</v>
      </c>
      <c r="G3673" s="384">
        <v>0</v>
      </c>
      <c r="H3673">
        <v>0</v>
      </c>
    </row>
    <row r="3674" spans="1:10">
      <c r="A3674">
        <v>3671</v>
      </c>
      <c r="B3674" s="612">
        <v>43909.633333333331</v>
      </c>
      <c r="C3674" s="405" t="s">
        <v>2110</v>
      </c>
      <c r="D3674" s="384">
        <v>836</v>
      </c>
      <c r="E3674">
        <v>0.02</v>
      </c>
      <c r="F3674">
        <v>1.0764499999999999</v>
      </c>
      <c r="G3674" s="384">
        <v>0</v>
      </c>
      <c r="H3674">
        <v>1.0782499999999999</v>
      </c>
    </row>
    <row r="3675" spans="1:10">
      <c r="A3675">
        <v>3676</v>
      </c>
      <c r="B3675" s="612">
        <v>43909.645138888889</v>
      </c>
      <c r="C3675" s="405" t="s">
        <v>2054</v>
      </c>
      <c r="D3675" s="384">
        <v>836</v>
      </c>
      <c r="E3675">
        <v>0.02</v>
      </c>
      <c r="F3675">
        <v>1.0782499999999999</v>
      </c>
      <c r="G3675" s="384">
        <v>0</v>
      </c>
      <c r="H3675">
        <v>1.0782499999999999</v>
      </c>
      <c r="I3675">
        <v>3.6</v>
      </c>
      <c r="J3675" s="384">
        <v>26643.25</v>
      </c>
    </row>
    <row r="3676" spans="1:10">
      <c r="A3676">
        <v>3673</v>
      </c>
      <c r="B3676" s="612">
        <v>43909.63958333333</v>
      </c>
      <c r="C3676" s="405" t="s">
        <v>97</v>
      </c>
      <c r="D3676" s="384">
        <v>837</v>
      </c>
      <c r="E3676">
        <v>0.02</v>
      </c>
      <c r="F3676">
        <v>1.0771299999999999</v>
      </c>
      <c r="G3676" s="384">
        <v>0</v>
      </c>
      <c r="H3676">
        <v>0</v>
      </c>
    </row>
    <row r="3677" spans="1:10">
      <c r="A3677">
        <v>3674</v>
      </c>
      <c r="B3677" s="612">
        <v>43909.63958333333</v>
      </c>
      <c r="C3677" s="405" t="s">
        <v>2110</v>
      </c>
      <c r="D3677" s="384">
        <v>837</v>
      </c>
      <c r="E3677">
        <v>0.02</v>
      </c>
      <c r="F3677">
        <v>1.0771299999999999</v>
      </c>
      <c r="G3677" s="384">
        <v>0</v>
      </c>
      <c r="H3677">
        <v>1.07613</v>
      </c>
    </row>
    <row r="3678" spans="1:10">
      <c r="A3678">
        <v>3679</v>
      </c>
      <c r="B3678" s="612">
        <v>43909.645833333336</v>
      </c>
      <c r="C3678" s="405" t="s">
        <v>2110</v>
      </c>
      <c r="D3678" s="384">
        <v>837</v>
      </c>
      <c r="E3678">
        <v>0.02</v>
      </c>
      <c r="F3678">
        <v>1.0771299999999999</v>
      </c>
      <c r="G3678" s="384">
        <v>0</v>
      </c>
      <c r="H3678">
        <v>1.0769299999999999</v>
      </c>
    </row>
    <row r="3679" spans="1:10">
      <c r="A3679">
        <v>3682</v>
      </c>
      <c r="B3679" s="612">
        <v>43909.650694444441</v>
      </c>
      <c r="C3679" s="405" t="s">
        <v>2054</v>
      </c>
      <c r="D3679" s="384">
        <v>837</v>
      </c>
      <c r="E3679">
        <v>0.02</v>
      </c>
      <c r="F3679">
        <v>1.0769299999999999</v>
      </c>
      <c r="G3679" s="384">
        <v>0</v>
      </c>
      <c r="H3679">
        <v>1.0769299999999999</v>
      </c>
      <c r="I3679">
        <v>0.4</v>
      </c>
      <c r="J3679" s="384">
        <v>26643.65</v>
      </c>
    </row>
    <row r="3680" spans="1:10">
      <c r="A3680">
        <v>3677</v>
      </c>
      <c r="B3680" s="612">
        <v>43909.645833333336</v>
      </c>
      <c r="C3680" s="405" t="s">
        <v>97</v>
      </c>
      <c r="D3680" s="384">
        <v>838</v>
      </c>
      <c r="E3680">
        <v>0.02</v>
      </c>
      <c r="F3680">
        <v>1.07873</v>
      </c>
      <c r="G3680" s="384">
        <v>0</v>
      </c>
      <c r="H3680">
        <v>0</v>
      </c>
    </row>
    <row r="3681" spans="1:10">
      <c r="A3681">
        <v>3678</v>
      </c>
      <c r="B3681" s="612">
        <v>43909.645833333336</v>
      </c>
      <c r="C3681" s="405" t="s">
        <v>2110</v>
      </c>
      <c r="D3681" s="384">
        <v>838</v>
      </c>
      <c r="E3681">
        <v>0.02</v>
      </c>
      <c r="F3681">
        <v>1.07873</v>
      </c>
      <c r="G3681" s="384">
        <v>0</v>
      </c>
      <c r="H3681">
        <v>1.0769299999999999</v>
      </c>
    </row>
    <row r="3682" spans="1:10">
      <c r="A3682">
        <v>3683</v>
      </c>
      <c r="B3682" s="612">
        <v>43909.650694444441</v>
      </c>
      <c r="C3682" s="405" t="s">
        <v>2054</v>
      </c>
      <c r="D3682" s="384">
        <v>838</v>
      </c>
      <c r="E3682">
        <v>0.02</v>
      </c>
      <c r="F3682">
        <v>1.0769299999999999</v>
      </c>
      <c r="G3682" s="384">
        <v>0</v>
      </c>
      <c r="H3682">
        <v>1.0769299999999999</v>
      </c>
      <c r="I3682">
        <v>3.6</v>
      </c>
      <c r="J3682" s="384">
        <v>26647.25</v>
      </c>
    </row>
    <row r="3683" spans="1:10">
      <c r="A3683">
        <v>3680</v>
      </c>
      <c r="B3683" s="612">
        <v>43909.648611111108</v>
      </c>
      <c r="C3683" s="405" t="s">
        <v>96</v>
      </c>
      <c r="D3683" s="384">
        <v>839</v>
      </c>
      <c r="E3683">
        <v>0.02</v>
      </c>
      <c r="F3683">
        <v>1.0784400000000001</v>
      </c>
      <c r="G3683" s="384">
        <v>0</v>
      </c>
      <c r="H3683">
        <v>0</v>
      </c>
    </row>
    <row r="3684" spans="1:10">
      <c r="A3684">
        <v>3681</v>
      </c>
      <c r="B3684" s="612">
        <v>43909.648611111108</v>
      </c>
      <c r="C3684" s="405" t="s">
        <v>2110</v>
      </c>
      <c r="D3684" s="384">
        <v>839</v>
      </c>
      <c r="E3684">
        <v>0.02</v>
      </c>
      <c r="F3684">
        <v>1.0784400000000001</v>
      </c>
      <c r="G3684" s="384">
        <v>0</v>
      </c>
      <c r="H3684">
        <v>1.07944</v>
      </c>
    </row>
    <row r="3685" spans="1:10">
      <c r="A3685">
        <v>3686</v>
      </c>
      <c r="B3685" s="612">
        <v>43909.651388888888</v>
      </c>
      <c r="C3685" s="405" t="s">
        <v>2110</v>
      </c>
      <c r="D3685" s="384">
        <v>839</v>
      </c>
      <c r="E3685">
        <v>0.02</v>
      </c>
      <c r="F3685">
        <v>1.0784400000000001</v>
      </c>
      <c r="G3685" s="384">
        <v>0</v>
      </c>
      <c r="H3685">
        <v>1.07846</v>
      </c>
    </row>
    <row r="3686" spans="1:10">
      <c r="A3686">
        <v>3690</v>
      </c>
      <c r="B3686" s="612">
        <v>43909.657638888886</v>
      </c>
      <c r="C3686" s="405" t="s">
        <v>2110</v>
      </c>
      <c r="D3686" s="384">
        <v>839</v>
      </c>
      <c r="E3686">
        <v>0.02</v>
      </c>
      <c r="F3686">
        <v>1.0784400000000001</v>
      </c>
      <c r="G3686" s="384">
        <v>0</v>
      </c>
      <c r="H3686">
        <v>1.07734</v>
      </c>
    </row>
    <row r="3687" spans="1:10">
      <c r="A3687">
        <v>3695</v>
      </c>
      <c r="B3687" s="612">
        <v>43909.664583333331</v>
      </c>
      <c r="C3687" s="405" t="s">
        <v>2110</v>
      </c>
      <c r="D3687" s="384">
        <v>839</v>
      </c>
      <c r="E3687">
        <v>0.02</v>
      </c>
      <c r="F3687">
        <v>1.0784400000000001</v>
      </c>
      <c r="G3687" s="384">
        <v>0</v>
      </c>
      <c r="H3687">
        <v>1.0760099999999999</v>
      </c>
    </row>
    <row r="3688" spans="1:10">
      <c r="A3688">
        <v>3701</v>
      </c>
      <c r="B3688" s="612">
        <v>43909.666666666664</v>
      </c>
      <c r="C3688" s="405" t="s">
        <v>2110</v>
      </c>
      <c r="D3688" s="384">
        <v>839</v>
      </c>
      <c r="E3688">
        <v>0.02</v>
      </c>
      <c r="F3688">
        <v>1.0784400000000001</v>
      </c>
      <c r="G3688" s="384">
        <v>0</v>
      </c>
      <c r="H3688">
        <v>1.0740400000000001</v>
      </c>
    </row>
    <row r="3689" spans="1:10">
      <c r="A3689">
        <v>3714</v>
      </c>
      <c r="B3689" s="612">
        <v>43909.691666666666</v>
      </c>
      <c r="C3689" s="405" t="s">
        <v>2110</v>
      </c>
      <c r="D3689" s="384">
        <v>839</v>
      </c>
      <c r="E3689">
        <v>0.02</v>
      </c>
      <c r="F3689">
        <v>1.0784400000000001</v>
      </c>
      <c r="G3689" s="384">
        <v>0</v>
      </c>
      <c r="H3689">
        <v>1.0720700000000001</v>
      </c>
    </row>
    <row r="3690" spans="1:10">
      <c r="A3690">
        <v>3725</v>
      </c>
      <c r="B3690" s="612">
        <v>43909.708333333336</v>
      </c>
      <c r="C3690" s="405" t="s">
        <v>2110</v>
      </c>
      <c r="D3690" s="384">
        <v>839</v>
      </c>
      <c r="E3690">
        <v>0.02</v>
      </c>
      <c r="F3690">
        <v>1.0784400000000001</v>
      </c>
      <c r="G3690" s="384">
        <v>0</v>
      </c>
      <c r="H3690">
        <v>1.07016</v>
      </c>
    </row>
    <row r="3691" spans="1:10">
      <c r="A3691">
        <v>3728</v>
      </c>
      <c r="B3691" s="612">
        <v>43909.728472222225</v>
      </c>
      <c r="C3691" s="405" t="s">
        <v>2054</v>
      </c>
      <c r="D3691" s="384">
        <v>839</v>
      </c>
      <c r="E3691">
        <v>0.02</v>
      </c>
      <c r="F3691">
        <v>1.07016</v>
      </c>
      <c r="G3691" s="384">
        <v>0</v>
      </c>
      <c r="H3691">
        <v>1.07016</v>
      </c>
      <c r="I3691">
        <v>-16.559999999999999</v>
      </c>
      <c r="J3691" s="384">
        <v>26636.69</v>
      </c>
    </row>
    <row r="3692" spans="1:10">
      <c r="A3692">
        <v>3684</v>
      </c>
      <c r="B3692" s="612">
        <v>43909.651388888888</v>
      </c>
      <c r="C3692" s="405" t="s">
        <v>96</v>
      </c>
      <c r="D3692" s="384">
        <v>840</v>
      </c>
      <c r="E3692">
        <v>0.02</v>
      </c>
      <c r="F3692">
        <v>1.0764800000000001</v>
      </c>
      <c r="G3692" s="384">
        <v>0</v>
      </c>
      <c r="H3692">
        <v>0</v>
      </c>
    </row>
    <row r="3693" spans="1:10">
      <c r="A3693">
        <v>3685</v>
      </c>
      <c r="B3693" s="612">
        <v>43909.651388888888</v>
      </c>
      <c r="C3693" s="405" t="s">
        <v>2110</v>
      </c>
      <c r="D3693" s="384">
        <v>840</v>
      </c>
      <c r="E3693">
        <v>0.02</v>
      </c>
      <c r="F3693">
        <v>1.0764800000000001</v>
      </c>
      <c r="G3693" s="384">
        <v>0</v>
      </c>
      <c r="H3693">
        <v>1.07846</v>
      </c>
    </row>
    <row r="3694" spans="1:10">
      <c r="A3694">
        <v>3689</v>
      </c>
      <c r="B3694" s="612">
        <v>43909.657638888886</v>
      </c>
      <c r="C3694" s="405" t="s">
        <v>2110</v>
      </c>
      <c r="D3694" s="384">
        <v>840</v>
      </c>
      <c r="E3694">
        <v>0.02</v>
      </c>
      <c r="F3694">
        <v>1.0764800000000001</v>
      </c>
      <c r="G3694" s="384">
        <v>0</v>
      </c>
      <c r="H3694">
        <v>1.07734</v>
      </c>
    </row>
    <row r="3695" spans="1:10">
      <c r="A3695">
        <v>3694</v>
      </c>
      <c r="B3695" s="612">
        <v>43909.664583333331</v>
      </c>
      <c r="C3695" s="405" t="s">
        <v>2110</v>
      </c>
      <c r="D3695" s="384">
        <v>840</v>
      </c>
      <c r="E3695">
        <v>0.02</v>
      </c>
      <c r="F3695">
        <v>1.0764800000000001</v>
      </c>
      <c r="G3695" s="384">
        <v>0</v>
      </c>
      <c r="H3695">
        <v>1.0760099999999999</v>
      </c>
    </row>
    <row r="3696" spans="1:10">
      <c r="A3696">
        <v>3700</v>
      </c>
      <c r="B3696" s="612">
        <v>43909.666666666664</v>
      </c>
      <c r="C3696" s="405" t="s">
        <v>2110</v>
      </c>
      <c r="D3696" s="384">
        <v>840</v>
      </c>
      <c r="E3696">
        <v>0.02</v>
      </c>
      <c r="F3696">
        <v>1.0764800000000001</v>
      </c>
      <c r="G3696" s="384">
        <v>0</v>
      </c>
      <c r="H3696">
        <v>1.0740400000000001</v>
      </c>
    </row>
    <row r="3697" spans="1:10">
      <c r="A3697">
        <v>3713</v>
      </c>
      <c r="B3697" s="612">
        <v>43909.691666666666</v>
      </c>
      <c r="C3697" s="405" t="s">
        <v>2110</v>
      </c>
      <c r="D3697" s="384">
        <v>840</v>
      </c>
      <c r="E3697">
        <v>0.02</v>
      </c>
      <c r="F3697">
        <v>1.0764800000000001</v>
      </c>
      <c r="G3697" s="384">
        <v>0</v>
      </c>
      <c r="H3697">
        <v>1.0720700000000001</v>
      </c>
    </row>
    <row r="3698" spans="1:10">
      <c r="A3698">
        <v>3724</v>
      </c>
      <c r="B3698" s="612">
        <v>43909.708333333336</v>
      </c>
      <c r="C3698" s="405" t="s">
        <v>2110</v>
      </c>
      <c r="D3698" s="384">
        <v>840</v>
      </c>
      <c r="E3698">
        <v>0.02</v>
      </c>
      <c r="F3698">
        <v>1.0764800000000001</v>
      </c>
      <c r="G3698" s="384">
        <v>0</v>
      </c>
      <c r="H3698">
        <v>1.07016</v>
      </c>
    </row>
    <row r="3699" spans="1:10">
      <c r="A3699">
        <v>3729</v>
      </c>
      <c r="B3699" s="612">
        <v>43909.728472222225</v>
      </c>
      <c r="C3699" s="405" t="s">
        <v>2054</v>
      </c>
      <c r="D3699" s="384">
        <v>840</v>
      </c>
      <c r="E3699">
        <v>0.02</v>
      </c>
      <c r="F3699">
        <v>1.07016</v>
      </c>
      <c r="G3699" s="384">
        <v>0</v>
      </c>
      <c r="H3699">
        <v>1.07016</v>
      </c>
      <c r="I3699">
        <v>-12.64</v>
      </c>
      <c r="J3699" s="384">
        <v>26624.05</v>
      </c>
    </row>
    <row r="3700" spans="1:10">
      <c r="A3700">
        <v>3687</v>
      </c>
      <c r="B3700" s="612">
        <v>43909.657638888886</v>
      </c>
      <c r="C3700" s="405" t="s">
        <v>96</v>
      </c>
      <c r="D3700" s="384">
        <v>841</v>
      </c>
      <c r="E3700">
        <v>0.03</v>
      </c>
      <c r="F3700">
        <v>1.0748500000000001</v>
      </c>
      <c r="G3700" s="384">
        <v>0</v>
      </c>
      <c r="H3700">
        <v>0</v>
      </c>
    </row>
    <row r="3701" spans="1:10">
      <c r="A3701">
        <v>3688</v>
      </c>
      <c r="B3701" s="612">
        <v>43909.657638888886</v>
      </c>
      <c r="C3701" s="405" t="s">
        <v>2110</v>
      </c>
      <c r="D3701" s="384">
        <v>841</v>
      </c>
      <c r="E3701">
        <v>0.03</v>
      </c>
      <c r="F3701">
        <v>1.0748500000000001</v>
      </c>
      <c r="G3701" s="384">
        <v>0</v>
      </c>
      <c r="H3701">
        <v>1.07734</v>
      </c>
    </row>
    <row r="3702" spans="1:10">
      <c r="A3702">
        <v>3693</v>
      </c>
      <c r="B3702" s="612">
        <v>43909.664583333331</v>
      </c>
      <c r="C3702" s="405" t="s">
        <v>2110</v>
      </c>
      <c r="D3702" s="384">
        <v>841</v>
      </c>
      <c r="E3702">
        <v>0.03</v>
      </c>
      <c r="F3702">
        <v>1.0748500000000001</v>
      </c>
      <c r="G3702" s="384">
        <v>0</v>
      </c>
      <c r="H3702">
        <v>1.0760099999999999</v>
      </c>
    </row>
    <row r="3703" spans="1:10">
      <c r="A3703">
        <v>3699</v>
      </c>
      <c r="B3703" s="612">
        <v>43909.666666666664</v>
      </c>
      <c r="C3703" s="405" t="s">
        <v>2110</v>
      </c>
      <c r="D3703" s="384">
        <v>841</v>
      </c>
      <c r="E3703">
        <v>0.03</v>
      </c>
      <c r="F3703">
        <v>1.0748500000000001</v>
      </c>
      <c r="G3703" s="384">
        <v>0</v>
      </c>
      <c r="H3703">
        <v>1.0740400000000001</v>
      </c>
    </row>
    <row r="3704" spans="1:10">
      <c r="A3704">
        <v>3712</v>
      </c>
      <c r="B3704" s="612">
        <v>43909.691666666666</v>
      </c>
      <c r="C3704" s="405" t="s">
        <v>2110</v>
      </c>
      <c r="D3704" s="384">
        <v>841</v>
      </c>
      <c r="E3704">
        <v>0.03</v>
      </c>
      <c r="F3704">
        <v>1.0748500000000001</v>
      </c>
      <c r="G3704" s="384">
        <v>0</v>
      </c>
      <c r="H3704">
        <v>1.0720700000000001</v>
      </c>
    </row>
    <row r="3705" spans="1:10">
      <c r="A3705">
        <v>3723</v>
      </c>
      <c r="B3705" s="612">
        <v>43909.708333333336</v>
      </c>
      <c r="C3705" s="405" t="s">
        <v>2110</v>
      </c>
      <c r="D3705" s="384">
        <v>841</v>
      </c>
      <c r="E3705">
        <v>0.03</v>
      </c>
      <c r="F3705">
        <v>1.0748500000000001</v>
      </c>
      <c r="G3705" s="384">
        <v>0</v>
      </c>
      <c r="H3705">
        <v>1.07016</v>
      </c>
    </row>
    <row r="3706" spans="1:10">
      <c r="A3706">
        <v>3730</v>
      </c>
      <c r="B3706" s="612">
        <v>43909.728472222225</v>
      </c>
      <c r="C3706" s="405" t="s">
        <v>2054</v>
      </c>
      <c r="D3706" s="384">
        <v>841</v>
      </c>
      <c r="E3706">
        <v>0.03</v>
      </c>
      <c r="F3706">
        <v>1.07016</v>
      </c>
      <c r="G3706" s="384">
        <v>0</v>
      </c>
      <c r="H3706">
        <v>1.07016</v>
      </c>
      <c r="I3706">
        <v>-14.07</v>
      </c>
      <c r="J3706" s="384">
        <v>26609.98</v>
      </c>
    </row>
    <row r="3707" spans="1:10">
      <c r="A3707">
        <v>3691</v>
      </c>
      <c r="B3707" s="612">
        <v>43909.664583333331</v>
      </c>
      <c r="C3707" s="405" t="s">
        <v>96</v>
      </c>
      <c r="D3707" s="384">
        <v>842</v>
      </c>
      <c r="E3707">
        <v>0.05</v>
      </c>
      <c r="F3707">
        <v>1.07315</v>
      </c>
      <c r="G3707" s="384">
        <v>0</v>
      </c>
      <c r="H3707">
        <v>0</v>
      </c>
    </row>
    <row r="3708" spans="1:10">
      <c r="A3708">
        <v>3692</v>
      </c>
      <c r="B3708" s="612">
        <v>43909.664583333331</v>
      </c>
      <c r="C3708" s="405" t="s">
        <v>2110</v>
      </c>
      <c r="D3708" s="384">
        <v>842</v>
      </c>
      <c r="E3708">
        <v>0.05</v>
      </c>
      <c r="F3708">
        <v>1.07315</v>
      </c>
      <c r="G3708" s="384">
        <v>0</v>
      </c>
      <c r="H3708">
        <v>1.0760099999999999</v>
      </c>
    </row>
    <row r="3709" spans="1:10">
      <c r="A3709">
        <v>3698</v>
      </c>
      <c r="B3709" s="612">
        <v>43909.666666666664</v>
      </c>
      <c r="C3709" s="405" t="s">
        <v>2110</v>
      </c>
      <c r="D3709" s="384">
        <v>842</v>
      </c>
      <c r="E3709">
        <v>0.05</v>
      </c>
      <c r="F3709">
        <v>1.07315</v>
      </c>
      <c r="G3709" s="384">
        <v>0</v>
      </c>
      <c r="H3709">
        <v>1.0740400000000001</v>
      </c>
    </row>
    <row r="3710" spans="1:10">
      <c r="A3710">
        <v>3711</v>
      </c>
      <c r="B3710" s="612">
        <v>43909.691666666666</v>
      </c>
      <c r="C3710" s="405" t="s">
        <v>2110</v>
      </c>
      <c r="D3710" s="384">
        <v>842</v>
      </c>
      <c r="E3710">
        <v>0.05</v>
      </c>
      <c r="F3710">
        <v>1.07315</v>
      </c>
      <c r="G3710" s="384">
        <v>0</v>
      </c>
      <c r="H3710">
        <v>1.0720700000000001</v>
      </c>
    </row>
    <row r="3711" spans="1:10">
      <c r="A3711">
        <v>3722</v>
      </c>
      <c r="B3711" s="612">
        <v>43909.708333333336</v>
      </c>
      <c r="C3711" s="405" t="s">
        <v>2110</v>
      </c>
      <c r="D3711" s="384">
        <v>842</v>
      </c>
      <c r="E3711">
        <v>0.05</v>
      </c>
      <c r="F3711">
        <v>1.07315</v>
      </c>
      <c r="G3711" s="384">
        <v>0</v>
      </c>
      <c r="H3711">
        <v>1.07016</v>
      </c>
    </row>
    <row r="3712" spans="1:10">
      <c r="A3712">
        <v>3731</v>
      </c>
      <c r="B3712" s="612">
        <v>43909.728472222225</v>
      </c>
      <c r="C3712" s="405" t="s">
        <v>2054</v>
      </c>
      <c r="D3712" s="384">
        <v>842</v>
      </c>
      <c r="E3712">
        <v>0.05</v>
      </c>
      <c r="F3712">
        <v>1.07016</v>
      </c>
      <c r="G3712" s="384">
        <v>0</v>
      </c>
      <c r="H3712">
        <v>1.07016</v>
      </c>
      <c r="I3712">
        <v>-14.95</v>
      </c>
      <c r="J3712" s="384">
        <v>26595.03</v>
      </c>
    </row>
    <row r="3713" spans="1:10">
      <c r="A3713">
        <v>3696</v>
      </c>
      <c r="B3713" s="612">
        <v>43909.666666666664</v>
      </c>
      <c r="C3713" s="405" t="s">
        <v>96</v>
      </c>
      <c r="D3713" s="384">
        <v>843</v>
      </c>
      <c r="E3713">
        <v>0.08</v>
      </c>
      <c r="F3713">
        <v>1.0698399999999999</v>
      </c>
      <c r="G3713" s="384">
        <v>0</v>
      </c>
      <c r="H3713">
        <v>0</v>
      </c>
    </row>
    <row r="3714" spans="1:10">
      <c r="A3714">
        <v>3697</v>
      </c>
      <c r="B3714" s="612">
        <v>43909.666666666664</v>
      </c>
      <c r="C3714" s="405" t="s">
        <v>2110</v>
      </c>
      <c r="D3714" s="384">
        <v>843</v>
      </c>
      <c r="E3714">
        <v>0.08</v>
      </c>
      <c r="F3714">
        <v>1.0698399999999999</v>
      </c>
      <c r="G3714" s="384">
        <v>0</v>
      </c>
      <c r="H3714">
        <v>1.0740400000000001</v>
      </c>
    </row>
    <row r="3715" spans="1:10">
      <c r="A3715">
        <v>3710</v>
      </c>
      <c r="B3715" s="612">
        <v>43909.691666666666</v>
      </c>
      <c r="C3715" s="405" t="s">
        <v>2110</v>
      </c>
      <c r="D3715" s="384">
        <v>843</v>
      </c>
      <c r="E3715">
        <v>0.08</v>
      </c>
      <c r="F3715">
        <v>1.0698399999999999</v>
      </c>
      <c r="G3715" s="384">
        <v>0</v>
      </c>
      <c r="H3715">
        <v>1.0720700000000001</v>
      </c>
    </row>
    <row r="3716" spans="1:10">
      <c r="A3716">
        <v>3721</v>
      </c>
      <c r="B3716" s="612">
        <v>43909.708333333336</v>
      </c>
      <c r="C3716" s="405" t="s">
        <v>2110</v>
      </c>
      <c r="D3716" s="384">
        <v>843</v>
      </c>
      <c r="E3716">
        <v>0.08</v>
      </c>
      <c r="F3716">
        <v>1.0698399999999999</v>
      </c>
      <c r="G3716" s="384">
        <v>0</v>
      </c>
      <c r="H3716">
        <v>1.07016</v>
      </c>
    </row>
    <row r="3717" spans="1:10">
      <c r="A3717">
        <v>3732</v>
      </c>
      <c r="B3717" s="612">
        <v>43909.728472222225</v>
      </c>
      <c r="C3717" s="405" t="s">
        <v>2054</v>
      </c>
      <c r="D3717" s="384">
        <v>843</v>
      </c>
      <c r="E3717">
        <v>0.08</v>
      </c>
      <c r="F3717">
        <v>1.07016</v>
      </c>
      <c r="G3717" s="384">
        <v>0</v>
      </c>
      <c r="H3717">
        <v>1.07016</v>
      </c>
      <c r="I3717">
        <v>2.56</v>
      </c>
      <c r="J3717" s="384">
        <v>26597.59</v>
      </c>
    </row>
    <row r="3718" spans="1:10">
      <c r="A3718">
        <v>3702</v>
      </c>
      <c r="B3718" s="612">
        <v>43909.677083333336</v>
      </c>
      <c r="C3718" s="405" t="s">
        <v>97</v>
      </c>
      <c r="D3718" s="384">
        <v>844</v>
      </c>
      <c r="E3718">
        <v>0.02</v>
      </c>
      <c r="F3718">
        <v>1.07135</v>
      </c>
      <c r="G3718" s="384">
        <v>0</v>
      </c>
      <c r="H3718">
        <v>0</v>
      </c>
    </row>
    <row r="3719" spans="1:10">
      <c r="A3719">
        <v>3703</v>
      </c>
      <c r="B3719" s="612">
        <v>43909.677083333336</v>
      </c>
      <c r="C3719" s="405" t="s">
        <v>2110</v>
      </c>
      <c r="D3719" s="384">
        <v>844</v>
      </c>
      <c r="E3719">
        <v>0.02</v>
      </c>
      <c r="F3719">
        <v>1.07135</v>
      </c>
      <c r="G3719" s="384">
        <v>0</v>
      </c>
      <c r="H3719">
        <v>1.0703499999999999</v>
      </c>
    </row>
    <row r="3720" spans="1:10">
      <c r="A3720">
        <v>3704</v>
      </c>
      <c r="B3720" s="612">
        <v>43909.678472222222</v>
      </c>
      <c r="C3720" s="405" t="s">
        <v>2054</v>
      </c>
      <c r="D3720" s="384">
        <v>844</v>
      </c>
      <c r="E3720">
        <v>0.02</v>
      </c>
      <c r="F3720">
        <v>1.0703499999999999</v>
      </c>
      <c r="G3720" s="384">
        <v>0</v>
      </c>
      <c r="H3720">
        <v>1.0703499999999999</v>
      </c>
      <c r="I3720">
        <v>2</v>
      </c>
      <c r="J3720" s="384">
        <v>26649.25</v>
      </c>
    </row>
    <row r="3721" spans="1:10">
      <c r="A3721">
        <v>3705</v>
      </c>
      <c r="B3721" s="612">
        <v>43909.681944444441</v>
      </c>
      <c r="C3721" s="405" t="s">
        <v>97</v>
      </c>
      <c r="D3721" s="384">
        <v>845</v>
      </c>
      <c r="E3721">
        <v>0.02</v>
      </c>
      <c r="F3721">
        <v>1.0704499999999999</v>
      </c>
      <c r="G3721" s="384">
        <v>0</v>
      </c>
      <c r="H3721">
        <v>0</v>
      </c>
    </row>
    <row r="3722" spans="1:10">
      <c r="A3722">
        <v>3706</v>
      </c>
      <c r="B3722" s="612">
        <v>43909.681944444441</v>
      </c>
      <c r="C3722" s="405" t="s">
        <v>2110</v>
      </c>
      <c r="D3722" s="384">
        <v>845</v>
      </c>
      <c r="E3722">
        <v>0.02</v>
      </c>
      <c r="F3722">
        <v>1.0704499999999999</v>
      </c>
      <c r="G3722" s="384">
        <v>0</v>
      </c>
      <c r="H3722">
        <v>1.06945</v>
      </c>
    </row>
    <row r="3723" spans="1:10">
      <c r="A3723">
        <v>3707</v>
      </c>
      <c r="B3723" s="612">
        <v>43909.685416666667</v>
      </c>
      <c r="C3723" s="405" t="s">
        <v>2054</v>
      </c>
      <c r="D3723" s="384">
        <v>845</v>
      </c>
      <c r="E3723">
        <v>0.02</v>
      </c>
      <c r="F3723">
        <v>1.06945</v>
      </c>
      <c r="G3723" s="384">
        <v>0</v>
      </c>
      <c r="H3723">
        <v>1.06945</v>
      </c>
      <c r="I3723">
        <v>2</v>
      </c>
      <c r="J3723" s="384">
        <v>26651.25</v>
      </c>
    </row>
    <row r="3724" spans="1:10">
      <c r="A3724">
        <v>3708</v>
      </c>
      <c r="B3724" s="612">
        <v>43909.691666666666</v>
      </c>
      <c r="C3724" s="405" t="s">
        <v>96</v>
      </c>
      <c r="D3724" s="384">
        <v>846</v>
      </c>
      <c r="E3724">
        <v>0.14000000000000001</v>
      </c>
      <c r="F3724">
        <v>1.06792</v>
      </c>
      <c r="G3724" s="384">
        <v>0</v>
      </c>
      <c r="H3724">
        <v>0</v>
      </c>
    </row>
    <row r="3725" spans="1:10">
      <c r="A3725">
        <v>3709</v>
      </c>
      <c r="B3725" s="612">
        <v>43909.691666666666</v>
      </c>
      <c r="C3725" s="405" t="s">
        <v>2110</v>
      </c>
      <c r="D3725" s="384">
        <v>846</v>
      </c>
      <c r="E3725">
        <v>0.14000000000000001</v>
      </c>
      <c r="F3725">
        <v>1.06792</v>
      </c>
      <c r="G3725" s="384">
        <v>0</v>
      </c>
      <c r="H3725">
        <v>1.0720700000000001</v>
      </c>
    </row>
    <row r="3726" spans="1:10">
      <c r="A3726">
        <v>3720</v>
      </c>
      <c r="B3726" s="612">
        <v>43909.708333333336</v>
      </c>
      <c r="C3726" s="405" t="s">
        <v>2110</v>
      </c>
      <c r="D3726" s="384">
        <v>846</v>
      </c>
      <c r="E3726">
        <v>0.14000000000000001</v>
      </c>
      <c r="F3726">
        <v>1.06792</v>
      </c>
      <c r="G3726" s="384">
        <v>0</v>
      </c>
      <c r="H3726">
        <v>1.07016</v>
      </c>
    </row>
    <row r="3727" spans="1:10">
      <c r="A3727">
        <v>3733</v>
      </c>
      <c r="B3727" s="612">
        <v>43909.728472222225</v>
      </c>
      <c r="C3727" s="405" t="s">
        <v>2054</v>
      </c>
      <c r="D3727" s="384">
        <v>846</v>
      </c>
      <c r="E3727">
        <v>0.14000000000000001</v>
      </c>
      <c r="F3727">
        <v>1.07016</v>
      </c>
      <c r="G3727" s="384">
        <v>0</v>
      </c>
      <c r="H3727">
        <v>1.07016</v>
      </c>
      <c r="I3727">
        <v>31.36</v>
      </c>
      <c r="J3727" s="384">
        <v>26628.95</v>
      </c>
    </row>
    <row r="3728" spans="1:10">
      <c r="A3728">
        <v>3715</v>
      </c>
      <c r="B3728" s="612">
        <v>43909.696527777778</v>
      </c>
      <c r="C3728" s="405" t="s">
        <v>97</v>
      </c>
      <c r="D3728" s="384">
        <v>847</v>
      </c>
      <c r="E3728">
        <v>0.02</v>
      </c>
      <c r="F3728">
        <v>1.06904</v>
      </c>
      <c r="G3728" s="384">
        <v>0</v>
      </c>
      <c r="H3728">
        <v>0</v>
      </c>
    </row>
    <row r="3729" spans="1:10">
      <c r="A3729">
        <v>3716</v>
      </c>
      <c r="B3729" s="612">
        <v>43909.696527777778</v>
      </c>
      <c r="C3729" s="405" t="s">
        <v>2110</v>
      </c>
      <c r="D3729" s="384">
        <v>847</v>
      </c>
      <c r="E3729">
        <v>0.02</v>
      </c>
      <c r="F3729">
        <v>1.06904</v>
      </c>
      <c r="G3729" s="384">
        <v>0</v>
      </c>
      <c r="H3729">
        <v>1.0680400000000001</v>
      </c>
    </row>
    <row r="3730" spans="1:10">
      <c r="A3730">
        <v>3717</v>
      </c>
      <c r="B3730" s="612">
        <v>43909.70208333333</v>
      </c>
      <c r="C3730" s="405" t="s">
        <v>2054</v>
      </c>
      <c r="D3730" s="384">
        <v>847</v>
      </c>
      <c r="E3730">
        <v>0.02</v>
      </c>
      <c r="F3730">
        <v>1.0680400000000001</v>
      </c>
      <c r="G3730" s="384">
        <v>0</v>
      </c>
      <c r="H3730">
        <v>1.0680400000000001</v>
      </c>
      <c r="I3730">
        <v>2</v>
      </c>
      <c r="J3730" s="384">
        <v>26653.25</v>
      </c>
    </row>
    <row r="3731" spans="1:10">
      <c r="A3731">
        <v>3718</v>
      </c>
      <c r="B3731" s="612">
        <v>43909.708333333336</v>
      </c>
      <c r="C3731" s="405" t="s">
        <v>96</v>
      </c>
      <c r="D3731" s="384">
        <v>848</v>
      </c>
      <c r="E3731">
        <v>0.23</v>
      </c>
      <c r="F3731">
        <v>1.0658799999999999</v>
      </c>
      <c r="G3731" s="384">
        <v>0</v>
      </c>
      <c r="H3731">
        <v>0</v>
      </c>
    </row>
    <row r="3732" spans="1:10">
      <c r="A3732">
        <v>3719</v>
      </c>
      <c r="B3732" s="612">
        <v>43909.708333333336</v>
      </c>
      <c r="C3732" s="405" t="s">
        <v>2110</v>
      </c>
      <c r="D3732" s="384">
        <v>848</v>
      </c>
      <c r="E3732">
        <v>0.23</v>
      </c>
      <c r="F3732">
        <v>1.0658799999999999</v>
      </c>
      <c r="G3732" s="384">
        <v>0</v>
      </c>
      <c r="H3732">
        <v>1.07016</v>
      </c>
    </row>
    <row r="3733" spans="1:10">
      <c r="A3733">
        <v>3734</v>
      </c>
      <c r="B3733" s="612">
        <v>43909.728472222225</v>
      </c>
      <c r="C3733" s="405" t="s">
        <v>2054</v>
      </c>
      <c r="D3733" s="384">
        <v>848</v>
      </c>
      <c r="E3733">
        <v>0.23</v>
      </c>
      <c r="F3733">
        <v>1.07016</v>
      </c>
      <c r="G3733" s="384">
        <v>0</v>
      </c>
      <c r="H3733">
        <v>1.07016</v>
      </c>
      <c r="I3733">
        <v>98.44</v>
      </c>
      <c r="J3733" s="384">
        <v>26727.39</v>
      </c>
    </row>
    <row r="3734" spans="1:10">
      <c r="A3734">
        <v>3726</v>
      </c>
      <c r="B3734" s="612">
        <v>43909.722916666666</v>
      </c>
      <c r="C3734" s="405" t="s">
        <v>97</v>
      </c>
      <c r="D3734" s="384">
        <v>849</v>
      </c>
      <c r="E3734">
        <v>0.02</v>
      </c>
      <c r="F3734">
        <v>1.0689</v>
      </c>
      <c r="G3734" s="384">
        <v>0</v>
      </c>
      <c r="H3734">
        <v>0</v>
      </c>
    </row>
    <row r="3735" spans="1:10">
      <c r="A3735">
        <v>3727</v>
      </c>
      <c r="B3735" s="612">
        <v>43909.722916666666</v>
      </c>
      <c r="C3735" s="405" t="s">
        <v>2110</v>
      </c>
      <c r="D3735" s="384">
        <v>849</v>
      </c>
      <c r="E3735">
        <v>0.02</v>
      </c>
      <c r="F3735">
        <v>1.0689</v>
      </c>
      <c r="G3735" s="384">
        <v>0</v>
      </c>
      <c r="H3735">
        <v>1.0679000000000001</v>
      </c>
    </row>
    <row r="3736" spans="1:10">
      <c r="A3736">
        <v>3737</v>
      </c>
      <c r="B3736" s="612">
        <v>43909.744444444441</v>
      </c>
      <c r="C3736" s="405" t="s">
        <v>2054</v>
      </c>
      <c r="D3736" s="384">
        <v>849</v>
      </c>
      <c r="E3736">
        <v>0.02</v>
      </c>
      <c r="F3736">
        <v>1.0679000000000001</v>
      </c>
      <c r="G3736" s="384">
        <v>0</v>
      </c>
      <c r="H3736">
        <v>1.0679000000000001</v>
      </c>
      <c r="I3736">
        <v>2</v>
      </c>
      <c r="J3736" s="384">
        <v>26729.39</v>
      </c>
    </row>
    <row r="3737" spans="1:10">
      <c r="A3737">
        <v>3735</v>
      </c>
      <c r="B3737" s="612">
        <v>43909.734027777777</v>
      </c>
      <c r="C3737" s="405" t="s">
        <v>96</v>
      </c>
      <c r="D3737" s="384">
        <v>850</v>
      </c>
      <c r="E3737">
        <v>0.02</v>
      </c>
      <c r="F3737">
        <v>1.0693900000000001</v>
      </c>
      <c r="G3737" s="384">
        <v>0</v>
      </c>
      <c r="H3737">
        <v>0</v>
      </c>
    </row>
    <row r="3738" spans="1:10">
      <c r="A3738">
        <v>3736</v>
      </c>
      <c r="B3738" s="612">
        <v>43909.734027777777</v>
      </c>
      <c r="C3738" s="405" t="s">
        <v>2110</v>
      </c>
      <c r="D3738" s="384">
        <v>850</v>
      </c>
      <c r="E3738">
        <v>0.02</v>
      </c>
      <c r="F3738">
        <v>1.0693900000000001</v>
      </c>
      <c r="G3738" s="384">
        <v>0</v>
      </c>
      <c r="H3738">
        <v>1.07039</v>
      </c>
    </row>
    <row r="3739" spans="1:10">
      <c r="A3739">
        <v>3740</v>
      </c>
      <c r="B3739" s="612">
        <v>43909.744444444441</v>
      </c>
      <c r="C3739" s="405" t="s">
        <v>2110</v>
      </c>
      <c r="D3739" s="384">
        <v>850</v>
      </c>
      <c r="E3739">
        <v>0.02</v>
      </c>
      <c r="F3739">
        <v>1.0693900000000001</v>
      </c>
      <c r="G3739" s="384">
        <v>0</v>
      </c>
      <c r="H3739">
        <v>1.06958</v>
      </c>
    </row>
    <row r="3740" spans="1:10">
      <c r="A3740">
        <v>3746</v>
      </c>
      <c r="B3740" s="612">
        <v>43909.755555555559</v>
      </c>
      <c r="C3740" s="405" t="s">
        <v>2054</v>
      </c>
      <c r="D3740" s="384">
        <v>850</v>
      </c>
      <c r="E3740">
        <v>0.02</v>
      </c>
      <c r="F3740">
        <v>1.06958</v>
      </c>
      <c r="G3740" s="384">
        <v>0</v>
      </c>
      <c r="H3740">
        <v>1.06958</v>
      </c>
      <c r="I3740">
        <v>0.38</v>
      </c>
      <c r="J3740" s="384">
        <v>26729.77</v>
      </c>
    </row>
    <row r="3741" spans="1:10">
      <c r="A3741">
        <v>3738</v>
      </c>
      <c r="B3741" s="612">
        <v>43909.744444444441</v>
      </c>
      <c r="C3741" s="405" t="s">
        <v>96</v>
      </c>
      <c r="D3741" s="384">
        <v>851</v>
      </c>
      <c r="E3741">
        <v>0.02</v>
      </c>
      <c r="F3741">
        <v>1.0677700000000001</v>
      </c>
      <c r="G3741" s="384">
        <v>0</v>
      </c>
      <c r="H3741">
        <v>0</v>
      </c>
    </row>
    <row r="3742" spans="1:10">
      <c r="A3742">
        <v>3739</v>
      </c>
      <c r="B3742" s="612">
        <v>43909.744444444441</v>
      </c>
      <c r="C3742" s="405" t="s">
        <v>2110</v>
      </c>
      <c r="D3742" s="384">
        <v>851</v>
      </c>
      <c r="E3742">
        <v>0.02</v>
      </c>
      <c r="F3742">
        <v>1.0677700000000001</v>
      </c>
      <c r="G3742" s="384">
        <v>0</v>
      </c>
      <c r="H3742">
        <v>1.06958</v>
      </c>
    </row>
    <row r="3743" spans="1:10">
      <c r="A3743">
        <v>3747</v>
      </c>
      <c r="B3743" s="612">
        <v>43909.755555555559</v>
      </c>
      <c r="C3743" s="405" t="s">
        <v>2054</v>
      </c>
      <c r="D3743" s="384">
        <v>851</v>
      </c>
      <c r="E3743">
        <v>0.02</v>
      </c>
      <c r="F3743">
        <v>1.06958</v>
      </c>
      <c r="G3743" s="384">
        <v>0</v>
      </c>
      <c r="H3743">
        <v>1.06958</v>
      </c>
      <c r="I3743">
        <v>3.62</v>
      </c>
      <c r="J3743" s="384">
        <v>26733.39</v>
      </c>
    </row>
    <row r="3744" spans="1:10">
      <c r="A3744">
        <v>3741</v>
      </c>
      <c r="B3744" s="612">
        <v>43909.748611111114</v>
      </c>
      <c r="C3744" s="405" t="s">
        <v>97</v>
      </c>
      <c r="D3744" s="384">
        <v>852</v>
      </c>
      <c r="E3744">
        <v>0.02</v>
      </c>
      <c r="F3744">
        <v>1.06711</v>
      </c>
      <c r="G3744" s="384">
        <v>0</v>
      </c>
      <c r="H3744">
        <v>0</v>
      </c>
    </row>
    <row r="3745" spans="1:10">
      <c r="A3745">
        <v>3742</v>
      </c>
      <c r="B3745" s="612">
        <v>43909.748611111114</v>
      </c>
      <c r="C3745" s="405" t="s">
        <v>2110</v>
      </c>
      <c r="D3745" s="384">
        <v>852</v>
      </c>
      <c r="E3745">
        <v>0.02</v>
      </c>
      <c r="F3745">
        <v>1.06711</v>
      </c>
      <c r="G3745" s="384">
        <v>0</v>
      </c>
      <c r="H3745">
        <v>1.0661099999999999</v>
      </c>
    </row>
    <row r="3746" spans="1:10">
      <c r="A3746">
        <v>3745</v>
      </c>
      <c r="B3746" s="612">
        <v>43909.75277777778</v>
      </c>
      <c r="C3746" s="405" t="s">
        <v>2110</v>
      </c>
      <c r="D3746" s="384">
        <v>852</v>
      </c>
      <c r="E3746">
        <v>0.02</v>
      </c>
      <c r="F3746">
        <v>1.06711</v>
      </c>
      <c r="G3746" s="384">
        <v>0</v>
      </c>
      <c r="H3746">
        <v>1.0669200000000001</v>
      </c>
    </row>
    <row r="3747" spans="1:10">
      <c r="A3747">
        <v>3753</v>
      </c>
      <c r="B3747" s="612">
        <v>43909.770833333336</v>
      </c>
      <c r="C3747" s="405" t="s">
        <v>2054</v>
      </c>
      <c r="D3747" s="384">
        <v>852</v>
      </c>
      <c r="E3747">
        <v>0.02</v>
      </c>
      <c r="F3747">
        <v>1.0669200000000001</v>
      </c>
      <c r="G3747" s="384">
        <v>0</v>
      </c>
      <c r="H3747">
        <v>1.0669200000000001</v>
      </c>
      <c r="I3747">
        <v>0.38</v>
      </c>
      <c r="J3747" s="384">
        <v>26735.77</v>
      </c>
    </row>
    <row r="3748" spans="1:10">
      <c r="A3748">
        <v>3743</v>
      </c>
      <c r="B3748" s="612">
        <v>43909.75277777778</v>
      </c>
      <c r="C3748" s="405" t="s">
        <v>97</v>
      </c>
      <c r="D3748" s="384">
        <v>853</v>
      </c>
      <c r="E3748">
        <v>0.02</v>
      </c>
      <c r="F3748">
        <v>1.0687199999999999</v>
      </c>
      <c r="G3748" s="384">
        <v>0</v>
      </c>
      <c r="H3748">
        <v>0</v>
      </c>
    </row>
    <row r="3749" spans="1:10">
      <c r="A3749">
        <v>3744</v>
      </c>
      <c r="B3749" s="612">
        <v>43909.75277777778</v>
      </c>
      <c r="C3749" s="405" t="s">
        <v>2110</v>
      </c>
      <c r="D3749" s="384">
        <v>853</v>
      </c>
      <c r="E3749">
        <v>0.02</v>
      </c>
      <c r="F3749">
        <v>1.0687199999999999</v>
      </c>
      <c r="G3749" s="384">
        <v>0</v>
      </c>
      <c r="H3749">
        <v>1.0669200000000001</v>
      </c>
    </row>
    <row r="3750" spans="1:10">
      <c r="A3750">
        <v>3754</v>
      </c>
      <c r="B3750" s="612">
        <v>43909.770833333336</v>
      </c>
      <c r="C3750" s="405" t="s">
        <v>2054</v>
      </c>
      <c r="D3750" s="384">
        <v>853</v>
      </c>
      <c r="E3750">
        <v>0.02</v>
      </c>
      <c r="F3750">
        <v>1.0669200000000001</v>
      </c>
      <c r="G3750" s="384">
        <v>0</v>
      </c>
      <c r="H3750">
        <v>1.0669200000000001</v>
      </c>
      <c r="I3750">
        <v>3.6</v>
      </c>
      <c r="J3750" s="384">
        <v>26739.37</v>
      </c>
    </row>
    <row r="3751" spans="1:10">
      <c r="A3751">
        <v>3748</v>
      </c>
      <c r="B3751" s="612">
        <v>43909.759722222225</v>
      </c>
      <c r="C3751" s="405" t="s">
        <v>96</v>
      </c>
      <c r="D3751" s="384">
        <v>854</v>
      </c>
      <c r="E3751">
        <v>0.02</v>
      </c>
      <c r="F3751">
        <v>1.06785</v>
      </c>
      <c r="G3751" s="384">
        <v>0</v>
      </c>
      <c r="H3751">
        <v>0</v>
      </c>
    </row>
    <row r="3752" spans="1:10">
      <c r="A3752">
        <v>3749</v>
      </c>
      <c r="B3752" s="612">
        <v>43909.759722222225</v>
      </c>
      <c r="C3752" s="405" t="s">
        <v>2110</v>
      </c>
      <c r="D3752" s="384">
        <v>854</v>
      </c>
      <c r="E3752">
        <v>0.02</v>
      </c>
      <c r="F3752">
        <v>1.06785</v>
      </c>
      <c r="G3752" s="384">
        <v>0</v>
      </c>
      <c r="H3752">
        <v>1.0688500000000001</v>
      </c>
    </row>
    <row r="3753" spans="1:10">
      <c r="A3753">
        <v>3750</v>
      </c>
      <c r="B3753" s="612">
        <v>43909.762499999997</v>
      </c>
      <c r="C3753" s="405" t="s">
        <v>2054</v>
      </c>
      <c r="D3753" s="384">
        <v>854</v>
      </c>
      <c r="E3753">
        <v>0.02</v>
      </c>
      <c r="F3753">
        <v>1.0688500000000001</v>
      </c>
      <c r="G3753" s="384">
        <v>0</v>
      </c>
      <c r="H3753">
        <v>1.0688500000000001</v>
      </c>
      <c r="I3753">
        <v>2</v>
      </c>
      <c r="J3753" s="384">
        <v>26735.39</v>
      </c>
    </row>
    <row r="3754" spans="1:10">
      <c r="A3754">
        <v>3751</v>
      </c>
      <c r="B3754" s="612">
        <v>43909.765277777777</v>
      </c>
      <c r="C3754" s="405" t="s">
        <v>96</v>
      </c>
      <c r="D3754" s="384">
        <v>855</v>
      </c>
      <c r="E3754">
        <v>0.02</v>
      </c>
      <c r="F3754">
        <v>1.0678399999999999</v>
      </c>
      <c r="G3754" s="384">
        <v>0</v>
      </c>
      <c r="H3754">
        <v>0</v>
      </c>
    </row>
    <row r="3755" spans="1:10">
      <c r="A3755">
        <v>3752</v>
      </c>
      <c r="B3755" s="612">
        <v>43909.765277777777</v>
      </c>
      <c r="C3755" s="405" t="s">
        <v>2110</v>
      </c>
      <c r="D3755" s="384">
        <v>855</v>
      </c>
      <c r="E3755">
        <v>0.02</v>
      </c>
      <c r="F3755">
        <v>1.0678399999999999</v>
      </c>
      <c r="G3755" s="384">
        <v>0</v>
      </c>
      <c r="H3755">
        <v>1.06884</v>
      </c>
    </row>
    <row r="3756" spans="1:10">
      <c r="A3756">
        <v>3757</v>
      </c>
      <c r="B3756" s="612">
        <v>43909.774305555555</v>
      </c>
      <c r="C3756" s="405" t="s">
        <v>2110</v>
      </c>
      <c r="D3756" s="384">
        <v>855</v>
      </c>
      <c r="E3756">
        <v>0.02</v>
      </c>
      <c r="F3756">
        <v>1.0678399999999999</v>
      </c>
      <c r="G3756" s="384">
        <v>0</v>
      </c>
      <c r="H3756">
        <v>1.0680400000000001</v>
      </c>
    </row>
    <row r="3757" spans="1:10">
      <c r="A3757">
        <v>3760</v>
      </c>
      <c r="B3757" s="612">
        <v>43909.782638888886</v>
      </c>
      <c r="C3757" s="405" t="s">
        <v>2054</v>
      </c>
      <c r="D3757" s="384">
        <v>855</v>
      </c>
      <c r="E3757">
        <v>0.02</v>
      </c>
      <c r="F3757">
        <v>1.0680400000000001</v>
      </c>
      <c r="G3757" s="384">
        <v>0</v>
      </c>
      <c r="H3757">
        <v>1.0680400000000001</v>
      </c>
      <c r="I3757">
        <v>0.4</v>
      </c>
      <c r="J3757" s="384">
        <v>26739.77</v>
      </c>
    </row>
    <row r="3758" spans="1:10">
      <c r="A3758">
        <v>3755</v>
      </c>
      <c r="B3758" s="612">
        <v>43909.774305555555</v>
      </c>
      <c r="C3758" s="405" t="s">
        <v>96</v>
      </c>
      <c r="D3758" s="384">
        <v>856</v>
      </c>
      <c r="E3758">
        <v>0.02</v>
      </c>
      <c r="F3758">
        <v>1.06623</v>
      </c>
      <c r="G3758" s="384">
        <v>0</v>
      </c>
      <c r="H3758">
        <v>0</v>
      </c>
    </row>
    <row r="3759" spans="1:10">
      <c r="A3759">
        <v>3756</v>
      </c>
      <c r="B3759" s="612">
        <v>43909.774305555555</v>
      </c>
      <c r="C3759" s="405" t="s">
        <v>2110</v>
      </c>
      <c r="D3759" s="384">
        <v>856</v>
      </c>
      <c r="E3759">
        <v>0.02</v>
      </c>
      <c r="F3759">
        <v>1.06623</v>
      </c>
      <c r="G3759" s="384">
        <v>0</v>
      </c>
      <c r="H3759">
        <v>1.0680400000000001</v>
      </c>
    </row>
    <row r="3760" spans="1:10">
      <c r="A3760">
        <v>3761</v>
      </c>
      <c r="B3760" s="612">
        <v>43909.782638888886</v>
      </c>
      <c r="C3760" s="405" t="s">
        <v>2054</v>
      </c>
      <c r="D3760" s="384">
        <v>856</v>
      </c>
      <c r="E3760">
        <v>0.02</v>
      </c>
      <c r="F3760">
        <v>1.0680400000000001</v>
      </c>
      <c r="G3760" s="384">
        <v>0</v>
      </c>
      <c r="H3760">
        <v>1.0680400000000001</v>
      </c>
      <c r="I3760">
        <v>3.62</v>
      </c>
      <c r="J3760" s="384">
        <v>26743.39</v>
      </c>
    </row>
    <row r="3761" spans="1:10">
      <c r="A3761">
        <v>3758</v>
      </c>
      <c r="B3761" s="612">
        <v>43909.779166666667</v>
      </c>
      <c r="C3761" s="405" t="s">
        <v>97</v>
      </c>
      <c r="D3761" s="384">
        <v>857</v>
      </c>
      <c r="E3761">
        <v>0.02</v>
      </c>
      <c r="F3761">
        <v>1.0670299999999999</v>
      </c>
      <c r="G3761" s="384">
        <v>0</v>
      </c>
      <c r="H3761">
        <v>0</v>
      </c>
    </row>
    <row r="3762" spans="1:10">
      <c r="A3762">
        <v>3759</v>
      </c>
      <c r="B3762" s="612">
        <v>43909.779166666667</v>
      </c>
      <c r="C3762" s="405" t="s">
        <v>2110</v>
      </c>
      <c r="D3762" s="384">
        <v>857</v>
      </c>
      <c r="E3762">
        <v>0.02</v>
      </c>
      <c r="F3762">
        <v>1.0670299999999999</v>
      </c>
      <c r="G3762" s="384">
        <v>0</v>
      </c>
      <c r="H3762">
        <v>1.06603</v>
      </c>
    </row>
    <row r="3763" spans="1:10">
      <c r="A3763">
        <v>3767</v>
      </c>
      <c r="B3763" s="612">
        <v>43909.800694444442</v>
      </c>
      <c r="C3763" s="405" t="s">
        <v>2110</v>
      </c>
      <c r="D3763" s="384">
        <v>857</v>
      </c>
      <c r="E3763">
        <v>0.02</v>
      </c>
      <c r="F3763">
        <v>1.0670299999999999</v>
      </c>
      <c r="G3763" s="384">
        <v>0</v>
      </c>
      <c r="H3763">
        <v>1.06684</v>
      </c>
    </row>
    <row r="3764" spans="1:10">
      <c r="A3764">
        <v>3773</v>
      </c>
      <c r="B3764" s="612">
        <v>43909.827777777777</v>
      </c>
      <c r="C3764" s="405" t="s">
        <v>2054</v>
      </c>
      <c r="D3764" s="384">
        <v>857</v>
      </c>
      <c r="E3764">
        <v>0.02</v>
      </c>
      <c r="F3764">
        <v>1.06684</v>
      </c>
      <c r="G3764" s="384">
        <v>0</v>
      </c>
      <c r="H3764">
        <v>1.06684</v>
      </c>
      <c r="I3764">
        <v>0.38</v>
      </c>
      <c r="J3764" s="384">
        <v>26745.77</v>
      </c>
    </row>
    <row r="3765" spans="1:10">
      <c r="A3765">
        <v>3762</v>
      </c>
      <c r="B3765" s="612">
        <v>43909.786805555559</v>
      </c>
      <c r="C3765" s="405" t="s">
        <v>96</v>
      </c>
      <c r="D3765" s="384">
        <v>858</v>
      </c>
      <c r="E3765">
        <v>0.02</v>
      </c>
      <c r="F3765">
        <v>1.06694</v>
      </c>
      <c r="G3765" s="384">
        <v>0</v>
      </c>
      <c r="H3765">
        <v>0</v>
      </c>
    </row>
    <row r="3766" spans="1:10">
      <c r="A3766">
        <v>3763</v>
      </c>
      <c r="B3766" s="612">
        <v>43909.786805555559</v>
      </c>
      <c r="C3766" s="405" t="s">
        <v>2110</v>
      </c>
      <c r="D3766" s="384">
        <v>858</v>
      </c>
      <c r="E3766">
        <v>0.02</v>
      </c>
      <c r="F3766">
        <v>1.06694</v>
      </c>
      <c r="G3766" s="384">
        <v>0</v>
      </c>
      <c r="H3766">
        <v>1.0679399999999999</v>
      </c>
    </row>
    <row r="3767" spans="1:10">
      <c r="A3767">
        <v>3764</v>
      </c>
      <c r="B3767" s="612">
        <v>43909.791666666664</v>
      </c>
      <c r="C3767" s="405" t="s">
        <v>2054</v>
      </c>
      <c r="D3767" s="384">
        <v>858</v>
      </c>
      <c r="E3767">
        <v>0.02</v>
      </c>
      <c r="F3767">
        <v>1.0679399999999999</v>
      </c>
      <c r="G3767" s="384">
        <v>0</v>
      </c>
      <c r="H3767">
        <v>1.0679399999999999</v>
      </c>
      <c r="I3767">
        <v>2</v>
      </c>
      <c r="J3767" s="384">
        <v>26745.39</v>
      </c>
    </row>
    <row r="3768" spans="1:10">
      <c r="A3768">
        <v>3765</v>
      </c>
      <c r="B3768" s="612">
        <v>43909.800694444442</v>
      </c>
      <c r="C3768" s="405" t="s">
        <v>97</v>
      </c>
      <c r="D3768" s="384">
        <v>859</v>
      </c>
      <c r="E3768">
        <v>0.02</v>
      </c>
      <c r="F3768">
        <v>1.06864</v>
      </c>
      <c r="G3768" s="384">
        <v>0</v>
      </c>
      <c r="H3768">
        <v>0</v>
      </c>
    </row>
    <row r="3769" spans="1:10">
      <c r="A3769">
        <v>3766</v>
      </c>
      <c r="B3769" s="612">
        <v>43909.800694444442</v>
      </c>
      <c r="C3769" s="405" t="s">
        <v>2110</v>
      </c>
      <c r="D3769" s="384">
        <v>859</v>
      </c>
      <c r="E3769">
        <v>0.02</v>
      </c>
      <c r="F3769">
        <v>1.06864</v>
      </c>
      <c r="G3769" s="384">
        <v>0</v>
      </c>
      <c r="H3769">
        <v>1.06684</v>
      </c>
    </row>
    <row r="3770" spans="1:10">
      <c r="A3770">
        <v>3774</v>
      </c>
      <c r="B3770" s="612">
        <v>43909.827777777777</v>
      </c>
      <c r="C3770" s="405" t="s">
        <v>2054</v>
      </c>
      <c r="D3770" s="384">
        <v>859</v>
      </c>
      <c r="E3770">
        <v>0.02</v>
      </c>
      <c r="F3770">
        <v>1.06684</v>
      </c>
      <c r="G3770" s="384">
        <v>0</v>
      </c>
      <c r="H3770">
        <v>1.06684</v>
      </c>
      <c r="I3770">
        <v>3.6</v>
      </c>
      <c r="J3770" s="384">
        <v>26749.37</v>
      </c>
    </row>
    <row r="3771" spans="1:10">
      <c r="A3771">
        <v>3768</v>
      </c>
      <c r="B3771" s="612">
        <v>43909.804861111108</v>
      </c>
      <c r="C3771" s="405" t="s">
        <v>96</v>
      </c>
      <c r="D3771" s="384">
        <v>860</v>
      </c>
      <c r="E3771">
        <v>0.02</v>
      </c>
      <c r="F3771">
        <v>1.0685899999999999</v>
      </c>
      <c r="G3771" s="384">
        <v>0</v>
      </c>
      <c r="H3771">
        <v>0</v>
      </c>
    </row>
    <row r="3772" spans="1:10">
      <c r="A3772">
        <v>3769</v>
      </c>
      <c r="B3772" s="612">
        <v>43909.804861111108</v>
      </c>
      <c r="C3772" s="405" t="s">
        <v>2110</v>
      </c>
      <c r="D3772" s="384">
        <v>860</v>
      </c>
      <c r="E3772">
        <v>0.02</v>
      </c>
      <c r="F3772">
        <v>1.0685899999999999</v>
      </c>
      <c r="G3772" s="384">
        <v>0</v>
      </c>
      <c r="H3772">
        <v>1.06959</v>
      </c>
    </row>
    <row r="3773" spans="1:10">
      <c r="A3773">
        <v>3772</v>
      </c>
      <c r="B3773" s="612">
        <v>43909.816666666666</v>
      </c>
      <c r="C3773" s="405" t="s">
        <v>2110</v>
      </c>
      <c r="D3773" s="384">
        <v>860</v>
      </c>
      <c r="E3773">
        <v>0.02</v>
      </c>
      <c r="F3773">
        <v>1.0685899999999999</v>
      </c>
      <c r="G3773" s="384">
        <v>0</v>
      </c>
      <c r="H3773">
        <v>1.0687899999999999</v>
      </c>
    </row>
    <row r="3774" spans="1:10">
      <c r="A3774">
        <v>3777</v>
      </c>
      <c r="B3774" s="612">
        <v>43909.834722222222</v>
      </c>
      <c r="C3774" s="405" t="s">
        <v>2054</v>
      </c>
      <c r="D3774" s="384">
        <v>860</v>
      </c>
      <c r="E3774">
        <v>0.02</v>
      </c>
      <c r="F3774">
        <v>1.0687899999999999</v>
      </c>
      <c r="G3774" s="384">
        <v>0</v>
      </c>
      <c r="H3774">
        <v>1.0687899999999999</v>
      </c>
      <c r="I3774">
        <v>0.4</v>
      </c>
      <c r="J3774" s="384">
        <v>26749.77</v>
      </c>
    </row>
    <row r="3775" spans="1:10">
      <c r="A3775">
        <v>3770</v>
      </c>
      <c r="B3775" s="612">
        <v>43909.816666666666</v>
      </c>
      <c r="C3775" s="405" t="s">
        <v>96</v>
      </c>
      <c r="D3775" s="384">
        <v>861</v>
      </c>
      <c r="E3775">
        <v>0.02</v>
      </c>
      <c r="F3775">
        <v>1.06698</v>
      </c>
      <c r="G3775" s="384">
        <v>0</v>
      </c>
      <c r="H3775">
        <v>0</v>
      </c>
    </row>
    <row r="3776" spans="1:10">
      <c r="A3776">
        <v>3771</v>
      </c>
      <c r="B3776" s="612">
        <v>43909.816666666666</v>
      </c>
      <c r="C3776" s="405" t="s">
        <v>2110</v>
      </c>
      <c r="D3776" s="384">
        <v>861</v>
      </c>
      <c r="E3776">
        <v>0.02</v>
      </c>
      <c r="F3776">
        <v>1.06698</v>
      </c>
      <c r="G3776" s="384">
        <v>0</v>
      </c>
      <c r="H3776">
        <v>1.0687899999999999</v>
      </c>
    </row>
    <row r="3777" spans="1:10">
      <c r="A3777">
        <v>3778</v>
      </c>
      <c r="B3777" s="612">
        <v>43909.834722222222</v>
      </c>
      <c r="C3777" s="405" t="s">
        <v>2054</v>
      </c>
      <c r="D3777" s="384">
        <v>861</v>
      </c>
      <c r="E3777">
        <v>0.02</v>
      </c>
      <c r="F3777">
        <v>1.0687899999999999</v>
      </c>
      <c r="G3777" s="384">
        <v>0</v>
      </c>
      <c r="H3777">
        <v>1.0687899999999999</v>
      </c>
      <c r="I3777">
        <v>3.62</v>
      </c>
      <c r="J3777" s="384">
        <v>26753.39</v>
      </c>
    </row>
    <row r="3778" spans="1:10">
      <c r="A3778">
        <v>3775</v>
      </c>
      <c r="B3778" s="612">
        <v>43909.831250000003</v>
      </c>
      <c r="C3778" s="405" t="s">
        <v>97</v>
      </c>
      <c r="D3778" s="384">
        <v>862</v>
      </c>
      <c r="E3778">
        <v>0.02</v>
      </c>
      <c r="F3778">
        <v>1.06749</v>
      </c>
      <c r="G3778" s="384">
        <v>0</v>
      </c>
      <c r="H3778">
        <v>0</v>
      </c>
    </row>
    <row r="3779" spans="1:10">
      <c r="A3779">
        <v>3776</v>
      </c>
      <c r="B3779" s="612">
        <v>43909.831250000003</v>
      </c>
      <c r="C3779" s="405" t="s">
        <v>2110</v>
      </c>
      <c r="D3779" s="384">
        <v>862</v>
      </c>
      <c r="E3779">
        <v>0.02</v>
      </c>
      <c r="F3779">
        <v>1.06749</v>
      </c>
      <c r="G3779" s="384">
        <v>0</v>
      </c>
      <c r="H3779">
        <v>1.0664899999999999</v>
      </c>
    </row>
    <row r="3780" spans="1:10">
      <c r="A3780">
        <v>3781</v>
      </c>
      <c r="B3780" s="612">
        <v>43909.838194444441</v>
      </c>
      <c r="C3780" s="405" t="s">
        <v>2110</v>
      </c>
      <c r="D3780" s="384">
        <v>862</v>
      </c>
      <c r="E3780">
        <v>0.02</v>
      </c>
      <c r="F3780">
        <v>1.06749</v>
      </c>
      <c r="G3780" s="384">
        <v>0</v>
      </c>
      <c r="H3780">
        <v>1.0672900000000001</v>
      </c>
    </row>
    <row r="3781" spans="1:10">
      <c r="A3781">
        <v>3787</v>
      </c>
      <c r="B3781" s="612">
        <v>43909.885416666664</v>
      </c>
      <c r="C3781" s="405" t="s">
        <v>2054</v>
      </c>
      <c r="D3781" s="384">
        <v>862</v>
      </c>
      <c r="E3781">
        <v>0.02</v>
      </c>
      <c r="F3781">
        <v>1.0672900000000001</v>
      </c>
      <c r="G3781" s="384">
        <v>0</v>
      </c>
      <c r="H3781">
        <v>1.0672900000000001</v>
      </c>
      <c r="I3781">
        <v>0.4</v>
      </c>
      <c r="J3781" s="384">
        <v>26755.79</v>
      </c>
    </row>
    <row r="3782" spans="1:10">
      <c r="A3782">
        <v>3779</v>
      </c>
      <c r="B3782" s="612">
        <v>43909.838194444441</v>
      </c>
      <c r="C3782" s="405" t="s">
        <v>97</v>
      </c>
      <c r="D3782" s="384">
        <v>863</v>
      </c>
      <c r="E3782">
        <v>0.02</v>
      </c>
      <c r="F3782">
        <v>1.0690900000000001</v>
      </c>
      <c r="G3782" s="384">
        <v>0</v>
      </c>
      <c r="H3782">
        <v>0</v>
      </c>
    </row>
    <row r="3783" spans="1:10">
      <c r="A3783">
        <v>3780</v>
      </c>
      <c r="B3783" s="612">
        <v>43909.838194444441</v>
      </c>
      <c r="C3783" s="405" t="s">
        <v>2110</v>
      </c>
      <c r="D3783" s="384">
        <v>863</v>
      </c>
      <c r="E3783">
        <v>0.02</v>
      </c>
      <c r="F3783">
        <v>1.0690900000000001</v>
      </c>
      <c r="G3783" s="384">
        <v>0</v>
      </c>
      <c r="H3783">
        <v>1.0672900000000001</v>
      </c>
    </row>
    <row r="3784" spans="1:10">
      <c r="A3784">
        <v>3788</v>
      </c>
      <c r="B3784" s="612">
        <v>43909.885416666664</v>
      </c>
      <c r="C3784" s="405" t="s">
        <v>2054</v>
      </c>
      <c r="D3784" s="384">
        <v>863</v>
      </c>
      <c r="E3784">
        <v>0.02</v>
      </c>
      <c r="F3784">
        <v>1.0672900000000001</v>
      </c>
      <c r="G3784" s="384">
        <v>0</v>
      </c>
      <c r="H3784">
        <v>1.0672900000000001</v>
      </c>
      <c r="I3784">
        <v>3.6</v>
      </c>
      <c r="J3784" s="384">
        <v>26759.39</v>
      </c>
    </row>
    <row r="3785" spans="1:10">
      <c r="A3785">
        <v>3782</v>
      </c>
      <c r="B3785" s="612">
        <v>43909.843055555553</v>
      </c>
      <c r="C3785" s="405" t="s">
        <v>96</v>
      </c>
      <c r="D3785" s="384">
        <v>864</v>
      </c>
      <c r="E3785">
        <v>0.02</v>
      </c>
      <c r="F3785">
        <v>1.0694600000000001</v>
      </c>
      <c r="G3785" s="384">
        <v>0</v>
      </c>
      <c r="H3785">
        <v>0</v>
      </c>
    </row>
    <row r="3786" spans="1:10">
      <c r="A3786">
        <v>3783</v>
      </c>
      <c r="B3786" s="612">
        <v>43909.843055555553</v>
      </c>
      <c r="C3786" s="405" t="s">
        <v>2110</v>
      </c>
      <c r="D3786" s="384">
        <v>864</v>
      </c>
      <c r="E3786">
        <v>0.02</v>
      </c>
      <c r="F3786">
        <v>1.0694600000000001</v>
      </c>
      <c r="G3786" s="384">
        <v>0</v>
      </c>
      <c r="H3786">
        <v>1.07046</v>
      </c>
    </row>
    <row r="3787" spans="1:10">
      <c r="A3787">
        <v>3784</v>
      </c>
      <c r="B3787" s="612">
        <v>43909.863888888889</v>
      </c>
      <c r="C3787" s="405" t="s">
        <v>2054</v>
      </c>
      <c r="D3787" s="384">
        <v>864</v>
      </c>
      <c r="E3787">
        <v>0.02</v>
      </c>
      <c r="F3787">
        <v>1.07046</v>
      </c>
      <c r="G3787" s="384">
        <v>0</v>
      </c>
      <c r="H3787">
        <v>1.07046</v>
      </c>
      <c r="I3787">
        <v>2</v>
      </c>
      <c r="J3787" s="384">
        <v>26755.39</v>
      </c>
    </row>
    <row r="3788" spans="1:10">
      <c r="A3788">
        <v>3785</v>
      </c>
      <c r="B3788" s="612">
        <v>43909.879166666666</v>
      </c>
      <c r="C3788" s="405" t="s">
        <v>96</v>
      </c>
      <c r="D3788" s="384">
        <v>865</v>
      </c>
      <c r="E3788">
        <v>0.02</v>
      </c>
      <c r="F3788">
        <v>1.06867</v>
      </c>
      <c r="G3788" s="384">
        <v>0</v>
      </c>
      <c r="H3788">
        <v>0</v>
      </c>
    </row>
    <row r="3789" spans="1:10">
      <c r="A3789">
        <v>3786</v>
      </c>
      <c r="B3789" s="612">
        <v>43909.879166666666</v>
      </c>
      <c r="C3789" s="405" t="s">
        <v>2110</v>
      </c>
      <c r="D3789" s="384">
        <v>865</v>
      </c>
      <c r="E3789">
        <v>0.02</v>
      </c>
      <c r="F3789">
        <v>1.06867</v>
      </c>
      <c r="G3789" s="384">
        <v>0</v>
      </c>
      <c r="H3789">
        <v>1.0696699999999999</v>
      </c>
    </row>
    <row r="3790" spans="1:10">
      <c r="A3790">
        <v>3791</v>
      </c>
      <c r="B3790" s="612">
        <v>43909.885416666664</v>
      </c>
      <c r="C3790" s="405" t="s">
        <v>2110</v>
      </c>
      <c r="D3790" s="384">
        <v>865</v>
      </c>
      <c r="E3790">
        <v>0.02</v>
      </c>
      <c r="F3790">
        <v>1.06867</v>
      </c>
      <c r="G3790" s="384">
        <v>0</v>
      </c>
      <c r="H3790">
        <v>1.06884</v>
      </c>
    </row>
    <row r="3791" spans="1:10">
      <c r="A3791">
        <v>3797</v>
      </c>
      <c r="B3791" s="612">
        <v>43910.057638888888</v>
      </c>
      <c r="C3791" s="405" t="s">
        <v>2054</v>
      </c>
      <c r="D3791" s="384">
        <v>865</v>
      </c>
      <c r="E3791">
        <v>0.02</v>
      </c>
      <c r="F3791">
        <v>1.06884</v>
      </c>
      <c r="G3791" s="384">
        <v>0</v>
      </c>
      <c r="H3791">
        <v>1.06884</v>
      </c>
      <c r="I3791">
        <v>0.26</v>
      </c>
      <c r="J3791" s="384">
        <v>26759.65</v>
      </c>
    </row>
    <row r="3792" spans="1:10">
      <c r="A3792">
        <v>3789</v>
      </c>
      <c r="B3792" s="612">
        <v>43909.885416666664</v>
      </c>
      <c r="C3792" s="405" t="s">
        <v>96</v>
      </c>
      <c r="D3792" s="384">
        <v>866</v>
      </c>
      <c r="E3792">
        <v>0.02</v>
      </c>
      <c r="F3792">
        <v>1.06701</v>
      </c>
      <c r="G3792" s="384">
        <v>0</v>
      </c>
      <c r="H3792">
        <v>0</v>
      </c>
    </row>
    <row r="3793" spans="1:10">
      <c r="A3793">
        <v>3790</v>
      </c>
      <c r="B3793" s="612">
        <v>43909.885416666664</v>
      </c>
      <c r="C3793" s="405" t="s">
        <v>2110</v>
      </c>
      <c r="D3793" s="384">
        <v>866</v>
      </c>
      <c r="E3793">
        <v>0.02</v>
      </c>
      <c r="F3793">
        <v>1.06701</v>
      </c>
      <c r="G3793" s="384">
        <v>0</v>
      </c>
      <c r="H3793">
        <v>1.06884</v>
      </c>
    </row>
    <row r="3794" spans="1:10">
      <c r="A3794">
        <v>3798</v>
      </c>
      <c r="B3794" s="612">
        <v>43910.057638888888</v>
      </c>
      <c r="C3794" s="405" t="s">
        <v>2054</v>
      </c>
      <c r="D3794" s="384">
        <v>866</v>
      </c>
      <c r="E3794">
        <v>0.02</v>
      </c>
      <c r="F3794">
        <v>1.06884</v>
      </c>
      <c r="G3794" s="384">
        <v>0</v>
      </c>
      <c r="H3794">
        <v>1.06884</v>
      </c>
      <c r="I3794">
        <v>3.58</v>
      </c>
      <c r="J3794" s="384">
        <v>26763.23</v>
      </c>
    </row>
    <row r="3795" spans="1:10">
      <c r="A3795">
        <v>3792</v>
      </c>
      <c r="B3795" s="612">
        <v>43909.913194444445</v>
      </c>
      <c r="C3795" s="405" t="s">
        <v>97</v>
      </c>
      <c r="D3795" s="384">
        <v>867</v>
      </c>
      <c r="E3795">
        <v>0.02</v>
      </c>
      <c r="F3795">
        <v>1.0663499999999999</v>
      </c>
      <c r="G3795" s="384">
        <v>0</v>
      </c>
      <c r="H3795">
        <v>0</v>
      </c>
    </row>
    <row r="3796" spans="1:10">
      <c r="A3796">
        <v>3793</v>
      </c>
      <c r="B3796" s="612">
        <v>43909.913194444445</v>
      </c>
      <c r="C3796" s="405" t="s">
        <v>2110</v>
      </c>
      <c r="D3796" s="384">
        <v>867</v>
      </c>
      <c r="E3796">
        <v>0.02</v>
      </c>
      <c r="F3796">
        <v>1.0663499999999999</v>
      </c>
      <c r="G3796" s="384">
        <v>0</v>
      </c>
      <c r="H3796">
        <v>1.06535</v>
      </c>
    </row>
    <row r="3797" spans="1:10">
      <c r="A3797">
        <v>3796</v>
      </c>
      <c r="B3797" s="612">
        <v>43910.054861111108</v>
      </c>
      <c r="C3797" s="405" t="s">
        <v>2110</v>
      </c>
      <c r="D3797" s="384">
        <v>867</v>
      </c>
      <c r="E3797">
        <v>0.02</v>
      </c>
      <c r="F3797">
        <v>1.0663499999999999</v>
      </c>
      <c r="G3797" s="384">
        <v>0</v>
      </c>
      <c r="H3797">
        <v>1.0661499999999999</v>
      </c>
    </row>
    <row r="3798" spans="1:10">
      <c r="A3798">
        <v>3802</v>
      </c>
      <c r="B3798" s="612">
        <v>43910.05972222222</v>
      </c>
      <c r="C3798" s="405" t="s">
        <v>2110</v>
      </c>
      <c r="D3798" s="384">
        <v>867</v>
      </c>
      <c r="E3798">
        <v>0.02</v>
      </c>
      <c r="F3798">
        <v>1.0663499999999999</v>
      </c>
      <c r="G3798" s="384">
        <v>0</v>
      </c>
      <c r="H3798">
        <v>1.0671999999999999</v>
      </c>
    </row>
    <row r="3799" spans="1:10">
      <c r="A3799">
        <v>3810</v>
      </c>
      <c r="B3799" s="612">
        <v>43910.070833333331</v>
      </c>
      <c r="C3799" s="405" t="s">
        <v>2110</v>
      </c>
      <c r="D3799" s="384">
        <v>867</v>
      </c>
      <c r="E3799">
        <v>0.02</v>
      </c>
      <c r="F3799">
        <v>1.0663499999999999</v>
      </c>
      <c r="G3799" s="384">
        <v>0</v>
      </c>
      <c r="H3799">
        <v>1.0685</v>
      </c>
    </row>
    <row r="3800" spans="1:10">
      <c r="A3800">
        <v>3816</v>
      </c>
      <c r="B3800" s="612">
        <v>43910.076388888891</v>
      </c>
      <c r="C3800" s="405" t="s">
        <v>2110</v>
      </c>
      <c r="D3800" s="384">
        <v>867</v>
      </c>
      <c r="E3800">
        <v>0.02</v>
      </c>
      <c r="F3800">
        <v>1.0663499999999999</v>
      </c>
      <c r="G3800" s="384">
        <v>0</v>
      </c>
      <c r="H3800">
        <v>1.0698399999999999</v>
      </c>
    </row>
    <row r="3801" spans="1:10">
      <c r="A3801">
        <v>3836</v>
      </c>
      <c r="B3801" s="612">
        <v>43910.195833333331</v>
      </c>
      <c r="C3801" s="405" t="s">
        <v>2110</v>
      </c>
      <c r="D3801" s="384">
        <v>867</v>
      </c>
      <c r="E3801">
        <v>0.02</v>
      </c>
      <c r="F3801">
        <v>1.0663499999999999</v>
      </c>
      <c r="G3801" s="384">
        <v>0</v>
      </c>
      <c r="H3801">
        <v>1.07142</v>
      </c>
    </row>
    <row r="3802" spans="1:10">
      <c r="A3802">
        <v>3853</v>
      </c>
      <c r="B3802" s="612">
        <v>43910.27847222222</v>
      </c>
      <c r="C3802" s="405" t="s">
        <v>2110</v>
      </c>
      <c r="D3802" s="384">
        <v>867</v>
      </c>
      <c r="E3802">
        <v>0.02</v>
      </c>
      <c r="F3802">
        <v>1.0663499999999999</v>
      </c>
      <c r="G3802" s="384">
        <v>0</v>
      </c>
      <c r="H3802">
        <v>1.0730900000000001</v>
      </c>
    </row>
    <row r="3803" spans="1:10">
      <c r="A3803">
        <v>3869</v>
      </c>
      <c r="B3803" s="612">
        <v>43910.31527777778</v>
      </c>
      <c r="C3803" s="405" t="s">
        <v>2110</v>
      </c>
      <c r="D3803" s="384">
        <v>867</v>
      </c>
      <c r="E3803">
        <v>0.02</v>
      </c>
      <c r="F3803">
        <v>1.0663499999999999</v>
      </c>
      <c r="G3803" s="384">
        <v>0</v>
      </c>
      <c r="H3803">
        <v>1.0748899999999999</v>
      </c>
    </row>
    <row r="3804" spans="1:10">
      <c r="A3804">
        <v>3879</v>
      </c>
      <c r="B3804" s="612">
        <v>43910.323611111111</v>
      </c>
      <c r="C3804" s="405" t="s">
        <v>2110</v>
      </c>
      <c r="D3804" s="384">
        <v>867</v>
      </c>
      <c r="E3804">
        <v>0.02</v>
      </c>
      <c r="F3804">
        <v>1.0663499999999999</v>
      </c>
      <c r="G3804" s="384">
        <v>0</v>
      </c>
      <c r="H3804">
        <v>1.0770200000000001</v>
      </c>
    </row>
    <row r="3805" spans="1:10">
      <c r="A3805">
        <v>3885</v>
      </c>
      <c r="B3805" s="612">
        <v>43910.38958333333</v>
      </c>
      <c r="C3805" s="405" t="s">
        <v>2054</v>
      </c>
      <c r="D3805" s="384">
        <v>867</v>
      </c>
      <c r="E3805">
        <v>0.02</v>
      </c>
      <c r="F3805">
        <v>1.0770200000000001</v>
      </c>
      <c r="G3805" s="384">
        <v>0</v>
      </c>
      <c r="H3805">
        <v>1.0770200000000001</v>
      </c>
      <c r="I3805">
        <v>-21.32</v>
      </c>
      <c r="J3805" s="384">
        <v>26761.93</v>
      </c>
    </row>
    <row r="3806" spans="1:10">
      <c r="A3806">
        <v>3794</v>
      </c>
      <c r="B3806" s="612">
        <v>43910.054861111108</v>
      </c>
      <c r="C3806" s="405" t="s">
        <v>97</v>
      </c>
      <c r="D3806" s="384">
        <v>868</v>
      </c>
      <c r="E3806">
        <v>0.02</v>
      </c>
      <c r="F3806">
        <v>1.06795</v>
      </c>
      <c r="G3806" s="384">
        <v>0</v>
      </c>
      <c r="H3806">
        <v>0</v>
      </c>
    </row>
    <row r="3807" spans="1:10">
      <c r="A3807">
        <v>3795</v>
      </c>
      <c r="B3807" s="612">
        <v>43910.054861111108</v>
      </c>
      <c r="C3807" s="405" t="s">
        <v>2110</v>
      </c>
      <c r="D3807" s="384">
        <v>868</v>
      </c>
      <c r="E3807">
        <v>0.02</v>
      </c>
      <c r="F3807">
        <v>1.06795</v>
      </c>
      <c r="G3807" s="384">
        <v>0</v>
      </c>
      <c r="H3807">
        <v>1.0661499999999999</v>
      </c>
    </row>
    <row r="3808" spans="1:10">
      <c r="A3808">
        <v>3801</v>
      </c>
      <c r="B3808" s="612">
        <v>43910.05972222222</v>
      </c>
      <c r="C3808" s="405" t="s">
        <v>2110</v>
      </c>
      <c r="D3808" s="384">
        <v>868</v>
      </c>
      <c r="E3808">
        <v>0.02</v>
      </c>
      <c r="F3808">
        <v>1.06795</v>
      </c>
      <c r="G3808" s="384">
        <v>0</v>
      </c>
      <c r="H3808">
        <v>1.0671999999999999</v>
      </c>
    </row>
    <row r="3809" spans="1:10">
      <c r="A3809">
        <v>3809</v>
      </c>
      <c r="B3809" s="612">
        <v>43910.070833333331</v>
      </c>
      <c r="C3809" s="405" t="s">
        <v>2110</v>
      </c>
      <c r="D3809" s="384">
        <v>868</v>
      </c>
      <c r="E3809">
        <v>0.02</v>
      </c>
      <c r="F3809">
        <v>1.06795</v>
      </c>
      <c r="G3809" s="384">
        <v>0</v>
      </c>
      <c r="H3809">
        <v>1.0685</v>
      </c>
    </row>
    <row r="3810" spans="1:10">
      <c r="A3810">
        <v>3815</v>
      </c>
      <c r="B3810" s="612">
        <v>43910.076388888891</v>
      </c>
      <c r="C3810" s="405" t="s">
        <v>2110</v>
      </c>
      <c r="D3810" s="384">
        <v>868</v>
      </c>
      <c r="E3810">
        <v>0.02</v>
      </c>
      <c r="F3810">
        <v>1.06795</v>
      </c>
      <c r="G3810" s="384">
        <v>0</v>
      </c>
      <c r="H3810">
        <v>1.0698399999999999</v>
      </c>
    </row>
    <row r="3811" spans="1:10">
      <c r="A3811">
        <v>3835</v>
      </c>
      <c r="B3811" s="612">
        <v>43910.195833333331</v>
      </c>
      <c r="C3811" s="405" t="s">
        <v>2110</v>
      </c>
      <c r="D3811" s="384">
        <v>868</v>
      </c>
      <c r="E3811">
        <v>0.02</v>
      </c>
      <c r="F3811">
        <v>1.06795</v>
      </c>
      <c r="G3811" s="384">
        <v>0</v>
      </c>
      <c r="H3811">
        <v>1.07142</v>
      </c>
    </row>
    <row r="3812" spans="1:10">
      <c r="A3812">
        <v>3852</v>
      </c>
      <c r="B3812" s="612">
        <v>43910.27847222222</v>
      </c>
      <c r="C3812" s="405" t="s">
        <v>2110</v>
      </c>
      <c r="D3812" s="384">
        <v>868</v>
      </c>
      <c r="E3812">
        <v>0.02</v>
      </c>
      <c r="F3812">
        <v>1.06795</v>
      </c>
      <c r="G3812" s="384">
        <v>0</v>
      </c>
      <c r="H3812">
        <v>1.0730900000000001</v>
      </c>
    </row>
    <row r="3813" spans="1:10">
      <c r="A3813">
        <v>3868</v>
      </c>
      <c r="B3813" s="612">
        <v>43910.31527777778</v>
      </c>
      <c r="C3813" s="405" t="s">
        <v>2110</v>
      </c>
      <c r="D3813" s="384">
        <v>868</v>
      </c>
      <c r="E3813">
        <v>0.02</v>
      </c>
      <c r="F3813">
        <v>1.06795</v>
      </c>
      <c r="G3813" s="384">
        <v>0</v>
      </c>
      <c r="H3813">
        <v>1.0748899999999999</v>
      </c>
    </row>
    <row r="3814" spans="1:10">
      <c r="A3814">
        <v>3878</v>
      </c>
      <c r="B3814" s="612">
        <v>43910.323611111111</v>
      </c>
      <c r="C3814" s="405" t="s">
        <v>2110</v>
      </c>
      <c r="D3814" s="384">
        <v>868</v>
      </c>
      <c r="E3814">
        <v>0.02</v>
      </c>
      <c r="F3814">
        <v>1.06795</v>
      </c>
      <c r="G3814" s="384">
        <v>0</v>
      </c>
      <c r="H3814">
        <v>1.0770200000000001</v>
      </c>
    </row>
    <row r="3815" spans="1:10">
      <c r="A3815">
        <v>3886</v>
      </c>
      <c r="B3815" s="612">
        <v>43910.38958333333</v>
      </c>
      <c r="C3815" s="405" t="s">
        <v>2054</v>
      </c>
      <c r="D3815" s="384">
        <v>868</v>
      </c>
      <c r="E3815">
        <v>0.02</v>
      </c>
      <c r="F3815">
        <v>1.0770200000000001</v>
      </c>
      <c r="G3815" s="384">
        <v>0</v>
      </c>
      <c r="H3815">
        <v>1.0770200000000001</v>
      </c>
      <c r="I3815">
        <v>-18.14</v>
      </c>
      <c r="J3815" s="384">
        <v>26743.79</v>
      </c>
    </row>
    <row r="3816" spans="1:10">
      <c r="A3816">
        <v>3799</v>
      </c>
      <c r="B3816" s="612">
        <v>43910.05972222222</v>
      </c>
      <c r="C3816" s="405" t="s">
        <v>97</v>
      </c>
      <c r="D3816" s="384">
        <v>869</v>
      </c>
      <c r="E3816">
        <v>0.03</v>
      </c>
      <c r="F3816">
        <v>1.0696000000000001</v>
      </c>
      <c r="G3816" s="384">
        <v>0</v>
      </c>
      <c r="H3816">
        <v>0</v>
      </c>
    </row>
    <row r="3817" spans="1:10">
      <c r="A3817">
        <v>3800</v>
      </c>
      <c r="B3817" s="612">
        <v>43910.05972222222</v>
      </c>
      <c r="C3817" s="405" t="s">
        <v>2110</v>
      </c>
      <c r="D3817" s="384">
        <v>869</v>
      </c>
      <c r="E3817">
        <v>0.03</v>
      </c>
      <c r="F3817">
        <v>1.0696000000000001</v>
      </c>
      <c r="G3817" s="384">
        <v>0</v>
      </c>
      <c r="H3817">
        <v>1.0671999999999999</v>
      </c>
    </row>
    <row r="3818" spans="1:10">
      <c r="A3818">
        <v>3808</v>
      </c>
      <c r="B3818" s="612">
        <v>43910.070833333331</v>
      </c>
      <c r="C3818" s="405" t="s">
        <v>2110</v>
      </c>
      <c r="D3818" s="384">
        <v>869</v>
      </c>
      <c r="E3818">
        <v>0.03</v>
      </c>
      <c r="F3818">
        <v>1.0696000000000001</v>
      </c>
      <c r="G3818" s="384">
        <v>0</v>
      </c>
      <c r="H3818">
        <v>1.0685</v>
      </c>
    </row>
    <row r="3819" spans="1:10">
      <c r="A3819">
        <v>3814</v>
      </c>
      <c r="B3819" s="612">
        <v>43910.076388888891</v>
      </c>
      <c r="C3819" s="405" t="s">
        <v>2110</v>
      </c>
      <c r="D3819" s="384">
        <v>869</v>
      </c>
      <c r="E3819">
        <v>0.03</v>
      </c>
      <c r="F3819">
        <v>1.0696000000000001</v>
      </c>
      <c r="G3819" s="384">
        <v>0</v>
      </c>
      <c r="H3819">
        <v>1.0698399999999999</v>
      </c>
    </row>
    <row r="3820" spans="1:10">
      <c r="A3820">
        <v>3834</v>
      </c>
      <c r="B3820" s="612">
        <v>43910.195833333331</v>
      </c>
      <c r="C3820" s="405" t="s">
        <v>2110</v>
      </c>
      <c r="D3820" s="384">
        <v>869</v>
      </c>
      <c r="E3820">
        <v>0.03</v>
      </c>
      <c r="F3820">
        <v>1.0696000000000001</v>
      </c>
      <c r="G3820" s="384">
        <v>0</v>
      </c>
      <c r="H3820">
        <v>1.07142</v>
      </c>
    </row>
    <row r="3821" spans="1:10">
      <c r="A3821">
        <v>3851</v>
      </c>
      <c r="B3821" s="612">
        <v>43910.27847222222</v>
      </c>
      <c r="C3821" s="405" t="s">
        <v>2110</v>
      </c>
      <c r="D3821" s="384">
        <v>869</v>
      </c>
      <c r="E3821">
        <v>0.03</v>
      </c>
      <c r="F3821">
        <v>1.0696000000000001</v>
      </c>
      <c r="G3821" s="384">
        <v>0</v>
      </c>
      <c r="H3821">
        <v>1.0730900000000001</v>
      </c>
    </row>
    <row r="3822" spans="1:10">
      <c r="A3822">
        <v>3867</v>
      </c>
      <c r="B3822" s="612">
        <v>43910.31527777778</v>
      </c>
      <c r="C3822" s="405" t="s">
        <v>2110</v>
      </c>
      <c r="D3822" s="384">
        <v>869</v>
      </c>
      <c r="E3822">
        <v>0.03</v>
      </c>
      <c r="F3822">
        <v>1.0696000000000001</v>
      </c>
      <c r="G3822" s="384">
        <v>0</v>
      </c>
      <c r="H3822">
        <v>1.0748899999999999</v>
      </c>
    </row>
    <row r="3823" spans="1:10">
      <c r="A3823">
        <v>3877</v>
      </c>
      <c r="B3823" s="612">
        <v>43910.323611111111</v>
      </c>
      <c r="C3823" s="405" t="s">
        <v>2110</v>
      </c>
      <c r="D3823" s="384">
        <v>869</v>
      </c>
      <c r="E3823">
        <v>0.03</v>
      </c>
      <c r="F3823">
        <v>1.0696000000000001</v>
      </c>
      <c r="G3823" s="384">
        <v>0</v>
      </c>
      <c r="H3823">
        <v>1.0770200000000001</v>
      </c>
    </row>
    <row r="3824" spans="1:10">
      <c r="A3824">
        <v>3887</v>
      </c>
      <c r="B3824" s="612">
        <v>43910.38958333333</v>
      </c>
      <c r="C3824" s="405" t="s">
        <v>2054</v>
      </c>
      <c r="D3824" s="384">
        <v>869</v>
      </c>
      <c r="E3824">
        <v>0.03</v>
      </c>
      <c r="F3824">
        <v>1.0770200000000001</v>
      </c>
      <c r="G3824" s="384">
        <v>0</v>
      </c>
      <c r="H3824">
        <v>1.0770200000000001</v>
      </c>
      <c r="I3824">
        <v>-22.26</v>
      </c>
      <c r="J3824" s="384">
        <v>26721.53</v>
      </c>
    </row>
    <row r="3825" spans="1:10">
      <c r="A3825">
        <v>3803</v>
      </c>
      <c r="B3825" s="612">
        <v>43910.064583333333</v>
      </c>
      <c r="C3825" s="405" t="s">
        <v>96</v>
      </c>
      <c r="D3825" s="384">
        <v>870</v>
      </c>
      <c r="E3825">
        <v>0.02</v>
      </c>
      <c r="F3825">
        <v>1.0696000000000001</v>
      </c>
      <c r="G3825" s="384">
        <v>0</v>
      </c>
      <c r="H3825">
        <v>0</v>
      </c>
    </row>
    <row r="3826" spans="1:10">
      <c r="A3826">
        <v>3804</v>
      </c>
      <c r="B3826" s="612">
        <v>43910.064583333333</v>
      </c>
      <c r="C3826" s="405" t="s">
        <v>2110</v>
      </c>
      <c r="D3826" s="384">
        <v>870</v>
      </c>
      <c r="E3826">
        <v>0.02</v>
      </c>
      <c r="F3826">
        <v>1.0696000000000001</v>
      </c>
      <c r="G3826" s="384">
        <v>0</v>
      </c>
      <c r="H3826">
        <v>1.0706</v>
      </c>
    </row>
    <row r="3827" spans="1:10">
      <c r="A3827">
        <v>3805</v>
      </c>
      <c r="B3827" s="612">
        <v>43910.070138888892</v>
      </c>
      <c r="C3827" s="405" t="s">
        <v>2054</v>
      </c>
      <c r="D3827" s="384">
        <v>870</v>
      </c>
      <c r="E3827">
        <v>0.02</v>
      </c>
      <c r="F3827">
        <v>1.0706</v>
      </c>
      <c r="G3827" s="384">
        <v>0</v>
      </c>
      <c r="H3827">
        <v>1.0706</v>
      </c>
      <c r="I3827">
        <v>2</v>
      </c>
      <c r="J3827" s="384">
        <v>26765.23</v>
      </c>
    </row>
    <row r="3828" spans="1:10">
      <c r="A3828">
        <v>3806</v>
      </c>
      <c r="B3828" s="612">
        <v>43910.070833333331</v>
      </c>
      <c r="C3828" s="405" t="s">
        <v>97</v>
      </c>
      <c r="D3828" s="384">
        <v>871</v>
      </c>
      <c r="E3828">
        <v>0.05</v>
      </c>
      <c r="F3828">
        <v>1.07131</v>
      </c>
      <c r="G3828" s="384">
        <v>0</v>
      </c>
      <c r="H3828">
        <v>0</v>
      </c>
    </row>
    <row r="3829" spans="1:10">
      <c r="A3829">
        <v>3807</v>
      </c>
      <c r="B3829" s="612">
        <v>43910.070833333331</v>
      </c>
      <c r="C3829" s="405" t="s">
        <v>2110</v>
      </c>
      <c r="D3829" s="384">
        <v>871</v>
      </c>
      <c r="E3829">
        <v>0.05</v>
      </c>
      <c r="F3829">
        <v>1.07131</v>
      </c>
      <c r="G3829" s="384">
        <v>0</v>
      </c>
      <c r="H3829">
        <v>1.0685</v>
      </c>
    </row>
    <row r="3830" spans="1:10">
      <c r="A3830">
        <v>3813</v>
      </c>
      <c r="B3830" s="612">
        <v>43910.076388888891</v>
      </c>
      <c r="C3830" s="405" t="s">
        <v>2110</v>
      </c>
      <c r="D3830" s="384">
        <v>871</v>
      </c>
      <c r="E3830">
        <v>0.05</v>
      </c>
      <c r="F3830">
        <v>1.07131</v>
      </c>
      <c r="G3830" s="384">
        <v>0</v>
      </c>
      <c r="H3830">
        <v>1.0698399999999999</v>
      </c>
    </row>
    <row r="3831" spans="1:10">
      <c r="A3831">
        <v>3833</v>
      </c>
      <c r="B3831" s="612">
        <v>43910.195833333331</v>
      </c>
      <c r="C3831" s="405" t="s">
        <v>2110</v>
      </c>
      <c r="D3831" s="384">
        <v>871</v>
      </c>
      <c r="E3831">
        <v>0.05</v>
      </c>
      <c r="F3831">
        <v>1.07131</v>
      </c>
      <c r="G3831" s="384">
        <v>0</v>
      </c>
      <c r="H3831">
        <v>1.07142</v>
      </c>
    </row>
    <row r="3832" spans="1:10">
      <c r="A3832">
        <v>3850</v>
      </c>
      <c r="B3832" s="612">
        <v>43910.27847222222</v>
      </c>
      <c r="C3832" s="405" t="s">
        <v>2110</v>
      </c>
      <c r="D3832" s="384">
        <v>871</v>
      </c>
      <c r="E3832">
        <v>0.05</v>
      </c>
      <c r="F3832">
        <v>1.07131</v>
      </c>
      <c r="G3832" s="384">
        <v>0</v>
      </c>
      <c r="H3832">
        <v>1.0730900000000001</v>
      </c>
    </row>
    <row r="3833" spans="1:10">
      <c r="A3833">
        <v>3866</v>
      </c>
      <c r="B3833" s="612">
        <v>43910.31527777778</v>
      </c>
      <c r="C3833" s="405" t="s">
        <v>2110</v>
      </c>
      <c r="D3833" s="384">
        <v>871</v>
      </c>
      <c r="E3833">
        <v>0.05</v>
      </c>
      <c r="F3833">
        <v>1.07131</v>
      </c>
      <c r="G3833" s="384">
        <v>0</v>
      </c>
      <c r="H3833">
        <v>1.0748899999999999</v>
      </c>
    </row>
    <row r="3834" spans="1:10">
      <c r="A3834">
        <v>3876</v>
      </c>
      <c r="B3834" s="612">
        <v>43910.323611111111</v>
      </c>
      <c r="C3834" s="405" t="s">
        <v>2110</v>
      </c>
      <c r="D3834" s="384">
        <v>871</v>
      </c>
      <c r="E3834">
        <v>0.05</v>
      </c>
      <c r="F3834">
        <v>1.07131</v>
      </c>
      <c r="G3834" s="384">
        <v>0</v>
      </c>
      <c r="H3834">
        <v>1.0770200000000001</v>
      </c>
    </row>
    <row r="3835" spans="1:10">
      <c r="A3835">
        <v>3888</v>
      </c>
      <c r="B3835" s="612">
        <v>43910.38958333333</v>
      </c>
      <c r="C3835" s="405" t="s">
        <v>2054</v>
      </c>
      <c r="D3835" s="384">
        <v>871</v>
      </c>
      <c r="E3835">
        <v>0.05</v>
      </c>
      <c r="F3835">
        <v>1.0770200000000001</v>
      </c>
      <c r="G3835" s="384">
        <v>0</v>
      </c>
      <c r="H3835">
        <v>1.0770200000000001</v>
      </c>
      <c r="I3835">
        <v>-28.55</v>
      </c>
      <c r="J3835" s="384">
        <v>26692.98</v>
      </c>
    </row>
    <row r="3836" spans="1:10">
      <c r="A3836">
        <v>3811</v>
      </c>
      <c r="B3836" s="612">
        <v>43910.076388888891</v>
      </c>
      <c r="C3836" s="405" t="s">
        <v>97</v>
      </c>
      <c r="D3836" s="384">
        <v>872</v>
      </c>
      <c r="E3836">
        <v>0.08</v>
      </c>
      <c r="F3836">
        <v>1.07311</v>
      </c>
      <c r="G3836" s="384">
        <v>0</v>
      </c>
      <c r="H3836">
        <v>0</v>
      </c>
    </row>
    <row r="3837" spans="1:10">
      <c r="A3837">
        <v>3812</v>
      </c>
      <c r="B3837" s="612">
        <v>43910.076388888891</v>
      </c>
      <c r="C3837" s="405" t="s">
        <v>2110</v>
      </c>
      <c r="D3837" s="384">
        <v>872</v>
      </c>
      <c r="E3837">
        <v>0.08</v>
      </c>
      <c r="F3837">
        <v>1.07311</v>
      </c>
      <c r="G3837" s="384">
        <v>0</v>
      </c>
      <c r="H3837">
        <v>1.0698399999999999</v>
      </c>
    </row>
    <row r="3838" spans="1:10">
      <c r="A3838">
        <v>3832</v>
      </c>
      <c r="B3838" s="612">
        <v>43910.195833333331</v>
      </c>
      <c r="C3838" s="405" t="s">
        <v>2110</v>
      </c>
      <c r="D3838" s="384">
        <v>872</v>
      </c>
      <c r="E3838">
        <v>0.08</v>
      </c>
      <c r="F3838">
        <v>1.07311</v>
      </c>
      <c r="G3838" s="384">
        <v>0</v>
      </c>
      <c r="H3838">
        <v>1.07142</v>
      </c>
    </row>
    <row r="3839" spans="1:10">
      <c r="A3839">
        <v>3849</v>
      </c>
      <c r="B3839" s="612">
        <v>43910.27847222222</v>
      </c>
      <c r="C3839" s="405" t="s">
        <v>2110</v>
      </c>
      <c r="D3839" s="384">
        <v>872</v>
      </c>
      <c r="E3839">
        <v>0.08</v>
      </c>
      <c r="F3839">
        <v>1.07311</v>
      </c>
      <c r="G3839" s="384">
        <v>0</v>
      </c>
      <c r="H3839">
        <v>1.0730900000000001</v>
      </c>
    </row>
    <row r="3840" spans="1:10">
      <c r="A3840">
        <v>3865</v>
      </c>
      <c r="B3840" s="612">
        <v>43910.31527777778</v>
      </c>
      <c r="C3840" s="405" t="s">
        <v>2110</v>
      </c>
      <c r="D3840" s="384">
        <v>872</v>
      </c>
      <c r="E3840">
        <v>0.08</v>
      </c>
      <c r="F3840">
        <v>1.07311</v>
      </c>
      <c r="G3840" s="384">
        <v>0</v>
      </c>
      <c r="H3840">
        <v>1.0748899999999999</v>
      </c>
    </row>
    <row r="3841" spans="1:10">
      <c r="A3841">
        <v>3875</v>
      </c>
      <c r="B3841" s="612">
        <v>43910.323611111111</v>
      </c>
      <c r="C3841" s="405" t="s">
        <v>2110</v>
      </c>
      <c r="D3841" s="384">
        <v>872</v>
      </c>
      <c r="E3841">
        <v>0.08</v>
      </c>
      <c r="F3841">
        <v>1.07311</v>
      </c>
      <c r="G3841" s="384">
        <v>0</v>
      </c>
      <c r="H3841">
        <v>1.0770200000000001</v>
      </c>
    </row>
    <row r="3842" spans="1:10">
      <c r="A3842">
        <v>3889</v>
      </c>
      <c r="B3842" s="612">
        <v>43910.38958333333</v>
      </c>
      <c r="C3842" s="405" t="s">
        <v>2054</v>
      </c>
      <c r="D3842" s="384">
        <v>872</v>
      </c>
      <c r="E3842">
        <v>0.08</v>
      </c>
      <c r="F3842">
        <v>1.0770200000000001</v>
      </c>
      <c r="G3842" s="384">
        <v>0</v>
      </c>
      <c r="H3842">
        <v>1.0770200000000001</v>
      </c>
      <c r="I3842">
        <v>-31.28</v>
      </c>
      <c r="J3842" s="384">
        <v>26661.7</v>
      </c>
    </row>
    <row r="3843" spans="1:10">
      <c r="A3843">
        <v>3817</v>
      </c>
      <c r="B3843" s="612">
        <v>43910.082638888889</v>
      </c>
      <c r="C3843" s="405" t="s">
        <v>96</v>
      </c>
      <c r="D3843" s="384">
        <v>873</v>
      </c>
      <c r="E3843">
        <v>0.02</v>
      </c>
      <c r="F3843">
        <v>1.0708500000000001</v>
      </c>
      <c r="G3843" s="384">
        <v>0</v>
      </c>
      <c r="H3843">
        <v>0</v>
      </c>
    </row>
    <row r="3844" spans="1:10">
      <c r="A3844">
        <v>3818</v>
      </c>
      <c r="B3844" s="612">
        <v>43910.082638888889</v>
      </c>
      <c r="C3844" s="405" t="s">
        <v>2110</v>
      </c>
      <c r="D3844" s="384">
        <v>873</v>
      </c>
      <c r="E3844">
        <v>0.02</v>
      </c>
      <c r="F3844">
        <v>1.0708500000000001</v>
      </c>
      <c r="G3844" s="384">
        <v>0</v>
      </c>
      <c r="H3844">
        <v>1.07185</v>
      </c>
    </row>
    <row r="3845" spans="1:10">
      <c r="A3845">
        <v>3819</v>
      </c>
      <c r="B3845" s="612">
        <v>43910.082638888889</v>
      </c>
      <c r="C3845" s="405" t="s">
        <v>2054</v>
      </c>
      <c r="D3845" s="384">
        <v>873</v>
      </c>
      <c r="E3845">
        <v>0.02</v>
      </c>
      <c r="F3845">
        <v>1.07185</v>
      </c>
      <c r="G3845" s="384">
        <v>0</v>
      </c>
      <c r="H3845">
        <v>1.07185</v>
      </c>
      <c r="I3845">
        <v>2</v>
      </c>
      <c r="J3845" s="384">
        <v>26767.23</v>
      </c>
    </row>
    <row r="3846" spans="1:10">
      <c r="A3846">
        <v>3820</v>
      </c>
      <c r="B3846" s="612">
        <v>43910.123611111114</v>
      </c>
      <c r="C3846" s="405" t="s">
        <v>96</v>
      </c>
      <c r="D3846" s="384">
        <v>874</v>
      </c>
      <c r="E3846">
        <v>0.02</v>
      </c>
      <c r="F3846">
        <v>1.0736600000000001</v>
      </c>
      <c r="G3846" s="384">
        <v>0</v>
      </c>
      <c r="H3846">
        <v>0</v>
      </c>
    </row>
    <row r="3847" spans="1:10">
      <c r="A3847">
        <v>3821</v>
      </c>
      <c r="B3847" s="612">
        <v>43910.123611111114</v>
      </c>
      <c r="C3847" s="405" t="s">
        <v>2110</v>
      </c>
      <c r="D3847" s="384">
        <v>874</v>
      </c>
      <c r="E3847">
        <v>0.02</v>
      </c>
      <c r="F3847">
        <v>1.0736600000000001</v>
      </c>
      <c r="G3847" s="384">
        <v>0</v>
      </c>
      <c r="H3847">
        <v>1.0746599999999999</v>
      </c>
    </row>
    <row r="3848" spans="1:10">
      <c r="A3848">
        <v>3824</v>
      </c>
      <c r="B3848" s="612">
        <v>43910.130555555559</v>
      </c>
      <c r="C3848" s="405" t="s">
        <v>2110</v>
      </c>
      <c r="D3848" s="384">
        <v>874</v>
      </c>
      <c r="E3848">
        <v>0.02</v>
      </c>
      <c r="F3848">
        <v>1.0736600000000001</v>
      </c>
      <c r="G3848" s="384">
        <v>0</v>
      </c>
      <c r="H3848">
        <v>1.07386</v>
      </c>
    </row>
    <row r="3849" spans="1:10">
      <c r="A3849">
        <v>3825</v>
      </c>
      <c r="B3849" s="612">
        <v>43910.146527777775</v>
      </c>
      <c r="C3849" s="405" t="s">
        <v>2054</v>
      </c>
      <c r="D3849" s="384">
        <v>874</v>
      </c>
      <c r="E3849">
        <v>0.02</v>
      </c>
      <c r="F3849">
        <v>1.07386</v>
      </c>
      <c r="G3849" s="384">
        <v>0</v>
      </c>
      <c r="H3849">
        <v>1.07386</v>
      </c>
      <c r="I3849">
        <v>0.4</v>
      </c>
      <c r="J3849" s="384">
        <v>26767.63</v>
      </c>
    </row>
    <row r="3850" spans="1:10">
      <c r="A3850">
        <v>3822</v>
      </c>
      <c r="B3850" s="612">
        <v>43910.130555555559</v>
      </c>
      <c r="C3850" s="405" t="s">
        <v>96</v>
      </c>
      <c r="D3850" s="384">
        <v>875</v>
      </c>
      <c r="E3850">
        <v>0.02</v>
      </c>
      <c r="F3850">
        <v>1.07206</v>
      </c>
      <c r="G3850" s="384">
        <v>0</v>
      </c>
      <c r="H3850">
        <v>0</v>
      </c>
    </row>
    <row r="3851" spans="1:10">
      <c r="A3851">
        <v>3823</v>
      </c>
      <c r="B3851" s="612">
        <v>43910.130555555559</v>
      </c>
      <c r="C3851" s="405" t="s">
        <v>2110</v>
      </c>
      <c r="D3851" s="384">
        <v>875</v>
      </c>
      <c r="E3851">
        <v>0.02</v>
      </c>
      <c r="F3851">
        <v>1.07206</v>
      </c>
      <c r="G3851" s="384">
        <v>0</v>
      </c>
      <c r="H3851">
        <v>1.07386</v>
      </c>
    </row>
    <row r="3852" spans="1:10">
      <c r="A3852">
        <v>3826</v>
      </c>
      <c r="B3852" s="612">
        <v>43910.146527777775</v>
      </c>
      <c r="C3852" s="405" t="s">
        <v>2054</v>
      </c>
      <c r="D3852" s="384">
        <v>875</v>
      </c>
      <c r="E3852">
        <v>0.02</v>
      </c>
      <c r="F3852">
        <v>1.07386</v>
      </c>
      <c r="G3852" s="384">
        <v>0</v>
      </c>
      <c r="H3852">
        <v>1.07386</v>
      </c>
      <c r="I3852">
        <v>3.6</v>
      </c>
      <c r="J3852" s="384">
        <v>26771.23</v>
      </c>
    </row>
    <row r="3853" spans="1:10">
      <c r="A3853">
        <v>3827</v>
      </c>
      <c r="B3853" s="612">
        <v>43910.186111111114</v>
      </c>
      <c r="C3853" s="405" t="s">
        <v>96</v>
      </c>
      <c r="D3853" s="384">
        <v>876</v>
      </c>
      <c r="E3853">
        <v>0.02</v>
      </c>
      <c r="F3853">
        <v>1.07315</v>
      </c>
      <c r="G3853" s="384">
        <v>0</v>
      </c>
      <c r="H3853">
        <v>0</v>
      </c>
    </row>
    <row r="3854" spans="1:10">
      <c r="A3854">
        <v>3828</v>
      </c>
      <c r="B3854" s="612">
        <v>43910.186111111114</v>
      </c>
      <c r="C3854" s="405" t="s">
        <v>2110</v>
      </c>
      <c r="D3854" s="384">
        <v>876</v>
      </c>
      <c r="E3854">
        <v>0.02</v>
      </c>
      <c r="F3854">
        <v>1.07315</v>
      </c>
      <c r="G3854" s="384">
        <v>0</v>
      </c>
      <c r="H3854">
        <v>1.0741499999999999</v>
      </c>
    </row>
    <row r="3855" spans="1:10">
      <c r="A3855">
        <v>3829</v>
      </c>
      <c r="B3855" s="612">
        <v>43910.192361111112</v>
      </c>
      <c r="C3855" s="405" t="s">
        <v>2054</v>
      </c>
      <c r="D3855" s="384">
        <v>876</v>
      </c>
      <c r="E3855">
        <v>0.02</v>
      </c>
      <c r="F3855">
        <v>1.0741499999999999</v>
      </c>
      <c r="G3855" s="384">
        <v>0</v>
      </c>
      <c r="H3855">
        <v>1.0741499999999999</v>
      </c>
      <c r="I3855">
        <v>2</v>
      </c>
      <c r="J3855" s="384">
        <v>26773.23</v>
      </c>
    </row>
    <row r="3856" spans="1:10">
      <c r="A3856">
        <v>3830</v>
      </c>
      <c r="B3856" s="612">
        <v>43910.195833333331</v>
      </c>
      <c r="C3856" s="405" t="s">
        <v>97</v>
      </c>
      <c r="D3856" s="384">
        <v>877</v>
      </c>
      <c r="E3856">
        <v>0.14000000000000001</v>
      </c>
      <c r="F3856">
        <v>1.07501</v>
      </c>
      <c r="G3856" s="384">
        <v>0</v>
      </c>
      <c r="H3856">
        <v>0</v>
      </c>
    </row>
    <row r="3857" spans="1:10">
      <c r="A3857">
        <v>3831</v>
      </c>
      <c r="B3857" s="612">
        <v>43910.195833333331</v>
      </c>
      <c r="C3857" s="405" t="s">
        <v>2110</v>
      </c>
      <c r="D3857" s="384">
        <v>877</v>
      </c>
      <c r="E3857">
        <v>0.14000000000000001</v>
      </c>
      <c r="F3857">
        <v>1.07501</v>
      </c>
      <c r="G3857" s="384">
        <v>0</v>
      </c>
      <c r="H3857">
        <v>1.07142</v>
      </c>
    </row>
    <row r="3858" spans="1:10">
      <c r="A3858">
        <v>3848</v>
      </c>
      <c r="B3858" s="612">
        <v>43910.27847222222</v>
      </c>
      <c r="C3858" s="405" t="s">
        <v>2110</v>
      </c>
      <c r="D3858" s="384">
        <v>877</v>
      </c>
      <c r="E3858">
        <v>0.14000000000000001</v>
      </c>
      <c r="F3858">
        <v>1.07501</v>
      </c>
      <c r="G3858" s="384">
        <v>0</v>
      </c>
      <c r="H3858">
        <v>1.0730900000000001</v>
      </c>
    </row>
    <row r="3859" spans="1:10">
      <c r="A3859">
        <v>3864</v>
      </c>
      <c r="B3859" s="612">
        <v>43910.31527777778</v>
      </c>
      <c r="C3859" s="405" t="s">
        <v>2110</v>
      </c>
      <c r="D3859" s="384">
        <v>877</v>
      </c>
      <c r="E3859">
        <v>0.14000000000000001</v>
      </c>
      <c r="F3859">
        <v>1.07501</v>
      </c>
      <c r="G3859" s="384">
        <v>0</v>
      </c>
      <c r="H3859">
        <v>1.0748899999999999</v>
      </c>
    </row>
    <row r="3860" spans="1:10">
      <c r="A3860">
        <v>3874</v>
      </c>
      <c r="B3860" s="612">
        <v>43910.323611111111</v>
      </c>
      <c r="C3860" s="405" t="s">
        <v>2110</v>
      </c>
      <c r="D3860" s="384">
        <v>877</v>
      </c>
      <c r="E3860">
        <v>0.14000000000000001</v>
      </c>
      <c r="F3860">
        <v>1.07501</v>
      </c>
      <c r="G3860" s="384">
        <v>0</v>
      </c>
      <c r="H3860">
        <v>1.0770200000000001</v>
      </c>
    </row>
    <row r="3861" spans="1:10">
      <c r="A3861">
        <v>3890</v>
      </c>
      <c r="B3861" s="612">
        <v>43910.38958333333</v>
      </c>
      <c r="C3861" s="405" t="s">
        <v>2054</v>
      </c>
      <c r="D3861" s="384">
        <v>877</v>
      </c>
      <c r="E3861">
        <v>0.14000000000000001</v>
      </c>
      <c r="F3861">
        <v>1.0770200000000001</v>
      </c>
      <c r="G3861" s="384">
        <v>0</v>
      </c>
      <c r="H3861">
        <v>1.0770200000000001</v>
      </c>
      <c r="I3861">
        <v>-28.14</v>
      </c>
      <c r="J3861" s="384">
        <v>26633.56</v>
      </c>
    </row>
    <row r="3862" spans="1:10">
      <c r="A3862">
        <v>3837</v>
      </c>
      <c r="B3862" s="612">
        <v>43910.20416666667</v>
      </c>
      <c r="C3862" s="405" t="s">
        <v>96</v>
      </c>
      <c r="D3862" s="384">
        <v>878</v>
      </c>
      <c r="E3862">
        <v>0.02</v>
      </c>
      <c r="F3862">
        <v>1.07565</v>
      </c>
      <c r="G3862" s="384">
        <v>0</v>
      </c>
      <c r="H3862">
        <v>0</v>
      </c>
    </row>
    <row r="3863" spans="1:10">
      <c r="A3863">
        <v>3838</v>
      </c>
      <c r="B3863" s="612">
        <v>43910.20416666667</v>
      </c>
      <c r="C3863" s="405" t="s">
        <v>2110</v>
      </c>
      <c r="D3863" s="384">
        <v>878</v>
      </c>
      <c r="E3863">
        <v>0.02</v>
      </c>
      <c r="F3863">
        <v>1.07565</v>
      </c>
      <c r="G3863" s="384">
        <v>0</v>
      </c>
      <c r="H3863">
        <v>1.0766500000000001</v>
      </c>
    </row>
    <row r="3864" spans="1:10">
      <c r="A3864">
        <v>3839</v>
      </c>
      <c r="B3864" s="612">
        <v>43910.209027777775</v>
      </c>
      <c r="C3864" s="405" t="s">
        <v>2054</v>
      </c>
      <c r="D3864" s="384">
        <v>878</v>
      </c>
      <c r="E3864">
        <v>0.02</v>
      </c>
      <c r="F3864">
        <v>1.0766500000000001</v>
      </c>
      <c r="G3864" s="384">
        <v>0</v>
      </c>
      <c r="H3864">
        <v>1.0766500000000001</v>
      </c>
      <c r="I3864">
        <v>2</v>
      </c>
      <c r="J3864" s="384">
        <v>26775.23</v>
      </c>
    </row>
    <row r="3865" spans="1:10">
      <c r="A3865">
        <v>3840</v>
      </c>
      <c r="B3865" s="612">
        <v>43910.222916666666</v>
      </c>
      <c r="C3865" s="405" t="s">
        <v>96</v>
      </c>
      <c r="D3865" s="384">
        <v>879</v>
      </c>
      <c r="E3865">
        <v>0.02</v>
      </c>
      <c r="F3865">
        <v>1.0750299999999999</v>
      </c>
      <c r="G3865" s="384">
        <v>0</v>
      </c>
      <c r="H3865">
        <v>0</v>
      </c>
    </row>
    <row r="3866" spans="1:10">
      <c r="A3866">
        <v>3841</v>
      </c>
      <c r="B3866" s="612">
        <v>43910.222916666666</v>
      </c>
      <c r="C3866" s="405" t="s">
        <v>2110</v>
      </c>
      <c r="D3866" s="384">
        <v>879</v>
      </c>
      <c r="E3866">
        <v>0.02</v>
      </c>
      <c r="F3866">
        <v>1.0750299999999999</v>
      </c>
      <c r="G3866" s="384">
        <v>0</v>
      </c>
      <c r="H3866">
        <v>1.07603</v>
      </c>
    </row>
    <row r="3867" spans="1:10">
      <c r="A3867">
        <v>3842</v>
      </c>
      <c r="B3867" s="612">
        <v>43910.230555555558</v>
      </c>
      <c r="C3867" s="405" t="s">
        <v>2054</v>
      </c>
      <c r="D3867" s="384">
        <v>879</v>
      </c>
      <c r="E3867">
        <v>0.02</v>
      </c>
      <c r="F3867">
        <v>1.07603</v>
      </c>
      <c r="G3867" s="384">
        <v>0</v>
      </c>
      <c r="H3867">
        <v>1.07603</v>
      </c>
      <c r="I3867">
        <v>2</v>
      </c>
      <c r="J3867" s="384">
        <v>26777.23</v>
      </c>
    </row>
    <row r="3868" spans="1:10">
      <c r="A3868">
        <v>3843</v>
      </c>
      <c r="B3868" s="612">
        <v>43910.234027777777</v>
      </c>
      <c r="C3868" s="405" t="s">
        <v>96</v>
      </c>
      <c r="D3868" s="384">
        <v>880</v>
      </c>
      <c r="E3868">
        <v>0.02</v>
      </c>
      <c r="F3868">
        <v>1.07582</v>
      </c>
      <c r="G3868" s="384">
        <v>0</v>
      </c>
      <c r="H3868">
        <v>0</v>
      </c>
    </row>
    <row r="3869" spans="1:10">
      <c r="A3869">
        <v>3844</v>
      </c>
      <c r="B3869" s="612">
        <v>43910.234027777777</v>
      </c>
      <c r="C3869" s="405" t="s">
        <v>2110</v>
      </c>
      <c r="D3869" s="384">
        <v>880</v>
      </c>
      <c r="E3869">
        <v>0.02</v>
      </c>
      <c r="F3869">
        <v>1.07582</v>
      </c>
      <c r="G3869" s="384">
        <v>0</v>
      </c>
      <c r="H3869">
        <v>1.0768200000000001</v>
      </c>
    </row>
    <row r="3870" spans="1:10">
      <c r="A3870">
        <v>3845</v>
      </c>
      <c r="B3870" s="612">
        <v>43910.270138888889</v>
      </c>
      <c r="C3870" s="405" t="s">
        <v>2054</v>
      </c>
      <c r="D3870" s="384">
        <v>880</v>
      </c>
      <c r="E3870">
        <v>0.02</v>
      </c>
      <c r="F3870">
        <v>1.0768200000000001</v>
      </c>
      <c r="G3870" s="384">
        <v>0</v>
      </c>
      <c r="H3870">
        <v>1.0768200000000001</v>
      </c>
      <c r="I3870">
        <v>2</v>
      </c>
      <c r="J3870" s="384">
        <v>26779.23</v>
      </c>
    </row>
    <row r="3871" spans="1:10">
      <c r="A3871">
        <v>3846</v>
      </c>
      <c r="B3871" s="612">
        <v>43910.27847222222</v>
      </c>
      <c r="C3871" s="405" t="s">
        <v>97</v>
      </c>
      <c r="D3871" s="384">
        <v>881</v>
      </c>
      <c r="E3871">
        <v>0.23</v>
      </c>
      <c r="F3871">
        <v>1.07701</v>
      </c>
      <c r="G3871" s="384">
        <v>0</v>
      </c>
      <c r="H3871">
        <v>0</v>
      </c>
    </row>
    <row r="3872" spans="1:10">
      <c r="A3872">
        <v>3847</v>
      </c>
      <c r="B3872" s="612">
        <v>43910.27847222222</v>
      </c>
      <c r="C3872" s="405" t="s">
        <v>2110</v>
      </c>
      <c r="D3872" s="384">
        <v>881</v>
      </c>
      <c r="E3872">
        <v>0.23</v>
      </c>
      <c r="F3872">
        <v>1.07701</v>
      </c>
      <c r="G3872" s="384">
        <v>0</v>
      </c>
      <c r="H3872">
        <v>1.0730900000000001</v>
      </c>
    </row>
    <row r="3873" spans="1:10">
      <c r="A3873">
        <v>3863</v>
      </c>
      <c r="B3873" s="612">
        <v>43910.31527777778</v>
      </c>
      <c r="C3873" s="405" t="s">
        <v>2110</v>
      </c>
      <c r="D3873" s="384">
        <v>881</v>
      </c>
      <c r="E3873">
        <v>0.23</v>
      </c>
      <c r="F3873">
        <v>1.07701</v>
      </c>
      <c r="G3873" s="384">
        <v>0</v>
      </c>
      <c r="H3873">
        <v>1.0748899999999999</v>
      </c>
    </row>
    <row r="3874" spans="1:10">
      <c r="A3874">
        <v>3873</v>
      </c>
      <c r="B3874" s="612">
        <v>43910.323611111111</v>
      </c>
      <c r="C3874" s="405" t="s">
        <v>2110</v>
      </c>
      <c r="D3874" s="384">
        <v>881</v>
      </c>
      <c r="E3874">
        <v>0.23</v>
      </c>
      <c r="F3874">
        <v>1.07701</v>
      </c>
      <c r="G3874" s="384">
        <v>0</v>
      </c>
      <c r="H3874">
        <v>1.0770200000000001</v>
      </c>
    </row>
    <row r="3875" spans="1:10">
      <c r="A3875">
        <v>3891</v>
      </c>
      <c r="B3875" s="612">
        <v>43910.38958333333</v>
      </c>
      <c r="C3875" s="405" t="s">
        <v>2054</v>
      </c>
      <c r="D3875" s="384">
        <v>881</v>
      </c>
      <c r="E3875">
        <v>0.23</v>
      </c>
      <c r="F3875">
        <v>1.0770200000000001</v>
      </c>
      <c r="G3875" s="384">
        <v>0</v>
      </c>
      <c r="H3875">
        <v>1.0770200000000001</v>
      </c>
      <c r="I3875">
        <v>-0.23</v>
      </c>
      <c r="J3875" s="384">
        <v>26633.33</v>
      </c>
    </row>
    <row r="3876" spans="1:10">
      <c r="A3876">
        <v>3854</v>
      </c>
      <c r="B3876" s="612">
        <v>43910.282638888886</v>
      </c>
      <c r="C3876" s="405" t="s">
        <v>96</v>
      </c>
      <c r="D3876" s="384">
        <v>882</v>
      </c>
      <c r="E3876">
        <v>0.02</v>
      </c>
      <c r="F3876">
        <v>1.07725</v>
      </c>
      <c r="G3876" s="384">
        <v>0</v>
      </c>
      <c r="H3876">
        <v>0</v>
      </c>
    </row>
    <row r="3877" spans="1:10">
      <c r="A3877">
        <v>3855</v>
      </c>
      <c r="B3877" s="612">
        <v>43910.282638888886</v>
      </c>
      <c r="C3877" s="405" t="s">
        <v>2110</v>
      </c>
      <c r="D3877" s="384">
        <v>882</v>
      </c>
      <c r="E3877">
        <v>0.02</v>
      </c>
      <c r="F3877">
        <v>1.07725</v>
      </c>
      <c r="G3877" s="384">
        <v>0</v>
      </c>
      <c r="H3877">
        <v>1.0782499999999999</v>
      </c>
    </row>
    <row r="3878" spans="1:10">
      <c r="A3878">
        <v>3858</v>
      </c>
      <c r="B3878" s="612">
        <v>43910.291666666664</v>
      </c>
      <c r="C3878" s="405" t="s">
        <v>2110</v>
      </c>
      <c r="D3878" s="384">
        <v>882</v>
      </c>
      <c r="E3878">
        <v>0.02</v>
      </c>
      <c r="F3878">
        <v>1.07725</v>
      </c>
      <c r="G3878" s="384">
        <v>0</v>
      </c>
      <c r="H3878">
        <v>1.07745</v>
      </c>
    </row>
    <row r="3879" spans="1:10">
      <c r="A3879">
        <v>3859</v>
      </c>
      <c r="B3879" s="612">
        <v>43910.309027777781</v>
      </c>
      <c r="C3879" s="405" t="s">
        <v>2054</v>
      </c>
      <c r="D3879" s="384">
        <v>882</v>
      </c>
      <c r="E3879">
        <v>0.02</v>
      </c>
      <c r="F3879">
        <v>1.07745</v>
      </c>
      <c r="G3879" s="384">
        <v>0</v>
      </c>
      <c r="H3879">
        <v>1.07745</v>
      </c>
      <c r="I3879">
        <v>0.4</v>
      </c>
      <c r="J3879" s="384">
        <v>26779.63</v>
      </c>
    </row>
    <row r="3880" spans="1:10">
      <c r="A3880">
        <v>3856</v>
      </c>
      <c r="B3880" s="612">
        <v>43910.291666666664</v>
      </c>
      <c r="C3880" s="405" t="s">
        <v>96</v>
      </c>
      <c r="D3880" s="384">
        <v>883</v>
      </c>
      <c r="E3880">
        <v>0.02</v>
      </c>
      <c r="F3880">
        <v>1.0756399999999999</v>
      </c>
      <c r="G3880" s="384">
        <v>0</v>
      </c>
      <c r="H3880">
        <v>0</v>
      </c>
    </row>
    <row r="3881" spans="1:10">
      <c r="A3881">
        <v>3857</v>
      </c>
      <c r="B3881" s="612">
        <v>43910.291666666664</v>
      </c>
      <c r="C3881" s="405" t="s">
        <v>2110</v>
      </c>
      <c r="D3881" s="384">
        <v>883</v>
      </c>
      <c r="E3881">
        <v>0.02</v>
      </c>
      <c r="F3881">
        <v>1.0756399999999999</v>
      </c>
      <c r="G3881" s="384">
        <v>0</v>
      </c>
      <c r="H3881">
        <v>1.07745</v>
      </c>
    </row>
    <row r="3882" spans="1:10">
      <c r="A3882">
        <v>3860</v>
      </c>
      <c r="B3882" s="612">
        <v>43910.309027777781</v>
      </c>
      <c r="C3882" s="405" t="s">
        <v>2054</v>
      </c>
      <c r="D3882" s="384">
        <v>883</v>
      </c>
      <c r="E3882">
        <v>0.02</v>
      </c>
      <c r="F3882">
        <v>1.07745</v>
      </c>
      <c r="G3882" s="384">
        <v>0</v>
      </c>
      <c r="H3882">
        <v>1.07745</v>
      </c>
      <c r="I3882">
        <v>3.62</v>
      </c>
      <c r="J3882" s="384">
        <v>26783.25</v>
      </c>
    </row>
    <row r="3883" spans="1:10">
      <c r="A3883">
        <v>3861</v>
      </c>
      <c r="B3883" s="612">
        <v>43910.31527777778</v>
      </c>
      <c r="C3883" s="405" t="s">
        <v>97</v>
      </c>
      <c r="D3883" s="384">
        <v>884</v>
      </c>
      <c r="E3883">
        <v>0.38</v>
      </c>
      <c r="F3883">
        <v>1.0791299999999999</v>
      </c>
      <c r="G3883" s="384">
        <v>0</v>
      </c>
      <c r="H3883">
        <v>0</v>
      </c>
    </row>
    <row r="3884" spans="1:10">
      <c r="A3884">
        <v>3862</v>
      </c>
      <c r="B3884" s="612">
        <v>43910.31527777778</v>
      </c>
      <c r="C3884" s="405" t="s">
        <v>2110</v>
      </c>
      <c r="D3884" s="384">
        <v>884</v>
      </c>
      <c r="E3884">
        <v>0.38</v>
      </c>
      <c r="F3884">
        <v>1.0791299999999999</v>
      </c>
      <c r="G3884" s="384">
        <v>0</v>
      </c>
      <c r="H3884">
        <v>1.0748899999999999</v>
      </c>
    </row>
    <row r="3885" spans="1:10">
      <c r="A3885">
        <v>3872</v>
      </c>
      <c r="B3885" s="612">
        <v>43910.323611111111</v>
      </c>
      <c r="C3885" s="405" t="s">
        <v>2110</v>
      </c>
      <c r="D3885" s="384">
        <v>884</v>
      </c>
      <c r="E3885">
        <v>0.38</v>
      </c>
      <c r="F3885">
        <v>1.0791299999999999</v>
      </c>
      <c r="G3885" s="384">
        <v>0</v>
      </c>
      <c r="H3885">
        <v>1.0770200000000001</v>
      </c>
    </row>
    <row r="3886" spans="1:10">
      <c r="A3886">
        <v>3892</v>
      </c>
      <c r="B3886" s="612">
        <v>43910.38958333333</v>
      </c>
      <c r="C3886" s="405" t="s">
        <v>2054</v>
      </c>
      <c r="D3886" s="384">
        <v>884</v>
      </c>
      <c r="E3886">
        <v>0.38</v>
      </c>
      <c r="F3886">
        <v>1.0770200000000001</v>
      </c>
      <c r="G3886" s="384">
        <v>0</v>
      </c>
      <c r="H3886">
        <v>1.0770200000000001</v>
      </c>
      <c r="I3886">
        <v>80.180000000000007</v>
      </c>
      <c r="J3886" s="384">
        <v>26713.51</v>
      </c>
    </row>
    <row r="3887" spans="1:10">
      <c r="A3887">
        <v>3870</v>
      </c>
      <c r="B3887" s="612">
        <v>43910.323611111111</v>
      </c>
      <c r="C3887" s="405" t="s">
        <v>97</v>
      </c>
      <c r="D3887" s="384">
        <v>885</v>
      </c>
      <c r="E3887">
        <v>0.64</v>
      </c>
      <c r="F3887">
        <v>1.08134</v>
      </c>
      <c r="G3887" s="384">
        <v>0</v>
      </c>
      <c r="H3887">
        <v>0</v>
      </c>
    </row>
    <row r="3888" spans="1:10">
      <c r="A3888">
        <v>3871</v>
      </c>
      <c r="B3888" s="612">
        <v>43910.323611111111</v>
      </c>
      <c r="C3888" s="405" t="s">
        <v>2110</v>
      </c>
      <c r="D3888" s="384">
        <v>885</v>
      </c>
      <c r="E3888">
        <v>0.64</v>
      </c>
      <c r="F3888">
        <v>1.08134</v>
      </c>
      <c r="G3888" s="384">
        <v>0</v>
      </c>
      <c r="H3888">
        <v>1.0770200000000001</v>
      </c>
    </row>
    <row r="3889" spans="1:10">
      <c r="A3889">
        <v>3893</v>
      </c>
      <c r="B3889" s="612">
        <v>43910.38958333333</v>
      </c>
      <c r="C3889" s="405" t="s">
        <v>2054</v>
      </c>
      <c r="D3889" s="384">
        <v>885</v>
      </c>
      <c r="E3889">
        <v>0.64</v>
      </c>
      <c r="F3889">
        <v>1.0770200000000001</v>
      </c>
      <c r="G3889" s="384">
        <v>0</v>
      </c>
      <c r="H3889">
        <v>1.0770200000000001</v>
      </c>
      <c r="I3889">
        <v>276.48</v>
      </c>
      <c r="J3889" s="384">
        <v>26989.99</v>
      </c>
    </row>
    <row r="3890" spans="1:10">
      <c r="A3890">
        <v>3880</v>
      </c>
      <c r="B3890" s="612">
        <v>43910.334722222222</v>
      </c>
      <c r="C3890" s="405" t="s">
        <v>96</v>
      </c>
      <c r="D3890" s="384">
        <v>886</v>
      </c>
      <c r="E3890">
        <v>0.02</v>
      </c>
      <c r="F3890">
        <v>1.08016</v>
      </c>
      <c r="G3890" s="384">
        <v>0</v>
      </c>
      <c r="H3890">
        <v>0</v>
      </c>
    </row>
    <row r="3891" spans="1:10">
      <c r="A3891">
        <v>3881</v>
      </c>
      <c r="B3891" s="612">
        <v>43910.334722222222</v>
      </c>
      <c r="C3891" s="405" t="s">
        <v>2110</v>
      </c>
      <c r="D3891" s="384">
        <v>886</v>
      </c>
      <c r="E3891">
        <v>0.02</v>
      </c>
      <c r="F3891">
        <v>1.08016</v>
      </c>
      <c r="G3891" s="384">
        <v>0</v>
      </c>
      <c r="H3891">
        <v>1.0811599999999999</v>
      </c>
    </row>
    <row r="3892" spans="1:10">
      <c r="A3892">
        <v>3884</v>
      </c>
      <c r="B3892" s="612">
        <v>43910.340277777781</v>
      </c>
      <c r="C3892" s="405" t="s">
        <v>2110</v>
      </c>
      <c r="D3892" s="384">
        <v>886</v>
      </c>
      <c r="E3892">
        <v>0.02</v>
      </c>
      <c r="F3892">
        <v>1.08016</v>
      </c>
      <c r="G3892" s="384">
        <v>0</v>
      </c>
      <c r="H3892">
        <v>1.0802</v>
      </c>
    </row>
    <row r="3893" spans="1:10">
      <c r="A3893">
        <v>3897</v>
      </c>
      <c r="B3893" s="612">
        <v>43910.393055555556</v>
      </c>
      <c r="C3893" s="405" t="s">
        <v>2110</v>
      </c>
      <c r="D3893" s="384">
        <v>886</v>
      </c>
      <c r="E3893">
        <v>0.02</v>
      </c>
      <c r="F3893">
        <v>1.08016</v>
      </c>
      <c r="G3893" s="384">
        <v>0</v>
      </c>
      <c r="H3893">
        <v>1.0790900000000001</v>
      </c>
    </row>
    <row r="3894" spans="1:10">
      <c r="A3894">
        <v>3902</v>
      </c>
      <c r="B3894" s="612">
        <v>43910.404166666667</v>
      </c>
      <c r="C3894" s="405" t="s">
        <v>2110</v>
      </c>
      <c r="D3894" s="384">
        <v>886</v>
      </c>
      <c r="E3894">
        <v>0.02</v>
      </c>
      <c r="F3894">
        <v>1.08016</v>
      </c>
      <c r="G3894" s="384">
        <v>0</v>
      </c>
      <c r="H3894">
        <v>1.0777600000000001</v>
      </c>
    </row>
    <row r="3895" spans="1:10">
      <c r="A3895">
        <v>3908</v>
      </c>
      <c r="B3895" s="612">
        <v>43910.407638888886</v>
      </c>
      <c r="C3895" s="405" t="s">
        <v>2110</v>
      </c>
      <c r="D3895" s="384">
        <v>886</v>
      </c>
      <c r="E3895">
        <v>0.02</v>
      </c>
      <c r="F3895">
        <v>1.08016</v>
      </c>
      <c r="G3895" s="384">
        <v>0</v>
      </c>
      <c r="H3895">
        <v>1.0764</v>
      </c>
    </row>
    <row r="3896" spans="1:10">
      <c r="A3896">
        <v>3918</v>
      </c>
      <c r="B3896" s="612">
        <v>43910.42083333333</v>
      </c>
      <c r="C3896" s="405" t="s">
        <v>2110</v>
      </c>
      <c r="D3896" s="384">
        <v>886</v>
      </c>
      <c r="E3896">
        <v>0.02</v>
      </c>
      <c r="F3896">
        <v>1.08016</v>
      </c>
      <c r="G3896" s="384">
        <v>0</v>
      </c>
      <c r="H3896">
        <v>1.0746899999999999</v>
      </c>
    </row>
    <row r="3897" spans="1:10">
      <c r="A3897">
        <v>3924</v>
      </c>
      <c r="B3897" s="612">
        <v>43910.43472222222</v>
      </c>
      <c r="C3897" s="405" t="s">
        <v>2054</v>
      </c>
      <c r="D3897" s="384">
        <v>886</v>
      </c>
      <c r="E3897">
        <v>0.02</v>
      </c>
      <c r="F3897">
        <v>1.0746899999999999</v>
      </c>
      <c r="G3897" s="384">
        <v>0</v>
      </c>
      <c r="H3897">
        <v>1.0746899999999999</v>
      </c>
      <c r="I3897">
        <v>-10.94</v>
      </c>
      <c r="J3897" s="384">
        <v>26981.05</v>
      </c>
    </row>
    <row r="3898" spans="1:10">
      <c r="A3898">
        <v>3882</v>
      </c>
      <c r="B3898" s="612">
        <v>43910.340277777781</v>
      </c>
      <c r="C3898" s="405" t="s">
        <v>96</v>
      </c>
      <c r="D3898" s="384">
        <v>887</v>
      </c>
      <c r="E3898">
        <v>0.02</v>
      </c>
      <c r="F3898">
        <v>1.07823</v>
      </c>
      <c r="G3898" s="384">
        <v>0</v>
      </c>
      <c r="H3898">
        <v>0</v>
      </c>
    </row>
    <row r="3899" spans="1:10">
      <c r="A3899">
        <v>3883</v>
      </c>
      <c r="B3899" s="612">
        <v>43910.340277777781</v>
      </c>
      <c r="C3899" s="405" t="s">
        <v>2110</v>
      </c>
      <c r="D3899" s="384">
        <v>887</v>
      </c>
      <c r="E3899">
        <v>0.02</v>
      </c>
      <c r="F3899">
        <v>1.07823</v>
      </c>
      <c r="G3899" s="384">
        <v>0</v>
      </c>
      <c r="H3899">
        <v>1.0802</v>
      </c>
    </row>
    <row r="3900" spans="1:10">
      <c r="A3900">
        <v>3896</v>
      </c>
      <c r="B3900" s="612">
        <v>43910.393055555556</v>
      </c>
      <c r="C3900" s="405" t="s">
        <v>2110</v>
      </c>
      <c r="D3900" s="384">
        <v>887</v>
      </c>
      <c r="E3900">
        <v>0.02</v>
      </c>
      <c r="F3900">
        <v>1.07823</v>
      </c>
      <c r="G3900" s="384">
        <v>0</v>
      </c>
      <c r="H3900">
        <v>1.0790900000000001</v>
      </c>
    </row>
    <row r="3901" spans="1:10">
      <c r="A3901">
        <v>3901</v>
      </c>
      <c r="B3901" s="612">
        <v>43910.404166666667</v>
      </c>
      <c r="C3901" s="405" t="s">
        <v>2110</v>
      </c>
      <c r="D3901" s="384">
        <v>887</v>
      </c>
      <c r="E3901">
        <v>0.02</v>
      </c>
      <c r="F3901">
        <v>1.07823</v>
      </c>
      <c r="G3901" s="384">
        <v>0</v>
      </c>
      <c r="H3901">
        <v>1.0777600000000001</v>
      </c>
    </row>
    <row r="3902" spans="1:10">
      <c r="A3902">
        <v>3907</v>
      </c>
      <c r="B3902" s="612">
        <v>43910.407638888886</v>
      </c>
      <c r="C3902" s="405" t="s">
        <v>2110</v>
      </c>
      <c r="D3902" s="384">
        <v>887</v>
      </c>
      <c r="E3902">
        <v>0.02</v>
      </c>
      <c r="F3902">
        <v>1.07823</v>
      </c>
      <c r="G3902" s="384">
        <v>0</v>
      </c>
      <c r="H3902">
        <v>1.0764</v>
      </c>
    </row>
    <row r="3903" spans="1:10">
      <c r="A3903">
        <v>3917</v>
      </c>
      <c r="B3903" s="612">
        <v>43910.42083333333</v>
      </c>
      <c r="C3903" s="405" t="s">
        <v>2110</v>
      </c>
      <c r="D3903" s="384">
        <v>887</v>
      </c>
      <c r="E3903">
        <v>0.02</v>
      </c>
      <c r="F3903">
        <v>1.07823</v>
      </c>
      <c r="G3903" s="384">
        <v>0</v>
      </c>
      <c r="H3903">
        <v>1.0746899999999999</v>
      </c>
    </row>
    <row r="3904" spans="1:10">
      <c r="A3904">
        <v>3925</v>
      </c>
      <c r="B3904" s="612">
        <v>43910.43472222222</v>
      </c>
      <c r="C3904" s="405" t="s">
        <v>2054</v>
      </c>
      <c r="D3904" s="384">
        <v>887</v>
      </c>
      <c r="E3904">
        <v>0.02</v>
      </c>
      <c r="F3904">
        <v>1.0746899999999999</v>
      </c>
      <c r="G3904" s="384">
        <v>0</v>
      </c>
      <c r="H3904">
        <v>1.0746899999999999</v>
      </c>
      <c r="I3904">
        <v>-7.08</v>
      </c>
      <c r="J3904" s="384">
        <v>26973.97</v>
      </c>
    </row>
    <row r="3905" spans="1:10">
      <c r="A3905">
        <v>3894</v>
      </c>
      <c r="B3905" s="612">
        <v>43910.393055555556</v>
      </c>
      <c r="C3905" s="405" t="s">
        <v>96</v>
      </c>
      <c r="D3905" s="384">
        <v>888</v>
      </c>
      <c r="E3905">
        <v>0.03</v>
      </c>
      <c r="F3905">
        <v>1.0766100000000001</v>
      </c>
      <c r="G3905" s="384">
        <v>0</v>
      </c>
      <c r="H3905">
        <v>0</v>
      </c>
    </row>
    <row r="3906" spans="1:10">
      <c r="A3906">
        <v>3895</v>
      </c>
      <c r="B3906" s="612">
        <v>43910.393055555556</v>
      </c>
      <c r="C3906" s="405" t="s">
        <v>2110</v>
      </c>
      <c r="D3906" s="384">
        <v>888</v>
      </c>
      <c r="E3906">
        <v>0.03</v>
      </c>
      <c r="F3906">
        <v>1.0766100000000001</v>
      </c>
      <c r="G3906" s="384">
        <v>0</v>
      </c>
      <c r="H3906">
        <v>1.0790900000000001</v>
      </c>
    </row>
    <row r="3907" spans="1:10">
      <c r="A3907">
        <v>3900</v>
      </c>
      <c r="B3907" s="612">
        <v>43910.404166666667</v>
      </c>
      <c r="C3907" s="405" t="s">
        <v>2110</v>
      </c>
      <c r="D3907" s="384">
        <v>888</v>
      </c>
      <c r="E3907">
        <v>0.03</v>
      </c>
      <c r="F3907">
        <v>1.0766100000000001</v>
      </c>
      <c r="G3907" s="384">
        <v>0</v>
      </c>
      <c r="H3907">
        <v>1.0777600000000001</v>
      </c>
    </row>
    <row r="3908" spans="1:10">
      <c r="A3908">
        <v>3906</v>
      </c>
      <c r="B3908" s="612">
        <v>43910.407638888886</v>
      </c>
      <c r="C3908" s="405" t="s">
        <v>2110</v>
      </c>
      <c r="D3908" s="384">
        <v>888</v>
      </c>
      <c r="E3908">
        <v>0.03</v>
      </c>
      <c r="F3908">
        <v>1.0766100000000001</v>
      </c>
      <c r="G3908" s="384">
        <v>0</v>
      </c>
      <c r="H3908">
        <v>1.0764</v>
      </c>
    </row>
    <row r="3909" spans="1:10">
      <c r="A3909">
        <v>3916</v>
      </c>
      <c r="B3909" s="612">
        <v>43910.42083333333</v>
      </c>
      <c r="C3909" s="405" t="s">
        <v>2110</v>
      </c>
      <c r="D3909" s="384">
        <v>888</v>
      </c>
      <c r="E3909">
        <v>0.03</v>
      </c>
      <c r="F3909">
        <v>1.0766100000000001</v>
      </c>
      <c r="G3909" s="384">
        <v>0</v>
      </c>
      <c r="H3909">
        <v>1.0746899999999999</v>
      </c>
    </row>
    <row r="3910" spans="1:10">
      <c r="A3910">
        <v>3926</v>
      </c>
      <c r="B3910" s="612">
        <v>43910.43472222222</v>
      </c>
      <c r="C3910" s="405" t="s">
        <v>2054</v>
      </c>
      <c r="D3910" s="384">
        <v>888</v>
      </c>
      <c r="E3910">
        <v>0.03</v>
      </c>
      <c r="F3910">
        <v>1.0746899999999999</v>
      </c>
      <c r="G3910" s="384">
        <v>0</v>
      </c>
      <c r="H3910">
        <v>1.0746899999999999</v>
      </c>
      <c r="I3910">
        <v>-5.76</v>
      </c>
      <c r="J3910" s="384">
        <v>26968.21</v>
      </c>
    </row>
    <row r="3911" spans="1:10">
      <c r="A3911">
        <v>3898</v>
      </c>
      <c r="B3911" s="612">
        <v>43910.404166666667</v>
      </c>
      <c r="C3911" s="405" t="s">
        <v>96</v>
      </c>
      <c r="D3911" s="384">
        <v>889</v>
      </c>
      <c r="E3911">
        <v>0.05</v>
      </c>
      <c r="F3911">
        <v>1.0749</v>
      </c>
      <c r="G3911" s="384">
        <v>0</v>
      </c>
      <c r="H3911">
        <v>0</v>
      </c>
    </row>
    <row r="3912" spans="1:10">
      <c r="A3912">
        <v>3899</v>
      </c>
      <c r="B3912" s="612">
        <v>43910.404166666667</v>
      </c>
      <c r="C3912" s="405" t="s">
        <v>2110</v>
      </c>
      <c r="D3912" s="384">
        <v>889</v>
      </c>
      <c r="E3912">
        <v>0.05</v>
      </c>
      <c r="F3912">
        <v>1.0749</v>
      </c>
      <c r="G3912" s="384">
        <v>0</v>
      </c>
      <c r="H3912">
        <v>1.0777600000000001</v>
      </c>
    </row>
    <row r="3913" spans="1:10">
      <c r="A3913">
        <v>3905</v>
      </c>
      <c r="B3913" s="612">
        <v>43910.407638888886</v>
      </c>
      <c r="C3913" s="405" t="s">
        <v>2110</v>
      </c>
      <c r="D3913" s="384">
        <v>889</v>
      </c>
      <c r="E3913">
        <v>0.05</v>
      </c>
      <c r="F3913">
        <v>1.0749</v>
      </c>
      <c r="G3913" s="384">
        <v>0</v>
      </c>
      <c r="H3913">
        <v>1.0764</v>
      </c>
    </row>
    <row r="3914" spans="1:10">
      <c r="A3914">
        <v>3915</v>
      </c>
      <c r="B3914" s="612">
        <v>43910.42083333333</v>
      </c>
      <c r="C3914" s="405" t="s">
        <v>2110</v>
      </c>
      <c r="D3914" s="384">
        <v>889</v>
      </c>
      <c r="E3914">
        <v>0.05</v>
      </c>
      <c r="F3914">
        <v>1.0749</v>
      </c>
      <c r="G3914" s="384">
        <v>0</v>
      </c>
      <c r="H3914">
        <v>1.0746899999999999</v>
      </c>
    </row>
    <row r="3915" spans="1:10">
      <c r="A3915">
        <v>3927</v>
      </c>
      <c r="B3915" s="612">
        <v>43910.43472222222</v>
      </c>
      <c r="C3915" s="405" t="s">
        <v>2054</v>
      </c>
      <c r="D3915" s="384">
        <v>889</v>
      </c>
      <c r="E3915">
        <v>0.05</v>
      </c>
      <c r="F3915">
        <v>1.0746899999999999</v>
      </c>
      <c r="G3915" s="384">
        <v>0</v>
      </c>
      <c r="H3915">
        <v>1.0746899999999999</v>
      </c>
      <c r="I3915">
        <v>-1.05</v>
      </c>
      <c r="J3915" s="384">
        <v>26967.16</v>
      </c>
    </row>
    <row r="3916" spans="1:10">
      <c r="A3916">
        <v>3903</v>
      </c>
      <c r="B3916" s="612">
        <v>43910.407638888886</v>
      </c>
      <c r="C3916" s="405" t="s">
        <v>96</v>
      </c>
      <c r="D3916" s="384">
        <v>890</v>
      </c>
      <c r="E3916">
        <v>0.08</v>
      </c>
      <c r="F3916">
        <v>1.0730999999999999</v>
      </c>
      <c r="G3916" s="384">
        <v>0</v>
      </c>
      <c r="H3916">
        <v>0</v>
      </c>
    </row>
    <row r="3917" spans="1:10">
      <c r="A3917">
        <v>3904</v>
      </c>
      <c r="B3917" s="612">
        <v>43910.407638888886</v>
      </c>
      <c r="C3917" s="405" t="s">
        <v>2110</v>
      </c>
      <c r="D3917" s="384">
        <v>890</v>
      </c>
      <c r="E3917">
        <v>0.08</v>
      </c>
      <c r="F3917">
        <v>1.0730999999999999</v>
      </c>
      <c r="G3917" s="384">
        <v>0</v>
      </c>
      <c r="H3917">
        <v>1.0764</v>
      </c>
    </row>
    <row r="3918" spans="1:10">
      <c r="A3918">
        <v>3914</v>
      </c>
      <c r="B3918" s="612">
        <v>43910.42083333333</v>
      </c>
      <c r="C3918" s="405" t="s">
        <v>2110</v>
      </c>
      <c r="D3918" s="384">
        <v>890</v>
      </c>
      <c r="E3918">
        <v>0.08</v>
      </c>
      <c r="F3918">
        <v>1.0730999999999999</v>
      </c>
      <c r="G3918" s="384">
        <v>0</v>
      </c>
      <c r="H3918">
        <v>1.0746899999999999</v>
      </c>
    </row>
    <row r="3919" spans="1:10">
      <c r="A3919">
        <v>3928</v>
      </c>
      <c r="B3919" s="612">
        <v>43910.43472222222</v>
      </c>
      <c r="C3919" s="405" t="s">
        <v>2054</v>
      </c>
      <c r="D3919" s="384">
        <v>890</v>
      </c>
      <c r="E3919">
        <v>0.08</v>
      </c>
      <c r="F3919">
        <v>1.0746899999999999</v>
      </c>
      <c r="G3919" s="384">
        <v>0</v>
      </c>
      <c r="H3919">
        <v>1.0746899999999999</v>
      </c>
      <c r="I3919">
        <v>12.72</v>
      </c>
      <c r="J3919" s="384">
        <v>26979.88</v>
      </c>
    </row>
    <row r="3920" spans="1:10">
      <c r="A3920">
        <v>3909</v>
      </c>
      <c r="B3920" s="612">
        <v>43910.411805555559</v>
      </c>
      <c r="C3920" s="405" t="s">
        <v>97</v>
      </c>
      <c r="D3920" s="384">
        <v>891</v>
      </c>
      <c r="E3920">
        <v>0.02</v>
      </c>
      <c r="F3920">
        <v>1.0729200000000001</v>
      </c>
      <c r="G3920" s="384">
        <v>0</v>
      </c>
      <c r="H3920">
        <v>0</v>
      </c>
    </row>
    <row r="3921" spans="1:10">
      <c r="A3921">
        <v>3910</v>
      </c>
      <c r="B3921" s="612">
        <v>43910.411805555559</v>
      </c>
      <c r="C3921" s="405" t="s">
        <v>2110</v>
      </c>
      <c r="D3921" s="384">
        <v>891</v>
      </c>
      <c r="E3921">
        <v>0.02</v>
      </c>
      <c r="F3921">
        <v>1.0729200000000001</v>
      </c>
      <c r="G3921" s="384">
        <v>0</v>
      </c>
      <c r="H3921">
        <v>1.07192</v>
      </c>
    </row>
    <row r="3922" spans="1:10">
      <c r="A3922">
        <v>3911</v>
      </c>
      <c r="B3922" s="612">
        <v>43910.414583333331</v>
      </c>
      <c r="C3922" s="405" t="s">
        <v>2054</v>
      </c>
      <c r="D3922" s="384">
        <v>891</v>
      </c>
      <c r="E3922">
        <v>0.02</v>
      </c>
      <c r="F3922">
        <v>1.07192</v>
      </c>
      <c r="G3922" s="384">
        <v>0</v>
      </c>
      <c r="H3922">
        <v>1.07192</v>
      </c>
      <c r="I3922">
        <v>2</v>
      </c>
      <c r="J3922" s="384">
        <v>26991.99</v>
      </c>
    </row>
    <row r="3923" spans="1:10">
      <c r="A3923">
        <v>3912</v>
      </c>
      <c r="B3923" s="612">
        <v>43910.42083333333</v>
      </c>
      <c r="C3923" s="405" t="s">
        <v>96</v>
      </c>
      <c r="D3923" s="384">
        <v>892</v>
      </c>
      <c r="E3923">
        <v>0.14000000000000001</v>
      </c>
      <c r="F3923">
        <v>1.0709200000000001</v>
      </c>
      <c r="G3923" s="384">
        <v>0</v>
      </c>
      <c r="H3923">
        <v>0</v>
      </c>
    </row>
    <row r="3924" spans="1:10">
      <c r="A3924">
        <v>3913</v>
      </c>
      <c r="B3924" s="612">
        <v>43910.42083333333</v>
      </c>
      <c r="C3924" s="405" t="s">
        <v>2110</v>
      </c>
      <c r="D3924" s="384">
        <v>892</v>
      </c>
      <c r="E3924">
        <v>0.14000000000000001</v>
      </c>
      <c r="F3924">
        <v>1.0709200000000001</v>
      </c>
      <c r="G3924" s="384">
        <v>0</v>
      </c>
      <c r="H3924">
        <v>1.0746899999999999</v>
      </c>
    </row>
    <row r="3925" spans="1:10">
      <c r="A3925">
        <v>3929</v>
      </c>
      <c r="B3925" s="612">
        <v>43910.43472222222</v>
      </c>
      <c r="C3925" s="405" t="s">
        <v>2054</v>
      </c>
      <c r="D3925" s="384">
        <v>892</v>
      </c>
      <c r="E3925">
        <v>0.14000000000000001</v>
      </c>
      <c r="F3925">
        <v>1.0746899999999999</v>
      </c>
      <c r="G3925" s="384">
        <v>0</v>
      </c>
      <c r="H3925">
        <v>1.0746899999999999</v>
      </c>
      <c r="I3925">
        <v>52.78</v>
      </c>
      <c r="J3925" s="384">
        <v>27032.66</v>
      </c>
    </row>
    <row r="3926" spans="1:10">
      <c r="A3926">
        <v>3919</v>
      </c>
      <c r="B3926" s="612">
        <v>43910.423611111109</v>
      </c>
      <c r="C3926" s="405" t="s">
        <v>97</v>
      </c>
      <c r="D3926" s="384">
        <v>893</v>
      </c>
      <c r="E3926">
        <v>0.02</v>
      </c>
      <c r="F3926">
        <v>1.07213</v>
      </c>
      <c r="G3926" s="384">
        <v>0</v>
      </c>
      <c r="H3926">
        <v>0</v>
      </c>
    </row>
    <row r="3927" spans="1:10">
      <c r="A3927">
        <v>3920</v>
      </c>
      <c r="B3927" s="612">
        <v>43910.423611111109</v>
      </c>
      <c r="C3927" s="405" t="s">
        <v>2110</v>
      </c>
      <c r="D3927" s="384">
        <v>893</v>
      </c>
      <c r="E3927">
        <v>0.02</v>
      </c>
      <c r="F3927">
        <v>1.07213</v>
      </c>
      <c r="G3927" s="384">
        <v>0</v>
      </c>
      <c r="H3927">
        <v>1.0711299999999999</v>
      </c>
    </row>
    <row r="3928" spans="1:10">
      <c r="A3928">
        <v>3923</v>
      </c>
      <c r="B3928" s="612">
        <v>43910.433333333334</v>
      </c>
      <c r="C3928" s="405" t="s">
        <v>2110</v>
      </c>
      <c r="D3928" s="384">
        <v>893</v>
      </c>
      <c r="E3928">
        <v>0.02</v>
      </c>
      <c r="F3928">
        <v>1.07213</v>
      </c>
      <c r="G3928" s="384">
        <v>0</v>
      </c>
      <c r="H3928">
        <v>1.0722400000000001</v>
      </c>
    </row>
    <row r="3929" spans="1:10">
      <c r="A3929">
        <v>3935</v>
      </c>
      <c r="B3929" s="612">
        <v>43910.466666666667</v>
      </c>
      <c r="C3929" s="405" t="s">
        <v>2054</v>
      </c>
      <c r="D3929" s="384">
        <v>893</v>
      </c>
      <c r="E3929">
        <v>0.02</v>
      </c>
      <c r="F3929">
        <v>1.0722400000000001</v>
      </c>
      <c r="G3929" s="384">
        <v>0</v>
      </c>
      <c r="H3929">
        <v>1.0722400000000001</v>
      </c>
      <c r="I3929">
        <v>-0.22</v>
      </c>
      <c r="J3929" s="384">
        <v>27032.44</v>
      </c>
    </row>
    <row r="3930" spans="1:10">
      <c r="A3930">
        <v>3921</v>
      </c>
      <c r="B3930" s="612">
        <v>43910.433333333334</v>
      </c>
      <c r="C3930" s="405" t="s">
        <v>97</v>
      </c>
      <c r="D3930" s="384">
        <v>894</v>
      </c>
      <c r="E3930">
        <v>0.02</v>
      </c>
      <c r="F3930">
        <v>1.0743499999999999</v>
      </c>
      <c r="G3930" s="384">
        <v>0</v>
      </c>
      <c r="H3930">
        <v>0</v>
      </c>
    </row>
    <row r="3931" spans="1:10">
      <c r="A3931">
        <v>3922</v>
      </c>
      <c r="B3931" s="612">
        <v>43910.433333333334</v>
      </c>
      <c r="C3931" s="405" t="s">
        <v>2110</v>
      </c>
      <c r="D3931" s="384">
        <v>894</v>
      </c>
      <c r="E3931">
        <v>0.02</v>
      </c>
      <c r="F3931">
        <v>1.0743499999999999</v>
      </c>
      <c r="G3931" s="384">
        <v>0</v>
      </c>
      <c r="H3931">
        <v>1.0722400000000001</v>
      </c>
    </row>
    <row r="3932" spans="1:10">
      <c r="A3932">
        <v>3936</v>
      </c>
      <c r="B3932" s="612">
        <v>43910.466666666667</v>
      </c>
      <c r="C3932" s="405" t="s">
        <v>2054</v>
      </c>
      <c r="D3932" s="384">
        <v>894</v>
      </c>
      <c r="E3932">
        <v>0.02</v>
      </c>
      <c r="F3932">
        <v>1.0722400000000001</v>
      </c>
      <c r="G3932" s="384">
        <v>0</v>
      </c>
      <c r="H3932">
        <v>1.0722400000000001</v>
      </c>
      <c r="I3932">
        <v>4.22</v>
      </c>
      <c r="J3932" s="384">
        <v>27036.66</v>
      </c>
    </row>
    <row r="3933" spans="1:10">
      <c r="A3933">
        <v>3930</v>
      </c>
      <c r="B3933" s="612">
        <v>43910.438888888886</v>
      </c>
      <c r="C3933" s="405" t="s">
        <v>96</v>
      </c>
      <c r="D3933" s="384">
        <v>895</v>
      </c>
      <c r="E3933">
        <v>0.02</v>
      </c>
      <c r="F3933">
        <v>1.075</v>
      </c>
      <c r="G3933" s="384">
        <v>0</v>
      </c>
      <c r="H3933">
        <v>0</v>
      </c>
    </row>
    <row r="3934" spans="1:10">
      <c r="A3934">
        <v>3931</v>
      </c>
      <c r="B3934" s="612">
        <v>43910.438888888886</v>
      </c>
      <c r="C3934" s="405" t="s">
        <v>2110</v>
      </c>
      <c r="D3934" s="384">
        <v>895</v>
      </c>
      <c r="E3934">
        <v>0.02</v>
      </c>
      <c r="F3934">
        <v>1.075</v>
      </c>
      <c r="G3934" s="384">
        <v>0</v>
      </c>
      <c r="H3934">
        <v>1.0760000000000001</v>
      </c>
    </row>
    <row r="3935" spans="1:10">
      <c r="A3935">
        <v>3934</v>
      </c>
      <c r="B3935" s="612">
        <v>43910.446527777778</v>
      </c>
      <c r="C3935" s="405" t="s">
        <v>2110</v>
      </c>
      <c r="D3935" s="384">
        <v>895</v>
      </c>
      <c r="E3935">
        <v>0.02</v>
      </c>
      <c r="F3935">
        <v>1.075</v>
      </c>
      <c r="G3935" s="384">
        <v>0</v>
      </c>
      <c r="H3935">
        <v>1.0751999999999999</v>
      </c>
    </row>
    <row r="3936" spans="1:10">
      <c r="A3936">
        <v>3940</v>
      </c>
      <c r="B3936" s="612">
        <v>43910.46875</v>
      </c>
      <c r="C3936" s="405" t="s">
        <v>2110</v>
      </c>
      <c r="D3936" s="384">
        <v>895</v>
      </c>
      <c r="E3936">
        <v>0.02</v>
      </c>
      <c r="F3936">
        <v>1.075</v>
      </c>
      <c r="G3936" s="384">
        <v>0</v>
      </c>
      <c r="H3936">
        <v>1.0741499999999999</v>
      </c>
    </row>
    <row r="3937" spans="1:10">
      <c r="A3937">
        <v>3945</v>
      </c>
      <c r="B3937" s="612">
        <v>43910.475694444445</v>
      </c>
      <c r="C3937" s="405" t="s">
        <v>2110</v>
      </c>
      <c r="D3937" s="384">
        <v>895</v>
      </c>
      <c r="E3937">
        <v>0.02</v>
      </c>
      <c r="F3937">
        <v>1.075</v>
      </c>
      <c r="G3937" s="384">
        <v>0</v>
      </c>
      <c r="H3937">
        <v>1.0728599999999999</v>
      </c>
    </row>
    <row r="3938" spans="1:10">
      <c r="A3938">
        <v>3946</v>
      </c>
      <c r="B3938" s="612">
        <v>43910.487500000003</v>
      </c>
      <c r="C3938" s="405" t="s">
        <v>2054</v>
      </c>
      <c r="D3938" s="384">
        <v>895</v>
      </c>
      <c r="E3938">
        <v>0.02</v>
      </c>
      <c r="F3938">
        <v>1.0728599999999999</v>
      </c>
      <c r="G3938" s="384">
        <v>0</v>
      </c>
      <c r="H3938">
        <v>1.0728599999999999</v>
      </c>
      <c r="I3938">
        <v>-4.28</v>
      </c>
      <c r="J3938" s="384">
        <v>27032.38</v>
      </c>
    </row>
    <row r="3939" spans="1:10">
      <c r="A3939">
        <v>3932</v>
      </c>
      <c r="B3939" s="612">
        <v>43910.446527777778</v>
      </c>
      <c r="C3939" s="405" t="s">
        <v>96</v>
      </c>
      <c r="D3939" s="384">
        <v>896</v>
      </c>
      <c r="E3939">
        <v>0.02</v>
      </c>
      <c r="F3939">
        <v>1.0733900000000001</v>
      </c>
      <c r="G3939" s="384">
        <v>0</v>
      </c>
      <c r="H3939">
        <v>0</v>
      </c>
    </row>
    <row r="3940" spans="1:10">
      <c r="A3940">
        <v>3933</v>
      </c>
      <c r="B3940" s="612">
        <v>43910.446527777778</v>
      </c>
      <c r="C3940" s="405" t="s">
        <v>2110</v>
      </c>
      <c r="D3940" s="384">
        <v>896</v>
      </c>
      <c r="E3940">
        <v>0.02</v>
      </c>
      <c r="F3940">
        <v>1.0733900000000001</v>
      </c>
      <c r="G3940" s="384">
        <v>0</v>
      </c>
      <c r="H3940">
        <v>1.0751999999999999</v>
      </c>
    </row>
    <row r="3941" spans="1:10">
      <c r="A3941">
        <v>3939</v>
      </c>
      <c r="B3941" s="612">
        <v>43910.46875</v>
      </c>
      <c r="C3941" s="405" t="s">
        <v>2110</v>
      </c>
      <c r="D3941" s="384">
        <v>896</v>
      </c>
      <c r="E3941">
        <v>0.02</v>
      </c>
      <c r="F3941">
        <v>1.0733900000000001</v>
      </c>
      <c r="G3941" s="384">
        <v>0</v>
      </c>
      <c r="H3941">
        <v>1.0741499999999999</v>
      </c>
    </row>
    <row r="3942" spans="1:10">
      <c r="A3942">
        <v>3944</v>
      </c>
      <c r="B3942" s="612">
        <v>43910.475694444445</v>
      </c>
      <c r="C3942" s="405" t="s">
        <v>2110</v>
      </c>
      <c r="D3942" s="384">
        <v>896</v>
      </c>
      <c r="E3942">
        <v>0.02</v>
      </c>
      <c r="F3942">
        <v>1.0733900000000001</v>
      </c>
      <c r="G3942" s="384">
        <v>0</v>
      </c>
      <c r="H3942">
        <v>1.0728599999999999</v>
      </c>
    </row>
    <row r="3943" spans="1:10">
      <c r="A3943">
        <v>3947</v>
      </c>
      <c r="B3943" s="612">
        <v>43910.487500000003</v>
      </c>
      <c r="C3943" s="405" t="s">
        <v>2054</v>
      </c>
      <c r="D3943" s="384">
        <v>896</v>
      </c>
      <c r="E3943">
        <v>0.02</v>
      </c>
      <c r="F3943">
        <v>1.0728599999999999</v>
      </c>
      <c r="G3943" s="384">
        <v>0</v>
      </c>
      <c r="H3943">
        <v>1.0728599999999999</v>
      </c>
      <c r="I3943">
        <v>-1.06</v>
      </c>
      <c r="J3943" s="384">
        <v>27031.32</v>
      </c>
    </row>
    <row r="3944" spans="1:10">
      <c r="A3944">
        <v>3937</v>
      </c>
      <c r="B3944" s="612">
        <v>43910.46875</v>
      </c>
      <c r="C3944" s="405" t="s">
        <v>96</v>
      </c>
      <c r="D3944" s="384">
        <v>897</v>
      </c>
      <c r="E3944">
        <v>0.03</v>
      </c>
      <c r="F3944">
        <v>1.07176</v>
      </c>
      <c r="G3944" s="384">
        <v>0</v>
      </c>
      <c r="H3944">
        <v>0</v>
      </c>
    </row>
    <row r="3945" spans="1:10">
      <c r="A3945">
        <v>3938</v>
      </c>
      <c r="B3945" s="612">
        <v>43910.46875</v>
      </c>
      <c r="C3945" s="405" t="s">
        <v>2110</v>
      </c>
      <c r="D3945" s="384">
        <v>897</v>
      </c>
      <c r="E3945">
        <v>0.03</v>
      </c>
      <c r="F3945">
        <v>1.07176</v>
      </c>
      <c r="G3945" s="384">
        <v>0</v>
      </c>
      <c r="H3945">
        <v>1.0741499999999999</v>
      </c>
    </row>
    <row r="3946" spans="1:10">
      <c r="A3946">
        <v>3943</v>
      </c>
      <c r="B3946" s="612">
        <v>43910.475694444445</v>
      </c>
      <c r="C3946" s="405" t="s">
        <v>2110</v>
      </c>
      <c r="D3946" s="384">
        <v>897</v>
      </c>
      <c r="E3946">
        <v>0.03</v>
      </c>
      <c r="F3946">
        <v>1.07176</v>
      </c>
      <c r="G3946" s="384">
        <v>0</v>
      </c>
      <c r="H3946">
        <v>1.0728599999999999</v>
      </c>
    </row>
    <row r="3947" spans="1:10">
      <c r="A3947">
        <v>3948</v>
      </c>
      <c r="B3947" s="612">
        <v>43910.487500000003</v>
      </c>
      <c r="C3947" s="405" t="s">
        <v>2054</v>
      </c>
      <c r="D3947" s="384">
        <v>897</v>
      </c>
      <c r="E3947">
        <v>0.03</v>
      </c>
      <c r="F3947">
        <v>1.0728599999999999</v>
      </c>
      <c r="G3947" s="384">
        <v>0</v>
      </c>
      <c r="H3947">
        <v>1.0728599999999999</v>
      </c>
      <c r="I3947">
        <v>3.3</v>
      </c>
      <c r="J3947" s="384">
        <v>27034.62</v>
      </c>
    </row>
    <row r="3948" spans="1:10">
      <c r="A3948">
        <v>3941</v>
      </c>
      <c r="B3948" s="612">
        <v>43910.475694444445</v>
      </c>
      <c r="C3948" s="405" t="s">
        <v>96</v>
      </c>
      <c r="D3948" s="384">
        <v>898</v>
      </c>
      <c r="E3948">
        <v>0.05</v>
      </c>
      <c r="F3948">
        <v>1.07006</v>
      </c>
      <c r="G3948" s="384">
        <v>0</v>
      </c>
      <c r="H3948">
        <v>0</v>
      </c>
    </row>
    <row r="3949" spans="1:10">
      <c r="A3949">
        <v>3942</v>
      </c>
      <c r="B3949" s="612">
        <v>43910.475694444445</v>
      </c>
      <c r="C3949" s="405" t="s">
        <v>2110</v>
      </c>
      <c r="D3949" s="384">
        <v>898</v>
      </c>
      <c r="E3949">
        <v>0.05</v>
      </c>
      <c r="F3949">
        <v>1.07006</v>
      </c>
      <c r="G3949" s="384">
        <v>0</v>
      </c>
      <c r="H3949">
        <v>1.0728599999999999</v>
      </c>
    </row>
    <row r="3950" spans="1:10">
      <c r="A3950">
        <v>3949</v>
      </c>
      <c r="B3950" s="612">
        <v>43910.487500000003</v>
      </c>
      <c r="C3950" s="405" t="s">
        <v>2054</v>
      </c>
      <c r="D3950" s="384">
        <v>898</v>
      </c>
      <c r="E3950">
        <v>0.05</v>
      </c>
      <c r="F3950">
        <v>1.0728599999999999</v>
      </c>
      <c r="G3950" s="384">
        <v>0</v>
      </c>
      <c r="H3950">
        <v>1.0728599999999999</v>
      </c>
      <c r="I3950">
        <v>14</v>
      </c>
      <c r="J3950" s="384">
        <v>27048.62</v>
      </c>
    </row>
    <row r="3951" spans="1:10">
      <c r="A3951">
        <v>3950</v>
      </c>
      <c r="B3951" s="612">
        <v>43910.488194444442</v>
      </c>
      <c r="C3951" s="405" t="s">
        <v>97</v>
      </c>
      <c r="D3951" s="384">
        <v>899</v>
      </c>
      <c r="E3951">
        <v>0.02</v>
      </c>
      <c r="F3951">
        <v>1.0727100000000001</v>
      </c>
      <c r="G3951" s="384">
        <v>0</v>
      </c>
      <c r="H3951">
        <v>0</v>
      </c>
    </row>
    <row r="3952" spans="1:10">
      <c r="A3952">
        <v>3951</v>
      </c>
      <c r="B3952" s="612">
        <v>43910.488194444442</v>
      </c>
      <c r="C3952" s="405" t="s">
        <v>2110</v>
      </c>
      <c r="D3952" s="384">
        <v>899</v>
      </c>
      <c r="E3952">
        <v>0.02</v>
      </c>
      <c r="F3952">
        <v>1.0727100000000001</v>
      </c>
      <c r="G3952" s="384">
        <v>0</v>
      </c>
      <c r="H3952">
        <v>1.0717099999999999</v>
      </c>
    </row>
    <row r="3953" spans="1:10">
      <c r="A3953">
        <v>3954</v>
      </c>
      <c r="B3953" s="612">
        <v>43910.494444444441</v>
      </c>
      <c r="C3953" s="405" t="s">
        <v>2054</v>
      </c>
      <c r="D3953" s="384">
        <v>899</v>
      </c>
      <c r="E3953">
        <v>0.02</v>
      </c>
      <c r="F3953">
        <v>1.0717099999999999</v>
      </c>
      <c r="G3953" s="384">
        <v>0</v>
      </c>
      <c r="H3953">
        <v>1.0717099999999999</v>
      </c>
      <c r="I3953">
        <v>2</v>
      </c>
      <c r="J3953" s="384">
        <v>27050.62</v>
      </c>
    </row>
    <row r="3954" spans="1:10">
      <c r="A3954">
        <v>3952</v>
      </c>
      <c r="B3954" s="612">
        <v>43910.492361111108</v>
      </c>
      <c r="C3954" s="405" t="s">
        <v>96</v>
      </c>
      <c r="D3954" s="384">
        <v>900</v>
      </c>
      <c r="E3954">
        <v>0.02</v>
      </c>
      <c r="F3954">
        <v>1.0728599999999999</v>
      </c>
      <c r="G3954" s="384">
        <v>0</v>
      </c>
      <c r="H3954">
        <v>0</v>
      </c>
    </row>
    <row r="3955" spans="1:10">
      <c r="A3955">
        <v>3953</v>
      </c>
      <c r="B3955" s="612">
        <v>43910.492361111108</v>
      </c>
      <c r="C3955" s="405" t="s">
        <v>2110</v>
      </c>
      <c r="D3955" s="384">
        <v>900</v>
      </c>
      <c r="E3955">
        <v>0.02</v>
      </c>
      <c r="F3955">
        <v>1.0728599999999999</v>
      </c>
      <c r="G3955" s="384">
        <v>0</v>
      </c>
      <c r="H3955">
        <v>1.07386</v>
      </c>
    </row>
    <row r="3956" spans="1:10">
      <c r="A3956">
        <v>3957</v>
      </c>
      <c r="B3956" s="612">
        <v>43910.498611111114</v>
      </c>
      <c r="C3956" s="405" t="s">
        <v>2110</v>
      </c>
      <c r="D3956" s="384">
        <v>900</v>
      </c>
      <c r="E3956">
        <v>0.02</v>
      </c>
      <c r="F3956">
        <v>1.0728599999999999</v>
      </c>
      <c r="G3956" s="384">
        <v>0</v>
      </c>
      <c r="H3956">
        <v>1.0730500000000001</v>
      </c>
    </row>
    <row r="3957" spans="1:10">
      <c r="A3957">
        <v>3960</v>
      </c>
      <c r="B3957" s="612">
        <v>43910.506249999999</v>
      </c>
      <c r="C3957" s="405" t="s">
        <v>2054</v>
      </c>
      <c r="D3957" s="384">
        <v>900</v>
      </c>
      <c r="E3957">
        <v>0.02</v>
      </c>
      <c r="F3957">
        <v>1.0730500000000001</v>
      </c>
      <c r="G3957" s="384">
        <v>0</v>
      </c>
      <c r="H3957">
        <v>1.0730500000000001</v>
      </c>
      <c r="I3957">
        <v>0.38</v>
      </c>
      <c r="J3957" s="384">
        <v>27051</v>
      </c>
    </row>
    <row r="3958" spans="1:10">
      <c r="A3958">
        <v>3955</v>
      </c>
      <c r="B3958" s="612">
        <v>43910.498611111114</v>
      </c>
      <c r="C3958" s="405" t="s">
        <v>96</v>
      </c>
      <c r="D3958" s="384">
        <v>901</v>
      </c>
      <c r="E3958">
        <v>0.02</v>
      </c>
      <c r="F3958">
        <v>1.07124</v>
      </c>
      <c r="G3958" s="384">
        <v>0</v>
      </c>
      <c r="H3958">
        <v>0</v>
      </c>
    </row>
    <row r="3959" spans="1:10">
      <c r="A3959">
        <v>3956</v>
      </c>
      <c r="B3959" s="612">
        <v>43910.498611111114</v>
      </c>
      <c r="C3959" s="405" t="s">
        <v>2110</v>
      </c>
      <c r="D3959" s="384">
        <v>901</v>
      </c>
      <c r="E3959">
        <v>0.02</v>
      </c>
      <c r="F3959">
        <v>1.07124</v>
      </c>
      <c r="G3959" s="384">
        <v>0</v>
      </c>
      <c r="H3959">
        <v>1.0730500000000001</v>
      </c>
    </row>
    <row r="3960" spans="1:10">
      <c r="A3960">
        <v>3961</v>
      </c>
      <c r="B3960" s="612">
        <v>43910.506249999999</v>
      </c>
      <c r="C3960" s="405" t="s">
        <v>2054</v>
      </c>
      <c r="D3960" s="384">
        <v>901</v>
      </c>
      <c r="E3960">
        <v>0.02</v>
      </c>
      <c r="F3960">
        <v>1.0730500000000001</v>
      </c>
      <c r="G3960" s="384">
        <v>0</v>
      </c>
      <c r="H3960">
        <v>1.0730500000000001</v>
      </c>
      <c r="I3960">
        <v>3.62</v>
      </c>
      <c r="J3960" s="384">
        <v>27054.62</v>
      </c>
    </row>
    <row r="3961" spans="1:10">
      <c r="A3961">
        <v>3958</v>
      </c>
      <c r="B3961" s="612">
        <v>43910.504861111112</v>
      </c>
      <c r="C3961" s="405" t="s">
        <v>97</v>
      </c>
      <c r="D3961" s="384">
        <v>902</v>
      </c>
      <c r="E3961">
        <v>0.02</v>
      </c>
      <c r="F3961">
        <v>1.07253</v>
      </c>
      <c r="G3961" s="384">
        <v>0</v>
      </c>
      <c r="H3961">
        <v>0</v>
      </c>
    </row>
    <row r="3962" spans="1:10">
      <c r="A3962">
        <v>3959</v>
      </c>
      <c r="B3962" s="612">
        <v>43910.504861111112</v>
      </c>
      <c r="C3962" s="405" t="s">
        <v>2110</v>
      </c>
      <c r="D3962" s="384">
        <v>902</v>
      </c>
      <c r="E3962">
        <v>0.02</v>
      </c>
      <c r="F3962">
        <v>1.07253</v>
      </c>
      <c r="G3962" s="384">
        <v>0</v>
      </c>
      <c r="H3962">
        <v>1.0715300000000001</v>
      </c>
    </row>
    <row r="3963" spans="1:10">
      <c r="A3963">
        <v>3967</v>
      </c>
      <c r="B3963" s="612">
        <v>43910.526388888888</v>
      </c>
      <c r="C3963" s="405" t="s">
        <v>2110</v>
      </c>
      <c r="D3963" s="384">
        <v>902</v>
      </c>
      <c r="E3963">
        <v>0.02</v>
      </c>
      <c r="F3963">
        <v>1.07253</v>
      </c>
      <c r="G3963" s="384">
        <v>0</v>
      </c>
      <c r="H3963">
        <v>1.07233</v>
      </c>
    </row>
    <row r="3964" spans="1:10">
      <c r="A3964">
        <v>3971</v>
      </c>
      <c r="B3964" s="612">
        <v>43910.529861111114</v>
      </c>
      <c r="C3964" s="405" t="s">
        <v>2110</v>
      </c>
      <c r="D3964" s="384">
        <v>902</v>
      </c>
      <c r="E3964">
        <v>0.02</v>
      </c>
      <c r="F3964">
        <v>1.07253</v>
      </c>
      <c r="G3964" s="384">
        <v>0</v>
      </c>
      <c r="H3964">
        <v>1.0733600000000001</v>
      </c>
    </row>
    <row r="3965" spans="1:10">
      <c r="A3965">
        <v>3974</v>
      </c>
      <c r="B3965" s="612">
        <v>43910.534722222219</v>
      </c>
      <c r="C3965" s="405" t="s">
        <v>2054</v>
      </c>
      <c r="D3965" s="384">
        <v>902</v>
      </c>
      <c r="E3965">
        <v>0.02</v>
      </c>
      <c r="F3965">
        <v>1.0733600000000001</v>
      </c>
      <c r="G3965" s="384">
        <v>0</v>
      </c>
      <c r="H3965">
        <v>1.0733600000000001</v>
      </c>
      <c r="I3965">
        <v>-1.66</v>
      </c>
      <c r="J3965" s="384">
        <v>27054.959999999999</v>
      </c>
    </row>
    <row r="3966" spans="1:10">
      <c r="A3966">
        <v>3962</v>
      </c>
      <c r="B3966" s="612">
        <v>43910.520833333336</v>
      </c>
      <c r="C3966" s="405" t="s">
        <v>96</v>
      </c>
      <c r="D3966" s="384">
        <v>903</v>
      </c>
      <c r="E3966">
        <v>0.02</v>
      </c>
      <c r="F3966">
        <v>1.0727800000000001</v>
      </c>
      <c r="G3966" s="384">
        <v>0</v>
      </c>
      <c r="H3966">
        <v>0</v>
      </c>
    </row>
    <row r="3967" spans="1:10">
      <c r="A3967">
        <v>3963</v>
      </c>
      <c r="B3967" s="612">
        <v>43910.520833333336</v>
      </c>
      <c r="C3967" s="405" t="s">
        <v>2110</v>
      </c>
      <c r="D3967" s="384">
        <v>903</v>
      </c>
      <c r="E3967">
        <v>0.02</v>
      </c>
      <c r="F3967">
        <v>1.0727800000000001</v>
      </c>
      <c r="G3967" s="384">
        <v>0</v>
      </c>
      <c r="H3967">
        <v>1.07378</v>
      </c>
    </row>
    <row r="3968" spans="1:10">
      <c r="A3968">
        <v>3964</v>
      </c>
      <c r="B3968" s="612">
        <v>43910.525694444441</v>
      </c>
      <c r="C3968" s="405" t="s">
        <v>2054</v>
      </c>
      <c r="D3968" s="384">
        <v>903</v>
      </c>
      <c r="E3968">
        <v>0.02</v>
      </c>
      <c r="F3968">
        <v>1.07378</v>
      </c>
      <c r="G3968" s="384">
        <v>0</v>
      </c>
      <c r="H3968">
        <v>1.07378</v>
      </c>
      <c r="I3968">
        <v>2</v>
      </c>
      <c r="J3968" s="384">
        <v>27056.62</v>
      </c>
    </row>
    <row r="3969" spans="1:10">
      <c r="A3969">
        <v>3965</v>
      </c>
      <c r="B3969" s="612">
        <v>43910.526388888888</v>
      </c>
      <c r="C3969" s="405" t="s">
        <v>97</v>
      </c>
      <c r="D3969" s="384">
        <v>904</v>
      </c>
      <c r="E3969">
        <v>0.02</v>
      </c>
      <c r="F3969">
        <v>1.07413</v>
      </c>
      <c r="G3969" s="384">
        <v>0</v>
      </c>
      <c r="H3969">
        <v>0</v>
      </c>
    </row>
    <row r="3970" spans="1:10">
      <c r="A3970">
        <v>3966</v>
      </c>
      <c r="B3970" s="612">
        <v>43910.526388888888</v>
      </c>
      <c r="C3970" s="405" t="s">
        <v>2110</v>
      </c>
      <c r="D3970" s="384">
        <v>904</v>
      </c>
      <c r="E3970">
        <v>0.02</v>
      </c>
      <c r="F3970">
        <v>1.07413</v>
      </c>
      <c r="G3970" s="384">
        <v>0</v>
      </c>
      <c r="H3970">
        <v>1.07233</v>
      </c>
    </row>
    <row r="3971" spans="1:10">
      <c r="A3971">
        <v>3970</v>
      </c>
      <c r="B3971" s="612">
        <v>43910.529861111114</v>
      </c>
      <c r="C3971" s="405" t="s">
        <v>2110</v>
      </c>
      <c r="D3971" s="384">
        <v>904</v>
      </c>
      <c r="E3971">
        <v>0.02</v>
      </c>
      <c r="F3971">
        <v>1.07413</v>
      </c>
      <c r="G3971" s="384">
        <v>0</v>
      </c>
      <c r="H3971">
        <v>1.0733600000000001</v>
      </c>
    </row>
    <row r="3972" spans="1:10">
      <c r="A3972">
        <v>3975</v>
      </c>
      <c r="B3972" s="612">
        <v>43910.534722222219</v>
      </c>
      <c r="C3972" s="405" t="s">
        <v>2054</v>
      </c>
      <c r="D3972" s="384">
        <v>904</v>
      </c>
      <c r="E3972">
        <v>0.02</v>
      </c>
      <c r="F3972">
        <v>1.0733600000000001</v>
      </c>
      <c r="G3972" s="384">
        <v>0</v>
      </c>
      <c r="H3972">
        <v>1.0733600000000001</v>
      </c>
      <c r="I3972">
        <v>1.54</v>
      </c>
      <c r="J3972" s="384">
        <v>27056.5</v>
      </c>
    </row>
    <row r="3973" spans="1:10">
      <c r="A3973">
        <v>3968</v>
      </c>
      <c r="B3973" s="612">
        <v>43910.529861111114</v>
      </c>
      <c r="C3973" s="405" t="s">
        <v>97</v>
      </c>
      <c r="D3973" s="384">
        <v>905</v>
      </c>
      <c r="E3973">
        <v>0.03</v>
      </c>
      <c r="F3973">
        <v>1.0757300000000001</v>
      </c>
      <c r="G3973" s="384">
        <v>0</v>
      </c>
      <c r="H3973">
        <v>0</v>
      </c>
    </row>
    <row r="3974" spans="1:10">
      <c r="A3974">
        <v>3969</v>
      </c>
      <c r="B3974" s="612">
        <v>43910.529861111114</v>
      </c>
      <c r="C3974" s="405" t="s">
        <v>2110</v>
      </c>
      <c r="D3974" s="384">
        <v>905</v>
      </c>
      <c r="E3974">
        <v>0.03</v>
      </c>
      <c r="F3974">
        <v>1.0757300000000001</v>
      </c>
      <c r="G3974" s="384">
        <v>0</v>
      </c>
      <c r="H3974">
        <v>1.0733600000000001</v>
      </c>
    </row>
    <row r="3975" spans="1:10">
      <c r="A3975">
        <v>3976</v>
      </c>
      <c r="B3975" s="612">
        <v>43910.534722222219</v>
      </c>
      <c r="C3975" s="405" t="s">
        <v>2054</v>
      </c>
      <c r="D3975" s="384">
        <v>905</v>
      </c>
      <c r="E3975">
        <v>0.03</v>
      </c>
      <c r="F3975">
        <v>1.0733600000000001</v>
      </c>
      <c r="G3975" s="384">
        <v>0</v>
      </c>
      <c r="H3975">
        <v>1.0733600000000001</v>
      </c>
      <c r="I3975">
        <v>7.11</v>
      </c>
      <c r="J3975" s="384">
        <v>27063.61</v>
      </c>
    </row>
    <row r="3976" spans="1:10">
      <c r="A3976">
        <v>3972</v>
      </c>
      <c r="B3976" s="612">
        <v>43910.534722222219</v>
      </c>
      <c r="C3976" s="405" t="s">
        <v>96</v>
      </c>
      <c r="D3976" s="384">
        <v>906</v>
      </c>
      <c r="E3976">
        <v>0.02</v>
      </c>
      <c r="F3976">
        <v>1.0745199999999999</v>
      </c>
      <c r="G3976" s="384">
        <v>0</v>
      </c>
      <c r="H3976">
        <v>0</v>
      </c>
    </row>
    <row r="3977" spans="1:10">
      <c r="A3977">
        <v>3973</v>
      </c>
      <c r="B3977" s="612">
        <v>43910.534722222219</v>
      </c>
      <c r="C3977" s="405" t="s">
        <v>2110</v>
      </c>
      <c r="D3977" s="384">
        <v>906</v>
      </c>
      <c r="E3977">
        <v>0.02</v>
      </c>
      <c r="F3977">
        <v>1.0745199999999999</v>
      </c>
      <c r="G3977" s="384">
        <v>0</v>
      </c>
      <c r="H3977">
        <v>1.07552</v>
      </c>
    </row>
    <row r="3978" spans="1:10">
      <c r="A3978">
        <v>3979</v>
      </c>
      <c r="B3978" s="612">
        <v>43910.536111111112</v>
      </c>
      <c r="C3978" s="405" t="s">
        <v>2110</v>
      </c>
      <c r="D3978" s="384">
        <v>906</v>
      </c>
      <c r="E3978">
        <v>0.02</v>
      </c>
      <c r="F3978">
        <v>1.0745199999999999</v>
      </c>
      <c r="G3978" s="384">
        <v>0</v>
      </c>
      <c r="H3978">
        <v>1.0747199999999999</v>
      </c>
    </row>
    <row r="3979" spans="1:10">
      <c r="A3979">
        <v>3983</v>
      </c>
      <c r="B3979" s="612">
        <v>43910.540277777778</v>
      </c>
      <c r="C3979" s="405" t="s">
        <v>2110</v>
      </c>
      <c r="D3979" s="384">
        <v>906</v>
      </c>
      <c r="E3979">
        <v>0.02</v>
      </c>
      <c r="F3979">
        <v>1.0745199999999999</v>
      </c>
      <c r="G3979" s="384">
        <v>0</v>
      </c>
      <c r="H3979">
        <v>1.0735399999999999</v>
      </c>
    </row>
    <row r="3980" spans="1:10">
      <c r="A3980">
        <v>3988</v>
      </c>
      <c r="B3980" s="612">
        <v>43910.557638888888</v>
      </c>
      <c r="C3980" s="405" t="s">
        <v>2110</v>
      </c>
      <c r="D3980" s="384">
        <v>906</v>
      </c>
      <c r="E3980">
        <v>0.02</v>
      </c>
      <c r="F3980">
        <v>1.0745199999999999</v>
      </c>
      <c r="G3980" s="384">
        <v>0</v>
      </c>
      <c r="H3980">
        <v>1.0721799999999999</v>
      </c>
    </row>
    <row r="3981" spans="1:10">
      <c r="A3981">
        <v>3991</v>
      </c>
      <c r="B3981" s="612">
        <v>43910.583333333336</v>
      </c>
      <c r="C3981" s="405" t="s">
        <v>2054</v>
      </c>
      <c r="D3981" s="384">
        <v>906</v>
      </c>
      <c r="E3981">
        <v>0.02</v>
      </c>
      <c r="F3981">
        <v>1.0721799999999999</v>
      </c>
      <c r="G3981" s="384">
        <v>0</v>
      </c>
      <c r="H3981">
        <v>1.0721799999999999</v>
      </c>
      <c r="I3981">
        <v>-4.68</v>
      </c>
      <c r="J3981" s="384">
        <v>27058.93</v>
      </c>
    </row>
    <row r="3982" spans="1:10">
      <c r="A3982">
        <v>3977</v>
      </c>
      <c r="B3982" s="612">
        <v>43910.536111111112</v>
      </c>
      <c r="C3982" s="405" t="s">
        <v>96</v>
      </c>
      <c r="D3982" s="384">
        <v>907</v>
      </c>
      <c r="E3982">
        <v>0.02</v>
      </c>
      <c r="F3982">
        <v>1.07291</v>
      </c>
      <c r="G3982" s="384">
        <v>0</v>
      </c>
      <c r="H3982">
        <v>0</v>
      </c>
    </row>
    <row r="3983" spans="1:10">
      <c r="A3983">
        <v>3978</v>
      </c>
      <c r="B3983" s="612">
        <v>43910.536111111112</v>
      </c>
      <c r="C3983" s="405" t="s">
        <v>2110</v>
      </c>
      <c r="D3983" s="384">
        <v>907</v>
      </c>
      <c r="E3983">
        <v>0.02</v>
      </c>
      <c r="F3983">
        <v>1.07291</v>
      </c>
      <c r="G3983" s="384">
        <v>0</v>
      </c>
      <c r="H3983">
        <v>1.0747199999999999</v>
      </c>
    </row>
    <row r="3984" spans="1:10">
      <c r="A3984">
        <v>3982</v>
      </c>
      <c r="B3984" s="612">
        <v>43910.540277777778</v>
      </c>
      <c r="C3984" s="405" t="s">
        <v>2110</v>
      </c>
      <c r="D3984" s="384">
        <v>907</v>
      </c>
      <c r="E3984">
        <v>0.02</v>
      </c>
      <c r="F3984">
        <v>1.07291</v>
      </c>
      <c r="G3984" s="384">
        <v>0</v>
      </c>
      <c r="H3984">
        <v>1.0735399999999999</v>
      </c>
    </row>
    <row r="3985" spans="1:10">
      <c r="A3985">
        <v>3987</v>
      </c>
      <c r="B3985" s="612">
        <v>43910.557638888888</v>
      </c>
      <c r="C3985" s="405" t="s">
        <v>2110</v>
      </c>
      <c r="D3985" s="384">
        <v>907</v>
      </c>
      <c r="E3985">
        <v>0.02</v>
      </c>
      <c r="F3985">
        <v>1.07291</v>
      </c>
      <c r="G3985" s="384">
        <v>0</v>
      </c>
      <c r="H3985">
        <v>1.0721799999999999</v>
      </c>
    </row>
    <row r="3986" spans="1:10">
      <c r="A3986">
        <v>3992</v>
      </c>
      <c r="B3986" s="612">
        <v>43910.583333333336</v>
      </c>
      <c r="C3986" s="405" t="s">
        <v>2054</v>
      </c>
      <c r="D3986" s="384">
        <v>907</v>
      </c>
      <c r="E3986">
        <v>0.02</v>
      </c>
      <c r="F3986">
        <v>1.0721799999999999</v>
      </c>
      <c r="G3986" s="384">
        <v>0</v>
      </c>
      <c r="H3986">
        <v>1.0721799999999999</v>
      </c>
      <c r="I3986">
        <v>-1.46</v>
      </c>
      <c r="J3986" s="384">
        <v>27057.47</v>
      </c>
    </row>
    <row r="3987" spans="1:10">
      <c r="A3987">
        <v>3980</v>
      </c>
      <c r="B3987" s="612">
        <v>43910.540277777778</v>
      </c>
      <c r="C3987" s="405" t="s">
        <v>96</v>
      </c>
      <c r="D3987" s="384">
        <v>908</v>
      </c>
      <c r="E3987">
        <v>0.03</v>
      </c>
      <c r="F3987">
        <v>1.07098</v>
      </c>
      <c r="G3987" s="384">
        <v>0</v>
      </c>
      <c r="H3987">
        <v>0</v>
      </c>
    </row>
    <row r="3988" spans="1:10">
      <c r="A3988">
        <v>3981</v>
      </c>
      <c r="B3988" s="612">
        <v>43910.540277777778</v>
      </c>
      <c r="C3988" s="405" t="s">
        <v>2110</v>
      </c>
      <c r="D3988" s="384">
        <v>908</v>
      </c>
      <c r="E3988">
        <v>0.03</v>
      </c>
      <c r="F3988">
        <v>1.07098</v>
      </c>
      <c r="G3988" s="384">
        <v>0</v>
      </c>
      <c r="H3988">
        <v>1.0735399999999999</v>
      </c>
    </row>
    <row r="3989" spans="1:10">
      <c r="A3989">
        <v>3986</v>
      </c>
      <c r="B3989" s="612">
        <v>43910.557638888888</v>
      </c>
      <c r="C3989" s="405" t="s">
        <v>2110</v>
      </c>
      <c r="D3989" s="384">
        <v>908</v>
      </c>
      <c r="E3989">
        <v>0.03</v>
      </c>
      <c r="F3989">
        <v>1.07098</v>
      </c>
      <c r="G3989" s="384">
        <v>0</v>
      </c>
      <c r="H3989">
        <v>1.0721799999999999</v>
      </c>
    </row>
    <row r="3990" spans="1:10">
      <c r="A3990">
        <v>3993</v>
      </c>
      <c r="B3990" s="612">
        <v>43910.583333333336</v>
      </c>
      <c r="C3990" s="405" t="s">
        <v>2054</v>
      </c>
      <c r="D3990" s="384">
        <v>908</v>
      </c>
      <c r="E3990">
        <v>0.03</v>
      </c>
      <c r="F3990">
        <v>1.0721799999999999</v>
      </c>
      <c r="G3990" s="384">
        <v>0</v>
      </c>
      <c r="H3990">
        <v>1.0721799999999999</v>
      </c>
      <c r="I3990">
        <v>3.6</v>
      </c>
      <c r="J3990" s="384">
        <v>27061.07</v>
      </c>
    </row>
    <row r="3991" spans="1:10">
      <c r="A3991">
        <v>3984</v>
      </c>
      <c r="B3991" s="612">
        <v>43910.557638888888</v>
      </c>
      <c r="C3991" s="405" t="s">
        <v>96</v>
      </c>
      <c r="D3991" s="384">
        <v>909</v>
      </c>
      <c r="E3991">
        <v>0.05</v>
      </c>
      <c r="F3991">
        <v>1.06928</v>
      </c>
      <c r="G3991" s="384">
        <v>0</v>
      </c>
      <c r="H3991">
        <v>0</v>
      </c>
    </row>
    <row r="3992" spans="1:10">
      <c r="A3992">
        <v>3985</v>
      </c>
      <c r="B3992" s="612">
        <v>43910.557638888888</v>
      </c>
      <c r="C3992" s="405" t="s">
        <v>2110</v>
      </c>
      <c r="D3992" s="384">
        <v>909</v>
      </c>
      <c r="E3992">
        <v>0.05</v>
      </c>
      <c r="F3992">
        <v>1.06928</v>
      </c>
      <c r="G3992" s="384">
        <v>0</v>
      </c>
      <c r="H3992">
        <v>1.0721799999999999</v>
      </c>
    </row>
    <row r="3993" spans="1:10">
      <c r="A3993">
        <v>3994</v>
      </c>
      <c r="B3993" s="612">
        <v>43910.583333333336</v>
      </c>
      <c r="C3993" s="405" t="s">
        <v>2054</v>
      </c>
      <c r="D3993" s="384">
        <v>909</v>
      </c>
      <c r="E3993">
        <v>0.05</v>
      </c>
      <c r="F3993">
        <v>1.0721799999999999</v>
      </c>
      <c r="G3993" s="384">
        <v>0</v>
      </c>
      <c r="H3993">
        <v>1.0721799999999999</v>
      </c>
      <c r="I3993">
        <v>14.5</v>
      </c>
      <c r="J3993" s="384">
        <v>27075.57</v>
      </c>
    </row>
    <row r="3994" spans="1:10">
      <c r="A3994">
        <v>3989</v>
      </c>
      <c r="B3994" s="612">
        <v>43910.563888888886</v>
      </c>
      <c r="C3994" s="405" t="s">
        <v>97</v>
      </c>
      <c r="D3994" s="384">
        <v>910</v>
      </c>
      <c r="E3994">
        <v>0.02</v>
      </c>
      <c r="F3994">
        <v>1.0697700000000001</v>
      </c>
      <c r="G3994" s="384">
        <v>0</v>
      </c>
      <c r="H3994">
        <v>0</v>
      </c>
    </row>
    <row r="3995" spans="1:10">
      <c r="A3995">
        <v>3990</v>
      </c>
      <c r="B3995" s="612">
        <v>43910.563888888886</v>
      </c>
      <c r="C3995" s="405" t="s">
        <v>2110</v>
      </c>
      <c r="D3995" s="384">
        <v>910</v>
      </c>
      <c r="E3995">
        <v>0.02</v>
      </c>
      <c r="F3995">
        <v>1.0697700000000001</v>
      </c>
      <c r="G3995" s="384">
        <v>0</v>
      </c>
      <c r="H3995">
        <v>1.06877</v>
      </c>
    </row>
    <row r="3996" spans="1:10">
      <c r="A3996">
        <v>3997</v>
      </c>
      <c r="B3996" s="612">
        <v>43910.586111111108</v>
      </c>
      <c r="C3996" s="405" t="s">
        <v>2110</v>
      </c>
      <c r="D3996" s="384">
        <v>910</v>
      </c>
      <c r="E3996">
        <v>0.02</v>
      </c>
      <c r="F3996">
        <v>1.0697700000000001</v>
      </c>
      <c r="G3996" s="384">
        <v>0</v>
      </c>
      <c r="H3996">
        <v>1.06962</v>
      </c>
    </row>
    <row r="3997" spans="1:10">
      <c r="A3997">
        <v>4004</v>
      </c>
      <c r="B3997" s="612">
        <v>43910.595833333333</v>
      </c>
      <c r="C3997" s="405" t="s">
        <v>2110</v>
      </c>
      <c r="D3997" s="384">
        <v>910</v>
      </c>
      <c r="E3997">
        <v>0.02</v>
      </c>
      <c r="F3997">
        <v>1.0697700000000001</v>
      </c>
      <c r="G3997" s="384">
        <v>0</v>
      </c>
      <c r="H3997">
        <v>1.0710900000000001</v>
      </c>
    </row>
    <row r="3998" spans="1:10">
      <c r="A3998">
        <v>4013</v>
      </c>
      <c r="B3998" s="612">
        <v>43910.660416666666</v>
      </c>
      <c r="C3998" s="405" t="s">
        <v>2054</v>
      </c>
      <c r="D3998" s="384">
        <v>910</v>
      </c>
      <c r="E3998">
        <v>0.02</v>
      </c>
      <c r="F3998">
        <v>1.0710900000000001</v>
      </c>
      <c r="G3998" s="384">
        <v>0</v>
      </c>
      <c r="H3998">
        <v>1.0710900000000001</v>
      </c>
      <c r="I3998">
        <v>-2.64</v>
      </c>
      <c r="J3998" s="384">
        <v>27076.93</v>
      </c>
    </row>
    <row r="3999" spans="1:10">
      <c r="A3999">
        <v>3995</v>
      </c>
      <c r="B3999" s="612">
        <v>43910.586111111108</v>
      </c>
      <c r="C3999" s="405" t="s">
        <v>97</v>
      </c>
      <c r="D3999" s="384">
        <v>911</v>
      </c>
      <c r="E3999">
        <v>0.02</v>
      </c>
      <c r="F3999">
        <v>1.0714600000000001</v>
      </c>
      <c r="G3999" s="384">
        <v>0</v>
      </c>
      <c r="H3999">
        <v>0</v>
      </c>
    </row>
    <row r="4000" spans="1:10">
      <c r="A4000">
        <v>3996</v>
      </c>
      <c r="B4000" s="612">
        <v>43910.586111111108</v>
      </c>
      <c r="C4000" s="405" t="s">
        <v>2110</v>
      </c>
      <c r="D4000" s="384">
        <v>911</v>
      </c>
      <c r="E4000">
        <v>0.02</v>
      </c>
      <c r="F4000">
        <v>1.0714600000000001</v>
      </c>
      <c r="G4000" s="384">
        <v>0</v>
      </c>
      <c r="H4000">
        <v>1.06962</v>
      </c>
    </row>
    <row r="4001" spans="1:10">
      <c r="A4001">
        <v>4003</v>
      </c>
      <c r="B4001" s="612">
        <v>43910.595833333333</v>
      </c>
      <c r="C4001" s="405" t="s">
        <v>2110</v>
      </c>
      <c r="D4001" s="384">
        <v>911</v>
      </c>
      <c r="E4001">
        <v>0.02</v>
      </c>
      <c r="F4001">
        <v>1.0714600000000001</v>
      </c>
      <c r="G4001" s="384">
        <v>0</v>
      </c>
      <c r="H4001">
        <v>1.0710900000000001</v>
      </c>
    </row>
    <row r="4002" spans="1:10">
      <c r="A4002">
        <v>4014</v>
      </c>
      <c r="B4002" s="612">
        <v>43910.660416666666</v>
      </c>
      <c r="C4002" s="405" t="s">
        <v>2054</v>
      </c>
      <c r="D4002" s="384">
        <v>911</v>
      </c>
      <c r="E4002">
        <v>0.02</v>
      </c>
      <c r="F4002">
        <v>1.0710900000000001</v>
      </c>
      <c r="G4002" s="384">
        <v>0</v>
      </c>
      <c r="H4002">
        <v>1.0710900000000001</v>
      </c>
      <c r="I4002">
        <v>0.74</v>
      </c>
      <c r="J4002" s="384">
        <v>27077.67</v>
      </c>
    </row>
    <row r="4003" spans="1:10">
      <c r="A4003">
        <v>3998</v>
      </c>
      <c r="B4003" s="612">
        <v>43910.592361111114</v>
      </c>
      <c r="C4003" s="405" t="s">
        <v>96</v>
      </c>
      <c r="D4003" s="384">
        <v>912</v>
      </c>
      <c r="E4003">
        <v>0.02</v>
      </c>
      <c r="F4003">
        <v>1.07176</v>
      </c>
      <c r="G4003" s="384">
        <v>0</v>
      </c>
      <c r="H4003">
        <v>0</v>
      </c>
    </row>
    <row r="4004" spans="1:10">
      <c r="A4004">
        <v>3999</v>
      </c>
      <c r="B4004" s="612">
        <v>43910.592361111114</v>
      </c>
      <c r="C4004" s="405" t="s">
        <v>2110</v>
      </c>
      <c r="D4004" s="384">
        <v>912</v>
      </c>
      <c r="E4004">
        <v>0.02</v>
      </c>
      <c r="F4004">
        <v>1.07176</v>
      </c>
      <c r="G4004" s="384">
        <v>0</v>
      </c>
      <c r="H4004">
        <v>1.0727599999999999</v>
      </c>
    </row>
    <row r="4005" spans="1:10">
      <c r="A4005">
        <v>4000</v>
      </c>
      <c r="B4005" s="612">
        <v>43910.594444444447</v>
      </c>
      <c r="C4005" s="405" t="s">
        <v>2054</v>
      </c>
      <c r="D4005" s="384">
        <v>912</v>
      </c>
      <c r="E4005">
        <v>0.02</v>
      </c>
      <c r="F4005">
        <v>1.0727599999999999</v>
      </c>
      <c r="G4005" s="384">
        <v>0</v>
      </c>
      <c r="H4005">
        <v>1.0727599999999999</v>
      </c>
      <c r="I4005">
        <v>2</v>
      </c>
      <c r="J4005" s="384">
        <v>27077.57</v>
      </c>
    </row>
    <row r="4006" spans="1:10">
      <c r="A4006">
        <v>4001</v>
      </c>
      <c r="B4006" s="612">
        <v>43910.595833333333</v>
      </c>
      <c r="C4006" s="405" t="s">
        <v>97</v>
      </c>
      <c r="D4006" s="384">
        <v>913</v>
      </c>
      <c r="E4006">
        <v>0.03</v>
      </c>
      <c r="F4006">
        <v>1.07406</v>
      </c>
      <c r="G4006" s="384">
        <v>0</v>
      </c>
      <c r="H4006">
        <v>0</v>
      </c>
    </row>
    <row r="4007" spans="1:10">
      <c r="A4007">
        <v>4002</v>
      </c>
      <c r="B4007" s="612">
        <v>43910.595833333333</v>
      </c>
      <c r="C4007" s="405" t="s">
        <v>2110</v>
      </c>
      <c r="D4007" s="384">
        <v>913</v>
      </c>
      <c r="E4007">
        <v>0.03</v>
      </c>
      <c r="F4007">
        <v>1.07406</v>
      </c>
      <c r="G4007" s="384">
        <v>0</v>
      </c>
      <c r="H4007">
        <v>1.0710900000000001</v>
      </c>
    </row>
    <row r="4008" spans="1:10">
      <c r="A4008">
        <v>4015</v>
      </c>
      <c r="B4008" s="612">
        <v>43910.660416666666</v>
      </c>
      <c r="C4008" s="405" t="s">
        <v>2054</v>
      </c>
      <c r="D4008" s="384">
        <v>913</v>
      </c>
      <c r="E4008">
        <v>0.03</v>
      </c>
      <c r="F4008">
        <v>1.0710900000000001</v>
      </c>
      <c r="G4008" s="384">
        <v>0</v>
      </c>
      <c r="H4008">
        <v>1.0710900000000001</v>
      </c>
      <c r="I4008">
        <v>8.91</v>
      </c>
      <c r="J4008" s="384">
        <v>27086.58</v>
      </c>
    </row>
    <row r="4009" spans="1:10">
      <c r="A4009">
        <v>4005</v>
      </c>
      <c r="B4009" s="612">
        <v>43910.609722222223</v>
      </c>
      <c r="C4009" s="405" t="s">
        <v>96</v>
      </c>
      <c r="D4009" s="384">
        <v>914</v>
      </c>
      <c r="E4009">
        <v>0.02</v>
      </c>
      <c r="F4009">
        <v>1.073</v>
      </c>
      <c r="G4009" s="384">
        <v>0</v>
      </c>
      <c r="H4009">
        <v>0</v>
      </c>
    </row>
    <row r="4010" spans="1:10">
      <c r="A4010">
        <v>4006</v>
      </c>
      <c r="B4010" s="612">
        <v>43910.609722222223</v>
      </c>
      <c r="C4010" s="405" t="s">
        <v>2110</v>
      </c>
      <c r="D4010" s="384">
        <v>914</v>
      </c>
      <c r="E4010">
        <v>0.02</v>
      </c>
      <c r="F4010">
        <v>1.073</v>
      </c>
      <c r="G4010" s="384">
        <v>0</v>
      </c>
      <c r="H4010">
        <v>1.0740000000000001</v>
      </c>
    </row>
    <row r="4011" spans="1:10">
      <c r="A4011">
        <v>4007</v>
      </c>
      <c r="B4011" s="612">
        <v>43910.618750000001</v>
      </c>
      <c r="C4011" s="405" t="s">
        <v>2054</v>
      </c>
      <c r="D4011" s="384">
        <v>914</v>
      </c>
      <c r="E4011">
        <v>0.02</v>
      </c>
      <c r="F4011">
        <v>1.0740000000000001</v>
      </c>
      <c r="G4011" s="384">
        <v>0</v>
      </c>
      <c r="H4011">
        <v>1.0740000000000001</v>
      </c>
      <c r="I4011">
        <v>2</v>
      </c>
      <c r="J4011" s="384">
        <v>27079.57</v>
      </c>
    </row>
    <row r="4012" spans="1:10">
      <c r="A4012">
        <v>4008</v>
      </c>
      <c r="B4012" s="612">
        <v>43910.634722222225</v>
      </c>
      <c r="C4012" s="405" t="s">
        <v>96</v>
      </c>
      <c r="D4012" s="384">
        <v>915</v>
      </c>
      <c r="E4012">
        <v>0.02</v>
      </c>
      <c r="F4012">
        <v>1.0741799999999999</v>
      </c>
      <c r="G4012" s="384">
        <v>0</v>
      </c>
      <c r="H4012">
        <v>0</v>
      </c>
    </row>
    <row r="4013" spans="1:10">
      <c r="A4013">
        <v>4009</v>
      </c>
      <c r="B4013" s="612">
        <v>43910.634722222225</v>
      </c>
      <c r="C4013" s="405" t="s">
        <v>2110</v>
      </c>
      <c r="D4013" s="384">
        <v>915</v>
      </c>
      <c r="E4013">
        <v>0.02</v>
      </c>
      <c r="F4013">
        <v>1.0741799999999999</v>
      </c>
      <c r="G4013" s="384">
        <v>0</v>
      </c>
      <c r="H4013">
        <v>1.07518</v>
      </c>
    </row>
    <row r="4014" spans="1:10">
      <c r="A4014">
        <v>4012</v>
      </c>
      <c r="B4014" s="612">
        <v>43910.64166666667</v>
      </c>
      <c r="C4014" s="405" t="s">
        <v>2110</v>
      </c>
      <c r="D4014" s="384">
        <v>915</v>
      </c>
      <c r="E4014">
        <v>0.02</v>
      </c>
      <c r="F4014">
        <v>1.0741799999999999</v>
      </c>
      <c r="G4014" s="384">
        <v>0</v>
      </c>
      <c r="H4014">
        <v>1.0743799999999999</v>
      </c>
    </row>
    <row r="4015" spans="1:10">
      <c r="A4015">
        <v>4019</v>
      </c>
      <c r="B4015" s="612">
        <v>43910.660416666666</v>
      </c>
      <c r="C4015" s="405" t="s">
        <v>2110</v>
      </c>
      <c r="D4015" s="384">
        <v>915</v>
      </c>
      <c r="E4015">
        <v>0.02</v>
      </c>
      <c r="F4015">
        <v>1.0741799999999999</v>
      </c>
      <c r="G4015" s="384">
        <v>0</v>
      </c>
      <c r="H4015">
        <v>1.07334</v>
      </c>
    </row>
    <row r="4016" spans="1:10">
      <c r="A4016">
        <v>4024</v>
      </c>
      <c r="B4016" s="612">
        <v>43910.663194444445</v>
      </c>
      <c r="C4016" s="405" t="s">
        <v>2110</v>
      </c>
      <c r="D4016" s="384">
        <v>915</v>
      </c>
      <c r="E4016">
        <v>0.02</v>
      </c>
      <c r="F4016">
        <v>1.0741799999999999</v>
      </c>
      <c r="G4016" s="384">
        <v>0</v>
      </c>
      <c r="H4016">
        <v>1.07206</v>
      </c>
    </row>
    <row r="4017" spans="1:10">
      <c r="A4017">
        <v>4030</v>
      </c>
      <c r="B4017" s="612">
        <v>43910.664583333331</v>
      </c>
      <c r="C4017" s="405" t="s">
        <v>2110</v>
      </c>
      <c r="D4017" s="384">
        <v>915</v>
      </c>
      <c r="E4017">
        <v>0.02</v>
      </c>
      <c r="F4017">
        <v>1.0741799999999999</v>
      </c>
      <c r="G4017" s="384">
        <v>0</v>
      </c>
      <c r="H4017">
        <v>1.07053</v>
      </c>
    </row>
    <row r="4018" spans="1:10">
      <c r="A4018">
        <v>4031</v>
      </c>
      <c r="B4018" s="612">
        <v>43910.667361111111</v>
      </c>
      <c r="C4018" s="405" t="s">
        <v>2054</v>
      </c>
      <c r="D4018" s="384">
        <v>915</v>
      </c>
      <c r="E4018">
        <v>0.02</v>
      </c>
      <c r="F4018">
        <v>1.07053</v>
      </c>
      <c r="G4018" s="384">
        <v>0</v>
      </c>
      <c r="H4018">
        <v>1.07053</v>
      </c>
      <c r="I4018">
        <v>-7.3</v>
      </c>
      <c r="J4018" s="384">
        <v>27079.279999999999</v>
      </c>
    </row>
    <row r="4019" spans="1:10">
      <c r="A4019">
        <v>4010</v>
      </c>
      <c r="B4019" s="612">
        <v>43910.64166666667</v>
      </c>
      <c r="C4019" s="405" t="s">
        <v>96</v>
      </c>
      <c r="D4019" s="384">
        <v>916</v>
      </c>
      <c r="E4019">
        <v>0.02</v>
      </c>
      <c r="F4019">
        <v>1.07257</v>
      </c>
      <c r="G4019" s="384">
        <v>0</v>
      </c>
      <c r="H4019">
        <v>0</v>
      </c>
    </row>
    <row r="4020" spans="1:10">
      <c r="A4020">
        <v>4011</v>
      </c>
      <c r="B4020" s="612">
        <v>43910.64166666667</v>
      </c>
      <c r="C4020" s="405" t="s">
        <v>2110</v>
      </c>
      <c r="D4020" s="384">
        <v>916</v>
      </c>
      <c r="E4020">
        <v>0.02</v>
      </c>
      <c r="F4020">
        <v>1.07257</v>
      </c>
      <c r="G4020" s="384">
        <v>0</v>
      </c>
      <c r="H4020">
        <v>1.0743799999999999</v>
      </c>
    </row>
    <row r="4021" spans="1:10">
      <c r="A4021">
        <v>4018</v>
      </c>
      <c r="B4021" s="612">
        <v>43910.660416666666</v>
      </c>
      <c r="C4021" s="405" t="s">
        <v>2110</v>
      </c>
      <c r="D4021" s="384">
        <v>916</v>
      </c>
      <c r="E4021">
        <v>0.02</v>
      </c>
      <c r="F4021">
        <v>1.07257</v>
      </c>
      <c r="G4021" s="384">
        <v>0</v>
      </c>
      <c r="H4021">
        <v>1.07334</v>
      </c>
    </row>
    <row r="4022" spans="1:10">
      <c r="A4022">
        <v>4023</v>
      </c>
      <c r="B4022" s="612">
        <v>43910.663194444445</v>
      </c>
      <c r="C4022" s="405" t="s">
        <v>2110</v>
      </c>
      <c r="D4022" s="384">
        <v>916</v>
      </c>
      <c r="E4022">
        <v>0.02</v>
      </c>
      <c r="F4022">
        <v>1.07257</v>
      </c>
      <c r="G4022" s="384">
        <v>0</v>
      </c>
      <c r="H4022">
        <v>1.07206</v>
      </c>
    </row>
    <row r="4023" spans="1:10">
      <c r="A4023">
        <v>4029</v>
      </c>
      <c r="B4023" s="612">
        <v>43910.664583333331</v>
      </c>
      <c r="C4023" s="405" t="s">
        <v>2110</v>
      </c>
      <c r="D4023" s="384">
        <v>916</v>
      </c>
      <c r="E4023">
        <v>0.02</v>
      </c>
      <c r="F4023">
        <v>1.07257</v>
      </c>
      <c r="G4023" s="384">
        <v>0</v>
      </c>
      <c r="H4023">
        <v>1.07053</v>
      </c>
    </row>
    <row r="4024" spans="1:10">
      <c r="A4024">
        <v>4032</v>
      </c>
      <c r="B4024" s="612">
        <v>43910.667361111111</v>
      </c>
      <c r="C4024" s="405" t="s">
        <v>2054</v>
      </c>
      <c r="D4024" s="384">
        <v>916</v>
      </c>
      <c r="E4024">
        <v>0.02</v>
      </c>
      <c r="F4024">
        <v>1.07053</v>
      </c>
      <c r="G4024" s="384">
        <v>0</v>
      </c>
      <c r="H4024">
        <v>1.07053</v>
      </c>
      <c r="I4024">
        <v>-4.08</v>
      </c>
      <c r="J4024" s="384">
        <v>27075.200000000001</v>
      </c>
    </row>
    <row r="4025" spans="1:10">
      <c r="A4025">
        <v>4016</v>
      </c>
      <c r="B4025" s="612">
        <v>43910.660416666666</v>
      </c>
      <c r="C4025" s="405" t="s">
        <v>96</v>
      </c>
      <c r="D4025" s="384">
        <v>917</v>
      </c>
      <c r="E4025">
        <v>0.03</v>
      </c>
      <c r="F4025">
        <v>1.07097</v>
      </c>
      <c r="G4025" s="384">
        <v>0</v>
      </c>
      <c r="H4025">
        <v>0</v>
      </c>
    </row>
    <row r="4026" spans="1:10">
      <c r="A4026">
        <v>4017</v>
      </c>
      <c r="B4026" s="612">
        <v>43910.660416666666</v>
      </c>
      <c r="C4026" s="405" t="s">
        <v>2110</v>
      </c>
      <c r="D4026" s="384">
        <v>917</v>
      </c>
      <c r="E4026">
        <v>0.03</v>
      </c>
      <c r="F4026">
        <v>1.07097</v>
      </c>
      <c r="G4026" s="384">
        <v>0</v>
      </c>
      <c r="H4026">
        <v>1.07334</v>
      </c>
    </row>
    <row r="4027" spans="1:10">
      <c r="A4027">
        <v>4022</v>
      </c>
      <c r="B4027" s="612">
        <v>43910.663194444445</v>
      </c>
      <c r="C4027" s="405" t="s">
        <v>2110</v>
      </c>
      <c r="D4027" s="384">
        <v>917</v>
      </c>
      <c r="E4027">
        <v>0.03</v>
      </c>
      <c r="F4027">
        <v>1.07097</v>
      </c>
      <c r="G4027" s="384">
        <v>0</v>
      </c>
      <c r="H4027">
        <v>1.07206</v>
      </c>
    </row>
    <row r="4028" spans="1:10">
      <c r="A4028">
        <v>4028</v>
      </c>
      <c r="B4028" s="612">
        <v>43910.664583333331</v>
      </c>
      <c r="C4028" s="405" t="s">
        <v>2110</v>
      </c>
      <c r="D4028" s="384">
        <v>917</v>
      </c>
      <c r="E4028">
        <v>0.03</v>
      </c>
      <c r="F4028">
        <v>1.07097</v>
      </c>
      <c r="G4028" s="384">
        <v>0</v>
      </c>
      <c r="H4028">
        <v>1.07053</v>
      </c>
    </row>
    <row r="4029" spans="1:10">
      <c r="A4029">
        <v>4033</v>
      </c>
      <c r="B4029" s="612">
        <v>43910.667361111111</v>
      </c>
      <c r="C4029" s="405" t="s">
        <v>2054</v>
      </c>
      <c r="D4029" s="384">
        <v>917</v>
      </c>
      <c r="E4029">
        <v>0.03</v>
      </c>
      <c r="F4029">
        <v>1.07053</v>
      </c>
      <c r="G4029" s="384">
        <v>0</v>
      </c>
      <c r="H4029">
        <v>1.07053</v>
      </c>
      <c r="I4029">
        <v>-1.32</v>
      </c>
      <c r="J4029" s="384">
        <v>27073.88</v>
      </c>
    </row>
    <row r="4030" spans="1:10">
      <c r="A4030">
        <v>4020</v>
      </c>
      <c r="B4030" s="612">
        <v>43910.663194444445</v>
      </c>
      <c r="C4030" s="405" t="s">
        <v>96</v>
      </c>
      <c r="D4030" s="384">
        <v>918</v>
      </c>
      <c r="E4030">
        <v>0.05</v>
      </c>
      <c r="F4030">
        <v>1.0692699999999999</v>
      </c>
      <c r="G4030" s="384">
        <v>0</v>
      </c>
      <c r="H4030">
        <v>0</v>
      </c>
    </row>
    <row r="4031" spans="1:10">
      <c r="A4031">
        <v>4021</v>
      </c>
      <c r="B4031" s="612">
        <v>43910.663194444445</v>
      </c>
      <c r="C4031" s="405" t="s">
        <v>2110</v>
      </c>
      <c r="D4031" s="384">
        <v>918</v>
      </c>
      <c r="E4031">
        <v>0.05</v>
      </c>
      <c r="F4031">
        <v>1.0692699999999999</v>
      </c>
      <c r="G4031" s="384">
        <v>0</v>
      </c>
      <c r="H4031">
        <v>1.07206</v>
      </c>
    </row>
    <row r="4032" spans="1:10">
      <c r="A4032">
        <v>4027</v>
      </c>
      <c r="B4032" s="612">
        <v>43910.664583333331</v>
      </c>
      <c r="C4032" s="405" t="s">
        <v>2110</v>
      </c>
      <c r="D4032" s="384">
        <v>918</v>
      </c>
      <c r="E4032">
        <v>0.05</v>
      </c>
      <c r="F4032">
        <v>1.0692699999999999</v>
      </c>
      <c r="G4032" s="384">
        <v>0</v>
      </c>
      <c r="H4032">
        <v>1.07053</v>
      </c>
    </row>
    <row r="4033" spans="1:10">
      <c r="A4033">
        <v>4034</v>
      </c>
      <c r="B4033" s="612">
        <v>43910.667361111111</v>
      </c>
      <c r="C4033" s="405" t="s">
        <v>2054</v>
      </c>
      <c r="D4033" s="384">
        <v>918</v>
      </c>
      <c r="E4033">
        <v>0.05</v>
      </c>
      <c r="F4033">
        <v>1.07053</v>
      </c>
      <c r="G4033" s="384">
        <v>0</v>
      </c>
      <c r="H4033">
        <v>1.07053</v>
      </c>
      <c r="I4033">
        <v>6.3</v>
      </c>
      <c r="J4033" s="384">
        <v>27080.18</v>
      </c>
    </row>
    <row r="4034" spans="1:10">
      <c r="A4034">
        <v>4025</v>
      </c>
      <c r="B4034" s="612">
        <v>43910.664583333331</v>
      </c>
      <c r="C4034" s="405" t="s">
        <v>96</v>
      </c>
      <c r="D4034" s="384">
        <v>919</v>
      </c>
      <c r="E4034">
        <v>0.08</v>
      </c>
      <c r="F4034">
        <v>1.06697</v>
      </c>
      <c r="G4034" s="384">
        <v>0</v>
      </c>
      <c r="H4034">
        <v>0</v>
      </c>
    </row>
    <row r="4035" spans="1:10">
      <c r="A4035">
        <v>4026</v>
      </c>
      <c r="B4035" s="612">
        <v>43910.664583333331</v>
      </c>
      <c r="C4035" s="405" t="s">
        <v>2110</v>
      </c>
      <c r="D4035" s="384">
        <v>919</v>
      </c>
      <c r="E4035">
        <v>0.08</v>
      </c>
      <c r="F4035">
        <v>1.06697</v>
      </c>
      <c r="G4035" s="384">
        <v>0</v>
      </c>
      <c r="H4035">
        <v>1.07053</v>
      </c>
    </row>
    <row r="4036" spans="1:10">
      <c r="A4036">
        <v>4035</v>
      </c>
      <c r="B4036" s="612">
        <v>43910.667361111111</v>
      </c>
      <c r="C4036" s="405" t="s">
        <v>2054</v>
      </c>
      <c r="D4036" s="384">
        <v>919</v>
      </c>
      <c r="E4036">
        <v>0.08</v>
      </c>
      <c r="F4036">
        <v>1.07053</v>
      </c>
      <c r="G4036" s="384">
        <v>0</v>
      </c>
      <c r="H4036">
        <v>1.07053</v>
      </c>
      <c r="I4036">
        <v>28.48</v>
      </c>
      <c r="J4036" s="384">
        <v>27108.66</v>
      </c>
    </row>
    <row r="4037" spans="1:10">
      <c r="A4037">
        <v>4036</v>
      </c>
      <c r="B4037" s="612">
        <v>43910.676388888889</v>
      </c>
      <c r="C4037" s="405" t="s">
        <v>96</v>
      </c>
      <c r="D4037" s="384">
        <v>920</v>
      </c>
      <c r="E4037">
        <v>0.02</v>
      </c>
      <c r="F4037">
        <v>1.06996</v>
      </c>
      <c r="G4037" s="384">
        <v>0</v>
      </c>
      <c r="H4037">
        <v>0</v>
      </c>
    </row>
    <row r="4038" spans="1:10">
      <c r="A4038">
        <v>4037</v>
      </c>
      <c r="B4038" s="612">
        <v>43910.676388888889</v>
      </c>
      <c r="C4038" s="405" t="s">
        <v>2110</v>
      </c>
      <c r="D4038" s="384">
        <v>920</v>
      </c>
      <c r="E4038">
        <v>0.02</v>
      </c>
      <c r="F4038">
        <v>1.06996</v>
      </c>
      <c r="G4038" s="384">
        <v>0</v>
      </c>
      <c r="H4038">
        <v>1.0709599999999999</v>
      </c>
    </row>
    <row r="4039" spans="1:10">
      <c r="A4039">
        <v>4043</v>
      </c>
      <c r="B4039" s="612">
        <v>43910.690972222219</v>
      </c>
      <c r="C4039" s="405" t="s">
        <v>2110</v>
      </c>
      <c r="D4039" s="384">
        <v>920</v>
      </c>
      <c r="E4039">
        <v>0.02</v>
      </c>
      <c r="F4039">
        <v>1.06996</v>
      </c>
      <c r="G4039" s="384">
        <v>0</v>
      </c>
      <c r="H4039">
        <v>1.07002</v>
      </c>
    </row>
    <row r="4040" spans="1:10">
      <c r="A4040">
        <v>4047</v>
      </c>
      <c r="B4040" s="612">
        <v>43910.698611111111</v>
      </c>
      <c r="C4040" s="405" t="s">
        <v>2110</v>
      </c>
      <c r="D4040" s="384">
        <v>920</v>
      </c>
      <c r="E4040">
        <v>0.02</v>
      </c>
      <c r="F4040">
        <v>1.06996</v>
      </c>
      <c r="G4040" s="384">
        <v>0</v>
      </c>
      <c r="H4040">
        <v>1.0689</v>
      </c>
    </row>
    <row r="4041" spans="1:10">
      <c r="A4041">
        <v>4056</v>
      </c>
      <c r="B4041" s="612">
        <v>43910.720833333333</v>
      </c>
      <c r="C4041" s="405" t="s">
        <v>2054</v>
      </c>
      <c r="D4041" s="384">
        <v>920</v>
      </c>
      <c r="E4041">
        <v>0.02</v>
      </c>
      <c r="F4041">
        <v>1.0689</v>
      </c>
      <c r="G4041" s="384">
        <v>0</v>
      </c>
      <c r="H4041">
        <v>1.0689</v>
      </c>
      <c r="I4041">
        <v>-2.12</v>
      </c>
      <c r="J4041" s="384">
        <v>27110.54</v>
      </c>
    </row>
    <row r="4042" spans="1:10">
      <c r="A4042">
        <v>4038</v>
      </c>
      <c r="B4042" s="612">
        <v>43910.69027777778</v>
      </c>
      <c r="C4042" s="405" t="s">
        <v>97</v>
      </c>
      <c r="D4042" s="384">
        <v>921</v>
      </c>
      <c r="E4042">
        <v>0.02</v>
      </c>
      <c r="F4042">
        <v>1.0692699999999999</v>
      </c>
      <c r="G4042" s="384">
        <v>0</v>
      </c>
      <c r="H4042">
        <v>0</v>
      </c>
    </row>
    <row r="4043" spans="1:10">
      <c r="A4043">
        <v>4039</v>
      </c>
      <c r="B4043" s="612">
        <v>43910.69027777778</v>
      </c>
      <c r="C4043" s="405" t="s">
        <v>2110</v>
      </c>
      <c r="D4043" s="384">
        <v>921</v>
      </c>
      <c r="E4043">
        <v>0.02</v>
      </c>
      <c r="F4043">
        <v>1.0692699999999999</v>
      </c>
      <c r="G4043" s="384">
        <v>0</v>
      </c>
      <c r="H4043">
        <v>1.0682700000000001</v>
      </c>
    </row>
    <row r="4044" spans="1:10">
      <c r="A4044">
        <v>4040</v>
      </c>
      <c r="B4044" s="612">
        <v>43910.69027777778</v>
      </c>
      <c r="C4044" s="405" t="s">
        <v>2054</v>
      </c>
      <c r="D4044" s="384">
        <v>921</v>
      </c>
      <c r="E4044">
        <v>0.02</v>
      </c>
      <c r="F4044">
        <v>1.0682700000000001</v>
      </c>
      <c r="G4044" s="384">
        <v>0</v>
      </c>
      <c r="H4044">
        <v>1.0682700000000001</v>
      </c>
      <c r="I4044">
        <v>2</v>
      </c>
      <c r="J4044" s="384">
        <v>27110.66</v>
      </c>
    </row>
    <row r="4045" spans="1:10">
      <c r="A4045">
        <v>4041</v>
      </c>
      <c r="B4045" s="612">
        <v>43910.690972222219</v>
      </c>
      <c r="C4045" s="405" t="s">
        <v>96</v>
      </c>
      <c r="D4045" s="384">
        <v>922</v>
      </c>
      <c r="E4045">
        <v>0.02</v>
      </c>
      <c r="F4045">
        <v>1.0680700000000001</v>
      </c>
      <c r="G4045" s="384">
        <v>0</v>
      </c>
      <c r="H4045">
        <v>0</v>
      </c>
    </row>
    <row r="4046" spans="1:10">
      <c r="A4046">
        <v>4042</v>
      </c>
      <c r="B4046" s="612">
        <v>43910.690972222219</v>
      </c>
      <c r="C4046" s="405" t="s">
        <v>2110</v>
      </c>
      <c r="D4046" s="384">
        <v>922</v>
      </c>
      <c r="E4046">
        <v>0.02</v>
      </c>
      <c r="F4046">
        <v>1.0680700000000001</v>
      </c>
      <c r="G4046" s="384">
        <v>0</v>
      </c>
      <c r="H4046">
        <v>1.07002</v>
      </c>
    </row>
    <row r="4047" spans="1:10">
      <c r="A4047">
        <v>4046</v>
      </c>
      <c r="B4047" s="612">
        <v>43910.698611111111</v>
      </c>
      <c r="C4047" s="405" t="s">
        <v>2110</v>
      </c>
      <c r="D4047" s="384">
        <v>922</v>
      </c>
      <c r="E4047">
        <v>0.02</v>
      </c>
      <c r="F4047">
        <v>1.0680700000000001</v>
      </c>
      <c r="G4047" s="384">
        <v>0</v>
      </c>
      <c r="H4047">
        <v>1.0689</v>
      </c>
    </row>
    <row r="4048" spans="1:10">
      <c r="A4048">
        <v>4057</v>
      </c>
      <c r="B4048" s="612">
        <v>43910.720833333333</v>
      </c>
      <c r="C4048" s="405" t="s">
        <v>2054</v>
      </c>
      <c r="D4048" s="384">
        <v>922</v>
      </c>
      <c r="E4048">
        <v>0.02</v>
      </c>
      <c r="F4048">
        <v>1.0689</v>
      </c>
      <c r="G4048" s="384">
        <v>0</v>
      </c>
      <c r="H4048">
        <v>1.0689</v>
      </c>
      <c r="I4048">
        <v>1.66</v>
      </c>
      <c r="J4048" s="384">
        <v>27112.2</v>
      </c>
    </row>
    <row r="4049" spans="1:10">
      <c r="A4049">
        <v>4044</v>
      </c>
      <c r="B4049" s="612">
        <v>43910.698611111111</v>
      </c>
      <c r="C4049" s="405" t="s">
        <v>96</v>
      </c>
      <c r="D4049" s="384">
        <v>923</v>
      </c>
      <c r="E4049">
        <v>0.03</v>
      </c>
      <c r="F4049">
        <v>1.0664199999999999</v>
      </c>
      <c r="G4049" s="384">
        <v>0</v>
      </c>
      <c r="H4049">
        <v>0</v>
      </c>
    </row>
    <row r="4050" spans="1:10">
      <c r="A4050">
        <v>4045</v>
      </c>
      <c r="B4050" s="612">
        <v>43910.698611111111</v>
      </c>
      <c r="C4050" s="405" t="s">
        <v>2110</v>
      </c>
      <c r="D4050" s="384">
        <v>923</v>
      </c>
      <c r="E4050">
        <v>0.03</v>
      </c>
      <c r="F4050">
        <v>1.0664199999999999</v>
      </c>
      <c r="G4050" s="384">
        <v>0</v>
      </c>
      <c r="H4050">
        <v>1.0689</v>
      </c>
    </row>
    <row r="4051" spans="1:10">
      <c r="A4051">
        <v>4058</v>
      </c>
      <c r="B4051" s="612">
        <v>43910.720833333333</v>
      </c>
      <c r="C4051" s="405" t="s">
        <v>2054</v>
      </c>
      <c r="D4051" s="384">
        <v>923</v>
      </c>
      <c r="E4051">
        <v>0.03</v>
      </c>
      <c r="F4051">
        <v>1.0689</v>
      </c>
      <c r="G4051" s="384">
        <v>0</v>
      </c>
      <c r="H4051">
        <v>1.0689</v>
      </c>
      <c r="I4051">
        <v>7.44</v>
      </c>
      <c r="J4051" s="384">
        <v>27119.64</v>
      </c>
    </row>
    <row r="4052" spans="1:10">
      <c r="A4052">
        <v>4048</v>
      </c>
      <c r="B4052" s="612">
        <v>43910.701388888891</v>
      </c>
      <c r="C4052" s="405" t="s">
        <v>97</v>
      </c>
      <c r="D4052" s="384">
        <v>924</v>
      </c>
      <c r="E4052">
        <v>0.02</v>
      </c>
      <c r="F4052">
        <v>1.06711</v>
      </c>
      <c r="G4052" s="384">
        <v>0</v>
      </c>
      <c r="H4052">
        <v>0</v>
      </c>
    </row>
    <row r="4053" spans="1:10">
      <c r="A4053">
        <v>4049</v>
      </c>
      <c r="B4053" s="612">
        <v>43910.701388888891</v>
      </c>
      <c r="C4053" s="405" t="s">
        <v>2110</v>
      </c>
      <c r="D4053" s="384">
        <v>924</v>
      </c>
      <c r="E4053">
        <v>0.02</v>
      </c>
      <c r="F4053">
        <v>1.06711</v>
      </c>
      <c r="G4053" s="384">
        <v>0</v>
      </c>
      <c r="H4053">
        <v>1.0661099999999999</v>
      </c>
    </row>
    <row r="4054" spans="1:10">
      <c r="A4054">
        <v>4050</v>
      </c>
      <c r="B4054" s="612">
        <v>43910.703472222223</v>
      </c>
      <c r="C4054" s="405" t="s">
        <v>2054</v>
      </c>
      <c r="D4054" s="384">
        <v>924</v>
      </c>
      <c r="E4054">
        <v>0.02</v>
      </c>
      <c r="F4054">
        <v>1.0661099999999999</v>
      </c>
      <c r="G4054" s="384">
        <v>0</v>
      </c>
      <c r="H4054">
        <v>1.0661099999999999</v>
      </c>
      <c r="I4054">
        <v>2</v>
      </c>
      <c r="J4054" s="384">
        <v>27112.66</v>
      </c>
    </row>
    <row r="4055" spans="1:10">
      <c r="A4055">
        <v>4051</v>
      </c>
      <c r="B4055" s="612">
        <v>43910.71597222222</v>
      </c>
      <c r="C4055" s="405" t="s">
        <v>97</v>
      </c>
      <c r="D4055" s="384">
        <v>925</v>
      </c>
      <c r="E4055">
        <v>0.02</v>
      </c>
      <c r="F4055">
        <v>1.0669900000000001</v>
      </c>
      <c r="G4055" s="384">
        <v>0</v>
      </c>
      <c r="H4055">
        <v>0</v>
      </c>
    </row>
    <row r="4056" spans="1:10">
      <c r="A4056">
        <v>4052</v>
      </c>
      <c r="B4056" s="612">
        <v>43910.71597222222</v>
      </c>
      <c r="C4056" s="405" t="s">
        <v>2110</v>
      </c>
      <c r="D4056" s="384">
        <v>925</v>
      </c>
      <c r="E4056">
        <v>0.02</v>
      </c>
      <c r="F4056">
        <v>1.0669900000000001</v>
      </c>
      <c r="G4056" s="384">
        <v>0</v>
      </c>
      <c r="H4056">
        <v>1.06599</v>
      </c>
    </row>
    <row r="4057" spans="1:10">
      <c r="A4057">
        <v>4055</v>
      </c>
      <c r="B4057" s="612">
        <v>43910.720833333333</v>
      </c>
      <c r="C4057" s="405" t="s">
        <v>2110</v>
      </c>
      <c r="D4057" s="384">
        <v>925</v>
      </c>
      <c r="E4057">
        <v>0.02</v>
      </c>
      <c r="F4057">
        <v>1.0669900000000001</v>
      </c>
      <c r="G4057" s="384">
        <v>0</v>
      </c>
      <c r="H4057">
        <v>1.06681</v>
      </c>
    </row>
    <row r="4058" spans="1:10">
      <c r="A4058">
        <v>4061</v>
      </c>
      <c r="B4058" s="612">
        <v>43910.745138888888</v>
      </c>
      <c r="C4058" s="405" t="s">
        <v>2054</v>
      </c>
      <c r="D4058" s="384">
        <v>925</v>
      </c>
      <c r="E4058">
        <v>0.02</v>
      </c>
      <c r="F4058">
        <v>1.06681</v>
      </c>
      <c r="G4058" s="384">
        <v>0</v>
      </c>
      <c r="H4058">
        <v>1.06681</v>
      </c>
      <c r="I4058">
        <v>0.36</v>
      </c>
      <c r="J4058" s="384">
        <v>27120</v>
      </c>
    </row>
    <row r="4059" spans="1:10">
      <c r="A4059">
        <v>4053</v>
      </c>
      <c r="B4059" s="612">
        <v>43910.720833333333</v>
      </c>
      <c r="C4059" s="405" t="s">
        <v>97</v>
      </c>
      <c r="D4059" s="384">
        <v>926</v>
      </c>
      <c r="E4059">
        <v>0.02</v>
      </c>
      <c r="F4059">
        <v>1.06863</v>
      </c>
      <c r="G4059" s="384">
        <v>0</v>
      </c>
      <c r="H4059">
        <v>0</v>
      </c>
    </row>
    <row r="4060" spans="1:10">
      <c r="A4060">
        <v>4054</v>
      </c>
      <c r="B4060" s="612">
        <v>43910.720833333333</v>
      </c>
      <c r="C4060" s="405" t="s">
        <v>2110</v>
      </c>
      <c r="D4060" s="384">
        <v>926</v>
      </c>
      <c r="E4060">
        <v>0.02</v>
      </c>
      <c r="F4060">
        <v>1.06863</v>
      </c>
      <c r="G4060" s="384">
        <v>0</v>
      </c>
      <c r="H4060">
        <v>1.06681</v>
      </c>
    </row>
    <row r="4061" spans="1:10">
      <c r="A4061">
        <v>4062</v>
      </c>
      <c r="B4061" s="612">
        <v>43910.745138888888</v>
      </c>
      <c r="C4061" s="405" t="s">
        <v>2054</v>
      </c>
      <c r="D4061" s="384">
        <v>926</v>
      </c>
      <c r="E4061">
        <v>0.02</v>
      </c>
      <c r="F4061">
        <v>1.06681</v>
      </c>
      <c r="G4061" s="384">
        <v>0</v>
      </c>
      <c r="H4061">
        <v>1.06681</v>
      </c>
      <c r="I4061">
        <v>3.64</v>
      </c>
      <c r="J4061" s="384">
        <v>27123.64</v>
      </c>
    </row>
    <row r="4062" spans="1:10">
      <c r="A4062">
        <v>4059</v>
      </c>
      <c r="B4062" s="612">
        <v>43910.731944444444</v>
      </c>
      <c r="C4062" s="405" t="s">
        <v>96</v>
      </c>
      <c r="D4062" s="384">
        <v>927</v>
      </c>
      <c r="E4062">
        <v>0.02</v>
      </c>
      <c r="F4062">
        <v>1.0679799999999999</v>
      </c>
      <c r="G4062" s="384">
        <v>0</v>
      </c>
      <c r="H4062">
        <v>0</v>
      </c>
    </row>
    <row r="4063" spans="1:10">
      <c r="A4063">
        <v>4060</v>
      </c>
      <c r="B4063" s="612">
        <v>43910.731944444444</v>
      </c>
      <c r="C4063" s="405" t="s">
        <v>2110</v>
      </c>
      <c r="D4063" s="384">
        <v>927</v>
      </c>
      <c r="E4063">
        <v>0.02</v>
      </c>
      <c r="F4063">
        <v>1.0679799999999999</v>
      </c>
      <c r="G4063" s="384">
        <v>0</v>
      </c>
      <c r="H4063">
        <v>1.06898</v>
      </c>
    </row>
    <row r="4064" spans="1:10">
      <c r="A4064">
        <v>4067</v>
      </c>
      <c r="B4064" s="612">
        <v>43910.75</v>
      </c>
      <c r="C4064" s="405" t="s">
        <v>2110</v>
      </c>
      <c r="D4064" s="384">
        <v>927</v>
      </c>
      <c r="E4064">
        <v>0.02</v>
      </c>
      <c r="F4064">
        <v>1.0679799999999999</v>
      </c>
      <c r="G4064" s="384">
        <v>0</v>
      </c>
      <c r="H4064">
        <v>1.0681799999999999</v>
      </c>
    </row>
    <row r="4065" spans="1:10">
      <c r="A4065">
        <v>4075</v>
      </c>
      <c r="B4065" s="612">
        <v>43910.771527777775</v>
      </c>
      <c r="C4065" s="405" t="s">
        <v>2110</v>
      </c>
      <c r="D4065" s="384">
        <v>927</v>
      </c>
      <c r="E4065">
        <v>0.02</v>
      </c>
      <c r="F4065">
        <v>1.0679799999999999</v>
      </c>
      <c r="G4065" s="384">
        <v>0</v>
      </c>
      <c r="H4065">
        <v>1.06714</v>
      </c>
    </row>
    <row r="4066" spans="1:10">
      <c r="A4066">
        <v>4081</v>
      </c>
      <c r="B4066" s="612">
        <v>43910.82916666667</v>
      </c>
      <c r="C4066" s="405" t="s">
        <v>2054</v>
      </c>
      <c r="D4066" s="384">
        <v>927</v>
      </c>
      <c r="E4066">
        <v>0.02</v>
      </c>
      <c r="F4066">
        <v>1.06714</v>
      </c>
      <c r="G4066" s="384">
        <v>0</v>
      </c>
      <c r="H4066">
        <v>1.06714</v>
      </c>
      <c r="I4066">
        <v>-1.68</v>
      </c>
      <c r="J4066" s="384">
        <v>27127.96</v>
      </c>
    </row>
    <row r="4067" spans="1:10">
      <c r="A4067">
        <v>4063</v>
      </c>
      <c r="B4067" s="612">
        <v>43910.747916666667</v>
      </c>
      <c r="C4067" s="405" t="s">
        <v>97</v>
      </c>
      <c r="D4067" s="384">
        <v>928</v>
      </c>
      <c r="E4067">
        <v>0.02</v>
      </c>
      <c r="F4067">
        <v>1.06724</v>
      </c>
      <c r="G4067" s="384">
        <v>0</v>
      </c>
      <c r="H4067">
        <v>0</v>
      </c>
    </row>
    <row r="4068" spans="1:10">
      <c r="A4068">
        <v>4064</v>
      </c>
      <c r="B4068" s="612">
        <v>43910.747916666667</v>
      </c>
      <c r="C4068" s="405" t="s">
        <v>2110</v>
      </c>
      <c r="D4068" s="384">
        <v>928</v>
      </c>
      <c r="E4068">
        <v>0.02</v>
      </c>
      <c r="F4068">
        <v>1.06724</v>
      </c>
      <c r="G4068" s="384">
        <v>0</v>
      </c>
      <c r="H4068">
        <v>1.0662400000000001</v>
      </c>
    </row>
    <row r="4069" spans="1:10">
      <c r="A4069">
        <v>4068</v>
      </c>
      <c r="B4069" s="612">
        <v>43910.75</v>
      </c>
      <c r="C4069" s="405" t="s">
        <v>2054</v>
      </c>
      <c r="D4069" s="384">
        <v>928</v>
      </c>
      <c r="E4069">
        <v>0.02</v>
      </c>
      <c r="F4069">
        <v>1.0662400000000001</v>
      </c>
      <c r="G4069" s="384">
        <v>0</v>
      </c>
      <c r="H4069">
        <v>1.0662400000000001</v>
      </c>
      <c r="I4069">
        <v>2</v>
      </c>
      <c r="J4069" s="384">
        <v>27125.64</v>
      </c>
    </row>
    <row r="4070" spans="1:10">
      <c r="A4070">
        <v>4065</v>
      </c>
      <c r="B4070" s="612">
        <v>43910.75</v>
      </c>
      <c r="C4070" s="405" t="s">
        <v>96</v>
      </c>
      <c r="D4070" s="384">
        <v>929</v>
      </c>
      <c r="E4070">
        <v>0.02</v>
      </c>
      <c r="F4070">
        <v>1.06637</v>
      </c>
      <c r="G4070" s="384">
        <v>0</v>
      </c>
      <c r="H4070">
        <v>0</v>
      </c>
    </row>
    <row r="4071" spans="1:10">
      <c r="A4071">
        <v>4066</v>
      </c>
      <c r="B4071" s="612">
        <v>43910.75</v>
      </c>
      <c r="C4071" s="405" t="s">
        <v>2110</v>
      </c>
      <c r="D4071" s="384">
        <v>929</v>
      </c>
      <c r="E4071">
        <v>0.02</v>
      </c>
      <c r="F4071">
        <v>1.06637</v>
      </c>
      <c r="G4071" s="384">
        <v>0</v>
      </c>
      <c r="H4071">
        <v>1.0681799999999999</v>
      </c>
    </row>
    <row r="4072" spans="1:10">
      <c r="A4072">
        <v>4074</v>
      </c>
      <c r="B4072" s="612">
        <v>43910.771527777775</v>
      </c>
      <c r="C4072" s="405" t="s">
        <v>2110</v>
      </c>
      <c r="D4072" s="384">
        <v>929</v>
      </c>
      <c r="E4072">
        <v>0.02</v>
      </c>
      <c r="F4072">
        <v>1.06637</v>
      </c>
      <c r="G4072" s="384">
        <v>0</v>
      </c>
      <c r="H4072">
        <v>1.06714</v>
      </c>
    </row>
    <row r="4073" spans="1:10">
      <c r="A4073">
        <v>4082</v>
      </c>
      <c r="B4073" s="612">
        <v>43910.82916666667</v>
      </c>
      <c r="C4073" s="405" t="s">
        <v>2054</v>
      </c>
      <c r="D4073" s="384">
        <v>929</v>
      </c>
      <c r="E4073">
        <v>0.02</v>
      </c>
      <c r="F4073">
        <v>1.06714</v>
      </c>
      <c r="G4073" s="384">
        <v>0</v>
      </c>
      <c r="H4073">
        <v>1.06714</v>
      </c>
      <c r="I4073">
        <v>1.54</v>
      </c>
      <c r="J4073" s="384">
        <v>27129.5</v>
      </c>
    </row>
    <row r="4074" spans="1:10">
      <c r="A4074">
        <v>4069</v>
      </c>
      <c r="B4074" s="612">
        <v>43910.763194444444</v>
      </c>
      <c r="C4074" s="405" t="s">
        <v>97</v>
      </c>
      <c r="D4074" s="384">
        <v>930</v>
      </c>
      <c r="E4074">
        <v>0.02</v>
      </c>
      <c r="F4074">
        <v>1.0658700000000001</v>
      </c>
      <c r="G4074" s="384">
        <v>0</v>
      </c>
      <c r="H4074">
        <v>0</v>
      </c>
    </row>
    <row r="4075" spans="1:10">
      <c r="A4075">
        <v>4070</v>
      </c>
      <c r="B4075" s="612">
        <v>43910.763194444444</v>
      </c>
      <c r="C4075" s="405" t="s">
        <v>2110</v>
      </c>
      <c r="D4075" s="384">
        <v>930</v>
      </c>
      <c r="E4075">
        <v>0.02</v>
      </c>
      <c r="F4075">
        <v>1.0658700000000001</v>
      </c>
      <c r="G4075" s="384">
        <v>0</v>
      </c>
      <c r="H4075">
        <v>1.06487</v>
      </c>
    </row>
    <row r="4076" spans="1:10">
      <c r="A4076">
        <v>4071</v>
      </c>
      <c r="B4076" s="612">
        <v>43910.771527777775</v>
      </c>
      <c r="C4076" s="405" t="s">
        <v>2054</v>
      </c>
      <c r="D4076" s="384">
        <v>930</v>
      </c>
      <c r="E4076">
        <v>0.02</v>
      </c>
      <c r="F4076">
        <v>1.06487</v>
      </c>
      <c r="G4076" s="384">
        <v>0</v>
      </c>
      <c r="H4076">
        <v>1.06487</v>
      </c>
      <c r="I4076">
        <v>2</v>
      </c>
      <c r="J4076" s="384">
        <v>27127.64</v>
      </c>
    </row>
    <row r="4077" spans="1:10">
      <c r="A4077">
        <v>4072</v>
      </c>
      <c r="B4077" s="612">
        <v>43910.771527777775</v>
      </c>
      <c r="C4077" s="405" t="s">
        <v>96</v>
      </c>
      <c r="D4077" s="384">
        <v>931</v>
      </c>
      <c r="E4077">
        <v>0.03</v>
      </c>
      <c r="F4077">
        <v>1.0647599999999999</v>
      </c>
      <c r="G4077" s="384">
        <v>0</v>
      </c>
      <c r="H4077">
        <v>0</v>
      </c>
    </row>
    <row r="4078" spans="1:10">
      <c r="A4078">
        <v>4073</v>
      </c>
      <c r="B4078" s="612">
        <v>43910.771527777775</v>
      </c>
      <c r="C4078" s="405" t="s">
        <v>2110</v>
      </c>
      <c r="D4078" s="384">
        <v>931</v>
      </c>
      <c r="E4078">
        <v>0.03</v>
      </c>
      <c r="F4078">
        <v>1.0647599999999999</v>
      </c>
      <c r="G4078" s="384">
        <v>0</v>
      </c>
      <c r="H4078">
        <v>1.06714</v>
      </c>
    </row>
    <row r="4079" spans="1:10">
      <c r="A4079">
        <v>4083</v>
      </c>
      <c r="B4079" s="612">
        <v>43910.82916666667</v>
      </c>
      <c r="C4079" s="405" t="s">
        <v>2054</v>
      </c>
      <c r="D4079" s="384">
        <v>931</v>
      </c>
      <c r="E4079">
        <v>0.03</v>
      </c>
      <c r="F4079">
        <v>1.06714</v>
      </c>
      <c r="G4079" s="384">
        <v>0</v>
      </c>
      <c r="H4079">
        <v>1.06714</v>
      </c>
      <c r="I4079">
        <v>7.14</v>
      </c>
      <c r="J4079" s="384">
        <v>27136.639999999999</v>
      </c>
    </row>
    <row r="4080" spans="1:10">
      <c r="A4080">
        <v>4076</v>
      </c>
      <c r="B4080" s="612">
        <v>43910.78402777778</v>
      </c>
      <c r="C4080" s="405" t="s">
        <v>97</v>
      </c>
      <c r="D4080" s="384">
        <v>932</v>
      </c>
      <c r="E4080">
        <v>0.02</v>
      </c>
      <c r="F4080">
        <v>1.06589</v>
      </c>
      <c r="G4080" s="384">
        <v>0</v>
      </c>
      <c r="H4080">
        <v>0</v>
      </c>
    </row>
    <row r="4081" spans="1:10">
      <c r="A4081">
        <v>4077</v>
      </c>
      <c r="B4081" s="612">
        <v>43910.78402777778</v>
      </c>
      <c r="C4081" s="405" t="s">
        <v>2110</v>
      </c>
      <c r="D4081" s="384">
        <v>932</v>
      </c>
      <c r="E4081">
        <v>0.02</v>
      </c>
      <c r="F4081">
        <v>1.06589</v>
      </c>
      <c r="G4081" s="384">
        <v>0</v>
      </c>
      <c r="H4081">
        <v>1.0648899999999999</v>
      </c>
    </row>
    <row r="4082" spans="1:10">
      <c r="A4082">
        <v>4078</v>
      </c>
      <c r="B4082" s="612">
        <v>43910.795138888891</v>
      </c>
      <c r="C4082" s="405" t="s">
        <v>2054</v>
      </c>
      <c r="D4082" s="384">
        <v>932</v>
      </c>
      <c r="E4082">
        <v>0.02</v>
      </c>
      <c r="F4082">
        <v>1.0648899999999999</v>
      </c>
      <c r="G4082" s="384">
        <v>0</v>
      </c>
      <c r="H4082">
        <v>1.0648899999999999</v>
      </c>
      <c r="I4082">
        <v>2</v>
      </c>
      <c r="J4082" s="384">
        <v>27129.64</v>
      </c>
    </row>
    <row r="4083" spans="1:10">
      <c r="A4083">
        <v>4079</v>
      </c>
      <c r="B4083" s="612">
        <v>43910.822222222225</v>
      </c>
      <c r="C4083" s="405" t="s">
        <v>97</v>
      </c>
      <c r="D4083" s="384">
        <v>933</v>
      </c>
      <c r="E4083">
        <v>0.02</v>
      </c>
      <c r="F4083">
        <v>1.06569</v>
      </c>
      <c r="G4083" s="384">
        <v>0</v>
      </c>
      <c r="H4083">
        <v>0</v>
      </c>
    </row>
    <row r="4084" spans="1:10">
      <c r="A4084">
        <v>4080</v>
      </c>
      <c r="B4084" s="612">
        <v>43910.822222222225</v>
      </c>
      <c r="C4084" s="405" t="s">
        <v>2110</v>
      </c>
      <c r="D4084" s="384">
        <v>933</v>
      </c>
      <c r="E4084">
        <v>0.02</v>
      </c>
      <c r="F4084">
        <v>1.06569</v>
      </c>
      <c r="G4084" s="384">
        <v>0</v>
      </c>
      <c r="H4084">
        <v>1.0646899999999999</v>
      </c>
    </row>
    <row r="4085" spans="1:10">
      <c r="A4085">
        <v>4086</v>
      </c>
      <c r="B4085" s="612">
        <v>43910.834027777775</v>
      </c>
      <c r="C4085" s="405" t="s">
        <v>2110</v>
      </c>
      <c r="D4085" s="384">
        <v>933</v>
      </c>
      <c r="E4085">
        <v>0.02</v>
      </c>
      <c r="F4085">
        <v>1.06569</v>
      </c>
      <c r="G4085" s="384">
        <v>0</v>
      </c>
      <c r="H4085">
        <v>1.06549</v>
      </c>
    </row>
    <row r="4086" spans="1:10">
      <c r="A4086">
        <v>4096</v>
      </c>
      <c r="B4086" s="612">
        <v>43910.85833333333</v>
      </c>
      <c r="C4086" s="405" t="s">
        <v>2110</v>
      </c>
      <c r="D4086" s="384">
        <v>933</v>
      </c>
      <c r="E4086">
        <v>0.02</v>
      </c>
      <c r="F4086">
        <v>1.06569</v>
      </c>
      <c r="G4086" s="384">
        <v>0</v>
      </c>
      <c r="H4086">
        <v>1.06654</v>
      </c>
    </row>
    <row r="4087" spans="1:10">
      <c r="A4087">
        <v>4102</v>
      </c>
      <c r="B4087" s="612">
        <v>43912.930555555555</v>
      </c>
      <c r="C4087" s="405" t="s">
        <v>2054</v>
      </c>
      <c r="D4087" s="384">
        <v>933</v>
      </c>
      <c r="E4087">
        <v>0.02</v>
      </c>
      <c r="F4087">
        <v>1.06654</v>
      </c>
      <c r="G4087" s="384">
        <v>0</v>
      </c>
      <c r="H4087">
        <v>1.06654</v>
      </c>
      <c r="I4087">
        <v>-1.7</v>
      </c>
      <c r="J4087" s="384">
        <v>27138.94</v>
      </c>
    </row>
    <row r="4088" spans="1:10">
      <c r="A4088">
        <v>4084</v>
      </c>
      <c r="B4088" s="612">
        <v>43910.834027777775</v>
      </c>
      <c r="C4088" s="405" t="s">
        <v>97</v>
      </c>
      <c r="D4088" s="384">
        <v>934</v>
      </c>
      <c r="E4088">
        <v>0.02</v>
      </c>
      <c r="F4088">
        <v>1.0672900000000001</v>
      </c>
      <c r="G4088" s="384">
        <v>0</v>
      </c>
      <c r="H4088">
        <v>0</v>
      </c>
    </row>
    <row r="4089" spans="1:10">
      <c r="A4089">
        <v>4085</v>
      </c>
      <c r="B4089" s="612">
        <v>43910.834027777775</v>
      </c>
      <c r="C4089" s="405" t="s">
        <v>2110</v>
      </c>
      <c r="D4089" s="384">
        <v>934</v>
      </c>
      <c r="E4089">
        <v>0.02</v>
      </c>
      <c r="F4089">
        <v>1.0672900000000001</v>
      </c>
      <c r="G4089" s="384">
        <v>0</v>
      </c>
      <c r="H4089">
        <v>1.06549</v>
      </c>
    </row>
    <row r="4090" spans="1:10">
      <c r="A4090">
        <v>4095</v>
      </c>
      <c r="B4090" s="612">
        <v>43910.85833333333</v>
      </c>
      <c r="C4090" s="405" t="s">
        <v>2110</v>
      </c>
      <c r="D4090" s="384">
        <v>934</v>
      </c>
      <c r="E4090">
        <v>0.02</v>
      </c>
      <c r="F4090">
        <v>1.0672900000000001</v>
      </c>
      <c r="G4090" s="384">
        <v>0</v>
      </c>
      <c r="H4090">
        <v>1.06654</v>
      </c>
    </row>
    <row r="4091" spans="1:10">
      <c r="A4091">
        <v>4103</v>
      </c>
      <c r="B4091" s="612">
        <v>43912.930555555555</v>
      </c>
      <c r="C4091" s="405" t="s">
        <v>2054</v>
      </c>
      <c r="D4091" s="384">
        <v>934</v>
      </c>
      <c r="E4091">
        <v>0.02</v>
      </c>
      <c r="F4091">
        <v>1.06654</v>
      </c>
      <c r="G4091" s="384">
        <v>0</v>
      </c>
      <c r="H4091">
        <v>1.06654</v>
      </c>
      <c r="I4091">
        <v>1.5</v>
      </c>
      <c r="J4091" s="384">
        <v>27140.44</v>
      </c>
    </row>
    <row r="4092" spans="1:10">
      <c r="A4092">
        <v>4087</v>
      </c>
      <c r="B4092" s="612">
        <v>43910.836805555555</v>
      </c>
      <c r="C4092" s="405" t="s">
        <v>96</v>
      </c>
      <c r="D4092" s="384">
        <v>935</v>
      </c>
      <c r="E4092">
        <v>0.02</v>
      </c>
      <c r="F4092">
        <v>1.06664</v>
      </c>
      <c r="G4092" s="384">
        <v>0</v>
      </c>
      <c r="H4092">
        <v>0</v>
      </c>
    </row>
    <row r="4093" spans="1:10">
      <c r="A4093">
        <v>4088</v>
      </c>
      <c r="B4093" s="612">
        <v>43910.836805555555</v>
      </c>
      <c r="C4093" s="405" t="s">
        <v>2110</v>
      </c>
      <c r="D4093" s="384">
        <v>935</v>
      </c>
      <c r="E4093">
        <v>0.02</v>
      </c>
      <c r="F4093">
        <v>1.06664</v>
      </c>
      <c r="G4093" s="384">
        <v>0</v>
      </c>
      <c r="H4093">
        <v>1.0676399999999999</v>
      </c>
    </row>
    <row r="4094" spans="1:10">
      <c r="A4094">
        <v>4089</v>
      </c>
      <c r="B4094" s="612">
        <v>43910.842361111114</v>
      </c>
      <c r="C4094" s="405" t="s">
        <v>2054</v>
      </c>
      <c r="D4094" s="384">
        <v>935</v>
      </c>
      <c r="E4094">
        <v>0.02</v>
      </c>
      <c r="F4094">
        <v>1.0676399999999999</v>
      </c>
      <c r="G4094" s="384">
        <v>0</v>
      </c>
      <c r="H4094">
        <v>1.0676399999999999</v>
      </c>
      <c r="I4094">
        <v>2</v>
      </c>
      <c r="J4094" s="384">
        <v>27138.639999999999</v>
      </c>
    </row>
    <row r="4095" spans="1:10">
      <c r="A4095">
        <v>4090</v>
      </c>
      <c r="B4095" s="612">
        <v>43910.847916666666</v>
      </c>
      <c r="C4095" s="405" t="s">
        <v>96</v>
      </c>
      <c r="D4095" s="384">
        <v>936</v>
      </c>
      <c r="E4095">
        <v>0.02</v>
      </c>
      <c r="F4095">
        <v>1.06735</v>
      </c>
      <c r="G4095" s="384">
        <v>0</v>
      </c>
      <c r="H4095">
        <v>0</v>
      </c>
    </row>
    <row r="4096" spans="1:10">
      <c r="A4096">
        <v>4091</v>
      </c>
      <c r="B4096" s="612">
        <v>43910.847916666666</v>
      </c>
      <c r="C4096" s="405" t="s">
        <v>2110</v>
      </c>
      <c r="D4096" s="384">
        <v>936</v>
      </c>
      <c r="E4096">
        <v>0.02</v>
      </c>
      <c r="F4096">
        <v>1.06735</v>
      </c>
      <c r="G4096" s="384">
        <v>0</v>
      </c>
      <c r="H4096">
        <v>1.0683499999999999</v>
      </c>
    </row>
    <row r="4097" spans="1:10">
      <c r="A4097">
        <v>4092</v>
      </c>
      <c r="B4097" s="612">
        <v>43910.856249999997</v>
      </c>
      <c r="C4097" s="405" t="s">
        <v>2054</v>
      </c>
      <c r="D4097" s="384">
        <v>936</v>
      </c>
      <c r="E4097">
        <v>0.02</v>
      </c>
      <c r="F4097">
        <v>1.0683499999999999</v>
      </c>
      <c r="G4097" s="384">
        <v>0</v>
      </c>
      <c r="H4097">
        <v>1.0683499999999999</v>
      </c>
      <c r="I4097">
        <v>2</v>
      </c>
      <c r="J4097" s="384">
        <v>27140.639999999999</v>
      </c>
    </row>
    <row r="4098" spans="1:10">
      <c r="A4098">
        <v>4093</v>
      </c>
      <c r="B4098" s="612">
        <v>43910.85833333333</v>
      </c>
      <c r="C4098" s="405" t="s">
        <v>97</v>
      </c>
      <c r="D4098" s="384">
        <v>937</v>
      </c>
      <c r="E4098">
        <v>0.03</v>
      </c>
      <c r="F4098">
        <v>1.0689299999999999</v>
      </c>
      <c r="G4098" s="384">
        <v>0</v>
      </c>
      <c r="H4098">
        <v>0</v>
      </c>
    </row>
    <row r="4099" spans="1:10">
      <c r="A4099">
        <v>4094</v>
      </c>
      <c r="B4099" s="612">
        <v>43910.85833333333</v>
      </c>
      <c r="C4099" s="405" t="s">
        <v>2110</v>
      </c>
      <c r="D4099" s="384">
        <v>937</v>
      </c>
      <c r="E4099">
        <v>0.03</v>
      </c>
      <c r="F4099">
        <v>1.0689299999999999</v>
      </c>
      <c r="G4099" s="384">
        <v>0</v>
      </c>
      <c r="H4099">
        <v>1.06654</v>
      </c>
    </row>
    <row r="4100" spans="1:10">
      <c r="A4100">
        <v>4104</v>
      </c>
      <c r="B4100" s="612">
        <v>43912.930555555555</v>
      </c>
      <c r="C4100" s="405" t="s">
        <v>2054</v>
      </c>
      <c r="D4100" s="384">
        <v>937</v>
      </c>
      <c r="E4100">
        <v>0.03</v>
      </c>
      <c r="F4100">
        <v>1.06654</v>
      </c>
      <c r="G4100" s="384">
        <v>0</v>
      </c>
      <c r="H4100">
        <v>1.06654</v>
      </c>
      <c r="I4100">
        <v>7.17</v>
      </c>
      <c r="J4100" s="384">
        <v>27147.61</v>
      </c>
    </row>
    <row r="4101" spans="1:10">
      <c r="A4101">
        <v>4097</v>
      </c>
      <c r="B4101" s="612">
        <v>43912.923611111109</v>
      </c>
      <c r="C4101" s="405" t="s">
        <v>96</v>
      </c>
      <c r="D4101" s="384">
        <v>938</v>
      </c>
      <c r="E4101">
        <v>0.02</v>
      </c>
      <c r="F4101">
        <v>1.06904</v>
      </c>
      <c r="G4101" s="384">
        <v>0</v>
      </c>
      <c r="H4101">
        <v>0</v>
      </c>
    </row>
    <row r="4102" spans="1:10">
      <c r="A4102">
        <v>4098</v>
      </c>
      <c r="B4102" s="612">
        <v>43912.923611111109</v>
      </c>
      <c r="C4102" s="405" t="s">
        <v>2110</v>
      </c>
      <c r="D4102" s="384">
        <v>938</v>
      </c>
      <c r="E4102">
        <v>0.02</v>
      </c>
      <c r="F4102">
        <v>1.06904</v>
      </c>
      <c r="G4102" s="384">
        <v>0</v>
      </c>
      <c r="H4102">
        <v>1.0700400000000001</v>
      </c>
    </row>
    <row r="4103" spans="1:10">
      <c r="A4103">
        <v>4101</v>
      </c>
      <c r="B4103" s="612">
        <v>43912.929861111108</v>
      </c>
      <c r="C4103" s="405" t="s">
        <v>2110</v>
      </c>
      <c r="D4103" s="384">
        <v>938</v>
      </c>
      <c r="E4103">
        <v>0.02</v>
      </c>
      <c r="F4103">
        <v>1.06904</v>
      </c>
      <c r="G4103" s="384">
        <v>0</v>
      </c>
      <c r="H4103">
        <v>1.0692200000000001</v>
      </c>
    </row>
    <row r="4104" spans="1:10">
      <c r="A4104">
        <v>4108</v>
      </c>
      <c r="B4104" s="612">
        <v>43912.933333333334</v>
      </c>
      <c r="C4104" s="405" t="s">
        <v>2110</v>
      </c>
      <c r="D4104" s="384">
        <v>938</v>
      </c>
      <c r="E4104">
        <v>0.02</v>
      </c>
      <c r="F4104">
        <v>1.06904</v>
      </c>
      <c r="G4104" s="384">
        <v>0</v>
      </c>
      <c r="H4104">
        <v>1.0681499999999999</v>
      </c>
    </row>
    <row r="4105" spans="1:10">
      <c r="A4105">
        <v>4113</v>
      </c>
      <c r="B4105" s="612">
        <v>43912.941666666666</v>
      </c>
      <c r="C4105" s="405" t="s">
        <v>2110</v>
      </c>
      <c r="D4105" s="384">
        <v>938</v>
      </c>
      <c r="E4105">
        <v>0.02</v>
      </c>
      <c r="F4105">
        <v>1.06904</v>
      </c>
      <c r="G4105" s="384">
        <v>0</v>
      </c>
      <c r="H4105">
        <v>1.06684</v>
      </c>
    </row>
    <row r="4106" spans="1:10">
      <c r="A4106">
        <v>4116</v>
      </c>
      <c r="B4106" s="612">
        <v>43912.959722222222</v>
      </c>
      <c r="C4106" s="405" t="s">
        <v>2054</v>
      </c>
      <c r="D4106" s="384">
        <v>938</v>
      </c>
      <c r="E4106">
        <v>0.02</v>
      </c>
      <c r="F4106">
        <v>1.06684</v>
      </c>
      <c r="G4106" s="384">
        <v>0</v>
      </c>
      <c r="H4106">
        <v>1.06684</v>
      </c>
      <c r="I4106">
        <v>-4.4000000000000004</v>
      </c>
      <c r="J4106" s="384">
        <v>27143.21</v>
      </c>
    </row>
    <row r="4107" spans="1:10">
      <c r="A4107">
        <v>4099</v>
      </c>
      <c r="B4107" s="612">
        <v>43912.929861111108</v>
      </c>
      <c r="C4107" s="405" t="s">
        <v>96</v>
      </c>
      <c r="D4107" s="384">
        <v>939</v>
      </c>
      <c r="E4107">
        <v>0.02</v>
      </c>
      <c r="F4107">
        <v>1.0673999999999999</v>
      </c>
      <c r="G4107" s="384">
        <v>0</v>
      </c>
      <c r="H4107">
        <v>0</v>
      </c>
    </row>
    <row r="4108" spans="1:10">
      <c r="A4108">
        <v>4100</v>
      </c>
      <c r="B4108" s="612">
        <v>43912.929861111108</v>
      </c>
      <c r="C4108" s="405" t="s">
        <v>2110</v>
      </c>
      <c r="D4108" s="384">
        <v>939</v>
      </c>
      <c r="E4108">
        <v>0.02</v>
      </c>
      <c r="F4108">
        <v>1.0673999999999999</v>
      </c>
      <c r="G4108" s="384">
        <v>0</v>
      </c>
      <c r="H4108">
        <v>1.0692200000000001</v>
      </c>
    </row>
    <row r="4109" spans="1:10">
      <c r="A4109">
        <v>4107</v>
      </c>
      <c r="B4109" s="612">
        <v>43912.933333333334</v>
      </c>
      <c r="C4109" s="405" t="s">
        <v>2110</v>
      </c>
      <c r="D4109" s="384">
        <v>939</v>
      </c>
      <c r="E4109">
        <v>0.02</v>
      </c>
      <c r="F4109">
        <v>1.0673999999999999</v>
      </c>
      <c r="G4109" s="384">
        <v>0</v>
      </c>
      <c r="H4109">
        <v>1.0681499999999999</v>
      </c>
    </row>
    <row r="4110" spans="1:10">
      <c r="A4110">
        <v>4112</v>
      </c>
      <c r="B4110" s="612">
        <v>43912.941666666666</v>
      </c>
      <c r="C4110" s="405" t="s">
        <v>2110</v>
      </c>
      <c r="D4110" s="384">
        <v>939</v>
      </c>
      <c r="E4110">
        <v>0.02</v>
      </c>
      <c r="F4110">
        <v>1.0673999999999999</v>
      </c>
      <c r="G4110" s="384">
        <v>0</v>
      </c>
      <c r="H4110">
        <v>1.06684</v>
      </c>
    </row>
    <row r="4111" spans="1:10">
      <c r="A4111">
        <v>4117</v>
      </c>
      <c r="B4111" s="612">
        <v>43912.959722222222</v>
      </c>
      <c r="C4111" s="405" t="s">
        <v>2054</v>
      </c>
      <c r="D4111" s="384">
        <v>939</v>
      </c>
      <c r="E4111">
        <v>0.02</v>
      </c>
      <c r="F4111">
        <v>1.06684</v>
      </c>
      <c r="G4111" s="384">
        <v>0</v>
      </c>
      <c r="H4111">
        <v>1.06684</v>
      </c>
      <c r="I4111">
        <v>-1.1200000000000001</v>
      </c>
      <c r="J4111" s="384">
        <v>27142.09</v>
      </c>
    </row>
    <row r="4112" spans="1:10">
      <c r="A4112">
        <v>4105</v>
      </c>
      <c r="B4112" s="612">
        <v>43912.933333333334</v>
      </c>
      <c r="C4112" s="405" t="s">
        <v>96</v>
      </c>
      <c r="D4112" s="384">
        <v>940</v>
      </c>
      <c r="E4112">
        <v>0.03</v>
      </c>
      <c r="F4112">
        <v>1.06572</v>
      </c>
      <c r="G4112" s="384">
        <v>0</v>
      </c>
      <c r="H4112">
        <v>0</v>
      </c>
    </row>
    <row r="4113" spans="1:10">
      <c r="A4113">
        <v>4106</v>
      </c>
      <c r="B4113" s="612">
        <v>43912.933333333334</v>
      </c>
      <c r="C4113" s="405" t="s">
        <v>2110</v>
      </c>
      <c r="D4113" s="384">
        <v>940</v>
      </c>
      <c r="E4113">
        <v>0.03</v>
      </c>
      <c r="F4113">
        <v>1.06572</v>
      </c>
      <c r="G4113" s="384">
        <v>0</v>
      </c>
      <c r="H4113">
        <v>1.0681499999999999</v>
      </c>
    </row>
    <row r="4114" spans="1:10">
      <c r="A4114">
        <v>4111</v>
      </c>
      <c r="B4114" s="612">
        <v>43912.941666666666</v>
      </c>
      <c r="C4114" s="405" t="s">
        <v>2110</v>
      </c>
      <c r="D4114" s="384">
        <v>940</v>
      </c>
      <c r="E4114">
        <v>0.03</v>
      </c>
      <c r="F4114">
        <v>1.06572</v>
      </c>
      <c r="G4114" s="384">
        <v>0</v>
      </c>
      <c r="H4114">
        <v>1.06684</v>
      </c>
    </row>
    <row r="4115" spans="1:10">
      <c r="A4115">
        <v>4118</v>
      </c>
      <c r="B4115" s="612">
        <v>43912.959722222222</v>
      </c>
      <c r="C4115" s="405" t="s">
        <v>2054</v>
      </c>
      <c r="D4115" s="384">
        <v>940</v>
      </c>
      <c r="E4115">
        <v>0.03</v>
      </c>
      <c r="F4115">
        <v>1.06684</v>
      </c>
      <c r="G4115" s="384">
        <v>0</v>
      </c>
      <c r="H4115">
        <v>1.06684</v>
      </c>
      <c r="I4115">
        <v>3.36</v>
      </c>
      <c r="J4115" s="384">
        <v>27145.45</v>
      </c>
    </row>
    <row r="4116" spans="1:10">
      <c r="A4116">
        <v>4109</v>
      </c>
      <c r="B4116" s="612">
        <v>43912.941666666666</v>
      </c>
      <c r="C4116" s="405" t="s">
        <v>96</v>
      </c>
      <c r="D4116" s="384">
        <v>941</v>
      </c>
      <c r="E4116">
        <v>0.05</v>
      </c>
      <c r="F4116">
        <v>1.0640000000000001</v>
      </c>
      <c r="G4116" s="384">
        <v>0</v>
      </c>
      <c r="H4116">
        <v>0</v>
      </c>
    </row>
    <row r="4117" spans="1:10">
      <c r="A4117">
        <v>4110</v>
      </c>
      <c r="B4117" s="612">
        <v>43912.941666666666</v>
      </c>
      <c r="C4117" s="405" t="s">
        <v>2110</v>
      </c>
      <c r="D4117" s="384">
        <v>941</v>
      </c>
      <c r="E4117">
        <v>0.05</v>
      </c>
      <c r="F4117">
        <v>1.0640000000000001</v>
      </c>
      <c r="G4117" s="384">
        <v>0</v>
      </c>
      <c r="H4117">
        <v>1.06684</v>
      </c>
    </row>
    <row r="4118" spans="1:10">
      <c r="A4118">
        <v>4119</v>
      </c>
      <c r="B4118" s="612">
        <v>43912.959722222222</v>
      </c>
      <c r="C4118" s="405" t="s">
        <v>2054</v>
      </c>
      <c r="D4118" s="384">
        <v>941</v>
      </c>
      <c r="E4118">
        <v>0.05</v>
      </c>
      <c r="F4118">
        <v>1.06684</v>
      </c>
      <c r="G4118" s="384">
        <v>0</v>
      </c>
      <c r="H4118">
        <v>1.06684</v>
      </c>
      <c r="I4118">
        <v>14.2</v>
      </c>
      <c r="J4118" s="384">
        <v>27159.65</v>
      </c>
    </row>
    <row r="4119" spans="1:10">
      <c r="A4119">
        <v>4114</v>
      </c>
      <c r="B4119" s="612">
        <v>43912.95</v>
      </c>
      <c r="C4119" s="405" t="s">
        <v>97</v>
      </c>
      <c r="D4119" s="384">
        <v>942</v>
      </c>
      <c r="E4119">
        <v>0.02</v>
      </c>
      <c r="F4119">
        <v>1.0660099999999999</v>
      </c>
      <c r="G4119" s="384">
        <v>0</v>
      </c>
      <c r="H4119">
        <v>0</v>
      </c>
    </row>
    <row r="4120" spans="1:10">
      <c r="A4120">
        <v>4115</v>
      </c>
      <c r="B4120" s="612">
        <v>43912.95</v>
      </c>
      <c r="C4120" s="405" t="s">
        <v>2110</v>
      </c>
      <c r="D4120" s="384">
        <v>942</v>
      </c>
      <c r="E4120">
        <v>0.02</v>
      </c>
      <c r="F4120">
        <v>1.0660099999999999</v>
      </c>
      <c r="G4120" s="384">
        <v>0</v>
      </c>
      <c r="H4120">
        <v>1.06501</v>
      </c>
    </row>
    <row r="4121" spans="1:10">
      <c r="A4121">
        <v>4124</v>
      </c>
      <c r="B4121" s="612">
        <v>43912.977777777778</v>
      </c>
      <c r="C4121" s="405" t="s">
        <v>2110</v>
      </c>
      <c r="D4121" s="384">
        <v>942</v>
      </c>
      <c r="E4121">
        <v>0.02</v>
      </c>
      <c r="F4121">
        <v>1.0660099999999999</v>
      </c>
      <c r="G4121" s="384">
        <v>0</v>
      </c>
      <c r="H4121">
        <v>1.0658099999999999</v>
      </c>
    </row>
    <row r="4122" spans="1:10">
      <c r="A4122">
        <v>4129</v>
      </c>
      <c r="B4122" s="612">
        <v>43912.990972222222</v>
      </c>
      <c r="C4122" s="405" t="s">
        <v>2110</v>
      </c>
      <c r="D4122" s="384">
        <v>942</v>
      </c>
      <c r="E4122">
        <v>0.02</v>
      </c>
      <c r="F4122">
        <v>1.0660099999999999</v>
      </c>
      <c r="G4122" s="384">
        <v>0</v>
      </c>
      <c r="H4122">
        <v>1.06684</v>
      </c>
    </row>
    <row r="4123" spans="1:10">
      <c r="A4123">
        <v>4138</v>
      </c>
      <c r="B4123" s="612">
        <v>43913.02847222222</v>
      </c>
      <c r="C4123" s="405" t="s">
        <v>2054</v>
      </c>
      <c r="D4123" s="384">
        <v>942</v>
      </c>
      <c r="E4123">
        <v>0.02</v>
      </c>
      <c r="F4123">
        <v>1.06684</v>
      </c>
      <c r="G4123" s="384">
        <v>0</v>
      </c>
      <c r="H4123">
        <v>1.06684</v>
      </c>
      <c r="I4123">
        <v>-1.64</v>
      </c>
      <c r="J4123" s="384">
        <v>27162.01</v>
      </c>
    </row>
    <row r="4124" spans="1:10">
      <c r="A4124">
        <v>4120</v>
      </c>
      <c r="B4124" s="612">
        <v>43912.96875</v>
      </c>
      <c r="C4124" s="405" t="s">
        <v>96</v>
      </c>
      <c r="D4124" s="384">
        <v>943</v>
      </c>
      <c r="E4124">
        <v>0.02</v>
      </c>
      <c r="F4124">
        <v>1.0668</v>
      </c>
      <c r="G4124" s="384">
        <v>0</v>
      </c>
      <c r="H4124">
        <v>0</v>
      </c>
    </row>
    <row r="4125" spans="1:10">
      <c r="A4125">
        <v>4121</v>
      </c>
      <c r="B4125" s="612">
        <v>43912.96875</v>
      </c>
      <c r="C4125" s="405" t="s">
        <v>2110</v>
      </c>
      <c r="D4125" s="384">
        <v>943</v>
      </c>
      <c r="E4125">
        <v>0.02</v>
      </c>
      <c r="F4125">
        <v>1.0668</v>
      </c>
      <c r="G4125" s="384">
        <v>0</v>
      </c>
      <c r="H4125">
        <v>1.0678000000000001</v>
      </c>
    </row>
    <row r="4126" spans="1:10">
      <c r="A4126">
        <v>4125</v>
      </c>
      <c r="B4126" s="612">
        <v>43912.978472222225</v>
      </c>
      <c r="C4126" s="405" t="s">
        <v>2054</v>
      </c>
      <c r="D4126" s="384">
        <v>943</v>
      </c>
      <c r="E4126">
        <v>0.02</v>
      </c>
      <c r="F4126">
        <v>1.0678000000000001</v>
      </c>
      <c r="G4126" s="384">
        <v>0</v>
      </c>
      <c r="H4126">
        <v>1.0678000000000001</v>
      </c>
      <c r="I4126">
        <v>2</v>
      </c>
      <c r="J4126" s="384">
        <v>27161.65</v>
      </c>
    </row>
    <row r="4127" spans="1:10">
      <c r="A4127">
        <v>4122</v>
      </c>
      <c r="B4127" s="612">
        <v>43912.977777777778</v>
      </c>
      <c r="C4127" s="405" t="s">
        <v>97</v>
      </c>
      <c r="D4127" s="384">
        <v>944</v>
      </c>
      <c r="E4127">
        <v>0.02</v>
      </c>
      <c r="F4127">
        <v>1.0676099999999999</v>
      </c>
      <c r="G4127" s="384">
        <v>0</v>
      </c>
      <c r="H4127">
        <v>0</v>
      </c>
    </row>
    <row r="4128" spans="1:10">
      <c r="A4128">
        <v>4123</v>
      </c>
      <c r="B4128" s="612">
        <v>43912.977777777778</v>
      </c>
      <c r="C4128" s="405" t="s">
        <v>2110</v>
      </c>
      <c r="D4128" s="384">
        <v>944</v>
      </c>
      <c r="E4128">
        <v>0.02</v>
      </c>
      <c r="F4128">
        <v>1.0676099999999999</v>
      </c>
      <c r="G4128" s="384">
        <v>0</v>
      </c>
      <c r="H4128">
        <v>1.0658099999999999</v>
      </c>
    </row>
    <row r="4129" spans="1:10">
      <c r="A4129">
        <v>4128</v>
      </c>
      <c r="B4129" s="612">
        <v>43912.990972222222</v>
      </c>
      <c r="C4129" s="405" t="s">
        <v>2110</v>
      </c>
      <c r="D4129" s="384">
        <v>944</v>
      </c>
      <c r="E4129">
        <v>0.02</v>
      </c>
      <c r="F4129">
        <v>1.0676099999999999</v>
      </c>
      <c r="G4129" s="384">
        <v>0</v>
      </c>
      <c r="H4129">
        <v>1.06684</v>
      </c>
    </row>
    <row r="4130" spans="1:10">
      <c r="A4130">
        <v>4139</v>
      </c>
      <c r="B4130" s="612">
        <v>43913.02847222222</v>
      </c>
      <c r="C4130" s="405" t="s">
        <v>2054</v>
      </c>
      <c r="D4130" s="384">
        <v>944</v>
      </c>
      <c r="E4130">
        <v>0.02</v>
      </c>
      <c r="F4130">
        <v>1.06684</v>
      </c>
      <c r="G4130" s="384">
        <v>0</v>
      </c>
      <c r="H4130">
        <v>1.06684</v>
      </c>
      <c r="I4130">
        <v>1.56</v>
      </c>
      <c r="J4130" s="384">
        <v>27163.57</v>
      </c>
    </row>
    <row r="4131" spans="1:10">
      <c r="A4131">
        <v>4126</v>
      </c>
      <c r="B4131" s="612">
        <v>43912.990972222222</v>
      </c>
      <c r="C4131" s="405" t="s">
        <v>97</v>
      </c>
      <c r="D4131" s="384">
        <v>945</v>
      </c>
      <c r="E4131">
        <v>0.03</v>
      </c>
      <c r="F4131">
        <v>1.06921</v>
      </c>
      <c r="G4131" s="384">
        <v>0</v>
      </c>
      <c r="H4131">
        <v>0</v>
      </c>
    </row>
    <row r="4132" spans="1:10">
      <c r="A4132">
        <v>4127</v>
      </c>
      <c r="B4132" s="612">
        <v>43912.990972222222</v>
      </c>
      <c r="C4132" s="405" t="s">
        <v>2110</v>
      </c>
      <c r="D4132" s="384">
        <v>945</v>
      </c>
      <c r="E4132">
        <v>0.03</v>
      </c>
      <c r="F4132">
        <v>1.06921</v>
      </c>
      <c r="G4132" s="384">
        <v>0</v>
      </c>
      <c r="H4132">
        <v>1.06684</v>
      </c>
    </row>
    <row r="4133" spans="1:10">
      <c r="A4133">
        <v>4140</v>
      </c>
      <c r="B4133" s="612">
        <v>43913.02847222222</v>
      </c>
      <c r="C4133" s="405" t="s">
        <v>2054</v>
      </c>
      <c r="D4133" s="384">
        <v>945</v>
      </c>
      <c r="E4133">
        <v>0.03</v>
      </c>
      <c r="F4133">
        <v>1.06684</v>
      </c>
      <c r="G4133" s="384">
        <v>0</v>
      </c>
      <c r="H4133">
        <v>1.06684</v>
      </c>
      <c r="I4133">
        <v>7.14</v>
      </c>
      <c r="J4133" s="384">
        <v>27170.720000000001</v>
      </c>
    </row>
    <row r="4134" spans="1:10">
      <c r="A4134">
        <v>4130</v>
      </c>
      <c r="B4134" s="612">
        <v>43913.00277777778</v>
      </c>
      <c r="C4134" s="405" t="s">
        <v>96</v>
      </c>
      <c r="D4134" s="384">
        <v>946</v>
      </c>
      <c r="E4134">
        <v>0.02</v>
      </c>
      <c r="F4134">
        <v>1.06877</v>
      </c>
      <c r="G4134" s="384">
        <v>0</v>
      </c>
      <c r="H4134">
        <v>0</v>
      </c>
    </row>
    <row r="4135" spans="1:10">
      <c r="A4135">
        <v>4131</v>
      </c>
      <c r="B4135" s="612">
        <v>43913.00277777778</v>
      </c>
      <c r="C4135" s="405" t="s">
        <v>2110</v>
      </c>
      <c r="D4135" s="384">
        <v>946</v>
      </c>
      <c r="E4135">
        <v>0.02</v>
      </c>
      <c r="F4135">
        <v>1.06877</v>
      </c>
      <c r="G4135" s="384">
        <v>0</v>
      </c>
      <c r="H4135">
        <v>1.0697700000000001</v>
      </c>
    </row>
    <row r="4136" spans="1:10">
      <c r="A4136">
        <v>4132</v>
      </c>
      <c r="B4136" s="612">
        <v>43913.010416666664</v>
      </c>
      <c r="C4136" s="405" t="s">
        <v>2054</v>
      </c>
      <c r="D4136" s="384">
        <v>946</v>
      </c>
      <c r="E4136">
        <v>0.02</v>
      </c>
      <c r="F4136">
        <v>1.0697700000000001</v>
      </c>
      <c r="G4136" s="384">
        <v>0</v>
      </c>
      <c r="H4136">
        <v>1.0697700000000001</v>
      </c>
      <c r="I4136">
        <v>2</v>
      </c>
      <c r="J4136" s="384">
        <v>27163.65</v>
      </c>
    </row>
    <row r="4137" spans="1:10">
      <c r="A4137">
        <v>4133</v>
      </c>
      <c r="B4137" s="612">
        <v>43913.018055555556</v>
      </c>
      <c r="C4137" s="405" t="s">
        <v>96</v>
      </c>
      <c r="D4137" s="384">
        <v>947</v>
      </c>
      <c r="E4137">
        <v>0.02</v>
      </c>
      <c r="F4137">
        <v>1.0699099999999999</v>
      </c>
      <c r="G4137" s="384">
        <v>0</v>
      </c>
      <c r="H4137">
        <v>0</v>
      </c>
    </row>
    <row r="4138" spans="1:10">
      <c r="A4138">
        <v>4134</v>
      </c>
      <c r="B4138" s="612">
        <v>43913.018055555556</v>
      </c>
      <c r="C4138" s="405" t="s">
        <v>2110</v>
      </c>
      <c r="D4138" s="384">
        <v>947</v>
      </c>
      <c r="E4138">
        <v>0.02</v>
      </c>
      <c r="F4138">
        <v>1.0699099999999999</v>
      </c>
      <c r="G4138" s="384">
        <v>0</v>
      </c>
      <c r="H4138">
        <v>1.07091</v>
      </c>
    </row>
    <row r="4139" spans="1:10">
      <c r="A4139">
        <v>4137</v>
      </c>
      <c r="B4139" s="612">
        <v>43913.019444444442</v>
      </c>
      <c r="C4139" s="405" t="s">
        <v>2110</v>
      </c>
      <c r="D4139" s="384">
        <v>947</v>
      </c>
      <c r="E4139">
        <v>0.02</v>
      </c>
      <c r="F4139">
        <v>1.0699099999999999</v>
      </c>
      <c r="G4139" s="384">
        <v>0</v>
      </c>
      <c r="H4139">
        <v>1.0701099999999999</v>
      </c>
    </row>
    <row r="4140" spans="1:10">
      <c r="A4140">
        <v>4144</v>
      </c>
      <c r="B4140" s="612">
        <v>43913.029166666667</v>
      </c>
      <c r="C4140" s="405" t="s">
        <v>2110</v>
      </c>
      <c r="D4140" s="384">
        <v>947</v>
      </c>
      <c r="E4140">
        <v>0.02</v>
      </c>
      <c r="F4140">
        <v>1.0699099999999999</v>
      </c>
      <c r="G4140" s="384">
        <v>0</v>
      </c>
      <c r="H4140">
        <v>1.06908</v>
      </c>
    </row>
    <row r="4141" spans="1:10">
      <c r="A4141">
        <v>4147</v>
      </c>
      <c r="B4141" s="612">
        <v>43913.037499999999</v>
      </c>
      <c r="C4141" s="405" t="s">
        <v>2054</v>
      </c>
      <c r="D4141" s="384">
        <v>947</v>
      </c>
      <c r="E4141">
        <v>0.02</v>
      </c>
      <c r="F4141">
        <v>1.06908</v>
      </c>
      <c r="G4141" s="384">
        <v>0</v>
      </c>
      <c r="H4141">
        <v>1.06908</v>
      </c>
      <c r="I4141">
        <v>-1.66</v>
      </c>
      <c r="J4141" s="384">
        <v>27169.06</v>
      </c>
    </row>
    <row r="4142" spans="1:10">
      <c r="A4142">
        <v>4135</v>
      </c>
      <c r="B4142" s="612">
        <v>43913.019444444442</v>
      </c>
      <c r="C4142" s="405" t="s">
        <v>96</v>
      </c>
      <c r="D4142" s="384">
        <v>948</v>
      </c>
      <c r="E4142">
        <v>0.02</v>
      </c>
      <c r="F4142">
        <v>1.0683100000000001</v>
      </c>
      <c r="G4142" s="384">
        <v>0</v>
      </c>
      <c r="H4142">
        <v>0</v>
      </c>
    </row>
    <row r="4143" spans="1:10">
      <c r="A4143">
        <v>4136</v>
      </c>
      <c r="B4143" s="612">
        <v>43913.019444444442</v>
      </c>
      <c r="C4143" s="405" t="s">
        <v>2110</v>
      </c>
      <c r="D4143" s="384">
        <v>948</v>
      </c>
      <c r="E4143">
        <v>0.02</v>
      </c>
      <c r="F4143">
        <v>1.0683100000000001</v>
      </c>
      <c r="G4143" s="384">
        <v>0</v>
      </c>
      <c r="H4143">
        <v>1.0701099999999999</v>
      </c>
    </row>
    <row r="4144" spans="1:10">
      <c r="A4144">
        <v>4143</v>
      </c>
      <c r="B4144" s="612">
        <v>43913.029166666667</v>
      </c>
      <c r="C4144" s="405" t="s">
        <v>2110</v>
      </c>
      <c r="D4144" s="384">
        <v>948</v>
      </c>
      <c r="E4144">
        <v>0.02</v>
      </c>
      <c r="F4144">
        <v>1.0683100000000001</v>
      </c>
      <c r="G4144" s="384">
        <v>0</v>
      </c>
      <c r="H4144">
        <v>1.06908</v>
      </c>
    </row>
    <row r="4145" spans="1:10">
      <c r="A4145">
        <v>4148</v>
      </c>
      <c r="B4145" s="612">
        <v>43913.037499999999</v>
      </c>
      <c r="C4145" s="405" t="s">
        <v>2054</v>
      </c>
      <c r="D4145" s="384">
        <v>948</v>
      </c>
      <c r="E4145">
        <v>0.02</v>
      </c>
      <c r="F4145">
        <v>1.06908</v>
      </c>
      <c r="G4145" s="384">
        <v>0</v>
      </c>
      <c r="H4145">
        <v>1.06908</v>
      </c>
      <c r="I4145">
        <v>1.54</v>
      </c>
      <c r="J4145" s="384">
        <v>27170.6</v>
      </c>
    </row>
    <row r="4146" spans="1:10">
      <c r="A4146">
        <v>4141</v>
      </c>
      <c r="B4146" s="612">
        <v>43913.029166666667</v>
      </c>
      <c r="C4146" s="405" t="s">
        <v>96</v>
      </c>
      <c r="D4146" s="384">
        <v>949</v>
      </c>
      <c r="E4146">
        <v>0.03</v>
      </c>
      <c r="F4146">
        <v>1.0667</v>
      </c>
      <c r="G4146" s="384">
        <v>0</v>
      </c>
      <c r="H4146">
        <v>0</v>
      </c>
    </row>
    <row r="4147" spans="1:10">
      <c r="A4147">
        <v>4142</v>
      </c>
      <c r="B4147" s="612">
        <v>43913.029166666667</v>
      </c>
      <c r="C4147" s="405" t="s">
        <v>2110</v>
      </c>
      <c r="D4147" s="384">
        <v>949</v>
      </c>
      <c r="E4147">
        <v>0.03</v>
      </c>
      <c r="F4147">
        <v>1.0667</v>
      </c>
      <c r="G4147" s="384">
        <v>0</v>
      </c>
      <c r="H4147">
        <v>1.06908</v>
      </c>
    </row>
    <row r="4148" spans="1:10">
      <c r="A4148">
        <v>4149</v>
      </c>
      <c r="B4148" s="612">
        <v>43913.037499999999</v>
      </c>
      <c r="C4148" s="405" t="s">
        <v>2054</v>
      </c>
      <c r="D4148" s="384">
        <v>949</v>
      </c>
      <c r="E4148">
        <v>0.03</v>
      </c>
      <c r="F4148">
        <v>1.06908</v>
      </c>
      <c r="G4148" s="384">
        <v>0</v>
      </c>
      <c r="H4148">
        <v>1.06908</v>
      </c>
      <c r="I4148">
        <v>7.14</v>
      </c>
      <c r="J4148" s="384">
        <v>27177.74</v>
      </c>
    </row>
    <row r="4149" spans="1:10">
      <c r="A4149">
        <v>4145</v>
      </c>
      <c r="B4149" s="612">
        <v>43913.035416666666</v>
      </c>
      <c r="C4149" s="405" t="s">
        <v>97</v>
      </c>
      <c r="D4149" s="384">
        <v>950</v>
      </c>
      <c r="E4149">
        <v>0.02</v>
      </c>
      <c r="F4149">
        <v>1.0670200000000001</v>
      </c>
      <c r="G4149" s="384">
        <v>0</v>
      </c>
      <c r="H4149">
        <v>0</v>
      </c>
    </row>
    <row r="4150" spans="1:10">
      <c r="A4150">
        <v>4146</v>
      </c>
      <c r="B4150" s="612">
        <v>43913.035416666666</v>
      </c>
      <c r="C4150" s="405" t="s">
        <v>2110</v>
      </c>
      <c r="D4150" s="384">
        <v>950</v>
      </c>
      <c r="E4150">
        <v>0.02</v>
      </c>
      <c r="F4150">
        <v>1.0670200000000001</v>
      </c>
      <c r="G4150" s="384">
        <v>0</v>
      </c>
      <c r="H4150">
        <v>1.06602</v>
      </c>
    </row>
    <row r="4151" spans="1:10">
      <c r="A4151">
        <v>4154</v>
      </c>
      <c r="B4151" s="612">
        <v>43913.054861111108</v>
      </c>
      <c r="C4151" s="405" t="s">
        <v>2110</v>
      </c>
      <c r="D4151" s="384">
        <v>950</v>
      </c>
      <c r="E4151">
        <v>0.02</v>
      </c>
      <c r="F4151">
        <v>1.0670200000000001</v>
      </c>
      <c r="G4151" s="384">
        <v>0</v>
      </c>
      <c r="H4151">
        <v>1.0668299999999999</v>
      </c>
    </row>
    <row r="4152" spans="1:10">
      <c r="A4152">
        <v>4162</v>
      </c>
      <c r="B4152" s="612">
        <v>43913.068749999999</v>
      </c>
      <c r="C4152" s="405" t="s">
        <v>2110</v>
      </c>
      <c r="D4152" s="384">
        <v>950</v>
      </c>
      <c r="E4152">
        <v>0.02</v>
      </c>
      <c r="F4152">
        <v>1.0670200000000001</v>
      </c>
      <c r="G4152" s="384">
        <v>0</v>
      </c>
      <c r="H4152">
        <v>1.06786</v>
      </c>
    </row>
    <row r="4153" spans="1:10">
      <c r="A4153">
        <v>4170</v>
      </c>
      <c r="B4153" s="612">
        <v>43913.081250000003</v>
      </c>
      <c r="C4153" s="405" t="s">
        <v>2110</v>
      </c>
      <c r="D4153" s="384">
        <v>950</v>
      </c>
      <c r="E4153">
        <v>0.02</v>
      </c>
      <c r="F4153">
        <v>1.0670200000000001</v>
      </c>
      <c r="G4153" s="384">
        <v>0</v>
      </c>
      <c r="H4153">
        <v>1.06915</v>
      </c>
    </row>
    <row r="4154" spans="1:10">
      <c r="A4154">
        <v>4184</v>
      </c>
      <c r="B4154" s="612">
        <v>43913.21875</v>
      </c>
      <c r="C4154" s="405" t="s">
        <v>2110</v>
      </c>
      <c r="D4154" s="384">
        <v>950</v>
      </c>
      <c r="E4154">
        <v>0.02</v>
      </c>
      <c r="F4154">
        <v>1.0670200000000001</v>
      </c>
      <c r="G4154" s="384">
        <v>0</v>
      </c>
      <c r="H4154">
        <v>1.0705</v>
      </c>
    </row>
    <row r="4155" spans="1:10">
      <c r="A4155">
        <v>4194</v>
      </c>
      <c r="B4155" s="612">
        <v>43913.251388888886</v>
      </c>
      <c r="C4155" s="405" t="s">
        <v>2110</v>
      </c>
      <c r="D4155" s="384">
        <v>950</v>
      </c>
      <c r="E4155">
        <v>0.02</v>
      </c>
      <c r="F4155">
        <v>1.0670200000000001</v>
      </c>
      <c r="G4155" s="384">
        <v>0</v>
      </c>
      <c r="H4155">
        <v>1.0720799999999999</v>
      </c>
    </row>
    <row r="4156" spans="1:10">
      <c r="A4156">
        <v>4208</v>
      </c>
      <c r="B4156" s="612">
        <v>43913.287499999999</v>
      </c>
      <c r="C4156" s="405" t="s">
        <v>2054</v>
      </c>
      <c r="D4156" s="384">
        <v>950</v>
      </c>
      <c r="E4156">
        <v>0.02</v>
      </c>
      <c r="F4156">
        <v>1.0720799999999999</v>
      </c>
      <c r="G4156" s="384">
        <v>0</v>
      </c>
      <c r="H4156">
        <v>1.0720799999999999</v>
      </c>
      <c r="I4156">
        <v>-10.119999999999999</v>
      </c>
      <c r="J4156" s="384">
        <v>27183.62</v>
      </c>
    </row>
    <row r="4157" spans="1:10">
      <c r="A4157">
        <v>4150</v>
      </c>
      <c r="B4157" s="612">
        <v>43913.042361111111</v>
      </c>
      <c r="C4157" s="405" t="s">
        <v>96</v>
      </c>
      <c r="D4157" s="384">
        <v>951</v>
      </c>
      <c r="E4157">
        <v>0.02</v>
      </c>
      <c r="F4157">
        <v>1.06799</v>
      </c>
      <c r="G4157" s="384">
        <v>0</v>
      </c>
      <c r="H4157">
        <v>0</v>
      </c>
    </row>
    <row r="4158" spans="1:10">
      <c r="A4158">
        <v>4151</v>
      </c>
      <c r="B4158" s="612">
        <v>43913.042361111111</v>
      </c>
      <c r="C4158" s="405" t="s">
        <v>2110</v>
      </c>
      <c r="D4158" s="384">
        <v>951</v>
      </c>
      <c r="E4158">
        <v>0.02</v>
      </c>
      <c r="F4158">
        <v>1.06799</v>
      </c>
      <c r="G4158" s="384">
        <v>0</v>
      </c>
      <c r="H4158">
        <v>1.0689900000000001</v>
      </c>
    </row>
    <row r="4159" spans="1:10">
      <c r="A4159">
        <v>4155</v>
      </c>
      <c r="B4159" s="612">
        <v>43913.056250000001</v>
      </c>
      <c r="C4159" s="405" t="s">
        <v>2054</v>
      </c>
      <c r="D4159" s="384">
        <v>951</v>
      </c>
      <c r="E4159">
        <v>0.02</v>
      </c>
      <c r="F4159">
        <v>1.0689900000000001</v>
      </c>
      <c r="G4159" s="384">
        <v>0</v>
      </c>
      <c r="H4159">
        <v>1.0689900000000001</v>
      </c>
      <c r="I4159">
        <v>2</v>
      </c>
      <c r="J4159" s="384">
        <v>27179.74</v>
      </c>
    </row>
    <row r="4160" spans="1:10">
      <c r="A4160">
        <v>4152</v>
      </c>
      <c r="B4160" s="612">
        <v>43913.054861111108</v>
      </c>
      <c r="C4160" s="405" t="s">
        <v>97</v>
      </c>
      <c r="D4160" s="384">
        <v>952</v>
      </c>
      <c r="E4160">
        <v>0.02</v>
      </c>
      <c r="F4160">
        <v>1.06864</v>
      </c>
      <c r="G4160" s="384">
        <v>0</v>
      </c>
      <c r="H4160">
        <v>0</v>
      </c>
    </row>
    <row r="4161" spans="1:10">
      <c r="A4161">
        <v>4153</v>
      </c>
      <c r="B4161" s="612">
        <v>43913.054861111108</v>
      </c>
      <c r="C4161" s="405" t="s">
        <v>2110</v>
      </c>
      <c r="D4161" s="384">
        <v>952</v>
      </c>
      <c r="E4161">
        <v>0.02</v>
      </c>
      <c r="F4161">
        <v>1.06864</v>
      </c>
      <c r="G4161" s="384">
        <v>0</v>
      </c>
      <c r="H4161">
        <v>1.0668299999999999</v>
      </c>
    </row>
    <row r="4162" spans="1:10">
      <c r="A4162">
        <v>4161</v>
      </c>
      <c r="B4162" s="612">
        <v>43913.068749999999</v>
      </c>
      <c r="C4162" s="405" t="s">
        <v>2110</v>
      </c>
      <c r="D4162" s="384">
        <v>952</v>
      </c>
      <c r="E4162">
        <v>0.02</v>
      </c>
      <c r="F4162">
        <v>1.06864</v>
      </c>
      <c r="G4162" s="384">
        <v>0</v>
      </c>
      <c r="H4162">
        <v>1.06786</v>
      </c>
    </row>
    <row r="4163" spans="1:10">
      <c r="A4163">
        <v>4169</v>
      </c>
      <c r="B4163" s="612">
        <v>43913.081250000003</v>
      </c>
      <c r="C4163" s="405" t="s">
        <v>2110</v>
      </c>
      <c r="D4163" s="384">
        <v>952</v>
      </c>
      <c r="E4163">
        <v>0.02</v>
      </c>
      <c r="F4163">
        <v>1.06864</v>
      </c>
      <c r="G4163" s="384">
        <v>0</v>
      </c>
      <c r="H4163">
        <v>1.06915</v>
      </c>
    </row>
    <row r="4164" spans="1:10">
      <c r="A4164">
        <v>4183</v>
      </c>
      <c r="B4164" s="612">
        <v>43913.21875</v>
      </c>
      <c r="C4164" s="405" t="s">
        <v>2110</v>
      </c>
      <c r="D4164" s="384">
        <v>952</v>
      </c>
      <c r="E4164">
        <v>0.02</v>
      </c>
      <c r="F4164">
        <v>1.06864</v>
      </c>
      <c r="G4164" s="384">
        <v>0</v>
      </c>
      <c r="H4164">
        <v>1.0705</v>
      </c>
    </row>
    <row r="4165" spans="1:10">
      <c r="A4165">
        <v>4193</v>
      </c>
      <c r="B4165" s="612">
        <v>43913.251388888886</v>
      </c>
      <c r="C4165" s="405" t="s">
        <v>2110</v>
      </c>
      <c r="D4165" s="384">
        <v>952</v>
      </c>
      <c r="E4165">
        <v>0.02</v>
      </c>
      <c r="F4165">
        <v>1.06864</v>
      </c>
      <c r="G4165" s="384">
        <v>0</v>
      </c>
      <c r="H4165">
        <v>1.0720799999999999</v>
      </c>
    </row>
    <row r="4166" spans="1:10">
      <c r="A4166">
        <v>4209</v>
      </c>
      <c r="B4166" s="612">
        <v>43913.287499999999</v>
      </c>
      <c r="C4166" s="405" t="s">
        <v>2054</v>
      </c>
      <c r="D4166" s="384">
        <v>952</v>
      </c>
      <c r="E4166">
        <v>0.02</v>
      </c>
      <c r="F4166">
        <v>1.0720799999999999</v>
      </c>
      <c r="G4166" s="384">
        <v>0</v>
      </c>
      <c r="H4166">
        <v>1.0720799999999999</v>
      </c>
      <c r="I4166">
        <v>-6.88</v>
      </c>
      <c r="J4166" s="384">
        <v>27176.74</v>
      </c>
    </row>
    <row r="4167" spans="1:10">
      <c r="A4167">
        <v>4156</v>
      </c>
      <c r="B4167" s="612">
        <v>43913.061111111114</v>
      </c>
      <c r="C4167" s="405" t="s">
        <v>96</v>
      </c>
      <c r="D4167" s="384">
        <v>953</v>
      </c>
      <c r="E4167">
        <v>0.02</v>
      </c>
      <c r="F4167">
        <v>1.0689500000000001</v>
      </c>
      <c r="G4167" s="384">
        <v>0</v>
      </c>
      <c r="H4167">
        <v>0</v>
      </c>
    </row>
    <row r="4168" spans="1:10">
      <c r="A4168">
        <v>4157</v>
      </c>
      <c r="B4168" s="612">
        <v>43913.061111111114</v>
      </c>
      <c r="C4168" s="405" t="s">
        <v>2110</v>
      </c>
      <c r="D4168" s="384">
        <v>953</v>
      </c>
      <c r="E4168">
        <v>0.02</v>
      </c>
      <c r="F4168">
        <v>1.0689500000000001</v>
      </c>
      <c r="G4168" s="384">
        <v>0</v>
      </c>
      <c r="H4168">
        <v>1.06995</v>
      </c>
    </row>
    <row r="4169" spans="1:10">
      <c r="A4169">
        <v>4158</v>
      </c>
      <c r="B4169" s="612">
        <v>43913.068749999999</v>
      </c>
      <c r="C4169" s="405" t="s">
        <v>2054</v>
      </c>
      <c r="D4169" s="384">
        <v>953</v>
      </c>
      <c r="E4169">
        <v>0.02</v>
      </c>
      <c r="F4169">
        <v>1.06995</v>
      </c>
      <c r="G4169" s="384">
        <v>0</v>
      </c>
      <c r="H4169">
        <v>1.06995</v>
      </c>
      <c r="I4169">
        <v>2</v>
      </c>
      <c r="J4169" s="384">
        <v>27181.74</v>
      </c>
    </row>
    <row r="4170" spans="1:10">
      <c r="A4170">
        <v>4159</v>
      </c>
      <c r="B4170" s="612">
        <v>43913.068749999999</v>
      </c>
      <c r="C4170" s="405" t="s">
        <v>97</v>
      </c>
      <c r="D4170" s="384">
        <v>954</v>
      </c>
      <c r="E4170">
        <v>0.03</v>
      </c>
      <c r="F4170">
        <v>1.0702400000000001</v>
      </c>
      <c r="G4170" s="384">
        <v>0</v>
      </c>
      <c r="H4170">
        <v>0</v>
      </c>
    </row>
    <row r="4171" spans="1:10">
      <c r="A4171">
        <v>4160</v>
      </c>
      <c r="B4171" s="612">
        <v>43913.068749999999</v>
      </c>
      <c r="C4171" s="405" t="s">
        <v>2110</v>
      </c>
      <c r="D4171" s="384">
        <v>954</v>
      </c>
      <c r="E4171">
        <v>0.03</v>
      </c>
      <c r="F4171">
        <v>1.0702400000000001</v>
      </c>
      <c r="G4171" s="384">
        <v>0</v>
      </c>
      <c r="H4171">
        <v>1.06786</v>
      </c>
    </row>
    <row r="4172" spans="1:10">
      <c r="A4172">
        <v>4168</v>
      </c>
      <c r="B4172" s="612">
        <v>43913.081250000003</v>
      </c>
      <c r="C4172" s="405" t="s">
        <v>2110</v>
      </c>
      <c r="D4172" s="384">
        <v>954</v>
      </c>
      <c r="E4172">
        <v>0.03</v>
      </c>
      <c r="F4172">
        <v>1.0702400000000001</v>
      </c>
      <c r="G4172" s="384">
        <v>0</v>
      </c>
      <c r="H4172">
        <v>1.06915</v>
      </c>
    </row>
    <row r="4173" spans="1:10">
      <c r="A4173">
        <v>4182</v>
      </c>
      <c r="B4173" s="612">
        <v>43913.21875</v>
      </c>
      <c r="C4173" s="405" t="s">
        <v>2110</v>
      </c>
      <c r="D4173" s="384">
        <v>954</v>
      </c>
      <c r="E4173">
        <v>0.03</v>
      </c>
      <c r="F4173">
        <v>1.0702400000000001</v>
      </c>
      <c r="G4173" s="384">
        <v>0</v>
      </c>
      <c r="H4173">
        <v>1.0705</v>
      </c>
    </row>
    <row r="4174" spans="1:10">
      <c r="A4174">
        <v>4192</v>
      </c>
      <c r="B4174" s="612">
        <v>43913.251388888886</v>
      </c>
      <c r="C4174" s="405" t="s">
        <v>2110</v>
      </c>
      <c r="D4174" s="384">
        <v>954</v>
      </c>
      <c r="E4174">
        <v>0.03</v>
      </c>
      <c r="F4174">
        <v>1.0702400000000001</v>
      </c>
      <c r="G4174" s="384">
        <v>0</v>
      </c>
      <c r="H4174">
        <v>1.0720799999999999</v>
      </c>
    </row>
    <row r="4175" spans="1:10">
      <c r="A4175">
        <v>4210</v>
      </c>
      <c r="B4175" s="612">
        <v>43913.287499999999</v>
      </c>
      <c r="C4175" s="405" t="s">
        <v>2054</v>
      </c>
      <c r="D4175" s="384">
        <v>954</v>
      </c>
      <c r="E4175">
        <v>0.03</v>
      </c>
      <c r="F4175">
        <v>1.0720799999999999</v>
      </c>
      <c r="G4175" s="384">
        <v>0</v>
      </c>
      <c r="H4175">
        <v>1.0720799999999999</v>
      </c>
      <c r="I4175">
        <v>-5.52</v>
      </c>
      <c r="J4175" s="384">
        <v>27171.22</v>
      </c>
    </row>
    <row r="4176" spans="1:10">
      <c r="A4176">
        <v>4163</v>
      </c>
      <c r="B4176" s="612">
        <v>43913.079861111109</v>
      </c>
      <c r="C4176" s="405" t="s">
        <v>96</v>
      </c>
      <c r="D4176" s="384">
        <v>955</v>
      </c>
      <c r="E4176">
        <v>0.02</v>
      </c>
      <c r="F4176">
        <v>1.07046</v>
      </c>
      <c r="G4176" s="384">
        <v>0</v>
      </c>
      <c r="H4176">
        <v>0</v>
      </c>
    </row>
    <row r="4177" spans="1:10">
      <c r="A4177">
        <v>4164</v>
      </c>
      <c r="B4177" s="612">
        <v>43913.079861111109</v>
      </c>
      <c r="C4177" s="405" t="s">
        <v>2110</v>
      </c>
      <c r="D4177" s="384">
        <v>955</v>
      </c>
      <c r="E4177">
        <v>0.02</v>
      </c>
      <c r="F4177">
        <v>1.07046</v>
      </c>
      <c r="G4177" s="384">
        <v>0</v>
      </c>
      <c r="H4177">
        <v>1.0714600000000001</v>
      </c>
    </row>
    <row r="4178" spans="1:10">
      <c r="A4178">
        <v>4165</v>
      </c>
      <c r="B4178" s="612">
        <v>43913.080555555556</v>
      </c>
      <c r="C4178" s="405" t="s">
        <v>2054</v>
      </c>
      <c r="D4178" s="384">
        <v>955</v>
      </c>
      <c r="E4178">
        <v>0.02</v>
      </c>
      <c r="F4178">
        <v>1.0714600000000001</v>
      </c>
      <c r="G4178" s="384">
        <v>0</v>
      </c>
      <c r="H4178">
        <v>1.0714600000000001</v>
      </c>
      <c r="I4178">
        <v>2</v>
      </c>
      <c r="J4178" s="384">
        <v>27183.74</v>
      </c>
    </row>
    <row r="4179" spans="1:10">
      <c r="A4179">
        <v>4166</v>
      </c>
      <c r="B4179" s="612">
        <v>43913.081250000003</v>
      </c>
      <c r="C4179" s="405" t="s">
        <v>97</v>
      </c>
      <c r="D4179" s="384">
        <v>956</v>
      </c>
      <c r="E4179">
        <v>0.05</v>
      </c>
      <c r="F4179">
        <v>1.07196</v>
      </c>
      <c r="G4179" s="384">
        <v>0</v>
      </c>
      <c r="H4179">
        <v>0</v>
      </c>
    </row>
    <row r="4180" spans="1:10">
      <c r="A4180">
        <v>4167</v>
      </c>
      <c r="B4180" s="612">
        <v>43913.081250000003</v>
      </c>
      <c r="C4180" s="405" t="s">
        <v>2110</v>
      </c>
      <c r="D4180" s="384">
        <v>956</v>
      </c>
      <c r="E4180">
        <v>0.05</v>
      </c>
      <c r="F4180">
        <v>1.07196</v>
      </c>
      <c r="G4180" s="384">
        <v>0</v>
      </c>
      <c r="H4180">
        <v>1.06915</v>
      </c>
    </row>
    <row r="4181" spans="1:10">
      <c r="A4181">
        <v>4181</v>
      </c>
      <c r="B4181" s="612">
        <v>43913.21875</v>
      </c>
      <c r="C4181" s="405" t="s">
        <v>2110</v>
      </c>
      <c r="D4181" s="384">
        <v>956</v>
      </c>
      <c r="E4181">
        <v>0.05</v>
      </c>
      <c r="F4181">
        <v>1.07196</v>
      </c>
      <c r="G4181" s="384">
        <v>0</v>
      </c>
      <c r="H4181">
        <v>1.0705</v>
      </c>
    </row>
    <row r="4182" spans="1:10">
      <c r="A4182">
        <v>4191</v>
      </c>
      <c r="B4182" s="612">
        <v>43913.251388888886</v>
      </c>
      <c r="C4182" s="405" t="s">
        <v>2110</v>
      </c>
      <c r="D4182" s="384">
        <v>956</v>
      </c>
      <c r="E4182">
        <v>0.05</v>
      </c>
      <c r="F4182">
        <v>1.07196</v>
      </c>
      <c r="G4182" s="384">
        <v>0</v>
      </c>
      <c r="H4182">
        <v>1.0720799999999999</v>
      </c>
    </row>
    <row r="4183" spans="1:10">
      <c r="A4183">
        <v>4211</v>
      </c>
      <c r="B4183" s="612">
        <v>43913.287499999999</v>
      </c>
      <c r="C4183" s="405" t="s">
        <v>2054</v>
      </c>
      <c r="D4183" s="384">
        <v>956</v>
      </c>
      <c r="E4183">
        <v>0.05</v>
      </c>
      <c r="F4183">
        <v>1.0720799999999999</v>
      </c>
      <c r="G4183" s="384">
        <v>0</v>
      </c>
      <c r="H4183">
        <v>1.0720799999999999</v>
      </c>
      <c r="I4183">
        <v>-0.6</v>
      </c>
      <c r="J4183" s="384">
        <v>27170.62</v>
      </c>
    </row>
    <row r="4184" spans="1:10">
      <c r="A4184">
        <v>4171</v>
      </c>
      <c r="B4184" s="612">
        <v>43913.099305555559</v>
      </c>
      <c r="C4184" s="405" t="s">
        <v>96</v>
      </c>
      <c r="D4184" s="384">
        <v>957</v>
      </c>
      <c r="E4184">
        <v>0.02</v>
      </c>
      <c r="F4184">
        <v>1.0719700000000001</v>
      </c>
      <c r="G4184" s="384">
        <v>0</v>
      </c>
      <c r="H4184">
        <v>0</v>
      </c>
    </row>
    <row r="4185" spans="1:10">
      <c r="A4185">
        <v>4172</v>
      </c>
      <c r="B4185" s="612">
        <v>43913.099305555559</v>
      </c>
      <c r="C4185" s="405" t="s">
        <v>2110</v>
      </c>
      <c r="D4185" s="384">
        <v>957</v>
      </c>
      <c r="E4185">
        <v>0.02</v>
      </c>
      <c r="F4185">
        <v>1.0719700000000001</v>
      </c>
      <c r="G4185" s="384">
        <v>0</v>
      </c>
      <c r="H4185">
        <v>1.07297</v>
      </c>
    </row>
    <row r="4186" spans="1:10">
      <c r="A4186">
        <v>4173</v>
      </c>
      <c r="B4186" s="612">
        <v>43913.125694444447</v>
      </c>
      <c r="C4186" s="405" t="s">
        <v>2054</v>
      </c>
      <c r="D4186" s="384">
        <v>957</v>
      </c>
      <c r="E4186">
        <v>0.02</v>
      </c>
      <c r="F4186">
        <v>1.07297</v>
      </c>
      <c r="G4186" s="384">
        <v>0</v>
      </c>
      <c r="H4186">
        <v>1.07297</v>
      </c>
      <c r="I4186">
        <v>2</v>
      </c>
      <c r="J4186" s="384">
        <v>27185.74</v>
      </c>
    </row>
    <row r="4187" spans="1:10">
      <c r="A4187">
        <v>4174</v>
      </c>
      <c r="B4187" s="612">
        <v>43913.128472222219</v>
      </c>
      <c r="C4187" s="405" t="s">
        <v>96</v>
      </c>
      <c r="D4187" s="384">
        <v>958</v>
      </c>
      <c r="E4187">
        <v>0.02</v>
      </c>
      <c r="F4187">
        <v>1.07239</v>
      </c>
      <c r="G4187" s="384">
        <v>0</v>
      </c>
      <c r="H4187">
        <v>0</v>
      </c>
    </row>
    <row r="4188" spans="1:10">
      <c r="A4188">
        <v>4175</v>
      </c>
      <c r="B4188" s="612">
        <v>43913.128472222219</v>
      </c>
      <c r="C4188" s="405" t="s">
        <v>2110</v>
      </c>
      <c r="D4188" s="384">
        <v>958</v>
      </c>
      <c r="E4188">
        <v>0.02</v>
      </c>
      <c r="F4188">
        <v>1.07239</v>
      </c>
      <c r="G4188" s="384">
        <v>0</v>
      </c>
      <c r="H4188">
        <v>1.0733900000000001</v>
      </c>
    </row>
    <row r="4189" spans="1:10">
      <c r="A4189">
        <v>4176</v>
      </c>
      <c r="B4189" s="612">
        <v>43913.176388888889</v>
      </c>
      <c r="C4189" s="405" t="s">
        <v>2054</v>
      </c>
      <c r="D4189" s="384">
        <v>958</v>
      </c>
      <c r="E4189">
        <v>0.02</v>
      </c>
      <c r="F4189">
        <v>1.0733900000000001</v>
      </c>
      <c r="G4189" s="384">
        <v>0</v>
      </c>
      <c r="H4189">
        <v>1.0733900000000001</v>
      </c>
      <c r="I4189">
        <v>2</v>
      </c>
      <c r="J4189" s="384">
        <v>27187.74</v>
      </c>
    </row>
    <row r="4190" spans="1:10">
      <c r="A4190">
        <v>4177</v>
      </c>
      <c r="B4190" s="612">
        <v>43913.190972222219</v>
      </c>
      <c r="C4190" s="405" t="s">
        <v>96</v>
      </c>
      <c r="D4190" s="384">
        <v>959</v>
      </c>
      <c r="E4190">
        <v>0.02</v>
      </c>
      <c r="F4190">
        <v>1.0730299999999999</v>
      </c>
      <c r="G4190" s="384">
        <v>0</v>
      </c>
      <c r="H4190">
        <v>0</v>
      </c>
    </row>
    <row r="4191" spans="1:10">
      <c r="A4191">
        <v>4178</v>
      </c>
      <c r="B4191" s="612">
        <v>43913.190972222219</v>
      </c>
      <c r="C4191" s="405" t="s">
        <v>2110</v>
      </c>
      <c r="D4191" s="384">
        <v>959</v>
      </c>
      <c r="E4191">
        <v>0.02</v>
      </c>
      <c r="F4191">
        <v>1.0730299999999999</v>
      </c>
      <c r="G4191" s="384">
        <v>0</v>
      </c>
      <c r="H4191">
        <v>1.07403</v>
      </c>
    </row>
    <row r="4192" spans="1:10">
      <c r="A4192">
        <v>4185</v>
      </c>
      <c r="B4192" s="612">
        <v>43913.22152777778</v>
      </c>
      <c r="C4192" s="405" t="s">
        <v>2054</v>
      </c>
      <c r="D4192" s="384">
        <v>959</v>
      </c>
      <c r="E4192">
        <v>0.02</v>
      </c>
      <c r="F4192">
        <v>1.07403</v>
      </c>
      <c r="G4192" s="384">
        <v>0</v>
      </c>
      <c r="H4192">
        <v>1.07403</v>
      </c>
      <c r="I4192">
        <v>2</v>
      </c>
      <c r="J4192" s="384">
        <v>27189.74</v>
      </c>
    </row>
    <row r="4193" spans="1:10">
      <c r="A4193">
        <v>4179</v>
      </c>
      <c r="B4193" s="612">
        <v>43913.21875</v>
      </c>
      <c r="C4193" s="405" t="s">
        <v>97</v>
      </c>
      <c r="D4193" s="384">
        <v>960</v>
      </c>
      <c r="E4193">
        <v>0.08</v>
      </c>
      <c r="F4193">
        <v>1.0737699999999999</v>
      </c>
      <c r="G4193" s="384">
        <v>0</v>
      </c>
      <c r="H4193">
        <v>0</v>
      </c>
    </row>
    <row r="4194" spans="1:10">
      <c r="A4194">
        <v>4180</v>
      </c>
      <c r="B4194" s="612">
        <v>43913.21875</v>
      </c>
      <c r="C4194" s="405" t="s">
        <v>2110</v>
      </c>
      <c r="D4194" s="384">
        <v>960</v>
      </c>
      <c r="E4194">
        <v>0.08</v>
      </c>
      <c r="F4194">
        <v>1.0737699999999999</v>
      </c>
      <c r="G4194" s="384">
        <v>0</v>
      </c>
      <c r="H4194">
        <v>1.0705</v>
      </c>
    </row>
    <row r="4195" spans="1:10">
      <c r="A4195">
        <v>4190</v>
      </c>
      <c r="B4195" s="612">
        <v>43913.251388888886</v>
      </c>
      <c r="C4195" s="405" t="s">
        <v>2110</v>
      </c>
      <c r="D4195" s="384">
        <v>960</v>
      </c>
      <c r="E4195">
        <v>0.08</v>
      </c>
      <c r="F4195">
        <v>1.0737699999999999</v>
      </c>
      <c r="G4195" s="384">
        <v>0</v>
      </c>
      <c r="H4195">
        <v>1.0720799999999999</v>
      </c>
    </row>
    <row r="4196" spans="1:10">
      <c r="A4196">
        <v>4212</v>
      </c>
      <c r="B4196" s="612">
        <v>43913.287499999999</v>
      </c>
      <c r="C4196" s="405" t="s">
        <v>2054</v>
      </c>
      <c r="D4196" s="384">
        <v>960</v>
      </c>
      <c r="E4196">
        <v>0.08</v>
      </c>
      <c r="F4196">
        <v>1.0720799999999999</v>
      </c>
      <c r="G4196" s="384">
        <v>0</v>
      </c>
      <c r="H4196">
        <v>1.0720799999999999</v>
      </c>
      <c r="I4196">
        <v>13.52</v>
      </c>
      <c r="J4196" s="384">
        <v>27184.14</v>
      </c>
    </row>
    <row r="4197" spans="1:10">
      <c r="A4197">
        <v>4186</v>
      </c>
      <c r="B4197" s="612">
        <v>43913.240277777775</v>
      </c>
      <c r="C4197" s="405" t="s">
        <v>96</v>
      </c>
      <c r="D4197" s="384">
        <v>961</v>
      </c>
      <c r="E4197">
        <v>0.02</v>
      </c>
      <c r="F4197">
        <v>1.0748</v>
      </c>
      <c r="G4197" s="384">
        <v>0</v>
      </c>
      <c r="H4197">
        <v>0</v>
      </c>
    </row>
    <row r="4198" spans="1:10">
      <c r="A4198">
        <v>4187</v>
      </c>
      <c r="B4198" s="612">
        <v>43913.240277777775</v>
      </c>
      <c r="C4198" s="405" t="s">
        <v>2110</v>
      </c>
      <c r="D4198" s="384">
        <v>961</v>
      </c>
      <c r="E4198">
        <v>0.02</v>
      </c>
      <c r="F4198">
        <v>1.0748</v>
      </c>
      <c r="G4198" s="384">
        <v>0</v>
      </c>
      <c r="H4198">
        <v>1.0758000000000001</v>
      </c>
    </row>
    <row r="4199" spans="1:10">
      <c r="A4199">
        <v>4195</v>
      </c>
      <c r="B4199" s="612">
        <v>43913.252083333333</v>
      </c>
      <c r="C4199" s="405" t="s">
        <v>2054</v>
      </c>
      <c r="D4199" s="384">
        <v>961</v>
      </c>
      <c r="E4199">
        <v>0.02</v>
      </c>
      <c r="F4199">
        <v>1.0758000000000001</v>
      </c>
      <c r="G4199" s="384">
        <v>0</v>
      </c>
      <c r="H4199">
        <v>1.0758000000000001</v>
      </c>
      <c r="I4199">
        <v>2</v>
      </c>
      <c r="J4199" s="384">
        <v>27191.74</v>
      </c>
    </row>
    <row r="4200" spans="1:10">
      <c r="A4200">
        <v>4188</v>
      </c>
      <c r="B4200" s="612">
        <v>43913.251388888886</v>
      </c>
      <c r="C4200" s="405" t="s">
        <v>97</v>
      </c>
      <c r="D4200" s="384">
        <v>962</v>
      </c>
      <c r="E4200">
        <v>0.14000000000000001</v>
      </c>
      <c r="F4200">
        <v>1.07568</v>
      </c>
      <c r="G4200" s="384">
        <v>0</v>
      </c>
      <c r="H4200">
        <v>0</v>
      </c>
    </row>
    <row r="4201" spans="1:10">
      <c r="A4201">
        <v>4189</v>
      </c>
      <c r="B4201" s="612">
        <v>43913.251388888886</v>
      </c>
      <c r="C4201" s="405" t="s">
        <v>2110</v>
      </c>
      <c r="D4201" s="384">
        <v>962</v>
      </c>
      <c r="E4201">
        <v>0.14000000000000001</v>
      </c>
      <c r="F4201">
        <v>1.07568</v>
      </c>
      <c r="G4201" s="384">
        <v>0</v>
      </c>
      <c r="H4201">
        <v>1.0720799999999999</v>
      </c>
    </row>
    <row r="4202" spans="1:10">
      <c r="A4202">
        <v>4213</v>
      </c>
      <c r="B4202" s="612">
        <v>43913.287499999999</v>
      </c>
      <c r="C4202" s="405" t="s">
        <v>2054</v>
      </c>
      <c r="D4202" s="384">
        <v>962</v>
      </c>
      <c r="E4202">
        <v>0.14000000000000001</v>
      </c>
      <c r="F4202">
        <v>1.0720799999999999</v>
      </c>
      <c r="G4202" s="384">
        <v>0</v>
      </c>
      <c r="H4202">
        <v>1.0720799999999999</v>
      </c>
      <c r="I4202">
        <v>50.4</v>
      </c>
      <c r="J4202" s="384">
        <v>27234.54</v>
      </c>
    </row>
    <row r="4203" spans="1:10">
      <c r="A4203">
        <v>4196</v>
      </c>
      <c r="B4203" s="612">
        <v>43913.254861111112</v>
      </c>
      <c r="C4203" s="405" t="s">
        <v>96</v>
      </c>
      <c r="D4203" s="384">
        <v>963</v>
      </c>
      <c r="E4203">
        <v>0.02</v>
      </c>
      <c r="F4203">
        <v>1.07521</v>
      </c>
      <c r="G4203" s="384">
        <v>0</v>
      </c>
      <c r="H4203">
        <v>0</v>
      </c>
    </row>
    <row r="4204" spans="1:10">
      <c r="A4204">
        <v>4197</v>
      </c>
      <c r="B4204" s="612">
        <v>43913.254861111112</v>
      </c>
      <c r="C4204" s="405" t="s">
        <v>2110</v>
      </c>
      <c r="D4204" s="384">
        <v>963</v>
      </c>
      <c r="E4204">
        <v>0.02</v>
      </c>
      <c r="F4204">
        <v>1.07521</v>
      </c>
      <c r="G4204" s="384">
        <v>0</v>
      </c>
      <c r="H4204">
        <v>1.0762100000000001</v>
      </c>
    </row>
    <row r="4205" spans="1:10">
      <c r="A4205">
        <v>4198</v>
      </c>
      <c r="B4205" s="612">
        <v>43913.268055555556</v>
      </c>
      <c r="C4205" s="405" t="s">
        <v>2054</v>
      </c>
      <c r="D4205" s="384">
        <v>963</v>
      </c>
      <c r="E4205">
        <v>0.02</v>
      </c>
      <c r="F4205">
        <v>1.0762100000000001</v>
      </c>
      <c r="G4205" s="384">
        <v>0</v>
      </c>
      <c r="H4205">
        <v>1.0762100000000001</v>
      </c>
      <c r="I4205">
        <v>2</v>
      </c>
      <c r="J4205" s="384">
        <v>27193.74</v>
      </c>
    </row>
    <row r="4206" spans="1:10">
      <c r="A4206">
        <v>4199</v>
      </c>
      <c r="B4206" s="612">
        <v>43913.271527777775</v>
      </c>
      <c r="C4206" s="405" t="s">
        <v>96</v>
      </c>
      <c r="D4206" s="384">
        <v>964</v>
      </c>
      <c r="E4206">
        <v>0.02</v>
      </c>
      <c r="F4206">
        <v>1.07576</v>
      </c>
      <c r="G4206" s="384">
        <v>0</v>
      </c>
      <c r="H4206">
        <v>0</v>
      </c>
    </row>
    <row r="4207" spans="1:10">
      <c r="A4207">
        <v>4200</v>
      </c>
      <c r="B4207" s="612">
        <v>43913.271527777775</v>
      </c>
      <c r="C4207" s="405" t="s">
        <v>2110</v>
      </c>
      <c r="D4207" s="384">
        <v>964</v>
      </c>
      <c r="E4207">
        <v>0.02</v>
      </c>
      <c r="F4207">
        <v>1.07576</v>
      </c>
      <c r="G4207" s="384">
        <v>0</v>
      </c>
      <c r="H4207">
        <v>1.0767599999999999</v>
      </c>
    </row>
    <row r="4208" spans="1:10">
      <c r="A4208">
        <v>4203</v>
      </c>
      <c r="B4208" s="612">
        <v>43913.28402777778</v>
      </c>
      <c r="C4208" s="405" t="s">
        <v>2110</v>
      </c>
      <c r="D4208" s="384">
        <v>964</v>
      </c>
      <c r="E4208">
        <v>0.02</v>
      </c>
      <c r="F4208">
        <v>1.07576</v>
      </c>
      <c r="G4208" s="384">
        <v>0</v>
      </c>
      <c r="H4208">
        <v>1.07596</v>
      </c>
    </row>
    <row r="4209" spans="1:10">
      <c r="A4209">
        <v>4207</v>
      </c>
      <c r="B4209" s="612">
        <v>43913.286111111112</v>
      </c>
      <c r="C4209" s="405" t="s">
        <v>2110</v>
      </c>
      <c r="D4209" s="384">
        <v>964</v>
      </c>
      <c r="E4209">
        <v>0.02</v>
      </c>
      <c r="F4209">
        <v>1.07576</v>
      </c>
      <c r="G4209" s="384">
        <v>0</v>
      </c>
      <c r="H4209">
        <v>1.0749299999999999</v>
      </c>
    </row>
    <row r="4210" spans="1:10">
      <c r="A4210">
        <v>4216</v>
      </c>
      <c r="B4210" s="612">
        <v>43913.292361111111</v>
      </c>
      <c r="C4210" s="405" t="s">
        <v>2054</v>
      </c>
      <c r="D4210" s="384">
        <v>964</v>
      </c>
      <c r="E4210">
        <v>0.02</v>
      </c>
      <c r="F4210">
        <v>1.0749299999999999</v>
      </c>
      <c r="G4210" s="384">
        <v>0</v>
      </c>
      <c r="H4210">
        <v>1.0749299999999999</v>
      </c>
      <c r="I4210">
        <v>-1.66</v>
      </c>
      <c r="J4210" s="384">
        <v>27232.880000000001</v>
      </c>
    </row>
    <row r="4211" spans="1:10">
      <c r="A4211">
        <v>4201</v>
      </c>
      <c r="B4211" s="612">
        <v>43913.28402777778</v>
      </c>
      <c r="C4211" s="405" t="s">
        <v>96</v>
      </c>
      <c r="D4211" s="384">
        <v>965</v>
      </c>
      <c r="E4211">
        <v>0.02</v>
      </c>
      <c r="F4211">
        <v>1.07416</v>
      </c>
      <c r="G4211" s="384">
        <v>0</v>
      </c>
      <c r="H4211">
        <v>0</v>
      </c>
    </row>
    <row r="4212" spans="1:10">
      <c r="A4212">
        <v>4202</v>
      </c>
      <c r="B4212" s="612">
        <v>43913.28402777778</v>
      </c>
      <c r="C4212" s="405" t="s">
        <v>2110</v>
      </c>
      <c r="D4212" s="384">
        <v>965</v>
      </c>
      <c r="E4212">
        <v>0.02</v>
      </c>
      <c r="F4212">
        <v>1.07416</v>
      </c>
      <c r="G4212" s="384">
        <v>0</v>
      </c>
      <c r="H4212">
        <v>1.07596</v>
      </c>
    </row>
    <row r="4213" spans="1:10">
      <c r="A4213">
        <v>4206</v>
      </c>
      <c r="B4213" s="612">
        <v>43913.286111111112</v>
      </c>
      <c r="C4213" s="405" t="s">
        <v>2110</v>
      </c>
      <c r="D4213" s="384">
        <v>965</v>
      </c>
      <c r="E4213">
        <v>0.02</v>
      </c>
      <c r="F4213">
        <v>1.07416</v>
      </c>
      <c r="G4213" s="384">
        <v>0</v>
      </c>
      <c r="H4213">
        <v>1.0749299999999999</v>
      </c>
    </row>
    <row r="4214" spans="1:10">
      <c r="A4214">
        <v>4217</v>
      </c>
      <c r="B4214" s="612">
        <v>43913.292361111111</v>
      </c>
      <c r="C4214" s="405" t="s">
        <v>2054</v>
      </c>
      <c r="D4214" s="384">
        <v>965</v>
      </c>
      <c r="E4214">
        <v>0.02</v>
      </c>
      <c r="F4214">
        <v>1.0749299999999999</v>
      </c>
      <c r="G4214" s="384">
        <v>0</v>
      </c>
      <c r="H4214">
        <v>1.0749299999999999</v>
      </c>
      <c r="I4214">
        <v>1.54</v>
      </c>
      <c r="J4214" s="384">
        <v>27234.42</v>
      </c>
    </row>
    <row r="4215" spans="1:10">
      <c r="A4215">
        <v>4204</v>
      </c>
      <c r="B4215" s="612">
        <v>43913.286111111112</v>
      </c>
      <c r="C4215" s="405" t="s">
        <v>96</v>
      </c>
      <c r="D4215" s="384">
        <v>966</v>
      </c>
      <c r="E4215">
        <v>0.03</v>
      </c>
      <c r="F4215">
        <v>1.0725499999999999</v>
      </c>
      <c r="G4215" s="384">
        <v>0</v>
      </c>
      <c r="H4215">
        <v>0</v>
      </c>
    </row>
    <row r="4216" spans="1:10">
      <c r="A4216">
        <v>4205</v>
      </c>
      <c r="B4216" s="612">
        <v>43913.286111111112</v>
      </c>
      <c r="C4216" s="405" t="s">
        <v>2110</v>
      </c>
      <c r="D4216" s="384">
        <v>966</v>
      </c>
      <c r="E4216">
        <v>0.03</v>
      </c>
      <c r="F4216">
        <v>1.0725499999999999</v>
      </c>
      <c r="G4216" s="384">
        <v>0</v>
      </c>
      <c r="H4216">
        <v>1.0749299999999999</v>
      </c>
    </row>
    <row r="4217" spans="1:10">
      <c r="A4217">
        <v>4218</v>
      </c>
      <c r="B4217" s="612">
        <v>43913.292361111111</v>
      </c>
      <c r="C4217" s="405" t="s">
        <v>2054</v>
      </c>
      <c r="D4217" s="384">
        <v>966</v>
      </c>
      <c r="E4217">
        <v>0.03</v>
      </c>
      <c r="F4217">
        <v>1.0749299999999999</v>
      </c>
      <c r="G4217" s="384">
        <v>0</v>
      </c>
      <c r="H4217">
        <v>1.0749299999999999</v>
      </c>
      <c r="I4217">
        <v>7.14</v>
      </c>
      <c r="J4217" s="384">
        <v>27241.56</v>
      </c>
    </row>
    <row r="4218" spans="1:10">
      <c r="A4218">
        <v>4214</v>
      </c>
      <c r="B4218" s="612">
        <v>43913.290277777778</v>
      </c>
      <c r="C4218" s="405" t="s">
        <v>97</v>
      </c>
      <c r="D4218" s="384">
        <v>967</v>
      </c>
      <c r="E4218">
        <v>0.02</v>
      </c>
      <c r="F4218">
        <v>1.0727800000000001</v>
      </c>
      <c r="G4218" s="384">
        <v>0</v>
      </c>
      <c r="H4218">
        <v>0</v>
      </c>
    </row>
    <row r="4219" spans="1:10">
      <c r="A4219">
        <v>4215</v>
      </c>
      <c r="B4219" s="612">
        <v>43913.290277777778</v>
      </c>
      <c r="C4219" s="405" t="s">
        <v>2110</v>
      </c>
      <c r="D4219" s="384">
        <v>967</v>
      </c>
      <c r="E4219">
        <v>0.02</v>
      </c>
      <c r="F4219">
        <v>1.0727800000000001</v>
      </c>
      <c r="G4219" s="384">
        <v>0</v>
      </c>
      <c r="H4219">
        <v>1.07178</v>
      </c>
    </row>
    <row r="4220" spans="1:10">
      <c r="A4220">
        <v>4221</v>
      </c>
      <c r="B4220" s="612">
        <v>43913.293749999997</v>
      </c>
      <c r="C4220" s="405" t="s">
        <v>2110</v>
      </c>
      <c r="D4220" s="384">
        <v>967</v>
      </c>
      <c r="E4220">
        <v>0.02</v>
      </c>
      <c r="F4220">
        <v>1.0727800000000001</v>
      </c>
      <c r="G4220" s="384">
        <v>0</v>
      </c>
      <c r="H4220">
        <v>1.0727500000000001</v>
      </c>
    </row>
    <row r="4221" spans="1:10">
      <c r="A4221">
        <v>4224</v>
      </c>
      <c r="B4221" s="612">
        <v>43913.3125</v>
      </c>
      <c r="C4221" s="405" t="s">
        <v>2054</v>
      </c>
      <c r="D4221" s="384">
        <v>967</v>
      </c>
      <c r="E4221">
        <v>0.02</v>
      </c>
      <c r="F4221">
        <v>1.0727500000000001</v>
      </c>
      <c r="G4221" s="384">
        <v>0</v>
      </c>
      <c r="H4221">
        <v>1.0727500000000001</v>
      </c>
      <c r="I4221">
        <v>0.06</v>
      </c>
      <c r="J4221" s="384">
        <v>27241.62</v>
      </c>
    </row>
    <row r="4222" spans="1:10">
      <c r="A4222">
        <v>4219</v>
      </c>
      <c r="B4222" s="612">
        <v>43913.293749999997</v>
      </c>
      <c r="C4222" s="405" t="s">
        <v>97</v>
      </c>
      <c r="D4222" s="384">
        <v>968</v>
      </c>
      <c r="E4222">
        <v>0.02</v>
      </c>
      <c r="F4222">
        <v>1.0747100000000001</v>
      </c>
      <c r="G4222" s="384">
        <v>0</v>
      </c>
      <c r="H4222">
        <v>0</v>
      </c>
    </row>
    <row r="4223" spans="1:10">
      <c r="A4223">
        <v>4220</v>
      </c>
      <c r="B4223" s="612">
        <v>43913.293749999997</v>
      </c>
      <c r="C4223" s="405" t="s">
        <v>2110</v>
      </c>
      <c r="D4223" s="384">
        <v>968</v>
      </c>
      <c r="E4223">
        <v>0.02</v>
      </c>
      <c r="F4223">
        <v>1.0747100000000001</v>
      </c>
      <c r="G4223" s="384">
        <v>0</v>
      </c>
      <c r="H4223">
        <v>1.0727500000000001</v>
      </c>
    </row>
    <row r="4224" spans="1:10">
      <c r="A4224">
        <v>4225</v>
      </c>
      <c r="B4224" s="612">
        <v>43913.3125</v>
      </c>
      <c r="C4224" s="405" t="s">
        <v>2054</v>
      </c>
      <c r="D4224" s="384">
        <v>968</v>
      </c>
      <c r="E4224">
        <v>0.02</v>
      </c>
      <c r="F4224">
        <v>1.0727500000000001</v>
      </c>
      <c r="G4224" s="384">
        <v>0</v>
      </c>
      <c r="H4224">
        <v>1.0727500000000001</v>
      </c>
      <c r="I4224">
        <v>3.92</v>
      </c>
      <c r="J4224" s="384">
        <v>27245.54</v>
      </c>
    </row>
    <row r="4225" spans="1:10">
      <c r="A4225">
        <v>4222</v>
      </c>
      <c r="B4225" s="612">
        <v>43913.296527777777</v>
      </c>
      <c r="C4225" s="405" t="s">
        <v>96</v>
      </c>
      <c r="D4225" s="384">
        <v>969</v>
      </c>
      <c r="E4225">
        <v>0.02</v>
      </c>
      <c r="F4225">
        <v>1.0741700000000001</v>
      </c>
      <c r="G4225" s="384">
        <v>0</v>
      </c>
      <c r="H4225">
        <v>0</v>
      </c>
    </row>
    <row r="4226" spans="1:10">
      <c r="A4226">
        <v>4223</v>
      </c>
      <c r="B4226" s="612">
        <v>43913.296527777777</v>
      </c>
      <c r="C4226" s="405" t="s">
        <v>2110</v>
      </c>
      <c r="D4226" s="384">
        <v>969</v>
      </c>
      <c r="E4226">
        <v>0.02</v>
      </c>
      <c r="F4226">
        <v>1.0741700000000001</v>
      </c>
      <c r="G4226" s="384">
        <v>0</v>
      </c>
      <c r="H4226">
        <v>1.07517</v>
      </c>
    </row>
    <row r="4227" spans="1:10">
      <c r="A4227">
        <v>4228</v>
      </c>
      <c r="B4227" s="612">
        <v>43913.3125</v>
      </c>
      <c r="C4227" s="405" t="s">
        <v>2110</v>
      </c>
      <c r="D4227" s="384">
        <v>969</v>
      </c>
      <c r="E4227">
        <v>0.02</v>
      </c>
      <c r="F4227">
        <v>1.0741700000000001</v>
      </c>
      <c r="G4227" s="384">
        <v>0</v>
      </c>
      <c r="H4227">
        <v>1.07437</v>
      </c>
    </row>
    <row r="4228" spans="1:10">
      <c r="A4228">
        <v>4235</v>
      </c>
      <c r="B4228" s="612">
        <v>43913.322916666664</v>
      </c>
      <c r="C4228" s="405" t="s">
        <v>2110</v>
      </c>
      <c r="D4228" s="384">
        <v>969</v>
      </c>
      <c r="E4228">
        <v>0.02</v>
      </c>
      <c r="F4228">
        <v>1.0741700000000001</v>
      </c>
      <c r="G4228" s="384">
        <v>0</v>
      </c>
      <c r="H4228">
        <v>1.07334</v>
      </c>
    </row>
    <row r="4229" spans="1:10">
      <c r="A4229">
        <v>4240</v>
      </c>
      <c r="B4229" s="612">
        <v>43913.333333333336</v>
      </c>
      <c r="C4229" s="405" t="s">
        <v>2110</v>
      </c>
      <c r="D4229" s="384">
        <v>969</v>
      </c>
      <c r="E4229">
        <v>0.02</v>
      </c>
      <c r="F4229">
        <v>1.0741700000000001</v>
      </c>
      <c r="G4229" s="384">
        <v>0</v>
      </c>
      <c r="H4229">
        <v>1.07206</v>
      </c>
    </row>
    <row r="4230" spans="1:10">
      <c r="A4230">
        <v>4252</v>
      </c>
      <c r="B4230" s="612">
        <v>43913.420138888891</v>
      </c>
      <c r="C4230" s="405" t="s">
        <v>2110</v>
      </c>
      <c r="D4230" s="384">
        <v>969</v>
      </c>
      <c r="E4230">
        <v>0.02</v>
      </c>
      <c r="F4230">
        <v>1.0741700000000001</v>
      </c>
      <c r="G4230" s="384">
        <v>0</v>
      </c>
      <c r="H4230">
        <v>1.0707199999999999</v>
      </c>
    </row>
    <row r="4231" spans="1:10">
      <c r="A4231">
        <v>4268</v>
      </c>
      <c r="B4231" s="612">
        <v>43913.5</v>
      </c>
      <c r="C4231" s="405" t="s">
        <v>2054</v>
      </c>
      <c r="D4231" s="384">
        <v>969</v>
      </c>
      <c r="E4231">
        <v>0.02</v>
      </c>
      <c r="F4231">
        <v>1.0707199999999999</v>
      </c>
      <c r="G4231" s="384">
        <v>0</v>
      </c>
      <c r="H4231">
        <v>1.0707199999999999</v>
      </c>
      <c r="I4231">
        <v>-6.9</v>
      </c>
      <c r="J4231" s="384">
        <v>27252.639999999999</v>
      </c>
    </row>
    <row r="4232" spans="1:10">
      <c r="A4232">
        <v>4226</v>
      </c>
      <c r="B4232" s="612">
        <v>43913.3125</v>
      </c>
      <c r="C4232" s="405" t="s">
        <v>96</v>
      </c>
      <c r="D4232" s="384">
        <v>970</v>
      </c>
      <c r="E4232">
        <v>0.02</v>
      </c>
      <c r="F4232">
        <v>1.07257</v>
      </c>
      <c r="G4232" s="384">
        <v>0</v>
      </c>
      <c r="H4232">
        <v>0</v>
      </c>
    </row>
    <row r="4233" spans="1:10">
      <c r="A4233">
        <v>4227</v>
      </c>
      <c r="B4233" s="612">
        <v>43913.3125</v>
      </c>
      <c r="C4233" s="405" t="s">
        <v>2110</v>
      </c>
      <c r="D4233" s="384">
        <v>970</v>
      </c>
      <c r="E4233">
        <v>0.02</v>
      </c>
      <c r="F4233">
        <v>1.07257</v>
      </c>
      <c r="G4233" s="384">
        <v>0</v>
      </c>
      <c r="H4233">
        <v>1.07437</v>
      </c>
    </row>
    <row r="4234" spans="1:10">
      <c r="A4234">
        <v>4234</v>
      </c>
      <c r="B4234" s="612">
        <v>43913.322916666664</v>
      </c>
      <c r="C4234" s="405" t="s">
        <v>2110</v>
      </c>
      <c r="D4234" s="384">
        <v>970</v>
      </c>
      <c r="E4234">
        <v>0.02</v>
      </c>
      <c r="F4234">
        <v>1.07257</v>
      </c>
      <c r="G4234" s="384">
        <v>0</v>
      </c>
      <c r="H4234">
        <v>1.07334</v>
      </c>
    </row>
    <row r="4235" spans="1:10">
      <c r="A4235">
        <v>4239</v>
      </c>
      <c r="B4235" s="612">
        <v>43913.333333333336</v>
      </c>
      <c r="C4235" s="405" t="s">
        <v>2110</v>
      </c>
      <c r="D4235" s="384">
        <v>970</v>
      </c>
      <c r="E4235">
        <v>0.02</v>
      </c>
      <c r="F4235">
        <v>1.07257</v>
      </c>
      <c r="G4235" s="384">
        <v>0</v>
      </c>
      <c r="H4235">
        <v>1.07206</v>
      </c>
    </row>
    <row r="4236" spans="1:10">
      <c r="A4236">
        <v>4251</v>
      </c>
      <c r="B4236" s="612">
        <v>43913.420138888891</v>
      </c>
      <c r="C4236" s="405" t="s">
        <v>2110</v>
      </c>
      <c r="D4236" s="384">
        <v>970</v>
      </c>
      <c r="E4236">
        <v>0.02</v>
      </c>
      <c r="F4236">
        <v>1.07257</v>
      </c>
      <c r="G4236" s="384">
        <v>0</v>
      </c>
      <c r="H4236">
        <v>1.0707199999999999</v>
      </c>
    </row>
    <row r="4237" spans="1:10">
      <c r="A4237">
        <v>4269</v>
      </c>
      <c r="B4237" s="612">
        <v>43913.5</v>
      </c>
      <c r="C4237" s="405" t="s">
        <v>2054</v>
      </c>
      <c r="D4237" s="384">
        <v>970</v>
      </c>
      <c r="E4237">
        <v>0.02</v>
      </c>
      <c r="F4237">
        <v>1.0707199999999999</v>
      </c>
      <c r="G4237" s="384">
        <v>0</v>
      </c>
      <c r="H4237">
        <v>1.0707199999999999</v>
      </c>
      <c r="I4237">
        <v>-3.7</v>
      </c>
      <c r="J4237" s="384">
        <v>27248.94</v>
      </c>
    </row>
    <row r="4238" spans="1:10">
      <c r="A4238">
        <v>4229</v>
      </c>
      <c r="B4238" s="612">
        <v>43913.31527777778</v>
      </c>
      <c r="C4238" s="405" t="s">
        <v>97</v>
      </c>
      <c r="D4238" s="384">
        <v>971</v>
      </c>
      <c r="E4238">
        <v>0.02</v>
      </c>
      <c r="F4238">
        <v>1.0729</v>
      </c>
      <c r="G4238" s="384">
        <v>0</v>
      </c>
      <c r="H4238">
        <v>0</v>
      </c>
    </row>
    <row r="4239" spans="1:10">
      <c r="A4239">
        <v>4230</v>
      </c>
      <c r="B4239" s="612">
        <v>43913.31527777778</v>
      </c>
      <c r="C4239" s="405" t="s">
        <v>2110</v>
      </c>
      <c r="D4239" s="384">
        <v>971</v>
      </c>
      <c r="E4239">
        <v>0.02</v>
      </c>
      <c r="F4239">
        <v>1.0729</v>
      </c>
      <c r="G4239" s="384">
        <v>0</v>
      </c>
      <c r="H4239">
        <v>1.0719000000000001</v>
      </c>
    </row>
    <row r="4240" spans="1:10">
      <c r="A4240">
        <v>4231</v>
      </c>
      <c r="B4240" s="612">
        <v>43913.321527777778</v>
      </c>
      <c r="C4240" s="405" t="s">
        <v>2054</v>
      </c>
      <c r="D4240" s="384">
        <v>971</v>
      </c>
      <c r="E4240">
        <v>0.02</v>
      </c>
      <c r="F4240">
        <v>1.0719000000000001</v>
      </c>
      <c r="G4240" s="384">
        <v>0</v>
      </c>
      <c r="H4240">
        <v>1.0719000000000001</v>
      </c>
      <c r="I4240">
        <v>2</v>
      </c>
      <c r="J4240" s="384">
        <v>27247.54</v>
      </c>
    </row>
    <row r="4241" spans="1:10">
      <c r="A4241">
        <v>4232</v>
      </c>
      <c r="B4241" s="612">
        <v>43913.322916666664</v>
      </c>
      <c r="C4241" s="405" t="s">
        <v>96</v>
      </c>
      <c r="D4241" s="384">
        <v>972</v>
      </c>
      <c r="E4241">
        <v>0.03</v>
      </c>
      <c r="F4241">
        <v>1.07097</v>
      </c>
      <c r="G4241" s="384">
        <v>0</v>
      </c>
      <c r="H4241">
        <v>0</v>
      </c>
    </row>
    <row r="4242" spans="1:10">
      <c r="A4242">
        <v>4233</v>
      </c>
      <c r="B4242" s="612">
        <v>43913.322916666664</v>
      </c>
      <c r="C4242" s="405" t="s">
        <v>2110</v>
      </c>
      <c r="D4242" s="384">
        <v>972</v>
      </c>
      <c r="E4242">
        <v>0.03</v>
      </c>
      <c r="F4242">
        <v>1.07097</v>
      </c>
      <c r="G4242" s="384">
        <v>0</v>
      </c>
      <c r="H4242">
        <v>1.07334</v>
      </c>
    </row>
    <row r="4243" spans="1:10">
      <c r="A4243">
        <v>4238</v>
      </c>
      <c r="B4243" s="612">
        <v>43913.333333333336</v>
      </c>
      <c r="C4243" s="405" t="s">
        <v>2110</v>
      </c>
      <c r="D4243" s="384">
        <v>972</v>
      </c>
      <c r="E4243">
        <v>0.03</v>
      </c>
      <c r="F4243">
        <v>1.07097</v>
      </c>
      <c r="G4243" s="384">
        <v>0</v>
      </c>
      <c r="H4243">
        <v>1.07206</v>
      </c>
    </row>
    <row r="4244" spans="1:10">
      <c r="A4244">
        <v>4250</v>
      </c>
      <c r="B4244" s="612">
        <v>43913.420138888891</v>
      </c>
      <c r="C4244" s="405" t="s">
        <v>2110</v>
      </c>
      <c r="D4244" s="384">
        <v>972</v>
      </c>
      <c r="E4244">
        <v>0.03</v>
      </c>
      <c r="F4244">
        <v>1.07097</v>
      </c>
      <c r="G4244" s="384">
        <v>0</v>
      </c>
      <c r="H4244">
        <v>1.0707199999999999</v>
      </c>
    </row>
    <row r="4245" spans="1:10">
      <c r="A4245">
        <v>4270</v>
      </c>
      <c r="B4245" s="612">
        <v>43913.5</v>
      </c>
      <c r="C4245" s="405" t="s">
        <v>2054</v>
      </c>
      <c r="D4245" s="384">
        <v>972</v>
      </c>
      <c r="E4245">
        <v>0.03</v>
      </c>
      <c r="F4245">
        <v>1.0707199999999999</v>
      </c>
      <c r="G4245" s="384">
        <v>0</v>
      </c>
      <c r="H4245">
        <v>1.0707199999999999</v>
      </c>
      <c r="I4245">
        <v>-0.75</v>
      </c>
      <c r="J4245" s="384">
        <v>27248.19</v>
      </c>
    </row>
    <row r="4246" spans="1:10">
      <c r="A4246">
        <v>4236</v>
      </c>
      <c r="B4246" s="612">
        <v>43913.333333333336</v>
      </c>
      <c r="C4246" s="405" t="s">
        <v>96</v>
      </c>
      <c r="D4246" s="384">
        <v>973</v>
      </c>
      <c r="E4246">
        <v>0.05</v>
      </c>
      <c r="F4246">
        <v>1.0692699999999999</v>
      </c>
      <c r="G4246" s="384">
        <v>0</v>
      </c>
      <c r="H4246">
        <v>0</v>
      </c>
    </row>
    <row r="4247" spans="1:10">
      <c r="A4247">
        <v>4237</v>
      </c>
      <c r="B4247" s="612">
        <v>43913.333333333336</v>
      </c>
      <c r="C4247" s="405" t="s">
        <v>2110</v>
      </c>
      <c r="D4247" s="384">
        <v>973</v>
      </c>
      <c r="E4247">
        <v>0.05</v>
      </c>
      <c r="F4247">
        <v>1.0692699999999999</v>
      </c>
      <c r="G4247" s="384">
        <v>0</v>
      </c>
      <c r="H4247">
        <v>1.07206</v>
      </c>
    </row>
    <row r="4248" spans="1:10">
      <c r="A4248">
        <v>4249</v>
      </c>
      <c r="B4248" s="612">
        <v>43913.420138888891</v>
      </c>
      <c r="C4248" s="405" t="s">
        <v>2110</v>
      </c>
      <c r="D4248" s="384">
        <v>973</v>
      </c>
      <c r="E4248">
        <v>0.05</v>
      </c>
      <c r="F4248">
        <v>1.0692699999999999</v>
      </c>
      <c r="G4248" s="384">
        <v>0</v>
      </c>
      <c r="H4248">
        <v>1.0707199999999999</v>
      </c>
    </row>
    <row r="4249" spans="1:10">
      <c r="A4249">
        <v>4271</v>
      </c>
      <c r="B4249" s="612">
        <v>43913.5</v>
      </c>
      <c r="C4249" s="405" t="s">
        <v>2054</v>
      </c>
      <c r="D4249" s="384">
        <v>973</v>
      </c>
      <c r="E4249">
        <v>0.05</v>
      </c>
      <c r="F4249">
        <v>1.0707199999999999</v>
      </c>
      <c r="G4249" s="384">
        <v>0</v>
      </c>
      <c r="H4249">
        <v>1.0707199999999999</v>
      </c>
      <c r="I4249">
        <v>7.25</v>
      </c>
      <c r="J4249" s="384">
        <v>27255.439999999999</v>
      </c>
    </row>
    <row r="4250" spans="1:10">
      <c r="A4250">
        <v>4241</v>
      </c>
      <c r="B4250" s="612">
        <v>43913.336111111108</v>
      </c>
      <c r="C4250" s="405" t="s">
        <v>97</v>
      </c>
      <c r="D4250" s="384">
        <v>974</v>
      </c>
      <c r="E4250">
        <v>0.02</v>
      </c>
      <c r="F4250">
        <v>1.0694600000000001</v>
      </c>
      <c r="G4250" s="384">
        <v>0</v>
      </c>
      <c r="H4250">
        <v>0</v>
      </c>
    </row>
    <row r="4251" spans="1:10">
      <c r="A4251">
        <v>4242</v>
      </c>
      <c r="B4251" s="612">
        <v>43913.336111111108</v>
      </c>
      <c r="C4251" s="405" t="s">
        <v>2110</v>
      </c>
      <c r="D4251" s="384">
        <v>974</v>
      </c>
      <c r="E4251">
        <v>0.02</v>
      </c>
      <c r="F4251">
        <v>1.0694600000000001</v>
      </c>
      <c r="G4251" s="384">
        <v>0</v>
      </c>
      <c r="H4251">
        <v>1.06846</v>
      </c>
    </row>
    <row r="4252" spans="1:10">
      <c r="A4252">
        <v>4243</v>
      </c>
      <c r="B4252" s="612">
        <v>43913.397916666669</v>
      </c>
      <c r="C4252" s="405" t="s">
        <v>2054</v>
      </c>
      <c r="D4252" s="384">
        <v>974</v>
      </c>
      <c r="E4252">
        <v>0.02</v>
      </c>
      <c r="F4252">
        <v>1.06846</v>
      </c>
      <c r="G4252" s="384">
        <v>0</v>
      </c>
      <c r="H4252">
        <v>1.06846</v>
      </c>
      <c r="I4252">
        <v>2</v>
      </c>
      <c r="J4252" s="384">
        <v>27249.54</v>
      </c>
    </row>
    <row r="4253" spans="1:10">
      <c r="A4253">
        <v>4244</v>
      </c>
      <c r="B4253" s="612">
        <v>43913.415277777778</v>
      </c>
      <c r="C4253" s="405" t="s">
        <v>97</v>
      </c>
      <c r="D4253" s="384">
        <v>975</v>
      </c>
      <c r="E4253">
        <v>0.02</v>
      </c>
      <c r="F4253">
        <v>1.0684899999999999</v>
      </c>
      <c r="G4253" s="384">
        <v>0</v>
      </c>
      <c r="H4253">
        <v>0</v>
      </c>
    </row>
    <row r="4254" spans="1:10">
      <c r="A4254">
        <v>4245</v>
      </c>
      <c r="B4254" s="612">
        <v>43913.415277777778</v>
      </c>
      <c r="C4254" s="405" t="s">
        <v>2110</v>
      </c>
      <c r="D4254" s="384">
        <v>975</v>
      </c>
      <c r="E4254">
        <v>0.02</v>
      </c>
      <c r="F4254">
        <v>1.0684899999999999</v>
      </c>
      <c r="G4254" s="384">
        <v>0</v>
      </c>
      <c r="H4254">
        <v>1.06749</v>
      </c>
    </row>
    <row r="4255" spans="1:10">
      <c r="A4255">
        <v>4246</v>
      </c>
      <c r="B4255" s="612">
        <v>43913.420138888891</v>
      </c>
      <c r="C4255" s="405" t="s">
        <v>2054</v>
      </c>
      <c r="D4255" s="384">
        <v>975</v>
      </c>
      <c r="E4255">
        <v>0.02</v>
      </c>
      <c r="F4255">
        <v>1.06749</v>
      </c>
      <c r="G4255" s="384">
        <v>0</v>
      </c>
      <c r="H4255">
        <v>1.06749</v>
      </c>
      <c r="I4255">
        <v>2</v>
      </c>
      <c r="J4255" s="384">
        <v>27251.54</v>
      </c>
    </row>
    <row r="4256" spans="1:10">
      <c r="A4256">
        <v>4247</v>
      </c>
      <c r="B4256" s="612">
        <v>43913.420138888891</v>
      </c>
      <c r="C4256" s="405" t="s">
        <v>96</v>
      </c>
      <c r="D4256" s="384">
        <v>976</v>
      </c>
      <c r="E4256">
        <v>0.08</v>
      </c>
      <c r="F4256">
        <v>1.0674600000000001</v>
      </c>
      <c r="G4256" s="384">
        <v>0</v>
      </c>
      <c r="H4256">
        <v>0</v>
      </c>
    </row>
    <row r="4257" spans="1:10">
      <c r="A4257">
        <v>4248</v>
      </c>
      <c r="B4257" s="612">
        <v>43913.420138888891</v>
      </c>
      <c r="C4257" s="405" t="s">
        <v>2110</v>
      </c>
      <c r="D4257" s="384">
        <v>976</v>
      </c>
      <c r="E4257">
        <v>0.08</v>
      </c>
      <c r="F4257">
        <v>1.0674600000000001</v>
      </c>
      <c r="G4257" s="384">
        <v>0</v>
      </c>
      <c r="H4257">
        <v>1.0707199999999999</v>
      </c>
    </row>
    <row r="4258" spans="1:10">
      <c r="A4258">
        <v>4272</v>
      </c>
      <c r="B4258" s="612">
        <v>43913.5</v>
      </c>
      <c r="C4258" s="405" t="s">
        <v>2054</v>
      </c>
      <c r="D4258" s="384">
        <v>976</v>
      </c>
      <c r="E4258">
        <v>0.08</v>
      </c>
      <c r="F4258">
        <v>1.0707199999999999</v>
      </c>
      <c r="G4258" s="384">
        <v>0</v>
      </c>
      <c r="H4258">
        <v>1.0707199999999999</v>
      </c>
      <c r="I4258">
        <v>26.08</v>
      </c>
      <c r="J4258" s="384">
        <v>27281.52</v>
      </c>
    </row>
    <row r="4259" spans="1:10">
      <c r="A4259">
        <v>4253</v>
      </c>
      <c r="B4259" s="612">
        <v>43913.42291666667</v>
      </c>
      <c r="C4259" s="405" t="s">
        <v>97</v>
      </c>
      <c r="D4259" s="384">
        <v>977</v>
      </c>
      <c r="E4259">
        <v>0.02</v>
      </c>
      <c r="F4259">
        <v>1.06786</v>
      </c>
      <c r="G4259" s="384">
        <v>0</v>
      </c>
      <c r="H4259">
        <v>0</v>
      </c>
    </row>
    <row r="4260" spans="1:10">
      <c r="A4260">
        <v>4254</v>
      </c>
      <c r="B4260" s="612">
        <v>43913.42291666667</v>
      </c>
      <c r="C4260" s="405" t="s">
        <v>2110</v>
      </c>
      <c r="D4260" s="384">
        <v>977</v>
      </c>
      <c r="E4260">
        <v>0.02</v>
      </c>
      <c r="F4260">
        <v>1.06786</v>
      </c>
      <c r="G4260" s="384">
        <v>0</v>
      </c>
      <c r="H4260">
        <v>1.0668599999999999</v>
      </c>
    </row>
    <row r="4261" spans="1:10">
      <c r="A4261">
        <v>4257</v>
      </c>
      <c r="B4261" s="612">
        <v>43913.455555555556</v>
      </c>
      <c r="C4261" s="405" t="s">
        <v>2110</v>
      </c>
      <c r="D4261" s="384">
        <v>977</v>
      </c>
      <c r="E4261">
        <v>0.02</v>
      </c>
      <c r="F4261">
        <v>1.06786</v>
      </c>
      <c r="G4261" s="384">
        <v>0</v>
      </c>
      <c r="H4261">
        <v>1.0676600000000001</v>
      </c>
    </row>
    <row r="4262" spans="1:10">
      <c r="A4262">
        <v>4258</v>
      </c>
      <c r="B4262" s="612">
        <v>43913.469444444447</v>
      </c>
      <c r="C4262" s="405" t="s">
        <v>2054</v>
      </c>
      <c r="D4262" s="384">
        <v>977</v>
      </c>
      <c r="E4262">
        <v>0.02</v>
      </c>
      <c r="F4262">
        <v>1.0676600000000001</v>
      </c>
      <c r="G4262" s="384">
        <v>0</v>
      </c>
      <c r="H4262">
        <v>1.0676600000000001</v>
      </c>
      <c r="I4262">
        <v>0.4</v>
      </c>
      <c r="J4262" s="384">
        <v>27251.94</v>
      </c>
    </row>
    <row r="4263" spans="1:10">
      <c r="A4263">
        <v>4255</v>
      </c>
      <c r="B4263" s="612">
        <v>43913.455555555556</v>
      </c>
      <c r="C4263" s="405" t="s">
        <v>97</v>
      </c>
      <c r="D4263" s="384">
        <v>978</v>
      </c>
      <c r="E4263">
        <v>0.02</v>
      </c>
      <c r="F4263">
        <v>1.0694600000000001</v>
      </c>
      <c r="G4263" s="384">
        <v>0</v>
      </c>
      <c r="H4263">
        <v>0</v>
      </c>
    </row>
    <row r="4264" spans="1:10">
      <c r="A4264">
        <v>4256</v>
      </c>
      <c r="B4264" s="612">
        <v>43913.455555555556</v>
      </c>
      <c r="C4264" s="405" t="s">
        <v>2110</v>
      </c>
      <c r="D4264" s="384">
        <v>978</v>
      </c>
      <c r="E4264">
        <v>0.02</v>
      </c>
      <c r="F4264">
        <v>1.0694600000000001</v>
      </c>
      <c r="G4264" s="384">
        <v>0</v>
      </c>
      <c r="H4264">
        <v>1.0676600000000001</v>
      </c>
    </row>
    <row r="4265" spans="1:10">
      <c r="A4265">
        <v>4259</v>
      </c>
      <c r="B4265" s="612">
        <v>43913.469444444447</v>
      </c>
      <c r="C4265" s="405" t="s">
        <v>2054</v>
      </c>
      <c r="D4265" s="384">
        <v>978</v>
      </c>
      <c r="E4265">
        <v>0.02</v>
      </c>
      <c r="F4265">
        <v>1.0676600000000001</v>
      </c>
      <c r="G4265" s="384">
        <v>0</v>
      </c>
      <c r="H4265">
        <v>1.0676600000000001</v>
      </c>
      <c r="I4265">
        <v>3.6</v>
      </c>
      <c r="J4265" s="384">
        <v>27255.54</v>
      </c>
    </row>
    <row r="4266" spans="1:10">
      <c r="A4266">
        <v>4260</v>
      </c>
      <c r="B4266" s="612">
        <v>43913.472222222219</v>
      </c>
      <c r="C4266" s="405" t="s">
        <v>97</v>
      </c>
      <c r="D4266" s="384">
        <v>979</v>
      </c>
      <c r="E4266">
        <v>0.02</v>
      </c>
      <c r="F4266">
        <v>1.06853</v>
      </c>
      <c r="G4266" s="384">
        <v>0</v>
      </c>
      <c r="H4266">
        <v>0</v>
      </c>
    </row>
    <row r="4267" spans="1:10">
      <c r="A4267">
        <v>4261</v>
      </c>
      <c r="B4267" s="612">
        <v>43913.472222222219</v>
      </c>
      <c r="C4267" s="405" t="s">
        <v>2110</v>
      </c>
      <c r="D4267" s="384">
        <v>979</v>
      </c>
      <c r="E4267">
        <v>0.02</v>
      </c>
      <c r="F4267">
        <v>1.06853</v>
      </c>
      <c r="G4267" s="384">
        <v>0</v>
      </c>
      <c r="H4267">
        <v>1.0675300000000001</v>
      </c>
    </row>
    <row r="4268" spans="1:10">
      <c r="A4268">
        <v>4262</v>
      </c>
      <c r="B4268" s="612">
        <v>43913.477083333331</v>
      </c>
      <c r="C4268" s="405" t="s">
        <v>2054</v>
      </c>
      <c r="D4268" s="384">
        <v>979</v>
      </c>
      <c r="E4268">
        <v>0.02</v>
      </c>
      <c r="F4268">
        <v>1.0675300000000001</v>
      </c>
      <c r="G4268" s="384">
        <v>0</v>
      </c>
      <c r="H4268">
        <v>1.0675300000000001</v>
      </c>
      <c r="I4268">
        <v>2</v>
      </c>
      <c r="J4268" s="384">
        <v>27257.54</v>
      </c>
    </row>
    <row r="4269" spans="1:10">
      <c r="A4269">
        <v>4263</v>
      </c>
      <c r="B4269" s="612">
        <v>43913.48541666667</v>
      </c>
      <c r="C4269" s="405" t="s">
        <v>97</v>
      </c>
      <c r="D4269" s="384">
        <v>980</v>
      </c>
      <c r="E4269">
        <v>0.02</v>
      </c>
      <c r="F4269">
        <v>1.06799</v>
      </c>
      <c r="G4269" s="384">
        <v>0</v>
      </c>
      <c r="H4269">
        <v>0</v>
      </c>
    </row>
    <row r="4270" spans="1:10">
      <c r="A4270">
        <v>4264</v>
      </c>
      <c r="B4270" s="612">
        <v>43913.48541666667</v>
      </c>
      <c r="C4270" s="405" t="s">
        <v>2110</v>
      </c>
      <c r="D4270" s="384">
        <v>980</v>
      </c>
      <c r="E4270">
        <v>0.02</v>
      </c>
      <c r="F4270">
        <v>1.06799</v>
      </c>
      <c r="G4270" s="384">
        <v>0</v>
      </c>
      <c r="H4270">
        <v>1.0669900000000001</v>
      </c>
    </row>
    <row r="4271" spans="1:10">
      <c r="A4271">
        <v>4265</v>
      </c>
      <c r="B4271" s="612">
        <v>43913.492361111108</v>
      </c>
      <c r="C4271" s="405" t="s">
        <v>2054</v>
      </c>
      <c r="D4271" s="384">
        <v>980</v>
      </c>
      <c r="E4271">
        <v>0.02</v>
      </c>
      <c r="F4271">
        <v>1.0669900000000001</v>
      </c>
      <c r="G4271" s="384">
        <v>0</v>
      </c>
      <c r="H4271">
        <v>1.0669900000000001</v>
      </c>
      <c r="I4271">
        <v>2</v>
      </c>
      <c r="J4271" s="384">
        <v>27259.54</v>
      </c>
    </row>
    <row r="4272" spans="1:10">
      <c r="A4272">
        <v>4266</v>
      </c>
      <c r="B4272" s="612">
        <v>43913.495138888888</v>
      </c>
      <c r="C4272" s="405" t="s">
        <v>97</v>
      </c>
      <c r="D4272" s="384">
        <v>981</v>
      </c>
      <c r="E4272">
        <v>0.02</v>
      </c>
      <c r="F4272">
        <v>1.0676000000000001</v>
      </c>
      <c r="G4272" s="384">
        <v>0</v>
      </c>
      <c r="H4272">
        <v>0</v>
      </c>
    </row>
    <row r="4273" spans="1:10">
      <c r="A4273">
        <v>4267</v>
      </c>
      <c r="B4273" s="612">
        <v>43913.495138888888</v>
      </c>
      <c r="C4273" s="405" t="s">
        <v>2110</v>
      </c>
      <c r="D4273" s="384">
        <v>981</v>
      </c>
      <c r="E4273">
        <v>0.02</v>
      </c>
      <c r="F4273">
        <v>1.0676000000000001</v>
      </c>
      <c r="G4273" s="384">
        <v>0</v>
      </c>
      <c r="H4273">
        <v>1.0666</v>
      </c>
    </row>
    <row r="4274" spans="1:10">
      <c r="A4274">
        <v>4277</v>
      </c>
      <c r="B4274" s="612">
        <v>43913.500694444447</v>
      </c>
      <c r="C4274" s="405" t="s">
        <v>2110</v>
      </c>
      <c r="D4274" s="384">
        <v>981</v>
      </c>
      <c r="E4274">
        <v>0.02</v>
      </c>
      <c r="F4274">
        <v>1.0676000000000001</v>
      </c>
      <c r="G4274" s="384">
        <v>0</v>
      </c>
      <c r="H4274">
        <v>1.0685899999999999</v>
      </c>
    </row>
    <row r="4275" spans="1:10">
      <c r="A4275">
        <v>4281</v>
      </c>
      <c r="B4275" s="612">
        <v>43913.501388888886</v>
      </c>
      <c r="C4275" s="405" t="s">
        <v>2110</v>
      </c>
      <c r="D4275" s="384">
        <v>981</v>
      </c>
      <c r="E4275">
        <v>0.02</v>
      </c>
      <c r="F4275">
        <v>1.0676000000000001</v>
      </c>
      <c r="G4275" s="384">
        <v>0</v>
      </c>
      <c r="H4275">
        <v>1.0685100000000001</v>
      </c>
    </row>
    <row r="4276" spans="1:10">
      <c r="A4276">
        <v>4286</v>
      </c>
      <c r="B4276" s="612">
        <v>43913.504861111112</v>
      </c>
      <c r="C4276" s="405" t="s">
        <v>2110</v>
      </c>
      <c r="D4276" s="384">
        <v>981</v>
      </c>
      <c r="E4276">
        <v>0.02</v>
      </c>
      <c r="F4276">
        <v>1.0676000000000001</v>
      </c>
      <c r="G4276" s="384">
        <v>0</v>
      </c>
      <c r="H4276">
        <v>1.07057</v>
      </c>
    </row>
    <row r="4277" spans="1:10">
      <c r="A4277">
        <v>4291</v>
      </c>
      <c r="B4277" s="612">
        <v>43913.511111111111</v>
      </c>
      <c r="C4277" s="405" t="s">
        <v>2110</v>
      </c>
      <c r="D4277" s="384">
        <v>981</v>
      </c>
      <c r="E4277">
        <v>0.02</v>
      </c>
      <c r="F4277">
        <v>1.0676000000000001</v>
      </c>
      <c r="G4277" s="384">
        <v>0</v>
      </c>
      <c r="H4277">
        <v>1.07216</v>
      </c>
    </row>
    <row r="4278" spans="1:10">
      <c r="A4278">
        <v>4297</v>
      </c>
      <c r="B4278" s="612">
        <v>43913.512499999997</v>
      </c>
      <c r="C4278" s="405" t="s">
        <v>2110</v>
      </c>
      <c r="D4278" s="384">
        <v>981</v>
      </c>
      <c r="E4278">
        <v>0.02</v>
      </c>
      <c r="F4278">
        <v>1.0676000000000001</v>
      </c>
      <c r="G4278" s="384">
        <v>0</v>
      </c>
      <c r="H4278">
        <v>1.07382</v>
      </c>
    </row>
    <row r="4279" spans="1:10">
      <c r="A4279">
        <v>4307</v>
      </c>
      <c r="B4279" s="612">
        <v>43913.543055555558</v>
      </c>
      <c r="C4279" s="405" t="s">
        <v>2110</v>
      </c>
      <c r="D4279" s="384">
        <v>981</v>
      </c>
      <c r="E4279">
        <v>0.02</v>
      </c>
      <c r="F4279">
        <v>1.0676000000000001</v>
      </c>
      <c r="G4279" s="384">
        <v>0</v>
      </c>
      <c r="H4279">
        <v>1.07551</v>
      </c>
    </row>
    <row r="4280" spans="1:10">
      <c r="A4280">
        <v>4313</v>
      </c>
      <c r="B4280" s="612">
        <v>43913.561805555553</v>
      </c>
      <c r="C4280" s="405" t="s">
        <v>2054</v>
      </c>
      <c r="D4280" s="384">
        <v>981</v>
      </c>
      <c r="E4280">
        <v>0.02</v>
      </c>
      <c r="F4280">
        <v>1.07551</v>
      </c>
      <c r="G4280" s="384">
        <v>0</v>
      </c>
      <c r="H4280">
        <v>1.07551</v>
      </c>
      <c r="I4280">
        <v>-15.82</v>
      </c>
      <c r="J4280" s="384">
        <v>27267.7</v>
      </c>
    </row>
    <row r="4281" spans="1:10">
      <c r="A4281">
        <v>4273</v>
      </c>
      <c r="B4281" s="612">
        <v>43913.500694444447</v>
      </c>
      <c r="C4281" s="405" t="s">
        <v>2135</v>
      </c>
      <c r="D4281" s="384">
        <v>982</v>
      </c>
      <c r="E4281">
        <v>0.02</v>
      </c>
      <c r="F4281">
        <v>1.06932</v>
      </c>
      <c r="G4281" s="384">
        <v>0</v>
      </c>
      <c r="H4281">
        <v>0</v>
      </c>
    </row>
    <row r="4282" spans="1:10">
      <c r="A4282">
        <v>4276</v>
      </c>
      <c r="B4282" s="612">
        <v>43913.500694444447</v>
      </c>
      <c r="C4282" s="405" t="s">
        <v>2110</v>
      </c>
      <c r="D4282" s="384">
        <v>982</v>
      </c>
      <c r="E4282">
        <v>0.02</v>
      </c>
      <c r="F4282">
        <v>1.06932</v>
      </c>
      <c r="G4282" s="384">
        <v>0</v>
      </c>
      <c r="H4282">
        <v>1.0685899999999999</v>
      </c>
    </row>
    <row r="4283" spans="1:10">
      <c r="A4283">
        <v>4280</v>
      </c>
      <c r="B4283" s="612">
        <v>43913.501388888886</v>
      </c>
      <c r="C4283" s="405" t="s">
        <v>2110</v>
      </c>
      <c r="D4283" s="384">
        <v>982</v>
      </c>
      <c r="E4283">
        <v>0.02</v>
      </c>
      <c r="F4283">
        <v>1.06932</v>
      </c>
      <c r="G4283" s="384">
        <v>0</v>
      </c>
      <c r="H4283">
        <v>1.0685100000000001</v>
      </c>
    </row>
    <row r="4284" spans="1:10">
      <c r="A4284">
        <v>4285</v>
      </c>
      <c r="B4284" s="612">
        <v>43913.504861111112</v>
      </c>
      <c r="C4284" s="405" t="s">
        <v>2110</v>
      </c>
      <c r="D4284" s="384">
        <v>982</v>
      </c>
      <c r="E4284">
        <v>0.02</v>
      </c>
      <c r="F4284">
        <v>1.06932</v>
      </c>
      <c r="G4284" s="384">
        <v>1.0696399999999999</v>
      </c>
      <c r="H4284">
        <v>1.069</v>
      </c>
    </row>
    <row r="4285" spans="1:10">
      <c r="A4285">
        <v>4319</v>
      </c>
      <c r="B4285" s="612">
        <v>43913.561805555553</v>
      </c>
      <c r="C4285" s="405" t="s">
        <v>2136</v>
      </c>
      <c r="D4285" s="384">
        <v>982</v>
      </c>
      <c r="E4285">
        <v>0.02</v>
      </c>
      <c r="F4285">
        <v>1.06932</v>
      </c>
      <c r="G4285" s="384">
        <v>1.0696399999999999</v>
      </c>
      <c r="H4285">
        <v>1.069</v>
      </c>
    </row>
    <row r="4286" spans="1:10">
      <c r="A4286">
        <v>4274</v>
      </c>
      <c r="B4286" s="612">
        <v>43913.500694444447</v>
      </c>
      <c r="C4286" s="405" t="s">
        <v>2135</v>
      </c>
      <c r="D4286" s="384">
        <v>983</v>
      </c>
      <c r="E4286">
        <v>0.03</v>
      </c>
      <c r="F4286">
        <v>1.0709200000000001</v>
      </c>
      <c r="G4286" s="384">
        <v>0</v>
      </c>
      <c r="H4286">
        <v>0</v>
      </c>
    </row>
    <row r="4287" spans="1:10">
      <c r="A4287">
        <v>4275</v>
      </c>
      <c r="B4287" s="612">
        <v>43913.500694444447</v>
      </c>
      <c r="C4287" s="405" t="s">
        <v>2110</v>
      </c>
      <c r="D4287" s="384">
        <v>983</v>
      </c>
      <c r="E4287">
        <v>0.03</v>
      </c>
      <c r="F4287">
        <v>1.0709200000000001</v>
      </c>
      <c r="G4287" s="384">
        <v>0</v>
      </c>
      <c r="H4287">
        <v>1.0685899999999999</v>
      </c>
    </row>
    <row r="4288" spans="1:10">
      <c r="A4288">
        <v>4278</v>
      </c>
      <c r="B4288" s="612">
        <v>43913.500694444447</v>
      </c>
      <c r="C4288" s="405" t="s">
        <v>97</v>
      </c>
      <c r="D4288" s="384">
        <v>983</v>
      </c>
      <c r="E4288">
        <v>0.03</v>
      </c>
      <c r="F4288">
        <v>1.0709200000000001</v>
      </c>
      <c r="G4288" s="384">
        <v>0</v>
      </c>
      <c r="H4288">
        <v>1.0685899999999999</v>
      </c>
    </row>
    <row r="4289" spans="1:10">
      <c r="A4289">
        <v>4279</v>
      </c>
      <c r="B4289" s="612">
        <v>43913.501388888886</v>
      </c>
      <c r="C4289" s="405" t="s">
        <v>2110</v>
      </c>
      <c r="D4289" s="384">
        <v>983</v>
      </c>
      <c r="E4289">
        <v>0.03</v>
      </c>
      <c r="F4289">
        <v>1.0709200000000001</v>
      </c>
      <c r="G4289" s="384">
        <v>0</v>
      </c>
      <c r="H4289">
        <v>1.0685100000000001</v>
      </c>
    </row>
    <row r="4290" spans="1:10">
      <c r="A4290">
        <v>4284</v>
      </c>
      <c r="B4290" s="612">
        <v>43913.504861111112</v>
      </c>
      <c r="C4290" s="405" t="s">
        <v>2110</v>
      </c>
      <c r="D4290" s="384">
        <v>983</v>
      </c>
      <c r="E4290">
        <v>0.03</v>
      </c>
      <c r="F4290">
        <v>1.0709200000000001</v>
      </c>
      <c r="G4290" s="384">
        <v>0</v>
      </c>
      <c r="H4290">
        <v>1.07057</v>
      </c>
    </row>
    <row r="4291" spans="1:10">
      <c r="A4291">
        <v>4290</v>
      </c>
      <c r="B4291" s="612">
        <v>43913.511111111111</v>
      </c>
      <c r="C4291" s="405" t="s">
        <v>2110</v>
      </c>
      <c r="D4291" s="384">
        <v>983</v>
      </c>
      <c r="E4291">
        <v>0.03</v>
      </c>
      <c r="F4291">
        <v>1.0709200000000001</v>
      </c>
      <c r="G4291" s="384">
        <v>0</v>
      </c>
      <c r="H4291">
        <v>1.07216</v>
      </c>
    </row>
    <row r="4292" spans="1:10">
      <c r="A4292">
        <v>4296</v>
      </c>
      <c r="B4292" s="612">
        <v>43913.512499999997</v>
      </c>
      <c r="C4292" s="405" t="s">
        <v>2110</v>
      </c>
      <c r="D4292" s="384">
        <v>983</v>
      </c>
      <c r="E4292">
        <v>0.03</v>
      </c>
      <c r="F4292">
        <v>1.0709200000000001</v>
      </c>
      <c r="G4292" s="384">
        <v>0</v>
      </c>
      <c r="H4292">
        <v>1.07382</v>
      </c>
    </row>
    <row r="4293" spans="1:10">
      <c r="A4293">
        <v>4306</v>
      </c>
      <c r="B4293" s="612">
        <v>43913.543055555558</v>
      </c>
      <c r="C4293" s="405" t="s">
        <v>2110</v>
      </c>
      <c r="D4293" s="384">
        <v>983</v>
      </c>
      <c r="E4293">
        <v>0.03</v>
      </c>
      <c r="F4293">
        <v>1.0709200000000001</v>
      </c>
      <c r="G4293" s="384">
        <v>0</v>
      </c>
      <c r="H4293">
        <v>1.07551</v>
      </c>
    </row>
    <row r="4294" spans="1:10">
      <c r="A4294">
        <v>4314</v>
      </c>
      <c r="B4294" s="612">
        <v>43913.561805555553</v>
      </c>
      <c r="C4294" s="405" t="s">
        <v>2054</v>
      </c>
      <c r="D4294" s="384">
        <v>983</v>
      </c>
      <c r="E4294">
        <v>0.03</v>
      </c>
      <c r="F4294">
        <v>1.07551</v>
      </c>
      <c r="G4294" s="384">
        <v>0</v>
      </c>
      <c r="H4294">
        <v>1.07551</v>
      </c>
      <c r="I4294">
        <v>-13.77</v>
      </c>
      <c r="J4294" s="384">
        <v>27253.93</v>
      </c>
    </row>
    <row r="4295" spans="1:10">
      <c r="A4295">
        <v>4282</v>
      </c>
      <c r="B4295" s="612">
        <v>43913.504861111112</v>
      </c>
      <c r="C4295" s="405" t="s">
        <v>97</v>
      </c>
      <c r="D4295" s="384">
        <v>984</v>
      </c>
      <c r="E4295">
        <v>0.05</v>
      </c>
      <c r="F4295">
        <v>1.07355</v>
      </c>
      <c r="G4295" s="384">
        <v>0</v>
      </c>
      <c r="H4295">
        <v>0</v>
      </c>
    </row>
    <row r="4296" spans="1:10">
      <c r="A4296">
        <v>4283</v>
      </c>
      <c r="B4296" s="612">
        <v>43913.504861111112</v>
      </c>
      <c r="C4296" s="405" t="s">
        <v>2110</v>
      </c>
      <c r="D4296" s="384">
        <v>984</v>
      </c>
      <c r="E4296">
        <v>0.05</v>
      </c>
      <c r="F4296">
        <v>1.07355</v>
      </c>
      <c r="G4296" s="384">
        <v>0</v>
      </c>
      <c r="H4296">
        <v>1.07057</v>
      </c>
    </row>
    <row r="4297" spans="1:10">
      <c r="A4297">
        <v>4289</v>
      </c>
      <c r="B4297" s="612">
        <v>43913.511111111111</v>
      </c>
      <c r="C4297" s="405" t="s">
        <v>2110</v>
      </c>
      <c r="D4297" s="384">
        <v>984</v>
      </c>
      <c r="E4297">
        <v>0.05</v>
      </c>
      <c r="F4297">
        <v>1.07355</v>
      </c>
      <c r="G4297" s="384">
        <v>0</v>
      </c>
      <c r="H4297">
        <v>1.07216</v>
      </c>
    </row>
    <row r="4298" spans="1:10">
      <c r="A4298">
        <v>4295</v>
      </c>
      <c r="B4298" s="612">
        <v>43913.512499999997</v>
      </c>
      <c r="C4298" s="405" t="s">
        <v>2110</v>
      </c>
      <c r="D4298" s="384">
        <v>984</v>
      </c>
      <c r="E4298">
        <v>0.05</v>
      </c>
      <c r="F4298">
        <v>1.07355</v>
      </c>
      <c r="G4298" s="384">
        <v>0</v>
      </c>
      <c r="H4298">
        <v>1.07382</v>
      </c>
    </row>
    <row r="4299" spans="1:10">
      <c r="A4299">
        <v>4305</v>
      </c>
      <c r="B4299" s="612">
        <v>43913.543055555558</v>
      </c>
      <c r="C4299" s="405" t="s">
        <v>2110</v>
      </c>
      <c r="D4299" s="384">
        <v>984</v>
      </c>
      <c r="E4299">
        <v>0.05</v>
      </c>
      <c r="F4299">
        <v>1.07355</v>
      </c>
      <c r="G4299" s="384">
        <v>0</v>
      </c>
      <c r="H4299">
        <v>1.07551</v>
      </c>
    </row>
    <row r="4300" spans="1:10">
      <c r="A4300">
        <v>4315</v>
      </c>
      <c r="B4300" s="612">
        <v>43913.561805555553</v>
      </c>
      <c r="C4300" s="405" t="s">
        <v>2054</v>
      </c>
      <c r="D4300" s="384">
        <v>984</v>
      </c>
      <c r="E4300">
        <v>0.05</v>
      </c>
      <c r="F4300">
        <v>1.07551</v>
      </c>
      <c r="G4300" s="384">
        <v>0</v>
      </c>
      <c r="H4300">
        <v>1.07551</v>
      </c>
      <c r="I4300">
        <v>-9.8000000000000007</v>
      </c>
      <c r="J4300" s="384">
        <v>27244.13</v>
      </c>
    </row>
    <row r="4301" spans="1:10">
      <c r="A4301">
        <v>4287</v>
      </c>
      <c r="B4301" s="612">
        <v>43913.511111111111</v>
      </c>
      <c r="C4301" s="405" t="s">
        <v>97</v>
      </c>
      <c r="D4301" s="384">
        <v>985</v>
      </c>
      <c r="E4301">
        <v>0.08</v>
      </c>
      <c r="F4301">
        <v>1.0753699999999999</v>
      </c>
      <c r="G4301" s="384">
        <v>0</v>
      </c>
      <c r="H4301">
        <v>0</v>
      </c>
    </row>
    <row r="4302" spans="1:10">
      <c r="A4302">
        <v>4288</v>
      </c>
      <c r="B4302" s="612">
        <v>43913.511111111111</v>
      </c>
      <c r="C4302" s="405" t="s">
        <v>2110</v>
      </c>
      <c r="D4302" s="384">
        <v>985</v>
      </c>
      <c r="E4302">
        <v>0.08</v>
      </c>
      <c r="F4302">
        <v>1.0753699999999999</v>
      </c>
      <c r="G4302" s="384">
        <v>0</v>
      </c>
      <c r="H4302">
        <v>1.07216</v>
      </c>
    </row>
    <row r="4303" spans="1:10">
      <c r="A4303">
        <v>4294</v>
      </c>
      <c r="B4303" s="612">
        <v>43913.512499999997</v>
      </c>
      <c r="C4303" s="405" t="s">
        <v>2110</v>
      </c>
      <c r="D4303" s="384">
        <v>985</v>
      </c>
      <c r="E4303">
        <v>0.08</v>
      </c>
      <c r="F4303">
        <v>1.0753699999999999</v>
      </c>
      <c r="G4303" s="384">
        <v>0</v>
      </c>
      <c r="H4303">
        <v>1.07382</v>
      </c>
    </row>
    <row r="4304" spans="1:10">
      <c r="A4304">
        <v>4304</v>
      </c>
      <c r="B4304" s="612">
        <v>43913.543055555558</v>
      </c>
      <c r="C4304" s="405" t="s">
        <v>2110</v>
      </c>
      <c r="D4304" s="384">
        <v>985</v>
      </c>
      <c r="E4304">
        <v>0.08</v>
      </c>
      <c r="F4304">
        <v>1.0753699999999999</v>
      </c>
      <c r="G4304" s="384">
        <v>0</v>
      </c>
      <c r="H4304">
        <v>1.07551</v>
      </c>
    </row>
    <row r="4305" spans="1:10">
      <c r="A4305">
        <v>4316</v>
      </c>
      <c r="B4305" s="612">
        <v>43913.561805555553</v>
      </c>
      <c r="C4305" s="405" t="s">
        <v>2054</v>
      </c>
      <c r="D4305" s="384">
        <v>985</v>
      </c>
      <c r="E4305">
        <v>0.08</v>
      </c>
      <c r="F4305">
        <v>1.07551</v>
      </c>
      <c r="G4305" s="384">
        <v>0</v>
      </c>
      <c r="H4305">
        <v>1.07551</v>
      </c>
      <c r="I4305">
        <v>-1.1200000000000001</v>
      </c>
      <c r="J4305" s="384">
        <v>27243.01</v>
      </c>
    </row>
    <row r="4306" spans="1:10">
      <c r="A4306">
        <v>4292</v>
      </c>
      <c r="B4306" s="612">
        <v>43913.512499999997</v>
      </c>
      <c r="C4306" s="405" t="s">
        <v>97</v>
      </c>
      <c r="D4306" s="384">
        <v>986</v>
      </c>
      <c r="E4306">
        <v>0.14000000000000001</v>
      </c>
      <c r="F4306">
        <v>1.0772900000000001</v>
      </c>
      <c r="G4306" s="384">
        <v>0</v>
      </c>
      <c r="H4306">
        <v>0</v>
      </c>
    </row>
    <row r="4307" spans="1:10">
      <c r="A4307">
        <v>4293</v>
      </c>
      <c r="B4307" s="612">
        <v>43913.512499999997</v>
      </c>
      <c r="C4307" s="405" t="s">
        <v>2110</v>
      </c>
      <c r="D4307" s="384">
        <v>986</v>
      </c>
      <c r="E4307">
        <v>0.14000000000000001</v>
      </c>
      <c r="F4307">
        <v>1.0772900000000001</v>
      </c>
      <c r="G4307" s="384">
        <v>0</v>
      </c>
      <c r="H4307">
        <v>1.07382</v>
      </c>
    </row>
    <row r="4308" spans="1:10">
      <c r="A4308">
        <v>4303</v>
      </c>
      <c r="B4308" s="612">
        <v>43913.543055555558</v>
      </c>
      <c r="C4308" s="405" t="s">
        <v>2110</v>
      </c>
      <c r="D4308" s="384">
        <v>986</v>
      </c>
      <c r="E4308">
        <v>0.14000000000000001</v>
      </c>
      <c r="F4308">
        <v>1.0772900000000001</v>
      </c>
      <c r="G4308" s="384">
        <v>0</v>
      </c>
      <c r="H4308">
        <v>1.07551</v>
      </c>
    </row>
    <row r="4309" spans="1:10">
      <c r="A4309">
        <v>4317</v>
      </c>
      <c r="B4309" s="612">
        <v>43913.561805555553</v>
      </c>
      <c r="C4309" s="405" t="s">
        <v>2054</v>
      </c>
      <c r="D4309" s="384">
        <v>986</v>
      </c>
      <c r="E4309">
        <v>0.14000000000000001</v>
      </c>
      <c r="F4309">
        <v>1.07551</v>
      </c>
      <c r="G4309" s="384">
        <v>0</v>
      </c>
      <c r="H4309">
        <v>1.07551</v>
      </c>
      <c r="I4309">
        <v>24.92</v>
      </c>
      <c r="J4309" s="384">
        <v>27267.93</v>
      </c>
    </row>
    <row r="4310" spans="1:10">
      <c r="A4310">
        <v>4298</v>
      </c>
      <c r="B4310" s="612">
        <v>43913.541666666664</v>
      </c>
      <c r="C4310" s="405" t="s">
        <v>96</v>
      </c>
      <c r="D4310" s="384">
        <v>987</v>
      </c>
      <c r="E4310">
        <v>0.02</v>
      </c>
      <c r="F4310">
        <v>1.07806</v>
      </c>
      <c r="G4310" s="384">
        <v>0</v>
      </c>
      <c r="H4310">
        <v>0</v>
      </c>
    </row>
    <row r="4311" spans="1:10">
      <c r="A4311">
        <v>4299</v>
      </c>
      <c r="B4311" s="612">
        <v>43913.541666666664</v>
      </c>
      <c r="C4311" s="405" t="s">
        <v>2110</v>
      </c>
      <c r="D4311" s="384">
        <v>987</v>
      </c>
      <c r="E4311">
        <v>0.02</v>
      </c>
      <c r="F4311">
        <v>1.07806</v>
      </c>
      <c r="G4311" s="384">
        <v>0</v>
      </c>
      <c r="H4311">
        <v>1.0790599999999999</v>
      </c>
    </row>
    <row r="4312" spans="1:10">
      <c r="A4312">
        <v>4300</v>
      </c>
      <c r="B4312" s="612">
        <v>43913.543055555558</v>
      </c>
      <c r="C4312" s="405" t="s">
        <v>2054</v>
      </c>
      <c r="D4312" s="384">
        <v>987</v>
      </c>
      <c r="E4312">
        <v>0.02</v>
      </c>
      <c r="F4312">
        <v>1.0790599999999999</v>
      </c>
      <c r="G4312" s="384">
        <v>0</v>
      </c>
      <c r="H4312">
        <v>1.0790599999999999</v>
      </c>
      <c r="I4312">
        <v>2</v>
      </c>
      <c r="J4312" s="384">
        <v>27283.52</v>
      </c>
    </row>
    <row r="4313" spans="1:10">
      <c r="A4313">
        <v>4301</v>
      </c>
      <c r="B4313" s="612">
        <v>43913.543055555558</v>
      </c>
      <c r="C4313" s="405" t="s">
        <v>97</v>
      </c>
      <c r="D4313" s="384">
        <v>988</v>
      </c>
      <c r="E4313">
        <v>0.23</v>
      </c>
      <c r="F4313">
        <v>1.0792999999999999</v>
      </c>
      <c r="G4313" s="384">
        <v>0</v>
      </c>
      <c r="H4313">
        <v>0</v>
      </c>
    </row>
    <row r="4314" spans="1:10">
      <c r="A4314">
        <v>4302</v>
      </c>
      <c r="B4314" s="612">
        <v>43913.543055555558</v>
      </c>
      <c r="C4314" s="405" t="s">
        <v>2110</v>
      </c>
      <c r="D4314" s="384">
        <v>988</v>
      </c>
      <c r="E4314">
        <v>0.23</v>
      </c>
      <c r="F4314">
        <v>1.0792999999999999</v>
      </c>
      <c r="G4314" s="384">
        <v>0</v>
      </c>
      <c r="H4314">
        <v>1.07551</v>
      </c>
    </row>
    <row r="4315" spans="1:10">
      <c r="A4315">
        <v>4318</v>
      </c>
      <c r="B4315" s="612">
        <v>43913.561805555553</v>
      </c>
      <c r="C4315" s="405" t="s">
        <v>2054</v>
      </c>
      <c r="D4315" s="384">
        <v>988</v>
      </c>
      <c r="E4315">
        <v>0.23</v>
      </c>
      <c r="F4315">
        <v>1.07551</v>
      </c>
      <c r="G4315" s="384">
        <v>0</v>
      </c>
      <c r="H4315">
        <v>1.07551</v>
      </c>
      <c r="I4315">
        <v>87.17</v>
      </c>
      <c r="J4315" s="384">
        <v>27355.1</v>
      </c>
    </row>
    <row r="4316" spans="1:10">
      <c r="A4316">
        <v>4308</v>
      </c>
      <c r="B4316" s="612">
        <v>43913.546527777777</v>
      </c>
      <c r="C4316" s="405" t="s">
        <v>96</v>
      </c>
      <c r="D4316" s="384">
        <v>989</v>
      </c>
      <c r="E4316">
        <v>0.02</v>
      </c>
      <c r="F4316">
        <v>1.0781499999999999</v>
      </c>
      <c r="G4316" s="384">
        <v>0</v>
      </c>
      <c r="H4316">
        <v>0</v>
      </c>
    </row>
    <row r="4317" spans="1:10">
      <c r="A4317">
        <v>4309</v>
      </c>
      <c r="B4317" s="612">
        <v>43913.546527777777</v>
      </c>
      <c r="C4317" s="405" t="s">
        <v>2110</v>
      </c>
      <c r="D4317" s="384">
        <v>989</v>
      </c>
      <c r="E4317">
        <v>0.02</v>
      </c>
      <c r="F4317">
        <v>1.0781499999999999</v>
      </c>
      <c r="G4317" s="384">
        <v>0</v>
      </c>
      <c r="H4317">
        <v>1.0791500000000001</v>
      </c>
    </row>
    <row r="4318" spans="1:10">
      <c r="A4318">
        <v>4312</v>
      </c>
      <c r="B4318" s="612">
        <v>43913.556944444441</v>
      </c>
      <c r="C4318" s="405" t="s">
        <v>2110</v>
      </c>
      <c r="D4318" s="384">
        <v>989</v>
      </c>
      <c r="E4318">
        <v>0.02</v>
      </c>
      <c r="F4318">
        <v>1.0781499999999999</v>
      </c>
      <c r="G4318" s="384">
        <v>0</v>
      </c>
      <c r="H4318">
        <v>1.0783499999999999</v>
      </c>
    </row>
    <row r="4319" spans="1:10">
      <c r="A4319">
        <v>4323</v>
      </c>
      <c r="B4319" s="612">
        <v>43913.568749999999</v>
      </c>
      <c r="C4319" s="405" t="s">
        <v>2110</v>
      </c>
      <c r="D4319" s="384">
        <v>989</v>
      </c>
      <c r="E4319">
        <v>0.02</v>
      </c>
      <c r="F4319">
        <v>1.0781499999999999</v>
      </c>
      <c r="G4319" s="384">
        <v>0</v>
      </c>
      <c r="H4319">
        <v>1.0773200000000001</v>
      </c>
    </row>
    <row r="4320" spans="1:10">
      <c r="A4320">
        <v>4324</v>
      </c>
      <c r="B4320" s="612">
        <v>43913.572916666664</v>
      </c>
      <c r="C4320" s="405" t="s">
        <v>2054</v>
      </c>
      <c r="D4320" s="384">
        <v>989</v>
      </c>
      <c r="E4320">
        <v>0.02</v>
      </c>
      <c r="F4320">
        <v>1.0773200000000001</v>
      </c>
      <c r="G4320" s="384">
        <v>0</v>
      </c>
      <c r="H4320">
        <v>1.0773200000000001</v>
      </c>
      <c r="I4320">
        <v>-1.66</v>
      </c>
      <c r="J4320" s="384">
        <v>27353.439999999999</v>
      </c>
    </row>
    <row r="4321" spans="1:10">
      <c r="A4321">
        <v>4310</v>
      </c>
      <c r="B4321" s="612">
        <v>43913.556944444441</v>
      </c>
      <c r="C4321" s="405" t="s">
        <v>96</v>
      </c>
      <c r="D4321" s="384">
        <v>990</v>
      </c>
      <c r="E4321">
        <v>0.02</v>
      </c>
      <c r="F4321">
        <v>1.0765499999999999</v>
      </c>
      <c r="G4321" s="384">
        <v>0</v>
      </c>
      <c r="H4321">
        <v>0</v>
      </c>
    </row>
    <row r="4322" spans="1:10">
      <c r="A4322">
        <v>4311</v>
      </c>
      <c r="B4322" s="612">
        <v>43913.556944444441</v>
      </c>
      <c r="C4322" s="405" t="s">
        <v>2110</v>
      </c>
      <c r="D4322" s="384">
        <v>990</v>
      </c>
      <c r="E4322">
        <v>0.02</v>
      </c>
      <c r="F4322">
        <v>1.0765499999999999</v>
      </c>
      <c r="G4322" s="384">
        <v>0</v>
      </c>
      <c r="H4322">
        <v>1.0783499999999999</v>
      </c>
    </row>
    <row r="4323" spans="1:10">
      <c r="A4323">
        <v>4322</v>
      </c>
      <c r="B4323" s="612">
        <v>43913.568749999999</v>
      </c>
      <c r="C4323" s="405" t="s">
        <v>2110</v>
      </c>
      <c r="D4323" s="384">
        <v>990</v>
      </c>
      <c r="E4323">
        <v>0.02</v>
      </c>
      <c r="F4323">
        <v>1.0765499999999999</v>
      </c>
      <c r="G4323" s="384">
        <v>0</v>
      </c>
      <c r="H4323">
        <v>1.0773200000000001</v>
      </c>
    </row>
    <row r="4324" spans="1:10">
      <c r="A4324">
        <v>4325</v>
      </c>
      <c r="B4324" s="612">
        <v>43913.572916666664</v>
      </c>
      <c r="C4324" s="405" t="s">
        <v>2054</v>
      </c>
      <c r="D4324" s="384">
        <v>990</v>
      </c>
      <c r="E4324">
        <v>0.02</v>
      </c>
      <c r="F4324">
        <v>1.0773200000000001</v>
      </c>
      <c r="G4324" s="384">
        <v>0</v>
      </c>
      <c r="H4324">
        <v>1.0773200000000001</v>
      </c>
      <c r="I4324">
        <v>1.54</v>
      </c>
      <c r="J4324" s="384">
        <v>27354.98</v>
      </c>
    </row>
    <row r="4325" spans="1:10">
      <c r="A4325">
        <v>4320</v>
      </c>
      <c r="B4325" s="612">
        <v>43913.568749999999</v>
      </c>
      <c r="C4325" s="405" t="s">
        <v>96</v>
      </c>
      <c r="D4325" s="384">
        <v>991</v>
      </c>
      <c r="E4325">
        <v>0.03</v>
      </c>
      <c r="F4325">
        <v>1.07494</v>
      </c>
      <c r="G4325" s="384">
        <v>0</v>
      </c>
      <c r="H4325">
        <v>0</v>
      </c>
    </row>
    <row r="4326" spans="1:10">
      <c r="A4326">
        <v>4321</v>
      </c>
      <c r="B4326" s="612">
        <v>43913.568749999999</v>
      </c>
      <c r="C4326" s="405" t="s">
        <v>2110</v>
      </c>
      <c r="D4326" s="384">
        <v>991</v>
      </c>
      <c r="E4326">
        <v>0.03</v>
      </c>
      <c r="F4326">
        <v>1.07494</v>
      </c>
      <c r="G4326" s="384">
        <v>0</v>
      </c>
      <c r="H4326">
        <v>1.0773200000000001</v>
      </c>
    </row>
    <row r="4327" spans="1:10">
      <c r="A4327">
        <v>4326</v>
      </c>
      <c r="B4327" s="612">
        <v>43913.572916666664</v>
      </c>
      <c r="C4327" s="405" t="s">
        <v>2054</v>
      </c>
      <c r="D4327" s="384">
        <v>991</v>
      </c>
      <c r="E4327">
        <v>0.03</v>
      </c>
      <c r="F4327">
        <v>1.0773200000000001</v>
      </c>
      <c r="G4327" s="384">
        <v>0</v>
      </c>
      <c r="H4327">
        <v>1.0773200000000001</v>
      </c>
      <c r="I4327">
        <v>7.14</v>
      </c>
      <c r="J4327" s="384">
        <v>27362.12</v>
      </c>
    </row>
    <row r="4328" spans="1:10">
      <c r="A4328">
        <v>4327</v>
      </c>
      <c r="B4328" s="612">
        <v>43913.581250000003</v>
      </c>
      <c r="C4328" s="405" t="s">
        <v>97</v>
      </c>
      <c r="D4328" s="384">
        <v>992</v>
      </c>
      <c r="E4328">
        <v>0.02</v>
      </c>
      <c r="F4328">
        <v>1.0787599999999999</v>
      </c>
      <c r="G4328" s="384">
        <v>0</v>
      </c>
      <c r="H4328">
        <v>0</v>
      </c>
    </row>
    <row r="4329" spans="1:10">
      <c r="A4329">
        <v>4328</v>
      </c>
      <c r="B4329" s="612">
        <v>43913.581250000003</v>
      </c>
      <c r="C4329" s="405" t="s">
        <v>2110</v>
      </c>
      <c r="D4329" s="384">
        <v>992</v>
      </c>
      <c r="E4329">
        <v>0.02</v>
      </c>
      <c r="F4329">
        <v>1.0787599999999999</v>
      </c>
      <c r="G4329" s="384">
        <v>0</v>
      </c>
      <c r="H4329">
        <v>1.0777600000000001</v>
      </c>
    </row>
    <row r="4330" spans="1:10">
      <c r="A4330">
        <v>4329</v>
      </c>
      <c r="B4330" s="612">
        <v>43913.590277777781</v>
      </c>
      <c r="C4330" s="405" t="s">
        <v>2054</v>
      </c>
      <c r="D4330" s="384">
        <v>992</v>
      </c>
      <c r="E4330">
        <v>0.02</v>
      </c>
      <c r="F4330">
        <v>1.0777600000000001</v>
      </c>
      <c r="G4330" s="384">
        <v>0</v>
      </c>
      <c r="H4330">
        <v>1.0777600000000001</v>
      </c>
      <c r="I4330">
        <v>2</v>
      </c>
      <c r="J4330" s="384">
        <v>27364.12</v>
      </c>
    </row>
    <row r="4331" spans="1:10">
      <c r="A4331">
        <v>4330</v>
      </c>
      <c r="B4331" s="612">
        <v>43913.59097222222</v>
      </c>
      <c r="C4331" s="405" t="s">
        <v>96</v>
      </c>
      <c r="D4331" s="384">
        <v>993</v>
      </c>
      <c r="E4331">
        <v>0.02</v>
      </c>
      <c r="F4331">
        <v>1.07786</v>
      </c>
      <c r="G4331" s="384">
        <v>0</v>
      </c>
      <c r="H4331">
        <v>0</v>
      </c>
    </row>
    <row r="4332" spans="1:10">
      <c r="A4332">
        <v>4331</v>
      </c>
      <c r="B4332" s="612">
        <v>43913.59097222222</v>
      </c>
      <c r="C4332" s="405" t="s">
        <v>2110</v>
      </c>
      <c r="D4332" s="384">
        <v>993</v>
      </c>
      <c r="E4332">
        <v>0.02</v>
      </c>
      <c r="F4332">
        <v>1.07786</v>
      </c>
      <c r="G4332" s="384">
        <v>0</v>
      </c>
      <c r="H4332">
        <v>1.0788599999999999</v>
      </c>
    </row>
    <row r="4333" spans="1:10">
      <c r="A4333">
        <v>4334</v>
      </c>
      <c r="B4333" s="612">
        <v>43913.604166666664</v>
      </c>
      <c r="C4333" s="405" t="s">
        <v>2054</v>
      </c>
      <c r="D4333" s="384">
        <v>993</v>
      </c>
      <c r="E4333">
        <v>0.02</v>
      </c>
      <c r="F4333">
        <v>1.0788599999999999</v>
      </c>
      <c r="G4333" s="384">
        <v>0</v>
      </c>
      <c r="H4333">
        <v>1.0788599999999999</v>
      </c>
      <c r="I4333">
        <v>2</v>
      </c>
      <c r="J4333" s="384">
        <v>27366.12</v>
      </c>
    </row>
    <row r="4334" spans="1:10">
      <c r="A4334">
        <v>4332</v>
      </c>
      <c r="B4334" s="612">
        <v>43913.599999999999</v>
      </c>
      <c r="C4334" s="405" t="s">
        <v>97</v>
      </c>
      <c r="D4334" s="384">
        <v>994</v>
      </c>
      <c r="E4334">
        <v>0.02</v>
      </c>
      <c r="F4334">
        <v>1.0783100000000001</v>
      </c>
      <c r="G4334" s="384">
        <v>0</v>
      </c>
      <c r="H4334">
        <v>0</v>
      </c>
    </row>
    <row r="4335" spans="1:10">
      <c r="A4335">
        <v>4333</v>
      </c>
      <c r="B4335" s="612">
        <v>43913.599999999999</v>
      </c>
      <c r="C4335" s="405" t="s">
        <v>2110</v>
      </c>
      <c r="D4335" s="384">
        <v>994</v>
      </c>
      <c r="E4335">
        <v>0.02</v>
      </c>
      <c r="F4335">
        <v>1.0783100000000001</v>
      </c>
      <c r="G4335" s="384">
        <v>0</v>
      </c>
      <c r="H4335">
        <v>1.07731</v>
      </c>
    </row>
    <row r="4336" spans="1:10">
      <c r="A4336">
        <v>4337</v>
      </c>
      <c r="B4336" s="612">
        <v>43913.605555555558</v>
      </c>
      <c r="C4336" s="405" t="s">
        <v>2110</v>
      </c>
      <c r="D4336" s="384">
        <v>994</v>
      </c>
      <c r="E4336">
        <v>0.02</v>
      </c>
      <c r="F4336">
        <v>1.0783100000000001</v>
      </c>
      <c r="G4336" s="384">
        <v>0</v>
      </c>
      <c r="H4336">
        <v>1.07812</v>
      </c>
    </row>
    <row r="4337" spans="1:10">
      <c r="A4337">
        <v>4341</v>
      </c>
      <c r="B4337" s="612">
        <v>43913.617361111108</v>
      </c>
      <c r="C4337" s="405" t="s">
        <v>2110</v>
      </c>
      <c r="D4337" s="384">
        <v>994</v>
      </c>
      <c r="E4337">
        <v>0.02</v>
      </c>
      <c r="F4337">
        <v>1.0783100000000001</v>
      </c>
      <c r="G4337" s="384">
        <v>0</v>
      </c>
      <c r="H4337">
        <v>1.0791500000000001</v>
      </c>
    </row>
    <row r="4338" spans="1:10">
      <c r="A4338">
        <v>4347</v>
      </c>
      <c r="B4338" s="612">
        <v>43913.643750000003</v>
      </c>
      <c r="C4338" s="405" t="s">
        <v>2054</v>
      </c>
      <c r="D4338" s="384">
        <v>994</v>
      </c>
      <c r="E4338">
        <v>0.02</v>
      </c>
      <c r="F4338">
        <v>1.0791500000000001</v>
      </c>
      <c r="G4338" s="384">
        <v>0</v>
      </c>
      <c r="H4338">
        <v>1.0791500000000001</v>
      </c>
      <c r="I4338">
        <v>-1.68</v>
      </c>
      <c r="J4338" s="384">
        <v>27364.44</v>
      </c>
    </row>
    <row r="4339" spans="1:10">
      <c r="A4339">
        <v>4335</v>
      </c>
      <c r="B4339" s="612">
        <v>43913.605555555558</v>
      </c>
      <c r="C4339" s="405" t="s">
        <v>97</v>
      </c>
      <c r="D4339" s="384">
        <v>995</v>
      </c>
      <c r="E4339">
        <v>0.02</v>
      </c>
      <c r="F4339">
        <v>1.0799300000000001</v>
      </c>
      <c r="G4339" s="384">
        <v>0</v>
      </c>
      <c r="H4339">
        <v>0</v>
      </c>
    </row>
    <row r="4340" spans="1:10">
      <c r="A4340">
        <v>4336</v>
      </c>
      <c r="B4340" s="612">
        <v>43913.605555555558</v>
      </c>
      <c r="C4340" s="405" t="s">
        <v>2110</v>
      </c>
      <c r="D4340" s="384">
        <v>995</v>
      </c>
      <c r="E4340">
        <v>0.02</v>
      </c>
      <c r="F4340">
        <v>1.0799300000000001</v>
      </c>
      <c r="G4340" s="384">
        <v>0</v>
      </c>
      <c r="H4340">
        <v>1.07812</v>
      </c>
    </row>
    <row r="4341" spans="1:10">
      <c r="A4341">
        <v>4340</v>
      </c>
      <c r="B4341" s="612">
        <v>43913.617361111108</v>
      </c>
      <c r="C4341" s="405" t="s">
        <v>2110</v>
      </c>
      <c r="D4341" s="384">
        <v>995</v>
      </c>
      <c r="E4341">
        <v>0.02</v>
      </c>
      <c r="F4341">
        <v>1.0799300000000001</v>
      </c>
      <c r="G4341" s="384">
        <v>0</v>
      </c>
      <c r="H4341">
        <v>1.0791500000000001</v>
      </c>
    </row>
    <row r="4342" spans="1:10">
      <c r="A4342">
        <v>4348</v>
      </c>
      <c r="B4342" s="612">
        <v>43913.643750000003</v>
      </c>
      <c r="C4342" s="405" t="s">
        <v>2054</v>
      </c>
      <c r="D4342" s="384">
        <v>995</v>
      </c>
      <c r="E4342">
        <v>0.02</v>
      </c>
      <c r="F4342">
        <v>1.0791500000000001</v>
      </c>
      <c r="G4342" s="384">
        <v>0</v>
      </c>
      <c r="H4342">
        <v>1.0791500000000001</v>
      </c>
      <c r="I4342">
        <v>1.56</v>
      </c>
      <c r="J4342" s="384">
        <v>27366</v>
      </c>
    </row>
    <row r="4343" spans="1:10">
      <c r="A4343">
        <v>4338</v>
      </c>
      <c r="B4343" s="612">
        <v>43913.617361111108</v>
      </c>
      <c r="C4343" s="405" t="s">
        <v>97</v>
      </c>
      <c r="D4343" s="384">
        <v>996</v>
      </c>
      <c r="E4343">
        <v>0.03</v>
      </c>
      <c r="F4343">
        <v>1.0815300000000001</v>
      </c>
      <c r="G4343" s="384">
        <v>0</v>
      </c>
      <c r="H4343">
        <v>0</v>
      </c>
    </row>
    <row r="4344" spans="1:10">
      <c r="A4344">
        <v>4339</v>
      </c>
      <c r="B4344" s="612">
        <v>43913.617361111108</v>
      </c>
      <c r="C4344" s="405" t="s">
        <v>2110</v>
      </c>
      <c r="D4344" s="384">
        <v>996</v>
      </c>
      <c r="E4344">
        <v>0.03</v>
      </c>
      <c r="F4344">
        <v>1.0815300000000001</v>
      </c>
      <c r="G4344" s="384">
        <v>0</v>
      </c>
      <c r="H4344">
        <v>1.0791500000000001</v>
      </c>
    </row>
    <row r="4345" spans="1:10">
      <c r="A4345">
        <v>4349</v>
      </c>
      <c r="B4345" s="612">
        <v>43913.643750000003</v>
      </c>
      <c r="C4345" s="405" t="s">
        <v>2054</v>
      </c>
      <c r="D4345" s="384">
        <v>996</v>
      </c>
      <c r="E4345">
        <v>0.03</v>
      </c>
      <c r="F4345">
        <v>1.0791500000000001</v>
      </c>
      <c r="G4345" s="384">
        <v>0</v>
      </c>
      <c r="H4345">
        <v>1.0791500000000001</v>
      </c>
      <c r="I4345">
        <v>7.14</v>
      </c>
      <c r="J4345" s="384">
        <v>27373.14</v>
      </c>
    </row>
    <row r="4346" spans="1:10">
      <c r="A4346">
        <v>4342</v>
      </c>
      <c r="B4346" s="612">
        <v>43913.620833333334</v>
      </c>
      <c r="C4346" s="405" t="s">
        <v>96</v>
      </c>
      <c r="D4346" s="384">
        <v>997</v>
      </c>
      <c r="E4346">
        <v>0.02</v>
      </c>
      <c r="F4346">
        <v>1.0812299999999999</v>
      </c>
      <c r="G4346" s="384">
        <v>0</v>
      </c>
      <c r="H4346">
        <v>0</v>
      </c>
    </row>
    <row r="4347" spans="1:10">
      <c r="A4347">
        <v>4343</v>
      </c>
      <c r="B4347" s="612">
        <v>43913.620833333334</v>
      </c>
      <c r="C4347" s="405" t="s">
        <v>2110</v>
      </c>
      <c r="D4347" s="384">
        <v>997</v>
      </c>
      <c r="E4347">
        <v>0.02</v>
      </c>
      <c r="F4347">
        <v>1.0812299999999999</v>
      </c>
      <c r="G4347" s="384">
        <v>0</v>
      </c>
      <c r="H4347">
        <v>1.08223</v>
      </c>
    </row>
    <row r="4348" spans="1:10">
      <c r="A4348">
        <v>4346</v>
      </c>
      <c r="B4348" s="612">
        <v>43913.623611111114</v>
      </c>
      <c r="C4348" s="405" t="s">
        <v>2110</v>
      </c>
      <c r="D4348" s="384">
        <v>997</v>
      </c>
      <c r="E4348">
        <v>0.02</v>
      </c>
      <c r="F4348">
        <v>1.0812299999999999</v>
      </c>
      <c r="G4348" s="384">
        <v>0</v>
      </c>
      <c r="H4348">
        <v>1.0814299999999999</v>
      </c>
    </row>
    <row r="4349" spans="1:10">
      <c r="A4349">
        <v>4353</v>
      </c>
      <c r="B4349" s="612">
        <v>43913.646527777775</v>
      </c>
      <c r="C4349" s="405" t="s">
        <v>2110</v>
      </c>
      <c r="D4349" s="384">
        <v>997</v>
      </c>
      <c r="E4349">
        <v>0.02</v>
      </c>
      <c r="F4349">
        <v>1.0812299999999999</v>
      </c>
      <c r="G4349" s="384">
        <v>0</v>
      </c>
      <c r="H4349">
        <v>1.0804</v>
      </c>
    </row>
    <row r="4350" spans="1:10">
      <c r="A4350">
        <v>4358</v>
      </c>
      <c r="B4350" s="612">
        <v>43913.652777777781</v>
      </c>
      <c r="C4350" s="405" t="s">
        <v>2110</v>
      </c>
      <c r="D4350" s="384">
        <v>997</v>
      </c>
      <c r="E4350">
        <v>0.02</v>
      </c>
      <c r="F4350">
        <v>1.0812299999999999</v>
      </c>
      <c r="G4350" s="384">
        <v>0</v>
      </c>
      <c r="H4350">
        <v>1.07911</v>
      </c>
    </row>
    <row r="4351" spans="1:10">
      <c r="A4351">
        <v>4367</v>
      </c>
      <c r="B4351" s="612">
        <v>43913.676388888889</v>
      </c>
      <c r="C4351" s="405" t="s">
        <v>2110</v>
      </c>
      <c r="D4351" s="384">
        <v>997</v>
      </c>
      <c r="E4351">
        <v>0.02</v>
      </c>
      <c r="F4351">
        <v>1.0812299999999999</v>
      </c>
      <c r="G4351" s="384">
        <v>0</v>
      </c>
      <c r="H4351">
        <v>1.0777699999999999</v>
      </c>
    </row>
    <row r="4352" spans="1:10">
      <c r="A4352">
        <v>4377</v>
      </c>
      <c r="B4352" s="612">
        <v>43913.698611111111</v>
      </c>
      <c r="C4352" s="405" t="s">
        <v>2110</v>
      </c>
      <c r="D4352" s="384">
        <v>997</v>
      </c>
      <c r="E4352">
        <v>0.02</v>
      </c>
      <c r="F4352">
        <v>1.0812299999999999</v>
      </c>
      <c r="G4352" s="384">
        <v>0</v>
      </c>
      <c r="H4352">
        <v>1.07619</v>
      </c>
    </row>
    <row r="4353" spans="1:10">
      <c r="A4353">
        <v>4380</v>
      </c>
      <c r="B4353" s="612">
        <v>43913.711111111108</v>
      </c>
      <c r="C4353" s="405" t="s">
        <v>2054</v>
      </c>
      <c r="D4353" s="384">
        <v>997</v>
      </c>
      <c r="E4353">
        <v>0.02</v>
      </c>
      <c r="F4353">
        <v>1.07619</v>
      </c>
      <c r="G4353" s="384">
        <v>0</v>
      </c>
      <c r="H4353">
        <v>1.07619</v>
      </c>
      <c r="I4353">
        <v>-10.08</v>
      </c>
      <c r="J4353" s="384">
        <v>27367.06</v>
      </c>
    </row>
    <row r="4354" spans="1:10">
      <c r="A4354">
        <v>4344</v>
      </c>
      <c r="B4354" s="612">
        <v>43913.623611111114</v>
      </c>
      <c r="C4354" s="405" t="s">
        <v>96</v>
      </c>
      <c r="D4354" s="384">
        <v>998</v>
      </c>
      <c r="E4354">
        <v>0.02</v>
      </c>
      <c r="F4354">
        <v>1.0796300000000001</v>
      </c>
      <c r="G4354" s="384">
        <v>0</v>
      </c>
      <c r="H4354">
        <v>0</v>
      </c>
    </row>
    <row r="4355" spans="1:10">
      <c r="A4355">
        <v>4345</v>
      </c>
      <c r="B4355" s="612">
        <v>43913.623611111114</v>
      </c>
      <c r="C4355" s="405" t="s">
        <v>2110</v>
      </c>
      <c r="D4355" s="384">
        <v>998</v>
      </c>
      <c r="E4355">
        <v>0.02</v>
      </c>
      <c r="F4355">
        <v>1.0796300000000001</v>
      </c>
      <c r="G4355" s="384">
        <v>0</v>
      </c>
      <c r="H4355">
        <v>1.0814299999999999</v>
      </c>
    </row>
    <row r="4356" spans="1:10">
      <c r="A4356">
        <v>4352</v>
      </c>
      <c r="B4356" s="612">
        <v>43913.646527777775</v>
      </c>
      <c r="C4356" s="405" t="s">
        <v>2110</v>
      </c>
      <c r="D4356" s="384">
        <v>998</v>
      </c>
      <c r="E4356">
        <v>0.02</v>
      </c>
      <c r="F4356">
        <v>1.0796300000000001</v>
      </c>
      <c r="G4356" s="384">
        <v>0</v>
      </c>
      <c r="H4356">
        <v>1.0804</v>
      </c>
    </row>
    <row r="4357" spans="1:10">
      <c r="A4357">
        <v>4357</v>
      </c>
      <c r="B4357" s="612">
        <v>43913.652777777781</v>
      </c>
      <c r="C4357" s="405" t="s">
        <v>2110</v>
      </c>
      <c r="D4357" s="384">
        <v>998</v>
      </c>
      <c r="E4357">
        <v>0.02</v>
      </c>
      <c r="F4357">
        <v>1.0796300000000001</v>
      </c>
      <c r="G4357" s="384">
        <v>0</v>
      </c>
      <c r="H4357">
        <v>1.07911</v>
      </c>
    </row>
    <row r="4358" spans="1:10">
      <c r="A4358">
        <v>4366</v>
      </c>
      <c r="B4358" s="612">
        <v>43913.676388888889</v>
      </c>
      <c r="C4358" s="405" t="s">
        <v>2110</v>
      </c>
      <c r="D4358" s="384">
        <v>998</v>
      </c>
      <c r="E4358">
        <v>0.02</v>
      </c>
      <c r="F4358">
        <v>1.0796300000000001</v>
      </c>
      <c r="G4358" s="384">
        <v>0</v>
      </c>
      <c r="H4358">
        <v>1.0777699999999999</v>
      </c>
    </row>
    <row r="4359" spans="1:10">
      <c r="A4359">
        <v>4376</v>
      </c>
      <c r="B4359" s="612">
        <v>43913.698611111111</v>
      </c>
      <c r="C4359" s="405" t="s">
        <v>2110</v>
      </c>
      <c r="D4359" s="384">
        <v>998</v>
      </c>
      <c r="E4359">
        <v>0.02</v>
      </c>
      <c r="F4359">
        <v>1.0796300000000001</v>
      </c>
      <c r="G4359" s="384">
        <v>0</v>
      </c>
      <c r="H4359">
        <v>1.07619</v>
      </c>
    </row>
    <row r="4360" spans="1:10">
      <c r="A4360">
        <v>4381</v>
      </c>
      <c r="B4360" s="612">
        <v>43913.711111111108</v>
      </c>
      <c r="C4360" s="405" t="s">
        <v>2054</v>
      </c>
      <c r="D4360" s="384">
        <v>998</v>
      </c>
      <c r="E4360">
        <v>0.02</v>
      </c>
      <c r="F4360">
        <v>1.07619</v>
      </c>
      <c r="G4360" s="384">
        <v>0</v>
      </c>
      <c r="H4360">
        <v>1.07619</v>
      </c>
      <c r="I4360">
        <v>-6.88</v>
      </c>
      <c r="J4360" s="384">
        <v>27360.18</v>
      </c>
    </row>
    <row r="4361" spans="1:10">
      <c r="A4361">
        <v>4350</v>
      </c>
      <c r="B4361" s="612">
        <v>43913.646527777775</v>
      </c>
      <c r="C4361" s="405" t="s">
        <v>96</v>
      </c>
      <c r="D4361" s="384">
        <v>999</v>
      </c>
      <c r="E4361">
        <v>0.03</v>
      </c>
      <c r="F4361">
        <v>1.07802</v>
      </c>
      <c r="G4361" s="384">
        <v>0</v>
      </c>
      <c r="H4361">
        <v>0</v>
      </c>
    </row>
    <row r="4362" spans="1:10">
      <c r="A4362">
        <v>4351</v>
      </c>
      <c r="B4362" s="612">
        <v>43913.646527777775</v>
      </c>
      <c r="C4362" s="405" t="s">
        <v>2110</v>
      </c>
      <c r="D4362" s="384">
        <v>999</v>
      </c>
      <c r="E4362">
        <v>0.03</v>
      </c>
      <c r="F4362">
        <v>1.07802</v>
      </c>
      <c r="G4362" s="384">
        <v>0</v>
      </c>
      <c r="H4362">
        <v>1.0804</v>
      </c>
    </row>
    <row r="4363" spans="1:10">
      <c r="A4363">
        <v>4356</v>
      </c>
      <c r="B4363" s="612">
        <v>43913.652777777781</v>
      </c>
      <c r="C4363" s="405" t="s">
        <v>2110</v>
      </c>
      <c r="D4363" s="384">
        <v>999</v>
      </c>
      <c r="E4363">
        <v>0.03</v>
      </c>
      <c r="F4363">
        <v>1.07802</v>
      </c>
      <c r="G4363" s="384">
        <v>0</v>
      </c>
      <c r="H4363">
        <v>1.07911</v>
      </c>
    </row>
    <row r="4364" spans="1:10">
      <c r="A4364">
        <v>4365</v>
      </c>
      <c r="B4364" s="612">
        <v>43913.676388888889</v>
      </c>
      <c r="C4364" s="405" t="s">
        <v>2110</v>
      </c>
      <c r="D4364" s="384">
        <v>999</v>
      </c>
      <c r="E4364">
        <v>0.03</v>
      </c>
      <c r="F4364">
        <v>1.07802</v>
      </c>
      <c r="G4364" s="384">
        <v>0</v>
      </c>
      <c r="H4364">
        <v>1.0777699999999999</v>
      </c>
    </row>
    <row r="4365" spans="1:10">
      <c r="A4365">
        <v>4375</v>
      </c>
      <c r="B4365" s="612">
        <v>43913.698611111111</v>
      </c>
      <c r="C4365" s="405" t="s">
        <v>2110</v>
      </c>
      <c r="D4365" s="384">
        <v>999</v>
      </c>
      <c r="E4365">
        <v>0.03</v>
      </c>
      <c r="F4365">
        <v>1.07802</v>
      </c>
      <c r="G4365" s="384">
        <v>0</v>
      </c>
      <c r="H4365">
        <v>1.07619</v>
      </c>
    </row>
    <row r="4366" spans="1:10">
      <c r="A4366">
        <v>4382</v>
      </c>
      <c r="B4366" s="612">
        <v>43913.711111111108</v>
      </c>
      <c r="C4366" s="405" t="s">
        <v>2054</v>
      </c>
      <c r="D4366" s="384">
        <v>999</v>
      </c>
      <c r="E4366">
        <v>0.03</v>
      </c>
      <c r="F4366">
        <v>1.07619</v>
      </c>
      <c r="G4366" s="384">
        <v>0</v>
      </c>
      <c r="H4366">
        <v>1.07619</v>
      </c>
      <c r="I4366">
        <v>-5.49</v>
      </c>
      <c r="J4366" s="384">
        <v>27354.69</v>
      </c>
    </row>
    <row r="4367" spans="1:10">
      <c r="A4367">
        <v>4354</v>
      </c>
      <c r="B4367" s="612">
        <v>43913.652777777781</v>
      </c>
      <c r="C4367" s="405" t="s">
        <v>96</v>
      </c>
      <c r="D4367" s="384">
        <v>1000</v>
      </c>
      <c r="E4367">
        <v>0.05</v>
      </c>
      <c r="F4367">
        <v>1.0763100000000001</v>
      </c>
      <c r="G4367" s="384">
        <v>0</v>
      </c>
      <c r="H4367">
        <v>0</v>
      </c>
    </row>
    <row r="4368" spans="1:10">
      <c r="A4368">
        <v>4355</v>
      </c>
      <c r="B4368" s="612">
        <v>43913.652777777781</v>
      </c>
      <c r="C4368" s="405" t="s">
        <v>2110</v>
      </c>
      <c r="D4368" s="384">
        <v>1000</v>
      </c>
      <c r="E4368">
        <v>0.05</v>
      </c>
      <c r="F4368">
        <v>1.0763100000000001</v>
      </c>
      <c r="G4368" s="384">
        <v>0</v>
      </c>
      <c r="H4368">
        <v>1.07911</v>
      </c>
    </row>
    <row r="4369" spans="1:10">
      <c r="A4369">
        <v>4364</v>
      </c>
      <c r="B4369" s="612">
        <v>43913.676388888889</v>
      </c>
      <c r="C4369" s="405" t="s">
        <v>2110</v>
      </c>
      <c r="D4369" s="384">
        <v>1000</v>
      </c>
      <c r="E4369">
        <v>0.05</v>
      </c>
      <c r="F4369">
        <v>1.0763100000000001</v>
      </c>
      <c r="G4369" s="384">
        <v>0</v>
      </c>
      <c r="H4369">
        <v>1.0777699999999999</v>
      </c>
    </row>
    <row r="4370" spans="1:10">
      <c r="A4370">
        <v>4374</v>
      </c>
      <c r="B4370" s="612">
        <v>43913.698611111111</v>
      </c>
      <c r="C4370" s="405" t="s">
        <v>2110</v>
      </c>
      <c r="D4370" s="384">
        <v>1000</v>
      </c>
      <c r="E4370">
        <v>0.05</v>
      </c>
      <c r="F4370">
        <v>1.0763100000000001</v>
      </c>
      <c r="G4370" s="384">
        <v>0</v>
      </c>
      <c r="H4370">
        <v>1.07619</v>
      </c>
    </row>
    <row r="4371" spans="1:10">
      <c r="A4371">
        <v>4383</v>
      </c>
      <c r="B4371" s="612">
        <v>43913.711111111108</v>
      </c>
      <c r="C4371" s="405" t="s">
        <v>2054</v>
      </c>
      <c r="D4371" s="384">
        <v>1000</v>
      </c>
      <c r="E4371">
        <v>0.05</v>
      </c>
      <c r="F4371">
        <v>1.07619</v>
      </c>
      <c r="G4371" s="384">
        <v>0</v>
      </c>
      <c r="H4371">
        <v>1.07619</v>
      </c>
      <c r="I4371">
        <v>-0.6</v>
      </c>
      <c r="J4371" s="384">
        <v>27354.09</v>
      </c>
    </row>
    <row r="4372" spans="1:10">
      <c r="A4372">
        <v>4359</v>
      </c>
      <c r="B4372" s="612">
        <v>43913.669444444444</v>
      </c>
      <c r="C4372" s="405" t="s">
        <v>97</v>
      </c>
      <c r="D4372" s="384">
        <v>1001</v>
      </c>
      <c r="E4372">
        <v>0.02</v>
      </c>
      <c r="F4372">
        <v>1.07657</v>
      </c>
      <c r="G4372" s="384">
        <v>0</v>
      </c>
      <c r="H4372">
        <v>0</v>
      </c>
    </row>
    <row r="4373" spans="1:10">
      <c r="A4373">
        <v>4360</v>
      </c>
      <c r="B4373" s="612">
        <v>43913.669444444444</v>
      </c>
      <c r="C4373" s="405" t="s">
        <v>2110</v>
      </c>
      <c r="D4373" s="384">
        <v>1001</v>
      </c>
      <c r="E4373">
        <v>0.02</v>
      </c>
      <c r="F4373">
        <v>1.07657</v>
      </c>
      <c r="G4373" s="384">
        <v>0</v>
      </c>
      <c r="H4373">
        <v>1.0755699999999999</v>
      </c>
    </row>
    <row r="4374" spans="1:10">
      <c r="A4374">
        <v>4361</v>
      </c>
      <c r="B4374" s="612">
        <v>43913.67291666667</v>
      </c>
      <c r="C4374" s="405" t="s">
        <v>2054</v>
      </c>
      <c r="D4374" s="384">
        <v>1001</v>
      </c>
      <c r="E4374">
        <v>0.02</v>
      </c>
      <c r="F4374">
        <v>1.0755699999999999</v>
      </c>
      <c r="G4374" s="384">
        <v>0</v>
      </c>
      <c r="H4374">
        <v>1.0755699999999999</v>
      </c>
      <c r="I4374">
        <v>2</v>
      </c>
      <c r="J4374" s="384">
        <v>27375.14</v>
      </c>
    </row>
    <row r="4375" spans="1:10">
      <c r="A4375">
        <v>4362</v>
      </c>
      <c r="B4375" s="612">
        <v>43913.676388888889</v>
      </c>
      <c r="C4375" s="405" t="s">
        <v>96</v>
      </c>
      <c r="D4375" s="384">
        <v>1002</v>
      </c>
      <c r="E4375">
        <v>0.08</v>
      </c>
      <c r="F4375">
        <v>1.0745</v>
      </c>
      <c r="G4375" s="384">
        <v>0</v>
      </c>
      <c r="H4375">
        <v>0</v>
      </c>
    </row>
    <row r="4376" spans="1:10">
      <c r="A4376">
        <v>4363</v>
      </c>
      <c r="B4376" s="612">
        <v>43913.676388888889</v>
      </c>
      <c r="C4376" s="405" t="s">
        <v>2110</v>
      </c>
      <c r="D4376" s="384">
        <v>1002</v>
      </c>
      <c r="E4376">
        <v>0.08</v>
      </c>
      <c r="F4376">
        <v>1.0745</v>
      </c>
      <c r="G4376" s="384">
        <v>0</v>
      </c>
      <c r="H4376">
        <v>1.0777699999999999</v>
      </c>
    </row>
    <row r="4377" spans="1:10">
      <c r="A4377">
        <v>4373</v>
      </c>
      <c r="B4377" s="612">
        <v>43913.698611111111</v>
      </c>
      <c r="C4377" s="405" t="s">
        <v>2110</v>
      </c>
      <c r="D4377" s="384">
        <v>1002</v>
      </c>
      <c r="E4377">
        <v>0.08</v>
      </c>
      <c r="F4377">
        <v>1.0745</v>
      </c>
      <c r="G4377" s="384">
        <v>0</v>
      </c>
      <c r="H4377">
        <v>1.07619</v>
      </c>
    </row>
    <row r="4378" spans="1:10">
      <c r="A4378">
        <v>4384</v>
      </c>
      <c r="B4378" s="612">
        <v>43913.711111111108</v>
      </c>
      <c r="C4378" s="405" t="s">
        <v>2054</v>
      </c>
      <c r="D4378" s="384">
        <v>1002</v>
      </c>
      <c r="E4378">
        <v>0.08</v>
      </c>
      <c r="F4378">
        <v>1.07619</v>
      </c>
      <c r="G4378" s="384">
        <v>0</v>
      </c>
      <c r="H4378">
        <v>1.07619</v>
      </c>
      <c r="I4378">
        <v>13.52</v>
      </c>
      <c r="J4378" s="384">
        <v>27367.61</v>
      </c>
    </row>
    <row r="4379" spans="1:10">
      <c r="A4379">
        <v>4368</v>
      </c>
      <c r="B4379" s="612">
        <v>43913.689583333333</v>
      </c>
      <c r="C4379" s="405" t="s">
        <v>97</v>
      </c>
      <c r="D4379" s="384">
        <v>1003</v>
      </c>
      <c r="E4379">
        <v>0.02</v>
      </c>
      <c r="F4379">
        <v>1.0739399999999999</v>
      </c>
      <c r="G4379" s="384">
        <v>0</v>
      </c>
      <c r="H4379">
        <v>0</v>
      </c>
    </row>
    <row r="4380" spans="1:10">
      <c r="A4380">
        <v>4369</v>
      </c>
      <c r="B4380" s="612">
        <v>43913.689583333333</v>
      </c>
      <c r="C4380" s="405" t="s">
        <v>2110</v>
      </c>
      <c r="D4380" s="384">
        <v>1003</v>
      </c>
      <c r="E4380">
        <v>0.02</v>
      </c>
      <c r="F4380">
        <v>1.0739399999999999</v>
      </c>
      <c r="G4380" s="384">
        <v>0</v>
      </c>
      <c r="H4380">
        <v>1.07294</v>
      </c>
    </row>
    <row r="4381" spans="1:10">
      <c r="A4381">
        <v>4370</v>
      </c>
      <c r="B4381" s="612">
        <v>43913.691666666666</v>
      </c>
      <c r="C4381" s="405" t="s">
        <v>2054</v>
      </c>
      <c r="D4381" s="384">
        <v>1003</v>
      </c>
      <c r="E4381">
        <v>0.02</v>
      </c>
      <c r="F4381">
        <v>1.07294</v>
      </c>
      <c r="G4381" s="384">
        <v>0</v>
      </c>
      <c r="H4381">
        <v>1.07294</v>
      </c>
      <c r="I4381">
        <v>2</v>
      </c>
      <c r="J4381" s="384">
        <v>27377.14</v>
      </c>
    </row>
    <row r="4382" spans="1:10">
      <c r="A4382">
        <v>4371</v>
      </c>
      <c r="B4382" s="612">
        <v>43913.698611111111</v>
      </c>
      <c r="C4382" s="405" t="s">
        <v>96</v>
      </c>
      <c r="D4382" s="384">
        <v>1004</v>
      </c>
      <c r="E4382">
        <v>0.14000000000000001</v>
      </c>
      <c r="F4382">
        <v>1.0726</v>
      </c>
      <c r="G4382" s="384">
        <v>0</v>
      </c>
      <c r="H4382">
        <v>0</v>
      </c>
    </row>
    <row r="4383" spans="1:10">
      <c r="A4383">
        <v>4372</v>
      </c>
      <c r="B4383" s="612">
        <v>43913.698611111111</v>
      </c>
      <c r="C4383" s="405" t="s">
        <v>2110</v>
      </c>
      <c r="D4383" s="384">
        <v>1004</v>
      </c>
      <c r="E4383">
        <v>0.14000000000000001</v>
      </c>
      <c r="F4383">
        <v>1.0726</v>
      </c>
      <c r="G4383" s="384">
        <v>0</v>
      </c>
      <c r="H4383">
        <v>1.07619</v>
      </c>
    </row>
    <row r="4384" spans="1:10">
      <c r="A4384">
        <v>4385</v>
      </c>
      <c r="B4384" s="612">
        <v>43913.711111111108</v>
      </c>
      <c r="C4384" s="405" t="s">
        <v>2054</v>
      </c>
      <c r="D4384" s="384">
        <v>1004</v>
      </c>
      <c r="E4384">
        <v>0.14000000000000001</v>
      </c>
      <c r="F4384">
        <v>1.07619</v>
      </c>
      <c r="G4384" s="384">
        <v>0</v>
      </c>
      <c r="H4384">
        <v>1.07619</v>
      </c>
      <c r="I4384">
        <v>50.26</v>
      </c>
      <c r="J4384" s="384">
        <v>27417.87</v>
      </c>
    </row>
    <row r="4385" spans="1:10">
      <c r="A4385">
        <v>4378</v>
      </c>
      <c r="B4385" s="612">
        <v>43913.706250000003</v>
      </c>
      <c r="C4385" s="405" t="s">
        <v>97</v>
      </c>
      <c r="D4385" s="384">
        <v>1005</v>
      </c>
      <c r="E4385">
        <v>0.02</v>
      </c>
      <c r="F4385">
        <v>1.0753999999999999</v>
      </c>
      <c r="G4385" s="384">
        <v>0</v>
      </c>
      <c r="H4385">
        <v>0</v>
      </c>
    </row>
    <row r="4386" spans="1:10">
      <c r="A4386">
        <v>4379</v>
      </c>
      <c r="B4386" s="612">
        <v>43913.706250000003</v>
      </c>
      <c r="C4386" s="405" t="s">
        <v>2110</v>
      </c>
      <c r="D4386" s="384">
        <v>1005</v>
      </c>
      <c r="E4386">
        <v>0.02</v>
      </c>
      <c r="F4386">
        <v>1.0753999999999999</v>
      </c>
      <c r="G4386" s="384">
        <v>0</v>
      </c>
      <c r="H4386">
        <v>1.0744</v>
      </c>
    </row>
    <row r="4387" spans="1:10">
      <c r="A4387">
        <v>4388</v>
      </c>
      <c r="B4387" s="612">
        <v>43913.724999999999</v>
      </c>
      <c r="C4387" s="405" t="s">
        <v>2110</v>
      </c>
      <c r="D4387" s="384">
        <v>1005</v>
      </c>
      <c r="E4387">
        <v>0.02</v>
      </c>
      <c r="F4387">
        <v>1.0753999999999999</v>
      </c>
      <c r="G4387" s="384">
        <v>0</v>
      </c>
      <c r="H4387">
        <v>1.07521</v>
      </c>
    </row>
    <row r="4388" spans="1:10">
      <c r="A4388">
        <v>4394</v>
      </c>
      <c r="B4388" s="612">
        <v>43913.746527777781</v>
      </c>
      <c r="C4388" s="405" t="s">
        <v>2054</v>
      </c>
      <c r="D4388" s="384">
        <v>1005</v>
      </c>
      <c r="E4388">
        <v>0.02</v>
      </c>
      <c r="F4388">
        <v>1.07521</v>
      </c>
      <c r="G4388" s="384">
        <v>0</v>
      </c>
      <c r="H4388">
        <v>1.07521</v>
      </c>
      <c r="I4388">
        <v>0.38</v>
      </c>
      <c r="J4388" s="384">
        <v>27418.25</v>
      </c>
    </row>
    <row r="4389" spans="1:10">
      <c r="A4389">
        <v>4386</v>
      </c>
      <c r="B4389" s="612">
        <v>43913.724999999999</v>
      </c>
      <c r="C4389" s="405" t="s">
        <v>97</v>
      </c>
      <c r="D4389" s="384">
        <v>1006</v>
      </c>
      <c r="E4389">
        <v>0.02</v>
      </c>
      <c r="F4389">
        <v>1.07701</v>
      </c>
      <c r="G4389" s="384">
        <v>0</v>
      </c>
      <c r="H4389">
        <v>0</v>
      </c>
    </row>
    <row r="4390" spans="1:10">
      <c r="A4390">
        <v>4387</v>
      </c>
      <c r="B4390" s="612">
        <v>43913.724999999999</v>
      </c>
      <c r="C4390" s="405" t="s">
        <v>2110</v>
      </c>
      <c r="D4390" s="384">
        <v>1006</v>
      </c>
      <c r="E4390">
        <v>0.02</v>
      </c>
      <c r="F4390">
        <v>1.07701</v>
      </c>
      <c r="G4390" s="384">
        <v>0</v>
      </c>
      <c r="H4390">
        <v>1.07521</v>
      </c>
    </row>
    <row r="4391" spans="1:10">
      <c r="A4391">
        <v>4395</v>
      </c>
      <c r="B4391" s="612">
        <v>43913.746527777781</v>
      </c>
      <c r="C4391" s="405" t="s">
        <v>2054</v>
      </c>
      <c r="D4391" s="384">
        <v>1006</v>
      </c>
      <c r="E4391">
        <v>0.02</v>
      </c>
      <c r="F4391">
        <v>1.07521</v>
      </c>
      <c r="G4391" s="384">
        <v>0</v>
      </c>
      <c r="H4391">
        <v>1.07521</v>
      </c>
      <c r="I4391">
        <v>3.6</v>
      </c>
      <c r="J4391" s="384">
        <v>27421.85</v>
      </c>
    </row>
    <row r="4392" spans="1:10">
      <c r="A4392">
        <v>4389</v>
      </c>
      <c r="B4392" s="612">
        <v>43913.745138888888</v>
      </c>
      <c r="C4392" s="405" t="s">
        <v>96</v>
      </c>
      <c r="D4392" s="384">
        <v>1007</v>
      </c>
      <c r="E4392">
        <v>0.02</v>
      </c>
      <c r="F4392">
        <v>1.0770900000000001</v>
      </c>
      <c r="G4392" s="384">
        <v>0</v>
      </c>
      <c r="H4392">
        <v>0</v>
      </c>
    </row>
    <row r="4393" spans="1:10">
      <c r="A4393">
        <v>4390</v>
      </c>
      <c r="B4393" s="612">
        <v>43913.745138888888</v>
      </c>
      <c r="C4393" s="405" t="s">
        <v>2110</v>
      </c>
      <c r="D4393" s="384">
        <v>1007</v>
      </c>
      <c r="E4393">
        <v>0.02</v>
      </c>
      <c r="F4393">
        <v>1.0770900000000001</v>
      </c>
      <c r="G4393" s="384">
        <v>0</v>
      </c>
      <c r="H4393">
        <v>1.07809</v>
      </c>
    </row>
    <row r="4394" spans="1:10">
      <c r="A4394">
        <v>4393</v>
      </c>
      <c r="B4394" s="612">
        <v>43913.746527777781</v>
      </c>
      <c r="C4394" s="405" t="s">
        <v>2110</v>
      </c>
      <c r="D4394" s="384">
        <v>1007</v>
      </c>
      <c r="E4394">
        <v>0.02</v>
      </c>
      <c r="F4394">
        <v>1.0770900000000001</v>
      </c>
      <c r="G4394" s="384">
        <v>0</v>
      </c>
      <c r="H4394">
        <v>1.07728</v>
      </c>
    </row>
    <row r="4395" spans="1:10">
      <c r="A4395">
        <v>4401</v>
      </c>
      <c r="B4395" s="612">
        <v>43913.775694444441</v>
      </c>
      <c r="C4395" s="405" t="s">
        <v>2110</v>
      </c>
      <c r="D4395" s="384">
        <v>1007</v>
      </c>
      <c r="E4395">
        <v>0.02</v>
      </c>
      <c r="F4395">
        <v>1.0770900000000001</v>
      </c>
      <c r="G4395" s="384">
        <v>0</v>
      </c>
      <c r="H4395">
        <v>1.0762400000000001</v>
      </c>
    </row>
    <row r="4396" spans="1:10">
      <c r="A4396">
        <v>4418</v>
      </c>
      <c r="B4396" s="612">
        <v>43913.979861111111</v>
      </c>
      <c r="C4396" s="405" t="s">
        <v>2054</v>
      </c>
      <c r="D4396" s="384">
        <v>1007</v>
      </c>
      <c r="E4396">
        <v>0.02</v>
      </c>
      <c r="F4396">
        <v>1.0762400000000001</v>
      </c>
      <c r="G4396" s="384">
        <v>0</v>
      </c>
      <c r="H4396">
        <v>1.0762400000000001</v>
      </c>
      <c r="I4396">
        <v>-1.7</v>
      </c>
      <c r="J4396" s="384">
        <v>27426.15</v>
      </c>
    </row>
    <row r="4397" spans="1:10">
      <c r="A4397">
        <v>4391</v>
      </c>
      <c r="B4397" s="612">
        <v>43913.746527777781</v>
      </c>
      <c r="C4397" s="405" t="s">
        <v>96</v>
      </c>
      <c r="D4397" s="384">
        <v>1008</v>
      </c>
      <c r="E4397">
        <v>0.02</v>
      </c>
      <c r="F4397">
        <v>1.0754699999999999</v>
      </c>
      <c r="G4397" s="384">
        <v>0</v>
      </c>
      <c r="H4397">
        <v>0</v>
      </c>
    </row>
    <row r="4398" spans="1:10">
      <c r="A4398">
        <v>4392</v>
      </c>
      <c r="B4398" s="612">
        <v>43913.746527777781</v>
      </c>
      <c r="C4398" s="405" t="s">
        <v>2110</v>
      </c>
      <c r="D4398" s="384">
        <v>1008</v>
      </c>
      <c r="E4398">
        <v>0.02</v>
      </c>
      <c r="F4398">
        <v>1.0754699999999999</v>
      </c>
      <c r="G4398" s="384">
        <v>0</v>
      </c>
      <c r="H4398">
        <v>1.07728</v>
      </c>
    </row>
    <row r="4399" spans="1:10">
      <c r="A4399">
        <v>4400</v>
      </c>
      <c r="B4399" s="612">
        <v>43913.775694444441</v>
      </c>
      <c r="C4399" s="405" t="s">
        <v>2110</v>
      </c>
      <c r="D4399" s="384">
        <v>1008</v>
      </c>
      <c r="E4399">
        <v>0.02</v>
      </c>
      <c r="F4399">
        <v>1.0754699999999999</v>
      </c>
      <c r="G4399" s="384">
        <v>0</v>
      </c>
      <c r="H4399">
        <v>1.0762400000000001</v>
      </c>
    </row>
    <row r="4400" spans="1:10">
      <c r="A4400">
        <v>4419</v>
      </c>
      <c r="B4400" s="612">
        <v>43913.979861111111</v>
      </c>
      <c r="C4400" s="405" t="s">
        <v>2054</v>
      </c>
      <c r="D4400" s="384">
        <v>1008</v>
      </c>
      <c r="E4400">
        <v>0.02</v>
      </c>
      <c r="F4400">
        <v>1.0762400000000001</v>
      </c>
      <c r="G4400" s="384">
        <v>0</v>
      </c>
      <c r="H4400">
        <v>1.0762400000000001</v>
      </c>
      <c r="I4400">
        <v>1.54</v>
      </c>
      <c r="J4400" s="384">
        <v>27427.69</v>
      </c>
    </row>
    <row r="4401" spans="1:10">
      <c r="A4401">
        <v>4396</v>
      </c>
      <c r="B4401" s="612">
        <v>43913.765972222223</v>
      </c>
      <c r="C4401" s="405" t="s">
        <v>97</v>
      </c>
      <c r="D4401" s="384">
        <v>1009</v>
      </c>
      <c r="E4401">
        <v>0.02</v>
      </c>
      <c r="F4401">
        <v>1.07473</v>
      </c>
      <c r="G4401" s="384">
        <v>0</v>
      </c>
      <c r="H4401">
        <v>0</v>
      </c>
    </row>
    <row r="4402" spans="1:10">
      <c r="A4402">
        <v>4397</v>
      </c>
      <c r="B4402" s="612">
        <v>43913.765972222223</v>
      </c>
      <c r="C4402" s="405" t="s">
        <v>2110</v>
      </c>
      <c r="D4402" s="384">
        <v>1009</v>
      </c>
      <c r="E4402">
        <v>0.02</v>
      </c>
      <c r="F4402">
        <v>1.07473</v>
      </c>
      <c r="G4402" s="384">
        <v>0</v>
      </c>
      <c r="H4402">
        <v>1.0737300000000001</v>
      </c>
    </row>
    <row r="4403" spans="1:10">
      <c r="A4403">
        <v>4402</v>
      </c>
      <c r="B4403" s="612">
        <v>43913.775694444441</v>
      </c>
      <c r="C4403" s="405" t="s">
        <v>2054</v>
      </c>
      <c r="D4403" s="384">
        <v>1009</v>
      </c>
      <c r="E4403">
        <v>0.02</v>
      </c>
      <c r="F4403">
        <v>1.0737300000000001</v>
      </c>
      <c r="G4403" s="384">
        <v>0</v>
      </c>
      <c r="H4403">
        <v>1.0737300000000001</v>
      </c>
      <c r="I4403">
        <v>2</v>
      </c>
      <c r="J4403" s="384">
        <v>27423.85</v>
      </c>
    </row>
    <row r="4404" spans="1:10">
      <c r="A4404">
        <v>4398</v>
      </c>
      <c r="B4404" s="612">
        <v>43913.775694444441</v>
      </c>
      <c r="C4404" s="405" t="s">
        <v>96</v>
      </c>
      <c r="D4404" s="384">
        <v>1010</v>
      </c>
      <c r="E4404">
        <v>0.03</v>
      </c>
      <c r="F4404">
        <v>1.07385</v>
      </c>
      <c r="G4404" s="384">
        <v>0</v>
      </c>
      <c r="H4404">
        <v>0</v>
      </c>
    </row>
    <row r="4405" spans="1:10">
      <c r="A4405">
        <v>4399</v>
      </c>
      <c r="B4405" s="612">
        <v>43913.775694444441</v>
      </c>
      <c r="C4405" s="405" t="s">
        <v>2110</v>
      </c>
      <c r="D4405" s="384">
        <v>1010</v>
      </c>
      <c r="E4405">
        <v>0.03</v>
      </c>
      <c r="F4405">
        <v>1.07385</v>
      </c>
      <c r="G4405" s="384">
        <v>0</v>
      </c>
      <c r="H4405">
        <v>1.0762400000000001</v>
      </c>
    </row>
    <row r="4406" spans="1:10">
      <c r="A4406">
        <v>4420</v>
      </c>
      <c r="B4406" s="612">
        <v>43913.979861111111</v>
      </c>
      <c r="C4406" s="405" t="s">
        <v>2054</v>
      </c>
      <c r="D4406" s="384">
        <v>1010</v>
      </c>
      <c r="E4406">
        <v>0.03</v>
      </c>
      <c r="F4406">
        <v>1.0762400000000001</v>
      </c>
      <c r="G4406" s="384">
        <v>0</v>
      </c>
      <c r="H4406">
        <v>1.0762400000000001</v>
      </c>
      <c r="I4406">
        <v>7.17</v>
      </c>
      <c r="J4406" s="384">
        <v>27434.86</v>
      </c>
    </row>
    <row r="4407" spans="1:10">
      <c r="A4407">
        <v>4403</v>
      </c>
      <c r="B4407" s="612">
        <v>43913.803472222222</v>
      </c>
      <c r="C4407" s="405" t="s">
        <v>97</v>
      </c>
      <c r="D4407" s="384">
        <v>1011</v>
      </c>
      <c r="E4407">
        <v>0.02</v>
      </c>
      <c r="F4407">
        <v>1.0743100000000001</v>
      </c>
      <c r="G4407" s="384">
        <v>0</v>
      </c>
      <c r="H4407">
        <v>0</v>
      </c>
    </row>
    <row r="4408" spans="1:10">
      <c r="A4408">
        <v>4404</v>
      </c>
      <c r="B4408" s="612">
        <v>43913.803472222222</v>
      </c>
      <c r="C4408" s="405" t="s">
        <v>2110</v>
      </c>
      <c r="D4408" s="384">
        <v>1011</v>
      </c>
      <c r="E4408">
        <v>0.02</v>
      </c>
      <c r="F4408">
        <v>1.0743100000000001</v>
      </c>
      <c r="G4408" s="384">
        <v>0</v>
      </c>
      <c r="H4408">
        <v>1.07331</v>
      </c>
    </row>
    <row r="4409" spans="1:10">
      <c r="A4409">
        <v>4405</v>
      </c>
      <c r="B4409" s="612">
        <v>43913.827777777777</v>
      </c>
      <c r="C4409" s="405" t="s">
        <v>2054</v>
      </c>
      <c r="D4409" s="384">
        <v>1011</v>
      </c>
      <c r="E4409">
        <v>0.02</v>
      </c>
      <c r="F4409">
        <v>1.07331</v>
      </c>
      <c r="G4409" s="384">
        <v>0</v>
      </c>
      <c r="H4409">
        <v>1.07331</v>
      </c>
      <c r="I4409">
        <v>2</v>
      </c>
      <c r="J4409" s="384">
        <v>27425.85</v>
      </c>
    </row>
    <row r="4410" spans="1:10">
      <c r="A4410">
        <v>4406</v>
      </c>
      <c r="B4410" s="612">
        <v>43913.836805555555</v>
      </c>
      <c r="C4410" s="405" t="s">
        <v>97</v>
      </c>
      <c r="D4410" s="384">
        <v>1012</v>
      </c>
      <c r="E4410">
        <v>0.02</v>
      </c>
      <c r="F4410">
        <v>1.0735699999999999</v>
      </c>
      <c r="G4410" s="384">
        <v>0</v>
      </c>
      <c r="H4410">
        <v>0</v>
      </c>
    </row>
    <row r="4411" spans="1:10">
      <c r="A4411">
        <v>4407</v>
      </c>
      <c r="B4411" s="612">
        <v>43913.836805555555</v>
      </c>
      <c r="C4411" s="405" t="s">
        <v>2110</v>
      </c>
      <c r="D4411" s="384">
        <v>1012</v>
      </c>
      <c r="E4411">
        <v>0.02</v>
      </c>
      <c r="F4411">
        <v>1.0735699999999999</v>
      </c>
      <c r="G4411" s="384">
        <v>0</v>
      </c>
      <c r="H4411">
        <v>1.07257</v>
      </c>
    </row>
    <row r="4412" spans="1:10">
      <c r="A4412">
        <v>4408</v>
      </c>
      <c r="B4412" s="612">
        <v>43913.843055555553</v>
      </c>
      <c r="C4412" s="405" t="s">
        <v>2054</v>
      </c>
      <c r="D4412" s="384">
        <v>1012</v>
      </c>
      <c r="E4412">
        <v>0.02</v>
      </c>
      <c r="F4412">
        <v>1.07257</v>
      </c>
      <c r="G4412" s="384">
        <v>0</v>
      </c>
      <c r="H4412">
        <v>1.07257</v>
      </c>
      <c r="I4412">
        <v>2</v>
      </c>
      <c r="J4412" s="384">
        <v>27427.85</v>
      </c>
    </row>
    <row r="4413" spans="1:10">
      <c r="A4413">
        <v>4409</v>
      </c>
      <c r="B4413" s="612">
        <v>43913.918749999997</v>
      </c>
      <c r="C4413" s="405" t="s">
        <v>97</v>
      </c>
      <c r="D4413" s="384">
        <v>1013</v>
      </c>
      <c r="E4413">
        <v>0.02</v>
      </c>
      <c r="F4413">
        <v>1.0728200000000001</v>
      </c>
      <c r="G4413" s="384">
        <v>0</v>
      </c>
      <c r="H4413">
        <v>0</v>
      </c>
    </row>
    <row r="4414" spans="1:10">
      <c r="A4414">
        <v>4410</v>
      </c>
      <c r="B4414" s="612">
        <v>43913.918749999997</v>
      </c>
      <c r="C4414" s="405" t="s">
        <v>2110</v>
      </c>
      <c r="D4414" s="384">
        <v>1013</v>
      </c>
      <c r="E4414">
        <v>0.02</v>
      </c>
      <c r="F4414">
        <v>1.0728200000000001</v>
      </c>
      <c r="G4414" s="384">
        <v>0</v>
      </c>
      <c r="H4414">
        <v>1.07182</v>
      </c>
    </row>
    <row r="4415" spans="1:10">
      <c r="A4415">
        <v>4413</v>
      </c>
      <c r="B4415" s="612">
        <v>43913.924305555556</v>
      </c>
      <c r="C4415" s="405" t="s">
        <v>2110</v>
      </c>
      <c r="D4415" s="384">
        <v>1013</v>
      </c>
      <c r="E4415">
        <v>0.02</v>
      </c>
      <c r="F4415">
        <v>1.0728200000000001</v>
      </c>
      <c r="G4415" s="384">
        <v>0</v>
      </c>
      <c r="H4415">
        <v>1.0726500000000001</v>
      </c>
    </row>
    <row r="4416" spans="1:10">
      <c r="A4416">
        <v>4417</v>
      </c>
      <c r="B4416" s="612">
        <v>43913.979861111111</v>
      </c>
      <c r="C4416" s="405" t="s">
        <v>2110</v>
      </c>
      <c r="D4416" s="384">
        <v>1013</v>
      </c>
      <c r="E4416">
        <v>0.02</v>
      </c>
      <c r="F4416">
        <v>1.0728200000000001</v>
      </c>
      <c r="G4416" s="384">
        <v>0</v>
      </c>
      <c r="H4416">
        <v>1.0737099999999999</v>
      </c>
    </row>
    <row r="4417" spans="1:10">
      <c r="A4417">
        <v>4428</v>
      </c>
      <c r="B4417" s="612">
        <v>43914.03402777778</v>
      </c>
      <c r="C4417" s="405" t="s">
        <v>2110</v>
      </c>
      <c r="D4417" s="384">
        <v>1013</v>
      </c>
      <c r="E4417">
        <v>0.02</v>
      </c>
      <c r="F4417">
        <v>1.0728200000000001</v>
      </c>
      <c r="G4417" s="384">
        <v>0</v>
      </c>
      <c r="H4417">
        <v>1.0750200000000001</v>
      </c>
    </row>
    <row r="4418" spans="1:10">
      <c r="A4418">
        <v>4434</v>
      </c>
      <c r="B4418" s="612">
        <v>43914.037499999999</v>
      </c>
      <c r="C4418" s="405" t="s">
        <v>2110</v>
      </c>
      <c r="D4418" s="384">
        <v>1013</v>
      </c>
      <c r="E4418">
        <v>0.02</v>
      </c>
      <c r="F4418">
        <v>1.0728200000000001</v>
      </c>
      <c r="G4418" s="384">
        <v>0</v>
      </c>
      <c r="H4418">
        <v>1.0764</v>
      </c>
    </row>
    <row r="4419" spans="1:10">
      <c r="A4419">
        <v>4444</v>
      </c>
      <c r="B4419" s="612">
        <v>43914.046527777777</v>
      </c>
      <c r="C4419" s="405" t="s">
        <v>2110</v>
      </c>
      <c r="D4419" s="384">
        <v>1013</v>
      </c>
      <c r="E4419">
        <v>0.02</v>
      </c>
      <c r="F4419">
        <v>1.0728200000000001</v>
      </c>
      <c r="G4419" s="384">
        <v>0</v>
      </c>
      <c r="H4419">
        <v>1.07799</v>
      </c>
    </row>
    <row r="4420" spans="1:10">
      <c r="A4420">
        <v>4454</v>
      </c>
      <c r="B4420" s="612">
        <v>43914.231249999997</v>
      </c>
      <c r="C4420" s="405" t="s">
        <v>2054</v>
      </c>
      <c r="D4420" s="384">
        <v>1013</v>
      </c>
      <c r="E4420">
        <v>0.02</v>
      </c>
      <c r="F4420">
        <v>1.07799</v>
      </c>
      <c r="G4420" s="384">
        <v>0</v>
      </c>
      <c r="H4420">
        <v>1.07799</v>
      </c>
      <c r="I4420">
        <v>-10.32</v>
      </c>
      <c r="J4420" s="384">
        <v>27428.54</v>
      </c>
    </row>
    <row r="4421" spans="1:10">
      <c r="A4421">
        <v>4411</v>
      </c>
      <c r="B4421" s="612">
        <v>43913.924305555556</v>
      </c>
      <c r="C4421" s="405" t="s">
        <v>97</v>
      </c>
      <c r="D4421" s="384">
        <v>1014</v>
      </c>
      <c r="E4421">
        <v>0.02</v>
      </c>
      <c r="F4421">
        <v>1.07447</v>
      </c>
      <c r="G4421" s="384">
        <v>0</v>
      </c>
      <c r="H4421">
        <v>0</v>
      </c>
    </row>
    <row r="4422" spans="1:10">
      <c r="A4422">
        <v>4412</v>
      </c>
      <c r="B4422" s="612">
        <v>43913.924305555556</v>
      </c>
      <c r="C4422" s="405" t="s">
        <v>2110</v>
      </c>
      <c r="D4422" s="384">
        <v>1014</v>
      </c>
      <c r="E4422">
        <v>0.02</v>
      </c>
      <c r="F4422">
        <v>1.07447</v>
      </c>
      <c r="G4422" s="384">
        <v>0</v>
      </c>
      <c r="H4422">
        <v>1.0726500000000001</v>
      </c>
    </row>
    <row r="4423" spans="1:10">
      <c r="A4423">
        <v>4416</v>
      </c>
      <c r="B4423" s="612">
        <v>43913.979861111111</v>
      </c>
      <c r="C4423" s="405" t="s">
        <v>2110</v>
      </c>
      <c r="D4423" s="384">
        <v>1014</v>
      </c>
      <c r="E4423">
        <v>0.02</v>
      </c>
      <c r="F4423">
        <v>1.07447</v>
      </c>
      <c r="G4423" s="384">
        <v>0</v>
      </c>
      <c r="H4423">
        <v>1.0737099999999999</v>
      </c>
    </row>
    <row r="4424" spans="1:10">
      <c r="A4424">
        <v>4427</v>
      </c>
      <c r="B4424" s="612">
        <v>43914.03402777778</v>
      </c>
      <c r="C4424" s="405" t="s">
        <v>2110</v>
      </c>
      <c r="D4424" s="384">
        <v>1014</v>
      </c>
      <c r="E4424">
        <v>0.02</v>
      </c>
      <c r="F4424">
        <v>1.07447</v>
      </c>
      <c r="G4424" s="384">
        <v>0</v>
      </c>
      <c r="H4424">
        <v>1.0750200000000001</v>
      </c>
    </row>
    <row r="4425" spans="1:10">
      <c r="A4425">
        <v>4433</v>
      </c>
      <c r="B4425" s="612">
        <v>43914.037499999999</v>
      </c>
      <c r="C4425" s="405" t="s">
        <v>2110</v>
      </c>
      <c r="D4425" s="384">
        <v>1014</v>
      </c>
      <c r="E4425">
        <v>0.02</v>
      </c>
      <c r="F4425">
        <v>1.07447</v>
      </c>
      <c r="G4425" s="384">
        <v>0</v>
      </c>
      <c r="H4425">
        <v>1.0764</v>
      </c>
    </row>
    <row r="4426" spans="1:10">
      <c r="A4426">
        <v>4443</v>
      </c>
      <c r="B4426" s="612">
        <v>43914.046527777777</v>
      </c>
      <c r="C4426" s="405" t="s">
        <v>2110</v>
      </c>
      <c r="D4426" s="384">
        <v>1014</v>
      </c>
      <c r="E4426">
        <v>0.02</v>
      </c>
      <c r="F4426">
        <v>1.07447</v>
      </c>
      <c r="G4426" s="384">
        <v>0</v>
      </c>
      <c r="H4426">
        <v>1.07799</v>
      </c>
    </row>
    <row r="4427" spans="1:10">
      <c r="A4427">
        <v>4455</v>
      </c>
      <c r="B4427" s="612">
        <v>43914.231249999997</v>
      </c>
      <c r="C4427" s="405" t="s">
        <v>2054</v>
      </c>
      <c r="D4427" s="384">
        <v>1014</v>
      </c>
      <c r="E4427">
        <v>0.02</v>
      </c>
      <c r="F4427">
        <v>1.07799</v>
      </c>
      <c r="G4427" s="384">
        <v>0</v>
      </c>
      <c r="H4427">
        <v>1.07799</v>
      </c>
      <c r="I4427">
        <v>-7.02</v>
      </c>
      <c r="J4427" s="384">
        <v>27421.52</v>
      </c>
    </row>
    <row r="4428" spans="1:10">
      <c r="A4428">
        <v>4414</v>
      </c>
      <c r="B4428" s="612">
        <v>43913.979861111111</v>
      </c>
      <c r="C4428" s="405" t="s">
        <v>97</v>
      </c>
      <c r="D4428" s="384">
        <v>1015</v>
      </c>
      <c r="E4428">
        <v>0.03</v>
      </c>
      <c r="F4428">
        <v>1.07612</v>
      </c>
      <c r="G4428" s="384">
        <v>0</v>
      </c>
      <c r="H4428">
        <v>0</v>
      </c>
    </row>
    <row r="4429" spans="1:10">
      <c r="A4429">
        <v>4415</v>
      </c>
      <c r="B4429" s="612">
        <v>43913.979861111111</v>
      </c>
      <c r="C4429" s="405" t="s">
        <v>2110</v>
      </c>
      <c r="D4429" s="384">
        <v>1015</v>
      </c>
      <c r="E4429">
        <v>0.03</v>
      </c>
      <c r="F4429">
        <v>1.07612</v>
      </c>
      <c r="G4429" s="384">
        <v>0</v>
      </c>
      <c r="H4429">
        <v>1.0737099999999999</v>
      </c>
    </row>
    <row r="4430" spans="1:10">
      <c r="A4430">
        <v>4426</v>
      </c>
      <c r="B4430" s="612">
        <v>43914.03402777778</v>
      </c>
      <c r="C4430" s="405" t="s">
        <v>2110</v>
      </c>
      <c r="D4430" s="384">
        <v>1015</v>
      </c>
      <c r="E4430">
        <v>0.03</v>
      </c>
      <c r="F4430">
        <v>1.07612</v>
      </c>
      <c r="G4430" s="384">
        <v>0</v>
      </c>
      <c r="H4430">
        <v>1.0750200000000001</v>
      </c>
    </row>
    <row r="4431" spans="1:10">
      <c r="A4431">
        <v>4432</v>
      </c>
      <c r="B4431" s="612">
        <v>43914.037499999999</v>
      </c>
      <c r="C4431" s="405" t="s">
        <v>2110</v>
      </c>
      <c r="D4431" s="384">
        <v>1015</v>
      </c>
      <c r="E4431">
        <v>0.03</v>
      </c>
      <c r="F4431">
        <v>1.07612</v>
      </c>
      <c r="G4431" s="384">
        <v>0</v>
      </c>
      <c r="H4431">
        <v>1.0764</v>
      </c>
    </row>
    <row r="4432" spans="1:10">
      <c r="A4432">
        <v>4442</v>
      </c>
      <c r="B4432" s="612">
        <v>43914.046527777777</v>
      </c>
      <c r="C4432" s="405" t="s">
        <v>2110</v>
      </c>
      <c r="D4432" s="384">
        <v>1015</v>
      </c>
      <c r="E4432">
        <v>0.03</v>
      </c>
      <c r="F4432">
        <v>1.07612</v>
      </c>
      <c r="G4432" s="384">
        <v>0</v>
      </c>
      <c r="H4432">
        <v>1.07799</v>
      </c>
    </row>
    <row r="4433" spans="1:10">
      <c r="A4433">
        <v>4456</v>
      </c>
      <c r="B4433" s="612">
        <v>43914.231249999997</v>
      </c>
      <c r="C4433" s="405" t="s">
        <v>2054</v>
      </c>
      <c r="D4433" s="384">
        <v>1015</v>
      </c>
      <c r="E4433">
        <v>0.03</v>
      </c>
      <c r="F4433">
        <v>1.07799</v>
      </c>
      <c r="G4433" s="384">
        <v>0</v>
      </c>
      <c r="H4433">
        <v>1.07799</v>
      </c>
      <c r="I4433">
        <v>-5.58</v>
      </c>
      <c r="J4433" s="384">
        <v>27415.94</v>
      </c>
    </row>
    <row r="4434" spans="1:10">
      <c r="A4434">
        <v>4421</v>
      </c>
      <c r="B4434" s="612">
        <v>43914.009722222225</v>
      </c>
      <c r="C4434" s="405" t="s">
        <v>96</v>
      </c>
      <c r="D4434" s="384">
        <v>1016</v>
      </c>
      <c r="E4434">
        <v>0.02</v>
      </c>
      <c r="F4434">
        <v>1.0765800000000001</v>
      </c>
      <c r="G4434" s="384">
        <v>0</v>
      </c>
      <c r="H4434">
        <v>0</v>
      </c>
    </row>
    <row r="4435" spans="1:10">
      <c r="A4435">
        <v>4422</v>
      </c>
      <c r="B4435" s="612">
        <v>43914.009722222225</v>
      </c>
      <c r="C4435" s="405" t="s">
        <v>2110</v>
      </c>
      <c r="D4435" s="384">
        <v>1016</v>
      </c>
      <c r="E4435">
        <v>0.02</v>
      </c>
      <c r="F4435">
        <v>1.0765800000000001</v>
      </c>
      <c r="G4435" s="384">
        <v>0</v>
      </c>
      <c r="H4435">
        <v>1.07758</v>
      </c>
    </row>
    <row r="4436" spans="1:10">
      <c r="A4436">
        <v>4423</v>
      </c>
      <c r="B4436" s="612">
        <v>43914.025694444441</v>
      </c>
      <c r="C4436" s="405" t="s">
        <v>2054</v>
      </c>
      <c r="D4436" s="384">
        <v>1016</v>
      </c>
      <c r="E4436">
        <v>0.02</v>
      </c>
      <c r="F4436">
        <v>1.07758</v>
      </c>
      <c r="G4436" s="384">
        <v>0</v>
      </c>
      <c r="H4436">
        <v>1.07758</v>
      </c>
      <c r="I4436">
        <v>2</v>
      </c>
      <c r="J4436" s="384">
        <v>27436.86</v>
      </c>
    </row>
    <row r="4437" spans="1:10">
      <c r="A4437">
        <v>4424</v>
      </c>
      <c r="B4437" s="612">
        <v>43914.03402777778</v>
      </c>
      <c r="C4437" s="405" t="s">
        <v>97</v>
      </c>
      <c r="D4437" s="384">
        <v>1017</v>
      </c>
      <c r="E4437">
        <v>0.05</v>
      </c>
      <c r="F4437">
        <v>1.0778700000000001</v>
      </c>
      <c r="G4437" s="384">
        <v>0</v>
      </c>
      <c r="H4437">
        <v>0</v>
      </c>
    </row>
    <row r="4438" spans="1:10">
      <c r="A4438">
        <v>4425</v>
      </c>
      <c r="B4438" s="612">
        <v>43914.03402777778</v>
      </c>
      <c r="C4438" s="405" t="s">
        <v>2110</v>
      </c>
      <c r="D4438" s="384">
        <v>1017</v>
      </c>
      <c r="E4438">
        <v>0.05</v>
      </c>
      <c r="F4438">
        <v>1.0778700000000001</v>
      </c>
      <c r="G4438" s="384">
        <v>0</v>
      </c>
      <c r="H4438">
        <v>1.0750200000000001</v>
      </c>
    </row>
    <row r="4439" spans="1:10">
      <c r="A4439">
        <v>4431</v>
      </c>
      <c r="B4439" s="612">
        <v>43914.037499999999</v>
      </c>
      <c r="C4439" s="405" t="s">
        <v>2110</v>
      </c>
      <c r="D4439" s="384">
        <v>1017</v>
      </c>
      <c r="E4439">
        <v>0.05</v>
      </c>
      <c r="F4439">
        <v>1.0778700000000001</v>
      </c>
      <c r="G4439" s="384">
        <v>0</v>
      </c>
      <c r="H4439">
        <v>1.0764</v>
      </c>
    </row>
    <row r="4440" spans="1:10">
      <c r="A4440">
        <v>4441</v>
      </c>
      <c r="B4440" s="612">
        <v>43914.046527777777</v>
      </c>
      <c r="C4440" s="405" t="s">
        <v>2110</v>
      </c>
      <c r="D4440" s="384">
        <v>1017</v>
      </c>
      <c r="E4440">
        <v>0.05</v>
      </c>
      <c r="F4440">
        <v>1.0778700000000001</v>
      </c>
      <c r="G4440" s="384">
        <v>0</v>
      </c>
      <c r="H4440">
        <v>1.07799</v>
      </c>
    </row>
    <row r="4441" spans="1:10">
      <c r="A4441">
        <v>4457</v>
      </c>
      <c r="B4441" s="612">
        <v>43914.231249999997</v>
      </c>
      <c r="C4441" s="405" t="s">
        <v>2054</v>
      </c>
      <c r="D4441" s="384">
        <v>1017</v>
      </c>
      <c r="E4441">
        <v>0.05</v>
      </c>
      <c r="F4441">
        <v>1.07799</v>
      </c>
      <c r="G4441" s="384">
        <v>0</v>
      </c>
      <c r="H4441">
        <v>1.07799</v>
      </c>
      <c r="I4441">
        <v>-0.6</v>
      </c>
      <c r="J4441" s="384">
        <v>27415.34</v>
      </c>
    </row>
    <row r="4442" spans="1:10">
      <c r="A4442">
        <v>4429</v>
      </c>
      <c r="B4442" s="612">
        <v>43914.037499999999</v>
      </c>
      <c r="C4442" s="405" t="s">
        <v>97</v>
      </c>
      <c r="D4442" s="384">
        <v>1018</v>
      </c>
      <c r="E4442">
        <v>0.08</v>
      </c>
      <c r="F4442">
        <v>1.0797099999999999</v>
      </c>
      <c r="G4442" s="384">
        <v>0</v>
      </c>
      <c r="H4442">
        <v>0</v>
      </c>
    </row>
    <row r="4443" spans="1:10">
      <c r="A4443">
        <v>4430</v>
      </c>
      <c r="B4443" s="612">
        <v>43914.037499999999</v>
      </c>
      <c r="C4443" s="405" t="s">
        <v>2110</v>
      </c>
      <c r="D4443" s="384">
        <v>1018</v>
      </c>
      <c r="E4443">
        <v>0.08</v>
      </c>
      <c r="F4443">
        <v>1.0797099999999999</v>
      </c>
      <c r="G4443" s="384">
        <v>0</v>
      </c>
      <c r="H4443">
        <v>1.0764</v>
      </c>
    </row>
    <row r="4444" spans="1:10">
      <c r="A4444">
        <v>4440</v>
      </c>
      <c r="B4444" s="612">
        <v>43914.046527777777</v>
      </c>
      <c r="C4444" s="405" t="s">
        <v>2110</v>
      </c>
      <c r="D4444" s="384">
        <v>1018</v>
      </c>
      <c r="E4444">
        <v>0.08</v>
      </c>
      <c r="F4444">
        <v>1.0797099999999999</v>
      </c>
      <c r="G4444" s="384">
        <v>0</v>
      </c>
      <c r="H4444">
        <v>1.07799</v>
      </c>
    </row>
    <row r="4445" spans="1:10">
      <c r="A4445">
        <v>4458</v>
      </c>
      <c r="B4445" s="612">
        <v>43914.231249999997</v>
      </c>
      <c r="C4445" s="405" t="s">
        <v>2054</v>
      </c>
      <c r="D4445" s="384">
        <v>1018</v>
      </c>
      <c r="E4445">
        <v>0.08</v>
      </c>
      <c r="F4445">
        <v>1.07799</v>
      </c>
      <c r="G4445" s="384">
        <v>0</v>
      </c>
      <c r="H4445">
        <v>1.07799</v>
      </c>
      <c r="I4445">
        <v>13.76</v>
      </c>
      <c r="J4445" s="384">
        <v>27429.1</v>
      </c>
    </row>
    <row r="4446" spans="1:10">
      <c r="A4446">
        <v>4435</v>
      </c>
      <c r="B4446" s="612">
        <v>43914.040277777778</v>
      </c>
      <c r="C4446" s="405" t="s">
        <v>96</v>
      </c>
      <c r="D4446" s="384">
        <v>1019</v>
      </c>
      <c r="E4446">
        <v>0.02</v>
      </c>
      <c r="F4446">
        <v>1.08012</v>
      </c>
      <c r="G4446" s="384">
        <v>0</v>
      </c>
      <c r="H4446">
        <v>0</v>
      </c>
    </row>
    <row r="4447" spans="1:10">
      <c r="A4447">
        <v>4436</v>
      </c>
      <c r="B4447" s="612">
        <v>43914.040277777778</v>
      </c>
      <c r="C4447" s="405" t="s">
        <v>2110</v>
      </c>
      <c r="D4447" s="384">
        <v>1019</v>
      </c>
      <c r="E4447">
        <v>0.02</v>
      </c>
      <c r="F4447">
        <v>1.08012</v>
      </c>
      <c r="G4447" s="384">
        <v>0</v>
      </c>
      <c r="H4447">
        <v>1.0811200000000001</v>
      </c>
    </row>
    <row r="4448" spans="1:10">
      <c r="A4448">
        <v>4437</v>
      </c>
      <c r="B4448" s="612">
        <v>43914.045138888891</v>
      </c>
      <c r="C4448" s="405" t="s">
        <v>2054</v>
      </c>
      <c r="D4448" s="384">
        <v>1019</v>
      </c>
      <c r="E4448">
        <v>0.02</v>
      </c>
      <c r="F4448">
        <v>1.0811200000000001</v>
      </c>
      <c r="G4448" s="384">
        <v>0</v>
      </c>
      <c r="H4448">
        <v>1.0811200000000001</v>
      </c>
      <c r="I4448">
        <v>2</v>
      </c>
      <c r="J4448" s="384">
        <v>27438.86</v>
      </c>
    </row>
    <row r="4449" spans="1:10">
      <c r="A4449">
        <v>4438</v>
      </c>
      <c r="B4449" s="612">
        <v>43914.046527777777</v>
      </c>
      <c r="C4449" s="405" t="s">
        <v>97</v>
      </c>
      <c r="D4449" s="384">
        <v>1020</v>
      </c>
      <c r="E4449">
        <v>0.14000000000000001</v>
      </c>
      <c r="F4449">
        <v>1.08161</v>
      </c>
      <c r="G4449" s="384">
        <v>0</v>
      </c>
      <c r="H4449">
        <v>0</v>
      </c>
    </row>
    <row r="4450" spans="1:10">
      <c r="A4450">
        <v>4439</v>
      </c>
      <c r="B4450" s="612">
        <v>43914.046527777777</v>
      </c>
      <c r="C4450" s="405" t="s">
        <v>2110</v>
      </c>
      <c r="D4450" s="384">
        <v>1020</v>
      </c>
      <c r="E4450">
        <v>0.14000000000000001</v>
      </c>
      <c r="F4450">
        <v>1.08161</v>
      </c>
      <c r="G4450" s="384">
        <v>0</v>
      </c>
      <c r="H4450">
        <v>1.07799</v>
      </c>
    </row>
    <row r="4451" spans="1:10">
      <c r="A4451">
        <v>4459</v>
      </c>
      <c r="B4451" s="612">
        <v>43914.231249999997</v>
      </c>
      <c r="C4451" s="405" t="s">
        <v>2054</v>
      </c>
      <c r="D4451" s="384">
        <v>1020</v>
      </c>
      <c r="E4451">
        <v>0.14000000000000001</v>
      </c>
      <c r="F4451">
        <v>1.07799</v>
      </c>
      <c r="G4451" s="384">
        <v>0</v>
      </c>
      <c r="H4451">
        <v>1.07799</v>
      </c>
      <c r="I4451">
        <v>50.68</v>
      </c>
      <c r="J4451" s="384">
        <v>27479.78</v>
      </c>
    </row>
    <row r="4452" spans="1:10">
      <c r="A4452">
        <v>4445</v>
      </c>
      <c r="B4452" s="612">
        <v>43914.051388888889</v>
      </c>
      <c r="C4452" s="405" t="s">
        <v>96</v>
      </c>
      <c r="D4452" s="384">
        <v>1021</v>
      </c>
      <c r="E4452">
        <v>0.02</v>
      </c>
      <c r="F4452">
        <v>1.0815900000000001</v>
      </c>
      <c r="G4452" s="384">
        <v>0</v>
      </c>
      <c r="H4452">
        <v>0</v>
      </c>
    </row>
    <row r="4453" spans="1:10">
      <c r="A4453">
        <v>4446</v>
      </c>
      <c r="B4453" s="612">
        <v>43914.051388888889</v>
      </c>
      <c r="C4453" s="405" t="s">
        <v>2110</v>
      </c>
      <c r="D4453" s="384">
        <v>1021</v>
      </c>
      <c r="E4453">
        <v>0.02</v>
      </c>
      <c r="F4453">
        <v>1.0815900000000001</v>
      </c>
      <c r="G4453" s="384">
        <v>0</v>
      </c>
      <c r="H4453">
        <v>1.0825899999999999</v>
      </c>
    </row>
    <row r="4454" spans="1:10">
      <c r="A4454">
        <v>4449</v>
      </c>
      <c r="B4454" s="612">
        <v>43914.070138888892</v>
      </c>
      <c r="C4454" s="405" t="s">
        <v>2110</v>
      </c>
      <c r="D4454" s="384">
        <v>1021</v>
      </c>
      <c r="E4454">
        <v>0.02</v>
      </c>
      <c r="F4454">
        <v>1.0815900000000001</v>
      </c>
      <c r="G4454" s="384">
        <v>0</v>
      </c>
      <c r="H4454">
        <v>1.08179</v>
      </c>
    </row>
    <row r="4455" spans="1:10">
      <c r="A4455">
        <v>4453</v>
      </c>
      <c r="B4455" s="612">
        <v>43914.230555555558</v>
      </c>
      <c r="C4455" s="405" t="s">
        <v>2110</v>
      </c>
      <c r="D4455" s="384">
        <v>1021</v>
      </c>
      <c r="E4455">
        <v>0.02</v>
      </c>
      <c r="F4455">
        <v>1.0815900000000001</v>
      </c>
      <c r="G4455" s="384">
        <v>0</v>
      </c>
      <c r="H4455">
        <v>1.0807500000000001</v>
      </c>
    </row>
    <row r="4456" spans="1:10">
      <c r="A4456">
        <v>4462</v>
      </c>
      <c r="B4456" s="612">
        <v>43914.274305555555</v>
      </c>
      <c r="C4456" s="405" t="s">
        <v>2054</v>
      </c>
      <c r="D4456" s="384">
        <v>1021</v>
      </c>
      <c r="E4456">
        <v>0.02</v>
      </c>
      <c r="F4456">
        <v>1.0807500000000001</v>
      </c>
      <c r="G4456" s="384">
        <v>0</v>
      </c>
      <c r="H4456">
        <v>1.0807500000000001</v>
      </c>
      <c r="I4456">
        <v>-1.68</v>
      </c>
      <c r="J4456" s="384">
        <v>27478.1</v>
      </c>
    </row>
    <row r="4457" spans="1:10">
      <c r="A4457">
        <v>4447</v>
      </c>
      <c r="B4457" s="612">
        <v>43914.070138888892</v>
      </c>
      <c r="C4457" s="405" t="s">
        <v>96</v>
      </c>
      <c r="D4457" s="384">
        <v>1022</v>
      </c>
      <c r="E4457">
        <v>0.02</v>
      </c>
      <c r="F4457">
        <v>1.0799799999999999</v>
      </c>
      <c r="G4457" s="384">
        <v>0</v>
      </c>
      <c r="H4457">
        <v>0</v>
      </c>
    </row>
    <row r="4458" spans="1:10">
      <c r="A4458">
        <v>4448</v>
      </c>
      <c r="B4458" s="612">
        <v>43914.070138888892</v>
      </c>
      <c r="C4458" s="405" t="s">
        <v>2110</v>
      </c>
      <c r="D4458" s="384">
        <v>1022</v>
      </c>
      <c r="E4458">
        <v>0.02</v>
      </c>
      <c r="F4458">
        <v>1.0799799999999999</v>
      </c>
      <c r="G4458" s="384">
        <v>0</v>
      </c>
      <c r="H4458">
        <v>1.08179</v>
      </c>
    </row>
    <row r="4459" spans="1:10">
      <c r="A4459">
        <v>4452</v>
      </c>
      <c r="B4459" s="612">
        <v>43914.230555555558</v>
      </c>
      <c r="C4459" s="405" t="s">
        <v>2110</v>
      </c>
      <c r="D4459" s="384">
        <v>1022</v>
      </c>
      <c r="E4459">
        <v>0.02</v>
      </c>
      <c r="F4459">
        <v>1.0799799999999999</v>
      </c>
      <c r="G4459" s="384">
        <v>0</v>
      </c>
      <c r="H4459">
        <v>1.0807500000000001</v>
      </c>
    </row>
    <row r="4460" spans="1:10">
      <c r="A4460">
        <v>4463</v>
      </c>
      <c r="B4460" s="612">
        <v>43914.274305555555</v>
      </c>
      <c r="C4460" s="405" t="s">
        <v>2054</v>
      </c>
      <c r="D4460" s="384">
        <v>1022</v>
      </c>
      <c r="E4460">
        <v>0.02</v>
      </c>
      <c r="F4460">
        <v>1.0807500000000001</v>
      </c>
      <c r="G4460" s="384">
        <v>0</v>
      </c>
      <c r="H4460">
        <v>1.0807500000000001</v>
      </c>
      <c r="I4460">
        <v>1.54</v>
      </c>
      <c r="J4460" s="384">
        <v>27479.64</v>
      </c>
    </row>
    <row r="4461" spans="1:10">
      <c r="A4461">
        <v>4450</v>
      </c>
      <c r="B4461" s="612">
        <v>43914.230555555558</v>
      </c>
      <c r="C4461" s="405" t="s">
        <v>96</v>
      </c>
      <c r="D4461" s="384">
        <v>1023</v>
      </c>
      <c r="E4461">
        <v>0.03</v>
      </c>
      <c r="F4461">
        <v>1.0783799999999999</v>
      </c>
      <c r="G4461" s="384">
        <v>0</v>
      </c>
      <c r="H4461">
        <v>0</v>
      </c>
    </row>
    <row r="4462" spans="1:10">
      <c r="A4462">
        <v>4451</v>
      </c>
      <c r="B4462" s="612">
        <v>43914.230555555558</v>
      </c>
      <c r="C4462" s="405" t="s">
        <v>2110</v>
      </c>
      <c r="D4462" s="384">
        <v>1023</v>
      </c>
      <c r="E4462">
        <v>0.03</v>
      </c>
      <c r="F4462">
        <v>1.0783799999999999</v>
      </c>
      <c r="G4462" s="384">
        <v>0</v>
      </c>
      <c r="H4462">
        <v>1.0807500000000001</v>
      </c>
    </row>
    <row r="4463" spans="1:10">
      <c r="A4463">
        <v>4464</v>
      </c>
      <c r="B4463" s="612">
        <v>43914.274305555555</v>
      </c>
      <c r="C4463" s="405" t="s">
        <v>2054</v>
      </c>
      <c r="D4463" s="384">
        <v>1023</v>
      </c>
      <c r="E4463">
        <v>0.03</v>
      </c>
      <c r="F4463">
        <v>1.0807500000000001</v>
      </c>
      <c r="G4463" s="384">
        <v>0</v>
      </c>
      <c r="H4463">
        <v>1.0807500000000001</v>
      </c>
      <c r="I4463">
        <v>7.11</v>
      </c>
      <c r="J4463" s="384">
        <v>27486.75</v>
      </c>
    </row>
    <row r="4464" spans="1:10">
      <c r="A4464">
        <v>4460</v>
      </c>
      <c r="B4464" s="612">
        <v>43914.268055555556</v>
      </c>
      <c r="C4464" s="405" t="s">
        <v>97</v>
      </c>
      <c r="D4464" s="384">
        <v>1024</v>
      </c>
      <c r="E4464">
        <v>0.02</v>
      </c>
      <c r="F4464">
        <v>1.0791999999999999</v>
      </c>
      <c r="G4464" s="384">
        <v>0</v>
      </c>
      <c r="H4464">
        <v>0</v>
      </c>
    </row>
    <row r="4465" spans="1:10">
      <c r="A4465">
        <v>4461</v>
      </c>
      <c r="B4465" s="612">
        <v>43914.268055555556</v>
      </c>
      <c r="C4465" s="405" t="s">
        <v>2110</v>
      </c>
      <c r="D4465" s="384">
        <v>1024</v>
      </c>
      <c r="E4465">
        <v>0.02</v>
      </c>
      <c r="F4465">
        <v>1.0791999999999999</v>
      </c>
      <c r="G4465" s="384">
        <v>0</v>
      </c>
      <c r="H4465">
        <v>1.0782</v>
      </c>
    </row>
    <row r="4466" spans="1:10">
      <c r="A4466">
        <v>4467</v>
      </c>
      <c r="B4466" s="612">
        <v>43914.275000000001</v>
      </c>
      <c r="C4466" s="405" t="s">
        <v>2110</v>
      </c>
      <c r="D4466" s="384">
        <v>1024</v>
      </c>
      <c r="E4466">
        <v>0.02</v>
      </c>
      <c r="F4466">
        <v>1.0791999999999999</v>
      </c>
      <c r="G4466" s="384">
        <v>0</v>
      </c>
      <c r="H4466">
        <v>1.079</v>
      </c>
    </row>
    <row r="4467" spans="1:10">
      <c r="A4467">
        <v>4471</v>
      </c>
      <c r="B4467" s="612">
        <v>43914.282638888886</v>
      </c>
      <c r="C4467" s="405" t="s">
        <v>2110</v>
      </c>
      <c r="D4467" s="384">
        <v>1024</v>
      </c>
      <c r="E4467">
        <v>0.02</v>
      </c>
      <c r="F4467">
        <v>1.0791999999999999</v>
      </c>
      <c r="G4467" s="384">
        <v>0</v>
      </c>
      <c r="H4467">
        <v>1.08003</v>
      </c>
    </row>
    <row r="4468" spans="1:10">
      <c r="A4468">
        <v>4476</v>
      </c>
      <c r="B4468" s="612">
        <v>43914.28402777778</v>
      </c>
      <c r="C4468" s="405" t="s">
        <v>2110</v>
      </c>
      <c r="D4468" s="384">
        <v>1024</v>
      </c>
      <c r="E4468">
        <v>0.02</v>
      </c>
      <c r="F4468">
        <v>1.0791999999999999</v>
      </c>
      <c r="G4468" s="384">
        <v>0</v>
      </c>
      <c r="H4468">
        <v>1.0817399999999999</v>
      </c>
    </row>
    <row r="4469" spans="1:10">
      <c r="A4469">
        <v>4487</v>
      </c>
      <c r="B4469" s="612">
        <v>43914.364583333336</v>
      </c>
      <c r="C4469" s="405" t="s">
        <v>2054</v>
      </c>
      <c r="D4469" s="384">
        <v>1024</v>
      </c>
      <c r="E4469">
        <v>0.02</v>
      </c>
      <c r="F4469">
        <v>1.0817399999999999</v>
      </c>
      <c r="G4469" s="384">
        <v>0</v>
      </c>
      <c r="H4469">
        <v>1.0817399999999999</v>
      </c>
      <c r="I4469">
        <v>-5.08</v>
      </c>
      <c r="J4469" s="384">
        <v>27487.69</v>
      </c>
    </row>
    <row r="4470" spans="1:10">
      <c r="A4470">
        <v>4465</v>
      </c>
      <c r="B4470" s="612">
        <v>43914.275000000001</v>
      </c>
      <c r="C4470" s="405" t="s">
        <v>97</v>
      </c>
      <c r="D4470" s="384">
        <v>1025</v>
      </c>
      <c r="E4470">
        <v>0.02</v>
      </c>
      <c r="F4470">
        <v>1.0808</v>
      </c>
      <c r="G4470" s="384">
        <v>0</v>
      </c>
      <c r="H4470">
        <v>0</v>
      </c>
    </row>
    <row r="4471" spans="1:10">
      <c r="A4471">
        <v>4466</v>
      </c>
      <c r="B4471" s="612">
        <v>43914.275000000001</v>
      </c>
      <c r="C4471" s="405" t="s">
        <v>2110</v>
      </c>
      <c r="D4471" s="384">
        <v>1025</v>
      </c>
      <c r="E4471">
        <v>0.02</v>
      </c>
      <c r="F4471">
        <v>1.0808</v>
      </c>
      <c r="G4471" s="384">
        <v>0</v>
      </c>
      <c r="H4471">
        <v>1.079</v>
      </c>
    </row>
    <row r="4472" spans="1:10">
      <c r="A4472">
        <v>4470</v>
      </c>
      <c r="B4472" s="612">
        <v>43914.282638888886</v>
      </c>
      <c r="C4472" s="405" t="s">
        <v>2110</v>
      </c>
      <c r="D4472" s="384">
        <v>1025</v>
      </c>
      <c r="E4472">
        <v>0.02</v>
      </c>
      <c r="F4472">
        <v>1.0808</v>
      </c>
      <c r="G4472" s="384">
        <v>0</v>
      </c>
      <c r="H4472">
        <v>1.08003</v>
      </c>
    </row>
    <row r="4473" spans="1:10">
      <c r="A4473">
        <v>4475</v>
      </c>
      <c r="B4473" s="612">
        <v>43914.28402777778</v>
      </c>
      <c r="C4473" s="405" t="s">
        <v>2110</v>
      </c>
      <c r="D4473" s="384">
        <v>1025</v>
      </c>
      <c r="E4473">
        <v>0.02</v>
      </c>
      <c r="F4473">
        <v>1.0808</v>
      </c>
      <c r="G4473" s="384">
        <v>0</v>
      </c>
      <c r="H4473">
        <v>1.0817399999999999</v>
      </c>
    </row>
    <row r="4474" spans="1:10">
      <c r="A4474">
        <v>4488</v>
      </c>
      <c r="B4474" s="612">
        <v>43914.364583333336</v>
      </c>
      <c r="C4474" s="405" t="s">
        <v>2054</v>
      </c>
      <c r="D4474" s="384">
        <v>1025</v>
      </c>
      <c r="E4474">
        <v>0.02</v>
      </c>
      <c r="F4474">
        <v>1.0817399999999999</v>
      </c>
      <c r="G4474" s="384">
        <v>0</v>
      </c>
      <c r="H4474">
        <v>1.0817399999999999</v>
      </c>
      <c r="I4474">
        <v>-1.88</v>
      </c>
      <c r="J4474" s="384">
        <v>27485.81</v>
      </c>
    </row>
    <row r="4475" spans="1:10">
      <c r="A4475">
        <v>4468</v>
      </c>
      <c r="B4475" s="612">
        <v>43914.282638888886</v>
      </c>
      <c r="C4475" s="405" t="s">
        <v>97</v>
      </c>
      <c r="D4475" s="384">
        <v>1026</v>
      </c>
      <c r="E4475">
        <v>0.03</v>
      </c>
      <c r="F4475">
        <v>1.0824</v>
      </c>
      <c r="G4475" s="384">
        <v>0</v>
      </c>
      <c r="H4475">
        <v>0</v>
      </c>
    </row>
    <row r="4476" spans="1:10">
      <c r="A4476">
        <v>4469</v>
      </c>
      <c r="B4476" s="612">
        <v>43914.282638888886</v>
      </c>
      <c r="C4476" s="405" t="s">
        <v>2110</v>
      </c>
      <c r="D4476" s="384">
        <v>1026</v>
      </c>
      <c r="E4476">
        <v>0.03</v>
      </c>
      <c r="F4476">
        <v>1.0824</v>
      </c>
      <c r="G4476" s="384">
        <v>0</v>
      </c>
      <c r="H4476">
        <v>1.08003</v>
      </c>
    </row>
    <row r="4477" spans="1:10">
      <c r="A4477">
        <v>4474</v>
      </c>
      <c r="B4477" s="612">
        <v>43914.28402777778</v>
      </c>
      <c r="C4477" s="405" t="s">
        <v>2110</v>
      </c>
      <c r="D4477" s="384">
        <v>1026</v>
      </c>
      <c r="E4477">
        <v>0.03</v>
      </c>
      <c r="F4477">
        <v>1.0824</v>
      </c>
      <c r="G4477" s="384">
        <v>0</v>
      </c>
      <c r="H4477">
        <v>1.0817399999999999</v>
      </c>
    </row>
    <row r="4478" spans="1:10">
      <c r="A4478">
        <v>4489</v>
      </c>
      <c r="B4478" s="612">
        <v>43914.364583333336</v>
      </c>
      <c r="C4478" s="405" t="s">
        <v>2054</v>
      </c>
      <c r="D4478" s="384">
        <v>1026</v>
      </c>
      <c r="E4478">
        <v>0.03</v>
      </c>
      <c r="F4478">
        <v>1.0817399999999999</v>
      </c>
      <c r="G4478" s="384">
        <v>0</v>
      </c>
      <c r="H4478">
        <v>1.0817399999999999</v>
      </c>
      <c r="I4478">
        <v>1.98</v>
      </c>
      <c r="J4478" s="384">
        <v>27487.79</v>
      </c>
    </row>
    <row r="4479" spans="1:10">
      <c r="A4479">
        <v>4472</v>
      </c>
      <c r="B4479" s="612">
        <v>43914.28402777778</v>
      </c>
      <c r="C4479" s="405" t="s">
        <v>97</v>
      </c>
      <c r="D4479" s="384">
        <v>1027</v>
      </c>
      <c r="E4479">
        <v>0.05</v>
      </c>
      <c r="F4479">
        <v>1.0851299999999999</v>
      </c>
      <c r="G4479" s="384">
        <v>0</v>
      </c>
      <c r="H4479">
        <v>0</v>
      </c>
    </row>
    <row r="4480" spans="1:10">
      <c r="A4480">
        <v>4473</v>
      </c>
      <c r="B4480" s="612">
        <v>43914.28402777778</v>
      </c>
      <c r="C4480" s="405" t="s">
        <v>2110</v>
      </c>
      <c r="D4480" s="384">
        <v>1027</v>
      </c>
      <c r="E4480">
        <v>0.05</v>
      </c>
      <c r="F4480">
        <v>1.0851299999999999</v>
      </c>
      <c r="G4480" s="384">
        <v>0</v>
      </c>
      <c r="H4480">
        <v>1.0817399999999999</v>
      </c>
    </row>
    <row r="4481" spans="1:10">
      <c r="A4481">
        <v>4490</v>
      </c>
      <c r="B4481" s="612">
        <v>43914.364583333336</v>
      </c>
      <c r="C4481" s="405" t="s">
        <v>2054</v>
      </c>
      <c r="D4481" s="384">
        <v>1027</v>
      </c>
      <c r="E4481">
        <v>0.05</v>
      </c>
      <c r="F4481">
        <v>1.0817399999999999</v>
      </c>
      <c r="G4481" s="384">
        <v>0</v>
      </c>
      <c r="H4481">
        <v>1.0817399999999999</v>
      </c>
      <c r="I4481">
        <v>16.95</v>
      </c>
      <c r="J4481" s="384">
        <v>27504.74</v>
      </c>
    </row>
    <row r="4482" spans="1:10">
      <c r="A4482">
        <v>4477</v>
      </c>
      <c r="B4482" s="612">
        <v>43914.293749999997</v>
      </c>
      <c r="C4482" s="405" t="s">
        <v>96</v>
      </c>
      <c r="D4482" s="384">
        <v>1028</v>
      </c>
      <c r="E4482">
        <v>0.02</v>
      </c>
      <c r="F4482">
        <v>1.0830599999999999</v>
      </c>
      <c r="G4482" s="384">
        <v>0</v>
      </c>
      <c r="H4482">
        <v>0</v>
      </c>
    </row>
    <row r="4483" spans="1:10">
      <c r="A4483">
        <v>4478</v>
      </c>
      <c r="B4483" s="612">
        <v>43914.293749999997</v>
      </c>
      <c r="C4483" s="405" t="s">
        <v>2110</v>
      </c>
      <c r="D4483" s="384">
        <v>1028</v>
      </c>
      <c r="E4483">
        <v>0.02</v>
      </c>
      <c r="F4483">
        <v>1.0830599999999999</v>
      </c>
      <c r="G4483" s="384">
        <v>0</v>
      </c>
      <c r="H4483">
        <v>1.08406</v>
      </c>
    </row>
    <row r="4484" spans="1:10">
      <c r="A4484">
        <v>4479</v>
      </c>
      <c r="B4484" s="612">
        <v>43914.309027777781</v>
      </c>
      <c r="C4484" s="405" t="s">
        <v>2054</v>
      </c>
      <c r="D4484" s="384">
        <v>1028</v>
      </c>
      <c r="E4484">
        <v>0.02</v>
      </c>
      <c r="F4484">
        <v>1.08406</v>
      </c>
      <c r="G4484" s="384">
        <v>0</v>
      </c>
      <c r="H4484">
        <v>1.08406</v>
      </c>
      <c r="I4484">
        <v>2</v>
      </c>
      <c r="J4484" s="384">
        <v>27488.75</v>
      </c>
    </row>
    <row r="4485" spans="1:10">
      <c r="A4485">
        <v>4480</v>
      </c>
      <c r="B4485" s="612">
        <v>43914.314583333333</v>
      </c>
      <c r="C4485" s="405" t="s">
        <v>96</v>
      </c>
      <c r="D4485" s="384">
        <v>1029</v>
      </c>
      <c r="E4485">
        <v>0.02</v>
      </c>
      <c r="F4485">
        <v>1.0839700000000001</v>
      </c>
      <c r="G4485" s="384">
        <v>0</v>
      </c>
      <c r="H4485">
        <v>0</v>
      </c>
    </row>
    <row r="4486" spans="1:10">
      <c r="A4486">
        <v>4481</v>
      </c>
      <c r="B4486" s="612">
        <v>43914.314583333333</v>
      </c>
      <c r="C4486" s="405" t="s">
        <v>2110</v>
      </c>
      <c r="D4486" s="384">
        <v>1029</v>
      </c>
      <c r="E4486">
        <v>0.02</v>
      </c>
      <c r="F4486">
        <v>1.0839700000000001</v>
      </c>
      <c r="G4486" s="384">
        <v>0</v>
      </c>
      <c r="H4486">
        <v>1.08497</v>
      </c>
    </row>
    <row r="4487" spans="1:10">
      <c r="A4487">
        <v>4484</v>
      </c>
      <c r="B4487" s="612">
        <v>43914.352777777778</v>
      </c>
      <c r="C4487" s="405" t="s">
        <v>2110</v>
      </c>
      <c r="D4487" s="384">
        <v>1029</v>
      </c>
      <c r="E4487">
        <v>0.02</v>
      </c>
      <c r="F4487">
        <v>1.0839700000000001</v>
      </c>
      <c r="G4487" s="384">
        <v>0</v>
      </c>
      <c r="H4487">
        <v>1.0841499999999999</v>
      </c>
    </row>
    <row r="4488" spans="1:10">
      <c r="A4488">
        <v>4485</v>
      </c>
      <c r="B4488" s="612">
        <v>43914.357638888891</v>
      </c>
      <c r="C4488" s="405" t="s">
        <v>2054</v>
      </c>
      <c r="D4488" s="384">
        <v>1029</v>
      </c>
      <c r="E4488">
        <v>0.02</v>
      </c>
      <c r="F4488">
        <v>1.0841499999999999</v>
      </c>
      <c r="G4488" s="384">
        <v>0</v>
      </c>
      <c r="H4488">
        <v>1.0841499999999999</v>
      </c>
      <c r="I4488">
        <v>0.36</v>
      </c>
      <c r="J4488" s="384">
        <v>27489.11</v>
      </c>
    </row>
    <row r="4489" spans="1:10">
      <c r="A4489">
        <v>4482</v>
      </c>
      <c r="B4489" s="612">
        <v>43914.352777777778</v>
      </c>
      <c r="C4489" s="405" t="s">
        <v>96</v>
      </c>
      <c r="D4489" s="384">
        <v>1030</v>
      </c>
      <c r="E4489">
        <v>0.02</v>
      </c>
      <c r="F4489">
        <v>1.0823199999999999</v>
      </c>
      <c r="G4489" s="384">
        <v>0</v>
      </c>
      <c r="H4489">
        <v>0</v>
      </c>
    </row>
    <row r="4490" spans="1:10">
      <c r="A4490">
        <v>4483</v>
      </c>
      <c r="B4490" s="612">
        <v>43914.352777777778</v>
      </c>
      <c r="C4490" s="405" t="s">
        <v>2110</v>
      </c>
      <c r="D4490" s="384">
        <v>1030</v>
      </c>
      <c r="E4490">
        <v>0.02</v>
      </c>
      <c r="F4490">
        <v>1.0823199999999999</v>
      </c>
      <c r="G4490" s="384">
        <v>0</v>
      </c>
      <c r="H4490">
        <v>1.0841499999999999</v>
      </c>
    </row>
    <row r="4491" spans="1:10">
      <c r="A4491">
        <v>4486</v>
      </c>
      <c r="B4491" s="612">
        <v>43914.357638888891</v>
      </c>
      <c r="C4491" s="405" t="s">
        <v>2054</v>
      </c>
      <c r="D4491" s="384">
        <v>1030</v>
      </c>
      <c r="E4491">
        <v>0.02</v>
      </c>
      <c r="F4491">
        <v>1.0841499999999999</v>
      </c>
      <c r="G4491" s="384">
        <v>0</v>
      </c>
      <c r="H4491">
        <v>1.0841499999999999</v>
      </c>
      <c r="I4491">
        <v>3.66</v>
      </c>
      <c r="J4491" s="384">
        <v>27492.77</v>
      </c>
    </row>
    <row r="4492" spans="1:10">
      <c r="A4492">
        <v>4491</v>
      </c>
      <c r="B4492" s="612">
        <v>43914.368750000001</v>
      </c>
      <c r="C4492" s="405" t="s">
        <v>96</v>
      </c>
      <c r="D4492" s="384">
        <v>1031</v>
      </c>
      <c r="E4492">
        <v>0.02</v>
      </c>
      <c r="F4492">
        <v>1.08151</v>
      </c>
      <c r="G4492" s="384">
        <v>0</v>
      </c>
      <c r="H4492">
        <v>0</v>
      </c>
    </row>
    <row r="4493" spans="1:10">
      <c r="A4493">
        <v>4492</v>
      </c>
      <c r="B4493" s="612">
        <v>43914.368750000001</v>
      </c>
      <c r="C4493" s="405" t="s">
        <v>2110</v>
      </c>
      <c r="D4493" s="384">
        <v>1031</v>
      </c>
      <c r="E4493">
        <v>0.02</v>
      </c>
      <c r="F4493">
        <v>1.08151</v>
      </c>
      <c r="G4493" s="384">
        <v>0</v>
      </c>
      <c r="H4493">
        <v>1.0825100000000001</v>
      </c>
    </row>
    <row r="4494" spans="1:10">
      <c r="A4494">
        <v>4493</v>
      </c>
      <c r="B4494" s="612">
        <v>43914.37222222222</v>
      </c>
      <c r="C4494" s="405" t="s">
        <v>2054</v>
      </c>
      <c r="D4494" s="384">
        <v>1031</v>
      </c>
      <c r="E4494">
        <v>0.02</v>
      </c>
      <c r="F4494">
        <v>1.0825100000000001</v>
      </c>
      <c r="G4494" s="384">
        <v>0</v>
      </c>
      <c r="H4494">
        <v>1.0825100000000001</v>
      </c>
      <c r="I4494">
        <v>2</v>
      </c>
      <c r="J4494" s="384">
        <v>27506.74</v>
      </c>
    </row>
    <row r="4495" spans="1:10">
      <c r="A4495">
        <v>4494</v>
      </c>
      <c r="B4495" s="612">
        <v>43914.375694444447</v>
      </c>
      <c r="C4495" s="405" t="s">
        <v>97</v>
      </c>
      <c r="D4495" s="384">
        <v>1032</v>
      </c>
      <c r="E4495">
        <v>0.02</v>
      </c>
      <c r="F4495">
        <v>1.0826</v>
      </c>
      <c r="G4495" s="384">
        <v>0</v>
      </c>
      <c r="H4495">
        <v>0</v>
      </c>
    </row>
    <row r="4496" spans="1:10">
      <c r="A4496">
        <v>4495</v>
      </c>
      <c r="B4496" s="612">
        <v>43914.375694444447</v>
      </c>
      <c r="C4496" s="405" t="s">
        <v>2110</v>
      </c>
      <c r="D4496" s="384">
        <v>1032</v>
      </c>
      <c r="E4496">
        <v>0.02</v>
      </c>
      <c r="F4496">
        <v>1.0826</v>
      </c>
      <c r="G4496" s="384">
        <v>0</v>
      </c>
      <c r="H4496">
        <v>1.0815999999999999</v>
      </c>
    </row>
    <row r="4497" spans="1:10">
      <c r="A4497">
        <v>4496</v>
      </c>
      <c r="B4497" s="612">
        <v>43914.37777777778</v>
      </c>
      <c r="C4497" s="405" t="s">
        <v>2054</v>
      </c>
      <c r="D4497" s="384">
        <v>1032</v>
      </c>
      <c r="E4497">
        <v>0.02</v>
      </c>
      <c r="F4497">
        <v>1.0815999999999999</v>
      </c>
      <c r="G4497" s="384">
        <v>0</v>
      </c>
      <c r="H4497">
        <v>1.0815999999999999</v>
      </c>
      <c r="I4497">
        <v>2</v>
      </c>
      <c r="J4497" s="384">
        <v>27508.74</v>
      </c>
    </row>
    <row r="4498" spans="1:10">
      <c r="A4498">
        <v>4497</v>
      </c>
      <c r="B4498" s="612">
        <v>43914.387499999997</v>
      </c>
      <c r="C4498" s="405" t="s">
        <v>96</v>
      </c>
      <c r="D4498" s="384">
        <v>1033</v>
      </c>
      <c r="E4498">
        <v>0.02</v>
      </c>
      <c r="F4498">
        <v>1.0820000000000001</v>
      </c>
      <c r="G4498" s="384">
        <v>0</v>
      </c>
      <c r="H4498">
        <v>0</v>
      </c>
    </row>
    <row r="4499" spans="1:10">
      <c r="A4499">
        <v>4498</v>
      </c>
      <c r="B4499" s="612">
        <v>43914.387499999997</v>
      </c>
      <c r="C4499" s="405" t="s">
        <v>2110</v>
      </c>
      <c r="D4499" s="384">
        <v>1033</v>
      </c>
      <c r="E4499">
        <v>0.02</v>
      </c>
      <c r="F4499">
        <v>1.0820000000000001</v>
      </c>
      <c r="G4499" s="384">
        <v>0</v>
      </c>
      <c r="H4499">
        <v>1.083</v>
      </c>
    </row>
    <row r="4500" spans="1:10">
      <c r="A4500">
        <v>4501</v>
      </c>
      <c r="B4500" s="612">
        <v>43914.393055555556</v>
      </c>
      <c r="C4500" s="405" t="s">
        <v>2054</v>
      </c>
      <c r="D4500" s="384">
        <v>1033</v>
      </c>
      <c r="E4500">
        <v>0.02</v>
      </c>
      <c r="F4500">
        <v>1.083</v>
      </c>
      <c r="G4500" s="384">
        <v>0</v>
      </c>
      <c r="H4500">
        <v>1.083</v>
      </c>
      <c r="I4500">
        <v>2</v>
      </c>
      <c r="J4500" s="384">
        <v>27510.74</v>
      </c>
    </row>
    <row r="4501" spans="1:10">
      <c r="A4501">
        <v>4499</v>
      </c>
      <c r="B4501" s="612">
        <v>43914.390972222223</v>
      </c>
      <c r="C4501" s="405" t="s">
        <v>97</v>
      </c>
      <c r="D4501" s="384">
        <v>1034</v>
      </c>
      <c r="E4501">
        <v>0.02</v>
      </c>
      <c r="F4501">
        <v>1.0825</v>
      </c>
      <c r="G4501" s="384">
        <v>0</v>
      </c>
      <c r="H4501">
        <v>0</v>
      </c>
    </row>
    <row r="4502" spans="1:10">
      <c r="A4502">
        <v>4500</v>
      </c>
      <c r="B4502" s="612">
        <v>43914.390972222223</v>
      </c>
      <c r="C4502" s="405" t="s">
        <v>2110</v>
      </c>
      <c r="D4502" s="384">
        <v>1034</v>
      </c>
      <c r="E4502">
        <v>0.02</v>
      </c>
      <c r="F4502">
        <v>1.0825</v>
      </c>
      <c r="G4502" s="384">
        <v>0</v>
      </c>
      <c r="H4502">
        <v>1.0814999999999999</v>
      </c>
    </row>
    <row r="4503" spans="1:10">
      <c r="A4503">
        <v>4504</v>
      </c>
      <c r="B4503" s="612">
        <v>43914.407638888886</v>
      </c>
      <c r="C4503" s="405" t="s">
        <v>2110</v>
      </c>
      <c r="D4503" s="384">
        <v>1034</v>
      </c>
      <c r="E4503">
        <v>0.02</v>
      </c>
      <c r="F4503">
        <v>1.0825</v>
      </c>
      <c r="G4503" s="384">
        <v>0</v>
      </c>
      <c r="H4503">
        <v>1.0823100000000001</v>
      </c>
    </row>
    <row r="4504" spans="1:10">
      <c r="A4504">
        <v>4508</v>
      </c>
      <c r="B4504" s="612">
        <v>43914.414583333331</v>
      </c>
      <c r="C4504" s="405" t="s">
        <v>2110</v>
      </c>
      <c r="D4504" s="384">
        <v>1034</v>
      </c>
      <c r="E4504">
        <v>0.02</v>
      </c>
      <c r="F4504">
        <v>1.0825</v>
      </c>
      <c r="G4504" s="384">
        <v>0</v>
      </c>
      <c r="H4504">
        <v>1.08335</v>
      </c>
    </row>
    <row r="4505" spans="1:10">
      <c r="A4505">
        <v>4516</v>
      </c>
      <c r="B4505" s="612">
        <v>43914.425694444442</v>
      </c>
      <c r="C4505" s="405" t="s">
        <v>2110</v>
      </c>
      <c r="D4505" s="384">
        <v>1034</v>
      </c>
      <c r="E4505">
        <v>0.02</v>
      </c>
      <c r="F4505">
        <v>1.0825</v>
      </c>
      <c r="G4505" s="384">
        <v>0</v>
      </c>
      <c r="H4505">
        <v>1.08464</v>
      </c>
    </row>
    <row r="4506" spans="1:10">
      <c r="A4506">
        <v>4525</v>
      </c>
      <c r="B4506" s="612">
        <v>43914.504861111112</v>
      </c>
      <c r="C4506" s="405" t="s">
        <v>2054</v>
      </c>
      <c r="D4506" s="384">
        <v>1034</v>
      </c>
      <c r="E4506">
        <v>0.02</v>
      </c>
      <c r="F4506">
        <v>1.08464</v>
      </c>
      <c r="G4506" s="384">
        <v>0</v>
      </c>
      <c r="H4506">
        <v>1.08464</v>
      </c>
      <c r="I4506">
        <v>-4.28</v>
      </c>
      <c r="J4506" s="384">
        <v>27510.46</v>
      </c>
    </row>
    <row r="4507" spans="1:10">
      <c r="A4507">
        <v>4502</v>
      </c>
      <c r="B4507" s="612">
        <v>43914.407638888886</v>
      </c>
      <c r="C4507" s="405" t="s">
        <v>97</v>
      </c>
      <c r="D4507" s="384">
        <v>1035</v>
      </c>
      <c r="E4507">
        <v>0.02</v>
      </c>
      <c r="F4507">
        <v>1.08412</v>
      </c>
      <c r="G4507" s="384">
        <v>0</v>
      </c>
      <c r="H4507">
        <v>0</v>
      </c>
    </row>
    <row r="4508" spans="1:10">
      <c r="A4508">
        <v>4503</v>
      </c>
      <c r="B4508" s="612">
        <v>43914.407638888886</v>
      </c>
      <c r="C4508" s="405" t="s">
        <v>2110</v>
      </c>
      <c r="D4508" s="384">
        <v>1035</v>
      </c>
      <c r="E4508">
        <v>0.02</v>
      </c>
      <c r="F4508">
        <v>1.08412</v>
      </c>
      <c r="G4508" s="384">
        <v>0</v>
      </c>
      <c r="H4508">
        <v>1.0823100000000001</v>
      </c>
    </row>
    <row r="4509" spans="1:10">
      <c r="A4509">
        <v>4507</v>
      </c>
      <c r="B4509" s="612">
        <v>43914.414583333331</v>
      </c>
      <c r="C4509" s="405" t="s">
        <v>2110</v>
      </c>
      <c r="D4509" s="384">
        <v>1035</v>
      </c>
      <c r="E4509">
        <v>0.02</v>
      </c>
      <c r="F4509">
        <v>1.08412</v>
      </c>
      <c r="G4509" s="384">
        <v>0</v>
      </c>
      <c r="H4509">
        <v>1.08335</v>
      </c>
    </row>
    <row r="4510" spans="1:10">
      <c r="A4510">
        <v>4515</v>
      </c>
      <c r="B4510" s="612">
        <v>43914.425694444442</v>
      </c>
      <c r="C4510" s="405" t="s">
        <v>2110</v>
      </c>
      <c r="D4510" s="384">
        <v>1035</v>
      </c>
      <c r="E4510">
        <v>0.02</v>
      </c>
      <c r="F4510">
        <v>1.08412</v>
      </c>
      <c r="G4510" s="384">
        <v>0</v>
      </c>
      <c r="H4510">
        <v>1.08464</v>
      </c>
    </row>
    <row r="4511" spans="1:10">
      <c r="A4511">
        <v>4526</v>
      </c>
      <c r="B4511" s="612">
        <v>43914.504861111112</v>
      </c>
      <c r="C4511" s="405" t="s">
        <v>2054</v>
      </c>
      <c r="D4511" s="384">
        <v>1035</v>
      </c>
      <c r="E4511">
        <v>0.02</v>
      </c>
      <c r="F4511">
        <v>1.08464</v>
      </c>
      <c r="G4511" s="384">
        <v>0</v>
      </c>
      <c r="H4511">
        <v>1.08464</v>
      </c>
      <c r="I4511">
        <v>-1.04</v>
      </c>
      <c r="J4511" s="384">
        <v>27509.42</v>
      </c>
    </row>
    <row r="4512" spans="1:10">
      <c r="A4512">
        <v>4505</v>
      </c>
      <c r="B4512" s="612">
        <v>43914.414583333331</v>
      </c>
      <c r="C4512" s="405" t="s">
        <v>97</v>
      </c>
      <c r="D4512" s="384">
        <v>1036</v>
      </c>
      <c r="E4512">
        <v>0.03</v>
      </c>
      <c r="F4512">
        <v>1.0857300000000001</v>
      </c>
      <c r="G4512" s="384">
        <v>0</v>
      </c>
      <c r="H4512">
        <v>0</v>
      </c>
    </row>
    <row r="4513" spans="1:10">
      <c r="A4513">
        <v>4506</v>
      </c>
      <c r="B4513" s="612">
        <v>43914.414583333331</v>
      </c>
      <c r="C4513" s="405" t="s">
        <v>2110</v>
      </c>
      <c r="D4513" s="384">
        <v>1036</v>
      </c>
      <c r="E4513">
        <v>0.03</v>
      </c>
      <c r="F4513">
        <v>1.0857300000000001</v>
      </c>
      <c r="G4513" s="384">
        <v>0</v>
      </c>
      <c r="H4513">
        <v>1.08335</v>
      </c>
    </row>
    <row r="4514" spans="1:10">
      <c r="A4514">
        <v>4514</v>
      </c>
      <c r="B4514" s="612">
        <v>43914.425694444442</v>
      </c>
      <c r="C4514" s="405" t="s">
        <v>2110</v>
      </c>
      <c r="D4514" s="384">
        <v>1036</v>
      </c>
      <c r="E4514">
        <v>0.03</v>
      </c>
      <c r="F4514">
        <v>1.0857300000000001</v>
      </c>
      <c r="G4514" s="384">
        <v>0</v>
      </c>
      <c r="H4514">
        <v>1.08464</v>
      </c>
    </row>
    <row r="4515" spans="1:10">
      <c r="A4515">
        <v>4527</v>
      </c>
      <c r="B4515" s="612">
        <v>43914.504861111112</v>
      </c>
      <c r="C4515" s="405" t="s">
        <v>2054</v>
      </c>
      <c r="D4515" s="384">
        <v>1036</v>
      </c>
      <c r="E4515">
        <v>0.03</v>
      </c>
      <c r="F4515">
        <v>1.08464</v>
      </c>
      <c r="G4515" s="384">
        <v>0</v>
      </c>
      <c r="H4515">
        <v>1.08464</v>
      </c>
      <c r="I4515">
        <v>3.27</v>
      </c>
      <c r="J4515" s="384">
        <v>27512.69</v>
      </c>
    </row>
    <row r="4516" spans="1:10">
      <c r="A4516">
        <v>4509</v>
      </c>
      <c r="B4516" s="612">
        <v>43914.42291666667</v>
      </c>
      <c r="C4516" s="405" t="s">
        <v>96</v>
      </c>
      <c r="D4516" s="384">
        <v>1037</v>
      </c>
      <c r="E4516">
        <v>0.02</v>
      </c>
      <c r="F4516">
        <v>1.08545</v>
      </c>
      <c r="G4516" s="384">
        <v>0</v>
      </c>
      <c r="H4516">
        <v>0</v>
      </c>
    </row>
    <row r="4517" spans="1:10">
      <c r="A4517">
        <v>4510</v>
      </c>
      <c r="B4517" s="612">
        <v>43914.42291666667</v>
      </c>
      <c r="C4517" s="405" t="s">
        <v>2110</v>
      </c>
      <c r="D4517" s="384">
        <v>1037</v>
      </c>
      <c r="E4517">
        <v>0.02</v>
      </c>
      <c r="F4517">
        <v>1.08545</v>
      </c>
      <c r="G4517" s="384">
        <v>0</v>
      </c>
      <c r="H4517">
        <v>1.0864499999999999</v>
      </c>
    </row>
    <row r="4518" spans="1:10">
      <c r="A4518">
        <v>4511</v>
      </c>
      <c r="B4518" s="612">
        <v>43914.423611111109</v>
      </c>
      <c r="C4518" s="405" t="s">
        <v>2054</v>
      </c>
      <c r="D4518" s="384">
        <v>1037</v>
      </c>
      <c r="E4518">
        <v>0.02</v>
      </c>
      <c r="F4518">
        <v>1.0864499999999999</v>
      </c>
      <c r="G4518" s="384">
        <v>0</v>
      </c>
      <c r="H4518">
        <v>1.0864499999999999</v>
      </c>
      <c r="I4518">
        <v>2</v>
      </c>
      <c r="J4518" s="384">
        <v>27512.74</v>
      </c>
    </row>
    <row r="4519" spans="1:10">
      <c r="A4519">
        <v>4512</v>
      </c>
      <c r="B4519" s="612">
        <v>43914.425694444442</v>
      </c>
      <c r="C4519" s="405" t="s">
        <v>97</v>
      </c>
      <c r="D4519" s="384">
        <v>1038</v>
      </c>
      <c r="E4519">
        <v>0.05</v>
      </c>
      <c r="F4519">
        <v>1.08744</v>
      </c>
      <c r="G4519" s="384">
        <v>0</v>
      </c>
      <c r="H4519">
        <v>0</v>
      </c>
    </row>
    <row r="4520" spans="1:10">
      <c r="A4520">
        <v>4513</v>
      </c>
      <c r="B4520" s="612">
        <v>43914.425694444442</v>
      </c>
      <c r="C4520" s="405" t="s">
        <v>2110</v>
      </c>
      <c r="D4520" s="384">
        <v>1038</v>
      </c>
      <c r="E4520">
        <v>0.05</v>
      </c>
      <c r="F4520">
        <v>1.08744</v>
      </c>
      <c r="G4520" s="384">
        <v>0</v>
      </c>
      <c r="H4520">
        <v>1.08464</v>
      </c>
    </row>
    <row r="4521" spans="1:10">
      <c r="A4521">
        <v>4528</v>
      </c>
      <c r="B4521" s="612">
        <v>43914.504861111112</v>
      </c>
      <c r="C4521" s="405" t="s">
        <v>2054</v>
      </c>
      <c r="D4521" s="384">
        <v>1038</v>
      </c>
      <c r="E4521">
        <v>0.05</v>
      </c>
      <c r="F4521">
        <v>1.08464</v>
      </c>
      <c r="G4521" s="384">
        <v>0</v>
      </c>
      <c r="H4521">
        <v>1.08464</v>
      </c>
      <c r="I4521">
        <v>14</v>
      </c>
      <c r="J4521" s="384">
        <v>27526.69</v>
      </c>
    </row>
    <row r="4522" spans="1:10">
      <c r="A4522">
        <v>4517</v>
      </c>
      <c r="B4522" s="612">
        <v>43914.446527777778</v>
      </c>
      <c r="C4522" s="405" t="s">
        <v>96</v>
      </c>
      <c r="D4522" s="384">
        <v>1039</v>
      </c>
      <c r="E4522">
        <v>0.02</v>
      </c>
      <c r="F4522">
        <v>1.0852900000000001</v>
      </c>
      <c r="G4522" s="384">
        <v>0</v>
      </c>
      <c r="H4522">
        <v>0</v>
      </c>
    </row>
    <row r="4523" spans="1:10">
      <c r="A4523">
        <v>4518</v>
      </c>
      <c r="B4523" s="612">
        <v>43914.446527777778</v>
      </c>
      <c r="C4523" s="405" t="s">
        <v>2110</v>
      </c>
      <c r="D4523" s="384">
        <v>1039</v>
      </c>
      <c r="E4523">
        <v>0.02</v>
      </c>
      <c r="F4523">
        <v>1.0852900000000001</v>
      </c>
      <c r="G4523" s="384">
        <v>0</v>
      </c>
      <c r="H4523">
        <v>1.08629</v>
      </c>
    </row>
    <row r="4524" spans="1:10">
      <c r="A4524">
        <v>4519</v>
      </c>
      <c r="B4524" s="612">
        <v>43914.449305555558</v>
      </c>
      <c r="C4524" s="405" t="s">
        <v>2054</v>
      </c>
      <c r="D4524" s="384">
        <v>1039</v>
      </c>
      <c r="E4524">
        <v>0.02</v>
      </c>
      <c r="F4524">
        <v>1.08629</v>
      </c>
      <c r="G4524" s="384">
        <v>0</v>
      </c>
      <c r="H4524">
        <v>1.08629</v>
      </c>
      <c r="I4524">
        <v>2</v>
      </c>
      <c r="J4524" s="384">
        <v>27514.74</v>
      </c>
    </row>
    <row r="4525" spans="1:10">
      <c r="A4525">
        <v>4520</v>
      </c>
      <c r="B4525" s="612">
        <v>43914.46597222222</v>
      </c>
      <c r="C4525" s="405" t="s">
        <v>96</v>
      </c>
      <c r="D4525" s="384">
        <v>1040</v>
      </c>
      <c r="E4525">
        <v>0.02</v>
      </c>
      <c r="F4525">
        <v>1.0877699999999999</v>
      </c>
      <c r="G4525" s="384">
        <v>0</v>
      </c>
      <c r="H4525">
        <v>0</v>
      </c>
    </row>
    <row r="4526" spans="1:10">
      <c r="A4526">
        <v>4521</v>
      </c>
      <c r="B4526" s="612">
        <v>43914.46597222222</v>
      </c>
      <c r="C4526" s="405" t="s">
        <v>2110</v>
      </c>
      <c r="D4526" s="384">
        <v>1040</v>
      </c>
      <c r="E4526">
        <v>0.02</v>
      </c>
      <c r="F4526">
        <v>1.0877699999999999</v>
      </c>
      <c r="G4526" s="384">
        <v>0</v>
      </c>
      <c r="H4526">
        <v>1.08877</v>
      </c>
    </row>
    <row r="4527" spans="1:10">
      <c r="A4527">
        <v>4524</v>
      </c>
      <c r="B4527" s="612">
        <v>43914.472916666666</v>
      </c>
      <c r="C4527" s="405" t="s">
        <v>2110</v>
      </c>
      <c r="D4527" s="384">
        <v>1040</v>
      </c>
      <c r="E4527">
        <v>0.02</v>
      </c>
      <c r="F4527">
        <v>1.0877699999999999</v>
      </c>
      <c r="G4527" s="384">
        <v>0</v>
      </c>
      <c r="H4527">
        <v>1.0879700000000001</v>
      </c>
    </row>
    <row r="4528" spans="1:10">
      <c r="A4528">
        <v>4532</v>
      </c>
      <c r="B4528" s="612">
        <v>43914.506249999999</v>
      </c>
      <c r="C4528" s="405" t="s">
        <v>2110</v>
      </c>
      <c r="D4528" s="384">
        <v>1040</v>
      </c>
      <c r="E4528">
        <v>0.02</v>
      </c>
      <c r="F4528">
        <v>1.0877699999999999</v>
      </c>
      <c r="G4528" s="384">
        <v>0</v>
      </c>
      <c r="H4528">
        <v>1.0867500000000001</v>
      </c>
    </row>
    <row r="4529" spans="1:10">
      <c r="A4529">
        <v>4537</v>
      </c>
      <c r="B4529" s="612">
        <v>43914.512499999997</v>
      </c>
      <c r="C4529" s="405" t="s">
        <v>2110</v>
      </c>
      <c r="D4529" s="384">
        <v>1040</v>
      </c>
      <c r="E4529">
        <v>0.02</v>
      </c>
      <c r="F4529">
        <v>1.0877699999999999</v>
      </c>
      <c r="G4529" s="384">
        <v>0</v>
      </c>
      <c r="H4529">
        <v>1.0853699999999999</v>
      </c>
    </row>
    <row r="4530" spans="1:10">
      <c r="A4530">
        <v>4544</v>
      </c>
      <c r="B4530" s="612">
        <v>43914.554166666669</v>
      </c>
      <c r="C4530" s="405" t="s">
        <v>2054</v>
      </c>
      <c r="D4530" s="384">
        <v>1040</v>
      </c>
      <c r="E4530">
        <v>0.02</v>
      </c>
      <c r="F4530">
        <v>1.0853699999999999</v>
      </c>
      <c r="G4530" s="384">
        <v>0</v>
      </c>
      <c r="H4530">
        <v>1.0853699999999999</v>
      </c>
      <c r="I4530">
        <v>-4.8</v>
      </c>
      <c r="J4530" s="384">
        <v>27525.89</v>
      </c>
    </row>
    <row r="4531" spans="1:10">
      <c r="A4531">
        <v>4522</v>
      </c>
      <c r="B4531" s="612">
        <v>43914.472916666666</v>
      </c>
      <c r="C4531" s="405" t="s">
        <v>96</v>
      </c>
      <c r="D4531" s="384">
        <v>1041</v>
      </c>
      <c r="E4531">
        <v>0.02</v>
      </c>
      <c r="F4531">
        <v>1.08616</v>
      </c>
      <c r="G4531" s="384">
        <v>0</v>
      </c>
      <c r="H4531">
        <v>0</v>
      </c>
    </row>
    <row r="4532" spans="1:10">
      <c r="A4532">
        <v>4523</v>
      </c>
      <c r="B4532" s="612">
        <v>43914.472916666666</v>
      </c>
      <c r="C4532" s="405" t="s">
        <v>2110</v>
      </c>
      <c r="D4532" s="384">
        <v>1041</v>
      </c>
      <c r="E4532">
        <v>0.02</v>
      </c>
      <c r="F4532">
        <v>1.08616</v>
      </c>
      <c r="G4532" s="384">
        <v>0</v>
      </c>
      <c r="H4532">
        <v>1.0879700000000001</v>
      </c>
    </row>
    <row r="4533" spans="1:10">
      <c r="A4533">
        <v>4531</v>
      </c>
      <c r="B4533" s="612">
        <v>43914.506249999999</v>
      </c>
      <c r="C4533" s="405" t="s">
        <v>2110</v>
      </c>
      <c r="D4533" s="384">
        <v>1041</v>
      </c>
      <c r="E4533">
        <v>0.02</v>
      </c>
      <c r="F4533">
        <v>1.08616</v>
      </c>
      <c r="G4533" s="384">
        <v>0</v>
      </c>
      <c r="H4533">
        <v>1.0867500000000001</v>
      </c>
    </row>
    <row r="4534" spans="1:10">
      <c r="A4534">
        <v>4536</v>
      </c>
      <c r="B4534" s="612">
        <v>43914.512499999997</v>
      </c>
      <c r="C4534" s="405" t="s">
        <v>2110</v>
      </c>
      <c r="D4534" s="384">
        <v>1041</v>
      </c>
      <c r="E4534">
        <v>0.02</v>
      </c>
      <c r="F4534">
        <v>1.08616</v>
      </c>
      <c r="G4534" s="384">
        <v>0</v>
      </c>
      <c r="H4534">
        <v>1.0853699999999999</v>
      </c>
    </row>
    <row r="4535" spans="1:10">
      <c r="A4535">
        <v>4545</v>
      </c>
      <c r="B4535" s="612">
        <v>43914.554166666669</v>
      </c>
      <c r="C4535" s="405" t="s">
        <v>2054</v>
      </c>
      <c r="D4535" s="384">
        <v>1041</v>
      </c>
      <c r="E4535">
        <v>0.02</v>
      </c>
      <c r="F4535">
        <v>1.0853699999999999</v>
      </c>
      <c r="G4535" s="384">
        <v>0</v>
      </c>
      <c r="H4535">
        <v>1.0853699999999999</v>
      </c>
      <c r="I4535">
        <v>-1.58</v>
      </c>
      <c r="J4535" s="384">
        <v>27524.31</v>
      </c>
    </row>
    <row r="4536" spans="1:10">
      <c r="A4536">
        <v>4529</v>
      </c>
      <c r="B4536" s="612">
        <v>43914.506249999999</v>
      </c>
      <c r="C4536" s="405" t="s">
        <v>96</v>
      </c>
      <c r="D4536" s="384">
        <v>1042</v>
      </c>
      <c r="E4536">
        <v>0.03</v>
      </c>
      <c r="F4536">
        <v>1.0841400000000001</v>
      </c>
      <c r="G4536" s="384">
        <v>0</v>
      </c>
      <c r="H4536">
        <v>0</v>
      </c>
    </row>
    <row r="4537" spans="1:10">
      <c r="A4537">
        <v>4530</v>
      </c>
      <c r="B4537" s="612">
        <v>43914.506249999999</v>
      </c>
      <c r="C4537" s="405" t="s">
        <v>2110</v>
      </c>
      <c r="D4537" s="384">
        <v>1042</v>
      </c>
      <c r="E4537">
        <v>0.03</v>
      </c>
      <c r="F4537">
        <v>1.0841400000000001</v>
      </c>
      <c r="G4537" s="384">
        <v>0</v>
      </c>
      <c r="H4537">
        <v>1.0867500000000001</v>
      </c>
    </row>
    <row r="4538" spans="1:10">
      <c r="A4538">
        <v>4535</v>
      </c>
      <c r="B4538" s="612">
        <v>43914.512499999997</v>
      </c>
      <c r="C4538" s="405" t="s">
        <v>2110</v>
      </c>
      <c r="D4538" s="384">
        <v>1042</v>
      </c>
      <c r="E4538">
        <v>0.03</v>
      </c>
      <c r="F4538">
        <v>1.0841400000000001</v>
      </c>
      <c r="G4538" s="384">
        <v>0</v>
      </c>
      <c r="H4538">
        <v>1.0853699999999999</v>
      </c>
    </row>
    <row r="4539" spans="1:10">
      <c r="A4539">
        <v>4546</v>
      </c>
      <c r="B4539" s="612">
        <v>43914.554166666669</v>
      </c>
      <c r="C4539" s="405" t="s">
        <v>2054</v>
      </c>
      <c r="D4539" s="384">
        <v>1042</v>
      </c>
      <c r="E4539">
        <v>0.03</v>
      </c>
      <c r="F4539">
        <v>1.0853699999999999</v>
      </c>
      <c r="G4539" s="384">
        <v>0</v>
      </c>
      <c r="H4539">
        <v>1.0853699999999999</v>
      </c>
      <c r="I4539">
        <v>3.69</v>
      </c>
      <c r="J4539" s="384">
        <v>27528</v>
      </c>
    </row>
    <row r="4540" spans="1:10">
      <c r="A4540">
        <v>4533</v>
      </c>
      <c r="B4540" s="612">
        <v>43914.512499999997</v>
      </c>
      <c r="C4540" s="405" t="s">
        <v>96</v>
      </c>
      <c r="D4540" s="384">
        <v>1043</v>
      </c>
      <c r="E4540">
        <v>0.05</v>
      </c>
      <c r="F4540">
        <v>1.08243</v>
      </c>
      <c r="G4540" s="384">
        <v>0</v>
      </c>
      <c r="H4540">
        <v>0</v>
      </c>
    </row>
    <row r="4541" spans="1:10">
      <c r="A4541">
        <v>4534</v>
      </c>
      <c r="B4541" s="612">
        <v>43914.512499999997</v>
      </c>
      <c r="C4541" s="405" t="s">
        <v>2110</v>
      </c>
      <c r="D4541" s="384">
        <v>1043</v>
      </c>
      <c r="E4541">
        <v>0.05</v>
      </c>
      <c r="F4541">
        <v>1.08243</v>
      </c>
      <c r="G4541" s="384">
        <v>0</v>
      </c>
      <c r="H4541">
        <v>1.0853699999999999</v>
      </c>
    </row>
    <row r="4542" spans="1:10">
      <c r="A4542">
        <v>4547</v>
      </c>
      <c r="B4542" s="612">
        <v>43914.554166666669</v>
      </c>
      <c r="C4542" s="405" t="s">
        <v>2054</v>
      </c>
      <c r="D4542" s="384">
        <v>1043</v>
      </c>
      <c r="E4542">
        <v>0.05</v>
      </c>
      <c r="F4542">
        <v>1.0853699999999999</v>
      </c>
      <c r="G4542" s="384">
        <v>0</v>
      </c>
      <c r="H4542">
        <v>1.0853699999999999</v>
      </c>
      <c r="I4542">
        <v>14.7</v>
      </c>
      <c r="J4542" s="384">
        <v>27542.7</v>
      </c>
    </row>
    <row r="4543" spans="1:10">
      <c r="A4543">
        <v>4538</v>
      </c>
      <c r="B4543" s="612">
        <v>43914.527777777781</v>
      </c>
      <c r="C4543" s="405" t="s">
        <v>97</v>
      </c>
      <c r="D4543" s="384">
        <v>1044</v>
      </c>
      <c r="E4543">
        <v>0.02</v>
      </c>
      <c r="F4543">
        <v>1.08314</v>
      </c>
      <c r="G4543" s="384">
        <v>0</v>
      </c>
      <c r="H4543">
        <v>0</v>
      </c>
    </row>
    <row r="4544" spans="1:10">
      <c r="A4544">
        <v>4539</v>
      </c>
      <c r="B4544" s="612">
        <v>43914.527777777781</v>
      </c>
      <c r="C4544" s="405" t="s">
        <v>2110</v>
      </c>
      <c r="D4544" s="384">
        <v>1044</v>
      </c>
      <c r="E4544">
        <v>0.02</v>
      </c>
      <c r="F4544">
        <v>1.08314</v>
      </c>
      <c r="G4544" s="384">
        <v>0</v>
      </c>
      <c r="H4544">
        <v>1.0821400000000001</v>
      </c>
    </row>
    <row r="4545" spans="1:10">
      <c r="A4545">
        <v>4540</v>
      </c>
      <c r="B4545" s="612">
        <v>43914.536805555559</v>
      </c>
      <c r="C4545" s="405" t="s">
        <v>2054</v>
      </c>
      <c r="D4545" s="384">
        <v>1044</v>
      </c>
      <c r="E4545">
        <v>0.02</v>
      </c>
      <c r="F4545">
        <v>1.0821400000000001</v>
      </c>
      <c r="G4545" s="384">
        <v>0</v>
      </c>
      <c r="H4545">
        <v>1.0821400000000001</v>
      </c>
      <c r="I4545">
        <v>2</v>
      </c>
      <c r="J4545" s="384">
        <v>27528.69</v>
      </c>
    </row>
    <row r="4546" spans="1:10">
      <c r="A4546">
        <v>4541</v>
      </c>
      <c r="B4546" s="612">
        <v>43914.542361111111</v>
      </c>
      <c r="C4546" s="405" t="s">
        <v>97</v>
      </c>
      <c r="D4546" s="384">
        <v>1045</v>
      </c>
      <c r="E4546">
        <v>0.02</v>
      </c>
      <c r="F4546">
        <v>1.08267</v>
      </c>
      <c r="G4546" s="384">
        <v>0</v>
      </c>
      <c r="H4546">
        <v>0</v>
      </c>
    </row>
    <row r="4547" spans="1:10">
      <c r="A4547">
        <v>4542</v>
      </c>
      <c r="B4547" s="612">
        <v>43914.542361111111</v>
      </c>
      <c r="C4547" s="405" t="s">
        <v>2110</v>
      </c>
      <c r="D4547" s="384">
        <v>1045</v>
      </c>
      <c r="E4547">
        <v>0.02</v>
      </c>
      <c r="F4547">
        <v>1.08267</v>
      </c>
      <c r="G4547" s="384">
        <v>0</v>
      </c>
      <c r="H4547">
        <v>1.0816699999999999</v>
      </c>
    </row>
    <row r="4548" spans="1:10">
      <c r="A4548">
        <v>4543</v>
      </c>
      <c r="B4548" s="612">
        <v>43914.543749999997</v>
      </c>
      <c r="C4548" s="405" t="s">
        <v>2054</v>
      </c>
      <c r="D4548" s="384">
        <v>1045</v>
      </c>
      <c r="E4548">
        <v>0.02</v>
      </c>
      <c r="F4548">
        <v>1.0816699999999999</v>
      </c>
      <c r="G4548" s="384">
        <v>0</v>
      </c>
      <c r="H4548">
        <v>1.0816699999999999</v>
      </c>
      <c r="I4548">
        <v>2</v>
      </c>
      <c r="J4548" s="384">
        <v>27530.69</v>
      </c>
    </row>
    <row r="4549" spans="1:10">
      <c r="A4549">
        <v>4548</v>
      </c>
      <c r="B4549" s="612">
        <v>43914.556944444441</v>
      </c>
      <c r="C4549" s="405" t="s">
        <v>96</v>
      </c>
      <c r="D4549" s="384">
        <v>1046</v>
      </c>
      <c r="E4549">
        <v>0.02</v>
      </c>
      <c r="F4549">
        <v>1.0844400000000001</v>
      </c>
      <c r="G4549" s="384">
        <v>0</v>
      </c>
      <c r="H4549">
        <v>0</v>
      </c>
    </row>
    <row r="4550" spans="1:10">
      <c r="A4550">
        <v>4549</v>
      </c>
      <c r="B4550" s="612">
        <v>43914.556944444441</v>
      </c>
      <c r="C4550" s="405" t="s">
        <v>2110</v>
      </c>
      <c r="D4550" s="384">
        <v>1046</v>
      </c>
      <c r="E4550">
        <v>0.02</v>
      </c>
      <c r="F4550">
        <v>1.0844400000000001</v>
      </c>
      <c r="G4550" s="384">
        <v>0</v>
      </c>
      <c r="H4550">
        <v>1.08544</v>
      </c>
    </row>
    <row r="4551" spans="1:10">
      <c r="A4551">
        <v>4552</v>
      </c>
      <c r="B4551" s="612">
        <v>43914.566666666666</v>
      </c>
      <c r="C4551" s="405" t="s">
        <v>2110</v>
      </c>
      <c r="D4551" s="384">
        <v>1046</v>
      </c>
      <c r="E4551">
        <v>0.02</v>
      </c>
      <c r="F4551">
        <v>1.0844400000000001</v>
      </c>
      <c r="G4551" s="384">
        <v>0</v>
      </c>
      <c r="H4551">
        <v>1.08463</v>
      </c>
    </row>
    <row r="4552" spans="1:10">
      <c r="A4552">
        <v>4556</v>
      </c>
      <c r="B4552" s="612">
        <v>43914.568749999999</v>
      </c>
      <c r="C4552" s="405" t="s">
        <v>2110</v>
      </c>
      <c r="D4552" s="384">
        <v>1046</v>
      </c>
      <c r="E4552">
        <v>0.02</v>
      </c>
      <c r="F4552">
        <v>1.0844400000000001</v>
      </c>
      <c r="G4552" s="384">
        <v>0</v>
      </c>
      <c r="H4552">
        <v>1.0835900000000001</v>
      </c>
    </row>
    <row r="4553" spans="1:10">
      <c r="A4553">
        <v>4564</v>
      </c>
      <c r="B4553" s="612">
        <v>43914.601388888892</v>
      </c>
      <c r="C4553" s="405" t="s">
        <v>2110</v>
      </c>
      <c r="D4553" s="384">
        <v>1046</v>
      </c>
      <c r="E4553">
        <v>0.02</v>
      </c>
      <c r="F4553">
        <v>1.0844400000000001</v>
      </c>
      <c r="G4553" s="384">
        <v>0</v>
      </c>
      <c r="H4553">
        <v>1.0823</v>
      </c>
    </row>
    <row r="4554" spans="1:10">
      <c r="A4554">
        <v>4570</v>
      </c>
      <c r="B4554" s="612">
        <v>43914.606249999997</v>
      </c>
      <c r="C4554" s="405" t="s">
        <v>2110</v>
      </c>
      <c r="D4554" s="384">
        <v>1046</v>
      </c>
      <c r="E4554">
        <v>0.02</v>
      </c>
      <c r="F4554">
        <v>1.0844400000000001</v>
      </c>
      <c r="G4554" s="384">
        <v>0</v>
      </c>
      <c r="H4554">
        <v>1.0808</v>
      </c>
    </row>
    <row r="4555" spans="1:10">
      <c r="A4555">
        <v>4583</v>
      </c>
      <c r="B4555" s="612">
        <v>43914.668749999997</v>
      </c>
      <c r="C4555" s="405" t="s">
        <v>2054</v>
      </c>
      <c r="D4555" s="384">
        <v>1046</v>
      </c>
      <c r="E4555">
        <v>0.02</v>
      </c>
      <c r="F4555">
        <v>1.0808</v>
      </c>
      <c r="G4555" s="384">
        <v>0</v>
      </c>
      <c r="H4555">
        <v>1.0808</v>
      </c>
      <c r="I4555">
        <v>-7.28</v>
      </c>
      <c r="J4555" s="384">
        <v>27541.42</v>
      </c>
    </row>
    <row r="4556" spans="1:10">
      <c r="A4556">
        <v>4550</v>
      </c>
      <c r="B4556" s="612">
        <v>43914.566666666666</v>
      </c>
      <c r="C4556" s="405" t="s">
        <v>96</v>
      </c>
      <c r="D4556" s="384">
        <v>1047</v>
      </c>
      <c r="E4556">
        <v>0.02</v>
      </c>
      <c r="F4556">
        <v>1.0828100000000001</v>
      </c>
      <c r="G4556" s="384">
        <v>0</v>
      </c>
      <c r="H4556">
        <v>0</v>
      </c>
    </row>
    <row r="4557" spans="1:10">
      <c r="A4557">
        <v>4551</v>
      </c>
      <c r="B4557" s="612">
        <v>43914.566666666666</v>
      </c>
      <c r="C4557" s="405" t="s">
        <v>2110</v>
      </c>
      <c r="D4557" s="384">
        <v>1047</v>
      </c>
      <c r="E4557">
        <v>0.02</v>
      </c>
      <c r="F4557">
        <v>1.0828100000000001</v>
      </c>
      <c r="G4557" s="384">
        <v>0</v>
      </c>
      <c r="H4557">
        <v>1.08463</v>
      </c>
    </row>
    <row r="4558" spans="1:10">
      <c r="A4558">
        <v>4555</v>
      </c>
      <c r="B4558" s="612">
        <v>43914.568749999999</v>
      </c>
      <c r="C4558" s="405" t="s">
        <v>2110</v>
      </c>
      <c r="D4558" s="384">
        <v>1047</v>
      </c>
      <c r="E4558">
        <v>0.02</v>
      </c>
      <c r="F4558">
        <v>1.0828100000000001</v>
      </c>
      <c r="G4558" s="384">
        <v>0</v>
      </c>
      <c r="H4558">
        <v>1.0835900000000001</v>
      </c>
    </row>
    <row r="4559" spans="1:10">
      <c r="A4559">
        <v>4563</v>
      </c>
      <c r="B4559" s="612">
        <v>43914.601388888892</v>
      </c>
      <c r="C4559" s="405" t="s">
        <v>2110</v>
      </c>
      <c r="D4559" s="384">
        <v>1047</v>
      </c>
      <c r="E4559">
        <v>0.02</v>
      </c>
      <c r="F4559">
        <v>1.0828100000000001</v>
      </c>
      <c r="G4559" s="384">
        <v>0</v>
      </c>
      <c r="H4559">
        <v>1.0823</v>
      </c>
    </row>
    <row r="4560" spans="1:10">
      <c r="A4560">
        <v>4569</v>
      </c>
      <c r="B4560" s="612">
        <v>43914.606249999997</v>
      </c>
      <c r="C4560" s="405" t="s">
        <v>2110</v>
      </c>
      <c r="D4560" s="384">
        <v>1047</v>
      </c>
      <c r="E4560">
        <v>0.02</v>
      </c>
      <c r="F4560">
        <v>1.0828100000000001</v>
      </c>
      <c r="G4560" s="384">
        <v>0</v>
      </c>
      <c r="H4560">
        <v>1.0808</v>
      </c>
    </row>
    <row r="4561" spans="1:10">
      <c r="A4561">
        <v>4584</v>
      </c>
      <c r="B4561" s="612">
        <v>43914.668749999997</v>
      </c>
      <c r="C4561" s="405" t="s">
        <v>2054</v>
      </c>
      <c r="D4561" s="384">
        <v>1047</v>
      </c>
      <c r="E4561">
        <v>0.02</v>
      </c>
      <c r="F4561">
        <v>1.0808</v>
      </c>
      <c r="G4561" s="384">
        <v>0</v>
      </c>
      <c r="H4561">
        <v>1.0808</v>
      </c>
      <c r="I4561">
        <v>-4.0199999999999996</v>
      </c>
      <c r="J4561" s="384">
        <v>27537.4</v>
      </c>
    </row>
    <row r="4562" spans="1:10">
      <c r="A4562">
        <v>4553</v>
      </c>
      <c r="B4562" s="612">
        <v>43914.568749999999</v>
      </c>
      <c r="C4562" s="405" t="s">
        <v>96</v>
      </c>
      <c r="D4562" s="384">
        <v>1048</v>
      </c>
      <c r="E4562">
        <v>0.03</v>
      </c>
      <c r="F4562">
        <v>1.0811999999999999</v>
      </c>
      <c r="G4562" s="384">
        <v>0</v>
      </c>
      <c r="H4562">
        <v>0</v>
      </c>
    </row>
    <row r="4563" spans="1:10">
      <c r="A4563">
        <v>4554</v>
      </c>
      <c r="B4563" s="612">
        <v>43914.568749999999</v>
      </c>
      <c r="C4563" s="405" t="s">
        <v>2110</v>
      </c>
      <c r="D4563" s="384">
        <v>1048</v>
      </c>
      <c r="E4563">
        <v>0.03</v>
      </c>
      <c r="F4563">
        <v>1.0811999999999999</v>
      </c>
      <c r="G4563" s="384">
        <v>0</v>
      </c>
      <c r="H4563">
        <v>1.0835900000000001</v>
      </c>
    </row>
    <row r="4564" spans="1:10">
      <c r="A4564">
        <v>4562</v>
      </c>
      <c r="B4564" s="612">
        <v>43914.601388888892</v>
      </c>
      <c r="C4564" s="405" t="s">
        <v>2110</v>
      </c>
      <c r="D4564" s="384">
        <v>1048</v>
      </c>
      <c r="E4564">
        <v>0.03</v>
      </c>
      <c r="F4564">
        <v>1.0811999999999999</v>
      </c>
      <c r="G4564" s="384">
        <v>0</v>
      </c>
      <c r="H4564">
        <v>1.0823</v>
      </c>
    </row>
    <row r="4565" spans="1:10">
      <c r="A4565">
        <v>4568</v>
      </c>
      <c r="B4565" s="612">
        <v>43914.606249999997</v>
      </c>
      <c r="C4565" s="405" t="s">
        <v>2110</v>
      </c>
      <c r="D4565" s="384">
        <v>1048</v>
      </c>
      <c r="E4565">
        <v>0.03</v>
      </c>
      <c r="F4565">
        <v>1.0811999999999999</v>
      </c>
      <c r="G4565" s="384">
        <v>0</v>
      </c>
      <c r="H4565">
        <v>1.0808</v>
      </c>
    </row>
    <row r="4566" spans="1:10">
      <c r="A4566">
        <v>4585</v>
      </c>
      <c r="B4566" s="612">
        <v>43914.668749999997</v>
      </c>
      <c r="C4566" s="405" t="s">
        <v>2054</v>
      </c>
      <c r="D4566" s="384">
        <v>1048</v>
      </c>
      <c r="E4566">
        <v>0.03</v>
      </c>
      <c r="F4566">
        <v>1.0808</v>
      </c>
      <c r="G4566" s="384">
        <v>0</v>
      </c>
      <c r="H4566">
        <v>1.0808</v>
      </c>
      <c r="I4566">
        <v>-1.2</v>
      </c>
      <c r="J4566" s="384">
        <v>27536.2</v>
      </c>
    </row>
    <row r="4567" spans="1:10">
      <c r="A4567">
        <v>4557</v>
      </c>
      <c r="B4567" s="612">
        <v>43914.574999999997</v>
      </c>
      <c r="C4567" s="405" t="s">
        <v>97</v>
      </c>
      <c r="D4567" s="384">
        <v>1049</v>
      </c>
      <c r="E4567">
        <v>0.02</v>
      </c>
      <c r="F4567">
        <v>1.0810999999999999</v>
      </c>
      <c r="G4567" s="384">
        <v>0</v>
      </c>
      <c r="H4567">
        <v>0</v>
      </c>
    </row>
    <row r="4568" spans="1:10">
      <c r="A4568">
        <v>4558</v>
      </c>
      <c r="B4568" s="612">
        <v>43914.574999999997</v>
      </c>
      <c r="C4568" s="405" t="s">
        <v>2110</v>
      </c>
      <c r="D4568" s="384">
        <v>1049</v>
      </c>
      <c r="E4568">
        <v>0.02</v>
      </c>
      <c r="F4568">
        <v>1.0810999999999999</v>
      </c>
      <c r="G4568" s="384">
        <v>0</v>
      </c>
      <c r="H4568">
        <v>1.0801000000000001</v>
      </c>
    </row>
    <row r="4569" spans="1:10">
      <c r="A4569">
        <v>4559</v>
      </c>
      <c r="B4569" s="612">
        <v>43914.581944444442</v>
      </c>
      <c r="C4569" s="405" t="s">
        <v>2054</v>
      </c>
      <c r="D4569" s="384">
        <v>1049</v>
      </c>
      <c r="E4569">
        <v>0.02</v>
      </c>
      <c r="F4569">
        <v>1.0801000000000001</v>
      </c>
      <c r="G4569" s="384">
        <v>0</v>
      </c>
      <c r="H4569">
        <v>1.0801000000000001</v>
      </c>
      <c r="I4569">
        <v>2</v>
      </c>
      <c r="J4569" s="384">
        <v>27544.7</v>
      </c>
    </row>
    <row r="4570" spans="1:10">
      <c r="A4570">
        <v>4560</v>
      </c>
      <c r="B4570" s="612">
        <v>43914.601388888892</v>
      </c>
      <c r="C4570" s="405" t="s">
        <v>96</v>
      </c>
      <c r="D4570" s="384">
        <v>1050</v>
      </c>
      <c r="E4570">
        <v>0.05</v>
      </c>
      <c r="F4570">
        <v>1.0794999999999999</v>
      </c>
      <c r="G4570" s="384">
        <v>0</v>
      </c>
      <c r="H4570">
        <v>0</v>
      </c>
    </row>
    <row r="4571" spans="1:10">
      <c r="A4571">
        <v>4561</v>
      </c>
      <c r="B4571" s="612">
        <v>43914.601388888892</v>
      </c>
      <c r="C4571" s="405" t="s">
        <v>2110</v>
      </c>
      <c r="D4571" s="384">
        <v>1050</v>
      </c>
      <c r="E4571">
        <v>0.05</v>
      </c>
      <c r="F4571">
        <v>1.0794999999999999</v>
      </c>
      <c r="G4571" s="384">
        <v>0</v>
      </c>
      <c r="H4571">
        <v>1.0823</v>
      </c>
    </row>
    <row r="4572" spans="1:10">
      <c r="A4572">
        <v>4567</v>
      </c>
      <c r="B4572" s="612">
        <v>43914.606249999997</v>
      </c>
      <c r="C4572" s="405" t="s">
        <v>2110</v>
      </c>
      <c r="D4572" s="384">
        <v>1050</v>
      </c>
      <c r="E4572">
        <v>0.05</v>
      </c>
      <c r="F4572">
        <v>1.0794999999999999</v>
      </c>
      <c r="G4572" s="384">
        <v>0</v>
      </c>
      <c r="H4572">
        <v>1.0808</v>
      </c>
    </row>
    <row r="4573" spans="1:10">
      <c r="A4573">
        <v>4586</v>
      </c>
      <c r="B4573" s="612">
        <v>43914.668749999997</v>
      </c>
      <c r="C4573" s="405" t="s">
        <v>2054</v>
      </c>
      <c r="D4573" s="384">
        <v>1050</v>
      </c>
      <c r="E4573">
        <v>0.05</v>
      </c>
      <c r="F4573">
        <v>1.0808</v>
      </c>
      <c r="G4573" s="384">
        <v>0</v>
      </c>
      <c r="H4573">
        <v>1.0808</v>
      </c>
      <c r="I4573">
        <v>6.5</v>
      </c>
      <c r="J4573" s="384">
        <v>27542.7</v>
      </c>
    </row>
    <row r="4574" spans="1:10">
      <c r="A4574">
        <v>4565</v>
      </c>
      <c r="B4574" s="612">
        <v>43914.606249999997</v>
      </c>
      <c r="C4574" s="405" t="s">
        <v>96</v>
      </c>
      <c r="D4574" s="384">
        <v>1051</v>
      </c>
      <c r="E4574">
        <v>0.08</v>
      </c>
      <c r="F4574">
        <v>1.0772999999999999</v>
      </c>
      <c r="G4574" s="384">
        <v>0</v>
      </c>
      <c r="H4574">
        <v>0</v>
      </c>
    </row>
    <row r="4575" spans="1:10">
      <c r="A4575">
        <v>4566</v>
      </c>
      <c r="B4575" s="612">
        <v>43914.606249999997</v>
      </c>
      <c r="C4575" s="405" t="s">
        <v>2110</v>
      </c>
      <c r="D4575" s="384">
        <v>1051</v>
      </c>
      <c r="E4575">
        <v>0.08</v>
      </c>
      <c r="F4575">
        <v>1.0772999999999999</v>
      </c>
      <c r="G4575" s="384">
        <v>0</v>
      </c>
      <c r="H4575">
        <v>1.0808</v>
      </c>
    </row>
    <row r="4576" spans="1:10">
      <c r="A4576">
        <v>4587</v>
      </c>
      <c r="B4576" s="612">
        <v>43914.668749999997</v>
      </c>
      <c r="C4576" s="405" t="s">
        <v>2054</v>
      </c>
      <c r="D4576" s="384">
        <v>1051</v>
      </c>
      <c r="E4576">
        <v>0.08</v>
      </c>
      <c r="F4576">
        <v>1.0808</v>
      </c>
      <c r="G4576" s="384">
        <v>0</v>
      </c>
      <c r="H4576">
        <v>1.0808</v>
      </c>
      <c r="I4576">
        <v>28</v>
      </c>
      <c r="J4576" s="384">
        <v>27570.7</v>
      </c>
    </row>
    <row r="4577" spans="1:10">
      <c r="A4577">
        <v>4571</v>
      </c>
      <c r="B4577" s="612">
        <v>43914.634027777778</v>
      </c>
      <c r="C4577" s="405" t="s">
        <v>97</v>
      </c>
      <c r="D4577" s="384">
        <v>1052</v>
      </c>
      <c r="E4577">
        <v>0.02</v>
      </c>
      <c r="F4577">
        <v>1.0777300000000001</v>
      </c>
      <c r="G4577" s="384">
        <v>0</v>
      </c>
      <c r="H4577">
        <v>0</v>
      </c>
    </row>
    <row r="4578" spans="1:10">
      <c r="A4578">
        <v>4572</v>
      </c>
      <c r="B4578" s="612">
        <v>43914.634027777778</v>
      </c>
      <c r="C4578" s="405" t="s">
        <v>2110</v>
      </c>
      <c r="D4578" s="384">
        <v>1052</v>
      </c>
      <c r="E4578">
        <v>0.02</v>
      </c>
      <c r="F4578">
        <v>1.0777300000000001</v>
      </c>
      <c r="G4578" s="384">
        <v>0</v>
      </c>
      <c r="H4578">
        <v>1.07673</v>
      </c>
    </row>
    <row r="4579" spans="1:10">
      <c r="A4579">
        <v>4575</v>
      </c>
      <c r="B4579" s="612">
        <v>43914.640277777777</v>
      </c>
      <c r="C4579" s="405" t="s">
        <v>2110</v>
      </c>
      <c r="D4579" s="384">
        <v>1052</v>
      </c>
      <c r="E4579">
        <v>0.02</v>
      </c>
      <c r="F4579">
        <v>1.0777300000000001</v>
      </c>
      <c r="G4579" s="384">
        <v>0</v>
      </c>
      <c r="H4579">
        <v>1.0775399999999999</v>
      </c>
    </row>
    <row r="4580" spans="1:10">
      <c r="A4580">
        <v>4576</v>
      </c>
      <c r="B4580" s="612">
        <v>43914.652083333334</v>
      </c>
      <c r="C4580" s="405" t="s">
        <v>2054</v>
      </c>
      <c r="D4580" s="384">
        <v>1052</v>
      </c>
      <c r="E4580">
        <v>0.02</v>
      </c>
      <c r="F4580">
        <v>1.0775399999999999</v>
      </c>
      <c r="G4580" s="384">
        <v>0</v>
      </c>
      <c r="H4580">
        <v>1.0775399999999999</v>
      </c>
      <c r="I4580">
        <v>0.38</v>
      </c>
      <c r="J4580" s="384">
        <v>27545.08</v>
      </c>
    </row>
    <row r="4581" spans="1:10">
      <c r="A4581">
        <v>4573</v>
      </c>
      <c r="B4581" s="612">
        <v>43914.640277777777</v>
      </c>
      <c r="C4581" s="405" t="s">
        <v>97</v>
      </c>
      <c r="D4581" s="384">
        <v>1053</v>
      </c>
      <c r="E4581">
        <v>0.02</v>
      </c>
      <c r="F4581">
        <v>1.07935</v>
      </c>
      <c r="G4581" s="384">
        <v>0</v>
      </c>
      <c r="H4581">
        <v>0</v>
      </c>
    </row>
    <row r="4582" spans="1:10">
      <c r="A4582">
        <v>4574</v>
      </c>
      <c r="B4582" s="612">
        <v>43914.640277777777</v>
      </c>
      <c r="C4582" s="405" t="s">
        <v>2110</v>
      </c>
      <c r="D4582" s="384">
        <v>1053</v>
      </c>
      <c r="E4582">
        <v>0.02</v>
      </c>
      <c r="F4582">
        <v>1.07935</v>
      </c>
      <c r="G4582" s="384">
        <v>0</v>
      </c>
      <c r="H4582">
        <v>1.0775399999999999</v>
      </c>
    </row>
    <row r="4583" spans="1:10">
      <c r="A4583">
        <v>4577</v>
      </c>
      <c r="B4583" s="612">
        <v>43914.652083333334</v>
      </c>
      <c r="C4583" s="405" t="s">
        <v>2054</v>
      </c>
      <c r="D4583" s="384">
        <v>1053</v>
      </c>
      <c r="E4583">
        <v>0.02</v>
      </c>
      <c r="F4583">
        <v>1.0775399999999999</v>
      </c>
      <c r="G4583" s="384">
        <v>0</v>
      </c>
      <c r="H4583">
        <v>1.0775399999999999</v>
      </c>
      <c r="I4583">
        <v>3.62</v>
      </c>
      <c r="J4583" s="384">
        <v>27548.7</v>
      </c>
    </row>
    <row r="4584" spans="1:10">
      <c r="A4584">
        <v>4578</v>
      </c>
      <c r="B4584" s="612">
        <v>43914.656944444447</v>
      </c>
      <c r="C4584" s="405" t="s">
        <v>97</v>
      </c>
      <c r="D4584" s="384">
        <v>1054</v>
      </c>
      <c r="E4584">
        <v>0.02</v>
      </c>
      <c r="F4584">
        <v>1.07826</v>
      </c>
      <c r="G4584" s="384">
        <v>0</v>
      </c>
      <c r="H4584">
        <v>0</v>
      </c>
    </row>
    <row r="4585" spans="1:10">
      <c r="A4585">
        <v>4579</v>
      </c>
      <c r="B4585" s="612">
        <v>43914.656944444447</v>
      </c>
      <c r="C4585" s="405" t="s">
        <v>2110</v>
      </c>
      <c r="D4585" s="384">
        <v>1054</v>
      </c>
      <c r="E4585">
        <v>0.02</v>
      </c>
      <c r="F4585">
        <v>1.07826</v>
      </c>
      <c r="G4585" s="384">
        <v>0</v>
      </c>
      <c r="H4585">
        <v>1.0772600000000001</v>
      </c>
    </row>
    <row r="4586" spans="1:10">
      <c r="A4586">
        <v>4582</v>
      </c>
      <c r="B4586" s="612">
        <v>43914.665277777778</v>
      </c>
      <c r="C4586" s="405" t="s">
        <v>2110</v>
      </c>
      <c r="D4586" s="384">
        <v>1054</v>
      </c>
      <c r="E4586">
        <v>0.02</v>
      </c>
      <c r="F4586">
        <v>1.07826</v>
      </c>
      <c r="G4586" s="384">
        <v>0</v>
      </c>
      <c r="H4586">
        <v>1.0780700000000001</v>
      </c>
    </row>
    <row r="4587" spans="1:10">
      <c r="A4587">
        <v>4591</v>
      </c>
      <c r="B4587" s="612">
        <v>43914.671527777777</v>
      </c>
      <c r="C4587" s="405" t="s">
        <v>2110</v>
      </c>
      <c r="D4587" s="384">
        <v>1054</v>
      </c>
      <c r="E4587">
        <v>0.02</v>
      </c>
      <c r="F4587">
        <v>1.07826</v>
      </c>
      <c r="G4587" s="384">
        <v>0</v>
      </c>
      <c r="H4587">
        <v>1.0792600000000001</v>
      </c>
    </row>
    <row r="4588" spans="1:10">
      <c r="A4588">
        <v>4594</v>
      </c>
      <c r="B4588" s="612">
        <v>43914.684027777781</v>
      </c>
      <c r="C4588" s="405" t="s">
        <v>2054</v>
      </c>
      <c r="D4588" s="384">
        <v>1054</v>
      </c>
      <c r="E4588">
        <v>0.02</v>
      </c>
      <c r="F4588">
        <v>1.0792600000000001</v>
      </c>
      <c r="G4588" s="384">
        <v>0</v>
      </c>
      <c r="H4588">
        <v>1.0792600000000001</v>
      </c>
      <c r="I4588">
        <v>-2</v>
      </c>
      <c r="J4588" s="384">
        <v>27568.7</v>
      </c>
    </row>
    <row r="4589" spans="1:10">
      <c r="A4589">
        <v>4580</v>
      </c>
      <c r="B4589" s="612">
        <v>43914.665277777778</v>
      </c>
      <c r="C4589" s="405" t="s">
        <v>97</v>
      </c>
      <c r="D4589" s="384">
        <v>1055</v>
      </c>
      <c r="E4589">
        <v>0.02</v>
      </c>
      <c r="F4589">
        <v>1.0798700000000001</v>
      </c>
      <c r="G4589" s="384">
        <v>0</v>
      </c>
      <c r="H4589">
        <v>0</v>
      </c>
    </row>
    <row r="4590" spans="1:10">
      <c r="A4590">
        <v>4581</v>
      </c>
      <c r="B4590" s="612">
        <v>43914.665277777778</v>
      </c>
      <c r="C4590" s="405" t="s">
        <v>2110</v>
      </c>
      <c r="D4590" s="384">
        <v>1055</v>
      </c>
      <c r="E4590">
        <v>0.02</v>
      </c>
      <c r="F4590">
        <v>1.0798700000000001</v>
      </c>
      <c r="G4590" s="384">
        <v>0</v>
      </c>
      <c r="H4590">
        <v>1.0780700000000001</v>
      </c>
    </row>
    <row r="4591" spans="1:10">
      <c r="A4591">
        <v>4590</v>
      </c>
      <c r="B4591" s="612">
        <v>43914.671527777777</v>
      </c>
      <c r="C4591" s="405" t="s">
        <v>2110</v>
      </c>
      <c r="D4591" s="384">
        <v>1055</v>
      </c>
      <c r="E4591">
        <v>0.02</v>
      </c>
      <c r="F4591">
        <v>1.0798700000000001</v>
      </c>
      <c r="G4591" s="384">
        <v>0</v>
      </c>
      <c r="H4591">
        <v>1.0792600000000001</v>
      </c>
    </row>
    <row r="4592" spans="1:10">
      <c r="A4592">
        <v>4595</v>
      </c>
      <c r="B4592" s="612">
        <v>43914.684027777781</v>
      </c>
      <c r="C4592" s="405" t="s">
        <v>2054</v>
      </c>
      <c r="D4592" s="384">
        <v>1055</v>
      </c>
      <c r="E4592">
        <v>0.02</v>
      </c>
      <c r="F4592">
        <v>1.0792600000000001</v>
      </c>
      <c r="G4592" s="384">
        <v>0</v>
      </c>
      <c r="H4592">
        <v>1.0792600000000001</v>
      </c>
      <c r="I4592">
        <v>1.22</v>
      </c>
      <c r="J4592" s="384">
        <v>27569.919999999998</v>
      </c>
    </row>
    <row r="4593" spans="1:10">
      <c r="A4593">
        <v>4588</v>
      </c>
      <c r="B4593" s="612">
        <v>43914.671527777777</v>
      </c>
      <c r="C4593" s="405" t="s">
        <v>97</v>
      </c>
      <c r="D4593" s="384">
        <v>1056</v>
      </c>
      <c r="E4593">
        <v>0.03</v>
      </c>
      <c r="F4593">
        <v>1.08185</v>
      </c>
      <c r="G4593" s="384">
        <v>0</v>
      </c>
      <c r="H4593">
        <v>0</v>
      </c>
    </row>
    <row r="4594" spans="1:10">
      <c r="A4594">
        <v>4589</v>
      </c>
      <c r="B4594" s="612">
        <v>43914.671527777777</v>
      </c>
      <c r="C4594" s="405" t="s">
        <v>2110</v>
      </c>
      <c r="D4594" s="384">
        <v>1056</v>
      </c>
      <c r="E4594">
        <v>0.03</v>
      </c>
      <c r="F4594">
        <v>1.08185</v>
      </c>
      <c r="G4594" s="384">
        <v>0</v>
      </c>
      <c r="H4594">
        <v>1.0792600000000001</v>
      </c>
    </row>
    <row r="4595" spans="1:10">
      <c r="A4595">
        <v>4596</v>
      </c>
      <c r="B4595" s="612">
        <v>43914.684027777781</v>
      </c>
      <c r="C4595" s="405" t="s">
        <v>2054</v>
      </c>
      <c r="D4595" s="384">
        <v>1056</v>
      </c>
      <c r="E4595">
        <v>0.03</v>
      </c>
      <c r="F4595">
        <v>1.0792600000000001</v>
      </c>
      <c r="G4595" s="384">
        <v>0</v>
      </c>
      <c r="H4595">
        <v>1.0792600000000001</v>
      </c>
      <c r="I4595">
        <v>7.77</v>
      </c>
      <c r="J4595" s="384">
        <v>27577.69</v>
      </c>
    </row>
    <row r="4596" spans="1:10">
      <c r="A4596">
        <v>4592</v>
      </c>
      <c r="B4596" s="612">
        <v>43914.676388888889</v>
      </c>
      <c r="C4596" s="405" t="s">
        <v>96</v>
      </c>
      <c r="D4596" s="384">
        <v>1057</v>
      </c>
      <c r="E4596">
        <v>0.02</v>
      </c>
      <c r="F4596">
        <v>1.0808599999999999</v>
      </c>
      <c r="G4596" s="384">
        <v>0</v>
      </c>
      <c r="H4596">
        <v>0</v>
      </c>
    </row>
    <row r="4597" spans="1:10">
      <c r="A4597">
        <v>4593</v>
      </c>
      <c r="B4597" s="612">
        <v>43914.676388888889</v>
      </c>
      <c r="C4597" s="405" t="s">
        <v>2110</v>
      </c>
      <c r="D4597" s="384">
        <v>1057</v>
      </c>
      <c r="E4597">
        <v>0.02</v>
      </c>
      <c r="F4597">
        <v>1.0808599999999999</v>
      </c>
      <c r="G4597" s="384">
        <v>0</v>
      </c>
      <c r="H4597">
        <v>1.08186</v>
      </c>
    </row>
    <row r="4598" spans="1:10">
      <c r="A4598">
        <v>4599</v>
      </c>
      <c r="B4598" s="612">
        <v>43914.684027777781</v>
      </c>
      <c r="C4598" s="405" t="s">
        <v>2110</v>
      </c>
      <c r="D4598" s="384">
        <v>1057</v>
      </c>
      <c r="E4598">
        <v>0.02</v>
      </c>
      <c r="F4598">
        <v>1.0808599999999999</v>
      </c>
      <c r="G4598" s="384">
        <v>0</v>
      </c>
      <c r="H4598">
        <v>1.0810599999999999</v>
      </c>
    </row>
    <row r="4599" spans="1:10">
      <c r="A4599">
        <v>4605</v>
      </c>
      <c r="B4599" s="612">
        <v>43914.726388888892</v>
      </c>
      <c r="C4599" s="405" t="s">
        <v>2110</v>
      </c>
      <c r="D4599" s="384">
        <v>1057</v>
      </c>
      <c r="E4599">
        <v>0.02</v>
      </c>
      <c r="F4599">
        <v>1.0808599999999999</v>
      </c>
      <c r="G4599" s="384">
        <v>0</v>
      </c>
      <c r="H4599">
        <v>1.08002</v>
      </c>
    </row>
    <row r="4600" spans="1:10">
      <c r="A4600">
        <v>4614</v>
      </c>
      <c r="B4600" s="612">
        <v>43914.738888888889</v>
      </c>
      <c r="C4600" s="405" t="s">
        <v>2110</v>
      </c>
      <c r="D4600" s="384">
        <v>1057</v>
      </c>
      <c r="E4600">
        <v>0.02</v>
      </c>
      <c r="F4600">
        <v>1.0808599999999999</v>
      </c>
      <c r="G4600" s="384">
        <v>0</v>
      </c>
      <c r="H4600">
        <v>1.0787199999999999</v>
      </c>
    </row>
    <row r="4601" spans="1:10">
      <c r="A4601">
        <v>4623</v>
      </c>
      <c r="B4601" s="612">
        <v>43914.855555555558</v>
      </c>
      <c r="C4601" s="405" t="s">
        <v>2054</v>
      </c>
      <c r="D4601" s="384">
        <v>1057</v>
      </c>
      <c r="E4601">
        <v>0.02</v>
      </c>
      <c r="F4601">
        <v>1.0787199999999999</v>
      </c>
      <c r="G4601" s="384">
        <v>0</v>
      </c>
      <c r="H4601">
        <v>1.0787199999999999</v>
      </c>
      <c r="I4601">
        <v>-4.28</v>
      </c>
      <c r="J4601" s="384">
        <v>27579.41</v>
      </c>
    </row>
    <row r="4602" spans="1:10">
      <c r="A4602">
        <v>4597</v>
      </c>
      <c r="B4602" s="612">
        <v>43914.684027777781</v>
      </c>
      <c r="C4602" s="405" t="s">
        <v>96</v>
      </c>
      <c r="D4602" s="384">
        <v>1058</v>
      </c>
      <c r="E4602">
        <v>0.02</v>
      </c>
      <c r="F4602">
        <v>1.07925</v>
      </c>
      <c r="G4602" s="384">
        <v>0</v>
      </c>
      <c r="H4602">
        <v>0</v>
      </c>
    </row>
    <row r="4603" spans="1:10">
      <c r="A4603">
        <v>4598</v>
      </c>
      <c r="B4603" s="612">
        <v>43914.684027777781</v>
      </c>
      <c r="C4603" s="405" t="s">
        <v>2110</v>
      </c>
      <c r="D4603" s="384">
        <v>1058</v>
      </c>
      <c r="E4603">
        <v>0.02</v>
      </c>
      <c r="F4603">
        <v>1.07925</v>
      </c>
      <c r="G4603" s="384">
        <v>0</v>
      </c>
      <c r="H4603">
        <v>1.0810599999999999</v>
      </c>
    </row>
    <row r="4604" spans="1:10">
      <c r="A4604">
        <v>4604</v>
      </c>
      <c r="B4604" s="612">
        <v>43914.726388888892</v>
      </c>
      <c r="C4604" s="405" t="s">
        <v>2110</v>
      </c>
      <c r="D4604" s="384">
        <v>1058</v>
      </c>
      <c r="E4604">
        <v>0.02</v>
      </c>
      <c r="F4604">
        <v>1.07925</v>
      </c>
      <c r="G4604" s="384">
        <v>0</v>
      </c>
      <c r="H4604">
        <v>1.08002</v>
      </c>
    </row>
    <row r="4605" spans="1:10">
      <c r="A4605">
        <v>4613</v>
      </c>
      <c r="B4605" s="612">
        <v>43914.738888888889</v>
      </c>
      <c r="C4605" s="405" t="s">
        <v>2110</v>
      </c>
      <c r="D4605" s="384">
        <v>1058</v>
      </c>
      <c r="E4605">
        <v>0.02</v>
      </c>
      <c r="F4605">
        <v>1.07925</v>
      </c>
      <c r="G4605" s="384">
        <v>0</v>
      </c>
      <c r="H4605">
        <v>1.0787199999999999</v>
      </c>
    </row>
    <row r="4606" spans="1:10">
      <c r="A4606">
        <v>4624</v>
      </c>
      <c r="B4606" s="612">
        <v>43914.855555555558</v>
      </c>
      <c r="C4606" s="405" t="s">
        <v>2054</v>
      </c>
      <c r="D4606" s="384">
        <v>1058</v>
      </c>
      <c r="E4606">
        <v>0.02</v>
      </c>
      <c r="F4606">
        <v>1.0787199999999999</v>
      </c>
      <c r="G4606" s="384">
        <v>0</v>
      </c>
      <c r="H4606">
        <v>1.0787199999999999</v>
      </c>
      <c r="I4606">
        <v>-1.06</v>
      </c>
      <c r="J4606" s="384">
        <v>27578.35</v>
      </c>
    </row>
    <row r="4607" spans="1:10">
      <c r="A4607">
        <v>4600</v>
      </c>
      <c r="B4607" s="612">
        <v>43914.7</v>
      </c>
      <c r="C4607" s="405" t="s">
        <v>97</v>
      </c>
      <c r="D4607" s="384">
        <v>1059</v>
      </c>
      <c r="E4607">
        <v>0.02</v>
      </c>
      <c r="F4607">
        <v>1.07853</v>
      </c>
      <c r="G4607" s="384">
        <v>0</v>
      </c>
      <c r="H4607">
        <v>0</v>
      </c>
    </row>
    <row r="4608" spans="1:10">
      <c r="A4608">
        <v>4601</v>
      </c>
      <c r="B4608" s="612">
        <v>43914.7</v>
      </c>
      <c r="C4608" s="405" t="s">
        <v>2110</v>
      </c>
      <c r="D4608" s="384">
        <v>1059</v>
      </c>
      <c r="E4608">
        <v>0.02</v>
      </c>
      <c r="F4608">
        <v>1.07853</v>
      </c>
      <c r="G4608" s="384">
        <v>0</v>
      </c>
      <c r="H4608">
        <v>1.0775300000000001</v>
      </c>
    </row>
    <row r="4609" spans="1:10">
      <c r="A4609">
        <v>4606</v>
      </c>
      <c r="B4609" s="612">
        <v>43914.726388888892</v>
      </c>
      <c r="C4609" s="405" t="s">
        <v>2054</v>
      </c>
      <c r="D4609" s="384">
        <v>1059</v>
      </c>
      <c r="E4609">
        <v>0.02</v>
      </c>
      <c r="F4609">
        <v>1.0775300000000001</v>
      </c>
      <c r="G4609" s="384">
        <v>0</v>
      </c>
      <c r="H4609">
        <v>1.0775300000000001</v>
      </c>
      <c r="I4609">
        <v>2</v>
      </c>
      <c r="J4609" s="384">
        <v>27579.69</v>
      </c>
    </row>
    <row r="4610" spans="1:10">
      <c r="A4610">
        <v>4602</v>
      </c>
      <c r="B4610" s="612">
        <v>43914.726388888892</v>
      </c>
      <c r="C4610" s="405" t="s">
        <v>96</v>
      </c>
      <c r="D4610" s="384">
        <v>1060</v>
      </c>
      <c r="E4610">
        <v>0.03</v>
      </c>
      <c r="F4610">
        <v>1.07765</v>
      </c>
      <c r="G4610" s="384">
        <v>0</v>
      </c>
      <c r="H4610">
        <v>0</v>
      </c>
    </row>
    <row r="4611" spans="1:10">
      <c r="A4611">
        <v>4603</v>
      </c>
      <c r="B4611" s="612">
        <v>43914.726388888892</v>
      </c>
      <c r="C4611" s="405" t="s">
        <v>2110</v>
      </c>
      <c r="D4611" s="384">
        <v>1060</v>
      </c>
      <c r="E4611">
        <v>0.03</v>
      </c>
      <c r="F4611">
        <v>1.07765</v>
      </c>
      <c r="G4611" s="384">
        <v>0</v>
      </c>
      <c r="H4611">
        <v>1.08002</v>
      </c>
    </row>
    <row r="4612" spans="1:10">
      <c r="A4612">
        <v>4612</v>
      </c>
      <c r="B4612" s="612">
        <v>43914.738888888889</v>
      </c>
      <c r="C4612" s="405" t="s">
        <v>2110</v>
      </c>
      <c r="D4612" s="384">
        <v>1060</v>
      </c>
      <c r="E4612">
        <v>0.03</v>
      </c>
      <c r="F4612">
        <v>1.07765</v>
      </c>
      <c r="G4612" s="384">
        <v>0</v>
      </c>
      <c r="H4612">
        <v>1.0787199999999999</v>
      </c>
    </row>
    <row r="4613" spans="1:10">
      <c r="A4613">
        <v>4625</v>
      </c>
      <c r="B4613" s="612">
        <v>43914.855555555558</v>
      </c>
      <c r="C4613" s="405" t="s">
        <v>2054</v>
      </c>
      <c r="D4613" s="384">
        <v>1060</v>
      </c>
      <c r="E4613">
        <v>0.03</v>
      </c>
      <c r="F4613">
        <v>1.0787199999999999</v>
      </c>
      <c r="G4613" s="384">
        <v>0</v>
      </c>
      <c r="H4613">
        <v>1.0787199999999999</v>
      </c>
      <c r="I4613">
        <v>3.21</v>
      </c>
      <c r="J4613" s="384">
        <v>27581.56</v>
      </c>
    </row>
    <row r="4614" spans="1:10">
      <c r="A4614">
        <v>4607</v>
      </c>
      <c r="B4614" s="612">
        <v>43914.732638888891</v>
      </c>
      <c r="C4614" s="405" t="s">
        <v>97</v>
      </c>
      <c r="D4614" s="384">
        <v>1061</v>
      </c>
      <c r="E4614">
        <v>0.02</v>
      </c>
      <c r="F4614">
        <v>1.07751</v>
      </c>
      <c r="G4614" s="384">
        <v>0</v>
      </c>
      <c r="H4614">
        <v>0</v>
      </c>
    </row>
    <row r="4615" spans="1:10">
      <c r="A4615">
        <v>4608</v>
      </c>
      <c r="B4615" s="612">
        <v>43914.732638888891</v>
      </c>
      <c r="C4615" s="405" t="s">
        <v>2110</v>
      </c>
      <c r="D4615" s="384">
        <v>1061</v>
      </c>
      <c r="E4615">
        <v>0.02</v>
      </c>
      <c r="F4615">
        <v>1.07751</v>
      </c>
      <c r="G4615" s="384">
        <v>0</v>
      </c>
      <c r="H4615">
        <v>1.0765100000000001</v>
      </c>
    </row>
    <row r="4616" spans="1:10">
      <c r="A4616">
        <v>4609</v>
      </c>
      <c r="B4616" s="612">
        <v>43914.736111111109</v>
      </c>
      <c r="C4616" s="405" t="s">
        <v>2054</v>
      </c>
      <c r="D4616" s="384">
        <v>1061</v>
      </c>
      <c r="E4616">
        <v>0.02</v>
      </c>
      <c r="F4616">
        <v>1.0765100000000001</v>
      </c>
      <c r="G4616" s="384">
        <v>0</v>
      </c>
      <c r="H4616">
        <v>1.0765100000000001</v>
      </c>
      <c r="I4616">
        <v>2</v>
      </c>
      <c r="J4616" s="384">
        <v>27581.69</v>
      </c>
    </row>
    <row r="4617" spans="1:10">
      <c r="A4617">
        <v>4610</v>
      </c>
      <c r="B4617" s="612">
        <v>43914.738888888889</v>
      </c>
      <c r="C4617" s="405" t="s">
        <v>96</v>
      </c>
      <c r="D4617" s="384">
        <v>1062</v>
      </c>
      <c r="E4617">
        <v>0.05</v>
      </c>
      <c r="F4617">
        <v>1.0759000000000001</v>
      </c>
      <c r="G4617" s="384">
        <v>0</v>
      </c>
      <c r="H4617">
        <v>0</v>
      </c>
    </row>
    <row r="4618" spans="1:10">
      <c r="A4618">
        <v>4611</v>
      </c>
      <c r="B4618" s="612">
        <v>43914.738888888889</v>
      </c>
      <c r="C4618" s="405" t="s">
        <v>2110</v>
      </c>
      <c r="D4618" s="384">
        <v>1062</v>
      </c>
      <c r="E4618">
        <v>0.05</v>
      </c>
      <c r="F4618">
        <v>1.0759000000000001</v>
      </c>
      <c r="G4618" s="384">
        <v>0</v>
      </c>
      <c r="H4618">
        <v>1.0787199999999999</v>
      </c>
    </row>
    <row r="4619" spans="1:10">
      <c r="A4619">
        <v>4626</v>
      </c>
      <c r="B4619" s="612">
        <v>43914.855555555558</v>
      </c>
      <c r="C4619" s="405" t="s">
        <v>2054</v>
      </c>
      <c r="D4619" s="384">
        <v>1062</v>
      </c>
      <c r="E4619">
        <v>0.05</v>
      </c>
      <c r="F4619">
        <v>1.0787199999999999</v>
      </c>
      <c r="G4619" s="384">
        <v>0</v>
      </c>
      <c r="H4619">
        <v>1.0787199999999999</v>
      </c>
      <c r="I4619">
        <v>14.1</v>
      </c>
      <c r="J4619" s="384">
        <v>27595.66</v>
      </c>
    </row>
    <row r="4620" spans="1:10">
      <c r="A4620">
        <v>4615</v>
      </c>
      <c r="B4620" s="612">
        <v>43914.741666666669</v>
      </c>
      <c r="C4620" s="405" t="s">
        <v>97</v>
      </c>
      <c r="D4620" s="384">
        <v>1063</v>
      </c>
      <c r="E4620">
        <v>0.02</v>
      </c>
      <c r="F4620">
        <v>1.0763100000000001</v>
      </c>
      <c r="G4620" s="384">
        <v>0</v>
      </c>
      <c r="H4620">
        <v>0</v>
      </c>
    </row>
    <row r="4621" spans="1:10">
      <c r="A4621">
        <v>4616</v>
      </c>
      <c r="B4621" s="612">
        <v>43914.741666666669</v>
      </c>
      <c r="C4621" s="405" t="s">
        <v>2110</v>
      </c>
      <c r="D4621" s="384">
        <v>1063</v>
      </c>
      <c r="E4621">
        <v>0.02</v>
      </c>
      <c r="F4621">
        <v>1.0763100000000001</v>
      </c>
      <c r="G4621" s="384">
        <v>0</v>
      </c>
      <c r="H4621">
        <v>1.07531</v>
      </c>
    </row>
    <row r="4622" spans="1:10">
      <c r="A4622">
        <v>4617</v>
      </c>
      <c r="B4622" s="612">
        <v>43914.783333333333</v>
      </c>
      <c r="C4622" s="405" t="s">
        <v>2054</v>
      </c>
      <c r="D4622" s="384">
        <v>1063</v>
      </c>
      <c r="E4622">
        <v>0.02</v>
      </c>
      <c r="F4622">
        <v>1.07531</v>
      </c>
      <c r="G4622" s="384">
        <v>0</v>
      </c>
      <c r="H4622">
        <v>1.07531</v>
      </c>
      <c r="I4622">
        <v>2</v>
      </c>
      <c r="J4622" s="384">
        <v>27583.69</v>
      </c>
    </row>
    <row r="4623" spans="1:10">
      <c r="A4623">
        <v>4618</v>
      </c>
      <c r="B4623" s="612">
        <v>43914.818749999999</v>
      </c>
      <c r="C4623" s="405" t="s">
        <v>97</v>
      </c>
      <c r="D4623" s="384">
        <v>1064</v>
      </c>
      <c r="E4623">
        <v>0.02</v>
      </c>
      <c r="F4623">
        <v>1.0756600000000001</v>
      </c>
      <c r="G4623" s="384">
        <v>0</v>
      </c>
      <c r="H4623">
        <v>0</v>
      </c>
    </row>
    <row r="4624" spans="1:10">
      <c r="A4624">
        <v>4619</v>
      </c>
      <c r="B4624" s="612">
        <v>43914.818749999999</v>
      </c>
      <c r="C4624" s="405" t="s">
        <v>2110</v>
      </c>
      <c r="D4624" s="384">
        <v>1064</v>
      </c>
      <c r="E4624">
        <v>0.02</v>
      </c>
      <c r="F4624">
        <v>1.0756600000000001</v>
      </c>
      <c r="G4624" s="384">
        <v>0</v>
      </c>
      <c r="H4624">
        <v>1.0746599999999999</v>
      </c>
    </row>
    <row r="4625" spans="1:10">
      <c r="A4625">
        <v>4622</v>
      </c>
      <c r="B4625" s="612">
        <v>43914.832638888889</v>
      </c>
      <c r="C4625" s="405" t="s">
        <v>2110</v>
      </c>
      <c r="D4625" s="384">
        <v>1064</v>
      </c>
      <c r="E4625">
        <v>0.02</v>
      </c>
      <c r="F4625">
        <v>1.0756600000000001</v>
      </c>
      <c r="G4625" s="384">
        <v>0</v>
      </c>
      <c r="H4625">
        <v>1.0754699999999999</v>
      </c>
    </row>
    <row r="4626" spans="1:10">
      <c r="A4626">
        <v>4630</v>
      </c>
      <c r="B4626" s="612">
        <v>43914.855555555558</v>
      </c>
      <c r="C4626" s="405" t="s">
        <v>2110</v>
      </c>
      <c r="D4626" s="384">
        <v>1064</v>
      </c>
      <c r="E4626">
        <v>0.02</v>
      </c>
      <c r="F4626">
        <v>1.0756600000000001</v>
      </c>
      <c r="G4626" s="384">
        <v>0</v>
      </c>
      <c r="H4626">
        <v>1.0765</v>
      </c>
    </row>
    <row r="4627" spans="1:10">
      <c r="A4627">
        <v>4642</v>
      </c>
      <c r="B4627" s="612">
        <v>43914.935416666667</v>
      </c>
      <c r="C4627" s="405" t="s">
        <v>2110</v>
      </c>
      <c r="D4627" s="384">
        <v>1064</v>
      </c>
      <c r="E4627">
        <v>0.02</v>
      </c>
      <c r="F4627">
        <v>1.0756600000000001</v>
      </c>
      <c r="G4627" s="384">
        <v>0</v>
      </c>
      <c r="H4627">
        <v>1.0778000000000001</v>
      </c>
    </row>
    <row r="4628" spans="1:10">
      <c r="A4628">
        <v>4648</v>
      </c>
      <c r="B4628" s="612">
        <v>43915.035416666666</v>
      </c>
      <c r="C4628" s="405" t="s">
        <v>2054</v>
      </c>
      <c r="D4628" s="384">
        <v>1064</v>
      </c>
      <c r="E4628">
        <v>0.02</v>
      </c>
      <c r="F4628">
        <v>1.0778000000000001</v>
      </c>
      <c r="G4628" s="384">
        <v>0</v>
      </c>
      <c r="H4628">
        <v>1.0778000000000001</v>
      </c>
      <c r="I4628">
        <v>-4.26</v>
      </c>
      <c r="J4628" s="384">
        <v>27595.41</v>
      </c>
    </row>
    <row r="4629" spans="1:10">
      <c r="A4629">
        <v>4620</v>
      </c>
      <c r="B4629" s="612">
        <v>43914.832638888889</v>
      </c>
      <c r="C4629" s="405" t="s">
        <v>97</v>
      </c>
      <c r="D4629" s="384">
        <v>1065</v>
      </c>
      <c r="E4629">
        <v>0.02</v>
      </c>
      <c r="F4629">
        <v>1.07728</v>
      </c>
      <c r="G4629" s="384">
        <v>0</v>
      </c>
      <c r="H4629">
        <v>0</v>
      </c>
    </row>
    <row r="4630" spans="1:10">
      <c r="A4630">
        <v>4621</v>
      </c>
      <c r="B4630" s="612">
        <v>43914.832638888889</v>
      </c>
      <c r="C4630" s="405" t="s">
        <v>2110</v>
      </c>
      <c r="D4630" s="384">
        <v>1065</v>
      </c>
      <c r="E4630">
        <v>0.02</v>
      </c>
      <c r="F4630">
        <v>1.07728</v>
      </c>
      <c r="G4630" s="384">
        <v>0</v>
      </c>
      <c r="H4630">
        <v>1.0754699999999999</v>
      </c>
    </row>
    <row r="4631" spans="1:10">
      <c r="A4631">
        <v>4629</v>
      </c>
      <c r="B4631" s="612">
        <v>43914.855555555558</v>
      </c>
      <c r="C4631" s="405" t="s">
        <v>2110</v>
      </c>
      <c r="D4631" s="384">
        <v>1065</v>
      </c>
      <c r="E4631">
        <v>0.02</v>
      </c>
      <c r="F4631">
        <v>1.07728</v>
      </c>
      <c r="G4631" s="384">
        <v>0</v>
      </c>
      <c r="H4631">
        <v>1.0765</v>
      </c>
    </row>
    <row r="4632" spans="1:10">
      <c r="A4632">
        <v>4641</v>
      </c>
      <c r="B4632" s="612">
        <v>43914.935416666667</v>
      </c>
      <c r="C4632" s="405" t="s">
        <v>2110</v>
      </c>
      <c r="D4632" s="384">
        <v>1065</v>
      </c>
      <c r="E4632">
        <v>0.02</v>
      </c>
      <c r="F4632">
        <v>1.07728</v>
      </c>
      <c r="G4632" s="384">
        <v>0</v>
      </c>
      <c r="H4632">
        <v>1.0778000000000001</v>
      </c>
    </row>
    <row r="4633" spans="1:10">
      <c r="A4633">
        <v>4649</v>
      </c>
      <c r="B4633" s="612">
        <v>43915.035416666666</v>
      </c>
      <c r="C4633" s="405" t="s">
        <v>2054</v>
      </c>
      <c r="D4633" s="384">
        <v>1065</v>
      </c>
      <c r="E4633">
        <v>0.02</v>
      </c>
      <c r="F4633">
        <v>1.0778000000000001</v>
      </c>
      <c r="G4633" s="384">
        <v>0</v>
      </c>
      <c r="H4633">
        <v>1.0778000000000001</v>
      </c>
      <c r="I4633">
        <v>-1.02</v>
      </c>
      <c r="J4633" s="384">
        <v>27594.39</v>
      </c>
    </row>
    <row r="4634" spans="1:10">
      <c r="A4634">
        <v>4627</v>
      </c>
      <c r="B4634" s="612">
        <v>43914.855555555558</v>
      </c>
      <c r="C4634" s="405" t="s">
        <v>97</v>
      </c>
      <c r="D4634" s="384">
        <v>1066</v>
      </c>
      <c r="E4634">
        <v>0.03</v>
      </c>
      <c r="F4634">
        <v>1.0788800000000001</v>
      </c>
      <c r="G4634" s="384">
        <v>0</v>
      </c>
      <c r="H4634">
        <v>0</v>
      </c>
    </row>
    <row r="4635" spans="1:10">
      <c r="A4635">
        <v>4628</v>
      </c>
      <c r="B4635" s="612">
        <v>43914.855555555558</v>
      </c>
      <c r="C4635" s="405" t="s">
        <v>2110</v>
      </c>
      <c r="D4635" s="384">
        <v>1066</v>
      </c>
      <c r="E4635">
        <v>0.03</v>
      </c>
      <c r="F4635">
        <v>1.0788800000000001</v>
      </c>
      <c r="G4635" s="384">
        <v>0</v>
      </c>
      <c r="H4635">
        <v>1.0765</v>
      </c>
    </row>
    <row r="4636" spans="1:10">
      <c r="A4636">
        <v>4640</v>
      </c>
      <c r="B4636" s="612">
        <v>43914.935416666667</v>
      </c>
      <c r="C4636" s="405" t="s">
        <v>2110</v>
      </c>
      <c r="D4636" s="384">
        <v>1066</v>
      </c>
      <c r="E4636">
        <v>0.03</v>
      </c>
      <c r="F4636">
        <v>1.0788800000000001</v>
      </c>
      <c r="G4636" s="384">
        <v>0</v>
      </c>
      <c r="H4636">
        <v>1.0778000000000001</v>
      </c>
    </row>
    <row r="4637" spans="1:10">
      <c r="A4637">
        <v>4650</v>
      </c>
      <c r="B4637" s="612">
        <v>43915.035416666666</v>
      </c>
      <c r="C4637" s="405" t="s">
        <v>2054</v>
      </c>
      <c r="D4637" s="384">
        <v>1066</v>
      </c>
      <c r="E4637">
        <v>0.03</v>
      </c>
      <c r="F4637">
        <v>1.0778000000000001</v>
      </c>
      <c r="G4637" s="384">
        <v>0</v>
      </c>
      <c r="H4637">
        <v>1.0778000000000001</v>
      </c>
      <c r="I4637">
        <v>3.27</v>
      </c>
      <c r="J4637" s="384">
        <v>27597.66</v>
      </c>
    </row>
    <row r="4638" spans="1:10">
      <c r="A4638">
        <v>4631</v>
      </c>
      <c r="B4638" s="612">
        <v>43914.875</v>
      </c>
      <c r="C4638" s="405" t="s">
        <v>96</v>
      </c>
      <c r="D4638" s="384">
        <v>1067</v>
      </c>
      <c r="E4638">
        <v>0.02</v>
      </c>
      <c r="F4638">
        <v>1.07881</v>
      </c>
      <c r="G4638" s="384">
        <v>0</v>
      </c>
      <c r="H4638">
        <v>0</v>
      </c>
    </row>
    <row r="4639" spans="1:10">
      <c r="A4639">
        <v>4632</v>
      </c>
      <c r="B4639" s="612">
        <v>43914.875</v>
      </c>
      <c r="C4639" s="405" t="s">
        <v>2110</v>
      </c>
      <c r="D4639" s="384">
        <v>1067</v>
      </c>
      <c r="E4639">
        <v>0.02</v>
      </c>
      <c r="F4639">
        <v>1.07881</v>
      </c>
      <c r="G4639" s="384">
        <v>0</v>
      </c>
      <c r="H4639">
        <v>1.0798099999999999</v>
      </c>
    </row>
    <row r="4640" spans="1:10">
      <c r="A4640">
        <v>4635</v>
      </c>
      <c r="B4640" s="612">
        <v>43914.881249999999</v>
      </c>
      <c r="C4640" s="405" t="s">
        <v>2110</v>
      </c>
      <c r="D4640" s="384">
        <v>1067</v>
      </c>
      <c r="E4640">
        <v>0.02</v>
      </c>
      <c r="F4640">
        <v>1.07881</v>
      </c>
      <c r="G4640" s="384">
        <v>0</v>
      </c>
      <c r="H4640">
        <v>1.07897</v>
      </c>
    </row>
    <row r="4641" spans="1:10">
      <c r="A4641">
        <v>4636</v>
      </c>
      <c r="B4641" s="612">
        <v>43914.918749999997</v>
      </c>
      <c r="C4641" s="405" t="s">
        <v>2054</v>
      </c>
      <c r="D4641" s="384">
        <v>1067</v>
      </c>
      <c r="E4641">
        <v>0.02</v>
      </c>
      <c r="F4641">
        <v>1.07897</v>
      </c>
      <c r="G4641" s="384">
        <v>0</v>
      </c>
      <c r="H4641">
        <v>1.07897</v>
      </c>
      <c r="I4641">
        <v>0.32</v>
      </c>
      <c r="J4641" s="384">
        <v>27595.98</v>
      </c>
    </row>
    <row r="4642" spans="1:10">
      <c r="A4642">
        <v>4633</v>
      </c>
      <c r="B4642" s="612">
        <v>43914.881249999999</v>
      </c>
      <c r="C4642" s="405" t="s">
        <v>96</v>
      </c>
      <c r="D4642" s="384">
        <v>1068</v>
      </c>
      <c r="E4642">
        <v>0.02</v>
      </c>
      <c r="F4642">
        <v>1.0771299999999999</v>
      </c>
      <c r="G4642" s="384">
        <v>0</v>
      </c>
      <c r="H4642">
        <v>0</v>
      </c>
    </row>
    <row r="4643" spans="1:10">
      <c r="A4643">
        <v>4634</v>
      </c>
      <c r="B4643" s="612">
        <v>43914.881249999999</v>
      </c>
      <c r="C4643" s="405" t="s">
        <v>2110</v>
      </c>
      <c r="D4643" s="384">
        <v>1068</v>
      </c>
      <c r="E4643">
        <v>0.02</v>
      </c>
      <c r="F4643">
        <v>1.0771299999999999</v>
      </c>
      <c r="G4643" s="384">
        <v>0</v>
      </c>
      <c r="H4643">
        <v>1.07897</v>
      </c>
    </row>
    <row r="4644" spans="1:10">
      <c r="A4644">
        <v>4637</v>
      </c>
      <c r="B4644" s="612">
        <v>43914.918749999997</v>
      </c>
      <c r="C4644" s="405" t="s">
        <v>2054</v>
      </c>
      <c r="D4644" s="384">
        <v>1068</v>
      </c>
      <c r="E4644">
        <v>0.02</v>
      </c>
      <c r="F4644">
        <v>1.07897</v>
      </c>
      <c r="G4644" s="384">
        <v>0</v>
      </c>
      <c r="H4644">
        <v>1.07897</v>
      </c>
      <c r="I4644">
        <v>3.68</v>
      </c>
      <c r="J4644" s="384">
        <v>27599.66</v>
      </c>
    </row>
    <row r="4645" spans="1:10">
      <c r="A4645">
        <v>4638</v>
      </c>
      <c r="B4645" s="612">
        <v>43914.935416666667</v>
      </c>
      <c r="C4645" s="405" t="s">
        <v>97</v>
      </c>
      <c r="D4645" s="384">
        <v>1069</v>
      </c>
      <c r="E4645">
        <v>0.05</v>
      </c>
      <c r="F4645">
        <v>1.0806100000000001</v>
      </c>
      <c r="G4645" s="384">
        <v>0</v>
      </c>
      <c r="H4645">
        <v>0</v>
      </c>
    </row>
    <row r="4646" spans="1:10">
      <c r="A4646">
        <v>4639</v>
      </c>
      <c r="B4646" s="612">
        <v>43914.935416666667</v>
      </c>
      <c r="C4646" s="405" t="s">
        <v>2110</v>
      </c>
      <c r="D4646" s="384">
        <v>1069</v>
      </c>
      <c r="E4646">
        <v>0.05</v>
      </c>
      <c r="F4646">
        <v>1.0806100000000001</v>
      </c>
      <c r="G4646" s="384">
        <v>0</v>
      </c>
      <c r="H4646">
        <v>1.0778000000000001</v>
      </c>
    </row>
    <row r="4647" spans="1:10">
      <c r="A4647">
        <v>4651</v>
      </c>
      <c r="B4647" s="612">
        <v>43915.035416666666</v>
      </c>
      <c r="C4647" s="405" t="s">
        <v>2054</v>
      </c>
      <c r="D4647" s="384">
        <v>1069</v>
      </c>
      <c r="E4647">
        <v>0.05</v>
      </c>
      <c r="F4647">
        <v>1.0778000000000001</v>
      </c>
      <c r="G4647" s="384">
        <v>0</v>
      </c>
      <c r="H4647">
        <v>1.0778000000000001</v>
      </c>
      <c r="I4647">
        <v>14.11</v>
      </c>
      <c r="J4647" s="384">
        <v>27611.77</v>
      </c>
    </row>
    <row r="4648" spans="1:10">
      <c r="A4648">
        <v>4643</v>
      </c>
      <c r="B4648" s="612">
        <v>43914.947222222225</v>
      </c>
      <c r="C4648" s="405" t="s">
        <v>96</v>
      </c>
      <c r="D4648" s="384">
        <v>1070</v>
      </c>
      <c r="E4648">
        <v>0.02</v>
      </c>
      <c r="F4648">
        <v>1.0805499999999999</v>
      </c>
      <c r="G4648" s="384">
        <v>0</v>
      </c>
      <c r="H4648">
        <v>0</v>
      </c>
    </row>
    <row r="4649" spans="1:10">
      <c r="A4649">
        <v>4644</v>
      </c>
      <c r="B4649" s="612">
        <v>43914.947222222225</v>
      </c>
      <c r="C4649" s="405" t="s">
        <v>2110</v>
      </c>
      <c r="D4649" s="384">
        <v>1070</v>
      </c>
      <c r="E4649">
        <v>0.02</v>
      </c>
      <c r="F4649">
        <v>1.0805499999999999</v>
      </c>
      <c r="G4649" s="384">
        <v>0</v>
      </c>
      <c r="H4649">
        <v>1.08155</v>
      </c>
    </row>
    <row r="4650" spans="1:10">
      <c r="A4650">
        <v>4647</v>
      </c>
      <c r="B4650" s="612">
        <v>43915.022916666669</v>
      </c>
      <c r="C4650" s="405" t="s">
        <v>2110</v>
      </c>
      <c r="D4650" s="384">
        <v>1070</v>
      </c>
      <c r="E4650">
        <v>0.02</v>
      </c>
      <c r="F4650">
        <v>1.0805499999999999</v>
      </c>
      <c r="G4650" s="384">
        <v>0</v>
      </c>
      <c r="H4650">
        <v>1.08073</v>
      </c>
    </row>
    <row r="4651" spans="1:10">
      <c r="A4651">
        <v>4655</v>
      </c>
      <c r="B4651" s="612">
        <v>43915.036111111112</v>
      </c>
      <c r="C4651" s="405" t="s">
        <v>2110</v>
      </c>
      <c r="D4651" s="384">
        <v>1070</v>
      </c>
      <c r="E4651">
        <v>0.02</v>
      </c>
      <c r="F4651">
        <v>1.0805499999999999</v>
      </c>
      <c r="G4651" s="384">
        <v>0</v>
      </c>
      <c r="H4651">
        <v>1.07969</v>
      </c>
    </row>
    <row r="4652" spans="1:10">
      <c r="A4652">
        <v>4656</v>
      </c>
      <c r="B4652" s="612">
        <v>43915.045138888891</v>
      </c>
      <c r="C4652" s="405" t="s">
        <v>2054</v>
      </c>
      <c r="D4652" s="384">
        <v>1070</v>
      </c>
      <c r="E4652">
        <v>0.02</v>
      </c>
      <c r="F4652">
        <v>1.07969</v>
      </c>
      <c r="G4652" s="384">
        <v>0</v>
      </c>
      <c r="H4652">
        <v>1.07969</v>
      </c>
      <c r="I4652">
        <v>-1.8</v>
      </c>
      <c r="J4652" s="384">
        <v>27609.97</v>
      </c>
    </row>
    <row r="4653" spans="1:10">
      <c r="A4653">
        <v>4645</v>
      </c>
      <c r="B4653" s="612">
        <v>43915.022916666669</v>
      </c>
      <c r="C4653" s="405" t="s">
        <v>96</v>
      </c>
      <c r="D4653" s="384">
        <v>1071</v>
      </c>
      <c r="E4653">
        <v>0.02</v>
      </c>
      <c r="F4653">
        <v>1.0789</v>
      </c>
      <c r="G4653" s="384">
        <v>0</v>
      </c>
      <c r="H4653">
        <v>0</v>
      </c>
    </row>
    <row r="4654" spans="1:10">
      <c r="A4654">
        <v>4646</v>
      </c>
      <c r="B4654" s="612">
        <v>43915.022916666669</v>
      </c>
      <c r="C4654" s="405" t="s">
        <v>2110</v>
      </c>
      <c r="D4654" s="384">
        <v>1071</v>
      </c>
      <c r="E4654">
        <v>0.02</v>
      </c>
      <c r="F4654">
        <v>1.0789</v>
      </c>
      <c r="G4654" s="384">
        <v>0</v>
      </c>
      <c r="H4654">
        <v>1.08073</v>
      </c>
    </row>
    <row r="4655" spans="1:10">
      <c r="A4655">
        <v>4654</v>
      </c>
      <c r="B4655" s="612">
        <v>43915.036111111112</v>
      </c>
      <c r="C4655" s="405" t="s">
        <v>2110</v>
      </c>
      <c r="D4655" s="384">
        <v>1071</v>
      </c>
      <c r="E4655">
        <v>0.02</v>
      </c>
      <c r="F4655">
        <v>1.0789</v>
      </c>
      <c r="G4655" s="384">
        <v>0</v>
      </c>
      <c r="H4655">
        <v>1.07969</v>
      </c>
    </row>
    <row r="4656" spans="1:10">
      <c r="A4656">
        <v>4657</v>
      </c>
      <c r="B4656" s="612">
        <v>43915.045138888891</v>
      </c>
      <c r="C4656" s="405" t="s">
        <v>2054</v>
      </c>
      <c r="D4656" s="384">
        <v>1071</v>
      </c>
      <c r="E4656">
        <v>0.02</v>
      </c>
      <c r="F4656">
        <v>1.07969</v>
      </c>
      <c r="G4656" s="384">
        <v>0</v>
      </c>
      <c r="H4656">
        <v>1.07969</v>
      </c>
      <c r="I4656">
        <v>1.58</v>
      </c>
      <c r="J4656" s="384">
        <v>27611.55</v>
      </c>
    </row>
    <row r="4657" spans="1:10">
      <c r="A4657">
        <v>4652</v>
      </c>
      <c r="B4657" s="612">
        <v>43915.036111111112</v>
      </c>
      <c r="C4657" s="405" t="s">
        <v>96</v>
      </c>
      <c r="D4657" s="384">
        <v>1072</v>
      </c>
      <c r="E4657">
        <v>0.03</v>
      </c>
      <c r="F4657">
        <v>1.0772999999999999</v>
      </c>
      <c r="G4657" s="384">
        <v>0</v>
      </c>
      <c r="H4657">
        <v>0</v>
      </c>
    </row>
    <row r="4658" spans="1:10">
      <c r="A4658">
        <v>4653</v>
      </c>
      <c r="B4658" s="612">
        <v>43915.036111111112</v>
      </c>
      <c r="C4658" s="405" t="s">
        <v>2110</v>
      </c>
      <c r="D4658" s="384">
        <v>1072</v>
      </c>
      <c r="E4658">
        <v>0.03</v>
      </c>
      <c r="F4658">
        <v>1.0772999999999999</v>
      </c>
      <c r="G4658" s="384">
        <v>0</v>
      </c>
      <c r="H4658">
        <v>1.07969</v>
      </c>
    </row>
    <row r="4659" spans="1:10">
      <c r="A4659">
        <v>4658</v>
      </c>
      <c r="B4659" s="612">
        <v>43915.045138888891</v>
      </c>
      <c r="C4659" s="405" t="s">
        <v>2054</v>
      </c>
      <c r="D4659" s="384">
        <v>1072</v>
      </c>
      <c r="E4659">
        <v>0.03</v>
      </c>
      <c r="F4659">
        <v>1.07969</v>
      </c>
      <c r="G4659" s="384">
        <v>0</v>
      </c>
      <c r="H4659">
        <v>1.07969</v>
      </c>
      <c r="I4659">
        <v>7.17</v>
      </c>
      <c r="J4659" s="384">
        <v>27618.720000000001</v>
      </c>
    </row>
    <row r="4660" spans="1:10">
      <c r="A4660">
        <v>4659</v>
      </c>
      <c r="B4660" s="612">
        <v>43915.053472222222</v>
      </c>
      <c r="C4660" s="405" t="s">
        <v>96</v>
      </c>
      <c r="D4660" s="384">
        <v>1073</v>
      </c>
      <c r="E4660">
        <v>0.02</v>
      </c>
      <c r="F4660">
        <v>1.0793600000000001</v>
      </c>
      <c r="G4660" s="384">
        <v>0</v>
      </c>
      <c r="H4660">
        <v>0</v>
      </c>
    </row>
    <row r="4661" spans="1:10">
      <c r="A4661">
        <v>4660</v>
      </c>
      <c r="B4661" s="612">
        <v>43915.053472222222</v>
      </c>
      <c r="C4661" s="405" t="s">
        <v>2110</v>
      </c>
      <c r="D4661" s="384">
        <v>1073</v>
      </c>
      <c r="E4661">
        <v>0.02</v>
      </c>
      <c r="F4661">
        <v>1.0793600000000001</v>
      </c>
      <c r="G4661" s="384">
        <v>0</v>
      </c>
      <c r="H4661">
        <v>1.08036</v>
      </c>
    </row>
    <row r="4662" spans="1:10">
      <c r="A4662">
        <v>4663</v>
      </c>
      <c r="B4662" s="612">
        <v>43915.075694444444</v>
      </c>
      <c r="C4662" s="405" t="s">
        <v>2054</v>
      </c>
      <c r="D4662" s="384">
        <v>1073</v>
      </c>
      <c r="E4662">
        <v>0.02</v>
      </c>
      <c r="F4662">
        <v>1.08036</v>
      </c>
      <c r="G4662" s="384">
        <v>0</v>
      </c>
      <c r="H4662">
        <v>1.08036</v>
      </c>
      <c r="I4662">
        <v>2</v>
      </c>
      <c r="J4662" s="384">
        <v>27620.720000000001</v>
      </c>
    </row>
    <row r="4663" spans="1:10">
      <c r="A4663">
        <v>4661</v>
      </c>
      <c r="B4663" s="612">
        <v>43915.061111111114</v>
      </c>
      <c r="C4663" s="405" t="s">
        <v>97</v>
      </c>
      <c r="D4663" s="384">
        <v>1074</v>
      </c>
      <c r="E4663">
        <v>0.02</v>
      </c>
      <c r="F4663">
        <v>1.0798300000000001</v>
      </c>
      <c r="G4663" s="384">
        <v>0</v>
      </c>
      <c r="H4663">
        <v>0</v>
      </c>
    </row>
    <row r="4664" spans="1:10">
      <c r="A4664">
        <v>4662</v>
      </c>
      <c r="B4664" s="612">
        <v>43915.061111111114</v>
      </c>
      <c r="C4664" s="405" t="s">
        <v>2110</v>
      </c>
      <c r="D4664" s="384">
        <v>1074</v>
      </c>
      <c r="E4664">
        <v>0.02</v>
      </c>
      <c r="F4664">
        <v>1.0798300000000001</v>
      </c>
      <c r="G4664" s="384">
        <v>0</v>
      </c>
      <c r="H4664">
        <v>1.07883</v>
      </c>
    </row>
    <row r="4665" spans="1:10">
      <c r="A4665">
        <v>4669</v>
      </c>
      <c r="B4665" s="612">
        <v>43915.120138888888</v>
      </c>
      <c r="C4665" s="405" t="s">
        <v>2110</v>
      </c>
      <c r="D4665" s="384">
        <v>1074</v>
      </c>
      <c r="E4665">
        <v>0.02</v>
      </c>
      <c r="F4665">
        <v>1.0798300000000001</v>
      </c>
      <c r="G4665" s="384">
        <v>0</v>
      </c>
      <c r="H4665">
        <v>1.0796399999999999</v>
      </c>
    </row>
    <row r="4666" spans="1:10">
      <c r="A4666">
        <v>4672</v>
      </c>
      <c r="B4666" s="612">
        <v>43915.222916666666</v>
      </c>
      <c r="C4666" s="405" t="s">
        <v>2054</v>
      </c>
      <c r="D4666" s="384">
        <v>1074</v>
      </c>
      <c r="E4666">
        <v>0.02</v>
      </c>
      <c r="F4666">
        <v>1.0796399999999999</v>
      </c>
      <c r="G4666" s="384">
        <v>0</v>
      </c>
      <c r="H4666">
        <v>1.0796399999999999</v>
      </c>
      <c r="I4666">
        <v>0.38</v>
      </c>
      <c r="J4666" s="384">
        <v>27623.1</v>
      </c>
    </row>
    <row r="4667" spans="1:10">
      <c r="A4667">
        <v>4664</v>
      </c>
      <c r="B4667" s="612">
        <v>43915.085416666669</v>
      </c>
      <c r="C4667" s="405" t="s">
        <v>96</v>
      </c>
      <c r="D4667" s="384">
        <v>1075</v>
      </c>
      <c r="E4667">
        <v>0.02</v>
      </c>
      <c r="F4667">
        <v>1.08043</v>
      </c>
      <c r="G4667" s="384">
        <v>0</v>
      </c>
      <c r="H4667">
        <v>0</v>
      </c>
    </row>
    <row r="4668" spans="1:10">
      <c r="A4668">
        <v>4665</v>
      </c>
      <c r="B4668" s="612">
        <v>43915.085416666669</v>
      </c>
      <c r="C4668" s="405" t="s">
        <v>2110</v>
      </c>
      <c r="D4668" s="384">
        <v>1075</v>
      </c>
      <c r="E4668">
        <v>0.02</v>
      </c>
      <c r="F4668">
        <v>1.08043</v>
      </c>
      <c r="G4668" s="384">
        <v>0</v>
      </c>
      <c r="H4668">
        <v>1.0814299999999999</v>
      </c>
    </row>
    <row r="4669" spans="1:10">
      <c r="A4669">
        <v>4666</v>
      </c>
      <c r="B4669" s="612">
        <v>43915.120138888888</v>
      </c>
      <c r="C4669" s="405" t="s">
        <v>2054</v>
      </c>
      <c r="D4669" s="384">
        <v>1075</v>
      </c>
      <c r="E4669">
        <v>0.02</v>
      </c>
      <c r="F4669">
        <v>1.0814299999999999</v>
      </c>
      <c r="G4669" s="384">
        <v>0</v>
      </c>
      <c r="H4669">
        <v>1.0814299999999999</v>
      </c>
      <c r="I4669">
        <v>2</v>
      </c>
      <c r="J4669" s="384">
        <v>27622.720000000001</v>
      </c>
    </row>
    <row r="4670" spans="1:10">
      <c r="A4670">
        <v>4667</v>
      </c>
      <c r="B4670" s="612">
        <v>43915.120138888888</v>
      </c>
      <c r="C4670" s="405" t="s">
        <v>97</v>
      </c>
      <c r="D4670" s="384">
        <v>1076</v>
      </c>
      <c r="E4670">
        <v>0.02</v>
      </c>
      <c r="F4670">
        <v>1.08144</v>
      </c>
      <c r="G4670" s="384">
        <v>0</v>
      </c>
      <c r="H4670">
        <v>0</v>
      </c>
    </row>
    <row r="4671" spans="1:10">
      <c r="A4671">
        <v>4668</v>
      </c>
      <c r="B4671" s="612">
        <v>43915.120138888888</v>
      </c>
      <c r="C4671" s="405" t="s">
        <v>2110</v>
      </c>
      <c r="D4671" s="384">
        <v>1076</v>
      </c>
      <c r="E4671">
        <v>0.02</v>
      </c>
      <c r="F4671">
        <v>1.08144</v>
      </c>
      <c r="G4671" s="384">
        <v>0</v>
      </c>
      <c r="H4671">
        <v>1.0796399999999999</v>
      </c>
    </row>
    <row r="4672" spans="1:10">
      <c r="A4672">
        <v>4673</v>
      </c>
      <c r="B4672" s="612">
        <v>43915.222916666666</v>
      </c>
      <c r="C4672" s="405" t="s">
        <v>2054</v>
      </c>
      <c r="D4672" s="384">
        <v>1076</v>
      </c>
      <c r="E4672">
        <v>0.02</v>
      </c>
      <c r="F4672">
        <v>1.0796399999999999</v>
      </c>
      <c r="G4672" s="384">
        <v>0</v>
      </c>
      <c r="H4672">
        <v>1.0796399999999999</v>
      </c>
      <c r="I4672">
        <v>3.6</v>
      </c>
      <c r="J4672" s="384">
        <v>27626.7</v>
      </c>
    </row>
    <row r="4673" spans="1:10">
      <c r="A4673">
        <v>4670</v>
      </c>
      <c r="B4673" s="612">
        <v>43915.135416666664</v>
      </c>
      <c r="C4673" s="405" t="s">
        <v>96</v>
      </c>
      <c r="D4673" s="384">
        <v>1077</v>
      </c>
      <c r="E4673">
        <v>0.02</v>
      </c>
      <c r="F4673">
        <v>1.0811900000000001</v>
      </c>
      <c r="G4673" s="384">
        <v>0</v>
      </c>
      <c r="H4673">
        <v>0</v>
      </c>
    </row>
    <row r="4674" spans="1:10">
      <c r="A4674">
        <v>4671</v>
      </c>
      <c r="B4674" s="612">
        <v>43915.135416666664</v>
      </c>
      <c r="C4674" s="405" t="s">
        <v>2110</v>
      </c>
      <c r="D4674" s="384">
        <v>1077</v>
      </c>
      <c r="E4674">
        <v>0.02</v>
      </c>
      <c r="F4674">
        <v>1.0811900000000001</v>
      </c>
      <c r="G4674" s="384">
        <v>0</v>
      </c>
      <c r="H4674">
        <v>1.08219</v>
      </c>
    </row>
    <row r="4675" spans="1:10">
      <c r="A4675">
        <v>4676</v>
      </c>
      <c r="B4675" s="612">
        <v>43915.222916666666</v>
      </c>
      <c r="C4675" s="405" t="s">
        <v>2110</v>
      </c>
      <c r="D4675" s="384">
        <v>1077</v>
      </c>
      <c r="E4675">
        <v>0.02</v>
      </c>
      <c r="F4675">
        <v>1.0811900000000001</v>
      </c>
      <c r="G4675" s="384">
        <v>0</v>
      </c>
      <c r="H4675">
        <v>1.08138</v>
      </c>
    </row>
    <row r="4676" spans="1:10">
      <c r="A4676">
        <v>4679</v>
      </c>
      <c r="B4676" s="612">
        <v>43915.248611111114</v>
      </c>
      <c r="C4676" s="405" t="s">
        <v>2054</v>
      </c>
      <c r="D4676" s="384">
        <v>1077</v>
      </c>
      <c r="E4676">
        <v>0.02</v>
      </c>
      <c r="F4676">
        <v>1.08138</v>
      </c>
      <c r="G4676" s="384">
        <v>0</v>
      </c>
      <c r="H4676">
        <v>1.08138</v>
      </c>
      <c r="I4676">
        <v>0.38</v>
      </c>
      <c r="J4676" s="384">
        <v>27627.08</v>
      </c>
    </row>
    <row r="4677" spans="1:10">
      <c r="A4677">
        <v>4674</v>
      </c>
      <c r="B4677" s="612">
        <v>43915.222916666666</v>
      </c>
      <c r="C4677" s="405" t="s">
        <v>96</v>
      </c>
      <c r="D4677" s="384">
        <v>1078</v>
      </c>
      <c r="E4677">
        <v>0.02</v>
      </c>
      <c r="F4677">
        <v>1.0795699999999999</v>
      </c>
      <c r="G4677" s="384">
        <v>0</v>
      </c>
      <c r="H4677">
        <v>0</v>
      </c>
    </row>
    <row r="4678" spans="1:10">
      <c r="A4678">
        <v>4675</v>
      </c>
      <c r="B4678" s="612">
        <v>43915.222916666666</v>
      </c>
      <c r="C4678" s="405" t="s">
        <v>2110</v>
      </c>
      <c r="D4678" s="384">
        <v>1078</v>
      </c>
      <c r="E4678">
        <v>0.02</v>
      </c>
      <c r="F4678">
        <v>1.0795699999999999</v>
      </c>
      <c r="G4678" s="384">
        <v>0</v>
      </c>
      <c r="H4678">
        <v>1.08138</v>
      </c>
    </row>
    <row r="4679" spans="1:10">
      <c r="A4679">
        <v>4680</v>
      </c>
      <c r="B4679" s="612">
        <v>43915.248611111114</v>
      </c>
      <c r="C4679" s="405" t="s">
        <v>2054</v>
      </c>
      <c r="D4679" s="384">
        <v>1078</v>
      </c>
      <c r="E4679">
        <v>0.02</v>
      </c>
      <c r="F4679">
        <v>1.08138</v>
      </c>
      <c r="G4679" s="384">
        <v>0</v>
      </c>
      <c r="H4679">
        <v>1.08138</v>
      </c>
      <c r="I4679">
        <v>3.62</v>
      </c>
      <c r="J4679" s="384">
        <v>27630.7</v>
      </c>
    </row>
    <row r="4680" spans="1:10">
      <c r="A4680">
        <v>4677</v>
      </c>
      <c r="B4680" s="612">
        <v>43915.241666666669</v>
      </c>
      <c r="C4680" s="405" t="s">
        <v>97</v>
      </c>
      <c r="D4680" s="384">
        <v>1079</v>
      </c>
      <c r="E4680">
        <v>0.02</v>
      </c>
      <c r="F4680">
        <v>1.08111</v>
      </c>
      <c r="G4680" s="384">
        <v>0</v>
      </c>
      <c r="H4680">
        <v>0</v>
      </c>
    </row>
    <row r="4681" spans="1:10">
      <c r="A4681">
        <v>4678</v>
      </c>
      <c r="B4681" s="612">
        <v>43915.241666666669</v>
      </c>
      <c r="C4681" s="405" t="s">
        <v>2110</v>
      </c>
      <c r="D4681" s="384">
        <v>1079</v>
      </c>
      <c r="E4681">
        <v>0.02</v>
      </c>
      <c r="F4681">
        <v>1.08111</v>
      </c>
      <c r="G4681" s="384">
        <v>0</v>
      </c>
      <c r="H4681">
        <v>1.0801099999999999</v>
      </c>
    </row>
    <row r="4682" spans="1:10">
      <c r="A4682">
        <v>4685</v>
      </c>
      <c r="B4682" s="612">
        <v>43915.315972222219</v>
      </c>
      <c r="C4682" s="405" t="s">
        <v>2110</v>
      </c>
      <c r="D4682" s="384">
        <v>1079</v>
      </c>
      <c r="E4682">
        <v>0.02</v>
      </c>
      <c r="F4682">
        <v>1.08111</v>
      </c>
      <c r="G4682" s="384">
        <v>0</v>
      </c>
      <c r="H4682">
        <v>1.0809200000000001</v>
      </c>
    </row>
    <row r="4683" spans="1:10">
      <c r="A4683">
        <v>4692</v>
      </c>
      <c r="B4683" s="612">
        <v>43915.332638888889</v>
      </c>
      <c r="C4683" s="405" t="s">
        <v>2054</v>
      </c>
      <c r="D4683" s="384">
        <v>1079</v>
      </c>
      <c r="E4683">
        <v>0.02</v>
      </c>
      <c r="F4683">
        <v>1.0809200000000001</v>
      </c>
      <c r="G4683" s="384">
        <v>0</v>
      </c>
      <c r="H4683">
        <v>1.0809200000000001</v>
      </c>
      <c r="I4683">
        <v>0.38</v>
      </c>
      <c r="J4683" s="384">
        <v>27633.08</v>
      </c>
    </row>
    <row r="4684" spans="1:10">
      <c r="A4684">
        <v>4681</v>
      </c>
      <c r="B4684" s="612">
        <v>43915.256249999999</v>
      </c>
      <c r="C4684" s="405" t="s">
        <v>96</v>
      </c>
      <c r="D4684" s="384">
        <v>1080</v>
      </c>
      <c r="E4684">
        <v>0.02</v>
      </c>
      <c r="F4684">
        <v>1.08196</v>
      </c>
      <c r="G4684" s="384">
        <v>0</v>
      </c>
      <c r="H4684">
        <v>0</v>
      </c>
    </row>
    <row r="4685" spans="1:10">
      <c r="A4685">
        <v>4682</v>
      </c>
      <c r="B4685" s="612">
        <v>43915.256249999999</v>
      </c>
      <c r="C4685" s="405" t="s">
        <v>2110</v>
      </c>
      <c r="D4685" s="384">
        <v>1080</v>
      </c>
      <c r="E4685">
        <v>0.02</v>
      </c>
      <c r="F4685">
        <v>1.08196</v>
      </c>
      <c r="G4685" s="384">
        <v>0</v>
      </c>
      <c r="H4685">
        <v>1.0829599999999999</v>
      </c>
    </row>
    <row r="4686" spans="1:10">
      <c r="A4686">
        <v>4686</v>
      </c>
      <c r="B4686" s="612">
        <v>43915.315972222219</v>
      </c>
      <c r="C4686" s="405" t="s">
        <v>2054</v>
      </c>
      <c r="D4686" s="384">
        <v>1080</v>
      </c>
      <c r="E4686">
        <v>0.02</v>
      </c>
      <c r="F4686">
        <v>1.0829599999999999</v>
      </c>
      <c r="G4686" s="384">
        <v>0</v>
      </c>
      <c r="H4686">
        <v>1.0829599999999999</v>
      </c>
      <c r="I4686">
        <v>2</v>
      </c>
      <c r="J4686" s="384">
        <v>27632.7</v>
      </c>
    </row>
    <row r="4687" spans="1:10">
      <c r="A4687">
        <v>4683</v>
      </c>
      <c r="B4687" s="612">
        <v>43915.315972222219</v>
      </c>
      <c r="C4687" s="405" t="s">
        <v>97</v>
      </c>
      <c r="D4687" s="384">
        <v>1081</v>
      </c>
      <c r="E4687">
        <v>0.02</v>
      </c>
      <c r="F4687">
        <v>1.08273</v>
      </c>
      <c r="G4687" s="384">
        <v>0</v>
      </c>
      <c r="H4687">
        <v>0</v>
      </c>
    </row>
    <row r="4688" spans="1:10">
      <c r="A4688">
        <v>4684</v>
      </c>
      <c r="B4688" s="612">
        <v>43915.315972222219</v>
      </c>
      <c r="C4688" s="405" t="s">
        <v>2110</v>
      </c>
      <c r="D4688" s="384">
        <v>1081</v>
      </c>
      <c r="E4688">
        <v>0.02</v>
      </c>
      <c r="F4688">
        <v>1.08273</v>
      </c>
      <c r="G4688" s="384">
        <v>0</v>
      </c>
      <c r="H4688">
        <v>1.0809200000000001</v>
      </c>
    </row>
    <row r="4689" spans="1:10">
      <c r="A4689">
        <v>4693</v>
      </c>
      <c r="B4689" s="612">
        <v>43915.332638888889</v>
      </c>
      <c r="C4689" s="405" t="s">
        <v>2054</v>
      </c>
      <c r="D4689" s="384">
        <v>1081</v>
      </c>
      <c r="E4689">
        <v>0.02</v>
      </c>
      <c r="F4689">
        <v>1.0809200000000001</v>
      </c>
      <c r="G4689" s="384">
        <v>0</v>
      </c>
      <c r="H4689">
        <v>1.0809200000000001</v>
      </c>
      <c r="I4689">
        <v>3.62</v>
      </c>
      <c r="J4689" s="384">
        <v>27636.7</v>
      </c>
    </row>
    <row r="4690" spans="1:10">
      <c r="A4690">
        <v>4687</v>
      </c>
      <c r="B4690" s="612">
        <v>43915.319444444445</v>
      </c>
      <c r="C4690" s="405" t="s">
        <v>96</v>
      </c>
      <c r="D4690" s="384">
        <v>1082</v>
      </c>
      <c r="E4690">
        <v>0.02</v>
      </c>
      <c r="F4690">
        <v>1.0827800000000001</v>
      </c>
      <c r="G4690" s="384">
        <v>0</v>
      </c>
      <c r="H4690">
        <v>0</v>
      </c>
    </row>
    <row r="4691" spans="1:10">
      <c r="A4691">
        <v>4688</v>
      </c>
      <c r="B4691" s="612">
        <v>43915.319444444445</v>
      </c>
      <c r="C4691" s="405" t="s">
        <v>2110</v>
      </c>
      <c r="D4691" s="384">
        <v>1082</v>
      </c>
      <c r="E4691">
        <v>0.02</v>
      </c>
      <c r="F4691">
        <v>1.0827800000000001</v>
      </c>
      <c r="G4691" s="384">
        <v>0</v>
      </c>
      <c r="H4691">
        <v>1.08378</v>
      </c>
    </row>
    <row r="4692" spans="1:10">
      <c r="A4692">
        <v>4691</v>
      </c>
      <c r="B4692" s="612">
        <v>43915.331944444442</v>
      </c>
      <c r="C4692" s="405" t="s">
        <v>2110</v>
      </c>
      <c r="D4692" s="384">
        <v>1082</v>
      </c>
      <c r="E4692">
        <v>0.02</v>
      </c>
      <c r="F4692">
        <v>1.0827800000000001</v>
      </c>
      <c r="G4692" s="384">
        <v>0</v>
      </c>
      <c r="H4692">
        <v>1.0829800000000001</v>
      </c>
    </row>
    <row r="4693" spans="1:10">
      <c r="A4693">
        <v>4697</v>
      </c>
      <c r="B4693" s="612">
        <v>43915.336111111108</v>
      </c>
      <c r="C4693" s="405" t="s">
        <v>2110</v>
      </c>
      <c r="D4693" s="384">
        <v>1082</v>
      </c>
      <c r="E4693">
        <v>0.02</v>
      </c>
      <c r="F4693">
        <v>1.0827800000000001</v>
      </c>
      <c r="G4693" s="384">
        <v>0</v>
      </c>
      <c r="H4693">
        <v>1.0819399999999999</v>
      </c>
    </row>
    <row r="4694" spans="1:10">
      <c r="A4694">
        <v>4700</v>
      </c>
      <c r="B4694" s="612">
        <v>43915.347222222219</v>
      </c>
      <c r="C4694" s="405" t="s">
        <v>2054</v>
      </c>
      <c r="D4694" s="384">
        <v>1082</v>
      </c>
      <c r="E4694">
        <v>0.02</v>
      </c>
      <c r="F4694">
        <v>1.0819399999999999</v>
      </c>
      <c r="G4694" s="384">
        <v>0</v>
      </c>
      <c r="H4694">
        <v>1.0819399999999999</v>
      </c>
      <c r="I4694">
        <v>-1.68</v>
      </c>
      <c r="J4694" s="384">
        <v>27635.02</v>
      </c>
    </row>
    <row r="4695" spans="1:10">
      <c r="A4695">
        <v>4689</v>
      </c>
      <c r="B4695" s="612">
        <v>43915.331944444442</v>
      </c>
      <c r="C4695" s="405" t="s">
        <v>96</v>
      </c>
      <c r="D4695" s="384">
        <v>1083</v>
      </c>
      <c r="E4695">
        <v>0.02</v>
      </c>
      <c r="F4695">
        <v>1.08117</v>
      </c>
      <c r="G4695" s="384">
        <v>0</v>
      </c>
      <c r="H4695">
        <v>0</v>
      </c>
    </row>
    <row r="4696" spans="1:10">
      <c r="A4696">
        <v>4690</v>
      </c>
      <c r="B4696" s="612">
        <v>43915.331944444442</v>
      </c>
      <c r="C4696" s="405" t="s">
        <v>2110</v>
      </c>
      <c r="D4696" s="384">
        <v>1083</v>
      </c>
      <c r="E4696">
        <v>0.02</v>
      </c>
      <c r="F4696">
        <v>1.08117</v>
      </c>
      <c r="G4696" s="384">
        <v>0</v>
      </c>
      <c r="H4696">
        <v>1.0829800000000001</v>
      </c>
    </row>
    <row r="4697" spans="1:10">
      <c r="A4697">
        <v>4696</v>
      </c>
      <c r="B4697" s="612">
        <v>43915.336111111108</v>
      </c>
      <c r="C4697" s="405" t="s">
        <v>2110</v>
      </c>
      <c r="D4697" s="384">
        <v>1083</v>
      </c>
      <c r="E4697">
        <v>0.02</v>
      </c>
      <c r="F4697">
        <v>1.08117</v>
      </c>
      <c r="G4697" s="384">
        <v>0</v>
      </c>
      <c r="H4697">
        <v>1.0819399999999999</v>
      </c>
    </row>
    <row r="4698" spans="1:10">
      <c r="A4698">
        <v>4701</v>
      </c>
      <c r="B4698" s="612">
        <v>43915.347222222219</v>
      </c>
      <c r="C4698" s="405" t="s">
        <v>2054</v>
      </c>
      <c r="D4698" s="384">
        <v>1083</v>
      </c>
      <c r="E4698">
        <v>0.02</v>
      </c>
      <c r="F4698">
        <v>1.0819399999999999</v>
      </c>
      <c r="G4698" s="384">
        <v>0</v>
      </c>
      <c r="H4698">
        <v>1.0819399999999999</v>
      </c>
      <c r="I4698">
        <v>1.54</v>
      </c>
      <c r="J4698" s="384">
        <v>27636.560000000001</v>
      </c>
    </row>
    <row r="4699" spans="1:10">
      <c r="A4699">
        <v>4694</v>
      </c>
      <c r="B4699" s="612">
        <v>43915.336111111108</v>
      </c>
      <c r="C4699" s="405" t="s">
        <v>96</v>
      </c>
      <c r="D4699" s="384">
        <v>1084</v>
      </c>
      <c r="E4699">
        <v>0.03</v>
      </c>
      <c r="F4699">
        <v>1.07955</v>
      </c>
      <c r="G4699" s="384">
        <v>0</v>
      </c>
      <c r="H4699">
        <v>0</v>
      </c>
    </row>
    <row r="4700" spans="1:10">
      <c r="A4700">
        <v>4695</v>
      </c>
      <c r="B4700" s="612">
        <v>43915.336111111108</v>
      </c>
      <c r="C4700" s="405" t="s">
        <v>2110</v>
      </c>
      <c r="D4700" s="384">
        <v>1084</v>
      </c>
      <c r="E4700">
        <v>0.03</v>
      </c>
      <c r="F4700">
        <v>1.07955</v>
      </c>
      <c r="G4700" s="384">
        <v>0</v>
      </c>
      <c r="H4700">
        <v>1.0819399999999999</v>
      </c>
    </row>
    <row r="4701" spans="1:10">
      <c r="A4701">
        <v>4702</v>
      </c>
      <c r="B4701" s="612">
        <v>43915.347222222219</v>
      </c>
      <c r="C4701" s="405" t="s">
        <v>2054</v>
      </c>
      <c r="D4701" s="384">
        <v>1084</v>
      </c>
      <c r="E4701">
        <v>0.03</v>
      </c>
      <c r="F4701">
        <v>1.0819399999999999</v>
      </c>
      <c r="G4701" s="384">
        <v>0</v>
      </c>
      <c r="H4701">
        <v>1.0819399999999999</v>
      </c>
      <c r="I4701">
        <v>7.17</v>
      </c>
      <c r="J4701" s="384">
        <v>27643.73</v>
      </c>
    </row>
    <row r="4702" spans="1:10">
      <c r="A4702">
        <v>4698</v>
      </c>
      <c r="B4702" s="612">
        <v>43915.344444444447</v>
      </c>
      <c r="C4702" s="405" t="s">
        <v>97</v>
      </c>
      <c r="D4702" s="384">
        <v>1085</v>
      </c>
      <c r="E4702">
        <v>0.02</v>
      </c>
      <c r="F4702">
        <v>1.08097</v>
      </c>
      <c r="G4702" s="384">
        <v>0</v>
      </c>
      <c r="H4702">
        <v>0</v>
      </c>
    </row>
    <row r="4703" spans="1:10">
      <c r="A4703">
        <v>4699</v>
      </c>
      <c r="B4703" s="612">
        <v>43915.344444444447</v>
      </c>
      <c r="C4703" s="405" t="s">
        <v>2110</v>
      </c>
      <c r="D4703" s="384">
        <v>1085</v>
      </c>
      <c r="E4703">
        <v>0.02</v>
      </c>
      <c r="F4703">
        <v>1.08097</v>
      </c>
      <c r="G4703" s="384">
        <v>0</v>
      </c>
      <c r="H4703">
        <v>1.0799700000000001</v>
      </c>
    </row>
    <row r="4704" spans="1:10">
      <c r="A4704">
        <v>4705</v>
      </c>
      <c r="B4704" s="612">
        <v>43915.357638888891</v>
      </c>
      <c r="C4704" s="405" t="s">
        <v>2110</v>
      </c>
      <c r="D4704" s="384">
        <v>1085</v>
      </c>
      <c r="E4704">
        <v>0.02</v>
      </c>
      <c r="F4704">
        <v>1.08097</v>
      </c>
      <c r="G4704" s="384">
        <v>0</v>
      </c>
      <c r="H4704">
        <v>1.0807800000000001</v>
      </c>
    </row>
    <row r="4705" spans="1:10">
      <c r="A4705">
        <v>4712</v>
      </c>
      <c r="B4705" s="612">
        <v>43915.369444444441</v>
      </c>
      <c r="C4705" s="405" t="s">
        <v>2110</v>
      </c>
      <c r="D4705" s="384">
        <v>1085</v>
      </c>
      <c r="E4705">
        <v>0.02</v>
      </c>
      <c r="F4705">
        <v>1.08097</v>
      </c>
      <c r="G4705" s="384">
        <v>0</v>
      </c>
      <c r="H4705">
        <v>1.0818099999999999</v>
      </c>
    </row>
    <row r="4706" spans="1:10">
      <c r="A4706">
        <v>4724</v>
      </c>
      <c r="B4706" s="612">
        <v>43915.443055555559</v>
      </c>
      <c r="C4706" s="405" t="s">
        <v>2054</v>
      </c>
      <c r="D4706" s="384">
        <v>1085</v>
      </c>
      <c r="E4706">
        <v>0.02</v>
      </c>
      <c r="F4706">
        <v>1.0818099999999999</v>
      </c>
      <c r="G4706" s="384">
        <v>0</v>
      </c>
      <c r="H4706">
        <v>1.0818099999999999</v>
      </c>
      <c r="I4706">
        <v>-1.68</v>
      </c>
      <c r="J4706" s="384">
        <v>27648.05</v>
      </c>
    </row>
    <row r="4707" spans="1:10">
      <c r="A4707">
        <v>4703</v>
      </c>
      <c r="B4707" s="612">
        <v>43915.357638888891</v>
      </c>
      <c r="C4707" s="405" t="s">
        <v>97</v>
      </c>
      <c r="D4707" s="384">
        <v>1086</v>
      </c>
      <c r="E4707">
        <v>0.02</v>
      </c>
      <c r="F4707">
        <v>1.0825800000000001</v>
      </c>
      <c r="G4707" s="384">
        <v>0</v>
      </c>
      <c r="H4707">
        <v>0</v>
      </c>
    </row>
    <row r="4708" spans="1:10">
      <c r="A4708">
        <v>4704</v>
      </c>
      <c r="B4708" s="612">
        <v>43915.357638888891</v>
      </c>
      <c r="C4708" s="405" t="s">
        <v>2110</v>
      </c>
      <c r="D4708" s="384">
        <v>1086</v>
      </c>
      <c r="E4708">
        <v>0.02</v>
      </c>
      <c r="F4708">
        <v>1.0825800000000001</v>
      </c>
      <c r="G4708" s="384">
        <v>0</v>
      </c>
      <c r="H4708">
        <v>1.0807800000000001</v>
      </c>
    </row>
    <row r="4709" spans="1:10">
      <c r="A4709">
        <v>4711</v>
      </c>
      <c r="B4709" s="612">
        <v>43915.369444444441</v>
      </c>
      <c r="C4709" s="405" t="s">
        <v>2110</v>
      </c>
      <c r="D4709" s="384">
        <v>1086</v>
      </c>
      <c r="E4709">
        <v>0.02</v>
      </c>
      <c r="F4709">
        <v>1.0825800000000001</v>
      </c>
      <c r="G4709" s="384">
        <v>0</v>
      </c>
      <c r="H4709">
        <v>1.0818099999999999</v>
      </c>
    </row>
    <row r="4710" spans="1:10">
      <c r="A4710">
        <v>4725</v>
      </c>
      <c r="B4710" s="612">
        <v>43915.443055555559</v>
      </c>
      <c r="C4710" s="405" t="s">
        <v>2054</v>
      </c>
      <c r="D4710" s="384">
        <v>1086</v>
      </c>
      <c r="E4710">
        <v>0.02</v>
      </c>
      <c r="F4710">
        <v>1.0818099999999999</v>
      </c>
      <c r="G4710" s="384">
        <v>0</v>
      </c>
      <c r="H4710">
        <v>1.0818099999999999</v>
      </c>
      <c r="I4710">
        <v>1.54</v>
      </c>
      <c r="J4710" s="384">
        <v>27649.59</v>
      </c>
    </row>
    <row r="4711" spans="1:10">
      <c r="A4711">
        <v>4706</v>
      </c>
      <c r="B4711" s="612">
        <v>43915.36041666667</v>
      </c>
      <c r="C4711" s="405" t="s">
        <v>96</v>
      </c>
      <c r="D4711" s="384">
        <v>1087</v>
      </c>
      <c r="E4711">
        <v>0.02</v>
      </c>
      <c r="F4711">
        <v>1.0824100000000001</v>
      </c>
      <c r="G4711" s="384">
        <v>0</v>
      </c>
      <c r="H4711">
        <v>0</v>
      </c>
    </row>
    <row r="4712" spans="1:10">
      <c r="A4712">
        <v>4707</v>
      </c>
      <c r="B4712" s="612">
        <v>43915.36041666667</v>
      </c>
      <c r="C4712" s="405" t="s">
        <v>2110</v>
      </c>
      <c r="D4712" s="384">
        <v>1087</v>
      </c>
      <c r="E4712">
        <v>0.02</v>
      </c>
      <c r="F4712">
        <v>1.0824100000000001</v>
      </c>
      <c r="G4712" s="384">
        <v>0</v>
      </c>
      <c r="H4712">
        <v>1.08341</v>
      </c>
    </row>
    <row r="4713" spans="1:10">
      <c r="A4713">
        <v>4708</v>
      </c>
      <c r="B4713" s="612">
        <v>43915.368055555555</v>
      </c>
      <c r="C4713" s="405" t="s">
        <v>2054</v>
      </c>
      <c r="D4713" s="384">
        <v>1087</v>
      </c>
      <c r="E4713">
        <v>0.02</v>
      </c>
      <c r="F4713">
        <v>1.08341</v>
      </c>
      <c r="G4713" s="384">
        <v>0</v>
      </c>
      <c r="H4713">
        <v>1.08341</v>
      </c>
      <c r="I4713">
        <v>2</v>
      </c>
      <c r="J4713" s="384">
        <v>27645.73</v>
      </c>
    </row>
    <row r="4714" spans="1:10">
      <c r="A4714">
        <v>4709</v>
      </c>
      <c r="B4714" s="612">
        <v>43915.369444444441</v>
      </c>
      <c r="C4714" s="405" t="s">
        <v>97</v>
      </c>
      <c r="D4714" s="384">
        <v>1088</v>
      </c>
      <c r="E4714">
        <v>0.03</v>
      </c>
      <c r="F4714">
        <v>1.08419</v>
      </c>
      <c r="G4714" s="384">
        <v>0</v>
      </c>
      <c r="H4714">
        <v>0</v>
      </c>
    </row>
    <row r="4715" spans="1:10">
      <c r="A4715">
        <v>4710</v>
      </c>
      <c r="B4715" s="612">
        <v>43915.369444444441</v>
      </c>
      <c r="C4715" s="405" t="s">
        <v>2110</v>
      </c>
      <c r="D4715" s="384">
        <v>1088</v>
      </c>
      <c r="E4715">
        <v>0.03</v>
      </c>
      <c r="F4715">
        <v>1.08419</v>
      </c>
      <c r="G4715" s="384">
        <v>0</v>
      </c>
      <c r="H4715">
        <v>1.0818099999999999</v>
      </c>
    </row>
    <row r="4716" spans="1:10">
      <c r="A4716">
        <v>4726</v>
      </c>
      <c r="B4716" s="612">
        <v>43915.443055555559</v>
      </c>
      <c r="C4716" s="405" t="s">
        <v>2054</v>
      </c>
      <c r="D4716" s="384">
        <v>1088</v>
      </c>
      <c r="E4716">
        <v>0.03</v>
      </c>
      <c r="F4716">
        <v>1.0818099999999999</v>
      </c>
      <c r="G4716" s="384">
        <v>0</v>
      </c>
      <c r="H4716">
        <v>1.0818099999999999</v>
      </c>
      <c r="I4716">
        <v>7.14</v>
      </c>
      <c r="J4716" s="384">
        <v>27656.73</v>
      </c>
    </row>
    <row r="4717" spans="1:10">
      <c r="A4717">
        <v>4713</v>
      </c>
      <c r="B4717" s="612">
        <v>43915.374305555553</v>
      </c>
      <c r="C4717" s="405" t="s">
        <v>96</v>
      </c>
      <c r="D4717" s="384">
        <v>1089</v>
      </c>
      <c r="E4717">
        <v>0.02</v>
      </c>
      <c r="F4717">
        <v>1.08324</v>
      </c>
      <c r="G4717" s="384">
        <v>0</v>
      </c>
      <c r="H4717">
        <v>0</v>
      </c>
    </row>
    <row r="4718" spans="1:10">
      <c r="A4718">
        <v>4714</v>
      </c>
      <c r="B4718" s="612">
        <v>43915.374305555553</v>
      </c>
      <c r="C4718" s="405" t="s">
        <v>2110</v>
      </c>
      <c r="D4718" s="384">
        <v>1089</v>
      </c>
      <c r="E4718">
        <v>0.02</v>
      </c>
      <c r="F4718">
        <v>1.08324</v>
      </c>
      <c r="G4718" s="384">
        <v>0</v>
      </c>
      <c r="H4718">
        <v>1.0842400000000001</v>
      </c>
    </row>
    <row r="4719" spans="1:10">
      <c r="A4719">
        <v>4715</v>
      </c>
      <c r="B4719" s="612">
        <v>43915.381249999999</v>
      </c>
      <c r="C4719" s="405" t="s">
        <v>2054</v>
      </c>
      <c r="D4719" s="384">
        <v>1089</v>
      </c>
      <c r="E4719">
        <v>0.02</v>
      </c>
      <c r="F4719">
        <v>1.0842400000000001</v>
      </c>
      <c r="G4719" s="384">
        <v>0</v>
      </c>
      <c r="H4719">
        <v>1.0842400000000001</v>
      </c>
      <c r="I4719">
        <v>2</v>
      </c>
      <c r="J4719" s="384">
        <v>27647.73</v>
      </c>
    </row>
    <row r="4720" spans="1:10">
      <c r="A4720">
        <v>4716</v>
      </c>
      <c r="B4720" s="612">
        <v>43915.390972222223</v>
      </c>
      <c r="C4720" s="405" t="s">
        <v>96</v>
      </c>
      <c r="D4720" s="384">
        <v>1090</v>
      </c>
      <c r="E4720">
        <v>0.02</v>
      </c>
      <c r="F4720">
        <v>1.08378</v>
      </c>
      <c r="G4720" s="384">
        <v>0</v>
      </c>
      <c r="H4720">
        <v>0</v>
      </c>
    </row>
    <row r="4721" spans="1:10">
      <c r="A4721">
        <v>4717</v>
      </c>
      <c r="B4721" s="612">
        <v>43915.390972222223</v>
      </c>
      <c r="C4721" s="405" t="s">
        <v>2110</v>
      </c>
      <c r="D4721" s="384">
        <v>1090</v>
      </c>
      <c r="E4721">
        <v>0.02</v>
      </c>
      <c r="F4721">
        <v>1.08378</v>
      </c>
      <c r="G4721" s="384">
        <v>0</v>
      </c>
      <c r="H4721">
        <v>1.0847800000000001</v>
      </c>
    </row>
    <row r="4722" spans="1:10">
      <c r="A4722">
        <v>4718</v>
      </c>
      <c r="B4722" s="612">
        <v>43915.40625</v>
      </c>
      <c r="C4722" s="405" t="s">
        <v>2054</v>
      </c>
      <c r="D4722" s="384">
        <v>1090</v>
      </c>
      <c r="E4722">
        <v>0.02</v>
      </c>
      <c r="F4722">
        <v>1.0847800000000001</v>
      </c>
      <c r="G4722" s="384">
        <v>0</v>
      </c>
      <c r="H4722">
        <v>1.0847800000000001</v>
      </c>
      <c r="I4722">
        <v>2</v>
      </c>
      <c r="J4722" s="384">
        <v>27649.73</v>
      </c>
    </row>
    <row r="4723" spans="1:10">
      <c r="A4723">
        <v>4719</v>
      </c>
      <c r="B4723" s="612">
        <v>43915.42083333333</v>
      </c>
      <c r="C4723" s="405" t="s">
        <v>96</v>
      </c>
      <c r="D4723" s="384">
        <v>1091</v>
      </c>
      <c r="E4723">
        <v>0.02</v>
      </c>
      <c r="F4723">
        <v>1.0840799999999999</v>
      </c>
      <c r="G4723" s="384">
        <v>0</v>
      </c>
      <c r="H4723">
        <v>0</v>
      </c>
    </row>
    <row r="4724" spans="1:10">
      <c r="A4724">
        <v>4720</v>
      </c>
      <c r="B4724" s="612">
        <v>43915.42083333333</v>
      </c>
      <c r="C4724" s="405" t="s">
        <v>2110</v>
      </c>
      <c r="D4724" s="384">
        <v>1091</v>
      </c>
      <c r="E4724">
        <v>0.02</v>
      </c>
      <c r="F4724">
        <v>1.0840799999999999</v>
      </c>
      <c r="G4724" s="384">
        <v>0</v>
      </c>
      <c r="H4724">
        <v>1.08508</v>
      </c>
    </row>
    <row r="4725" spans="1:10">
      <c r="A4725">
        <v>4723</v>
      </c>
      <c r="B4725" s="612">
        <v>43915.442361111112</v>
      </c>
      <c r="C4725" s="405" t="s">
        <v>2110</v>
      </c>
      <c r="D4725" s="384">
        <v>1091</v>
      </c>
      <c r="E4725">
        <v>0.02</v>
      </c>
      <c r="F4725">
        <v>1.0840799999999999</v>
      </c>
      <c r="G4725" s="384">
        <v>0</v>
      </c>
      <c r="H4725">
        <v>1.0842799999999999</v>
      </c>
    </row>
    <row r="4726" spans="1:10">
      <c r="A4726">
        <v>4735</v>
      </c>
      <c r="B4726" s="612">
        <v>43915.453472222223</v>
      </c>
      <c r="C4726" s="405" t="s">
        <v>2110</v>
      </c>
      <c r="D4726" s="384">
        <v>1091</v>
      </c>
      <c r="E4726">
        <v>0.02</v>
      </c>
      <c r="F4726">
        <v>1.0840799999999999</v>
      </c>
      <c r="G4726" s="384">
        <v>0</v>
      </c>
      <c r="H4726">
        <v>1.08324</v>
      </c>
    </row>
    <row r="4727" spans="1:10">
      <c r="A4727">
        <v>4754</v>
      </c>
      <c r="B4727" s="612">
        <v>43915.643055555556</v>
      </c>
      <c r="C4727" s="405" t="s">
        <v>2110</v>
      </c>
      <c r="D4727" s="384">
        <v>1091</v>
      </c>
      <c r="E4727">
        <v>0.02</v>
      </c>
      <c r="F4727">
        <v>1.0840799999999999</v>
      </c>
      <c r="G4727" s="384">
        <v>0</v>
      </c>
      <c r="H4727">
        <v>1.08196</v>
      </c>
    </row>
    <row r="4728" spans="1:10">
      <c r="A4728">
        <v>4757</v>
      </c>
      <c r="B4728" s="612">
        <v>43915.664583333331</v>
      </c>
      <c r="C4728" s="405" t="s">
        <v>2054</v>
      </c>
      <c r="D4728" s="384">
        <v>1091</v>
      </c>
      <c r="E4728">
        <v>0.02</v>
      </c>
      <c r="F4728">
        <v>1.08196</v>
      </c>
      <c r="G4728" s="384">
        <v>0</v>
      </c>
      <c r="H4728">
        <v>1.08196</v>
      </c>
      <c r="I4728">
        <v>-4.24</v>
      </c>
      <c r="J4728" s="384">
        <v>27664.49</v>
      </c>
    </row>
    <row r="4729" spans="1:10">
      <c r="A4729">
        <v>4721</v>
      </c>
      <c r="B4729" s="612">
        <v>43915.442361111112</v>
      </c>
      <c r="C4729" s="405" t="s">
        <v>96</v>
      </c>
      <c r="D4729" s="384">
        <v>1092</v>
      </c>
      <c r="E4729">
        <v>0.02</v>
      </c>
      <c r="F4729">
        <v>1.0824800000000001</v>
      </c>
      <c r="G4729" s="384">
        <v>0</v>
      </c>
      <c r="H4729">
        <v>0</v>
      </c>
    </row>
    <row r="4730" spans="1:10">
      <c r="A4730">
        <v>4722</v>
      </c>
      <c r="B4730" s="612">
        <v>43915.442361111112</v>
      </c>
      <c r="C4730" s="405" t="s">
        <v>2110</v>
      </c>
      <c r="D4730" s="384">
        <v>1092</v>
      </c>
      <c r="E4730">
        <v>0.02</v>
      </c>
      <c r="F4730">
        <v>1.0824800000000001</v>
      </c>
      <c r="G4730" s="384">
        <v>0</v>
      </c>
      <c r="H4730">
        <v>1.0842799999999999</v>
      </c>
    </row>
    <row r="4731" spans="1:10">
      <c r="A4731">
        <v>4734</v>
      </c>
      <c r="B4731" s="612">
        <v>43915.453472222223</v>
      </c>
      <c r="C4731" s="405" t="s">
        <v>2110</v>
      </c>
      <c r="D4731" s="384">
        <v>1092</v>
      </c>
      <c r="E4731">
        <v>0.02</v>
      </c>
      <c r="F4731">
        <v>1.0824800000000001</v>
      </c>
      <c r="G4731" s="384">
        <v>0</v>
      </c>
      <c r="H4731">
        <v>1.08324</v>
      </c>
    </row>
    <row r="4732" spans="1:10">
      <c r="A4732">
        <v>4753</v>
      </c>
      <c r="B4732" s="612">
        <v>43915.643055555556</v>
      </c>
      <c r="C4732" s="405" t="s">
        <v>2110</v>
      </c>
      <c r="D4732" s="384">
        <v>1092</v>
      </c>
      <c r="E4732">
        <v>0.02</v>
      </c>
      <c r="F4732">
        <v>1.0824800000000001</v>
      </c>
      <c r="G4732" s="384">
        <v>0</v>
      </c>
      <c r="H4732">
        <v>1.08196</v>
      </c>
    </row>
    <row r="4733" spans="1:10">
      <c r="A4733">
        <v>4758</v>
      </c>
      <c r="B4733" s="612">
        <v>43915.664583333331</v>
      </c>
      <c r="C4733" s="405" t="s">
        <v>2054</v>
      </c>
      <c r="D4733" s="384">
        <v>1092</v>
      </c>
      <c r="E4733">
        <v>0.02</v>
      </c>
      <c r="F4733">
        <v>1.08196</v>
      </c>
      <c r="G4733" s="384">
        <v>0</v>
      </c>
      <c r="H4733">
        <v>1.08196</v>
      </c>
      <c r="I4733">
        <v>-1.04</v>
      </c>
      <c r="J4733" s="384">
        <v>27663.45</v>
      </c>
    </row>
    <row r="4734" spans="1:10">
      <c r="A4734">
        <v>4727</v>
      </c>
      <c r="B4734" s="612">
        <v>43915.446527777778</v>
      </c>
      <c r="C4734" s="405" t="s">
        <v>97</v>
      </c>
      <c r="D4734" s="384">
        <v>1093</v>
      </c>
      <c r="E4734">
        <v>0.02</v>
      </c>
      <c r="F4734">
        <v>1.08263</v>
      </c>
      <c r="G4734" s="384">
        <v>0</v>
      </c>
      <c r="H4734">
        <v>0</v>
      </c>
    </row>
    <row r="4735" spans="1:10">
      <c r="A4735">
        <v>4728</v>
      </c>
      <c r="B4735" s="612">
        <v>43915.446527777778</v>
      </c>
      <c r="C4735" s="405" t="s">
        <v>2110</v>
      </c>
      <c r="D4735" s="384">
        <v>1093</v>
      </c>
      <c r="E4735">
        <v>0.02</v>
      </c>
      <c r="F4735">
        <v>1.08263</v>
      </c>
      <c r="G4735" s="384">
        <v>0</v>
      </c>
      <c r="H4735">
        <v>1.0816300000000001</v>
      </c>
    </row>
    <row r="4736" spans="1:10">
      <c r="A4736">
        <v>4729</v>
      </c>
      <c r="B4736" s="612">
        <v>43915.45</v>
      </c>
      <c r="C4736" s="405" t="s">
        <v>2054</v>
      </c>
      <c r="D4736" s="384">
        <v>1093</v>
      </c>
      <c r="E4736">
        <v>0.02</v>
      </c>
      <c r="F4736">
        <v>1.0816300000000001</v>
      </c>
      <c r="G4736" s="384">
        <v>0</v>
      </c>
      <c r="H4736">
        <v>1.0816300000000001</v>
      </c>
      <c r="I4736">
        <v>2</v>
      </c>
      <c r="J4736" s="384">
        <v>27658.73</v>
      </c>
    </row>
    <row r="4737" spans="1:10">
      <c r="A4737">
        <v>4730</v>
      </c>
      <c r="B4737" s="612">
        <v>43915.453472222223</v>
      </c>
      <c r="C4737" s="405" t="s">
        <v>97</v>
      </c>
      <c r="D4737" s="384">
        <v>1094</v>
      </c>
      <c r="E4737">
        <v>0.02</v>
      </c>
      <c r="F4737">
        <v>1.08134</v>
      </c>
      <c r="G4737" s="384">
        <v>0</v>
      </c>
      <c r="H4737">
        <v>0</v>
      </c>
    </row>
    <row r="4738" spans="1:10">
      <c r="A4738">
        <v>4731</v>
      </c>
      <c r="B4738" s="612">
        <v>43915.453472222223</v>
      </c>
      <c r="C4738" s="405" t="s">
        <v>2110</v>
      </c>
      <c r="D4738" s="384">
        <v>1094</v>
      </c>
      <c r="E4738">
        <v>0.02</v>
      </c>
      <c r="F4738">
        <v>1.08134</v>
      </c>
      <c r="G4738" s="384">
        <v>0</v>
      </c>
      <c r="H4738">
        <v>1.0803400000000001</v>
      </c>
    </row>
    <row r="4739" spans="1:10">
      <c r="A4739">
        <v>4736</v>
      </c>
      <c r="B4739" s="612">
        <v>43915.458333333336</v>
      </c>
      <c r="C4739" s="405" t="s">
        <v>2054</v>
      </c>
      <c r="D4739" s="384">
        <v>1094</v>
      </c>
      <c r="E4739">
        <v>0.02</v>
      </c>
      <c r="F4739">
        <v>1.0803400000000001</v>
      </c>
      <c r="G4739" s="384">
        <v>0</v>
      </c>
      <c r="H4739">
        <v>1.0803400000000001</v>
      </c>
      <c r="I4739">
        <v>2</v>
      </c>
      <c r="J4739" s="384">
        <v>27660.73</v>
      </c>
    </row>
    <row r="4740" spans="1:10">
      <c r="A4740">
        <v>4732</v>
      </c>
      <c r="B4740" s="612">
        <v>43915.453472222223</v>
      </c>
      <c r="C4740" s="405" t="s">
        <v>96</v>
      </c>
      <c r="D4740" s="384">
        <v>1095</v>
      </c>
      <c r="E4740">
        <v>0.03</v>
      </c>
      <c r="F4740">
        <v>1.0808599999999999</v>
      </c>
      <c r="G4740" s="384">
        <v>0</v>
      </c>
      <c r="H4740">
        <v>0</v>
      </c>
    </row>
    <row r="4741" spans="1:10">
      <c r="A4741">
        <v>4733</v>
      </c>
      <c r="B4741" s="612">
        <v>43915.453472222223</v>
      </c>
      <c r="C4741" s="405" t="s">
        <v>2110</v>
      </c>
      <c r="D4741" s="384">
        <v>1095</v>
      </c>
      <c r="E4741">
        <v>0.03</v>
      </c>
      <c r="F4741">
        <v>1.0808599999999999</v>
      </c>
      <c r="G4741" s="384">
        <v>0</v>
      </c>
      <c r="H4741">
        <v>1.08324</v>
      </c>
    </row>
    <row r="4742" spans="1:10">
      <c r="A4742">
        <v>4752</v>
      </c>
      <c r="B4742" s="612">
        <v>43915.643055555556</v>
      </c>
      <c r="C4742" s="405" t="s">
        <v>2110</v>
      </c>
      <c r="D4742" s="384">
        <v>1095</v>
      </c>
      <c r="E4742">
        <v>0.03</v>
      </c>
      <c r="F4742">
        <v>1.0808599999999999</v>
      </c>
      <c r="G4742" s="384">
        <v>0</v>
      </c>
      <c r="H4742">
        <v>1.08196</v>
      </c>
    </row>
    <row r="4743" spans="1:10">
      <c r="A4743">
        <v>4759</v>
      </c>
      <c r="B4743" s="612">
        <v>43915.664583333331</v>
      </c>
      <c r="C4743" s="405" t="s">
        <v>2054</v>
      </c>
      <c r="D4743" s="384">
        <v>1095</v>
      </c>
      <c r="E4743">
        <v>0.03</v>
      </c>
      <c r="F4743">
        <v>1.08196</v>
      </c>
      <c r="G4743" s="384">
        <v>0</v>
      </c>
      <c r="H4743">
        <v>1.08196</v>
      </c>
      <c r="I4743">
        <v>3.3</v>
      </c>
      <c r="J4743" s="384">
        <v>27666.75</v>
      </c>
    </row>
    <row r="4744" spans="1:10">
      <c r="A4744">
        <v>4737</v>
      </c>
      <c r="B4744" s="612">
        <v>43915.461111111108</v>
      </c>
      <c r="C4744" s="405" t="s">
        <v>97</v>
      </c>
      <c r="D4744" s="384">
        <v>1096</v>
      </c>
      <c r="E4744">
        <v>0.02</v>
      </c>
      <c r="F4744">
        <v>1.0813699999999999</v>
      </c>
      <c r="G4744" s="384">
        <v>0</v>
      </c>
      <c r="H4744">
        <v>0</v>
      </c>
    </row>
    <row r="4745" spans="1:10">
      <c r="A4745">
        <v>4738</v>
      </c>
      <c r="B4745" s="612">
        <v>43915.461111111108</v>
      </c>
      <c r="C4745" s="405" t="s">
        <v>2110</v>
      </c>
      <c r="D4745" s="384">
        <v>1096</v>
      </c>
      <c r="E4745">
        <v>0.02</v>
      </c>
      <c r="F4745">
        <v>1.0813699999999999</v>
      </c>
      <c r="G4745" s="384">
        <v>0</v>
      </c>
      <c r="H4745">
        <v>1.0803700000000001</v>
      </c>
    </row>
    <row r="4746" spans="1:10">
      <c r="A4746">
        <v>4739</v>
      </c>
      <c r="B4746" s="612">
        <v>43915.526388888888</v>
      </c>
      <c r="C4746" s="405" t="s">
        <v>2054</v>
      </c>
      <c r="D4746" s="384">
        <v>1096</v>
      </c>
      <c r="E4746">
        <v>0.02</v>
      </c>
      <c r="F4746">
        <v>1.0803700000000001</v>
      </c>
      <c r="G4746" s="384">
        <v>0</v>
      </c>
      <c r="H4746">
        <v>1.0803700000000001</v>
      </c>
      <c r="I4746">
        <v>2</v>
      </c>
      <c r="J4746" s="384">
        <v>27662.73</v>
      </c>
    </row>
    <row r="4747" spans="1:10">
      <c r="A4747">
        <v>4740</v>
      </c>
      <c r="B4747" s="612">
        <v>43915.529166666667</v>
      </c>
      <c r="C4747" s="405" t="s">
        <v>97</v>
      </c>
      <c r="D4747" s="384">
        <v>1097</v>
      </c>
      <c r="E4747">
        <v>0.02</v>
      </c>
      <c r="F4747">
        <v>1.08081</v>
      </c>
      <c r="G4747" s="384">
        <v>0</v>
      </c>
      <c r="H4747">
        <v>0</v>
      </c>
    </row>
    <row r="4748" spans="1:10">
      <c r="A4748">
        <v>4741</v>
      </c>
      <c r="B4748" s="612">
        <v>43915.529166666667</v>
      </c>
      <c r="C4748" s="405" t="s">
        <v>2110</v>
      </c>
      <c r="D4748" s="384">
        <v>1097</v>
      </c>
      <c r="E4748">
        <v>0.02</v>
      </c>
      <c r="F4748">
        <v>1.08081</v>
      </c>
      <c r="G4748" s="384">
        <v>0</v>
      </c>
      <c r="H4748">
        <v>1.0798099999999999</v>
      </c>
    </row>
    <row r="4749" spans="1:10">
      <c r="A4749">
        <v>4744</v>
      </c>
      <c r="B4749" s="612">
        <v>43915.539583333331</v>
      </c>
      <c r="C4749" s="405" t="s">
        <v>2110</v>
      </c>
      <c r="D4749" s="384">
        <v>1097</v>
      </c>
      <c r="E4749">
        <v>0.02</v>
      </c>
      <c r="F4749">
        <v>1.08081</v>
      </c>
      <c r="G4749" s="384">
        <v>0</v>
      </c>
      <c r="H4749">
        <v>1.0806100000000001</v>
      </c>
    </row>
    <row r="4750" spans="1:10">
      <c r="A4750">
        <v>4745</v>
      </c>
      <c r="B4750" s="612">
        <v>43915.575694444444</v>
      </c>
      <c r="C4750" s="405" t="s">
        <v>2054</v>
      </c>
      <c r="D4750" s="384">
        <v>1097</v>
      </c>
      <c r="E4750">
        <v>0.02</v>
      </c>
      <c r="F4750">
        <v>1.0806100000000001</v>
      </c>
      <c r="G4750" s="384">
        <v>0</v>
      </c>
      <c r="H4750">
        <v>1.0806100000000001</v>
      </c>
      <c r="I4750">
        <v>0.4</v>
      </c>
      <c r="J4750" s="384">
        <v>27663.13</v>
      </c>
    </row>
    <row r="4751" spans="1:10">
      <c r="A4751">
        <v>4742</v>
      </c>
      <c r="B4751" s="612">
        <v>43915.539583333331</v>
      </c>
      <c r="C4751" s="405" t="s">
        <v>97</v>
      </c>
      <c r="D4751" s="384">
        <v>1098</v>
      </c>
      <c r="E4751">
        <v>0.02</v>
      </c>
      <c r="F4751">
        <v>1.0824100000000001</v>
      </c>
      <c r="G4751" s="384">
        <v>0</v>
      </c>
      <c r="H4751">
        <v>0</v>
      </c>
    </row>
    <row r="4752" spans="1:10">
      <c r="A4752">
        <v>4743</v>
      </c>
      <c r="B4752" s="612">
        <v>43915.539583333331</v>
      </c>
      <c r="C4752" s="405" t="s">
        <v>2110</v>
      </c>
      <c r="D4752" s="384">
        <v>1098</v>
      </c>
      <c r="E4752">
        <v>0.02</v>
      </c>
      <c r="F4752">
        <v>1.0824100000000001</v>
      </c>
      <c r="G4752" s="384">
        <v>0</v>
      </c>
      <c r="H4752">
        <v>1.0806100000000001</v>
      </c>
    </row>
    <row r="4753" spans="1:10">
      <c r="A4753">
        <v>4746</v>
      </c>
      <c r="B4753" s="612">
        <v>43915.575694444444</v>
      </c>
      <c r="C4753" s="405" t="s">
        <v>2054</v>
      </c>
      <c r="D4753" s="384">
        <v>1098</v>
      </c>
      <c r="E4753">
        <v>0.02</v>
      </c>
      <c r="F4753">
        <v>1.0806100000000001</v>
      </c>
      <c r="G4753" s="384">
        <v>0</v>
      </c>
      <c r="H4753">
        <v>1.0806100000000001</v>
      </c>
      <c r="I4753">
        <v>3.6</v>
      </c>
      <c r="J4753" s="384">
        <v>27666.73</v>
      </c>
    </row>
    <row r="4754" spans="1:10">
      <c r="A4754">
        <v>4747</v>
      </c>
      <c r="B4754" s="612">
        <v>43915.586805555555</v>
      </c>
      <c r="C4754" s="405" t="s">
        <v>97</v>
      </c>
      <c r="D4754" s="384">
        <v>1099</v>
      </c>
      <c r="E4754">
        <v>0.02</v>
      </c>
      <c r="F4754">
        <v>1.0804499999999999</v>
      </c>
      <c r="G4754" s="384">
        <v>0</v>
      </c>
      <c r="H4754">
        <v>0</v>
      </c>
    </row>
    <row r="4755" spans="1:10">
      <c r="A4755">
        <v>4748</v>
      </c>
      <c r="B4755" s="612">
        <v>43915.586805555555</v>
      </c>
      <c r="C4755" s="405" t="s">
        <v>2110</v>
      </c>
      <c r="D4755" s="384">
        <v>1099</v>
      </c>
      <c r="E4755">
        <v>0.02</v>
      </c>
      <c r="F4755">
        <v>1.0804499999999999</v>
      </c>
      <c r="G4755" s="384">
        <v>0</v>
      </c>
      <c r="H4755">
        <v>1.07945</v>
      </c>
    </row>
    <row r="4756" spans="1:10">
      <c r="A4756">
        <v>4749</v>
      </c>
      <c r="B4756" s="612">
        <v>43915.642361111109</v>
      </c>
      <c r="C4756" s="405" t="s">
        <v>2054</v>
      </c>
      <c r="D4756" s="384">
        <v>1099</v>
      </c>
      <c r="E4756">
        <v>0.02</v>
      </c>
      <c r="F4756">
        <v>1.07945</v>
      </c>
      <c r="G4756" s="384">
        <v>0</v>
      </c>
      <c r="H4756">
        <v>1.07945</v>
      </c>
      <c r="I4756">
        <v>2</v>
      </c>
      <c r="J4756" s="384">
        <v>27668.73</v>
      </c>
    </row>
    <row r="4757" spans="1:10">
      <c r="A4757">
        <v>4750</v>
      </c>
      <c r="B4757" s="612">
        <v>43915.643055555556</v>
      </c>
      <c r="C4757" s="405" t="s">
        <v>96</v>
      </c>
      <c r="D4757" s="384">
        <v>1100</v>
      </c>
      <c r="E4757">
        <v>0.05</v>
      </c>
      <c r="F4757">
        <v>1.0791599999999999</v>
      </c>
      <c r="G4757" s="384">
        <v>0</v>
      </c>
      <c r="H4757">
        <v>0</v>
      </c>
    </row>
    <row r="4758" spans="1:10">
      <c r="A4758">
        <v>4751</v>
      </c>
      <c r="B4758" s="612">
        <v>43915.643055555556</v>
      </c>
      <c r="C4758" s="405" t="s">
        <v>2110</v>
      </c>
      <c r="D4758" s="384">
        <v>1100</v>
      </c>
      <c r="E4758">
        <v>0.05</v>
      </c>
      <c r="F4758">
        <v>1.0791599999999999</v>
      </c>
      <c r="G4758" s="384">
        <v>0</v>
      </c>
      <c r="H4758">
        <v>1.08196</v>
      </c>
    </row>
    <row r="4759" spans="1:10">
      <c r="A4759">
        <v>4760</v>
      </c>
      <c r="B4759" s="612">
        <v>43915.664583333331</v>
      </c>
      <c r="C4759" s="405" t="s">
        <v>2054</v>
      </c>
      <c r="D4759" s="384">
        <v>1100</v>
      </c>
      <c r="E4759">
        <v>0.05</v>
      </c>
      <c r="F4759">
        <v>1.08196</v>
      </c>
      <c r="G4759" s="384">
        <v>0</v>
      </c>
      <c r="H4759">
        <v>1.08196</v>
      </c>
      <c r="I4759">
        <v>14</v>
      </c>
      <c r="J4759" s="384">
        <v>27680.75</v>
      </c>
    </row>
    <row r="4760" spans="1:10">
      <c r="A4760">
        <v>4755</v>
      </c>
      <c r="B4760" s="612">
        <v>43915.648611111108</v>
      </c>
      <c r="C4760" s="405" t="s">
        <v>97</v>
      </c>
      <c r="D4760" s="384">
        <v>1101</v>
      </c>
      <c r="E4760">
        <v>0.02</v>
      </c>
      <c r="F4760">
        <v>1.08002</v>
      </c>
      <c r="G4760" s="384">
        <v>0</v>
      </c>
      <c r="H4760">
        <v>0</v>
      </c>
    </row>
    <row r="4761" spans="1:10">
      <c r="A4761">
        <v>4756</v>
      </c>
      <c r="B4761" s="612">
        <v>43915.648611111108</v>
      </c>
      <c r="C4761" s="405" t="s">
        <v>2110</v>
      </c>
      <c r="D4761" s="384">
        <v>1101</v>
      </c>
      <c r="E4761">
        <v>0.02</v>
      </c>
      <c r="F4761">
        <v>1.08002</v>
      </c>
      <c r="G4761" s="384">
        <v>0</v>
      </c>
      <c r="H4761">
        <v>1.0790200000000001</v>
      </c>
    </row>
    <row r="4762" spans="1:10">
      <c r="A4762">
        <v>4763</v>
      </c>
      <c r="B4762" s="612">
        <v>43915.665277777778</v>
      </c>
      <c r="C4762" s="405" t="s">
        <v>2110</v>
      </c>
      <c r="D4762" s="384">
        <v>1101</v>
      </c>
      <c r="E4762">
        <v>0.02</v>
      </c>
      <c r="F4762">
        <v>1.08002</v>
      </c>
      <c r="G4762" s="384">
        <v>0</v>
      </c>
      <c r="H4762">
        <v>1.0803199999999999</v>
      </c>
    </row>
    <row r="4763" spans="1:10">
      <c r="A4763">
        <v>4767</v>
      </c>
      <c r="B4763" s="612">
        <v>43915.670138888891</v>
      </c>
      <c r="C4763" s="405" t="s">
        <v>2110</v>
      </c>
      <c r="D4763" s="384">
        <v>1101</v>
      </c>
      <c r="E4763">
        <v>0.02</v>
      </c>
      <c r="F4763">
        <v>1.08002</v>
      </c>
      <c r="G4763" s="384">
        <v>0</v>
      </c>
      <c r="H4763">
        <v>1.0815699999999999</v>
      </c>
    </row>
    <row r="4764" spans="1:10">
      <c r="A4764">
        <v>4780</v>
      </c>
      <c r="B4764" s="612">
        <v>43915.722222222219</v>
      </c>
      <c r="C4764" s="405" t="s">
        <v>2110</v>
      </c>
      <c r="D4764" s="384">
        <v>1101</v>
      </c>
      <c r="E4764">
        <v>0.02</v>
      </c>
      <c r="F4764">
        <v>1.08002</v>
      </c>
      <c r="G4764" s="384">
        <v>0</v>
      </c>
      <c r="H4764">
        <v>1.0829800000000001</v>
      </c>
    </row>
    <row r="4765" spans="1:10">
      <c r="A4765">
        <v>4790</v>
      </c>
      <c r="B4765" s="612">
        <v>43915.762499999997</v>
      </c>
      <c r="C4765" s="405" t="s">
        <v>2110</v>
      </c>
      <c r="D4765" s="384">
        <v>1101</v>
      </c>
      <c r="E4765">
        <v>0.02</v>
      </c>
      <c r="F4765">
        <v>1.08002</v>
      </c>
      <c r="G4765" s="384">
        <v>0</v>
      </c>
      <c r="H4765">
        <v>1.08439</v>
      </c>
    </row>
    <row r="4766" spans="1:10">
      <c r="A4766">
        <v>4810</v>
      </c>
      <c r="B4766" s="612">
        <v>43916.023611111108</v>
      </c>
      <c r="C4766" s="405" t="s">
        <v>2110</v>
      </c>
      <c r="D4766" s="384">
        <v>1101</v>
      </c>
      <c r="E4766">
        <v>0.02</v>
      </c>
      <c r="F4766">
        <v>1.08002</v>
      </c>
      <c r="G4766" s="384">
        <v>0</v>
      </c>
      <c r="H4766">
        <v>1.0860099999999999</v>
      </c>
    </row>
    <row r="4767" spans="1:10">
      <c r="A4767">
        <v>4818</v>
      </c>
      <c r="B4767" s="612">
        <v>43916.029861111114</v>
      </c>
      <c r="C4767" s="405" t="s">
        <v>2110</v>
      </c>
      <c r="D4767" s="384">
        <v>1101</v>
      </c>
      <c r="E4767">
        <v>0.02</v>
      </c>
      <c r="F4767">
        <v>1.08002</v>
      </c>
      <c r="G4767" s="384">
        <v>0</v>
      </c>
      <c r="H4767">
        <v>1.0877600000000001</v>
      </c>
    </row>
    <row r="4768" spans="1:10">
      <c r="A4768">
        <v>4844</v>
      </c>
      <c r="B4768" s="612">
        <v>43916.339583333334</v>
      </c>
      <c r="C4768" s="405" t="s">
        <v>2110</v>
      </c>
      <c r="D4768" s="384">
        <v>1101</v>
      </c>
      <c r="E4768">
        <v>0.02</v>
      </c>
      <c r="F4768">
        <v>1.08002</v>
      </c>
      <c r="G4768" s="384">
        <v>0</v>
      </c>
      <c r="H4768">
        <v>1.0895999999999999</v>
      </c>
    </row>
    <row r="4769" spans="1:10">
      <c r="A4769">
        <v>4863</v>
      </c>
      <c r="B4769" s="612">
        <v>43916.459722222222</v>
      </c>
      <c r="C4769" s="405" t="s">
        <v>2110</v>
      </c>
      <c r="D4769" s="384">
        <v>1101</v>
      </c>
      <c r="E4769">
        <v>0.02</v>
      </c>
      <c r="F4769">
        <v>1.08002</v>
      </c>
      <c r="G4769" s="384">
        <v>0</v>
      </c>
      <c r="H4769">
        <v>1.0917699999999999</v>
      </c>
    </row>
    <row r="4770" spans="1:10">
      <c r="A4770">
        <v>4889</v>
      </c>
      <c r="B4770" s="612">
        <v>43916.547222222223</v>
      </c>
      <c r="C4770" s="405" t="s">
        <v>2110</v>
      </c>
      <c r="D4770" s="384">
        <v>1101</v>
      </c>
      <c r="E4770">
        <v>0.02</v>
      </c>
      <c r="F4770">
        <v>1.08002</v>
      </c>
      <c r="G4770" s="384">
        <v>0</v>
      </c>
      <c r="H4770">
        <v>1.09416</v>
      </c>
    </row>
    <row r="4771" spans="1:10">
      <c r="A4771">
        <v>4908</v>
      </c>
      <c r="B4771" s="612">
        <v>43916.642361111109</v>
      </c>
      <c r="C4771" s="405" t="s">
        <v>2110</v>
      </c>
      <c r="D4771" s="384">
        <v>1101</v>
      </c>
      <c r="E4771">
        <v>0.02</v>
      </c>
      <c r="F4771">
        <v>1.08002</v>
      </c>
      <c r="G4771" s="384">
        <v>0</v>
      </c>
      <c r="H4771">
        <v>1.09663</v>
      </c>
    </row>
    <row r="4772" spans="1:10">
      <c r="A4772">
        <v>4934</v>
      </c>
      <c r="B4772" s="612">
        <v>43916.70416666667</v>
      </c>
      <c r="C4772" s="405" t="s">
        <v>2110</v>
      </c>
      <c r="D4772" s="384">
        <v>1101</v>
      </c>
      <c r="E4772">
        <v>0.02</v>
      </c>
      <c r="F4772">
        <v>1.08002</v>
      </c>
      <c r="G4772" s="384">
        <v>0</v>
      </c>
      <c r="H4772">
        <v>1.09921</v>
      </c>
    </row>
    <row r="4773" spans="1:10">
      <c r="A4773">
        <v>4968</v>
      </c>
      <c r="B4773" s="612">
        <v>43917.120138888888</v>
      </c>
      <c r="C4773" s="405" t="s">
        <v>2110</v>
      </c>
      <c r="D4773" s="384">
        <v>1101</v>
      </c>
      <c r="E4773">
        <v>0.02</v>
      </c>
      <c r="F4773">
        <v>1.08002</v>
      </c>
      <c r="G4773" s="384">
        <v>0</v>
      </c>
      <c r="H4773">
        <v>1.10188</v>
      </c>
    </row>
    <row r="4774" spans="1:10">
      <c r="A4774">
        <v>4986</v>
      </c>
      <c r="B4774" s="612">
        <v>43917.313888888886</v>
      </c>
      <c r="C4774" s="405" t="s">
        <v>2054</v>
      </c>
      <c r="D4774" s="384">
        <v>1101</v>
      </c>
      <c r="E4774">
        <v>0.02</v>
      </c>
      <c r="F4774">
        <v>1.10188</v>
      </c>
      <c r="G4774" s="384">
        <v>0</v>
      </c>
      <c r="H4774">
        <v>1.10188</v>
      </c>
      <c r="I4774">
        <v>-43.63</v>
      </c>
      <c r="J4774" s="384">
        <v>27703.61</v>
      </c>
    </row>
    <row r="4775" spans="1:10">
      <c r="A4775">
        <v>4761</v>
      </c>
      <c r="B4775" s="612">
        <v>43915.665277777778</v>
      </c>
      <c r="C4775" s="405" t="s">
        <v>97</v>
      </c>
      <c r="D4775" s="384">
        <v>1102</v>
      </c>
      <c r="E4775">
        <v>0.02</v>
      </c>
      <c r="F4775">
        <v>1.0826199999999999</v>
      </c>
      <c r="G4775" s="384">
        <v>0</v>
      </c>
      <c r="H4775">
        <v>0</v>
      </c>
    </row>
    <row r="4776" spans="1:10">
      <c r="A4776">
        <v>4762</v>
      </c>
      <c r="B4776" s="612">
        <v>43915.665277777778</v>
      </c>
      <c r="C4776" s="405" t="s">
        <v>2110</v>
      </c>
      <c r="D4776" s="384">
        <v>1102</v>
      </c>
      <c r="E4776">
        <v>0.02</v>
      </c>
      <c r="F4776">
        <v>1.0826199999999999</v>
      </c>
      <c r="G4776" s="384">
        <v>0</v>
      </c>
      <c r="H4776">
        <v>1.0803199999999999</v>
      </c>
    </row>
    <row r="4777" spans="1:10">
      <c r="A4777">
        <v>4766</v>
      </c>
      <c r="B4777" s="612">
        <v>43915.670138888891</v>
      </c>
      <c r="C4777" s="405" t="s">
        <v>2110</v>
      </c>
      <c r="D4777" s="384">
        <v>1102</v>
      </c>
      <c r="E4777">
        <v>0.02</v>
      </c>
      <c r="F4777">
        <v>1.0826199999999999</v>
      </c>
      <c r="G4777" s="384">
        <v>0</v>
      </c>
      <c r="H4777">
        <v>1.0815699999999999</v>
      </c>
    </row>
    <row r="4778" spans="1:10">
      <c r="A4778">
        <v>4779</v>
      </c>
      <c r="B4778" s="612">
        <v>43915.722222222219</v>
      </c>
      <c r="C4778" s="405" t="s">
        <v>2110</v>
      </c>
      <c r="D4778" s="384">
        <v>1102</v>
      </c>
      <c r="E4778">
        <v>0.02</v>
      </c>
      <c r="F4778">
        <v>1.0826199999999999</v>
      </c>
      <c r="G4778" s="384">
        <v>0</v>
      </c>
      <c r="H4778">
        <v>1.0829800000000001</v>
      </c>
    </row>
    <row r="4779" spans="1:10">
      <c r="A4779">
        <v>4789</v>
      </c>
      <c r="B4779" s="612">
        <v>43915.762499999997</v>
      </c>
      <c r="C4779" s="405" t="s">
        <v>2110</v>
      </c>
      <c r="D4779" s="384">
        <v>1102</v>
      </c>
      <c r="E4779">
        <v>0.02</v>
      </c>
      <c r="F4779">
        <v>1.0826199999999999</v>
      </c>
      <c r="G4779" s="384">
        <v>0</v>
      </c>
      <c r="H4779">
        <v>1.08439</v>
      </c>
    </row>
    <row r="4780" spans="1:10">
      <c r="A4780">
        <v>4809</v>
      </c>
      <c r="B4780" s="612">
        <v>43916.023611111108</v>
      </c>
      <c r="C4780" s="405" t="s">
        <v>2110</v>
      </c>
      <c r="D4780" s="384">
        <v>1102</v>
      </c>
      <c r="E4780">
        <v>0.02</v>
      </c>
      <c r="F4780">
        <v>1.0826199999999999</v>
      </c>
      <c r="G4780" s="384">
        <v>0</v>
      </c>
      <c r="H4780">
        <v>1.0860099999999999</v>
      </c>
    </row>
    <row r="4781" spans="1:10">
      <c r="A4781">
        <v>4817</v>
      </c>
      <c r="B4781" s="612">
        <v>43916.029861111114</v>
      </c>
      <c r="C4781" s="405" t="s">
        <v>2110</v>
      </c>
      <c r="D4781" s="384">
        <v>1102</v>
      </c>
      <c r="E4781">
        <v>0.02</v>
      </c>
      <c r="F4781">
        <v>1.0826199999999999</v>
      </c>
      <c r="G4781" s="384">
        <v>0</v>
      </c>
      <c r="H4781">
        <v>1.0877600000000001</v>
      </c>
    </row>
    <row r="4782" spans="1:10">
      <c r="A4782">
        <v>4843</v>
      </c>
      <c r="B4782" s="612">
        <v>43916.339583333334</v>
      </c>
      <c r="C4782" s="405" t="s">
        <v>2110</v>
      </c>
      <c r="D4782" s="384">
        <v>1102</v>
      </c>
      <c r="E4782">
        <v>0.02</v>
      </c>
      <c r="F4782">
        <v>1.0826199999999999</v>
      </c>
      <c r="G4782" s="384">
        <v>0</v>
      </c>
      <c r="H4782">
        <v>1.0895999999999999</v>
      </c>
    </row>
    <row r="4783" spans="1:10">
      <c r="A4783">
        <v>4862</v>
      </c>
      <c r="B4783" s="612">
        <v>43916.459722222222</v>
      </c>
      <c r="C4783" s="405" t="s">
        <v>2110</v>
      </c>
      <c r="D4783" s="384">
        <v>1102</v>
      </c>
      <c r="E4783">
        <v>0.02</v>
      </c>
      <c r="F4783">
        <v>1.0826199999999999</v>
      </c>
      <c r="G4783" s="384">
        <v>0</v>
      </c>
      <c r="H4783">
        <v>1.0917699999999999</v>
      </c>
    </row>
    <row r="4784" spans="1:10">
      <c r="A4784">
        <v>4888</v>
      </c>
      <c r="B4784" s="612">
        <v>43916.547222222223</v>
      </c>
      <c r="C4784" s="405" t="s">
        <v>2110</v>
      </c>
      <c r="D4784" s="384">
        <v>1102</v>
      </c>
      <c r="E4784">
        <v>0.02</v>
      </c>
      <c r="F4784">
        <v>1.0826199999999999</v>
      </c>
      <c r="G4784" s="384">
        <v>0</v>
      </c>
      <c r="H4784">
        <v>1.09416</v>
      </c>
    </row>
    <row r="4785" spans="1:10">
      <c r="A4785">
        <v>4907</v>
      </c>
      <c r="B4785" s="612">
        <v>43916.642361111109</v>
      </c>
      <c r="C4785" s="405" t="s">
        <v>2110</v>
      </c>
      <c r="D4785" s="384">
        <v>1102</v>
      </c>
      <c r="E4785">
        <v>0.02</v>
      </c>
      <c r="F4785">
        <v>1.0826199999999999</v>
      </c>
      <c r="G4785" s="384">
        <v>0</v>
      </c>
      <c r="H4785">
        <v>1.09663</v>
      </c>
    </row>
    <row r="4786" spans="1:10">
      <c r="A4786">
        <v>4933</v>
      </c>
      <c r="B4786" s="612">
        <v>43916.70416666667</v>
      </c>
      <c r="C4786" s="405" t="s">
        <v>2110</v>
      </c>
      <c r="D4786" s="384">
        <v>1102</v>
      </c>
      <c r="E4786">
        <v>0.02</v>
      </c>
      <c r="F4786">
        <v>1.0826199999999999</v>
      </c>
      <c r="G4786" s="384">
        <v>0</v>
      </c>
      <c r="H4786">
        <v>1.09921</v>
      </c>
    </row>
    <row r="4787" spans="1:10">
      <c r="A4787">
        <v>4967</v>
      </c>
      <c r="B4787" s="612">
        <v>43917.120138888888</v>
      </c>
      <c r="C4787" s="405" t="s">
        <v>2110</v>
      </c>
      <c r="D4787" s="384">
        <v>1102</v>
      </c>
      <c r="E4787">
        <v>0.02</v>
      </c>
      <c r="F4787">
        <v>1.0826199999999999</v>
      </c>
      <c r="G4787" s="384">
        <v>0</v>
      </c>
      <c r="H4787">
        <v>1.10188</v>
      </c>
    </row>
    <row r="4788" spans="1:10">
      <c r="A4788">
        <v>4987</v>
      </c>
      <c r="B4788" s="612">
        <v>43917.313888888886</v>
      </c>
      <c r="C4788" s="405" t="s">
        <v>2054</v>
      </c>
      <c r="D4788" s="384">
        <v>1102</v>
      </c>
      <c r="E4788">
        <v>0.02</v>
      </c>
      <c r="F4788">
        <v>1.10188</v>
      </c>
      <c r="G4788" s="384">
        <v>0</v>
      </c>
      <c r="H4788">
        <v>1.10188</v>
      </c>
      <c r="I4788">
        <v>-38.43</v>
      </c>
      <c r="J4788" s="384">
        <v>27665.17</v>
      </c>
    </row>
    <row r="4789" spans="1:10">
      <c r="A4789">
        <v>4764</v>
      </c>
      <c r="B4789" s="612">
        <v>43915.670138888891</v>
      </c>
      <c r="C4789" s="405" t="s">
        <v>97</v>
      </c>
      <c r="D4789" s="384">
        <v>1103</v>
      </c>
      <c r="E4789">
        <v>0.03</v>
      </c>
      <c r="F4789">
        <v>1.0842400000000001</v>
      </c>
      <c r="G4789" s="384">
        <v>0</v>
      </c>
      <c r="H4789">
        <v>0</v>
      </c>
    </row>
    <row r="4790" spans="1:10">
      <c r="A4790">
        <v>4765</v>
      </c>
      <c r="B4790" s="612">
        <v>43915.670138888891</v>
      </c>
      <c r="C4790" s="405" t="s">
        <v>2110</v>
      </c>
      <c r="D4790" s="384">
        <v>1103</v>
      </c>
      <c r="E4790">
        <v>0.03</v>
      </c>
      <c r="F4790">
        <v>1.0842400000000001</v>
      </c>
      <c r="G4790" s="384">
        <v>0</v>
      </c>
      <c r="H4790">
        <v>1.0815699999999999</v>
      </c>
    </row>
    <row r="4791" spans="1:10">
      <c r="A4791">
        <v>4778</v>
      </c>
      <c r="B4791" s="612">
        <v>43915.722222222219</v>
      </c>
      <c r="C4791" s="405" t="s">
        <v>2110</v>
      </c>
      <c r="D4791" s="384">
        <v>1103</v>
      </c>
      <c r="E4791">
        <v>0.03</v>
      </c>
      <c r="F4791">
        <v>1.0842400000000001</v>
      </c>
      <c r="G4791" s="384">
        <v>0</v>
      </c>
      <c r="H4791">
        <v>1.0829800000000001</v>
      </c>
    </row>
    <row r="4792" spans="1:10">
      <c r="A4792">
        <v>4788</v>
      </c>
      <c r="B4792" s="612">
        <v>43915.762499999997</v>
      </c>
      <c r="C4792" s="405" t="s">
        <v>2110</v>
      </c>
      <c r="D4792" s="384">
        <v>1103</v>
      </c>
      <c r="E4792">
        <v>0.03</v>
      </c>
      <c r="F4792">
        <v>1.0842400000000001</v>
      </c>
      <c r="G4792" s="384">
        <v>0</v>
      </c>
      <c r="H4792">
        <v>1.08439</v>
      </c>
    </row>
    <row r="4793" spans="1:10">
      <c r="A4793">
        <v>4808</v>
      </c>
      <c r="B4793" s="612">
        <v>43916.023611111108</v>
      </c>
      <c r="C4793" s="405" t="s">
        <v>2110</v>
      </c>
      <c r="D4793" s="384">
        <v>1103</v>
      </c>
      <c r="E4793">
        <v>0.03</v>
      </c>
      <c r="F4793">
        <v>1.0842400000000001</v>
      </c>
      <c r="G4793" s="384">
        <v>0</v>
      </c>
      <c r="H4793">
        <v>1.0860099999999999</v>
      </c>
    </row>
    <row r="4794" spans="1:10">
      <c r="A4794">
        <v>4816</v>
      </c>
      <c r="B4794" s="612">
        <v>43916.029861111114</v>
      </c>
      <c r="C4794" s="405" t="s">
        <v>2110</v>
      </c>
      <c r="D4794" s="384">
        <v>1103</v>
      </c>
      <c r="E4794">
        <v>0.03</v>
      </c>
      <c r="F4794">
        <v>1.0842400000000001</v>
      </c>
      <c r="G4794" s="384">
        <v>0</v>
      </c>
      <c r="H4794">
        <v>1.0877600000000001</v>
      </c>
    </row>
    <row r="4795" spans="1:10">
      <c r="A4795">
        <v>4842</v>
      </c>
      <c r="B4795" s="612">
        <v>43916.339583333334</v>
      </c>
      <c r="C4795" s="405" t="s">
        <v>2110</v>
      </c>
      <c r="D4795" s="384">
        <v>1103</v>
      </c>
      <c r="E4795">
        <v>0.03</v>
      </c>
      <c r="F4795">
        <v>1.0842400000000001</v>
      </c>
      <c r="G4795" s="384">
        <v>0</v>
      </c>
      <c r="H4795">
        <v>1.0895999999999999</v>
      </c>
    </row>
    <row r="4796" spans="1:10">
      <c r="A4796">
        <v>4861</v>
      </c>
      <c r="B4796" s="612">
        <v>43916.459722222222</v>
      </c>
      <c r="C4796" s="405" t="s">
        <v>2110</v>
      </c>
      <c r="D4796" s="384">
        <v>1103</v>
      </c>
      <c r="E4796">
        <v>0.03</v>
      </c>
      <c r="F4796">
        <v>1.0842400000000001</v>
      </c>
      <c r="G4796" s="384">
        <v>0</v>
      </c>
      <c r="H4796">
        <v>1.0917699999999999</v>
      </c>
    </row>
    <row r="4797" spans="1:10">
      <c r="A4797">
        <v>4887</v>
      </c>
      <c r="B4797" s="612">
        <v>43916.547222222223</v>
      </c>
      <c r="C4797" s="405" t="s">
        <v>2110</v>
      </c>
      <c r="D4797" s="384">
        <v>1103</v>
      </c>
      <c r="E4797">
        <v>0.03</v>
      </c>
      <c r="F4797">
        <v>1.0842400000000001</v>
      </c>
      <c r="G4797" s="384">
        <v>0</v>
      </c>
      <c r="H4797">
        <v>1.09416</v>
      </c>
    </row>
    <row r="4798" spans="1:10">
      <c r="A4798">
        <v>4906</v>
      </c>
      <c r="B4798" s="612">
        <v>43916.642361111109</v>
      </c>
      <c r="C4798" s="405" t="s">
        <v>2110</v>
      </c>
      <c r="D4798" s="384">
        <v>1103</v>
      </c>
      <c r="E4798">
        <v>0.03</v>
      </c>
      <c r="F4798">
        <v>1.0842400000000001</v>
      </c>
      <c r="G4798" s="384">
        <v>0</v>
      </c>
      <c r="H4798">
        <v>1.09663</v>
      </c>
    </row>
    <row r="4799" spans="1:10">
      <c r="A4799">
        <v>4932</v>
      </c>
      <c r="B4799" s="612">
        <v>43916.70416666667</v>
      </c>
      <c r="C4799" s="405" t="s">
        <v>2110</v>
      </c>
      <c r="D4799" s="384">
        <v>1103</v>
      </c>
      <c r="E4799">
        <v>0.03</v>
      </c>
      <c r="F4799">
        <v>1.0842400000000001</v>
      </c>
      <c r="G4799" s="384">
        <v>0</v>
      </c>
      <c r="H4799">
        <v>1.09921</v>
      </c>
    </row>
    <row r="4800" spans="1:10">
      <c r="A4800">
        <v>4966</v>
      </c>
      <c r="B4800" s="612">
        <v>43917.120138888888</v>
      </c>
      <c r="C4800" s="405" t="s">
        <v>2110</v>
      </c>
      <c r="D4800" s="384">
        <v>1103</v>
      </c>
      <c r="E4800">
        <v>0.03</v>
      </c>
      <c r="F4800">
        <v>1.0842400000000001</v>
      </c>
      <c r="G4800" s="384">
        <v>0</v>
      </c>
      <c r="H4800">
        <v>1.10188</v>
      </c>
    </row>
    <row r="4801" spans="1:10">
      <c r="A4801">
        <v>4988</v>
      </c>
      <c r="B4801" s="612">
        <v>43917.313888888886</v>
      </c>
      <c r="C4801" s="405" t="s">
        <v>2054</v>
      </c>
      <c r="D4801" s="384">
        <v>1103</v>
      </c>
      <c r="E4801">
        <v>0.03</v>
      </c>
      <c r="F4801">
        <v>1.10188</v>
      </c>
      <c r="G4801" s="384">
        <v>0</v>
      </c>
      <c r="H4801">
        <v>1.10188</v>
      </c>
      <c r="I4801">
        <v>-52.79</v>
      </c>
      <c r="J4801" s="384">
        <v>27612.39</v>
      </c>
    </row>
    <row r="4802" spans="1:10">
      <c r="A4802">
        <v>4768</v>
      </c>
      <c r="B4802" s="612">
        <v>43915.679166666669</v>
      </c>
      <c r="C4802" s="405" t="s">
        <v>96</v>
      </c>
      <c r="D4802" s="384">
        <v>1104</v>
      </c>
      <c r="E4802">
        <v>0.02</v>
      </c>
      <c r="F4802">
        <v>1.0830900000000001</v>
      </c>
      <c r="G4802" s="384">
        <v>0</v>
      </c>
      <c r="H4802">
        <v>0</v>
      </c>
    </row>
    <row r="4803" spans="1:10">
      <c r="A4803">
        <v>4769</v>
      </c>
      <c r="B4803" s="612">
        <v>43915.679166666669</v>
      </c>
      <c r="C4803" s="405" t="s">
        <v>2110</v>
      </c>
      <c r="D4803" s="384">
        <v>1104</v>
      </c>
      <c r="E4803">
        <v>0.02</v>
      </c>
      <c r="F4803">
        <v>1.0830900000000001</v>
      </c>
      <c r="G4803" s="384">
        <v>0</v>
      </c>
      <c r="H4803">
        <v>1.08409</v>
      </c>
    </row>
    <row r="4804" spans="1:10">
      <c r="A4804">
        <v>4770</v>
      </c>
      <c r="B4804" s="612">
        <v>43915.680555555555</v>
      </c>
      <c r="C4804" s="405" t="s">
        <v>2054</v>
      </c>
      <c r="D4804" s="384">
        <v>1104</v>
      </c>
      <c r="E4804">
        <v>0.02</v>
      </c>
      <c r="F4804">
        <v>1.08409</v>
      </c>
      <c r="G4804" s="384">
        <v>0</v>
      </c>
      <c r="H4804">
        <v>1.08409</v>
      </c>
      <c r="I4804">
        <v>2</v>
      </c>
      <c r="J4804" s="384">
        <v>27682.75</v>
      </c>
    </row>
    <row r="4805" spans="1:10">
      <c r="A4805">
        <v>4771</v>
      </c>
      <c r="B4805" s="612">
        <v>43915.68472222222</v>
      </c>
      <c r="C4805" s="405" t="s">
        <v>96</v>
      </c>
      <c r="D4805" s="384">
        <v>1105</v>
      </c>
      <c r="E4805">
        <v>0.02</v>
      </c>
      <c r="F4805">
        <v>1.08355</v>
      </c>
      <c r="G4805" s="384">
        <v>0</v>
      </c>
      <c r="H4805">
        <v>0</v>
      </c>
    </row>
    <row r="4806" spans="1:10">
      <c r="A4806">
        <v>4772</v>
      </c>
      <c r="B4806" s="612">
        <v>43915.68472222222</v>
      </c>
      <c r="C4806" s="405" t="s">
        <v>2110</v>
      </c>
      <c r="D4806" s="384">
        <v>1105</v>
      </c>
      <c r="E4806">
        <v>0.02</v>
      </c>
      <c r="F4806">
        <v>1.08355</v>
      </c>
      <c r="G4806" s="384">
        <v>0</v>
      </c>
      <c r="H4806">
        <v>1.0845499999999999</v>
      </c>
    </row>
    <row r="4807" spans="1:10">
      <c r="A4807">
        <v>4773</v>
      </c>
      <c r="B4807" s="612">
        <v>43915.697916666664</v>
      </c>
      <c r="C4807" s="405" t="s">
        <v>2054</v>
      </c>
      <c r="D4807" s="384">
        <v>1105</v>
      </c>
      <c r="E4807">
        <v>0.02</v>
      </c>
      <c r="F4807">
        <v>1.0845499999999999</v>
      </c>
      <c r="G4807" s="384">
        <v>0</v>
      </c>
      <c r="H4807">
        <v>1.0845499999999999</v>
      </c>
      <c r="I4807">
        <v>2</v>
      </c>
      <c r="J4807" s="384">
        <v>27684.75</v>
      </c>
    </row>
    <row r="4808" spans="1:10">
      <c r="A4808">
        <v>4774</v>
      </c>
      <c r="B4808" s="612">
        <v>43915.709027777775</v>
      </c>
      <c r="C4808" s="405" t="s">
        <v>96</v>
      </c>
      <c r="D4808" s="384">
        <v>1106</v>
      </c>
      <c r="E4808">
        <v>0.02</v>
      </c>
      <c r="F4808">
        <v>1.0850200000000001</v>
      </c>
      <c r="G4808" s="384">
        <v>0</v>
      </c>
      <c r="H4808">
        <v>0</v>
      </c>
    </row>
    <row r="4809" spans="1:10">
      <c r="A4809">
        <v>4775</v>
      </c>
      <c r="B4809" s="612">
        <v>43915.709027777775</v>
      </c>
      <c r="C4809" s="405" t="s">
        <v>2110</v>
      </c>
      <c r="D4809" s="384">
        <v>1106</v>
      </c>
      <c r="E4809">
        <v>0.02</v>
      </c>
      <c r="F4809">
        <v>1.0850200000000001</v>
      </c>
      <c r="G4809" s="384">
        <v>0</v>
      </c>
      <c r="H4809">
        <v>1.08602</v>
      </c>
    </row>
    <row r="4810" spans="1:10">
      <c r="A4810">
        <v>4781</v>
      </c>
      <c r="B4810" s="612">
        <v>43915.722222222219</v>
      </c>
      <c r="C4810" s="405" t="s">
        <v>2054</v>
      </c>
      <c r="D4810" s="384">
        <v>1106</v>
      </c>
      <c r="E4810">
        <v>0.02</v>
      </c>
      <c r="F4810">
        <v>1.08602</v>
      </c>
      <c r="G4810" s="384">
        <v>0</v>
      </c>
      <c r="H4810">
        <v>1.08602</v>
      </c>
      <c r="I4810">
        <v>2</v>
      </c>
      <c r="J4810" s="384">
        <v>27686.75</v>
      </c>
    </row>
    <row r="4811" spans="1:10">
      <c r="A4811">
        <v>4776</v>
      </c>
      <c r="B4811" s="612">
        <v>43915.722222222219</v>
      </c>
      <c r="C4811" s="405" t="s">
        <v>97</v>
      </c>
      <c r="D4811" s="384">
        <v>1107</v>
      </c>
      <c r="E4811">
        <v>0.05</v>
      </c>
      <c r="F4811">
        <v>1.08595</v>
      </c>
      <c r="G4811" s="384">
        <v>0</v>
      </c>
      <c r="H4811">
        <v>0</v>
      </c>
    </row>
    <row r="4812" spans="1:10">
      <c r="A4812">
        <v>4777</v>
      </c>
      <c r="B4812" s="612">
        <v>43915.722222222219</v>
      </c>
      <c r="C4812" s="405" t="s">
        <v>2110</v>
      </c>
      <c r="D4812" s="384">
        <v>1107</v>
      </c>
      <c r="E4812">
        <v>0.05</v>
      </c>
      <c r="F4812">
        <v>1.08595</v>
      </c>
      <c r="G4812" s="384">
        <v>0</v>
      </c>
      <c r="H4812">
        <v>1.0829800000000001</v>
      </c>
    </row>
    <row r="4813" spans="1:10">
      <c r="A4813">
        <v>4787</v>
      </c>
      <c r="B4813" s="612">
        <v>43915.762499999997</v>
      </c>
      <c r="C4813" s="405" t="s">
        <v>2110</v>
      </c>
      <c r="D4813" s="384">
        <v>1107</v>
      </c>
      <c r="E4813">
        <v>0.05</v>
      </c>
      <c r="F4813">
        <v>1.08595</v>
      </c>
      <c r="G4813" s="384">
        <v>0</v>
      </c>
      <c r="H4813">
        <v>1.08439</v>
      </c>
    </row>
    <row r="4814" spans="1:10">
      <c r="A4814">
        <v>4807</v>
      </c>
      <c r="B4814" s="612">
        <v>43916.023611111108</v>
      </c>
      <c r="C4814" s="405" t="s">
        <v>2110</v>
      </c>
      <c r="D4814" s="384">
        <v>1107</v>
      </c>
      <c r="E4814">
        <v>0.05</v>
      </c>
      <c r="F4814">
        <v>1.08595</v>
      </c>
      <c r="G4814" s="384">
        <v>0</v>
      </c>
      <c r="H4814">
        <v>1.0860099999999999</v>
      </c>
    </row>
    <row r="4815" spans="1:10">
      <c r="A4815">
        <v>4815</v>
      </c>
      <c r="B4815" s="612">
        <v>43916.029861111114</v>
      </c>
      <c r="C4815" s="405" t="s">
        <v>2110</v>
      </c>
      <c r="D4815" s="384">
        <v>1107</v>
      </c>
      <c r="E4815">
        <v>0.05</v>
      </c>
      <c r="F4815">
        <v>1.08595</v>
      </c>
      <c r="G4815" s="384">
        <v>0</v>
      </c>
      <c r="H4815">
        <v>1.0877600000000001</v>
      </c>
    </row>
    <row r="4816" spans="1:10">
      <c r="A4816">
        <v>4841</v>
      </c>
      <c r="B4816" s="612">
        <v>43916.339583333334</v>
      </c>
      <c r="C4816" s="405" t="s">
        <v>2110</v>
      </c>
      <c r="D4816" s="384">
        <v>1107</v>
      </c>
      <c r="E4816">
        <v>0.05</v>
      </c>
      <c r="F4816">
        <v>1.08595</v>
      </c>
      <c r="G4816" s="384">
        <v>0</v>
      </c>
      <c r="H4816">
        <v>1.0895999999999999</v>
      </c>
    </row>
    <row r="4817" spans="1:10">
      <c r="A4817">
        <v>4860</v>
      </c>
      <c r="B4817" s="612">
        <v>43916.459722222222</v>
      </c>
      <c r="C4817" s="405" t="s">
        <v>2110</v>
      </c>
      <c r="D4817" s="384">
        <v>1107</v>
      </c>
      <c r="E4817">
        <v>0.05</v>
      </c>
      <c r="F4817">
        <v>1.08595</v>
      </c>
      <c r="G4817" s="384">
        <v>0</v>
      </c>
      <c r="H4817">
        <v>1.0917699999999999</v>
      </c>
    </row>
    <row r="4818" spans="1:10">
      <c r="A4818">
        <v>4886</v>
      </c>
      <c r="B4818" s="612">
        <v>43916.547222222223</v>
      </c>
      <c r="C4818" s="405" t="s">
        <v>2110</v>
      </c>
      <c r="D4818" s="384">
        <v>1107</v>
      </c>
      <c r="E4818">
        <v>0.05</v>
      </c>
      <c r="F4818">
        <v>1.08595</v>
      </c>
      <c r="G4818" s="384">
        <v>0</v>
      </c>
      <c r="H4818">
        <v>1.09416</v>
      </c>
    </row>
    <row r="4819" spans="1:10">
      <c r="A4819">
        <v>4905</v>
      </c>
      <c r="B4819" s="612">
        <v>43916.642361111109</v>
      </c>
      <c r="C4819" s="405" t="s">
        <v>2110</v>
      </c>
      <c r="D4819" s="384">
        <v>1107</v>
      </c>
      <c r="E4819">
        <v>0.05</v>
      </c>
      <c r="F4819">
        <v>1.08595</v>
      </c>
      <c r="G4819" s="384">
        <v>0</v>
      </c>
      <c r="H4819">
        <v>1.09663</v>
      </c>
    </row>
    <row r="4820" spans="1:10">
      <c r="A4820">
        <v>4931</v>
      </c>
      <c r="B4820" s="612">
        <v>43916.70416666667</v>
      </c>
      <c r="C4820" s="405" t="s">
        <v>2110</v>
      </c>
      <c r="D4820" s="384">
        <v>1107</v>
      </c>
      <c r="E4820">
        <v>0.05</v>
      </c>
      <c r="F4820">
        <v>1.08595</v>
      </c>
      <c r="G4820" s="384">
        <v>0</v>
      </c>
      <c r="H4820">
        <v>1.09921</v>
      </c>
    </row>
    <row r="4821" spans="1:10">
      <c r="A4821">
        <v>4965</v>
      </c>
      <c r="B4821" s="612">
        <v>43917.120138888888</v>
      </c>
      <c r="C4821" s="405" t="s">
        <v>2110</v>
      </c>
      <c r="D4821" s="384">
        <v>1107</v>
      </c>
      <c r="E4821">
        <v>0.05</v>
      </c>
      <c r="F4821">
        <v>1.08595</v>
      </c>
      <c r="G4821" s="384">
        <v>0</v>
      </c>
      <c r="H4821">
        <v>1.10188</v>
      </c>
    </row>
    <row r="4822" spans="1:10">
      <c r="A4822">
        <v>4989</v>
      </c>
      <c r="B4822" s="612">
        <v>43917.313888888886</v>
      </c>
      <c r="C4822" s="405" t="s">
        <v>2054</v>
      </c>
      <c r="D4822" s="384">
        <v>1107</v>
      </c>
      <c r="E4822">
        <v>0.05</v>
      </c>
      <c r="F4822">
        <v>1.10188</v>
      </c>
      <c r="G4822" s="384">
        <v>0</v>
      </c>
      <c r="H4822">
        <v>1.10188</v>
      </c>
      <c r="I4822">
        <v>-79.430000000000007</v>
      </c>
      <c r="J4822" s="384">
        <v>27532.959999999999</v>
      </c>
    </row>
    <row r="4823" spans="1:10">
      <c r="A4823">
        <v>4782</v>
      </c>
      <c r="B4823" s="612">
        <v>43915.73333333333</v>
      </c>
      <c r="C4823" s="405" t="s">
        <v>96</v>
      </c>
      <c r="D4823" s="384">
        <v>1108</v>
      </c>
      <c r="E4823">
        <v>0.02</v>
      </c>
      <c r="F4823">
        <v>1.0860399999999999</v>
      </c>
      <c r="G4823" s="384">
        <v>0</v>
      </c>
      <c r="H4823">
        <v>0</v>
      </c>
    </row>
    <row r="4824" spans="1:10">
      <c r="A4824">
        <v>4783</v>
      </c>
      <c r="B4824" s="612">
        <v>43915.73333333333</v>
      </c>
      <c r="C4824" s="405" t="s">
        <v>2110</v>
      </c>
      <c r="D4824" s="384">
        <v>1108</v>
      </c>
      <c r="E4824">
        <v>0.02</v>
      </c>
      <c r="F4824">
        <v>1.0860399999999999</v>
      </c>
      <c r="G4824" s="384">
        <v>0</v>
      </c>
      <c r="H4824">
        <v>1.08704</v>
      </c>
    </row>
    <row r="4825" spans="1:10">
      <c r="A4825">
        <v>4784</v>
      </c>
      <c r="B4825" s="612">
        <v>43915.758333333331</v>
      </c>
      <c r="C4825" s="405" t="s">
        <v>2054</v>
      </c>
      <c r="D4825" s="384">
        <v>1108</v>
      </c>
      <c r="E4825">
        <v>0.02</v>
      </c>
      <c r="F4825">
        <v>1.08704</v>
      </c>
      <c r="G4825" s="384">
        <v>0</v>
      </c>
      <c r="H4825">
        <v>1.08704</v>
      </c>
      <c r="I4825">
        <v>2</v>
      </c>
      <c r="J4825" s="384">
        <v>27688.75</v>
      </c>
    </row>
    <row r="4826" spans="1:10">
      <c r="A4826">
        <v>4785</v>
      </c>
      <c r="B4826" s="612">
        <v>43915.762499999997</v>
      </c>
      <c r="C4826" s="405" t="s">
        <v>97</v>
      </c>
      <c r="D4826" s="384">
        <v>1109</v>
      </c>
      <c r="E4826">
        <v>0.08</v>
      </c>
      <c r="F4826">
        <v>1.08775</v>
      </c>
      <c r="G4826" s="384">
        <v>0</v>
      </c>
      <c r="H4826">
        <v>0</v>
      </c>
    </row>
    <row r="4827" spans="1:10">
      <c r="A4827">
        <v>4786</v>
      </c>
      <c r="B4827" s="612">
        <v>43915.762499999997</v>
      </c>
      <c r="C4827" s="405" t="s">
        <v>2110</v>
      </c>
      <c r="D4827" s="384">
        <v>1109</v>
      </c>
      <c r="E4827">
        <v>0.08</v>
      </c>
      <c r="F4827">
        <v>1.08775</v>
      </c>
      <c r="G4827" s="384">
        <v>0</v>
      </c>
      <c r="H4827">
        <v>1.08439</v>
      </c>
    </row>
    <row r="4828" spans="1:10">
      <c r="A4828">
        <v>4806</v>
      </c>
      <c r="B4828" s="612">
        <v>43916.023611111108</v>
      </c>
      <c r="C4828" s="405" t="s">
        <v>2110</v>
      </c>
      <c r="D4828" s="384">
        <v>1109</v>
      </c>
      <c r="E4828">
        <v>0.08</v>
      </c>
      <c r="F4828">
        <v>1.08775</v>
      </c>
      <c r="G4828" s="384">
        <v>0</v>
      </c>
      <c r="H4828">
        <v>1.0860099999999999</v>
      </c>
    </row>
    <row r="4829" spans="1:10">
      <c r="A4829">
        <v>4814</v>
      </c>
      <c r="B4829" s="612">
        <v>43916.029861111114</v>
      </c>
      <c r="C4829" s="405" t="s">
        <v>2110</v>
      </c>
      <c r="D4829" s="384">
        <v>1109</v>
      </c>
      <c r="E4829">
        <v>0.08</v>
      </c>
      <c r="F4829">
        <v>1.08775</v>
      </c>
      <c r="G4829" s="384">
        <v>0</v>
      </c>
      <c r="H4829">
        <v>1.0877600000000001</v>
      </c>
    </row>
    <row r="4830" spans="1:10">
      <c r="A4830">
        <v>4840</v>
      </c>
      <c r="B4830" s="612">
        <v>43916.339583333334</v>
      </c>
      <c r="C4830" s="405" t="s">
        <v>2110</v>
      </c>
      <c r="D4830" s="384">
        <v>1109</v>
      </c>
      <c r="E4830">
        <v>0.08</v>
      </c>
      <c r="F4830">
        <v>1.08775</v>
      </c>
      <c r="G4830" s="384">
        <v>0</v>
      </c>
      <c r="H4830">
        <v>1.0895999999999999</v>
      </c>
    </row>
    <row r="4831" spans="1:10">
      <c r="A4831">
        <v>4859</v>
      </c>
      <c r="B4831" s="612">
        <v>43916.459722222222</v>
      </c>
      <c r="C4831" s="405" t="s">
        <v>2110</v>
      </c>
      <c r="D4831" s="384">
        <v>1109</v>
      </c>
      <c r="E4831">
        <v>0.08</v>
      </c>
      <c r="F4831">
        <v>1.08775</v>
      </c>
      <c r="G4831" s="384">
        <v>0</v>
      </c>
      <c r="H4831">
        <v>1.0917699999999999</v>
      </c>
    </row>
    <row r="4832" spans="1:10">
      <c r="A4832">
        <v>4885</v>
      </c>
      <c r="B4832" s="612">
        <v>43916.547222222223</v>
      </c>
      <c r="C4832" s="405" t="s">
        <v>2110</v>
      </c>
      <c r="D4832" s="384">
        <v>1109</v>
      </c>
      <c r="E4832">
        <v>0.08</v>
      </c>
      <c r="F4832">
        <v>1.08775</v>
      </c>
      <c r="G4832" s="384">
        <v>0</v>
      </c>
      <c r="H4832">
        <v>1.09416</v>
      </c>
    </row>
    <row r="4833" spans="1:10">
      <c r="A4833">
        <v>4904</v>
      </c>
      <c r="B4833" s="612">
        <v>43916.642361111109</v>
      </c>
      <c r="C4833" s="405" t="s">
        <v>2110</v>
      </c>
      <c r="D4833" s="384">
        <v>1109</v>
      </c>
      <c r="E4833">
        <v>0.08</v>
      </c>
      <c r="F4833">
        <v>1.08775</v>
      </c>
      <c r="G4833" s="384">
        <v>0</v>
      </c>
      <c r="H4833">
        <v>1.09663</v>
      </c>
    </row>
    <row r="4834" spans="1:10">
      <c r="A4834">
        <v>4930</v>
      </c>
      <c r="B4834" s="612">
        <v>43916.70416666667</v>
      </c>
      <c r="C4834" s="405" t="s">
        <v>2110</v>
      </c>
      <c r="D4834" s="384">
        <v>1109</v>
      </c>
      <c r="E4834">
        <v>0.08</v>
      </c>
      <c r="F4834">
        <v>1.08775</v>
      </c>
      <c r="G4834" s="384">
        <v>0</v>
      </c>
      <c r="H4834">
        <v>1.09921</v>
      </c>
    </row>
    <row r="4835" spans="1:10">
      <c r="A4835">
        <v>4964</v>
      </c>
      <c r="B4835" s="612">
        <v>43917.120138888888</v>
      </c>
      <c r="C4835" s="405" t="s">
        <v>2110</v>
      </c>
      <c r="D4835" s="384">
        <v>1109</v>
      </c>
      <c r="E4835">
        <v>0.08</v>
      </c>
      <c r="F4835">
        <v>1.08775</v>
      </c>
      <c r="G4835" s="384">
        <v>0</v>
      </c>
      <c r="H4835">
        <v>1.10188</v>
      </c>
    </row>
    <row r="4836" spans="1:10">
      <c r="A4836">
        <v>4990</v>
      </c>
      <c r="B4836" s="612">
        <v>43917.313888888886</v>
      </c>
      <c r="C4836" s="405" t="s">
        <v>2054</v>
      </c>
      <c r="D4836" s="384">
        <v>1109</v>
      </c>
      <c r="E4836">
        <v>0.08</v>
      </c>
      <c r="F4836">
        <v>1.10188</v>
      </c>
      <c r="G4836" s="384">
        <v>0</v>
      </c>
      <c r="H4836">
        <v>1.10188</v>
      </c>
      <c r="I4836">
        <v>-112.68</v>
      </c>
      <c r="J4836" s="384">
        <v>27420.28</v>
      </c>
    </row>
    <row r="4837" spans="1:10">
      <c r="A4837">
        <v>4791</v>
      </c>
      <c r="B4837" s="612">
        <v>43915.772916666669</v>
      </c>
      <c r="C4837" s="405" t="s">
        <v>96</v>
      </c>
      <c r="D4837" s="384">
        <v>1110</v>
      </c>
      <c r="E4837">
        <v>0.02</v>
      </c>
      <c r="F4837">
        <v>1.08754</v>
      </c>
      <c r="G4837" s="384">
        <v>0</v>
      </c>
      <c r="H4837">
        <v>0</v>
      </c>
    </row>
    <row r="4838" spans="1:10">
      <c r="A4838">
        <v>4792</v>
      </c>
      <c r="B4838" s="612">
        <v>43915.772916666669</v>
      </c>
      <c r="C4838" s="405" t="s">
        <v>2110</v>
      </c>
      <c r="D4838" s="384">
        <v>1110</v>
      </c>
      <c r="E4838">
        <v>0.02</v>
      </c>
      <c r="F4838">
        <v>1.08754</v>
      </c>
      <c r="G4838" s="384">
        <v>0</v>
      </c>
      <c r="H4838">
        <v>1.0885400000000001</v>
      </c>
    </row>
    <row r="4839" spans="1:10">
      <c r="A4839">
        <v>4793</v>
      </c>
      <c r="B4839" s="612">
        <v>43915.814583333333</v>
      </c>
      <c r="C4839" s="405" t="s">
        <v>2054</v>
      </c>
      <c r="D4839" s="384">
        <v>1110</v>
      </c>
      <c r="E4839">
        <v>0.02</v>
      </c>
      <c r="F4839">
        <v>1.0885400000000001</v>
      </c>
      <c r="G4839" s="384">
        <v>0</v>
      </c>
      <c r="H4839">
        <v>1.0885400000000001</v>
      </c>
      <c r="I4839">
        <v>2</v>
      </c>
      <c r="J4839" s="384">
        <v>27690.75</v>
      </c>
    </row>
    <row r="4840" spans="1:10">
      <c r="A4840">
        <v>4794</v>
      </c>
      <c r="B4840" s="612">
        <v>43915.822222222225</v>
      </c>
      <c r="C4840" s="405" t="s">
        <v>96</v>
      </c>
      <c r="D4840" s="384">
        <v>1111</v>
      </c>
      <c r="E4840">
        <v>0.02</v>
      </c>
      <c r="F4840">
        <v>1.0878099999999999</v>
      </c>
      <c r="G4840" s="384">
        <v>0</v>
      </c>
      <c r="H4840">
        <v>0</v>
      </c>
    </row>
    <row r="4841" spans="1:10">
      <c r="A4841">
        <v>4795</v>
      </c>
      <c r="B4841" s="612">
        <v>43915.822222222225</v>
      </c>
      <c r="C4841" s="405" t="s">
        <v>2110</v>
      </c>
      <c r="D4841" s="384">
        <v>1111</v>
      </c>
      <c r="E4841">
        <v>0.02</v>
      </c>
      <c r="F4841">
        <v>1.0878099999999999</v>
      </c>
      <c r="G4841" s="384">
        <v>0</v>
      </c>
      <c r="H4841">
        <v>1.0888100000000001</v>
      </c>
    </row>
    <row r="4842" spans="1:10">
      <c r="A4842">
        <v>4796</v>
      </c>
      <c r="B4842" s="612">
        <v>43915.833333333336</v>
      </c>
      <c r="C4842" s="405" t="s">
        <v>2054</v>
      </c>
      <c r="D4842" s="384">
        <v>1111</v>
      </c>
      <c r="E4842">
        <v>0.02</v>
      </c>
      <c r="F4842">
        <v>1.0888100000000001</v>
      </c>
      <c r="G4842" s="384">
        <v>0</v>
      </c>
      <c r="H4842">
        <v>1.0888100000000001</v>
      </c>
      <c r="I4842">
        <v>2</v>
      </c>
      <c r="J4842" s="384">
        <v>27692.75</v>
      </c>
    </row>
    <row r="4843" spans="1:10">
      <c r="A4843">
        <v>4797</v>
      </c>
      <c r="B4843" s="612">
        <v>43915.845833333333</v>
      </c>
      <c r="C4843" s="405" t="s">
        <v>96</v>
      </c>
      <c r="D4843" s="384">
        <v>1112</v>
      </c>
      <c r="E4843">
        <v>0.02</v>
      </c>
      <c r="F4843">
        <v>1.0888199999999999</v>
      </c>
      <c r="G4843" s="384">
        <v>0</v>
      </c>
      <c r="H4843">
        <v>0</v>
      </c>
    </row>
    <row r="4844" spans="1:10">
      <c r="A4844">
        <v>4798</v>
      </c>
      <c r="B4844" s="612">
        <v>43915.845833333333</v>
      </c>
      <c r="C4844" s="405" t="s">
        <v>2110</v>
      </c>
      <c r="D4844" s="384">
        <v>1112</v>
      </c>
      <c r="E4844">
        <v>0.02</v>
      </c>
      <c r="F4844">
        <v>1.0888199999999999</v>
      </c>
      <c r="G4844" s="384">
        <v>0</v>
      </c>
      <c r="H4844">
        <v>1.08982</v>
      </c>
    </row>
    <row r="4845" spans="1:10">
      <c r="A4845">
        <v>4801</v>
      </c>
      <c r="B4845" s="612">
        <v>43915.938888888886</v>
      </c>
      <c r="C4845" s="405" t="s">
        <v>2110</v>
      </c>
      <c r="D4845" s="384">
        <v>1112</v>
      </c>
      <c r="E4845">
        <v>0.02</v>
      </c>
      <c r="F4845">
        <v>1.0888199999999999</v>
      </c>
      <c r="G4845" s="384">
        <v>0</v>
      </c>
      <c r="H4845">
        <v>1.08901</v>
      </c>
    </row>
    <row r="4846" spans="1:10">
      <c r="A4846">
        <v>4802</v>
      </c>
      <c r="B4846" s="612">
        <v>43916.015277777777</v>
      </c>
      <c r="C4846" s="405" t="s">
        <v>2054</v>
      </c>
      <c r="D4846" s="384">
        <v>1112</v>
      </c>
      <c r="E4846">
        <v>0.02</v>
      </c>
      <c r="F4846">
        <v>1.08901</v>
      </c>
      <c r="G4846" s="384">
        <v>0</v>
      </c>
      <c r="H4846">
        <v>1.08901</v>
      </c>
      <c r="I4846">
        <v>0.14000000000000001</v>
      </c>
      <c r="J4846" s="384">
        <v>27692.89</v>
      </c>
    </row>
    <row r="4847" spans="1:10">
      <c r="A4847">
        <v>4799</v>
      </c>
      <c r="B4847" s="612">
        <v>43915.938888888886</v>
      </c>
      <c r="C4847" s="405" t="s">
        <v>96</v>
      </c>
      <c r="D4847" s="384">
        <v>1113</v>
      </c>
      <c r="E4847">
        <v>0.02</v>
      </c>
      <c r="F4847">
        <v>1.0871900000000001</v>
      </c>
      <c r="G4847" s="384">
        <v>0</v>
      </c>
      <c r="H4847">
        <v>0</v>
      </c>
    </row>
    <row r="4848" spans="1:10">
      <c r="A4848">
        <v>4800</v>
      </c>
      <c r="B4848" s="612">
        <v>43915.938888888886</v>
      </c>
      <c r="C4848" s="405" t="s">
        <v>2110</v>
      </c>
      <c r="D4848" s="384">
        <v>1113</v>
      </c>
      <c r="E4848">
        <v>0.02</v>
      </c>
      <c r="F4848">
        <v>1.0871900000000001</v>
      </c>
      <c r="G4848" s="384">
        <v>0</v>
      </c>
      <c r="H4848">
        <v>1.08901</v>
      </c>
    </row>
    <row r="4849" spans="1:10">
      <c r="A4849">
        <v>4803</v>
      </c>
      <c r="B4849" s="612">
        <v>43916.015277777777</v>
      </c>
      <c r="C4849" s="405" t="s">
        <v>2054</v>
      </c>
      <c r="D4849" s="384">
        <v>1113</v>
      </c>
      <c r="E4849">
        <v>0.02</v>
      </c>
      <c r="F4849">
        <v>1.08901</v>
      </c>
      <c r="G4849" s="384">
        <v>0</v>
      </c>
      <c r="H4849">
        <v>1.08901</v>
      </c>
      <c r="I4849">
        <v>3.4</v>
      </c>
      <c r="J4849" s="384">
        <v>27696.29</v>
      </c>
    </row>
    <row r="4850" spans="1:10">
      <c r="A4850">
        <v>4804</v>
      </c>
      <c r="B4850" s="612">
        <v>43916.023611111108</v>
      </c>
      <c r="C4850" s="405" t="s">
        <v>97</v>
      </c>
      <c r="D4850" s="384">
        <v>1114</v>
      </c>
      <c r="E4850">
        <v>0.14000000000000001</v>
      </c>
      <c r="F4850">
        <v>1.08968</v>
      </c>
      <c r="G4850" s="384">
        <v>0</v>
      </c>
      <c r="H4850">
        <v>0</v>
      </c>
    </row>
    <row r="4851" spans="1:10">
      <c r="A4851">
        <v>4805</v>
      </c>
      <c r="B4851" s="612">
        <v>43916.023611111108</v>
      </c>
      <c r="C4851" s="405" t="s">
        <v>2110</v>
      </c>
      <c r="D4851" s="384">
        <v>1114</v>
      </c>
      <c r="E4851">
        <v>0.14000000000000001</v>
      </c>
      <c r="F4851">
        <v>1.08968</v>
      </c>
      <c r="G4851" s="384">
        <v>0</v>
      </c>
      <c r="H4851">
        <v>1.0860099999999999</v>
      </c>
    </row>
    <row r="4852" spans="1:10">
      <c r="A4852">
        <v>4813</v>
      </c>
      <c r="B4852" s="612">
        <v>43916.029861111114</v>
      </c>
      <c r="C4852" s="405" t="s">
        <v>2110</v>
      </c>
      <c r="D4852" s="384">
        <v>1114</v>
      </c>
      <c r="E4852">
        <v>0.14000000000000001</v>
      </c>
      <c r="F4852">
        <v>1.08968</v>
      </c>
      <c r="G4852" s="384">
        <v>0</v>
      </c>
      <c r="H4852">
        <v>1.0877600000000001</v>
      </c>
    </row>
    <row r="4853" spans="1:10">
      <c r="A4853">
        <v>4839</v>
      </c>
      <c r="B4853" s="612">
        <v>43916.339583333334</v>
      </c>
      <c r="C4853" s="405" t="s">
        <v>2110</v>
      </c>
      <c r="D4853" s="384">
        <v>1114</v>
      </c>
      <c r="E4853">
        <v>0.14000000000000001</v>
      </c>
      <c r="F4853">
        <v>1.08968</v>
      </c>
      <c r="G4853" s="384">
        <v>0</v>
      </c>
      <c r="H4853">
        <v>1.0895999999999999</v>
      </c>
    </row>
    <row r="4854" spans="1:10">
      <c r="A4854">
        <v>4858</v>
      </c>
      <c r="B4854" s="612">
        <v>43916.459722222222</v>
      </c>
      <c r="C4854" s="405" t="s">
        <v>2110</v>
      </c>
      <c r="D4854" s="384">
        <v>1114</v>
      </c>
      <c r="E4854">
        <v>0.14000000000000001</v>
      </c>
      <c r="F4854">
        <v>1.08968</v>
      </c>
      <c r="G4854" s="384">
        <v>0</v>
      </c>
      <c r="H4854">
        <v>1.0917699999999999</v>
      </c>
    </row>
    <row r="4855" spans="1:10">
      <c r="A4855">
        <v>4884</v>
      </c>
      <c r="B4855" s="612">
        <v>43916.547222222223</v>
      </c>
      <c r="C4855" s="405" t="s">
        <v>2110</v>
      </c>
      <c r="D4855" s="384">
        <v>1114</v>
      </c>
      <c r="E4855">
        <v>0.14000000000000001</v>
      </c>
      <c r="F4855">
        <v>1.08968</v>
      </c>
      <c r="G4855" s="384">
        <v>0</v>
      </c>
      <c r="H4855">
        <v>1.09416</v>
      </c>
    </row>
    <row r="4856" spans="1:10">
      <c r="A4856">
        <v>4903</v>
      </c>
      <c r="B4856" s="612">
        <v>43916.642361111109</v>
      </c>
      <c r="C4856" s="405" t="s">
        <v>2110</v>
      </c>
      <c r="D4856" s="384">
        <v>1114</v>
      </c>
      <c r="E4856">
        <v>0.14000000000000001</v>
      </c>
      <c r="F4856">
        <v>1.08968</v>
      </c>
      <c r="G4856" s="384">
        <v>0</v>
      </c>
      <c r="H4856">
        <v>1.09663</v>
      </c>
    </row>
    <row r="4857" spans="1:10">
      <c r="A4857">
        <v>4929</v>
      </c>
      <c r="B4857" s="612">
        <v>43916.70416666667</v>
      </c>
      <c r="C4857" s="405" t="s">
        <v>2110</v>
      </c>
      <c r="D4857" s="384">
        <v>1114</v>
      </c>
      <c r="E4857">
        <v>0.14000000000000001</v>
      </c>
      <c r="F4857">
        <v>1.08968</v>
      </c>
      <c r="G4857" s="384">
        <v>0</v>
      </c>
      <c r="H4857">
        <v>1.09921</v>
      </c>
    </row>
    <row r="4858" spans="1:10">
      <c r="A4858">
        <v>4963</v>
      </c>
      <c r="B4858" s="612">
        <v>43917.120138888888</v>
      </c>
      <c r="C4858" s="405" t="s">
        <v>2110</v>
      </c>
      <c r="D4858" s="384">
        <v>1114</v>
      </c>
      <c r="E4858">
        <v>0.14000000000000001</v>
      </c>
      <c r="F4858">
        <v>1.08968</v>
      </c>
      <c r="G4858" s="384">
        <v>0</v>
      </c>
      <c r="H4858">
        <v>1.10188</v>
      </c>
    </row>
    <row r="4859" spans="1:10">
      <c r="A4859">
        <v>4991</v>
      </c>
      <c r="B4859" s="612">
        <v>43917.313888888886</v>
      </c>
      <c r="C4859" s="405" t="s">
        <v>2054</v>
      </c>
      <c r="D4859" s="384">
        <v>1114</v>
      </c>
      <c r="E4859">
        <v>0.14000000000000001</v>
      </c>
      <c r="F4859">
        <v>1.10188</v>
      </c>
      <c r="G4859" s="384">
        <v>0</v>
      </c>
      <c r="H4859">
        <v>1.10188</v>
      </c>
      <c r="I4859">
        <v>-170.64</v>
      </c>
      <c r="J4859" s="384">
        <v>27249.63</v>
      </c>
    </row>
    <row r="4860" spans="1:10">
      <c r="A4860">
        <v>4811</v>
      </c>
      <c r="B4860" s="612">
        <v>43916.029861111114</v>
      </c>
      <c r="C4860" s="405" t="s">
        <v>97</v>
      </c>
      <c r="D4860" s="384">
        <v>1115</v>
      </c>
      <c r="E4860">
        <v>0.23</v>
      </c>
      <c r="F4860">
        <v>1.09179</v>
      </c>
      <c r="G4860" s="384">
        <v>0</v>
      </c>
      <c r="H4860">
        <v>0</v>
      </c>
    </row>
    <row r="4861" spans="1:10">
      <c r="A4861">
        <v>4812</v>
      </c>
      <c r="B4861" s="612">
        <v>43916.029861111114</v>
      </c>
      <c r="C4861" s="405" t="s">
        <v>2110</v>
      </c>
      <c r="D4861" s="384">
        <v>1115</v>
      </c>
      <c r="E4861">
        <v>0.23</v>
      </c>
      <c r="F4861">
        <v>1.09179</v>
      </c>
      <c r="G4861" s="384">
        <v>0</v>
      </c>
      <c r="H4861">
        <v>1.0877600000000001</v>
      </c>
    </row>
    <row r="4862" spans="1:10">
      <c r="A4862">
        <v>4838</v>
      </c>
      <c r="B4862" s="612">
        <v>43916.339583333334</v>
      </c>
      <c r="C4862" s="405" t="s">
        <v>2110</v>
      </c>
      <c r="D4862" s="384">
        <v>1115</v>
      </c>
      <c r="E4862">
        <v>0.23</v>
      </c>
      <c r="F4862">
        <v>1.09179</v>
      </c>
      <c r="G4862" s="384">
        <v>0</v>
      </c>
      <c r="H4862">
        <v>1.0895999999999999</v>
      </c>
    </row>
    <row r="4863" spans="1:10">
      <c r="A4863">
        <v>4857</v>
      </c>
      <c r="B4863" s="612">
        <v>43916.459722222222</v>
      </c>
      <c r="C4863" s="405" t="s">
        <v>2110</v>
      </c>
      <c r="D4863" s="384">
        <v>1115</v>
      </c>
      <c r="E4863">
        <v>0.23</v>
      </c>
      <c r="F4863">
        <v>1.09179</v>
      </c>
      <c r="G4863" s="384">
        <v>0</v>
      </c>
      <c r="H4863">
        <v>1.0917699999999999</v>
      </c>
    </row>
    <row r="4864" spans="1:10">
      <c r="A4864">
        <v>4883</v>
      </c>
      <c r="B4864" s="612">
        <v>43916.547222222223</v>
      </c>
      <c r="C4864" s="405" t="s">
        <v>2110</v>
      </c>
      <c r="D4864" s="384">
        <v>1115</v>
      </c>
      <c r="E4864">
        <v>0.23</v>
      </c>
      <c r="F4864">
        <v>1.09179</v>
      </c>
      <c r="G4864" s="384">
        <v>0</v>
      </c>
      <c r="H4864">
        <v>1.09416</v>
      </c>
    </row>
    <row r="4865" spans="1:10">
      <c r="A4865">
        <v>4902</v>
      </c>
      <c r="B4865" s="612">
        <v>43916.642361111109</v>
      </c>
      <c r="C4865" s="405" t="s">
        <v>2110</v>
      </c>
      <c r="D4865" s="384">
        <v>1115</v>
      </c>
      <c r="E4865">
        <v>0.23</v>
      </c>
      <c r="F4865">
        <v>1.09179</v>
      </c>
      <c r="G4865" s="384">
        <v>0</v>
      </c>
      <c r="H4865">
        <v>1.09663</v>
      </c>
    </row>
    <row r="4866" spans="1:10">
      <c r="A4866">
        <v>4928</v>
      </c>
      <c r="B4866" s="612">
        <v>43916.70416666667</v>
      </c>
      <c r="C4866" s="405" t="s">
        <v>2110</v>
      </c>
      <c r="D4866" s="384">
        <v>1115</v>
      </c>
      <c r="E4866">
        <v>0.23</v>
      </c>
      <c r="F4866">
        <v>1.09179</v>
      </c>
      <c r="G4866" s="384">
        <v>0</v>
      </c>
      <c r="H4866">
        <v>1.09921</v>
      </c>
    </row>
    <row r="4867" spans="1:10">
      <c r="A4867">
        <v>4962</v>
      </c>
      <c r="B4867" s="612">
        <v>43917.120138888888</v>
      </c>
      <c r="C4867" s="405" t="s">
        <v>2110</v>
      </c>
      <c r="D4867" s="384">
        <v>1115</v>
      </c>
      <c r="E4867">
        <v>0.23</v>
      </c>
      <c r="F4867">
        <v>1.09179</v>
      </c>
      <c r="G4867" s="384">
        <v>0</v>
      </c>
      <c r="H4867">
        <v>1.10188</v>
      </c>
    </row>
    <row r="4868" spans="1:10">
      <c r="A4868">
        <v>4992</v>
      </c>
      <c r="B4868" s="612">
        <v>43917.313888888886</v>
      </c>
      <c r="C4868" s="405" t="s">
        <v>2054</v>
      </c>
      <c r="D4868" s="384">
        <v>1115</v>
      </c>
      <c r="E4868">
        <v>0.23</v>
      </c>
      <c r="F4868">
        <v>1.10188</v>
      </c>
      <c r="G4868" s="384">
        <v>0</v>
      </c>
      <c r="H4868">
        <v>1.10188</v>
      </c>
      <c r="I4868">
        <v>-231.81</v>
      </c>
      <c r="J4868" s="384">
        <v>27017.82</v>
      </c>
    </row>
    <row r="4869" spans="1:10">
      <c r="A4869">
        <v>4819</v>
      </c>
      <c r="B4869" s="612">
        <v>43916.03125</v>
      </c>
      <c r="C4869" s="405" t="s">
        <v>96</v>
      </c>
      <c r="D4869" s="384">
        <v>1116</v>
      </c>
      <c r="E4869">
        <v>0.02</v>
      </c>
      <c r="F4869">
        <v>1.0914999999999999</v>
      </c>
      <c r="G4869" s="384">
        <v>0</v>
      </c>
      <c r="H4869">
        <v>0</v>
      </c>
    </row>
    <row r="4870" spans="1:10">
      <c r="A4870">
        <v>4820</v>
      </c>
      <c r="B4870" s="612">
        <v>43916.03125</v>
      </c>
      <c r="C4870" s="405" t="s">
        <v>2110</v>
      </c>
      <c r="D4870" s="384">
        <v>1116</v>
      </c>
      <c r="E4870">
        <v>0.02</v>
      </c>
      <c r="F4870">
        <v>1.0914999999999999</v>
      </c>
      <c r="G4870" s="384">
        <v>0</v>
      </c>
      <c r="H4870">
        <v>1.0925</v>
      </c>
    </row>
    <row r="4871" spans="1:10">
      <c r="A4871">
        <v>4821</v>
      </c>
      <c r="B4871" s="612">
        <v>43916.037499999999</v>
      </c>
      <c r="C4871" s="405" t="s">
        <v>2054</v>
      </c>
      <c r="D4871" s="384">
        <v>1116</v>
      </c>
      <c r="E4871">
        <v>0.02</v>
      </c>
      <c r="F4871">
        <v>1.0925</v>
      </c>
      <c r="G4871" s="384">
        <v>0</v>
      </c>
      <c r="H4871">
        <v>1.0925</v>
      </c>
      <c r="I4871">
        <v>2</v>
      </c>
      <c r="J4871" s="384">
        <v>27698.29</v>
      </c>
    </row>
    <row r="4872" spans="1:10">
      <c r="A4872">
        <v>4822</v>
      </c>
      <c r="B4872" s="612">
        <v>43916.041666666664</v>
      </c>
      <c r="C4872" s="405" t="s">
        <v>96</v>
      </c>
      <c r="D4872" s="384">
        <v>1117</v>
      </c>
      <c r="E4872">
        <v>0.02</v>
      </c>
      <c r="F4872">
        <v>1.09236</v>
      </c>
      <c r="G4872" s="384">
        <v>0</v>
      </c>
      <c r="H4872">
        <v>0</v>
      </c>
    </row>
    <row r="4873" spans="1:10">
      <c r="A4873">
        <v>4823</v>
      </c>
      <c r="B4873" s="612">
        <v>43916.041666666664</v>
      </c>
      <c r="C4873" s="405" t="s">
        <v>2110</v>
      </c>
      <c r="D4873" s="384">
        <v>1117</v>
      </c>
      <c r="E4873">
        <v>0.02</v>
      </c>
      <c r="F4873">
        <v>1.09236</v>
      </c>
      <c r="G4873" s="384">
        <v>0</v>
      </c>
      <c r="H4873">
        <v>1.0933600000000001</v>
      </c>
    </row>
    <row r="4874" spans="1:10">
      <c r="A4874">
        <v>4826</v>
      </c>
      <c r="B4874" s="612">
        <v>43916.05972222222</v>
      </c>
      <c r="C4874" s="405" t="s">
        <v>2110</v>
      </c>
      <c r="D4874" s="384">
        <v>1117</v>
      </c>
      <c r="E4874">
        <v>0.02</v>
      </c>
      <c r="F4874">
        <v>1.09236</v>
      </c>
      <c r="G4874" s="384">
        <v>0</v>
      </c>
      <c r="H4874">
        <v>1.09256</v>
      </c>
    </row>
    <row r="4875" spans="1:10">
      <c r="A4875">
        <v>4827</v>
      </c>
      <c r="B4875" s="612">
        <v>43916.299305555556</v>
      </c>
      <c r="C4875" s="405" t="s">
        <v>2054</v>
      </c>
      <c r="D4875" s="384">
        <v>1117</v>
      </c>
      <c r="E4875">
        <v>0.02</v>
      </c>
      <c r="F4875">
        <v>1.09256</v>
      </c>
      <c r="G4875" s="384">
        <v>0</v>
      </c>
      <c r="H4875">
        <v>1.09256</v>
      </c>
      <c r="I4875">
        <v>0.4</v>
      </c>
      <c r="J4875" s="384">
        <v>27698.69</v>
      </c>
    </row>
    <row r="4876" spans="1:10">
      <c r="A4876">
        <v>4824</v>
      </c>
      <c r="B4876" s="612">
        <v>43916.05972222222</v>
      </c>
      <c r="C4876" s="405" t="s">
        <v>96</v>
      </c>
      <c r="D4876" s="384">
        <v>1118</v>
      </c>
      <c r="E4876">
        <v>0.02</v>
      </c>
      <c r="F4876">
        <v>1.09076</v>
      </c>
      <c r="G4876" s="384">
        <v>0</v>
      </c>
      <c r="H4876">
        <v>0</v>
      </c>
    </row>
    <row r="4877" spans="1:10">
      <c r="A4877">
        <v>4825</v>
      </c>
      <c r="B4877" s="612">
        <v>43916.05972222222</v>
      </c>
      <c r="C4877" s="405" t="s">
        <v>2110</v>
      </c>
      <c r="D4877" s="384">
        <v>1118</v>
      </c>
      <c r="E4877">
        <v>0.02</v>
      </c>
      <c r="F4877">
        <v>1.09076</v>
      </c>
      <c r="G4877" s="384">
        <v>0</v>
      </c>
      <c r="H4877">
        <v>1.09256</v>
      </c>
    </row>
    <row r="4878" spans="1:10">
      <c r="A4878">
        <v>4828</v>
      </c>
      <c r="B4878" s="612">
        <v>43916.299305555556</v>
      </c>
      <c r="C4878" s="405" t="s">
        <v>2054</v>
      </c>
      <c r="D4878" s="384">
        <v>1118</v>
      </c>
      <c r="E4878">
        <v>0.02</v>
      </c>
      <c r="F4878">
        <v>1.09256</v>
      </c>
      <c r="G4878" s="384">
        <v>0</v>
      </c>
      <c r="H4878">
        <v>1.09256</v>
      </c>
      <c r="I4878">
        <v>3.6</v>
      </c>
      <c r="J4878" s="384">
        <v>27702.29</v>
      </c>
    </row>
    <row r="4879" spans="1:10">
      <c r="A4879">
        <v>4829</v>
      </c>
      <c r="B4879" s="612">
        <v>43916.302777777775</v>
      </c>
      <c r="C4879" s="405" t="s">
        <v>96</v>
      </c>
      <c r="D4879" s="384">
        <v>1119</v>
      </c>
      <c r="E4879">
        <v>0.02</v>
      </c>
      <c r="F4879">
        <v>1.09162</v>
      </c>
      <c r="G4879" s="384">
        <v>0</v>
      </c>
      <c r="H4879">
        <v>0</v>
      </c>
    </row>
    <row r="4880" spans="1:10">
      <c r="A4880">
        <v>4830</v>
      </c>
      <c r="B4880" s="612">
        <v>43916.302777777775</v>
      </c>
      <c r="C4880" s="405" t="s">
        <v>2110</v>
      </c>
      <c r="D4880" s="384">
        <v>1119</v>
      </c>
      <c r="E4880">
        <v>0.02</v>
      </c>
      <c r="F4880">
        <v>1.09162</v>
      </c>
      <c r="G4880" s="384">
        <v>0</v>
      </c>
      <c r="H4880">
        <v>1.0926199999999999</v>
      </c>
    </row>
    <row r="4881" spans="1:10">
      <c r="A4881">
        <v>4833</v>
      </c>
      <c r="B4881" s="612">
        <v>43916.308333333334</v>
      </c>
      <c r="C4881" s="405" t="s">
        <v>2110</v>
      </c>
      <c r="D4881" s="384">
        <v>1119</v>
      </c>
      <c r="E4881">
        <v>0.02</v>
      </c>
      <c r="F4881">
        <v>1.09162</v>
      </c>
      <c r="G4881" s="384">
        <v>0</v>
      </c>
      <c r="H4881">
        <v>1.0918099999999999</v>
      </c>
    </row>
    <row r="4882" spans="1:10">
      <c r="A4882">
        <v>4834</v>
      </c>
      <c r="B4882" s="612">
        <v>43916.330555555556</v>
      </c>
      <c r="C4882" s="405" t="s">
        <v>2054</v>
      </c>
      <c r="D4882" s="384">
        <v>1119</v>
      </c>
      <c r="E4882">
        <v>0.02</v>
      </c>
      <c r="F4882">
        <v>1.0918099999999999</v>
      </c>
      <c r="G4882" s="384">
        <v>0</v>
      </c>
      <c r="H4882">
        <v>1.0918099999999999</v>
      </c>
      <c r="I4882">
        <v>0.38</v>
      </c>
      <c r="J4882" s="384">
        <v>27702.67</v>
      </c>
    </row>
    <row r="4883" spans="1:10">
      <c r="A4883">
        <v>4831</v>
      </c>
      <c r="B4883" s="612">
        <v>43916.308333333334</v>
      </c>
      <c r="C4883" s="405" t="s">
        <v>96</v>
      </c>
      <c r="D4883" s="384">
        <v>1120</v>
      </c>
      <c r="E4883">
        <v>0.02</v>
      </c>
      <c r="F4883">
        <v>1.0900000000000001</v>
      </c>
      <c r="G4883" s="384">
        <v>0</v>
      </c>
      <c r="H4883">
        <v>0</v>
      </c>
    </row>
    <row r="4884" spans="1:10">
      <c r="A4884">
        <v>4832</v>
      </c>
      <c r="B4884" s="612">
        <v>43916.308333333334</v>
      </c>
      <c r="C4884" s="405" t="s">
        <v>2110</v>
      </c>
      <c r="D4884" s="384">
        <v>1120</v>
      </c>
      <c r="E4884">
        <v>0.02</v>
      </c>
      <c r="F4884">
        <v>1.0900000000000001</v>
      </c>
      <c r="G4884" s="384">
        <v>0</v>
      </c>
      <c r="H4884">
        <v>1.0918099999999999</v>
      </c>
    </row>
    <row r="4885" spans="1:10">
      <c r="A4885">
        <v>4835</v>
      </c>
      <c r="B4885" s="612">
        <v>43916.330555555556</v>
      </c>
      <c r="C4885" s="405" t="s">
        <v>2054</v>
      </c>
      <c r="D4885" s="384">
        <v>1120</v>
      </c>
      <c r="E4885">
        <v>0.02</v>
      </c>
      <c r="F4885">
        <v>1.0918099999999999</v>
      </c>
      <c r="G4885" s="384">
        <v>0</v>
      </c>
      <c r="H4885">
        <v>1.0918099999999999</v>
      </c>
      <c r="I4885">
        <v>3.62</v>
      </c>
      <c r="J4885" s="384">
        <v>27706.29</v>
      </c>
    </row>
    <row r="4886" spans="1:10">
      <c r="A4886">
        <v>4836</v>
      </c>
      <c r="B4886" s="612">
        <v>43916.339583333334</v>
      </c>
      <c r="C4886" s="405" t="s">
        <v>97</v>
      </c>
      <c r="D4886" s="384">
        <v>1121</v>
      </c>
      <c r="E4886">
        <v>0.38</v>
      </c>
      <c r="F4886">
        <v>1.0939099999999999</v>
      </c>
      <c r="G4886" s="384">
        <v>0</v>
      </c>
      <c r="H4886">
        <v>0</v>
      </c>
    </row>
    <row r="4887" spans="1:10">
      <c r="A4887">
        <v>4837</v>
      </c>
      <c r="B4887" s="612">
        <v>43916.339583333334</v>
      </c>
      <c r="C4887" s="405" t="s">
        <v>2110</v>
      </c>
      <c r="D4887" s="384">
        <v>1121</v>
      </c>
      <c r="E4887">
        <v>0.38</v>
      </c>
      <c r="F4887">
        <v>1.0939099999999999</v>
      </c>
      <c r="G4887" s="384">
        <v>0</v>
      </c>
      <c r="H4887">
        <v>1.0895999999999999</v>
      </c>
    </row>
    <row r="4888" spans="1:10">
      <c r="A4888">
        <v>4856</v>
      </c>
      <c r="B4888" s="612">
        <v>43916.459722222222</v>
      </c>
      <c r="C4888" s="405" t="s">
        <v>2110</v>
      </c>
      <c r="D4888" s="384">
        <v>1121</v>
      </c>
      <c r="E4888">
        <v>0.38</v>
      </c>
      <c r="F4888">
        <v>1.0939099999999999</v>
      </c>
      <c r="G4888" s="384">
        <v>0</v>
      </c>
      <c r="H4888">
        <v>1.0917699999999999</v>
      </c>
    </row>
    <row r="4889" spans="1:10">
      <c r="A4889">
        <v>4882</v>
      </c>
      <c r="B4889" s="612">
        <v>43916.547222222223</v>
      </c>
      <c r="C4889" s="405" t="s">
        <v>2110</v>
      </c>
      <c r="D4889" s="384">
        <v>1121</v>
      </c>
      <c r="E4889">
        <v>0.38</v>
      </c>
      <c r="F4889">
        <v>1.0939099999999999</v>
      </c>
      <c r="G4889" s="384">
        <v>0</v>
      </c>
      <c r="H4889">
        <v>1.09416</v>
      </c>
    </row>
    <row r="4890" spans="1:10">
      <c r="A4890">
        <v>4901</v>
      </c>
      <c r="B4890" s="612">
        <v>43916.642361111109</v>
      </c>
      <c r="C4890" s="405" t="s">
        <v>2110</v>
      </c>
      <c r="D4890" s="384">
        <v>1121</v>
      </c>
      <c r="E4890">
        <v>0.38</v>
      </c>
      <c r="F4890">
        <v>1.0939099999999999</v>
      </c>
      <c r="G4890" s="384">
        <v>0</v>
      </c>
      <c r="H4890">
        <v>1.09663</v>
      </c>
    </row>
    <row r="4891" spans="1:10">
      <c r="A4891">
        <v>4927</v>
      </c>
      <c r="B4891" s="612">
        <v>43916.70416666667</v>
      </c>
      <c r="C4891" s="405" t="s">
        <v>2110</v>
      </c>
      <c r="D4891" s="384">
        <v>1121</v>
      </c>
      <c r="E4891">
        <v>0.38</v>
      </c>
      <c r="F4891">
        <v>1.0939099999999999</v>
      </c>
      <c r="G4891" s="384">
        <v>0</v>
      </c>
      <c r="H4891">
        <v>1.09921</v>
      </c>
    </row>
    <row r="4892" spans="1:10">
      <c r="A4892">
        <v>4961</v>
      </c>
      <c r="B4892" s="612">
        <v>43917.120138888888</v>
      </c>
      <c r="C4892" s="405" t="s">
        <v>2110</v>
      </c>
      <c r="D4892" s="384">
        <v>1121</v>
      </c>
      <c r="E4892">
        <v>0.38</v>
      </c>
      <c r="F4892">
        <v>1.0939099999999999</v>
      </c>
      <c r="G4892" s="384">
        <v>0</v>
      </c>
      <c r="H4892">
        <v>1.10188</v>
      </c>
    </row>
    <row r="4893" spans="1:10">
      <c r="A4893">
        <v>4993</v>
      </c>
      <c r="B4893" s="612">
        <v>43917.313888888886</v>
      </c>
      <c r="C4893" s="405" t="s">
        <v>2054</v>
      </c>
      <c r="D4893" s="384">
        <v>1121</v>
      </c>
      <c r="E4893">
        <v>0.38</v>
      </c>
      <c r="F4893">
        <v>1.10188</v>
      </c>
      <c r="G4893" s="384">
        <v>0</v>
      </c>
      <c r="H4893">
        <v>1.10188</v>
      </c>
      <c r="I4893">
        <v>-302.44</v>
      </c>
      <c r="J4893" s="384">
        <v>26715.39</v>
      </c>
    </row>
    <row r="4894" spans="1:10">
      <c r="A4894">
        <v>4845</v>
      </c>
      <c r="B4894" s="612">
        <v>43916.342361111114</v>
      </c>
      <c r="C4894" s="405" t="s">
        <v>96</v>
      </c>
      <c r="D4894" s="384">
        <v>1122</v>
      </c>
      <c r="E4894">
        <v>0.02</v>
      </c>
      <c r="F4894">
        <v>1.09351</v>
      </c>
      <c r="G4894" s="384">
        <v>0</v>
      </c>
      <c r="H4894">
        <v>0</v>
      </c>
    </row>
    <row r="4895" spans="1:10">
      <c r="A4895">
        <v>4846</v>
      </c>
      <c r="B4895" s="612">
        <v>43916.342361111114</v>
      </c>
      <c r="C4895" s="405" t="s">
        <v>2110</v>
      </c>
      <c r="D4895" s="384">
        <v>1122</v>
      </c>
      <c r="E4895">
        <v>0.02</v>
      </c>
      <c r="F4895">
        <v>1.09351</v>
      </c>
      <c r="G4895" s="384">
        <v>0</v>
      </c>
      <c r="H4895">
        <v>1.0945100000000001</v>
      </c>
    </row>
    <row r="4896" spans="1:10">
      <c r="A4896">
        <v>4847</v>
      </c>
      <c r="B4896" s="612">
        <v>43916.380555555559</v>
      </c>
      <c r="C4896" s="405" t="s">
        <v>2054</v>
      </c>
      <c r="D4896" s="384">
        <v>1122</v>
      </c>
      <c r="E4896">
        <v>0.02</v>
      </c>
      <c r="F4896">
        <v>1.0945100000000001</v>
      </c>
      <c r="G4896" s="384">
        <v>0</v>
      </c>
      <c r="H4896">
        <v>1.0945100000000001</v>
      </c>
      <c r="I4896">
        <v>2</v>
      </c>
      <c r="J4896" s="384">
        <v>27708.29</v>
      </c>
    </row>
    <row r="4897" spans="1:10">
      <c r="A4897">
        <v>4848</v>
      </c>
      <c r="B4897" s="612">
        <v>43916.390972222223</v>
      </c>
      <c r="C4897" s="405" t="s">
        <v>96</v>
      </c>
      <c r="D4897" s="384">
        <v>1123</v>
      </c>
      <c r="E4897">
        <v>0.02</v>
      </c>
      <c r="F4897">
        <v>1.09398</v>
      </c>
      <c r="G4897" s="384">
        <v>0</v>
      </c>
      <c r="H4897">
        <v>0</v>
      </c>
    </row>
    <row r="4898" spans="1:10">
      <c r="A4898">
        <v>4849</v>
      </c>
      <c r="B4898" s="612">
        <v>43916.390972222223</v>
      </c>
      <c r="C4898" s="405" t="s">
        <v>2110</v>
      </c>
      <c r="D4898" s="384">
        <v>1123</v>
      </c>
      <c r="E4898">
        <v>0.02</v>
      </c>
      <c r="F4898">
        <v>1.09398</v>
      </c>
      <c r="G4898" s="384">
        <v>0</v>
      </c>
      <c r="H4898">
        <v>1.0949800000000001</v>
      </c>
    </row>
    <row r="4899" spans="1:10">
      <c r="A4899">
        <v>4850</v>
      </c>
      <c r="B4899" s="612">
        <v>43916.404166666667</v>
      </c>
      <c r="C4899" s="405" t="s">
        <v>2054</v>
      </c>
      <c r="D4899" s="384">
        <v>1123</v>
      </c>
      <c r="E4899">
        <v>0.02</v>
      </c>
      <c r="F4899">
        <v>1.0949800000000001</v>
      </c>
      <c r="G4899" s="384">
        <v>0</v>
      </c>
      <c r="H4899">
        <v>1.0949800000000001</v>
      </c>
      <c r="I4899">
        <v>2</v>
      </c>
      <c r="J4899" s="384">
        <v>27710.29</v>
      </c>
    </row>
    <row r="4900" spans="1:10">
      <c r="A4900">
        <v>4851</v>
      </c>
      <c r="B4900" s="612">
        <v>43916.408333333333</v>
      </c>
      <c r="C4900" s="405" t="s">
        <v>96</v>
      </c>
      <c r="D4900" s="384">
        <v>1124</v>
      </c>
      <c r="E4900">
        <v>0.02</v>
      </c>
      <c r="F4900">
        <v>1.09423</v>
      </c>
      <c r="G4900" s="384">
        <v>0</v>
      </c>
      <c r="H4900">
        <v>0</v>
      </c>
    </row>
    <row r="4901" spans="1:10">
      <c r="A4901">
        <v>4852</v>
      </c>
      <c r="B4901" s="612">
        <v>43916.408333333333</v>
      </c>
      <c r="C4901" s="405" t="s">
        <v>2110</v>
      </c>
      <c r="D4901" s="384">
        <v>1124</v>
      </c>
      <c r="E4901">
        <v>0.02</v>
      </c>
      <c r="F4901">
        <v>1.09423</v>
      </c>
      <c r="G4901" s="384">
        <v>0</v>
      </c>
      <c r="H4901">
        <v>1.0952299999999999</v>
      </c>
    </row>
    <row r="4902" spans="1:10">
      <c r="A4902">
        <v>4853</v>
      </c>
      <c r="B4902" s="612">
        <v>43916.445833333331</v>
      </c>
      <c r="C4902" s="405" t="s">
        <v>2054</v>
      </c>
      <c r="D4902" s="384">
        <v>1124</v>
      </c>
      <c r="E4902">
        <v>0.02</v>
      </c>
      <c r="F4902">
        <v>1.0952299999999999</v>
      </c>
      <c r="G4902" s="384">
        <v>0</v>
      </c>
      <c r="H4902">
        <v>1.0952299999999999</v>
      </c>
      <c r="I4902">
        <v>2</v>
      </c>
      <c r="J4902" s="384">
        <v>27712.29</v>
      </c>
    </row>
    <row r="4903" spans="1:10">
      <c r="A4903">
        <v>4854</v>
      </c>
      <c r="B4903" s="612">
        <v>43916.459722222222</v>
      </c>
      <c r="C4903" s="405" t="s">
        <v>97</v>
      </c>
      <c r="D4903" s="384">
        <v>1125</v>
      </c>
      <c r="E4903">
        <v>0.64</v>
      </c>
      <c r="F4903">
        <v>1.09613</v>
      </c>
      <c r="G4903" s="384">
        <v>0</v>
      </c>
      <c r="H4903">
        <v>0</v>
      </c>
    </row>
    <row r="4904" spans="1:10">
      <c r="A4904">
        <v>4855</v>
      </c>
      <c r="B4904" s="612">
        <v>43916.459722222222</v>
      </c>
      <c r="C4904" s="405" t="s">
        <v>2110</v>
      </c>
      <c r="D4904" s="384">
        <v>1125</v>
      </c>
      <c r="E4904">
        <v>0.64</v>
      </c>
      <c r="F4904">
        <v>1.09613</v>
      </c>
      <c r="G4904" s="384">
        <v>0</v>
      </c>
      <c r="H4904">
        <v>1.0917699999999999</v>
      </c>
    </row>
    <row r="4905" spans="1:10">
      <c r="A4905">
        <v>4881</v>
      </c>
      <c r="B4905" s="612">
        <v>43916.547222222223</v>
      </c>
      <c r="C4905" s="405" t="s">
        <v>2110</v>
      </c>
      <c r="D4905" s="384">
        <v>1125</v>
      </c>
      <c r="E4905">
        <v>0.64</v>
      </c>
      <c r="F4905">
        <v>1.09613</v>
      </c>
      <c r="G4905" s="384">
        <v>0</v>
      </c>
      <c r="H4905">
        <v>1.09416</v>
      </c>
    </row>
    <row r="4906" spans="1:10">
      <c r="A4906">
        <v>4900</v>
      </c>
      <c r="B4906" s="612">
        <v>43916.642361111109</v>
      </c>
      <c r="C4906" s="405" t="s">
        <v>2110</v>
      </c>
      <c r="D4906" s="384">
        <v>1125</v>
      </c>
      <c r="E4906">
        <v>0.64</v>
      </c>
      <c r="F4906">
        <v>1.09613</v>
      </c>
      <c r="G4906" s="384">
        <v>0</v>
      </c>
      <c r="H4906">
        <v>1.09663</v>
      </c>
    </row>
    <row r="4907" spans="1:10">
      <c r="A4907">
        <v>4926</v>
      </c>
      <c r="B4907" s="612">
        <v>43916.70416666667</v>
      </c>
      <c r="C4907" s="405" t="s">
        <v>2110</v>
      </c>
      <c r="D4907" s="384">
        <v>1125</v>
      </c>
      <c r="E4907">
        <v>0.64</v>
      </c>
      <c r="F4907">
        <v>1.09613</v>
      </c>
      <c r="G4907" s="384">
        <v>0</v>
      </c>
      <c r="H4907">
        <v>1.09921</v>
      </c>
    </row>
    <row r="4908" spans="1:10">
      <c r="A4908">
        <v>4960</v>
      </c>
      <c r="B4908" s="612">
        <v>43917.120138888888</v>
      </c>
      <c r="C4908" s="405" t="s">
        <v>2110</v>
      </c>
      <c r="D4908" s="384">
        <v>1125</v>
      </c>
      <c r="E4908">
        <v>0.64</v>
      </c>
      <c r="F4908">
        <v>1.09613</v>
      </c>
      <c r="G4908" s="384">
        <v>0</v>
      </c>
      <c r="H4908">
        <v>1.10188</v>
      </c>
    </row>
    <row r="4909" spans="1:10">
      <c r="A4909">
        <v>4994</v>
      </c>
      <c r="B4909" s="612">
        <v>43917.313888888886</v>
      </c>
      <c r="C4909" s="405" t="s">
        <v>2054</v>
      </c>
      <c r="D4909" s="384">
        <v>1125</v>
      </c>
      <c r="E4909">
        <v>0.64</v>
      </c>
      <c r="F4909">
        <v>1.10188</v>
      </c>
      <c r="G4909" s="384">
        <v>0</v>
      </c>
      <c r="H4909">
        <v>1.10188</v>
      </c>
      <c r="I4909">
        <v>-367.29</v>
      </c>
      <c r="J4909" s="384">
        <v>26348.1</v>
      </c>
    </row>
    <row r="4910" spans="1:10">
      <c r="A4910">
        <v>4864</v>
      </c>
      <c r="B4910" s="612">
        <v>43916.464583333334</v>
      </c>
      <c r="C4910" s="405" t="s">
        <v>96</v>
      </c>
      <c r="D4910" s="384">
        <v>1126</v>
      </c>
      <c r="E4910">
        <v>0.02</v>
      </c>
      <c r="F4910">
        <v>1.09585</v>
      </c>
      <c r="G4910" s="384">
        <v>0</v>
      </c>
      <c r="H4910">
        <v>0</v>
      </c>
    </row>
    <row r="4911" spans="1:10">
      <c r="A4911">
        <v>4865</v>
      </c>
      <c r="B4911" s="612">
        <v>43916.464583333334</v>
      </c>
      <c r="C4911" s="405" t="s">
        <v>2110</v>
      </c>
      <c r="D4911" s="384">
        <v>1126</v>
      </c>
      <c r="E4911">
        <v>0.02</v>
      </c>
      <c r="F4911">
        <v>1.09585</v>
      </c>
      <c r="G4911" s="384">
        <v>0</v>
      </c>
      <c r="H4911">
        <v>1.0968500000000001</v>
      </c>
    </row>
    <row r="4912" spans="1:10">
      <c r="A4912">
        <v>4866</v>
      </c>
      <c r="B4912" s="612">
        <v>43916.470138888886</v>
      </c>
      <c r="C4912" s="405" t="s">
        <v>2054</v>
      </c>
      <c r="D4912" s="384">
        <v>1126</v>
      </c>
      <c r="E4912">
        <v>0.02</v>
      </c>
      <c r="F4912">
        <v>1.0968500000000001</v>
      </c>
      <c r="G4912" s="384">
        <v>0</v>
      </c>
      <c r="H4912">
        <v>1.0968500000000001</v>
      </c>
      <c r="I4912">
        <v>2</v>
      </c>
      <c r="J4912" s="384">
        <v>27714.29</v>
      </c>
    </row>
    <row r="4913" spans="1:10">
      <c r="A4913">
        <v>4867</v>
      </c>
      <c r="B4913" s="612">
        <v>43916.473611111112</v>
      </c>
      <c r="C4913" s="405" t="s">
        <v>96</v>
      </c>
      <c r="D4913" s="384">
        <v>1127</v>
      </c>
      <c r="E4913">
        <v>0.02</v>
      </c>
      <c r="F4913">
        <v>1.0969</v>
      </c>
      <c r="G4913" s="384">
        <v>0</v>
      </c>
      <c r="H4913">
        <v>0</v>
      </c>
    </row>
    <row r="4914" spans="1:10">
      <c r="A4914">
        <v>4868</v>
      </c>
      <c r="B4914" s="612">
        <v>43916.473611111112</v>
      </c>
      <c r="C4914" s="405" t="s">
        <v>2110</v>
      </c>
      <c r="D4914" s="384">
        <v>1127</v>
      </c>
      <c r="E4914">
        <v>0.02</v>
      </c>
      <c r="F4914">
        <v>1.0969</v>
      </c>
      <c r="G4914" s="384">
        <v>0</v>
      </c>
      <c r="H4914">
        <v>1.0979000000000001</v>
      </c>
    </row>
    <row r="4915" spans="1:10">
      <c r="A4915">
        <v>4871</v>
      </c>
      <c r="B4915" s="612">
        <v>43916.502083333333</v>
      </c>
      <c r="C4915" s="405" t="s">
        <v>2110</v>
      </c>
      <c r="D4915" s="384">
        <v>1127</v>
      </c>
      <c r="E4915">
        <v>0.02</v>
      </c>
      <c r="F4915">
        <v>1.0969</v>
      </c>
      <c r="G4915" s="384">
        <v>0</v>
      </c>
      <c r="H4915">
        <v>1.0971</v>
      </c>
    </row>
    <row r="4916" spans="1:10">
      <c r="A4916">
        <v>4875</v>
      </c>
      <c r="B4916" s="612">
        <v>43916.509027777778</v>
      </c>
      <c r="C4916" s="405" t="s">
        <v>2110</v>
      </c>
      <c r="D4916" s="384">
        <v>1127</v>
      </c>
      <c r="E4916">
        <v>0.02</v>
      </c>
      <c r="F4916">
        <v>1.0969</v>
      </c>
      <c r="G4916" s="384">
        <v>0</v>
      </c>
      <c r="H4916">
        <v>1.0960700000000001</v>
      </c>
    </row>
    <row r="4917" spans="1:10">
      <c r="A4917">
        <v>4876</v>
      </c>
      <c r="B4917" s="612">
        <v>43916.538194444445</v>
      </c>
      <c r="C4917" s="405" t="s">
        <v>2054</v>
      </c>
      <c r="D4917" s="384">
        <v>1127</v>
      </c>
      <c r="E4917">
        <v>0.02</v>
      </c>
      <c r="F4917">
        <v>1.0960700000000001</v>
      </c>
      <c r="G4917" s="384">
        <v>0</v>
      </c>
      <c r="H4917">
        <v>1.0960700000000001</v>
      </c>
      <c r="I4917">
        <v>-1.66</v>
      </c>
      <c r="J4917" s="384">
        <v>27712.63</v>
      </c>
    </row>
    <row r="4918" spans="1:10">
      <c r="A4918">
        <v>4869</v>
      </c>
      <c r="B4918" s="612">
        <v>43916.502083333333</v>
      </c>
      <c r="C4918" s="405" t="s">
        <v>96</v>
      </c>
      <c r="D4918" s="384">
        <v>1128</v>
      </c>
      <c r="E4918">
        <v>0.02</v>
      </c>
      <c r="F4918">
        <v>1.0952999999999999</v>
      </c>
      <c r="G4918" s="384">
        <v>0</v>
      </c>
      <c r="H4918">
        <v>0</v>
      </c>
    </row>
    <row r="4919" spans="1:10">
      <c r="A4919">
        <v>4870</v>
      </c>
      <c r="B4919" s="612">
        <v>43916.502083333333</v>
      </c>
      <c r="C4919" s="405" t="s">
        <v>2110</v>
      </c>
      <c r="D4919" s="384">
        <v>1128</v>
      </c>
      <c r="E4919">
        <v>0.02</v>
      </c>
      <c r="F4919">
        <v>1.0952999999999999</v>
      </c>
      <c r="G4919" s="384">
        <v>0</v>
      </c>
      <c r="H4919">
        <v>1.0971</v>
      </c>
    </row>
    <row r="4920" spans="1:10">
      <c r="A4920">
        <v>4874</v>
      </c>
      <c r="B4920" s="612">
        <v>43916.509027777778</v>
      </c>
      <c r="C4920" s="405" t="s">
        <v>2110</v>
      </c>
      <c r="D4920" s="384">
        <v>1128</v>
      </c>
      <c r="E4920">
        <v>0.02</v>
      </c>
      <c r="F4920">
        <v>1.0952999999999999</v>
      </c>
      <c r="G4920" s="384">
        <v>0</v>
      </c>
      <c r="H4920">
        <v>1.0960700000000001</v>
      </c>
    </row>
    <row r="4921" spans="1:10">
      <c r="A4921">
        <v>4877</v>
      </c>
      <c r="B4921" s="612">
        <v>43916.538194444445</v>
      </c>
      <c r="C4921" s="405" t="s">
        <v>2054</v>
      </c>
      <c r="D4921" s="384">
        <v>1128</v>
      </c>
      <c r="E4921">
        <v>0.02</v>
      </c>
      <c r="F4921">
        <v>1.0960700000000001</v>
      </c>
      <c r="G4921" s="384">
        <v>0</v>
      </c>
      <c r="H4921">
        <v>1.0960700000000001</v>
      </c>
      <c r="I4921">
        <v>1.54</v>
      </c>
      <c r="J4921" s="384">
        <v>27714.17</v>
      </c>
    </row>
    <row r="4922" spans="1:10">
      <c r="A4922">
        <v>4872</v>
      </c>
      <c r="B4922" s="612">
        <v>43916.509027777778</v>
      </c>
      <c r="C4922" s="405" t="s">
        <v>96</v>
      </c>
      <c r="D4922" s="384">
        <v>1129</v>
      </c>
      <c r="E4922">
        <v>0.03</v>
      </c>
      <c r="F4922">
        <v>1.0936999999999999</v>
      </c>
      <c r="G4922" s="384">
        <v>0</v>
      </c>
      <c r="H4922">
        <v>0</v>
      </c>
    </row>
    <row r="4923" spans="1:10">
      <c r="A4923">
        <v>4873</v>
      </c>
      <c r="B4923" s="612">
        <v>43916.509027777778</v>
      </c>
      <c r="C4923" s="405" t="s">
        <v>2110</v>
      </c>
      <c r="D4923" s="384">
        <v>1129</v>
      </c>
      <c r="E4923">
        <v>0.03</v>
      </c>
      <c r="F4923">
        <v>1.0936999999999999</v>
      </c>
      <c r="G4923" s="384">
        <v>0</v>
      </c>
      <c r="H4923">
        <v>1.0960700000000001</v>
      </c>
    </row>
    <row r="4924" spans="1:10">
      <c r="A4924">
        <v>4878</v>
      </c>
      <c r="B4924" s="612">
        <v>43916.538194444445</v>
      </c>
      <c r="C4924" s="405" t="s">
        <v>2054</v>
      </c>
      <c r="D4924" s="384">
        <v>1129</v>
      </c>
      <c r="E4924">
        <v>0.03</v>
      </c>
      <c r="F4924">
        <v>1.0960700000000001</v>
      </c>
      <c r="G4924" s="384">
        <v>0</v>
      </c>
      <c r="H4924">
        <v>1.0960700000000001</v>
      </c>
      <c r="I4924">
        <v>7.11</v>
      </c>
      <c r="J4924" s="384">
        <v>27721.279999999999</v>
      </c>
    </row>
    <row r="4925" spans="1:10">
      <c r="A4925">
        <v>4879</v>
      </c>
      <c r="B4925" s="612">
        <v>43916.547222222223</v>
      </c>
      <c r="C4925" s="405" t="s">
        <v>97</v>
      </c>
      <c r="D4925" s="384">
        <v>1130</v>
      </c>
      <c r="E4925">
        <v>1.1100000000000001</v>
      </c>
      <c r="F4925">
        <v>1.0986400000000001</v>
      </c>
      <c r="G4925" s="384">
        <v>0</v>
      </c>
      <c r="H4925">
        <v>0</v>
      </c>
    </row>
    <row r="4926" spans="1:10">
      <c r="A4926">
        <v>4880</v>
      </c>
      <c r="B4926" s="612">
        <v>43916.547222222223</v>
      </c>
      <c r="C4926" s="405" t="s">
        <v>2110</v>
      </c>
      <c r="D4926" s="384">
        <v>1130</v>
      </c>
      <c r="E4926">
        <v>1.1100000000000001</v>
      </c>
      <c r="F4926">
        <v>1.0986400000000001</v>
      </c>
      <c r="G4926" s="384">
        <v>0</v>
      </c>
      <c r="H4926">
        <v>1.09416</v>
      </c>
    </row>
    <row r="4927" spans="1:10">
      <c r="A4927">
        <v>4899</v>
      </c>
      <c r="B4927" s="612">
        <v>43916.642361111109</v>
      </c>
      <c r="C4927" s="405" t="s">
        <v>2110</v>
      </c>
      <c r="D4927" s="384">
        <v>1130</v>
      </c>
      <c r="E4927">
        <v>1.1100000000000001</v>
      </c>
      <c r="F4927">
        <v>1.0986400000000001</v>
      </c>
      <c r="G4927" s="384">
        <v>0</v>
      </c>
      <c r="H4927">
        <v>1.09663</v>
      </c>
    </row>
    <row r="4928" spans="1:10">
      <c r="A4928">
        <v>4925</v>
      </c>
      <c r="B4928" s="612">
        <v>43916.70416666667</v>
      </c>
      <c r="C4928" s="405" t="s">
        <v>2110</v>
      </c>
      <c r="D4928" s="384">
        <v>1130</v>
      </c>
      <c r="E4928">
        <v>1.1100000000000001</v>
      </c>
      <c r="F4928">
        <v>1.0986400000000001</v>
      </c>
      <c r="G4928" s="384">
        <v>0</v>
      </c>
      <c r="H4928">
        <v>1.09921</v>
      </c>
    </row>
    <row r="4929" spans="1:10">
      <c r="A4929">
        <v>4959</v>
      </c>
      <c r="B4929" s="612">
        <v>43917.120138888888</v>
      </c>
      <c r="C4929" s="405" t="s">
        <v>2110</v>
      </c>
      <c r="D4929" s="384">
        <v>1130</v>
      </c>
      <c r="E4929">
        <v>1.1100000000000001</v>
      </c>
      <c r="F4929">
        <v>1.0986400000000001</v>
      </c>
      <c r="G4929" s="384">
        <v>0</v>
      </c>
      <c r="H4929">
        <v>1.10188</v>
      </c>
    </row>
    <row r="4930" spans="1:10">
      <c r="A4930">
        <v>4995</v>
      </c>
      <c r="B4930" s="612">
        <v>43917.313888888886</v>
      </c>
      <c r="C4930" s="405" t="s">
        <v>2054</v>
      </c>
      <c r="D4930" s="384">
        <v>1130</v>
      </c>
      <c r="E4930">
        <v>1.1100000000000001</v>
      </c>
      <c r="F4930">
        <v>1.10188</v>
      </c>
      <c r="G4930" s="384">
        <v>0</v>
      </c>
      <c r="H4930">
        <v>1.10188</v>
      </c>
      <c r="I4930">
        <v>-358.4</v>
      </c>
      <c r="J4930" s="384">
        <v>25989.7</v>
      </c>
    </row>
    <row r="4931" spans="1:10">
      <c r="A4931">
        <v>4890</v>
      </c>
      <c r="B4931" s="612">
        <v>43916.550694444442</v>
      </c>
      <c r="C4931" s="405" t="s">
        <v>96</v>
      </c>
      <c r="D4931" s="384">
        <v>1131</v>
      </c>
      <c r="E4931">
        <v>0.02</v>
      </c>
      <c r="F4931">
        <v>1.09785</v>
      </c>
      <c r="G4931" s="384">
        <v>0</v>
      </c>
      <c r="H4931">
        <v>0</v>
      </c>
    </row>
    <row r="4932" spans="1:10">
      <c r="A4932">
        <v>4891</v>
      </c>
      <c r="B4932" s="612">
        <v>43916.550694444442</v>
      </c>
      <c r="C4932" s="405" t="s">
        <v>2110</v>
      </c>
      <c r="D4932" s="384">
        <v>1131</v>
      </c>
      <c r="E4932">
        <v>0.02</v>
      </c>
      <c r="F4932">
        <v>1.09785</v>
      </c>
      <c r="G4932" s="384">
        <v>0</v>
      </c>
      <c r="H4932">
        <v>1.0988500000000001</v>
      </c>
    </row>
    <row r="4933" spans="1:10">
      <c r="A4933">
        <v>4894</v>
      </c>
      <c r="B4933" s="612">
        <v>43916.563888888886</v>
      </c>
      <c r="C4933" s="405" t="s">
        <v>2110</v>
      </c>
      <c r="D4933" s="384">
        <v>1131</v>
      </c>
      <c r="E4933">
        <v>0.02</v>
      </c>
      <c r="F4933">
        <v>1.09785</v>
      </c>
      <c r="G4933" s="384">
        <v>0</v>
      </c>
      <c r="H4933">
        <v>1.09805</v>
      </c>
    </row>
    <row r="4934" spans="1:10">
      <c r="A4934">
        <v>4895</v>
      </c>
      <c r="B4934" s="612">
        <v>43916.623611111114</v>
      </c>
      <c r="C4934" s="405" t="s">
        <v>2054</v>
      </c>
      <c r="D4934" s="384">
        <v>1131</v>
      </c>
      <c r="E4934">
        <v>0.02</v>
      </c>
      <c r="F4934">
        <v>1.09805</v>
      </c>
      <c r="G4934" s="384">
        <v>0</v>
      </c>
      <c r="H4934">
        <v>1.09805</v>
      </c>
      <c r="I4934">
        <v>0.4</v>
      </c>
      <c r="J4934" s="384">
        <v>27721.68</v>
      </c>
    </row>
    <row r="4935" spans="1:10">
      <c r="A4935">
        <v>4892</v>
      </c>
      <c r="B4935" s="612">
        <v>43916.563888888886</v>
      </c>
      <c r="C4935" s="405" t="s">
        <v>96</v>
      </c>
      <c r="D4935" s="384">
        <v>1132</v>
      </c>
      <c r="E4935">
        <v>0.02</v>
      </c>
      <c r="F4935">
        <v>1.0962400000000001</v>
      </c>
      <c r="G4935" s="384">
        <v>0</v>
      </c>
      <c r="H4935">
        <v>0</v>
      </c>
    </row>
    <row r="4936" spans="1:10">
      <c r="A4936">
        <v>4893</v>
      </c>
      <c r="B4936" s="612">
        <v>43916.563888888886</v>
      </c>
      <c r="C4936" s="405" t="s">
        <v>2110</v>
      </c>
      <c r="D4936" s="384">
        <v>1132</v>
      </c>
      <c r="E4936">
        <v>0.02</v>
      </c>
      <c r="F4936">
        <v>1.0962400000000001</v>
      </c>
      <c r="G4936" s="384">
        <v>0</v>
      </c>
      <c r="H4936">
        <v>1.09805</v>
      </c>
    </row>
    <row r="4937" spans="1:10">
      <c r="A4937">
        <v>4896</v>
      </c>
      <c r="B4937" s="612">
        <v>43916.623611111114</v>
      </c>
      <c r="C4937" s="405" t="s">
        <v>2054</v>
      </c>
      <c r="D4937" s="384">
        <v>1132</v>
      </c>
      <c r="E4937">
        <v>0.02</v>
      </c>
      <c r="F4937">
        <v>1.09805</v>
      </c>
      <c r="G4937" s="384">
        <v>0</v>
      </c>
      <c r="H4937">
        <v>1.09805</v>
      </c>
      <c r="I4937">
        <v>3.62</v>
      </c>
      <c r="J4937" s="384">
        <v>27725.3</v>
      </c>
    </row>
    <row r="4938" spans="1:10">
      <c r="A4938">
        <v>4897</v>
      </c>
      <c r="B4938" s="612">
        <v>43916.642361111109</v>
      </c>
      <c r="C4938" s="405" t="s">
        <v>97</v>
      </c>
      <c r="D4938" s="384">
        <v>1133</v>
      </c>
      <c r="E4938">
        <v>1.93</v>
      </c>
      <c r="F4938">
        <v>1.1010500000000001</v>
      </c>
      <c r="G4938" s="384">
        <v>0</v>
      </c>
      <c r="H4938">
        <v>0</v>
      </c>
    </row>
    <row r="4939" spans="1:10">
      <c r="A4939">
        <v>4898</v>
      </c>
      <c r="B4939" s="612">
        <v>43916.642361111109</v>
      </c>
      <c r="C4939" s="405" t="s">
        <v>2110</v>
      </c>
      <c r="D4939" s="384">
        <v>1133</v>
      </c>
      <c r="E4939">
        <v>1.93</v>
      </c>
      <c r="F4939">
        <v>1.1010500000000001</v>
      </c>
      <c r="G4939" s="384">
        <v>0</v>
      </c>
      <c r="H4939">
        <v>1.09663</v>
      </c>
    </row>
    <row r="4940" spans="1:10">
      <c r="A4940">
        <v>4924</v>
      </c>
      <c r="B4940" s="612">
        <v>43916.70416666667</v>
      </c>
      <c r="C4940" s="405" t="s">
        <v>2110</v>
      </c>
      <c r="D4940" s="384">
        <v>1133</v>
      </c>
      <c r="E4940">
        <v>1.93</v>
      </c>
      <c r="F4940">
        <v>1.1010500000000001</v>
      </c>
      <c r="G4940" s="384">
        <v>0</v>
      </c>
      <c r="H4940">
        <v>1.09921</v>
      </c>
    </row>
    <row r="4941" spans="1:10">
      <c r="A4941">
        <v>4958</v>
      </c>
      <c r="B4941" s="612">
        <v>43917.120138888888</v>
      </c>
      <c r="C4941" s="405" t="s">
        <v>2110</v>
      </c>
      <c r="D4941" s="384">
        <v>1133</v>
      </c>
      <c r="E4941">
        <v>1.93</v>
      </c>
      <c r="F4941">
        <v>1.1010500000000001</v>
      </c>
      <c r="G4941" s="384">
        <v>0</v>
      </c>
      <c r="H4941">
        <v>1.10188</v>
      </c>
    </row>
    <row r="4942" spans="1:10">
      <c r="A4942">
        <v>4996</v>
      </c>
      <c r="B4942" s="612">
        <v>43917.313888888886</v>
      </c>
      <c r="C4942" s="405" t="s">
        <v>2054</v>
      </c>
      <c r="D4942" s="384">
        <v>1133</v>
      </c>
      <c r="E4942">
        <v>1.93</v>
      </c>
      <c r="F4942">
        <v>1.10188</v>
      </c>
      <c r="G4942" s="384">
        <v>0</v>
      </c>
      <c r="H4942">
        <v>1.10188</v>
      </c>
      <c r="I4942">
        <v>-158.04</v>
      </c>
      <c r="J4942" s="384">
        <v>25831.66</v>
      </c>
    </row>
    <row r="4943" spans="1:10">
      <c r="A4943">
        <v>4909</v>
      </c>
      <c r="B4943" s="612">
        <v>43916.648611111108</v>
      </c>
      <c r="C4943" s="405" t="s">
        <v>96</v>
      </c>
      <c r="D4943" s="384">
        <v>1134</v>
      </c>
      <c r="E4943">
        <v>0.02</v>
      </c>
      <c r="F4943">
        <v>1.1011500000000001</v>
      </c>
      <c r="G4943" s="384">
        <v>0</v>
      </c>
      <c r="H4943">
        <v>0</v>
      </c>
    </row>
    <row r="4944" spans="1:10">
      <c r="A4944">
        <v>4910</v>
      </c>
      <c r="B4944" s="612">
        <v>43916.648611111108</v>
      </c>
      <c r="C4944" s="405" t="s">
        <v>2110</v>
      </c>
      <c r="D4944" s="384">
        <v>1134</v>
      </c>
      <c r="E4944">
        <v>0.02</v>
      </c>
      <c r="F4944">
        <v>1.1011500000000001</v>
      </c>
      <c r="G4944" s="384">
        <v>0</v>
      </c>
      <c r="H4944">
        <v>1.10215</v>
      </c>
    </row>
    <row r="4945" spans="1:10">
      <c r="A4945">
        <v>4913</v>
      </c>
      <c r="B4945" s="612">
        <v>43916.654861111114</v>
      </c>
      <c r="C4945" s="405" t="s">
        <v>2110</v>
      </c>
      <c r="D4945" s="384">
        <v>1134</v>
      </c>
      <c r="E4945">
        <v>0.02</v>
      </c>
      <c r="F4945">
        <v>1.1011500000000001</v>
      </c>
      <c r="G4945" s="384">
        <v>0</v>
      </c>
      <c r="H4945">
        <v>1.1013500000000001</v>
      </c>
    </row>
    <row r="4946" spans="1:10">
      <c r="A4946">
        <v>4914</v>
      </c>
      <c r="B4946" s="612">
        <v>43916.663888888892</v>
      </c>
      <c r="C4946" s="405" t="s">
        <v>2054</v>
      </c>
      <c r="D4946" s="384">
        <v>1134</v>
      </c>
      <c r="E4946">
        <v>0.02</v>
      </c>
      <c r="F4946">
        <v>1.1013500000000001</v>
      </c>
      <c r="G4946" s="384">
        <v>0</v>
      </c>
      <c r="H4946">
        <v>1.1013500000000001</v>
      </c>
      <c r="I4946">
        <v>0.4</v>
      </c>
      <c r="J4946" s="384">
        <v>27725.7</v>
      </c>
    </row>
    <row r="4947" spans="1:10">
      <c r="A4947">
        <v>4911</v>
      </c>
      <c r="B4947" s="612">
        <v>43916.654861111114</v>
      </c>
      <c r="C4947" s="405" t="s">
        <v>96</v>
      </c>
      <c r="D4947" s="384">
        <v>1135</v>
      </c>
      <c r="E4947">
        <v>0.02</v>
      </c>
      <c r="F4947">
        <v>1.09955</v>
      </c>
      <c r="G4947" s="384">
        <v>0</v>
      </c>
      <c r="H4947">
        <v>0</v>
      </c>
    </row>
    <row r="4948" spans="1:10">
      <c r="A4948">
        <v>4912</v>
      </c>
      <c r="B4948" s="612">
        <v>43916.654861111114</v>
      </c>
      <c r="C4948" s="405" t="s">
        <v>2110</v>
      </c>
      <c r="D4948" s="384">
        <v>1135</v>
      </c>
      <c r="E4948">
        <v>0.02</v>
      </c>
      <c r="F4948">
        <v>1.09955</v>
      </c>
      <c r="G4948" s="384">
        <v>0</v>
      </c>
      <c r="H4948">
        <v>1.1013500000000001</v>
      </c>
    </row>
    <row r="4949" spans="1:10">
      <c r="A4949">
        <v>4915</v>
      </c>
      <c r="B4949" s="612">
        <v>43916.663888888892</v>
      </c>
      <c r="C4949" s="405" t="s">
        <v>2054</v>
      </c>
      <c r="D4949" s="384">
        <v>1135</v>
      </c>
      <c r="E4949">
        <v>0.02</v>
      </c>
      <c r="F4949">
        <v>1.1013500000000001</v>
      </c>
      <c r="G4949" s="384">
        <v>0</v>
      </c>
      <c r="H4949">
        <v>1.1013500000000001</v>
      </c>
      <c r="I4949">
        <v>3.6</v>
      </c>
      <c r="J4949" s="384">
        <v>27729.3</v>
      </c>
    </row>
    <row r="4950" spans="1:10">
      <c r="A4950">
        <v>4916</v>
      </c>
      <c r="B4950" s="612">
        <v>43916.670138888891</v>
      </c>
      <c r="C4950" s="405" t="s">
        <v>96</v>
      </c>
      <c r="D4950" s="384">
        <v>1136</v>
      </c>
      <c r="E4950">
        <v>0.02</v>
      </c>
      <c r="F4950">
        <v>1.10145</v>
      </c>
      <c r="G4950" s="384">
        <v>0</v>
      </c>
      <c r="H4950">
        <v>0</v>
      </c>
    </row>
    <row r="4951" spans="1:10">
      <c r="A4951">
        <v>4917</v>
      </c>
      <c r="B4951" s="612">
        <v>43916.670138888891</v>
      </c>
      <c r="C4951" s="405" t="s">
        <v>2110</v>
      </c>
      <c r="D4951" s="384">
        <v>1136</v>
      </c>
      <c r="E4951">
        <v>0.02</v>
      </c>
      <c r="F4951">
        <v>1.10145</v>
      </c>
      <c r="G4951" s="384">
        <v>0</v>
      </c>
      <c r="H4951">
        <v>1.1024499999999999</v>
      </c>
    </row>
    <row r="4952" spans="1:10">
      <c r="A4952">
        <v>4918</v>
      </c>
      <c r="B4952" s="612">
        <v>43916.688194444447</v>
      </c>
      <c r="C4952" s="405" t="s">
        <v>2054</v>
      </c>
      <c r="D4952" s="384">
        <v>1136</v>
      </c>
      <c r="E4952">
        <v>0.02</v>
      </c>
      <c r="F4952">
        <v>1.1024499999999999</v>
      </c>
      <c r="G4952" s="384">
        <v>0</v>
      </c>
      <c r="H4952">
        <v>1.1024499999999999</v>
      </c>
      <c r="I4952">
        <v>2</v>
      </c>
      <c r="J4952" s="384">
        <v>27731.3</v>
      </c>
    </row>
    <row r="4953" spans="1:10">
      <c r="A4953">
        <v>4919</v>
      </c>
      <c r="B4953" s="612">
        <v>43916.695833333331</v>
      </c>
      <c r="C4953" s="405" t="s">
        <v>96</v>
      </c>
      <c r="D4953" s="384">
        <v>1137</v>
      </c>
      <c r="E4953">
        <v>0.02</v>
      </c>
      <c r="F4953">
        <v>1.10242</v>
      </c>
      <c r="G4953" s="384">
        <v>0</v>
      </c>
      <c r="H4953">
        <v>0</v>
      </c>
    </row>
    <row r="4954" spans="1:10">
      <c r="A4954">
        <v>4920</v>
      </c>
      <c r="B4954" s="612">
        <v>43916.695833333331</v>
      </c>
      <c r="C4954" s="405" t="s">
        <v>2110</v>
      </c>
      <c r="D4954" s="384">
        <v>1137</v>
      </c>
      <c r="E4954">
        <v>0.02</v>
      </c>
      <c r="F4954">
        <v>1.10242</v>
      </c>
      <c r="G4954" s="384">
        <v>0</v>
      </c>
      <c r="H4954">
        <v>1.1034200000000001</v>
      </c>
    </row>
    <row r="4955" spans="1:10">
      <c r="A4955">
        <v>4921</v>
      </c>
      <c r="B4955" s="612">
        <v>43916.702777777777</v>
      </c>
      <c r="C4955" s="405" t="s">
        <v>2054</v>
      </c>
      <c r="D4955" s="384">
        <v>1137</v>
      </c>
      <c r="E4955">
        <v>0.02</v>
      </c>
      <c r="F4955">
        <v>1.1034200000000001</v>
      </c>
      <c r="G4955" s="384">
        <v>0</v>
      </c>
      <c r="H4955">
        <v>1.1034200000000001</v>
      </c>
      <c r="I4955">
        <v>2</v>
      </c>
      <c r="J4955" s="384">
        <v>27733.3</v>
      </c>
    </row>
    <row r="4956" spans="1:10">
      <c r="A4956">
        <v>4922</v>
      </c>
      <c r="B4956" s="612">
        <v>43916.70416666667</v>
      </c>
      <c r="C4956" s="405" t="s">
        <v>97</v>
      </c>
      <c r="D4956" s="384">
        <v>1138</v>
      </c>
      <c r="E4956">
        <v>3.4</v>
      </c>
      <c r="F4956">
        <v>1.1035900000000001</v>
      </c>
      <c r="G4956" s="384">
        <v>0</v>
      </c>
      <c r="H4956">
        <v>0</v>
      </c>
    </row>
    <row r="4957" spans="1:10">
      <c r="A4957">
        <v>4923</v>
      </c>
      <c r="B4957" s="612">
        <v>43916.70416666667</v>
      </c>
      <c r="C4957" s="405" t="s">
        <v>2110</v>
      </c>
      <c r="D4957" s="384">
        <v>1138</v>
      </c>
      <c r="E4957">
        <v>3.4</v>
      </c>
      <c r="F4957">
        <v>1.1035900000000001</v>
      </c>
      <c r="G4957" s="384">
        <v>0</v>
      </c>
      <c r="H4957">
        <v>1.09921</v>
      </c>
    </row>
    <row r="4958" spans="1:10">
      <c r="A4958">
        <v>4957</v>
      </c>
      <c r="B4958" s="612">
        <v>43917.120138888888</v>
      </c>
      <c r="C4958" s="405" t="s">
        <v>2110</v>
      </c>
      <c r="D4958" s="384">
        <v>1138</v>
      </c>
      <c r="E4958">
        <v>3.4</v>
      </c>
      <c r="F4958">
        <v>1.1035900000000001</v>
      </c>
      <c r="G4958" s="384">
        <v>0</v>
      </c>
      <c r="H4958">
        <v>1.10188</v>
      </c>
    </row>
    <row r="4959" spans="1:10">
      <c r="A4959">
        <v>4997</v>
      </c>
      <c r="B4959" s="612">
        <v>43917.313888888886</v>
      </c>
      <c r="C4959" s="405" t="s">
        <v>2054</v>
      </c>
      <c r="D4959" s="384">
        <v>1138</v>
      </c>
      <c r="E4959">
        <v>3.4</v>
      </c>
      <c r="F4959">
        <v>1.10188</v>
      </c>
      <c r="G4959" s="384">
        <v>0</v>
      </c>
      <c r="H4959">
        <v>1.10188</v>
      </c>
      <c r="I4959">
        <v>585.19000000000005</v>
      </c>
      <c r="J4959" s="384">
        <v>26416.86</v>
      </c>
    </row>
    <row r="4960" spans="1:10">
      <c r="A4960">
        <v>4935</v>
      </c>
      <c r="B4960" s="612">
        <v>43916.713194444441</v>
      </c>
      <c r="C4960" s="405" t="s">
        <v>96</v>
      </c>
      <c r="D4960" s="384">
        <v>1139</v>
      </c>
      <c r="E4960">
        <v>0.02</v>
      </c>
      <c r="F4960">
        <v>1.1034299999999999</v>
      </c>
      <c r="G4960" s="384">
        <v>0</v>
      </c>
      <c r="H4960">
        <v>0</v>
      </c>
    </row>
    <row r="4961" spans="1:10">
      <c r="A4961">
        <v>4936</v>
      </c>
      <c r="B4961" s="612">
        <v>43916.713194444441</v>
      </c>
      <c r="C4961" s="405" t="s">
        <v>2110</v>
      </c>
      <c r="D4961" s="384">
        <v>1139</v>
      </c>
      <c r="E4961">
        <v>0.02</v>
      </c>
      <c r="F4961">
        <v>1.1034299999999999</v>
      </c>
      <c r="G4961" s="384">
        <v>0</v>
      </c>
      <c r="H4961">
        <v>1.10443</v>
      </c>
    </row>
    <row r="4962" spans="1:10">
      <c r="A4962">
        <v>4937</v>
      </c>
      <c r="B4962" s="612">
        <v>43916.793055555558</v>
      </c>
      <c r="C4962" s="405" t="s">
        <v>2054</v>
      </c>
      <c r="D4962" s="384">
        <v>1139</v>
      </c>
      <c r="E4962">
        <v>0.02</v>
      </c>
      <c r="F4962">
        <v>1.10443</v>
      </c>
      <c r="G4962" s="384">
        <v>0</v>
      </c>
      <c r="H4962">
        <v>1.10443</v>
      </c>
      <c r="I4962">
        <v>2</v>
      </c>
      <c r="J4962" s="384">
        <v>27735.3</v>
      </c>
    </row>
    <row r="4963" spans="1:10">
      <c r="A4963">
        <v>4938</v>
      </c>
      <c r="B4963" s="612">
        <v>43916.79583333333</v>
      </c>
      <c r="C4963" s="405" t="s">
        <v>96</v>
      </c>
      <c r="D4963" s="384">
        <v>1140</v>
      </c>
      <c r="E4963">
        <v>0.02</v>
      </c>
      <c r="F4963">
        <v>1.10399</v>
      </c>
      <c r="G4963" s="384">
        <v>0</v>
      </c>
      <c r="H4963">
        <v>0</v>
      </c>
    </row>
    <row r="4964" spans="1:10">
      <c r="A4964">
        <v>4939</v>
      </c>
      <c r="B4964" s="612">
        <v>43916.79583333333</v>
      </c>
      <c r="C4964" s="405" t="s">
        <v>2110</v>
      </c>
      <c r="D4964" s="384">
        <v>1140</v>
      </c>
      <c r="E4964">
        <v>0.02</v>
      </c>
      <c r="F4964">
        <v>1.10399</v>
      </c>
      <c r="G4964" s="384">
        <v>0</v>
      </c>
      <c r="H4964">
        <v>1.1049899999999999</v>
      </c>
    </row>
    <row r="4965" spans="1:10">
      <c r="A4965">
        <v>4940</v>
      </c>
      <c r="B4965" s="612">
        <v>43916.831944444442</v>
      </c>
      <c r="C4965" s="405" t="s">
        <v>2054</v>
      </c>
      <c r="D4965" s="384">
        <v>1140</v>
      </c>
      <c r="E4965">
        <v>0.02</v>
      </c>
      <c r="F4965">
        <v>1.1049899999999999</v>
      </c>
      <c r="G4965" s="384">
        <v>0</v>
      </c>
      <c r="H4965">
        <v>1.1049899999999999</v>
      </c>
      <c r="I4965">
        <v>2</v>
      </c>
      <c r="J4965" s="384">
        <v>27737.3</v>
      </c>
    </row>
    <row r="4966" spans="1:10">
      <c r="A4966">
        <v>4941</v>
      </c>
      <c r="B4966" s="612">
        <v>43916.837500000001</v>
      </c>
      <c r="C4966" s="405" t="s">
        <v>96</v>
      </c>
      <c r="D4966" s="384">
        <v>1141</v>
      </c>
      <c r="E4966">
        <v>0.02</v>
      </c>
      <c r="F4966">
        <v>1.1054900000000001</v>
      </c>
      <c r="G4966" s="384">
        <v>0</v>
      </c>
      <c r="H4966">
        <v>0</v>
      </c>
    </row>
    <row r="4967" spans="1:10">
      <c r="A4967">
        <v>4942</v>
      </c>
      <c r="B4967" s="612">
        <v>43916.837500000001</v>
      </c>
      <c r="C4967" s="405" t="s">
        <v>2110</v>
      </c>
      <c r="D4967" s="384">
        <v>1141</v>
      </c>
      <c r="E4967">
        <v>0.02</v>
      </c>
      <c r="F4967">
        <v>1.1054900000000001</v>
      </c>
      <c r="G4967" s="384">
        <v>0</v>
      </c>
      <c r="H4967">
        <v>1.10649</v>
      </c>
    </row>
    <row r="4968" spans="1:10">
      <c r="A4968">
        <v>4945</v>
      </c>
      <c r="B4968" s="612">
        <v>43916.859722222223</v>
      </c>
      <c r="C4968" s="405" t="s">
        <v>2110</v>
      </c>
      <c r="D4968" s="384">
        <v>1141</v>
      </c>
      <c r="E4968">
        <v>0.02</v>
      </c>
      <c r="F4968">
        <v>1.1054900000000001</v>
      </c>
      <c r="G4968" s="384">
        <v>0</v>
      </c>
      <c r="H4968">
        <v>1.1056900000000001</v>
      </c>
    </row>
    <row r="4969" spans="1:10">
      <c r="A4969">
        <v>4946</v>
      </c>
      <c r="B4969" s="612">
        <v>43916.989583333336</v>
      </c>
      <c r="C4969" s="405" t="s">
        <v>2054</v>
      </c>
      <c r="D4969" s="384">
        <v>1141</v>
      </c>
      <c r="E4969">
        <v>0.02</v>
      </c>
      <c r="F4969">
        <v>1.1056900000000001</v>
      </c>
      <c r="G4969" s="384">
        <v>0</v>
      </c>
      <c r="H4969">
        <v>1.1056900000000001</v>
      </c>
      <c r="I4969">
        <v>0.4</v>
      </c>
      <c r="J4969" s="384">
        <v>27737.7</v>
      </c>
    </row>
    <row r="4970" spans="1:10">
      <c r="A4970">
        <v>4943</v>
      </c>
      <c r="B4970" s="612">
        <v>43916.859722222223</v>
      </c>
      <c r="C4970" s="405" t="s">
        <v>96</v>
      </c>
      <c r="D4970" s="384">
        <v>1142</v>
      </c>
      <c r="E4970">
        <v>0.02</v>
      </c>
      <c r="F4970">
        <v>1.10388</v>
      </c>
      <c r="G4970" s="384">
        <v>0</v>
      </c>
      <c r="H4970">
        <v>0</v>
      </c>
    </row>
    <row r="4971" spans="1:10">
      <c r="A4971">
        <v>4944</v>
      </c>
      <c r="B4971" s="612">
        <v>43916.859722222223</v>
      </c>
      <c r="C4971" s="405" t="s">
        <v>2110</v>
      </c>
      <c r="D4971" s="384">
        <v>1142</v>
      </c>
      <c r="E4971">
        <v>0.02</v>
      </c>
      <c r="F4971">
        <v>1.10388</v>
      </c>
      <c r="G4971" s="384">
        <v>0</v>
      </c>
      <c r="H4971">
        <v>1.1056900000000001</v>
      </c>
    </row>
    <row r="4972" spans="1:10">
      <c r="A4972">
        <v>4947</v>
      </c>
      <c r="B4972" s="612">
        <v>43916.989583333336</v>
      </c>
      <c r="C4972" s="405" t="s">
        <v>2054</v>
      </c>
      <c r="D4972" s="384">
        <v>1142</v>
      </c>
      <c r="E4972">
        <v>0.02</v>
      </c>
      <c r="F4972">
        <v>1.1056900000000001</v>
      </c>
      <c r="G4972" s="384">
        <v>0</v>
      </c>
      <c r="H4972">
        <v>1.1056900000000001</v>
      </c>
      <c r="I4972">
        <v>3.62</v>
      </c>
      <c r="J4972" s="384">
        <v>27741.32</v>
      </c>
    </row>
    <row r="4973" spans="1:10">
      <c r="A4973">
        <v>4948</v>
      </c>
      <c r="B4973" s="612">
        <v>43916.991666666669</v>
      </c>
      <c r="C4973" s="405" t="s">
        <v>96</v>
      </c>
      <c r="D4973" s="384">
        <v>1143</v>
      </c>
      <c r="E4973">
        <v>0.02</v>
      </c>
      <c r="F4973">
        <v>1.10494</v>
      </c>
      <c r="G4973" s="384">
        <v>0</v>
      </c>
      <c r="H4973">
        <v>0</v>
      </c>
    </row>
    <row r="4974" spans="1:10">
      <c r="A4974">
        <v>4949</v>
      </c>
      <c r="B4974" s="612">
        <v>43916.991666666669</v>
      </c>
      <c r="C4974" s="405" t="s">
        <v>2110</v>
      </c>
      <c r="D4974" s="384">
        <v>1143</v>
      </c>
      <c r="E4974">
        <v>0.02</v>
      </c>
      <c r="F4974">
        <v>1.10494</v>
      </c>
      <c r="G4974" s="384">
        <v>0</v>
      </c>
      <c r="H4974">
        <v>1.1059399999999999</v>
      </c>
    </row>
    <row r="4975" spans="1:10">
      <c r="A4975">
        <v>4952</v>
      </c>
      <c r="B4975" s="612">
        <v>43917.037499999999</v>
      </c>
      <c r="C4975" s="405" t="s">
        <v>2110</v>
      </c>
      <c r="D4975" s="384">
        <v>1143</v>
      </c>
      <c r="E4975">
        <v>0.02</v>
      </c>
      <c r="F4975">
        <v>1.10494</v>
      </c>
      <c r="G4975" s="384">
        <v>0</v>
      </c>
      <c r="H4975">
        <v>1.10514</v>
      </c>
    </row>
    <row r="4976" spans="1:10">
      <c r="A4976">
        <v>4953</v>
      </c>
      <c r="B4976" s="612">
        <v>43917.118750000001</v>
      </c>
      <c r="C4976" s="405" t="s">
        <v>2054</v>
      </c>
      <c r="D4976" s="384">
        <v>1143</v>
      </c>
      <c r="E4976">
        <v>0.02</v>
      </c>
      <c r="F4976">
        <v>1.10514</v>
      </c>
      <c r="G4976" s="384">
        <v>0</v>
      </c>
      <c r="H4976">
        <v>1.10514</v>
      </c>
      <c r="I4976">
        <v>0.32</v>
      </c>
      <c r="J4976" s="384">
        <v>27741.64</v>
      </c>
    </row>
    <row r="4977" spans="1:10">
      <c r="A4977">
        <v>4950</v>
      </c>
      <c r="B4977" s="612">
        <v>43917.037499999999</v>
      </c>
      <c r="C4977" s="405" t="s">
        <v>96</v>
      </c>
      <c r="D4977" s="384">
        <v>1144</v>
      </c>
      <c r="E4977">
        <v>0.02</v>
      </c>
      <c r="F4977">
        <v>1.10334</v>
      </c>
      <c r="G4977" s="384">
        <v>0</v>
      </c>
      <c r="H4977">
        <v>0</v>
      </c>
    </row>
    <row r="4978" spans="1:10">
      <c r="A4978">
        <v>4951</v>
      </c>
      <c r="B4978" s="612">
        <v>43917.037499999999</v>
      </c>
      <c r="C4978" s="405" t="s">
        <v>2110</v>
      </c>
      <c r="D4978" s="384">
        <v>1144</v>
      </c>
      <c r="E4978">
        <v>0.02</v>
      </c>
      <c r="F4978">
        <v>1.10334</v>
      </c>
      <c r="G4978" s="384">
        <v>0</v>
      </c>
      <c r="H4978">
        <v>1.10514</v>
      </c>
    </row>
    <row r="4979" spans="1:10">
      <c r="A4979">
        <v>4954</v>
      </c>
      <c r="B4979" s="612">
        <v>43917.118750000001</v>
      </c>
      <c r="C4979" s="405" t="s">
        <v>2054</v>
      </c>
      <c r="D4979" s="384">
        <v>1144</v>
      </c>
      <c r="E4979">
        <v>0.02</v>
      </c>
      <c r="F4979">
        <v>1.10514</v>
      </c>
      <c r="G4979" s="384">
        <v>0</v>
      </c>
      <c r="H4979">
        <v>1.10514</v>
      </c>
      <c r="I4979">
        <v>3.6</v>
      </c>
      <c r="J4979" s="384">
        <v>27745.24</v>
      </c>
    </row>
    <row r="4980" spans="1:10">
      <c r="A4980">
        <v>4955</v>
      </c>
      <c r="B4980" s="612">
        <v>43917.120138888888</v>
      </c>
      <c r="C4980" s="405" t="s">
        <v>97</v>
      </c>
      <c r="D4980" s="384">
        <v>1145</v>
      </c>
      <c r="E4980">
        <v>6.05</v>
      </c>
      <c r="F4980">
        <v>1.1062000000000001</v>
      </c>
      <c r="G4980" s="384">
        <v>0</v>
      </c>
      <c r="H4980">
        <v>0</v>
      </c>
    </row>
    <row r="4981" spans="1:10">
      <c r="A4981">
        <v>4956</v>
      </c>
      <c r="B4981" s="612">
        <v>43917.120138888888</v>
      </c>
      <c r="C4981" s="405" t="s">
        <v>2110</v>
      </c>
      <c r="D4981" s="384">
        <v>1145</v>
      </c>
      <c r="E4981">
        <v>6.05</v>
      </c>
      <c r="F4981">
        <v>1.1062000000000001</v>
      </c>
      <c r="G4981" s="384">
        <v>0</v>
      </c>
      <c r="H4981">
        <v>1.10188</v>
      </c>
    </row>
    <row r="4982" spans="1:10">
      <c r="A4982">
        <v>4998</v>
      </c>
      <c r="B4982" s="612">
        <v>43917.313888888886</v>
      </c>
      <c r="C4982" s="405" t="s">
        <v>2054</v>
      </c>
      <c r="D4982" s="384">
        <v>1145</v>
      </c>
      <c r="E4982">
        <v>6.05</v>
      </c>
      <c r="F4982">
        <v>1.10188</v>
      </c>
      <c r="G4982" s="384">
        <v>0</v>
      </c>
      <c r="H4982">
        <v>1.10188</v>
      </c>
      <c r="I4982">
        <v>2613.6</v>
      </c>
      <c r="J4982" s="384">
        <v>29030.46</v>
      </c>
    </row>
    <row r="4983" spans="1:10">
      <c r="A4983">
        <v>4969</v>
      </c>
      <c r="B4983" s="612">
        <v>43917.129166666666</v>
      </c>
      <c r="C4983" s="405" t="s">
        <v>96</v>
      </c>
      <c r="D4983" s="384">
        <v>1146</v>
      </c>
      <c r="E4983">
        <v>0.02</v>
      </c>
      <c r="F4983">
        <v>1.10666</v>
      </c>
      <c r="G4983" s="384">
        <v>0</v>
      </c>
      <c r="H4983">
        <v>0</v>
      </c>
    </row>
    <row r="4984" spans="1:10">
      <c r="A4984">
        <v>4970</v>
      </c>
      <c r="B4984" s="612">
        <v>43917.129166666666</v>
      </c>
      <c r="C4984" s="405" t="s">
        <v>2110</v>
      </c>
      <c r="D4984" s="384">
        <v>1146</v>
      </c>
      <c r="E4984">
        <v>0.02</v>
      </c>
      <c r="F4984">
        <v>1.10666</v>
      </c>
      <c r="G4984" s="384">
        <v>0</v>
      </c>
      <c r="H4984">
        <v>1.1076600000000001</v>
      </c>
    </row>
    <row r="4985" spans="1:10">
      <c r="A4985">
        <v>4971</v>
      </c>
      <c r="B4985" s="612">
        <v>43917.152083333334</v>
      </c>
      <c r="C4985" s="405" t="s">
        <v>2054</v>
      </c>
      <c r="D4985" s="384">
        <v>1146</v>
      </c>
      <c r="E4985">
        <v>0.02</v>
      </c>
      <c r="F4985">
        <v>1.1076600000000001</v>
      </c>
      <c r="G4985" s="384">
        <v>0</v>
      </c>
      <c r="H4985">
        <v>1.1076600000000001</v>
      </c>
      <c r="I4985">
        <v>2</v>
      </c>
      <c r="J4985" s="384">
        <v>27747.24</v>
      </c>
    </row>
    <row r="4986" spans="1:10">
      <c r="A4986">
        <v>4972</v>
      </c>
      <c r="B4986" s="612">
        <v>43917.155555555553</v>
      </c>
      <c r="C4986" s="405" t="s">
        <v>96</v>
      </c>
      <c r="D4986" s="384">
        <v>1147</v>
      </c>
      <c r="E4986">
        <v>0.02</v>
      </c>
      <c r="F4986">
        <v>1.10799</v>
      </c>
      <c r="G4986" s="384">
        <v>0</v>
      </c>
      <c r="H4986">
        <v>0</v>
      </c>
    </row>
    <row r="4987" spans="1:10">
      <c r="A4987">
        <v>4973</v>
      </c>
      <c r="B4987" s="612">
        <v>43917.155555555553</v>
      </c>
      <c r="C4987" s="405" t="s">
        <v>2110</v>
      </c>
      <c r="D4987" s="384">
        <v>1147</v>
      </c>
      <c r="E4987">
        <v>0.02</v>
      </c>
      <c r="F4987">
        <v>1.10799</v>
      </c>
      <c r="G4987" s="384">
        <v>0</v>
      </c>
      <c r="H4987">
        <v>1.1089899999999999</v>
      </c>
    </row>
    <row r="4988" spans="1:10">
      <c r="A4988">
        <v>4976</v>
      </c>
      <c r="B4988" s="612">
        <v>43917.177083333336</v>
      </c>
      <c r="C4988" s="405" t="s">
        <v>2110</v>
      </c>
      <c r="D4988" s="384">
        <v>1147</v>
      </c>
      <c r="E4988">
        <v>0.02</v>
      </c>
      <c r="F4988">
        <v>1.10799</v>
      </c>
      <c r="G4988" s="384">
        <v>0</v>
      </c>
      <c r="H4988">
        <v>1.10819</v>
      </c>
    </row>
    <row r="4989" spans="1:10">
      <c r="A4989">
        <v>4980</v>
      </c>
      <c r="B4989" s="612">
        <v>43917.272916666669</v>
      </c>
      <c r="C4989" s="405" t="s">
        <v>2110</v>
      </c>
      <c r="D4989" s="384">
        <v>1147</v>
      </c>
      <c r="E4989">
        <v>0.02</v>
      </c>
      <c r="F4989">
        <v>1.10799</v>
      </c>
      <c r="G4989" s="384">
        <v>0</v>
      </c>
      <c r="H4989">
        <v>1.1071500000000001</v>
      </c>
    </row>
    <row r="4990" spans="1:10">
      <c r="A4990">
        <v>4985</v>
      </c>
      <c r="B4990" s="612">
        <v>43917.304166666669</v>
      </c>
      <c r="C4990" s="405" t="s">
        <v>2110</v>
      </c>
      <c r="D4990" s="384">
        <v>1147</v>
      </c>
      <c r="E4990">
        <v>0.02</v>
      </c>
      <c r="F4990">
        <v>1.10799</v>
      </c>
      <c r="G4990" s="384">
        <v>0</v>
      </c>
      <c r="H4990">
        <v>1.1058699999999999</v>
      </c>
    </row>
    <row r="4991" spans="1:10">
      <c r="A4991">
        <v>5004</v>
      </c>
      <c r="B4991" s="612">
        <v>43917.314583333333</v>
      </c>
      <c r="C4991" s="405" t="s">
        <v>2110</v>
      </c>
      <c r="D4991" s="384">
        <v>1147</v>
      </c>
      <c r="E4991">
        <v>0.02</v>
      </c>
      <c r="F4991">
        <v>1.10799</v>
      </c>
      <c r="G4991" s="384">
        <v>0</v>
      </c>
      <c r="H4991">
        <v>1.10453</v>
      </c>
    </row>
    <row r="4992" spans="1:10">
      <c r="A4992">
        <v>5024</v>
      </c>
      <c r="B4992" s="612">
        <v>43917.429166666669</v>
      </c>
      <c r="C4992" s="405" t="s">
        <v>2110</v>
      </c>
      <c r="D4992" s="384">
        <v>1147</v>
      </c>
      <c r="E4992">
        <v>0.02</v>
      </c>
      <c r="F4992">
        <v>1.10799</v>
      </c>
      <c r="G4992" s="384">
        <v>0</v>
      </c>
      <c r="H4992">
        <v>1.1029500000000001</v>
      </c>
    </row>
    <row r="4993" spans="1:10">
      <c r="A4993">
        <v>5030</v>
      </c>
      <c r="B4993" s="612">
        <v>43917.468055555553</v>
      </c>
      <c r="C4993" s="405" t="s">
        <v>2054</v>
      </c>
      <c r="D4993" s="384">
        <v>1147</v>
      </c>
      <c r="E4993">
        <v>0.02</v>
      </c>
      <c r="F4993">
        <v>1.1029500000000001</v>
      </c>
      <c r="G4993" s="384">
        <v>0</v>
      </c>
      <c r="H4993">
        <v>1.1029500000000001</v>
      </c>
      <c r="I4993">
        <v>-10.08</v>
      </c>
      <c r="J4993" s="384">
        <v>29028.38</v>
      </c>
    </row>
    <row r="4994" spans="1:10">
      <c r="A4994">
        <v>4974</v>
      </c>
      <c r="B4994" s="612">
        <v>43917.177083333336</v>
      </c>
      <c r="C4994" s="405" t="s">
        <v>96</v>
      </c>
      <c r="D4994" s="384">
        <v>1148</v>
      </c>
      <c r="E4994">
        <v>0.02</v>
      </c>
      <c r="F4994">
        <v>1.10639</v>
      </c>
      <c r="G4994" s="384">
        <v>0</v>
      </c>
      <c r="H4994">
        <v>0</v>
      </c>
    </row>
    <row r="4995" spans="1:10">
      <c r="A4995">
        <v>4975</v>
      </c>
      <c r="B4995" s="612">
        <v>43917.177083333336</v>
      </c>
      <c r="C4995" s="405" t="s">
        <v>2110</v>
      </c>
      <c r="D4995" s="384">
        <v>1148</v>
      </c>
      <c r="E4995">
        <v>0.02</v>
      </c>
      <c r="F4995">
        <v>1.10639</v>
      </c>
      <c r="G4995" s="384">
        <v>0</v>
      </c>
      <c r="H4995">
        <v>1.10819</v>
      </c>
    </row>
    <row r="4996" spans="1:10">
      <c r="A4996">
        <v>4979</v>
      </c>
      <c r="B4996" s="612">
        <v>43917.272916666669</v>
      </c>
      <c r="C4996" s="405" t="s">
        <v>2110</v>
      </c>
      <c r="D4996" s="384">
        <v>1148</v>
      </c>
      <c r="E4996">
        <v>0.02</v>
      </c>
      <c r="F4996">
        <v>1.10639</v>
      </c>
      <c r="G4996" s="384">
        <v>0</v>
      </c>
      <c r="H4996">
        <v>1.1071500000000001</v>
      </c>
    </row>
    <row r="4997" spans="1:10">
      <c r="A4997">
        <v>4984</v>
      </c>
      <c r="B4997" s="612">
        <v>43917.304166666669</v>
      </c>
      <c r="C4997" s="405" t="s">
        <v>2110</v>
      </c>
      <c r="D4997" s="384">
        <v>1148</v>
      </c>
      <c r="E4997">
        <v>0.02</v>
      </c>
      <c r="F4997">
        <v>1.10639</v>
      </c>
      <c r="G4997" s="384">
        <v>0</v>
      </c>
      <c r="H4997">
        <v>1.1058699999999999</v>
      </c>
    </row>
    <row r="4998" spans="1:10">
      <c r="A4998">
        <v>5003</v>
      </c>
      <c r="B4998" s="612">
        <v>43917.314583333333</v>
      </c>
      <c r="C4998" s="405" t="s">
        <v>2110</v>
      </c>
      <c r="D4998" s="384">
        <v>1148</v>
      </c>
      <c r="E4998">
        <v>0.02</v>
      </c>
      <c r="F4998">
        <v>1.10639</v>
      </c>
      <c r="G4998" s="384">
        <v>0</v>
      </c>
      <c r="H4998">
        <v>1.10453</v>
      </c>
    </row>
    <row r="4999" spans="1:10">
      <c r="A4999">
        <v>5023</v>
      </c>
      <c r="B4999" s="612">
        <v>43917.429166666669</v>
      </c>
      <c r="C4999" s="405" t="s">
        <v>2110</v>
      </c>
      <c r="D4999" s="384">
        <v>1148</v>
      </c>
      <c r="E4999">
        <v>0.02</v>
      </c>
      <c r="F4999">
        <v>1.10639</v>
      </c>
      <c r="G4999" s="384">
        <v>0</v>
      </c>
      <c r="H4999">
        <v>1.1029500000000001</v>
      </c>
    </row>
    <row r="5000" spans="1:10">
      <c r="A5000">
        <v>5031</v>
      </c>
      <c r="B5000" s="612">
        <v>43917.468055555553</v>
      </c>
      <c r="C5000" s="405" t="s">
        <v>2054</v>
      </c>
      <c r="D5000" s="384">
        <v>1148</v>
      </c>
      <c r="E5000">
        <v>0.02</v>
      </c>
      <c r="F5000">
        <v>1.1029500000000001</v>
      </c>
      <c r="G5000" s="384">
        <v>0</v>
      </c>
      <c r="H5000">
        <v>1.1029500000000001</v>
      </c>
      <c r="I5000">
        <v>-6.88</v>
      </c>
      <c r="J5000" s="384">
        <v>29021.5</v>
      </c>
    </row>
    <row r="5001" spans="1:10">
      <c r="A5001">
        <v>4977</v>
      </c>
      <c r="B5001" s="612">
        <v>43917.272916666669</v>
      </c>
      <c r="C5001" s="405" t="s">
        <v>96</v>
      </c>
      <c r="D5001" s="384">
        <v>1149</v>
      </c>
      <c r="E5001">
        <v>0.03</v>
      </c>
      <c r="F5001">
        <v>1.10477</v>
      </c>
      <c r="G5001" s="384">
        <v>0</v>
      </c>
      <c r="H5001">
        <v>0</v>
      </c>
    </row>
    <row r="5002" spans="1:10">
      <c r="A5002">
        <v>4978</v>
      </c>
      <c r="B5002" s="612">
        <v>43917.272916666669</v>
      </c>
      <c r="C5002" s="405" t="s">
        <v>2110</v>
      </c>
      <c r="D5002" s="384">
        <v>1149</v>
      </c>
      <c r="E5002">
        <v>0.03</v>
      </c>
      <c r="F5002">
        <v>1.10477</v>
      </c>
      <c r="G5002" s="384">
        <v>0</v>
      </c>
      <c r="H5002">
        <v>1.1071500000000001</v>
      </c>
    </row>
    <row r="5003" spans="1:10">
      <c r="A5003">
        <v>4983</v>
      </c>
      <c r="B5003" s="612">
        <v>43917.304166666669</v>
      </c>
      <c r="C5003" s="405" t="s">
        <v>2110</v>
      </c>
      <c r="D5003" s="384">
        <v>1149</v>
      </c>
      <c r="E5003">
        <v>0.03</v>
      </c>
      <c r="F5003">
        <v>1.10477</v>
      </c>
      <c r="G5003" s="384">
        <v>0</v>
      </c>
      <c r="H5003">
        <v>1.1058699999999999</v>
      </c>
    </row>
    <row r="5004" spans="1:10">
      <c r="A5004">
        <v>5002</v>
      </c>
      <c r="B5004" s="612">
        <v>43917.314583333333</v>
      </c>
      <c r="C5004" s="405" t="s">
        <v>2110</v>
      </c>
      <c r="D5004" s="384">
        <v>1149</v>
      </c>
      <c r="E5004">
        <v>0.03</v>
      </c>
      <c r="F5004">
        <v>1.10477</v>
      </c>
      <c r="G5004" s="384">
        <v>0</v>
      </c>
      <c r="H5004">
        <v>1.10453</v>
      </c>
    </row>
    <row r="5005" spans="1:10">
      <c r="A5005">
        <v>5022</v>
      </c>
      <c r="B5005" s="612">
        <v>43917.429166666669</v>
      </c>
      <c r="C5005" s="405" t="s">
        <v>2110</v>
      </c>
      <c r="D5005" s="384">
        <v>1149</v>
      </c>
      <c r="E5005">
        <v>0.03</v>
      </c>
      <c r="F5005">
        <v>1.10477</v>
      </c>
      <c r="G5005" s="384">
        <v>0</v>
      </c>
      <c r="H5005">
        <v>1.1029500000000001</v>
      </c>
    </row>
    <row r="5006" spans="1:10">
      <c r="A5006">
        <v>5032</v>
      </c>
      <c r="B5006" s="612">
        <v>43917.468055555553</v>
      </c>
      <c r="C5006" s="405" t="s">
        <v>2054</v>
      </c>
      <c r="D5006" s="384">
        <v>1149</v>
      </c>
      <c r="E5006">
        <v>0.03</v>
      </c>
      <c r="F5006">
        <v>1.1029500000000001</v>
      </c>
      <c r="G5006" s="384">
        <v>0</v>
      </c>
      <c r="H5006">
        <v>1.1029500000000001</v>
      </c>
      <c r="I5006">
        <v>-5.46</v>
      </c>
      <c r="J5006" s="384">
        <v>29016.04</v>
      </c>
    </row>
    <row r="5007" spans="1:10">
      <c r="A5007">
        <v>4981</v>
      </c>
      <c r="B5007" s="612">
        <v>43917.304166666669</v>
      </c>
      <c r="C5007" s="405" t="s">
        <v>96</v>
      </c>
      <c r="D5007" s="384">
        <v>1150</v>
      </c>
      <c r="E5007">
        <v>0.05</v>
      </c>
      <c r="F5007">
        <v>1.10307</v>
      </c>
      <c r="G5007" s="384">
        <v>0</v>
      </c>
      <c r="H5007">
        <v>0</v>
      </c>
    </row>
    <row r="5008" spans="1:10">
      <c r="A5008">
        <v>4982</v>
      </c>
      <c r="B5008" s="612">
        <v>43917.304166666669</v>
      </c>
      <c r="C5008" s="405" t="s">
        <v>2110</v>
      </c>
      <c r="D5008" s="384">
        <v>1150</v>
      </c>
      <c r="E5008">
        <v>0.05</v>
      </c>
      <c r="F5008">
        <v>1.10307</v>
      </c>
      <c r="G5008" s="384">
        <v>0</v>
      </c>
      <c r="H5008">
        <v>1.1058699999999999</v>
      </c>
    </row>
    <row r="5009" spans="1:10">
      <c r="A5009">
        <v>5001</v>
      </c>
      <c r="B5009" s="612">
        <v>43917.314583333333</v>
      </c>
      <c r="C5009" s="405" t="s">
        <v>2110</v>
      </c>
      <c r="D5009" s="384">
        <v>1150</v>
      </c>
      <c r="E5009">
        <v>0.05</v>
      </c>
      <c r="F5009">
        <v>1.10307</v>
      </c>
      <c r="G5009" s="384">
        <v>0</v>
      </c>
      <c r="H5009">
        <v>1.10453</v>
      </c>
    </row>
    <row r="5010" spans="1:10">
      <c r="A5010">
        <v>5021</v>
      </c>
      <c r="B5010" s="612">
        <v>43917.429166666669</v>
      </c>
      <c r="C5010" s="405" t="s">
        <v>2110</v>
      </c>
      <c r="D5010" s="384">
        <v>1150</v>
      </c>
      <c r="E5010">
        <v>0.05</v>
      </c>
      <c r="F5010">
        <v>1.10307</v>
      </c>
      <c r="G5010" s="384">
        <v>0</v>
      </c>
      <c r="H5010">
        <v>1.1029500000000001</v>
      </c>
    </row>
    <row r="5011" spans="1:10">
      <c r="A5011">
        <v>5033</v>
      </c>
      <c r="B5011" s="612">
        <v>43917.468055555553</v>
      </c>
      <c r="C5011" s="405" t="s">
        <v>2054</v>
      </c>
      <c r="D5011" s="384">
        <v>1150</v>
      </c>
      <c r="E5011">
        <v>0.05</v>
      </c>
      <c r="F5011">
        <v>1.1029500000000001</v>
      </c>
      <c r="G5011" s="384">
        <v>0</v>
      </c>
      <c r="H5011">
        <v>1.1029500000000001</v>
      </c>
      <c r="I5011">
        <v>-0.6</v>
      </c>
      <c r="J5011" s="384">
        <v>29015.439999999999</v>
      </c>
    </row>
    <row r="5012" spans="1:10">
      <c r="A5012">
        <v>4999</v>
      </c>
      <c r="B5012" s="612">
        <v>43917.314583333333</v>
      </c>
      <c r="C5012" s="405" t="s">
        <v>96</v>
      </c>
      <c r="D5012" s="384">
        <v>1151</v>
      </c>
      <c r="E5012">
        <v>0.08</v>
      </c>
      <c r="F5012">
        <v>1.10127</v>
      </c>
      <c r="G5012" s="384">
        <v>0</v>
      </c>
      <c r="H5012">
        <v>0</v>
      </c>
    </row>
    <row r="5013" spans="1:10">
      <c r="A5013">
        <v>5000</v>
      </c>
      <c r="B5013" s="612">
        <v>43917.314583333333</v>
      </c>
      <c r="C5013" s="405" t="s">
        <v>2110</v>
      </c>
      <c r="D5013" s="384">
        <v>1151</v>
      </c>
      <c r="E5013">
        <v>0.08</v>
      </c>
      <c r="F5013">
        <v>1.10127</v>
      </c>
      <c r="G5013" s="384">
        <v>0</v>
      </c>
      <c r="H5013">
        <v>1.10453</v>
      </c>
    </row>
    <row r="5014" spans="1:10">
      <c r="A5014">
        <v>5020</v>
      </c>
      <c r="B5014" s="612">
        <v>43917.429166666669</v>
      </c>
      <c r="C5014" s="405" t="s">
        <v>2110</v>
      </c>
      <c r="D5014" s="384">
        <v>1151</v>
      </c>
      <c r="E5014">
        <v>0.08</v>
      </c>
      <c r="F5014">
        <v>1.10127</v>
      </c>
      <c r="G5014" s="384">
        <v>0</v>
      </c>
      <c r="H5014">
        <v>1.1029500000000001</v>
      </c>
    </row>
    <row r="5015" spans="1:10">
      <c r="A5015">
        <v>5034</v>
      </c>
      <c r="B5015" s="612">
        <v>43917.468055555553</v>
      </c>
      <c r="C5015" s="405" t="s">
        <v>2054</v>
      </c>
      <c r="D5015" s="384">
        <v>1151</v>
      </c>
      <c r="E5015">
        <v>0.08</v>
      </c>
      <c r="F5015">
        <v>1.1029500000000001</v>
      </c>
      <c r="G5015" s="384">
        <v>0</v>
      </c>
      <c r="H5015">
        <v>1.1029500000000001</v>
      </c>
      <c r="I5015">
        <v>13.44</v>
      </c>
      <c r="J5015" s="384">
        <v>29028.880000000001</v>
      </c>
    </row>
    <row r="5016" spans="1:10">
      <c r="A5016">
        <v>5005</v>
      </c>
      <c r="B5016" s="612">
        <v>43917.325694444444</v>
      </c>
      <c r="C5016" s="405" t="s">
        <v>97</v>
      </c>
      <c r="D5016" s="384">
        <v>1152</v>
      </c>
      <c r="E5016">
        <v>0.02</v>
      </c>
      <c r="F5016">
        <v>1.10225</v>
      </c>
      <c r="G5016" s="384">
        <v>0</v>
      </c>
      <c r="H5016">
        <v>0</v>
      </c>
    </row>
    <row r="5017" spans="1:10">
      <c r="A5017">
        <v>5006</v>
      </c>
      <c r="B5017" s="612">
        <v>43917.325694444444</v>
      </c>
      <c r="C5017" s="405" t="s">
        <v>2110</v>
      </c>
      <c r="D5017" s="384">
        <v>1152</v>
      </c>
      <c r="E5017">
        <v>0.02</v>
      </c>
      <c r="F5017">
        <v>1.10225</v>
      </c>
      <c r="G5017" s="384">
        <v>0</v>
      </c>
      <c r="H5017">
        <v>1.1012500000000001</v>
      </c>
    </row>
    <row r="5018" spans="1:10">
      <c r="A5018">
        <v>5009</v>
      </c>
      <c r="B5018" s="612">
        <v>43917.339583333334</v>
      </c>
      <c r="C5018" s="405" t="s">
        <v>2110</v>
      </c>
      <c r="D5018" s="384">
        <v>1152</v>
      </c>
      <c r="E5018">
        <v>0.02</v>
      </c>
      <c r="F5018">
        <v>1.10225</v>
      </c>
      <c r="G5018" s="384">
        <v>0</v>
      </c>
      <c r="H5018">
        <v>1.10205</v>
      </c>
    </row>
    <row r="5019" spans="1:10">
      <c r="A5019">
        <v>5010</v>
      </c>
      <c r="B5019" s="612">
        <v>43917.363888888889</v>
      </c>
      <c r="C5019" s="405" t="s">
        <v>2054</v>
      </c>
      <c r="D5019" s="384">
        <v>1152</v>
      </c>
      <c r="E5019">
        <v>0.02</v>
      </c>
      <c r="F5019">
        <v>1.10205</v>
      </c>
      <c r="G5019" s="384">
        <v>0</v>
      </c>
      <c r="H5019">
        <v>1.10205</v>
      </c>
      <c r="I5019">
        <v>0.4</v>
      </c>
      <c r="J5019" s="384">
        <v>29030.86</v>
      </c>
    </row>
    <row r="5020" spans="1:10">
      <c r="A5020">
        <v>5007</v>
      </c>
      <c r="B5020" s="612">
        <v>43917.339583333334</v>
      </c>
      <c r="C5020" s="405" t="s">
        <v>97</v>
      </c>
      <c r="D5020" s="384">
        <v>1153</v>
      </c>
      <c r="E5020">
        <v>0.02</v>
      </c>
      <c r="F5020">
        <v>1.10385</v>
      </c>
      <c r="G5020" s="384">
        <v>0</v>
      </c>
      <c r="H5020">
        <v>0</v>
      </c>
    </row>
    <row r="5021" spans="1:10">
      <c r="A5021">
        <v>5008</v>
      </c>
      <c r="B5021" s="612">
        <v>43917.339583333334</v>
      </c>
      <c r="C5021" s="405" t="s">
        <v>2110</v>
      </c>
      <c r="D5021" s="384">
        <v>1153</v>
      </c>
      <c r="E5021">
        <v>0.02</v>
      </c>
      <c r="F5021">
        <v>1.10385</v>
      </c>
      <c r="G5021" s="384">
        <v>0</v>
      </c>
      <c r="H5021">
        <v>1.10205</v>
      </c>
    </row>
    <row r="5022" spans="1:10">
      <c r="A5022">
        <v>5011</v>
      </c>
      <c r="B5022" s="612">
        <v>43917.363888888889</v>
      </c>
      <c r="C5022" s="405" t="s">
        <v>2054</v>
      </c>
      <c r="D5022" s="384">
        <v>1153</v>
      </c>
      <c r="E5022">
        <v>0.02</v>
      </c>
      <c r="F5022">
        <v>1.10205</v>
      </c>
      <c r="G5022" s="384">
        <v>0</v>
      </c>
      <c r="H5022">
        <v>1.10205</v>
      </c>
      <c r="I5022">
        <v>3.6</v>
      </c>
      <c r="J5022" s="384">
        <v>29034.46</v>
      </c>
    </row>
    <row r="5023" spans="1:10">
      <c r="A5023">
        <v>5012</v>
      </c>
      <c r="B5023" s="612">
        <v>43917.375694444447</v>
      </c>
      <c r="C5023" s="405" t="s">
        <v>97</v>
      </c>
      <c r="D5023" s="384">
        <v>1154</v>
      </c>
      <c r="E5023">
        <v>0.02</v>
      </c>
      <c r="F5023">
        <v>1.1015999999999999</v>
      </c>
      <c r="G5023" s="384">
        <v>0</v>
      </c>
      <c r="H5023">
        <v>0</v>
      </c>
    </row>
    <row r="5024" spans="1:10">
      <c r="A5024">
        <v>5013</v>
      </c>
      <c r="B5024" s="612">
        <v>43917.375694444447</v>
      </c>
      <c r="C5024" s="405" t="s">
        <v>2110</v>
      </c>
      <c r="D5024" s="384">
        <v>1154</v>
      </c>
      <c r="E5024">
        <v>0.02</v>
      </c>
      <c r="F5024">
        <v>1.1015999999999999</v>
      </c>
      <c r="G5024" s="384">
        <v>0</v>
      </c>
      <c r="H5024">
        <v>1.1006</v>
      </c>
    </row>
    <row r="5025" spans="1:10">
      <c r="A5025">
        <v>5014</v>
      </c>
      <c r="B5025" s="612">
        <v>43917.390277777777</v>
      </c>
      <c r="C5025" s="405" t="s">
        <v>2054</v>
      </c>
      <c r="D5025" s="384">
        <v>1154</v>
      </c>
      <c r="E5025">
        <v>0.02</v>
      </c>
      <c r="F5025">
        <v>1.1006</v>
      </c>
      <c r="G5025" s="384">
        <v>0</v>
      </c>
      <c r="H5025">
        <v>1.1006</v>
      </c>
      <c r="I5025">
        <v>2</v>
      </c>
      <c r="J5025" s="384">
        <v>29036.46</v>
      </c>
    </row>
    <row r="5026" spans="1:10">
      <c r="A5026">
        <v>5015</v>
      </c>
      <c r="B5026" s="612">
        <v>43917.40902777778</v>
      </c>
      <c r="C5026" s="405" t="s">
        <v>97</v>
      </c>
      <c r="D5026" s="384">
        <v>1155</v>
      </c>
      <c r="E5026">
        <v>0.02</v>
      </c>
      <c r="F5026">
        <v>1.101</v>
      </c>
      <c r="G5026" s="384">
        <v>0</v>
      </c>
      <c r="H5026">
        <v>0</v>
      </c>
    </row>
    <row r="5027" spans="1:10">
      <c r="A5027">
        <v>5016</v>
      </c>
      <c r="B5027" s="612">
        <v>43917.40902777778</v>
      </c>
      <c r="C5027" s="405" t="s">
        <v>2110</v>
      </c>
      <c r="D5027" s="384">
        <v>1155</v>
      </c>
      <c r="E5027">
        <v>0.02</v>
      </c>
      <c r="F5027">
        <v>1.101</v>
      </c>
      <c r="G5027" s="384">
        <v>0</v>
      </c>
      <c r="H5027">
        <v>1.1000000000000001</v>
      </c>
    </row>
    <row r="5028" spans="1:10">
      <c r="A5028">
        <v>5017</v>
      </c>
      <c r="B5028" s="612">
        <v>43917.417361111111</v>
      </c>
      <c r="C5028" s="405" t="s">
        <v>2054</v>
      </c>
      <c r="D5028" s="384">
        <v>1155</v>
      </c>
      <c r="E5028">
        <v>0.02</v>
      </c>
      <c r="F5028">
        <v>1.1000000000000001</v>
      </c>
      <c r="G5028" s="384">
        <v>0</v>
      </c>
      <c r="H5028">
        <v>1.1000000000000001</v>
      </c>
      <c r="I5028">
        <v>2</v>
      </c>
      <c r="J5028" s="384">
        <v>29038.46</v>
      </c>
    </row>
    <row r="5029" spans="1:10">
      <c r="A5029">
        <v>5018</v>
      </c>
      <c r="B5029" s="612">
        <v>43917.429166666669</v>
      </c>
      <c r="C5029" s="405" t="s">
        <v>96</v>
      </c>
      <c r="D5029" s="384">
        <v>1156</v>
      </c>
      <c r="E5029">
        <v>0.14000000000000001</v>
      </c>
      <c r="F5029">
        <v>1.09934</v>
      </c>
      <c r="G5029" s="384">
        <v>0</v>
      </c>
      <c r="H5029">
        <v>0</v>
      </c>
    </row>
    <row r="5030" spans="1:10">
      <c r="A5030">
        <v>5019</v>
      </c>
      <c r="B5030" s="612">
        <v>43917.429166666669</v>
      </c>
      <c r="C5030" s="405" t="s">
        <v>2110</v>
      </c>
      <c r="D5030" s="384">
        <v>1156</v>
      </c>
      <c r="E5030">
        <v>0.14000000000000001</v>
      </c>
      <c r="F5030">
        <v>1.09934</v>
      </c>
      <c r="G5030" s="384">
        <v>0</v>
      </c>
      <c r="H5030">
        <v>1.1029500000000001</v>
      </c>
    </row>
    <row r="5031" spans="1:10">
      <c r="A5031">
        <v>5035</v>
      </c>
      <c r="B5031" s="612">
        <v>43917.468055555553</v>
      </c>
      <c r="C5031" s="405" t="s">
        <v>2054</v>
      </c>
      <c r="D5031" s="384">
        <v>1156</v>
      </c>
      <c r="E5031">
        <v>0.14000000000000001</v>
      </c>
      <c r="F5031">
        <v>1.1029500000000001</v>
      </c>
      <c r="G5031" s="384">
        <v>0</v>
      </c>
      <c r="H5031">
        <v>1.1029500000000001</v>
      </c>
      <c r="I5031">
        <v>50.54</v>
      </c>
      <c r="J5031" s="384">
        <v>29079.42</v>
      </c>
    </row>
    <row r="5032" spans="1:10">
      <c r="A5032">
        <v>5025</v>
      </c>
      <c r="B5032" s="612">
        <v>43917.431944444441</v>
      </c>
      <c r="C5032" s="405" t="s">
        <v>97</v>
      </c>
      <c r="D5032" s="384">
        <v>1157</v>
      </c>
      <c r="E5032">
        <v>0.02</v>
      </c>
      <c r="F5032">
        <v>1.09981</v>
      </c>
      <c r="G5032" s="384">
        <v>0</v>
      </c>
      <c r="H5032">
        <v>0</v>
      </c>
    </row>
    <row r="5033" spans="1:10">
      <c r="A5033">
        <v>5026</v>
      </c>
      <c r="B5033" s="612">
        <v>43917.431944444441</v>
      </c>
      <c r="C5033" s="405" t="s">
        <v>2110</v>
      </c>
      <c r="D5033" s="384">
        <v>1157</v>
      </c>
      <c r="E5033">
        <v>0.02</v>
      </c>
      <c r="F5033">
        <v>1.09981</v>
      </c>
      <c r="G5033" s="384">
        <v>0</v>
      </c>
      <c r="H5033">
        <v>1.0988100000000001</v>
      </c>
    </row>
    <row r="5034" spans="1:10">
      <c r="A5034">
        <v>5029</v>
      </c>
      <c r="B5034" s="612">
        <v>43917.449305555558</v>
      </c>
      <c r="C5034" s="405" t="s">
        <v>2110</v>
      </c>
      <c r="D5034" s="384">
        <v>1157</v>
      </c>
      <c r="E5034">
        <v>0.02</v>
      </c>
      <c r="F5034">
        <v>1.09981</v>
      </c>
      <c r="G5034" s="384">
        <v>0</v>
      </c>
      <c r="H5034">
        <v>1.09962</v>
      </c>
    </row>
    <row r="5035" spans="1:10">
      <c r="A5035">
        <v>5039</v>
      </c>
      <c r="B5035" s="612">
        <v>43917.468055555553</v>
      </c>
      <c r="C5035" s="405" t="s">
        <v>2110</v>
      </c>
      <c r="D5035" s="384">
        <v>1157</v>
      </c>
      <c r="E5035">
        <v>0.02</v>
      </c>
      <c r="F5035">
        <v>1.09981</v>
      </c>
      <c r="G5035" s="384">
        <v>0</v>
      </c>
      <c r="H5035">
        <v>1.1006499999999999</v>
      </c>
    </row>
    <row r="5036" spans="1:10">
      <c r="A5036">
        <v>5045</v>
      </c>
      <c r="B5036" s="612">
        <v>43917.5</v>
      </c>
      <c r="C5036" s="405" t="s">
        <v>2054</v>
      </c>
      <c r="D5036" s="384">
        <v>1157</v>
      </c>
      <c r="E5036">
        <v>0.02</v>
      </c>
      <c r="F5036">
        <v>1.1006499999999999</v>
      </c>
      <c r="G5036" s="384">
        <v>0</v>
      </c>
      <c r="H5036">
        <v>1.1006499999999999</v>
      </c>
      <c r="I5036">
        <v>-1.68</v>
      </c>
      <c r="J5036" s="384">
        <v>29079.74</v>
      </c>
    </row>
    <row r="5037" spans="1:10">
      <c r="A5037">
        <v>5027</v>
      </c>
      <c r="B5037" s="612">
        <v>43917.449305555558</v>
      </c>
      <c r="C5037" s="405" t="s">
        <v>97</v>
      </c>
      <c r="D5037" s="384">
        <v>1158</v>
      </c>
      <c r="E5037">
        <v>0.02</v>
      </c>
      <c r="F5037">
        <v>1.1014200000000001</v>
      </c>
      <c r="G5037" s="384">
        <v>0</v>
      </c>
      <c r="H5037">
        <v>0</v>
      </c>
    </row>
    <row r="5038" spans="1:10">
      <c r="A5038">
        <v>5028</v>
      </c>
      <c r="B5038" s="612">
        <v>43917.449305555558</v>
      </c>
      <c r="C5038" s="405" t="s">
        <v>2110</v>
      </c>
      <c r="D5038" s="384">
        <v>1158</v>
      </c>
      <c r="E5038">
        <v>0.02</v>
      </c>
      <c r="F5038">
        <v>1.1014200000000001</v>
      </c>
      <c r="G5038" s="384">
        <v>0</v>
      </c>
      <c r="H5038">
        <v>1.09962</v>
      </c>
    </row>
    <row r="5039" spans="1:10">
      <c r="A5039">
        <v>5038</v>
      </c>
      <c r="B5039" s="612">
        <v>43917.468055555553</v>
      </c>
      <c r="C5039" s="405" t="s">
        <v>2110</v>
      </c>
      <c r="D5039" s="384">
        <v>1158</v>
      </c>
      <c r="E5039">
        <v>0.02</v>
      </c>
      <c r="F5039">
        <v>1.1014200000000001</v>
      </c>
      <c r="G5039" s="384">
        <v>0</v>
      </c>
      <c r="H5039">
        <v>1.1006499999999999</v>
      </c>
    </row>
    <row r="5040" spans="1:10">
      <c r="A5040">
        <v>5046</v>
      </c>
      <c r="B5040" s="612">
        <v>43917.5</v>
      </c>
      <c r="C5040" s="405" t="s">
        <v>2054</v>
      </c>
      <c r="D5040" s="384">
        <v>1158</v>
      </c>
      <c r="E5040">
        <v>0.02</v>
      </c>
      <c r="F5040">
        <v>1.1006499999999999</v>
      </c>
      <c r="G5040" s="384">
        <v>0</v>
      </c>
      <c r="H5040">
        <v>1.1006499999999999</v>
      </c>
      <c r="I5040">
        <v>1.54</v>
      </c>
      <c r="J5040" s="384">
        <v>29081.279999999999</v>
      </c>
    </row>
    <row r="5041" spans="1:10">
      <c r="A5041">
        <v>5036</v>
      </c>
      <c r="B5041" s="612">
        <v>43917.468055555553</v>
      </c>
      <c r="C5041" s="405" t="s">
        <v>97</v>
      </c>
      <c r="D5041" s="384">
        <v>1159</v>
      </c>
      <c r="E5041">
        <v>0.03</v>
      </c>
      <c r="F5041">
        <v>1.10304</v>
      </c>
      <c r="G5041" s="384">
        <v>0</v>
      </c>
      <c r="H5041">
        <v>0</v>
      </c>
    </row>
    <row r="5042" spans="1:10">
      <c r="A5042">
        <v>5037</v>
      </c>
      <c r="B5042" s="612">
        <v>43917.468055555553</v>
      </c>
      <c r="C5042" s="405" t="s">
        <v>2110</v>
      </c>
      <c r="D5042" s="384">
        <v>1159</v>
      </c>
      <c r="E5042">
        <v>0.03</v>
      </c>
      <c r="F5042">
        <v>1.10304</v>
      </c>
      <c r="G5042" s="384">
        <v>0</v>
      </c>
      <c r="H5042">
        <v>1.1006499999999999</v>
      </c>
    </row>
    <row r="5043" spans="1:10">
      <c r="A5043">
        <v>5047</v>
      </c>
      <c r="B5043" s="612">
        <v>43917.5</v>
      </c>
      <c r="C5043" s="405" t="s">
        <v>2054</v>
      </c>
      <c r="D5043" s="384">
        <v>1159</v>
      </c>
      <c r="E5043">
        <v>0.03</v>
      </c>
      <c r="F5043">
        <v>1.1006499999999999</v>
      </c>
      <c r="G5043" s="384">
        <v>0</v>
      </c>
      <c r="H5043">
        <v>1.1006499999999999</v>
      </c>
      <c r="I5043">
        <v>7.17</v>
      </c>
      <c r="J5043" s="384">
        <v>29088.45</v>
      </c>
    </row>
    <row r="5044" spans="1:10">
      <c r="A5044">
        <v>5040</v>
      </c>
      <c r="B5044" s="612">
        <v>43917.474999999999</v>
      </c>
      <c r="C5044" s="405" t="s">
        <v>96</v>
      </c>
      <c r="D5044" s="384">
        <v>1160</v>
      </c>
      <c r="E5044">
        <v>0.02</v>
      </c>
      <c r="F5044">
        <v>1.10185</v>
      </c>
      <c r="G5044" s="384">
        <v>0</v>
      </c>
      <c r="H5044">
        <v>0</v>
      </c>
    </row>
    <row r="5045" spans="1:10">
      <c r="A5045">
        <v>5041</v>
      </c>
      <c r="B5045" s="612">
        <v>43917.474999999999</v>
      </c>
      <c r="C5045" s="405" t="s">
        <v>2110</v>
      </c>
      <c r="D5045" s="384">
        <v>1160</v>
      </c>
      <c r="E5045">
        <v>0.02</v>
      </c>
      <c r="F5045">
        <v>1.10185</v>
      </c>
      <c r="G5045" s="384">
        <v>0</v>
      </c>
      <c r="H5045">
        <v>1.1028500000000001</v>
      </c>
    </row>
    <row r="5046" spans="1:10">
      <c r="A5046">
        <v>5042</v>
      </c>
      <c r="B5046" s="612">
        <v>43917.481944444444</v>
      </c>
      <c r="C5046" s="405" t="s">
        <v>2054</v>
      </c>
      <c r="D5046" s="384">
        <v>1160</v>
      </c>
      <c r="E5046">
        <v>0.02</v>
      </c>
      <c r="F5046">
        <v>1.1028500000000001</v>
      </c>
      <c r="G5046" s="384">
        <v>0</v>
      </c>
      <c r="H5046">
        <v>1.1028500000000001</v>
      </c>
      <c r="I5046">
        <v>2</v>
      </c>
      <c r="J5046" s="384">
        <v>29081.42</v>
      </c>
    </row>
    <row r="5047" spans="1:10">
      <c r="A5047">
        <v>5043</v>
      </c>
      <c r="B5047" s="612">
        <v>43917.486111111109</v>
      </c>
      <c r="C5047" s="405" t="s">
        <v>96</v>
      </c>
      <c r="D5047" s="384">
        <v>1161</v>
      </c>
      <c r="E5047">
        <v>0.02</v>
      </c>
      <c r="F5047">
        <v>1.10223</v>
      </c>
      <c r="G5047" s="384">
        <v>0</v>
      </c>
      <c r="H5047">
        <v>0</v>
      </c>
    </row>
    <row r="5048" spans="1:10">
      <c r="A5048">
        <v>5044</v>
      </c>
      <c r="B5048" s="612">
        <v>43917.486111111109</v>
      </c>
      <c r="C5048" s="405" t="s">
        <v>2110</v>
      </c>
      <c r="D5048" s="384">
        <v>1161</v>
      </c>
      <c r="E5048">
        <v>0.02</v>
      </c>
      <c r="F5048">
        <v>1.10223</v>
      </c>
      <c r="G5048" s="384">
        <v>0</v>
      </c>
      <c r="H5048">
        <v>1.1032299999999999</v>
      </c>
    </row>
    <row r="5049" spans="1:10">
      <c r="A5049">
        <v>5050</v>
      </c>
      <c r="B5049" s="612">
        <v>43917.50277777778</v>
      </c>
      <c r="C5049" s="405" t="s">
        <v>2110</v>
      </c>
      <c r="D5049" s="384">
        <v>1161</v>
      </c>
      <c r="E5049">
        <v>0.02</v>
      </c>
      <c r="F5049">
        <v>1.10223</v>
      </c>
      <c r="G5049" s="384">
        <v>0</v>
      </c>
      <c r="H5049">
        <v>1.10243</v>
      </c>
    </row>
    <row r="5050" spans="1:10">
      <c r="A5050">
        <v>5057</v>
      </c>
      <c r="B5050" s="612">
        <v>43917.525694444441</v>
      </c>
      <c r="C5050" s="405" t="s">
        <v>2110</v>
      </c>
      <c r="D5050" s="384">
        <v>1161</v>
      </c>
      <c r="E5050">
        <v>0.02</v>
      </c>
      <c r="F5050">
        <v>1.10223</v>
      </c>
      <c r="G5050" s="384">
        <v>0</v>
      </c>
      <c r="H5050">
        <v>1.1013900000000001</v>
      </c>
    </row>
    <row r="5051" spans="1:10">
      <c r="A5051">
        <v>5064</v>
      </c>
      <c r="B5051" s="612">
        <v>43917.54583333333</v>
      </c>
      <c r="C5051" s="405" t="s">
        <v>2110</v>
      </c>
      <c r="D5051" s="384">
        <v>1161</v>
      </c>
      <c r="E5051">
        <v>0.02</v>
      </c>
      <c r="F5051">
        <v>1.10223</v>
      </c>
      <c r="G5051" s="384">
        <v>0</v>
      </c>
      <c r="H5051">
        <v>1.1001099999999999</v>
      </c>
    </row>
    <row r="5052" spans="1:10">
      <c r="A5052">
        <v>5071</v>
      </c>
      <c r="B5052" s="612">
        <v>43917.586805555555</v>
      </c>
      <c r="C5052" s="405" t="s">
        <v>2054</v>
      </c>
      <c r="D5052" s="384">
        <v>1161</v>
      </c>
      <c r="E5052">
        <v>0.02</v>
      </c>
      <c r="F5052">
        <v>1.1001099999999999</v>
      </c>
      <c r="G5052" s="384">
        <v>0</v>
      </c>
      <c r="H5052">
        <v>1.1001099999999999</v>
      </c>
      <c r="I5052">
        <v>-4.24</v>
      </c>
      <c r="J5052" s="384">
        <v>29088.21</v>
      </c>
    </row>
    <row r="5053" spans="1:10">
      <c r="A5053">
        <v>5048</v>
      </c>
      <c r="B5053" s="612">
        <v>43917.50277777778</v>
      </c>
      <c r="C5053" s="405" t="s">
        <v>96</v>
      </c>
      <c r="D5053" s="384">
        <v>1162</v>
      </c>
      <c r="E5053">
        <v>0.02</v>
      </c>
      <c r="F5053">
        <v>1.10063</v>
      </c>
      <c r="G5053" s="384">
        <v>0</v>
      </c>
      <c r="H5053">
        <v>0</v>
      </c>
    </row>
    <row r="5054" spans="1:10">
      <c r="A5054">
        <v>5049</v>
      </c>
      <c r="B5054" s="612">
        <v>43917.50277777778</v>
      </c>
      <c r="C5054" s="405" t="s">
        <v>2110</v>
      </c>
      <c r="D5054" s="384">
        <v>1162</v>
      </c>
      <c r="E5054">
        <v>0.02</v>
      </c>
      <c r="F5054">
        <v>1.10063</v>
      </c>
      <c r="G5054" s="384">
        <v>0</v>
      </c>
      <c r="H5054">
        <v>1.10243</v>
      </c>
    </row>
    <row r="5055" spans="1:10">
      <c r="A5055">
        <v>5056</v>
      </c>
      <c r="B5055" s="612">
        <v>43917.525694444441</v>
      </c>
      <c r="C5055" s="405" t="s">
        <v>2110</v>
      </c>
      <c r="D5055" s="384">
        <v>1162</v>
      </c>
      <c r="E5055">
        <v>0.02</v>
      </c>
      <c r="F5055">
        <v>1.10063</v>
      </c>
      <c r="G5055" s="384">
        <v>0</v>
      </c>
      <c r="H5055">
        <v>1.1013900000000001</v>
      </c>
    </row>
    <row r="5056" spans="1:10">
      <c r="A5056">
        <v>5063</v>
      </c>
      <c r="B5056" s="612">
        <v>43917.54583333333</v>
      </c>
      <c r="C5056" s="405" t="s">
        <v>2110</v>
      </c>
      <c r="D5056" s="384">
        <v>1162</v>
      </c>
      <c r="E5056">
        <v>0.02</v>
      </c>
      <c r="F5056">
        <v>1.10063</v>
      </c>
      <c r="G5056" s="384">
        <v>0</v>
      </c>
      <c r="H5056">
        <v>1.1001099999999999</v>
      </c>
    </row>
    <row r="5057" spans="1:10">
      <c r="A5057">
        <v>5072</v>
      </c>
      <c r="B5057" s="612">
        <v>43917.586805555555</v>
      </c>
      <c r="C5057" s="405" t="s">
        <v>2054</v>
      </c>
      <c r="D5057" s="384">
        <v>1162</v>
      </c>
      <c r="E5057">
        <v>0.02</v>
      </c>
      <c r="F5057">
        <v>1.1001099999999999</v>
      </c>
      <c r="G5057" s="384">
        <v>0</v>
      </c>
      <c r="H5057">
        <v>1.1001099999999999</v>
      </c>
      <c r="I5057">
        <v>-1.04</v>
      </c>
      <c r="J5057" s="384">
        <v>29087.17</v>
      </c>
    </row>
    <row r="5058" spans="1:10">
      <c r="A5058">
        <v>5051</v>
      </c>
      <c r="B5058" s="612">
        <v>43917.51458333333</v>
      </c>
      <c r="C5058" s="405" t="s">
        <v>97</v>
      </c>
      <c r="D5058" s="384">
        <v>1163</v>
      </c>
      <c r="E5058">
        <v>0.02</v>
      </c>
      <c r="F5058">
        <v>1.1010800000000001</v>
      </c>
      <c r="G5058" s="384">
        <v>0</v>
      </c>
      <c r="H5058">
        <v>0</v>
      </c>
    </row>
    <row r="5059" spans="1:10">
      <c r="A5059">
        <v>5052</v>
      </c>
      <c r="B5059" s="612">
        <v>43917.51458333333</v>
      </c>
      <c r="C5059" s="405" t="s">
        <v>2110</v>
      </c>
      <c r="D5059" s="384">
        <v>1163</v>
      </c>
      <c r="E5059">
        <v>0.02</v>
      </c>
      <c r="F5059">
        <v>1.1010800000000001</v>
      </c>
      <c r="G5059" s="384">
        <v>0</v>
      </c>
      <c r="H5059">
        <v>1.1000799999999999</v>
      </c>
    </row>
    <row r="5060" spans="1:10">
      <c r="A5060">
        <v>5053</v>
      </c>
      <c r="B5060" s="612">
        <v>43917.522916666669</v>
      </c>
      <c r="C5060" s="405" t="s">
        <v>2054</v>
      </c>
      <c r="D5060" s="384">
        <v>1163</v>
      </c>
      <c r="E5060">
        <v>0.02</v>
      </c>
      <c r="F5060">
        <v>1.1000799999999999</v>
      </c>
      <c r="G5060" s="384">
        <v>0</v>
      </c>
      <c r="H5060">
        <v>1.1000799999999999</v>
      </c>
      <c r="I5060">
        <v>2</v>
      </c>
      <c r="J5060" s="384">
        <v>29090.45</v>
      </c>
    </row>
    <row r="5061" spans="1:10">
      <c r="A5061">
        <v>5054</v>
      </c>
      <c r="B5061" s="612">
        <v>43917.525694444441</v>
      </c>
      <c r="C5061" s="405" t="s">
        <v>96</v>
      </c>
      <c r="D5061" s="384">
        <v>1164</v>
      </c>
      <c r="E5061">
        <v>0.03</v>
      </c>
      <c r="F5061">
        <v>1.09901</v>
      </c>
      <c r="G5061" s="384">
        <v>0</v>
      </c>
      <c r="H5061">
        <v>0</v>
      </c>
    </row>
    <row r="5062" spans="1:10">
      <c r="A5062">
        <v>5055</v>
      </c>
      <c r="B5062" s="612">
        <v>43917.525694444441</v>
      </c>
      <c r="C5062" s="405" t="s">
        <v>2110</v>
      </c>
      <c r="D5062" s="384">
        <v>1164</v>
      </c>
      <c r="E5062">
        <v>0.03</v>
      </c>
      <c r="F5062">
        <v>1.09901</v>
      </c>
      <c r="G5062" s="384">
        <v>0</v>
      </c>
      <c r="H5062">
        <v>1.1013900000000001</v>
      </c>
    </row>
    <row r="5063" spans="1:10">
      <c r="A5063">
        <v>5062</v>
      </c>
      <c r="B5063" s="612">
        <v>43917.54583333333</v>
      </c>
      <c r="C5063" s="405" t="s">
        <v>2110</v>
      </c>
      <c r="D5063" s="384">
        <v>1164</v>
      </c>
      <c r="E5063">
        <v>0.03</v>
      </c>
      <c r="F5063">
        <v>1.09901</v>
      </c>
      <c r="G5063" s="384">
        <v>0</v>
      </c>
      <c r="H5063">
        <v>1.1001099999999999</v>
      </c>
    </row>
    <row r="5064" spans="1:10">
      <c r="A5064">
        <v>5073</v>
      </c>
      <c r="B5064" s="612">
        <v>43917.586805555555</v>
      </c>
      <c r="C5064" s="405" t="s">
        <v>2054</v>
      </c>
      <c r="D5064" s="384">
        <v>1164</v>
      </c>
      <c r="E5064">
        <v>0.03</v>
      </c>
      <c r="F5064">
        <v>1.1001099999999999</v>
      </c>
      <c r="G5064" s="384">
        <v>0</v>
      </c>
      <c r="H5064">
        <v>1.1001099999999999</v>
      </c>
      <c r="I5064">
        <v>3.3</v>
      </c>
      <c r="J5064" s="384">
        <v>29090.47</v>
      </c>
    </row>
    <row r="5065" spans="1:10">
      <c r="A5065">
        <v>5058</v>
      </c>
      <c r="B5065" s="612">
        <v>43917.539583333331</v>
      </c>
      <c r="C5065" s="405" t="s">
        <v>97</v>
      </c>
      <c r="D5065" s="384">
        <v>1165</v>
      </c>
      <c r="E5065">
        <v>0.02</v>
      </c>
      <c r="F5065">
        <v>1.09809</v>
      </c>
      <c r="G5065" s="384">
        <v>0</v>
      </c>
      <c r="H5065">
        <v>0</v>
      </c>
    </row>
    <row r="5066" spans="1:10">
      <c r="A5066">
        <v>5059</v>
      </c>
      <c r="B5066" s="612">
        <v>43917.539583333331</v>
      </c>
      <c r="C5066" s="405" t="s">
        <v>2110</v>
      </c>
      <c r="D5066" s="384">
        <v>1165</v>
      </c>
      <c r="E5066">
        <v>0.02</v>
      </c>
      <c r="F5066">
        <v>1.09809</v>
      </c>
      <c r="G5066" s="384">
        <v>0</v>
      </c>
      <c r="H5066">
        <v>1.0970899999999999</v>
      </c>
    </row>
    <row r="5067" spans="1:10">
      <c r="A5067">
        <v>5065</v>
      </c>
      <c r="B5067" s="612">
        <v>43917.554861111108</v>
      </c>
      <c r="C5067" s="405" t="s">
        <v>2054</v>
      </c>
      <c r="D5067" s="384">
        <v>1165</v>
      </c>
      <c r="E5067">
        <v>0.02</v>
      </c>
      <c r="F5067">
        <v>1.0970899999999999</v>
      </c>
      <c r="G5067" s="384">
        <v>0</v>
      </c>
      <c r="H5067">
        <v>1.0970899999999999</v>
      </c>
      <c r="I5067">
        <v>2</v>
      </c>
      <c r="J5067" s="384">
        <v>29092.45</v>
      </c>
    </row>
    <row r="5068" spans="1:10">
      <c r="A5068">
        <v>5060</v>
      </c>
      <c r="B5068" s="612">
        <v>43917.54583333333</v>
      </c>
      <c r="C5068" s="405" t="s">
        <v>96</v>
      </c>
      <c r="D5068" s="384">
        <v>1166</v>
      </c>
      <c r="E5068">
        <v>0.05</v>
      </c>
      <c r="F5068">
        <v>1.09731</v>
      </c>
      <c r="G5068" s="384">
        <v>0</v>
      </c>
      <c r="H5068">
        <v>0</v>
      </c>
    </row>
    <row r="5069" spans="1:10">
      <c r="A5069">
        <v>5061</v>
      </c>
      <c r="B5069" s="612">
        <v>43917.54583333333</v>
      </c>
      <c r="C5069" s="405" t="s">
        <v>2110</v>
      </c>
      <c r="D5069" s="384">
        <v>1166</v>
      </c>
      <c r="E5069">
        <v>0.05</v>
      </c>
      <c r="F5069">
        <v>1.09731</v>
      </c>
      <c r="G5069" s="384">
        <v>0</v>
      </c>
      <c r="H5069">
        <v>1.1001099999999999</v>
      </c>
    </row>
    <row r="5070" spans="1:10">
      <c r="A5070">
        <v>5074</v>
      </c>
      <c r="B5070" s="612">
        <v>43917.586805555555</v>
      </c>
      <c r="C5070" s="405" t="s">
        <v>2054</v>
      </c>
      <c r="D5070" s="384">
        <v>1166</v>
      </c>
      <c r="E5070">
        <v>0.05</v>
      </c>
      <c r="F5070">
        <v>1.1001099999999999</v>
      </c>
      <c r="G5070" s="384">
        <v>0</v>
      </c>
      <c r="H5070">
        <v>1.1001099999999999</v>
      </c>
      <c r="I5070">
        <v>14</v>
      </c>
      <c r="J5070" s="384">
        <v>29104.47</v>
      </c>
    </row>
    <row r="5071" spans="1:10">
      <c r="A5071">
        <v>5066</v>
      </c>
      <c r="B5071" s="612">
        <v>43917.581944444442</v>
      </c>
      <c r="C5071" s="405" t="s">
        <v>97</v>
      </c>
      <c r="D5071" s="384">
        <v>1167</v>
      </c>
      <c r="E5071">
        <v>0.02</v>
      </c>
      <c r="F5071">
        <v>1.09798</v>
      </c>
      <c r="G5071" s="384">
        <v>0</v>
      </c>
      <c r="H5071">
        <v>0</v>
      </c>
    </row>
    <row r="5072" spans="1:10">
      <c r="A5072">
        <v>5067</v>
      </c>
      <c r="B5072" s="612">
        <v>43917.581944444442</v>
      </c>
      <c r="C5072" s="405" t="s">
        <v>2110</v>
      </c>
      <c r="D5072" s="384">
        <v>1167</v>
      </c>
      <c r="E5072">
        <v>0.02</v>
      </c>
      <c r="F5072">
        <v>1.09798</v>
      </c>
      <c r="G5072" s="384">
        <v>0</v>
      </c>
      <c r="H5072">
        <v>1.0969800000000001</v>
      </c>
    </row>
    <row r="5073" spans="1:10">
      <c r="A5073">
        <v>5070</v>
      </c>
      <c r="B5073" s="612">
        <v>43917.586111111108</v>
      </c>
      <c r="C5073" s="405" t="s">
        <v>2110</v>
      </c>
      <c r="D5073" s="384">
        <v>1167</v>
      </c>
      <c r="E5073">
        <v>0.02</v>
      </c>
      <c r="F5073">
        <v>1.09798</v>
      </c>
      <c r="G5073" s="384">
        <v>0</v>
      </c>
      <c r="H5073">
        <v>1.09781</v>
      </c>
    </row>
    <row r="5074" spans="1:10">
      <c r="A5074">
        <v>5081</v>
      </c>
      <c r="B5074" s="612">
        <v>43917.625</v>
      </c>
      <c r="C5074" s="405" t="s">
        <v>2110</v>
      </c>
      <c r="D5074" s="384">
        <v>1167</v>
      </c>
      <c r="E5074">
        <v>0.02</v>
      </c>
      <c r="F5074">
        <v>1.09798</v>
      </c>
      <c r="G5074" s="384">
        <v>0</v>
      </c>
      <c r="H5074">
        <v>1.0988500000000001</v>
      </c>
    </row>
    <row r="5075" spans="1:10">
      <c r="A5075">
        <v>5086</v>
      </c>
      <c r="B5075" s="612">
        <v>43917.638888888891</v>
      </c>
      <c r="C5075" s="405" t="s">
        <v>2110</v>
      </c>
      <c r="D5075" s="384">
        <v>1167</v>
      </c>
      <c r="E5075">
        <v>0.02</v>
      </c>
      <c r="F5075">
        <v>1.09798</v>
      </c>
      <c r="G5075" s="384">
        <v>0</v>
      </c>
      <c r="H5075">
        <v>1.1001399999999999</v>
      </c>
    </row>
    <row r="5076" spans="1:10">
      <c r="A5076">
        <v>5092</v>
      </c>
      <c r="B5076" s="612">
        <v>43917.65902777778</v>
      </c>
      <c r="C5076" s="405" t="s">
        <v>2110</v>
      </c>
      <c r="D5076" s="384">
        <v>1167</v>
      </c>
      <c r="E5076">
        <v>0.02</v>
      </c>
      <c r="F5076">
        <v>1.09798</v>
      </c>
      <c r="G5076" s="384">
        <v>0</v>
      </c>
      <c r="H5076">
        <v>1.1014900000000001</v>
      </c>
    </row>
    <row r="5077" spans="1:10">
      <c r="A5077">
        <v>5099</v>
      </c>
      <c r="B5077" s="612">
        <v>43917.669444444444</v>
      </c>
      <c r="C5077" s="405" t="s">
        <v>2110</v>
      </c>
      <c r="D5077" s="384">
        <v>1167</v>
      </c>
      <c r="E5077">
        <v>0.02</v>
      </c>
      <c r="F5077">
        <v>1.09798</v>
      </c>
      <c r="G5077" s="384">
        <v>0</v>
      </c>
      <c r="H5077">
        <v>1.10307</v>
      </c>
    </row>
    <row r="5078" spans="1:10">
      <c r="A5078">
        <v>5107</v>
      </c>
      <c r="B5078" s="612">
        <v>43917.680555555555</v>
      </c>
      <c r="C5078" s="405" t="s">
        <v>2110</v>
      </c>
      <c r="D5078" s="384">
        <v>1167</v>
      </c>
      <c r="E5078">
        <v>0.02</v>
      </c>
      <c r="F5078">
        <v>1.09798</v>
      </c>
      <c r="G5078" s="384">
        <v>0</v>
      </c>
      <c r="H5078">
        <v>1.1047499999999999</v>
      </c>
    </row>
    <row r="5079" spans="1:10">
      <c r="A5079">
        <v>5126</v>
      </c>
      <c r="B5079" s="612">
        <v>43917.750694444447</v>
      </c>
      <c r="C5079" s="405" t="s">
        <v>2110</v>
      </c>
      <c r="D5079" s="384">
        <v>1167</v>
      </c>
      <c r="E5079">
        <v>0.02</v>
      </c>
      <c r="F5079">
        <v>1.09798</v>
      </c>
      <c r="G5079" s="384">
        <v>0</v>
      </c>
      <c r="H5079">
        <v>1.10656</v>
      </c>
    </row>
    <row r="5080" spans="1:10">
      <c r="A5080">
        <v>5144</v>
      </c>
      <c r="B5080" s="612">
        <v>43917.835416666669</v>
      </c>
      <c r="C5080" s="405" t="s">
        <v>2110</v>
      </c>
      <c r="D5080" s="384">
        <v>1167</v>
      </c>
      <c r="E5080">
        <v>0.02</v>
      </c>
      <c r="F5080">
        <v>1.09798</v>
      </c>
      <c r="G5080" s="384">
        <v>0</v>
      </c>
      <c r="H5080">
        <v>1.1087</v>
      </c>
    </row>
    <row r="5081" spans="1:10">
      <c r="A5081">
        <v>5162</v>
      </c>
      <c r="B5081" s="612">
        <v>43920.134027777778</v>
      </c>
      <c r="C5081" s="405" t="s">
        <v>2054</v>
      </c>
      <c r="D5081" s="384">
        <v>1167</v>
      </c>
      <c r="E5081">
        <v>0.02</v>
      </c>
      <c r="F5081">
        <v>1.1087</v>
      </c>
      <c r="G5081" s="384">
        <v>0</v>
      </c>
      <c r="H5081">
        <v>1.1087</v>
      </c>
      <c r="I5081">
        <v>-21.42</v>
      </c>
      <c r="J5081" s="384">
        <v>29101.05</v>
      </c>
    </row>
    <row r="5082" spans="1:10">
      <c r="A5082">
        <v>5068</v>
      </c>
      <c r="B5082" s="612">
        <v>43917.586111111108</v>
      </c>
      <c r="C5082" s="405" t="s">
        <v>97</v>
      </c>
      <c r="D5082" s="384">
        <v>1168</v>
      </c>
      <c r="E5082">
        <v>0.02</v>
      </c>
      <c r="F5082">
        <v>1.0996300000000001</v>
      </c>
      <c r="G5082" s="384">
        <v>0</v>
      </c>
      <c r="H5082">
        <v>0</v>
      </c>
    </row>
    <row r="5083" spans="1:10">
      <c r="A5083">
        <v>5069</v>
      </c>
      <c r="B5083" s="612">
        <v>43917.586111111108</v>
      </c>
      <c r="C5083" s="405" t="s">
        <v>2110</v>
      </c>
      <c r="D5083" s="384">
        <v>1168</v>
      </c>
      <c r="E5083">
        <v>0.02</v>
      </c>
      <c r="F5083">
        <v>1.0996300000000001</v>
      </c>
      <c r="G5083" s="384">
        <v>0</v>
      </c>
      <c r="H5083">
        <v>1.09781</v>
      </c>
    </row>
    <row r="5084" spans="1:10">
      <c r="A5084">
        <v>5080</v>
      </c>
      <c r="B5084" s="612">
        <v>43917.625</v>
      </c>
      <c r="C5084" s="405" t="s">
        <v>2110</v>
      </c>
      <c r="D5084" s="384">
        <v>1168</v>
      </c>
      <c r="E5084">
        <v>0.02</v>
      </c>
      <c r="F5084">
        <v>1.0996300000000001</v>
      </c>
      <c r="G5084" s="384">
        <v>0</v>
      </c>
      <c r="H5084">
        <v>1.0988500000000001</v>
      </c>
    </row>
    <row r="5085" spans="1:10">
      <c r="A5085">
        <v>5085</v>
      </c>
      <c r="B5085" s="612">
        <v>43917.638888888891</v>
      </c>
      <c r="C5085" s="405" t="s">
        <v>2110</v>
      </c>
      <c r="D5085" s="384">
        <v>1168</v>
      </c>
      <c r="E5085">
        <v>0.02</v>
      </c>
      <c r="F5085">
        <v>1.0996300000000001</v>
      </c>
      <c r="G5085" s="384">
        <v>0</v>
      </c>
      <c r="H5085">
        <v>1.1001399999999999</v>
      </c>
    </row>
    <row r="5086" spans="1:10">
      <c r="A5086">
        <v>5091</v>
      </c>
      <c r="B5086" s="612">
        <v>43917.65902777778</v>
      </c>
      <c r="C5086" s="405" t="s">
        <v>2110</v>
      </c>
      <c r="D5086" s="384">
        <v>1168</v>
      </c>
      <c r="E5086">
        <v>0.02</v>
      </c>
      <c r="F5086">
        <v>1.0996300000000001</v>
      </c>
      <c r="G5086" s="384">
        <v>0</v>
      </c>
      <c r="H5086">
        <v>1.1014900000000001</v>
      </c>
    </row>
    <row r="5087" spans="1:10">
      <c r="A5087">
        <v>5098</v>
      </c>
      <c r="B5087" s="612">
        <v>43917.669444444444</v>
      </c>
      <c r="C5087" s="405" t="s">
        <v>2110</v>
      </c>
      <c r="D5087" s="384">
        <v>1168</v>
      </c>
      <c r="E5087">
        <v>0.02</v>
      </c>
      <c r="F5087">
        <v>1.0996300000000001</v>
      </c>
      <c r="G5087" s="384">
        <v>0</v>
      </c>
      <c r="H5087">
        <v>1.10307</v>
      </c>
    </row>
    <row r="5088" spans="1:10">
      <c r="A5088">
        <v>5106</v>
      </c>
      <c r="B5088" s="612">
        <v>43917.680555555555</v>
      </c>
      <c r="C5088" s="405" t="s">
        <v>2110</v>
      </c>
      <c r="D5088" s="384">
        <v>1168</v>
      </c>
      <c r="E5088">
        <v>0.02</v>
      </c>
      <c r="F5088">
        <v>1.0996300000000001</v>
      </c>
      <c r="G5088" s="384">
        <v>0</v>
      </c>
      <c r="H5088">
        <v>1.1047499999999999</v>
      </c>
    </row>
    <row r="5089" spans="1:10">
      <c r="A5089">
        <v>5125</v>
      </c>
      <c r="B5089" s="612">
        <v>43917.750694444447</v>
      </c>
      <c r="C5089" s="405" t="s">
        <v>2110</v>
      </c>
      <c r="D5089" s="384">
        <v>1168</v>
      </c>
      <c r="E5089">
        <v>0.02</v>
      </c>
      <c r="F5089">
        <v>1.0996300000000001</v>
      </c>
      <c r="G5089" s="384">
        <v>0</v>
      </c>
      <c r="H5089">
        <v>1.10656</v>
      </c>
    </row>
    <row r="5090" spans="1:10">
      <c r="A5090">
        <v>5143</v>
      </c>
      <c r="B5090" s="612">
        <v>43917.835416666669</v>
      </c>
      <c r="C5090" s="405" t="s">
        <v>2110</v>
      </c>
      <c r="D5090" s="384">
        <v>1168</v>
      </c>
      <c r="E5090">
        <v>0.02</v>
      </c>
      <c r="F5090">
        <v>1.0996300000000001</v>
      </c>
      <c r="G5090" s="384">
        <v>0</v>
      </c>
      <c r="H5090">
        <v>1.1087</v>
      </c>
    </row>
    <row r="5091" spans="1:10">
      <c r="A5091">
        <v>5163</v>
      </c>
      <c r="B5091" s="612">
        <v>43920.134027777778</v>
      </c>
      <c r="C5091" s="405" t="s">
        <v>2054</v>
      </c>
      <c r="D5091" s="384">
        <v>1168</v>
      </c>
      <c r="E5091">
        <v>0.02</v>
      </c>
      <c r="F5091">
        <v>1.1087</v>
      </c>
      <c r="G5091" s="384">
        <v>0</v>
      </c>
      <c r="H5091">
        <v>1.1087</v>
      </c>
      <c r="I5091">
        <v>-18.12</v>
      </c>
      <c r="J5091" s="384">
        <v>29082.93</v>
      </c>
    </row>
    <row r="5092" spans="1:10">
      <c r="A5092">
        <v>5075</v>
      </c>
      <c r="B5092" s="612">
        <v>43917.595833333333</v>
      </c>
      <c r="C5092" s="405" t="s">
        <v>96</v>
      </c>
      <c r="D5092" s="384">
        <v>1169</v>
      </c>
      <c r="E5092">
        <v>0.02</v>
      </c>
      <c r="F5092">
        <v>1.0994900000000001</v>
      </c>
      <c r="G5092" s="384">
        <v>0</v>
      </c>
      <c r="H5092">
        <v>0</v>
      </c>
    </row>
    <row r="5093" spans="1:10">
      <c r="A5093">
        <v>5076</v>
      </c>
      <c r="B5093" s="612">
        <v>43917.595833333333</v>
      </c>
      <c r="C5093" s="405" t="s">
        <v>2110</v>
      </c>
      <c r="D5093" s="384">
        <v>1169</v>
      </c>
      <c r="E5093">
        <v>0.02</v>
      </c>
      <c r="F5093">
        <v>1.0994900000000001</v>
      </c>
      <c r="G5093" s="384">
        <v>0</v>
      </c>
      <c r="H5093">
        <v>1.10049</v>
      </c>
    </row>
    <row r="5094" spans="1:10">
      <c r="A5094">
        <v>5077</v>
      </c>
      <c r="B5094" s="612">
        <v>43917.620833333334</v>
      </c>
      <c r="C5094" s="405" t="s">
        <v>2054</v>
      </c>
      <c r="D5094" s="384">
        <v>1169</v>
      </c>
      <c r="E5094">
        <v>0.02</v>
      </c>
      <c r="F5094">
        <v>1.10049</v>
      </c>
      <c r="G5094" s="384">
        <v>0</v>
      </c>
      <c r="H5094">
        <v>1.10049</v>
      </c>
      <c r="I5094">
        <v>2</v>
      </c>
      <c r="J5094" s="384">
        <v>29106.47</v>
      </c>
    </row>
    <row r="5095" spans="1:10">
      <c r="A5095">
        <v>5078</v>
      </c>
      <c r="B5095" s="612">
        <v>43917.625</v>
      </c>
      <c r="C5095" s="405" t="s">
        <v>97</v>
      </c>
      <c r="D5095" s="384">
        <v>1170</v>
      </c>
      <c r="E5095">
        <v>0.03</v>
      </c>
      <c r="F5095">
        <v>1.10124</v>
      </c>
      <c r="G5095" s="384">
        <v>0</v>
      </c>
      <c r="H5095">
        <v>0</v>
      </c>
    </row>
    <row r="5096" spans="1:10">
      <c r="A5096">
        <v>5079</v>
      </c>
      <c r="B5096" s="612">
        <v>43917.625</v>
      </c>
      <c r="C5096" s="405" t="s">
        <v>2110</v>
      </c>
      <c r="D5096" s="384">
        <v>1170</v>
      </c>
      <c r="E5096">
        <v>0.03</v>
      </c>
      <c r="F5096">
        <v>1.10124</v>
      </c>
      <c r="G5096" s="384">
        <v>0</v>
      </c>
      <c r="H5096">
        <v>1.0988500000000001</v>
      </c>
    </row>
    <row r="5097" spans="1:10">
      <c r="A5097">
        <v>5084</v>
      </c>
      <c r="B5097" s="612">
        <v>43917.638888888891</v>
      </c>
      <c r="C5097" s="405" t="s">
        <v>2110</v>
      </c>
      <c r="D5097" s="384">
        <v>1170</v>
      </c>
      <c r="E5097">
        <v>0.03</v>
      </c>
      <c r="F5097">
        <v>1.10124</v>
      </c>
      <c r="G5097" s="384">
        <v>0</v>
      </c>
      <c r="H5097">
        <v>1.1001399999999999</v>
      </c>
    </row>
    <row r="5098" spans="1:10">
      <c r="A5098">
        <v>5090</v>
      </c>
      <c r="B5098" s="612">
        <v>43917.65902777778</v>
      </c>
      <c r="C5098" s="405" t="s">
        <v>2110</v>
      </c>
      <c r="D5098" s="384">
        <v>1170</v>
      </c>
      <c r="E5098">
        <v>0.03</v>
      </c>
      <c r="F5098">
        <v>1.10124</v>
      </c>
      <c r="G5098" s="384">
        <v>0</v>
      </c>
      <c r="H5098">
        <v>1.1014900000000001</v>
      </c>
    </row>
    <row r="5099" spans="1:10">
      <c r="A5099">
        <v>5097</v>
      </c>
      <c r="B5099" s="612">
        <v>43917.669444444444</v>
      </c>
      <c r="C5099" s="405" t="s">
        <v>2110</v>
      </c>
      <c r="D5099" s="384">
        <v>1170</v>
      </c>
      <c r="E5099">
        <v>0.03</v>
      </c>
      <c r="F5099">
        <v>1.10124</v>
      </c>
      <c r="G5099" s="384">
        <v>0</v>
      </c>
      <c r="H5099">
        <v>1.10307</v>
      </c>
    </row>
    <row r="5100" spans="1:10">
      <c r="A5100">
        <v>5105</v>
      </c>
      <c r="B5100" s="612">
        <v>43917.680555555555</v>
      </c>
      <c r="C5100" s="405" t="s">
        <v>2110</v>
      </c>
      <c r="D5100" s="384">
        <v>1170</v>
      </c>
      <c r="E5100">
        <v>0.03</v>
      </c>
      <c r="F5100">
        <v>1.10124</v>
      </c>
      <c r="G5100" s="384">
        <v>0</v>
      </c>
      <c r="H5100">
        <v>1.1047499999999999</v>
      </c>
    </row>
    <row r="5101" spans="1:10">
      <c r="A5101">
        <v>5124</v>
      </c>
      <c r="B5101" s="612">
        <v>43917.750694444447</v>
      </c>
      <c r="C5101" s="405" t="s">
        <v>2110</v>
      </c>
      <c r="D5101" s="384">
        <v>1170</v>
      </c>
      <c r="E5101">
        <v>0.03</v>
      </c>
      <c r="F5101">
        <v>1.10124</v>
      </c>
      <c r="G5101" s="384">
        <v>0</v>
      </c>
      <c r="H5101">
        <v>1.10656</v>
      </c>
    </row>
    <row r="5102" spans="1:10">
      <c r="A5102">
        <v>5142</v>
      </c>
      <c r="B5102" s="612">
        <v>43917.835416666669</v>
      </c>
      <c r="C5102" s="405" t="s">
        <v>2110</v>
      </c>
      <c r="D5102" s="384">
        <v>1170</v>
      </c>
      <c r="E5102">
        <v>0.03</v>
      </c>
      <c r="F5102">
        <v>1.10124</v>
      </c>
      <c r="G5102" s="384">
        <v>0</v>
      </c>
      <c r="H5102">
        <v>1.1087</v>
      </c>
    </row>
    <row r="5103" spans="1:10">
      <c r="A5103">
        <v>5164</v>
      </c>
      <c r="B5103" s="612">
        <v>43920.134027777778</v>
      </c>
      <c r="C5103" s="405" t="s">
        <v>2054</v>
      </c>
      <c r="D5103" s="384">
        <v>1170</v>
      </c>
      <c r="E5103">
        <v>0.03</v>
      </c>
      <c r="F5103">
        <v>1.1087</v>
      </c>
      <c r="G5103" s="384">
        <v>0</v>
      </c>
      <c r="H5103">
        <v>1.1087</v>
      </c>
      <c r="I5103">
        <v>-22.35</v>
      </c>
      <c r="J5103" s="384">
        <v>29060.58</v>
      </c>
    </row>
    <row r="5104" spans="1:10">
      <c r="A5104">
        <v>5082</v>
      </c>
      <c r="B5104" s="612">
        <v>43917.638888888891</v>
      </c>
      <c r="C5104" s="405" t="s">
        <v>97</v>
      </c>
      <c r="D5104" s="384">
        <v>1171</v>
      </c>
      <c r="E5104">
        <v>0.05</v>
      </c>
      <c r="F5104">
        <v>1.1029500000000001</v>
      </c>
      <c r="G5104" s="384">
        <v>0</v>
      </c>
      <c r="H5104">
        <v>0</v>
      </c>
    </row>
    <row r="5105" spans="1:10">
      <c r="A5105">
        <v>5083</v>
      </c>
      <c r="B5105" s="612">
        <v>43917.638888888891</v>
      </c>
      <c r="C5105" s="405" t="s">
        <v>2110</v>
      </c>
      <c r="D5105" s="384">
        <v>1171</v>
      </c>
      <c r="E5105">
        <v>0.05</v>
      </c>
      <c r="F5105">
        <v>1.1029500000000001</v>
      </c>
      <c r="G5105" s="384">
        <v>0</v>
      </c>
      <c r="H5105">
        <v>1.1001399999999999</v>
      </c>
    </row>
    <row r="5106" spans="1:10">
      <c r="A5106">
        <v>5089</v>
      </c>
      <c r="B5106" s="612">
        <v>43917.65902777778</v>
      </c>
      <c r="C5106" s="405" t="s">
        <v>2110</v>
      </c>
      <c r="D5106" s="384">
        <v>1171</v>
      </c>
      <c r="E5106">
        <v>0.05</v>
      </c>
      <c r="F5106">
        <v>1.1029500000000001</v>
      </c>
      <c r="G5106" s="384">
        <v>0</v>
      </c>
      <c r="H5106">
        <v>1.1014900000000001</v>
      </c>
    </row>
    <row r="5107" spans="1:10">
      <c r="A5107">
        <v>5096</v>
      </c>
      <c r="B5107" s="612">
        <v>43917.669444444444</v>
      </c>
      <c r="C5107" s="405" t="s">
        <v>2110</v>
      </c>
      <c r="D5107" s="384">
        <v>1171</v>
      </c>
      <c r="E5107">
        <v>0.05</v>
      </c>
      <c r="F5107">
        <v>1.1029500000000001</v>
      </c>
      <c r="G5107" s="384">
        <v>0</v>
      </c>
      <c r="H5107">
        <v>1.10307</v>
      </c>
    </row>
    <row r="5108" spans="1:10">
      <c r="A5108">
        <v>5104</v>
      </c>
      <c r="B5108" s="612">
        <v>43917.680555555555</v>
      </c>
      <c r="C5108" s="405" t="s">
        <v>2110</v>
      </c>
      <c r="D5108" s="384">
        <v>1171</v>
      </c>
      <c r="E5108">
        <v>0.05</v>
      </c>
      <c r="F5108">
        <v>1.1029500000000001</v>
      </c>
      <c r="G5108" s="384">
        <v>0</v>
      </c>
      <c r="H5108">
        <v>1.1047499999999999</v>
      </c>
    </row>
    <row r="5109" spans="1:10">
      <c r="A5109">
        <v>5123</v>
      </c>
      <c r="B5109" s="612">
        <v>43917.750694444447</v>
      </c>
      <c r="C5109" s="405" t="s">
        <v>2110</v>
      </c>
      <c r="D5109" s="384">
        <v>1171</v>
      </c>
      <c r="E5109">
        <v>0.05</v>
      </c>
      <c r="F5109">
        <v>1.1029500000000001</v>
      </c>
      <c r="G5109" s="384">
        <v>0</v>
      </c>
      <c r="H5109">
        <v>1.10656</v>
      </c>
    </row>
    <row r="5110" spans="1:10">
      <c r="A5110">
        <v>5141</v>
      </c>
      <c r="B5110" s="612">
        <v>43917.835416666669</v>
      </c>
      <c r="C5110" s="405" t="s">
        <v>2110</v>
      </c>
      <c r="D5110" s="384">
        <v>1171</v>
      </c>
      <c r="E5110">
        <v>0.05</v>
      </c>
      <c r="F5110">
        <v>1.1029500000000001</v>
      </c>
      <c r="G5110" s="384">
        <v>0</v>
      </c>
      <c r="H5110">
        <v>1.1087</v>
      </c>
    </row>
    <row r="5111" spans="1:10">
      <c r="A5111">
        <v>5165</v>
      </c>
      <c r="B5111" s="612">
        <v>43920.134027777778</v>
      </c>
      <c r="C5111" s="405" t="s">
        <v>2054</v>
      </c>
      <c r="D5111" s="384">
        <v>1171</v>
      </c>
      <c r="E5111">
        <v>0.05</v>
      </c>
      <c r="F5111">
        <v>1.1087</v>
      </c>
      <c r="G5111" s="384">
        <v>0</v>
      </c>
      <c r="H5111">
        <v>1.1087</v>
      </c>
      <c r="I5111">
        <v>-28.69</v>
      </c>
      <c r="J5111" s="384">
        <v>29031.89</v>
      </c>
    </row>
    <row r="5112" spans="1:10">
      <c r="A5112">
        <v>5087</v>
      </c>
      <c r="B5112" s="612">
        <v>43917.65902777778</v>
      </c>
      <c r="C5112" s="405" t="s">
        <v>97</v>
      </c>
      <c r="D5112" s="384">
        <v>1172</v>
      </c>
      <c r="E5112">
        <v>0.08</v>
      </c>
      <c r="F5112">
        <v>1.10476</v>
      </c>
      <c r="G5112" s="384">
        <v>0</v>
      </c>
      <c r="H5112">
        <v>0</v>
      </c>
    </row>
    <row r="5113" spans="1:10">
      <c r="A5113">
        <v>5088</v>
      </c>
      <c r="B5113" s="612">
        <v>43917.65902777778</v>
      </c>
      <c r="C5113" s="405" t="s">
        <v>2110</v>
      </c>
      <c r="D5113" s="384">
        <v>1172</v>
      </c>
      <c r="E5113">
        <v>0.08</v>
      </c>
      <c r="F5113">
        <v>1.10476</v>
      </c>
      <c r="G5113" s="384">
        <v>0</v>
      </c>
      <c r="H5113">
        <v>1.1014900000000001</v>
      </c>
    </row>
    <row r="5114" spans="1:10">
      <c r="A5114">
        <v>5095</v>
      </c>
      <c r="B5114" s="612">
        <v>43917.669444444444</v>
      </c>
      <c r="C5114" s="405" t="s">
        <v>2110</v>
      </c>
      <c r="D5114" s="384">
        <v>1172</v>
      </c>
      <c r="E5114">
        <v>0.08</v>
      </c>
      <c r="F5114">
        <v>1.10476</v>
      </c>
      <c r="G5114" s="384">
        <v>0</v>
      </c>
      <c r="H5114">
        <v>1.10307</v>
      </c>
    </row>
    <row r="5115" spans="1:10">
      <c r="A5115">
        <v>5103</v>
      </c>
      <c r="B5115" s="612">
        <v>43917.680555555555</v>
      </c>
      <c r="C5115" s="405" t="s">
        <v>2110</v>
      </c>
      <c r="D5115" s="384">
        <v>1172</v>
      </c>
      <c r="E5115">
        <v>0.08</v>
      </c>
      <c r="F5115">
        <v>1.10476</v>
      </c>
      <c r="G5115" s="384">
        <v>0</v>
      </c>
      <c r="H5115">
        <v>1.1047499999999999</v>
      </c>
    </row>
    <row r="5116" spans="1:10">
      <c r="A5116">
        <v>5122</v>
      </c>
      <c r="B5116" s="612">
        <v>43917.750694444447</v>
      </c>
      <c r="C5116" s="405" t="s">
        <v>2110</v>
      </c>
      <c r="D5116" s="384">
        <v>1172</v>
      </c>
      <c r="E5116">
        <v>0.08</v>
      </c>
      <c r="F5116">
        <v>1.10476</v>
      </c>
      <c r="G5116" s="384">
        <v>0</v>
      </c>
      <c r="H5116">
        <v>1.10656</v>
      </c>
    </row>
    <row r="5117" spans="1:10">
      <c r="A5117">
        <v>5140</v>
      </c>
      <c r="B5117" s="612">
        <v>43917.835416666669</v>
      </c>
      <c r="C5117" s="405" t="s">
        <v>2110</v>
      </c>
      <c r="D5117" s="384">
        <v>1172</v>
      </c>
      <c r="E5117">
        <v>0.08</v>
      </c>
      <c r="F5117">
        <v>1.10476</v>
      </c>
      <c r="G5117" s="384">
        <v>0</v>
      </c>
      <c r="H5117">
        <v>1.1087</v>
      </c>
    </row>
    <row r="5118" spans="1:10">
      <c r="A5118">
        <v>5166</v>
      </c>
      <c r="B5118" s="612">
        <v>43920.134027777778</v>
      </c>
      <c r="C5118" s="405" t="s">
        <v>2054</v>
      </c>
      <c r="D5118" s="384">
        <v>1172</v>
      </c>
      <c r="E5118">
        <v>0.08</v>
      </c>
      <c r="F5118">
        <v>1.1087</v>
      </c>
      <c r="G5118" s="384">
        <v>0</v>
      </c>
      <c r="H5118">
        <v>1.1087</v>
      </c>
      <c r="I5118">
        <v>-31.43</v>
      </c>
      <c r="J5118" s="384">
        <v>29000.46</v>
      </c>
    </row>
    <row r="5119" spans="1:10">
      <c r="A5119">
        <v>5093</v>
      </c>
      <c r="B5119" s="612">
        <v>43917.669444444444</v>
      </c>
      <c r="C5119" s="405" t="s">
        <v>97</v>
      </c>
      <c r="D5119" s="384">
        <v>1173</v>
      </c>
      <c r="E5119">
        <v>0.14000000000000001</v>
      </c>
      <c r="F5119">
        <v>1.10666</v>
      </c>
      <c r="G5119" s="384">
        <v>0</v>
      </c>
      <c r="H5119">
        <v>0</v>
      </c>
    </row>
    <row r="5120" spans="1:10">
      <c r="A5120">
        <v>5094</v>
      </c>
      <c r="B5120" s="612">
        <v>43917.669444444444</v>
      </c>
      <c r="C5120" s="405" t="s">
        <v>2110</v>
      </c>
      <c r="D5120" s="384">
        <v>1173</v>
      </c>
      <c r="E5120">
        <v>0.14000000000000001</v>
      </c>
      <c r="F5120">
        <v>1.10666</v>
      </c>
      <c r="G5120" s="384">
        <v>0</v>
      </c>
      <c r="H5120">
        <v>1.10307</v>
      </c>
    </row>
    <row r="5121" spans="1:10">
      <c r="A5121">
        <v>5102</v>
      </c>
      <c r="B5121" s="612">
        <v>43917.680555555555</v>
      </c>
      <c r="C5121" s="405" t="s">
        <v>2110</v>
      </c>
      <c r="D5121" s="384">
        <v>1173</v>
      </c>
      <c r="E5121">
        <v>0.14000000000000001</v>
      </c>
      <c r="F5121">
        <v>1.10666</v>
      </c>
      <c r="G5121" s="384">
        <v>0</v>
      </c>
      <c r="H5121">
        <v>1.1047499999999999</v>
      </c>
    </row>
    <row r="5122" spans="1:10">
      <c r="A5122">
        <v>5121</v>
      </c>
      <c r="B5122" s="612">
        <v>43917.750694444447</v>
      </c>
      <c r="C5122" s="405" t="s">
        <v>2110</v>
      </c>
      <c r="D5122" s="384">
        <v>1173</v>
      </c>
      <c r="E5122">
        <v>0.14000000000000001</v>
      </c>
      <c r="F5122">
        <v>1.10666</v>
      </c>
      <c r="G5122" s="384">
        <v>0</v>
      </c>
      <c r="H5122">
        <v>1.10656</v>
      </c>
    </row>
    <row r="5123" spans="1:10">
      <c r="A5123">
        <v>5139</v>
      </c>
      <c r="B5123" s="612">
        <v>43917.835416666669</v>
      </c>
      <c r="C5123" s="405" t="s">
        <v>2110</v>
      </c>
      <c r="D5123" s="384">
        <v>1173</v>
      </c>
      <c r="E5123">
        <v>0.14000000000000001</v>
      </c>
      <c r="F5123">
        <v>1.10666</v>
      </c>
      <c r="G5123" s="384">
        <v>0</v>
      </c>
      <c r="H5123">
        <v>1.1087</v>
      </c>
    </row>
    <row r="5124" spans="1:10">
      <c r="A5124">
        <v>5167</v>
      </c>
      <c r="B5124" s="612">
        <v>43920.134027777778</v>
      </c>
      <c r="C5124" s="405" t="s">
        <v>2054</v>
      </c>
      <c r="D5124" s="384">
        <v>1173</v>
      </c>
      <c r="E5124">
        <v>0.14000000000000001</v>
      </c>
      <c r="F5124">
        <v>1.1087</v>
      </c>
      <c r="G5124" s="384">
        <v>0</v>
      </c>
      <c r="H5124">
        <v>1.1087</v>
      </c>
      <c r="I5124">
        <v>-28.4</v>
      </c>
      <c r="J5124" s="384">
        <v>28972.06</v>
      </c>
    </row>
    <row r="5125" spans="1:10">
      <c r="A5125">
        <v>5100</v>
      </c>
      <c r="B5125" s="612">
        <v>43917.680555555555</v>
      </c>
      <c r="C5125" s="405" t="s">
        <v>97</v>
      </c>
      <c r="D5125" s="384">
        <v>1174</v>
      </c>
      <c r="E5125">
        <v>0.23</v>
      </c>
      <c r="F5125">
        <v>1.1086800000000001</v>
      </c>
      <c r="G5125" s="384">
        <v>0</v>
      </c>
      <c r="H5125">
        <v>0</v>
      </c>
    </row>
    <row r="5126" spans="1:10">
      <c r="A5126">
        <v>5101</v>
      </c>
      <c r="B5126" s="612">
        <v>43917.680555555555</v>
      </c>
      <c r="C5126" s="405" t="s">
        <v>2110</v>
      </c>
      <c r="D5126" s="384">
        <v>1174</v>
      </c>
      <c r="E5126">
        <v>0.23</v>
      </c>
      <c r="F5126">
        <v>1.1086800000000001</v>
      </c>
      <c r="G5126" s="384">
        <v>0</v>
      </c>
      <c r="H5126">
        <v>1.1047499999999999</v>
      </c>
    </row>
    <row r="5127" spans="1:10">
      <c r="A5127">
        <v>5120</v>
      </c>
      <c r="B5127" s="612">
        <v>43917.750694444447</v>
      </c>
      <c r="C5127" s="405" t="s">
        <v>2110</v>
      </c>
      <c r="D5127" s="384">
        <v>1174</v>
      </c>
      <c r="E5127">
        <v>0.23</v>
      </c>
      <c r="F5127">
        <v>1.1086800000000001</v>
      </c>
      <c r="G5127" s="384">
        <v>0</v>
      </c>
      <c r="H5127">
        <v>1.10656</v>
      </c>
    </row>
    <row r="5128" spans="1:10">
      <c r="A5128">
        <v>5138</v>
      </c>
      <c r="B5128" s="612">
        <v>43917.835416666669</v>
      </c>
      <c r="C5128" s="405" t="s">
        <v>2110</v>
      </c>
      <c r="D5128" s="384">
        <v>1174</v>
      </c>
      <c r="E5128">
        <v>0.23</v>
      </c>
      <c r="F5128">
        <v>1.1086800000000001</v>
      </c>
      <c r="G5128" s="384">
        <v>0</v>
      </c>
      <c r="H5128">
        <v>1.1087</v>
      </c>
    </row>
    <row r="5129" spans="1:10">
      <c r="A5129">
        <v>5168</v>
      </c>
      <c r="B5129" s="612">
        <v>43920.134027777778</v>
      </c>
      <c r="C5129" s="405" t="s">
        <v>2054</v>
      </c>
      <c r="D5129" s="384">
        <v>1174</v>
      </c>
      <c r="E5129">
        <v>0.23</v>
      </c>
      <c r="F5129">
        <v>1.1087</v>
      </c>
      <c r="G5129" s="384">
        <v>0</v>
      </c>
      <c r="H5129">
        <v>1.1087</v>
      </c>
      <c r="I5129">
        <v>-0.2</v>
      </c>
      <c r="J5129" s="384">
        <v>28971.85</v>
      </c>
    </row>
    <row r="5130" spans="1:10">
      <c r="A5130">
        <v>5108</v>
      </c>
      <c r="B5130" s="612">
        <v>43917.682638888888</v>
      </c>
      <c r="C5130" s="405" t="s">
        <v>96</v>
      </c>
      <c r="D5130" s="384">
        <v>1175</v>
      </c>
      <c r="E5130">
        <v>0.02</v>
      </c>
      <c r="F5130">
        <v>1.1084700000000001</v>
      </c>
      <c r="G5130" s="384">
        <v>0</v>
      </c>
      <c r="H5130">
        <v>0</v>
      </c>
    </row>
    <row r="5131" spans="1:10">
      <c r="A5131">
        <v>5109</v>
      </c>
      <c r="B5131" s="612">
        <v>43917.682638888888</v>
      </c>
      <c r="C5131" s="405" t="s">
        <v>2110</v>
      </c>
      <c r="D5131" s="384">
        <v>1175</v>
      </c>
      <c r="E5131">
        <v>0.02</v>
      </c>
      <c r="F5131">
        <v>1.1084700000000001</v>
      </c>
      <c r="G5131" s="384">
        <v>0</v>
      </c>
      <c r="H5131">
        <v>1.10947</v>
      </c>
    </row>
    <row r="5132" spans="1:10">
      <c r="A5132">
        <v>5112</v>
      </c>
      <c r="B5132" s="612">
        <v>43917.696527777778</v>
      </c>
      <c r="C5132" s="405" t="s">
        <v>2110</v>
      </c>
      <c r="D5132" s="384">
        <v>1175</v>
      </c>
      <c r="E5132">
        <v>0.02</v>
      </c>
      <c r="F5132">
        <v>1.1084700000000001</v>
      </c>
      <c r="G5132" s="384">
        <v>0</v>
      </c>
      <c r="H5132">
        <v>1.10867</v>
      </c>
    </row>
    <row r="5133" spans="1:10">
      <c r="A5133">
        <v>5113</v>
      </c>
      <c r="B5133" s="612">
        <v>43917.709722222222</v>
      </c>
      <c r="C5133" s="405" t="s">
        <v>2054</v>
      </c>
      <c r="D5133" s="384">
        <v>1175</v>
      </c>
      <c r="E5133">
        <v>0.02</v>
      </c>
      <c r="F5133">
        <v>1.10867</v>
      </c>
      <c r="G5133" s="384">
        <v>0</v>
      </c>
      <c r="H5133">
        <v>1.10867</v>
      </c>
      <c r="I5133">
        <v>0.4</v>
      </c>
      <c r="J5133" s="384">
        <v>29106.87</v>
      </c>
    </row>
    <row r="5134" spans="1:10">
      <c r="A5134">
        <v>5110</v>
      </c>
      <c r="B5134" s="612">
        <v>43917.696527777778</v>
      </c>
      <c r="C5134" s="405" t="s">
        <v>96</v>
      </c>
      <c r="D5134" s="384">
        <v>1176</v>
      </c>
      <c r="E5134">
        <v>0.02</v>
      </c>
      <c r="F5134">
        <v>1.10687</v>
      </c>
      <c r="G5134" s="384">
        <v>0</v>
      </c>
      <c r="H5134">
        <v>0</v>
      </c>
    </row>
    <row r="5135" spans="1:10">
      <c r="A5135">
        <v>5111</v>
      </c>
      <c r="B5135" s="612">
        <v>43917.696527777778</v>
      </c>
      <c r="C5135" s="405" t="s">
        <v>2110</v>
      </c>
      <c r="D5135" s="384">
        <v>1176</v>
      </c>
      <c r="E5135">
        <v>0.02</v>
      </c>
      <c r="F5135">
        <v>1.10687</v>
      </c>
      <c r="G5135" s="384">
        <v>0</v>
      </c>
      <c r="H5135">
        <v>1.10867</v>
      </c>
    </row>
    <row r="5136" spans="1:10">
      <c r="A5136">
        <v>5114</v>
      </c>
      <c r="B5136" s="612">
        <v>43917.709722222222</v>
      </c>
      <c r="C5136" s="405" t="s">
        <v>2054</v>
      </c>
      <c r="D5136" s="384">
        <v>1176</v>
      </c>
      <c r="E5136">
        <v>0.02</v>
      </c>
      <c r="F5136">
        <v>1.10867</v>
      </c>
      <c r="G5136" s="384">
        <v>0</v>
      </c>
      <c r="H5136">
        <v>1.10867</v>
      </c>
      <c r="I5136">
        <v>3.6</v>
      </c>
      <c r="J5136" s="384">
        <v>29110.47</v>
      </c>
    </row>
    <row r="5137" spans="1:10">
      <c r="A5137">
        <v>5115</v>
      </c>
      <c r="B5137" s="612">
        <v>43917.713888888888</v>
      </c>
      <c r="C5137" s="405" t="s">
        <v>96</v>
      </c>
      <c r="D5137" s="384">
        <v>1177</v>
      </c>
      <c r="E5137">
        <v>0.02</v>
      </c>
      <c r="F5137">
        <v>1.10815</v>
      </c>
      <c r="G5137" s="384">
        <v>0</v>
      </c>
      <c r="H5137">
        <v>0</v>
      </c>
    </row>
    <row r="5138" spans="1:10">
      <c r="A5138">
        <v>5116</v>
      </c>
      <c r="B5138" s="612">
        <v>43917.713888888888</v>
      </c>
      <c r="C5138" s="405" t="s">
        <v>2110</v>
      </c>
      <c r="D5138" s="384">
        <v>1177</v>
      </c>
      <c r="E5138">
        <v>0.02</v>
      </c>
      <c r="F5138">
        <v>1.10815</v>
      </c>
      <c r="G5138" s="384">
        <v>0</v>
      </c>
      <c r="H5138">
        <v>1.1091500000000001</v>
      </c>
    </row>
    <row r="5139" spans="1:10">
      <c r="A5139">
        <v>5117</v>
      </c>
      <c r="B5139" s="612">
        <v>43917.744444444441</v>
      </c>
      <c r="C5139" s="405" t="s">
        <v>2054</v>
      </c>
      <c r="D5139" s="384">
        <v>1177</v>
      </c>
      <c r="E5139">
        <v>0.02</v>
      </c>
      <c r="F5139">
        <v>1.1091500000000001</v>
      </c>
      <c r="G5139" s="384">
        <v>0</v>
      </c>
      <c r="H5139">
        <v>1.1091500000000001</v>
      </c>
      <c r="I5139">
        <v>2</v>
      </c>
      <c r="J5139" s="384">
        <v>29112.47</v>
      </c>
    </row>
    <row r="5140" spans="1:10">
      <c r="A5140">
        <v>5118</v>
      </c>
      <c r="B5140" s="612">
        <v>43917.750694444447</v>
      </c>
      <c r="C5140" s="405" t="s">
        <v>97</v>
      </c>
      <c r="D5140" s="384">
        <v>1178</v>
      </c>
      <c r="E5140">
        <v>0.38</v>
      </c>
      <c r="F5140">
        <v>1.1108199999999999</v>
      </c>
      <c r="G5140" s="384">
        <v>0</v>
      </c>
      <c r="H5140">
        <v>0</v>
      </c>
    </row>
    <row r="5141" spans="1:10">
      <c r="A5141">
        <v>5119</v>
      </c>
      <c r="B5141" s="612">
        <v>43917.750694444447</v>
      </c>
      <c r="C5141" s="405" t="s">
        <v>2110</v>
      </c>
      <c r="D5141" s="384">
        <v>1178</v>
      </c>
      <c r="E5141">
        <v>0.38</v>
      </c>
      <c r="F5141">
        <v>1.1108199999999999</v>
      </c>
      <c r="G5141" s="384">
        <v>0</v>
      </c>
      <c r="H5141">
        <v>1.10656</v>
      </c>
    </row>
    <row r="5142" spans="1:10">
      <c r="A5142">
        <v>5137</v>
      </c>
      <c r="B5142" s="612">
        <v>43917.835416666669</v>
      </c>
      <c r="C5142" s="405" t="s">
        <v>2110</v>
      </c>
      <c r="D5142" s="384">
        <v>1178</v>
      </c>
      <c r="E5142">
        <v>0.38</v>
      </c>
      <c r="F5142">
        <v>1.1108199999999999</v>
      </c>
      <c r="G5142" s="384">
        <v>0</v>
      </c>
      <c r="H5142">
        <v>1.1087</v>
      </c>
    </row>
    <row r="5143" spans="1:10">
      <c r="A5143">
        <v>5169</v>
      </c>
      <c r="B5143" s="612">
        <v>43920.134027777778</v>
      </c>
      <c r="C5143" s="405" t="s">
        <v>2054</v>
      </c>
      <c r="D5143" s="384">
        <v>1178</v>
      </c>
      <c r="E5143">
        <v>0.38</v>
      </c>
      <c r="F5143">
        <v>1.1087</v>
      </c>
      <c r="G5143" s="384">
        <v>0</v>
      </c>
      <c r="H5143">
        <v>1.1087</v>
      </c>
      <c r="I5143">
        <v>80.98</v>
      </c>
      <c r="J5143" s="384">
        <v>29052.84</v>
      </c>
    </row>
    <row r="5144" spans="1:10">
      <c r="A5144">
        <v>5127</v>
      </c>
      <c r="B5144" s="612">
        <v>43917.761111111111</v>
      </c>
      <c r="C5144" s="405" t="s">
        <v>96</v>
      </c>
      <c r="D5144" s="384">
        <v>1179</v>
      </c>
      <c r="E5144">
        <v>0.02</v>
      </c>
      <c r="F5144">
        <v>1.11005</v>
      </c>
      <c r="G5144" s="384">
        <v>0</v>
      </c>
      <c r="H5144">
        <v>0</v>
      </c>
    </row>
    <row r="5145" spans="1:10">
      <c r="A5145">
        <v>5128</v>
      </c>
      <c r="B5145" s="612">
        <v>43917.761111111111</v>
      </c>
      <c r="C5145" s="405" t="s">
        <v>2110</v>
      </c>
      <c r="D5145" s="384">
        <v>1179</v>
      </c>
      <c r="E5145">
        <v>0.02</v>
      </c>
      <c r="F5145">
        <v>1.11005</v>
      </c>
      <c r="G5145" s="384">
        <v>0</v>
      </c>
      <c r="H5145">
        <v>1.1110500000000001</v>
      </c>
    </row>
    <row r="5146" spans="1:10">
      <c r="A5146">
        <v>5129</v>
      </c>
      <c r="B5146" s="612">
        <v>43917.789583333331</v>
      </c>
      <c r="C5146" s="405" t="s">
        <v>2054</v>
      </c>
      <c r="D5146" s="384">
        <v>1179</v>
      </c>
      <c r="E5146">
        <v>0.02</v>
      </c>
      <c r="F5146">
        <v>1.1110500000000001</v>
      </c>
      <c r="G5146" s="384">
        <v>0</v>
      </c>
      <c r="H5146">
        <v>1.1110500000000001</v>
      </c>
      <c r="I5146">
        <v>2</v>
      </c>
      <c r="J5146" s="384">
        <v>29114.47</v>
      </c>
    </row>
    <row r="5147" spans="1:10">
      <c r="A5147">
        <v>5130</v>
      </c>
      <c r="B5147" s="612">
        <v>43917.797222222223</v>
      </c>
      <c r="C5147" s="405" t="s">
        <v>96</v>
      </c>
      <c r="D5147" s="384">
        <v>1180</v>
      </c>
      <c r="E5147">
        <v>0.02</v>
      </c>
      <c r="F5147">
        <v>1.1116600000000001</v>
      </c>
      <c r="G5147" s="384">
        <v>0</v>
      </c>
      <c r="H5147">
        <v>0</v>
      </c>
    </row>
    <row r="5148" spans="1:10">
      <c r="A5148">
        <v>5131</v>
      </c>
      <c r="B5148" s="612">
        <v>43917.797222222223</v>
      </c>
      <c r="C5148" s="405" t="s">
        <v>2110</v>
      </c>
      <c r="D5148" s="384">
        <v>1180</v>
      </c>
      <c r="E5148">
        <v>0.02</v>
      </c>
      <c r="F5148">
        <v>1.1116600000000001</v>
      </c>
      <c r="G5148" s="384">
        <v>0</v>
      </c>
      <c r="H5148">
        <v>1.11266</v>
      </c>
    </row>
    <row r="5149" spans="1:10">
      <c r="A5149">
        <v>5132</v>
      </c>
      <c r="B5149" s="612">
        <v>43917.800694444442</v>
      </c>
      <c r="C5149" s="405" t="s">
        <v>2054</v>
      </c>
      <c r="D5149" s="384">
        <v>1180</v>
      </c>
      <c r="E5149">
        <v>0.02</v>
      </c>
      <c r="F5149">
        <v>1.11266</v>
      </c>
      <c r="G5149" s="384">
        <v>0</v>
      </c>
      <c r="H5149">
        <v>1.11266</v>
      </c>
      <c r="I5149">
        <v>2</v>
      </c>
      <c r="J5149" s="384">
        <v>29116.47</v>
      </c>
    </row>
    <row r="5150" spans="1:10">
      <c r="A5150">
        <v>5133</v>
      </c>
      <c r="B5150" s="612">
        <v>43917.820833333331</v>
      </c>
      <c r="C5150" s="405" t="s">
        <v>96</v>
      </c>
      <c r="D5150" s="384">
        <v>1181</v>
      </c>
      <c r="E5150">
        <v>0.02</v>
      </c>
      <c r="F5150">
        <v>1.11219</v>
      </c>
      <c r="G5150" s="384">
        <v>0</v>
      </c>
      <c r="H5150">
        <v>0</v>
      </c>
    </row>
    <row r="5151" spans="1:10">
      <c r="A5151">
        <v>5134</v>
      </c>
      <c r="B5151" s="612">
        <v>43917.820833333331</v>
      </c>
      <c r="C5151" s="405" t="s">
        <v>2110</v>
      </c>
      <c r="D5151" s="384">
        <v>1181</v>
      </c>
      <c r="E5151">
        <v>0.02</v>
      </c>
      <c r="F5151">
        <v>1.11219</v>
      </c>
      <c r="G5151" s="384">
        <v>0</v>
      </c>
      <c r="H5151">
        <v>1.1131899999999999</v>
      </c>
    </row>
    <row r="5152" spans="1:10">
      <c r="A5152">
        <v>5145</v>
      </c>
      <c r="B5152" s="612">
        <v>43917.835416666669</v>
      </c>
      <c r="C5152" s="405" t="s">
        <v>2054</v>
      </c>
      <c r="D5152" s="384">
        <v>1181</v>
      </c>
      <c r="E5152">
        <v>0.02</v>
      </c>
      <c r="F5152">
        <v>1.1131899999999999</v>
      </c>
      <c r="G5152" s="384">
        <v>0</v>
      </c>
      <c r="H5152">
        <v>1.1131899999999999</v>
      </c>
      <c r="I5152">
        <v>2</v>
      </c>
      <c r="J5152" s="384">
        <v>29118.47</v>
      </c>
    </row>
    <row r="5153" spans="1:10">
      <c r="A5153">
        <v>5135</v>
      </c>
      <c r="B5153" s="612">
        <v>43917.835416666669</v>
      </c>
      <c r="C5153" s="405" t="s">
        <v>97</v>
      </c>
      <c r="D5153" s="384">
        <v>1182</v>
      </c>
      <c r="E5153">
        <v>0.64</v>
      </c>
      <c r="F5153">
        <v>1.11303</v>
      </c>
      <c r="G5153" s="384">
        <v>0</v>
      </c>
      <c r="H5153">
        <v>0</v>
      </c>
    </row>
    <row r="5154" spans="1:10">
      <c r="A5154">
        <v>5136</v>
      </c>
      <c r="B5154" s="612">
        <v>43917.835416666669</v>
      </c>
      <c r="C5154" s="405" t="s">
        <v>2110</v>
      </c>
      <c r="D5154" s="384">
        <v>1182</v>
      </c>
      <c r="E5154">
        <v>0.64</v>
      </c>
      <c r="F5154">
        <v>1.11303</v>
      </c>
      <c r="G5154" s="384">
        <v>0</v>
      </c>
      <c r="H5154">
        <v>1.1087</v>
      </c>
    </row>
    <row r="5155" spans="1:10">
      <c r="A5155">
        <v>5170</v>
      </c>
      <c r="B5155" s="612">
        <v>43920.134027777778</v>
      </c>
      <c r="C5155" s="405" t="s">
        <v>2054</v>
      </c>
      <c r="D5155" s="384">
        <v>1182</v>
      </c>
      <c r="E5155">
        <v>0.64</v>
      </c>
      <c r="F5155">
        <v>1.1087</v>
      </c>
      <c r="G5155" s="384">
        <v>0</v>
      </c>
      <c r="H5155">
        <v>1.1087</v>
      </c>
      <c r="I5155">
        <v>277.83</v>
      </c>
      <c r="J5155" s="384">
        <v>29330.67</v>
      </c>
    </row>
    <row r="5156" spans="1:10">
      <c r="A5156">
        <v>5146</v>
      </c>
      <c r="B5156" s="612">
        <v>43917.849305555559</v>
      </c>
      <c r="C5156" s="405" t="s">
        <v>96</v>
      </c>
      <c r="D5156" s="384">
        <v>1183</v>
      </c>
      <c r="E5156">
        <v>0.02</v>
      </c>
      <c r="F5156">
        <v>1.1140600000000001</v>
      </c>
      <c r="G5156" s="384">
        <v>0</v>
      </c>
      <c r="H5156">
        <v>0</v>
      </c>
    </row>
    <row r="5157" spans="1:10">
      <c r="A5157">
        <v>5147</v>
      </c>
      <c r="B5157" s="612">
        <v>43917.849305555559</v>
      </c>
      <c r="C5157" s="405" t="s">
        <v>2110</v>
      </c>
      <c r="D5157" s="384">
        <v>1183</v>
      </c>
      <c r="E5157">
        <v>0.02</v>
      </c>
      <c r="F5157">
        <v>1.1140600000000001</v>
      </c>
      <c r="G5157" s="384">
        <v>0</v>
      </c>
      <c r="H5157">
        <v>1.1150599999999999</v>
      </c>
    </row>
    <row r="5158" spans="1:10">
      <c r="A5158">
        <v>5150</v>
      </c>
      <c r="B5158" s="612">
        <v>43919.875694444447</v>
      </c>
      <c r="C5158" s="405" t="s">
        <v>2110</v>
      </c>
      <c r="D5158" s="384">
        <v>1183</v>
      </c>
      <c r="E5158">
        <v>0.02</v>
      </c>
      <c r="F5158">
        <v>1.1140600000000001</v>
      </c>
      <c r="G5158" s="384">
        <v>0</v>
      </c>
      <c r="H5158">
        <v>1.11399</v>
      </c>
    </row>
    <row r="5159" spans="1:10">
      <c r="A5159">
        <v>5151</v>
      </c>
      <c r="B5159" s="612">
        <v>43919.994444444441</v>
      </c>
      <c r="C5159" s="405" t="s">
        <v>2054</v>
      </c>
      <c r="D5159" s="384">
        <v>1183</v>
      </c>
      <c r="E5159">
        <v>0.02</v>
      </c>
      <c r="F5159">
        <v>1.11399</v>
      </c>
      <c r="G5159" s="384">
        <v>0</v>
      </c>
      <c r="H5159">
        <v>1.11399</v>
      </c>
      <c r="I5159">
        <v>-0.14000000000000001</v>
      </c>
      <c r="J5159" s="384">
        <v>29118.33</v>
      </c>
    </row>
    <row r="5160" spans="1:10">
      <c r="A5160">
        <v>5148</v>
      </c>
      <c r="B5160" s="612">
        <v>43919.875694444447</v>
      </c>
      <c r="C5160" s="405" t="s">
        <v>96</v>
      </c>
      <c r="D5160" s="384">
        <v>1184</v>
      </c>
      <c r="E5160">
        <v>0.02</v>
      </c>
      <c r="F5160">
        <v>1.11192</v>
      </c>
      <c r="G5160" s="384">
        <v>0</v>
      </c>
      <c r="H5160">
        <v>0</v>
      </c>
    </row>
    <row r="5161" spans="1:10">
      <c r="A5161">
        <v>5149</v>
      </c>
      <c r="B5161" s="612">
        <v>43919.875694444447</v>
      </c>
      <c r="C5161" s="405" t="s">
        <v>2110</v>
      </c>
      <c r="D5161" s="384">
        <v>1184</v>
      </c>
      <c r="E5161">
        <v>0.02</v>
      </c>
      <c r="F5161">
        <v>1.11192</v>
      </c>
      <c r="G5161" s="384">
        <v>0</v>
      </c>
      <c r="H5161">
        <v>1.11399</v>
      </c>
    </row>
    <row r="5162" spans="1:10">
      <c r="A5162">
        <v>5152</v>
      </c>
      <c r="B5162" s="612">
        <v>43919.994444444441</v>
      </c>
      <c r="C5162" s="405" t="s">
        <v>2054</v>
      </c>
      <c r="D5162" s="384">
        <v>1184</v>
      </c>
      <c r="E5162">
        <v>0.02</v>
      </c>
      <c r="F5162">
        <v>1.11399</v>
      </c>
      <c r="G5162" s="384">
        <v>0</v>
      </c>
      <c r="H5162">
        <v>1.11399</v>
      </c>
      <c r="I5162">
        <v>4.1399999999999997</v>
      </c>
      <c r="J5162" s="384">
        <v>29122.47</v>
      </c>
    </row>
    <row r="5163" spans="1:10">
      <c r="A5163">
        <v>5153</v>
      </c>
      <c r="B5163" s="612">
        <v>43920.000694444447</v>
      </c>
      <c r="C5163" s="405" t="s">
        <v>96</v>
      </c>
      <c r="D5163" s="384">
        <v>1185</v>
      </c>
      <c r="E5163">
        <v>0.02</v>
      </c>
      <c r="F5163">
        <v>1.1134900000000001</v>
      </c>
      <c r="G5163" s="384">
        <v>0</v>
      </c>
      <c r="H5163">
        <v>0</v>
      </c>
    </row>
    <row r="5164" spans="1:10">
      <c r="A5164">
        <v>5154</v>
      </c>
      <c r="B5164" s="612">
        <v>43920.000694444447</v>
      </c>
      <c r="C5164" s="405" t="s">
        <v>2110</v>
      </c>
      <c r="D5164" s="384">
        <v>1185</v>
      </c>
      <c r="E5164">
        <v>0.02</v>
      </c>
      <c r="F5164">
        <v>1.1134900000000001</v>
      </c>
      <c r="G5164" s="384">
        <v>0</v>
      </c>
      <c r="H5164">
        <v>1.11449</v>
      </c>
    </row>
    <row r="5165" spans="1:10">
      <c r="A5165">
        <v>5157</v>
      </c>
      <c r="B5165" s="612">
        <v>43920.022222222222</v>
      </c>
      <c r="C5165" s="405" t="s">
        <v>2110</v>
      </c>
      <c r="D5165" s="384">
        <v>1185</v>
      </c>
      <c r="E5165">
        <v>0.02</v>
      </c>
      <c r="F5165">
        <v>1.1134900000000001</v>
      </c>
      <c r="G5165" s="384">
        <v>0</v>
      </c>
      <c r="H5165">
        <v>1.1136900000000001</v>
      </c>
    </row>
    <row r="5166" spans="1:10">
      <c r="A5166">
        <v>5161</v>
      </c>
      <c r="B5166" s="612">
        <v>43920.034722222219</v>
      </c>
      <c r="C5166" s="405" t="s">
        <v>2110</v>
      </c>
      <c r="D5166" s="384">
        <v>1185</v>
      </c>
      <c r="E5166">
        <v>0.02</v>
      </c>
      <c r="F5166">
        <v>1.1134900000000001</v>
      </c>
      <c r="G5166" s="384">
        <v>0</v>
      </c>
      <c r="H5166">
        <v>1.1126499999999999</v>
      </c>
    </row>
    <row r="5167" spans="1:10">
      <c r="A5167">
        <v>5175</v>
      </c>
      <c r="B5167" s="612">
        <v>43920.136805555558</v>
      </c>
      <c r="C5167" s="405" t="s">
        <v>2110</v>
      </c>
      <c r="D5167" s="384">
        <v>1185</v>
      </c>
      <c r="E5167">
        <v>0.02</v>
      </c>
      <c r="F5167">
        <v>1.1134900000000001</v>
      </c>
      <c r="G5167" s="384">
        <v>0</v>
      </c>
      <c r="H5167">
        <v>1.11137</v>
      </c>
    </row>
    <row r="5168" spans="1:10">
      <c r="A5168">
        <v>5194</v>
      </c>
      <c r="B5168" s="612">
        <v>43920.290972222225</v>
      </c>
      <c r="C5168" s="405" t="s">
        <v>2110</v>
      </c>
      <c r="D5168" s="384">
        <v>1185</v>
      </c>
      <c r="E5168">
        <v>0.02</v>
      </c>
      <c r="F5168">
        <v>1.1134900000000001</v>
      </c>
      <c r="G5168" s="384">
        <v>0</v>
      </c>
      <c r="H5168">
        <v>1.1100300000000001</v>
      </c>
    </row>
    <row r="5169" spans="1:10">
      <c r="A5169">
        <v>5217</v>
      </c>
      <c r="B5169" s="612">
        <v>43920.475694444445</v>
      </c>
      <c r="C5169" s="405" t="s">
        <v>2110</v>
      </c>
      <c r="D5169" s="384">
        <v>1185</v>
      </c>
      <c r="E5169">
        <v>0.02</v>
      </c>
      <c r="F5169">
        <v>1.1134900000000001</v>
      </c>
      <c r="G5169" s="384">
        <v>0</v>
      </c>
      <c r="H5169">
        <v>1.1084499999999999</v>
      </c>
    </row>
    <row r="5170" spans="1:10">
      <c r="A5170">
        <v>5230</v>
      </c>
      <c r="B5170" s="612">
        <v>43920.536805555559</v>
      </c>
      <c r="C5170" s="405" t="s">
        <v>2110</v>
      </c>
      <c r="D5170" s="384">
        <v>1185</v>
      </c>
      <c r="E5170">
        <v>0.02</v>
      </c>
      <c r="F5170">
        <v>1.1134900000000001</v>
      </c>
      <c r="G5170" s="384">
        <v>0</v>
      </c>
      <c r="H5170">
        <v>1.10677</v>
      </c>
    </row>
    <row r="5171" spans="1:10">
      <c r="A5171">
        <v>5262</v>
      </c>
      <c r="B5171" s="612">
        <v>43921.036805555559</v>
      </c>
      <c r="C5171" s="405" t="s">
        <v>2110</v>
      </c>
      <c r="D5171" s="384">
        <v>1185</v>
      </c>
      <c r="E5171">
        <v>0.02</v>
      </c>
      <c r="F5171">
        <v>1.1134900000000001</v>
      </c>
      <c r="G5171" s="384">
        <v>0</v>
      </c>
      <c r="H5171">
        <v>1.1049800000000001</v>
      </c>
    </row>
    <row r="5172" spans="1:10">
      <c r="A5172">
        <v>5291</v>
      </c>
      <c r="B5172" s="612">
        <v>43921.373611111114</v>
      </c>
      <c r="C5172" s="405" t="s">
        <v>2110</v>
      </c>
      <c r="D5172" s="384">
        <v>1185</v>
      </c>
      <c r="E5172">
        <v>0.02</v>
      </c>
      <c r="F5172">
        <v>1.1134900000000001</v>
      </c>
      <c r="G5172" s="384">
        <v>0</v>
      </c>
      <c r="H5172">
        <v>1.10284</v>
      </c>
    </row>
    <row r="5173" spans="1:10">
      <c r="A5173">
        <v>5310</v>
      </c>
      <c r="B5173" s="612">
        <v>43921.442361111112</v>
      </c>
      <c r="C5173" s="405" t="s">
        <v>2110</v>
      </c>
      <c r="D5173" s="384">
        <v>1185</v>
      </c>
      <c r="E5173">
        <v>0.02</v>
      </c>
      <c r="F5173">
        <v>1.1134900000000001</v>
      </c>
      <c r="G5173" s="384">
        <v>0</v>
      </c>
      <c r="H5173">
        <v>1.1005400000000001</v>
      </c>
    </row>
    <row r="5174" spans="1:10">
      <c r="A5174">
        <v>5323</v>
      </c>
      <c r="B5174" s="612">
        <v>43921.463194444441</v>
      </c>
      <c r="C5174" s="405" t="s">
        <v>2110</v>
      </c>
      <c r="D5174" s="384">
        <v>1185</v>
      </c>
      <c r="E5174">
        <v>0.02</v>
      </c>
      <c r="F5174">
        <v>1.1134900000000001</v>
      </c>
      <c r="G5174" s="384">
        <v>0</v>
      </c>
      <c r="H5174">
        <v>1.0981300000000001</v>
      </c>
    </row>
    <row r="5175" spans="1:10">
      <c r="A5175">
        <v>5341</v>
      </c>
      <c r="B5175" s="612">
        <v>43921.606249999997</v>
      </c>
      <c r="C5175" s="405" t="s">
        <v>2054</v>
      </c>
      <c r="D5175" s="384">
        <v>1185</v>
      </c>
      <c r="E5175">
        <v>0.02</v>
      </c>
      <c r="F5175">
        <v>1.0981300000000001</v>
      </c>
      <c r="G5175" s="384">
        <v>0</v>
      </c>
      <c r="H5175">
        <v>1.0981300000000001</v>
      </c>
      <c r="I5175">
        <v>-30.8</v>
      </c>
      <c r="J5175" s="384">
        <v>29359.91</v>
      </c>
    </row>
    <row r="5176" spans="1:10">
      <c r="A5176">
        <v>5155</v>
      </c>
      <c r="B5176" s="612">
        <v>43920.022222222222</v>
      </c>
      <c r="C5176" s="405" t="s">
        <v>96</v>
      </c>
      <c r="D5176" s="384">
        <v>1186</v>
      </c>
      <c r="E5176">
        <v>0.02</v>
      </c>
      <c r="F5176">
        <v>1.11188</v>
      </c>
      <c r="G5176" s="384">
        <v>0</v>
      </c>
      <c r="H5176">
        <v>0</v>
      </c>
    </row>
    <row r="5177" spans="1:10">
      <c r="A5177">
        <v>5156</v>
      </c>
      <c r="B5177" s="612">
        <v>43920.022222222222</v>
      </c>
      <c r="C5177" s="405" t="s">
        <v>2110</v>
      </c>
      <c r="D5177" s="384">
        <v>1186</v>
      </c>
      <c r="E5177">
        <v>0.02</v>
      </c>
      <c r="F5177">
        <v>1.11188</v>
      </c>
      <c r="G5177" s="384">
        <v>0</v>
      </c>
      <c r="H5177">
        <v>1.1136900000000001</v>
      </c>
    </row>
    <row r="5178" spans="1:10">
      <c r="A5178">
        <v>5160</v>
      </c>
      <c r="B5178" s="612">
        <v>43920.034722222219</v>
      </c>
      <c r="C5178" s="405" t="s">
        <v>2110</v>
      </c>
      <c r="D5178" s="384">
        <v>1186</v>
      </c>
      <c r="E5178">
        <v>0.02</v>
      </c>
      <c r="F5178">
        <v>1.11188</v>
      </c>
      <c r="G5178" s="384">
        <v>0</v>
      </c>
      <c r="H5178">
        <v>1.1126499999999999</v>
      </c>
    </row>
    <row r="5179" spans="1:10">
      <c r="A5179">
        <v>5174</v>
      </c>
      <c r="B5179" s="612">
        <v>43920.136805555558</v>
      </c>
      <c r="C5179" s="405" t="s">
        <v>2110</v>
      </c>
      <c r="D5179" s="384">
        <v>1186</v>
      </c>
      <c r="E5179">
        <v>0.02</v>
      </c>
      <c r="F5179">
        <v>1.11188</v>
      </c>
      <c r="G5179" s="384">
        <v>0</v>
      </c>
      <c r="H5179">
        <v>1.11137</v>
      </c>
    </row>
    <row r="5180" spans="1:10">
      <c r="A5180">
        <v>5193</v>
      </c>
      <c r="B5180" s="612">
        <v>43920.290972222225</v>
      </c>
      <c r="C5180" s="405" t="s">
        <v>2110</v>
      </c>
      <c r="D5180" s="384">
        <v>1186</v>
      </c>
      <c r="E5180">
        <v>0.02</v>
      </c>
      <c r="F5180">
        <v>1.11188</v>
      </c>
      <c r="G5180" s="384">
        <v>0</v>
      </c>
      <c r="H5180">
        <v>1.1100300000000001</v>
      </c>
    </row>
    <row r="5181" spans="1:10">
      <c r="A5181">
        <v>5216</v>
      </c>
      <c r="B5181" s="612">
        <v>43920.475694444445</v>
      </c>
      <c r="C5181" s="405" t="s">
        <v>2110</v>
      </c>
      <c r="D5181" s="384">
        <v>1186</v>
      </c>
      <c r="E5181">
        <v>0.02</v>
      </c>
      <c r="F5181">
        <v>1.11188</v>
      </c>
      <c r="G5181" s="384">
        <v>0</v>
      </c>
      <c r="H5181">
        <v>1.1084499999999999</v>
      </c>
    </row>
    <row r="5182" spans="1:10">
      <c r="A5182">
        <v>5229</v>
      </c>
      <c r="B5182" s="612">
        <v>43920.536805555559</v>
      </c>
      <c r="C5182" s="405" t="s">
        <v>2110</v>
      </c>
      <c r="D5182" s="384">
        <v>1186</v>
      </c>
      <c r="E5182">
        <v>0.02</v>
      </c>
      <c r="F5182">
        <v>1.11188</v>
      </c>
      <c r="G5182" s="384">
        <v>0</v>
      </c>
      <c r="H5182">
        <v>1.10677</v>
      </c>
    </row>
    <row r="5183" spans="1:10">
      <c r="A5183">
        <v>5261</v>
      </c>
      <c r="B5183" s="612">
        <v>43921.036805555559</v>
      </c>
      <c r="C5183" s="405" t="s">
        <v>2110</v>
      </c>
      <c r="D5183" s="384">
        <v>1186</v>
      </c>
      <c r="E5183">
        <v>0.02</v>
      </c>
      <c r="F5183">
        <v>1.11188</v>
      </c>
      <c r="G5183" s="384">
        <v>0</v>
      </c>
      <c r="H5183">
        <v>1.1049800000000001</v>
      </c>
    </row>
    <row r="5184" spans="1:10">
      <c r="A5184">
        <v>5290</v>
      </c>
      <c r="B5184" s="612">
        <v>43921.373611111114</v>
      </c>
      <c r="C5184" s="405" t="s">
        <v>2110</v>
      </c>
      <c r="D5184" s="384">
        <v>1186</v>
      </c>
      <c r="E5184">
        <v>0.02</v>
      </c>
      <c r="F5184">
        <v>1.11188</v>
      </c>
      <c r="G5184" s="384">
        <v>0</v>
      </c>
      <c r="H5184">
        <v>1.10284</v>
      </c>
    </row>
    <row r="5185" spans="1:10">
      <c r="A5185">
        <v>5309</v>
      </c>
      <c r="B5185" s="612">
        <v>43921.442361111112</v>
      </c>
      <c r="C5185" s="405" t="s">
        <v>2110</v>
      </c>
      <c r="D5185" s="384">
        <v>1186</v>
      </c>
      <c r="E5185">
        <v>0.02</v>
      </c>
      <c r="F5185">
        <v>1.11188</v>
      </c>
      <c r="G5185" s="384">
        <v>0</v>
      </c>
      <c r="H5185">
        <v>1.1005400000000001</v>
      </c>
    </row>
    <row r="5186" spans="1:10">
      <c r="A5186">
        <v>5322</v>
      </c>
      <c r="B5186" s="612">
        <v>43921.463194444441</v>
      </c>
      <c r="C5186" s="405" t="s">
        <v>2110</v>
      </c>
      <c r="D5186" s="384">
        <v>1186</v>
      </c>
      <c r="E5186">
        <v>0.02</v>
      </c>
      <c r="F5186">
        <v>1.11188</v>
      </c>
      <c r="G5186" s="384">
        <v>0</v>
      </c>
      <c r="H5186">
        <v>1.0981300000000001</v>
      </c>
    </row>
    <row r="5187" spans="1:10">
      <c r="A5187">
        <v>5342</v>
      </c>
      <c r="B5187" s="612">
        <v>43921.606249999997</v>
      </c>
      <c r="C5187" s="405" t="s">
        <v>2054</v>
      </c>
      <c r="D5187" s="384">
        <v>1186</v>
      </c>
      <c r="E5187">
        <v>0.02</v>
      </c>
      <c r="F5187">
        <v>1.0981300000000001</v>
      </c>
      <c r="G5187" s="384">
        <v>0</v>
      </c>
      <c r="H5187">
        <v>1.0981300000000001</v>
      </c>
      <c r="I5187">
        <v>-27.58</v>
      </c>
      <c r="J5187" s="384">
        <v>29332.33</v>
      </c>
    </row>
    <row r="5188" spans="1:10">
      <c r="A5188">
        <v>5158</v>
      </c>
      <c r="B5188" s="612">
        <v>43920.034722222219</v>
      </c>
      <c r="C5188" s="405" t="s">
        <v>96</v>
      </c>
      <c r="D5188" s="384">
        <v>1187</v>
      </c>
      <c r="E5188">
        <v>0.03</v>
      </c>
      <c r="F5188">
        <v>1.1102799999999999</v>
      </c>
      <c r="G5188" s="384">
        <v>0</v>
      </c>
      <c r="H5188">
        <v>0</v>
      </c>
    </row>
    <row r="5189" spans="1:10">
      <c r="A5189">
        <v>5159</v>
      </c>
      <c r="B5189" s="612">
        <v>43920.034722222219</v>
      </c>
      <c r="C5189" s="405" t="s">
        <v>2110</v>
      </c>
      <c r="D5189" s="384">
        <v>1187</v>
      </c>
      <c r="E5189">
        <v>0.03</v>
      </c>
      <c r="F5189">
        <v>1.1102799999999999</v>
      </c>
      <c r="G5189" s="384">
        <v>0</v>
      </c>
      <c r="H5189">
        <v>1.1126499999999999</v>
      </c>
    </row>
    <row r="5190" spans="1:10">
      <c r="A5190">
        <v>5173</v>
      </c>
      <c r="B5190" s="612">
        <v>43920.136805555558</v>
      </c>
      <c r="C5190" s="405" t="s">
        <v>2110</v>
      </c>
      <c r="D5190" s="384">
        <v>1187</v>
      </c>
      <c r="E5190">
        <v>0.03</v>
      </c>
      <c r="F5190">
        <v>1.1102799999999999</v>
      </c>
      <c r="G5190" s="384">
        <v>0</v>
      </c>
      <c r="H5190">
        <v>1.11137</v>
      </c>
    </row>
    <row r="5191" spans="1:10">
      <c r="A5191">
        <v>5192</v>
      </c>
      <c r="B5191" s="612">
        <v>43920.290972222225</v>
      </c>
      <c r="C5191" s="405" t="s">
        <v>2110</v>
      </c>
      <c r="D5191" s="384">
        <v>1187</v>
      </c>
      <c r="E5191">
        <v>0.03</v>
      </c>
      <c r="F5191">
        <v>1.1102799999999999</v>
      </c>
      <c r="G5191" s="384">
        <v>0</v>
      </c>
      <c r="H5191">
        <v>1.1100300000000001</v>
      </c>
    </row>
    <row r="5192" spans="1:10">
      <c r="A5192">
        <v>5215</v>
      </c>
      <c r="B5192" s="612">
        <v>43920.475694444445</v>
      </c>
      <c r="C5192" s="405" t="s">
        <v>2110</v>
      </c>
      <c r="D5192" s="384">
        <v>1187</v>
      </c>
      <c r="E5192">
        <v>0.03</v>
      </c>
      <c r="F5192">
        <v>1.1102799999999999</v>
      </c>
      <c r="G5192" s="384">
        <v>0</v>
      </c>
      <c r="H5192">
        <v>1.1084499999999999</v>
      </c>
    </row>
    <row r="5193" spans="1:10">
      <c r="A5193">
        <v>5228</v>
      </c>
      <c r="B5193" s="612">
        <v>43920.536805555559</v>
      </c>
      <c r="C5193" s="405" t="s">
        <v>2110</v>
      </c>
      <c r="D5193" s="384">
        <v>1187</v>
      </c>
      <c r="E5193">
        <v>0.03</v>
      </c>
      <c r="F5193">
        <v>1.1102799999999999</v>
      </c>
      <c r="G5193" s="384">
        <v>0</v>
      </c>
      <c r="H5193">
        <v>1.10677</v>
      </c>
    </row>
    <row r="5194" spans="1:10">
      <c r="A5194">
        <v>5260</v>
      </c>
      <c r="B5194" s="612">
        <v>43921.036805555559</v>
      </c>
      <c r="C5194" s="405" t="s">
        <v>2110</v>
      </c>
      <c r="D5194" s="384">
        <v>1187</v>
      </c>
      <c r="E5194">
        <v>0.03</v>
      </c>
      <c r="F5194">
        <v>1.1102799999999999</v>
      </c>
      <c r="G5194" s="384">
        <v>0</v>
      </c>
      <c r="H5194">
        <v>1.1049800000000001</v>
      </c>
    </row>
    <row r="5195" spans="1:10">
      <c r="A5195">
        <v>5289</v>
      </c>
      <c r="B5195" s="612">
        <v>43921.373611111114</v>
      </c>
      <c r="C5195" s="405" t="s">
        <v>2110</v>
      </c>
      <c r="D5195" s="384">
        <v>1187</v>
      </c>
      <c r="E5195">
        <v>0.03</v>
      </c>
      <c r="F5195">
        <v>1.1102799999999999</v>
      </c>
      <c r="G5195" s="384">
        <v>0</v>
      </c>
      <c r="H5195">
        <v>1.10284</v>
      </c>
    </row>
    <row r="5196" spans="1:10">
      <c r="A5196">
        <v>5308</v>
      </c>
      <c r="B5196" s="612">
        <v>43921.442361111112</v>
      </c>
      <c r="C5196" s="405" t="s">
        <v>2110</v>
      </c>
      <c r="D5196" s="384">
        <v>1187</v>
      </c>
      <c r="E5196">
        <v>0.03</v>
      </c>
      <c r="F5196">
        <v>1.1102799999999999</v>
      </c>
      <c r="G5196" s="384">
        <v>0</v>
      </c>
      <c r="H5196">
        <v>1.1005400000000001</v>
      </c>
    </row>
    <row r="5197" spans="1:10">
      <c r="A5197">
        <v>5321</v>
      </c>
      <c r="B5197" s="612">
        <v>43921.463194444441</v>
      </c>
      <c r="C5197" s="405" t="s">
        <v>2110</v>
      </c>
      <c r="D5197" s="384">
        <v>1187</v>
      </c>
      <c r="E5197">
        <v>0.03</v>
      </c>
      <c r="F5197">
        <v>1.1102799999999999</v>
      </c>
      <c r="G5197" s="384">
        <v>0</v>
      </c>
      <c r="H5197">
        <v>1.0981300000000001</v>
      </c>
    </row>
    <row r="5198" spans="1:10">
      <c r="A5198">
        <v>5343</v>
      </c>
      <c r="B5198" s="612">
        <v>43921.606249999997</v>
      </c>
      <c r="C5198" s="405" t="s">
        <v>2054</v>
      </c>
      <c r="D5198" s="384">
        <v>1187</v>
      </c>
      <c r="E5198">
        <v>0.03</v>
      </c>
      <c r="F5198">
        <v>1.0981300000000001</v>
      </c>
      <c r="G5198" s="384">
        <v>0</v>
      </c>
      <c r="H5198">
        <v>1.0981300000000001</v>
      </c>
      <c r="I5198">
        <v>-36.57</v>
      </c>
      <c r="J5198" s="384">
        <v>29295.759999999998</v>
      </c>
    </row>
    <row r="5199" spans="1:10">
      <c r="A5199">
        <v>5171</v>
      </c>
      <c r="B5199" s="612">
        <v>43920.136805555558</v>
      </c>
      <c r="C5199" s="405" t="s">
        <v>96</v>
      </c>
      <c r="D5199" s="384">
        <v>1188</v>
      </c>
      <c r="E5199">
        <v>0.05</v>
      </c>
      <c r="F5199">
        <v>1.1085700000000001</v>
      </c>
      <c r="G5199" s="384">
        <v>0</v>
      </c>
      <c r="H5199">
        <v>0</v>
      </c>
    </row>
    <row r="5200" spans="1:10">
      <c r="A5200">
        <v>5172</v>
      </c>
      <c r="B5200" s="612">
        <v>43920.136805555558</v>
      </c>
      <c r="C5200" s="405" t="s">
        <v>2110</v>
      </c>
      <c r="D5200" s="384">
        <v>1188</v>
      </c>
      <c r="E5200">
        <v>0.05</v>
      </c>
      <c r="F5200">
        <v>1.1085700000000001</v>
      </c>
      <c r="G5200" s="384">
        <v>0</v>
      </c>
      <c r="H5200">
        <v>1.11137</v>
      </c>
    </row>
    <row r="5201" spans="1:10">
      <c r="A5201">
        <v>5191</v>
      </c>
      <c r="B5201" s="612">
        <v>43920.290972222225</v>
      </c>
      <c r="C5201" s="405" t="s">
        <v>2110</v>
      </c>
      <c r="D5201" s="384">
        <v>1188</v>
      </c>
      <c r="E5201">
        <v>0.05</v>
      </c>
      <c r="F5201">
        <v>1.1085700000000001</v>
      </c>
      <c r="G5201" s="384">
        <v>0</v>
      </c>
      <c r="H5201">
        <v>1.1100300000000001</v>
      </c>
    </row>
    <row r="5202" spans="1:10">
      <c r="A5202">
        <v>5214</v>
      </c>
      <c r="B5202" s="612">
        <v>43920.475694444445</v>
      </c>
      <c r="C5202" s="405" t="s">
        <v>2110</v>
      </c>
      <c r="D5202" s="384">
        <v>1188</v>
      </c>
      <c r="E5202">
        <v>0.05</v>
      </c>
      <c r="F5202">
        <v>1.1085700000000001</v>
      </c>
      <c r="G5202" s="384">
        <v>0</v>
      </c>
      <c r="H5202">
        <v>1.1084499999999999</v>
      </c>
    </row>
    <row r="5203" spans="1:10">
      <c r="A5203">
        <v>5227</v>
      </c>
      <c r="B5203" s="612">
        <v>43920.536805555559</v>
      </c>
      <c r="C5203" s="405" t="s">
        <v>2110</v>
      </c>
      <c r="D5203" s="384">
        <v>1188</v>
      </c>
      <c r="E5203">
        <v>0.05</v>
      </c>
      <c r="F5203">
        <v>1.1085700000000001</v>
      </c>
      <c r="G5203" s="384">
        <v>0</v>
      </c>
      <c r="H5203">
        <v>1.10677</v>
      </c>
    </row>
    <row r="5204" spans="1:10">
      <c r="A5204">
        <v>5259</v>
      </c>
      <c r="B5204" s="612">
        <v>43921.036805555559</v>
      </c>
      <c r="C5204" s="405" t="s">
        <v>2110</v>
      </c>
      <c r="D5204" s="384">
        <v>1188</v>
      </c>
      <c r="E5204">
        <v>0.05</v>
      </c>
      <c r="F5204">
        <v>1.1085700000000001</v>
      </c>
      <c r="G5204" s="384">
        <v>0</v>
      </c>
      <c r="H5204">
        <v>1.1049800000000001</v>
      </c>
    </row>
    <row r="5205" spans="1:10">
      <c r="A5205">
        <v>5288</v>
      </c>
      <c r="B5205" s="612">
        <v>43921.373611111114</v>
      </c>
      <c r="C5205" s="405" t="s">
        <v>2110</v>
      </c>
      <c r="D5205" s="384">
        <v>1188</v>
      </c>
      <c r="E5205">
        <v>0.05</v>
      </c>
      <c r="F5205">
        <v>1.1085700000000001</v>
      </c>
      <c r="G5205" s="384">
        <v>0</v>
      </c>
      <c r="H5205">
        <v>1.10284</v>
      </c>
    </row>
    <row r="5206" spans="1:10">
      <c r="A5206">
        <v>5307</v>
      </c>
      <c r="B5206" s="612">
        <v>43921.442361111112</v>
      </c>
      <c r="C5206" s="405" t="s">
        <v>2110</v>
      </c>
      <c r="D5206" s="384">
        <v>1188</v>
      </c>
      <c r="E5206">
        <v>0.05</v>
      </c>
      <c r="F5206">
        <v>1.1085700000000001</v>
      </c>
      <c r="G5206" s="384">
        <v>0</v>
      </c>
      <c r="H5206">
        <v>1.1005400000000001</v>
      </c>
    </row>
    <row r="5207" spans="1:10">
      <c r="A5207">
        <v>5320</v>
      </c>
      <c r="B5207" s="612">
        <v>43921.463194444441</v>
      </c>
      <c r="C5207" s="405" t="s">
        <v>2110</v>
      </c>
      <c r="D5207" s="384">
        <v>1188</v>
      </c>
      <c r="E5207">
        <v>0.05</v>
      </c>
      <c r="F5207">
        <v>1.1085700000000001</v>
      </c>
      <c r="G5207" s="384">
        <v>0</v>
      </c>
      <c r="H5207">
        <v>1.0981300000000001</v>
      </c>
    </row>
    <row r="5208" spans="1:10">
      <c r="A5208">
        <v>5344</v>
      </c>
      <c r="B5208" s="612">
        <v>43921.606249999997</v>
      </c>
      <c r="C5208" s="405" t="s">
        <v>2054</v>
      </c>
      <c r="D5208" s="384">
        <v>1188</v>
      </c>
      <c r="E5208">
        <v>0.05</v>
      </c>
      <c r="F5208">
        <v>1.0981300000000001</v>
      </c>
      <c r="G5208" s="384">
        <v>0</v>
      </c>
      <c r="H5208">
        <v>1.0981300000000001</v>
      </c>
      <c r="I5208">
        <v>-52.4</v>
      </c>
      <c r="J5208" s="384">
        <v>29243.360000000001</v>
      </c>
    </row>
    <row r="5209" spans="1:10">
      <c r="A5209">
        <v>5176</v>
      </c>
      <c r="B5209" s="612">
        <v>43920.14166666667</v>
      </c>
      <c r="C5209" s="405" t="s">
        <v>97</v>
      </c>
      <c r="D5209" s="384">
        <v>1189</v>
      </c>
      <c r="E5209">
        <v>0.02</v>
      </c>
      <c r="F5209">
        <v>1.1085400000000001</v>
      </c>
      <c r="G5209" s="384">
        <v>0</v>
      </c>
      <c r="H5209">
        <v>0</v>
      </c>
    </row>
    <row r="5210" spans="1:10">
      <c r="A5210">
        <v>5177</v>
      </c>
      <c r="B5210" s="612">
        <v>43920.14166666667</v>
      </c>
      <c r="C5210" s="405" t="s">
        <v>2110</v>
      </c>
      <c r="D5210" s="384">
        <v>1189</v>
      </c>
      <c r="E5210">
        <v>0.02</v>
      </c>
      <c r="F5210">
        <v>1.1085400000000001</v>
      </c>
      <c r="G5210" s="384">
        <v>0</v>
      </c>
      <c r="H5210">
        <v>1.10754</v>
      </c>
    </row>
    <row r="5211" spans="1:10">
      <c r="A5211">
        <v>5178</v>
      </c>
      <c r="B5211" s="612">
        <v>43920.17291666667</v>
      </c>
      <c r="C5211" s="405" t="s">
        <v>2054</v>
      </c>
      <c r="D5211" s="384">
        <v>1189</v>
      </c>
      <c r="E5211">
        <v>0.02</v>
      </c>
      <c r="F5211">
        <v>1.10754</v>
      </c>
      <c r="G5211" s="384">
        <v>0</v>
      </c>
      <c r="H5211">
        <v>1.10754</v>
      </c>
      <c r="I5211">
        <v>2</v>
      </c>
      <c r="J5211" s="384">
        <v>29332.67</v>
      </c>
    </row>
    <row r="5212" spans="1:10">
      <c r="A5212">
        <v>5179</v>
      </c>
      <c r="B5212" s="612">
        <v>43920.178472222222</v>
      </c>
      <c r="C5212" s="405" t="s">
        <v>97</v>
      </c>
      <c r="D5212" s="384">
        <v>1190</v>
      </c>
      <c r="E5212">
        <v>0.02</v>
      </c>
      <c r="F5212">
        <v>1.10744</v>
      </c>
      <c r="G5212" s="384">
        <v>0</v>
      </c>
      <c r="H5212">
        <v>0</v>
      </c>
    </row>
    <row r="5213" spans="1:10">
      <c r="A5213">
        <v>5180</v>
      </c>
      <c r="B5213" s="612">
        <v>43920.178472222222</v>
      </c>
      <c r="C5213" s="405" t="s">
        <v>2110</v>
      </c>
      <c r="D5213" s="384">
        <v>1190</v>
      </c>
      <c r="E5213">
        <v>0.02</v>
      </c>
      <c r="F5213">
        <v>1.10744</v>
      </c>
      <c r="G5213" s="384">
        <v>0</v>
      </c>
      <c r="H5213">
        <v>1.1064400000000001</v>
      </c>
    </row>
    <row r="5214" spans="1:10">
      <c r="A5214">
        <v>5183</v>
      </c>
      <c r="B5214" s="612">
        <v>43920.24722222222</v>
      </c>
      <c r="C5214" s="405" t="s">
        <v>2110</v>
      </c>
      <c r="D5214" s="384">
        <v>1190</v>
      </c>
      <c r="E5214">
        <v>0.02</v>
      </c>
      <c r="F5214">
        <v>1.10744</v>
      </c>
      <c r="G5214" s="384">
        <v>0</v>
      </c>
      <c r="H5214">
        <v>1.1075600000000001</v>
      </c>
    </row>
    <row r="5215" spans="1:10">
      <c r="A5215">
        <v>5184</v>
      </c>
      <c r="B5215" s="612">
        <v>43920.277083333334</v>
      </c>
      <c r="C5215" s="405" t="s">
        <v>2054</v>
      </c>
      <c r="D5215" s="384">
        <v>1190</v>
      </c>
      <c r="E5215">
        <v>0.02</v>
      </c>
      <c r="F5215">
        <v>1.1075600000000001</v>
      </c>
      <c r="G5215" s="384">
        <v>0</v>
      </c>
      <c r="H5215">
        <v>1.1075600000000001</v>
      </c>
      <c r="I5215">
        <v>-0.24</v>
      </c>
      <c r="J5215" s="384">
        <v>29332.43</v>
      </c>
    </row>
    <row r="5216" spans="1:10">
      <c r="A5216">
        <v>5181</v>
      </c>
      <c r="B5216" s="612">
        <v>43920.24722222222</v>
      </c>
      <c r="C5216" s="405" t="s">
        <v>97</v>
      </c>
      <c r="D5216" s="384">
        <v>1191</v>
      </c>
      <c r="E5216">
        <v>0.02</v>
      </c>
      <c r="F5216">
        <v>1.1096699999999999</v>
      </c>
      <c r="G5216" s="384">
        <v>0</v>
      </c>
      <c r="H5216">
        <v>0</v>
      </c>
    </row>
    <row r="5217" spans="1:10">
      <c r="A5217">
        <v>5182</v>
      </c>
      <c r="B5217" s="612">
        <v>43920.24722222222</v>
      </c>
      <c r="C5217" s="405" t="s">
        <v>2110</v>
      </c>
      <c r="D5217" s="384">
        <v>1191</v>
      </c>
      <c r="E5217">
        <v>0.02</v>
      </c>
      <c r="F5217">
        <v>1.1096699999999999</v>
      </c>
      <c r="G5217" s="384">
        <v>0</v>
      </c>
      <c r="H5217">
        <v>1.1075600000000001</v>
      </c>
    </row>
    <row r="5218" spans="1:10">
      <c r="A5218">
        <v>5185</v>
      </c>
      <c r="B5218" s="612">
        <v>43920.277083333334</v>
      </c>
      <c r="C5218" s="405" t="s">
        <v>2054</v>
      </c>
      <c r="D5218" s="384">
        <v>1191</v>
      </c>
      <c r="E5218">
        <v>0.02</v>
      </c>
      <c r="F5218">
        <v>1.1075600000000001</v>
      </c>
      <c r="G5218" s="384">
        <v>0</v>
      </c>
      <c r="H5218">
        <v>1.1075600000000001</v>
      </c>
      <c r="I5218">
        <v>4.22</v>
      </c>
      <c r="J5218" s="384">
        <v>29336.65</v>
      </c>
    </row>
    <row r="5219" spans="1:10">
      <c r="A5219">
        <v>5186</v>
      </c>
      <c r="B5219" s="612">
        <v>43920.283333333333</v>
      </c>
      <c r="C5219" s="405" t="s">
        <v>97</v>
      </c>
      <c r="D5219" s="384">
        <v>1192</v>
      </c>
      <c r="E5219">
        <v>0.02</v>
      </c>
      <c r="F5219">
        <v>1.10792</v>
      </c>
      <c r="G5219" s="384">
        <v>0</v>
      </c>
      <c r="H5219">
        <v>0</v>
      </c>
    </row>
    <row r="5220" spans="1:10">
      <c r="A5220">
        <v>5187</v>
      </c>
      <c r="B5220" s="612">
        <v>43920.283333333333</v>
      </c>
      <c r="C5220" s="405" t="s">
        <v>2110</v>
      </c>
      <c r="D5220" s="384">
        <v>1192</v>
      </c>
      <c r="E5220">
        <v>0.02</v>
      </c>
      <c r="F5220">
        <v>1.10792</v>
      </c>
      <c r="G5220" s="384">
        <v>0</v>
      </c>
      <c r="H5220">
        <v>1.1069199999999999</v>
      </c>
    </row>
    <row r="5221" spans="1:10">
      <c r="A5221">
        <v>5188</v>
      </c>
      <c r="B5221" s="612">
        <v>43920.290972222225</v>
      </c>
      <c r="C5221" s="405" t="s">
        <v>2054</v>
      </c>
      <c r="D5221" s="384">
        <v>1192</v>
      </c>
      <c r="E5221">
        <v>0.02</v>
      </c>
      <c r="F5221">
        <v>1.1069199999999999</v>
      </c>
      <c r="G5221" s="384">
        <v>0</v>
      </c>
      <c r="H5221">
        <v>1.1069199999999999</v>
      </c>
      <c r="I5221">
        <v>2</v>
      </c>
      <c r="J5221" s="384">
        <v>29338.65</v>
      </c>
    </row>
    <row r="5222" spans="1:10">
      <c r="A5222">
        <v>5189</v>
      </c>
      <c r="B5222" s="612">
        <v>43920.290972222225</v>
      </c>
      <c r="C5222" s="405" t="s">
        <v>96</v>
      </c>
      <c r="D5222" s="384">
        <v>1193</v>
      </c>
      <c r="E5222">
        <v>0.08</v>
      </c>
      <c r="F5222">
        <v>1.10676</v>
      </c>
      <c r="G5222" s="384">
        <v>0</v>
      </c>
      <c r="H5222">
        <v>0</v>
      </c>
    </row>
    <row r="5223" spans="1:10">
      <c r="A5223">
        <v>5190</v>
      </c>
      <c r="B5223" s="612">
        <v>43920.290972222225</v>
      </c>
      <c r="C5223" s="405" t="s">
        <v>2110</v>
      </c>
      <c r="D5223" s="384">
        <v>1193</v>
      </c>
      <c r="E5223">
        <v>0.08</v>
      </c>
      <c r="F5223">
        <v>1.10676</v>
      </c>
      <c r="G5223" s="384">
        <v>0</v>
      </c>
      <c r="H5223">
        <v>1.1100300000000001</v>
      </c>
    </row>
    <row r="5224" spans="1:10">
      <c r="A5224">
        <v>5213</v>
      </c>
      <c r="B5224" s="612">
        <v>43920.475694444445</v>
      </c>
      <c r="C5224" s="405" t="s">
        <v>2110</v>
      </c>
      <c r="D5224" s="384">
        <v>1193</v>
      </c>
      <c r="E5224">
        <v>0.08</v>
      </c>
      <c r="F5224">
        <v>1.10676</v>
      </c>
      <c r="G5224" s="384">
        <v>0</v>
      </c>
      <c r="H5224">
        <v>1.1084499999999999</v>
      </c>
    </row>
    <row r="5225" spans="1:10">
      <c r="A5225">
        <v>5226</v>
      </c>
      <c r="B5225" s="612">
        <v>43920.536805555559</v>
      </c>
      <c r="C5225" s="405" t="s">
        <v>2110</v>
      </c>
      <c r="D5225" s="384">
        <v>1193</v>
      </c>
      <c r="E5225">
        <v>0.08</v>
      </c>
      <c r="F5225">
        <v>1.10676</v>
      </c>
      <c r="G5225" s="384">
        <v>0</v>
      </c>
      <c r="H5225">
        <v>1.10677</v>
      </c>
    </row>
    <row r="5226" spans="1:10">
      <c r="A5226">
        <v>5258</v>
      </c>
      <c r="B5226" s="612">
        <v>43921.036805555559</v>
      </c>
      <c r="C5226" s="405" t="s">
        <v>2110</v>
      </c>
      <c r="D5226" s="384">
        <v>1193</v>
      </c>
      <c r="E5226">
        <v>0.08</v>
      </c>
      <c r="F5226">
        <v>1.10676</v>
      </c>
      <c r="G5226" s="384">
        <v>0</v>
      </c>
      <c r="H5226">
        <v>1.1049800000000001</v>
      </c>
    </row>
    <row r="5227" spans="1:10">
      <c r="A5227">
        <v>5287</v>
      </c>
      <c r="B5227" s="612">
        <v>43921.373611111114</v>
      </c>
      <c r="C5227" s="405" t="s">
        <v>2110</v>
      </c>
      <c r="D5227" s="384">
        <v>1193</v>
      </c>
      <c r="E5227">
        <v>0.08</v>
      </c>
      <c r="F5227">
        <v>1.10676</v>
      </c>
      <c r="G5227" s="384">
        <v>0</v>
      </c>
      <c r="H5227">
        <v>1.10284</v>
      </c>
    </row>
    <row r="5228" spans="1:10">
      <c r="A5228">
        <v>5306</v>
      </c>
      <c r="B5228" s="612">
        <v>43921.442361111112</v>
      </c>
      <c r="C5228" s="405" t="s">
        <v>2110</v>
      </c>
      <c r="D5228" s="384">
        <v>1193</v>
      </c>
      <c r="E5228">
        <v>0.08</v>
      </c>
      <c r="F5228">
        <v>1.10676</v>
      </c>
      <c r="G5228" s="384">
        <v>0</v>
      </c>
      <c r="H5228">
        <v>1.1005400000000001</v>
      </c>
    </row>
    <row r="5229" spans="1:10">
      <c r="A5229">
        <v>5319</v>
      </c>
      <c r="B5229" s="612">
        <v>43921.463194444441</v>
      </c>
      <c r="C5229" s="405" t="s">
        <v>2110</v>
      </c>
      <c r="D5229" s="384">
        <v>1193</v>
      </c>
      <c r="E5229">
        <v>0.08</v>
      </c>
      <c r="F5229">
        <v>1.10676</v>
      </c>
      <c r="G5229" s="384">
        <v>0</v>
      </c>
      <c r="H5229">
        <v>1.0981300000000001</v>
      </c>
    </row>
    <row r="5230" spans="1:10">
      <c r="A5230">
        <v>5345</v>
      </c>
      <c r="B5230" s="612">
        <v>43921.606249999997</v>
      </c>
      <c r="C5230" s="405" t="s">
        <v>2054</v>
      </c>
      <c r="D5230" s="384">
        <v>1193</v>
      </c>
      <c r="E5230">
        <v>0.08</v>
      </c>
      <c r="F5230">
        <v>1.0981300000000001</v>
      </c>
      <c r="G5230" s="384">
        <v>0</v>
      </c>
      <c r="H5230">
        <v>1.0981300000000001</v>
      </c>
      <c r="I5230">
        <v>-69.36</v>
      </c>
      <c r="J5230" s="384">
        <v>29174</v>
      </c>
    </row>
    <row r="5231" spans="1:10">
      <c r="A5231">
        <v>5195</v>
      </c>
      <c r="B5231" s="612">
        <v>43920.293749999997</v>
      </c>
      <c r="C5231" s="405" t="s">
        <v>97</v>
      </c>
      <c r="D5231" s="384">
        <v>1194</v>
      </c>
      <c r="E5231">
        <v>0.02</v>
      </c>
      <c r="F5231">
        <v>1.10755</v>
      </c>
      <c r="G5231" s="384">
        <v>0</v>
      </c>
      <c r="H5231">
        <v>0</v>
      </c>
    </row>
    <row r="5232" spans="1:10">
      <c r="A5232">
        <v>5196</v>
      </c>
      <c r="B5232" s="612">
        <v>43920.293749999997</v>
      </c>
      <c r="C5232" s="405" t="s">
        <v>2110</v>
      </c>
      <c r="D5232" s="384">
        <v>1194</v>
      </c>
      <c r="E5232">
        <v>0.02</v>
      </c>
      <c r="F5232">
        <v>1.10755</v>
      </c>
      <c r="G5232" s="384">
        <v>0</v>
      </c>
      <c r="H5232">
        <v>1.1065499999999999</v>
      </c>
    </row>
    <row r="5233" spans="1:10">
      <c r="A5233">
        <v>5197</v>
      </c>
      <c r="B5233" s="612">
        <v>43920.318055555559</v>
      </c>
      <c r="C5233" s="405" t="s">
        <v>2054</v>
      </c>
      <c r="D5233" s="384">
        <v>1194</v>
      </c>
      <c r="E5233">
        <v>0.02</v>
      </c>
      <c r="F5233">
        <v>1.1065499999999999</v>
      </c>
      <c r="G5233" s="384">
        <v>0</v>
      </c>
      <c r="H5233">
        <v>1.1065499999999999</v>
      </c>
      <c r="I5233">
        <v>2</v>
      </c>
      <c r="J5233" s="384">
        <v>29340.65</v>
      </c>
    </row>
    <row r="5234" spans="1:10">
      <c r="A5234">
        <v>5198</v>
      </c>
      <c r="B5234" s="612">
        <v>43920.320138888892</v>
      </c>
      <c r="C5234" s="405" t="s">
        <v>97</v>
      </c>
      <c r="D5234" s="384">
        <v>1195</v>
      </c>
      <c r="E5234">
        <v>0.02</v>
      </c>
      <c r="F5234">
        <v>1.10721</v>
      </c>
      <c r="G5234" s="384">
        <v>0</v>
      </c>
      <c r="H5234">
        <v>0</v>
      </c>
    </row>
    <row r="5235" spans="1:10">
      <c r="A5235">
        <v>5199</v>
      </c>
      <c r="B5235" s="612">
        <v>43920.320138888892</v>
      </c>
      <c r="C5235" s="405" t="s">
        <v>2110</v>
      </c>
      <c r="D5235" s="384">
        <v>1195</v>
      </c>
      <c r="E5235">
        <v>0.02</v>
      </c>
      <c r="F5235">
        <v>1.10721</v>
      </c>
      <c r="G5235" s="384">
        <v>0</v>
      </c>
      <c r="H5235">
        <v>1.1062099999999999</v>
      </c>
    </row>
    <row r="5236" spans="1:10">
      <c r="A5236">
        <v>5202</v>
      </c>
      <c r="B5236" s="612">
        <v>43920.365972222222</v>
      </c>
      <c r="C5236" s="405" t="s">
        <v>2110</v>
      </c>
      <c r="D5236" s="384">
        <v>1195</v>
      </c>
      <c r="E5236">
        <v>0.02</v>
      </c>
      <c r="F5236">
        <v>1.10721</v>
      </c>
      <c r="G5236" s="384">
        <v>0</v>
      </c>
      <c r="H5236">
        <v>1.10701</v>
      </c>
    </row>
    <row r="5237" spans="1:10">
      <c r="A5237">
        <v>5203</v>
      </c>
      <c r="B5237" s="612">
        <v>43920.399305555555</v>
      </c>
      <c r="C5237" s="405" t="s">
        <v>2054</v>
      </c>
      <c r="D5237" s="384">
        <v>1195</v>
      </c>
      <c r="E5237">
        <v>0.02</v>
      </c>
      <c r="F5237">
        <v>1.10701</v>
      </c>
      <c r="G5237" s="384">
        <v>0</v>
      </c>
      <c r="H5237">
        <v>1.10701</v>
      </c>
      <c r="I5237">
        <v>0.4</v>
      </c>
      <c r="J5237" s="384">
        <v>29341.05</v>
      </c>
    </row>
    <row r="5238" spans="1:10">
      <c r="A5238">
        <v>5200</v>
      </c>
      <c r="B5238" s="612">
        <v>43920.365972222222</v>
      </c>
      <c r="C5238" s="405" t="s">
        <v>97</v>
      </c>
      <c r="D5238" s="384">
        <v>1196</v>
      </c>
      <c r="E5238">
        <v>0.02</v>
      </c>
      <c r="F5238">
        <v>1.1088100000000001</v>
      </c>
      <c r="G5238" s="384">
        <v>0</v>
      </c>
      <c r="H5238">
        <v>0</v>
      </c>
    </row>
    <row r="5239" spans="1:10">
      <c r="A5239">
        <v>5201</v>
      </c>
      <c r="B5239" s="612">
        <v>43920.365972222222</v>
      </c>
      <c r="C5239" s="405" t="s">
        <v>2110</v>
      </c>
      <c r="D5239" s="384">
        <v>1196</v>
      </c>
      <c r="E5239">
        <v>0.02</v>
      </c>
      <c r="F5239">
        <v>1.1088100000000001</v>
      </c>
      <c r="G5239" s="384">
        <v>0</v>
      </c>
      <c r="H5239">
        <v>1.10701</v>
      </c>
    </row>
    <row r="5240" spans="1:10">
      <c r="A5240">
        <v>5204</v>
      </c>
      <c r="B5240" s="612">
        <v>43920.399305555555</v>
      </c>
      <c r="C5240" s="405" t="s">
        <v>2054</v>
      </c>
      <c r="D5240" s="384">
        <v>1196</v>
      </c>
      <c r="E5240">
        <v>0.02</v>
      </c>
      <c r="F5240">
        <v>1.10701</v>
      </c>
      <c r="G5240" s="384">
        <v>0</v>
      </c>
      <c r="H5240">
        <v>1.10701</v>
      </c>
      <c r="I5240">
        <v>3.6</v>
      </c>
      <c r="J5240" s="384">
        <v>29344.65</v>
      </c>
    </row>
    <row r="5241" spans="1:10">
      <c r="A5241">
        <v>5205</v>
      </c>
      <c r="B5241" s="612">
        <v>43920.404166666667</v>
      </c>
      <c r="C5241" s="405" t="s">
        <v>97</v>
      </c>
      <c r="D5241" s="384">
        <v>1197</v>
      </c>
      <c r="E5241">
        <v>0.02</v>
      </c>
      <c r="F5241">
        <v>1.10728</v>
      </c>
      <c r="G5241" s="384">
        <v>0</v>
      </c>
      <c r="H5241">
        <v>0</v>
      </c>
    </row>
    <row r="5242" spans="1:10">
      <c r="A5242">
        <v>5206</v>
      </c>
      <c r="B5242" s="612">
        <v>43920.404166666667</v>
      </c>
      <c r="C5242" s="405" t="s">
        <v>2110</v>
      </c>
      <c r="D5242" s="384">
        <v>1197</v>
      </c>
      <c r="E5242">
        <v>0.02</v>
      </c>
      <c r="F5242">
        <v>1.10728</v>
      </c>
      <c r="G5242" s="384">
        <v>0</v>
      </c>
      <c r="H5242">
        <v>1.1062799999999999</v>
      </c>
    </row>
    <row r="5243" spans="1:10">
      <c r="A5243">
        <v>5207</v>
      </c>
      <c r="B5243" s="612">
        <v>43920.422222222223</v>
      </c>
      <c r="C5243" s="405" t="s">
        <v>2054</v>
      </c>
      <c r="D5243" s="384">
        <v>1197</v>
      </c>
      <c r="E5243">
        <v>0.02</v>
      </c>
      <c r="F5243">
        <v>1.1062799999999999</v>
      </c>
      <c r="G5243" s="384">
        <v>0</v>
      </c>
      <c r="H5243">
        <v>1.1062799999999999</v>
      </c>
      <c r="I5243">
        <v>2</v>
      </c>
      <c r="J5243" s="384">
        <v>29346.65</v>
      </c>
    </row>
    <row r="5244" spans="1:10">
      <c r="A5244">
        <v>5208</v>
      </c>
      <c r="B5244" s="612">
        <v>43920.444444444445</v>
      </c>
      <c r="C5244" s="405" t="s">
        <v>97</v>
      </c>
      <c r="D5244" s="384">
        <v>1198</v>
      </c>
      <c r="E5244">
        <v>0.02</v>
      </c>
      <c r="F5244">
        <v>1.1064799999999999</v>
      </c>
      <c r="G5244" s="384">
        <v>0</v>
      </c>
      <c r="H5244">
        <v>0</v>
      </c>
    </row>
    <row r="5245" spans="1:10">
      <c r="A5245">
        <v>5209</v>
      </c>
      <c r="B5245" s="612">
        <v>43920.444444444445</v>
      </c>
      <c r="C5245" s="405" t="s">
        <v>2110</v>
      </c>
      <c r="D5245" s="384">
        <v>1198</v>
      </c>
      <c r="E5245">
        <v>0.02</v>
      </c>
      <c r="F5245">
        <v>1.1064799999999999</v>
      </c>
      <c r="G5245" s="384">
        <v>0</v>
      </c>
      <c r="H5245">
        <v>1.10548</v>
      </c>
    </row>
    <row r="5246" spans="1:10">
      <c r="A5246">
        <v>5210</v>
      </c>
      <c r="B5246" s="612">
        <v>43920.474305555559</v>
      </c>
      <c r="C5246" s="405" t="s">
        <v>2054</v>
      </c>
      <c r="D5246" s="384">
        <v>1198</v>
      </c>
      <c r="E5246">
        <v>0.02</v>
      </c>
      <c r="F5246">
        <v>1.10548</v>
      </c>
      <c r="G5246" s="384">
        <v>0</v>
      </c>
      <c r="H5246">
        <v>1.10548</v>
      </c>
      <c r="I5246">
        <v>2</v>
      </c>
      <c r="J5246" s="384">
        <v>29348.65</v>
      </c>
    </row>
    <row r="5247" spans="1:10">
      <c r="A5247">
        <v>5211</v>
      </c>
      <c r="B5247" s="612">
        <v>43920.475694444445</v>
      </c>
      <c r="C5247" s="405" t="s">
        <v>96</v>
      </c>
      <c r="D5247" s="384">
        <v>1199</v>
      </c>
      <c r="E5247">
        <v>0.14000000000000001</v>
      </c>
      <c r="F5247">
        <v>1.1048500000000001</v>
      </c>
      <c r="G5247" s="384">
        <v>0</v>
      </c>
      <c r="H5247">
        <v>0</v>
      </c>
    </row>
    <row r="5248" spans="1:10">
      <c r="A5248">
        <v>5212</v>
      </c>
      <c r="B5248" s="612">
        <v>43920.475694444445</v>
      </c>
      <c r="C5248" s="405" t="s">
        <v>2110</v>
      </c>
      <c r="D5248" s="384">
        <v>1199</v>
      </c>
      <c r="E5248">
        <v>0.14000000000000001</v>
      </c>
      <c r="F5248">
        <v>1.1048500000000001</v>
      </c>
      <c r="G5248" s="384">
        <v>0</v>
      </c>
      <c r="H5248">
        <v>1.1084499999999999</v>
      </c>
    </row>
    <row r="5249" spans="1:10">
      <c r="A5249">
        <v>5225</v>
      </c>
      <c r="B5249" s="612">
        <v>43920.536805555559</v>
      </c>
      <c r="C5249" s="405" t="s">
        <v>2110</v>
      </c>
      <c r="D5249" s="384">
        <v>1199</v>
      </c>
      <c r="E5249">
        <v>0.14000000000000001</v>
      </c>
      <c r="F5249">
        <v>1.1048500000000001</v>
      </c>
      <c r="G5249" s="384">
        <v>0</v>
      </c>
      <c r="H5249">
        <v>1.10677</v>
      </c>
    </row>
    <row r="5250" spans="1:10">
      <c r="A5250">
        <v>5257</v>
      </c>
      <c r="B5250" s="612">
        <v>43921.036805555559</v>
      </c>
      <c r="C5250" s="405" t="s">
        <v>2110</v>
      </c>
      <c r="D5250" s="384">
        <v>1199</v>
      </c>
      <c r="E5250">
        <v>0.14000000000000001</v>
      </c>
      <c r="F5250">
        <v>1.1048500000000001</v>
      </c>
      <c r="G5250" s="384">
        <v>0</v>
      </c>
      <c r="H5250">
        <v>1.1049800000000001</v>
      </c>
    </row>
    <row r="5251" spans="1:10">
      <c r="A5251">
        <v>5286</v>
      </c>
      <c r="B5251" s="612">
        <v>43921.373611111114</v>
      </c>
      <c r="C5251" s="405" t="s">
        <v>2110</v>
      </c>
      <c r="D5251" s="384">
        <v>1199</v>
      </c>
      <c r="E5251">
        <v>0.14000000000000001</v>
      </c>
      <c r="F5251">
        <v>1.1048500000000001</v>
      </c>
      <c r="G5251" s="384">
        <v>0</v>
      </c>
      <c r="H5251">
        <v>1.10284</v>
      </c>
    </row>
    <row r="5252" spans="1:10">
      <c r="A5252">
        <v>5305</v>
      </c>
      <c r="B5252" s="612">
        <v>43921.442361111112</v>
      </c>
      <c r="C5252" s="405" t="s">
        <v>2110</v>
      </c>
      <c r="D5252" s="384">
        <v>1199</v>
      </c>
      <c r="E5252">
        <v>0.14000000000000001</v>
      </c>
      <c r="F5252">
        <v>1.1048500000000001</v>
      </c>
      <c r="G5252" s="384">
        <v>0</v>
      </c>
      <c r="H5252">
        <v>1.1005400000000001</v>
      </c>
    </row>
    <row r="5253" spans="1:10">
      <c r="A5253">
        <v>5318</v>
      </c>
      <c r="B5253" s="612">
        <v>43921.463194444441</v>
      </c>
      <c r="C5253" s="405" t="s">
        <v>2110</v>
      </c>
      <c r="D5253" s="384">
        <v>1199</v>
      </c>
      <c r="E5253">
        <v>0.14000000000000001</v>
      </c>
      <c r="F5253">
        <v>1.1048500000000001</v>
      </c>
      <c r="G5253" s="384">
        <v>0</v>
      </c>
      <c r="H5253">
        <v>1.0981300000000001</v>
      </c>
    </row>
    <row r="5254" spans="1:10">
      <c r="A5254">
        <v>5346</v>
      </c>
      <c r="B5254" s="612">
        <v>43921.606249999997</v>
      </c>
      <c r="C5254" s="405" t="s">
        <v>2054</v>
      </c>
      <c r="D5254" s="384">
        <v>1199</v>
      </c>
      <c r="E5254">
        <v>0.14000000000000001</v>
      </c>
      <c r="F5254">
        <v>1.0981300000000001</v>
      </c>
      <c r="G5254" s="384">
        <v>0</v>
      </c>
      <c r="H5254">
        <v>1.0981300000000001</v>
      </c>
      <c r="I5254">
        <v>-94.64</v>
      </c>
      <c r="J5254" s="384">
        <v>29079.360000000001</v>
      </c>
    </row>
    <row r="5255" spans="1:10">
      <c r="A5255">
        <v>5218</v>
      </c>
      <c r="B5255" s="612">
        <v>43920.479861111111</v>
      </c>
      <c r="C5255" s="405" t="s">
        <v>97</v>
      </c>
      <c r="D5255" s="384">
        <v>1200</v>
      </c>
      <c r="E5255">
        <v>0.02</v>
      </c>
      <c r="F5255">
        <v>1.10527</v>
      </c>
      <c r="G5255" s="384">
        <v>0</v>
      </c>
      <c r="H5255">
        <v>0</v>
      </c>
    </row>
    <row r="5256" spans="1:10">
      <c r="A5256">
        <v>5219</v>
      </c>
      <c r="B5256" s="612">
        <v>43920.479861111111</v>
      </c>
      <c r="C5256" s="405" t="s">
        <v>2110</v>
      </c>
      <c r="D5256" s="384">
        <v>1200</v>
      </c>
      <c r="E5256">
        <v>0.02</v>
      </c>
      <c r="F5256">
        <v>1.10527</v>
      </c>
      <c r="G5256" s="384">
        <v>0</v>
      </c>
      <c r="H5256">
        <v>1.1042700000000001</v>
      </c>
    </row>
    <row r="5257" spans="1:10">
      <c r="A5257">
        <v>5220</v>
      </c>
      <c r="B5257" s="612">
        <v>43920.506944444445</v>
      </c>
      <c r="C5257" s="405" t="s">
        <v>2054</v>
      </c>
      <c r="D5257" s="384">
        <v>1200</v>
      </c>
      <c r="E5257">
        <v>0.02</v>
      </c>
      <c r="F5257">
        <v>1.1042700000000001</v>
      </c>
      <c r="G5257" s="384">
        <v>0</v>
      </c>
      <c r="H5257">
        <v>1.1042700000000001</v>
      </c>
      <c r="I5257">
        <v>2</v>
      </c>
      <c r="J5257" s="384">
        <v>29350.65</v>
      </c>
    </row>
    <row r="5258" spans="1:10">
      <c r="A5258">
        <v>5221</v>
      </c>
      <c r="B5258" s="612">
        <v>43920.529166666667</v>
      </c>
      <c r="C5258" s="405" t="s">
        <v>97</v>
      </c>
      <c r="D5258" s="384">
        <v>1201</v>
      </c>
      <c r="E5258">
        <v>0.02</v>
      </c>
      <c r="F5258">
        <v>1.10338</v>
      </c>
      <c r="G5258" s="384">
        <v>0</v>
      </c>
      <c r="H5258">
        <v>0</v>
      </c>
    </row>
    <row r="5259" spans="1:10">
      <c r="A5259">
        <v>5222</v>
      </c>
      <c r="B5259" s="612">
        <v>43920.529166666667</v>
      </c>
      <c r="C5259" s="405" t="s">
        <v>2110</v>
      </c>
      <c r="D5259" s="384">
        <v>1201</v>
      </c>
      <c r="E5259">
        <v>0.02</v>
      </c>
      <c r="F5259">
        <v>1.10338</v>
      </c>
      <c r="G5259" s="384">
        <v>0</v>
      </c>
      <c r="H5259">
        <v>1.1023799999999999</v>
      </c>
    </row>
    <row r="5260" spans="1:10">
      <c r="A5260">
        <v>5231</v>
      </c>
      <c r="B5260" s="612">
        <v>43920.538194444445</v>
      </c>
      <c r="C5260" s="405" t="s">
        <v>2054</v>
      </c>
      <c r="D5260" s="384">
        <v>1201</v>
      </c>
      <c r="E5260">
        <v>0.02</v>
      </c>
      <c r="F5260">
        <v>1.1023799999999999</v>
      </c>
      <c r="G5260" s="384">
        <v>0</v>
      </c>
      <c r="H5260">
        <v>1.1023799999999999</v>
      </c>
      <c r="I5260">
        <v>2</v>
      </c>
      <c r="J5260" s="384">
        <v>29352.65</v>
      </c>
    </row>
    <row r="5261" spans="1:10">
      <c r="A5261">
        <v>5223</v>
      </c>
      <c r="B5261" s="612">
        <v>43920.536805555559</v>
      </c>
      <c r="C5261" s="405" t="s">
        <v>96</v>
      </c>
      <c r="D5261" s="384">
        <v>1202</v>
      </c>
      <c r="E5261">
        <v>0.23</v>
      </c>
      <c r="F5261">
        <v>1.1028500000000001</v>
      </c>
      <c r="G5261" s="384">
        <v>0</v>
      </c>
      <c r="H5261">
        <v>0</v>
      </c>
    </row>
    <row r="5262" spans="1:10">
      <c r="A5262">
        <v>5224</v>
      </c>
      <c r="B5262" s="612">
        <v>43920.536805555559</v>
      </c>
      <c r="C5262" s="405" t="s">
        <v>2110</v>
      </c>
      <c r="D5262" s="384">
        <v>1202</v>
      </c>
      <c r="E5262">
        <v>0.23</v>
      </c>
      <c r="F5262">
        <v>1.1028500000000001</v>
      </c>
      <c r="G5262" s="384">
        <v>0</v>
      </c>
      <c r="H5262">
        <v>1.10677</v>
      </c>
    </row>
    <row r="5263" spans="1:10">
      <c r="A5263">
        <v>5256</v>
      </c>
      <c r="B5263" s="612">
        <v>43921.036805555559</v>
      </c>
      <c r="C5263" s="405" t="s">
        <v>2110</v>
      </c>
      <c r="D5263" s="384">
        <v>1202</v>
      </c>
      <c r="E5263">
        <v>0.23</v>
      </c>
      <c r="F5263">
        <v>1.1028500000000001</v>
      </c>
      <c r="G5263" s="384">
        <v>0</v>
      </c>
      <c r="H5263">
        <v>1.1049800000000001</v>
      </c>
    </row>
    <row r="5264" spans="1:10">
      <c r="A5264">
        <v>5285</v>
      </c>
      <c r="B5264" s="612">
        <v>43921.373611111114</v>
      </c>
      <c r="C5264" s="405" t="s">
        <v>2110</v>
      </c>
      <c r="D5264" s="384">
        <v>1202</v>
      </c>
      <c r="E5264">
        <v>0.23</v>
      </c>
      <c r="F5264">
        <v>1.1028500000000001</v>
      </c>
      <c r="G5264" s="384">
        <v>0</v>
      </c>
      <c r="H5264">
        <v>1.10284</v>
      </c>
    </row>
    <row r="5265" spans="1:10">
      <c r="A5265">
        <v>5304</v>
      </c>
      <c r="B5265" s="612">
        <v>43921.442361111112</v>
      </c>
      <c r="C5265" s="405" t="s">
        <v>2110</v>
      </c>
      <c r="D5265" s="384">
        <v>1202</v>
      </c>
      <c r="E5265">
        <v>0.23</v>
      </c>
      <c r="F5265">
        <v>1.1028500000000001</v>
      </c>
      <c r="G5265" s="384">
        <v>0</v>
      </c>
      <c r="H5265">
        <v>1.1005400000000001</v>
      </c>
    </row>
    <row r="5266" spans="1:10">
      <c r="A5266">
        <v>5317</v>
      </c>
      <c r="B5266" s="612">
        <v>43921.463194444441</v>
      </c>
      <c r="C5266" s="405" t="s">
        <v>2110</v>
      </c>
      <c r="D5266" s="384">
        <v>1202</v>
      </c>
      <c r="E5266">
        <v>0.23</v>
      </c>
      <c r="F5266">
        <v>1.1028500000000001</v>
      </c>
      <c r="G5266" s="384">
        <v>0</v>
      </c>
      <c r="H5266">
        <v>1.0981300000000001</v>
      </c>
    </row>
    <row r="5267" spans="1:10">
      <c r="A5267">
        <v>5347</v>
      </c>
      <c r="B5267" s="612">
        <v>43921.606249999997</v>
      </c>
      <c r="C5267" s="405" t="s">
        <v>2054</v>
      </c>
      <c r="D5267" s="384">
        <v>1202</v>
      </c>
      <c r="E5267">
        <v>0.23</v>
      </c>
      <c r="F5267">
        <v>1.0981300000000001</v>
      </c>
      <c r="G5267" s="384">
        <v>0</v>
      </c>
      <c r="H5267">
        <v>1.0981300000000001</v>
      </c>
      <c r="I5267">
        <v>-109.48</v>
      </c>
      <c r="J5267" s="384">
        <v>28969.87</v>
      </c>
    </row>
    <row r="5268" spans="1:10">
      <c r="A5268">
        <v>5232</v>
      </c>
      <c r="B5268" s="612">
        <v>43920.546527777777</v>
      </c>
      <c r="C5268" s="405" t="s">
        <v>97</v>
      </c>
      <c r="D5268" s="384">
        <v>1203</v>
      </c>
      <c r="E5268">
        <v>0.02</v>
      </c>
      <c r="F5268">
        <v>1.10198</v>
      </c>
      <c r="G5268" s="384">
        <v>0</v>
      </c>
      <c r="H5268">
        <v>0</v>
      </c>
    </row>
    <row r="5269" spans="1:10">
      <c r="A5269">
        <v>5233</v>
      </c>
      <c r="B5269" s="612">
        <v>43920.546527777777</v>
      </c>
      <c r="C5269" s="405" t="s">
        <v>2110</v>
      </c>
      <c r="D5269" s="384">
        <v>1203</v>
      </c>
      <c r="E5269">
        <v>0.02</v>
      </c>
      <c r="F5269">
        <v>1.10198</v>
      </c>
      <c r="G5269" s="384">
        <v>0</v>
      </c>
      <c r="H5269">
        <v>1.1009800000000001</v>
      </c>
    </row>
    <row r="5270" spans="1:10">
      <c r="A5270">
        <v>5236</v>
      </c>
      <c r="B5270" s="612">
        <v>43920.581944444442</v>
      </c>
      <c r="C5270" s="405" t="s">
        <v>2110</v>
      </c>
      <c r="D5270" s="384">
        <v>1203</v>
      </c>
      <c r="E5270">
        <v>0.02</v>
      </c>
      <c r="F5270">
        <v>1.10198</v>
      </c>
      <c r="G5270" s="384">
        <v>0</v>
      </c>
      <c r="H5270">
        <v>1.10178</v>
      </c>
    </row>
    <row r="5271" spans="1:10">
      <c r="A5271">
        <v>5237</v>
      </c>
      <c r="B5271" s="612">
        <v>43920.661111111112</v>
      </c>
      <c r="C5271" s="405" t="s">
        <v>2054</v>
      </c>
      <c r="D5271" s="384">
        <v>1203</v>
      </c>
      <c r="E5271">
        <v>0.02</v>
      </c>
      <c r="F5271">
        <v>1.10178</v>
      </c>
      <c r="G5271" s="384">
        <v>0</v>
      </c>
      <c r="H5271">
        <v>1.10178</v>
      </c>
      <c r="I5271">
        <v>0.4</v>
      </c>
      <c r="J5271" s="384">
        <v>29353.05</v>
      </c>
    </row>
    <row r="5272" spans="1:10">
      <c r="A5272">
        <v>5234</v>
      </c>
      <c r="B5272" s="612">
        <v>43920.581944444442</v>
      </c>
      <c r="C5272" s="405" t="s">
        <v>97</v>
      </c>
      <c r="D5272" s="384">
        <v>1204</v>
      </c>
      <c r="E5272">
        <v>0.02</v>
      </c>
      <c r="F5272">
        <v>1.10358</v>
      </c>
      <c r="G5272" s="384">
        <v>0</v>
      </c>
      <c r="H5272">
        <v>0</v>
      </c>
    </row>
    <row r="5273" spans="1:10">
      <c r="A5273">
        <v>5235</v>
      </c>
      <c r="B5273" s="612">
        <v>43920.581944444442</v>
      </c>
      <c r="C5273" s="405" t="s">
        <v>2110</v>
      </c>
      <c r="D5273" s="384">
        <v>1204</v>
      </c>
      <c r="E5273">
        <v>0.02</v>
      </c>
      <c r="F5273">
        <v>1.10358</v>
      </c>
      <c r="G5273" s="384">
        <v>0</v>
      </c>
      <c r="H5273">
        <v>1.10178</v>
      </c>
    </row>
    <row r="5274" spans="1:10">
      <c r="A5274">
        <v>5238</v>
      </c>
      <c r="B5274" s="612">
        <v>43920.661111111112</v>
      </c>
      <c r="C5274" s="405" t="s">
        <v>2054</v>
      </c>
      <c r="D5274" s="384">
        <v>1204</v>
      </c>
      <c r="E5274">
        <v>0.02</v>
      </c>
      <c r="F5274">
        <v>1.10178</v>
      </c>
      <c r="G5274" s="384">
        <v>0</v>
      </c>
      <c r="H5274">
        <v>1.10178</v>
      </c>
      <c r="I5274">
        <v>3.6</v>
      </c>
      <c r="J5274" s="384">
        <v>29356.65</v>
      </c>
    </row>
    <row r="5275" spans="1:10">
      <c r="A5275">
        <v>5239</v>
      </c>
      <c r="B5275" s="612">
        <v>43920.671527777777</v>
      </c>
      <c r="C5275" s="405" t="s">
        <v>97</v>
      </c>
      <c r="D5275" s="384">
        <v>1205</v>
      </c>
      <c r="E5275">
        <v>0.02</v>
      </c>
      <c r="F5275">
        <v>1.10209</v>
      </c>
      <c r="G5275" s="384">
        <v>0</v>
      </c>
      <c r="H5275">
        <v>0</v>
      </c>
    </row>
    <row r="5276" spans="1:10">
      <c r="A5276">
        <v>5240</v>
      </c>
      <c r="B5276" s="612">
        <v>43920.671527777777</v>
      </c>
      <c r="C5276" s="405" t="s">
        <v>2110</v>
      </c>
      <c r="D5276" s="384">
        <v>1205</v>
      </c>
      <c r="E5276">
        <v>0.02</v>
      </c>
      <c r="F5276">
        <v>1.10209</v>
      </c>
      <c r="G5276" s="384">
        <v>0</v>
      </c>
      <c r="H5276">
        <v>1.1010899999999999</v>
      </c>
    </row>
    <row r="5277" spans="1:10">
      <c r="A5277">
        <v>5243</v>
      </c>
      <c r="B5277" s="612">
        <v>43920.765277777777</v>
      </c>
      <c r="C5277" s="405" t="s">
        <v>2110</v>
      </c>
      <c r="D5277" s="384">
        <v>1205</v>
      </c>
      <c r="E5277">
        <v>0.02</v>
      </c>
      <c r="F5277">
        <v>1.10209</v>
      </c>
      <c r="G5277" s="384">
        <v>0</v>
      </c>
      <c r="H5277">
        <v>1.1019000000000001</v>
      </c>
    </row>
    <row r="5278" spans="1:10">
      <c r="A5278">
        <v>5247</v>
      </c>
      <c r="B5278" s="612">
        <v>43920.832638888889</v>
      </c>
      <c r="C5278" s="405" t="s">
        <v>2110</v>
      </c>
      <c r="D5278" s="384">
        <v>1205</v>
      </c>
      <c r="E5278">
        <v>0.02</v>
      </c>
      <c r="F5278">
        <v>1.10209</v>
      </c>
      <c r="G5278" s="384">
        <v>0</v>
      </c>
      <c r="H5278">
        <v>1.10293</v>
      </c>
    </row>
    <row r="5279" spans="1:10">
      <c r="A5279">
        <v>5248</v>
      </c>
      <c r="B5279" s="612">
        <v>43920.894444444442</v>
      </c>
      <c r="C5279" s="405" t="s">
        <v>2054</v>
      </c>
      <c r="D5279" s="384">
        <v>1205</v>
      </c>
      <c r="E5279">
        <v>0.02</v>
      </c>
      <c r="F5279">
        <v>1.10293</v>
      </c>
      <c r="G5279" s="384">
        <v>0</v>
      </c>
      <c r="H5279">
        <v>1.10293</v>
      </c>
      <c r="I5279">
        <v>-1.68</v>
      </c>
      <c r="J5279" s="384">
        <v>29354.97</v>
      </c>
    </row>
    <row r="5280" spans="1:10">
      <c r="A5280">
        <v>5241</v>
      </c>
      <c r="B5280" s="612">
        <v>43920.765277777777</v>
      </c>
      <c r="C5280" s="405" t="s">
        <v>97</v>
      </c>
      <c r="D5280" s="384">
        <v>1206</v>
      </c>
      <c r="E5280">
        <v>0.02</v>
      </c>
      <c r="F5280">
        <v>1.10371</v>
      </c>
      <c r="G5280" s="384">
        <v>0</v>
      </c>
      <c r="H5280">
        <v>0</v>
      </c>
    </row>
    <row r="5281" spans="1:10">
      <c r="A5281">
        <v>5242</v>
      </c>
      <c r="B5281" s="612">
        <v>43920.765277777777</v>
      </c>
      <c r="C5281" s="405" t="s">
        <v>2110</v>
      </c>
      <c r="D5281" s="384">
        <v>1206</v>
      </c>
      <c r="E5281">
        <v>0.02</v>
      </c>
      <c r="F5281">
        <v>1.10371</v>
      </c>
      <c r="G5281" s="384">
        <v>0</v>
      </c>
      <c r="H5281">
        <v>1.1019000000000001</v>
      </c>
    </row>
    <row r="5282" spans="1:10">
      <c r="A5282">
        <v>5246</v>
      </c>
      <c r="B5282" s="612">
        <v>43920.832638888889</v>
      </c>
      <c r="C5282" s="405" t="s">
        <v>2110</v>
      </c>
      <c r="D5282" s="384">
        <v>1206</v>
      </c>
      <c r="E5282">
        <v>0.02</v>
      </c>
      <c r="F5282">
        <v>1.10371</v>
      </c>
      <c r="G5282" s="384">
        <v>0</v>
      </c>
      <c r="H5282">
        <v>1.10293</v>
      </c>
    </row>
    <row r="5283" spans="1:10">
      <c r="A5283">
        <v>5249</v>
      </c>
      <c r="B5283" s="612">
        <v>43920.894444444442</v>
      </c>
      <c r="C5283" s="405" t="s">
        <v>2054</v>
      </c>
      <c r="D5283" s="384">
        <v>1206</v>
      </c>
      <c r="E5283">
        <v>0.02</v>
      </c>
      <c r="F5283">
        <v>1.10293</v>
      </c>
      <c r="G5283" s="384">
        <v>0</v>
      </c>
      <c r="H5283">
        <v>1.10293</v>
      </c>
      <c r="I5283">
        <v>1.56</v>
      </c>
      <c r="J5283" s="384">
        <v>29356.53</v>
      </c>
    </row>
    <row r="5284" spans="1:10">
      <c r="A5284">
        <v>5244</v>
      </c>
      <c r="B5284" s="612">
        <v>43920.832638888889</v>
      </c>
      <c r="C5284" s="405" t="s">
        <v>97</v>
      </c>
      <c r="D5284" s="384">
        <v>1207</v>
      </c>
      <c r="E5284">
        <v>0.03</v>
      </c>
      <c r="F5284">
        <v>1.10531</v>
      </c>
      <c r="G5284" s="384">
        <v>0</v>
      </c>
      <c r="H5284">
        <v>0</v>
      </c>
    </row>
    <row r="5285" spans="1:10">
      <c r="A5285">
        <v>5245</v>
      </c>
      <c r="B5285" s="612">
        <v>43920.832638888889</v>
      </c>
      <c r="C5285" s="405" t="s">
        <v>2110</v>
      </c>
      <c r="D5285" s="384">
        <v>1207</v>
      </c>
      <c r="E5285">
        <v>0.03</v>
      </c>
      <c r="F5285">
        <v>1.10531</v>
      </c>
      <c r="G5285" s="384">
        <v>0</v>
      </c>
      <c r="H5285">
        <v>1.10293</v>
      </c>
    </row>
    <row r="5286" spans="1:10">
      <c r="A5286">
        <v>5250</v>
      </c>
      <c r="B5286" s="612">
        <v>43920.894444444442</v>
      </c>
      <c r="C5286" s="405" t="s">
        <v>2054</v>
      </c>
      <c r="D5286" s="384">
        <v>1207</v>
      </c>
      <c r="E5286">
        <v>0.03</v>
      </c>
      <c r="F5286">
        <v>1.10293</v>
      </c>
      <c r="G5286" s="384">
        <v>0</v>
      </c>
      <c r="H5286">
        <v>1.10293</v>
      </c>
      <c r="I5286">
        <v>7.14</v>
      </c>
      <c r="J5286" s="384">
        <v>29363.67</v>
      </c>
    </row>
    <row r="5287" spans="1:10">
      <c r="A5287">
        <v>5251</v>
      </c>
      <c r="B5287" s="612">
        <v>43920.972916666666</v>
      </c>
      <c r="C5287" s="405" t="s">
        <v>97</v>
      </c>
      <c r="D5287" s="384">
        <v>1208</v>
      </c>
      <c r="E5287">
        <v>0.02</v>
      </c>
      <c r="F5287">
        <v>1.1031299999999999</v>
      </c>
      <c r="G5287" s="384">
        <v>0</v>
      </c>
      <c r="H5287">
        <v>0</v>
      </c>
    </row>
    <row r="5288" spans="1:10">
      <c r="A5288">
        <v>5252</v>
      </c>
      <c r="B5288" s="612">
        <v>43920.972916666666</v>
      </c>
      <c r="C5288" s="405" t="s">
        <v>2110</v>
      </c>
      <c r="D5288" s="384">
        <v>1208</v>
      </c>
      <c r="E5288">
        <v>0.02</v>
      </c>
      <c r="F5288">
        <v>1.1031299999999999</v>
      </c>
      <c r="G5288" s="384">
        <v>0</v>
      </c>
      <c r="H5288">
        <v>1.1021300000000001</v>
      </c>
    </row>
    <row r="5289" spans="1:10">
      <c r="A5289">
        <v>5253</v>
      </c>
      <c r="B5289" s="612">
        <v>43921.036111111112</v>
      </c>
      <c r="C5289" s="405" t="s">
        <v>2054</v>
      </c>
      <c r="D5289" s="384">
        <v>1208</v>
      </c>
      <c r="E5289">
        <v>0.02</v>
      </c>
      <c r="F5289">
        <v>1.1021300000000001</v>
      </c>
      <c r="G5289" s="384">
        <v>0</v>
      </c>
      <c r="H5289">
        <v>1.1021300000000001</v>
      </c>
      <c r="I5289">
        <v>2.02</v>
      </c>
      <c r="J5289" s="384">
        <v>29365.69</v>
      </c>
    </row>
    <row r="5290" spans="1:10">
      <c r="A5290">
        <v>5254</v>
      </c>
      <c r="B5290" s="612">
        <v>43921.036805555559</v>
      </c>
      <c r="C5290" s="405" t="s">
        <v>96</v>
      </c>
      <c r="D5290" s="384">
        <v>1209</v>
      </c>
      <c r="E5290">
        <v>0.38</v>
      </c>
      <c r="F5290">
        <v>1.1007400000000001</v>
      </c>
      <c r="G5290" s="384">
        <v>0</v>
      </c>
      <c r="H5290">
        <v>0</v>
      </c>
    </row>
    <row r="5291" spans="1:10">
      <c r="A5291">
        <v>5255</v>
      </c>
      <c r="B5291" s="612">
        <v>43921.036805555559</v>
      </c>
      <c r="C5291" s="405" t="s">
        <v>2110</v>
      </c>
      <c r="D5291" s="384">
        <v>1209</v>
      </c>
      <c r="E5291">
        <v>0.38</v>
      </c>
      <c r="F5291">
        <v>1.1007400000000001</v>
      </c>
      <c r="G5291" s="384">
        <v>0</v>
      </c>
      <c r="H5291">
        <v>1.1049800000000001</v>
      </c>
    </row>
    <row r="5292" spans="1:10">
      <c r="A5292">
        <v>5284</v>
      </c>
      <c r="B5292" s="612">
        <v>43921.373611111114</v>
      </c>
      <c r="C5292" s="405" t="s">
        <v>2110</v>
      </c>
      <c r="D5292" s="384">
        <v>1209</v>
      </c>
      <c r="E5292">
        <v>0.38</v>
      </c>
      <c r="F5292">
        <v>1.1007400000000001</v>
      </c>
      <c r="G5292" s="384">
        <v>0</v>
      </c>
      <c r="H5292">
        <v>1.10284</v>
      </c>
    </row>
    <row r="5293" spans="1:10">
      <c r="A5293">
        <v>5303</v>
      </c>
      <c r="B5293" s="612">
        <v>43921.442361111112</v>
      </c>
      <c r="C5293" s="405" t="s">
        <v>2110</v>
      </c>
      <c r="D5293" s="384">
        <v>1209</v>
      </c>
      <c r="E5293">
        <v>0.38</v>
      </c>
      <c r="F5293">
        <v>1.1007400000000001</v>
      </c>
      <c r="G5293" s="384">
        <v>0</v>
      </c>
      <c r="H5293">
        <v>1.1005400000000001</v>
      </c>
    </row>
    <row r="5294" spans="1:10">
      <c r="A5294">
        <v>5316</v>
      </c>
      <c r="B5294" s="612">
        <v>43921.463194444441</v>
      </c>
      <c r="C5294" s="405" t="s">
        <v>2110</v>
      </c>
      <c r="D5294" s="384">
        <v>1209</v>
      </c>
      <c r="E5294">
        <v>0.38</v>
      </c>
      <c r="F5294">
        <v>1.1007400000000001</v>
      </c>
      <c r="G5294" s="384">
        <v>0</v>
      </c>
      <c r="H5294">
        <v>1.0981300000000001</v>
      </c>
    </row>
    <row r="5295" spans="1:10">
      <c r="A5295">
        <v>5348</v>
      </c>
      <c r="B5295" s="612">
        <v>43921.606249999997</v>
      </c>
      <c r="C5295" s="405" t="s">
        <v>2054</v>
      </c>
      <c r="D5295" s="384">
        <v>1209</v>
      </c>
      <c r="E5295">
        <v>0.38</v>
      </c>
      <c r="F5295">
        <v>1.0981300000000001</v>
      </c>
      <c r="G5295" s="384">
        <v>0</v>
      </c>
      <c r="H5295">
        <v>1.0981300000000001</v>
      </c>
      <c r="I5295">
        <v>-99.18</v>
      </c>
      <c r="J5295" s="384">
        <v>28870.69</v>
      </c>
    </row>
    <row r="5296" spans="1:10">
      <c r="A5296">
        <v>5263</v>
      </c>
      <c r="B5296" s="612">
        <v>43921.055555555555</v>
      </c>
      <c r="C5296" s="405" t="s">
        <v>97</v>
      </c>
      <c r="D5296" s="384">
        <v>1210</v>
      </c>
      <c r="E5296">
        <v>0.02</v>
      </c>
      <c r="F5296">
        <v>1.1019000000000001</v>
      </c>
      <c r="G5296" s="384">
        <v>0</v>
      </c>
      <c r="H5296">
        <v>0</v>
      </c>
    </row>
    <row r="5297" spans="1:10">
      <c r="A5297">
        <v>5264</v>
      </c>
      <c r="B5297" s="612">
        <v>43921.055555555555</v>
      </c>
      <c r="C5297" s="405" t="s">
        <v>2110</v>
      </c>
      <c r="D5297" s="384">
        <v>1210</v>
      </c>
      <c r="E5297">
        <v>0.02</v>
      </c>
      <c r="F5297">
        <v>1.1019000000000001</v>
      </c>
      <c r="G5297" s="384">
        <v>0</v>
      </c>
      <c r="H5297">
        <v>1.1009</v>
      </c>
    </row>
    <row r="5298" spans="1:10">
      <c r="A5298">
        <v>5265</v>
      </c>
      <c r="B5298" s="612">
        <v>43921.0625</v>
      </c>
      <c r="C5298" s="405" t="s">
        <v>2054</v>
      </c>
      <c r="D5298" s="384">
        <v>1210</v>
      </c>
      <c r="E5298">
        <v>0.02</v>
      </c>
      <c r="F5298">
        <v>1.1009</v>
      </c>
      <c r="G5298" s="384">
        <v>0</v>
      </c>
      <c r="H5298">
        <v>1.1009</v>
      </c>
      <c r="I5298">
        <v>2</v>
      </c>
      <c r="J5298" s="384">
        <v>29367.69</v>
      </c>
    </row>
    <row r="5299" spans="1:10">
      <c r="A5299">
        <v>5266</v>
      </c>
      <c r="B5299" s="612">
        <v>43921.065972222219</v>
      </c>
      <c r="C5299" s="405" t="s">
        <v>97</v>
      </c>
      <c r="D5299" s="384">
        <v>1211</v>
      </c>
      <c r="E5299">
        <v>0.02</v>
      </c>
      <c r="F5299">
        <v>1.1010800000000001</v>
      </c>
      <c r="G5299" s="384">
        <v>0</v>
      </c>
      <c r="H5299">
        <v>0</v>
      </c>
    </row>
    <row r="5300" spans="1:10">
      <c r="A5300">
        <v>5267</v>
      </c>
      <c r="B5300" s="612">
        <v>43921.065972222219</v>
      </c>
      <c r="C5300" s="405" t="s">
        <v>2110</v>
      </c>
      <c r="D5300" s="384">
        <v>1211</v>
      </c>
      <c r="E5300">
        <v>0.02</v>
      </c>
      <c r="F5300">
        <v>1.1010800000000001</v>
      </c>
      <c r="G5300" s="384">
        <v>0</v>
      </c>
      <c r="H5300">
        <v>1.1000799999999999</v>
      </c>
    </row>
    <row r="5301" spans="1:10">
      <c r="A5301">
        <v>5270</v>
      </c>
      <c r="B5301" s="612">
        <v>43921.107638888891</v>
      </c>
      <c r="C5301" s="405" t="s">
        <v>2110</v>
      </c>
      <c r="D5301" s="384">
        <v>1211</v>
      </c>
      <c r="E5301">
        <v>0.02</v>
      </c>
      <c r="F5301">
        <v>1.1010800000000001</v>
      </c>
      <c r="G5301" s="384">
        <v>0</v>
      </c>
      <c r="H5301">
        <v>1.1008899999999999</v>
      </c>
    </row>
    <row r="5302" spans="1:10">
      <c r="A5302">
        <v>5271</v>
      </c>
      <c r="B5302" s="612">
        <v>43921.268750000003</v>
      </c>
      <c r="C5302" s="405" t="s">
        <v>2054</v>
      </c>
      <c r="D5302" s="384">
        <v>1211</v>
      </c>
      <c r="E5302">
        <v>0.02</v>
      </c>
      <c r="F5302">
        <v>1.1008899999999999</v>
      </c>
      <c r="G5302" s="384">
        <v>0</v>
      </c>
      <c r="H5302">
        <v>1.1008899999999999</v>
      </c>
      <c r="I5302">
        <v>0.38</v>
      </c>
      <c r="J5302" s="384">
        <v>29368.07</v>
      </c>
    </row>
    <row r="5303" spans="1:10">
      <c r="A5303">
        <v>5268</v>
      </c>
      <c r="B5303" s="612">
        <v>43921.107638888891</v>
      </c>
      <c r="C5303" s="405" t="s">
        <v>97</v>
      </c>
      <c r="D5303" s="384">
        <v>1212</v>
      </c>
      <c r="E5303">
        <v>0.02</v>
      </c>
      <c r="F5303">
        <v>1.1027</v>
      </c>
      <c r="G5303" s="384">
        <v>0</v>
      </c>
      <c r="H5303">
        <v>0</v>
      </c>
    </row>
    <row r="5304" spans="1:10">
      <c r="A5304">
        <v>5269</v>
      </c>
      <c r="B5304" s="612">
        <v>43921.107638888891</v>
      </c>
      <c r="C5304" s="405" t="s">
        <v>2110</v>
      </c>
      <c r="D5304" s="384">
        <v>1212</v>
      </c>
      <c r="E5304">
        <v>0.02</v>
      </c>
      <c r="F5304">
        <v>1.1027</v>
      </c>
      <c r="G5304" s="384">
        <v>0</v>
      </c>
      <c r="H5304">
        <v>1.1008899999999999</v>
      </c>
    </row>
    <row r="5305" spans="1:10">
      <c r="A5305">
        <v>5272</v>
      </c>
      <c r="B5305" s="612">
        <v>43921.268750000003</v>
      </c>
      <c r="C5305" s="405" t="s">
        <v>2054</v>
      </c>
      <c r="D5305" s="384">
        <v>1212</v>
      </c>
      <c r="E5305">
        <v>0.02</v>
      </c>
      <c r="F5305">
        <v>1.1008899999999999</v>
      </c>
      <c r="G5305" s="384">
        <v>0</v>
      </c>
      <c r="H5305">
        <v>1.1008899999999999</v>
      </c>
      <c r="I5305">
        <v>3.62</v>
      </c>
      <c r="J5305" s="384">
        <v>29371.69</v>
      </c>
    </row>
    <row r="5306" spans="1:10">
      <c r="A5306">
        <v>5273</v>
      </c>
      <c r="B5306" s="612">
        <v>43921.273611111108</v>
      </c>
      <c r="C5306" s="405" t="s">
        <v>97</v>
      </c>
      <c r="D5306" s="384">
        <v>1213</v>
      </c>
      <c r="E5306">
        <v>0.02</v>
      </c>
      <c r="F5306">
        <v>1.1012500000000001</v>
      </c>
      <c r="G5306" s="384">
        <v>0</v>
      </c>
      <c r="H5306">
        <v>0</v>
      </c>
    </row>
    <row r="5307" spans="1:10">
      <c r="A5307">
        <v>5274</v>
      </c>
      <c r="B5307" s="612">
        <v>43921.273611111108</v>
      </c>
      <c r="C5307" s="405" t="s">
        <v>2110</v>
      </c>
      <c r="D5307" s="384">
        <v>1213</v>
      </c>
      <c r="E5307">
        <v>0.02</v>
      </c>
      <c r="F5307">
        <v>1.1012500000000001</v>
      </c>
      <c r="G5307" s="384">
        <v>0</v>
      </c>
      <c r="H5307">
        <v>1.10025</v>
      </c>
    </row>
    <row r="5308" spans="1:10">
      <c r="A5308">
        <v>5275</v>
      </c>
      <c r="B5308" s="612">
        <v>43921.277083333334</v>
      </c>
      <c r="C5308" s="405" t="s">
        <v>2054</v>
      </c>
      <c r="D5308" s="384">
        <v>1213</v>
      </c>
      <c r="E5308">
        <v>0.02</v>
      </c>
      <c r="F5308">
        <v>1.10025</v>
      </c>
      <c r="G5308" s="384">
        <v>0</v>
      </c>
      <c r="H5308">
        <v>1.10025</v>
      </c>
      <c r="I5308">
        <v>2</v>
      </c>
      <c r="J5308" s="384">
        <v>29373.69</v>
      </c>
    </row>
    <row r="5309" spans="1:10">
      <c r="A5309">
        <v>5276</v>
      </c>
      <c r="B5309" s="612">
        <v>43921.302083333336</v>
      </c>
      <c r="C5309" s="405" t="s">
        <v>97</v>
      </c>
      <c r="D5309" s="384">
        <v>1214</v>
      </c>
      <c r="E5309">
        <v>0.02</v>
      </c>
      <c r="F5309">
        <v>1.1005</v>
      </c>
      <c r="G5309" s="384">
        <v>0</v>
      </c>
      <c r="H5309">
        <v>0</v>
      </c>
    </row>
    <row r="5310" spans="1:10">
      <c r="A5310">
        <v>5277</v>
      </c>
      <c r="B5310" s="612">
        <v>43921.302083333336</v>
      </c>
      <c r="C5310" s="405" t="s">
        <v>2110</v>
      </c>
      <c r="D5310" s="384">
        <v>1214</v>
      </c>
      <c r="E5310">
        <v>0.02</v>
      </c>
      <c r="F5310">
        <v>1.1005</v>
      </c>
      <c r="G5310" s="384">
        <v>0</v>
      </c>
      <c r="H5310">
        <v>1.0994999999999999</v>
      </c>
    </row>
    <row r="5311" spans="1:10">
      <c r="A5311">
        <v>5278</v>
      </c>
      <c r="B5311" s="612">
        <v>43921.304166666669</v>
      </c>
      <c r="C5311" s="405" t="s">
        <v>2054</v>
      </c>
      <c r="D5311" s="384">
        <v>1214</v>
      </c>
      <c r="E5311">
        <v>0.02</v>
      </c>
      <c r="F5311">
        <v>1.0994999999999999</v>
      </c>
      <c r="G5311" s="384">
        <v>0</v>
      </c>
      <c r="H5311">
        <v>1.0994999999999999</v>
      </c>
      <c r="I5311">
        <v>2</v>
      </c>
      <c r="J5311" s="384">
        <v>29375.69</v>
      </c>
    </row>
    <row r="5312" spans="1:10">
      <c r="A5312">
        <v>5279</v>
      </c>
      <c r="B5312" s="612">
        <v>43921.317361111112</v>
      </c>
      <c r="C5312" s="405" t="s">
        <v>97</v>
      </c>
      <c r="D5312" s="384">
        <v>1215</v>
      </c>
      <c r="E5312">
        <v>0.02</v>
      </c>
      <c r="F5312">
        <v>1.10032</v>
      </c>
      <c r="G5312" s="384">
        <v>0</v>
      </c>
      <c r="H5312">
        <v>0</v>
      </c>
    </row>
    <row r="5313" spans="1:10">
      <c r="A5313">
        <v>5280</v>
      </c>
      <c r="B5313" s="612">
        <v>43921.317361111112</v>
      </c>
      <c r="C5313" s="405" t="s">
        <v>2110</v>
      </c>
      <c r="D5313" s="384">
        <v>1215</v>
      </c>
      <c r="E5313">
        <v>0.02</v>
      </c>
      <c r="F5313">
        <v>1.10032</v>
      </c>
      <c r="G5313" s="384">
        <v>0</v>
      </c>
      <c r="H5313">
        <v>1.0993200000000001</v>
      </c>
    </row>
    <row r="5314" spans="1:10">
      <c r="A5314">
        <v>5281</v>
      </c>
      <c r="B5314" s="612">
        <v>43921.365277777775</v>
      </c>
      <c r="C5314" s="405" t="s">
        <v>2054</v>
      </c>
      <c r="D5314" s="384">
        <v>1215</v>
      </c>
      <c r="E5314">
        <v>0.02</v>
      </c>
      <c r="F5314">
        <v>1.0993200000000001</v>
      </c>
      <c r="G5314" s="384">
        <v>0</v>
      </c>
      <c r="H5314">
        <v>1.0993200000000001</v>
      </c>
      <c r="I5314">
        <v>2</v>
      </c>
      <c r="J5314" s="384">
        <v>29377.69</v>
      </c>
    </row>
    <row r="5315" spans="1:10">
      <c r="A5315">
        <v>5282</v>
      </c>
      <c r="B5315" s="612">
        <v>43921.373611111114</v>
      </c>
      <c r="C5315" s="405" t="s">
        <v>96</v>
      </c>
      <c r="D5315" s="384">
        <v>1216</v>
      </c>
      <c r="E5315">
        <v>0.64</v>
      </c>
      <c r="F5315">
        <v>1.0985100000000001</v>
      </c>
      <c r="G5315" s="384">
        <v>0</v>
      </c>
      <c r="H5315">
        <v>0</v>
      </c>
    </row>
    <row r="5316" spans="1:10">
      <c r="A5316">
        <v>5283</v>
      </c>
      <c r="B5316" s="612">
        <v>43921.373611111114</v>
      </c>
      <c r="C5316" s="405" t="s">
        <v>2110</v>
      </c>
      <c r="D5316" s="384">
        <v>1216</v>
      </c>
      <c r="E5316">
        <v>0.64</v>
      </c>
      <c r="F5316">
        <v>1.0985100000000001</v>
      </c>
      <c r="G5316" s="384">
        <v>0</v>
      </c>
      <c r="H5316">
        <v>1.10284</v>
      </c>
    </row>
    <row r="5317" spans="1:10">
      <c r="A5317">
        <v>5302</v>
      </c>
      <c r="B5317" s="612">
        <v>43921.442361111112</v>
      </c>
      <c r="C5317" s="405" t="s">
        <v>2110</v>
      </c>
      <c r="D5317" s="384">
        <v>1216</v>
      </c>
      <c r="E5317">
        <v>0.64</v>
      </c>
      <c r="F5317">
        <v>1.0985100000000001</v>
      </c>
      <c r="G5317" s="384">
        <v>0</v>
      </c>
      <c r="H5317">
        <v>1.1005400000000001</v>
      </c>
    </row>
    <row r="5318" spans="1:10">
      <c r="A5318">
        <v>5315</v>
      </c>
      <c r="B5318" s="612">
        <v>43921.463194444441</v>
      </c>
      <c r="C5318" s="405" t="s">
        <v>2110</v>
      </c>
      <c r="D5318" s="384">
        <v>1216</v>
      </c>
      <c r="E5318">
        <v>0.64</v>
      </c>
      <c r="F5318">
        <v>1.0985100000000001</v>
      </c>
      <c r="G5318" s="384">
        <v>0</v>
      </c>
      <c r="H5318">
        <v>1.0981300000000001</v>
      </c>
    </row>
    <row r="5319" spans="1:10">
      <c r="A5319">
        <v>5349</v>
      </c>
      <c r="B5319" s="612">
        <v>43921.606249999997</v>
      </c>
      <c r="C5319" s="405" t="s">
        <v>2054</v>
      </c>
      <c r="D5319" s="384">
        <v>1216</v>
      </c>
      <c r="E5319">
        <v>0.64</v>
      </c>
      <c r="F5319">
        <v>1.0981300000000001</v>
      </c>
      <c r="G5319" s="384">
        <v>0</v>
      </c>
      <c r="H5319">
        <v>1.0981300000000001</v>
      </c>
      <c r="I5319">
        <v>-24.32</v>
      </c>
      <c r="J5319" s="384">
        <v>28846.37</v>
      </c>
    </row>
    <row r="5320" spans="1:10">
      <c r="A5320">
        <v>5292</v>
      </c>
      <c r="B5320" s="612">
        <v>43921.390277777777</v>
      </c>
      <c r="C5320" s="405" t="s">
        <v>97</v>
      </c>
      <c r="D5320" s="384">
        <v>1217</v>
      </c>
      <c r="E5320">
        <v>0.02</v>
      </c>
      <c r="F5320">
        <v>1.0983700000000001</v>
      </c>
      <c r="G5320" s="384">
        <v>0</v>
      </c>
      <c r="H5320">
        <v>0</v>
      </c>
    </row>
    <row r="5321" spans="1:10">
      <c r="A5321">
        <v>5293</v>
      </c>
      <c r="B5321" s="612">
        <v>43921.390277777777</v>
      </c>
      <c r="C5321" s="405" t="s">
        <v>2110</v>
      </c>
      <c r="D5321" s="384">
        <v>1217</v>
      </c>
      <c r="E5321">
        <v>0.02</v>
      </c>
      <c r="F5321">
        <v>1.0983700000000001</v>
      </c>
      <c r="G5321" s="384">
        <v>0</v>
      </c>
      <c r="H5321">
        <v>1.09737</v>
      </c>
    </row>
    <row r="5322" spans="1:10">
      <c r="A5322">
        <v>5294</v>
      </c>
      <c r="B5322" s="612">
        <v>43921.402777777781</v>
      </c>
      <c r="C5322" s="405" t="s">
        <v>2054</v>
      </c>
      <c r="D5322" s="384">
        <v>1217</v>
      </c>
      <c r="E5322">
        <v>0.02</v>
      </c>
      <c r="F5322">
        <v>1.09737</v>
      </c>
      <c r="G5322" s="384">
        <v>0</v>
      </c>
      <c r="H5322">
        <v>1.09737</v>
      </c>
      <c r="I5322">
        <v>2</v>
      </c>
      <c r="J5322" s="384">
        <v>29379.69</v>
      </c>
    </row>
    <row r="5323" spans="1:10">
      <c r="A5323">
        <v>5295</v>
      </c>
      <c r="B5323" s="612">
        <v>43921.413194444445</v>
      </c>
      <c r="C5323" s="405" t="s">
        <v>97</v>
      </c>
      <c r="D5323" s="384">
        <v>1218</v>
      </c>
      <c r="E5323">
        <v>0.02</v>
      </c>
      <c r="F5323">
        <v>1.09751</v>
      </c>
      <c r="G5323" s="384">
        <v>0</v>
      </c>
      <c r="H5323">
        <v>0</v>
      </c>
    </row>
    <row r="5324" spans="1:10">
      <c r="A5324">
        <v>5296</v>
      </c>
      <c r="B5324" s="612">
        <v>43921.413194444445</v>
      </c>
      <c r="C5324" s="405" t="s">
        <v>2110</v>
      </c>
      <c r="D5324" s="384">
        <v>1218</v>
      </c>
      <c r="E5324">
        <v>0.02</v>
      </c>
      <c r="F5324">
        <v>1.09751</v>
      </c>
      <c r="G5324" s="384">
        <v>0</v>
      </c>
      <c r="H5324">
        <v>1.0965100000000001</v>
      </c>
    </row>
    <row r="5325" spans="1:10">
      <c r="A5325">
        <v>5297</v>
      </c>
      <c r="B5325" s="612">
        <v>43921.433333333334</v>
      </c>
      <c r="C5325" s="405" t="s">
        <v>2054</v>
      </c>
      <c r="D5325" s="384">
        <v>1218</v>
      </c>
      <c r="E5325">
        <v>0.02</v>
      </c>
      <c r="F5325">
        <v>1.0965100000000001</v>
      </c>
      <c r="G5325" s="384">
        <v>0</v>
      </c>
      <c r="H5325">
        <v>1.0965100000000001</v>
      </c>
      <c r="I5325">
        <v>2</v>
      </c>
      <c r="J5325" s="384">
        <v>29381.69</v>
      </c>
    </row>
    <row r="5326" spans="1:10">
      <c r="A5326">
        <v>5298</v>
      </c>
      <c r="B5326" s="612">
        <v>43921.436805555553</v>
      </c>
      <c r="C5326" s="405" t="s">
        <v>97</v>
      </c>
      <c r="D5326" s="384">
        <v>1219</v>
      </c>
      <c r="E5326">
        <v>0.02</v>
      </c>
      <c r="F5326">
        <v>1.0967499999999999</v>
      </c>
      <c r="G5326" s="384">
        <v>0</v>
      </c>
      <c r="H5326">
        <v>0</v>
      </c>
    </row>
    <row r="5327" spans="1:10">
      <c r="A5327">
        <v>5299</v>
      </c>
      <c r="B5327" s="612">
        <v>43921.436805555553</v>
      </c>
      <c r="C5327" s="405" t="s">
        <v>2110</v>
      </c>
      <c r="D5327" s="384">
        <v>1219</v>
      </c>
      <c r="E5327">
        <v>0.02</v>
      </c>
      <c r="F5327">
        <v>1.0967499999999999</v>
      </c>
      <c r="G5327" s="384">
        <v>0</v>
      </c>
      <c r="H5327">
        <v>1.09575</v>
      </c>
    </row>
    <row r="5328" spans="1:10">
      <c r="A5328">
        <v>5311</v>
      </c>
      <c r="B5328" s="612">
        <v>43921.45416666667</v>
      </c>
      <c r="C5328" s="405" t="s">
        <v>2054</v>
      </c>
      <c r="D5328" s="384">
        <v>1219</v>
      </c>
      <c r="E5328">
        <v>0.02</v>
      </c>
      <c r="F5328">
        <v>1.09575</v>
      </c>
      <c r="G5328" s="384">
        <v>0</v>
      </c>
      <c r="H5328">
        <v>1.09575</v>
      </c>
      <c r="I5328">
        <v>2</v>
      </c>
      <c r="J5328" s="384">
        <v>29383.69</v>
      </c>
    </row>
    <row r="5329" spans="1:10">
      <c r="A5329">
        <v>5300</v>
      </c>
      <c r="B5329" s="612">
        <v>43921.442361111112</v>
      </c>
      <c r="C5329" s="405" t="s">
        <v>96</v>
      </c>
      <c r="D5329" s="384">
        <v>1220</v>
      </c>
      <c r="E5329">
        <v>1.1100000000000001</v>
      </c>
      <c r="F5329">
        <v>1.0962000000000001</v>
      </c>
      <c r="G5329" s="384">
        <v>0</v>
      </c>
      <c r="H5329">
        <v>0</v>
      </c>
    </row>
    <row r="5330" spans="1:10">
      <c r="A5330">
        <v>5301</v>
      </c>
      <c r="B5330" s="612">
        <v>43921.442361111112</v>
      </c>
      <c r="C5330" s="405" t="s">
        <v>2110</v>
      </c>
      <c r="D5330" s="384">
        <v>1220</v>
      </c>
      <c r="E5330">
        <v>1.1100000000000001</v>
      </c>
      <c r="F5330">
        <v>1.0962000000000001</v>
      </c>
      <c r="G5330" s="384">
        <v>0</v>
      </c>
      <c r="H5330">
        <v>1.1005400000000001</v>
      </c>
    </row>
    <row r="5331" spans="1:10">
      <c r="A5331">
        <v>5314</v>
      </c>
      <c r="B5331" s="612">
        <v>43921.463194444441</v>
      </c>
      <c r="C5331" s="405" t="s">
        <v>2110</v>
      </c>
      <c r="D5331" s="384">
        <v>1220</v>
      </c>
      <c r="E5331">
        <v>1.1100000000000001</v>
      </c>
      <c r="F5331">
        <v>1.0962000000000001</v>
      </c>
      <c r="G5331" s="384">
        <v>0</v>
      </c>
      <c r="H5331">
        <v>1.0981300000000001</v>
      </c>
    </row>
    <row r="5332" spans="1:10">
      <c r="A5332">
        <v>5350</v>
      </c>
      <c r="B5332" s="612">
        <v>43921.606249999997</v>
      </c>
      <c r="C5332" s="405" t="s">
        <v>2054</v>
      </c>
      <c r="D5332" s="384">
        <v>1220</v>
      </c>
      <c r="E5332">
        <v>1.1100000000000001</v>
      </c>
      <c r="F5332">
        <v>1.0981300000000001</v>
      </c>
      <c r="G5332" s="384">
        <v>0</v>
      </c>
      <c r="H5332">
        <v>1.0981300000000001</v>
      </c>
      <c r="I5332">
        <v>214.23</v>
      </c>
      <c r="J5332" s="384">
        <v>29060.6</v>
      </c>
    </row>
    <row r="5333" spans="1:10">
      <c r="A5333">
        <v>5312</v>
      </c>
      <c r="B5333" s="612">
        <v>43921.463194444441</v>
      </c>
      <c r="C5333" s="405" t="s">
        <v>96</v>
      </c>
      <c r="D5333" s="384">
        <v>1221</v>
      </c>
      <c r="E5333">
        <v>1.93</v>
      </c>
      <c r="F5333">
        <v>1.0938000000000001</v>
      </c>
      <c r="G5333" s="384">
        <v>0</v>
      </c>
      <c r="H5333">
        <v>0</v>
      </c>
    </row>
    <row r="5334" spans="1:10">
      <c r="A5334">
        <v>5313</v>
      </c>
      <c r="B5334" s="612">
        <v>43921.463194444441</v>
      </c>
      <c r="C5334" s="405" t="s">
        <v>2110</v>
      </c>
      <c r="D5334" s="384">
        <v>1221</v>
      </c>
      <c r="E5334">
        <v>1.93</v>
      </c>
      <c r="F5334">
        <v>1.0938000000000001</v>
      </c>
      <c r="G5334" s="384">
        <v>0</v>
      </c>
      <c r="H5334">
        <v>1.0981300000000001</v>
      </c>
    </row>
    <row r="5335" spans="1:10">
      <c r="A5335">
        <v>5351</v>
      </c>
      <c r="B5335" s="612">
        <v>43921.606249999997</v>
      </c>
      <c r="C5335" s="405" t="s">
        <v>2054</v>
      </c>
      <c r="D5335" s="384">
        <v>1221</v>
      </c>
      <c r="E5335">
        <v>1.93</v>
      </c>
      <c r="F5335">
        <v>1.0981300000000001</v>
      </c>
      <c r="G5335" s="384">
        <v>0</v>
      </c>
      <c r="H5335">
        <v>1.0981300000000001</v>
      </c>
      <c r="I5335">
        <v>835.69</v>
      </c>
      <c r="J5335" s="384">
        <v>29896.29</v>
      </c>
    </row>
    <row r="5336" spans="1:10">
      <c r="A5336">
        <v>5324</v>
      </c>
      <c r="B5336" s="612">
        <v>43921.477083333331</v>
      </c>
      <c r="C5336" s="405" t="s">
        <v>97</v>
      </c>
      <c r="D5336" s="384">
        <v>1222</v>
      </c>
      <c r="E5336">
        <v>0.02</v>
      </c>
      <c r="F5336">
        <v>1.09405</v>
      </c>
      <c r="G5336" s="384">
        <v>0</v>
      </c>
      <c r="H5336">
        <v>0</v>
      </c>
    </row>
    <row r="5337" spans="1:10">
      <c r="A5337">
        <v>5325</v>
      </c>
      <c r="B5337" s="612">
        <v>43921.477083333331</v>
      </c>
      <c r="C5337" s="405" t="s">
        <v>2110</v>
      </c>
      <c r="D5337" s="384">
        <v>1222</v>
      </c>
      <c r="E5337">
        <v>0.02</v>
      </c>
      <c r="F5337">
        <v>1.09405</v>
      </c>
      <c r="G5337" s="384">
        <v>0</v>
      </c>
      <c r="H5337">
        <v>1.0930500000000001</v>
      </c>
    </row>
    <row r="5338" spans="1:10">
      <c r="A5338">
        <v>5328</v>
      </c>
      <c r="B5338" s="612">
        <v>43921.49722222222</v>
      </c>
      <c r="C5338" s="405" t="s">
        <v>2110</v>
      </c>
      <c r="D5338" s="384">
        <v>1222</v>
      </c>
      <c r="E5338">
        <v>0.02</v>
      </c>
      <c r="F5338">
        <v>1.09405</v>
      </c>
      <c r="G5338" s="384">
        <v>0</v>
      </c>
      <c r="H5338">
        <v>1.0938600000000001</v>
      </c>
    </row>
    <row r="5339" spans="1:10">
      <c r="A5339">
        <v>5332</v>
      </c>
      <c r="B5339" s="612">
        <v>43921.531944444447</v>
      </c>
      <c r="C5339" s="405" t="s">
        <v>2110</v>
      </c>
      <c r="D5339" s="384">
        <v>1222</v>
      </c>
      <c r="E5339">
        <v>0.02</v>
      </c>
      <c r="F5339">
        <v>1.09405</v>
      </c>
      <c r="G5339" s="384">
        <v>0</v>
      </c>
      <c r="H5339">
        <v>1.0948899999999999</v>
      </c>
    </row>
    <row r="5340" spans="1:10">
      <c r="A5340">
        <v>5333</v>
      </c>
      <c r="B5340" s="612">
        <v>43921.584027777775</v>
      </c>
      <c r="C5340" s="405" t="s">
        <v>2054</v>
      </c>
      <c r="D5340" s="384">
        <v>1222</v>
      </c>
      <c r="E5340">
        <v>0.02</v>
      </c>
      <c r="F5340">
        <v>1.0948899999999999</v>
      </c>
      <c r="G5340" s="384">
        <v>0</v>
      </c>
      <c r="H5340">
        <v>1.0948899999999999</v>
      </c>
      <c r="I5340">
        <v>-1.68</v>
      </c>
      <c r="J5340" s="384">
        <v>29382.01</v>
      </c>
    </row>
    <row r="5341" spans="1:10">
      <c r="A5341">
        <v>5326</v>
      </c>
      <c r="B5341" s="612">
        <v>43921.49722222222</v>
      </c>
      <c r="C5341" s="405" t="s">
        <v>97</v>
      </c>
      <c r="D5341" s="384">
        <v>1223</v>
      </c>
      <c r="E5341">
        <v>0.02</v>
      </c>
      <c r="F5341">
        <v>1.0956699999999999</v>
      </c>
      <c r="G5341" s="384">
        <v>0</v>
      </c>
      <c r="H5341">
        <v>0</v>
      </c>
    </row>
    <row r="5342" spans="1:10">
      <c r="A5342">
        <v>5327</v>
      </c>
      <c r="B5342" s="612">
        <v>43921.49722222222</v>
      </c>
      <c r="C5342" s="405" t="s">
        <v>2110</v>
      </c>
      <c r="D5342" s="384">
        <v>1223</v>
      </c>
      <c r="E5342">
        <v>0.02</v>
      </c>
      <c r="F5342">
        <v>1.0956699999999999</v>
      </c>
      <c r="G5342" s="384">
        <v>0</v>
      </c>
      <c r="H5342">
        <v>1.0938600000000001</v>
      </c>
    </row>
    <row r="5343" spans="1:10">
      <c r="A5343">
        <v>5331</v>
      </c>
      <c r="B5343" s="612">
        <v>43921.531944444447</v>
      </c>
      <c r="C5343" s="405" t="s">
        <v>2110</v>
      </c>
      <c r="D5343" s="384">
        <v>1223</v>
      </c>
      <c r="E5343">
        <v>0.02</v>
      </c>
      <c r="F5343">
        <v>1.0956699999999999</v>
      </c>
      <c r="G5343" s="384">
        <v>0</v>
      </c>
      <c r="H5343">
        <v>1.0948899999999999</v>
      </c>
    </row>
    <row r="5344" spans="1:10">
      <c r="A5344">
        <v>5334</v>
      </c>
      <c r="B5344" s="612">
        <v>43921.584027777775</v>
      </c>
      <c r="C5344" s="405" t="s">
        <v>2054</v>
      </c>
      <c r="D5344" s="384">
        <v>1223</v>
      </c>
      <c r="E5344">
        <v>0.02</v>
      </c>
      <c r="F5344">
        <v>1.0948899999999999</v>
      </c>
      <c r="G5344" s="384">
        <v>0</v>
      </c>
      <c r="H5344">
        <v>1.0948899999999999</v>
      </c>
      <c r="I5344">
        <v>1.56</v>
      </c>
      <c r="J5344" s="384">
        <v>29383.57</v>
      </c>
    </row>
    <row r="5345" spans="1:10">
      <c r="A5345">
        <v>5329</v>
      </c>
      <c r="B5345" s="612">
        <v>43921.531944444447</v>
      </c>
      <c r="C5345" s="405" t="s">
        <v>97</v>
      </c>
      <c r="D5345" s="384">
        <v>1224</v>
      </c>
      <c r="E5345">
        <v>0.03</v>
      </c>
      <c r="F5345">
        <v>1.09727</v>
      </c>
      <c r="G5345" s="384">
        <v>0</v>
      </c>
      <c r="H5345">
        <v>0</v>
      </c>
    </row>
    <row r="5346" spans="1:10">
      <c r="A5346">
        <v>5330</v>
      </c>
      <c r="B5346" s="612">
        <v>43921.531944444447</v>
      </c>
      <c r="C5346" s="405" t="s">
        <v>2110</v>
      </c>
      <c r="D5346" s="384">
        <v>1224</v>
      </c>
      <c r="E5346">
        <v>0.03</v>
      </c>
      <c r="F5346">
        <v>1.09727</v>
      </c>
      <c r="G5346" s="384">
        <v>0</v>
      </c>
      <c r="H5346">
        <v>1.0948899999999999</v>
      </c>
    </row>
    <row r="5347" spans="1:10">
      <c r="A5347">
        <v>5335</v>
      </c>
      <c r="B5347" s="612">
        <v>43921.584027777775</v>
      </c>
      <c r="C5347" s="405" t="s">
        <v>2054</v>
      </c>
      <c r="D5347" s="384">
        <v>1224</v>
      </c>
      <c r="E5347">
        <v>0.03</v>
      </c>
      <c r="F5347">
        <v>1.0948899999999999</v>
      </c>
      <c r="G5347" s="384">
        <v>0</v>
      </c>
      <c r="H5347">
        <v>1.0948899999999999</v>
      </c>
      <c r="I5347">
        <v>7.14</v>
      </c>
      <c r="J5347" s="384">
        <v>29390.71</v>
      </c>
    </row>
    <row r="5348" spans="1:10">
      <c r="A5348">
        <v>5336</v>
      </c>
      <c r="B5348" s="612">
        <v>43921.592361111114</v>
      </c>
      <c r="C5348" s="405" t="s">
        <v>97</v>
      </c>
      <c r="D5348" s="384">
        <v>1225</v>
      </c>
      <c r="E5348">
        <v>0.02</v>
      </c>
      <c r="F5348">
        <v>1.0960700000000001</v>
      </c>
      <c r="G5348" s="384">
        <v>0</v>
      </c>
      <c r="H5348">
        <v>0</v>
      </c>
    </row>
    <row r="5349" spans="1:10">
      <c r="A5349">
        <v>5337</v>
      </c>
      <c r="B5349" s="612">
        <v>43921.592361111114</v>
      </c>
      <c r="C5349" s="405" t="s">
        <v>2110</v>
      </c>
      <c r="D5349" s="384">
        <v>1225</v>
      </c>
      <c r="E5349">
        <v>0.02</v>
      </c>
      <c r="F5349">
        <v>1.0960700000000001</v>
      </c>
      <c r="G5349" s="384">
        <v>0</v>
      </c>
      <c r="H5349">
        <v>1.09507</v>
      </c>
    </row>
    <row r="5350" spans="1:10">
      <c r="A5350">
        <v>5340</v>
      </c>
      <c r="B5350" s="612">
        <v>43921.606249999997</v>
      </c>
      <c r="C5350" s="405" t="s">
        <v>2110</v>
      </c>
      <c r="D5350" s="384">
        <v>1225</v>
      </c>
      <c r="E5350">
        <v>0.02</v>
      </c>
      <c r="F5350">
        <v>1.0960700000000001</v>
      </c>
      <c r="G5350" s="384">
        <v>0</v>
      </c>
      <c r="H5350">
        <v>1.09588</v>
      </c>
    </row>
    <row r="5351" spans="1:10">
      <c r="A5351">
        <v>5355</v>
      </c>
      <c r="B5351" s="612">
        <v>43921.609027777777</v>
      </c>
      <c r="C5351" s="405" t="s">
        <v>2110</v>
      </c>
      <c r="D5351" s="384">
        <v>1225</v>
      </c>
      <c r="E5351">
        <v>0.02</v>
      </c>
      <c r="F5351">
        <v>1.0960700000000001</v>
      </c>
      <c r="G5351" s="384">
        <v>0</v>
      </c>
      <c r="H5351">
        <v>1.09694</v>
      </c>
    </row>
    <row r="5352" spans="1:10">
      <c r="A5352">
        <v>5356</v>
      </c>
      <c r="B5352" s="612">
        <v>43921.615277777775</v>
      </c>
      <c r="C5352" s="405" t="s">
        <v>2054</v>
      </c>
      <c r="D5352" s="384">
        <v>1225</v>
      </c>
      <c r="E5352">
        <v>0.02</v>
      </c>
      <c r="F5352">
        <v>1.09694</v>
      </c>
      <c r="G5352" s="384">
        <v>0</v>
      </c>
      <c r="H5352">
        <v>1.09694</v>
      </c>
      <c r="I5352">
        <v>-1.74</v>
      </c>
      <c r="J5352" s="384">
        <v>29894.55</v>
      </c>
    </row>
    <row r="5353" spans="1:10">
      <c r="A5353">
        <v>5338</v>
      </c>
      <c r="B5353" s="612">
        <v>43921.606249999997</v>
      </c>
      <c r="C5353" s="405" t="s">
        <v>97</v>
      </c>
      <c r="D5353" s="384">
        <v>1226</v>
      </c>
      <c r="E5353">
        <v>0.02</v>
      </c>
      <c r="F5353">
        <v>1.09768</v>
      </c>
      <c r="G5353" s="384">
        <v>0</v>
      </c>
      <c r="H5353">
        <v>0</v>
      </c>
    </row>
    <row r="5354" spans="1:10">
      <c r="A5354">
        <v>5339</v>
      </c>
      <c r="B5354" s="612">
        <v>43921.606249999997</v>
      </c>
      <c r="C5354" s="405" t="s">
        <v>2110</v>
      </c>
      <c r="D5354" s="384">
        <v>1226</v>
      </c>
      <c r="E5354">
        <v>0.02</v>
      </c>
      <c r="F5354">
        <v>1.09768</v>
      </c>
      <c r="G5354" s="384">
        <v>0</v>
      </c>
      <c r="H5354">
        <v>1.09588</v>
      </c>
    </row>
    <row r="5355" spans="1:10">
      <c r="A5355">
        <v>5354</v>
      </c>
      <c r="B5355" s="612">
        <v>43921.609027777777</v>
      </c>
      <c r="C5355" s="405" t="s">
        <v>2110</v>
      </c>
      <c r="D5355" s="384">
        <v>1226</v>
      </c>
      <c r="E5355">
        <v>0.02</v>
      </c>
      <c r="F5355">
        <v>1.09768</v>
      </c>
      <c r="G5355" s="384">
        <v>0</v>
      </c>
      <c r="H5355">
        <v>1.09694</v>
      </c>
    </row>
    <row r="5356" spans="1:10">
      <c r="A5356">
        <v>5357</v>
      </c>
      <c r="B5356" s="612">
        <v>43921.615277777775</v>
      </c>
      <c r="C5356" s="405" t="s">
        <v>2054</v>
      </c>
      <c r="D5356" s="384">
        <v>1226</v>
      </c>
      <c r="E5356">
        <v>0.02</v>
      </c>
      <c r="F5356">
        <v>1.09694</v>
      </c>
      <c r="G5356" s="384">
        <v>0</v>
      </c>
      <c r="H5356">
        <v>1.09694</v>
      </c>
      <c r="I5356">
        <v>1.48</v>
      </c>
      <c r="J5356" s="384">
        <v>29896.03</v>
      </c>
    </row>
    <row r="5357" spans="1:10">
      <c r="A5357">
        <v>5352</v>
      </c>
      <c r="B5357" s="612">
        <v>43921.609027777777</v>
      </c>
      <c r="C5357" s="405" t="s">
        <v>97</v>
      </c>
      <c r="D5357" s="384">
        <v>1227</v>
      </c>
      <c r="E5357">
        <v>0.03</v>
      </c>
      <c r="F5357">
        <v>1.09937</v>
      </c>
      <c r="G5357" s="384">
        <v>0</v>
      </c>
      <c r="H5357">
        <v>0</v>
      </c>
    </row>
    <row r="5358" spans="1:10">
      <c r="A5358">
        <v>5353</v>
      </c>
      <c r="B5358" s="612">
        <v>43921.609027777777</v>
      </c>
      <c r="C5358" s="405" t="s">
        <v>2110</v>
      </c>
      <c r="D5358" s="384">
        <v>1227</v>
      </c>
      <c r="E5358">
        <v>0.03</v>
      </c>
      <c r="F5358">
        <v>1.09937</v>
      </c>
      <c r="G5358" s="384">
        <v>0</v>
      </c>
      <c r="H5358">
        <v>1.09694</v>
      </c>
    </row>
    <row r="5359" spans="1:10">
      <c r="A5359">
        <v>5358</v>
      </c>
      <c r="B5359" s="612">
        <v>43921.615277777775</v>
      </c>
      <c r="C5359" s="405" t="s">
        <v>2054</v>
      </c>
      <c r="D5359" s="384">
        <v>1227</v>
      </c>
      <c r="E5359">
        <v>0.03</v>
      </c>
      <c r="F5359">
        <v>1.09694</v>
      </c>
      <c r="G5359" s="384">
        <v>0</v>
      </c>
      <c r="H5359">
        <v>1.09694</v>
      </c>
      <c r="I5359">
        <v>7.29</v>
      </c>
      <c r="J5359" s="384">
        <v>29903.32</v>
      </c>
    </row>
    <row r="5360" spans="1:10">
      <c r="A5360">
        <v>5359</v>
      </c>
      <c r="B5360" s="612">
        <v>43921.617361111108</v>
      </c>
      <c r="C5360" s="405" t="s">
        <v>96</v>
      </c>
      <c r="D5360" s="384">
        <v>1228</v>
      </c>
      <c r="E5360">
        <v>0.02</v>
      </c>
      <c r="F5360">
        <v>1.0961099999999999</v>
      </c>
      <c r="G5360" s="384">
        <v>0</v>
      </c>
      <c r="H5360">
        <v>0</v>
      </c>
    </row>
    <row r="5361" spans="1:10">
      <c r="A5361">
        <v>5360</v>
      </c>
      <c r="B5361" s="612">
        <v>43921.617361111108</v>
      </c>
      <c r="C5361" s="405" t="s">
        <v>2110</v>
      </c>
      <c r="D5361" s="384">
        <v>1228</v>
      </c>
      <c r="E5361">
        <v>0.02</v>
      </c>
      <c r="F5361">
        <v>1.0961099999999999</v>
      </c>
      <c r="G5361" s="384">
        <v>0</v>
      </c>
      <c r="H5361">
        <v>1.09711</v>
      </c>
    </row>
    <row r="5362" spans="1:10">
      <c r="A5362">
        <v>5361</v>
      </c>
      <c r="B5362" s="612">
        <v>43921.621527777781</v>
      </c>
      <c r="C5362" s="405" t="s">
        <v>2054</v>
      </c>
      <c r="D5362" s="384">
        <v>1228</v>
      </c>
      <c r="E5362">
        <v>0.02</v>
      </c>
      <c r="F5362">
        <v>1.09711</v>
      </c>
      <c r="G5362" s="384">
        <v>0</v>
      </c>
      <c r="H5362">
        <v>1.09711</v>
      </c>
      <c r="I5362">
        <v>2</v>
      </c>
      <c r="J5362" s="384">
        <v>29905.32</v>
      </c>
    </row>
    <row r="5363" spans="1:10">
      <c r="A5363">
        <v>5362</v>
      </c>
      <c r="B5363" s="612">
        <v>43921.62777777778</v>
      </c>
      <c r="C5363" s="405" t="s">
        <v>96</v>
      </c>
      <c r="D5363" s="384">
        <v>1229</v>
      </c>
      <c r="E5363">
        <v>0.02</v>
      </c>
      <c r="F5363">
        <v>1.09711</v>
      </c>
      <c r="G5363" s="384">
        <v>0</v>
      </c>
      <c r="H5363">
        <v>0</v>
      </c>
    </row>
    <row r="5364" spans="1:10">
      <c r="A5364">
        <v>5363</v>
      </c>
      <c r="B5364" s="612">
        <v>43921.62777777778</v>
      </c>
      <c r="C5364" s="405" t="s">
        <v>2110</v>
      </c>
      <c r="D5364" s="384">
        <v>1229</v>
      </c>
      <c r="E5364">
        <v>0.02</v>
      </c>
      <c r="F5364">
        <v>1.09711</v>
      </c>
      <c r="G5364" s="384">
        <v>0</v>
      </c>
      <c r="H5364">
        <v>1.0981099999999999</v>
      </c>
    </row>
    <row r="5365" spans="1:10">
      <c r="A5365">
        <v>5364</v>
      </c>
      <c r="B5365" s="612">
        <v>43921.628472222219</v>
      </c>
      <c r="C5365" s="405" t="s">
        <v>2054</v>
      </c>
      <c r="D5365" s="384">
        <v>1229</v>
      </c>
      <c r="E5365">
        <v>0.02</v>
      </c>
      <c r="F5365">
        <v>1.0981099999999999</v>
      </c>
      <c r="G5365" s="384">
        <v>0</v>
      </c>
      <c r="H5365">
        <v>1.0981099999999999</v>
      </c>
      <c r="I5365">
        <v>2</v>
      </c>
      <c r="J5365" s="384">
        <v>29907.32</v>
      </c>
    </row>
    <row r="5366" spans="1:10">
      <c r="A5366">
        <v>5365</v>
      </c>
      <c r="B5366" s="612">
        <v>43921.629861111112</v>
      </c>
      <c r="C5366" s="405" t="s">
        <v>97</v>
      </c>
      <c r="D5366" s="384">
        <v>1230</v>
      </c>
      <c r="E5366">
        <v>0.02</v>
      </c>
      <c r="F5366">
        <v>1.09866</v>
      </c>
      <c r="G5366" s="384">
        <v>0</v>
      </c>
      <c r="H5366">
        <v>0</v>
      </c>
    </row>
    <row r="5367" spans="1:10">
      <c r="A5367">
        <v>5366</v>
      </c>
      <c r="B5367" s="612">
        <v>43921.629861111112</v>
      </c>
      <c r="C5367" s="405" t="s">
        <v>2110</v>
      </c>
      <c r="D5367" s="384">
        <v>1230</v>
      </c>
      <c r="E5367">
        <v>0.02</v>
      </c>
      <c r="F5367">
        <v>1.09866</v>
      </c>
      <c r="G5367" s="384">
        <v>0</v>
      </c>
      <c r="H5367">
        <v>1.0976600000000001</v>
      </c>
    </row>
    <row r="5368" spans="1:10">
      <c r="A5368">
        <v>5369</v>
      </c>
      <c r="B5368" s="612">
        <v>43921.644444444442</v>
      </c>
      <c r="C5368" s="405" t="s">
        <v>2110</v>
      </c>
      <c r="D5368" s="384">
        <v>1230</v>
      </c>
      <c r="E5368">
        <v>0.02</v>
      </c>
      <c r="F5368">
        <v>1.09866</v>
      </c>
      <c r="G5368" s="384">
        <v>0</v>
      </c>
      <c r="H5368">
        <v>1.09846</v>
      </c>
    </row>
    <row r="5369" spans="1:10">
      <c r="A5369">
        <v>5376</v>
      </c>
      <c r="B5369" s="612">
        <v>43921.662499999999</v>
      </c>
      <c r="C5369" s="405" t="s">
        <v>2110</v>
      </c>
      <c r="D5369" s="384">
        <v>1230</v>
      </c>
      <c r="E5369">
        <v>0.02</v>
      </c>
      <c r="F5369">
        <v>1.09866</v>
      </c>
      <c r="G5369" s="384">
        <v>0</v>
      </c>
      <c r="H5369">
        <v>1.0994900000000001</v>
      </c>
    </row>
    <row r="5370" spans="1:10">
      <c r="A5370">
        <v>5382</v>
      </c>
      <c r="B5370" s="612">
        <v>43921.675000000003</v>
      </c>
      <c r="C5370" s="405" t="s">
        <v>2054</v>
      </c>
      <c r="D5370" s="384">
        <v>1230</v>
      </c>
      <c r="E5370">
        <v>0.02</v>
      </c>
      <c r="F5370">
        <v>1.0994900000000001</v>
      </c>
      <c r="G5370" s="384">
        <v>0</v>
      </c>
      <c r="H5370">
        <v>1.0994900000000001</v>
      </c>
      <c r="I5370">
        <v>-1.66</v>
      </c>
      <c r="J5370" s="384">
        <v>29907.66</v>
      </c>
    </row>
    <row r="5371" spans="1:10">
      <c r="A5371">
        <v>5367</v>
      </c>
      <c r="B5371" s="612">
        <v>43921.644444444442</v>
      </c>
      <c r="C5371" s="405" t="s">
        <v>97</v>
      </c>
      <c r="D5371" s="384">
        <v>1231</v>
      </c>
      <c r="E5371">
        <v>0.02</v>
      </c>
      <c r="F5371">
        <v>1.10026</v>
      </c>
      <c r="G5371" s="384">
        <v>0</v>
      </c>
      <c r="H5371">
        <v>0</v>
      </c>
    </row>
    <row r="5372" spans="1:10">
      <c r="A5372">
        <v>5368</v>
      </c>
      <c r="B5372" s="612">
        <v>43921.644444444442</v>
      </c>
      <c r="C5372" s="405" t="s">
        <v>2110</v>
      </c>
      <c r="D5372" s="384">
        <v>1231</v>
      </c>
      <c r="E5372">
        <v>0.02</v>
      </c>
      <c r="F5372">
        <v>1.10026</v>
      </c>
      <c r="G5372" s="384">
        <v>0</v>
      </c>
      <c r="H5372">
        <v>1.09846</v>
      </c>
    </row>
    <row r="5373" spans="1:10">
      <c r="A5373">
        <v>5375</v>
      </c>
      <c r="B5373" s="612">
        <v>43921.662499999999</v>
      </c>
      <c r="C5373" s="405" t="s">
        <v>2110</v>
      </c>
      <c r="D5373" s="384">
        <v>1231</v>
      </c>
      <c r="E5373">
        <v>0.02</v>
      </c>
      <c r="F5373">
        <v>1.10026</v>
      </c>
      <c r="G5373" s="384">
        <v>0</v>
      </c>
      <c r="H5373">
        <v>1.0994900000000001</v>
      </c>
    </row>
    <row r="5374" spans="1:10">
      <c r="A5374">
        <v>5383</v>
      </c>
      <c r="B5374" s="612">
        <v>43921.675000000003</v>
      </c>
      <c r="C5374" s="405" t="s">
        <v>2054</v>
      </c>
      <c r="D5374" s="384">
        <v>1231</v>
      </c>
      <c r="E5374">
        <v>0.02</v>
      </c>
      <c r="F5374">
        <v>1.0994900000000001</v>
      </c>
      <c r="G5374" s="384">
        <v>0</v>
      </c>
      <c r="H5374">
        <v>1.0994900000000001</v>
      </c>
      <c r="I5374">
        <v>1.54</v>
      </c>
      <c r="J5374" s="384">
        <v>29909.200000000001</v>
      </c>
    </row>
    <row r="5375" spans="1:10">
      <c r="A5375">
        <v>5370</v>
      </c>
      <c r="B5375" s="612">
        <v>43921.647222222222</v>
      </c>
      <c r="C5375" s="405" t="s">
        <v>96</v>
      </c>
      <c r="D5375" s="384">
        <v>1232</v>
      </c>
      <c r="E5375">
        <v>0.02</v>
      </c>
      <c r="F5375">
        <v>1.1001300000000001</v>
      </c>
      <c r="G5375" s="384">
        <v>0</v>
      </c>
      <c r="H5375">
        <v>0</v>
      </c>
    </row>
    <row r="5376" spans="1:10">
      <c r="A5376">
        <v>5371</v>
      </c>
      <c r="B5376" s="612">
        <v>43921.647222222222</v>
      </c>
      <c r="C5376" s="405" t="s">
        <v>2110</v>
      </c>
      <c r="D5376" s="384">
        <v>1232</v>
      </c>
      <c r="E5376">
        <v>0.02</v>
      </c>
      <c r="F5376">
        <v>1.1001300000000001</v>
      </c>
      <c r="G5376" s="384">
        <v>0</v>
      </c>
      <c r="H5376">
        <v>1.1011299999999999</v>
      </c>
    </row>
    <row r="5377" spans="1:10">
      <c r="A5377">
        <v>5372</v>
      </c>
      <c r="B5377" s="612">
        <v>43921.660416666666</v>
      </c>
      <c r="C5377" s="405" t="s">
        <v>2054</v>
      </c>
      <c r="D5377" s="384">
        <v>1232</v>
      </c>
      <c r="E5377">
        <v>0.02</v>
      </c>
      <c r="F5377">
        <v>1.1011299999999999</v>
      </c>
      <c r="G5377" s="384">
        <v>0</v>
      </c>
      <c r="H5377">
        <v>1.1011299999999999</v>
      </c>
      <c r="I5377">
        <v>2</v>
      </c>
      <c r="J5377" s="384">
        <v>29909.32</v>
      </c>
    </row>
    <row r="5378" spans="1:10">
      <c r="A5378">
        <v>5373</v>
      </c>
      <c r="B5378" s="612">
        <v>43921.662499999999</v>
      </c>
      <c r="C5378" s="405" t="s">
        <v>97</v>
      </c>
      <c r="D5378" s="384">
        <v>1233</v>
      </c>
      <c r="E5378">
        <v>0.03</v>
      </c>
      <c r="F5378">
        <v>1.1018699999999999</v>
      </c>
      <c r="G5378" s="384">
        <v>0</v>
      </c>
      <c r="H5378">
        <v>0</v>
      </c>
    </row>
    <row r="5379" spans="1:10">
      <c r="A5379">
        <v>5374</v>
      </c>
      <c r="B5379" s="612">
        <v>43921.662499999999</v>
      </c>
      <c r="C5379" s="405" t="s">
        <v>2110</v>
      </c>
      <c r="D5379" s="384">
        <v>1233</v>
      </c>
      <c r="E5379">
        <v>0.03</v>
      </c>
      <c r="F5379">
        <v>1.1018699999999999</v>
      </c>
      <c r="G5379" s="384">
        <v>0</v>
      </c>
      <c r="H5379">
        <v>1.0994900000000001</v>
      </c>
    </row>
    <row r="5380" spans="1:10">
      <c r="A5380">
        <v>5384</v>
      </c>
      <c r="B5380" s="612">
        <v>43921.675000000003</v>
      </c>
      <c r="C5380" s="405" t="s">
        <v>2054</v>
      </c>
      <c r="D5380" s="384">
        <v>1233</v>
      </c>
      <c r="E5380">
        <v>0.03</v>
      </c>
      <c r="F5380">
        <v>1.0994900000000001</v>
      </c>
      <c r="G5380" s="384">
        <v>0</v>
      </c>
      <c r="H5380">
        <v>1.0994900000000001</v>
      </c>
      <c r="I5380">
        <v>7.14</v>
      </c>
      <c r="J5380" s="384">
        <v>29916.34</v>
      </c>
    </row>
    <row r="5381" spans="1:10">
      <c r="A5381">
        <v>5377</v>
      </c>
      <c r="B5381" s="612">
        <v>43921.667361111111</v>
      </c>
      <c r="C5381" s="405" t="s">
        <v>96</v>
      </c>
      <c r="D5381" s="384">
        <v>1234</v>
      </c>
      <c r="E5381">
        <v>0.02</v>
      </c>
      <c r="F5381">
        <v>1.1014699999999999</v>
      </c>
      <c r="G5381" s="384">
        <v>0</v>
      </c>
      <c r="H5381">
        <v>0</v>
      </c>
    </row>
    <row r="5382" spans="1:10">
      <c r="A5382">
        <v>5378</v>
      </c>
      <c r="B5382" s="612">
        <v>43921.667361111111</v>
      </c>
      <c r="C5382" s="405" t="s">
        <v>2110</v>
      </c>
      <c r="D5382" s="384">
        <v>1234</v>
      </c>
      <c r="E5382">
        <v>0.02</v>
      </c>
      <c r="F5382">
        <v>1.1014699999999999</v>
      </c>
      <c r="G5382" s="384">
        <v>0</v>
      </c>
      <c r="H5382">
        <v>1.1024700000000001</v>
      </c>
    </row>
    <row r="5383" spans="1:10">
      <c r="A5383">
        <v>5381</v>
      </c>
      <c r="B5383" s="612">
        <v>43921.674305555556</v>
      </c>
      <c r="C5383" s="405" t="s">
        <v>2110</v>
      </c>
      <c r="D5383" s="384">
        <v>1234</v>
      </c>
      <c r="E5383">
        <v>0.02</v>
      </c>
      <c r="F5383">
        <v>1.1014699999999999</v>
      </c>
      <c r="G5383" s="384">
        <v>0</v>
      </c>
      <c r="H5383">
        <v>1.1016699999999999</v>
      </c>
    </row>
    <row r="5384" spans="1:10">
      <c r="A5384">
        <v>5391</v>
      </c>
      <c r="B5384" s="612">
        <v>43921.697916666664</v>
      </c>
      <c r="C5384" s="405" t="s">
        <v>2110</v>
      </c>
      <c r="D5384" s="384">
        <v>1234</v>
      </c>
      <c r="E5384">
        <v>0.02</v>
      </c>
      <c r="F5384">
        <v>1.1014699999999999</v>
      </c>
      <c r="G5384" s="384">
        <v>0</v>
      </c>
      <c r="H5384">
        <v>1.1006400000000001</v>
      </c>
    </row>
    <row r="5385" spans="1:10">
      <c r="A5385">
        <v>5397</v>
      </c>
      <c r="B5385" s="612">
        <v>43921.748611111114</v>
      </c>
      <c r="C5385" s="405" t="s">
        <v>2054</v>
      </c>
      <c r="D5385" s="384">
        <v>1234</v>
      </c>
      <c r="E5385">
        <v>0.02</v>
      </c>
      <c r="F5385">
        <v>1.1006400000000001</v>
      </c>
      <c r="G5385" s="384">
        <v>0</v>
      </c>
      <c r="H5385">
        <v>1.1006400000000001</v>
      </c>
      <c r="I5385">
        <v>-1.66</v>
      </c>
      <c r="J5385" s="384">
        <v>29916.68</v>
      </c>
    </row>
    <row r="5386" spans="1:10">
      <c r="A5386">
        <v>5379</v>
      </c>
      <c r="B5386" s="612">
        <v>43921.674305555556</v>
      </c>
      <c r="C5386" s="405" t="s">
        <v>96</v>
      </c>
      <c r="D5386" s="384">
        <v>1235</v>
      </c>
      <c r="E5386">
        <v>0.02</v>
      </c>
      <c r="F5386">
        <v>1.0998699999999999</v>
      </c>
      <c r="G5386" s="384">
        <v>0</v>
      </c>
      <c r="H5386">
        <v>0</v>
      </c>
    </row>
    <row r="5387" spans="1:10">
      <c r="A5387">
        <v>5380</v>
      </c>
      <c r="B5387" s="612">
        <v>43921.674305555556</v>
      </c>
      <c r="C5387" s="405" t="s">
        <v>2110</v>
      </c>
      <c r="D5387" s="384">
        <v>1235</v>
      </c>
      <c r="E5387">
        <v>0.02</v>
      </c>
      <c r="F5387">
        <v>1.0998699999999999</v>
      </c>
      <c r="G5387" s="384">
        <v>0</v>
      </c>
      <c r="H5387">
        <v>1.1016699999999999</v>
      </c>
    </row>
    <row r="5388" spans="1:10">
      <c r="A5388">
        <v>5390</v>
      </c>
      <c r="B5388" s="612">
        <v>43921.697916666664</v>
      </c>
      <c r="C5388" s="405" t="s">
        <v>2110</v>
      </c>
      <c r="D5388" s="384">
        <v>1235</v>
      </c>
      <c r="E5388">
        <v>0.02</v>
      </c>
      <c r="F5388">
        <v>1.0998699999999999</v>
      </c>
      <c r="G5388" s="384">
        <v>0</v>
      </c>
      <c r="H5388">
        <v>1.1006400000000001</v>
      </c>
    </row>
    <row r="5389" spans="1:10">
      <c r="A5389">
        <v>5398</v>
      </c>
      <c r="B5389" s="612">
        <v>43921.748611111114</v>
      </c>
      <c r="C5389" s="405" t="s">
        <v>2054</v>
      </c>
      <c r="D5389" s="384">
        <v>1235</v>
      </c>
      <c r="E5389">
        <v>0.02</v>
      </c>
      <c r="F5389">
        <v>1.1006400000000001</v>
      </c>
      <c r="G5389" s="384">
        <v>0</v>
      </c>
      <c r="H5389">
        <v>1.1006400000000001</v>
      </c>
      <c r="I5389">
        <v>1.54</v>
      </c>
      <c r="J5389" s="384">
        <v>29918.22</v>
      </c>
    </row>
    <row r="5390" spans="1:10">
      <c r="A5390">
        <v>5385</v>
      </c>
      <c r="B5390" s="612">
        <v>43921.678472222222</v>
      </c>
      <c r="C5390" s="405" t="s">
        <v>97</v>
      </c>
      <c r="D5390" s="384">
        <v>1236</v>
      </c>
      <c r="E5390">
        <v>0.02</v>
      </c>
      <c r="F5390">
        <v>1.09962</v>
      </c>
      <c r="G5390" s="384">
        <v>0</v>
      </c>
      <c r="H5390">
        <v>0</v>
      </c>
    </row>
    <row r="5391" spans="1:10">
      <c r="A5391">
        <v>5386</v>
      </c>
      <c r="B5391" s="612">
        <v>43921.678472222222</v>
      </c>
      <c r="C5391" s="405" t="s">
        <v>2110</v>
      </c>
      <c r="D5391" s="384">
        <v>1236</v>
      </c>
      <c r="E5391">
        <v>0.02</v>
      </c>
      <c r="F5391">
        <v>1.09962</v>
      </c>
      <c r="G5391" s="384">
        <v>0</v>
      </c>
      <c r="H5391">
        <v>1.0986199999999999</v>
      </c>
    </row>
    <row r="5392" spans="1:10">
      <c r="A5392">
        <v>5387</v>
      </c>
      <c r="B5392" s="612">
        <v>43921.697222222225</v>
      </c>
      <c r="C5392" s="405" t="s">
        <v>2054</v>
      </c>
      <c r="D5392" s="384">
        <v>1236</v>
      </c>
      <c r="E5392">
        <v>0.02</v>
      </c>
      <c r="F5392">
        <v>1.0986199999999999</v>
      </c>
      <c r="G5392" s="384">
        <v>0</v>
      </c>
      <c r="H5392">
        <v>1.0986199999999999</v>
      </c>
      <c r="I5392">
        <v>2</v>
      </c>
      <c r="J5392" s="384">
        <v>29918.34</v>
      </c>
    </row>
    <row r="5393" spans="1:10">
      <c r="A5393">
        <v>5388</v>
      </c>
      <c r="B5393" s="612">
        <v>43921.697916666664</v>
      </c>
      <c r="C5393" s="405" t="s">
        <v>96</v>
      </c>
      <c r="D5393" s="384">
        <v>1237</v>
      </c>
      <c r="E5393">
        <v>0.03</v>
      </c>
      <c r="F5393">
        <v>1.09826</v>
      </c>
      <c r="G5393" s="384">
        <v>0</v>
      </c>
      <c r="H5393">
        <v>0</v>
      </c>
    </row>
    <row r="5394" spans="1:10">
      <c r="A5394">
        <v>5389</v>
      </c>
      <c r="B5394" s="612">
        <v>43921.697916666664</v>
      </c>
      <c r="C5394" s="405" t="s">
        <v>2110</v>
      </c>
      <c r="D5394" s="384">
        <v>1237</v>
      </c>
      <c r="E5394">
        <v>0.03</v>
      </c>
      <c r="F5394">
        <v>1.09826</v>
      </c>
      <c r="G5394" s="384">
        <v>0</v>
      </c>
      <c r="H5394">
        <v>1.1006400000000001</v>
      </c>
    </row>
    <row r="5395" spans="1:10">
      <c r="A5395">
        <v>5399</v>
      </c>
      <c r="B5395" s="612">
        <v>43921.748611111114</v>
      </c>
      <c r="C5395" s="405" t="s">
        <v>2054</v>
      </c>
      <c r="D5395" s="384">
        <v>1237</v>
      </c>
      <c r="E5395">
        <v>0.03</v>
      </c>
      <c r="F5395">
        <v>1.1006400000000001</v>
      </c>
      <c r="G5395" s="384">
        <v>0</v>
      </c>
      <c r="H5395">
        <v>1.1006400000000001</v>
      </c>
      <c r="I5395">
        <v>7.14</v>
      </c>
      <c r="J5395" s="384">
        <v>29925.360000000001</v>
      </c>
    </row>
    <row r="5396" spans="1:10">
      <c r="A5396">
        <v>5392</v>
      </c>
      <c r="B5396" s="612">
        <v>43921.710416666669</v>
      </c>
      <c r="C5396" s="405" t="s">
        <v>97</v>
      </c>
      <c r="D5396" s="384">
        <v>1238</v>
      </c>
      <c r="E5396">
        <v>0.02</v>
      </c>
      <c r="F5396">
        <v>1.0976399999999999</v>
      </c>
      <c r="G5396" s="384">
        <v>0</v>
      </c>
      <c r="H5396">
        <v>0</v>
      </c>
    </row>
    <row r="5397" spans="1:10">
      <c r="A5397">
        <v>5393</v>
      </c>
      <c r="B5397" s="612">
        <v>43921.710416666669</v>
      </c>
      <c r="C5397" s="405" t="s">
        <v>2110</v>
      </c>
      <c r="D5397" s="384">
        <v>1238</v>
      </c>
      <c r="E5397">
        <v>0.02</v>
      </c>
      <c r="F5397">
        <v>1.0976399999999999</v>
      </c>
      <c r="G5397" s="384">
        <v>0</v>
      </c>
      <c r="H5397">
        <v>1.0966400000000001</v>
      </c>
    </row>
    <row r="5398" spans="1:10">
      <c r="A5398">
        <v>5396</v>
      </c>
      <c r="B5398" s="612">
        <v>43921.747916666667</v>
      </c>
      <c r="C5398" s="405" t="s">
        <v>2110</v>
      </c>
      <c r="D5398" s="384">
        <v>1238</v>
      </c>
      <c r="E5398">
        <v>0.02</v>
      </c>
      <c r="F5398">
        <v>1.0976399999999999</v>
      </c>
      <c r="G5398" s="384">
        <v>0</v>
      </c>
      <c r="H5398">
        <v>1.0977699999999999</v>
      </c>
    </row>
    <row r="5399" spans="1:10">
      <c r="A5399">
        <v>5403</v>
      </c>
      <c r="B5399" s="612">
        <v>43921.750694444447</v>
      </c>
      <c r="C5399" s="405" t="s">
        <v>2110</v>
      </c>
      <c r="D5399" s="384">
        <v>1238</v>
      </c>
      <c r="E5399">
        <v>0.02</v>
      </c>
      <c r="F5399">
        <v>1.0976399999999999</v>
      </c>
      <c r="G5399" s="384">
        <v>0</v>
      </c>
      <c r="H5399">
        <v>1.09893</v>
      </c>
    </row>
    <row r="5400" spans="1:10">
      <c r="A5400">
        <v>5419</v>
      </c>
      <c r="B5400" s="612">
        <v>43921.864583333336</v>
      </c>
      <c r="C5400" s="405" t="s">
        <v>2110</v>
      </c>
      <c r="D5400" s="384">
        <v>1238</v>
      </c>
      <c r="E5400">
        <v>0.02</v>
      </c>
      <c r="F5400">
        <v>1.0976399999999999</v>
      </c>
      <c r="G5400" s="384">
        <v>0</v>
      </c>
      <c r="H5400">
        <v>1.10029</v>
      </c>
    </row>
    <row r="5401" spans="1:10">
      <c r="A5401">
        <v>5426</v>
      </c>
      <c r="B5401" s="612">
        <v>43922.26458333333</v>
      </c>
      <c r="C5401" s="405" t="s">
        <v>2054</v>
      </c>
      <c r="D5401" s="384">
        <v>1238</v>
      </c>
      <c r="E5401">
        <v>0.02</v>
      </c>
      <c r="F5401">
        <v>1.10029</v>
      </c>
      <c r="G5401" s="384">
        <v>0</v>
      </c>
      <c r="H5401">
        <v>1.10029</v>
      </c>
      <c r="I5401">
        <v>-5.28</v>
      </c>
      <c r="J5401" s="384">
        <v>29928.09</v>
      </c>
    </row>
    <row r="5402" spans="1:10">
      <c r="A5402">
        <v>5394</v>
      </c>
      <c r="B5402" s="612">
        <v>43921.747916666667</v>
      </c>
      <c r="C5402" s="405" t="s">
        <v>97</v>
      </c>
      <c r="D5402" s="384">
        <v>1239</v>
      </c>
      <c r="E5402">
        <v>0.02</v>
      </c>
      <c r="F5402">
        <v>1.09989</v>
      </c>
      <c r="G5402" s="384">
        <v>0</v>
      </c>
      <c r="H5402">
        <v>0</v>
      </c>
    </row>
    <row r="5403" spans="1:10">
      <c r="A5403">
        <v>5395</v>
      </c>
      <c r="B5403" s="612">
        <v>43921.747916666667</v>
      </c>
      <c r="C5403" s="405" t="s">
        <v>2110</v>
      </c>
      <c r="D5403" s="384">
        <v>1239</v>
      </c>
      <c r="E5403">
        <v>0.02</v>
      </c>
      <c r="F5403">
        <v>1.09989</v>
      </c>
      <c r="G5403" s="384">
        <v>0</v>
      </c>
      <c r="H5403">
        <v>1.0977699999999999</v>
      </c>
    </row>
    <row r="5404" spans="1:10">
      <c r="A5404">
        <v>5402</v>
      </c>
      <c r="B5404" s="612">
        <v>43921.750694444447</v>
      </c>
      <c r="C5404" s="405" t="s">
        <v>2110</v>
      </c>
      <c r="D5404" s="384">
        <v>1239</v>
      </c>
      <c r="E5404">
        <v>0.02</v>
      </c>
      <c r="F5404">
        <v>1.09989</v>
      </c>
      <c r="G5404" s="384">
        <v>0</v>
      </c>
      <c r="H5404">
        <v>1.09893</v>
      </c>
    </row>
    <row r="5405" spans="1:10">
      <c r="A5405">
        <v>5418</v>
      </c>
      <c r="B5405" s="612">
        <v>43921.864583333336</v>
      </c>
      <c r="C5405" s="405" t="s">
        <v>2110</v>
      </c>
      <c r="D5405" s="384">
        <v>1239</v>
      </c>
      <c r="E5405">
        <v>0.02</v>
      </c>
      <c r="F5405">
        <v>1.09989</v>
      </c>
      <c r="G5405" s="384">
        <v>0</v>
      </c>
      <c r="H5405">
        <v>1.10029</v>
      </c>
    </row>
    <row r="5406" spans="1:10">
      <c r="A5406">
        <v>5427</v>
      </c>
      <c r="B5406" s="612">
        <v>43922.26458333333</v>
      </c>
      <c r="C5406" s="405" t="s">
        <v>2054</v>
      </c>
      <c r="D5406" s="384">
        <v>1239</v>
      </c>
      <c r="E5406">
        <v>0.02</v>
      </c>
      <c r="F5406">
        <v>1.10029</v>
      </c>
      <c r="G5406" s="384">
        <v>0</v>
      </c>
      <c r="H5406">
        <v>1.10029</v>
      </c>
      <c r="I5406">
        <v>-0.78</v>
      </c>
      <c r="J5406" s="384">
        <v>29927.31</v>
      </c>
    </row>
    <row r="5407" spans="1:10">
      <c r="A5407">
        <v>5400</v>
      </c>
      <c r="B5407" s="612">
        <v>43921.750694444447</v>
      </c>
      <c r="C5407" s="405" t="s">
        <v>97</v>
      </c>
      <c r="D5407" s="384">
        <v>1240</v>
      </c>
      <c r="E5407">
        <v>0.03</v>
      </c>
      <c r="F5407">
        <v>1.1014900000000001</v>
      </c>
      <c r="G5407" s="384">
        <v>0</v>
      </c>
      <c r="H5407">
        <v>0</v>
      </c>
    </row>
    <row r="5408" spans="1:10">
      <c r="A5408">
        <v>5401</v>
      </c>
      <c r="B5408" s="612">
        <v>43921.750694444447</v>
      </c>
      <c r="C5408" s="405" t="s">
        <v>2110</v>
      </c>
      <c r="D5408" s="384">
        <v>1240</v>
      </c>
      <c r="E5408">
        <v>0.03</v>
      </c>
      <c r="F5408">
        <v>1.1014900000000001</v>
      </c>
      <c r="G5408" s="384">
        <v>0</v>
      </c>
      <c r="H5408">
        <v>1.09893</v>
      </c>
    </row>
    <row r="5409" spans="1:10">
      <c r="A5409">
        <v>5417</v>
      </c>
      <c r="B5409" s="612">
        <v>43921.864583333336</v>
      </c>
      <c r="C5409" s="405" t="s">
        <v>2110</v>
      </c>
      <c r="D5409" s="384">
        <v>1240</v>
      </c>
      <c r="E5409">
        <v>0.03</v>
      </c>
      <c r="F5409">
        <v>1.1014900000000001</v>
      </c>
      <c r="G5409" s="384">
        <v>0</v>
      </c>
      <c r="H5409">
        <v>1.10029</v>
      </c>
    </row>
    <row r="5410" spans="1:10">
      <c r="A5410">
        <v>5428</v>
      </c>
      <c r="B5410" s="612">
        <v>43922.26458333333</v>
      </c>
      <c r="C5410" s="405" t="s">
        <v>2054</v>
      </c>
      <c r="D5410" s="384">
        <v>1240</v>
      </c>
      <c r="E5410">
        <v>0.03</v>
      </c>
      <c r="F5410">
        <v>1.10029</v>
      </c>
      <c r="G5410" s="384">
        <v>0</v>
      </c>
      <c r="H5410">
        <v>1.10029</v>
      </c>
      <c r="I5410">
        <v>3.63</v>
      </c>
      <c r="J5410" s="384">
        <v>29930.94</v>
      </c>
    </row>
    <row r="5411" spans="1:10">
      <c r="A5411">
        <v>5404</v>
      </c>
      <c r="B5411" s="612">
        <v>43921.765277777777</v>
      </c>
      <c r="C5411" s="405" t="s">
        <v>96</v>
      </c>
      <c r="D5411" s="384">
        <v>1241</v>
      </c>
      <c r="E5411">
        <v>0.02</v>
      </c>
      <c r="F5411">
        <v>1.10033</v>
      </c>
      <c r="G5411" s="384">
        <v>0</v>
      </c>
      <c r="H5411">
        <v>0</v>
      </c>
    </row>
    <row r="5412" spans="1:10">
      <c r="A5412">
        <v>5405</v>
      </c>
      <c r="B5412" s="612">
        <v>43921.765277777777</v>
      </c>
      <c r="C5412" s="405" t="s">
        <v>2110</v>
      </c>
      <c r="D5412" s="384">
        <v>1241</v>
      </c>
      <c r="E5412">
        <v>0.02</v>
      </c>
      <c r="F5412">
        <v>1.10033</v>
      </c>
      <c r="G5412" s="384">
        <v>0</v>
      </c>
      <c r="H5412">
        <v>1.1013299999999999</v>
      </c>
    </row>
    <row r="5413" spans="1:10">
      <c r="A5413">
        <v>5406</v>
      </c>
      <c r="B5413" s="612">
        <v>43921.788888888892</v>
      </c>
      <c r="C5413" s="405" t="s">
        <v>2054</v>
      </c>
      <c r="D5413" s="384">
        <v>1241</v>
      </c>
      <c r="E5413">
        <v>0.02</v>
      </c>
      <c r="F5413">
        <v>1.1013299999999999</v>
      </c>
      <c r="G5413" s="384">
        <v>0</v>
      </c>
      <c r="H5413">
        <v>1.1013299999999999</v>
      </c>
      <c r="I5413">
        <v>2</v>
      </c>
      <c r="J5413" s="384">
        <v>29927.360000000001</v>
      </c>
    </row>
    <row r="5414" spans="1:10">
      <c r="A5414">
        <v>5407</v>
      </c>
      <c r="B5414" s="612">
        <v>43921.793749999997</v>
      </c>
      <c r="C5414" s="405" t="s">
        <v>96</v>
      </c>
      <c r="D5414" s="384">
        <v>1242</v>
      </c>
      <c r="E5414">
        <v>0.02</v>
      </c>
      <c r="F5414">
        <v>1.1012500000000001</v>
      </c>
      <c r="G5414" s="384">
        <v>0</v>
      </c>
      <c r="H5414">
        <v>0</v>
      </c>
    </row>
    <row r="5415" spans="1:10">
      <c r="A5415">
        <v>5408</v>
      </c>
      <c r="B5415" s="612">
        <v>43921.793749999997</v>
      </c>
      <c r="C5415" s="405" t="s">
        <v>2110</v>
      </c>
      <c r="D5415" s="384">
        <v>1242</v>
      </c>
      <c r="E5415">
        <v>0.02</v>
      </c>
      <c r="F5415">
        <v>1.1012500000000001</v>
      </c>
      <c r="G5415" s="384">
        <v>0</v>
      </c>
      <c r="H5415">
        <v>1.10225</v>
      </c>
    </row>
    <row r="5416" spans="1:10">
      <c r="A5416">
        <v>5409</v>
      </c>
      <c r="B5416" s="612">
        <v>43921.824305555558</v>
      </c>
      <c r="C5416" s="405" t="s">
        <v>2054</v>
      </c>
      <c r="D5416" s="384">
        <v>1242</v>
      </c>
      <c r="E5416">
        <v>0.02</v>
      </c>
      <c r="F5416">
        <v>1.10225</v>
      </c>
      <c r="G5416" s="384">
        <v>0</v>
      </c>
      <c r="H5416">
        <v>1.10225</v>
      </c>
      <c r="I5416">
        <v>2</v>
      </c>
      <c r="J5416" s="384">
        <v>29929.360000000001</v>
      </c>
    </row>
    <row r="5417" spans="1:10">
      <c r="A5417">
        <v>5410</v>
      </c>
      <c r="B5417" s="612">
        <v>43921.827777777777</v>
      </c>
      <c r="C5417" s="405" t="s">
        <v>96</v>
      </c>
      <c r="D5417" s="384">
        <v>1243</v>
      </c>
      <c r="E5417">
        <v>0.02</v>
      </c>
      <c r="F5417">
        <v>1.10182</v>
      </c>
      <c r="G5417" s="384">
        <v>0</v>
      </c>
      <c r="H5417">
        <v>0</v>
      </c>
    </row>
    <row r="5418" spans="1:10">
      <c r="A5418">
        <v>5411</v>
      </c>
      <c r="B5418" s="612">
        <v>43921.827777777777</v>
      </c>
      <c r="C5418" s="405" t="s">
        <v>2110</v>
      </c>
      <c r="D5418" s="384">
        <v>1243</v>
      </c>
      <c r="E5418">
        <v>0.02</v>
      </c>
      <c r="F5418">
        <v>1.10182</v>
      </c>
      <c r="G5418" s="384">
        <v>0</v>
      </c>
      <c r="H5418">
        <v>1.1028199999999999</v>
      </c>
    </row>
    <row r="5419" spans="1:10">
      <c r="A5419">
        <v>5412</v>
      </c>
      <c r="B5419" s="612">
        <v>43921.831944444442</v>
      </c>
      <c r="C5419" s="405" t="s">
        <v>2054</v>
      </c>
      <c r="D5419" s="384">
        <v>1243</v>
      </c>
      <c r="E5419">
        <v>0.02</v>
      </c>
      <c r="F5419">
        <v>1.1028199999999999</v>
      </c>
      <c r="G5419" s="384">
        <v>0</v>
      </c>
      <c r="H5419">
        <v>1.1028199999999999</v>
      </c>
      <c r="I5419">
        <v>2</v>
      </c>
      <c r="J5419" s="384">
        <v>29931.360000000001</v>
      </c>
    </row>
    <row r="5420" spans="1:10">
      <c r="A5420">
        <v>5413</v>
      </c>
      <c r="B5420" s="612">
        <v>43921.837500000001</v>
      </c>
      <c r="C5420" s="405" t="s">
        <v>96</v>
      </c>
      <c r="D5420" s="384">
        <v>1244</v>
      </c>
      <c r="E5420">
        <v>0.02</v>
      </c>
      <c r="F5420">
        <v>1.1024799999999999</v>
      </c>
      <c r="G5420" s="384">
        <v>0</v>
      </c>
      <c r="H5420">
        <v>0</v>
      </c>
    </row>
    <row r="5421" spans="1:10">
      <c r="A5421">
        <v>5414</v>
      </c>
      <c r="B5421" s="612">
        <v>43921.837500000001</v>
      </c>
      <c r="C5421" s="405" t="s">
        <v>2110</v>
      </c>
      <c r="D5421" s="384">
        <v>1244</v>
      </c>
      <c r="E5421">
        <v>0.02</v>
      </c>
      <c r="F5421">
        <v>1.1024799999999999</v>
      </c>
      <c r="G5421" s="384">
        <v>0</v>
      </c>
      <c r="H5421">
        <v>1.10348</v>
      </c>
    </row>
    <row r="5422" spans="1:10">
      <c r="A5422">
        <v>5420</v>
      </c>
      <c r="B5422" s="612">
        <v>43921.864583333336</v>
      </c>
      <c r="C5422" s="405" t="s">
        <v>2054</v>
      </c>
      <c r="D5422" s="384">
        <v>1244</v>
      </c>
      <c r="E5422">
        <v>0.02</v>
      </c>
      <c r="F5422">
        <v>1.10348</v>
      </c>
      <c r="G5422" s="384">
        <v>0</v>
      </c>
      <c r="H5422">
        <v>1.10348</v>
      </c>
      <c r="I5422">
        <v>2</v>
      </c>
      <c r="J5422" s="384">
        <v>29933.360000000001</v>
      </c>
    </row>
    <row r="5423" spans="1:10">
      <c r="A5423">
        <v>5415</v>
      </c>
      <c r="B5423" s="612">
        <v>43921.864583333336</v>
      </c>
      <c r="C5423" s="405" t="s">
        <v>97</v>
      </c>
      <c r="D5423" s="384">
        <v>1245</v>
      </c>
      <c r="E5423">
        <v>0.05</v>
      </c>
      <c r="F5423">
        <v>1.1032</v>
      </c>
      <c r="G5423" s="384">
        <v>0</v>
      </c>
      <c r="H5423">
        <v>0</v>
      </c>
    </row>
    <row r="5424" spans="1:10">
      <c r="A5424">
        <v>5416</v>
      </c>
      <c r="B5424" s="612">
        <v>43921.864583333336</v>
      </c>
      <c r="C5424" s="405" t="s">
        <v>2110</v>
      </c>
      <c r="D5424" s="384">
        <v>1245</v>
      </c>
      <c r="E5424">
        <v>0.05</v>
      </c>
      <c r="F5424">
        <v>1.1032</v>
      </c>
      <c r="G5424" s="384">
        <v>0</v>
      </c>
      <c r="H5424">
        <v>1.10029</v>
      </c>
    </row>
    <row r="5425" spans="1:10">
      <c r="A5425">
        <v>5429</v>
      </c>
      <c r="B5425" s="612">
        <v>43922.26458333333</v>
      </c>
      <c r="C5425" s="405" t="s">
        <v>2054</v>
      </c>
      <c r="D5425" s="384">
        <v>1245</v>
      </c>
      <c r="E5425">
        <v>0.05</v>
      </c>
      <c r="F5425">
        <v>1.10029</v>
      </c>
      <c r="G5425" s="384">
        <v>0</v>
      </c>
      <c r="H5425">
        <v>1.10029</v>
      </c>
      <c r="I5425">
        <v>14.61</v>
      </c>
      <c r="J5425" s="384">
        <v>29945.55</v>
      </c>
    </row>
    <row r="5426" spans="1:10">
      <c r="A5426">
        <v>5421</v>
      </c>
      <c r="B5426" s="612">
        <v>43921.868750000001</v>
      </c>
      <c r="C5426" s="405" t="s">
        <v>96</v>
      </c>
      <c r="D5426" s="384">
        <v>1246</v>
      </c>
      <c r="E5426">
        <v>0.02</v>
      </c>
      <c r="F5426">
        <v>1.1032</v>
      </c>
      <c r="G5426" s="384">
        <v>0</v>
      </c>
      <c r="H5426">
        <v>0</v>
      </c>
    </row>
    <row r="5427" spans="1:10">
      <c r="A5427">
        <v>5422</v>
      </c>
      <c r="B5427" s="612">
        <v>43921.868750000001</v>
      </c>
      <c r="C5427" s="405" t="s">
        <v>2110</v>
      </c>
      <c r="D5427" s="384">
        <v>1246</v>
      </c>
      <c r="E5427">
        <v>0.02</v>
      </c>
      <c r="F5427">
        <v>1.1032</v>
      </c>
      <c r="G5427" s="384">
        <v>0</v>
      </c>
      <c r="H5427">
        <v>1.1042000000000001</v>
      </c>
    </row>
    <row r="5428" spans="1:10">
      <c r="A5428">
        <v>5425</v>
      </c>
      <c r="B5428" s="612">
        <v>43922.063194444447</v>
      </c>
      <c r="C5428" s="405" t="s">
        <v>2110</v>
      </c>
      <c r="D5428" s="384">
        <v>1246</v>
      </c>
      <c r="E5428">
        <v>0.02</v>
      </c>
      <c r="F5428">
        <v>1.1032</v>
      </c>
      <c r="G5428" s="384">
        <v>0</v>
      </c>
      <c r="H5428">
        <v>1.1033900000000001</v>
      </c>
    </row>
    <row r="5429" spans="1:10">
      <c r="A5429">
        <v>5435</v>
      </c>
      <c r="B5429" s="612">
        <v>43922.277083333334</v>
      </c>
      <c r="C5429" s="405" t="s">
        <v>2110</v>
      </c>
      <c r="D5429" s="384">
        <v>1246</v>
      </c>
      <c r="E5429">
        <v>0.02</v>
      </c>
      <c r="F5429">
        <v>1.1032</v>
      </c>
      <c r="G5429" s="384">
        <v>0</v>
      </c>
      <c r="H5429">
        <v>1.1023499999999999</v>
      </c>
    </row>
    <row r="5430" spans="1:10">
      <c r="A5430">
        <v>5441</v>
      </c>
      <c r="B5430" s="612">
        <v>43922.295138888891</v>
      </c>
      <c r="C5430" s="405" t="s">
        <v>2110</v>
      </c>
      <c r="D5430" s="384">
        <v>1246</v>
      </c>
      <c r="E5430">
        <v>0.02</v>
      </c>
      <c r="F5430">
        <v>1.1032</v>
      </c>
      <c r="G5430" s="384">
        <v>0</v>
      </c>
      <c r="H5430">
        <v>1.1010599999999999</v>
      </c>
    </row>
    <row r="5431" spans="1:10">
      <c r="A5431">
        <v>5450</v>
      </c>
      <c r="B5431" s="612">
        <v>43922.332638888889</v>
      </c>
      <c r="C5431" s="405" t="s">
        <v>2110</v>
      </c>
      <c r="D5431" s="384">
        <v>1246</v>
      </c>
      <c r="E5431">
        <v>0.02</v>
      </c>
      <c r="F5431">
        <v>1.1032</v>
      </c>
      <c r="G5431" s="384">
        <v>0</v>
      </c>
      <c r="H5431">
        <v>1.09971</v>
      </c>
    </row>
    <row r="5432" spans="1:10">
      <c r="A5432">
        <v>5457</v>
      </c>
      <c r="B5432" s="612">
        <v>43922.347222222219</v>
      </c>
      <c r="C5432" s="405" t="s">
        <v>2110</v>
      </c>
      <c r="D5432" s="384">
        <v>1246</v>
      </c>
      <c r="E5432">
        <v>0.02</v>
      </c>
      <c r="F5432">
        <v>1.1032</v>
      </c>
      <c r="G5432" s="384">
        <v>0</v>
      </c>
      <c r="H5432">
        <v>1.09812</v>
      </c>
    </row>
    <row r="5433" spans="1:10">
      <c r="A5433">
        <v>5472</v>
      </c>
      <c r="B5433" s="612">
        <v>43922.38958333333</v>
      </c>
      <c r="C5433" s="405" t="s">
        <v>2110</v>
      </c>
      <c r="D5433" s="384">
        <v>1246</v>
      </c>
      <c r="E5433">
        <v>0.02</v>
      </c>
      <c r="F5433">
        <v>1.1032</v>
      </c>
      <c r="G5433" s="384">
        <v>0</v>
      </c>
      <c r="H5433">
        <v>1.09643</v>
      </c>
    </row>
    <row r="5434" spans="1:10">
      <c r="A5434">
        <v>5500</v>
      </c>
      <c r="B5434" s="612">
        <v>43922.852083333331</v>
      </c>
      <c r="C5434" s="405" t="s">
        <v>2054</v>
      </c>
      <c r="D5434" s="384">
        <v>1246</v>
      </c>
      <c r="E5434">
        <v>0.02</v>
      </c>
      <c r="F5434">
        <v>1.09643</v>
      </c>
      <c r="G5434" s="384">
        <v>0</v>
      </c>
      <c r="H5434">
        <v>1.09643</v>
      </c>
      <c r="I5434">
        <v>-13.62</v>
      </c>
      <c r="J5434" s="384">
        <v>29947.91</v>
      </c>
    </row>
    <row r="5435" spans="1:10">
      <c r="A5435">
        <v>5423</v>
      </c>
      <c r="B5435" s="612">
        <v>43922.063194444447</v>
      </c>
      <c r="C5435" s="405" t="s">
        <v>96</v>
      </c>
      <c r="D5435" s="384">
        <v>1247</v>
      </c>
      <c r="E5435">
        <v>0.02</v>
      </c>
      <c r="F5435">
        <v>1.10158</v>
      </c>
      <c r="G5435" s="384">
        <v>0</v>
      </c>
      <c r="H5435">
        <v>0</v>
      </c>
    </row>
    <row r="5436" spans="1:10">
      <c r="A5436">
        <v>5424</v>
      </c>
      <c r="B5436" s="612">
        <v>43922.063194444447</v>
      </c>
      <c r="C5436" s="405" t="s">
        <v>2110</v>
      </c>
      <c r="D5436" s="384">
        <v>1247</v>
      </c>
      <c r="E5436">
        <v>0.02</v>
      </c>
      <c r="F5436">
        <v>1.10158</v>
      </c>
      <c r="G5436" s="384">
        <v>0</v>
      </c>
      <c r="H5436">
        <v>1.1033900000000001</v>
      </c>
    </row>
    <row r="5437" spans="1:10">
      <c r="A5437">
        <v>5434</v>
      </c>
      <c r="B5437" s="612">
        <v>43922.277083333334</v>
      </c>
      <c r="C5437" s="405" t="s">
        <v>2110</v>
      </c>
      <c r="D5437" s="384">
        <v>1247</v>
      </c>
      <c r="E5437">
        <v>0.02</v>
      </c>
      <c r="F5437">
        <v>1.10158</v>
      </c>
      <c r="G5437" s="384">
        <v>0</v>
      </c>
      <c r="H5437">
        <v>1.1023499999999999</v>
      </c>
    </row>
    <row r="5438" spans="1:10">
      <c r="A5438">
        <v>5440</v>
      </c>
      <c r="B5438" s="612">
        <v>43922.295138888891</v>
      </c>
      <c r="C5438" s="405" t="s">
        <v>2110</v>
      </c>
      <c r="D5438" s="384">
        <v>1247</v>
      </c>
      <c r="E5438">
        <v>0.02</v>
      </c>
      <c r="F5438">
        <v>1.10158</v>
      </c>
      <c r="G5438" s="384">
        <v>0</v>
      </c>
      <c r="H5438">
        <v>1.1010599999999999</v>
      </c>
    </row>
    <row r="5439" spans="1:10">
      <c r="A5439">
        <v>5449</v>
      </c>
      <c r="B5439" s="612">
        <v>43922.332638888889</v>
      </c>
      <c r="C5439" s="405" t="s">
        <v>2110</v>
      </c>
      <c r="D5439" s="384">
        <v>1247</v>
      </c>
      <c r="E5439">
        <v>0.02</v>
      </c>
      <c r="F5439">
        <v>1.10158</v>
      </c>
      <c r="G5439" s="384">
        <v>0</v>
      </c>
      <c r="H5439">
        <v>1.09971</v>
      </c>
    </row>
    <row r="5440" spans="1:10">
      <c r="A5440">
        <v>5456</v>
      </c>
      <c r="B5440" s="612">
        <v>43922.347222222219</v>
      </c>
      <c r="C5440" s="405" t="s">
        <v>2110</v>
      </c>
      <c r="D5440" s="384">
        <v>1247</v>
      </c>
      <c r="E5440">
        <v>0.02</v>
      </c>
      <c r="F5440">
        <v>1.10158</v>
      </c>
      <c r="G5440" s="384">
        <v>0</v>
      </c>
      <c r="H5440">
        <v>1.09812</v>
      </c>
    </row>
    <row r="5441" spans="1:10">
      <c r="A5441">
        <v>5471</v>
      </c>
      <c r="B5441" s="612">
        <v>43922.38958333333</v>
      </c>
      <c r="C5441" s="405" t="s">
        <v>2110</v>
      </c>
      <c r="D5441" s="384">
        <v>1247</v>
      </c>
      <c r="E5441">
        <v>0.02</v>
      </c>
      <c r="F5441">
        <v>1.10158</v>
      </c>
      <c r="G5441" s="384">
        <v>0</v>
      </c>
      <c r="H5441">
        <v>1.09643</v>
      </c>
    </row>
    <row r="5442" spans="1:10">
      <c r="A5442">
        <v>5501</v>
      </c>
      <c r="B5442" s="612">
        <v>43922.852083333331</v>
      </c>
      <c r="C5442" s="405" t="s">
        <v>2054</v>
      </c>
      <c r="D5442" s="384">
        <v>1247</v>
      </c>
      <c r="E5442">
        <v>0.02</v>
      </c>
      <c r="F5442">
        <v>1.09643</v>
      </c>
      <c r="G5442" s="384">
        <v>0</v>
      </c>
      <c r="H5442">
        <v>1.09643</v>
      </c>
      <c r="I5442">
        <v>-10.3</v>
      </c>
      <c r="J5442" s="384">
        <v>29937.61</v>
      </c>
    </row>
    <row r="5443" spans="1:10">
      <c r="A5443">
        <v>5430</v>
      </c>
      <c r="B5443" s="612">
        <v>43922.270138888889</v>
      </c>
      <c r="C5443" s="405" t="s">
        <v>97</v>
      </c>
      <c r="D5443" s="384">
        <v>1248</v>
      </c>
      <c r="E5443">
        <v>0.02</v>
      </c>
      <c r="F5443">
        <v>1.1009100000000001</v>
      </c>
      <c r="G5443" s="384">
        <v>0</v>
      </c>
      <c r="H5443">
        <v>0</v>
      </c>
    </row>
    <row r="5444" spans="1:10">
      <c r="A5444">
        <v>5431</v>
      </c>
      <c r="B5444" s="612">
        <v>43922.270138888889</v>
      </c>
      <c r="C5444" s="405" t="s">
        <v>2110</v>
      </c>
      <c r="D5444" s="384">
        <v>1248</v>
      </c>
      <c r="E5444">
        <v>0.02</v>
      </c>
      <c r="F5444">
        <v>1.1009100000000001</v>
      </c>
      <c r="G5444" s="384">
        <v>0</v>
      </c>
      <c r="H5444">
        <v>1.0999099999999999</v>
      </c>
    </row>
    <row r="5445" spans="1:10">
      <c r="A5445">
        <v>5436</v>
      </c>
      <c r="B5445" s="612">
        <v>43922.277083333334</v>
      </c>
      <c r="C5445" s="405" t="s">
        <v>2054</v>
      </c>
      <c r="D5445" s="384">
        <v>1248</v>
      </c>
      <c r="E5445">
        <v>0.02</v>
      </c>
      <c r="F5445">
        <v>1.0999099999999999</v>
      </c>
      <c r="G5445" s="384">
        <v>0</v>
      </c>
      <c r="H5445">
        <v>1.0999099999999999</v>
      </c>
      <c r="I5445">
        <v>2</v>
      </c>
      <c r="J5445" s="384">
        <v>29947.55</v>
      </c>
    </row>
    <row r="5446" spans="1:10">
      <c r="A5446">
        <v>5432</v>
      </c>
      <c r="B5446" s="612">
        <v>43922.277083333334</v>
      </c>
      <c r="C5446" s="405" t="s">
        <v>96</v>
      </c>
      <c r="D5446" s="384">
        <v>1249</v>
      </c>
      <c r="E5446">
        <v>0.03</v>
      </c>
      <c r="F5446">
        <v>1.0999699999999999</v>
      </c>
      <c r="G5446" s="384">
        <v>0</v>
      </c>
      <c r="H5446">
        <v>0</v>
      </c>
    </row>
    <row r="5447" spans="1:10">
      <c r="A5447">
        <v>5433</v>
      </c>
      <c r="B5447" s="612">
        <v>43922.277083333334</v>
      </c>
      <c r="C5447" s="405" t="s">
        <v>2110</v>
      </c>
      <c r="D5447" s="384">
        <v>1249</v>
      </c>
      <c r="E5447">
        <v>0.03</v>
      </c>
      <c r="F5447">
        <v>1.0999699999999999</v>
      </c>
      <c r="G5447" s="384">
        <v>0</v>
      </c>
      <c r="H5447">
        <v>1.1023499999999999</v>
      </c>
    </row>
    <row r="5448" spans="1:10">
      <c r="A5448">
        <v>5439</v>
      </c>
      <c r="B5448" s="612">
        <v>43922.295138888891</v>
      </c>
      <c r="C5448" s="405" t="s">
        <v>2110</v>
      </c>
      <c r="D5448" s="384">
        <v>1249</v>
      </c>
      <c r="E5448">
        <v>0.03</v>
      </c>
      <c r="F5448">
        <v>1.0999699999999999</v>
      </c>
      <c r="G5448" s="384">
        <v>0</v>
      </c>
      <c r="H5448">
        <v>1.1010599999999999</v>
      </c>
    </row>
    <row r="5449" spans="1:10">
      <c r="A5449">
        <v>5448</v>
      </c>
      <c r="B5449" s="612">
        <v>43922.332638888889</v>
      </c>
      <c r="C5449" s="405" t="s">
        <v>2110</v>
      </c>
      <c r="D5449" s="384">
        <v>1249</v>
      </c>
      <c r="E5449">
        <v>0.03</v>
      </c>
      <c r="F5449">
        <v>1.0999699999999999</v>
      </c>
      <c r="G5449" s="384">
        <v>0</v>
      </c>
      <c r="H5449">
        <v>1.09971</v>
      </c>
    </row>
    <row r="5450" spans="1:10">
      <c r="A5450">
        <v>5455</v>
      </c>
      <c r="B5450" s="612">
        <v>43922.347222222219</v>
      </c>
      <c r="C5450" s="405" t="s">
        <v>2110</v>
      </c>
      <c r="D5450" s="384">
        <v>1249</v>
      </c>
      <c r="E5450">
        <v>0.03</v>
      </c>
      <c r="F5450">
        <v>1.0999699999999999</v>
      </c>
      <c r="G5450" s="384">
        <v>0</v>
      </c>
      <c r="H5450">
        <v>1.09812</v>
      </c>
    </row>
    <row r="5451" spans="1:10">
      <c r="A5451">
        <v>5470</v>
      </c>
      <c r="B5451" s="612">
        <v>43922.38958333333</v>
      </c>
      <c r="C5451" s="405" t="s">
        <v>2110</v>
      </c>
      <c r="D5451" s="384">
        <v>1249</v>
      </c>
      <c r="E5451">
        <v>0.03</v>
      </c>
      <c r="F5451">
        <v>1.0999699999999999</v>
      </c>
      <c r="G5451" s="384">
        <v>0</v>
      </c>
      <c r="H5451">
        <v>1.09643</v>
      </c>
    </row>
    <row r="5452" spans="1:10">
      <c r="A5452">
        <v>5502</v>
      </c>
      <c r="B5452" s="612">
        <v>43922.852083333331</v>
      </c>
      <c r="C5452" s="405" t="s">
        <v>2054</v>
      </c>
      <c r="D5452" s="384">
        <v>1249</v>
      </c>
      <c r="E5452">
        <v>0.03</v>
      </c>
      <c r="F5452">
        <v>1.09643</v>
      </c>
      <c r="G5452" s="384">
        <v>0</v>
      </c>
      <c r="H5452">
        <v>1.09643</v>
      </c>
      <c r="I5452">
        <v>-10.62</v>
      </c>
      <c r="J5452" s="384">
        <v>29926.99</v>
      </c>
    </row>
    <row r="5453" spans="1:10">
      <c r="A5453">
        <v>5437</v>
      </c>
      <c r="B5453" s="612">
        <v>43922.295138888891</v>
      </c>
      <c r="C5453" s="405" t="s">
        <v>96</v>
      </c>
      <c r="D5453" s="384">
        <v>1250</v>
      </c>
      <c r="E5453">
        <v>0.05</v>
      </c>
      <c r="F5453">
        <v>1.0982400000000001</v>
      </c>
      <c r="G5453" s="384">
        <v>0</v>
      </c>
      <c r="H5453">
        <v>0</v>
      </c>
    </row>
    <row r="5454" spans="1:10">
      <c r="A5454">
        <v>5438</v>
      </c>
      <c r="B5454" s="612">
        <v>43922.295138888891</v>
      </c>
      <c r="C5454" s="405" t="s">
        <v>2110</v>
      </c>
      <c r="D5454" s="384">
        <v>1250</v>
      </c>
      <c r="E5454">
        <v>0.05</v>
      </c>
      <c r="F5454">
        <v>1.0982400000000001</v>
      </c>
      <c r="G5454" s="384">
        <v>0</v>
      </c>
      <c r="H5454">
        <v>1.1010599999999999</v>
      </c>
    </row>
    <row r="5455" spans="1:10">
      <c r="A5455">
        <v>5447</v>
      </c>
      <c r="B5455" s="612">
        <v>43922.332638888889</v>
      </c>
      <c r="C5455" s="405" t="s">
        <v>2110</v>
      </c>
      <c r="D5455" s="384">
        <v>1250</v>
      </c>
      <c r="E5455">
        <v>0.05</v>
      </c>
      <c r="F5455">
        <v>1.0982400000000001</v>
      </c>
      <c r="G5455" s="384">
        <v>0</v>
      </c>
      <c r="H5455">
        <v>1.09971</v>
      </c>
    </row>
    <row r="5456" spans="1:10">
      <c r="A5456">
        <v>5454</v>
      </c>
      <c r="B5456" s="612">
        <v>43922.347222222219</v>
      </c>
      <c r="C5456" s="405" t="s">
        <v>2110</v>
      </c>
      <c r="D5456" s="384">
        <v>1250</v>
      </c>
      <c r="E5456">
        <v>0.05</v>
      </c>
      <c r="F5456">
        <v>1.0982400000000001</v>
      </c>
      <c r="G5456" s="384">
        <v>0</v>
      </c>
      <c r="H5456">
        <v>1.09812</v>
      </c>
    </row>
    <row r="5457" spans="1:10">
      <c r="A5457">
        <v>5469</v>
      </c>
      <c r="B5457" s="612">
        <v>43922.38958333333</v>
      </c>
      <c r="C5457" s="405" t="s">
        <v>2110</v>
      </c>
      <c r="D5457" s="384">
        <v>1250</v>
      </c>
      <c r="E5457">
        <v>0.05</v>
      </c>
      <c r="F5457">
        <v>1.0982400000000001</v>
      </c>
      <c r="G5457" s="384">
        <v>0</v>
      </c>
      <c r="H5457">
        <v>1.09643</v>
      </c>
    </row>
    <row r="5458" spans="1:10">
      <c r="A5458">
        <v>5503</v>
      </c>
      <c r="B5458" s="612">
        <v>43922.852083333331</v>
      </c>
      <c r="C5458" s="405" t="s">
        <v>2054</v>
      </c>
      <c r="D5458" s="384">
        <v>1250</v>
      </c>
      <c r="E5458">
        <v>0.05</v>
      </c>
      <c r="F5458">
        <v>1.09643</v>
      </c>
      <c r="G5458" s="384">
        <v>0</v>
      </c>
      <c r="H5458">
        <v>1.09643</v>
      </c>
      <c r="I5458">
        <v>-9.0500000000000007</v>
      </c>
      <c r="J5458" s="384">
        <v>29917.94</v>
      </c>
    </row>
    <row r="5459" spans="1:10">
      <c r="A5459">
        <v>5442</v>
      </c>
      <c r="B5459" s="612">
        <v>43922.314583333333</v>
      </c>
      <c r="C5459" s="405" t="s">
        <v>97</v>
      </c>
      <c r="D5459" s="384">
        <v>1251</v>
      </c>
      <c r="E5459">
        <v>0.02</v>
      </c>
      <c r="F5459">
        <v>1.0982799999999999</v>
      </c>
      <c r="G5459" s="384">
        <v>0</v>
      </c>
      <c r="H5459">
        <v>0</v>
      </c>
    </row>
    <row r="5460" spans="1:10">
      <c r="A5460">
        <v>5443</v>
      </c>
      <c r="B5460" s="612">
        <v>43922.314583333333</v>
      </c>
      <c r="C5460" s="405" t="s">
        <v>2110</v>
      </c>
      <c r="D5460" s="384">
        <v>1251</v>
      </c>
      <c r="E5460">
        <v>0.02</v>
      </c>
      <c r="F5460">
        <v>1.0982799999999999</v>
      </c>
      <c r="G5460" s="384">
        <v>0</v>
      </c>
      <c r="H5460">
        <v>1.09728</v>
      </c>
    </row>
    <row r="5461" spans="1:10">
      <c r="A5461">
        <v>5444</v>
      </c>
      <c r="B5461" s="612">
        <v>43922.320833333331</v>
      </c>
      <c r="C5461" s="405" t="s">
        <v>2054</v>
      </c>
      <c r="D5461" s="384">
        <v>1251</v>
      </c>
      <c r="E5461">
        <v>0.02</v>
      </c>
      <c r="F5461">
        <v>1.09728</v>
      </c>
      <c r="G5461" s="384">
        <v>0</v>
      </c>
      <c r="H5461">
        <v>1.09728</v>
      </c>
      <c r="I5461">
        <v>2</v>
      </c>
      <c r="J5461" s="384">
        <v>29949.55</v>
      </c>
    </row>
    <row r="5462" spans="1:10">
      <c r="A5462">
        <v>5445</v>
      </c>
      <c r="B5462" s="612">
        <v>43922.332638888889</v>
      </c>
      <c r="C5462" s="405" t="s">
        <v>96</v>
      </c>
      <c r="D5462" s="384">
        <v>1252</v>
      </c>
      <c r="E5462">
        <v>0.08</v>
      </c>
      <c r="F5462">
        <v>1.09643</v>
      </c>
      <c r="G5462" s="384">
        <v>0</v>
      </c>
      <c r="H5462">
        <v>0</v>
      </c>
    </row>
    <row r="5463" spans="1:10">
      <c r="A5463">
        <v>5446</v>
      </c>
      <c r="B5463" s="612">
        <v>43922.332638888889</v>
      </c>
      <c r="C5463" s="405" t="s">
        <v>2110</v>
      </c>
      <c r="D5463" s="384">
        <v>1252</v>
      </c>
      <c r="E5463">
        <v>0.08</v>
      </c>
      <c r="F5463">
        <v>1.09643</v>
      </c>
      <c r="G5463" s="384">
        <v>0</v>
      </c>
      <c r="H5463">
        <v>1.09971</v>
      </c>
    </row>
    <row r="5464" spans="1:10">
      <c r="A5464">
        <v>5453</v>
      </c>
      <c r="B5464" s="612">
        <v>43922.347222222219</v>
      </c>
      <c r="C5464" s="405" t="s">
        <v>2110</v>
      </c>
      <c r="D5464" s="384">
        <v>1252</v>
      </c>
      <c r="E5464">
        <v>0.08</v>
      </c>
      <c r="F5464">
        <v>1.09643</v>
      </c>
      <c r="G5464" s="384">
        <v>0</v>
      </c>
      <c r="H5464">
        <v>1.09812</v>
      </c>
    </row>
    <row r="5465" spans="1:10">
      <c r="A5465">
        <v>5468</v>
      </c>
      <c r="B5465" s="612">
        <v>43922.38958333333</v>
      </c>
      <c r="C5465" s="405" t="s">
        <v>2110</v>
      </c>
      <c r="D5465" s="384">
        <v>1252</v>
      </c>
      <c r="E5465">
        <v>0.08</v>
      </c>
      <c r="F5465">
        <v>1.09643</v>
      </c>
      <c r="G5465" s="384">
        <v>0</v>
      </c>
      <c r="H5465">
        <v>1.09643</v>
      </c>
    </row>
    <row r="5466" spans="1:10">
      <c r="A5466">
        <v>5504</v>
      </c>
      <c r="B5466" s="612">
        <v>43922.852083333331</v>
      </c>
      <c r="C5466" s="405" t="s">
        <v>2054</v>
      </c>
      <c r="D5466" s="384">
        <v>1252</v>
      </c>
      <c r="E5466">
        <v>0.08</v>
      </c>
      <c r="F5466">
        <v>1.09643</v>
      </c>
      <c r="G5466" s="384">
        <v>0</v>
      </c>
      <c r="H5466">
        <v>1.09643</v>
      </c>
      <c r="I5466">
        <v>0</v>
      </c>
      <c r="J5466" s="384">
        <v>29917.94</v>
      </c>
    </row>
    <row r="5467" spans="1:10">
      <c r="A5467">
        <v>5451</v>
      </c>
      <c r="B5467" s="612">
        <v>43922.347222222219</v>
      </c>
      <c r="C5467" s="405" t="s">
        <v>96</v>
      </c>
      <c r="D5467" s="384">
        <v>1253</v>
      </c>
      <c r="E5467">
        <v>0.14000000000000001</v>
      </c>
      <c r="F5467">
        <v>1.0945100000000001</v>
      </c>
      <c r="G5467" s="384">
        <v>0</v>
      </c>
      <c r="H5467">
        <v>0</v>
      </c>
    </row>
    <row r="5468" spans="1:10">
      <c r="A5468">
        <v>5452</v>
      </c>
      <c r="B5468" s="612">
        <v>43922.347222222219</v>
      </c>
      <c r="C5468" s="405" t="s">
        <v>2110</v>
      </c>
      <c r="D5468" s="384">
        <v>1253</v>
      </c>
      <c r="E5468">
        <v>0.14000000000000001</v>
      </c>
      <c r="F5468">
        <v>1.0945100000000001</v>
      </c>
      <c r="G5468" s="384">
        <v>0</v>
      </c>
      <c r="H5468">
        <v>1.09812</v>
      </c>
    </row>
    <row r="5469" spans="1:10">
      <c r="A5469">
        <v>5467</v>
      </c>
      <c r="B5469" s="612">
        <v>43922.38958333333</v>
      </c>
      <c r="C5469" s="405" t="s">
        <v>2110</v>
      </c>
      <c r="D5469" s="384">
        <v>1253</v>
      </c>
      <c r="E5469">
        <v>0.14000000000000001</v>
      </c>
      <c r="F5469">
        <v>1.0945100000000001</v>
      </c>
      <c r="G5469" s="384">
        <v>0</v>
      </c>
      <c r="H5469">
        <v>1.09643</v>
      </c>
    </row>
    <row r="5470" spans="1:10">
      <c r="A5470">
        <v>5505</v>
      </c>
      <c r="B5470" s="612">
        <v>43922.852083333331</v>
      </c>
      <c r="C5470" s="405" t="s">
        <v>2054</v>
      </c>
      <c r="D5470" s="384">
        <v>1253</v>
      </c>
      <c r="E5470">
        <v>0.14000000000000001</v>
      </c>
      <c r="F5470">
        <v>1.09643</v>
      </c>
      <c r="G5470" s="384">
        <v>0</v>
      </c>
      <c r="H5470">
        <v>1.09643</v>
      </c>
      <c r="I5470">
        <v>26.88</v>
      </c>
      <c r="J5470" s="384">
        <v>29944.82</v>
      </c>
    </row>
    <row r="5471" spans="1:10">
      <c r="A5471">
        <v>5458</v>
      </c>
      <c r="B5471" s="612">
        <v>43922.355555555558</v>
      </c>
      <c r="C5471" s="405" t="s">
        <v>97</v>
      </c>
      <c r="D5471" s="384">
        <v>1254</v>
      </c>
      <c r="E5471">
        <v>0.02</v>
      </c>
      <c r="F5471">
        <v>1.09396</v>
      </c>
      <c r="G5471" s="384">
        <v>0</v>
      </c>
      <c r="H5471">
        <v>0</v>
      </c>
    </row>
    <row r="5472" spans="1:10">
      <c r="A5472">
        <v>5459</v>
      </c>
      <c r="B5472" s="612">
        <v>43922.355555555558</v>
      </c>
      <c r="C5472" s="405" t="s">
        <v>2110</v>
      </c>
      <c r="D5472" s="384">
        <v>1254</v>
      </c>
      <c r="E5472">
        <v>0.02</v>
      </c>
      <c r="F5472">
        <v>1.09396</v>
      </c>
      <c r="G5472" s="384">
        <v>0</v>
      </c>
      <c r="H5472">
        <v>1.0929599999999999</v>
      </c>
    </row>
    <row r="5473" spans="1:10">
      <c r="A5473">
        <v>5462</v>
      </c>
      <c r="B5473" s="612">
        <v>43922.372916666667</v>
      </c>
      <c r="C5473" s="405" t="s">
        <v>2110</v>
      </c>
      <c r="D5473" s="384">
        <v>1254</v>
      </c>
      <c r="E5473">
        <v>0.02</v>
      </c>
      <c r="F5473">
        <v>1.09396</v>
      </c>
      <c r="G5473" s="384">
        <v>0</v>
      </c>
      <c r="H5473">
        <v>1.0937600000000001</v>
      </c>
    </row>
    <row r="5474" spans="1:10">
      <c r="A5474">
        <v>5463</v>
      </c>
      <c r="B5474" s="612">
        <v>43922.384722222225</v>
      </c>
      <c r="C5474" s="405" t="s">
        <v>2054</v>
      </c>
      <c r="D5474" s="384">
        <v>1254</v>
      </c>
      <c r="E5474">
        <v>0.02</v>
      </c>
      <c r="F5474">
        <v>1.0937600000000001</v>
      </c>
      <c r="G5474" s="384">
        <v>0</v>
      </c>
      <c r="H5474">
        <v>1.0937600000000001</v>
      </c>
      <c r="I5474">
        <v>0.4</v>
      </c>
      <c r="J5474" s="384">
        <v>29949.95</v>
      </c>
    </row>
    <row r="5475" spans="1:10">
      <c r="A5475">
        <v>5460</v>
      </c>
      <c r="B5475" s="612">
        <v>43922.372916666667</v>
      </c>
      <c r="C5475" s="405" t="s">
        <v>97</v>
      </c>
      <c r="D5475" s="384">
        <v>1255</v>
      </c>
      <c r="E5475">
        <v>0.02</v>
      </c>
      <c r="F5475">
        <v>1.0955600000000001</v>
      </c>
      <c r="G5475" s="384">
        <v>0</v>
      </c>
      <c r="H5475">
        <v>0</v>
      </c>
    </row>
    <row r="5476" spans="1:10">
      <c r="A5476">
        <v>5461</v>
      </c>
      <c r="B5476" s="612">
        <v>43922.372916666667</v>
      </c>
      <c r="C5476" s="405" t="s">
        <v>2110</v>
      </c>
      <c r="D5476" s="384">
        <v>1255</v>
      </c>
      <c r="E5476">
        <v>0.02</v>
      </c>
      <c r="F5476">
        <v>1.0955600000000001</v>
      </c>
      <c r="G5476" s="384">
        <v>0</v>
      </c>
      <c r="H5476">
        <v>1.0937600000000001</v>
      </c>
    </row>
    <row r="5477" spans="1:10">
      <c r="A5477">
        <v>5464</v>
      </c>
      <c r="B5477" s="612">
        <v>43922.384722222225</v>
      </c>
      <c r="C5477" s="405" t="s">
        <v>2054</v>
      </c>
      <c r="D5477" s="384">
        <v>1255</v>
      </c>
      <c r="E5477">
        <v>0.02</v>
      </c>
      <c r="F5477">
        <v>1.0937600000000001</v>
      </c>
      <c r="G5477" s="384">
        <v>0</v>
      </c>
      <c r="H5477">
        <v>1.0937600000000001</v>
      </c>
      <c r="I5477">
        <v>3.6</v>
      </c>
      <c r="J5477" s="384">
        <v>29953.55</v>
      </c>
    </row>
    <row r="5478" spans="1:10">
      <c r="A5478">
        <v>5465</v>
      </c>
      <c r="B5478" s="612">
        <v>43922.38958333333</v>
      </c>
      <c r="C5478" s="405" t="s">
        <v>96</v>
      </c>
      <c r="D5478" s="384">
        <v>1256</v>
      </c>
      <c r="E5478">
        <v>0.23</v>
      </c>
      <c r="F5478">
        <v>1.09249</v>
      </c>
      <c r="G5478" s="384">
        <v>0</v>
      </c>
      <c r="H5478">
        <v>0</v>
      </c>
    </row>
    <row r="5479" spans="1:10">
      <c r="A5479">
        <v>5466</v>
      </c>
      <c r="B5479" s="612">
        <v>43922.38958333333</v>
      </c>
      <c r="C5479" s="405" t="s">
        <v>2110</v>
      </c>
      <c r="D5479" s="384">
        <v>1256</v>
      </c>
      <c r="E5479">
        <v>0.23</v>
      </c>
      <c r="F5479">
        <v>1.09249</v>
      </c>
      <c r="G5479" s="384">
        <v>0</v>
      </c>
      <c r="H5479">
        <v>1.09643</v>
      </c>
    </row>
    <row r="5480" spans="1:10">
      <c r="A5480">
        <v>5506</v>
      </c>
      <c r="B5480" s="612">
        <v>43922.852083333331</v>
      </c>
      <c r="C5480" s="405" t="s">
        <v>2054</v>
      </c>
      <c r="D5480" s="384">
        <v>1256</v>
      </c>
      <c r="E5480">
        <v>0.23</v>
      </c>
      <c r="F5480">
        <v>1.09643</v>
      </c>
      <c r="G5480" s="384">
        <v>0</v>
      </c>
      <c r="H5480">
        <v>1.09643</v>
      </c>
      <c r="I5480">
        <v>90.62</v>
      </c>
      <c r="J5480" s="384">
        <v>30035.439999999999</v>
      </c>
    </row>
    <row r="5481" spans="1:10">
      <c r="A5481">
        <v>5473</v>
      </c>
      <c r="B5481" s="612">
        <v>43922.396527777775</v>
      </c>
      <c r="C5481" s="405" t="s">
        <v>97</v>
      </c>
      <c r="D5481" s="384">
        <v>1257</v>
      </c>
      <c r="E5481">
        <v>0.02</v>
      </c>
      <c r="F5481">
        <v>1.0931500000000001</v>
      </c>
      <c r="G5481" s="384">
        <v>0</v>
      </c>
      <c r="H5481">
        <v>0</v>
      </c>
    </row>
    <row r="5482" spans="1:10">
      <c r="A5482">
        <v>5474</v>
      </c>
      <c r="B5482" s="612">
        <v>43922.396527777775</v>
      </c>
      <c r="C5482" s="405" t="s">
        <v>2110</v>
      </c>
      <c r="D5482" s="384">
        <v>1257</v>
      </c>
      <c r="E5482">
        <v>0.02</v>
      </c>
      <c r="F5482">
        <v>1.0931500000000001</v>
      </c>
      <c r="G5482" s="384">
        <v>0</v>
      </c>
      <c r="H5482">
        <v>1.09215</v>
      </c>
    </row>
    <row r="5483" spans="1:10">
      <c r="A5483">
        <v>5477</v>
      </c>
      <c r="B5483" s="612">
        <v>43922.47152777778</v>
      </c>
      <c r="C5483" s="405" t="s">
        <v>2110</v>
      </c>
      <c r="D5483" s="384">
        <v>1257</v>
      </c>
      <c r="E5483">
        <v>0.02</v>
      </c>
      <c r="F5483">
        <v>1.0931500000000001</v>
      </c>
      <c r="G5483" s="384">
        <v>0</v>
      </c>
      <c r="H5483">
        <v>1.0929599999999999</v>
      </c>
    </row>
    <row r="5484" spans="1:10">
      <c r="A5484">
        <v>5478</v>
      </c>
      <c r="B5484" s="612">
        <v>43922.493750000001</v>
      </c>
      <c r="C5484" s="405" t="s">
        <v>2054</v>
      </c>
      <c r="D5484" s="384">
        <v>1257</v>
      </c>
      <c r="E5484">
        <v>0.02</v>
      </c>
      <c r="F5484">
        <v>1.0929599999999999</v>
      </c>
      <c r="G5484" s="384">
        <v>0</v>
      </c>
      <c r="H5484">
        <v>1.0929599999999999</v>
      </c>
      <c r="I5484">
        <v>0.38</v>
      </c>
      <c r="J5484" s="384">
        <v>29953.93</v>
      </c>
    </row>
    <row r="5485" spans="1:10">
      <c r="A5485">
        <v>5475</v>
      </c>
      <c r="B5485" s="612">
        <v>43922.47152777778</v>
      </c>
      <c r="C5485" s="405" t="s">
        <v>97</v>
      </c>
      <c r="D5485" s="384">
        <v>1258</v>
      </c>
      <c r="E5485">
        <v>0.02</v>
      </c>
      <c r="F5485">
        <v>1.09476</v>
      </c>
      <c r="G5485" s="384">
        <v>0</v>
      </c>
      <c r="H5485">
        <v>0</v>
      </c>
    </row>
    <row r="5486" spans="1:10">
      <c r="A5486">
        <v>5476</v>
      </c>
      <c r="B5486" s="612">
        <v>43922.47152777778</v>
      </c>
      <c r="C5486" s="405" t="s">
        <v>2110</v>
      </c>
      <c r="D5486" s="384">
        <v>1258</v>
      </c>
      <c r="E5486">
        <v>0.02</v>
      </c>
      <c r="F5486">
        <v>1.09476</v>
      </c>
      <c r="G5486" s="384">
        <v>0</v>
      </c>
      <c r="H5486">
        <v>1.0929599999999999</v>
      </c>
    </row>
    <row r="5487" spans="1:10">
      <c r="A5487">
        <v>5479</v>
      </c>
      <c r="B5487" s="612">
        <v>43922.493750000001</v>
      </c>
      <c r="C5487" s="405" t="s">
        <v>2054</v>
      </c>
      <c r="D5487" s="384">
        <v>1258</v>
      </c>
      <c r="E5487">
        <v>0.02</v>
      </c>
      <c r="F5487">
        <v>1.0929599999999999</v>
      </c>
      <c r="G5487" s="384">
        <v>0</v>
      </c>
      <c r="H5487">
        <v>1.0929599999999999</v>
      </c>
      <c r="I5487">
        <v>3.6</v>
      </c>
      <c r="J5487" s="384">
        <v>29957.53</v>
      </c>
    </row>
    <row r="5488" spans="1:10">
      <c r="A5488">
        <v>5480</v>
      </c>
      <c r="B5488" s="612">
        <v>43922.499305555553</v>
      </c>
      <c r="C5488" s="405" t="s">
        <v>97</v>
      </c>
      <c r="D5488" s="384">
        <v>1259</v>
      </c>
      <c r="E5488">
        <v>0.02</v>
      </c>
      <c r="F5488">
        <v>1.0937399999999999</v>
      </c>
      <c r="G5488" s="384">
        <v>0</v>
      </c>
      <c r="H5488">
        <v>0</v>
      </c>
    </row>
    <row r="5489" spans="1:10">
      <c r="A5489">
        <v>5481</v>
      </c>
      <c r="B5489" s="612">
        <v>43922.499305555553</v>
      </c>
      <c r="C5489" s="405" t="s">
        <v>2110</v>
      </c>
      <c r="D5489" s="384">
        <v>1259</v>
      </c>
      <c r="E5489">
        <v>0.02</v>
      </c>
      <c r="F5489">
        <v>1.0937399999999999</v>
      </c>
      <c r="G5489" s="384">
        <v>0</v>
      </c>
      <c r="H5489">
        <v>1.09274</v>
      </c>
    </row>
    <row r="5490" spans="1:10">
      <c r="A5490">
        <v>5482</v>
      </c>
      <c r="B5490" s="612">
        <v>43922.51458333333</v>
      </c>
      <c r="C5490" s="405" t="s">
        <v>2054</v>
      </c>
      <c r="D5490" s="384">
        <v>1259</v>
      </c>
      <c r="E5490">
        <v>0.02</v>
      </c>
      <c r="F5490">
        <v>1.09274</v>
      </c>
      <c r="G5490" s="384">
        <v>0</v>
      </c>
      <c r="H5490">
        <v>1.09274</v>
      </c>
      <c r="I5490">
        <v>2</v>
      </c>
      <c r="J5490" s="384">
        <v>29959.53</v>
      </c>
    </row>
    <row r="5491" spans="1:10">
      <c r="A5491">
        <v>5483</v>
      </c>
      <c r="B5491" s="612">
        <v>43922.524305555555</v>
      </c>
      <c r="C5491" s="405" t="s">
        <v>97</v>
      </c>
      <c r="D5491" s="384">
        <v>1260</v>
      </c>
      <c r="E5491">
        <v>0.02</v>
      </c>
      <c r="F5491">
        <v>1.0928199999999999</v>
      </c>
      <c r="G5491" s="384">
        <v>0</v>
      </c>
      <c r="H5491">
        <v>0</v>
      </c>
    </row>
    <row r="5492" spans="1:10">
      <c r="A5492">
        <v>5484</v>
      </c>
      <c r="B5492" s="612">
        <v>43922.524305555555</v>
      </c>
      <c r="C5492" s="405" t="s">
        <v>2110</v>
      </c>
      <c r="D5492" s="384">
        <v>1260</v>
      </c>
      <c r="E5492">
        <v>0.02</v>
      </c>
      <c r="F5492">
        <v>1.0928199999999999</v>
      </c>
      <c r="G5492" s="384">
        <v>0</v>
      </c>
      <c r="H5492">
        <v>1.09182</v>
      </c>
    </row>
    <row r="5493" spans="1:10">
      <c r="A5493">
        <v>5485</v>
      </c>
      <c r="B5493" s="612">
        <v>43922.712500000001</v>
      </c>
      <c r="C5493" s="405" t="s">
        <v>2054</v>
      </c>
      <c r="D5493" s="384">
        <v>1260</v>
      </c>
      <c r="E5493">
        <v>0.02</v>
      </c>
      <c r="F5493">
        <v>1.09182</v>
      </c>
      <c r="G5493" s="384">
        <v>0</v>
      </c>
      <c r="H5493">
        <v>1.09182</v>
      </c>
      <c r="I5493">
        <v>2</v>
      </c>
      <c r="J5493" s="384">
        <v>29961.53</v>
      </c>
    </row>
    <row r="5494" spans="1:10">
      <c r="A5494">
        <v>5486</v>
      </c>
      <c r="B5494" s="612">
        <v>43922.74722222222</v>
      </c>
      <c r="C5494" s="405" t="s">
        <v>97</v>
      </c>
      <c r="D5494" s="384">
        <v>1261</v>
      </c>
      <c r="E5494">
        <v>0.02</v>
      </c>
      <c r="F5494">
        <v>1.0911</v>
      </c>
      <c r="G5494" s="384">
        <v>0</v>
      </c>
      <c r="H5494">
        <v>0</v>
      </c>
    </row>
    <row r="5495" spans="1:10">
      <c r="A5495">
        <v>5487</v>
      </c>
      <c r="B5495" s="612">
        <v>43922.74722222222</v>
      </c>
      <c r="C5495" s="405" t="s">
        <v>2110</v>
      </c>
      <c r="D5495" s="384">
        <v>1261</v>
      </c>
      <c r="E5495">
        <v>0.02</v>
      </c>
      <c r="F5495">
        <v>1.0911</v>
      </c>
      <c r="G5495" s="384">
        <v>0</v>
      </c>
      <c r="H5495">
        <v>1.0901000000000001</v>
      </c>
    </row>
    <row r="5496" spans="1:10">
      <c r="A5496">
        <v>5490</v>
      </c>
      <c r="B5496" s="612">
        <v>43922.75</v>
      </c>
      <c r="C5496" s="405" t="s">
        <v>2110</v>
      </c>
      <c r="D5496" s="384">
        <v>1261</v>
      </c>
      <c r="E5496">
        <v>0.02</v>
      </c>
      <c r="F5496">
        <v>1.0911</v>
      </c>
      <c r="G5496" s="384">
        <v>0</v>
      </c>
      <c r="H5496">
        <v>1.09091</v>
      </c>
    </row>
    <row r="5497" spans="1:10">
      <c r="A5497">
        <v>5494</v>
      </c>
      <c r="B5497" s="612">
        <v>43922.810416666667</v>
      </c>
      <c r="C5497" s="405" t="s">
        <v>2110</v>
      </c>
      <c r="D5497" s="384">
        <v>1261</v>
      </c>
      <c r="E5497">
        <v>0.02</v>
      </c>
      <c r="F5497">
        <v>1.0911</v>
      </c>
      <c r="G5497" s="384">
        <v>0</v>
      </c>
      <c r="H5497">
        <v>1.09196</v>
      </c>
    </row>
    <row r="5498" spans="1:10">
      <c r="A5498">
        <v>5499</v>
      </c>
      <c r="B5498" s="612">
        <v>43922.838888888888</v>
      </c>
      <c r="C5498" s="405" t="s">
        <v>2110</v>
      </c>
      <c r="D5498" s="384">
        <v>1261</v>
      </c>
      <c r="E5498">
        <v>0.02</v>
      </c>
      <c r="F5498">
        <v>1.0911</v>
      </c>
      <c r="G5498" s="384">
        <v>0</v>
      </c>
      <c r="H5498">
        <v>1.0932599999999999</v>
      </c>
    </row>
    <row r="5499" spans="1:10">
      <c r="A5499">
        <v>5512</v>
      </c>
      <c r="B5499" s="612">
        <v>43923.127083333333</v>
      </c>
      <c r="C5499" s="405" t="s">
        <v>2054</v>
      </c>
      <c r="D5499" s="384">
        <v>1261</v>
      </c>
      <c r="E5499">
        <v>0.02</v>
      </c>
      <c r="F5499">
        <v>1.0932599999999999</v>
      </c>
      <c r="G5499" s="384">
        <v>0</v>
      </c>
      <c r="H5499">
        <v>1.0932599999999999</v>
      </c>
      <c r="I5499">
        <v>-4.25</v>
      </c>
      <c r="J5499" s="384">
        <v>30031.18</v>
      </c>
    </row>
    <row r="5500" spans="1:10">
      <c r="A5500">
        <v>5488</v>
      </c>
      <c r="B5500" s="612">
        <v>43922.75</v>
      </c>
      <c r="C5500" s="405" t="s">
        <v>97</v>
      </c>
      <c r="D5500" s="384">
        <v>1262</v>
      </c>
      <c r="E5500">
        <v>0.02</v>
      </c>
      <c r="F5500">
        <v>1.0927100000000001</v>
      </c>
      <c r="G5500" s="384">
        <v>0</v>
      </c>
      <c r="H5500">
        <v>0</v>
      </c>
    </row>
    <row r="5501" spans="1:10">
      <c r="A5501">
        <v>5489</v>
      </c>
      <c r="B5501" s="612">
        <v>43922.75</v>
      </c>
      <c r="C5501" s="405" t="s">
        <v>2110</v>
      </c>
      <c r="D5501" s="384">
        <v>1262</v>
      </c>
      <c r="E5501">
        <v>0.02</v>
      </c>
      <c r="F5501">
        <v>1.0927100000000001</v>
      </c>
      <c r="G5501" s="384">
        <v>0</v>
      </c>
      <c r="H5501">
        <v>1.09091</v>
      </c>
    </row>
    <row r="5502" spans="1:10">
      <c r="A5502">
        <v>5493</v>
      </c>
      <c r="B5502" s="612">
        <v>43922.810416666667</v>
      </c>
      <c r="C5502" s="405" t="s">
        <v>2110</v>
      </c>
      <c r="D5502" s="384">
        <v>1262</v>
      </c>
      <c r="E5502">
        <v>0.02</v>
      </c>
      <c r="F5502">
        <v>1.0927100000000001</v>
      </c>
      <c r="G5502" s="384">
        <v>0</v>
      </c>
      <c r="H5502">
        <v>1.09196</v>
      </c>
    </row>
    <row r="5503" spans="1:10">
      <c r="A5503">
        <v>5498</v>
      </c>
      <c r="B5503" s="612">
        <v>43922.838888888888</v>
      </c>
      <c r="C5503" s="405" t="s">
        <v>2110</v>
      </c>
      <c r="D5503" s="384">
        <v>1262</v>
      </c>
      <c r="E5503">
        <v>0.02</v>
      </c>
      <c r="F5503">
        <v>1.0927100000000001</v>
      </c>
      <c r="G5503" s="384">
        <v>0</v>
      </c>
      <c r="H5503">
        <v>1.0932599999999999</v>
      </c>
    </row>
    <row r="5504" spans="1:10">
      <c r="A5504">
        <v>5513</v>
      </c>
      <c r="B5504" s="612">
        <v>43923.127083333333</v>
      </c>
      <c r="C5504" s="405" t="s">
        <v>2054</v>
      </c>
      <c r="D5504" s="384">
        <v>1262</v>
      </c>
      <c r="E5504">
        <v>0.02</v>
      </c>
      <c r="F5504">
        <v>1.0932599999999999</v>
      </c>
      <c r="G5504" s="384">
        <v>0</v>
      </c>
      <c r="H5504">
        <v>1.0932599999999999</v>
      </c>
      <c r="I5504">
        <v>-1.03</v>
      </c>
      <c r="J5504" s="384">
        <v>30030.15</v>
      </c>
    </row>
    <row r="5505" spans="1:10">
      <c r="A5505">
        <v>5491</v>
      </c>
      <c r="B5505" s="612">
        <v>43922.810416666667</v>
      </c>
      <c r="C5505" s="405" t="s">
        <v>97</v>
      </c>
      <c r="D5505" s="384">
        <v>1263</v>
      </c>
      <c r="E5505">
        <v>0.03</v>
      </c>
      <c r="F5505">
        <v>1.0943700000000001</v>
      </c>
      <c r="G5505" s="384">
        <v>0</v>
      </c>
      <c r="H5505">
        <v>0</v>
      </c>
    </row>
    <row r="5506" spans="1:10">
      <c r="A5506">
        <v>5492</v>
      </c>
      <c r="B5506" s="612">
        <v>43922.810416666667</v>
      </c>
      <c r="C5506" s="405" t="s">
        <v>2110</v>
      </c>
      <c r="D5506" s="384">
        <v>1263</v>
      </c>
      <c r="E5506">
        <v>0.03</v>
      </c>
      <c r="F5506">
        <v>1.0943700000000001</v>
      </c>
      <c r="G5506" s="384">
        <v>0</v>
      </c>
      <c r="H5506">
        <v>1.09196</v>
      </c>
    </row>
    <row r="5507" spans="1:10">
      <c r="A5507">
        <v>5497</v>
      </c>
      <c r="B5507" s="612">
        <v>43922.838888888888</v>
      </c>
      <c r="C5507" s="405" t="s">
        <v>2110</v>
      </c>
      <c r="D5507" s="384">
        <v>1263</v>
      </c>
      <c r="E5507">
        <v>0.03</v>
      </c>
      <c r="F5507">
        <v>1.0943700000000001</v>
      </c>
      <c r="G5507" s="384">
        <v>0</v>
      </c>
      <c r="H5507">
        <v>1.0932599999999999</v>
      </c>
    </row>
    <row r="5508" spans="1:10">
      <c r="A5508">
        <v>5514</v>
      </c>
      <c r="B5508" s="612">
        <v>43923.127083333333</v>
      </c>
      <c r="C5508" s="405" t="s">
        <v>2054</v>
      </c>
      <c r="D5508" s="384">
        <v>1263</v>
      </c>
      <c r="E5508">
        <v>0.03</v>
      </c>
      <c r="F5508">
        <v>1.0932599999999999</v>
      </c>
      <c r="G5508" s="384">
        <v>0</v>
      </c>
      <c r="H5508">
        <v>1.0932599999999999</v>
      </c>
      <c r="I5508">
        <v>3.43</v>
      </c>
      <c r="J5508" s="384">
        <v>30033.58</v>
      </c>
    </row>
    <row r="5509" spans="1:10">
      <c r="A5509">
        <v>5495</v>
      </c>
      <c r="B5509" s="612">
        <v>43922.838888888888</v>
      </c>
      <c r="C5509" s="405" t="s">
        <v>97</v>
      </c>
      <c r="D5509" s="384">
        <v>1264</v>
      </c>
      <c r="E5509">
        <v>0.05</v>
      </c>
      <c r="F5509">
        <v>1.0960700000000001</v>
      </c>
      <c r="G5509" s="384">
        <v>0</v>
      </c>
      <c r="H5509">
        <v>0</v>
      </c>
    </row>
    <row r="5510" spans="1:10">
      <c r="A5510">
        <v>5496</v>
      </c>
      <c r="B5510" s="612">
        <v>43922.838888888888</v>
      </c>
      <c r="C5510" s="405" t="s">
        <v>2110</v>
      </c>
      <c r="D5510" s="384">
        <v>1264</v>
      </c>
      <c r="E5510">
        <v>0.05</v>
      </c>
      <c r="F5510">
        <v>1.0960700000000001</v>
      </c>
      <c r="G5510" s="384">
        <v>0</v>
      </c>
      <c r="H5510">
        <v>1.0932599999999999</v>
      </c>
    </row>
    <row r="5511" spans="1:10">
      <c r="A5511">
        <v>5515</v>
      </c>
      <c r="B5511" s="612">
        <v>43923.127083333333</v>
      </c>
      <c r="C5511" s="405" t="s">
        <v>2054</v>
      </c>
      <c r="D5511" s="384">
        <v>1264</v>
      </c>
      <c r="E5511">
        <v>0.05</v>
      </c>
      <c r="F5511">
        <v>1.0932599999999999</v>
      </c>
      <c r="G5511" s="384">
        <v>0</v>
      </c>
      <c r="H5511">
        <v>1.0932599999999999</v>
      </c>
      <c r="I5511">
        <v>14.22</v>
      </c>
      <c r="J5511" s="384">
        <v>30047.8</v>
      </c>
    </row>
    <row r="5512" spans="1:10">
      <c r="A5512">
        <v>5507</v>
      </c>
      <c r="B5512" s="612">
        <v>43922.854861111111</v>
      </c>
      <c r="C5512" s="405" t="s">
        <v>96</v>
      </c>
      <c r="D5512" s="384">
        <v>1265</v>
      </c>
      <c r="E5512">
        <v>0.02</v>
      </c>
      <c r="F5512">
        <v>1.0961099999999999</v>
      </c>
      <c r="G5512" s="384">
        <v>0</v>
      </c>
      <c r="H5512">
        <v>0</v>
      </c>
    </row>
    <row r="5513" spans="1:10">
      <c r="A5513">
        <v>5508</v>
      </c>
      <c r="B5513" s="612">
        <v>43922.854861111111</v>
      </c>
      <c r="C5513" s="405" t="s">
        <v>2110</v>
      </c>
      <c r="D5513" s="384">
        <v>1265</v>
      </c>
      <c r="E5513">
        <v>0.02</v>
      </c>
      <c r="F5513">
        <v>1.0961099999999999</v>
      </c>
      <c r="G5513" s="384">
        <v>0</v>
      </c>
      <c r="H5513">
        <v>1.09711</v>
      </c>
    </row>
    <row r="5514" spans="1:10">
      <c r="A5514">
        <v>5511</v>
      </c>
      <c r="B5514" s="612">
        <v>43922.907638888886</v>
      </c>
      <c r="C5514" s="405" t="s">
        <v>2110</v>
      </c>
      <c r="D5514" s="384">
        <v>1265</v>
      </c>
      <c r="E5514">
        <v>0.02</v>
      </c>
      <c r="F5514">
        <v>1.0961099999999999</v>
      </c>
      <c r="G5514" s="384">
        <v>0</v>
      </c>
      <c r="H5514">
        <v>1.0963099999999999</v>
      </c>
    </row>
    <row r="5515" spans="1:10">
      <c r="A5515">
        <v>5521</v>
      </c>
      <c r="B5515" s="612">
        <v>43923.259027777778</v>
      </c>
      <c r="C5515" s="405" t="s">
        <v>2054</v>
      </c>
      <c r="D5515" s="384">
        <v>1265</v>
      </c>
      <c r="E5515">
        <v>0.02</v>
      </c>
      <c r="F5515">
        <v>1.0963099999999999</v>
      </c>
      <c r="G5515" s="384">
        <v>0</v>
      </c>
      <c r="H5515">
        <v>1.0963099999999999</v>
      </c>
      <c r="I5515">
        <v>0.16</v>
      </c>
      <c r="J5515" s="384">
        <v>30047.96</v>
      </c>
    </row>
    <row r="5516" spans="1:10">
      <c r="A5516">
        <v>5509</v>
      </c>
      <c r="B5516" s="612">
        <v>43922.907638888886</v>
      </c>
      <c r="C5516" s="405" t="s">
        <v>96</v>
      </c>
      <c r="D5516" s="384">
        <v>1266</v>
      </c>
      <c r="E5516">
        <v>0.02</v>
      </c>
      <c r="F5516">
        <v>1.0945100000000001</v>
      </c>
      <c r="G5516" s="384">
        <v>0</v>
      </c>
      <c r="H5516">
        <v>0</v>
      </c>
    </row>
    <row r="5517" spans="1:10">
      <c r="A5517">
        <v>5510</v>
      </c>
      <c r="B5517" s="612">
        <v>43922.907638888886</v>
      </c>
      <c r="C5517" s="405" t="s">
        <v>2110</v>
      </c>
      <c r="D5517" s="384">
        <v>1266</v>
      </c>
      <c r="E5517">
        <v>0.02</v>
      </c>
      <c r="F5517">
        <v>1.0945100000000001</v>
      </c>
      <c r="G5517" s="384">
        <v>0</v>
      </c>
      <c r="H5517">
        <v>1.0963099999999999</v>
      </c>
    </row>
    <row r="5518" spans="1:10">
      <c r="A5518">
        <v>5522</v>
      </c>
      <c r="B5518" s="612">
        <v>43923.259027777778</v>
      </c>
      <c r="C5518" s="405" t="s">
        <v>2054</v>
      </c>
      <c r="D5518" s="384">
        <v>1266</v>
      </c>
      <c r="E5518">
        <v>0.02</v>
      </c>
      <c r="F5518">
        <v>1.0963099999999999</v>
      </c>
      <c r="G5518" s="384">
        <v>0</v>
      </c>
      <c r="H5518">
        <v>1.0963099999999999</v>
      </c>
      <c r="I5518">
        <v>3.36</v>
      </c>
      <c r="J5518" s="384">
        <v>30051.32</v>
      </c>
    </row>
    <row r="5519" spans="1:10">
      <c r="A5519">
        <v>5516</v>
      </c>
      <c r="B5519" s="612">
        <v>43923.206944444442</v>
      </c>
      <c r="C5519" s="405" t="s">
        <v>97</v>
      </c>
      <c r="D5519" s="384">
        <v>1267</v>
      </c>
      <c r="E5519">
        <v>0.02</v>
      </c>
      <c r="F5519">
        <v>1.0943099999999999</v>
      </c>
      <c r="G5519" s="384">
        <v>0</v>
      </c>
      <c r="H5519">
        <v>0</v>
      </c>
    </row>
    <row r="5520" spans="1:10">
      <c r="A5520">
        <v>5517</v>
      </c>
      <c r="B5520" s="612">
        <v>43923.206944444442</v>
      </c>
      <c r="C5520" s="405" t="s">
        <v>2110</v>
      </c>
      <c r="D5520" s="384">
        <v>1267</v>
      </c>
      <c r="E5520">
        <v>0.02</v>
      </c>
      <c r="F5520">
        <v>1.0943099999999999</v>
      </c>
      <c r="G5520" s="384">
        <v>0</v>
      </c>
      <c r="H5520">
        <v>1.09331</v>
      </c>
    </row>
    <row r="5521" spans="1:10">
      <c r="A5521">
        <v>5520</v>
      </c>
      <c r="B5521" s="612">
        <v>43923.254861111112</v>
      </c>
      <c r="C5521" s="405" t="s">
        <v>2110</v>
      </c>
      <c r="D5521" s="384">
        <v>1267</v>
      </c>
      <c r="E5521">
        <v>0.02</v>
      </c>
      <c r="F5521">
        <v>1.0943099999999999</v>
      </c>
      <c r="G5521" s="384">
        <v>0</v>
      </c>
      <c r="H5521">
        <v>1.0941099999999999</v>
      </c>
    </row>
    <row r="5522" spans="1:10">
      <c r="A5522">
        <v>5528</v>
      </c>
      <c r="B5522" s="612">
        <v>43923.288888888892</v>
      </c>
      <c r="C5522" s="405" t="s">
        <v>2054</v>
      </c>
      <c r="D5522" s="384">
        <v>1267</v>
      </c>
      <c r="E5522">
        <v>0.02</v>
      </c>
      <c r="F5522">
        <v>1.0941099999999999</v>
      </c>
      <c r="G5522" s="384">
        <v>0</v>
      </c>
      <c r="H5522">
        <v>1.0941099999999999</v>
      </c>
      <c r="I5522">
        <v>0.4</v>
      </c>
      <c r="J5522" s="384">
        <v>30051.72</v>
      </c>
    </row>
    <row r="5523" spans="1:10">
      <c r="A5523">
        <v>5518</v>
      </c>
      <c r="B5523" s="612">
        <v>43923.254861111112</v>
      </c>
      <c r="C5523" s="405" t="s">
        <v>97</v>
      </c>
      <c r="D5523" s="384">
        <v>1268</v>
      </c>
      <c r="E5523">
        <v>0.02</v>
      </c>
      <c r="F5523">
        <v>1.0959099999999999</v>
      </c>
      <c r="G5523" s="384">
        <v>0</v>
      </c>
      <c r="H5523">
        <v>0</v>
      </c>
    </row>
    <row r="5524" spans="1:10">
      <c r="A5524">
        <v>5519</v>
      </c>
      <c r="B5524" s="612">
        <v>43923.254861111112</v>
      </c>
      <c r="C5524" s="405" t="s">
        <v>2110</v>
      </c>
      <c r="D5524" s="384">
        <v>1268</v>
      </c>
      <c r="E5524">
        <v>0.02</v>
      </c>
      <c r="F5524">
        <v>1.0959099999999999</v>
      </c>
      <c r="G5524" s="384">
        <v>0</v>
      </c>
      <c r="H5524">
        <v>1.0941099999999999</v>
      </c>
    </row>
    <row r="5525" spans="1:10">
      <c r="A5525">
        <v>5529</v>
      </c>
      <c r="B5525" s="612">
        <v>43923.288888888892</v>
      </c>
      <c r="C5525" s="405" t="s">
        <v>2054</v>
      </c>
      <c r="D5525" s="384">
        <v>1268</v>
      </c>
      <c r="E5525">
        <v>0.02</v>
      </c>
      <c r="F5525">
        <v>1.0941099999999999</v>
      </c>
      <c r="G5525" s="384">
        <v>0</v>
      </c>
      <c r="H5525">
        <v>1.0941099999999999</v>
      </c>
      <c r="I5525">
        <v>3.6</v>
      </c>
      <c r="J5525" s="384">
        <v>30055.32</v>
      </c>
    </row>
    <row r="5526" spans="1:10">
      <c r="A5526">
        <v>5523</v>
      </c>
      <c r="B5526" s="612">
        <v>43923.261805555558</v>
      </c>
      <c r="C5526" s="405" t="s">
        <v>96</v>
      </c>
      <c r="D5526" s="384">
        <v>1269</v>
      </c>
      <c r="E5526">
        <v>0.02</v>
      </c>
      <c r="F5526">
        <v>1.0961000000000001</v>
      </c>
      <c r="G5526" s="384">
        <v>0</v>
      </c>
      <c r="H5526">
        <v>0</v>
      </c>
    </row>
    <row r="5527" spans="1:10">
      <c r="A5527">
        <v>5524</v>
      </c>
      <c r="B5527" s="612">
        <v>43923.261805555558</v>
      </c>
      <c r="C5527" s="405" t="s">
        <v>2110</v>
      </c>
      <c r="D5527" s="384">
        <v>1269</v>
      </c>
      <c r="E5527">
        <v>0.02</v>
      </c>
      <c r="F5527">
        <v>1.0961000000000001</v>
      </c>
      <c r="G5527" s="384">
        <v>0</v>
      </c>
      <c r="H5527">
        <v>1.0971</v>
      </c>
    </row>
    <row r="5528" spans="1:10">
      <c r="A5528">
        <v>5527</v>
      </c>
      <c r="B5528" s="612">
        <v>43923.288888888892</v>
      </c>
      <c r="C5528" s="405" t="s">
        <v>2110</v>
      </c>
      <c r="D5528" s="384">
        <v>1269</v>
      </c>
      <c r="E5528">
        <v>0.02</v>
      </c>
      <c r="F5528">
        <v>1.0961000000000001</v>
      </c>
      <c r="G5528" s="384">
        <v>0</v>
      </c>
      <c r="H5528">
        <v>1.0963000000000001</v>
      </c>
    </row>
    <row r="5529" spans="1:10">
      <c r="A5529">
        <v>5536</v>
      </c>
      <c r="B5529" s="612">
        <v>43923.340277777781</v>
      </c>
      <c r="C5529" s="405" t="s">
        <v>2110</v>
      </c>
      <c r="D5529" s="384">
        <v>1269</v>
      </c>
      <c r="E5529">
        <v>0.02</v>
      </c>
      <c r="F5529">
        <v>1.0961000000000001</v>
      </c>
      <c r="G5529" s="384">
        <v>0</v>
      </c>
      <c r="H5529">
        <v>1.09527</v>
      </c>
    </row>
    <row r="5530" spans="1:10">
      <c r="A5530">
        <v>5551</v>
      </c>
      <c r="B5530" s="612">
        <v>43923.492361111108</v>
      </c>
      <c r="C5530" s="405" t="s">
        <v>2110</v>
      </c>
      <c r="D5530" s="384">
        <v>1269</v>
      </c>
      <c r="E5530">
        <v>0.02</v>
      </c>
      <c r="F5530">
        <v>1.0961000000000001</v>
      </c>
      <c r="G5530" s="384">
        <v>0</v>
      </c>
      <c r="H5530">
        <v>1.09399</v>
      </c>
    </row>
    <row r="5531" spans="1:10">
      <c r="A5531">
        <v>5562</v>
      </c>
      <c r="B5531" s="612">
        <v>43923.536111111112</v>
      </c>
      <c r="C5531" s="405" t="s">
        <v>2110</v>
      </c>
      <c r="D5531" s="384">
        <v>1269</v>
      </c>
      <c r="E5531">
        <v>0.02</v>
      </c>
      <c r="F5531">
        <v>1.0961000000000001</v>
      </c>
      <c r="G5531" s="384">
        <v>0</v>
      </c>
      <c r="H5531">
        <v>1.0926499999999999</v>
      </c>
    </row>
    <row r="5532" spans="1:10">
      <c r="A5532">
        <v>5570</v>
      </c>
      <c r="B5532" s="612">
        <v>43923.543055555558</v>
      </c>
      <c r="C5532" s="405" t="s">
        <v>2110</v>
      </c>
      <c r="D5532" s="384">
        <v>1269</v>
      </c>
      <c r="E5532">
        <v>0.02</v>
      </c>
      <c r="F5532">
        <v>1.0961000000000001</v>
      </c>
      <c r="G5532" s="384">
        <v>0</v>
      </c>
      <c r="H5532">
        <v>1.09107</v>
      </c>
    </row>
    <row r="5533" spans="1:10">
      <c r="A5533">
        <v>5578</v>
      </c>
      <c r="B5533" s="612">
        <v>43923.552083333336</v>
      </c>
      <c r="C5533" s="405" t="s">
        <v>2110</v>
      </c>
      <c r="D5533" s="384">
        <v>1269</v>
      </c>
      <c r="E5533">
        <v>0.02</v>
      </c>
      <c r="F5533">
        <v>1.0961000000000001</v>
      </c>
      <c r="G5533" s="384">
        <v>0</v>
      </c>
      <c r="H5533">
        <v>1.0893999999999999</v>
      </c>
    </row>
    <row r="5534" spans="1:10">
      <c r="A5534">
        <v>5587</v>
      </c>
      <c r="B5534" s="612">
        <v>43923.609722222223</v>
      </c>
      <c r="C5534" s="405" t="s">
        <v>2054</v>
      </c>
      <c r="D5534" s="384">
        <v>1269</v>
      </c>
      <c r="E5534">
        <v>0.02</v>
      </c>
      <c r="F5534">
        <v>1.0893999999999999</v>
      </c>
      <c r="G5534" s="384">
        <v>0</v>
      </c>
      <c r="H5534">
        <v>1.0893999999999999</v>
      </c>
      <c r="I5534">
        <v>-13.4</v>
      </c>
      <c r="J5534" s="384">
        <v>30055.919999999998</v>
      </c>
    </row>
    <row r="5535" spans="1:10">
      <c r="A5535">
        <v>5525</v>
      </c>
      <c r="B5535" s="612">
        <v>43923.288888888892</v>
      </c>
      <c r="C5535" s="405" t="s">
        <v>96</v>
      </c>
      <c r="D5535" s="384">
        <v>1270</v>
      </c>
      <c r="E5535">
        <v>0.02</v>
      </c>
      <c r="F5535">
        <v>1.0945</v>
      </c>
      <c r="G5535" s="384">
        <v>0</v>
      </c>
      <c r="H5535">
        <v>0</v>
      </c>
    </row>
    <row r="5536" spans="1:10">
      <c r="A5536">
        <v>5526</v>
      </c>
      <c r="B5536" s="612">
        <v>43923.288888888892</v>
      </c>
      <c r="C5536" s="405" t="s">
        <v>2110</v>
      </c>
      <c r="D5536" s="384">
        <v>1270</v>
      </c>
      <c r="E5536">
        <v>0.02</v>
      </c>
      <c r="F5536">
        <v>1.0945</v>
      </c>
      <c r="G5536" s="384">
        <v>0</v>
      </c>
      <c r="H5536">
        <v>1.0963000000000001</v>
      </c>
    </row>
    <row r="5537" spans="1:10">
      <c r="A5537">
        <v>5535</v>
      </c>
      <c r="B5537" s="612">
        <v>43923.340277777781</v>
      </c>
      <c r="C5537" s="405" t="s">
        <v>2110</v>
      </c>
      <c r="D5537" s="384">
        <v>1270</v>
      </c>
      <c r="E5537">
        <v>0.02</v>
      </c>
      <c r="F5537">
        <v>1.0945</v>
      </c>
      <c r="G5537" s="384">
        <v>0</v>
      </c>
      <c r="H5537">
        <v>1.09527</v>
      </c>
    </row>
    <row r="5538" spans="1:10">
      <c r="A5538">
        <v>5550</v>
      </c>
      <c r="B5538" s="612">
        <v>43923.492361111108</v>
      </c>
      <c r="C5538" s="405" t="s">
        <v>2110</v>
      </c>
      <c r="D5538" s="384">
        <v>1270</v>
      </c>
      <c r="E5538">
        <v>0.02</v>
      </c>
      <c r="F5538">
        <v>1.0945</v>
      </c>
      <c r="G5538" s="384">
        <v>0</v>
      </c>
      <c r="H5538">
        <v>1.09399</v>
      </c>
    </row>
    <row r="5539" spans="1:10">
      <c r="A5539">
        <v>5561</v>
      </c>
      <c r="B5539" s="612">
        <v>43923.536111111112</v>
      </c>
      <c r="C5539" s="405" t="s">
        <v>2110</v>
      </c>
      <c r="D5539" s="384">
        <v>1270</v>
      </c>
      <c r="E5539">
        <v>0.02</v>
      </c>
      <c r="F5539">
        <v>1.0945</v>
      </c>
      <c r="G5539" s="384">
        <v>0</v>
      </c>
      <c r="H5539">
        <v>1.0926499999999999</v>
      </c>
    </row>
    <row r="5540" spans="1:10">
      <c r="A5540">
        <v>5569</v>
      </c>
      <c r="B5540" s="612">
        <v>43923.543055555558</v>
      </c>
      <c r="C5540" s="405" t="s">
        <v>2110</v>
      </c>
      <c r="D5540" s="384">
        <v>1270</v>
      </c>
      <c r="E5540">
        <v>0.02</v>
      </c>
      <c r="F5540">
        <v>1.0945</v>
      </c>
      <c r="G5540" s="384">
        <v>0</v>
      </c>
      <c r="H5540">
        <v>1.09107</v>
      </c>
    </row>
    <row r="5541" spans="1:10">
      <c r="A5541">
        <v>5577</v>
      </c>
      <c r="B5541" s="612">
        <v>43923.552083333336</v>
      </c>
      <c r="C5541" s="405" t="s">
        <v>2110</v>
      </c>
      <c r="D5541" s="384">
        <v>1270</v>
      </c>
      <c r="E5541">
        <v>0.02</v>
      </c>
      <c r="F5541">
        <v>1.0945</v>
      </c>
      <c r="G5541" s="384">
        <v>0</v>
      </c>
      <c r="H5541">
        <v>1.0893999999999999</v>
      </c>
    </row>
    <row r="5542" spans="1:10">
      <c r="A5542">
        <v>5588</v>
      </c>
      <c r="B5542" s="612">
        <v>43923.609722222223</v>
      </c>
      <c r="C5542" s="405" t="s">
        <v>2054</v>
      </c>
      <c r="D5542" s="384">
        <v>1270</v>
      </c>
      <c r="E5542">
        <v>0.02</v>
      </c>
      <c r="F5542">
        <v>1.0893999999999999</v>
      </c>
      <c r="G5542" s="384">
        <v>0</v>
      </c>
      <c r="H5542">
        <v>1.0893999999999999</v>
      </c>
      <c r="I5542">
        <v>-10.199999999999999</v>
      </c>
      <c r="J5542" s="384">
        <v>30045.72</v>
      </c>
    </row>
    <row r="5543" spans="1:10">
      <c r="A5543">
        <v>5530</v>
      </c>
      <c r="B5543" s="612">
        <v>43923.309027777781</v>
      </c>
      <c r="C5543" s="405" t="s">
        <v>97</v>
      </c>
      <c r="D5543" s="384">
        <v>1271</v>
      </c>
      <c r="E5543">
        <v>0.02</v>
      </c>
      <c r="F5543">
        <v>1.0948</v>
      </c>
      <c r="G5543" s="384">
        <v>0</v>
      </c>
      <c r="H5543">
        <v>0</v>
      </c>
    </row>
    <row r="5544" spans="1:10">
      <c r="A5544">
        <v>5531</v>
      </c>
      <c r="B5544" s="612">
        <v>43923.309027777781</v>
      </c>
      <c r="C5544" s="405" t="s">
        <v>2110</v>
      </c>
      <c r="D5544" s="384">
        <v>1271</v>
      </c>
      <c r="E5544">
        <v>0.02</v>
      </c>
      <c r="F5544">
        <v>1.0948</v>
      </c>
      <c r="G5544" s="384">
        <v>0</v>
      </c>
      <c r="H5544">
        <v>1.0938000000000001</v>
      </c>
    </row>
    <row r="5545" spans="1:10">
      <c r="A5545">
        <v>5532</v>
      </c>
      <c r="B5545" s="612">
        <v>43923.323611111111</v>
      </c>
      <c r="C5545" s="405" t="s">
        <v>2054</v>
      </c>
      <c r="D5545" s="384">
        <v>1271</v>
      </c>
      <c r="E5545">
        <v>0.02</v>
      </c>
      <c r="F5545">
        <v>1.0938000000000001</v>
      </c>
      <c r="G5545" s="384">
        <v>0</v>
      </c>
      <c r="H5545">
        <v>1.0938000000000001</v>
      </c>
      <c r="I5545">
        <v>2</v>
      </c>
      <c r="J5545" s="384">
        <v>30057.32</v>
      </c>
    </row>
    <row r="5546" spans="1:10">
      <c r="A5546">
        <v>5533</v>
      </c>
      <c r="B5546" s="612">
        <v>43923.340277777781</v>
      </c>
      <c r="C5546" s="405" t="s">
        <v>96</v>
      </c>
      <c r="D5546" s="384">
        <v>1272</v>
      </c>
      <c r="E5546">
        <v>0.03</v>
      </c>
      <c r="F5546">
        <v>1.0929</v>
      </c>
      <c r="G5546" s="384">
        <v>0</v>
      </c>
      <c r="H5546">
        <v>0</v>
      </c>
    </row>
    <row r="5547" spans="1:10">
      <c r="A5547">
        <v>5534</v>
      </c>
      <c r="B5547" s="612">
        <v>43923.340277777781</v>
      </c>
      <c r="C5547" s="405" t="s">
        <v>2110</v>
      </c>
      <c r="D5547" s="384">
        <v>1272</v>
      </c>
      <c r="E5547">
        <v>0.03</v>
      </c>
      <c r="F5547">
        <v>1.0929</v>
      </c>
      <c r="G5547" s="384">
        <v>0</v>
      </c>
      <c r="H5547">
        <v>1.09527</v>
      </c>
    </row>
    <row r="5548" spans="1:10">
      <c r="A5548">
        <v>5549</v>
      </c>
      <c r="B5548" s="612">
        <v>43923.492361111108</v>
      </c>
      <c r="C5548" s="405" t="s">
        <v>2110</v>
      </c>
      <c r="D5548" s="384">
        <v>1272</v>
      </c>
      <c r="E5548">
        <v>0.03</v>
      </c>
      <c r="F5548">
        <v>1.0929</v>
      </c>
      <c r="G5548" s="384">
        <v>0</v>
      </c>
      <c r="H5548">
        <v>1.09399</v>
      </c>
    </row>
    <row r="5549" spans="1:10">
      <c r="A5549">
        <v>5560</v>
      </c>
      <c r="B5549" s="612">
        <v>43923.536111111112</v>
      </c>
      <c r="C5549" s="405" t="s">
        <v>2110</v>
      </c>
      <c r="D5549" s="384">
        <v>1272</v>
      </c>
      <c r="E5549">
        <v>0.03</v>
      </c>
      <c r="F5549">
        <v>1.0929</v>
      </c>
      <c r="G5549" s="384">
        <v>0</v>
      </c>
      <c r="H5549">
        <v>1.0926499999999999</v>
      </c>
    </row>
    <row r="5550" spans="1:10">
      <c r="A5550">
        <v>5568</v>
      </c>
      <c r="B5550" s="612">
        <v>43923.543055555558</v>
      </c>
      <c r="C5550" s="405" t="s">
        <v>2110</v>
      </c>
      <c r="D5550" s="384">
        <v>1272</v>
      </c>
      <c r="E5550">
        <v>0.03</v>
      </c>
      <c r="F5550">
        <v>1.0929</v>
      </c>
      <c r="G5550" s="384">
        <v>0</v>
      </c>
      <c r="H5550">
        <v>1.09107</v>
      </c>
    </row>
    <row r="5551" spans="1:10">
      <c r="A5551">
        <v>5576</v>
      </c>
      <c r="B5551" s="612">
        <v>43923.552083333336</v>
      </c>
      <c r="C5551" s="405" t="s">
        <v>2110</v>
      </c>
      <c r="D5551" s="384">
        <v>1272</v>
      </c>
      <c r="E5551">
        <v>0.03</v>
      </c>
      <c r="F5551">
        <v>1.0929</v>
      </c>
      <c r="G5551" s="384">
        <v>0</v>
      </c>
      <c r="H5551">
        <v>1.0893999999999999</v>
      </c>
    </row>
    <row r="5552" spans="1:10">
      <c r="A5552">
        <v>5589</v>
      </c>
      <c r="B5552" s="612">
        <v>43923.609722222223</v>
      </c>
      <c r="C5552" s="405" t="s">
        <v>2054</v>
      </c>
      <c r="D5552" s="384">
        <v>1272</v>
      </c>
      <c r="E5552">
        <v>0.03</v>
      </c>
      <c r="F5552">
        <v>1.0893999999999999</v>
      </c>
      <c r="G5552" s="384">
        <v>0</v>
      </c>
      <c r="H5552">
        <v>1.0893999999999999</v>
      </c>
      <c r="I5552">
        <v>-10.5</v>
      </c>
      <c r="J5552" s="384">
        <v>30035.22</v>
      </c>
    </row>
    <row r="5553" spans="1:10">
      <c r="A5553">
        <v>5537</v>
      </c>
      <c r="B5553" s="612">
        <v>43923.368750000001</v>
      </c>
      <c r="C5553" s="405" t="s">
        <v>97</v>
      </c>
      <c r="D5553" s="384">
        <v>1273</v>
      </c>
      <c r="E5553">
        <v>0.02</v>
      </c>
      <c r="F5553">
        <v>1.09229</v>
      </c>
      <c r="G5553" s="384">
        <v>0</v>
      </c>
      <c r="H5553">
        <v>0</v>
      </c>
    </row>
    <row r="5554" spans="1:10">
      <c r="A5554">
        <v>5538</v>
      </c>
      <c r="B5554" s="612">
        <v>43923.368750000001</v>
      </c>
      <c r="C5554" s="405" t="s">
        <v>2110</v>
      </c>
      <c r="D5554" s="384">
        <v>1273</v>
      </c>
      <c r="E5554">
        <v>0.02</v>
      </c>
      <c r="F5554">
        <v>1.09229</v>
      </c>
      <c r="G5554" s="384">
        <v>0</v>
      </c>
      <c r="H5554">
        <v>1.0912900000000001</v>
      </c>
    </row>
    <row r="5555" spans="1:10">
      <c r="A5555">
        <v>5541</v>
      </c>
      <c r="B5555" s="612">
        <v>43923.395138888889</v>
      </c>
      <c r="C5555" s="405" t="s">
        <v>2110</v>
      </c>
      <c r="D5555" s="384">
        <v>1273</v>
      </c>
      <c r="E5555">
        <v>0.02</v>
      </c>
      <c r="F5555">
        <v>1.09229</v>
      </c>
      <c r="G5555" s="384">
        <v>0</v>
      </c>
      <c r="H5555">
        <v>1.0921000000000001</v>
      </c>
    </row>
    <row r="5556" spans="1:10">
      <c r="A5556">
        <v>5542</v>
      </c>
      <c r="B5556" s="612">
        <v>43923.456250000003</v>
      </c>
      <c r="C5556" s="405" t="s">
        <v>2054</v>
      </c>
      <c r="D5556" s="384">
        <v>1273</v>
      </c>
      <c r="E5556">
        <v>0.02</v>
      </c>
      <c r="F5556">
        <v>1.0921000000000001</v>
      </c>
      <c r="G5556" s="384">
        <v>0</v>
      </c>
      <c r="H5556">
        <v>1.0921000000000001</v>
      </c>
      <c r="I5556">
        <v>0.38</v>
      </c>
      <c r="J5556" s="384">
        <v>30057.7</v>
      </c>
    </row>
    <row r="5557" spans="1:10">
      <c r="A5557">
        <v>5539</v>
      </c>
      <c r="B5557" s="612">
        <v>43923.395138888889</v>
      </c>
      <c r="C5557" s="405" t="s">
        <v>97</v>
      </c>
      <c r="D5557" s="384">
        <v>1274</v>
      </c>
      <c r="E5557">
        <v>0.02</v>
      </c>
      <c r="F5557">
        <v>1.0939099999999999</v>
      </c>
      <c r="G5557" s="384">
        <v>0</v>
      </c>
      <c r="H5557">
        <v>0</v>
      </c>
    </row>
    <row r="5558" spans="1:10">
      <c r="A5558">
        <v>5540</v>
      </c>
      <c r="B5558" s="612">
        <v>43923.395138888889</v>
      </c>
      <c r="C5558" s="405" t="s">
        <v>2110</v>
      </c>
      <c r="D5558" s="384">
        <v>1274</v>
      </c>
      <c r="E5558">
        <v>0.02</v>
      </c>
      <c r="F5558">
        <v>1.0939099999999999</v>
      </c>
      <c r="G5558" s="384">
        <v>0</v>
      </c>
      <c r="H5558">
        <v>1.0921000000000001</v>
      </c>
    </row>
    <row r="5559" spans="1:10">
      <c r="A5559">
        <v>5543</v>
      </c>
      <c r="B5559" s="612">
        <v>43923.456250000003</v>
      </c>
      <c r="C5559" s="405" t="s">
        <v>2054</v>
      </c>
      <c r="D5559" s="384">
        <v>1274</v>
      </c>
      <c r="E5559">
        <v>0.02</v>
      </c>
      <c r="F5559">
        <v>1.0921000000000001</v>
      </c>
      <c r="G5559" s="384">
        <v>0</v>
      </c>
      <c r="H5559">
        <v>1.0921000000000001</v>
      </c>
      <c r="I5559">
        <v>3.62</v>
      </c>
      <c r="J5559" s="384">
        <v>30061.32</v>
      </c>
    </row>
    <row r="5560" spans="1:10">
      <c r="A5560">
        <v>5544</v>
      </c>
      <c r="B5560" s="612">
        <v>43923.475694444445</v>
      </c>
      <c r="C5560" s="405" t="s">
        <v>97</v>
      </c>
      <c r="D5560" s="384">
        <v>1275</v>
      </c>
      <c r="E5560">
        <v>0.02</v>
      </c>
      <c r="F5560">
        <v>1.0922700000000001</v>
      </c>
      <c r="G5560" s="384">
        <v>0</v>
      </c>
      <c r="H5560">
        <v>0</v>
      </c>
    </row>
    <row r="5561" spans="1:10">
      <c r="A5561">
        <v>5545</v>
      </c>
      <c r="B5561" s="612">
        <v>43923.475694444445</v>
      </c>
      <c r="C5561" s="405" t="s">
        <v>2110</v>
      </c>
      <c r="D5561" s="384">
        <v>1275</v>
      </c>
      <c r="E5561">
        <v>0.02</v>
      </c>
      <c r="F5561">
        <v>1.0922700000000001</v>
      </c>
      <c r="G5561" s="384">
        <v>0</v>
      </c>
      <c r="H5561">
        <v>1.09127</v>
      </c>
    </row>
    <row r="5562" spans="1:10">
      <c r="A5562">
        <v>5546</v>
      </c>
      <c r="B5562" s="612">
        <v>43923.492361111108</v>
      </c>
      <c r="C5562" s="405" t="s">
        <v>2054</v>
      </c>
      <c r="D5562" s="384">
        <v>1275</v>
      </c>
      <c r="E5562">
        <v>0.02</v>
      </c>
      <c r="F5562">
        <v>1.09127</v>
      </c>
      <c r="G5562" s="384">
        <v>0</v>
      </c>
      <c r="H5562">
        <v>1.09127</v>
      </c>
      <c r="I5562">
        <v>2</v>
      </c>
      <c r="J5562" s="384">
        <v>30063.32</v>
      </c>
    </row>
    <row r="5563" spans="1:10">
      <c r="A5563">
        <v>5547</v>
      </c>
      <c r="B5563" s="612">
        <v>43923.492361111108</v>
      </c>
      <c r="C5563" s="405" t="s">
        <v>96</v>
      </c>
      <c r="D5563" s="384">
        <v>1276</v>
      </c>
      <c r="E5563">
        <v>0.05</v>
      </c>
      <c r="F5563">
        <v>1.0911999999999999</v>
      </c>
      <c r="G5563" s="384">
        <v>0</v>
      </c>
      <c r="H5563">
        <v>0</v>
      </c>
    </row>
    <row r="5564" spans="1:10">
      <c r="A5564">
        <v>5548</v>
      </c>
      <c r="B5564" s="612">
        <v>43923.492361111108</v>
      </c>
      <c r="C5564" s="405" t="s">
        <v>2110</v>
      </c>
      <c r="D5564" s="384">
        <v>1276</v>
      </c>
      <c r="E5564">
        <v>0.05</v>
      </c>
      <c r="F5564">
        <v>1.0911999999999999</v>
      </c>
      <c r="G5564" s="384">
        <v>0</v>
      </c>
      <c r="H5564">
        <v>1.09399</v>
      </c>
    </row>
    <row r="5565" spans="1:10">
      <c r="A5565">
        <v>5559</v>
      </c>
      <c r="B5565" s="612">
        <v>43923.536111111112</v>
      </c>
      <c r="C5565" s="405" t="s">
        <v>2110</v>
      </c>
      <c r="D5565" s="384">
        <v>1276</v>
      </c>
      <c r="E5565">
        <v>0.05</v>
      </c>
      <c r="F5565">
        <v>1.0911999999999999</v>
      </c>
      <c r="G5565" s="384">
        <v>0</v>
      </c>
      <c r="H5565">
        <v>1.0926499999999999</v>
      </c>
    </row>
    <row r="5566" spans="1:10">
      <c r="A5566">
        <v>5567</v>
      </c>
      <c r="B5566" s="612">
        <v>43923.543055555558</v>
      </c>
      <c r="C5566" s="405" t="s">
        <v>2110</v>
      </c>
      <c r="D5566" s="384">
        <v>1276</v>
      </c>
      <c r="E5566">
        <v>0.05</v>
      </c>
      <c r="F5566">
        <v>1.0911999999999999</v>
      </c>
      <c r="G5566" s="384">
        <v>0</v>
      </c>
      <c r="H5566">
        <v>1.09107</v>
      </c>
    </row>
    <row r="5567" spans="1:10">
      <c r="A5567">
        <v>5575</v>
      </c>
      <c r="B5567" s="612">
        <v>43923.552083333336</v>
      </c>
      <c r="C5567" s="405" t="s">
        <v>2110</v>
      </c>
      <c r="D5567" s="384">
        <v>1276</v>
      </c>
      <c r="E5567">
        <v>0.05</v>
      </c>
      <c r="F5567">
        <v>1.0911999999999999</v>
      </c>
      <c r="G5567" s="384">
        <v>0</v>
      </c>
      <c r="H5567">
        <v>1.0893999999999999</v>
      </c>
    </row>
    <row r="5568" spans="1:10">
      <c r="A5568">
        <v>5590</v>
      </c>
      <c r="B5568" s="612">
        <v>43923.609722222223</v>
      </c>
      <c r="C5568" s="405" t="s">
        <v>2054</v>
      </c>
      <c r="D5568" s="384">
        <v>1276</v>
      </c>
      <c r="E5568">
        <v>0.05</v>
      </c>
      <c r="F5568">
        <v>1.0893999999999999</v>
      </c>
      <c r="G5568" s="384">
        <v>0</v>
      </c>
      <c r="H5568">
        <v>1.0893999999999999</v>
      </c>
      <c r="I5568">
        <v>-9</v>
      </c>
      <c r="J5568" s="384">
        <v>30026.22</v>
      </c>
    </row>
    <row r="5569" spans="1:10">
      <c r="A5569">
        <v>5552</v>
      </c>
      <c r="B5569" s="612">
        <v>43923.510416666664</v>
      </c>
      <c r="C5569" s="405" t="s">
        <v>97</v>
      </c>
      <c r="D5569" s="384">
        <v>1277</v>
      </c>
      <c r="E5569">
        <v>0.02</v>
      </c>
      <c r="F5569">
        <v>1.0906199999999999</v>
      </c>
      <c r="G5569" s="384">
        <v>0</v>
      </c>
      <c r="H5569">
        <v>0</v>
      </c>
    </row>
    <row r="5570" spans="1:10">
      <c r="A5570">
        <v>5553</v>
      </c>
      <c r="B5570" s="612">
        <v>43923.510416666664</v>
      </c>
      <c r="C5570" s="405" t="s">
        <v>2110</v>
      </c>
      <c r="D5570" s="384">
        <v>1277</v>
      </c>
      <c r="E5570">
        <v>0.02</v>
      </c>
      <c r="F5570">
        <v>1.0906199999999999</v>
      </c>
      <c r="G5570" s="384">
        <v>0</v>
      </c>
      <c r="H5570">
        <v>1.08962</v>
      </c>
    </row>
    <row r="5571" spans="1:10">
      <c r="A5571">
        <v>5554</v>
      </c>
      <c r="B5571" s="612">
        <v>43923.515277777777</v>
      </c>
      <c r="C5571" s="405" t="s">
        <v>2054</v>
      </c>
      <c r="D5571" s="384">
        <v>1277</v>
      </c>
      <c r="E5571">
        <v>0.02</v>
      </c>
      <c r="F5571">
        <v>1.08962</v>
      </c>
      <c r="G5571" s="384">
        <v>0</v>
      </c>
      <c r="H5571">
        <v>1.08962</v>
      </c>
      <c r="I5571">
        <v>2</v>
      </c>
      <c r="J5571" s="384">
        <v>30065.32</v>
      </c>
    </row>
    <row r="5572" spans="1:10">
      <c r="A5572">
        <v>5555</v>
      </c>
      <c r="B5572" s="612">
        <v>43923.520833333336</v>
      </c>
      <c r="C5572" s="405" t="s">
        <v>97</v>
      </c>
      <c r="D5572" s="384">
        <v>1278</v>
      </c>
      <c r="E5572">
        <v>0.02</v>
      </c>
      <c r="F5572">
        <v>1.0903099999999999</v>
      </c>
      <c r="G5572" s="384">
        <v>0</v>
      </c>
      <c r="H5572">
        <v>0</v>
      </c>
    </row>
    <row r="5573" spans="1:10">
      <c r="A5573">
        <v>5556</v>
      </c>
      <c r="B5573" s="612">
        <v>43923.520833333336</v>
      </c>
      <c r="C5573" s="405" t="s">
        <v>2110</v>
      </c>
      <c r="D5573" s="384">
        <v>1278</v>
      </c>
      <c r="E5573">
        <v>0.02</v>
      </c>
      <c r="F5573">
        <v>1.0903099999999999</v>
      </c>
      <c r="G5573" s="384">
        <v>0</v>
      </c>
      <c r="H5573">
        <v>1.08931</v>
      </c>
    </row>
    <row r="5574" spans="1:10">
      <c r="A5574">
        <v>5563</v>
      </c>
      <c r="B5574" s="612">
        <v>43923.536111111112</v>
      </c>
      <c r="C5574" s="405" t="s">
        <v>2054</v>
      </c>
      <c r="D5574" s="384">
        <v>1278</v>
      </c>
      <c r="E5574">
        <v>0.02</v>
      </c>
      <c r="F5574">
        <v>1.08931</v>
      </c>
      <c r="G5574" s="384">
        <v>0</v>
      </c>
      <c r="H5574">
        <v>1.08931</v>
      </c>
      <c r="I5574">
        <v>2</v>
      </c>
      <c r="J5574" s="384">
        <v>30067.32</v>
      </c>
    </row>
    <row r="5575" spans="1:10">
      <c r="A5575">
        <v>5557</v>
      </c>
      <c r="B5575" s="612">
        <v>43923.536111111112</v>
      </c>
      <c r="C5575" s="405" t="s">
        <v>96</v>
      </c>
      <c r="D5575" s="384">
        <v>1279</v>
      </c>
      <c r="E5575">
        <v>0.08</v>
      </c>
      <c r="F5575">
        <v>1.08938</v>
      </c>
      <c r="G5575" s="384">
        <v>0</v>
      </c>
      <c r="H5575">
        <v>0</v>
      </c>
    </row>
    <row r="5576" spans="1:10">
      <c r="A5576">
        <v>5558</v>
      </c>
      <c r="B5576" s="612">
        <v>43923.536111111112</v>
      </c>
      <c r="C5576" s="405" t="s">
        <v>2110</v>
      </c>
      <c r="D5576" s="384">
        <v>1279</v>
      </c>
      <c r="E5576">
        <v>0.08</v>
      </c>
      <c r="F5576">
        <v>1.08938</v>
      </c>
      <c r="G5576" s="384">
        <v>0</v>
      </c>
      <c r="H5576">
        <v>1.0926499999999999</v>
      </c>
    </row>
    <row r="5577" spans="1:10">
      <c r="A5577">
        <v>5566</v>
      </c>
      <c r="B5577" s="612">
        <v>43923.543055555558</v>
      </c>
      <c r="C5577" s="405" t="s">
        <v>2110</v>
      </c>
      <c r="D5577" s="384">
        <v>1279</v>
      </c>
      <c r="E5577">
        <v>0.08</v>
      </c>
      <c r="F5577">
        <v>1.08938</v>
      </c>
      <c r="G5577" s="384">
        <v>0</v>
      </c>
      <c r="H5577">
        <v>1.09107</v>
      </c>
    </row>
    <row r="5578" spans="1:10">
      <c r="A5578">
        <v>5574</v>
      </c>
      <c r="B5578" s="612">
        <v>43923.552083333336</v>
      </c>
      <c r="C5578" s="405" t="s">
        <v>2110</v>
      </c>
      <c r="D5578" s="384">
        <v>1279</v>
      </c>
      <c r="E5578">
        <v>0.08</v>
      </c>
      <c r="F5578">
        <v>1.08938</v>
      </c>
      <c r="G5578" s="384">
        <v>0</v>
      </c>
      <c r="H5578">
        <v>1.0893999999999999</v>
      </c>
    </row>
    <row r="5579" spans="1:10">
      <c r="A5579">
        <v>5591</v>
      </c>
      <c r="B5579" s="612">
        <v>43923.609722222223</v>
      </c>
      <c r="C5579" s="405" t="s">
        <v>2054</v>
      </c>
      <c r="D5579" s="384">
        <v>1279</v>
      </c>
      <c r="E5579">
        <v>0.08</v>
      </c>
      <c r="F5579">
        <v>1.0893999999999999</v>
      </c>
      <c r="G5579" s="384">
        <v>0</v>
      </c>
      <c r="H5579">
        <v>1.0893999999999999</v>
      </c>
      <c r="I5579">
        <v>0.16</v>
      </c>
      <c r="J5579" s="384">
        <v>30026.38</v>
      </c>
    </row>
    <row r="5580" spans="1:10">
      <c r="A5580">
        <v>5564</v>
      </c>
      <c r="B5580" s="612">
        <v>43923.543055555558</v>
      </c>
      <c r="C5580" s="405" t="s">
        <v>96</v>
      </c>
      <c r="D5580" s="384">
        <v>1280</v>
      </c>
      <c r="E5580">
        <v>0.14000000000000001</v>
      </c>
      <c r="F5580">
        <v>1.08748</v>
      </c>
      <c r="G5580" s="384">
        <v>0</v>
      </c>
      <c r="H5580">
        <v>0</v>
      </c>
    </row>
    <row r="5581" spans="1:10">
      <c r="A5581">
        <v>5565</v>
      </c>
      <c r="B5581" s="612">
        <v>43923.543055555558</v>
      </c>
      <c r="C5581" s="405" t="s">
        <v>2110</v>
      </c>
      <c r="D5581" s="384">
        <v>1280</v>
      </c>
      <c r="E5581">
        <v>0.14000000000000001</v>
      </c>
      <c r="F5581">
        <v>1.08748</v>
      </c>
      <c r="G5581" s="384">
        <v>0</v>
      </c>
      <c r="H5581">
        <v>1.09107</v>
      </c>
    </row>
    <row r="5582" spans="1:10">
      <c r="A5582">
        <v>5573</v>
      </c>
      <c r="B5582" s="612">
        <v>43923.552083333336</v>
      </c>
      <c r="C5582" s="405" t="s">
        <v>2110</v>
      </c>
      <c r="D5582" s="384">
        <v>1280</v>
      </c>
      <c r="E5582">
        <v>0.14000000000000001</v>
      </c>
      <c r="F5582">
        <v>1.08748</v>
      </c>
      <c r="G5582" s="384">
        <v>0</v>
      </c>
      <c r="H5582">
        <v>1.0893999999999999</v>
      </c>
    </row>
    <row r="5583" spans="1:10">
      <c r="A5583">
        <v>5592</v>
      </c>
      <c r="B5583" s="612">
        <v>43923.609722222223</v>
      </c>
      <c r="C5583" s="405" t="s">
        <v>2054</v>
      </c>
      <c r="D5583" s="384">
        <v>1280</v>
      </c>
      <c r="E5583">
        <v>0.14000000000000001</v>
      </c>
      <c r="F5583">
        <v>1.0893999999999999</v>
      </c>
      <c r="G5583" s="384">
        <v>0</v>
      </c>
      <c r="H5583">
        <v>1.0893999999999999</v>
      </c>
      <c r="I5583">
        <v>26.88</v>
      </c>
      <c r="J5583" s="384">
        <v>30053.26</v>
      </c>
    </row>
    <row r="5584" spans="1:10">
      <c r="A5584">
        <v>5571</v>
      </c>
      <c r="B5584" s="612">
        <v>43923.552083333336</v>
      </c>
      <c r="C5584" s="405" t="s">
        <v>96</v>
      </c>
      <c r="D5584" s="384">
        <v>1281</v>
      </c>
      <c r="E5584">
        <v>0.23</v>
      </c>
      <c r="F5584">
        <v>1.08548</v>
      </c>
      <c r="G5584" s="384">
        <v>0</v>
      </c>
      <c r="H5584">
        <v>0</v>
      </c>
    </row>
    <row r="5585" spans="1:10">
      <c r="A5585">
        <v>5572</v>
      </c>
      <c r="B5585" s="612">
        <v>43923.552083333336</v>
      </c>
      <c r="C5585" s="405" t="s">
        <v>2110</v>
      </c>
      <c r="D5585" s="384">
        <v>1281</v>
      </c>
      <c r="E5585">
        <v>0.23</v>
      </c>
      <c r="F5585">
        <v>1.08548</v>
      </c>
      <c r="G5585" s="384">
        <v>0</v>
      </c>
      <c r="H5585">
        <v>1.0893999999999999</v>
      </c>
    </row>
    <row r="5586" spans="1:10">
      <c r="A5586">
        <v>5593</v>
      </c>
      <c r="B5586" s="612">
        <v>43923.609722222223</v>
      </c>
      <c r="C5586" s="405" t="s">
        <v>2054</v>
      </c>
      <c r="D5586" s="384">
        <v>1281</v>
      </c>
      <c r="E5586">
        <v>0.23</v>
      </c>
      <c r="F5586">
        <v>1.0893999999999999</v>
      </c>
      <c r="G5586" s="384">
        <v>0</v>
      </c>
      <c r="H5586">
        <v>1.0893999999999999</v>
      </c>
      <c r="I5586">
        <v>90.16</v>
      </c>
      <c r="J5586" s="384">
        <v>30143.42</v>
      </c>
    </row>
    <row r="5587" spans="1:10">
      <c r="A5587">
        <v>5579</v>
      </c>
      <c r="B5587" s="612">
        <v>43923.557638888888</v>
      </c>
      <c r="C5587" s="405" t="s">
        <v>97</v>
      </c>
      <c r="D5587" s="384">
        <v>1282</v>
      </c>
      <c r="E5587">
        <v>0.02</v>
      </c>
      <c r="F5587">
        <v>1.0862000000000001</v>
      </c>
      <c r="G5587" s="384">
        <v>0</v>
      </c>
      <c r="H5587">
        <v>0</v>
      </c>
    </row>
    <row r="5588" spans="1:10">
      <c r="A5588">
        <v>5580</v>
      </c>
      <c r="B5588" s="612">
        <v>43923.557638888888</v>
      </c>
      <c r="C5588" s="405" t="s">
        <v>2110</v>
      </c>
      <c r="D5588" s="384">
        <v>1282</v>
      </c>
      <c r="E5588">
        <v>0.02</v>
      </c>
      <c r="F5588">
        <v>1.0862000000000001</v>
      </c>
      <c r="G5588" s="384">
        <v>0</v>
      </c>
      <c r="H5588">
        <v>1.0851999999999999</v>
      </c>
    </row>
    <row r="5589" spans="1:10">
      <c r="A5589">
        <v>5581</v>
      </c>
      <c r="B5589" s="612">
        <v>43923.57916666667</v>
      </c>
      <c r="C5589" s="405" t="s">
        <v>2054</v>
      </c>
      <c r="D5589" s="384">
        <v>1282</v>
      </c>
      <c r="E5589">
        <v>0.02</v>
      </c>
      <c r="F5589">
        <v>1.0851999999999999</v>
      </c>
      <c r="G5589" s="384">
        <v>0</v>
      </c>
      <c r="H5589">
        <v>1.0851999999999999</v>
      </c>
      <c r="I5589">
        <v>2</v>
      </c>
      <c r="J5589" s="384">
        <v>30069.32</v>
      </c>
    </row>
    <row r="5590" spans="1:10">
      <c r="A5590">
        <v>5582</v>
      </c>
      <c r="B5590" s="612">
        <v>43923.581944444442</v>
      </c>
      <c r="C5590" s="405" t="s">
        <v>97</v>
      </c>
      <c r="D5590" s="384">
        <v>1283</v>
      </c>
      <c r="E5590">
        <v>0.02</v>
      </c>
      <c r="F5590">
        <v>1.0850299999999999</v>
      </c>
      <c r="G5590" s="384">
        <v>0</v>
      </c>
      <c r="H5590">
        <v>0</v>
      </c>
    </row>
    <row r="5591" spans="1:10">
      <c r="A5591">
        <v>5583</v>
      </c>
      <c r="B5591" s="612">
        <v>43923.581944444442</v>
      </c>
      <c r="C5591" s="405" t="s">
        <v>2110</v>
      </c>
      <c r="D5591" s="384">
        <v>1283</v>
      </c>
      <c r="E5591">
        <v>0.02</v>
      </c>
      <c r="F5591">
        <v>1.0850299999999999</v>
      </c>
      <c r="G5591" s="384">
        <v>0</v>
      </c>
      <c r="H5591">
        <v>1.08403</v>
      </c>
    </row>
    <row r="5592" spans="1:10">
      <c r="A5592">
        <v>5586</v>
      </c>
      <c r="B5592" s="612">
        <v>43923.589583333334</v>
      </c>
      <c r="C5592" s="405" t="s">
        <v>2110</v>
      </c>
      <c r="D5592" s="384">
        <v>1283</v>
      </c>
      <c r="E5592">
        <v>0.02</v>
      </c>
      <c r="F5592">
        <v>1.0850299999999999</v>
      </c>
      <c r="G5592" s="384">
        <v>0</v>
      </c>
      <c r="H5592">
        <v>1.08484</v>
      </c>
    </row>
    <row r="5593" spans="1:10">
      <c r="A5593">
        <v>5597</v>
      </c>
      <c r="B5593" s="612">
        <v>43923.61041666667</v>
      </c>
      <c r="C5593" s="405" t="s">
        <v>2110</v>
      </c>
      <c r="D5593" s="384">
        <v>1283</v>
      </c>
      <c r="E5593">
        <v>0.02</v>
      </c>
      <c r="F5593">
        <v>1.0850299999999999</v>
      </c>
      <c r="G5593" s="384">
        <v>0</v>
      </c>
      <c r="H5593">
        <v>1.08629</v>
      </c>
    </row>
    <row r="5594" spans="1:10">
      <c r="A5594">
        <v>5603</v>
      </c>
      <c r="B5594" s="612">
        <v>43923.618055555555</v>
      </c>
      <c r="C5594" s="405" t="s">
        <v>2054</v>
      </c>
      <c r="D5594" s="384">
        <v>1283</v>
      </c>
      <c r="E5594">
        <v>0.02</v>
      </c>
      <c r="F5594">
        <v>1.08629</v>
      </c>
      <c r="G5594" s="384">
        <v>0</v>
      </c>
      <c r="H5594">
        <v>1.08629</v>
      </c>
      <c r="I5594">
        <v>-2.52</v>
      </c>
      <c r="J5594" s="384">
        <v>30140.9</v>
      </c>
    </row>
    <row r="5595" spans="1:10">
      <c r="A5595">
        <v>5584</v>
      </c>
      <c r="B5595" s="612">
        <v>43923.589583333334</v>
      </c>
      <c r="C5595" s="405" t="s">
        <v>97</v>
      </c>
      <c r="D5595" s="384">
        <v>1284</v>
      </c>
      <c r="E5595">
        <v>0.02</v>
      </c>
      <c r="F5595">
        <v>1.0866499999999999</v>
      </c>
      <c r="G5595" s="384">
        <v>0</v>
      </c>
      <c r="H5595">
        <v>0</v>
      </c>
    </row>
    <row r="5596" spans="1:10">
      <c r="A5596">
        <v>5585</v>
      </c>
      <c r="B5596" s="612">
        <v>43923.589583333334</v>
      </c>
      <c r="C5596" s="405" t="s">
        <v>2110</v>
      </c>
      <c r="D5596" s="384">
        <v>1284</v>
      </c>
      <c r="E5596">
        <v>0.02</v>
      </c>
      <c r="F5596">
        <v>1.0866499999999999</v>
      </c>
      <c r="G5596" s="384">
        <v>0</v>
      </c>
      <c r="H5596">
        <v>1.08484</v>
      </c>
    </row>
    <row r="5597" spans="1:10">
      <c r="A5597">
        <v>5596</v>
      </c>
      <c r="B5597" s="612">
        <v>43923.61041666667</v>
      </c>
      <c r="C5597" s="405" t="s">
        <v>2110</v>
      </c>
      <c r="D5597" s="384">
        <v>1284</v>
      </c>
      <c r="E5597">
        <v>0.02</v>
      </c>
      <c r="F5597">
        <v>1.0866499999999999</v>
      </c>
      <c r="G5597" s="384">
        <v>0</v>
      </c>
      <c r="H5597">
        <v>1.08629</v>
      </c>
    </row>
    <row r="5598" spans="1:10">
      <c r="A5598">
        <v>5604</v>
      </c>
      <c r="B5598" s="612">
        <v>43923.618055555555</v>
      </c>
      <c r="C5598" s="405" t="s">
        <v>2054</v>
      </c>
      <c r="D5598" s="384">
        <v>1284</v>
      </c>
      <c r="E5598">
        <v>0.02</v>
      </c>
      <c r="F5598">
        <v>1.08629</v>
      </c>
      <c r="G5598" s="384">
        <v>0</v>
      </c>
      <c r="H5598">
        <v>1.08629</v>
      </c>
      <c r="I5598">
        <v>0.72</v>
      </c>
      <c r="J5598" s="384">
        <v>30141.62</v>
      </c>
    </row>
    <row r="5599" spans="1:10">
      <c r="A5599">
        <v>5594</v>
      </c>
      <c r="B5599" s="612">
        <v>43923.61041666667</v>
      </c>
      <c r="C5599" s="405" t="s">
        <v>97</v>
      </c>
      <c r="D5599" s="384">
        <v>1285</v>
      </c>
      <c r="E5599">
        <v>0.03</v>
      </c>
      <c r="F5599">
        <v>1.0892200000000001</v>
      </c>
      <c r="G5599" s="384">
        <v>0</v>
      </c>
      <c r="H5599">
        <v>0</v>
      </c>
    </row>
    <row r="5600" spans="1:10">
      <c r="A5600">
        <v>5595</v>
      </c>
      <c r="B5600" s="612">
        <v>43923.61041666667</v>
      </c>
      <c r="C5600" s="405" t="s">
        <v>2110</v>
      </c>
      <c r="D5600" s="384">
        <v>1285</v>
      </c>
      <c r="E5600">
        <v>0.03</v>
      </c>
      <c r="F5600">
        <v>1.0892200000000001</v>
      </c>
      <c r="G5600" s="384">
        <v>0</v>
      </c>
      <c r="H5600">
        <v>1.08629</v>
      </c>
    </row>
    <row r="5601" spans="1:10">
      <c r="A5601">
        <v>5605</v>
      </c>
      <c r="B5601" s="612">
        <v>43923.618055555555</v>
      </c>
      <c r="C5601" s="405" t="s">
        <v>2054</v>
      </c>
      <c r="D5601" s="384">
        <v>1285</v>
      </c>
      <c r="E5601">
        <v>0.03</v>
      </c>
      <c r="F5601">
        <v>1.08629</v>
      </c>
      <c r="G5601" s="384">
        <v>0</v>
      </c>
      <c r="H5601">
        <v>1.08629</v>
      </c>
      <c r="I5601">
        <v>8.7899999999999991</v>
      </c>
      <c r="J5601" s="384">
        <v>30150.41</v>
      </c>
    </row>
    <row r="5602" spans="1:10">
      <c r="A5602">
        <v>5598</v>
      </c>
      <c r="B5602" s="612">
        <v>43923.613194444442</v>
      </c>
      <c r="C5602" s="405" t="s">
        <v>96</v>
      </c>
      <c r="D5602" s="384">
        <v>1286</v>
      </c>
      <c r="E5602">
        <v>0.02</v>
      </c>
      <c r="F5602">
        <v>1.0879399999999999</v>
      </c>
      <c r="G5602" s="384">
        <v>0</v>
      </c>
      <c r="H5602">
        <v>0</v>
      </c>
    </row>
    <row r="5603" spans="1:10">
      <c r="A5603">
        <v>5599</v>
      </c>
      <c r="B5603" s="612">
        <v>43923.613194444442</v>
      </c>
      <c r="C5603" s="405" t="s">
        <v>2110</v>
      </c>
      <c r="D5603" s="384">
        <v>1286</v>
      </c>
      <c r="E5603">
        <v>0.02</v>
      </c>
      <c r="F5603">
        <v>1.0879399999999999</v>
      </c>
      <c r="G5603" s="384">
        <v>0</v>
      </c>
      <c r="H5603">
        <v>1.08894</v>
      </c>
    </row>
    <row r="5604" spans="1:10">
      <c r="A5604">
        <v>5602</v>
      </c>
      <c r="B5604" s="612">
        <v>43923.618055555555</v>
      </c>
      <c r="C5604" s="405" t="s">
        <v>2110</v>
      </c>
      <c r="D5604" s="384">
        <v>1286</v>
      </c>
      <c r="E5604">
        <v>0.02</v>
      </c>
      <c r="F5604">
        <v>1.0879399999999999</v>
      </c>
      <c r="G5604" s="384">
        <v>0</v>
      </c>
      <c r="H5604">
        <v>1.08813</v>
      </c>
    </row>
    <row r="5605" spans="1:10">
      <c r="A5605">
        <v>5609</v>
      </c>
      <c r="B5605" s="612">
        <v>43923.619444444441</v>
      </c>
      <c r="C5605" s="405" t="s">
        <v>2110</v>
      </c>
      <c r="D5605" s="384">
        <v>1286</v>
      </c>
      <c r="E5605">
        <v>0.02</v>
      </c>
      <c r="F5605">
        <v>1.0879399999999999</v>
      </c>
      <c r="G5605" s="384">
        <v>0</v>
      </c>
      <c r="H5605">
        <v>1.0870899999999999</v>
      </c>
    </row>
    <row r="5606" spans="1:10">
      <c r="A5606">
        <v>5610</v>
      </c>
      <c r="B5606" s="612">
        <v>43923.621527777781</v>
      </c>
      <c r="C5606" s="405" t="s">
        <v>2054</v>
      </c>
      <c r="D5606" s="384">
        <v>1286</v>
      </c>
      <c r="E5606">
        <v>0.02</v>
      </c>
      <c r="F5606">
        <v>1.0870899999999999</v>
      </c>
      <c r="G5606" s="384">
        <v>0</v>
      </c>
      <c r="H5606">
        <v>1.0870899999999999</v>
      </c>
      <c r="I5606">
        <v>-1.7</v>
      </c>
      <c r="J5606" s="384">
        <v>30148.71</v>
      </c>
    </row>
    <row r="5607" spans="1:10">
      <c r="A5607">
        <v>5600</v>
      </c>
      <c r="B5607" s="612">
        <v>43923.618055555555</v>
      </c>
      <c r="C5607" s="405" t="s">
        <v>96</v>
      </c>
      <c r="D5607" s="384">
        <v>1287</v>
      </c>
      <c r="E5607">
        <v>0.02</v>
      </c>
      <c r="F5607">
        <v>1.08632</v>
      </c>
      <c r="G5607" s="384">
        <v>0</v>
      </c>
      <c r="H5607">
        <v>0</v>
      </c>
    </row>
    <row r="5608" spans="1:10">
      <c r="A5608">
        <v>5601</v>
      </c>
      <c r="B5608" s="612">
        <v>43923.618055555555</v>
      </c>
      <c r="C5608" s="405" t="s">
        <v>2110</v>
      </c>
      <c r="D5608" s="384">
        <v>1287</v>
      </c>
      <c r="E5608">
        <v>0.02</v>
      </c>
      <c r="F5608">
        <v>1.08632</v>
      </c>
      <c r="G5608" s="384">
        <v>0</v>
      </c>
      <c r="H5608">
        <v>1.08813</v>
      </c>
    </row>
    <row r="5609" spans="1:10">
      <c r="A5609">
        <v>5608</v>
      </c>
      <c r="B5609" s="612">
        <v>43923.619444444441</v>
      </c>
      <c r="C5609" s="405" t="s">
        <v>2110</v>
      </c>
      <c r="D5609" s="384">
        <v>1287</v>
      </c>
      <c r="E5609">
        <v>0.02</v>
      </c>
      <c r="F5609">
        <v>1.08632</v>
      </c>
      <c r="G5609" s="384">
        <v>0</v>
      </c>
      <c r="H5609">
        <v>1.0870899999999999</v>
      </c>
    </row>
    <row r="5610" spans="1:10">
      <c r="A5610">
        <v>5611</v>
      </c>
      <c r="B5610" s="612">
        <v>43923.621527777781</v>
      </c>
      <c r="C5610" s="405" t="s">
        <v>2054</v>
      </c>
      <c r="D5610" s="384">
        <v>1287</v>
      </c>
      <c r="E5610">
        <v>0.02</v>
      </c>
      <c r="F5610">
        <v>1.0870899999999999</v>
      </c>
      <c r="G5610" s="384">
        <v>0</v>
      </c>
      <c r="H5610">
        <v>1.0870899999999999</v>
      </c>
      <c r="I5610">
        <v>1.54</v>
      </c>
      <c r="J5610" s="384">
        <v>30150.25</v>
      </c>
    </row>
    <row r="5611" spans="1:10">
      <c r="A5611">
        <v>5606</v>
      </c>
      <c r="B5611" s="612">
        <v>43923.619444444441</v>
      </c>
      <c r="C5611" s="405" t="s">
        <v>96</v>
      </c>
      <c r="D5611" s="384">
        <v>1288</v>
      </c>
      <c r="E5611">
        <v>0.03</v>
      </c>
      <c r="F5611">
        <v>1.0847100000000001</v>
      </c>
      <c r="G5611" s="384">
        <v>0</v>
      </c>
      <c r="H5611">
        <v>0</v>
      </c>
    </row>
    <row r="5612" spans="1:10">
      <c r="A5612">
        <v>5607</v>
      </c>
      <c r="B5612" s="612">
        <v>43923.619444444441</v>
      </c>
      <c r="C5612" s="405" t="s">
        <v>2110</v>
      </c>
      <c r="D5612" s="384">
        <v>1288</v>
      </c>
      <c r="E5612">
        <v>0.03</v>
      </c>
      <c r="F5612">
        <v>1.0847100000000001</v>
      </c>
      <c r="G5612" s="384">
        <v>0</v>
      </c>
      <c r="H5612">
        <v>1.0870899999999999</v>
      </c>
    </row>
    <row r="5613" spans="1:10">
      <c r="A5613">
        <v>5612</v>
      </c>
      <c r="B5613" s="612">
        <v>43923.621527777781</v>
      </c>
      <c r="C5613" s="405" t="s">
        <v>2054</v>
      </c>
      <c r="D5613" s="384">
        <v>1288</v>
      </c>
      <c r="E5613">
        <v>0.03</v>
      </c>
      <c r="F5613">
        <v>1.0870899999999999</v>
      </c>
      <c r="G5613" s="384">
        <v>0</v>
      </c>
      <c r="H5613">
        <v>1.0870899999999999</v>
      </c>
      <c r="I5613">
        <v>7.14</v>
      </c>
      <c r="J5613" s="384">
        <v>30157.39</v>
      </c>
    </row>
    <row r="5614" spans="1:10">
      <c r="A5614">
        <v>5613</v>
      </c>
      <c r="B5614" s="612">
        <v>43923.62777777778</v>
      </c>
      <c r="C5614" s="405" t="s">
        <v>96</v>
      </c>
      <c r="D5614" s="384">
        <v>1289</v>
      </c>
      <c r="E5614">
        <v>0.02</v>
      </c>
      <c r="F5614">
        <v>1.08578</v>
      </c>
      <c r="G5614" s="384">
        <v>0</v>
      </c>
      <c r="H5614">
        <v>0</v>
      </c>
    </row>
    <row r="5615" spans="1:10">
      <c r="A5615">
        <v>5614</v>
      </c>
      <c r="B5615" s="612">
        <v>43923.62777777778</v>
      </c>
      <c r="C5615" s="405" t="s">
        <v>2110</v>
      </c>
      <c r="D5615" s="384">
        <v>1289</v>
      </c>
      <c r="E5615">
        <v>0.02</v>
      </c>
      <c r="F5615">
        <v>1.08578</v>
      </c>
      <c r="G5615" s="384">
        <v>0</v>
      </c>
      <c r="H5615">
        <v>1.0867800000000001</v>
      </c>
    </row>
    <row r="5616" spans="1:10">
      <c r="A5616">
        <v>5617</v>
      </c>
      <c r="B5616" s="612">
        <v>43923.634722222225</v>
      </c>
      <c r="C5616" s="405" t="s">
        <v>2054</v>
      </c>
      <c r="D5616" s="384">
        <v>1289</v>
      </c>
      <c r="E5616">
        <v>0.02</v>
      </c>
      <c r="F5616">
        <v>1.0867800000000001</v>
      </c>
      <c r="G5616" s="384">
        <v>0</v>
      </c>
      <c r="H5616">
        <v>1.0867800000000001</v>
      </c>
      <c r="I5616">
        <v>2</v>
      </c>
      <c r="J5616" s="384">
        <v>30159.39</v>
      </c>
    </row>
    <row r="5617" spans="1:10">
      <c r="A5617">
        <v>5615</v>
      </c>
      <c r="B5617" s="612">
        <v>43923.631944444445</v>
      </c>
      <c r="C5617" s="405" t="s">
        <v>97</v>
      </c>
      <c r="D5617" s="384">
        <v>1290</v>
      </c>
      <c r="E5617">
        <v>0.02</v>
      </c>
      <c r="F5617">
        <v>1.0862499999999999</v>
      </c>
      <c r="G5617" s="384">
        <v>0</v>
      </c>
      <c r="H5617">
        <v>0</v>
      </c>
    </row>
    <row r="5618" spans="1:10">
      <c r="A5618">
        <v>5616</v>
      </c>
      <c r="B5618" s="612">
        <v>43923.631944444445</v>
      </c>
      <c r="C5618" s="405" t="s">
        <v>2110</v>
      </c>
      <c r="D5618" s="384">
        <v>1290</v>
      </c>
      <c r="E5618">
        <v>0.02</v>
      </c>
      <c r="F5618">
        <v>1.0862499999999999</v>
      </c>
      <c r="G5618" s="384">
        <v>0</v>
      </c>
      <c r="H5618">
        <v>1.08525</v>
      </c>
    </row>
    <row r="5619" spans="1:10">
      <c r="A5619">
        <v>5620</v>
      </c>
      <c r="B5619" s="612">
        <v>43923.640972222223</v>
      </c>
      <c r="C5619" s="405" t="s">
        <v>2110</v>
      </c>
      <c r="D5619" s="384">
        <v>1290</v>
      </c>
      <c r="E5619">
        <v>0.02</v>
      </c>
      <c r="F5619">
        <v>1.0862499999999999</v>
      </c>
      <c r="G5619" s="384">
        <v>0</v>
      </c>
      <c r="H5619">
        <v>1.08605</v>
      </c>
    </row>
    <row r="5620" spans="1:10">
      <c r="A5620">
        <v>5623</v>
      </c>
      <c r="B5620" s="612">
        <v>43923.648611111108</v>
      </c>
      <c r="C5620" s="405" t="s">
        <v>2054</v>
      </c>
      <c r="D5620" s="384">
        <v>1290</v>
      </c>
      <c r="E5620">
        <v>0.02</v>
      </c>
      <c r="F5620">
        <v>1.08605</v>
      </c>
      <c r="G5620" s="384">
        <v>0</v>
      </c>
      <c r="H5620">
        <v>1.08605</v>
      </c>
      <c r="I5620">
        <v>0.4</v>
      </c>
      <c r="J5620" s="384">
        <v>30159.79</v>
      </c>
    </row>
    <row r="5621" spans="1:10">
      <c r="A5621">
        <v>5618</v>
      </c>
      <c r="B5621" s="612">
        <v>43923.640972222223</v>
      </c>
      <c r="C5621" s="405" t="s">
        <v>97</v>
      </c>
      <c r="D5621" s="384">
        <v>1291</v>
      </c>
      <c r="E5621">
        <v>0.02</v>
      </c>
      <c r="F5621">
        <v>1.08785</v>
      </c>
      <c r="G5621" s="384">
        <v>0</v>
      </c>
      <c r="H5621">
        <v>0</v>
      </c>
    </row>
    <row r="5622" spans="1:10">
      <c r="A5622">
        <v>5619</v>
      </c>
      <c r="B5622" s="612">
        <v>43923.640972222223</v>
      </c>
      <c r="C5622" s="405" t="s">
        <v>2110</v>
      </c>
      <c r="D5622" s="384">
        <v>1291</v>
      </c>
      <c r="E5622">
        <v>0.02</v>
      </c>
      <c r="F5622">
        <v>1.08785</v>
      </c>
      <c r="G5622" s="384">
        <v>0</v>
      </c>
      <c r="H5622">
        <v>1.08605</v>
      </c>
    </row>
    <row r="5623" spans="1:10">
      <c r="A5623">
        <v>5624</v>
      </c>
      <c r="B5623" s="612">
        <v>43923.648611111108</v>
      </c>
      <c r="C5623" s="405" t="s">
        <v>2054</v>
      </c>
      <c r="D5623" s="384">
        <v>1291</v>
      </c>
      <c r="E5623">
        <v>0.02</v>
      </c>
      <c r="F5623">
        <v>1.08605</v>
      </c>
      <c r="G5623" s="384">
        <v>0</v>
      </c>
      <c r="H5623">
        <v>1.08605</v>
      </c>
      <c r="I5623">
        <v>3.6</v>
      </c>
      <c r="J5623" s="384">
        <v>30163.39</v>
      </c>
    </row>
    <row r="5624" spans="1:10">
      <c r="A5624">
        <v>5621</v>
      </c>
      <c r="B5624" s="612">
        <v>43923.646527777775</v>
      </c>
      <c r="C5624" s="405" t="s">
        <v>96</v>
      </c>
      <c r="D5624" s="384">
        <v>1292</v>
      </c>
      <c r="E5624">
        <v>0.02</v>
      </c>
      <c r="F5624">
        <v>1.08708</v>
      </c>
      <c r="G5624" s="384">
        <v>0</v>
      </c>
      <c r="H5624">
        <v>0</v>
      </c>
    </row>
    <row r="5625" spans="1:10">
      <c r="A5625">
        <v>5622</v>
      </c>
      <c r="B5625" s="612">
        <v>43923.646527777775</v>
      </c>
      <c r="C5625" s="405" t="s">
        <v>2110</v>
      </c>
      <c r="D5625" s="384">
        <v>1292</v>
      </c>
      <c r="E5625">
        <v>0.02</v>
      </c>
      <c r="F5625">
        <v>1.08708</v>
      </c>
      <c r="G5625" s="384">
        <v>0</v>
      </c>
      <c r="H5625">
        <v>1.0880799999999999</v>
      </c>
    </row>
    <row r="5626" spans="1:10">
      <c r="A5626">
        <v>5627</v>
      </c>
      <c r="B5626" s="612">
        <v>43923.65</v>
      </c>
      <c r="C5626" s="405" t="s">
        <v>2110</v>
      </c>
      <c r="D5626" s="384">
        <v>1292</v>
      </c>
      <c r="E5626">
        <v>0.02</v>
      </c>
      <c r="F5626">
        <v>1.08708</v>
      </c>
      <c r="G5626" s="384">
        <v>0</v>
      </c>
      <c r="H5626">
        <v>1.08725</v>
      </c>
    </row>
    <row r="5627" spans="1:10">
      <c r="A5627">
        <v>5630</v>
      </c>
      <c r="B5627" s="612">
        <v>43923.668055555558</v>
      </c>
      <c r="C5627" s="405" t="s">
        <v>2054</v>
      </c>
      <c r="D5627" s="384">
        <v>1292</v>
      </c>
      <c r="E5627">
        <v>0.02</v>
      </c>
      <c r="F5627">
        <v>1.08725</v>
      </c>
      <c r="G5627" s="384">
        <v>0</v>
      </c>
      <c r="H5627">
        <v>1.08725</v>
      </c>
      <c r="I5627">
        <v>0.34</v>
      </c>
      <c r="J5627" s="384">
        <v>30163.73</v>
      </c>
    </row>
    <row r="5628" spans="1:10">
      <c r="A5628">
        <v>5625</v>
      </c>
      <c r="B5628" s="612">
        <v>43923.65</v>
      </c>
      <c r="C5628" s="405" t="s">
        <v>96</v>
      </c>
      <c r="D5628" s="384">
        <v>1293</v>
      </c>
      <c r="E5628">
        <v>0.02</v>
      </c>
      <c r="F5628">
        <v>1.08541</v>
      </c>
      <c r="G5628" s="384">
        <v>0</v>
      </c>
      <c r="H5628">
        <v>0</v>
      </c>
    </row>
    <row r="5629" spans="1:10">
      <c r="A5629">
        <v>5626</v>
      </c>
      <c r="B5629" s="612">
        <v>43923.65</v>
      </c>
      <c r="C5629" s="405" t="s">
        <v>2110</v>
      </c>
      <c r="D5629" s="384">
        <v>1293</v>
      </c>
      <c r="E5629">
        <v>0.02</v>
      </c>
      <c r="F5629">
        <v>1.08541</v>
      </c>
      <c r="G5629" s="384">
        <v>0</v>
      </c>
      <c r="H5629">
        <v>1.08725</v>
      </c>
    </row>
    <row r="5630" spans="1:10">
      <c r="A5630">
        <v>5631</v>
      </c>
      <c r="B5630" s="612">
        <v>43923.668055555558</v>
      </c>
      <c r="C5630" s="405" t="s">
        <v>2054</v>
      </c>
      <c r="D5630" s="384">
        <v>1293</v>
      </c>
      <c r="E5630">
        <v>0.02</v>
      </c>
      <c r="F5630">
        <v>1.08725</v>
      </c>
      <c r="G5630" s="384">
        <v>0</v>
      </c>
      <c r="H5630">
        <v>1.08725</v>
      </c>
      <c r="I5630">
        <v>3.68</v>
      </c>
      <c r="J5630" s="384">
        <v>30167.41</v>
      </c>
    </row>
    <row r="5631" spans="1:10">
      <c r="A5631">
        <v>5628</v>
      </c>
      <c r="B5631" s="612">
        <v>43923.664583333331</v>
      </c>
      <c r="C5631" s="405" t="s">
        <v>97</v>
      </c>
      <c r="D5631" s="384">
        <v>1294</v>
      </c>
      <c r="E5631">
        <v>0.02</v>
      </c>
      <c r="F5631">
        <v>1.0866899999999999</v>
      </c>
      <c r="G5631" s="384">
        <v>0</v>
      </c>
      <c r="H5631">
        <v>0</v>
      </c>
    </row>
    <row r="5632" spans="1:10">
      <c r="A5632">
        <v>5629</v>
      </c>
      <c r="B5632" s="612">
        <v>43923.664583333331</v>
      </c>
      <c r="C5632" s="405" t="s">
        <v>2110</v>
      </c>
      <c r="D5632" s="384">
        <v>1294</v>
      </c>
      <c r="E5632">
        <v>0.02</v>
      </c>
      <c r="F5632">
        <v>1.0866899999999999</v>
      </c>
      <c r="G5632" s="384">
        <v>0</v>
      </c>
      <c r="H5632">
        <v>1.08569</v>
      </c>
    </row>
    <row r="5633" spans="1:10">
      <c r="A5633">
        <v>5634</v>
      </c>
      <c r="B5633" s="612">
        <v>43923.680555555555</v>
      </c>
      <c r="C5633" s="405" t="s">
        <v>2054</v>
      </c>
      <c r="D5633" s="384">
        <v>1294</v>
      </c>
      <c r="E5633">
        <v>0.02</v>
      </c>
      <c r="F5633">
        <v>1.08569</v>
      </c>
      <c r="G5633" s="384">
        <v>0</v>
      </c>
      <c r="H5633">
        <v>1.08569</v>
      </c>
      <c r="I5633">
        <v>2</v>
      </c>
      <c r="J5633" s="384">
        <v>30169.41</v>
      </c>
    </row>
    <row r="5634" spans="1:10">
      <c r="A5634">
        <v>5632</v>
      </c>
      <c r="B5634" s="612">
        <v>43923.67083333333</v>
      </c>
      <c r="C5634" s="405" t="s">
        <v>96</v>
      </c>
      <c r="D5634" s="384">
        <v>1295</v>
      </c>
      <c r="E5634">
        <v>0.02</v>
      </c>
      <c r="F5634">
        <v>1.0867800000000001</v>
      </c>
      <c r="G5634" s="384">
        <v>0</v>
      </c>
      <c r="H5634">
        <v>0</v>
      </c>
    </row>
    <row r="5635" spans="1:10">
      <c r="A5635">
        <v>5633</v>
      </c>
      <c r="B5635" s="612">
        <v>43923.67083333333</v>
      </c>
      <c r="C5635" s="405" t="s">
        <v>2110</v>
      </c>
      <c r="D5635" s="384">
        <v>1295</v>
      </c>
      <c r="E5635">
        <v>0.02</v>
      </c>
      <c r="F5635">
        <v>1.0867800000000001</v>
      </c>
      <c r="G5635" s="384">
        <v>0</v>
      </c>
      <c r="H5635">
        <v>1.08778</v>
      </c>
    </row>
    <row r="5636" spans="1:10">
      <c r="A5636">
        <v>5637</v>
      </c>
      <c r="B5636" s="612">
        <v>43923.685416666667</v>
      </c>
      <c r="C5636" s="405" t="s">
        <v>2110</v>
      </c>
      <c r="D5636" s="384">
        <v>1295</v>
      </c>
      <c r="E5636">
        <v>0.02</v>
      </c>
      <c r="F5636">
        <v>1.0867800000000001</v>
      </c>
      <c r="G5636" s="384">
        <v>0</v>
      </c>
      <c r="H5636">
        <v>1.0869500000000001</v>
      </c>
    </row>
    <row r="5637" spans="1:10">
      <c r="A5637">
        <v>5647</v>
      </c>
      <c r="B5637" s="612">
        <v>43923.734722222223</v>
      </c>
      <c r="C5637" s="405" t="s">
        <v>2110</v>
      </c>
      <c r="D5637" s="384">
        <v>1295</v>
      </c>
      <c r="E5637">
        <v>0.02</v>
      </c>
      <c r="F5637">
        <v>1.0867800000000001</v>
      </c>
      <c r="G5637" s="384">
        <v>0</v>
      </c>
      <c r="H5637">
        <v>1.0859000000000001</v>
      </c>
    </row>
    <row r="5638" spans="1:10">
      <c r="A5638">
        <v>5657</v>
      </c>
      <c r="B5638" s="612">
        <v>43923.84652777778</v>
      </c>
      <c r="C5638" s="405" t="s">
        <v>2054</v>
      </c>
      <c r="D5638" s="384">
        <v>1295</v>
      </c>
      <c r="E5638">
        <v>0.02</v>
      </c>
      <c r="F5638">
        <v>1.0859000000000001</v>
      </c>
      <c r="G5638" s="384">
        <v>0</v>
      </c>
      <c r="H5638">
        <v>1.0859000000000001</v>
      </c>
      <c r="I5638">
        <v>-1.76</v>
      </c>
      <c r="J5638" s="384">
        <v>30171.65</v>
      </c>
    </row>
    <row r="5639" spans="1:10">
      <c r="A5639">
        <v>5635</v>
      </c>
      <c r="B5639" s="612">
        <v>43923.685416666667</v>
      </c>
      <c r="C5639" s="405" t="s">
        <v>96</v>
      </c>
      <c r="D5639" s="384">
        <v>1296</v>
      </c>
      <c r="E5639">
        <v>0.02</v>
      </c>
      <c r="F5639">
        <v>1.0851200000000001</v>
      </c>
      <c r="G5639" s="384">
        <v>0</v>
      </c>
      <c r="H5639">
        <v>0</v>
      </c>
    </row>
    <row r="5640" spans="1:10">
      <c r="A5640">
        <v>5636</v>
      </c>
      <c r="B5640" s="612">
        <v>43923.685416666667</v>
      </c>
      <c r="C5640" s="405" t="s">
        <v>2110</v>
      </c>
      <c r="D5640" s="384">
        <v>1296</v>
      </c>
      <c r="E5640">
        <v>0.02</v>
      </c>
      <c r="F5640">
        <v>1.0851200000000001</v>
      </c>
      <c r="G5640" s="384">
        <v>0</v>
      </c>
      <c r="H5640">
        <v>1.0869500000000001</v>
      </c>
    </row>
    <row r="5641" spans="1:10">
      <c r="A5641">
        <v>5646</v>
      </c>
      <c r="B5641" s="612">
        <v>43923.734722222223</v>
      </c>
      <c r="C5641" s="405" t="s">
        <v>2110</v>
      </c>
      <c r="D5641" s="384">
        <v>1296</v>
      </c>
      <c r="E5641">
        <v>0.02</v>
      </c>
      <c r="F5641">
        <v>1.0851200000000001</v>
      </c>
      <c r="G5641" s="384">
        <v>0</v>
      </c>
      <c r="H5641">
        <v>1.0859000000000001</v>
      </c>
    </row>
    <row r="5642" spans="1:10">
      <c r="A5642">
        <v>5658</v>
      </c>
      <c r="B5642" s="612">
        <v>43923.84652777778</v>
      </c>
      <c r="C5642" s="405" t="s">
        <v>2054</v>
      </c>
      <c r="D5642" s="384">
        <v>1296</v>
      </c>
      <c r="E5642">
        <v>0.02</v>
      </c>
      <c r="F5642">
        <v>1.0859000000000001</v>
      </c>
      <c r="G5642" s="384">
        <v>0</v>
      </c>
      <c r="H5642">
        <v>1.0859000000000001</v>
      </c>
      <c r="I5642">
        <v>1.56</v>
      </c>
      <c r="J5642" s="384">
        <v>30173.21</v>
      </c>
    </row>
    <row r="5643" spans="1:10">
      <c r="A5643">
        <v>5638</v>
      </c>
      <c r="B5643" s="612">
        <v>43923.704861111109</v>
      </c>
      <c r="C5643" s="405" t="s">
        <v>97</v>
      </c>
      <c r="D5643" s="384">
        <v>1297</v>
      </c>
      <c r="E5643">
        <v>0.02</v>
      </c>
      <c r="F5643">
        <v>1.0853200000000001</v>
      </c>
      <c r="G5643" s="384">
        <v>0</v>
      </c>
      <c r="H5643">
        <v>0</v>
      </c>
    </row>
    <row r="5644" spans="1:10">
      <c r="A5644">
        <v>5639</v>
      </c>
      <c r="B5644" s="612">
        <v>43923.704861111109</v>
      </c>
      <c r="C5644" s="405" t="s">
        <v>2110</v>
      </c>
      <c r="D5644" s="384">
        <v>1297</v>
      </c>
      <c r="E5644">
        <v>0.02</v>
      </c>
      <c r="F5644">
        <v>1.0853200000000001</v>
      </c>
      <c r="G5644" s="384">
        <v>0</v>
      </c>
      <c r="H5644">
        <v>1.08432</v>
      </c>
    </row>
    <row r="5645" spans="1:10">
      <c r="A5645">
        <v>5640</v>
      </c>
      <c r="B5645" s="612">
        <v>43923.705555555556</v>
      </c>
      <c r="C5645" s="405" t="s">
        <v>2054</v>
      </c>
      <c r="D5645" s="384">
        <v>1297</v>
      </c>
      <c r="E5645">
        <v>0.02</v>
      </c>
      <c r="F5645">
        <v>1.08432</v>
      </c>
      <c r="G5645" s="384">
        <v>0</v>
      </c>
      <c r="H5645">
        <v>1.08432</v>
      </c>
      <c r="I5645">
        <v>2</v>
      </c>
      <c r="J5645" s="384">
        <v>30171.41</v>
      </c>
    </row>
    <row r="5646" spans="1:10">
      <c r="A5646">
        <v>5641</v>
      </c>
      <c r="B5646" s="612">
        <v>43923.71875</v>
      </c>
      <c r="C5646" s="405" t="s">
        <v>97</v>
      </c>
      <c r="D5646" s="384">
        <v>1298</v>
      </c>
      <c r="E5646">
        <v>0.02</v>
      </c>
      <c r="F5646">
        <v>1.08473</v>
      </c>
      <c r="G5646" s="384">
        <v>0</v>
      </c>
      <c r="H5646">
        <v>0</v>
      </c>
    </row>
    <row r="5647" spans="1:10">
      <c r="A5647">
        <v>5642</v>
      </c>
      <c r="B5647" s="612">
        <v>43923.71875</v>
      </c>
      <c r="C5647" s="405" t="s">
        <v>2110</v>
      </c>
      <c r="D5647" s="384">
        <v>1298</v>
      </c>
      <c r="E5647">
        <v>0.02</v>
      </c>
      <c r="F5647">
        <v>1.08473</v>
      </c>
      <c r="G5647" s="384">
        <v>0</v>
      </c>
      <c r="H5647">
        <v>1.0837300000000001</v>
      </c>
    </row>
    <row r="5648" spans="1:10">
      <c r="A5648">
        <v>5643</v>
      </c>
      <c r="B5648" s="612">
        <v>43923.730555555558</v>
      </c>
      <c r="C5648" s="405" t="s">
        <v>2054</v>
      </c>
      <c r="D5648" s="384">
        <v>1298</v>
      </c>
      <c r="E5648">
        <v>0.02</v>
      </c>
      <c r="F5648">
        <v>1.0837300000000001</v>
      </c>
      <c r="G5648" s="384">
        <v>0</v>
      </c>
      <c r="H5648">
        <v>1.0837300000000001</v>
      </c>
      <c r="I5648">
        <v>2</v>
      </c>
      <c r="J5648" s="384">
        <v>30173.41</v>
      </c>
    </row>
    <row r="5649" spans="1:10">
      <c r="A5649">
        <v>5644</v>
      </c>
      <c r="B5649" s="612">
        <v>43923.734722222223</v>
      </c>
      <c r="C5649" s="405" t="s">
        <v>96</v>
      </c>
      <c r="D5649" s="384">
        <v>1299</v>
      </c>
      <c r="E5649">
        <v>0.03</v>
      </c>
      <c r="F5649">
        <v>1.08351</v>
      </c>
      <c r="G5649" s="384">
        <v>0</v>
      </c>
      <c r="H5649">
        <v>0</v>
      </c>
    </row>
    <row r="5650" spans="1:10">
      <c r="A5650">
        <v>5645</v>
      </c>
      <c r="B5650" s="612">
        <v>43923.734722222223</v>
      </c>
      <c r="C5650" s="405" t="s">
        <v>2110</v>
      </c>
      <c r="D5650" s="384">
        <v>1299</v>
      </c>
      <c r="E5650">
        <v>0.03</v>
      </c>
      <c r="F5650">
        <v>1.08351</v>
      </c>
      <c r="G5650" s="384">
        <v>0</v>
      </c>
      <c r="H5650">
        <v>1.0859000000000001</v>
      </c>
    </row>
    <row r="5651" spans="1:10">
      <c r="A5651">
        <v>5659</v>
      </c>
      <c r="B5651" s="612">
        <v>43923.84652777778</v>
      </c>
      <c r="C5651" s="405" t="s">
        <v>2054</v>
      </c>
      <c r="D5651" s="384">
        <v>1299</v>
      </c>
      <c r="E5651">
        <v>0.03</v>
      </c>
      <c r="F5651">
        <v>1.0859000000000001</v>
      </c>
      <c r="G5651" s="384">
        <v>0</v>
      </c>
      <c r="H5651">
        <v>1.0859000000000001</v>
      </c>
      <c r="I5651">
        <v>7.17</v>
      </c>
      <c r="J5651" s="384">
        <v>30180.38</v>
      </c>
    </row>
    <row r="5652" spans="1:10">
      <c r="A5652">
        <v>5648</v>
      </c>
      <c r="B5652" s="612">
        <v>43923.768750000003</v>
      </c>
      <c r="C5652" s="405" t="s">
        <v>97</v>
      </c>
      <c r="D5652" s="384">
        <v>1300</v>
      </c>
      <c r="E5652">
        <v>0.02</v>
      </c>
      <c r="F5652">
        <v>1.0825899999999999</v>
      </c>
      <c r="G5652" s="384">
        <v>0</v>
      </c>
      <c r="H5652">
        <v>0</v>
      </c>
    </row>
    <row r="5653" spans="1:10">
      <c r="A5653">
        <v>5649</v>
      </c>
      <c r="B5653" s="612">
        <v>43923.768750000003</v>
      </c>
      <c r="C5653" s="405" t="s">
        <v>2110</v>
      </c>
      <c r="D5653" s="384">
        <v>1300</v>
      </c>
      <c r="E5653">
        <v>0.02</v>
      </c>
      <c r="F5653">
        <v>1.0825899999999999</v>
      </c>
      <c r="G5653" s="384">
        <v>0</v>
      </c>
      <c r="H5653">
        <v>1.0815900000000001</v>
      </c>
    </row>
    <row r="5654" spans="1:10">
      <c r="A5654">
        <v>5652</v>
      </c>
      <c r="B5654" s="612">
        <v>43923.789583333331</v>
      </c>
      <c r="C5654" s="405" t="s">
        <v>2110</v>
      </c>
      <c r="D5654" s="384">
        <v>1300</v>
      </c>
      <c r="E5654">
        <v>0.02</v>
      </c>
      <c r="F5654">
        <v>1.0825899999999999</v>
      </c>
      <c r="G5654" s="384">
        <v>0</v>
      </c>
      <c r="H5654">
        <v>1.0824100000000001</v>
      </c>
    </row>
    <row r="5655" spans="1:10">
      <c r="A5655">
        <v>5656</v>
      </c>
      <c r="B5655" s="612">
        <v>43923.845833333333</v>
      </c>
      <c r="C5655" s="405" t="s">
        <v>2110</v>
      </c>
      <c r="D5655" s="384">
        <v>1300</v>
      </c>
      <c r="E5655">
        <v>0.02</v>
      </c>
      <c r="F5655">
        <v>1.0825899999999999</v>
      </c>
      <c r="G5655" s="384">
        <v>0</v>
      </c>
      <c r="H5655">
        <v>1.08344</v>
      </c>
    </row>
    <row r="5656" spans="1:10">
      <c r="A5656">
        <v>5665</v>
      </c>
      <c r="B5656" s="612">
        <v>43924.263888888891</v>
      </c>
      <c r="C5656" s="405" t="s">
        <v>2054</v>
      </c>
      <c r="D5656" s="384">
        <v>1300</v>
      </c>
      <c r="E5656">
        <v>0.02</v>
      </c>
      <c r="F5656">
        <v>1.08344</v>
      </c>
      <c r="G5656" s="384">
        <v>0</v>
      </c>
      <c r="H5656">
        <v>1.08344</v>
      </c>
      <c r="I5656">
        <v>-1.68</v>
      </c>
      <c r="J5656" s="384">
        <v>30178.7</v>
      </c>
    </row>
    <row r="5657" spans="1:10">
      <c r="A5657">
        <v>5650</v>
      </c>
      <c r="B5657" s="612">
        <v>43923.789583333331</v>
      </c>
      <c r="C5657" s="405" t="s">
        <v>97</v>
      </c>
      <c r="D5657" s="384">
        <v>1301</v>
      </c>
      <c r="E5657">
        <v>0.02</v>
      </c>
      <c r="F5657">
        <v>1.08422</v>
      </c>
      <c r="G5657" s="384">
        <v>0</v>
      </c>
      <c r="H5657">
        <v>0</v>
      </c>
    </row>
    <row r="5658" spans="1:10">
      <c r="A5658">
        <v>5651</v>
      </c>
      <c r="B5658" s="612">
        <v>43923.789583333331</v>
      </c>
      <c r="C5658" s="405" t="s">
        <v>2110</v>
      </c>
      <c r="D5658" s="384">
        <v>1301</v>
      </c>
      <c r="E5658">
        <v>0.02</v>
      </c>
      <c r="F5658">
        <v>1.08422</v>
      </c>
      <c r="G5658" s="384">
        <v>0</v>
      </c>
      <c r="H5658">
        <v>1.0824100000000001</v>
      </c>
    </row>
    <row r="5659" spans="1:10">
      <c r="A5659">
        <v>5655</v>
      </c>
      <c r="B5659" s="612">
        <v>43923.845833333333</v>
      </c>
      <c r="C5659" s="405" t="s">
        <v>2110</v>
      </c>
      <c r="D5659" s="384">
        <v>1301</v>
      </c>
      <c r="E5659">
        <v>0.02</v>
      </c>
      <c r="F5659">
        <v>1.08422</v>
      </c>
      <c r="G5659" s="384">
        <v>0</v>
      </c>
      <c r="H5659">
        <v>1.08344</v>
      </c>
    </row>
    <row r="5660" spans="1:10">
      <c r="A5660">
        <v>5666</v>
      </c>
      <c r="B5660" s="612">
        <v>43924.263888888891</v>
      </c>
      <c r="C5660" s="405" t="s">
        <v>2054</v>
      </c>
      <c r="D5660" s="384">
        <v>1301</v>
      </c>
      <c r="E5660">
        <v>0.02</v>
      </c>
      <c r="F5660">
        <v>1.08344</v>
      </c>
      <c r="G5660" s="384">
        <v>0</v>
      </c>
      <c r="H5660">
        <v>1.08344</v>
      </c>
      <c r="I5660">
        <v>1.58</v>
      </c>
      <c r="J5660" s="384">
        <v>30180.28</v>
      </c>
    </row>
    <row r="5661" spans="1:10">
      <c r="A5661">
        <v>5653</v>
      </c>
      <c r="B5661" s="612">
        <v>43923.845833333333</v>
      </c>
      <c r="C5661" s="405" t="s">
        <v>97</v>
      </c>
      <c r="D5661" s="384">
        <v>1302</v>
      </c>
      <c r="E5661">
        <v>0.03</v>
      </c>
      <c r="F5661">
        <v>1.08582</v>
      </c>
      <c r="G5661" s="384">
        <v>0</v>
      </c>
      <c r="H5661">
        <v>0</v>
      </c>
    </row>
    <row r="5662" spans="1:10">
      <c r="A5662">
        <v>5654</v>
      </c>
      <c r="B5662" s="612">
        <v>43923.845833333333</v>
      </c>
      <c r="C5662" s="405" t="s">
        <v>2110</v>
      </c>
      <c r="D5662" s="384">
        <v>1302</v>
      </c>
      <c r="E5662">
        <v>0.03</v>
      </c>
      <c r="F5662">
        <v>1.08582</v>
      </c>
      <c r="G5662" s="384">
        <v>0</v>
      </c>
      <c r="H5662">
        <v>1.08344</v>
      </c>
    </row>
    <row r="5663" spans="1:10">
      <c r="A5663">
        <v>5667</v>
      </c>
      <c r="B5663" s="612">
        <v>43924.263888888891</v>
      </c>
      <c r="C5663" s="405" t="s">
        <v>2054</v>
      </c>
      <c r="D5663" s="384">
        <v>1302</v>
      </c>
      <c r="E5663">
        <v>0.03</v>
      </c>
      <c r="F5663">
        <v>1.08344</v>
      </c>
      <c r="G5663" s="384">
        <v>0</v>
      </c>
      <c r="H5663">
        <v>1.08344</v>
      </c>
      <c r="I5663">
        <v>7.17</v>
      </c>
      <c r="J5663" s="384">
        <v>30187.46</v>
      </c>
    </row>
    <row r="5664" spans="1:10">
      <c r="A5664">
        <v>5660</v>
      </c>
      <c r="B5664" s="612">
        <v>43923.859722222223</v>
      </c>
      <c r="C5664" s="405" t="s">
        <v>96</v>
      </c>
      <c r="D5664" s="384">
        <v>1303</v>
      </c>
      <c r="E5664">
        <v>0.02</v>
      </c>
      <c r="F5664">
        <v>1.0861499999999999</v>
      </c>
      <c r="G5664" s="384">
        <v>0</v>
      </c>
      <c r="H5664">
        <v>0</v>
      </c>
    </row>
    <row r="5665" spans="1:10">
      <c r="A5665">
        <v>5661</v>
      </c>
      <c r="B5665" s="612">
        <v>43923.859722222223</v>
      </c>
      <c r="C5665" s="405" t="s">
        <v>2110</v>
      </c>
      <c r="D5665" s="384">
        <v>1303</v>
      </c>
      <c r="E5665">
        <v>0.02</v>
      </c>
      <c r="F5665">
        <v>1.0861499999999999</v>
      </c>
      <c r="G5665" s="384">
        <v>0</v>
      </c>
      <c r="H5665">
        <v>1.0871500000000001</v>
      </c>
    </row>
    <row r="5666" spans="1:10">
      <c r="A5666">
        <v>5664</v>
      </c>
      <c r="B5666" s="612">
        <v>43923.977083333331</v>
      </c>
      <c r="C5666" s="405" t="s">
        <v>2110</v>
      </c>
      <c r="D5666" s="384">
        <v>1303</v>
      </c>
      <c r="E5666">
        <v>0.02</v>
      </c>
      <c r="F5666">
        <v>1.0861499999999999</v>
      </c>
      <c r="G5666" s="384">
        <v>0</v>
      </c>
      <c r="H5666">
        <v>1.0863400000000001</v>
      </c>
    </row>
    <row r="5667" spans="1:10">
      <c r="A5667">
        <v>5671</v>
      </c>
      <c r="B5667" s="612">
        <v>43924.271527777775</v>
      </c>
      <c r="C5667" s="405" t="s">
        <v>2110</v>
      </c>
      <c r="D5667" s="384">
        <v>1303</v>
      </c>
      <c r="E5667">
        <v>0.02</v>
      </c>
      <c r="F5667">
        <v>1.0861499999999999</v>
      </c>
      <c r="G5667" s="384">
        <v>0</v>
      </c>
      <c r="H5667">
        <v>1.0852999999999999</v>
      </c>
    </row>
    <row r="5668" spans="1:10">
      <c r="A5668">
        <v>5676</v>
      </c>
      <c r="B5668" s="612">
        <v>43924.301388888889</v>
      </c>
      <c r="C5668" s="405" t="s">
        <v>2110</v>
      </c>
      <c r="D5668" s="384">
        <v>1303</v>
      </c>
      <c r="E5668">
        <v>0.02</v>
      </c>
      <c r="F5668">
        <v>1.0861499999999999</v>
      </c>
      <c r="G5668" s="384">
        <v>0</v>
      </c>
      <c r="H5668">
        <v>1.0840099999999999</v>
      </c>
    </row>
    <row r="5669" spans="1:10">
      <c r="A5669">
        <v>5685</v>
      </c>
      <c r="B5669" s="612">
        <v>43924.330555555556</v>
      </c>
      <c r="C5669" s="405" t="s">
        <v>2110</v>
      </c>
      <c r="D5669" s="384">
        <v>1303</v>
      </c>
      <c r="E5669">
        <v>0.02</v>
      </c>
      <c r="F5669">
        <v>1.0861499999999999</v>
      </c>
      <c r="G5669" s="384">
        <v>0</v>
      </c>
      <c r="H5669">
        <v>1.08266</v>
      </c>
    </row>
    <row r="5670" spans="1:10">
      <c r="A5670">
        <v>5710</v>
      </c>
      <c r="B5670" s="612">
        <v>43924.618750000001</v>
      </c>
      <c r="C5670" s="405" t="s">
        <v>2110</v>
      </c>
      <c r="D5670" s="384">
        <v>1303</v>
      </c>
      <c r="E5670">
        <v>0.02</v>
      </c>
      <c r="F5670">
        <v>1.0861499999999999</v>
      </c>
      <c r="G5670" s="384">
        <v>0</v>
      </c>
      <c r="H5670">
        <v>1.08108</v>
      </c>
    </row>
    <row r="5671" spans="1:10">
      <c r="A5671">
        <v>5721</v>
      </c>
      <c r="B5671" s="612">
        <v>43924.765972222223</v>
      </c>
      <c r="C5671" s="405" t="s">
        <v>2054</v>
      </c>
      <c r="D5671" s="384">
        <v>1303</v>
      </c>
      <c r="E5671">
        <v>0.02</v>
      </c>
      <c r="F5671">
        <v>1.08108</v>
      </c>
      <c r="G5671" s="384">
        <v>0</v>
      </c>
      <c r="H5671">
        <v>1.08108</v>
      </c>
      <c r="I5671">
        <v>-10.220000000000001</v>
      </c>
      <c r="J5671" s="384">
        <v>30193.19</v>
      </c>
    </row>
    <row r="5672" spans="1:10">
      <c r="A5672">
        <v>5662</v>
      </c>
      <c r="B5672" s="612">
        <v>43923.977083333331</v>
      </c>
      <c r="C5672" s="405" t="s">
        <v>96</v>
      </c>
      <c r="D5672" s="384">
        <v>1304</v>
      </c>
      <c r="E5672">
        <v>0.02</v>
      </c>
      <c r="F5672">
        <v>1.0845199999999999</v>
      </c>
      <c r="G5672" s="384">
        <v>0</v>
      </c>
      <c r="H5672">
        <v>0</v>
      </c>
    </row>
    <row r="5673" spans="1:10">
      <c r="A5673">
        <v>5663</v>
      </c>
      <c r="B5673" s="612">
        <v>43923.977083333331</v>
      </c>
      <c r="C5673" s="405" t="s">
        <v>2110</v>
      </c>
      <c r="D5673" s="384">
        <v>1304</v>
      </c>
      <c r="E5673">
        <v>0.02</v>
      </c>
      <c r="F5673">
        <v>1.0845199999999999</v>
      </c>
      <c r="G5673" s="384">
        <v>0</v>
      </c>
      <c r="H5673">
        <v>1.0863400000000001</v>
      </c>
    </row>
    <row r="5674" spans="1:10">
      <c r="A5674">
        <v>5670</v>
      </c>
      <c r="B5674" s="612">
        <v>43924.271527777775</v>
      </c>
      <c r="C5674" s="405" t="s">
        <v>2110</v>
      </c>
      <c r="D5674" s="384">
        <v>1304</v>
      </c>
      <c r="E5674">
        <v>0.02</v>
      </c>
      <c r="F5674">
        <v>1.0845199999999999</v>
      </c>
      <c r="G5674" s="384">
        <v>0</v>
      </c>
      <c r="H5674">
        <v>1.0852999999999999</v>
      </c>
    </row>
    <row r="5675" spans="1:10">
      <c r="A5675">
        <v>5675</v>
      </c>
      <c r="B5675" s="612">
        <v>43924.301388888889</v>
      </c>
      <c r="C5675" s="405" t="s">
        <v>2110</v>
      </c>
      <c r="D5675" s="384">
        <v>1304</v>
      </c>
      <c r="E5675">
        <v>0.02</v>
      </c>
      <c r="F5675">
        <v>1.0845199999999999</v>
      </c>
      <c r="G5675" s="384">
        <v>0</v>
      </c>
      <c r="H5675">
        <v>1.0840099999999999</v>
      </c>
    </row>
    <row r="5676" spans="1:10">
      <c r="A5676">
        <v>5684</v>
      </c>
      <c r="B5676" s="612">
        <v>43924.330555555556</v>
      </c>
      <c r="C5676" s="405" t="s">
        <v>2110</v>
      </c>
      <c r="D5676" s="384">
        <v>1304</v>
      </c>
      <c r="E5676">
        <v>0.02</v>
      </c>
      <c r="F5676">
        <v>1.0845199999999999</v>
      </c>
      <c r="G5676" s="384">
        <v>0</v>
      </c>
      <c r="H5676">
        <v>1.08266</v>
      </c>
    </row>
    <row r="5677" spans="1:10">
      <c r="A5677">
        <v>5709</v>
      </c>
      <c r="B5677" s="612">
        <v>43924.618750000001</v>
      </c>
      <c r="C5677" s="405" t="s">
        <v>2110</v>
      </c>
      <c r="D5677" s="384">
        <v>1304</v>
      </c>
      <c r="E5677">
        <v>0.02</v>
      </c>
      <c r="F5677">
        <v>1.0845199999999999</v>
      </c>
      <c r="G5677" s="384">
        <v>0</v>
      </c>
      <c r="H5677">
        <v>1.08108</v>
      </c>
    </row>
    <row r="5678" spans="1:10">
      <c r="A5678">
        <v>5722</v>
      </c>
      <c r="B5678" s="612">
        <v>43924.765972222223</v>
      </c>
      <c r="C5678" s="405" t="s">
        <v>2054</v>
      </c>
      <c r="D5678" s="384">
        <v>1304</v>
      </c>
      <c r="E5678">
        <v>0.02</v>
      </c>
      <c r="F5678">
        <v>1.08108</v>
      </c>
      <c r="G5678" s="384">
        <v>0</v>
      </c>
      <c r="H5678">
        <v>1.08108</v>
      </c>
      <c r="I5678">
        <v>-6.96</v>
      </c>
      <c r="J5678" s="384">
        <v>30186.23</v>
      </c>
    </row>
    <row r="5679" spans="1:10">
      <c r="A5679">
        <v>5668</v>
      </c>
      <c r="B5679" s="612">
        <v>43924.271527777775</v>
      </c>
      <c r="C5679" s="405" t="s">
        <v>96</v>
      </c>
      <c r="D5679" s="384">
        <v>1305</v>
      </c>
      <c r="E5679">
        <v>0.03</v>
      </c>
      <c r="F5679">
        <v>1.08291</v>
      </c>
      <c r="G5679" s="384">
        <v>0</v>
      </c>
      <c r="H5679">
        <v>0</v>
      </c>
    </row>
    <row r="5680" spans="1:10">
      <c r="A5680">
        <v>5669</v>
      </c>
      <c r="B5680" s="612">
        <v>43924.271527777775</v>
      </c>
      <c r="C5680" s="405" t="s">
        <v>2110</v>
      </c>
      <c r="D5680" s="384">
        <v>1305</v>
      </c>
      <c r="E5680">
        <v>0.03</v>
      </c>
      <c r="F5680">
        <v>1.08291</v>
      </c>
      <c r="G5680" s="384">
        <v>0</v>
      </c>
      <c r="H5680">
        <v>1.0852999999999999</v>
      </c>
    </row>
    <row r="5681" spans="1:10">
      <c r="A5681">
        <v>5674</v>
      </c>
      <c r="B5681" s="612">
        <v>43924.301388888889</v>
      </c>
      <c r="C5681" s="405" t="s">
        <v>2110</v>
      </c>
      <c r="D5681" s="384">
        <v>1305</v>
      </c>
      <c r="E5681">
        <v>0.03</v>
      </c>
      <c r="F5681">
        <v>1.08291</v>
      </c>
      <c r="G5681" s="384">
        <v>0</v>
      </c>
      <c r="H5681">
        <v>1.0840099999999999</v>
      </c>
    </row>
    <row r="5682" spans="1:10">
      <c r="A5682">
        <v>5683</v>
      </c>
      <c r="B5682" s="612">
        <v>43924.330555555556</v>
      </c>
      <c r="C5682" s="405" t="s">
        <v>2110</v>
      </c>
      <c r="D5682" s="384">
        <v>1305</v>
      </c>
      <c r="E5682">
        <v>0.03</v>
      </c>
      <c r="F5682">
        <v>1.08291</v>
      </c>
      <c r="G5682" s="384">
        <v>0</v>
      </c>
      <c r="H5682">
        <v>1.08266</v>
      </c>
    </row>
    <row r="5683" spans="1:10">
      <c r="A5683">
        <v>5708</v>
      </c>
      <c r="B5683" s="612">
        <v>43924.618750000001</v>
      </c>
      <c r="C5683" s="405" t="s">
        <v>2110</v>
      </c>
      <c r="D5683" s="384">
        <v>1305</v>
      </c>
      <c r="E5683">
        <v>0.03</v>
      </c>
      <c r="F5683">
        <v>1.08291</v>
      </c>
      <c r="G5683" s="384">
        <v>0</v>
      </c>
      <c r="H5683">
        <v>1.08108</v>
      </c>
    </row>
    <row r="5684" spans="1:10">
      <c r="A5684">
        <v>5723</v>
      </c>
      <c r="B5684" s="612">
        <v>43924.765972222223</v>
      </c>
      <c r="C5684" s="405" t="s">
        <v>2054</v>
      </c>
      <c r="D5684" s="384">
        <v>1305</v>
      </c>
      <c r="E5684">
        <v>0.03</v>
      </c>
      <c r="F5684">
        <v>1.08108</v>
      </c>
      <c r="G5684" s="384">
        <v>0</v>
      </c>
      <c r="H5684">
        <v>1.08108</v>
      </c>
      <c r="I5684">
        <v>-5.49</v>
      </c>
      <c r="J5684" s="384">
        <v>30180.74</v>
      </c>
    </row>
    <row r="5685" spans="1:10">
      <c r="A5685">
        <v>5672</v>
      </c>
      <c r="B5685" s="612">
        <v>43924.301388888889</v>
      </c>
      <c r="C5685" s="405" t="s">
        <v>96</v>
      </c>
      <c r="D5685" s="384">
        <v>1306</v>
      </c>
      <c r="E5685">
        <v>0.05</v>
      </c>
      <c r="F5685">
        <v>1.0811999999999999</v>
      </c>
      <c r="G5685" s="384">
        <v>0</v>
      </c>
      <c r="H5685">
        <v>0</v>
      </c>
    </row>
    <row r="5686" spans="1:10">
      <c r="A5686">
        <v>5673</v>
      </c>
      <c r="B5686" s="612">
        <v>43924.301388888889</v>
      </c>
      <c r="C5686" s="405" t="s">
        <v>2110</v>
      </c>
      <c r="D5686" s="384">
        <v>1306</v>
      </c>
      <c r="E5686">
        <v>0.05</v>
      </c>
      <c r="F5686">
        <v>1.0811999999999999</v>
      </c>
      <c r="G5686" s="384">
        <v>0</v>
      </c>
      <c r="H5686">
        <v>1.0840099999999999</v>
      </c>
    </row>
    <row r="5687" spans="1:10">
      <c r="A5687">
        <v>5682</v>
      </c>
      <c r="B5687" s="612">
        <v>43924.330555555556</v>
      </c>
      <c r="C5687" s="405" t="s">
        <v>2110</v>
      </c>
      <c r="D5687" s="384">
        <v>1306</v>
      </c>
      <c r="E5687">
        <v>0.05</v>
      </c>
      <c r="F5687">
        <v>1.0811999999999999</v>
      </c>
      <c r="G5687" s="384">
        <v>0</v>
      </c>
      <c r="H5687">
        <v>1.08266</v>
      </c>
    </row>
    <row r="5688" spans="1:10">
      <c r="A5688">
        <v>5707</v>
      </c>
      <c r="B5688" s="612">
        <v>43924.618750000001</v>
      </c>
      <c r="C5688" s="405" t="s">
        <v>2110</v>
      </c>
      <c r="D5688" s="384">
        <v>1306</v>
      </c>
      <c r="E5688">
        <v>0.05</v>
      </c>
      <c r="F5688">
        <v>1.0811999999999999</v>
      </c>
      <c r="G5688" s="384">
        <v>0</v>
      </c>
      <c r="H5688">
        <v>1.08108</v>
      </c>
    </row>
    <row r="5689" spans="1:10">
      <c r="A5689">
        <v>5724</v>
      </c>
      <c r="B5689" s="612">
        <v>43924.765972222223</v>
      </c>
      <c r="C5689" s="405" t="s">
        <v>2054</v>
      </c>
      <c r="D5689" s="384">
        <v>1306</v>
      </c>
      <c r="E5689">
        <v>0.05</v>
      </c>
      <c r="F5689">
        <v>1.08108</v>
      </c>
      <c r="G5689" s="384">
        <v>0</v>
      </c>
      <c r="H5689">
        <v>1.08108</v>
      </c>
      <c r="I5689">
        <v>-0.6</v>
      </c>
      <c r="J5689" s="384">
        <v>30180.14</v>
      </c>
    </row>
    <row r="5690" spans="1:10">
      <c r="A5690">
        <v>5677</v>
      </c>
      <c r="B5690" s="612">
        <v>43924.320833333331</v>
      </c>
      <c r="C5690" s="405" t="s">
        <v>97</v>
      </c>
      <c r="D5690" s="384">
        <v>1307</v>
      </c>
      <c r="E5690">
        <v>0.02</v>
      </c>
      <c r="F5690">
        <v>1.0806</v>
      </c>
      <c r="G5690" s="384">
        <v>0</v>
      </c>
      <c r="H5690">
        <v>0</v>
      </c>
    </row>
    <row r="5691" spans="1:10">
      <c r="A5691">
        <v>5678</v>
      </c>
      <c r="B5691" s="612">
        <v>43924.320833333331</v>
      </c>
      <c r="C5691" s="405" t="s">
        <v>2110</v>
      </c>
      <c r="D5691" s="384">
        <v>1307</v>
      </c>
      <c r="E5691">
        <v>0.02</v>
      </c>
      <c r="F5691">
        <v>1.0806</v>
      </c>
      <c r="G5691" s="384">
        <v>0</v>
      </c>
      <c r="H5691">
        <v>1.0795999999999999</v>
      </c>
    </row>
    <row r="5692" spans="1:10">
      <c r="A5692">
        <v>5679</v>
      </c>
      <c r="B5692" s="612">
        <v>43924.32916666667</v>
      </c>
      <c r="C5692" s="405" t="s">
        <v>2054</v>
      </c>
      <c r="D5692" s="384">
        <v>1307</v>
      </c>
      <c r="E5692">
        <v>0.02</v>
      </c>
      <c r="F5692">
        <v>1.0795999999999999</v>
      </c>
      <c r="G5692" s="384">
        <v>0</v>
      </c>
      <c r="H5692">
        <v>1.0795999999999999</v>
      </c>
      <c r="I5692">
        <v>2</v>
      </c>
      <c r="J5692" s="384">
        <v>30189.46</v>
      </c>
    </row>
    <row r="5693" spans="1:10">
      <c r="A5693">
        <v>5680</v>
      </c>
      <c r="B5693" s="612">
        <v>43924.330555555556</v>
      </c>
      <c r="C5693" s="405" t="s">
        <v>96</v>
      </c>
      <c r="D5693" s="384">
        <v>1308</v>
      </c>
      <c r="E5693">
        <v>0.08</v>
      </c>
      <c r="F5693">
        <v>1.0793900000000001</v>
      </c>
      <c r="G5693" s="384">
        <v>0</v>
      </c>
      <c r="H5693">
        <v>0</v>
      </c>
    </row>
    <row r="5694" spans="1:10">
      <c r="A5694">
        <v>5681</v>
      </c>
      <c r="B5694" s="612">
        <v>43924.330555555556</v>
      </c>
      <c r="C5694" s="405" t="s">
        <v>2110</v>
      </c>
      <c r="D5694" s="384">
        <v>1308</v>
      </c>
      <c r="E5694">
        <v>0.08</v>
      </c>
      <c r="F5694">
        <v>1.0793900000000001</v>
      </c>
      <c r="G5694" s="384">
        <v>0</v>
      </c>
      <c r="H5694">
        <v>1.08266</v>
      </c>
    </row>
    <row r="5695" spans="1:10">
      <c r="A5695">
        <v>5706</v>
      </c>
      <c r="B5695" s="612">
        <v>43924.618750000001</v>
      </c>
      <c r="C5695" s="405" t="s">
        <v>2110</v>
      </c>
      <c r="D5695" s="384">
        <v>1308</v>
      </c>
      <c r="E5695">
        <v>0.08</v>
      </c>
      <c r="F5695">
        <v>1.0793900000000001</v>
      </c>
      <c r="G5695" s="384">
        <v>0</v>
      </c>
      <c r="H5695">
        <v>1.08108</v>
      </c>
    </row>
    <row r="5696" spans="1:10">
      <c r="A5696">
        <v>5725</v>
      </c>
      <c r="B5696" s="612">
        <v>43924.765972222223</v>
      </c>
      <c r="C5696" s="405" t="s">
        <v>2054</v>
      </c>
      <c r="D5696" s="384">
        <v>1308</v>
      </c>
      <c r="E5696">
        <v>0.08</v>
      </c>
      <c r="F5696">
        <v>1.08108</v>
      </c>
      <c r="G5696" s="384">
        <v>0</v>
      </c>
      <c r="H5696">
        <v>1.08108</v>
      </c>
      <c r="I5696">
        <v>13.52</v>
      </c>
      <c r="J5696" s="384">
        <v>30193.66</v>
      </c>
    </row>
    <row r="5697" spans="1:10">
      <c r="A5697">
        <v>5686</v>
      </c>
      <c r="B5697" s="612">
        <v>43924.337500000001</v>
      </c>
      <c r="C5697" s="405" t="s">
        <v>97</v>
      </c>
      <c r="D5697" s="384">
        <v>1309</v>
      </c>
      <c r="E5697">
        <v>0.02</v>
      </c>
      <c r="F5697">
        <v>1.0793600000000001</v>
      </c>
      <c r="G5697" s="384">
        <v>0</v>
      </c>
      <c r="H5697">
        <v>0</v>
      </c>
    </row>
    <row r="5698" spans="1:10">
      <c r="A5698">
        <v>5687</v>
      </c>
      <c r="B5698" s="612">
        <v>43924.337500000001</v>
      </c>
      <c r="C5698" s="405" t="s">
        <v>2110</v>
      </c>
      <c r="D5698" s="384">
        <v>1309</v>
      </c>
      <c r="E5698">
        <v>0.02</v>
      </c>
      <c r="F5698">
        <v>1.0793600000000001</v>
      </c>
      <c r="G5698" s="384">
        <v>0</v>
      </c>
      <c r="H5698">
        <v>1.07836</v>
      </c>
    </row>
    <row r="5699" spans="1:10">
      <c r="A5699">
        <v>5690</v>
      </c>
      <c r="B5699" s="612">
        <v>43924.413888888892</v>
      </c>
      <c r="C5699" s="405" t="s">
        <v>2110</v>
      </c>
      <c r="D5699" s="384">
        <v>1309</v>
      </c>
      <c r="E5699">
        <v>0.02</v>
      </c>
      <c r="F5699">
        <v>1.0793600000000001</v>
      </c>
      <c r="G5699" s="384">
        <v>0</v>
      </c>
      <c r="H5699">
        <v>1.07917</v>
      </c>
    </row>
    <row r="5700" spans="1:10">
      <c r="A5700">
        <v>5691</v>
      </c>
      <c r="B5700" s="612">
        <v>43924.465277777781</v>
      </c>
      <c r="C5700" s="405" t="s">
        <v>2054</v>
      </c>
      <c r="D5700" s="384">
        <v>1309</v>
      </c>
      <c r="E5700">
        <v>0.02</v>
      </c>
      <c r="F5700">
        <v>1.07917</v>
      </c>
      <c r="G5700" s="384">
        <v>0</v>
      </c>
      <c r="H5700">
        <v>1.07917</v>
      </c>
      <c r="I5700">
        <v>0.38</v>
      </c>
      <c r="J5700" s="384">
        <v>30189.84</v>
      </c>
    </row>
    <row r="5701" spans="1:10">
      <c r="A5701">
        <v>5688</v>
      </c>
      <c r="B5701" s="612">
        <v>43924.413888888892</v>
      </c>
      <c r="C5701" s="405" t="s">
        <v>97</v>
      </c>
      <c r="D5701" s="384">
        <v>1310</v>
      </c>
      <c r="E5701">
        <v>0.02</v>
      </c>
      <c r="F5701">
        <v>1.08097</v>
      </c>
      <c r="G5701" s="384">
        <v>0</v>
      </c>
      <c r="H5701">
        <v>0</v>
      </c>
    </row>
    <row r="5702" spans="1:10">
      <c r="A5702">
        <v>5689</v>
      </c>
      <c r="B5702" s="612">
        <v>43924.413888888892</v>
      </c>
      <c r="C5702" s="405" t="s">
        <v>2110</v>
      </c>
      <c r="D5702" s="384">
        <v>1310</v>
      </c>
      <c r="E5702">
        <v>0.02</v>
      </c>
      <c r="F5702">
        <v>1.08097</v>
      </c>
      <c r="G5702" s="384">
        <v>0</v>
      </c>
      <c r="H5702">
        <v>1.07917</v>
      </c>
    </row>
    <row r="5703" spans="1:10">
      <c r="A5703">
        <v>5692</v>
      </c>
      <c r="B5703" s="612">
        <v>43924.465277777781</v>
      </c>
      <c r="C5703" s="405" t="s">
        <v>2054</v>
      </c>
      <c r="D5703" s="384">
        <v>1310</v>
      </c>
      <c r="E5703">
        <v>0.02</v>
      </c>
      <c r="F5703">
        <v>1.07917</v>
      </c>
      <c r="G5703" s="384">
        <v>0</v>
      </c>
      <c r="H5703">
        <v>1.07917</v>
      </c>
      <c r="I5703">
        <v>3.6</v>
      </c>
      <c r="J5703" s="384">
        <v>30193.439999999999</v>
      </c>
    </row>
    <row r="5704" spans="1:10">
      <c r="A5704">
        <v>5693</v>
      </c>
      <c r="B5704" s="612">
        <v>43924.468055555553</v>
      </c>
      <c r="C5704" s="405" t="s">
        <v>97</v>
      </c>
      <c r="D5704" s="384">
        <v>1311</v>
      </c>
      <c r="E5704">
        <v>0.02</v>
      </c>
      <c r="F5704">
        <v>1.0792900000000001</v>
      </c>
      <c r="G5704" s="384">
        <v>0</v>
      </c>
      <c r="H5704">
        <v>0</v>
      </c>
    </row>
    <row r="5705" spans="1:10">
      <c r="A5705">
        <v>5694</v>
      </c>
      <c r="B5705" s="612">
        <v>43924.468055555553</v>
      </c>
      <c r="C5705" s="405" t="s">
        <v>2110</v>
      </c>
      <c r="D5705" s="384">
        <v>1311</v>
      </c>
      <c r="E5705">
        <v>0.02</v>
      </c>
      <c r="F5705">
        <v>1.0792900000000001</v>
      </c>
      <c r="G5705" s="384">
        <v>0</v>
      </c>
      <c r="H5705">
        <v>1.07829</v>
      </c>
    </row>
    <row r="5706" spans="1:10">
      <c r="A5706">
        <v>5695</v>
      </c>
      <c r="B5706" s="612">
        <v>43924.521527777775</v>
      </c>
      <c r="C5706" s="405" t="s">
        <v>2054</v>
      </c>
      <c r="D5706" s="384">
        <v>1311</v>
      </c>
      <c r="E5706">
        <v>0.02</v>
      </c>
      <c r="F5706">
        <v>1.07829</v>
      </c>
      <c r="G5706" s="384">
        <v>0</v>
      </c>
      <c r="H5706">
        <v>1.07829</v>
      </c>
      <c r="I5706">
        <v>2</v>
      </c>
      <c r="J5706" s="384">
        <v>30195.439999999999</v>
      </c>
    </row>
    <row r="5707" spans="1:10">
      <c r="A5707">
        <v>5696</v>
      </c>
      <c r="B5707" s="612">
        <v>43924.537499999999</v>
      </c>
      <c r="C5707" s="405" t="s">
        <v>97</v>
      </c>
      <c r="D5707" s="384">
        <v>1312</v>
      </c>
      <c r="E5707">
        <v>0.02</v>
      </c>
      <c r="F5707">
        <v>1.0789800000000001</v>
      </c>
      <c r="G5707" s="384">
        <v>0</v>
      </c>
      <c r="H5707">
        <v>0</v>
      </c>
    </row>
    <row r="5708" spans="1:10">
      <c r="A5708">
        <v>5697</v>
      </c>
      <c r="B5708" s="612">
        <v>43924.537499999999</v>
      </c>
      <c r="C5708" s="405" t="s">
        <v>2110</v>
      </c>
      <c r="D5708" s="384">
        <v>1312</v>
      </c>
      <c r="E5708">
        <v>0.02</v>
      </c>
      <c r="F5708">
        <v>1.0789800000000001</v>
      </c>
      <c r="G5708" s="384">
        <v>0</v>
      </c>
      <c r="H5708">
        <v>1.0779799999999999</v>
      </c>
    </row>
    <row r="5709" spans="1:10">
      <c r="A5709">
        <v>5698</v>
      </c>
      <c r="B5709" s="612">
        <v>43924.540972222225</v>
      </c>
      <c r="C5709" s="405" t="s">
        <v>2054</v>
      </c>
      <c r="D5709" s="384">
        <v>1312</v>
      </c>
      <c r="E5709">
        <v>0.02</v>
      </c>
      <c r="F5709">
        <v>1.0779799999999999</v>
      </c>
      <c r="G5709" s="384">
        <v>0</v>
      </c>
      <c r="H5709">
        <v>1.0779799999999999</v>
      </c>
      <c r="I5709">
        <v>2</v>
      </c>
      <c r="J5709" s="384">
        <v>30197.439999999999</v>
      </c>
    </row>
    <row r="5710" spans="1:10">
      <c r="A5710">
        <v>5699</v>
      </c>
      <c r="B5710" s="612">
        <v>43924.554861111108</v>
      </c>
      <c r="C5710" s="405" t="s">
        <v>97</v>
      </c>
      <c r="D5710" s="384">
        <v>1313</v>
      </c>
      <c r="E5710">
        <v>0.02</v>
      </c>
      <c r="F5710">
        <v>1.07935</v>
      </c>
      <c r="G5710" s="384">
        <v>0</v>
      </c>
      <c r="H5710">
        <v>0</v>
      </c>
    </row>
    <row r="5711" spans="1:10">
      <c r="A5711">
        <v>5700</v>
      </c>
      <c r="B5711" s="612">
        <v>43924.554861111108</v>
      </c>
      <c r="C5711" s="405" t="s">
        <v>2110</v>
      </c>
      <c r="D5711" s="384">
        <v>1313</v>
      </c>
      <c r="E5711">
        <v>0.02</v>
      </c>
      <c r="F5711">
        <v>1.07935</v>
      </c>
      <c r="G5711" s="384">
        <v>0</v>
      </c>
      <c r="H5711">
        <v>1.0783499999999999</v>
      </c>
    </row>
    <row r="5712" spans="1:10">
      <c r="A5712">
        <v>5701</v>
      </c>
      <c r="B5712" s="612">
        <v>43924.573611111111</v>
      </c>
      <c r="C5712" s="405" t="s">
        <v>2054</v>
      </c>
      <c r="D5712" s="384">
        <v>1313</v>
      </c>
      <c r="E5712">
        <v>0.02</v>
      </c>
      <c r="F5712">
        <v>1.0783499999999999</v>
      </c>
      <c r="G5712" s="384">
        <v>0</v>
      </c>
      <c r="H5712">
        <v>1.0783499999999999</v>
      </c>
      <c r="I5712">
        <v>2</v>
      </c>
      <c r="J5712" s="384">
        <v>30199.439999999999</v>
      </c>
    </row>
    <row r="5713" spans="1:10">
      <c r="A5713">
        <v>5702</v>
      </c>
      <c r="B5713" s="612">
        <v>43924.576388888891</v>
      </c>
      <c r="C5713" s="405" t="s">
        <v>97</v>
      </c>
      <c r="D5713" s="384">
        <v>1314</v>
      </c>
      <c r="E5713">
        <v>0.02</v>
      </c>
      <c r="F5713">
        <v>1.0783</v>
      </c>
      <c r="G5713" s="384">
        <v>0</v>
      </c>
      <c r="H5713">
        <v>0</v>
      </c>
    </row>
    <row r="5714" spans="1:10">
      <c r="A5714">
        <v>5703</v>
      </c>
      <c r="B5714" s="612">
        <v>43924.576388888891</v>
      </c>
      <c r="C5714" s="405" t="s">
        <v>2110</v>
      </c>
      <c r="D5714" s="384">
        <v>1314</v>
      </c>
      <c r="E5714">
        <v>0.02</v>
      </c>
      <c r="F5714">
        <v>1.0783</v>
      </c>
      <c r="G5714" s="384">
        <v>0</v>
      </c>
      <c r="H5714">
        <v>1.0772999999999999</v>
      </c>
    </row>
    <row r="5715" spans="1:10">
      <c r="A5715">
        <v>5713</v>
      </c>
      <c r="B5715" s="612">
        <v>43924.622916666667</v>
      </c>
      <c r="C5715" s="405" t="s">
        <v>2110</v>
      </c>
      <c r="D5715" s="384">
        <v>1314</v>
      </c>
      <c r="E5715">
        <v>0.02</v>
      </c>
      <c r="F5715">
        <v>1.0783</v>
      </c>
      <c r="G5715" s="384">
        <v>0</v>
      </c>
      <c r="H5715">
        <v>1.0781099999999999</v>
      </c>
    </row>
    <row r="5716" spans="1:10">
      <c r="A5716">
        <v>5714</v>
      </c>
      <c r="B5716" s="612">
        <v>43924.676388888889</v>
      </c>
      <c r="C5716" s="405" t="s">
        <v>2054</v>
      </c>
      <c r="D5716" s="384">
        <v>1314</v>
      </c>
      <c r="E5716">
        <v>0.02</v>
      </c>
      <c r="F5716">
        <v>1.0781099999999999</v>
      </c>
      <c r="G5716" s="384">
        <v>0</v>
      </c>
      <c r="H5716">
        <v>1.0781099999999999</v>
      </c>
      <c r="I5716">
        <v>0.38</v>
      </c>
      <c r="J5716" s="384">
        <v>30199.82</v>
      </c>
    </row>
    <row r="5717" spans="1:10">
      <c r="A5717">
        <v>5704</v>
      </c>
      <c r="B5717" s="612">
        <v>43924.618750000001</v>
      </c>
      <c r="C5717" s="405" t="s">
        <v>96</v>
      </c>
      <c r="D5717" s="384">
        <v>1315</v>
      </c>
      <c r="E5717">
        <v>0.14000000000000001</v>
      </c>
      <c r="F5717">
        <v>1.0774900000000001</v>
      </c>
      <c r="G5717" s="384">
        <v>0</v>
      </c>
      <c r="H5717">
        <v>0</v>
      </c>
    </row>
    <row r="5718" spans="1:10">
      <c r="A5718">
        <v>5705</v>
      </c>
      <c r="B5718" s="612">
        <v>43924.618750000001</v>
      </c>
      <c r="C5718" s="405" t="s">
        <v>2110</v>
      </c>
      <c r="D5718" s="384">
        <v>1315</v>
      </c>
      <c r="E5718">
        <v>0.14000000000000001</v>
      </c>
      <c r="F5718">
        <v>1.0774900000000001</v>
      </c>
      <c r="G5718" s="384">
        <v>0</v>
      </c>
      <c r="H5718">
        <v>1.08108</v>
      </c>
    </row>
    <row r="5719" spans="1:10">
      <c r="A5719">
        <v>5726</v>
      </c>
      <c r="B5719" s="612">
        <v>43924.765972222223</v>
      </c>
      <c r="C5719" s="405" t="s">
        <v>2054</v>
      </c>
      <c r="D5719" s="384">
        <v>1315</v>
      </c>
      <c r="E5719">
        <v>0.14000000000000001</v>
      </c>
      <c r="F5719">
        <v>1.08108</v>
      </c>
      <c r="G5719" s="384">
        <v>0</v>
      </c>
      <c r="H5719">
        <v>1.08108</v>
      </c>
      <c r="I5719">
        <v>50.26</v>
      </c>
      <c r="J5719" s="384">
        <v>30243.919999999998</v>
      </c>
    </row>
    <row r="5720" spans="1:10">
      <c r="A5720">
        <v>5711</v>
      </c>
      <c r="B5720" s="612">
        <v>43924.622916666667</v>
      </c>
      <c r="C5720" s="405" t="s">
        <v>97</v>
      </c>
      <c r="D5720" s="384">
        <v>1316</v>
      </c>
      <c r="E5720">
        <v>0.02</v>
      </c>
      <c r="F5720">
        <v>1.0799099999999999</v>
      </c>
      <c r="G5720" s="384">
        <v>0</v>
      </c>
      <c r="H5720">
        <v>0</v>
      </c>
    </row>
    <row r="5721" spans="1:10">
      <c r="A5721">
        <v>5712</v>
      </c>
      <c r="B5721" s="612">
        <v>43924.622916666667</v>
      </c>
      <c r="C5721" s="405" t="s">
        <v>2110</v>
      </c>
      <c r="D5721" s="384">
        <v>1316</v>
      </c>
      <c r="E5721">
        <v>0.02</v>
      </c>
      <c r="F5721">
        <v>1.0799099999999999</v>
      </c>
      <c r="G5721" s="384">
        <v>0</v>
      </c>
      <c r="H5721">
        <v>1.0781099999999999</v>
      </c>
    </row>
    <row r="5722" spans="1:10">
      <c r="A5722">
        <v>5715</v>
      </c>
      <c r="B5722" s="612">
        <v>43924.676388888889</v>
      </c>
      <c r="C5722" s="405" t="s">
        <v>2054</v>
      </c>
      <c r="D5722" s="384">
        <v>1316</v>
      </c>
      <c r="E5722">
        <v>0.02</v>
      </c>
      <c r="F5722">
        <v>1.0781099999999999</v>
      </c>
      <c r="G5722" s="384">
        <v>0</v>
      </c>
      <c r="H5722">
        <v>1.0781099999999999</v>
      </c>
      <c r="I5722">
        <v>3.6</v>
      </c>
      <c r="J5722" s="384">
        <v>30203.42</v>
      </c>
    </row>
    <row r="5723" spans="1:10">
      <c r="A5723">
        <v>5716</v>
      </c>
      <c r="B5723" s="612">
        <v>43924.707638888889</v>
      </c>
      <c r="C5723" s="405" t="s">
        <v>97</v>
      </c>
      <c r="D5723" s="384">
        <v>1317</v>
      </c>
      <c r="E5723">
        <v>0.02</v>
      </c>
      <c r="F5723">
        <v>1.07863</v>
      </c>
      <c r="G5723" s="384">
        <v>0</v>
      </c>
      <c r="H5723">
        <v>0</v>
      </c>
    </row>
    <row r="5724" spans="1:10">
      <c r="A5724">
        <v>5717</v>
      </c>
      <c r="B5724" s="612">
        <v>43924.707638888889</v>
      </c>
      <c r="C5724" s="405" t="s">
        <v>2110</v>
      </c>
      <c r="D5724" s="384">
        <v>1317</v>
      </c>
      <c r="E5724">
        <v>0.02</v>
      </c>
      <c r="F5724">
        <v>1.07863</v>
      </c>
      <c r="G5724" s="384">
        <v>0</v>
      </c>
      <c r="H5724">
        <v>1.0776300000000001</v>
      </c>
    </row>
    <row r="5725" spans="1:10">
      <c r="A5725">
        <v>5720</v>
      </c>
      <c r="B5725" s="612">
        <v>43924.758333333331</v>
      </c>
      <c r="C5725" s="405" t="s">
        <v>2110</v>
      </c>
      <c r="D5725" s="384">
        <v>1317</v>
      </c>
      <c r="E5725">
        <v>0.02</v>
      </c>
      <c r="F5725">
        <v>1.07863</v>
      </c>
      <c r="G5725" s="384">
        <v>0</v>
      </c>
      <c r="H5725">
        <v>1.07843</v>
      </c>
    </row>
    <row r="5726" spans="1:10">
      <c r="A5726">
        <v>5730</v>
      </c>
      <c r="B5726" s="612">
        <v>43924.799305555556</v>
      </c>
      <c r="C5726" s="405" t="s">
        <v>2110</v>
      </c>
      <c r="D5726" s="384">
        <v>1317</v>
      </c>
      <c r="E5726">
        <v>0.02</v>
      </c>
      <c r="F5726">
        <v>1.07863</v>
      </c>
      <c r="G5726" s="384">
        <v>0</v>
      </c>
      <c r="H5726">
        <v>1.0794600000000001</v>
      </c>
    </row>
    <row r="5727" spans="1:10">
      <c r="A5727">
        <v>5742</v>
      </c>
      <c r="B5727" s="612">
        <v>43927.239583333336</v>
      </c>
      <c r="C5727" s="405" t="s">
        <v>2110</v>
      </c>
      <c r="D5727" s="384">
        <v>1317</v>
      </c>
      <c r="E5727">
        <v>0.02</v>
      </c>
      <c r="F5727">
        <v>1.07863</v>
      </c>
      <c r="G5727" s="384">
        <v>0</v>
      </c>
      <c r="H5727">
        <v>1.0807500000000001</v>
      </c>
    </row>
    <row r="5728" spans="1:10">
      <c r="A5728">
        <v>5752</v>
      </c>
      <c r="B5728" s="612">
        <v>43927.340277777781</v>
      </c>
      <c r="C5728" s="405" t="s">
        <v>2054</v>
      </c>
      <c r="D5728" s="384">
        <v>1317</v>
      </c>
      <c r="E5728">
        <v>0.02</v>
      </c>
      <c r="F5728">
        <v>1.0807500000000001</v>
      </c>
      <c r="G5728" s="384">
        <v>0</v>
      </c>
      <c r="H5728">
        <v>1.0807500000000001</v>
      </c>
      <c r="I5728">
        <v>-4.22</v>
      </c>
      <c r="J5728" s="384">
        <v>30247.55</v>
      </c>
    </row>
    <row r="5729" spans="1:10">
      <c r="A5729">
        <v>5718</v>
      </c>
      <c r="B5729" s="612">
        <v>43924.758333333331</v>
      </c>
      <c r="C5729" s="405" t="s">
        <v>97</v>
      </c>
      <c r="D5729" s="384">
        <v>1318</v>
      </c>
      <c r="E5729">
        <v>0.02</v>
      </c>
      <c r="F5729">
        <v>1.08023</v>
      </c>
      <c r="G5729" s="384">
        <v>0</v>
      </c>
      <c r="H5729">
        <v>0</v>
      </c>
    </row>
    <row r="5730" spans="1:10">
      <c r="A5730">
        <v>5719</v>
      </c>
      <c r="B5730" s="612">
        <v>43924.758333333331</v>
      </c>
      <c r="C5730" s="405" t="s">
        <v>2110</v>
      </c>
      <c r="D5730" s="384">
        <v>1318</v>
      </c>
      <c r="E5730">
        <v>0.02</v>
      </c>
      <c r="F5730">
        <v>1.08023</v>
      </c>
      <c r="G5730" s="384">
        <v>0</v>
      </c>
      <c r="H5730">
        <v>1.07843</v>
      </c>
    </row>
    <row r="5731" spans="1:10">
      <c r="A5731">
        <v>5729</v>
      </c>
      <c r="B5731" s="612">
        <v>43924.799305555556</v>
      </c>
      <c r="C5731" s="405" t="s">
        <v>2110</v>
      </c>
      <c r="D5731" s="384">
        <v>1318</v>
      </c>
      <c r="E5731">
        <v>0.02</v>
      </c>
      <c r="F5731">
        <v>1.08023</v>
      </c>
      <c r="G5731" s="384">
        <v>0</v>
      </c>
      <c r="H5731">
        <v>1.0794600000000001</v>
      </c>
    </row>
    <row r="5732" spans="1:10">
      <c r="A5732">
        <v>5741</v>
      </c>
      <c r="B5732" s="612">
        <v>43927.239583333336</v>
      </c>
      <c r="C5732" s="405" t="s">
        <v>2110</v>
      </c>
      <c r="D5732" s="384">
        <v>1318</v>
      </c>
      <c r="E5732">
        <v>0.02</v>
      </c>
      <c r="F5732">
        <v>1.08023</v>
      </c>
      <c r="G5732" s="384">
        <v>0</v>
      </c>
      <c r="H5732">
        <v>1.0807500000000001</v>
      </c>
    </row>
    <row r="5733" spans="1:10">
      <c r="A5733">
        <v>5753</v>
      </c>
      <c r="B5733" s="612">
        <v>43927.340277777781</v>
      </c>
      <c r="C5733" s="405" t="s">
        <v>2054</v>
      </c>
      <c r="D5733" s="384">
        <v>1318</v>
      </c>
      <c r="E5733">
        <v>0.02</v>
      </c>
      <c r="F5733">
        <v>1.0807500000000001</v>
      </c>
      <c r="G5733" s="384">
        <v>0</v>
      </c>
      <c r="H5733">
        <v>1.0807500000000001</v>
      </c>
      <c r="I5733">
        <v>-1.02</v>
      </c>
      <c r="J5733" s="384">
        <v>30246.53</v>
      </c>
    </row>
    <row r="5734" spans="1:10">
      <c r="A5734">
        <v>5727</v>
      </c>
      <c r="B5734" s="612">
        <v>43924.799305555556</v>
      </c>
      <c r="C5734" s="405" t="s">
        <v>97</v>
      </c>
      <c r="D5734" s="384">
        <v>1319</v>
      </c>
      <c r="E5734">
        <v>0.03</v>
      </c>
      <c r="F5734">
        <v>1.0818399999999999</v>
      </c>
      <c r="G5734" s="384">
        <v>0</v>
      </c>
      <c r="H5734">
        <v>0</v>
      </c>
    </row>
    <row r="5735" spans="1:10">
      <c r="A5735">
        <v>5728</v>
      </c>
      <c r="B5735" s="612">
        <v>43924.799305555556</v>
      </c>
      <c r="C5735" s="405" t="s">
        <v>2110</v>
      </c>
      <c r="D5735" s="384">
        <v>1319</v>
      </c>
      <c r="E5735">
        <v>0.03</v>
      </c>
      <c r="F5735">
        <v>1.0818399999999999</v>
      </c>
      <c r="G5735" s="384">
        <v>0</v>
      </c>
      <c r="H5735">
        <v>1.0794600000000001</v>
      </c>
    </row>
    <row r="5736" spans="1:10">
      <c r="A5736">
        <v>5740</v>
      </c>
      <c r="B5736" s="612">
        <v>43927.239583333336</v>
      </c>
      <c r="C5736" s="405" t="s">
        <v>2110</v>
      </c>
      <c r="D5736" s="384">
        <v>1319</v>
      </c>
      <c r="E5736">
        <v>0.03</v>
      </c>
      <c r="F5736">
        <v>1.0818399999999999</v>
      </c>
      <c r="G5736" s="384">
        <v>0</v>
      </c>
      <c r="H5736">
        <v>1.0807500000000001</v>
      </c>
    </row>
    <row r="5737" spans="1:10">
      <c r="A5737">
        <v>5754</v>
      </c>
      <c r="B5737" s="612">
        <v>43927.340277777781</v>
      </c>
      <c r="C5737" s="405" t="s">
        <v>2054</v>
      </c>
      <c r="D5737" s="384">
        <v>1319</v>
      </c>
      <c r="E5737">
        <v>0.03</v>
      </c>
      <c r="F5737">
        <v>1.0807500000000001</v>
      </c>
      <c r="G5737" s="384">
        <v>0</v>
      </c>
      <c r="H5737">
        <v>1.0807500000000001</v>
      </c>
      <c r="I5737">
        <v>3.3</v>
      </c>
      <c r="J5737" s="384">
        <v>30249.83</v>
      </c>
    </row>
    <row r="5738" spans="1:10">
      <c r="A5738">
        <v>5731</v>
      </c>
      <c r="B5738" s="612">
        <v>43924.815972222219</v>
      </c>
      <c r="C5738" s="405" t="s">
        <v>96</v>
      </c>
      <c r="D5738" s="384">
        <v>1320</v>
      </c>
      <c r="E5738">
        <v>0.02</v>
      </c>
      <c r="F5738">
        <v>1.0824199999999999</v>
      </c>
      <c r="G5738" s="384">
        <v>0</v>
      </c>
      <c r="H5738">
        <v>0</v>
      </c>
    </row>
    <row r="5739" spans="1:10">
      <c r="A5739">
        <v>5732</v>
      </c>
      <c r="B5739" s="612">
        <v>43924.815972222219</v>
      </c>
      <c r="C5739" s="405" t="s">
        <v>2110</v>
      </c>
      <c r="D5739" s="384">
        <v>1320</v>
      </c>
      <c r="E5739">
        <v>0.02</v>
      </c>
      <c r="F5739">
        <v>1.0824199999999999</v>
      </c>
      <c r="G5739" s="384">
        <v>0</v>
      </c>
      <c r="H5739">
        <v>1.08342</v>
      </c>
    </row>
    <row r="5740" spans="1:10">
      <c r="A5740">
        <v>5735</v>
      </c>
      <c r="B5740" s="612">
        <v>43924.85</v>
      </c>
      <c r="C5740" s="405" t="s">
        <v>2110</v>
      </c>
      <c r="D5740" s="384">
        <v>1320</v>
      </c>
      <c r="E5740">
        <v>0.02</v>
      </c>
      <c r="F5740">
        <v>1.0824199999999999</v>
      </c>
      <c r="G5740" s="384">
        <v>0</v>
      </c>
      <c r="H5740">
        <v>1.0826199999999999</v>
      </c>
    </row>
    <row r="5741" spans="1:10">
      <c r="A5741">
        <v>5736</v>
      </c>
      <c r="B5741" s="612">
        <v>43927.223611111112</v>
      </c>
      <c r="C5741" s="405" t="s">
        <v>2054</v>
      </c>
      <c r="D5741" s="384">
        <v>1320</v>
      </c>
      <c r="E5741">
        <v>0.02</v>
      </c>
      <c r="F5741">
        <v>1.0826199999999999</v>
      </c>
      <c r="G5741" s="384">
        <v>0</v>
      </c>
      <c r="H5741">
        <v>1.0826199999999999</v>
      </c>
      <c r="I5741">
        <v>0.32</v>
      </c>
      <c r="J5741" s="384">
        <v>30244.240000000002</v>
      </c>
    </row>
    <row r="5742" spans="1:10">
      <c r="A5742">
        <v>5733</v>
      </c>
      <c r="B5742" s="612">
        <v>43924.85</v>
      </c>
      <c r="C5742" s="405" t="s">
        <v>96</v>
      </c>
      <c r="D5742" s="384">
        <v>1321</v>
      </c>
      <c r="E5742">
        <v>0.02</v>
      </c>
      <c r="F5742">
        <v>1.0808199999999999</v>
      </c>
      <c r="G5742" s="384">
        <v>0</v>
      </c>
      <c r="H5742">
        <v>0</v>
      </c>
    </row>
    <row r="5743" spans="1:10">
      <c r="A5743">
        <v>5734</v>
      </c>
      <c r="B5743" s="612">
        <v>43924.85</v>
      </c>
      <c r="C5743" s="405" t="s">
        <v>2110</v>
      </c>
      <c r="D5743" s="384">
        <v>1321</v>
      </c>
      <c r="E5743">
        <v>0.02</v>
      </c>
      <c r="F5743">
        <v>1.0808199999999999</v>
      </c>
      <c r="G5743" s="384">
        <v>0</v>
      </c>
      <c r="H5743">
        <v>1.0826199999999999</v>
      </c>
    </row>
    <row r="5744" spans="1:10">
      <c r="A5744">
        <v>5737</v>
      </c>
      <c r="B5744" s="612">
        <v>43927.223611111112</v>
      </c>
      <c r="C5744" s="405" t="s">
        <v>2054</v>
      </c>
      <c r="D5744" s="384">
        <v>1321</v>
      </c>
      <c r="E5744">
        <v>0.02</v>
      </c>
      <c r="F5744">
        <v>1.0826199999999999</v>
      </c>
      <c r="G5744" s="384">
        <v>0</v>
      </c>
      <c r="H5744">
        <v>1.0826199999999999</v>
      </c>
      <c r="I5744">
        <v>3.52</v>
      </c>
      <c r="J5744" s="384">
        <v>30247.759999999998</v>
      </c>
    </row>
    <row r="5745" spans="1:10">
      <c r="A5745">
        <v>5738</v>
      </c>
      <c r="B5745" s="612">
        <v>43927.239583333336</v>
      </c>
      <c r="C5745" s="405" t="s">
        <v>97</v>
      </c>
      <c r="D5745" s="384">
        <v>1322</v>
      </c>
      <c r="E5745">
        <v>0.05</v>
      </c>
      <c r="F5745">
        <v>1.0835399999999999</v>
      </c>
      <c r="G5745" s="384">
        <v>0</v>
      </c>
      <c r="H5745">
        <v>0</v>
      </c>
    </row>
    <row r="5746" spans="1:10">
      <c r="A5746">
        <v>5739</v>
      </c>
      <c r="B5746" s="612">
        <v>43927.239583333336</v>
      </c>
      <c r="C5746" s="405" t="s">
        <v>2110</v>
      </c>
      <c r="D5746" s="384">
        <v>1322</v>
      </c>
      <c r="E5746">
        <v>0.05</v>
      </c>
      <c r="F5746">
        <v>1.0835399999999999</v>
      </c>
      <c r="G5746" s="384">
        <v>0</v>
      </c>
      <c r="H5746">
        <v>1.0807500000000001</v>
      </c>
    </row>
    <row r="5747" spans="1:10">
      <c r="A5747">
        <v>5755</v>
      </c>
      <c r="B5747" s="612">
        <v>43927.340277777781</v>
      </c>
      <c r="C5747" s="405" t="s">
        <v>2054</v>
      </c>
      <c r="D5747" s="384">
        <v>1322</v>
      </c>
      <c r="E5747">
        <v>0.05</v>
      </c>
      <c r="F5747">
        <v>1.0807500000000001</v>
      </c>
      <c r="G5747" s="384">
        <v>0</v>
      </c>
      <c r="H5747">
        <v>1.0807500000000001</v>
      </c>
      <c r="I5747">
        <v>13.95</v>
      </c>
      <c r="J5747" s="384">
        <v>30263.78</v>
      </c>
    </row>
    <row r="5748" spans="1:10">
      <c r="A5748">
        <v>5743</v>
      </c>
      <c r="B5748" s="612">
        <v>43927.244444444441</v>
      </c>
      <c r="C5748" s="405" t="s">
        <v>96</v>
      </c>
      <c r="D5748" s="384">
        <v>1323</v>
      </c>
      <c r="E5748">
        <v>0.02</v>
      </c>
      <c r="F5748">
        <v>1.08287</v>
      </c>
      <c r="G5748" s="384">
        <v>0</v>
      </c>
      <c r="H5748">
        <v>0</v>
      </c>
    </row>
    <row r="5749" spans="1:10">
      <c r="A5749">
        <v>5744</v>
      </c>
      <c r="B5749" s="612">
        <v>43927.244444444441</v>
      </c>
      <c r="C5749" s="405" t="s">
        <v>2110</v>
      </c>
      <c r="D5749" s="384">
        <v>1323</v>
      </c>
      <c r="E5749">
        <v>0.02</v>
      </c>
      <c r="F5749">
        <v>1.08287</v>
      </c>
      <c r="G5749" s="384">
        <v>0</v>
      </c>
      <c r="H5749">
        <v>1.0838699999999999</v>
      </c>
    </row>
    <row r="5750" spans="1:10">
      <c r="A5750">
        <v>5747</v>
      </c>
      <c r="B5750" s="612">
        <v>43927.286111111112</v>
      </c>
      <c r="C5750" s="405" t="s">
        <v>2110</v>
      </c>
      <c r="D5750" s="384">
        <v>1323</v>
      </c>
      <c r="E5750">
        <v>0.02</v>
      </c>
      <c r="F5750">
        <v>1.08287</v>
      </c>
      <c r="G5750" s="384">
        <v>0</v>
      </c>
      <c r="H5750">
        <v>1.08307</v>
      </c>
    </row>
    <row r="5751" spans="1:10">
      <c r="A5751">
        <v>5748</v>
      </c>
      <c r="B5751" s="612">
        <v>43927.32708333333</v>
      </c>
      <c r="C5751" s="405" t="s">
        <v>2054</v>
      </c>
      <c r="D5751" s="384">
        <v>1323</v>
      </c>
      <c r="E5751">
        <v>0.02</v>
      </c>
      <c r="F5751">
        <v>1.08307</v>
      </c>
      <c r="G5751" s="384">
        <v>0</v>
      </c>
      <c r="H5751">
        <v>1.08307</v>
      </c>
      <c r="I5751">
        <v>0.4</v>
      </c>
      <c r="J5751" s="384">
        <v>30248.16</v>
      </c>
    </row>
    <row r="5752" spans="1:10">
      <c r="A5752">
        <v>5745</v>
      </c>
      <c r="B5752" s="612">
        <v>43927.286111111112</v>
      </c>
      <c r="C5752" s="405" t="s">
        <v>96</v>
      </c>
      <c r="D5752" s="384">
        <v>1324</v>
      </c>
      <c r="E5752">
        <v>0.02</v>
      </c>
      <c r="F5752">
        <v>1.08127</v>
      </c>
      <c r="G5752" s="384">
        <v>0</v>
      </c>
      <c r="H5752">
        <v>0</v>
      </c>
    </row>
    <row r="5753" spans="1:10">
      <c r="A5753">
        <v>5746</v>
      </c>
      <c r="B5753" s="612">
        <v>43927.286111111112</v>
      </c>
      <c r="C5753" s="405" t="s">
        <v>2110</v>
      </c>
      <c r="D5753" s="384">
        <v>1324</v>
      </c>
      <c r="E5753">
        <v>0.02</v>
      </c>
      <c r="F5753">
        <v>1.08127</v>
      </c>
      <c r="G5753" s="384">
        <v>0</v>
      </c>
      <c r="H5753">
        <v>1.08307</v>
      </c>
    </row>
    <row r="5754" spans="1:10">
      <c r="A5754">
        <v>5749</v>
      </c>
      <c r="B5754" s="612">
        <v>43927.32708333333</v>
      </c>
      <c r="C5754" s="405" t="s">
        <v>2054</v>
      </c>
      <c r="D5754" s="384">
        <v>1324</v>
      </c>
      <c r="E5754">
        <v>0.02</v>
      </c>
      <c r="F5754">
        <v>1.08307</v>
      </c>
      <c r="G5754" s="384">
        <v>0</v>
      </c>
      <c r="H5754">
        <v>1.08307</v>
      </c>
      <c r="I5754">
        <v>3.6</v>
      </c>
      <c r="J5754" s="384">
        <v>30251.759999999998</v>
      </c>
    </row>
    <row r="5755" spans="1:10">
      <c r="A5755">
        <v>5750</v>
      </c>
      <c r="B5755" s="612">
        <v>43927.334027777775</v>
      </c>
      <c r="C5755" s="405" t="s">
        <v>96</v>
      </c>
      <c r="D5755" s="384">
        <v>1325</v>
      </c>
      <c r="E5755">
        <v>0.02</v>
      </c>
      <c r="F5755">
        <v>1.0815300000000001</v>
      </c>
      <c r="G5755" s="384">
        <v>0</v>
      </c>
      <c r="H5755">
        <v>0</v>
      </c>
    </row>
    <row r="5756" spans="1:10">
      <c r="A5756">
        <v>5751</v>
      </c>
      <c r="B5756" s="612">
        <v>43927.334027777775</v>
      </c>
      <c r="C5756" s="405" t="s">
        <v>2110</v>
      </c>
      <c r="D5756" s="384">
        <v>1325</v>
      </c>
      <c r="E5756">
        <v>0.02</v>
      </c>
      <c r="F5756">
        <v>1.0815300000000001</v>
      </c>
      <c r="G5756" s="384">
        <v>0</v>
      </c>
      <c r="H5756">
        <v>1.08253</v>
      </c>
    </row>
    <row r="5757" spans="1:10">
      <c r="A5757">
        <v>5761</v>
      </c>
      <c r="B5757" s="612">
        <v>43927.355555555558</v>
      </c>
      <c r="C5757" s="405" t="s">
        <v>2110</v>
      </c>
      <c r="D5757" s="384">
        <v>1325</v>
      </c>
      <c r="E5757">
        <v>0.02</v>
      </c>
      <c r="F5757">
        <v>1.0815300000000001</v>
      </c>
      <c r="G5757" s="384">
        <v>0</v>
      </c>
      <c r="H5757">
        <v>1.0817300000000001</v>
      </c>
    </row>
    <row r="5758" spans="1:10">
      <c r="A5758">
        <v>5767</v>
      </c>
      <c r="B5758" s="612">
        <v>43927.418749999997</v>
      </c>
      <c r="C5758" s="405" t="s">
        <v>2054</v>
      </c>
      <c r="D5758" s="384">
        <v>1325</v>
      </c>
      <c r="E5758">
        <v>0.02</v>
      </c>
      <c r="F5758">
        <v>1.0817300000000001</v>
      </c>
      <c r="G5758" s="384">
        <v>0</v>
      </c>
      <c r="H5758">
        <v>1.0817300000000001</v>
      </c>
      <c r="I5758">
        <v>0.4</v>
      </c>
      <c r="J5758" s="384">
        <v>30266.18</v>
      </c>
    </row>
    <row r="5759" spans="1:10">
      <c r="A5759">
        <v>5756</v>
      </c>
      <c r="B5759" s="612">
        <v>43927.34375</v>
      </c>
      <c r="C5759" s="405" t="s">
        <v>97</v>
      </c>
      <c r="D5759" s="384">
        <v>1326</v>
      </c>
      <c r="E5759">
        <v>0.02</v>
      </c>
      <c r="F5759">
        <v>1.08104</v>
      </c>
      <c r="G5759" s="384">
        <v>0</v>
      </c>
      <c r="H5759">
        <v>0</v>
      </c>
    </row>
    <row r="5760" spans="1:10">
      <c r="A5760">
        <v>5757</v>
      </c>
      <c r="B5760" s="612">
        <v>43927.34375</v>
      </c>
      <c r="C5760" s="405" t="s">
        <v>2110</v>
      </c>
      <c r="D5760" s="384">
        <v>1326</v>
      </c>
      <c r="E5760">
        <v>0.02</v>
      </c>
      <c r="F5760">
        <v>1.08104</v>
      </c>
      <c r="G5760" s="384">
        <v>0</v>
      </c>
      <c r="H5760">
        <v>1.0800399999999999</v>
      </c>
    </row>
    <row r="5761" spans="1:10">
      <c r="A5761">
        <v>5758</v>
      </c>
      <c r="B5761" s="612">
        <v>43927.355555555558</v>
      </c>
      <c r="C5761" s="405" t="s">
        <v>2054</v>
      </c>
      <c r="D5761" s="384">
        <v>1326</v>
      </c>
      <c r="E5761">
        <v>0.02</v>
      </c>
      <c r="F5761">
        <v>1.0800399999999999</v>
      </c>
      <c r="G5761" s="384">
        <v>0</v>
      </c>
      <c r="H5761">
        <v>1.0800399999999999</v>
      </c>
      <c r="I5761">
        <v>2</v>
      </c>
      <c r="J5761" s="384">
        <v>30265.78</v>
      </c>
    </row>
    <row r="5762" spans="1:10">
      <c r="A5762">
        <v>5759</v>
      </c>
      <c r="B5762" s="612">
        <v>43927.355555555558</v>
      </c>
      <c r="C5762" s="405" t="s">
        <v>96</v>
      </c>
      <c r="D5762" s="384">
        <v>1327</v>
      </c>
      <c r="E5762">
        <v>0.02</v>
      </c>
      <c r="F5762">
        <v>1.07992</v>
      </c>
      <c r="G5762" s="384">
        <v>0</v>
      </c>
      <c r="H5762">
        <v>0</v>
      </c>
    </row>
    <row r="5763" spans="1:10">
      <c r="A5763">
        <v>5760</v>
      </c>
      <c r="B5763" s="612">
        <v>43927.355555555558</v>
      </c>
      <c r="C5763" s="405" t="s">
        <v>2110</v>
      </c>
      <c r="D5763" s="384">
        <v>1327</v>
      </c>
      <c r="E5763">
        <v>0.02</v>
      </c>
      <c r="F5763">
        <v>1.07992</v>
      </c>
      <c r="G5763" s="384">
        <v>0</v>
      </c>
      <c r="H5763">
        <v>1.0817300000000001</v>
      </c>
    </row>
    <row r="5764" spans="1:10">
      <c r="A5764">
        <v>5768</v>
      </c>
      <c r="B5764" s="612">
        <v>43927.418749999997</v>
      </c>
      <c r="C5764" s="405" t="s">
        <v>2054</v>
      </c>
      <c r="D5764" s="384">
        <v>1327</v>
      </c>
      <c r="E5764">
        <v>0.02</v>
      </c>
      <c r="F5764">
        <v>1.0817300000000001</v>
      </c>
      <c r="G5764" s="384">
        <v>0</v>
      </c>
      <c r="H5764">
        <v>1.0817300000000001</v>
      </c>
      <c r="I5764">
        <v>3.62</v>
      </c>
      <c r="J5764" s="384">
        <v>30269.8</v>
      </c>
    </row>
    <row r="5765" spans="1:10">
      <c r="A5765">
        <v>5762</v>
      </c>
      <c r="B5765" s="612">
        <v>43927.368055555555</v>
      </c>
      <c r="C5765" s="405" t="s">
        <v>97</v>
      </c>
      <c r="D5765" s="384">
        <v>1328</v>
      </c>
      <c r="E5765">
        <v>0.02</v>
      </c>
      <c r="F5765">
        <v>1.07884</v>
      </c>
      <c r="G5765" s="384">
        <v>0</v>
      </c>
      <c r="H5765">
        <v>0</v>
      </c>
    </row>
    <row r="5766" spans="1:10">
      <c r="A5766">
        <v>5763</v>
      </c>
      <c r="B5766" s="612">
        <v>43927.368055555555</v>
      </c>
      <c r="C5766" s="405" t="s">
        <v>2110</v>
      </c>
      <c r="D5766" s="384">
        <v>1328</v>
      </c>
      <c r="E5766">
        <v>0.02</v>
      </c>
      <c r="F5766">
        <v>1.07884</v>
      </c>
      <c r="G5766" s="384">
        <v>0</v>
      </c>
      <c r="H5766">
        <v>1.0778399999999999</v>
      </c>
    </row>
    <row r="5767" spans="1:10">
      <c r="A5767">
        <v>5766</v>
      </c>
      <c r="B5767" s="612">
        <v>43927.402083333334</v>
      </c>
      <c r="C5767" s="405" t="s">
        <v>2110</v>
      </c>
      <c r="D5767" s="384">
        <v>1328</v>
      </c>
      <c r="E5767">
        <v>0.02</v>
      </c>
      <c r="F5767">
        <v>1.07884</v>
      </c>
      <c r="G5767" s="384">
        <v>0</v>
      </c>
      <c r="H5767">
        <v>1.0786500000000001</v>
      </c>
    </row>
    <row r="5768" spans="1:10">
      <c r="A5768">
        <v>5774</v>
      </c>
      <c r="B5768" s="612">
        <v>43927.522916666669</v>
      </c>
      <c r="C5768" s="405" t="s">
        <v>2054</v>
      </c>
      <c r="D5768" s="384">
        <v>1328</v>
      </c>
      <c r="E5768">
        <v>0.02</v>
      </c>
      <c r="F5768">
        <v>1.0786500000000001</v>
      </c>
      <c r="G5768" s="384">
        <v>0</v>
      </c>
      <c r="H5768">
        <v>1.0786500000000001</v>
      </c>
      <c r="I5768">
        <v>0.38</v>
      </c>
      <c r="J5768" s="384">
        <v>30270.18</v>
      </c>
    </row>
    <row r="5769" spans="1:10">
      <c r="A5769">
        <v>5764</v>
      </c>
      <c r="B5769" s="612">
        <v>43927.402083333334</v>
      </c>
      <c r="C5769" s="405" t="s">
        <v>97</v>
      </c>
      <c r="D5769" s="384">
        <v>1329</v>
      </c>
      <c r="E5769">
        <v>0.02</v>
      </c>
      <c r="F5769">
        <v>1.08046</v>
      </c>
      <c r="G5769" s="384">
        <v>0</v>
      </c>
      <c r="H5769">
        <v>0</v>
      </c>
    </row>
    <row r="5770" spans="1:10">
      <c r="A5770">
        <v>5765</v>
      </c>
      <c r="B5770" s="612">
        <v>43927.402083333334</v>
      </c>
      <c r="C5770" s="405" t="s">
        <v>2110</v>
      </c>
      <c r="D5770" s="384">
        <v>1329</v>
      </c>
      <c r="E5770">
        <v>0.02</v>
      </c>
      <c r="F5770">
        <v>1.08046</v>
      </c>
      <c r="G5770" s="384">
        <v>0</v>
      </c>
      <c r="H5770">
        <v>1.0786500000000001</v>
      </c>
    </row>
    <row r="5771" spans="1:10">
      <c r="A5771">
        <v>5775</v>
      </c>
      <c r="B5771" s="612">
        <v>43927.522916666669</v>
      </c>
      <c r="C5771" s="405" t="s">
        <v>2054</v>
      </c>
      <c r="D5771" s="384">
        <v>1329</v>
      </c>
      <c r="E5771">
        <v>0.02</v>
      </c>
      <c r="F5771">
        <v>1.0786500000000001</v>
      </c>
      <c r="G5771" s="384">
        <v>0</v>
      </c>
      <c r="H5771">
        <v>1.0786500000000001</v>
      </c>
      <c r="I5771">
        <v>3.62</v>
      </c>
      <c r="J5771" s="384">
        <v>30273.8</v>
      </c>
    </row>
    <row r="5772" spans="1:10">
      <c r="A5772">
        <v>5769</v>
      </c>
      <c r="B5772" s="612">
        <v>43927.429166666669</v>
      </c>
      <c r="C5772" s="405" t="s">
        <v>96</v>
      </c>
      <c r="D5772" s="384">
        <v>1330</v>
      </c>
      <c r="E5772">
        <v>0.02</v>
      </c>
      <c r="F5772">
        <v>1.08108</v>
      </c>
      <c r="G5772" s="384">
        <v>0</v>
      </c>
      <c r="H5772">
        <v>0</v>
      </c>
    </row>
    <row r="5773" spans="1:10">
      <c r="A5773">
        <v>5770</v>
      </c>
      <c r="B5773" s="612">
        <v>43927.429166666669</v>
      </c>
      <c r="C5773" s="405" t="s">
        <v>2110</v>
      </c>
      <c r="D5773" s="384">
        <v>1330</v>
      </c>
      <c r="E5773">
        <v>0.02</v>
      </c>
      <c r="F5773">
        <v>1.08108</v>
      </c>
      <c r="G5773" s="384">
        <v>0</v>
      </c>
      <c r="H5773">
        <v>1.0820799999999999</v>
      </c>
    </row>
    <row r="5774" spans="1:10">
      <c r="A5774">
        <v>5773</v>
      </c>
      <c r="B5774" s="612">
        <v>43927.481249999997</v>
      </c>
      <c r="C5774" s="405" t="s">
        <v>2110</v>
      </c>
      <c r="D5774" s="384">
        <v>1330</v>
      </c>
      <c r="E5774">
        <v>0.02</v>
      </c>
      <c r="F5774">
        <v>1.08108</v>
      </c>
      <c r="G5774" s="384">
        <v>0</v>
      </c>
      <c r="H5774">
        <v>1.08128</v>
      </c>
    </row>
    <row r="5775" spans="1:10">
      <c r="A5775">
        <v>5782</v>
      </c>
      <c r="B5775" s="612">
        <v>43927.565972222219</v>
      </c>
      <c r="C5775" s="405" t="s">
        <v>2110</v>
      </c>
      <c r="D5775" s="384">
        <v>1330</v>
      </c>
      <c r="E5775">
        <v>0.02</v>
      </c>
      <c r="F5775">
        <v>1.08108</v>
      </c>
      <c r="G5775" s="384">
        <v>0</v>
      </c>
      <c r="H5775">
        <v>1.0802400000000001</v>
      </c>
    </row>
    <row r="5776" spans="1:10">
      <c r="A5776">
        <v>5788</v>
      </c>
      <c r="B5776" s="612">
        <v>43927.582638888889</v>
      </c>
      <c r="C5776" s="405" t="s">
        <v>2054</v>
      </c>
      <c r="D5776" s="384">
        <v>1330</v>
      </c>
      <c r="E5776">
        <v>0.02</v>
      </c>
      <c r="F5776">
        <v>1.0802400000000001</v>
      </c>
      <c r="G5776" s="384">
        <v>0</v>
      </c>
      <c r="H5776">
        <v>1.0802400000000001</v>
      </c>
      <c r="I5776">
        <v>-1.68</v>
      </c>
      <c r="J5776" s="384">
        <v>30274.12</v>
      </c>
    </row>
    <row r="5777" spans="1:10">
      <c r="A5777">
        <v>5771</v>
      </c>
      <c r="B5777" s="612">
        <v>43927.481249999997</v>
      </c>
      <c r="C5777" s="405" t="s">
        <v>96</v>
      </c>
      <c r="D5777" s="384">
        <v>1331</v>
      </c>
      <c r="E5777">
        <v>0.02</v>
      </c>
      <c r="F5777">
        <v>1.0794699999999999</v>
      </c>
      <c r="G5777" s="384">
        <v>0</v>
      </c>
      <c r="H5777">
        <v>0</v>
      </c>
    </row>
    <row r="5778" spans="1:10">
      <c r="A5778">
        <v>5772</v>
      </c>
      <c r="B5778" s="612">
        <v>43927.481249999997</v>
      </c>
      <c r="C5778" s="405" t="s">
        <v>2110</v>
      </c>
      <c r="D5778" s="384">
        <v>1331</v>
      </c>
      <c r="E5778">
        <v>0.02</v>
      </c>
      <c r="F5778">
        <v>1.0794699999999999</v>
      </c>
      <c r="G5778" s="384">
        <v>0</v>
      </c>
      <c r="H5778">
        <v>1.08128</v>
      </c>
    </row>
    <row r="5779" spans="1:10">
      <c r="A5779">
        <v>5781</v>
      </c>
      <c r="B5779" s="612">
        <v>43927.565972222219</v>
      </c>
      <c r="C5779" s="405" t="s">
        <v>2110</v>
      </c>
      <c r="D5779" s="384">
        <v>1331</v>
      </c>
      <c r="E5779">
        <v>0.02</v>
      </c>
      <c r="F5779">
        <v>1.0794699999999999</v>
      </c>
      <c r="G5779" s="384">
        <v>0</v>
      </c>
      <c r="H5779">
        <v>1.0802400000000001</v>
      </c>
    </row>
    <row r="5780" spans="1:10">
      <c r="A5780">
        <v>5789</v>
      </c>
      <c r="B5780" s="612">
        <v>43927.582638888889</v>
      </c>
      <c r="C5780" s="405" t="s">
        <v>2054</v>
      </c>
      <c r="D5780" s="384">
        <v>1331</v>
      </c>
      <c r="E5780">
        <v>0.02</v>
      </c>
      <c r="F5780">
        <v>1.0802400000000001</v>
      </c>
      <c r="G5780" s="384">
        <v>0</v>
      </c>
      <c r="H5780">
        <v>1.0802400000000001</v>
      </c>
      <c r="I5780">
        <v>1.54</v>
      </c>
      <c r="J5780" s="384">
        <v>30275.66</v>
      </c>
    </row>
    <row r="5781" spans="1:10">
      <c r="A5781">
        <v>5776</v>
      </c>
      <c r="B5781" s="612">
        <v>43927.53402777778</v>
      </c>
      <c r="C5781" s="405" t="s">
        <v>97</v>
      </c>
      <c r="D5781" s="384">
        <v>1332</v>
      </c>
      <c r="E5781">
        <v>0.02</v>
      </c>
      <c r="F5781">
        <v>1.0789200000000001</v>
      </c>
      <c r="G5781" s="384">
        <v>0</v>
      </c>
      <c r="H5781">
        <v>0</v>
      </c>
    </row>
    <row r="5782" spans="1:10">
      <c r="A5782">
        <v>5777</v>
      </c>
      <c r="B5782" s="612">
        <v>43927.53402777778</v>
      </c>
      <c r="C5782" s="405" t="s">
        <v>2110</v>
      </c>
      <c r="D5782" s="384">
        <v>1332</v>
      </c>
      <c r="E5782">
        <v>0.02</v>
      </c>
      <c r="F5782">
        <v>1.0789200000000001</v>
      </c>
      <c r="G5782" s="384">
        <v>0</v>
      </c>
      <c r="H5782">
        <v>1.07792</v>
      </c>
    </row>
    <row r="5783" spans="1:10">
      <c r="A5783">
        <v>5778</v>
      </c>
      <c r="B5783" s="612">
        <v>43927.565972222219</v>
      </c>
      <c r="C5783" s="405" t="s">
        <v>2054</v>
      </c>
      <c r="D5783" s="384">
        <v>1332</v>
      </c>
      <c r="E5783">
        <v>0.02</v>
      </c>
      <c r="F5783">
        <v>1.07792</v>
      </c>
      <c r="G5783" s="384">
        <v>0</v>
      </c>
      <c r="H5783">
        <v>1.07792</v>
      </c>
      <c r="I5783">
        <v>2</v>
      </c>
      <c r="J5783" s="384">
        <v>30275.8</v>
      </c>
    </row>
    <row r="5784" spans="1:10">
      <c r="A5784">
        <v>5779</v>
      </c>
      <c r="B5784" s="612">
        <v>43927.565972222219</v>
      </c>
      <c r="C5784" s="405" t="s">
        <v>96</v>
      </c>
      <c r="D5784" s="384">
        <v>1333</v>
      </c>
      <c r="E5784">
        <v>0.03</v>
      </c>
      <c r="F5784">
        <v>1.0778700000000001</v>
      </c>
      <c r="G5784" s="384">
        <v>0</v>
      </c>
      <c r="H5784">
        <v>0</v>
      </c>
    </row>
    <row r="5785" spans="1:10">
      <c r="A5785">
        <v>5780</v>
      </c>
      <c r="B5785" s="612">
        <v>43927.565972222219</v>
      </c>
      <c r="C5785" s="405" t="s">
        <v>2110</v>
      </c>
      <c r="D5785" s="384">
        <v>1333</v>
      </c>
      <c r="E5785">
        <v>0.03</v>
      </c>
      <c r="F5785">
        <v>1.0778700000000001</v>
      </c>
      <c r="G5785" s="384">
        <v>0</v>
      </c>
      <c r="H5785">
        <v>1.0802400000000001</v>
      </c>
    </row>
    <row r="5786" spans="1:10">
      <c r="A5786">
        <v>5790</v>
      </c>
      <c r="B5786" s="612">
        <v>43927.582638888889</v>
      </c>
      <c r="C5786" s="405" t="s">
        <v>2054</v>
      </c>
      <c r="D5786" s="384">
        <v>1333</v>
      </c>
      <c r="E5786">
        <v>0.03</v>
      </c>
      <c r="F5786">
        <v>1.0802400000000001</v>
      </c>
      <c r="G5786" s="384">
        <v>0</v>
      </c>
      <c r="H5786">
        <v>1.0802400000000001</v>
      </c>
      <c r="I5786">
        <v>7.11</v>
      </c>
      <c r="J5786" s="384">
        <v>30282.77</v>
      </c>
    </row>
    <row r="5787" spans="1:10">
      <c r="A5787">
        <v>5783</v>
      </c>
      <c r="B5787" s="612">
        <v>43927.569444444445</v>
      </c>
      <c r="C5787" s="405" t="s">
        <v>97</v>
      </c>
      <c r="D5787" s="384">
        <v>1334</v>
      </c>
      <c r="E5787">
        <v>0.02</v>
      </c>
      <c r="F5787">
        <v>1.0776600000000001</v>
      </c>
      <c r="G5787" s="384">
        <v>0</v>
      </c>
      <c r="H5787">
        <v>0</v>
      </c>
    </row>
    <row r="5788" spans="1:10">
      <c r="A5788">
        <v>5784</v>
      </c>
      <c r="B5788" s="612">
        <v>43927.569444444445</v>
      </c>
      <c r="C5788" s="405" t="s">
        <v>2110</v>
      </c>
      <c r="D5788" s="384">
        <v>1334</v>
      </c>
      <c r="E5788">
        <v>0.02</v>
      </c>
      <c r="F5788">
        <v>1.0776600000000001</v>
      </c>
      <c r="G5788" s="384">
        <v>0</v>
      </c>
      <c r="H5788">
        <v>1.07666</v>
      </c>
    </row>
    <row r="5789" spans="1:10">
      <c r="A5789">
        <v>5787</v>
      </c>
      <c r="B5789" s="612">
        <v>43927.574305555558</v>
      </c>
      <c r="C5789" s="405" t="s">
        <v>2110</v>
      </c>
      <c r="D5789" s="384">
        <v>1334</v>
      </c>
      <c r="E5789">
        <v>0.02</v>
      </c>
      <c r="F5789">
        <v>1.0776600000000001</v>
      </c>
      <c r="G5789" s="384">
        <v>0</v>
      </c>
      <c r="H5789">
        <v>1.0774999999999999</v>
      </c>
    </row>
    <row r="5790" spans="1:10">
      <c r="A5790">
        <v>5804</v>
      </c>
      <c r="B5790" s="612">
        <v>43927.640277777777</v>
      </c>
      <c r="C5790" s="405" t="s">
        <v>2110</v>
      </c>
      <c r="D5790" s="384">
        <v>1334</v>
      </c>
      <c r="E5790">
        <v>0.02</v>
      </c>
      <c r="F5790">
        <v>1.0776600000000001</v>
      </c>
      <c r="G5790" s="384">
        <v>0</v>
      </c>
      <c r="H5790">
        <v>1.07856</v>
      </c>
    </row>
    <row r="5791" spans="1:10">
      <c r="A5791">
        <v>5810</v>
      </c>
      <c r="B5791" s="612">
        <v>43927.8</v>
      </c>
      <c r="C5791" s="405" t="s">
        <v>2054</v>
      </c>
      <c r="D5791" s="384">
        <v>1334</v>
      </c>
      <c r="E5791">
        <v>0.02</v>
      </c>
      <c r="F5791">
        <v>1.07856</v>
      </c>
      <c r="G5791" s="384">
        <v>0</v>
      </c>
      <c r="H5791">
        <v>1.07856</v>
      </c>
      <c r="I5791">
        <v>-1.8</v>
      </c>
      <c r="J5791" s="384">
        <v>30286.99</v>
      </c>
    </row>
    <row r="5792" spans="1:10">
      <c r="A5792">
        <v>5785</v>
      </c>
      <c r="B5792" s="612">
        <v>43927.574305555558</v>
      </c>
      <c r="C5792" s="405" t="s">
        <v>97</v>
      </c>
      <c r="D5792" s="384">
        <v>1335</v>
      </c>
      <c r="E5792">
        <v>0.02</v>
      </c>
      <c r="F5792">
        <v>1.07934</v>
      </c>
      <c r="G5792" s="384">
        <v>0</v>
      </c>
      <c r="H5792">
        <v>0</v>
      </c>
    </row>
    <row r="5793" spans="1:10">
      <c r="A5793">
        <v>5786</v>
      </c>
      <c r="B5793" s="612">
        <v>43927.574305555558</v>
      </c>
      <c r="C5793" s="405" t="s">
        <v>2110</v>
      </c>
      <c r="D5793" s="384">
        <v>1335</v>
      </c>
      <c r="E5793">
        <v>0.02</v>
      </c>
      <c r="F5793">
        <v>1.07934</v>
      </c>
      <c r="G5793" s="384">
        <v>0</v>
      </c>
      <c r="H5793">
        <v>1.0774999999999999</v>
      </c>
    </row>
    <row r="5794" spans="1:10">
      <c r="A5794">
        <v>5803</v>
      </c>
      <c r="B5794" s="612">
        <v>43927.640277777777</v>
      </c>
      <c r="C5794" s="405" t="s">
        <v>2110</v>
      </c>
      <c r="D5794" s="384">
        <v>1335</v>
      </c>
      <c r="E5794">
        <v>0.02</v>
      </c>
      <c r="F5794">
        <v>1.07934</v>
      </c>
      <c r="G5794" s="384">
        <v>0</v>
      </c>
      <c r="H5794">
        <v>1.07856</v>
      </c>
    </row>
    <row r="5795" spans="1:10">
      <c r="A5795">
        <v>5811</v>
      </c>
      <c r="B5795" s="612">
        <v>43927.8</v>
      </c>
      <c r="C5795" s="405" t="s">
        <v>2054</v>
      </c>
      <c r="D5795" s="384">
        <v>1335</v>
      </c>
      <c r="E5795">
        <v>0.02</v>
      </c>
      <c r="F5795">
        <v>1.07856</v>
      </c>
      <c r="G5795" s="384">
        <v>0</v>
      </c>
      <c r="H5795">
        <v>1.07856</v>
      </c>
      <c r="I5795">
        <v>1.56</v>
      </c>
      <c r="J5795" s="384">
        <v>30288.55</v>
      </c>
    </row>
    <row r="5796" spans="1:10">
      <c r="A5796">
        <v>5791</v>
      </c>
      <c r="B5796" s="612">
        <v>43927.589583333334</v>
      </c>
      <c r="C5796" s="405" t="s">
        <v>96</v>
      </c>
      <c r="D5796" s="384">
        <v>1336</v>
      </c>
      <c r="E5796">
        <v>0.02</v>
      </c>
      <c r="F5796">
        <v>1.0792299999999999</v>
      </c>
      <c r="G5796" s="384">
        <v>0</v>
      </c>
      <c r="H5796">
        <v>0</v>
      </c>
    </row>
    <row r="5797" spans="1:10">
      <c r="A5797">
        <v>5792</v>
      </c>
      <c r="B5797" s="612">
        <v>43927.589583333334</v>
      </c>
      <c r="C5797" s="405" t="s">
        <v>2110</v>
      </c>
      <c r="D5797" s="384">
        <v>1336</v>
      </c>
      <c r="E5797">
        <v>0.02</v>
      </c>
      <c r="F5797">
        <v>1.0792299999999999</v>
      </c>
      <c r="G5797" s="384">
        <v>0</v>
      </c>
      <c r="H5797">
        <v>1.08023</v>
      </c>
    </row>
    <row r="5798" spans="1:10">
      <c r="A5798">
        <v>5793</v>
      </c>
      <c r="B5798" s="612">
        <v>43927.591666666667</v>
      </c>
      <c r="C5798" s="405" t="s">
        <v>2054</v>
      </c>
      <c r="D5798" s="384">
        <v>1336</v>
      </c>
      <c r="E5798">
        <v>0.02</v>
      </c>
      <c r="F5798">
        <v>1.08023</v>
      </c>
      <c r="G5798" s="384">
        <v>0</v>
      </c>
      <c r="H5798">
        <v>1.08023</v>
      </c>
      <c r="I5798">
        <v>2</v>
      </c>
      <c r="J5798" s="384">
        <v>30284.77</v>
      </c>
    </row>
    <row r="5799" spans="1:10">
      <c r="A5799">
        <v>5794</v>
      </c>
      <c r="B5799" s="612">
        <v>43927.6</v>
      </c>
      <c r="C5799" s="405" t="s">
        <v>96</v>
      </c>
      <c r="D5799" s="384">
        <v>1337</v>
      </c>
      <c r="E5799">
        <v>0.02</v>
      </c>
      <c r="F5799">
        <v>1.0802799999999999</v>
      </c>
      <c r="G5799" s="384">
        <v>0</v>
      </c>
      <c r="H5799">
        <v>0</v>
      </c>
    </row>
    <row r="5800" spans="1:10">
      <c r="A5800">
        <v>5795</v>
      </c>
      <c r="B5800" s="612">
        <v>43927.6</v>
      </c>
      <c r="C5800" s="405" t="s">
        <v>2110</v>
      </c>
      <c r="D5800" s="384">
        <v>1337</v>
      </c>
      <c r="E5800">
        <v>0.02</v>
      </c>
      <c r="F5800">
        <v>1.0802799999999999</v>
      </c>
      <c r="G5800" s="384">
        <v>0</v>
      </c>
      <c r="H5800">
        <v>1.08128</v>
      </c>
    </row>
    <row r="5801" spans="1:10">
      <c r="A5801">
        <v>5798</v>
      </c>
      <c r="B5801" s="612">
        <v>43927.615972222222</v>
      </c>
      <c r="C5801" s="405" t="s">
        <v>2110</v>
      </c>
      <c r="D5801" s="384">
        <v>1337</v>
      </c>
      <c r="E5801">
        <v>0.02</v>
      </c>
      <c r="F5801">
        <v>1.0802799999999999</v>
      </c>
      <c r="G5801" s="384">
        <v>0</v>
      </c>
      <c r="H5801">
        <v>1.0804800000000001</v>
      </c>
    </row>
    <row r="5802" spans="1:10">
      <c r="A5802">
        <v>5799</v>
      </c>
      <c r="B5802" s="612">
        <v>43927.633333333331</v>
      </c>
      <c r="C5802" s="405" t="s">
        <v>2054</v>
      </c>
      <c r="D5802" s="384">
        <v>1337</v>
      </c>
      <c r="E5802">
        <v>0.02</v>
      </c>
      <c r="F5802">
        <v>1.0804800000000001</v>
      </c>
      <c r="G5802" s="384">
        <v>0</v>
      </c>
      <c r="H5802">
        <v>1.0804800000000001</v>
      </c>
      <c r="I5802">
        <v>0.4</v>
      </c>
      <c r="J5802" s="384">
        <v>30285.17</v>
      </c>
    </row>
    <row r="5803" spans="1:10">
      <c r="A5803">
        <v>5796</v>
      </c>
      <c r="B5803" s="612">
        <v>43927.615972222222</v>
      </c>
      <c r="C5803" s="405" t="s">
        <v>96</v>
      </c>
      <c r="D5803" s="384">
        <v>1338</v>
      </c>
      <c r="E5803">
        <v>0.02</v>
      </c>
      <c r="F5803">
        <v>1.07867</v>
      </c>
      <c r="G5803" s="384">
        <v>0</v>
      </c>
      <c r="H5803">
        <v>0</v>
      </c>
    </row>
    <row r="5804" spans="1:10">
      <c r="A5804">
        <v>5797</v>
      </c>
      <c r="B5804" s="612">
        <v>43927.615972222222</v>
      </c>
      <c r="C5804" s="405" t="s">
        <v>2110</v>
      </c>
      <c r="D5804" s="384">
        <v>1338</v>
      </c>
      <c r="E5804">
        <v>0.02</v>
      </c>
      <c r="F5804">
        <v>1.07867</v>
      </c>
      <c r="G5804" s="384">
        <v>0</v>
      </c>
      <c r="H5804">
        <v>1.0804800000000001</v>
      </c>
    </row>
    <row r="5805" spans="1:10">
      <c r="A5805">
        <v>5800</v>
      </c>
      <c r="B5805" s="612">
        <v>43927.633333333331</v>
      </c>
      <c r="C5805" s="405" t="s">
        <v>2054</v>
      </c>
      <c r="D5805" s="384">
        <v>1338</v>
      </c>
      <c r="E5805">
        <v>0.02</v>
      </c>
      <c r="F5805">
        <v>1.0804800000000001</v>
      </c>
      <c r="G5805" s="384">
        <v>0</v>
      </c>
      <c r="H5805">
        <v>1.0804800000000001</v>
      </c>
      <c r="I5805">
        <v>3.62</v>
      </c>
      <c r="J5805" s="384">
        <v>30288.79</v>
      </c>
    </row>
    <row r="5806" spans="1:10">
      <c r="A5806">
        <v>5801</v>
      </c>
      <c r="B5806" s="612">
        <v>43927.640277777777</v>
      </c>
      <c r="C5806" s="405" t="s">
        <v>97</v>
      </c>
      <c r="D5806" s="384">
        <v>1339</v>
      </c>
      <c r="E5806">
        <v>0.03</v>
      </c>
      <c r="F5806">
        <v>1.08097</v>
      </c>
      <c r="G5806" s="384">
        <v>0</v>
      </c>
      <c r="H5806">
        <v>0</v>
      </c>
    </row>
    <row r="5807" spans="1:10">
      <c r="A5807">
        <v>5802</v>
      </c>
      <c r="B5807" s="612">
        <v>43927.640277777777</v>
      </c>
      <c r="C5807" s="405" t="s">
        <v>2110</v>
      </c>
      <c r="D5807" s="384">
        <v>1339</v>
      </c>
      <c r="E5807">
        <v>0.03</v>
      </c>
      <c r="F5807">
        <v>1.08097</v>
      </c>
      <c r="G5807" s="384">
        <v>0</v>
      </c>
      <c r="H5807">
        <v>1.07856</v>
      </c>
    </row>
    <row r="5808" spans="1:10">
      <c r="A5808">
        <v>5812</v>
      </c>
      <c r="B5808" s="612">
        <v>43927.8</v>
      </c>
      <c r="C5808" s="405" t="s">
        <v>2054</v>
      </c>
      <c r="D5808" s="384">
        <v>1339</v>
      </c>
      <c r="E5808">
        <v>0.03</v>
      </c>
      <c r="F5808">
        <v>1.07856</v>
      </c>
      <c r="G5808" s="384">
        <v>0</v>
      </c>
      <c r="H5808">
        <v>1.07856</v>
      </c>
      <c r="I5808">
        <v>7.23</v>
      </c>
      <c r="J5808" s="384">
        <v>30295.78</v>
      </c>
    </row>
    <row r="5809" spans="1:10">
      <c r="A5809">
        <v>5805</v>
      </c>
      <c r="B5809" s="612">
        <v>43927.666666666664</v>
      </c>
      <c r="C5809" s="405" t="s">
        <v>96</v>
      </c>
      <c r="D5809" s="384">
        <v>1340</v>
      </c>
      <c r="E5809">
        <v>0.02</v>
      </c>
      <c r="F5809">
        <v>1.0808800000000001</v>
      </c>
      <c r="G5809" s="384">
        <v>0</v>
      </c>
      <c r="H5809">
        <v>0</v>
      </c>
    </row>
    <row r="5810" spans="1:10">
      <c r="A5810">
        <v>5806</v>
      </c>
      <c r="B5810" s="612">
        <v>43927.666666666664</v>
      </c>
      <c r="C5810" s="405" t="s">
        <v>2110</v>
      </c>
      <c r="D5810" s="384">
        <v>1340</v>
      </c>
      <c r="E5810">
        <v>0.02</v>
      </c>
      <c r="F5810">
        <v>1.0808800000000001</v>
      </c>
      <c r="G5810" s="384">
        <v>0</v>
      </c>
      <c r="H5810">
        <v>1.08188</v>
      </c>
    </row>
    <row r="5811" spans="1:10">
      <c r="A5811">
        <v>5809</v>
      </c>
      <c r="B5811" s="612">
        <v>43927.730555555558</v>
      </c>
      <c r="C5811" s="405" t="s">
        <v>2110</v>
      </c>
      <c r="D5811" s="384">
        <v>1340</v>
      </c>
      <c r="E5811">
        <v>0.02</v>
      </c>
      <c r="F5811">
        <v>1.0808800000000001</v>
      </c>
      <c r="G5811" s="384">
        <v>0</v>
      </c>
      <c r="H5811">
        <v>1.08108</v>
      </c>
    </row>
    <row r="5812" spans="1:10">
      <c r="A5812">
        <v>5818</v>
      </c>
      <c r="B5812" s="612">
        <v>43928.138888888891</v>
      </c>
      <c r="C5812" s="405" t="s">
        <v>2054</v>
      </c>
      <c r="D5812" s="384">
        <v>1340</v>
      </c>
      <c r="E5812">
        <v>0.02</v>
      </c>
      <c r="F5812">
        <v>1.08108</v>
      </c>
      <c r="G5812" s="384">
        <v>0</v>
      </c>
      <c r="H5812">
        <v>1.08108</v>
      </c>
      <c r="I5812">
        <v>0.32</v>
      </c>
      <c r="J5812" s="384">
        <v>30296.1</v>
      </c>
    </row>
    <row r="5813" spans="1:10">
      <c r="A5813">
        <v>5807</v>
      </c>
      <c r="B5813" s="612">
        <v>43927.730555555558</v>
      </c>
      <c r="C5813" s="405" t="s">
        <v>96</v>
      </c>
      <c r="D5813" s="384">
        <v>1341</v>
      </c>
      <c r="E5813">
        <v>0.02</v>
      </c>
      <c r="F5813">
        <v>1.07928</v>
      </c>
      <c r="G5813" s="384">
        <v>0</v>
      </c>
      <c r="H5813">
        <v>0</v>
      </c>
    </row>
    <row r="5814" spans="1:10">
      <c r="A5814">
        <v>5808</v>
      </c>
      <c r="B5814" s="612">
        <v>43927.730555555558</v>
      </c>
      <c r="C5814" s="405" t="s">
        <v>2110</v>
      </c>
      <c r="D5814" s="384">
        <v>1341</v>
      </c>
      <c r="E5814">
        <v>0.02</v>
      </c>
      <c r="F5814">
        <v>1.07928</v>
      </c>
      <c r="G5814" s="384">
        <v>0</v>
      </c>
      <c r="H5814">
        <v>1.08108</v>
      </c>
    </row>
    <row r="5815" spans="1:10">
      <c r="A5815">
        <v>5819</v>
      </c>
      <c r="B5815" s="612">
        <v>43928.138888888891</v>
      </c>
      <c r="C5815" s="405" t="s">
        <v>2054</v>
      </c>
      <c r="D5815" s="384">
        <v>1341</v>
      </c>
      <c r="E5815">
        <v>0.02</v>
      </c>
      <c r="F5815">
        <v>1.08108</v>
      </c>
      <c r="G5815" s="384">
        <v>0</v>
      </c>
      <c r="H5815">
        <v>1.08108</v>
      </c>
      <c r="I5815">
        <v>3.52</v>
      </c>
      <c r="J5815" s="384">
        <v>30299.62</v>
      </c>
    </row>
    <row r="5816" spans="1:10">
      <c r="A5816">
        <v>5813</v>
      </c>
      <c r="B5816" s="612">
        <v>43927.806250000001</v>
      </c>
      <c r="C5816" s="405" t="s">
        <v>97</v>
      </c>
      <c r="D5816" s="384">
        <v>1342</v>
      </c>
      <c r="E5816">
        <v>0.02</v>
      </c>
      <c r="F5816">
        <v>1.07881</v>
      </c>
      <c r="G5816" s="384">
        <v>0</v>
      </c>
      <c r="H5816">
        <v>0</v>
      </c>
    </row>
    <row r="5817" spans="1:10">
      <c r="A5817">
        <v>5814</v>
      </c>
      <c r="B5817" s="612">
        <v>43927.806250000001</v>
      </c>
      <c r="C5817" s="405" t="s">
        <v>2110</v>
      </c>
      <c r="D5817" s="384">
        <v>1342</v>
      </c>
      <c r="E5817">
        <v>0.02</v>
      </c>
      <c r="F5817">
        <v>1.07881</v>
      </c>
      <c r="G5817" s="384">
        <v>0</v>
      </c>
      <c r="H5817">
        <v>1.0778099999999999</v>
      </c>
    </row>
    <row r="5818" spans="1:10">
      <c r="A5818">
        <v>5817</v>
      </c>
      <c r="B5818" s="612">
        <v>43928.066666666666</v>
      </c>
      <c r="C5818" s="405" t="s">
        <v>2110</v>
      </c>
      <c r="D5818" s="384">
        <v>1342</v>
      </c>
      <c r="E5818">
        <v>0.02</v>
      </c>
      <c r="F5818">
        <v>1.07881</v>
      </c>
      <c r="G5818" s="384">
        <v>0</v>
      </c>
      <c r="H5818">
        <v>1.0786100000000001</v>
      </c>
    </row>
    <row r="5819" spans="1:10">
      <c r="A5819">
        <v>5823</v>
      </c>
      <c r="B5819" s="612">
        <v>43928.193055555559</v>
      </c>
      <c r="C5819" s="405" t="s">
        <v>2110</v>
      </c>
      <c r="D5819" s="384">
        <v>1342</v>
      </c>
      <c r="E5819">
        <v>0.02</v>
      </c>
      <c r="F5819">
        <v>1.07881</v>
      </c>
      <c r="G5819" s="384">
        <v>0</v>
      </c>
      <c r="H5819">
        <v>1.07965</v>
      </c>
    </row>
    <row r="5820" spans="1:10">
      <c r="A5820">
        <v>5831</v>
      </c>
      <c r="B5820" s="612">
        <v>43928.238194444442</v>
      </c>
      <c r="C5820" s="405" t="s">
        <v>2110</v>
      </c>
      <c r="D5820" s="384">
        <v>1342</v>
      </c>
      <c r="E5820">
        <v>0.02</v>
      </c>
      <c r="F5820">
        <v>1.07881</v>
      </c>
      <c r="G5820" s="384">
        <v>0</v>
      </c>
      <c r="H5820">
        <v>1.08094</v>
      </c>
    </row>
    <row r="5821" spans="1:10">
      <c r="A5821">
        <v>5840</v>
      </c>
      <c r="B5821" s="612">
        <v>43928.290277777778</v>
      </c>
      <c r="C5821" s="405" t="s">
        <v>2110</v>
      </c>
      <c r="D5821" s="384">
        <v>1342</v>
      </c>
      <c r="E5821">
        <v>0.02</v>
      </c>
      <c r="F5821">
        <v>1.07881</v>
      </c>
      <c r="G5821" s="384">
        <v>0</v>
      </c>
      <c r="H5821">
        <v>1.08236</v>
      </c>
    </row>
    <row r="5822" spans="1:10">
      <c r="A5822">
        <v>5847</v>
      </c>
      <c r="B5822" s="612">
        <v>43928.311805555553</v>
      </c>
      <c r="C5822" s="405" t="s">
        <v>2110</v>
      </c>
      <c r="D5822" s="384">
        <v>1342</v>
      </c>
      <c r="E5822">
        <v>0.02</v>
      </c>
      <c r="F5822">
        <v>1.07881</v>
      </c>
      <c r="G5822" s="384">
        <v>0</v>
      </c>
      <c r="H5822">
        <v>1.08399</v>
      </c>
    </row>
    <row r="5823" spans="1:10">
      <c r="A5823">
        <v>5872</v>
      </c>
      <c r="B5823" s="612">
        <v>43928.513194444444</v>
      </c>
      <c r="C5823" s="405" t="s">
        <v>2110</v>
      </c>
      <c r="D5823" s="384">
        <v>1342</v>
      </c>
      <c r="E5823">
        <v>0.02</v>
      </c>
      <c r="F5823">
        <v>1.07881</v>
      </c>
      <c r="G5823" s="384">
        <v>0</v>
      </c>
      <c r="H5823">
        <v>1.08569</v>
      </c>
    </row>
    <row r="5824" spans="1:10">
      <c r="A5824">
        <v>5884</v>
      </c>
      <c r="B5824" s="612">
        <v>43928.594444444447</v>
      </c>
      <c r="C5824" s="405" t="s">
        <v>2110</v>
      </c>
      <c r="D5824" s="384">
        <v>1342</v>
      </c>
      <c r="E5824">
        <v>0.02</v>
      </c>
      <c r="F5824">
        <v>1.07881</v>
      </c>
      <c r="G5824" s="384">
        <v>0</v>
      </c>
      <c r="H5824">
        <v>1.0875600000000001</v>
      </c>
    </row>
    <row r="5825" spans="1:10">
      <c r="A5825">
        <v>5894</v>
      </c>
      <c r="B5825" s="612">
        <v>43929.027083333334</v>
      </c>
      <c r="C5825" s="405" t="s">
        <v>2054</v>
      </c>
      <c r="D5825" s="384">
        <v>1342</v>
      </c>
      <c r="E5825">
        <v>0.02</v>
      </c>
      <c r="F5825">
        <v>1.0875600000000001</v>
      </c>
      <c r="G5825" s="384">
        <v>0</v>
      </c>
      <c r="H5825">
        <v>1.0875600000000001</v>
      </c>
      <c r="I5825">
        <v>-17.46</v>
      </c>
      <c r="J5825" s="384">
        <v>30298.19</v>
      </c>
    </row>
    <row r="5826" spans="1:10">
      <c r="A5826">
        <v>5815</v>
      </c>
      <c r="B5826" s="612">
        <v>43928.066666666666</v>
      </c>
      <c r="C5826" s="405" t="s">
        <v>97</v>
      </c>
      <c r="D5826" s="384">
        <v>1343</v>
      </c>
      <c r="E5826">
        <v>0.02</v>
      </c>
      <c r="F5826">
        <v>1.0804100000000001</v>
      </c>
      <c r="G5826" s="384">
        <v>0</v>
      </c>
      <c r="H5826">
        <v>0</v>
      </c>
    </row>
    <row r="5827" spans="1:10">
      <c r="A5827">
        <v>5816</v>
      </c>
      <c r="B5827" s="612">
        <v>43928.066666666666</v>
      </c>
      <c r="C5827" s="405" t="s">
        <v>2110</v>
      </c>
      <c r="D5827" s="384">
        <v>1343</v>
      </c>
      <c r="E5827">
        <v>0.02</v>
      </c>
      <c r="F5827">
        <v>1.0804100000000001</v>
      </c>
      <c r="G5827" s="384">
        <v>0</v>
      </c>
      <c r="H5827">
        <v>1.0786100000000001</v>
      </c>
    </row>
    <row r="5828" spans="1:10">
      <c r="A5828">
        <v>5822</v>
      </c>
      <c r="B5828" s="612">
        <v>43928.193055555559</v>
      </c>
      <c r="C5828" s="405" t="s">
        <v>2110</v>
      </c>
      <c r="D5828" s="384">
        <v>1343</v>
      </c>
      <c r="E5828">
        <v>0.02</v>
      </c>
      <c r="F5828">
        <v>1.0804100000000001</v>
      </c>
      <c r="G5828" s="384">
        <v>0</v>
      </c>
      <c r="H5828">
        <v>1.07965</v>
      </c>
    </row>
    <row r="5829" spans="1:10">
      <c r="A5829">
        <v>5830</v>
      </c>
      <c r="B5829" s="612">
        <v>43928.238194444442</v>
      </c>
      <c r="C5829" s="405" t="s">
        <v>2110</v>
      </c>
      <c r="D5829" s="384">
        <v>1343</v>
      </c>
      <c r="E5829">
        <v>0.02</v>
      </c>
      <c r="F5829">
        <v>1.0804100000000001</v>
      </c>
      <c r="G5829" s="384">
        <v>0</v>
      </c>
      <c r="H5829">
        <v>1.08094</v>
      </c>
    </row>
    <row r="5830" spans="1:10">
      <c r="A5830">
        <v>5839</v>
      </c>
      <c r="B5830" s="612">
        <v>43928.290277777778</v>
      </c>
      <c r="C5830" s="405" t="s">
        <v>2110</v>
      </c>
      <c r="D5830" s="384">
        <v>1343</v>
      </c>
      <c r="E5830">
        <v>0.02</v>
      </c>
      <c r="F5830">
        <v>1.0804100000000001</v>
      </c>
      <c r="G5830" s="384">
        <v>0</v>
      </c>
      <c r="H5830">
        <v>1.08236</v>
      </c>
    </row>
    <row r="5831" spans="1:10">
      <c r="A5831">
        <v>5846</v>
      </c>
      <c r="B5831" s="612">
        <v>43928.311805555553</v>
      </c>
      <c r="C5831" s="405" t="s">
        <v>2110</v>
      </c>
      <c r="D5831" s="384">
        <v>1343</v>
      </c>
      <c r="E5831">
        <v>0.02</v>
      </c>
      <c r="F5831">
        <v>1.0804100000000001</v>
      </c>
      <c r="G5831" s="384">
        <v>0</v>
      </c>
      <c r="H5831">
        <v>1.08399</v>
      </c>
    </row>
    <row r="5832" spans="1:10">
      <c r="A5832">
        <v>5871</v>
      </c>
      <c r="B5832" s="612">
        <v>43928.513194444444</v>
      </c>
      <c r="C5832" s="405" t="s">
        <v>2110</v>
      </c>
      <c r="D5832" s="384">
        <v>1343</v>
      </c>
      <c r="E5832">
        <v>0.02</v>
      </c>
      <c r="F5832">
        <v>1.0804100000000001</v>
      </c>
      <c r="G5832" s="384">
        <v>0</v>
      </c>
      <c r="H5832">
        <v>1.08569</v>
      </c>
    </row>
    <row r="5833" spans="1:10">
      <c r="A5833">
        <v>5883</v>
      </c>
      <c r="B5833" s="612">
        <v>43928.594444444447</v>
      </c>
      <c r="C5833" s="405" t="s">
        <v>2110</v>
      </c>
      <c r="D5833" s="384">
        <v>1343</v>
      </c>
      <c r="E5833">
        <v>0.02</v>
      </c>
      <c r="F5833">
        <v>1.0804100000000001</v>
      </c>
      <c r="G5833" s="384">
        <v>0</v>
      </c>
      <c r="H5833">
        <v>1.0875600000000001</v>
      </c>
    </row>
    <row r="5834" spans="1:10">
      <c r="A5834">
        <v>5895</v>
      </c>
      <c r="B5834" s="612">
        <v>43929.027083333334</v>
      </c>
      <c r="C5834" s="405" t="s">
        <v>2054</v>
      </c>
      <c r="D5834" s="384">
        <v>1343</v>
      </c>
      <c r="E5834">
        <v>0.02</v>
      </c>
      <c r="F5834">
        <v>1.0875600000000001</v>
      </c>
      <c r="G5834" s="384">
        <v>0</v>
      </c>
      <c r="H5834">
        <v>1.0875600000000001</v>
      </c>
      <c r="I5834">
        <v>-14.28</v>
      </c>
      <c r="J5834" s="384">
        <v>30283.91</v>
      </c>
    </row>
    <row r="5835" spans="1:10">
      <c r="A5835">
        <v>5820</v>
      </c>
      <c r="B5835" s="612">
        <v>43928.193055555559</v>
      </c>
      <c r="C5835" s="405" t="s">
        <v>97</v>
      </c>
      <c r="D5835" s="384">
        <v>1344</v>
      </c>
      <c r="E5835">
        <v>0.03</v>
      </c>
      <c r="F5835">
        <v>1.0820399999999999</v>
      </c>
      <c r="G5835" s="384">
        <v>0</v>
      </c>
      <c r="H5835">
        <v>0</v>
      </c>
    </row>
    <row r="5836" spans="1:10">
      <c r="A5836">
        <v>5821</v>
      </c>
      <c r="B5836" s="612">
        <v>43928.193055555559</v>
      </c>
      <c r="C5836" s="405" t="s">
        <v>2110</v>
      </c>
      <c r="D5836" s="384">
        <v>1344</v>
      </c>
      <c r="E5836">
        <v>0.03</v>
      </c>
      <c r="F5836">
        <v>1.0820399999999999</v>
      </c>
      <c r="G5836" s="384">
        <v>0</v>
      </c>
      <c r="H5836">
        <v>1.07965</v>
      </c>
    </row>
    <row r="5837" spans="1:10">
      <c r="A5837">
        <v>5829</v>
      </c>
      <c r="B5837" s="612">
        <v>43928.238194444442</v>
      </c>
      <c r="C5837" s="405" t="s">
        <v>2110</v>
      </c>
      <c r="D5837" s="384">
        <v>1344</v>
      </c>
      <c r="E5837">
        <v>0.03</v>
      </c>
      <c r="F5837">
        <v>1.0820399999999999</v>
      </c>
      <c r="G5837" s="384">
        <v>0</v>
      </c>
      <c r="H5837">
        <v>1.08094</v>
      </c>
    </row>
    <row r="5838" spans="1:10">
      <c r="A5838">
        <v>5838</v>
      </c>
      <c r="B5838" s="612">
        <v>43928.290277777778</v>
      </c>
      <c r="C5838" s="405" t="s">
        <v>2110</v>
      </c>
      <c r="D5838" s="384">
        <v>1344</v>
      </c>
      <c r="E5838">
        <v>0.03</v>
      </c>
      <c r="F5838">
        <v>1.0820399999999999</v>
      </c>
      <c r="G5838" s="384">
        <v>0</v>
      </c>
      <c r="H5838">
        <v>1.08236</v>
      </c>
    </row>
    <row r="5839" spans="1:10">
      <c r="A5839">
        <v>5845</v>
      </c>
      <c r="B5839" s="612">
        <v>43928.311805555553</v>
      </c>
      <c r="C5839" s="405" t="s">
        <v>2110</v>
      </c>
      <c r="D5839" s="384">
        <v>1344</v>
      </c>
      <c r="E5839">
        <v>0.03</v>
      </c>
      <c r="F5839">
        <v>1.0820399999999999</v>
      </c>
      <c r="G5839" s="384">
        <v>0</v>
      </c>
      <c r="H5839">
        <v>1.08399</v>
      </c>
    </row>
    <row r="5840" spans="1:10">
      <c r="A5840">
        <v>5870</v>
      </c>
      <c r="B5840" s="612">
        <v>43928.513194444444</v>
      </c>
      <c r="C5840" s="405" t="s">
        <v>2110</v>
      </c>
      <c r="D5840" s="384">
        <v>1344</v>
      </c>
      <c r="E5840">
        <v>0.03</v>
      </c>
      <c r="F5840">
        <v>1.0820399999999999</v>
      </c>
      <c r="G5840" s="384">
        <v>0</v>
      </c>
      <c r="H5840">
        <v>1.08569</v>
      </c>
    </row>
    <row r="5841" spans="1:10">
      <c r="A5841">
        <v>5882</v>
      </c>
      <c r="B5841" s="612">
        <v>43928.594444444447</v>
      </c>
      <c r="C5841" s="405" t="s">
        <v>2110</v>
      </c>
      <c r="D5841" s="384">
        <v>1344</v>
      </c>
      <c r="E5841">
        <v>0.03</v>
      </c>
      <c r="F5841">
        <v>1.0820399999999999</v>
      </c>
      <c r="G5841" s="384">
        <v>0</v>
      </c>
      <c r="H5841">
        <v>1.0875600000000001</v>
      </c>
    </row>
    <row r="5842" spans="1:10">
      <c r="A5842">
        <v>5896</v>
      </c>
      <c r="B5842" s="612">
        <v>43929.027083333334</v>
      </c>
      <c r="C5842" s="405" t="s">
        <v>2054</v>
      </c>
      <c r="D5842" s="384">
        <v>1344</v>
      </c>
      <c r="E5842">
        <v>0.03</v>
      </c>
      <c r="F5842">
        <v>1.0875600000000001</v>
      </c>
      <c r="G5842" s="384">
        <v>0</v>
      </c>
      <c r="H5842">
        <v>1.0875600000000001</v>
      </c>
      <c r="I5842">
        <v>-16.53</v>
      </c>
      <c r="J5842" s="384">
        <v>30267.38</v>
      </c>
    </row>
    <row r="5843" spans="1:10">
      <c r="A5843">
        <v>5824</v>
      </c>
      <c r="B5843" s="612">
        <v>43928.209722222222</v>
      </c>
      <c r="C5843" s="405" t="s">
        <v>96</v>
      </c>
      <c r="D5843" s="384">
        <v>1345</v>
      </c>
      <c r="E5843">
        <v>0.02</v>
      </c>
      <c r="F5843">
        <v>1.0825</v>
      </c>
      <c r="G5843" s="384">
        <v>0</v>
      </c>
      <c r="H5843">
        <v>0</v>
      </c>
    </row>
    <row r="5844" spans="1:10">
      <c r="A5844">
        <v>5825</v>
      </c>
      <c r="B5844" s="612">
        <v>43928.209722222222</v>
      </c>
      <c r="C5844" s="405" t="s">
        <v>2110</v>
      </c>
      <c r="D5844" s="384">
        <v>1345</v>
      </c>
      <c r="E5844">
        <v>0.02</v>
      </c>
      <c r="F5844">
        <v>1.0825</v>
      </c>
      <c r="G5844" s="384">
        <v>0</v>
      </c>
      <c r="H5844">
        <v>1.0834999999999999</v>
      </c>
    </row>
    <row r="5845" spans="1:10">
      <c r="A5845">
        <v>5826</v>
      </c>
      <c r="B5845" s="612">
        <v>43928.238194444442</v>
      </c>
      <c r="C5845" s="405" t="s">
        <v>2054</v>
      </c>
      <c r="D5845" s="384">
        <v>1345</v>
      </c>
      <c r="E5845">
        <v>0.02</v>
      </c>
      <c r="F5845">
        <v>1.0834999999999999</v>
      </c>
      <c r="G5845" s="384">
        <v>0</v>
      </c>
      <c r="H5845">
        <v>1.0834999999999999</v>
      </c>
      <c r="I5845">
        <v>2</v>
      </c>
      <c r="J5845" s="384">
        <v>30301.62</v>
      </c>
    </row>
    <row r="5846" spans="1:10">
      <c r="A5846">
        <v>5827</v>
      </c>
      <c r="B5846" s="612">
        <v>43928.238194444442</v>
      </c>
      <c r="C5846" s="405" t="s">
        <v>97</v>
      </c>
      <c r="D5846" s="384">
        <v>1346</v>
      </c>
      <c r="E5846">
        <v>0.05</v>
      </c>
      <c r="F5846">
        <v>1.0837399999999999</v>
      </c>
      <c r="G5846" s="384">
        <v>0</v>
      </c>
      <c r="H5846">
        <v>0</v>
      </c>
    </row>
    <row r="5847" spans="1:10">
      <c r="A5847">
        <v>5828</v>
      </c>
      <c r="B5847" s="612">
        <v>43928.238194444442</v>
      </c>
      <c r="C5847" s="405" t="s">
        <v>2110</v>
      </c>
      <c r="D5847" s="384">
        <v>1346</v>
      </c>
      <c r="E5847">
        <v>0.05</v>
      </c>
      <c r="F5847">
        <v>1.0837399999999999</v>
      </c>
      <c r="G5847" s="384">
        <v>0</v>
      </c>
      <c r="H5847">
        <v>1.08094</v>
      </c>
    </row>
    <row r="5848" spans="1:10">
      <c r="A5848">
        <v>5837</v>
      </c>
      <c r="B5848" s="612">
        <v>43928.290277777778</v>
      </c>
      <c r="C5848" s="405" t="s">
        <v>2110</v>
      </c>
      <c r="D5848" s="384">
        <v>1346</v>
      </c>
      <c r="E5848">
        <v>0.05</v>
      </c>
      <c r="F5848">
        <v>1.0837399999999999</v>
      </c>
      <c r="G5848" s="384">
        <v>0</v>
      </c>
      <c r="H5848">
        <v>1.08236</v>
      </c>
    </row>
    <row r="5849" spans="1:10">
      <c r="A5849">
        <v>5844</v>
      </c>
      <c r="B5849" s="612">
        <v>43928.311805555553</v>
      </c>
      <c r="C5849" s="405" t="s">
        <v>2110</v>
      </c>
      <c r="D5849" s="384">
        <v>1346</v>
      </c>
      <c r="E5849">
        <v>0.05</v>
      </c>
      <c r="F5849">
        <v>1.0837399999999999</v>
      </c>
      <c r="G5849" s="384">
        <v>0</v>
      </c>
      <c r="H5849">
        <v>1.08399</v>
      </c>
    </row>
    <row r="5850" spans="1:10">
      <c r="A5850">
        <v>5869</v>
      </c>
      <c r="B5850" s="612">
        <v>43928.513194444444</v>
      </c>
      <c r="C5850" s="405" t="s">
        <v>2110</v>
      </c>
      <c r="D5850" s="384">
        <v>1346</v>
      </c>
      <c r="E5850">
        <v>0.05</v>
      </c>
      <c r="F5850">
        <v>1.0837399999999999</v>
      </c>
      <c r="G5850" s="384">
        <v>0</v>
      </c>
      <c r="H5850">
        <v>1.08569</v>
      </c>
    </row>
    <row r="5851" spans="1:10">
      <c r="A5851">
        <v>5881</v>
      </c>
      <c r="B5851" s="612">
        <v>43928.594444444447</v>
      </c>
      <c r="C5851" s="405" t="s">
        <v>2110</v>
      </c>
      <c r="D5851" s="384">
        <v>1346</v>
      </c>
      <c r="E5851">
        <v>0.05</v>
      </c>
      <c r="F5851">
        <v>1.0837399999999999</v>
      </c>
      <c r="G5851" s="384">
        <v>0</v>
      </c>
      <c r="H5851">
        <v>1.0875600000000001</v>
      </c>
    </row>
    <row r="5852" spans="1:10">
      <c r="A5852">
        <v>5897</v>
      </c>
      <c r="B5852" s="612">
        <v>43929.027083333334</v>
      </c>
      <c r="C5852" s="405" t="s">
        <v>2054</v>
      </c>
      <c r="D5852" s="384">
        <v>1346</v>
      </c>
      <c r="E5852">
        <v>0.05</v>
      </c>
      <c r="F5852">
        <v>1.0875600000000001</v>
      </c>
      <c r="G5852" s="384">
        <v>0</v>
      </c>
      <c r="H5852">
        <v>1.0875600000000001</v>
      </c>
      <c r="I5852">
        <v>-19.04</v>
      </c>
      <c r="J5852" s="384">
        <v>30248.34</v>
      </c>
    </row>
    <row r="5853" spans="1:10">
      <c r="A5853">
        <v>5832</v>
      </c>
      <c r="B5853" s="612">
        <v>43928.242361111108</v>
      </c>
      <c r="C5853" s="405" t="s">
        <v>96</v>
      </c>
      <c r="D5853" s="384">
        <v>1347</v>
      </c>
      <c r="E5853">
        <v>0.02</v>
      </c>
      <c r="F5853">
        <v>1.0836399999999999</v>
      </c>
      <c r="G5853" s="384">
        <v>0</v>
      </c>
      <c r="H5853">
        <v>0</v>
      </c>
    </row>
    <row r="5854" spans="1:10">
      <c r="A5854">
        <v>5833</v>
      </c>
      <c r="B5854" s="612">
        <v>43928.242361111108</v>
      </c>
      <c r="C5854" s="405" t="s">
        <v>2110</v>
      </c>
      <c r="D5854" s="384">
        <v>1347</v>
      </c>
      <c r="E5854">
        <v>0.02</v>
      </c>
      <c r="F5854">
        <v>1.0836399999999999</v>
      </c>
      <c r="G5854" s="384">
        <v>0</v>
      </c>
      <c r="H5854">
        <v>1.08464</v>
      </c>
    </row>
    <row r="5855" spans="1:10">
      <c r="A5855">
        <v>5834</v>
      </c>
      <c r="B5855" s="612">
        <v>43928.287499999999</v>
      </c>
      <c r="C5855" s="405" t="s">
        <v>2054</v>
      </c>
      <c r="D5855" s="384">
        <v>1347</v>
      </c>
      <c r="E5855">
        <v>0.02</v>
      </c>
      <c r="F5855">
        <v>1.08464</v>
      </c>
      <c r="G5855" s="384">
        <v>0</v>
      </c>
      <c r="H5855">
        <v>1.08464</v>
      </c>
      <c r="I5855">
        <v>2</v>
      </c>
      <c r="J5855" s="384">
        <v>30303.62</v>
      </c>
    </row>
    <row r="5856" spans="1:10">
      <c r="A5856">
        <v>5835</v>
      </c>
      <c r="B5856" s="612">
        <v>43928.290277777778</v>
      </c>
      <c r="C5856" s="405" t="s">
        <v>97</v>
      </c>
      <c r="D5856" s="384">
        <v>1348</v>
      </c>
      <c r="E5856">
        <v>0.08</v>
      </c>
      <c r="F5856">
        <v>1.08575</v>
      </c>
      <c r="G5856" s="384">
        <v>0</v>
      </c>
      <c r="H5856">
        <v>0</v>
      </c>
    </row>
    <row r="5857" spans="1:10">
      <c r="A5857">
        <v>5836</v>
      </c>
      <c r="B5857" s="612">
        <v>43928.290277777778</v>
      </c>
      <c r="C5857" s="405" t="s">
        <v>2110</v>
      </c>
      <c r="D5857" s="384">
        <v>1348</v>
      </c>
      <c r="E5857">
        <v>0.08</v>
      </c>
      <c r="F5857">
        <v>1.08575</v>
      </c>
      <c r="G5857" s="384">
        <v>0</v>
      </c>
      <c r="H5857">
        <v>1.08236</v>
      </c>
    </row>
    <row r="5858" spans="1:10">
      <c r="A5858">
        <v>5843</v>
      </c>
      <c r="B5858" s="612">
        <v>43928.311805555553</v>
      </c>
      <c r="C5858" s="405" t="s">
        <v>2110</v>
      </c>
      <c r="D5858" s="384">
        <v>1348</v>
      </c>
      <c r="E5858">
        <v>0.08</v>
      </c>
      <c r="F5858">
        <v>1.08575</v>
      </c>
      <c r="G5858" s="384">
        <v>0</v>
      </c>
      <c r="H5858">
        <v>1.08399</v>
      </c>
    </row>
    <row r="5859" spans="1:10">
      <c r="A5859">
        <v>5868</v>
      </c>
      <c r="B5859" s="612">
        <v>43928.513194444444</v>
      </c>
      <c r="C5859" s="405" t="s">
        <v>2110</v>
      </c>
      <c r="D5859" s="384">
        <v>1348</v>
      </c>
      <c r="E5859">
        <v>0.08</v>
      </c>
      <c r="F5859">
        <v>1.08575</v>
      </c>
      <c r="G5859" s="384">
        <v>0</v>
      </c>
      <c r="H5859">
        <v>1.08569</v>
      </c>
    </row>
    <row r="5860" spans="1:10">
      <c r="A5860">
        <v>5880</v>
      </c>
      <c r="B5860" s="612">
        <v>43928.594444444447</v>
      </c>
      <c r="C5860" s="405" t="s">
        <v>2110</v>
      </c>
      <c r="D5860" s="384">
        <v>1348</v>
      </c>
      <c r="E5860">
        <v>0.08</v>
      </c>
      <c r="F5860">
        <v>1.08575</v>
      </c>
      <c r="G5860" s="384">
        <v>0</v>
      </c>
      <c r="H5860">
        <v>1.0875600000000001</v>
      </c>
    </row>
    <row r="5861" spans="1:10">
      <c r="A5861">
        <v>5898</v>
      </c>
      <c r="B5861" s="612">
        <v>43929.027083333334</v>
      </c>
      <c r="C5861" s="405" t="s">
        <v>2054</v>
      </c>
      <c r="D5861" s="384">
        <v>1348</v>
      </c>
      <c r="E5861">
        <v>0.08</v>
      </c>
      <c r="F5861">
        <v>1.0875600000000001</v>
      </c>
      <c r="G5861" s="384">
        <v>0</v>
      </c>
      <c r="H5861">
        <v>1.0875600000000001</v>
      </c>
      <c r="I5861">
        <v>-14.39</v>
      </c>
      <c r="J5861" s="384">
        <v>30233.95</v>
      </c>
    </row>
    <row r="5862" spans="1:10">
      <c r="A5862">
        <v>5841</v>
      </c>
      <c r="B5862" s="612">
        <v>43928.311805555553</v>
      </c>
      <c r="C5862" s="405" t="s">
        <v>97</v>
      </c>
      <c r="D5862" s="384">
        <v>1349</v>
      </c>
      <c r="E5862">
        <v>0.14000000000000001</v>
      </c>
      <c r="F5862">
        <v>1.08765</v>
      </c>
      <c r="G5862" s="384">
        <v>0</v>
      </c>
      <c r="H5862">
        <v>0</v>
      </c>
    </row>
    <row r="5863" spans="1:10">
      <c r="A5863">
        <v>5842</v>
      </c>
      <c r="B5863" s="612">
        <v>43928.311805555553</v>
      </c>
      <c r="C5863" s="405" t="s">
        <v>2110</v>
      </c>
      <c r="D5863" s="384">
        <v>1349</v>
      </c>
      <c r="E5863">
        <v>0.14000000000000001</v>
      </c>
      <c r="F5863">
        <v>1.08765</v>
      </c>
      <c r="G5863" s="384">
        <v>0</v>
      </c>
      <c r="H5863">
        <v>1.08399</v>
      </c>
    </row>
    <row r="5864" spans="1:10">
      <c r="A5864">
        <v>5867</v>
      </c>
      <c r="B5864" s="612">
        <v>43928.513194444444</v>
      </c>
      <c r="C5864" s="405" t="s">
        <v>2110</v>
      </c>
      <c r="D5864" s="384">
        <v>1349</v>
      </c>
      <c r="E5864">
        <v>0.14000000000000001</v>
      </c>
      <c r="F5864">
        <v>1.08765</v>
      </c>
      <c r="G5864" s="384">
        <v>0</v>
      </c>
      <c r="H5864">
        <v>1.08569</v>
      </c>
    </row>
    <row r="5865" spans="1:10">
      <c r="A5865">
        <v>5879</v>
      </c>
      <c r="B5865" s="612">
        <v>43928.594444444447</v>
      </c>
      <c r="C5865" s="405" t="s">
        <v>2110</v>
      </c>
      <c r="D5865" s="384">
        <v>1349</v>
      </c>
      <c r="E5865">
        <v>0.14000000000000001</v>
      </c>
      <c r="F5865">
        <v>1.08765</v>
      </c>
      <c r="G5865" s="384">
        <v>0</v>
      </c>
      <c r="H5865">
        <v>1.0875600000000001</v>
      </c>
    </row>
    <row r="5866" spans="1:10">
      <c r="A5866">
        <v>5899</v>
      </c>
      <c r="B5866" s="612">
        <v>43929.027083333334</v>
      </c>
      <c r="C5866" s="405" t="s">
        <v>2054</v>
      </c>
      <c r="D5866" s="384">
        <v>1349</v>
      </c>
      <c r="E5866">
        <v>0.14000000000000001</v>
      </c>
      <c r="F5866">
        <v>1.0875600000000001</v>
      </c>
      <c r="G5866" s="384">
        <v>0</v>
      </c>
      <c r="H5866">
        <v>1.0875600000000001</v>
      </c>
      <c r="I5866">
        <v>1.42</v>
      </c>
      <c r="J5866" s="384">
        <v>30235.360000000001</v>
      </c>
    </row>
    <row r="5867" spans="1:10">
      <c r="A5867">
        <v>5848</v>
      </c>
      <c r="B5867" s="612">
        <v>43928.314583333333</v>
      </c>
      <c r="C5867" s="405" t="s">
        <v>96</v>
      </c>
      <c r="D5867" s="384">
        <v>1350</v>
      </c>
      <c r="E5867">
        <v>0.02</v>
      </c>
      <c r="F5867">
        <v>1.0871900000000001</v>
      </c>
      <c r="G5867" s="384">
        <v>0</v>
      </c>
      <c r="H5867">
        <v>0</v>
      </c>
    </row>
    <row r="5868" spans="1:10">
      <c r="A5868">
        <v>5849</v>
      </c>
      <c r="B5868" s="612">
        <v>43928.314583333333</v>
      </c>
      <c r="C5868" s="405" t="s">
        <v>2110</v>
      </c>
      <c r="D5868" s="384">
        <v>1350</v>
      </c>
      <c r="E5868">
        <v>0.02</v>
      </c>
      <c r="F5868">
        <v>1.0871900000000001</v>
      </c>
      <c r="G5868" s="384">
        <v>0</v>
      </c>
      <c r="H5868">
        <v>1.08819</v>
      </c>
    </row>
    <row r="5869" spans="1:10">
      <c r="A5869">
        <v>5852</v>
      </c>
      <c r="B5869" s="612">
        <v>43928.361805555556</v>
      </c>
      <c r="C5869" s="405" t="s">
        <v>2110</v>
      </c>
      <c r="D5869" s="384">
        <v>1350</v>
      </c>
      <c r="E5869">
        <v>0.02</v>
      </c>
      <c r="F5869">
        <v>1.0871900000000001</v>
      </c>
      <c r="G5869" s="384">
        <v>0</v>
      </c>
      <c r="H5869">
        <v>1.0873900000000001</v>
      </c>
    </row>
    <row r="5870" spans="1:10">
      <c r="A5870">
        <v>5853</v>
      </c>
      <c r="B5870" s="612">
        <v>43928.38958333333</v>
      </c>
      <c r="C5870" s="405" t="s">
        <v>2054</v>
      </c>
      <c r="D5870" s="384">
        <v>1350</v>
      </c>
      <c r="E5870">
        <v>0.02</v>
      </c>
      <c r="F5870">
        <v>1.0873900000000001</v>
      </c>
      <c r="G5870" s="384">
        <v>0</v>
      </c>
      <c r="H5870">
        <v>1.0873900000000001</v>
      </c>
      <c r="I5870">
        <v>0.4</v>
      </c>
      <c r="J5870" s="384">
        <v>30304.02</v>
      </c>
    </row>
    <row r="5871" spans="1:10">
      <c r="A5871">
        <v>5850</v>
      </c>
      <c r="B5871" s="612">
        <v>43928.361805555556</v>
      </c>
      <c r="C5871" s="405" t="s">
        <v>96</v>
      </c>
      <c r="D5871" s="384">
        <v>1351</v>
      </c>
      <c r="E5871">
        <v>0.02</v>
      </c>
      <c r="F5871">
        <v>1.08558</v>
      </c>
      <c r="G5871" s="384">
        <v>0</v>
      </c>
      <c r="H5871">
        <v>0</v>
      </c>
    </row>
    <row r="5872" spans="1:10">
      <c r="A5872">
        <v>5851</v>
      </c>
      <c r="B5872" s="612">
        <v>43928.361805555556</v>
      </c>
      <c r="C5872" s="405" t="s">
        <v>2110</v>
      </c>
      <c r="D5872" s="384">
        <v>1351</v>
      </c>
      <c r="E5872">
        <v>0.02</v>
      </c>
      <c r="F5872">
        <v>1.08558</v>
      </c>
      <c r="G5872" s="384">
        <v>0</v>
      </c>
      <c r="H5872">
        <v>1.0873900000000001</v>
      </c>
    </row>
    <row r="5873" spans="1:10">
      <c r="A5873">
        <v>5854</v>
      </c>
      <c r="B5873" s="612">
        <v>43928.38958333333</v>
      </c>
      <c r="C5873" s="405" t="s">
        <v>2054</v>
      </c>
      <c r="D5873" s="384">
        <v>1351</v>
      </c>
      <c r="E5873">
        <v>0.02</v>
      </c>
      <c r="F5873">
        <v>1.0873900000000001</v>
      </c>
      <c r="G5873" s="384">
        <v>0</v>
      </c>
      <c r="H5873">
        <v>1.0873900000000001</v>
      </c>
      <c r="I5873">
        <v>3.62</v>
      </c>
      <c r="J5873" s="384">
        <v>30307.64</v>
      </c>
    </row>
    <row r="5874" spans="1:10">
      <c r="A5874">
        <v>5855</v>
      </c>
      <c r="B5874" s="612">
        <v>43928.395833333336</v>
      </c>
      <c r="C5874" s="405" t="s">
        <v>96</v>
      </c>
      <c r="D5874" s="384">
        <v>1352</v>
      </c>
      <c r="E5874">
        <v>0.02</v>
      </c>
      <c r="F5874">
        <v>1.0874600000000001</v>
      </c>
      <c r="G5874" s="384">
        <v>0</v>
      </c>
      <c r="H5874">
        <v>0</v>
      </c>
    </row>
    <row r="5875" spans="1:10">
      <c r="A5875">
        <v>5856</v>
      </c>
      <c r="B5875" s="612">
        <v>43928.395833333336</v>
      </c>
      <c r="C5875" s="405" t="s">
        <v>2110</v>
      </c>
      <c r="D5875" s="384">
        <v>1352</v>
      </c>
      <c r="E5875">
        <v>0.02</v>
      </c>
      <c r="F5875">
        <v>1.0874600000000001</v>
      </c>
      <c r="G5875" s="384">
        <v>0</v>
      </c>
      <c r="H5875">
        <v>1.08846</v>
      </c>
    </row>
    <row r="5876" spans="1:10">
      <c r="A5876">
        <v>5857</v>
      </c>
      <c r="B5876" s="612">
        <v>43928.418749999997</v>
      </c>
      <c r="C5876" s="405" t="s">
        <v>2054</v>
      </c>
      <c r="D5876" s="384">
        <v>1352</v>
      </c>
      <c r="E5876">
        <v>0.02</v>
      </c>
      <c r="F5876">
        <v>1.08846</v>
      </c>
      <c r="G5876" s="384">
        <v>0</v>
      </c>
      <c r="H5876">
        <v>1.08846</v>
      </c>
      <c r="I5876">
        <v>2</v>
      </c>
      <c r="J5876" s="384">
        <v>30309.64</v>
      </c>
    </row>
    <row r="5877" spans="1:10">
      <c r="A5877">
        <v>5858</v>
      </c>
      <c r="B5877" s="612">
        <v>43928.429861111108</v>
      </c>
      <c r="C5877" s="405" t="s">
        <v>96</v>
      </c>
      <c r="D5877" s="384">
        <v>1353</v>
      </c>
      <c r="E5877">
        <v>0.02</v>
      </c>
      <c r="F5877">
        <v>1.08856</v>
      </c>
      <c r="G5877" s="384">
        <v>0</v>
      </c>
      <c r="H5877">
        <v>0</v>
      </c>
    </row>
    <row r="5878" spans="1:10">
      <c r="A5878">
        <v>5859</v>
      </c>
      <c r="B5878" s="612">
        <v>43928.429861111108</v>
      </c>
      <c r="C5878" s="405" t="s">
        <v>2110</v>
      </c>
      <c r="D5878" s="384">
        <v>1353</v>
      </c>
      <c r="E5878">
        <v>0.02</v>
      </c>
      <c r="F5878">
        <v>1.08856</v>
      </c>
      <c r="G5878" s="384">
        <v>0</v>
      </c>
      <c r="H5878">
        <v>1.0895600000000001</v>
      </c>
    </row>
    <row r="5879" spans="1:10">
      <c r="A5879">
        <v>5862</v>
      </c>
      <c r="B5879" s="612">
        <v>43928.472916666666</v>
      </c>
      <c r="C5879" s="405" t="s">
        <v>2110</v>
      </c>
      <c r="D5879" s="384">
        <v>1353</v>
      </c>
      <c r="E5879">
        <v>0.02</v>
      </c>
      <c r="F5879">
        <v>1.08856</v>
      </c>
      <c r="G5879" s="384">
        <v>0</v>
      </c>
      <c r="H5879">
        <v>1.08876</v>
      </c>
    </row>
    <row r="5880" spans="1:10">
      <c r="A5880">
        <v>5863</v>
      </c>
      <c r="B5880" s="612">
        <v>43928.510416666664</v>
      </c>
      <c r="C5880" s="405" t="s">
        <v>2054</v>
      </c>
      <c r="D5880" s="384">
        <v>1353</v>
      </c>
      <c r="E5880">
        <v>0.02</v>
      </c>
      <c r="F5880">
        <v>1.08876</v>
      </c>
      <c r="G5880" s="384">
        <v>0</v>
      </c>
      <c r="H5880">
        <v>1.08876</v>
      </c>
      <c r="I5880">
        <v>0.4</v>
      </c>
      <c r="J5880" s="384">
        <v>30310.04</v>
      </c>
    </row>
    <row r="5881" spans="1:10">
      <c r="A5881">
        <v>5860</v>
      </c>
      <c r="B5881" s="612">
        <v>43928.472916666666</v>
      </c>
      <c r="C5881" s="405" t="s">
        <v>96</v>
      </c>
      <c r="D5881" s="384">
        <v>1354</v>
      </c>
      <c r="E5881">
        <v>0.02</v>
      </c>
      <c r="F5881">
        <v>1.0869599999999999</v>
      </c>
      <c r="G5881" s="384">
        <v>0</v>
      </c>
      <c r="H5881">
        <v>0</v>
      </c>
    </row>
    <row r="5882" spans="1:10">
      <c r="A5882">
        <v>5861</v>
      </c>
      <c r="B5882" s="612">
        <v>43928.472916666666</v>
      </c>
      <c r="C5882" s="405" t="s">
        <v>2110</v>
      </c>
      <c r="D5882" s="384">
        <v>1354</v>
      </c>
      <c r="E5882">
        <v>0.02</v>
      </c>
      <c r="F5882">
        <v>1.0869599999999999</v>
      </c>
      <c r="G5882" s="384">
        <v>0</v>
      </c>
      <c r="H5882">
        <v>1.08876</v>
      </c>
    </row>
    <row r="5883" spans="1:10">
      <c r="A5883">
        <v>5864</v>
      </c>
      <c r="B5883" s="612">
        <v>43928.510416666664</v>
      </c>
      <c r="C5883" s="405" t="s">
        <v>2054</v>
      </c>
      <c r="D5883" s="384">
        <v>1354</v>
      </c>
      <c r="E5883">
        <v>0.02</v>
      </c>
      <c r="F5883">
        <v>1.08876</v>
      </c>
      <c r="G5883" s="384">
        <v>0</v>
      </c>
      <c r="H5883">
        <v>1.08876</v>
      </c>
      <c r="I5883">
        <v>3.6</v>
      </c>
      <c r="J5883" s="384">
        <v>30313.64</v>
      </c>
    </row>
    <row r="5884" spans="1:10">
      <c r="A5884">
        <v>5865</v>
      </c>
      <c r="B5884" s="612">
        <v>43928.513194444444</v>
      </c>
      <c r="C5884" s="405" t="s">
        <v>97</v>
      </c>
      <c r="D5884" s="384">
        <v>1355</v>
      </c>
      <c r="E5884">
        <v>0.23</v>
      </c>
      <c r="F5884">
        <v>1.08965</v>
      </c>
      <c r="G5884" s="384">
        <v>0</v>
      </c>
      <c r="H5884">
        <v>0</v>
      </c>
    </row>
    <row r="5885" spans="1:10">
      <c r="A5885">
        <v>5866</v>
      </c>
      <c r="B5885" s="612">
        <v>43928.513194444444</v>
      </c>
      <c r="C5885" s="405" t="s">
        <v>2110</v>
      </c>
      <c r="D5885" s="384">
        <v>1355</v>
      </c>
      <c r="E5885">
        <v>0.23</v>
      </c>
      <c r="F5885">
        <v>1.08965</v>
      </c>
      <c r="G5885" s="384">
        <v>0</v>
      </c>
      <c r="H5885">
        <v>1.08569</v>
      </c>
    </row>
    <row r="5886" spans="1:10">
      <c r="A5886">
        <v>5878</v>
      </c>
      <c r="B5886" s="612">
        <v>43928.594444444447</v>
      </c>
      <c r="C5886" s="405" t="s">
        <v>2110</v>
      </c>
      <c r="D5886" s="384">
        <v>1355</v>
      </c>
      <c r="E5886">
        <v>0.23</v>
      </c>
      <c r="F5886">
        <v>1.08965</v>
      </c>
      <c r="G5886" s="384">
        <v>0</v>
      </c>
      <c r="H5886">
        <v>1.0875600000000001</v>
      </c>
    </row>
    <row r="5887" spans="1:10">
      <c r="A5887">
        <v>5900</v>
      </c>
      <c r="B5887" s="612">
        <v>43929.027083333334</v>
      </c>
      <c r="C5887" s="405" t="s">
        <v>2054</v>
      </c>
      <c r="D5887" s="384">
        <v>1355</v>
      </c>
      <c r="E5887">
        <v>0.23</v>
      </c>
      <c r="F5887">
        <v>1.0875600000000001</v>
      </c>
      <c r="G5887" s="384">
        <v>0</v>
      </c>
      <c r="H5887">
        <v>1.0875600000000001</v>
      </c>
      <c r="I5887">
        <v>48.33</v>
      </c>
      <c r="J5887" s="384">
        <v>30283.69</v>
      </c>
    </row>
    <row r="5888" spans="1:10">
      <c r="A5888">
        <v>5873</v>
      </c>
      <c r="B5888" s="612">
        <v>43928.521527777775</v>
      </c>
      <c r="C5888" s="405" t="s">
        <v>96</v>
      </c>
      <c r="D5888" s="384">
        <v>1356</v>
      </c>
      <c r="E5888">
        <v>0.02</v>
      </c>
      <c r="F5888">
        <v>1.0908500000000001</v>
      </c>
      <c r="G5888" s="384">
        <v>0</v>
      </c>
      <c r="H5888">
        <v>0</v>
      </c>
    </row>
    <row r="5889" spans="1:10">
      <c r="A5889">
        <v>5874</v>
      </c>
      <c r="B5889" s="612">
        <v>43928.521527777775</v>
      </c>
      <c r="C5889" s="405" t="s">
        <v>2110</v>
      </c>
      <c r="D5889" s="384">
        <v>1356</v>
      </c>
      <c r="E5889">
        <v>0.02</v>
      </c>
      <c r="F5889">
        <v>1.0908500000000001</v>
      </c>
      <c r="G5889" s="384">
        <v>0</v>
      </c>
      <c r="H5889">
        <v>1.09185</v>
      </c>
    </row>
    <row r="5890" spans="1:10">
      <c r="A5890">
        <v>5875</v>
      </c>
      <c r="B5890" s="612">
        <v>43928.594444444447</v>
      </c>
      <c r="C5890" s="405" t="s">
        <v>2054</v>
      </c>
      <c r="D5890" s="384">
        <v>1356</v>
      </c>
      <c r="E5890">
        <v>0.02</v>
      </c>
      <c r="F5890">
        <v>1.09185</v>
      </c>
      <c r="G5890" s="384">
        <v>0</v>
      </c>
      <c r="H5890">
        <v>1.09185</v>
      </c>
      <c r="I5890">
        <v>2</v>
      </c>
      <c r="J5890" s="384">
        <v>30315.64</v>
      </c>
    </row>
    <row r="5891" spans="1:10">
      <c r="A5891">
        <v>5876</v>
      </c>
      <c r="B5891" s="612">
        <v>43928.594444444447</v>
      </c>
      <c r="C5891" s="405" t="s">
        <v>97</v>
      </c>
      <c r="D5891" s="384">
        <v>1357</v>
      </c>
      <c r="E5891">
        <v>0.38</v>
      </c>
      <c r="F5891">
        <v>1.0919099999999999</v>
      </c>
      <c r="G5891" s="384">
        <v>0</v>
      </c>
      <c r="H5891">
        <v>0</v>
      </c>
    </row>
    <row r="5892" spans="1:10">
      <c r="A5892">
        <v>5877</v>
      </c>
      <c r="B5892" s="612">
        <v>43928.594444444447</v>
      </c>
      <c r="C5892" s="405" t="s">
        <v>2110</v>
      </c>
      <c r="D5892" s="384">
        <v>1357</v>
      </c>
      <c r="E5892">
        <v>0.38</v>
      </c>
      <c r="F5892">
        <v>1.0919099999999999</v>
      </c>
      <c r="G5892" s="384">
        <v>0</v>
      </c>
      <c r="H5892">
        <v>1.0875600000000001</v>
      </c>
    </row>
    <row r="5893" spans="1:10">
      <c r="A5893">
        <v>5901</v>
      </c>
      <c r="B5893" s="612">
        <v>43929.027083333334</v>
      </c>
      <c r="C5893" s="405" t="s">
        <v>2054</v>
      </c>
      <c r="D5893" s="384">
        <v>1357</v>
      </c>
      <c r="E5893">
        <v>0.38</v>
      </c>
      <c r="F5893">
        <v>1.0875600000000001</v>
      </c>
      <c r="G5893" s="384">
        <v>0</v>
      </c>
      <c r="H5893">
        <v>1.0875600000000001</v>
      </c>
      <c r="I5893">
        <v>165.72</v>
      </c>
      <c r="J5893" s="384">
        <v>30449.41</v>
      </c>
    </row>
    <row r="5894" spans="1:10">
      <c r="A5894">
        <v>5885</v>
      </c>
      <c r="B5894" s="612">
        <v>43928.597222222219</v>
      </c>
      <c r="C5894" s="405" t="s">
        <v>96</v>
      </c>
      <c r="D5894" s="384">
        <v>1358</v>
      </c>
      <c r="E5894">
        <v>0.02</v>
      </c>
      <c r="F5894">
        <v>1.09192</v>
      </c>
      <c r="G5894" s="384">
        <v>0</v>
      </c>
      <c r="H5894">
        <v>0</v>
      </c>
    </row>
    <row r="5895" spans="1:10">
      <c r="A5895">
        <v>5886</v>
      </c>
      <c r="B5895" s="612">
        <v>43928.597222222219</v>
      </c>
      <c r="C5895" s="405" t="s">
        <v>2110</v>
      </c>
      <c r="D5895" s="384">
        <v>1358</v>
      </c>
      <c r="E5895">
        <v>0.02</v>
      </c>
      <c r="F5895">
        <v>1.09192</v>
      </c>
      <c r="G5895" s="384">
        <v>0</v>
      </c>
      <c r="H5895">
        <v>1.0929199999999999</v>
      </c>
    </row>
    <row r="5896" spans="1:10">
      <c r="A5896">
        <v>5889</v>
      </c>
      <c r="B5896" s="612">
        <v>43928.618055555555</v>
      </c>
      <c r="C5896" s="405" t="s">
        <v>2110</v>
      </c>
      <c r="D5896" s="384">
        <v>1358</v>
      </c>
      <c r="E5896">
        <v>0.02</v>
      </c>
      <c r="F5896">
        <v>1.09192</v>
      </c>
      <c r="G5896" s="384">
        <v>0</v>
      </c>
      <c r="H5896">
        <v>1.09212</v>
      </c>
    </row>
    <row r="5897" spans="1:10">
      <c r="A5897">
        <v>5893</v>
      </c>
      <c r="B5897" s="612">
        <v>43928.622916666667</v>
      </c>
      <c r="C5897" s="405" t="s">
        <v>2110</v>
      </c>
      <c r="D5897" s="384">
        <v>1358</v>
      </c>
      <c r="E5897">
        <v>0.02</v>
      </c>
      <c r="F5897">
        <v>1.09192</v>
      </c>
      <c r="G5897" s="384">
        <v>0</v>
      </c>
      <c r="H5897">
        <v>1.0910899999999999</v>
      </c>
    </row>
    <row r="5898" spans="1:10">
      <c r="A5898">
        <v>5908</v>
      </c>
      <c r="B5898" s="612">
        <v>43929.037499999999</v>
      </c>
      <c r="C5898" s="405" t="s">
        <v>2110</v>
      </c>
      <c r="D5898" s="384">
        <v>1358</v>
      </c>
      <c r="E5898">
        <v>0.02</v>
      </c>
      <c r="F5898">
        <v>1.09192</v>
      </c>
      <c r="G5898" s="384">
        <v>0</v>
      </c>
      <c r="H5898">
        <v>1.0898099999999999</v>
      </c>
    </row>
    <row r="5899" spans="1:10">
      <c r="A5899">
        <v>5918</v>
      </c>
      <c r="B5899" s="612">
        <v>43929.252083333333</v>
      </c>
      <c r="C5899" s="405" t="s">
        <v>2110</v>
      </c>
      <c r="D5899" s="384">
        <v>1358</v>
      </c>
      <c r="E5899">
        <v>0.02</v>
      </c>
      <c r="F5899">
        <v>1.09192</v>
      </c>
      <c r="G5899" s="384">
        <v>0</v>
      </c>
      <c r="H5899">
        <v>1.08847</v>
      </c>
    </row>
    <row r="5900" spans="1:10">
      <c r="A5900">
        <v>5925</v>
      </c>
      <c r="B5900" s="612">
        <v>43929.265277777777</v>
      </c>
      <c r="C5900" s="405" t="s">
        <v>2110</v>
      </c>
      <c r="D5900" s="384">
        <v>1358</v>
      </c>
      <c r="E5900">
        <v>0.02</v>
      </c>
      <c r="F5900">
        <v>1.09192</v>
      </c>
      <c r="G5900" s="384">
        <v>0</v>
      </c>
      <c r="H5900">
        <v>1.0868899999999999</v>
      </c>
    </row>
    <row r="5901" spans="1:10">
      <c r="A5901">
        <v>5935</v>
      </c>
      <c r="B5901" s="612">
        <v>43929.379166666666</v>
      </c>
      <c r="C5901" s="405" t="s">
        <v>2054</v>
      </c>
      <c r="D5901" s="384">
        <v>1358</v>
      </c>
      <c r="E5901">
        <v>0.02</v>
      </c>
      <c r="F5901">
        <v>1.0868899999999999</v>
      </c>
      <c r="G5901" s="384">
        <v>0</v>
      </c>
      <c r="H5901">
        <v>1.0868899999999999</v>
      </c>
      <c r="I5901">
        <v>-10.14</v>
      </c>
      <c r="J5901" s="384">
        <v>30443.27</v>
      </c>
    </row>
    <row r="5902" spans="1:10">
      <c r="A5902">
        <v>5887</v>
      </c>
      <c r="B5902" s="612">
        <v>43928.618055555555</v>
      </c>
      <c r="C5902" s="405" t="s">
        <v>96</v>
      </c>
      <c r="D5902" s="384">
        <v>1359</v>
      </c>
      <c r="E5902">
        <v>0.02</v>
      </c>
      <c r="F5902">
        <v>1.09032</v>
      </c>
      <c r="G5902" s="384">
        <v>0</v>
      </c>
      <c r="H5902">
        <v>0</v>
      </c>
    </row>
    <row r="5903" spans="1:10">
      <c r="A5903">
        <v>5888</v>
      </c>
      <c r="B5903" s="612">
        <v>43928.618055555555</v>
      </c>
      <c r="C5903" s="405" t="s">
        <v>2110</v>
      </c>
      <c r="D5903" s="384">
        <v>1359</v>
      </c>
      <c r="E5903">
        <v>0.02</v>
      </c>
      <c r="F5903">
        <v>1.09032</v>
      </c>
      <c r="G5903" s="384">
        <v>0</v>
      </c>
      <c r="H5903">
        <v>1.09212</v>
      </c>
    </row>
    <row r="5904" spans="1:10">
      <c r="A5904">
        <v>5892</v>
      </c>
      <c r="B5904" s="612">
        <v>43928.622916666667</v>
      </c>
      <c r="C5904" s="405" t="s">
        <v>2110</v>
      </c>
      <c r="D5904" s="384">
        <v>1359</v>
      </c>
      <c r="E5904">
        <v>0.02</v>
      </c>
      <c r="F5904">
        <v>1.09032</v>
      </c>
      <c r="G5904" s="384">
        <v>0</v>
      </c>
      <c r="H5904">
        <v>1.0910899999999999</v>
      </c>
    </row>
    <row r="5905" spans="1:10">
      <c r="A5905">
        <v>5907</v>
      </c>
      <c r="B5905" s="612">
        <v>43929.037499999999</v>
      </c>
      <c r="C5905" s="405" t="s">
        <v>2110</v>
      </c>
      <c r="D5905" s="384">
        <v>1359</v>
      </c>
      <c r="E5905">
        <v>0.02</v>
      </c>
      <c r="F5905">
        <v>1.09032</v>
      </c>
      <c r="G5905" s="384">
        <v>0</v>
      </c>
      <c r="H5905">
        <v>1.0898099999999999</v>
      </c>
    </row>
    <row r="5906" spans="1:10">
      <c r="A5906">
        <v>5917</v>
      </c>
      <c r="B5906" s="612">
        <v>43929.252083333333</v>
      </c>
      <c r="C5906" s="405" t="s">
        <v>2110</v>
      </c>
      <c r="D5906" s="384">
        <v>1359</v>
      </c>
      <c r="E5906">
        <v>0.02</v>
      </c>
      <c r="F5906">
        <v>1.09032</v>
      </c>
      <c r="G5906" s="384">
        <v>0</v>
      </c>
      <c r="H5906">
        <v>1.08847</v>
      </c>
    </row>
    <row r="5907" spans="1:10">
      <c r="A5907">
        <v>5924</v>
      </c>
      <c r="B5907" s="612">
        <v>43929.265277777777</v>
      </c>
      <c r="C5907" s="405" t="s">
        <v>2110</v>
      </c>
      <c r="D5907" s="384">
        <v>1359</v>
      </c>
      <c r="E5907">
        <v>0.02</v>
      </c>
      <c r="F5907">
        <v>1.09032</v>
      </c>
      <c r="G5907" s="384">
        <v>0</v>
      </c>
      <c r="H5907">
        <v>1.0868899999999999</v>
      </c>
    </row>
    <row r="5908" spans="1:10">
      <c r="A5908">
        <v>5936</v>
      </c>
      <c r="B5908" s="612">
        <v>43929.379166666666</v>
      </c>
      <c r="C5908" s="405" t="s">
        <v>2054</v>
      </c>
      <c r="D5908" s="384">
        <v>1359</v>
      </c>
      <c r="E5908">
        <v>0.02</v>
      </c>
      <c r="F5908">
        <v>1.0868899999999999</v>
      </c>
      <c r="G5908" s="384">
        <v>0</v>
      </c>
      <c r="H5908">
        <v>1.0868899999999999</v>
      </c>
      <c r="I5908">
        <v>-6.94</v>
      </c>
      <c r="J5908" s="384">
        <v>30436.33</v>
      </c>
    </row>
    <row r="5909" spans="1:10">
      <c r="A5909">
        <v>5890</v>
      </c>
      <c r="B5909" s="612">
        <v>43928.622916666667</v>
      </c>
      <c r="C5909" s="405" t="s">
        <v>96</v>
      </c>
      <c r="D5909" s="384">
        <v>1360</v>
      </c>
      <c r="E5909">
        <v>0.03</v>
      </c>
      <c r="F5909">
        <v>1.0887199999999999</v>
      </c>
      <c r="G5909" s="384">
        <v>0</v>
      </c>
      <c r="H5909">
        <v>0</v>
      </c>
    </row>
    <row r="5910" spans="1:10">
      <c r="A5910">
        <v>5891</v>
      </c>
      <c r="B5910" s="612">
        <v>43928.622916666667</v>
      </c>
      <c r="C5910" s="405" t="s">
        <v>2110</v>
      </c>
      <c r="D5910" s="384">
        <v>1360</v>
      </c>
      <c r="E5910">
        <v>0.03</v>
      </c>
      <c r="F5910">
        <v>1.0887199999999999</v>
      </c>
      <c r="G5910" s="384">
        <v>0</v>
      </c>
      <c r="H5910">
        <v>1.0910899999999999</v>
      </c>
    </row>
    <row r="5911" spans="1:10">
      <c r="A5911">
        <v>5906</v>
      </c>
      <c r="B5911" s="612">
        <v>43929.037499999999</v>
      </c>
      <c r="C5911" s="405" t="s">
        <v>2110</v>
      </c>
      <c r="D5911" s="384">
        <v>1360</v>
      </c>
      <c r="E5911">
        <v>0.03</v>
      </c>
      <c r="F5911">
        <v>1.0887199999999999</v>
      </c>
      <c r="G5911" s="384">
        <v>0</v>
      </c>
      <c r="H5911">
        <v>1.0898099999999999</v>
      </c>
    </row>
    <row r="5912" spans="1:10">
      <c r="A5912">
        <v>5916</v>
      </c>
      <c r="B5912" s="612">
        <v>43929.252083333333</v>
      </c>
      <c r="C5912" s="405" t="s">
        <v>2110</v>
      </c>
      <c r="D5912" s="384">
        <v>1360</v>
      </c>
      <c r="E5912">
        <v>0.03</v>
      </c>
      <c r="F5912">
        <v>1.0887199999999999</v>
      </c>
      <c r="G5912" s="384">
        <v>0</v>
      </c>
      <c r="H5912">
        <v>1.08847</v>
      </c>
    </row>
    <row r="5913" spans="1:10">
      <c r="A5913">
        <v>5923</v>
      </c>
      <c r="B5913" s="612">
        <v>43929.265277777777</v>
      </c>
      <c r="C5913" s="405" t="s">
        <v>2110</v>
      </c>
      <c r="D5913" s="384">
        <v>1360</v>
      </c>
      <c r="E5913">
        <v>0.03</v>
      </c>
      <c r="F5913">
        <v>1.0887199999999999</v>
      </c>
      <c r="G5913" s="384">
        <v>0</v>
      </c>
      <c r="H5913">
        <v>1.0868899999999999</v>
      </c>
    </row>
    <row r="5914" spans="1:10">
      <c r="A5914">
        <v>5937</v>
      </c>
      <c r="B5914" s="612">
        <v>43929.379166666666</v>
      </c>
      <c r="C5914" s="405" t="s">
        <v>2054</v>
      </c>
      <c r="D5914" s="384">
        <v>1360</v>
      </c>
      <c r="E5914">
        <v>0.03</v>
      </c>
      <c r="F5914">
        <v>1.0868899999999999</v>
      </c>
      <c r="G5914" s="384">
        <v>0</v>
      </c>
      <c r="H5914">
        <v>1.0868899999999999</v>
      </c>
      <c r="I5914">
        <v>-5.61</v>
      </c>
      <c r="J5914" s="384">
        <v>30430.720000000001</v>
      </c>
    </row>
    <row r="5915" spans="1:10">
      <c r="A5915">
        <v>5902</v>
      </c>
      <c r="B5915" s="612">
        <v>43929.031944444447</v>
      </c>
      <c r="C5915" s="405" t="s">
        <v>97</v>
      </c>
      <c r="D5915" s="384">
        <v>1361</v>
      </c>
      <c r="E5915">
        <v>0.02</v>
      </c>
      <c r="F5915">
        <v>1.0876699999999999</v>
      </c>
      <c r="G5915" s="384">
        <v>0</v>
      </c>
      <c r="H5915">
        <v>0</v>
      </c>
    </row>
    <row r="5916" spans="1:10">
      <c r="A5916">
        <v>5903</v>
      </c>
      <c r="B5916" s="612">
        <v>43929.031944444447</v>
      </c>
      <c r="C5916" s="405" t="s">
        <v>2110</v>
      </c>
      <c r="D5916" s="384">
        <v>1361</v>
      </c>
      <c r="E5916">
        <v>0.02</v>
      </c>
      <c r="F5916">
        <v>1.0876699999999999</v>
      </c>
      <c r="G5916" s="384">
        <v>0</v>
      </c>
      <c r="H5916">
        <v>1.08667</v>
      </c>
    </row>
    <row r="5917" spans="1:10">
      <c r="A5917">
        <v>5909</v>
      </c>
      <c r="B5917" s="612">
        <v>43929.124305555553</v>
      </c>
      <c r="C5917" s="405" t="s">
        <v>2054</v>
      </c>
      <c r="D5917" s="384">
        <v>1361</v>
      </c>
      <c r="E5917">
        <v>0.02</v>
      </c>
      <c r="F5917">
        <v>1.08667</v>
      </c>
      <c r="G5917" s="384">
        <v>0</v>
      </c>
      <c r="H5917">
        <v>1.08667</v>
      </c>
      <c r="I5917">
        <v>2</v>
      </c>
      <c r="J5917" s="384">
        <v>30451.41</v>
      </c>
    </row>
    <row r="5918" spans="1:10">
      <c r="A5918">
        <v>5904</v>
      </c>
      <c r="B5918" s="612">
        <v>43929.037499999999</v>
      </c>
      <c r="C5918" s="405" t="s">
        <v>96</v>
      </c>
      <c r="D5918" s="384">
        <v>1362</v>
      </c>
      <c r="E5918">
        <v>0.05</v>
      </c>
      <c r="F5918">
        <v>1.08701</v>
      </c>
      <c r="G5918" s="384">
        <v>0</v>
      </c>
      <c r="H5918">
        <v>0</v>
      </c>
    </row>
    <row r="5919" spans="1:10">
      <c r="A5919">
        <v>5905</v>
      </c>
      <c r="B5919" s="612">
        <v>43929.037499999999</v>
      </c>
      <c r="C5919" s="405" t="s">
        <v>2110</v>
      </c>
      <c r="D5919" s="384">
        <v>1362</v>
      </c>
      <c r="E5919">
        <v>0.05</v>
      </c>
      <c r="F5919">
        <v>1.08701</v>
      </c>
      <c r="G5919" s="384">
        <v>0</v>
      </c>
      <c r="H5919">
        <v>1.0898099999999999</v>
      </c>
    </row>
    <row r="5920" spans="1:10">
      <c r="A5920">
        <v>5915</v>
      </c>
      <c r="B5920" s="612">
        <v>43929.252083333333</v>
      </c>
      <c r="C5920" s="405" t="s">
        <v>2110</v>
      </c>
      <c r="D5920" s="384">
        <v>1362</v>
      </c>
      <c r="E5920">
        <v>0.05</v>
      </c>
      <c r="F5920">
        <v>1.08701</v>
      </c>
      <c r="G5920" s="384">
        <v>0</v>
      </c>
      <c r="H5920">
        <v>1.08847</v>
      </c>
    </row>
    <row r="5921" spans="1:10">
      <c r="A5921">
        <v>5922</v>
      </c>
      <c r="B5921" s="612">
        <v>43929.265277777777</v>
      </c>
      <c r="C5921" s="405" t="s">
        <v>2110</v>
      </c>
      <c r="D5921" s="384">
        <v>1362</v>
      </c>
      <c r="E5921">
        <v>0.05</v>
      </c>
      <c r="F5921">
        <v>1.08701</v>
      </c>
      <c r="G5921" s="384">
        <v>0</v>
      </c>
      <c r="H5921">
        <v>1.0868899999999999</v>
      </c>
    </row>
    <row r="5922" spans="1:10">
      <c r="A5922">
        <v>5938</v>
      </c>
      <c r="B5922" s="612">
        <v>43929.379166666666</v>
      </c>
      <c r="C5922" s="405" t="s">
        <v>2054</v>
      </c>
      <c r="D5922" s="384">
        <v>1362</v>
      </c>
      <c r="E5922">
        <v>0.05</v>
      </c>
      <c r="F5922">
        <v>1.0868899999999999</v>
      </c>
      <c r="G5922" s="384">
        <v>0</v>
      </c>
      <c r="H5922">
        <v>1.0868899999999999</v>
      </c>
      <c r="I5922">
        <v>-0.6</v>
      </c>
      <c r="J5922" s="384">
        <v>30430.12</v>
      </c>
    </row>
    <row r="5923" spans="1:10">
      <c r="A5923">
        <v>5910</v>
      </c>
      <c r="B5923" s="612">
        <v>43929.222916666666</v>
      </c>
      <c r="C5923" s="405" t="s">
        <v>97</v>
      </c>
      <c r="D5923" s="384">
        <v>1363</v>
      </c>
      <c r="E5923">
        <v>0.02</v>
      </c>
      <c r="F5923">
        <v>1.0873600000000001</v>
      </c>
      <c r="G5923" s="384">
        <v>0</v>
      </c>
      <c r="H5923">
        <v>0</v>
      </c>
    </row>
    <row r="5924" spans="1:10">
      <c r="A5924">
        <v>5911</v>
      </c>
      <c r="B5924" s="612">
        <v>43929.222916666666</v>
      </c>
      <c r="C5924" s="405" t="s">
        <v>2110</v>
      </c>
      <c r="D5924" s="384">
        <v>1363</v>
      </c>
      <c r="E5924">
        <v>0.02</v>
      </c>
      <c r="F5924">
        <v>1.0873600000000001</v>
      </c>
      <c r="G5924" s="384">
        <v>0</v>
      </c>
      <c r="H5924">
        <v>1.08636</v>
      </c>
    </row>
    <row r="5925" spans="1:10">
      <c r="A5925">
        <v>5912</v>
      </c>
      <c r="B5925" s="612">
        <v>43929.251388888886</v>
      </c>
      <c r="C5925" s="405" t="s">
        <v>2054</v>
      </c>
      <c r="D5925" s="384">
        <v>1363</v>
      </c>
      <c r="E5925">
        <v>0.02</v>
      </c>
      <c r="F5925">
        <v>1.08636</v>
      </c>
      <c r="G5925" s="384">
        <v>0</v>
      </c>
      <c r="H5925">
        <v>1.08636</v>
      </c>
      <c r="I5925">
        <v>2</v>
      </c>
      <c r="J5925" s="384">
        <v>30453.41</v>
      </c>
    </row>
    <row r="5926" spans="1:10">
      <c r="A5926">
        <v>5913</v>
      </c>
      <c r="B5926" s="612">
        <v>43929.252083333333</v>
      </c>
      <c r="C5926" s="405" t="s">
        <v>96</v>
      </c>
      <c r="D5926" s="384">
        <v>1364</v>
      </c>
      <c r="E5926">
        <v>0.08</v>
      </c>
      <c r="F5926">
        <v>1.08521</v>
      </c>
      <c r="G5926" s="384">
        <v>0</v>
      </c>
      <c r="H5926">
        <v>0</v>
      </c>
    </row>
    <row r="5927" spans="1:10">
      <c r="A5927">
        <v>5914</v>
      </c>
      <c r="B5927" s="612">
        <v>43929.252083333333</v>
      </c>
      <c r="C5927" s="405" t="s">
        <v>2110</v>
      </c>
      <c r="D5927" s="384">
        <v>1364</v>
      </c>
      <c r="E5927">
        <v>0.08</v>
      </c>
      <c r="F5927">
        <v>1.08521</v>
      </c>
      <c r="G5927" s="384">
        <v>0</v>
      </c>
      <c r="H5927">
        <v>1.08847</v>
      </c>
    </row>
    <row r="5928" spans="1:10">
      <c r="A5928">
        <v>5921</v>
      </c>
      <c r="B5928" s="612">
        <v>43929.265277777777</v>
      </c>
      <c r="C5928" s="405" t="s">
        <v>2110</v>
      </c>
      <c r="D5928" s="384">
        <v>1364</v>
      </c>
      <c r="E5928">
        <v>0.08</v>
      </c>
      <c r="F5928">
        <v>1.08521</v>
      </c>
      <c r="G5928" s="384">
        <v>0</v>
      </c>
      <c r="H5928">
        <v>1.0868899999999999</v>
      </c>
    </row>
    <row r="5929" spans="1:10">
      <c r="A5929">
        <v>5939</v>
      </c>
      <c r="B5929" s="612">
        <v>43929.379166666666</v>
      </c>
      <c r="C5929" s="405" t="s">
        <v>2054</v>
      </c>
      <c r="D5929" s="384">
        <v>1364</v>
      </c>
      <c r="E5929">
        <v>0.08</v>
      </c>
      <c r="F5929">
        <v>1.0868899999999999</v>
      </c>
      <c r="G5929" s="384">
        <v>0</v>
      </c>
      <c r="H5929">
        <v>1.0868899999999999</v>
      </c>
      <c r="I5929">
        <v>13.44</v>
      </c>
      <c r="J5929" s="384">
        <v>30443.56</v>
      </c>
    </row>
    <row r="5930" spans="1:10">
      <c r="A5930">
        <v>5919</v>
      </c>
      <c r="B5930" s="612">
        <v>43929.265277777777</v>
      </c>
      <c r="C5930" s="405" t="s">
        <v>96</v>
      </c>
      <c r="D5930" s="384">
        <v>1365</v>
      </c>
      <c r="E5930">
        <v>0.14000000000000001</v>
      </c>
      <c r="F5930">
        <v>1.0832999999999999</v>
      </c>
      <c r="G5930" s="384">
        <v>0</v>
      </c>
      <c r="H5930">
        <v>0</v>
      </c>
    </row>
    <row r="5931" spans="1:10">
      <c r="A5931">
        <v>5920</v>
      </c>
      <c r="B5931" s="612">
        <v>43929.265277777777</v>
      </c>
      <c r="C5931" s="405" t="s">
        <v>2110</v>
      </c>
      <c r="D5931" s="384">
        <v>1365</v>
      </c>
      <c r="E5931">
        <v>0.14000000000000001</v>
      </c>
      <c r="F5931">
        <v>1.0832999999999999</v>
      </c>
      <c r="G5931" s="384">
        <v>0</v>
      </c>
      <c r="H5931">
        <v>1.0868899999999999</v>
      </c>
    </row>
    <row r="5932" spans="1:10">
      <c r="A5932">
        <v>5940</v>
      </c>
      <c r="B5932" s="612">
        <v>43929.379166666666</v>
      </c>
      <c r="C5932" s="405" t="s">
        <v>2054</v>
      </c>
      <c r="D5932" s="384">
        <v>1365</v>
      </c>
      <c r="E5932">
        <v>0.14000000000000001</v>
      </c>
      <c r="F5932">
        <v>1.0868899999999999</v>
      </c>
      <c r="G5932" s="384">
        <v>0</v>
      </c>
      <c r="H5932">
        <v>1.0868899999999999</v>
      </c>
      <c r="I5932">
        <v>50.26</v>
      </c>
      <c r="J5932" s="384">
        <v>30493.82</v>
      </c>
    </row>
    <row r="5933" spans="1:10">
      <c r="A5933">
        <v>5926</v>
      </c>
      <c r="B5933" s="612">
        <v>43929.268750000003</v>
      </c>
      <c r="C5933" s="405" t="s">
        <v>97</v>
      </c>
      <c r="D5933" s="384">
        <v>1366</v>
      </c>
      <c r="E5933">
        <v>0.02</v>
      </c>
      <c r="F5933">
        <v>1.08362</v>
      </c>
      <c r="G5933" s="384">
        <v>0</v>
      </c>
      <c r="H5933">
        <v>0</v>
      </c>
    </row>
    <row r="5934" spans="1:10">
      <c r="A5934">
        <v>5927</v>
      </c>
      <c r="B5934" s="612">
        <v>43929.268750000003</v>
      </c>
      <c r="C5934" s="405" t="s">
        <v>2110</v>
      </c>
      <c r="D5934" s="384">
        <v>1366</v>
      </c>
      <c r="E5934">
        <v>0.02</v>
      </c>
      <c r="F5934">
        <v>1.08362</v>
      </c>
      <c r="G5934" s="384">
        <v>0</v>
      </c>
      <c r="H5934">
        <v>1.0826199999999999</v>
      </c>
    </row>
    <row r="5935" spans="1:10">
      <c r="A5935">
        <v>5930</v>
      </c>
      <c r="B5935" s="612">
        <v>43929.283333333333</v>
      </c>
      <c r="C5935" s="405" t="s">
        <v>2110</v>
      </c>
      <c r="D5935" s="384">
        <v>1366</v>
      </c>
      <c r="E5935">
        <v>0.02</v>
      </c>
      <c r="F5935">
        <v>1.08362</v>
      </c>
      <c r="G5935" s="384">
        <v>0</v>
      </c>
      <c r="H5935">
        <v>1.08342</v>
      </c>
    </row>
    <row r="5936" spans="1:10">
      <c r="A5936">
        <v>5934</v>
      </c>
      <c r="B5936" s="612">
        <v>43929.378472222219</v>
      </c>
      <c r="C5936" s="405" t="s">
        <v>2110</v>
      </c>
      <c r="D5936" s="384">
        <v>1366</v>
      </c>
      <c r="E5936">
        <v>0.02</v>
      </c>
      <c r="F5936">
        <v>1.08362</v>
      </c>
      <c r="G5936" s="384">
        <v>0</v>
      </c>
      <c r="H5936">
        <v>1.0844499999999999</v>
      </c>
    </row>
    <row r="5937" spans="1:10">
      <c r="A5937">
        <v>5951</v>
      </c>
      <c r="B5937" s="612">
        <v>43929.557638888888</v>
      </c>
      <c r="C5937" s="405" t="s">
        <v>2110</v>
      </c>
      <c r="D5937" s="384">
        <v>1366</v>
      </c>
      <c r="E5937">
        <v>0.02</v>
      </c>
      <c r="F5937">
        <v>1.08362</v>
      </c>
      <c r="G5937" s="384">
        <v>0</v>
      </c>
      <c r="H5937">
        <v>1.0857399999999999</v>
      </c>
    </row>
    <row r="5938" spans="1:10">
      <c r="A5938">
        <v>5957</v>
      </c>
      <c r="B5938" s="612">
        <v>43929.622916666667</v>
      </c>
      <c r="C5938" s="405" t="s">
        <v>2054</v>
      </c>
      <c r="D5938" s="384">
        <v>1366</v>
      </c>
      <c r="E5938">
        <v>0.02</v>
      </c>
      <c r="F5938">
        <v>1.0857399999999999</v>
      </c>
      <c r="G5938" s="384">
        <v>0</v>
      </c>
      <c r="H5938">
        <v>1.0857399999999999</v>
      </c>
      <c r="I5938">
        <v>-4.24</v>
      </c>
      <c r="J5938" s="384">
        <v>30493.58</v>
      </c>
    </row>
    <row r="5939" spans="1:10">
      <c r="A5939">
        <v>5928</v>
      </c>
      <c r="B5939" s="612">
        <v>43929.283333333333</v>
      </c>
      <c r="C5939" s="405" t="s">
        <v>97</v>
      </c>
      <c r="D5939" s="384">
        <v>1367</v>
      </c>
      <c r="E5939">
        <v>0.02</v>
      </c>
      <c r="F5939">
        <v>1.0852200000000001</v>
      </c>
      <c r="G5939" s="384">
        <v>0</v>
      </c>
      <c r="H5939">
        <v>0</v>
      </c>
    </row>
    <row r="5940" spans="1:10">
      <c r="A5940">
        <v>5929</v>
      </c>
      <c r="B5940" s="612">
        <v>43929.283333333333</v>
      </c>
      <c r="C5940" s="405" t="s">
        <v>2110</v>
      </c>
      <c r="D5940" s="384">
        <v>1367</v>
      </c>
      <c r="E5940">
        <v>0.02</v>
      </c>
      <c r="F5940">
        <v>1.0852200000000001</v>
      </c>
      <c r="G5940" s="384">
        <v>0</v>
      </c>
      <c r="H5940">
        <v>1.08342</v>
      </c>
    </row>
    <row r="5941" spans="1:10">
      <c r="A5941">
        <v>5933</v>
      </c>
      <c r="B5941" s="612">
        <v>43929.378472222219</v>
      </c>
      <c r="C5941" s="405" t="s">
        <v>2110</v>
      </c>
      <c r="D5941" s="384">
        <v>1367</v>
      </c>
      <c r="E5941">
        <v>0.02</v>
      </c>
      <c r="F5941">
        <v>1.0852200000000001</v>
      </c>
      <c r="G5941" s="384">
        <v>0</v>
      </c>
      <c r="H5941">
        <v>1.0844499999999999</v>
      </c>
    </row>
    <row r="5942" spans="1:10">
      <c r="A5942">
        <v>5950</v>
      </c>
      <c r="B5942" s="612">
        <v>43929.557638888888</v>
      </c>
      <c r="C5942" s="405" t="s">
        <v>2110</v>
      </c>
      <c r="D5942" s="384">
        <v>1367</v>
      </c>
      <c r="E5942">
        <v>0.02</v>
      </c>
      <c r="F5942">
        <v>1.0852200000000001</v>
      </c>
      <c r="G5942" s="384">
        <v>0</v>
      </c>
      <c r="H5942">
        <v>1.0857399999999999</v>
      </c>
    </row>
    <row r="5943" spans="1:10">
      <c r="A5943">
        <v>5958</v>
      </c>
      <c r="B5943" s="612">
        <v>43929.622916666667</v>
      </c>
      <c r="C5943" s="405" t="s">
        <v>2054</v>
      </c>
      <c r="D5943" s="384">
        <v>1367</v>
      </c>
      <c r="E5943">
        <v>0.02</v>
      </c>
      <c r="F5943">
        <v>1.0857399999999999</v>
      </c>
      <c r="G5943" s="384">
        <v>0</v>
      </c>
      <c r="H5943">
        <v>1.0857399999999999</v>
      </c>
      <c r="I5943">
        <v>-1.04</v>
      </c>
      <c r="J5943" s="384">
        <v>30492.54</v>
      </c>
    </row>
    <row r="5944" spans="1:10">
      <c r="A5944">
        <v>5931</v>
      </c>
      <c r="B5944" s="612">
        <v>43929.378472222219</v>
      </c>
      <c r="C5944" s="405" t="s">
        <v>97</v>
      </c>
      <c r="D5944" s="384">
        <v>1368</v>
      </c>
      <c r="E5944">
        <v>0.03</v>
      </c>
      <c r="F5944">
        <v>1.08683</v>
      </c>
      <c r="G5944" s="384">
        <v>0</v>
      </c>
      <c r="H5944">
        <v>0</v>
      </c>
    </row>
    <row r="5945" spans="1:10">
      <c r="A5945">
        <v>5932</v>
      </c>
      <c r="B5945" s="612">
        <v>43929.378472222219</v>
      </c>
      <c r="C5945" s="405" t="s">
        <v>2110</v>
      </c>
      <c r="D5945" s="384">
        <v>1368</v>
      </c>
      <c r="E5945">
        <v>0.03</v>
      </c>
      <c r="F5945">
        <v>1.08683</v>
      </c>
      <c r="G5945" s="384">
        <v>0</v>
      </c>
      <c r="H5945">
        <v>1.0844499999999999</v>
      </c>
    </row>
    <row r="5946" spans="1:10">
      <c r="A5946">
        <v>5949</v>
      </c>
      <c r="B5946" s="612">
        <v>43929.557638888888</v>
      </c>
      <c r="C5946" s="405" t="s">
        <v>2110</v>
      </c>
      <c r="D5946" s="384">
        <v>1368</v>
      </c>
      <c r="E5946">
        <v>0.03</v>
      </c>
      <c r="F5946">
        <v>1.08683</v>
      </c>
      <c r="G5946" s="384">
        <v>0</v>
      </c>
      <c r="H5946">
        <v>1.0857399999999999</v>
      </c>
    </row>
    <row r="5947" spans="1:10">
      <c r="A5947">
        <v>5959</v>
      </c>
      <c r="B5947" s="612">
        <v>43929.622916666667</v>
      </c>
      <c r="C5947" s="405" t="s">
        <v>2054</v>
      </c>
      <c r="D5947" s="384">
        <v>1368</v>
      </c>
      <c r="E5947">
        <v>0.03</v>
      </c>
      <c r="F5947">
        <v>1.0857399999999999</v>
      </c>
      <c r="G5947" s="384">
        <v>0</v>
      </c>
      <c r="H5947">
        <v>1.0857399999999999</v>
      </c>
      <c r="I5947">
        <v>3.27</v>
      </c>
      <c r="J5947" s="384">
        <v>30495.81</v>
      </c>
    </row>
    <row r="5948" spans="1:10">
      <c r="A5948">
        <v>5941</v>
      </c>
      <c r="B5948" s="612">
        <v>43929.398611111108</v>
      </c>
      <c r="C5948" s="405" t="s">
        <v>96</v>
      </c>
      <c r="D5948" s="384">
        <v>1369</v>
      </c>
      <c r="E5948">
        <v>0.02</v>
      </c>
      <c r="F5948">
        <v>1.08687</v>
      </c>
      <c r="G5948" s="384">
        <v>0</v>
      </c>
      <c r="H5948">
        <v>0</v>
      </c>
    </row>
    <row r="5949" spans="1:10">
      <c r="A5949">
        <v>5942</v>
      </c>
      <c r="B5949" s="612">
        <v>43929.398611111108</v>
      </c>
      <c r="C5949" s="405" t="s">
        <v>2110</v>
      </c>
      <c r="D5949" s="384">
        <v>1369</v>
      </c>
      <c r="E5949">
        <v>0.02</v>
      </c>
      <c r="F5949">
        <v>1.08687</v>
      </c>
      <c r="G5949" s="384">
        <v>0</v>
      </c>
      <c r="H5949">
        <v>1.0878699999999999</v>
      </c>
    </row>
    <row r="5950" spans="1:10">
      <c r="A5950">
        <v>5943</v>
      </c>
      <c r="B5950" s="612">
        <v>43929.452777777777</v>
      </c>
      <c r="C5950" s="405" t="s">
        <v>2054</v>
      </c>
      <c r="D5950" s="384">
        <v>1369</v>
      </c>
      <c r="E5950">
        <v>0.02</v>
      </c>
      <c r="F5950">
        <v>1.0878699999999999</v>
      </c>
      <c r="G5950" s="384">
        <v>0</v>
      </c>
      <c r="H5950">
        <v>1.0878699999999999</v>
      </c>
      <c r="I5950">
        <v>2</v>
      </c>
      <c r="J5950" s="384">
        <v>30495.82</v>
      </c>
    </row>
    <row r="5951" spans="1:10">
      <c r="A5951">
        <v>5944</v>
      </c>
      <c r="B5951" s="612">
        <v>43929.455555555556</v>
      </c>
      <c r="C5951" s="405" t="s">
        <v>96</v>
      </c>
      <c r="D5951" s="384">
        <v>1370</v>
      </c>
      <c r="E5951">
        <v>0.02</v>
      </c>
      <c r="F5951">
        <v>1.0874600000000001</v>
      </c>
      <c r="G5951" s="384">
        <v>0</v>
      </c>
      <c r="H5951">
        <v>0</v>
      </c>
    </row>
    <row r="5952" spans="1:10">
      <c r="A5952">
        <v>5945</v>
      </c>
      <c r="B5952" s="612">
        <v>43929.455555555556</v>
      </c>
      <c r="C5952" s="405" t="s">
        <v>2110</v>
      </c>
      <c r="D5952" s="384">
        <v>1370</v>
      </c>
      <c r="E5952">
        <v>0.02</v>
      </c>
      <c r="F5952">
        <v>1.0874600000000001</v>
      </c>
      <c r="G5952" s="384">
        <v>0</v>
      </c>
      <c r="H5952">
        <v>1.08846</v>
      </c>
    </row>
    <row r="5953" spans="1:10">
      <c r="A5953">
        <v>5946</v>
      </c>
      <c r="B5953" s="612">
        <v>43929.557638888888</v>
      </c>
      <c r="C5953" s="405" t="s">
        <v>2054</v>
      </c>
      <c r="D5953" s="384">
        <v>1370</v>
      </c>
      <c r="E5953">
        <v>0.02</v>
      </c>
      <c r="F5953">
        <v>1.08846</v>
      </c>
      <c r="G5953" s="384">
        <v>0</v>
      </c>
      <c r="H5953">
        <v>1.08846</v>
      </c>
      <c r="I5953">
        <v>2</v>
      </c>
      <c r="J5953" s="384">
        <v>30497.82</v>
      </c>
    </row>
    <row r="5954" spans="1:10">
      <c r="A5954">
        <v>5947</v>
      </c>
      <c r="B5954" s="612">
        <v>43929.557638888888</v>
      </c>
      <c r="C5954" s="405" t="s">
        <v>97</v>
      </c>
      <c r="D5954" s="384">
        <v>1371</v>
      </c>
      <c r="E5954">
        <v>0.05</v>
      </c>
      <c r="F5954">
        <v>1.08853</v>
      </c>
      <c r="G5954" s="384">
        <v>0</v>
      </c>
      <c r="H5954">
        <v>0</v>
      </c>
    </row>
    <row r="5955" spans="1:10">
      <c r="A5955">
        <v>5948</v>
      </c>
      <c r="B5955" s="612">
        <v>43929.557638888888</v>
      </c>
      <c r="C5955" s="405" t="s">
        <v>2110</v>
      </c>
      <c r="D5955" s="384">
        <v>1371</v>
      </c>
      <c r="E5955">
        <v>0.05</v>
      </c>
      <c r="F5955">
        <v>1.08853</v>
      </c>
      <c r="G5955" s="384">
        <v>0</v>
      </c>
      <c r="H5955">
        <v>1.0857399999999999</v>
      </c>
    </row>
    <row r="5956" spans="1:10">
      <c r="A5956">
        <v>5960</v>
      </c>
      <c r="B5956" s="612">
        <v>43929.622916666667</v>
      </c>
      <c r="C5956" s="405" t="s">
        <v>2054</v>
      </c>
      <c r="D5956" s="384">
        <v>1371</v>
      </c>
      <c r="E5956">
        <v>0.05</v>
      </c>
      <c r="F5956">
        <v>1.0857399999999999</v>
      </c>
      <c r="G5956" s="384">
        <v>0</v>
      </c>
      <c r="H5956">
        <v>1.0857399999999999</v>
      </c>
      <c r="I5956">
        <v>13.95</v>
      </c>
      <c r="J5956" s="384">
        <v>30509.759999999998</v>
      </c>
    </row>
    <row r="5957" spans="1:10">
      <c r="A5957">
        <v>5952</v>
      </c>
      <c r="B5957" s="612">
        <v>43929.577777777777</v>
      </c>
      <c r="C5957" s="405" t="s">
        <v>96</v>
      </c>
      <c r="D5957" s="384">
        <v>1372</v>
      </c>
      <c r="E5957">
        <v>0.02</v>
      </c>
      <c r="F5957">
        <v>1.0880700000000001</v>
      </c>
      <c r="G5957" s="384">
        <v>0</v>
      </c>
      <c r="H5957">
        <v>0</v>
      </c>
    </row>
    <row r="5958" spans="1:10">
      <c r="A5958">
        <v>5953</v>
      </c>
      <c r="B5958" s="612">
        <v>43929.577777777777</v>
      </c>
      <c r="C5958" s="405" t="s">
        <v>2110</v>
      </c>
      <c r="D5958" s="384">
        <v>1372</v>
      </c>
      <c r="E5958">
        <v>0.02</v>
      </c>
      <c r="F5958">
        <v>1.0880700000000001</v>
      </c>
      <c r="G5958" s="384">
        <v>0</v>
      </c>
      <c r="H5958">
        <v>1.08907</v>
      </c>
    </row>
    <row r="5959" spans="1:10">
      <c r="A5959">
        <v>5956</v>
      </c>
      <c r="B5959" s="612">
        <v>43929.62222222222</v>
      </c>
      <c r="C5959" s="405" t="s">
        <v>2110</v>
      </c>
      <c r="D5959" s="384">
        <v>1372</v>
      </c>
      <c r="E5959">
        <v>0.02</v>
      </c>
      <c r="F5959">
        <v>1.0880700000000001</v>
      </c>
      <c r="G5959" s="384">
        <v>0</v>
      </c>
      <c r="H5959">
        <v>1.0882700000000001</v>
      </c>
    </row>
    <row r="5960" spans="1:10">
      <c r="A5960">
        <v>5961</v>
      </c>
      <c r="B5960" s="612">
        <v>43929.643055555556</v>
      </c>
      <c r="C5960" s="405" t="s">
        <v>2054</v>
      </c>
      <c r="D5960" s="384">
        <v>1372</v>
      </c>
      <c r="E5960">
        <v>0.02</v>
      </c>
      <c r="F5960">
        <v>1.0882700000000001</v>
      </c>
      <c r="G5960" s="384">
        <v>0</v>
      </c>
      <c r="H5960">
        <v>1.0882700000000001</v>
      </c>
      <c r="I5960">
        <v>0.4</v>
      </c>
      <c r="J5960" s="384">
        <v>30510.16</v>
      </c>
    </row>
    <row r="5961" spans="1:10">
      <c r="A5961">
        <v>5954</v>
      </c>
      <c r="B5961" s="612">
        <v>43929.62222222222</v>
      </c>
      <c r="C5961" s="405" t="s">
        <v>96</v>
      </c>
      <c r="D5961" s="384">
        <v>1373</v>
      </c>
      <c r="E5961">
        <v>0.02</v>
      </c>
      <c r="F5961">
        <v>1.08646</v>
      </c>
      <c r="G5961" s="384">
        <v>0</v>
      </c>
      <c r="H5961">
        <v>0</v>
      </c>
    </row>
    <row r="5962" spans="1:10">
      <c r="A5962">
        <v>5955</v>
      </c>
      <c r="B5962" s="612">
        <v>43929.62222222222</v>
      </c>
      <c r="C5962" s="405" t="s">
        <v>2110</v>
      </c>
      <c r="D5962" s="384">
        <v>1373</v>
      </c>
      <c r="E5962">
        <v>0.02</v>
      </c>
      <c r="F5962">
        <v>1.08646</v>
      </c>
      <c r="G5962" s="384">
        <v>0</v>
      </c>
      <c r="H5962">
        <v>1.0882700000000001</v>
      </c>
    </row>
    <row r="5963" spans="1:10">
      <c r="A5963">
        <v>5962</v>
      </c>
      <c r="B5963" s="612">
        <v>43929.643055555556</v>
      </c>
      <c r="C5963" s="405" t="s">
        <v>2054</v>
      </c>
      <c r="D5963" s="384">
        <v>1373</v>
      </c>
      <c r="E5963">
        <v>0.02</v>
      </c>
      <c r="F5963">
        <v>1.0882700000000001</v>
      </c>
      <c r="G5963" s="384">
        <v>0</v>
      </c>
      <c r="H5963">
        <v>1.0882700000000001</v>
      </c>
      <c r="I5963">
        <v>3.62</v>
      </c>
      <c r="J5963" s="384">
        <v>30513.78</v>
      </c>
    </row>
    <row r="5964" spans="1:10">
      <c r="A5964">
        <v>5963</v>
      </c>
      <c r="B5964" s="612">
        <v>43929.665277777778</v>
      </c>
      <c r="C5964" s="405" t="s">
        <v>96</v>
      </c>
      <c r="D5964" s="384">
        <v>1374</v>
      </c>
      <c r="E5964">
        <v>0.02</v>
      </c>
      <c r="F5964">
        <v>1.08647</v>
      </c>
      <c r="G5964" s="384">
        <v>0</v>
      </c>
      <c r="H5964">
        <v>0</v>
      </c>
    </row>
    <row r="5965" spans="1:10">
      <c r="A5965">
        <v>5964</v>
      </c>
      <c r="B5965" s="612">
        <v>43929.665277777778</v>
      </c>
      <c r="C5965" s="405" t="s">
        <v>2110</v>
      </c>
      <c r="D5965" s="384">
        <v>1374</v>
      </c>
      <c r="E5965">
        <v>0.02</v>
      </c>
      <c r="F5965">
        <v>1.08647</v>
      </c>
      <c r="G5965" s="384">
        <v>0</v>
      </c>
      <c r="H5965">
        <v>1.0874699999999999</v>
      </c>
    </row>
    <row r="5966" spans="1:10">
      <c r="A5966">
        <v>5967</v>
      </c>
      <c r="B5966" s="612">
        <v>43930.034722222219</v>
      </c>
      <c r="C5966" s="405" t="s">
        <v>2054</v>
      </c>
      <c r="D5966" s="384">
        <v>1374</v>
      </c>
      <c r="E5966">
        <v>0.02</v>
      </c>
      <c r="F5966">
        <v>1.0874699999999999</v>
      </c>
      <c r="G5966" s="384">
        <v>0</v>
      </c>
      <c r="H5966">
        <v>1.0874699999999999</v>
      </c>
      <c r="I5966">
        <v>1.76</v>
      </c>
      <c r="J5966" s="384">
        <v>30515.54</v>
      </c>
    </row>
    <row r="5967" spans="1:10">
      <c r="A5967">
        <v>5965</v>
      </c>
      <c r="B5967" s="612">
        <v>43929.676388888889</v>
      </c>
      <c r="C5967" s="405" t="s">
        <v>97</v>
      </c>
      <c r="D5967" s="384">
        <v>1375</v>
      </c>
      <c r="E5967">
        <v>0.02</v>
      </c>
      <c r="F5967">
        <v>1.0860099999999999</v>
      </c>
      <c r="G5967" s="384">
        <v>0</v>
      </c>
      <c r="H5967">
        <v>0</v>
      </c>
    </row>
    <row r="5968" spans="1:10">
      <c r="A5968">
        <v>5966</v>
      </c>
      <c r="B5968" s="612">
        <v>43929.676388888889</v>
      </c>
      <c r="C5968" s="405" t="s">
        <v>2110</v>
      </c>
      <c r="D5968" s="384">
        <v>1375</v>
      </c>
      <c r="E5968">
        <v>0.02</v>
      </c>
      <c r="F5968">
        <v>1.0860099999999999</v>
      </c>
      <c r="G5968" s="384">
        <v>0</v>
      </c>
      <c r="H5968">
        <v>1.08501</v>
      </c>
    </row>
    <row r="5969" spans="1:10">
      <c r="A5969">
        <v>5970</v>
      </c>
      <c r="B5969" s="612">
        <v>43930.035416666666</v>
      </c>
      <c r="C5969" s="405" t="s">
        <v>2110</v>
      </c>
      <c r="D5969" s="384">
        <v>1375</v>
      </c>
      <c r="E5969">
        <v>0.02</v>
      </c>
      <c r="F5969">
        <v>1.0860099999999999</v>
      </c>
      <c r="G5969" s="384">
        <v>0</v>
      </c>
      <c r="H5969">
        <v>1.08582</v>
      </c>
    </row>
    <row r="5970" spans="1:10">
      <c r="A5970">
        <v>5973</v>
      </c>
      <c r="B5970" s="612">
        <v>43930.075694444444</v>
      </c>
      <c r="C5970" s="405" t="s">
        <v>2054</v>
      </c>
      <c r="D5970" s="384">
        <v>1375</v>
      </c>
      <c r="E5970">
        <v>0.02</v>
      </c>
      <c r="F5970">
        <v>1.08582</v>
      </c>
      <c r="G5970" s="384">
        <v>0</v>
      </c>
      <c r="H5970">
        <v>1.08582</v>
      </c>
      <c r="I5970">
        <v>0.45</v>
      </c>
      <c r="J5970" s="384">
        <v>30515.99</v>
      </c>
    </row>
    <row r="5971" spans="1:10">
      <c r="A5971">
        <v>5968</v>
      </c>
      <c r="B5971" s="612">
        <v>43930.035416666666</v>
      </c>
      <c r="C5971" s="405" t="s">
        <v>97</v>
      </c>
      <c r="D5971" s="384">
        <v>1376</v>
      </c>
      <c r="E5971">
        <v>0.02</v>
      </c>
      <c r="F5971">
        <v>1.08762</v>
      </c>
      <c r="G5971" s="384">
        <v>0</v>
      </c>
      <c r="H5971">
        <v>0</v>
      </c>
    </row>
    <row r="5972" spans="1:10">
      <c r="A5972">
        <v>5969</v>
      </c>
      <c r="B5972" s="612">
        <v>43930.035416666666</v>
      </c>
      <c r="C5972" s="405" t="s">
        <v>2110</v>
      </c>
      <c r="D5972" s="384">
        <v>1376</v>
      </c>
      <c r="E5972">
        <v>0.02</v>
      </c>
      <c r="F5972">
        <v>1.08762</v>
      </c>
      <c r="G5972" s="384">
        <v>0</v>
      </c>
      <c r="H5972">
        <v>1.08582</v>
      </c>
    </row>
    <row r="5973" spans="1:10">
      <c r="A5973">
        <v>5974</v>
      </c>
      <c r="B5973" s="612">
        <v>43930.075694444444</v>
      </c>
      <c r="C5973" s="405" t="s">
        <v>2054</v>
      </c>
      <c r="D5973" s="384">
        <v>1376</v>
      </c>
      <c r="E5973">
        <v>0.02</v>
      </c>
      <c r="F5973">
        <v>1.08582</v>
      </c>
      <c r="G5973" s="384">
        <v>0</v>
      </c>
      <c r="H5973">
        <v>1.08582</v>
      </c>
      <c r="I5973">
        <v>3.6</v>
      </c>
      <c r="J5973" s="384">
        <v>30519.59</v>
      </c>
    </row>
    <row r="5974" spans="1:10">
      <c r="A5974">
        <v>5971</v>
      </c>
      <c r="B5974" s="612">
        <v>43930.048611111109</v>
      </c>
      <c r="C5974" s="405" t="s">
        <v>96</v>
      </c>
      <c r="D5974" s="384">
        <v>1377</v>
      </c>
      <c r="E5974">
        <v>0.02</v>
      </c>
      <c r="F5974">
        <v>1.08687</v>
      </c>
      <c r="G5974" s="384">
        <v>0</v>
      </c>
      <c r="H5974">
        <v>0</v>
      </c>
    </row>
    <row r="5975" spans="1:10">
      <c r="A5975">
        <v>5972</v>
      </c>
      <c r="B5975" s="612">
        <v>43930.048611111109</v>
      </c>
      <c r="C5975" s="405" t="s">
        <v>2110</v>
      </c>
      <c r="D5975" s="384">
        <v>1377</v>
      </c>
      <c r="E5975">
        <v>0.02</v>
      </c>
      <c r="F5975">
        <v>1.08687</v>
      </c>
      <c r="G5975" s="384">
        <v>0</v>
      </c>
      <c r="H5975">
        <v>1.0878699999999999</v>
      </c>
    </row>
    <row r="5976" spans="1:10">
      <c r="A5976">
        <v>5977</v>
      </c>
      <c r="B5976" s="612">
        <v>43930.254166666666</v>
      </c>
      <c r="C5976" s="405" t="s">
        <v>2110</v>
      </c>
      <c r="D5976" s="384">
        <v>1377</v>
      </c>
      <c r="E5976">
        <v>0.02</v>
      </c>
      <c r="F5976">
        <v>1.08687</v>
      </c>
      <c r="G5976" s="384">
        <v>0</v>
      </c>
      <c r="H5976">
        <v>1.08707</v>
      </c>
    </row>
    <row r="5977" spans="1:10">
      <c r="A5977">
        <v>5983</v>
      </c>
      <c r="B5977" s="612">
        <v>43930.311805555553</v>
      </c>
      <c r="C5977" s="405" t="s">
        <v>2054</v>
      </c>
      <c r="D5977" s="384">
        <v>1377</v>
      </c>
      <c r="E5977">
        <v>0.02</v>
      </c>
      <c r="F5977">
        <v>1.08707</v>
      </c>
      <c r="G5977" s="384">
        <v>0</v>
      </c>
      <c r="H5977">
        <v>1.08707</v>
      </c>
      <c r="I5977">
        <v>0.4</v>
      </c>
      <c r="J5977" s="384">
        <v>30519.99</v>
      </c>
    </row>
    <row r="5978" spans="1:10">
      <c r="A5978">
        <v>5975</v>
      </c>
      <c r="B5978" s="612">
        <v>43930.254166666666</v>
      </c>
      <c r="C5978" s="405" t="s">
        <v>96</v>
      </c>
      <c r="D5978" s="384">
        <v>1378</v>
      </c>
      <c r="E5978">
        <v>0.02</v>
      </c>
      <c r="F5978">
        <v>1.08527</v>
      </c>
      <c r="G5978" s="384">
        <v>0</v>
      </c>
      <c r="H5978">
        <v>0</v>
      </c>
    </row>
    <row r="5979" spans="1:10">
      <c r="A5979">
        <v>5976</v>
      </c>
      <c r="B5979" s="612">
        <v>43930.254166666666</v>
      </c>
      <c r="C5979" s="405" t="s">
        <v>2110</v>
      </c>
      <c r="D5979" s="384">
        <v>1378</v>
      </c>
      <c r="E5979">
        <v>0.02</v>
      </c>
      <c r="F5979">
        <v>1.08527</v>
      </c>
      <c r="G5979" s="384">
        <v>0</v>
      </c>
      <c r="H5979">
        <v>1.08707</v>
      </c>
    </row>
    <row r="5980" spans="1:10">
      <c r="A5980">
        <v>5984</v>
      </c>
      <c r="B5980" s="612">
        <v>43930.311805555553</v>
      </c>
      <c r="C5980" s="405" t="s">
        <v>2054</v>
      </c>
      <c r="D5980" s="384">
        <v>1378</v>
      </c>
      <c r="E5980">
        <v>0.02</v>
      </c>
      <c r="F5980">
        <v>1.08707</v>
      </c>
      <c r="G5980" s="384">
        <v>0</v>
      </c>
      <c r="H5980">
        <v>1.08707</v>
      </c>
      <c r="I5980">
        <v>3.6</v>
      </c>
      <c r="J5980" s="384">
        <v>30523.59</v>
      </c>
    </row>
    <row r="5981" spans="1:10">
      <c r="A5981">
        <v>5978</v>
      </c>
      <c r="B5981" s="612">
        <v>43930.268055555556</v>
      </c>
      <c r="C5981" s="405" t="s">
        <v>97</v>
      </c>
      <c r="D5981" s="384">
        <v>1379</v>
      </c>
      <c r="E5981">
        <v>0.02</v>
      </c>
      <c r="F5981">
        <v>1.08466</v>
      </c>
      <c r="G5981" s="384">
        <v>0</v>
      </c>
      <c r="H5981">
        <v>0</v>
      </c>
    </row>
    <row r="5982" spans="1:10">
      <c r="A5982">
        <v>5979</v>
      </c>
      <c r="B5982" s="612">
        <v>43930.268055555556</v>
      </c>
      <c r="C5982" s="405" t="s">
        <v>2110</v>
      </c>
      <c r="D5982" s="384">
        <v>1379</v>
      </c>
      <c r="E5982">
        <v>0.02</v>
      </c>
      <c r="F5982">
        <v>1.08466</v>
      </c>
      <c r="G5982" s="384">
        <v>0</v>
      </c>
      <c r="H5982">
        <v>1.0836600000000001</v>
      </c>
    </row>
    <row r="5983" spans="1:10">
      <c r="A5983">
        <v>5982</v>
      </c>
      <c r="B5983" s="612">
        <v>43930.291666666664</v>
      </c>
      <c r="C5983" s="405" t="s">
        <v>2110</v>
      </c>
      <c r="D5983" s="384">
        <v>1379</v>
      </c>
      <c r="E5983">
        <v>0.02</v>
      </c>
      <c r="F5983">
        <v>1.08466</v>
      </c>
      <c r="G5983" s="384">
        <v>0</v>
      </c>
      <c r="H5983">
        <v>1.0844800000000001</v>
      </c>
    </row>
    <row r="5984" spans="1:10">
      <c r="A5984">
        <v>5991</v>
      </c>
      <c r="B5984" s="612">
        <v>43930.32708333333</v>
      </c>
      <c r="C5984" s="405" t="s">
        <v>2110</v>
      </c>
      <c r="D5984" s="384">
        <v>1379</v>
      </c>
      <c r="E5984">
        <v>0.02</v>
      </c>
      <c r="F5984">
        <v>1.08466</v>
      </c>
      <c r="G5984" s="384">
        <v>0</v>
      </c>
      <c r="H5984">
        <v>1.08551</v>
      </c>
    </row>
    <row r="5985" spans="1:10">
      <c r="A5985">
        <v>6000</v>
      </c>
      <c r="B5985" s="612">
        <v>43930.478472222225</v>
      </c>
      <c r="C5985" s="405" t="s">
        <v>2054</v>
      </c>
      <c r="D5985" s="384">
        <v>1379</v>
      </c>
      <c r="E5985">
        <v>0.02</v>
      </c>
      <c r="F5985">
        <v>1.08551</v>
      </c>
      <c r="G5985" s="384">
        <v>0</v>
      </c>
      <c r="H5985">
        <v>1.08551</v>
      </c>
      <c r="I5985">
        <v>-1.7</v>
      </c>
      <c r="J5985" s="384">
        <v>30525.89</v>
      </c>
    </row>
    <row r="5986" spans="1:10">
      <c r="A5986">
        <v>5980</v>
      </c>
      <c r="B5986" s="612">
        <v>43930.291666666664</v>
      </c>
      <c r="C5986" s="405" t="s">
        <v>97</v>
      </c>
      <c r="D5986" s="384">
        <v>1380</v>
      </c>
      <c r="E5986">
        <v>0.02</v>
      </c>
      <c r="F5986">
        <v>1.08629</v>
      </c>
      <c r="G5986" s="384">
        <v>0</v>
      </c>
      <c r="H5986">
        <v>0</v>
      </c>
    </row>
    <row r="5987" spans="1:10">
      <c r="A5987">
        <v>5981</v>
      </c>
      <c r="B5987" s="612">
        <v>43930.291666666664</v>
      </c>
      <c r="C5987" s="405" t="s">
        <v>2110</v>
      </c>
      <c r="D5987" s="384">
        <v>1380</v>
      </c>
      <c r="E5987">
        <v>0.02</v>
      </c>
      <c r="F5987">
        <v>1.08629</v>
      </c>
      <c r="G5987" s="384">
        <v>0</v>
      </c>
      <c r="H5987">
        <v>1.0844800000000001</v>
      </c>
    </row>
    <row r="5988" spans="1:10">
      <c r="A5988">
        <v>5990</v>
      </c>
      <c r="B5988" s="612">
        <v>43930.32708333333</v>
      </c>
      <c r="C5988" s="405" t="s">
        <v>2110</v>
      </c>
      <c r="D5988" s="384">
        <v>1380</v>
      </c>
      <c r="E5988">
        <v>0.02</v>
      </c>
      <c r="F5988">
        <v>1.08629</v>
      </c>
      <c r="G5988" s="384">
        <v>0</v>
      </c>
      <c r="H5988">
        <v>1.08551</v>
      </c>
    </row>
    <row r="5989" spans="1:10">
      <c r="A5989">
        <v>6001</v>
      </c>
      <c r="B5989" s="612">
        <v>43930.478472222225</v>
      </c>
      <c r="C5989" s="405" t="s">
        <v>2054</v>
      </c>
      <c r="D5989" s="384">
        <v>1380</v>
      </c>
      <c r="E5989">
        <v>0.02</v>
      </c>
      <c r="F5989">
        <v>1.08551</v>
      </c>
      <c r="G5989" s="384">
        <v>0</v>
      </c>
      <c r="H5989">
        <v>1.08551</v>
      </c>
      <c r="I5989">
        <v>1.56</v>
      </c>
      <c r="J5989" s="384">
        <v>30527.45</v>
      </c>
    </row>
    <row r="5990" spans="1:10">
      <c r="A5990">
        <v>5985</v>
      </c>
      <c r="B5990" s="612">
        <v>43930.318749999999</v>
      </c>
      <c r="C5990" s="405" t="s">
        <v>96</v>
      </c>
      <c r="D5990" s="384">
        <v>1381</v>
      </c>
      <c r="E5990">
        <v>0.02</v>
      </c>
      <c r="F5990">
        <v>1.0867199999999999</v>
      </c>
      <c r="G5990" s="384">
        <v>0</v>
      </c>
      <c r="H5990">
        <v>0</v>
      </c>
    </row>
    <row r="5991" spans="1:10">
      <c r="A5991">
        <v>5986</v>
      </c>
      <c r="B5991" s="612">
        <v>43930.318749999999</v>
      </c>
      <c r="C5991" s="405" t="s">
        <v>2110</v>
      </c>
      <c r="D5991" s="384">
        <v>1381</v>
      </c>
      <c r="E5991">
        <v>0.02</v>
      </c>
      <c r="F5991">
        <v>1.0867199999999999</v>
      </c>
      <c r="G5991" s="384">
        <v>0</v>
      </c>
      <c r="H5991">
        <v>1.08772</v>
      </c>
    </row>
    <row r="5992" spans="1:10">
      <c r="A5992">
        <v>5987</v>
      </c>
      <c r="B5992" s="612">
        <v>43930.32708333333</v>
      </c>
      <c r="C5992" s="405" t="s">
        <v>2054</v>
      </c>
      <c r="D5992" s="384">
        <v>1381</v>
      </c>
      <c r="E5992">
        <v>0.02</v>
      </c>
      <c r="F5992">
        <v>1.08772</v>
      </c>
      <c r="G5992" s="384">
        <v>0</v>
      </c>
      <c r="H5992">
        <v>1.08772</v>
      </c>
      <c r="I5992">
        <v>2</v>
      </c>
      <c r="J5992" s="384">
        <v>30525.59</v>
      </c>
    </row>
    <row r="5993" spans="1:10">
      <c r="A5993">
        <v>5988</v>
      </c>
      <c r="B5993" s="612">
        <v>43930.32708333333</v>
      </c>
      <c r="C5993" s="405" t="s">
        <v>97</v>
      </c>
      <c r="D5993" s="384">
        <v>1382</v>
      </c>
      <c r="E5993">
        <v>0.03</v>
      </c>
      <c r="F5993">
        <v>1.08789</v>
      </c>
      <c r="G5993" s="384">
        <v>0</v>
      </c>
      <c r="H5993">
        <v>0</v>
      </c>
    </row>
    <row r="5994" spans="1:10">
      <c r="A5994">
        <v>5989</v>
      </c>
      <c r="B5994" s="612">
        <v>43930.32708333333</v>
      </c>
      <c r="C5994" s="405" t="s">
        <v>2110</v>
      </c>
      <c r="D5994" s="384">
        <v>1382</v>
      </c>
      <c r="E5994">
        <v>0.03</v>
      </c>
      <c r="F5994">
        <v>1.08789</v>
      </c>
      <c r="G5994" s="384">
        <v>0</v>
      </c>
      <c r="H5994">
        <v>1.08551</v>
      </c>
    </row>
    <row r="5995" spans="1:10">
      <c r="A5995">
        <v>6002</v>
      </c>
      <c r="B5995" s="612">
        <v>43930.478472222225</v>
      </c>
      <c r="C5995" s="405" t="s">
        <v>2054</v>
      </c>
      <c r="D5995" s="384">
        <v>1382</v>
      </c>
      <c r="E5995">
        <v>0.03</v>
      </c>
      <c r="F5995">
        <v>1.08551</v>
      </c>
      <c r="G5995" s="384">
        <v>0</v>
      </c>
      <c r="H5995">
        <v>1.08551</v>
      </c>
      <c r="I5995">
        <v>7.14</v>
      </c>
      <c r="J5995" s="384">
        <v>30534.59</v>
      </c>
    </row>
    <row r="5996" spans="1:10">
      <c r="A5996">
        <v>5992</v>
      </c>
      <c r="B5996" s="612">
        <v>43930.331944444442</v>
      </c>
      <c r="C5996" s="405" t="s">
        <v>96</v>
      </c>
      <c r="D5996" s="384">
        <v>1383</v>
      </c>
      <c r="E5996">
        <v>0.02</v>
      </c>
      <c r="F5996">
        <v>1.08769</v>
      </c>
      <c r="G5996" s="384">
        <v>0</v>
      </c>
      <c r="H5996">
        <v>0</v>
      </c>
    </row>
    <row r="5997" spans="1:10">
      <c r="A5997">
        <v>5993</v>
      </c>
      <c r="B5997" s="612">
        <v>43930.331944444442</v>
      </c>
      <c r="C5997" s="405" t="s">
        <v>2110</v>
      </c>
      <c r="D5997" s="384">
        <v>1383</v>
      </c>
      <c r="E5997">
        <v>0.02</v>
      </c>
      <c r="F5997">
        <v>1.08769</v>
      </c>
      <c r="G5997" s="384">
        <v>0</v>
      </c>
      <c r="H5997">
        <v>1.0886899999999999</v>
      </c>
    </row>
    <row r="5998" spans="1:10">
      <c r="A5998">
        <v>5994</v>
      </c>
      <c r="B5998" s="612">
        <v>43930.415277777778</v>
      </c>
      <c r="C5998" s="405" t="s">
        <v>2054</v>
      </c>
      <c r="D5998" s="384">
        <v>1383</v>
      </c>
      <c r="E5998">
        <v>0.02</v>
      </c>
      <c r="F5998">
        <v>1.0886899999999999</v>
      </c>
      <c r="G5998" s="384">
        <v>0</v>
      </c>
      <c r="H5998">
        <v>1.0886899999999999</v>
      </c>
      <c r="I5998">
        <v>2</v>
      </c>
      <c r="J5998" s="384">
        <v>30527.59</v>
      </c>
    </row>
    <row r="5999" spans="1:10">
      <c r="A5999">
        <v>5995</v>
      </c>
      <c r="B5999" s="612">
        <v>43930.443749999999</v>
      </c>
      <c r="C5999" s="405" t="s">
        <v>96</v>
      </c>
      <c r="D5999" s="384">
        <v>1384</v>
      </c>
      <c r="E5999">
        <v>0.02</v>
      </c>
      <c r="F5999">
        <v>1.08752</v>
      </c>
      <c r="G5999" s="384">
        <v>0</v>
      </c>
      <c r="H5999">
        <v>0</v>
      </c>
    </row>
    <row r="6000" spans="1:10">
      <c r="A6000">
        <v>5996</v>
      </c>
      <c r="B6000" s="612">
        <v>43930.443749999999</v>
      </c>
      <c r="C6000" s="405" t="s">
        <v>2110</v>
      </c>
      <c r="D6000" s="384">
        <v>1384</v>
      </c>
      <c r="E6000">
        <v>0.02</v>
      </c>
      <c r="F6000">
        <v>1.08752</v>
      </c>
      <c r="G6000" s="384">
        <v>0</v>
      </c>
      <c r="H6000">
        <v>1.0885199999999999</v>
      </c>
    </row>
    <row r="6001" spans="1:10">
      <c r="A6001">
        <v>5999</v>
      </c>
      <c r="B6001" s="612">
        <v>43930.456250000003</v>
      </c>
      <c r="C6001" s="405" t="s">
        <v>2110</v>
      </c>
      <c r="D6001" s="384">
        <v>1384</v>
      </c>
      <c r="E6001">
        <v>0.02</v>
      </c>
      <c r="F6001">
        <v>1.08752</v>
      </c>
      <c r="G6001" s="384">
        <v>0</v>
      </c>
      <c r="H6001">
        <v>1.08772</v>
      </c>
    </row>
    <row r="6002" spans="1:10">
      <c r="A6002">
        <v>6008</v>
      </c>
      <c r="B6002" s="612">
        <v>43930.521527777775</v>
      </c>
      <c r="C6002" s="405" t="s">
        <v>2054</v>
      </c>
      <c r="D6002" s="384">
        <v>1384</v>
      </c>
      <c r="E6002">
        <v>0.02</v>
      </c>
      <c r="F6002">
        <v>1.08772</v>
      </c>
      <c r="G6002" s="384">
        <v>0</v>
      </c>
      <c r="H6002">
        <v>1.08772</v>
      </c>
      <c r="I6002">
        <v>0.4</v>
      </c>
      <c r="J6002" s="384">
        <v>30534.99</v>
      </c>
    </row>
    <row r="6003" spans="1:10">
      <c r="A6003">
        <v>5997</v>
      </c>
      <c r="B6003" s="612">
        <v>43930.456250000003</v>
      </c>
      <c r="C6003" s="405" t="s">
        <v>96</v>
      </c>
      <c r="D6003" s="384">
        <v>1385</v>
      </c>
      <c r="E6003">
        <v>0.02</v>
      </c>
      <c r="F6003">
        <v>1.08592</v>
      </c>
      <c r="G6003" s="384">
        <v>0</v>
      </c>
      <c r="H6003">
        <v>0</v>
      </c>
    </row>
    <row r="6004" spans="1:10">
      <c r="A6004">
        <v>5998</v>
      </c>
      <c r="B6004" s="612">
        <v>43930.456250000003</v>
      </c>
      <c r="C6004" s="405" t="s">
        <v>2110</v>
      </c>
      <c r="D6004" s="384">
        <v>1385</v>
      </c>
      <c r="E6004">
        <v>0.02</v>
      </c>
      <c r="F6004">
        <v>1.08592</v>
      </c>
      <c r="G6004" s="384">
        <v>0</v>
      </c>
      <c r="H6004">
        <v>1.08772</v>
      </c>
    </row>
    <row r="6005" spans="1:10">
      <c r="A6005">
        <v>6009</v>
      </c>
      <c r="B6005" s="612">
        <v>43930.521527777775</v>
      </c>
      <c r="C6005" s="405" t="s">
        <v>2054</v>
      </c>
      <c r="D6005" s="384">
        <v>1385</v>
      </c>
      <c r="E6005">
        <v>0.02</v>
      </c>
      <c r="F6005">
        <v>1.08772</v>
      </c>
      <c r="G6005" s="384">
        <v>0</v>
      </c>
      <c r="H6005">
        <v>1.08772</v>
      </c>
      <c r="I6005">
        <v>3.6</v>
      </c>
      <c r="J6005" s="384">
        <v>30538.59</v>
      </c>
    </row>
    <row r="6006" spans="1:10">
      <c r="A6006">
        <v>6003</v>
      </c>
      <c r="B6006" s="612">
        <v>43930.492361111108</v>
      </c>
      <c r="C6006" s="405" t="s">
        <v>97</v>
      </c>
      <c r="D6006" s="384">
        <v>1386</v>
      </c>
      <c r="E6006">
        <v>0.02</v>
      </c>
      <c r="F6006">
        <v>1.08552</v>
      </c>
      <c r="G6006" s="384">
        <v>0</v>
      </c>
      <c r="H6006">
        <v>0</v>
      </c>
    </row>
    <row r="6007" spans="1:10">
      <c r="A6007">
        <v>6004</v>
      </c>
      <c r="B6007" s="612">
        <v>43930.492361111108</v>
      </c>
      <c r="C6007" s="405" t="s">
        <v>2110</v>
      </c>
      <c r="D6007" s="384">
        <v>1386</v>
      </c>
      <c r="E6007">
        <v>0.02</v>
      </c>
      <c r="F6007">
        <v>1.08552</v>
      </c>
      <c r="G6007" s="384">
        <v>0</v>
      </c>
      <c r="H6007">
        <v>1.0845199999999999</v>
      </c>
    </row>
    <row r="6008" spans="1:10">
      <c r="A6008">
        <v>6007</v>
      </c>
      <c r="B6008" s="612">
        <v>43930.511111111111</v>
      </c>
      <c r="C6008" s="405" t="s">
        <v>2110</v>
      </c>
      <c r="D6008" s="384">
        <v>1386</v>
      </c>
      <c r="E6008">
        <v>0.02</v>
      </c>
      <c r="F6008">
        <v>1.08552</v>
      </c>
      <c r="G6008" s="384">
        <v>0</v>
      </c>
      <c r="H6008">
        <v>1.0853200000000001</v>
      </c>
    </row>
    <row r="6009" spans="1:10">
      <c r="A6009">
        <v>6013</v>
      </c>
      <c r="B6009" s="612">
        <v>43930.53402777778</v>
      </c>
      <c r="C6009" s="405" t="s">
        <v>2110</v>
      </c>
      <c r="D6009" s="384">
        <v>1386</v>
      </c>
      <c r="E6009">
        <v>0.02</v>
      </c>
      <c r="F6009">
        <v>1.08552</v>
      </c>
      <c r="G6009" s="384">
        <v>0</v>
      </c>
      <c r="H6009">
        <v>1.0863499999999999</v>
      </c>
    </row>
    <row r="6010" spans="1:10">
      <c r="A6010">
        <v>6018</v>
      </c>
      <c r="B6010" s="612">
        <v>43930.539583333331</v>
      </c>
      <c r="C6010" s="405" t="s">
        <v>2110</v>
      </c>
      <c r="D6010" s="384">
        <v>1386</v>
      </c>
      <c r="E6010">
        <v>0.02</v>
      </c>
      <c r="F6010">
        <v>1.08552</v>
      </c>
      <c r="G6010" s="384">
        <v>0</v>
      </c>
      <c r="H6010">
        <v>1.0877600000000001</v>
      </c>
    </row>
    <row r="6011" spans="1:10">
      <c r="A6011">
        <v>6027</v>
      </c>
      <c r="B6011" s="612">
        <v>43930.556250000001</v>
      </c>
      <c r="C6011" s="405" t="s">
        <v>2110</v>
      </c>
      <c r="D6011" s="384">
        <v>1386</v>
      </c>
      <c r="E6011">
        <v>0.02</v>
      </c>
      <c r="F6011">
        <v>1.08552</v>
      </c>
      <c r="G6011" s="384">
        <v>0</v>
      </c>
      <c r="H6011">
        <v>1.08918</v>
      </c>
    </row>
    <row r="6012" spans="1:10">
      <c r="A6012">
        <v>6037</v>
      </c>
      <c r="B6012" s="612">
        <v>43930.623611111114</v>
      </c>
      <c r="C6012" s="405" t="s">
        <v>2110</v>
      </c>
      <c r="D6012" s="384">
        <v>1386</v>
      </c>
      <c r="E6012">
        <v>0.02</v>
      </c>
      <c r="F6012">
        <v>1.08552</v>
      </c>
      <c r="G6012" s="384">
        <v>0</v>
      </c>
      <c r="H6012">
        <v>1.0908199999999999</v>
      </c>
    </row>
    <row r="6013" spans="1:10">
      <c r="A6013">
        <v>6068</v>
      </c>
      <c r="B6013" s="612">
        <v>43934.284722222219</v>
      </c>
      <c r="C6013" s="405" t="s">
        <v>2110</v>
      </c>
      <c r="D6013" s="384">
        <v>1386</v>
      </c>
      <c r="E6013">
        <v>0.02</v>
      </c>
      <c r="F6013">
        <v>1.08552</v>
      </c>
      <c r="G6013" s="384">
        <v>0</v>
      </c>
      <c r="H6013">
        <v>1.0925199999999999</v>
      </c>
    </row>
    <row r="6014" spans="1:10">
      <c r="A6014">
        <v>6078</v>
      </c>
      <c r="B6014" s="612">
        <v>43934.425694444442</v>
      </c>
      <c r="C6014" s="405" t="s">
        <v>2054</v>
      </c>
      <c r="D6014" s="384">
        <v>1386</v>
      </c>
      <c r="E6014">
        <v>0.02</v>
      </c>
      <c r="F6014">
        <v>1.0925199999999999</v>
      </c>
      <c r="G6014" s="384">
        <v>0</v>
      </c>
      <c r="H6014">
        <v>1.0925199999999999</v>
      </c>
      <c r="I6014">
        <v>-13.96</v>
      </c>
      <c r="J6014" s="384">
        <v>30542.39</v>
      </c>
    </row>
    <row r="6015" spans="1:10">
      <c r="A6015">
        <v>6005</v>
      </c>
      <c r="B6015" s="612">
        <v>43930.511111111111</v>
      </c>
      <c r="C6015" s="405" t="s">
        <v>97</v>
      </c>
      <c r="D6015" s="384">
        <v>1387</v>
      </c>
      <c r="E6015">
        <v>0.02</v>
      </c>
      <c r="F6015">
        <v>1.0871200000000001</v>
      </c>
      <c r="G6015" s="384">
        <v>0</v>
      </c>
      <c r="H6015">
        <v>0</v>
      </c>
    </row>
    <row r="6016" spans="1:10">
      <c r="A6016">
        <v>6006</v>
      </c>
      <c r="B6016" s="612">
        <v>43930.511111111111</v>
      </c>
      <c r="C6016" s="405" t="s">
        <v>2110</v>
      </c>
      <c r="D6016" s="384">
        <v>1387</v>
      </c>
      <c r="E6016">
        <v>0.02</v>
      </c>
      <c r="F6016">
        <v>1.0871200000000001</v>
      </c>
      <c r="G6016" s="384">
        <v>0</v>
      </c>
      <c r="H6016">
        <v>1.0853200000000001</v>
      </c>
    </row>
    <row r="6017" spans="1:10">
      <c r="A6017">
        <v>6012</v>
      </c>
      <c r="B6017" s="612">
        <v>43930.53402777778</v>
      </c>
      <c r="C6017" s="405" t="s">
        <v>2110</v>
      </c>
      <c r="D6017" s="384">
        <v>1387</v>
      </c>
      <c r="E6017">
        <v>0.02</v>
      </c>
      <c r="F6017">
        <v>1.0871200000000001</v>
      </c>
      <c r="G6017" s="384">
        <v>0</v>
      </c>
      <c r="H6017">
        <v>1.0863499999999999</v>
      </c>
    </row>
    <row r="6018" spans="1:10">
      <c r="A6018">
        <v>6017</v>
      </c>
      <c r="B6018" s="612">
        <v>43930.539583333331</v>
      </c>
      <c r="C6018" s="405" t="s">
        <v>2110</v>
      </c>
      <c r="D6018" s="384">
        <v>1387</v>
      </c>
      <c r="E6018">
        <v>0.02</v>
      </c>
      <c r="F6018">
        <v>1.0871200000000001</v>
      </c>
      <c r="G6018" s="384">
        <v>0</v>
      </c>
      <c r="H6018">
        <v>1.0877600000000001</v>
      </c>
    </row>
    <row r="6019" spans="1:10">
      <c r="A6019">
        <v>6026</v>
      </c>
      <c r="B6019" s="612">
        <v>43930.556250000001</v>
      </c>
      <c r="C6019" s="405" t="s">
        <v>2110</v>
      </c>
      <c r="D6019" s="384">
        <v>1387</v>
      </c>
      <c r="E6019">
        <v>0.02</v>
      </c>
      <c r="F6019">
        <v>1.0871200000000001</v>
      </c>
      <c r="G6019" s="384">
        <v>0</v>
      </c>
      <c r="H6019">
        <v>1.08918</v>
      </c>
    </row>
    <row r="6020" spans="1:10">
      <c r="A6020">
        <v>6036</v>
      </c>
      <c r="B6020" s="612">
        <v>43930.623611111114</v>
      </c>
      <c r="C6020" s="405" t="s">
        <v>2110</v>
      </c>
      <c r="D6020" s="384">
        <v>1387</v>
      </c>
      <c r="E6020">
        <v>0.02</v>
      </c>
      <c r="F6020">
        <v>1.0871200000000001</v>
      </c>
      <c r="G6020" s="384">
        <v>0</v>
      </c>
      <c r="H6020">
        <v>1.0908199999999999</v>
      </c>
    </row>
    <row r="6021" spans="1:10">
      <c r="A6021">
        <v>6067</v>
      </c>
      <c r="B6021" s="612">
        <v>43934.284722222219</v>
      </c>
      <c r="C6021" s="405" t="s">
        <v>2110</v>
      </c>
      <c r="D6021" s="384">
        <v>1387</v>
      </c>
      <c r="E6021">
        <v>0.02</v>
      </c>
      <c r="F6021">
        <v>1.0871200000000001</v>
      </c>
      <c r="G6021" s="384">
        <v>0</v>
      </c>
      <c r="H6021">
        <v>1.0925199999999999</v>
      </c>
    </row>
    <row r="6022" spans="1:10">
      <c r="A6022">
        <v>6079</v>
      </c>
      <c r="B6022" s="612">
        <v>43934.425694444442</v>
      </c>
      <c r="C6022" s="405" t="s">
        <v>2054</v>
      </c>
      <c r="D6022" s="384">
        <v>1387</v>
      </c>
      <c r="E6022">
        <v>0.02</v>
      </c>
      <c r="F6022">
        <v>1.0925199999999999</v>
      </c>
      <c r="G6022" s="384">
        <v>0</v>
      </c>
      <c r="H6022">
        <v>1.0925199999999999</v>
      </c>
      <c r="I6022">
        <v>-10.76</v>
      </c>
      <c r="J6022" s="384">
        <v>30531.64</v>
      </c>
    </row>
    <row r="6023" spans="1:10">
      <c r="A6023">
        <v>6010</v>
      </c>
      <c r="B6023" s="612">
        <v>43930.53402777778</v>
      </c>
      <c r="C6023" s="405" t="s">
        <v>97</v>
      </c>
      <c r="D6023" s="384">
        <v>1388</v>
      </c>
      <c r="E6023">
        <v>0.03</v>
      </c>
      <c r="F6023">
        <v>1.08873</v>
      </c>
      <c r="G6023" s="384">
        <v>0</v>
      </c>
      <c r="H6023">
        <v>0</v>
      </c>
    </row>
    <row r="6024" spans="1:10">
      <c r="A6024">
        <v>6011</v>
      </c>
      <c r="B6024" s="612">
        <v>43930.53402777778</v>
      </c>
      <c r="C6024" s="405" t="s">
        <v>2110</v>
      </c>
      <c r="D6024" s="384">
        <v>1388</v>
      </c>
      <c r="E6024">
        <v>0.03</v>
      </c>
      <c r="F6024">
        <v>1.08873</v>
      </c>
      <c r="G6024" s="384">
        <v>0</v>
      </c>
      <c r="H6024">
        <v>1.0863499999999999</v>
      </c>
    </row>
    <row r="6025" spans="1:10">
      <c r="A6025">
        <v>6016</v>
      </c>
      <c r="B6025" s="612">
        <v>43930.539583333331</v>
      </c>
      <c r="C6025" s="405" t="s">
        <v>2110</v>
      </c>
      <c r="D6025" s="384">
        <v>1388</v>
      </c>
      <c r="E6025">
        <v>0.03</v>
      </c>
      <c r="F6025">
        <v>1.08873</v>
      </c>
      <c r="G6025" s="384">
        <v>0</v>
      </c>
      <c r="H6025">
        <v>1.0877600000000001</v>
      </c>
    </row>
    <row r="6026" spans="1:10">
      <c r="A6026">
        <v>6025</v>
      </c>
      <c r="B6026" s="612">
        <v>43930.556250000001</v>
      </c>
      <c r="C6026" s="405" t="s">
        <v>2110</v>
      </c>
      <c r="D6026" s="384">
        <v>1388</v>
      </c>
      <c r="E6026">
        <v>0.03</v>
      </c>
      <c r="F6026">
        <v>1.08873</v>
      </c>
      <c r="G6026" s="384">
        <v>0</v>
      </c>
      <c r="H6026">
        <v>1.08918</v>
      </c>
    </row>
    <row r="6027" spans="1:10">
      <c r="A6027">
        <v>6035</v>
      </c>
      <c r="B6027" s="612">
        <v>43930.623611111114</v>
      </c>
      <c r="C6027" s="405" t="s">
        <v>2110</v>
      </c>
      <c r="D6027" s="384">
        <v>1388</v>
      </c>
      <c r="E6027">
        <v>0.03</v>
      </c>
      <c r="F6027">
        <v>1.08873</v>
      </c>
      <c r="G6027" s="384">
        <v>0</v>
      </c>
      <c r="H6027">
        <v>1.0908199999999999</v>
      </c>
    </row>
    <row r="6028" spans="1:10">
      <c r="A6028">
        <v>6066</v>
      </c>
      <c r="B6028" s="612">
        <v>43934.284722222219</v>
      </c>
      <c r="C6028" s="405" t="s">
        <v>2110</v>
      </c>
      <c r="D6028" s="384">
        <v>1388</v>
      </c>
      <c r="E6028">
        <v>0.03</v>
      </c>
      <c r="F6028">
        <v>1.08873</v>
      </c>
      <c r="G6028" s="384">
        <v>0</v>
      </c>
      <c r="H6028">
        <v>1.0925199999999999</v>
      </c>
    </row>
    <row r="6029" spans="1:10">
      <c r="A6029">
        <v>6080</v>
      </c>
      <c r="B6029" s="612">
        <v>43934.425694444442</v>
      </c>
      <c r="C6029" s="405" t="s">
        <v>2054</v>
      </c>
      <c r="D6029" s="384">
        <v>1388</v>
      </c>
      <c r="E6029">
        <v>0.03</v>
      </c>
      <c r="F6029">
        <v>1.0925199999999999</v>
      </c>
      <c r="G6029" s="384">
        <v>0</v>
      </c>
      <c r="H6029">
        <v>1.0925199999999999</v>
      </c>
      <c r="I6029">
        <v>-11.3</v>
      </c>
      <c r="J6029" s="384">
        <v>30520.33</v>
      </c>
    </row>
    <row r="6030" spans="1:10">
      <c r="A6030">
        <v>6014</v>
      </c>
      <c r="B6030" s="612">
        <v>43930.539583333331</v>
      </c>
      <c r="C6030" s="405" t="s">
        <v>97</v>
      </c>
      <c r="D6030" s="384">
        <v>1389</v>
      </c>
      <c r="E6030">
        <v>0.05</v>
      </c>
      <c r="F6030">
        <v>1.09074</v>
      </c>
      <c r="G6030" s="384">
        <v>0</v>
      </c>
      <c r="H6030">
        <v>0</v>
      </c>
    </row>
    <row r="6031" spans="1:10">
      <c r="A6031">
        <v>6015</v>
      </c>
      <c r="B6031" s="612">
        <v>43930.539583333331</v>
      </c>
      <c r="C6031" s="405" t="s">
        <v>2110</v>
      </c>
      <c r="D6031" s="384">
        <v>1389</v>
      </c>
      <c r="E6031">
        <v>0.05</v>
      </c>
      <c r="F6031">
        <v>1.09074</v>
      </c>
      <c r="G6031" s="384">
        <v>0</v>
      </c>
      <c r="H6031">
        <v>1.0877600000000001</v>
      </c>
    </row>
    <row r="6032" spans="1:10">
      <c r="A6032">
        <v>6024</v>
      </c>
      <c r="B6032" s="612">
        <v>43930.556250000001</v>
      </c>
      <c r="C6032" s="405" t="s">
        <v>2110</v>
      </c>
      <c r="D6032" s="384">
        <v>1389</v>
      </c>
      <c r="E6032">
        <v>0.05</v>
      </c>
      <c r="F6032">
        <v>1.09074</v>
      </c>
      <c r="G6032" s="384">
        <v>0</v>
      </c>
      <c r="H6032">
        <v>1.08918</v>
      </c>
    </row>
    <row r="6033" spans="1:10">
      <c r="A6033">
        <v>6034</v>
      </c>
      <c r="B6033" s="612">
        <v>43930.623611111114</v>
      </c>
      <c r="C6033" s="405" t="s">
        <v>2110</v>
      </c>
      <c r="D6033" s="384">
        <v>1389</v>
      </c>
      <c r="E6033">
        <v>0.05</v>
      </c>
      <c r="F6033">
        <v>1.09074</v>
      </c>
      <c r="G6033" s="384">
        <v>0</v>
      </c>
      <c r="H6033">
        <v>1.0908199999999999</v>
      </c>
    </row>
    <row r="6034" spans="1:10">
      <c r="A6034">
        <v>6065</v>
      </c>
      <c r="B6034" s="612">
        <v>43934.284722222219</v>
      </c>
      <c r="C6034" s="405" t="s">
        <v>2110</v>
      </c>
      <c r="D6034" s="384">
        <v>1389</v>
      </c>
      <c r="E6034">
        <v>0.05</v>
      </c>
      <c r="F6034">
        <v>1.09074</v>
      </c>
      <c r="G6034" s="384">
        <v>0</v>
      </c>
      <c r="H6034">
        <v>1.0925199999999999</v>
      </c>
    </row>
    <row r="6035" spans="1:10">
      <c r="A6035">
        <v>6081</v>
      </c>
      <c r="B6035" s="612">
        <v>43934.425694444442</v>
      </c>
      <c r="C6035" s="405" t="s">
        <v>2054</v>
      </c>
      <c r="D6035" s="384">
        <v>1389</v>
      </c>
      <c r="E6035">
        <v>0.05</v>
      </c>
      <c r="F6035">
        <v>1.0925199999999999</v>
      </c>
      <c r="G6035" s="384">
        <v>0</v>
      </c>
      <c r="H6035">
        <v>1.0925199999999999</v>
      </c>
      <c r="I6035">
        <v>-8.7899999999999991</v>
      </c>
      <c r="J6035" s="384">
        <v>30511.55</v>
      </c>
    </row>
    <row r="6036" spans="1:10">
      <c r="A6036">
        <v>6019</v>
      </c>
      <c r="B6036" s="612">
        <v>43930.545138888891</v>
      </c>
      <c r="C6036" s="405" t="s">
        <v>96</v>
      </c>
      <c r="D6036" s="384">
        <v>1390</v>
      </c>
      <c r="E6036">
        <v>0.02</v>
      </c>
      <c r="F6036">
        <v>1.0899399999999999</v>
      </c>
      <c r="G6036" s="384">
        <v>0</v>
      </c>
      <c r="H6036">
        <v>0</v>
      </c>
    </row>
    <row r="6037" spans="1:10">
      <c r="A6037">
        <v>6020</v>
      </c>
      <c r="B6037" s="612">
        <v>43930.545138888891</v>
      </c>
      <c r="C6037" s="405" t="s">
        <v>2110</v>
      </c>
      <c r="D6037" s="384">
        <v>1390</v>
      </c>
      <c r="E6037">
        <v>0.02</v>
      </c>
      <c r="F6037">
        <v>1.0899399999999999</v>
      </c>
      <c r="G6037" s="384">
        <v>0</v>
      </c>
      <c r="H6037">
        <v>1.09094</v>
      </c>
    </row>
    <row r="6038" spans="1:10">
      <c r="A6038">
        <v>6021</v>
      </c>
      <c r="B6038" s="612">
        <v>43930.548611111109</v>
      </c>
      <c r="C6038" s="405" t="s">
        <v>2054</v>
      </c>
      <c r="D6038" s="384">
        <v>1390</v>
      </c>
      <c r="E6038">
        <v>0.02</v>
      </c>
      <c r="F6038">
        <v>1.09094</v>
      </c>
      <c r="G6038" s="384">
        <v>0</v>
      </c>
      <c r="H6038">
        <v>1.09094</v>
      </c>
      <c r="I6038">
        <v>2</v>
      </c>
      <c r="J6038" s="384">
        <v>30540.59</v>
      </c>
    </row>
    <row r="6039" spans="1:10">
      <c r="A6039">
        <v>6022</v>
      </c>
      <c r="B6039" s="612">
        <v>43930.556250000001</v>
      </c>
      <c r="C6039" s="405" t="s">
        <v>97</v>
      </c>
      <c r="D6039" s="384">
        <v>1391</v>
      </c>
      <c r="E6039">
        <v>0.08</v>
      </c>
      <c r="F6039">
        <v>1.09256</v>
      </c>
      <c r="G6039" s="384">
        <v>0</v>
      </c>
      <c r="H6039">
        <v>0</v>
      </c>
    </row>
    <row r="6040" spans="1:10">
      <c r="A6040">
        <v>6023</v>
      </c>
      <c r="B6040" s="612">
        <v>43930.556250000001</v>
      </c>
      <c r="C6040" s="405" t="s">
        <v>2110</v>
      </c>
      <c r="D6040" s="384">
        <v>1391</v>
      </c>
      <c r="E6040">
        <v>0.08</v>
      </c>
      <c r="F6040">
        <v>1.09256</v>
      </c>
      <c r="G6040" s="384">
        <v>0</v>
      </c>
      <c r="H6040">
        <v>1.08918</v>
      </c>
    </row>
    <row r="6041" spans="1:10">
      <c r="A6041">
        <v>6033</v>
      </c>
      <c r="B6041" s="612">
        <v>43930.623611111114</v>
      </c>
      <c r="C6041" s="405" t="s">
        <v>2110</v>
      </c>
      <c r="D6041" s="384">
        <v>1391</v>
      </c>
      <c r="E6041">
        <v>0.08</v>
      </c>
      <c r="F6041">
        <v>1.09256</v>
      </c>
      <c r="G6041" s="384">
        <v>0</v>
      </c>
      <c r="H6041">
        <v>1.0908199999999999</v>
      </c>
    </row>
    <row r="6042" spans="1:10">
      <c r="A6042">
        <v>6064</v>
      </c>
      <c r="B6042" s="612">
        <v>43934.284722222219</v>
      </c>
      <c r="C6042" s="405" t="s">
        <v>2110</v>
      </c>
      <c r="D6042" s="384">
        <v>1391</v>
      </c>
      <c r="E6042">
        <v>0.08</v>
      </c>
      <c r="F6042">
        <v>1.09256</v>
      </c>
      <c r="G6042" s="384">
        <v>0</v>
      </c>
      <c r="H6042">
        <v>1.0925199999999999</v>
      </c>
    </row>
    <row r="6043" spans="1:10">
      <c r="A6043">
        <v>6082</v>
      </c>
      <c r="B6043" s="612">
        <v>43934.425694444442</v>
      </c>
      <c r="C6043" s="405" t="s">
        <v>2054</v>
      </c>
      <c r="D6043" s="384">
        <v>1391</v>
      </c>
      <c r="E6043">
        <v>0.08</v>
      </c>
      <c r="F6043">
        <v>1.0925199999999999</v>
      </c>
      <c r="G6043" s="384">
        <v>0</v>
      </c>
      <c r="H6043">
        <v>1.0925199999999999</v>
      </c>
      <c r="I6043">
        <v>0.5</v>
      </c>
      <c r="J6043" s="384">
        <v>30512.04</v>
      </c>
    </row>
    <row r="6044" spans="1:10">
      <c r="A6044">
        <v>6028</v>
      </c>
      <c r="B6044" s="612">
        <v>43930.57708333333</v>
      </c>
      <c r="C6044" s="405" t="s">
        <v>96</v>
      </c>
      <c r="D6044" s="384">
        <v>1392</v>
      </c>
      <c r="E6044">
        <v>0.02</v>
      </c>
      <c r="F6044">
        <v>1.0929800000000001</v>
      </c>
      <c r="G6044" s="384">
        <v>0</v>
      </c>
      <c r="H6044">
        <v>0</v>
      </c>
    </row>
    <row r="6045" spans="1:10">
      <c r="A6045">
        <v>6029</v>
      </c>
      <c r="B6045" s="612">
        <v>43930.57708333333</v>
      </c>
      <c r="C6045" s="405" t="s">
        <v>2110</v>
      </c>
      <c r="D6045" s="384">
        <v>1392</v>
      </c>
      <c r="E6045">
        <v>0.02</v>
      </c>
      <c r="F6045">
        <v>1.0929800000000001</v>
      </c>
      <c r="G6045" s="384">
        <v>0</v>
      </c>
      <c r="H6045">
        <v>1.09398</v>
      </c>
    </row>
    <row r="6046" spans="1:10">
      <c r="A6046">
        <v>6030</v>
      </c>
      <c r="B6046" s="612">
        <v>43930.62222222222</v>
      </c>
      <c r="C6046" s="405" t="s">
        <v>2054</v>
      </c>
      <c r="D6046" s="384">
        <v>1392</v>
      </c>
      <c r="E6046">
        <v>0.02</v>
      </c>
      <c r="F6046">
        <v>1.09398</v>
      </c>
      <c r="G6046" s="384">
        <v>0</v>
      </c>
      <c r="H6046">
        <v>1.09398</v>
      </c>
      <c r="I6046">
        <v>2</v>
      </c>
      <c r="J6046" s="384">
        <v>30542.59</v>
      </c>
    </row>
    <row r="6047" spans="1:10">
      <c r="A6047">
        <v>6031</v>
      </c>
      <c r="B6047" s="612">
        <v>43930.623611111114</v>
      </c>
      <c r="C6047" s="405" t="s">
        <v>97</v>
      </c>
      <c r="D6047" s="384">
        <v>1393</v>
      </c>
      <c r="E6047">
        <v>0.14000000000000001</v>
      </c>
      <c r="F6047">
        <v>1.09449</v>
      </c>
      <c r="G6047" s="384">
        <v>0</v>
      </c>
      <c r="H6047">
        <v>0</v>
      </c>
    </row>
    <row r="6048" spans="1:10">
      <c r="A6048">
        <v>6032</v>
      </c>
      <c r="B6048" s="612">
        <v>43930.623611111114</v>
      </c>
      <c r="C6048" s="405" t="s">
        <v>2110</v>
      </c>
      <c r="D6048" s="384">
        <v>1393</v>
      </c>
      <c r="E6048">
        <v>0.14000000000000001</v>
      </c>
      <c r="F6048">
        <v>1.09449</v>
      </c>
      <c r="G6048" s="384">
        <v>0</v>
      </c>
      <c r="H6048">
        <v>1.0908199999999999</v>
      </c>
    </row>
    <row r="6049" spans="1:10">
      <c r="A6049">
        <v>6063</v>
      </c>
      <c r="B6049" s="612">
        <v>43934.284722222219</v>
      </c>
      <c r="C6049" s="405" t="s">
        <v>2110</v>
      </c>
      <c r="D6049" s="384">
        <v>1393</v>
      </c>
      <c r="E6049">
        <v>0.14000000000000001</v>
      </c>
      <c r="F6049">
        <v>1.09449</v>
      </c>
      <c r="G6049" s="384">
        <v>0</v>
      </c>
      <c r="H6049">
        <v>1.0925199999999999</v>
      </c>
    </row>
    <row r="6050" spans="1:10">
      <c r="A6050">
        <v>6083</v>
      </c>
      <c r="B6050" s="612">
        <v>43934.425694444442</v>
      </c>
      <c r="C6050" s="405" t="s">
        <v>2054</v>
      </c>
      <c r="D6050" s="384">
        <v>1393</v>
      </c>
      <c r="E6050">
        <v>0.14000000000000001</v>
      </c>
      <c r="F6050">
        <v>1.0925199999999999</v>
      </c>
      <c r="G6050" s="384">
        <v>0</v>
      </c>
      <c r="H6050">
        <v>1.0925199999999999</v>
      </c>
      <c r="I6050">
        <v>27.89</v>
      </c>
      <c r="J6050" s="384">
        <v>30539.94</v>
      </c>
    </row>
    <row r="6051" spans="1:10">
      <c r="A6051">
        <v>6038</v>
      </c>
      <c r="B6051" s="612">
        <v>43930.625694444447</v>
      </c>
      <c r="C6051" s="405" t="s">
        <v>96</v>
      </c>
      <c r="D6051" s="384">
        <v>1394</v>
      </c>
      <c r="E6051">
        <v>0.02</v>
      </c>
      <c r="F6051">
        <v>1.09351</v>
      </c>
      <c r="G6051" s="384">
        <v>0</v>
      </c>
      <c r="H6051">
        <v>0</v>
      </c>
    </row>
    <row r="6052" spans="1:10">
      <c r="A6052">
        <v>6039</v>
      </c>
      <c r="B6052" s="612">
        <v>43930.625694444447</v>
      </c>
      <c r="C6052" s="405" t="s">
        <v>2110</v>
      </c>
      <c r="D6052" s="384">
        <v>1394</v>
      </c>
      <c r="E6052">
        <v>0.02</v>
      </c>
      <c r="F6052">
        <v>1.09351</v>
      </c>
      <c r="G6052" s="384">
        <v>0</v>
      </c>
      <c r="H6052">
        <v>1.0945100000000001</v>
      </c>
    </row>
    <row r="6053" spans="1:10">
      <c r="A6053">
        <v>6040</v>
      </c>
      <c r="B6053" s="612">
        <v>43930.637499999997</v>
      </c>
      <c r="C6053" s="405" t="s">
        <v>2054</v>
      </c>
      <c r="D6053" s="384">
        <v>1394</v>
      </c>
      <c r="E6053">
        <v>0.02</v>
      </c>
      <c r="F6053">
        <v>1.0945100000000001</v>
      </c>
      <c r="G6053" s="384">
        <v>0</v>
      </c>
      <c r="H6053">
        <v>1.0945100000000001</v>
      </c>
      <c r="I6053">
        <v>2</v>
      </c>
      <c r="J6053" s="384">
        <v>30544.59</v>
      </c>
    </row>
    <row r="6054" spans="1:10">
      <c r="A6054">
        <v>6041</v>
      </c>
      <c r="B6054" s="612">
        <v>43930.642361111109</v>
      </c>
      <c r="C6054" s="405" t="s">
        <v>96</v>
      </c>
      <c r="D6054" s="384">
        <v>1395</v>
      </c>
      <c r="E6054">
        <v>0.02</v>
      </c>
      <c r="F6054">
        <v>1.09362</v>
      </c>
      <c r="G6054" s="384">
        <v>0</v>
      </c>
      <c r="H6054">
        <v>0</v>
      </c>
    </row>
    <row r="6055" spans="1:10">
      <c r="A6055">
        <v>6042</v>
      </c>
      <c r="B6055" s="612">
        <v>43930.642361111109</v>
      </c>
      <c r="C6055" s="405" t="s">
        <v>2110</v>
      </c>
      <c r="D6055" s="384">
        <v>1395</v>
      </c>
      <c r="E6055">
        <v>0.02</v>
      </c>
      <c r="F6055">
        <v>1.09362</v>
      </c>
      <c r="G6055" s="384">
        <v>0</v>
      </c>
      <c r="H6055">
        <v>1.0946199999999999</v>
      </c>
    </row>
    <row r="6056" spans="1:10">
      <c r="A6056">
        <v>6043</v>
      </c>
      <c r="B6056" s="612">
        <v>43930.729166666664</v>
      </c>
      <c r="C6056" s="405" t="s">
        <v>2054</v>
      </c>
      <c r="D6056" s="384">
        <v>1395</v>
      </c>
      <c r="E6056">
        <v>0.02</v>
      </c>
      <c r="F6056">
        <v>1.0946199999999999</v>
      </c>
      <c r="G6056" s="384">
        <v>0</v>
      </c>
      <c r="H6056">
        <v>1.0946199999999999</v>
      </c>
      <c r="I6056">
        <v>2</v>
      </c>
      <c r="J6056" s="384">
        <v>30546.59</v>
      </c>
    </row>
    <row r="6057" spans="1:10">
      <c r="A6057">
        <v>6044</v>
      </c>
      <c r="B6057" s="612">
        <v>43930.737500000003</v>
      </c>
      <c r="C6057" s="405" t="s">
        <v>96</v>
      </c>
      <c r="D6057" s="384">
        <v>1396</v>
      </c>
      <c r="E6057">
        <v>0.02</v>
      </c>
      <c r="F6057">
        <v>1.09484</v>
      </c>
      <c r="G6057" s="384">
        <v>0</v>
      </c>
      <c r="H6057">
        <v>0</v>
      </c>
    </row>
    <row r="6058" spans="1:10">
      <c r="A6058">
        <v>6045</v>
      </c>
      <c r="B6058" s="612">
        <v>43930.737500000003</v>
      </c>
      <c r="C6058" s="405" t="s">
        <v>2110</v>
      </c>
      <c r="D6058" s="384">
        <v>1396</v>
      </c>
      <c r="E6058">
        <v>0.02</v>
      </c>
      <c r="F6058">
        <v>1.09484</v>
      </c>
      <c r="G6058" s="384">
        <v>0</v>
      </c>
      <c r="H6058">
        <v>1.0958399999999999</v>
      </c>
    </row>
    <row r="6059" spans="1:10">
      <c r="A6059">
        <v>6048</v>
      </c>
      <c r="B6059" s="612">
        <v>43930.755555555559</v>
      </c>
      <c r="C6059" s="405" t="s">
        <v>2110</v>
      </c>
      <c r="D6059" s="384">
        <v>1396</v>
      </c>
      <c r="E6059">
        <v>0.02</v>
      </c>
      <c r="F6059">
        <v>1.09484</v>
      </c>
      <c r="G6059" s="384">
        <v>0</v>
      </c>
      <c r="H6059">
        <v>1.09504</v>
      </c>
    </row>
    <row r="6060" spans="1:10">
      <c r="A6060">
        <v>6049</v>
      </c>
      <c r="B6060" s="612">
        <v>43931.29791666667</v>
      </c>
      <c r="C6060" s="405" t="s">
        <v>2054</v>
      </c>
      <c r="D6060" s="384">
        <v>1396</v>
      </c>
      <c r="E6060">
        <v>0.02</v>
      </c>
      <c r="F6060">
        <v>1.09504</v>
      </c>
      <c r="G6060" s="384">
        <v>0</v>
      </c>
      <c r="H6060">
        <v>1.09504</v>
      </c>
      <c r="I6060">
        <v>0.32</v>
      </c>
      <c r="J6060" s="384">
        <v>30546.91</v>
      </c>
    </row>
    <row r="6061" spans="1:10">
      <c r="A6061">
        <v>6046</v>
      </c>
      <c r="B6061" s="612">
        <v>43930.755555555559</v>
      </c>
      <c r="C6061" s="405" t="s">
        <v>96</v>
      </c>
      <c r="D6061" s="384">
        <v>1397</v>
      </c>
      <c r="E6061">
        <v>0.02</v>
      </c>
      <c r="F6061">
        <v>1.09324</v>
      </c>
      <c r="G6061" s="384">
        <v>0</v>
      </c>
      <c r="H6061">
        <v>0</v>
      </c>
    </row>
    <row r="6062" spans="1:10">
      <c r="A6062">
        <v>6047</v>
      </c>
      <c r="B6062" s="612">
        <v>43930.755555555559</v>
      </c>
      <c r="C6062" s="405" t="s">
        <v>2110</v>
      </c>
      <c r="D6062" s="384">
        <v>1397</v>
      </c>
      <c r="E6062">
        <v>0.02</v>
      </c>
      <c r="F6062">
        <v>1.09324</v>
      </c>
      <c r="G6062" s="384">
        <v>0</v>
      </c>
      <c r="H6062">
        <v>1.09504</v>
      </c>
    </row>
    <row r="6063" spans="1:10">
      <c r="A6063">
        <v>6050</v>
      </c>
      <c r="B6063" s="612">
        <v>43931.29791666667</v>
      </c>
      <c r="C6063" s="405" t="s">
        <v>2054</v>
      </c>
      <c r="D6063" s="384">
        <v>1397</v>
      </c>
      <c r="E6063">
        <v>0.02</v>
      </c>
      <c r="F6063">
        <v>1.09504</v>
      </c>
      <c r="G6063" s="384">
        <v>0</v>
      </c>
      <c r="H6063">
        <v>1.09504</v>
      </c>
      <c r="I6063">
        <v>3.52</v>
      </c>
      <c r="J6063" s="384">
        <v>30550.43</v>
      </c>
    </row>
    <row r="6064" spans="1:10">
      <c r="A6064">
        <v>6051</v>
      </c>
      <c r="B6064" s="612">
        <v>43931.332638888889</v>
      </c>
      <c r="C6064" s="405" t="s">
        <v>96</v>
      </c>
      <c r="D6064" s="384">
        <v>1398</v>
      </c>
      <c r="E6064">
        <v>0.02</v>
      </c>
      <c r="F6064">
        <v>1.09371</v>
      </c>
      <c r="G6064" s="384">
        <v>0</v>
      </c>
      <c r="H6064">
        <v>0</v>
      </c>
    </row>
    <row r="6065" spans="1:10">
      <c r="A6065">
        <v>6052</v>
      </c>
      <c r="B6065" s="612">
        <v>43931.332638888889</v>
      </c>
      <c r="C6065" s="405" t="s">
        <v>2110</v>
      </c>
      <c r="D6065" s="384">
        <v>1398</v>
      </c>
      <c r="E6065">
        <v>0.02</v>
      </c>
      <c r="F6065">
        <v>1.09371</v>
      </c>
      <c r="G6065" s="384">
        <v>0</v>
      </c>
      <c r="H6065">
        <v>1.0947100000000001</v>
      </c>
    </row>
    <row r="6066" spans="1:10">
      <c r="A6066">
        <v>6053</v>
      </c>
      <c r="B6066" s="612">
        <v>43931.337500000001</v>
      </c>
      <c r="C6066" s="405" t="s">
        <v>2054</v>
      </c>
      <c r="D6066" s="384">
        <v>1398</v>
      </c>
      <c r="E6066">
        <v>0.02</v>
      </c>
      <c r="F6066">
        <v>1.0947100000000001</v>
      </c>
      <c r="G6066" s="384">
        <v>0</v>
      </c>
      <c r="H6066">
        <v>1.0947100000000001</v>
      </c>
      <c r="I6066">
        <v>2</v>
      </c>
      <c r="J6066" s="384">
        <v>30552.43</v>
      </c>
    </row>
    <row r="6067" spans="1:10">
      <c r="A6067">
        <v>6054</v>
      </c>
      <c r="B6067" s="612">
        <v>43931.634027777778</v>
      </c>
      <c r="C6067" s="405" t="s">
        <v>96</v>
      </c>
      <c r="D6067" s="384">
        <v>1399</v>
      </c>
      <c r="E6067">
        <v>0.02</v>
      </c>
      <c r="F6067">
        <v>1.09459</v>
      </c>
      <c r="G6067" s="384">
        <v>0</v>
      </c>
      <c r="H6067">
        <v>0</v>
      </c>
    </row>
    <row r="6068" spans="1:10">
      <c r="A6068">
        <v>6055</v>
      </c>
      <c r="B6068" s="612">
        <v>43931.634027777778</v>
      </c>
      <c r="C6068" s="405" t="s">
        <v>2110</v>
      </c>
      <c r="D6068" s="384">
        <v>1399</v>
      </c>
      <c r="E6068">
        <v>0.02</v>
      </c>
      <c r="F6068">
        <v>1.09459</v>
      </c>
      <c r="G6068" s="384">
        <v>0</v>
      </c>
      <c r="H6068">
        <v>1.0955900000000001</v>
      </c>
    </row>
    <row r="6069" spans="1:10">
      <c r="A6069">
        <v>6058</v>
      </c>
      <c r="B6069" s="612">
        <v>43934.043055555558</v>
      </c>
      <c r="C6069" s="405" t="s">
        <v>2110</v>
      </c>
      <c r="D6069" s="384">
        <v>1399</v>
      </c>
      <c r="E6069">
        <v>0.02</v>
      </c>
      <c r="F6069">
        <v>1.09459</v>
      </c>
      <c r="G6069" s="384">
        <v>0</v>
      </c>
      <c r="H6069">
        <v>1.0947899999999999</v>
      </c>
    </row>
    <row r="6070" spans="1:10">
      <c r="A6070">
        <v>6059</v>
      </c>
      <c r="B6070" s="612">
        <v>43934.26666666667</v>
      </c>
      <c r="C6070" s="405" t="s">
        <v>2054</v>
      </c>
      <c r="D6070" s="384">
        <v>1399</v>
      </c>
      <c r="E6070">
        <v>0.02</v>
      </c>
      <c r="F6070">
        <v>1.0947899999999999</v>
      </c>
      <c r="G6070" s="384">
        <v>0</v>
      </c>
      <c r="H6070">
        <v>1.0947899999999999</v>
      </c>
      <c r="I6070">
        <v>0.32</v>
      </c>
      <c r="J6070" s="384">
        <v>30552.75</v>
      </c>
    </row>
    <row r="6071" spans="1:10">
      <c r="A6071">
        <v>6056</v>
      </c>
      <c r="B6071" s="612">
        <v>43934.043055555558</v>
      </c>
      <c r="C6071" s="405" t="s">
        <v>96</v>
      </c>
      <c r="D6071" s="384">
        <v>1400</v>
      </c>
      <c r="E6071">
        <v>0.02</v>
      </c>
      <c r="F6071">
        <v>1.0929899999999999</v>
      </c>
      <c r="G6071" s="384">
        <v>0</v>
      </c>
      <c r="H6071">
        <v>0</v>
      </c>
    </row>
    <row r="6072" spans="1:10">
      <c r="A6072">
        <v>6057</v>
      </c>
      <c r="B6072" s="612">
        <v>43934.043055555558</v>
      </c>
      <c r="C6072" s="405" t="s">
        <v>2110</v>
      </c>
      <c r="D6072" s="384">
        <v>1400</v>
      </c>
      <c r="E6072">
        <v>0.02</v>
      </c>
      <c r="F6072">
        <v>1.0929899999999999</v>
      </c>
      <c r="G6072" s="384">
        <v>0</v>
      </c>
      <c r="H6072">
        <v>1.0947899999999999</v>
      </c>
    </row>
    <row r="6073" spans="1:10">
      <c r="A6073">
        <v>6060</v>
      </c>
      <c r="B6073" s="612">
        <v>43934.26666666667</v>
      </c>
      <c r="C6073" s="405" t="s">
        <v>2054</v>
      </c>
      <c r="D6073" s="384">
        <v>1400</v>
      </c>
      <c r="E6073">
        <v>0.02</v>
      </c>
      <c r="F6073">
        <v>1.0947899999999999</v>
      </c>
      <c r="G6073" s="384">
        <v>0</v>
      </c>
      <c r="H6073">
        <v>1.0947899999999999</v>
      </c>
      <c r="I6073">
        <v>3.6</v>
      </c>
      <c r="J6073" s="384">
        <v>30556.35</v>
      </c>
    </row>
    <row r="6074" spans="1:10">
      <c r="A6074">
        <v>6061</v>
      </c>
      <c r="B6074" s="612">
        <v>43934.284722222219</v>
      </c>
      <c r="C6074" s="405" t="s">
        <v>97</v>
      </c>
      <c r="D6074" s="384">
        <v>1401</v>
      </c>
      <c r="E6074">
        <v>0.23</v>
      </c>
      <c r="F6074">
        <v>1.0965</v>
      </c>
      <c r="G6074" s="384">
        <v>0</v>
      </c>
      <c r="H6074">
        <v>0</v>
      </c>
    </row>
    <row r="6075" spans="1:10">
      <c r="A6075">
        <v>6062</v>
      </c>
      <c r="B6075" s="612">
        <v>43934.284722222219</v>
      </c>
      <c r="C6075" s="405" t="s">
        <v>2110</v>
      </c>
      <c r="D6075" s="384">
        <v>1401</v>
      </c>
      <c r="E6075">
        <v>0.23</v>
      </c>
      <c r="F6075">
        <v>1.0965</v>
      </c>
      <c r="G6075" s="384">
        <v>0</v>
      </c>
      <c r="H6075">
        <v>1.0925199999999999</v>
      </c>
    </row>
    <row r="6076" spans="1:10">
      <c r="A6076">
        <v>6084</v>
      </c>
      <c r="B6076" s="612">
        <v>43934.425694444442</v>
      </c>
      <c r="C6076" s="405" t="s">
        <v>2054</v>
      </c>
      <c r="D6076" s="384">
        <v>1401</v>
      </c>
      <c r="E6076">
        <v>0.23</v>
      </c>
      <c r="F6076">
        <v>1.0925199999999999</v>
      </c>
      <c r="G6076" s="384">
        <v>0</v>
      </c>
      <c r="H6076">
        <v>1.0925199999999999</v>
      </c>
      <c r="I6076">
        <v>91.54</v>
      </c>
      <c r="J6076" s="384">
        <v>30631.48</v>
      </c>
    </row>
    <row r="6077" spans="1:10">
      <c r="A6077">
        <v>6069</v>
      </c>
      <c r="B6077" s="612">
        <v>43934.292361111111</v>
      </c>
      <c r="C6077" s="405" t="s">
        <v>96</v>
      </c>
      <c r="D6077" s="384">
        <v>1402</v>
      </c>
      <c r="E6077">
        <v>0.02</v>
      </c>
      <c r="F6077">
        <v>1.0960700000000001</v>
      </c>
      <c r="G6077" s="384">
        <v>0</v>
      </c>
      <c r="H6077">
        <v>0</v>
      </c>
    </row>
    <row r="6078" spans="1:10">
      <c r="A6078">
        <v>6070</v>
      </c>
      <c r="B6078" s="612">
        <v>43934.292361111111</v>
      </c>
      <c r="C6078" s="405" t="s">
        <v>2110</v>
      </c>
      <c r="D6078" s="384">
        <v>1402</v>
      </c>
      <c r="E6078">
        <v>0.02</v>
      </c>
      <c r="F6078">
        <v>1.0960700000000001</v>
      </c>
      <c r="G6078" s="384">
        <v>0</v>
      </c>
      <c r="H6078">
        <v>1.09707</v>
      </c>
    </row>
    <row r="6079" spans="1:10">
      <c r="A6079">
        <v>6073</v>
      </c>
      <c r="B6079" s="612">
        <v>43934.334027777775</v>
      </c>
      <c r="C6079" s="405" t="s">
        <v>2110</v>
      </c>
      <c r="D6079" s="384">
        <v>1402</v>
      </c>
      <c r="E6079">
        <v>0.02</v>
      </c>
      <c r="F6079">
        <v>1.0960700000000001</v>
      </c>
      <c r="G6079" s="384">
        <v>0</v>
      </c>
      <c r="H6079">
        <v>1.0962700000000001</v>
      </c>
    </row>
    <row r="6080" spans="1:10">
      <c r="A6080">
        <v>6077</v>
      </c>
      <c r="B6080" s="612">
        <v>43934.425694444442</v>
      </c>
      <c r="C6080" s="405" t="s">
        <v>2110</v>
      </c>
      <c r="D6080" s="384">
        <v>1402</v>
      </c>
      <c r="E6080">
        <v>0.02</v>
      </c>
      <c r="F6080">
        <v>1.0960700000000001</v>
      </c>
      <c r="G6080" s="384">
        <v>0</v>
      </c>
      <c r="H6080">
        <v>1.0952299999999999</v>
      </c>
    </row>
    <row r="6081" spans="1:10">
      <c r="A6081">
        <v>6089</v>
      </c>
      <c r="B6081" s="612">
        <v>43934.426388888889</v>
      </c>
      <c r="C6081" s="405" t="s">
        <v>2110</v>
      </c>
      <c r="D6081" s="384">
        <v>1402</v>
      </c>
      <c r="E6081">
        <v>0.02</v>
      </c>
      <c r="F6081">
        <v>1.0960700000000001</v>
      </c>
      <c r="G6081" s="384">
        <v>0</v>
      </c>
      <c r="H6081">
        <v>1.09395</v>
      </c>
    </row>
    <row r="6082" spans="1:10">
      <c r="A6082">
        <v>6109</v>
      </c>
      <c r="B6082" s="612">
        <v>43935.083333333336</v>
      </c>
      <c r="C6082" s="405" t="s">
        <v>2054</v>
      </c>
      <c r="D6082" s="384">
        <v>1402</v>
      </c>
      <c r="E6082">
        <v>0.02</v>
      </c>
      <c r="F6082">
        <v>1.09395</v>
      </c>
      <c r="G6082" s="384">
        <v>0</v>
      </c>
      <c r="H6082">
        <v>1.09395</v>
      </c>
      <c r="I6082">
        <v>-4.32</v>
      </c>
      <c r="J6082" s="384">
        <v>30633.14</v>
      </c>
    </row>
    <row r="6083" spans="1:10">
      <c r="A6083">
        <v>6071</v>
      </c>
      <c r="B6083" s="612">
        <v>43934.334027777775</v>
      </c>
      <c r="C6083" s="405" t="s">
        <v>96</v>
      </c>
      <c r="D6083" s="384">
        <v>1403</v>
      </c>
      <c r="E6083">
        <v>0.02</v>
      </c>
      <c r="F6083">
        <v>1.09446</v>
      </c>
      <c r="G6083" s="384">
        <v>0</v>
      </c>
      <c r="H6083">
        <v>0</v>
      </c>
    </row>
    <row r="6084" spans="1:10">
      <c r="A6084">
        <v>6072</v>
      </c>
      <c r="B6084" s="612">
        <v>43934.334027777775</v>
      </c>
      <c r="C6084" s="405" t="s">
        <v>2110</v>
      </c>
      <c r="D6084" s="384">
        <v>1403</v>
      </c>
      <c r="E6084">
        <v>0.02</v>
      </c>
      <c r="F6084">
        <v>1.09446</v>
      </c>
      <c r="G6084" s="384">
        <v>0</v>
      </c>
      <c r="H6084">
        <v>1.0962700000000001</v>
      </c>
    </row>
    <row r="6085" spans="1:10">
      <c r="A6085">
        <v>6076</v>
      </c>
      <c r="B6085" s="612">
        <v>43934.425694444442</v>
      </c>
      <c r="C6085" s="405" t="s">
        <v>2110</v>
      </c>
      <c r="D6085" s="384">
        <v>1403</v>
      </c>
      <c r="E6085">
        <v>0.02</v>
      </c>
      <c r="F6085">
        <v>1.09446</v>
      </c>
      <c r="G6085" s="384">
        <v>0</v>
      </c>
      <c r="H6085">
        <v>1.0952299999999999</v>
      </c>
    </row>
    <row r="6086" spans="1:10">
      <c r="A6086">
        <v>6088</v>
      </c>
      <c r="B6086" s="612">
        <v>43934.426388888889</v>
      </c>
      <c r="C6086" s="405" t="s">
        <v>2110</v>
      </c>
      <c r="D6086" s="384">
        <v>1403</v>
      </c>
      <c r="E6086">
        <v>0.02</v>
      </c>
      <c r="F6086">
        <v>1.09446</v>
      </c>
      <c r="G6086" s="384">
        <v>0</v>
      </c>
      <c r="H6086">
        <v>1.09395</v>
      </c>
    </row>
    <row r="6087" spans="1:10">
      <c r="A6087">
        <v>6110</v>
      </c>
      <c r="B6087" s="612">
        <v>43935.083333333336</v>
      </c>
      <c r="C6087" s="405" t="s">
        <v>2054</v>
      </c>
      <c r="D6087" s="384">
        <v>1403</v>
      </c>
      <c r="E6087">
        <v>0.02</v>
      </c>
      <c r="F6087">
        <v>1.09395</v>
      </c>
      <c r="G6087" s="384">
        <v>0</v>
      </c>
      <c r="H6087">
        <v>1.09395</v>
      </c>
      <c r="I6087">
        <v>-1.1000000000000001</v>
      </c>
      <c r="J6087" s="384">
        <v>30632.04</v>
      </c>
    </row>
    <row r="6088" spans="1:10">
      <c r="A6088">
        <v>6074</v>
      </c>
      <c r="B6088" s="612">
        <v>43934.425694444442</v>
      </c>
      <c r="C6088" s="405" t="s">
        <v>96</v>
      </c>
      <c r="D6088" s="384">
        <v>1404</v>
      </c>
      <c r="E6088">
        <v>0.03</v>
      </c>
      <c r="F6088">
        <v>1.0928599999999999</v>
      </c>
      <c r="G6088" s="384">
        <v>0</v>
      </c>
      <c r="H6088">
        <v>0</v>
      </c>
    </row>
    <row r="6089" spans="1:10">
      <c r="A6089">
        <v>6075</v>
      </c>
      <c r="B6089" s="612">
        <v>43934.425694444442</v>
      </c>
      <c r="C6089" s="405" t="s">
        <v>2110</v>
      </c>
      <c r="D6089" s="384">
        <v>1404</v>
      </c>
      <c r="E6089">
        <v>0.03</v>
      </c>
      <c r="F6089">
        <v>1.0928599999999999</v>
      </c>
      <c r="G6089" s="384">
        <v>0</v>
      </c>
      <c r="H6089">
        <v>1.0952299999999999</v>
      </c>
    </row>
    <row r="6090" spans="1:10">
      <c r="A6090">
        <v>6087</v>
      </c>
      <c r="B6090" s="612">
        <v>43934.426388888889</v>
      </c>
      <c r="C6090" s="405" t="s">
        <v>2110</v>
      </c>
      <c r="D6090" s="384">
        <v>1404</v>
      </c>
      <c r="E6090">
        <v>0.03</v>
      </c>
      <c r="F6090">
        <v>1.0928599999999999</v>
      </c>
      <c r="G6090" s="384">
        <v>0</v>
      </c>
      <c r="H6090">
        <v>1.09395</v>
      </c>
    </row>
    <row r="6091" spans="1:10">
      <c r="A6091">
        <v>6111</v>
      </c>
      <c r="B6091" s="612">
        <v>43935.083333333336</v>
      </c>
      <c r="C6091" s="405" t="s">
        <v>2054</v>
      </c>
      <c r="D6091" s="384">
        <v>1404</v>
      </c>
      <c r="E6091">
        <v>0.03</v>
      </c>
      <c r="F6091">
        <v>1.09395</v>
      </c>
      <c r="G6091" s="384">
        <v>0</v>
      </c>
      <c r="H6091">
        <v>1.09395</v>
      </c>
      <c r="I6091">
        <v>3.15</v>
      </c>
      <c r="J6091" s="384">
        <v>30635.19</v>
      </c>
    </row>
    <row r="6092" spans="1:10">
      <c r="A6092">
        <v>6085</v>
      </c>
      <c r="B6092" s="612">
        <v>43934.426388888889</v>
      </c>
      <c r="C6092" s="405" t="s">
        <v>96</v>
      </c>
      <c r="D6092" s="384">
        <v>1405</v>
      </c>
      <c r="E6092">
        <v>0.05</v>
      </c>
      <c r="F6092">
        <v>1.09114</v>
      </c>
      <c r="G6092" s="384">
        <v>0</v>
      </c>
      <c r="H6092">
        <v>0</v>
      </c>
    </row>
    <row r="6093" spans="1:10">
      <c r="A6093">
        <v>6086</v>
      </c>
      <c r="B6093" s="612">
        <v>43934.426388888889</v>
      </c>
      <c r="C6093" s="405" t="s">
        <v>2110</v>
      </c>
      <c r="D6093" s="384">
        <v>1405</v>
      </c>
      <c r="E6093">
        <v>0.05</v>
      </c>
      <c r="F6093">
        <v>1.09114</v>
      </c>
      <c r="G6093" s="384">
        <v>0</v>
      </c>
      <c r="H6093">
        <v>1.09395</v>
      </c>
    </row>
    <row r="6094" spans="1:10">
      <c r="A6094">
        <v>6112</v>
      </c>
      <c r="B6094" s="612">
        <v>43935.083333333336</v>
      </c>
      <c r="C6094" s="405" t="s">
        <v>2054</v>
      </c>
      <c r="D6094" s="384">
        <v>1405</v>
      </c>
      <c r="E6094">
        <v>0.05</v>
      </c>
      <c r="F6094">
        <v>1.09395</v>
      </c>
      <c r="G6094" s="384">
        <v>0</v>
      </c>
      <c r="H6094">
        <v>1.09395</v>
      </c>
      <c r="I6094">
        <v>13.85</v>
      </c>
      <c r="J6094" s="384">
        <v>30649.03</v>
      </c>
    </row>
    <row r="6095" spans="1:10">
      <c r="A6095">
        <v>6090</v>
      </c>
      <c r="B6095" s="612">
        <v>43934.44027777778</v>
      </c>
      <c r="C6095" s="405" t="s">
        <v>97</v>
      </c>
      <c r="D6095" s="384">
        <v>1406</v>
      </c>
      <c r="E6095">
        <v>0.02</v>
      </c>
      <c r="F6095">
        <v>1.09145</v>
      </c>
      <c r="G6095" s="384">
        <v>0</v>
      </c>
      <c r="H6095">
        <v>0</v>
      </c>
    </row>
    <row r="6096" spans="1:10">
      <c r="A6096">
        <v>6091</v>
      </c>
      <c r="B6096" s="612">
        <v>43934.44027777778</v>
      </c>
      <c r="C6096" s="405" t="s">
        <v>2110</v>
      </c>
      <c r="D6096" s="384">
        <v>1406</v>
      </c>
      <c r="E6096">
        <v>0.02</v>
      </c>
      <c r="F6096">
        <v>1.09145</v>
      </c>
      <c r="G6096" s="384">
        <v>0</v>
      </c>
      <c r="H6096">
        <v>1.0904499999999999</v>
      </c>
    </row>
    <row r="6097" spans="1:10">
      <c r="A6097">
        <v>6094</v>
      </c>
      <c r="B6097" s="612">
        <v>43934.499305555553</v>
      </c>
      <c r="C6097" s="405" t="s">
        <v>2110</v>
      </c>
      <c r="D6097" s="384">
        <v>1406</v>
      </c>
      <c r="E6097">
        <v>0.02</v>
      </c>
      <c r="F6097">
        <v>1.09145</v>
      </c>
      <c r="G6097" s="384">
        <v>0</v>
      </c>
      <c r="H6097">
        <v>1.0912599999999999</v>
      </c>
    </row>
    <row r="6098" spans="1:10">
      <c r="A6098">
        <v>6095</v>
      </c>
      <c r="B6098" s="612">
        <v>43934.560416666667</v>
      </c>
      <c r="C6098" s="405" t="s">
        <v>2054</v>
      </c>
      <c r="D6098" s="384">
        <v>1406</v>
      </c>
      <c r="E6098">
        <v>0.02</v>
      </c>
      <c r="F6098">
        <v>1.0912599999999999</v>
      </c>
      <c r="G6098" s="384">
        <v>0</v>
      </c>
      <c r="H6098">
        <v>1.0912599999999999</v>
      </c>
      <c r="I6098">
        <v>0.38</v>
      </c>
      <c r="J6098" s="384">
        <v>30631.86</v>
      </c>
    </row>
    <row r="6099" spans="1:10">
      <c r="A6099">
        <v>6092</v>
      </c>
      <c r="B6099" s="612">
        <v>43934.499305555553</v>
      </c>
      <c r="C6099" s="405" t="s">
        <v>97</v>
      </c>
      <c r="D6099" s="384">
        <v>1407</v>
      </c>
      <c r="E6099">
        <v>0.02</v>
      </c>
      <c r="F6099">
        <v>1.0930599999999999</v>
      </c>
      <c r="G6099" s="384">
        <v>0</v>
      </c>
      <c r="H6099">
        <v>0</v>
      </c>
    </row>
    <row r="6100" spans="1:10">
      <c r="A6100">
        <v>6093</v>
      </c>
      <c r="B6100" s="612">
        <v>43934.499305555553</v>
      </c>
      <c r="C6100" s="405" t="s">
        <v>2110</v>
      </c>
      <c r="D6100" s="384">
        <v>1407</v>
      </c>
      <c r="E6100">
        <v>0.02</v>
      </c>
      <c r="F6100">
        <v>1.0930599999999999</v>
      </c>
      <c r="G6100" s="384">
        <v>0</v>
      </c>
      <c r="H6100">
        <v>1.0912599999999999</v>
      </c>
    </row>
    <row r="6101" spans="1:10">
      <c r="A6101">
        <v>6096</v>
      </c>
      <c r="B6101" s="612">
        <v>43934.560416666667</v>
      </c>
      <c r="C6101" s="405" t="s">
        <v>2054</v>
      </c>
      <c r="D6101" s="384">
        <v>1407</v>
      </c>
      <c r="E6101">
        <v>0.02</v>
      </c>
      <c r="F6101">
        <v>1.0912599999999999</v>
      </c>
      <c r="G6101" s="384">
        <v>0</v>
      </c>
      <c r="H6101">
        <v>1.0912599999999999</v>
      </c>
      <c r="I6101">
        <v>3.6</v>
      </c>
      <c r="J6101" s="384">
        <v>30635.46</v>
      </c>
    </row>
    <row r="6102" spans="1:10">
      <c r="A6102">
        <v>6097</v>
      </c>
      <c r="B6102" s="612">
        <v>43934.59375</v>
      </c>
      <c r="C6102" s="405" t="s">
        <v>97</v>
      </c>
      <c r="D6102" s="384">
        <v>1408</v>
      </c>
      <c r="E6102">
        <v>0.02</v>
      </c>
      <c r="F6102">
        <v>1.0914699999999999</v>
      </c>
      <c r="G6102" s="384">
        <v>0</v>
      </c>
      <c r="H6102">
        <v>0</v>
      </c>
    </row>
    <row r="6103" spans="1:10">
      <c r="A6103">
        <v>6098</v>
      </c>
      <c r="B6103" s="612">
        <v>43934.59375</v>
      </c>
      <c r="C6103" s="405" t="s">
        <v>2110</v>
      </c>
      <c r="D6103" s="384">
        <v>1408</v>
      </c>
      <c r="E6103">
        <v>0.02</v>
      </c>
      <c r="F6103">
        <v>1.0914699999999999</v>
      </c>
      <c r="G6103" s="384">
        <v>0</v>
      </c>
      <c r="H6103">
        <v>1.0904700000000001</v>
      </c>
    </row>
    <row r="6104" spans="1:10">
      <c r="A6104">
        <v>6099</v>
      </c>
      <c r="B6104" s="612">
        <v>43934.620833333334</v>
      </c>
      <c r="C6104" s="405" t="s">
        <v>2054</v>
      </c>
      <c r="D6104" s="384">
        <v>1408</v>
      </c>
      <c r="E6104">
        <v>0.02</v>
      </c>
      <c r="F6104">
        <v>1.0904700000000001</v>
      </c>
      <c r="G6104" s="384">
        <v>0</v>
      </c>
      <c r="H6104">
        <v>1.0904700000000001</v>
      </c>
      <c r="I6104">
        <v>2</v>
      </c>
      <c r="J6104" s="384">
        <v>30637.46</v>
      </c>
    </row>
    <row r="6105" spans="1:10">
      <c r="A6105">
        <v>6100</v>
      </c>
      <c r="B6105" s="612">
        <v>43934.637499999997</v>
      </c>
      <c r="C6105" s="405" t="s">
        <v>97</v>
      </c>
      <c r="D6105" s="384">
        <v>1409</v>
      </c>
      <c r="E6105">
        <v>0.02</v>
      </c>
      <c r="F6105">
        <v>1.0899099999999999</v>
      </c>
      <c r="G6105" s="384">
        <v>0</v>
      </c>
      <c r="H6105">
        <v>0</v>
      </c>
    </row>
    <row r="6106" spans="1:10">
      <c r="A6106">
        <v>6101</v>
      </c>
      <c r="B6106" s="612">
        <v>43934.637499999997</v>
      </c>
      <c r="C6106" s="405" t="s">
        <v>2110</v>
      </c>
      <c r="D6106" s="384">
        <v>1409</v>
      </c>
      <c r="E6106">
        <v>0.02</v>
      </c>
      <c r="F6106">
        <v>1.0899099999999999</v>
      </c>
      <c r="G6106" s="384">
        <v>0</v>
      </c>
      <c r="H6106">
        <v>1.08891</v>
      </c>
    </row>
    <row r="6107" spans="1:10">
      <c r="A6107">
        <v>6104</v>
      </c>
      <c r="B6107" s="612">
        <v>43934.705555555556</v>
      </c>
      <c r="C6107" s="405" t="s">
        <v>2110</v>
      </c>
      <c r="D6107" s="384">
        <v>1409</v>
      </c>
      <c r="E6107">
        <v>0.02</v>
      </c>
      <c r="F6107">
        <v>1.0899099999999999</v>
      </c>
      <c r="G6107" s="384">
        <v>0</v>
      </c>
      <c r="H6107">
        <v>1.08971</v>
      </c>
    </row>
    <row r="6108" spans="1:10">
      <c r="A6108">
        <v>6108</v>
      </c>
      <c r="B6108" s="612">
        <v>43935.074305555558</v>
      </c>
      <c r="C6108" s="405" t="s">
        <v>2110</v>
      </c>
      <c r="D6108" s="384">
        <v>1409</v>
      </c>
      <c r="E6108">
        <v>0.02</v>
      </c>
      <c r="F6108">
        <v>1.0899099999999999</v>
      </c>
      <c r="G6108" s="384">
        <v>0</v>
      </c>
      <c r="H6108">
        <v>1.09074</v>
      </c>
    </row>
    <row r="6109" spans="1:10">
      <c r="A6109">
        <v>6119</v>
      </c>
      <c r="B6109" s="612">
        <v>43935.125694444447</v>
      </c>
      <c r="C6109" s="405" t="s">
        <v>2110</v>
      </c>
      <c r="D6109" s="384">
        <v>1409</v>
      </c>
      <c r="E6109">
        <v>0.02</v>
      </c>
      <c r="F6109">
        <v>1.0899099999999999</v>
      </c>
      <c r="G6109" s="384">
        <v>0</v>
      </c>
      <c r="H6109">
        <v>1.09202</v>
      </c>
    </row>
    <row r="6110" spans="1:10">
      <c r="A6110">
        <v>6123</v>
      </c>
      <c r="B6110" s="612">
        <v>43935.34375</v>
      </c>
      <c r="C6110" s="405" t="s">
        <v>2054</v>
      </c>
      <c r="D6110" s="384">
        <v>1409</v>
      </c>
      <c r="E6110">
        <v>0.02</v>
      </c>
      <c r="F6110">
        <v>1.09202</v>
      </c>
      <c r="G6110" s="384">
        <v>0</v>
      </c>
      <c r="H6110">
        <v>1.09202</v>
      </c>
      <c r="I6110">
        <v>-4.2</v>
      </c>
      <c r="J6110" s="384">
        <v>30644.84</v>
      </c>
    </row>
    <row r="6111" spans="1:10">
      <c r="A6111">
        <v>6102</v>
      </c>
      <c r="B6111" s="612">
        <v>43934.705555555556</v>
      </c>
      <c r="C6111" s="405" t="s">
        <v>97</v>
      </c>
      <c r="D6111" s="384">
        <v>1410</v>
      </c>
      <c r="E6111">
        <v>0.02</v>
      </c>
      <c r="F6111">
        <v>1.09151</v>
      </c>
      <c r="G6111" s="384">
        <v>0</v>
      </c>
      <c r="H6111">
        <v>0</v>
      </c>
    </row>
    <row r="6112" spans="1:10">
      <c r="A6112">
        <v>6103</v>
      </c>
      <c r="B6112" s="612">
        <v>43934.705555555556</v>
      </c>
      <c r="C6112" s="405" t="s">
        <v>2110</v>
      </c>
      <c r="D6112" s="384">
        <v>1410</v>
      </c>
      <c r="E6112">
        <v>0.02</v>
      </c>
      <c r="F6112">
        <v>1.09151</v>
      </c>
      <c r="G6112" s="384">
        <v>0</v>
      </c>
      <c r="H6112">
        <v>1.08971</v>
      </c>
    </row>
    <row r="6113" spans="1:10">
      <c r="A6113">
        <v>6107</v>
      </c>
      <c r="B6113" s="612">
        <v>43935.074305555558</v>
      </c>
      <c r="C6113" s="405" t="s">
        <v>2110</v>
      </c>
      <c r="D6113" s="384">
        <v>1410</v>
      </c>
      <c r="E6113">
        <v>0.02</v>
      </c>
      <c r="F6113">
        <v>1.09151</v>
      </c>
      <c r="G6113" s="384">
        <v>0</v>
      </c>
      <c r="H6113">
        <v>1.09074</v>
      </c>
    </row>
    <row r="6114" spans="1:10">
      <c r="A6114">
        <v>6118</v>
      </c>
      <c r="B6114" s="612">
        <v>43935.125694444447</v>
      </c>
      <c r="C6114" s="405" t="s">
        <v>2110</v>
      </c>
      <c r="D6114" s="384">
        <v>1410</v>
      </c>
      <c r="E6114">
        <v>0.02</v>
      </c>
      <c r="F6114">
        <v>1.09151</v>
      </c>
      <c r="G6114" s="384">
        <v>0</v>
      </c>
      <c r="H6114">
        <v>1.09202</v>
      </c>
    </row>
    <row r="6115" spans="1:10">
      <c r="A6115">
        <v>6124</v>
      </c>
      <c r="B6115" s="612">
        <v>43935.34375</v>
      </c>
      <c r="C6115" s="405" t="s">
        <v>2054</v>
      </c>
      <c r="D6115" s="384">
        <v>1410</v>
      </c>
      <c r="E6115">
        <v>0.02</v>
      </c>
      <c r="F6115">
        <v>1.09202</v>
      </c>
      <c r="G6115" s="384">
        <v>0</v>
      </c>
      <c r="H6115">
        <v>1.09202</v>
      </c>
      <c r="I6115">
        <v>-1</v>
      </c>
      <c r="J6115" s="384">
        <v>30643.84</v>
      </c>
    </row>
    <row r="6116" spans="1:10">
      <c r="A6116">
        <v>6105</v>
      </c>
      <c r="B6116" s="612">
        <v>43935.074305555558</v>
      </c>
      <c r="C6116" s="405" t="s">
        <v>97</v>
      </c>
      <c r="D6116" s="384">
        <v>1411</v>
      </c>
      <c r="E6116">
        <v>0.03</v>
      </c>
      <c r="F6116">
        <v>1.09311</v>
      </c>
      <c r="G6116" s="384">
        <v>0</v>
      </c>
      <c r="H6116">
        <v>0</v>
      </c>
    </row>
    <row r="6117" spans="1:10">
      <c r="A6117">
        <v>6106</v>
      </c>
      <c r="B6117" s="612">
        <v>43935.074305555558</v>
      </c>
      <c r="C6117" s="405" t="s">
        <v>2110</v>
      </c>
      <c r="D6117" s="384">
        <v>1411</v>
      </c>
      <c r="E6117">
        <v>0.03</v>
      </c>
      <c r="F6117">
        <v>1.09311</v>
      </c>
      <c r="G6117" s="384">
        <v>0</v>
      </c>
      <c r="H6117">
        <v>1.09074</v>
      </c>
    </row>
    <row r="6118" spans="1:10">
      <c r="A6118">
        <v>6117</v>
      </c>
      <c r="B6118" s="612">
        <v>43935.125694444447</v>
      </c>
      <c r="C6118" s="405" t="s">
        <v>2110</v>
      </c>
      <c r="D6118" s="384">
        <v>1411</v>
      </c>
      <c r="E6118">
        <v>0.03</v>
      </c>
      <c r="F6118">
        <v>1.09311</v>
      </c>
      <c r="G6118" s="384">
        <v>0</v>
      </c>
      <c r="H6118">
        <v>1.09202</v>
      </c>
    </row>
    <row r="6119" spans="1:10">
      <c r="A6119">
        <v>6125</v>
      </c>
      <c r="B6119" s="612">
        <v>43935.34375</v>
      </c>
      <c r="C6119" s="405" t="s">
        <v>2054</v>
      </c>
      <c r="D6119" s="384">
        <v>1411</v>
      </c>
      <c r="E6119">
        <v>0.03</v>
      </c>
      <c r="F6119">
        <v>1.09202</v>
      </c>
      <c r="G6119" s="384">
        <v>0</v>
      </c>
      <c r="H6119">
        <v>1.09202</v>
      </c>
      <c r="I6119">
        <v>3.27</v>
      </c>
      <c r="J6119" s="384">
        <v>30647.11</v>
      </c>
    </row>
    <row r="6120" spans="1:10">
      <c r="A6120">
        <v>6113</v>
      </c>
      <c r="B6120" s="612">
        <v>43935.087500000001</v>
      </c>
      <c r="C6120" s="405" t="s">
        <v>96</v>
      </c>
      <c r="D6120" s="384">
        <v>1412</v>
      </c>
      <c r="E6120">
        <v>0.02</v>
      </c>
      <c r="F6120">
        <v>1.09399</v>
      </c>
      <c r="G6120" s="384">
        <v>0</v>
      </c>
      <c r="H6120">
        <v>0</v>
      </c>
    </row>
    <row r="6121" spans="1:10">
      <c r="A6121">
        <v>6114</v>
      </c>
      <c r="B6121" s="612">
        <v>43935.087500000001</v>
      </c>
      <c r="C6121" s="405" t="s">
        <v>2110</v>
      </c>
      <c r="D6121" s="384">
        <v>1412</v>
      </c>
      <c r="E6121">
        <v>0.02</v>
      </c>
      <c r="F6121">
        <v>1.09399</v>
      </c>
      <c r="G6121" s="384">
        <v>0</v>
      </c>
      <c r="H6121">
        <v>1.0949899999999999</v>
      </c>
    </row>
    <row r="6122" spans="1:10">
      <c r="A6122">
        <v>6122</v>
      </c>
      <c r="B6122" s="612">
        <v>43935.341666666667</v>
      </c>
      <c r="C6122" s="405" t="s">
        <v>2110</v>
      </c>
      <c r="D6122" s="384">
        <v>1412</v>
      </c>
      <c r="E6122">
        <v>0.02</v>
      </c>
      <c r="F6122">
        <v>1.09399</v>
      </c>
      <c r="G6122" s="384">
        <v>0</v>
      </c>
      <c r="H6122">
        <v>1.0941799999999999</v>
      </c>
    </row>
    <row r="6123" spans="1:10">
      <c r="A6123">
        <v>6132</v>
      </c>
      <c r="B6123" s="612">
        <v>43935.395833333336</v>
      </c>
      <c r="C6123" s="405" t="s">
        <v>2054</v>
      </c>
      <c r="D6123" s="384">
        <v>1412</v>
      </c>
      <c r="E6123">
        <v>0.02</v>
      </c>
      <c r="F6123">
        <v>1.0941799999999999</v>
      </c>
      <c r="G6123" s="384">
        <v>0</v>
      </c>
      <c r="H6123">
        <v>1.0941799999999999</v>
      </c>
      <c r="I6123">
        <v>0.38</v>
      </c>
      <c r="J6123" s="384">
        <v>30661.49</v>
      </c>
    </row>
    <row r="6124" spans="1:10">
      <c r="A6124">
        <v>6115</v>
      </c>
      <c r="B6124" s="612">
        <v>43935.125694444447</v>
      </c>
      <c r="C6124" s="405" t="s">
        <v>97</v>
      </c>
      <c r="D6124" s="384">
        <v>1413</v>
      </c>
      <c r="E6124">
        <v>0.05</v>
      </c>
      <c r="F6124">
        <v>1.0948199999999999</v>
      </c>
      <c r="G6124" s="384">
        <v>0</v>
      </c>
      <c r="H6124">
        <v>0</v>
      </c>
    </row>
    <row r="6125" spans="1:10">
      <c r="A6125">
        <v>6116</v>
      </c>
      <c r="B6125" s="612">
        <v>43935.125694444447</v>
      </c>
      <c r="C6125" s="405" t="s">
        <v>2110</v>
      </c>
      <c r="D6125" s="384">
        <v>1413</v>
      </c>
      <c r="E6125">
        <v>0.05</v>
      </c>
      <c r="F6125">
        <v>1.0948199999999999</v>
      </c>
      <c r="G6125" s="384">
        <v>0</v>
      </c>
      <c r="H6125">
        <v>1.09202</v>
      </c>
    </row>
    <row r="6126" spans="1:10">
      <c r="A6126">
        <v>6126</v>
      </c>
      <c r="B6126" s="612">
        <v>43935.34375</v>
      </c>
      <c r="C6126" s="405" t="s">
        <v>2054</v>
      </c>
      <c r="D6126" s="384">
        <v>1413</v>
      </c>
      <c r="E6126">
        <v>0.05</v>
      </c>
      <c r="F6126">
        <v>1.09202</v>
      </c>
      <c r="G6126" s="384">
        <v>0</v>
      </c>
      <c r="H6126">
        <v>1.09202</v>
      </c>
      <c r="I6126">
        <v>14</v>
      </c>
      <c r="J6126" s="384">
        <v>30661.11</v>
      </c>
    </row>
    <row r="6127" spans="1:10">
      <c r="A6127">
        <v>6120</v>
      </c>
      <c r="B6127" s="612">
        <v>43935.341666666667</v>
      </c>
      <c r="C6127" s="405" t="s">
        <v>96</v>
      </c>
      <c r="D6127" s="384">
        <v>1414</v>
      </c>
      <c r="E6127">
        <v>0.02</v>
      </c>
      <c r="F6127">
        <v>1.09236</v>
      </c>
      <c r="G6127" s="384">
        <v>0</v>
      </c>
      <c r="H6127">
        <v>0</v>
      </c>
    </row>
    <row r="6128" spans="1:10">
      <c r="A6128">
        <v>6121</v>
      </c>
      <c r="B6128" s="612">
        <v>43935.341666666667</v>
      </c>
      <c r="C6128" s="405" t="s">
        <v>2110</v>
      </c>
      <c r="D6128" s="384">
        <v>1414</v>
      </c>
      <c r="E6128">
        <v>0.02</v>
      </c>
      <c r="F6128">
        <v>1.09236</v>
      </c>
      <c r="G6128" s="384">
        <v>0</v>
      </c>
      <c r="H6128">
        <v>1.0941799999999999</v>
      </c>
    </row>
    <row r="6129" spans="1:10">
      <c r="A6129">
        <v>6133</v>
      </c>
      <c r="B6129" s="612">
        <v>43935.395833333336</v>
      </c>
      <c r="C6129" s="405" t="s">
        <v>2054</v>
      </c>
      <c r="D6129" s="384">
        <v>1414</v>
      </c>
      <c r="E6129">
        <v>0.02</v>
      </c>
      <c r="F6129">
        <v>1.0941799999999999</v>
      </c>
      <c r="G6129" s="384">
        <v>0</v>
      </c>
      <c r="H6129">
        <v>1.0941799999999999</v>
      </c>
      <c r="I6129">
        <v>3.64</v>
      </c>
      <c r="J6129" s="384">
        <v>30665.13</v>
      </c>
    </row>
    <row r="6130" spans="1:10">
      <c r="A6130">
        <v>6127</v>
      </c>
      <c r="B6130" s="612">
        <v>43935.361111111109</v>
      </c>
      <c r="C6130" s="405" t="s">
        <v>97</v>
      </c>
      <c r="D6130" s="384">
        <v>1415</v>
      </c>
      <c r="E6130">
        <v>0.02</v>
      </c>
      <c r="F6130">
        <v>1.0919700000000001</v>
      </c>
      <c r="G6130" s="384">
        <v>0</v>
      </c>
      <c r="H6130">
        <v>0</v>
      </c>
    </row>
    <row r="6131" spans="1:10">
      <c r="A6131">
        <v>6128</v>
      </c>
      <c r="B6131" s="612">
        <v>43935.361111111109</v>
      </c>
      <c r="C6131" s="405" t="s">
        <v>2110</v>
      </c>
      <c r="D6131" s="384">
        <v>1415</v>
      </c>
      <c r="E6131">
        <v>0.02</v>
      </c>
      <c r="F6131">
        <v>1.0919700000000001</v>
      </c>
      <c r="G6131" s="384">
        <v>0</v>
      </c>
      <c r="H6131">
        <v>1.09097</v>
      </c>
    </row>
    <row r="6132" spans="1:10">
      <c r="A6132">
        <v>6131</v>
      </c>
      <c r="B6132" s="612">
        <v>43935.392361111109</v>
      </c>
      <c r="C6132" s="405" t="s">
        <v>2110</v>
      </c>
      <c r="D6132" s="384">
        <v>1415</v>
      </c>
      <c r="E6132">
        <v>0.02</v>
      </c>
      <c r="F6132">
        <v>1.0919700000000001</v>
      </c>
      <c r="G6132" s="384">
        <v>0</v>
      </c>
      <c r="H6132">
        <v>1.09178</v>
      </c>
    </row>
    <row r="6133" spans="1:10">
      <c r="A6133">
        <v>6137</v>
      </c>
      <c r="B6133" s="612">
        <v>43935.405555555553</v>
      </c>
      <c r="C6133" s="405" t="s">
        <v>2110</v>
      </c>
      <c r="D6133" s="384">
        <v>1415</v>
      </c>
      <c r="E6133">
        <v>0.02</v>
      </c>
      <c r="F6133">
        <v>1.0919700000000001</v>
      </c>
      <c r="G6133" s="384">
        <v>0</v>
      </c>
      <c r="H6133">
        <v>1.0928199999999999</v>
      </c>
    </row>
    <row r="6134" spans="1:10">
      <c r="A6134">
        <v>6147</v>
      </c>
      <c r="B6134" s="612">
        <v>43935.520138888889</v>
      </c>
      <c r="C6134" s="405" t="s">
        <v>2110</v>
      </c>
      <c r="D6134" s="384">
        <v>1415</v>
      </c>
      <c r="E6134">
        <v>0.02</v>
      </c>
      <c r="F6134">
        <v>1.0919700000000001</v>
      </c>
      <c r="G6134" s="384">
        <v>0</v>
      </c>
      <c r="H6134">
        <v>1.0941099999999999</v>
      </c>
    </row>
    <row r="6135" spans="1:10">
      <c r="A6135">
        <v>6166</v>
      </c>
      <c r="B6135" s="612">
        <v>43935.886805555558</v>
      </c>
      <c r="C6135" s="405" t="s">
        <v>2110</v>
      </c>
      <c r="D6135" s="384">
        <v>1415</v>
      </c>
      <c r="E6135">
        <v>0.02</v>
      </c>
      <c r="F6135">
        <v>1.0919700000000001</v>
      </c>
      <c r="G6135" s="384">
        <v>0</v>
      </c>
      <c r="H6135">
        <v>1.0954900000000001</v>
      </c>
    </row>
    <row r="6136" spans="1:10">
      <c r="A6136">
        <v>6172</v>
      </c>
      <c r="B6136" s="612">
        <v>43936.306944444441</v>
      </c>
      <c r="C6136" s="405" t="s">
        <v>2054</v>
      </c>
      <c r="D6136" s="384">
        <v>1415</v>
      </c>
      <c r="E6136">
        <v>0.02</v>
      </c>
      <c r="F6136">
        <v>1.0954900000000001</v>
      </c>
      <c r="G6136" s="384">
        <v>0</v>
      </c>
      <c r="H6136">
        <v>1.0954900000000001</v>
      </c>
      <c r="I6136">
        <v>-7.02</v>
      </c>
      <c r="J6136" s="384">
        <v>30670.11</v>
      </c>
    </row>
    <row r="6137" spans="1:10">
      <c r="A6137">
        <v>6129</v>
      </c>
      <c r="B6137" s="612">
        <v>43935.392361111109</v>
      </c>
      <c r="C6137" s="405" t="s">
        <v>97</v>
      </c>
      <c r="D6137" s="384">
        <v>1416</v>
      </c>
      <c r="E6137">
        <v>0.02</v>
      </c>
      <c r="F6137">
        <v>1.09358</v>
      </c>
      <c r="G6137" s="384">
        <v>0</v>
      </c>
      <c r="H6137">
        <v>0</v>
      </c>
    </row>
    <row r="6138" spans="1:10">
      <c r="A6138">
        <v>6130</v>
      </c>
      <c r="B6138" s="612">
        <v>43935.392361111109</v>
      </c>
      <c r="C6138" s="405" t="s">
        <v>2110</v>
      </c>
      <c r="D6138" s="384">
        <v>1416</v>
      </c>
      <c r="E6138">
        <v>0.02</v>
      </c>
      <c r="F6138">
        <v>1.09358</v>
      </c>
      <c r="G6138" s="384">
        <v>0</v>
      </c>
      <c r="H6138">
        <v>1.09178</v>
      </c>
    </row>
    <row r="6139" spans="1:10">
      <c r="A6139">
        <v>6136</v>
      </c>
      <c r="B6139" s="612">
        <v>43935.405555555553</v>
      </c>
      <c r="C6139" s="405" t="s">
        <v>2110</v>
      </c>
      <c r="D6139" s="384">
        <v>1416</v>
      </c>
      <c r="E6139">
        <v>0.02</v>
      </c>
      <c r="F6139">
        <v>1.09358</v>
      </c>
      <c r="G6139" s="384">
        <v>0</v>
      </c>
      <c r="H6139">
        <v>1.0928199999999999</v>
      </c>
    </row>
    <row r="6140" spans="1:10">
      <c r="A6140">
        <v>6146</v>
      </c>
      <c r="B6140" s="612">
        <v>43935.520138888889</v>
      </c>
      <c r="C6140" s="405" t="s">
        <v>2110</v>
      </c>
      <c r="D6140" s="384">
        <v>1416</v>
      </c>
      <c r="E6140">
        <v>0.02</v>
      </c>
      <c r="F6140">
        <v>1.09358</v>
      </c>
      <c r="G6140" s="384">
        <v>0</v>
      </c>
      <c r="H6140">
        <v>1.0941099999999999</v>
      </c>
    </row>
    <row r="6141" spans="1:10">
      <c r="A6141">
        <v>6165</v>
      </c>
      <c r="B6141" s="612">
        <v>43935.886805555558</v>
      </c>
      <c r="C6141" s="405" t="s">
        <v>2110</v>
      </c>
      <c r="D6141" s="384">
        <v>1416</v>
      </c>
      <c r="E6141">
        <v>0.02</v>
      </c>
      <c r="F6141">
        <v>1.09358</v>
      </c>
      <c r="G6141" s="384">
        <v>0</v>
      </c>
      <c r="H6141">
        <v>1.0954900000000001</v>
      </c>
    </row>
    <row r="6142" spans="1:10">
      <c r="A6142">
        <v>6173</v>
      </c>
      <c r="B6142" s="612">
        <v>43936.306944444441</v>
      </c>
      <c r="C6142" s="405" t="s">
        <v>2054</v>
      </c>
      <c r="D6142" s="384">
        <v>1416</v>
      </c>
      <c r="E6142">
        <v>0.02</v>
      </c>
      <c r="F6142">
        <v>1.0954900000000001</v>
      </c>
      <c r="G6142" s="384">
        <v>0</v>
      </c>
      <c r="H6142">
        <v>1.0954900000000001</v>
      </c>
      <c r="I6142">
        <v>-3.8</v>
      </c>
      <c r="J6142" s="384">
        <v>30666.31</v>
      </c>
    </row>
    <row r="6143" spans="1:10">
      <c r="A6143">
        <v>6134</v>
      </c>
      <c r="B6143" s="612">
        <v>43935.405555555553</v>
      </c>
      <c r="C6143" s="405" t="s">
        <v>97</v>
      </c>
      <c r="D6143" s="384">
        <v>1417</v>
      </c>
      <c r="E6143">
        <v>0.03</v>
      </c>
      <c r="F6143">
        <v>1.09521</v>
      </c>
      <c r="G6143" s="384">
        <v>0</v>
      </c>
      <c r="H6143">
        <v>0</v>
      </c>
    </row>
    <row r="6144" spans="1:10">
      <c r="A6144">
        <v>6135</v>
      </c>
      <c r="B6144" s="612">
        <v>43935.405555555553</v>
      </c>
      <c r="C6144" s="405" t="s">
        <v>2110</v>
      </c>
      <c r="D6144" s="384">
        <v>1417</v>
      </c>
      <c r="E6144">
        <v>0.03</v>
      </c>
      <c r="F6144">
        <v>1.09521</v>
      </c>
      <c r="G6144" s="384">
        <v>0</v>
      </c>
      <c r="H6144">
        <v>1.0928199999999999</v>
      </c>
    </row>
    <row r="6145" spans="1:10">
      <c r="A6145">
        <v>6145</v>
      </c>
      <c r="B6145" s="612">
        <v>43935.520138888889</v>
      </c>
      <c r="C6145" s="405" t="s">
        <v>2110</v>
      </c>
      <c r="D6145" s="384">
        <v>1417</v>
      </c>
      <c r="E6145">
        <v>0.03</v>
      </c>
      <c r="F6145">
        <v>1.09521</v>
      </c>
      <c r="G6145" s="384">
        <v>0</v>
      </c>
      <c r="H6145">
        <v>1.0941099999999999</v>
      </c>
    </row>
    <row r="6146" spans="1:10">
      <c r="A6146">
        <v>6164</v>
      </c>
      <c r="B6146" s="612">
        <v>43935.886805555558</v>
      </c>
      <c r="C6146" s="405" t="s">
        <v>2110</v>
      </c>
      <c r="D6146" s="384">
        <v>1417</v>
      </c>
      <c r="E6146">
        <v>0.03</v>
      </c>
      <c r="F6146">
        <v>1.09521</v>
      </c>
      <c r="G6146" s="384">
        <v>0</v>
      </c>
      <c r="H6146">
        <v>1.0954900000000001</v>
      </c>
    </row>
    <row r="6147" spans="1:10">
      <c r="A6147">
        <v>6174</v>
      </c>
      <c r="B6147" s="612">
        <v>43936.306944444441</v>
      </c>
      <c r="C6147" s="405" t="s">
        <v>2054</v>
      </c>
      <c r="D6147" s="384">
        <v>1417</v>
      </c>
      <c r="E6147">
        <v>0.03</v>
      </c>
      <c r="F6147">
        <v>1.0954900000000001</v>
      </c>
      <c r="G6147" s="384">
        <v>0</v>
      </c>
      <c r="H6147">
        <v>1.0954900000000001</v>
      </c>
      <c r="I6147">
        <v>-0.81</v>
      </c>
      <c r="J6147" s="384">
        <v>30665.51</v>
      </c>
    </row>
    <row r="6148" spans="1:10">
      <c r="A6148">
        <v>6138</v>
      </c>
      <c r="B6148" s="612">
        <v>43935.40902777778</v>
      </c>
      <c r="C6148" s="405" t="s">
        <v>96</v>
      </c>
      <c r="D6148" s="384">
        <v>1418</v>
      </c>
      <c r="E6148">
        <v>0.02</v>
      </c>
      <c r="F6148">
        <v>1.09531</v>
      </c>
      <c r="G6148" s="384">
        <v>0</v>
      </c>
      <c r="H6148">
        <v>0</v>
      </c>
    </row>
    <row r="6149" spans="1:10">
      <c r="A6149">
        <v>6139</v>
      </c>
      <c r="B6149" s="612">
        <v>43935.40902777778</v>
      </c>
      <c r="C6149" s="405" t="s">
        <v>2110</v>
      </c>
      <c r="D6149" s="384">
        <v>1418</v>
      </c>
      <c r="E6149">
        <v>0.02</v>
      </c>
      <c r="F6149">
        <v>1.09531</v>
      </c>
      <c r="G6149" s="384">
        <v>0</v>
      </c>
      <c r="H6149">
        <v>1.0963099999999999</v>
      </c>
    </row>
    <row r="6150" spans="1:10">
      <c r="A6150">
        <v>6140</v>
      </c>
      <c r="B6150" s="612">
        <v>43935.499305555553</v>
      </c>
      <c r="C6150" s="405" t="s">
        <v>2054</v>
      </c>
      <c r="D6150" s="384">
        <v>1418</v>
      </c>
      <c r="E6150">
        <v>0.02</v>
      </c>
      <c r="F6150">
        <v>1.0963099999999999</v>
      </c>
      <c r="G6150" s="384">
        <v>0</v>
      </c>
      <c r="H6150">
        <v>1.0963099999999999</v>
      </c>
      <c r="I6150">
        <v>2</v>
      </c>
      <c r="J6150" s="384">
        <v>30667.13</v>
      </c>
    </row>
    <row r="6151" spans="1:10">
      <c r="A6151">
        <v>6141</v>
      </c>
      <c r="B6151" s="612">
        <v>43935.503472222219</v>
      </c>
      <c r="C6151" s="405" t="s">
        <v>96</v>
      </c>
      <c r="D6151" s="384">
        <v>1419</v>
      </c>
      <c r="E6151">
        <v>0.02</v>
      </c>
      <c r="F6151">
        <v>1.09622</v>
      </c>
      <c r="G6151" s="384">
        <v>0</v>
      </c>
      <c r="H6151">
        <v>0</v>
      </c>
    </row>
    <row r="6152" spans="1:10">
      <c r="A6152">
        <v>6142</v>
      </c>
      <c r="B6152" s="612">
        <v>43935.503472222219</v>
      </c>
      <c r="C6152" s="405" t="s">
        <v>2110</v>
      </c>
      <c r="D6152" s="384">
        <v>1419</v>
      </c>
      <c r="E6152">
        <v>0.02</v>
      </c>
      <c r="F6152">
        <v>1.09622</v>
      </c>
      <c r="G6152" s="384">
        <v>0</v>
      </c>
      <c r="H6152">
        <v>1.0972200000000001</v>
      </c>
    </row>
    <row r="6153" spans="1:10">
      <c r="A6153">
        <v>6148</v>
      </c>
      <c r="B6153" s="612">
        <v>43935.520833333336</v>
      </c>
      <c r="C6153" s="405" t="s">
        <v>2054</v>
      </c>
      <c r="D6153" s="384">
        <v>1419</v>
      </c>
      <c r="E6153">
        <v>0.02</v>
      </c>
      <c r="F6153">
        <v>1.0972200000000001</v>
      </c>
      <c r="G6153" s="384">
        <v>0</v>
      </c>
      <c r="H6153">
        <v>1.0972200000000001</v>
      </c>
      <c r="I6153">
        <v>2</v>
      </c>
      <c r="J6153" s="384">
        <v>30669.13</v>
      </c>
    </row>
    <row r="6154" spans="1:10">
      <c r="A6154">
        <v>6143</v>
      </c>
      <c r="B6154" s="612">
        <v>43935.520138888889</v>
      </c>
      <c r="C6154" s="405" t="s">
        <v>97</v>
      </c>
      <c r="D6154" s="384">
        <v>1420</v>
      </c>
      <c r="E6154">
        <v>0.05</v>
      </c>
      <c r="F6154">
        <v>1.0969199999999999</v>
      </c>
      <c r="G6154" s="384">
        <v>0</v>
      </c>
      <c r="H6154">
        <v>0</v>
      </c>
    </row>
    <row r="6155" spans="1:10">
      <c r="A6155">
        <v>6144</v>
      </c>
      <c r="B6155" s="612">
        <v>43935.520138888889</v>
      </c>
      <c r="C6155" s="405" t="s">
        <v>2110</v>
      </c>
      <c r="D6155" s="384">
        <v>1420</v>
      </c>
      <c r="E6155">
        <v>0.05</v>
      </c>
      <c r="F6155">
        <v>1.0969199999999999</v>
      </c>
      <c r="G6155" s="384">
        <v>0</v>
      </c>
      <c r="H6155">
        <v>1.0941099999999999</v>
      </c>
    </row>
    <row r="6156" spans="1:10">
      <c r="A6156">
        <v>6163</v>
      </c>
      <c r="B6156" s="612">
        <v>43935.886805555558</v>
      </c>
      <c r="C6156" s="405" t="s">
        <v>2110</v>
      </c>
      <c r="D6156" s="384">
        <v>1420</v>
      </c>
      <c r="E6156">
        <v>0.05</v>
      </c>
      <c r="F6156">
        <v>1.0969199999999999</v>
      </c>
      <c r="G6156" s="384">
        <v>0</v>
      </c>
      <c r="H6156">
        <v>1.0954900000000001</v>
      </c>
    </row>
    <row r="6157" spans="1:10">
      <c r="A6157">
        <v>6175</v>
      </c>
      <c r="B6157" s="612">
        <v>43936.306944444441</v>
      </c>
      <c r="C6157" s="405" t="s">
        <v>2054</v>
      </c>
      <c r="D6157" s="384">
        <v>1420</v>
      </c>
      <c r="E6157">
        <v>0.05</v>
      </c>
      <c r="F6157">
        <v>1.0954900000000001</v>
      </c>
      <c r="G6157" s="384">
        <v>0</v>
      </c>
      <c r="H6157">
        <v>1.0954900000000001</v>
      </c>
      <c r="I6157">
        <v>7.21</v>
      </c>
      <c r="J6157" s="384">
        <v>30672.71</v>
      </c>
    </row>
    <row r="6158" spans="1:10">
      <c r="A6158">
        <v>6149</v>
      </c>
      <c r="B6158" s="612">
        <v>43935.525000000001</v>
      </c>
      <c r="C6158" s="405" t="s">
        <v>96</v>
      </c>
      <c r="D6158" s="384">
        <v>1421</v>
      </c>
      <c r="E6158">
        <v>0.02</v>
      </c>
      <c r="F6158">
        <v>1.0966100000000001</v>
      </c>
      <c r="G6158" s="384">
        <v>0</v>
      </c>
      <c r="H6158">
        <v>0</v>
      </c>
    </row>
    <row r="6159" spans="1:10">
      <c r="A6159">
        <v>6150</v>
      </c>
      <c r="B6159" s="612">
        <v>43935.525000000001</v>
      </c>
      <c r="C6159" s="405" t="s">
        <v>2110</v>
      </c>
      <c r="D6159" s="384">
        <v>1421</v>
      </c>
      <c r="E6159">
        <v>0.02</v>
      </c>
      <c r="F6159">
        <v>1.0966100000000001</v>
      </c>
      <c r="G6159" s="384">
        <v>0</v>
      </c>
      <c r="H6159">
        <v>1.09761</v>
      </c>
    </row>
    <row r="6160" spans="1:10">
      <c r="A6160">
        <v>6151</v>
      </c>
      <c r="B6160" s="612">
        <v>43935.595138888886</v>
      </c>
      <c r="C6160" s="405" t="s">
        <v>2054</v>
      </c>
      <c r="D6160" s="384">
        <v>1421</v>
      </c>
      <c r="E6160">
        <v>0.02</v>
      </c>
      <c r="F6160">
        <v>1.09761</v>
      </c>
      <c r="G6160" s="384">
        <v>0</v>
      </c>
      <c r="H6160">
        <v>1.09761</v>
      </c>
      <c r="I6160">
        <v>2</v>
      </c>
      <c r="J6160" s="384">
        <v>30671.13</v>
      </c>
    </row>
    <row r="6161" spans="1:10">
      <c r="A6161">
        <v>6152</v>
      </c>
      <c r="B6161" s="612">
        <v>43935.603472222225</v>
      </c>
      <c r="C6161" s="405" t="s">
        <v>96</v>
      </c>
      <c r="D6161" s="384">
        <v>1422</v>
      </c>
      <c r="E6161">
        <v>0.02</v>
      </c>
      <c r="F6161">
        <v>1.0968199999999999</v>
      </c>
      <c r="G6161" s="384">
        <v>0</v>
      </c>
      <c r="H6161">
        <v>0</v>
      </c>
    </row>
    <row r="6162" spans="1:10">
      <c r="A6162">
        <v>6153</v>
      </c>
      <c r="B6162" s="612">
        <v>43935.603472222225</v>
      </c>
      <c r="C6162" s="405" t="s">
        <v>2110</v>
      </c>
      <c r="D6162" s="384">
        <v>1422</v>
      </c>
      <c r="E6162">
        <v>0.02</v>
      </c>
      <c r="F6162">
        <v>1.0968199999999999</v>
      </c>
      <c r="G6162" s="384">
        <v>0</v>
      </c>
      <c r="H6162">
        <v>1.09782</v>
      </c>
    </row>
    <row r="6163" spans="1:10">
      <c r="A6163">
        <v>6154</v>
      </c>
      <c r="B6163" s="612">
        <v>43935.618055555555</v>
      </c>
      <c r="C6163" s="405" t="s">
        <v>2054</v>
      </c>
      <c r="D6163" s="384">
        <v>1422</v>
      </c>
      <c r="E6163">
        <v>0.02</v>
      </c>
      <c r="F6163">
        <v>1.09782</v>
      </c>
      <c r="G6163" s="384">
        <v>0</v>
      </c>
      <c r="H6163">
        <v>1.09782</v>
      </c>
      <c r="I6163">
        <v>2</v>
      </c>
      <c r="J6163" s="384">
        <v>30673.13</v>
      </c>
    </row>
    <row r="6164" spans="1:10">
      <c r="A6164">
        <v>6155</v>
      </c>
      <c r="B6164" s="612">
        <v>43935.62222222222</v>
      </c>
      <c r="C6164" s="405" t="s">
        <v>96</v>
      </c>
      <c r="D6164" s="384">
        <v>1423</v>
      </c>
      <c r="E6164">
        <v>0.02</v>
      </c>
      <c r="F6164">
        <v>1.0970500000000001</v>
      </c>
      <c r="G6164" s="384">
        <v>0</v>
      </c>
      <c r="H6164">
        <v>0</v>
      </c>
    </row>
    <row r="6165" spans="1:10">
      <c r="A6165">
        <v>6156</v>
      </c>
      <c r="B6165" s="612">
        <v>43935.62222222222</v>
      </c>
      <c r="C6165" s="405" t="s">
        <v>2110</v>
      </c>
      <c r="D6165" s="384">
        <v>1423</v>
      </c>
      <c r="E6165">
        <v>0.02</v>
      </c>
      <c r="F6165">
        <v>1.0970500000000001</v>
      </c>
      <c r="G6165" s="384">
        <v>0</v>
      </c>
      <c r="H6165">
        <v>1.09805</v>
      </c>
    </row>
    <row r="6166" spans="1:10">
      <c r="A6166">
        <v>6157</v>
      </c>
      <c r="B6166" s="612">
        <v>43935.747916666667</v>
      </c>
      <c r="C6166" s="405" t="s">
        <v>2054</v>
      </c>
      <c r="D6166" s="384">
        <v>1423</v>
      </c>
      <c r="E6166">
        <v>0.02</v>
      </c>
      <c r="F6166">
        <v>1.09805</v>
      </c>
      <c r="G6166" s="384">
        <v>0</v>
      </c>
      <c r="H6166">
        <v>1.09805</v>
      </c>
      <c r="I6166">
        <v>2</v>
      </c>
      <c r="J6166" s="384">
        <v>30675.13</v>
      </c>
    </row>
    <row r="6167" spans="1:10">
      <c r="A6167">
        <v>6158</v>
      </c>
      <c r="B6167" s="612">
        <v>43935.753472222219</v>
      </c>
      <c r="C6167" s="405" t="s">
        <v>96</v>
      </c>
      <c r="D6167" s="384">
        <v>1424</v>
      </c>
      <c r="E6167">
        <v>0.02</v>
      </c>
      <c r="F6167">
        <v>1.0977600000000001</v>
      </c>
      <c r="G6167" s="384">
        <v>0</v>
      </c>
      <c r="H6167">
        <v>0</v>
      </c>
    </row>
    <row r="6168" spans="1:10">
      <c r="A6168">
        <v>6159</v>
      </c>
      <c r="B6168" s="612">
        <v>43935.753472222219</v>
      </c>
      <c r="C6168" s="405" t="s">
        <v>2110</v>
      </c>
      <c r="D6168" s="384">
        <v>1424</v>
      </c>
      <c r="E6168">
        <v>0.02</v>
      </c>
      <c r="F6168">
        <v>1.0977600000000001</v>
      </c>
      <c r="G6168" s="384">
        <v>0</v>
      </c>
      <c r="H6168">
        <v>1.09876</v>
      </c>
    </row>
    <row r="6169" spans="1:10">
      <c r="A6169">
        <v>6160</v>
      </c>
      <c r="B6169" s="612">
        <v>43935.886805555558</v>
      </c>
      <c r="C6169" s="405" t="s">
        <v>2054</v>
      </c>
      <c r="D6169" s="384">
        <v>1424</v>
      </c>
      <c r="E6169">
        <v>0.02</v>
      </c>
      <c r="F6169">
        <v>1.09876</v>
      </c>
      <c r="G6169" s="384">
        <v>0</v>
      </c>
      <c r="H6169">
        <v>1.09876</v>
      </c>
      <c r="I6169">
        <v>2</v>
      </c>
      <c r="J6169" s="384">
        <v>30677.13</v>
      </c>
    </row>
    <row r="6170" spans="1:10">
      <c r="A6170">
        <v>6161</v>
      </c>
      <c r="B6170" s="612">
        <v>43935.886805555558</v>
      </c>
      <c r="C6170" s="405" t="s">
        <v>97</v>
      </c>
      <c r="D6170" s="384">
        <v>1425</v>
      </c>
      <c r="E6170">
        <v>0.08</v>
      </c>
      <c r="F6170">
        <v>1.0988199999999999</v>
      </c>
      <c r="G6170" s="384">
        <v>0</v>
      </c>
      <c r="H6170">
        <v>0</v>
      </c>
    </row>
    <row r="6171" spans="1:10">
      <c r="A6171">
        <v>6162</v>
      </c>
      <c r="B6171" s="612">
        <v>43935.886805555558</v>
      </c>
      <c r="C6171" s="405" t="s">
        <v>2110</v>
      </c>
      <c r="D6171" s="384">
        <v>1425</v>
      </c>
      <c r="E6171">
        <v>0.08</v>
      </c>
      <c r="F6171">
        <v>1.0988199999999999</v>
      </c>
      <c r="G6171" s="384">
        <v>0</v>
      </c>
      <c r="H6171">
        <v>1.0954900000000001</v>
      </c>
    </row>
    <row r="6172" spans="1:10">
      <c r="A6172">
        <v>6176</v>
      </c>
      <c r="B6172" s="612">
        <v>43936.306944444441</v>
      </c>
      <c r="C6172" s="405" t="s">
        <v>2054</v>
      </c>
      <c r="D6172" s="384">
        <v>1425</v>
      </c>
      <c r="E6172">
        <v>0.08</v>
      </c>
      <c r="F6172">
        <v>1.0954900000000001</v>
      </c>
      <c r="G6172" s="384">
        <v>0</v>
      </c>
      <c r="H6172">
        <v>1.0954900000000001</v>
      </c>
      <c r="I6172">
        <v>26.73</v>
      </c>
      <c r="J6172" s="384">
        <v>30699.439999999999</v>
      </c>
    </row>
    <row r="6173" spans="1:10">
      <c r="A6173">
        <v>6167</v>
      </c>
      <c r="B6173" s="612">
        <v>43935.916666666664</v>
      </c>
      <c r="C6173" s="405" t="s">
        <v>96</v>
      </c>
      <c r="D6173" s="384">
        <v>1426</v>
      </c>
      <c r="E6173">
        <v>0.02</v>
      </c>
      <c r="F6173">
        <v>1.09842</v>
      </c>
      <c r="G6173" s="384">
        <v>0</v>
      </c>
      <c r="H6173">
        <v>0</v>
      </c>
    </row>
    <row r="6174" spans="1:10">
      <c r="A6174">
        <v>6168</v>
      </c>
      <c r="B6174" s="612">
        <v>43935.916666666664</v>
      </c>
      <c r="C6174" s="405" t="s">
        <v>2110</v>
      </c>
      <c r="D6174" s="384">
        <v>1426</v>
      </c>
      <c r="E6174">
        <v>0.02</v>
      </c>
      <c r="F6174">
        <v>1.09842</v>
      </c>
      <c r="G6174" s="384">
        <v>0</v>
      </c>
      <c r="H6174">
        <v>1.0994200000000001</v>
      </c>
    </row>
    <row r="6175" spans="1:10">
      <c r="A6175">
        <v>6171</v>
      </c>
      <c r="B6175" s="612">
        <v>43936.246527777781</v>
      </c>
      <c r="C6175" s="405" t="s">
        <v>2110</v>
      </c>
      <c r="D6175" s="384">
        <v>1426</v>
      </c>
      <c r="E6175">
        <v>0.02</v>
      </c>
      <c r="F6175">
        <v>1.09842</v>
      </c>
      <c r="G6175" s="384">
        <v>0</v>
      </c>
      <c r="H6175">
        <v>1.0986199999999999</v>
      </c>
    </row>
    <row r="6176" spans="1:10">
      <c r="A6176">
        <v>6180</v>
      </c>
      <c r="B6176" s="612">
        <v>43936.310416666667</v>
      </c>
      <c r="C6176" s="405" t="s">
        <v>2110</v>
      </c>
      <c r="D6176" s="384">
        <v>1426</v>
      </c>
      <c r="E6176">
        <v>0.02</v>
      </c>
      <c r="F6176">
        <v>1.09842</v>
      </c>
      <c r="G6176" s="384">
        <v>0</v>
      </c>
      <c r="H6176">
        <v>1.0975699999999999</v>
      </c>
    </row>
    <row r="6177" spans="1:10">
      <c r="A6177">
        <v>6185</v>
      </c>
      <c r="B6177" s="612">
        <v>43936.32708333333</v>
      </c>
      <c r="C6177" s="405" t="s">
        <v>2110</v>
      </c>
      <c r="D6177" s="384">
        <v>1426</v>
      </c>
      <c r="E6177">
        <v>0.02</v>
      </c>
      <c r="F6177">
        <v>1.09842</v>
      </c>
      <c r="G6177" s="384">
        <v>0</v>
      </c>
      <c r="H6177">
        <v>1.09629</v>
      </c>
    </row>
    <row r="6178" spans="1:10">
      <c r="A6178">
        <v>6194</v>
      </c>
      <c r="B6178" s="612">
        <v>43936.438888888886</v>
      </c>
      <c r="C6178" s="405" t="s">
        <v>2110</v>
      </c>
      <c r="D6178" s="384">
        <v>1426</v>
      </c>
      <c r="E6178">
        <v>0.02</v>
      </c>
      <c r="F6178">
        <v>1.09842</v>
      </c>
      <c r="G6178" s="384">
        <v>0</v>
      </c>
      <c r="H6178">
        <v>1.09493</v>
      </c>
    </row>
    <row r="6179" spans="1:10">
      <c r="A6179">
        <v>6204</v>
      </c>
      <c r="B6179" s="612">
        <v>43936.513194444444</v>
      </c>
      <c r="C6179" s="405" t="s">
        <v>2110</v>
      </c>
      <c r="D6179" s="384">
        <v>1426</v>
      </c>
      <c r="E6179">
        <v>0.02</v>
      </c>
      <c r="F6179">
        <v>1.09842</v>
      </c>
      <c r="G6179" s="384">
        <v>0</v>
      </c>
      <c r="H6179">
        <v>1.09335</v>
      </c>
    </row>
    <row r="6180" spans="1:10">
      <c r="A6180">
        <v>6212</v>
      </c>
      <c r="B6180" s="612">
        <v>43936.522222222222</v>
      </c>
      <c r="C6180" s="405" t="s">
        <v>2110</v>
      </c>
      <c r="D6180" s="384">
        <v>1426</v>
      </c>
      <c r="E6180">
        <v>0.02</v>
      </c>
      <c r="F6180">
        <v>1.09842</v>
      </c>
      <c r="G6180" s="384">
        <v>0</v>
      </c>
      <c r="H6180">
        <v>1.0916699999999999</v>
      </c>
    </row>
    <row r="6181" spans="1:10">
      <c r="A6181">
        <v>6222</v>
      </c>
      <c r="B6181" s="612">
        <v>43936.645833333336</v>
      </c>
      <c r="C6181" s="405" t="s">
        <v>2054</v>
      </c>
      <c r="D6181" s="384">
        <v>1426</v>
      </c>
      <c r="E6181">
        <v>0.02</v>
      </c>
      <c r="F6181">
        <v>1.0916699999999999</v>
      </c>
      <c r="G6181" s="384">
        <v>0</v>
      </c>
      <c r="H6181">
        <v>1.0916699999999999</v>
      </c>
      <c r="I6181">
        <v>-13.58</v>
      </c>
      <c r="J6181" s="384">
        <v>30689.86</v>
      </c>
    </row>
    <row r="6182" spans="1:10">
      <c r="A6182">
        <v>6169</v>
      </c>
      <c r="B6182" s="612">
        <v>43936.246527777781</v>
      </c>
      <c r="C6182" s="405" t="s">
        <v>96</v>
      </c>
      <c r="D6182" s="384">
        <v>1427</v>
      </c>
      <c r="E6182">
        <v>0.02</v>
      </c>
      <c r="F6182">
        <v>1.0968199999999999</v>
      </c>
      <c r="G6182" s="384">
        <v>0</v>
      </c>
      <c r="H6182">
        <v>0</v>
      </c>
    </row>
    <row r="6183" spans="1:10">
      <c r="A6183">
        <v>6170</v>
      </c>
      <c r="B6183" s="612">
        <v>43936.246527777781</v>
      </c>
      <c r="C6183" s="405" t="s">
        <v>2110</v>
      </c>
      <c r="D6183" s="384">
        <v>1427</v>
      </c>
      <c r="E6183">
        <v>0.02</v>
      </c>
      <c r="F6183">
        <v>1.0968199999999999</v>
      </c>
      <c r="G6183" s="384">
        <v>0</v>
      </c>
      <c r="H6183">
        <v>1.0986199999999999</v>
      </c>
    </row>
    <row r="6184" spans="1:10">
      <c r="A6184">
        <v>6179</v>
      </c>
      <c r="B6184" s="612">
        <v>43936.310416666667</v>
      </c>
      <c r="C6184" s="405" t="s">
        <v>2110</v>
      </c>
      <c r="D6184" s="384">
        <v>1427</v>
      </c>
      <c r="E6184">
        <v>0.02</v>
      </c>
      <c r="F6184">
        <v>1.0968199999999999</v>
      </c>
      <c r="G6184" s="384">
        <v>0</v>
      </c>
      <c r="H6184">
        <v>1.0975699999999999</v>
      </c>
    </row>
    <row r="6185" spans="1:10">
      <c r="A6185">
        <v>6184</v>
      </c>
      <c r="B6185" s="612">
        <v>43936.32708333333</v>
      </c>
      <c r="C6185" s="405" t="s">
        <v>2110</v>
      </c>
      <c r="D6185" s="384">
        <v>1427</v>
      </c>
      <c r="E6185">
        <v>0.02</v>
      </c>
      <c r="F6185">
        <v>1.0968199999999999</v>
      </c>
      <c r="G6185" s="384">
        <v>0</v>
      </c>
      <c r="H6185">
        <v>1.09629</v>
      </c>
    </row>
    <row r="6186" spans="1:10">
      <c r="A6186">
        <v>6193</v>
      </c>
      <c r="B6186" s="612">
        <v>43936.438888888886</v>
      </c>
      <c r="C6186" s="405" t="s">
        <v>2110</v>
      </c>
      <c r="D6186" s="384">
        <v>1427</v>
      </c>
      <c r="E6186">
        <v>0.02</v>
      </c>
      <c r="F6186">
        <v>1.0968199999999999</v>
      </c>
      <c r="G6186" s="384">
        <v>0</v>
      </c>
      <c r="H6186">
        <v>1.09493</v>
      </c>
    </row>
    <row r="6187" spans="1:10">
      <c r="A6187">
        <v>6203</v>
      </c>
      <c r="B6187" s="612">
        <v>43936.513194444444</v>
      </c>
      <c r="C6187" s="405" t="s">
        <v>2110</v>
      </c>
      <c r="D6187" s="384">
        <v>1427</v>
      </c>
      <c r="E6187">
        <v>0.02</v>
      </c>
      <c r="F6187">
        <v>1.0968199999999999</v>
      </c>
      <c r="G6187" s="384">
        <v>0</v>
      </c>
      <c r="H6187">
        <v>1.09335</v>
      </c>
    </row>
    <row r="6188" spans="1:10">
      <c r="A6188">
        <v>6211</v>
      </c>
      <c r="B6188" s="612">
        <v>43936.522222222222</v>
      </c>
      <c r="C6188" s="405" t="s">
        <v>2110</v>
      </c>
      <c r="D6188" s="384">
        <v>1427</v>
      </c>
      <c r="E6188">
        <v>0.02</v>
      </c>
      <c r="F6188">
        <v>1.0968199999999999</v>
      </c>
      <c r="G6188" s="384">
        <v>0</v>
      </c>
      <c r="H6188">
        <v>1.0916699999999999</v>
      </c>
    </row>
    <row r="6189" spans="1:10">
      <c r="A6189">
        <v>6223</v>
      </c>
      <c r="B6189" s="612">
        <v>43936.645833333336</v>
      </c>
      <c r="C6189" s="405" t="s">
        <v>2054</v>
      </c>
      <c r="D6189" s="384">
        <v>1427</v>
      </c>
      <c r="E6189">
        <v>0.02</v>
      </c>
      <c r="F6189">
        <v>1.0916699999999999</v>
      </c>
      <c r="G6189" s="384">
        <v>0</v>
      </c>
      <c r="H6189">
        <v>1.0916699999999999</v>
      </c>
      <c r="I6189">
        <v>-10.3</v>
      </c>
      <c r="J6189" s="384">
        <v>30679.56</v>
      </c>
    </row>
    <row r="6190" spans="1:10">
      <c r="A6190">
        <v>6177</v>
      </c>
      <c r="B6190" s="612">
        <v>43936.310416666667</v>
      </c>
      <c r="C6190" s="405" t="s">
        <v>96</v>
      </c>
      <c r="D6190" s="384">
        <v>1428</v>
      </c>
      <c r="E6190">
        <v>0.03</v>
      </c>
      <c r="F6190">
        <v>1.09518</v>
      </c>
      <c r="G6190" s="384">
        <v>0</v>
      </c>
      <c r="H6190">
        <v>0</v>
      </c>
    </row>
    <row r="6191" spans="1:10">
      <c r="A6191">
        <v>6178</v>
      </c>
      <c r="B6191" s="612">
        <v>43936.310416666667</v>
      </c>
      <c r="C6191" s="405" t="s">
        <v>2110</v>
      </c>
      <c r="D6191" s="384">
        <v>1428</v>
      </c>
      <c r="E6191">
        <v>0.03</v>
      </c>
      <c r="F6191">
        <v>1.09518</v>
      </c>
      <c r="G6191" s="384">
        <v>0</v>
      </c>
      <c r="H6191">
        <v>1.0975699999999999</v>
      </c>
    </row>
    <row r="6192" spans="1:10">
      <c r="A6192">
        <v>6183</v>
      </c>
      <c r="B6192" s="612">
        <v>43936.32708333333</v>
      </c>
      <c r="C6192" s="405" t="s">
        <v>2110</v>
      </c>
      <c r="D6192" s="384">
        <v>1428</v>
      </c>
      <c r="E6192">
        <v>0.03</v>
      </c>
      <c r="F6192">
        <v>1.09518</v>
      </c>
      <c r="G6192" s="384">
        <v>0</v>
      </c>
      <c r="H6192">
        <v>1.09629</v>
      </c>
    </row>
    <row r="6193" spans="1:10">
      <c r="A6193">
        <v>6192</v>
      </c>
      <c r="B6193" s="612">
        <v>43936.438888888886</v>
      </c>
      <c r="C6193" s="405" t="s">
        <v>2110</v>
      </c>
      <c r="D6193" s="384">
        <v>1428</v>
      </c>
      <c r="E6193">
        <v>0.03</v>
      </c>
      <c r="F6193">
        <v>1.09518</v>
      </c>
      <c r="G6193" s="384">
        <v>0</v>
      </c>
      <c r="H6193">
        <v>1.09493</v>
      </c>
    </row>
    <row r="6194" spans="1:10">
      <c r="A6194">
        <v>6202</v>
      </c>
      <c r="B6194" s="612">
        <v>43936.513194444444</v>
      </c>
      <c r="C6194" s="405" t="s">
        <v>2110</v>
      </c>
      <c r="D6194" s="384">
        <v>1428</v>
      </c>
      <c r="E6194">
        <v>0.03</v>
      </c>
      <c r="F6194">
        <v>1.09518</v>
      </c>
      <c r="G6194" s="384">
        <v>0</v>
      </c>
      <c r="H6194">
        <v>1.09335</v>
      </c>
    </row>
    <row r="6195" spans="1:10">
      <c r="A6195">
        <v>6210</v>
      </c>
      <c r="B6195" s="612">
        <v>43936.522222222222</v>
      </c>
      <c r="C6195" s="405" t="s">
        <v>2110</v>
      </c>
      <c r="D6195" s="384">
        <v>1428</v>
      </c>
      <c r="E6195">
        <v>0.03</v>
      </c>
      <c r="F6195">
        <v>1.09518</v>
      </c>
      <c r="G6195" s="384">
        <v>0</v>
      </c>
      <c r="H6195">
        <v>1.0916699999999999</v>
      </c>
    </row>
    <row r="6196" spans="1:10">
      <c r="A6196">
        <v>6224</v>
      </c>
      <c r="B6196" s="612">
        <v>43936.645833333336</v>
      </c>
      <c r="C6196" s="405" t="s">
        <v>2054</v>
      </c>
      <c r="D6196" s="384">
        <v>1428</v>
      </c>
      <c r="E6196">
        <v>0.03</v>
      </c>
      <c r="F6196">
        <v>1.0916699999999999</v>
      </c>
      <c r="G6196" s="384">
        <v>0</v>
      </c>
      <c r="H6196">
        <v>1.0916699999999999</v>
      </c>
      <c r="I6196">
        <v>-10.53</v>
      </c>
      <c r="J6196" s="384">
        <v>30669.03</v>
      </c>
    </row>
    <row r="6197" spans="1:10">
      <c r="A6197">
        <v>6181</v>
      </c>
      <c r="B6197" s="612">
        <v>43936.32708333333</v>
      </c>
      <c r="C6197" s="405" t="s">
        <v>96</v>
      </c>
      <c r="D6197" s="384">
        <v>1429</v>
      </c>
      <c r="E6197">
        <v>0.05</v>
      </c>
      <c r="F6197">
        <v>1.09348</v>
      </c>
      <c r="G6197" s="384">
        <v>0</v>
      </c>
      <c r="H6197">
        <v>0</v>
      </c>
    </row>
    <row r="6198" spans="1:10">
      <c r="A6198">
        <v>6182</v>
      </c>
      <c r="B6198" s="612">
        <v>43936.32708333333</v>
      </c>
      <c r="C6198" s="405" t="s">
        <v>2110</v>
      </c>
      <c r="D6198" s="384">
        <v>1429</v>
      </c>
      <c r="E6198">
        <v>0.05</v>
      </c>
      <c r="F6198">
        <v>1.09348</v>
      </c>
      <c r="G6198" s="384">
        <v>0</v>
      </c>
      <c r="H6198">
        <v>1.09629</v>
      </c>
    </row>
    <row r="6199" spans="1:10">
      <c r="A6199">
        <v>6191</v>
      </c>
      <c r="B6199" s="612">
        <v>43936.438888888886</v>
      </c>
      <c r="C6199" s="405" t="s">
        <v>2110</v>
      </c>
      <c r="D6199" s="384">
        <v>1429</v>
      </c>
      <c r="E6199">
        <v>0.05</v>
      </c>
      <c r="F6199">
        <v>1.09348</v>
      </c>
      <c r="G6199" s="384">
        <v>0</v>
      </c>
      <c r="H6199">
        <v>1.09493</v>
      </c>
    </row>
    <row r="6200" spans="1:10">
      <c r="A6200">
        <v>6201</v>
      </c>
      <c r="B6200" s="612">
        <v>43936.513194444444</v>
      </c>
      <c r="C6200" s="405" t="s">
        <v>2110</v>
      </c>
      <c r="D6200" s="384">
        <v>1429</v>
      </c>
      <c r="E6200">
        <v>0.05</v>
      </c>
      <c r="F6200">
        <v>1.09348</v>
      </c>
      <c r="G6200" s="384">
        <v>0</v>
      </c>
      <c r="H6200">
        <v>1.09335</v>
      </c>
    </row>
    <row r="6201" spans="1:10">
      <c r="A6201">
        <v>6209</v>
      </c>
      <c r="B6201" s="612">
        <v>43936.522222222222</v>
      </c>
      <c r="C6201" s="405" t="s">
        <v>2110</v>
      </c>
      <c r="D6201" s="384">
        <v>1429</v>
      </c>
      <c r="E6201">
        <v>0.05</v>
      </c>
      <c r="F6201">
        <v>1.09348</v>
      </c>
      <c r="G6201" s="384">
        <v>0</v>
      </c>
      <c r="H6201">
        <v>1.0916699999999999</v>
      </c>
    </row>
    <row r="6202" spans="1:10">
      <c r="A6202">
        <v>6225</v>
      </c>
      <c r="B6202" s="612">
        <v>43936.645833333336</v>
      </c>
      <c r="C6202" s="405" t="s">
        <v>2054</v>
      </c>
      <c r="D6202" s="384">
        <v>1429</v>
      </c>
      <c r="E6202">
        <v>0.05</v>
      </c>
      <c r="F6202">
        <v>1.0916699999999999</v>
      </c>
      <c r="G6202" s="384">
        <v>0</v>
      </c>
      <c r="H6202">
        <v>1.0916699999999999</v>
      </c>
      <c r="I6202">
        <v>-9.0500000000000007</v>
      </c>
      <c r="J6202" s="384">
        <v>30659.98</v>
      </c>
    </row>
    <row r="6203" spans="1:10">
      <c r="A6203">
        <v>6186</v>
      </c>
      <c r="B6203" s="612">
        <v>43936.339583333334</v>
      </c>
      <c r="C6203" s="405" t="s">
        <v>97</v>
      </c>
      <c r="D6203" s="384">
        <v>1430</v>
      </c>
      <c r="E6203">
        <v>0.02</v>
      </c>
      <c r="F6203">
        <v>1.0931999999999999</v>
      </c>
      <c r="G6203" s="384">
        <v>0</v>
      </c>
      <c r="H6203">
        <v>0</v>
      </c>
    </row>
    <row r="6204" spans="1:10">
      <c r="A6204">
        <v>6187</v>
      </c>
      <c r="B6204" s="612">
        <v>43936.339583333334</v>
      </c>
      <c r="C6204" s="405" t="s">
        <v>2110</v>
      </c>
      <c r="D6204" s="384">
        <v>1430</v>
      </c>
      <c r="E6204">
        <v>0.02</v>
      </c>
      <c r="F6204">
        <v>1.0931999999999999</v>
      </c>
      <c r="G6204" s="384">
        <v>0</v>
      </c>
      <c r="H6204">
        <v>1.0922000000000001</v>
      </c>
    </row>
    <row r="6205" spans="1:10">
      <c r="A6205">
        <v>6188</v>
      </c>
      <c r="B6205" s="612">
        <v>43936.438194444447</v>
      </c>
      <c r="C6205" s="405" t="s">
        <v>2054</v>
      </c>
      <c r="D6205" s="384">
        <v>1430</v>
      </c>
      <c r="E6205">
        <v>0.02</v>
      </c>
      <c r="F6205">
        <v>1.0922000000000001</v>
      </c>
      <c r="G6205" s="384">
        <v>0</v>
      </c>
      <c r="H6205">
        <v>1.0922000000000001</v>
      </c>
      <c r="I6205">
        <v>2</v>
      </c>
      <c r="J6205" s="384">
        <v>30701.439999999999</v>
      </c>
    </row>
    <row r="6206" spans="1:10">
      <c r="A6206">
        <v>6189</v>
      </c>
      <c r="B6206" s="612">
        <v>43936.438888888886</v>
      </c>
      <c r="C6206" s="405" t="s">
        <v>96</v>
      </c>
      <c r="D6206" s="384">
        <v>1431</v>
      </c>
      <c r="E6206">
        <v>0.08</v>
      </c>
      <c r="F6206">
        <v>1.09165</v>
      </c>
      <c r="G6206" s="384">
        <v>0</v>
      </c>
      <c r="H6206">
        <v>0</v>
      </c>
    </row>
    <row r="6207" spans="1:10">
      <c r="A6207">
        <v>6190</v>
      </c>
      <c r="B6207" s="612">
        <v>43936.438888888886</v>
      </c>
      <c r="C6207" s="405" t="s">
        <v>2110</v>
      </c>
      <c r="D6207" s="384">
        <v>1431</v>
      </c>
      <c r="E6207">
        <v>0.08</v>
      </c>
      <c r="F6207">
        <v>1.09165</v>
      </c>
      <c r="G6207" s="384">
        <v>0</v>
      </c>
      <c r="H6207">
        <v>1.09493</v>
      </c>
    </row>
    <row r="6208" spans="1:10">
      <c r="A6208">
        <v>6200</v>
      </c>
      <c r="B6208" s="612">
        <v>43936.513194444444</v>
      </c>
      <c r="C6208" s="405" t="s">
        <v>2110</v>
      </c>
      <c r="D6208" s="384">
        <v>1431</v>
      </c>
      <c r="E6208">
        <v>0.08</v>
      </c>
      <c r="F6208">
        <v>1.09165</v>
      </c>
      <c r="G6208" s="384">
        <v>0</v>
      </c>
      <c r="H6208">
        <v>1.09335</v>
      </c>
    </row>
    <row r="6209" spans="1:10">
      <c r="A6209">
        <v>6208</v>
      </c>
      <c r="B6209" s="612">
        <v>43936.522222222222</v>
      </c>
      <c r="C6209" s="405" t="s">
        <v>2110</v>
      </c>
      <c r="D6209" s="384">
        <v>1431</v>
      </c>
      <c r="E6209">
        <v>0.08</v>
      </c>
      <c r="F6209">
        <v>1.09165</v>
      </c>
      <c r="G6209" s="384">
        <v>0</v>
      </c>
      <c r="H6209">
        <v>1.0916699999999999</v>
      </c>
    </row>
    <row r="6210" spans="1:10">
      <c r="A6210">
        <v>6226</v>
      </c>
      <c r="B6210" s="612">
        <v>43936.645833333336</v>
      </c>
      <c r="C6210" s="405" t="s">
        <v>2054</v>
      </c>
      <c r="D6210" s="384">
        <v>1431</v>
      </c>
      <c r="E6210">
        <v>0.08</v>
      </c>
      <c r="F6210">
        <v>1.0916699999999999</v>
      </c>
      <c r="G6210" s="384">
        <v>0</v>
      </c>
      <c r="H6210">
        <v>1.0916699999999999</v>
      </c>
      <c r="I6210">
        <v>0.16</v>
      </c>
      <c r="J6210" s="384">
        <v>30660.14</v>
      </c>
    </row>
    <row r="6211" spans="1:10">
      <c r="A6211">
        <v>6195</v>
      </c>
      <c r="B6211" s="612">
        <v>43936.45416666667</v>
      </c>
      <c r="C6211" s="405" t="s">
        <v>97</v>
      </c>
      <c r="D6211" s="384">
        <v>1432</v>
      </c>
      <c r="E6211">
        <v>0.02</v>
      </c>
      <c r="F6211">
        <v>1.09077</v>
      </c>
      <c r="G6211" s="384">
        <v>0</v>
      </c>
      <c r="H6211">
        <v>0</v>
      </c>
    </row>
    <row r="6212" spans="1:10">
      <c r="A6212">
        <v>6196</v>
      </c>
      <c r="B6212" s="612">
        <v>43936.45416666667</v>
      </c>
      <c r="C6212" s="405" t="s">
        <v>2110</v>
      </c>
      <c r="D6212" s="384">
        <v>1432</v>
      </c>
      <c r="E6212">
        <v>0.02</v>
      </c>
      <c r="F6212">
        <v>1.09077</v>
      </c>
      <c r="G6212" s="384">
        <v>0</v>
      </c>
      <c r="H6212">
        <v>1.0897699999999999</v>
      </c>
    </row>
    <row r="6213" spans="1:10">
      <c r="A6213">
        <v>6197</v>
      </c>
      <c r="B6213" s="612">
        <v>43936.513194444444</v>
      </c>
      <c r="C6213" s="405" t="s">
        <v>2054</v>
      </c>
      <c r="D6213" s="384">
        <v>1432</v>
      </c>
      <c r="E6213">
        <v>0.02</v>
      </c>
      <c r="F6213">
        <v>1.0897699999999999</v>
      </c>
      <c r="G6213" s="384">
        <v>0</v>
      </c>
      <c r="H6213">
        <v>1.0897699999999999</v>
      </c>
      <c r="I6213">
        <v>2</v>
      </c>
      <c r="J6213" s="384">
        <v>30703.439999999999</v>
      </c>
    </row>
    <row r="6214" spans="1:10">
      <c r="A6214">
        <v>6198</v>
      </c>
      <c r="B6214" s="612">
        <v>43936.513194444444</v>
      </c>
      <c r="C6214" s="405" t="s">
        <v>96</v>
      </c>
      <c r="D6214" s="384">
        <v>1433</v>
      </c>
      <c r="E6214">
        <v>0.14000000000000001</v>
      </c>
      <c r="F6214">
        <v>1.0897399999999999</v>
      </c>
      <c r="G6214" s="384">
        <v>0</v>
      </c>
      <c r="H6214">
        <v>0</v>
      </c>
    </row>
    <row r="6215" spans="1:10">
      <c r="A6215">
        <v>6199</v>
      </c>
      <c r="B6215" s="612">
        <v>43936.513194444444</v>
      </c>
      <c r="C6215" s="405" t="s">
        <v>2110</v>
      </c>
      <c r="D6215" s="384">
        <v>1433</v>
      </c>
      <c r="E6215">
        <v>0.14000000000000001</v>
      </c>
      <c r="F6215">
        <v>1.0897399999999999</v>
      </c>
      <c r="G6215" s="384">
        <v>0</v>
      </c>
      <c r="H6215">
        <v>1.09335</v>
      </c>
    </row>
    <row r="6216" spans="1:10">
      <c r="A6216">
        <v>6207</v>
      </c>
      <c r="B6216" s="612">
        <v>43936.522222222222</v>
      </c>
      <c r="C6216" s="405" t="s">
        <v>2110</v>
      </c>
      <c r="D6216" s="384">
        <v>1433</v>
      </c>
      <c r="E6216">
        <v>0.14000000000000001</v>
      </c>
      <c r="F6216">
        <v>1.0897399999999999</v>
      </c>
      <c r="G6216" s="384">
        <v>0</v>
      </c>
      <c r="H6216">
        <v>1.0916699999999999</v>
      </c>
    </row>
    <row r="6217" spans="1:10">
      <c r="A6217">
        <v>6227</v>
      </c>
      <c r="B6217" s="612">
        <v>43936.645833333336</v>
      </c>
      <c r="C6217" s="405" t="s">
        <v>2054</v>
      </c>
      <c r="D6217" s="384">
        <v>1433</v>
      </c>
      <c r="E6217">
        <v>0.14000000000000001</v>
      </c>
      <c r="F6217">
        <v>1.0916699999999999</v>
      </c>
      <c r="G6217" s="384">
        <v>0</v>
      </c>
      <c r="H6217">
        <v>1.0916699999999999</v>
      </c>
      <c r="I6217">
        <v>27.02</v>
      </c>
      <c r="J6217" s="384">
        <v>30687.16</v>
      </c>
    </row>
    <row r="6218" spans="1:10">
      <c r="A6218">
        <v>6205</v>
      </c>
      <c r="B6218" s="612">
        <v>43936.522222222222</v>
      </c>
      <c r="C6218" s="405" t="s">
        <v>96</v>
      </c>
      <c r="D6218" s="384">
        <v>1434</v>
      </c>
      <c r="E6218">
        <v>0.23</v>
      </c>
      <c r="F6218">
        <v>1.0877399999999999</v>
      </c>
      <c r="G6218" s="384">
        <v>0</v>
      </c>
      <c r="H6218">
        <v>0</v>
      </c>
    </row>
    <row r="6219" spans="1:10">
      <c r="A6219">
        <v>6206</v>
      </c>
      <c r="B6219" s="612">
        <v>43936.522222222222</v>
      </c>
      <c r="C6219" s="405" t="s">
        <v>2110</v>
      </c>
      <c r="D6219" s="384">
        <v>1434</v>
      </c>
      <c r="E6219">
        <v>0.23</v>
      </c>
      <c r="F6219">
        <v>1.0877399999999999</v>
      </c>
      <c r="G6219" s="384">
        <v>0</v>
      </c>
      <c r="H6219">
        <v>1.0916699999999999</v>
      </c>
    </row>
    <row r="6220" spans="1:10">
      <c r="A6220">
        <v>6228</v>
      </c>
      <c r="B6220" s="612">
        <v>43936.645833333336</v>
      </c>
      <c r="C6220" s="405" t="s">
        <v>2054</v>
      </c>
      <c r="D6220" s="384">
        <v>1434</v>
      </c>
      <c r="E6220">
        <v>0.23</v>
      </c>
      <c r="F6220">
        <v>1.0916699999999999</v>
      </c>
      <c r="G6220" s="384">
        <v>0</v>
      </c>
      <c r="H6220">
        <v>1.0916699999999999</v>
      </c>
      <c r="I6220">
        <v>90.39</v>
      </c>
      <c r="J6220" s="384">
        <v>30777.55</v>
      </c>
    </row>
    <row r="6221" spans="1:10">
      <c r="A6221">
        <v>6213</v>
      </c>
      <c r="B6221" s="612">
        <v>43936.54583333333</v>
      </c>
      <c r="C6221" s="405" t="s">
        <v>97</v>
      </c>
      <c r="D6221" s="384">
        <v>1435</v>
      </c>
      <c r="E6221">
        <v>0.02</v>
      </c>
      <c r="F6221">
        <v>1.08717</v>
      </c>
      <c r="G6221" s="384">
        <v>0</v>
      </c>
      <c r="H6221">
        <v>0</v>
      </c>
    </row>
    <row r="6222" spans="1:10">
      <c r="A6222">
        <v>6214</v>
      </c>
      <c r="B6222" s="612">
        <v>43936.54583333333</v>
      </c>
      <c r="C6222" s="405" t="s">
        <v>2110</v>
      </c>
      <c r="D6222" s="384">
        <v>1435</v>
      </c>
      <c r="E6222">
        <v>0.02</v>
      </c>
      <c r="F6222">
        <v>1.08717</v>
      </c>
      <c r="G6222" s="384">
        <v>0</v>
      </c>
      <c r="H6222">
        <v>1.0861700000000001</v>
      </c>
    </row>
    <row r="6223" spans="1:10">
      <c r="A6223">
        <v>6217</v>
      </c>
      <c r="B6223" s="612">
        <v>43936.6</v>
      </c>
      <c r="C6223" s="405" t="s">
        <v>2110</v>
      </c>
      <c r="D6223" s="384">
        <v>1435</v>
      </c>
      <c r="E6223">
        <v>0.02</v>
      </c>
      <c r="F6223">
        <v>1.08717</v>
      </c>
      <c r="G6223" s="384">
        <v>0</v>
      </c>
      <c r="H6223">
        <v>1.08697</v>
      </c>
    </row>
    <row r="6224" spans="1:10">
      <c r="A6224">
        <v>6221</v>
      </c>
      <c r="B6224" s="612">
        <v>43936.616666666669</v>
      </c>
      <c r="C6224" s="405" t="s">
        <v>2110</v>
      </c>
      <c r="D6224" s="384">
        <v>1435</v>
      </c>
      <c r="E6224">
        <v>0.02</v>
      </c>
      <c r="F6224">
        <v>1.08717</v>
      </c>
      <c r="G6224" s="384">
        <v>0</v>
      </c>
      <c r="H6224">
        <v>1.0880000000000001</v>
      </c>
    </row>
    <row r="6225" spans="1:10">
      <c r="A6225">
        <v>6235</v>
      </c>
      <c r="B6225" s="612">
        <v>43936.695138888892</v>
      </c>
      <c r="C6225" s="405" t="s">
        <v>2110</v>
      </c>
      <c r="D6225" s="384">
        <v>1435</v>
      </c>
      <c r="E6225">
        <v>0.02</v>
      </c>
      <c r="F6225">
        <v>1.08717</v>
      </c>
      <c r="G6225" s="384">
        <v>0</v>
      </c>
      <c r="H6225">
        <v>1.0892900000000001</v>
      </c>
    </row>
    <row r="6226" spans="1:10">
      <c r="A6226">
        <v>6245</v>
      </c>
      <c r="B6226" s="612">
        <v>43936.769444444442</v>
      </c>
      <c r="C6226" s="405" t="s">
        <v>2110</v>
      </c>
      <c r="D6226" s="384">
        <v>1435</v>
      </c>
      <c r="E6226">
        <v>0.02</v>
      </c>
      <c r="F6226">
        <v>1.08717</v>
      </c>
      <c r="G6226" s="384">
        <v>0</v>
      </c>
      <c r="H6226">
        <v>1.0906199999999999</v>
      </c>
    </row>
    <row r="6227" spans="1:10">
      <c r="A6227">
        <v>6251</v>
      </c>
      <c r="B6227" s="612">
        <v>43936.948611111111</v>
      </c>
      <c r="C6227" s="405" t="s">
        <v>2054</v>
      </c>
      <c r="D6227" s="384">
        <v>1435</v>
      </c>
      <c r="E6227">
        <v>0.02</v>
      </c>
      <c r="F6227">
        <v>1.0906199999999999</v>
      </c>
      <c r="G6227" s="384">
        <v>0</v>
      </c>
      <c r="H6227">
        <v>1.0906199999999999</v>
      </c>
      <c r="I6227">
        <v>-6.9</v>
      </c>
      <c r="J6227" s="384">
        <v>30774.65</v>
      </c>
    </row>
    <row r="6228" spans="1:10">
      <c r="A6228">
        <v>6215</v>
      </c>
      <c r="B6228" s="612">
        <v>43936.6</v>
      </c>
      <c r="C6228" s="405" t="s">
        <v>97</v>
      </c>
      <c r="D6228" s="384">
        <v>1436</v>
      </c>
      <c r="E6228">
        <v>0.02</v>
      </c>
      <c r="F6228">
        <v>1.08877</v>
      </c>
      <c r="G6228" s="384">
        <v>0</v>
      </c>
      <c r="H6228">
        <v>0</v>
      </c>
    </row>
    <row r="6229" spans="1:10">
      <c r="A6229">
        <v>6216</v>
      </c>
      <c r="B6229" s="612">
        <v>43936.6</v>
      </c>
      <c r="C6229" s="405" t="s">
        <v>2110</v>
      </c>
      <c r="D6229" s="384">
        <v>1436</v>
      </c>
      <c r="E6229">
        <v>0.02</v>
      </c>
      <c r="F6229">
        <v>1.08877</v>
      </c>
      <c r="G6229" s="384">
        <v>0</v>
      </c>
      <c r="H6229">
        <v>1.08697</v>
      </c>
    </row>
    <row r="6230" spans="1:10">
      <c r="A6230">
        <v>6220</v>
      </c>
      <c r="B6230" s="612">
        <v>43936.616666666669</v>
      </c>
      <c r="C6230" s="405" t="s">
        <v>2110</v>
      </c>
      <c r="D6230" s="384">
        <v>1436</v>
      </c>
      <c r="E6230">
        <v>0.02</v>
      </c>
      <c r="F6230">
        <v>1.08877</v>
      </c>
      <c r="G6230" s="384">
        <v>0</v>
      </c>
      <c r="H6230">
        <v>1.0880000000000001</v>
      </c>
    </row>
    <row r="6231" spans="1:10">
      <c r="A6231">
        <v>6234</v>
      </c>
      <c r="B6231" s="612">
        <v>43936.695138888892</v>
      </c>
      <c r="C6231" s="405" t="s">
        <v>2110</v>
      </c>
      <c r="D6231" s="384">
        <v>1436</v>
      </c>
      <c r="E6231">
        <v>0.02</v>
      </c>
      <c r="F6231">
        <v>1.08877</v>
      </c>
      <c r="G6231" s="384">
        <v>0</v>
      </c>
      <c r="H6231">
        <v>1.0892900000000001</v>
      </c>
    </row>
    <row r="6232" spans="1:10">
      <c r="A6232">
        <v>6244</v>
      </c>
      <c r="B6232" s="612">
        <v>43936.769444444442</v>
      </c>
      <c r="C6232" s="405" t="s">
        <v>2110</v>
      </c>
      <c r="D6232" s="384">
        <v>1436</v>
      </c>
      <c r="E6232">
        <v>0.02</v>
      </c>
      <c r="F6232">
        <v>1.08877</v>
      </c>
      <c r="G6232" s="384">
        <v>0</v>
      </c>
      <c r="H6232">
        <v>1.0906199999999999</v>
      </c>
    </row>
    <row r="6233" spans="1:10">
      <c r="A6233">
        <v>6252</v>
      </c>
      <c r="B6233" s="612">
        <v>43936.948611111111</v>
      </c>
      <c r="C6233" s="405" t="s">
        <v>2054</v>
      </c>
      <c r="D6233" s="384">
        <v>1436</v>
      </c>
      <c r="E6233">
        <v>0.02</v>
      </c>
      <c r="F6233">
        <v>1.0906199999999999</v>
      </c>
      <c r="G6233" s="384">
        <v>0</v>
      </c>
      <c r="H6233">
        <v>1.0906199999999999</v>
      </c>
      <c r="I6233">
        <v>-3.7</v>
      </c>
      <c r="J6233" s="384">
        <v>30770.95</v>
      </c>
    </row>
    <row r="6234" spans="1:10">
      <c r="A6234">
        <v>6218</v>
      </c>
      <c r="B6234" s="612">
        <v>43936.616666666669</v>
      </c>
      <c r="C6234" s="405" t="s">
        <v>97</v>
      </c>
      <c r="D6234" s="384">
        <v>1437</v>
      </c>
      <c r="E6234">
        <v>0.03</v>
      </c>
      <c r="F6234">
        <v>1.0903799999999999</v>
      </c>
      <c r="G6234" s="384">
        <v>0</v>
      </c>
      <c r="H6234">
        <v>0</v>
      </c>
    </row>
    <row r="6235" spans="1:10">
      <c r="A6235">
        <v>6219</v>
      </c>
      <c r="B6235" s="612">
        <v>43936.616666666669</v>
      </c>
      <c r="C6235" s="405" t="s">
        <v>2110</v>
      </c>
      <c r="D6235" s="384">
        <v>1437</v>
      </c>
      <c r="E6235">
        <v>0.03</v>
      </c>
      <c r="F6235">
        <v>1.0903799999999999</v>
      </c>
      <c r="G6235" s="384">
        <v>0</v>
      </c>
      <c r="H6235">
        <v>1.0880000000000001</v>
      </c>
    </row>
    <row r="6236" spans="1:10">
      <c r="A6236">
        <v>6233</v>
      </c>
      <c r="B6236" s="612">
        <v>43936.695138888892</v>
      </c>
      <c r="C6236" s="405" t="s">
        <v>2110</v>
      </c>
      <c r="D6236" s="384">
        <v>1437</v>
      </c>
      <c r="E6236">
        <v>0.03</v>
      </c>
      <c r="F6236">
        <v>1.0903799999999999</v>
      </c>
      <c r="G6236" s="384">
        <v>0</v>
      </c>
      <c r="H6236">
        <v>1.0892900000000001</v>
      </c>
    </row>
    <row r="6237" spans="1:10">
      <c r="A6237">
        <v>6243</v>
      </c>
      <c r="B6237" s="612">
        <v>43936.769444444442</v>
      </c>
      <c r="C6237" s="405" t="s">
        <v>2110</v>
      </c>
      <c r="D6237" s="384">
        <v>1437</v>
      </c>
      <c r="E6237">
        <v>0.03</v>
      </c>
      <c r="F6237">
        <v>1.0903799999999999</v>
      </c>
      <c r="G6237" s="384">
        <v>0</v>
      </c>
      <c r="H6237">
        <v>1.0906199999999999</v>
      </c>
    </row>
    <row r="6238" spans="1:10">
      <c r="A6238">
        <v>6253</v>
      </c>
      <c r="B6238" s="612">
        <v>43936.948611111111</v>
      </c>
      <c r="C6238" s="405" t="s">
        <v>2054</v>
      </c>
      <c r="D6238" s="384">
        <v>1437</v>
      </c>
      <c r="E6238">
        <v>0.03</v>
      </c>
      <c r="F6238">
        <v>1.0906199999999999</v>
      </c>
      <c r="G6238" s="384">
        <v>0</v>
      </c>
      <c r="H6238">
        <v>1.0906199999999999</v>
      </c>
      <c r="I6238">
        <v>-0.72</v>
      </c>
      <c r="J6238" s="384">
        <v>30770.23</v>
      </c>
    </row>
    <row r="6239" spans="1:10">
      <c r="A6239">
        <v>6229</v>
      </c>
      <c r="B6239" s="612">
        <v>43936.659722222219</v>
      </c>
      <c r="C6239" s="405" t="s">
        <v>96</v>
      </c>
      <c r="D6239" s="384">
        <v>1438</v>
      </c>
      <c r="E6239">
        <v>0.02</v>
      </c>
      <c r="F6239">
        <v>1.0914900000000001</v>
      </c>
      <c r="G6239" s="384">
        <v>0</v>
      </c>
      <c r="H6239">
        <v>0</v>
      </c>
    </row>
    <row r="6240" spans="1:10">
      <c r="A6240">
        <v>6230</v>
      </c>
      <c r="B6240" s="612">
        <v>43936.659722222219</v>
      </c>
      <c r="C6240" s="405" t="s">
        <v>2110</v>
      </c>
      <c r="D6240" s="384">
        <v>1438</v>
      </c>
      <c r="E6240">
        <v>0.02</v>
      </c>
      <c r="F6240">
        <v>1.0914900000000001</v>
      </c>
      <c r="G6240" s="384">
        <v>0</v>
      </c>
      <c r="H6240">
        <v>1.09249</v>
      </c>
    </row>
    <row r="6241" spans="1:10">
      <c r="A6241">
        <v>6236</v>
      </c>
      <c r="B6241" s="612">
        <v>43936.701388888891</v>
      </c>
      <c r="C6241" s="405" t="s">
        <v>2054</v>
      </c>
      <c r="D6241" s="384">
        <v>1438</v>
      </c>
      <c r="E6241">
        <v>0.02</v>
      </c>
      <c r="F6241">
        <v>1.09249</v>
      </c>
      <c r="G6241" s="384">
        <v>0</v>
      </c>
      <c r="H6241">
        <v>1.09249</v>
      </c>
      <c r="I6241">
        <v>2</v>
      </c>
      <c r="J6241" s="384">
        <v>30779.55</v>
      </c>
    </row>
    <row r="6242" spans="1:10">
      <c r="A6242">
        <v>6231</v>
      </c>
      <c r="B6242" s="612">
        <v>43936.695138888892</v>
      </c>
      <c r="C6242" s="405" t="s">
        <v>97</v>
      </c>
      <c r="D6242" s="384">
        <v>1439</v>
      </c>
      <c r="E6242">
        <v>0.05</v>
      </c>
      <c r="F6242">
        <v>1.0920799999999999</v>
      </c>
      <c r="G6242" s="384">
        <v>0</v>
      </c>
      <c r="H6242">
        <v>0</v>
      </c>
    </row>
    <row r="6243" spans="1:10">
      <c r="A6243">
        <v>6232</v>
      </c>
      <c r="B6243" s="612">
        <v>43936.695138888892</v>
      </c>
      <c r="C6243" s="405" t="s">
        <v>2110</v>
      </c>
      <c r="D6243" s="384">
        <v>1439</v>
      </c>
      <c r="E6243">
        <v>0.05</v>
      </c>
      <c r="F6243">
        <v>1.0920799999999999</v>
      </c>
      <c r="G6243" s="384">
        <v>0</v>
      </c>
      <c r="H6243">
        <v>1.0892900000000001</v>
      </c>
    </row>
    <row r="6244" spans="1:10">
      <c r="A6244">
        <v>6242</v>
      </c>
      <c r="B6244" s="612">
        <v>43936.769444444442</v>
      </c>
      <c r="C6244" s="405" t="s">
        <v>2110</v>
      </c>
      <c r="D6244" s="384">
        <v>1439</v>
      </c>
      <c r="E6244">
        <v>0.05</v>
      </c>
      <c r="F6244">
        <v>1.0920799999999999</v>
      </c>
      <c r="G6244" s="384">
        <v>0</v>
      </c>
      <c r="H6244">
        <v>1.0906199999999999</v>
      </c>
    </row>
    <row r="6245" spans="1:10">
      <c r="A6245">
        <v>6254</v>
      </c>
      <c r="B6245" s="612">
        <v>43936.948611111111</v>
      </c>
      <c r="C6245" s="405" t="s">
        <v>2054</v>
      </c>
      <c r="D6245" s="384">
        <v>1439</v>
      </c>
      <c r="E6245">
        <v>0.05</v>
      </c>
      <c r="F6245">
        <v>1.0906199999999999</v>
      </c>
      <c r="G6245" s="384">
        <v>0</v>
      </c>
      <c r="H6245">
        <v>1.0906199999999999</v>
      </c>
      <c r="I6245">
        <v>7.3</v>
      </c>
      <c r="J6245" s="384">
        <v>30777.53</v>
      </c>
    </row>
    <row r="6246" spans="1:10">
      <c r="A6246">
        <v>6237</v>
      </c>
      <c r="B6246" s="612">
        <v>43936.70416666667</v>
      </c>
      <c r="C6246" s="405" t="s">
        <v>96</v>
      </c>
      <c r="D6246" s="384">
        <v>1440</v>
      </c>
      <c r="E6246">
        <v>0.02</v>
      </c>
      <c r="F6246">
        <v>1.0923400000000001</v>
      </c>
      <c r="G6246" s="384">
        <v>0</v>
      </c>
      <c r="H6246">
        <v>0</v>
      </c>
    </row>
    <row r="6247" spans="1:10">
      <c r="A6247">
        <v>6238</v>
      </c>
      <c r="B6247" s="612">
        <v>43936.70416666667</v>
      </c>
      <c r="C6247" s="405" t="s">
        <v>2110</v>
      </c>
      <c r="D6247" s="384">
        <v>1440</v>
      </c>
      <c r="E6247">
        <v>0.02</v>
      </c>
      <c r="F6247">
        <v>1.0923400000000001</v>
      </c>
      <c r="G6247" s="384">
        <v>0</v>
      </c>
      <c r="H6247">
        <v>1.09334</v>
      </c>
    </row>
    <row r="6248" spans="1:10">
      <c r="A6248">
        <v>6239</v>
      </c>
      <c r="B6248" s="612">
        <v>43936.761805555558</v>
      </c>
      <c r="C6248" s="405" t="s">
        <v>2054</v>
      </c>
      <c r="D6248" s="384">
        <v>1440</v>
      </c>
      <c r="E6248">
        <v>0.02</v>
      </c>
      <c r="F6248">
        <v>1.09334</v>
      </c>
      <c r="G6248" s="384">
        <v>0</v>
      </c>
      <c r="H6248">
        <v>1.09334</v>
      </c>
      <c r="I6248">
        <v>2</v>
      </c>
      <c r="J6248" s="384">
        <v>30781.55</v>
      </c>
    </row>
    <row r="6249" spans="1:10">
      <c r="A6249">
        <v>6240</v>
      </c>
      <c r="B6249" s="612">
        <v>43936.769444444442</v>
      </c>
      <c r="C6249" s="405" t="s">
        <v>97</v>
      </c>
      <c r="D6249" s="384">
        <v>1441</v>
      </c>
      <c r="E6249">
        <v>0.08</v>
      </c>
      <c r="F6249">
        <v>1.09388</v>
      </c>
      <c r="G6249" s="384">
        <v>0</v>
      </c>
      <c r="H6249">
        <v>0</v>
      </c>
    </row>
    <row r="6250" spans="1:10">
      <c r="A6250">
        <v>6241</v>
      </c>
      <c r="B6250" s="612">
        <v>43936.769444444442</v>
      </c>
      <c r="C6250" s="405" t="s">
        <v>2110</v>
      </c>
      <c r="D6250" s="384">
        <v>1441</v>
      </c>
      <c r="E6250">
        <v>0.08</v>
      </c>
      <c r="F6250">
        <v>1.09388</v>
      </c>
      <c r="G6250" s="384">
        <v>0</v>
      </c>
      <c r="H6250">
        <v>1.0906199999999999</v>
      </c>
    </row>
    <row r="6251" spans="1:10">
      <c r="A6251">
        <v>6255</v>
      </c>
      <c r="B6251" s="612">
        <v>43936.948611111111</v>
      </c>
      <c r="C6251" s="405" t="s">
        <v>2054</v>
      </c>
      <c r="D6251" s="384">
        <v>1441</v>
      </c>
      <c r="E6251">
        <v>0.08</v>
      </c>
      <c r="F6251">
        <v>1.0906199999999999</v>
      </c>
      <c r="G6251" s="384">
        <v>0</v>
      </c>
      <c r="H6251">
        <v>1.0906199999999999</v>
      </c>
      <c r="I6251">
        <v>26.08</v>
      </c>
      <c r="J6251" s="384">
        <v>30803.61</v>
      </c>
    </row>
    <row r="6252" spans="1:10">
      <c r="A6252">
        <v>6246</v>
      </c>
      <c r="B6252" s="612">
        <v>43936.771527777775</v>
      </c>
      <c r="C6252" s="405" t="s">
        <v>96</v>
      </c>
      <c r="D6252" s="384">
        <v>1442</v>
      </c>
      <c r="E6252">
        <v>0.02</v>
      </c>
      <c r="F6252">
        <v>1.0934299999999999</v>
      </c>
      <c r="G6252" s="384">
        <v>0</v>
      </c>
      <c r="H6252">
        <v>0</v>
      </c>
    </row>
    <row r="6253" spans="1:10">
      <c r="A6253">
        <v>6247</v>
      </c>
      <c r="B6253" s="612">
        <v>43936.771527777775</v>
      </c>
      <c r="C6253" s="405" t="s">
        <v>2110</v>
      </c>
      <c r="D6253" s="384">
        <v>1442</v>
      </c>
      <c r="E6253">
        <v>0.02</v>
      </c>
      <c r="F6253">
        <v>1.0934299999999999</v>
      </c>
      <c r="G6253" s="384">
        <v>0</v>
      </c>
      <c r="H6253">
        <v>1.09443</v>
      </c>
    </row>
    <row r="6254" spans="1:10">
      <c r="A6254">
        <v>6250</v>
      </c>
      <c r="B6254" s="612">
        <v>43936.811111111114</v>
      </c>
      <c r="C6254" s="405" t="s">
        <v>2110</v>
      </c>
      <c r="D6254" s="384">
        <v>1442</v>
      </c>
      <c r="E6254">
        <v>0.02</v>
      </c>
      <c r="F6254">
        <v>1.0934299999999999</v>
      </c>
      <c r="G6254" s="384">
        <v>0</v>
      </c>
      <c r="H6254">
        <v>1.09362</v>
      </c>
    </row>
    <row r="6255" spans="1:10">
      <c r="A6255">
        <v>6259</v>
      </c>
      <c r="B6255" s="612">
        <v>43936.970138888886</v>
      </c>
      <c r="C6255" s="405" t="s">
        <v>2110</v>
      </c>
      <c r="D6255" s="384">
        <v>1442</v>
      </c>
      <c r="E6255">
        <v>0.02</v>
      </c>
      <c r="F6255">
        <v>1.0934299999999999</v>
      </c>
      <c r="G6255" s="384">
        <v>0</v>
      </c>
      <c r="H6255">
        <v>1.0925800000000001</v>
      </c>
    </row>
    <row r="6256" spans="1:10">
      <c r="A6256">
        <v>6264</v>
      </c>
      <c r="B6256" s="612">
        <v>43937.026388888888</v>
      </c>
      <c r="C6256" s="405" t="s">
        <v>2110</v>
      </c>
      <c r="D6256" s="384">
        <v>1442</v>
      </c>
      <c r="E6256">
        <v>0.02</v>
      </c>
      <c r="F6256">
        <v>1.0934299999999999</v>
      </c>
      <c r="G6256" s="384">
        <v>0</v>
      </c>
      <c r="H6256">
        <v>1.0912999999999999</v>
      </c>
    </row>
    <row r="6257" spans="1:10">
      <c r="A6257">
        <v>6276</v>
      </c>
      <c r="B6257" s="612">
        <v>43937.186805555553</v>
      </c>
      <c r="C6257" s="405" t="s">
        <v>2110</v>
      </c>
      <c r="D6257" s="384">
        <v>1442</v>
      </c>
      <c r="E6257">
        <v>0.02</v>
      </c>
      <c r="F6257">
        <v>1.0934299999999999</v>
      </c>
      <c r="G6257" s="384">
        <v>0</v>
      </c>
      <c r="H6257">
        <v>1.08996</v>
      </c>
    </row>
    <row r="6258" spans="1:10">
      <c r="A6258">
        <v>6282</v>
      </c>
      <c r="B6258" s="612">
        <v>43937.277777777781</v>
      </c>
      <c r="C6258" s="405" t="s">
        <v>2054</v>
      </c>
      <c r="D6258" s="384">
        <v>1442</v>
      </c>
      <c r="E6258">
        <v>0.02</v>
      </c>
      <c r="F6258">
        <v>1.08996</v>
      </c>
      <c r="G6258" s="384">
        <v>0</v>
      </c>
      <c r="H6258">
        <v>1.08996</v>
      </c>
      <c r="I6258">
        <v>-7.18</v>
      </c>
      <c r="J6258" s="384">
        <v>30800.43</v>
      </c>
    </row>
    <row r="6259" spans="1:10">
      <c r="A6259">
        <v>6248</v>
      </c>
      <c r="B6259" s="612">
        <v>43936.811111111114</v>
      </c>
      <c r="C6259" s="405" t="s">
        <v>96</v>
      </c>
      <c r="D6259" s="384">
        <v>1443</v>
      </c>
      <c r="E6259">
        <v>0.02</v>
      </c>
      <c r="F6259">
        <v>1.0918099999999999</v>
      </c>
      <c r="G6259" s="384">
        <v>0</v>
      </c>
      <c r="H6259">
        <v>0</v>
      </c>
    </row>
    <row r="6260" spans="1:10">
      <c r="A6260">
        <v>6249</v>
      </c>
      <c r="B6260" s="612">
        <v>43936.811111111114</v>
      </c>
      <c r="C6260" s="405" t="s">
        <v>2110</v>
      </c>
      <c r="D6260" s="384">
        <v>1443</v>
      </c>
      <c r="E6260">
        <v>0.02</v>
      </c>
      <c r="F6260">
        <v>1.0918099999999999</v>
      </c>
      <c r="G6260" s="384">
        <v>0</v>
      </c>
      <c r="H6260">
        <v>1.09362</v>
      </c>
    </row>
    <row r="6261" spans="1:10">
      <c r="A6261">
        <v>6258</v>
      </c>
      <c r="B6261" s="612">
        <v>43936.970138888886</v>
      </c>
      <c r="C6261" s="405" t="s">
        <v>2110</v>
      </c>
      <c r="D6261" s="384">
        <v>1443</v>
      </c>
      <c r="E6261">
        <v>0.02</v>
      </c>
      <c r="F6261">
        <v>1.0918099999999999</v>
      </c>
      <c r="G6261" s="384">
        <v>0</v>
      </c>
      <c r="H6261">
        <v>1.0925800000000001</v>
      </c>
    </row>
    <row r="6262" spans="1:10">
      <c r="A6262">
        <v>6263</v>
      </c>
      <c r="B6262" s="612">
        <v>43937.026388888888</v>
      </c>
      <c r="C6262" s="405" t="s">
        <v>2110</v>
      </c>
      <c r="D6262" s="384">
        <v>1443</v>
      </c>
      <c r="E6262">
        <v>0.02</v>
      </c>
      <c r="F6262">
        <v>1.0918099999999999</v>
      </c>
      <c r="G6262" s="384">
        <v>0</v>
      </c>
      <c r="H6262">
        <v>1.0912999999999999</v>
      </c>
    </row>
    <row r="6263" spans="1:10">
      <c r="A6263">
        <v>6275</v>
      </c>
      <c r="B6263" s="612">
        <v>43937.186805555553</v>
      </c>
      <c r="C6263" s="405" t="s">
        <v>2110</v>
      </c>
      <c r="D6263" s="384">
        <v>1443</v>
      </c>
      <c r="E6263">
        <v>0.02</v>
      </c>
      <c r="F6263">
        <v>1.0918099999999999</v>
      </c>
      <c r="G6263" s="384">
        <v>0</v>
      </c>
      <c r="H6263">
        <v>1.08996</v>
      </c>
    </row>
    <row r="6264" spans="1:10">
      <c r="A6264">
        <v>6283</v>
      </c>
      <c r="B6264" s="612">
        <v>43937.277777777781</v>
      </c>
      <c r="C6264" s="405" t="s">
        <v>2054</v>
      </c>
      <c r="D6264" s="384">
        <v>1443</v>
      </c>
      <c r="E6264">
        <v>0.02</v>
      </c>
      <c r="F6264">
        <v>1.08996</v>
      </c>
      <c r="G6264" s="384">
        <v>0</v>
      </c>
      <c r="H6264">
        <v>1.08996</v>
      </c>
      <c r="I6264">
        <v>-3.94</v>
      </c>
      <c r="J6264" s="384">
        <v>30796.49</v>
      </c>
    </row>
    <row r="6265" spans="1:10">
      <c r="A6265">
        <v>6256</v>
      </c>
      <c r="B6265" s="612">
        <v>43936.970138888886</v>
      </c>
      <c r="C6265" s="405" t="s">
        <v>96</v>
      </c>
      <c r="D6265" s="384">
        <v>1444</v>
      </c>
      <c r="E6265">
        <v>0.03</v>
      </c>
      <c r="F6265">
        <v>1.0902000000000001</v>
      </c>
      <c r="G6265" s="384">
        <v>0</v>
      </c>
      <c r="H6265">
        <v>0</v>
      </c>
    </row>
    <row r="6266" spans="1:10">
      <c r="A6266">
        <v>6257</v>
      </c>
      <c r="B6266" s="612">
        <v>43936.970138888886</v>
      </c>
      <c r="C6266" s="405" t="s">
        <v>2110</v>
      </c>
      <c r="D6266" s="384">
        <v>1444</v>
      </c>
      <c r="E6266">
        <v>0.03</v>
      </c>
      <c r="F6266">
        <v>1.0902000000000001</v>
      </c>
      <c r="G6266" s="384">
        <v>0</v>
      </c>
      <c r="H6266">
        <v>1.0925800000000001</v>
      </c>
    </row>
    <row r="6267" spans="1:10">
      <c r="A6267">
        <v>6262</v>
      </c>
      <c r="B6267" s="612">
        <v>43937.026388888888</v>
      </c>
      <c r="C6267" s="405" t="s">
        <v>2110</v>
      </c>
      <c r="D6267" s="384">
        <v>1444</v>
      </c>
      <c r="E6267">
        <v>0.03</v>
      </c>
      <c r="F6267">
        <v>1.0902000000000001</v>
      </c>
      <c r="G6267" s="384">
        <v>0</v>
      </c>
      <c r="H6267">
        <v>1.0912999999999999</v>
      </c>
    </row>
    <row r="6268" spans="1:10">
      <c r="A6268">
        <v>6274</v>
      </c>
      <c r="B6268" s="612">
        <v>43937.186805555553</v>
      </c>
      <c r="C6268" s="405" t="s">
        <v>2110</v>
      </c>
      <c r="D6268" s="384">
        <v>1444</v>
      </c>
      <c r="E6268">
        <v>0.03</v>
      </c>
      <c r="F6268">
        <v>1.0902000000000001</v>
      </c>
      <c r="G6268" s="384">
        <v>0</v>
      </c>
      <c r="H6268">
        <v>1.08996</v>
      </c>
    </row>
    <row r="6269" spans="1:10">
      <c r="A6269">
        <v>6284</v>
      </c>
      <c r="B6269" s="612">
        <v>43937.277777777781</v>
      </c>
      <c r="C6269" s="405" t="s">
        <v>2054</v>
      </c>
      <c r="D6269" s="384">
        <v>1444</v>
      </c>
      <c r="E6269">
        <v>0.03</v>
      </c>
      <c r="F6269">
        <v>1.08996</v>
      </c>
      <c r="G6269" s="384">
        <v>0</v>
      </c>
      <c r="H6269">
        <v>1.08996</v>
      </c>
      <c r="I6269">
        <v>-1.08</v>
      </c>
      <c r="J6269" s="384">
        <v>30795.41</v>
      </c>
    </row>
    <row r="6270" spans="1:10">
      <c r="A6270">
        <v>6260</v>
      </c>
      <c r="B6270" s="612">
        <v>43937.026388888888</v>
      </c>
      <c r="C6270" s="405" t="s">
        <v>96</v>
      </c>
      <c r="D6270" s="384">
        <v>1445</v>
      </c>
      <c r="E6270">
        <v>0.05</v>
      </c>
      <c r="F6270">
        <v>1.0885</v>
      </c>
      <c r="G6270" s="384">
        <v>0</v>
      </c>
      <c r="H6270">
        <v>0</v>
      </c>
    </row>
    <row r="6271" spans="1:10">
      <c r="A6271">
        <v>6261</v>
      </c>
      <c r="B6271" s="612">
        <v>43937.026388888888</v>
      </c>
      <c r="C6271" s="405" t="s">
        <v>2110</v>
      </c>
      <c r="D6271" s="384">
        <v>1445</v>
      </c>
      <c r="E6271">
        <v>0.05</v>
      </c>
      <c r="F6271">
        <v>1.0885</v>
      </c>
      <c r="G6271" s="384">
        <v>0</v>
      </c>
      <c r="H6271">
        <v>1.0912999999999999</v>
      </c>
    </row>
    <row r="6272" spans="1:10">
      <c r="A6272">
        <v>6273</v>
      </c>
      <c r="B6272" s="612">
        <v>43937.186805555553</v>
      </c>
      <c r="C6272" s="405" t="s">
        <v>2110</v>
      </c>
      <c r="D6272" s="384">
        <v>1445</v>
      </c>
      <c r="E6272">
        <v>0.05</v>
      </c>
      <c r="F6272">
        <v>1.0885</v>
      </c>
      <c r="G6272" s="384">
        <v>0</v>
      </c>
      <c r="H6272">
        <v>1.08996</v>
      </c>
    </row>
    <row r="6273" spans="1:10">
      <c r="A6273">
        <v>6285</v>
      </c>
      <c r="B6273" s="612">
        <v>43937.277777777781</v>
      </c>
      <c r="C6273" s="405" t="s">
        <v>2054</v>
      </c>
      <c r="D6273" s="384">
        <v>1445</v>
      </c>
      <c r="E6273">
        <v>0.05</v>
      </c>
      <c r="F6273">
        <v>1.08996</v>
      </c>
      <c r="G6273" s="384">
        <v>0</v>
      </c>
      <c r="H6273">
        <v>1.08996</v>
      </c>
      <c r="I6273">
        <v>7.3</v>
      </c>
      <c r="J6273" s="384">
        <v>30802.71</v>
      </c>
    </row>
    <row r="6274" spans="1:10">
      <c r="A6274">
        <v>6265</v>
      </c>
      <c r="B6274" s="612">
        <v>43937.068749999999</v>
      </c>
      <c r="C6274" s="405" t="s">
        <v>97</v>
      </c>
      <c r="D6274" s="384">
        <v>1446</v>
      </c>
      <c r="E6274">
        <v>0.02</v>
      </c>
      <c r="F6274">
        <v>1.0891900000000001</v>
      </c>
      <c r="G6274" s="384">
        <v>0</v>
      </c>
      <c r="H6274">
        <v>0</v>
      </c>
    </row>
    <row r="6275" spans="1:10">
      <c r="A6275">
        <v>6266</v>
      </c>
      <c r="B6275" s="612">
        <v>43937.068749999999</v>
      </c>
      <c r="C6275" s="405" t="s">
        <v>2110</v>
      </c>
      <c r="D6275" s="384">
        <v>1446</v>
      </c>
      <c r="E6275">
        <v>0.02</v>
      </c>
      <c r="F6275">
        <v>1.0891900000000001</v>
      </c>
      <c r="G6275" s="384">
        <v>0</v>
      </c>
      <c r="H6275">
        <v>1.08819</v>
      </c>
    </row>
    <row r="6276" spans="1:10">
      <c r="A6276">
        <v>6267</v>
      </c>
      <c r="B6276" s="612">
        <v>43937.074305555558</v>
      </c>
      <c r="C6276" s="405" t="s">
        <v>2054</v>
      </c>
      <c r="D6276" s="384">
        <v>1446</v>
      </c>
      <c r="E6276">
        <v>0.02</v>
      </c>
      <c r="F6276">
        <v>1.08819</v>
      </c>
      <c r="G6276" s="384">
        <v>0</v>
      </c>
      <c r="H6276">
        <v>1.08819</v>
      </c>
      <c r="I6276">
        <v>2</v>
      </c>
      <c r="J6276" s="384">
        <v>30805.61</v>
      </c>
    </row>
    <row r="6277" spans="1:10">
      <c r="A6277">
        <v>6268</v>
      </c>
      <c r="B6277" s="612">
        <v>43937.148611111108</v>
      </c>
      <c r="C6277" s="405" t="s">
        <v>97</v>
      </c>
      <c r="D6277" s="384">
        <v>1447</v>
      </c>
      <c r="E6277">
        <v>0.02</v>
      </c>
      <c r="F6277">
        <v>1.0882700000000001</v>
      </c>
      <c r="G6277" s="384">
        <v>0</v>
      </c>
      <c r="H6277">
        <v>0</v>
      </c>
    </row>
    <row r="6278" spans="1:10">
      <c r="A6278">
        <v>6269</v>
      </c>
      <c r="B6278" s="612">
        <v>43937.148611111108</v>
      </c>
      <c r="C6278" s="405" t="s">
        <v>2110</v>
      </c>
      <c r="D6278" s="384">
        <v>1447</v>
      </c>
      <c r="E6278">
        <v>0.02</v>
      </c>
      <c r="F6278">
        <v>1.0882700000000001</v>
      </c>
      <c r="G6278" s="384">
        <v>0</v>
      </c>
      <c r="H6278">
        <v>1.08727</v>
      </c>
    </row>
    <row r="6279" spans="1:10">
      <c r="A6279">
        <v>6270</v>
      </c>
      <c r="B6279" s="612">
        <v>43937.169444444444</v>
      </c>
      <c r="C6279" s="405" t="s">
        <v>2054</v>
      </c>
      <c r="D6279" s="384">
        <v>1447</v>
      </c>
      <c r="E6279">
        <v>0.02</v>
      </c>
      <c r="F6279">
        <v>1.08727</v>
      </c>
      <c r="G6279" s="384">
        <v>0</v>
      </c>
      <c r="H6279">
        <v>1.08727</v>
      </c>
      <c r="I6279">
        <v>2</v>
      </c>
      <c r="J6279" s="384">
        <v>30807.61</v>
      </c>
    </row>
    <row r="6280" spans="1:10">
      <c r="A6280">
        <v>6271</v>
      </c>
      <c r="B6280" s="612">
        <v>43937.186805555553</v>
      </c>
      <c r="C6280" s="405" t="s">
        <v>96</v>
      </c>
      <c r="D6280" s="384">
        <v>1448</v>
      </c>
      <c r="E6280">
        <v>0.08</v>
      </c>
      <c r="F6280">
        <v>1.0867</v>
      </c>
      <c r="G6280" s="384">
        <v>0</v>
      </c>
      <c r="H6280">
        <v>0</v>
      </c>
    </row>
    <row r="6281" spans="1:10">
      <c r="A6281">
        <v>6272</v>
      </c>
      <c r="B6281" s="612">
        <v>43937.186805555553</v>
      </c>
      <c r="C6281" s="405" t="s">
        <v>2110</v>
      </c>
      <c r="D6281" s="384">
        <v>1448</v>
      </c>
      <c r="E6281">
        <v>0.08</v>
      </c>
      <c r="F6281">
        <v>1.0867</v>
      </c>
      <c r="G6281" s="384">
        <v>0</v>
      </c>
      <c r="H6281">
        <v>1.08996</v>
      </c>
    </row>
    <row r="6282" spans="1:10">
      <c r="A6282">
        <v>6286</v>
      </c>
      <c r="B6282" s="612">
        <v>43937.277777777781</v>
      </c>
      <c r="C6282" s="405" t="s">
        <v>2054</v>
      </c>
      <c r="D6282" s="384">
        <v>1448</v>
      </c>
      <c r="E6282">
        <v>0.08</v>
      </c>
      <c r="F6282">
        <v>1.08996</v>
      </c>
      <c r="G6282" s="384">
        <v>0</v>
      </c>
      <c r="H6282">
        <v>1.08996</v>
      </c>
      <c r="I6282">
        <v>26.08</v>
      </c>
      <c r="J6282" s="384">
        <v>30828.79</v>
      </c>
    </row>
    <row r="6283" spans="1:10">
      <c r="A6283">
        <v>6277</v>
      </c>
      <c r="B6283" s="612">
        <v>43937.192361111112</v>
      </c>
      <c r="C6283" s="405" t="s">
        <v>97</v>
      </c>
      <c r="D6283" s="384">
        <v>1449</v>
      </c>
      <c r="E6283">
        <v>0.02</v>
      </c>
      <c r="F6283">
        <v>1.08707</v>
      </c>
      <c r="G6283" s="384">
        <v>0</v>
      </c>
      <c r="H6283">
        <v>0</v>
      </c>
    </row>
    <row r="6284" spans="1:10">
      <c r="A6284">
        <v>6278</v>
      </c>
      <c r="B6284" s="612">
        <v>43937.192361111112</v>
      </c>
      <c r="C6284" s="405" t="s">
        <v>2110</v>
      </c>
      <c r="D6284" s="384">
        <v>1449</v>
      </c>
      <c r="E6284">
        <v>0.02</v>
      </c>
      <c r="F6284">
        <v>1.08707</v>
      </c>
      <c r="G6284" s="384">
        <v>0</v>
      </c>
      <c r="H6284">
        <v>1.0860700000000001</v>
      </c>
    </row>
    <row r="6285" spans="1:10">
      <c r="A6285">
        <v>6281</v>
      </c>
      <c r="B6285" s="612">
        <v>43937.239583333336</v>
      </c>
      <c r="C6285" s="405" t="s">
        <v>2110</v>
      </c>
      <c r="D6285" s="384">
        <v>1449</v>
      </c>
      <c r="E6285">
        <v>0.02</v>
      </c>
      <c r="F6285">
        <v>1.08707</v>
      </c>
      <c r="G6285" s="384">
        <v>0</v>
      </c>
      <c r="H6285">
        <v>1.08687</v>
      </c>
    </row>
    <row r="6286" spans="1:10">
      <c r="A6286">
        <v>6290</v>
      </c>
      <c r="B6286" s="612">
        <v>43937.27847222222</v>
      </c>
      <c r="C6286" s="405" t="s">
        <v>2110</v>
      </c>
      <c r="D6286" s="384">
        <v>1449</v>
      </c>
      <c r="E6286">
        <v>0.02</v>
      </c>
      <c r="F6286">
        <v>1.08707</v>
      </c>
      <c r="G6286" s="384">
        <v>0</v>
      </c>
      <c r="H6286">
        <v>1.0879000000000001</v>
      </c>
    </row>
    <row r="6287" spans="1:10">
      <c r="A6287">
        <v>6293</v>
      </c>
      <c r="B6287" s="612">
        <v>43937.299305555556</v>
      </c>
      <c r="C6287" s="405" t="s">
        <v>2054</v>
      </c>
      <c r="D6287" s="384">
        <v>1449</v>
      </c>
      <c r="E6287">
        <v>0.02</v>
      </c>
      <c r="F6287">
        <v>1.0879000000000001</v>
      </c>
      <c r="G6287" s="384">
        <v>0</v>
      </c>
      <c r="H6287">
        <v>1.0879000000000001</v>
      </c>
      <c r="I6287">
        <v>-1.66</v>
      </c>
      <c r="J6287" s="384">
        <v>30827.13</v>
      </c>
    </row>
    <row r="6288" spans="1:10">
      <c r="A6288">
        <v>6279</v>
      </c>
      <c r="B6288" s="612">
        <v>43937.239583333336</v>
      </c>
      <c r="C6288" s="405" t="s">
        <v>97</v>
      </c>
      <c r="D6288" s="384">
        <v>1450</v>
      </c>
      <c r="E6288">
        <v>0.02</v>
      </c>
      <c r="F6288">
        <v>1.08867</v>
      </c>
      <c r="G6288" s="384">
        <v>0</v>
      </c>
      <c r="H6288">
        <v>0</v>
      </c>
    </row>
    <row r="6289" spans="1:10">
      <c r="A6289">
        <v>6280</v>
      </c>
      <c r="B6289" s="612">
        <v>43937.239583333336</v>
      </c>
      <c r="C6289" s="405" t="s">
        <v>2110</v>
      </c>
      <c r="D6289" s="384">
        <v>1450</v>
      </c>
      <c r="E6289">
        <v>0.02</v>
      </c>
      <c r="F6289">
        <v>1.08867</v>
      </c>
      <c r="G6289" s="384">
        <v>0</v>
      </c>
      <c r="H6289">
        <v>1.08687</v>
      </c>
    </row>
    <row r="6290" spans="1:10">
      <c r="A6290">
        <v>6289</v>
      </c>
      <c r="B6290" s="612">
        <v>43937.27847222222</v>
      </c>
      <c r="C6290" s="405" t="s">
        <v>2110</v>
      </c>
      <c r="D6290" s="384">
        <v>1450</v>
      </c>
      <c r="E6290">
        <v>0.02</v>
      </c>
      <c r="F6290">
        <v>1.08867</v>
      </c>
      <c r="G6290" s="384">
        <v>0</v>
      </c>
      <c r="H6290">
        <v>1.0879000000000001</v>
      </c>
    </row>
    <row r="6291" spans="1:10">
      <c r="A6291">
        <v>6294</v>
      </c>
      <c r="B6291" s="612">
        <v>43937.299305555556</v>
      </c>
      <c r="C6291" s="405" t="s">
        <v>2054</v>
      </c>
      <c r="D6291" s="384">
        <v>1450</v>
      </c>
      <c r="E6291">
        <v>0.02</v>
      </c>
      <c r="F6291">
        <v>1.0879000000000001</v>
      </c>
      <c r="G6291" s="384">
        <v>0</v>
      </c>
      <c r="H6291">
        <v>1.0879000000000001</v>
      </c>
      <c r="I6291">
        <v>1.54</v>
      </c>
      <c r="J6291" s="384">
        <v>30828.67</v>
      </c>
    </row>
    <row r="6292" spans="1:10">
      <c r="A6292">
        <v>6287</v>
      </c>
      <c r="B6292" s="612">
        <v>43937.27847222222</v>
      </c>
      <c r="C6292" s="405" t="s">
        <v>97</v>
      </c>
      <c r="D6292" s="384">
        <v>1451</v>
      </c>
      <c r="E6292">
        <v>0.03</v>
      </c>
      <c r="F6292">
        <v>1.0902700000000001</v>
      </c>
      <c r="G6292" s="384">
        <v>0</v>
      </c>
      <c r="H6292">
        <v>0</v>
      </c>
    </row>
    <row r="6293" spans="1:10">
      <c r="A6293">
        <v>6288</v>
      </c>
      <c r="B6293" s="612">
        <v>43937.27847222222</v>
      </c>
      <c r="C6293" s="405" t="s">
        <v>2110</v>
      </c>
      <c r="D6293" s="384">
        <v>1451</v>
      </c>
      <c r="E6293">
        <v>0.03</v>
      </c>
      <c r="F6293">
        <v>1.0902700000000001</v>
      </c>
      <c r="G6293" s="384">
        <v>0</v>
      </c>
      <c r="H6293">
        <v>1.0879000000000001</v>
      </c>
    </row>
    <row r="6294" spans="1:10">
      <c r="A6294">
        <v>6295</v>
      </c>
      <c r="B6294" s="612">
        <v>43937.299305555556</v>
      </c>
      <c r="C6294" s="405" t="s">
        <v>2054</v>
      </c>
      <c r="D6294" s="384">
        <v>1451</v>
      </c>
      <c r="E6294">
        <v>0.03</v>
      </c>
      <c r="F6294">
        <v>1.0879000000000001</v>
      </c>
      <c r="G6294" s="384">
        <v>0</v>
      </c>
      <c r="H6294">
        <v>1.0879000000000001</v>
      </c>
      <c r="I6294">
        <v>7.11</v>
      </c>
      <c r="J6294" s="384">
        <v>30835.78</v>
      </c>
    </row>
    <row r="6295" spans="1:10">
      <c r="A6295">
        <v>6291</v>
      </c>
      <c r="B6295" s="612">
        <v>43937.290277777778</v>
      </c>
      <c r="C6295" s="405" t="s">
        <v>96</v>
      </c>
      <c r="D6295" s="384">
        <v>1452</v>
      </c>
      <c r="E6295">
        <v>0.02</v>
      </c>
      <c r="F6295">
        <v>1.08917</v>
      </c>
      <c r="G6295" s="384">
        <v>0</v>
      </c>
      <c r="H6295">
        <v>0</v>
      </c>
    </row>
    <row r="6296" spans="1:10">
      <c r="A6296">
        <v>6292</v>
      </c>
      <c r="B6296" s="612">
        <v>43937.290277777778</v>
      </c>
      <c r="C6296" s="405" t="s">
        <v>2110</v>
      </c>
      <c r="D6296" s="384">
        <v>1452</v>
      </c>
      <c r="E6296">
        <v>0.02</v>
      </c>
      <c r="F6296">
        <v>1.08917</v>
      </c>
      <c r="G6296" s="384">
        <v>0</v>
      </c>
      <c r="H6296">
        <v>1.0901700000000001</v>
      </c>
    </row>
    <row r="6297" spans="1:10">
      <c r="A6297">
        <v>6298</v>
      </c>
      <c r="B6297" s="612">
        <v>43937.300694444442</v>
      </c>
      <c r="C6297" s="405" t="s">
        <v>2110</v>
      </c>
      <c r="D6297" s="384">
        <v>1452</v>
      </c>
      <c r="E6297">
        <v>0.02</v>
      </c>
      <c r="F6297">
        <v>1.08917</v>
      </c>
      <c r="G6297" s="384">
        <v>0</v>
      </c>
      <c r="H6297">
        <v>1.0893699999999999</v>
      </c>
    </row>
    <row r="6298" spans="1:10">
      <c r="A6298">
        <v>6314</v>
      </c>
      <c r="B6298" s="612">
        <v>43937.421527777777</v>
      </c>
      <c r="C6298" s="405" t="s">
        <v>2110</v>
      </c>
      <c r="D6298" s="384">
        <v>1452</v>
      </c>
      <c r="E6298">
        <v>0.02</v>
      </c>
      <c r="F6298">
        <v>1.08917</v>
      </c>
      <c r="G6298" s="384">
        <v>0</v>
      </c>
      <c r="H6298">
        <v>1.08833</v>
      </c>
    </row>
    <row r="6299" spans="1:10">
      <c r="A6299">
        <v>6321</v>
      </c>
      <c r="B6299" s="612">
        <v>43937.434027777781</v>
      </c>
      <c r="C6299" s="405" t="s">
        <v>2054</v>
      </c>
      <c r="D6299" s="384">
        <v>1452</v>
      </c>
      <c r="E6299">
        <v>0.02</v>
      </c>
      <c r="F6299">
        <v>1.08833</v>
      </c>
      <c r="G6299" s="384">
        <v>0</v>
      </c>
      <c r="H6299">
        <v>1.08833</v>
      </c>
      <c r="I6299">
        <v>-1.68</v>
      </c>
      <c r="J6299" s="384">
        <v>30842.1</v>
      </c>
    </row>
    <row r="6300" spans="1:10">
      <c r="A6300">
        <v>6296</v>
      </c>
      <c r="B6300" s="612">
        <v>43937.300694444442</v>
      </c>
      <c r="C6300" s="405" t="s">
        <v>96</v>
      </c>
      <c r="D6300" s="384">
        <v>1453</v>
      </c>
      <c r="E6300">
        <v>0.02</v>
      </c>
      <c r="F6300">
        <v>1.0875699999999999</v>
      </c>
      <c r="G6300" s="384">
        <v>0</v>
      </c>
      <c r="H6300">
        <v>0</v>
      </c>
    </row>
    <row r="6301" spans="1:10">
      <c r="A6301">
        <v>6297</v>
      </c>
      <c r="B6301" s="612">
        <v>43937.300694444442</v>
      </c>
      <c r="C6301" s="405" t="s">
        <v>2110</v>
      </c>
      <c r="D6301" s="384">
        <v>1453</v>
      </c>
      <c r="E6301">
        <v>0.02</v>
      </c>
      <c r="F6301">
        <v>1.0875699999999999</v>
      </c>
      <c r="G6301" s="384">
        <v>0</v>
      </c>
      <c r="H6301">
        <v>1.0893699999999999</v>
      </c>
    </row>
    <row r="6302" spans="1:10">
      <c r="A6302">
        <v>6313</v>
      </c>
      <c r="B6302" s="612">
        <v>43937.421527777777</v>
      </c>
      <c r="C6302" s="405" t="s">
        <v>2110</v>
      </c>
      <c r="D6302" s="384">
        <v>1453</v>
      </c>
      <c r="E6302">
        <v>0.02</v>
      </c>
      <c r="F6302">
        <v>1.0875699999999999</v>
      </c>
      <c r="G6302" s="384">
        <v>0</v>
      </c>
      <c r="H6302">
        <v>1.08833</v>
      </c>
    </row>
    <row r="6303" spans="1:10">
      <c r="A6303">
        <v>6322</v>
      </c>
      <c r="B6303" s="612">
        <v>43937.434027777781</v>
      </c>
      <c r="C6303" s="405" t="s">
        <v>2054</v>
      </c>
      <c r="D6303" s="384">
        <v>1453</v>
      </c>
      <c r="E6303">
        <v>0.02</v>
      </c>
      <c r="F6303">
        <v>1.08833</v>
      </c>
      <c r="G6303" s="384">
        <v>0</v>
      </c>
      <c r="H6303">
        <v>1.08833</v>
      </c>
      <c r="I6303">
        <v>1.52</v>
      </c>
      <c r="J6303" s="384">
        <v>30843.62</v>
      </c>
    </row>
    <row r="6304" spans="1:10">
      <c r="A6304">
        <v>6299</v>
      </c>
      <c r="B6304" s="612">
        <v>43937.305555555555</v>
      </c>
      <c r="C6304" s="405" t="s">
        <v>97</v>
      </c>
      <c r="D6304" s="384">
        <v>1454</v>
      </c>
      <c r="E6304">
        <v>0.02</v>
      </c>
      <c r="F6304">
        <v>1.08769</v>
      </c>
      <c r="G6304" s="384">
        <v>0</v>
      </c>
      <c r="H6304">
        <v>0</v>
      </c>
    </row>
    <row r="6305" spans="1:10">
      <c r="A6305">
        <v>6300</v>
      </c>
      <c r="B6305" s="612">
        <v>43937.305555555555</v>
      </c>
      <c r="C6305" s="405" t="s">
        <v>2110</v>
      </c>
      <c r="D6305" s="384">
        <v>1454</v>
      </c>
      <c r="E6305">
        <v>0.02</v>
      </c>
      <c r="F6305">
        <v>1.08769</v>
      </c>
      <c r="G6305" s="384">
        <v>0</v>
      </c>
      <c r="H6305">
        <v>1.0866899999999999</v>
      </c>
    </row>
    <row r="6306" spans="1:10">
      <c r="A6306">
        <v>6301</v>
      </c>
      <c r="B6306" s="612">
        <v>43937.324305555558</v>
      </c>
      <c r="C6306" s="405" t="s">
        <v>2054</v>
      </c>
      <c r="D6306" s="384">
        <v>1454</v>
      </c>
      <c r="E6306">
        <v>0.02</v>
      </c>
      <c r="F6306">
        <v>1.0866899999999999</v>
      </c>
      <c r="G6306" s="384">
        <v>0</v>
      </c>
      <c r="H6306">
        <v>1.0866899999999999</v>
      </c>
      <c r="I6306">
        <v>2</v>
      </c>
      <c r="J6306" s="384">
        <v>30837.78</v>
      </c>
    </row>
    <row r="6307" spans="1:10">
      <c r="A6307">
        <v>6302</v>
      </c>
      <c r="B6307" s="612">
        <v>43937.328472222223</v>
      </c>
      <c r="C6307" s="405" t="s">
        <v>97</v>
      </c>
      <c r="D6307" s="384">
        <v>1455</v>
      </c>
      <c r="E6307">
        <v>0.02</v>
      </c>
      <c r="F6307">
        <v>1.08718</v>
      </c>
      <c r="G6307" s="384">
        <v>0</v>
      </c>
      <c r="H6307">
        <v>0</v>
      </c>
    </row>
    <row r="6308" spans="1:10">
      <c r="A6308">
        <v>6303</v>
      </c>
      <c r="B6308" s="612">
        <v>43937.328472222223</v>
      </c>
      <c r="C6308" s="405" t="s">
        <v>2110</v>
      </c>
      <c r="D6308" s="384">
        <v>1455</v>
      </c>
      <c r="E6308">
        <v>0.02</v>
      </c>
      <c r="F6308">
        <v>1.08718</v>
      </c>
      <c r="G6308" s="384">
        <v>0</v>
      </c>
      <c r="H6308">
        <v>1.0861799999999999</v>
      </c>
    </row>
    <row r="6309" spans="1:10">
      <c r="A6309">
        <v>6306</v>
      </c>
      <c r="B6309" s="612">
        <v>43937.356249999997</v>
      </c>
      <c r="C6309" s="405" t="s">
        <v>2110</v>
      </c>
      <c r="D6309" s="384">
        <v>1455</v>
      </c>
      <c r="E6309">
        <v>0.02</v>
      </c>
      <c r="F6309">
        <v>1.08718</v>
      </c>
      <c r="G6309" s="384">
        <v>0</v>
      </c>
      <c r="H6309">
        <v>1.0869800000000001</v>
      </c>
    </row>
    <row r="6310" spans="1:10">
      <c r="A6310">
        <v>6307</v>
      </c>
      <c r="B6310" s="612">
        <v>43937.393750000003</v>
      </c>
      <c r="C6310" s="405" t="s">
        <v>2054</v>
      </c>
      <c r="D6310" s="384">
        <v>1455</v>
      </c>
      <c r="E6310">
        <v>0.02</v>
      </c>
      <c r="F6310">
        <v>1.0869800000000001</v>
      </c>
      <c r="G6310" s="384">
        <v>0</v>
      </c>
      <c r="H6310">
        <v>1.0869800000000001</v>
      </c>
      <c r="I6310">
        <v>0.4</v>
      </c>
      <c r="J6310" s="384">
        <v>30838.18</v>
      </c>
    </row>
    <row r="6311" spans="1:10">
      <c r="A6311">
        <v>6304</v>
      </c>
      <c r="B6311" s="612">
        <v>43937.356249999997</v>
      </c>
      <c r="C6311" s="405" t="s">
        <v>97</v>
      </c>
      <c r="D6311" s="384">
        <v>1456</v>
      </c>
      <c r="E6311">
        <v>0.02</v>
      </c>
      <c r="F6311">
        <v>1.0887800000000001</v>
      </c>
      <c r="G6311" s="384">
        <v>0</v>
      </c>
      <c r="H6311">
        <v>0</v>
      </c>
    </row>
    <row r="6312" spans="1:10">
      <c r="A6312">
        <v>6305</v>
      </c>
      <c r="B6312" s="612">
        <v>43937.356249999997</v>
      </c>
      <c r="C6312" s="405" t="s">
        <v>2110</v>
      </c>
      <c r="D6312" s="384">
        <v>1456</v>
      </c>
      <c r="E6312">
        <v>0.02</v>
      </c>
      <c r="F6312">
        <v>1.0887800000000001</v>
      </c>
      <c r="G6312" s="384">
        <v>0</v>
      </c>
      <c r="H6312">
        <v>1.0869800000000001</v>
      </c>
    </row>
    <row r="6313" spans="1:10">
      <c r="A6313">
        <v>6308</v>
      </c>
      <c r="B6313" s="612">
        <v>43937.393750000003</v>
      </c>
      <c r="C6313" s="405" t="s">
        <v>2054</v>
      </c>
      <c r="D6313" s="384">
        <v>1456</v>
      </c>
      <c r="E6313">
        <v>0.02</v>
      </c>
      <c r="F6313">
        <v>1.0869800000000001</v>
      </c>
      <c r="G6313" s="384">
        <v>0</v>
      </c>
      <c r="H6313">
        <v>1.0869800000000001</v>
      </c>
      <c r="I6313">
        <v>3.6</v>
      </c>
      <c r="J6313" s="384">
        <v>30841.78</v>
      </c>
    </row>
    <row r="6314" spans="1:10">
      <c r="A6314">
        <v>6309</v>
      </c>
      <c r="B6314" s="612">
        <v>43937.398611111108</v>
      </c>
      <c r="C6314" s="405" t="s">
        <v>97</v>
      </c>
      <c r="D6314" s="384">
        <v>1457</v>
      </c>
      <c r="E6314">
        <v>0.02</v>
      </c>
      <c r="F6314">
        <v>1.08674</v>
      </c>
      <c r="G6314" s="384">
        <v>0</v>
      </c>
      <c r="H6314">
        <v>0</v>
      </c>
    </row>
    <row r="6315" spans="1:10">
      <c r="A6315">
        <v>6310</v>
      </c>
      <c r="B6315" s="612">
        <v>43937.398611111108</v>
      </c>
      <c r="C6315" s="405" t="s">
        <v>2110</v>
      </c>
      <c r="D6315" s="384">
        <v>1457</v>
      </c>
      <c r="E6315">
        <v>0.02</v>
      </c>
      <c r="F6315">
        <v>1.08674</v>
      </c>
      <c r="G6315" s="384">
        <v>0</v>
      </c>
      <c r="H6315">
        <v>1.0857399999999999</v>
      </c>
    </row>
    <row r="6316" spans="1:10">
      <c r="A6316">
        <v>6315</v>
      </c>
      <c r="B6316" s="612">
        <v>43937.421527777777</v>
      </c>
      <c r="C6316" s="405" t="s">
        <v>2054</v>
      </c>
      <c r="D6316" s="384">
        <v>1457</v>
      </c>
      <c r="E6316">
        <v>0.02</v>
      </c>
      <c r="F6316">
        <v>1.0857399999999999</v>
      </c>
      <c r="G6316" s="384">
        <v>0</v>
      </c>
      <c r="H6316">
        <v>1.0857399999999999</v>
      </c>
      <c r="I6316">
        <v>2</v>
      </c>
      <c r="J6316" s="384">
        <v>30843.78</v>
      </c>
    </row>
    <row r="6317" spans="1:10">
      <c r="A6317">
        <v>6311</v>
      </c>
      <c r="B6317" s="612">
        <v>43937.421527777777</v>
      </c>
      <c r="C6317" s="405" t="s">
        <v>96</v>
      </c>
      <c r="D6317" s="384">
        <v>1458</v>
      </c>
      <c r="E6317">
        <v>0.03</v>
      </c>
      <c r="F6317">
        <v>1.08595</v>
      </c>
      <c r="G6317" s="384">
        <v>0</v>
      </c>
      <c r="H6317">
        <v>0</v>
      </c>
    </row>
    <row r="6318" spans="1:10">
      <c r="A6318">
        <v>6312</v>
      </c>
      <c r="B6318" s="612">
        <v>43937.421527777777</v>
      </c>
      <c r="C6318" s="405" t="s">
        <v>2110</v>
      </c>
      <c r="D6318" s="384">
        <v>1458</v>
      </c>
      <c r="E6318">
        <v>0.03</v>
      </c>
      <c r="F6318">
        <v>1.08595</v>
      </c>
      <c r="G6318" s="384">
        <v>0</v>
      </c>
      <c r="H6318">
        <v>1.08833</v>
      </c>
    </row>
    <row r="6319" spans="1:10">
      <c r="A6319">
        <v>6323</v>
      </c>
      <c r="B6319" s="612">
        <v>43937.434027777781</v>
      </c>
      <c r="C6319" s="405" t="s">
        <v>2054</v>
      </c>
      <c r="D6319" s="384">
        <v>1458</v>
      </c>
      <c r="E6319">
        <v>0.03</v>
      </c>
      <c r="F6319">
        <v>1.08833</v>
      </c>
      <c r="G6319" s="384">
        <v>0</v>
      </c>
      <c r="H6319">
        <v>1.08833</v>
      </c>
      <c r="I6319">
        <v>7.14</v>
      </c>
      <c r="J6319" s="384">
        <v>30850.76</v>
      </c>
    </row>
    <row r="6320" spans="1:10">
      <c r="A6320">
        <v>6316</v>
      </c>
      <c r="B6320" s="612">
        <v>43937.424305555556</v>
      </c>
      <c r="C6320" s="405" t="s">
        <v>97</v>
      </c>
      <c r="D6320" s="384">
        <v>1459</v>
      </c>
      <c r="E6320">
        <v>0.02</v>
      </c>
      <c r="F6320">
        <v>1.08653</v>
      </c>
      <c r="G6320" s="384">
        <v>0</v>
      </c>
      <c r="H6320">
        <v>0</v>
      </c>
    </row>
    <row r="6321" spans="1:10">
      <c r="A6321">
        <v>6317</v>
      </c>
      <c r="B6321" s="612">
        <v>43937.424305555556</v>
      </c>
      <c r="C6321" s="405" t="s">
        <v>2110</v>
      </c>
      <c r="D6321" s="384">
        <v>1459</v>
      </c>
      <c r="E6321">
        <v>0.02</v>
      </c>
      <c r="F6321">
        <v>1.08653</v>
      </c>
      <c r="G6321" s="384">
        <v>0</v>
      </c>
      <c r="H6321">
        <v>1.0855300000000001</v>
      </c>
    </row>
    <row r="6322" spans="1:10">
      <c r="A6322">
        <v>6320</v>
      </c>
      <c r="B6322" s="612">
        <v>43937.433333333334</v>
      </c>
      <c r="C6322" s="405" t="s">
        <v>2110</v>
      </c>
      <c r="D6322" s="384">
        <v>1459</v>
      </c>
      <c r="E6322">
        <v>0.02</v>
      </c>
      <c r="F6322">
        <v>1.08653</v>
      </c>
      <c r="G6322" s="384">
        <v>0</v>
      </c>
      <c r="H6322">
        <v>1.0863400000000001</v>
      </c>
    </row>
    <row r="6323" spans="1:10">
      <c r="A6323">
        <v>6330</v>
      </c>
      <c r="B6323" s="612">
        <v>43937.51666666667</v>
      </c>
      <c r="C6323" s="405" t="s">
        <v>2110</v>
      </c>
      <c r="D6323" s="384">
        <v>1459</v>
      </c>
      <c r="E6323">
        <v>0.02</v>
      </c>
      <c r="F6323">
        <v>1.08653</v>
      </c>
      <c r="G6323" s="384">
        <v>0</v>
      </c>
      <c r="H6323">
        <v>1.0873699999999999</v>
      </c>
    </row>
    <row r="6324" spans="1:10">
      <c r="A6324">
        <v>6336</v>
      </c>
      <c r="B6324" s="612">
        <v>43937.611111111109</v>
      </c>
      <c r="C6324" s="405" t="s">
        <v>2054</v>
      </c>
      <c r="D6324" s="384">
        <v>1459</v>
      </c>
      <c r="E6324">
        <v>0.02</v>
      </c>
      <c r="F6324">
        <v>1.0873699999999999</v>
      </c>
      <c r="G6324" s="384">
        <v>0</v>
      </c>
      <c r="H6324">
        <v>1.0873699999999999</v>
      </c>
      <c r="I6324">
        <v>-1.68</v>
      </c>
      <c r="J6324" s="384">
        <v>30851.08</v>
      </c>
    </row>
    <row r="6325" spans="1:10">
      <c r="A6325">
        <v>6318</v>
      </c>
      <c r="B6325" s="612">
        <v>43937.433333333334</v>
      </c>
      <c r="C6325" s="405" t="s">
        <v>97</v>
      </c>
      <c r="D6325" s="384">
        <v>1460</v>
      </c>
      <c r="E6325">
        <v>0.02</v>
      </c>
      <c r="F6325">
        <v>1.0881400000000001</v>
      </c>
      <c r="G6325" s="384">
        <v>0</v>
      </c>
      <c r="H6325">
        <v>0</v>
      </c>
    </row>
    <row r="6326" spans="1:10">
      <c r="A6326">
        <v>6319</v>
      </c>
      <c r="B6326" s="612">
        <v>43937.433333333334</v>
      </c>
      <c r="C6326" s="405" t="s">
        <v>2110</v>
      </c>
      <c r="D6326" s="384">
        <v>1460</v>
      </c>
      <c r="E6326">
        <v>0.02</v>
      </c>
      <c r="F6326">
        <v>1.0881400000000001</v>
      </c>
      <c r="G6326" s="384">
        <v>0</v>
      </c>
      <c r="H6326">
        <v>1.0863400000000001</v>
      </c>
    </row>
    <row r="6327" spans="1:10">
      <c r="A6327">
        <v>6329</v>
      </c>
      <c r="B6327" s="612">
        <v>43937.51666666667</v>
      </c>
      <c r="C6327" s="405" t="s">
        <v>2110</v>
      </c>
      <c r="D6327" s="384">
        <v>1460</v>
      </c>
      <c r="E6327">
        <v>0.02</v>
      </c>
      <c r="F6327">
        <v>1.0881400000000001</v>
      </c>
      <c r="G6327" s="384">
        <v>0</v>
      </c>
      <c r="H6327">
        <v>1.0873699999999999</v>
      </c>
    </row>
    <row r="6328" spans="1:10">
      <c r="A6328">
        <v>6337</v>
      </c>
      <c r="B6328" s="612">
        <v>43937.611111111109</v>
      </c>
      <c r="C6328" s="405" t="s">
        <v>2054</v>
      </c>
      <c r="D6328" s="384">
        <v>1460</v>
      </c>
      <c r="E6328">
        <v>0.02</v>
      </c>
      <c r="F6328">
        <v>1.0873699999999999</v>
      </c>
      <c r="G6328" s="384">
        <v>0</v>
      </c>
      <c r="H6328">
        <v>1.0873699999999999</v>
      </c>
      <c r="I6328">
        <v>1.54</v>
      </c>
      <c r="J6328" s="384">
        <v>30852.62</v>
      </c>
    </row>
    <row r="6329" spans="1:10">
      <c r="A6329">
        <v>6324</v>
      </c>
      <c r="B6329" s="612">
        <v>43937.449305555558</v>
      </c>
      <c r="C6329" s="405" t="s">
        <v>96</v>
      </c>
      <c r="D6329" s="384">
        <v>1461</v>
      </c>
      <c r="E6329">
        <v>0.02</v>
      </c>
      <c r="F6329">
        <v>1.0876999999999999</v>
      </c>
      <c r="G6329" s="384">
        <v>0</v>
      </c>
      <c r="H6329">
        <v>0</v>
      </c>
    </row>
    <row r="6330" spans="1:10">
      <c r="A6330">
        <v>6325</v>
      </c>
      <c r="B6330" s="612">
        <v>43937.449305555558</v>
      </c>
      <c r="C6330" s="405" t="s">
        <v>2110</v>
      </c>
      <c r="D6330" s="384">
        <v>1461</v>
      </c>
      <c r="E6330">
        <v>0.02</v>
      </c>
      <c r="F6330">
        <v>1.0876999999999999</v>
      </c>
      <c r="G6330" s="384">
        <v>0</v>
      </c>
      <c r="H6330">
        <v>1.0887</v>
      </c>
    </row>
    <row r="6331" spans="1:10">
      <c r="A6331">
        <v>6326</v>
      </c>
      <c r="B6331" s="612">
        <v>43937.504166666666</v>
      </c>
      <c r="C6331" s="405" t="s">
        <v>2054</v>
      </c>
      <c r="D6331" s="384">
        <v>1461</v>
      </c>
      <c r="E6331">
        <v>0.02</v>
      </c>
      <c r="F6331">
        <v>1.0887</v>
      </c>
      <c r="G6331" s="384">
        <v>0</v>
      </c>
      <c r="H6331">
        <v>1.0887</v>
      </c>
      <c r="I6331">
        <v>2</v>
      </c>
      <c r="J6331" s="384">
        <v>30852.76</v>
      </c>
    </row>
    <row r="6332" spans="1:10">
      <c r="A6332">
        <v>6327</v>
      </c>
      <c r="B6332" s="612">
        <v>43937.51666666667</v>
      </c>
      <c r="C6332" s="405" t="s">
        <v>97</v>
      </c>
      <c r="D6332" s="384">
        <v>1462</v>
      </c>
      <c r="E6332">
        <v>0.03</v>
      </c>
      <c r="F6332">
        <v>1.0897600000000001</v>
      </c>
      <c r="G6332" s="384">
        <v>0</v>
      </c>
      <c r="H6332">
        <v>0</v>
      </c>
    </row>
    <row r="6333" spans="1:10">
      <c r="A6333">
        <v>6328</v>
      </c>
      <c r="B6333" s="612">
        <v>43937.51666666667</v>
      </c>
      <c r="C6333" s="405" t="s">
        <v>2110</v>
      </c>
      <c r="D6333" s="384">
        <v>1462</v>
      </c>
      <c r="E6333">
        <v>0.03</v>
      </c>
      <c r="F6333">
        <v>1.0897600000000001</v>
      </c>
      <c r="G6333" s="384">
        <v>0</v>
      </c>
      <c r="H6333">
        <v>1.0873699999999999</v>
      </c>
    </row>
    <row r="6334" spans="1:10">
      <c r="A6334">
        <v>6338</v>
      </c>
      <c r="B6334" s="612">
        <v>43937.611111111109</v>
      </c>
      <c r="C6334" s="405" t="s">
        <v>2054</v>
      </c>
      <c r="D6334" s="384">
        <v>1462</v>
      </c>
      <c r="E6334">
        <v>0.03</v>
      </c>
      <c r="F6334">
        <v>1.0873699999999999</v>
      </c>
      <c r="G6334" s="384">
        <v>0</v>
      </c>
      <c r="H6334">
        <v>1.0873699999999999</v>
      </c>
      <c r="I6334">
        <v>7.17</v>
      </c>
      <c r="J6334" s="384">
        <v>30859.79</v>
      </c>
    </row>
    <row r="6335" spans="1:10">
      <c r="A6335">
        <v>6331</v>
      </c>
      <c r="B6335" s="612">
        <v>43937.519444444442</v>
      </c>
      <c r="C6335" s="405" t="s">
        <v>96</v>
      </c>
      <c r="D6335" s="384">
        <v>1463</v>
      </c>
      <c r="E6335">
        <v>0.02</v>
      </c>
      <c r="F6335">
        <v>1.0894699999999999</v>
      </c>
      <c r="G6335" s="384">
        <v>0</v>
      </c>
      <c r="H6335">
        <v>0</v>
      </c>
    </row>
    <row r="6336" spans="1:10">
      <c r="A6336">
        <v>6332</v>
      </c>
      <c r="B6336" s="612">
        <v>43937.519444444442</v>
      </c>
      <c r="C6336" s="405" t="s">
        <v>2110</v>
      </c>
      <c r="D6336" s="384">
        <v>1463</v>
      </c>
      <c r="E6336">
        <v>0.02</v>
      </c>
      <c r="F6336">
        <v>1.0894699999999999</v>
      </c>
      <c r="G6336" s="384">
        <v>0</v>
      </c>
      <c r="H6336">
        <v>1.0904700000000001</v>
      </c>
    </row>
    <row r="6337" spans="1:10">
      <c r="A6337">
        <v>6335</v>
      </c>
      <c r="B6337" s="612">
        <v>43937.553472222222</v>
      </c>
      <c r="C6337" s="405" t="s">
        <v>2110</v>
      </c>
      <c r="D6337" s="384">
        <v>1463</v>
      </c>
      <c r="E6337">
        <v>0.02</v>
      </c>
      <c r="F6337">
        <v>1.0894699999999999</v>
      </c>
      <c r="G6337" s="384">
        <v>0</v>
      </c>
      <c r="H6337">
        <v>1.0896699999999999</v>
      </c>
    </row>
    <row r="6338" spans="1:10">
      <c r="A6338">
        <v>6344</v>
      </c>
      <c r="B6338" s="612">
        <v>43937.620138888888</v>
      </c>
      <c r="C6338" s="405" t="s">
        <v>2110</v>
      </c>
      <c r="D6338" s="384">
        <v>1463</v>
      </c>
      <c r="E6338">
        <v>0.02</v>
      </c>
      <c r="F6338">
        <v>1.0894699999999999</v>
      </c>
      <c r="G6338" s="384">
        <v>0</v>
      </c>
      <c r="H6338">
        <v>1.0886400000000001</v>
      </c>
    </row>
    <row r="6339" spans="1:10">
      <c r="A6339">
        <v>6350</v>
      </c>
      <c r="B6339" s="612">
        <v>43937.627083333333</v>
      </c>
      <c r="C6339" s="405" t="s">
        <v>2110</v>
      </c>
      <c r="D6339" s="384">
        <v>1463</v>
      </c>
      <c r="E6339">
        <v>0.02</v>
      </c>
      <c r="F6339">
        <v>1.0894699999999999</v>
      </c>
      <c r="G6339" s="384">
        <v>0</v>
      </c>
      <c r="H6339">
        <v>1.0873600000000001</v>
      </c>
    </row>
    <row r="6340" spans="1:10">
      <c r="A6340">
        <v>6358</v>
      </c>
      <c r="B6340" s="612">
        <v>43937.6875</v>
      </c>
      <c r="C6340" s="405" t="s">
        <v>2110</v>
      </c>
      <c r="D6340" s="384">
        <v>1463</v>
      </c>
      <c r="E6340">
        <v>0.02</v>
      </c>
      <c r="F6340">
        <v>1.0894699999999999</v>
      </c>
      <c r="G6340" s="384">
        <v>0</v>
      </c>
      <c r="H6340">
        <v>1.08602</v>
      </c>
    </row>
    <row r="6341" spans="1:10">
      <c r="A6341">
        <v>6369</v>
      </c>
      <c r="B6341" s="612">
        <v>43937.912499999999</v>
      </c>
      <c r="C6341" s="405" t="s">
        <v>2054</v>
      </c>
      <c r="D6341" s="384">
        <v>1463</v>
      </c>
      <c r="E6341">
        <v>0.02</v>
      </c>
      <c r="F6341">
        <v>1.08602</v>
      </c>
      <c r="G6341" s="384">
        <v>0</v>
      </c>
      <c r="H6341">
        <v>1.08602</v>
      </c>
      <c r="I6341">
        <v>-6.9</v>
      </c>
      <c r="J6341" s="384">
        <v>30856.89</v>
      </c>
    </row>
    <row r="6342" spans="1:10">
      <c r="A6342">
        <v>6333</v>
      </c>
      <c r="B6342" s="612">
        <v>43937.553472222222</v>
      </c>
      <c r="C6342" s="405" t="s">
        <v>96</v>
      </c>
      <c r="D6342" s="384">
        <v>1464</v>
      </c>
      <c r="E6342">
        <v>0.02</v>
      </c>
      <c r="F6342">
        <v>1.0878699999999999</v>
      </c>
      <c r="G6342" s="384">
        <v>0</v>
      </c>
      <c r="H6342">
        <v>0</v>
      </c>
    </row>
    <row r="6343" spans="1:10">
      <c r="A6343">
        <v>6334</v>
      </c>
      <c r="B6343" s="612">
        <v>43937.553472222222</v>
      </c>
      <c r="C6343" s="405" t="s">
        <v>2110</v>
      </c>
      <c r="D6343" s="384">
        <v>1464</v>
      </c>
      <c r="E6343">
        <v>0.02</v>
      </c>
      <c r="F6343">
        <v>1.0878699999999999</v>
      </c>
      <c r="G6343" s="384">
        <v>0</v>
      </c>
      <c r="H6343">
        <v>1.0896699999999999</v>
      </c>
    </row>
    <row r="6344" spans="1:10">
      <c r="A6344">
        <v>6343</v>
      </c>
      <c r="B6344" s="612">
        <v>43937.620138888888</v>
      </c>
      <c r="C6344" s="405" t="s">
        <v>2110</v>
      </c>
      <c r="D6344" s="384">
        <v>1464</v>
      </c>
      <c r="E6344">
        <v>0.02</v>
      </c>
      <c r="F6344">
        <v>1.0878699999999999</v>
      </c>
      <c r="G6344" s="384">
        <v>0</v>
      </c>
      <c r="H6344">
        <v>1.0886400000000001</v>
      </c>
    </row>
    <row r="6345" spans="1:10">
      <c r="A6345">
        <v>6349</v>
      </c>
      <c r="B6345" s="612">
        <v>43937.627083333333</v>
      </c>
      <c r="C6345" s="405" t="s">
        <v>2110</v>
      </c>
      <c r="D6345" s="384">
        <v>1464</v>
      </c>
      <c r="E6345">
        <v>0.02</v>
      </c>
      <c r="F6345">
        <v>1.0878699999999999</v>
      </c>
      <c r="G6345" s="384">
        <v>0</v>
      </c>
      <c r="H6345">
        <v>1.0873600000000001</v>
      </c>
    </row>
    <row r="6346" spans="1:10">
      <c r="A6346">
        <v>6357</v>
      </c>
      <c r="B6346" s="612">
        <v>43937.6875</v>
      </c>
      <c r="C6346" s="405" t="s">
        <v>2110</v>
      </c>
      <c r="D6346" s="384">
        <v>1464</v>
      </c>
      <c r="E6346">
        <v>0.02</v>
      </c>
      <c r="F6346">
        <v>1.0878699999999999</v>
      </c>
      <c r="G6346" s="384">
        <v>0</v>
      </c>
      <c r="H6346">
        <v>1.08602</v>
      </c>
    </row>
    <row r="6347" spans="1:10">
      <c r="A6347">
        <v>6370</v>
      </c>
      <c r="B6347" s="612">
        <v>43937.912499999999</v>
      </c>
      <c r="C6347" s="405" t="s">
        <v>2054</v>
      </c>
      <c r="D6347" s="384">
        <v>1464</v>
      </c>
      <c r="E6347">
        <v>0.02</v>
      </c>
      <c r="F6347">
        <v>1.08602</v>
      </c>
      <c r="G6347" s="384">
        <v>0</v>
      </c>
      <c r="H6347">
        <v>1.08602</v>
      </c>
      <c r="I6347">
        <v>-3.7</v>
      </c>
      <c r="J6347" s="384">
        <v>30853.19</v>
      </c>
    </row>
    <row r="6348" spans="1:10">
      <c r="A6348">
        <v>6339</v>
      </c>
      <c r="B6348" s="612">
        <v>43937.618750000001</v>
      </c>
      <c r="C6348" s="405" t="s">
        <v>97</v>
      </c>
      <c r="D6348" s="384">
        <v>1465</v>
      </c>
      <c r="E6348">
        <v>0.02</v>
      </c>
      <c r="F6348">
        <v>1.0869200000000001</v>
      </c>
      <c r="G6348" s="384">
        <v>0</v>
      </c>
      <c r="H6348">
        <v>0</v>
      </c>
    </row>
    <row r="6349" spans="1:10">
      <c r="A6349">
        <v>6340</v>
      </c>
      <c r="B6349" s="612">
        <v>43937.618750000001</v>
      </c>
      <c r="C6349" s="405" t="s">
        <v>2110</v>
      </c>
      <c r="D6349" s="384">
        <v>1465</v>
      </c>
      <c r="E6349">
        <v>0.02</v>
      </c>
      <c r="F6349">
        <v>1.0869200000000001</v>
      </c>
      <c r="G6349" s="384">
        <v>0</v>
      </c>
      <c r="H6349">
        <v>1.08592</v>
      </c>
    </row>
    <row r="6350" spans="1:10">
      <c r="A6350">
        <v>6345</v>
      </c>
      <c r="B6350" s="612">
        <v>43937.620833333334</v>
      </c>
      <c r="C6350" s="405" t="s">
        <v>2054</v>
      </c>
      <c r="D6350" s="384">
        <v>1465</v>
      </c>
      <c r="E6350">
        <v>0.02</v>
      </c>
      <c r="F6350">
        <v>1.08592</v>
      </c>
      <c r="G6350" s="384">
        <v>0</v>
      </c>
      <c r="H6350">
        <v>1.08592</v>
      </c>
      <c r="I6350">
        <v>2</v>
      </c>
      <c r="J6350" s="384">
        <v>30861.79</v>
      </c>
    </row>
    <row r="6351" spans="1:10">
      <c r="A6351">
        <v>6341</v>
      </c>
      <c r="B6351" s="612">
        <v>43937.620138888888</v>
      </c>
      <c r="C6351" s="405" t="s">
        <v>96</v>
      </c>
      <c r="D6351" s="384">
        <v>1466</v>
      </c>
      <c r="E6351">
        <v>0.03</v>
      </c>
      <c r="F6351">
        <v>1.08626</v>
      </c>
      <c r="G6351" s="384">
        <v>0</v>
      </c>
      <c r="H6351">
        <v>0</v>
      </c>
    </row>
    <row r="6352" spans="1:10">
      <c r="A6352">
        <v>6342</v>
      </c>
      <c r="B6352" s="612">
        <v>43937.620138888888</v>
      </c>
      <c r="C6352" s="405" t="s">
        <v>2110</v>
      </c>
      <c r="D6352" s="384">
        <v>1466</v>
      </c>
      <c r="E6352">
        <v>0.03</v>
      </c>
      <c r="F6352">
        <v>1.08626</v>
      </c>
      <c r="G6352" s="384">
        <v>0</v>
      </c>
      <c r="H6352">
        <v>1.0886400000000001</v>
      </c>
    </row>
    <row r="6353" spans="1:10">
      <c r="A6353">
        <v>6348</v>
      </c>
      <c r="B6353" s="612">
        <v>43937.627083333333</v>
      </c>
      <c r="C6353" s="405" t="s">
        <v>2110</v>
      </c>
      <c r="D6353" s="384">
        <v>1466</v>
      </c>
      <c r="E6353">
        <v>0.03</v>
      </c>
      <c r="F6353">
        <v>1.08626</v>
      </c>
      <c r="G6353" s="384">
        <v>0</v>
      </c>
      <c r="H6353">
        <v>1.0873600000000001</v>
      </c>
    </row>
    <row r="6354" spans="1:10">
      <c r="A6354">
        <v>6356</v>
      </c>
      <c r="B6354" s="612">
        <v>43937.6875</v>
      </c>
      <c r="C6354" s="405" t="s">
        <v>2110</v>
      </c>
      <c r="D6354" s="384">
        <v>1466</v>
      </c>
      <c r="E6354">
        <v>0.03</v>
      </c>
      <c r="F6354">
        <v>1.08626</v>
      </c>
      <c r="G6354" s="384">
        <v>0</v>
      </c>
      <c r="H6354">
        <v>1.08602</v>
      </c>
    </row>
    <row r="6355" spans="1:10">
      <c r="A6355">
        <v>6371</v>
      </c>
      <c r="B6355" s="612">
        <v>43937.912499999999</v>
      </c>
      <c r="C6355" s="405" t="s">
        <v>2054</v>
      </c>
      <c r="D6355" s="384">
        <v>1466</v>
      </c>
      <c r="E6355">
        <v>0.03</v>
      </c>
      <c r="F6355">
        <v>1.08602</v>
      </c>
      <c r="G6355" s="384">
        <v>0</v>
      </c>
      <c r="H6355">
        <v>1.08602</v>
      </c>
      <c r="I6355">
        <v>-0.72</v>
      </c>
      <c r="J6355" s="384">
        <v>30852.47</v>
      </c>
    </row>
    <row r="6356" spans="1:10">
      <c r="A6356">
        <v>6346</v>
      </c>
      <c r="B6356" s="612">
        <v>43937.627083333333</v>
      </c>
      <c r="C6356" s="405" t="s">
        <v>96</v>
      </c>
      <c r="D6356" s="384">
        <v>1467</v>
      </c>
      <c r="E6356">
        <v>0.05</v>
      </c>
      <c r="F6356">
        <v>1.08456</v>
      </c>
      <c r="G6356" s="384">
        <v>0</v>
      </c>
      <c r="H6356">
        <v>0</v>
      </c>
    </row>
    <row r="6357" spans="1:10">
      <c r="A6357">
        <v>6347</v>
      </c>
      <c r="B6357" s="612">
        <v>43937.627083333333</v>
      </c>
      <c r="C6357" s="405" t="s">
        <v>2110</v>
      </c>
      <c r="D6357" s="384">
        <v>1467</v>
      </c>
      <c r="E6357">
        <v>0.05</v>
      </c>
      <c r="F6357">
        <v>1.08456</v>
      </c>
      <c r="G6357" s="384">
        <v>0</v>
      </c>
      <c r="H6357">
        <v>1.0873600000000001</v>
      </c>
    </row>
    <row r="6358" spans="1:10">
      <c r="A6358">
        <v>6355</v>
      </c>
      <c r="B6358" s="612">
        <v>43937.6875</v>
      </c>
      <c r="C6358" s="405" t="s">
        <v>2110</v>
      </c>
      <c r="D6358" s="384">
        <v>1467</v>
      </c>
      <c r="E6358">
        <v>0.05</v>
      </c>
      <c r="F6358">
        <v>1.08456</v>
      </c>
      <c r="G6358" s="384">
        <v>0</v>
      </c>
      <c r="H6358">
        <v>1.08602</v>
      </c>
    </row>
    <row r="6359" spans="1:10">
      <c r="A6359">
        <v>6372</v>
      </c>
      <c r="B6359" s="612">
        <v>43937.912499999999</v>
      </c>
      <c r="C6359" s="405" t="s">
        <v>2054</v>
      </c>
      <c r="D6359" s="384">
        <v>1467</v>
      </c>
      <c r="E6359">
        <v>0.05</v>
      </c>
      <c r="F6359">
        <v>1.08602</v>
      </c>
      <c r="G6359" s="384">
        <v>0</v>
      </c>
      <c r="H6359">
        <v>1.08602</v>
      </c>
      <c r="I6359">
        <v>7.3</v>
      </c>
      <c r="J6359" s="384">
        <v>30859.77</v>
      </c>
    </row>
    <row r="6360" spans="1:10">
      <c r="A6360">
        <v>6351</v>
      </c>
      <c r="B6360" s="612">
        <v>43937.646527777775</v>
      </c>
      <c r="C6360" s="405" t="s">
        <v>97</v>
      </c>
      <c r="D6360" s="384">
        <v>1468</v>
      </c>
      <c r="E6360">
        <v>0.02</v>
      </c>
      <c r="F6360">
        <v>1.0836399999999999</v>
      </c>
      <c r="G6360" s="384">
        <v>0</v>
      </c>
      <c r="H6360">
        <v>0</v>
      </c>
    </row>
    <row r="6361" spans="1:10">
      <c r="A6361">
        <v>6352</v>
      </c>
      <c r="B6361" s="612">
        <v>43937.646527777775</v>
      </c>
      <c r="C6361" s="405" t="s">
        <v>2110</v>
      </c>
      <c r="D6361" s="384">
        <v>1468</v>
      </c>
      <c r="E6361">
        <v>0.02</v>
      </c>
      <c r="F6361">
        <v>1.0836399999999999</v>
      </c>
      <c r="G6361" s="384">
        <v>0</v>
      </c>
      <c r="H6361">
        <v>1.08264</v>
      </c>
    </row>
    <row r="6362" spans="1:10">
      <c r="A6362">
        <v>6359</v>
      </c>
      <c r="B6362" s="612">
        <v>43937.689583333333</v>
      </c>
      <c r="C6362" s="405" t="s">
        <v>2054</v>
      </c>
      <c r="D6362" s="384">
        <v>1468</v>
      </c>
      <c r="E6362">
        <v>0.02</v>
      </c>
      <c r="F6362">
        <v>1.08264</v>
      </c>
      <c r="G6362" s="384">
        <v>0</v>
      </c>
      <c r="H6362">
        <v>1.08264</v>
      </c>
      <c r="I6362">
        <v>2</v>
      </c>
      <c r="J6362" s="384">
        <v>30863.79</v>
      </c>
    </row>
    <row r="6363" spans="1:10">
      <c r="A6363">
        <v>6353</v>
      </c>
      <c r="B6363" s="612">
        <v>43937.6875</v>
      </c>
      <c r="C6363" s="405" t="s">
        <v>96</v>
      </c>
      <c r="D6363" s="384">
        <v>1469</v>
      </c>
      <c r="E6363">
        <v>0.08</v>
      </c>
      <c r="F6363">
        <v>1.0827599999999999</v>
      </c>
      <c r="G6363" s="384">
        <v>0</v>
      </c>
      <c r="H6363">
        <v>0</v>
      </c>
    </row>
    <row r="6364" spans="1:10">
      <c r="A6364">
        <v>6354</v>
      </c>
      <c r="B6364" s="612">
        <v>43937.6875</v>
      </c>
      <c r="C6364" s="405" t="s">
        <v>2110</v>
      </c>
      <c r="D6364" s="384">
        <v>1469</v>
      </c>
      <c r="E6364">
        <v>0.08</v>
      </c>
      <c r="F6364">
        <v>1.0827599999999999</v>
      </c>
      <c r="G6364" s="384">
        <v>0</v>
      </c>
      <c r="H6364">
        <v>1.08602</v>
      </c>
    </row>
    <row r="6365" spans="1:10">
      <c r="A6365">
        <v>6373</v>
      </c>
      <c r="B6365" s="612">
        <v>43937.912499999999</v>
      </c>
      <c r="C6365" s="405" t="s">
        <v>2054</v>
      </c>
      <c r="D6365" s="384">
        <v>1469</v>
      </c>
      <c r="E6365">
        <v>0.08</v>
      </c>
      <c r="F6365">
        <v>1.08602</v>
      </c>
      <c r="G6365" s="384">
        <v>0</v>
      </c>
      <c r="H6365">
        <v>1.08602</v>
      </c>
      <c r="I6365">
        <v>26.08</v>
      </c>
      <c r="J6365" s="384">
        <v>30885.85</v>
      </c>
    </row>
    <row r="6366" spans="1:10">
      <c r="A6366">
        <v>6360</v>
      </c>
      <c r="B6366" s="612">
        <v>43937.695138888892</v>
      </c>
      <c r="C6366" s="405" t="s">
        <v>97</v>
      </c>
      <c r="D6366" s="384">
        <v>1470</v>
      </c>
      <c r="E6366">
        <v>0.02</v>
      </c>
      <c r="F6366">
        <v>1.0825100000000001</v>
      </c>
      <c r="G6366" s="384">
        <v>0</v>
      </c>
      <c r="H6366">
        <v>0</v>
      </c>
    </row>
    <row r="6367" spans="1:10">
      <c r="A6367">
        <v>6361</v>
      </c>
      <c r="B6367" s="612">
        <v>43937.695138888892</v>
      </c>
      <c r="C6367" s="405" t="s">
        <v>2110</v>
      </c>
      <c r="D6367" s="384">
        <v>1470</v>
      </c>
      <c r="E6367">
        <v>0.02</v>
      </c>
      <c r="F6367">
        <v>1.0825100000000001</v>
      </c>
      <c r="G6367" s="384">
        <v>0</v>
      </c>
      <c r="H6367">
        <v>1.08151</v>
      </c>
    </row>
    <row r="6368" spans="1:10">
      <c r="A6368">
        <v>6364</v>
      </c>
      <c r="B6368" s="612">
        <v>43937.713194444441</v>
      </c>
      <c r="C6368" s="405" t="s">
        <v>2110</v>
      </c>
      <c r="D6368" s="384">
        <v>1470</v>
      </c>
      <c r="E6368">
        <v>0.02</v>
      </c>
      <c r="F6368">
        <v>1.0825100000000001</v>
      </c>
      <c r="G6368" s="384">
        <v>0</v>
      </c>
      <c r="H6368">
        <v>1.0823199999999999</v>
      </c>
    </row>
    <row r="6369" spans="1:10">
      <c r="A6369">
        <v>6368</v>
      </c>
      <c r="B6369" s="612">
        <v>43937.907638888886</v>
      </c>
      <c r="C6369" s="405" t="s">
        <v>2110</v>
      </c>
      <c r="D6369" s="384">
        <v>1470</v>
      </c>
      <c r="E6369">
        <v>0.02</v>
      </c>
      <c r="F6369">
        <v>1.0825100000000001</v>
      </c>
      <c r="G6369" s="384">
        <v>0</v>
      </c>
      <c r="H6369">
        <v>1.08335</v>
      </c>
    </row>
    <row r="6370" spans="1:10">
      <c r="A6370">
        <v>6381</v>
      </c>
      <c r="B6370" s="612">
        <v>43938.050694444442</v>
      </c>
      <c r="C6370" s="405" t="s">
        <v>2110</v>
      </c>
      <c r="D6370" s="384">
        <v>1470</v>
      </c>
      <c r="E6370">
        <v>0.02</v>
      </c>
      <c r="F6370">
        <v>1.0825100000000001</v>
      </c>
      <c r="G6370" s="384">
        <v>0</v>
      </c>
      <c r="H6370">
        <v>1.08464</v>
      </c>
    </row>
    <row r="6371" spans="1:10">
      <c r="A6371">
        <v>6387</v>
      </c>
      <c r="B6371" s="612">
        <v>43938.29583333333</v>
      </c>
      <c r="C6371" s="405" t="s">
        <v>2054</v>
      </c>
      <c r="D6371" s="384">
        <v>1470</v>
      </c>
      <c r="E6371">
        <v>0.02</v>
      </c>
      <c r="F6371">
        <v>1.08464</v>
      </c>
      <c r="G6371" s="384">
        <v>0</v>
      </c>
      <c r="H6371">
        <v>1.08464</v>
      </c>
      <c r="I6371">
        <v>-4.24</v>
      </c>
      <c r="J6371" s="384">
        <v>30883.61</v>
      </c>
    </row>
    <row r="6372" spans="1:10">
      <c r="A6372">
        <v>6362</v>
      </c>
      <c r="B6372" s="612">
        <v>43937.713194444441</v>
      </c>
      <c r="C6372" s="405" t="s">
        <v>97</v>
      </c>
      <c r="D6372" s="384">
        <v>1471</v>
      </c>
      <c r="E6372">
        <v>0.02</v>
      </c>
      <c r="F6372">
        <v>1.08412</v>
      </c>
      <c r="G6372" s="384">
        <v>0</v>
      </c>
      <c r="H6372">
        <v>0</v>
      </c>
    </row>
    <row r="6373" spans="1:10">
      <c r="A6373">
        <v>6363</v>
      </c>
      <c r="B6373" s="612">
        <v>43937.713194444441</v>
      </c>
      <c r="C6373" s="405" t="s">
        <v>2110</v>
      </c>
      <c r="D6373" s="384">
        <v>1471</v>
      </c>
      <c r="E6373">
        <v>0.02</v>
      </c>
      <c r="F6373">
        <v>1.08412</v>
      </c>
      <c r="G6373" s="384">
        <v>0</v>
      </c>
      <c r="H6373">
        <v>1.0823199999999999</v>
      </c>
    </row>
    <row r="6374" spans="1:10">
      <c r="A6374">
        <v>6367</v>
      </c>
      <c r="B6374" s="612">
        <v>43937.907638888886</v>
      </c>
      <c r="C6374" s="405" t="s">
        <v>2110</v>
      </c>
      <c r="D6374" s="384">
        <v>1471</v>
      </c>
      <c r="E6374">
        <v>0.02</v>
      </c>
      <c r="F6374">
        <v>1.08412</v>
      </c>
      <c r="G6374" s="384">
        <v>0</v>
      </c>
      <c r="H6374">
        <v>1.08335</v>
      </c>
    </row>
    <row r="6375" spans="1:10">
      <c r="A6375">
        <v>6380</v>
      </c>
      <c r="B6375" s="612">
        <v>43938.050694444442</v>
      </c>
      <c r="C6375" s="405" t="s">
        <v>2110</v>
      </c>
      <c r="D6375" s="384">
        <v>1471</v>
      </c>
      <c r="E6375">
        <v>0.02</v>
      </c>
      <c r="F6375">
        <v>1.08412</v>
      </c>
      <c r="G6375" s="384">
        <v>0</v>
      </c>
      <c r="H6375">
        <v>1.08464</v>
      </c>
    </row>
    <row r="6376" spans="1:10">
      <c r="A6376">
        <v>6388</v>
      </c>
      <c r="B6376" s="612">
        <v>43938.29583333333</v>
      </c>
      <c r="C6376" s="405" t="s">
        <v>2054</v>
      </c>
      <c r="D6376" s="384">
        <v>1471</v>
      </c>
      <c r="E6376">
        <v>0.02</v>
      </c>
      <c r="F6376">
        <v>1.08464</v>
      </c>
      <c r="G6376" s="384">
        <v>0</v>
      </c>
      <c r="H6376">
        <v>1.08464</v>
      </c>
      <c r="I6376">
        <v>-1.02</v>
      </c>
      <c r="J6376" s="384">
        <v>30882.59</v>
      </c>
    </row>
    <row r="6377" spans="1:10">
      <c r="A6377">
        <v>6365</v>
      </c>
      <c r="B6377" s="612">
        <v>43937.907638888886</v>
      </c>
      <c r="C6377" s="405" t="s">
        <v>97</v>
      </c>
      <c r="D6377" s="384">
        <v>1472</v>
      </c>
      <c r="E6377">
        <v>0.03</v>
      </c>
      <c r="F6377">
        <v>1.0857300000000001</v>
      </c>
      <c r="G6377" s="384">
        <v>0</v>
      </c>
      <c r="H6377">
        <v>0</v>
      </c>
    </row>
    <row r="6378" spans="1:10">
      <c r="A6378">
        <v>6366</v>
      </c>
      <c r="B6378" s="612">
        <v>43937.907638888886</v>
      </c>
      <c r="C6378" s="405" t="s">
        <v>2110</v>
      </c>
      <c r="D6378" s="384">
        <v>1472</v>
      </c>
      <c r="E6378">
        <v>0.03</v>
      </c>
      <c r="F6378">
        <v>1.0857300000000001</v>
      </c>
      <c r="G6378" s="384">
        <v>0</v>
      </c>
      <c r="H6378">
        <v>1.08335</v>
      </c>
    </row>
    <row r="6379" spans="1:10">
      <c r="A6379">
        <v>6379</v>
      </c>
      <c r="B6379" s="612">
        <v>43938.050694444442</v>
      </c>
      <c r="C6379" s="405" t="s">
        <v>2110</v>
      </c>
      <c r="D6379" s="384">
        <v>1472</v>
      </c>
      <c r="E6379">
        <v>0.03</v>
      </c>
      <c r="F6379">
        <v>1.0857300000000001</v>
      </c>
      <c r="G6379" s="384">
        <v>0</v>
      </c>
      <c r="H6379">
        <v>1.08464</v>
      </c>
    </row>
    <row r="6380" spans="1:10">
      <c r="A6380">
        <v>6389</v>
      </c>
      <c r="B6380" s="612">
        <v>43938.29583333333</v>
      </c>
      <c r="C6380" s="405" t="s">
        <v>2054</v>
      </c>
      <c r="D6380" s="384">
        <v>1472</v>
      </c>
      <c r="E6380">
        <v>0.03</v>
      </c>
      <c r="F6380">
        <v>1.08464</v>
      </c>
      <c r="G6380" s="384">
        <v>0</v>
      </c>
      <c r="H6380">
        <v>1.08464</v>
      </c>
      <c r="I6380">
        <v>3.3</v>
      </c>
      <c r="J6380" s="384">
        <v>30885.9</v>
      </c>
    </row>
    <row r="6381" spans="1:10">
      <c r="A6381">
        <v>6374</v>
      </c>
      <c r="B6381" s="612">
        <v>43937.917361111111</v>
      </c>
      <c r="C6381" s="405" t="s">
        <v>96</v>
      </c>
      <c r="D6381" s="384">
        <v>1473</v>
      </c>
      <c r="E6381">
        <v>0.02</v>
      </c>
      <c r="F6381">
        <v>1.08562</v>
      </c>
      <c r="G6381" s="384">
        <v>0</v>
      </c>
      <c r="H6381">
        <v>0</v>
      </c>
    </row>
    <row r="6382" spans="1:10">
      <c r="A6382">
        <v>6375</v>
      </c>
      <c r="B6382" s="612">
        <v>43937.917361111111</v>
      </c>
      <c r="C6382" s="405" t="s">
        <v>2110</v>
      </c>
      <c r="D6382" s="384">
        <v>1473</v>
      </c>
      <c r="E6382">
        <v>0.02</v>
      </c>
      <c r="F6382">
        <v>1.08562</v>
      </c>
      <c r="G6382" s="384">
        <v>0</v>
      </c>
      <c r="H6382">
        <v>1.0866199999999999</v>
      </c>
    </row>
    <row r="6383" spans="1:10">
      <c r="A6383">
        <v>6376</v>
      </c>
      <c r="B6383" s="612">
        <v>43937.980555555558</v>
      </c>
      <c r="C6383" s="405" t="s">
        <v>2054</v>
      </c>
      <c r="D6383" s="384">
        <v>1473</v>
      </c>
      <c r="E6383">
        <v>0.02</v>
      </c>
      <c r="F6383">
        <v>1.0866199999999999</v>
      </c>
      <c r="G6383" s="384">
        <v>0</v>
      </c>
      <c r="H6383">
        <v>1.0866199999999999</v>
      </c>
      <c r="I6383">
        <v>2</v>
      </c>
      <c r="J6383" s="384">
        <v>30887.85</v>
      </c>
    </row>
    <row r="6384" spans="1:10">
      <c r="A6384">
        <v>6377</v>
      </c>
      <c r="B6384" s="612">
        <v>43938.050694444442</v>
      </c>
      <c r="C6384" s="405" t="s">
        <v>97</v>
      </c>
      <c r="D6384" s="384">
        <v>1474</v>
      </c>
      <c r="E6384">
        <v>0.05</v>
      </c>
      <c r="F6384">
        <v>1.08744</v>
      </c>
      <c r="G6384" s="384">
        <v>0</v>
      </c>
      <c r="H6384">
        <v>0</v>
      </c>
    </row>
    <row r="6385" spans="1:10">
      <c r="A6385">
        <v>6378</v>
      </c>
      <c r="B6385" s="612">
        <v>43938.050694444442</v>
      </c>
      <c r="C6385" s="405" t="s">
        <v>2110</v>
      </c>
      <c r="D6385" s="384">
        <v>1474</v>
      </c>
      <c r="E6385">
        <v>0.05</v>
      </c>
      <c r="F6385">
        <v>1.08744</v>
      </c>
      <c r="G6385" s="384">
        <v>0</v>
      </c>
      <c r="H6385">
        <v>1.08464</v>
      </c>
    </row>
    <row r="6386" spans="1:10">
      <c r="A6386">
        <v>6390</v>
      </c>
      <c r="B6386" s="612">
        <v>43938.29583333333</v>
      </c>
      <c r="C6386" s="405" t="s">
        <v>2054</v>
      </c>
      <c r="D6386" s="384">
        <v>1474</v>
      </c>
      <c r="E6386">
        <v>0.05</v>
      </c>
      <c r="F6386">
        <v>1.08464</v>
      </c>
      <c r="G6386" s="384">
        <v>0</v>
      </c>
      <c r="H6386">
        <v>1.08464</v>
      </c>
      <c r="I6386">
        <v>14</v>
      </c>
      <c r="J6386" s="384">
        <v>30899.9</v>
      </c>
    </row>
    <row r="6387" spans="1:10">
      <c r="A6387">
        <v>6382</v>
      </c>
      <c r="B6387" s="612">
        <v>43938.081250000003</v>
      </c>
      <c r="C6387" s="405" t="s">
        <v>96</v>
      </c>
      <c r="D6387" s="384">
        <v>1475</v>
      </c>
      <c r="E6387">
        <v>0.02</v>
      </c>
      <c r="F6387">
        <v>1.08728</v>
      </c>
      <c r="G6387" s="384">
        <v>0</v>
      </c>
      <c r="H6387">
        <v>0</v>
      </c>
    </row>
    <row r="6388" spans="1:10">
      <c r="A6388">
        <v>6383</v>
      </c>
      <c r="B6388" s="612">
        <v>43938.081250000003</v>
      </c>
      <c r="C6388" s="405" t="s">
        <v>2110</v>
      </c>
      <c r="D6388" s="384">
        <v>1475</v>
      </c>
      <c r="E6388">
        <v>0.02</v>
      </c>
      <c r="F6388">
        <v>1.08728</v>
      </c>
      <c r="G6388" s="384">
        <v>0</v>
      </c>
      <c r="H6388">
        <v>1.0882799999999999</v>
      </c>
    </row>
    <row r="6389" spans="1:10">
      <c r="A6389">
        <v>6386</v>
      </c>
      <c r="B6389" s="612">
        <v>43938.255555555559</v>
      </c>
      <c r="C6389" s="405" t="s">
        <v>2110</v>
      </c>
      <c r="D6389" s="384">
        <v>1475</v>
      </c>
      <c r="E6389">
        <v>0.02</v>
      </c>
      <c r="F6389">
        <v>1.08728</v>
      </c>
      <c r="G6389" s="384">
        <v>0</v>
      </c>
      <c r="H6389">
        <v>1.08748</v>
      </c>
    </row>
    <row r="6390" spans="1:10">
      <c r="A6390">
        <v>6394</v>
      </c>
      <c r="B6390" s="612">
        <v>43938.3</v>
      </c>
      <c r="C6390" s="405" t="s">
        <v>2110</v>
      </c>
      <c r="D6390" s="384">
        <v>1475</v>
      </c>
      <c r="E6390">
        <v>0.02</v>
      </c>
      <c r="F6390">
        <v>1.08728</v>
      </c>
      <c r="G6390" s="384">
        <v>0</v>
      </c>
      <c r="H6390">
        <v>1.0864499999999999</v>
      </c>
    </row>
    <row r="6391" spans="1:10">
      <c r="A6391">
        <v>6399</v>
      </c>
      <c r="B6391" s="612">
        <v>43938.320138888892</v>
      </c>
      <c r="C6391" s="405" t="s">
        <v>2110</v>
      </c>
      <c r="D6391" s="384">
        <v>1475</v>
      </c>
      <c r="E6391">
        <v>0.02</v>
      </c>
      <c r="F6391">
        <v>1.08728</v>
      </c>
      <c r="G6391" s="384">
        <v>0</v>
      </c>
      <c r="H6391">
        <v>1.08517</v>
      </c>
    </row>
    <row r="6392" spans="1:10">
      <c r="A6392">
        <v>6408</v>
      </c>
      <c r="B6392" s="612">
        <v>43938.501388888886</v>
      </c>
      <c r="C6392" s="405" t="s">
        <v>2054</v>
      </c>
      <c r="D6392" s="384">
        <v>1475</v>
      </c>
      <c r="E6392">
        <v>0.02</v>
      </c>
      <c r="F6392">
        <v>1.08517</v>
      </c>
      <c r="G6392" s="384">
        <v>0</v>
      </c>
      <c r="H6392">
        <v>1.08517</v>
      </c>
      <c r="I6392">
        <v>-4.22</v>
      </c>
      <c r="J6392" s="384">
        <v>30897.68</v>
      </c>
    </row>
    <row r="6393" spans="1:10">
      <c r="A6393">
        <v>6384</v>
      </c>
      <c r="B6393" s="612">
        <v>43938.255555555559</v>
      </c>
      <c r="C6393" s="405" t="s">
        <v>96</v>
      </c>
      <c r="D6393" s="384">
        <v>1476</v>
      </c>
      <c r="E6393">
        <v>0.02</v>
      </c>
      <c r="F6393">
        <v>1.08568</v>
      </c>
      <c r="G6393" s="384">
        <v>0</v>
      </c>
      <c r="H6393">
        <v>0</v>
      </c>
    </row>
    <row r="6394" spans="1:10">
      <c r="A6394">
        <v>6385</v>
      </c>
      <c r="B6394" s="612">
        <v>43938.255555555559</v>
      </c>
      <c r="C6394" s="405" t="s">
        <v>2110</v>
      </c>
      <c r="D6394" s="384">
        <v>1476</v>
      </c>
      <c r="E6394">
        <v>0.02</v>
      </c>
      <c r="F6394">
        <v>1.08568</v>
      </c>
      <c r="G6394" s="384">
        <v>0</v>
      </c>
      <c r="H6394">
        <v>1.08748</v>
      </c>
    </row>
    <row r="6395" spans="1:10">
      <c r="A6395">
        <v>6393</v>
      </c>
      <c r="B6395" s="612">
        <v>43938.3</v>
      </c>
      <c r="C6395" s="405" t="s">
        <v>2110</v>
      </c>
      <c r="D6395" s="384">
        <v>1476</v>
      </c>
      <c r="E6395">
        <v>0.02</v>
      </c>
      <c r="F6395">
        <v>1.08568</v>
      </c>
      <c r="G6395" s="384">
        <v>0</v>
      </c>
      <c r="H6395">
        <v>1.0864499999999999</v>
      </c>
    </row>
    <row r="6396" spans="1:10">
      <c r="A6396">
        <v>6398</v>
      </c>
      <c r="B6396" s="612">
        <v>43938.320138888892</v>
      </c>
      <c r="C6396" s="405" t="s">
        <v>2110</v>
      </c>
      <c r="D6396" s="384">
        <v>1476</v>
      </c>
      <c r="E6396">
        <v>0.02</v>
      </c>
      <c r="F6396">
        <v>1.08568</v>
      </c>
      <c r="G6396" s="384">
        <v>0</v>
      </c>
      <c r="H6396">
        <v>1.08517</v>
      </c>
    </row>
    <row r="6397" spans="1:10">
      <c r="A6397">
        <v>6409</v>
      </c>
      <c r="B6397" s="612">
        <v>43938.501388888886</v>
      </c>
      <c r="C6397" s="405" t="s">
        <v>2054</v>
      </c>
      <c r="D6397" s="384">
        <v>1476</v>
      </c>
      <c r="E6397">
        <v>0.02</v>
      </c>
      <c r="F6397">
        <v>1.08517</v>
      </c>
      <c r="G6397" s="384">
        <v>0</v>
      </c>
      <c r="H6397">
        <v>1.08517</v>
      </c>
      <c r="I6397">
        <v>-1.02</v>
      </c>
      <c r="J6397" s="384">
        <v>30896.66</v>
      </c>
    </row>
    <row r="6398" spans="1:10">
      <c r="A6398">
        <v>6391</v>
      </c>
      <c r="B6398" s="612">
        <v>43938.3</v>
      </c>
      <c r="C6398" s="405" t="s">
        <v>96</v>
      </c>
      <c r="D6398" s="384">
        <v>1477</v>
      </c>
      <c r="E6398">
        <v>0.03</v>
      </c>
      <c r="F6398">
        <v>1.0840799999999999</v>
      </c>
      <c r="G6398" s="384">
        <v>0</v>
      </c>
      <c r="H6398">
        <v>0</v>
      </c>
    </row>
    <row r="6399" spans="1:10">
      <c r="A6399">
        <v>6392</v>
      </c>
      <c r="B6399" s="612">
        <v>43938.3</v>
      </c>
      <c r="C6399" s="405" t="s">
        <v>2110</v>
      </c>
      <c r="D6399" s="384">
        <v>1477</v>
      </c>
      <c r="E6399">
        <v>0.03</v>
      </c>
      <c r="F6399">
        <v>1.0840799999999999</v>
      </c>
      <c r="G6399" s="384">
        <v>0</v>
      </c>
      <c r="H6399">
        <v>1.0864499999999999</v>
      </c>
    </row>
    <row r="6400" spans="1:10">
      <c r="A6400">
        <v>6397</v>
      </c>
      <c r="B6400" s="612">
        <v>43938.320138888892</v>
      </c>
      <c r="C6400" s="405" t="s">
        <v>2110</v>
      </c>
      <c r="D6400" s="384">
        <v>1477</v>
      </c>
      <c r="E6400">
        <v>0.03</v>
      </c>
      <c r="F6400">
        <v>1.0840799999999999</v>
      </c>
      <c r="G6400" s="384">
        <v>0</v>
      </c>
      <c r="H6400">
        <v>1.08517</v>
      </c>
    </row>
    <row r="6401" spans="1:10">
      <c r="A6401">
        <v>6410</v>
      </c>
      <c r="B6401" s="612">
        <v>43938.501388888886</v>
      </c>
      <c r="C6401" s="405" t="s">
        <v>2054</v>
      </c>
      <c r="D6401" s="384">
        <v>1477</v>
      </c>
      <c r="E6401">
        <v>0.03</v>
      </c>
      <c r="F6401">
        <v>1.08517</v>
      </c>
      <c r="G6401" s="384">
        <v>0</v>
      </c>
      <c r="H6401">
        <v>1.08517</v>
      </c>
      <c r="I6401">
        <v>3.27</v>
      </c>
      <c r="J6401" s="384">
        <v>30899.93</v>
      </c>
    </row>
    <row r="6402" spans="1:10">
      <c r="A6402">
        <v>6395</v>
      </c>
      <c r="B6402" s="612">
        <v>43938.320138888892</v>
      </c>
      <c r="C6402" s="405" t="s">
        <v>96</v>
      </c>
      <c r="D6402" s="384">
        <v>1478</v>
      </c>
      <c r="E6402">
        <v>0.05</v>
      </c>
      <c r="F6402">
        <v>1.0823799999999999</v>
      </c>
      <c r="G6402" s="384">
        <v>0</v>
      </c>
      <c r="H6402">
        <v>0</v>
      </c>
    </row>
    <row r="6403" spans="1:10">
      <c r="A6403">
        <v>6396</v>
      </c>
      <c r="B6403" s="612">
        <v>43938.320138888892</v>
      </c>
      <c r="C6403" s="405" t="s">
        <v>2110</v>
      </c>
      <c r="D6403" s="384">
        <v>1478</v>
      </c>
      <c r="E6403">
        <v>0.05</v>
      </c>
      <c r="F6403">
        <v>1.0823799999999999</v>
      </c>
      <c r="G6403" s="384">
        <v>0</v>
      </c>
      <c r="H6403">
        <v>1.08517</v>
      </c>
    </row>
    <row r="6404" spans="1:10">
      <c r="A6404">
        <v>6411</v>
      </c>
      <c r="B6404" s="612">
        <v>43938.501388888886</v>
      </c>
      <c r="C6404" s="405" t="s">
        <v>2054</v>
      </c>
      <c r="D6404" s="384">
        <v>1478</v>
      </c>
      <c r="E6404">
        <v>0.05</v>
      </c>
      <c r="F6404">
        <v>1.08517</v>
      </c>
      <c r="G6404" s="384">
        <v>0</v>
      </c>
      <c r="H6404">
        <v>1.08517</v>
      </c>
      <c r="I6404">
        <v>13.95</v>
      </c>
      <c r="J6404" s="384">
        <v>30913.88</v>
      </c>
    </row>
    <row r="6405" spans="1:10">
      <c r="A6405">
        <v>6400</v>
      </c>
      <c r="B6405" s="612">
        <v>43938.32708333333</v>
      </c>
      <c r="C6405" s="405" t="s">
        <v>97</v>
      </c>
      <c r="D6405" s="384">
        <v>1479</v>
      </c>
      <c r="E6405">
        <v>0.02</v>
      </c>
      <c r="F6405">
        <v>1.0827899999999999</v>
      </c>
      <c r="G6405" s="384">
        <v>0</v>
      </c>
      <c r="H6405">
        <v>0</v>
      </c>
    </row>
    <row r="6406" spans="1:10">
      <c r="A6406">
        <v>6401</v>
      </c>
      <c r="B6406" s="612">
        <v>43938.32708333333</v>
      </c>
      <c r="C6406" s="405" t="s">
        <v>2110</v>
      </c>
      <c r="D6406" s="384">
        <v>1479</v>
      </c>
      <c r="E6406">
        <v>0.02</v>
      </c>
      <c r="F6406">
        <v>1.0827899999999999</v>
      </c>
      <c r="G6406" s="384">
        <v>0</v>
      </c>
      <c r="H6406">
        <v>1.08179</v>
      </c>
    </row>
    <row r="6407" spans="1:10">
      <c r="A6407">
        <v>6402</v>
      </c>
      <c r="B6407" s="612">
        <v>43938.415277777778</v>
      </c>
      <c r="C6407" s="405" t="s">
        <v>2054</v>
      </c>
      <c r="D6407" s="384">
        <v>1479</v>
      </c>
      <c r="E6407">
        <v>0.02</v>
      </c>
      <c r="F6407">
        <v>1.08179</v>
      </c>
      <c r="G6407" s="384">
        <v>0</v>
      </c>
      <c r="H6407">
        <v>1.08179</v>
      </c>
      <c r="I6407">
        <v>2</v>
      </c>
      <c r="J6407" s="384">
        <v>30901.9</v>
      </c>
    </row>
    <row r="6408" spans="1:10">
      <c r="A6408">
        <v>6403</v>
      </c>
      <c r="B6408" s="612">
        <v>43938.424305555556</v>
      </c>
      <c r="C6408" s="405" t="s">
        <v>97</v>
      </c>
      <c r="D6408" s="384">
        <v>1480</v>
      </c>
      <c r="E6408">
        <v>0.02</v>
      </c>
      <c r="F6408">
        <v>1.0822099999999999</v>
      </c>
      <c r="G6408" s="384">
        <v>0</v>
      </c>
      <c r="H6408">
        <v>0</v>
      </c>
    </row>
    <row r="6409" spans="1:10">
      <c r="A6409">
        <v>6404</v>
      </c>
      <c r="B6409" s="612">
        <v>43938.424305555556</v>
      </c>
      <c r="C6409" s="405" t="s">
        <v>2110</v>
      </c>
      <c r="D6409" s="384">
        <v>1480</v>
      </c>
      <c r="E6409">
        <v>0.02</v>
      </c>
      <c r="F6409">
        <v>1.0822099999999999</v>
      </c>
      <c r="G6409" s="384">
        <v>0</v>
      </c>
      <c r="H6409">
        <v>1.08121</v>
      </c>
    </row>
    <row r="6410" spans="1:10">
      <c r="A6410">
        <v>6407</v>
      </c>
      <c r="B6410" s="612">
        <v>43938.459027777775</v>
      </c>
      <c r="C6410" s="405" t="s">
        <v>2110</v>
      </c>
      <c r="D6410" s="384">
        <v>1480</v>
      </c>
      <c r="E6410">
        <v>0.02</v>
      </c>
      <c r="F6410">
        <v>1.0822099999999999</v>
      </c>
      <c r="G6410" s="384">
        <v>0</v>
      </c>
      <c r="H6410">
        <v>1.0820099999999999</v>
      </c>
    </row>
    <row r="6411" spans="1:10">
      <c r="A6411">
        <v>6415</v>
      </c>
      <c r="B6411" s="612">
        <v>43938.506944444445</v>
      </c>
      <c r="C6411" s="405" t="s">
        <v>2110</v>
      </c>
      <c r="D6411" s="384">
        <v>1480</v>
      </c>
      <c r="E6411">
        <v>0.02</v>
      </c>
      <c r="F6411">
        <v>1.0822099999999999</v>
      </c>
      <c r="G6411" s="384">
        <v>0</v>
      </c>
      <c r="H6411">
        <v>1.08304</v>
      </c>
    </row>
    <row r="6412" spans="1:10">
      <c r="A6412">
        <v>6420</v>
      </c>
      <c r="B6412" s="612">
        <v>43938.511805555558</v>
      </c>
      <c r="C6412" s="405" t="s">
        <v>2110</v>
      </c>
      <c r="D6412" s="384">
        <v>1480</v>
      </c>
      <c r="E6412">
        <v>0.02</v>
      </c>
      <c r="F6412">
        <v>1.0822099999999999</v>
      </c>
      <c r="G6412" s="384">
        <v>0</v>
      </c>
      <c r="H6412">
        <v>1.08432</v>
      </c>
    </row>
    <row r="6413" spans="1:10">
      <c r="A6413">
        <v>6434</v>
      </c>
      <c r="B6413" s="612">
        <v>43938.620833333334</v>
      </c>
      <c r="C6413" s="405" t="s">
        <v>2110</v>
      </c>
      <c r="D6413" s="384">
        <v>1480</v>
      </c>
      <c r="E6413">
        <v>0.02</v>
      </c>
      <c r="F6413">
        <v>1.0822099999999999</v>
      </c>
      <c r="G6413" s="384">
        <v>0</v>
      </c>
      <c r="H6413">
        <v>1.0856600000000001</v>
      </c>
    </row>
    <row r="6414" spans="1:10">
      <c r="A6414">
        <v>6445</v>
      </c>
      <c r="B6414" s="612">
        <v>43941.23541666667</v>
      </c>
      <c r="C6414" s="405" t="s">
        <v>2054</v>
      </c>
      <c r="D6414" s="384">
        <v>1480</v>
      </c>
      <c r="E6414">
        <v>0.02</v>
      </c>
      <c r="F6414">
        <v>1.0856600000000001</v>
      </c>
      <c r="G6414" s="384">
        <v>0</v>
      </c>
      <c r="H6414">
        <v>1.0856600000000001</v>
      </c>
      <c r="I6414">
        <v>-6.88</v>
      </c>
      <c r="J6414" s="384">
        <v>30917.02</v>
      </c>
    </row>
    <row r="6415" spans="1:10">
      <c r="A6415">
        <v>6405</v>
      </c>
      <c r="B6415" s="612">
        <v>43938.459027777775</v>
      </c>
      <c r="C6415" s="405" t="s">
        <v>97</v>
      </c>
      <c r="D6415" s="384">
        <v>1481</v>
      </c>
      <c r="E6415">
        <v>0.02</v>
      </c>
      <c r="F6415">
        <v>1.0838099999999999</v>
      </c>
      <c r="G6415" s="384">
        <v>0</v>
      </c>
      <c r="H6415">
        <v>0</v>
      </c>
    </row>
    <row r="6416" spans="1:10">
      <c r="A6416">
        <v>6406</v>
      </c>
      <c r="B6416" s="612">
        <v>43938.459027777775</v>
      </c>
      <c r="C6416" s="405" t="s">
        <v>2110</v>
      </c>
      <c r="D6416" s="384">
        <v>1481</v>
      </c>
      <c r="E6416">
        <v>0.02</v>
      </c>
      <c r="F6416">
        <v>1.0838099999999999</v>
      </c>
      <c r="G6416" s="384">
        <v>0</v>
      </c>
      <c r="H6416">
        <v>1.0820099999999999</v>
      </c>
    </row>
    <row r="6417" spans="1:10">
      <c r="A6417">
        <v>6414</v>
      </c>
      <c r="B6417" s="612">
        <v>43938.506944444445</v>
      </c>
      <c r="C6417" s="405" t="s">
        <v>2110</v>
      </c>
      <c r="D6417" s="384">
        <v>1481</v>
      </c>
      <c r="E6417">
        <v>0.02</v>
      </c>
      <c r="F6417">
        <v>1.0838099999999999</v>
      </c>
      <c r="G6417" s="384">
        <v>0</v>
      </c>
      <c r="H6417">
        <v>1.08304</v>
      </c>
    </row>
    <row r="6418" spans="1:10">
      <c r="A6418">
        <v>6419</v>
      </c>
      <c r="B6418" s="612">
        <v>43938.511805555558</v>
      </c>
      <c r="C6418" s="405" t="s">
        <v>2110</v>
      </c>
      <c r="D6418" s="384">
        <v>1481</v>
      </c>
      <c r="E6418">
        <v>0.02</v>
      </c>
      <c r="F6418">
        <v>1.0838099999999999</v>
      </c>
      <c r="G6418" s="384">
        <v>0</v>
      </c>
      <c r="H6418">
        <v>1.08432</v>
      </c>
    </row>
    <row r="6419" spans="1:10">
      <c r="A6419">
        <v>6433</v>
      </c>
      <c r="B6419" s="612">
        <v>43938.620833333334</v>
      </c>
      <c r="C6419" s="405" t="s">
        <v>2110</v>
      </c>
      <c r="D6419" s="384">
        <v>1481</v>
      </c>
      <c r="E6419">
        <v>0.02</v>
      </c>
      <c r="F6419">
        <v>1.0838099999999999</v>
      </c>
      <c r="G6419" s="384">
        <v>0</v>
      </c>
      <c r="H6419">
        <v>1.0856600000000001</v>
      </c>
    </row>
    <row r="6420" spans="1:10">
      <c r="A6420">
        <v>6446</v>
      </c>
      <c r="B6420" s="612">
        <v>43941.23541666667</v>
      </c>
      <c r="C6420" s="405" t="s">
        <v>2054</v>
      </c>
      <c r="D6420" s="384">
        <v>1481</v>
      </c>
      <c r="E6420">
        <v>0.02</v>
      </c>
      <c r="F6420">
        <v>1.0856600000000001</v>
      </c>
      <c r="G6420" s="384">
        <v>0</v>
      </c>
      <c r="H6420">
        <v>1.0856600000000001</v>
      </c>
      <c r="I6420">
        <v>-3.68</v>
      </c>
      <c r="J6420" s="384">
        <v>30913.34</v>
      </c>
    </row>
    <row r="6421" spans="1:10">
      <c r="A6421">
        <v>6412</v>
      </c>
      <c r="B6421" s="612">
        <v>43938.506944444445</v>
      </c>
      <c r="C6421" s="405" t="s">
        <v>97</v>
      </c>
      <c r="D6421" s="384">
        <v>1482</v>
      </c>
      <c r="E6421">
        <v>0.03</v>
      </c>
      <c r="F6421">
        <v>1.08541</v>
      </c>
      <c r="G6421" s="384">
        <v>0</v>
      </c>
      <c r="H6421">
        <v>0</v>
      </c>
    </row>
    <row r="6422" spans="1:10">
      <c r="A6422">
        <v>6413</v>
      </c>
      <c r="B6422" s="612">
        <v>43938.506944444445</v>
      </c>
      <c r="C6422" s="405" t="s">
        <v>2110</v>
      </c>
      <c r="D6422" s="384">
        <v>1482</v>
      </c>
      <c r="E6422">
        <v>0.03</v>
      </c>
      <c r="F6422">
        <v>1.08541</v>
      </c>
      <c r="G6422" s="384">
        <v>0</v>
      </c>
      <c r="H6422">
        <v>1.08304</v>
      </c>
    </row>
    <row r="6423" spans="1:10">
      <c r="A6423">
        <v>6418</v>
      </c>
      <c r="B6423" s="612">
        <v>43938.511805555558</v>
      </c>
      <c r="C6423" s="405" t="s">
        <v>2110</v>
      </c>
      <c r="D6423" s="384">
        <v>1482</v>
      </c>
      <c r="E6423">
        <v>0.03</v>
      </c>
      <c r="F6423">
        <v>1.08541</v>
      </c>
      <c r="G6423" s="384">
        <v>0</v>
      </c>
      <c r="H6423">
        <v>1.08432</v>
      </c>
    </row>
    <row r="6424" spans="1:10">
      <c r="A6424">
        <v>6432</v>
      </c>
      <c r="B6424" s="612">
        <v>43938.620833333334</v>
      </c>
      <c r="C6424" s="405" t="s">
        <v>2110</v>
      </c>
      <c r="D6424" s="384">
        <v>1482</v>
      </c>
      <c r="E6424">
        <v>0.03</v>
      </c>
      <c r="F6424">
        <v>1.08541</v>
      </c>
      <c r="G6424" s="384">
        <v>0</v>
      </c>
      <c r="H6424">
        <v>1.0856600000000001</v>
      </c>
    </row>
    <row r="6425" spans="1:10">
      <c r="A6425">
        <v>6447</v>
      </c>
      <c r="B6425" s="612">
        <v>43941.23541666667</v>
      </c>
      <c r="C6425" s="405" t="s">
        <v>2054</v>
      </c>
      <c r="D6425" s="384">
        <v>1482</v>
      </c>
      <c r="E6425">
        <v>0.03</v>
      </c>
      <c r="F6425">
        <v>1.0856600000000001</v>
      </c>
      <c r="G6425" s="384">
        <v>0</v>
      </c>
      <c r="H6425">
        <v>1.0856600000000001</v>
      </c>
      <c r="I6425">
        <v>-0.72</v>
      </c>
      <c r="J6425" s="384">
        <v>30912.62</v>
      </c>
    </row>
    <row r="6426" spans="1:10">
      <c r="A6426">
        <v>6416</v>
      </c>
      <c r="B6426" s="612">
        <v>43938.511805555558</v>
      </c>
      <c r="C6426" s="405" t="s">
        <v>97</v>
      </c>
      <c r="D6426" s="384">
        <v>1483</v>
      </c>
      <c r="E6426">
        <v>0.05</v>
      </c>
      <c r="F6426">
        <v>1.08711</v>
      </c>
      <c r="G6426" s="384">
        <v>0</v>
      </c>
      <c r="H6426">
        <v>0</v>
      </c>
    </row>
    <row r="6427" spans="1:10">
      <c r="A6427">
        <v>6417</v>
      </c>
      <c r="B6427" s="612">
        <v>43938.511805555558</v>
      </c>
      <c r="C6427" s="405" t="s">
        <v>2110</v>
      </c>
      <c r="D6427" s="384">
        <v>1483</v>
      </c>
      <c r="E6427">
        <v>0.05</v>
      </c>
      <c r="F6427">
        <v>1.08711</v>
      </c>
      <c r="G6427" s="384">
        <v>0</v>
      </c>
      <c r="H6427">
        <v>1.08432</v>
      </c>
    </row>
    <row r="6428" spans="1:10">
      <c r="A6428">
        <v>6431</v>
      </c>
      <c r="B6428" s="612">
        <v>43938.620833333334</v>
      </c>
      <c r="C6428" s="405" t="s">
        <v>2110</v>
      </c>
      <c r="D6428" s="384">
        <v>1483</v>
      </c>
      <c r="E6428">
        <v>0.05</v>
      </c>
      <c r="F6428">
        <v>1.08711</v>
      </c>
      <c r="G6428" s="384">
        <v>0</v>
      </c>
      <c r="H6428">
        <v>1.0856600000000001</v>
      </c>
    </row>
    <row r="6429" spans="1:10">
      <c r="A6429">
        <v>6448</v>
      </c>
      <c r="B6429" s="612">
        <v>43941.23541666667</v>
      </c>
      <c r="C6429" s="405" t="s">
        <v>2054</v>
      </c>
      <c r="D6429" s="384">
        <v>1483</v>
      </c>
      <c r="E6429">
        <v>0.05</v>
      </c>
      <c r="F6429">
        <v>1.0856600000000001</v>
      </c>
      <c r="G6429" s="384">
        <v>0</v>
      </c>
      <c r="H6429">
        <v>1.0856600000000001</v>
      </c>
      <c r="I6429">
        <v>7.31</v>
      </c>
      <c r="J6429" s="384">
        <v>30919.93</v>
      </c>
    </row>
    <row r="6430" spans="1:10">
      <c r="A6430">
        <v>6421</v>
      </c>
      <c r="B6430" s="612">
        <v>43938.515972222223</v>
      </c>
      <c r="C6430" s="405" t="s">
        <v>96</v>
      </c>
      <c r="D6430" s="384">
        <v>1484</v>
      </c>
      <c r="E6430">
        <v>0.02</v>
      </c>
      <c r="F6430">
        <v>1.0867899999999999</v>
      </c>
      <c r="G6430" s="384">
        <v>0</v>
      </c>
      <c r="H6430">
        <v>0</v>
      </c>
    </row>
    <row r="6431" spans="1:10">
      <c r="A6431">
        <v>6422</v>
      </c>
      <c r="B6431" s="612">
        <v>43938.515972222223</v>
      </c>
      <c r="C6431" s="405" t="s">
        <v>2110</v>
      </c>
      <c r="D6431" s="384">
        <v>1484</v>
      </c>
      <c r="E6431">
        <v>0.02</v>
      </c>
      <c r="F6431">
        <v>1.0867899999999999</v>
      </c>
      <c r="G6431" s="384">
        <v>0</v>
      </c>
      <c r="H6431">
        <v>1.08779</v>
      </c>
    </row>
    <row r="6432" spans="1:10">
      <c r="A6432">
        <v>6423</v>
      </c>
      <c r="B6432" s="612">
        <v>43938.55972222222</v>
      </c>
      <c r="C6432" s="405" t="s">
        <v>2054</v>
      </c>
      <c r="D6432" s="384">
        <v>1484</v>
      </c>
      <c r="E6432">
        <v>0.02</v>
      </c>
      <c r="F6432">
        <v>1.08779</v>
      </c>
      <c r="G6432" s="384">
        <v>0</v>
      </c>
      <c r="H6432">
        <v>1.08779</v>
      </c>
      <c r="I6432">
        <v>2</v>
      </c>
      <c r="J6432" s="384">
        <v>30915.88</v>
      </c>
    </row>
    <row r="6433" spans="1:10">
      <c r="A6433">
        <v>6424</v>
      </c>
      <c r="B6433" s="612">
        <v>43938.5625</v>
      </c>
      <c r="C6433" s="405" t="s">
        <v>96</v>
      </c>
      <c r="D6433" s="384">
        <v>1485</v>
      </c>
      <c r="E6433">
        <v>0.02</v>
      </c>
      <c r="F6433">
        <v>1.08755</v>
      </c>
      <c r="G6433" s="384">
        <v>0</v>
      </c>
      <c r="H6433">
        <v>0</v>
      </c>
    </row>
    <row r="6434" spans="1:10">
      <c r="A6434">
        <v>6425</v>
      </c>
      <c r="B6434" s="612">
        <v>43938.5625</v>
      </c>
      <c r="C6434" s="405" t="s">
        <v>2110</v>
      </c>
      <c r="D6434" s="384">
        <v>1485</v>
      </c>
      <c r="E6434">
        <v>0.02</v>
      </c>
      <c r="F6434">
        <v>1.08755</v>
      </c>
      <c r="G6434" s="384">
        <v>0</v>
      </c>
      <c r="H6434">
        <v>1.0885499999999999</v>
      </c>
    </row>
    <row r="6435" spans="1:10">
      <c r="A6435">
        <v>6426</v>
      </c>
      <c r="B6435" s="612">
        <v>43938.57708333333</v>
      </c>
      <c r="C6435" s="405" t="s">
        <v>2054</v>
      </c>
      <c r="D6435" s="384">
        <v>1485</v>
      </c>
      <c r="E6435">
        <v>0.02</v>
      </c>
      <c r="F6435">
        <v>1.0885499999999999</v>
      </c>
      <c r="G6435" s="384">
        <v>0</v>
      </c>
      <c r="H6435">
        <v>1.0885499999999999</v>
      </c>
      <c r="I6435">
        <v>2</v>
      </c>
      <c r="J6435" s="384">
        <v>30917.88</v>
      </c>
    </row>
    <row r="6436" spans="1:10">
      <c r="A6436">
        <v>6427</v>
      </c>
      <c r="B6436" s="612">
        <v>43938.584722222222</v>
      </c>
      <c r="C6436" s="405" t="s">
        <v>96</v>
      </c>
      <c r="D6436" s="384">
        <v>1486</v>
      </c>
      <c r="E6436">
        <v>0.02</v>
      </c>
      <c r="F6436">
        <v>1.08815</v>
      </c>
      <c r="G6436" s="384">
        <v>0</v>
      </c>
      <c r="H6436">
        <v>0</v>
      </c>
    </row>
    <row r="6437" spans="1:10">
      <c r="A6437">
        <v>6428</v>
      </c>
      <c r="B6437" s="612">
        <v>43938.584722222222</v>
      </c>
      <c r="C6437" s="405" t="s">
        <v>2110</v>
      </c>
      <c r="D6437" s="384">
        <v>1486</v>
      </c>
      <c r="E6437">
        <v>0.02</v>
      </c>
      <c r="F6437">
        <v>1.08815</v>
      </c>
      <c r="G6437" s="384">
        <v>0</v>
      </c>
      <c r="H6437">
        <v>1.0891500000000001</v>
      </c>
    </row>
    <row r="6438" spans="1:10">
      <c r="A6438">
        <v>6435</v>
      </c>
      <c r="B6438" s="612">
        <v>43938.620833333334</v>
      </c>
      <c r="C6438" s="405" t="s">
        <v>2054</v>
      </c>
      <c r="D6438" s="384">
        <v>1486</v>
      </c>
      <c r="E6438">
        <v>0.02</v>
      </c>
      <c r="F6438">
        <v>1.0891500000000001</v>
      </c>
      <c r="G6438" s="384">
        <v>0</v>
      </c>
      <c r="H6438">
        <v>1.0891500000000001</v>
      </c>
      <c r="I6438">
        <v>2</v>
      </c>
      <c r="J6438" s="384">
        <v>30919.88</v>
      </c>
    </row>
    <row r="6439" spans="1:10">
      <c r="A6439">
        <v>6429</v>
      </c>
      <c r="B6439" s="612">
        <v>43938.620833333334</v>
      </c>
      <c r="C6439" s="405" t="s">
        <v>97</v>
      </c>
      <c r="D6439" s="384">
        <v>1487</v>
      </c>
      <c r="E6439">
        <v>0.08</v>
      </c>
      <c r="F6439">
        <v>1.08891</v>
      </c>
      <c r="G6439" s="384">
        <v>0</v>
      </c>
      <c r="H6439">
        <v>0</v>
      </c>
    </row>
    <row r="6440" spans="1:10">
      <c r="A6440">
        <v>6430</v>
      </c>
      <c r="B6440" s="612">
        <v>43938.620833333334</v>
      </c>
      <c r="C6440" s="405" t="s">
        <v>2110</v>
      </c>
      <c r="D6440" s="384">
        <v>1487</v>
      </c>
      <c r="E6440">
        <v>0.08</v>
      </c>
      <c r="F6440">
        <v>1.08891</v>
      </c>
      <c r="G6440" s="384">
        <v>0</v>
      </c>
      <c r="H6440">
        <v>1.0856600000000001</v>
      </c>
    </row>
    <row r="6441" spans="1:10">
      <c r="A6441">
        <v>6449</v>
      </c>
      <c r="B6441" s="612">
        <v>43941.23541666667</v>
      </c>
      <c r="C6441" s="405" t="s">
        <v>2054</v>
      </c>
      <c r="D6441" s="384">
        <v>1487</v>
      </c>
      <c r="E6441">
        <v>0.08</v>
      </c>
      <c r="F6441">
        <v>1.0856600000000001</v>
      </c>
      <c r="G6441" s="384">
        <v>0</v>
      </c>
      <c r="H6441">
        <v>1.0856600000000001</v>
      </c>
      <c r="I6441">
        <v>26.09</v>
      </c>
      <c r="J6441" s="384">
        <v>30946.02</v>
      </c>
    </row>
    <row r="6442" spans="1:10">
      <c r="A6442">
        <v>6436</v>
      </c>
      <c r="B6442" s="612">
        <v>43938.634027777778</v>
      </c>
      <c r="C6442" s="405" t="s">
        <v>96</v>
      </c>
      <c r="D6442" s="384">
        <v>1488</v>
      </c>
      <c r="E6442">
        <v>0.02</v>
      </c>
      <c r="F6442">
        <v>1.0879700000000001</v>
      </c>
      <c r="G6442" s="384">
        <v>0</v>
      </c>
      <c r="H6442">
        <v>0</v>
      </c>
    </row>
    <row r="6443" spans="1:10">
      <c r="A6443">
        <v>6437</v>
      </c>
      <c r="B6443" s="612">
        <v>43938.634027777778</v>
      </c>
      <c r="C6443" s="405" t="s">
        <v>2110</v>
      </c>
      <c r="D6443" s="384">
        <v>1488</v>
      </c>
      <c r="E6443">
        <v>0.02</v>
      </c>
      <c r="F6443">
        <v>1.0879700000000001</v>
      </c>
      <c r="G6443" s="384">
        <v>0</v>
      </c>
      <c r="H6443">
        <v>1.08897</v>
      </c>
    </row>
    <row r="6444" spans="1:10">
      <c r="A6444">
        <v>6440</v>
      </c>
      <c r="B6444" s="612">
        <v>43938.688888888886</v>
      </c>
      <c r="C6444" s="405" t="s">
        <v>2110</v>
      </c>
      <c r="D6444" s="384">
        <v>1488</v>
      </c>
      <c r="E6444">
        <v>0.02</v>
      </c>
      <c r="F6444">
        <v>1.0879700000000001</v>
      </c>
      <c r="G6444" s="384">
        <v>0</v>
      </c>
      <c r="H6444">
        <v>1.0881700000000001</v>
      </c>
    </row>
    <row r="6445" spans="1:10">
      <c r="A6445">
        <v>6441</v>
      </c>
      <c r="B6445" s="612">
        <v>43938.73541666667</v>
      </c>
      <c r="C6445" s="405" t="s">
        <v>2054</v>
      </c>
      <c r="D6445" s="384">
        <v>1488</v>
      </c>
      <c r="E6445">
        <v>0.02</v>
      </c>
      <c r="F6445">
        <v>1.0881700000000001</v>
      </c>
      <c r="G6445" s="384">
        <v>0</v>
      </c>
      <c r="H6445">
        <v>1.0881700000000001</v>
      </c>
      <c r="I6445">
        <v>0.4</v>
      </c>
      <c r="J6445" s="384">
        <v>30920.28</v>
      </c>
    </row>
    <row r="6446" spans="1:10">
      <c r="A6446">
        <v>6438</v>
      </c>
      <c r="B6446" s="612">
        <v>43938.688888888886</v>
      </c>
      <c r="C6446" s="405" t="s">
        <v>96</v>
      </c>
      <c r="D6446" s="384">
        <v>1489</v>
      </c>
      <c r="E6446">
        <v>0.02</v>
      </c>
      <c r="F6446">
        <v>1.08636</v>
      </c>
      <c r="G6446" s="384">
        <v>0</v>
      </c>
      <c r="H6446">
        <v>0</v>
      </c>
    </row>
    <row r="6447" spans="1:10">
      <c r="A6447">
        <v>6439</v>
      </c>
      <c r="B6447" s="612">
        <v>43938.688888888886</v>
      </c>
      <c r="C6447" s="405" t="s">
        <v>2110</v>
      </c>
      <c r="D6447" s="384">
        <v>1489</v>
      </c>
      <c r="E6447">
        <v>0.02</v>
      </c>
      <c r="F6447">
        <v>1.08636</v>
      </c>
      <c r="G6447" s="384">
        <v>0</v>
      </c>
      <c r="H6447">
        <v>1.0881700000000001</v>
      </c>
    </row>
    <row r="6448" spans="1:10">
      <c r="A6448">
        <v>6442</v>
      </c>
      <c r="B6448" s="612">
        <v>43938.73541666667</v>
      </c>
      <c r="C6448" s="405" t="s">
        <v>2054</v>
      </c>
      <c r="D6448" s="384">
        <v>1489</v>
      </c>
      <c r="E6448">
        <v>0.02</v>
      </c>
      <c r="F6448">
        <v>1.0881700000000001</v>
      </c>
      <c r="G6448" s="384">
        <v>0</v>
      </c>
      <c r="H6448">
        <v>1.0881700000000001</v>
      </c>
      <c r="I6448">
        <v>3.62</v>
      </c>
      <c r="J6448" s="384">
        <v>30923.9</v>
      </c>
    </row>
    <row r="6449" spans="1:10">
      <c r="A6449">
        <v>6443</v>
      </c>
      <c r="B6449" s="612">
        <v>43938.795138888891</v>
      </c>
      <c r="C6449" s="405" t="s">
        <v>96</v>
      </c>
      <c r="D6449" s="384">
        <v>1490</v>
      </c>
      <c r="E6449">
        <v>0.02</v>
      </c>
      <c r="F6449">
        <v>1.08693</v>
      </c>
      <c r="G6449" s="384">
        <v>0</v>
      </c>
      <c r="H6449">
        <v>0</v>
      </c>
    </row>
    <row r="6450" spans="1:10">
      <c r="A6450">
        <v>6444</v>
      </c>
      <c r="B6450" s="612">
        <v>43938.795138888891</v>
      </c>
      <c r="C6450" s="405" t="s">
        <v>2110</v>
      </c>
      <c r="D6450" s="384">
        <v>1490</v>
      </c>
      <c r="E6450">
        <v>0.02</v>
      </c>
      <c r="F6450">
        <v>1.08693</v>
      </c>
      <c r="G6450" s="384">
        <v>0</v>
      </c>
      <c r="H6450">
        <v>1.0879300000000001</v>
      </c>
    </row>
    <row r="6451" spans="1:10">
      <c r="A6451">
        <v>6452</v>
      </c>
      <c r="B6451" s="612">
        <v>43941.25</v>
      </c>
      <c r="C6451" s="405" t="s">
        <v>2110</v>
      </c>
      <c r="D6451" s="384">
        <v>1490</v>
      </c>
      <c r="E6451">
        <v>0.02</v>
      </c>
      <c r="F6451">
        <v>1.08693</v>
      </c>
      <c r="G6451" s="384">
        <v>0</v>
      </c>
      <c r="H6451">
        <v>1.0871299999999999</v>
      </c>
    </row>
    <row r="6452" spans="1:10">
      <c r="A6452">
        <v>6455</v>
      </c>
      <c r="B6452" s="612">
        <v>43941.365277777775</v>
      </c>
      <c r="C6452" s="405" t="s">
        <v>2054</v>
      </c>
      <c r="D6452" s="384">
        <v>1490</v>
      </c>
      <c r="E6452">
        <v>0.02</v>
      </c>
      <c r="F6452">
        <v>1.0871299999999999</v>
      </c>
      <c r="G6452" s="384">
        <v>0</v>
      </c>
      <c r="H6452">
        <v>1.0871299999999999</v>
      </c>
      <c r="I6452">
        <v>0.32</v>
      </c>
      <c r="J6452" s="384">
        <v>30946.34</v>
      </c>
    </row>
    <row r="6453" spans="1:10">
      <c r="A6453">
        <v>6450</v>
      </c>
      <c r="B6453" s="612">
        <v>43941.25</v>
      </c>
      <c r="C6453" s="405" t="s">
        <v>96</v>
      </c>
      <c r="D6453" s="384">
        <v>1491</v>
      </c>
      <c r="E6453">
        <v>0.02</v>
      </c>
      <c r="F6453">
        <v>1.0853299999999999</v>
      </c>
      <c r="G6453" s="384">
        <v>0</v>
      </c>
      <c r="H6453">
        <v>0</v>
      </c>
    </row>
    <row r="6454" spans="1:10">
      <c r="A6454">
        <v>6451</v>
      </c>
      <c r="B6454" s="612">
        <v>43941.25</v>
      </c>
      <c r="C6454" s="405" t="s">
        <v>2110</v>
      </c>
      <c r="D6454" s="384">
        <v>1491</v>
      </c>
      <c r="E6454">
        <v>0.02</v>
      </c>
      <c r="F6454">
        <v>1.0853299999999999</v>
      </c>
      <c r="G6454" s="384">
        <v>0</v>
      </c>
      <c r="H6454">
        <v>1.0871299999999999</v>
      </c>
    </row>
    <row r="6455" spans="1:10">
      <c r="A6455">
        <v>6456</v>
      </c>
      <c r="B6455" s="612">
        <v>43941.365277777775</v>
      </c>
      <c r="C6455" s="405" t="s">
        <v>2054</v>
      </c>
      <c r="D6455" s="384">
        <v>1491</v>
      </c>
      <c r="E6455">
        <v>0.02</v>
      </c>
      <c r="F6455">
        <v>1.0871299999999999</v>
      </c>
      <c r="G6455" s="384">
        <v>0</v>
      </c>
      <c r="H6455">
        <v>1.0871299999999999</v>
      </c>
      <c r="I6455">
        <v>3.6</v>
      </c>
      <c r="J6455" s="384">
        <v>30949.94</v>
      </c>
    </row>
    <row r="6456" spans="1:10">
      <c r="A6456">
        <v>6453</v>
      </c>
      <c r="B6456" s="612">
        <v>43941.29583333333</v>
      </c>
      <c r="C6456" s="405" t="s">
        <v>97</v>
      </c>
      <c r="D6456" s="384">
        <v>1492</v>
      </c>
      <c r="E6456">
        <v>0.02</v>
      </c>
      <c r="F6456">
        <v>1.0860399999999999</v>
      </c>
      <c r="G6456" s="384">
        <v>0</v>
      </c>
      <c r="H6456">
        <v>0</v>
      </c>
    </row>
    <row r="6457" spans="1:10">
      <c r="A6457">
        <v>6454</v>
      </c>
      <c r="B6457" s="612">
        <v>43941.29583333333</v>
      </c>
      <c r="C6457" s="405" t="s">
        <v>2110</v>
      </c>
      <c r="D6457" s="384">
        <v>1492</v>
      </c>
      <c r="E6457">
        <v>0.02</v>
      </c>
      <c r="F6457">
        <v>1.0860399999999999</v>
      </c>
      <c r="G6457" s="384">
        <v>0</v>
      </c>
      <c r="H6457">
        <v>1.08504</v>
      </c>
    </row>
    <row r="6458" spans="1:10">
      <c r="A6458">
        <v>6459</v>
      </c>
      <c r="B6458" s="612">
        <v>43941.365972222222</v>
      </c>
      <c r="C6458" s="405" t="s">
        <v>2110</v>
      </c>
      <c r="D6458" s="384">
        <v>1492</v>
      </c>
      <c r="E6458">
        <v>0.02</v>
      </c>
      <c r="F6458">
        <v>1.0860399999999999</v>
      </c>
      <c r="G6458" s="384">
        <v>0</v>
      </c>
      <c r="H6458">
        <v>1.0858399999999999</v>
      </c>
    </row>
    <row r="6459" spans="1:10">
      <c r="A6459">
        <v>6463</v>
      </c>
      <c r="B6459" s="612">
        <v>43941.381944444445</v>
      </c>
      <c r="C6459" s="405" t="s">
        <v>2110</v>
      </c>
      <c r="D6459" s="384">
        <v>1492</v>
      </c>
      <c r="E6459">
        <v>0.02</v>
      </c>
      <c r="F6459">
        <v>1.0860399999999999</v>
      </c>
      <c r="G6459" s="384">
        <v>0</v>
      </c>
      <c r="H6459">
        <v>1.0869</v>
      </c>
    </row>
    <row r="6460" spans="1:10">
      <c r="A6460">
        <v>6469</v>
      </c>
      <c r="B6460" s="612">
        <v>43941.431944444441</v>
      </c>
      <c r="C6460" s="405" t="s">
        <v>2054</v>
      </c>
      <c r="D6460" s="384">
        <v>1492</v>
      </c>
      <c r="E6460">
        <v>0.02</v>
      </c>
      <c r="F6460">
        <v>1.0869</v>
      </c>
      <c r="G6460" s="384">
        <v>0</v>
      </c>
      <c r="H6460">
        <v>1.0869</v>
      </c>
      <c r="I6460">
        <v>-1.72</v>
      </c>
      <c r="J6460" s="384">
        <v>30948.22</v>
      </c>
    </row>
    <row r="6461" spans="1:10">
      <c r="A6461">
        <v>6457</v>
      </c>
      <c r="B6461" s="612">
        <v>43941.365972222222</v>
      </c>
      <c r="C6461" s="405" t="s">
        <v>97</v>
      </c>
      <c r="D6461" s="384">
        <v>1493</v>
      </c>
      <c r="E6461">
        <v>0.02</v>
      </c>
      <c r="F6461">
        <v>1.0876399999999999</v>
      </c>
      <c r="G6461" s="384">
        <v>0</v>
      </c>
      <c r="H6461">
        <v>0</v>
      </c>
    </row>
    <row r="6462" spans="1:10">
      <c r="A6462">
        <v>6458</v>
      </c>
      <c r="B6462" s="612">
        <v>43941.365972222222</v>
      </c>
      <c r="C6462" s="405" t="s">
        <v>2110</v>
      </c>
      <c r="D6462" s="384">
        <v>1493</v>
      </c>
      <c r="E6462">
        <v>0.02</v>
      </c>
      <c r="F6462">
        <v>1.0876399999999999</v>
      </c>
      <c r="G6462" s="384">
        <v>0</v>
      </c>
      <c r="H6462">
        <v>1.0858399999999999</v>
      </c>
    </row>
    <row r="6463" spans="1:10">
      <c r="A6463">
        <v>6462</v>
      </c>
      <c r="B6463" s="612">
        <v>43941.381944444445</v>
      </c>
      <c r="C6463" s="405" t="s">
        <v>2110</v>
      </c>
      <c r="D6463" s="384">
        <v>1493</v>
      </c>
      <c r="E6463">
        <v>0.02</v>
      </c>
      <c r="F6463">
        <v>1.0876399999999999</v>
      </c>
      <c r="G6463" s="384">
        <v>0</v>
      </c>
      <c r="H6463">
        <v>1.0869</v>
      </c>
    </row>
    <row r="6464" spans="1:10">
      <c r="A6464">
        <v>6470</v>
      </c>
      <c r="B6464" s="612">
        <v>43941.431944444441</v>
      </c>
      <c r="C6464" s="405" t="s">
        <v>2054</v>
      </c>
      <c r="D6464" s="384">
        <v>1493</v>
      </c>
      <c r="E6464">
        <v>0.02</v>
      </c>
      <c r="F6464">
        <v>1.0869</v>
      </c>
      <c r="G6464" s="384">
        <v>0</v>
      </c>
      <c r="H6464">
        <v>1.0869</v>
      </c>
      <c r="I6464">
        <v>1.48</v>
      </c>
      <c r="J6464" s="384">
        <v>30949.7</v>
      </c>
    </row>
    <row r="6465" spans="1:10">
      <c r="A6465">
        <v>6460</v>
      </c>
      <c r="B6465" s="612">
        <v>43941.381944444445</v>
      </c>
      <c r="C6465" s="405" t="s">
        <v>97</v>
      </c>
      <c r="D6465" s="384">
        <v>1494</v>
      </c>
      <c r="E6465">
        <v>0.03</v>
      </c>
      <c r="F6465">
        <v>1.08931</v>
      </c>
      <c r="G6465" s="384">
        <v>0</v>
      </c>
      <c r="H6465">
        <v>0</v>
      </c>
    </row>
    <row r="6466" spans="1:10">
      <c r="A6466">
        <v>6461</v>
      </c>
      <c r="B6466" s="612">
        <v>43941.381944444445</v>
      </c>
      <c r="C6466" s="405" t="s">
        <v>2110</v>
      </c>
      <c r="D6466" s="384">
        <v>1494</v>
      </c>
      <c r="E6466">
        <v>0.03</v>
      </c>
      <c r="F6466">
        <v>1.08931</v>
      </c>
      <c r="G6466" s="384">
        <v>0</v>
      </c>
      <c r="H6466">
        <v>1.0869</v>
      </c>
    </row>
    <row r="6467" spans="1:10">
      <c r="A6467">
        <v>6471</v>
      </c>
      <c r="B6467" s="612">
        <v>43941.431944444441</v>
      </c>
      <c r="C6467" s="405" t="s">
        <v>2054</v>
      </c>
      <c r="D6467" s="384">
        <v>1494</v>
      </c>
      <c r="E6467">
        <v>0.03</v>
      </c>
      <c r="F6467">
        <v>1.0869</v>
      </c>
      <c r="G6467" s="384">
        <v>0</v>
      </c>
      <c r="H6467">
        <v>1.0869</v>
      </c>
      <c r="I6467">
        <v>7.23</v>
      </c>
      <c r="J6467" s="384">
        <v>30956.93</v>
      </c>
    </row>
    <row r="6468" spans="1:10">
      <c r="A6468">
        <v>6464</v>
      </c>
      <c r="B6468" s="612">
        <v>43941.384722222225</v>
      </c>
      <c r="C6468" s="405" t="s">
        <v>96</v>
      </c>
      <c r="D6468" s="384">
        <v>1495</v>
      </c>
      <c r="E6468">
        <v>0.02</v>
      </c>
      <c r="F6468">
        <v>1.08931</v>
      </c>
      <c r="G6468" s="384">
        <v>0</v>
      </c>
      <c r="H6468">
        <v>0</v>
      </c>
    </row>
    <row r="6469" spans="1:10">
      <c r="A6469">
        <v>6465</v>
      </c>
      <c r="B6469" s="612">
        <v>43941.384722222225</v>
      </c>
      <c r="C6469" s="405" t="s">
        <v>2110</v>
      </c>
      <c r="D6469" s="384">
        <v>1495</v>
      </c>
      <c r="E6469">
        <v>0.02</v>
      </c>
      <c r="F6469">
        <v>1.08931</v>
      </c>
      <c r="G6469" s="384">
        <v>0</v>
      </c>
      <c r="H6469">
        <v>1.0903099999999999</v>
      </c>
    </row>
    <row r="6470" spans="1:10">
      <c r="A6470">
        <v>6468</v>
      </c>
      <c r="B6470" s="612">
        <v>43941.42083333333</v>
      </c>
      <c r="C6470" s="405" t="s">
        <v>2110</v>
      </c>
      <c r="D6470" s="384">
        <v>1495</v>
      </c>
      <c r="E6470">
        <v>0.02</v>
      </c>
      <c r="F6470">
        <v>1.08931</v>
      </c>
      <c r="G6470" s="384">
        <v>0</v>
      </c>
      <c r="H6470">
        <v>1.08951</v>
      </c>
    </row>
    <row r="6471" spans="1:10">
      <c r="A6471">
        <v>6475</v>
      </c>
      <c r="B6471" s="612">
        <v>43941.450694444444</v>
      </c>
      <c r="C6471" s="405" t="s">
        <v>2110</v>
      </c>
      <c r="D6471" s="384">
        <v>1495</v>
      </c>
      <c r="E6471">
        <v>0.02</v>
      </c>
      <c r="F6471">
        <v>1.08931</v>
      </c>
      <c r="G6471" s="384">
        <v>0</v>
      </c>
      <c r="H6471">
        <v>1.0884799999999999</v>
      </c>
    </row>
    <row r="6472" spans="1:10">
      <c r="A6472">
        <v>6481</v>
      </c>
      <c r="B6472" s="612">
        <v>43941.615972222222</v>
      </c>
      <c r="C6472" s="405" t="s">
        <v>2054</v>
      </c>
      <c r="D6472" s="384">
        <v>1495</v>
      </c>
      <c r="E6472">
        <v>0.02</v>
      </c>
      <c r="F6472">
        <v>1.0884799999999999</v>
      </c>
      <c r="G6472" s="384">
        <v>0</v>
      </c>
      <c r="H6472">
        <v>1.0884799999999999</v>
      </c>
      <c r="I6472">
        <v>-1.66</v>
      </c>
      <c r="J6472" s="384">
        <v>30955.27</v>
      </c>
    </row>
    <row r="6473" spans="1:10">
      <c r="A6473">
        <v>6466</v>
      </c>
      <c r="B6473" s="612">
        <v>43941.42083333333</v>
      </c>
      <c r="C6473" s="405" t="s">
        <v>96</v>
      </c>
      <c r="D6473" s="384">
        <v>1496</v>
      </c>
      <c r="E6473">
        <v>0.02</v>
      </c>
      <c r="F6473">
        <v>1.08771</v>
      </c>
      <c r="G6473" s="384">
        <v>0</v>
      </c>
      <c r="H6473">
        <v>0</v>
      </c>
    </row>
    <row r="6474" spans="1:10">
      <c r="A6474">
        <v>6467</v>
      </c>
      <c r="B6474" s="612">
        <v>43941.42083333333</v>
      </c>
      <c r="C6474" s="405" t="s">
        <v>2110</v>
      </c>
      <c r="D6474" s="384">
        <v>1496</v>
      </c>
      <c r="E6474">
        <v>0.02</v>
      </c>
      <c r="F6474">
        <v>1.08771</v>
      </c>
      <c r="G6474" s="384">
        <v>0</v>
      </c>
      <c r="H6474">
        <v>1.08951</v>
      </c>
    </row>
    <row r="6475" spans="1:10">
      <c r="A6475">
        <v>6474</v>
      </c>
      <c r="B6475" s="612">
        <v>43941.450694444444</v>
      </c>
      <c r="C6475" s="405" t="s">
        <v>2110</v>
      </c>
      <c r="D6475" s="384">
        <v>1496</v>
      </c>
      <c r="E6475">
        <v>0.02</v>
      </c>
      <c r="F6475">
        <v>1.08771</v>
      </c>
      <c r="G6475" s="384">
        <v>0</v>
      </c>
      <c r="H6475">
        <v>1.0884799999999999</v>
      </c>
    </row>
    <row r="6476" spans="1:10">
      <c r="A6476">
        <v>6482</v>
      </c>
      <c r="B6476" s="612">
        <v>43941.615972222222</v>
      </c>
      <c r="C6476" s="405" t="s">
        <v>2054</v>
      </c>
      <c r="D6476" s="384">
        <v>1496</v>
      </c>
      <c r="E6476">
        <v>0.02</v>
      </c>
      <c r="F6476">
        <v>1.0884799999999999</v>
      </c>
      <c r="G6476" s="384">
        <v>0</v>
      </c>
      <c r="H6476">
        <v>1.0884799999999999</v>
      </c>
      <c r="I6476">
        <v>1.54</v>
      </c>
      <c r="J6476" s="384">
        <v>30956.81</v>
      </c>
    </row>
    <row r="6477" spans="1:10">
      <c r="A6477">
        <v>6472</v>
      </c>
      <c r="B6477" s="612">
        <v>43941.450694444444</v>
      </c>
      <c r="C6477" s="405" t="s">
        <v>96</v>
      </c>
      <c r="D6477" s="384">
        <v>1497</v>
      </c>
      <c r="E6477">
        <v>0.03</v>
      </c>
      <c r="F6477">
        <v>1.0861099999999999</v>
      </c>
      <c r="G6477" s="384">
        <v>0</v>
      </c>
      <c r="H6477">
        <v>0</v>
      </c>
    </row>
    <row r="6478" spans="1:10">
      <c r="A6478">
        <v>6473</v>
      </c>
      <c r="B6478" s="612">
        <v>43941.450694444444</v>
      </c>
      <c r="C6478" s="405" t="s">
        <v>2110</v>
      </c>
      <c r="D6478" s="384">
        <v>1497</v>
      </c>
      <c r="E6478">
        <v>0.03</v>
      </c>
      <c r="F6478">
        <v>1.0861099999999999</v>
      </c>
      <c r="G6478" s="384">
        <v>0</v>
      </c>
      <c r="H6478">
        <v>1.0884799999999999</v>
      </c>
    </row>
    <row r="6479" spans="1:10">
      <c r="A6479">
        <v>6483</v>
      </c>
      <c r="B6479" s="612">
        <v>43941.615972222222</v>
      </c>
      <c r="C6479" s="405" t="s">
        <v>2054</v>
      </c>
      <c r="D6479" s="384">
        <v>1497</v>
      </c>
      <c r="E6479">
        <v>0.03</v>
      </c>
      <c r="F6479">
        <v>1.0884799999999999</v>
      </c>
      <c r="G6479" s="384">
        <v>0</v>
      </c>
      <c r="H6479">
        <v>1.0884799999999999</v>
      </c>
      <c r="I6479">
        <v>7.11</v>
      </c>
      <c r="J6479" s="384">
        <v>30963.919999999998</v>
      </c>
    </row>
    <row r="6480" spans="1:10">
      <c r="A6480">
        <v>6476</v>
      </c>
      <c r="B6480" s="612">
        <v>43941.493750000001</v>
      </c>
      <c r="C6480" s="405" t="s">
        <v>97</v>
      </c>
      <c r="D6480" s="384">
        <v>1498</v>
      </c>
      <c r="E6480">
        <v>0.02</v>
      </c>
      <c r="F6480">
        <v>1.08585</v>
      </c>
      <c r="G6480" s="384">
        <v>0</v>
      </c>
      <c r="H6480">
        <v>0</v>
      </c>
    </row>
    <row r="6481" spans="1:10">
      <c r="A6481">
        <v>6477</v>
      </c>
      <c r="B6481" s="612">
        <v>43941.493750000001</v>
      </c>
      <c r="C6481" s="405" t="s">
        <v>2110</v>
      </c>
      <c r="D6481" s="384">
        <v>1498</v>
      </c>
      <c r="E6481">
        <v>0.02</v>
      </c>
      <c r="F6481">
        <v>1.08585</v>
      </c>
      <c r="G6481" s="384">
        <v>0</v>
      </c>
      <c r="H6481">
        <v>1.0848500000000001</v>
      </c>
    </row>
    <row r="6482" spans="1:10">
      <c r="A6482">
        <v>6480</v>
      </c>
      <c r="B6482" s="612">
        <v>43941.588888888888</v>
      </c>
      <c r="C6482" s="405" t="s">
        <v>2110</v>
      </c>
      <c r="D6482" s="384">
        <v>1498</v>
      </c>
      <c r="E6482">
        <v>0.02</v>
      </c>
      <c r="F6482">
        <v>1.08585</v>
      </c>
      <c r="G6482" s="384">
        <v>0</v>
      </c>
      <c r="H6482">
        <v>1.08565</v>
      </c>
    </row>
    <row r="6483" spans="1:10">
      <c r="A6483">
        <v>6489</v>
      </c>
      <c r="B6483" s="612">
        <v>43942.013888888891</v>
      </c>
      <c r="C6483" s="405" t="s">
        <v>2054</v>
      </c>
      <c r="D6483" s="384">
        <v>1498</v>
      </c>
      <c r="E6483">
        <v>0.02</v>
      </c>
      <c r="F6483">
        <v>1.08565</v>
      </c>
      <c r="G6483" s="384">
        <v>0</v>
      </c>
      <c r="H6483">
        <v>1.08565</v>
      </c>
      <c r="I6483">
        <v>0.42</v>
      </c>
      <c r="J6483" s="384">
        <v>30964.34</v>
      </c>
    </row>
    <row r="6484" spans="1:10">
      <c r="A6484">
        <v>6478</v>
      </c>
      <c r="B6484" s="612">
        <v>43941.588888888888</v>
      </c>
      <c r="C6484" s="405" t="s">
        <v>97</v>
      </c>
      <c r="D6484" s="384">
        <v>1499</v>
      </c>
      <c r="E6484">
        <v>0.02</v>
      </c>
      <c r="F6484">
        <v>1.08745</v>
      </c>
      <c r="G6484" s="384">
        <v>0</v>
      </c>
      <c r="H6484">
        <v>0</v>
      </c>
    </row>
    <row r="6485" spans="1:10">
      <c r="A6485">
        <v>6479</v>
      </c>
      <c r="B6485" s="612">
        <v>43941.588888888888</v>
      </c>
      <c r="C6485" s="405" t="s">
        <v>2110</v>
      </c>
      <c r="D6485" s="384">
        <v>1499</v>
      </c>
      <c r="E6485">
        <v>0.02</v>
      </c>
      <c r="F6485">
        <v>1.08745</v>
      </c>
      <c r="G6485" s="384">
        <v>0</v>
      </c>
      <c r="H6485">
        <v>1.08565</v>
      </c>
    </row>
    <row r="6486" spans="1:10">
      <c r="A6486">
        <v>6490</v>
      </c>
      <c r="B6486" s="612">
        <v>43942.013888888891</v>
      </c>
      <c r="C6486" s="405" t="s">
        <v>2054</v>
      </c>
      <c r="D6486" s="384">
        <v>1499</v>
      </c>
      <c r="E6486">
        <v>0.02</v>
      </c>
      <c r="F6486">
        <v>1.08565</v>
      </c>
      <c r="G6486" s="384">
        <v>0</v>
      </c>
      <c r="H6486">
        <v>1.08565</v>
      </c>
      <c r="I6486">
        <v>3.62</v>
      </c>
      <c r="J6486" s="384">
        <v>30967.96</v>
      </c>
    </row>
    <row r="6487" spans="1:10">
      <c r="A6487">
        <v>6484</v>
      </c>
      <c r="B6487" s="612">
        <v>43941.634722222225</v>
      </c>
      <c r="C6487" s="405" t="s">
        <v>96</v>
      </c>
      <c r="D6487" s="384">
        <v>1500</v>
      </c>
      <c r="E6487">
        <v>0.02</v>
      </c>
      <c r="F6487">
        <v>1.08788</v>
      </c>
      <c r="G6487" s="384">
        <v>0</v>
      </c>
      <c r="H6487">
        <v>0</v>
      </c>
    </row>
    <row r="6488" spans="1:10">
      <c r="A6488">
        <v>6485</v>
      </c>
      <c r="B6488" s="612">
        <v>43941.634722222225</v>
      </c>
      <c r="C6488" s="405" t="s">
        <v>2110</v>
      </c>
      <c r="D6488" s="384">
        <v>1500</v>
      </c>
      <c r="E6488">
        <v>0.02</v>
      </c>
      <c r="F6488">
        <v>1.08788</v>
      </c>
      <c r="G6488" s="384">
        <v>0</v>
      </c>
      <c r="H6488">
        <v>1.0888800000000001</v>
      </c>
    </row>
    <row r="6489" spans="1:10">
      <c r="A6489">
        <v>6488</v>
      </c>
      <c r="B6489" s="612">
        <v>43941.761805555558</v>
      </c>
      <c r="C6489" s="405" t="s">
        <v>2110</v>
      </c>
      <c r="D6489" s="384">
        <v>1500</v>
      </c>
      <c r="E6489">
        <v>0.02</v>
      </c>
      <c r="F6489">
        <v>1.08788</v>
      </c>
      <c r="G6489" s="384">
        <v>0</v>
      </c>
      <c r="H6489">
        <v>1.0880799999999999</v>
      </c>
    </row>
    <row r="6490" spans="1:10">
      <c r="A6490">
        <v>6494</v>
      </c>
      <c r="B6490" s="612">
        <v>43942.086805555555</v>
      </c>
      <c r="C6490" s="405" t="s">
        <v>2110</v>
      </c>
      <c r="D6490" s="384">
        <v>1500</v>
      </c>
      <c r="E6490">
        <v>0.02</v>
      </c>
      <c r="F6490">
        <v>1.08788</v>
      </c>
      <c r="G6490" s="384">
        <v>0</v>
      </c>
      <c r="H6490">
        <v>1.08704</v>
      </c>
    </row>
    <row r="6491" spans="1:10">
      <c r="A6491">
        <v>6499</v>
      </c>
      <c r="B6491" s="612">
        <v>43942.097222222219</v>
      </c>
      <c r="C6491" s="405" t="s">
        <v>2110</v>
      </c>
      <c r="D6491" s="384">
        <v>1500</v>
      </c>
      <c r="E6491">
        <v>0.02</v>
      </c>
      <c r="F6491">
        <v>1.08788</v>
      </c>
      <c r="G6491" s="384">
        <v>0</v>
      </c>
      <c r="H6491">
        <v>1.0857600000000001</v>
      </c>
    </row>
    <row r="6492" spans="1:10">
      <c r="A6492">
        <v>6519</v>
      </c>
      <c r="B6492" s="612">
        <v>43942.575694444444</v>
      </c>
      <c r="C6492" s="405" t="s">
        <v>2054</v>
      </c>
      <c r="D6492" s="384">
        <v>1500</v>
      </c>
      <c r="E6492">
        <v>0.02</v>
      </c>
      <c r="F6492">
        <v>1.0857600000000001</v>
      </c>
      <c r="G6492" s="384">
        <v>0</v>
      </c>
      <c r="H6492">
        <v>1.0857600000000001</v>
      </c>
      <c r="I6492">
        <v>-4.32</v>
      </c>
      <c r="J6492" s="384">
        <v>30969.64</v>
      </c>
    </row>
    <row r="6493" spans="1:10">
      <c r="A6493">
        <v>6486</v>
      </c>
      <c r="B6493" s="612">
        <v>43941.761805555558</v>
      </c>
      <c r="C6493" s="405" t="s">
        <v>96</v>
      </c>
      <c r="D6493" s="384">
        <v>1501</v>
      </c>
      <c r="E6493">
        <v>0.02</v>
      </c>
      <c r="F6493">
        <v>1.0862700000000001</v>
      </c>
      <c r="G6493" s="384">
        <v>0</v>
      </c>
      <c r="H6493">
        <v>0</v>
      </c>
    </row>
    <row r="6494" spans="1:10">
      <c r="A6494">
        <v>6487</v>
      </c>
      <c r="B6494" s="612">
        <v>43941.761805555558</v>
      </c>
      <c r="C6494" s="405" t="s">
        <v>2110</v>
      </c>
      <c r="D6494" s="384">
        <v>1501</v>
      </c>
      <c r="E6494">
        <v>0.02</v>
      </c>
      <c r="F6494">
        <v>1.0862700000000001</v>
      </c>
      <c r="G6494" s="384">
        <v>0</v>
      </c>
      <c r="H6494">
        <v>1.0880799999999999</v>
      </c>
    </row>
    <row r="6495" spans="1:10">
      <c r="A6495">
        <v>6493</v>
      </c>
      <c r="B6495" s="612">
        <v>43942.086805555555</v>
      </c>
      <c r="C6495" s="405" t="s">
        <v>2110</v>
      </c>
      <c r="D6495" s="384">
        <v>1501</v>
      </c>
      <c r="E6495">
        <v>0.02</v>
      </c>
      <c r="F6495">
        <v>1.0862700000000001</v>
      </c>
      <c r="G6495" s="384">
        <v>0</v>
      </c>
      <c r="H6495">
        <v>1.08704</v>
      </c>
    </row>
    <row r="6496" spans="1:10">
      <c r="A6496">
        <v>6498</v>
      </c>
      <c r="B6496" s="612">
        <v>43942.097222222219</v>
      </c>
      <c r="C6496" s="405" t="s">
        <v>2110</v>
      </c>
      <c r="D6496" s="384">
        <v>1501</v>
      </c>
      <c r="E6496">
        <v>0.02</v>
      </c>
      <c r="F6496">
        <v>1.0862700000000001</v>
      </c>
      <c r="G6496" s="384">
        <v>0</v>
      </c>
      <c r="H6496">
        <v>1.0857600000000001</v>
      </c>
    </row>
    <row r="6497" spans="1:10">
      <c r="A6497">
        <v>6520</v>
      </c>
      <c r="B6497" s="612">
        <v>43942.575694444444</v>
      </c>
      <c r="C6497" s="405" t="s">
        <v>2054</v>
      </c>
      <c r="D6497" s="384">
        <v>1501</v>
      </c>
      <c r="E6497">
        <v>0.02</v>
      </c>
      <c r="F6497">
        <v>1.0857600000000001</v>
      </c>
      <c r="G6497" s="384">
        <v>0</v>
      </c>
      <c r="H6497">
        <v>1.0857600000000001</v>
      </c>
      <c r="I6497">
        <v>-1.1000000000000001</v>
      </c>
      <c r="J6497" s="384">
        <v>30968.54</v>
      </c>
    </row>
    <row r="6498" spans="1:10">
      <c r="A6498">
        <v>6491</v>
      </c>
      <c r="B6498" s="612">
        <v>43942.086805555555</v>
      </c>
      <c r="C6498" s="405" t="s">
        <v>96</v>
      </c>
      <c r="D6498" s="384">
        <v>1502</v>
      </c>
      <c r="E6498">
        <v>0.03</v>
      </c>
      <c r="F6498">
        <v>1.08467</v>
      </c>
      <c r="G6498" s="384">
        <v>0</v>
      </c>
      <c r="H6498">
        <v>0</v>
      </c>
    </row>
    <row r="6499" spans="1:10">
      <c r="A6499">
        <v>6492</v>
      </c>
      <c r="B6499" s="612">
        <v>43942.086805555555</v>
      </c>
      <c r="C6499" s="405" t="s">
        <v>2110</v>
      </c>
      <c r="D6499" s="384">
        <v>1502</v>
      </c>
      <c r="E6499">
        <v>0.03</v>
      </c>
      <c r="F6499">
        <v>1.08467</v>
      </c>
      <c r="G6499" s="384">
        <v>0</v>
      </c>
      <c r="H6499">
        <v>1.08704</v>
      </c>
    </row>
    <row r="6500" spans="1:10">
      <c r="A6500">
        <v>6497</v>
      </c>
      <c r="B6500" s="612">
        <v>43942.097222222219</v>
      </c>
      <c r="C6500" s="405" t="s">
        <v>2110</v>
      </c>
      <c r="D6500" s="384">
        <v>1502</v>
      </c>
      <c r="E6500">
        <v>0.03</v>
      </c>
      <c r="F6500">
        <v>1.08467</v>
      </c>
      <c r="G6500" s="384">
        <v>0</v>
      </c>
      <c r="H6500">
        <v>1.0857600000000001</v>
      </c>
    </row>
    <row r="6501" spans="1:10">
      <c r="A6501">
        <v>6521</v>
      </c>
      <c r="B6501" s="612">
        <v>43942.575694444444</v>
      </c>
      <c r="C6501" s="405" t="s">
        <v>2054</v>
      </c>
      <c r="D6501" s="384">
        <v>1502</v>
      </c>
      <c r="E6501">
        <v>0.03</v>
      </c>
      <c r="F6501">
        <v>1.0857600000000001</v>
      </c>
      <c r="G6501" s="384">
        <v>0</v>
      </c>
      <c r="H6501">
        <v>1.0857600000000001</v>
      </c>
      <c r="I6501">
        <v>3.27</v>
      </c>
      <c r="J6501" s="384">
        <v>30971.81</v>
      </c>
    </row>
    <row r="6502" spans="1:10">
      <c r="A6502">
        <v>6495</v>
      </c>
      <c r="B6502" s="612">
        <v>43942.097222222219</v>
      </c>
      <c r="C6502" s="405" t="s">
        <v>96</v>
      </c>
      <c r="D6502" s="384">
        <v>1503</v>
      </c>
      <c r="E6502">
        <v>0.05</v>
      </c>
      <c r="F6502">
        <v>1.0829599999999999</v>
      </c>
      <c r="G6502" s="384">
        <v>0</v>
      </c>
      <c r="H6502">
        <v>0</v>
      </c>
    </row>
    <row r="6503" spans="1:10">
      <c r="A6503">
        <v>6496</v>
      </c>
      <c r="B6503" s="612">
        <v>43942.097222222219</v>
      </c>
      <c r="C6503" s="405" t="s">
        <v>2110</v>
      </c>
      <c r="D6503" s="384">
        <v>1503</v>
      </c>
      <c r="E6503">
        <v>0.05</v>
      </c>
      <c r="F6503">
        <v>1.0829599999999999</v>
      </c>
      <c r="G6503" s="384">
        <v>0</v>
      </c>
      <c r="H6503">
        <v>1.0857600000000001</v>
      </c>
    </row>
    <row r="6504" spans="1:10">
      <c r="A6504">
        <v>6522</v>
      </c>
      <c r="B6504" s="612">
        <v>43942.575694444444</v>
      </c>
      <c r="C6504" s="405" t="s">
        <v>2054</v>
      </c>
      <c r="D6504" s="384">
        <v>1503</v>
      </c>
      <c r="E6504">
        <v>0.05</v>
      </c>
      <c r="F6504">
        <v>1.0857600000000001</v>
      </c>
      <c r="G6504" s="384">
        <v>0</v>
      </c>
      <c r="H6504">
        <v>1.0857600000000001</v>
      </c>
      <c r="I6504">
        <v>14</v>
      </c>
      <c r="J6504" s="384">
        <v>30985.81</v>
      </c>
    </row>
    <row r="6505" spans="1:10">
      <c r="A6505">
        <v>6500</v>
      </c>
      <c r="B6505" s="612">
        <v>43942.115277777775</v>
      </c>
      <c r="C6505" s="405" t="s">
        <v>97</v>
      </c>
      <c r="D6505" s="384">
        <v>1504</v>
      </c>
      <c r="E6505">
        <v>0.02</v>
      </c>
      <c r="F6505">
        <v>1.08311</v>
      </c>
      <c r="G6505" s="384">
        <v>0</v>
      </c>
      <c r="H6505">
        <v>0</v>
      </c>
    </row>
    <row r="6506" spans="1:10">
      <c r="A6506">
        <v>6501</v>
      </c>
      <c r="B6506" s="612">
        <v>43942.115277777775</v>
      </c>
      <c r="C6506" s="405" t="s">
        <v>2110</v>
      </c>
      <c r="D6506" s="384">
        <v>1504</v>
      </c>
      <c r="E6506">
        <v>0.02</v>
      </c>
      <c r="F6506">
        <v>1.08311</v>
      </c>
      <c r="G6506" s="384">
        <v>0</v>
      </c>
      <c r="H6506">
        <v>1.0821099999999999</v>
      </c>
    </row>
    <row r="6507" spans="1:10">
      <c r="A6507">
        <v>6504</v>
      </c>
      <c r="B6507" s="612">
        <v>43942.367361111108</v>
      </c>
      <c r="C6507" s="405" t="s">
        <v>2110</v>
      </c>
      <c r="D6507" s="384">
        <v>1504</v>
      </c>
      <c r="E6507">
        <v>0.02</v>
      </c>
      <c r="F6507">
        <v>1.08311</v>
      </c>
      <c r="G6507" s="384">
        <v>0</v>
      </c>
      <c r="H6507">
        <v>1.08291</v>
      </c>
    </row>
    <row r="6508" spans="1:10">
      <c r="A6508">
        <v>6505</v>
      </c>
      <c r="B6508" s="612">
        <v>43942.427777777775</v>
      </c>
      <c r="C6508" s="405" t="s">
        <v>2054</v>
      </c>
      <c r="D6508" s="384">
        <v>1504</v>
      </c>
      <c r="E6508">
        <v>0.02</v>
      </c>
      <c r="F6508">
        <v>1.08291</v>
      </c>
      <c r="G6508" s="384">
        <v>0</v>
      </c>
      <c r="H6508">
        <v>1.08291</v>
      </c>
      <c r="I6508">
        <v>0.4</v>
      </c>
      <c r="J6508" s="384">
        <v>30968.36</v>
      </c>
    </row>
    <row r="6509" spans="1:10">
      <c r="A6509">
        <v>6502</v>
      </c>
      <c r="B6509" s="612">
        <v>43942.367361111108</v>
      </c>
      <c r="C6509" s="405" t="s">
        <v>97</v>
      </c>
      <c r="D6509" s="384">
        <v>1505</v>
      </c>
      <c r="E6509">
        <v>0.02</v>
      </c>
      <c r="F6509">
        <v>1.0847100000000001</v>
      </c>
      <c r="G6509" s="384">
        <v>0</v>
      </c>
      <c r="H6509">
        <v>0</v>
      </c>
    </row>
    <row r="6510" spans="1:10">
      <c r="A6510">
        <v>6503</v>
      </c>
      <c r="B6510" s="612">
        <v>43942.367361111108</v>
      </c>
      <c r="C6510" s="405" t="s">
        <v>2110</v>
      </c>
      <c r="D6510" s="384">
        <v>1505</v>
      </c>
      <c r="E6510">
        <v>0.02</v>
      </c>
      <c r="F6510">
        <v>1.0847100000000001</v>
      </c>
      <c r="G6510" s="384">
        <v>0</v>
      </c>
      <c r="H6510">
        <v>1.08291</v>
      </c>
    </row>
    <row r="6511" spans="1:10">
      <c r="A6511">
        <v>6506</v>
      </c>
      <c r="B6511" s="612">
        <v>43942.427777777775</v>
      </c>
      <c r="C6511" s="405" t="s">
        <v>2054</v>
      </c>
      <c r="D6511" s="384">
        <v>1505</v>
      </c>
      <c r="E6511">
        <v>0.02</v>
      </c>
      <c r="F6511">
        <v>1.08291</v>
      </c>
      <c r="G6511" s="384">
        <v>0</v>
      </c>
      <c r="H6511">
        <v>1.08291</v>
      </c>
      <c r="I6511">
        <v>3.6</v>
      </c>
      <c r="J6511" s="384">
        <v>30971.96</v>
      </c>
    </row>
    <row r="6512" spans="1:10">
      <c r="A6512">
        <v>6507</v>
      </c>
      <c r="B6512" s="612">
        <v>43942.436111111114</v>
      </c>
      <c r="C6512" s="405" t="s">
        <v>97</v>
      </c>
      <c r="D6512" s="384">
        <v>1506</v>
      </c>
      <c r="E6512">
        <v>0.02</v>
      </c>
      <c r="F6512">
        <v>1.0831999999999999</v>
      </c>
      <c r="G6512" s="384">
        <v>0</v>
      </c>
      <c r="H6512">
        <v>0</v>
      </c>
    </row>
    <row r="6513" spans="1:10">
      <c r="A6513">
        <v>6508</v>
      </c>
      <c r="B6513" s="612">
        <v>43942.436111111114</v>
      </c>
      <c r="C6513" s="405" t="s">
        <v>2110</v>
      </c>
      <c r="D6513" s="384">
        <v>1506</v>
      </c>
      <c r="E6513">
        <v>0.02</v>
      </c>
      <c r="F6513">
        <v>1.0831999999999999</v>
      </c>
      <c r="G6513" s="384">
        <v>0</v>
      </c>
      <c r="H6513">
        <v>1.0822000000000001</v>
      </c>
    </row>
    <row r="6514" spans="1:10">
      <c r="A6514">
        <v>6509</v>
      </c>
      <c r="B6514" s="612">
        <v>43942.543055555558</v>
      </c>
      <c r="C6514" s="405" t="s">
        <v>2054</v>
      </c>
      <c r="D6514" s="384">
        <v>1506</v>
      </c>
      <c r="E6514">
        <v>0.02</v>
      </c>
      <c r="F6514">
        <v>1.0822000000000001</v>
      </c>
      <c r="G6514" s="384">
        <v>0</v>
      </c>
      <c r="H6514">
        <v>1.0822000000000001</v>
      </c>
      <c r="I6514">
        <v>2</v>
      </c>
      <c r="J6514" s="384">
        <v>30973.96</v>
      </c>
    </row>
    <row r="6515" spans="1:10">
      <c r="A6515">
        <v>6510</v>
      </c>
      <c r="B6515" s="612">
        <v>43942.54583333333</v>
      </c>
      <c r="C6515" s="405" t="s">
        <v>97</v>
      </c>
      <c r="D6515" s="384">
        <v>1507</v>
      </c>
      <c r="E6515">
        <v>0.02</v>
      </c>
      <c r="F6515">
        <v>1.0824499999999999</v>
      </c>
      <c r="G6515" s="384">
        <v>0</v>
      </c>
      <c r="H6515">
        <v>0</v>
      </c>
    </row>
    <row r="6516" spans="1:10">
      <c r="A6516">
        <v>6511</v>
      </c>
      <c r="B6516" s="612">
        <v>43942.54583333333</v>
      </c>
      <c r="C6516" s="405" t="s">
        <v>2110</v>
      </c>
      <c r="D6516" s="384">
        <v>1507</v>
      </c>
      <c r="E6516">
        <v>0.02</v>
      </c>
      <c r="F6516">
        <v>1.0824499999999999</v>
      </c>
      <c r="G6516" s="384">
        <v>0</v>
      </c>
      <c r="H6516">
        <v>1.08145</v>
      </c>
    </row>
    <row r="6517" spans="1:10">
      <c r="A6517">
        <v>6514</v>
      </c>
      <c r="B6517" s="612">
        <v>43942.570833333331</v>
      </c>
      <c r="C6517" s="405" t="s">
        <v>2110</v>
      </c>
      <c r="D6517" s="384">
        <v>1507</v>
      </c>
      <c r="E6517">
        <v>0.02</v>
      </c>
      <c r="F6517">
        <v>1.0824499999999999</v>
      </c>
      <c r="G6517" s="384">
        <v>0</v>
      </c>
      <c r="H6517">
        <v>1.08226</v>
      </c>
    </row>
    <row r="6518" spans="1:10">
      <c r="A6518">
        <v>6518</v>
      </c>
      <c r="B6518" s="612">
        <v>43942.575694444444</v>
      </c>
      <c r="C6518" s="405" t="s">
        <v>2110</v>
      </c>
      <c r="D6518" s="384">
        <v>1507</v>
      </c>
      <c r="E6518">
        <v>0.02</v>
      </c>
      <c r="F6518">
        <v>1.0824499999999999</v>
      </c>
      <c r="G6518" s="384">
        <v>0</v>
      </c>
      <c r="H6518">
        <v>1.0832999999999999</v>
      </c>
    </row>
    <row r="6519" spans="1:10">
      <c r="A6519">
        <v>6529</v>
      </c>
      <c r="B6519" s="612">
        <v>43942.57916666667</v>
      </c>
      <c r="C6519" s="405" t="s">
        <v>2110</v>
      </c>
      <c r="D6519" s="384">
        <v>1507</v>
      </c>
      <c r="E6519">
        <v>0.02</v>
      </c>
      <c r="F6519">
        <v>1.0824499999999999</v>
      </c>
      <c r="G6519" s="384">
        <v>0</v>
      </c>
      <c r="H6519">
        <v>1.0845899999999999</v>
      </c>
    </row>
    <row r="6520" spans="1:10">
      <c r="A6520">
        <v>6536</v>
      </c>
      <c r="B6520" s="612">
        <v>43942.613888888889</v>
      </c>
      <c r="C6520" s="405" t="s">
        <v>2054</v>
      </c>
      <c r="D6520" s="384">
        <v>1507</v>
      </c>
      <c r="E6520">
        <v>0.02</v>
      </c>
      <c r="F6520">
        <v>1.0845899999999999</v>
      </c>
      <c r="G6520" s="384">
        <v>0</v>
      </c>
      <c r="H6520">
        <v>1.0845899999999999</v>
      </c>
      <c r="I6520">
        <v>-4.28</v>
      </c>
      <c r="J6520" s="384">
        <v>30983.53</v>
      </c>
    </row>
    <row r="6521" spans="1:10">
      <c r="A6521">
        <v>6512</v>
      </c>
      <c r="B6521" s="612">
        <v>43942.570833333331</v>
      </c>
      <c r="C6521" s="405" t="s">
        <v>97</v>
      </c>
      <c r="D6521" s="384">
        <v>1508</v>
      </c>
      <c r="E6521">
        <v>0.02</v>
      </c>
      <c r="F6521">
        <v>1.0840700000000001</v>
      </c>
      <c r="G6521" s="384">
        <v>0</v>
      </c>
      <c r="H6521">
        <v>0</v>
      </c>
    </row>
    <row r="6522" spans="1:10">
      <c r="A6522">
        <v>6513</v>
      </c>
      <c r="B6522" s="612">
        <v>43942.570833333331</v>
      </c>
      <c r="C6522" s="405" t="s">
        <v>2110</v>
      </c>
      <c r="D6522" s="384">
        <v>1508</v>
      </c>
      <c r="E6522">
        <v>0.02</v>
      </c>
      <c r="F6522">
        <v>1.0840700000000001</v>
      </c>
      <c r="G6522" s="384">
        <v>0</v>
      </c>
      <c r="H6522">
        <v>1.08226</v>
      </c>
    </row>
    <row r="6523" spans="1:10">
      <c r="A6523">
        <v>6517</v>
      </c>
      <c r="B6523" s="612">
        <v>43942.575694444444</v>
      </c>
      <c r="C6523" s="405" t="s">
        <v>2110</v>
      </c>
      <c r="D6523" s="384">
        <v>1508</v>
      </c>
      <c r="E6523">
        <v>0.02</v>
      </c>
      <c r="F6523">
        <v>1.0840700000000001</v>
      </c>
      <c r="G6523" s="384">
        <v>0</v>
      </c>
      <c r="H6523">
        <v>1.0832999999999999</v>
      </c>
    </row>
    <row r="6524" spans="1:10">
      <c r="A6524">
        <v>6528</v>
      </c>
      <c r="B6524" s="612">
        <v>43942.57916666667</v>
      </c>
      <c r="C6524" s="405" t="s">
        <v>2110</v>
      </c>
      <c r="D6524" s="384">
        <v>1508</v>
      </c>
      <c r="E6524">
        <v>0.02</v>
      </c>
      <c r="F6524">
        <v>1.0840700000000001</v>
      </c>
      <c r="G6524" s="384">
        <v>0</v>
      </c>
      <c r="H6524">
        <v>1.0845899999999999</v>
      </c>
    </row>
    <row r="6525" spans="1:10">
      <c r="A6525">
        <v>6537</v>
      </c>
      <c r="B6525" s="612">
        <v>43942.613888888889</v>
      </c>
      <c r="C6525" s="405" t="s">
        <v>2054</v>
      </c>
      <c r="D6525" s="384">
        <v>1508</v>
      </c>
      <c r="E6525">
        <v>0.02</v>
      </c>
      <c r="F6525">
        <v>1.0845899999999999</v>
      </c>
      <c r="G6525" s="384">
        <v>0</v>
      </c>
      <c r="H6525">
        <v>1.0845899999999999</v>
      </c>
      <c r="I6525">
        <v>-1.04</v>
      </c>
      <c r="J6525" s="384">
        <v>30982.49</v>
      </c>
    </row>
    <row r="6526" spans="1:10">
      <c r="A6526">
        <v>6515</v>
      </c>
      <c r="B6526" s="612">
        <v>43942.575694444444</v>
      </c>
      <c r="C6526" s="405" t="s">
        <v>97</v>
      </c>
      <c r="D6526" s="384">
        <v>1509</v>
      </c>
      <c r="E6526">
        <v>0.03</v>
      </c>
      <c r="F6526">
        <v>1.08569</v>
      </c>
      <c r="G6526" s="384">
        <v>0</v>
      </c>
      <c r="H6526">
        <v>0</v>
      </c>
    </row>
    <row r="6527" spans="1:10">
      <c r="A6527">
        <v>6516</v>
      </c>
      <c r="B6527" s="612">
        <v>43942.575694444444</v>
      </c>
      <c r="C6527" s="405" t="s">
        <v>2110</v>
      </c>
      <c r="D6527" s="384">
        <v>1509</v>
      </c>
      <c r="E6527">
        <v>0.03</v>
      </c>
      <c r="F6527">
        <v>1.08569</v>
      </c>
      <c r="G6527" s="384">
        <v>0</v>
      </c>
      <c r="H6527">
        <v>1.0832999999999999</v>
      </c>
    </row>
    <row r="6528" spans="1:10">
      <c r="A6528">
        <v>6527</v>
      </c>
      <c r="B6528" s="612">
        <v>43942.57916666667</v>
      </c>
      <c r="C6528" s="405" t="s">
        <v>2110</v>
      </c>
      <c r="D6528" s="384">
        <v>1509</v>
      </c>
      <c r="E6528">
        <v>0.03</v>
      </c>
      <c r="F6528">
        <v>1.08569</v>
      </c>
      <c r="G6528" s="384">
        <v>0</v>
      </c>
      <c r="H6528">
        <v>1.0845899999999999</v>
      </c>
    </row>
    <row r="6529" spans="1:10">
      <c r="A6529">
        <v>6538</v>
      </c>
      <c r="B6529" s="612">
        <v>43942.613888888889</v>
      </c>
      <c r="C6529" s="405" t="s">
        <v>2054</v>
      </c>
      <c r="D6529" s="384">
        <v>1509</v>
      </c>
      <c r="E6529">
        <v>0.03</v>
      </c>
      <c r="F6529">
        <v>1.0845899999999999</v>
      </c>
      <c r="G6529" s="384">
        <v>0</v>
      </c>
      <c r="H6529">
        <v>1.0845899999999999</v>
      </c>
      <c r="I6529">
        <v>3.3</v>
      </c>
      <c r="J6529" s="384">
        <v>30985.79</v>
      </c>
    </row>
    <row r="6530" spans="1:10">
      <c r="A6530">
        <v>6523</v>
      </c>
      <c r="B6530" s="612">
        <v>43942.578472222223</v>
      </c>
      <c r="C6530" s="405" t="s">
        <v>96</v>
      </c>
      <c r="D6530" s="384">
        <v>1510</v>
      </c>
      <c r="E6530">
        <v>0.02</v>
      </c>
      <c r="F6530">
        <v>1.0867100000000001</v>
      </c>
      <c r="G6530" s="384">
        <v>0</v>
      </c>
      <c r="H6530">
        <v>0</v>
      </c>
    </row>
    <row r="6531" spans="1:10">
      <c r="A6531">
        <v>6524</v>
      </c>
      <c r="B6531" s="612">
        <v>43942.578472222223</v>
      </c>
      <c r="C6531" s="405" t="s">
        <v>2110</v>
      </c>
      <c r="D6531" s="384">
        <v>1510</v>
      </c>
      <c r="E6531">
        <v>0.02</v>
      </c>
      <c r="F6531">
        <v>1.0867100000000001</v>
      </c>
      <c r="G6531" s="384">
        <v>0</v>
      </c>
      <c r="H6531">
        <v>1.08771</v>
      </c>
    </row>
    <row r="6532" spans="1:10">
      <c r="A6532">
        <v>6530</v>
      </c>
      <c r="B6532" s="612">
        <v>43942.599305555559</v>
      </c>
      <c r="C6532" s="405" t="s">
        <v>2054</v>
      </c>
      <c r="D6532" s="384">
        <v>1510</v>
      </c>
      <c r="E6532">
        <v>0.02</v>
      </c>
      <c r="F6532">
        <v>1.08771</v>
      </c>
      <c r="G6532" s="384">
        <v>0</v>
      </c>
      <c r="H6532">
        <v>1.08771</v>
      </c>
      <c r="I6532">
        <v>2</v>
      </c>
      <c r="J6532" s="384">
        <v>30987.81</v>
      </c>
    </row>
    <row r="6533" spans="1:10">
      <c r="A6533">
        <v>6525</v>
      </c>
      <c r="B6533" s="612">
        <v>43942.57916666667</v>
      </c>
      <c r="C6533" s="405" t="s">
        <v>97</v>
      </c>
      <c r="D6533" s="384">
        <v>1511</v>
      </c>
      <c r="E6533">
        <v>0.05</v>
      </c>
      <c r="F6533">
        <v>1.0873900000000001</v>
      </c>
      <c r="G6533" s="384">
        <v>0</v>
      </c>
      <c r="H6533">
        <v>0</v>
      </c>
    </row>
    <row r="6534" spans="1:10">
      <c r="A6534">
        <v>6526</v>
      </c>
      <c r="B6534" s="612">
        <v>43942.57916666667</v>
      </c>
      <c r="C6534" s="405" t="s">
        <v>2110</v>
      </c>
      <c r="D6534" s="384">
        <v>1511</v>
      </c>
      <c r="E6534">
        <v>0.05</v>
      </c>
      <c r="F6534">
        <v>1.0873900000000001</v>
      </c>
      <c r="G6534" s="384">
        <v>0</v>
      </c>
      <c r="H6534">
        <v>1.0845899999999999</v>
      </c>
    </row>
    <row r="6535" spans="1:10">
      <c r="A6535">
        <v>6539</v>
      </c>
      <c r="B6535" s="612">
        <v>43942.613888888889</v>
      </c>
      <c r="C6535" s="405" t="s">
        <v>2054</v>
      </c>
      <c r="D6535" s="384">
        <v>1511</v>
      </c>
      <c r="E6535">
        <v>0.05</v>
      </c>
      <c r="F6535">
        <v>1.0845899999999999</v>
      </c>
      <c r="G6535" s="384">
        <v>0</v>
      </c>
      <c r="H6535">
        <v>1.0845899999999999</v>
      </c>
      <c r="I6535">
        <v>14</v>
      </c>
      <c r="J6535" s="384">
        <v>30999.79</v>
      </c>
    </row>
    <row r="6536" spans="1:10">
      <c r="A6536">
        <v>6531</v>
      </c>
      <c r="B6536" s="612">
        <v>43942.602083333331</v>
      </c>
      <c r="C6536" s="405" t="s">
        <v>96</v>
      </c>
      <c r="D6536" s="384">
        <v>1512</v>
      </c>
      <c r="E6536">
        <v>0.02</v>
      </c>
      <c r="F6536">
        <v>1.0873699999999999</v>
      </c>
      <c r="G6536" s="384">
        <v>0</v>
      </c>
      <c r="H6536">
        <v>0</v>
      </c>
    </row>
    <row r="6537" spans="1:10">
      <c r="A6537">
        <v>6532</v>
      </c>
      <c r="B6537" s="612">
        <v>43942.602083333331</v>
      </c>
      <c r="C6537" s="405" t="s">
        <v>2110</v>
      </c>
      <c r="D6537" s="384">
        <v>1512</v>
      </c>
      <c r="E6537">
        <v>0.02</v>
      </c>
      <c r="F6537">
        <v>1.0873699999999999</v>
      </c>
      <c r="G6537" s="384">
        <v>0</v>
      </c>
      <c r="H6537">
        <v>1.0883700000000001</v>
      </c>
    </row>
    <row r="6538" spans="1:10">
      <c r="A6538">
        <v>6535</v>
      </c>
      <c r="B6538" s="612">
        <v>43942.613194444442</v>
      </c>
      <c r="C6538" s="405" t="s">
        <v>2110</v>
      </c>
      <c r="D6538" s="384">
        <v>1512</v>
      </c>
      <c r="E6538">
        <v>0.02</v>
      </c>
      <c r="F6538">
        <v>1.0873699999999999</v>
      </c>
      <c r="G6538" s="384">
        <v>0</v>
      </c>
      <c r="H6538">
        <v>1.0875699999999999</v>
      </c>
    </row>
    <row r="6539" spans="1:10">
      <c r="A6539">
        <v>6566</v>
      </c>
      <c r="B6539" s="612">
        <v>43943.460416666669</v>
      </c>
      <c r="C6539" s="405" t="s">
        <v>2054</v>
      </c>
      <c r="D6539" s="384">
        <v>1512</v>
      </c>
      <c r="E6539">
        <v>0.02</v>
      </c>
      <c r="F6539">
        <v>1.0875699999999999</v>
      </c>
      <c r="G6539" s="384">
        <v>0</v>
      </c>
      <c r="H6539">
        <v>1.0875699999999999</v>
      </c>
      <c r="I6539">
        <v>0.32</v>
      </c>
      <c r="J6539" s="384">
        <v>31012.14</v>
      </c>
    </row>
    <row r="6540" spans="1:10">
      <c r="A6540">
        <v>6533</v>
      </c>
      <c r="B6540" s="612">
        <v>43942.613194444442</v>
      </c>
      <c r="C6540" s="405" t="s">
        <v>96</v>
      </c>
      <c r="D6540" s="384">
        <v>1513</v>
      </c>
      <c r="E6540">
        <v>0.02</v>
      </c>
      <c r="F6540">
        <v>1.0857699999999999</v>
      </c>
      <c r="G6540" s="384">
        <v>0</v>
      </c>
      <c r="H6540">
        <v>0</v>
      </c>
    </row>
    <row r="6541" spans="1:10">
      <c r="A6541">
        <v>6534</v>
      </c>
      <c r="B6541" s="612">
        <v>43942.613194444442</v>
      </c>
      <c r="C6541" s="405" t="s">
        <v>2110</v>
      </c>
      <c r="D6541" s="384">
        <v>1513</v>
      </c>
      <c r="E6541">
        <v>0.02</v>
      </c>
      <c r="F6541">
        <v>1.0857699999999999</v>
      </c>
      <c r="G6541" s="384">
        <v>0</v>
      </c>
      <c r="H6541">
        <v>1.0875699999999999</v>
      </c>
    </row>
    <row r="6542" spans="1:10">
      <c r="A6542">
        <v>6567</v>
      </c>
      <c r="B6542" s="612">
        <v>43943.460416666669</v>
      </c>
      <c r="C6542" s="405" t="s">
        <v>2054</v>
      </c>
      <c r="D6542" s="384">
        <v>1513</v>
      </c>
      <c r="E6542">
        <v>0.02</v>
      </c>
      <c r="F6542">
        <v>1.0875699999999999</v>
      </c>
      <c r="G6542" s="384">
        <v>0</v>
      </c>
      <c r="H6542">
        <v>1.0875699999999999</v>
      </c>
      <c r="I6542">
        <v>3.52</v>
      </c>
      <c r="J6542" s="384">
        <v>31015.66</v>
      </c>
    </row>
    <row r="6543" spans="1:10">
      <c r="A6543">
        <v>6540</v>
      </c>
      <c r="B6543" s="612">
        <v>43942.616666666669</v>
      </c>
      <c r="C6543" s="405" t="s">
        <v>97</v>
      </c>
      <c r="D6543" s="384">
        <v>1514</v>
      </c>
      <c r="E6543">
        <v>0.02</v>
      </c>
      <c r="F6543">
        <v>1.0851999999999999</v>
      </c>
      <c r="G6543" s="384">
        <v>0</v>
      </c>
      <c r="H6543">
        <v>0</v>
      </c>
    </row>
    <row r="6544" spans="1:10">
      <c r="A6544">
        <v>6541</v>
      </c>
      <c r="B6544" s="612">
        <v>43942.616666666669</v>
      </c>
      <c r="C6544" s="405" t="s">
        <v>2110</v>
      </c>
      <c r="D6544" s="384">
        <v>1514</v>
      </c>
      <c r="E6544">
        <v>0.02</v>
      </c>
      <c r="F6544">
        <v>1.0851999999999999</v>
      </c>
      <c r="G6544" s="384">
        <v>0</v>
      </c>
      <c r="H6544">
        <v>1.0842000000000001</v>
      </c>
    </row>
    <row r="6545" spans="1:10">
      <c r="A6545">
        <v>6544</v>
      </c>
      <c r="B6545" s="612">
        <v>43942.636111111111</v>
      </c>
      <c r="C6545" s="405" t="s">
        <v>2110</v>
      </c>
      <c r="D6545" s="384">
        <v>1514</v>
      </c>
      <c r="E6545">
        <v>0.02</v>
      </c>
      <c r="F6545">
        <v>1.0851999999999999</v>
      </c>
      <c r="G6545" s="384">
        <v>0</v>
      </c>
      <c r="H6545">
        <v>1.08501</v>
      </c>
    </row>
    <row r="6546" spans="1:10">
      <c r="A6546">
        <v>6545</v>
      </c>
      <c r="B6546" s="612">
        <v>43942.685416666667</v>
      </c>
      <c r="C6546" s="405" t="s">
        <v>2054</v>
      </c>
      <c r="D6546" s="384">
        <v>1514</v>
      </c>
      <c r="E6546">
        <v>0.02</v>
      </c>
      <c r="F6546">
        <v>1.08501</v>
      </c>
      <c r="G6546" s="384">
        <v>0</v>
      </c>
      <c r="H6546">
        <v>1.08501</v>
      </c>
      <c r="I6546">
        <v>0.38</v>
      </c>
      <c r="J6546" s="384">
        <v>31000.17</v>
      </c>
    </row>
    <row r="6547" spans="1:10">
      <c r="A6547">
        <v>6542</v>
      </c>
      <c r="B6547" s="612">
        <v>43942.636111111111</v>
      </c>
      <c r="C6547" s="405" t="s">
        <v>97</v>
      </c>
      <c r="D6547" s="384">
        <v>1515</v>
      </c>
      <c r="E6547">
        <v>0.02</v>
      </c>
      <c r="F6547">
        <v>1.0868199999999999</v>
      </c>
      <c r="G6547" s="384">
        <v>0</v>
      </c>
      <c r="H6547">
        <v>0</v>
      </c>
    </row>
    <row r="6548" spans="1:10">
      <c r="A6548">
        <v>6543</v>
      </c>
      <c r="B6548" s="612">
        <v>43942.636111111111</v>
      </c>
      <c r="C6548" s="405" t="s">
        <v>2110</v>
      </c>
      <c r="D6548" s="384">
        <v>1515</v>
      </c>
      <c r="E6548">
        <v>0.02</v>
      </c>
      <c r="F6548">
        <v>1.0868199999999999</v>
      </c>
      <c r="G6548" s="384">
        <v>0</v>
      </c>
      <c r="H6548">
        <v>1.08501</v>
      </c>
    </row>
    <row r="6549" spans="1:10">
      <c r="A6549">
        <v>6546</v>
      </c>
      <c r="B6549" s="612">
        <v>43942.685416666667</v>
      </c>
      <c r="C6549" s="405" t="s">
        <v>2054</v>
      </c>
      <c r="D6549" s="384">
        <v>1515</v>
      </c>
      <c r="E6549">
        <v>0.02</v>
      </c>
      <c r="F6549">
        <v>1.08501</v>
      </c>
      <c r="G6549" s="384">
        <v>0</v>
      </c>
      <c r="H6549">
        <v>1.08501</v>
      </c>
      <c r="I6549">
        <v>3.62</v>
      </c>
      <c r="J6549" s="384">
        <v>31003.79</v>
      </c>
    </row>
    <row r="6550" spans="1:10">
      <c r="A6550">
        <v>6547</v>
      </c>
      <c r="B6550" s="612">
        <v>43942.713194444441</v>
      </c>
      <c r="C6550" s="405" t="s">
        <v>97</v>
      </c>
      <c r="D6550" s="384">
        <v>1516</v>
      </c>
      <c r="E6550">
        <v>0.02</v>
      </c>
      <c r="F6550">
        <v>1.0849299999999999</v>
      </c>
      <c r="G6550" s="384">
        <v>0</v>
      </c>
      <c r="H6550">
        <v>0</v>
      </c>
    </row>
    <row r="6551" spans="1:10">
      <c r="A6551">
        <v>6548</v>
      </c>
      <c r="B6551" s="612">
        <v>43942.713194444441</v>
      </c>
      <c r="C6551" s="405" t="s">
        <v>2110</v>
      </c>
      <c r="D6551" s="384">
        <v>1516</v>
      </c>
      <c r="E6551">
        <v>0.02</v>
      </c>
      <c r="F6551">
        <v>1.0849299999999999</v>
      </c>
      <c r="G6551" s="384">
        <v>0</v>
      </c>
      <c r="H6551">
        <v>1.0839300000000001</v>
      </c>
    </row>
    <row r="6552" spans="1:10">
      <c r="A6552">
        <v>6551</v>
      </c>
      <c r="B6552" s="612">
        <v>43942.818749999999</v>
      </c>
      <c r="C6552" s="405" t="s">
        <v>2110</v>
      </c>
      <c r="D6552" s="384">
        <v>1516</v>
      </c>
      <c r="E6552">
        <v>0.02</v>
      </c>
      <c r="F6552">
        <v>1.0849299999999999</v>
      </c>
      <c r="G6552" s="384">
        <v>0</v>
      </c>
      <c r="H6552">
        <v>1.0847500000000001</v>
      </c>
    </row>
    <row r="6553" spans="1:10">
      <c r="A6553">
        <v>6552</v>
      </c>
      <c r="B6553" s="612">
        <v>43943.18472222222</v>
      </c>
      <c r="C6553" s="405" t="s">
        <v>2054</v>
      </c>
      <c r="D6553" s="384">
        <v>1516</v>
      </c>
      <c r="E6553">
        <v>0.02</v>
      </c>
      <c r="F6553">
        <v>1.0847500000000001</v>
      </c>
      <c r="G6553" s="384">
        <v>0</v>
      </c>
      <c r="H6553">
        <v>1.0847500000000001</v>
      </c>
      <c r="I6553">
        <v>0.38</v>
      </c>
      <c r="J6553" s="384">
        <v>31004.18</v>
      </c>
    </row>
    <row r="6554" spans="1:10">
      <c r="A6554">
        <v>6549</v>
      </c>
      <c r="B6554" s="612">
        <v>43942.818749999999</v>
      </c>
      <c r="C6554" s="405" t="s">
        <v>97</v>
      </c>
      <c r="D6554" s="384">
        <v>1517</v>
      </c>
      <c r="E6554">
        <v>0.02</v>
      </c>
      <c r="F6554">
        <v>1.08656</v>
      </c>
      <c r="G6554" s="384">
        <v>0</v>
      </c>
      <c r="H6554">
        <v>0</v>
      </c>
    </row>
    <row r="6555" spans="1:10">
      <c r="A6555">
        <v>6550</v>
      </c>
      <c r="B6555" s="612">
        <v>43942.818749999999</v>
      </c>
      <c r="C6555" s="405" t="s">
        <v>2110</v>
      </c>
      <c r="D6555" s="384">
        <v>1517</v>
      </c>
      <c r="E6555">
        <v>0.02</v>
      </c>
      <c r="F6555">
        <v>1.08656</v>
      </c>
      <c r="G6555" s="384">
        <v>0</v>
      </c>
      <c r="H6555">
        <v>1.0847500000000001</v>
      </c>
    </row>
    <row r="6556" spans="1:10">
      <c r="A6556">
        <v>6553</v>
      </c>
      <c r="B6556" s="612">
        <v>43943.18472222222</v>
      </c>
      <c r="C6556" s="405" t="s">
        <v>2054</v>
      </c>
      <c r="D6556" s="384">
        <v>1517</v>
      </c>
      <c r="E6556">
        <v>0.02</v>
      </c>
      <c r="F6556">
        <v>1.0847500000000001</v>
      </c>
      <c r="G6556" s="384">
        <v>0</v>
      </c>
      <c r="H6556">
        <v>1.0847500000000001</v>
      </c>
      <c r="I6556">
        <v>3.64</v>
      </c>
      <c r="J6556" s="384">
        <v>31007.82</v>
      </c>
    </row>
    <row r="6557" spans="1:10">
      <c r="A6557">
        <v>6554</v>
      </c>
      <c r="B6557" s="612">
        <v>43943.245138888888</v>
      </c>
      <c r="C6557" s="405" t="s">
        <v>97</v>
      </c>
      <c r="D6557" s="384">
        <v>1518</v>
      </c>
      <c r="E6557">
        <v>0.02</v>
      </c>
      <c r="F6557">
        <v>1.0855900000000001</v>
      </c>
      <c r="G6557" s="384">
        <v>0</v>
      </c>
      <c r="H6557">
        <v>0</v>
      </c>
    </row>
    <row r="6558" spans="1:10">
      <c r="A6558">
        <v>6555</v>
      </c>
      <c r="B6558" s="612">
        <v>43943.245138888888</v>
      </c>
      <c r="C6558" s="405" t="s">
        <v>2110</v>
      </c>
      <c r="D6558" s="384">
        <v>1518</v>
      </c>
      <c r="E6558">
        <v>0.02</v>
      </c>
      <c r="F6558">
        <v>1.0855900000000001</v>
      </c>
      <c r="G6558" s="384">
        <v>0</v>
      </c>
      <c r="H6558">
        <v>1.0845899999999999</v>
      </c>
    </row>
    <row r="6559" spans="1:10">
      <c r="A6559">
        <v>6558</v>
      </c>
      <c r="B6559" s="612">
        <v>43943.305555555555</v>
      </c>
      <c r="C6559" s="405" t="s">
        <v>2110</v>
      </c>
      <c r="D6559" s="384">
        <v>1518</v>
      </c>
      <c r="E6559">
        <v>0.02</v>
      </c>
      <c r="F6559">
        <v>1.0855900000000001</v>
      </c>
      <c r="G6559" s="384">
        <v>0</v>
      </c>
      <c r="H6559">
        <v>1.0853900000000001</v>
      </c>
    </row>
    <row r="6560" spans="1:10">
      <c r="A6560">
        <v>6559</v>
      </c>
      <c r="B6560" s="612">
        <v>43943.353472222225</v>
      </c>
      <c r="C6560" s="405" t="s">
        <v>2054</v>
      </c>
      <c r="D6560" s="384">
        <v>1518</v>
      </c>
      <c r="E6560">
        <v>0.02</v>
      </c>
      <c r="F6560">
        <v>1.0853900000000001</v>
      </c>
      <c r="G6560" s="384">
        <v>0</v>
      </c>
      <c r="H6560">
        <v>1.0853900000000001</v>
      </c>
      <c r="I6560">
        <v>0.4</v>
      </c>
      <c r="J6560" s="384">
        <v>31008.22</v>
      </c>
    </row>
    <row r="6561" spans="1:10">
      <c r="A6561">
        <v>6556</v>
      </c>
      <c r="B6561" s="612">
        <v>43943.305555555555</v>
      </c>
      <c r="C6561" s="405" t="s">
        <v>97</v>
      </c>
      <c r="D6561" s="384">
        <v>1519</v>
      </c>
      <c r="E6561">
        <v>0.02</v>
      </c>
      <c r="F6561">
        <v>1.0871900000000001</v>
      </c>
      <c r="G6561" s="384">
        <v>0</v>
      </c>
      <c r="H6561">
        <v>0</v>
      </c>
    </row>
    <row r="6562" spans="1:10">
      <c r="A6562">
        <v>6557</v>
      </c>
      <c r="B6562" s="612">
        <v>43943.305555555555</v>
      </c>
      <c r="C6562" s="405" t="s">
        <v>2110</v>
      </c>
      <c r="D6562" s="384">
        <v>1519</v>
      </c>
      <c r="E6562">
        <v>0.02</v>
      </c>
      <c r="F6562">
        <v>1.0871900000000001</v>
      </c>
      <c r="G6562" s="384">
        <v>0</v>
      </c>
      <c r="H6562">
        <v>1.0853900000000001</v>
      </c>
    </row>
    <row r="6563" spans="1:10">
      <c r="A6563">
        <v>6560</v>
      </c>
      <c r="B6563" s="612">
        <v>43943.353472222225</v>
      </c>
      <c r="C6563" s="405" t="s">
        <v>2054</v>
      </c>
      <c r="D6563" s="384">
        <v>1519</v>
      </c>
      <c r="E6563">
        <v>0.02</v>
      </c>
      <c r="F6563">
        <v>1.0853900000000001</v>
      </c>
      <c r="G6563" s="384">
        <v>0</v>
      </c>
      <c r="H6563">
        <v>1.0853900000000001</v>
      </c>
      <c r="I6563">
        <v>3.6</v>
      </c>
      <c r="J6563" s="384">
        <v>31011.82</v>
      </c>
    </row>
    <row r="6564" spans="1:10">
      <c r="A6564">
        <v>6561</v>
      </c>
      <c r="B6564" s="612">
        <v>43943.356249999997</v>
      </c>
      <c r="C6564" s="405" t="s">
        <v>97</v>
      </c>
      <c r="D6564" s="384">
        <v>1520</v>
      </c>
      <c r="E6564">
        <v>0.02</v>
      </c>
      <c r="F6564">
        <v>1.08585</v>
      </c>
      <c r="G6564" s="384">
        <v>0</v>
      </c>
      <c r="H6564">
        <v>0</v>
      </c>
    </row>
    <row r="6565" spans="1:10">
      <c r="A6565">
        <v>6562</v>
      </c>
      <c r="B6565" s="612">
        <v>43943.356249999997</v>
      </c>
      <c r="C6565" s="405" t="s">
        <v>2110</v>
      </c>
      <c r="D6565" s="384">
        <v>1520</v>
      </c>
      <c r="E6565">
        <v>0.02</v>
      </c>
      <c r="F6565">
        <v>1.08585</v>
      </c>
      <c r="G6565" s="384">
        <v>0</v>
      </c>
      <c r="H6565">
        <v>1.0848500000000001</v>
      </c>
    </row>
    <row r="6566" spans="1:10">
      <c r="A6566">
        <v>6565</v>
      </c>
      <c r="B6566" s="612">
        <v>43943.460416666669</v>
      </c>
      <c r="C6566" s="405" t="s">
        <v>2110</v>
      </c>
      <c r="D6566" s="384">
        <v>1520</v>
      </c>
      <c r="E6566">
        <v>0.02</v>
      </c>
      <c r="F6566">
        <v>1.08585</v>
      </c>
      <c r="G6566" s="384">
        <v>0</v>
      </c>
      <c r="H6566">
        <v>1.0856600000000001</v>
      </c>
    </row>
    <row r="6567" spans="1:10">
      <c r="A6567">
        <v>6576</v>
      </c>
      <c r="B6567" s="612">
        <v>43943.57708333333</v>
      </c>
      <c r="C6567" s="405" t="s">
        <v>2054</v>
      </c>
      <c r="D6567" s="384">
        <v>1520</v>
      </c>
      <c r="E6567">
        <v>0.02</v>
      </c>
      <c r="F6567">
        <v>1.0856600000000001</v>
      </c>
      <c r="G6567" s="384">
        <v>0</v>
      </c>
      <c r="H6567">
        <v>1.0856600000000001</v>
      </c>
      <c r="I6567">
        <v>0.38</v>
      </c>
      <c r="J6567" s="384">
        <v>31018.04</v>
      </c>
    </row>
    <row r="6568" spans="1:10">
      <c r="A6568">
        <v>6563</v>
      </c>
      <c r="B6568" s="612">
        <v>43943.460416666669</v>
      </c>
      <c r="C6568" s="405" t="s">
        <v>97</v>
      </c>
      <c r="D6568" s="384">
        <v>1521</v>
      </c>
      <c r="E6568">
        <v>0.02</v>
      </c>
      <c r="F6568">
        <v>1.0874600000000001</v>
      </c>
      <c r="G6568" s="384">
        <v>0</v>
      </c>
      <c r="H6568">
        <v>0</v>
      </c>
    </row>
    <row r="6569" spans="1:10">
      <c r="A6569">
        <v>6564</v>
      </c>
      <c r="B6569" s="612">
        <v>43943.460416666669</v>
      </c>
      <c r="C6569" s="405" t="s">
        <v>2110</v>
      </c>
      <c r="D6569" s="384">
        <v>1521</v>
      </c>
      <c r="E6569">
        <v>0.02</v>
      </c>
      <c r="F6569">
        <v>1.0874600000000001</v>
      </c>
      <c r="G6569" s="384">
        <v>0</v>
      </c>
      <c r="H6569">
        <v>1.0856600000000001</v>
      </c>
    </row>
    <row r="6570" spans="1:10">
      <c r="A6570">
        <v>6577</v>
      </c>
      <c r="B6570" s="612">
        <v>43943.57708333333</v>
      </c>
      <c r="C6570" s="405" t="s">
        <v>2054</v>
      </c>
      <c r="D6570" s="384">
        <v>1521</v>
      </c>
      <c r="E6570">
        <v>0.02</v>
      </c>
      <c r="F6570">
        <v>1.0856600000000001</v>
      </c>
      <c r="G6570" s="384">
        <v>0</v>
      </c>
      <c r="H6570">
        <v>1.0856600000000001</v>
      </c>
      <c r="I6570">
        <v>3.6</v>
      </c>
      <c r="J6570" s="384">
        <v>31021.64</v>
      </c>
    </row>
    <row r="6571" spans="1:10">
      <c r="A6571">
        <v>6568</v>
      </c>
      <c r="B6571" s="612">
        <v>43943.464583333334</v>
      </c>
      <c r="C6571" s="405" t="s">
        <v>96</v>
      </c>
      <c r="D6571" s="384">
        <v>1522</v>
      </c>
      <c r="E6571">
        <v>0.02</v>
      </c>
      <c r="F6571">
        <v>1.0869899999999999</v>
      </c>
      <c r="G6571" s="384">
        <v>0</v>
      </c>
      <c r="H6571">
        <v>0</v>
      </c>
    </row>
    <row r="6572" spans="1:10">
      <c r="A6572">
        <v>6569</v>
      </c>
      <c r="B6572" s="612">
        <v>43943.464583333334</v>
      </c>
      <c r="C6572" s="405" t="s">
        <v>2110</v>
      </c>
      <c r="D6572" s="384">
        <v>1522</v>
      </c>
      <c r="E6572">
        <v>0.02</v>
      </c>
      <c r="F6572">
        <v>1.0869899999999999</v>
      </c>
      <c r="G6572" s="384">
        <v>0</v>
      </c>
      <c r="H6572">
        <v>1.08799</v>
      </c>
    </row>
    <row r="6573" spans="1:10">
      <c r="A6573">
        <v>6570</v>
      </c>
      <c r="B6573" s="612">
        <v>43943.469444444447</v>
      </c>
      <c r="C6573" s="405" t="s">
        <v>2054</v>
      </c>
      <c r="D6573" s="384">
        <v>1522</v>
      </c>
      <c r="E6573">
        <v>0.02</v>
      </c>
      <c r="F6573">
        <v>1.08799</v>
      </c>
      <c r="G6573" s="384">
        <v>0</v>
      </c>
      <c r="H6573">
        <v>1.08799</v>
      </c>
      <c r="I6573">
        <v>2</v>
      </c>
      <c r="J6573" s="384">
        <v>31017.66</v>
      </c>
    </row>
    <row r="6574" spans="1:10">
      <c r="A6574">
        <v>6571</v>
      </c>
      <c r="B6574" s="612">
        <v>43943.472222222219</v>
      </c>
      <c r="C6574" s="405" t="s">
        <v>96</v>
      </c>
      <c r="D6574" s="384">
        <v>1523</v>
      </c>
      <c r="E6574">
        <v>0.02</v>
      </c>
      <c r="F6574">
        <v>1.08815</v>
      </c>
      <c r="G6574" s="384">
        <v>0</v>
      </c>
      <c r="H6574">
        <v>0</v>
      </c>
    </row>
    <row r="6575" spans="1:10">
      <c r="A6575">
        <v>6572</v>
      </c>
      <c r="B6575" s="612">
        <v>43943.472222222219</v>
      </c>
      <c r="C6575" s="405" t="s">
        <v>2110</v>
      </c>
      <c r="D6575" s="384">
        <v>1523</v>
      </c>
      <c r="E6575">
        <v>0.02</v>
      </c>
      <c r="F6575">
        <v>1.08815</v>
      </c>
      <c r="G6575" s="384">
        <v>0</v>
      </c>
      <c r="H6575">
        <v>1.0891500000000001</v>
      </c>
    </row>
    <row r="6576" spans="1:10">
      <c r="A6576">
        <v>6575</v>
      </c>
      <c r="B6576" s="612">
        <v>43943.506249999999</v>
      </c>
      <c r="C6576" s="405" t="s">
        <v>2110</v>
      </c>
      <c r="D6576" s="384">
        <v>1523</v>
      </c>
      <c r="E6576">
        <v>0.02</v>
      </c>
      <c r="F6576">
        <v>1.08815</v>
      </c>
      <c r="G6576" s="384">
        <v>0</v>
      </c>
      <c r="H6576">
        <v>1.0883499999999999</v>
      </c>
    </row>
    <row r="6577" spans="1:10">
      <c r="A6577">
        <v>6581</v>
      </c>
      <c r="B6577" s="612">
        <v>43943.595833333333</v>
      </c>
      <c r="C6577" s="405" t="s">
        <v>2110</v>
      </c>
      <c r="D6577" s="384">
        <v>1523</v>
      </c>
      <c r="E6577">
        <v>0.02</v>
      </c>
      <c r="F6577">
        <v>1.08815</v>
      </c>
      <c r="G6577" s="384">
        <v>0</v>
      </c>
      <c r="H6577">
        <v>1.08731</v>
      </c>
    </row>
    <row r="6578" spans="1:10">
      <c r="A6578">
        <v>6586</v>
      </c>
      <c r="B6578" s="612">
        <v>43943.609722222223</v>
      </c>
      <c r="C6578" s="405" t="s">
        <v>2110</v>
      </c>
      <c r="D6578" s="384">
        <v>1523</v>
      </c>
      <c r="E6578">
        <v>0.02</v>
      </c>
      <c r="F6578">
        <v>1.08815</v>
      </c>
      <c r="G6578" s="384">
        <v>0</v>
      </c>
      <c r="H6578">
        <v>1.0860300000000001</v>
      </c>
    </row>
    <row r="6579" spans="1:10">
      <c r="A6579">
        <v>6598</v>
      </c>
      <c r="B6579" s="612">
        <v>43943.706250000003</v>
      </c>
      <c r="C6579" s="405" t="s">
        <v>2110</v>
      </c>
      <c r="D6579" s="384">
        <v>1523</v>
      </c>
      <c r="E6579">
        <v>0.02</v>
      </c>
      <c r="F6579">
        <v>1.08815</v>
      </c>
      <c r="G6579" s="384">
        <v>0</v>
      </c>
      <c r="H6579">
        <v>1.0846899999999999</v>
      </c>
    </row>
    <row r="6580" spans="1:10">
      <c r="A6580">
        <v>6615</v>
      </c>
      <c r="B6580" s="612">
        <v>43944.307638888888</v>
      </c>
      <c r="C6580" s="405" t="s">
        <v>2110</v>
      </c>
      <c r="D6580" s="384">
        <v>1523</v>
      </c>
      <c r="E6580">
        <v>0.02</v>
      </c>
      <c r="F6580">
        <v>1.08815</v>
      </c>
      <c r="G6580" s="384">
        <v>0</v>
      </c>
      <c r="H6580">
        <v>1.08311</v>
      </c>
    </row>
    <row r="6581" spans="1:10">
      <c r="A6581">
        <v>6626</v>
      </c>
      <c r="B6581" s="612">
        <v>43944.413888888892</v>
      </c>
      <c r="C6581" s="405" t="s">
        <v>2110</v>
      </c>
      <c r="D6581" s="384">
        <v>1523</v>
      </c>
      <c r="E6581">
        <v>0.02</v>
      </c>
      <c r="F6581">
        <v>1.08815</v>
      </c>
      <c r="G6581" s="384">
        <v>0</v>
      </c>
      <c r="H6581">
        <v>1.08144</v>
      </c>
    </row>
    <row r="6582" spans="1:10">
      <c r="A6582">
        <v>6639</v>
      </c>
      <c r="B6582" s="612">
        <v>43944.593055555553</v>
      </c>
      <c r="C6582" s="405" t="s">
        <v>2054</v>
      </c>
      <c r="D6582" s="384">
        <v>1523</v>
      </c>
      <c r="E6582">
        <v>0.02</v>
      </c>
      <c r="F6582">
        <v>1.08144</v>
      </c>
      <c r="G6582" s="384">
        <v>0</v>
      </c>
      <c r="H6582">
        <v>1.08144</v>
      </c>
      <c r="I6582">
        <v>-13.66</v>
      </c>
      <c r="J6582" s="384">
        <v>31021.96</v>
      </c>
    </row>
    <row r="6583" spans="1:10">
      <c r="A6583">
        <v>6573</v>
      </c>
      <c r="B6583" s="612">
        <v>43943.506249999999</v>
      </c>
      <c r="C6583" s="405" t="s">
        <v>96</v>
      </c>
      <c r="D6583" s="384">
        <v>1524</v>
      </c>
      <c r="E6583">
        <v>0.02</v>
      </c>
      <c r="F6583">
        <v>1.0865400000000001</v>
      </c>
      <c r="G6583" s="384">
        <v>0</v>
      </c>
      <c r="H6583">
        <v>0</v>
      </c>
    </row>
    <row r="6584" spans="1:10">
      <c r="A6584">
        <v>6574</v>
      </c>
      <c r="B6584" s="612">
        <v>43943.506249999999</v>
      </c>
      <c r="C6584" s="405" t="s">
        <v>2110</v>
      </c>
      <c r="D6584" s="384">
        <v>1524</v>
      </c>
      <c r="E6584">
        <v>0.02</v>
      </c>
      <c r="F6584">
        <v>1.0865400000000001</v>
      </c>
      <c r="G6584" s="384">
        <v>0</v>
      </c>
      <c r="H6584">
        <v>1.0883499999999999</v>
      </c>
    </row>
    <row r="6585" spans="1:10">
      <c r="A6585">
        <v>6580</v>
      </c>
      <c r="B6585" s="612">
        <v>43943.595833333333</v>
      </c>
      <c r="C6585" s="405" t="s">
        <v>2110</v>
      </c>
      <c r="D6585" s="384">
        <v>1524</v>
      </c>
      <c r="E6585">
        <v>0.02</v>
      </c>
      <c r="F6585">
        <v>1.0865400000000001</v>
      </c>
      <c r="G6585" s="384">
        <v>0</v>
      </c>
      <c r="H6585">
        <v>1.08731</v>
      </c>
    </row>
    <row r="6586" spans="1:10">
      <c r="A6586">
        <v>6585</v>
      </c>
      <c r="B6586" s="612">
        <v>43943.609722222223</v>
      </c>
      <c r="C6586" s="405" t="s">
        <v>2110</v>
      </c>
      <c r="D6586" s="384">
        <v>1524</v>
      </c>
      <c r="E6586">
        <v>0.02</v>
      </c>
      <c r="F6586">
        <v>1.0865400000000001</v>
      </c>
      <c r="G6586" s="384">
        <v>0</v>
      </c>
      <c r="H6586">
        <v>1.0860300000000001</v>
      </c>
    </row>
    <row r="6587" spans="1:10">
      <c r="A6587">
        <v>6597</v>
      </c>
      <c r="B6587" s="612">
        <v>43943.706250000003</v>
      </c>
      <c r="C6587" s="405" t="s">
        <v>2110</v>
      </c>
      <c r="D6587" s="384">
        <v>1524</v>
      </c>
      <c r="E6587">
        <v>0.02</v>
      </c>
      <c r="F6587">
        <v>1.0865400000000001</v>
      </c>
      <c r="G6587" s="384">
        <v>0</v>
      </c>
      <c r="H6587">
        <v>1.0846899999999999</v>
      </c>
    </row>
    <row r="6588" spans="1:10">
      <c r="A6588">
        <v>6614</v>
      </c>
      <c r="B6588" s="612">
        <v>43944.307638888888</v>
      </c>
      <c r="C6588" s="405" t="s">
        <v>2110</v>
      </c>
      <c r="D6588" s="384">
        <v>1524</v>
      </c>
      <c r="E6588">
        <v>0.02</v>
      </c>
      <c r="F6588">
        <v>1.0865400000000001</v>
      </c>
      <c r="G6588" s="384">
        <v>0</v>
      </c>
      <c r="H6588">
        <v>1.08311</v>
      </c>
    </row>
    <row r="6589" spans="1:10">
      <c r="A6589">
        <v>6625</v>
      </c>
      <c r="B6589" s="612">
        <v>43944.413888888892</v>
      </c>
      <c r="C6589" s="405" t="s">
        <v>2110</v>
      </c>
      <c r="D6589" s="384">
        <v>1524</v>
      </c>
      <c r="E6589">
        <v>0.02</v>
      </c>
      <c r="F6589">
        <v>1.0865400000000001</v>
      </c>
      <c r="G6589" s="384">
        <v>0</v>
      </c>
      <c r="H6589">
        <v>1.08144</v>
      </c>
    </row>
    <row r="6590" spans="1:10">
      <c r="A6590">
        <v>6640</v>
      </c>
      <c r="B6590" s="612">
        <v>43944.593055555553</v>
      </c>
      <c r="C6590" s="405" t="s">
        <v>2054</v>
      </c>
      <c r="D6590" s="384">
        <v>1524</v>
      </c>
      <c r="E6590">
        <v>0.02</v>
      </c>
      <c r="F6590">
        <v>1.08144</v>
      </c>
      <c r="G6590" s="384">
        <v>0</v>
      </c>
      <c r="H6590">
        <v>1.08144</v>
      </c>
      <c r="I6590">
        <v>-10.44</v>
      </c>
      <c r="J6590" s="384">
        <v>31011.52</v>
      </c>
    </row>
    <row r="6591" spans="1:10">
      <c r="A6591">
        <v>6578</v>
      </c>
      <c r="B6591" s="612">
        <v>43943.595833333333</v>
      </c>
      <c r="C6591" s="405" t="s">
        <v>96</v>
      </c>
      <c r="D6591" s="384">
        <v>1525</v>
      </c>
      <c r="E6591">
        <v>0.03</v>
      </c>
      <c r="F6591">
        <v>1.08494</v>
      </c>
      <c r="G6591" s="384">
        <v>0</v>
      </c>
      <c r="H6591">
        <v>0</v>
      </c>
    </row>
    <row r="6592" spans="1:10">
      <c r="A6592">
        <v>6579</v>
      </c>
      <c r="B6592" s="612">
        <v>43943.595833333333</v>
      </c>
      <c r="C6592" s="405" t="s">
        <v>2110</v>
      </c>
      <c r="D6592" s="384">
        <v>1525</v>
      </c>
      <c r="E6592">
        <v>0.03</v>
      </c>
      <c r="F6592">
        <v>1.08494</v>
      </c>
      <c r="G6592" s="384">
        <v>0</v>
      </c>
      <c r="H6592">
        <v>1.08731</v>
      </c>
    </row>
    <row r="6593" spans="1:10">
      <c r="A6593">
        <v>6584</v>
      </c>
      <c r="B6593" s="612">
        <v>43943.609722222223</v>
      </c>
      <c r="C6593" s="405" t="s">
        <v>2110</v>
      </c>
      <c r="D6593" s="384">
        <v>1525</v>
      </c>
      <c r="E6593">
        <v>0.03</v>
      </c>
      <c r="F6593">
        <v>1.08494</v>
      </c>
      <c r="G6593" s="384">
        <v>0</v>
      </c>
      <c r="H6593">
        <v>1.0860300000000001</v>
      </c>
    </row>
    <row r="6594" spans="1:10">
      <c r="A6594">
        <v>6596</v>
      </c>
      <c r="B6594" s="612">
        <v>43943.706250000003</v>
      </c>
      <c r="C6594" s="405" t="s">
        <v>2110</v>
      </c>
      <c r="D6594" s="384">
        <v>1525</v>
      </c>
      <c r="E6594">
        <v>0.03</v>
      </c>
      <c r="F6594">
        <v>1.08494</v>
      </c>
      <c r="G6594" s="384">
        <v>0</v>
      </c>
      <c r="H6594">
        <v>1.0846899999999999</v>
      </c>
    </row>
    <row r="6595" spans="1:10">
      <c r="A6595">
        <v>6613</v>
      </c>
      <c r="B6595" s="612">
        <v>43944.307638888888</v>
      </c>
      <c r="C6595" s="405" t="s">
        <v>2110</v>
      </c>
      <c r="D6595" s="384">
        <v>1525</v>
      </c>
      <c r="E6595">
        <v>0.03</v>
      </c>
      <c r="F6595">
        <v>1.08494</v>
      </c>
      <c r="G6595" s="384">
        <v>0</v>
      </c>
      <c r="H6595">
        <v>1.08311</v>
      </c>
    </row>
    <row r="6596" spans="1:10">
      <c r="A6596">
        <v>6624</v>
      </c>
      <c r="B6596" s="612">
        <v>43944.413888888892</v>
      </c>
      <c r="C6596" s="405" t="s">
        <v>2110</v>
      </c>
      <c r="D6596" s="384">
        <v>1525</v>
      </c>
      <c r="E6596">
        <v>0.03</v>
      </c>
      <c r="F6596">
        <v>1.08494</v>
      </c>
      <c r="G6596" s="384">
        <v>0</v>
      </c>
      <c r="H6596">
        <v>1.08144</v>
      </c>
    </row>
    <row r="6597" spans="1:10">
      <c r="A6597">
        <v>6641</v>
      </c>
      <c r="B6597" s="612">
        <v>43944.593055555553</v>
      </c>
      <c r="C6597" s="405" t="s">
        <v>2054</v>
      </c>
      <c r="D6597" s="384">
        <v>1525</v>
      </c>
      <c r="E6597">
        <v>0.03</v>
      </c>
      <c r="F6597">
        <v>1.08144</v>
      </c>
      <c r="G6597" s="384">
        <v>0</v>
      </c>
      <c r="H6597">
        <v>1.08144</v>
      </c>
      <c r="I6597">
        <v>-10.86</v>
      </c>
      <c r="J6597" s="384">
        <v>31000.65</v>
      </c>
    </row>
    <row r="6598" spans="1:10">
      <c r="A6598">
        <v>6582</v>
      </c>
      <c r="B6598" s="612">
        <v>43943.609722222223</v>
      </c>
      <c r="C6598" s="405" t="s">
        <v>96</v>
      </c>
      <c r="D6598" s="384">
        <v>1526</v>
      </c>
      <c r="E6598">
        <v>0.05</v>
      </c>
      <c r="F6598">
        <v>1.0832299999999999</v>
      </c>
      <c r="G6598" s="384">
        <v>0</v>
      </c>
      <c r="H6598">
        <v>0</v>
      </c>
    </row>
    <row r="6599" spans="1:10">
      <c r="A6599">
        <v>6583</v>
      </c>
      <c r="B6599" s="612">
        <v>43943.609722222223</v>
      </c>
      <c r="C6599" s="405" t="s">
        <v>2110</v>
      </c>
      <c r="D6599" s="384">
        <v>1526</v>
      </c>
      <c r="E6599">
        <v>0.05</v>
      </c>
      <c r="F6599">
        <v>1.0832299999999999</v>
      </c>
      <c r="G6599" s="384">
        <v>0</v>
      </c>
      <c r="H6599">
        <v>1.0860300000000001</v>
      </c>
    </row>
    <row r="6600" spans="1:10">
      <c r="A6600">
        <v>6595</v>
      </c>
      <c r="B6600" s="612">
        <v>43943.706250000003</v>
      </c>
      <c r="C6600" s="405" t="s">
        <v>2110</v>
      </c>
      <c r="D6600" s="384">
        <v>1526</v>
      </c>
      <c r="E6600">
        <v>0.05</v>
      </c>
      <c r="F6600">
        <v>1.0832299999999999</v>
      </c>
      <c r="G6600" s="384">
        <v>0</v>
      </c>
      <c r="H6600">
        <v>1.0846899999999999</v>
      </c>
    </row>
    <row r="6601" spans="1:10">
      <c r="A6601">
        <v>6612</v>
      </c>
      <c r="B6601" s="612">
        <v>43944.307638888888</v>
      </c>
      <c r="C6601" s="405" t="s">
        <v>2110</v>
      </c>
      <c r="D6601" s="384">
        <v>1526</v>
      </c>
      <c r="E6601">
        <v>0.05</v>
      </c>
      <c r="F6601">
        <v>1.0832299999999999</v>
      </c>
      <c r="G6601" s="384">
        <v>0</v>
      </c>
      <c r="H6601">
        <v>1.08311</v>
      </c>
    </row>
    <row r="6602" spans="1:10">
      <c r="A6602">
        <v>6623</v>
      </c>
      <c r="B6602" s="612">
        <v>43944.413888888892</v>
      </c>
      <c r="C6602" s="405" t="s">
        <v>2110</v>
      </c>
      <c r="D6602" s="384">
        <v>1526</v>
      </c>
      <c r="E6602">
        <v>0.05</v>
      </c>
      <c r="F6602">
        <v>1.0832299999999999</v>
      </c>
      <c r="G6602" s="384">
        <v>0</v>
      </c>
      <c r="H6602">
        <v>1.08144</v>
      </c>
    </row>
    <row r="6603" spans="1:10">
      <c r="A6603">
        <v>6642</v>
      </c>
      <c r="B6603" s="612">
        <v>43944.593055555553</v>
      </c>
      <c r="C6603" s="405" t="s">
        <v>2054</v>
      </c>
      <c r="D6603" s="384">
        <v>1526</v>
      </c>
      <c r="E6603">
        <v>0.05</v>
      </c>
      <c r="F6603">
        <v>1.08144</v>
      </c>
      <c r="G6603" s="384">
        <v>0</v>
      </c>
      <c r="H6603">
        <v>1.08144</v>
      </c>
      <c r="I6603">
        <v>-9.5500000000000007</v>
      </c>
      <c r="J6603" s="384">
        <v>30991.1</v>
      </c>
    </row>
    <row r="6604" spans="1:10">
      <c r="A6604">
        <v>6587</v>
      </c>
      <c r="B6604" s="612">
        <v>43943.612500000003</v>
      </c>
      <c r="C6604" s="405" t="s">
        <v>97</v>
      </c>
      <c r="D6604" s="384">
        <v>1527</v>
      </c>
      <c r="E6604">
        <v>0.02</v>
      </c>
      <c r="F6604">
        <v>1.0838000000000001</v>
      </c>
      <c r="G6604" s="384">
        <v>0</v>
      </c>
      <c r="H6604">
        <v>0</v>
      </c>
    </row>
    <row r="6605" spans="1:10">
      <c r="A6605">
        <v>6588</v>
      </c>
      <c r="B6605" s="612">
        <v>43943.612500000003</v>
      </c>
      <c r="C6605" s="405" t="s">
        <v>2110</v>
      </c>
      <c r="D6605" s="384">
        <v>1527</v>
      </c>
      <c r="E6605">
        <v>0.02</v>
      </c>
      <c r="F6605">
        <v>1.0838000000000001</v>
      </c>
      <c r="G6605" s="384">
        <v>0</v>
      </c>
      <c r="H6605">
        <v>1.0828</v>
      </c>
    </row>
    <row r="6606" spans="1:10">
      <c r="A6606">
        <v>6589</v>
      </c>
      <c r="B6606" s="612">
        <v>43943.623611111114</v>
      </c>
      <c r="C6606" s="405" t="s">
        <v>2054</v>
      </c>
      <c r="D6606" s="384">
        <v>1527</v>
      </c>
      <c r="E6606">
        <v>0.02</v>
      </c>
      <c r="F6606">
        <v>1.0828</v>
      </c>
      <c r="G6606" s="384">
        <v>0</v>
      </c>
      <c r="H6606">
        <v>1.0828</v>
      </c>
      <c r="I6606">
        <v>2</v>
      </c>
      <c r="J6606" s="384">
        <v>31023.64</v>
      </c>
    </row>
    <row r="6607" spans="1:10">
      <c r="A6607">
        <v>6590</v>
      </c>
      <c r="B6607" s="612">
        <v>43943.636805555558</v>
      </c>
      <c r="C6607" s="405" t="s">
        <v>97</v>
      </c>
      <c r="D6607" s="384">
        <v>1528</v>
      </c>
      <c r="E6607">
        <v>0.02</v>
      </c>
      <c r="F6607">
        <v>1.0830200000000001</v>
      </c>
      <c r="G6607" s="384">
        <v>0</v>
      </c>
      <c r="H6607">
        <v>0</v>
      </c>
    </row>
    <row r="6608" spans="1:10">
      <c r="A6608">
        <v>6591</v>
      </c>
      <c r="B6608" s="612">
        <v>43943.636805555558</v>
      </c>
      <c r="C6608" s="405" t="s">
        <v>2110</v>
      </c>
      <c r="D6608" s="384">
        <v>1528</v>
      </c>
      <c r="E6608">
        <v>0.02</v>
      </c>
      <c r="F6608">
        <v>1.0830200000000001</v>
      </c>
      <c r="G6608" s="384">
        <v>0</v>
      </c>
      <c r="H6608">
        <v>1.08202</v>
      </c>
    </row>
    <row r="6609" spans="1:10">
      <c r="A6609">
        <v>6592</v>
      </c>
      <c r="B6609" s="612">
        <v>43943.68472222222</v>
      </c>
      <c r="C6609" s="405" t="s">
        <v>2054</v>
      </c>
      <c r="D6609" s="384">
        <v>1528</v>
      </c>
      <c r="E6609">
        <v>0.02</v>
      </c>
      <c r="F6609">
        <v>1.08202</v>
      </c>
      <c r="G6609" s="384">
        <v>0</v>
      </c>
      <c r="H6609">
        <v>1.08202</v>
      </c>
      <c r="I6609">
        <v>2</v>
      </c>
      <c r="J6609" s="384">
        <v>31025.64</v>
      </c>
    </row>
    <row r="6610" spans="1:10">
      <c r="A6610">
        <v>6593</v>
      </c>
      <c r="B6610" s="612">
        <v>43943.706250000003</v>
      </c>
      <c r="C6610" s="405" t="s">
        <v>96</v>
      </c>
      <c r="D6610" s="384">
        <v>1529</v>
      </c>
      <c r="E6610">
        <v>0.08</v>
      </c>
      <c r="F6610">
        <v>1.08142</v>
      </c>
      <c r="G6610" s="384">
        <v>0</v>
      </c>
      <c r="H6610">
        <v>0</v>
      </c>
    </row>
    <row r="6611" spans="1:10">
      <c r="A6611">
        <v>6594</v>
      </c>
      <c r="B6611" s="612">
        <v>43943.706250000003</v>
      </c>
      <c r="C6611" s="405" t="s">
        <v>2110</v>
      </c>
      <c r="D6611" s="384">
        <v>1529</v>
      </c>
      <c r="E6611">
        <v>0.08</v>
      </c>
      <c r="F6611">
        <v>1.08142</v>
      </c>
      <c r="G6611" s="384">
        <v>0</v>
      </c>
      <c r="H6611">
        <v>1.0846899999999999</v>
      </c>
    </row>
    <row r="6612" spans="1:10">
      <c r="A6612">
        <v>6611</v>
      </c>
      <c r="B6612" s="612">
        <v>43944.307638888888</v>
      </c>
      <c r="C6612" s="405" t="s">
        <v>2110</v>
      </c>
      <c r="D6612" s="384">
        <v>1529</v>
      </c>
      <c r="E6612">
        <v>0.08</v>
      </c>
      <c r="F6612">
        <v>1.08142</v>
      </c>
      <c r="G6612" s="384">
        <v>0</v>
      </c>
      <c r="H6612">
        <v>1.08311</v>
      </c>
    </row>
    <row r="6613" spans="1:10">
      <c r="A6613">
        <v>6622</v>
      </c>
      <c r="B6613" s="612">
        <v>43944.413888888892</v>
      </c>
      <c r="C6613" s="405" t="s">
        <v>2110</v>
      </c>
      <c r="D6613" s="384">
        <v>1529</v>
      </c>
      <c r="E6613">
        <v>0.08</v>
      </c>
      <c r="F6613">
        <v>1.08142</v>
      </c>
      <c r="G6613" s="384">
        <v>0</v>
      </c>
      <c r="H6613">
        <v>1.08144</v>
      </c>
    </row>
    <row r="6614" spans="1:10">
      <c r="A6614">
        <v>6643</v>
      </c>
      <c r="B6614" s="612">
        <v>43944.593055555553</v>
      </c>
      <c r="C6614" s="405" t="s">
        <v>2054</v>
      </c>
      <c r="D6614" s="384">
        <v>1529</v>
      </c>
      <c r="E6614">
        <v>0.08</v>
      </c>
      <c r="F6614">
        <v>1.08144</v>
      </c>
      <c r="G6614" s="384">
        <v>0</v>
      </c>
      <c r="H6614">
        <v>1.08144</v>
      </c>
      <c r="I6614">
        <v>-0.8</v>
      </c>
      <c r="J6614" s="384">
        <v>30990.3</v>
      </c>
    </row>
    <row r="6615" spans="1:10">
      <c r="A6615">
        <v>6599</v>
      </c>
      <c r="B6615" s="612">
        <v>43943.784722222219</v>
      </c>
      <c r="C6615" s="405" t="s">
        <v>97</v>
      </c>
      <c r="D6615" s="384">
        <v>1530</v>
      </c>
      <c r="E6615">
        <v>0.02</v>
      </c>
      <c r="F6615">
        <v>1.0823199999999999</v>
      </c>
      <c r="G6615" s="384">
        <v>0</v>
      </c>
      <c r="H6615">
        <v>0</v>
      </c>
    </row>
    <row r="6616" spans="1:10">
      <c r="A6616">
        <v>6600</v>
      </c>
      <c r="B6616" s="612">
        <v>43943.784722222219</v>
      </c>
      <c r="C6616" s="405" t="s">
        <v>2110</v>
      </c>
      <c r="D6616" s="384">
        <v>1530</v>
      </c>
      <c r="E6616">
        <v>0.02</v>
      </c>
      <c r="F6616">
        <v>1.0823199999999999</v>
      </c>
      <c r="G6616" s="384">
        <v>0</v>
      </c>
      <c r="H6616">
        <v>1.0813200000000001</v>
      </c>
    </row>
    <row r="6617" spans="1:10">
      <c r="A6617">
        <v>6601</v>
      </c>
      <c r="B6617" s="612">
        <v>43943.986111111109</v>
      </c>
      <c r="C6617" s="405" t="s">
        <v>2054</v>
      </c>
      <c r="D6617" s="384">
        <v>1530</v>
      </c>
      <c r="E6617">
        <v>0.02</v>
      </c>
      <c r="F6617">
        <v>1.0813200000000001</v>
      </c>
      <c r="G6617" s="384">
        <v>0</v>
      </c>
      <c r="H6617">
        <v>1.0813200000000001</v>
      </c>
      <c r="I6617">
        <v>2</v>
      </c>
      <c r="J6617" s="384">
        <v>31027.64</v>
      </c>
    </row>
    <row r="6618" spans="1:10">
      <c r="A6618">
        <v>6602</v>
      </c>
      <c r="B6618" s="612">
        <v>43944.040277777778</v>
      </c>
      <c r="C6618" s="405" t="s">
        <v>97</v>
      </c>
      <c r="D6618" s="384">
        <v>1531</v>
      </c>
      <c r="E6618">
        <v>0.02</v>
      </c>
      <c r="F6618">
        <v>1.0811200000000001</v>
      </c>
      <c r="G6618" s="384">
        <v>0</v>
      </c>
      <c r="H6618">
        <v>0</v>
      </c>
    </row>
    <row r="6619" spans="1:10">
      <c r="A6619">
        <v>6603</v>
      </c>
      <c r="B6619" s="612">
        <v>43944.040277777778</v>
      </c>
      <c r="C6619" s="405" t="s">
        <v>2110</v>
      </c>
      <c r="D6619" s="384">
        <v>1531</v>
      </c>
      <c r="E6619">
        <v>0.02</v>
      </c>
      <c r="F6619">
        <v>1.0811200000000001</v>
      </c>
      <c r="G6619" s="384">
        <v>0</v>
      </c>
      <c r="H6619">
        <v>1.08012</v>
      </c>
    </row>
    <row r="6620" spans="1:10">
      <c r="A6620">
        <v>6606</v>
      </c>
      <c r="B6620" s="612">
        <v>43944.217361111114</v>
      </c>
      <c r="C6620" s="405" t="s">
        <v>2110</v>
      </c>
      <c r="D6620" s="384">
        <v>1531</v>
      </c>
      <c r="E6620">
        <v>0.02</v>
      </c>
      <c r="F6620">
        <v>1.0811200000000001</v>
      </c>
      <c r="G6620" s="384">
        <v>0</v>
      </c>
      <c r="H6620">
        <v>1.0809299999999999</v>
      </c>
    </row>
    <row r="6621" spans="1:10">
      <c r="A6621">
        <v>6607</v>
      </c>
      <c r="B6621" s="612">
        <v>43944.302083333336</v>
      </c>
      <c r="C6621" s="405" t="s">
        <v>2054</v>
      </c>
      <c r="D6621" s="384">
        <v>1531</v>
      </c>
      <c r="E6621">
        <v>0.02</v>
      </c>
      <c r="F6621">
        <v>1.0809299999999999</v>
      </c>
      <c r="G6621" s="384">
        <v>0</v>
      </c>
      <c r="H6621">
        <v>1.0809299999999999</v>
      </c>
      <c r="I6621">
        <v>0.38</v>
      </c>
      <c r="J6621" s="384">
        <v>31028.02</v>
      </c>
    </row>
    <row r="6622" spans="1:10">
      <c r="A6622">
        <v>6604</v>
      </c>
      <c r="B6622" s="612">
        <v>43944.217361111114</v>
      </c>
      <c r="C6622" s="405" t="s">
        <v>97</v>
      </c>
      <c r="D6622" s="384">
        <v>1532</v>
      </c>
      <c r="E6622">
        <v>0.02</v>
      </c>
      <c r="F6622">
        <v>1.08273</v>
      </c>
      <c r="G6622" s="384">
        <v>0</v>
      </c>
      <c r="H6622">
        <v>0</v>
      </c>
    </row>
    <row r="6623" spans="1:10">
      <c r="A6623">
        <v>6605</v>
      </c>
      <c r="B6623" s="612">
        <v>43944.217361111114</v>
      </c>
      <c r="C6623" s="405" t="s">
        <v>2110</v>
      </c>
      <c r="D6623" s="384">
        <v>1532</v>
      </c>
      <c r="E6623">
        <v>0.02</v>
      </c>
      <c r="F6623">
        <v>1.08273</v>
      </c>
      <c r="G6623" s="384">
        <v>0</v>
      </c>
      <c r="H6623">
        <v>1.0809299999999999</v>
      </c>
    </row>
    <row r="6624" spans="1:10">
      <c r="A6624">
        <v>6608</v>
      </c>
      <c r="B6624" s="612">
        <v>43944.302083333336</v>
      </c>
      <c r="C6624" s="405" t="s">
        <v>2054</v>
      </c>
      <c r="D6624" s="384">
        <v>1532</v>
      </c>
      <c r="E6624">
        <v>0.02</v>
      </c>
      <c r="F6624">
        <v>1.0809299999999999</v>
      </c>
      <c r="G6624" s="384">
        <v>0</v>
      </c>
      <c r="H6624">
        <v>1.0809299999999999</v>
      </c>
      <c r="I6624">
        <v>3.6</v>
      </c>
      <c r="J6624" s="384">
        <v>31031.62</v>
      </c>
    </row>
    <row r="6625" spans="1:10">
      <c r="A6625">
        <v>6609</v>
      </c>
      <c r="B6625" s="612">
        <v>43944.307638888888</v>
      </c>
      <c r="C6625" s="405" t="s">
        <v>96</v>
      </c>
      <c r="D6625" s="384">
        <v>1533</v>
      </c>
      <c r="E6625">
        <v>0.14000000000000001</v>
      </c>
      <c r="F6625">
        <v>1.07952</v>
      </c>
      <c r="G6625" s="384">
        <v>0</v>
      </c>
      <c r="H6625">
        <v>0</v>
      </c>
    </row>
    <row r="6626" spans="1:10">
      <c r="A6626">
        <v>6610</v>
      </c>
      <c r="B6626" s="612">
        <v>43944.307638888888</v>
      </c>
      <c r="C6626" s="405" t="s">
        <v>2110</v>
      </c>
      <c r="D6626" s="384">
        <v>1533</v>
      </c>
      <c r="E6626">
        <v>0.14000000000000001</v>
      </c>
      <c r="F6626">
        <v>1.07952</v>
      </c>
      <c r="G6626" s="384">
        <v>0</v>
      </c>
      <c r="H6626">
        <v>1.08311</v>
      </c>
    </row>
    <row r="6627" spans="1:10">
      <c r="A6627">
        <v>6621</v>
      </c>
      <c r="B6627" s="612">
        <v>43944.413888888892</v>
      </c>
      <c r="C6627" s="405" t="s">
        <v>2110</v>
      </c>
      <c r="D6627" s="384">
        <v>1533</v>
      </c>
      <c r="E6627">
        <v>0.14000000000000001</v>
      </c>
      <c r="F6627">
        <v>1.07952</v>
      </c>
      <c r="G6627" s="384">
        <v>0</v>
      </c>
      <c r="H6627">
        <v>1.08144</v>
      </c>
    </row>
    <row r="6628" spans="1:10">
      <c r="A6628">
        <v>6644</v>
      </c>
      <c r="B6628" s="612">
        <v>43944.593055555553</v>
      </c>
      <c r="C6628" s="405" t="s">
        <v>2054</v>
      </c>
      <c r="D6628" s="384">
        <v>1533</v>
      </c>
      <c r="E6628">
        <v>0.14000000000000001</v>
      </c>
      <c r="F6628">
        <v>1.08144</v>
      </c>
      <c r="G6628" s="384">
        <v>0</v>
      </c>
      <c r="H6628">
        <v>1.08144</v>
      </c>
      <c r="I6628">
        <v>26.88</v>
      </c>
      <c r="J6628" s="384">
        <v>31017.18</v>
      </c>
    </row>
    <row r="6629" spans="1:10">
      <c r="A6629">
        <v>6616</v>
      </c>
      <c r="B6629" s="612">
        <v>43944.325694444444</v>
      </c>
      <c r="C6629" s="405" t="s">
        <v>97</v>
      </c>
      <c r="D6629" s="384">
        <v>1534</v>
      </c>
      <c r="E6629">
        <v>0.02</v>
      </c>
      <c r="F6629">
        <v>1.07908</v>
      </c>
      <c r="G6629" s="384">
        <v>0</v>
      </c>
      <c r="H6629">
        <v>0</v>
      </c>
    </row>
    <row r="6630" spans="1:10">
      <c r="A6630">
        <v>6617</v>
      </c>
      <c r="B6630" s="612">
        <v>43944.325694444444</v>
      </c>
      <c r="C6630" s="405" t="s">
        <v>2110</v>
      </c>
      <c r="D6630" s="384">
        <v>1534</v>
      </c>
      <c r="E6630">
        <v>0.02</v>
      </c>
      <c r="F6630">
        <v>1.07908</v>
      </c>
      <c r="G6630" s="384">
        <v>0</v>
      </c>
      <c r="H6630">
        <v>1.0780799999999999</v>
      </c>
    </row>
    <row r="6631" spans="1:10">
      <c r="A6631">
        <v>6618</v>
      </c>
      <c r="B6631" s="612">
        <v>43944.409722222219</v>
      </c>
      <c r="C6631" s="405" t="s">
        <v>2054</v>
      </c>
      <c r="D6631" s="384">
        <v>1534</v>
      </c>
      <c r="E6631">
        <v>0.02</v>
      </c>
      <c r="F6631">
        <v>1.0780799999999999</v>
      </c>
      <c r="G6631" s="384">
        <v>0</v>
      </c>
      <c r="H6631">
        <v>1.0780799999999999</v>
      </c>
      <c r="I6631">
        <v>2</v>
      </c>
      <c r="J6631" s="384">
        <v>31033.62</v>
      </c>
    </row>
    <row r="6632" spans="1:10">
      <c r="A6632">
        <v>6619</v>
      </c>
      <c r="B6632" s="612">
        <v>43944.413888888892</v>
      </c>
      <c r="C6632" s="405" t="s">
        <v>96</v>
      </c>
      <c r="D6632" s="384">
        <v>1535</v>
      </c>
      <c r="E6632">
        <v>0.23</v>
      </c>
      <c r="F6632">
        <v>1.07752</v>
      </c>
      <c r="G6632" s="384">
        <v>0</v>
      </c>
      <c r="H6632">
        <v>0</v>
      </c>
    </row>
    <row r="6633" spans="1:10">
      <c r="A6633">
        <v>6620</v>
      </c>
      <c r="B6633" s="612">
        <v>43944.413888888892</v>
      </c>
      <c r="C6633" s="405" t="s">
        <v>2110</v>
      </c>
      <c r="D6633" s="384">
        <v>1535</v>
      </c>
      <c r="E6633">
        <v>0.23</v>
      </c>
      <c r="F6633">
        <v>1.07752</v>
      </c>
      <c r="G6633" s="384">
        <v>0</v>
      </c>
      <c r="H6633">
        <v>1.08144</v>
      </c>
    </row>
    <row r="6634" spans="1:10">
      <c r="A6634">
        <v>6645</v>
      </c>
      <c r="B6634" s="612">
        <v>43944.593055555553</v>
      </c>
      <c r="C6634" s="405" t="s">
        <v>2054</v>
      </c>
      <c r="D6634" s="384">
        <v>1535</v>
      </c>
      <c r="E6634">
        <v>0.23</v>
      </c>
      <c r="F6634">
        <v>1.08144</v>
      </c>
      <c r="G6634" s="384">
        <v>0</v>
      </c>
      <c r="H6634">
        <v>1.08144</v>
      </c>
      <c r="I6634">
        <v>90.16</v>
      </c>
      <c r="J6634" s="384">
        <v>31107.34</v>
      </c>
    </row>
    <row r="6635" spans="1:10">
      <c r="A6635">
        <v>6627</v>
      </c>
      <c r="B6635" s="612">
        <v>43944.422222222223</v>
      </c>
      <c r="C6635" s="405" t="s">
        <v>97</v>
      </c>
      <c r="D6635" s="384">
        <v>1536</v>
      </c>
      <c r="E6635">
        <v>0.02</v>
      </c>
      <c r="F6635">
        <v>1.0777699999999999</v>
      </c>
      <c r="G6635" s="384">
        <v>0</v>
      </c>
      <c r="H6635">
        <v>0</v>
      </c>
    </row>
    <row r="6636" spans="1:10">
      <c r="A6636">
        <v>6628</v>
      </c>
      <c r="B6636" s="612">
        <v>43944.422222222223</v>
      </c>
      <c r="C6636" s="405" t="s">
        <v>2110</v>
      </c>
      <c r="D6636" s="384">
        <v>1536</v>
      </c>
      <c r="E6636">
        <v>0.02</v>
      </c>
      <c r="F6636">
        <v>1.0777699999999999</v>
      </c>
      <c r="G6636" s="384">
        <v>0</v>
      </c>
      <c r="H6636">
        <v>1.07677</v>
      </c>
    </row>
    <row r="6637" spans="1:10">
      <c r="A6637">
        <v>6629</v>
      </c>
      <c r="B6637" s="612">
        <v>43944.440972222219</v>
      </c>
      <c r="C6637" s="405" t="s">
        <v>2054</v>
      </c>
      <c r="D6637" s="384">
        <v>1536</v>
      </c>
      <c r="E6637">
        <v>0.02</v>
      </c>
      <c r="F6637">
        <v>1.07677</v>
      </c>
      <c r="G6637" s="384">
        <v>0</v>
      </c>
      <c r="H6637">
        <v>1.07677</v>
      </c>
      <c r="I6637">
        <v>2</v>
      </c>
      <c r="J6637" s="384">
        <v>31035.62</v>
      </c>
    </row>
    <row r="6638" spans="1:10">
      <c r="A6638">
        <v>6630</v>
      </c>
      <c r="B6638" s="612">
        <v>43944.447222222225</v>
      </c>
      <c r="C6638" s="405" t="s">
        <v>97</v>
      </c>
      <c r="D6638" s="384">
        <v>1537</v>
      </c>
      <c r="E6638">
        <v>0.02</v>
      </c>
      <c r="F6638">
        <v>1.0764400000000001</v>
      </c>
      <c r="G6638" s="384">
        <v>0</v>
      </c>
      <c r="H6638">
        <v>0</v>
      </c>
    </row>
    <row r="6639" spans="1:10">
      <c r="A6639">
        <v>6631</v>
      </c>
      <c r="B6639" s="612">
        <v>43944.447222222225</v>
      </c>
      <c r="C6639" s="405" t="s">
        <v>2110</v>
      </c>
      <c r="D6639" s="384">
        <v>1537</v>
      </c>
      <c r="E6639">
        <v>0.02</v>
      </c>
      <c r="F6639">
        <v>1.0764400000000001</v>
      </c>
      <c r="G6639" s="384">
        <v>0</v>
      </c>
      <c r="H6639">
        <v>1.07544</v>
      </c>
    </row>
    <row r="6640" spans="1:10">
      <c r="A6640">
        <v>6634</v>
      </c>
      <c r="B6640" s="612">
        <v>43944.459027777775</v>
      </c>
      <c r="C6640" s="405" t="s">
        <v>2110</v>
      </c>
      <c r="D6640" s="384">
        <v>1537</v>
      </c>
      <c r="E6640">
        <v>0.02</v>
      </c>
      <c r="F6640">
        <v>1.0764400000000001</v>
      </c>
      <c r="G6640" s="384">
        <v>0</v>
      </c>
      <c r="H6640">
        <v>1.0762400000000001</v>
      </c>
    </row>
    <row r="6641" spans="1:10">
      <c r="A6641">
        <v>6638</v>
      </c>
      <c r="B6641" s="612">
        <v>43944.567361111112</v>
      </c>
      <c r="C6641" s="405" t="s">
        <v>2110</v>
      </c>
      <c r="D6641" s="384">
        <v>1537</v>
      </c>
      <c r="E6641">
        <v>0.02</v>
      </c>
      <c r="F6641">
        <v>1.0764400000000001</v>
      </c>
      <c r="G6641" s="384">
        <v>0</v>
      </c>
      <c r="H6641">
        <v>1.0772699999999999</v>
      </c>
    </row>
    <row r="6642" spans="1:10">
      <c r="A6642">
        <v>6650</v>
      </c>
      <c r="B6642" s="612">
        <v>43944.59375</v>
      </c>
      <c r="C6642" s="405" t="s">
        <v>2110</v>
      </c>
      <c r="D6642" s="384">
        <v>1537</v>
      </c>
      <c r="E6642">
        <v>0.02</v>
      </c>
      <c r="F6642">
        <v>1.0764400000000001</v>
      </c>
      <c r="G6642" s="384">
        <v>0</v>
      </c>
      <c r="H6642">
        <v>1.07873</v>
      </c>
    </row>
    <row r="6643" spans="1:10">
      <c r="A6643">
        <v>6656</v>
      </c>
      <c r="B6643" s="612">
        <v>43944.601388888892</v>
      </c>
      <c r="C6643" s="405" t="s">
        <v>2110</v>
      </c>
      <c r="D6643" s="384">
        <v>1537</v>
      </c>
      <c r="E6643">
        <v>0.02</v>
      </c>
      <c r="F6643">
        <v>1.0764400000000001</v>
      </c>
      <c r="G6643" s="384">
        <v>0</v>
      </c>
      <c r="H6643">
        <v>1.0801799999999999</v>
      </c>
    </row>
    <row r="6644" spans="1:10">
      <c r="A6644">
        <v>6666</v>
      </c>
      <c r="B6644" s="612">
        <v>43944.713194444441</v>
      </c>
      <c r="C6644" s="405" t="s">
        <v>2054</v>
      </c>
      <c r="D6644" s="384">
        <v>1537</v>
      </c>
      <c r="E6644">
        <v>0.02</v>
      </c>
      <c r="F6644">
        <v>1.0801799999999999</v>
      </c>
      <c r="G6644" s="384">
        <v>0</v>
      </c>
      <c r="H6644">
        <v>1.0801799999999999</v>
      </c>
      <c r="I6644">
        <v>-7.48</v>
      </c>
      <c r="J6644" s="384">
        <v>31099.86</v>
      </c>
    </row>
    <row r="6645" spans="1:10">
      <c r="A6645">
        <v>6632</v>
      </c>
      <c r="B6645" s="612">
        <v>43944.459027777775</v>
      </c>
      <c r="C6645" s="405" t="s">
        <v>97</v>
      </c>
      <c r="D6645" s="384">
        <v>1538</v>
      </c>
      <c r="E6645">
        <v>0.02</v>
      </c>
      <c r="F6645">
        <v>1.0780400000000001</v>
      </c>
      <c r="G6645" s="384">
        <v>0</v>
      </c>
      <c r="H6645">
        <v>0</v>
      </c>
    </row>
    <row r="6646" spans="1:10">
      <c r="A6646">
        <v>6633</v>
      </c>
      <c r="B6646" s="612">
        <v>43944.459027777775</v>
      </c>
      <c r="C6646" s="405" t="s">
        <v>2110</v>
      </c>
      <c r="D6646" s="384">
        <v>1538</v>
      </c>
      <c r="E6646">
        <v>0.02</v>
      </c>
      <c r="F6646">
        <v>1.0780400000000001</v>
      </c>
      <c r="G6646" s="384">
        <v>0</v>
      </c>
      <c r="H6646">
        <v>1.0762400000000001</v>
      </c>
    </row>
    <row r="6647" spans="1:10">
      <c r="A6647">
        <v>6637</v>
      </c>
      <c r="B6647" s="612">
        <v>43944.567361111112</v>
      </c>
      <c r="C6647" s="405" t="s">
        <v>2110</v>
      </c>
      <c r="D6647" s="384">
        <v>1538</v>
      </c>
      <c r="E6647">
        <v>0.02</v>
      </c>
      <c r="F6647">
        <v>1.0780400000000001</v>
      </c>
      <c r="G6647" s="384">
        <v>0</v>
      </c>
      <c r="H6647">
        <v>1.0772699999999999</v>
      </c>
    </row>
    <row r="6648" spans="1:10">
      <c r="A6648">
        <v>6649</v>
      </c>
      <c r="B6648" s="612">
        <v>43944.59375</v>
      </c>
      <c r="C6648" s="405" t="s">
        <v>2110</v>
      </c>
      <c r="D6648" s="384">
        <v>1538</v>
      </c>
      <c r="E6648">
        <v>0.02</v>
      </c>
      <c r="F6648">
        <v>1.0780400000000001</v>
      </c>
      <c r="G6648" s="384">
        <v>0</v>
      </c>
      <c r="H6648">
        <v>1.07873</v>
      </c>
    </row>
    <row r="6649" spans="1:10">
      <c r="A6649">
        <v>6655</v>
      </c>
      <c r="B6649" s="612">
        <v>43944.601388888892</v>
      </c>
      <c r="C6649" s="405" t="s">
        <v>2110</v>
      </c>
      <c r="D6649" s="384">
        <v>1538</v>
      </c>
      <c r="E6649">
        <v>0.02</v>
      </c>
      <c r="F6649">
        <v>1.0780400000000001</v>
      </c>
      <c r="G6649" s="384">
        <v>0</v>
      </c>
      <c r="H6649">
        <v>1.0801799999999999</v>
      </c>
    </row>
    <row r="6650" spans="1:10">
      <c r="A6650">
        <v>6667</v>
      </c>
      <c r="B6650" s="612">
        <v>43944.713194444441</v>
      </c>
      <c r="C6650" s="405" t="s">
        <v>2054</v>
      </c>
      <c r="D6650" s="384">
        <v>1538</v>
      </c>
      <c r="E6650">
        <v>0.02</v>
      </c>
      <c r="F6650">
        <v>1.0801799999999999</v>
      </c>
      <c r="G6650" s="384">
        <v>0</v>
      </c>
      <c r="H6650">
        <v>1.0801799999999999</v>
      </c>
      <c r="I6650">
        <v>-4.28</v>
      </c>
      <c r="J6650" s="384">
        <v>31095.58</v>
      </c>
    </row>
    <row r="6651" spans="1:10">
      <c r="A6651">
        <v>6635</v>
      </c>
      <c r="B6651" s="612">
        <v>43944.567361111112</v>
      </c>
      <c r="C6651" s="405" t="s">
        <v>97</v>
      </c>
      <c r="D6651" s="384">
        <v>1539</v>
      </c>
      <c r="E6651">
        <v>0.03</v>
      </c>
      <c r="F6651">
        <v>1.07965</v>
      </c>
      <c r="G6651" s="384">
        <v>0</v>
      </c>
      <c r="H6651">
        <v>0</v>
      </c>
    </row>
    <row r="6652" spans="1:10">
      <c r="A6652">
        <v>6636</v>
      </c>
      <c r="B6652" s="612">
        <v>43944.567361111112</v>
      </c>
      <c r="C6652" s="405" t="s">
        <v>2110</v>
      </c>
      <c r="D6652" s="384">
        <v>1539</v>
      </c>
      <c r="E6652">
        <v>0.03</v>
      </c>
      <c r="F6652">
        <v>1.07965</v>
      </c>
      <c r="G6652" s="384">
        <v>0</v>
      </c>
      <c r="H6652">
        <v>1.0772699999999999</v>
      </c>
    </row>
    <row r="6653" spans="1:10">
      <c r="A6653">
        <v>6648</v>
      </c>
      <c r="B6653" s="612">
        <v>43944.59375</v>
      </c>
      <c r="C6653" s="405" t="s">
        <v>2110</v>
      </c>
      <c r="D6653" s="384">
        <v>1539</v>
      </c>
      <c r="E6653">
        <v>0.03</v>
      </c>
      <c r="F6653">
        <v>1.07965</v>
      </c>
      <c r="G6653" s="384">
        <v>0</v>
      </c>
      <c r="H6653">
        <v>1.07873</v>
      </c>
    </row>
    <row r="6654" spans="1:10">
      <c r="A6654">
        <v>6654</v>
      </c>
      <c r="B6654" s="612">
        <v>43944.601388888892</v>
      </c>
      <c r="C6654" s="405" t="s">
        <v>2110</v>
      </c>
      <c r="D6654" s="384">
        <v>1539</v>
      </c>
      <c r="E6654">
        <v>0.03</v>
      </c>
      <c r="F6654">
        <v>1.07965</v>
      </c>
      <c r="G6654" s="384">
        <v>0</v>
      </c>
      <c r="H6654">
        <v>1.0801799999999999</v>
      </c>
    </row>
    <row r="6655" spans="1:10">
      <c r="A6655">
        <v>6668</v>
      </c>
      <c r="B6655" s="612">
        <v>43944.713194444441</v>
      </c>
      <c r="C6655" s="405" t="s">
        <v>2054</v>
      </c>
      <c r="D6655" s="384">
        <v>1539</v>
      </c>
      <c r="E6655">
        <v>0.03</v>
      </c>
      <c r="F6655">
        <v>1.0801799999999999</v>
      </c>
      <c r="G6655" s="384">
        <v>0</v>
      </c>
      <c r="H6655">
        <v>1.0801799999999999</v>
      </c>
      <c r="I6655">
        <v>-1.59</v>
      </c>
      <c r="J6655" s="384">
        <v>31093.99</v>
      </c>
    </row>
    <row r="6656" spans="1:10">
      <c r="A6656">
        <v>6646</v>
      </c>
      <c r="B6656" s="612">
        <v>43944.59375</v>
      </c>
      <c r="C6656" s="405" t="s">
        <v>97</v>
      </c>
      <c r="D6656" s="384">
        <v>1540</v>
      </c>
      <c r="E6656">
        <v>0.05</v>
      </c>
      <c r="F6656">
        <v>1.08178</v>
      </c>
      <c r="G6656" s="384">
        <v>0</v>
      </c>
      <c r="H6656">
        <v>0</v>
      </c>
    </row>
    <row r="6657" spans="1:10">
      <c r="A6657">
        <v>6647</v>
      </c>
      <c r="B6657" s="612">
        <v>43944.59375</v>
      </c>
      <c r="C6657" s="405" t="s">
        <v>2110</v>
      </c>
      <c r="D6657" s="384">
        <v>1540</v>
      </c>
      <c r="E6657">
        <v>0.05</v>
      </c>
      <c r="F6657">
        <v>1.08178</v>
      </c>
      <c r="G6657" s="384">
        <v>0</v>
      </c>
      <c r="H6657">
        <v>1.07873</v>
      </c>
    </row>
    <row r="6658" spans="1:10">
      <c r="A6658">
        <v>6653</v>
      </c>
      <c r="B6658" s="612">
        <v>43944.601388888892</v>
      </c>
      <c r="C6658" s="405" t="s">
        <v>2110</v>
      </c>
      <c r="D6658" s="384">
        <v>1540</v>
      </c>
      <c r="E6658">
        <v>0.05</v>
      </c>
      <c r="F6658">
        <v>1.08178</v>
      </c>
      <c r="G6658" s="384">
        <v>0</v>
      </c>
      <c r="H6658">
        <v>1.0801799999999999</v>
      </c>
    </row>
    <row r="6659" spans="1:10">
      <c r="A6659">
        <v>6669</v>
      </c>
      <c r="B6659" s="612">
        <v>43944.713194444441</v>
      </c>
      <c r="C6659" s="405" t="s">
        <v>2054</v>
      </c>
      <c r="D6659" s="384">
        <v>1540</v>
      </c>
      <c r="E6659">
        <v>0.05</v>
      </c>
      <c r="F6659">
        <v>1.0801799999999999</v>
      </c>
      <c r="G6659" s="384">
        <v>0</v>
      </c>
      <c r="H6659">
        <v>1.0801799999999999</v>
      </c>
      <c r="I6659">
        <v>8</v>
      </c>
      <c r="J6659" s="384">
        <v>31101.99</v>
      </c>
    </row>
    <row r="6660" spans="1:10">
      <c r="A6660">
        <v>6651</v>
      </c>
      <c r="B6660" s="612">
        <v>43944.601388888892</v>
      </c>
      <c r="C6660" s="405" t="s">
        <v>97</v>
      </c>
      <c r="D6660" s="384">
        <v>1541</v>
      </c>
      <c r="E6660">
        <v>0.08</v>
      </c>
      <c r="F6660">
        <v>1.0835999999999999</v>
      </c>
      <c r="G6660" s="384">
        <v>0</v>
      </c>
      <c r="H6660">
        <v>0</v>
      </c>
    </row>
    <row r="6661" spans="1:10">
      <c r="A6661">
        <v>6652</v>
      </c>
      <c r="B6661" s="612">
        <v>43944.601388888892</v>
      </c>
      <c r="C6661" s="405" t="s">
        <v>2110</v>
      </c>
      <c r="D6661" s="384">
        <v>1541</v>
      </c>
      <c r="E6661">
        <v>0.08</v>
      </c>
      <c r="F6661">
        <v>1.0835999999999999</v>
      </c>
      <c r="G6661" s="384">
        <v>0</v>
      </c>
      <c r="H6661">
        <v>1.0801799999999999</v>
      </c>
    </row>
    <row r="6662" spans="1:10">
      <c r="A6662">
        <v>6670</v>
      </c>
      <c r="B6662" s="612">
        <v>43944.713194444441</v>
      </c>
      <c r="C6662" s="405" t="s">
        <v>2054</v>
      </c>
      <c r="D6662" s="384">
        <v>1541</v>
      </c>
      <c r="E6662">
        <v>0.08</v>
      </c>
      <c r="F6662">
        <v>1.0801799999999999</v>
      </c>
      <c r="G6662" s="384">
        <v>0</v>
      </c>
      <c r="H6662">
        <v>1.0801799999999999</v>
      </c>
      <c r="I6662">
        <v>27.36</v>
      </c>
      <c r="J6662" s="384">
        <v>31129.35</v>
      </c>
    </row>
    <row r="6663" spans="1:10">
      <c r="A6663">
        <v>6657</v>
      </c>
      <c r="B6663" s="612">
        <v>43944.602777777778</v>
      </c>
      <c r="C6663" s="405" t="s">
        <v>96</v>
      </c>
      <c r="D6663" s="384">
        <v>1542</v>
      </c>
      <c r="E6663">
        <v>0.02</v>
      </c>
      <c r="F6663">
        <v>1.0836600000000001</v>
      </c>
      <c r="G6663" s="384">
        <v>0</v>
      </c>
      <c r="H6663">
        <v>0</v>
      </c>
    </row>
    <row r="6664" spans="1:10">
      <c r="A6664">
        <v>6658</v>
      </c>
      <c r="B6664" s="612">
        <v>43944.602777777778</v>
      </c>
      <c r="C6664" s="405" t="s">
        <v>2110</v>
      </c>
      <c r="D6664" s="384">
        <v>1542</v>
      </c>
      <c r="E6664">
        <v>0.02</v>
      </c>
      <c r="F6664">
        <v>1.0836600000000001</v>
      </c>
      <c r="G6664" s="384">
        <v>0</v>
      </c>
      <c r="H6664">
        <v>1.08466</v>
      </c>
    </row>
    <row r="6665" spans="1:10">
      <c r="A6665">
        <v>6661</v>
      </c>
      <c r="B6665" s="612">
        <v>43944.651388888888</v>
      </c>
      <c r="C6665" s="405" t="s">
        <v>2110</v>
      </c>
      <c r="D6665" s="384">
        <v>1542</v>
      </c>
      <c r="E6665">
        <v>0.02</v>
      </c>
      <c r="F6665">
        <v>1.0836600000000001</v>
      </c>
      <c r="G6665" s="384">
        <v>0</v>
      </c>
      <c r="H6665">
        <v>1.08386</v>
      </c>
    </row>
    <row r="6666" spans="1:10">
      <c r="A6666">
        <v>6665</v>
      </c>
      <c r="B6666" s="612">
        <v>43944.712500000001</v>
      </c>
      <c r="C6666" s="405" t="s">
        <v>2110</v>
      </c>
      <c r="D6666" s="384">
        <v>1542</v>
      </c>
      <c r="E6666">
        <v>0.02</v>
      </c>
      <c r="F6666">
        <v>1.0836600000000001</v>
      </c>
      <c r="G6666" s="384">
        <v>0</v>
      </c>
      <c r="H6666">
        <v>1.08283</v>
      </c>
    </row>
    <row r="6667" spans="1:10">
      <c r="A6667">
        <v>6678</v>
      </c>
      <c r="B6667" s="612">
        <v>43944.720833333333</v>
      </c>
      <c r="C6667" s="405" t="s">
        <v>2110</v>
      </c>
      <c r="D6667" s="384">
        <v>1542</v>
      </c>
      <c r="E6667">
        <v>0.02</v>
      </c>
      <c r="F6667">
        <v>1.0836600000000001</v>
      </c>
      <c r="G6667" s="384">
        <v>0</v>
      </c>
      <c r="H6667">
        <v>1.08155</v>
      </c>
    </row>
    <row r="6668" spans="1:10">
      <c r="A6668">
        <v>6687</v>
      </c>
      <c r="B6668" s="612">
        <v>43944.744444444441</v>
      </c>
      <c r="C6668" s="405" t="s">
        <v>2110</v>
      </c>
      <c r="D6668" s="384">
        <v>1542</v>
      </c>
      <c r="E6668">
        <v>0.02</v>
      </c>
      <c r="F6668">
        <v>1.0836600000000001</v>
      </c>
      <c r="G6668" s="384">
        <v>0</v>
      </c>
      <c r="H6668">
        <v>1.0802099999999999</v>
      </c>
    </row>
    <row r="6669" spans="1:10">
      <c r="A6669">
        <v>6703</v>
      </c>
      <c r="B6669" s="612">
        <v>43945.288888888892</v>
      </c>
      <c r="C6669" s="405" t="s">
        <v>2110</v>
      </c>
      <c r="D6669" s="384">
        <v>1542</v>
      </c>
      <c r="E6669">
        <v>0.02</v>
      </c>
      <c r="F6669">
        <v>1.0836600000000001</v>
      </c>
      <c r="G6669" s="384">
        <v>0</v>
      </c>
      <c r="H6669">
        <v>1.07863</v>
      </c>
    </row>
    <row r="6670" spans="1:10">
      <c r="A6670">
        <v>6714</v>
      </c>
      <c r="B6670" s="612">
        <v>43945.3</v>
      </c>
      <c r="C6670" s="405" t="s">
        <v>2110</v>
      </c>
      <c r="D6670" s="384">
        <v>1542</v>
      </c>
      <c r="E6670">
        <v>0.02</v>
      </c>
      <c r="F6670">
        <v>1.0836600000000001</v>
      </c>
      <c r="G6670" s="384">
        <v>0</v>
      </c>
      <c r="H6670">
        <v>1.0769599999999999</v>
      </c>
    </row>
    <row r="6671" spans="1:10">
      <c r="A6671">
        <v>6724</v>
      </c>
      <c r="B6671" s="612">
        <v>43945.443749999999</v>
      </c>
      <c r="C6671" s="405" t="s">
        <v>2054</v>
      </c>
      <c r="D6671" s="384">
        <v>1542</v>
      </c>
      <c r="E6671">
        <v>0.02</v>
      </c>
      <c r="F6671">
        <v>1.0769599999999999</v>
      </c>
      <c r="G6671" s="384">
        <v>0</v>
      </c>
      <c r="H6671">
        <v>1.0769599999999999</v>
      </c>
      <c r="I6671">
        <v>-13.48</v>
      </c>
      <c r="J6671" s="384">
        <v>31127.89</v>
      </c>
    </row>
    <row r="6672" spans="1:10">
      <c r="A6672">
        <v>6659</v>
      </c>
      <c r="B6672" s="612">
        <v>43944.651388888888</v>
      </c>
      <c r="C6672" s="405" t="s">
        <v>96</v>
      </c>
      <c r="D6672" s="384">
        <v>1543</v>
      </c>
      <c r="E6672">
        <v>0.02</v>
      </c>
      <c r="F6672">
        <v>1.08206</v>
      </c>
      <c r="G6672" s="384">
        <v>0</v>
      </c>
      <c r="H6672">
        <v>0</v>
      </c>
    </row>
    <row r="6673" spans="1:10">
      <c r="A6673">
        <v>6660</v>
      </c>
      <c r="B6673" s="612">
        <v>43944.651388888888</v>
      </c>
      <c r="C6673" s="405" t="s">
        <v>2110</v>
      </c>
      <c r="D6673" s="384">
        <v>1543</v>
      </c>
      <c r="E6673">
        <v>0.02</v>
      </c>
      <c r="F6673">
        <v>1.08206</v>
      </c>
      <c r="G6673" s="384">
        <v>0</v>
      </c>
      <c r="H6673">
        <v>1.08386</v>
      </c>
    </row>
    <row r="6674" spans="1:10">
      <c r="A6674">
        <v>6664</v>
      </c>
      <c r="B6674" s="612">
        <v>43944.712500000001</v>
      </c>
      <c r="C6674" s="405" t="s">
        <v>2110</v>
      </c>
      <c r="D6674" s="384">
        <v>1543</v>
      </c>
      <c r="E6674">
        <v>0.02</v>
      </c>
      <c r="F6674">
        <v>1.08206</v>
      </c>
      <c r="G6674" s="384">
        <v>0</v>
      </c>
      <c r="H6674">
        <v>1.08283</v>
      </c>
    </row>
    <row r="6675" spans="1:10">
      <c r="A6675">
        <v>6677</v>
      </c>
      <c r="B6675" s="612">
        <v>43944.720833333333</v>
      </c>
      <c r="C6675" s="405" t="s">
        <v>2110</v>
      </c>
      <c r="D6675" s="384">
        <v>1543</v>
      </c>
      <c r="E6675">
        <v>0.02</v>
      </c>
      <c r="F6675">
        <v>1.08206</v>
      </c>
      <c r="G6675" s="384">
        <v>0</v>
      </c>
      <c r="H6675">
        <v>1.08155</v>
      </c>
    </row>
    <row r="6676" spans="1:10">
      <c r="A6676">
        <v>6686</v>
      </c>
      <c r="B6676" s="612">
        <v>43944.744444444441</v>
      </c>
      <c r="C6676" s="405" t="s">
        <v>2110</v>
      </c>
      <c r="D6676" s="384">
        <v>1543</v>
      </c>
      <c r="E6676">
        <v>0.02</v>
      </c>
      <c r="F6676">
        <v>1.08206</v>
      </c>
      <c r="G6676" s="384">
        <v>0</v>
      </c>
      <c r="H6676">
        <v>1.0802099999999999</v>
      </c>
    </row>
    <row r="6677" spans="1:10">
      <c r="A6677">
        <v>6702</v>
      </c>
      <c r="B6677" s="612">
        <v>43945.288888888892</v>
      </c>
      <c r="C6677" s="405" t="s">
        <v>2110</v>
      </c>
      <c r="D6677" s="384">
        <v>1543</v>
      </c>
      <c r="E6677">
        <v>0.02</v>
      </c>
      <c r="F6677">
        <v>1.08206</v>
      </c>
      <c r="G6677" s="384">
        <v>0</v>
      </c>
      <c r="H6677">
        <v>1.07863</v>
      </c>
    </row>
    <row r="6678" spans="1:10">
      <c r="A6678">
        <v>6713</v>
      </c>
      <c r="B6678" s="612">
        <v>43945.3</v>
      </c>
      <c r="C6678" s="405" t="s">
        <v>2110</v>
      </c>
      <c r="D6678" s="384">
        <v>1543</v>
      </c>
      <c r="E6678">
        <v>0.02</v>
      </c>
      <c r="F6678">
        <v>1.08206</v>
      </c>
      <c r="G6678" s="384">
        <v>0</v>
      </c>
      <c r="H6678">
        <v>1.0769599999999999</v>
      </c>
    </row>
    <row r="6679" spans="1:10">
      <c r="A6679">
        <v>6725</v>
      </c>
      <c r="B6679" s="612">
        <v>43945.443749999999</v>
      </c>
      <c r="C6679" s="405" t="s">
        <v>2054</v>
      </c>
      <c r="D6679" s="384">
        <v>1543</v>
      </c>
      <c r="E6679">
        <v>0.02</v>
      </c>
      <c r="F6679">
        <v>1.0769599999999999</v>
      </c>
      <c r="G6679" s="384">
        <v>0</v>
      </c>
      <c r="H6679">
        <v>1.0769599999999999</v>
      </c>
      <c r="I6679">
        <v>-10.28</v>
      </c>
      <c r="J6679" s="384">
        <v>31117.61</v>
      </c>
    </row>
    <row r="6680" spans="1:10">
      <c r="A6680">
        <v>6662</v>
      </c>
      <c r="B6680" s="612">
        <v>43944.712500000001</v>
      </c>
      <c r="C6680" s="405" t="s">
        <v>96</v>
      </c>
      <c r="D6680" s="384">
        <v>1544</v>
      </c>
      <c r="E6680">
        <v>0.03</v>
      </c>
      <c r="F6680">
        <v>1.08046</v>
      </c>
      <c r="G6680" s="384">
        <v>0</v>
      </c>
      <c r="H6680">
        <v>0</v>
      </c>
    </row>
    <row r="6681" spans="1:10">
      <c r="A6681">
        <v>6663</v>
      </c>
      <c r="B6681" s="612">
        <v>43944.712500000001</v>
      </c>
      <c r="C6681" s="405" t="s">
        <v>2110</v>
      </c>
      <c r="D6681" s="384">
        <v>1544</v>
      </c>
      <c r="E6681">
        <v>0.03</v>
      </c>
      <c r="F6681">
        <v>1.08046</v>
      </c>
      <c r="G6681" s="384">
        <v>0</v>
      </c>
      <c r="H6681">
        <v>1.08283</v>
      </c>
    </row>
    <row r="6682" spans="1:10">
      <c r="A6682">
        <v>6676</v>
      </c>
      <c r="B6682" s="612">
        <v>43944.720833333333</v>
      </c>
      <c r="C6682" s="405" t="s">
        <v>2110</v>
      </c>
      <c r="D6682" s="384">
        <v>1544</v>
      </c>
      <c r="E6682">
        <v>0.03</v>
      </c>
      <c r="F6682">
        <v>1.08046</v>
      </c>
      <c r="G6682" s="384">
        <v>0</v>
      </c>
      <c r="H6682">
        <v>1.08155</v>
      </c>
    </row>
    <row r="6683" spans="1:10">
      <c r="A6683">
        <v>6685</v>
      </c>
      <c r="B6683" s="612">
        <v>43944.744444444441</v>
      </c>
      <c r="C6683" s="405" t="s">
        <v>2110</v>
      </c>
      <c r="D6683" s="384">
        <v>1544</v>
      </c>
      <c r="E6683">
        <v>0.03</v>
      </c>
      <c r="F6683">
        <v>1.08046</v>
      </c>
      <c r="G6683" s="384">
        <v>0</v>
      </c>
      <c r="H6683">
        <v>1.0802099999999999</v>
      </c>
    </row>
    <row r="6684" spans="1:10">
      <c r="A6684">
        <v>6701</v>
      </c>
      <c r="B6684" s="612">
        <v>43945.288888888892</v>
      </c>
      <c r="C6684" s="405" t="s">
        <v>2110</v>
      </c>
      <c r="D6684" s="384">
        <v>1544</v>
      </c>
      <c r="E6684">
        <v>0.03</v>
      </c>
      <c r="F6684">
        <v>1.08046</v>
      </c>
      <c r="G6684" s="384">
        <v>0</v>
      </c>
      <c r="H6684">
        <v>1.07863</v>
      </c>
    </row>
    <row r="6685" spans="1:10">
      <c r="A6685">
        <v>6712</v>
      </c>
      <c r="B6685" s="612">
        <v>43945.3</v>
      </c>
      <c r="C6685" s="405" t="s">
        <v>2110</v>
      </c>
      <c r="D6685" s="384">
        <v>1544</v>
      </c>
      <c r="E6685">
        <v>0.03</v>
      </c>
      <c r="F6685">
        <v>1.08046</v>
      </c>
      <c r="G6685" s="384">
        <v>0</v>
      </c>
      <c r="H6685">
        <v>1.0769599999999999</v>
      </c>
    </row>
    <row r="6686" spans="1:10">
      <c r="A6686">
        <v>6726</v>
      </c>
      <c r="B6686" s="612">
        <v>43945.443749999999</v>
      </c>
      <c r="C6686" s="405" t="s">
        <v>2054</v>
      </c>
      <c r="D6686" s="384">
        <v>1544</v>
      </c>
      <c r="E6686">
        <v>0.03</v>
      </c>
      <c r="F6686">
        <v>1.0769599999999999</v>
      </c>
      <c r="G6686" s="384">
        <v>0</v>
      </c>
      <c r="H6686">
        <v>1.0769599999999999</v>
      </c>
      <c r="I6686">
        <v>-10.62</v>
      </c>
      <c r="J6686" s="384">
        <v>31106.99</v>
      </c>
    </row>
    <row r="6687" spans="1:10">
      <c r="A6687">
        <v>6671</v>
      </c>
      <c r="B6687" s="612">
        <v>43944.71875</v>
      </c>
      <c r="C6687" s="405" t="s">
        <v>97</v>
      </c>
      <c r="D6687" s="384">
        <v>1545</v>
      </c>
      <c r="E6687">
        <v>0.02</v>
      </c>
      <c r="F6687">
        <v>1.0799000000000001</v>
      </c>
      <c r="G6687" s="384">
        <v>0</v>
      </c>
      <c r="H6687">
        <v>0</v>
      </c>
    </row>
    <row r="6688" spans="1:10">
      <c r="A6688">
        <v>6672</v>
      </c>
      <c r="B6688" s="612">
        <v>43944.71875</v>
      </c>
      <c r="C6688" s="405" t="s">
        <v>2110</v>
      </c>
      <c r="D6688" s="384">
        <v>1545</v>
      </c>
      <c r="E6688">
        <v>0.02</v>
      </c>
      <c r="F6688">
        <v>1.0799000000000001</v>
      </c>
      <c r="G6688" s="384">
        <v>0</v>
      </c>
      <c r="H6688">
        <v>1.0789</v>
      </c>
    </row>
    <row r="6689" spans="1:10">
      <c r="A6689">
        <v>6673</v>
      </c>
      <c r="B6689" s="612">
        <v>43944.71875</v>
      </c>
      <c r="C6689" s="405" t="s">
        <v>2054</v>
      </c>
      <c r="D6689" s="384">
        <v>1545</v>
      </c>
      <c r="E6689">
        <v>0.02</v>
      </c>
      <c r="F6689">
        <v>1.0789</v>
      </c>
      <c r="G6689" s="384">
        <v>0</v>
      </c>
      <c r="H6689">
        <v>1.0789</v>
      </c>
      <c r="I6689">
        <v>2</v>
      </c>
      <c r="J6689" s="384">
        <v>31131.35</v>
      </c>
    </row>
    <row r="6690" spans="1:10">
      <c r="A6690">
        <v>6674</v>
      </c>
      <c r="B6690" s="612">
        <v>43944.720833333333</v>
      </c>
      <c r="C6690" s="405" t="s">
        <v>96</v>
      </c>
      <c r="D6690" s="384">
        <v>1546</v>
      </c>
      <c r="E6690">
        <v>0.05</v>
      </c>
      <c r="F6690">
        <v>1.0787599999999999</v>
      </c>
      <c r="G6690" s="384">
        <v>0</v>
      </c>
      <c r="H6690">
        <v>0</v>
      </c>
    </row>
    <row r="6691" spans="1:10">
      <c r="A6691">
        <v>6675</v>
      </c>
      <c r="B6691" s="612">
        <v>43944.720833333333</v>
      </c>
      <c r="C6691" s="405" t="s">
        <v>2110</v>
      </c>
      <c r="D6691" s="384">
        <v>1546</v>
      </c>
      <c r="E6691">
        <v>0.05</v>
      </c>
      <c r="F6691">
        <v>1.0787599999999999</v>
      </c>
      <c r="G6691" s="384">
        <v>0</v>
      </c>
      <c r="H6691">
        <v>1.08155</v>
      </c>
    </row>
    <row r="6692" spans="1:10">
      <c r="A6692">
        <v>6684</v>
      </c>
      <c r="B6692" s="612">
        <v>43944.744444444441</v>
      </c>
      <c r="C6692" s="405" t="s">
        <v>2110</v>
      </c>
      <c r="D6692" s="384">
        <v>1546</v>
      </c>
      <c r="E6692">
        <v>0.05</v>
      </c>
      <c r="F6692">
        <v>1.0787599999999999</v>
      </c>
      <c r="G6692" s="384">
        <v>0</v>
      </c>
      <c r="H6692">
        <v>1.0802099999999999</v>
      </c>
    </row>
    <row r="6693" spans="1:10">
      <c r="A6693">
        <v>6700</v>
      </c>
      <c r="B6693" s="612">
        <v>43945.288888888892</v>
      </c>
      <c r="C6693" s="405" t="s">
        <v>2110</v>
      </c>
      <c r="D6693" s="384">
        <v>1546</v>
      </c>
      <c r="E6693">
        <v>0.05</v>
      </c>
      <c r="F6693">
        <v>1.0787599999999999</v>
      </c>
      <c r="G6693" s="384">
        <v>0</v>
      </c>
      <c r="H6693">
        <v>1.07863</v>
      </c>
    </row>
    <row r="6694" spans="1:10">
      <c r="A6694">
        <v>6711</v>
      </c>
      <c r="B6694" s="612">
        <v>43945.3</v>
      </c>
      <c r="C6694" s="405" t="s">
        <v>2110</v>
      </c>
      <c r="D6694" s="384">
        <v>1546</v>
      </c>
      <c r="E6694">
        <v>0.05</v>
      </c>
      <c r="F6694">
        <v>1.0787599999999999</v>
      </c>
      <c r="G6694" s="384">
        <v>0</v>
      </c>
      <c r="H6694">
        <v>1.0769599999999999</v>
      </c>
    </row>
    <row r="6695" spans="1:10">
      <c r="A6695">
        <v>6727</v>
      </c>
      <c r="B6695" s="612">
        <v>43945.443749999999</v>
      </c>
      <c r="C6695" s="405" t="s">
        <v>2054</v>
      </c>
      <c r="D6695" s="384">
        <v>1546</v>
      </c>
      <c r="E6695">
        <v>0.05</v>
      </c>
      <c r="F6695">
        <v>1.0769599999999999</v>
      </c>
      <c r="G6695" s="384">
        <v>0</v>
      </c>
      <c r="H6695">
        <v>1.0769599999999999</v>
      </c>
      <c r="I6695">
        <v>-9.1999999999999993</v>
      </c>
      <c r="J6695" s="384">
        <v>31097.79</v>
      </c>
    </row>
    <row r="6696" spans="1:10">
      <c r="A6696">
        <v>6679</v>
      </c>
      <c r="B6696" s="612">
        <v>43944.729861111111</v>
      </c>
      <c r="C6696" s="405" t="s">
        <v>97</v>
      </c>
      <c r="D6696" s="384">
        <v>1547</v>
      </c>
      <c r="E6696">
        <v>0.02</v>
      </c>
      <c r="F6696">
        <v>1.07863</v>
      </c>
      <c r="G6696" s="384">
        <v>0</v>
      </c>
      <c r="H6696">
        <v>0</v>
      </c>
    </row>
    <row r="6697" spans="1:10">
      <c r="A6697">
        <v>6680</v>
      </c>
      <c r="B6697" s="612">
        <v>43944.729861111111</v>
      </c>
      <c r="C6697" s="405" t="s">
        <v>2110</v>
      </c>
      <c r="D6697" s="384">
        <v>1547</v>
      </c>
      <c r="E6697">
        <v>0.02</v>
      </c>
      <c r="F6697">
        <v>1.07863</v>
      </c>
      <c r="G6697" s="384">
        <v>0</v>
      </c>
      <c r="H6697">
        <v>1.0776300000000001</v>
      </c>
    </row>
    <row r="6698" spans="1:10">
      <c r="A6698">
        <v>6681</v>
      </c>
      <c r="B6698" s="612">
        <v>43944.742361111108</v>
      </c>
      <c r="C6698" s="405" t="s">
        <v>2054</v>
      </c>
      <c r="D6698" s="384">
        <v>1547</v>
      </c>
      <c r="E6698">
        <v>0.02</v>
      </c>
      <c r="F6698">
        <v>1.0776300000000001</v>
      </c>
      <c r="G6698" s="384">
        <v>0</v>
      </c>
      <c r="H6698">
        <v>1.0776300000000001</v>
      </c>
      <c r="I6698">
        <v>2</v>
      </c>
      <c r="J6698" s="384">
        <v>31133.35</v>
      </c>
    </row>
    <row r="6699" spans="1:10">
      <c r="A6699">
        <v>6682</v>
      </c>
      <c r="B6699" s="612">
        <v>43944.744444444441</v>
      </c>
      <c r="C6699" s="405" t="s">
        <v>96</v>
      </c>
      <c r="D6699" s="384">
        <v>1548</v>
      </c>
      <c r="E6699">
        <v>0.08</v>
      </c>
      <c r="F6699">
        <v>1.0769500000000001</v>
      </c>
      <c r="G6699" s="384">
        <v>0</v>
      </c>
      <c r="H6699">
        <v>0</v>
      </c>
    </row>
    <row r="6700" spans="1:10">
      <c r="A6700">
        <v>6683</v>
      </c>
      <c r="B6700" s="612">
        <v>43944.744444444441</v>
      </c>
      <c r="C6700" s="405" t="s">
        <v>2110</v>
      </c>
      <c r="D6700" s="384">
        <v>1548</v>
      </c>
      <c r="E6700">
        <v>0.08</v>
      </c>
      <c r="F6700">
        <v>1.0769500000000001</v>
      </c>
      <c r="G6700" s="384">
        <v>0</v>
      </c>
      <c r="H6700">
        <v>1.0802099999999999</v>
      </c>
    </row>
    <row r="6701" spans="1:10">
      <c r="A6701">
        <v>6699</v>
      </c>
      <c r="B6701" s="612">
        <v>43945.288888888892</v>
      </c>
      <c r="C6701" s="405" t="s">
        <v>2110</v>
      </c>
      <c r="D6701" s="384">
        <v>1548</v>
      </c>
      <c r="E6701">
        <v>0.08</v>
      </c>
      <c r="F6701">
        <v>1.0769500000000001</v>
      </c>
      <c r="G6701" s="384">
        <v>0</v>
      </c>
      <c r="H6701">
        <v>1.07863</v>
      </c>
    </row>
    <row r="6702" spans="1:10">
      <c r="A6702">
        <v>6710</v>
      </c>
      <c r="B6702" s="612">
        <v>43945.3</v>
      </c>
      <c r="C6702" s="405" t="s">
        <v>2110</v>
      </c>
      <c r="D6702" s="384">
        <v>1548</v>
      </c>
      <c r="E6702">
        <v>0.08</v>
      </c>
      <c r="F6702">
        <v>1.0769500000000001</v>
      </c>
      <c r="G6702" s="384">
        <v>0</v>
      </c>
      <c r="H6702">
        <v>1.0769599999999999</v>
      </c>
    </row>
    <row r="6703" spans="1:10">
      <c r="A6703">
        <v>6728</v>
      </c>
      <c r="B6703" s="612">
        <v>43945.443749999999</v>
      </c>
      <c r="C6703" s="405" t="s">
        <v>2054</v>
      </c>
      <c r="D6703" s="384">
        <v>1548</v>
      </c>
      <c r="E6703">
        <v>0.08</v>
      </c>
      <c r="F6703">
        <v>1.0769599999999999</v>
      </c>
      <c r="G6703" s="384">
        <v>0</v>
      </c>
      <c r="H6703">
        <v>1.0769599999999999</v>
      </c>
      <c r="I6703">
        <v>-0.24</v>
      </c>
      <c r="J6703" s="384">
        <v>31097.55</v>
      </c>
    </row>
    <row r="6704" spans="1:10">
      <c r="A6704">
        <v>6688</v>
      </c>
      <c r="B6704" s="612">
        <v>43944.770138888889</v>
      </c>
      <c r="C6704" s="405" t="s">
        <v>97</v>
      </c>
      <c r="D6704" s="384">
        <v>1549</v>
      </c>
      <c r="E6704">
        <v>0.02</v>
      </c>
      <c r="F6704">
        <v>1.0777600000000001</v>
      </c>
      <c r="G6704" s="384">
        <v>0</v>
      </c>
      <c r="H6704">
        <v>0</v>
      </c>
    </row>
    <row r="6705" spans="1:10">
      <c r="A6705">
        <v>6689</v>
      </c>
      <c r="B6705" s="612">
        <v>43944.770138888889</v>
      </c>
      <c r="C6705" s="405" t="s">
        <v>2110</v>
      </c>
      <c r="D6705" s="384">
        <v>1549</v>
      </c>
      <c r="E6705">
        <v>0.02</v>
      </c>
      <c r="F6705">
        <v>1.0777600000000001</v>
      </c>
      <c r="G6705" s="384">
        <v>0</v>
      </c>
      <c r="H6705">
        <v>1.0767599999999999</v>
      </c>
    </row>
    <row r="6706" spans="1:10">
      <c r="A6706">
        <v>6690</v>
      </c>
      <c r="B6706" s="612">
        <v>43944.852777777778</v>
      </c>
      <c r="C6706" s="405" t="s">
        <v>2054</v>
      </c>
      <c r="D6706" s="384">
        <v>1549</v>
      </c>
      <c r="E6706">
        <v>0.02</v>
      </c>
      <c r="F6706">
        <v>1.0767599999999999</v>
      </c>
      <c r="G6706" s="384">
        <v>0</v>
      </c>
      <c r="H6706">
        <v>1.0767599999999999</v>
      </c>
      <c r="I6706">
        <v>2</v>
      </c>
      <c r="J6706" s="384">
        <v>31135.35</v>
      </c>
    </row>
    <row r="6707" spans="1:10">
      <c r="A6707">
        <v>6691</v>
      </c>
      <c r="B6707" s="612">
        <v>43944.862500000003</v>
      </c>
      <c r="C6707" s="405" t="s">
        <v>97</v>
      </c>
      <c r="D6707" s="384">
        <v>1550</v>
      </c>
      <c r="E6707">
        <v>0.02</v>
      </c>
      <c r="F6707">
        <v>1.0770200000000001</v>
      </c>
      <c r="G6707" s="384">
        <v>0</v>
      </c>
      <c r="H6707">
        <v>0</v>
      </c>
    </row>
    <row r="6708" spans="1:10">
      <c r="A6708">
        <v>6692</v>
      </c>
      <c r="B6708" s="612">
        <v>43944.862500000003</v>
      </c>
      <c r="C6708" s="405" t="s">
        <v>2110</v>
      </c>
      <c r="D6708" s="384">
        <v>1550</v>
      </c>
      <c r="E6708">
        <v>0.02</v>
      </c>
      <c r="F6708">
        <v>1.0770200000000001</v>
      </c>
      <c r="G6708" s="384">
        <v>0</v>
      </c>
      <c r="H6708">
        <v>1.07602</v>
      </c>
    </row>
    <row r="6709" spans="1:10">
      <c r="A6709">
        <v>6693</v>
      </c>
      <c r="B6709" s="612">
        <v>43945.256944444445</v>
      </c>
      <c r="C6709" s="405" t="s">
        <v>2054</v>
      </c>
      <c r="D6709" s="384">
        <v>1550</v>
      </c>
      <c r="E6709">
        <v>0.02</v>
      </c>
      <c r="F6709">
        <v>1.07602</v>
      </c>
      <c r="G6709" s="384">
        <v>0</v>
      </c>
      <c r="H6709">
        <v>1.07602</v>
      </c>
      <c r="I6709">
        <v>2.02</v>
      </c>
      <c r="J6709" s="384">
        <v>31137.37</v>
      </c>
    </row>
    <row r="6710" spans="1:10">
      <c r="A6710">
        <v>6694</v>
      </c>
      <c r="B6710" s="612">
        <v>43945.271527777775</v>
      </c>
      <c r="C6710" s="405" t="s">
        <v>97</v>
      </c>
      <c r="D6710" s="384">
        <v>1551</v>
      </c>
      <c r="E6710">
        <v>0.02</v>
      </c>
      <c r="F6710">
        <v>1.07612</v>
      </c>
      <c r="G6710" s="384">
        <v>0</v>
      </c>
      <c r="H6710">
        <v>0</v>
      </c>
    </row>
    <row r="6711" spans="1:10">
      <c r="A6711">
        <v>6695</v>
      </c>
      <c r="B6711" s="612">
        <v>43945.271527777775</v>
      </c>
      <c r="C6711" s="405" t="s">
        <v>2110</v>
      </c>
      <c r="D6711" s="384">
        <v>1551</v>
      </c>
      <c r="E6711">
        <v>0.02</v>
      </c>
      <c r="F6711">
        <v>1.07612</v>
      </c>
      <c r="G6711" s="384">
        <v>0</v>
      </c>
      <c r="H6711">
        <v>1.0751200000000001</v>
      </c>
    </row>
    <row r="6712" spans="1:10">
      <c r="A6712">
        <v>6696</v>
      </c>
      <c r="B6712" s="612">
        <v>43945.288888888892</v>
      </c>
      <c r="C6712" s="405" t="s">
        <v>2054</v>
      </c>
      <c r="D6712" s="384">
        <v>1551</v>
      </c>
      <c r="E6712">
        <v>0.02</v>
      </c>
      <c r="F6712">
        <v>1.0751200000000001</v>
      </c>
      <c r="G6712" s="384">
        <v>0</v>
      </c>
      <c r="H6712">
        <v>1.0751200000000001</v>
      </c>
      <c r="I6712">
        <v>2</v>
      </c>
      <c r="J6712" s="384">
        <v>31139.37</v>
      </c>
    </row>
    <row r="6713" spans="1:10">
      <c r="A6713">
        <v>6697</v>
      </c>
      <c r="B6713" s="612">
        <v>43945.288888888892</v>
      </c>
      <c r="C6713" s="405" t="s">
        <v>96</v>
      </c>
      <c r="D6713" s="384">
        <v>1552</v>
      </c>
      <c r="E6713">
        <v>0.14000000000000001</v>
      </c>
      <c r="F6713">
        <v>1.07504</v>
      </c>
      <c r="G6713" s="384">
        <v>0</v>
      </c>
      <c r="H6713">
        <v>0</v>
      </c>
    </row>
    <row r="6714" spans="1:10">
      <c r="A6714">
        <v>6698</v>
      </c>
      <c r="B6714" s="612">
        <v>43945.288888888892</v>
      </c>
      <c r="C6714" s="405" t="s">
        <v>2110</v>
      </c>
      <c r="D6714" s="384">
        <v>1552</v>
      </c>
      <c r="E6714">
        <v>0.14000000000000001</v>
      </c>
      <c r="F6714">
        <v>1.07504</v>
      </c>
      <c r="G6714" s="384">
        <v>0</v>
      </c>
      <c r="H6714">
        <v>1.07863</v>
      </c>
    </row>
    <row r="6715" spans="1:10">
      <c r="A6715">
        <v>6709</v>
      </c>
      <c r="B6715" s="612">
        <v>43945.3</v>
      </c>
      <c r="C6715" s="405" t="s">
        <v>2110</v>
      </c>
      <c r="D6715" s="384">
        <v>1552</v>
      </c>
      <c r="E6715">
        <v>0.14000000000000001</v>
      </c>
      <c r="F6715">
        <v>1.07504</v>
      </c>
      <c r="G6715" s="384">
        <v>0</v>
      </c>
      <c r="H6715">
        <v>1.0769599999999999</v>
      </c>
    </row>
    <row r="6716" spans="1:10">
      <c r="A6716">
        <v>6729</v>
      </c>
      <c r="B6716" s="612">
        <v>43945.443749999999</v>
      </c>
      <c r="C6716" s="405" t="s">
        <v>2054</v>
      </c>
      <c r="D6716" s="384">
        <v>1552</v>
      </c>
      <c r="E6716">
        <v>0.14000000000000001</v>
      </c>
      <c r="F6716">
        <v>1.0769599999999999</v>
      </c>
      <c r="G6716" s="384">
        <v>0</v>
      </c>
      <c r="H6716">
        <v>1.0769599999999999</v>
      </c>
      <c r="I6716">
        <v>26.88</v>
      </c>
      <c r="J6716" s="384">
        <v>31124.43</v>
      </c>
    </row>
    <row r="6717" spans="1:10">
      <c r="A6717">
        <v>6704</v>
      </c>
      <c r="B6717" s="612">
        <v>43945.29583333333</v>
      </c>
      <c r="C6717" s="405" t="s">
        <v>97</v>
      </c>
      <c r="D6717" s="384">
        <v>1553</v>
      </c>
      <c r="E6717">
        <v>0.02</v>
      </c>
      <c r="F6717">
        <v>1.0748</v>
      </c>
      <c r="G6717" s="384">
        <v>0</v>
      </c>
      <c r="H6717">
        <v>0</v>
      </c>
    </row>
    <row r="6718" spans="1:10">
      <c r="A6718">
        <v>6705</v>
      </c>
      <c r="B6718" s="612">
        <v>43945.29583333333</v>
      </c>
      <c r="C6718" s="405" t="s">
        <v>2110</v>
      </c>
      <c r="D6718" s="384">
        <v>1553</v>
      </c>
      <c r="E6718">
        <v>0.02</v>
      </c>
      <c r="F6718">
        <v>1.0748</v>
      </c>
      <c r="G6718" s="384">
        <v>0</v>
      </c>
      <c r="H6718">
        <v>1.0738000000000001</v>
      </c>
    </row>
    <row r="6719" spans="1:10">
      <c r="A6719">
        <v>6706</v>
      </c>
      <c r="B6719" s="612">
        <v>43945.297222222223</v>
      </c>
      <c r="C6719" s="405" t="s">
        <v>2054</v>
      </c>
      <c r="D6719" s="384">
        <v>1553</v>
      </c>
      <c r="E6719">
        <v>0.02</v>
      </c>
      <c r="F6719">
        <v>1.0738000000000001</v>
      </c>
      <c r="G6719" s="384">
        <v>0</v>
      </c>
      <c r="H6719">
        <v>1.0738000000000001</v>
      </c>
      <c r="I6719">
        <v>2</v>
      </c>
      <c r="J6719" s="384">
        <v>31141.37</v>
      </c>
    </row>
    <row r="6720" spans="1:10">
      <c r="A6720">
        <v>6707</v>
      </c>
      <c r="B6720" s="612">
        <v>43945.3</v>
      </c>
      <c r="C6720" s="405" t="s">
        <v>96</v>
      </c>
      <c r="D6720" s="384">
        <v>1554</v>
      </c>
      <c r="E6720">
        <v>0.23</v>
      </c>
      <c r="F6720">
        <v>1.0730299999999999</v>
      </c>
      <c r="G6720" s="384">
        <v>0</v>
      </c>
      <c r="H6720">
        <v>0</v>
      </c>
    </row>
    <row r="6721" spans="1:10">
      <c r="A6721">
        <v>6708</v>
      </c>
      <c r="B6721" s="612">
        <v>43945.3</v>
      </c>
      <c r="C6721" s="405" t="s">
        <v>2110</v>
      </c>
      <c r="D6721" s="384">
        <v>1554</v>
      </c>
      <c r="E6721">
        <v>0.23</v>
      </c>
      <c r="F6721">
        <v>1.0730299999999999</v>
      </c>
      <c r="G6721" s="384">
        <v>0</v>
      </c>
      <c r="H6721">
        <v>1.0769599999999999</v>
      </c>
    </row>
    <row r="6722" spans="1:10">
      <c r="A6722">
        <v>6730</v>
      </c>
      <c r="B6722" s="612">
        <v>43945.443749999999</v>
      </c>
      <c r="C6722" s="405" t="s">
        <v>2054</v>
      </c>
      <c r="D6722" s="384">
        <v>1554</v>
      </c>
      <c r="E6722">
        <v>0.23</v>
      </c>
      <c r="F6722">
        <v>1.0769599999999999</v>
      </c>
      <c r="G6722" s="384">
        <v>0</v>
      </c>
      <c r="H6722">
        <v>1.0769599999999999</v>
      </c>
      <c r="I6722">
        <v>90.39</v>
      </c>
      <c r="J6722" s="384">
        <v>31214.82</v>
      </c>
    </row>
    <row r="6723" spans="1:10">
      <c r="A6723">
        <v>6715</v>
      </c>
      <c r="B6723" s="612">
        <v>43945.304861111108</v>
      </c>
      <c r="C6723" s="405" t="s">
        <v>97</v>
      </c>
      <c r="D6723" s="384">
        <v>1555</v>
      </c>
      <c r="E6723">
        <v>0.02</v>
      </c>
      <c r="F6723">
        <v>1.0735699999999999</v>
      </c>
      <c r="G6723" s="384">
        <v>0</v>
      </c>
      <c r="H6723">
        <v>0</v>
      </c>
    </row>
    <row r="6724" spans="1:10">
      <c r="A6724">
        <v>6716</v>
      </c>
      <c r="B6724" s="612">
        <v>43945.304861111108</v>
      </c>
      <c r="C6724" s="405" t="s">
        <v>2110</v>
      </c>
      <c r="D6724" s="384">
        <v>1555</v>
      </c>
      <c r="E6724">
        <v>0.02</v>
      </c>
      <c r="F6724">
        <v>1.0735699999999999</v>
      </c>
      <c r="G6724" s="384">
        <v>0</v>
      </c>
      <c r="H6724">
        <v>1.07257</v>
      </c>
    </row>
    <row r="6725" spans="1:10">
      <c r="A6725">
        <v>6719</v>
      </c>
      <c r="B6725" s="612">
        <v>43945.345138888886</v>
      </c>
      <c r="C6725" s="405" t="s">
        <v>2110</v>
      </c>
      <c r="D6725" s="384">
        <v>1555</v>
      </c>
      <c r="E6725">
        <v>0.02</v>
      </c>
      <c r="F6725">
        <v>1.0735699999999999</v>
      </c>
      <c r="G6725" s="384">
        <v>0</v>
      </c>
      <c r="H6725">
        <v>1.07338</v>
      </c>
    </row>
    <row r="6726" spans="1:10">
      <c r="A6726">
        <v>6723</v>
      </c>
      <c r="B6726" s="612">
        <v>43945.415277777778</v>
      </c>
      <c r="C6726" s="405" t="s">
        <v>2110</v>
      </c>
      <c r="D6726" s="384">
        <v>1555</v>
      </c>
      <c r="E6726">
        <v>0.02</v>
      </c>
      <c r="F6726">
        <v>1.0735699999999999</v>
      </c>
      <c r="G6726" s="384">
        <v>0</v>
      </c>
      <c r="H6726">
        <v>1.0744199999999999</v>
      </c>
    </row>
    <row r="6727" spans="1:10">
      <c r="A6727">
        <v>6735</v>
      </c>
      <c r="B6727" s="612">
        <v>43945.444444444445</v>
      </c>
      <c r="C6727" s="405" t="s">
        <v>2110</v>
      </c>
      <c r="D6727" s="384">
        <v>1555</v>
      </c>
      <c r="E6727">
        <v>0.02</v>
      </c>
      <c r="F6727">
        <v>1.0735699999999999</v>
      </c>
      <c r="G6727" s="384">
        <v>0</v>
      </c>
      <c r="H6727">
        <v>1.0757300000000001</v>
      </c>
    </row>
    <row r="6728" spans="1:10">
      <c r="A6728">
        <v>6744</v>
      </c>
      <c r="B6728" s="612">
        <v>43945.470138888886</v>
      </c>
      <c r="C6728" s="405" t="s">
        <v>2110</v>
      </c>
      <c r="D6728" s="384">
        <v>1555</v>
      </c>
      <c r="E6728">
        <v>0.02</v>
      </c>
      <c r="F6728">
        <v>1.0735699999999999</v>
      </c>
      <c r="G6728" s="384">
        <v>0</v>
      </c>
      <c r="H6728">
        <v>1.0770900000000001</v>
      </c>
    </row>
    <row r="6729" spans="1:10">
      <c r="A6729">
        <v>6767</v>
      </c>
      <c r="B6729" s="612">
        <v>43945.867361111108</v>
      </c>
      <c r="C6729" s="405" t="s">
        <v>2110</v>
      </c>
      <c r="D6729" s="384">
        <v>1555</v>
      </c>
      <c r="E6729">
        <v>0.02</v>
      </c>
      <c r="F6729">
        <v>1.0735699999999999</v>
      </c>
      <c r="G6729" s="384">
        <v>0</v>
      </c>
      <c r="H6729">
        <v>1.07867</v>
      </c>
    </row>
    <row r="6730" spans="1:10">
      <c r="A6730">
        <v>6778</v>
      </c>
      <c r="B6730" s="612">
        <v>43948.192361111112</v>
      </c>
      <c r="C6730" s="405" t="s">
        <v>2110</v>
      </c>
      <c r="D6730" s="384">
        <v>1555</v>
      </c>
      <c r="E6730">
        <v>0.02</v>
      </c>
      <c r="F6730">
        <v>1.0735699999999999</v>
      </c>
      <c r="G6730" s="384">
        <v>0</v>
      </c>
      <c r="H6730">
        <v>1.08036</v>
      </c>
    </row>
    <row r="6731" spans="1:10">
      <c r="A6731">
        <v>6808</v>
      </c>
      <c r="B6731" s="612">
        <v>43949.388888888891</v>
      </c>
      <c r="C6731" s="405" t="s">
        <v>2110</v>
      </c>
      <c r="D6731" s="384">
        <v>1555</v>
      </c>
      <c r="E6731">
        <v>0.02</v>
      </c>
      <c r="F6731">
        <v>1.0735699999999999</v>
      </c>
      <c r="G6731" s="384">
        <v>0</v>
      </c>
      <c r="H6731">
        <v>1.0821799999999999</v>
      </c>
    </row>
    <row r="6732" spans="1:10">
      <c r="A6732">
        <v>6820</v>
      </c>
      <c r="B6732" s="612">
        <v>43949.470138888886</v>
      </c>
      <c r="C6732" s="405" t="s">
        <v>2110</v>
      </c>
      <c r="D6732" s="384">
        <v>1555</v>
      </c>
      <c r="E6732">
        <v>0.02</v>
      </c>
      <c r="F6732">
        <v>1.0735699999999999</v>
      </c>
      <c r="G6732" s="384">
        <v>0</v>
      </c>
      <c r="H6732">
        <v>1.08433</v>
      </c>
    </row>
    <row r="6733" spans="1:10">
      <c r="A6733">
        <v>6828</v>
      </c>
      <c r="B6733" s="612">
        <v>43949.581944444442</v>
      </c>
      <c r="C6733" s="405" t="s">
        <v>2054</v>
      </c>
      <c r="D6733" s="384">
        <v>1555</v>
      </c>
      <c r="E6733">
        <v>0.02</v>
      </c>
      <c r="F6733">
        <v>1.08433</v>
      </c>
      <c r="G6733" s="384">
        <v>0</v>
      </c>
      <c r="H6733">
        <v>1.08433</v>
      </c>
      <c r="I6733">
        <v>-21.48</v>
      </c>
      <c r="J6733" s="384">
        <v>31219.95</v>
      </c>
    </row>
    <row r="6734" spans="1:10">
      <c r="A6734">
        <v>6717</v>
      </c>
      <c r="B6734" s="612">
        <v>43945.345138888886</v>
      </c>
      <c r="C6734" s="405" t="s">
        <v>97</v>
      </c>
      <c r="D6734" s="384">
        <v>1556</v>
      </c>
      <c r="E6734">
        <v>0.02</v>
      </c>
      <c r="F6734">
        <v>1.0751900000000001</v>
      </c>
      <c r="G6734" s="384">
        <v>0</v>
      </c>
      <c r="H6734">
        <v>0</v>
      </c>
    </row>
    <row r="6735" spans="1:10">
      <c r="A6735">
        <v>6718</v>
      </c>
      <c r="B6735" s="612">
        <v>43945.345138888886</v>
      </c>
      <c r="C6735" s="405" t="s">
        <v>2110</v>
      </c>
      <c r="D6735" s="384">
        <v>1556</v>
      </c>
      <c r="E6735">
        <v>0.02</v>
      </c>
      <c r="F6735">
        <v>1.0751900000000001</v>
      </c>
      <c r="G6735" s="384">
        <v>0</v>
      </c>
      <c r="H6735">
        <v>1.07338</v>
      </c>
    </row>
    <row r="6736" spans="1:10">
      <c r="A6736">
        <v>6722</v>
      </c>
      <c r="B6736" s="612">
        <v>43945.415277777778</v>
      </c>
      <c r="C6736" s="405" t="s">
        <v>2110</v>
      </c>
      <c r="D6736" s="384">
        <v>1556</v>
      </c>
      <c r="E6736">
        <v>0.02</v>
      </c>
      <c r="F6736">
        <v>1.0751900000000001</v>
      </c>
      <c r="G6736" s="384">
        <v>0</v>
      </c>
      <c r="H6736">
        <v>1.0744199999999999</v>
      </c>
    </row>
    <row r="6737" spans="1:10">
      <c r="A6737">
        <v>6734</v>
      </c>
      <c r="B6737" s="612">
        <v>43945.444444444445</v>
      </c>
      <c r="C6737" s="405" t="s">
        <v>2110</v>
      </c>
      <c r="D6737" s="384">
        <v>1556</v>
      </c>
      <c r="E6737">
        <v>0.02</v>
      </c>
      <c r="F6737">
        <v>1.0751900000000001</v>
      </c>
      <c r="G6737" s="384">
        <v>0</v>
      </c>
      <c r="H6737">
        <v>1.0757300000000001</v>
      </c>
    </row>
    <row r="6738" spans="1:10">
      <c r="A6738">
        <v>6743</v>
      </c>
      <c r="B6738" s="612">
        <v>43945.470138888886</v>
      </c>
      <c r="C6738" s="405" t="s">
        <v>2110</v>
      </c>
      <c r="D6738" s="384">
        <v>1556</v>
      </c>
      <c r="E6738">
        <v>0.02</v>
      </c>
      <c r="F6738">
        <v>1.0751900000000001</v>
      </c>
      <c r="G6738" s="384">
        <v>0</v>
      </c>
      <c r="H6738">
        <v>1.0770900000000001</v>
      </c>
    </row>
    <row r="6739" spans="1:10">
      <c r="A6739">
        <v>6766</v>
      </c>
      <c r="B6739" s="612">
        <v>43945.867361111108</v>
      </c>
      <c r="C6739" s="405" t="s">
        <v>2110</v>
      </c>
      <c r="D6739" s="384">
        <v>1556</v>
      </c>
      <c r="E6739">
        <v>0.02</v>
      </c>
      <c r="F6739">
        <v>1.0751900000000001</v>
      </c>
      <c r="G6739" s="384">
        <v>0</v>
      </c>
      <c r="H6739">
        <v>1.07867</v>
      </c>
    </row>
    <row r="6740" spans="1:10">
      <c r="A6740">
        <v>6777</v>
      </c>
      <c r="B6740" s="612">
        <v>43948.192361111112</v>
      </c>
      <c r="C6740" s="405" t="s">
        <v>2110</v>
      </c>
      <c r="D6740" s="384">
        <v>1556</v>
      </c>
      <c r="E6740">
        <v>0.02</v>
      </c>
      <c r="F6740">
        <v>1.0751900000000001</v>
      </c>
      <c r="G6740" s="384">
        <v>0</v>
      </c>
      <c r="H6740">
        <v>1.08036</v>
      </c>
    </row>
    <row r="6741" spans="1:10">
      <c r="A6741">
        <v>6807</v>
      </c>
      <c r="B6741" s="612">
        <v>43949.388888888891</v>
      </c>
      <c r="C6741" s="405" t="s">
        <v>2110</v>
      </c>
      <c r="D6741" s="384">
        <v>1556</v>
      </c>
      <c r="E6741">
        <v>0.02</v>
      </c>
      <c r="F6741">
        <v>1.0751900000000001</v>
      </c>
      <c r="G6741" s="384">
        <v>0</v>
      </c>
      <c r="H6741">
        <v>1.0821799999999999</v>
      </c>
    </row>
    <row r="6742" spans="1:10">
      <c r="A6742">
        <v>6819</v>
      </c>
      <c r="B6742" s="612">
        <v>43949.470138888886</v>
      </c>
      <c r="C6742" s="405" t="s">
        <v>2110</v>
      </c>
      <c r="D6742" s="384">
        <v>1556</v>
      </c>
      <c r="E6742">
        <v>0.02</v>
      </c>
      <c r="F6742">
        <v>1.0751900000000001</v>
      </c>
      <c r="G6742" s="384">
        <v>0</v>
      </c>
      <c r="H6742">
        <v>1.08433</v>
      </c>
    </row>
    <row r="6743" spans="1:10">
      <c r="A6743">
        <v>6829</v>
      </c>
      <c r="B6743" s="612">
        <v>43949.581944444442</v>
      </c>
      <c r="C6743" s="405" t="s">
        <v>2054</v>
      </c>
      <c r="D6743" s="384">
        <v>1556</v>
      </c>
      <c r="E6743">
        <v>0.02</v>
      </c>
      <c r="F6743">
        <v>1.08433</v>
      </c>
      <c r="G6743" s="384">
        <v>0</v>
      </c>
      <c r="H6743">
        <v>1.08433</v>
      </c>
      <c r="I6743">
        <v>-18.239999999999998</v>
      </c>
      <c r="J6743" s="384">
        <v>31201.71</v>
      </c>
    </row>
    <row r="6744" spans="1:10">
      <c r="A6744">
        <v>6720</v>
      </c>
      <c r="B6744" s="612">
        <v>43945.415277777778</v>
      </c>
      <c r="C6744" s="405" t="s">
        <v>97</v>
      </c>
      <c r="D6744" s="384">
        <v>1557</v>
      </c>
      <c r="E6744">
        <v>0.03</v>
      </c>
      <c r="F6744">
        <v>1.0768</v>
      </c>
      <c r="G6744" s="384">
        <v>0</v>
      </c>
      <c r="H6744">
        <v>0</v>
      </c>
    </row>
    <row r="6745" spans="1:10">
      <c r="A6745">
        <v>6721</v>
      </c>
      <c r="B6745" s="612">
        <v>43945.415277777778</v>
      </c>
      <c r="C6745" s="405" t="s">
        <v>2110</v>
      </c>
      <c r="D6745" s="384">
        <v>1557</v>
      </c>
      <c r="E6745">
        <v>0.03</v>
      </c>
      <c r="F6745">
        <v>1.0768</v>
      </c>
      <c r="G6745" s="384">
        <v>0</v>
      </c>
      <c r="H6745">
        <v>1.0744199999999999</v>
      </c>
    </row>
    <row r="6746" spans="1:10">
      <c r="A6746">
        <v>6733</v>
      </c>
      <c r="B6746" s="612">
        <v>43945.444444444445</v>
      </c>
      <c r="C6746" s="405" t="s">
        <v>2110</v>
      </c>
      <c r="D6746" s="384">
        <v>1557</v>
      </c>
      <c r="E6746">
        <v>0.03</v>
      </c>
      <c r="F6746">
        <v>1.0768</v>
      </c>
      <c r="G6746" s="384">
        <v>0</v>
      </c>
      <c r="H6746">
        <v>1.0757300000000001</v>
      </c>
    </row>
    <row r="6747" spans="1:10">
      <c r="A6747">
        <v>6742</v>
      </c>
      <c r="B6747" s="612">
        <v>43945.470138888886</v>
      </c>
      <c r="C6747" s="405" t="s">
        <v>2110</v>
      </c>
      <c r="D6747" s="384">
        <v>1557</v>
      </c>
      <c r="E6747">
        <v>0.03</v>
      </c>
      <c r="F6747">
        <v>1.0768</v>
      </c>
      <c r="G6747" s="384">
        <v>0</v>
      </c>
      <c r="H6747">
        <v>1.0770900000000001</v>
      </c>
    </row>
    <row r="6748" spans="1:10">
      <c r="A6748">
        <v>6765</v>
      </c>
      <c r="B6748" s="612">
        <v>43945.867361111108</v>
      </c>
      <c r="C6748" s="405" t="s">
        <v>2110</v>
      </c>
      <c r="D6748" s="384">
        <v>1557</v>
      </c>
      <c r="E6748">
        <v>0.03</v>
      </c>
      <c r="F6748">
        <v>1.0768</v>
      </c>
      <c r="G6748" s="384">
        <v>0</v>
      </c>
      <c r="H6748">
        <v>1.07867</v>
      </c>
    </row>
    <row r="6749" spans="1:10">
      <c r="A6749">
        <v>6776</v>
      </c>
      <c r="B6749" s="612">
        <v>43948.192361111112</v>
      </c>
      <c r="C6749" s="405" t="s">
        <v>2110</v>
      </c>
      <c r="D6749" s="384">
        <v>1557</v>
      </c>
      <c r="E6749">
        <v>0.03</v>
      </c>
      <c r="F6749">
        <v>1.0768</v>
      </c>
      <c r="G6749" s="384">
        <v>0</v>
      </c>
      <c r="H6749">
        <v>1.08036</v>
      </c>
    </row>
    <row r="6750" spans="1:10">
      <c r="A6750">
        <v>6806</v>
      </c>
      <c r="B6750" s="612">
        <v>43949.388888888891</v>
      </c>
      <c r="C6750" s="405" t="s">
        <v>2110</v>
      </c>
      <c r="D6750" s="384">
        <v>1557</v>
      </c>
      <c r="E6750">
        <v>0.03</v>
      </c>
      <c r="F6750">
        <v>1.0768</v>
      </c>
      <c r="G6750" s="384">
        <v>0</v>
      </c>
      <c r="H6750">
        <v>1.0821799999999999</v>
      </c>
    </row>
    <row r="6751" spans="1:10">
      <c r="A6751">
        <v>6818</v>
      </c>
      <c r="B6751" s="612">
        <v>43949.470138888886</v>
      </c>
      <c r="C6751" s="405" t="s">
        <v>2110</v>
      </c>
      <c r="D6751" s="384">
        <v>1557</v>
      </c>
      <c r="E6751">
        <v>0.03</v>
      </c>
      <c r="F6751">
        <v>1.0768</v>
      </c>
      <c r="G6751" s="384">
        <v>0</v>
      </c>
      <c r="H6751">
        <v>1.08433</v>
      </c>
    </row>
    <row r="6752" spans="1:10">
      <c r="A6752">
        <v>6830</v>
      </c>
      <c r="B6752" s="612">
        <v>43949.581944444442</v>
      </c>
      <c r="C6752" s="405" t="s">
        <v>2054</v>
      </c>
      <c r="D6752" s="384">
        <v>1557</v>
      </c>
      <c r="E6752">
        <v>0.03</v>
      </c>
      <c r="F6752">
        <v>1.08433</v>
      </c>
      <c r="G6752" s="384">
        <v>0</v>
      </c>
      <c r="H6752">
        <v>1.08433</v>
      </c>
      <c r="I6752">
        <v>-22.52</v>
      </c>
      <c r="J6752" s="384">
        <v>31179.19</v>
      </c>
    </row>
    <row r="6753" spans="1:10">
      <c r="A6753">
        <v>6731</v>
      </c>
      <c r="B6753" s="612">
        <v>43945.444444444445</v>
      </c>
      <c r="C6753" s="405" t="s">
        <v>97</v>
      </c>
      <c r="D6753" s="384">
        <v>1558</v>
      </c>
      <c r="E6753">
        <v>0.05</v>
      </c>
      <c r="F6753">
        <v>1.07856</v>
      </c>
      <c r="G6753" s="384">
        <v>0</v>
      </c>
      <c r="H6753">
        <v>0</v>
      </c>
    </row>
    <row r="6754" spans="1:10">
      <c r="A6754">
        <v>6732</v>
      </c>
      <c r="B6754" s="612">
        <v>43945.444444444445</v>
      </c>
      <c r="C6754" s="405" t="s">
        <v>2110</v>
      </c>
      <c r="D6754" s="384">
        <v>1558</v>
      </c>
      <c r="E6754">
        <v>0.05</v>
      </c>
      <c r="F6754">
        <v>1.07856</v>
      </c>
      <c r="G6754" s="384">
        <v>0</v>
      </c>
      <c r="H6754">
        <v>1.0757300000000001</v>
      </c>
    </row>
    <row r="6755" spans="1:10">
      <c r="A6755">
        <v>6741</v>
      </c>
      <c r="B6755" s="612">
        <v>43945.470138888886</v>
      </c>
      <c r="C6755" s="405" t="s">
        <v>2110</v>
      </c>
      <c r="D6755" s="384">
        <v>1558</v>
      </c>
      <c r="E6755">
        <v>0.05</v>
      </c>
      <c r="F6755">
        <v>1.07856</v>
      </c>
      <c r="G6755" s="384">
        <v>0</v>
      </c>
      <c r="H6755">
        <v>1.0770900000000001</v>
      </c>
    </row>
    <row r="6756" spans="1:10">
      <c r="A6756">
        <v>6764</v>
      </c>
      <c r="B6756" s="612">
        <v>43945.867361111108</v>
      </c>
      <c r="C6756" s="405" t="s">
        <v>2110</v>
      </c>
      <c r="D6756" s="384">
        <v>1558</v>
      </c>
      <c r="E6756">
        <v>0.05</v>
      </c>
      <c r="F6756">
        <v>1.07856</v>
      </c>
      <c r="G6756" s="384">
        <v>0</v>
      </c>
      <c r="H6756">
        <v>1.07867</v>
      </c>
    </row>
    <row r="6757" spans="1:10">
      <c r="A6757">
        <v>6775</v>
      </c>
      <c r="B6757" s="612">
        <v>43948.192361111112</v>
      </c>
      <c r="C6757" s="405" t="s">
        <v>2110</v>
      </c>
      <c r="D6757" s="384">
        <v>1558</v>
      </c>
      <c r="E6757">
        <v>0.05</v>
      </c>
      <c r="F6757">
        <v>1.07856</v>
      </c>
      <c r="G6757" s="384">
        <v>0</v>
      </c>
      <c r="H6757">
        <v>1.08036</v>
      </c>
    </row>
    <row r="6758" spans="1:10">
      <c r="A6758">
        <v>6805</v>
      </c>
      <c r="B6758" s="612">
        <v>43949.388888888891</v>
      </c>
      <c r="C6758" s="405" t="s">
        <v>2110</v>
      </c>
      <c r="D6758" s="384">
        <v>1558</v>
      </c>
      <c r="E6758">
        <v>0.05</v>
      </c>
      <c r="F6758">
        <v>1.07856</v>
      </c>
      <c r="G6758" s="384">
        <v>0</v>
      </c>
      <c r="H6758">
        <v>1.0821799999999999</v>
      </c>
    </row>
    <row r="6759" spans="1:10">
      <c r="A6759">
        <v>6817</v>
      </c>
      <c r="B6759" s="612">
        <v>43949.470138888886</v>
      </c>
      <c r="C6759" s="405" t="s">
        <v>2110</v>
      </c>
      <c r="D6759" s="384">
        <v>1558</v>
      </c>
      <c r="E6759">
        <v>0.05</v>
      </c>
      <c r="F6759">
        <v>1.07856</v>
      </c>
      <c r="G6759" s="384">
        <v>0</v>
      </c>
      <c r="H6759">
        <v>1.08433</v>
      </c>
    </row>
    <row r="6760" spans="1:10">
      <c r="A6760">
        <v>6831</v>
      </c>
      <c r="B6760" s="612">
        <v>43949.581944444442</v>
      </c>
      <c r="C6760" s="405" t="s">
        <v>2054</v>
      </c>
      <c r="D6760" s="384">
        <v>1558</v>
      </c>
      <c r="E6760">
        <v>0.05</v>
      </c>
      <c r="F6760">
        <v>1.08433</v>
      </c>
      <c r="G6760" s="384">
        <v>0</v>
      </c>
      <c r="H6760">
        <v>1.08433</v>
      </c>
      <c r="I6760">
        <v>-28.74</v>
      </c>
      <c r="J6760" s="384">
        <v>31150.45</v>
      </c>
    </row>
    <row r="6761" spans="1:10">
      <c r="A6761">
        <v>6736</v>
      </c>
      <c r="B6761" s="612">
        <v>43945.447222222225</v>
      </c>
      <c r="C6761" s="405" t="s">
        <v>96</v>
      </c>
      <c r="D6761" s="384">
        <v>1559</v>
      </c>
      <c r="E6761">
        <v>0.02</v>
      </c>
      <c r="F6761">
        <v>1.0787</v>
      </c>
      <c r="G6761" s="384">
        <v>0</v>
      </c>
      <c r="H6761">
        <v>0</v>
      </c>
    </row>
    <row r="6762" spans="1:10">
      <c r="A6762">
        <v>6737</v>
      </c>
      <c r="B6762" s="612">
        <v>43945.447222222225</v>
      </c>
      <c r="C6762" s="405" t="s">
        <v>2110</v>
      </c>
      <c r="D6762" s="384">
        <v>1559</v>
      </c>
      <c r="E6762">
        <v>0.02</v>
      </c>
      <c r="F6762">
        <v>1.0787</v>
      </c>
      <c r="G6762" s="384">
        <v>0</v>
      </c>
      <c r="H6762">
        <v>1.0797000000000001</v>
      </c>
    </row>
    <row r="6763" spans="1:10">
      <c r="A6763">
        <v>6738</v>
      </c>
      <c r="B6763" s="612">
        <v>43945.469444444447</v>
      </c>
      <c r="C6763" s="405" t="s">
        <v>2054</v>
      </c>
      <c r="D6763" s="384">
        <v>1559</v>
      </c>
      <c r="E6763">
        <v>0.02</v>
      </c>
      <c r="F6763">
        <v>1.0797000000000001</v>
      </c>
      <c r="G6763" s="384">
        <v>0</v>
      </c>
      <c r="H6763">
        <v>1.0797000000000001</v>
      </c>
      <c r="I6763">
        <v>2</v>
      </c>
      <c r="J6763" s="384">
        <v>31216.82</v>
      </c>
    </row>
    <row r="6764" spans="1:10">
      <c r="A6764">
        <v>6739</v>
      </c>
      <c r="B6764" s="612">
        <v>43945.470138888886</v>
      </c>
      <c r="C6764" s="405" t="s">
        <v>97</v>
      </c>
      <c r="D6764" s="384">
        <v>1560</v>
      </c>
      <c r="E6764">
        <v>0.08</v>
      </c>
      <c r="F6764">
        <v>1.0803799999999999</v>
      </c>
      <c r="G6764" s="384">
        <v>0</v>
      </c>
      <c r="H6764">
        <v>0</v>
      </c>
    </row>
    <row r="6765" spans="1:10">
      <c r="A6765">
        <v>6740</v>
      </c>
      <c r="B6765" s="612">
        <v>43945.470138888886</v>
      </c>
      <c r="C6765" s="405" t="s">
        <v>2110</v>
      </c>
      <c r="D6765" s="384">
        <v>1560</v>
      </c>
      <c r="E6765">
        <v>0.08</v>
      </c>
      <c r="F6765">
        <v>1.0803799999999999</v>
      </c>
      <c r="G6765" s="384">
        <v>0</v>
      </c>
      <c r="H6765">
        <v>1.0770900000000001</v>
      </c>
    </row>
    <row r="6766" spans="1:10">
      <c r="A6766">
        <v>6763</v>
      </c>
      <c r="B6766" s="612">
        <v>43945.867361111108</v>
      </c>
      <c r="C6766" s="405" t="s">
        <v>2110</v>
      </c>
      <c r="D6766" s="384">
        <v>1560</v>
      </c>
      <c r="E6766">
        <v>0.08</v>
      </c>
      <c r="F6766">
        <v>1.0803799999999999</v>
      </c>
      <c r="G6766" s="384">
        <v>0</v>
      </c>
      <c r="H6766">
        <v>1.07867</v>
      </c>
    </row>
    <row r="6767" spans="1:10">
      <c r="A6767">
        <v>6774</v>
      </c>
      <c r="B6767" s="612">
        <v>43948.192361111112</v>
      </c>
      <c r="C6767" s="405" t="s">
        <v>2110</v>
      </c>
      <c r="D6767" s="384">
        <v>1560</v>
      </c>
      <c r="E6767">
        <v>0.08</v>
      </c>
      <c r="F6767">
        <v>1.0803799999999999</v>
      </c>
      <c r="G6767" s="384">
        <v>0</v>
      </c>
      <c r="H6767">
        <v>1.08036</v>
      </c>
    </row>
    <row r="6768" spans="1:10">
      <c r="A6768">
        <v>6804</v>
      </c>
      <c r="B6768" s="612">
        <v>43949.388888888891</v>
      </c>
      <c r="C6768" s="405" t="s">
        <v>2110</v>
      </c>
      <c r="D6768" s="384">
        <v>1560</v>
      </c>
      <c r="E6768">
        <v>0.08</v>
      </c>
      <c r="F6768">
        <v>1.0803799999999999</v>
      </c>
      <c r="G6768" s="384">
        <v>0</v>
      </c>
      <c r="H6768">
        <v>1.0821799999999999</v>
      </c>
    </row>
    <row r="6769" spans="1:10">
      <c r="A6769">
        <v>6816</v>
      </c>
      <c r="B6769" s="612">
        <v>43949.470138888886</v>
      </c>
      <c r="C6769" s="405" t="s">
        <v>2110</v>
      </c>
      <c r="D6769" s="384">
        <v>1560</v>
      </c>
      <c r="E6769">
        <v>0.08</v>
      </c>
      <c r="F6769">
        <v>1.0803799999999999</v>
      </c>
      <c r="G6769" s="384">
        <v>0</v>
      </c>
      <c r="H6769">
        <v>1.08433</v>
      </c>
    </row>
    <row r="6770" spans="1:10">
      <c r="A6770">
        <v>6832</v>
      </c>
      <c r="B6770" s="612">
        <v>43949.581944444442</v>
      </c>
      <c r="C6770" s="405" t="s">
        <v>2054</v>
      </c>
      <c r="D6770" s="384">
        <v>1560</v>
      </c>
      <c r="E6770">
        <v>0.08</v>
      </c>
      <c r="F6770">
        <v>1.08433</v>
      </c>
      <c r="G6770" s="384">
        <v>0</v>
      </c>
      <c r="H6770">
        <v>1.08433</v>
      </c>
      <c r="I6770">
        <v>-31.42</v>
      </c>
      <c r="J6770" s="384">
        <v>31119.03</v>
      </c>
    </row>
    <row r="6771" spans="1:10">
      <c r="A6771">
        <v>6745</v>
      </c>
      <c r="B6771" s="612">
        <v>43945.479166666664</v>
      </c>
      <c r="C6771" s="405" t="s">
        <v>96</v>
      </c>
      <c r="D6771" s="384">
        <v>1561</v>
      </c>
      <c r="E6771">
        <v>0.02</v>
      </c>
      <c r="F6771">
        <v>1.0791900000000001</v>
      </c>
      <c r="G6771" s="384">
        <v>0</v>
      </c>
      <c r="H6771">
        <v>0</v>
      </c>
    </row>
    <row r="6772" spans="1:10">
      <c r="A6772">
        <v>6746</v>
      </c>
      <c r="B6772" s="612">
        <v>43945.479166666664</v>
      </c>
      <c r="C6772" s="405" t="s">
        <v>2110</v>
      </c>
      <c r="D6772" s="384">
        <v>1561</v>
      </c>
      <c r="E6772">
        <v>0.02</v>
      </c>
      <c r="F6772">
        <v>1.0791900000000001</v>
      </c>
      <c r="G6772" s="384">
        <v>0</v>
      </c>
      <c r="H6772">
        <v>1.08019</v>
      </c>
    </row>
    <row r="6773" spans="1:10">
      <c r="A6773">
        <v>6747</v>
      </c>
      <c r="B6773" s="612">
        <v>43945.513888888891</v>
      </c>
      <c r="C6773" s="405" t="s">
        <v>2054</v>
      </c>
      <c r="D6773" s="384">
        <v>1561</v>
      </c>
      <c r="E6773">
        <v>0.02</v>
      </c>
      <c r="F6773">
        <v>1.08019</v>
      </c>
      <c r="G6773" s="384">
        <v>0</v>
      </c>
      <c r="H6773">
        <v>1.08019</v>
      </c>
      <c r="I6773">
        <v>2</v>
      </c>
      <c r="J6773" s="384">
        <v>31218.82</v>
      </c>
    </row>
    <row r="6774" spans="1:10">
      <c r="A6774">
        <v>6748</v>
      </c>
      <c r="B6774" s="612">
        <v>43945.521527777775</v>
      </c>
      <c r="C6774" s="405" t="s">
        <v>96</v>
      </c>
      <c r="D6774" s="384">
        <v>1562</v>
      </c>
      <c r="E6774">
        <v>0.02</v>
      </c>
      <c r="F6774">
        <v>1.08005</v>
      </c>
      <c r="G6774" s="384">
        <v>0</v>
      </c>
      <c r="H6774">
        <v>0</v>
      </c>
    </row>
    <row r="6775" spans="1:10">
      <c r="A6775">
        <v>6749</v>
      </c>
      <c r="B6775" s="612">
        <v>43945.521527777775</v>
      </c>
      <c r="C6775" s="405" t="s">
        <v>2110</v>
      </c>
      <c r="D6775" s="384">
        <v>1562</v>
      </c>
      <c r="E6775">
        <v>0.02</v>
      </c>
      <c r="F6775">
        <v>1.08005</v>
      </c>
      <c r="G6775" s="384">
        <v>0</v>
      </c>
      <c r="H6775">
        <v>1.0810500000000001</v>
      </c>
    </row>
    <row r="6776" spans="1:10">
      <c r="A6776">
        <v>6750</v>
      </c>
      <c r="B6776" s="612">
        <v>43945.59652777778</v>
      </c>
      <c r="C6776" s="405" t="s">
        <v>2054</v>
      </c>
      <c r="D6776" s="384">
        <v>1562</v>
      </c>
      <c r="E6776">
        <v>0.02</v>
      </c>
      <c r="F6776">
        <v>1.0810500000000001</v>
      </c>
      <c r="G6776" s="384">
        <v>0</v>
      </c>
      <c r="H6776">
        <v>1.0810500000000001</v>
      </c>
      <c r="I6776">
        <v>2</v>
      </c>
      <c r="J6776" s="384">
        <v>31220.82</v>
      </c>
    </row>
    <row r="6777" spans="1:10">
      <c r="A6777">
        <v>6751</v>
      </c>
      <c r="B6777" s="612">
        <v>43945.612500000003</v>
      </c>
      <c r="C6777" s="405" t="s">
        <v>96</v>
      </c>
      <c r="D6777" s="384">
        <v>1563</v>
      </c>
      <c r="E6777">
        <v>0.02</v>
      </c>
      <c r="F6777">
        <v>1.0800099999999999</v>
      </c>
      <c r="G6777" s="384">
        <v>0</v>
      </c>
      <c r="H6777">
        <v>0</v>
      </c>
    </row>
    <row r="6778" spans="1:10">
      <c r="A6778">
        <v>6752</v>
      </c>
      <c r="B6778" s="612">
        <v>43945.612500000003</v>
      </c>
      <c r="C6778" s="405" t="s">
        <v>2110</v>
      </c>
      <c r="D6778" s="384">
        <v>1563</v>
      </c>
      <c r="E6778">
        <v>0.02</v>
      </c>
      <c r="F6778">
        <v>1.0800099999999999</v>
      </c>
      <c r="G6778" s="384">
        <v>0</v>
      </c>
      <c r="H6778">
        <v>1.08101</v>
      </c>
    </row>
    <row r="6779" spans="1:10">
      <c r="A6779">
        <v>6753</v>
      </c>
      <c r="B6779" s="612">
        <v>43945.615972222222</v>
      </c>
      <c r="C6779" s="405" t="s">
        <v>2054</v>
      </c>
      <c r="D6779" s="384">
        <v>1563</v>
      </c>
      <c r="E6779">
        <v>0.02</v>
      </c>
      <c r="F6779">
        <v>1.08101</v>
      </c>
      <c r="G6779" s="384">
        <v>0</v>
      </c>
      <c r="H6779">
        <v>1.08101</v>
      </c>
      <c r="I6779">
        <v>2</v>
      </c>
      <c r="J6779" s="384">
        <v>31222.82</v>
      </c>
    </row>
    <row r="6780" spans="1:10">
      <c r="A6780">
        <v>6754</v>
      </c>
      <c r="B6780" s="612">
        <v>43945.623611111114</v>
      </c>
      <c r="C6780" s="405" t="s">
        <v>96</v>
      </c>
      <c r="D6780" s="384">
        <v>1564</v>
      </c>
      <c r="E6780">
        <v>0.02</v>
      </c>
      <c r="F6780">
        <v>1.0813699999999999</v>
      </c>
      <c r="G6780" s="384">
        <v>0</v>
      </c>
      <c r="H6780">
        <v>0</v>
      </c>
    </row>
    <row r="6781" spans="1:10">
      <c r="A6781">
        <v>6755</v>
      </c>
      <c r="B6781" s="612">
        <v>43945.623611111114</v>
      </c>
      <c r="C6781" s="405" t="s">
        <v>2110</v>
      </c>
      <c r="D6781" s="384">
        <v>1564</v>
      </c>
      <c r="E6781">
        <v>0.02</v>
      </c>
      <c r="F6781">
        <v>1.0813699999999999</v>
      </c>
      <c r="G6781" s="384">
        <v>0</v>
      </c>
      <c r="H6781">
        <v>1.0823700000000001</v>
      </c>
    </row>
    <row r="6782" spans="1:10">
      <c r="A6782">
        <v>6758</v>
      </c>
      <c r="B6782" s="612">
        <v>43945.65347222222</v>
      </c>
      <c r="C6782" s="405" t="s">
        <v>2110</v>
      </c>
      <c r="D6782" s="384">
        <v>1564</v>
      </c>
      <c r="E6782">
        <v>0.02</v>
      </c>
      <c r="F6782">
        <v>1.0813699999999999</v>
      </c>
      <c r="G6782" s="384">
        <v>0</v>
      </c>
      <c r="H6782">
        <v>1.0815699999999999</v>
      </c>
    </row>
    <row r="6783" spans="1:10">
      <c r="A6783">
        <v>6759</v>
      </c>
      <c r="B6783" s="612">
        <v>43945.836805555555</v>
      </c>
      <c r="C6783" s="405" t="s">
        <v>2054</v>
      </c>
      <c r="D6783" s="384">
        <v>1564</v>
      </c>
      <c r="E6783">
        <v>0.02</v>
      </c>
      <c r="F6783">
        <v>1.0815699999999999</v>
      </c>
      <c r="G6783" s="384">
        <v>0</v>
      </c>
      <c r="H6783">
        <v>1.0815699999999999</v>
      </c>
      <c r="I6783">
        <v>0.4</v>
      </c>
      <c r="J6783" s="384">
        <v>31223.22</v>
      </c>
    </row>
    <row r="6784" spans="1:10">
      <c r="A6784">
        <v>6756</v>
      </c>
      <c r="B6784" s="612">
        <v>43945.65347222222</v>
      </c>
      <c r="C6784" s="405" t="s">
        <v>96</v>
      </c>
      <c r="D6784" s="384">
        <v>1565</v>
      </c>
      <c r="E6784">
        <v>0.02</v>
      </c>
      <c r="F6784">
        <v>1.0797699999999999</v>
      </c>
      <c r="G6784" s="384">
        <v>0</v>
      </c>
      <c r="H6784">
        <v>0</v>
      </c>
    </row>
    <row r="6785" spans="1:10">
      <c r="A6785">
        <v>6757</v>
      </c>
      <c r="B6785" s="612">
        <v>43945.65347222222</v>
      </c>
      <c r="C6785" s="405" t="s">
        <v>2110</v>
      </c>
      <c r="D6785" s="384">
        <v>1565</v>
      </c>
      <c r="E6785">
        <v>0.02</v>
      </c>
      <c r="F6785">
        <v>1.0797699999999999</v>
      </c>
      <c r="G6785" s="384">
        <v>0</v>
      </c>
      <c r="H6785">
        <v>1.0815699999999999</v>
      </c>
    </row>
    <row r="6786" spans="1:10">
      <c r="A6786">
        <v>6760</v>
      </c>
      <c r="B6786" s="612">
        <v>43945.836805555555</v>
      </c>
      <c r="C6786" s="405" t="s">
        <v>2054</v>
      </c>
      <c r="D6786" s="384">
        <v>1565</v>
      </c>
      <c r="E6786">
        <v>0.02</v>
      </c>
      <c r="F6786">
        <v>1.0815699999999999</v>
      </c>
      <c r="G6786" s="384">
        <v>0</v>
      </c>
      <c r="H6786">
        <v>1.0815699999999999</v>
      </c>
      <c r="I6786">
        <v>3.6</v>
      </c>
      <c r="J6786" s="384">
        <v>31226.82</v>
      </c>
    </row>
    <row r="6787" spans="1:10">
      <c r="A6787">
        <v>6761</v>
      </c>
      <c r="B6787" s="612">
        <v>43945.867361111108</v>
      </c>
      <c r="C6787" s="405" t="s">
        <v>97</v>
      </c>
      <c r="D6787" s="384">
        <v>1566</v>
      </c>
      <c r="E6787">
        <v>0.14000000000000001</v>
      </c>
      <c r="F6787">
        <v>1.0822799999999999</v>
      </c>
      <c r="G6787" s="384">
        <v>0</v>
      </c>
      <c r="H6787">
        <v>0</v>
      </c>
    </row>
    <row r="6788" spans="1:10">
      <c r="A6788">
        <v>6762</v>
      </c>
      <c r="B6788" s="612">
        <v>43945.867361111108</v>
      </c>
      <c r="C6788" s="405" t="s">
        <v>2110</v>
      </c>
      <c r="D6788" s="384">
        <v>1566</v>
      </c>
      <c r="E6788">
        <v>0.14000000000000001</v>
      </c>
      <c r="F6788">
        <v>1.0822799999999999</v>
      </c>
      <c r="G6788" s="384">
        <v>0</v>
      </c>
      <c r="H6788">
        <v>1.07867</v>
      </c>
    </row>
    <row r="6789" spans="1:10">
      <c r="A6789">
        <v>6773</v>
      </c>
      <c r="B6789" s="612">
        <v>43948.192361111112</v>
      </c>
      <c r="C6789" s="405" t="s">
        <v>2110</v>
      </c>
      <c r="D6789" s="384">
        <v>1566</v>
      </c>
      <c r="E6789">
        <v>0.14000000000000001</v>
      </c>
      <c r="F6789">
        <v>1.0822799999999999</v>
      </c>
      <c r="G6789" s="384">
        <v>0</v>
      </c>
      <c r="H6789">
        <v>1.08036</v>
      </c>
    </row>
    <row r="6790" spans="1:10">
      <c r="A6790">
        <v>6803</v>
      </c>
      <c r="B6790" s="612">
        <v>43949.388888888891</v>
      </c>
      <c r="C6790" s="405" t="s">
        <v>2110</v>
      </c>
      <c r="D6790" s="384">
        <v>1566</v>
      </c>
      <c r="E6790">
        <v>0.14000000000000001</v>
      </c>
      <c r="F6790">
        <v>1.0822799999999999</v>
      </c>
      <c r="G6790" s="384">
        <v>0</v>
      </c>
      <c r="H6790">
        <v>1.0821799999999999</v>
      </c>
    </row>
    <row r="6791" spans="1:10">
      <c r="A6791">
        <v>6815</v>
      </c>
      <c r="B6791" s="612">
        <v>43949.470138888886</v>
      </c>
      <c r="C6791" s="405" t="s">
        <v>2110</v>
      </c>
      <c r="D6791" s="384">
        <v>1566</v>
      </c>
      <c r="E6791">
        <v>0.14000000000000001</v>
      </c>
      <c r="F6791">
        <v>1.0822799999999999</v>
      </c>
      <c r="G6791" s="384">
        <v>0</v>
      </c>
      <c r="H6791">
        <v>1.08433</v>
      </c>
    </row>
    <row r="6792" spans="1:10">
      <c r="A6792">
        <v>6833</v>
      </c>
      <c r="B6792" s="612">
        <v>43949.581944444442</v>
      </c>
      <c r="C6792" s="405" t="s">
        <v>2054</v>
      </c>
      <c r="D6792" s="384">
        <v>1566</v>
      </c>
      <c r="E6792">
        <v>0.14000000000000001</v>
      </c>
      <c r="F6792">
        <v>1.08433</v>
      </c>
      <c r="G6792" s="384">
        <v>0</v>
      </c>
      <c r="H6792">
        <v>1.08433</v>
      </c>
      <c r="I6792">
        <v>-28.39</v>
      </c>
      <c r="J6792" s="384">
        <v>31090.639999999999</v>
      </c>
    </row>
    <row r="6793" spans="1:10">
      <c r="A6793">
        <v>6768</v>
      </c>
      <c r="B6793" s="612">
        <v>43945.874305555553</v>
      </c>
      <c r="C6793" s="405" t="s">
        <v>96</v>
      </c>
      <c r="D6793" s="384">
        <v>1567</v>
      </c>
      <c r="E6793">
        <v>0.02</v>
      </c>
      <c r="F6793">
        <v>1.0823700000000001</v>
      </c>
      <c r="G6793" s="384">
        <v>0</v>
      </c>
      <c r="H6793">
        <v>0</v>
      </c>
    </row>
    <row r="6794" spans="1:10">
      <c r="A6794">
        <v>6769</v>
      </c>
      <c r="B6794" s="612">
        <v>43945.874305555553</v>
      </c>
      <c r="C6794" s="405" t="s">
        <v>2110</v>
      </c>
      <c r="D6794" s="384">
        <v>1567</v>
      </c>
      <c r="E6794">
        <v>0.02</v>
      </c>
      <c r="F6794">
        <v>1.0823700000000001</v>
      </c>
      <c r="G6794" s="384">
        <v>0</v>
      </c>
      <c r="H6794">
        <v>1.0833699999999999</v>
      </c>
    </row>
    <row r="6795" spans="1:10">
      <c r="A6795">
        <v>6770</v>
      </c>
      <c r="B6795" s="612">
        <v>43948.189583333333</v>
      </c>
      <c r="C6795" s="405" t="s">
        <v>2054</v>
      </c>
      <c r="D6795" s="384">
        <v>1567</v>
      </c>
      <c r="E6795">
        <v>0.02</v>
      </c>
      <c r="F6795">
        <v>1.0833699999999999</v>
      </c>
      <c r="G6795" s="384">
        <v>0</v>
      </c>
      <c r="H6795">
        <v>1.0833699999999999</v>
      </c>
      <c r="I6795">
        <v>1.92</v>
      </c>
      <c r="J6795" s="384">
        <v>31228.74</v>
      </c>
    </row>
    <row r="6796" spans="1:10">
      <c r="A6796">
        <v>6771</v>
      </c>
      <c r="B6796" s="612">
        <v>43948.192361111112</v>
      </c>
      <c r="C6796" s="405" t="s">
        <v>97</v>
      </c>
      <c r="D6796" s="384">
        <v>1568</v>
      </c>
      <c r="E6796">
        <v>0.23</v>
      </c>
      <c r="F6796">
        <v>1.08429</v>
      </c>
      <c r="G6796" s="384">
        <v>0</v>
      </c>
      <c r="H6796">
        <v>0</v>
      </c>
    </row>
    <row r="6797" spans="1:10">
      <c r="A6797">
        <v>6772</v>
      </c>
      <c r="B6797" s="612">
        <v>43948.192361111112</v>
      </c>
      <c r="C6797" s="405" t="s">
        <v>2110</v>
      </c>
      <c r="D6797" s="384">
        <v>1568</v>
      </c>
      <c r="E6797">
        <v>0.23</v>
      </c>
      <c r="F6797">
        <v>1.08429</v>
      </c>
      <c r="G6797" s="384">
        <v>0</v>
      </c>
      <c r="H6797">
        <v>1.08036</v>
      </c>
    </row>
    <row r="6798" spans="1:10">
      <c r="A6798">
        <v>6802</v>
      </c>
      <c r="B6798" s="612">
        <v>43949.388888888891</v>
      </c>
      <c r="C6798" s="405" t="s">
        <v>2110</v>
      </c>
      <c r="D6798" s="384">
        <v>1568</v>
      </c>
      <c r="E6798">
        <v>0.23</v>
      </c>
      <c r="F6798">
        <v>1.08429</v>
      </c>
      <c r="G6798" s="384">
        <v>0</v>
      </c>
      <c r="H6798">
        <v>1.0821799999999999</v>
      </c>
    </row>
    <row r="6799" spans="1:10">
      <c r="A6799">
        <v>6814</v>
      </c>
      <c r="B6799" s="612">
        <v>43949.470138888886</v>
      </c>
      <c r="C6799" s="405" t="s">
        <v>2110</v>
      </c>
      <c r="D6799" s="384">
        <v>1568</v>
      </c>
      <c r="E6799">
        <v>0.23</v>
      </c>
      <c r="F6799">
        <v>1.08429</v>
      </c>
      <c r="G6799" s="384">
        <v>0</v>
      </c>
      <c r="H6799">
        <v>1.08433</v>
      </c>
    </row>
    <row r="6800" spans="1:10">
      <c r="A6800">
        <v>6834</v>
      </c>
      <c r="B6800" s="612">
        <v>43949.581944444442</v>
      </c>
      <c r="C6800" s="405" t="s">
        <v>2054</v>
      </c>
      <c r="D6800" s="384">
        <v>1568</v>
      </c>
      <c r="E6800">
        <v>0.23</v>
      </c>
      <c r="F6800">
        <v>1.08433</v>
      </c>
      <c r="G6800" s="384">
        <v>0</v>
      </c>
      <c r="H6800">
        <v>1.08433</v>
      </c>
      <c r="I6800">
        <v>-0.66</v>
      </c>
      <c r="J6800" s="384">
        <v>31089.98</v>
      </c>
    </row>
    <row r="6801" spans="1:10">
      <c r="A6801">
        <v>6779</v>
      </c>
      <c r="B6801" s="612">
        <v>43948.239583333336</v>
      </c>
      <c r="C6801" s="405" t="s">
        <v>96</v>
      </c>
      <c r="D6801" s="384">
        <v>1569</v>
      </c>
      <c r="E6801">
        <v>0.02</v>
      </c>
      <c r="F6801">
        <v>1.0842099999999999</v>
      </c>
      <c r="G6801" s="384">
        <v>0</v>
      </c>
      <c r="H6801">
        <v>0</v>
      </c>
    </row>
    <row r="6802" spans="1:10">
      <c r="A6802">
        <v>6780</v>
      </c>
      <c r="B6802" s="612">
        <v>43948.239583333336</v>
      </c>
      <c r="C6802" s="405" t="s">
        <v>2110</v>
      </c>
      <c r="D6802" s="384">
        <v>1569</v>
      </c>
      <c r="E6802">
        <v>0.02</v>
      </c>
      <c r="F6802">
        <v>1.0842099999999999</v>
      </c>
      <c r="G6802" s="384">
        <v>0</v>
      </c>
      <c r="H6802">
        <v>1.08521</v>
      </c>
    </row>
    <row r="6803" spans="1:10">
      <c r="A6803">
        <v>6781</v>
      </c>
      <c r="B6803" s="612">
        <v>43948.247916666667</v>
      </c>
      <c r="C6803" s="405" t="s">
        <v>2054</v>
      </c>
      <c r="D6803" s="384">
        <v>1569</v>
      </c>
      <c r="E6803">
        <v>0.02</v>
      </c>
      <c r="F6803">
        <v>1.08521</v>
      </c>
      <c r="G6803" s="384">
        <v>0</v>
      </c>
      <c r="H6803">
        <v>1.08521</v>
      </c>
      <c r="I6803">
        <v>2</v>
      </c>
      <c r="J6803" s="384">
        <v>31230.74</v>
      </c>
    </row>
    <row r="6804" spans="1:10">
      <c r="A6804">
        <v>6782</v>
      </c>
      <c r="B6804" s="612">
        <v>43948.290972222225</v>
      </c>
      <c r="C6804" s="405" t="s">
        <v>96</v>
      </c>
      <c r="D6804" s="384">
        <v>1570</v>
      </c>
      <c r="E6804">
        <v>0.02</v>
      </c>
      <c r="F6804">
        <v>1.0850200000000001</v>
      </c>
      <c r="G6804" s="384">
        <v>0</v>
      </c>
      <c r="H6804">
        <v>0</v>
      </c>
    </row>
    <row r="6805" spans="1:10">
      <c r="A6805">
        <v>6783</v>
      </c>
      <c r="B6805" s="612">
        <v>43948.290972222225</v>
      </c>
      <c r="C6805" s="405" t="s">
        <v>2110</v>
      </c>
      <c r="D6805" s="384">
        <v>1570</v>
      </c>
      <c r="E6805">
        <v>0.02</v>
      </c>
      <c r="F6805">
        <v>1.0850200000000001</v>
      </c>
      <c r="G6805" s="384">
        <v>0</v>
      </c>
      <c r="H6805">
        <v>1.08602</v>
      </c>
    </row>
    <row r="6806" spans="1:10">
      <c r="A6806">
        <v>6784</v>
      </c>
      <c r="B6806" s="612">
        <v>43948.445138888892</v>
      </c>
      <c r="C6806" s="405" t="s">
        <v>2054</v>
      </c>
      <c r="D6806" s="384">
        <v>1570</v>
      </c>
      <c r="E6806">
        <v>0.02</v>
      </c>
      <c r="F6806">
        <v>1.08602</v>
      </c>
      <c r="G6806" s="384">
        <v>0</v>
      </c>
      <c r="H6806">
        <v>1.08602</v>
      </c>
      <c r="I6806">
        <v>2</v>
      </c>
      <c r="J6806" s="384">
        <v>31232.74</v>
      </c>
    </row>
    <row r="6807" spans="1:10">
      <c r="A6807">
        <v>6785</v>
      </c>
      <c r="B6807" s="612">
        <v>43948.454861111109</v>
      </c>
      <c r="C6807" s="405" t="s">
        <v>96</v>
      </c>
      <c r="D6807" s="384">
        <v>1571</v>
      </c>
      <c r="E6807">
        <v>0.02</v>
      </c>
      <c r="F6807">
        <v>1.0857000000000001</v>
      </c>
      <c r="G6807" s="384">
        <v>0</v>
      </c>
      <c r="H6807">
        <v>0</v>
      </c>
    </row>
    <row r="6808" spans="1:10">
      <c r="A6808">
        <v>6786</v>
      </c>
      <c r="B6808" s="612">
        <v>43948.454861111109</v>
      </c>
      <c r="C6808" s="405" t="s">
        <v>2110</v>
      </c>
      <c r="D6808" s="384">
        <v>1571</v>
      </c>
      <c r="E6808">
        <v>0.02</v>
      </c>
      <c r="F6808">
        <v>1.0857000000000001</v>
      </c>
      <c r="G6808" s="384">
        <v>0</v>
      </c>
      <c r="H6808">
        <v>1.0867</v>
      </c>
    </row>
    <row r="6809" spans="1:10">
      <c r="A6809">
        <v>6789</v>
      </c>
      <c r="B6809" s="612">
        <v>43948.46597222222</v>
      </c>
      <c r="C6809" s="405" t="s">
        <v>2110</v>
      </c>
      <c r="D6809" s="384">
        <v>1571</v>
      </c>
      <c r="E6809">
        <v>0.02</v>
      </c>
      <c r="F6809">
        <v>1.0857000000000001</v>
      </c>
      <c r="G6809" s="384">
        <v>0</v>
      </c>
      <c r="H6809">
        <v>1.0859000000000001</v>
      </c>
    </row>
    <row r="6810" spans="1:10">
      <c r="A6810">
        <v>6793</v>
      </c>
      <c r="B6810" s="612">
        <v>43948.67083333333</v>
      </c>
      <c r="C6810" s="405" t="s">
        <v>2110</v>
      </c>
      <c r="D6810" s="384">
        <v>1571</v>
      </c>
      <c r="E6810">
        <v>0.02</v>
      </c>
      <c r="F6810">
        <v>1.0857000000000001</v>
      </c>
      <c r="G6810" s="384">
        <v>0</v>
      </c>
      <c r="H6810">
        <v>1.0848599999999999</v>
      </c>
    </row>
    <row r="6811" spans="1:10">
      <c r="A6811">
        <v>6794</v>
      </c>
      <c r="B6811" s="612">
        <v>43949.344444444447</v>
      </c>
      <c r="C6811" s="405" t="s">
        <v>2054</v>
      </c>
      <c r="D6811" s="384">
        <v>1571</v>
      </c>
      <c r="E6811">
        <v>0.02</v>
      </c>
      <c r="F6811">
        <v>1.0848599999999999</v>
      </c>
      <c r="G6811" s="384">
        <v>0</v>
      </c>
      <c r="H6811">
        <v>1.0848599999999999</v>
      </c>
      <c r="I6811">
        <v>-1.76</v>
      </c>
      <c r="J6811" s="384">
        <v>31230.98</v>
      </c>
    </row>
    <row r="6812" spans="1:10">
      <c r="A6812">
        <v>6787</v>
      </c>
      <c r="B6812" s="612">
        <v>43948.46597222222</v>
      </c>
      <c r="C6812" s="405" t="s">
        <v>96</v>
      </c>
      <c r="D6812" s="384">
        <v>1572</v>
      </c>
      <c r="E6812">
        <v>0.02</v>
      </c>
      <c r="F6812">
        <v>1.08409</v>
      </c>
      <c r="G6812" s="384">
        <v>0</v>
      </c>
      <c r="H6812">
        <v>0</v>
      </c>
    </row>
    <row r="6813" spans="1:10">
      <c r="A6813">
        <v>6788</v>
      </c>
      <c r="B6813" s="612">
        <v>43948.46597222222</v>
      </c>
      <c r="C6813" s="405" t="s">
        <v>2110</v>
      </c>
      <c r="D6813" s="384">
        <v>1572</v>
      </c>
      <c r="E6813">
        <v>0.02</v>
      </c>
      <c r="F6813">
        <v>1.08409</v>
      </c>
      <c r="G6813" s="384">
        <v>0</v>
      </c>
      <c r="H6813">
        <v>1.0859000000000001</v>
      </c>
    </row>
    <row r="6814" spans="1:10">
      <c r="A6814">
        <v>6792</v>
      </c>
      <c r="B6814" s="612">
        <v>43948.67083333333</v>
      </c>
      <c r="C6814" s="405" t="s">
        <v>2110</v>
      </c>
      <c r="D6814" s="384">
        <v>1572</v>
      </c>
      <c r="E6814">
        <v>0.02</v>
      </c>
      <c r="F6814">
        <v>1.08409</v>
      </c>
      <c r="G6814" s="384">
        <v>0</v>
      </c>
      <c r="H6814">
        <v>1.0848599999999999</v>
      </c>
    </row>
    <row r="6815" spans="1:10">
      <c r="A6815">
        <v>6795</v>
      </c>
      <c r="B6815" s="612">
        <v>43949.344444444447</v>
      </c>
      <c r="C6815" s="405" t="s">
        <v>2054</v>
      </c>
      <c r="D6815" s="384">
        <v>1572</v>
      </c>
      <c r="E6815">
        <v>0.02</v>
      </c>
      <c r="F6815">
        <v>1.0848599999999999</v>
      </c>
      <c r="G6815" s="384">
        <v>0</v>
      </c>
      <c r="H6815">
        <v>1.0848599999999999</v>
      </c>
      <c r="I6815">
        <v>1.46</v>
      </c>
      <c r="J6815" s="384">
        <v>31232.43</v>
      </c>
    </row>
    <row r="6816" spans="1:10">
      <c r="A6816">
        <v>6790</v>
      </c>
      <c r="B6816" s="612">
        <v>43948.67083333333</v>
      </c>
      <c r="C6816" s="405" t="s">
        <v>96</v>
      </c>
      <c r="D6816" s="384">
        <v>1573</v>
      </c>
      <c r="E6816">
        <v>0.03</v>
      </c>
      <c r="F6816">
        <v>1.08249</v>
      </c>
      <c r="G6816" s="384">
        <v>0</v>
      </c>
      <c r="H6816">
        <v>0</v>
      </c>
    </row>
    <row r="6817" spans="1:10">
      <c r="A6817">
        <v>6791</v>
      </c>
      <c r="B6817" s="612">
        <v>43948.67083333333</v>
      </c>
      <c r="C6817" s="405" t="s">
        <v>2110</v>
      </c>
      <c r="D6817" s="384">
        <v>1573</v>
      </c>
      <c r="E6817">
        <v>0.03</v>
      </c>
      <c r="F6817">
        <v>1.08249</v>
      </c>
      <c r="G6817" s="384">
        <v>0</v>
      </c>
      <c r="H6817">
        <v>1.0848599999999999</v>
      </c>
    </row>
    <row r="6818" spans="1:10">
      <c r="A6818">
        <v>6796</v>
      </c>
      <c r="B6818" s="612">
        <v>43949.344444444447</v>
      </c>
      <c r="C6818" s="405" t="s">
        <v>2054</v>
      </c>
      <c r="D6818" s="384">
        <v>1573</v>
      </c>
      <c r="E6818">
        <v>0.03</v>
      </c>
      <c r="F6818">
        <v>1.0848599999999999</v>
      </c>
      <c r="G6818" s="384">
        <v>0</v>
      </c>
      <c r="H6818">
        <v>1.0848599999999999</v>
      </c>
      <c r="I6818">
        <v>6.99</v>
      </c>
      <c r="J6818" s="384">
        <v>31239.42</v>
      </c>
    </row>
    <row r="6819" spans="1:10">
      <c r="A6819">
        <v>6797</v>
      </c>
      <c r="B6819" s="612">
        <v>43949.347222222219</v>
      </c>
      <c r="C6819" s="405" t="s">
        <v>96</v>
      </c>
      <c r="D6819" s="384">
        <v>1574</v>
      </c>
      <c r="E6819">
        <v>0.02</v>
      </c>
      <c r="F6819">
        <v>1.0848599999999999</v>
      </c>
      <c r="G6819" s="384">
        <v>0</v>
      </c>
      <c r="H6819">
        <v>0</v>
      </c>
    </row>
    <row r="6820" spans="1:10">
      <c r="A6820">
        <v>6798</v>
      </c>
      <c r="B6820" s="612">
        <v>43949.347222222219</v>
      </c>
      <c r="C6820" s="405" t="s">
        <v>2110</v>
      </c>
      <c r="D6820" s="384">
        <v>1574</v>
      </c>
      <c r="E6820">
        <v>0.02</v>
      </c>
      <c r="F6820">
        <v>1.0848599999999999</v>
      </c>
      <c r="G6820" s="384">
        <v>0</v>
      </c>
      <c r="H6820">
        <v>1.08586</v>
      </c>
    </row>
    <row r="6821" spans="1:10">
      <c r="A6821">
        <v>6799</v>
      </c>
      <c r="B6821" s="612">
        <v>43949.388888888891</v>
      </c>
      <c r="C6821" s="405" t="s">
        <v>2054</v>
      </c>
      <c r="D6821" s="384">
        <v>1574</v>
      </c>
      <c r="E6821">
        <v>0.02</v>
      </c>
      <c r="F6821">
        <v>1.08586</v>
      </c>
      <c r="G6821" s="384">
        <v>0</v>
      </c>
      <c r="H6821">
        <v>1.08586</v>
      </c>
      <c r="I6821">
        <v>2</v>
      </c>
      <c r="J6821" s="384">
        <v>31241.42</v>
      </c>
    </row>
    <row r="6822" spans="1:10">
      <c r="A6822">
        <v>6800</v>
      </c>
      <c r="B6822" s="612">
        <v>43949.388888888891</v>
      </c>
      <c r="C6822" s="405" t="s">
        <v>97</v>
      </c>
      <c r="D6822" s="384">
        <v>1575</v>
      </c>
      <c r="E6822">
        <v>0.38</v>
      </c>
      <c r="F6822">
        <v>1.08647</v>
      </c>
      <c r="G6822" s="384">
        <v>0</v>
      </c>
      <c r="H6822">
        <v>0</v>
      </c>
    </row>
    <row r="6823" spans="1:10">
      <c r="A6823">
        <v>6801</v>
      </c>
      <c r="B6823" s="612">
        <v>43949.388888888891</v>
      </c>
      <c r="C6823" s="405" t="s">
        <v>2110</v>
      </c>
      <c r="D6823" s="384">
        <v>1575</v>
      </c>
      <c r="E6823">
        <v>0.38</v>
      </c>
      <c r="F6823">
        <v>1.08647</v>
      </c>
      <c r="G6823" s="384">
        <v>0</v>
      </c>
      <c r="H6823">
        <v>1.0821799999999999</v>
      </c>
    </row>
    <row r="6824" spans="1:10">
      <c r="A6824">
        <v>6813</v>
      </c>
      <c r="B6824" s="612">
        <v>43949.470138888886</v>
      </c>
      <c r="C6824" s="405" t="s">
        <v>2110</v>
      </c>
      <c r="D6824" s="384">
        <v>1575</v>
      </c>
      <c r="E6824">
        <v>0.38</v>
      </c>
      <c r="F6824">
        <v>1.08647</v>
      </c>
      <c r="G6824" s="384">
        <v>0</v>
      </c>
      <c r="H6824">
        <v>1.08433</v>
      </c>
    </row>
    <row r="6825" spans="1:10">
      <c r="A6825">
        <v>6835</v>
      </c>
      <c r="B6825" s="612">
        <v>43949.581944444442</v>
      </c>
      <c r="C6825" s="405" t="s">
        <v>2054</v>
      </c>
      <c r="D6825" s="384">
        <v>1575</v>
      </c>
      <c r="E6825">
        <v>0.38</v>
      </c>
      <c r="F6825">
        <v>1.08433</v>
      </c>
      <c r="G6825" s="384">
        <v>0</v>
      </c>
      <c r="H6825">
        <v>1.08433</v>
      </c>
      <c r="I6825">
        <v>81.319999999999993</v>
      </c>
      <c r="J6825" s="384">
        <v>31171.3</v>
      </c>
    </row>
    <row r="6826" spans="1:10">
      <c r="A6826">
        <v>6809</v>
      </c>
      <c r="B6826" s="612">
        <v>43949.40625</v>
      </c>
      <c r="C6826" s="405" t="s">
        <v>96</v>
      </c>
      <c r="D6826" s="384">
        <v>1576</v>
      </c>
      <c r="E6826">
        <v>0.02</v>
      </c>
      <c r="F6826">
        <v>1.0881700000000001</v>
      </c>
      <c r="G6826" s="384">
        <v>0</v>
      </c>
      <c r="H6826">
        <v>0</v>
      </c>
    </row>
    <row r="6827" spans="1:10">
      <c r="A6827">
        <v>6810</v>
      </c>
      <c r="B6827" s="612">
        <v>43949.40625</v>
      </c>
      <c r="C6827" s="405" t="s">
        <v>2110</v>
      </c>
      <c r="D6827" s="384">
        <v>1576</v>
      </c>
      <c r="E6827">
        <v>0.02</v>
      </c>
      <c r="F6827">
        <v>1.0881700000000001</v>
      </c>
      <c r="G6827" s="384">
        <v>0</v>
      </c>
      <c r="H6827">
        <v>1.08917</v>
      </c>
    </row>
    <row r="6828" spans="1:10">
      <c r="A6828">
        <v>6823</v>
      </c>
      <c r="B6828" s="612">
        <v>43949.551388888889</v>
      </c>
      <c r="C6828" s="405" t="s">
        <v>2110</v>
      </c>
      <c r="D6828" s="384">
        <v>1576</v>
      </c>
      <c r="E6828">
        <v>0.02</v>
      </c>
      <c r="F6828">
        <v>1.0881700000000001</v>
      </c>
      <c r="G6828" s="384">
        <v>0</v>
      </c>
      <c r="H6828">
        <v>1.0883700000000001</v>
      </c>
    </row>
    <row r="6829" spans="1:10">
      <c r="A6829">
        <v>6827</v>
      </c>
      <c r="B6829" s="612">
        <v>43949.57708333333</v>
      </c>
      <c r="C6829" s="405" t="s">
        <v>2110</v>
      </c>
      <c r="D6829" s="384">
        <v>1576</v>
      </c>
      <c r="E6829">
        <v>0.02</v>
      </c>
      <c r="F6829">
        <v>1.0881700000000001</v>
      </c>
      <c r="G6829" s="384">
        <v>0</v>
      </c>
      <c r="H6829">
        <v>1.08734</v>
      </c>
    </row>
    <row r="6830" spans="1:10">
      <c r="A6830">
        <v>6844</v>
      </c>
      <c r="B6830" s="612">
        <v>43949.624305555553</v>
      </c>
      <c r="C6830" s="405" t="s">
        <v>2110</v>
      </c>
      <c r="D6830" s="384">
        <v>1576</v>
      </c>
      <c r="E6830">
        <v>0.02</v>
      </c>
      <c r="F6830">
        <v>1.0881700000000001</v>
      </c>
      <c r="G6830" s="384">
        <v>0</v>
      </c>
      <c r="H6830">
        <v>1.08606</v>
      </c>
    </row>
    <row r="6831" spans="1:10">
      <c r="A6831">
        <v>6857</v>
      </c>
      <c r="B6831" s="612">
        <v>43950.294444444444</v>
      </c>
      <c r="C6831" s="405" t="s">
        <v>2054</v>
      </c>
      <c r="D6831" s="384">
        <v>1576</v>
      </c>
      <c r="E6831">
        <v>0.02</v>
      </c>
      <c r="F6831">
        <v>1.08606</v>
      </c>
      <c r="G6831" s="384">
        <v>0</v>
      </c>
      <c r="H6831">
        <v>1.08606</v>
      </c>
      <c r="I6831">
        <v>-4.3</v>
      </c>
      <c r="J6831" s="384">
        <v>31449.4</v>
      </c>
    </row>
    <row r="6832" spans="1:10">
      <c r="A6832">
        <v>6811</v>
      </c>
      <c r="B6832" s="612">
        <v>43949.470138888886</v>
      </c>
      <c r="C6832" s="405" t="s">
        <v>97</v>
      </c>
      <c r="D6832" s="384">
        <v>1577</v>
      </c>
      <c r="E6832">
        <v>0.64</v>
      </c>
      <c r="F6832">
        <v>1.0886800000000001</v>
      </c>
      <c r="G6832" s="384">
        <v>0</v>
      </c>
      <c r="H6832">
        <v>0</v>
      </c>
    </row>
    <row r="6833" spans="1:10">
      <c r="A6833">
        <v>6812</v>
      </c>
      <c r="B6833" s="612">
        <v>43949.470138888886</v>
      </c>
      <c r="C6833" s="405" t="s">
        <v>2110</v>
      </c>
      <c r="D6833" s="384">
        <v>1577</v>
      </c>
      <c r="E6833">
        <v>0.64</v>
      </c>
      <c r="F6833">
        <v>1.0886800000000001</v>
      </c>
      <c r="G6833" s="384">
        <v>0</v>
      </c>
      <c r="H6833">
        <v>1.08433</v>
      </c>
    </row>
    <row r="6834" spans="1:10">
      <c r="A6834">
        <v>6836</v>
      </c>
      <c r="B6834" s="612">
        <v>43949.581944444442</v>
      </c>
      <c r="C6834" s="405" t="s">
        <v>2054</v>
      </c>
      <c r="D6834" s="384">
        <v>1577</v>
      </c>
      <c r="E6834">
        <v>0.64</v>
      </c>
      <c r="F6834">
        <v>1.08433</v>
      </c>
      <c r="G6834" s="384">
        <v>0</v>
      </c>
      <c r="H6834">
        <v>1.08433</v>
      </c>
      <c r="I6834">
        <v>278.39999999999998</v>
      </c>
      <c r="J6834" s="384">
        <v>31449.7</v>
      </c>
    </row>
    <row r="6835" spans="1:10">
      <c r="A6835">
        <v>6821</v>
      </c>
      <c r="B6835" s="612">
        <v>43949.551388888889</v>
      </c>
      <c r="C6835" s="405" t="s">
        <v>96</v>
      </c>
      <c r="D6835" s="384">
        <v>1578</v>
      </c>
      <c r="E6835">
        <v>0.02</v>
      </c>
      <c r="F6835">
        <v>1.08657</v>
      </c>
      <c r="G6835" s="384">
        <v>0</v>
      </c>
      <c r="H6835">
        <v>0</v>
      </c>
    </row>
    <row r="6836" spans="1:10">
      <c r="A6836">
        <v>6822</v>
      </c>
      <c r="B6836" s="612">
        <v>43949.551388888889</v>
      </c>
      <c r="C6836" s="405" t="s">
        <v>2110</v>
      </c>
      <c r="D6836" s="384">
        <v>1578</v>
      </c>
      <c r="E6836">
        <v>0.02</v>
      </c>
      <c r="F6836">
        <v>1.08657</v>
      </c>
      <c r="G6836" s="384">
        <v>0</v>
      </c>
      <c r="H6836">
        <v>1.0883700000000001</v>
      </c>
    </row>
    <row r="6837" spans="1:10">
      <c r="A6837">
        <v>6826</v>
      </c>
      <c r="B6837" s="612">
        <v>43949.57708333333</v>
      </c>
      <c r="C6837" s="405" t="s">
        <v>2110</v>
      </c>
      <c r="D6837" s="384">
        <v>1578</v>
      </c>
      <c r="E6837">
        <v>0.02</v>
      </c>
      <c r="F6837">
        <v>1.08657</v>
      </c>
      <c r="G6837" s="384">
        <v>0</v>
      </c>
      <c r="H6837">
        <v>1.08734</v>
      </c>
    </row>
    <row r="6838" spans="1:10">
      <c r="A6838">
        <v>6843</v>
      </c>
      <c r="B6838" s="612">
        <v>43949.624305555553</v>
      </c>
      <c r="C6838" s="405" t="s">
        <v>2110</v>
      </c>
      <c r="D6838" s="384">
        <v>1578</v>
      </c>
      <c r="E6838">
        <v>0.02</v>
      </c>
      <c r="F6838">
        <v>1.08657</v>
      </c>
      <c r="G6838" s="384">
        <v>0</v>
      </c>
      <c r="H6838">
        <v>1.08606</v>
      </c>
    </row>
    <row r="6839" spans="1:10">
      <c r="A6839">
        <v>6858</v>
      </c>
      <c r="B6839" s="612">
        <v>43950.294444444444</v>
      </c>
      <c r="C6839" s="405" t="s">
        <v>2054</v>
      </c>
      <c r="D6839" s="384">
        <v>1578</v>
      </c>
      <c r="E6839">
        <v>0.02</v>
      </c>
      <c r="F6839">
        <v>1.08606</v>
      </c>
      <c r="G6839" s="384">
        <v>0</v>
      </c>
      <c r="H6839">
        <v>1.08606</v>
      </c>
      <c r="I6839">
        <v>-1.1000000000000001</v>
      </c>
      <c r="J6839" s="384">
        <v>31448.3</v>
      </c>
    </row>
    <row r="6840" spans="1:10">
      <c r="A6840">
        <v>6824</v>
      </c>
      <c r="B6840" s="612">
        <v>43949.57708333333</v>
      </c>
      <c r="C6840" s="405" t="s">
        <v>96</v>
      </c>
      <c r="D6840" s="384">
        <v>1579</v>
      </c>
      <c r="E6840">
        <v>0.03</v>
      </c>
      <c r="F6840">
        <v>1.08497</v>
      </c>
      <c r="G6840" s="384">
        <v>0</v>
      </c>
      <c r="H6840">
        <v>0</v>
      </c>
    </row>
    <row r="6841" spans="1:10">
      <c r="A6841">
        <v>6825</v>
      </c>
      <c r="B6841" s="612">
        <v>43949.57708333333</v>
      </c>
      <c r="C6841" s="405" t="s">
        <v>2110</v>
      </c>
      <c r="D6841" s="384">
        <v>1579</v>
      </c>
      <c r="E6841">
        <v>0.03</v>
      </c>
      <c r="F6841">
        <v>1.08497</v>
      </c>
      <c r="G6841" s="384">
        <v>0</v>
      </c>
      <c r="H6841">
        <v>1.08734</v>
      </c>
    </row>
    <row r="6842" spans="1:10">
      <c r="A6842">
        <v>6842</v>
      </c>
      <c r="B6842" s="612">
        <v>43949.624305555553</v>
      </c>
      <c r="C6842" s="405" t="s">
        <v>2110</v>
      </c>
      <c r="D6842" s="384">
        <v>1579</v>
      </c>
      <c r="E6842">
        <v>0.03</v>
      </c>
      <c r="F6842">
        <v>1.08497</v>
      </c>
      <c r="G6842" s="384">
        <v>0</v>
      </c>
      <c r="H6842">
        <v>1.08606</v>
      </c>
    </row>
    <row r="6843" spans="1:10">
      <c r="A6843">
        <v>6859</v>
      </c>
      <c r="B6843" s="612">
        <v>43950.294444444444</v>
      </c>
      <c r="C6843" s="405" t="s">
        <v>2054</v>
      </c>
      <c r="D6843" s="384">
        <v>1579</v>
      </c>
      <c r="E6843">
        <v>0.03</v>
      </c>
      <c r="F6843">
        <v>1.08606</v>
      </c>
      <c r="G6843" s="384">
        <v>0</v>
      </c>
      <c r="H6843">
        <v>1.08606</v>
      </c>
      <c r="I6843">
        <v>3.15</v>
      </c>
      <c r="J6843" s="384">
        <v>31451.45</v>
      </c>
    </row>
    <row r="6844" spans="1:10">
      <c r="A6844">
        <v>6837</v>
      </c>
      <c r="B6844" s="612">
        <v>43949.584722222222</v>
      </c>
      <c r="C6844" s="405" t="s">
        <v>97</v>
      </c>
      <c r="D6844" s="384">
        <v>1580</v>
      </c>
      <c r="E6844">
        <v>0.02</v>
      </c>
      <c r="F6844">
        <v>1.0845199999999999</v>
      </c>
      <c r="G6844" s="384">
        <v>0</v>
      </c>
      <c r="H6844">
        <v>0</v>
      </c>
    </row>
    <row r="6845" spans="1:10">
      <c r="A6845">
        <v>6838</v>
      </c>
      <c r="B6845" s="612">
        <v>43949.584722222222</v>
      </c>
      <c r="C6845" s="405" t="s">
        <v>2110</v>
      </c>
      <c r="D6845" s="384">
        <v>1580</v>
      </c>
      <c r="E6845">
        <v>0.02</v>
      </c>
      <c r="F6845">
        <v>1.0845199999999999</v>
      </c>
      <c r="G6845" s="384">
        <v>0</v>
      </c>
      <c r="H6845">
        <v>1.08352</v>
      </c>
    </row>
    <row r="6846" spans="1:10">
      <c r="A6846">
        <v>6839</v>
      </c>
      <c r="B6846" s="612">
        <v>43949.623611111114</v>
      </c>
      <c r="C6846" s="405" t="s">
        <v>2054</v>
      </c>
      <c r="D6846" s="384">
        <v>1580</v>
      </c>
      <c r="E6846">
        <v>0.02</v>
      </c>
      <c r="F6846">
        <v>1.08352</v>
      </c>
      <c r="G6846" s="384">
        <v>0</v>
      </c>
      <c r="H6846">
        <v>1.08352</v>
      </c>
      <c r="I6846">
        <v>2</v>
      </c>
      <c r="J6846" s="384">
        <v>31451.7</v>
      </c>
    </row>
    <row r="6847" spans="1:10">
      <c r="A6847">
        <v>6840</v>
      </c>
      <c r="B6847" s="612">
        <v>43949.624305555553</v>
      </c>
      <c r="C6847" s="405" t="s">
        <v>96</v>
      </c>
      <c r="D6847" s="384">
        <v>1581</v>
      </c>
      <c r="E6847">
        <v>0.05</v>
      </c>
      <c r="F6847">
        <v>1.08327</v>
      </c>
      <c r="G6847" s="384">
        <v>0</v>
      </c>
      <c r="H6847">
        <v>0</v>
      </c>
    </row>
    <row r="6848" spans="1:10">
      <c r="A6848">
        <v>6841</v>
      </c>
      <c r="B6848" s="612">
        <v>43949.624305555553</v>
      </c>
      <c r="C6848" s="405" t="s">
        <v>2110</v>
      </c>
      <c r="D6848" s="384">
        <v>1581</v>
      </c>
      <c r="E6848">
        <v>0.05</v>
      </c>
      <c r="F6848">
        <v>1.08327</v>
      </c>
      <c r="G6848" s="384">
        <v>0</v>
      </c>
      <c r="H6848">
        <v>1.08606</v>
      </c>
    </row>
    <row r="6849" spans="1:10">
      <c r="A6849">
        <v>6860</v>
      </c>
      <c r="B6849" s="612">
        <v>43950.294444444444</v>
      </c>
      <c r="C6849" s="405" t="s">
        <v>2054</v>
      </c>
      <c r="D6849" s="384">
        <v>1581</v>
      </c>
      <c r="E6849">
        <v>0.05</v>
      </c>
      <c r="F6849">
        <v>1.08606</v>
      </c>
      <c r="G6849" s="384">
        <v>0</v>
      </c>
      <c r="H6849">
        <v>1.08606</v>
      </c>
      <c r="I6849">
        <v>13.75</v>
      </c>
      <c r="J6849" s="384">
        <v>31465.200000000001</v>
      </c>
    </row>
    <row r="6850" spans="1:10">
      <c r="A6850">
        <v>6845</v>
      </c>
      <c r="B6850" s="612">
        <v>43949.630555555559</v>
      </c>
      <c r="C6850" s="405" t="s">
        <v>97</v>
      </c>
      <c r="D6850" s="384">
        <v>1582</v>
      </c>
      <c r="E6850">
        <v>0.02</v>
      </c>
      <c r="F6850">
        <v>1.0837000000000001</v>
      </c>
      <c r="G6850" s="384">
        <v>0</v>
      </c>
      <c r="H6850">
        <v>0</v>
      </c>
    </row>
    <row r="6851" spans="1:10">
      <c r="A6851">
        <v>6846</v>
      </c>
      <c r="B6851" s="612">
        <v>43949.630555555559</v>
      </c>
      <c r="C6851" s="405" t="s">
        <v>2110</v>
      </c>
      <c r="D6851" s="384">
        <v>1582</v>
      </c>
      <c r="E6851">
        <v>0.02</v>
      </c>
      <c r="F6851">
        <v>1.0837000000000001</v>
      </c>
      <c r="G6851" s="384">
        <v>0</v>
      </c>
      <c r="H6851">
        <v>1.0827</v>
      </c>
    </row>
    <row r="6852" spans="1:10">
      <c r="A6852">
        <v>6847</v>
      </c>
      <c r="B6852" s="612">
        <v>43949.84652777778</v>
      </c>
      <c r="C6852" s="405" t="s">
        <v>2054</v>
      </c>
      <c r="D6852" s="384">
        <v>1582</v>
      </c>
      <c r="E6852">
        <v>0.02</v>
      </c>
      <c r="F6852">
        <v>1.0827</v>
      </c>
      <c r="G6852" s="384">
        <v>0</v>
      </c>
      <c r="H6852">
        <v>1.0827</v>
      </c>
      <c r="I6852">
        <v>2</v>
      </c>
      <c r="J6852" s="384">
        <v>31453.7</v>
      </c>
    </row>
    <row r="6853" spans="1:10">
      <c r="A6853">
        <v>6848</v>
      </c>
      <c r="B6853" s="612">
        <v>43949.913194444445</v>
      </c>
      <c r="C6853" s="405" t="s">
        <v>97</v>
      </c>
      <c r="D6853" s="384">
        <v>1583</v>
      </c>
      <c r="E6853">
        <v>0.02</v>
      </c>
      <c r="F6853">
        <v>1.0823</v>
      </c>
      <c r="G6853" s="384">
        <v>0</v>
      </c>
      <c r="H6853">
        <v>0</v>
      </c>
    </row>
    <row r="6854" spans="1:10">
      <c r="A6854">
        <v>6849</v>
      </c>
      <c r="B6854" s="612">
        <v>43949.913194444445</v>
      </c>
      <c r="C6854" s="405" t="s">
        <v>2110</v>
      </c>
      <c r="D6854" s="384">
        <v>1583</v>
      </c>
      <c r="E6854">
        <v>0.02</v>
      </c>
      <c r="F6854">
        <v>1.0823</v>
      </c>
      <c r="G6854" s="384">
        <v>0</v>
      </c>
      <c r="H6854">
        <v>1.0812999999999999</v>
      </c>
    </row>
    <row r="6855" spans="1:10">
      <c r="A6855">
        <v>6852</v>
      </c>
      <c r="B6855" s="612">
        <v>43950.025694444441</v>
      </c>
      <c r="C6855" s="405" t="s">
        <v>2110</v>
      </c>
      <c r="D6855" s="384">
        <v>1583</v>
      </c>
      <c r="E6855">
        <v>0.02</v>
      </c>
      <c r="F6855">
        <v>1.0823</v>
      </c>
      <c r="G6855" s="384">
        <v>0</v>
      </c>
      <c r="H6855">
        <v>1.0821099999999999</v>
      </c>
    </row>
    <row r="6856" spans="1:10">
      <c r="A6856">
        <v>6856</v>
      </c>
      <c r="B6856" s="612">
        <v>43950.225694444445</v>
      </c>
      <c r="C6856" s="405" t="s">
        <v>2110</v>
      </c>
      <c r="D6856" s="384">
        <v>1583</v>
      </c>
      <c r="E6856">
        <v>0.02</v>
      </c>
      <c r="F6856">
        <v>1.0823</v>
      </c>
      <c r="G6856" s="384">
        <v>0</v>
      </c>
      <c r="H6856">
        <v>1.08314</v>
      </c>
    </row>
    <row r="6857" spans="1:10">
      <c r="A6857">
        <v>6868</v>
      </c>
      <c r="B6857" s="612">
        <v>43950.333333333336</v>
      </c>
      <c r="C6857" s="405" t="s">
        <v>2110</v>
      </c>
      <c r="D6857" s="384">
        <v>1583</v>
      </c>
      <c r="E6857">
        <v>0.02</v>
      </c>
      <c r="F6857">
        <v>1.0823</v>
      </c>
      <c r="G6857" s="384">
        <v>0</v>
      </c>
      <c r="H6857">
        <v>1.08443</v>
      </c>
    </row>
    <row r="6858" spans="1:10">
      <c r="A6858">
        <v>6874</v>
      </c>
      <c r="B6858" s="612">
        <v>43950.493750000001</v>
      </c>
      <c r="C6858" s="405" t="s">
        <v>2054</v>
      </c>
      <c r="D6858" s="384">
        <v>1583</v>
      </c>
      <c r="E6858">
        <v>0.02</v>
      </c>
      <c r="F6858">
        <v>1.08443</v>
      </c>
      <c r="G6858" s="384">
        <v>0</v>
      </c>
      <c r="H6858">
        <v>1.08443</v>
      </c>
      <c r="I6858">
        <v>-4.24</v>
      </c>
      <c r="J6858" s="384">
        <v>31462.959999999999</v>
      </c>
    </row>
    <row r="6859" spans="1:10">
      <c r="A6859">
        <v>6850</v>
      </c>
      <c r="B6859" s="612">
        <v>43950.025694444441</v>
      </c>
      <c r="C6859" s="405" t="s">
        <v>97</v>
      </c>
      <c r="D6859" s="384">
        <v>1584</v>
      </c>
      <c r="E6859">
        <v>0.02</v>
      </c>
      <c r="F6859">
        <v>1.08392</v>
      </c>
      <c r="G6859" s="384">
        <v>0</v>
      </c>
      <c r="H6859">
        <v>0</v>
      </c>
    </row>
    <row r="6860" spans="1:10">
      <c r="A6860">
        <v>6851</v>
      </c>
      <c r="B6860" s="612">
        <v>43950.025694444441</v>
      </c>
      <c r="C6860" s="405" t="s">
        <v>2110</v>
      </c>
      <c r="D6860" s="384">
        <v>1584</v>
      </c>
      <c r="E6860">
        <v>0.02</v>
      </c>
      <c r="F6860">
        <v>1.08392</v>
      </c>
      <c r="G6860" s="384">
        <v>0</v>
      </c>
      <c r="H6860">
        <v>1.0821099999999999</v>
      </c>
    </row>
    <row r="6861" spans="1:10">
      <c r="A6861">
        <v>6855</v>
      </c>
      <c r="B6861" s="612">
        <v>43950.225694444445</v>
      </c>
      <c r="C6861" s="405" t="s">
        <v>2110</v>
      </c>
      <c r="D6861" s="384">
        <v>1584</v>
      </c>
      <c r="E6861">
        <v>0.02</v>
      </c>
      <c r="F6861">
        <v>1.08392</v>
      </c>
      <c r="G6861" s="384">
        <v>0</v>
      </c>
      <c r="H6861">
        <v>1.08314</v>
      </c>
    </row>
    <row r="6862" spans="1:10">
      <c r="A6862">
        <v>6867</v>
      </c>
      <c r="B6862" s="612">
        <v>43950.333333333336</v>
      </c>
      <c r="C6862" s="405" t="s">
        <v>2110</v>
      </c>
      <c r="D6862" s="384">
        <v>1584</v>
      </c>
      <c r="E6862">
        <v>0.02</v>
      </c>
      <c r="F6862">
        <v>1.08392</v>
      </c>
      <c r="G6862" s="384">
        <v>0</v>
      </c>
      <c r="H6862">
        <v>1.08443</v>
      </c>
    </row>
    <row r="6863" spans="1:10">
      <c r="A6863">
        <v>6875</v>
      </c>
      <c r="B6863" s="612">
        <v>43950.493750000001</v>
      </c>
      <c r="C6863" s="405" t="s">
        <v>2054</v>
      </c>
      <c r="D6863" s="384">
        <v>1584</v>
      </c>
      <c r="E6863">
        <v>0.02</v>
      </c>
      <c r="F6863">
        <v>1.08443</v>
      </c>
      <c r="G6863" s="384">
        <v>0</v>
      </c>
      <c r="H6863">
        <v>1.08443</v>
      </c>
      <c r="I6863">
        <v>-1.02</v>
      </c>
      <c r="J6863" s="384">
        <v>31461.94</v>
      </c>
    </row>
    <row r="6864" spans="1:10">
      <c r="A6864">
        <v>6853</v>
      </c>
      <c r="B6864" s="612">
        <v>43950.225694444445</v>
      </c>
      <c r="C6864" s="405" t="s">
        <v>97</v>
      </c>
      <c r="D6864" s="384">
        <v>1585</v>
      </c>
      <c r="E6864">
        <v>0.03</v>
      </c>
      <c r="F6864">
        <v>1.08552</v>
      </c>
      <c r="G6864" s="384">
        <v>0</v>
      </c>
      <c r="H6864">
        <v>0</v>
      </c>
    </row>
    <row r="6865" spans="1:10">
      <c r="A6865">
        <v>6854</v>
      </c>
      <c r="B6865" s="612">
        <v>43950.225694444445</v>
      </c>
      <c r="C6865" s="405" t="s">
        <v>2110</v>
      </c>
      <c r="D6865" s="384">
        <v>1585</v>
      </c>
      <c r="E6865">
        <v>0.03</v>
      </c>
      <c r="F6865">
        <v>1.08552</v>
      </c>
      <c r="G6865" s="384">
        <v>0</v>
      </c>
      <c r="H6865">
        <v>1.08314</v>
      </c>
    </row>
    <row r="6866" spans="1:10">
      <c r="A6866">
        <v>6866</v>
      </c>
      <c r="B6866" s="612">
        <v>43950.333333333336</v>
      </c>
      <c r="C6866" s="405" t="s">
        <v>2110</v>
      </c>
      <c r="D6866" s="384">
        <v>1585</v>
      </c>
      <c r="E6866">
        <v>0.03</v>
      </c>
      <c r="F6866">
        <v>1.08552</v>
      </c>
      <c r="G6866" s="384">
        <v>0</v>
      </c>
      <c r="H6866">
        <v>1.08443</v>
      </c>
    </row>
    <row r="6867" spans="1:10">
      <c r="A6867">
        <v>6876</v>
      </c>
      <c r="B6867" s="612">
        <v>43950.493750000001</v>
      </c>
      <c r="C6867" s="405" t="s">
        <v>2054</v>
      </c>
      <c r="D6867" s="384">
        <v>1585</v>
      </c>
      <c r="E6867">
        <v>0.03</v>
      </c>
      <c r="F6867">
        <v>1.08443</v>
      </c>
      <c r="G6867" s="384">
        <v>0</v>
      </c>
      <c r="H6867">
        <v>1.08443</v>
      </c>
      <c r="I6867">
        <v>3.27</v>
      </c>
      <c r="J6867" s="384">
        <v>31465.21</v>
      </c>
    </row>
    <row r="6868" spans="1:10">
      <c r="A6868">
        <v>6861</v>
      </c>
      <c r="B6868" s="612">
        <v>43950.302083333336</v>
      </c>
      <c r="C6868" s="405" t="s">
        <v>96</v>
      </c>
      <c r="D6868" s="384">
        <v>1586</v>
      </c>
      <c r="E6868">
        <v>0.02</v>
      </c>
      <c r="F6868">
        <v>1.0861400000000001</v>
      </c>
      <c r="G6868" s="384">
        <v>0</v>
      </c>
      <c r="H6868">
        <v>0</v>
      </c>
    </row>
    <row r="6869" spans="1:10">
      <c r="A6869">
        <v>6862</v>
      </c>
      <c r="B6869" s="612">
        <v>43950.302083333336</v>
      </c>
      <c r="C6869" s="405" t="s">
        <v>2110</v>
      </c>
      <c r="D6869" s="384">
        <v>1586</v>
      </c>
      <c r="E6869">
        <v>0.02</v>
      </c>
      <c r="F6869">
        <v>1.0861400000000001</v>
      </c>
      <c r="G6869" s="384">
        <v>0</v>
      </c>
      <c r="H6869">
        <v>1.08714</v>
      </c>
    </row>
    <row r="6870" spans="1:10">
      <c r="A6870">
        <v>6863</v>
      </c>
      <c r="B6870" s="612">
        <v>43950.332638888889</v>
      </c>
      <c r="C6870" s="405" t="s">
        <v>2054</v>
      </c>
      <c r="D6870" s="384">
        <v>1586</v>
      </c>
      <c r="E6870">
        <v>0.02</v>
      </c>
      <c r="F6870">
        <v>1.08714</v>
      </c>
      <c r="G6870" s="384">
        <v>0</v>
      </c>
      <c r="H6870">
        <v>1.08714</v>
      </c>
      <c r="I6870">
        <v>2</v>
      </c>
      <c r="J6870" s="384">
        <v>31467.200000000001</v>
      </c>
    </row>
    <row r="6871" spans="1:10">
      <c r="A6871">
        <v>6864</v>
      </c>
      <c r="B6871" s="612">
        <v>43950.333333333336</v>
      </c>
      <c r="C6871" s="405" t="s">
        <v>97</v>
      </c>
      <c r="D6871" s="384">
        <v>1587</v>
      </c>
      <c r="E6871">
        <v>0.05</v>
      </c>
      <c r="F6871">
        <v>1.0872299999999999</v>
      </c>
      <c r="G6871" s="384">
        <v>0</v>
      </c>
      <c r="H6871">
        <v>0</v>
      </c>
    </row>
    <row r="6872" spans="1:10">
      <c r="A6872">
        <v>6865</v>
      </c>
      <c r="B6872" s="612">
        <v>43950.333333333336</v>
      </c>
      <c r="C6872" s="405" t="s">
        <v>2110</v>
      </c>
      <c r="D6872" s="384">
        <v>1587</v>
      </c>
      <c r="E6872">
        <v>0.05</v>
      </c>
      <c r="F6872">
        <v>1.0872299999999999</v>
      </c>
      <c r="G6872" s="384">
        <v>0</v>
      </c>
      <c r="H6872">
        <v>1.08443</v>
      </c>
    </row>
    <row r="6873" spans="1:10">
      <c r="A6873">
        <v>6877</v>
      </c>
      <c r="B6873" s="612">
        <v>43950.493750000001</v>
      </c>
      <c r="C6873" s="405" t="s">
        <v>2054</v>
      </c>
      <c r="D6873" s="384">
        <v>1587</v>
      </c>
      <c r="E6873">
        <v>0.05</v>
      </c>
      <c r="F6873">
        <v>1.08443</v>
      </c>
      <c r="G6873" s="384">
        <v>0</v>
      </c>
      <c r="H6873">
        <v>1.08443</v>
      </c>
      <c r="I6873">
        <v>14</v>
      </c>
      <c r="J6873" s="384">
        <v>31479.21</v>
      </c>
    </row>
    <row r="6874" spans="1:10">
      <c r="A6874">
        <v>6869</v>
      </c>
      <c r="B6874" s="612">
        <v>43950.342361111114</v>
      </c>
      <c r="C6874" s="405" t="s">
        <v>96</v>
      </c>
      <c r="D6874" s="384">
        <v>1588</v>
      </c>
      <c r="E6874">
        <v>0.02</v>
      </c>
      <c r="F6874">
        <v>1.0866100000000001</v>
      </c>
      <c r="G6874" s="384">
        <v>0</v>
      </c>
      <c r="H6874">
        <v>0</v>
      </c>
    </row>
    <row r="6875" spans="1:10">
      <c r="A6875">
        <v>6870</v>
      </c>
      <c r="B6875" s="612">
        <v>43950.342361111114</v>
      </c>
      <c r="C6875" s="405" t="s">
        <v>2110</v>
      </c>
      <c r="D6875" s="384">
        <v>1588</v>
      </c>
      <c r="E6875">
        <v>0.02</v>
      </c>
      <c r="F6875">
        <v>1.0866100000000001</v>
      </c>
      <c r="G6875" s="384">
        <v>0</v>
      </c>
      <c r="H6875">
        <v>1.08761</v>
      </c>
    </row>
    <row r="6876" spans="1:10">
      <c r="A6876">
        <v>6873</v>
      </c>
      <c r="B6876" s="612">
        <v>43950.445833333331</v>
      </c>
      <c r="C6876" s="405" t="s">
        <v>2110</v>
      </c>
      <c r="D6876" s="384">
        <v>1588</v>
      </c>
      <c r="E6876">
        <v>0.02</v>
      </c>
      <c r="F6876">
        <v>1.0866100000000001</v>
      </c>
      <c r="G6876" s="384">
        <v>0</v>
      </c>
      <c r="H6876">
        <v>1.0868</v>
      </c>
    </row>
    <row r="6877" spans="1:10">
      <c r="A6877">
        <v>6880</v>
      </c>
      <c r="B6877" s="612">
        <v>43950.56527777778</v>
      </c>
      <c r="C6877" s="405" t="s">
        <v>2054</v>
      </c>
      <c r="D6877" s="384">
        <v>1588</v>
      </c>
      <c r="E6877">
        <v>0.02</v>
      </c>
      <c r="F6877">
        <v>1.0868</v>
      </c>
      <c r="G6877" s="384">
        <v>0</v>
      </c>
      <c r="H6877">
        <v>1.0868</v>
      </c>
      <c r="I6877">
        <v>0.38</v>
      </c>
      <c r="J6877" s="384">
        <v>31479.59</v>
      </c>
    </row>
    <row r="6878" spans="1:10">
      <c r="A6878">
        <v>6871</v>
      </c>
      <c r="B6878" s="612">
        <v>43950.445833333331</v>
      </c>
      <c r="C6878" s="405" t="s">
        <v>96</v>
      </c>
      <c r="D6878" s="384">
        <v>1589</v>
      </c>
      <c r="E6878">
        <v>0.02</v>
      </c>
      <c r="F6878">
        <v>1.0849899999999999</v>
      </c>
      <c r="G6878" s="384">
        <v>0</v>
      </c>
      <c r="H6878">
        <v>0</v>
      </c>
    </row>
    <row r="6879" spans="1:10">
      <c r="A6879">
        <v>6872</v>
      </c>
      <c r="B6879" s="612">
        <v>43950.445833333331</v>
      </c>
      <c r="C6879" s="405" t="s">
        <v>2110</v>
      </c>
      <c r="D6879" s="384">
        <v>1589</v>
      </c>
      <c r="E6879">
        <v>0.02</v>
      </c>
      <c r="F6879">
        <v>1.0849899999999999</v>
      </c>
      <c r="G6879" s="384">
        <v>0</v>
      </c>
      <c r="H6879">
        <v>1.0868</v>
      </c>
    </row>
    <row r="6880" spans="1:10">
      <c r="A6880">
        <v>6881</v>
      </c>
      <c r="B6880" s="612">
        <v>43950.56527777778</v>
      </c>
      <c r="C6880" s="405" t="s">
        <v>2054</v>
      </c>
      <c r="D6880" s="384">
        <v>1589</v>
      </c>
      <c r="E6880">
        <v>0.02</v>
      </c>
      <c r="F6880">
        <v>1.0868</v>
      </c>
      <c r="G6880" s="384">
        <v>0</v>
      </c>
      <c r="H6880">
        <v>1.0868</v>
      </c>
      <c r="I6880">
        <v>3.62</v>
      </c>
      <c r="J6880" s="384">
        <v>31483.21</v>
      </c>
    </row>
    <row r="6881" spans="1:10">
      <c r="A6881">
        <v>6878</v>
      </c>
      <c r="B6881" s="612">
        <v>43950.542361111111</v>
      </c>
      <c r="C6881" s="405" t="s">
        <v>97</v>
      </c>
      <c r="D6881" s="384">
        <v>1590</v>
      </c>
      <c r="E6881">
        <v>0.02</v>
      </c>
      <c r="F6881">
        <v>1.08582</v>
      </c>
      <c r="G6881" s="384">
        <v>0</v>
      </c>
      <c r="H6881">
        <v>0</v>
      </c>
    </row>
    <row r="6882" spans="1:10">
      <c r="A6882">
        <v>6879</v>
      </c>
      <c r="B6882" s="612">
        <v>43950.542361111111</v>
      </c>
      <c r="C6882" s="405" t="s">
        <v>2110</v>
      </c>
      <c r="D6882" s="384">
        <v>1590</v>
      </c>
      <c r="E6882">
        <v>0.02</v>
      </c>
      <c r="F6882">
        <v>1.08582</v>
      </c>
      <c r="G6882" s="384">
        <v>0</v>
      </c>
      <c r="H6882">
        <v>1.0848199999999999</v>
      </c>
    </row>
    <row r="6883" spans="1:10">
      <c r="A6883">
        <v>6884</v>
      </c>
      <c r="B6883" s="612">
        <v>43950.595833333333</v>
      </c>
      <c r="C6883" s="405" t="s">
        <v>2054</v>
      </c>
      <c r="D6883" s="384">
        <v>1590</v>
      </c>
      <c r="E6883">
        <v>0.02</v>
      </c>
      <c r="F6883">
        <v>1.0848199999999999</v>
      </c>
      <c r="G6883" s="384">
        <v>0</v>
      </c>
      <c r="H6883">
        <v>1.0848199999999999</v>
      </c>
      <c r="I6883">
        <v>2</v>
      </c>
      <c r="J6883" s="384">
        <v>31485.21</v>
      </c>
    </row>
    <row r="6884" spans="1:10">
      <c r="A6884">
        <v>6882</v>
      </c>
      <c r="B6884" s="612">
        <v>43950.586111111108</v>
      </c>
      <c r="C6884" s="405" t="s">
        <v>96</v>
      </c>
      <c r="D6884" s="384">
        <v>1591</v>
      </c>
      <c r="E6884">
        <v>0.02</v>
      </c>
      <c r="F6884">
        <v>1.08599</v>
      </c>
      <c r="G6884" s="384">
        <v>0</v>
      </c>
      <c r="H6884">
        <v>0</v>
      </c>
    </row>
    <row r="6885" spans="1:10">
      <c r="A6885">
        <v>6883</v>
      </c>
      <c r="B6885" s="612">
        <v>43950.586111111108</v>
      </c>
      <c r="C6885" s="405" t="s">
        <v>2110</v>
      </c>
      <c r="D6885" s="384">
        <v>1591</v>
      </c>
      <c r="E6885">
        <v>0.02</v>
      </c>
      <c r="F6885">
        <v>1.08599</v>
      </c>
      <c r="G6885" s="384">
        <v>0</v>
      </c>
      <c r="H6885">
        <v>1.0869899999999999</v>
      </c>
    </row>
    <row r="6886" spans="1:10">
      <c r="A6886">
        <v>6890</v>
      </c>
      <c r="B6886" s="612">
        <v>43950.750694444447</v>
      </c>
      <c r="C6886" s="405" t="s">
        <v>2054</v>
      </c>
      <c r="D6886" s="384">
        <v>1591</v>
      </c>
      <c r="E6886">
        <v>0.02</v>
      </c>
      <c r="F6886">
        <v>1.0869899999999999</v>
      </c>
      <c r="G6886" s="384">
        <v>0</v>
      </c>
      <c r="H6886">
        <v>1.0869899999999999</v>
      </c>
      <c r="I6886">
        <v>2</v>
      </c>
      <c r="J6886" s="384">
        <v>31487.21</v>
      </c>
    </row>
    <row r="6887" spans="1:10">
      <c r="A6887">
        <v>6885</v>
      </c>
      <c r="B6887" s="612">
        <v>43950.609027777777</v>
      </c>
      <c r="C6887" s="405" t="s">
        <v>97</v>
      </c>
      <c r="D6887" s="384">
        <v>1592</v>
      </c>
      <c r="E6887">
        <v>0.02</v>
      </c>
      <c r="F6887">
        <v>1.08467</v>
      </c>
      <c r="G6887" s="384">
        <v>0</v>
      </c>
      <c r="H6887">
        <v>0</v>
      </c>
    </row>
    <row r="6888" spans="1:10">
      <c r="A6888">
        <v>6886</v>
      </c>
      <c r="B6888" s="612">
        <v>43950.609027777777</v>
      </c>
      <c r="C6888" s="405" t="s">
        <v>2110</v>
      </c>
      <c r="D6888" s="384">
        <v>1592</v>
      </c>
      <c r="E6888">
        <v>0.02</v>
      </c>
      <c r="F6888">
        <v>1.08467</v>
      </c>
      <c r="G6888" s="384">
        <v>0</v>
      </c>
      <c r="H6888">
        <v>1.0836699999999999</v>
      </c>
    </row>
    <row r="6889" spans="1:10">
      <c r="A6889">
        <v>6889</v>
      </c>
      <c r="B6889" s="612">
        <v>43950.725694444445</v>
      </c>
      <c r="C6889" s="405" t="s">
        <v>2110</v>
      </c>
      <c r="D6889" s="384">
        <v>1592</v>
      </c>
      <c r="E6889">
        <v>0.02</v>
      </c>
      <c r="F6889">
        <v>1.08467</v>
      </c>
      <c r="G6889" s="384">
        <v>0</v>
      </c>
      <c r="H6889">
        <v>1.08447</v>
      </c>
    </row>
    <row r="6890" spans="1:10">
      <c r="A6890">
        <v>6894</v>
      </c>
      <c r="B6890" s="612">
        <v>43950.760416666664</v>
      </c>
      <c r="C6890" s="405" t="s">
        <v>2110</v>
      </c>
      <c r="D6890" s="384">
        <v>1592</v>
      </c>
      <c r="E6890">
        <v>0.02</v>
      </c>
      <c r="F6890">
        <v>1.08467</v>
      </c>
      <c r="G6890" s="384">
        <v>0</v>
      </c>
      <c r="H6890">
        <v>1.08551</v>
      </c>
    </row>
    <row r="6891" spans="1:10">
      <c r="A6891">
        <v>6903</v>
      </c>
      <c r="B6891" s="612">
        <v>43951.033333333333</v>
      </c>
      <c r="C6891" s="405" t="s">
        <v>2054</v>
      </c>
      <c r="D6891" s="384">
        <v>1592</v>
      </c>
      <c r="E6891">
        <v>0.02</v>
      </c>
      <c r="F6891">
        <v>1.08551</v>
      </c>
      <c r="G6891" s="384">
        <v>0</v>
      </c>
      <c r="H6891">
        <v>1.08551</v>
      </c>
      <c r="I6891">
        <v>-1.61</v>
      </c>
      <c r="J6891" s="384">
        <v>31487.599999999999</v>
      </c>
    </row>
    <row r="6892" spans="1:10">
      <c r="A6892">
        <v>6887</v>
      </c>
      <c r="B6892" s="612">
        <v>43950.725694444445</v>
      </c>
      <c r="C6892" s="405" t="s">
        <v>97</v>
      </c>
      <c r="D6892" s="384">
        <v>1593</v>
      </c>
      <c r="E6892">
        <v>0.02</v>
      </c>
      <c r="F6892">
        <v>1.0862700000000001</v>
      </c>
      <c r="G6892" s="384">
        <v>0</v>
      </c>
      <c r="H6892">
        <v>0</v>
      </c>
    </row>
    <row r="6893" spans="1:10">
      <c r="A6893">
        <v>6888</v>
      </c>
      <c r="B6893" s="612">
        <v>43950.725694444445</v>
      </c>
      <c r="C6893" s="405" t="s">
        <v>2110</v>
      </c>
      <c r="D6893" s="384">
        <v>1593</v>
      </c>
      <c r="E6893">
        <v>0.02</v>
      </c>
      <c r="F6893">
        <v>1.0862700000000001</v>
      </c>
      <c r="G6893" s="384">
        <v>0</v>
      </c>
      <c r="H6893">
        <v>1.08447</v>
      </c>
    </row>
    <row r="6894" spans="1:10">
      <c r="A6894">
        <v>6893</v>
      </c>
      <c r="B6894" s="612">
        <v>43950.760416666664</v>
      </c>
      <c r="C6894" s="405" t="s">
        <v>2110</v>
      </c>
      <c r="D6894" s="384">
        <v>1593</v>
      </c>
      <c r="E6894">
        <v>0.02</v>
      </c>
      <c r="F6894">
        <v>1.0862700000000001</v>
      </c>
      <c r="G6894" s="384">
        <v>0</v>
      </c>
      <c r="H6894">
        <v>1.08551</v>
      </c>
    </row>
    <row r="6895" spans="1:10">
      <c r="A6895">
        <v>6904</v>
      </c>
      <c r="B6895" s="612">
        <v>43951.033333333333</v>
      </c>
      <c r="C6895" s="405" t="s">
        <v>2054</v>
      </c>
      <c r="D6895" s="384">
        <v>1593</v>
      </c>
      <c r="E6895">
        <v>0.02</v>
      </c>
      <c r="F6895">
        <v>1.08551</v>
      </c>
      <c r="G6895" s="384">
        <v>0</v>
      </c>
      <c r="H6895">
        <v>1.08551</v>
      </c>
      <c r="I6895">
        <v>1.59</v>
      </c>
      <c r="J6895" s="384">
        <v>31489.18</v>
      </c>
    </row>
    <row r="6896" spans="1:10">
      <c r="A6896">
        <v>6891</v>
      </c>
      <c r="B6896" s="612">
        <v>43950.760416666664</v>
      </c>
      <c r="C6896" s="405" t="s">
        <v>97</v>
      </c>
      <c r="D6896" s="384">
        <v>1594</v>
      </c>
      <c r="E6896">
        <v>0.03</v>
      </c>
      <c r="F6896">
        <v>1.0879000000000001</v>
      </c>
      <c r="G6896" s="384">
        <v>0</v>
      </c>
      <c r="H6896">
        <v>0</v>
      </c>
    </row>
    <row r="6897" spans="1:10">
      <c r="A6897">
        <v>6892</v>
      </c>
      <c r="B6897" s="612">
        <v>43950.760416666664</v>
      </c>
      <c r="C6897" s="405" t="s">
        <v>2110</v>
      </c>
      <c r="D6897" s="384">
        <v>1594</v>
      </c>
      <c r="E6897">
        <v>0.03</v>
      </c>
      <c r="F6897">
        <v>1.0879000000000001</v>
      </c>
      <c r="G6897" s="384">
        <v>0</v>
      </c>
      <c r="H6897">
        <v>1.08551</v>
      </c>
    </row>
    <row r="6898" spans="1:10">
      <c r="A6898">
        <v>6905</v>
      </c>
      <c r="B6898" s="612">
        <v>43951.033333333333</v>
      </c>
      <c r="C6898" s="405" t="s">
        <v>2054</v>
      </c>
      <c r="D6898" s="384">
        <v>1594</v>
      </c>
      <c r="E6898">
        <v>0.03</v>
      </c>
      <c r="F6898">
        <v>1.08551</v>
      </c>
      <c r="G6898" s="384">
        <v>0</v>
      </c>
      <c r="H6898">
        <v>1.08551</v>
      </c>
      <c r="I6898">
        <v>7.27</v>
      </c>
      <c r="J6898" s="384">
        <v>31496.45</v>
      </c>
    </row>
    <row r="6899" spans="1:10">
      <c r="A6899">
        <v>6895</v>
      </c>
      <c r="B6899" s="612">
        <v>43950.772916666669</v>
      </c>
      <c r="C6899" s="405" t="s">
        <v>96</v>
      </c>
      <c r="D6899" s="384">
        <v>1595</v>
      </c>
      <c r="E6899">
        <v>0.02</v>
      </c>
      <c r="F6899">
        <v>1.0873699999999999</v>
      </c>
      <c r="G6899" s="384">
        <v>0</v>
      </c>
      <c r="H6899">
        <v>0</v>
      </c>
    </row>
    <row r="6900" spans="1:10">
      <c r="A6900">
        <v>6896</v>
      </c>
      <c r="B6900" s="612">
        <v>43950.772916666669</v>
      </c>
      <c r="C6900" s="405" t="s">
        <v>2110</v>
      </c>
      <c r="D6900" s="384">
        <v>1595</v>
      </c>
      <c r="E6900">
        <v>0.02</v>
      </c>
      <c r="F6900">
        <v>1.0873699999999999</v>
      </c>
      <c r="G6900" s="384">
        <v>0</v>
      </c>
      <c r="H6900">
        <v>1.0883700000000001</v>
      </c>
    </row>
    <row r="6901" spans="1:10">
      <c r="A6901">
        <v>6897</v>
      </c>
      <c r="B6901" s="612">
        <v>43950.777083333334</v>
      </c>
      <c r="C6901" s="405" t="s">
        <v>2054</v>
      </c>
      <c r="D6901" s="384">
        <v>1595</v>
      </c>
      <c r="E6901">
        <v>0.02</v>
      </c>
      <c r="F6901">
        <v>1.0883700000000001</v>
      </c>
      <c r="G6901" s="384">
        <v>0</v>
      </c>
      <c r="H6901">
        <v>1.0883700000000001</v>
      </c>
      <c r="I6901">
        <v>2</v>
      </c>
      <c r="J6901" s="384">
        <v>31489.21</v>
      </c>
    </row>
    <row r="6902" spans="1:10">
      <c r="A6902">
        <v>6898</v>
      </c>
      <c r="B6902" s="612">
        <v>43950.779861111114</v>
      </c>
      <c r="C6902" s="405" t="s">
        <v>96</v>
      </c>
      <c r="D6902" s="384">
        <v>1596</v>
      </c>
      <c r="E6902">
        <v>0.02</v>
      </c>
      <c r="F6902">
        <v>1.0878699999999999</v>
      </c>
      <c r="G6902" s="384">
        <v>0</v>
      </c>
      <c r="H6902">
        <v>0</v>
      </c>
    </row>
    <row r="6903" spans="1:10">
      <c r="A6903">
        <v>6899</v>
      </c>
      <c r="B6903" s="612">
        <v>43950.779861111114</v>
      </c>
      <c r="C6903" s="405" t="s">
        <v>2110</v>
      </c>
      <c r="D6903" s="384">
        <v>1596</v>
      </c>
      <c r="E6903">
        <v>0.02</v>
      </c>
      <c r="F6903">
        <v>1.0878699999999999</v>
      </c>
      <c r="G6903" s="384">
        <v>0</v>
      </c>
      <c r="H6903">
        <v>1.08887</v>
      </c>
    </row>
    <row r="6904" spans="1:10">
      <c r="A6904">
        <v>6902</v>
      </c>
      <c r="B6904" s="612">
        <v>43951.022916666669</v>
      </c>
      <c r="C6904" s="405" t="s">
        <v>2110</v>
      </c>
      <c r="D6904" s="384">
        <v>1596</v>
      </c>
      <c r="E6904">
        <v>0.02</v>
      </c>
      <c r="F6904">
        <v>1.0878699999999999</v>
      </c>
      <c r="G6904" s="384">
        <v>0</v>
      </c>
      <c r="H6904">
        <v>1.0880700000000001</v>
      </c>
    </row>
    <row r="6905" spans="1:10">
      <c r="A6905">
        <v>6911</v>
      </c>
      <c r="B6905" s="612">
        <v>43951.290277777778</v>
      </c>
      <c r="C6905" s="405" t="s">
        <v>2054</v>
      </c>
      <c r="D6905" s="384">
        <v>1596</v>
      </c>
      <c r="E6905">
        <v>0.02</v>
      </c>
      <c r="F6905">
        <v>1.0880700000000001</v>
      </c>
      <c r="G6905" s="384">
        <v>0</v>
      </c>
      <c r="H6905">
        <v>1.0880700000000001</v>
      </c>
      <c r="I6905">
        <v>0.16</v>
      </c>
      <c r="J6905" s="384">
        <v>31496.61</v>
      </c>
    </row>
    <row r="6906" spans="1:10">
      <c r="A6906">
        <v>6900</v>
      </c>
      <c r="B6906" s="612">
        <v>43951.022916666669</v>
      </c>
      <c r="C6906" s="405" t="s">
        <v>96</v>
      </c>
      <c r="D6906" s="384">
        <v>1597</v>
      </c>
      <c r="E6906">
        <v>0.02</v>
      </c>
      <c r="F6906">
        <v>1.08626</v>
      </c>
      <c r="G6906" s="384">
        <v>0</v>
      </c>
      <c r="H6906">
        <v>0</v>
      </c>
    </row>
    <row r="6907" spans="1:10">
      <c r="A6907">
        <v>6901</v>
      </c>
      <c r="B6907" s="612">
        <v>43951.022916666669</v>
      </c>
      <c r="C6907" s="405" t="s">
        <v>2110</v>
      </c>
      <c r="D6907" s="384">
        <v>1597</v>
      </c>
      <c r="E6907">
        <v>0.02</v>
      </c>
      <c r="F6907">
        <v>1.08626</v>
      </c>
      <c r="G6907" s="384">
        <v>0</v>
      </c>
      <c r="H6907">
        <v>1.0880700000000001</v>
      </c>
    </row>
    <row r="6908" spans="1:10">
      <c r="A6908">
        <v>6912</v>
      </c>
      <c r="B6908" s="612">
        <v>43951.290277777778</v>
      </c>
      <c r="C6908" s="405" t="s">
        <v>2054</v>
      </c>
      <c r="D6908" s="384">
        <v>1597</v>
      </c>
      <c r="E6908">
        <v>0.02</v>
      </c>
      <c r="F6908">
        <v>1.0880700000000001</v>
      </c>
      <c r="G6908" s="384">
        <v>0</v>
      </c>
      <c r="H6908">
        <v>1.0880700000000001</v>
      </c>
      <c r="I6908">
        <v>3.62</v>
      </c>
      <c r="J6908" s="384">
        <v>31500.23</v>
      </c>
    </row>
    <row r="6909" spans="1:10">
      <c r="A6909">
        <v>6906</v>
      </c>
      <c r="B6909" s="612">
        <v>43951.259027777778</v>
      </c>
      <c r="C6909" s="405" t="s">
        <v>97</v>
      </c>
      <c r="D6909" s="384">
        <v>1598</v>
      </c>
      <c r="E6909">
        <v>0.02</v>
      </c>
      <c r="F6909">
        <v>1.0860000000000001</v>
      </c>
      <c r="G6909" s="384">
        <v>0</v>
      </c>
      <c r="H6909">
        <v>0</v>
      </c>
    </row>
    <row r="6910" spans="1:10">
      <c r="A6910">
        <v>6907</v>
      </c>
      <c r="B6910" s="612">
        <v>43951.259027777778</v>
      </c>
      <c r="C6910" s="405" t="s">
        <v>2110</v>
      </c>
      <c r="D6910" s="384">
        <v>1598</v>
      </c>
      <c r="E6910">
        <v>0.02</v>
      </c>
      <c r="F6910">
        <v>1.0860000000000001</v>
      </c>
      <c r="G6910" s="384">
        <v>0</v>
      </c>
      <c r="H6910">
        <v>1.085</v>
      </c>
    </row>
    <row r="6911" spans="1:10">
      <c r="A6911">
        <v>6910</v>
      </c>
      <c r="B6911" s="612">
        <v>43951.289583333331</v>
      </c>
      <c r="C6911" s="405" t="s">
        <v>2110</v>
      </c>
      <c r="D6911" s="384">
        <v>1598</v>
      </c>
      <c r="E6911">
        <v>0.02</v>
      </c>
      <c r="F6911">
        <v>1.0860000000000001</v>
      </c>
      <c r="G6911" s="384">
        <v>0</v>
      </c>
      <c r="H6911">
        <v>1.0858099999999999</v>
      </c>
    </row>
    <row r="6912" spans="1:10">
      <c r="A6912">
        <v>6918</v>
      </c>
      <c r="B6912" s="612">
        <v>43951.547222222223</v>
      </c>
      <c r="C6912" s="405" t="s">
        <v>2054</v>
      </c>
      <c r="D6912" s="384">
        <v>1598</v>
      </c>
      <c r="E6912">
        <v>0.02</v>
      </c>
      <c r="F6912">
        <v>1.0858099999999999</v>
      </c>
      <c r="G6912" s="384">
        <v>0</v>
      </c>
      <c r="H6912">
        <v>1.0858099999999999</v>
      </c>
      <c r="I6912">
        <v>0.38</v>
      </c>
      <c r="J6912" s="384">
        <v>31500.61</v>
      </c>
    </row>
    <row r="6913" spans="1:10">
      <c r="A6913">
        <v>6908</v>
      </c>
      <c r="B6913" s="612">
        <v>43951.289583333331</v>
      </c>
      <c r="C6913" s="405" t="s">
        <v>97</v>
      </c>
      <c r="D6913" s="384">
        <v>1599</v>
      </c>
      <c r="E6913">
        <v>0.02</v>
      </c>
      <c r="F6913">
        <v>1.08762</v>
      </c>
      <c r="G6913" s="384">
        <v>0</v>
      </c>
      <c r="H6913">
        <v>0</v>
      </c>
    </row>
    <row r="6914" spans="1:10">
      <c r="A6914">
        <v>6909</v>
      </c>
      <c r="B6914" s="612">
        <v>43951.289583333331</v>
      </c>
      <c r="C6914" s="405" t="s">
        <v>2110</v>
      </c>
      <c r="D6914" s="384">
        <v>1599</v>
      </c>
      <c r="E6914">
        <v>0.02</v>
      </c>
      <c r="F6914">
        <v>1.08762</v>
      </c>
      <c r="G6914" s="384">
        <v>0</v>
      </c>
      <c r="H6914">
        <v>1.0858099999999999</v>
      </c>
    </row>
    <row r="6915" spans="1:10">
      <c r="A6915">
        <v>6919</v>
      </c>
      <c r="B6915" s="612">
        <v>43951.547222222223</v>
      </c>
      <c r="C6915" s="405" t="s">
        <v>2054</v>
      </c>
      <c r="D6915" s="384">
        <v>1599</v>
      </c>
      <c r="E6915">
        <v>0.02</v>
      </c>
      <c r="F6915">
        <v>1.0858099999999999</v>
      </c>
      <c r="G6915" s="384">
        <v>0</v>
      </c>
      <c r="H6915">
        <v>1.0858099999999999</v>
      </c>
      <c r="I6915">
        <v>3.62</v>
      </c>
      <c r="J6915" s="384">
        <v>31504.23</v>
      </c>
    </row>
    <row r="6916" spans="1:10">
      <c r="A6916">
        <v>6913</v>
      </c>
      <c r="B6916" s="612">
        <v>43951.299305555556</v>
      </c>
      <c r="C6916" s="405" t="s">
        <v>96</v>
      </c>
      <c r="D6916" s="384">
        <v>1600</v>
      </c>
      <c r="E6916">
        <v>0.02</v>
      </c>
      <c r="F6916">
        <v>1.08877</v>
      </c>
      <c r="G6916" s="384">
        <v>0</v>
      </c>
      <c r="H6916">
        <v>0</v>
      </c>
    </row>
    <row r="6917" spans="1:10">
      <c r="A6917">
        <v>6914</v>
      </c>
      <c r="B6917" s="612">
        <v>43951.299305555556</v>
      </c>
      <c r="C6917" s="405" t="s">
        <v>2110</v>
      </c>
      <c r="D6917" s="384">
        <v>1600</v>
      </c>
      <c r="E6917">
        <v>0.02</v>
      </c>
      <c r="F6917">
        <v>1.08877</v>
      </c>
      <c r="G6917" s="384">
        <v>0</v>
      </c>
      <c r="H6917">
        <v>1.0897699999999999</v>
      </c>
    </row>
    <row r="6918" spans="1:10">
      <c r="A6918">
        <v>6917</v>
      </c>
      <c r="B6918" s="612">
        <v>43951.311111111114</v>
      </c>
      <c r="C6918" s="405" t="s">
        <v>2110</v>
      </c>
      <c r="D6918" s="384">
        <v>1600</v>
      </c>
      <c r="E6918">
        <v>0.02</v>
      </c>
      <c r="F6918">
        <v>1.08877</v>
      </c>
      <c r="G6918" s="384">
        <v>0</v>
      </c>
      <c r="H6918">
        <v>1.08897</v>
      </c>
    </row>
    <row r="6919" spans="1:10">
      <c r="A6919">
        <v>6923</v>
      </c>
      <c r="B6919" s="612">
        <v>43951.54791666667</v>
      </c>
      <c r="C6919" s="405" t="s">
        <v>2110</v>
      </c>
      <c r="D6919" s="384">
        <v>1600</v>
      </c>
      <c r="E6919">
        <v>0.02</v>
      </c>
      <c r="F6919">
        <v>1.08877</v>
      </c>
      <c r="G6919" s="384">
        <v>0</v>
      </c>
      <c r="H6919">
        <v>1.0879399999999999</v>
      </c>
    </row>
    <row r="6920" spans="1:10">
      <c r="A6920">
        <v>6928</v>
      </c>
      <c r="B6920" s="612">
        <v>43951.551388888889</v>
      </c>
      <c r="C6920" s="405" t="s">
        <v>2110</v>
      </c>
      <c r="D6920" s="384">
        <v>1600</v>
      </c>
      <c r="E6920">
        <v>0.02</v>
      </c>
      <c r="F6920">
        <v>1.08877</v>
      </c>
      <c r="G6920" s="384">
        <v>0</v>
      </c>
      <c r="H6920">
        <v>1.08666</v>
      </c>
    </row>
    <row r="6921" spans="1:10">
      <c r="A6921">
        <v>6931</v>
      </c>
      <c r="B6921" s="612">
        <v>43951.59097222222</v>
      </c>
      <c r="C6921" s="405" t="s">
        <v>2054</v>
      </c>
      <c r="D6921" s="384">
        <v>1600</v>
      </c>
      <c r="E6921">
        <v>0.02</v>
      </c>
      <c r="F6921">
        <v>1.08666</v>
      </c>
      <c r="G6921" s="384">
        <v>0</v>
      </c>
      <c r="H6921">
        <v>1.08666</v>
      </c>
      <c r="I6921">
        <v>-4.22</v>
      </c>
      <c r="J6921" s="384">
        <v>31500.01</v>
      </c>
    </row>
    <row r="6922" spans="1:10">
      <c r="A6922">
        <v>6915</v>
      </c>
      <c r="B6922" s="612">
        <v>43951.311111111114</v>
      </c>
      <c r="C6922" s="405" t="s">
        <v>96</v>
      </c>
      <c r="D6922" s="384">
        <v>1601</v>
      </c>
      <c r="E6922">
        <v>0.02</v>
      </c>
      <c r="F6922">
        <v>1.08717</v>
      </c>
      <c r="G6922" s="384">
        <v>0</v>
      </c>
      <c r="H6922">
        <v>0</v>
      </c>
    </row>
    <row r="6923" spans="1:10">
      <c r="A6923">
        <v>6916</v>
      </c>
      <c r="B6923" s="612">
        <v>43951.311111111114</v>
      </c>
      <c r="C6923" s="405" t="s">
        <v>2110</v>
      </c>
      <c r="D6923" s="384">
        <v>1601</v>
      </c>
      <c r="E6923">
        <v>0.02</v>
      </c>
      <c r="F6923">
        <v>1.08717</v>
      </c>
      <c r="G6923" s="384">
        <v>0</v>
      </c>
      <c r="H6923">
        <v>1.08897</v>
      </c>
    </row>
    <row r="6924" spans="1:10">
      <c r="A6924">
        <v>6922</v>
      </c>
      <c r="B6924" s="612">
        <v>43951.54791666667</v>
      </c>
      <c r="C6924" s="405" t="s">
        <v>2110</v>
      </c>
      <c r="D6924" s="384">
        <v>1601</v>
      </c>
      <c r="E6924">
        <v>0.02</v>
      </c>
      <c r="F6924">
        <v>1.08717</v>
      </c>
      <c r="G6924" s="384">
        <v>0</v>
      </c>
      <c r="H6924">
        <v>1.0879399999999999</v>
      </c>
    </row>
    <row r="6925" spans="1:10">
      <c r="A6925">
        <v>6927</v>
      </c>
      <c r="B6925" s="612">
        <v>43951.551388888889</v>
      </c>
      <c r="C6925" s="405" t="s">
        <v>2110</v>
      </c>
      <c r="D6925" s="384">
        <v>1601</v>
      </c>
      <c r="E6925">
        <v>0.02</v>
      </c>
      <c r="F6925">
        <v>1.08717</v>
      </c>
      <c r="G6925" s="384">
        <v>0</v>
      </c>
      <c r="H6925">
        <v>1.08666</v>
      </c>
    </row>
    <row r="6926" spans="1:10">
      <c r="A6926">
        <v>6932</v>
      </c>
      <c r="B6926" s="612">
        <v>43951.59097222222</v>
      </c>
      <c r="C6926" s="405" t="s">
        <v>2054</v>
      </c>
      <c r="D6926" s="384">
        <v>1601</v>
      </c>
      <c r="E6926">
        <v>0.02</v>
      </c>
      <c r="F6926">
        <v>1.08666</v>
      </c>
      <c r="G6926" s="384">
        <v>0</v>
      </c>
      <c r="H6926">
        <v>1.08666</v>
      </c>
      <c r="I6926">
        <v>-1.02</v>
      </c>
      <c r="J6926" s="384">
        <v>31498.99</v>
      </c>
    </row>
    <row r="6927" spans="1:10">
      <c r="A6927">
        <v>6920</v>
      </c>
      <c r="B6927" s="612">
        <v>43951.54791666667</v>
      </c>
      <c r="C6927" s="405" t="s">
        <v>96</v>
      </c>
      <c r="D6927" s="384">
        <v>1602</v>
      </c>
      <c r="E6927">
        <v>0.03</v>
      </c>
      <c r="F6927">
        <v>1.0855699999999999</v>
      </c>
      <c r="G6927" s="384">
        <v>0</v>
      </c>
      <c r="H6927">
        <v>0</v>
      </c>
    </row>
    <row r="6928" spans="1:10">
      <c r="A6928">
        <v>6921</v>
      </c>
      <c r="B6928" s="612">
        <v>43951.54791666667</v>
      </c>
      <c r="C6928" s="405" t="s">
        <v>2110</v>
      </c>
      <c r="D6928" s="384">
        <v>1602</v>
      </c>
      <c r="E6928">
        <v>0.03</v>
      </c>
      <c r="F6928">
        <v>1.0855699999999999</v>
      </c>
      <c r="G6928" s="384">
        <v>0</v>
      </c>
      <c r="H6928">
        <v>1.0879399999999999</v>
      </c>
    </row>
    <row r="6929" spans="1:10">
      <c r="A6929">
        <v>6926</v>
      </c>
      <c r="B6929" s="612">
        <v>43951.551388888889</v>
      </c>
      <c r="C6929" s="405" t="s">
        <v>2110</v>
      </c>
      <c r="D6929" s="384">
        <v>1602</v>
      </c>
      <c r="E6929">
        <v>0.03</v>
      </c>
      <c r="F6929">
        <v>1.0855699999999999</v>
      </c>
      <c r="G6929" s="384">
        <v>0</v>
      </c>
      <c r="H6929">
        <v>1.08666</v>
      </c>
    </row>
    <row r="6930" spans="1:10">
      <c r="A6930">
        <v>6933</v>
      </c>
      <c r="B6930" s="612">
        <v>43951.59097222222</v>
      </c>
      <c r="C6930" s="405" t="s">
        <v>2054</v>
      </c>
      <c r="D6930" s="384">
        <v>1602</v>
      </c>
      <c r="E6930">
        <v>0.03</v>
      </c>
      <c r="F6930">
        <v>1.08666</v>
      </c>
      <c r="G6930" s="384">
        <v>0</v>
      </c>
      <c r="H6930">
        <v>1.08666</v>
      </c>
      <c r="I6930">
        <v>3.27</v>
      </c>
      <c r="J6930" s="384">
        <v>31502.26</v>
      </c>
    </row>
    <row r="6931" spans="1:10">
      <c r="A6931">
        <v>6924</v>
      </c>
      <c r="B6931" s="612">
        <v>43951.551388888889</v>
      </c>
      <c r="C6931" s="405" t="s">
        <v>96</v>
      </c>
      <c r="D6931" s="384">
        <v>1603</v>
      </c>
      <c r="E6931">
        <v>0.05</v>
      </c>
      <c r="F6931">
        <v>1.0838699999999999</v>
      </c>
      <c r="G6931" s="384">
        <v>0</v>
      </c>
      <c r="H6931">
        <v>0</v>
      </c>
    </row>
    <row r="6932" spans="1:10">
      <c r="A6932">
        <v>6925</v>
      </c>
      <c r="B6932" s="612">
        <v>43951.551388888889</v>
      </c>
      <c r="C6932" s="405" t="s">
        <v>2110</v>
      </c>
      <c r="D6932" s="384">
        <v>1603</v>
      </c>
      <c r="E6932">
        <v>0.05</v>
      </c>
      <c r="F6932">
        <v>1.0838699999999999</v>
      </c>
      <c r="G6932" s="384">
        <v>0</v>
      </c>
      <c r="H6932">
        <v>1.08666</v>
      </c>
    </row>
    <row r="6933" spans="1:10">
      <c r="A6933">
        <v>6934</v>
      </c>
      <c r="B6933" s="612">
        <v>43951.59097222222</v>
      </c>
      <c r="C6933" s="405" t="s">
        <v>2054</v>
      </c>
      <c r="D6933" s="384">
        <v>1603</v>
      </c>
      <c r="E6933">
        <v>0.05</v>
      </c>
      <c r="F6933">
        <v>1.08666</v>
      </c>
      <c r="G6933" s="384">
        <v>0</v>
      </c>
      <c r="H6933">
        <v>1.08666</v>
      </c>
      <c r="I6933">
        <v>13.95</v>
      </c>
      <c r="J6933" s="384">
        <v>31516.21</v>
      </c>
    </row>
    <row r="6934" spans="1:10">
      <c r="A6934">
        <v>6929</v>
      </c>
      <c r="B6934" s="612">
        <v>43951.576388888891</v>
      </c>
      <c r="C6934" s="405" t="s">
        <v>97</v>
      </c>
      <c r="D6934" s="384">
        <v>1604</v>
      </c>
      <c r="E6934">
        <v>0.02</v>
      </c>
      <c r="F6934">
        <v>1.08508</v>
      </c>
      <c r="G6934" s="384">
        <v>0</v>
      </c>
      <c r="H6934">
        <v>0</v>
      </c>
    </row>
    <row r="6935" spans="1:10">
      <c r="A6935">
        <v>6930</v>
      </c>
      <c r="B6935" s="612">
        <v>43951.576388888891</v>
      </c>
      <c r="C6935" s="405" t="s">
        <v>2110</v>
      </c>
      <c r="D6935" s="384">
        <v>1604</v>
      </c>
      <c r="E6935">
        <v>0.02</v>
      </c>
      <c r="F6935">
        <v>1.08508</v>
      </c>
      <c r="G6935" s="384">
        <v>0</v>
      </c>
      <c r="H6935">
        <v>1.0840799999999999</v>
      </c>
    </row>
    <row r="6936" spans="1:10">
      <c r="A6936">
        <v>6937</v>
      </c>
      <c r="B6936" s="612">
        <v>43951.59097222222</v>
      </c>
      <c r="C6936" s="405" t="s">
        <v>2110</v>
      </c>
      <c r="D6936" s="384">
        <v>1604</v>
      </c>
      <c r="E6936">
        <v>0.02</v>
      </c>
      <c r="F6936">
        <v>1.08508</v>
      </c>
      <c r="G6936" s="384">
        <v>0</v>
      </c>
      <c r="H6936">
        <v>1.0848800000000001</v>
      </c>
    </row>
    <row r="6937" spans="1:10">
      <c r="A6937">
        <v>6941</v>
      </c>
      <c r="B6937" s="612">
        <v>43951.597916666666</v>
      </c>
      <c r="C6937" s="405" t="s">
        <v>2110</v>
      </c>
      <c r="D6937" s="384">
        <v>1604</v>
      </c>
      <c r="E6937">
        <v>0.02</v>
      </c>
      <c r="F6937">
        <v>1.08508</v>
      </c>
      <c r="G6937" s="384">
        <v>0</v>
      </c>
      <c r="H6937">
        <v>1.0859099999999999</v>
      </c>
    </row>
    <row r="6938" spans="1:10">
      <c r="A6938">
        <v>6946</v>
      </c>
      <c r="B6938" s="612">
        <v>43951.604861111111</v>
      </c>
      <c r="C6938" s="405" t="s">
        <v>2110</v>
      </c>
      <c r="D6938" s="384">
        <v>1604</v>
      </c>
      <c r="E6938">
        <v>0.02</v>
      </c>
      <c r="F6938">
        <v>1.08508</v>
      </c>
      <c r="G6938" s="384">
        <v>0</v>
      </c>
      <c r="H6938">
        <v>1.0871999999999999</v>
      </c>
    </row>
    <row r="6939" spans="1:10">
      <c r="A6939">
        <v>6957</v>
      </c>
      <c r="B6939" s="612">
        <v>43951.623611111114</v>
      </c>
      <c r="C6939" s="405" t="s">
        <v>2110</v>
      </c>
      <c r="D6939" s="384">
        <v>1604</v>
      </c>
      <c r="E6939">
        <v>0.02</v>
      </c>
      <c r="F6939">
        <v>1.08508</v>
      </c>
      <c r="G6939" s="384">
        <v>0</v>
      </c>
      <c r="H6939">
        <v>1.0902000000000001</v>
      </c>
    </row>
    <row r="6940" spans="1:10">
      <c r="A6940">
        <v>6966</v>
      </c>
      <c r="B6940" s="612">
        <v>43951.626388888886</v>
      </c>
      <c r="C6940" s="405" t="s">
        <v>2110</v>
      </c>
      <c r="D6940" s="384">
        <v>1604</v>
      </c>
      <c r="E6940">
        <v>0.02</v>
      </c>
      <c r="F6940">
        <v>1.08508</v>
      </c>
      <c r="G6940" s="384">
        <v>0</v>
      </c>
      <c r="H6940">
        <v>1.0930500000000001</v>
      </c>
    </row>
    <row r="6941" spans="1:10">
      <c r="A6941">
        <v>6974</v>
      </c>
      <c r="B6941" s="612">
        <v>43951.627083333333</v>
      </c>
      <c r="C6941" s="405" t="s">
        <v>2110</v>
      </c>
      <c r="D6941" s="384">
        <v>1604</v>
      </c>
      <c r="E6941">
        <v>0.02</v>
      </c>
      <c r="F6941">
        <v>1.08508</v>
      </c>
      <c r="G6941" s="384">
        <v>0</v>
      </c>
      <c r="H6941">
        <v>1.0928899999999999</v>
      </c>
    </row>
    <row r="6942" spans="1:10">
      <c r="A6942">
        <v>6981</v>
      </c>
      <c r="B6942" s="612">
        <v>43951.668749999997</v>
      </c>
      <c r="C6942" s="405" t="s">
        <v>2054</v>
      </c>
      <c r="D6942" s="384">
        <v>1604</v>
      </c>
      <c r="E6942">
        <v>0.02</v>
      </c>
      <c r="F6942">
        <v>1.0928899999999999</v>
      </c>
      <c r="G6942" s="384">
        <v>0</v>
      </c>
      <c r="H6942">
        <v>1.0928899999999999</v>
      </c>
      <c r="I6942">
        <v>-15.62</v>
      </c>
      <c r="J6942" s="384">
        <v>31502.59</v>
      </c>
    </row>
    <row r="6943" spans="1:10">
      <c r="A6943">
        <v>6935</v>
      </c>
      <c r="B6943" s="612">
        <v>43951.59097222222</v>
      </c>
      <c r="C6943" s="405" t="s">
        <v>97</v>
      </c>
      <c r="D6943" s="384">
        <v>1605</v>
      </c>
      <c r="E6943">
        <v>0.02</v>
      </c>
      <c r="F6943">
        <v>1.0866800000000001</v>
      </c>
      <c r="G6943" s="384">
        <v>0</v>
      </c>
      <c r="H6943">
        <v>0</v>
      </c>
    </row>
    <row r="6944" spans="1:10">
      <c r="A6944">
        <v>6936</v>
      </c>
      <c r="B6944" s="612">
        <v>43951.59097222222</v>
      </c>
      <c r="C6944" s="405" t="s">
        <v>2110</v>
      </c>
      <c r="D6944" s="384">
        <v>1605</v>
      </c>
      <c r="E6944">
        <v>0.02</v>
      </c>
      <c r="F6944">
        <v>1.0866800000000001</v>
      </c>
      <c r="G6944" s="384">
        <v>0</v>
      </c>
      <c r="H6944">
        <v>1.0848800000000001</v>
      </c>
    </row>
    <row r="6945" spans="1:10">
      <c r="A6945">
        <v>6940</v>
      </c>
      <c r="B6945" s="612">
        <v>43951.597916666666</v>
      </c>
      <c r="C6945" s="405" t="s">
        <v>2110</v>
      </c>
      <c r="D6945" s="384">
        <v>1605</v>
      </c>
      <c r="E6945">
        <v>0.02</v>
      </c>
      <c r="F6945">
        <v>1.0866800000000001</v>
      </c>
      <c r="G6945" s="384">
        <v>0</v>
      </c>
      <c r="H6945">
        <v>1.0859099999999999</v>
      </c>
    </row>
    <row r="6946" spans="1:10">
      <c r="A6946">
        <v>6945</v>
      </c>
      <c r="B6946" s="612">
        <v>43951.604861111111</v>
      </c>
      <c r="C6946" s="405" t="s">
        <v>2110</v>
      </c>
      <c r="D6946" s="384">
        <v>1605</v>
      </c>
      <c r="E6946">
        <v>0.02</v>
      </c>
      <c r="F6946">
        <v>1.0866800000000001</v>
      </c>
      <c r="G6946" s="384">
        <v>0</v>
      </c>
      <c r="H6946">
        <v>1.0871999999999999</v>
      </c>
    </row>
    <row r="6947" spans="1:10">
      <c r="A6947">
        <v>6956</v>
      </c>
      <c r="B6947" s="612">
        <v>43951.623611111114</v>
      </c>
      <c r="C6947" s="405" t="s">
        <v>2110</v>
      </c>
      <c r="D6947" s="384">
        <v>1605</v>
      </c>
      <c r="E6947">
        <v>0.02</v>
      </c>
      <c r="F6947">
        <v>1.0866800000000001</v>
      </c>
      <c r="G6947" s="384">
        <v>0</v>
      </c>
      <c r="H6947">
        <v>1.0902000000000001</v>
      </c>
    </row>
    <row r="6948" spans="1:10">
      <c r="A6948">
        <v>6965</v>
      </c>
      <c r="B6948" s="612">
        <v>43951.626388888886</v>
      </c>
      <c r="C6948" s="405" t="s">
        <v>2110</v>
      </c>
      <c r="D6948" s="384">
        <v>1605</v>
      </c>
      <c r="E6948">
        <v>0.02</v>
      </c>
      <c r="F6948">
        <v>1.0866800000000001</v>
      </c>
      <c r="G6948" s="384">
        <v>0</v>
      </c>
      <c r="H6948">
        <v>1.0930500000000001</v>
      </c>
    </row>
    <row r="6949" spans="1:10">
      <c r="A6949">
        <v>6973</v>
      </c>
      <c r="B6949" s="612">
        <v>43951.627083333333</v>
      </c>
      <c r="C6949" s="405" t="s">
        <v>2110</v>
      </c>
      <c r="D6949" s="384">
        <v>1605</v>
      </c>
      <c r="E6949">
        <v>0.02</v>
      </c>
      <c r="F6949">
        <v>1.0866800000000001</v>
      </c>
      <c r="G6949" s="384">
        <v>0</v>
      </c>
      <c r="H6949">
        <v>1.0928899999999999</v>
      </c>
    </row>
    <row r="6950" spans="1:10">
      <c r="A6950">
        <v>6982</v>
      </c>
      <c r="B6950" s="612">
        <v>43951.668749999997</v>
      </c>
      <c r="C6950" s="405" t="s">
        <v>2054</v>
      </c>
      <c r="D6950" s="384">
        <v>1605</v>
      </c>
      <c r="E6950">
        <v>0.02</v>
      </c>
      <c r="F6950">
        <v>1.0928899999999999</v>
      </c>
      <c r="G6950" s="384">
        <v>0</v>
      </c>
      <c r="H6950">
        <v>1.0928899999999999</v>
      </c>
      <c r="I6950">
        <v>-12.42</v>
      </c>
      <c r="J6950" s="384">
        <v>31490.17</v>
      </c>
    </row>
    <row r="6951" spans="1:10">
      <c r="A6951">
        <v>6938</v>
      </c>
      <c r="B6951" s="612">
        <v>43951.597916666666</v>
      </c>
      <c r="C6951" s="405" t="s">
        <v>97</v>
      </c>
      <c r="D6951" s="384">
        <v>1606</v>
      </c>
      <c r="E6951">
        <v>0.03</v>
      </c>
      <c r="F6951">
        <v>1.08829</v>
      </c>
      <c r="G6951" s="384">
        <v>0</v>
      </c>
      <c r="H6951">
        <v>0</v>
      </c>
    </row>
    <row r="6952" spans="1:10">
      <c r="A6952">
        <v>6939</v>
      </c>
      <c r="B6952" s="612">
        <v>43951.597916666666</v>
      </c>
      <c r="C6952" s="405" t="s">
        <v>2110</v>
      </c>
      <c r="D6952" s="384">
        <v>1606</v>
      </c>
      <c r="E6952">
        <v>0.03</v>
      </c>
      <c r="F6952">
        <v>1.08829</v>
      </c>
      <c r="G6952" s="384">
        <v>0</v>
      </c>
      <c r="H6952">
        <v>1.0859099999999999</v>
      </c>
    </row>
    <row r="6953" spans="1:10">
      <c r="A6953">
        <v>6944</v>
      </c>
      <c r="B6953" s="612">
        <v>43951.604861111111</v>
      </c>
      <c r="C6953" s="405" t="s">
        <v>2110</v>
      </c>
      <c r="D6953" s="384">
        <v>1606</v>
      </c>
      <c r="E6953">
        <v>0.03</v>
      </c>
      <c r="F6953">
        <v>1.08829</v>
      </c>
      <c r="G6953" s="384">
        <v>0</v>
      </c>
      <c r="H6953">
        <v>1.0871999999999999</v>
      </c>
    </row>
    <row r="6954" spans="1:10">
      <c r="A6954">
        <v>6955</v>
      </c>
      <c r="B6954" s="612">
        <v>43951.623611111114</v>
      </c>
      <c r="C6954" s="405" t="s">
        <v>2110</v>
      </c>
      <c r="D6954" s="384">
        <v>1606</v>
      </c>
      <c r="E6954">
        <v>0.03</v>
      </c>
      <c r="F6954">
        <v>1.08829</v>
      </c>
      <c r="G6954" s="384">
        <v>0</v>
      </c>
      <c r="H6954">
        <v>1.0902000000000001</v>
      </c>
    </row>
    <row r="6955" spans="1:10">
      <c r="A6955">
        <v>6964</v>
      </c>
      <c r="B6955" s="612">
        <v>43951.626388888886</v>
      </c>
      <c r="C6955" s="405" t="s">
        <v>2110</v>
      </c>
      <c r="D6955" s="384">
        <v>1606</v>
      </c>
      <c r="E6955">
        <v>0.03</v>
      </c>
      <c r="F6955">
        <v>1.08829</v>
      </c>
      <c r="G6955" s="384">
        <v>0</v>
      </c>
      <c r="H6955">
        <v>1.0930500000000001</v>
      </c>
    </row>
    <row r="6956" spans="1:10">
      <c r="A6956">
        <v>6972</v>
      </c>
      <c r="B6956" s="612">
        <v>43951.627083333333</v>
      </c>
      <c r="C6956" s="405" t="s">
        <v>2110</v>
      </c>
      <c r="D6956" s="384">
        <v>1606</v>
      </c>
      <c r="E6956">
        <v>0.03</v>
      </c>
      <c r="F6956">
        <v>1.08829</v>
      </c>
      <c r="G6956" s="384">
        <v>0</v>
      </c>
      <c r="H6956">
        <v>1.0928899999999999</v>
      </c>
    </row>
    <row r="6957" spans="1:10">
      <c r="A6957">
        <v>6983</v>
      </c>
      <c r="B6957" s="612">
        <v>43951.668749999997</v>
      </c>
      <c r="C6957" s="405" t="s">
        <v>2054</v>
      </c>
      <c r="D6957" s="384">
        <v>1606</v>
      </c>
      <c r="E6957">
        <v>0.03</v>
      </c>
      <c r="F6957">
        <v>1.0928899999999999</v>
      </c>
      <c r="G6957" s="384">
        <v>0</v>
      </c>
      <c r="H6957">
        <v>1.0928899999999999</v>
      </c>
      <c r="I6957">
        <v>-13.8</v>
      </c>
      <c r="J6957" s="384">
        <v>31476.37</v>
      </c>
    </row>
    <row r="6958" spans="1:10">
      <c r="A6958">
        <v>6942</v>
      </c>
      <c r="B6958" s="612">
        <v>43951.604861111111</v>
      </c>
      <c r="C6958" s="405" t="s">
        <v>97</v>
      </c>
      <c r="D6958" s="384">
        <v>1607</v>
      </c>
      <c r="E6958">
        <v>0.05</v>
      </c>
      <c r="F6958">
        <v>1.08999</v>
      </c>
      <c r="G6958" s="384">
        <v>0</v>
      </c>
      <c r="H6958">
        <v>0</v>
      </c>
    </row>
    <row r="6959" spans="1:10">
      <c r="A6959">
        <v>6943</v>
      </c>
      <c r="B6959" s="612">
        <v>43951.604861111111</v>
      </c>
      <c r="C6959" s="405" t="s">
        <v>2110</v>
      </c>
      <c r="D6959" s="384">
        <v>1607</v>
      </c>
      <c r="E6959">
        <v>0.05</v>
      </c>
      <c r="F6959">
        <v>1.08999</v>
      </c>
      <c r="G6959" s="384">
        <v>0</v>
      </c>
      <c r="H6959">
        <v>1.0871999999999999</v>
      </c>
    </row>
    <row r="6960" spans="1:10">
      <c r="A6960">
        <v>6954</v>
      </c>
      <c r="B6960" s="612">
        <v>43951.623611111114</v>
      </c>
      <c r="C6960" s="405" t="s">
        <v>2110</v>
      </c>
      <c r="D6960" s="384">
        <v>1607</v>
      </c>
      <c r="E6960">
        <v>0.05</v>
      </c>
      <c r="F6960">
        <v>1.08999</v>
      </c>
      <c r="G6960" s="384">
        <v>0</v>
      </c>
      <c r="H6960">
        <v>1.0902000000000001</v>
      </c>
    </row>
    <row r="6961" spans="1:10">
      <c r="A6961">
        <v>6963</v>
      </c>
      <c r="B6961" s="612">
        <v>43951.626388888886</v>
      </c>
      <c r="C6961" s="405" t="s">
        <v>2110</v>
      </c>
      <c r="D6961" s="384">
        <v>1607</v>
      </c>
      <c r="E6961">
        <v>0.05</v>
      </c>
      <c r="F6961">
        <v>1.08999</v>
      </c>
      <c r="G6961" s="384">
        <v>0</v>
      </c>
      <c r="H6961">
        <v>1.0930500000000001</v>
      </c>
    </row>
    <row r="6962" spans="1:10">
      <c r="A6962">
        <v>6971</v>
      </c>
      <c r="B6962" s="612">
        <v>43951.627083333333</v>
      </c>
      <c r="C6962" s="405" t="s">
        <v>2110</v>
      </c>
      <c r="D6962" s="384">
        <v>1607</v>
      </c>
      <c r="E6962">
        <v>0.05</v>
      </c>
      <c r="F6962">
        <v>1.08999</v>
      </c>
      <c r="G6962" s="384">
        <v>0</v>
      </c>
      <c r="H6962">
        <v>1.0928899999999999</v>
      </c>
    </row>
    <row r="6963" spans="1:10">
      <c r="A6963">
        <v>6984</v>
      </c>
      <c r="B6963" s="612">
        <v>43951.668749999997</v>
      </c>
      <c r="C6963" s="405" t="s">
        <v>2054</v>
      </c>
      <c r="D6963" s="384">
        <v>1607</v>
      </c>
      <c r="E6963">
        <v>0.05</v>
      </c>
      <c r="F6963">
        <v>1.0928899999999999</v>
      </c>
      <c r="G6963" s="384">
        <v>0</v>
      </c>
      <c r="H6963">
        <v>1.0928899999999999</v>
      </c>
      <c r="I6963">
        <v>-14.5</v>
      </c>
      <c r="J6963" s="384">
        <v>31461.87</v>
      </c>
    </row>
    <row r="6964" spans="1:10">
      <c r="A6964">
        <v>6947</v>
      </c>
      <c r="B6964" s="612">
        <v>43951.609722222223</v>
      </c>
      <c r="C6964" s="405" t="s">
        <v>96</v>
      </c>
      <c r="D6964" s="384">
        <v>1608</v>
      </c>
      <c r="E6964">
        <v>0.02</v>
      </c>
      <c r="F6964">
        <v>1.08935</v>
      </c>
      <c r="G6964" s="384">
        <v>0</v>
      </c>
      <c r="H6964">
        <v>0</v>
      </c>
    </row>
    <row r="6965" spans="1:10">
      <c r="A6965">
        <v>6948</v>
      </c>
      <c r="B6965" s="612">
        <v>43951.609722222223</v>
      </c>
      <c r="C6965" s="405" t="s">
        <v>2110</v>
      </c>
      <c r="D6965" s="384">
        <v>1608</v>
      </c>
      <c r="E6965">
        <v>0.02</v>
      </c>
      <c r="F6965">
        <v>1.08935</v>
      </c>
      <c r="G6965" s="384">
        <v>0</v>
      </c>
      <c r="H6965">
        <v>1.0903499999999999</v>
      </c>
    </row>
    <row r="6966" spans="1:10">
      <c r="A6966">
        <v>6949</v>
      </c>
      <c r="B6966" s="612">
        <v>43951.615277777775</v>
      </c>
      <c r="C6966" s="405" t="s">
        <v>2054</v>
      </c>
      <c r="D6966" s="384">
        <v>1608</v>
      </c>
      <c r="E6966">
        <v>0.02</v>
      </c>
      <c r="F6966">
        <v>1.0903499999999999</v>
      </c>
      <c r="G6966" s="384">
        <v>0</v>
      </c>
      <c r="H6966">
        <v>1.0903499999999999</v>
      </c>
      <c r="I6966">
        <v>2</v>
      </c>
      <c r="J6966" s="384">
        <v>31518.21</v>
      </c>
    </row>
    <row r="6967" spans="1:10">
      <c r="A6967">
        <v>6950</v>
      </c>
      <c r="B6967" s="612">
        <v>43951.623611111114</v>
      </c>
      <c r="C6967" s="405" t="s">
        <v>2135</v>
      </c>
      <c r="D6967" s="384">
        <v>1609</v>
      </c>
      <c r="E6967">
        <v>0.08</v>
      </c>
      <c r="F6967">
        <v>1.0922400000000001</v>
      </c>
      <c r="G6967" s="384">
        <v>0</v>
      </c>
      <c r="H6967">
        <v>0</v>
      </c>
    </row>
    <row r="6968" spans="1:10">
      <c r="A6968">
        <v>6953</v>
      </c>
      <c r="B6968" s="612">
        <v>43951.623611111114</v>
      </c>
      <c r="C6968" s="405" t="s">
        <v>2110</v>
      </c>
      <c r="D6968" s="384">
        <v>1609</v>
      </c>
      <c r="E6968">
        <v>0.08</v>
      </c>
      <c r="F6968">
        <v>1.0922400000000001</v>
      </c>
      <c r="G6968" s="384">
        <v>0</v>
      </c>
      <c r="H6968">
        <v>1.0902000000000001</v>
      </c>
    </row>
    <row r="6969" spans="1:10">
      <c r="A6969">
        <v>6960</v>
      </c>
      <c r="B6969" s="612">
        <v>43951.626388888886</v>
      </c>
      <c r="C6969" s="405" t="s">
        <v>2110</v>
      </c>
      <c r="D6969" s="384">
        <v>1609</v>
      </c>
      <c r="E6969">
        <v>0.08</v>
      </c>
      <c r="F6969">
        <v>1.0931999999999999</v>
      </c>
      <c r="G6969" s="384">
        <v>0</v>
      </c>
      <c r="H6969">
        <v>0</v>
      </c>
    </row>
    <row r="6970" spans="1:10">
      <c r="A6970">
        <v>6970</v>
      </c>
      <c r="B6970" s="612">
        <v>43951.627083333333</v>
      </c>
      <c r="C6970" s="405" t="s">
        <v>2110</v>
      </c>
      <c r="D6970" s="384">
        <v>1609</v>
      </c>
      <c r="E6970">
        <v>0.08</v>
      </c>
      <c r="F6970">
        <v>1.0931999999999999</v>
      </c>
      <c r="G6970" s="384">
        <v>0</v>
      </c>
      <c r="H6970">
        <v>1.0928899999999999</v>
      </c>
    </row>
    <row r="6971" spans="1:10">
      <c r="A6971">
        <v>6980</v>
      </c>
      <c r="B6971" s="612">
        <v>43951.65902777778</v>
      </c>
      <c r="C6971" s="405" t="s">
        <v>97</v>
      </c>
      <c r="D6971" s="384">
        <v>1609</v>
      </c>
      <c r="E6971">
        <v>0.08</v>
      </c>
      <c r="F6971">
        <v>1.0931999999999999</v>
      </c>
      <c r="G6971" s="384">
        <v>0</v>
      </c>
      <c r="H6971">
        <v>1.0928899999999999</v>
      </c>
    </row>
    <row r="6972" spans="1:10">
      <c r="A6972">
        <v>6985</v>
      </c>
      <c r="B6972" s="612">
        <v>43951.668749999997</v>
      </c>
      <c r="C6972" s="405" t="s">
        <v>2054</v>
      </c>
      <c r="D6972" s="384">
        <v>1609</v>
      </c>
      <c r="E6972">
        <v>0.08</v>
      </c>
      <c r="F6972">
        <v>1.0928899999999999</v>
      </c>
      <c r="G6972" s="384">
        <v>0</v>
      </c>
      <c r="H6972">
        <v>1.0928899999999999</v>
      </c>
      <c r="I6972">
        <v>2.48</v>
      </c>
      <c r="J6972" s="384">
        <v>31464.35</v>
      </c>
    </row>
    <row r="6973" spans="1:10">
      <c r="A6973">
        <v>6951</v>
      </c>
      <c r="B6973" s="612">
        <v>43951.623611111114</v>
      </c>
      <c r="C6973" s="405" t="s">
        <v>2135</v>
      </c>
      <c r="D6973" s="384">
        <v>1610</v>
      </c>
      <c r="E6973">
        <v>0.14000000000000001</v>
      </c>
      <c r="F6973">
        <v>1.0941399999999999</v>
      </c>
      <c r="G6973" s="384">
        <v>0</v>
      </c>
      <c r="H6973">
        <v>0</v>
      </c>
    </row>
    <row r="6974" spans="1:10">
      <c r="A6974">
        <v>6952</v>
      </c>
      <c r="B6974" s="612">
        <v>43951.623611111114</v>
      </c>
      <c r="C6974" s="405" t="s">
        <v>2110</v>
      </c>
      <c r="D6974" s="384">
        <v>1610</v>
      </c>
      <c r="E6974">
        <v>0.14000000000000001</v>
      </c>
      <c r="F6974">
        <v>1.0941399999999999</v>
      </c>
      <c r="G6974" s="384">
        <v>0</v>
      </c>
      <c r="H6974">
        <v>1.0902000000000001</v>
      </c>
    </row>
    <row r="6975" spans="1:10">
      <c r="A6975">
        <v>6959</v>
      </c>
      <c r="B6975" s="612">
        <v>43951.626388888886</v>
      </c>
      <c r="C6975" s="405" t="s">
        <v>2110</v>
      </c>
      <c r="D6975" s="384">
        <v>1610</v>
      </c>
      <c r="E6975">
        <v>0.14000000000000001</v>
      </c>
      <c r="F6975">
        <v>1.0951</v>
      </c>
      <c r="G6975" s="384">
        <v>0</v>
      </c>
      <c r="H6975">
        <v>0</v>
      </c>
    </row>
    <row r="6976" spans="1:10">
      <c r="A6976">
        <v>6962</v>
      </c>
      <c r="B6976" s="612">
        <v>43951.626388888886</v>
      </c>
      <c r="C6976" s="405" t="s">
        <v>2110</v>
      </c>
      <c r="D6976" s="384">
        <v>1610</v>
      </c>
      <c r="E6976">
        <v>0.14000000000000001</v>
      </c>
      <c r="F6976">
        <v>1.0951</v>
      </c>
      <c r="G6976" s="384">
        <v>0</v>
      </c>
      <c r="H6976">
        <v>1.0930500000000001</v>
      </c>
    </row>
    <row r="6977" spans="1:10">
      <c r="A6977">
        <v>6967</v>
      </c>
      <c r="B6977" s="612">
        <v>43951.627083333333</v>
      </c>
      <c r="C6977" s="405" t="s">
        <v>97</v>
      </c>
      <c r="D6977" s="384">
        <v>1610</v>
      </c>
      <c r="E6977">
        <v>0.14000000000000001</v>
      </c>
      <c r="F6977">
        <v>1.0951</v>
      </c>
      <c r="G6977" s="384">
        <v>0</v>
      </c>
      <c r="H6977">
        <v>1.0930500000000001</v>
      </c>
    </row>
    <row r="6978" spans="1:10">
      <c r="A6978">
        <v>6969</v>
      </c>
      <c r="B6978" s="612">
        <v>43951.627083333333</v>
      </c>
      <c r="C6978" s="405" t="s">
        <v>2110</v>
      </c>
      <c r="D6978" s="384">
        <v>1610</v>
      </c>
      <c r="E6978">
        <v>0.14000000000000001</v>
      </c>
      <c r="F6978">
        <v>1.0951</v>
      </c>
      <c r="G6978" s="384">
        <v>0</v>
      </c>
      <c r="H6978">
        <v>1.0928899999999999</v>
      </c>
    </row>
    <row r="6979" spans="1:10">
      <c r="A6979">
        <v>6986</v>
      </c>
      <c r="B6979" s="612">
        <v>43951.668749999997</v>
      </c>
      <c r="C6979" s="405" t="s">
        <v>2054</v>
      </c>
      <c r="D6979" s="384">
        <v>1610</v>
      </c>
      <c r="E6979">
        <v>0.14000000000000001</v>
      </c>
      <c r="F6979">
        <v>1.0928899999999999</v>
      </c>
      <c r="G6979" s="384">
        <v>0</v>
      </c>
      <c r="H6979">
        <v>1.0928899999999999</v>
      </c>
      <c r="I6979">
        <v>30.94</v>
      </c>
      <c r="J6979" s="384">
        <v>31495.29</v>
      </c>
    </row>
    <row r="6980" spans="1:10">
      <c r="A6980">
        <v>6958</v>
      </c>
      <c r="B6980" s="612">
        <v>43951.626388888886</v>
      </c>
      <c r="C6980" s="405" t="s">
        <v>97</v>
      </c>
      <c r="D6980" s="384">
        <v>1611</v>
      </c>
      <c r="E6980">
        <v>0.23</v>
      </c>
      <c r="F6980">
        <v>1.0971</v>
      </c>
      <c r="G6980" s="384">
        <v>0</v>
      </c>
      <c r="H6980">
        <v>0</v>
      </c>
    </row>
    <row r="6981" spans="1:10">
      <c r="A6981">
        <v>6961</v>
      </c>
      <c r="B6981" s="612">
        <v>43951.626388888886</v>
      </c>
      <c r="C6981" s="405" t="s">
        <v>2110</v>
      </c>
      <c r="D6981" s="384">
        <v>1611</v>
      </c>
      <c r="E6981">
        <v>0.23</v>
      </c>
      <c r="F6981">
        <v>1.0971</v>
      </c>
      <c r="G6981" s="384">
        <v>0</v>
      </c>
      <c r="H6981">
        <v>1.0930500000000001</v>
      </c>
    </row>
    <row r="6982" spans="1:10">
      <c r="A6982">
        <v>6968</v>
      </c>
      <c r="B6982" s="612">
        <v>43951.627083333333</v>
      </c>
      <c r="C6982" s="405" t="s">
        <v>2110</v>
      </c>
      <c r="D6982" s="384">
        <v>1611</v>
      </c>
      <c r="E6982">
        <v>0.23</v>
      </c>
      <c r="F6982">
        <v>1.0971</v>
      </c>
      <c r="G6982" s="384">
        <v>0</v>
      </c>
      <c r="H6982">
        <v>1.0928899999999999</v>
      </c>
    </row>
    <row r="6983" spans="1:10">
      <c r="A6983">
        <v>6987</v>
      </c>
      <c r="B6983" s="612">
        <v>43951.668749999997</v>
      </c>
      <c r="C6983" s="405" t="s">
        <v>2054</v>
      </c>
      <c r="D6983" s="384">
        <v>1611</v>
      </c>
      <c r="E6983">
        <v>0.23</v>
      </c>
      <c r="F6983">
        <v>1.0928899999999999</v>
      </c>
      <c r="G6983" s="384">
        <v>0</v>
      </c>
      <c r="H6983">
        <v>1.0928899999999999</v>
      </c>
      <c r="I6983">
        <v>96.83</v>
      </c>
      <c r="J6983" s="384">
        <v>31592.12</v>
      </c>
    </row>
    <row r="6984" spans="1:10">
      <c r="A6984">
        <v>6975</v>
      </c>
      <c r="B6984" s="612">
        <v>43951.654861111114</v>
      </c>
      <c r="C6984" s="405" t="s">
        <v>96</v>
      </c>
      <c r="D6984" s="384">
        <v>1612</v>
      </c>
      <c r="E6984">
        <v>0.02</v>
      </c>
      <c r="F6984">
        <v>1.09552</v>
      </c>
      <c r="G6984" s="384">
        <v>0</v>
      </c>
      <c r="H6984">
        <v>0</v>
      </c>
    </row>
    <row r="6985" spans="1:10">
      <c r="A6985">
        <v>6976</v>
      </c>
      <c r="B6985" s="612">
        <v>43951.654861111114</v>
      </c>
      <c r="C6985" s="405" t="s">
        <v>2110</v>
      </c>
      <c r="D6985" s="384">
        <v>1612</v>
      </c>
      <c r="E6985">
        <v>0.02</v>
      </c>
      <c r="F6985">
        <v>1.09552</v>
      </c>
      <c r="G6985" s="384">
        <v>0</v>
      </c>
      <c r="H6985">
        <v>1.0965199999999999</v>
      </c>
    </row>
    <row r="6986" spans="1:10">
      <c r="A6986">
        <v>6979</v>
      </c>
      <c r="B6986" s="612">
        <v>43951.657638888886</v>
      </c>
      <c r="C6986" s="405" t="s">
        <v>2110</v>
      </c>
      <c r="D6986" s="384">
        <v>1612</v>
      </c>
      <c r="E6986">
        <v>0.02</v>
      </c>
      <c r="F6986">
        <v>1.09552</v>
      </c>
      <c r="G6986" s="384">
        <v>0</v>
      </c>
      <c r="H6986">
        <v>1.09572</v>
      </c>
    </row>
    <row r="6987" spans="1:10">
      <c r="A6987">
        <v>6994</v>
      </c>
      <c r="B6987" s="612">
        <v>43951.693749999999</v>
      </c>
      <c r="C6987" s="405" t="s">
        <v>2110</v>
      </c>
      <c r="D6987" s="384">
        <v>1612</v>
      </c>
      <c r="E6987">
        <v>0.02</v>
      </c>
      <c r="F6987">
        <v>1.09552</v>
      </c>
      <c r="G6987" s="384">
        <v>0</v>
      </c>
      <c r="H6987">
        <v>1.0946899999999999</v>
      </c>
    </row>
    <row r="6988" spans="1:10">
      <c r="A6988">
        <v>7000</v>
      </c>
      <c r="B6988" s="612">
        <v>43951.713888888888</v>
      </c>
      <c r="C6988" s="405" t="s">
        <v>2054</v>
      </c>
      <c r="D6988" s="384">
        <v>1612</v>
      </c>
      <c r="E6988">
        <v>0.02</v>
      </c>
      <c r="F6988">
        <v>1.0946899999999999</v>
      </c>
      <c r="G6988" s="384">
        <v>0</v>
      </c>
      <c r="H6988">
        <v>1.0946899999999999</v>
      </c>
      <c r="I6988">
        <v>-1.66</v>
      </c>
      <c r="J6988" s="384">
        <v>31592.46</v>
      </c>
    </row>
    <row r="6989" spans="1:10">
      <c r="A6989">
        <v>6977</v>
      </c>
      <c r="B6989" s="612">
        <v>43951.657638888886</v>
      </c>
      <c r="C6989" s="405" t="s">
        <v>96</v>
      </c>
      <c r="D6989" s="384">
        <v>1613</v>
      </c>
      <c r="E6989">
        <v>0.02</v>
      </c>
      <c r="F6989">
        <v>1.09392</v>
      </c>
      <c r="G6989" s="384">
        <v>0</v>
      </c>
      <c r="H6989">
        <v>0</v>
      </c>
    </row>
    <row r="6990" spans="1:10">
      <c r="A6990">
        <v>6978</v>
      </c>
      <c r="B6990" s="612">
        <v>43951.657638888886</v>
      </c>
      <c r="C6990" s="405" t="s">
        <v>2110</v>
      </c>
      <c r="D6990" s="384">
        <v>1613</v>
      </c>
      <c r="E6990">
        <v>0.02</v>
      </c>
      <c r="F6990">
        <v>1.09392</v>
      </c>
      <c r="G6990" s="384">
        <v>0</v>
      </c>
      <c r="H6990">
        <v>1.09572</v>
      </c>
    </row>
    <row r="6991" spans="1:10">
      <c r="A6991">
        <v>6993</v>
      </c>
      <c r="B6991" s="612">
        <v>43951.693749999999</v>
      </c>
      <c r="C6991" s="405" t="s">
        <v>2110</v>
      </c>
      <c r="D6991" s="384">
        <v>1613</v>
      </c>
      <c r="E6991">
        <v>0.02</v>
      </c>
      <c r="F6991">
        <v>1.09392</v>
      </c>
      <c r="G6991" s="384">
        <v>0</v>
      </c>
      <c r="H6991">
        <v>1.0946899999999999</v>
      </c>
    </row>
    <row r="6992" spans="1:10">
      <c r="A6992">
        <v>7001</v>
      </c>
      <c r="B6992" s="612">
        <v>43951.713888888888</v>
      </c>
      <c r="C6992" s="405" t="s">
        <v>2054</v>
      </c>
      <c r="D6992" s="384">
        <v>1613</v>
      </c>
      <c r="E6992">
        <v>0.02</v>
      </c>
      <c r="F6992">
        <v>1.0946899999999999</v>
      </c>
      <c r="G6992" s="384">
        <v>0</v>
      </c>
      <c r="H6992">
        <v>1.0946899999999999</v>
      </c>
      <c r="I6992">
        <v>1.54</v>
      </c>
      <c r="J6992" s="384">
        <v>31594</v>
      </c>
    </row>
    <row r="6993" spans="1:10">
      <c r="A6993">
        <v>6988</v>
      </c>
      <c r="B6993" s="612">
        <v>43951.672222222223</v>
      </c>
      <c r="C6993" s="405" t="s">
        <v>97</v>
      </c>
      <c r="D6993" s="384">
        <v>1614</v>
      </c>
      <c r="E6993">
        <v>0.02</v>
      </c>
      <c r="F6993">
        <v>1.09334</v>
      </c>
      <c r="G6993" s="384">
        <v>0</v>
      </c>
      <c r="H6993">
        <v>0</v>
      </c>
    </row>
    <row r="6994" spans="1:10">
      <c r="A6994">
        <v>6989</v>
      </c>
      <c r="B6994" s="612">
        <v>43951.672222222223</v>
      </c>
      <c r="C6994" s="405" t="s">
        <v>2110</v>
      </c>
      <c r="D6994" s="384">
        <v>1614</v>
      </c>
      <c r="E6994">
        <v>0.02</v>
      </c>
      <c r="F6994">
        <v>1.09334</v>
      </c>
      <c r="G6994" s="384">
        <v>0</v>
      </c>
      <c r="H6994">
        <v>1.0923400000000001</v>
      </c>
    </row>
    <row r="6995" spans="1:10">
      <c r="A6995">
        <v>6990</v>
      </c>
      <c r="B6995" s="612">
        <v>43951.693749999999</v>
      </c>
      <c r="C6995" s="405" t="s">
        <v>2054</v>
      </c>
      <c r="D6995" s="384">
        <v>1614</v>
      </c>
      <c r="E6995">
        <v>0.02</v>
      </c>
      <c r="F6995">
        <v>1.0923400000000001</v>
      </c>
      <c r="G6995" s="384">
        <v>0</v>
      </c>
      <c r="H6995">
        <v>1.0923400000000001</v>
      </c>
      <c r="I6995">
        <v>2</v>
      </c>
      <c r="J6995" s="384">
        <v>31594.12</v>
      </c>
    </row>
    <row r="6996" spans="1:10">
      <c r="A6996">
        <v>6991</v>
      </c>
      <c r="B6996" s="612">
        <v>43951.693749999999</v>
      </c>
      <c r="C6996" s="405" t="s">
        <v>96</v>
      </c>
      <c r="D6996" s="384">
        <v>1615</v>
      </c>
      <c r="E6996">
        <v>0.03</v>
      </c>
      <c r="F6996">
        <v>1.09232</v>
      </c>
      <c r="G6996" s="384">
        <v>0</v>
      </c>
      <c r="H6996">
        <v>0</v>
      </c>
    </row>
    <row r="6997" spans="1:10">
      <c r="A6997">
        <v>6992</v>
      </c>
      <c r="B6997" s="612">
        <v>43951.693749999999</v>
      </c>
      <c r="C6997" s="405" t="s">
        <v>2110</v>
      </c>
      <c r="D6997" s="384">
        <v>1615</v>
      </c>
      <c r="E6997">
        <v>0.03</v>
      </c>
      <c r="F6997">
        <v>1.09232</v>
      </c>
      <c r="G6997" s="384">
        <v>0</v>
      </c>
      <c r="H6997">
        <v>1.0946899999999999</v>
      </c>
    </row>
    <row r="6998" spans="1:10">
      <c r="A6998">
        <v>7002</v>
      </c>
      <c r="B6998" s="612">
        <v>43951.713888888888</v>
      </c>
      <c r="C6998" s="405" t="s">
        <v>2054</v>
      </c>
      <c r="D6998" s="384">
        <v>1615</v>
      </c>
      <c r="E6998">
        <v>0.03</v>
      </c>
      <c r="F6998">
        <v>1.0946899999999999</v>
      </c>
      <c r="G6998" s="384">
        <v>0</v>
      </c>
      <c r="H6998">
        <v>1.0946899999999999</v>
      </c>
      <c r="I6998">
        <v>7.11</v>
      </c>
      <c r="J6998" s="384">
        <v>31601.11</v>
      </c>
    </row>
    <row r="6999" spans="1:10">
      <c r="A6999">
        <v>6995</v>
      </c>
      <c r="B6999" s="612">
        <v>43951.697222222225</v>
      </c>
      <c r="C6999" s="405" t="s">
        <v>97</v>
      </c>
      <c r="D6999" s="384">
        <v>1616</v>
      </c>
      <c r="E6999">
        <v>0.02</v>
      </c>
      <c r="F6999">
        <v>1.0926199999999999</v>
      </c>
      <c r="G6999" s="384">
        <v>0</v>
      </c>
      <c r="H6999">
        <v>0</v>
      </c>
    </row>
    <row r="7000" spans="1:10">
      <c r="A7000">
        <v>6996</v>
      </c>
      <c r="B7000" s="612">
        <v>43951.697222222225</v>
      </c>
      <c r="C7000" s="405" t="s">
        <v>2110</v>
      </c>
      <c r="D7000" s="384">
        <v>1616</v>
      </c>
      <c r="E7000">
        <v>0.02</v>
      </c>
      <c r="F7000">
        <v>1.0926199999999999</v>
      </c>
      <c r="G7000" s="384">
        <v>0</v>
      </c>
      <c r="H7000">
        <v>1.09162</v>
      </c>
    </row>
    <row r="7001" spans="1:10">
      <c r="A7001">
        <v>6999</v>
      </c>
      <c r="B7001" s="612">
        <v>43951.711111111108</v>
      </c>
      <c r="C7001" s="405" t="s">
        <v>2110</v>
      </c>
      <c r="D7001" s="384">
        <v>1616</v>
      </c>
      <c r="E7001">
        <v>0.02</v>
      </c>
      <c r="F7001">
        <v>1.0926199999999999</v>
      </c>
      <c r="G7001" s="384">
        <v>0</v>
      </c>
      <c r="H7001">
        <v>1.0924199999999999</v>
      </c>
    </row>
    <row r="7002" spans="1:10">
      <c r="A7002">
        <v>7011</v>
      </c>
      <c r="B7002" s="612">
        <v>43951.795138888891</v>
      </c>
      <c r="C7002" s="405" t="s">
        <v>2110</v>
      </c>
      <c r="D7002" s="384">
        <v>1616</v>
      </c>
      <c r="E7002">
        <v>0.02</v>
      </c>
      <c r="F7002">
        <v>1.0926199999999999</v>
      </c>
      <c r="G7002" s="384">
        <v>0</v>
      </c>
      <c r="H7002">
        <v>1.09345</v>
      </c>
    </row>
    <row r="7003" spans="1:10">
      <c r="A7003">
        <v>7027</v>
      </c>
      <c r="B7003" s="612">
        <v>43952.349305555559</v>
      </c>
      <c r="C7003" s="405" t="s">
        <v>2110</v>
      </c>
      <c r="D7003" s="384">
        <v>1616</v>
      </c>
      <c r="E7003">
        <v>0.02</v>
      </c>
      <c r="F7003">
        <v>1.0926199999999999</v>
      </c>
      <c r="G7003" s="384">
        <v>0</v>
      </c>
      <c r="H7003">
        <v>1.09473</v>
      </c>
    </row>
    <row r="7004" spans="1:10">
      <c r="A7004">
        <v>7039</v>
      </c>
      <c r="B7004" s="612">
        <v>43952.595138888886</v>
      </c>
      <c r="C7004" s="405" t="s">
        <v>2110</v>
      </c>
      <c r="D7004" s="384">
        <v>1616</v>
      </c>
      <c r="E7004">
        <v>0.02</v>
      </c>
      <c r="F7004">
        <v>1.0926199999999999</v>
      </c>
      <c r="G7004" s="384">
        <v>0</v>
      </c>
      <c r="H7004">
        <v>1.0960700000000001</v>
      </c>
    </row>
    <row r="7005" spans="1:10">
      <c r="A7005">
        <v>7049</v>
      </c>
      <c r="B7005" s="612">
        <v>43952.60833333333</v>
      </c>
      <c r="C7005" s="405" t="s">
        <v>2110</v>
      </c>
      <c r="D7005" s="384">
        <v>1616</v>
      </c>
      <c r="E7005">
        <v>0.02</v>
      </c>
      <c r="F7005">
        <v>1.0926199999999999</v>
      </c>
      <c r="G7005" s="384">
        <v>0</v>
      </c>
      <c r="H7005">
        <v>1.09771</v>
      </c>
    </row>
    <row r="7006" spans="1:10">
      <c r="A7006">
        <v>7055</v>
      </c>
      <c r="B7006" s="612">
        <v>43952.791666666664</v>
      </c>
      <c r="C7006" s="405" t="s">
        <v>2054</v>
      </c>
      <c r="D7006" s="384">
        <v>1616</v>
      </c>
      <c r="E7006">
        <v>0.02</v>
      </c>
      <c r="F7006">
        <v>1.09771</v>
      </c>
      <c r="G7006" s="384">
        <v>0</v>
      </c>
      <c r="H7006">
        <v>1.09771</v>
      </c>
      <c r="I7006">
        <v>-10.16</v>
      </c>
      <c r="J7006" s="384">
        <v>31606.82</v>
      </c>
    </row>
    <row r="7007" spans="1:10">
      <c r="A7007">
        <v>6997</v>
      </c>
      <c r="B7007" s="612">
        <v>43951.711111111108</v>
      </c>
      <c r="C7007" s="405" t="s">
        <v>97</v>
      </c>
      <c r="D7007" s="384">
        <v>1617</v>
      </c>
      <c r="E7007">
        <v>0.02</v>
      </c>
      <c r="F7007">
        <v>1.09422</v>
      </c>
      <c r="G7007" s="384">
        <v>0</v>
      </c>
      <c r="H7007">
        <v>0</v>
      </c>
    </row>
    <row r="7008" spans="1:10">
      <c r="A7008">
        <v>6998</v>
      </c>
      <c r="B7008" s="612">
        <v>43951.711111111108</v>
      </c>
      <c r="C7008" s="405" t="s">
        <v>2110</v>
      </c>
      <c r="D7008" s="384">
        <v>1617</v>
      </c>
      <c r="E7008">
        <v>0.02</v>
      </c>
      <c r="F7008">
        <v>1.09422</v>
      </c>
      <c r="G7008" s="384">
        <v>0</v>
      </c>
      <c r="H7008">
        <v>1.0924199999999999</v>
      </c>
    </row>
    <row r="7009" spans="1:10">
      <c r="A7009">
        <v>7010</v>
      </c>
      <c r="B7009" s="612">
        <v>43951.795138888891</v>
      </c>
      <c r="C7009" s="405" t="s">
        <v>2110</v>
      </c>
      <c r="D7009" s="384">
        <v>1617</v>
      </c>
      <c r="E7009">
        <v>0.02</v>
      </c>
      <c r="F7009">
        <v>1.09422</v>
      </c>
      <c r="G7009" s="384">
        <v>0</v>
      </c>
      <c r="H7009">
        <v>1.09345</v>
      </c>
    </row>
    <row r="7010" spans="1:10">
      <c r="A7010">
        <v>7026</v>
      </c>
      <c r="B7010" s="612">
        <v>43952.349305555559</v>
      </c>
      <c r="C7010" s="405" t="s">
        <v>2110</v>
      </c>
      <c r="D7010" s="384">
        <v>1617</v>
      </c>
      <c r="E7010">
        <v>0.02</v>
      </c>
      <c r="F7010">
        <v>1.09422</v>
      </c>
      <c r="G7010" s="384">
        <v>0</v>
      </c>
      <c r="H7010">
        <v>1.09473</v>
      </c>
    </row>
    <row r="7011" spans="1:10">
      <c r="A7011">
        <v>7038</v>
      </c>
      <c r="B7011" s="612">
        <v>43952.595138888886</v>
      </c>
      <c r="C7011" s="405" t="s">
        <v>2110</v>
      </c>
      <c r="D7011" s="384">
        <v>1617</v>
      </c>
      <c r="E7011">
        <v>0.02</v>
      </c>
      <c r="F7011">
        <v>1.09422</v>
      </c>
      <c r="G7011" s="384">
        <v>0</v>
      </c>
      <c r="H7011">
        <v>1.0960700000000001</v>
      </c>
    </row>
    <row r="7012" spans="1:10">
      <c r="A7012">
        <v>7048</v>
      </c>
      <c r="B7012" s="612">
        <v>43952.60833333333</v>
      </c>
      <c r="C7012" s="405" t="s">
        <v>2110</v>
      </c>
      <c r="D7012" s="384">
        <v>1617</v>
      </c>
      <c r="E7012">
        <v>0.02</v>
      </c>
      <c r="F7012">
        <v>1.09422</v>
      </c>
      <c r="G7012" s="384">
        <v>0</v>
      </c>
      <c r="H7012">
        <v>1.09771</v>
      </c>
    </row>
    <row r="7013" spans="1:10">
      <c r="A7013">
        <v>7056</v>
      </c>
      <c r="B7013" s="612">
        <v>43952.791666666664</v>
      </c>
      <c r="C7013" s="405" t="s">
        <v>2054</v>
      </c>
      <c r="D7013" s="384">
        <v>1617</v>
      </c>
      <c r="E7013">
        <v>0.02</v>
      </c>
      <c r="F7013">
        <v>1.09771</v>
      </c>
      <c r="G7013" s="384">
        <v>0</v>
      </c>
      <c r="H7013">
        <v>1.09771</v>
      </c>
      <c r="I7013">
        <v>-6.96</v>
      </c>
      <c r="J7013" s="384">
        <v>31599.86</v>
      </c>
    </row>
    <row r="7014" spans="1:10">
      <c r="A7014">
        <v>7003</v>
      </c>
      <c r="B7014" s="612">
        <v>43951.716666666667</v>
      </c>
      <c r="C7014" s="405" t="s">
        <v>96</v>
      </c>
      <c r="D7014" s="384">
        <v>1618</v>
      </c>
      <c r="E7014">
        <v>0.02</v>
      </c>
      <c r="F7014">
        <v>1.09415</v>
      </c>
      <c r="G7014" s="384">
        <v>0</v>
      </c>
      <c r="H7014">
        <v>0</v>
      </c>
    </row>
    <row r="7015" spans="1:10">
      <c r="A7015">
        <v>7004</v>
      </c>
      <c r="B7015" s="612">
        <v>43951.716666666667</v>
      </c>
      <c r="C7015" s="405" t="s">
        <v>2110</v>
      </c>
      <c r="D7015" s="384">
        <v>1618</v>
      </c>
      <c r="E7015">
        <v>0.02</v>
      </c>
      <c r="F7015">
        <v>1.09415</v>
      </c>
      <c r="G7015" s="384">
        <v>0</v>
      </c>
      <c r="H7015">
        <v>1.0951500000000001</v>
      </c>
    </row>
    <row r="7016" spans="1:10">
      <c r="A7016">
        <v>7005</v>
      </c>
      <c r="B7016" s="612">
        <v>43951.738194444442</v>
      </c>
      <c r="C7016" s="405" t="s">
        <v>2054</v>
      </c>
      <c r="D7016" s="384">
        <v>1618</v>
      </c>
      <c r="E7016">
        <v>0.02</v>
      </c>
      <c r="F7016">
        <v>1.0951500000000001</v>
      </c>
      <c r="G7016" s="384">
        <v>0</v>
      </c>
      <c r="H7016">
        <v>1.0951500000000001</v>
      </c>
      <c r="I7016">
        <v>2</v>
      </c>
      <c r="J7016" s="384">
        <v>31603.11</v>
      </c>
    </row>
    <row r="7017" spans="1:10">
      <c r="A7017">
        <v>7006</v>
      </c>
      <c r="B7017" s="612">
        <v>43951.740972222222</v>
      </c>
      <c r="C7017" s="405" t="s">
        <v>96</v>
      </c>
      <c r="D7017" s="384">
        <v>1619</v>
      </c>
      <c r="E7017">
        <v>0.02</v>
      </c>
      <c r="F7017">
        <v>1.0949199999999999</v>
      </c>
      <c r="G7017" s="384">
        <v>0</v>
      </c>
      <c r="H7017">
        <v>0</v>
      </c>
    </row>
    <row r="7018" spans="1:10">
      <c r="A7018">
        <v>7007</v>
      </c>
      <c r="B7018" s="612">
        <v>43951.740972222222</v>
      </c>
      <c r="C7018" s="405" t="s">
        <v>2110</v>
      </c>
      <c r="D7018" s="384">
        <v>1619</v>
      </c>
      <c r="E7018">
        <v>0.02</v>
      </c>
      <c r="F7018">
        <v>1.0949199999999999</v>
      </c>
      <c r="G7018" s="384">
        <v>0</v>
      </c>
      <c r="H7018">
        <v>1.09592</v>
      </c>
    </row>
    <row r="7019" spans="1:10">
      <c r="A7019">
        <v>7012</v>
      </c>
      <c r="B7019" s="612">
        <v>43951.79583333333</v>
      </c>
      <c r="C7019" s="405" t="s">
        <v>2054</v>
      </c>
      <c r="D7019" s="384">
        <v>1619</v>
      </c>
      <c r="E7019">
        <v>0.02</v>
      </c>
      <c r="F7019">
        <v>1.09592</v>
      </c>
      <c r="G7019" s="384">
        <v>0</v>
      </c>
      <c r="H7019">
        <v>1.09592</v>
      </c>
      <c r="I7019">
        <v>2</v>
      </c>
      <c r="J7019" s="384">
        <v>31605.11</v>
      </c>
    </row>
    <row r="7020" spans="1:10">
      <c r="A7020">
        <v>7008</v>
      </c>
      <c r="B7020" s="612">
        <v>43951.795138888891</v>
      </c>
      <c r="C7020" s="405" t="s">
        <v>97</v>
      </c>
      <c r="D7020" s="384">
        <v>1620</v>
      </c>
      <c r="E7020">
        <v>0.03</v>
      </c>
      <c r="F7020">
        <v>1.09582</v>
      </c>
      <c r="G7020" s="384">
        <v>0</v>
      </c>
      <c r="H7020">
        <v>0</v>
      </c>
    </row>
    <row r="7021" spans="1:10">
      <c r="A7021">
        <v>7009</v>
      </c>
      <c r="B7021" s="612">
        <v>43951.795138888891</v>
      </c>
      <c r="C7021" s="405" t="s">
        <v>2110</v>
      </c>
      <c r="D7021" s="384">
        <v>1620</v>
      </c>
      <c r="E7021">
        <v>0.03</v>
      </c>
      <c r="F7021">
        <v>1.09582</v>
      </c>
      <c r="G7021" s="384">
        <v>0</v>
      </c>
      <c r="H7021">
        <v>1.09345</v>
      </c>
    </row>
    <row r="7022" spans="1:10">
      <c r="A7022">
        <v>7025</v>
      </c>
      <c r="B7022" s="612">
        <v>43952.349305555559</v>
      </c>
      <c r="C7022" s="405" t="s">
        <v>2110</v>
      </c>
      <c r="D7022" s="384">
        <v>1620</v>
      </c>
      <c r="E7022">
        <v>0.03</v>
      </c>
      <c r="F7022">
        <v>1.09582</v>
      </c>
      <c r="G7022" s="384">
        <v>0</v>
      </c>
      <c r="H7022">
        <v>1.09473</v>
      </c>
    </row>
    <row r="7023" spans="1:10">
      <c r="A7023">
        <v>7037</v>
      </c>
      <c r="B7023" s="612">
        <v>43952.595138888886</v>
      </c>
      <c r="C7023" s="405" t="s">
        <v>2110</v>
      </c>
      <c r="D7023" s="384">
        <v>1620</v>
      </c>
      <c r="E7023">
        <v>0.03</v>
      </c>
      <c r="F7023">
        <v>1.09582</v>
      </c>
      <c r="G7023" s="384">
        <v>0</v>
      </c>
      <c r="H7023">
        <v>1.0960700000000001</v>
      </c>
    </row>
    <row r="7024" spans="1:10">
      <c r="A7024">
        <v>7047</v>
      </c>
      <c r="B7024" s="612">
        <v>43952.60833333333</v>
      </c>
      <c r="C7024" s="405" t="s">
        <v>2110</v>
      </c>
      <c r="D7024" s="384">
        <v>1620</v>
      </c>
      <c r="E7024">
        <v>0.03</v>
      </c>
      <c r="F7024">
        <v>1.09582</v>
      </c>
      <c r="G7024" s="384">
        <v>0</v>
      </c>
      <c r="H7024">
        <v>1.09771</v>
      </c>
    </row>
    <row r="7025" spans="1:10">
      <c r="A7025">
        <v>7057</v>
      </c>
      <c r="B7025" s="612">
        <v>43952.791666666664</v>
      </c>
      <c r="C7025" s="405" t="s">
        <v>2054</v>
      </c>
      <c r="D7025" s="384">
        <v>1620</v>
      </c>
      <c r="E7025">
        <v>0.03</v>
      </c>
      <c r="F7025">
        <v>1.09771</v>
      </c>
      <c r="G7025" s="384">
        <v>0</v>
      </c>
      <c r="H7025">
        <v>1.09771</v>
      </c>
      <c r="I7025">
        <v>-5.64</v>
      </c>
      <c r="J7025" s="384">
        <v>31594.22</v>
      </c>
    </row>
    <row r="7026" spans="1:10">
      <c r="A7026">
        <v>7013</v>
      </c>
      <c r="B7026" s="612">
        <v>43951.803472222222</v>
      </c>
      <c r="C7026" s="405" t="s">
        <v>96</v>
      </c>
      <c r="D7026" s="384">
        <v>1621</v>
      </c>
      <c r="E7026">
        <v>0.02</v>
      </c>
      <c r="F7026">
        <v>1.0959000000000001</v>
      </c>
      <c r="G7026" s="384">
        <v>0</v>
      </c>
      <c r="H7026">
        <v>0</v>
      </c>
    </row>
    <row r="7027" spans="1:10">
      <c r="A7027">
        <v>7014</v>
      </c>
      <c r="B7027" s="612">
        <v>43951.803472222222</v>
      </c>
      <c r="C7027" s="405" t="s">
        <v>2110</v>
      </c>
      <c r="D7027" s="384">
        <v>1621</v>
      </c>
      <c r="E7027">
        <v>0.02</v>
      </c>
      <c r="F7027">
        <v>1.0959000000000001</v>
      </c>
      <c r="G7027" s="384">
        <v>0</v>
      </c>
      <c r="H7027">
        <v>1.0969</v>
      </c>
    </row>
    <row r="7028" spans="1:10">
      <c r="A7028">
        <v>7017</v>
      </c>
      <c r="B7028" s="612">
        <v>43951.979166666664</v>
      </c>
      <c r="C7028" s="405" t="s">
        <v>2110</v>
      </c>
      <c r="D7028" s="384">
        <v>1621</v>
      </c>
      <c r="E7028">
        <v>0.02</v>
      </c>
      <c r="F7028">
        <v>1.0959000000000001</v>
      </c>
      <c r="G7028" s="384">
        <v>0</v>
      </c>
      <c r="H7028">
        <v>1.0961000000000001</v>
      </c>
    </row>
    <row r="7029" spans="1:10">
      <c r="A7029">
        <v>7018</v>
      </c>
      <c r="B7029" s="612">
        <v>43952.255555555559</v>
      </c>
      <c r="C7029" s="405" t="s">
        <v>2054</v>
      </c>
      <c r="D7029" s="384">
        <v>1621</v>
      </c>
      <c r="E7029">
        <v>0.02</v>
      </c>
      <c r="F7029">
        <v>1.0961000000000001</v>
      </c>
      <c r="G7029" s="384">
        <v>0</v>
      </c>
      <c r="H7029">
        <v>1.0961000000000001</v>
      </c>
      <c r="I7029">
        <v>0.32</v>
      </c>
      <c r="J7029" s="384">
        <v>31605.43</v>
      </c>
    </row>
    <row r="7030" spans="1:10">
      <c r="A7030">
        <v>7015</v>
      </c>
      <c r="B7030" s="612">
        <v>43951.979166666664</v>
      </c>
      <c r="C7030" s="405" t="s">
        <v>96</v>
      </c>
      <c r="D7030" s="384">
        <v>1622</v>
      </c>
      <c r="E7030">
        <v>0.02</v>
      </c>
      <c r="F7030">
        <v>1.09429</v>
      </c>
      <c r="G7030" s="384">
        <v>0</v>
      </c>
      <c r="H7030">
        <v>0</v>
      </c>
    </row>
    <row r="7031" spans="1:10">
      <c r="A7031">
        <v>7016</v>
      </c>
      <c r="B7031" s="612">
        <v>43951.979166666664</v>
      </c>
      <c r="C7031" s="405" t="s">
        <v>2110</v>
      </c>
      <c r="D7031" s="384">
        <v>1622</v>
      </c>
      <c r="E7031">
        <v>0.02</v>
      </c>
      <c r="F7031">
        <v>1.09429</v>
      </c>
      <c r="G7031" s="384">
        <v>0</v>
      </c>
      <c r="H7031">
        <v>1.0961000000000001</v>
      </c>
    </row>
    <row r="7032" spans="1:10">
      <c r="A7032">
        <v>7019</v>
      </c>
      <c r="B7032" s="612">
        <v>43952.255555555559</v>
      </c>
      <c r="C7032" s="405" t="s">
        <v>2054</v>
      </c>
      <c r="D7032" s="384">
        <v>1622</v>
      </c>
      <c r="E7032">
        <v>0.02</v>
      </c>
      <c r="F7032">
        <v>1.0961000000000001</v>
      </c>
      <c r="G7032" s="384">
        <v>0</v>
      </c>
      <c r="H7032">
        <v>1.0961000000000001</v>
      </c>
      <c r="I7032">
        <v>3.54</v>
      </c>
      <c r="J7032" s="384">
        <v>31608.97</v>
      </c>
    </row>
    <row r="7033" spans="1:10">
      <c r="A7033">
        <v>7020</v>
      </c>
      <c r="B7033" s="612">
        <v>43952.302083333336</v>
      </c>
      <c r="C7033" s="405" t="s">
        <v>96</v>
      </c>
      <c r="D7033" s="384">
        <v>1623</v>
      </c>
      <c r="E7033">
        <v>0.02</v>
      </c>
      <c r="F7033">
        <v>1.09609</v>
      </c>
      <c r="G7033" s="384">
        <v>0</v>
      </c>
      <c r="H7033">
        <v>0</v>
      </c>
    </row>
    <row r="7034" spans="1:10">
      <c r="A7034">
        <v>7021</v>
      </c>
      <c r="B7034" s="612">
        <v>43952.302083333336</v>
      </c>
      <c r="C7034" s="405" t="s">
        <v>2110</v>
      </c>
      <c r="D7034" s="384">
        <v>1623</v>
      </c>
      <c r="E7034">
        <v>0.02</v>
      </c>
      <c r="F7034">
        <v>1.09609</v>
      </c>
      <c r="G7034" s="384">
        <v>0</v>
      </c>
      <c r="H7034">
        <v>1.0970899999999999</v>
      </c>
    </row>
    <row r="7035" spans="1:10">
      <c r="A7035">
        <v>7022</v>
      </c>
      <c r="B7035" s="612">
        <v>43952.348611111112</v>
      </c>
      <c r="C7035" s="405" t="s">
        <v>2054</v>
      </c>
      <c r="D7035" s="384">
        <v>1623</v>
      </c>
      <c r="E7035">
        <v>0.02</v>
      </c>
      <c r="F7035">
        <v>1.0970899999999999</v>
      </c>
      <c r="G7035" s="384">
        <v>0</v>
      </c>
      <c r="H7035">
        <v>1.0970899999999999</v>
      </c>
      <c r="I7035">
        <v>2</v>
      </c>
      <c r="J7035" s="384">
        <v>31610.97</v>
      </c>
    </row>
    <row r="7036" spans="1:10">
      <c r="A7036">
        <v>7023</v>
      </c>
      <c r="B7036" s="612">
        <v>43952.349305555559</v>
      </c>
      <c r="C7036" s="405" t="s">
        <v>97</v>
      </c>
      <c r="D7036" s="384">
        <v>1624</v>
      </c>
      <c r="E7036">
        <v>0.05</v>
      </c>
      <c r="F7036">
        <v>1.0975200000000001</v>
      </c>
      <c r="G7036" s="384">
        <v>0</v>
      </c>
      <c r="H7036">
        <v>0</v>
      </c>
    </row>
    <row r="7037" spans="1:10">
      <c r="A7037">
        <v>7024</v>
      </c>
      <c r="B7037" s="612">
        <v>43952.349305555559</v>
      </c>
      <c r="C7037" s="405" t="s">
        <v>2110</v>
      </c>
      <c r="D7037" s="384">
        <v>1624</v>
      </c>
      <c r="E7037">
        <v>0.05</v>
      </c>
      <c r="F7037">
        <v>1.0975200000000001</v>
      </c>
      <c r="G7037" s="384">
        <v>0</v>
      </c>
      <c r="H7037">
        <v>1.09473</v>
      </c>
    </row>
    <row r="7038" spans="1:10">
      <c r="A7038">
        <v>7036</v>
      </c>
      <c r="B7038" s="612">
        <v>43952.595138888886</v>
      </c>
      <c r="C7038" s="405" t="s">
        <v>2110</v>
      </c>
      <c r="D7038" s="384">
        <v>1624</v>
      </c>
      <c r="E7038">
        <v>0.05</v>
      </c>
      <c r="F7038">
        <v>1.0975200000000001</v>
      </c>
      <c r="G7038" s="384">
        <v>0</v>
      </c>
      <c r="H7038">
        <v>1.0960700000000001</v>
      </c>
    </row>
    <row r="7039" spans="1:10">
      <c r="A7039">
        <v>7046</v>
      </c>
      <c r="B7039" s="612">
        <v>43952.60833333333</v>
      </c>
      <c r="C7039" s="405" t="s">
        <v>2110</v>
      </c>
      <c r="D7039" s="384">
        <v>1624</v>
      </c>
      <c r="E7039">
        <v>0.05</v>
      </c>
      <c r="F7039">
        <v>1.0975200000000001</v>
      </c>
      <c r="G7039" s="384">
        <v>0</v>
      </c>
      <c r="H7039">
        <v>1.09771</v>
      </c>
    </row>
    <row r="7040" spans="1:10">
      <c r="A7040">
        <v>7058</v>
      </c>
      <c r="B7040" s="612">
        <v>43952.791666666664</v>
      </c>
      <c r="C7040" s="405" t="s">
        <v>2054</v>
      </c>
      <c r="D7040" s="384">
        <v>1624</v>
      </c>
      <c r="E7040">
        <v>0.05</v>
      </c>
      <c r="F7040">
        <v>1.09771</v>
      </c>
      <c r="G7040" s="384">
        <v>0</v>
      </c>
      <c r="H7040">
        <v>1.09771</v>
      </c>
      <c r="I7040">
        <v>-0.95</v>
      </c>
      <c r="J7040" s="384">
        <v>31593.27</v>
      </c>
    </row>
    <row r="7041" spans="1:10">
      <c r="A7041">
        <v>7028</v>
      </c>
      <c r="B7041" s="612">
        <v>43952.353472222225</v>
      </c>
      <c r="C7041" s="405" t="s">
        <v>96</v>
      </c>
      <c r="D7041" s="384">
        <v>1625</v>
      </c>
      <c r="E7041">
        <v>0.02</v>
      </c>
      <c r="F7041">
        <v>1.0969599999999999</v>
      </c>
      <c r="G7041" s="384">
        <v>0</v>
      </c>
      <c r="H7041">
        <v>0</v>
      </c>
    </row>
    <row r="7042" spans="1:10">
      <c r="A7042">
        <v>7029</v>
      </c>
      <c r="B7042" s="612">
        <v>43952.353472222225</v>
      </c>
      <c r="C7042" s="405" t="s">
        <v>2110</v>
      </c>
      <c r="D7042" s="384">
        <v>1625</v>
      </c>
      <c r="E7042">
        <v>0.02</v>
      </c>
      <c r="F7042">
        <v>1.0969599999999999</v>
      </c>
      <c r="G7042" s="384">
        <v>0</v>
      </c>
      <c r="H7042">
        <v>1.09796</v>
      </c>
    </row>
    <row r="7043" spans="1:10">
      <c r="A7043">
        <v>7030</v>
      </c>
      <c r="B7043" s="612">
        <v>43952.388888888891</v>
      </c>
      <c r="C7043" s="405" t="s">
        <v>2054</v>
      </c>
      <c r="D7043" s="384">
        <v>1625</v>
      </c>
      <c r="E7043">
        <v>0.02</v>
      </c>
      <c r="F7043">
        <v>1.09796</v>
      </c>
      <c r="G7043" s="384">
        <v>0</v>
      </c>
      <c r="H7043">
        <v>1.09796</v>
      </c>
      <c r="I7043">
        <v>2</v>
      </c>
      <c r="J7043" s="384">
        <v>31612.97</v>
      </c>
    </row>
    <row r="7044" spans="1:10">
      <c r="A7044">
        <v>7031</v>
      </c>
      <c r="B7044" s="612">
        <v>43952.401388888888</v>
      </c>
      <c r="C7044" s="405" t="s">
        <v>96</v>
      </c>
      <c r="D7044" s="384">
        <v>1626</v>
      </c>
      <c r="E7044">
        <v>0.02</v>
      </c>
      <c r="F7044">
        <v>1.0981099999999999</v>
      </c>
      <c r="G7044" s="384">
        <v>0</v>
      </c>
      <c r="H7044">
        <v>0</v>
      </c>
    </row>
    <row r="7045" spans="1:10">
      <c r="A7045">
        <v>7032</v>
      </c>
      <c r="B7045" s="612">
        <v>43952.401388888888</v>
      </c>
      <c r="C7045" s="405" t="s">
        <v>2110</v>
      </c>
      <c r="D7045" s="384">
        <v>1626</v>
      </c>
      <c r="E7045">
        <v>0.02</v>
      </c>
      <c r="F7045">
        <v>1.0981099999999999</v>
      </c>
      <c r="G7045" s="384">
        <v>0</v>
      </c>
      <c r="H7045">
        <v>1.09911</v>
      </c>
    </row>
    <row r="7046" spans="1:10">
      <c r="A7046">
        <v>7033</v>
      </c>
      <c r="B7046" s="612">
        <v>43952.594444444447</v>
      </c>
      <c r="C7046" s="405" t="s">
        <v>2054</v>
      </c>
      <c r="D7046" s="384">
        <v>1626</v>
      </c>
      <c r="E7046">
        <v>0.02</v>
      </c>
      <c r="F7046">
        <v>1.09911</v>
      </c>
      <c r="G7046" s="384">
        <v>0</v>
      </c>
      <c r="H7046">
        <v>1.09911</v>
      </c>
      <c r="I7046">
        <v>2</v>
      </c>
      <c r="J7046" s="384">
        <v>31614.97</v>
      </c>
    </row>
    <row r="7047" spans="1:10">
      <c r="A7047">
        <v>7034</v>
      </c>
      <c r="B7047" s="612">
        <v>43952.595138888886</v>
      </c>
      <c r="C7047" s="405" t="s">
        <v>97</v>
      </c>
      <c r="D7047" s="384">
        <v>1627</v>
      </c>
      <c r="E7047">
        <v>0.08</v>
      </c>
      <c r="F7047">
        <v>1.0993200000000001</v>
      </c>
      <c r="G7047" s="384">
        <v>0</v>
      </c>
      <c r="H7047">
        <v>0</v>
      </c>
    </row>
    <row r="7048" spans="1:10">
      <c r="A7048">
        <v>7035</v>
      </c>
      <c r="B7048" s="612">
        <v>43952.595138888886</v>
      </c>
      <c r="C7048" s="405" t="s">
        <v>2110</v>
      </c>
      <c r="D7048" s="384">
        <v>1627</v>
      </c>
      <c r="E7048">
        <v>0.08</v>
      </c>
      <c r="F7048">
        <v>1.0993200000000001</v>
      </c>
      <c r="G7048" s="384">
        <v>0</v>
      </c>
      <c r="H7048">
        <v>1.0960700000000001</v>
      </c>
    </row>
    <row r="7049" spans="1:10">
      <c r="A7049">
        <v>7045</v>
      </c>
      <c r="B7049" s="612">
        <v>43952.60833333333</v>
      </c>
      <c r="C7049" s="405" t="s">
        <v>2110</v>
      </c>
      <c r="D7049" s="384">
        <v>1627</v>
      </c>
      <c r="E7049">
        <v>0.08</v>
      </c>
      <c r="F7049">
        <v>1.0993200000000001</v>
      </c>
      <c r="G7049" s="384">
        <v>0</v>
      </c>
      <c r="H7049">
        <v>1.09771</v>
      </c>
    </row>
    <row r="7050" spans="1:10">
      <c r="A7050">
        <v>7059</v>
      </c>
      <c r="B7050" s="612">
        <v>43952.791666666664</v>
      </c>
      <c r="C7050" s="405" t="s">
        <v>2054</v>
      </c>
      <c r="D7050" s="384">
        <v>1627</v>
      </c>
      <c r="E7050">
        <v>0.08</v>
      </c>
      <c r="F7050">
        <v>1.09771</v>
      </c>
      <c r="G7050" s="384">
        <v>0</v>
      </c>
      <c r="H7050">
        <v>1.09771</v>
      </c>
      <c r="I7050">
        <v>12.88</v>
      </c>
      <c r="J7050" s="384">
        <v>31606.15</v>
      </c>
    </row>
    <row r="7051" spans="1:10">
      <c r="A7051">
        <v>7040</v>
      </c>
      <c r="B7051" s="612">
        <v>43952.606944444444</v>
      </c>
      <c r="C7051" s="405" t="s">
        <v>96</v>
      </c>
      <c r="D7051" s="384">
        <v>1628</v>
      </c>
      <c r="E7051">
        <v>0.02</v>
      </c>
      <c r="F7051">
        <v>1.09975</v>
      </c>
      <c r="G7051" s="384">
        <v>0</v>
      </c>
      <c r="H7051">
        <v>0</v>
      </c>
    </row>
    <row r="7052" spans="1:10">
      <c r="A7052">
        <v>7041</v>
      </c>
      <c r="B7052" s="612">
        <v>43952.606944444444</v>
      </c>
      <c r="C7052" s="405" t="s">
        <v>2110</v>
      </c>
      <c r="D7052" s="384">
        <v>1628</v>
      </c>
      <c r="E7052">
        <v>0.02</v>
      </c>
      <c r="F7052">
        <v>1.09975</v>
      </c>
      <c r="G7052" s="384">
        <v>0</v>
      </c>
      <c r="H7052">
        <v>1.1007499999999999</v>
      </c>
    </row>
    <row r="7053" spans="1:10">
      <c r="A7053">
        <v>7042</v>
      </c>
      <c r="B7053" s="612">
        <v>43952.607638888891</v>
      </c>
      <c r="C7053" s="405" t="s">
        <v>2054</v>
      </c>
      <c r="D7053" s="384">
        <v>1628</v>
      </c>
      <c r="E7053">
        <v>0.02</v>
      </c>
      <c r="F7053">
        <v>1.1007499999999999</v>
      </c>
      <c r="G7053" s="384">
        <v>0</v>
      </c>
      <c r="H7053">
        <v>1.1007499999999999</v>
      </c>
      <c r="I7053">
        <v>2</v>
      </c>
      <c r="J7053" s="384">
        <v>31616.97</v>
      </c>
    </row>
    <row r="7054" spans="1:10">
      <c r="A7054">
        <v>7043</v>
      </c>
      <c r="B7054" s="612">
        <v>43952.60833333333</v>
      </c>
      <c r="C7054" s="405" t="s">
        <v>97</v>
      </c>
      <c r="D7054" s="384">
        <v>1629</v>
      </c>
      <c r="E7054">
        <v>0.14000000000000001</v>
      </c>
      <c r="F7054">
        <v>1.10141</v>
      </c>
      <c r="G7054" s="384">
        <v>0</v>
      </c>
      <c r="H7054">
        <v>0</v>
      </c>
    </row>
    <row r="7055" spans="1:10">
      <c r="A7055">
        <v>7044</v>
      </c>
      <c r="B7055" s="612">
        <v>43952.60833333333</v>
      </c>
      <c r="C7055" s="405" t="s">
        <v>2110</v>
      </c>
      <c r="D7055" s="384">
        <v>1629</v>
      </c>
      <c r="E7055">
        <v>0.14000000000000001</v>
      </c>
      <c r="F7055">
        <v>1.10141</v>
      </c>
      <c r="G7055" s="384">
        <v>0</v>
      </c>
      <c r="H7055">
        <v>1.09771</v>
      </c>
    </row>
    <row r="7056" spans="1:10">
      <c r="A7056">
        <v>7060</v>
      </c>
      <c r="B7056" s="612">
        <v>43952.791666666664</v>
      </c>
      <c r="C7056" s="405" t="s">
        <v>2054</v>
      </c>
      <c r="D7056" s="384">
        <v>1629</v>
      </c>
      <c r="E7056">
        <v>0.14000000000000001</v>
      </c>
      <c r="F7056">
        <v>1.09771</v>
      </c>
      <c r="G7056" s="384">
        <v>0</v>
      </c>
      <c r="H7056">
        <v>1.09771</v>
      </c>
      <c r="I7056">
        <v>51.8</v>
      </c>
      <c r="J7056" s="384">
        <v>31657.95</v>
      </c>
    </row>
    <row r="7057" spans="1:10">
      <c r="A7057">
        <v>7050</v>
      </c>
      <c r="B7057" s="612">
        <v>43952.618750000001</v>
      </c>
      <c r="C7057" s="405" t="s">
        <v>96</v>
      </c>
      <c r="D7057" s="384">
        <v>1630</v>
      </c>
      <c r="E7057">
        <v>0.02</v>
      </c>
      <c r="F7057">
        <v>1.1007199999999999</v>
      </c>
      <c r="G7057" s="384">
        <v>0</v>
      </c>
      <c r="H7057">
        <v>0</v>
      </c>
    </row>
    <row r="7058" spans="1:10">
      <c r="A7058">
        <v>7051</v>
      </c>
      <c r="B7058" s="612">
        <v>43952.618750000001</v>
      </c>
      <c r="C7058" s="405" t="s">
        <v>2110</v>
      </c>
      <c r="D7058" s="384">
        <v>1630</v>
      </c>
      <c r="E7058">
        <v>0.02</v>
      </c>
      <c r="F7058">
        <v>1.1007199999999999</v>
      </c>
      <c r="G7058" s="384">
        <v>0</v>
      </c>
      <c r="H7058">
        <v>1.10172</v>
      </c>
    </row>
    <row r="7059" spans="1:10">
      <c r="A7059">
        <v>7054</v>
      </c>
      <c r="B7059" s="612">
        <v>43952.688194444447</v>
      </c>
      <c r="C7059" s="405" t="s">
        <v>2110</v>
      </c>
      <c r="D7059" s="384">
        <v>1630</v>
      </c>
      <c r="E7059">
        <v>0.02</v>
      </c>
      <c r="F7059">
        <v>1.1007199999999999</v>
      </c>
      <c r="G7059" s="384">
        <v>0</v>
      </c>
      <c r="H7059">
        <v>1.1009199999999999</v>
      </c>
    </row>
    <row r="7060" spans="1:10">
      <c r="A7060">
        <v>7064</v>
      </c>
      <c r="B7060" s="612">
        <v>43954.875</v>
      </c>
      <c r="C7060" s="405" t="s">
        <v>2110</v>
      </c>
      <c r="D7060" s="384">
        <v>1630</v>
      </c>
      <c r="E7060">
        <v>0.02</v>
      </c>
      <c r="F7060">
        <v>1.1007199999999999</v>
      </c>
      <c r="G7060" s="384">
        <v>0</v>
      </c>
      <c r="H7060">
        <v>1.09965</v>
      </c>
    </row>
    <row r="7061" spans="1:10">
      <c r="A7061">
        <v>7074</v>
      </c>
      <c r="B7061" s="612">
        <v>43955.033333333333</v>
      </c>
      <c r="C7061" s="405" t="s">
        <v>2110</v>
      </c>
      <c r="D7061" s="384">
        <v>1630</v>
      </c>
      <c r="E7061">
        <v>0.02</v>
      </c>
      <c r="F7061">
        <v>1.1007199999999999</v>
      </c>
      <c r="G7061" s="384">
        <v>0</v>
      </c>
      <c r="H7061">
        <v>1.0982400000000001</v>
      </c>
    </row>
    <row r="7062" spans="1:10">
      <c r="A7062">
        <v>7081</v>
      </c>
      <c r="B7062" s="612">
        <v>43955.230555555558</v>
      </c>
      <c r="C7062" s="405" t="s">
        <v>2110</v>
      </c>
      <c r="D7062" s="384">
        <v>1630</v>
      </c>
      <c r="E7062">
        <v>0.02</v>
      </c>
      <c r="F7062">
        <v>1.1007199999999999</v>
      </c>
      <c r="G7062" s="384">
        <v>0</v>
      </c>
      <c r="H7062">
        <v>1.09683</v>
      </c>
    </row>
    <row r="7063" spans="1:10">
      <c r="A7063">
        <v>7101</v>
      </c>
      <c r="B7063" s="612">
        <v>43955.593055555553</v>
      </c>
      <c r="C7063" s="405" t="s">
        <v>2110</v>
      </c>
      <c r="D7063" s="384">
        <v>1630</v>
      </c>
      <c r="E7063">
        <v>0.02</v>
      </c>
      <c r="F7063">
        <v>1.1007199999999999</v>
      </c>
      <c r="G7063" s="384">
        <v>0</v>
      </c>
      <c r="H7063">
        <v>1.09521</v>
      </c>
    </row>
    <row r="7064" spans="1:10">
      <c r="A7064">
        <v>7121</v>
      </c>
      <c r="B7064" s="612">
        <v>43956.292361111111</v>
      </c>
      <c r="C7064" s="405" t="s">
        <v>2110</v>
      </c>
      <c r="D7064" s="384">
        <v>1630</v>
      </c>
      <c r="E7064">
        <v>0.02</v>
      </c>
      <c r="F7064">
        <v>1.1007199999999999</v>
      </c>
      <c r="G7064" s="384">
        <v>0</v>
      </c>
      <c r="H7064">
        <v>1.09348</v>
      </c>
    </row>
    <row r="7065" spans="1:10">
      <c r="A7065">
        <v>7137</v>
      </c>
      <c r="B7065" s="612">
        <v>43956.361111111109</v>
      </c>
      <c r="C7065" s="405" t="s">
        <v>2110</v>
      </c>
      <c r="D7065" s="384">
        <v>1630</v>
      </c>
      <c r="E7065">
        <v>0.02</v>
      </c>
      <c r="F7065">
        <v>1.1007199999999999</v>
      </c>
      <c r="G7065" s="384">
        <v>0</v>
      </c>
      <c r="H7065">
        <v>1.0916399999999999</v>
      </c>
    </row>
    <row r="7066" spans="1:10">
      <c r="A7066">
        <v>7147</v>
      </c>
      <c r="B7066" s="612">
        <v>43956.373611111114</v>
      </c>
      <c r="C7066" s="405" t="s">
        <v>2110</v>
      </c>
      <c r="D7066" s="384">
        <v>1630</v>
      </c>
      <c r="E7066">
        <v>0.02</v>
      </c>
      <c r="F7066">
        <v>1.1007199999999999</v>
      </c>
      <c r="G7066" s="384">
        <v>0</v>
      </c>
      <c r="H7066">
        <v>1.08945</v>
      </c>
    </row>
    <row r="7067" spans="1:10">
      <c r="A7067">
        <v>7182</v>
      </c>
      <c r="B7067" s="612">
        <v>43957.256249999999</v>
      </c>
      <c r="C7067" s="405" t="s">
        <v>2110</v>
      </c>
      <c r="D7067" s="384">
        <v>1630</v>
      </c>
      <c r="E7067">
        <v>0.02</v>
      </c>
      <c r="F7067">
        <v>1.1007199999999999</v>
      </c>
      <c r="G7067" s="384">
        <v>0</v>
      </c>
      <c r="H7067">
        <v>1.0871200000000001</v>
      </c>
    </row>
    <row r="7068" spans="1:10">
      <c r="A7068">
        <v>7197</v>
      </c>
      <c r="B7068" s="612">
        <v>43957.349305555559</v>
      </c>
      <c r="C7068" s="405" t="s">
        <v>2110</v>
      </c>
      <c r="D7068" s="384">
        <v>1630</v>
      </c>
      <c r="E7068">
        <v>0.02</v>
      </c>
      <c r="F7068">
        <v>1.1007199999999999</v>
      </c>
      <c r="G7068" s="384">
        <v>0</v>
      </c>
      <c r="H7068">
        <v>1.0846800000000001</v>
      </c>
    </row>
    <row r="7069" spans="1:10">
      <c r="A7069">
        <v>7247</v>
      </c>
      <c r="B7069" s="612">
        <v>43958.583333333336</v>
      </c>
      <c r="C7069" s="405" t="s">
        <v>2110</v>
      </c>
      <c r="D7069" s="384">
        <v>1630</v>
      </c>
      <c r="E7069">
        <v>0.02</v>
      </c>
      <c r="F7069">
        <v>1.1007199999999999</v>
      </c>
      <c r="G7069" s="384">
        <v>0</v>
      </c>
      <c r="H7069">
        <v>1.08213</v>
      </c>
    </row>
    <row r="7070" spans="1:10">
      <c r="A7070">
        <v>7258</v>
      </c>
      <c r="B7070" s="612">
        <v>43958.732638888891</v>
      </c>
      <c r="C7070" s="405" t="s">
        <v>2054</v>
      </c>
      <c r="D7070" s="384">
        <v>1630</v>
      </c>
      <c r="E7070">
        <v>0.02</v>
      </c>
      <c r="F7070">
        <v>1.08213</v>
      </c>
      <c r="G7070" s="384">
        <v>0</v>
      </c>
      <c r="H7070">
        <v>1.08213</v>
      </c>
      <c r="I7070">
        <v>-37.659999999999997</v>
      </c>
      <c r="J7070" s="384">
        <v>31685.41</v>
      </c>
    </row>
    <row r="7071" spans="1:10">
      <c r="A7071">
        <v>7052</v>
      </c>
      <c r="B7071" s="612">
        <v>43952.688194444447</v>
      </c>
      <c r="C7071" s="405" t="s">
        <v>96</v>
      </c>
      <c r="D7071" s="384">
        <v>1631</v>
      </c>
      <c r="E7071">
        <v>0.02</v>
      </c>
      <c r="F7071">
        <v>1.0991200000000001</v>
      </c>
      <c r="G7071" s="384">
        <v>0</v>
      </c>
      <c r="H7071">
        <v>0</v>
      </c>
    </row>
    <row r="7072" spans="1:10">
      <c r="A7072">
        <v>7053</v>
      </c>
      <c r="B7072" s="612">
        <v>43952.688194444447</v>
      </c>
      <c r="C7072" s="405" t="s">
        <v>2110</v>
      </c>
      <c r="D7072" s="384">
        <v>1631</v>
      </c>
      <c r="E7072">
        <v>0.02</v>
      </c>
      <c r="F7072">
        <v>1.0991200000000001</v>
      </c>
      <c r="G7072" s="384">
        <v>0</v>
      </c>
      <c r="H7072">
        <v>1.1009199999999999</v>
      </c>
    </row>
    <row r="7073" spans="1:10">
      <c r="A7073">
        <v>7063</v>
      </c>
      <c r="B7073" s="612">
        <v>43954.875</v>
      </c>
      <c r="C7073" s="405" t="s">
        <v>2110</v>
      </c>
      <c r="D7073" s="384">
        <v>1631</v>
      </c>
      <c r="E7073">
        <v>0.02</v>
      </c>
      <c r="F7073">
        <v>1.0991200000000001</v>
      </c>
      <c r="G7073" s="384">
        <v>0</v>
      </c>
      <c r="H7073">
        <v>1.09965</v>
      </c>
    </row>
    <row r="7074" spans="1:10">
      <c r="A7074">
        <v>7073</v>
      </c>
      <c r="B7074" s="612">
        <v>43955.033333333333</v>
      </c>
      <c r="C7074" s="405" t="s">
        <v>2110</v>
      </c>
      <c r="D7074" s="384">
        <v>1631</v>
      </c>
      <c r="E7074">
        <v>0.02</v>
      </c>
      <c r="F7074">
        <v>1.0991200000000001</v>
      </c>
      <c r="G7074" s="384">
        <v>0</v>
      </c>
      <c r="H7074">
        <v>1.0982400000000001</v>
      </c>
    </row>
    <row r="7075" spans="1:10">
      <c r="A7075">
        <v>7080</v>
      </c>
      <c r="B7075" s="612">
        <v>43955.230555555558</v>
      </c>
      <c r="C7075" s="405" t="s">
        <v>2110</v>
      </c>
      <c r="D7075" s="384">
        <v>1631</v>
      </c>
      <c r="E7075">
        <v>0.02</v>
      </c>
      <c r="F7075">
        <v>1.0991200000000001</v>
      </c>
      <c r="G7075" s="384">
        <v>0</v>
      </c>
      <c r="H7075">
        <v>1.09683</v>
      </c>
    </row>
    <row r="7076" spans="1:10">
      <c r="A7076">
        <v>7100</v>
      </c>
      <c r="B7076" s="612">
        <v>43955.593055555553</v>
      </c>
      <c r="C7076" s="405" t="s">
        <v>2110</v>
      </c>
      <c r="D7076" s="384">
        <v>1631</v>
      </c>
      <c r="E7076">
        <v>0.02</v>
      </c>
      <c r="F7076">
        <v>1.0991200000000001</v>
      </c>
      <c r="G7076" s="384">
        <v>0</v>
      </c>
      <c r="H7076">
        <v>1.09521</v>
      </c>
    </row>
    <row r="7077" spans="1:10">
      <c r="A7077">
        <v>7120</v>
      </c>
      <c r="B7077" s="612">
        <v>43956.292361111111</v>
      </c>
      <c r="C7077" s="405" t="s">
        <v>2110</v>
      </c>
      <c r="D7077" s="384">
        <v>1631</v>
      </c>
      <c r="E7077">
        <v>0.02</v>
      </c>
      <c r="F7077">
        <v>1.0991200000000001</v>
      </c>
      <c r="G7077" s="384">
        <v>0</v>
      </c>
      <c r="H7077">
        <v>1.09348</v>
      </c>
    </row>
    <row r="7078" spans="1:10">
      <c r="A7078">
        <v>7136</v>
      </c>
      <c r="B7078" s="612">
        <v>43956.361111111109</v>
      </c>
      <c r="C7078" s="405" t="s">
        <v>2110</v>
      </c>
      <c r="D7078" s="384">
        <v>1631</v>
      </c>
      <c r="E7078">
        <v>0.02</v>
      </c>
      <c r="F7078">
        <v>1.0991200000000001</v>
      </c>
      <c r="G7078" s="384">
        <v>0</v>
      </c>
      <c r="H7078">
        <v>1.0916399999999999</v>
      </c>
    </row>
    <row r="7079" spans="1:10">
      <c r="A7079">
        <v>7146</v>
      </c>
      <c r="B7079" s="612">
        <v>43956.373611111114</v>
      </c>
      <c r="C7079" s="405" t="s">
        <v>2110</v>
      </c>
      <c r="D7079" s="384">
        <v>1631</v>
      </c>
      <c r="E7079">
        <v>0.02</v>
      </c>
      <c r="F7079">
        <v>1.0991200000000001</v>
      </c>
      <c r="G7079" s="384">
        <v>0</v>
      </c>
      <c r="H7079">
        <v>1.08945</v>
      </c>
    </row>
    <row r="7080" spans="1:10">
      <c r="A7080">
        <v>7181</v>
      </c>
      <c r="B7080" s="612">
        <v>43957.256249999999</v>
      </c>
      <c r="C7080" s="405" t="s">
        <v>2110</v>
      </c>
      <c r="D7080" s="384">
        <v>1631</v>
      </c>
      <c r="E7080">
        <v>0.02</v>
      </c>
      <c r="F7080">
        <v>1.0991200000000001</v>
      </c>
      <c r="G7080" s="384">
        <v>0</v>
      </c>
      <c r="H7080">
        <v>1.0871200000000001</v>
      </c>
    </row>
    <row r="7081" spans="1:10">
      <c r="A7081">
        <v>7196</v>
      </c>
      <c r="B7081" s="612">
        <v>43957.349305555559</v>
      </c>
      <c r="C7081" s="405" t="s">
        <v>2110</v>
      </c>
      <c r="D7081" s="384">
        <v>1631</v>
      </c>
      <c r="E7081">
        <v>0.02</v>
      </c>
      <c r="F7081">
        <v>1.0991200000000001</v>
      </c>
      <c r="G7081" s="384">
        <v>0</v>
      </c>
      <c r="H7081">
        <v>1.0846800000000001</v>
      </c>
    </row>
    <row r="7082" spans="1:10">
      <c r="A7082">
        <v>7246</v>
      </c>
      <c r="B7082" s="612">
        <v>43958.583333333336</v>
      </c>
      <c r="C7082" s="405" t="s">
        <v>2110</v>
      </c>
      <c r="D7082" s="384">
        <v>1631</v>
      </c>
      <c r="E7082">
        <v>0.02</v>
      </c>
      <c r="F7082">
        <v>1.0991200000000001</v>
      </c>
      <c r="G7082" s="384">
        <v>0</v>
      </c>
      <c r="H7082">
        <v>1.08213</v>
      </c>
    </row>
    <row r="7083" spans="1:10">
      <c r="A7083">
        <v>7259</v>
      </c>
      <c r="B7083" s="612">
        <v>43958.732638888891</v>
      </c>
      <c r="C7083" s="405" t="s">
        <v>2054</v>
      </c>
      <c r="D7083" s="384">
        <v>1631</v>
      </c>
      <c r="E7083">
        <v>0.02</v>
      </c>
      <c r="F7083">
        <v>1.08213</v>
      </c>
      <c r="G7083" s="384">
        <v>0</v>
      </c>
      <c r="H7083">
        <v>1.08213</v>
      </c>
      <c r="I7083">
        <v>-34.46</v>
      </c>
      <c r="J7083" s="384">
        <v>31650.95</v>
      </c>
    </row>
    <row r="7084" spans="1:10">
      <c r="A7084">
        <v>7061</v>
      </c>
      <c r="B7084" s="612">
        <v>43954.875</v>
      </c>
      <c r="C7084" s="405" t="s">
        <v>96</v>
      </c>
      <c r="D7084" s="384">
        <v>1632</v>
      </c>
      <c r="E7084">
        <v>0.03</v>
      </c>
      <c r="F7084">
        <v>1.0969599999999999</v>
      </c>
      <c r="G7084" s="384">
        <v>0</v>
      </c>
      <c r="H7084">
        <v>0</v>
      </c>
    </row>
    <row r="7085" spans="1:10">
      <c r="A7085">
        <v>7062</v>
      </c>
      <c r="B7085" s="612">
        <v>43954.875</v>
      </c>
      <c r="C7085" s="405" t="s">
        <v>2110</v>
      </c>
      <c r="D7085" s="384">
        <v>1632</v>
      </c>
      <c r="E7085">
        <v>0.03</v>
      </c>
      <c r="F7085">
        <v>1.0969599999999999</v>
      </c>
      <c r="G7085" s="384">
        <v>0</v>
      </c>
      <c r="H7085">
        <v>1.09965</v>
      </c>
    </row>
    <row r="7086" spans="1:10">
      <c r="A7086">
        <v>7072</v>
      </c>
      <c r="B7086" s="612">
        <v>43955.033333333333</v>
      </c>
      <c r="C7086" s="405" t="s">
        <v>2110</v>
      </c>
      <c r="D7086" s="384">
        <v>1632</v>
      </c>
      <c r="E7086">
        <v>0.03</v>
      </c>
      <c r="F7086">
        <v>1.0969599999999999</v>
      </c>
      <c r="G7086" s="384">
        <v>0</v>
      </c>
      <c r="H7086">
        <v>1.0982400000000001</v>
      </c>
    </row>
    <row r="7087" spans="1:10">
      <c r="A7087">
        <v>7079</v>
      </c>
      <c r="B7087" s="612">
        <v>43955.230555555558</v>
      </c>
      <c r="C7087" s="405" t="s">
        <v>2110</v>
      </c>
      <c r="D7087" s="384">
        <v>1632</v>
      </c>
      <c r="E7087">
        <v>0.03</v>
      </c>
      <c r="F7087">
        <v>1.0969599999999999</v>
      </c>
      <c r="G7087" s="384">
        <v>0</v>
      </c>
      <c r="H7087">
        <v>1.09683</v>
      </c>
    </row>
    <row r="7088" spans="1:10">
      <c r="A7088">
        <v>7099</v>
      </c>
      <c r="B7088" s="612">
        <v>43955.593055555553</v>
      </c>
      <c r="C7088" s="405" t="s">
        <v>2110</v>
      </c>
      <c r="D7088" s="384">
        <v>1632</v>
      </c>
      <c r="E7088">
        <v>0.03</v>
      </c>
      <c r="F7088">
        <v>1.0969599999999999</v>
      </c>
      <c r="G7088" s="384">
        <v>0</v>
      </c>
      <c r="H7088">
        <v>1.09521</v>
      </c>
    </row>
    <row r="7089" spans="1:10">
      <c r="A7089">
        <v>7119</v>
      </c>
      <c r="B7089" s="612">
        <v>43956.292361111111</v>
      </c>
      <c r="C7089" s="405" t="s">
        <v>2110</v>
      </c>
      <c r="D7089" s="384">
        <v>1632</v>
      </c>
      <c r="E7089">
        <v>0.03</v>
      </c>
      <c r="F7089">
        <v>1.0969599999999999</v>
      </c>
      <c r="G7089" s="384">
        <v>0</v>
      </c>
      <c r="H7089">
        <v>1.09348</v>
      </c>
    </row>
    <row r="7090" spans="1:10">
      <c r="A7090">
        <v>7135</v>
      </c>
      <c r="B7090" s="612">
        <v>43956.361111111109</v>
      </c>
      <c r="C7090" s="405" t="s">
        <v>2110</v>
      </c>
      <c r="D7090" s="384">
        <v>1632</v>
      </c>
      <c r="E7090">
        <v>0.03</v>
      </c>
      <c r="F7090">
        <v>1.0969599999999999</v>
      </c>
      <c r="G7090" s="384">
        <v>0</v>
      </c>
      <c r="H7090">
        <v>1.0916399999999999</v>
      </c>
    </row>
    <row r="7091" spans="1:10">
      <c r="A7091">
        <v>7145</v>
      </c>
      <c r="B7091" s="612">
        <v>43956.373611111114</v>
      </c>
      <c r="C7091" s="405" t="s">
        <v>2110</v>
      </c>
      <c r="D7091" s="384">
        <v>1632</v>
      </c>
      <c r="E7091">
        <v>0.03</v>
      </c>
      <c r="F7091">
        <v>1.0969599999999999</v>
      </c>
      <c r="G7091" s="384">
        <v>0</v>
      </c>
      <c r="H7091">
        <v>1.08945</v>
      </c>
    </row>
    <row r="7092" spans="1:10">
      <c r="A7092">
        <v>7180</v>
      </c>
      <c r="B7092" s="612">
        <v>43957.256249999999</v>
      </c>
      <c r="C7092" s="405" t="s">
        <v>2110</v>
      </c>
      <c r="D7092" s="384">
        <v>1632</v>
      </c>
      <c r="E7092">
        <v>0.03</v>
      </c>
      <c r="F7092">
        <v>1.0969599999999999</v>
      </c>
      <c r="G7092" s="384">
        <v>0</v>
      </c>
      <c r="H7092">
        <v>1.0871200000000001</v>
      </c>
    </row>
    <row r="7093" spans="1:10">
      <c r="A7093">
        <v>7195</v>
      </c>
      <c r="B7093" s="612">
        <v>43957.349305555559</v>
      </c>
      <c r="C7093" s="405" t="s">
        <v>2110</v>
      </c>
      <c r="D7093" s="384">
        <v>1632</v>
      </c>
      <c r="E7093">
        <v>0.03</v>
      </c>
      <c r="F7093">
        <v>1.0969599999999999</v>
      </c>
      <c r="G7093" s="384">
        <v>0</v>
      </c>
      <c r="H7093">
        <v>1.0846800000000001</v>
      </c>
    </row>
    <row r="7094" spans="1:10">
      <c r="A7094">
        <v>7245</v>
      </c>
      <c r="B7094" s="612">
        <v>43958.583333333336</v>
      </c>
      <c r="C7094" s="405" t="s">
        <v>2110</v>
      </c>
      <c r="D7094" s="384">
        <v>1632</v>
      </c>
      <c r="E7094">
        <v>0.03</v>
      </c>
      <c r="F7094">
        <v>1.0969599999999999</v>
      </c>
      <c r="G7094" s="384">
        <v>0</v>
      </c>
      <c r="H7094">
        <v>1.08213</v>
      </c>
    </row>
    <row r="7095" spans="1:10">
      <c r="A7095">
        <v>7260</v>
      </c>
      <c r="B7095" s="612">
        <v>43958.732638888891</v>
      </c>
      <c r="C7095" s="405" t="s">
        <v>2054</v>
      </c>
      <c r="D7095" s="384">
        <v>1632</v>
      </c>
      <c r="E7095">
        <v>0.03</v>
      </c>
      <c r="F7095">
        <v>1.08213</v>
      </c>
      <c r="G7095" s="384">
        <v>0</v>
      </c>
      <c r="H7095">
        <v>1.08213</v>
      </c>
      <c r="I7095">
        <v>-45.21</v>
      </c>
      <c r="J7095" s="384">
        <v>31605.74</v>
      </c>
    </row>
    <row r="7096" spans="1:10">
      <c r="A7096">
        <v>7065</v>
      </c>
      <c r="B7096" s="612">
        <v>43954.905555555553</v>
      </c>
      <c r="C7096" s="405" t="s">
        <v>97</v>
      </c>
      <c r="D7096" s="384">
        <v>1633</v>
      </c>
      <c r="E7096">
        <v>0.02</v>
      </c>
      <c r="F7096">
        <v>1.0969599999999999</v>
      </c>
      <c r="G7096" s="384">
        <v>0</v>
      </c>
      <c r="H7096">
        <v>0</v>
      </c>
    </row>
    <row r="7097" spans="1:10">
      <c r="A7097">
        <v>7066</v>
      </c>
      <c r="B7097" s="612">
        <v>43954.905555555553</v>
      </c>
      <c r="C7097" s="405" t="s">
        <v>2110</v>
      </c>
      <c r="D7097" s="384">
        <v>1633</v>
      </c>
      <c r="E7097">
        <v>0.02</v>
      </c>
      <c r="F7097">
        <v>1.0969599999999999</v>
      </c>
      <c r="G7097" s="384">
        <v>0</v>
      </c>
      <c r="H7097">
        <v>1.09596</v>
      </c>
    </row>
    <row r="7098" spans="1:10">
      <c r="A7098">
        <v>7067</v>
      </c>
      <c r="B7098" s="612">
        <v>43954.938194444447</v>
      </c>
      <c r="C7098" s="405" t="s">
        <v>2054</v>
      </c>
      <c r="D7098" s="384">
        <v>1633</v>
      </c>
      <c r="E7098">
        <v>0.02</v>
      </c>
      <c r="F7098">
        <v>1.09596</v>
      </c>
      <c r="G7098" s="384">
        <v>0</v>
      </c>
      <c r="H7098">
        <v>1.09596</v>
      </c>
      <c r="I7098">
        <v>2</v>
      </c>
      <c r="J7098" s="384">
        <v>31659.95</v>
      </c>
    </row>
    <row r="7099" spans="1:10">
      <c r="A7099">
        <v>7068</v>
      </c>
      <c r="B7099" s="612">
        <v>43954.961111111108</v>
      </c>
      <c r="C7099" s="405" t="s">
        <v>97</v>
      </c>
      <c r="D7099" s="384">
        <v>1634</v>
      </c>
      <c r="E7099">
        <v>0.02</v>
      </c>
      <c r="F7099">
        <v>1.09592</v>
      </c>
      <c r="G7099" s="384">
        <v>0</v>
      </c>
      <c r="H7099">
        <v>0</v>
      </c>
    </row>
    <row r="7100" spans="1:10">
      <c r="A7100">
        <v>7069</v>
      </c>
      <c r="B7100" s="612">
        <v>43954.961111111108</v>
      </c>
      <c r="C7100" s="405" t="s">
        <v>2110</v>
      </c>
      <c r="D7100" s="384">
        <v>1634</v>
      </c>
      <c r="E7100">
        <v>0.02</v>
      </c>
      <c r="F7100">
        <v>1.09592</v>
      </c>
      <c r="G7100" s="384">
        <v>0</v>
      </c>
      <c r="H7100">
        <v>1.0949199999999999</v>
      </c>
    </row>
    <row r="7101" spans="1:10">
      <c r="A7101">
        <v>7075</v>
      </c>
      <c r="B7101" s="612">
        <v>43955.036111111112</v>
      </c>
      <c r="C7101" s="405" t="s">
        <v>2054</v>
      </c>
      <c r="D7101" s="384">
        <v>1634</v>
      </c>
      <c r="E7101">
        <v>0.02</v>
      </c>
      <c r="F7101">
        <v>1.0949199999999999</v>
      </c>
      <c r="G7101" s="384">
        <v>0</v>
      </c>
      <c r="H7101">
        <v>1.0949199999999999</v>
      </c>
      <c r="I7101">
        <v>2.02</v>
      </c>
      <c r="J7101" s="384">
        <v>31661.97</v>
      </c>
    </row>
    <row r="7102" spans="1:10">
      <c r="A7102">
        <v>7070</v>
      </c>
      <c r="B7102" s="612">
        <v>43955.033333333333</v>
      </c>
      <c r="C7102" s="405" t="s">
        <v>96</v>
      </c>
      <c r="D7102" s="384">
        <v>1635</v>
      </c>
      <c r="E7102">
        <v>0.05</v>
      </c>
      <c r="F7102">
        <v>1.0952599999999999</v>
      </c>
      <c r="G7102" s="384">
        <v>0</v>
      </c>
      <c r="H7102">
        <v>0</v>
      </c>
    </row>
    <row r="7103" spans="1:10">
      <c r="A7103">
        <v>7071</v>
      </c>
      <c r="B7103" s="612">
        <v>43955.033333333333</v>
      </c>
      <c r="C7103" s="405" t="s">
        <v>2110</v>
      </c>
      <c r="D7103" s="384">
        <v>1635</v>
      </c>
      <c r="E7103">
        <v>0.05</v>
      </c>
      <c r="F7103">
        <v>1.0952599999999999</v>
      </c>
      <c r="G7103" s="384">
        <v>0</v>
      </c>
      <c r="H7103">
        <v>1.0982400000000001</v>
      </c>
    </row>
    <row r="7104" spans="1:10">
      <c r="A7104">
        <v>7078</v>
      </c>
      <c r="B7104" s="612">
        <v>43955.230555555558</v>
      </c>
      <c r="C7104" s="405" t="s">
        <v>2110</v>
      </c>
      <c r="D7104" s="384">
        <v>1635</v>
      </c>
      <c r="E7104">
        <v>0.05</v>
      </c>
      <c r="F7104">
        <v>1.0952599999999999</v>
      </c>
      <c r="G7104" s="384">
        <v>0</v>
      </c>
      <c r="H7104">
        <v>1.09683</v>
      </c>
    </row>
    <row r="7105" spans="1:10">
      <c r="A7105">
        <v>7098</v>
      </c>
      <c r="B7105" s="612">
        <v>43955.593055555553</v>
      </c>
      <c r="C7105" s="405" t="s">
        <v>2110</v>
      </c>
      <c r="D7105" s="384">
        <v>1635</v>
      </c>
      <c r="E7105">
        <v>0.05</v>
      </c>
      <c r="F7105">
        <v>1.0952599999999999</v>
      </c>
      <c r="G7105" s="384">
        <v>0</v>
      </c>
      <c r="H7105">
        <v>1.09521</v>
      </c>
    </row>
    <row r="7106" spans="1:10">
      <c r="A7106">
        <v>7118</v>
      </c>
      <c r="B7106" s="612">
        <v>43956.292361111111</v>
      </c>
      <c r="C7106" s="405" t="s">
        <v>2110</v>
      </c>
      <c r="D7106" s="384">
        <v>1635</v>
      </c>
      <c r="E7106">
        <v>0.05</v>
      </c>
      <c r="F7106">
        <v>1.0952599999999999</v>
      </c>
      <c r="G7106" s="384">
        <v>0</v>
      </c>
      <c r="H7106">
        <v>1.09348</v>
      </c>
    </row>
    <row r="7107" spans="1:10">
      <c r="A7107">
        <v>7134</v>
      </c>
      <c r="B7107" s="612">
        <v>43956.361111111109</v>
      </c>
      <c r="C7107" s="405" t="s">
        <v>2110</v>
      </c>
      <c r="D7107" s="384">
        <v>1635</v>
      </c>
      <c r="E7107">
        <v>0.05</v>
      </c>
      <c r="F7107">
        <v>1.0952599999999999</v>
      </c>
      <c r="G7107" s="384">
        <v>0</v>
      </c>
      <c r="H7107">
        <v>1.0916399999999999</v>
      </c>
    </row>
    <row r="7108" spans="1:10">
      <c r="A7108">
        <v>7144</v>
      </c>
      <c r="B7108" s="612">
        <v>43956.373611111114</v>
      </c>
      <c r="C7108" s="405" t="s">
        <v>2110</v>
      </c>
      <c r="D7108" s="384">
        <v>1635</v>
      </c>
      <c r="E7108">
        <v>0.05</v>
      </c>
      <c r="F7108">
        <v>1.0952599999999999</v>
      </c>
      <c r="G7108" s="384">
        <v>0</v>
      </c>
      <c r="H7108">
        <v>1.08945</v>
      </c>
    </row>
    <row r="7109" spans="1:10">
      <c r="A7109">
        <v>7179</v>
      </c>
      <c r="B7109" s="612">
        <v>43957.256249999999</v>
      </c>
      <c r="C7109" s="405" t="s">
        <v>2110</v>
      </c>
      <c r="D7109" s="384">
        <v>1635</v>
      </c>
      <c r="E7109">
        <v>0.05</v>
      </c>
      <c r="F7109">
        <v>1.0952599999999999</v>
      </c>
      <c r="G7109" s="384">
        <v>0</v>
      </c>
      <c r="H7109">
        <v>1.0871200000000001</v>
      </c>
    </row>
    <row r="7110" spans="1:10">
      <c r="A7110">
        <v>7194</v>
      </c>
      <c r="B7110" s="612">
        <v>43957.349305555559</v>
      </c>
      <c r="C7110" s="405" t="s">
        <v>2110</v>
      </c>
      <c r="D7110" s="384">
        <v>1635</v>
      </c>
      <c r="E7110">
        <v>0.05</v>
      </c>
      <c r="F7110">
        <v>1.0952599999999999</v>
      </c>
      <c r="G7110" s="384">
        <v>0</v>
      </c>
      <c r="H7110">
        <v>1.0846800000000001</v>
      </c>
    </row>
    <row r="7111" spans="1:10">
      <c r="A7111">
        <v>7244</v>
      </c>
      <c r="B7111" s="612">
        <v>43958.583333333336</v>
      </c>
      <c r="C7111" s="405" t="s">
        <v>2110</v>
      </c>
      <c r="D7111" s="384">
        <v>1635</v>
      </c>
      <c r="E7111">
        <v>0.05</v>
      </c>
      <c r="F7111">
        <v>1.0952599999999999</v>
      </c>
      <c r="G7111" s="384">
        <v>0</v>
      </c>
      <c r="H7111">
        <v>1.08213</v>
      </c>
    </row>
    <row r="7112" spans="1:10">
      <c r="A7112">
        <v>7261</v>
      </c>
      <c r="B7112" s="612">
        <v>43958.732638888891</v>
      </c>
      <c r="C7112" s="405" t="s">
        <v>2054</v>
      </c>
      <c r="D7112" s="384">
        <v>1635</v>
      </c>
      <c r="E7112">
        <v>0.05</v>
      </c>
      <c r="F7112">
        <v>1.08213</v>
      </c>
      <c r="G7112" s="384">
        <v>0</v>
      </c>
      <c r="H7112">
        <v>1.08213</v>
      </c>
      <c r="I7112">
        <v>-66.650000000000006</v>
      </c>
      <c r="J7112" s="384">
        <v>31539.08</v>
      </c>
    </row>
    <row r="7113" spans="1:10">
      <c r="A7113">
        <v>7076</v>
      </c>
      <c r="B7113" s="612">
        <v>43955.230555555558</v>
      </c>
      <c r="C7113" s="405" t="s">
        <v>96</v>
      </c>
      <c r="D7113" s="384">
        <v>1636</v>
      </c>
      <c r="E7113">
        <v>0.08</v>
      </c>
      <c r="F7113">
        <v>1.0934600000000001</v>
      </c>
      <c r="G7113" s="384">
        <v>0</v>
      </c>
      <c r="H7113">
        <v>0</v>
      </c>
    </row>
    <row r="7114" spans="1:10">
      <c r="A7114">
        <v>7077</v>
      </c>
      <c r="B7114" s="612">
        <v>43955.230555555558</v>
      </c>
      <c r="C7114" s="405" t="s">
        <v>2110</v>
      </c>
      <c r="D7114" s="384">
        <v>1636</v>
      </c>
      <c r="E7114">
        <v>0.08</v>
      </c>
      <c r="F7114">
        <v>1.0934600000000001</v>
      </c>
      <c r="G7114" s="384">
        <v>0</v>
      </c>
      <c r="H7114">
        <v>1.09683</v>
      </c>
    </row>
    <row r="7115" spans="1:10">
      <c r="A7115">
        <v>7097</v>
      </c>
      <c r="B7115" s="612">
        <v>43955.593055555553</v>
      </c>
      <c r="C7115" s="405" t="s">
        <v>2110</v>
      </c>
      <c r="D7115" s="384">
        <v>1636</v>
      </c>
      <c r="E7115">
        <v>0.08</v>
      </c>
      <c r="F7115">
        <v>1.0934600000000001</v>
      </c>
      <c r="G7115" s="384">
        <v>0</v>
      </c>
      <c r="H7115">
        <v>1.09521</v>
      </c>
    </row>
    <row r="7116" spans="1:10">
      <c r="A7116">
        <v>7117</v>
      </c>
      <c r="B7116" s="612">
        <v>43956.292361111111</v>
      </c>
      <c r="C7116" s="405" t="s">
        <v>2110</v>
      </c>
      <c r="D7116" s="384">
        <v>1636</v>
      </c>
      <c r="E7116">
        <v>0.08</v>
      </c>
      <c r="F7116">
        <v>1.0934600000000001</v>
      </c>
      <c r="G7116" s="384">
        <v>0</v>
      </c>
      <c r="H7116">
        <v>1.09348</v>
      </c>
    </row>
    <row r="7117" spans="1:10">
      <c r="A7117">
        <v>7133</v>
      </c>
      <c r="B7117" s="612">
        <v>43956.361111111109</v>
      </c>
      <c r="C7117" s="405" t="s">
        <v>2110</v>
      </c>
      <c r="D7117" s="384">
        <v>1636</v>
      </c>
      <c r="E7117">
        <v>0.08</v>
      </c>
      <c r="F7117">
        <v>1.0934600000000001</v>
      </c>
      <c r="G7117" s="384">
        <v>0</v>
      </c>
      <c r="H7117">
        <v>1.0916399999999999</v>
      </c>
    </row>
    <row r="7118" spans="1:10">
      <c r="A7118">
        <v>7143</v>
      </c>
      <c r="B7118" s="612">
        <v>43956.373611111114</v>
      </c>
      <c r="C7118" s="405" t="s">
        <v>2110</v>
      </c>
      <c r="D7118" s="384">
        <v>1636</v>
      </c>
      <c r="E7118">
        <v>0.08</v>
      </c>
      <c r="F7118">
        <v>1.0934600000000001</v>
      </c>
      <c r="G7118" s="384">
        <v>0</v>
      </c>
      <c r="H7118">
        <v>1.08945</v>
      </c>
    </row>
    <row r="7119" spans="1:10">
      <c r="A7119">
        <v>7178</v>
      </c>
      <c r="B7119" s="612">
        <v>43957.256249999999</v>
      </c>
      <c r="C7119" s="405" t="s">
        <v>2110</v>
      </c>
      <c r="D7119" s="384">
        <v>1636</v>
      </c>
      <c r="E7119">
        <v>0.08</v>
      </c>
      <c r="F7119">
        <v>1.0934600000000001</v>
      </c>
      <c r="G7119" s="384">
        <v>0</v>
      </c>
      <c r="H7119">
        <v>1.0871200000000001</v>
      </c>
    </row>
    <row r="7120" spans="1:10">
      <c r="A7120">
        <v>7193</v>
      </c>
      <c r="B7120" s="612">
        <v>43957.349305555559</v>
      </c>
      <c r="C7120" s="405" t="s">
        <v>2110</v>
      </c>
      <c r="D7120" s="384">
        <v>1636</v>
      </c>
      <c r="E7120">
        <v>0.08</v>
      </c>
      <c r="F7120">
        <v>1.0934600000000001</v>
      </c>
      <c r="G7120" s="384">
        <v>0</v>
      </c>
      <c r="H7120">
        <v>1.0846800000000001</v>
      </c>
    </row>
    <row r="7121" spans="1:10">
      <c r="A7121">
        <v>7243</v>
      </c>
      <c r="B7121" s="612">
        <v>43958.583333333336</v>
      </c>
      <c r="C7121" s="405" t="s">
        <v>2110</v>
      </c>
      <c r="D7121" s="384">
        <v>1636</v>
      </c>
      <c r="E7121">
        <v>0.08</v>
      </c>
      <c r="F7121">
        <v>1.0934600000000001</v>
      </c>
      <c r="G7121" s="384">
        <v>0</v>
      </c>
      <c r="H7121">
        <v>1.08213</v>
      </c>
    </row>
    <row r="7122" spans="1:10">
      <c r="A7122">
        <v>7262</v>
      </c>
      <c r="B7122" s="612">
        <v>43958.732638888891</v>
      </c>
      <c r="C7122" s="405" t="s">
        <v>2054</v>
      </c>
      <c r="D7122" s="384">
        <v>1636</v>
      </c>
      <c r="E7122">
        <v>0.08</v>
      </c>
      <c r="F7122">
        <v>1.08213</v>
      </c>
      <c r="G7122" s="384">
        <v>0</v>
      </c>
      <c r="H7122">
        <v>1.08213</v>
      </c>
      <c r="I7122">
        <v>-92.25</v>
      </c>
      <c r="J7122" s="384">
        <v>31446.84</v>
      </c>
    </row>
    <row r="7123" spans="1:10">
      <c r="A7123">
        <v>7082</v>
      </c>
      <c r="B7123" s="612">
        <v>43955.23541666667</v>
      </c>
      <c r="C7123" s="405" t="s">
        <v>97</v>
      </c>
      <c r="D7123" s="384">
        <v>1637</v>
      </c>
      <c r="E7123">
        <v>0.02</v>
      </c>
      <c r="F7123">
        <v>1.0935900000000001</v>
      </c>
      <c r="G7123" s="384">
        <v>0</v>
      </c>
      <c r="H7123">
        <v>0</v>
      </c>
    </row>
    <row r="7124" spans="1:10">
      <c r="A7124">
        <v>7083</v>
      </c>
      <c r="B7124" s="612">
        <v>43955.23541666667</v>
      </c>
      <c r="C7124" s="405" t="s">
        <v>2110</v>
      </c>
      <c r="D7124" s="384">
        <v>1637</v>
      </c>
      <c r="E7124">
        <v>0.02</v>
      </c>
      <c r="F7124">
        <v>1.0935900000000001</v>
      </c>
      <c r="G7124" s="384">
        <v>0</v>
      </c>
      <c r="H7124">
        <v>1.09259</v>
      </c>
    </row>
    <row r="7125" spans="1:10">
      <c r="A7125">
        <v>7084</v>
      </c>
      <c r="B7125" s="612">
        <v>43955.338194444441</v>
      </c>
      <c r="C7125" s="405" t="s">
        <v>2054</v>
      </c>
      <c r="D7125" s="384">
        <v>1637</v>
      </c>
      <c r="E7125">
        <v>0.02</v>
      </c>
      <c r="F7125">
        <v>1.09259</v>
      </c>
      <c r="G7125" s="384">
        <v>0</v>
      </c>
      <c r="H7125">
        <v>1.09259</v>
      </c>
      <c r="I7125">
        <v>2</v>
      </c>
      <c r="J7125" s="384">
        <v>31663.97</v>
      </c>
    </row>
    <row r="7126" spans="1:10">
      <c r="A7126">
        <v>7085</v>
      </c>
      <c r="B7126" s="612">
        <v>43955.348611111112</v>
      </c>
      <c r="C7126" s="405" t="s">
        <v>97</v>
      </c>
      <c r="D7126" s="384">
        <v>1638</v>
      </c>
      <c r="E7126">
        <v>0.02</v>
      </c>
      <c r="F7126">
        <v>1.09311</v>
      </c>
      <c r="G7126" s="384">
        <v>0</v>
      </c>
      <c r="H7126">
        <v>0</v>
      </c>
    </row>
    <row r="7127" spans="1:10">
      <c r="A7127">
        <v>7086</v>
      </c>
      <c r="B7127" s="612">
        <v>43955.348611111112</v>
      </c>
      <c r="C7127" s="405" t="s">
        <v>2110</v>
      </c>
      <c r="D7127" s="384">
        <v>1638</v>
      </c>
      <c r="E7127">
        <v>0.02</v>
      </c>
      <c r="F7127">
        <v>1.09311</v>
      </c>
      <c r="G7127" s="384">
        <v>0</v>
      </c>
      <c r="H7127">
        <v>1.0921099999999999</v>
      </c>
    </row>
    <row r="7128" spans="1:10">
      <c r="A7128">
        <v>7089</v>
      </c>
      <c r="B7128" s="612">
        <v>43955.373611111114</v>
      </c>
      <c r="C7128" s="405" t="s">
        <v>2110</v>
      </c>
      <c r="D7128" s="384">
        <v>1638</v>
      </c>
      <c r="E7128">
        <v>0.02</v>
      </c>
      <c r="F7128">
        <v>1.09311</v>
      </c>
      <c r="G7128" s="384">
        <v>0</v>
      </c>
      <c r="H7128">
        <v>1.09291</v>
      </c>
    </row>
    <row r="7129" spans="1:10">
      <c r="A7129">
        <v>7090</v>
      </c>
      <c r="B7129" s="612">
        <v>43955.394444444442</v>
      </c>
      <c r="C7129" s="405" t="s">
        <v>2054</v>
      </c>
      <c r="D7129" s="384">
        <v>1638</v>
      </c>
      <c r="E7129">
        <v>0.02</v>
      </c>
      <c r="F7129">
        <v>1.09291</v>
      </c>
      <c r="G7129" s="384">
        <v>0</v>
      </c>
      <c r="H7129">
        <v>1.09291</v>
      </c>
      <c r="I7129">
        <v>0.4</v>
      </c>
      <c r="J7129" s="384">
        <v>31664.37</v>
      </c>
    </row>
    <row r="7130" spans="1:10">
      <c r="A7130">
        <v>7087</v>
      </c>
      <c r="B7130" s="612">
        <v>43955.373611111114</v>
      </c>
      <c r="C7130" s="405" t="s">
        <v>97</v>
      </c>
      <c r="D7130" s="384">
        <v>1639</v>
      </c>
      <c r="E7130">
        <v>0.02</v>
      </c>
      <c r="F7130">
        <v>1.0947100000000001</v>
      </c>
      <c r="G7130" s="384">
        <v>0</v>
      </c>
      <c r="H7130">
        <v>0</v>
      </c>
    </row>
    <row r="7131" spans="1:10">
      <c r="A7131">
        <v>7088</v>
      </c>
      <c r="B7131" s="612">
        <v>43955.373611111114</v>
      </c>
      <c r="C7131" s="405" t="s">
        <v>2110</v>
      </c>
      <c r="D7131" s="384">
        <v>1639</v>
      </c>
      <c r="E7131">
        <v>0.02</v>
      </c>
      <c r="F7131">
        <v>1.0947100000000001</v>
      </c>
      <c r="G7131" s="384">
        <v>0</v>
      </c>
      <c r="H7131">
        <v>1.09291</v>
      </c>
    </row>
    <row r="7132" spans="1:10">
      <c r="A7132">
        <v>7091</v>
      </c>
      <c r="B7132" s="612">
        <v>43955.394444444442</v>
      </c>
      <c r="C7132" s="405" t="s">
        <v>2054</v>
      </c>
      <c r="D7132" s="384">
        <v>1639</v>
      </c>
      <c r="E7132">
        <v>0.02</v>
      </c>
      <c r="F7132">
        <v>1.09291</v>
      </c>
      <c r="G7132" s="384">
        <v>0</v>
      </c>
      <c r="H7132">
        <v>1.09291</v>
      </c>
      <c r="I7132">
        <v>3.6</v>
      </c>
      <c r="J7132" s="384">
        <v>31667.97</v>
      </c>
    </row>
    <row r="7133" spans="1:10">
      <c r="A7133">
        <v>7092</v>
      </c>
      <c r="B7133" s="612">
        <v>43955.404166666667</v>
      </c>
      <c r="C7133" s="405" t="s">
        <v>97</v>
      </c>
      <c r="D7133" s="384">
        <v>1640</v>
      </c>
      <c r="E7133">
        <v>0.02</v>
      </c>
      <c r="F7133">
        <v>1.0935999999999999</v>
      </c>
      <c r="G7133" s="384">
        <v>0</v>
      </c>
      <c r="H7133">
        <v>0</v>
      </c>
    </row>
    <row r="7134" spans="1:10">
      <c r="A7134">
        <v>7093</v>
      </c>
      <c r="B7134" s="612">
        <v>43955.404166666667</v>
      </c>
      <c r="C7134" s="405" t="s">
        <v>2110</v>
      </c>
      <c r="D7134" s="384">
        <v>1640</v>
      </c>
      <c r="E7134">
        <v>0.02</v>
      </c>
      <c r="F7134">
        <v>1.0935999999999999</v>
      </c>
      <c r="G7134" s="384">
        <v>0</v>
      </c>
      <c r="H7134">
        <v>1.0926</v>
      </c>
    </row>
    <row r="7135" spans="1:10">
      <c r="A7135">
        <v>7094</v>
      </c>
      <c r="B7135" s="612">
        <v>43955.55972222222</v>
      </c>
      <c r="C7135" s="405" t="s">
        <v>2054</v>
      </c>
      <c r="D7135" s="384">
        <v>1640</v>
      </c>
      <c r="E7135">
        <v>0.02</v>
      </c>
      <c r="F7135">
        <v>1.0926</v>
      </c>
      <c r="G7135" s="384">
        <v>0</v>
      </c>
      <c r="H7135">
        <v>1.0926</v>
      </c>
      <c r="I7135">
        <v>2</v>
      </c>
      <c r="J7135" s="384">
        <v>31669.97</v>
      </c>
    </row>
    <row r="7136" spans="1:10">
      <c r="A7136">
        <v>7095</v>
      </c>
      <c r="B7136" s="612">
        <v>43955.593055555553</v>
      </c>
      <c r="C7136" s="405" t="s">
        <v>96</v>
      </c>
      <c r="D7136" s="384">
        <v>1641</v>
      </c>
      <c r="E7136">
        <v>0.14000000000000001</v>
      </c>
      <c r="F7136">
        <v>1.09155</v>
      </c>
      <c r="G7136" s="384">
        <v>0</v>
      </c>
      <c r="H7136">
        <v>0</v>
      </c>
    </row>
    <row r="7137" spans="1:10">
      <c r="A7137">
        <v>7096</v>
      </c>
      <c r="B7137" s="612">
        <v>43955.593055555553</v>
      </c>
      <c r="C7137" s="405" t="s">
        <v>2110</v>
      </c>
      <c r="D7137" s="384">
        <v>1641</v>
      </c>
      <c r="E7137">
        <v>0.14000000000000001</v>
      </c>
      <c r="F7137">
        <v>1.09155</v>
      </c>
      <c r="G7137" s="384">
        <v>0</v>
      </c>
      <c r="H7137">
        <v>1.09521</v>
      </c>
    </row>
    <row r="7138" spans="1:10">
      <c r="A7138">
        <v>7116</v>
      </c>
      <c r="B7138" s="612">
        <v>43956.292361111111</v>
      </c>
      <c r="C7138" s="405" t="s">
        <v>2110</v>
      </c>
      <c r="D7138" s="384">
        <v>1641</v>
      </c>
      <c r="E7138">
        <v>0.14000000000000001</v>
      </c>
      <c r="F7138">
        <v>1.09155</v>
      </c>
      <c r="G7138" s="384">
        <v>0</v>
      </c>
      <c r="H7138">
        <v>1.09348</v>
      </c>
    </row>
    <row r="7139" spans="1:10">
      <c r="A7139">
        <v>7132</v>
      </c>
      <c r="B7139" s="612">
        <v>43956.361111111109</v>
      </c>
      <c r="C7139" s="405" t="s">
        <v>2110</v>
      </c>
      <c r="D7139" s="384">
        <v>1641</v>
      </c>
      <c r="E7139">
        <v>0.14000000000000001</v>
      </c>
      <c r="F7139">
        <v>1.09155</v>
      </c>
      <c r="G7139" s="384">
        <v>0</v>
      </c>
      <c r="H7139">
        <v>1.0916399999999999</v>
      </c>
    </row>
    <row r="7140" spans="1:10">
      <c r="A7140">
        <v>7142</v>
      </c>
      <c r="B7140" s="612">
        <v>43956.373611111114</v>
      </c>
      <c r="C7140" s="405" t="s">
        <v>2110</v>
      </c>
      <c r="D7140" s="384">
        <v>1641</v>
      </c>
      <c r="E7140">
        <v>0.14000000000000001</v>
      </c>
      <c r="F7140">
        <v>1.09155</v>
      </c>
      <c r="G7140" s="384">
        <v>0</v>
      </c>
      <c r="H7140">
        <v>1.08945</v>
      </c>
    </row>
    <row r="7141" spans="1:10">
      <c r="A7141">
        <v>7177</v>
      </c>
      <c r="B7141" s="612">
        <v>43957.256249999999</v>
      </c>
      <c r="C7141" s="405" t="s">
        <v>2110</v>
      </c>
      <c r="D7141" s="384">
        <v>1641</v>
      </c>
      <c r="E7141">
        <v>0.14000000000000001</v>
      </c>
      <c r="F7141">
        <v>1.09155</v>
      </c>
      <c r="G7141" s="384">
        <v>0</v>
      </c>
      <c r="H7141">
        <v>1.0871200000000001</v>
      </c>
    </row>
    <row r="7142" spans="1:10">
      <c r="A7142">
        <v>7192</v>
      </c>
      <c r="B7142" s="612">
        <v>43957.349305555559</v>
      </c>
      <c r="C7142" s="405" t="s">
        <v>2110</v>
      </c>
      <c r="D7142" s="384">
        <v>1641</v>
      </c>
      <c r="E7142">
        <v>0.14000000000000001</v>
      </c>
      <c r="F7142">
        <v>1.09155</v>
      </c>
      <c r="G7142" s="384">
        <v>0</v>
      </c>
      <c r="H7142">
        <v>1.0846800000000001</v>
      </c>
    </row>
    <row r="7143" spans="1:10">
      <c r="A7143">
        <v>7242</v>
      </c>
      <c r="B7143" s="612">
        <v>43958.583333333336</v>
      </c>
      <c r="C7143" s="405" t="s">
        <v>2110</v>
      </c>
      <c r="D7143" s="384">
        <v>1641</v>
      </c>
      <c r="E7143">
        <v>0.14000000000000001</v>
      </c>
      <c r="F7143">
        <v>1.09155</v>
      </c>
      <c r="G7143" s="384">
        <v>0</v>
      </c>
      <c r="H7143">
        <v>1.08213</v>
      </c>
    </row>
    <row r="7144" spans="1:10">
      <c r="A7144">
        <v>7263</v>
      </c>
      <c r="B7144" s="612">
        <v>43958.732638888891</v>
      </c>
      <c r="C7144" s="405" t="s">
        <v>2054</v>
      </c>
      <c r="D7144" s="384">
        <v>1641</v>
      </c>
      <c r="E7144">
        <v>0.14000000000000001</v>
      </c>
      <c r="F7144">
        <v>1.08213</v>
      </c>
      <c r="G7144" s="384">
        <v>0</v>
      </c>
      <c r="H7144">
        <v>1.08213</v>
      </c>
      <c r="I7144">
        <v>-134.69</v>
      </c>
      <c r="J7144" s="384">
        <v>31312.14</v>
      </c>
    </row>
    <row r="7145" spans="1:10">
      <c r="A7145">
        <v>7102</v>
      </c>
      <c r="B7145" s="612">
        <v>43955.597222222219</v>
      </c>
      <c r="C7145" s="405" t="s">
        <v>97</v>
      </c>
      <c r="D7145" s="384">
        <v>1642</v>
      </c>
      <c r="E7145">
        <v>0.02</v>
      </c>
      <c r="F7145">
        <v>1.0915999999999999</v>
      </c>
      <c r="G7145" s="384">
        <v>0</v>
      </c>
      <c r="H7145">
        <v>0</v>
      </c>
    </row>
    <row r="7146" spans="1:10">
      <c r="A7146">
        <v>7103</v>
      </c>
      <c r="B7146" s="612">
        <v>43955.597222222219</v>
      </c>
      <c r="C7146" s="405" t="s">
        <v>2110</v>
      </c>
      <c r="D7146" s="384">
        <v>1642</v>
      </c>
      <c r="E7146">
        <v>0.02</v>
      </c>
      <c r="F7146">
        <v>1.0915999999999999</v>
      </c>
      <c r="G7146" s="384">
        <v>0</v>
      </c>
      <c r="H7146">
        <v>1.0906</v>
      </c>
    </row>
    <row r="7147" spans="1:10">
      <c r="A7147">
        <v>7104</v>
      </c>
      <c r="B7147" s="612">
        <v>43955.615277777775</v>
      </c>
      <c r="C7147" s="405" t="s">
        <v>2054</v>
      </c>
      <c r="D7147" s="384">
        <v>1642</v>
      </c>
      <c r="E7147">
        <v>0.02</v>
      </c>
      <c r="F7147">
        <v>1.0906</v>
      </c>
      <c r="G7147" s="384">
        <v>0</v>
      </c>
      <c r="H7147">
        <v>1.0906</v>
      </c>
      <c r="I7147">
        <v>2</v>
      </c>
      <c r="J7147" s="384">
        <v>31671.97</v>
      </c>
    </row>
    <row r="7148" spans="1:10">
      <c r="A7148">
        <v>7105</v>
      </c>
      <c r="B7148" s="612">
        <v>43955.625</v>
      </c>
      <c r="C7148" s="405" t="s">
        <v>97</v>
      </c>
      <c r="D7148" s="384">
        <v>1643</v>
      </c>
      <c r="E7148">
        <v>0.02</v>
      </c>
      <c r="F7148">
        <v>1.0915900000000001</v>
      </c>
      <c r="G7148" s="384">
        <v>0</v>
      </c>
      <c r="H7148">
        <v>0</v>
      </c>
    </row>
    <row r="7149" spans="1:10">
      <c r="A7149">
        <v>7106</v>
      </c>
      <c r="B7149" s="612">
        <v>43955.625</v>
      </c>
      <c r="C7149" s="405" t="s">
        <v>2110</v>
      </c>
      <c r="D7149" s="384">
        <v>1643</v>
      </c>
      <c r="E7149">
        <v>0.02</v>
      </c>
      <c r="F7149">
        <v>1.0915900000000001</v>
      </c>
      <c r="G7149" s="384">
        <v>0</v>
      </c>
      <c r="H7149">
        <v>1.0905899999999999</v>
      </c>
    </row>
    <row r="7150" spans="1:10">
      <c r="A7150">
        <v>7107</v>
      </c>
      <c r="B7150" s="612">
        <v>43955.633333333331</v>
      </c>
      <c r="C7150" s="405" t="s">
        <v>2054</v>
      </c>
      <c r="D7150" s="384">
        <v>1643</v>
      </c>
      <c r="E7150">
        <v>0.02</v>
      </c>
      <c r="F7150">
        <v>1.0905899999999999</v>
      </c>
      <c r="G7150" s="384">
        <v>0</v>
      </c>
      <c r="H7150">
        <v>1.0905899999999999</v>
      </c>
      <c r="I7150">
        <v>2</v>
      </c>
      <c r="J7150" s="384">
        <v>31673.97</v>
      </c>
    </row>
    <row r="7151" spans="1:10">
      <c r="A7151">
        <v>7108</v>
      </c>
      <c r="B7151" s="612">
        <v>43955.643750000003</v>
      </c>
      <c r="C7151" s="405" t="s">
        <v>97</v>
      </c>
      <c r="D7151" s="384">
        <v>1644</v>
      </c>
      <c r="E7151">
        <v>0.02</v>
      </c>
      <c r="F7151">
        <v>1.0911200000000001</v>
      </c>
      <c r="G7151" s="384">
        <v>0</v>
      </c>
      <c r="H7151">
        <v>0</v>
      </c>
    </row>
    <row r="7152" spans="1:10">
      <c r="A7152">
        <v>7109</v>
      </c>
      <c r="B7152" s="612">
        <v>43955.643750000003</v>
      </c>
      <c r="C7152" s="405" t="s">
        <v>2110</v>
      </c>
      <c r="D7152" s="384">
        <v>1644</v>
      </c>
      <c r="E7152">
        <v>0.02</v>
      </c>
      <c r="F7152">
        <v>1.0911200000000001</v>
      </c>
      <c r="G7152" s="384">
        <v>0</v>
      </c>
      <c r="H7152">
        <v>1.09012</v>
      </c>
    </row>
    <row r="7153" spans="1:10">
      <c r="A7153">
        <v>7110</v>
      </c>
      <c r="B7153" s="612">
        <v>43955.686111111114</v>
      </c>
      <c r="C7153" s="405" t="s">
        <v>2054</v>
      </c>
      <c r="D7153" s="384">
        <v>1644</v>
      </c>
      <c r="E7153">
        <v>0.02</v>
      </c>
      <c r="F7153">
        <v>1.09012</v>
      </c>
      <c r="G7153" s="384">
        <v>0</v>
      </c>
      <c r="H7153">
        <v>1.09012</v>
      </c>
      <c r="I7153">
        <v>2</v>
      </c>
      <c r="J7153" s="384">
        <v>31675.97</v>
      </c>
    </row>
    <row r="7154" spans="1:10">
      <c r="A7154">
        <v>7111</v>
      </c>
      <c r="B7154" s="612">
        <v>43955.847222222219</v>
      </c>
      <c r="C7154" s="405" t="s">
        <v>97</v>
      </c>
      <c r="D7154" s="384">
        <v>1645</v>
      </c>
      <c r="E7154">
        <v>0.02</v>
      </c>
      <c r="F7154">
        <v>1.0904199999999999</v>
      </c>
      <c r="G7154" s="384">
        <v>0</v>
      </c>
      <c r="H7154">
        <v>0</v>
      </c>
    </row>
    <row r="7155" spans="1:10">
      <c r="A7155">
        <v>7112</v>
      </c>
      <c r="B7155" s="612">
        <v>43955.847222222219</v>
      </c>
      <c r="C7155" s="405" t="s">
        <v>2110</v>
      </c>
      <c r="D7155" s="384">
        <v>1645</v>
      </c>
      <c r="E7155">
        <v>0.02</v>
      </c>
      <c r="F7155">
        <v>1.0904199999999999</v>
      </c>
      <c r="G7155" s="384">
        <v>0</v>
      </c>
      <c r="H7155">
        <v>1.0894200000000001</v>
      </c>
    </row>
    <row r="7156" spans="1:10">
      <c r="A7156">
        <v>7113</v>
      </c>
      <c r="B7156" s="612">
        <v>43956.292361111111</v>
      </c>
      <c r="C7156" s="405" t="s">
        <v>2054</v>
      </c>
      <c r="D7156" s="384">
        <v>1645</v>
      </c>
      <c r="E7156">
        <v>0.02</v>
      </c>
      <c r="F7156">
        <v>1.0894200000000001</v>
      </c>
      <c r="G7156" s="384">
        <v>0</v>
      </c>
      <c r="H7156">
        <v>1.0894200000000001</v>
      </c>
      <c r="I7156">
        <v>2.02</v>
      </c>
      <c r="J7156" s="384">
        <v>31678</v>
      </c>
    </row>
    <row r="7157" spans="1:10">
      <c r="A7157">
        <v>7114</v>
      </c>
      <c r="B7157" s="612">
        <v>43956.292361111111</v>
      </c>
      <c r="C7157" s="405" t="s">
        <v>96</v>
      </c>
      <c r="D7157" s="384">
        <v>1646</v>
      </c>
      <c r="E7157">
        <v>0.23</v>
      </c>
      <c r="F7157">
        <v>1.08948</v>
      </c>
      <c r="G7157" s="384">
        <v>0</v>
      </c>
      <c r="H7157">
        <v>0</v>
      </c>
    </row>
    <row r="7158" spans="1:10">
      <c r="A7158">
        <v>7115</v>
      </c>
      <c r="B7158" s="612">
        <v>43956.292361111111</v>
      </c>
      <c r="C7158" s="405" t="s">
        <v>2110</v>
      </c>
      <c r="D7158" s="384">
        <v>1646</v>
      </c>
      <c r="E7158">
        <v>0.23</v>
      </c>
      <c r="F7158">
        <v>1.08948</v>
      </c>
      <c r="G7158" s="384">
        <v>0</v>
      </c>
      <c r="H7158">
        <v>1.09348</v>
      </c>
    </row>
    <row r="7159" spans="1:10">
      <c r="A7159">
        <v>7131</v>
      </c>
      <c r="B7159" s="612">
        <v>43956.361111111109</v>
      </c>
      <c r="C7159" s="405" t="s">
        <v>2110</v>
      </c>
      <c r="D7159" s="384">
        <v>1646</v>
      </c>
      <c r="E7159">
        <v>0.23</v>
      </c>
      <c r="F7159">
        <v>1.08948</v>
      </c>
      <c r="G7159" s="384">
        <v>0</v>
      </c>
      <c r="H7159">
        <v>1.0916399999999999</v>
      </c>
    </row>
    <row r="7160" spans="1:10">
      <c r="A7160">
        <v>7141</v>
      </c>
      <c r="B7160" s="612">
        <v>43956.373611111114</v>
      </c>
      <c r="C7160" s="405" t="s">
        <v>2110</v>
      </c>
      <c r="D7160" s="384">
        <v>1646</v>
      </c>
      <c r="E7160">
        <v>0.23</v>
      </c>
      <c r="F7160">
        <v>1.08948</v>
      </c>
      <c r="G7160" s="384">
        <v>0</v>
      </c>
      <c r="H7160">
        <v>1.08945</v>
      </c>
    </row>
    <row r="7161" spans="1:10">
      <c r="A7161">
        <v>7176</v>
      </c>
      <c r="B7161" s="612">
        <v>43957.256249999999</v>
      </c>
      <c r="C7161" s="405" t="s">
        <v>2110</v>
      </c>
      <c r="D7161" s="384">
        <v>1646</v>
      </c>
      <c r="E7161">
        <v>0.23</v>
      </c>
      <c r="F7161">
        <v>1.08948</v>
      </c>
      <c r="G7161" s="384">
        <v>0</v>
      </c>
      <c r="H7161">
        <v>1.0871200000000001</v>
      </c>
    </row>
    <row r="7162" spans="1:10">
      <c r="A7162">
        <v>7191</v>
      </c>
      <c r="B7162" s="612">
        <v>43957.349305555559</v>
      </c>
      <c r="C7162" s="405" t="s">
        <v>2110</v>
      </c>
      <c r="D7162" s="384">
        <v>1646</v>
      </c>
      <c r="E7162">
        <v>0.23</v>
      </c>
      <c r="F7162">
        <v>1.08948</v>
      </c>
      <c r="G7162" s="384">
        <v>0</v>
      </c>
      <c r="H7162">
        <v>1.0846800000000001</v>
      </c>
    </row>
    <row r="7163" spans="1:10">
      <c r="A7163">
        <v>7241</v>
      </c>
      <c r="B7163" s="612">
        <v>43958.583333333336</v>
      </c>
      <c r="C7163" s="405" t="s">
        <v>2110</v>
      </c>
      <c r="D7163" s="384">
        <v>1646</v>
      </c>
      <c r="E7163">
        <v>0.23</v>
      </c>
      <c r="F7163">
        <v>1.08948</v>
      </c>
      <c r="G7163" s="384">
        <v>0</v>
      </c>
      <c r="H7163">
        <v>1.08213</v>
      </c>
    </row>
    <row r="7164" spans="1:10">
      <c r="A7164">
        <v>7264</v>
      </c>
      <c r="B7164" s="612">
        <v>43958.732638888891</v>
      </c>
      <c r="C7164" s="405" t="s">
        <v>2054</v>
      </c>
      <c r="D7164" s="384">
        <v>1646</v>
      </c>
      <c r="E7164">
        <v>0.23</v>
      </c>
      <c r="F7164">
        <v>1.08213</v>
      </c>
      <c r="G7164" s="384">
        <v>0</v>
      </c>
      <c r="H7164">
        <v>1.08213</v>
      </c>
      <c r="I7164">
        <v>-172.75</v>
      </c>
      <c r="J7164" s="384">
        <v>31139.4</v>
      </c>
    </row>
    <row r="7165" spans="1:10">
      <c r="A7165">
        <v>7122</v>
      </c>
      <c r="B7165" s="612">
        <v>43956.329861111109</v>
      </c>
      <c r="C7165" s="405" t="s">
        <v>97</v>
      </c>
      <c r="D7165" s="384">
        <v>1647</v>
      </c>
      <c r="E7165">
        <v>0.02</v>
      </c>
      <c r="F7165">
        <v>1.0896999999999999</v>
      </c>
      <c r="G7165" s="384">
        <v>0</v>
      </c>
      <c r="H7165">
        <v>0</v>
      </c>
    </row>
    <row r="7166" spans="1:10">
      <c r="A7166">
        <v>7123</v>
      </c>
      <c r="B7166" s="612">
        <v>43956.329861111109</v>
      </c>
      <c r="C7166" s="405" t="s">
        <v>2110</v>
      </c>
      <c r="D7166" s="384">
        <v>1647</v>
      </c>
      <c r="E7166">
        <v>0.02</v>
      </c>
      <c r="F7166">
        <v>1.0896999999999999</v>
      </c>
      <c r="G7166" s="384">
        <v>0</v>
      </c>
      <c r="H7166">
        <v>1.0887</v>
      </c>
    </row>
    <row r="7167" spans="1:10">
      <c r="A7167">
        <v>7126</v>
      </c>
      <c r="B7167" s="612">
        <v>43956.341666666667</v>
      </c>
      <c r="C7167" s="405" t="s">
        <v>2110</v>
      </c>
      <c r="D7167" s="384">
        <v>1647</v>
      </c>
      <c r="E7167">
        <v>0.02</v>
      </c>
      <c r="F7167">
        <v>1.0896999999999999</v>
      </c>
      <c r="G7167" s="384">
        <v>0</v>
      </c>
      <c r="H7167">
        <v>1.0894999999999999</v>
      </c>
    </row>
    <row r="7168" spans="1:10">
      <c r="A7168">
        <v>7127</v>
      </c>
      <c r="B7168" s="612">
        <v>43956.356249999997</v>
      </c>
      <c r="C7168" s="405" t="s">
        <v>2054</v>
      </c>
      <c r="D7168" s="384">
        <v>1647</v>
      </c>
      <c r="E7168">
        <v>0.02</v>
      </c>
      <c r="F7168">
        <v>1.0894999999999999</v>
      </c>
      <c r="G7168" s="384">
        <v>0</v>
      </c>
      <c r="H7168">
        <v>1.0894999999999999</v>
      </c>
      <c r="I7168">
        <v>0.4</v>
      </c>
      <c r="J7168" s="384">
        <v>31678.400000000001</v>
      </c>
    </row>
    <row r="7169" spans="1:10">
      <c r="A7169">
        <v>7124</v>
      </c>
      <c r="B7169" s="612">
        <v>43956.341666666667</v>
      </c>
      <c r="C7169" s="405" t="s">
        <v>97</v>
      </c>
      <c r="D7169" s="384">
        <v>1648</v>
      </c>
      <c r="E7169">
        <v>0.02</v>
      </c>
      <c r="F7169">
        <v>1.0912999999999999</v>
      </c>
      <c r="G7169" s="384">
        <v>0</v>
      </c>
      <c r="H7169">
        <v>0</v>
      </c>
    </row>
    <row r="7170" spans="1:10">
      <c r="A7170">
        <v>7125</v>
      </c>
      <c r="B7170" s="612">
        <v>43956.341666666667</v>
      </c>
      <c r="C7170" s="405" t="s">
        <v>2110</v>
      </c>
      <c r="D7170" s="384">
        <v>1648</v>
      </c>
      <c r="E7170">
        <v>0.02</v>
      </c>
      <c r="F7170">
        <v>1.0912999999999999</v>
      </c>
      <c r="G7170" s="384">
        <v>0</v>
      </c>
      <c r="H7170">
        <v>1.0894999999999999</v>
      </c>
    </row>
    <row r="7171" spans="1:10">
      <c r="A7171">
        <v>7128</v>
      </c>
      <c r="B7171" s="612">
        <v>43956.356249999997</v>
      </c>
      <c r="C7171" s="405" t="s">
        <v>2054</v>
      </c>
      <c r="D7171" s="384">
        <v>1648</v>
      </c>
      <c r="E7171">
        <v>0.02</v>
      </c>
      <c r="F7171">
        <v>1.0894999999999999</v>
      </c>
      <c r="G7171" s="384">
        <v>0</v>
      </c>
      <c r="H7171">
        <v>1.0894999999999999</v>
      </c>
      <c r="I7171">
        <v>3.6</v>
      </c>
      <c r="J7171" s="384">
        <v>31682</v>
      </c>
    </row>
    <row r="7172" spans="1:10">
      <c r="A7172">
        <v>7129</v>
      </c>
      <c r="B7172" s="612">
        <v>43956.361111111109</v>
      </c>
      <c r="C7172" s="405" t="s">
        <v>96</v>
      </c>
      <c r="D7172" s="384">
        <v>1649</v>
      </c>
      <c r="E7172">
        <v>0.38</v>
      </c>
      <c r="F7172">
        <v>1.08734</v>
      </c>
      <c r="G7172" s="384">
        <v>0</v>
      </c>
      <c r="H7172">
        <v>0</v>
      </c>
    </row>
    <row r="7173" spans="1:10">
      <c r="A7173">
        <v>7130</v>
      </c>
      <c r="B7173" s="612">
        <v>43956.361111111109</v>
      </c>
      <c r="C7173" s="405" t="s">
        <v>2110</v>
      </c>
      <c r="D7173" s="384">
        <v>1649</v>
      </c>
      <c r="E7173">
        <v>0.38</v>
      </c>
      <c r="F7173">
        <v>1.08734</v>
      </c>
      <c r="G7173" s="384">
        <v>0</v>
      </c>
      <c r="H7173">
        <v>1.0916399999999999</v>
      </c>
    </row>
    <row r="7174" spans="1:10">
      <c r="A7174">
        <v>7140</v>
      </c>
      <c r="B7174" s="612">
        <v>43956.373611111114</v>
      </c>
      <c r="C7174" s="405" t="s">
        <v>2110</v>
      </c>
      <c r="D7174" s="384">
        <v>1649</v>
      </c>
      <c r="E7174">
        <v>0.38</v>
      </c>
      <c r="F7174">
        <v>1.08734</v>
      </c>
      <c r="G7174" s="384">
        <v>0</v>
      </c>
      <c r="H7174">
        <v>1.08945</v>
      </c>
    </row>
    <row r="7175" spans="1:10">
      <c r="A7175">
        <v>7175</v>
      </c>
      <c r="B7175" s="612">
        <v>43957.256249999999</v>
      </c>
      <c r="C7175" s="405" t="s">
        <v>2110</v>
      </c>
      <c r="D7175" s="384">
        <v>1649</v>
      </c>
      <c r="E7175">
        <v>0.38</v>
      </c>
      <c r="F7175">
        <v>1.08734</v>
      </c>
      <c r="G7175" s="384">
        <v>0</v>
      </c>
      <c r="H7175">
        <v>1.0871200000000001</v>
      </c>
    </row>
    <row r="7176" spans="1:10">
      <c r="A7176">
        <v>7190</v>
      </c>
      <c r="B7176" s="612">
        <v>43957.349305555559</v>
      </c>
      <c r="C7176" s="405" t="s">
        <v>2110</v>
      </c>
      <c r="D7176" s="384">
        <v>1649</v>
      </c>
      <c r="E7176">
        <v>0.38</v>
      </c>
      <c r="F7176">
        <v>1.08734</v>
      </c>
      <c r="G7176" s="384">
        <v>0</v>
      </c>
      <c r="H7176">
        <v>1.0846800000000001</v>
      </c>
    </row>
    <row r="7177" spans="1:10">
      <c r="A7177">
        <v>7240</v>
      </c>
      <c r="B7177" s="612">
        <v>43958.583333333336</v>
      </c>
      <c r="C7177" s="405" t="s">
        <v>2110</v>
      </c>
      <c r="D7177" s="384">
        <v>1649</v>
      </c>
      <c r="E7177">
        <v>0.38</v>
      </c>
      <c r="F7177">
        <v>1.08734</v>
      </c>
      <c r="G7177" s="384">
        <v>0</v>
      </c>
      <c r="H7177">
        <v>1.08213</v>
      </c>
    </row>
    <row r="7178" spans="1:10">
      <c r="A7178">
        <v>7265</v>
      </c>
      <c r="B7178" s="612">
        <v>43958.732638888891</v>
      </c>
      <c r="C7178" s="405" t="s">
        <v>2054</v>
      </c>
      <c r="D7178" s="384">
        <v>1649</v>
      </c>
      <c r="E7178">
        <v>0.38</v>
      </c>
      <c r="F7178">
        <v>1.08213</v>
      </c>
      <c r="G7178" s="384">
        <v>0</v>
      </c>
      <c r="H7178">
        <v>1.08213</v>
      </c>
      <c r="I7178">
        <v>-204.09</v>
      </c>
      <c r="J7178" s="384">
        <v>30935.31</v>
      </c>
    </row>
    <row r="7179" spans="1:10">
      <c r="A7179">
        <v>7138</v>
      </c>
      <c r="B7179" s="612">
        <v>43956.373611111114</v>
      </c>
      <c r="C7179" s="405" t="s">
        <v>96</v>
      </c>
      <c r="D7179" s="384">
        <v>1650</v>
      </c>
      <c r="E7179">
        <v>0.64</v>
      </c>
      <c r="F7179">
        <v>1.08504</v>
      </c>
      <c r="G7179" s="384">
        <v>0</v>
      </c>
      <c r="H7179">
        <v>0</v>
      </c>
    </row>
    <row r="7180" spans="1:10">
      <c r="A7180">
        <v>7139</v>
      </c>
      <c r="B7180" s="612">
        <v>43956.373611111114</v>
      </c>
      <c r="C7180" s="405" t="s">
        <v>2110</v>
      </c>
      <c r="D7180" s="384">
        <v>1650</v>
      </c>
      <c r="E7180">
        <v>0.64</v>
      </c>
      <c r="F7180">
        <v>1.08504</v>
      </c>
      <c r="G7180" s="384">
        <v>0</v>
      </c>
      <c r="H7180">
        <v>1.08945</v>
      </c>
    </row>
    <row r="7181" spans="1:10">
      <c r="A7181">
        <v>7174</v>
      </c>
      <c r="B7181" s="612">
        <v>43957.256249999999</v>
      </c>
      <c r="C7181" s="405" t="s">
        <v>2110</v>
      </c>
      <c r="D7181" s="384">
        <v>1650</v>
      </c>
      <c r="E7181">
        <v>0.64</v>
      </c>
      <c r="F7181">
        <v>1.08504</v>
      </c>
      <c r="G7181" s="384">
        <v>0</v>
      </c>
      <c r="H7181">
        <v>1.0871200000000001</v>
      </c>
    </row>
    <row r="7182" spans="1:10">
      <c r="A7182">
        <v>7189</v>
      </c>
      <c r="B7182" s="612">
        <v>43957.349305555559</v>
      </c>
      <c r="C7182" s="405" t="s">
        <v>2110</v>
      </c>
      <c r="D7182" s="384">
        <v>1650</v>
      </c>
      <c r="E7182">
        <v>0.64</v>
      </c>
      <c r="F7182">
        <v>1.08504</v>
      </c>
      <c r="G7182" s="384">
        <v>0</v>
      </c>
      <c r="H7182">
        <v>1.0846800000000001</v>
      </c>
    </row>
    <row r="7183" spans="1:10">
      <c r="A7183">
        <v>7239</v>
      </c>
      <c r="B7183" s="612">
        <v>43958.583333333336</v>
      </c>
      <c r="C7183" s="405" t="s">
        <v>2110</v>
      </c>
      <c r="D7183" s="384">
        <v>1650</v>
      </c>
      <c r="E7183">
        <v>0.64</v>
      </c>
      <c r="F7183">
        <v>1.08504</v>
      </c>
      <c r="G7183" s="384">
        <v>0</v>
      </c>
      <c r="H7183">
        <v>1.08213</v>
      </c>
    </row>
    <row r="7184" spans="1:10">
      <c r="A7184">
        <v>7266</v>
      </c>
      <c r="B7184" s="612">
        <v>43958.732638888891</v>
      </c>
      <c r="C7184" s="405" t="s">
        <v>2054</v>
      </c>
      <c r="D7184" s="384">
        <v>1650</v>
      </c>
      <c r="E7184">
        <v>0.64</v>
      </c>
      <c r="F7184">
        <v>1.08213</v>
      </c>
      <c r="G7184" s="384">
        <v>0</v>
      </c>
      <c r="H7184">
        <v>1.08213</v>
      </c>
      <c r="I7184">
        <v>-196.52</v>
      </c>
      <c r="J7184" s="384">
        <v>30738.79</v>
      </c>
    </row>
    <row r="7185" spans="1:10">
      <c r="A7185">
        <v>7148</v>
      </c>
      <c r="B7185" s="612">
        <v>43956.386805555558</v>
      </c>
      <c r="C7185" s="405" t="s">
        <v>97</v>
      </c>
      <c r="D7185" s="384">
        <v>1651</v>
      </c>
      <c r="E7185">
        <v>0.02</v>
      </c>
      <c r="F7185">
        <v>1.0832900000000001</v>
      </c>
      <c r="G7185" s="384">
        <v>0</v>
      </c>
      <c r="H7185">
        <v>0</v>
      </c>
    </row>
    <row r="7186" spans="1:10">
      <c r="A7186">
        <v>7149</v>
      </c>
      <c r="B7186" s="612">
        <v>43956.386805555558</v>
      </c>
      <c r="C7186" s="405" t="s">
        <v>2110</v>
      </c>
      <c r="D7186" s="384">
        <v>1651</v>
      </c>
      <c r="E7186">
        <v>0.02</v>
      </c>
      <c r="F7186">
        <v>1.0832900000000001</v>
      </c>
      <c r="G7186" s="384">
        <v>0</v>
      </c>
      <c r="H7186">
        <v>1.08229</v>
      </c>
    </row>
    <row r="7187" spans="1:10">
      <c r="A7187">
        <v>7152</v>
      </c>
      <c r="B7187" s="612">
        <v>43956.413888888892</v>
      </c>
      <c r="C7187" s="405" t="s">
        <v>2110</v>
      </c>
      <c r="D7187" s="384">
        <v>1651</v>
      </c>
      <c r="E7187">
        <v>0.02</v>
      </c>
      <c r="F7187">
        <v>1.0832900000000001</v>
      </c>
      <c r="G7187" s="384">
        <v>0</v>
      </c>
      <c r="H7187">
        <v>1.0831</v>
      </c>
    </row>
    <row r="7188" spans="1:10">
      <c r="A7188">
        <v>7156</v>
      </c>
      <c r="B7188" s="612">
        <v>43956.554166666669</v>
      </c>
      <c r="C7188" s="405" t="s">
        <v>2110</v>
      </c>
      <c r="D7188" s="384">
        <v>1651</v>
      </c>
      <c r="E7188">
        <v>0.02</v>
      </c>
      <c r="F7188">
        <v>1.0832900000000001</v>
      </c>
      <c r="G7188" s="384">
        <v>0</v>
      </c>
      <c r="H7188">
        <v>1.0841400000000001</v>
      </c>
    </row>
    <row r="7189" spans="1:10">
      <c r="A7189">
        <v>7161</v>
      </c>
      <c r="B7189" s="612">
        <v>43956.572916666664</v>
      </c>
      <c r="C7189" s="405" t="s">
        <v>2110</v>
      </c>
      <c r="D7189" s="384">
        <v>1651</v>
      </c>
      <c r="E7189">
        <v>0.02</v>
      </c>
      <c r="F7189">
        <v>1.0832900000000001</v>
      </c>
      <c r="G7189" s="384">
        <v>0</v>
      </c>
      <c r="H7189">
        <v>1.08544</v>
      </c>
    </row>
    <row r="7190" spans="1:10">
      <c r="A7190">
        <v>7162</v>
      </c>
      <c r="B7190" s="612">
        <v>43956.618055555555</v>
      </c>
      <c r="C7190" s="405" t="s">
        <v>2054</v>
      </c>
      <c r="D7190" s="384">
        <v>1651</v>
      </c>
      <c r="E7190">
        <v>0.02</v>
      </c>
      <c r="F7190">
        <v>1.08544</v>
      </c>
      <c r="G7190" s="384">
        <v>0</v>
      </c>
      <c r="H7190">
        <v>1.08544</v>
      </c>
      <c r="I7190">
        <v>-4.3</v>
      </c>
      <c r="J7190" s="384">
        <v>31677.7</v>
      </c>
    </row>
    <row r="7191" spans="1:10">
      <c r="A7191">
        <v>7150</v>
      </c>
      <c r="B7191" s="612">
        <v>43956.413888888892</v>
      </c>
      <c r="C7191" s="405" t="s">
        <v>97</v>
      </c>
      <c r="D7191" s="384">
        <v>1652</v>
      </c>
      <c r="E7191">
        <v>0.02</v>
      </c>
      <c r="F7191">
        <v>1.0849</v>
      </c>
      <c r="G7191" s="384">
        <v>0</v>
      </c>
      <c r="H7191">
        <v>0</v>
      </c>
    </row>
    <row r="7192" spans="1:10">
      <c r="A7192">
        <v>7151</v>
      </c>
      <c r="B7192" s="612">
        <v>43956.413888888892</v>
      </c>
      <c r="C7192" s="405" t="s">
        <v>2110</v>
      </c>
      <c r="D7192" s="384">
        <v>1652</v>
      </c>
      <c r="E7192">
        <v>0.02</v>
      </c>
      <c r="F7192">
        <v>1.0849</v>
      </c>
      <c r="G7192" s="384">
        <v>0</v>
      </c>
      <c r="H7192">
        <v>1.0831</v>
      </c>
    </row>
    <row r="7193" spans="1:10">
      <c r="A7193">
        <v>7155</v>
      </c>
      <c r="B7193" s="612">
        <v>43956.554166666669</v>
      </c>
      <c r="C7193" s="405" t="s">
        <v>2110</v>
      </c>
      <c r="D7193" s="384">
        <v>1652</v>
      </c>
      <c r="E7193">
        <v>0.02</v>
      </c>
      <c r="F7193">
        <v>1.0849</v>
      </c>
      <c r="G7193" s="384">
        <v>0</v>
      </c>
      <c r="H7193">
        <v>1.0841400000000001</v>
      </c>
    </row>
    <row r="7194" spans="1:10">
      <c r="A7194">
        <v>7160</v>
      </c>
      <c r="B7194" s="612">
        <v>43956.572916666664</v>
      </c>
      <c r="C7194" s="405" t="s">
        <v>2110</v>
      </c>
      <c r="D7194" s="384">
        <v>1652</v>
      </c>
      <c r="E7194">
        <v>0.02</v>
      </c>
      <c r="F7194">
        <v>1.0849</v>
      </c>
      <c r="G7194" s="384">
        <v>0</v>
      </c>
      <c r="H7194">
        <v>1.08544</v>
      </c>
    </row>
    <row r="7195" spans="1:10">
      <c r="A7195">
        <v>7163</v>
      </c>
      <c r="B7195" s="612">
        <v>43956.618055555555</v>
      </c>
      <c r="C7195" s="405" t="s">
        <v>2054</v>
      </c>
      <c r="D7195" s="384">
        <v>1652</v>
      </c>
      <c r="E7195">
        <v>0.02</v>
      </c>
      <c r="F7195">
        <v>1.08544</v>
      </c>
      <c r="G7195" s="384">
        <v>0</v>
      </c>
      <c r="H7195">
        <v>1.08544</v>
      </c>
      <c r="I7195">
        <v>-1.08</v>
      </c>
      <c r="J7195" s="384">
        <v>31676.62</v>
      </c>
    </row>
    <row r="7196" spans="1:10">
      <c r="A7196">
        <v>7153</v>
      </c>
      <c r="B7196" s="612">
        <v>43956.554166666669</v>
      </c>
      <c r="C7196" s="405" t="s">
        <v>97</v>
      </c>
      <c r="D7196" s="384">
        <v>1653</v>
      </c>
      <c r="E7196">
        <v>0.03</v>
      </c>
      <c r="F7196">
        <v>1.0865400000000001</v>
      </c>
      <c r="G7196" s="384">
        <v>0</v>
      </c>
      <c r="H7196">
        <v>0</v>
      </c>
    </row>
    <row r="7197" spans="1:10">
      <c r="A7197">
        <v>7154</v>
      </c>
      <c r="B7197" s="612">
        <v>43956.554166666669</v>
      </c>
      <c r="C7197" s="405" t="s">
        <v>2110</v>
      </c>
      <c r="D7197" s="384">
        <v>1653</v>
      </c>
      <c r="E7197">
        <v>0.03</v>
      </c>
      <c r="F7197">
        <v>1.0865400000000001</v>
      </c>
      <c r="G7197" s="384">
        <v>0</v>
      </c>
      <c r="H7197">
        <v>1.0841400000000001</v>
      </c>
    </row>
    <row r="7198" spans="1:10">
      <c r="A7198">
        <v>7159</v>
      </c>
      <c r="B7198" s="612">
        <v>43956.572916666664</v>
      </c>
      <c r="C7198" s="405" t="s">
        <v>2110</v>
      </c>
      <c r="D7198" s="384">
        <v>1653</v>
      </c>
      <c r="E7198">
        <v>0.03</v>
      </c>
      <c r="F7198">
        <v>1.0865400000000001</v>
      </c>
      <c r="G7198" s="384">
        <v>0</v>
      </c>
      <c r="H7198">
        <v>1.08544</v>
      </c>
    </row>
    <row r="7199" spans="1:10">
      <c r="A7199">
        <v>7164</v>
      </c>
      <c r="B7199" s="612">
        <v>43956.618055555555</v>
      </c>
      <c r="C7199" s="405" t="s">
        <v>2054</v>
      </c>
      <c r="D7199" s="384">
        <v>1653</v>
      </c>
      <c r="E7199">
        <v>0.03</v>
      </c>
      <c r="F7199">
        <v>1.08544</v>
      </c>
      <c r="G7199" s="384">
        <v>0</v>
      </c>
      <c r="H7199">
        <v>1.08544</v>
      </c>
      <c r="I7199">
        <v>3.3</v>
      </c>
      <c r="J7199" s="384">
        <v>31679.919999999998</v>
      </c>
    </row>
    <row r="7200" spans="1:10">
      <c r="A7200">
        <v>7157</v>
      </c>
      <c r="B7200" s="612">
        <v>43956.572916666664</v>
      </c>
      <c r="C7200" s="405" t="s">
        <v>97</v>
      </c>
      <c r="D7200" s="384">
        <v>1654</v>
      </c>
      <c r="E7200">
        <v>0.05</v>
      </c>
      <c r="F7200">
        <v>1.08826</v>
      </c>
      <c r="G7200" s="384">
        <v>0</v>
      </c>
      <c r="H7200">
        <v>0</v>
      </c>
    </row>
    <row r="7201" spans="1:10">
      <c r="A7201">
        <v>7158</v>
      </c>
      <c r="B7201" s="612">
        <v>43956.572916666664</v>
      </c>
      <c r="C7201" s="405" t="s">
        <v>2110</v>
      </c>
      <c r="D7201" s="384">
        <v>1654</v>
      </c>
      <c r="E7201">
        <v>0.05</v>
      </c>
      <c r="F7201">
        <v>1.08826</v>
      </c>
      <c r="G7201" s="384">
        <v>0</v>
      </c>
      <c r="H7201">
        <v>1.08544</v>
      </c>
    </row>
    <row r="7202" spans="1:10">
      <c r="A7202">
        <v>7165</v>
      </c>
      <c r="B7202" s="612">
        <v>43956.618055555555</v>
      </c>
      <c r="C7202" s="405" t="s">
        <v>2054</v>
      </c>
      <c r="D7202" s="384">
        <v>1654</v>
      </c>
      <c r="E7202">
        <v>0.05</v>
      </c>
      <c r="F7202">
        <v>1.08544</v>
      </c>
      <c r="G7202" s="384">
        <v>0</v>
      </c>
      <c r="H7202">
        <v>1.08544</v>
      </c>
      <c r="I7202">
        <v>14.1</v>
      </c>
      <c r="J7202" s="384">
        <v>31694.02</v>
      </c>
    </row>
    <row r="7203" spans="1:10">
      <c r="A7203">
        <v>7166</v>
      </c>
      <c r="B7203" s="612">
        <v>43956.627083333333</v>
      </c>
      <c r="C7203" s="405" t="s">
        <v>97</v>
      </c>
      <c r="D7203" s="384">
        <v>1655</v>
      </c>
      <c r="E7203">
        <v>0.02</v>
      </c>
      <c r="F7203">
        <v>1.08443</v>
      </c>
      <c r="G7203" s="384">
        <v>0</v>
      </c>
      <c r="H7203">
        <v>0</v>
      </c>
    </row>
    <row r="7204" spans="1:10">
      <c r="A7204">
        <v>7167</v>
      </c>
      <c r="B7204" s="612">
        <v>43956.627083333333</v>
      </c>
      <c r="C7204" s="405" t="s">
        <v>2110</v>
      </c>
      <c r="D7204" s="384">
        <v>1655</v>
      </c>
      <c r="E7204">
        <v>0.02</v>
      </c>
      <c r="F7204">
        <v>1.08443</v>
      </c>
      <c r="G7204" s="384">
        <v>0</v>
      </c>
      <c r="H7204">
        <v>1.0834299999999999</v>
      </c>
    </row>
    <row r="7205" spans="1:10">
      <c r="A7205">
        <v>7168</v>
      </c>
      <c r="B7205" s="612">
        <v>43957.051388888889</v>
      </c>
      <c r="C7205" s="405" t="s">
        <v>2054</v>
      </c>
      <c r="D7205" s="384">
        <v>1655</v>
      </c>
      <c r="E7205">
        <v>0.02</v>
      </c>
      <c r="F7205">
        <v>1.0834299999999999</v>
      </c>
      <c r="G7205" s="384">
        <v>0</v>
      </c>
      <c r="H7205">
        <v>1.0834299999999999</v>
      </c>
      <c r="I7205">
        <v>2.02</v>
      </c>
      <c r="J7205" s="384">
        <v>31696.04</v>
      </c>
    </row>
    <row r="7206" spans="1:10">
      <c r="A7206">
        <v>7169</v>
      </c>
      <c r="B7206" s="612">
        <v>43957.070833333331</v>
      </c>
      <c r="C7206" s="405" t="s">
        <v>97</v>
      </c>
      <c r="D7206" s="384">
        <v>1656</v>
      </c>
      <c r="E7206">
        <v>0.02</v>
      </c>
      <c r="F7206">
        <v>1.0840700000000001</v>
      </c>
      <c r="G7206" s="384">
        <v>0</v>
      </c>
      <c r="H7206">
        <v>0</v>
      </c>
    </row>
    <row r="7207" spans="1:10">
      <c r="A7207">
        <v>7170</v>
      </c>
      <c r="B7207" s="612">
        <v>43957.070833333331</v>
      </c>
      <c r="C7207" s="405" t="s">
        <v>2110</v>
      </c>
      <c r="D7207" s="384">
        <v>1656</v>
      </c>
      <c r="E7207">
        <v>0.02</v>
      </c>
      <c r="F7207">
        <v>1.0840700000000001</v>
      </c>
      <c r="G7207" s="384">
        <v>0</v>
      </c>
      <c r="H7207">
        <v>1.08307</v>
      </c>
    </row>
    <row r="7208" spans="1:10">
      <c r="A7208">
        <v>7171</v>
      </c>
      <c r="B7208" s="612">
        <v>43957.254861111112</v>
      </c>
      <c r="C7208" s="405" t="s">
        <v>2054</v>
      </c>
      <c r="D7208" s="384">
        <v>1656</v>
      </c>
      <c r="E7208">
        <v>0.02</v>
      </c>
      <c r="F7208">
        <v>1.08307</v>
      </c>
      <c r="G7208" s="384">
        <v>0</v>
      </c>
      <c r="H7208">
        <v>1.08307</v>
      </c>
      <c r="I7208">
        <v>2</v>
      </c>
      <c r="J7208" s="384">
        <v>31698.04</v>
      </c>
    </row>
    <row r="7209" spans="1:10">
      <c r="A7209">
        <v>7172</v>
      </c>
      <c r="B7209" s="612">
        <v>43957.256249999999</v>
      </c>
      <c r="C7209" s="405" t="s">
        <v>96</v>
      </c>
      <c r="D7209" s="384">
        <v>1657</v>
      </c>
      <c r="E7209">
        <v>1.1100000000000001</v>
      </c>
      <c r="F7209">
        <v>1.08273</v>
      </c>
      <c r="G7209" s="384">
        <v>0</v>
      </c>
      <c r="H7209">
        <v>0</v>
      </c>
    </row>
    <row r="7210" spans="1:10">
      <c r="A7210">
        <v>7173</v>
      </c>
      <c r="B7210" s="612">
        <v>43957.256249999999</v>
      </c>
      <c r="C7210" s="405" t="s">
        <v>2110</v>
      </c>
      <c r="D7210" s="384">
        <v>1657</v>
      </c>
      <c r="E7210">
        <v>1.1100000000000001</v>
      </c>
      <c r="F7210">
        <v>1.08273</v>
      </c>
      <c r="G7210" s="384">
        <v>0</v>
      </c>
      <c r="H7210">
        <v>1.0871200000000001</v>
      </c>
    </row>
    <row r="7211" spans="1:10">
      <c r="A7211">
        <v>7188</v>
      </c>
      <c r="B7211" s="612">
        <v>43957.349305555559</v>
      </c>
      <c r="C7211" s="405" t="s">
        <v>2110</v>
      </c>
      <c r="D7211" s="384">
        <v>1657</v>
      </c>
      <c r="E7211">
        <v>1.1100000000000001</v>
      </c>
      <c r="F7211">
        <v>1.08273</v>
      </c>
      <c r="G7211" s="384">
        <v>0</v>
      </c>
      <c r="H7211">
        <v>1.0846800000000001</v>
      </c>
    </row>
    <row r="7212" spans="1:10">
      <c r="A7212">
        <v>7238</v>
      </c>
      <c r="B7212" s="612">
        <v>43958.583333333336</v>
      </c>
      <c r="C7212" s="405" t="s">
        <v>2110</v>
      </c>
      <c r="D7212" s="384">
        <v>1657</v>
      </c>
      <c r="E7212">
        <v>1.1100000000000001</v>
      </c>
      <c r="F7212">
        <v>1.08273</v>
      </c>
      <c r="G7212" s="384">
        <v>0</v>
      </c>
      <c r="H7212">
        <v>1.08213</v>
      </c>
    </row>
    <row r="7213" spans="1:10">
      <c r="A7213">
        <v>7267</v>
      </c>
      <c r="B7213" s="612">
        <v>43958.732638888891</v>
      </c>
      <c r="C7213" s="405" t="s">
        <v>2054</v>
      </c>
      <c r="D7213" s="384">
        <v>1657</v>
      </c>
      <c r="E7213">
        <v>1.1100000000000001</v>
      </c>
      <c r="F7213">
        <v>1.08213</v>
      </c>
      <c r="G7213" s="384">
        <v>0</v>
      </c>
      <c r="H7213">
        <v>1.08213</v>
      </c>
      <c r="I7213">
        <v>-79.98</v>
      </c>
      <c r="J7213" s="384">
        <v>30658.81</v>
      </c>
    </row>
    <row r="7214" spans="1:10">
      <c r="A7214">
        <v>7183</v>
      </c>
      <c r="B7214" s="612">
        <v>43957.272916666669</v>
      </c>
      <c r="C7214" s="405" t="s">
        <v>97</v>
      </c>
      <c r="D7214" s="384">
        <v>1658</v>
      </c>
      <c r="E7214">
        <v>0.02</v>
      </c>
      <c r="F7214">
        <v>1.0825899999999999</v>
      </c>
      <c r="G7214" s="384">
        <v>0</v>
      </c>
      <c r="H7214">
        <v>0</v>
      </c>
    </row>
    <row r="7215" spans="1:10">
      <c r="A7215">
        <v>7184</v>
      </c>
      <c r="B7215" s="612">
        <v>43957.272916666669</v>
      </c>
      <c r="C7215" s="405" t="s">
        <v>2110</v>
      </c>
      <c r="D7215" s="384">
        <v>1658</v>
      </c>
      <c r="E7215">
        <v>0.02</v>
      </c>
      <c r="F7215">
        <v>1.0825899999999999</v>
      </c>
      <c r="G7215" s="384">
        <v>0</v>
      </c>
      <c r="H7215">
        <v>1.0815900000000001</v>
      </c>
    </row>
    <row r="7216" spans="1:10">
      <c r="A7216">
        <v>7185</v>
      </c>
      <c r="B7216" s="612">
        <v>43957.340277777781</v>
      </c>
      <c r="C7216" s="405" t="s">
        <v>2054</v>
      </c>
      <c r="D7216" s="384">
        <v>1658</v>
      </c>
      <c r="E7216">
        <v>0.02</v>
      </c>
      <c r="F7216">
        <v>1.0815900000000001</v>
      </c>
      <c r="G7216" s="384">
        <v>0</v>
      </c>
      <c r="H7216">
        <v>1.0815900000000001</v>
      </c>
      <c r="I7216">
        <v>2</v>
      </c>
      <c r="J7216" s="384">
        <v>31700.04</v>
      </c>
    </row>
    <row r="7217" spans="1:10">
      <c r="A7217">
        <v>7186</v>
      </c>
      <c r="B7217" s="612">
        <v>43957.349305555559</v>
      </c>
      <c r="C7217" s="405" t="s">
        <v>96</v>
      </c>
      <c r="D7217" s="384">
        <v>1659</v>
      </c>
      <c r="E7217">
        <v>1.93</v>
      </c>
      <c r="F7217">
        <v>1.0803</v>
      </c>
      <c r="G7217" s="384">
        <v>0</v>
      </c>
      <c r="H7217">
        <v>0</v>
      </c>
    </row>
    <row r="7218" spans="1:10">
      <c r="A7218">
        <v>7187</v>
      </c>
      <c r="B7218" s="612">
        <v>43957.349305555559</v>
      </c>
      <c r="C7218" s="405" t="s">
        <v>2110</v>
      </c>
      <c r="D7218" s="384">
        <v>1659</v>
      </c>
      <c r="E7218">
        <v>1.93</v>
      </c>
      <c r="F7218">
        <v>1.0803</v>
      </c>
      <c r="G7218" s="384">
        <v>0</v>
      </c>
      <c r="H7218">
        <v>1.0846800000000001</v>
      </c>
    </row>
    <row r="7219" spans="1:10">
      <c r="A7219">
        <v>7237</v>
      </c>
      <c r="B7219" s="612">
        <v>43958.583333333336</v>
      </c>
      <c r="C7219" s="405" t="s">
        <v>2110</v>
      </c>
      <c r="D7219" s="384">
        <v>1659</v>
      </c>
      <c r="E7219">
        <v>1.93</v>
      </c>
      <c r="F7219">
        <v>1.0803</v>
      </c>
      <c r="G7219" s="384">
        <v>0</v>
      </c>
      <c r="H7219">
        <v>1.08213</v>
      </c>
    </row>
    <row r="7220" spans="1:10">
      <c r="A7220">
        <v>7268</v>
      </c>
      <c r="B7220" s="612">
        <v>43958.732638888891</v>
      </c>
      <c r="C7220" s="405" t="s">
        <v>2054</v>
      </c>
      <c r="D7220" s="384">
        <v>1659</v>
      </c>
      <c r="E7220">
        <v>1.93</v>
      </c>
      <c r="F7220">
        <v>1.08213</v>
      </c>
      <c r="G7220" s="384">
        <v>0</v>
      </c>
      <c r="H7220">
        <v>1.08213</v>
      </c>
      <c r="I7220">
        <v>329.93</v>
      </c>
      <c r="J7220" s="384">
        <v>30988.74</v>
      </c>
    </row>
    <row r="7221" spans="1:10">
      <c r="A7221">
        <v>7198</v>
      </c>
      <c r="B7221" s="612">
        <v>43957.357638888891</v>
      </c>
      <c r="C7221" s="405" t="s">
        <v>97</v>
      </c>
      <c r="D7221" s="384">
        <v>1660</v>
      </c>
      <c r="E7221">
        <v>0.02</v>
      </c>
      <c r="F7221">
        <v>1.07979</v>
      </c>
      <c r="G7221" s="384">
        <v>0</v>
      </c>
      <c r="H7221">
        <v>0</v>
      </c>
    </row>
    <row r="7222" spans="1:10">
      <c r="A7222">
        <v>7199</v>
      </c>
      <c r="B7222" s="612">
        <v>43957.357638888891</v>
      </c>
      <c r="C7222" s="405" t="s">
        <v>2110</v>
      </c>
      <c r="D7222" s="384">
        <v>1660</v>
      </c>
      <c r="E7222">
        <v>0.02</v>
      </c>
      <c r="F7222">
        <v>1.07979</v>
      </c>
      <c r="G7222" s="384">
        <v>0</v>
      </c>
      <c r="H7222">
        <v>1.0787899999999999</v>
      </c>
    </row>
    <row r="7223" spans="1:10">
      <c r="A7223">
        <v>7200</v>
      </c>
      <c r="B7223" s="612">
        <v>43957.40347222222</v>
      </c>
      <c r="C7223" s="405" t="s">
        <v>2054</v>
      </c>
      <c r="D7223" s="384">
        <v>1660</v>
      </c>
      <c r="E7223">
        <v>0.02</v>
      </c>
      <c r="F7223">
        <v>1.0787899999999999</v>
      </c>
      <c r="G7223" s="384">
        <v>0</v>
      </c>
      <c r="H7223">
        <v>1.0787899999999999</v>
      </c>
      <c r="I7223">
        <v>2</v>
      </c>
      <c r="J7223" s="384">
        <v>31702.04</v>
      </c>
    </row>
    <row r="7224" spans="1:10">
      <c r="A7224">
        <v>7201</v>
      </c>
      <c r="B7224" s="612">
        <v>43957.40902777778</v>
      </c>
      <c r="C7224" s="405" t="s">
        <v>97</v>
      </c>
      <c r="D7224" s="384">
        <v>1661</v>
      </c>
      <c r="E7224">
        <v>0.02</v>
      </c>
      <c r="F7224">
        <v>1.0790900000000001</v>
      </c>
      <c r="G7224" s="384">
        <v>0</v>
      </c>
      <c r="H7224">
        <v>0</v>
      </c>
    </row>
    <row r="7225" spans="1:10">
      <c r="A7225">
        <v>7202</v>
      </c>
      <c r="B7225" s="612">
        <v>43957.40902777778</v>
      </c>
      <c r="C7225" s="405" t="s">
        <v>2110</v>
      </c>
      <c r="D7225" s="384">
        <v>1661</v>
      </c>
      <c r="E7225">
        <v>0.02</v>
      </c>
      <c r="F7225">
        <v>1.0790900000000001</v>
      </c>
      <c r="G7225" s="384">
        <v>0</v>
      </c>
      <c r="H7225">
        <v>1.07809</v>
      </c>
    </row>
    <row r="7226" spans="1:10">
      <c r="A7226">
        <v>7205</v>
      </c>
      <c r="B7226" s="612">
        <v>43957.466666666667</v>
      </c>
      <c r="C7226" s="405" t="s">
        <v>2110</v>
      </c>
      <c r="D7226" s="384">
        <v>1661</v>
      </c>
      <c r="E7226">
        <v>0.02</v>
      </c>
      <c r="F7226">
        <v>1.0790900000000001</v>
      </c>
      <c r="G7226" s="384">
        <v>0</v>
      </c>
      <c r="H7226">
        <v>1.0789</v>
      </c>
    </row>
    <row r="7227" spans="1:10">
      <c r="A7227">
        <v>7209</v>
      </c>
      <c r="B7227" s="612">
        <v>43957.571527777778</v>
      </c>
      <c r="C7227" s="405" t="s">
        <v>2110</v>
      </c>
      <c r="D7227" s="384">
        <v>1661</v>
      </c>
      <c r="E7227">
        <v>0.02</v>
      </c>
      <c r="F7227">
        <v>1.0790900000000001</v>
      </c>
      <c r="G7227" s="384">
        <v>0</v>
      </c>
      <c r="H7227">
        <v>1.0799300000000001</v>
      </c>
    </row>
    <row r="7228" spans="1:10">
      <c r="A7228">
        <v>7210</v>
      </c>
      <c r="B7228" s="612">
        <v>43957.603472222225</v>
      </c>
      <c r="C7228" s="405" t="s">
        <v>2054</v>
      </c>
      <c r="D7228" s="384">
        <v>1661</v>
      </c>
      <c r="E7228">
        <v>0.02</v>
      </c>
      <c r="F7228">
        <v>1.0799300000000001</v>
      </c>
      <c r="G7228" s="384">
        <v>0</v>
      </c>
      <c r="H7228">
        <v>1.0799300000000001</v>
      </c>
      <c r="I7228">
        <v>-1.68</v>
      </c>
      <c r="J7228" s="384">
        <v>31700.36</v>
      </c>
    </row>
    <row r="7229" spans="1:10">
      <c r="A7229">
        <v>7203</v>
      </c>
      <c r="B7229" s="612">
        <v>43957.466666666667</v>
      </c>
      <c r="C7229" s="405" t="s">
        <v>97</v>
      </c>
      <c r="D7229" s="384">
        <v>1662</v>
      </c>
      <c r="E7229">
        <v>0.02</v>
      </c>
      <c r="F7229">
        <v>1.0807</v>
      </c>
      <c r="G7229" s="384">
        <v>0</v>
      </c>
      <c r="H7229">
        <v>0</v>
      </c>
    </row>
    <row r="7230" spans="1:10">
      <c r="A7230">
        <v>7204</v>
      </c>
      <c r="B7230" s="612">
        <v>43957.466666666667</v>
      </c>
      <c r="C7230" s="405" t="s">
        <v>2110</v>
      </c>
      <c r="D7230" s="384">
        <v>1662</v>
      </c>
      <c r="E7230">
        <v>0.02</v>
      </c>
      <c r="F7230">
        <v>1.0807</v>
      </c>
      <c r="G7230" s="384">
        <v>0</v>
      </c>
      <c r="H7230">
        <v>1.0789</v>
      </c>
    </row>
    <row r="7231" spans="1:10">
      <c r="A7231">
        <v>7208</v>
      </c>
      <c r="B7231" s="612">
        <v>43957.571527777778</v>
      </c>
      <c r="C7231" s="405" t="s">
        <v>2110</v>
      </c>
      <c r="D7231" s="384">
        <v>1662</v>
      </c>
      <c r="E7231">
        <v>0.02</v>
      </c>
      <c r="F7231">
        <v>1.0807</v>
      </c>
      <c r="G7231" s="384">
        <v>0</v>
      </c>
      <c r="H7231">
        <v>1.0799300000000001</v>
      </c>
    </row>
    <row r="7232" spans="1:10">
      <c r="A7232">
        <v>7211</v>
      </c>
      <c r="B7232" s="612">
        <v>43957.603472222225</v>
      </c>
      <c r="C7232" s="405" t="s">
        <v>2054</v>
      </c>
      <c r="D7232" s="384">
        <v>1662</v>
      </c>
      <c r="E7232">
        <v>0.02</v>
      </c>
      <c r="F7232">
        <v>1.0799300000000001</v>
      </c>
      <c r="G7232" s="384">
        <v>0</v>
      </c>
      <c r="H7232">
        <v>1.0799300000000001</v>
      </c>
      <c r="I7232">
        <v>1.54</v>
      </c>
      <c r="J7232" s="384">
        <v>31701.9</v>
      </c>
    </row>
    <row r="7233" spans="1:10">
      <c r="A7233">
        <v>7206</v>
      </c>
      <c r="B7233" s="612">
        <v>43957.571527777778</v>
      </c>
      <c r="C7233" s="405" t="s">
        <v>97</v>
      </c>
      <c r="D7233" s="384">
        <v>1663</v>
      </c>
      <c r="E7233">
        <v>0.03</v>
      </c>
      <c r="F7233">
        <v>1.0823</v>
      </c>
      <c r="G7233" s="384">
        <v>0</v>
      </c>
      <c r="H7233">
        <v>0</v>
      </c>
    </row>
    <row r="7234" spans="1:10">
      <c r="A7234">
        <v>7207</v>
      </c>
      <c r="B7234" s="612">
        <v>43957.571527777778</v>
      </c>
      <c r="C7234" s="405" t="s">
        <v>2110</v>
      </c>
      <c r="D7234" s="384">
        <v>1663</v>
      </c>
      <c r="E7234">
        <v>0.03</v>
      </c>
      <c r="F7234">
        <v>1.0823</v>
      </c>
      <c r="G7234" s="384">
        <v>0</v>
      </c>
      <c r="H7234">
        <v>1.0799300000000001</v>
      </c>
    </row>
    <row r="7235" spans="1:10">
      <c r="A7235">
        <v>7212</v>
      </c>
      <c r="B7235" s="612">
        <v>43957.603472222225</v>
      </c>
      <c r="C7235" s="405" t="s">
        <v>2054</v>
      </c>
      <c r="D7235" s="384">
        <v>1663</v>
      </c>
      <c r="E7235">
        <v>0.03</v>
      </c>
      <c r="F7235">
        <v>1.0799300000000001</v>
      </c>
      <c r="G7235" s="384">
        <v>0</v>
      </c>
      <c r="H7235">
        <v>1.0799300000000001</v>
      </c>
      <c r="I7235">
        <v>7.11</v>
      </c>
      <c r="J7235" s="384">
        <v>31709.01</v>
      </c>
    </row>
    <row r="7236" spans="1:10">
      <c r="A7236">
        <v>7213</v>
      </c>
      <c r="B7236" s="612">
        <v>43957.626388888886</v>
      </c>
      <c r="C7236" s="405" t="s">
        <v>97</v>
      </c>
      <c r="D7236" s="384">
        <v>1664</v>
      </c>
      <c r="E7236">
        <v>0.02</v>
      </c>
      <c r="F7236">
        <v>1.0800099999999999</v>
      </c>
      <c r="G7236" s="384">
        <v>0</v>
      </c>
      <c r="H7236">
        <v>0</v>
      </c>
    </row>
    <row r="7237" spans="1:10">
      <c r="A7237">
        <v>7214</v>
      </c>
      <c r="B7237" s="612">
        <v>43957.626388888886</v>
      </c>
      <c r="C7237" s="405" t="s">
        <v>2110</v>
      </c>
      <c r="D7237" s="384">
        <v>1664</v>
      </c>
      <c r="E7237">
        <v>0.02</v>
      </c>
      <c r="F7237">
        <v>1.0800099999999999</v>
      </c>
      <c r="G7237" s="384">
        <v>0</v>
      </c>
      <c r="H7237">
        <v>1.07901</v>
      </c>
    </row>
    <row r="7238" spans="1:10">
      <c r="A7238">
        <v>7217</v>
      </c>
      <c r="B7238" s="612">
        <v>43957.686805555553</v>
      </c>
      <c r="C7238" s="405" t="s">
        <v>2110</v>
      </c>
      <c r="D7238" s="384">
        <v>1664</v>
      </c>
      <c r="E7238">
        <v>0.02</v>
      </c>
      <c r="F7238">
        <v>1.0800099999999999</v>
      </c>
      <c r="G7238" s="384">
        <v>0</v>
      </c>
      <c r="H7238">
        <v>1.0798099999999999</v>
      </c>
    </row>
    <row r="7239" spans="1:10">
      <c r="A7239">
        <v>7218</v>
      </c>
      <c r="B7239" s="612">
        <v>43957.827777777777</v>
      </c>
      <c r="C7239" s="405" t="s">
        <v>2054</v>
      </c>
      <c r="D7239" s="384">
        <v>1664</v>
      </c>
      <c r="E7239">
        <v>0.02</v>
      </c>
      <c r="F7239">
        <v>1.0798099999999999</v>
      </c>
      <c r="G7239" s="384">
        <v>0</v>
      </c>
      <c r="H7239">
        <v>1.0798099999999999</v>
      </c>
      <c r="I7239">
        <v>0.4</v>
      </c>
      <c r="J7239" s="384">
        <v>31709.41</v>
      </c>
    </row>
    <row r="7240" spans="1:10">
      <c r="A7240">
        <v>7215</v>
      </c>
      <c r="B7240" s="612">
        <v>43957.686805555553</v>
      </c>
      <c r="C7240" s="405" t="s">
        <v>97</v>
      </c>
      <c r="D7240" s="384">
        <v>1665</v>
      </c>
      <c r="E7240">
        <v>0.02</v>
      </c>
      <c r="F7240">
        <v>1.08161</v>
      </c>
      <c r="G7240" s="384">
        <v>0</v>
      </c>
      <c r="H7240">
        <v>0</v>
      </c>
    </row>
    <row r="7241" spans="1:10">
      <c r="A7241">
        <v>7216</v>
      </c>
      <c r="B7241" s="612">
        <v>43957.686805555553</v>
      </c>
      <c r="C7241" s="405" t="s">
        <v>2110</v>
      </c>
      <c r="D7241" s="384">
        <v>1665</v>
      </c>
      <c r="E7241">
        <v>0.02</v>
      </c>
      <c r="F7241">
        <v>1.08161</v>
      </c>
      <c r="G7241" s="384">
        <v>0</v>
      </c>
      <c r="H7241">
        <v>1.0798099999999999</v>
      </c>
    </row>
    <row r="7242" spans="1:10">
      <c r="A7242">
        <v>7219</v>
      </c>
      <c r="B7242" s="612">
        <v>43957.827777777777</v>
      </c>
      <c r="C7242" s="405" t="s">
        <v>2054</v>
      </c>
      <c r="D7242" s="384">
        <v>1665</v>
      </c>
      <c r="E7242">
        <v>0.02</v>
      </c>
      <c r="F7242">
        <v>1.0798099999999999</v>
      </c>
      <c r="G7242" s="384">
        <v>0</v>
      </c>
      <c r="H7242">
        <v>1.0798099999999999</v>
      </c>
      <c r="I7242">
        <v>3.6</v>
      </c>
      <c r="J7242" s="384">
        <v>31713.01</v>
      </c>
    </row>
    <row r="7243" spans="1:10">
      <c r="A7243">
        <v>7220</v>
      </c>
      <c r="B7243" s="612">
        <v>43957.882638888892</v>
      </c>
      <c r="C7243" s="405" t="s">
        <v>97</v>
      </c>
      <c r="D7243" s="384">
        <v>1666</v>
      </c>
      <c r="E7243">
        <v>0.02</v>
      </c>
      <c r="F7243">
        <v>1.07968</v>
      </c>
      <c r="G7243" s="384">
        <v>0</v>
      </c>
      <c r="H7243">
        <v>0</v>
      </c>
    </row>
    <row r="7244" spans="1:10">
      <c r="A7244">
        <v>7221</v>
      </c>
      <c r="B7244" s="612">
        <v>43957.882638888892</v>
      </c>
      <c r="C7244" s="405" t="s">
        <v>2110</v>
      </c>
      <c r="D7244" s="384">
        <v>1666</v>
      </c>
      <c r="E7244">
        <v>0.02</v>
      </c>
      <c r="F7244">
        <v>1.07968</v>
      </c>
      <c r="G7244" s="384">
        <v>0</v>
      </c>
      <c r="H7244">
        <v>1.0786800000000001</v>
      </c>
    </row>
    <row r="7245" spans="1:10">
      <c r="A7245">
        <v>7224</v>
      </c>
      <c r="B7245" s="612">
        <v>43958.302777777775</v>
      </c>
      <c r="C7245" s="405" t="s">
        <v>2110</v>
      </c>
      <c r="D7245" s="384">
        <v>1666</v>
      </c>
      <c r="E7245">
        <v>0.02</v>
      </c>
      <c r="F7245">
        <v>1.07968</v>
      </c>
      <c r="G7245" s="384">
        <v>0</v>
      </c>
      <c r="H7245">
        <v>1.07948</v>
      </c>
    </row>
    <row r="7246" spans="1:10">
      <c r="A7246">
        <v>7225</v>
      </c>
      <c r="B7246" s="612">
        <v>43958.333333333336</v>
      </c>
      <c r="C7246" s="405" t="s">
        <v>2054</v>
      </c>
      <c r="D7246" s="384">
        <v>1666</v>
      </c>
      <c r="E7246">
        <v>0.02</v>
      </c>
      <c r="F7246">
        <v>1.07948</v>
      </c>
      <c r="G7246" s="384">
        <v>0</v>
      </c>
      <c r="H7246">
        <v>1.07948</v>
      </c>
      <c r="I7246">
        <v>0.47</v>
      </c>
      <c r="J7246" s="384">
        <v>31713.48</v>
      </c>
    </row>
    <row r="7247" spans="1:10">
      <c r="A7247">
        <v>7222</v>
      </c>
      <c r="B7247" s="612">
        <v>43958.302777777775</v>
      </c>
      <c r="C7247" s="405" t="s">
        <v>97</v>
      </c>
      <c r="D7247" s="384">
        <v>1667</v>
      </c>
      <c r="E7247">
        <v>0.02</v>
      </c>
      <c r="F7247">
        <v>1.08128</v>
      </c>
      <c r="G7247" s="384">
        <v>0</v>
      </c>
      <c r="H7247">
        <v>0</v>
      </c>
    </row>
    <row r="7248" spans="1:10">
      <c r="A7248">
        <v>7223</v>
      </c>
      <c r="B7248" s="612">
        <v>43958.302777777775</v>
      </c>
      <c r="C7248" s="405" t="s">
        <v>2110</v>
      </c>
      <c r="D7248" s="384">
        <v>1667</v>
      </c>
      <c r="E7248">
        <v>0.02</v>
      </c>
      <c r="F7248">
        <v>1.08128</v>
      </c>
      <c r="G7248" s="384">
        <v>0</v>
      </c>
      <c r="H7248">
        <v>1.07948</v>
      </c>
    </row>
    <row r="7249" spans="1:10">
      <c r="A7249">
        <v>7226</v>
      </c>
      <c r="B7249" s="612">
        <v>43958.333333333336</v>
      </c>
      <c r="C7249" s="405" t="s">
        <v>2054</v>
      </c>
      <c r="D7249" s="384">
        <v>1667</v>
      </c>
      <c r="E7249">
        <v>0.02</v>
      </c>
      <c r="F7249">
        <v>1.07948</v>
      </c>
      <c r="G7249" s="384">
        <v>0</v>
      </c>
      <c r="H7249">
        <v>1.07948</v>
      </c>
      <c r="I7249">
        <v>3.6</v>
      </c>
      <c r="J7249" s="384">
        <v>31717.08</v>
      </c>
    </row>
    <row r="7250" spans="1:10">
      <c r="A7250">
        <v>7227</v>
      </c>
      <c r="B7250" s="612">
        <v>43958.354861111111</v>
      </c>
      <c r="C7250" s="405" t="s">
        <v>97</v>
      </c>
      <c r="D7250" s="384">
        <v>1668</v>
      </c>
      <c r="E7250">
        <v>0.02</v>
      </c>
      <c r="F7250">
        <v>1.0802</v>
      </c>
      <c r="G7250" s="384">
        <v>0</v>
      </c>
      <c r="H7250">
        <v>0</v>
      </c>
    </row>
    <row r="7251" spans="1:10">
      <c r="A7251">
        <v>7228</v>
      </c>
      <c r="B7251" s="612">
        <v>43958.354861111111</v>
      </c>
      <c r="C7251" s="405" t="s">
        <v>2110</v>
      </c>
      <c r="D7251" s="384">
        <v>1668</v>
      </c>
      <c r="E7251">
        <v>0.02</v>
      </c>
      <c r="F7251">
        <v>1.0802</v>
      </c>
      <c r="G7251" s="384">
        <v>0</v>
      </c>
      <c r="H7251">
        <v>1.0791999999999999</v>
      </c>
    </row>
    <row r="7252" spans="1:10">
      <c r="A7252">
        <v>7229</v>
      </c>
      <c r="B7252" s="612">
        <v>43958.371527777781</v>
      </c>
      <c r="C7252" s="405" t="s">
        <v>2054</v>
      </c>
      <c r="D7252" s="384">
        <v>1668</v>
      </c>
      <c r="E7252">
        <v>0.02</v>
      </c>
      <c r="F7252">
        <v>1.0791999999999999</v>
      </c>
      <c r="G7252" s="384">
        <v>0</v>
      </c>
      <c r="H7252">
        <v>1.0791999999999999</v>
      </c>
      <c r="I7252">
        <v>2</v>
      </c>
      <c r="J7252" s="384">
        <v>31719.08</v>
      </c>
    </row>
    <row r="7253" spans="1:10">
      <c r="A7253">
        <v>7230</v>
      </c>
      <c r="B7253" s="612">
        <v>43958.375694444447</v>
      </c>
      <c r="C7253" s="405" t="s">
        <v>97</v>
      </c>
      <c r="D7253" s="384">
        <v>1669</v>
      </c>
      <c r="E7253">
        <v>0.02</v>
      </c>
      <c r="F7253">
        <v>1.07965</v>
      </c>
      <c r="G7253" s="384">
        <v>0</v>
      </c>
      <c r="H7253">
        <v>0</v>
      </c>
    </row>
    <row r="7254" spans="1:10">
      <c r="A7254">
        <v>7231</v>
      </c>
      <c r="B7254" s="612">
        <v>43958.375694444447</v>
      </c>
      <c r="C7254" s="405" t="s">
        <v>2110</v>
      </c>
      <c r="D7254" s="384">
        <v>1669</v>
      </c>
      <c r="E7254">
        <v>0.02</v>
      </c>
      <c r="F7254">
        <v>1.07965</v>
      </c>
      <c r="G7254" s="384">
        <v>0</v>
      </c>
      <c r="H7254">
        <v>1.0786500000000001</v>
      </c>
    </row>
    <row r="7255" spans="1:10">
      <c r="A7255">
        <v>7232</v>
      </c>
      <c r="B7255" s="612">
        <v>43958.380555555559</v>
      </c>
      <c r="C7255" s="405" t="s">
        <v>2054</v>
      </c>
      <c r="D7255" s="384">
        <v>1669</v>
      </c>
      <c r="E7255">
        <v>0.02</v>
      </c>
      <c r="F7255">
        <v>1.0786500000000001</v>
      </c>
      <c r="G7255" s="384">
        <v>0</v>
      </c>
      <c r="H7255">
        <v>1.0786500000000001</v>
      </c>
      <c r="I7255">
        <v>2</v>
      </c>
      <c r="J7255" s="384">
        <v>31721.08</v>
      </c>
    </row>
    <row r="7256" spans="1:10">
      <c r="A7256">
        <v>7233</v>
      </c>
      <c r="B7256" s="612">
        <v>43958.386111111111</v>
      </c>
      <c r="C7256" s="405" t="s">
        <v>97</v>
      </c>
      <c r="D7256" s="384">
        <v>1670</v>
      </c>
      <c r="E7256">
        <v>0.02</v>
      </c>
      <c r="F7256">
        <v>1.0787199999999999</v>
      </c>
      <c r="G7256" s="384">
        <v>0</v>
      </c>
      <c r="H7256">
        <v>0</v>
      </c>
    </row>
    <row r="7257" spans="1:10">
      <c r="A7257">
        <v>7234</v>
      </c>
      <c r="B7257" s="612">
        <v>43958.386111111111</v>
      </c>
      <c r="C7257" s="405" t="s">
        <v>2110</v>
      </c>
      <c r="D7257" s="384">
        <v>1670</v>
      </c>
      <c r="E7257">
        <v>0.02</v>
      </c>
      <c r="F7257">
        <v>1.0787199999999999</v>
      </c>
      <c r="G7257" s="384">
        <v>0</v>
      </c>
      <c r="H7257">
        <v>1.07772</v>
      </c>
    </row>
    <row r="7258" spans="1:10">
      <c r="A7258">
        <v>7248</v>
      </c>
      <c r="B7258" s="612">
        <v>43958.583333333336</v>
      </c>
      <c r="C7258" s="405" t="s">
        <v>2054</v>
      </c>
      <c r="D7258" s="384">
        <v>1670</v>
      </c>
      <c r="E7258">
        <v>0.02</v>
      </c>
      <c r="F7258">
        <v>1.07772</v>
      </c>
      <c r="G7258" s="384">
        <v>0</v>
      </c>
      <c r="H7258">
        <v>1.07772</v>
      </c>
      <c r="I7258">
        <v>2</v>
      </c>
      <c r="J7258" s="384">
        <v>31723.08</v>
      </c>
    </row>
    <row r="7259" spans="1:10">
      <c r="A7259">
        <v>7235</v>
      </c>
      <c r="B7259" s="612">
        <v>43958.583333333336</v>
      </c>
      <c r="C7259" s="405" t="s">
        <v>96</v>
      </c>
      <c r="D7259" s="384">
        <v>1671</v>
      </c>
      <c r="E7259">
        <v>3.4</v>
      </c>
      <c r="F7259">
        <v>1.0778000000000001</v>
      </c>
      <c r="G7259" s="384">
        <v>0</v>
      </c>
      <c r="H7259">
        <v>0</v>
      </c>
    </row>
    <row r="7260" spans="1:10">
      <c r="A7260">
        <v>7236</v>
      </c>
      <c r="B7260" s="612">
        <v>43958.583333333336</v>
      </c>
      <c r="C7260" s="405" t="s">
        <v>2110</v>
      </c>
      <c r="D7260" s="384">
        <v>1671</v>
      </c>
      <c r="E7260">
        <v>3.4</v>
      </c>
      <c r="F7260">
        <v>1.0778000000000001</v>
      </c>
      <c r="G7260" s="384">
        <v>0</v>
      </c>
      <c r="H7260">
        <v>1.08213</v>
      </c>
    </row>
    <row r="7261" spans="1:10">
      <c r="A7261">
        <v>7269</v>
      </c>
      <c r="B7261" s="612">
        <v>43958.732638888891</v>
      </c>
      <c r="C7261" s="405" t="s">
        <v>2054</v>
      </c>
      <c r="D7261" s="384">
        <v>1671</v>
      </c>
      <c r="E7261">
        <v>3.4</v>
      </c>
      <c r="F7261">
        <v>1.08213</v>
      </c>
      <c r="G7261" s="384">
        <v>0</v>
      </c>
      <c r="H7261">
        <v>1.08213</v>
      </c>
      <c r="I7261">
        <v>1472.2</v>
      </c>
      <c r="J7261" s="384">
        <v>32460.94</v>
      </c>
    </row>
    <row r="7262" spans="1:10">
      <c r="A7262">
        <v>7249</v>
      </c>
      <c r="B7262" s="612">
        <v>43958.59097222222</v>
      </c>
      <c r="C7262" s="405" t="s">
        <v>97</v>
      </c>
      <c r="D7262" s="384">
        <v>1672</v>
      </c>
      <c r="E7262">
        <v>0.02</v>
      </c>
      <c r="F7262">
        <v>1.0773600000000001</v>
      </c>
      <c r="G7262" s="384">
        <v>0</v>
      </c>
      <c r="H7262">
        <v>0</v>
      </c>
    </row>
    <row r="7263" spans="1:10">
      <c r="A7263">
        <v>7250</v>
      </c>
      <c r="B7263" s="612">
        <v>43958.59097222222</v>
      </c>
      <c r="C7263" s="405" t="s">
        <v>2110</v>
      </c>
      <c r="D7263" s="384">
        <v>1672</v>
      </c>
      <c r="E7263">
        <v>0.02</v>
      </c>
      <c r="F7263">
        <v>1.0773600000000001</v>
      </c>
      <c r="G7263" s="384">
        <v>0</v>
      </c>
      <c r="H7263">
        <v>1.07636</v>
      </c>
    </row>
    <row r="7264" spans="1:10">
      <c r="A7264">
        <v>7253</v>
      </c>
      <c r="B7264" s="612">
        <v>43958.646527777775</v>
      </c>
      <c r="C7264" s="405" t="s">
        <v>2110</v>
      </c>
      <c r="D7264" s="384">
        <v>1672</v>
      </c>
      <c r="E7264">
        <v>0.02</v>
      </c>
      <c r="F7264">
        <v>1.0773600000000001</v>
      </c>
      <c r="G7264" s="384">
        <v>0</v>
      </c>
      <c r="H7264">
        <v>1.07717</v>
      </c>
    </row>
    <row r="7265" spans="1:10">
      <c r="A7265">
        <v>7257</v>
      </c>
      <c r="B7265" s="612">
        <v>43958.663194444445</v>
      </c>
      <c r="C7265" s="405" t="s">
        <v>2110</v>
      </c>
      <c r="D7265" s="384">
        <v>1672</v>
      </c>
      <c r="E7265">
        <v>0.02</v>
      </c>
      <c r="F7265">
        <v>1.0773600000000001</v>
      </c>
      <c r="G7265" s="384">
        <v>0</v>
      </c>
      <c r="H7265">
        <v>1.0782</v>
      </c>
    </row>
    <row r="7266" spans="1:10">
      <c r="A7266">
        <v>7274</v>
      </c>
      <c r="B7266" s="612">
        <v>43958.732638888891</v>
      </c>
      <c r="C7266" s="405" t="s">
        <v>2110</v>
      </c>
      <c r="D7266" s="384">
        <v>1672</v>
      </c>
      <c r="E7266">
        <v>0.02</v>
      </c>
      <c r="F7266">
        <v>1.0773600000000001</v>
      </c>
      <c r="G7266" s="384">
        <v>0</v>
      </c>
      <c r="H7266">
        <v>1.0794900000000001</v>
      </c>
    </row>
    <row r="7267" spans="1:10">
      <c r="A7267">
        <v>7283</v>
      </c>
      <c r="B7267" s="612">
        <v>43959.025694444441</v>
      </c>
      <c r="C7267" s="405" t="s">
        <v>2110</v>
      </c>
      <c r="D7267" s="384">
        <v>1672</v>
      </c>
      <c r="E7267">
        <v>0.02</v>
      </c>
      <c r="F7267">
        <v>1.0773600000000001</v>
      </c>
      <c r="G7267" s="384">
        <v>0</v>
      </c>
      <c r="H7267">
        <v>1.08084</v>
      </c>
    </row>
    <row r="7268" spans="1:10">
      <c r="A7268">
        <v>7303</v>
      </c>
      <c r="B7268" s="612">
        <v>43959.616666666669</v>
      </c>
      <c r="C7268" s="405" t="s">
        <v>2110</v>
      </c>
      <c r="D7268" s="384">
        <v>1672</v>
      </c>
      <c r="E7268">
        <v>0.02</v>
      </c>
      <c r="F7268">
        <v>1.0773600000000001</v>
      </c>
      <c r="G7268" s="384">
        <v>0</v>
      </c>
      <c r="H7268">
        <v>1.0824100000000001</v>
      </c>
    </row>
    <row r="7269" spans="1:10">
      <c r="A7269">
        <v>7313</v>
      </c>
      <c r="B7269" s="612">
        <v>43962.349305555559</v>
      </c>
      <c r="C7269" s="405" t="s">
        <v>2054</v>
      </c>
      <c r="D7269" s="384">
        <v>1672</v>
      </c>
      <c r="E7269">
        <v>0.02</v>
      </c>
      <c r="F7269">
        <v>1.0824100000000001</v>
      </c>
      <c r="G7269" s="384">
        <v>0</v>
      </c>
      <c r="H7269">
        <v>1.0824100000000001</v>
      </c>
      <c r="I7269">
        <v>-10.06</v>
      </c>
      <c r="J7269" s="384">
        <v>32460.83</v>
      </c>
    </row>
    <row r="7270" spans="1:10">
      <c r="A7270">
        <v>7251</v>
      </c>
      <c r="B7270" s="612">
        <v>43958.646527777775</v>
      </c>
      <c r="C7270" s="405" t="s">
        <v>97</v>
      </c>
      <c r="D7270" s="384">
        <v>1673</v>
      </c>
      <c r="E7270">
        <v>0.02</v>
      </c>
      <c r="F7270">
        <v>1.07897</v>
      </c>
      <c r="G7270" s="384">
        <v>0</v>
      </c>
      <c r="H7270">
        <v>0</v>
      </c>
    </row>
    <row r="7271" spans="1:10">
      <c r="A7271">
        <v>7252</v>
      </c>
      <c r="B7271" s="612">
        <v>43958.646527777775</v>
      </c>
      <c r="C7271" s="405" t="s">
        <v>2110</v>
      </c>
      <c r="D7271" s="384">
        <v>1673</v>
      </c>
      <c r="E7271">
        <v>0.02</v>
      </c>
      <c r="F7271">
        <v>1.07897</v>
      </c>
      <c r="G7271" s="384">
        <v>0</v>
      </c>
      <c r="H7271">
        <v>1.07717</v>
      </c>
    </row>
    <row r="7272" spans="1:10">
      <c r="A7272">
        <v>7256</v>
      </c>
      <c r="B7272" s="612">
        <v>43958.663194444445</v>
      </c>
      <c r="C7272" s="405" t="s">
        <v>2110</v>
      </c>
      <c r="D7272" s="384">
        <v>1673</v>
      </c>
      <c r="E7272">
        <v>0.02</v>
      </c>
      <c r="F7272">
        <v>1.07897</v>
      </c>
      <c r="G7272" s="384">
        <v>0</v>
      </c>
      <c r="H7272">
        <v>1.0782</v>
      </c>
    </row>
    <row r="7273" spans="1:10">
      <c r="A7273">
        <v>7273</v>
      </c>
      <c r="B7273" s="612">
        <v>43958.732638888891</v>
      </c>
      <c r="C7273" s="405" t="s">
        <v>2110</v>
      </c>
      <c r="D7273" s="384">
        <v>1673</v>
      </c>
      <c r="E7273">
        <v>0.02</v>
      </c>
      <c r="F7273">
        <v>1.07897</v>
      </c>
      <c r="G7273" s="384">
        <v>0</v>
      </c>
      <c r="H7273">
        <v>1.0794900000000001</v>
      </c>
    </row>
    <row r="7274" spans="1:10">
      <c r="A7274">
        <v>7282</v>
      </c>
      <c r="B7274" s="612">
        <v>43959.025694444441</v>
      </c>
      <c r="C7274" s="405" t="s">
        <v>2110</v>
      </c>
      <c r="D7274" s="384">
        <v>1673</v>
      </c>
      <c r="E7274">
        <v>0.02</v>
      </c>
      <c r="F7274">
        <v>1.07897</v>
      </c>
      <c r="G7274" s="384">
        <v>0</v>
      </c>
      <c r="H7274">
        <v>1.08084</v>
      </c>
    </row>
    <row r="7275" spans="1:10">
      <c r="A7275">
        <v>7302</v>
      </c>
      <c r="B7275" s="612">
        <v>43959.616666666669</v>
      </c>
      <c r="C7275" s="405" t="s">
        <v>2110</v>
      </c>
      <c r="D7275" s="384">
        <v>1673</v>
      </c>
      <c r="E7275">
        <v>0.02</v>
      </c>
      <c r="F7275">
        <v>1.07897</v>
      </c>
      <c r="G7275" s="384">
        <v>0</v>
      </c>
      <c r="H7275">
        <v>1.0824100000000001</v>
      </c>
    </row>
    <row r="7276" spans="1:10">
      <c r="A7276">
        <v>7314</v>
      </c>
      <c r="B7276" s="612">
        <v>43962.349305555559</v>
      </c>
      <c r="C7276" s="405" t="s">
        <v>2054</v>
      </c>
      <c r="D7276" s="384">
        <v>1673</v>
      </c>
      <c r="E7276">
        <v>0.02</v>
      </c>
      <c r="F7276">
        <v>1.0824100000000001</v>
      </c>
      <c r="G7276" s="384">
        <v>0</v>
      </c>
      <c r="H7276">
        <v>1.0824100000000001</v>
      </c>
      <c r="I7276">
        <v>-6.84</v>
      </c>
      <c r="J7276" s="384">
        <v>32453.99</v>
      </c>
    </row>
    <row r="7277" spans="1:10">
      <c r="A7277">
        <v>7254</v>
      </c>
      <c r="B7277" s="612">
        <v>43958.663194444445</v>
      </c>
      <c r="C7277" s="405" t="s">
        <v>97</v>
      </c>
      <c r="D7277" s="384">
        <v>1674</v>
      </c>
      <c r="E7277">
        <v>0.03</v>
      </c>
      <c r="F7277">
        <v>1.08057</v>
      </c>
      <c r="G7277" s="384">
        <v>0</v>
      </c>
      <c r="H7277">
        <v>0</v>
      </c>
    </row>
    <row r="7278" spans="1:10">
      <c r="A7278">
        <v>7255</v>
      </c>
      <c r="B7278" s="612">
        <v>43958.663194444445</v>
      </c>
      <c r="C7278" s="405" t="s">
        <v>2110</v>
      </c>
      <c r="D7278" s="384">
        <v>1674</v>
      </c>
      <c r="E7278">
        <v>0.03</v>
      </c>
      <c r="F7278">
        <v>1.08057</v>
      </c>
      <c r="G7278" s="384">
        <v>0</v>
      </c>
      <c r="H7278">
        <v>1.0782</v>
      </c>
    </row>
    <row r="7279" spans="1:10">
      <c r="A7279">
        <v>7272</v>
      </c>
      <c r="B7279" s="612">
        <v>43958.732638888891</v>
      </c>
      <c r="C7279" s="405" t="s">
        <v>2110</v>
      </c>
      <c r="D7279" s="384">
        <v>1674</v>
      </c>
      <c r="E7279">
        <v>0.03</v>
      </c>
      <c r="F7279">
        <v>1.08057</v>
      </c>
      <c r="G7279" s="384">
        <v>0</v>
      </c>
      <c r="H7279">
        <v>1.0794900000000001</v>
      </c>
    </row>
    <row r="7280" spans="1:10">
      <c r="A7280">
        <v>7281</v>
      </c>
      <c r="B7280" s="612">
        <v>43959.025694444441</v>
      </c>
      <c r="C7280" s="405" t="s">
        <v>2110</v>
      </c>
      <c r="D7280" s="384">
        <v>1674</v>
      </c>
      <c r="E7280">
        <v>0.03</v>
      </c>
      <c r="F7280">
        <v>1.08057</v>
      </c>
      <c r="G7280" s="384">
        <v>0</v>
      </c>
      <c r="H7280">
        <v>1.08084</v>
      </c>
    </row>
    <row r="7281" spans="1:10">
      <c r="A7281">
        <v>7301</v>
      </c>
      <c r="B7281" s="612">
        <v>43959.616666666669</v>
      </c>
      <c r="C7281" s="405" t="s">
        <v>2110</v>
      </c>
      <c r="D7281" s="384">
        <v>1674</v>
      </c>
      <c r="E7281">
        <v>0.03</v>
      </c>
      <c r="F7281">
        <v>1.08057</v>
      </c>
      <c r="G7281" s="384">
        <v>0</v>
      </c>
      <c r="H7281">
        <v>1.0824100000000001</v>
      </c>
    </row>
    <row r="7282" spans="1:10">
      <c r="A7282">
        <v>7315</v>
      </c>
      <c r="B7282" s="612">
        <v>43962.349305555559</v>
      </c>
      <c r="C7282" s="405" t="s">
        <v>2054</v>
      </c>
      <c r="D7282" s="384">
        <v>1674</v>
      </c>
      <c r="E7282">
        <v>0.03</v>
      </c>
      <c r="F7282">
        <v>1.0824100000000001</v>
      </c>
      <c r="G7282" s="384">
        <v>0</v>
      </c>
      <c r="H7282">
        <v>1.0824100000000001</v>
      </c>
      <c r="I7282">
        <v>-5.45</v>
      </c>
      <c r="J7282" s="384">
        <v>32448.54</v>
      </c>
    </row>
    <row r="7283" spans="1:10">
      <c r="A7283">
        <v>7270</v>
      </c>
      <c r="B7283" s="612">
        <v>43958.732638888891</v>
      </c>
      <c r="C7283" s="405" t="s">
        <v>97</v>
      </c>
      <c r="D7283" s="384">
        <v>1675</v>
      </c>
      <c r="E7283">
        <v>0.05</v>
      </c>
      <c r="F7283">
        <v>1.08229</v>
      </c>
      <c r="G7283" s="384">
        <v>0</v>
      </c>
      <c r="H7283">
        <v>0</v>
      </c>
    </row>
    <row r="7284" spans="1:10">
      <c r="A7284">
        <v>7271</v>
      </c>
      <c r="B7284" s="612">
        <v>43958.732638888891</v>
      </c>
      <c r="C7284" s="405" t="s">
        <v>2110</v>
      </c>
      <c r="D7284" s="384">
        <v>1675</v>
      </c>
      <c r="E7284">
        <v>0.05</v>
      </c>
      <c r="F7284">
        <v>1.08229</v>
      </c>
      <c r="G7284" s="384">
        <v>0</v>
      </c>
      <c r="H7284">
        <v>1.0794900000000001</v>
      </c>
    </row>
    <row r="7285" spans="1:10">
      <c r="A7285">
        <v>7280</v>
      </c>
      <c r="B7285" s="612">
        <v>43959.025694444441</v>
      </c>
      <c r="C7285" s="405" t="s">
        <v>2110</v>
      </c>
      <c r="D7285" s="384">
        <v>1675</v>
      </c>
      <c r="E7285">
        <v>0.05</v>
      </c>
      <c r="F7285">
        <v>1.08229</v>
      </c>
      <c r="G7285" s="384">
        <v>0</v>
      </c>
      <c r="H7285">
        <v>1.08084</v>
      </c>
    </row>
    <row r="7286" spans="1:10">
      <c r="A7286">
        <v>7300</v>
      </c>
      <c r="B7286" s="612">
        <v>43959.616666666669</v>
      </c>
      <c r="C7286" s="405" t="s">
        <v>2110</v>
      </c>
      <c r="D7286" s="384">
        <v>1675</v>
      </c>
      <c r="E7286">
        <v>0.05</v>
      </c>
      <c r="F7286">
        <v>1.08229</v>
      </c>
      <c r="G7286" s="384">
        <v>0</v>
      </c>
      <c r="H7286">
        <v>1.0824100000000001</v>
      </c>
    </row>
    <row r="7287" spans="1:10">
      <c r="A7287">
        <v>7316</v>
      </c>
      <c r="B7287" s="612">
        <v>43962.349305555559</v>
      </c>
      <c r="C7287" s="405" t="s">
        <v>2054</v>
      </c>
      <c r="D7287" s="384">
        <v>1675</v>
      </c>
      <c r="E7287">
        <v>0.05</v>
      </c>
      <c r="F7287">
        <v>1.0824100000000001</v>
      </c>
      <c r="G7287" s="384">
        <v>0</v>
      </c>
      <c r="H7287">
        <v>1.0824100000000001</v>
      </c>
      <c r="I7287">
        <v>-0.49</v>
      </c>
      <c r="J7287" s="384">
        <v>32448.05</v>
      </c>
    </row>
    <row r="7288" spans="1:10">
      <c r="A7288">
        <v>7275</v>
      </c>
      <c r="B7288" s="612">
        <v>43958.75277777778</v>
      </c>
      <c r="C7288" s="405" t="s">
        <v>96</v>
      </c>
      <c r="D7288" s="384">
        <v>1676</v>
      </c>
      <c r="E7288">
        <v>0.02</v>
      </c>
      <c r="F7288">
        <v>1.0831</v>
      </c>
      <c r="G7288" s="384">
        <v>0</v>
      </c>
      <c r="H7288">
        <v>0</v>
      </c>
    </row>
    <row r="7289" spans="1:10">
      <c r="A7289">
        <v>7276</v>
      </c>
      <c r="B7289" s="612">
        <v>43958.75277777778</v>
      </c>
      <c r="C7289" s="405" t="s">
        <v>2110</v>
      </c>
      <c r="D7289" s="384">
        <v>1676</v>
      </c>
      <c r="E7289">
        <v>0.02</v>
      </c>
      <c r="F7289">
        <v>1.0831</v>
      </c>
      <c r="G7289" s="384">
        <v>0</v>
      </c>
      <c r="H7289">
        <v>1.0841000000000001</v>
      </c>
    </row>
    <row r="7290" spans="1:10">
      <c r="A7290">
        <v>7277</v>
      </c>
      <c r="B7290" s="612">
        <v>43959.025694444441</v>
      </c>
      <c r="C7290" s="405" t="s">
        <v>2054</v>
      </c>
      <c r="D7290" s="384">
        <v>1676</v>
      </c>
      <c r="E7290">
        <v>0.02</v>
      </c>
      <c r="F7290">
        <v>1.0841000000000001</v>
      </c>
      <c r="G7290" s="384">
        <v>0</v>
      </c>
      <c r="H7290">
        <v>1.0841000000000001</v>
      </c>
      <c r="I7290">
        <v>1.92</v>
      </c>
      <c r="J7290" s="384">
        <v>32462.86</v>
      </c>
    </row>
    <row r="7291" spans="1:10">
      <c r="A7291">
        <v>7278</v>
      </c>
      <c r="B7291" s="612">
        <v>43959.025694444441</v>
      </c>
      <c r="C7291" s="405" t="s">
        <v>97</v>
      </c>
      <c r="D7291" s="384">
        <v>1677</v>
      </c>
      <c r="E7291">
        <v>0.08</v>
      </c>
      <c r="F7291">
        <v>1.0841099999999999</v>
      </c>
      <c r="G7291" s="384">
        <v>0</v>
      </c>
      <c r="H7291">
        <v>0</v>
      </c>
    </row>
    <row r="7292" spans="1:10">
      <c r="A7292">
        <v>7279</v>
      </c>
      <c r="B7292" s="612">
        <v>43959.025694444441</v>
      </c>
      <c r="C7292" s="405" t="s">
        <v>2110</v>
      </c>
      <c r="D7292" s="384">
        <v>1677</v>
      </c>
      <c r="E7292">
        <v>0.08</v>
      </c>
      <c r="F7292">
        <v>1.0841099999999999</v>
      </c>
      <c r="G7292" s="384">
        <v>0</v>
      </c>
      <c r="H7292">
        <v>1.08084</v>
      </c>
    </row>
    <row r="7293" spans="1:10">
      <c r="A7293">
        <v>7299</v>
      </c>
      <c r="B7293" s="612">
        <v>43959.616666666669</v>
      </c>
      <c r="C7293" s="405" t="s">
        <v>2110</v>
      </c>
      <c r="D7293" s="384">
        <v>1677</v>
      </c>
      <c r="E7293">
        <v>0.08</v>
      </c>
      <c r="F7293">
        <v>1.0841099999999999</v>
      </c>
      <c r="G7293" s="384">
        <v>0</v>
      </c>
      <c r="H7293">
        <v>1.0824100000000001</v>
      </c>
    </row>
    <row r="7294" spans="1:10">
      <c r="A7294">
        <v>7317</v>
      </c>
      <c r="B7294" s="612">
        <v>43962.349305555559</v>
      </c>
      <c r="C7294" s="405" t="s">
        <v>2054</v>
      </c>
      <c r="D7294" s="384">
        <v>1677</v>
      </c>
      <c r="E7294">
        <v>0.08</v>
      </c>
      <c r="F7294">
        <v>1.0824100000000001</v>
      </c>
      <c r="G7294" s="384">
        <v>0</v>
      </c>
      <c r="H7294">
        <v>1.0824100000000001</v>
      </c>
      <c r="I7294">
        <v>13.69</v>
      </c>
      <c r="J7294" s="384">
        <v>32461.74</v>
      </c>
    </row>
    <row r="7295" spans="1:10">
      <c r="A7295">
        <v>7284</v>
      </c>
      <c r="B7295" s="612">
        <v>43959.331944444442</v>
      </c>
      <c r="C7295" s="405" t="s">
        <v>96</v>
      </c>
      <c r="D7295" s="384">
        <v>1678</v>
      </c>
      <c r="E7295">
        <v>0.02</v>
      </c>
      <c r="F7295">
        <v>1.08284</v>
      </c>
      <c r="G7295" s="384">
        <v>0</v>
      </c>
      <c r="H7295">
        <v>0</v>
      </c>
    </row>
    <row r="7296" spans="1:10">
      <c r="A7296">
        <v>7285</v>
      </c>
      <c r="B7296" s="612">
        <v>43959.331944444442</v>
      </c>
      <c r="C7296" s="405" t="s">
        <v>2110</v>
      </c>
      <c r="D7296" s="384">
        <v>1678</v>
      </c>
      <c r="E7296">
        <v>0.02</v>
      </c>
      <c r="F7296">
        <v>1.08284</v>
      </c>
      <c r="G7296" s="384">
        <v>0</v>
      </c>
      <c r="H7296">
        <v>1.0838399999999999</v>
      </c>
    </row>
    <row r="7297" spans="1:10">
      <c r="A7297">
        <v>7286</v>
      </c>
      <c r="B7297" s="612">
        <v>43959.381249999999</v>
      </c>
      <c r="C7297" s="405" t="s">
        <v>2054</v>
      </c>
      <c r="D7297" s="384">
        <v>1678</v>
      </c>
      <c r="E7297">
        <v>0.02</v>
      </c>
      <c r="F7297">
        <v>1.0838399999999999</v>
      </c>
      <c r="G7297" s="384">
        <v>0</v>
      </c>
      <c r="H7297">
        <v>1.0838399999999999</v>
      </c>
      <c r="I7297">
        <v>2</v>
      </c>
      <c r="J7297" s="384">
        <v>32464.86</v>
      </c>
    </row>
    <row r="7298" spans="1:10">
      <c r="A7298">
        <v>7287</v>
      </c>
      <c r="B7298" s="612">
        <v>43959.436111111114</v>
      </c>
      <c r="C7298" s="405" t="s">
        <v>96</v>
      </c>
      <c r="D7298" s="384">
        <v>1679</v>
      </c>
      <c r="E7298">
        <v>0.02</v>
      </c>
      <c r="F7298">
        <v>1.0841700000000001</v>
      </c>
      <c r="G7298" s="384">
        <v>0</v>
      </c>
      <c r="H7298">
        <v>0</v>
      </c>
    </row>
    <row r="7299" spans="1:10">
      <c r="A7299">
        <v>7288</v>
      </c>
      <c r="B7299" s="612">
        <v>43959.436111111114</v>
      </c>
      <c r="C7299" s="405" t="s">
        <v>2110</v>
      </c>
      <c r="D7299" s="384">
        <v>1679</v>
      </c>
      <c r="E7299">
        <v>0.02</v>
      </c>
      <c r="F7299">
        <v>1.0841700000000001</v>
      </c>
      <c r="G7299" s="384">
        <v>0</v>
      </c>
      <c r="H7299">
        <v>1.08517</v>
      </c>
    </row>
    <row r="7300" spans="1:10">
      <c r="A7300">
        <v>7289</v>
      </c>
      <c r="B7300" s="612">
        <v>43959.520138888889</v>
      </c>
      <c r="C7300" s="405" t="s">
        <v>2054</v>
      </c>
      <c r="D7300" s="384">
        <v>1679</v>
      </c>
      <c r="E7300">
        <v>0.02</v>
      </c>
      <c r="F7300">
        <v>1.08517</v>
      </c>
      <c r="G7300" s="384">
        <v>0</v>
      </c>
      <c r="H7300">
        <v>1.08517</v>
      </c>
      <c r="I7300">
        <v>2</v>
      </c>
      <c r="J7300" s="384">
        <v>32466.86</v>
      </c>
    </row>
    <row r="7301" spans="1:10">
      <c r="A7301">
        <v>7290</v>
      </c>
      <c r="B7301" s="612">
        <v>43959.52847222222</v>
      </c>
      <c r="C7301" s="405" t="s">
        <v>96</v>
      </c>
      <c r="D7301" s="384">
        <v>1680</v>
      </c>
      <c r="E7301">
        <v>0.02</v>
      </c>
      <c r="F7301">
        <v>1.08338</v>
      </c>
      <c r="G7301" s="384">
        <v>0</v>
      </c>
      <c r="H7301">
        <v>0</v>
      </c>
    </row>
    <row r="7302" spans="1:10">
      <c r="A7302">
        <v>7291</v>
      </c>
      <c r="B7302" s="612">
        <v>43959.52847222222</v>
      </c>
      <c r="C7302" s="405" t="s">
        <v>2110</v>
      </c>
      <c r="D7302" s="384">
        <v>1680</v>
      </c>
      <c r="E7302">
        <v>0.02</v>
      </c>
      <c r="F7302">
        <v>1.08338</v>
      </c>
      <c r="G7302" s="384">
        <v>0</v>
      </c>
      <c r="H7302">
        <v>1.0843799999999999</v>
      </c>
    </row>
    <row r="7303" spans="1:10">
      <c r="A7303">
        <v>7294</v>
      </c>
      <c r="B7303" s="612">
        <v>43959.587500000001</v>
      </c>
      <c r="C7303" s="405" t="s">
        <v>2110</v>
      </c>
      <c r="D7303" s="384">
        <v>1680</v>
      </c>
      <c r="E7303">
        <v>0.02</v>
      </c>
      <c r="F7303">
        <v>1.08338</v>
      </c>
      <c r="G7303" s="384">
        <v>0</v>
      </c>
      <c r="H7303">
        <v>1.08358</v>
      </c>
    </row>
    <row r="7304" spans="1:10">
      <c r="A7304">
        <v>7295</v>
      </c>
      <c r="B7304" s="612">
        <v>43959.59652777778</v>
      </c>
      <c r="C7304" s="405" t="s">
        <v>2054</v>
      </c>
      <c r="D7304" s="384">
        <v>1680</v>
      </c>
      <c r="E7304">
        <v>0.02</v>
      </c>
      <c r="F7304">
        <v>1.08358</v>
      </c>
      <c r="G7304" s="384">
        <v>0</v>
      </c>
      <c r="H7304">
        <v>1.08358</v>
      </c>
      <c r="I7304">
        <v>0.4</v>
      </c>
      <c r="J7304" s="384">
        <v>32467.26</v>
      </c>
    </row>
    <row r="7305" spans="1:10">
      <c r="A7305">
        <v>7292</v>
      </c>
      <c r="B7305" s="612">
        <v>43959.587500000001</v>
      </c>
      <c r="C7305" s="405" t="s">
        <v>96</v>
      </c>
      <c r="D7305" s="384">
        <v>1681</v>
      </c>
      <c r="E7305">
        <v>0.02</v>
      </c>
      <c r="F7305">
        <v>1.0817699999999999</v>
      </c>
      <c r="G7305" s="384">
        <v>0</v>
      </c>
      <c r="H7305">
        <v>0</v>
      </c>
    </row>
    <row r="7306" spans="1:10">
      <c r="A7306">
        <v>7293</v>
      </c>
      <c r="B7306" s="612">
        <v>43959.587500000001</v>
      </c>
      <c r="C7306" s="405" t="s">
        <v>2110</v>
      </c>
      <c r="D7306" s="384">
        <v>1681</v>
      </c>
      <c r="E7306">
        <v>0.02</v>
      </c>
      <c r="F7306">
        <v>1.0817699999999999</v>
      </c>
      <c r="G7306" s="384">
        <v>0</v>
      </c>
      <c r="H7306">
        <v>1.08358</v>
      </c>
    </row>
    <row r="7307" spans="1:10">
      <c r="A7307">
        <v>7296</v>
      </c>
      <c r="B7307" s="612">
        <v>43959.59652777778</v>
      </c>
      <c r="C7307" s="405" t="s">
        <v>2054</v>
      </c>
      <c r="D7307" s="384">
        <v>1681</v>
      </c>
      <c r="E7307">
        <v>0.02</v>
      </c>
      <c r="F7307">
        <v>1.08358</v>
      </c>
      <c r="G7307" s="384">
        <v>0</v>
      </c>
      <c r="H7307">
        <v>1.08358</v>
      </c>
      <c r="I7307">
        <v>3.62</v>
      </c>
      <c r="J7307" s="384">
        <v>32470.880000000001</v>
      </c>
    </row>
    <row r="7308" spans="1:10">
      <c r="A7308">
        <v>7297</v>
      </c>
      <c r="B7308" s="612">
        <v>43959.616666666669</v>
      </c>
      <c r="C7308" s="405" t="s">
        <v>97</v>
      </c>
      <c r="D7308" s="384">
        <v>1682</v>
      </c>
      <c r="E7308">
        <v>0.14000000000000001</v>
      </c>
      <c r="F7308">
        <v>1.0860099999999999</v>
      </c>
      <c r="G7308" s="384">
        <v>0</v>
      </c>
      <c r="H7308">
        <v>0</v>
      </c>
    </row>
    <row r="7309" spans="1:10">
      <c r="A7309">
        <v>7298</v>
      </c>
      <c r="B7309" s="612">
        <v>43959.616666666669</v>
      </c>
      <c r="C7309" s="405" t="s">
        <v>2110</v>
      </c>
      <c r="D7309" s="384">
        <v>1682</v>
      </c>
      <c r="E7309">
        <v>0.14000000000000001</v>
      </c>
      <c r="F7309">
        <v>1.0860099999999999</v>
      </c>
      <c r="G7309" s="384">
        <v>0</v>
      </c>
      <c r="H7309">
        <v>1.0824100000000001</v>
      </c>
    </row>
    <row r="7310" spans="1:10">
      <c r="A7310">
        <v>7318</v>
      </c>
      <c r="B7310" s="612">
        <v>43962.349305555559</v>
      </c>
      <c r="C7310" s="405" t="s">
        <v>2054</v>
      </c>
      <c r="D7310" s="384">
        <v>1682</v>
      </c>
      <c r="E7310">
        <v>0.14000000000000001</v>
      </c>
      <c r="F7310">
        <v>1.0824100000000001</v>
      </c>
      <c r="G7310" s="384">
        <v>0</v>
      </c>
      <c r="H7310">
        <v>1.0824100000000001</v>
      </c>
      <c r="I7310">
        <v>50.56</v>
      </c>
      <c r="J7310" s="384">
        <v>32512.3</v>
      </c>
    </row>
    <row r="7311" spans="1:10">
      <c r="A7311">
        <v>7304</v>
      </c>
      <c r="B7311" s="612">
        <v>43959.629861111112</v>
      </c>
      <c r="C7311" s="405" t="s">
        <v>96</v>
      </c>
      <c r="D7311" s="384">
        <v>1683</v>
      </c>
      <c r="E7311">
        <v>0.02</v>
      </c>
      <c r="F7311">
        <v>1.0867100000000001</v>
      </c>
      <c r="G7311" s="384">
        <v>0</v>
      </c>
      <c r="H7311">
        <v>0</v>
      </c>
    </row>
    <row r="7312" spans="1:10">
      <c r="A7312">
        <v>7305</v>
      </c>
      <c r="B7312" s="612">
        <v>43959.629861111112</v>
      </c>
      <c r="C7312" s="405" t="s">
        <v>2110</v>
      </c>
      <c r="D7312" s="384">
        <v>1683</v>
      </c>
      <c r="E7312">
        <v>0.02</v>
      </c>
      <c r="F7312">
        <v>1.0867100000000001</v>
      </c>
      <c r="G7312" s="384">
        <v>0</v>
      </c>
      <c r="H7312">
        <v>1.08771</v>
      </c>
    </row>
    <row r="7313" spans="1:10">
      <c r="A7313">
        <v>7308</v>
      </c>
      <c r="B7313" s="612">
        <v>43959.67083333333</v>
      </c>
      <c r="C7313" s="405" t="s">
        <v>2110</v>
      </c>
      <c r="D7313" s="384">
        <v>1683</v>
      </c>
      <c r="E7313">
        <v>0.02</v>
      </c>
      <c r="F7313">
        <v>1.0867100000000001</v>
      </c>
      <c r="G7313" s="384">
        <v>0</v>
      </c>
      <c r="H7313">
        <v>1.08691</v>
      </c>
    </row>
    <row r="7314" spans="1:10">
      <c r="A7314">
        <v>7312</v>
      </c>
      <c r="B7314" s="612">
        <v>43959.810416666667</v>
      </c>
      <c r="C7314" s="405" t="s">
        <v>2110</v>
      </c>
      <c r="D7314" s="384">
        <v>1683</v>
      </c>
      <c r="E7314">
        <v>0.02</v>
      </c>
      <c r="F7314">
        <v>1.0867100000000001</v>
      </c>
      <c r="G7314" s="384">
        <v>0</v>
      </c>
      <c r="H7314">
        <v>1.0858699999999999</v>
      </c>
    </row>
    <row r="7315" spans="1:10">
      <c r="A7315">
        <v>7323</v>
      </c>
      <c r="B7315" s="612">
        <v>43962.356944444444</v>
      </c>
      <c r="C7315" s="405" t="s">
        <v>2110</v>
      </c>
      <c r="D7315" s="384">
        <v>1683</v>
      </c>
      <c r="E7315">
        <v>0.02</v>
      </c>
      <c r="F7315">
        <v>1.0867100000000001</v>
      </c>
      <c r="G7315" s="384">
        <v>0</v>
      </c>
      <c r="H7315">
        <v>1.0845899999999999</v>
      </c>
    </row>
    <row r="7316" spans="1:10">
      <c r="A7316">
        <v>7339</v>
      </c>
      <c r="B7316" s="612">
        <v>43963.010416666664</v>
      </c>
      <c r="C7316" s="405" t="s">
        <v>2110</v>
      </c>
      <c r="D7316" s="384">
        <v>1683</v>
      </c>
      <c r="E7316">
        <v>0.02</v>
      </c>
      <c r="F7316">
        <v>1.0867100000000001</v>
      </c>
      <c r="G7316" s="384">
        <v>0</v>
      </c>
      <c r="H7316">
        <v>1.08324</v>
      </c>
    </row>
    <row r="7317" spans="1:10">
      <c r="A7317">
        <v>7348</v>
      </c>
      <c r="B7317" s="612">
        <v>43963.434027777781</v>
      </c>
      <c r="C7317" s="405" t="s">
        <v>2054</v>
      </c>
      <c r="D7317" s="384">
        <v>1683</v>
      </c>
      <c r="E7317">
        <v>0.02</v>
      </c>
      <c r="F7317">
        <v>1.08324</v>
      </c>
      <c r="G7317" s="384">
        <v>0</v>
      </c>
      <c r="H7317">
        <v>1.08324</v>
      </c>
      <c r="I7317">
        <v>-7.1</v>
      </c>
      <c r="J7317" s="384">
        <v>32513.22</v>
      </c>
    </row>
    <row r="7318" spans="1:10">
      <c r="A7318">
        <v>7306</v>
      </c>
      <c r="B7318" s="612">
        <v>43959.67083333333</v>
      </c>
      <c r="C7318" s="405" t="s">
        <v>96</v>
      </c>
      <c r="D7318" s="384">
        <v>1684</v>
      </c>
      <c r="E7318">
        <v>0.02</v>
      </c>
      <c r="F7318">
        <v>1.0851</v>
      </c>
      <c r="G7318" s="384">
        <v>0</v>
      </c>
      <c r="H7318">
        <v>0</v>
      </c>
    </row>
    <row r="7319" spans="1:10">
      <c r="A7319">
        <v>7307</v>
      </c>
      <c r="B7319" s="612">
        <v>43959.67083333333</v>
      </c>
      <c r="C7319" s="405" t="s">
        <v>2110</v>
      </c>
      <c r="D7319" s="384">
        <v>1684</v>
      </c>
      <c r="E7319">
        <v>0.02</v>
      </c>
      <c r="F7319">
        <v>1.0851</v>
      </c>
      <c r="G7319" s="384">
        <v>0</v>
      </c>
      <c r="H7319">
        <v>1.08691</v>
      </c>
    </row>
    <row r="7320" spans="1:10">
      <c r="A7320">
        <v>7311</v>
      </c>
      <c r="B7320" s="612">
        <v>43959.810416666667</v>
      </c>
      <c r="C7320" s="405" t="s">
        <v>2110</v>
      </c>
      <c r="D7320" s="384">
        <v>1684</v>
      </c>
      <c r="E7320">
        <v>0.02</v>
      </c>
      <c r="F7320">
        <v>1.0851</v>
      </c>
      <c r="G7320" s="384">
        <v>0</v>
      </c>
      <c r="H7320">
        <v>1.0858699999999999</v>
      </c>
    </row>
    <row r="7321" spans="1:10">
      <c r="A7321">
        <v>7322</v>
      </c>
      <c r="B7321" s="612">
        <v>43962.356944444444</v>
      </c>
      <c r="C7321" s="405" t="s">
        <v>2110</v>
      </c>
      <c r="D7321" s="384">
        <v>1684</v>
      </c>
      <c r="E7321">
        <v>0.02</v>
      </c>
      <c r="F7321">
        <v>1.0851</v>
      </c>
      <c r="G7321" s="384">
        <v>0</v>
      </c>
      <c r="H7321">
        <v>1.0845899999999999</v>
      </c>
    </row>
    <row r="7322" spans="1:10">
      <c r="A7322">
        <v>7338</v>
      </c>
      <c r="B7322" s="612">
        <v>43963.010416666664</v>
      </c>
      <c r="C7322" s="405" t="s">
        <v>2110</v>
      </c>
      <c r="D7322" s="384">
        <v>1684</v>
      </c>
      <c r="E7322">
        <v>0.02</v>
      </c>
      <c r="F7322">
        <v>1.0851</v>
      </c>
      <c r="G7322" s="384">
        <v>0</v>
      </c>
      <c r="H7322">
        <v>1.08324</v>
      </c>
    </row>
    <row r="7323" spans="1:10">
      <c r="A7323">
        <v>7349</v>
      </c>
      <c r="B7323" s="612">
        <v>43963.434027777781</v>
      </c>
      <c r="C7323" s="405" t="s">
        <v>2054</v>
      </c>
      <c r="D7323" s="384">
        <v>1684</v>
      </c>
      <c r="E7323">
        <v>0.02</v>
      </c>
      <c r="F7323">
        <v>1.08324</v>
      </c>
      <c r="G7323" s="384">
        <v>0</v>
      </c>
      <c r="H7323">
        <v>1.08324</v>
      </c>
      <c r="I7323">
        <v>-3.88</v>
      </c>
      <c r="J7323" s="384">
        <v>32509.34</v>
      </c>
    </row>
    <row r="7324" spans="1:10">
      <c r="A7324">
        <v>7309</v>
      </c>
      <c r="B7324" s="612">
        <v>43959.810416666667</v>
      </c>
      <c r="C7324" s="405" t="s">
        <v>96</v>
      </c>
      <c r="D7324" s="384">
        <v>1685</v>
      </c>
      <c r="E7324">
        <v>0.03</v>
      </c>
      <c r="F7324">
        <v>1.0834999999999999</v>
      </c>
      <c r="G7324" s="384">
        <v>0</v>
      </c>
      <c r="H7324">
        <v>0</v>
      </c>
    </row>
    <row r="7325" spans="1:10">
      <c r="A7325">
        <v>7310</v>
      </c>
      <c r="B7325" s="612">
        <v>43959.810416666667</v>
      </c>
      <c r="C7325" s="405" t="s">
        <v>2110</v>
      </c>
      <c r="D7325" s="384">
        <v>1685</v>
      </c>
      <c r="E7325">
        <v>0.03</v>
      </c>
      <c r="F7325">
        <v>1.0834999999999999</v>
      </c>
      <c r="G7325" s="384">
        <v>0</v>
      </c>
      <c r="H7325">
        <v>1.0858699999999999</v>
      </c>
    </row>
    <row r="7326" spans="1:10">
      <c r="A7326">
        <v>7321</v>
      </c>
      <c r="B7326" s="612">
        <v>43962.356944444444</v>
      </c>
      <c r="C7326" s="405" t="s">
        <v>2110</v>
      </c>
      <c r="D7326" s="384">
        <v>1685</v>
      </c>
      <c r="E7326">
        <v>0.03</v>
      </c>
      <c r="F7326">
        <v>1.0834999999999999</v>
      </c>
      <c r="G7326" s="384">
        <v>0</v>
      </c>
      <c r="H7326">
        <v>1.0845899999999999</v>
      </c>
    </row>
    <row r="7327" spans="1:10">
      <c r="A7327">
        <v>7337</v>
      </c>
      <c r="B7327" s="612">
        <v>43963.010416666664</v>
      </c>
      <c r="C7327" s="405" t="s">
        <v>2110</v>
      </c>
      <c r="D7327" s="384">
        <v>1685</v>
      </c>
      <c r="E7327">
        <v>0.03</v>
      </c>
      <c r="F7327">
        <v>1.0834999999999999</v>
      </c>
      <c r="G7327" s="384">
        <v>0</v>
      </c>
      <c r="H7327">
        <v>1.08324</v>
      </c>
    </row>
    <row r="7328" spans="1:10">
      <c r="A7328">
        <v>7350</v>
      </c>
      <c r="B7328" s="612">
        <v>43963.434027777781</v>
      </c>
      <c r="C7328" s="405" t="s">
        <v>2054</v>
      </c>
      <c r="D7328" s="384">
        <v>1685</v>
      </c>
      <c r="E7328">
        <v>0.03</v>
      </c>
      <c r="F7328">
        <v>1.08324</v>
      </c>
      <c r="G7328" s="384">
        <v>0</v>
      </c>
      <c r="H7328">
        <v>1.08324</v>
      </c>
      <c r="I7328">
        <v>-1.02</v>
      </c>
      <c r="J7328" s="384">
        <v>32508.32</v>
      </c>
    </row>
    <row r="7329" spans="1:10">
      <c r="A7329">
        <v>7319</v>
      </c>
      <c r="B7329" s="612">
        <v>43962.356944444444</v>
      </c>
      <c r="C7329" s="405" t="s">
        <v>96</v>
      </c>
      <c r="D7329" s="384">
        <v>1686</v>
      </c>
      <c r="E7329">
        <v>0.05</v>
      </c>
      <c r="F7329">
        <v>1.0818000000000001</v>
      </c>
      <c r="G7329" s="384">
        <v>0</v>
      </c>
      <c r="H7329">
        <v>0</v>
      </c>
    </row>
    <row r="7330" spans="1:10">
      <c r="A7330">
        <v>7320</v>
      </c>
      <c r="B7330" s="612">
        <v>43962.356944444444</v>
      </c>
      <c r="C7330" s="405" t="s">
        <v>2110</v>
      </c>
      <c r="D7330" s="384">
        <v>1686</v>
      </c>
      <c r="E7330">
        <v>0.05</v>
      </c>
      <c r="F7330">
        <v>1.0818000000000001</v>
      </c>
      <c r="G7330" s="384">
        <v>0</v>
      </c>
      <c r="H7330">
        <v>1.0845899999999999</v>
      </c>
    </row>
    <row r="7331" spans="1:10">
      <c r="A7331">
        <v>7336</v>
      </c>
      <c r="B7331" s="612">
        <v>43963.010416666664</v>
      </c>
      <c r="C7331" s="405" t="s">
        <v>2110</v>
      </c>
      <c r="D7331" s="384">
        <v>1686</v>
      </c>
      <c r="E7331">
        <v>0.05</v>
      </c>
      <c r="F7331">
        <v>1.0818000000000001</v>
      </c>
      <c r="G7331" s="384">
        <v>0</v>
      </c>
      <c r="H7331">
        <v>1.08324</v>
      </c>
    </row>
    <row r="7332" spans="1:10">
      <c r="A7332">
        <v>7351</v>
      </c>
      <c r="B7332" s="612">
        <v>43963.434027777781</v>
      </c>
      <c r="C7332" s="405" t="s">
        <v>2054</v>
      </c>
      <c r="D7332" s="384">
        <v>1686</v>
      </c>
      <c r="E7332">
        <v>0.05</v>
      </c>
      <c r="F7332">
        <v>1.08324</v>
      </c>
      <c r="G7332" s="384">
        <v>0</v>
      </c>
      <c r="H7332">
        <v>1.08324</v>
      </c>
      <c r="I7332">
        <v>7</v>
      </c>
      <c r="J7332" s="384">
        <v>32515.32</v>
      </c>
    </row>
    <row r="7333" spans="1:10">
      <c r="A7333">
        <v>7324</v>
      </c>
      <c r="B7333" s="612">
        <v>43962.386805555558</v>
      </c>
      <c r="C7333" s="405" t="s">
        <v>97</v>
      </c>
      <c r="D7333" s="384">
        <v>1687</v>
      </c>
      <c r="E7333">
        <v>0.02</v>
      </c>
      <c r="F7333">
        <v>1.0815900000000001</v>
      </c>
      <c r="G7333" s="384">
        <v>0</v>
      </c>
      <c r="H7333">
        <v>0</v>
      </c>
    </row>
    <row r="7334" spans="1:10">
      <c r="A7334">
        <v>7325</v>
      </c>
      <c r="B7334" s="612">
        <v>43962.386805555558</v>
      </c>
      <c r="C7334" s="405" t="s">
        <v>2110</v>
      </c>
      <c r="D7334" s="384">
        <v>1687</v>
      </c>
      <c r="E7334">
        <v>0.02</v>
      </c>
      <c r="F7334">
        <v>1.0815900000000001</v>
      </c>
      <c r="G7334" s="384">
        <v>0</v>
      </c>
      <c r="H7334">
        <v>1.0805899999999999</v>
      </c>
    </row>
    <row r="7335" spans="1:10">
      <c r="A7335">
        <v>7328</v>
      </c>
      <c r="B7335" s="612">
        <v>43962.556250000001</v>
      </c>
      <c r="C7335" s="405" t="s">
        <v>2110</v>
      </c>
      <c r="D7335" s="384">
        <v>1687</v>
      </c>
      <c r="E7335">
        <v>0.02</v>
      </c>
      <c r="F7335">
        <v>1.0815900000000001</v>
      </c>
      <c r="G7335" s="384">
        <v>0</v>
      </c>
      <c r="H7335">
        <v>1.0813900000000001</v>
      </c>
    </row>
    <row r="7336" spans="1:10">
      <c r="A7336">
        <v>7329</v>
      </c>
      <c r="B7336" s="612">
        <v>43962.631249999999</v>
      </c>
      <c r="C7336" s="405" t="s">
        <v>2054</v>
      </c>
      <c r="D7336" s="384">
        <v>1687</v>
      </c>
      <c r="E7336">
        <v>0.02</v>
      </c>
      <c r="F7336">
        <v>1.0813900000000001</v>
      </c>
      <c r="G7336" s="384">
        <v>0</v>
      </c>
      <c r="H7336">
        <v>1.0813900000000001</v>
      </c>
      <c r="I7336">
        <v>0.4</v>
      </c>
      <c r="J7336" s="384">
        <v>32512.7</v>
      </c>
    </row>
    <row r="7337" spans="1:10">
      <c r="A7337">
        <v>7326</v>
      </c>
      <c r="B7337" s="612">
        <v>43962.556250000001</v>
      </c>
      <c r="C7337" s="405" t="s">
        <v>97</v>
      </c>
      <c r="D7337" s="384">
        <v>1688</v>
      </c>
      <c r="E7337">
        <v>0.02</v>
      </c>
      <c r="F7337">
        <v>1.0831900000000001</v>
      </c>
      <c r="G7337" s="384">
        <v>0</v>
      </c>
      <c r="H7337">
        <v>0</v>
      </c>
    </row>
    <row r="7338" spans="1:10">
      <c r="A7338">
        <v>7327</v>
      </c>
      <c r="B7338" s="612">
        <v>43962.556250000001</v>
      </c>
      <c r="C7338" s="405" t="s">
        <v>2110</v>
      </c>
      <c r="D7338" s="384">
        <v>1688</v>
      </c>
      <c r="E7338">
        <v>0.02</v>
      </c>
      <c r="F7338">
        <v>1.0831900000000001</v>
      </c>
      <c r="G7338" s="384">
        <v>0</v>
      </c>
      <c r="H7338">
        <v>1.0813900000000001</v>
      </c>
    </row>
    <row r="7339" spans="1:10">
      <c r="A7339">
        <v>7330</v>
      </c>
      <c r="B7339" s="612">
        <v>43962.631249999999</v>
      </c>
      <c r="C7339" s="405" t="s">
        <v>2054</v>
      </c>
      <c r="D7339" s="384">
        <v>1688</v>
      </c>
      <c r="E7339">
        <v>0.02</v>
      </c>
      <c r="F7339">
        <v>1.0813900000000001</v>
      </c>
      <c r="G7339" s="384">
        <v>0</v>
      </c>
      <c r="H7339">
        <v>1.0813900000000001</v>
      </c>
      <c r="I7339">
        <v>3.6</v>
      </c>
      <c r="J7339" s="384">
        <v>32516.3</v>
      </c>
    </row>
    <row r="7340" spans="1:10">
      <c r="A7340">
        <v>7331</v>
      </c>
      <c r="B7340" s="612">
        <v>43962.646527777775</v>
      </c>
      <c r="C7340" s="405" t="s">
        <v>97</v>
      </c>
      <c r="D7340" s="384">
        <v>1689</v>
      </c>
      <c r="E7340">
        <v>0.02</v>
      </c>
      <c r="F7340">
        <v>1.0812299999999999</v>
      </c>
      <c r="G7340" s="384">
        <v>0</v>
      </c>
      <c r="H7340">
        <v>0</v>
      </c>
    </row>
    <row r="7341" spans="1:10">
      <c r="A7341">
        <v>7332</v>
      </c>
      <c r="B7341" s="612">
        <v>43962.646527777775</v>
      </c>
      <c r="C7341" s="405" t="s">
        <v>2110</v>
      </c>
      <c r="D7341" s="384">
        <v>1689</v>
      </c>
      <c r="E7341">
        <v>0.02</v>
      </c>
      <c r="F7341">
        <v>1.0812299999999999</v>
      </c>
      <c r="G7341" s="384">
        <v>0</v>
      </c>
      <c r="H7341">
        <v>1.08023</v>
      </c>
    </row>
    <row r="7342" spans="1:10">
      <c r="A7342">
        <v>7333</v>
      </c>
      <c r="B7342" s="612">
        <v>43963.009027777778</v>
      </c>
      <c r="C7342" s="405" t="s">
        <v>2054</v>
      </c>
      <c r="D7342" s="384">
        <v>1689</v>
      </c>
      <c r="E7342">
        <v>0.02</v>
      </c>
      <c r="F7342">
        <v>1.08023</v>
      </c>
      <c r="G7342" s="384">
        <v>0</v>
      </c>
      <c r="H7342">
        <v>1.08023</v>
      </c>
      <c r="I7342">
        <v>2.02</v>
      </c>
      <c r="J7342" s="384">
        <v>32518.32</v>
      </c>
    </row>
    <row r="7343" spans="1:10">
      <c r="A7343">
        <v>7334</v>
      </c>
      <c r="B7343" s="612">
        <v>43963.010416666664</v>
      </c>
      <c r="C7343" s="405" t="s">
        <v>96</v>
      </c>
      <c r="D7343" s="384">
        <v>1690</v>
      </c>
      <c r="E7343">
        <v>0.08</v>
      </c>
      <c r="F7343">
        <v>1.0799700000000001</v>
      </c>
      <c r="G7343" s="384">
        <v>0</v>
      </c>
      <c r="H7343">
        <v>0</v>
      </c>
    </row>
    <row r="7344" spans="1:10">
      <c r="A7344">
        <v>7335</v>
      </c>
      <c r="B7344" s="612">
        <v>43963.010416666664</v>
      </c>
      <c r="C7344" s="405" t="s">
        <v>2110</v>
      </c>
      <c r="D7344" s="384">
        <v>1690</v>
      </c>
      <c r="E7344">
        <v>0.08</v>
      </c>
      <c r="F7344">
        <v>1.0799700000000001</v>
      </c>
      <c r="G7344" s="384">
        <v>0</v>
      </c>
      <c r="H7344">
        <v>1.08324</v>
      </c>
    </row>
    <row r="7345" spans="1:10">
      <c r="A7345">
        <v>7352</v>
      </c>
      <c r="B7345" s="612">
        <v>43963.434027777781</v>
      </c>
      <c r="C7345" s="405" t="s">
        <v>2054</v>
      </c>
      <c r="D7345" s="384">
        <v>1690</v>
      </c>
      <c r="E7345">
        <v>0.08</v>
      </c>
      <c r="F7345">
        <v>1.08324</v>
      </c>
      <c r="G7345" s="384">
        <v>0</v>
      </c>
      <c r="H7345">
        <v>1.08324</v>
      </c>
      <c r="I7345">
        <v>26.16</v>
      </c>
      <c r="J7345" s="384">
        <v>32541.48</v>
      </c>
    </row>
    <row r="7346" spans="1:10">
      <c r="A7346">
        <v>7340</v>
      </c>
      <c r="B7346" s="612">
        <v>43963.224999999999</v>
      </c>
      <c r="C7346" s="405" t="s">
        <v>97</v>
      </c>
      <c r="D7346" s="384">
        <v>1691</v>
      </c>
      <c r="E7346">
        <v>0.02</v>
      </c>
      <c r="F7346">
        <v>1.0816699999999999</v>
      </c>
      <c r="G7346" s="384">
        <v>0</v>
      </c>
      <c r="H7346">
        <v>0</v>
      </c>
    </row>
    <row r="7347" spans="1:10">
      <c r="A7347">
        <v>7341</v>
      </c>
      <c r="B7347" s="612">
        <v>43963.224999999999</v>
      </c>
      <c r="C7347" s="405" t="s">
        <v>2110</v>
      </c>
      <c r="D7347" s="384">
        <v>1691</v>
      </c>
      <c r="E7347">
        <v>0.02</v>
      </c>
      <c r="F7347">
        <v>1.0816699999999999</v>
      </c>
      <c r="G7347" s="384">
        <v>0</v>
      </c>
      <c r="H7347">
        <v>1.08067</v>
      </c>
    </row>
    <row r="7348" spans="1:10">
      <c r="A7348">
        <v>7342</v>
      </c>
      <c r="B7348" s="612">
        <v>43963.259027777778</v>
      </c>
      <c r="C7348" s="405" t="s">
        <v>2054</v>
      </c>
      <c r="D7348" s="384">
        <v>1691</v>
      </c>
      <c r="E7348">
        <v>0.02</v>
      </c>
      <c r="F7348">
        <v>1.08067</v>
      </c>
      <c r="G7348" s="384">
        <v>0</v>
      </c>
      <c r="H7348">
        <v>1.08067</v>
      </c>
      <c r="I7348">
        <v>2</v>
      </c>
      <c r="J7348" s="384">
        <v>32520.32</v>
      </c>
    </row>
    <row r="7349" spans="1:10">
      <c r="A7349">
        <v>7343</v>
      </c>
      <c r="B7349" s="612">
        <v>43963.26458333333</v>
      </c>
      <c r="C7349" s="405" t="s">
        <v>97</v>
      </c>
      <c r="D7349" s="384">
        <v>1692</v>
      </c>
      <c r="E7349">
        <v>0.02</v>
      </c>
      <c r="F7349">
        <v>1.0809899999999999</v>
      </c>
      <c r="G7349" s="384">
        <v>0</v>
      </c>
      <c r="H7349">
        <v>0</v>
      </c>
    </row>
    <row r="7350" spans="1:10">
      <c r="A7350">
        <v>7344</v>
      </c>
      <c r="B7350" s="612">
        <v>43963.26458333333</v>
      </c>
      <c r="C7350" s="405" t="s">
        <v>2110</v>
      </c>
      <c r="D7350" s="384">
        <v>1692</v>
      </c>
      <c r="E7350">
        <v>0.02</v>
      </c>
      <c r="F7350">
        <v>1.0809899999999999</v>
      </c>
      <c r="G7350" s="384">
        <v>0</v>
      </c>
      <c r="H7350">
        <v>1.07999</v>
      </c>
    </row>
    <row r="7351" spans="1:10">
      <c r="A7351">
        <v>7347</v>
      </c>
      <c r="B7351" s="612">
        <v>43963.293749999997</v>
      </c>
      <c r="C7351" s="405" t="s">
        <v>2110</v>
      </c>
      <c r="D7351" s="384">
        <v>1692</v>
      </c>
      <c r="E7351">
        <v>0.02</v>
      </c>
      <c r="F7351">
        <v>1.0809899999999999</v>
      </c>
      <c r="G7351" s="384">
        <v>0</v>
      </c>
      <c r="H7351">
        <v>1.0808</v>
      </c>
    </row>
    <row r="7352" spans="1:10">
      <c r="A7352">
        <v>7359</v>
      </c>
      <c r="B7352" s="612">
        <v>43963.46875</v>
      </c>
      <c r="C7352" s="405" t="s">
        <v>2110</v>
      </c>
      <c r="D7352" s="384">
        <v>1692</v>
      </c>
      <c r="E7352">
        <v>0.02</v>
      </c>
      <c r="F7352">
        <v>1.0809899999999999</v>
      </c>
      <c r="G7352" s="384">
        <v>0</v>
      </c>
      <c r="H7352">
        <v>1.0818300000000001</v>
      </c>
    </row>
    <row r="7353" spans="1:10">
      <c r="A7353">
        <v>7367</v>
      </c>
      <c r="B7353" s="612">
        <v>43963.509027777778</v>
      </c>
      <c r="C7353" s="405" t="s">
        <v>2110</v>
      </c>
      <c r="D7353" s="384">
        <v>1692</v>
      </c>
      <c r="E7353">
        <v>0.02</v>
      </c>
      <c r="F7353">
        <v>1.0809899999999999</v>
      </c>
      <c r="G7353" s="384">
        <v>0</v>
      </c>
      <c r="H7353">
        <v>1.08311</v>
      </c>
    </row>
    <row r="7354" spans="1:10">
      <c r="A7354">
        <v>7376</v>
      </c>
      <c r="B7354" s="612">
        <v>43963.55</v>
      </c>
      <c r="C7354" s="405" t="s">
        <v>2110</v>
      </c>
      <c r="D7354" s="384">
        <v>1692</v>
      </c>
      <c r="E7354">
        <v>0.02</v>
      </c>
      <c r="F7354">
        <v>1.0809899999999999</v>
      </c>
      <c r="G7354" s="384">
        <v>0</v>
      </c>
      <c r="H7354">
        <v>1.0844499999999999</v>
      </c>
    </row>
    <row r="7355" spans="1:10">
      <c r="A7355">
        <v>7382</v>
      </c>
      <c r="B7355" s="612">
        <v>43964.291666666664</v>
      </c>
      <c r="C7355" s="405" t="s">
        <v>2054</v>
      </c>
      <c r="D7355" s="384">
        <v>1692</v>
      </c>
      <c r="E7355">
        <v>0.02</v>
      </c>
      <c r="F7355">
        <v>1.0844499999999999</v>
      </c>
      <c r="G7355" s="384">
        <v>0</v>
      </c>
      <c r="H7355">
        <v>1.0844499999999999</v>
      </c>
      <c r="I7355">
        <v>-6.9</v>
      </c>
      <c r="J7355" s="384">
        <v>32540.58</v>
      </c>
    </row>
    <row r="7356" spans="1:10">
      <c r="A7356">
        <v>7345</v>
      </c>
      <c r="B7356" s="612">
        <v>43963.293749999997</v>
      </c>
      <c r="C7356" s="405" t="s">
        <v>97</v>
      </c>
      <c r="D7356" s="384">
        <v>1693</v>
      </c>
      <c r="E7356">
        <v>0.02</v>
      </c>
      <c r="F7356">
        <v>1.0826</v>
      </c>
      <c r="G7356" s="384">
        <v>0</v>
      </c>
      <c r="H7356">
        <v>0</v>
      </c>
    </row>
    <row r="7357" spans="1:10">
      <c r="A7357">
        <v>7346</v>
      </c>
      <c r="B7357" s="612">
        <v>43963.293749999997</v>
      </c>
      <c r="C7357" s="405" t="s">
        <v>2110</v>
      </c>
      <c r="D7357" s="384">
        <v>1693</v>
      </c>
      <c r="E7357">
        <v>0.02</v>
      </c>
      <c r="F7357">
        <v>1.0826</v>
      </c>
      <c r="G7357" s="384">
        <v>0</v>
      </c>
      <c r="H7357">
        <v>1.0808</v>
      </c>
    </row>
    <row r="7358" spans="1:10">
      <c r="A7358">
        <v>7358</v>
      </c>
      <c r="B7358" s="612">
        <v>43963.46875</v>
      </c>
      <c r="C7358" s="405" t="s">
        <v>2110</v>
      </c>
      <c r="D7358" s="384">
        <v>1693</v>
      </c>
      <c r="E7358">
        <v>0.02</v>
      </c>
      <c r="F7358">
        <v>1.0826</v>
      </c>
      <c r="G7358" s="384">
        <v>0</v>
      </c>
      <c r="H7358">
        <v>1.0818300000000001</v>
      </c>
    </row>
    <row r="7359" spans="1:10">
      <c r="A7359">
        <v>7366</v>
      </c>
      <c r="B7359" s="612">
        <v>43963.509027777778</v>
      </c>
      <c r="C7359" s="405" t="s">
        <v>2110</v>
      </c>
      <c r="D7359" s="384">
        <v>1693</v>
      </c>
      <c r="E7359">
        <v>0.02</v>
      </c>
      <c r="F7359">
        <v>1.0826</v>
      </c>
      <c r="G7359" s="384">
        <v>0</v>
      </c>
      <c r="H7359">
        <v>1.08311</v>
      </c>
    </row>
    <row r="7360" spans="1:10">
      <c r="A7360">
        <v>7375</v>
      </c>
      <c r="B7360" s="612">
        <v>43963.55</v>
      </c>
      <c r="C7360" s="405" t="s">
        <v>2110</v>
      </c>
      <c r="D7360" s="384">
        <v>1693</v>
      </c>
      <c r="E7360">
        <v>0.02</v>
      </c>
      <c r="F7360">
        <v>1.0826</v>
      </c>
      <c r="G7360" s="384">
        <v>0</v>
      </c>
      <c r="H7360">
        <v>1.0844499999999999</v>
      </c>
    </row>
    <row r="7361" spans="1:10">
      <c r="A7361">
        <v>7383</v>
      </c>
      <c r="B7361" s="612">
        <v>43964.291666666664</v>
      </c>
      <c r="C7361" s="405" t="s">
        <v>2054</v>
      </c>
      <c r="D7361" s="384">
        <v>1693</v>
      </c>
      <c r="E7361">
        <v>0.02</v>
      </c>
      <c r="F7361">
        <v>1.0844499999999999</v>
      </c>
      <c r="G7361" s="384">
        <v>0</v>
      </c>
      <c r="H7361">
        <v>1.0844499999999999</v>
      </c>
      <c r="I7361">
        <v>-3.68</v>
      </c>
      <c r="J7361" s="384">
        <v>32536.9</v>
      </c>
    </row>
    <row r="7362" spans="1:10">
      <c r="A7362">
        <v>7353</v>
      </c>
      <c r="B7362" s="612">
        <v>43963.445833333331</v>
      </c>
      <c r="C7362" s="405" t="s">
        <v>96</v>
      </c>
      <c r="D7362" s="384">
        <v>1694</v>
      </c>
      <c r="E7362">
        <v>0.02</v>
      </c>
      <c r="F7362">
        <v>1.08273</v>
      </c>
      <c r="G7362" s="384">
        <v>0</v>
      </c>
      <c r="H7362">
        <v>0</v>
      </c>
    </row>
    <row r="7363" spans="1:10">
      <c r="A7363">
        <v>7354</v>
      </c>
      <c r="B7363" s="612">
        <v>43963.445833333331</v>
      </c>
      <c r="C7363" s="405" t="s">
        <v>2110</v>
      </c>
      <c r="D7363" s="384">
        <v>1694</v>
      </c>
      <c r="E7363">
        <v>0.02</v>
      </c>
      <c r="F7363">
        <v>1.08273</v>
      </c>
      <c r="G7363" s="384">
        <v>0</v>
      </c>
      <c r="H7363">
        <v>1.0837300000000001</v>
      </c>
    </row>
    <row r="7364" spans="1:10">
      <c r="A7364">
        <v>7355</v>
      </c>
      <c r="B7364" s="612">
        <v>43963.461111111108</v>
      </c>
      <c r="C7364" s="405" t="s">
        <v>2054</v>
      </c>
      <c r="D7364" s="384">
        <v>1694</v>
      </c>
      <c r="E7364">
        <v>0.02</v>
      </c>
      <c r="F7364">
        <v>1.0837300000000001</v>
      </c>
      <c r="G7364" s="384">
        <v>0</v>
      </c>
      <c r="H7364">
        <v>1.0837300000000001</v>
      </c>
      <c r="I7364">
        <v>2</v>
      </c>
      <c r="J7364" s="384">
        <v>32543.48</v>
      </c>
    </row>
    <row r="7365" spans="1:10">
      <c r="A7365">
        <v>7356</v>
      </c>
      <c r="B7365" s="612">
        <v>43963.46875</v>
      </c>
      <c r="C7365" s="405" t="s">
        <v>97</v>
      </c>
      <c r="D7365" s="384">
        <v>1695</v>
      </c>
      <c r="E7365">
        <v>0.03</v>
      </c>
      <c r="F7365">
        <v>1.0842099999999999</v>
      </c>
      <c r="G7365" s="384">
        <v>0</v>
      </c>
      <c r="H7365">
        <v>0</v>
      </c>
    </row>
    <row r="7366" spans="1:10">
      <c r="A7366">
        <v>7357</v>
      </c>
      <c r="B7366" s="612">
        <v>43963.46875</v>
      </c>
      <c r="C7366" s="405" t="s">
        <v>2110</v>
      </c>
      <c r="D7366" s="384">
        <v>1695</v>
      </c>
      <c r="E7366">
        <v>0.03</v>
      </c>
      <c r="F7366">
        <v>1.0842099999999999</v>
      </c>
      <c r="G7366" s="384">
        <v>0</v>
      </c>
      <c r="H7366">
        <v>1.0818300000000001</v>
      </c>
    </row>
    <row r="7367" spans="1:10">
      <c r="A7367">
        <v>7365</v>
      </c>
      <c r="B7367" s="612">
        <v>43963.509027777778</v>
      </c>
      <c r="C7367" s="405" t="s">
        <v>2110</v>
      </c>
      <c r="D7367" s="384">
        <v>1695</v>
      </c>
      <c r="E7367">
        <v>0.03</v>
      </c>
      <c r="F7367">
        <v>1.0842099999999999</v>
      </c>
      <c r="G7367" s="384">
        <v>0</v>
      </c>
      <c r="H7367">
        <v>1.08311</v>
      </c>
    </row>
    <row r="7368" spans="1:10">
      <c r="A7368">
        <v>7374</v>
      </c>
      <c r="B7368" s="612">
        <v>43963.55</v>
      </c>
      <c r="C7368" s="405" t="s">
        <v>2110</v>
      </c>
      <c r="D7368" s="384">
        <v>1695</v>
      </c>
      <c r="E7368">
        <v>0.03</v>
      </c>
      <c r="F7368">
        <v>1.0842099999999999</v>
      </c>
      <c r="G7368" s="384">
        <v>0</v>
      </c>
      <c r="H7368">
        <v>1.0844499999999999</v>
      </c>
    </row>
    <row r="7369" spans="1:10">
      <c r="A7369">
        <v>7384</v>
      </c>
      <c r="B7369" s="612">
        <v>43964.291666666664</v>
      </c>
      <c r="C7369" s="405" t="s">
        <v>2054</v>
      </c>
      <c r="D7369" s="384">
        <v>1695</v>
      </c>
      <c r="E7369">
        <v>0.03</v>
      </c>
      <c r="F7369">
        <v>1.0844499999999999</v>
      </c>
      <c r="G7369" s="384">
        <v>0</v>
      </c>
      <c r="H7369">
        <v>1.0844499999999999</v>
      </c>
      <c r="I7369">
        <v>-0.69</v>
      </c>
      <c r="J7369" s="384">
        <v>32536.22</v>
      </c>
    </row>
    <row r="7370" spans="1:10">
      <c r="A7370">
        <v>7360</v>
      </c>
      <c r="B7370" s="612">
        <v>43963.481249999997</v>
      </c>
      <c r="C7370" s="405" t="s">
        <v>96</v>
      </c>
      <c r="D7370" s="384">
        <v>1696</v>
      </c>
      <c r="E7370">
        <v>0.02</v>
      </c>
      <c r="F7370">
        <v>1.0840799999999999</v>
      </c>
      <c r="G7370" s="384">
        <v>0</v>
      </c>
      <c r="H7370">
        <v>0</v>
      </c>
    </row>
    <row r="7371" spans="1:10">
      <c r="A7371">
        <v>7361</v>
      </c>
      <c r="B7371" s="612">
        <v>43963.481249999997</v>
      </c>
      <c r="C7371" s="405" t="s">
        <v>2110</v>
      </c>
      <c r="D7371" s="384">
        <v>1696</v>
      </c>
      <c r="E7371">
        <v>0.02</v>
      </c>
      <c r="F7371">
        <v>1.0840799999999999</v>
      </c>
      <c r="G7371" s="384">
        <v>0</v>
      </c>
      <c r="H7371">
        <v>1.08508</v>
      </c>
    </row>
    <row r="7372" spans="1:10">
      <c r="A7372">
        <v>7362</v>
      </c>
      <c r="B7372" s="612">
        <v>43963.508333333331</v>
      </c>
      <c r="C7372" s="405" t="s">
        <v>2054</v>
      </c>
      <c r="D7372" s="384">
        <v>1696</v>
      </c>
      <c r="E7372">
        <v>0.02</v>
      </c>
      <c r="F7372">
        <v>1.08508</v>
      </c>
      <c r="G7372" s="384">
        <v>0</v>
      </c>
      <c r="H7372">
        <v>1.08508</v>
      </c>
      <c r="I7372">
        <v>2</v>
      </c>
      <c r="J7372" s="384">
        <v>32545.48</v>
      </c>
    </row>
    <row r="7373" spans="1:10">
      <c r="A7373">
        <v>7363</v>
      </c>
      <c r="B7373" s="612">
        <v>43963.509027777778</v>
      </c>
      <c r="C7373" s="405" t="s">
        <v>97</v>
      </c>
      <c r="D7373" s="384">
        <v>1697</v>
      </c>
      <c r="E7373">
        <v>0.05</v>
      </c>
      <c r="F7373">
        <v>1.0859099999999999</v>
      </c>
      <c r="G7373" s="384">
        <v>0</v>
      </c>
      <c r="H7373">
        <v>0</v>
      </c>
    </row>
    <row r="7374" spans="1:10">
      <c r="A7374">
        <v>7364</v>
      </c>
      <c r="B7374" s="612">
        <v>43963.509027777778</v>
      </c>
      <c r="C7374" s="405" t="s">
        <v>2110</v>
      </c>
      <c r="D7374" s="384">
        <v>1697</v>
      </c>
      <c r="E7374">
        <v>0.05</v>
      </c>
      <c r="F7374">
        <v>1.0859099999999999</v>
      </c>
      <c r="G7374" s="384">
        <v>0</v>
      </c>
      <c r="H7374">
        <v>1.08311</v>
      </c>
    </row>
    <row r="7375" spans="1:10">
      <c r="A7375">
        <v>7373</v>
      </c>
      <c r="B7375" s="612">
        <v>43963.55</v>
      </c>
      <c r="C7375" s="405" t="s">
        <v>2110</v>
      </c>
      <c r="D7375" s="384">
        <v>1697</v>
      </c>
      <c r="E7375">
        <v>0.05</v>
      </c>
      <c r="F7375">
        <v>1.0859099999999999</v>
      </c>
      <c r="G7375" s="384">
        <v>0</v>
      </c>
      <c r="H7375">
        <v>1.0844499999999999</v>
      </c>
    </row>
    <row r="7376" spans="1:10">
      <c r="A7376">
        <v>7385</v>
      </c>
      <c r="B7376" s="612">
        <v>43964.291666666664</v>
      </c>
      <c r="C7376" s="405" t="s">
        <v>2054</v>
      </c>
      <c r="D7376" s="384">
        <v>1697</v>
      </c>
      <c r="E7376">
        <v>0.05</v>
      </c>
      <c r="F7376">
        <v>1.0844499999999999</v>
      </c>
      <c r="G7376" s="384">
        <v>0</v>
      </c>
      <c r="H7376">
        <v>1.0844499999999999</v>
      </c>
      <c r="I7376">
        <v>7.36</v>
      </c>
      <c r="J7376" s="384">
        <v>32543.57</v>
      </c>
    </row>
    <row r="7377" spans="1:10">
      <c r="A7377">
        <v>7368</v>
      </c>
      <c r="B7377" s="612">
        <v>43963.527777777781</v>
      </c>
      <c r="C7377" s="405" t="s">
        <v>96</v>
      </c>
      <c r="D7377" s="384">
        <v>1698</v>
      </c>
      <c r="E7377">
        <v>0.02</v>
      </c>
      <c r="F7377">
        <v>1.08571</v>
      </c>
      <c r="G7377" s="384">
        <v>0</v>
      </c>
      <c r="H7377">
        <v>0</v>
      </c>
    </row>
    <row r="7378" spans="1:10">
      <c r="A7378">
        <v>7369</v>
      </c>
      <c r="B7378" s="612">
        <v>43963.527777777781</v>
      </c>
      <c r="C7378" s="405" t="s">
        <v>2110</v>
      </c>
      <c r="D7378" s="384">
        <v>1698</v>
      </c>
      <c r="E7378">
        <v>0.02</v>
      </c>
      <c r="F7378">
        <v>1.08571</v>
      </c>
      <c r="G7378" s="384">
        <v>0</v>
      </c>
      <c r="H7378">
        <v>1.0867100000000001</v>
      </c>
    </row>
    <row r="7379" spans="1:10">
      <c r="A7379">
        <v>7370</v>
      </c>
      <c r="B7379" s="612">
        <v>43963.549305555556</v>
      </c>
      <c r="C7379" s="405" t="s">
        <v>2054</v>
      </c>
      <c r="D7379" s="384">
        <v>1698</v>
      </c>
      <c r="E7379">
        <v>0.02</v>
      </c>
      <c r="F7379">
        <v>1.0867100000000001</v>
      </c>
      <c r="G7379" s="384">
        <v>0</v>
      </c>
      <c r="H7379">
        <v>1.0867100000000001</v>
      </c>
      <c r="I7379">
        <v>2</v>
      </c>
      <c r="J7379" s="384">
        <v>32547.48</v>
      </c>
    </row>
    <row r="7380" spans="1:10">
      <c r="A7380">
        <v>7371</v>
      </c>
      <c r="B7380" s="612">
        <v>43963.55</v>
      </c>
      <c r="C7380" s="405" t="s">
        <v>97</v>
      </c>
      <c r="D7380" s="384">
        <v>1699</v>
      </c>
      <c r="E7380">
        <v>0.08</v>
      </c>
      <c r="F7380">
        <v>1.08771</v>
      </c>
      <c r="G7380" s="384">
        <v>0</v>
      </c>
      <c r="H7380">
        <v>0</v>
      </c>
    </row>
    <row r="7381" spans="1:10">
      <c r="A7381">
        <v>7372</v>
      </c>
      <c r="B7381" s="612">
        <v>43963.55</v>
      </c>
      <c r="C7381" s="405" t="s">
        <v>2110</v>
      </c>
      <c r="D7381" s="384">
        <v>1699</v>
      </c>
      <c r="E7381">
        <v>0.08</v>
      </c>
      <c r="F7381">
        <v>1.08771</v>
      </c>
      <c r="G7381" s="384">
        <v>0</v>
      </c>
      <c r="H7381">
        <v>1.0844499999999999</v>
      </c>
    </row>
    <row r="7382" spans="1:10">
      <c r="A7382">
        <v>7386</v>
      </c>
      <c r="B7382" s="612">
        <v>43964.291666666664</v>
      </c>
      <c r="C7382" s="405" t="s">
        <v>2054</v>
      </c>
      <c r="D7382" s="384">
        <v>1699</v>
      </c>
      <c r="E7382">
        <v>0.08</v>
      </c>
      <c r="F7382">
        <v>1.0844499999999999</v>
      </c>
      <c r="G7382" s="384">
        <v>0</v>
      </c>
      <c r="H7382">
        <v>1.0844499999999999</v>
      </c>
      <c r="I7382">
        <v>26.17</v>
      </c>
      <c r="J7382" s="384">
        <v>32569.74</v>
      </c>
    </row>
    <row r="7383" spans="1:10">
      <c r="A7383">
        <v>7377</v>
      </c>
      <c r="B7383" s="612">
        <v>43963.554166666669</v>
      </c>
      <c r="C7383" s="405" t="s">
        <v>96</v>
      </c>
      <c r="D7383" s="384">
        <v>1700</v>
      </c>
      <c r="E7383">
        <v>0.02</v>
      </c>
      <c r="F7383">
        <v>1.08761</v>
      </c>
      <c r="G7383" s="384">
        <v>0</v>
      </c>
      <c r="H7383">
        <v>0</v>
      </c>
    </row>
    <row r="7384" spans="1:10">
      <c r="A7384">
        <v>7378</v>
      </c>
      <c r="B7384" s="612">
        <v>43963.554166666669</v>
      </c>
      <c r="C7384" s="405" t="s">
        <v>2110</v>
      </c>
      <c r="D7384" s="384">
        <v>1700</v>
      </c>
      <c r="E7384">
        <v>0.02</v>
      </c>
      <c r="F7384">
        <v>1.08761</v>
      </c>
      <c r="G7384" s="384">
        <v>0</v>
      </c>
      <c r="H7384">
        <v>1.0886100000000001</v>
      </c>
    </row>
    <row r="7385" spans="1:10">
      <c r="A7385">
        <v>7381</v>
      </c>
      <c r="B7385" s="612">
        <v>43963.679861111108</v>
      </c>
      <c r="C7385" s="405" t="s">
        <v>2110</v>
      </c>
      <c r="D7385" s="384">
        <v>1700</v>
      </c>
      <c r="E7385">
        <v>0.02</v>
      </c>
      <c r="F7385">
        <v>1.08761</v>
      </c>
      <c r="G7385" s="384">
        <v>0</v>
      </c>
      <c r="H7385">
        <v>1.0878099999999999</v>
      </c>
    </row>
    <row r="7386" spans="1:10">
      <c r="A7386">
        <v>7390</v>
      </c>
      <c r="B7386" s="612">
        <v>43964.291666666664</v>
      </c>
      <c r="C7386" s="405" t="s">
        <v>2110</v>
      </c>
      <c r="D7386" s="384">
        <v>1700</v>
      </c>
      <c r="E7386">
        <v>0.02</v>
      </c>
      <c r="F7386">
        <v>1.08761</v>
      </c>
      <c r="G7386" s="384">
        <v>0</v>
      </c>
      <c r="H7386">
        <v>1.0867800000000001</v>
      </c>
    </row>
    <row r="7387" spans="1:10">
      <c r="A7387">
        <v>7399</v>
      </c>
      <c r="B7387" s="612">
        <v>43964.472916666666</v>
      </c>
      <c r="C7387" s="405" t="s">
        <v>2054</v>
      </c>
      <c r="D7387" s="384">
        <v>1700</v>
      </c>
      <c r="E7387">
        <v>0.02</v>
      </c>
      <c r="F7387">
        <v>1.0867800000000001</v>
      </c>
      <c r="G7387" s="384">
        <v>0</v>
      </c>
      <c r="H7387">
        <v>1.0867800000000001</v>
      </c>
      <c r="I7387">
        <v>-1.74</v>
      </c>
      <c r="J7387" s="384">
        <v>32570</v>
      </c>
    </row>
    <row r="7388" spans="1:10">
      <c r="A7388">
        <v>7379</v>
      </c>
      <c r="B7388" s="612">
        <v>43963.679861111108</v>
      </c>
      <c r="C7388" s="405" t="s">
        <v>96</v>
      </c>
      <c r="D7388" s="384">
        <v>1701</v>
      </c>
      <c r="E7388">
        <v>0.02</v>
      </c>
      <c r="F7388">
        <v>1.0860099999999999</v>
      </c>
      <c r="G7388" s="384">
        <v>0</v>
      </c>
      <c r="H7388">
        <v>0</v>
      </c>
    </row>
    <row r="7389" spans="1:10">
      <c r="A7389">
        <v>7380</v>
      </c>
      <c r="B7389" s="612">
        <v>43963.679861111108</v>
      </c>
      <c r="C7389" s="405" t="s">
        <v>2110</v>
      </c>
      <c r="D7389" s="384">
        <v>1701</v>
      </c>
      <c r="E7389">
        <v>0.02</v>
      </c>
      <c r="F7389">
        <v>1.0860099999999999</v>
      </c>
      <c r="G7389" s="384">
        <v>0</v>
      </c>
      <c r="H7389">
        <v>1.0878099999999999</v>
      </c>
    </row>
    <row r="7390" spans="1:10">
      <c r="A7390">
        <v>7389</v>
      </c>
      <c r="B7390" s="612">
        <v>43964.291666666664</v>
      </c>
      <c r="C7390" s="405" t="s">
        <v>2110</v>
      </c>
      <c r="D7390" s="384">
        <v>1701</v>
      </c>
      <c r="E7390">
        <v>0.02</v>
      </c>
      <c r="F7390">
        <v>1.0860099999999999</v>
      </c>
      <c r="G7390" s="384">
        <v>0</v>
      </c>
      <c r="H7390">
        <v>1.0867800000000001</v>
      </c>
    </row>
    <row r="7391" spans="1:10">
      <c r="A7391">
        <v>7400</v>
      </c>
      <c r="B7391" s="612">
        <v>43964.472916666666</v>
      </c>
      <c r="C7391" s="405" t="s">
        <v>2054</v>
      </c>
      <c r="D7391" s="384">
        <v>1701</v>
      </c>
      <c r="E7391">
        <v>0.02</v>
      </c>
      <c r="F7391">
        <v>1.0867800000000001</v>
      </c>
      <c r="G7391" s="384">
        <v>0</v>
      </c>
      <c r="H7391">
        <v>1.0867800000000001</v>
      </c>
      <c r="I7391">
        <v>1.46</v>
      </c>
      <c r="J7391" s="384">
        <v>32571.46</v>
      </c>
    </row>
    <row r="7392" spans="1:10">
      <c r="A7392">
        <v>7387</v>
      </c>
      <c r="B7392" s="612">
        <v>43964.291666666664</v>
      </c>
      <c r="C7392" s="405" t="s">
        <v>96</v>
      </c>
      <c r="D7392" s="384">
        <v>1702</v>
      </c>
      <c r="E7392">
        <v>0.03</v>
      </c>
      <c r="F7392">
        <v>1.0844100000000001</v>
      </c>
      <c r="G7392" s="384">
        <v>0</v>
      </c>
      <c r="H7392">
        <v>0</v>
      </c>
    </row>
    <row r="7393" spans="1:10">
      <c r="A7393">
        <v>7388</v>
      </c>
      <c r="B7393" s="612">
        <v>43964.291666666664</v>
      </c>
      <c r="C7393" s="405" t="s">
        <v>2110</v>
      </c>
      <c r="D7393" s="384">
        <v>1702</v>
      </c>
      <c r="E7393">
        <v>0.03</v>
      </c>
      <c r="F7393">
        <v>1.0844100000000001</v>
      </c>
      <c r="G7393" s="384">
        <v>0</v>
      </c>
      <c r="H7393">
        <v>1.0867800000000001</v>
      </c>
    </row>
    <row r="7394" spans="1:10">
      <c r="A7394">
        <v>7401</v>
      </c>
      <c r="B7394" s="612">
        <v>43964.472916666666</v>
      </c>
      <c r="C7394" s="405" t="s">
        <v>2054</v>
      </c>
      <c r="D7394" s="384">
        <v>1702</v>
      </c>
      <c r="E7394">
        <v>0.03</v>
      </c>
      <c r="F7394">
        <v>1.0867800000000001</v>
      </c>
      <c r="G7394" s="384">
        <v>0</v>
      </c>
      <c r="H7394">
        <v>1.0867800000000001</v>
      </c>
      <c r="I7394">
        <v>7.11</v>
      </c>
      <c r="J7394" s="384">
        <v>32578.57</v>
      </c>
    </row>
    <row r="7395" spans="1:10">
      <c r="A7395">
        <v>7391</v>
      </c>
      <c r="B7395" s="612">
        <v>43964.309027777781</v>
      </c>
      <c r="C7395" s="405" t="s">
        <v>97</v>
      </c>
      <c r="D7395" s="384">
        <v>1703</v>
      </c>
      <c r="E7395">
        <v>0.02</v>
      </c>
      <c r="F7395">
        <v>1.08497</v>
      </c>
      <c r="G7395" s="384">
        <v>0</v>
      </c>
      <c r="H7395">
        <v>0</v>
      </c>
    </row>
    <row r="7396" spans="1:10">
      <c r="A7396">
        <v>7392</v>
      </c>
      <c r="B7396" s="612">
        <v>43964.309027777781</v>
      </c>
      <c r="C7396" s="405" t="s">
        <v>2110</v>
      </c>
      <c r="D7396" s="384">
        <v>1703</v>
      </c>
      <c r="E7396">
        <v>0.02</v>
      </c>
      <c r="F7396">
        <v>1.08497</v>
      </c>
      <c r="G7396" s="384">
        <v>0</v>
      </c>
      <c r="H7396">
        <v>1.0839700000000001</v>
      </c>
    </row>
    <row r="7397" spans="1:10">
      <c r="A7397">
        <v>7393</v>
      </c>
      <c r="B7397" s="612">
        <v>43964.318055555559</v>
      </c>
      <c r="C7397" s="405" t="s">
        <v>2054</v>
      </c>
      <c r="D7397" s="384">
        <v>1703</v>
      </c>
      <c r="E7397">
        <v>0.02</v>
      </c>
      <c r="F7397">
        <v>1.0839700000000001</v>
      </c>
      <c r="G7397" s="384">
        <v>0</v>
      </c>
      <c r="H7397">
        <v>1.0839700000000001</v>
      </c>
      <c r="I7397">
        <v>2</v>
      </c>
      <c r="J7397" s="384">
        <v>32571.74</v>
      </c>
    </row>
    <row r="7398" spans="1:10">
      <c r="A7398">
        <v>7394</v>
      </c>
      <c r="B7398" s="612">
        <v>43964.329861111109</v>
      </c>
      <c r="C7398" s="405" t="s">
        <v>97</v>
      </c>
      <c r="D7398" s="384">
        <v>1704</v>
      </c>
      <c r="E7398">
        <v>0.02</v>
      </c>
      <c r="F7398">
        <v>1.08361</v>
      </c>
      <c r="G7398" s="384">
        <v>0</v>
      </c>
      <c r="H7398">
        <v>0</v>
      </c>
    </row>
    <row r="7399" spans="1:10">
      <c r="A7399">
        <v>7395</v>
      </c>
      <c r="B7399" s="612">
        <v>43964.329861111109</v>
      </c>
      <c r="C7399" s="405" t="s">
        <v>2110</v>
      </c>
      <c r="D7399" s="384">
        <v>1704</v>
      </c>
      <c r="E7399">
        <v>0.02</v>
      </c>
      <c r="F7399">
        <v>1.08361</v>
      </c>
      <c r="G7399" s="384">
        <v>0</v>
      </c>
      <c r="H7399">
        <v>1.0826100000000001</v>
      </c>
    </row>
    <row r="7400" spans="1:10">
      <c r="A7400">
        <v>7398</v>
      </c>
      <c r="B7400" s="612">
        <v>43964.425694444442</v>
      </c>
      <c r="C7400" s="405" t="s">
        <v>2110</v>
      </c>
      <c r="D7400" s="384">
        <v>1704</v>
      </c>
      <c r="E7400">
        <v>0.02</v>
      </c>
      <c r="F7400">
        <v>1.08361</v>
      </c>
      <c r="G7400" s="384">
        <v>0</v>
      </c>
      <c r="H7400">
        <v>1.08341</v>
      </c>
    </row>
    <row r="7401" spans="1:10">
      <c r="A7401">
        <v>7405</v>
      </c>
      <c r="B7401" s="612">
        <v>43964.472916666666</v>
      </c>
      <c r="C7401" s="405" t="s">
        <v>2110</v>
      </c>
      <c r="D7401" s="384">
        <v>1704</v>
      </c>
      <c r="E7401">
        <v>0.02</v>
      </c>
      <c r="F7401">
        <v>1.08361</v>
      </c>
      <c r="G7401" s="384">
        <v>0</v>
      </c>
      <c r="H7401">
        <v>1.0844499999999999</v>
      </c>
    </row>
    <row r="7402" spans="1:10">
      <c r="A7402">
        <v>7413</v>
      </c>
      <c r="B7402" s="612">
        <v>43964.542361111111</v>
      </c>
      <c r="C7402" s="405" t="s">
        <v>2110</v>
      </c>
      <c r="D7402" s="384">
        <v>1704</v>
      </c>
      <c r="E7402">
        <v>0.02</v>
      </c>
      <c r="F7402">
        <v>1.08361</v>
      </c>
      <c r="G7402" s="384">
        <v>0</v>
      </c>
      <c r="H7402">
        <v>1.08592</v>
      </c>
    </row>
    <row r="7403" spans="1:10">
      <c r="A7403">
        <v>7419</v>
      </c>
      <c r="B7403" s="612">
        <v>43964.571527777778</v>
      </c>
      <c r="C7403" s="405" t="s">
        <v>2054</v>
      </c>
      <c r="D7403" s="384">
        <v>1704</v>
      </c>
      <c r="E7403">
        <v>0.02</v>
      </c>
      <c r="F7403">
        <v>1.08592</v>
      </c>
      <c r="G7403" s="384">
        <v>0</v>
      </c>
      <c r="H7403">
        <v>1.08592</v>
      </c>
      <c r="I7403">
        <v>-4.62</v>
      </c>
      <c r="J7403" s="384">
        <v>32577.95</v>
      </c>
    </row>
    <row r="7404" spans="1:10">
      <c r="A7404">
        <v>7396</v>
      </c>
      <c r="B7404" s="612">
        <v>43964.425694444442</v>
      </c>
      <c r="C7404" s="405" t="s">
        <v>97</v>
      </c>
      <c r="D7404" s="384">
        <v>1705</v>
      </c>
      <c r="E7404">
        <v>0.02</v>
      </c>
      <c r="F7404">
        <v>1.08521</v>
      </c>
      <c r="G7404" s="384">
        <v>0</v>
      </c>
      <c r="H7404">
        <v>0</v>
      </c>
    </row>
    <row r="7405" spans="1:10">
      <c r="A7405">
        <v>7397</v>
      </c>
      <c r="B7405" s="612">
        <v>43964.425694444442</v>
      </c>
      <c r="C7405" s="405" t="s">
        <v>2110</v>
      </c>
      <c r="D7405" s="384">
        <v>1705</v>
      </c>
      <c r="E7405">
        <v>0.02</v>
      </c>
      <c r="F7405">
        <v>1.08521</v>
      </c>
      <c r="G7405" s="384">
        <v>0</v>
      </c>
      <c r="H7405">
        <v>1.08341</v>
      </c>
    </row>
    <row r="7406" spans="1:10">
      <c r="A7406">
        <v>7404</v>
      </c>
      <c r="B7406" s="612">
        <v>43964.472916666666</v>
      </c>
      <c r="C7406" s="405" t="s">
        <v>2110</v>
      </c>
      <c r="D7406" s="384">
        <v>1705</v>
      </c>
      <c r="E7406">
        <v>0.02</v>
      </c>
      <c r="F7406">
        <v>1.08521</v>
      </c>
      <c r="G7406" s="384">
        <v>0</v>
      </c>
      <c r="H7406">
        <v>1.0844499999999999</v>
      </c>
    </row>
    <row r="7407" spans="1:10">
      <c r="A7407">
        <v>7412</v>
      </c>
      <c r="B7407" s="612">
        <v>43964.542361111111</v>
      </c>
      <c r="C7407" s="405" t="s">
        <v>2110</v>
      </c>
      <c r="D7407" s="384">
        <v>1705</v>
      </c>
      <c r="E7407">
        <v>0.02</v>
      </c>
      <c r="F7407">
        <v>1.08521</v>
      </c>
      <c r="G7407" s="384">
        <v>0</v>
      </c>
      <c r="H7407">
        <v>1.08592</v>
      </c>
    </row>
    <row r="7408" spans="1:10">
      <c r="A7408">
        <v>7420</v>
      </c>
      <c r="B7408" s="612">
        <v>43964.571527777778</v>
      </c>
      <c r="C7408" s="405" t="s">
        <v>2054</v>
      </c>
      <c r="D7408" s="384">
        <v>1705</v>
      </c>
      <c r="E7408">
        <v>0.02</v>
      </c>
      <c r="F7408">
        <v>1.08592</v>
      </c>
      <c r="G7408" s="384">
        <v>0</v>
      </c>
      <c r="H7408">
        <v>1.08592</v>
      </c>
      <c r="I7408">
        <v>-1.42</v>
      </c>
      <c r="J7408" s="384">
        <v>32576.53</v>
      </c>
    </row>
    <row r="7409" spans="1:10">
      <c r="A7409">
        <v>7402</v>
      </c>
      <c r="B7409" s="612">
        <v>43964.472916666666</v>
      </c>
      <c r="C7409" s="405" t="s">
        <v>97</v>
      </c>
      <c r="D7409" s="384">
        <v>1706</v>
      </c>
      <c r="E7409">
        <v>0.03</v>
      </c>
      <c r="F7409">
        <v>1.08684</v>
      </c>
      <c r="G7409" s="384">
        <v>0</v>
      </c>
      <c r="H7409">
        <v>0</v>
      </c>
    </row>
    <row r="7410" spans="1:10">
      <c r="A7410">
        <v>7403</v>
      </c>
      <c r="B7410" s="612">
        <v>43964.472916666666</v>
      </c>
      <c r="C7410" s="405" t="s">
        <v>2110</v>
      </c>
      <c r="D7410" s="384">
        <v>1706</v>
      </c>
      <c r="E7410">
        <v>0.03</v>
      </c>
      <c r="F7410">
        <v>1.08684</v>
      </c>
      <c r="G7410" s="384">
        <v>0</v>
      </c>
      <c r="H7410">
        <v>1.0844499999999999</v>
      </c>
    </row>
    <row r="7411" spans="1:10">
      <c r="A7411">
        <v>7411</v>
      </c>
      <c r="B7411" s="612">
        <v>43964.542361111111</v>
      </c>
      <c r="C7411" s="405" t="s">
        <v>2110</v>
      </c>
      <c r="D7411" s="384">
        <v>1706</v>
      </c>
      <c r="E7411">
        <v>0.03</v>
      </c>
      <c r="F7411">
        <v>1.08684</v>
      </c>
      <c r="G7411" s="384">
        <v>0</v>
      </c>
      <c r="H7411">
        <v>1.08592</v>
      </c>
    </row>
    <row r="7412" spans="1:10">
      <c r="A7412">
        <v>7421</v>
      </c>
      <c r="B7412" s="612">
        <v>43964.571527777778</v>
      </c>
      <c r="C7412" s="405" t="s">
        <v>2054</v>
      </c>
      <c r="D7412" s="384">
        <v>1706</v>
      </c>
      <c r="E7412">
        <v>0.03</v>
      </c>
      <c r="F7412">
        <v>1.08592</v>
      </c>
      <c r="G7412" s="384">
        <v>0</v>
      </c>
      <c r="H7412">
        <v>1.08592</v>
      </c>
      <c r="I7412">
        <v>2.76</v>
      </c>
      <c r="J7412" s="384">
        <v>32579.29</v>
      </c>
    </row>
    <row r="7413" spans="1:10">
      <c r="A7413">
        <v>7406</v>
      </c>
      <c r="B7413" s="612">
        <v>43964.51666666667</v>
      </c>
      <c r="C7413" s="405" t="s">
        <v>96</v>
      </c>
      <c r="D7413" s="384">
        <v>1707</v>
      </c>
      <c r="E7413">
        <v>0.02</v>
      </c>
      <c r="F7413">
        <v>1.0877399999999999</v>
      </c>
      <c r="G7413" s="384">
        <v>0</v>
      </c>
      <c r="H7413">
        <v>0</v>
      </c>
    </row>
    <row r="7414" spans="1:10">
      <c r="A7414">
        <v>7407</v>
      </c>
      <c r="B7414" s="612">
        <v>43964.51666666667</v>
      </c>
      <c r="C7414" s="405" t="s">
        <v>2110</v>
      </c>
      <c r="D7414" s="384">
        <v>1707</v>
      </c>
      <c r="E7414">
        <v>0.02</v>
      </c>
      <c r="F7414">
        <v>1.0877399999999999</v>
      </c>
      <c r="G7414" s="384">
        <v>0</v>
      </c>
      <c r="H7414">
        <v>1.08874</v>
      </c>
    </row>
    <row r="7415" spans="1:10">
      <c r="A7415">
        <v>7408</v>
      </c>
      <c r="B7415" s="612">
        <v>43964.541666666664</v>
      </c>
      <c r="C7415" s="405" t="s">
        <v>2054</v>
      </c>
      <c r="D7415" s="384">
        <v>1707</v>
      </c>
      <c r="E7415">
        <v>0.02</v>
      </c>
      <c r="F7415">
        <v>1.08874</v>
      </c>
      <c r="G7415" s="384">
        <v>0</v>
      </c>
      <c r="H7415">
        <v>1.08874</v>
      </c>
      <c r="I7415">
        <v>2</v>
      </c>
      <c r="J7415" s="384">
        <v>32580.57</v>
      </c>
    </row>
    <row r="7416" spans="1:10">
      <c r="A7416">
        <v>7409</v>
      </c>
      <c r="B7416" s="612">
        <v>43964.542361111111</v>
      </c>
      <c r="C7416" s="405" t="s">
        <v>97</v>
      </c>
      <c r="D7416" s="384">
        <v>1708</v>
      </c>
      <c r="E7416">
        <v>0.05</v>
      </c>
      <c r="F7416">
        <v>1.0889800000000001</v>
      </c>
      <c r="G7416" s="384">
        <v>0</v>
      </c>
      <c r="H7416">
        <v>0</v>
      </c>
    </row>
    <row r="7417" spans="1:10">
      <c r="A7417">
        <v>7410</v>
      </c>
      <c r="B7417" s="612">
        <v>43964.542361111111</v>
      </c>
      <c r="C7417" s="405" t="s">
        <v>2110</v>
      </c>
      <c r="D7417" s="384">
        <v>1708</v>
      </c>
      <c r="E7417">
        <v>0.05</v>
      </c>
      <c r="F7417">
        <v>1.0889800000000001</v>
      </c>
      <c r="G7417" s="384">
        <v>0</v>
      </c>
      <c r="H7417">
        <v>1.08592</v>
      </c>
    </row>
    <row r="7418" spans="1:10">
      <c r="A7418">
        <v>7422</v>
      </c>
      <c r="B7418" s="612">
        <v>43964.571527777778</v>
      </c>
      <c r="C7418" s="405" t="s">
        <v>2054</v>
      </c>
      <c r="D7418" s="384">
        <v>1708</v>
      </c>
      <c r="E7418">
        <v>0.05</v>
      </c>
      <c r="F7418">
        <v>1.08592</v>
      </c>
      <c r="G7418" s="384">
        <v>0</v>
      </c>
      <c r="H7418">
        <v>1.08592</v>
      </c>
      <c r="I7418">
        <v>15.3</v>
      </c>
      <c r="J7418" s="384">
        <v>32594.59</v>
      </c>
    </row>
    <row r="7419" spans="1:10">
      <c r="A7419">
        <v>7414</v>
      </c>
      <c r="B7419" s="612">
        <v>43964.54583333333</v>
      </c>
      <c r="C7419" s="405" t="s">
        <v>96</v>
      </c>
      <c r="D7419" s="384">
        <v>1709</v>
      </c>
      <c r="E7419">
        <v>0.02</v>
      </c>
      <c r="F7419">
        <v>1.08782</v>
      </c>
      <c r="G7419" s="384">
        <v>0</v>
      </c>
      <c r="H7419">
        <v>0</v>
      </c>
    </row>
    <row r="7420" spans="1:10">
      <c r="A7420">
        <v>7415</v>
      </c>
      <c r="B7420" s="612">
        <v>43964.54583333333</v>
      </c>
      <c r="C7420" s="405" t="s">
        <v>2110</v>
      </c>
      <c r="D7420" s="384">
        <v>1709</v>
      </c>
      <c r="E7420">
        <v>0.02</v>
      </c>
      <c r="F7420">
        <v>1.08782</v>
      </c>
      <c r="G7420" s="384">
        <v>0</v>
      </c>
      <c r="H7420">
        <v>1.0888199999999999</v>
      </c>
    </row>
    <row r="7421" spans="1:10">
      <c r="A7421">
        <v>7416</v>
      </c>
      <c r="B7421" s="612">
        <v>43964.553472222222</v>
      </c>
      <c r="C7421" s="405" t="s">
        <v>2054</v>
      </c>
      <c r="D7421" s="384">
        <v>1709</v>
      </c>
      <c r="E7421">
        <v>0.02</v>
      </c>
      <c r="F7421">
        <v>1.0888199999999999</v>
      </c>
      <c r="G7421" s="384">
        <v>0</v>
      </c>
      <c r="H7421">
        <v>1.0888199999999999</v>
      </c>
      <c r="I7421">
        <v>2</v>
      </c>
      <c r="J7421" s="384">
        <v>32582.57</v>
      </c>
    </row>
    <row r="7422" spans="1:10">
      <c r="A7422">
        <v>7417</v>
      </c>
      <c r="B7422" s="612">
        <v>43964.556250000001</v>
      </c>
      <c r="C7422" s="405" t="s">
        <v>96</v>
      </c>
      <c r="D7422" s="384">
        <v>1710</v>
      </c>
      <c r="E7422">
        <v>0.02</v>
      </c>
      <c r="F7422">
        <v>1.08724</v>
      </c>
      <c r="G7422" s="384">
        <v>0</v>
      </c>
      <c r="H7422">
        <v>0</v>
      </c>
    </row>
    <row r="7423" spans="1:10">
      <c r="A7423">
        <v>7418</v>
      </c>
      <c r="B7423" s="612">
        <v>43964.556250000001</v>
      </c>
      <c r="C7423" s="405" t="s">
        <v>2110</v>
      </c>
      <c r="D7423" s="384">
        <v>1710</v>
      </c>
      <c r="E7423">
        <v>0.02</v>
      </c>
      <c r="F7423">
        <v>1.08724</v>
      </c>
      <c r="G7423" s="384">
        <v>0</v>
      </c>
      <c r="H7423">
        <v>1.0882400000000001</v>
      </c>
    </row>
    <row r="7424" spans="1:10">
      <c r="A7424">
        <v>7425</v>
      </c>
      <c r="B7424" s="612">
        <v>43964.572916666664</v>
      </c>
      <c r="C7424" s="405" t="s">
        <v>2110</v>
      </c>
      <c r="D7424" s="384">
        <v>1710</v>
      </c>
      <c r="E7424">
        <v>0.02</v>
      </c>
      <c r="F7424">
        <v>1.08724</v>
      </c>
      <c r="G7424" s="384">
        <v>0</v>
      </c>
      <c r="H7424">
        <v>1.0874299999999999</v>
      </c>
    </row>
    <row r="7425" spans="1:10">
      <c r="A7425">
        <v>7432</v>
      </c>
      <c r="B7425" s="612">
        <v>43964.623611111114</v>
      </c>
      <c r="C7425" s="405" t="s">
        <v>2110</v>
      </c>
      <c r="D7425" s="384">
        <v>1710</v>
      </c>
      <c r="E7425">
        <v>0.02</v>
      </c>
      <c r="F7425">
        <v>1.08724</v>
      </c>
      <c r="G7425" s="384">
        <v>0</v>
      </c>
      <c r="H7425">
        <v>1.0863700000000001</v>
      </c>
    </row>
    <row r="7426" spans="1:10">
      <c r="A7426">
        <v>7445</v>
      </c>
      <c r="B7426" s="612">
        <v>43964.706944444442</v>
      </c>
      <c r="C7426" s="405" t="s">
        <v>2110</v>
      </c>
      <c r="D7426" s="384">
        <v>1710</v>
      </c>
      <c r="E7426">
        <v>0.02</v>
      </c>
      <c r="F7426">
        <v>1.08724</v>
      </c>
      <c r="G7426" s="384">
        <v>0</v>
      </c>
      <c r="H7426">
        <v>1.08507</v>
      </c>
    </row>
    <row r="7427" spans="1:10">
      <c r="A7427">
        <v>7454</v>
      </c>
      <c r="B7427" s="612">
        <v>43965.25277777778</v>
      </c>
      <c r="C7427" s="405" t="s">
        <v>2110</v>
      </c>
      <c r="D7427" s="384">
        <v>1710</v>
      </c>
      <c r="E7427">
        <v>0.02</v>
      </c>
      <c r="F7427">
        <v>1.08724</v>
      </c>
      <c r="G7427" s="384">
        <v>0</v>
      </c>
      <c r="H7427">
        <v>1.08372</v>
      </c>
    </row>
    <row r="7428" spans="1:10">
      <c r="A7428">
        <v>7465</v>
      </c>
      <c r="B7428" s="612">
        <v>43965.456250000003</v>
      </c>
      <c r="C7428" s="405" t="s">
        <v>2110</v>
      </c>
      <c r="D7428" s="384">
        <v>1710</v>
      </c>
      <c r="E7428">
        <v>0.02</v>
      </c>
      <c r="F7428">
        <v>1.08724</v>
      </c>
      <c r="G7428" s="384">
        <v>0</v>
      </c>
      <c r="H7428">
        <v>1.0821400000000001</v>
      </c>
    </row>
    <row r="7429" spans="1:10">
      <c r="A7429">
        <v>7486</v>
      </c>
      <c r="B7429" s="612">
        <v>43966.527083333334</v>
      </c>
      <c r="C7429" s="405" t="s">
        <v>2054</v>
      </c>
      <c r="D7429" s="384">
        <v>1710</v>
      </c>
      <c r="E7429">
        <v>0.02</v>
      </c>
      <c r="F7429">
        <v>1.0821400000000001</v>
      </c>
      <c r="G7429" s="384">
        <v>0</v>
      </c>
      <c r="H7429">
        <v>1.0821400000000001</v>
      </c>
      <c r="I7429">
        <v>-10.52</v>
      </c>
      <c r="J7429" s="384">
        <v>32605.040000000001</v>
      </c>
    </row>
    <row r="7430" spans="1:10">
      <c r="A7430">
        <v>7423</v>
      </c>
      <c r="B7430" s="612">
        <v>43964.572916666664</v>
      </c>
      <c r="C7430" s="405" t="s">
        <v>96</v>
      </c>
      <c r="D7430" s="384">
        <v>1711</v>
      </c>
      <c r="E7430">
        <v>0.02</v>
      </c>
      <c r="F7430">
        <v>1.08562</v>
      </c>
      <c r="G7430" s="384">
        <v>0</v>
      </c>
      <c r="H7430">
        <v>0</v>
      </c>
    </row>
    <row r="7431" spans="1:10">
      <c r="A7431">
        <v>7424</v>
      </c>
      <c r="B7431" s="612">
        <v>43964.572916666664</v>
      </c>
      <c r="C7431" s="405" t="s">
        <v>2110</v>
      </c>
      <c r="D7431" s="384">
        <v>1711</v>
      </c>
      <c r="E7431">
        <v>0.02</v>
      </c>
      <c r="F7431">
        <v>1.08562</v>
      </c>
      <c r="G7431" s="384">
        <v>0</v>
      </c>
      <c r="H7431">
        <v>1.0874299999999999</v>
      </c>
    </row>
    <row r="7432" spans="1:10">
      <c r="A7432">
        <v>7431</v>
      </c>
      <c r="B7432" s="612">
        <v>43964.623611111114</v>
      </c>
      <c r="C7432" s="405" t="s">
        <v>2110</v>
      </c>
      <c r="D7432" s="384">
        <v>1711</v>
      </c>
      <c r="E7432">
        <v>0.02</v>
      </c>
      <c r="F7432">
        <v>1.08562</v>
      </c>
      <c r="G7432" s="384">
        <v>0</v>
      </c>
      <c r="H7432">
        <v>1.0863700000000001</v>
      </c>
    </row>
    <row r="7433" spans="1:10">
      <c r="A7433">
        <v>7444</v>
      </c>
      <c r="B7433" s="612">
        <v>43964.706944444442</v>
      </c>
      <c r="C7433" s="405" t="s">
        <v>2110</v>
      </c>
      <c r="D7433" s="384">
        <v>1711</v>
      </c>
      <c r="E7433">
        <v>0.02</v>
      </c>
      <c r="F7433">
        <v>1.08562</v>
      </c>
      <c r="G7433" s="384">
        <v>0</v>
      </c>
      <c r="H7433">
        <v>1.08507</v>
      </c>
    </row>
    <row r="7434" spans="1:10">
      <c r="A7434">
        <v>7453</v>
      </c>
      <c r="B7434" s="612">
        <v>43965.25277777778</v>
      </c>
      <c r="C7434" s="405" t="s">
        <v>2110</v>
      </c>
      <c r="D7434" s="384">
        <v>1711</v>
      </c>
      <c r="E7434">
        <v>0.02</v>
      </c>
      <c r="F7434">
        <v>1.08562</v>
      </c>
      <c r="G7434" s="384">
        <v>0</v>
      </c>
      <c r="H7434">
        <v>1.08372</v>
      </c>
    </row>
    <row r="7435" spans="1:10">
      <c r="A7435">
        <v>7464</v>
      </c>
      <c r="B7435" s="612">
        <v>43965.456250000003</v>
      </c>
      <c r="C7435" s="405" t="s">
        <v>2110</v>
      </c>
      <c r="D7435" s="384">
        <v>1711</v>
      </c>
      <c r="E7435">
        <v>0.02</v>
      </c>
      <c r="F7435">
        <v>1.08562</v>
      </c>
      <c r="G7435" s="384">
        <v>0</v>
      </c>
      <c r="H7435">
        <v>1.0821400000000001</v>
      </c>
    </row>
    <row r="7436" spans="1:10">
      <c r="A7436">
        <v>7487</v>
      </c>
      <c r="B7436" s="612">
        <v>43966.527083333334</v>
      </c>
      <c r="C7436" s="405" t="s">
        <v>2054</v>
      </c>
      <c r="D7436" s="384">
        <v>1711</v>
      </c>
      <c r="E7436">
        <v>0.02</v>
      </c>
      <c r="F7436">
        <v>1.0821400000000001</v>
      </c>
      <c r="G7436" s="384">
        <v>0</v>
      </c>
      <c r="H7436">
        <v>1.0821400000000001</v>
      </c>
      <c r="I7436">
        <v>-7.28</v>
      </c>
      <c r="J7436" s="384">
        <v>32597.759999999998</v>
      </c>
    </row>
    <row r="7437" spans="1:10">
      <c r="A7437">
        <v>7426</v>
      </c>
      <c r="B7437" s="612">
        <v>43964.575694444444</v>
      </c>
      <c r="C7437" s="405" t="s">
        <v>97</v>
      </c>
      <c r="D7437" s="384">
        <v>1712</v>
      </c>
      <c r="E7437">
        <v>0.02</v>
      </c>
      <c r="F7437">
        <v>1.0861700000000001</v>
      </c>
      <c r="G7437" s="384">
        <v>0</v>
      </c>
      <c r="H7437">
        <v>0</v>
      </c>
    </row>
    <row r="7438" spans="1:10">
      <c r="A7438">
        <v>7427</v>
      </c>
      <c r="B7438" s="612">
        <v>43964.575694444444</v>
      </c>
      <c r="C7438" s="405" t="s">
        <v>2110</v>
      </c>
      <c r="D7438" s="384">
        <v>1712</v>
      </c>
      <c r="E7438">
        <v>0.02</v>
      </c>
      <c r="F7438">
        <v>1.0861700000000001</v>
      </c>
      <c r="G7438" s="384">
        <v>0</v>
      </c>
      <c r="H7438">
        <v>1.08517</v>
      </c>
    </row>
    <row r="7439" spans="1:10">
      <c r="A7439">
        <v>7428</v>
      </c>
      <c r="B7439" s="612">
        <v>43964.618750000001</v>
      </c>
      <c r="C7439" s="405" t="s">
        <v>2054</v>
      </c>
      <c r="D7439" s="384">
        <v>1712</v>
      </c>
      <c r="E7439">
        <v>0.02</v>
      </c>
      <c r="F7439">
        <v>1.08517</v>
      </c>
      <c r="G7439" s="384">
        <v>0</v>
      </c>
      <c r="H7439">
        <v>1.08517</v>
      </c>
      <c r="I7439">
        <v>2</v>
      </c>
      <c r="J7439" s="384">
        <v>32596.59</v>
      </c>
    </row>
    <row r="7440" spans="1:10">
      <c r="A7440">
        <v>7429</v>
      </c>
      <c r="B7440" s="612">
        <v>43964.623611111114</v>
      </c>
      <c r="C7440" s="405" t="s">
        <v>96</v>
      </c>
      <c r="D7440" s="384">
        <v>1713</v>
      </c>
      <c r="E7440">
        <v>0.03</v>
      </c>
      <c r="F7440">
        <v>1.08396</v>
      </c>
      <c r="G7440" s="384">
        <v>0</v>
      </c>
      <c r="H7440">
        <v>0</v>
      </c>
    </row>
    <row r="7441" spans="1:10">
      <c r="A7441">
        <v>7430</v>
      </c>
      <c r="B7441" s="612">
        <v>43964.623611111114</v>
      </c>
      <c r="C7441" s="405" t="s">
        <v>2110</v>
      </c>
      <c r="D7441" s="384">
        <v>1713</v>
      </c>
      <c r="E7441">
        <v>0.03</v>
      </c>
      <c r="F7441">
        <v>1.08396</v>
      </c>
      <c r="G7441" s="384">
        <v>0</v>
      </c>
      <c r="H7441">
        <v>1.0863700000000001</v>
      </c>
    </row>
    <row r="7442" spans="1:10">
      <c r="A7442">
        <v>7443</v>
      </c>
      <c r="B7442" s="612">
        <v>43964.706944444442</v>
      </c>
      <c r="C7442" s="405" t="s">
        <v>2110</v>
      </c>
      <c r="D7442" s="384">
        <v>1713</v>
      </c>
      <c r="E7442">
        <v>0.03</v>
      </c>
      <c r="F7442">
        <v>1.08396</v>
      </c>
      <c r="G7442" s="384">
        <v>0</v>
      </c>
      <c r="H7442">
        <v>1.08507</v>
      </c>
    </row>
    <row r="7443" spans="1:10">
      <c r="A7443">
        <v>7452</v>
      </c>
      <c r="B7443" s="612">
        <v>43965.25277777778</v>
      </c>
      <c r="C7443" s="405" t="s">
        <v>2110</v>
      </c>
      <c r="D7443" s="384">
        <v>1713</v>
      </c>
      <c r="E7443">
        <v>0.03</v>
      </c>
      <c r="F7443">
        <v>1.08396</v>
      </c>
      <c r="G7443" s="384">
        <v>0</v>
      </c>
      <c r="H7443">
        <v>1.08372</v>
      </c>
    </row>
    <row r="7444" spans="1:10">
      <c r="A7444">
        <v>7463</v>
      </c>
      <c r="B7444" s="612">
        <v>43965.456250000003</v>
      </c>
      <c r="C7444" s="405" t="s">
        <v>2110</v>
      </c>
      <c r="D7444" s="384">
        <v>1713</v>
      </c>
      <c r="E7444">
        <v>0.03</v>
      </c>
      <c r="F7444">
        <v>1.08396</v>
      </c>
      <c r="G7444" s="384">
        <v>0</v>
      </c>
      <c r="H7444">
        <v>1.0821400000000001</v>
      </c>
    </row>
    <row r="7445" spans="1:10">
      <c r="A7445">
        <v>7488</v>
      </c>
      <c r="B7445" s="612">
        <v>43966.527083333334</v>
      </c>
      <c r="C7445" s="405" t="s">
        <v>2054</v>
      </c>
      <c r="D7445" s="384">
        <v>1713</v>
      </c>
      <c r="E7445">
        <v>0.03</v>
      </c>
      <c r="F7445">
        <v>1.0821400000000001</v>
      </c>
      <c r="G7445" s="384">
        <v>0</v>
      </c>
      <c r="H7445">
        <v>1.0821400000000001</v>
      </c>
      <c r="I7445">
        <v>-5.94</v>
      </c>
      <c r="J7445" s="384">
        <v>32591.81</v>
      </c>
    </row>
    <row r="7446" spans="1:10">
      <c r="A7446">
        <v>7433</v>
      </c>
      <c r="B7446" s="612">
        <v>43964.62777777778</v>
      </c>
      <c r="C7446" s="405" t="s">
        <v>97</v>
      </c>
      <c r="D7446" s="384">
        <v>1714</v>
      </c>
      <c r="E7446">
        <v>0.02</v>
      </c>
      <c r="F7446">
        <v>1.0843499999999999</v>
      </c>
      <c r="G7446" s="384">
        <v>0</v>
      </c>
      <c r="H7446">
        <v>0</v>
      </c>
    </row>
    <row r="7447" spans="1:10">
      <c r="A7447">
        <v>7434</v>
      </c>
      <c r="B7447" s="612">
        <v>43964.62777777778</v>
      </c>
      <c r="C7447" s="405" t="s">
        <v>2110</v>
      </c>
      <c r="D7447" s="384">
        <v>1714</v>
      </c>
      <c r="E7447">
        <v>0.02</v>
      </c>
      <c r="F7447">
        <v>1.0843499999999999</v>
      </c>
      <c r="G7447" s="384">
        <v>0</v>
      </c>
      <c r="H7447">
        <v>1.08335</v>
      </c>
    </row>
    <row r="7448" spans="1:10">
      <c r="A7448">
        <v>7435</v>
      </c>
      <c r="B7448" s="612">
        <v>43964.640277777777</v>
      </c>
      <c r="C7448" s="405" t="s">
        <v>2054</v>
      </c>
      <c r="D7448" s="384">
        <v>1714</v>
      </c>
      <c r="E7448">
        <v>0.02</v>
      </c>
      <c r="F7448">
        <v>1.08335</v>
      </c>
      <c r="G7448" s="384">
        <v>0</v>
      </c>
      <c r="H7448">
        <v>1.08335</v>
      </c>
      <c r="I7448">
        <v>2</v>
      </c>
      <c r="J7448" s="384">
        <v>32598.59</v>
      </c>
    </row>
    <row r="7449" spans="1:10">
      <c r="A7449">
        <v>7436</v>
      </c>
      <c r="B7449" s="612">
        <v>43964.644444444442</v>
      </c>
      <c r="C7449" s="405" t="s">
        <v>97</v>
      </c>
      <c r="D7449" s="384">
        <v>1715</v>
      </c>
      <c r="E7449">
        <v>0.02</v>
      </c>
      <c r="F7449">
        <v>1.0838300000000001</v>
      </c>
      <c r="G7449" s="384">
        <v>0</v>
      </c>
      <c r="H7449">
        <v>0</v>
      </c>
    </row>
    <row r="7450" spans="1:10">
      <c r="A7450">
        <v>7437</v>
      </c>
      <c r="B7450" s="612">
        <v>43964.644444444442</v>
      </c>
      <c r="C7450" s="405" t="s">
        <v>2110</v>
      </c>
      <c r="D7450" s="384">
        <v>1715</v>
      </c>
      <c r="E7450">
        <v>0.02</v>
      </c>
      <c r="F7450">
        <v>1.0838300000000001</v>
      </c>
      <c r="G7450" s="384">
        <v>0</v>
      </c>
      <c r="H7450">
        <v>1.08283</v>
      </c>
    </row>
    <row r="7451" spans="1:10">
      <c r="A7451">
        <v>7438</v>
      </c>
      <c r="B7451" s="612">
        <v>43964.680555555555</v>
      </c>
      <c r="C7451" s="405" t="s">
        <v>2054</v>
      </c>
      <c r="D7451" s="384">
        <v>1715</v>
      </c>
      <c r="E7451">
        <v>0.02</v>
      </c>
      <c r="F7451">
        <v>1.08283</v>
      </c>
      <c r="G7451" s="384">
        <v>0</v>
      </c>
      <c r="H7451">
        <v>1.08283</v>
      </c>
      <c r="I7451">
        <v>2</v>
      </c>
      <c r="J7451" s="384">
        <v>32600.59</v>
      </c>
    </row>
    <row r="7452" spans="1:10">
      <c r="A7452">
        <v>7439</v>
      </c>
      <c r="B7452" s="612">
        <v>43964.693749999999</v>
      </c>
      <c r="C7452" s="405" t="s">
        <v>97</v>
      </c>
      <c r="D7452" s="384">
        <v>1716</v>
      </c>
      <c r="E7452">
        <v>0.02</v>
      </c>
      <c r="F7452">
        <v>1.08297</v>
      </c>
      <c r="G7452" s="384">
        <v>0</v>
      </c>
      <c r="H7452">
        <v>0</v>
      </c>
    </row>
    <row r="7453" spans="1:10">
      <c r="A7453">
        <v>7440</v>
      </c>
      <c r="B7453" s="612">
        <v>43964.693749999999</v>
      </c>
      <c r="C7453" s="405" t="s">
        <v>2110</v>
      </c>
      <c r="D7453" s="384">
        <v>1716</v>
      </c>
      <c r="E7453">
        <v>0.02</v>
      </c>
      <c r="F7453">
        <v>1.08297</v>
      </c>
      <c r="G7453" s="384">
        <v>0</v>
      </c>
      <c r="H7453">
        <v>1.0819700000000001</v>
      </c>
    </row>
    <row r="7454" spans="1:10">
      <c r="A7454">
        <v>7446</v>
      </c>
      <c r="B7454" s="612">
        <v>43964.708333333336</v>
      </c>
      <c r="C7454" s="405" t="s">
        <v>2054</v>
      </c>
      <c r="D7454" s="384">
        <v>1716</v>
      </c>
      <c r="E7454">
        <v>0.02</v>
      </c>
      <c r="F7454">
        <v>1.0819700000000001</v>
      </c>
      <c r="G7454" s="384">
        <v>0</v>
      </c>
      <c r="H7454">
        <v>1.0819700000000001</v>
      </c>
      <c r="I7454">
        <v>2</v>
      </c>
      <c r="J7454" s="384">
        <v>32602.59</v>
      </c>
    </row>
    <row r="7455" spans="1:10">
      <c r="A7455">
        <v>7441</v>
      </c>
      <c r="B7455" s="612">
        <v>43964.706944444442</v>
      </c>
      <c r="C7455" s="405" t="s">
        <v>96</v>
      </c>
      <c r="D7455" s="384">
        <v>1717</v>
      </c>
      <c r="E7455">
        <v>0.05</v>
      </c>
      <c r="F7455">
        <v>1.0822499999999999</v>
      </c>
      <c r="G7455" s="384">
        <v>0</v>
      </c>
      <c r="H7455">
        <v>0</v>
      </c>
    </row>
    <row r="7456" spans="1:10">
      <c r="A7456">
        <v>7442</v>
      </c>
      <c r="B7456" s="612">
        <v>43964.706944444442</v>
      </c>
      <c r="C7456" s="405" t="s">
        <v>2110</v>
      </c>
      <c r="D7456" s="384">
        <v>1717</v>
      </c>
      <c r="E7456">
        <v>0.05</v>
      </c>
      <c r="F7456">
        <v>1.0822499999999999</v>
      </c>
      <c r="G7456" s="384">
        <v>0</v>
      </c>
      <c r="H7456">
        <v>1.08507</v>
      </c>
    </row>
    <row r="7457" spans="1:10">
      <c r="A7457">
        <v>7451</v>
      </c>
      <c r="B7457" s="612">
        <v>43965.25277777778</v>
      </c>
      <c r="C7457" s="405" t="s">
        <v>2110</v>
      </c>
      <c r="D7457" s="384">
        <v>1717</v>
      </c>
      <c r="E7457">
        <v>0.05</v>
      </c>
      <c r="F7457">
        <v>1.0822499999999999</v>
      </c>
      <c r="G7457" s="384">
        <v>0</v>
      </c>
      <c r="H7457">
        <v>1.08372</v>
      </c>
    </row>
    <row r="7458" spans="1:10">
      <c r="A7458">
        <v>7462</v>
      </c>
      <c r="B7458" s="612">
        <v>43965.456250000003</v>
      </c>
      <c r="C7458" s="405" t="s">
        <v>2110</v>
      </c>
      <c r="D7458" s="384">
        <v>1717</v>
      </c>
      <c r="E7458">
        <v>0.05</v>
      </c>
      <c r="F7458">
        <v>1.0822499999999999</v>
      </c>
      <c r="G7458" s="384">
        <v>0</v>
      </c>
      <c r="H7458">
        <v>1.0821400000000001</v>
      </c>
    </row>
    <row r="7459" spans="1:10">
      <c r="A7459">
        <v>7489</v>
      </c>
      <c r="B7459" s="612">
        <v>43966.527083333334</v>
      </c>
      <c r="C7459" s="405" t="s">
        <v>2054</v>
      </c>
      <c r="D7459" s="384">
        <v>1717</v>
      </c>
      <c r="E7459">
        <v>0.05</v>
      </c>
      <c r="F7459">
        <v>1.0821400000000001</v>
      </c>
      <c r="G7459" s="384">
        <v>0</v>
      </c>
      <c r="H7459">
        <v>1.0821400000000001</v>
      </c>
      <c r="I7459">
        <v>-1.35</v>
      </c>
      <c r="J7459" s="384">
        <v>32590.46</v>
      </c>
    </row>
    <row r="7460" spans="1:10">
      <c r="A7460">
        <v>7447</v>
      </c>
      <c r="B7460" s="612">
        <v>43965.241666666669</v>
      </c>
      <c r="C7460" s="405" t="s">
        <v>97</v>
      </c>
      <c r="D7460" s="384">
        <v>1718</v>
      </c>
      <c r="E7460">
        <v>0.02</v>
      </c>
      <c r="F7460">
        <v>1.0809200000000001</v>
      </c>
      <c r="G7460" s="384">
        <v>0</v>
      </c>
      <c r="H7460">
        <v>0</v>
      </c>
    </row>
    <row r="7461" spans="1:10">
      <c r="A7461">
        <v>7448</v>
      </c>
      <c r="B7461" s="612">
        <v>43965.241666666669</v>
      </c>
      <c r="C7461" s="405" t="s">
        <v>2110</v>
      </c>
      <c r="D7461" s="384">
        <v>1718</v>
      </c>
      <c r="E7461">
        <v>0.02</v>
      </c>
      <c r="F7461">
        <v>1.0809200000000001</v>
      </c>
      <c r="G7461" s="384">
        <v>0</v>
      </c>
      <c r="H7461">
        <v>1.07992</v>
      </c>
    </row>
    <row r="7462" spans="1:10">
      <c r="A7462">
        <v>7455</v>
      </c>
      <c r="B7462" s="612">
        <v>43965.291666666664</v>
      </c>
      <c r="C7462" s="405" t="s">
        <v>2054</v>
      </c>
      <c r="D7462" s="384">
        <v>1718</v>
      </c>
      <c r="E7462">
        <v>0.02</v>
      </c>
      <c r="F7462">
        <v>1.07992</v>
      </c>
      <c r="G7462" s="384">
        <v>0</v>
      </c>
      <c r="H7462">
        <v>1.07992</v>
      </c>
      <c r="I7462">
        <v>2</v>
      </c>
      <c r="J7462" s="384">
        <v>32604.59</v>
      </c>
    </row>
    <row r="7463" spans="1:10">
      <c r="A7463">
        <v>7449</v>
      </c>
      <c r="B7463" s="612">
        <v>43965.25277777778</v>
      </c>
      <c r="C7463" s="405" t="s">
        <v>96</v>
      </c>
      <c r="D7463" s="384">
        <v>1719</v>
      </c>
      <c r="E7463">
        <v>0.08</v>
      </c>
      <c r="F7463">
        <v>1.0804499999999999</v>
      </c>
      <c r="G7463" s="384">
        <v>0</v>
      </c>
      <c r="H7463">
        <v>0</v>
      </c>
    </row>
    <row r="7464" spans="1:10">
      <c r="A7464">
        <v>7450</v>
      </c>
      <c r="B7464" s="612">
        <v>43965.25277777778</v>
      </c>
      <c r="C7464" s="405" t="s">
        <v>2110</v>
      </c>
      <c r="D7464" s="384">
        <v>1719</v>
      </c>
      <c r="E7464">
        <v>0.08</v>
      </c>
      <c r="F7464">
        <v>1.0804499999999999</v>
      </c>
      <c r="G7464" s="384">
        <v>0</v>
      </c>
      <c r="H7464">
        <v>1.08372</v>
      </c>
    </row>
    <row r="7465" spans="1:10">
      <c r="A7465">
        <v>7461</v>
      </c>
      <c r="B7465" s="612">
        <v>43965.456250000003</v>
      </c>
      <c r="C7465" s="405" t="s">
        <v>2110</v>
      </c>
      <c r="D7465" s="384">
        <v>1719</v>
      </c>
      <c r="E7465">
        <v>0.08</v>
      </c>
      <c r="F7465">
        <v>1.0804499999999999</v>
      </c>
      <c r="G7465" s="384">
        <v>0</v>
      </c>
      <c r="H7465">
        <v>1.0821400000000001</v>
      </c>
    </row>
    <row r="7466" spans="1:10">
      <c r="A7466">
        <v>7490</v>
      </c>
      <c r="B7466" s="612">
        <v>43966.527083333334</v>
      </c>
      <c r="C7466" s="405" t="s">
        <v>2054</v>
      </c>
      <c r="D7466" s="384">
        <v>1719</v>
      </c>
      <c r="E7466">
        <v>0.08</v>
      </c>
      <c r="F7466">
        <v>1.0821400000000001</v>
      </c>
      <c r="G7466" s="384">
        <v>0</v>
      </c>
      <c r="H7466">
        <v>1.0821400000000001</v>
      </c>
      <c r="I7466">
        <v>13.2</v>
      </c>
      <c r="J7466" s="384">
        <v>32603.66</v>
      </c>
    </row>
    <row r="7467" spans="1:10">
      <c r="A7467">
        <v>7456</v>
      </c>
      <c r="B7467" s="612">
        <v>43965.29583333333</v>
      </c>
      <c r="C7467" s="405" t="s">
        <v>97</v>
      </c>
      <c r="D7467" s="384">
        <v>1720</v>
      </c>
      <c r="E7467">
        <v>0.02</v>
      </c>
      <c r="F7467">
        <v>1.08074</v>
      </c>
      <c r="G7467" s="384">
        <v>0</v>
      </c>
      <c r="H7467">
        <v>0</v>
      </c>
    </row>
    <row r="7468" spans="1:10">
      <c r="A7468">
        <v>7457</v>
      </c>
      <c r="B7468" s="612">
        <v>43965.29583333333</v>
      </c>
      <c r="C7468" s="405" t="s">
        <v>2110</v>
      </c>
      <c r="D7468" s="384">
        <v>1720</v>
      </c>
      <c r="E7468">
        <v>0.02</v>
      </c>
      <c r="F7468">
        <v>1.08074</v>
      </c>
      <c r="G7468" s="384">
        <v>0</v>
      </c>
      <c r="H7468">
        <v>1.0797399999999999</v>
      </c>
    </row>
    <row r="7469" spans="1:10">
      <c r="A7469">
        <v>7458</v>
      </c>
      <c r="B7469" s="612">
        <v>43965.422222222223</v>
      </c>
      <c r="C7469" s="405" t="s">
        <v>2054</v>
      </c>
      <c r="D7469" s="384">
        <v>1720</v>
      </c>
      <c r="E7469">
        <v>0.02</v>
      </c>
      <c r="F7469">
        <v>1.0797399999999999</v>
      </c>
      <c r="G7469" s="384">
        <v>0</v>
      </c>
      <c r="H7469">
        <v>1.0797399999999999</v>
      </c>
      <c r="I7469">
        <v>2</v>
      </c>
      <c r="J7469" s="384">
        <v>32606.59</v>
      </c>
    </row>
    <row r="7470" spans="1:10">
      <c r="A7470">
        <v>7459</v>
      </c>
      <c r="B7470" s="612">
        <v>43965.456250000003</v>
      </c>
      <c r="C7470" s="405" t="s">
        <v>96</v>
      </c>
      <c r="D7470" s="384">
        <v>1721</v>
      </c>
      <c r="E7470">
        <v>0.14000000000000001</v>
      </c>
      <c r="F7470">
        <v>1.0785400000000001</v>
      </c>
      <c r="G7470" s="384">
        <v>0</v>
      </c>
      <c r="H7470">
        <v>0</v>
      </c>
    </row>
    <row r="7471" spans="1:10">
      <c r="A7471">
        <v>7460</v>
      </c>
      <c r="B7471" s="612">
        <v>43965.456250000003</v>
      </c>
      <c r="C7471" s="405" t="s">
        <v>2110</v>
      </c>
      <c r="D7471" s="384">
        <v>1721</v>
      </c>
      <c r="E7471">
        <v>0.14000000000000001</v>
      </c>
      <c r="F7471">
        <v>1.0785400000000001</v>
      </c>
      <c r="G7471" s="384">
        <v>0</v>
      </c>
      <c r="H7471">
        <v>1.0821400000000001</v>
      </c>
    </row>
    <row r="7472" spans="1:10">
      <c r="A7472">
        <v>7491</v>
      </c>
      <c r="B7472" s="612">
        <v>43966.527083333334</v>
      </c>
      <c r="C7472" s="405" t="s">
        <v>2054</v>
      </c>
      <c r="D7472" s="384">
        <v>1721</v>
      </c>
      <c r="E7472">
        <v>0.14000000000000001</v>
      </c>
      <c r="F7472">
        <v>1.0821400000000001</v>
      </c>
      <c r="G7472" s="384">
        <v>0</v>
      </c>
      <c r="H7472">
        <v>1.0821400000000001</v>
      </c>
      <c r="I7472">
        <v>49.84</v>
      </c>
      <c r="J7472" s="384">
        <v>32653.5</v>
      </c>
    </row>
    <row r="7473" spans="1:10">
      <c r="A7473">
        <v>7466</v>
      </c>
      <c r="B7473" s="612">
        <v>43965.478472222225</v>
      </c>
      <c r="C7473" s="405" t="s">
        <v>97</v>
      </c>
      <c r="D7473" s="384">
        <v>1722</v>
      </c>
      <c r="E7473">
        <v>0.02</v>
      </c>
      <c r="F7473">
        <v>1.0782499999999999</v>
      </c>
      <c r="G7473" s="384">
        <v>0</v>
      </c>
      <c r="H7473">
        <v>0</v>
      </c>
    </row>
    <row r="7474" spans="1:10">
      <c r="A7474">
        <v>7467</v>
      </c>
      <c r="B7474" s="612">
        <v>43965.478472222225</v>
      </c>
      <c r="C7474" s="405" t="s">
        <v>2110</v>
      </c>
      <c r="D7474" s="384">
        <v>1722</v>
      </c>
      <c r="E7474">
        <v>0.02</v>
      </c>
      <c r="F7474">
        <v>1.0782499999999999</v>
      </c>
      <c r="G7474" s="384">
        <v>0</v>
      </c>
      <c r="H7474">
        <v>1.07725</v>
      </c>
    </row>
    <row r="7475" spans="1:10">
      <c r="A7475">
        <v>7470</v>
      </c>
      <c r="B7475" s="612">
        <v>43965.556944444441</v>
      </c>
      <c r="C7475" s="405" t="s">
        <v>2110</v>
      </c>
      <c r="D7475" s="384">
        <v>1722</v>
      </c>
      <c r="E7475">
        <v>0.02</v>
      </c>
      <c r="F7475">
        <v>1.0782499999999999</v>
      </c>
      <c r="G7475" s="384">
        <v>0</v>
      </c>
      <c r="H7475">
        <v>1.07806</v>
      </c>
    </row>
    <row r="7476" spans="1:10">
      <c r="A7476">
        <v>7474</v>
      </c>
      <c r="B7476" s="612">
        <v>43965.592361111114</v>
      </c>
      <c r="C7476" s="405" t="s">
        <v>2110</v>
      </c>
      <c r="D7476" s="384">
        <v>1722</v>
      </c>
      <c r="E7476">
        <v>0.02</v>
      </c>
      <c r="F7476">
        <v>1.0782499999999999</v>
      </c>
      <c r="G7476" s="384">
        <v>0</v>
      </c>
      <c r="H7476">
        <v>1.0791200000000001</v>
      </c>
    </row>
    <row r="7477" spans="1:10">
      <c r="A7477">
        <v>7475</v>
      </c>
      <c r="B7477" s="612">
        <v>43965.648611111108</v>
      </c>
      <c r="C7477" s="405" t="s">
        <v>2054</v>
      </c>
      <c r="D7477" s="384">
        <v>1722</v>
      </c>
      <c r="E7477">
        <v>0.02</v>
      </c>
      <c r="F7477">
        <v>1.0791200000000001</v>
      </c>
      <c r="G7477" s="384">
        <v>0</v>
      </c>
      <c r="H7477">
        <v>1.0791200000000001</v>
      </c>
      <c r="I7477">
        <v>-1.74</v>
      </c>
      <c r="J7477" s="384">
        <v>32604.85</v>
      </c>
    </row>
    <row r="7478" spans="1:10">
      <c r="A7478">
        <v>7468</v>
      </c>
      <c r="B7478" s="612">
        <v>43965.556944444441</v>
      </c>
      <c r="C7478" s="405" t="s">
        <v>97</v>
      </c>
      <c r="D7478" s="384">
        <v>1723</v>
      </c>
      <c r="E7478">
        <v>0.02</v>
      </c>
      <c r="F7478">
        <v>1.07986</v>
      </c>
      <c r="G7478" s="384">
        <v>0</v>
      </c>
      <c r="H7478">
        <v>0</v>
      </c>
    </row>
    <row r="7479" spans="1:10">
      <c r="A7479">
        <v>7469</v>
      </c>
      <c r="B7479" s="612">
        <v>43965.556944444441</v>
      </c>
      <c r="C7479" s="405" t="s">
        <v>2110</v>
      </c>
      <c r="D7479" s="384">
        <v>1723</v>
      </c>
      <c r="E7479">
        <v>0.02</v>
      </c>
      <c r="F7479">
        <v>1.07986</v>
      </c>
      <c r="G7479" s="384">
        <v>0</v>
      </c>
      <c r="H7479">
        <v>1.07806</v>
      </c>
    </row>
    <row r="7480" spans="1:10">
      <c r="A7480">
        <v>7473</v>
      </c>
      <c r="B7480" s="612">
        <v>43965.592361111114</v>
      </c>
      <c r="C7480" s="405" t="s">
        <v>2110</v>
      </c>
      <c r="D7480" s="384">
        <v>1723</v>
      </c>
      <c r="E7480">
        <v>0.02</v>
      </c>
      <c r="F7480">
        <v>1.07986</v>
      </c>
      <c r="G7480" s="384">
        <v>0</v>
      </c>
      <c r="H7480">
        <v>1.0791200000000001</v>
      </c>
    </row>
    <row r="7481" spans="1:10">
      <c r="A7481">
        <v>7476</v>
      </c>
      <c r="B7481" s="612">
        <v>43965.648611111108</v>
      </c>
      <c r="C7481" s="405" t="s">
        <v>2054</v>
      </c>
      <c r="D7481" s="384">
        <v>1723</v>
      </c>
      <c r="E7481">
        <v>0.02</v>
      </c>
      <c r="F7481">
        <v>1.0791200000000001</v>
      </c>
      <c r="G7481" s="384">
        <v>0</v>
      </c>
      <c r="H7481">
        <v>1.0791200000000001</v>
      </c>
      <c r="I7481">
        <v>1.48</v>
      </c>
      <c r="J7481" s="384">
        <v>32606.33</v>
      </c>
    </row>
    <row r="7482" spans="1:10">
      <c r="A7482">
        <v>7471</v>
      </c>
      <c r="B7482" s="612">
        <v>43965.592361111114</v>
      </c>
      <c r="C7482" s="405" t="s">
        <v>97</v>
      </c>
      <c r="D7482" s="384">
        <v>1724</v>
      </c>
      <c r="E7482">
        <v>0.03</v>
      </c>
      <c r="F7482">
        <v>1.0815300000000001</v>
      </c>
      <c r="G7482" s="384">
        <v>0</v>
      </c>
      <c r="H7482">
        <v>0</v>
      </c>
    </row>
    <row r="7483" spans="1:10">
      <c r="A7483">
        <v>7472</v>
      </c>
      <c r="B7483" s="612">
        <v>43965.592361111114</v>
      </c>
      <c r="C7483" s="405" t="s">
        <v>2110</v>
      </c>
      <c r="D7483" s="384">
        <v>1724</v>
      </c>
      <c r="E7483">
        <v>0.03</v>
      </c>
      <c r="F7483">
        <v>1.0815300000000001</v>
      </c>
      <c r="G7483" s="384">
        <v>0</v>
      </c>
      <c r="H7483">
        <v>1.0791200000000001</v>
      </c>
    </row>
    <row r="7484" spans="1:10">
      <c r="A7484">
        <v>7477</v>
      </c>
      <c r="B7484" s="612">
        <v>43965.648611111108</v>
      </c>
      <c r="C7484" s="405" t="s">
        <v>2054</v>
      </c>
      <c r="D7484" s="384">
        <v>1724</v>
      </c>
      <c r="E7484">
        <v>0.03</v>
      </c>
      <c r="F7484">
        <v>1.0791200000000001</v>
      </c>
      <c r="G7484" s="384">
        <v>0</v>
      </c>
      <c r="H7484">
        <v>1.0791200000000001</v>
      </c>
      <c r="I7484">
        <v>7.23</v>
      </c>
      <c r="J7484" s="384">
        <v>32613.56</v>
      </c>
    </row>
    <row r="7485" spans="1:10">
      <c r="A7485">
        <v>7478</v>
      </c>
      <c r="B7485" s="612">
        <v>43965.658333333333</v>
      </c>
      <c r="C7485" s="405" t="s">
        <v>97</v>
      </c>
      <c r="D7485" s="384">
        <v>1725</v>
      </c>
      <c r="E7485">
        <v>0.02</v>
      </c>
      <c r="F7485">
        <v>1.07951</v>
      </c>
      <c r="G7485" s="384">
        <v>0</v>
      </c>
      <c r="H7485">
        <v>0</v>
      </c>
    </row>
    <row r="7486" spans="1:10">
      <c r="A7486">
        <v>7479</v>
      </c>
      <c r="B7486" s="612">
        <v>43965.658333333333</v>
      </c>
      <c r="C7486" s="405" t="s">
        <v>2110</v>
      </c>
      <c r="D7486" s="384">
        <v>1725</v>
      </c>
      <c r="E7486">
        <v>0.02</v>
      </c>
      <c r="F7486">
        <v>1.07951</v>
      </c>
      <c r="G7486" s="384">
        <v>0</v>
      </c>
      <c r="H7486">
        <v>1.0785100000000001</v>
      </c>
    </row>
    <row r="7487" spans="1:10">
      <c r="A7487">
        <v>7480</v>
      </c>
      <c r="B7487" s="612">
        <v>43965.699305555558</v>
      </c>
      <c r="C7487" s="405" t="s">
        <v>2054</v>
      </c>
      <c r="D7487" s="384">
        <v>1725</v>
      </c>
      <c r="E7487">
        <v>0.02</v>
      </c>
      <c r="F7487">
        <v>1.0785100000000001</v>
      </c>
      <c r="G7487" s="384">
        <v>0</v>
      </c>
      <c r="H7487">
        <v>1.0785100000000001</v>
      </c>
      <c r="I7487">
        <v>2</v>
      </c>
      <c r="J7487" s="384">
        <v>32615.56</v>
      </c>
    </row>
    <row r="7488" spans="1:10">
      <c r="A7488">
        <v>7481</v>
      </c>
      <c r="B7488" s="612">
        <v>43965.723611111112</v>
      </c>
      <c r="C7488" s="405" t="s">
        <v>97</v>
      </c>
      <c r="D7488" s="384">
        <v>1726</v>
      </c>
      <c r="E7488">
        <v>0.02</v>
      </c>
      <c r="F7488">
        <v>1.0788899999999999</v>
      </c>
      <c r="G7488" s="384">
        <v>0</v>
      </c>
      <c r="H7488">
        <v>0</v>
      </c>
    </row>
    <row r="7489" spans="1:10">
      <c r="A7489">
        <v>7482</v>
      </c>
      <c r="B7489" s="612">
        <v>43965.723611111112</v>
      </c>
      <c r="C7489" s="405" t="s">
        <v>2110</v>
      </c>
      <c r="D7489" s="384">
        <v>1726</v>
      </c>
      <c r="E7489">
        <v>0.02</v>
      </c>
      <c r="F7489">
        <v>1.0788899999999999</v>
      </c>
      <c r="G7489" s="384">
        <v>0</v>
      </c>
      <c r="H7489">
        <v>1.07789</v>
      </c>
    </row>
    <row r="7490" spans="1:10">
      <c r="A7490">
        <v>7485</v>
      </c>
      <c r="B7490" s="612">
        <v>43965.874305555553</v>
      </c>
      <c r="C7490" s="405" t="s">
        <v>2110</v>
      </c>
      <c r="D7490" s="384">
        <v>1726</v>
      </c>
      <c r="E7490">
        <v>0.02</v>
      </c>
      <c r="F7490">
        <v>1.0788899999999999</v>
      </c>
      <c r="G7490" s="384">
        <v>0</v>
      </c>
      <c r="H7490">
        <v>1.0787</v>
      </c>
    </row>
    <row r="7491" spans="1:10">
      <c r="A7491">
        <v>7495</v>
      </c>
      <c r="B7491" s="612">
        <v>43966.52847222222</v>
      </c>
      <c r="C7491" s="405" t="s">
        <v>2110</v>
      </c>
      <c r="D7491" s="384">
        <v>1726</v>
      </c>
      <c r="E7491">
        <v>0.02</v>
      </c>
      <c r="F7491">
        <v>1.0788899999999999</v>
      </c>
      <c r="G7491" s="384">
        <v>0</v>
      </c>
      <c r="H7491">
        <v>1.0797300000000001</v>
      </c>
    </row>
    <row r="7492" spans="1:10">
      <c r="A7492">
        <v>7500</v>
      </c>
      <c r="B7492" s="612">
        <v>43966.531944444447</v>
      </c>
      <c r="C7492" s="405" t="s">
        <v>2110</v>
      </c>
      <c r="D7492" s="384">
        <v>1726</v>
      </c>
      <c r="E7492">
        <v>0.02</v>
      </c>
      <c r="F7492">
        <v>1.0788899999999999</v>
      </c>
      <c r="G7492" s="384">
        <v>0</v>
      </c>
      <c r="H7492">
        <v>1.0810200000000001</v>
      </c>
    </row>
    <row r="7493" spans="1:10">
      <c r="A7493">
        <v>7510</v>
      </c>
      <c r="B7493" s="612">
        <v>43966.702777777777</v>
      </c>
      <c r="C7493" s="405" t="s">
        <v>2054</v>
      </c>
      <c r="D7493" s="384">
        <v>1726</v>
      </c>
      <c r="E7493">
        <v>0.02</v>
      </c>
      <c r="F7493">
        <v>1.0810200000000001</v>
      </c>
      <c r="G7493" s="384">
        <v>0</v>
      </c>
      <c r="H7493">
        <v>1.0810200000000001</v>
      </c>
      <c r="I7493">
        <v>-4.24</v>
      </c>
      <c r="J7493" s="384">
        <v>32649.26</v>
      </c>
    </row>
    <row r="7494" spans="1:10">
      <c r="A7494">
        <v>7483</v>
      </c>
      <c r="B7494" s="612">
        <v>43965.874305555553</v>
      </c>
      <c r="C7494" s="405" t="s">
        <v>97</v>
      </c>
      <c r="D7494" s="384">
        <v>1727</v>
      </c>
      <c r="E7494">
        <v>0.02</v>
      </c>
      <c r="F7494">
        <v>1.0805</v>
      </c>
      <c r="G7494" s="384">
        <v>0</v>
      </c>
      <c r="H7494">
        <v>0</v>
      </c>
    </row>
    <row r="7495" spans="1:10">
      <c r="A7495">
        <v>7484</v>
      </c>
      <c r="B7495" s="612">
        <v>43965.874305555553</v>
      </c>
      <c r="C7495" s="405" t="s">
        <v>2110</v>
      </c>
      <c r="D7495" s="384">
        <v>1727</v>
      </c>
      <c r="E7495">
        <v>0.02</v>
      </c>
      <c r="F7495">
        <v>1.0805</v>
      </c>
      <c r="G7495" s="384">
        <v>0</v>
      </c>
      <c r="H7495">
        <v>1.0787</v>
      </c>
    </row>
    <row r="7496" spans="1:10">
      <c r="A7496">
        <v>7494</v>
      </c>
      <c r="B7496" s="612">
        <v>43966.52847222222</v>
      </c>
      <c r="C7496" s="405" t="s">
        <v>2110</v>
      </c>
      <c r="D7496" s="384">
        <v>1727</v>
      </c>
      <c r="E7496">
        <v>0.02</v>
      </c>
      <c r="F7496">
        <v>1.0805</v>
      </c>
      <c r="G7496" s="384">
        <v>0</v>
      </c>
      <c r="H7496">
        <v>1.0797300000000001</v>
      </c>
    </row>
    <row r="7497" spans="1:10">
      <c r="A7497">
        <v>7499</v>
      </c>
      <c r="B7497" s="612">
        <v>43966.531944444447</v>
      </c>
      <c r="C7497" s="405" t="s">
        <v>2110</v>
      </c>
      <c r="D7497" s="384">
        <v>1727</v>
      </c>
      <c r="E7497">
        <v>0.02</v>
      </c>
      <c r="F7497">
        <v>1.0805</v>
      </c>
      <c r="G7497" s="384">
        <v>0</v>
      </c>
      <c r="H7497">
        <v>1.0810200000000001</v>
      </c>
    </row>
    <row r="7498" spans="1:10">
      <c r="A7498">
        <v>7511</v>
      </c>
      <c r="B7498" s="612">
        <v>43966.702777777777</v>
      </c>
      <c r="C7498" s="405" t="s">
        <v>2054</v>
      </c>
      <c r="D7498" s="384">
        <v>1727</v>
      </c>
      <c r="E7498">
        <v>0.02</v>
      </c>
      <c r="F7498">
        <v>1.0810200000000001</v>
      </c>
      <c r="G7498" s="384">
        <v>0</v>
      </c>
      <c r="H7498">
        <v>1.0810200000000001</v>
      </c>
      <c r="I7498">
        <v>-1.02</v>
      </c>
      <c r="J7498" s="384">
        <v>32648.240000000002</v>
      </c>
    </row>
    <row r="7499" spans="1:10">
      <c r="A7499">
        <v>7492</v>
      </c>
      <c r="B7499" s="612">
        <v>43966.52847222222</v>
      </c>
      <c r="C7499" s="405" t="s">
        <v>97</v>
      </c>
      <c r="D7499" s="384">
        <v>1728</v>
      </c>
      <c r="E7499">
        <v>0.03</v>
      </c>
      <c r="F7499">
        <v>1.0821099999999999</v>
      </c>
      <c r="G7499" s="384">
        <v>0</v>
      </c>
      <c r="H7499">
        <v>0</v>
      </c>
    </row>
    <row r="7500" spans="1:10">
      <c r="A7500">
        <v>7493</v>
      </c>
      <c r="B7500" s="612">
        <v>43966.52847222222</v>
      </c>
      <c r="C7500" s="405" t="s">
        <v>2110</v>
      </c>
      <c r="D7500" s="384">
        <v>1728</v>
      </c>
      <c r="E7500">
        <v>0.03</v>
      </c>
      <c r="F7500">
        <v>1.0821099999999999</v>
      </c>
      <c r="G7500" s="384">
        <v>0</v>
      </c>
      <c r="H7500">
        <v>1.0797300000000001</v>
      </c>
    </row>
    <row r="7501" spans="1:10">
      <c r="A7501">
        <v>7498</v>
      </c>
      <c r="B7501" s="612">
        <v>43966.531944444447</v>
      </c>
      <c r="C7501" s="405" t="s">
        <v>2110</v>
      </c>
      <c r="D7501" s="384">
        <v>1728</v>
      </c>
      <c r="E7501">
        <v>0.03</v>
      </c>
      <c r="F7501">
        <v>1.0821099999999999</v>
      </c>
      <c r="G7501" s="384">
        <v>0</v>
      </c>
      <c r="H7501">
        <v>1.0810200000000001</v>
      </c>
    </row>
    <row r="7502" spans="1:10">
      <c r="A7502">
        <v>7512</v>
      </c>
      <c r="B7502" s="612">
        <v>43966.702777777777</v>
      </c>
      <c r="C7502" s="405" t="s">
        <v>2054</v>
      </c>
      <c r="D7502" s="384">
        <v>1728</v>
      </c>
      <c r="E7502">
        <v>0.03</v>
      </c>
      <c r="F7502">
        <v>1.0810200000000001</v>
      </c>
      <c r="G7502" s="384">
        <v>0</v>
      </c>
      <c r="H7502">
        <v>1.0810200000000001</v>
      </c>
      <c r="I7502">
        <v>3.27</v>
      </c>
      <c r="J7502" s="384">
        <v>32651.51</v>
      </c>
    </row>
    <row r="7503" spans="1:10">
      <c r="A7503">
        <v>7496</v>
      </c>
      <c r="B7503" s="612">
        <v>43966.531944444447</v>
      </c>
      <c r="C7503" s="405" t="s">
        <v>97</v>
      </c>
      <c r="D7503" s="384">
        <v>1729</v>
      </c>
      <c r="E7503">
        <v>0.05</v>
      </c>
      <c r="F7503">
        <v>1.0838300000000001</v>
      </c>
      <c r="G7503" s="384">
        <v>0</v>
      </c>
      <c r="H7503">
        <v>0</v>
      </c>
    </row>
    <row r="7504" spans="1:10">
      <c r="A7504">
        <v>7497</v>
      </c>
      <c r="B7504" s="612">
        <v>43966.531944444447</v>
      </c>
      <c r="C7504" s="405" t="s">
        <v>2110</v>
      </c>
      <c r="D7504" s="384">
        <v>1729</v>
      </c>
      <c r="E7504">
        <v>0.05</v>
      </c>
      <c r="F7504">
        <v>1.0838300000000001</v>
      </c>
      <c r="G7504" s="384">
        <v>0</v>
      </c>
      <c r="H7504">
        <v>1.0810200000000001</v>
      </c>
    </row>
    <row r="7505" spans="1:10">
      <c r="A7505">
        <v>7513</v>
      </c>
      <c r="B7505" s="612">
        <v>43966.702777777777</v>
      </c>
      <c r="C7505" s="405" t="s">
        <v>2054</v>
      </c>
      <c r="D7505" s="384">
        <v>1729</v>
      </c>
      <c r="E7505">
        <v>0.05</v>
      </c>
      <c r="F7505">
        <v>1.0810200000000001</v>
      </c>
      <c r="G7505" s="384">
        <v>0</v>
      </c>
      <c r="H7505">
        <v>1.0810200000000001</v>
      </c>
      <c r="I7505">
        <v>14.05</v>
      </c>
      <c r="J7505" s="384">
        <v>32665.56</v>
      </c>
    </row>
    <row r="7506" spans="1:10">
      <c r="A7506">
        <v>7501</v>
      </c>
      <c r="B7506" s="612">
        <v>43966.571527777778</v>
      </c>
      <c r="C7506" s="405" t="s">
        <v>96</v>
      </c>
      <c r="D7506" s="384">
        <v>1730</v>
      </c>
      <c r="E7506">
        <v>0.02</v>
      </c>
      <c r="F7506">
        <v>1.0843799999999999</v>
      </c>
      <c r="G7506" s="384">
        <v>0</v>
      </c>
      <c r="H7506">
        <v>0</v>
      </c>
    </row>
    <row r="7507" spans="1:10">
      <c r="A7507">
        <v>7502</v>
      </c>
      <c r="B7507" s="612">
        <v>43966.571527777778</v>
      </c>
      <c r="C7507" s="405" t="s">
        <v>2110</v>
      </c>
      <c r="D7507" s="384">
        <v>1730</v>
      </c>
      <c r="E7507">
        <v>0.02</v>
      </c>
      <c r="F7507">
        <v>1.0843799999999999</v>
      </c>
      <c r="G7507" s="384">
        <v>0</v>
      </c>
      <c r="H7507">
        <v>1.08538</v>
      </c>
    </row>
    <row r="7508" spans="1:10">
      <c r="A7508">
        <v>7505</v>
      </c>
      <c r="B7508" s="612">
        <v>43966.615972222222</v>
      </c>
      <c r="C7508" s="405" t="s">
        <v>2110</v>
      </c>
      <c r="D7508" s="384">
        <v>1730</v>
      </c>
      <c r="E7508">
        <v>0.02</v>
      </c>
      <c r="F7508">
        <v>1.0843799999999999</v>
      </c>
      <c r="G7508" s="384">
        <v>0</v>
      </c>
      <c r="H7508">
        <v>1.0845800000000001</v>
      </c>
    </row>
    <row r="7509" spans="1:10">
      <c r="A7509">
        <v>7509</v>
      </c>
      <c r="B7509" s="612">
        <v>43966.702777777777</v>
      </c>
      <c r="C7509" s="405" t="s">
        <v>2110</v>
      </c>
      <c r="D7509" s="384">
        <v>1730</v>
      </c>
      <c r="E7509">
        <v>0.02</v>
      </c>
      <c r="F7509">
        <v>1.0843799999999999</v>
      </c>
      <c r="G7509" s="384">
        <v>0</v>
      </c>
      <c r="H7509">
        <v>1.0835300000000001</v>
      </c>
    </row>
    <row r="7510" spans="1:10">
      <c r="A7510">
        <v>7529</v>
      </c>
      <c r="B7510" s="612">
        <v>43969.513194444444</v>
      </c>
      <c r="C7510" s="405" t="s">
        <v>2054</v>
      </c>
      <c r="D7510" s="384">
        <v>1730</v>
      </c>
      <c r="E7510">
        <v>0.02</v>
      </c>
      <c r="F7510">
        <v>1.0835300000000001</v>
      </c>
      <c r="G7510" s="384">
        <v>0</v>
      </c>
      <c r="H7510">
        <v>1.0835300000000001</v>
      </c>
      <c r="I7510">
        <v>-1.78</v>
      </c>
      <c r="J7510" s="384">
        <v>32669.78</v>
      </c>
    </row>
    <row r="7511" spans="1:10">
      <c r="A7511">
        <v>7503</v>
      </c>
      <c r="B7511" s="612">
        <v>43966.615972222222</v>
      </c>
      <c r="C7511" s="405" t="s">
        <v>96</v>
      </c>
      <c r="D7511" s="384">
        <v>1731</v>
      </c>
      <c r="E7511">
        <v>0.02</v>
      </c>
      <c r="F7511">
        <v>1.08277</v>
      </c>
      <c r="G7511" s="384">
        <v>0</v>
      </c>
      <c r="H7511">
        <v>0</v>
      </c>
    </row>
    <row r="7512" spans="1:10">
      <c r="A7512">
        <v>7504</v>
      </c>
      <c r="B7512" s="612">
        <v>43966.615972222222</v>
      </c>
      <c r="C7512" s="405" t="s">
        <v>2110</v>
      </c>
      <c r="D7512" s="384">
        <v>1731</v>
      </c>
      <c r="E7512">
        <v>0.02</v>
      </c>
      <c r="F7512">
        <v>1.08277</v>
      </c>
      <c r="G7512" s="384">
        <v>0</v>
      </c>
      <c r="H7512">
        <v>1.0845800000000001</v>
      </c>
    </row>
    <row r="7513" spans="1:10">
      <c r="A7513">
        <v>7508</v>
      </c>
      <c r="B7513" s="612">
        <v>43966.702777777777</v>
      </c>
      <c r="C7513" s="405" t="s">
        <v>2110</v>
      </c>
      <c r="D7513" s="384">
        <v>1731</v>
      </c>
      <c r="E7513">
        <v>0.02</v>
      </c>
      <c r="F7513">
        <v>1.08277</v>
      </c>
      <c r="G7513" s="384">
        <v>0</v>
      </c>
      <c r="H7513">
        <v>1.0835300000000001</v>
      </c>
    </row>
    <row r="7514" spans="1:10">
      <c r="A7514">
        <v>7530</v>
      </c>
      <c r="B7514" s="612">
        <v>43969.513194444444</v>
      </c>
      <c r="C7514" s="405" t="s">
        <v>2054</v>
      </c>
      <c r="D7514" s="384">
        <v>1731</v>
      </c>
      <c r="E7514">
        <v>0.02</v>
      </c>
      <c r="F7514">
        <v>1.0835300000000001</v>
      </c>
      <c r="G7514" s="384">
        <v>0</v>
      </c>
      <c r="H7514">
        <v>1.0835300000000001</v>
      </c>
      <c r="I7514">
        <v>1.44</v>
      </c>
      <c r="J7514" s="384">
        <v>32671.22</v>
      </c>
    </row>
    <row r="7515" spans="1:10">
      <c r="A7515">
        <v>7506</v>
      </c>
      <c r="B7515" s="612">
        <v>43966.702777777777</v>
      </c>
      <c r="C7515" s="405" t="s">
        <v>96</v>
      </c>
      <c r="D7515" s="384">
        <v>1732</v>
      </c>
      <c r="E7515">
        <v>0.03</v>
      </c>
      <c r="F7515">
        <v>1.0811299999999999</v>
      </c>
      <c r="G7515" s="384">
        <v>0</v>
      </c>
      <c r="H7515">
        <v>0</v>
      </c>
    </row>
    <row r="7516" spans="1:10">
      <c r="A7516">
        <v>7507</v>
      </c>
      <c r="B7516" s="612">
        <v>43966.702777777777</v>
      </c>
      <c r="C7516" s="405" t="s">
        <v>2110</v>
      </c>
      <c r="D7516" s="384">
        <v>1732</v>
      </c>
      <c r="E7516">
        <v>0.03</v>
      </c>
      <c r="F7516">
        <v>1.0811299999999999</v>
      </c>
      <c r="G7516" s="384">
        <v>0</v>
      </c>
      <c r="H7516">
        <v>1.0835300000000001</v>
      </c>
    </row>
    <row r="7517" spans="1:10">
      <c r="A7517">
        <v>7531</v>
      </c>
      <c r="B7517" s="612">
        <v>43969.513194444444</v>
      </c>
      <c r="C7517" s="405" t="s">
        <v>2054</v>
      </c>
      <c r="D7517" s="384">
        <v>1732</v>
      </c>
      <c r="E7517">
        <v>0.03</v>
      </c>
      <c r="F7517">
        <v>1.0835300000000001</v>
      </c>
      <c r="G7517" s="384">
        <v>0</v>
      </c>
      <c r="H7517">
        <v>1.0835300000000001</v>
      </c>
      <c r="I7517">
        <v>7.08</v>
      </c>
      <c r="J7517" s="384">
        <v>32678.3</v>
      </c>
    </row>
    <row r="7518" spans="1:10">
      <c r="A7518">
        <v>7514</v>
      </c>
      <c r="B7518" s="612">
        <v>43968.878472222219</v>
      </c>
      <c r="C7518" s="405" t="s">
        <v>97</v>
      </c>
      <c r="D7518" s="384">
        <v>1733</v>
      </c>
      <c r="E7518">
        <v>0.02</v>
      </c>
      <c r="F7518">
        <v>1.0811999999999999</v>
      </c>
      <c r="G7518" s="384">
        <v>0</v>
      </c>
      <c r="H7518">
        <v>0</v>
      </c>
    </row>
    <row r="7519" spans="1:10">
      <c r="A7519">
        <v>7515</v>
      </c>
      <c r="B7519" s="612">
        <v>43968.878472222219</v>
      </c>
      <c r="C7519" s="405" t="s">
        <v>2110</v>
      </c>
      <c r="D7519" s="384">
        <v>1733</v>
      </c>
      <c r="E7519">
        <v>0.02</v>
      </c>
      <c r="F7519">
        <v>1.0811999999999999</v>
      </c>
      <c r="G7519" s="384">
        <v>0</v>
      </c>
      <c r="H7519">
        <v>1.0802</v>
      </c>
    </row>
    <row r="7520" spans="1:10">
      <c r="A7520">
        <v>7518</v>
      </c>
      <c r="B7520" s="612">
        <v>43969.289583333331</v>
      </c>
      <c r="C7520" s="405" t="s">
        <v>2110</v>
      </c>
      <c r="D7520" s="384">
        <v>1733</v>
      </c>
      <c r="E7520">
        <v>0.02</v>
      </c>
      <c r="F7520">
        <v>1.0811999999999999</v>
      </c>
      <c r="G7520" s="384">
        <v>0</v>
      </c>
      <c r="H7520">
        <v>1.08101</v>
      </c>
    </row>
    <row r="7521" spans="1:10">
      <c r="A7521">
        <v>7519</v>
      </c>
      <c r="B7521" s="612">
        <v>43969.325694444444</v>
      </c>
      <c r="C7521" s="405" t="s">
        <v>2054</v>
      </c>
      <c r="D7521" s="384">
        <v>1733</v>
      </c>
      <c r="E7521">
        <v>0.02</v>
      </c>
      <c r="F7521">
        <v>1.08101</v>
      </c>
      <c r="G7521" s="384">
        <v>0</v>
      </c>
      <c r="H7521">
        <v>1.08101</v>
      </c>
      <c r="I7521">
        <v>0.4</v>
      </c>
      <c r="J7521" s="384">
        <v>32665.96</v>
      </c>
    </row>
    <row r="7522" spans="1:10">
      <c r="A7522">
        <v>7516</v>
      </c>
      <c r="B7522" s="612">
        <v>43969.289583333331</v>
      </c>
      <c r="C7522" s="405" t="s">
        <v>97</v>
      </c>
      <c r="D7522" s="384">
        <v>1734</v>
      </c>
      <c r="E7522">
        <v>0.02</v>
      </c>
      <c r="F7522">
        <v>1.0828100000000001</v>
      </c>
      <c r="G7522" s="384">
        <v>0</v>
      </c>
      <c r="H7522">
        <v>0</v>
      </c>
    </row>
    <row r="7523" spans="1:10">
      <c r="A7523">
        <v>7517</v>
      </c>
      <c r="B7523" s="612">
        <v>43969.289583333331</v>
      </c>
      <c r="C7523" s="405" t="s">
        <v>2110</v>
      </c>
      <c r="D7523" s="384">
        <v>1734</v>
      </c>
      <c r="E7523">
        <v>0.02</v>
      </c>
      <c r="F7523">
        <v>1.0828100000000001</v>
      </c>
      <c r="G7523" s="384">
        <v>0</v>
      </c>
      <c r="H7523">
        <v>1.08101</v>
      </c>
    </row>
    <row r="7524" spans="1:10">
      <c r="A7524">
        <v>7520</v>
      </c>
      <c r="B7524" s="612">
        <v>43969.325694444444</v>
      </c>
      <c r="C7524" s="405" t="s">
        <v>2054</v>
      </c>
      <c r="D7524" s="384">
        <v>1734</v>
      </c>
      <c r="E7524">
        <v>0.02</v>
      </c>
      <c r="F7524">
        <v>1.08101</v>
      </c>
      <c r="G7524" s="384">
        <v>0</v>
      </c>
      <c r="H7524">
        <v>1.08101</v>
      </c>
      <c r="I7524">
        <v>3.6</v>
      </c>
      <c r="J7524" s="384">
        <v>32669.56</v>
      </c>
    </row>
    <row r="7525" spans="1:10">
      <c r="A7525">
        <v>7521</v>
      </c>
      <c r="B7525" s="612">
        <v>43969.32916666667</v>
      </c>
      <c r="C7525" s="405" t="s">
        <v>97</v>
      </c>
      <c r="D7525" s="384">
        <v>1735</v>
      </c>
      <c r="E7525">
        <v>0.02</v>
      </c>
      <c r="F7525">
        <v>1.08121</v>
      </c>
      <c r="G7525" s="384">
        <v>0</v>
      </c>
      <c r="H7525">
        <v>0</v>
      </c>
    </row>
    <row r="7526" spans="1:10">
      <c r="A7526">
        <v>7522</v>
      </c>
      <c r="B7526" s="612">
        <v>43969.32916666667</v>
      </c>
      <c r="C7526" s="405" t="s">
        <v>2110</v>
      </c>
      <c r="D7526" s="384">
        <v>1735</v>
      </c>
      <c r="E7526">
        <v>0.02</v>
      </c>
      <c r="F7526">
        <v>1.08121</v>
      </c>
      <c r="G7526" s="384">
        <v>0</v>
      </c>
      <c r="H7526">
        <v>1.0802099999999999</v>
      </c>
    </row>
    <row r="7527" spans="1:10">
      <c r="A7527">
        <v>7523</v>
      </c>
      <c r="B7527" s="612">
        <v>43969.385416666664</v>
      </c>
      <c r="C7527" s="405" t="s">
        <v>2054</v>
      </c>
      <c r="D7527" s="384">
        <v>1735</v>
      </c>
      <c r="E7527">
        <v>0.02</v>
      </c>
      <c r="F7527">
        <v>1.0802099999999999</v>
      </c>
      <c r="G7527" s="384">
        <v>0</v>
      </c>
      <c r="H7527">
        <v>1.0802099999999999</v>
      </c>
      <c r="I7527">
        <v>2</v>
      </c>
      <c r="J7527" s="384">
        <v>32671.56</v>
      </c>
    </row>
    <row r="7528" spans="1:10">
      <c r="A7528">
        <v>7524</v>
      </c>
      <c r="B7528" s="612">
        <v>43969.4375</v>
      </c>
      <c r="C7528" s="405" t="s">
        <v>97</v>
      </c>
      <c r="D7528" s="384">
        <v>1736</v>
      </c>
      <c r="E7528">
        <v>0.02</v>
      </c>
      <c r="F7528">
        <v>1.08073</v>
      </c>
      <c r="G7528" s="384">
        <v>0</v>
      </c>
      <c r="H7528">
        <v>0</v>
      </c>
    </row>
    <row r="7529" spans="1:10">
      <c r="A7529">
        <v>7525</v>
      </c>
      <c r="B7529" s="612">
        <v>43969.4375</v>
      </c>
      <c r="C7529" s="405" t="s">
        <v>2110</v>
      </c>
      <c r="D7529" s="384">
        <v>1736</v>
      </c>
      <c r="E7529">
        <v>0.02</v>
      </c>
      <c r="F7529">
        <v>1.08073</v>
      </c>
      <c r="G7529" s="384">
        <v>0</v>
      </c>
      <c r="H7529">
        <v>1.0797300000000001</v>
      </c>
    </row>
    <row r="7530" spans="1:10">
      <c r="A7530">
        <v>7528</v>
      </c>
      <c r="B7530" s="612">
        <v>43969.505555555559</v>
      </c>
      <c r="C7530" s="405" t="s">
        <v>2110</v>
      </c>
      <c r="D7530" s="384">
        <v>1736</v>
      </c>
      <c r="E7530">
        <v>0.02</v>
      </c>
      <c r="F7530">
        <v>1.08073</v>
      </c>
      <c r="G7530" s="384">
        <v>0</v>
      </c>
      <c r="H7530">
        <v>1.0805400000000001</v>
      </c>
    </row>
    <row r="7531" spans="1:10">
      <c r="A7531">
        <v>7535</v>
      </c>
      <c r="B7531" s="612">
        <v>43969.522222222222</v>
      </c>
      <c r="C7531" s="405" t="s">
        <v>2110</v>
      </c>
      <c r="D7531" s="384">
        <v>1736</v>
      </c>
      <c r="E7531">
        <v>0.02</v>
      </c>
      <c r="F7531">
        <v>1.08073</v>
      </c>
      <c r="G7531" s="384">
        <v>0</v>
      </c>
      <c r="H7531">
        <v>1.0815699999999999</v>
      </c>
    </row>
    <row r="7532" spans="1:10">
      <c r="A7532">
        <v>7545</v>
      </c>
      <c r="B7532" s="612">
        <v>43969.568749999999</v>
      </c>
      <c r="C7532" s="405" t="s">
        <v>2110</v>
      </c>
      <c r="D7532" s="384">
        <v>1736</v>
      </c>
      <c r="E7532">
        <v>0.02</v>
      </c>
      <c r="F7532">
        <v>1.08073</v>
      </c>
      <c r="G7532" s="384">
        <v>0</v>
      </c>
      <c r="H7532">
        <v>1.0828599999999999</v>
      </c>
    </row>
    <row r="7533" spans="1:10">
      <c r="A7533">
        <v>7555</v>
      </c>
      <c r="B7533" s="612">
        <v>43969.638194444444</v>
      </c>
      <c r="C7533" s="405" t="s">
        <v>2110</v>
      </c>
      <c r="D7533" s="384">
        <v>1736</v>
      </c>
      <c r="E7533">
        <v>0.02</v>
      </c>
      <c r="F7533">
        <v>1.08073</v>
      </c>
      <c r="G7533" s="384">
        <v>0</v>
      </c>
      <c r="H7533">
        <v>1.0842000000000001</v>
      </c>
    </row>
    <row r="7534" spans="1:10">
      <c r="A7534">
        <v>7562</v>
      </c>
      <c r="B7534" s="612">
        <v>43969.640972222223</v>
      </c>
      <c r="C7534" s="405" t="s">
        <v>2110</v>
      </c>
      <c r="D7534" s="384">
        <v>1736</v>
      </c>
      <c r="E7534">
        <v>0.02</v>
      </c>
      <c r="F7534">
        <v>1.08073</v>
      </c>
      <c r="G7534" s="384">
        <v>0</v>
      </c>
      <c r="H7534">
        <v>1.08579</v>
      </c>
    </row>
    <row r="7535" spans="1:10">
      <c r="A7535">
        <v>7573</v>
      </c>
      <c r="B7535" s="612">
        <v>43969.671527777777</v>
      </c>
      <c r="C7535" s="405" t="s">
        <v>2110</v>
      </c>
      <c r="D7535" s="384">
        <v>1736</v>
      </c>
      <c r="E7535">
        <v>0.02</v>
      </c>
      <c r="F7535">
        <v>1.08073</v>
      </c>
      <c r="G7535" s="384">
        <v>0</v>
      </c>
      <c r="H7535">
        <v>1.0874699999999999</v>
      </c>
    </row>
    <row r="7536" spans="1:10">
      <c r="A7536">
        <v>7588</v>
      </c>
      <c r="B7536" s="612">
        <v>43970.269444444442</v>
      </c>
      <c r="C7536" s="405" t="s">
        <v>2110</v>
      </c>
      <c r="D7536" s="384">
        <v>1736</v>
      </c>
      <c r="E7536">
        <v>0.02</v>
      </c>
      <c r="F7536">
        <v>1.08073</v>
      </c>
      <c r="G7536" s="384">
        <v>0</v>
      </c>
      <c r="H7536">
        <v>1.0892599999999999</v>
      </c>
    </row>
    <row r="7537" spans="1:10">
      <c r="A7537">
        <v>7603</v>
      </c>
      <c r="B7537" s="612">
        <v>43970.434027777781</v>
      </c>
      <c r="C7537" s="405" t="s">
        <v>2110</v>
      </c>
      <c r="D7537" s="384">
        <v>1736</v>
      </c>
      <c r="E7537">
        <v>0.02</v>
      </c>
      <c r="F7537">
        <v>1.08073</v>
      </c>
      <c r="G7537" s="384">
        <v>0</v>
      </c>
      <c r="H7537">
        <v>1.0913999999999999</v>
      </c>
    </row>
    <row r="7538" spans="1:10">
      <c r="A7538">
        <v>7633</v>
      </c>
      <c r="B7538" s="612">
        <v>43971.552083333336</v>
      </c>
      <c r="C7538" s="405" t="s">
        <v>2110</v>
      </c>
      <c r="D7538" s="384">
        <v>1736</v>
      </c>
      <c r="E7538">
        <v>0.02</v>
      </c>
      <c r="F7538">
        <v>1.08073</v>
      </c>
      <c r="G7538" s="384">
        <v>0</v>
      </c>
      <c r="H7538">
        <v>1.0936900000000001</v>
      </c>
    </row>
    <row r="7539" spans="1:10">
      <c r="A7539">
        <v>7663</v>
      </c>
      <c r="B7539" s="612">
        <v>43972.512499999997</v>
      </c>
      <c r="C7539" s="405" t="s">
        <v>2110</v>
      </c>
      <c r="D7539" s="384">
        <v>1736</v>
      </c>
      <c r="E7539">
        <v>0.02</v>
      </c>
      <c r="F7539">
        <v>1.08073</v>
      </c>
      <c r="G7539" s="384">
        <v>0</v>
      </c>
      <c r="H7539">
        <v>1.0961099999999999</v>
      </c>
    </row>
    <row r="7540" spans="1:10">
      <c r="A7540">
        <v>7673</v>
      </c>
      <c r="B7540" s="612">
        <v>43972.611111111109</v>
      </c>
      <c r="C7540" s="405" t="s">
        <v>2054</v>
      </c>
      <c r="D7540" s="384">
        <v>1736</v>
      </c>
      <c r="E7540">
        <v>0.02</v>
      </c>
      <c r="F7540">
        <v>1.0961099999999999</v>
      </c>
      <c r="G7540" s="384">
        <v>0</v>
      </c>
      <c r="H7540">
        <v>1.0961099999999999</v>
      </c>
      <c r="I7540">
        <v>-30.65</v>
      </c>
      <c r="J7540" s="384">
        <v>32684.799999999999</v>
      </c>
    </row>
    <row r="7541" spans="1:10">
      <c r="A7541">
        <v>7526</v>
      </c>
      <c r="B7541" s="612">
        <v>43969.505555555559</v>
      </c>
      <c r="C7541" s="405" t="s">
        <v>97</v>
      </c>
      <c r="D7541" s="384">
        <v>1737</v>
      </c>
      <c r="E7541">
        <v>0.02</v>
      </c>
      <c r="F7541">
        <v>1.0823499999999999</v>
      </c>
      <c r="G7541" s="384">
        <v>0</v>
      </c>
      <c r="H7541">
        <v>0</v>
      </c>
    </row>
    <row r="7542" spans="1:10">
      <c r="A7542">
        <v>7527</v>
      </c>
      <c r="B7542" s="612">
        <v>43969.505555555559</v>
      </c>
      <c r="C7542" s="405" t="s">
        <v>2110</v>
      </c>
      <c r="D7542" s="384">
        <v>1737</v>
      </c>
      <c r="E7542">
        <v>0.02</v>
      </c>
      <c r="F7542">
        <v>1.0823499999999999</v>
      </c>
      <c r="G7542" s="384">
        <v>0</v>
      </c>
      <c r="H7542">
        <v>1.0805400000000001</v>
      </c>
    </row>
    <row r="7543" spans="1:10">
      <c r="A7543">
        <v>7534</v>
      </c>
      <c r="B7543" s="612">
        <v>43969.522222222222</v>
      </c>
      <c r="C7543" s="405" t="s">
        <v>2110</v>
      </c>
      <c r="D7543" s="384">
        <v>1737</v>
      </c>
      <c r="E7543">
        <v>0.02</v>
      </c>
      <c r="F7543">
        <v>1.0823499999999999</v>
      </c>
      <c r="G7543" s="384">
        <v>0</v>
      </c>
      <c r="H7543">
        <v>1.0815699999999999</v>
      </c>
    </row>
    <row r="7544" spans="1:10">
      <c r="A7544">
        <v>7544</v>
      </c>
      <c r="B7544" s="612">
        <v>43969.568749999999</v>
      </c>
      <c r="C7544" s="405" t="s">
        <v>2110</v>
      </c>
      <c r="D7544" s="384">
        <v>1737</v>
      </c>
      <c r="E7544">
        <v>0.02</v>
      </c>
      <c r="F7544">
        <v>1.0823499999999999</v>
      </c>
      <c r="G7544" s="384">
        <v>0</v>
      </c>
      <c r="H7544">
        <v>1.0828599999999999</v>
      </c>
    </row>
    <row r="7545" spans="1:10">
      <c r="A7545">
        <v>7554</v>
      </c>
      <c r="B7545" s="612">
        <v>43969.638194444444</v>
      </c>
      <c r="C7545" s="405" t="s">
        <v>2110</v>
      </c>
      <c r="D7545" s="384">
        <v>1737</v>
      </c>
      <c r="E7545">
        <v>0.02</v>
      </c>
      <c r="F7545">
        <v>1.0823499999999999</v>
      </c>
      <c r="G7545" s="384">
        <v>0</v>
      </c>
      <c r="H7545">
        <v>1.0842000000000001</v>
      </c>
    </row>
    <row r="7546" spans="1:10">
      <c r="A7546">
        <v>7561</v>
      </c>
      <c r="B7546" s="612">
        <v>43969.640972222223</v>
      </c>
      <c r="C7546" s="405" t="s">
        <v>2110</v>
      </c>
      <c r="D7546" s="384">
        <v>1737</v>
      </c>
      <c r="E7546">
        <v>0.02</v>
      </c>
      <c r="F7546">
        <v>1.0823499999999999</v>
      </c>
      <c r="G7546" s="384">
        <v>0</v>
      </c>
      <c r="H7546">
        <v>1.08579</v>
      </c>
    </row>
    <row r="7547" spans="1:10">
      <c r="A7547">
        <v>7572</v>
      </c>
      <c r="B7547" s="612">
        <v>43969.671527777777</v>
      </c>
      <c r="C7547" s="405" t="s">
        <v>2110</v>
      </c>
      <c r="D7547" s="384">
        <v>1737</v>
      </c>
      <c r="E7547">
        <v>0.02</v>
      </c>
      <c r="F7547">
        <v>1.0823499999999999</v>
      </c>
      <c r="G7547" s="384">
        <v>0</v>
      </c>
      <c r="H7547">
        <v>1.0874699999999999</v>
      </c>
    </row>
    <row r="7548" spans="1:10">
      <c r="A7548">
        <v>7587</v>
      </c>
      <c r="B7548" s="612">
        <v>43970.269444444442</v>
      </c>
      <c r="C7548" s="405" t="s">
        <v>2110</v>
      </c>
      <c r="D7548" s="384">
        <v>1737</v>
      </c>
      <c r="E7548">
        <v>0.02</v>
      </c>
      <c r="F7548">
        <v>1.0823499999999999</v>
      </c>
      <c r="G7548" s="384">
        <v>0</v>
      </c>
      <c r="H7548">
        <v>1.0892599999999999</v>
      </c>
    </row>
    <row r="7549" spans="1:10">
      <c r="A7549">
        <v>7602</v>
      </c>
      <c r="B7549" s="612">
        <v>43970.434027777781</v>
      </c>
      <c r="C7549" s="405" t="s">
        <v>2110</v>
      </c>
      <c r="D7549" s="384">
        <v>1737</v>
      </c>
      <c r="E7549">
        <v>0.02</v>
      </c>
      <c r="F7549">
        <v>1.0823499999999999</v>
      </c>
      <c r="G7549" s="384">
        <v>0</v>
      </c>
      <c r="H7549">
        <v>1.0913999999999999</v>
      </c>
    </row>
    <row r="7550" spans="1:10">
      <c r="A7550">
        <v>7632</v>
      </c>
      <c r="B7550" s="612">
        <v>43971.552083333336</v>
      </c>
      <c r="C7550" s="405" t="s">
        <v>2110</v>
      </c>
      <c r="D7550" s="384">
        <v>1737</v>
      </c>
      <c r="E7550">
        <v>0.02</v>
      </c>
      <c r="F7550">
        <v>1.0823499999999999</v>
      </c>
      <c r="G7550" s="384">
        <v>0</v>
      </c>
      <c r="H7550">
        <v>1.0936900000000001</v>
      </c>
    </row>
    <row r="7551" spans="1:10">
      <c r="A7551">
        <v>7662</v>
      </c>
      <c r="B7551" s="612">
        <v>43972.512499999997</v>
      </c>
      <c r="C7551" s="405" t="s">
        <v>2110</v>
      </c>
      <c r="D7551" s="384">
        <v>1737</v>
      </c>
      <c r="E7551">
        <v>0.02</v>
      </c>
      <c r="F7551">
        <v>1.0823499999999999</v>
      </c>
      <c r="G7551" s="384">
        <v>0</v>
      </c>
      <c r="H7551">
        <v>1.0961099999999999</v>
      </c>
    </row>
    <row r="7552" spans="1:10">
      <c r="A7552">
        <v>7674</v>
      </c>
      <c r="B7552" s="612">
        <v>43972.611111111109</v>
      </c>
      <c r="C7552" s="405" t="s">
        <v>2054</v>
      </c>
      <c r="D7552" s="384">
        <v>1737</v>
      </c>
      <c r="E7552">
        <v>0.02</v>
      </c>
      <c r="F7552">
        <v>1.0961099999999999</v>
      </c>
      <c r="G7552" s="384">
        <v>0</v>
      </c>
      <c r="H7552">
        <v>1.0961099999999999</v>
      </c>
      <c r="I7552">
        <v>-27.41</v>
      </c>
      <c r="J7552" s="384">
        <v>32657.39</v>
      </c>
    </row>
    <row r="7553" spans="1:10">
      <c r="A7553">
        <v>7532</v>
      </c>
      <c r="B7553" s="612">
        <v>43969.522222222222</v>
      </c>
      <c r="C7553" s="405" t="s">
        <v>97</v>
      </c>
      <c r="D7553" s="384">
        <v>1738</v>
      </c>
      <c r="E7553">
        <v>0.03</v>
      </c>
      <c r="F7553">
        <v>1.08395</v>
      </c>
      <c r="G7553" s="384">
        <v>0</v>
      </c>
      <c r="H7553">
        <v>0</v>
      </c>
    </row>
    <row r="7554" spans="1:10">
      <c r="A7554">
        <v>7533</v>
      </c>
      <c r="B7554" s="612">
        <v>43969.522222222222</v>
      </c>
      <c r="C7554" s="405" t="s">
        <v>2110</v>
      </c>
      <c r="D7554" s="384">
        <v>1738</v>
      </c>
      <c r="E7554">
        <v>0.03</v>
      </c>
      <c r="F7554">
        <v>1.08395</v>
      </c>
      <c r="G7554" s="384">
        <v>0</v>
      </c>
      <c r="H7554">
        <v>1.0815699999999999</v>
      </c>
    </row>
    <row r="7555" spans="1:10">
      <c r="A7555">
        <v>7543</v>
      </c>
      <c r="B7555" s="612">
        <v>43969.568749999999</v>
      </c>
      <c r="C7555" s="405" t="s">
        <v>2110</v>
      </c>
      <c r="D7555" s="384">
        <v>1738</v>
      </c>
      <c r="E7555">
        <v>0.03</v>
      </c>
      <c r="F7555">
        <v>1.08395</v>
      </c>
      <c r="G7555" s="384">
        <v>0</v>
      </c>
      <c r="H7555">
        <v>1.0828599999999999</v>
      </c>
    </row>
    <row r="7556" spans="1:10">
      <c r="A7556">
        <v>7553</v>
      </c>
      <c r="B7556" s="612">
        <v>43969.638194444444</v>
      </c>
      <c r="C7556" s="405" t="s">
        <v>2110</v>
      </c>
      <c r="D7556" s="384">
        <v>1738</v>
      </c>
      <c r="E7556">
        <v>0.03</v>
      </c>
      <c r="F7556">
        <v>1.08395</v>
      </c>
      <c r="G7556" s="384">
        <v>0</v>
      </c>
      <c r="H7556">
        <v>1.0842000000000001</v>
      </c>
    </row>
    <row r="7557" spans="1:10">
      <c r="A7557">
        <v>7560</v>
      </c>
      <c r="B7557" s="612">
        <v>43969.640972222223</v>
      </c>
      <c r="C7557" s="405" t="s">
        <v>2110</v>
      </c>
      <c r="D7557" s="384">
        <v>1738</v>
      </c>
      <c r="E7557">
        <v>0.03</v>
      </c>
      <c r="F7557">
        <v>1.08395</v>
      </c>
      <c r="G7557" s="384">
        <v>0</v>
      </c>
      <c r="H7557">
        <v>1.08579</v>
      </c>
    </row>
    <row r="7558" spans="1:10">
      <c r="A7558">
        <v>7571</v>
      </c>
      <c r="B7558" s="612">
        <v>43969.671527777777</v>
      </c>
      <c r="C7558" s="405" t="s">
        <v>2110</v>
      </c>
      <c r="D7558" s="384">
        <v>1738</v>
      </c>
      <c r="E7558">
        <v>0.03</v>
      </c>
      <c r="F7558">
        <v>1.08395</v>
      </c>
      <c r="G7558" s="384">
        <v>0</v>
      </c>
      <c r="H7558">
        <v>1.0874699999999999</v>
      </c>
    </row>
    <row r="7559" spans="1:10">
      <c r="A7559">
        <v>7586</v>
      </c>
      <c r="B7559" s="612">
        <v>43970.269444444442</v>
      </c>
      <c r="C7559" s="405" t="s">
        <v>2110</v>
      </c>
      <c r="D7559" s="384">
        <v>1738</v>
      </c>
      <c r="E7559">
        <v>0.03</v>
      </c>
      <c r="F7559">
        <v>1.08395</v>
      </c>
      <c r="G7559" s="384">
        <v>0</v>
      </c>
      <c r="H7559">
        <v>1.0892599999999999</v>
      </c>
    </row>
    <row r="7560" spans="1:10">
      <c r="A7560">
        <v>7601</v>
      </c>
      <c r="B7560" s="612">
        <v>43970.434027777781</v>
      </c>
      <c r="C7560" s="405" t="s">
        <v>2110</v>
      </c>
      <c r="D7560" s="384">
        <v>1738</v>
      </c>
      <c r="E7560">
        <v>0.03</v>
      </c>
      <c r="F7560">
        <v>1.08395</v>
      </c>
      <c r="G7560" s="384">
        <v>0</v>
      </c>
      <c r="H7560">
        <v>1.0913999999999999</v>
      </c>
    </row>
    <row r="7561" spans="1:10">
      <c r="A7561">
        <v>7631</v>
      </c>
      <c r="B7561" s="612">
        <v>43971.552083333336</v>
      </c>
      <c r="C7561" s="405" t="s">
        <v>2110</v>
      </c>
      <c r="D7561" s="384">
        <v>1738</v>
      </c>
      <c r="E7561">
        <v>0.03</v>
      </c>
      <c r="F7561">
        <v>1.08395</v>
      </c>
      <c r="G7561" s="384">
        <v>0</v>
      </c>
      <c r="H7561">
        <v>1.0936900000000001</v>
      </c>
    </row>
    <row r="7562" spans="1:10">
      <c r="A7562">
        <v>7661</v>
      </c>
      <c r="B7562" s="612">
        <v>43972.512499999997</v>
      </c>
      <c r="C7562" s="405" t="s">
        <v>2110</v>
      </c>
      <c r="D7562" s="384">
        <v>1738</v>
      </c>
      <c r="E7562">
        <v>0.03</v>
      </c>
      <c r="F7562">
        <v>1.08395</v>
      </c>
      <c r="G7562" s="384">
        <v>0</v>
      </c>
      <c r="H7562">
        <v>1.0961099999999999</v>
      </c>
    </row>
    <row r="7563" spans="1:10">
      <c r="A7563">
        <v>7675</v>
      </c>
      <c r="B7563" s="612">
        <v>43972.611111111109</v>
      </c>
      <c r="C7563" s="405" t="s">
        <v>2054</v>
      </c>
      <c r="D7563" s="384">
        <v>1738</v>
      </c>
      <c r="E7563">
        <v>0.03</v>
      </c>
      <c r="F7563">
        <v>1.0961099999999999</v>
      </c>
      <c r="G7563" s="384">
        <v>0</v>
      </c>
      <c r="H7563">
        <v>1.0961099999999999</v>
      </c>
      <c r="I7563">
        <v>-36.31</v>
      </c>
      <c r="J7563" s="384">
        <v>32621.08</v>
      </c>
    </row>
    <row r="7564" spans="1:10">
      <c r="A7564">
        <v>7536</v>
      </c>
      <c r="B7564" s="612">
        <v>43969.53125</v>
      </c>
      <c r="C7564" s="405" t="s">
        <v>96</v>
      </c>
      <c r="D7564" s="384">
        <v>1739</v>
      </c>
      <c r="E7564">
        <v>0.02</v>
      </c>
      <c r="F7564">
        <v>1.0838399999999999</v>
      </c>
      <c r="G7564" s="384">
        <v>0</v>
      </c>
      <c r="H7564">
        <v>0</v>
      </c>
    </row>
    <row r="7565" spans="1:10">
      <c r="A7565">
        <v>7537</v>
      </c>
      <c r="B7565" s="612">
        <v>43969.53125</v>
      </c>
      <c r="C7565" s="405" t="s">
        <v>2110</v>
      </c>
      <c r="D7565" s="384">
        <v>1739</v>
      </c>
      <c r="E7565">
        <v>0.02</v>
      </c>
      <c r="F7565">
        <v>1.0838399999999999</v>
      </c>
      <c r="G7565" s="384">
        <v>0</v>
      </c>
      <c r="H7565">
        <v>1.08484</v>
      </c>
    </row>
    <row r="7566" spans="1:10">
      <c r="A7566">
        <v>7538</v>
      </c>
      <c r="B7566" s="612">
        <v>43969.558333333334</v>
      </c>
      <c r="C7566" s="405" t="s">
        <v>2054</v>
      </c>
      <c r="D7566" s="384">
        <v>1739</v>
      </c>
      <c r="E7566">
        <v>0.02</v>
      </c>
      <c r="F7566">
        <v>1.08484</v>
      </c>
      <c r="G7566" s="384">
        <v>0</v>
      </c>
      <c r="H7566">
        <v>1.08484</v>
      </c>
      <c r="I7566">
        <v>2</v>
      </c>
      <c r="J7566" s="384">
        <v>32680.3</v>
      </c>
    </row>
    <row r="7567" spans="1:10">
      <c r="A7567">
        <v>7539</v>
      </c>
      <c r="B7567" s="612">
        <v>43969.561805555553</v>
      </c>
      <c r="C7567" s="405" t="s">
        <v>96</v>
      </c>
      <c r="D7567" s="384">
        <v>1740</v>
      </c>
      <c r="E7567">
        <v>0.02</v>
      </c>
      <c r="F7567">
        <v>1.08473</v>
      </c>
      <c r="G7567" s="384">
        <v>0</v>
      </c>
      <c r="H7567">
        <v>0</v>
      </c>
    </row>
    <row r="7568" spans="1:10">
      <c r="A7568">
        <v>7540</v>
      </c>
      <c r="B7568" s="612">
        <v>43969.561805555553</v>
      </c>
      <c r="C7568" s="405" t="s">
        <v>2110</v>
      </c>
      <c r="D7568" s="384">
        <v>1740</v>
      </c>
      <c r="E7568">
        <v>0.02</v>
      </c>
      <c r="F7568">
        <v>1.08473</v>
      </c>
      <c r="G7568" s="384">
        <v>0</v>
      </c>
      <c r="H7568">
        <v>1.0857300000000001</v>
      </c>
    </row>
    <row r="7569" spans="1:10">
      <c r="A7569">
        <v>7546</v>
      </c>
      <c r="B7569" s="612">
        <v>43969.569444444445</v>
      </c>
      <c r="C7569" s="405" t="s">
        <v>2054</v>
      </c>
      <c r="D7569" s="384">
        <v>1740</v>
      </c>
      <c r="E7569">
        <v>0.02</v>
      </c>
      <c r="F7569">
        <v>1.0857300000000001</v>
      </c>
      <c r="G7569" s="384">
        <v>0</v>
      </c>
      <c r="H7569">
        <v>1.0857300000000001</v>
      </c>
      <c r="I7569">
        <v>2</v>
      </c>
      <c r="J7569" s="384">
        <v>32682.3</v>
      </c>
    </row>
    <row r="7570" spans="1:10">
      <c r="A7570">
        <v>7541</v>
      </c>
      <c r="B7570" s="612">
        <v>43969.568749999999</v>
      </c>
      <c r="C7570" s="405" t="s">
        <v>97</v>
      </c>
      <c r="D7570" s="384">
        <v>1741</v>
      </c>
      <c r="E7570">
        <v>0.05</v>
      </c>
      <c r="F7570">
        <v>1.08565</v>
      </c>
      <c r="G7570" s="384">
        <v>0</v>
      </c>
      <c r="H7570">
        <v>0</v>
      </c>
    </row>
    <row r="7571" spans="1:10">
      <c r="A7571">
        <v>7542</v>
      </c>
      <c r="B7571" s="612">
        <v>43969.568749999999</v>
      </c>
      <c r="C7571" s="405" t="s">
        <v>2110</v>
      </c>
      <c r="D7571" s="384">
        <v>1741</v>
      </c>
      <c r="E7571">
        <v>0.05</v>
      </c>
      <c r="F7571">
        <v>1.08565</v>
      </c>
      <c r="G7571" s="384">
        <v>0</v>
      </c>
      <c r="H7571">
        <v>1.0828599999999999</v>
      </c>
    </row>
    <row r="7572" spans="1:10">
      <c r="A7572">
        <v>7552</v>
      </c>
      <c r="B7572" s="612">
        <v>43969.638194444444</v>
      </c>
      <c r="C7572" s="405" t="s">
        <v>2110</v>
      </c>
      <c r="D7572" s="384">
        <v>1741</v>
      </c>
      <c r="E7572">
        <v>0.05</v>
      </c>
      <c r="F7572">
        <v>1.08565</v>
      </c>
      <c r="G7572" s="384">
        <v>0</v>
      </c>
      <c r="H7572">
        <v>1.0842000000000001</v>
      </c>
    </row>
    <row r="7573" spans="1:10">
      <c r="A7573">
        <v>7559</v>
      </c>
      <c r="B7573" s="612">
        <v>43969.640972222223</v>
      </c>
      <c r="C7573" s="405" t="s">
        <v>2110</v>
      </c>
      <c r="D7573" s="384">
        <v>1741</v>
      </c>
      <c r="E7573">
        <v>0.05</v>
      </c>
      <c r="F7573">
        <v>1.08565</v>
      </c>
      <c r="G7573" s="384">
        <v>0</v>
      </c>
      <c r="H7573">
        <v>1.08579</v>
      </c>
    </row>
    <row r="7574" spans="1:10">
      <c r="A7574">
        <v>7570</v>
      </c>
      <c r="B7574" s="612">
        <v>43969.671527777777</v>
      </c>
      <c r="C7574" s="405" t="s">
        <v>2110</v>
      </c>
      <c r="D7574" s="384">
        <v>1741</v>
      </c>
      <c r="E7574">
        <v>0.05</v>
      </c>
      <c r="F7574">
        <v>1.08565</v>
      </c>
      <c r="G7574" s="384">
        <v>0</v>
      </c>
      <c r="H7574">
        <v>1.0874699999999999</v>
      </c>
    </row>
    <row r="7575" spans="1:10">
      <c r="A7575">
        <v>7585</v>
      </c>
      <c r="B7575" s="612">
        <v>43970.269444444442</v>
      </c>
      <c r="C7575" s="405" t="s">
        <v>2110</v>
      </c>
      <c r="D7575" s="384">
        <v>1741</v>
      </c>
      <c r="E7575">
        <v>0.05</v>
      </c>
      <c r="F7575">
        <v>1.08565</v>
      </c>
      <c r="G7575" s="384">
        <v>0</v>
      </c>
      <c r="H7575">
        <v>1.0892599999999999</v>
      </c>
    </row>
    <row r="7576" spans="1:10">
      <c r="A7576">
        <v>7600</v>
      </c>
      <c r="B7576" s="612">
        <v>43970.434027777781</v>
      </c>
      <c r="C7576" s="405" t="s">
        <v>2110</v>
      </c>
      <c r="D7576" s="384">
        <v>1741</v>
      </c>
      <c r="E7576">
        <v>0.05</v>
      </c>
      <c r="F7576">
        <v>1.08565</v>
      </c>
      <c r="G7576" s="384">
        <v>0</v>
      </c>
      <c r="H7576">
        <v>1.0913999999999999</v>
      </c>
    </row>
    <row r="7577" spans="1:10">
      <c r="A7577">
        <v>7630</v>
      </c>
      <c r="B7577" s="612">
        <v>43971.552083333336</v>
      </c>
      <c r="C7577" s="405" t="s">
        <v>2110</v>
      </c>
      <c r="D7577" s="384">
        <v>1741</v>
      </c>
      <c r="E7577">
        <v>0.05</v>
      </c>
      <c r="F7577">
        <v>1.08565</v>
      </c>
      <c r="G7577" s="384">
        <v>0</v>
      </c>
      <c r="H7577">
        <v>1.0936900000000001</v>
      </c>
    </row>
    <row r="7578" spans="1:10">
      <c r="A7578">
        <v>7660</v>
      </c>
      <c r="B7578" s="612">
        <v>43972.512499999997</v>
      </c>
      <c r="C7578" s="405" t="s">
        <v>2110</v>
      </c>
      <c r="D7578" s="384">
        <v>1741</v>
      </c>
      <c r="E7578">
        <v>0.05</v>
      </c>
      <c r="F7578">
        <v>1.08565</v>
      </c>
      <c r="G7578" s="384">
        <v>0</v>
      </c>
      <c r="H7578">
        <v>1.0961099999999999</v>
      </c>
    </row>
    <row r="7579" spans="1:10">
      <c r="A7579">
        <v>7676</v>
      </c>
      <c r="B7579" s="612">
        <v>43972.611111111109</v>
      </c>
      <c r="C7579" s="405" t="s">
        <v>2054</v>
      </c>
      <c r="D7579" s="384">
        <v>1741</v>
      </c>
      <c r="E7579">
        <v>0.05</v>
      </c>
      <c r="F7579">
        <v>1.0961099999999999</v>
      </c>
      <c r="G7579" s="384">
        <v>0</v>
      </c>
      <c r="H7579">
        <v>1.0961099999999999</v>
      </c>
      <c r="I7579">
        <v>-52.02</v>
      </c>
      <c r="J7579" s="384">
        <v>32569.06</v>
      </c>
    </row>
    <row r="7580" spans="1:10">
      <c r="A7580">
        <v>7547</v>
      </c>
      <c r="B7580" s="612">
        <v>43969.572916666664</v>
      </c>
      <c r="C7580" s="405" t="s">
        <v>96</v>
      </c>
      <c r="D7580" s="384">
        <v>1742</v>
      </c>
      <c r="E7580">
        <v>0.02</v>
      </c>
      <c r="F7580">
        <v>1.08602</v>
      </c>
      <c r="G7580" s="384">
        <v>0</v>
      </c>
      <c r="H7580">
        <v>0</v>
      </c>
    </row>
    <row r="7581" spans="1:10">
      <c r="A7581">
        <v>7548</v>
      </c>
      <c r="B7581" s="612">
        <v>43969.572916666664</v>
      </c>
      <c r="C7581" s="405" t="s">
        <v>2110</v>
      </c>
      <c r="D7581" s="384">
        <v>1742</v>
      </c>
      <c r="E7581">
        <v>0.02</v>
      </c>
      <c r="F7581">
        <v>1.08602</v>
      </c>
      <c r="G7581" s="384">
        <v>0</v>
      </c>
      <c r="H7581">
        <v>1.0870200000000001</v>
      </c>
    </row>
    <row r="7582" spans="1:10">
      <c r="A7582">
        <v>7549</v>
      </c>
      <c r="B7582" s="612">
        <v>43969.636111111111</v>
      </c>
      <c r="C7582" s="405" t="s">
        <v>2054</v>
      </c>
      <c r="D7582" s="384">
        <v>1742</v>
      </c>
      <c r="E7582">
        <v>0.02</v>
      </c>
      <c r="F7582">
        <v>1.0870200000000001</v>
      </c>
      <c r="G7582" s="384">
        <v>0</v>
      </c>
      <c r="H7582">
        <v>1.0870200000000001</v>
      </c>
      <c r="I7582">
        <v>2</v>
      </c>
      <c r="J7582" s="384">
        <v>32684.3</v>
      </c>
    </row>
    <row r="7583" spans="1:10">
      <c r="A7583">
        <v>7550</v>
      </c>
      <c r="B7583" s="612">
        <v>43969.638194444444</v>
      </c>
      <c r="C7583" s="405" t="s">
        <v>97</v>
      </c>
      <c r="D7583" s="384">
        <v>1743</v>
      </c>
      <c r="E7583">
        <v>0.08</v>
      </c>
      <c r="F7583">
        <v>1.0874600000000001</v>
      </c>
      <c r="G7583" s="384">
        <v>0</v>
      </c>
      <c r="H7583">
        <v>0</v>
      </c>
    </row>
    <row r="7584" spans="1:10">
      <c r="A7584">
        <v>7551</v>
      </c>
      <c r="B7584" s="612">
        <v>43969.638194444444</v>
      </c>
      <c r="C7584" s="405" t="s">
        <v>2110</v>
      </c>
      <c r="D7584" s="384">
        <v>1743</v>
      </c>
      <c r="E7584">
        <v>0.08</v>
      </c>
      <c r="F7584">
        <v>1.0874600000000001</v>
      </c>
      <c r="G7584" s="384">
        <v>0</v>
      </c>
      <c r="H7584">
        <v>1.0842000000000001</v>
      </c>
    </row>
    <row r="7585" spans="1:10">
      <c r="A7585">
        <v>7558</v>
      </c>
      <c r="B7585" s="612">
        <v>43969.640972222223</v>
      </c>
      <c r="C7585" s="405" t="s">
        <v>2110</v>
      </c>
      <c r="D7585" s="384">
        <v>1743</v>
      </c>
      <c r="E7585">
        <v>0.08</v>
      </c>
      <c r="F7585">
        <v>1.0874600000000001</v>
      </c>
      <c r="G7585" s="384">
        <v>0</v>
      </c>
      <c r="H7585">
        <v>1.08579</v>
      </c>
    </row>
    <row r="7586" spans="1:10">
      <c r="A7586">
        <v>7569</v>
      </c>
      <c r="B7586" s="612">
        <v>43969.671527777777</v>
      </c>
      <c r="C7586" s="405" t="s">
        <v>2110</v>
      </c>
      <c r="D7586" s="384">
        <v>1743</v>
      </c>
      <c r="E7586">
        <v>0.08</v>
      </c>
      <c r="F7586">
        <v>1.0874600000000001</v>
      </c>
      <c r="G7586" s="384">
        <v>0</v>
      </c>
      <c r="H7586">
        <v>1.0874699999999999</v>
      </c>
    </row>
    <row r="7587" spans="1:10">
      <c r="A7587">
        <v>7584</v>
      </c>
      <c r="B7587" s="612">
        <v>43970.269444444442</v>
      </c>
      <c r="C7587" s="405" t="s">
        <v>2110</v>
      </c>
      <c r="D7587" s="384">
        <v>1743</v>
      </c>
      <c r="E7587">
        <v>0.08</v>
      </c>
      <c r="F7587">
        <v>1.0874600000000001</v>
      </c>
      <c r="G7587" s="384">
        <v>0</v>
      </c>
      <c r="H7587">
        <v>1.0892599999999999</v>
      </c>
    </row>
    <row r="7588" spans="1:10">
      <c r="A7588">
        <v>7599</v>
      </c>
      <c r="B7588" s="612">
        <v>43970.434027777781</v>
      </c>
      <c r="C7588" s="405" t="s">
        <v>2110</v>
      </c>
      <c r="D7588" s="384">
        <v>1743</v>
      </c>
      <c r="E7588">
        <v>0.08</v>
      </c>
      <c r="F7588">
        <v>1.0874600000000001</v>
      </c>
      <c r="G7588" s="384">
        <v>0</v>
      </c>
      <c r="H7588">
        <v>1.0913999999999999</v>
      </c>
    </row>
    <row r="7589" spans="1:10">
      <c r="A7589">
        <v>7629</v>
      </c>
      <c r="B7589" s="612">
        <v>43971.552083333336</v>
      </c>
      <c r="C7589" s="405" t="s">
        <v>2110</v>
      </c>
      <c r="D7589" s="384">
        <v>1743</v>
      </c>
      <c r="E7589">
        <v>0.08</v>
      </c>
      <c r="F7589">
        <v>1.0874600000000001</v>
      </c>
      <c r="G7589" s="384">
        <v>0</v>
      </c>
      <c r="H7589">
        <v>1.0936900000000001</v>
      </c>
    </row>
    <row r="7590" spans="1:10">
      <c r="A7590">
        <v>7659</v>
      </c>
      <c r="B7590" s="612">
        <v>43972.512499999997</v>
      </c>
      <c r="C7590" s="405" t="s">
        <v>2110</v>
      </c>
      <c r="D7590" s="384">
        <v>1743</v>
      </c>
      <c r="E7590">
        <v>0.08</v>
      </c>
      <c r="F7590">
        <v>1.0874600000000001</v>
      </c>
      <c r="G7590" s="384">
        <v>0</v>
      </c>
      <c r="H7590">
        <v>1.0961099999999999</v>
      </c>
    </row>
    <row r="7591" spans="1:10">
      <c r="A7591">
        <v>7677</v>
      </c>
      <c r="B7591" s="612">
        <v>43972.611111111109</v>
      </c>
      <c r="C7591" s="405" t="s">
        <v>2054</v>
      </c>
      <c r="D7591" s="384">
        <v>1743</v>
      </c>
      <c r="E7591">
        <v>0.08</v>
      </c>
      <c r="F7591">
        <v>1.0961099999999999</v>
      </c>
      <c r="G7591" s="384">
        <v>0</v>
      </c>
      <c r="H7591">
        <v>1.0961099999999999</v>
      </c>
      <c r="I7591">
        <v>-68.75</v>
      </c>
      <c r="J7591" s="384">
        <v>32500.31</v>
      </c>
    </row>
    <row r="7592" spans="1:10">
      <c r="A7592">
        <v>7556</v>
      </c>
      <c r="B7592" s="612">
        <v>43969.640972222223</v>
      </c>
      <c r="C7592" s="405" t="s">
        <v>97</v>
      </c>
      <c r="D7592" s="384">
        <v>1744</v>
      </c>
      <c r="E7592">
        <v>0.14000000000000001</v>
      </c>
      <c r="F7592">
        <v>1.0893999999999999</v>
      </c>
      <c r="G7592" s="384">
        <v>0</v>
      </c>
      <c r="H7592">
        <v>0</v>
      </c>
    </row>
    <row r="7593" spans="1:10">
      <c r="A7593">
        <v>7557</v>
      </c>
      <c r="B7593" s="612">
        <v>43969.640972222223</v>
      </c>
      <c r="C7593" s="405" t="s">
        <v>2110</v>
      </c>
      <c r="D7593" s="384">
        <v>1744</v>
      </c>
      <c r="E7593">
        <v>0.14000000000000001</v>
      </c>
      <c r="F7593">
        <v>1.0893999999999999</v>
      </c>
      <c r="G7593" s="384">
        <v>0</v>
      </c>
      <c r="H7593">
        <v>1.08579</v>
      </c>
    </row>
    <row r="7594" spans="1:10">
      <c r="A7594">
        <v>7568</v>
      </c>
      <c r="B7594" s="612">
        <v>43969.671527777777</v>
      </c>
      <c r="C7594" s="405" t="s">
        <v>2110</v>
      </c>
      <c r="D7594" s="384">
        <v>1744</v>
      </c>
      <c r="E7594">
        <v>0.14000000000000001</v>
      </c>
      <c r="F7594">
        <v>1.0893999999999999</v>
      </c>
      <c r="G7594" s="384">
        <v>0</v>
      </c>
      <c r="H7594">
        <v>1.0874699999999999</v>
      </c>
    </row>
    <row r="7595" spans="1:10">
      <c r="A7595">
        <v>7583</v>
      </c>
      <c r="B7595" s="612">
        <v>43970.269444444442</v>
      </c>
      <c r="C7595" s="405" t="s">
        <v>2110</v>
      </c>
      <c r="D7595" s="384">
        <v>1744</v>
      </c>
      <c r="E7595">
        <v>0.14000000000000001</v>
      </c>
      <c r="F7595">
        <v>1.0893999999999999</v>
      </c>
      <c r="G7595" s="384">
        <v>0</v>
      </c>
      <c r="H7595">
        <v>1.0892599999999999</v>
      </c>
    </row>
    <row r="7596" spans="1:10">
      <c r="A7596">
        <v>7598</v>
      </c>
      <c r="B7596" s="612">
        <v>43970.434027777781</v>
      </c>
      <c r="C7596" s="405" t="s">
        <v>2110</v>
      </c>
      <c r="D7596" s="384">
        <v>1744</v>
      </c>
      <c r="E7596">
        <v>0.14000000000000001</v>
      </c>
      <c r="F7596">
        <v>1.0893999999999999</v>
      </c>
      <c r="G7596" s="384">
        <v>0</v>
      </c>
      <c r="H7596">
        <v>1.0913999999999999</v>
      </c>
    </row>
    <row r="7597" spans="1:10">
      <c r="A7597">
        <v>7628</v>
      </c>
      <c r="B7597" s="612">
        <v>43971.552083333336</v>
      </c>
      <c r="C7597" s="405" t="s">
        <v>2110</v>
      </c>
      <c r="D7597" s="384">
        <v>1744</v>
      </c>
      <c r="E7597">
        <v>0.14000000000000001</v>
      </c>
      <c r="F7597">
        <v>1.0893999999999999</v>
      </c>
      <c r="G7597" s="384">
        <v>0</v>
      </c>
      <c r="H7597">
        <v>1.0936900000000001</v>
      </c>
    </row>
    <row r="7598" spans="1:10">
      <c r="A7598">
        <v>7658</v>
      </c>
      <c r="B7598" s="612">
        <v>43972.512499999997</v>
      </c>
      <c r="C7598" s="405" t="s">
        <v>2110</v>
      </c>
      <c r="D7598" s="384">
        <v>1744</v>
      </c>
      <c r="E7598">
        <v>0.14000000000000001</v>
      </c>
      <c r="F7598">
        <v>1.0893999999999999</v>
      </c>
      <c r="G7598" s="384">
        <v>0</v>
      </c>
      <c r="H7598">
        <v>1.0961099999999999</v>
      </c>
    </row>
    <row r="7599" spans="1:10">
      <c r="A7599">
        <v>7678</v>
      </c>
      <c r="B7599" s="612">
        <v>43972.611111111109</v>
      </c>
      <c r="C7599" s="405" t="s">
        <v>2054</v>
      </c>
      <c r="D7599" s="384">
        <v>1744</v>
      </c>
      <c r="E7599">
        <v>0.14000000000000001</v>
      </c>
      <c r="F7599">
        <v>1.0961099999999999</v>
      </c>
      <c r="G7599" s="384">
        <v>0</v>
      </c>
      <c r="H7599">
        <v>1.0961099999999999</v>
      </c>
      <c r="I7599">
        <v>-93.16</v>
      </c>
      <c r="J7599" s="384">
        <v>32407.15</v>
      </c>
    </row>
    <row r="7600" spans="1:10">
      <c r="A7600">
        <v>7563</v>
      </c>
      <c r="B7600" s="612">
        <v>43969.644444444442</v>
      </c>
      <c r="C7600" s="405" t="s">
        <v>96</v>
      </c>
      <c r="D7600" s="384">
        <v>1745</v>
      </c>
      <c r="E7600">
        <v>0.02</v>
      </c>
      <c r="F7600">
        <v>1.0885</v>
      </c>
      <c r="G7600" s="384">
        <v>0</v>
      </c>
      <c r="H7600">
        <v>0</v>
      </c>
    </row>
    <row r="7601" spans="1:10">
      <c r="A7601">
        <v>7564</v>
      </c>
      <c r="B7601" s="612">
        <v>43969.644444444442</v>
      </c>
      <c r="C7601" s="405" t="s">
        <v>2110</v>
      </c>
      <c r="D7601" s="384">
        <v>1745</v>
      </c>
      <c r="E7601">
        <v>0.02</v>
      </c>
      <c r="F7601">
        <v>1.0885</v>
      </c>
      <c r="G7601" s="384">
        <v>0</v>
      </c>
      <c r="H7601">
        <v>1.0894999999999999</v>
      </c>
    </row>
    <row r="7602" spans="1:10">
      <c r="A7602">
        <v>7565</v>
      </c>
      <c r="B7602" s="612">
        <v>43969.65625</v>
      </c>
      <c r="C7602" s="405" t="s">
        <v>2054</v>
      </c>
      <c r="D7602" s="384">
        <v>1745</v>
      </c>
      <c r="E7602">
        <v>0.02</v>
      </c>
      <c r="F7602">
        <v>1.0894999999999999</v>
      </c>
      <c r="G7602" s="384">
        <v>0</v>
      </c>
      <c r="H7602">
        <v>1.0894999999999999</v>
      </c>
      <c r="I7602">
        <v>2</v>
      </c>
      <c r="J7602" s="384">
        <v>32686.3</v>
      </c>
    </row>
    <row r="7603" spans="1:10">
      <c r="A7603">
        <v>7566</v>
      </c>
      <c r="B7603" s="612">
        <v>43969.671527777777</v>
      </c>
      <c r="C7603" s="405" t="s">
        <v>97</v>
      </c>
      <c r="D7603" s="384">
        <v>1746</v>
      </c>
      <c r="E7603">
        <v>0.23</v>
      </c>
      <c r="F7603">
        <v>1.0913999999999999</v>
      </c>
      <c r="G7603" s="384">
        <v>0</v>
      </c>
      <c r="H7603">
        <v>0</v>
      </c>
    </row>
    <row r="7604" spans="1:10">
      <c r="A7604">
        <v>7567</v>
      </c>
      <c r="B7604" s="612">
        <v>43969.671527777777</v>
      </c>
      <c r="C7604" s="405" t="s">
        <v>2110</v>
      </c>
      <c r="D7604" s="384">
        <v>1746</v>
      </c>
      <c r="E7604">
        <v>0.23</v>
      </c>
      <c r="F7604">
        <v>1.0913999999999999</v>
      </c>
      <c r="G7604" s="384">
        <v>0</v>
      </c>
      <c r="H7604">
        <v>1.0874699999999999</v>
      </c>
    </row>
    <row r="7605" spans="1:10">
      <c r="A7605">
        <v>7582</v>
      </c>
      <c r="B7605" s="612">
        <v>43970.269444444442</v>
      </c>
      <c r="C7605" s="405" t="s">
        <v>2110</v>
      </c>
      <c r="D7605" s="384">
        <v>1746</v>
      </c>
      <c r="E7605">
        <v>0.23</v>
      </c>
      <c r="F7605">
        <v>1.0913999999999999</v>
      </c>
      <c r="G7605" s="384">
        <v>0</v>
      </c>
      <c r="H7605">
        <v>1.0892599999999999</v>
      </c>
    </row>
    <row r="7606" spans="1:10">
      <c r="A7606">
        <v>7597</v>
      </c>
      <c r="B7606" s="612">
        <v>43970.434027777781</v>
      </c>
      <c r="C7606" s="405" t="s">
        <v>2110</v>
      </c>
      <c r="D7606" s="384">
        <v>1746</v>
      </c>
      <c r="E7606">
        <v>0.23</v>
      </c>
      <c r="F7606">
        <v>1.0913999999999999</v>
      </c>
      <c r="G7606" s="384">
        <v>0</v>
      </c>
      <c r="H7606">
        <v>1.0913999999999999</v>
      </c>
    </row>
    <row r="7607" spans="1:10">
      <c r="A7607">
        <v>7627</v>
      </c>
      <c r="B7607" s="612">
        <v>43971.552083333336</v>
      </c>
      <c r="C7607" s="405" t="s">
        <v>2110</v>
      </c>
      <c r="D7607" s="384">
        <v>1746</v>
      </c>
      <c r="E7607">
        <v>0.23</v>
      </c>
      <c r="F7607">
        <v>1.0913999999999999</v>
      </c>
      <c r="G7607" s="384">
        <v>0</v>
      </c>
      <c r="H7607">
        <v>1.0936900000000001</v>
      </c>
    </row>
    <row r="7608" spans="1:10">
      <c r="A7608">
        <v>7657</v>
      </c>
      <c r="B7608" s="612">
        <v>43972.512499999997</v>
      </c>
      <c r="C7608" s="405" t="s">
        <v>2110</v>
      </c>
      <c r="D7608" s="384">
        <v>1746</v>
      </c>
      <c r="E7608">
        <v>0.23</v>
      </c>
      <c r="F7608">
        <v>1.0913999999999999</v>
      </c>
      <c r="G7608" s="384">
        <v>0</v>
      </c>
      <c r="H7608">
        <v>1.0961099999999999</v>
      </c>
    </row>
    <row r="7609" spans="1:10">
      <c r="A7609">
        <v>7679</v>
      </c>
      <c r="B7609" s="612">
        <v>43972.611111111109</v>
      </c>
      <c r="C7609" s="405" t="s">
        <v>2054</v>
      </c>
      <c r="D7609" s="384">
        <v>1746</v>
      </c>
      <c r="E7609">
        <v>0.23</v>
      </c>
      <c r="F7609">
        <v>1.0961099999999999</v>
      </c>
      <c r="G7609" s="384">
        <v>0</v>
      </c>
      <c r="H7609">
        <v>1.0961099999999999</v>
      </c>
      <c r="I7609">
        <v>-107.05</v>
      </c>
      <c r="J7609" s="384">
        <v>32300.1</v>
      </c>
    </row>
    <row r="7610" spans="1:10">
      <c r="A7610">
        <v>7574</v>
      </c>
      <c r="B7610" s="612">
        <v>43969.681944444441</v>
      </c>
      <c r="C7610" s="405" t="s">
        <v>96</v>
      </c>
      <c r="D7610" s="384">
        <v>1747</v>
      </c>
      <c r="E7610">
        <v>0.02</v>
      </c>
      <c r="F7610">
        <v>1.09141</v>
      </c>
      <c r="G7610" s="384">
        <v>0</v>
      </c>
      <c r="H7610">
        <v>0</v>
      </c>
    </row>
    <row r="7611" spans="1:10">
      <c r="A7611">
        <v>7575</v>
      </c>
      <c r="B7611" s="612">
        <v>43969.681944444441</v>
      </c>
      <c r="C7611" s="405" t="s">
        <v>2110</v>
      </c>
      <c r="D7611" s="384">
        <v>1747</v>
      </c>
      <c r="E7611">
        <v>0.02</v>
      </c>
      <c r="F7611">
        <v>1.09141</v>
      </c>
      <c r="G7611" s="384">
        <v>0</v>
      </c>
      <c r="H7611">
        <v>1.0924100000000001</v>
      </c>
    </row>
    <row r="7612" spans="1:10">
      <c r="A7612">
        <v>7576</v>
      </c>
      <c r="B7612" s="612">
        <v>43969.717361111114</v>
      </c>
      <c r="C7612" s="405" t="s">
        <v>2054</v>
      </c>
      <c r="D7612" s="384">
        <v>1747</v>
      </c>
      <c r="E7612">
        <v>0.02</v>
      </c>
      <c r="F7612">
        <v>1.0924100000000001</v>
      </c>
      <c r="G7612" s="384">
        <v>0</v>
      </c>
      <c r="H7612">
        <v>1.0924100000000001</v>
      </c>
      <c r="I7612">
        <v>2</v>
      </c>
      <c r="J7612" s="384">
        <v>32688.3</v>
      </c>
    </row>
    <row r="7613" spans="1:10">
      <c r="A7613">
        <v>7577</v>
      </c>
      <c r="B7613" s="612">
        <v>43969.731249999997</v>
      </c>
      <c r="C7613" s="405" t="s">
        <v>96</v>
      </c>
      <c r="D7613" s="384">
        <v>1748</v>
      </c>
      <c r="E7613">
        <v>0.02</v>
      </c>
      <c r="F7613">
        <v>1.09188</v>
      </c>
      <c r="G7613" s="384">
        <v>0</v>
      </c>
      <c r="H7613">
        <v>0</v>
      </c>
    </row>
    <row r="7614" spans="1:10">
      <c r="A7614">
        <v>7578</v>
      </c>
      <c r="B7614" s="612">
        <v>43969.731249999997</v>
      </c>
      <c r="C7614" s="405" t="s">
        <v>2110</v>
      </c>
      <c r="D7614" s="384">
        <v>1748</v>
      </c>
      <c r="E7614">
        <v>0.02</v>
      </c>
      <c r="F7614">
        <v>1.09188</v>
      </c>
      <c r="G7614" s="384">
        <v>0</v>
      </c>
      <c r="H7614">
        <v>1.0928800000000001</v>
      </c>
    </row>
    <row r="7615" spans="1:10">
      <c r="A7615">
        <v>7579</v>
      </c>
      <c r="B7615" s="612">
        <v>43970.265972222223</v>
      </c>
      <c r="C7615" s="405" t="s">
        <v>2054</v>
      </c>
      <c r="D7615" s="384">
        <v>1748</v>
      </c>
      <c r="E7615">
        <v>0.02</v>
      </c>
      <c r="F7615">
        <v>1.0928800000000001</v>
      </c>
      <c r="G7615" s="384">
        <v>0</v>
      </c>
      <c r="H7615">
        <v>1.0928800000000001</v>
      </c>
      <c r="I7615">
        <v>1.92</v>
      </c>
      <c r="J7615" s="384">
        <v>32690.22</v>
      </c>
    </row>
    <row r="7616" spans="1:10">
      <c r="A7616">
        <v>7580</v>
      </c>
      <c r="B7616" s="612">
        <v>43970.269444444442</v>
      </c>
      <c r="C7616" s="405" t="s">
        <v>97</v>
      </c>
      <c r="D7616" s="384">
        <v>1749</v>
      </c>
      <c r="E7616">
        <v>0.38</v>
      </c>
      <c r="F7616">
        <v>1.09351</v>
      </c>
      <c r="G7616" s="384">
        <v>0</v>
      </c>
      <c r="H7616">
        <v>0</v>
      </c>
    </row>
    <row r="7617" spans="1:10">
      <c r="A7617">
        <v>7581</v>
      </c>
      <c r="B7617" s="612">
        <v>43970.269444444442</v>
      </c>
      <c r="C7617" s="405" t="s">
        <v>2110</v>
      </c>
      <c r="D7617" s="384">
        <v>1749</v>
      </c>
      <c r="E7617">
        <v>0.38</v>
      </c>
      <c r="F7617">
        <v>1.09351</v>
      </c>
      <c r="G7617" s="384">
        <v>0</v>
      </c>
      <c r="H7617">
        <v>1.0892599999999999</v>
      </c>
    </row>
    <row r="7618" spans="1:10">
      <c r="A7618">
        <v>7596</v>
      </c>
      <c r="B7618" s="612">
        <v>43970.434027777781</v>
      </c>
      <c r="C7618" s="405" t="s">
        <v>2110</v>
      </c>
      <c r="D7618" s="384">
        <v>1749</v>
      </c>
      <c r="E7618">
        <v>0.38</v>
      </c>
      <c r="F7618">
        <v>1.09351</v>
      </c>
      <c r="G7618" s="384">
        <v>0</v>
      </c>
      <c r="H7618">
        <v>1.0913999999999999</v>
      </c>
    </row>
    <row r="7619" spans="1:10">
      <c r="A7619">
        <v>7626</v>
      </c>
      <c r="B7619" s="612">
        <v>43971.552083333336</v>
      </c>
      <c r="C7619" s="405" t="s">
        <v>2110</v>
      </c>
      <c r="D7619" s="384">
        <v>1749</v>
      </c>
      <c r="E7619">
        <v>0.38</v>
      </c>
      <c r="F7619">
        <v>1.09351</v>
      </c>
      <c r="G7619" s="384">
        <v>0</v>
      </c>
      <c r="H7619">
        <v>1.0936900000000001</v>
      </c>
    </row>
    <row r="7620" spans="1:10">
      <c r="A7620">
        <v>7656</v>
      </c>
      <c r="B7620" s="612">
        <v>43972.512499999997</v>
      </c>
      <c r="C7620" s="405" t="s">
        <v>2110</v>
      </c>
      <c r="D7620" s="384">
        <v>1749</v>
      </c>
      <c r="E7620">
        <v>0.38</v>
      </c>
      <c r="F7620">
        <v>1.09351</v>
      </c>
      <c r="G7620" s="384">
        <v>0</v>
      </c>
      <c r="H7620">
        <v>1.0961099999999999</v>
      </c>
    </row>
    <row r="7621" spans="1:10">
      <c r="A7621">
        <v>7680</v>
      </c>
      <c r="B7621" s="612">
        <v>43972.611111111109</v>
      </c>
      <c r="C7621" s="405" t="s">
        <v>2054</v>
      </c>
      <c r="D7621" s="384">
        <v>1749</v>
      </c>
      <c r="E7621">
        <v>0.38</v>
      </c>
      <c r="F7621">
        <v>1.0961099999999999</v>
      </c>
      <c r="G7621" s="384">
        <v>0</v>
      </c>
      <c r="H7621">
        <v>1.0961099999999999</v>
      </c>
      <c r="I7621">
        <v>-97.1</v>
      </c>
      <c r="J7621" s="384">
        <v>32203</v>
      </c>
    </row>
    <row r="7622" spans="1:10">
      <c r="A7622">
        <v>7589</v>
      </c>
      <c r="B7622" s="612">
        <v>43970.280555555553</v>
      </c>
      <c r="C7622" s="405" t="s">
        <v>96</v>
      </c>
      <c r="D7622" s="384">
        <v>1750</v>
      </c>
      <c r="E7622">
        <v>0.02</v>
      </c>
      <c r="F7622">
        <v>1.0935999999999999</v>
      </c>
      <c r="G7622" s="384">
        <v>0</v>
      </c>
      <c r="H7622">
        <v>0</v>
      </c>
    </row>
    <row r="7623" spans="1:10">
      <c r="A7623">
        <v>7590</v>
      </c>
      <c r="B7623" s="612">
        <v>43970.280555555553</v>
      </c>
      <c r="C7623" s="405" t="s">
        <v>2110</v>
      </c>
      <c r="D7623" s="384">
        <v>1750</v>
      </c>
      <c r="E7623">
        <v>0.02</v>
      </c>
      <c r="F7623">
        <v>1.0935999999999999</v>
      </c>
      <c r="G7623" s="384">
        <v>0</v>
      </c>
      <c r="H7623">
        <v>1.0946</v>
      </c>
    </row>
    <row r="7624" spans="1:10">
      <c r="A7624">
        <v>7591</v>
      </c>
      <c r="B7624" s="612">
        <v>43970.368750000001</v>
      </c>
      <c r="C7624" s="405" t="s">
        <v>2054</v>
      </c>
      <c r="D7624" s="384">
        <v>1750</v>
      </c>
      <c r="E7624">
        <v>0.02</v>
      </c>
      <c r="F7624">
        <v>1.0946</v>
      </c>
      <c r="G7624" s="384">
        <v>0</v>
      </c>
      <c r="H7624">
        <v>1.0946</v>
      </c>
      <c r="I7624">
        <v>2</v>
      </c>
      <c r="J7624" s="384">
        <v>32692.22</v>
      </c>
    </row>
    <row r="7625" spans="1:10">
      <c r="A7625">
        <v>7592</v>
      </c>
      <c r="B7625" s="612">
        <v>43970.415277777778</v>
      </c>
      <c r="C7625" s="405" t="s">
        <v>96</v>
      </c>
      <c r="D7625" s="384">
        <v>1751</v>
      </c>
      <c r="E7625">
        <v>0.02</v>
      </c>
      <c r="F7625">
        <v>1.0949199999999999</v>
      </c>
      <c r="G7625" s="384">
        <v>0</v>
      </c>
      <c r="H7625">
        <v>0</v>
      </c>
    </row>
    <row r="7626" spans="1:10">
      <c r="A7626">
        <v>7593</v>
      </c>
      <c r="B7626" s="612">
        <v>43970.415277777778</v>
      </c>
      <c r="C7626" s="405" t="s">
        <v>2110</v>
      </c>
      <c r="D7626" s="384">
        <v>1751</v>
      </c>
      <c r="E7626">
        <v>0.02</v>
      </c>
      <c r="F7626">
        <v>1.0949199999999999</v>
      </c>
      <c r="G7626" s="384">
        <v>0</v>
      </c>
      <c r="H7626">
        <v>1.09592</v>
      </c>
    </row>
    <row r="7627" spans="1:10">
      <c r="A7627">
        <v>7604</v>
      </c>
      <c r="B7627" s="612">
        <v>43970.442361111112</v>
      </c>
      <c r="C7627" s="405" t="s">
        <v>2054</v>
      </c>
      <c r="D7627" s="384">
        <v>1751</v>
      </c>
      <c r="E7627">
        <v>0.02</v>
      </c>
      <c r="F7627">
        <v>1.09592</v>
      </c>
      <c r="G7627" s="384">
        <v>0</v>
      </c>
      <c r="H7627">
        <v>1.09592</v>
      </c>
      <c r="I7627">
        <v>2</v>
      </c>
      <c r="J7627" s="384">
        <v>32694.22</v>
      </c>
    </row>
    <row r="7628" spans="1:10">
      <c r="A7628">
        <v>7594</v>
      </c>
      <c r="B7628" s="612">
        <v>43970.434027777781</v>
      </c>
      <c r="C7628" s="405" t="s">
        <v>97</v>
      </c>
      <c r="D7628" s="384">
        <v>1752</v>
      </c>
      <c r="E7628">
        <v>0.64</v>
      </c>
      <c r="F7628">
        <v>1.09572</v>
      </c>
      <c r="G7628" s="384">
        <v>0</v>
      </c>
      <c r="H7628">
        <v>0</v>
      </c>
    </row>
    <row r="7629" spans="1:10">
      <c r="A7629">
        <v>7595</v>
      </c>
      <c r="B7629" s="612">
        <v>43970.434027777781</v>
      </c>
      <c r="C7629" s="405" t="s">
        <v>2110</v>
      </c>
      <c r="D7629" s="384">
        <v>1752</v>
      </c>
      <c r="E7629">
        <v>0.64</v>
      </c>
      <c r="F7629">
        <v>1.09572</v>
      </c>
      <c r="G7629" s="384">
        <v>0</v>
      </c>
      <c r="H7629">
        <v>1.0913999999999999</v>
      </c>
    </row>
    <row r="7630" spans="1:10">
      <c r="A7630">
        <v>7625</v>
      </c>
      <c r="B7630" s="612">
        <v>43971.552083333336</v>
      </c>
      <c r="C7630" s="405" t="s">
        <v>2110</v>
      </c>
      <c r="D7630" s="384">
        <v>1752</v>
      </c>
      <c r="E7630">
        <v>0.64</v>
      </c>
      <c r="F7630">
        <v>1.09572</v>
      </c>
      <c r="G7630" s="384">
        <v>0</v>
      </c>
      <c r="H7630">
        <v>1.0936900000000001</v>
      </c>
    </row>
    <row r="7631" spans="1:10">
      <c r="A7631">
        <v>7655</v>
      </c>
      <c r="B7631" s="612">
        <v>43972.512499999997</v>
      </c>
      <c r="C7631" s="405" t="s">
        <v>2110</v>
      </c>
      <c r="D7631" s="384">
        <v>1752</v>
      </c>
      <c r="E7631">
        <v>0.64</v>
      </c>
      <c r="F7631">
        <v>1.09572</v>
      </c>
      <c r="G7631" s="384">
        <v>0</v>
      </c>
      <c r="H7631">
        <v>1.0961099999999999</v>
      </c>
    </row>
    <row r="7632" spans="1:10">
      <c r="A7632">
        <v>7681</v>
      </c>
      <c r="B7632" s="612">
        <v>43972.611111111109</v>
      </c>
      <c r="C7632" s="405" t="s">
        <v>2054</v>
      </c>
      <c r="D7632" s="384">
        <v>1752</v>
      </c>
      <c r="E7632">
        <v>0.64</v>
      </c>
      <c r="F7632">
        <v>1.0961099999999999</v>
      </c>
      <c r="G7632" s="384">
        <v>0</v>
      </c>
      <c r="H7632">
        <v>1.0961099999999999</v>
      </c>
      <c r="I7632">
        <v>-22.1</v>
      </c>
      <c r="J7632" s="384">
        <v>32180.89</v>
      </c>
    </row>
    <row r="7633" spans="1:10">
      <c r="A7633">
        <v>7605</v>
      </c>
      <c r="B7633" s="612">
        <v>43970.490277777775</v>
      </c>
      <c r="C7633" s="405" t="s">
        <v>96</v>
      </c>
      <c r="D7633" s="384">
        <v>1753</v>
      </c>
      <c r="E7633">
        <v>0.02</v>
      </c>
      <c r="F7633">
        <v>1.09572</v>
      </c>
      <c r="G7633" s="384">
        <v>0</v>
      </c>
      <c r="H7633">
        <v>0</v>
      </c>
    </row>
    <row r="7634" spans="1:10">
      <c r="A7634">
        <v>7606</v>
      </c>
      <c r="B7634" s="612">
        <v>43970.490277777775</v>
      </c>
      <c r="C7634" s="405" t="s">
        <v>2110</v>
      </c>
      <c r="D7634" s="384">
        <v>1753</v>
      </c>
      <c r="E7634">
        <v>0.02</v>
      </c>
      <c r="F7634">
        <v>1.09572</v>
      </c>
      <c r="G7634" s="384">
        <v>0</v>
      </c>
      <c r="H7634">
        <v>1.0967199999999999</v>
      </c>
    </row>
    <row r="7635" spans="1:10">
      <c r="A7635">
        <v>7609</v>
      </c>
      <c r="B7635" s="612">
        <v>43970.545138888891</v>
      </c>
      <c r="C7635" s="405" t="s">
        <v>2110</v>
      </c>
      <c r="D7635" s="384">
        <v>1753</v>
      </c>
      <c r="E7635">
        <v>0.02</v>
      </c>
      <c r="F7635">
        <v>1.09572</v>
      </c>
      <c r="G7635" s="384">
        <v>0</v>
      </c>
      <c r="H7635">
        <v>1.09592</v>
      </c>
    </row>
    <row r="7636" spans="1:10">
      <c r="A7636">
        <v>7613</v>
      </c>
      <c r="B7636" s="612">
        <v>43970.834722222222</v>
      </c>
      <c r="C7636" s="405" t="s">
        <v>2110</v>
      </c>
      <c r="D7636" s="384">
        <v>1753</v>
      </c>
      <c r="E7636">
        <v>0.02</v>
      </c>
      <c r="F7636">
        <v>1.09572</v>
      </c>
      <c r="G7636" s="384">
        <v>0</v>
      </c>
      <c r="H7636">
        <v>1.0948800000000001</v>
      </c>
    </row>
    <row r="7637" spans="1:10">
      <c r="A7637">
        <v>7614</v>
      </c>
      <c r="B7637" s="612">
        <v>43971.250694444447</v>
      </c>
      <c r="C7637" s="405" t="s">
        <v>2054</v>
      </c>
      <c r="D7637" s="384">
        <v>1753</v>
      </c>
      <c r="E7637">
        <v>0.02</v>
      </c>
      <c r="F7637">
        <v>1.0948800000000001</v>
      </c>
      <c r="G7637" s="384">
        <v>0</v>
      </c>
      <c r="H7637">
        <v>1.0948800000000001</v>
      </c>
      <c r="I7637">
        <v>-1.76</v>
      </c>
      <c r="J7637" s="384">
        <v>32692.46</v>
      </c>
    </row>
    <row r="7638" spans="1:10">
      <c r="A7638">
        <v>7607</v>
      </c>
      <c r="B7638" s="612">
        <v>43970.545138888891</v>
      </c>
      <c r="C7638" s="405" t="s">
        <v>96</v>
      </c>
      <c r="D7638" s="384">
        <v>1754</v>
      </c>
      <c r="E7638">
        <v>0.02</v>
      </c>
      <c r="F7638">
        <v>1.0941099999999999</v>
      </c>
      <c r="G7638" s="384">
        <v>0</v>
      </c>
      <c r="H7638">
        <v>0</v>
      </c>
    </row>
    <row r="7639" spans="1:10">
      <c r="A7639">
        <v>7608</v>
      </c>
      <c r="B7639" s="612">
        <v>43970.545138888891</v>
      </c>
      <c r="C7639" s="405" t="s">
        <v>2110</v>
      </c>
      <c r="D7639" s="384">
        <v>1754</v>
      </c>
      <c r="E7639">
        <v>0.02</v>
      </c>
      <c r="F7639">
        <v>1.0941099999999999</v>
      </c>
      <c r="G7639" s="384">
        <v>0</v>
      </c>
      <c r="H7639">
        <v>1.09592</v>
      </c>
    </row>
    <row r="7640" spans="1:10">
      <c r="A7640">
        <v>7612</v>
      </c>
      <c r="B7640" s="612">
        <v>43970.834722222222</v>
      </c>
      <c r="C7640" s="405" t="s">
        <v>2110</v>
      </c>
      <c r="D7640" s="384">
        <v>1754</v>
      </c>
      <c r="E7640">
        <v>0.02</v>
      </c>
      <c r="F7640">
        <v>1.0941099999999999</v>
      </c>
      <c r="G7640" s="384">
        <v>0</v>
      </c>
      <c r="H7640">
        <v>1.0948800000000001</v>
      </c>
    </row>
    <row r="7641" spans="1:10">
      <c r="A7641">
        <v>7615</v>
      </c>
      <c r="B7641" s="612">
        <v>43971.250694444447</v>
      </c>
      <c r="C7641" s="405" t="s">
        <v>2054</v>
      </c>
      <c r="D7641" s="384">
        <v>1754</v>
      </c>
      <c r="E7641">
        <v>0.02</v>
      </c>
      <c r="F7641">
        <v>1.0948800000000001</v>
      </c>
      <c r="G7641" s="384">
        <v>0</v>
      </c>
      <c r="H7641">
        <v>1.0948800000000001</v>
      </c>
      <c r="I7641">
        <v>1.46</v>
      </c>
      <c r="J7641" s="384">
        <v>32693.919999999998</v>
      </c>
    </row>
    <row r="7642" spans="1:10">
      <c r="A7642">
        <v>7610</v>
      </c>
      <c r="B7642" s="612">
        <v>43970.834722222222</v>
      </c>
      <c r="C7642" s="405" t="s">
        <v>96</v>
      </c>
      <c r="D7642" s="384">
        <v>1755</v>
      </c>
      <c r="E7642">
        <v>0.03</v>
      </c>
      <c r="F7642">
        <v>1.0925100000000001</v>
      </c>
      <c r="G7642" s="384">
        <v>0</v>
      </c>
      <c r="H7642">
        <v>0</v>
      </c>
    </row>
    <row r="7643" spans="1:10">
      <c r="A7643">
        <v>7611</v>
      </c>
      <c r="B7643" s="612">
        <v>43970.834722222222</v>
      </c>
      <c r="C7643" s="405" t="s">
        <v>2110</v>
      </c>
      <c r="D7643" s="384">
        <v>1755</v>
      </c>
      <c r="E7643">
        <v>0.03</v>
      </c>
      <c r="F7643">
        <v>1.0925100000000001</v>
      </c>
      <c r="G7643" s="384">
        <v>0</v>
      </c>
      <c r="H7643">
        <v>1.0948800000000001</v>
      </c>
    </row>
    <row r="7644" spans="1:10">
      <c r="A7644">
        <v>7616</v>
      </c>
      <c r="B7644" s="612">
        <v>43971.250694444447</v>
      </c>
      <c r="C7644" s="405" t="s">
        <v>2054</v>
      </c>
      <c r="D7644" s="384">
        <v>1755</v>
      </c>
      <c r="E7644">
        <v>0.03</v>
      </c>
      <c r="F7644">
        <v>1.0948800000000001</v>
      </c>
      <c r="G7644" s="384">
        <v>0</v>
      </c>
      <c r="H7644">
        <v>1.0948800000000001</v>
      </c>
      <c r="I7644">
        <v>6.99</v>
      </c>
      <c r="J7644" s="384">
        <v>32700.91</v>
      </c>
    </row>
    <row r="7645" spans="1:10">
      <c r="A7645">
        <v>7617</v>
      </c>
      <c r="B7645" s="612">
        <v>43971.3</v>
      </c>
      <c r="C7645" s="405" t="s">
        <v>96</v>
      </c>
      <c r="D7645" s="384">
        <v>1756</v>
      </c>
      <c r="E7645">
        <v>0.02</v>
      </c>
      <c r="F7645">
        <v>1.09554</v>
      </c>
      <c r="G7645" s="384">
        <v>0</v>
      </c>
      <c r="H7645">
        <v>0</v>
      </c>
    </row>
    <row r="7646" spans="1:10">
      <c r="A7646">
        <v>7618</v>
      </c>
      <c r="B7646" s="612">
        <v>43971.3</v>
      </c>
      <c r="C7646" s="405" t="s">
        <v>2110</v>
      </c>
      <c r="D7646" s="384">
        <v>1756</v>
      </c>
      <c r="E7646">
        <v>0.02</v>
      </c>
      <c r="F7646">
        <v>1.09554</v>
      </c>
      <c r="G7646" s="384">
        <v>0</v>
      </c>
      <c r="H7646">
        <v>1.0965400000000001</v>
      </c>
    </row>
    <row r="7647" spans="1:10">
      <c r="A7647">
        <v>7619</v>
      </c>
      <c r="B7647" s="612">
        <v>43971.5</v>
      </c>
      <c r="C7647" s="405" t="s">
        <v>2054</v>
      </c>
      <c r="D7647" s="384">
        <v>1756</v>
      </c>
      <c r="E7647">
        <v>0.02</v>
      </c>
      <c r="F7647">
        <v>1.0965400000000001</v>
      </c>
      <c r="G7647" s="384">
        <v>0</v>
      </c>
      <c r="H7647">
        <v>1.0965400000000001</v>
      </c>
      <c r="I7647">
        <v>2</v>
      </c>
      <c r="J7647" s="384">
        <v>32702.91</v>
      </c>
    </row>
    <row r="7648" spans="1:10">
      <c r="A7648">
        <v>7620</v>
      </c>
      <c r="B7648" s="612">
        <v>43971.505555555559</v>
      </c>
      <c r="C7648" s="405" t="s">
        <v>96</v>
      </c>
      <c r="D7648" s="384">
        <v>1757</v>
      </c>
      <c r="E7648">
        <v>0.02</v>
      </c>
      <c r="F7648">
        <v>1.09626</v>
      </c>
      <c r="G7648" s="384">
        <v>0</v>
      </c>
      <c r="H7648">
        <v>0</v>
      </c>
    </row>
    <row r="7649" spans="1:10">
      <c r="A7649">
        <v>7621</v>
      </c>
      <c r="B7649" s="612">
        <v>43971.505555555559</v>
      </c>
      <c r="C7649" s="405" t="s">
        <v>2110</v>
      </c>
      <c r="D7649" s="384">
        <v>1757</v>
      </c>
      <c r="E7649">
        <v>0.02</v>
      </c>
      <c r="F7649">
        <v>1.09626</v>
      </c>
      <c r="G7649" s="384">
        <v>0</v>
      </c>
      <c r="H7649">
        <v>1.0972599999999999</v>
      </c>
    </row>
    <row r="7650" spans="1:10">
      <c r="A7650">
        <v>7622</v>
      </c>
      <c r="B7650" s="612">
        <v>43971.543055555558</v>
      </c>
      <c r="C7650" s="405" t="s">
        <v>2054</v>
      </c>
      <c r="D7650" s="384">
        <v>1757</v>
      </c>
      <c r="E7650">
        <v>0.02</v>
      </c>
      <c r="F7650">
        <v>1.0972599999999999</v>
      </c>
      <c r="G7650" s="384">
        <v>0</v>
      </c>
      <c r="H7650">
        <v>1.0972599999999999</v>
      </c>
      <c r="I7650">
        <v>2</v>
      </c>
      <c r="J7650" s="384">
        <v>32704.91</v>
      </c>
    </row>
    <row r="7651" spans="1:10">
      <c r="A7651">
        <v>7623</v>
      </c>
      <c r="B7651" s="612">
        <v>43971.552083333336</v>
      </c>
      <c r="C7651" s="405" t="s">
        <v>97</v>
      </c>
      <c r="D7651" s="384">
        <v>1758</v>
      </c>
      <c r="E7651">
        <v>1.1100000000000001</v>
      </c>
      <c r="F7651">
        <v>1.0980399999999999</v>
      </c>
      <c r="G7651" s="384">
        <v>0</v>
      </c>
      <c r="H7651">
        <v>0</v>
      </c>
    </row>
    <row r="7652" spans="1:10">
      <c r="A7652">
        <v>7624</v>
      </c>
      <c r="B7652" s="612">
        <v>43971.552083333336</v>
      </c>
      <c r="C7652" s="405" t="s">
        <v>2110</v>
      </c>
      <c r="D7652" s="384">
        <v>1758</v>
      </c>
      <c r="E7652">
        <v>1.1100000000000001</v>
      </c>
      <c r="F7652">
        <v>1.0980399999999999</v>
      </c>
      <c r="G7652" s="384">
        <v>0</v>
      </c>
      <c r="H7652">
        <v>1.0936900000000001</v>
      </c>
    </row>
    <row r="7653" spans="1:10">
      <c r="A7653">
        <v>7654</v>
      </c>
      <c r="B7653" s="612">
        <v>43972.512499999997</v>
      </c>
      <c r="C7653" s="405" t="s">
        <v>2110</v>
      </c>
      <c r="D7653" s="384">
        <v>1758</v>
      </c>
      <c r="E7653">
        <v>1.1100000000000001</v>
      </c>
      <c r="F7653">
        <v>1.0980399999999999</v>
      </c>
      <c r="G7653" s="384">
        <v>0</v>
      </c>
      <c r="H7653">
        <v>1.0961099999999999</v>
      </c>
    </row>
    <row r="7654" spans="1:10">
      <c r="A7654">
        <v>7682</v>
      </c>
      <c r="B7654" s="612">
        <v>43972.611111111109</v>
      </c>
      <c r="C7654" s="405" t="s">
        <v>2054</v>
      </c>
      <c r="D7654" s="384">
        <v>1758</v>
      </c>
      <c r="E7654">
        <v>1.1100000000000001</v>
      </c>
      <c r="F7654">
        <v>1.0961099999999999</v>
      </c>
      <c r="G7654" s="384">
        <v>0</v>
      </c>
      <c r="H7654">
        <v>1.0961099999999999</v>
      </c>
      <c r="I7654">
        <v>217.95</v>
      </c>
      <c r="J7654" s="384">
        <v>32398.84</v>
      </c>
    </row>
    <row r="7655" spans="1:10">
      <c r="A7655">
        <v>7634</v>
      </c>
      <c r="B7655" s="612">
        <v>43971.56527777778</v>
      </c>
      <c r="C7655" s="405" t="s">
        <v>96</v>
      </c>
      <c r="D7655" s="384">
        <v>1759</v>
      </c>
      <c r="E7655">
        <v>0.02</v>
      </c>
      <c r="F7655">
        <v>1.09697</v>
      </c>
      <c r="G7655" s="384">
        <v>0</v>
      </c>
      <c r="H7655">
        <v>0</v>
      </c>
    </row>
    <row r="7656" spans="1:10">
      <c r="A7656">
        <v>7635</v>
      </c>
      <c r="B7656" s="612">
        <v>43971.56527777778</v>
      </c>
      <c r="C7656" s="405" t="s">
        <v>2110</v>
      </c>
      <c r="D7656" s="384">
        <v>1759</v>
      </c>
      <c r="E7656">
        <v>0.02</v>
      </c>
      <c r="F7656">
        <v>1.09697</v>
      </c>
      <c r="G7656" s="384">
        <v>0</v>
      </c>
      <c r="H7656">
        <v>1.0979699999999999</v>
      </c>
    </row>
    <row r="7657" spans="1:10">
      <c r="A7657">
        <v>7636</v>
      </c>
      <c r="B7657" s="612">
        <v>43971.581944444442</v>
      </c>
      <c r="C7657" s="405" t="s">
        <v>2054</v>
      </c>
      <c r="D7657" s="384">
        <v>1759</v>
      </c>
      <c r="E7657">
        <v>0.02</v>
      </c>
      <c r="F7657">
        <v>1.0979699999999999</v>
      </c>
      <c r="G7657" s="384">
        <v>0</v>
      </c>
      <c r="H7657">
        <v>1.0979699999999999</v>
      </c>
      <c r="I7657">
        <v>2</v>
      </c>
      <c r="J7657" s="384">
        <v>32706.91</v>
      </c>
    </row>
    <row r="7658" spans="1:10">
      <c r="A7658">
        <v>7637</v>
      </c>
      <c r="B7658" s="612">
        <v>43971.601388888892</v>
      </c>
      <c r="C7658" s="405" t="s">
        <v>96</v>
      </c>
      <c r="D7658" s="384">
        <v>1760</v>
      </c>
      <c r="E7658">
        <v>0.02</v>
      </c>
      <c r="F7658">
        <v>1.0993999999999999</v>
      </c>
      <c r="G7658" s="384">
        <v>0</v>
      </c>
      <c r="H7658">
        <v>0</v>
      </c>
    </row>
    <row r="7659" spans="1:10">
      <c r="A7659">
        <v>7638</v>
      </c>
      <c r="B7659" s="612">
        <v>43971.601388888892</v>
      </c>
      <c r="C7659" s="405" t="s">
        <v>2110</v>
      </c>
      <c r="D7659" s="384">
        <v>1760</v>
      </c>
      <c r="E7659">
        <v>0.02</v>
      </c>
      <c r="F7659">
        <v>1.0993999999999999</v>
      </c>
      <c r="G7659" s="384">
        <v>0</v>
      </c>
      <c r="H7659">
        <v>1.1004</v>
      </c>
    </row>
    <row r="7660" spans="1:10">
      <c r="A7660">
        <v>7641</v>
      </c>
      <c r="B7660" s="612">
        <v>43971.673611111109</v>
      </c>
      <c r="C7660" s="405" t="s">
        <v>2110</v>
      </c>
      <c r="D7660" s="384">
        <v>1760</v>
      </c>
      <c r="E7660">
        <v>0.02</v>
      </c>
      <c r="F7660">
        <v>1.0993999999999999</v>
      </c>
      <c r="G7660" s="384">
        <v>0</v>
      </c>
      <c r="H7660">
        <v>1.0995999999999999</v>
      </c>
    </row>
    <row r="7661" spans="1:10">
      <c r="A7661">
        <v>7645</v>
      </c>
      <c r="B7661" s="612">
        <v>43972.068749999999</v>
      </c>
      <c r="C7661" s="405" t="s">
        <v>2110</v>
      </c>
      <c r="D7661" s="384">
        <v>1760</v>
      </c>
      <c r="E7661">
        <v>0.02</v>
      </c>
      <c r="F7661">
        <v>1.0993999999999999</v>
      </c>
      <c r="G7661" s="384">
        <v>0</v>
      </c>
      <c r="H7661">
        <v>1.09857</v>
      </c>
    </row>
    <row r="7662" spans="1:10">
      <c r="A7662">
        <v>7646</v>
      </c>
      <c r="B7662" s="612">
        <v>43972.45</v>
      </c>
      <c r="C7662" s="405" t="s">
        <v>2054</v>
      </c>
      <c r="D7662" s="384">
        <v>1760</v>
      </c>
      <c r="E7662">
        <v>0.02</v>
      </c>
      <c r="F7662">
        <v>1.09857</v>
      </c>
      <c r="G7662" s="384">
        <v>0</v>
      </c>
      <c r="H7662">
        <v>1.09857</v>
      </c>
      <c r="I7662">
        <v>-1.9</v>
      </c>
      <c r="J7662" s="384">
        <v>32705.01</v>
      </c>
    </row>
    <row r="7663" spans="1:10">
      <c r="A7663">
        <v>7639</v>
      </c>
      <c r="B7663" s="612">
        <v>43971.673611111109</v>
      </c>
      <c r="C7663" s="405" t="s">
        <v>96</v>
      </c>
      <c r="D7663" s="384">
        <v>1761</v>
      </c>
      <c r="E7663">
        <v>0.02</v>
      </c>
      <c r="F7663">
        <v>1.0978000000000001</v>
      </c>
      <c r="G7663" s="384">
        <v>0</v>
      </c>
      <c r="H7663">
        <v>0</v>
      </c>
    </row>
    <row r="7664" spans="1:10">
      <c r="A7664">
        <v>7640</v>
      </c>
      <c r="B7664" s="612">
        <v>43971.673611111109</v>
      </c>
      <c r="C7664" s="405" t="s">
        <v>2110</v>
      </c>
      <c r="D7664" s="384">
        <v>1761</v>
      </c>
      <c r="E7664">
        <v>0.02</v>
      </c>
      <c r="F7664">
        <v>1.0978000000000001</v>
      </c>
      <c r="G7664" s="384">
        <v>0</v>
      </c>
      <c r="H7664">
        <v>1.0995999999999999</v>
      </c>
    </row>
    <row r="7665" spans="1:10">
      <c r="A7665">
        <v>7644</v>
      </c>
      <c r="B7665" s="612">
        <v>43972.068749999999</v>
      </c>
      <c r="C7665" s="405" t="s">
        <v>2110</v>
      </c>
      <c r="D7665" s="384">
        <v>1761</v>
      </c>
      <c r="E7665">
        <v>0.02</v>
      </c>
      <c r="F7665">
        <v>1.0978000000000001</v>
      </c>
      <c r="G7665" s="384">
        <v>0</v>
      </c>
      <c r="H7665">
        <v>1.09857</v>
      </c>
    </row>
    <row r="7666" spans="1:10">
      <c r="A7666">
        <v>7647</v>
      </c>
      <c r="B7666" s="612">
        <v>43972.45</v>
      </c>
      <c r="C7666" s="405" t="s">
        <v>2054</v>
      </c>
      <c r="D7666" s="384">
        <v>1761</v>
      </c>
      <c r="E7666">
        <v>0.02</v>
      </c>
      <c r="F7666">
        <v>1.09857</v>
      </c>
      <c r="G7666" s="384">
        <v>0</v>
      </c>
      <c r="H7666">
        <v>1.09857</v>
      </c>
      <c r="I7666">
        <v>1.3</v>
      </c>
      <c r="J7666" s="384">
        <v>32706.31</v>
      </c>
    </row>
    <row r="7667" spans="1:10">
      <c r="A7667">
        <v>7642</v>
      </c>
      <c r="B7667" s="612">
        <v>43972.068749999999</v>
      </c>
      <c r="C7667" s="405" t="s">
        <v>96</v>
      </c>
      <c r="D7667" s="384">
        <v>1762</v>
      </c>
      <c r="E7667">
        <v>0.03</v>
      </c>
      <c r="F7667">
        <v>1.09619</v>
      </c>
      <c r="G7667" s="384">
        <v>0</v>
      </c>
      <c r="H7667">
        <v>0</v>
      </c>
    </row>
    <row r="7668" spans="1:10">
      <c r="A7668">
        <v>7643</v>
      </c>
      <c r="B7668" s="612">
        <v>43972.068749999999</v>
      </c>
      <c r="C7668" s="405" t="s">
        <v>2110</v>
      </c>
      <c r="D7668" s="384">
        <v>1762</v>
      </c>
      <c r="E7668">
        <v>0.03</v>
      </c>
      <c r="F7668">
        <v>1.09619</v>
      </c>
      <c r="G7668" s="384">
        <v>0</v>
      </c>
      <c r="H7668">
        <v>1.09857</v>
      </c>
    </row>
    <row r="7669" spans="1:10">
      <c r="A7669">
        <v>7648</v>
      </c>
      <c r="B7669" s="612">
        <v>43972.45</v>
      </c>
      <c r="C7669" s="405" t="s">
        <v>2054</v>
      </c>
      <c r="D7669" s="384">
        <v>1762</v>
      </c>
      <c r="E7669">
        <v>0.03</v>
      </c>
      <c r="F7669">
        <v>1.09857</v>
      </c>
      <c r="G7669" s="384">
        <v>0</v>
      </c>
      <c r="H7669">
        <v>1.09857</v>
      </c>
      <c r="I7669">
        <v>7.14</v>
      </c>
      <c r="J7669" s="384">
        <v>32713.45</v>
      </c>
    </row>
    <row r="7670" spans="1:10">
      <c r="A7670">
        <v>7649</v>
      </c>
      <c r="B7670" s="612">
        <v>43972.481249999997</v>
      </c>
      <c r="C7670" s="405" t="s">
        <v>96</v>
      </c>
      <c r="D7670" s="384">
        <v>1763</v>
      </c>
      <c r="E7670">
        <v>0.02</v>
      </c>
      <c r="F7670">
        <v>1.09941</v>
      </c>
      <c r="G7670" s="384">
        <v>0</v>
      </c>
      <c r="H7670">
        <v>0</v>
      </c>
    </row>
    <row r="7671" spans="1:10">
      <c r="A7671">
        <v>7650</v>
      </c>
      <c r="B7671" s="612">
        <v>43972.481249999997</v>
      </c>
      <c r="C7671" s="405" t="s">
        <v>2110</v>
      </c>
      <c r="D7671" s="384">
        <v>1763</v>
      </c>
      <c r="E7671">
        <v>0.02</v>
      </c>
      <c r="F7671">
        <v>1.09941</v>
      </c>
      <c r="G7671" s="384">
        <v>0</v>
      </c>
      <c r="H7671">
        <v>1.1004100000000001</v>
      </c>
    </row>
    <row r="7672" spans="1:10">
      <c r="A7672">
        <v>7651</v>
      </c>
      <c r="B7672" s="612">
        <v>43972.512499999997</v>
      </c>
      <c r="C7672" s="405" t="s">
        <v>2054</v>
      </c>
      <c r="D7672" s="384">
        <v>1763</v>
      </c>
      <c r="E7672">
        <v>0.02</v>
      </c>
      <c r="F7672">
        <v>1.1004100000000001</v>
      </c>
      <c r="G7672" s="384">
        <v>0</v>
      </c>
      <c r="H7672">
        <v>1.1004100000000001</v>
      </c>
      <c r="I7672">
        <v>2</v>
      </c>
      <c r="J7672" s="384">
        <v>32715.45</v>
      </c>
    </row>
    <row r="7673" spans="1:10">
      <c r="A7673">
        <v>7652</v>
      </c>
      <c r="B7673" s="612">
        <v>43972.512499999997</v>
      </c>
      <c r="C7673" s="405" t="s">
        <v>97</v>
      </c>
      <c r="D7673" s="384">
        <v>1764</v>
      </c>
      <c r="E7673">
        <v>1.93</v>
      </c>
      <c r="F7673">
        <v>1.1004400000000001</v>
      </c>
      <c r="G7673" s="384">
        <v>0</v>
      </c>
      <c r="H7673">
        <v>0</v>
      </c>
    </row>
    <row r="7674" spans="1:10">
      <c r="A7674">
        <v>7653</v>
      </c>
      <c r="B7674" s="612">
        <v>43972.512499999997</v>
      </c>
      <c r="C7674" s="405" t="s">
        <v>2110</v>
      </c>
      <c r="D7674" s="384">
        <v>1764</v>
      </c>
      <c r="E7674">
        <v>1.93</v>
      </c>
      <c r="F7674">
        <v>1.1004400000000001</v>
      </c>
      <c r="G7674" s="384">
        <v>0</v>
      </c>
      <c r="H7674">
        <v>1.0961099999999999</v>
      </c>
    </row>
    <row r="7675" spans="1:10">
      <c r="A7675">
        <v>7683</v>
      </c>
      <c r="B7675" s="612">
        <v>43972.611111111109</v>
      </c>
      <c r="C7675" s="405" t="s">
        <v>2054</v>
      </c>
      <c r="D7675" s="384">
        <v>1764</v>
      </c>
      <c r="E7675">
        <v>1.93</v>
      </c>
      <c r="F7675">
        <v>1.0961099999999999</v>
      </c>
      <c r="G7675" s="384">
        <v>0</v>
      </c>
      <c r="H7675">
        <v>1.0961099999999999</v>
      </c>
      <c r="I7675">
        <v>835.69</v>
      </c>
      <c r="J7675" s="384">
        <v>33234.53</v>
      </c>
    </row>
    <row r="7676" spans="1:10">
      <c r="A7676">
        <v>7664</v>
      </c>
      <c r="B7676" s="612">
        <v>43972.524305555555</v>
      </c>
      <c r="C7676" s="405" t="s">
        <v>96</v>
      </c>
      <c r="D7676" s="384">
        <v>1765</v>
      </c>
      <c r="E7676">
        <v>0.02</v>
      </c>
      <c r="F7676">
        <v>1.10056</v>
      </c>
      <c r="G7676" s="384">
        <v>0</v>
      </c>
      <c r="H7676">
        <v>0</v>
      </c>
    </row>
    <row r="7677" spans="1:10">
      <c r="A7677">
        <v>7665</v>
      </c>
      <c r="B7677" s="612">
        <v>43972.524305555555</v>
      </c>
      <c r="C7677" s="405" t="s">
        <v>2110</v>
      </c>
      <c r="D7677" s="384">
        <v>1765</v>
      </c>
      <c r="E7677">
        <v>0.02</v>
      </c>
      <c r="F7677">
        <v>1.10056</v>
      </c>
      <c r="G7677" s="384">
        <v>0</v>
      </c>
      <c r="H7677">
        <v>1.1015600000000001</v>
      </c>
    </row>
    <row r="7678" spans="1:10">
      <c r="A7678">
        <v>7668</v>
      </c>
      <c r="B7678" s="612">
        <v>43972.538194444445</v>
      </c>
      <c r="C7678" s="405" t="s">
        <v>2110</v>
      </c>
      <c r="D7678" s="384">
        <v>1765</v>
      </c>
      <c r="E7678">
        <v>0.02</v>
      </c>
      <c r="F7678">
        <v>1.10056</v>
      </c>
      <c r="G7678" s="384">
        <v>0</v>
      </c>
      <c r="H7678">
        <v>1.1007400000000001</v>
      </c>
    </row>
    <row r="7679" spans="1:10">
      <c r="A7679">
        <v>7672</v>
      </c>
      <c r="B7679" s="612">
        <v>43972.553472222222</v>
      </c>
      <c r="C7679" s="405" t="s">
        <v>2110</v>
      </c>
      <c r="D7679" s="384">
        <v>1765</v>
      </c>
      <c r="E7679">
        <v>0.02</v>
      </c>
      <c r="F7679">
        <v>1.10056</v>
      </c>
      <c r="G7679" s="384">
        <v>0</v>
      </c>
      <c r="H7679">
        <v>1.0996999999999999</v>
      </c>
    </row>
    <row r="7680" spans="1:10">
      <c r="A7680">
        <v>7688</v>
      </c>
      <c r="B7680" s="612">
        <v>43972.614583333336</v>
      </c>
      <c r="C7680" s="405" t="s">
        <v>2110</v>
      </c>
      <c r="D7680" s="384">
        <v>1765</v>
      </c>
      <c r="E7680">
        <v>0.02</v>
      </c>
      <c r="F7680">
        <v>1.10056</v>
      </c>
      <c r="G7680" s="384">
        <v>0</v>
      </c>
      <c r="H7680">
        <v>1.0984100000000001</v>
      </c>
    </row>
    <row r="7681" spans="1:10">
      <c r="A7681">
        <v>7701</v>
      </c>
      <c r="B7681" s="612">
        <v>43973.143750000003</v>
      </c>
      <c r="C7681" s="405" t="s">
        <v>2110</v>
      </c>
      <c r="D7681" s="384">
        <v>1765</v>
      </c>
      <c r="E7681">
        <v>0.02</v>
      </c>
      <c r="F7681">
        <v>1.10056</v>
      </c>
      <c r="G7681" s="384">
        <v>0</v>
      </c>
      <c r="H7681">
        <v>1.09707</v>
      </c>
    </row>
    <row r="7682" spans="1:10">
      <c r="A7682">
        <v>7711</v>
      </c>
      <c r="B7682" s="612">
        <v>43973.296527777777</v>
      </c>
      <c r="C7682" s="405" t="s">
        <v>2110</v>
      </c>
      <c r="D7682" s="384">
        <v>1765</v>
      </c>
      <c r="E7682">
        <v>0.02</v>
      </c>
      <c r="F7682">
        <v>1.10056</v>
      </c>
      <c r="G7682" s="384">
        <v>0</v>
      </c>
      <c r="H7682">
        <v>1.0954900000000001</v>
      </c>
    </row>
    <row r="7683" spans="1:10">
      <c r="A7683">
        <v>7721</v>
      </c>
      <c r="B7683" s="612">
        <v>43973.369444444441</v>
      </c>
      <c r="C7683" s="405" t="s">
        <v>2110</v>
      </c>
      <c r="D7683" s="384">
        <v>1765</v>
      </c>
      <c r="E7683">
        <v>0.02</v>
      </c>
      <c r="F7683">
        <v>1.10056</v>
      </c>
      <c r="G7683" s="384">
        <v>0</v>
      </c>
      <c r="H7683">
        <v>1.09382</v>
      </c>
    </row>
    <row r="7684" spans="1:10">
      <c r="A7684">
        <v>7745</v>
      </c>
      <c r="B7684" s="612">
        <v>43976.263888888891</v>
      </c>
      <c r="C7684" s="405" t="s">
        <v>2110</v>
      </c>
      <c r="D7684" s="384">
        <v>1765</v>
      </c>
      <c r="E7684">
        <v>0.02</v>
      </c>
      <c r="F7684">
        <v>1.10056</v>
      </c>
      <c r="G7684" s="384">
        <v>0</v>
      </c>
      <c r="H7684">
        <v>1.09202</v>
      </c>
    </row>
    <row r="7685" spans="1:10">
      <c r="A7685">
        <v>7755</v>
      </c>
      <c r="B7685" s="612">
        <v>43977.1875</v>
      </c>
      <c r="C7685" s="405" t="s">
        <v>2054</v>
      </c>
      <c r="D7685" s="384">
        <v>1765</v>
      </c>
      <c r="E7685">
        <v>0.02</v>
      </c>
      <c r="F7685">
        <v>1.09202</v>
      </c>
      <c r="G7685" s="384">
        <v>0</v>
      </c>
      <c r="H7685">
        <v>1.09202</v>
      </c>
      <c r="I7685">
        <v>-17.32</v>
      </c>
      <c r="J7685" s="384">
        <v>33233.24</v>
      </c>
    </row>
    <row r="7686" spans="1:10">
      <c r="A7686">
        <v>7666</v>
      </c>
      <c r="B7686" s="612">
        <v>43972.538194444445</v>
      </c>
      <c r="C7686" s="405" t="s">
        <v>96</v>
      </c>
      <c r="D7686" s="384">
        <v>1766</v>
      </c>
      <c r="E7686">
        <v>0.02</v>
      </c>
      <c r="F7686">
        <v>1.0989100000000001</v>
      </c>
      <c r="G7686" s="384">
        <v>0</v>
      </c>
      <c r="H7686">
        <v>0</v>
      </c>
    </row>
    <row r="7687" spans="1:10">
      <c r="A7687">
        <v>7667</v>
      </c>
      <c r="B7687" s="612">
        <v>43972.538194444445</v>
      </c>
      <c r="C7687" s="405" t="s">
        <v>2110</v>
      </c>
      <c r="D7687" s="384">
        <v>1766</v>
      </c>
      <c r="E7687">
        <v>0.02</v>
      </c>
      <c r="F7687">
        <v>1.0989100000000001</v>
      </c>
      <c r="G7687" s="384">
        <v>0</v>
      </c>
      <c r="H7687">
        <v>1.1007400000000001</v>
      </c>
    </row>
    <row r="7688" spans="1:10">
      <c r="A7688">
        <v>7671</v>
      </c>
      <c r="B7688" s="612">
        <v>43972.553472222222</v>
      </c>
      <c r="C7688" s="405" t="s">
        <v>2110</v>
      </c>
      <c r="D7688" s="384">
        <v>1766</v>
      </c>
      <c r="E7688">
        <v>0.02</v>
      </c>
      <c r="F7688">
        <v>1.0989100000000001</v>
      </c>
      <c r="G7688" s="384">
        <v>0</v>
      </c>
      <c r="H7688">
        <v>1.0996999999999999</v>
      </c>
    </row>
    <row r="7689" spans="1:10">
      <c r="A7689">
        <v>7687</v>
      </c>
      <c r="B7689" s="612">
        <v>43972.614583333336</v>
      </c>
      <c r="C7689" s="405" t="s">
        <v>2110</v>
      </c>
      <c r="D7689" s="384">
        <v>1766</v>
      </c>
      <c r="E7689">
        <v>0.02</v>
      </c>
      <c r="F7689">
        <v>1.0989100000000001</v>
      </c>
      <c r="G7689" s="384">
        <v>0</v>
      </c>
      <c r="H7689">
        <v>1.0984100000000001</v>
      </c>
    </row>
    <row r="7690" spans="1:10">
      <c r="A7690">
        <v>7700</v>
      </c>
      <c r="B7690" s="612">
        <v>43973.143750000003</v>
      </c>
      <c r="C7690" s="405" t="s">
        <v>2110</v>
      </c>
      <c r="D7690" s="384">
        <v>1766</v>
      </c>
      <c r="E7690">
        <v>0.02</v>
      </c>
      <c r="F7690">
        <v>1.0989100000000001</v>
      </c>
      <c r="G7690" s="384">
        <v>0</v>
      </c>
      <c r="H7690">
        <v>1.09707</v>
      </c>
    </row>
    <row r="7691" spans="1:10">
      <c r="A7691">
        <v>7710</v>
      </c>
      <c r="B7691" s="612">
        <v>43973.296527777777</v>
      </c>
      <c r="C7691" s="405" t="s">
        <v>2110</v>
      </c>
      <c r="D7691" s="384">
        <v>1766</v>
      </c>
      <c r="E7691">
        <v>0.02</v>
      </c>
      <c r="F7691">
        <v>1.0989100000000001</v>
      </c>
      <c r="G7691" s="384">
        <v>0</v>
      </c>
      <c r="H7691">
        <v>1.0954900000000001</v>
      </c>
    </row>
    <row r="7692" spans="1:10">
      <c r="A7692">
        <v>7720</v>
      </c>
      <c r="B7692" s="612">
        <v>43973.369444444441</v>
      </c>
      <c r="C7692" s="405" t="s">
        <v>2110</v>
      </c>
      <c r="D7692" s="384">
        <v>1766</v>
      </c>
      <c r="E7692">
        <v>0.02</v>
      </c>
      <c r="F7692">
        <v>1.0989100000000001</v>
      </c>
      <c r="G7692" s="384">
        <v>0</v>
      </c>
      <c r="H7692">
        <v>1.09382</v>
      </c>
    </row>
    <row r="7693" spans="1:10">
      <c r="A7693">
        <v>7744</v>
      </c>
      <c r="B7693" s="612">
        <v>43976.263888888891</v>
      </c>
      <c r="C7693" s="405" t="s">
        <v>2110</v>
      </c>
      <c r="D7693" s="384">
        <v>1766</v>
      </c>
      <c r="E7693">
        <v>0.02</v>
      </c>
      <c r="F7693">
        <v>1.0989100000000001</v>
      </c>
      <c r="G7693" s="384">
        <v>0</v>
      </c>
      <c r="H7693">
        <v>1.09202</v>
      </c>
    </row>
    <row r="7694" spans="1:10">
      <c r="A7694">
        <v>7756</v>
      </c>
      <c r="B7694" s="612">
        <v>43977.1875</v>
      </c>
      <c r="C7694" s="405" t="s">
        <v>2054</v>
      </c>
      <c r="D7694" s="384">
        <v>1766</v>
      </c>
      <c r="E7694">
        <v>0.02</v>
      </c>
      <c r="F7694">
        <v>1.09202</v>
      </c>
      <c r="G7694" s="384">
        <v>0</v>
      </c>
      <c r="H7694">
        <v>1.09202</v>
      </c>
      <c r="I7694">
        <v>-14.02</v>
      </c>
      <c r="J7694" s="384">
        <v>33219.22</v>
      </c>
    </row>
    <row r="7695" spans="1:10">
      <c r="A7695">
        <v>7669</v>
      </c>
      <c r="B7695" s="612">
        <v>43972.553472222222</v>
      </c>
      <c r="C7695" s="405" t="s">
        <v>96</v>
      </c>
      <c r="D7695" s="384">
        <v>1767</v>
      </c>
      <c r="E7695">
        <v>0.03</v>
      </c>
      <c r="F7695">
        <v>1.09731</v>
      </c>
      <c r="G7695" s="384">
        <v>0</v>
      </c>
      <c r="H7695">
        <v>0</v>
      </c>
    </row>
    <row r="7696" spans="1:10">
      <c r="A7696">
        <v>7670</v>
      </c>
      <c r="B7696" s="612">
        <v>43972.553472222222</v>
      </c>
      <c r="C7696" s="405" t="s">
        <v>2110</v>
      </c>
      <c r="D7696" s="384">
        <v>1767</v>
      </c>
      <c r="E7696">
        <v>0.03</v>
      </c>
      <c r="F7696">
        <v>1.09731</v>
      </c>
      <c r="G7696" s="384">
        <v>0</v>
      </c>
      <c r="H7696">
        <v>1.0996999999999999</v>
      </c>
    </row>
    <row r="7697" spans="1:10">
      <c r="A7697">
        <v>7686</v>
      </c>
      <c r="B7697" s="612">
        <v>43972.614583333336</v>
      </c>
      <c r="C7697" s="405" t="s">
        <v>2110</v>
      </c>
      <c r="D7697" s="384">
        <v>1767</v>
      </c>
      <c r="E7697">
        <v>0.03</v>
      </c>
      <c r="F7697">
        <v>1.09731</v>
      </c>
      <c r="G7697" s="384">
        <v>0</v>
      </c>
      <c r="H7697">
        <v>1.0984100000000001</v>
      </c>
    </row>
    <row r="7698" spans="1:10">
      <c r="A7698">
        <v>7699</v>
      </c>
      <c r="B7698" s="612">
        <v>43973.143750000003</v>
      </c>
      <c r="C7698" s="405" t="s">
        <v>2110</v>
      </c>
      <c r="D7698" s="384">
        <v>1767</v>
      </c>
      <c r="E7698">
        <v>0.03</v>
      </c>
      <c r="F7698">
        <v>1.09731</v>
      </c>
      <c r="G7698" s="384">
        <v>0</v>
      </c>
      <c r="H7698">
        <v>1.09707</v>
      </c>
    </row>
    <row r="7699" spans="1:10">
      <c r="A7699">
        <v>7709</v>
      </c>
      <c r="B7699" s="612">
        <v>43973.296527777777</v>
      </c>
      <c r="C7699" s="405" t="s">
        <v>2110</v>
      </c>
      <c r="D7699" s="384">
        <v>1767</v>
      </c>
      <c r="E7699">
        <v>0.03</v>
      </c>
      <c r="F7699">
        <v>1.09731</v>
      </c>
      <c r="G7699" s="384">
        <v>0</v>
      </c>
      <c r="H7699">
        <v>1.0954900000000001</v>
      </c>
    </row>
    <row r="7700" spans="1:10">
      <c r="A7700">
        <v>7719</v>
      </c>
      <c r="B7700" s="612">
        <v>43973.369444444441</v>
      </c>
      <c r="C7700" s="405" t="s">
        <v>2110</v>
      </c>
      <c r="D7700" s="384">
        <v>1767</v>
      </c>
      <c r="E7700">
        <v>0.03</v>
      </c>
      <c r="F7700">
        <v>1.09731</v>
      </c>
      <c r="G7700" s="384">
        <v>0</v>
      </c>
      <c r="H7700">
        <v>1.09382</v>
      </c>
    </row>
    <row r="7701" spans="1:10">
      <c r="A7701">
        <v>7743</v>
      </c>
      <c r="B7701" s="612">
        <v>43976.263888888891</v>
      </c>
      <c r="C7701" s="405" t="s">
        <v>2110</v>
      </c>
      <c r="D7701" s="384">
        <v>1767</v>
      </c>
      <c r="E7701">
        <v>0.03</v>
      </c>
      <c r="F7701">
        <v>1.09731</v>
      </c>
      <c r="G7701" s="384">
        <v>0</v>
      </c>
      <c r="H7701">
        <v>1.09202</v>
      </c>
    </row>
    <row r="7702" spans="1:10">
      <c r="A7702">
        <v>7757</v>
      </c>
      <c r="B7702" s="612">
        <v>43977.1875</v>
      </c>
      <c r="C7702" s="405" t="s">
        <v>2054</v>
      </c>
      <c r="D7702" s="384">
        <v>1767</v>
      </c>
      <c r="E7702">
        <v>0.03</v>
      </c>
      <c r="F7702">
        <v>1.09202</v>
      </c>
      <c r="G7702" s="384">
        <v>0</v>
      </c>
      <c r="H7702">
        <v>1.09202</v>
      </c>
      <c r="I7702">
        <v>-16.23</v>
      </c>
      <c r="J7702" s="384">
        <v>33202.99</v>
      </c>
    </row>
    <row r="7703" spans="1:10">
      <c r="A7703">
        <v>7684</v>
      </c>
      <c r="B7703" s="612">
        <v>43972.614583333336</v>
      </c>
      <c r="C7703" s="405" t="s">
        <v>96</v>
      </c>
      <c r="D7703" s="384">
        <v>1768</v>
      </c>
      <c r="E7703">
        <v>0.05</v>
      </c>
      <c r="F7703">
        <v>1.09561</v>
      </c>
      <c r="G7703" s="384">
        <v>0</v>
      </c>
      <c r="H7703">
        <v>0</v>
      </c>
    </row>
    <row r="7704" spans="1:10">
      <c r="A7704">
        <v>7685</v>
      </c>
      <c r="B7704" s="612">
        <v>43972.614583333336</v>
      </c>
      <c r="C7704" s="405" t="s">
        <v>2110</v>
      </c>
      <c r="D7704" s="384">
        <v>1768</v>
      </c>
      <c r="E7704">
        <v>0.05</v>
      </c>
      <c r="F7704">
        <v>1.09561</v>
      </c>
      <c r="G7704" s="384">
        <v>0</v>
      </c>
      <c r="H7704">
        <v>1.0984100000000001</v>
      </c>
    </row>
    <row r="7705" spans="1:10">
      <c r="A7705">
        <v>7698</v>
      </c>
      <c r="B7705" s="612">
        <v>43973.143750000003</v>
      </c>
      <c r="C7705" s="405" t="s">
        <v>2110</v>
      </c>
      <c r="D7705" s="384">
        <v>1768</v>
      </c>
      <c r="E7705">
        <v>0.05</v>
      </c>
      <c r="F7705">
        <v>1.09561</v>
      </c>
      <c r="G7705" s="384">
        <v>0</v>
      </c>
      <c r="H7705">
        <v>1.09707</v>
      </c>
    </row>
    <row r="7706" spans="1:10">
      <c r="A7706">
        <v>7708</v>
      </c>
      <c r="B7706" s="612">
        <v>43973.296527777777</v>
      </c>
      <c r="C7706" s="405" t="s">
        <v>2110</v>
      </c>
      <c r="D7706" s="384">
        <v>1768</v>
      </c>
      <c r="E7706">
        <v>0.05</v>
      </c>
      <c r="F7706">
        <v>1.09561</v>
      </c>
      <c r="G7706" s="384">
        <v>0</v>
      </c>
      <c r="H7706">
        <v>1.0954900000000001</v>
      </c>
    </row>
    <row r="7707" spans="1:10">
      <c r="A7707">
        <v>7718</v>
      </c>
      <c r="B7707" s="612">
        <v>43973.369444444441</v>
      </c>
      <c r="C7707" s="405" t="s">
        <v>2110</v>
      </c>
      <c r="D7707" s="384">
        <v>1768</v>
      </c>
      <c r="E7707">
        <v>0.05</v>
      </c>
      <c r="F7707">
        <v>1.09561</v>
      </c>
      <c r="G7707" s="384">
        <v>0</v>
      </c>
      <c r="H7707">
        <v>1.09382</v>
      </c>
    </row>
    <row r="7708" spans="1:10">
      <c r="A7708">
        <v>7742</v>
      </c>
      <c r="B7708" s="612">
        <v>43976.263888888891</v>
      </c>
      <c r="C7708" s="405" t="s">
        <v>2110</v>
      </c>
      <c r="D7708" s="384">
        <v>1768</v>
      </c>
      <c r="E7708">
        <v>0.05</v>
      </c>
      <c r="F7708">
        <v>1.09561</v>
      </c>
      <c r="G7708" s="384">
        <v>0</v>
      </c>
      <c r="H7708">
        <v>1.09202</v>
      </c>
    </row>
    <row r="7709" spans="1:10">
      <c r="A7709">
        <v>7758</v>
      </c>
      <c r="B7709" s="612">
        <v>43977.1875</v>
      </c>
      <c r="C7709" s="405" t="s">
        <v>2054</v>
      </c>
      <c r="D7709" s="384">
        <v>1768</v>
      </c>
      <c r="E7709">
        <v>0.05</v>
      </c>
      <c r="F7709">
        <v>1.09202</v>
      </c>
      <c r="G7709" s="384">
        <v>0</v>
      </c>
      <c r="H7709">
        <v>1.09202</v>
      </c>
      <c r="I7709">
        <v>-18.55</v>
      </c>
      <c r="J7709" s="384">
        <v>33184.43</v>
      </c>
    </row>
    <row r="7710" spans="1:10">
      <c r="A7710">
        <v>7689</v>
      </c>
      <c r="B7710" s="612">
        <v>43972.627083333333</v>
      </c>
      <c r="C7710" s="405" t="s">
        <v>97</v>
      </c>
      <c r="D7710" s="384">
        <v>1769</v>
      </c>
      <c r="E7710">
        <v>0.02</v>
      </c>
      <c r="F7710">
        <v>1.0945100000000001</v>
      </c>
      <c r="G7710" s="384">
        <v>0</v>
      </c>
      <c r="H7710">
        <v>0</v>
      </c>
    </row>
    <row r="7711" spans="1:10">
      <c r="A7711">
        <v>7690</v>
      </c>
      <c r="B7711" s="612">
        <v>43972.627083333333</v>
      </c>
      <c r="C7711" s="405" t="s">
        <v>2110</v>
      </c>
      <c r="D7711" s="384">
        <v>1769</v>
      </c>
      <c r="E7711">
        <v>0.02</v>
      </c>
      <c r="F7711">
        <v>1.0945100000000001</v>
      </c>
      <c r="G7711" s="384">
        <v>0</v>
      </c>
      <c r="H7711">
        <v>1.09351</v>
      </c>
    </row>
    <row r="7712" spans="1:10">
      <c r="A7712">
        <v>7693</v>
      </c>
      <c r="B7712" s="612">
        <v>43972.711111111108</v>
      </c>
      <c r="C7712" s="405" t="s">
        <v>2110</v>
      </c>
      <c r="D7712" s="384">
        <v>1769</v>
      </c>
      <c r="E7712">
        <v>0.02</v>
      </c>
      <c r="F7712">
        <v>1.0945100000000001</v>
      </c>
      <c r="G7712" s="384">
        <v>0</v>
      </c>
      <c r="H7712">
        <v>1.09432</v>
      </c>
    </row>
    <row r="7713" spans="1:10">
      <c r="A7713">
        <v>7694</v>
      </c>
      <c r="B7713" s="612">
        <v>43973.09097222222</v>
      </c>
      <c r="C7713" s="405" t="s">
        <v>2054</v>
      </c>
      <c r="D7713" s="384">
        <v>1769</v>
      </c>
      <c r="E7713">
        <v>0.02</v>
      </c>
      <c r="F7713">
        <v>1.09432</v>
      </c>
      <c r="G7713" s="384">
        <v>0</v>
      </c>
      <c r="H7713">
        <v>1.09432</v>
      </c>
      <c r="I7713">
        <v>0.4</v>
      </c>
      <c r="J7713" s="384">
        <v>33234.93</v>
      </c>
    </row>
    <row r="7714" spans="1:10">
      <c r="A7714">
        <v>7691</v>
      </c>
      <c r="B7714" s="612">
        <v>43972.711111111108</v>
      </c>
      <c r="C7714" s="405" t="s">
        <v>97</v>
      </c>
      <c r="D7714" s="384">
        <v>1770</v>
      </c>
      <c r="E7714">
        <v>0.02</v>
      </c>
      <c r="F7714">
        <v>1.09612</v>
      </c>
      <c r="G7714" s="384">
        <v>0</v>
      </c>
      <c r="H7714">
        <v>0</v>
      </c>
    </row>
    <row r="7715" spans="1:10">
      <c r="A7715">
        <v>7692</v>
      </c>
      <c r="B7715" s="612">
        <v>43972.711111111108</v>
      </c>
      <c r="C7715" s="405" t="s">
        <v>2110</v>
      </c>
      <c r="D7715" s="384">
        <v>1770</v>
      </c>
      <c r="E7715">
        <v>0.02</v>
      </c>
      <c r="F7715">
        <v>1.09612</v>
      </c>
      <c r="G7715" s="384">
        <v>0</v>
      </c>
      <c r="H7715">
        <v>1.09432</v>
      </c>
    </row>
    <row r="7716" spans="1:10">
      <c r="A7716">
        <v>7695</v>
      </c>
      <c r="B7716" s="612">
        <v>43973.09097222222</v>
      </c>
      <c r="C7716" s="405" t="s">
        <v>2054</v>
      </c>
      <c r="D7716" s="384">
        <v>1770</v>
      </c>
      <c r="E7716">
        <v>0.02</v>
      </c>
      <c r="F7716">
        <v>1.09432</v>
      </c>
      <c r="G7716" s="384">
        <v>0</v>
      </c>
      <c r="H7716">
        <v>1.09432</v>
      </c>
      <c r="I7716">
        <v>3.62</v>
      </c>
      <c r="J7716" s="384">
        <v>33238.550000000003</v>
      </c>
    </row>
    <row r="7717" spans="1:10">
      <c r="A7717">
        <v>7696</v>
      </c>
      <c r="B7717" s="612">
        <v>43973.143750000003</v>
      </c>
      <c r="C7717" s="405" t="s">
        <v>96</v>
      </c>
      <c r="D7717" s="384">
        <v>1771</v>
      </c>
      <c r="E7717">
        <v>0.08</v>
      </c>
      <c r="F7717">
        <v>1.0938099999999999</v>
      </c>
      <c r="G7717" s="384">
        <v>0</v>
      </c>
      <c r="H7717">
        <v>0</v>
      </c>
    </row>
    <row r="7718" spans="1:10">
      <c r="A7718">
        <v>7697</v>
      </c>
      <c r="B7718" s="612">
        <v>43973.143750000003</v>
      </c>
      <c r="C7718" s="405" t="s">
        <v>2110</v>
      </c>
      <c r="D7718" s="384">
        <v>1771</v>
      </c>
      <c r="E7718">
        <v>0.08</v>
      </c>
      <c r="F7718">
        <v>1.0938099999999999</v>
      </c>
      <c r="G7718" s="384">
        <v>0</v>
      </c>
      <c r="H7718">
        <v>1.09707</v>
      </c>
    </row>
    <row r="7719" spans="1:10">
      <c r="A7719">
        <v>7707</v>
      </c>
      <c r="B7719" s="612">
        <v>43973.296527777777</v>
      </c>
      <c r="C7719" s="405" t="s">
        <v>2110</v>
      </c>
      <c r="D7719" s="384">
        <v>1771</v>
      </c>
      <c r="E7719">
        <v>0.08</v>
      </c>
      <c r="F7719">
        <v>1.0938099999999999</v>
      </c>
      <c r="G7719" s="384">
        <v>0</v>
      </c>
      <c r="H7719">
        <v>1.0954900000000001</v>
      </c>
    </row>
    <row r="7720" spans="1:10">
      <c r="A7720">
        <v>7717</v>
      </c>
      <c r="B7720" s="612">
        <v>43973.369444444441</v>
      </c>
      <c r="C7720" s="405" t="s">
        <v>2110</v>
      </c>
      <c r="D7720" s="384">
        <v>1771</v>
      </c>
      <c r="E7720">
        <v>0.08</v>
      </c>
      <c r="F7720">
        <v>1.0938099999999999</v>
      </c>
      <c r="G7720" s="384">
        <v>0</v>
      </c>
      <c r="H7720">
        <v>1.09382</v>
      </c>
    </row>
    <row r="7721" spans="1:10">
      <c r="A7721">
        <v>7741</v>
      </c>
      <c r="B7721" s="612">
        <v>43976.263888888891</v>
      </c>
      <c r="C7721" s="405" t="s">
        <v>2110</v>
      </c>
      <c r="D7721" s="384">
        <v>1771</v>
      </c>
      <c r="E7721">
        <v>0.08</v>
      </c>
      <c r="F7721">
        <v>1.0938099999999999</v>
      </c>
      <c r="G7721" s="384">
        <v>0</v>
      </c>
      <c r="H7721">
        <v>1.09202</v>
      </c>
    </row>
    <row r="7722" spans="1:10">
      <c r="A7722">
        <v>7759</v>
      </c>
      <c r="B7722" s="612">
        <v>43977.1875</v>
      </c>
      <c r="C7722" s="405" t="s">
        <v>2054</v>
      </c>
      <c r="D7722" s="384">
        <v>1771</v>
      </c>
      <c r="E7722">
        <v>0.08</v>
      </c>
      <c r="F7722">
        <v>1.09202</v>
      </c>
      <c r="G7722" s="384">
        <v>0</v>
      </c>
      <c r="H7722">
        <v>1.09202</v>
      </c>
      <c r="I7722">
        <v>-14.96</v>
      </c>
      <c r="J7722" s="384">
        <v>33169.47</v>
      </c>
    </row>
    <row r="7723" spans="1:10">
      <c r="A7723">
        <v>7702</v>
      </c>
      <c r="B7723" s="612">
        <v>43973.250694444447</v>
      </c>
      <c r="C7723" s="405" t="s">
        <v>97</v>
      </c>
      <c r="D7723" s="384">
        <v>1772</v>
      </c>
      <c r="E7723">
        <v>0.02</v>
      </c>
      <c r="F7723">
        <v>1.09304</v>
      </c>
      <c r="G7723" s="384">
        <v>0</v>
      </c>
      <c r="H7723">
        <v>0</v>
      </c>
    </row>
    <row r="7724" spans="1:10">
      <c r="A7724">
        <v>7703</v>
      </c>
      <c r="B7724" s="612">
        <v>43973.250694444447</v>
      </c>
      <c r="C7724" s="405" t="s">
        <v>2110</v>
      </c>
      <c r="D7724" s="384">
        <v>1772</v>
      </c>
      <c r="E7724">
        <v>0.02</v>
      </c>
      <c r="F7724">
        <v>1.09304</v>
      </c>
      <c r="G7724" s="384">
        <v>0</v>
      </c>
      <c r="H7724">
        <v>1.0920399999999999</v>
      </c>
    </row>
    <row r="7725" spans="1:10">
      <c r="A7725">
        <v>7704</v>
      </c>
      <c r="B7725" s="612">
        <v>43973.296527777777</v>
      </c>
      <c r="C7725" s="405" t="s">
        <v>2054</v>
      </c>
      <c r="D7725" s="384">
        <v>1772</v>
      </c>
      <c r="E7725">
        <v>0.02</v>
      </c>
      <c r="F7725">
        <v>1.0920399999999999</v>
      </c>
      <c r="G7725" s="384">
        <v>0</v>
      </c>
      <c r="H7725">
        <v>1.0920399999999999</v>
      </c>
      <c r="I7725">
        <v>2</v>
      </c>
      <c r="J7725" s="384">
        <v>33240.550000000003</v>
      </c>
    </row>
    <row r="7726" spans="1:10">
      <c r="A7726">
        <v>7705</v>
      </c>
      <c r="B7726" s="612">
        <v>43973.296527777777</v>
      </c>
      <c r="C7726" s="405" t="s">
        <v>96</v>
      </c>
      <c r="D7726" s="384">
        <v>1773</v>
      </c>
      <c r="E7726">
        <v>0.14000000000000001</v>
      </c>
      <c r="F7726">
        <v>1.0919000000000001</v>
      </c>
      <c r="G7726" s="384">
        <v>0</v>
      </c>
      <c r="H7726">
        <v>0</v>
      </c>
    </row>
    <row r="7727" spans="1:10">
      <c r="A7727">
        <v>7706</v>
      </c>
      <c r="B7727" s="612">
        <v>43973.296527777777</v>
      </c>
      <c r="C7727" s="405" t="s">
        <v>2110</v>
      </c>
      <c r="D7727" s="384">
        <v>1773</v>
      </c>
      <c r="E7727">
        <v>0.14000000000000001</v>
      </c>
      <c r="F7727">
        <v>1.0919000000000001</v>
      </c>
      <c r="G7727" s="384">
        <v>0</v>
      </c>
      <c r="H7727">
        <v>1.0954900000000001</v>
      </c>
    </row>
    <row r="7728" spans="1:10">
      <c r="A7728">
        <v>7716</v>
      </c>
      <c r="B7728" s="612">
        <v>43973.369444444441</v>
      </c>
      <c r="C7728" s="405" t="s">
        <v>2110</v>
      </c>
      <c r="D7728" s="384">
        <v>1773</v>
      </c>
      <c r="E7728">
        <v>0.14000000000000001</v>
      </c>
      <c r="F7728">
        <v>1.0919000000000001</v>
      </c>
      <c r="G7728" s="384">
        <v>0</v>
      </c>
      <c r="H7728">
        <v>1.09382</v>
      </c>
    </row>
    <row r="7729" spans="1:10">
      <c r="A7729">
        <v>7740</v>
      </c>
      <c r="B7729" s="612">
        <v>43976.263888888891</v>
      </c>
      <c r="C7729" s="405" t="s">
        <v>2110</v>
      </c>
      <c r="D7729" s="384">
        <v>1773</v>
      </c>
      <c r="E7729">
        <v>0.14000000000000001</v>
      </c>
      <c r="F7729">
        <v>1.0919000000000001</v>
      </c>
      <c r="G7729" s="384">
        <v>0</v>
      </c>
      <c r="H7729">
        <v>1.09202</v>
      </c>
    </row>
    <row r="7730" spans="1:10">
      <c r="A7730">
        <v>7760</v>
      </c>
      <c r="B7730" s="612">
        <v>43977.1875</v>
      </c>
      <c r="C7730" s="405" t="s">
        <v>2054</v>
      </c>
      <c r="D7730" s="384">
        <v>1773</v>
      </c>
      <c r="E7730">
        <v>0.14000000000000001</v>
      </c>
      <c r="F7730">
        <v>1.09202</v>
      </c>
      <c r="G7730" s="384">
        <v>0</v>
      </c>
      <c r="H7730">
        <v>1.09202</v>
      </c>
      <c r="I7730">
        <v>0.56000000000000005</v>
      </c>
      <c r="J7730" s="384">
        <v>33170.03</v>
      </c>
    </row>
    <row r="7731" spans="1:10">
      <c r="A7731">
        <v>7712</v>
      </c>
      <c r="B7731" s="612">
        <v>43973.343055555553</v>
      </c>
      <c r="C7731" s="405" t="s">
        <v>97</v>
      </c>
      <c r="D7731" s="384">
        <v>1774</v>
      </c>
      <c r="E7731">
        <v>0.02</v>
      </c>
      <c r="F7731">
        <v>1.0907199999999999</v>
      </c>
      <c r="G7731" s="384">
        <v>0</v>
      </c>
      <c r="H7731">
        <v>0</v>
      </c>
    </row>
    <row r="7732" spans="1:10">
      <c r="A7732">
        <v>7713</v>
      </c>
      <c r="B7732" s="612">
        <v>43973.343055555553</v>
      </c>
      <c r="C7732" s="405" t="s">
        <v>2110</v>
      </c>
      <c r="D7732" s="384">
        <v>1774</v>
      </c>
      <c r="E7732">
        <v>0.02</v>
      </c>
      <c r="F7732">
        <v>1.0907199999999999</v>
      </c>
      <c r="G7732" s="384">
        <v>0</v>
      </c>
      <c r="H7732">
        <v>1.08972</v>
      </c>
    </row>
    <row r="7733" spans="1:10">
      <c r="A7733">
        <v>7722</v>
      </c>
      <c r="B7733" s="612">
        <v>43973.376388888886</v>
      </c>
      <c r="C7733" s="405" t="s">
        <v>2054</v>
      </c>
      <c r="D7733" s="384">
        <v>1774</v>
      </c>
      <c r="E7733">
        <v>0.02</v>
      </c>
      <c r="F7733">
        <v>1.08972</v>
      </c>
      <c r="G7733" s="384">
        <v>0</v>
      </c>
      <c r="H7733">
        <v>1.08972</v>
      </c>
      <c r="I7733">
        <v>2</v>
      </c>
      <c r="J7733" s="384">
        <v>33242.550000000003</v>
      </c>
    </row>
    <row r="7734" spans="1:10">
      <c r="A7734">
        <v>7714</v>
      </c>
      <c r="B7734" s="612">
        <v>43973.369444444441</v>
      </c>
      <c r="C7734" s="405" t="s">
        <v>96</v>
      </c>
      <c r="D7734" s="384">
        <v>1775</v>
      </c>
      <c r="E7734">
        <v>0.23</v>
      </c>
      <c r="F7734">
        <v>1.0899000000000001</v>
      </c>
      <c r="G7734" s="384">
        <v>0</v>
      </c>
      <c r="H7734">
        <v>0</v>
      </c>
    </row>
    <row r="7735" spans="1:10">
      <c r="A7735">
        <v>7715</v>
      </c>
      <c r="B7735" s="612">
        <v>43973.369444444441</v>
      </c>
      <c r="C7735" s="405" t="s">
        <v>2110</v>
      </c>
      <c r="D7735" s="384">
        <v>1775</v>
      </c>
      <c r="E7735">
        <v>0.23</v>
      </c>
      <c r="F7735">
        <v>1.0899000000000001</v>
      </c>
      <c r="G7735" s="384">
        <v>0</v>
      </c>
      <c r="H7735">
        <v>1.09382</v>
      </c>
    </row>
    <row r="7736" spans="1:10">
      <c r="A7736">
        <v>7739</v>
      </c>
      <c r="B7736" s="612">
        <v>43976.263888888891</v>
      </c>
      <c r="C7736" s="405" t="s">
        <v>2110</v>
      </c>
      <c r="D7736" s="384">
        <v>1775</v>
      </c>
      <c r="E7736">
        <v>0.23</v>
      </c>
      <c r="F7736">
        <v>1.0899000000000001</v>
      </c>
      <c r="G7736" s="384">
        <v>0</v>
      </c>
      <c r="H7736">
        <v>1.09202</v>
      </c>
    </row>
    <row r="7737" spans="1:10">
      <c r="A7737">
        <v>7761</v>
      </c>
      <c r="B7737" s="612">
        <v>43977.1875</v>
      </c>
      <c r="C7737" s="405" t="s">
        <v>2054</v>
      </c>
      <c r="D7737" s="384">
        <v>1775</v>
      </c>
      <c r="E7737">
        <v>0.23</v>
      </c>
      <c r="F7737">
        <v>1.09202</v>
      </c>
      <c r="G7737" s="384">
        <v>0</v>
      </c>
      <c r="H7737">
        <v>1.09202</v>
      </c>
      <c r="I7737">
        <v>46.91</v>
      </c>
      <c r="J7737" s="384">
        <v>33216.94</v>
      </c>
    </row>
    <row r="7738" spans="1:10">
      <c r="A7738">
        <v>7723</v>
      </c>
      <c r="B7738" s="612">
        <v>43973.435416666667</v>
      </c>
      <c r="C7738" s="405" t="s">
        <v>97</v>
      </c>
      <c r="D7738" s="384">
        <v>1776</v>
      </c>
      <c r="E7738">
        <v>0.02</v>
      </c>
      <c r="F7738">
        <v>1.0894299999999999</v>
      </c>
      <c r="G7738" s="384">
        <v>0</v>
      </c>
      <c r="H7738">
        <v>0</v>
      </c>
    </row>
    <row r="7739" spans="1:10">
      <c r="A7739">
        <v>7724</v>
      </c>
      <c r="B7739" s="612">
        <v>43973.435416666667</v>
      </c>
      <c r="C7739" s="405" t="s">
        <v>2110</v>
      </c>
      <c r="D7739" s="384">
        <v>1776</v>
      </c>
      <c r="E7739">
        <v>0.02</v>
      </c>
      <c r="F7739">
        <v>1.0894299999999999</v>
      </c>
      <c r="G7739" s="384">
        <v>0</v>
      </c>
      <c r="H7739">
        <v>1.08843</v>
      </c>
    </row>
    <row r="7740" spans="1:10">
      <c r="A7740">
        <v>7727</v>
      </c>
      <c r="B7740" s="612">
        <v>43973.465277777781</v>
      </c>
      <c r="C7740" s="405" t="s">
        <v>2110</v>
      </c>
      <c r="D7740" s="384">
        <v>1776</v>
      </c>
      <c r="E7740">
        <v>0.02</v>
      </c>
      <c r="F7740">
        <v>1.0894299999999999</v>
      </c>
      <c r="G7740" s="384">
        <v>0</v>
      </c>
      <c r="H7740">
        <v>1.08924</v>
      </c>
    </row>
    <row r="7741" spans="1:10">
      <c r="A7741">
        <v>7728</v>
      </c>
      <c r="B7741" s="612">
        <v>43973.621527777781</v>
      </c>
      <c r="C7741" s="405" t="s">
        <v>2054</v>
      </c>
      <c r="D7741" s="384">
        <v>1776</v>
      </c>
      <c r="E7741">
        <v>0.02</v>
      </c>
      <c r="F7741">
        <v>1.08924</v>
      </c>
      <c r="G7741" s="384">
        <v>0</v>
      </c>
      <c r="H7741">
        <v>1.08924</v>
      </c>
      <c r="I7741">
        <v>0.38</v>
      </c>
      <c r="J7741" s="384">
        <v>33242.93</v>
      </c>
    </row>
    <row r="7742" spans="1:10">
      <c r="A7742">
        <v>7725</v>
      </c>
      <c r="B7742" s="612">
        <v>43973.465277777781</v>
      </c>
      <c r="C7742" s="405" t="s">
        <v>97</v>
      </c>
      <c r="D7742" s="384">
        <v>1777</v>
      </c>
      <c r="E7742">
        <v>0.02</v>
      </c>
      <c r="F7742">
        <v>1.09104</v>
      </c>
      <c r="G7742" s="384">
        <v>0</v>
      </c>
      <c r="H7742">
        <v>0</v>
      </c>
    </row>
    <row r="7743" spans="1:10">
      <c r="A7743">
        <v>7726</v>
      </c>
      <c r="B7743" s="612">
        <v>43973.465277777781</v>
      </c>
      <c r="C7743" s="405" t="s">
        <v>2110</v>
      </c>
      <c r="D7743" s="384">
        <v>1777</v>
      </c>
      <c r="E7743">
        <v>0.02</v>
      </c>
      <c r="F7743">
        <v>1.09104</v>
      </c>
      <c r="G7743" s="384">
        <v>0</v>
      </c>
      <c r="H7743">
        <v>1.08924</v>
      </c>
    </row>
    <row r="7744" spans="1:10">
      <c r="A7744">
        <v>7729</v>
      </c>
      <c r="B7744" s="612">
        <v>43973.621527777781</v>
      </c>
      <c r="C7744" s="405" t="s">
        <v>2054</v>
      </c>
      <c r="D7744" s="384">
        <v>1777</v>
      </c>
      <c r="E7744">
        <v>0.02</v>
      </c>
      <c r="F7744">
        <v>1.08924</v>
      </c>
      <c r="G7744" s="384">
        <v>0</v>
      </c>
      <c r="H7744">
        <v>1.08924</v>
      </c>
      <c r="I7744">
        <v>3.6</v>
      </c>
      <c r="J7744" s="384">
        <v>33246.53</v>
      </c>
    </row>
    <row r="7745" spans="1:10">
      <c r="A7745">
        <v>7730</v>
      </c>
      <c r="B7745" s="612">
        <v>43973.625694444447</v>
      </c>
      <c r="C7745" s="405" t="s">
        <v>97</v>
      </c>
      <c r="D7745" s="384">
        <v>1778</v>
      </c>
      <c r="E7745">
        <v>0.02</v>
      </c>
      <c r="F7745">
        <v>1.08908</v>
      </c>
      <c r="G7745" s="384">
        <v>0</v>
      </c>
      <c r="H7745">
        <v>0</v>
      </c>
    </row>
    <row r="7746" spans="1:10">
      <c r="A7746">
        <v>7731</v>
      </c>
      <c r="B7746" s="612">
        <v>43973.625694444447</v>
      </c>
      <c r="C7746" s="405" t="s">
        <v>2110</v>
      </c>
      <c r="D7746" s="384">
        <v>1778</v>
      </c>
      <c r="E7746">
        <v>0.02</v>
      </c>
      <c r="F7746">
        <v>1.08908</v>
      </c>
      <c r="G7746" s="384">
        <v>0</v>
      </c>
      <c r="H7746">
        <v>1.0880799999999999</v>
      </c>
    </row>
    <row r="7747" spans="1:10">
      <c r="A7747">
        <v>7734</v>
      </c>
      <c r="B7747" s="612">
        <v>43975.977777777778</v>
      </c>
      <c r="C7747" s="405" t="s">
        <v>2110</v>
      </c>
      <c r="D7747" s="384">
        <v>1778</v>
      </c>
      <c r="E7747">
        <v>0.02</v>
      </c>
      <c r="F7747">
        <v>1.08908</v>
      </c>
      <c r="G7747" s="384">
        <v>0</v>
      </c>
      <c r="H7747">
        <v>1.0889</v>
      </c>
    </row>
    <row r="7748" spans="1:10">
      <c r="A7748">
        <v>7735</v>
      </c>
      <c r="B7748" s="612">
        <v>43976.240277777775</v>
      </c>
      <c r="C7748" s="405" t="s">
        <v>2054</v>
      </c>
      <c r="D7748" s="384">
        <v>1778</v>
      </c>
      <c r="E7748">
        <v>0.02</v>
      </c>
      <c r="F7748">
        <v>1.0889</v>
      </c>
      <c r="G7748" s="384">
        <v>0</v>
      </c>
      <c r="H7748">
        <v>1.0889</v>
      </c>
      <c r="I7748">
        <v>0.38</v>
      </c>
      <c r="J7748" s="384">
        <v>33246.92</v>
      </c>
    </row>
    <row r="7749" spans="1:10">
      <c r="A7749">
        <v>7732</v>
      </c>
      <c r="B7749" s="612">
        <v>43975.977777777778</v>
      </c>
      <c r="C7749" s="405" t="s">
        <v>97</v>
      </c>
      <c r="D7749" s="384">
        <v>1779</v>
      </c>
      <c r="E7749">
        <v>0.02</v>
      </c>
      <c r="F7749">
        <v>1.0907100000000001</v>
      </c>
      <c r="G7749" s="384">
        <v>0</v>
      </c>
      <c r="H7749">
        <v>0</v>
      </c>
    </row>
    <row r="7750" spans="1:10">
      <c r="A7750">
        <v>7733</v>
      </c>
      <c r="B7750" s="612">
        <v>43975.977777777778</v>
      </c>
      <c r="C7750" s="405" t="s">
        <v>2110</v>
      </c>
      <c r="D7750" s="384">
        <v>1779</v>
      </c>
      <c r="E7750">
        <v>0.02</v>
      </c>
      <c r="F7750">
        <v>1.0907100000000001</v>
      </c>
      <c r="G7750" s="384">
        <v>0</v>
      </c>
      <c r="H7750">
        <v>1.0889</v>
      </c>
    </row>
    <row r="7751" spans="1:10">
      <c r="A7751">
        <v>7736</v>
      </c>
      <c r="B7751" s="612">
        <v>43976.240277777775</v>
      </c>
      <c r="C7751" s="405" t="s">
        <v>2054</v>
      </c>
      <c r="D7751" s="384">
        <v>1779</v>
      </c>
      <c r="E7751">
        <v>0.02</v>
      </c>
      <c r="F7751">
        <v>1.0889</v>
      </c>
      <c r="G7751" s="384">
        <v>0</v>
      </c>
      <c r="H7751">
        <v>1.0889</v>
      </c>
      <c r="I7751">
        <v>3.64</v>
      </c>
      <c r="J7751" s="384">
        <v>33250.559999999998</v>
      </c>
    </row>
    <row r="7752" spans="1:10">
      <c r="A7752">
        <v>7737</v>
      </c>
      <c r="B7752" s="612">
        <v>43976.263888888891</v>
      </c>
      <c r="C7752" s="405" t="s">
        <v>96</v>
      </c>
      <c r="D7752" s="384">
        <v>1780</v>
      </c>
      <c r="E7752">
        <v>0.38</v>
      </c>
      <c r="F7752">
        <v>1.0877699999999999</v>
      </c>
      <c r="G7752" s="384">
        <v>0</v>
      </c>
      <c r="H7752">
        <v>0</v>
      </c>
    </row>
    <row r="7753" spans="1:10">
      <c r="A7753">
        <v>7738</v>
      </c>
      <c r="B7753" s="612">
        <v>43976.263888888891</v>
      </c>
      <c r="C7753" s="405" t="s">
        <v>2110</v>
      </c>
      <c r="D7753" s="384">
        <v>1780</v>
      </c>
      <c r="E7753">
        <v>0.38</v>
      </c>
      <c r="F7753">
        <v>1.0877699999999999</v>
      </c>
      <c r="G7753" s="384">
        <v>0</v>
      </c>
      <c r="H7753">
        <v>1.09202</v>
      </c>
    </row>
    <row r="7754" spans="1:10">
      <c r="A7754">
        <v>7762</v>
      </c>
      <c r="B7754" s="612">
        <v>43977.1875</v>
      </c>
      <c r="C7754" s="405" t="s">
        <v>2054</v>
      </c>
      <c r="D7754" s="384">
        <v>1780</v>
      </c>
      <c r="E7754">
        <v>0.38</v>
      </c>
      <c r="F7754">
        <v>1.09202</v>
      </c>
      <c r="G7754" s="384">
        <v>0</v>
      </c>
      <c r="H7754">
        <v>1.09202</v>
      </c>
      <c r="I7754">
        <v>159.97</v>
      </c>
      <c r="J7754" s="384">
        <v>33376.910000000003</v>
      </c>
    </row>
    <row r="7755" spans="1:10">
      <c r="A7755">
        <v>7746</v>
      </c>
      <c r="B7755" s="612">
        <v>43976.355555555558</v>
      </c>
      <c r="C7755" s="405" t="s">
        <v>97</v>
      </c>
      <c r="D7755" s="384">
        <v>1781</v>
      </c>
      <c r="E7755">
        <v>0.02</v>
      </c>
      <c r="F7755">
        <v>1.0885199999999999</v>
      </c>
      <c r="G7755" s="384">
        <v>0</v>
      </c>
      <c r="H7755">
        <v>0</v>
      </c>
    </row>
    <row r="7756" spans="1:10">
      <c r="A7756">
        <v>7747</v>
      </c>
      <c r="B7756" s="612">
        <v>43976.355555555558</v>
      </c>
      <c r="C7756" s="405" t="s">
        <v>2110</v>
      </c>
      <c r="D7756" s="384">
        <v>1781</v>
      </c>
      <c r="E7756">
        <v>0.02</v>
      </c>
      <c r="F7756">
        <v>1.0885199999999999</v>
      </c>
      <c r="G7756" s="384">
        <v>0</v>
      </c>
      <c r="H7756">
        <v>1.08752</v>
      </c>
    </row>
    <row r="7757" spans="1:10">
      <c r="A7757">
        <v>7750</v>
      </c>
      <c r="B7757" s="612">
        <v>43976.407638888886</v>
      </c>
      <c r="C7757" s="405" t="s">
        <v>2110</v>
      </c>
      <c r="D7757" s="384">
        <v>1781</v>
      </c>
      <c r="E7757">
        <v>0.02</v>
      </c>
      <c r="F7757">
        <v>1.0885199999999999</v>
      </c>
      <c r="G7757" s="384">
        <v>0</v>
      </c>
      <c r="H7757">
        <v>1.08832</v>
      </c>
    </row>
    <row r="7758" spans="1:10">
      <c r="A7758">
        <v>7754</v>
      </c>
      <c r="B7758" s="612">
        <v>43977.149305555555</v>
      </c>
      <c r="C7758" s="405" t="s">
        <v>2110</v>
      </c>
      <c r="D7758" s="384">
        <v>1781</v>
      </c>
      <c r="E7758">
        <v>0.02</v>
      </c>
      <c r="F7758">
        <v>1.0885199999999999</v>
      </c>
      <c r="G7758" s="384">
        <v>0</v>
      </c>
      <c r="H7758">
        <v>1.08935</v>
      </c>
    </row>
    <row r="7759" spans="1:10">
      <c r="A7759">
        <v>7770</v>
      </c>
      <c r="B7759" s="612">
        <v>43977.301388888889</v>
      </c>
      <c r="C7759" s="405" t="s">
        <v>2110</v>
      </c>
      <c r="D7759" s="384">
        <v>1781</v>
      </c>
      <c r="E7759">
        <v>0.02</v>
      </c>
      <c r="F7759">
        <v>1.0885199999999999</v>
      </c>
      <c r="G7759" s="384">
        <v>0</v>
      </c>
      <c r="H7759">
        <v>1.0906400000000001</v>
      </c>
    </row>
    <row r="7760" spans="1:10">
      <c r="A7760">
        <v>7779</v>
      </c>
      <c r="B7760" s="612">
        <v>43977.369444444441</v>
      </c>
      <c r="C7760" s="405" t="s">
        <v>2110</v>
      </c>
      <c r="D7760" s="384">
        <v>1781</v>
      </c>
      <c r="E7760">
        <v>0.02</v>
      </c>
      <c r="F7760">
        <v>1.0885199999999999</v>
      </c>
      <c r="G7760" s="384">
        <v>0</v>
      </c>
      <c r="H7760">
        <v>1.09199</v>
      </c>
    </row>
    <row r="7761" spans="1:10">
      <c r="A7761">
        <v>7786</v>
      </c>
      <c r="B7761" s="612">
        <v>43977.381944444445</v>
      </c>
      <c r="C7761" s="405" t="s">
        <v>2110</v>
      </c>
      <c r="D7761" s="384">
        <v>1781</v>
      </c>
      <c r="E7761">
        <v>0.02</v>
      </c>
      <c r="F7761">
        <v>1.0885199999999999</v>
      </c>
      <c r="G7761" s="384">
        <v>0</v>
      </c>
      <c r="H7761">
        <v>1.0935600000000001</v>
      </c>
    </row>
    <row r="7762" spans="1:10">
      <c r="A7762">
        <v>7806</v>
      </c>
      <c r="B7762" s="612">
        <v>43977.633333333331</v>
      </c>
      <c r="C7762" s="405" t="s">
        <v>2110</v>
      </c>
      <c r="D7762" s="384">
        <v>1781</v>
      </c>
      <c r="E7762">
        <v>0.02</v>
      </c>
      <c r="F7762">
        <v>1.0885199999999999</v>
      </c>
      <c r="G7762" s="384">
        <v>0</v>
      </c>
      <c r="H7762">
        <v>1.09524</v>
      </c>
    </row>
    <row r="7763" spans="1:10">
      <c r="A7763">
        <v>7825</v>
      </c>
      <c r="B7763" s="612">
        <v>43978.377083333333</v>
      </c>
      <c r="C7763" s="405" t="s">
        <v>2054</v>
      </c>
      <c r="D7763" s="384">
        <v>1781</v>
      </c>
      <c r="E7763">
        <v>0.02</v>
      </c>
      <c r="F7763">
        <v>1.09524</v>
      </c>
      <c r="G7763" s="384">
        <v>0</v>
      </c>
      <c r="H7763">
        <v>1.09524</v>
      </c>
      <c r="I7763">
        <v>-13.4</v>
      </c>
      <c r="J7763" s="384">
        <v>33382.46</v>
      </c>
    </row>
    <row r="7764" spans="1:10">
      <c r="A7764">
        <v>7748</v>
      </c>
      <c r="B7764" s="612">
        <v>43976.407638888886</v>
      </c>
      <c r="C7764" s="405" t="s">
        <v>97</v>
      </c>
      <c r="D7764" s="384">
        <v>1782</v>
      </c>
      <c r="E7764">
        <v>0.02</v>
      </c>
      <c r="F7764">
        <v>1.09012</v>
      </c>
      <c r="G7764" s="384">
        <v>0</v>
      </c>
      <c r="H7764">
        <v>0</v>
      </c>
    </row>
    <row r="7765" spans="1:10">
      <c r="A7765">
        <v>7749</v>
      </c>
      <c r="B7765" s="612">
        <v>43976.407638888886</v>
      </c>
      <c r="C7765" s="405" t="s">
        <v>2110</v>
      </c>
      <c r="D7765" s="384">
        <v>1782</v>
      </c>
      <c r="E7765">
        <v>0.02</v>
      </c>
      <c r="F7765">
        <v>1.09012</v>
      </c>
      <c r="G7765" s="384">
        <v>0</v>
      </c>
      <c r="H7765">
        <v>1.08832</v>
      </c>
    </row>
    <row r="7766" spans="1:10">
      <c r="A7766">
        <v>7753</v>
      </c>
      <c r="B7766" s="612">
        <v>43977.149305555555</v>
      </c>
      <c r="C7766" s="405" t="s">
        <v>2110</v>
      </c>
      <c r="D7766" s="384">
        <v>1782</v>
      </c>
      <c r="E7766">
        <v>0.02</v>
      </c>
      <c r="F7766">
        <v>1.09012</v>
      </c>
      <c r="G7766" s="384">
        <v>0</v>
      </c>
      <c r="H7766">
        <v>1.08935</v>
      </c>
    </row>
    <row r="7767" spans="1:10">
      <c r="A7767">
        <v>7769</v>
      </c>
      <c r="B7767" s="612">
        <v>43977.301388888889</v>
      </c>
      <c r="C7767" s="405" t="s">
        <v>2110</v>
      </c>
      <c r="D7767" s="384">
        <v>1782</v>
      </c>
      <c r="E7767">
        <v>0.02</v>
      </c>
      <c r="F7767">
        <v>1.09012</v>
      </c>
      <c r="G7767" s="384">
        <v>0</v>
      </c>
      <c r="H7767">
        <v>1.0906400000000001</v>
      </c>
    </row>
    <row r="7768" spans="1:10">
      <c r="A7768">
        <v>7778</v>
      </c>
      <c r="B7768" s="612">
        <v>43977.369444444441</v>
      </c>
      <c r="C7768" s="405" t="s">
        <v>2110</v>
      </c>
      <c r="D7768" s="384">
        <v>1782</v>
      </c>
      <c r="E7768">
        <v>0.02</v>
      </c>
      <c r="F7768">
        <v>1.09012</v>
      </c>
      <c r="G7768" s="384">
        <v>0</v>
      </c>
      <c r="H7768">
        <v>1.09199</v>
      </c>
    </row>
    <row r="7769" spans="1:10">
      <c r="A7769">
        <v>7785</v>
      </c>
      <c r="B7769" s="612">
        <v>43977.381944444445</v>
      </c>
      <c r="C7769" s="405" t="s">
        <v>2110</v>
      </c>
      <c r="D7769" s="384">
        <v>1782</v>
      </c>
      <c r="E7769">
        <v>0.02</v>
      </c>
      <c r="F7769">
        <v>1.09012</v>
      </c>
      <c r="G7769" s="384">
        <v>0</v>
      </c>
      <c r="H7769">
        <v>1.0935600000000001</v>
      </c>
    </row>
    <row r="7770" spans="1:10">
      <c r="A7770">
        <v>7805</v>
      </c>
      <c r="B7770" s="612">
        <v>43977.633333333331</v>
      </c>
      <c r="C7770" s="405" t="s">
        <v>2110</v>
      </c>
      <c r="D7770" s="384">
        <v>1782</v>
      </c>
      <c r="E7770">
        <v>0.02</v>
      </c>
      <c r="F7770">
        <v>1.09012</v>
      </c>
      <c r="G7770" s="384">
        <v>0</v>
      </c>
      <c r="H7770">
        <v>1.09524</v>
      </c>
    </row>
    <row r="7771" spans="1:10">
      <c r="A7771">
        <v>7826</v>
      </c>
      <c r="B7771" s="612">
        <v>43978.377083333333</v>
      </c>
      <c r="C7771" s="405" t="s">
        <v>2054</v>
      </c>
      <c r="D7771" s="384">
        <v>1782</v>
      </c>
      <c r="E7771">
        <v>0.02</v>
      </c>
      <c r="F7771">
        <v>1.09524</v>
      </c>
      <c r="G7771" s="384">
        <v>0</v>
      </c>
      <c r="H7771">
        <v>1.09524</v>
      </c>
      <c r="I7771">
        <v>-10.199999999999999</v>
      </c>
      <c r="J7771" s="384">
        <v>33372.26</v>
      </c>
    </row>
    <row r="7772" spans="1:10">
      <c r="A7772">
        <v>7751</v>
      </c>
      <c r="B7772" s="612">
        <v>43977.149305555555</v>
      </c>
      <c r="C7772" s="405" t="s">
        <v>97</v>
      </c>
      <c r="D7772" s="384">
        <v>1783</v>
      </c>
      <c r="E7772">
        <v>0.03</v>
      </c>
      <c r="F7772">
        <v>1.0917300000000001</v>
      </c>
      <c r="G7772" s="384">
        <v>0</v>
      </c>
      <c r="H7772">
        <v>0</v>
      </c>
    </row>
    <row r="7773" spans="1:10">
      <c r="A7773">
        <v>7752</v>
      </c>
      <c r="B7773" s="612">
        <v>43977.149305555555</v>
      </c>
      <c r="C7773" s="405" t="s">
        <v>2110</v>
      </c>
      <c r="D7773" s="384">
        <v>1783</v>
      </c>
      <c r="E7773">
        <v>0.03</v>
      </c>
      <c r="F7773">
        <v>1.0917300000000001</v>
      </c>
      <c r="G7773" s="384">
        <v>0</v>
      </c>
      <c r="H7773">
        <v>1.08935</v>
      </c>
    </row>
    <row r="7774" spans="1:10">
      <c r="A7774">
        <v>7768</v>
      </c>
      <c r="B7774" s="612">
        <v>43977.301388888889</v>
      </c>
      <c r="C7774" s="405" t="s">
        <v>2110</v>
      </c>
      <c r="D7774" s="384">
        <v>1783</v>
      </c>
      <c r="E7774">
        <v>0.03</v>
      </c>
      <c r="F7774">
        <v>1.0917300000000001</v>
      </c>
      <c r="G7774" s="384">
        <v>0</v>
      </c>
      <c r="H7774">
        <v>1.0906400000000001</v>
      </c>
    </row>
    <row r="7775" spans="1:10">
      <c r="A7775">
        <v>7777</v>
      </c>
      <c r="B7775" s="612">
        <v>43977.369444444441</v>
      </c>
      <c r="C7775" s="405" t="s">
        <v>2110</v>
      </c>
      <c r="D7775" s="384">
        <v>1783</v>
      </c>
      <c r="E7775">
        <v>0.03</v>
      </c>
      <c r="F7775">
        <v>1.0917300000000001</v>
      </c>
      <c r="G7775" s="384">
        <v>0</v>
      </c>
      <c r="H7775">
        <v>1.09199</v>
      </c>
    </row>
    <row r="7776" spans="1:10">
      <c r="A7776">
        <v>7784</v>
      </c>
      <c r="B7776" s="612">
        <v>43977.381944444445</v>
      </c>
      <c r="C7776" s="405" t="s">
        <v>2110</v>
      </c>
      <c r="D7776" s="384">
        <v>1783</v>
      </c>
      <c r="E7776">
        <v>0.03</v>
      </c>
      <c r="F7776">
        <v>1.0917300000000001</v>
      </c>
      <c r="G7776" s="384">
        <v>0</v>
      </c>
      <c r="H7776">
        <v>1.0935600000000001</v>
      </c>
    </row>
    <row r="7777" spans="1:10">
      <c r="A7777">
        <v>7804</v>
      </c>
      <c r="B7777" s="612">
        <v>43977.633333333331</v>
      </c>
      <c r="C7777" s="405" t="s">
        <v>2110</v>
      </c>
      <c r="D7777" s="384">
        <v>1783</v>
      </c>
      <c r="E7777">
        <v>0.03</v>
      </c>
      <c r="F7777">
        <v>1.0917300000000001</v>
      </c>
      <c r="G7777" s="384">
        <v>0</v>
      </c>
      <c r="H7777">
        <v>1.09524</v>
      </c>
    </row>
    <row r="7778" spans="1:10">
      <c r="A7778">
        <v>7827</v>
      </c>
      <c r="B7778" s="612">
        <v>43978.377083333333</v>
      </c>
      <c r="C7778" s="405" t="s">
        <v>2054</v>
      </c>
      <c r="D7778" s="384">
        <v>1783</v>
      </c>
      <c r="E7778">
        <v>0.03</v>
      </c>
      <c r="F7778">
        <v>1.09524</v>
      </c>
      <c r="G7778" s="384">
        <v>0</v>
      </c>
      <c r="H7778">
        <v>1.09524</v>
      </c>
      <c r="I7778">
        <v>-10.5</v>
      </c>
      <c r="J7778" s="384">
        <v>33361.760000000002</v>
      </c>
    </row>
    <row r="7779" spans="1:10">
      <c r="A7779">
        <v>7763</v>
      </c>
      <c r="B7779" s="612">
        <v>43977.275000000001</v>
      </c>
      <c r="C7779" s="405" t="s">
        <v>96</v>
      </c>
      <c r="D7779" s="384">
        <v>1784</v>
      </c>
      <c r="E7779">
        <v>0.02</v>
      </c>
      <c r="F7779">
        <v>1.0924100000000001</v>
      </c>
      <c r="G7779" s="384">
        <v>0</v>
      </c>
      <c r="H7779">
        <v>0</v>
      </c>
    </row>
    <row r="7780" spans="1:10">
      <c r="A7780">
        <v>7764</v>
      </c>
      <c r="B7780" s="612">
        <v>43977.275000000001</v>
      </c>
      <c r="C7780" s="405" t="s">
        <v>2110</v>
      </c>
      <c r="D7780" s="384">
        <v>1784</v>
      </c>
      <c r="E7780">
        <v>0.02</v>
      </c>
      <c r="F7780">
        <v>1.0924100000000001</v>
      </c>
      <c r="G7780" s="384">
        <v>0</v>
      </c>
      <c r="H7780">
        <v>1.09341</v>
      </c>
    </row>
    <row r="7781" spans="1:10">
      <c r="A7781">
        <v>7765</v>
      </c>
      <c r="B7781" s="612">
        <v>43977.301388888889</v>
      </c>
      <c r="C7781" s="405" t="s">
        <v>2054</v>
      </c>
      <c r="D7781" s="384">
        <v>1784</v>
      </c>
      <c r="E7781">
        <v>0.02</v>
      </c>
      <c r="F7781">
        <v>1.09341</v>
      </c>
      <c r="G7781" s="384">
        <v>0</v>
      </c>
      <c r="H7781">
        <v>1.09341</v>
      </c>
      <c r="I7781">
        <v>2</v>
      </c>
      <c r="J7781" s="384">
        <v>33378.910000000003</v>
      </c>
    </row>
    <row r="7782" spans="1:10">
      <c r="A7782">
        <v>7766</v>
      </c>
      <c r="B7782" s="612">
        <v>43977.301388888889</v>
      </c>
      <c r="C7782" s="405" t="s">
        <v>97</v>
      </c>
      <c r="D7782" s="384">
        <v>1785</v>
      </c>
      <c r="E7782">
        <v>0.05</v>
      </c>
      <c r="F7782">
        <v>1.09345</v>
      </c>
      <c r="G7782" s="384">
        <v>0</v>
      </c>
      <c r="H7782">
        <v>0</v>
      </c>
    </row>
    <row r="7783" spans="1:10">
      <c r="A7783">
        <v>7767</v>
      </c>
      <c r="B7783" s="612">
        <v>43977.301388888889</v>
      </c>
      <c r="C7783" s="405" t="s">
        <v>2110</v>
      </c>
      <c r="D7783" s="384">
        <v>1785</v>
      </c>
      <c r="E7783">
        <v>0.05</v>
      </c>
      <c r="F7783">
        <v>1.09345</v>
      </c>
      <c r="G7783" s="384">
        <v>0</v>
      </c>
      <c r="H7783">
        <v>1.0906400000000001</v>
      </c>
    </row>
    <row r="7784" spans="1:10">
      <c r="A7784">
        <v>7776</v>
      </c>
      <c r="B7784" s="612">
        <v>43977.369444444441</v>
      </c>
      <c r="C7784" s="405" t="s">
        <v>2110</v>
      </c>
      <c r="D7784" s="384">
        <v>1785</v>
      </c>
      <c r="E7784">
        <v>0.05</v>
      </c>
      <c r="F7784">
        <v>1.09345</v>
      </c>
      <c r="G7784" s="384">
        <v>0</v>
      </c>
      <c r="H7784">
        <v>1.09199</v>
      </c>
    </row>
    <row r="7785" spans="1:10">
      <c r="A7785">
        <v>7783</v>
      </c>
      <c r="B7785" s="612">
        <v>43977.381944444445</v>
      </c>
      <c r="C7785" s="405" t="s">
        <v>2110</v>
      </c>
      <c r="D7785" s="384">
        <v>1785</v>
      </c>
      <c r="E7785">
        <v>0.05</v>
      </c>
      <c r="F7785">
        <v>1.09345</v>
      </c>
      <c r="G7785" s="384">
        <v>0</v>
      </c>
      <c r="H7785">
        <v>1.0935600000000001</v>
      </c>
    </row>
    <row r="7786" spans="1:10">
      <c r="A7786">
        <v>7803</v>
      </c>
      <c r="B7786" s="612">
        <v>43977.633333333331</v>
      </c>
      <c r="C7786" s="405" t="s">
        <v>2110</v>
      </c>
      <c r="D7786" s="384">
        <v>1785</v>
      </c>
      <c r="E7786">
        <v>0.05</v>
      </c>
      <c r="F7786">
        <v>1.09345</v>
      </c>
      <c r="G7786" s="384">
        <v>0</v>
      </c>
      <c r="H7786">
        <v>1.09524</v>
      </c>
    </row>
    <row r="7787" spans="1:10">
      <c r="A7787">
        <v>7828</v>
      </c>
      <c r="B7787" s="612">
        <v>43978.377083333333</v>
      </c>
      <c r="C7787" s="405" t="s">
        <v>2054</v>
      </c>
      <c r="D7787" s="384">
        <v>1785</v>
      </c>
      <c r="E7787">
        <v>0.05</v>
      </c>
      <c r="F7787">
        <v>1.09524</v>
      </c>
      <c r="G7787" s="384">
        <v>0</v>
      </c>
      <c r="H7787">
        <v>1.09524</v>
      </c>
      <c r="I7787">
        <v>-8.89</v>
      </c>
      <c r="J7787" s="384">
        <v>33352.870000000003</v>
      </c>
    </row>
    <row r="7788" spans="1:10">
      <c r="A7788">
        <v>7771</v>
      </c>
      <c r="B7788" s="612">
        <v>43977.322916666664</v>
      </c>
      <c r="C7788" s="405" t="s">
        <v>96</v>
      </c>
      <c r="D7788" s="384">
        <v>1786</v>
      </c>
      <c r="E7788">
        <v>0.02</v>
      </c>
      <c r="F7788">
        <v>1.0935299999999999</v>
      </c>
      <c r="G7788" s="384">
        <v>0</v>
      </c>
      <c r="H7788">
        <v>0</v>
      </c>
    </row>
    <row r="7789" spans="1:10">
      <c r="A7789">
        <v>7772</v>
      </c>
      <c r="B7789" s="612">
        <v>43977.322916666664</v>
      </c>
      <c r="C7789" s="405" t="s">
        <v>2110</v>
      </c>
      <c r="D7789" s="384">
        <v>1786</v>
      </c>
      <c r="E7789">
        <v>0.02</v>
      </c>
      <c r="F7789">
        <v>1.0935299999999999</v>
      </c>
      <c r="G7789" s="384">
        <v>0</v>
      </c>
      <c r="H7789">
        <v>1.09453</v>
      </c>
    </row>
    <row r="7790" spans="1:10">
      <c r="A7790">
        <v>7773</v>
      </c>
      <c r="B7790" s="612">
        <v>43977.35833333333</v>
      </c>
      <c r="C7790" s="405" t="s">
        <v>2054</v>
      </c>
      <c r="D7790" s="384">
        <v>1786</v>
      </c>
      <c r="E7790">
        <v>0.02</v>
      </c>
      <c r="F7790">
        <v>1.09453</v>
      </c>
      <c r="G7790" s="384">
        <v>0</v>
      </c>
      <c r="H7790">
        <v>1.09453</v>
      </c>
      <c r="I7790">
        <v>2</v>
      </c>
      <c r="J7790" s="384">
        <v>33380.910000000003</v>
      </c>
    </row>
    <row r="7791" spans="1:10">
      <c r="A7791">
        <v>7774</v>
      </c>
      <c r="B7791" s="612">
        <v>43977.369444444441</v>
      </c>
      <c r="C7791" s="405" t="s">
        <v>97</v>
      </c>
      <c r="D7791" s="384">
        <v>1787</v>
      </c>
      <c r="E7791">
        <v>0.08</v>
      </c>
      <c r="F7791">
        <v>1.0952500000000001</v>
      </c>
      <c r="G7791" s="384">
        <v>0</v>
      </c>
      <c r="H7791">
        <v>0</v>
      </c>
    </row>
    <row r="7792" spans="1:10">
      <c r="A7792">
        <v>7775</v>
      </c>
      <c r="B7792" s="612">
        <v>43977.369444444441</v>
      </c>
      <c r="C7792" s="405" t="s">
        <v>2110</v>
      </c>
      <c r="D7792" s="384">
        <v>1787</v>
      </c>
      <c r="E7792">
        <v>0.08</v>
      </c>
      <c r="F7792">
        <v>1.0952500000000001</v>
      </c>
      <c r="G7792" s="384">
        <v>0</v>
      </c>
      <c r="H7792">
        <v>1.09199</v>
      </c>
    </row>
    <row r="7793" spans="1:10">
      <c r="A7793">
        <v>7782</v>
      </c>
      <c r="B7793" s="612">
        <v>43977.381944444445</v>
      </c>
      <c r="C7793" s="405" t="s">
        <v>2110</v>
      </c>
      <c r="D7793" s="384">
        <v>1787</v>
      </c>
      <c r="E7793">
        <v>0.08</v>
      </c>
      <c r="F7793">
        <v>1.0952500000000001</v>
      </c>
      <c r="G7793" s="384">
        <v>0</v>
      </c>
      <c r="H7793">
        <v>1.0935600000000001</v>
      </c>
    </row>
    <row r="7794" spans="1:10">
      <c r="A7794">
        <v>7802</v>
      </c>
      <c r="B7794" s="612">
        <v>43977.633333333331</v>
      </c>
      <c r="C7794" s="405" t="s">
        <v>2110</v>
      </c>
      <c r="D7794" s="384">
        <v>1787</v>
      </c>
      <c r="E7794">
        <v>0.08</v>
      </c>
      <c r="F7794">
        <v>1.0952500000000001</v>
      </c>
      <c r="G7794" s="384">
        <v>0</v>
      </c>
      <c r="H7794">
        <v>1.09524</v>
      </c>
    </row>
    <row r="7795" spans="1:10">
      <c r="A7795">
        <v>7829</v>
      </c>
      <c r="B7795" s="612">
        <v>43978.377083333333</v>
      </c>
      <c r="C7795" s="405" t="s">
        <v>2054</v>
      </c>
      <c r="D7795" s="384">
        <v>1787</v>
      </c>
      <c r="E7795">
        <v>0.08</v>
      </c>
      <c r="F7795">
        <v>1.09524</v>
      </c>
      <c r="G7795" s="384">
        <v>0</v>
      </c>
      <c r="H7795">
        <v>1.09524</v>
      </c>
      <c r="I7795">
        <v>0.17</v>
      </c>
      <c r="J7795" s="384">
        <v>33353.040000000001</v>
      </c>
    </row>
    <row r="7796" spans="1:10">
      <c r="A7796">
        <v>7780</v>
      </c>
      <c r="B7796" s="612">
        <v>43977.381944444445</v>
      </c>
      <c r="C7796" s="405" t="s">
        <v>97</v>
      </c>
      <c r="D7796" s="384">
        <v>1788</v>
      </c>
      <c r="E7796">
        <v>0.14000000000000001</v>
      </c>
      <c r="F7796">
        <v>1.0971500000000001</v>
      </c>
      <c r="G7796" s="384">
        <v>0</v>
      </c>
      <c r="H7796">
        <v>0</v>
      </c>
    </row>
    <row r="7797" spans="1:10">
      <c r="A7797">
        <v>7781</v>
      </c>
      <c r="B7797" s="612">
        <v>43977.381944444445</v>
      </c>
      <c r="C7797" s="405" t="s">
        <v>2110</v>
      </c>
      <c r="D7797" s="384">
        <v>1788</v>
      </c>
      <c r="E7797">
        <v>0.14000000000000001</v>
      </c>
      <c r="F7797">
        <v>1.0971500000000001</v>
      </c>
      <c r="G7797" s="384">
        <v>0</v>
      </c>
      <c r="H7797">
        <v>1.0935600000000001</v>
      </c>
    </row>
    <row r="7798" spans="1:10">
      <c r="A7798">
        <v>7801</v>
      </c>
      <c r="B7798" s="612">
        <v>43977.633333333331</v>
      </c>
      <c r="C7798" s="405" t="s">
        <v>2110</v>
      </c>
      <c r="D7798" s="384">
        <v>1788</v>
      </c>
      <c r="E7798">
        <v>0.14000000000000001</v>
      </c>
      <c r="F7798">
        <v>1.0971500000000001</v>
      </c>
      <c r="G7798" s="384">
        <v>0</v>
      </c>
      <c r="H7798">
        <v>1.09524</v>
      </c>
    </row>
    <row r="7799" spans="1:10">
      <c r="A7799">
        <v>7830</v>
      </c>
      <c r="B7799" s="612">
        <v>43978.377083333333</v>
      </c>
      <c r="C7799" s="405" t="s">
        <v>2054</v>
      </c>
      <c r="D7799" s="384">
        <v>1788</v>
      </c>
      <c r="E7799">
        <v>0.14000000000000001</v>
      </c>
      <c r="F7799">
        <v>1.09524</v>
      </c>
      <c r="G7799" s="384">
        <v>0</v>
      </c>
      <c r="H7799">
        <v>1.09524</v>
      </c>
      <c r="I7799">
        <v>26.9</v>
      </c>
      <c r="J7799" s="384">
        <v>33379.94</v>
      </c>
    </row>
    <row r="7800" spans="1:10">
      <c r="A7800">
        <v>7787</v>
      </c>
      <c r="B7800" s="612">
        <v>43977.390972222223</v>
      </c>
      <c r="C7800" s="405" t="s">
        <v>96</v>
      </c>
      <c r="D7800" s="384">
        <v>1789</v>
      </c>
      <c r="E7800">
        <v>0.02</v>
      </c>
      <c r="F7800">
        <v>1.097</v>
      </c>
      <c r="G7800" s="384">
        <v>0</v>
      </c>
      <c r="H7800">
        <v>0</v>
      </c>
    </row>
    <row r="7801" spans="1:10">
      <c r="A7801">
        <v>7788</v>
      </c>
      <c r="B7801" s="612">
        <v>43977.390972222223</v>
      </c>
      <c r="C7801" s="405" t="s">
        <v>2110</v>
      </c>
      <c r="D7801" s="384">
        <v>1789</v>
      </c>
      <c r="E7801">
        <v>0.02</v>
      </c>
      <c r="F7801">
        <v>1.097</v>
      </c>
      <c r="G7801" s="384">
        <v>0</v>
      </c>
      <c r="H7801">
        <v>1.0980000000000001</v>
      </c>
    </row>
    <row r="7802" spans="1:10">
      <c r="A7802">
        <v>7791</v>
      </c>
      <c r="B7802" s="612">
        <v>43977.452777777777</v>
      </c>
      <c r="C7802" s="405" t="s">
        <v>2110</v>
      </c>
      <c r="D7802" s="384">
        <v>1789</v>
      </c>
      <c r="E7802">
        <v>0.02</v>
      </c>
      <c r="F7802">
        <v>1.097</v>
      </c>
      <c r="G7802" s="384">
        <v>0</v>
      </c>
      <c r="H7802">
        <v>1.0972</v>
      </c>
    </row>
    <row r="7803" spans="1:10">
      <c r="A7803">
        <v>7792</v>
      </c>
      <c r="B7803" s="612">
        <v>43977.495138888888</v>
      </c>
      <c r="C7803" s="405" t="s">
        <v>2054</v>
      </c>
      <c r="D7803" s="384">
        <v>1789</v>
      </c>
      <c r="E7803">
        <v>0.02</v>
      </c>
      <c r="F7803">
        <v>1.0972</v>
      </c>
      <c r="G7803" s="384">
        <v>0</v>
      </c>
      <c r="H7803">
        <v>1.0972</v>
      </c>
      <c r="I7803">
        <v>0.4</v>
      </c>
      <c r="J7803" s="384">
        <v>33381.31</v>
      </c>
    </row>
    <row r="7804" spans="1:10">
      <c r="A7804">
        <v>7789</v>
      </c>
      <c r="B7804" s="612">
        <v>43977.452777777777</v>
      </c>
      <c r="C7804" s="405" t="s">
        <v>96</v>
      </c>
      <c r="D7804" s="384">
        <v>1790</v>
      </c>
      <c r="E7804">
        <v>0.02</v>
      </c>
      <c r="F7804">
        <v>1.0953999999999999</v>
      </c>
      <c r="G7804" s="384">
        <v>0</v>
      </c>
      <c r="H7804">
        <v>0</v>
      </c>
    </row>
    <row r="7805" spans="1:10">
      <c r="A7805">
        <v>7790</v>
      </c>
      <c r="B7805" s="612">
        <v>43977.452777777777</v>
      </c>
      <c r="C7805" s="405" t="s">
        <v>2110</v>
      </c>
      <c r="D7805" s="384">
        <v>1790</v>
      </c>
      <c r="E7805">
        <v>0.02</v>
      </c>
      <c r="F7805">
        <v>1.0953999999999999</v>
      </c>
      <c r="G7805" s="384">
        <v>0</v>
      </c>
      <c r="H7805">
        <v>1.0972</v>
      </c>
    </row>
    <row r="7806" spans="1:10">
      <c r="A7806">
        <v>7793</v>
      </c>
      <c r="B7806" s="612">
        <v>43977.495138888888</v>
      </c>
      <c r="C7806" s="405" t="s">
        <v>2054</v>
      </c>
      <c r="D7806" s="384">
        <v>1790</v>
      </c>
      <c r="E7806">
        <v>0.02</v>
      </c>
      <c r="F7806">
        <v>1.0972</v>
      </c>
      <c r="G7806" s="384">
        <v>0</v>
      </c>
      <c r="H7806">
        <v>1.0972</v>
      </c>
      <c r="I7806">
        <v>3.6</v>
      </c>
      <c r="J7806" s="384">
        <v>33384.910000000003</v>
      </c>
    </row>
    <row r="7807" spans="1:10">
      <c r="A7807">
        <v>7794</v>
      </c>
      <c r="B7807" s="612">
        <v>43977.501388888886</v>
      </c>
      <c r="C7807" s="405" t="s">
        <v>96</v>
      </c>
      <c r="D7807" s="384">
        <v>1791</v>
      </c>
      <c r="E7807">
        <v>0.02</v>
      </c>
      <c r="F7807">
        <v>1.0976999999999999</v>
      </c>
      <c r="G7807" s="384">
        <v>0</v>
      </c>
      <c r="H7807">
        <v>0</v>
      </c>
    </row>
    <row r="7808" spans="1:10">
      <c r="A7808">
        <v>7795</v>
      </c>
      <c r="B7808" s="612">
        <v>43977.501388888886</v>
      </c>
      <c r="C7808" s="405" t="s">
        <v>2110</v>
      </c>
      <c r="D7808" s="384">
        <v>1791</v>
      </c>
      <c r="E7808">
        <v>0.02</v>
      </c>
      <c r="F7808">
        <v>1.0976999999999999</v>
      </c>
      <c r="G7808" s="384">
        <v>0</v>
      </c>
      <c r="H7808">
        <v>1.0987</v>
      </c>
    </row>
    <row r="7809" spans="1:10">
      <c r="A7809">
        <v>7796</v>
      </c>
      <c r="B7809" s="612">
        <v>43977.620833333334</v>
      </c>
      <c r="C7809" s="405" t="s">
        <v>2054</v>
      </c>
      <c r="D7809" s="384">
        <v>1791</v>
      </c>
      <c r="E7809">
        <v>0.02</v>
      </c>
      <c r="F7809">
        <v>1.0987</v>
      </c>
      <c r="G7809" s="384">
        <v>0</v>
      </c>
      <c r="H7809">
        <v>1.0987</v>
      </c>
      <c r="I7809">
        <v>2</v>
      </c>
      <c r="J7809" s="384">
        <v>33386.910000000003</v>
      </c>
    </row>
    <row r="7810" spans="1:10">
      <c r="A7810">
        <v>7797</v>
      </c>
      <c r="B7810" s="612">
        <v>43977.627083333333</v>
      </c>
      <c r="C7810" s="405" t="s">
        <v>96</v>
      </c>
      <c r="D7810" s="384">
        <v>1792</v>
      </c>
      <c r="E7810">
        <v>0.02</v>
      </c>
      <c r="F7810">
        <v>1.0984700000000001</v>
      </c>
      <c r="G7810" s="384">
        <v>0</v>
      </c>
      <c r="H7810">
        <v>0</v>
      </c>
    </row>
    <row r="7811" spans="1:10">
      <c r="A7811">
        <v>7798</v>
      </c>
      <c r="B7811" s="612">
        <v>43977.627083333333</v>
      </c>
      <c r="C7811" s="405" t="s">
        <v>2110</v>
      </c>
      <c r="D7811" s="384">
        <v>1792</v>
      </c>
      <c r="E7811">
        <v>0.02</v>
      </c>
      <c r="F7811">
        <v>1.0984700000000001</v>
      </c>
      <c r="G7811" s="384">
        <v>0</v>
      </c>
      <c r="H7811">
        <v>1.0994699999999999</v>
      </c>
    </row>
    <row r="7812" spans="1:10">
      <c r="A7812">
        <v>7807</v>
      </c>
      <c r="B7812" s="612">
        <v>43977.791666666664</v>
      </c>
      <c r="C7812" s="405" t="s">
        <v>2054</v>
      </c>
      <c r="D7812" s="384">
        <v>1792</v>
      </c>
      <c r="E7812">
        <v>0.02</v>
      </c>
      <c r="F7812">
        <v>1.0994699999999999</v>
      </c>
      <c r="G7812" s="384">
        <v>0</v>
      </c>
      <c r="H7812">
        <v>1.0994699999999999</v>
      </c>
      <c r="I7812">
        <v>2</v>
      </c>
      <c r="J7812" s="384">
        <v>33388.910000000003</v>
      </c>
    </row>
    <row r="7813" spans="1:10">
      <c r="A7813">
        <v>7799</v>
      </c>
      <c r="B7813" s="612">
        <v>43977.633333333331</v>
      </c>
      <c r="C7813" s="405" t="s">
        <v>97</v>
      </c>
      <c r="D7813" s="384">
        <v>1793</v>
      </c>
      <c r="E7813">
        <v>0.23</v>
      </c>
      <c r="F7813">
        <v>1.09917</v>
      </c>
      <c r="G7813" s="384">
        <v>0</v>
      </c>
      <c r="H7813">
        <v>0</v>
      </c>
    </row>
    <row r="7814" spans="1:10">
      <c r="A7814">
        <v>7800</v>
      </c>
      <c r="B7814" s="612">
        <v>43977.633333333331</v>
      </c>
      <c r="C7814" s="405" t="s">
        <v>2110</v>
      </c>
      <c r="D7814" s="384">
        <v>1793</v>
      </c>
      <c r="E7814">
        <v>0.23</v>
      </c>
      <c r="F7814">
        <v>1.09917</v>
      </c>
      <c r="G7814" s="384">
        <v>0</v>
      </c>
      <c r="H7814">
        <v>1.09524</v>
      </c>
    </row>
    <row r="7815" spans="1:10">
      <c r="A7815">
        <v>7831</v>
      </c>
      <c r="B7815" s="612">
        <v>43978.377083333333</v>
      </c>
      <c r="C7815" s="405" t="s">
        <v>2054</v>
      </c>
      <c r="D7815" s="384">
        <v>1793</v>
      </c>
      <c r="E7815">
        <v>0.23</v>
      </c>
      <c r="F7815">
        <v>1.09524</v>
      </c>
      <c r="G7815" s="384">
        <v>0</v>
      </c>
      <c r="H7815">
        <v>1.09524</v>
      </c>
      <c r="I7815">
        <v>90.65</v>
      </c>
      <c r="J7815" s="384">
        <v>33470.58</v>
      </c>
    </row>
    <row r="7816" spans="1:10">
      <c r="A7816">
        <v>7808</v>
      </c>
      <c r="B7816" s="612">
        <v>43977.821527777778</v>
      </c>
      <c r="C7816" s="405" t="s">
        <v>96</v>
      </c>
      <c r="D7816" s="384">
        <v>1794</v>
      </c>
      <c r="E7816">
        <v>0.02</v>
      </c>
      <c r="F7816">
        <v>1.09863</v>
      </c>
      <c r="G7816" s="384">
        <v>0</v>
      </c>
      <c r="H7816">
        <v>0</v>
      </c>
    </row>
    <row r="7817" spans="1:10">
      <c r="A7817">
        <v>7809</v>
      </c>
      <c r="B7817" s="612">
        <v>43977.821527777778</v>
      </c>
      <c r="C7817" s="405" t="s">
        <v>2110</v>
      </c>
      <c r="D7817" s="384">
        <v>1794</v>
      </c>
      <c r="E7817">
        <v>0.02</v>
      </c>
      <c r="F7817">
        <v>1.09863</v>
      </c>
      <c r="G7817" s="384">
        <v>0</v>
      </c>
      <c r="H7817">
        <v>1.0996300000000001</v>
      </c>
    </row>
    <row r="7818" spans="1:10">
      <c r="A7818">
        <v>7812</v>
      </c>
      <c r="B7818" s="612">
        <v>43978.037499999999</v>
      </c>
      <c r="C7818" s="405" t="s">
        <v>2110</v>
      </c>
      <c r="D7818" s="384">
        <v>1794</v>
      </c>
      <c r="E7818">
        <v>0.02</v>
      </c>
      <c r="F7818">
        <v>1.09863</v>
      </c>
      <c r="G7818" s="384">
        <v>0</v>
      </c>
      <c r="H7818">
        <v>1.09883</v>
      </c>
    </row>
    <row r="7819" spans="1:10">
      <c r="A7819">
        <v>7816</v>
      </c>
      <c r="B7819" s="612">
        <v>43978.209722222222</v>
      </c>
      <c r="C7819" s="405" t="s">
        <v>2110</v>
      </c>
      <c r="D7819" s="384">
        <v>1794</v>
      </c>
      <c r="E7819">
        <v>0.02</v>
      </c>
      <c r="F7819">
        <v>1.09863</v>
      </c>
      <c r="G7819" s="384">
        <v>0</v>
      </c>
      <c r="H7819">
        <v>1.0978000000000001</v>
      </c>
    </row>
    <row r="7820" spans="1:10">
      <c r="A7820">
        <v>7817</v>
      </c>
      <c r="B7820" s="612">
        <v>43978.345138888886</v>
      </c>
      <c r="C7820" s="405" t="s">
        <v>2054</v>
      </c>
      <c r="D7820" s="384">
        <v>1794</v>
      </c>
      <c r="E7820">
        <v>0.02</v>
      </c>
      <c r="F7820">
        <v>1.0978000000000001</v>
      </c>
      <c r="G7820" s="384">
        <v>0</v>
      </c>
      <c r="H7820">
        <v>1.0978000000000001</v>
      </c>
      <c r="I7820">
        <v>-1.74</v>
      </c>
      <c r="J7820" s="384">
        <v>33387.17</v>
      </c>
    </row>
    <row r="7821" spans="1:10">
      <c r="A7821">
        <v>7810</v>
      </c>
      <c r="B7821" s="612">
        <v>43978.037499999999</v>
      </c>
      <c r="C7821" s="405" t="s">
        <v>96</v>
      </c>
      <c r="D7821" s="384">
        <v>1795</v>
      </c>
      <c r="E7821">
        <v>0.02</v>
      </c>
      <c r="F7821">
        <v>1.0970299999999999</v>
      </c>
      <c r="G7821" s="384">
        <v>0</v>
      </c>
      <c r="H7821">
        <v>0</v>
      </c>
    </row>
    <row r="7822" spans="1:10">
      <c r="A7822">
        <v>7811</v>
      </c>
      <c r="B7822" s="612">
        <v>43978.037499999999</v>
      </c>
      <c r="C7822" s="405" t="s">
        <v>2110</v>
      </c>
      <c r="D7822" s="384">
        <v>1795</v>
      </c>
      <c r="E7822">
        <v>0.02</v>
      </c>
      <c r="F7822">
        <v>1.0970299999999999</v>
      </c>
      <c r="G7822" s="384">
        <v>0</v>
      </c>
      <c r="H7822">
        <v>1.09883</v>
      </c>
    </row>
    <row r="7823" spans="1:10">
      <c r="A7823">
        <v>7815</v>
      </c>
      <c r="B7823" s="612">
        <v>43978.209722222222</v>
      </c>
      <c r="C7823" s="405" t="s">
        <v>2110</v>
      </c>
      <c r="D7823" s="384">
        <v>1795</v>
      </c>
      <c r="E7823">
        <v>0.02</v>
      </c>
      <c r="F7823">
        <v>1.0970299999999999</v>
      </c>
      <c r="G7823" s="384">
        <v>0</v>
      </c>
      <c r="H7823">
        <v>1.0978000000000001</v>
      </c>
    </row>
    <row r="7824" spans="1:10">
      <c r="A7824">
        <v>7818</v>
      </c>
      <c r="B7824" s="612">
        <v>43978.345138888886</v>
      </c>
      <c r="C7824" s="405" t="s">
        <v>2054</v>
      </c>
      <c r="D7824" s="384">
        <v>1795</v>
      </c>
      <c r="E7824">
        <v>0.02</v>
      </c>
      <c r="F7824">
        <v>1.0978000000000001</v>
      </c>
      <c r="G7824" s="384">
        <v>0</v>
      </c>
      <c r="H7824">
        <v>1.0978000000000001</v>
      </c>
      <c r="I7824">
        <v>1.54</v>
      </c>
      <c r="J7824" s="384">
        <v>33388.71</v>
      </c>
    </row>
    <row r="7825" spans="1:10">
      <c r="A7825">
        <v>7813</v>
      </c>
      <c r="B7825" s="612">
        <v>43978.209722222222</v>
      </c>
      <c r="C7825" s="405" t="s">
        <v>96</v>
      </c>
      <c r="D7825" s="384">
        <v>1796</v>
      </c>
      <c r="E7825">
        <v>0.03</v>
      </c>
      <c r="F7825">
        <v>1.0954200000000001</v>
      </c>
      <c r="G7825" s="384">
        <v>0</v>
      </c>
      <c r="H7825">
        <v>0</v>
      </c>
    </row>
    <row r="7826" spans="1:10">
      <c r="A7826">
        <v>7814</v>
      </c>
      <c r="B7826" s="612">
        <v>43978.209722222222</v>
      </c>
      <c r="C7826" s="405" t="s">
        <v>2110</v>
      </c>
      <c r="D7826" s="384">
        <v>1796</v>
      </c>
      <c r="E7826">
        <v>0.03</v>
      </c>
      <c r="F7826">
        <v>1.0954200000000001</v>
      </c>
      <c r="G7826" s="384">
        <v>0</v>
      </c>
      <c r="H7826">
        <v>1.0978000000000001</v>
      </c>
    </row>
    <row r="7827" spans="1:10">
      <c r="A7827">
        <v>7819</v>
      </c>
      <c r="B7827" s="612">
        <v>43978.345138888886</v>
      </c>
      <c r="C7827" s="405" t="s">
        <v>2054</v>
      </c>
      <c r="D7827" s="384">
        <v>1796</v>
      </c>
      <c r="E7827">
        <v>0.03</v>
      </c>
      <c r="F7827">
        <v>1.0978000000000001</v>
      </c>
      <c r="G7827" s="384">
        <v>0</v>
      </c>
      <c r="H7827">
        <v>1.0978000000000001</v>
      </c>
      <c r="I7827">
        <v>7.14</v>
      </c>
      <c r="J7827" s="384">
        <v>33395.85</v>
      </c>
    </row>
    <row r="7828" spans="1:10">
      <c r="A7828">
        <v>7820</v>
      </c>
      <c r="B7828" s="612">
        <v>43978.351388888892</v>
      </c>
      <c r="C7828" s="405" t="s">
        <v>96</v>
      </c>
      <c r="D7828" s="384">
        <v>1797</v>
      </c>
      <c r="E7828">
        <v>0.02</v>
      </c>
      <c r="F7828">
        <v>1.0970500000000001</v>
      </c>
      <c r="G7828" s="384">
        <v>0</v>
      </c>
      <c r="H7828">
        <v>0</v>
      </c>
    </row>
    <row r="7829" spans="1:10">
      <c r="A7829">
        <v>7821</v>
      </c>
      <c r="B7829" s="612">
        <v>43978.351388888892</v>
      </c>
      <c r="C7829" s="405" t="s">
        <v>2110</v>
      </c>
      <c r="D7829" s="384">
        <v>1797</v>
      </c>
      <c r="E7829">
        <v>0.02</v>
      </c>
      <c r="F7829">
        <v>1.0970500000000001</v>
      </c>
      <c r="G7829" s="384">
        <v>0</v>
      </c>
      <c r="H7829">
        <v>1.09805</v>
      </c>
    </row>
    <row r="7830" spans="1:10">
      <c r="A7830">
        <v>7824</v>
      </c>
      <c r="B7830" s="612">
        <v>43978.377083333333</v>
      </c>
      <c r="C7830" s="405" t="s">
        <v>2110</v>
      </c>
      <c r="D7830" s="384">
        <v>1797</v>
      </c>
      <c r="E7830">
        <v>0.02</v>
      </c>
      <c r="F7830">
        <v>1.0970500000000001</v>
      </c>
      <c r="G7830" s="384">
        <v>0</v>
      </c>
      <c r="H7830">
        <v>1.0972500000000001</v>
      </c>
    </row>
    <row r="7831" spans="1:10">
      <c r="A7831">
        <v>7835</v>
      </c>
      <c r="B7831" s="612">
        <v>43978.379166666666</v>
      </c>
      <c r="C7831" s="405" t="s">
        <v>2110</v>
      </c>
      <c r="D7831" s="384">
        <v>1797</v>
      </c>
      <c r="E7831">
        <v>0.02</v>
      </c>
      <c r="F7831">
        <v>1.0970500000000001</v>
      </c>
      <c r="G7831" s="384">
        <v>0</v>
      </c>
      <c r="H7831">
        <v>1.0962099999999999</v>
      </c>
    </row>
    <row r="7832" spans="1:10">
      <c r="A7832">
        <v>7841</v>
      </c>
      <c r="B7832" s="612">
        <v>43978.392361111109</v>
      </c>
      <c r="C7832" s="405" t="s">
        <v>2054</v>
      </c>
      <c r="D7832" s="384">
        <v>1797</v>
      </c>
      <c r="E7832">
        <v>0.02</v>
      </c>
      <c r="F7832">
        <v>1.0962099999999999</v>
      </c>
      <c r="G7832" s="384">
        <v>0</v>
      </c>
      <c r="H7832">
        <v>1.0962099999999999</v>
      </c>
      <c r="I7832">
        <v>-1.68</v>
      </c>
      <c r="J7832" s="384">
        <v>33468.9</v>
      </c>
    </row>
    <row r="7833" spans="1:10">
      <c r="A7833">
        <v>7822</v>
      </c>
      <c r="B7833" s="612">
        <v>43978.377083333333</v>
      </c>
      <c r="C7833" s="405" t="s">
        <v>96</v>
      </c>
      <c r="D7833" s="384">
        <v>1798</v>
      </c>
      <c r="E7833">
        <v>0.02</v>
      </c>
      <c r="F7833">
        <v>1.09544</v>
      </c>
      <c r="G7833" s="384">
        <v>0</v>
      </c>
      <c r="H7833">
        <v>0</v>
      </c>
    </row>
    <row r="7834" spans="1:10">
      <c r="A7834">
        <v>7823</v>
      </c>
      <c r="B7834" s="612">
        <v>43978.377083333333</v>
      </c>
      <c r="C7834" s="405" t="s">
        <v>2110</v>
      </c>
      <c r="D7834" s="384">
        <v>1798</v>
      </c>
      <c r="E7834">
        <v>0.02</v>
      </c>
      <c r="F7834">
        <v>1.09544</v>
      </c>
      <c r="G7834" s="384">
        <v>0</v>
      </c>
      <c r="H7834">
        <v>1.0972500000000001</v>
      </c>
    </row>
    <row r="7835" spans="1:10">
      <c r="A7835">
        <v>7834</v>
      </c>
      <c r="B7835" s="612">
        <v>43978.379166666666</v>
      </c>
      <c r="C7835" s="405" t="s">
        <v>2110</v>
      </c>
      <c r="D7835" s="384">
        <v>1798</v>
      </c>
      <c r="E7835">
        <v>0.02</v>
      </c>
      <c r="F7835">
        <v>1.09544</v>
      </c>
      <c r="G7835" s="384">
        <v>0</v>
      </c>
      <c r="H7835">
        <v>1.0962099999999999</v>
      </c>
    </row>
    <row r="7836" spans="1:10">
      <c r="A7836">
        <v>7842</v>
      </c>
      <c r="B7836" s="612">
        <v>43978.392361111109</v>
      </c>
      <c r="C7836" s="405" t="s">
        <v>2054</v>
      </c>
      <c r="D7836" s="384">
        <v>1798</v>
      </c>
      <c r="E7836">
        <v>0.02</v>
      </c>
      <c r="F7836">
        <v>1.0962099999999999</v>
      </c>
      <c r="G7836" s="384">
        <v>0</v>
      </c>
      <c r="H7836">
        <v>1.0962099999999999</v>
      </c>
      <c r="I7836">
        <v>1.54</v>
      </c>
      <c r="J7836" s="384">
        <v>33470.44</v>
      </c>
    </row>
    <row r="7837" spans="1:10">
      <c r="A7837">
        <v>7832</v>
      </c>
      <c r="B7837" s="612">
        <v>43978.379166666666</v>
      </c>
      <c r="C7837" s="405" t="s">
        <v>96</v>
      </c>
      <c r="D7837" s="384">
        <v>1799</v>
      </c>
      <c r="E7837">
        <v>0.03</v>
      </c>
      <c r="F7837">
        <v>1.0938399999999999</v>
      </c>
      <c r="G7837" s="384">
        <v>0</v>
      </c>
      <c r="H7837">
        <v>0</v>
      </c>
    </row>
    <row r="7838" spans="1:10">
      <c r="A7838">
        <v>7833</v>
      </c>
      <c r="B7838" s="612">
        <v>43978.379166666666</v>
      </c>
      <c r="C7838" s="405" t="s">
        <v>2110</v>
      </c>
      <c r="D7838" s="384">
        <v>1799</v>
      </c>
      <c r="E7838">
        <v>0.03</v>
      </c>
      <c r="F7838">
        <v>1.0938399999999999</v>
      </c>
      <c r="G7838" s="384">
        <v>0</v>
      </c>
      <c r="H7838">
        <v>1.0962099999999999</v>
      </c>
    </row>
    <row r="7839" spans="1:10">
      <c r="A7839">
        <v>7843</v>
      </c>
      <c r="B7839" s="612">
        <v>43978.392361111109</v>
      </c>
      <c r="C7839" s="405" t="s">
        <v>2054</v>
      </c>
      <c r="D7839" s="384">
        <v>1799</v>
      </c>
      <c r="E7839">
        <v>0.03</v>
      </c>
      <c r="F7839">
        <v>1.0962099999999999</v>
      </c>
      <c r="G7839" s="384">
        <v>0</v>
      </c>
      <c r="H7839">
        <v>1.0962099999999999</v>
      </c>
      <c r="I7839">
        <v>7.11</v>
      </c>
      <c r="J7839" s="384">
        <v>33477.550000000003</v>
      </c>
    </row>
    <row r="7840" spans="1:10">
      <c r="A7840">
        <v>7836</v>
      </c>
      <c r="B7840" s="612">
        <v>43978.383333333331</v>
      </c>
      <c r="C7840" s="405" t="s">
        <v>97</v>
      </c>
      <c r="D7840" s="384">
        <v>1800</v>
      </c>
      <c r="E7840">
        <v>0.02</v>
      </c>
      <c r="F7840">
        <v>1.09436</v>
      </c>
      <c r="G7840" s="384">
        <v>0</v>
      </c>
      <c r="H7840">
        <v>0</v>
      </c>
    </row>
    <row r="7841" spans="1:10">
      <c r="A7841">
        <v>7837</v>
      </c>
      <c r="B7841" s="612">
        <v>43978.383333333331</v>
      </c>
      <c r="C7841" s="405" t="s">
        <v>2110</v>
      </c>
      <c r="D7841" s="384">
        <v>1800</v>
      </c>
      <c r="E7841">
        <v>0.02</v>
      </c>
      <c r="F7841">
        <v>1.09436</v>
      </c>
      <c r="G7841" s="384">
        <v>0</v>
      </c>
      <c r="H7841">
        <v>1.0933600000000001</v>
      </c>
    </row>
    <row r="7842" spans="1:10">
      <c r="A7842">
        <v>7840</v>
      </c>
      <c r="B7842" s="612">
        <v>43978.392361111109</v>
      </c>
      <c r="C7842" s="405" t="s">
        <v>2110</v>
      </c>
      <c r="D7842" s="384">
        <v>1800</v>
      </c>
      <c r="E7842">
        <v>0.02</v>
      </c>
      <c r="F7842">
        <v>1.09436</v>
      </c>
      <c r="G7842" s="384">
        <v>0</v>
      </c>
      <c r="H7842">
        <v>1.0942099999999999</v>
      </c>
    </row>
    <row r="7843" spans="1:10">
      <c r="A7843">
        <v>7847</v>
      </c>
      <c r="B7843" s="612">
        <v>43978.393750000003</v>
      </c>
      <c r="C7843" s="405" t="s">
        <v>2110</v>
      </c>
      <c r="D7843" s="384">
        <v>1800</v>
      </c>
      <c r="E7843">
        <v>0.02</v>
      </c>
      <c r="F7843">
        <v>1.09436</v>
      </c>
      <c r="G7843" s="384">
        <v>0</v>
      </c>
      <c r="H7843">
        <v>1.0952599999999999</v>
      </c>
    </row>
    <row r="7844" spans="1:10">
      <c r="A7844">
        <v>7852</v>
      </c>
      <c r="B7844" s="612">
        <v>43978.40347222222</v>
      </c>
      <c r="C7844" s="405" t="s">
        <v>2110</v>
      </c>
      <c r="D7844" s="384">
        <v>1800</v>
      </c>
      <c r="E7844">
        <v>0.02</v>
      </c>
      <c r="F7844">
        <v>1.09436</v>
      </c>
      <c r="G7844" s="384">
        <v>0</v>
      </c>
      <c r="H7844">
        <v>1.0967899999999999</v>
      </c>
    </row>
    <row r="7845" spans="1:10">
      <c r="A7845">
        <v>7861</v>
      </c>
      <c r="B7845" s="612">
        <v>43978.413888888892</v>
      </c>
      <c r="C7845" s="405" t="s">
        <v>2110</v>
      </c>
      <c r="D7845" s="384">
        <v>1800</v>
      </c>
      <c r="E7845">
        <v>0.02</v>
      </c>
      <c r="F7845">
        <v>1.09436</v>
      </c>
      <c r="G7845" s="384">
        <v>0</v>
      </c>
      <c r="H7845">
        <v>1.0982799999999999</v>
      </c>
    </row>
    <row r="7846" spans="1:10">
      <c r="A7846">
        <v>7867</v>
      </c>
      <c r="B7846" s="612">
        <v>43978.503472222219</v>
      </c>
      <c r="C7846" s="405" t="s">
        <v>2054</v>
      </c>
      <c r="D7846" s="384">
        <v>1800</v>
      </c>
      <c r="E7846">
        <v>0.02</v>
      </c>
      <c r="F7846">
        <v>1.0982799999999999</v>
      </c>
      <c r="G7846" s="384">
        <v>0</v>
      </c>
      <c r="H7846">
        <v>1.0982799999999999</v>
      </c>
      <c r="I7846">
        <v>-7.84</v>
      </c>
      <c r="J7846" s="384">
        <v>33471.71</v>
      </c>
    </row>
    <row r="7847" spans="1:10">
      <c r="A7847">
        <v>7838</v>
      </c>
      <c r="B7847" s="612">
        <v>43978.392361111109</v>
      </c>
      <c r="C7847" s="405" t="s">
        <v>97</v>
      </c>
      <c r="D7847" s="384">
        <v>1801</v>
      </c>
      <c r="E7847">
        <v>0.02</v>
      </c>
      <c r="F7847">
        <v>1.09605</v>
      </c>
      <c r="G7847" s="384">
        <v>0</v>
      </c>
      <c r="H7847">
        <v>0</v>
      </c>
    </row>
    <row r="7848" spans="1:10">
      <c r="A7848">
        <v>7839</v>
      </c>
      <c r="B7848" s="612">
        <v>43978.392361111109</v>
      </c>
      <c r="C7848" s="405" t="s">
        <v>2110</v>
      </c>
      <c r="D7848" s="384">
        <v>1801</v>
      </c>
      <c r="E7848">
        <v>0.02</v>
      </c>
      <c r="F7848">
        <v>1.09605</v>
      </c>
      <c r="G7848" s="384">
        <v>0</v>
      </c>
      <c r="H7848">
        <v>1.0942099999999999</v>
      </c>
    </row>
    <row r="7849" spans="1:10">
      <c r="A7849">
        <v>7846</v>
      </c>
      <c r="B7849" s="612">
        <v>43978.393750000003</v>
      </c>
      <c r="C7849" s="405" t="s">
        <v>2110</v>
      </c>
      <c r="D7849" s="384">
        <v>1801</v>
      </c>
      <c r="E7849">
        <v>0.02</v>
      </c>
      <c r="F7849">
        <v>1.09605</v>
      </c>
      <c r="G7849" s="384">
        <v>0</v>
      </c>
      <c r="H7849">
        <v>1.0952599999999999</v>
      </c>
    </row>
    <row r="7850" spans="1:10">
      <c r="A7850">
        <v>7851</v>
      </c>
      <c r="B7850" s="612">
        <v>43978.40347222222</v>
      </c>
      <c r="C7850" s="405" t="s">
        <v>2110</v>
      </c>
      <c r="D7850" s="384">
        <v>1801</v>
      </c>
      <c r="E7850">
        <v>0.02</v>
      </c>
      <c r="F7850">
        <v>1.09605</v>
      </c>
      <c r="G7850" s="384">
        <v>0</v>
      </c>
      <c r="H7850">
        <v>1.0967899999999999</v>
      </c>
    </row>
    <row r="7851" spans="1:10">
      <c r="A7851">
        <v>7860</v>
      </c>
      <c r="B7851" s="612">
        <v>43978.413888888892</v>
      </c>
      <c r="C7851" s="405" t="s">
        <v>2110</v>
      </c>
      <c r="D7851" s="384">
        <v>1801</v>
      </c>
      <c r="E7851">
        <v>0.02</v>
      </c>
      <c r="F7851">
        <v>1.09605</v>
      </c>
      <c r="G7851" s="384">
        <v>0</v>
      </c>
      <c r="H7851">
        <v>1.0982799999999999</v>
      </c>
    </row>
    <row r="7852" spans="1:10">
      <c r="A7852">
        <v>7868</v>
      </c>
      <c r="B7852" s="612">
        <v>43978.503472222219</v>
      </c>
      <c r="C7852" s="405" t="s">
        <v>2054</v>
      </c>
      <c r="D7852" s="384">
        <v>1801</v>
      </c>
      <c r="E7852">
        <v>0.02</v>
      </c>
      <c r="F7852">
        <v>1.0982799999999999</v>
      </c>
      <c r="G7852" s="384">
        <v>0</v>
      </c>
      <c r="H7852">
        <v>1.0982799999999999</v>
      </c>
      <c r="I7852">
        <v>-4.46</v>
      </c>
      <c r="J7852" s="384">
        <v>33467.25</v>
      </c>
    </row>
    <row r="7853" spans="1:10">
      <c r="A7853">
        <v>7844</v>
      </c>
      <c r="B7853" s="612">
        <v>43978.393750000003</v>
      </c>
      <c r="C7853" s="405" t="s">
        <v>97</v>
      </c>
      <c r="D7853" s="384">
        <v>1802</v>
      </c>
      <c r="E7853">
        <v>0.03</v>
      </c>
      <c r="F7853">
        <v>1.0976699999999999</v>
      </c>
      <c r="G7853" s="384">
        <v>0</v>
      </c>
      <c r="H7853">
        <v>0</v>
      </c>
    </row>
    <row r="7854" spans="1:10">
      <c r="A7854">
        <v>7845</v>
      </c>
      <c r="B7854" s="612">
        <v>43978.393750000003</v>
      </c>
      <c r="C7854" s="405" t="s">
        <v>2110</v>
      </c>
      <c r="D7854" s="384">
        <v>1802</v>
      </c>
      <c r="E7854">
        <v>0.03</v>
      </c>
      <c r="F7854">
        <v>1.0976699999999999</v>
      </c>
      <c r="G7854" s="384">
        <v>0</v>
      </c>
      <c r="H7854">
        <v>1.0952599999999999</v>
      </c>
    </row>
    <row r="7855" spans="1:10">
      <c r="A7855">
        <v>7850</v>
      </c>
      <c r="B7855" s="612">
        <v>43978.40347222222</v>
      </c>
      <c r="C7855" s="405" t="s">
        <v>2110</v>
      </c>
      <c r="D7855" s="384">
        <v>1802</v>
      </c>
      <c r="E7855">
        <v>0.03</v>
      </c>
      <c r="F7855">
        <v>1.0976699999999999</v>
      </c>
      <c r="G7855" s="384">
        <v>0</v>
      </c>
      <c r="H7855">
        <v>1.0967899999999999</v>
      </c>
    </row>
    <row r="7856" spans="1:10">
      <c r="A7856">
        <v>7859</v>
      </c>
      <c r="B7856" s="612">
        <v>43978.413888888892</v>
      </c>
      <c r="C7856" s="405" t="s">
        <v>2110</v>
      </c>
      <c r="D7856" s="384">
        <v>1802</v>
      </c>
      <c r="E7856">
        <v>0.03</v>
      </c>
      <c r="F7856">
        <v>1.0976699999999999</v>
      </c>
      <c r="G7856" s="384">
        <v>0</v>
      </c>
      <c r="H7856">
        <v>1.0982799999999999</v>
      </c>
    </row>
    <row r="7857" spans="1:10">
      <c r="A7857">
        <v>7869</v>
      </c>
      <c r="B7857" s="612">
        <v>43978.503472222219</v>
      </c>
      <c r="C7857" s="405" t="s">
        <v>2054</v>
      </c>
      <c r="D7857" s="384">
        <v>1802</v>
      </c>
      <c r="E7857">
        <v>0.03</v>
      </c>
      <c r="F7857">
        <v>1.0982799999999999</v>
      </c>
      <c r="G7857" s="384">
        <v>0</v>
      </c>
      <c r="H7857">
        <v>1.0982799999999999</v>
      </c>
      <c r="I7857">
        <v>-1.83</v>
      </c>
      <c r="J7857" s="384">
        <v>33465.42</v>
      </c>
    </row>
    <row r="7858" spans="1:10">
      <c r="A7858">
        <v>7848</v>
      </c>
      <c r="B7858" s="612">
        <v>43978.40347222222</v>
      </c>
      <c r="C7858" s="405" t="s">
        <v>97</v>
      </c>
      <c r="D7858" s="384">
        <v>1803</v>
      </c>
      <c r="E7858">
        <v>0.05</v>
      </c>
      <c r="F7858">
        <v>1.09992</v>
      </c>
      <c r="G7858" s="384">
        <v>0</v>
      </c>
      <c r="H7858">
        <v>0</v>
      </c>
    </row>
    <row r="7859" spans="1:10">
      <c r="A7859">
        <v>7849</v>
      </c>
      <c r="B7859" s="612">
        <v>43978.40347222222</v>
      </c>
      <c r="C7859" s="405" t="s">
        <v>2110</v>
      </c>
      <c r="D7859" s="384">
        <v>1803</v>
      </c>
      <c r="E7859">
        <v>0.05</v>
      </c>
      <c r="F7859">
        <v>1.09992</v>
      </c>
      <c r="G7859" s="384">
        <v>0</v>
      </c>
      <c r="H7859">
        <v>1.0967899999999999</v>
      </c>
    </row>
    <row r="7860" spans="1:10">
      <c r="A7860">
        <v>7858</v>
      </c>
      <c r="B7860" s="612">
        <v>43978.413888888892</v>
      </c>
      <c r="C7860" s="405" t="s">
        <v>2110</v>
      </c>
      <c r="D7860" s="384">
        <v>1803</v>
      </c>
      <c r="E7860">
        <v>0.05</v>
      </c>
      <c r="F7860">
        <v>1.09992</v>
      </c>
      <c r="G7860" s="384">
        <v>0</v>
      </c>
      <c r="H7860">
        <v>1.0982799999999999</v>
      </c>
    </row>
    <row r="7861" spans="1:10">
      <c r="A7861">
        <v>7870</v>
      </c>
      <c r="B7861" s="612">
        <v>43978.503472222219</v>
      </c>
      <c r="C7861" s="405" t="s">
        <v>2054</v>
      </c>
      <c r="D7861" s="384">
        <v>1803</v>
      </c>
      <c r="E7861">
        <v>0.05</v>
      </c>
      <c r="F7861">
        <v>1.0982799999999999</v>
      </c>
      <c r="G7861" s="384">
        <v>0</v>
      </c>
      <c r="H7861">
        <v>1.0982799999999999</v>
      </c>
      <c r="I7861">
        <v>8.1999999999999993</v>
      </c>
      <c r="J7861" s="384">
        <v>33473.620000000003</v>
      </c>
    </row>
    <row r="7862" spans="1:10">
      <c r="A7862">
        <v>7853</v>
      </c>
      <c r="B7862" s="612">
        <v>43978.411805555559</v>
      </c>
      <c r="C7862" s="405" t="s">
        <v>96</v>
      </c>
      <c r="D7862" s="384">
        <v>1804</v>
      </c>
      <c r="E7862">
        <v>0.02</v>
      </c>
      <c r="F7862">
        <v>1.09938</v>
      </c>
      <c r="G7862" s="384">
        <v>0</v>
      </c>
      <c r="H7862">
        <v>0</v>
      </c>
    </row>
    <row r="7863" spans="1:10">
      <c r="A7863">
        <v>7854</v>
      </c>
      <c r="B7863" s="612">
        <v>43978.411805555559</v>
      </c>
      <c r="C7863" s="405" t="s">
        <v>2110</v>
      </c>
      <c r="D7863" s="384">
        <v>1804</v>
      </c>
      <c r="E7863">
        <v>0.02</v>
      </c>
      <c r="F7863">
        <v>1.09938</v>
      </c>
      <c r="G7863" s="384">
        <v>0</v>
      </c>
      <c r="H7863">
        <v>1.1003799999999999</v>
      </c>
    </row>
    <row r="7864" spans="1:10">
      <c r="A7864">
        <v>7855</v>
      </c>
      <c r="B7864" s="612">
        <v>43978.413194444445</v>
      </c>
      <c r="C7864" s="405" t="s">
        <v>2054</v>
      </c>
      <c r="D7864" s="384">
        <v>1804</v>
      </c>
      <c r="E7864">
        <v>0.02</v>
      </c>
      <c r="F7864">
        <v>1.1003799999999999</v>
      </c>
      <c r="G7864" s="384">
        <v>0</v>
      </c>
      <c r="H7864">
        <v>1.1003799999999999</v>
      </c>
      <c r="I7864">
        <v>2</v>
      </c>
      <c r="J7864" s="384">
        <v>33479.550000000003</v>
      </c>
    </row>
    <row r="7865" spans="1:10">
      <c r="A7865">
        <v>7856</v>
      </c>
      <c r="B7865" s="612">
        <v>43978.413888888892</v>
      </c>
      <c r="C7865" s="405" t="s">
        <v>97</v>
      </c>
      <c r="D7865" s="384">
        <v>1805</v>
      </c>
      <c r="E7865">
        <v>0.08</v>
      </c>
      <c r="F7865">
        <v>1.1017600000000001</v>
      </c>
      <c r="G7865" s="384">
        <v>0</v>
      </c>
      <c r="H7865">
        <v>0</v>
      </c>
    </row>
    <row r="7866" spans="1:10">
      <c r="A7866">
        <v>7857</v>
      </c>
      <c r="B7866" s="612">
        <v>43978.413888888892</v>
      </c>
      <c r="C7866" s="405" t="s">
        <v>2110</v>
      </c>
      <c r="D7866" s="384">
        <v>1805</v>
      </c>
      <c r="E7866">
        <v>0.08</v>
      </c>
      <c r="F7866">
        <v>1.1017600000000001</v>
      </c>
      <c r="G7866" s="384">
        <v>0</v>
      </c>
      <c r="H7866">
        <v>1.0982799999999999</v>
      </c>
    </row>
    <row r="7867" spans="1:10">
      <c r="A7867">
        <v>7871</v>
      </c>
      <c r="B7867" s="612">
        <v>43978.503472222219</v>
      </c>
      <c r="C7867" s="405" t="s">
        <v>2054</v>
      </c>
      <c r="D7867" s="384">
        <v>1805</v>
      </c>
      <c r="E7867">
        <v>0.08</v>
      </c>
      <c r="F7867">
        <v>1.0982799999999999</v>
      </c>
      <c r="G7867" s="384">
        <v>0</v>
      </c>
      <c r="H7867">
        <v>1.0982799999999999</v>
      </c>
      <c r="I7867">
        <v>27.84</v>
      </c>
      <c r="J7867" s="384">
        <v>33501.46</v>
      </c>
    </row>
    <row r="7868" spans="1:10">
      <c r="A7868">
        <v>7862</v>
      </c>
      <c r="B7868" s="612">
        <v>43978.420138888891</v>
      </c>
      <c r="C7868" s="405" t="s">
        <v>96</v>
      </c>
      <c r="D7868" s="384">
        <v>1806</v>
      </c>
      <c r="E7868">
        <v>0.02</v>
      </c>
      <c r="F7868">
        <v>1.1023000000000001</v>
      </c>
      <c r="G7868" s="384">
        <v>0</v>
      </c>
      <c r="H7868">
        <v>0</v>
      </c>
    </row>
    <row r="7869" spans="1:10">
      <c r="A7869">
        <v>7863</v>
      </c>
      <c r="B7869" s="612">
        <v>43978.420138888891</v>
      </c>
      <c r="C7869" s="405" t="s">
        <v>2110</v>
      </c>
      <c r="D7869" s="384">
        <v>1806</v>
      </c>
      <c r="E7869">
        <v>0.02</v>
      </c>
      <c r="F7869">
        <v>1.1023000000000001</v>
      </c>
      <c r="G7869" s="384">
        <v>0</v>
      </c>
      <c r="H7869">
        <v>1.1032999999999999</v>
      </c>
    </row>
    <row r="7870" spans="1:10">
      <c r="A7870">
        <v>7866</v>
      </c>
      <c r="B7870" s="612">
        <v>43978.503472222219</v>
      </c>
      <c r="C7870" s="405" t="s">
        <v>2110</v>
      </c>
      <c r="D7870" s="384">
        <v>1806</v>
      </c>
      <c r="E7870">
        <v>0.02</v>
      </c>
      <c r="F7870">
        <v>1.1023000000000001</v>
      </c>
      <c r="G7870" s="384">
        <v>0</v>
      </c>
      <c r="H7870">
        <v>1.1025</v>
      </c>
    </row>
    <row r="7871" spans="1:10">
      <c r="A7871">
        <v>7875</v>
      </c>
      <c r="B7871" s="612">
        <v>43978.506249999999</v>
      </c>
      <c r="C7871" s="405" t="s">
        <v>2110</v>
      </c>
      <c r="D7871" s="384">
        <v>1806</v>
      </c>
      <c r="E7871">
        <v>0.02</v>
      </c>
      <c r="F7871">
        <v>1.1023000000000001</v>
      </c>
      <c r="G7871" s="384">
        <v>0</v>
      </c>
      <c r="H7871">
        <v>1.1014699999999999</v>
      </c>
    </row>
    <row r="7872" spans="1:10">
      <c r="A7872">
        <v>7881</v>
      </c>
      <c r="B7872" s="612">
        <v>43978.522222222222</v>
      </c>
      <c r="C7872" s="405" t="s">
        <v>2054</v>
      </c>
      <c r="D7872" s="384">
        <v>1806</v>
      </c>
      <c r="E7872">
        <v>0.02</v>
      </c>
      <c r="F7872">
        <v>1.1014699999999999</v>
      </c>
      <c r="G7872" s="384">
        <v>0</v>
      </c>
      <c r="H7872">
        <v>1.1014699999999999</v>
      </c>
      <c r="I7872">
        <v>-1.66</v>
      </c>
      <c r="J7872" s="384">
        <v>33499.800000000003</v>
      </c>
    </row>
    <row r="7873" spans="1:10">
      <c r="A7873">
        <v>7864</v>
      </c>
      <c r="B7873" s="612">
        <v>43978.503472222219</v>
      </c>
      <c r="C7873" s="405" t="s">
        <v>96</v>
      </c>
      <c r="D7873" s="384">
        <v>1807</v>
      </c>
      <c r="E7873">
        <v>0.02</v>
      </c>
      <c r="F7873">
        <v>1.1007</v>
      </c>
      <c r="G7873" s="384">
        <v>0</v>
      </c>
      <c r="H7873">
        <v>0</v>
      </c>
    </row>
    <row r="7874" spans="1:10">
      <c r="A7874">
        <v>7865</v>
      </c>
      <c r="B7874" s="612">
        <v>43978.503472222219</v>
      </c>
      <c r="C7874" s="405" t="s">
        <v>2110</v>
      </c>
      <c r="D7874" s="384">
        <v>1807</v>
      </c>
      <c r="E7874">
        <v>0.02</v>
      </c>
      <c r="F7874">
        <v>1.1007</v>
      </c>
      <c r="G7874" s="384">
        <v>0</v>
      </c>
      <c r="H7874">
        <v>1.1025</v>
      </c>
    </row>
    <row r="7875" spans="1:10">
      <c r="A7875">
        <v>7874</v>
      </c>
      <c r="B7875" s="612">
        <v>43978.506249999999</v>
      </c>
      <c r="C7875" s="405" t="s">
        <v>2110</v>
      </c>
      <c r="D7875" s="384">
        <v>1807</v>
      </c>
      <c r="E7875">
        <v>0.02</v>
      </c>
      <c r="F7875">
        <v>1.1007</v>
      </c>
      <c r="G7875" s="384">
        <v>0</v>
      </c>
      <c r="H7875">
        <v>1.1014699999999999</v>
      </c>
    </row>
    <row r="7876" spans="1:10">
      <c r="A7876">
        <v>7882</v>
      </c>
      <c r="B7876" s="612">
        <v>43978.522222222222</v>
      </c>
      <c r="C7876" s="405" t="s">
        <v>2054</v>
      </c>
      <c r="D7876" s="384">
        <v>1807</v>
      </c>
      <c r="E7876">
        <v>0.02</v>
      </c>
      <c r="F7876">
        <v>1.1014699999999999</v>
      </c>
      <c r="G7876" s="384">
        <v>0</v>
      </c>
      <c r="H7876">
        <v>1.1014699999999999</v>
      </c>
      <c r="I7876">
        <v>1.54</v>
      </c>
      <c r="J7876" s="384">
        <v>33501.339999999997</v>
      </c>
    </row>
    <row r="7877" spans="1:10">
      <c r="A7877">
        <v>7872</v>
      </c>
      <c r="B7877" s="612">
        <v>43978.506249999999</v>
      </c>
      <c r="C7877" s="405" t="s">
        <v>96</v>
      </c>
      <c r="D7877" s="384">
        <v>1808</v>
      </c>
      <c r="E7877">
        <v>0.03</v>
      </c>
      <c r="F7877">
        <v>1.0991</v>
      </c>
      <c r="G7877" s="384">
        <v>0</v>
      </c>
      <c r="H7877">
        <v>0</v>
      </c>
    </row>
    <row r="7878" spans="1:10">
      <c r="A7878">
        <v>7873</v>
      </c>
      <c r="B7878" s="612">
        <v>43978.506249999999</v>
      </c>
      <c r="C7878" s="405" t="s">
        <v>2110</v>
      </c>
      <c r="D7878" s="384">
        <v>1808</v>
      </c>
      <c r="E7878">
        <v>0.03</v>
      </c>
      <c r="F7878">
        <v>1.0991</v>
      </c>
      <c r="G7878" s="384">
        <v>0</v>
      </c>
      <c r="H7878">
        <v>1.1014699999999999</v>
      </c>
    </row>
    <row r="7879" spans="1:10">
      <c r="A7879">
        <v>7883</v>
      </c>
      <c r="B7879" s="612">
        <v>43978.522222222222</v>
      </c>
      <c r="C7879" s="405" t="s">
        <v>2054</v>
      </c>
      <c r="D7879" s="384">
        <v>1808</v>
      </c>
      <c r="E7879">
        <v>0.03</v>
      </c>
      <c r="F7879">
        <v>1.1014699999999999</v>
      </c>
      <c r="G7879" s="384">
        <v>0</v>
      </c>
      <c r="H7879">
        <v>1.1014699999999999</v>
      </c>
      <c r="I7879">
        <v>7.11</v>
      </c>
      <c r="J7879" s="384">
        <v>33508.449999999997</v>
      </c>
    </row>
    <row r="7880" spans="1:10">
      <c r="A7880">
        <v>7876</v>
      </c>
      <c r="B7880" s="612">
        <v>43978.510416666664</v>
      </c>
      <c r="C7880" s="405" t="s">
        <v>97</v>
      </c>
      <c r="D7880" s="384">
        <v>1809</v>
      </c>
      <c r="E7880">
        <v>0.02</v>
      </c>
      <c r="F7880">
        <v>1.0991299999999999</v>
      </c>
      <c r="G7880" s="384">
        <v>0</v>
      </c>
      <c r="H7880">
        <v>0</v>
      </c>
    </row>
    <row r="7881" spans="1:10">
      <c r="A7881">
        <v>7877</v>
      </c>
      <c r="B7881" s="612">
        <v>43978.510416666664</v>
      </c>
      <c r="C7881" s="405" t="s">
        <v>2110</v>
      </c>
      <c r="D7881" s="384">
        <v>1809</v>
      </c>
      <c r="E7881">
        <v>0.02</v>
      </c>
      <c r="F7881">
        <v>1.0991299999999999</v>
      </c>
      <c r="G7881" s="384">
        <v>0</v>
      </c>
      <c r="H7881">
        <v>1.0981300000000001</v>
      </c>
    </row>
    <row r="7882" spans="1:10">
      <c r="A7882">
        <v>7880</v>
      </c>
      <c r="B7882" s="612">
        <v>43978.51458333333</v>
      </c>
      <c r="C7882" s="405" t="s">
        <v>2110</v>
      </c>
      <c r="D7882" s="384">
        <v>1809</v>
      </c>
      <c r="E7882">
        <v>0.02</v>
      </c>
      <c r="F7882">
        <v>1.0991299999999999</v>
      </c>
      <c r="G7882" s="384">
        <v>0</v>
      </c>
      <c r="H7882">
        <v>1.09893</v>
      </c>
    </row>
    <row r="7883" spans="1:10">
      <c r="A7883">
        <v>7889</v>
      </c>
      <c r="B7883" s="612">
        <v>43978.569444444445</v>
      </c>
      <c r="C7883" s="405" t="s">
        <v>2054</v>
      </c>
      <c r="D7883" s="384">
        <v>1809</v>
      </c>
      <c r="E7883">
        <v>0.02</v>
      </c>
      <c r="F7883">
        <v>1.09893</v>
      </c>
      <c r="G7883" s="384">
        <v>0</v>
      </c>
      <c r="H7883">
        <v>1.09893</v>
      </c>
      <c r="I7883">
        <v>0.4</v>
      </c>
      <c r="J7883" s="384">
        <v>33508.85</v>
      </c>
    </row>
    <row r="7884" spans="1:10">
      <c r="A7884">
        <v>7878</v>
      </c>
      <c r="B7884" s="612">
        <v>43978.51458333333</v>
      </c>
      <c r="C7884" s="405" t="s">
        <v>97</v>
      </c>
      <c r="D7884" s="384">
        <v>1810</v>
      </c>
      <c r="E7884">
        <v>0.02</v>
      </c>
      <c r="F7884">
        <v>1.10073</v>
      </c>
      <c r="G7884" s="384">
        <v>0</v>
      </c>
      <c r="H7884">
        <v>0</v>
      </c>
    </row>
    <row r="7885" spans="1:10">
      <c r="A7885">
        <v>7879</v>
      </c>
      <c r="B7885" s="612">
        <v>43978.51458333333</v>
      </c>
      <c r="C7885" s="405" t="s">
        <v>2110</v>
      </c>
      <c r="D7885" s="384">
        <v>1810</v>
      </c>
      <c r="E7885">
        <v>0.02</v>
      </c>
      <c r="F7885">
        <v>1.10073</v>
      </c>
      <c r="G7885" s="384">
        <v>0</v>
      </c>
      <c r="H7885">
        <v>1.09893</v>
      </c>
    </row>
    <row r="7886" spans="1:10">
      <c r="A7886">
        <v>7890</v>
      </c>
      <c r="B7886" s="612">
        <v>43978.569444444445</v>
      </c>
      <c r="C7886" s="405" t="s">
        <v>2054</v>
      </c>
      <c r="D7886" s="384">
        <v>1810</v>
      </c>
      <c r="E7886">
        <v>0.02</v>
      </c>
      <c r="F7886">
        <v>1.09893</v>
      </c>
      <c r="G7886" s="384">
        <v>0</v>
      </c>
      <c r="H7886">
        <v>1.09893</v>
      </c>
      <c r="I7886">
        <v>3.6</v>
      </c>
      <c r="J7886" s="384">
        <v>33512.449999999997</v>
      </c>
    </row>
    <row r="7887" spans="1:10">
      <c r="A7887">
        <v>7884</v>
      </c>
      <c r="B7887" s="612">
        <v>43978.533333333333</v>
      </c>
      <c r="C7887" s="405" t="s">
        <v>96</v>
      </c>
      <c r="D7887" s="384">
        <v>1811</v>
      </c>
      <c r="E7887">
        <v>0.02</v>
      </c>
      <c r="F7887">
        <v>1.1015699999999999</v>
      </c>
      <c r="G7887" s="384">
        <v>0</v>
      </c>
      <c r="H7887">
        <v>0</v>
      </c>
    </row>
    <row r="7888" spans="1:10">
      <c r="A7888">
        <v>7885</v>
      </c>
      <c r="B7888" s="612">
        <v>43978.533333333333</v>
      </c>
      <c r="C7888" s="405" t="s">
        <v>2110</v>
      </c>
      <c r="D7888" s="384">
        <v>1811</v>
      </c>
      <c r="E7888">
        <v>0.02</v>
      </c>
      <c r="F7888">
        <v>1.1015699999999999</v>
      </c>
      <c r="G7888" s="384">
        <v>0</v>
      </c>
      <c r="H7888">
        <v>1.1025700000000001</v>
      </c>
    </row>
    <row r="7889" spans="1:10">
      <c r="A7889">
        <v>7888</v>
      </c>
      <c r="B7889" s="612">
        <v>43978.537499999999</v>
      </c>
      <c r="C7889" s="405" t="s">
        <v>2110</v>
      </c>
      <c r="D7889" s="384">
        <v>1811</v>
      </c>
      <c r="E7889">
        <v>0.02</v>
      </c>
      <c r="F7889">
        <v>1.1015699999999999</v>
      </c>
      <c r="G7889" s="384">
        <v>0</v>
      </c>
      <c r="H7889">
        <v>1.1017600000000001</v>
      </c>
    </row>
    <row r="7890" spans="1:10">
      <c r="A7890">
        <v>7901</v>
      </c>
      <c r="B7890" s="612">
        <v>43978.622916666667</v>
      </c>
      <c r="C7890" s="405" t="s">
        <v>2110</v>
      </c>
      <c r="D7890" s="384">
        <v>1811</v>
      </c>
      <c r="E7890">
        <v>0.02</v>
      </c>
      <c r="F7890">
        <v>1.1015699999999999</v>
      </c>
      <c r="G7890" s="384">
        <v>0</v>
      </c>
      <c r="H7890">
        <v>1.1007199999999999</v>
      </c>
    </row>
    <row r="7891" spans="1:10">
      <c r="A7891">
        <v>7908</v>
      </c>
      <c r="B7891" s="612">
        <v>43978.655555555553</v>
      </c>
      <c r="C7891" s="405" t="s">
        <v>2110</v>
      </c>
      <c r="D7891" s="384">
        <v>1811</v>
      </c>
      <c r="E7891">
        <v>0.02</v>
      </c>
      <c r="F7891">
        <v>1.1015699999999999</v>
      </c>
      <c r="G7891" s="384">
        <v>0</v>
      </c>
      <c r="H7891">
        <v>1.09941</v>
      </c>
    </row>
    <row r="7892" spans="1:10">
      <c r="A7892">
        <v>7915</v>
      </c>
      <c r="B7892" s="612">
        <v>43978.811805555553</v>
      </c>
      <c r="C7892" s="405" t="s">
        <v>2054</v>
      </c>
      <c r="D7892" s="384">
        <v>1811</v>
      </c>
      <c r="E7892">
        <v>0.02</v>
      </c>
      <c r="F7892">
        <v>1.09941</v>
      </c>
      <c r="G7892" s="384">
        <v>0</v>
      </c>
      <c r="H7892">
        <v>1.09941</v>
      </c>
      <c r="I7892">
        <v>-4.32</v>
      </c>
      <c r="J7892" s="384">
        <v>33514.129999999997</v>
      </c>
    </row>
    <row r="7893" spans="1:10">
      <c r="A7893">
        <v>7886</v>
      </c>
      <c r="B7893" s="612">
        <v>43978.537499999999</v>
      </c>
      <c r="C7893" s="405" t="s">
        <v>96</v>
      </c>
      <c r="D7893" s="384">
        <v>1812</v>
      </c>
      <c r="E7893">
        <v>0.02</v>
      </c>
      <c r="F7893">
        <v>1.0999399999999999</v>
      </c>
      <c r="G7893" s="384">
        <v>0</v>
      </c>
      <c r="H7893">
        <v>0</v>
      </c>
    </row>
    <row r="7894" spans="1:10">
      <c r="A7894">
        <v>7887</v>
      </c>
      <c r="B7894" s="612">
        <v>43978.537499999999</v>
      </c>
      <c r="C7894" s="405" t="s">
        <v>2110</v>
      </c>
      <c r="D7894" s="384">
        <v>1812</v>
      </c>
      <c r="E7894">
        <v>0.02</v>
      </c>
      <c r="F7894">
        <v>1.0999399999999999</v>
      </c>
      <c r="G7894" s="384">
        <v>0</v>
      </c>
      <c r="H7894">
        <v>1.1017600000000001</v>
      </c>
    </row>
    <row r="7895" spans="1:10">
      <c r="A7895">
        <v>7900</v>
      </c>
      <c r="B7895" s="612">
        <v>43978.622916666667</v>
      </c>
      <c r="C7895" s="405" t="s">
        <v>2110</v>
      </c>
      <c r="D7895" s="384">
        <v>1812</v>
      </c>
      <c r="E7895">
        <v>0.02</v>
      </c>
      <c r="F7895">
        <v>1.0999399999999999</v>
      </c>
      <c r="G7895" s="384">
        <v>0</v>
      </c>
      <c r="H7895">
        <v>1.1007199999999999</v>
      </c>
    </row>
    <row r="7896" spans="1:10">
      <c r="A7896">
        <v>7907</v>
      </c>
      <c r="B7896" s="612">
        <v>43978.655555555553</v>
      </c>
      <c r="C7896" s="405" t="s">
        <v>2110</v>
      </c>
      <c r="D7896" s="384">
        <v>1812</v>
      </c>
      <c r="E7896">
        <v>0.02</v>
      </c>
      <c r="F7896">
        <v>1.0999399999999999</v>
      </c>
      <c r="G7896" s="384">
        <v>0</v>
      </c>
      <c r="H7896">
        <v>1.09941</v>
      </c>
    </row>
    <row r="7897" spans="1:10">
      <c r="A7897">
        <v>7916</v>
      </c>
      <c r="B7897" s="612">
        <v>43978.811805555553</v>
      </c>
      <c r="C7897" s="405" t="s">
        <v>2054</v>
      </c>
      <c r="D7897" s="384">
        <v>1812</v>
      </c>
      <c r="E7897">
        <v>0.02</v>
      </c>
      <c r="F7897">
        <v>1.09941</v>
      </c>
      <c r="G7897" s="384">
        <v>0</v>
      </c>
      <c r="H7897">
        <v>1.09941</v>
      </c>
      <c r="I7897">
        <v>-1.06</v>
      </c>
      <c r="J7897" s="384">
        <v>33513.07</v>
      </c>
    </row>
    <row r="7898" spans="1:10">
      <c r="A7898">
        <v>7891</v>
      </c>
      <c r="B7898" s="612">
        <v>43978.589583333334</v>
      </c>
      <c r="C7898" s="405" t="s">
        <v>97</v>
      </c>
      <c r="D7898" s="384">
        <v>1813</v>
      </c>
      <c r="E7898">
        <v>0.02</v>
      </c>
      <c r="F7898">
        <v>1.09948</v>
      </c>
      <c r="G7898" s="384">
        <v>0</v>
      </c>
      <c r="H7898">
        <v>0</v>
      </c>
    </row>
    <row r="7899" spans="1:10">
      <c r="A7899">
        <v>7892</v>
      </c>
      <c r="B7899" s="612">
        <v>43978.589583333334</v>
      </c>
      <c r="C7899" s="405" t="s">
        <v>2110</v>
      </c>
      <c r="D7899" s="384">
        <v>1813</v>
      </c>
      <c r="E7899">
        <v>0.02</v>
      </c>
      <c r="F7899">
        <v>1.09948</v>
      </c>
      <c r="G7899" s="384">
        <v>0</v>
      </c>
      <c r="H7899">
        <v>1.0984799999999999</v>
      </c>
    </row>
    <row r="7900" spans="1:10">
      <c r="A7900">
        <v>7895</v>
      </c>
      <c r="B7900" s="612">
        <v>43978.59375</v>
      </c>
      <c r="C7900" s="405" t="s">
        <v>2110</v>
      </c>
      <c r="D7900" s="384">
        <v>1813</v>
      </c>
      <c r="E7900">
        <v>0.02</v>
      </c>
      <c r="F7900">
        <v>1.09948</v>
      </c>
      <c r="G7900" s="384">
        <v>0</v>
      </c>
      <c r="H7900">
        <v>1.09928</v>
      </c>
    </row>
    <row r="7901" spans="1:10">
      <c r="A7901">
        <v>7896</v>
      </c>
      <c r="B7901" s="612">
        <v>43978.620833333334</v>
      </c>
      <c r="C7901" s="405" t="s">
        <v>2054</v>
      </c>
      <c r="D7901" s="384">
        <v>1813</v>
      </c>
      <c r="E7901">
        <v>0.02</v>
      </c>
      <c r="F7901">
        <v>1.09928</v>
      </c>
      <c r="G7901" s="384">
        <v>0</v>
      </c>
      <c r="H7901">
        <v>1.09928</v>
      </c>
      <c r="I7901">
        <v>0.4</v>
      </c>
      <c r="J7901" s="384">
        <v>33512.85</v>
      </c>
    </row>
    <row r="7902" spans="1:10">
      <c r="A7902">
        <v>7893</v>
      </c>
      <c r="B7902" s="612">
        <v>43978.59375</v>
      </c>
      <c r="C7902" s="405" t="s">
        <v>97</v>
      </c>
      <c r="D7902" s="384">
        <v>1814</v>
      </c>
      <c r="E7902">
        <v>0.02</v>
      </c>
      <c r="F7902">
        <v>1.1010800000000001</v>
      </c>
      <c r="G7902" s="384">
        <v>0</v>
      </c>
      <c r="H7902">
        <v>0</v>
      </c>
    </row>
    <row r="7903" spans="1:10">
      <c r="A7903">
        <v>7894</v>
      </c>
      <c r="B7903" s="612">
        <v>43978.59375</v>
      </c>
      <c r="C7903" s="405" t="s">
        <v>2110</v>
      </c>
      <c r="D7903" s="384">
        <v>1814</v>
      </c>
      <c r="E7903">
        <v>0.02</v>
      </c>
      <c r="F7903">
        <v>1.1010800000000001</v>
      </c>
      <c r="G7903" s="384">
        <v>0</v>
      </c>
      <c r="H7903">
        <v>1.09928</v>
      </c>
    </row>
    <row r="7904" spans="1:10">
      <c r="A7904">
        <v>7897</v>
      </c>
      <c r="B7904" s="612">
        <v>43978.620833333334</v>
      </c>
      <c r="C7904" s="405" t="s">
        <v>2054</v>
      </c>
      <c r="D7904" s="384">
        <v>1814</v>
      </c>
      <c r="E7904">
        <v>0.02</v>
      </c>
      <c r="F7904">
        <v>1.09928</v>
      </c>
      <c r="G7904" s="384">
        <v>0</v>
      </c>
      <c r="H7904">
        <v>1.09928</v>
      </c>
      <c r="I7904">
        <v>3.6</v>
      </c>
      <c r="J7904" s="384">
        <v>33516.449999999997</v>
      </c>
    </row>
    <row r="7905" spans="1:10">
      <c r="A7905">
        <v>7898</v>
      </c>
      <c r="B7905" s="612">
        <v>43978.622916666667</v>
      </c>
      <c r="C7905" s="405" t="s">
        <v>96</v>
      </c>
      <c r="D7905" s="384">
        <v>1815</v>
      </c>
      <c r="E7905">
        <v>0.03</v>
      </c>
      <c r="F7905">
        <v>1.09833</v>
      </c>
      <c r="G7905" s="384">
        <v>0</v>
      </c>
      <c r="H7905">
        <v>0</v>
      </c>
    </row>
    <row r="7906" spans="1:10">
      <c r="A7906">
        <v>7899</v>
      </c>
      <c r="B7906" s="612">
        <v>43978.622916666667</v>
      </c>
      <c r="C7906" s="405" t="s">
        <v>2110</v>
      </c>
      <c r="D7906" s="384">
        <v>1815</v>
      </c>
      <c r="E7906">
        <v>0.03</v>
      </c>
      <c r="F7906">
        <v>1.09833</v>
      </c>
      <c r="G7906" s="384">
        <v>0</v>
      </c>
      <c r="H7906">
        <v>1.1007199999999999</v>
      </c>
    </row>
    <row r="7907" spans="1:10">
      <c r="A7907">
        <v>7906</v>
      </c>
      <c r="B7907" s="612">
        <v>43978.655555555553</v>
      </c>
      <c r="C7907" s="405" t="s">
        <v>2110</v>
      </c>
      <c r="D7907" s="384">
        <v>1815</v>
      </c>
      <c r="E7907">
        <v>0.03</v>
      </c>
      <c r="F7907">
        <v>1.09833</v>
      </c>
      <c r="G7907" s="384">
        <v>0</v>
      </c>
      <c r="H7907">
        <v>1.09941</v>
      </c>
    </row>
    <row r="7908" spans="1:10">
      <c r="A7908">
        <v>7917</v>
      </c>
      <c r="B7908" s="612">
        <v>43978.811805555553</v>
      </c>
      <c r="C7908" s="405" t="s">
        <v>2054</v>
      </c>
      <c r="D7908" s="384">
        <v>1815</v>
      </c>
      <c r="E7908">
        <v>0.03</v>
      </c>
      <c r="F7908">
        <v>1.09941</v>
      </c>
      <c r="G7908" s="384">
        <v>0</v>
      </c>
      <c r="H7908">
        <v>1.09941</v>
      </c>
      <c r="I7908">
        <v>3.24</v>
      </c>
      <c r="J7908" s="384">
        <v>33516.31</v>
      </c>
    </row>
    <row r="7909" spans="1:10">
      <c r="A7909">
        <v>7902</v>
      </c>
      <c r="B7909" s="612">
        <v>43978.630555555559</v>
      </c>
      <c r="C7909" s="405" t="s">
        <v>97</v>
      </c>
      <c r="D7909" s="384">
        <v>1816</v>
      </c>
      <c r="E7909">
        <v>0.02</v>
      </c>
      <c r="F7909">
        <v>1.0975299999999999</v>
      </c>
      <c r="G7909" s="384">
        <v>0</v>
      </c>
      <c r="H7909">
        <v>0</v>
      </c>
    </row>
    <row r="7910" spans="1:10">
      <c r="A7910">
        <v>7903</v>
      </c>
      <c r="B7910" s="612">
        <v>43978.630555555559</v>
      </c>
      <c r="C7910" s="405" t="s">
        <v>2110</v>
      </c>
      <c r="D7910" s="384">
        <v>1816</v>
      </c>
      <c r="E7910">
        <v>0.02</v>
      </c>
      <c r="F7910">
        <v>1.0975299999999999</v>
      </c>
      <c r="G7910" s="384">
        <v>0</v>
      </c>
      <c r="H7910">
        <v>1.09653</v>
      </c>
    </row>
    <row r="7911" spans="1:10">
      <c r="A7911">
        <v>7909</v>
      </c>
      <c r="B7911" s="612">
        <v>43978.655555555553</v>
      </c>
      <c r="C7911" s="405" t="s">
        <v>2054</v>
      </c>
      <c r="D7911" s="384">
        <v>1816</v>
      </c>
      <c r="E7911">
        <v>0.02</v>
      </c>
      <c r="F7911">
        <v>1.09653</v>
      </c>
      <c r="G7911" s="384">
        <v>0</v>
      </c>
      <c r="H7911">
        <v>1.09653</v>
      </c>
      <c r="I7911">
        <v>2</v>
      </c>
      <c r="J7911" s="384">
        <v>33518.449999999997</v>
      </c>
    </row>
    <row r="7912" spans="1:10">
      <c r="A7912">
        <v>7904</v>
      </c>
      <c r="B7912" s="612">
        <v>43978.655555555553</v>
      </c>
      <c r="C7912" s="405" t="s">
        <v>96</v>
      </c>
      <c r="D7912" s="384">
        <v>1817</v>
      </c>
      <c r="E7912">
        <v>0.05</v>
      </c>
      <c r="F7912">
        <v>1.0965800000000001</v>
      </c>
      <c r="G7912" s="384">
        <v>0</v>
      </c>
      <c r="H7912">
        <v>0</v>
      </c>
    </row>
    <row r="7913" spans="1:10">
      <c r="A7913">
        <v>7905</v>
      </c>
      <c r="B7913" s="612">
        <v>43978.655555555553</v>
      </c>
      <c r="C7913" s="405" t="s">
        <v>2110</v>
      </c>
      <c r="D7913" s="384">
        <v>1817</v>
      </c>
      <c r="E7913">
        <v>0.05</v>
      </c>
      <c r="F7913">
        <v>1.0965800000000001</v>
      </c>
      <c r="G7913" s="384">
        <v>0</v>
      </c>
      <c r="H7913">
        <v>1.09941</v>
      </c>
    </row>
    <row r="7914" spans="1:10">
      <c r="A7914">
        <v>7918</v>
      </c>
      <c r="B7914" s="612">
        <v>43978.811805555553</v>
      </c>
      <c r="C7914" s="405" t="s">
        <v>2054</v>
      </c>
      <c r="D7914" s="384">
        <v>1817</v>
      </c>
      <c r="E7914">
        <v>0.05</v>
      </c>
      <c r="F7914">
        <v>1.09941</v>
      </c>
      <c r="G7914" s="384">
        <v>0</v>
      </c>
      <c r="H7914">
        <v>1.09941</v>
      </c>
      <c r="I7914">
        <v>14.15</v>
      </c>
      <c r="J7914" s="384">
        <v>33530.46</v>
      </c>
    </row>
    <row r="7915" spans="1:10">
      <c r="A7915">
        <v>7910</v>
      </c>
      <c r="B7915" s="612">
        <v>43978.659722222219</v>
      </c>
      <c r="C7915" s="405" t="s">
        <v>97</v>
      </c>
      <c r="D7915" s="384">
        <v>1818</v>
      </c>
      <c r="E7915">
        <v>0.02</v>
      </c>
      <c r="F7915">
        <v>1.0967</v>
      </c>
      <c r="G7915" s="384">
        <v>0</v>
      </c>
      <c r="H7915">
        <v>0</v>
      </c>
    </row>
    <row r="7916" spans="1:10">
      <c r="A7916">
        <v>7911</v>
      </c>
      <c r="B7916" s="612">
        <v>43978.659722222219</v>
      </c>
      <c r="C7916" s="405" t="s">
        <v>2110</v>
      </c>
      <c r="D7916" s="384">
        <v>1818</v>
      </c>
      <c r="E7916">
        <v>0.02</v>
      </c>
      <c r="F7916">
        <v>1.0967</v>
      </c>
      <c r="G7916" s="384">
        <v>0</v>
      </c>
      <c r="H7916">
        <v>1.0956999999999999</v>
      </c>
    </row>
    <row r="7917" spans="1:10">
      <c r="A7917">
        <v>7914</v>
      </c>
      <c r="B7917" s="612">
        <v>43978.673611111109</v>
      </c>
      <c r="C7917" s="405" t="s">
        <v>2110</v>
      </c>
      <c r="D7917" s="384">
        <v>1818</v>
      </c>
      <c r="E7917">
        <v>0.02</v>
      </c>
      <c r="F7917">
        <v>1.0967</v>
      </c>
      <c r="G7917" s="384">
        <v>0</v>
      </c>
      <c r="H7917">
        <v>1.0965</v>
      </c>
    </row>
    <row r="7918" spans="1:10">
      <c r="A7918">
        <v>7922</v>
      </c>
      <c r="B7918" s="612">
        <v>43978.820138888892</v>
      </c>
      <c r="C7918" s="405" t="s">
        <v>2110</v>
      </c>
      <c r="D7918" s="384">
        <v>1818</v>
      </c>
      <c r="E7918">
        <v>0.02</v>
      </c>
      <c r="F7918">
        <v>1.0967</v>
      </c>
      <c r="G7918" s="384">
        <v>0</v>
      </c>
      <c r="H7918">
        <v>1.0975299999999999</v>
      </c>
    </row>
    <row r="7919" spans="1:10">
      <c r="A7919">
        <v>7929</v>
      </c>
      <c r="B7919" s="612">
        <v>43978.993750000001</v>
      </c>
      <c r="C7919" s="405" t="s">
        <v>2110</v>
      </c>
      <c r="D7919" s="384">
        <v>1818</v>
      </c>
      <c r="E7919">
        <v>0.02</v>
      </c>
      <c r="F7919">
        <v>1.0967</v>
      </c>
      <c r="G7919" s="384">
        <v>0</v>
      </c>
      <c r="H7919">
        <v>1.0988100000000001</v>
      </c>
    </row>
    <row r="7920" spans="1:10">
      <c r="A7920">
        <v>7936</v>
      </c>
      <c r="B7920" s="612">
        <v>43979.078472222223</v>
      </c>
      <c r="C7920" s="405" t="s">
        <v>2110</v>
      </c>
      <c r="D7920" s="384">
        <v>1818</v>
      </c>
      <c r="E7920">
        <v>0.02</v>
      </c>
      <c r="F7920">
        <v>1.0967</v>
      </c>
      <c r="G7920" s="384">
        <v>0</v>
      </c>
      <c r="H7920">
        <v>1.10015</v>
      </c>
    </row>
    <row r="7921" spans="1:10">
      <c r="A7921">
        <v>7945</v>
      </c>
      <c r="B7921" s="612">
        <v>43979.328472222223</v>
      </c>
      <c r="C7921" s="405" t="s">
        <v>2054</v>
      </c>
      <c r="D7921" s="384">
        <v>1818</v>
      </c>
      <c r="E7921">
        <v>0.02</v>
      </c>
      <c r="F7921">
        <v>1.10015</v>
      </c>
      <c r="G7921" s="384">
        <v>0</v>
      </c>
      <c r="H7921">
        <v>1.10015</v>
      </c>
      <c r="I7921">
        <v>-6.83</v>
      </c>
      <c r="J7921" s="384">
        <v>33527.39</v>
      </c>
    </row>
    <row r="7922" spans="1:10">
      <c r="A7922">
        <v>7912</v>
      </c>
      <c r="B7922" s="612">
        <v>43978.673611111109</v>
      </c>
      <c r="C7922" s="405" t="s">
        <v>97</v>
      </c>
      <c r="D7922" s="384">
        <v>1819</v>
      </c>
      <c r="E7922">
        <v>0.02</v>
      </c>
      <c r="F7922">
        <v>1.0983000000000001</v>
      </c>
      <c r="G7922" s="384">
        <v>0</v>
      </c>
      <c r="H7922">
        <v>0</v>
      </c>
    </row>
    <row r="7923" spans="1:10">
      <c r="A7923">
        <v>7913</v>
      </c>
      <c r="B7923" s="612">
        <v>43978.673611111109</v>
      </c>
      <c r="C7923" s="405" t="s">
        <v>2110</v>
      </c>
      <c r="D7923" s="384">
        <v>1819</v>
      </c>
      <c r="E7923">
        <v>0.02</v>
      </c>
      <c r="F7923">
        <v>1.0983000000000001</v>
      </c>
      <c r="G7923" s="384">
        <v>0</v>
      </c>
      <c r="H7923">
        <v>1.0965</v>
      </c>
    </row>
    <row r="7924" spans="1:10">
      <c r="A7924">
        <v>7921</v>
      </c>
      <c r="B7924" s="612">
        <v>43978.820138888892</v>
      </c>
      <c r="C7924" s="405" t="s">
        <v>2110</v>
      </c>
      <c r="D7924" s="384">
        <v>1819</v>
      </c>
      <c r="E7924">
        <v>0.02</v>
      </c>
      <c r="F7924">
        <v>1.0983000000000001</v>
      </c>
      <c r="G7924" s="384">
        <v>0</v>
      </c>
      <c r="H7924">
        <v>1.0975299999999999</v>
      </c>
    </row>
    <row r="7925" spans="1:10">
      <c r="A7925">
        <v>7928</v>
      </c>
      <c r="B7925" s="612">
        <v>43978.993750000001</v>
      </c>
      <c r="C7925" s="405" t="s">
        <v>2110</v>
      </c>
      <c r="D7925" s="384">
        <v>1819</v>
      </c>
      <c r="E7925">
        <v>0.02</v>
      </c>
      <c r="F7925">
        <v>1.0983000000000001</v>
      </c>
      <c r="G7925" s="384">
        <v>0</v>
      </c>
      <c r="H7925">
        <v>1.0988100000000001</v>
      </c>
    </row>
    <row r="7926" spans="1:10">
      <c r="A7926">
        <v>7935</v>
      </c>
      <c r="B7926" s="612">
        <v>43979.078472222223</v>
      </c>
      <c r="C7926" s="405" t="s">
        <v>2110</v>
      </c>
      <c r="D7926" s="384">
        <v>1819</v>
      </c>
      <c r="E7926">
        <v>0.02</v>
      </c>
      <c r="F7926">
        <v>1.0983000000000001</v>
      </c>
      <c r="G7926" s="384">
        <v>0</v>
      </c>
      <c r="H7926">
        <v>1.10015</v>
      </c>
    </row>
    <row r="7927" spans="1:10">
      <c r="A7927">
        <v>7946</v>
      </c>
      <c r="B7927" s="612">
        <v>43979.328472222223</v>
      </c>
      <c r="C7927" s="405" t="s">
        <v>2054</v>
      </c>
      <c r="D7927" s="384">
        <v>1819</v>
      </c>
      <c r="E7927">
        <v>0.02</v>
      </c>
      <c r="F7927">
        <v>1.10015</v>
      </c>
      <c r="G7927" s="384">
        <v>0</v>
      </c>
      <c r="H7927">
        <v>1.10015</v>
      </c>
      <c r="I7927">
        <v>-3.63</v>
      </c>
      <c r="J7927" s="384">
        <v>33523.75</v>
      </c>
    </row>
    <row r="7928" spans="1:10">
      <c r="A7928">
        <v>7919</v>
      </c>
      <c r="B7928" s="612">
        <v>43978.820138888892</v>
      </c>
      <c r="C7928" s="405" t="s">
        <v>97</v>
      </c>
      <c r="D7928" s="384">
        <v>1820</v>
      </c>
      <c r="E7928">
        <v>0.03</v>
      </c>
      <c r="F7928">
        <v>1.0999000000000001</v>
      </c>
      <c r="G7928" s="384">
        <v>0</v>
      </c>
      <c r="H7928">
        <v>0</v>
      </c>
    </row>
    <row r="7929" spans="1:10">
      <c r="A7929">
        <v>7920</v>
      </c>
      <c r="B7929" s="612">
        <v>43978.820138888892</v>
      </c>
      <c r="C7929" s="405" t="s">
        <v>2110</v>
      </c>
      <c r="D7929" s="384">
        <v>1820</v>
      </c>
      <c r="E7929">
        <v>0.03</v>
      </c>
      <c r="F7929">
        <v>1.0999000000000001</v>
      </c>
      <c r="G7929" s="384">
        <v>0</v>
      </c>
      <c r="H7929">
        <v>1.0975299999999999</v>
      </c>
    </row>
    <row r="7930" spans="1:10">
      <c r="A7930">
        <v>7927</v>
      </c>
      <c r="B7930" s="612">
        <v>43978.993750000001</v>
      </c>
      <c r="C7930" s="405" t="s">
        <v>2110</v>
      </c>
      <c r="D7930" s="384">
        <v>1820</v>
      </c>
      <c r="E7930">
        <v>0.03</v>
      </c>
      <c r="F7930">
        <v>1.0999000000000001</v>
      </c>
      <c r="G7930" s="384">
        <v>0</v>
      </c>
      <c r="H7930">
        <v>1.0988100000000001</v>
      </c>
    </row>
    <row r="7931" spans="1:10">
      <c r="A7931">
        <v>7934</v>
      </c>
      <c r="B7931" s="612">
        <v>43979.078472222223</v>
      </c>
      <c r="C7931" s="405" t="s">
        <v>2110</v>
      </c>
      <c r="D7931" s="384">
        <v>1820</v>
      </c>
      <c r="E7931">
        <v>0.03</v>
      </c>
      <c r="F7931">
        <v>1.0999000000000001</v>
      </c>
      <c r="G7931" s="384">
        <v>0</v>
      </c>
      <c r="H7931">
        <v>1.10015</v>
      </c>
    </row>
    <row r="7932" spans="1:10">
      <c r="A7932">
        <v>7947</v>
      </c>
      <c r="B7932" s="612">
        <v>43979.328472222223</v>
      </c>
      <c r="C7932" s="405" t="s">
        <v>2054</v>
      </c>
      <c r="D7932" s="384">
        <v>1820</v>
      </c>
      <c r="E7932">
        <v>0.03</v>
      </c>
      <c r="F7932">
        <v>1.10015</v>
      </c>
      <c r="G7932" s="384">
        <v>0</v>
      </c>
      <c r="H7932">
        <v>1.10015</v>
      </c>
      <c r="I7932">
        <v>-0.65</v>
      </c>
      <c r="J7932" s="384">
        <v>33523.11</v>
      </c>
    </row>
    <row r="7933" spans="1:10">
      <c r="A7933">
        <v>7923</v>
      </c>
      <c r="B7933" s="612">
        <v>43978.911111111112</v>
      </c>
      <c r="C7933" s="405" t="s">
        <v>96</v>
      </c>
      <c r="D7933" s="384">
        <v>1821</v>
      </c>
      <c r="E7933">
        <v>0.02</v>
      </c>
      <c r="F7933">
        <v>1.1008500000000001</v>
      </c>
      <c r="G7933" s="384">
        <v>0</v>
      </c>
      <c r="H7933">
        <v>0</v>
      </c>
    </row>
    <row r="7934" spans="1:10">
      <c r="A7934">
        <v>7924</v>
      </c>
      <c r="B7934" s="612">
        <v>43978.911111111112</v>
      </c>
      <c r="C7934" s="405" t="s">
        <v>2110</v>
      </c>
      <c r="D7934" s="384">
        <v>1821</v>
      </c>
      <c r="E7934">
        <v>0.02</v>
      </c>
      <c r="F7934">
        <v>1.1008500000000001</v>
      </c>
      <c r="G7934" s="384">
        <v>0</v>
      </c>
      <c r="H7934">
        <v>1.10185</v>
      </c>
    </row>
    <row r="7935" spans="1:10">
      <c r="A7935">
        <v>7930</v>
      </c>
      <c r="B7935" s="612">
        <v>43979.036111111112</v>
      </c>
      <c r="C7935" s="405" t="s">
        <v>2054</v>
      </c>
      <c r="D7935" s="384">
        <v>1821</v>
      </c>
      <c r="E7935">
        <v>0.02</v>
      </c>
      <c r="F7935">
        <v>1.10185</v>
      </c>
      <c r="G7935" s="384">
        <v>0</v>
      </c>
      <c r="H7935">
        <v>1.10185</v>
      </c>
      <c r="I7935">
        <v>1.76</v>
      </c>
      <c r="J7935" s="384">
        <v>33532.22</v>
      </c>
    </row>
    <row r="7936" spans="1:10">
      <c r="A7936">
        <v>7925</v>
      </c>
      <c r="B7936" s="612">
        <v>43978.993750000001</v>
      </c>
      <c r="C7936" s="405" t="s">
        <v>97</v>
      </c>
      <c r="D7936" s="384">
        <v>1822</v>
      </c>
      <c r="E7936">
        <v>0.05</v>
      </c>
      <c r="F7936">
        <v>1.10161</v>
      </c>
      <c r="G7936" s="384">
        <v>0</v>
      </c>
      <c r="H7936">
        <v>0</v>
      </c>
    </row>
    <row r="7937" spans="1:10">
      <c r="A7937">
        <v>7926</v>
      </c>
      <c r="B7937" s="612">
        <v>43978.993750000001</v>
      </c>
      <c r="C7937" s="405" t="s">
        <v>2110</v>
      </c>
      <c r="D7937" s="384">
        <v>1822</v>
      </c>
      <c r="E7937">
        <v>0.05</v>
      </c>
      <c r="F7937">
        <v>1.10161</v>
      </c>
      <c r="G7937" s="384">
        <v>0</v>
      </c>
      <c r="H7937">
        <v>1.0988100000000001</v>
      </c>
    </row>
    <row r="7938" spans="1:10">
      <c r="A7938">
        <v>7933</v>
      </c>
      <c r="B7938" s="612">
        <v>43979.078472222223</v>
      </c>
      <c r="C7938" s="405" t="s">
        <v>2110</v>
      </c>
      <c r="D7938" s="384">
        <v>1822</v>
      </c>
      <c r="E7938">
        <v>0.05</v>
      </c>
      <c r="F7938">
        <v>1.10161</v>
      </c>
      <c r="G7938" s="384">
        <v>0</v>
      </c>
      <c r="H7938">
        <v>1.10015</v>
      </c>
    </row>
    <row r="7939" spans="1:10">
      <c r="A7939">
        <v>7948</v>
      </c>
      <c r="B7939" s="612">
        <v>43979.328472222223</v>
      </c>
      <c r="C7939" s="405" t="s">
        <v>2054</v>
      </c>
      <c r="D7939" s="384">
        <v>1822</v>
      </c>
      <c r="E7939">
        <v>0.05</v>
      </c>
      <c r="F7939">
        <v>1.10015</v>
      </c>
      <c r="G7939" s="384">
        <v>0</v>
      </c>
      <c r="H7939">
        <v>1.10015</v>
      </c>
      <c r="I7939">
        <v>7.47</v>
      </c>
      <c r="J7939" s="384">
        <v>33530.57</v>
      </c>
    </row>
    <row r="7940" spans="1:10">
      <c r="A7940">
        <v>7931</v>
      </c>
      <c r="B7940" s="612">
        <v>43979.078472222223</v>
      </c>
      <c r="C7940" s="405" t="s">
        <v>97</v>
      </c>
      <c r="D7940" s="384">
        <v>1823</v>
      </c>
      <c r="E7940">
        <v>0.08</v>
      </c>
      <c r="F7940">
        <v>1.10341</v>
      </c>
      <c r="G7940" s="384">
        <v>0</v>
      </c>
      <c r="H7940">
        <v>0</v>
      </c>
    </row>
    <row r="7941" spans="1:10">
      <c r="A7941">
        <v>7932</v>
      </c>
      <c r="B7941" s="612">
        <v>43979.078472222223</v>
      </c>
      <c r="C7941" s="405" t="s">
        <v>2110</v>
      </c>
      <c r="D7941" s="384">
        <v>1823</v>
      </c>
      <c r="E7941">
        <v>0.08</v>
      </c>
      <c r="F7941">
        <v>1.10341</v>
      </c>
      <c r="G7941" s="384">
        <v>0</v>
      </c>
      <c r="H7941">
        <v>1.10015</v>
      </c>
    </row>
    <row r="7942" spans="1:10">
      <c r="A7942">
        <v>7949</v>
      </c>
      <c r="B7942" s="612">
        <v>43979.328472222223</v>
      </c>
      <c r="C7942" s="405" t="s">
        <v>2054</v>
      </c>
      <c r="D7942" s="384">
        <v>1823</v>
      </c>
      <c r="E7942">
        <v>0.08</v>
      </c>
      <c r="F7942">
        <v>1.10015</v>
      </c>
      <c r="G7942" s="384">
        <v>0</v>
      </c>
      <c r="H7942">
        <v>1.10015</v>
      </c>
      <c r="I7942">
        <v>26.08</v>
      </c>
      <c r="J7942" s="384">
        <v>33556.65</v>
      </c>
    </row>
    <row r="7943" spans="1:10">
      <c r="A7943">
        <v>7937</v>
      </c>
      <c r="B7943" s="612">
        <v>43979.244444444441</v>
      </c>
      <c r="C7943" s="405" t="s">
        <v>96</v>
      </c>
      <c r="D7943" s="384">
        <v>1824</v>
      </c>
      <c r="E7943">
        <v>0.02</v>
      </c>
      <c r="F7943">
        <v>1.1012299999999999</v>
      </c>
      <c r="G7943" s="384">
        <v>0</v>
      </c>
      <c r="H7943">
        <v>0</v>
      </c>
    </row>
    <row r="7944" spans="1:10">
      <c r="A7944">
        <v>7938</v>
      </c>
      <c r="B7944" s="612">
        <v>43979.244444444441</v>
      </c>
      <c r="C7944" s="405" t="s">
        <v>2110</v>
      </c>
      <c r="D7944" s="384">
        <v>1824</v>
      </c>
      <c r="E7944">
        <v>0.02</v>
      </c>
      <c r="F7944">
        <v>1.1012299999999999</v>
      </c>
      <c r="G7944" s="384">
        <v>0</v>
      </c>
      <c r="H7944">
        <v>1.10223</v>
      </c>
    </row>
    <row r="7945" spans="1:10">
      <c r="A7945">
        <v>7939</v>
      </c>
      <c r="B7945" s="612">
        <v>43979.256944444445</v>
      </c>
      <c r="C7945" s="405" t="s">
        <v>2054</v>
      </c>
      <c r="D7945" s="384">
        <v>1824</v>
      </c>
      <c r="E7945">
        <v>0.02</v>
      </c>
      <c r="F7945">
        <v>1.10223</v>
      </c>
      <c r="G7945" s="384">
        <v>0</v>
      </c>
      <c r="H7945">
        <v>1.10223</v>
      </c>
      <c r="I7945">
        <v>2</v>
      </c>
      <c r="J7945" s="384">
        <v>33534.22</v>
      </c>
    </row>
    <row r="7946" spans="1:10">
      <c r="A7946">
        <v>7940</v>
      </c>
      <c r="B7946" s="612">
        <v>43979.275694444441</v>
      </c>
      <c r="C7946" s="405" t="s">
        <v>96</v>
      </c>
      <c r="D7946" s="384">
        <v>1825</v>
      </c>
      <c r="E7946">
        <v>0.02</v>
      </c>
      <c r="F7946">
        <v>1.10232</v>
      </c>
      <c r="G7946" s="384">
        <v>0</v>
      </c>
      <c r="H7946">
        <v>0</v>
      </c>
    </row>
    <row r="7947" spans="1:10">
      <c r="A7947">
        <v>7941</v>
      </c>
      <c r="B7947" s="612">
        <v>43979.275694444441</v>
      </c>
      <c r="C7947" s="405" t="s">
        <v>2110</v>
      </c>
      <c r="D7947" s="384">
        <v>1825</v>
      </c>
      <c r="E7947">
        <v>0.02</v>
      </c>
      <c r="F7947">
        <v>1.10232</v>
      </c>
      <c r="G7947" s="384">
        <v>0</v>
      </c>
      <c r="H7947">
        <v>1.1033200000000001</v>
      </c>
    </row>
    <row r="7948" spans="1:10">
      <c r="A7948">
        <v>7944</v>
      </c>
      <c r="B7948" s="612">
        <v>43979.298611111109</v>
      </c>
      <c r="C7948" s="405" t="s">
        <v>2110</v>
      </c>
      <c r="D7948" s="384">
        <v>1825</v>
      </c>
      <c r="E7948">
        <v>0.02</v>
      </c>
      <c r="F7948">
        <v>1.10232</v>
      </c>
      <c r="G7948" s="384">
        <v>0</v>
      </c>
      <c r="H7948">
        <v>1.1025199999999999</v>
      </c>
    </row>
    <row r="7949" spans="1:10">
      <c r="A7949">
        <v>7958</v>
      </c>
      <c r="B7949" s="612">
        <v>43979.534722222219</v>
      </c>
      <c r="C7949" s="405" t="s">
        <v>2054</v>
      </c>
      <c r="D7949" s="384">
        <v>1825</v>
      </c>
      <c r="E7949">
        <v>0.02</v>
      </c>
      <c r="F7949">
        <v>1.1025199999999999</v>
      </c>
      <c r="G7949" s="384">
        <v>0</v>
      </c>
      <c r="H7949">
        <v>1.1025199999999999</v>
      </c>
      <c r="I7949">
        <v>0.4</v>
      </c>
      <c r="J7949" s="384">
        <v>33559.050000000003</v>
      </c>
    </row>
    <row r="7950" spans="1:10">
      <c r="A7950">
        <v>7942</v>
      </c>
      <c r="B7950" s="612">
        <v>43979.298611111109</v>
      </c>
      <c r="C7950" s="405" t="s">
        <v>96</v>
      </c>
      <c r="D7950" s="384">
        <v>1826</v>
      </c>
      <c r="E7950">
        <v>0.02</v>
      </c>
      <c r="F7950">
        <v>1.1007100000000001</v>
      </c>
      <c r="G7950" s="384">
        <v>0</v>
      </c>
      <c r="H7950">
        <v>0</v>
      </c>
    </row>
    <row r="7951" spans="1:10">
      <c r="A7951">
        <v>7943</v>
      </c>
      <c r="B7951" s="612">
        <v>43979.298611111109</v>
      </c>
      <c r="C7951" s="405" t="s">
        <v>2110</v>
      </c>
      <c r="D7951" s="384">
        <v>1826</v>
      </c>
      <c r="E7951">
        <v>0.02</v>
      </c>
      <c r="F7951">
        <v>1.1007100000000001</v>
      </c>
      <c r="G7951" s="384">
        <v>0</v>
      </c>
      <c r="H7951">
        <v>1.1025199999999999</v>
      </c>
    </row>
    <row r="7952" spans="1:10">
      <c r="A7952">
        <v>7959</v>
      </c>
      <c r="B7952" s="612">
        <v>43979.534722222219</v>
      </c>
      <c r="C7952" s="405" t="s">
        <v>2054</v>
      </c>
      <c r="D7952" s="384">
        <v>1826</v>
      </c>
      <c r="E7952">
        <v>0.02</v>
      </c>
      <c r="F7952">
        <v>1.1025199999999999</v>
      </c>
      <c r="G7952" s="384">
        <v>0</v>
      </c>
      <c r="H7952">
        <v>1.1025199999999999</v>
      </c>
      <c r="I7952">
        <v>3.62</v>
      </c>
      <c r="J7952" s="384">
        <v>33562.67</v>
      </c>
    </row>
    <row r="7953" spans="1:10">
      <c r="A7953">
        <v>7950</v>
      </c>
      <c r="B7953" s="612">
        <v>43979.331944444442</v>
      </c>
      <c r="C7953" s="405" t="s">
        <v>97</v>
      </c>
      <c r="D7953" s="384">
        <v>1827</v>
      </c>
      <c r="E7953">
        <v>0.02</v>
      </c>
      <c r="F7953">
        <v>1.10043</v>
      </c>
      <c r="G7953" s="384">
        <v>0</v>
      </c>
      <c r="H7953">
        <v>0</v>
      </c>
    </row>
    <row r="7954" spans="1:10">
      <c r="A7954">
        <v>7951</v>
      </c>
      <c r="B7954" s="612">
        <v>43979.331944444442</v>
      </c>
      <c r="C7954" s="405" t="s">
        <v>2110</v>
      </c>
      <c r="D7954" s="384">
        <v>1827</v>
      </c>
      <c r="E7954">
        <v>0.02</v>
      </c>
      <c r="F7954">
        <v>1.10043</v>
      </c>
      <c r="G7954" s="384">
        <v>0</v>
      </c>
      <c r="H7954">
        <v>1.0994299999999999</v>
      </c>
    </row>
    <row r="7955" spans="1:10">
      <c r="A7955">
        <v>7952</v>
      </c>
      <c r="B7955" s="612">
        <v>43979.347916666666</v>
      </c>
      <c r="C7955" s="405" t="s">
        <v>2054</v>
      </c>
      <c r="D7955" s="384">
        <v>1827</v>
      </c>
      <c r="E7955">
        <v>0.02</v>
      </c>
      <c r="F7955">
        <v>1.0994299999999999</v>
      </c>
      <c r="G7955" s="384">
        <v>0</v>
      </c>
      <c r="H7955">
        <v>1.0994299999999999</v>
      </c>
      <c r="I7955">
        <v>2</v>
      </c>
      <c r="J7955" s="384">
        <v>33558.65</v>
      </c>
    </row>
    <row r="7956" spans="1:10">
      <c r="A7956">
        <v>7953</v>
      </c>
      <c r="B7956" s="612">
        <v>43979.384027777778</v>
      </c>
      <c r="C7956" s="405" t="s">
        <v>97</v>
      </c>
      <c r="D7956" s="384">
        <v>1828</v>
      </c>
      <c r="E7956">
        <v>0.02</v>
      </c>
      <c r="F7956">
        <v>1.09998</v>
      </c>
      <c r="G7956" s="384">
        <v>0</v>
      </c>
      <c r="H7956">
        <v>0</v>
      </c>
    </row>
    <row r="7957" spans="1:10">
      <c r="A7957">
        <v>7954</v>
      </c>
      <c r="B7957" s="612">
        <v>43979.384027777778</v>
      </c>
      <c r="C7957" s="405" t="s">
        <v>2110</v>
      </c>
      <c r="D7957" s="384">
        <v>1828</v>
      </c>
      <c r="E7957">
        <v>0.02</v>
      </c>
      <c r="F7957">
        <v>1.09998</v>
      </c>
      <c r="G7957" s="384">
        <v>0</v>
      </c>
      <c r="H7957">
        <v>1.0989800000000001</v>
      </c>
    </row>
    <row r="7958" spans="1:10">
      <c r="A7958">
        <v>7957</v>
      </c>
      <c r="B7958" s="612">
        <v>43979.484722222223</v>
      </c>
      <c r="C7958" s="405" t="s">
        <v>2110</v>
      </c>
      <c r="D7958" s="384">
        <v>1828</v>
      </c>
      <c r="E7958">
        <v>0.02</v>
      </c>
      <c r="F7958">
        <v>1.09998</v>
      </c>
      <c r="G7958" s="384">
        <v>0</v>
      </c>
      <c r="H7958">
        <v>1.09978</v>
      </c>
    </row>
    <row r="7959" spans="1:10">
      <c r="A7959">
        <v>7963</v>
      </c>
      <c r="B7959" s="612">
        <v>43979.55</v>
      </c>
      <c r="C7959" s="405" t="s">
        <v>2110</v>
      </c>
      <c r="D7959" s="384">
        <v>1828</v>
      </c>
      <c r="E7959">
        <v>0.02</v>
      </c>
      <c r="F7959">
        <v>1.09998</v>
      </c>
      <c r="G7959" s="384">
        <v>0</v>
      </c>
      <c r="H7959">
        <v>1.1008100000000001</v>
      </c>
    </row>
    <row r="7960" spans="1:10">
      <c r="A7960">
        <v>7971</v>
      </c>
      <c r="B7960" s="612">
        <v>43979.59375</v>
      </c>
      <c r="C7960" s="405" t="s">
        <v>2110</v>
      </c>
      <c r="D7960" s="384">
        <v>1828</v>
      </c>
      <c r="E7960">
        <v>0.02</v>
      </c>
      <c r="F7960">
        <v>1.09998</v>
      </c>
      <c r="G7960" s="384">
        <v>0</v>
      </c>
      <c r="H7960">
        <v>1.1021099999999999</v>
      </c>
    </row>
    <row r="7961" spans="1:10">
      <c r="A7961">
        <v>7989</v>
      </c>
      <c r="B7961" s="612">
        <v>43979.657638888886</v>
      </c>
      <c r="C7961" s="405" t="s">
        <v>2110</v>
      </c>
      <c r="D7961" s="384">
        <v>1828</v>
      </c>
      <c r="E7961">
        <v>0.02</v>
      </c>
      <c r="F7961">
        <v>1.09998</v>
      </c>
      <c r="G7961" s="384">
        <v>0</v>
      </c>
      <c r="H7961">
        <v>1.1034600000000001</v>
      </c>
    </row>
    <row r="7962" spans="1:10">
      <c r="A7962">
        <v>7996</v>
      </c>
      <c r="B7962" s="612">
        <v>43979.711111111108</v>
      </c>
      <c r="C7962" s="405" t="s">
        <v>2110</v>
      </c>
      <c r="D7962" s="384">
        <v>1828</v>
      </c>
      <c r="E7962">
        <v>0.02</v>
      </c>
      <c r="F7962">
        <v>1.09998</v>
      </c>
      <c r="G7962" s="384">
        <v>0</v>
      </c>
      <c r="H7962">
        <v>1.10504</v>
      </c>
    </row>
    <row r="7963" spans="1:10">
      <c r="A7963">
        <v>8007</v>
      </c>
      <c r="B7963" s="612">
        <v>43980.238194444442</v>
      </c>
      <c r="C7963" s="405" t="s">
        <v>2110</v>
      </c>
      <c r="D7963" s="384">
        <v>1828</v>
      </c>
      <c r="E7963">
        <v>0.02</v>
      </c>
      <c r="F7963">
        <v>1.09998</v>
      </c>
      <c r="G7963" s="384">
        <v>0</v>
      </c>
      <c r="H7963">
        <v>1.1067199999999999</v>
      </c>
    </row>
    <row r="7964" spans="1:10">
      <c r="A7964">
        <v>8022</v>
      </c>
      <c r="B7964" s="612">
        <v>43980.379166666666</v>
      </c>
      <c r="C7964" s="405" t="s">
        <v>2110</v>
      </c>
      <c r="D7964" s="384">
        <v>1828</v>
      </c>
      <c r="E7964">
        <v>0.02</v>
      </c>
      <c r="F7964">
        <v>1.09998</v>
      </c>
      <c r="G7964" s="384">
        <v>0</v>
      </c>
      <c r="H7964">
        <v>1.1085199999999999</v>
      </c>
    </row>
    <row r="7965" spans="1:10">
      <c r="A7965">
        <v>8053</v>
      </c>
      <c r="B7965" s="612">
        <v>43980.728472222225</v>
      </c>
      <c r="C7965" s="405" t="s">
        <v>2054</v>
      </c>
      <c r="D7965" s="384">
        <v>1828</v>
      </c>
      <c r="E7965">
        <v>0.02</v>
      </c>
      <c r="F7965">
        <v>1.1085199999999999</v>
      </c>
      <c r="G7965" s="384">
        <v>0</v>
      </c>
      <c r="H7965">
        <v>1.1085199999999999</v>
      </c>
      <c r="I7965">
        <v>-17.059999999999999</v>
      </c>
      <c r="J7965" s="384">
        <v>33576.57</v>
      </c>
    </row>
    <row r="7966" spans="1:10">
      <c r="A7966">
        <v>7955</v>
      </c>
      <c r="B7966" s="612">
        <v>43979.484722222223</v>
      </c>
      <c r="C7966" s="405" t="s">
        <v>97</v>
      </c>
      <c r="D7966" s="384">
        <v>1829</v>
      </c>
      <c r="E7966">
        <v>0.02</v>
      </c>
      <c r="F7966">
        <v>1.10158</v>
      </c>
      <c r="G7966" s="384">
        <v>0</v>
      </c>
      <c r="H7966">
        <v>0</v>
      </c>
    </row>
    <row r="7967" spans="1:10">
      <c r="A7967">
        <v>7956</v>
      </c>
      <c r="B7967" s="612">
        <v>43979.484722222223</v>
      </c>
      <c r="C7967" s="405" t="s">
        <v>2110</v>
      </c>
      <c r="D7967" s="384">
        <v>1829</v>
      </c>
      <c r="E7967">
        <v>0.02</v>
      </c>
      <c r="F7967">
        <v>1.10158</v>
      </c>
      <c r="G7967" s="384">
        <v>0</v>
      </c>
      <c r="H7967">
        <v>1.09978</v>
      </c>
    </row>
    <row r="7968" spans="1:10">
      <c r="A7968">
        <v>7962</v>
      </c>
      <c r="B7968" s="612">
        <v>43979.55</v>
      </c>
      <c r="C7968" s="405" t="s">
        <v>2110</v>
      </c>
      <c r="D7968" s="384">
        <v>1829</v>
      </c>
      <c r="E7968">
        <v>0.02</v>
      </c>
      <c r="F7968">
        <v>1.10158</v>
      </c>
      <c r="G7968" s="384">
        <v>0</v>
      </c>
      <c r="H7968">
        <v>1.1008100000000001</v>
      </c>
    </row>
    <row r="7969" spans="1:10">
      <c r="A7969">
        <v>7970</v>
      </c>
      <c r="B7969" s="612">
        <v>43979.59375</v>
      </c>
      <c r="C7969" s="405" t="s">
        <v>2110</v>
      </c>
      <c r="D7969" s="384">
        <v>1829</v>
      </c>
      <c r="E7969">
        <v>0.02</v>
      </c>
      <c r="F7969">
        <v>1.10158</v>
      </c>
      <c r="G7969" s="384">
        <v>0</v>
      </c>
      <c r="H7969">
        <v>1.1021099999999999</v>
      </c>
    </row>
    <row r="7970" spans="1:10">
      <c r="A7970">
        <v>7988</v>
      </c>
      <c r="B7970" s="612">
        <v>43979.657638888886</v>
      </c>
      <c r="C7970" s="405" t="s">
        <v>2110</v>
      </c>
      <c r="D7970" s="384">
        <v>1829</v>
      </c>
      <c r="E7970">
        <v>0.02</v>
      </c>
      <c r="F7970">
        <v>1.10158</v>
      </c>
      <c r="G7970" s="384">
        <v>0</v>
      </c>
      <c r="H7970">
        <v>1.1034600000000001</v>
      </c>
    </row>
    <row r="7971" spans="1:10">
      <c r="A7971">
        <v>7995</v>
      </c>
      <c r="B7971" s="612">
        <v>43979.711111111108</v>
      </c>
      <c r="C7971" s="405" t="s">
        <v>2110</v>
      </c>
      <c r="D7971" s="384">
        <v>1829</v>
      </c>
      <c r="E7971">
        <v>0.02</v>
      </c>
      <c r="F7971">
        <v>1.10158</v>
      </c>
      <c r="G7971" s="384">
        <v>0</v>
      </c>
      <c r="H7971">
        <v>1.10504</v>
      </c>
    </row>
    <row r="7972" spans="1:10">
      <c r="A7972">
        <v>8006</v>
      </c>
      <c r="B7972" s="612">
        <v>43980.238194444442</v>
      </c>
      <c r="C7972" s="405" t="s">
        <v>2110</v>
      </c>
      <c r="D7972" s="384">
        <v>1829</v>
      </c>
      <c r="E7972">
        <v>0.02</v>
      </c>
      <c r="F7972">
        <v>1.10158</v>
      </c>
      <c r="G7972" s="384">
        <v>0</v>
      </c>
      <c r="H7972">
        <v>1.1067199999999999</v>
      </c>
    </row>
    <row r="7973" spans="1:10">
      <c r="A7973">
        <v>8021</v>
      </c>
      <c r="B7973" s="612">
        <v>43980.379166666666</v>
      </c>
      <c r="C7973" s="405" t="s">
        <v>2110</v>
      </c>
      <c r="D7973" s="384">
        <v>1829</v>
      </c>
      <c r="E7973">
        <v>0.02</v>
      </c>
      <c r="F7973">
        <v>1.10158</v>
      </c>
      <c r="G7973" s="384">
        <v>0</v>
      </c>
      <c r="H7973">
        <v>1.1085199999999999</v>
      </c>
    </row>
    <row r="7974" spans="1:10">
      <c r="A7974">
        <v>8054</v>
      </c>
      <c r="B7974" s="612">
        <v>43980.728472222225</v>
      </c>
      <c r="C7974" s="405" t="s">
        <v>2054</v>
      </c>
      <c r="D7974" s="384">
        <v>1829</v>
      </c>
      <c r="E7974">
        <v>0.02</v>
      </c>
      <c r="F7974">
        <v>1.1085199999999999</v>
      </c>
      <c r="G7974" s="384">
        <v>0</v>
      </c>
      <c r="H7974">
        <v>1.1085199999999999</v>
      </c>
      <c r="I7974">
        <v>-13.86</v>
      </c>
      <c r="J7974" s="384">
        <v>33562.720000000001</v>
      </c>
    </row>
    <row r="7975" spans="1:10">
      <c r="A7975">
        <v>7960</v>
      </c>
      <c r="B7975" s="612">
        <v>43979.55</v>
      </c>
      <c r="C7975" s="405" t="s">
        <v>97</v>
      </c>
      <c r="D7975" s="384">
        <v>1830</v>
      </c>
      <c r="E7975">
        <v>0.03</v>
      </c>
      <c r="F7975">
        <v>1.10318</v>
      </c>
      <c r="G7975" s="384">
        <v>0</v>
      </c>
      <c r="H7975">
        <v>0</v>
      </c>
    </row>
    <row r="7976" spans="1:10">
      <c r="A7976">
        <v>7961</v>
      </c>
      <c r="B7976" s="612">
        <v>43979.55</v>
      </c>
      <c r="C7976" s="405" t="s">
        <v>2110</v>
      </c>
      <c r="D7976" s="384">
        <v>1830</v>
      </c>
      <c r="E7976">
        <v>0.03</v>
      </c>
      <c r="F7976">
        <v>1.10318</v>
      </c>
      <c r="G7976" s="384">
        <v>0</v>
      </c>
      <c r="H7976">
        <v>1.1008100000000001</v>
      </c>
    </row>
    <row r="7977" spans="1:10">
      <c r="A7977">
        <v>7969</v>
      </c>
      <c r="B7977" s="612">
        <v>43979.59375</v>
      </c>
      <c r="C7977" s="405" t="s">
        <v>2110</v>
      </c>
      <c r="D7977" s="384">
        <v>1830</v>
      </c>
      <c r="E7977">
        <v>0.03</v>
      </c>
      <c r="F7977">
        <v>1.10318</v>
      </c>
      <c r="G7977" s="384">
        <v>0</v>
      </c>
      <c r="H7977">
        <v>1.1021099999999999</v>
      </c>
    </row>
    <row r="7978" spans="1:10">
      <c r="A7978">
        <v>7987</v>
      </c>
      <c r="B7978" s="612">
        <v>43979.657638888886</v>
      </c>
      <c r="C7978" s="405" t="s">
        <v>2110</v>
      </c>
      <c r="D7978" s="384">
        <v>1830</v>
      </c>
      <c r="E7978">
        <v>0.03</v>
      </c>
      <c r="F7978">
        <v>1.10318</v>
      </c>
      <c r="G7978" s="384">
        <v>0</v>
      </c>
      <c r="H7978">
        <v>1.1034600000000001</v>
      </c>
    </row>
    <row r="7979" spans="1:10">
      <c r="A7979">
        <v>7994</v>
      </c>
      <c r="B7979" s="612">
        <v>43979.711111111108</v>
      </c>
      <c r="C7979" s="405" t="s">
        <v>2110</v>
      </c>
      <c r="D7979" s="384">
        <v>1830</v>
      </c>
      <c r="E7979">
        <v>0.03</v>
      </c>
      <c r="F7979">
        <v>1.10318</v>
      </c>
      <c r="G7979" s="384">
        <v>0</v>
      </c>
      <c r="H7979">
        <v>1.10504</v>
      </c>
    </row>
    <row r="7980" spans="1:10">
      <c r="A7980">
        <v>8005</v>
      </c>
      <c r="B7980" s="612">
        <v>43980.238194444442</v>
      </c>
      <c r="C7980" s="405" t="s">
        <v>2110</v>
      </c>
      <c r="D7980" s="384">
        <v>1830</v>
      </c>
      <c r="E7980">
        <v>0.03</v>
      </c>
      <c r="F7980">
        <v>1.10318</v>
      </c>
      <c r="G7980" s="384">
        <v>0</v>
      </c>
      <c r="H7980">
        <v>1.1067199999999999</v>
      </c>
    </row>
    <row r="7981" spans="1:10">
      <c r="A7981">
        <v>8020</v>
      </c>
      <c r="B7981" s="612">
        <v>43980.379166666666</v>
      </c>
      <c r="C7981" s="405" t="s">
        <v>2110</v>
      </c>
      <c r="D7981" s="384">
        <v>1830</v>
      </c>
      <c r="E7981">
        <v>0.03</v>
      </c>
      <c r="F7981">
        <v>1.10318</v>
      </c>
      <c r="G7981" s="384">
        <v>0</v>
      </c>
      <c r="H7981">
        <v>1.1085199999999999</v>
      </c>
    </row>
    <row r="7982" spans="1:10">
      <c r="A7982">
        <v>8055</v>
      </c>
      <c r="B7982" s="612">
        <v>43980.728472222225</v>
      </c>
      <c r="C7982" s="405" t="s">
        <v>2054</v>
      </c>
      <c r="D7982" s="384">
        <v>1830</v>
      </c>
      <c r="E7982">
        <v>0.03</v>
      </c>
      <c r="F7982">
        <v>1.1085199999999999</v>
      </c>
      <c r="G7982" s="384">
        <v>0</v>
      </c>
      <c r="H7982">
        <v>1.1085199999999999</v>
      </c>
      <c r="I7982">
        <v>-15.99</v>
      </c>
      <c r="J7982" s="384">
        <v>33546.730000000003</v>
      </c>
    </row>
    <row r="7983" spans="1:10">
      <c r="A7983">
        <v>7964</v>
      </c>
      <c r="B7983" s="612">
        <v>43979.556250000001</v>
      </c>
      <c r="C7983" s="405" t="s">
        <v>96</v>
      </c>
      <c r="D7983" s="384">
        <v>1831</v>
      </c>
      <c r="E7983">
        <v>0.02</v>
      </c>
      <c r="F7983">
        <v>1.10361</v>
      </c>
      <c r="G7983" s="384">
        <v>0</v>
      </c>
      <c r="H7983">
        <v>0</v>
      </c>
    </row>
    <row r="7984" spans="1:10">
      <c r="A7984">
        <v>7965</v>
      </c>
      <c r="B7984" s="612">
        <v>43979.556250000001</v>
      </c>
      <c r="C7984" s="405" t="s">
        <v>2110</v>
      </c>
      <c r="D7984" s="384">
        <v>1831</v>
      </c>
      <c r="E7984">
        <v>0.02</v>
      </c>
      <c r="F7984">
        <v>1.10361</v>
      </c>
      <c r="G7984" s="384">
        <v>0</v>
      </c>
      <c r="H7984">
        <v>1.1046100000000001</v>
      </c>
    </row>
    <row r="7985" spans="1:10">
      <c r="A7985">
        <v>7966</v>
      </c>
      <c r="B7985" s="612">
        <v>43979.592361111114</v>
      </c>
      <c r="C7985" s="405" t="s">
        <v>2054</v>
      </c>
      <c r="D7985" s="384">
        <v>1831</v>
      </c>
      <c r="E7985">
        <v>0.02</v>
      </c>
      <c r="F7985">
        <v>1.1046100000000001</v>
      </c>
      <c r="G7985" s="384">
        <v>0</v>
      </c>
      <c r="H7985">
        <v>1.1046100000000001</v>
      </c>
      <c r="I7985">
        <v>2</v>
      </c>
      <c r="J7985" s="384">
        <v>33564.67</v>
      </c>
    </row>
    <row r="7986" spans="1:10">
      <c r="A7986">
        <v>7967</v>
      </c>
      <c r="B7986" s="612">
        <v>43979.59375</v>
      </c>
      <c r="C7986" s="405" t="s">
        <v>97</v>
      </c>
      <c r="D7986" s="384">
        <v>1832</v>
      </c>
      <c r="E7986">
        <v>0.05</v>
      </c>
      <c r="F7986">
        <v>1.10493</v>
      </c>
      <c r="G7986" s="384">
        <v>0</v>
      </c>
      <c r="H7986">
        <v>0</v>
      </c>
    </row>
    <row r="7987" spans="1:10">
      <c r="A7987">
        <v>7968</v>
      </c>
      <c r="B7987" s="612">
        <v>43979.59375</v>
      </c>
      <c r="C7987" s="405" t="s">
        <v>2110</v>
      </c>
      <c r="D7987" s="384">
        <v>1832</v>
      </c>
      <c r="E7987">
        <v>0.05</v>
      </c>
      <c r="F7987">
        <v>1.10493</v>
      </c>
      <c r="G7987" s="384">
        <v>0</v>
      </c>
      <c r="H7987">
        <v>1.1021099999999999</v>
      </c>
    </row>
    <row r="7988" spans="1:10">
      <c r="A7988">
        <v>7986</v>
      </c>
      <c r="B7988" s="612">
        <v>43979.657638888886</v>
      </c>
      <c r="C7988" s="405" t="s">
        <v>2110</v>
      </c>
      <c r="D7988" s="384">
        <v>1832</v>
      </c>
      <c r="E7988">
        <v>0.05</v>
      </c>
      <c r="F7988">
        <v>1.10493</v>
      </c>
      <c r="G7988" s="384">
        <v>0</v>
      </c>
      <c r="H7988">
        <v>1.1034600000000001</v>
      </c>
    </row>
    <row r="7989" spans="1:10">
      <c r="A7989">
        <v>7993</v>
      </c>
      <c r="B7989" s="612">
        <v>43979.711111111108</v>
      </c>
      <c r="C7989" s="405" t="s">
        <v>2110</v>
      </c>
      <c r="D7989" s="384">
        <v>1832</v>
      </c>
      <c r="E7989">
        <v>0.05</v>
      </c>
      <c r="F7989">
        <v>1.10493</v>
      </c>
      <c r="G7989" s="384">
        <v>0</v>
      </c>
      <c r="H7989">
        <v>1.10504</v>
      </c>
    </row>
    <row r="7990" spans="1:10">
      <c r="A7990">
        <v>8004</v>
      </c>
      <c r="B7990" s="612">
        <v>43980.238194444442</v>
      </c>
      <c r="C7990" s="405" t="s">
        <v>2110</v>
      </c>
      <c r="D7990" s="384">
        <v>1832</v>
      </c>
      <c r="E7990">
        <v>0.05</v>
      </c>
      <c r="F7990">
        <v>1.10493</v>
      </c>
      <c r="G7990" s="384">
        <v>0</v>
      </c>
      <c r="H7990">
        <v>1.1067199999999999</v>
      </c>
    </row>
    <row r="7991" spans="1:10">
      <c r="A7991">
        <v>8019</v>
      </c>
      <c r="B7991" s="612">
        <v>43980.379166666666</v>
      </c>
      <c r="C7991" s="405" t="s">
        <v>2110</v>
      </c>
      <c r="D7991" s="384">
        <v>1832</v>
      </c>
      <c r="E7991">
        <v>0.05</v>
      </c>
      <c r="F7991">
        <v>1.10493</v>
      </c>
      <c r="G7991" s="384">
        <v>0</v>
      </c>
      <c r="H7991">
        <v>1.1085199999999999</v>
      </c>
    </row>
    <row r="7992" spans="1:10">
      <c r="A7992">
        <v>8056</v>
      </c>
      <c r="B7992" s="612">
        <v>43980.728472222225</v>
      </c>
      <c r="C7992" s="405" t="s">
        <v>2054</v>
      </c>
      <c r="D7992" s="384">
        <v>1832</v>
      </c>
      <c r="E7992">
        <v>0.05</v>
      </c>
      <c r="F7992">
        <v>1.1085199999999999</v>
      </c>
      <c r="G7992" s="384">
        <v>0</v>
      </c>
      <c r="H7992">
        <v>1.1085199999999999</v>
      </c>
      <c r="I7992">
        <v>-17.89</v>
      </c>
      <c r="J7992" s="384">
        <v>33528.839999999997</v>
      </c>
    </row>
    <row r="7993" spans="1:10">
      <c r="A7993">
        <v>7972</v>
      </c>
      <c r="B7993" s="612">
        <v>43979.597222222219</v>
      </c>
      <c r="C7993" s="405" t="s">
        <v>96</v>
      </c>
      <c r="D7993" s="384">
        <v>1833</v>
      </c>
      <c r="E7993">
        <v>0.02</v>
      </c>
      <c r="F7993">
        <v>1.1046</v>
      </c>
      <c r="G7993" s="384">
        <v>0</v>
      </c>
      <c r="H7993">
        <v>0</v>
      </c>
    </row>
    <row r="7994" spans="1:10">
      <c r="A7994">
        <v>7973</v>
      </c>
      <c r="B7994" s="612">
        <v>43979.597222222219</v>
      </c>
      <c r="C7994" s="405" t="s">
        <v>2110</v>
      </c>
      <c r="D7994" s="384">
        <v>1833</v>
      </c>
      <c r="E7994">
        <v>0.02</v>
      </c>
      <c r="F7994">
        <v>1.1046</v>
      </c>
      <c r="G7994" s="384">
        <v>0</v>
      </c>
      <c r="H7994">
        <v>1.1055999999999999</v>
      </c>
    </row>
    <row r="7995" spans="1:10">
      <c r="A7995">
        <v>7974</v>
      </c>
      <c r="B7995" s="612">
        <v>43979.602083333331</v>
      </c>
      <c r="C7995" s="405" t="s">
        <v>2054</v>
      </c>
      <c r="D7995" s="384">
        <v>1833</v>
      </c>
      <c r="E7995">
        <v>0.02</v>
      </c>
      <c r="F7995">
        <v>1.1055999999999999</v>
      </c>
      <c r="G7995" s="384">
        <v>0</v>
      </c>
      <c r="H7995">
        <v>1.1055999999999999</v>
      </c>
      <c r="I7995">
        <v>2</v>
      </c>
      <c r="J7995" s="384">
        <v>33566.67</v>
      </c>
    </row>
    <row r="7996" spans="1:10">
      <c r="A7996">
        <v>7975</v>
      </c>
      <c r="B7996" s="612">
        <v>43979.609722222223</v>
      </c>
      <c r="C7996" s="405" t="s">
        <v>96</v>
      </c>
      <c r="D7996" s="384">
        <v>1834</v>
      </c>
      <c r="E7996">
        <v>0.02</v>
      </c>
      <c r="F7996">
        <v>1.1049599999999999</v>
      </c>
      <c r="G7996" s="384">
        <v>0</v>
      </c>
      <c r="H7996">
        <v>0</v>
      </c>
    </row>
    <row r="7997" spans="1:10">
      <c r="A7997">
        <v>7976</v>
      </c>
      <c r="B7997" s="612">
        <v>43979.609722222223</v>
      </c>
      <c r="C7997" s="405" t="s">
        <v>2110</v>
      </c>
      <c r="D7997" s="384">
        <v>1834</v>
      </c>
      <c r="E7997">
        <v>0.02</v>
      </c>
      <c r="F7997">
        <v>1.1049599999999999</v>
      </c>
      <c r="G7997" s="384">
        <v>0</v>
      </c>
      <c r="H7997">
        <v>1.1059600000000001</v>
      </c>
    </row>
    <row r="7998" spans="1:10">
      <c r="A7998">
        <v>7977</v>
      </c>
      <c r="B7998" s="612">
        <v>43979.621527777781</v>
      </c>
      <c r="C7998" s="405" t="s">
        <v>2054</v>
      </c>
      <c r="D7998" s="384">
        <v>1834</v>
      </c>
      <c r="E7998">
        <v>0.02</v>
      </c>
      <c r="F7998">
        <v>1.1059600000000001</v>
      </c>
      <c r="G7998" s="384">
        <v>0</v>
      </c>
      <c r="H7998">
        <v>1.1059600000000001</v>
      </c>
      <c r="I7998">
        <v>2</v>
      </c>
      <c r="J7998" s="384">
        <v>33568.67</v>
      </c>
    </row>
    <row r="7999" spans="1:10">
      <c r="A7999">
        <v>7978</v>
      </c>
      <c r="B7999" s="612">
        <v>43979.62777777778</v>
      </c>
      <c r="C7999" s="405" t="s">
        <v>96</v>
      </c>
      <c r="D7999" s="384">
        <v>1835</v>
      </c>
      <c r="E7999">
        <v>0.02</v>
      </c>
      <c r="F7999">
        <v>1.10527</v>
      </c>
      <c r="G7999" s="384">
        <v>0</v>
      </c>
      <c r="H7999">
        <v>0</v>
      </c>
    </row>
    <row r="8000" spans="1:10">
      <c r="A8000">
        <v>7979</v>
      </c>
      <c r="B8000" s="612">
        <v>43979.62777777778</v>
      </c>
      <c r="C8000" s="405" t="s">
        <v>2110</v>
      </c>
      <c r="D8000" s="384">
        <v>1835</v>
      </c>
      <c r="E8000">
        <v>0.02</v>
      </c>
      <c r="F8000">
        <v>1.10527</v>
      </c>
      <c r="G8000" s="384">
        <v>0</v>
      </c>
      <c r="H8000">
        <v>1.1062700000000001</v>
      </c>
    </row>
    <row r="8001" spans="1:10">
      <c r="A8001">
        <v>7980</v>
      </c>
      <c r="B8001" s="612">
        <v>43979.637499999997</v>
      </c>
      <c r="C8001" s="405" t="s">
        <v>2054</v>
      </c>
      <c r="D8001" s="384">
        <v>1835</v>
      </c>
      <c r="E8001">
        <v>0.02</v>
      </c>
      <c r="F8001">
        <v>1.1062700000000001</v>
      </c>
      <c r="G8001" s="384">
        <v>0</v>
      </c>
      <c r="H8001">
        <v>1.1062700000000001</v>
      </c>
      <c r="I8001">
        <v>2</v>
      </c>
      <c r="J8001" s="384">
        <v>33570.67</v>
      </c>
    </row>
    <row r="8002" spans="1:10">
      <c r="A8002">
        <v>7981</v>
      </c>
      <c r="B8002" s="612">
        <v>43979.640972222223</v>
      </c>
      <c r="C8002" s="405" t="s">
        <v>96</v>
      </c>
      <c r="D8002" s="384">
        <v>1836</v>
      </c>
      <c r="E8002">
        <v>0.02</v>
      </c>
      <c r="F8002">
        <v>1.1056900000000001</v>
      </c>
      <c r="G8002" s="384">
        <v>0</v>
      </c>
      <c r="H8002">
        <v>0</v>
      </c>
    </row>
    <row r="8003" spans="1:10">
      <c r="A8003">
        <v>7982</v>
      </c>
      <c r="B8003" s="612">
        <v>43979.640972222223</v>
      </c>
      <c r="C8003" s="405" t="s">
        <v>2110</v>
      </c>
      <c r="D8003" s="384">
        <v>1836</v>
      </c>
      <c r="E8003">
        <v>0.02</v>
      </c>
      <c r="F8003">
        <v>1.1056900000000001</v>
      </c>
      <c r="G8003" s="384">
        <v>0</v>
      </c>
      <c r="H8003">
        <v>1.10669</v>
      </c>
    </row>
    <row r="8004" spans="1:10">
      <c r="A8004">
        <v>7983</v>
      </c>
      <c r="B8004" s="612">
        <v>43979.657638888886</v>
      </c>
      <c r="C8004" s="405" t="s">
        <v>2054</v>
      </c>
      <c r="D8004" s="384">
        <v>1836</v>
      </c>
      <c r="E8004">
        <v>0.02</v>
      </c>
      <c r="F8004">
        <v>1.10669</v>
      </c>
      <c r="G8004" s="384">
        <v>0</v>
      </c>
      <c r="H8004">
        <v>1.10669</v>
      </c>
      <c r="I8004">
        <v>2</v>
      </c>
      <c r="J8004" s="384">
        <v>33572.67</v>
      </c>
    </row>
    <row r="8005" spans="1:10">
      <c r="A8005">
        <v>7984</v>
      </c>
      <c r="B8005" s="612">
        <v>43979.657638888886</v>
      </c>
      <c r="C8005" s="405" t="s">
        <v>97</v>
      </c>
      <c r="D8005" s="384">
        <v>1837</v>
      </c>
      <c r="E8005">
        <v>0.08</v>
      </c>
      <c r="F8005">
        <v>1.10673</v>
      </c>
      <c r="G8005" s="384">
        <v>0</v>
      </c>
      <c r="H8005">
        <v>0</v>
      </c>
    </row>
    <row r="8006" spans="1:10">
      <c r="A8006">
        <v>7985</v>
      </c>
      <c r="B8006" s="612">
        <v>43979.657638888886</v>
      </c>
      <c r="C8006" s="405" t="s">
        <v>2110</v>
      </c>
      <c r="D8006" s="384">
        <v>1837</v>
      </c>
      <c r="E8006">
        <v>0.08</v>
      </c>
      <c r="F8006">
        <v>1.10673</v>
      </c>
      <c r="G8006" s="384">
        <v>0</v>
      </c>
      <c r="H8006">
        <v>1.1034600000000001</v>
      </c>
    </row>
    <row r="8007" spans="1:10">
      <c r="A8007">
        <v>7992</v>
      </c>
      <c r="B8007" s="612">
        <v>43979.711111111108</v>
      </c>
      <c r="C8007" s="405" t="s">
        <v>2110</v>
      </c>
      <c r="D8007" s="384">
        <v>1837</v>
      </c>
      <c r="E8007">
        <v>0.08</v>
      </c>
      <c r="F8007">
        <v>1.10673</v>
      </c>
      <c r="G8007" s="384">
        <v>0</v>
      </c>
      <c r="H8007">
        <v>1.10504</v>
      </c>
    </row>
    <row r="8008" spans="1:10">
      <c r="A8008">
        <v>8003</v>
      </c>
      <c r="B8008" s="612">
        <v>43980.238194444442</v>
      </c>
      <c r="C8008" s="405" t="s">
        <v>2110</v>
      </c>
      <c r="D8008" s="384">
        <v>1837</v>
      </c>
      <c r="E8008">
        <v>0.08</v>
      </c>
      <c r="F8008">
        <v>1.10673</v>
      </c>
      <c r="G8008" s="384">
        <v>0</v>
      </c>
      <c r="H8008">
        <v>1.1067199999999999</v>
      </c>
    </row>
    <row r="8009" spans="1:10">
      <c r="A8009">
        <v>8018</v>
      </c>
      <c r="B8009" s="612">
        <v>43980.379166666666</v>
      </c>
      <c r="C8009" s="405" t="s">
        <v>2110</v>
      </c>
      <c r="D8009" s="384">
        <v>1837</v>
      </c>
      <c r="E8009">
        <v>0.08</v>
      </c>
      <c r="F8009">
        <v>1.10673</v>
      </c>
      <c r="G8009" s="384">
        <v>0</v>
      </c>
      <c r="H8009">
        <v>1.1085199999999999</v>
      </c>
    </row>
    <row r="8010" spans="1:10">
      <c r="A8010">
        <v>8057</v>
      </c>
      <c r="B8010" s="612">
        <v>43980.728472222225</v>
      </c>
      <c r="C8010" s="405" t="s">
        <v>2054</v>
      </c>
      <c r="D8010" s="384">
        <v>1837</v>
      </c>
      <c r="E8010">
        <v>0.08</v>
      </c>
      <c r="F8010">
        <v>1.1085199999999999</v>
      </c>
      <c r="G8010" s="384">
        <v>0</v>
      </c>
      <c r="H8010">
        <v>1.1085199999999999</v>
      </c>
      <c r="I8010">
        <v>-14.23</v>
      </c>
      <c r="J8010" s="384">
        <v>33514.61</v>
      </c>
    </row>
    <row r="8011" spans="1:10">
      <c r="A8011">
        <v>7990</v>
      </c>
      <c r="B8011" s="612">
        <v>43979.711111111108</v>
      </c>
      <c r="C8011" s="405" t="s">
        <v>97</v>
      </c>
      <c r="D8011" s="384">
        <v>1838</v>
      </c>
      <c r="E8011">
        <v>0.14000000000000001</v>
      </c>
      <c r="F8011">
        <v>1.1086499999999999</v>
      </c>
      <c r="G8011" s="384">
        <v>0</v>
      </c>
      <c r="H8011">
        <v>0</v>
      </c>
    </row>
    <row r="8012" spans="1:10">
      <c r="A8012">
        <v>7991</v>
      </c>
      <c r="B8012" s="612">
        <v>43979.711111111108</v>
      </c>
      <c r="C8012" s="405" t="s">
        <v>2110</v>
      </c>
      <c r="D8012" s="384">
        <v>1838</v>
      </c>
      <c r="E8012">
        <v>0.14000000000000001</v>
      </c>
      <c r="F8012">
        <v>1.1086499999999999</v>
      </c>
      <c r="G8012" s="384">
        <v>0</v>
      </c>
      <c r="H8012">
        <v>1.10504</v>
      </c>
    </row>
    <row r="8013" spans="1:10">
      <c r="A8013">
        <v>8002</v>
      </c>
      <c r="B8013" s="612">
        <v>43980.238194444442</v>
      </c>
      <c r="C8013" s="405" t="s">
        <v>2110</v>
      </c>
      <c r="D8013" s="384">
        <v>1838</v>
      </c>
      <c r="E8013">
        <v>0.14000000000000001</v>
      </c>
      <c r="F8013">
        <v>1.1086499999999999</v>
      </c>
      <c r="G8013" s="384">
        <v>0</v>
      </c>
      <c r="H8013">
        <v>1.1067199999999999</v>
      </c>
    </row>
    <row r="8014" spans="1:10">
      <c r="A8014">
        <v>8017</v>
      </c>
      <c r="B8014" s="612">
        <v>43980.379166666666</v>
      </c>
      <c r="C8014" s="405" t="s">
        <v>2110</v>
      </c>
      <c r="D8014" s="384">
        <v>1838</v>
      </c>
      <c r="E8014">
        <v>0.14000000000000001</v>
      </c>
      <c r="F8014">
        <v>1.1086499999999999</v>
      </c>
      <c r="G8014" s="384">
        <v>0</v>
      </c>
      <c r="H8014">
        <v>1.1085199999999999</v>
      </c>
    </row>
    <row r="8015" spans="1:10">
      <c r="A8015">
        <v>8058</v>
      </c>
      <c r="B8015" s="612">
        <v>43980.728472222225</v>
      </c>
      <c r="C8015" s="405" t="s">
        <v>2054</v>
      </c>
      <c r="D8015" s="384">
        <v>1838</v>
      </c>
      <c r="E8015">
        <v>0.14000000000000001</v>
      </c>
      <c r="F8015">
        <v>1.1085199999999999</v>
      </c>
      <c r="G8015" s="384">
        <v>0</v>
      </c>
      <c r="H8015">
        <v>1.1085199999999999</v>
      </c>
      <c r="I8015">
        <v>1.98</v>
      </c>
      <c r="J8015" s="384">
        <v>33516.58</v>
      </c>
    </row>
    <row r="8016" spans="1:10">
      <c r="A8016">
        <v>7997</v>
      </c>
      <c r="B8016" s="612">
        <v>43979.724305555559</v>
      </c>
      <c r="C8016" s="405" t="s">
        <v>96</v>
      </c>
      <c r="D8016" s="384">
        <v>1839</v>
      </c>
      <c r="E8016">
        <v>0.02</v>
      </c>
      <c r="F8016">
        <v>1.10842</v>
      </c>
      <c r="G8016" s="384">
        <v>0</v>
      </c>
      <c r="H8016">
        <v>0</v>
      </c>
    </row>
    <row r="8017" spans="1:10">
      <c r="A8017">
        <v>7998</v>
      </c>
      <c r="B8017" s="612">
        <v>43979.724305555559</v>
      </c>
      <c r="C8017" s="405" t="s">
        <v>2110</v>
      </c>
      <c r="D8017" s="384">
        <v>1839</v>
      </c>
      <c r="E8017">
        <v>0.02</v>
      </c>
      <c r="F8017">
        <v>1.10842</v>
      </c>
      <c r="G8017" s="384">
        <v>0</v>
      </c>
      <c r="H8017">
        <v>1.1094200000000001</v>
      </c>
    </row>
    <row r="8018" spans="1:10">
      <c r="A8018">
        <v>7999</v>
      </c>
      <c r="B8018" s="612">
        <v>43980.178472222222</v>
      </c>
      <c r="C8018" s="405" t="s">
        <v>2054</v>
      </c>
      <c r="D8018" s="384">
        <v>1839</v>
      </c>
      <c r="E8018">
        <v>0.02</v>
      </c>
      <c r="F8018">
        <v>1.1094200000000001</v>
      </c>
      <c r="G8018" s="384">
        <v>0</v>
      </c>
      <c r="H8018">
        <v>1.1094200000000001</v>
      </c>
      <c r="I8018">
        <v>1.92</v>
      </c>
      <c r="J8018" s="384">
        <v>33574.589999999997</v>
      </c>
    </row>
    <row r="8019" spans="1:10">
      <c r="A8019">
        <v>8000</v>
      </c>
      <c r="B8019" s="612">
        <v>43980.238194444442</v>
      </c>
      <c r="C8019" s="405" t="s">
        <v>97</v>
      </c>
      <c r="D8019" s="384">
        <v>1840</v>
      </c>
      <c r="E8019">
        <v>0.23</v>
      </c>
      <c r="F8019">
        <v>1.1106499999999999</v>
      </c>
      <c r="G8019" s="384">
        <v>0</v>
      </c>
      <c r="H8019">
        <v>0</v>
      </c>
    </row>
    <row r="8020" spans="1:10">
      <c r="A8020">
        <v>8001</v>
      </c>
      <c r="B8020" s="612">
        <v>43980.238194444442</v>
      </c>
      <c r="C8020" s="405" t="s">
        <v>2110</v>
      </c>
      <c r="D8020" s="384">
        <v>1840</v>
      </c>
      <c r="E8020">
        <v>0.23</v>
      </c>
      <c r="F8020">
        <v>1.1106499999999999</v>
      </c>
      <c r="G8020" s="384">
        <v>0</v>
      </c>
      <c r="H8020">
        <v>1.1067199999999999</v>
      </c>
    </row>
    <row r="8021" spans="1:10">
      <c r="A8021">
        <v>8016</v>
      </c>
      <c r="B8021" s="612">
        <v>43980.379166666666</v>
      </c>
      <c r="C8021" s="405" t="s">
        <v>2110</v>
      </c>
      <c r="D8021" s="384">
        <v>1840</v>
      </c>
      <c r="E8021">
        <v>0.23</v>
      </c>
      <c r="F8021">
        <v>1.1106499999999999</v>
      </c>
      <c r="G8021" s="384">
        <v>0</v>
      </c>
      <c r="H8021">
        <v>1.1085199999999999</v>
      </c>
    </row>
    <row r="8022" spans="1:10">
      <c r="A8022">
        <v>8059</v>
      </c>
      <c r="B8022" s="612">
        <v>43980.728472222225</v>
      </c>
      <c r="C8022" s="405" t="s">
        <v>2054</v>
      </c>
      <c r="D8022" s="384">
        <v>1840</v>
      </c>
      <c r="E8022">
        <v>0.23</v>
      </c>
      <c r="F8022">
        <v>1.1085199999999999</v>
      </c>
      <c r="G8022" s="384">
        <v>0</v>
      </c>
      <c r="H8022">
        <v>1.1085199999999999</v>
      </c>
      <c r="I8022">
        <v>48.99</v>
      </c>
      <c r="J8022" s="384">
        <v>33565.57</v>
      </c>
    </row>
    <row r="8023" spans="1:10">
      <c r="A8023">
        <v>8008</v>
      </c>
      <c r="B8023" s="612">
        <v>43980.245833333334</v>
      </c>
      <c r="C8023" s="405" t="s">
        <v>96</v>
      </c>
      <c r="D8023" s="384">
        <v>1841</v>
      </c>
      <c r="E8023">
        <v>0.02</v>
      </c>
      <c r="F8023">
        <v>1.1105</v>
      </c>
      <c r="G8023" s="384">
        <v>0</v>
      </c>
      <c r="H8023">
        <v>0</v>
      </c>
    </row>
    <row r="8024" spans="1:10">
      <c r="A8024">
        <v>8009</v>
      </c>
      <c r="B8024" s="612">
        <v>43980.245833333334</v>
      </c>
      <c r="C8024" s="405" t="s">
        <v>2110</v>
      </c>
      <c r="D8024" s="384">
        <v>1841</v>
      </c>
      <c r="E8024">
        <v>0.02</v>
      </c>
      <c r="F8024">
        <v>1.1105</v>
      </c>
      <c r="G8024" s="384">
        <v>0</v>
      </c>
      <c r="H8024">
        <v>1.1114999999999999</v>
      </c>
    </row>
    <row r="8025" spans="1:10">
      <c r="A8025">
        <v>8010</v>
      </c>
      <c r="B8025" s="612">
        <v>43980.365972222222</v>
      </c>
      <c r="C8025" s="405" t="s">
        <v>2054</v>
      </c>
      <c r="D8025" s="384">
        <v>1841</v>
      </c>
      <c r="E8025">
        <v>0.02</v>
      </c>
      <c r="F8025">
        <v>1.1114999999999999</v>
      </c>
      <c r="G8025" s="384">
        <v>0</v>
      </c>
      <c r="H8025">
        <v>1.1114999999999999</v>
      </c>
      <c r="I8025">
        <v>2</v>
      </c>
      <c r="J8025" s="384">
        <v>33576.589999999997</v>
      </c>
    </row>
    <row r="8026" spans="1:10">
      <c r="A8026">
        <v>8011</v>
      </c>
      <c r="B8026" s="612">
        <v>43980.368750000001</v>
      </c>
      <c r="C8026" s="405" t="s">
        <v>96</v>
      </c>
      <c r="D8026" s="384">
        <v>1842</v>
      </c>
      <c r="E8026">
        <v>0.02</v>
      </c>
      <c r="F8026">
        <v>1.11114</v>
      </c>
      <c r="G8026" s="384">
        <v>0</v>
      </c>
      <c r="H8026">
        <v>0</v>
      </c>
    </row>
    <row r="8027" spans="1:10">
      <c r="A8027">
        <v>8012</v>
      </c>
      <c r="B8027" s="612">
        <v>43980.368750000001</v>
      </c>
      <c r="C8027" s="405" t="s">
        <v>2110</v>
      </c>
      <c r="D8027" s="384">
        <v>1842</v>
      </c>
      <c r="E8027">
        <v>0.02</v>
      </c>
      <c r="F8027">
        <v>1.11114</v>
      </c>
      <c r="G8027" s="384">
        <v>0</v>
      </c>
      <c r="H8027">
        <v>1.1121399999999999</v>
      </c>
    </row>
    <row r="8028" spans="1:10">
      <c r="A8028">
        <v>8013</v>
      </c>
      <c r="B8028" s="612">
        <v>43980.378472222219</v>
      </c>
      <c r="C8028" s="405" t="s">
        <v>2054</v>
      </c>
      <c r="D8028" s="384">
        <v>1842</v>
      </c>
      <c r="E8028">
        <v>0.02</v>
      </c>
      <c r="F8028">
        <v>1.1121399999999999</v>
      </c>
      <c r="G8028" s="384">
        <v>0</v>
      </c>
      <c r="H8028">
        <v>1.1121399999999999</v>
      </c>
      <c r="I8028">
        <v>2</v>
      </c>
      <c r="J8028" s="384">
        <v>33578.589999999997</v>
      </c>
    </row>
    <row r="8029" spans="1:10">
      <c r="A8029">
        <v>8014</v>
      </c>
      <c r="B8029" s="612">
        <v>43980.379166666666</v>
      </c>
      <c r="C8029" s="405" t="s">
        <v>97</v>
      </c>
      <c r="D8029" s="384">
        <v>1843</v>
      </c>
      <c r="E8029">
        <v>0.38</v>
      </c>
      <c r="F8029">
        <v>1.11277</v>
      </c>
      <c r="G8029" s="384">
        <v>0</v>
      </c>
      <c r="H8029">
        <v>0</v>
      </c>
    </row>
    <row r="8030" spans="1:10">
      <c r="A8030">
        <v>8015</v>
      </c>
      <c r="B8030" s="612">
        <v>43980.379166666666</v>
      </c>
      <c r="C8030" s="405" t="s">
        <v>2110</v>
      </c>
      <c r="D8030" s="384">
        <v>1843</v>
      </c>
      <c r="E8030">
        <v>0.38</v>
      </c>
      <c r="F8030">
        <v>1.11277</v>
      </c>
      <c r="G8030" s="384">
        <v>0</v>
      </c>
      <c r="H8030">
        <v>1.1085199999999999</v>
      </c>
    </row>
    <row r="8031" spans="1:10">
      <c r="A8031">
        <v>8060</v>
      </c>
      <c r="B8031" s="612">
        <v>43980.728472222225</v>
      </c>
      <c r="C8031" s="405" t="s">
        <v>2054</v>
      </c>
      <c r="D8031" s="384">
        <v>1843</v>
      </c>
      <c r="E8031">
        <v>0.38</v>
      </c>
      <c r="F8031">
        <v>1.1085199999999999</v>
      </c>
      <c r="G8031" s="384">
        <v>0</v>
      </c>
      <c r="H8031">
        <v>1.1085199999999999</v>
      </c>
      <c r="I8031">
        <v>161.5</v>
      </c>
      <c r="J8031" s="384">
        <v>33727.07</v>
      </c>
    </row>
    <row r="8032" spans="1:10">
      <c r="A8032">
        <v>8023</v>
      </c>
      <c r="B8032" s="612">
        <v>43980.398611111108</v>
      </c>
      <c r="C8032" s="405" t="s">
        <v>96</v>
      </c>
      <c r="D8032" s="384">
        <v>1844</v>
      </c>
      <c r="E8032">
        <v>0.02</v>
      </c>
      <c r="F8032">
        <v>1.11293</v>
      </c>
      <c r="G8032" s="384">
        <v>0</v>
      </c>
      <c r="H8032">
        <v>0</v>
      </c>
    </row>
    <row r="8033" spans="1:10">
      <c r="A8033">
        <v>8024</v>
      </c>
      <c r="B8033" s="612">
        <v>43980.398611111108</v>
      </c>
      <c r="C8033" s="405" t="s">
        <v>2110</v>
      </c>
      <c r="D8033" s="384">
        <v>1844</v>
      </c>
      <c r="E8033">
        <v>0.02</v>
      </c>
      <c r="F8033">
        <v>1.11293</v>
      </c>
      <c r="G8033" s="384">
        <v>0</v>
      </c>
      <c r="H8033">
        <v>1.1139300000000001</v>
      </c>
    </row>
    <row r="8034" spans="1:10">
      <c r="A8034">
        <v>8025</v>
      </c>
      <c r="B8034" s="612">
        <v>43980.421527777777</v>
      </c>
      <c r="C8034" s="405" t="s">
        <v>2054</v>
      </c>
      <c r="D8034" s="384">
        <v>1844</v>
      </c>
      <c r="E8034">
        <v>0.02</v>
      </c>
      <c r="F8034">
        <v>1.1139300000000001</v>
      </c>
      <c r="G8034" s="384">
        <v>0</v>
      </c>
      <c r="H8034">
        <v>1.1139300000000001</v>
      </c>
      <c r="I8034">
        <v>2</v>
      </c>
      <c r="J8034" s="384">
        <v>33580.589999999997</v>
      </c>
    </row>
    <row r="8035" spans="1:10">
      <c r="A8035">
        <v>8026</v>
      </c>
      <c r="B8035" s="612">
        <v>43980.427083333336</v>
      </c>
      <c r="C8035" s="405" t="s">
        <v>96</v>
      </c>
      <c r="D8035" s="384">
        <v>1845</v>
      </c>
      <c r="E8035">
        <v>0.02</v>
      </c>
      <c r="F8035">
        <v>1.1133500000000001</v>
      </c>
      <c r="G8035" s="384">
        <v>0</v>
      </c>
      <c r="H8035">
        <v>0</v>
      </c>
    </row>
    <row r="8036" spans="1:10">
      <c r="A8036">
        <v>8027</v>
      </c>
      <c r="B8036" s="612">
        <v>43980.427083333336</v>
      </c>
      <c r="C8036" s="405" t="s">
        <v>2110</v>
      </c>
      <c r="D8036" s="384">
        <v>1845</v>
      </c>
      <c r="E8036">
        <v>0.02</v>
      </c>
      <c r="F8036">
        <v>1.1133500000000001</v>
      </c>
      <c r="G8036" s="384">
        <v>0</v>
      </c>
      <c r="H8036">
        <v>1.11435</v>
      </c>
    </row>
    <row r="8037" spans="1:10">
      <c r="A8037">
        <v>8028</v>
      </c>
      <c r="B8037" s="612">
        <v>43980.512499999997</v>
      </c>
      <c r="C8037" s="405" t="s">
        <v>2054</v>
      </c>
      <c r="D8037" s="384">
        <v>1845</v>
      </c>
      <c r="E8037">
        <v>0.02</v>
      </c>
      <c r="F8037">
        <v>1.11435</v>
      </c>
      <c r="G8037" s="384">
        <v>0</v>
      </c>
      <c r="H8037">
        <v>1.11435</v>
      </c>
      <c r="I8037">
        <v>2</v>
      </c>
      <c r="J8037" s="384">
        <v>33582.589999999997</v>
      </c>
    </row>
    <row r="8038" spans="1:10">
      <c r="A8038">
        <v>8029</v>
      </c>
      <c r="B8038" s="612">
        <v>43980.517361111109</v>
      </c>
      <c r="C8038" s="405" t="s">
        <v>96</v>
      </c>
      <c r="D8038" s="384">
        <v>1846</v>
      </c>
      <c r="E8038">
        <v>0.02</v>
      </c>
      <c r="F8038">
        <v>1.1140000000000001</v>
      </c>
      <c r="G8038" s="384">
        <v>0</v>
      </c>
      <c r="H8038">
        <v>0</v>
      </c>
    </row>
    <row r="8039" spans="1:10">
      <c r="A8039">
        <v>8030</v>
      </c>
      <c r="B8039" s="612">
        <v>43980.517361111109</v>
      </c>
      <c r="C8039" s="405" t="s">
        <v>2110</v>
      </c>
      <c r="D8039" s="384">
        <v>1846</v>
      </c>
      <c r="E8039">
        <v>0.02</v>
      </c>
      <c r="F8039">
        <v>1.1140000000000001</v>
      </c>
      <c r="G8039" s="384">
        <v>0</v>
      </c>
      <c r="H8039">
        <v>1.115</v>
      </c>
    </row>
    <row r="8040" spans="1:10">
      <c r="A8040">
        <v>8033</v>
      </c>
      <c r="B8040" s="612">
        <v>43980.543055555558</v>
      </c>
      <c r="C8040" s="405" t="s">
        <v>2110</v>
      </c>
      <c r="D8040" s="384">
        <v>1846</v>
      </c>
      <c r="E8040">
        <v>0.02</v>
      </c>
      <c r="F8040">
        <v>1.1140000000000001</v>
      </c>
      <c r="G8040" s="384">
        <v>0</v>
      </c>
      <c r="H8040">
        <v>1.11419</v>
      </c>
    </row>
    <row r="8041" spans="1:10">
      <c r="A8041">
        <v>8037</v>
      </c>
      <c r="B8041" s="612">
        <v>43980.549305555556</v>
      </c>
      <c r="C8041" s="405" t="s">
        <v>2110</v>
      </c>
      <c r="D8041" s="384">
        <v>1846</v>
      </c>
      <c r="E8041">
        <v>0.02</v>
      </c>
      <c r="F8041">
        <v>1.1140000000000001</v>
      </c>
      <c r="G8041" s="384">
        <v>0</v>
      </c>
      <c r="H8041">
        <v>1.1131599999999999</v>
      </c>
    </row>
    <row r="8042" spans="1:10">
      <c r="A8042">
        <v>8038</v>
      </c>
      <c r="B8042" s="612">
        <v>43980.59097222222</v>
      </c>
      <c r="C8042" s="405" t="s">
        <v>2054</v>
      </c>
      <c r="D8042" s="384">
        <v>1846</v>
      </c>
      <c r="E8042">
        <v>0.02</v>
      </c>
      <c r="F8042">
        <v>1.1131599999999999</v>
      </c>
      <c r="G8042" s="384">
        <v>0</v>
      </c>
      <c r="H8042">
        <v>1.1131599999999999</v>
      </c>
      <c r="I8042">
        <v>-1.68</v>
      </c>
      <c r="J8042" s="384">
        <v>33580.910000000003</v>
      </c>
    </row>
    <row r="8043" spans="1:10">
      <c r="A8043">
        <v>8031</v>
      </c>
      <c r="B8043" s="612">
        <v>43980.543055555558</v>
      </c>
      <c r="C8043" s="405" t="s">
        <v>96</v>
      </c>
      <c r="D8043" s="384">
        <v>1847</v>
      </c>
      <c r="E8043">
        <v>0.02</v>
      </c>
      <c r="F8043">
        <v>1.1123799999999999</v>
      </c>
      <c r="G8043" s="384">
        <v>0</v>
      </c>
      <c r="H8043">
        <v>0</v>
      </c>
    </row>
    <row r="8044" spans="1:10">
      <c r="A8044">
        <v>8032</v>
      </c>
      <c r="B8044" s="612">
        <v>43980.543055555558</v>
      </c>
      <c r="C8044" s="405" t="s">
        <v>2110</v>
      </c>
      <c r="D8044" s="384">
        <v>1847</v>
      </c>
      <c r="E8044">
        <v>0.02</v>
      </c>
      <c r="F8044">
        <v>1.1123799999999999</v>
      </c>
      <c r="G8044" s="384">
        <v>0</v>
      </c>
      <c r="H8044">
        <v>1.11419</v>
      </c>
    </row>
    <row r="8045" spans="1:10">
      <c r="A8045">
        <v>8036</v>
      </c>
      <c r="B8045" s="612">
        <v>43980.549305555556</v>
      </c>
      <c r="C8045" s="405" t="s">
        <v>2110</v>
      </c>
      <c r="D8045" s="384">
        <v>1847</v>
      </c>
      <c r="E8045">
        <v>0.02</v>
      </c>
      <c r="F8045">
        <v>1.1123799999999999</v>
      </c>
      <c r="G8045" s="384">
        <v>0</v>
      </c>
      <c r="H8045">
        <v>1.1131599999999999</v>
      </c>
    </row>
    <row r="8046" spans="1:10">
      <c r="A8046">
        <v>8039</v>
      </c>
      <c r="B8046" s="612">
        <v>43980.59097222222</v>
      </c>
      <c r="C8046" s="405" t="s">
        <v>2054</v>
      </c>
      <c r="D8046" s="384">
        <v>1847</v>
      </c>
      <c r="E8046">
        <v>0.02</v>
      </c>
      <c r="F8046">
        <v>1.1131599999999999</v>
      </c>
      <c r="G8046" s="384">
        <v>0</v>
      </c>
      <c r="H8046">
        <v>1.1131599999999999</v>
      </c>
      <c r="I8046">
        <v>1.56</v>
      </c>
      <c r="J8046" s="384">
        <v>33582.47</v>
      </c>
    </row>
    <row r="8047" spans="1:10">
      <c r="A8047">
        <v>8034</v>
      </c>
      <c r="B8047" s="612">
        <v>43980.549305555556</v>
      </c>
      <c r="C8047" s="405" t="s">
        <v>96</v>
      </c>
      <c r="D8047" s="384">
        <v>1848</v>
      </c>
      <c r="E8047">
        <v>0.03</v>
      </c>
      <c r="F8047">
        <v>1.1107800000000001</v>
      </c>
      <c r="G8047" s="384">
        <v>0</v>
      </c>
      <c r="H8047">
        <v>0</v>
      </c>
    </row>
    <row r="8048" spans="1:10">
      <c r="A8048">
        <v>8035</v>
      </c>
      <c r="B8048" s="612">
        <v>43980.549305555556</v>
      </c>
      <c r="C8048" s="405" t="s">
        <v>2110</v>
      </c>
      <c r="D8048" s="384">
        <v>1848</v>
      </c>
      <c r="E8048">
        <v>0.03</v>
      </c>
      <c r="F8048">
        <v>1.1107800000000001</v>
      </c>
      <c r="G8048" s="384">
        <v>0</v>
      </c>
      <c r="H8048">
        <v>1.1131599999999999</v>
      </c>
    </row>
    <row r="8049" spans="1:10">
      <c r="A8049">
        <v>8040</v>
      </c>
      <c r="B8049" s="612">
        <v>43980.59097222222</v>
      </c>
      <c r="C8049" s="405" t="s">
        <v>2054</v>
      </c>
      <c r="D8049" s="384">
        <v>1848</v>
      </c>
      <c r="E8049">
        <v>0.03</v>
      </c>
      <c r="F8049">
        <v>1.1131599999999999</v>
      </c>
      <c r="G8049" s="384">
        <v>0</v>
      </c>
      <c r="H8049">
        <v>1.1131599999999999</v>
      </c>
      <c r="I8049">
        <v>7.14</v>
      </c>
      <c r="J8049" s="384">
        <v>33589.61</v>
      </c>
    </row>
    <row r="8050" spans="1:10">
      <c r="A8050">
        <v>8041</v>
      </c>
      <c r="B8050" s="612">
        <v>43980.6</v>
      </c>
      <c r="C8050" s="405" t="s">
        <v>96</v>
      </c>
      <c r="D8050" s="384">
        <v>1849</v>
      </c>
      <c r="E8050">
        <v>0.02</v>
      </c>
      <c r="F8050">
        <v>1.1124799999999999</v>
      </c>
      <c r="G8050" s="384">
        <v>0</v>
      </c>
      <c r="H8050">
        <v>0</v>
      </c>
    </row>
    <row r="8051" spans="1:10">
      <c r="A8051">
        <v>8042</v>
      </c>
      <c r="B8051" s="612">
        <v>43980.6</v>
      </c>
      <c r="C8051" s="405" t="s">
        <v>2110</v>
      </c>
      <c r="D8051" s="384">
        <v>1849</v>
      </c>
      <c r="E8051">
        <v>0.02</v>
      </c>
      <c r="F8051">
        <v>1.1124799999999999</v>
      </c>
      <c r="G8051" s="384">
        <v>0</v>
      </c>
      <c r="H8051">
        <v>1.11348</v>
      </c>
    </row>
    <row r="8052" spans="1:10">
      <c r="A8052">
        <v>8045</v>
      </c>
      <c r="B8052" s="612">
        <v>43980.628472222219</v>
      </c>
      <c r="C8052" s="405" t="s">
        <v>2110</v>
      </c>
      <c r="D8052" s="384">
        <v>1849</v>
      </c>
      <c r="E8052">
        <v>0.02</v>
      </c>
      <c r="F8052">
        <v>1.1124799999999999</v>
      </c>
      <c r="G8052" s="384">
        <v>0</v>
      </c>
      <c r="H8052">
        <v>1.1126799999999999</v>
      </c>
    </row>
    <row r="8053" spans="1:10">
      <c r="A8053">
        <v>8046</v>
      </c>
      <c r="B8053" s="612">
        <v>43980.643750000003</v>
      </c>
      <c r="C8053" s="405" t="s">
        <v>2054</v>
      </c>
      <c r="D8053" s="384">
        <v>1849</v>
      </c>
      <c r="E8053">
        <v>0.02</v>
      </c>
      <c r="F8053">
        <v>1.1126799999999999</v>
      </c>
      <c r="G8053" s="384">
        <v>0</v>
      </c>
      <c r="H8053">
        <v>1.1126799999999999</v>
      </c>
      <c r="I8053">
        <v>0.4</v>
      </c>
      <c r="J8053" s="384">
        <v>33590.01</v>
      </c>
    </row>
    <row r="8054" spans="1:10">
      <c r="A8054">
        <v>8043</v>
      </c>
      <c r="B8054" s="612">
        <v>43980.628472222219</v>
      </c>
      <c r="C8054" s="405" t="s">
        <v>96</v>
      </c>
      <c r="D8054" s="384">
        <v>1850</v>
      </c>
      <c r="E8054">
        <v>0.02</v>
      </c>
      <c r="F8054">
        <v>1.11087</v>
      </c>
      <c r="G8054" s="384">
        <v>0</v>
      </c>
      <c r="H8054">
        <v>0</v>
      </c>
    </row>
    <row r="8055" spans="1:10">
      <c r="A8055">
        <v>8044</v>
      </c>
      <c r="B8055" s="612">
        <v>43980.628472222219</v>
      </c>
      <c r="C8055" s="405" t="s">
        <v>2110</v>
      </c>
      <c r="D8055" s="384">
        <v>1850</v>
      </c>
      <c r="E8055">
        <v>0.02</v>
      </c>
      <c r="F8055">
        <v>1.11087</v>
      </c>
      <c r="G8055" s="384">
        <v>0</v>
      </c>
      <c r="H8055">
        <v>1.1126799999999999</v>
      </c>
    </row>
    <row r="8056" spans="1:10">
      <c r="A8056">
        <v>8047</v>
      </c>
      <c r="B8056" s="612">
        <v>43980.643750000003</v>
      </c>
      <c r="C8056" s="405" t="s">
        <v>2054</v>
      </c>
      <c r="D8056" s="384">
        <v>1850</v>
      </c>
      <c r="E8056">
        <v>0.02</v>
      </c>
      <c r="F8056">
        <v>1.1126799999999999</v>
      </c>
      <c r="G8056" s="384">
        <v>0</v>
      </c>
      <c r="H8056">
        <v>1.1126799999999999</v>
      </c>
      <c r="I8056">
        <v>3.62</v>
      </c>
      <c r="J8056" s="384">
        <v>33593.629999999997</v>
      </c>
    </row>
    <row r="8057" spans="1:10">
      <c r="A8057">
        <v>8048</v>
      </c>
      <c r="B8057" s="612">
        <v>43980.658333333333</v>
      </c>
      <c r="C8057" s="405" t="s">
        <v>96</v>
      </c>
      <c r="D8057" s="384">
        <v>1851</v>
      </c>
      <c r="E8057">
        <v>0.02</v>
      </c>
      <c r="F8057">
        <v>1.1115200000000001</v>
      </c>
      <c r="G8057" s="384">
        <v>0</v>
      </c>
      <c r="H8057">
        <v>0</v>
      </c>
    </row>
    <row r="8058" spans="1:10">
      <c r="A8058">
        <v>8049</v>
      </c>
      <c r="B8058" s="612">
        <v>43980.658333333333</v>
      </c>
      <c r="C8058" s="405" t="s">
        <v>2110</v>
      </c>
      <c r="D8058" s="384">
        <v>1851</v>
      </c>
      <c r="E8058">
        <v>0.02</v>
      </c>
      <c r="F8058">
        <v>1.1115200000000001</v>
      </c>
      <c r="G8058" s="384">
        <v>0</v>
      </c>
      <c r="H8058">
        <v>1.11252</v>
      </c>
    </row>
    <row r="8059" spans="1:10">
      <c r="A8059">
        <v>8052</v>
      </c>
      <c r="B8059" s="612">
        <v>43980.67291666667</v>
      </c>
      <c r="C8059" s="405" t="s">
        <v>2110</v>
      </c>
      <c r="D8059" s="384">
        <v>1851</v>
      </c>
      <c r="E8059">
        <v>0.02</v>
      </c>
      <c r="F8059">
        <v>1.1115200000000001</v>
      </c>
      <c r="G8059" s="384">
        <v>0</v>
      </c>
      <c r="H8059">
        <v>1.11172</v>
      </c>
    </row>
    <row r="8060" spans="1:10">
      <c r="A8060">
        <v>8064</v>
      </c>
      <c r="B8060" s="612">
        <v>43980.729166666664</v>
      </c>
      <c r="C8060" s="405" t="s">
        <v>2110</v>
      </c>
      <c r="D8060" s="384">
        <v>1851</v>
      </c>
      <c r="E8060">
        <v>0.02</v>
      </c>
      <c r="F8060">
        <v>1.1115200000000001</v>
      </c>
      <c r="G8060" s="384">
        <v>0</v>
      </c>
      <c r="H8060">
        <v>1.1106799999999999</v>
      </c>
    </row>
    <row r="8061" spans="1:10">
      <c r="A8061">
        <v>8070</v>
      </c>
      <c r="B8061" s="612">
        <v>43980.864583333336</v>
      </c>
      <c r="C8061" s="405" t="s">
        <v>2054</v>
      </c>
      <c r="D8061" s="384">
        <v>1851</v>
      </c>
      <c r="E8061">
        <v>0.02</v>
      </c>
      <c r="F8061">
        <v>1.1106799999999999</v>
      </c>
      <c r="G8061" s="384">
        <v>0</v>
      </c>
      <c r="H8061">
        <v>1.1106799999999999</v>
      </c>
      <c r="I8061">
        <v>-1.68</v>
      </c>
      <c r="J8061" s="384">
        <v>33725.39</v>
      </c>
    </row>
    <row r="8062" spans="1:10">
      <c r="A8062">
        <v>8050</v>
      </c>
      <c r="B8062" s="612">
        <v>43980.67291666667</v>
      </c>
      <c r="C8062" s="405" t="s">
        <v>96</v>
      </c>
      <c r="D8062" s="384">
        <v>1852</v>
      </c>
      <c r="E8062">
        <v>0.02</v>
      </c>
      <c r="F8062">
        <v>1.10992</v>
      </c>
      <c r="G8062" s="384">
        <v>0</v>
      </c>
      <c r="H8062">
        <v>0</v>
      </c>
    </row>
    <row r="8063" spans="1:10">
      <c r="A8063">
        <v>8051</v>
      </c>
      <c r="B8063" s="612">
        <v>43980.67291666667</v>
      </c>
      <c r="C8063" s="405" t="s">
        <v>2110</v>
      </c>
      <c r="D8063" s="384">
        <v>1852</v>
      </c>
      <c r="E8063">
        <v>0.02</v>
      </c>
      <c r="F8063">
        <v>1.10992</v>
      </c>
      <c r="G8063" s="384">
        <v>0</v>
      </c>
      <c r="H8063">
        <v>1.11172</v>
      </c>
    </row>
    <row r="8064" spans="1:10">
      <c r="A8064">
        <v>8063</v>
      </c>
      <c r="B8064" s="612">
        <v>43980.729166666664</v>
      </c>
      <c r="C8064" s="405" t="s">
        <v>2110</v>
      </c>
      <c r="D8064" s="384">
        <v>1852</v>
      </c>
      <c r="E8064">
        <v>0.02</v>
      </c>
      <c r="F8064">
        <v>1.10992</v>
      </c>
      <c r="G8064" s="384">
        <v>0</v>
      </c>
      <c r="H8064">
        <v>1.1106799999999999</v>
      </c>
    </row>
    <row r="8065" spans="1:10">
      <c r="A8065">
        <v>8071</v>
      </c>
      <c r="B8065" s="612">
        <v>43980.864583333336</v>
      </c>
      <c r="C8065" s="405" t="s">
        <v>2054</v>
      </c>
      <c r="D8065" s="384">
        <v>1852</v>
      </c>
      <c r="E8065">
        <v>0.02</v>
      </c>
      <c r="F8065">
        <v>1.1106799999999999</v>
      </c>
      <c r="G8065" s="384">
        <v>0</v>
      </c>
      <c r="H8065">
        <v>1.1106799999999999</v>
      </c>
      <c r="I8065">
        <v>1.52</v>
      </c>
      <c r="J8065" s="384">
        <v>33726.910000000003</v>
      </c>
    </row>
    <row r="8066" spans="1:10">
      <c r="A8066">
        <v>8061</v>
      </c>
      <c r="B8066" s="612">
        <v>43980.729166666664</v>
      </c>
      <c r="C8066" s="405" t="s">
        <v>96</v>
      </c>
      <c r="D8066" s="384">
        <v>1853</v>
      </c>
      <c r="E8066">
        <v>0.03</v>
      </c>
      <c r="F8066">
        <v>1.1083000000000001</v>
      </c>
      <c r="G8066" s="384">
        <v>0</v>
      </c>
      <c r="H8066">
        <v>0</v>
      </c>
    </row>
    <row r="8067" spans="1:10">
      <c r="A8067">
        <v>8062</v>
      </c>
      <c r="B8067" s="612">
        <v>43980.729166666664</v>
      </c>
      <c r="C8067" s="405" t="s">
        <v>2110</v>
      </c>
      <c r="D8067" s="384">
        <v>1853</v>
      </c>
      <c r="E8067">
        <v>0.03</v>
      </c>
      <c r="F8067">
        <v>1.1083000000000001</v>
      </c>
      <c r="G8067" s="384">
        <v>0</v>
      </c>
      <c r="H8067">
        <v>1.1106799999999999</v>
      </c>
    </row>
    <row r="8068" spans="1:10">
      <c r="A8068">
        <v>8072</v>
      </c>
      <c r="B8068" s="612">
        <v>43980.864583333336</v>
      </c>
      <c r="C8068" s="405" t="s">
        <v>2054</v>
      </c>
      <c r="D8068" s="384">
        <v>1853</v>
      </c>
      <c r="E8068">
        <v>0.03</v>
      </c>
      <c r="F8068">
        <v>1.1106799999999999</v>
      </c>
      <c r="G8068" s="384">
        <v>0</v>
      </c>
      <c r="H8068">
        <v>1.1106799999999999</v>
      </c>
      <c r="I8068">
        <v>7.14</v>
      </c>
      <c r="J8068" s="384">
        <v>33734.050000000003</v>
      </c>
    </row>
    <row r="8069" spans="1:10">
      <c r="A8069">
        <v>8065</v>
      </c>
      <c r="B8069" s="612">
        <v>43980.731249999997</v>
      </c>
      <c r="C8069" s="405" t="s">
        <v>97</v>
      </c>
      <c r="D8069" s="384">
        <v>1854</v>
      </c>
      <c r="E8069">
        <v>0.02</v>
      </c>
      <c r="F8069">
        <v>1.10867</v>
      </c>
      <c r="G8069" s="384">
        <v>0</v>
      </c>
      <c r="H8069">
        <v>0</v>
      </c>
    </row>
    <row r="8070" spans="1:10">
      <c r="A8070">
        <v>8066</v>
      </c>
      <c r="B8070" s="612">
        <v>43980.731249999997</v>
      </c>
      <c r="C8070" s="405" t="s">
        <v>2110</v>
      </c>
      <c r="D8070" s="384">
        <v>1854</v>
      </c>
      <c r="E8070">
        <v>0.02</v>
      </c>
      <c r="F8070">
        <v>1.10867</v>
      </c>
      <c r="G8070" s="384">
        <v>0</v>
      </c>
      <c r="H8070">
        <v>1.1076699999999999</v>
      </c>
    </row>
    <row r="8071" spans="1:10">
      <c r="A8071">
        <v>8069</v>
      </c>
      <c r="B8071" s="612">
        <v>43980.791666666664</v>
      </c>
      <c r="C8071" s="405" t="s">
        <v>2110</v>
      </c>
      <c r="D8071" s="384">
        <v>1854</v>
      </c>
      <c r="E8071">
        <v>0.02</v>
      </c>
      <c r="F8071">
        <v>1.10867</v>
      </c>
      <c r="G8071" s="384">
        <v>0</v>
      </c>
      <c r="H8071">
        <v>1.1084700000000001</v>
      </c>
    </row>
    <row r="8072" spans="1:10">
      <c r="A8072">
        <v>8076</v>
      </c>
      <c r="B8072" s="612">
        <v>43982.879861111112</v>
      </c>
      <c r="C8072" s="405" t="s">
        <v>2110</v>
      </c>
      <c r="D8072" s="384">
        <v>1854</v>
      </c>
      <c r="E8072">
        <v>0.02</v>
      </c>
      <c r="F8072">
        <v>1.10867</v>
      </c>
      <c r="G8072" s="384">
        <v>0</v>
      </c>
      <c r="H8072">
        <v>1.1095299999999999</v>
      </c>
    </row>
    <row r="8073" spans="1:10">
      <c r="A8073">
        <v>8087</v>
      </c>
      <c r="B8073" s="612">
        <v>43983.061805555553</v>
      </c>
      <c r="C8073" s="405" t="s">
        <v>2110</v>
      </c>
      <c r="D8073" s="384">
        <v>1854</v>
      </c>
      <c r="E8073">
        <v>0.02</v>
      </c>
      <c r="F8073">
        <v>1.10867</v>
      </c>
      <c r="G8073" s="384">
        <v>0</v>
      </c>
      <c r="H8073">
        <v>1.11083</v>
      </c>
    </row>
    <row r="8074" spans="1:10">
      <c r="A8074">
        <v>8103</v>
      </c>
      <c r="B8074" s="612">
        <v>43983.424305555556</v>
      </c>
      <c r="C8074" s="405" t="s">
        <v>2054</v>
      </c>
      <c r="D8074" s="384">
        <v>1854</v>
      </c>
      <c r="E8074">
        <v>0.02</v>
      </c>
      <c r="F8074">
        <v>1.11083</v>
      </c>
      <c r="G8074" s="384">
        <v>0</v>
      </c>
      <c r="H8074">
        <v>1.11083</v>
      </c>
      <c r="I8074">
        <v>-4.3</v>
      </c>
      <c r="J8074" s="384">
        <v>33737.75</v>
      </c>
    </row>
    <row r="8075" spans="1:10">
      <c r="A8075">
        <v>8067</v>
      </c>
      <c r="B8075" s="612">
        <v>43980.791666666664</v>
      </c>
      <c r="C8075" s="405" t="s">
        <v>97</v>
      </c>
      <c r="D8075" s="384">
        <v>1855</v>
      </c>
      <c r="E8075">
        <v>0.02</v>
      </c>
      <c r="F8075">
        <v>1.1102700000000001</v>
      </c>
      <c r="G8075" s="384">
        <v>0</v>
      </c>
      <c r="H8075">
        <v>0</v>
      </c>
    </row>
    <row r="8076" spans="1:10">
      <c r="A8076">
        <v>8068</v>
      </c>
      <c r="B8076" s="612">
        <v>43980.791666666664</v>
      </c>
      <c r="C8076" s="405" t="s">
        <v>2110</v>
      </c>
      <c r="D8076" s="384">
        <v>1855</v>
      </c>
      <c r="E8076">
        <v>0.02</v>
      </c>
      <c r="F8076">
        <v>1.1102700000000001</v>
      </c>
      <c r="G8076" s="384">
        <v>0</v>
      </c>
      <c r="H8076">
        <v>1.1084700000000001</v>
      </c>
    </row>
    <row r="8077" spans="1:10">
      <c r="A8077">
        <v>8075</v>
      </c>
      <c r="B8077" s="612">
        <v>43982.879861111112</v>
      </c>
      <c r="C8077" s="405" t="s">
        <v>2110</v>
      </c>
      <c r="D8077" s="384">
        <v>1855</v>
      </c>
      <c r="E8077">
        <v>0.02</v>
      </c>
      <c r="F8077">
        <v>1.1102700000000001</v>
      </c>
      <c r="G8077" s="384">
        <v>0</v>
      </c>
      <c r="H8077">
        <v>1.1095299999999999</v>
      </c>
    </row>
    <row r="8078" spans="1:10">
      <c r="A8078">
        <v>8086</v>
      </c>
      <c r="B8078" s="612">
        <v>43983.061805555553</v>
      </c>
      <c r="C8078" s="405" t="s">
        <v>2110</v>
      </c>
      <c r="D8078" s="384">
        <v>1855</v>
      </c>
      <c r="E8078">
        <v>0.02</v>
      </c>
      <c r="F8078">
        <v>1.1102700000000001</v>
      </c>
      <c r="G8078" s="384">
        <v>0</v>
      </c>
      <c r="H8078">
        <v>1.11083</v>
      </c>
    </row>
    <row r="8079" spans="1:10">
      <c r="A8079">
        <v>8104</v>
      </c>
      <c r="B8079" s="612">
        <v>43983.424305555556</v>
      </c>
      <c r="C8079" s="405" t="s">
        <v>2054</v>
      </c>
      <c r="D8079" s="384">
        <v>1855</v>
      </c>
      <c r="E8079">
        <v>0.02</v>
      </c>
      <c r="F8079">
        <v>1.11083</v>
      </c>
      <c r="G8079" s="384">
        <v>0</v>
      </c>
      <c r="H8079">
        <v>1.11083</v>
      </c>
      <c r="I8079">
        <v>-1.1000000000000001</v>
      </c>
      <c r="J8079" s="384">
        <v>33736.660000000003</v>
      </c>
    </row>
    <row r="8080" spans="1:10">
      <c r="A8080">
        <v>8073</v>
      </c>
      <c r="B8080" s="612">
        <v>43982.879861111112</v>
      </c>
      <c r="C8080" s="405" t="s">
        <v>97</v>
      </c>
      <c r="D8080" s="384">
        <v>1856</v>
      </c>
      <c r="E8080">
        <v>0.03</v>
      </c>
      <c r="F8080">
        <v>1.1119399999999999</v>
      </c>
      <c r="G8080" s="384">
        <v>0</v>
      </c>
      <c r="H8080">
        <v>0</v>
      </c>
    </row>
    <row r="8081" spans="1:10">
      <c r="A8081">
        <v>8074</v>
      </c>
      <c r="B8081" s="612">
        <v>43982.879861111112</v>
      </c>
      <c r="C8081" s="405" t="s">
        <v>2110</v>
      </c>
      <c r="D8081" s="384">
        <v>1856</v>
      </c>
      <c r="E8081">
        <v>0.03</v>
      </c>
      <c r="F8081">
        <v>1.1119399999999999</v>
      </c>
      <c r="G8081" s="384">
        <v>0</v>
      </c>
      <c r="H8081">
        <v>1.1095299999999999</v>
      </c>
    </row>
    <row r="8082" spans="1:10">
      <c r="A8082">
        <v>8085</v>
      </c>
      <c r="B8082" s="612">
        <v>43983.061805555553</v>
      </c>
      <c r="C8082" s="405" t="s">
        <v>2110</v>
      </c>
      <c r="D8082" s="384">
        <v>1856</v>
      </c>
      <c r="E8082">
        <v>0.03</v>
      </c>
      <c r="F8082">
        <v>1.1119399999999999</v>
      </c>
      <c r="G8082" s="384">
        <v>0</v>
      </c>
      <c r="H8082">
        <v>1.11083</v>
      </c>
    </row>
    <row r="8083" spans="1:10">
      <c r="A8083">
        <v>8105</v>
      </c>
      <c r="B8083" s="612">
        <v>43983.424305555556</v>
      </c>
      <c r="C8083" s="405" t="s">
        <v>2054</v>
      </c>
      <c r="D8083" s="384">
        <v>1856</v>
      </c>
      <c r="E8083">
        <v>0.03</v>
      </c>
      <c r="F8083">
        <v>1.11083</v>
      </c>
      <c r="G8083" s="384">
        <v>0</v>
      </c>
      <c r="H8083">
        <v>1.11083</v>
      </c>
      <c r="I8083">
        <v>3.36</v>
      </c>
      <c r="J8083" s="384">
        <v>33740.019999999997</v>
      </c>
    </row>
    <row r="8084" spans="1:10">
      <c r="A8084">
        <v>8077</v>
      </c>
      <c r="B8084" s="612">
        <v>43982.918055555558</v>
      </c>
      <c r="C8084" s="405" t="s">
        <v>96</v>
      </c>
      <c r="D8084" s="384">
        <v>1857</v>
      </c>
      <c r="E8084">
        <v>0.02</v>
      </c>
      <c r="F8084">
        <v>1.1106799999999999</v>
      </c>
      <c r="G8084" s="384">
        <v>0</v>
      </c>
      <c r="H8084">
        <v>0</v>
      </c>
    </row>
    <row r="8085" spans="1:10">
      <c r="A8085">
        <v>8078</v>
      </c>
      <c r="B8085" s="612">
        <v>43982.918055555558</v>
      </c>
      <c r="C8085" s="405" t="s">
        <v>2110</v>
      </c>
      <c r="D8085" s="384">
        <v>1857</v>
      </c>
      <c r="E8085">
        <v>0.02</v>
      </c>
      <c r="F8085">
        <v>1.1106799999999999</v>
      </c>
      <c r="G8085" s="384">
        <v>0</v>
      </c>
      <c r="H8085">
        <v>1.11168</v>
      </c>
    </row>
    <row r="8086" spans="1:10">
      <c r="A8086">
        <v>8079</v>
      </c>
      <c r="B8086" s="612">
        <v>43982.973611111112</v>
      </c>
      <c r="C8086" s="405" t="s">
        <v>2054</v>
      </c>
      <c r="D8086" s="384">
        <v>1857</v>
      </c>
      <c r="E8086">
        <v>0.02</v>
      </c>
      <c r="F8086">
        <v>1.11168</v>
      </c>
      <c r="G8086" s="384">
        <v>0</v>
      </c>
      <c r="H8086">
        <v>1.11168</v>
      </c>
      <c r="I8086">
        <v>2</v>
      </c>
      <c r="J8086" s="384">
        <v>33736.050000000003</v>
      </c>
    </row>
    <row r="8087" spans="1:10">
      <c r="A8087">
        <v>8080</v>
      </c>
      <c r="B8087" s="612">
        <v>43983.043055555558</v>
      </c>
      <c r="C8087" s="405" t="s">
        <v>96</v>
      </c>
      <c r="D8087" s="384">
        <v>1858</v>
      </c>
      <c r="E8087">
        <v>0.02</v>
      </c>
      <c r="F8087">
        <v>1.1120300000000001</v>
      </c>
      <c r="G8087" s="384">
        <v>0</v>
      </c>
      <c r="H8087">
        <v>0</v>
      </c>
    </row>
    <row r="8088" spans="1:10">
      <c r="A8088">
        <v>8081</v>
      </c>
      <c r="B8088" s="612">
        <v>43983.043055555558</v>
      </c>
      <c r="C8088" s="405" t="s">
        <v>2110</v>
      </c>
      <c r="D8088" s="384">
        <v>1858</v>
      </c>
      <c r="E8088">
        <v>0.02</v>
      </c>
      <c r="F8088">
        <v>1.1120300000000001</v>
      </c>
      <c r="G8088" s="384">
        <v>0</v>
      </c>
      <c r="H8088">
        <v>1.11303</v>
      </c>
    </row>
    <row r="8089" spans="1:10">
      <c r="A8089">
        <v>8082</v>
      </c>
      <c r="B8089" s="612">
        <v>43983.058333333334</v>
      </c>
      <c r="C8089" s="405" t="s">
        <v>2054</v>
      </c>
      <c r="D8089" s="384">
        <v>1858</v>
      </c>
      <c r="E8089">
        <v>0.02</v>
      </c>
      <c r="F8089">
        <v>1.11303</v>
      </c>
      <c r="G8089" s="384">
        <v>0</v>
      </c>
      <c r="H8089">
        <v>1.11303</v>
      </c>
      <c r="I8089">
        <v>2</v>
      </c>
      <c r="J8089" s="384">
        <v>33738.050000000003</v>
      </c>
    </row>
    <row r="8090" spans="1:10">
      <c r="A8090">
        <v>8083</v>
      </c>
      <c r="B8090" s="612">
        <v>43983.061805555553</v>
      </c>
      <c r="C8090" s="405" t="s">
        <v>97</v>
      </c>
      <c r="D8090" s="384">
        <v>1859</v>
      </c>
      <c r="E8090">
        <v>0.05</v>
      </c>
      <c r="F8090">
        <v>1.11364</v>
      </c>
      <c r="G8090" s="384">
        <v>0</v>
      </c>
      <c r="H8090">
        <v>0</v>
      </c>
    </row>
    <row r="8091" spans="1:10">
      <c r="A8091">
        <v>8084</v>
      </c>
      <c r="B8091" s="612">
        <v>43983.061805555553</v>
      </c>
      <c r="C8091" s="405" t="s">
        <v>2110</v>
      </c>
      <c r="D8091" s="384">
        <v>1859</v>
      </c>
      <c r="E8091">
        <v>0.05</v>
      </c>
      <c r="F8091">
        <v>1.11364</v>
      </c>
      <c r="G8091" s="384">
        <v>0</v>
      </c>
      <c r="H8091">
        <v>1.11083</v>
      </c>
    </row>
    <row r="8092" spans="1:10">
      <c r="A8092">
        <v>8106</v>
      </c>
      <c r="B8092" s="612">
        <v>43983.424305555556</v>
      </c>
      <c r="C8092" s="405" t="s">
        <v>2054</v>
      </c>
      <c r="D8092" s="384">
        <v>1859</v>
      </c>
      <c r="E8092">
        <v>0.05</v>
      </c>
      <c r="F8092">
        <v>1.11083</v>
      </c>
      <c r="G8092" s="384">
        <v>0</v>
      </c>
      <c r="H8092">
        <v>1.11083</v>
      </c>
      <c r="I8092">
        <v>14.05</v>
      </c>
      <c r="J8092" s="384">
        <v>33754.07</v>
      </c>
    </row>
    <row r="8093" spans="1:10">
      <c r="A8093">
        <v>8088</v>
      </c>
      <c r="B8093" s="612">
        <v>43983.065972222219</v>
      </c>
      <c r="C8093" s="405" t="s">
        <v>96</v>
      </c>
      <c r="D8093" s="384">
        <v>1860</v>
      </c>
      <c r="E8093">
        <v>0.02</v>
      </c>
      <c r="F8093">
        <v>1.1136600000000001</v>
      </c>
      <c r="G8093" s="384">
        <v>0</v>
      </c>
      <c r="H8093">
        <v>0</v>
      </c>
    </row>
    <row r="8094" spans="1:10">
      <c r="A8094">
        <v>8089</v>
      </c>
      <c r="B8094" s="612">
        <v>43983.065972222219</v>
      </c>
      <c r="C8094" s="405" t="s">
        <v>2110</v>
      </c>
      <c r="D8094" s="384">
        <v>1860</v>
      </c>
      <c r="E8094">
        <v>0.02</v>
      </c>
      <c r="F8094">
        <v>1.1136600000000001</v>
      </c>
      <c r="G8094" s="384">
        <v>0</v>
      </c>
      <c r="H8094">
        <v>1.11466</v>
      </c>
    </row>
    <row r="8095" spans="1:10">
      <c r="A8095">
        <v>8090</v>
      </c>
      <c r="B8095" s="612">
        <v>43983.258333333331</v>
      </c>
      <c r="C8095" s="405" t="s">
        <v>2054</v>
      </c>
      <c r="D8095" s="384">
        <v>1860</v>
      </c>
      <c r="E8095">
        <v>0.02</v>
      </c>
      <c r="F8095">
        <v>1.11466</v>
      </c>
      <c r="G8095" s="384">
        <v>0</v>
      </c>
      <c r="H8095">
        <v>1.11466</v>
      </c>
      <c r="I8095">
        <v>2</v>
      </c>
      <c r="J8095" s="384">
        <v>33740.050000000003</v>
      </c>
    </row>
    <row r="8096" spans="1:10">
      <c r="A8096">
        <v>8091</v>
      </c>
      <c r="B8096" s="612">
        <v>43983.292361111111</v>
      </c>
      <c r="C8096" s="405" t="s">
        <v>96</v>
      </c>
      <c r="D8096" s="384">
        <v>1861</v>
      </c>
      <c r="E8096">
        <v>0.02</v>
      </c>
      <c r="F8096">
        <v>1.11378</v>
      </c>
      <c r="G8096" s="384">
        <v>0</v>
      </c>
      <c r="H8096">
        <v>0</v>
      </c>
    </row>
    <row r="8097" spans="1:10">
      <c r="A8097">
        <v>8092</v>
      </c>
      <c r="B8097" s="612">
        <v>43983.292361111111</v>
      </c>
      <c r="C8097" s="405" t="s">
        <v>2110</v>
      </c>
      <c r="D8097" s="384">
        <v>1861</v>
      </c>
      <c r="E8097">
        <v>0.02</v>
      </c>
      <c r="F8097">
        <v>1.11378</v>
      </c>
      <c r="G8097" s="384">
        <v>0</v>
      </c>
      <c r="H8097">
        <v>1.1147800000000001</v>
      </c>
    </row>
    <row r="8098" spans="1:10">
      <c r="A8098">
        <v>8093</v>
      </c>
      <c r="B8098" s="612">
        <v>43983.324305555558</v>
      </c>
      <c r="C8098" s="405" t="s">
        <v>2054</v>
      </c>
      <c r="D8098" s="384">
        <v>1861</v>
      </c>
      <c r="E8098">
        <v>0.02</v>
      </c>
      <c r="F8098">
        <v>1.1147800000000001</v>
      </c>
      <c r="G8098" s="384">
        <v>0</v>
      </c>
      <c r="H8098">
        <v>1.1147800000000001</v>
      </c>
      <c r="I8098">
        <v>2</v>
      </c>
      <c r="J8098" s="384">
        <v>33742.050000000003</v>
      </c>
    </row>
    <row r="8099" spans="1:10">
      <c r="A8099">
        <v>8094</v>
      </c>
      <c r="B8099" s="612">
        <v>43983.330555555556</v>
      </c>
      <c r="C8099" s="405" t="s">
        <v>96</v>
      </c>
      <c r="D8099" s="384">
        <v>1862</v>
      </c>
      <c r="E8099">
        <v>0.02</v>
      </c>
      <c r="F8099">
        <v>1.1147899999999999</v>
      </c>
      <c r="G8099" s="384">
        <v>0</v>
      </c>
      <c r="H8099">
        <v>0</v>
      </c>
    </row>
    <row r="8100" spans="1:10">
      <c r="A8100">
        <v>8095</v>
      </c>
      <c r="B8100" s="612">
        <v>43983.330555555556</v>
      </c>
      <c r="C8100" s="405" t="s">
        <v>2110</v>
      </c>
      <c r="D8100" s="384">
        <v>1862</v>
      </c>
      <c r="E8100">
        <v>0.02</v>
      </c>
      <c r="F8100">
        <v>1.1147899999999999</v>
      </c>
      <c r="G8100" s="384">
        <v>0</v>
      </c>
      <c r="H8100">
        <v>1.1157900000000001</v>
      </c>
    </row>
    <row r="8101" spans="1:10">
      <c r="A8101">
        <v>8098</v>
      </c>
      <c r="B8101" s="612">
        <v>43983.340277777781</v>
      </c>
      <c r="C8101" s="405" t="s">
        <v>2110</v>
      </c>
      <c r="D8101" s="384">
        <v>1862</v>
      </c>
      <c r="E8101">
        <v>0.02</v>
      </c>
      <c r="F8101">
        <v>1.1147899999999999</v>
      </c>
      <c r="G8101" s="384">
        <v>0</v>
      </c>
      <c r="H8101">
        <v>1.1149899999999999</v>
      </c>
    </row>
    <row r="8102" spans="1:10">
      <c r="A8102">
        <v>8102</v>
      </c>
      <c r="B8102" s="612">
        <v>43983.40625</v>
      </c>
      <c r="C8102" s="405" t="s">
        <v>2110</v>
      </c>
      <c r="D8102" s="384">
        <v>1862</v>
      </c>
      <c r="E8102">
        <v>0.02</v>
      </c>
      <c r="F8102">
        <v>1.1147899999999999</v>
      </c>
      <c r="G8102" s="384">
        <v>0</v>
      </c>
      <c r="H8102">
        <v>1.11395</v>
      </c>
    </row>
    <row r="8103" spans="1:10">
      <c r="A8103">
        <v>8112</v>
      </c>
      <c r="B8103" s="612">
        <v>43983.626388888886</v>
      </c>
      <c r="C8103" s="405" t="s">
        <v>2054</v>
      </c>
      <c r="D8103" s="384">
        <v>1862</v>
      </c>
      <c r="E8103">
        <v>0.02</v>
      </c>
      <c r="F8103">
        <v>1.11395</v>
      </c>
      <c r="G8103" s="384">
        <v>0</v>
      </c>
      <c r="H8103">
        <v>1.11395</v>
      </c>
      <c r="I8103">
        <v>-1.68</v>
      </c>
      <c r="J8103" s="384">
        <v>33752.39</v>
      </c>
    </row>
    <row r="8104" spans="1:10">
      <c r="A8104">
        <v>8096</v>
      </c>
      <c r="B8104" s="612">
        <v>43983.340277777781</v>
      </c>
      <c r="C8104" s="405" t="s">
        <v>96</v>
      </c>
      <c r="D8104" s="384">
        <v>1863</v>
      </c>
      <c r="E8104">
        <v>0.02</v>
      </c>
      <c r="F8104">
        <v>1.1131800000000001</v>
      </c>
      <c r="G8104" s="384">
        <v>0</v>
      </c>
      <c r="H8104">
        <v>0</v>
      </c>
    </row>
    <row r="8105" spans="1:10">
      <c r="A8105">
        <v>8097</v>
      </c>
      <c r="B8105" s="612">
        <v>43983.340277777781</v>
      </c>
      <c r="C8105" s="405" t="s">
        <v>2110</v>
      </c>
      <c r="D8105" s="384">
        <v>1863</v>
      </c>
      <c r="E8105">
        <v>0.02</v>
      </c>
      <c r="F8105">
        <v>1.1131800000000001</v>
      </c>
      <c r="G8105" s="384">
        <v>0</v>
      </c>
      <c r="H8105">
        <v>1.1149899999999999</v>
      </c>
    </row>
    <row r="8106" spans="1:10">
      <c r="A8106">
        <v>8101</v>
      </c>
      <c r="B8106" s="612">
        <v>43983.40625</v>
      </c>
      <c r="C8106" s="405" t="s">
        <v>2110</v>
      </c>
      <c r="D8106" s="384">
        <v>1863</v>
      </c>
      <c r="E8106">
        <v>0.02</v>
      </c>
      <c r="F8106">
        <v>1.1131800000000001</v>
      </c>
      <c r="G8106" s="384">
        <v>0</v>
      </c>
      <c r="H8106">
        <v>1.11395</v>
      </c>
    </row>
    <row r="8107" spans="1:10">
      <c r="A8107">
        <v>8113</v>
      </c>
      <c r="B8107" s="612">
        <v>43983.626388888886</v>
      </c>
      <c r="C8107" s="405" t="s">
        <v>2054</v>
      </c>
      <c r="D8107" s="384">
        <v>1863</v>
      </c>
      <c r="E8107">
        <v>0.02</v>
      </c>
      <c r="F8107">
        <v>1.11395</v>
      </c>
      <c r="G8107" s="384">
        <v>0</v>
      </c>
      <c r="H8107">
        <v>1.11395</v>
      </c>
      <c r="I8107">
        <v>1.54</v>
      </c>
      <c r="J8107" s="384">
        <v>33753.93</v>
      </c>
    </row>
    <row r="8108" spans="1:10">
      <c r="A8108">
        <v>8099</v>
      </c>
      <c r="B8108" s="612">
        <v>43983.40625</v>
      </c>
      <c r="C8108" s="405" t="s">
        <v>96</v>
      </c>
      <c r="D8108" s="384">
        <v>1864</v>
      </c>
      <c r="E8108">
        <v>0.03</v>
      </c>
      <c r="F8108">
        <v>1.11158</v>
      </c>
      <c r="G8108" s="384">
        <v>0</v>
      </c>
      <c r="H8108">
        <v>0</v>
      </c>
    </row>
    <row r="8109" spans="1:10">
      <c r="A8109">
        <v>8100</v>
      </c>
      <c r="B8109" s="612">
        <v>43983.40625</v>
      </c>
      <c r="C8109" s="405" t="s">
        <v>2110</v>
      </c>
      <c r="D8109" s="384">
        <v>1864</v>
      </c>
      <c r="E8109">
        <v>0.03</v>
      </c>
      <c r="F8109">
        <v>1.11158</v>
      </c>
      <c r="G8109" s="384">
        <v>0</v>
      </c>
      <c r="H8109">
        <v>1.11395</v>
      </c>
    </row>
    <row r="8110" spans="1:10">
      <c r="A8110">
        <v>8114</v>
      </c>
      <c r="B8110" s="612">
        <v>43983.626388888886</v>
      </c>
      <c r="C8110" s="405" t="s">
        <v>2054</v>
      </c>
      <c r="D8110" s="384">
        <v>1864</v>
      </c>
      <c r="E8110">
        <v>0.03</v>
      </c>
      <c r="F8110">
        <v>1.11395</v>
      </c>
      <c r="G8110" s="384">
        <v>0</v>
      </c>
      <c r="H8110">
        <v>1.11395</v>
      </c>
      <c r="I8110">
        <v>7.11</v>
      </c>
      <c r="J8110" s="384">
        <v>33761.040000000001</v>
      </c>
    </row>
    <row r="8111" spans="1:10">
      <c r="A8111">
        <v>8107</v>
      </c>
      <c r="B8111" s="612">
        <v>43983.427777777775</v>
      </c>
      <c r="C8111" s="405" t="s">
        <v>97</v>
      </c>
      <c r="D8111" s="384">
        <v>1865</v>
      </c>
      <c r="E8111">
        <v>0.02</v>
      </c>
      <c r="F8111">
        <v>1.1110500000000001</v>
      </c>
      <c r="G8111" s="384">
        <v>0</v>
      </c>
      <c r="H8111">
        <v>0</v>
      </c>
    </row>
    <row r="8112" spans="1:10">
      <c r="A8112">
        <v>8108</v>
      </c>
      <c r="B8112" s="612">
        <v>43983.427777777775</v>
      </c>
      <c r="C8112" s="405" t="s">
        <v>2110</v>
      </c>
      <c r="D8112" s="384">
        <v>1865</v>
      </c>
      <c r="E8112">
        <v>0.02</v>
      </c>
      <c r="F8112">
        <v>1.1110500000000001</v>
      </c>
      <c r="G8112" s="384">
        <v>0</v>
      </c>
      <c r="H8112">
        <v>1.11005</v>
      </c>
    </row>
    <row r="8113" spans="1:10">
      <c r="A8113">
        <v>8111</v>
      </c>
      <c r="B8113" s="612">
        <v>43983.581944444442</v>
      </c>
      <c r="C8113" s="405" t="s">
        <v>2110</v>
      </c>
      <c r="D8113" s="384">
        <v>1865</v>
      </c>
      <c r="E8113">
        <v>0.02</v>
      </c>
      <c r="F8113">
        <v>1.1110500000000001</v>
      </c>
      <c r="G8113" s="384">
        <v>0</v>
      </c>
      <c r="H8113">
        <v>1.11086</v>
      </c>
    </row>
    <row r="8114" spans="1:10">
      <c r="A8114">
        <v>8128</v>
      </c>
      <c r="B8114" s="612">
        <v>43984.345833333333</v>
      </c>
      <c r="C8114" s="405" t="s">
        <v>2110</v>
      </c>
      <c r="D8114" s="384">
        <v>1865</v>
      </c>
      <c r="E8114">
        <v>0.02</v>
      </c>
      <c r="F8114">
        <v>1.1110500000000001</v>
      </c>
      <c r="G8114" s="384">
        <v>0</v>
      </c>
      <c r="H8114">
        <v>1.11189</v>
      </c>
    </row>
    <row r="8115" spans="1:10">
      <c r="A8115">
        <v>8133</v>
      </c>
      <c r="B8115" s="612">
        <v>43984.35</v>
      </c>
      <c r="C8115" s="405" t="s">
        <v>2110</v>
      </c>
      <c r="D8115" s="384">
        <v>1865</v>
      </c>
      <c r="E8115">
        <v>0.02</v>
      </c>
      <c r="F8115">
        <v>1.1110500000000001</v>
      </c>
      <c r="G8115" s="384">
        <v>0</v>
      </c>
      <c r="H8115">
        <v>1.1131800000000001</v>
      </c>
    </row>
    <row r="8116" spans="1:10">
      <c r="A8116">
        <v>8142</v>
      </c>
      <c r="B8116" s="612">
        <v>43984.376388888886</v>
      </c>
      <c r="C8116" s="405" t="s">
        <v>2110</v>
      </c>
      <c r="D8116" s="384">
        <v>1865</v>
      </c>
      <c r="E8116">
        <v>0.02</v>
      </c>
      <c r="F8116">
        <v>1.1110500000000001</v>
      </c>
      <c r="G8116" s="384">
        <v>0</v>
      </c>
      <c r="H8116">
        <v>1.11452</v>
      </c>
    </row>
    <row r="8117" spans="1:10">
      <c r="A8117">
        <v>8168</v>
      </c>
      <c r="B8117" s="612">
        <v>43985.029861111114</v>
      </c>
      <c r="C8117" s="405" t="s">
        <v>2110</v>
      </c>
      <c r="D8117" s="384">
        <v>1865</v>
      </c>
      <c r="E8117">
        <v>0.02</v>
      </c>
      <c r="F8117">
        <v>1.1110500000000001</v>
      </c>
      <c r="G8117" s="384">
        <v>0</v>
      </c>
      <c r="H8117">
        <v>1.1161000000000001</v>
      </c>
    </row>
    <row r="8118" spans="1:10">
      <c r="A8118">
        <v>8182</v>
      </c>
      <c r="B8118" s="612">
        <v>43985.294444444444</v>
      </c>
      <c r="C8118" s="405" t="s">
        <v>2110</v>
      </c>
      <c r="D8118" s="384">
        <v>1865</v>
      </c>
      <c r="E8118">
        <v>0.02</v>
      </c>
      <c r="F8118">
        <v>1.1110500000000001</v>
      </c>
      <c r="G8118" s="384">
        <v>0</v>
      </c>
      <c r="H8118">
        <v>1.1177699999999999</v>
      </c>
    </row>
    <row r="8119" spans="1:10">
      <c r="A8119">
        <v>8222</v>
      </c>
      <c r="B8119" s="612">
        <v>43985.648611111108</v>
      </c>
      <c r="C8119" s="405" t="s">
        <v>2110</v>
      </c>
      <c r="D8119" s="384">
        <v>1865</v>
      </c>
      <c r="E8119">
        <v>0.02</v>
      </c>
      <c r="F8119">
        <v>1.1110500000000001</v>
      </c>
      <c r="G8119" s="384">
        <v>0</v>
      </c>
      <c r="H8119">
        <v>1.1195600000000001</v>
      </c>
    </row>
    <row r="8120" spans="1:10">
      <c r="A8120">
        <v>8254</v>
      </c>
      <c r="B8120" s="612">
        <v>43986.496527777781</v>
      </c>
      <c r="C8120" s="405" t="s">
        <v>2110</v>
      </c>
      <c r="D8120" s="384">
        <v>1865</v>
      </c>
      <c r="E8120">
        <v>0.02</v>
      </c>
      <c r="F8120">
        <v>1.1110500000000001</v>
      </c>
      <c r="G8120" s="384">
        <v>0</v>
      </c>
      <c r="H8120">
        <v>1.1216900000000001</v>
      </c>
    </row>
    <row r="8121" spans="1:10">
      <c r="A8121">
        <v>8288</v>
      </c>
      <c r="B8121" s="612">
        <v>43986.595138888886</v>
      </c>
      <c r="C8121" s="405" t="s">
        <v>2110</v>
      </c>
      <c r="D8121" s="384">
        <v>1865</v>
      </c>
      <c r="E8121">
        <v>0.02</v>
      </c>
      <c r="F8121">
        <v>1.1110500000000001</v>
      </c>
      <c r="G8121" s="384">
        <v>0</v>
      </c>
      <c r="H8121">
        <v>1.12399</v>
      </c>
    </row>
    <row r="8122" spans="1:10">
      <c r="A8122">
        <v>8301</v>
      </c>
      <c r="B8122" s="612">
        <v>43986.605555555558</v>
      </c>
      <c r="C8122" s="405" t="s">
        <v>2110</v>
      </c>
      <c r="D8122" s="384">
        <v>1865</v>
      </c>
      <c r="E8122">
        <v>0.02</v>
      </c>
      <c r="F8122">
        <v>1.1110500000000001</v>
      </c>
      <c r="G8122" s="384">
        <v>0</v>
      </c>
      <c r="H8122">
        <v>1.1264099999999999</v>
      </c>
    </row>
    <row r="8123" spans="1:10">
      <c r="A8123">
        <v>8314</v>
      </c>
      <c r="B8123" s="612">
        <v>43986.615972222222</v>
      </c>
      <c r="C8123" s="405" t="s">
        <v>2110</v>
      </c>
      <c r="D8123" s="384">
        <v>1865</v>
      </c>
      <c r="E8123">
        <v>0.02</v>
      </c>
      <c r="F8123">
        <v>1.1110500000000001</v>
      </c>
      <c r="G8123" s="384">
        <v>0</v>
      </c>
      <c r="H8123">
        <v>1.1289400000000001</v>
      </c>
    </row>
    <row r="8124" spans="1:10">
      <c r="A8124">
        <v>8331</v>
      </c>
      <c r="B8124" s="612">
        <v>43986.629166666666</v>
      </c>
      <c r="C8124" s="405" t="s">
        <v>2110</v>
      </c>
      <c r="D8124" s="384">
        <v>1865</v>
      </c>
      <c r="E8124">
        <v>0.02</v>
      </c>
      <c r="F8124">
        <v>1.1110500000000001</v>
      </c>
      <c r="G8124" s="384">
        <v>0</v>
      </c>
      <c r="H8124">
        <v>1.1315900000000001</v>
      </c>
    </row>
    <row r="8125" spans="1:10">
      <c r="A8125">
        <v>8337</v>
      </c>
      <c r="B8125" s="612">
        <v>43986.643055555556</v>
      </c>
      <c r="C8125" s="405" t="s">
        <v>2054</v>
      </c>
      <c r="D8125" s="384">
        <v>1865</v>
      </c>
      <c r="E8125">
        <v>0.02</v>
      </c>
      <c r="F8125">
        <v>1.1315900000000001</v>
      </c>
      <c r="G8125" s="384">
        <v>0</v>
      </c>
      <c r="H8125">
        <v>1.1315900000000001</v>
      </c>
      <c r="I8125">
        <v>-40.97</v>
      </c>
      <c r="J8125" s="384">
        <v>33793.519999999997</v>
      </c>
    </row>
    <row r="8126" spans="1:10">
      <c r="A8126">
        <v>8109</v>
      </c>
      <c r="B8126" s="612">
        <v>43983.581944444442</v>
      </c>
      <c r="C8126" s="405" t="s">
        <v>97</v>
      </c>
      <c r="D8126" s="384">
        <v>1866</v>
      </c>
      <c r="E8126">
        <v>0.02</v>
      </c>
      <c r="F8126">
        <v>1.11267</v>
      </c>
      <c r="G8126" s="384">
        <v>0</v>
      </c>
      <c r="H8126">
        <v>0</v>
      </c>
    </row>
    <row r="8127" spans="1:10">
      <c r="A8127">
        <v>8110</v>
      </c>
      <c r="B8127" s="612">
        <v>43983.581944444442</v>
      </c>
      <c r="C8127" s="405" t="s">
        <v>2110</v>
      </c>
      <c r="D8127" s="384">
        <v>1866</v>
      </c>
      <c r="E8127">
        <v>0.02</v>
      </c>
      <c r="F8127">
        <v>1.11267</v>
      </c>
      <c r="G8127" s="384">
        <v>0</v>
      </c>
      <c r="H8127">
        <v>1.11086</v>
      </c>
    </row>
    <row r="8128" spans="1:10">
      <c r="A8128">
        <v>8127</v>
      </c>
      <c r="B8128" s="612">
        <v>43984.345833333333</v>
      </c>
      <c r="C8128" s="405" t="s">
        <v>2110</v>
      </c>
      <c r="D8128" s="384">
        <v>1866</v>
      </c>
      <c r="E8128">
        <v>0.02</v>
      </c>
      <c r="F8128">
        <v>1.11267</v>
      </c>
      <c r="G8128" s="384">
        <v>0</v>
      </c>
      <c r="H8128">
        <v>1.11189</v>
      </c>
    </row>
    <row r="8129" spans="1:10">
      <c r="A8129">
        <v>8132</v>
      </c>
      <c r="B8129" s="612">
        <v>43984.35</v>
      </c>
      <c r="C8129" s="405" t="s">
        <v>2110</v>
      </c>
      <c r="D8129" s="384">
        <v>1866</v>
      </c>
      <c r="E8129">
        <v>0.02</v>
      </c>
      <c r="F8129">
        <v>1.11267</v>
      </c>
      <c r="G8129" s="384">
        <v>0</v>
      </c>
      <c r="H8129">
        <v>1.1131800000000001</v>
      </c>
    </row>
    <row r="8130" spans="1:10">
      <c r="A8130">
        <v>8141</v>
      </c>
      <c r="B8130" s="612">
        <v>43984.376388888886</v>
      </c>
      <c r="C8130" s="405" t="s">
        <v>2110</v>
      </c>
      <c r="D8130" s="384">
        <v>1866</v>
      </c>
      <c r="E8130">
        <v>0.02</v>
      </c>
      <c r="F8130">
        <v>1.11267</v>
      </c>
      <c r="G8130" s="384">
        <v>0</v>
      </c>
      <c r="H8130">
        <v>1.11452</v>
      </c>
    </row>
    <row r="8131" spans="1:10">
      <c r="A8131">
        <v>8167</v>
      </c>
      <c r="B8131" s="612">
        <v>43985.029861111114</v>
      </c>
      <c r="C8131" s="405" t="s">
        <v>2110</v>
      </c>
      <c r="D8131" s="384">
        <v>1866</v>
      </c>
      <c r="E8131">
        <v>0.02</v>
      </c>
      <c r="F8131">
        <v>1.11267</v>
      </c>
      <c r="G8131" s="384">
        <v>0</v>
      </c>
      <c r="H8131">
        <v>1.1161000000000001</v>
      </c>
    </row>
    <row r="8132" spans="1:10">
      <c r="A8132">
        <v>8181</v>
      </c>
      <c r="B8132" s="612">
        <v>43985.294444444444</v>
      </c>
      <c r="C8132" s="405" t="s">
        <v>2110</v>
      </c>
      <c r="D8132" s="384">
        <v>1866</v>
      </c>
      <c r="E8132">
        <v>0.02</v>
      </c>
      <c r="F8132">
        <v>1.11267</v>
      </c>
      <c r="G8132" s="384">
        <v>0</v>
      </c>
      <c r="H8132">
        <v>1.1177699999999999</v>
      </c>
    </row>
    <row r="8133" spans="1:10">
      <c r="A8133">
        <v>8221</v>
      </c>
      <c r="B8133" s="612">
        <v>43985.648611111108</v>
      </c>
      <c r="C8133" s="405" t="s">
        <v>2110</v>
      </c>
      <c r="D8133" s="384">
        <v>1866</v>
      </c>
      <c r="E8133">
        <v>0.02</v>
      </c>
      <c r="F8133">
        <v>1.11267</v>
      </c>
      <c r="G8133" s="384">
        <v>0</v>
      </c>
      <c r="H8133">
        <v>1.1195600000000001</v>
      </c>
    </row>
    <row r="8134" spans="1:10">
      <c r="A8134">
        <v>8253</v>
      </c>
      <c r="B8134" s="612">
        <v>43986.496527777781</v>
      </c>
      <c r="C8134" s="405" t="s">
        <v>2110</v>
      </c>
      <c r="D8134" s="384">
        <v>1866</v>
      </c>
      <c r="E8134">
        <v>0.02</v>
      </c>
      <c r="F8134">
        <v>1.11267</v>
      </c>
      <c r="G8134" s="384">
        <v>0</v>
      </c>
      <c r="H8134">
        <v>1.1216900000000001</v>
      </c>
    </row>
    <row r="8135" spans="1:10">
      <c r="A8135">
        <v>8287</v>
      </c>
      <c r="B8135" s="612">
        <v>43986.595138888886</v>
      </c>
      <c r="C8135" s="405" t="s">
        <v>2110</v>
      </c>
      <c r="D8135" s="384">
        <v>1866</v>
      </c>
      <c r="E8135">
        <v>0.02</v>
      </c>
      <c r="F8135">
        <v>1.11267</v>
      </c>
      <c r="G8135" s="384">
        <v>0</v>
      </c>
      <c r="H8135">
        <v>1.12399</v>
      </c>
    </row>
    <row r="8136" spans="1:10">
      <c r="A8136">
        <v>8300</v>
      </c>
      <c r="B8136" s="612">
        <v>43986.605555555558</v>
      </c>
      <c r="C8136" s="405" t="s">
        <v>2110</v>
      </c>
      <c r="D8136" s="384">
        <v>1866</v>
      </c>
      <c r="E8136">
        <v>0.02</v>
      </c>
      <c r="F8136">
        <v>1.11267</v>
      </c>
      <c r="G8136" s="384">
        <v>0</v>
      </c>
      <c r="H8136">
        <v>1.1264099999999999</v>
      </c>
    </row>
    <row r="8137" spans="1:10">
      <c r="A8137">
        <v>8313</v>
      </c>
      <c r="B8137" s="612">
        <v>43986.615972222222</v>
      </c>
      <c r="C8137" s="405" t="s">
        <v>2110</v>
      </c>
      <c r="D8137" s="384">
        <v>1866</v>
      </c>
      <c r="E8137">
        <v>0.02</v>
      </c>
      <c r="F8137">
        <v>1.11267</v>
      </c>
      <c r="G8137" s="384">
        <v>0</v>
      </c>
      <c r="H8137">
        <v>1.1289400000000001</v>
      </c>
    </row>
    <row r="8138" spans="1:10">
      <c r="A8138">
        <v>8330</v>
      </c>
      <c r="B8138" s="612">
        <v>43986.629166666666</v>
      </c>
      <c r="C8138" s="405" t="s">
        <v>2110</v>
      </c>
      <c r="D8138" s="384">
        <v>1866</v>
      </c>
      <c r="E8138">
        <v>0.02</v>
      </c>
      <c r="F8138">
        <v>1.11267</v>
      </c>
      <c r="G8138" s="384">
        <v>0</v>
      </c>
      <c r="H8138">
        <v>1.1315900000000001</v>
      </c>
    </row>
    <row r="8139" spans="1:10">
      <c r="A8139">
        <v>8338</v>
      </c>
      <c r="B8139" s="612">
        <v>43986.643055555556</v>
      </c>
      <c r="C8139" s="405" t="s">
        <v>2054</v>
      </c>
      <c r="D8139" s="384">
        <v>1866</v>
      </c>
      <c r="E8139">
        <v>0.02</v>
      </c>
      <c r="F8139">
        <v>1.1315900000000001</v>
      </c>
      <c r="G8139" s="384">
        <v>0</v>
      </c>
      <c r="H8139">
        <v>1.1315900000000001</v>
      </c>
      <c r="I8139">
        <v>-37.729999999999997</v>
      </c>
      <c r="J8139" s="384">
        <v>33755.79</v>
      </c>
    </row>
    <row r="8140" spans="1:10">
      <c r="A8140">
        <v>8115</v>
      </c>
      <c r="B8140" s="612">
        <v>43983.628472222219</v>
      </c>
      <c r="C8140" s="405" t="s">
        <v>96</v>
      </c>
      <c r="D8140" s="384">
        <v>1867</v>
      </c>
      <c r="E8140">
        <v>0.02</v>
      </c>
      <c r="F8140">
        <v>1.1132</v>
      </c>
      <c r="G8140" s="384">
        <v>0</v>
      </c>
      <c r="H8140">
        <v>0</v>
      </c>
    </row>
    <row r="8141" spans="1:10">
      <c r="A8141">
        <v>8116</v>
      </c>
      <c r="B8141" s="612">
        <v>43983.628472222219</v>
      </c>
      <c r="C8141" s="405" t="s">
        <v>2110</v>
      </c>
      <c r="D8141" s="384">
        <v>1867</v>
      </c>
      <c r="E8141">
        <v>0.02</v>
      </c>
      <c r="F8141">
        <v>1.1132</v>
      </c>
      <c r="G8141" s="384">
        <v>0</v>
      </c>
      <c r="H8141">
        <v>1.1142000000000001</v>
      </c>
    </row>
    <row r="8142" spans="1:10">
      <c r="A8142">
        <v>8119</v>
      </c>
      <c r="B8142" s="612">
        <v>43983.648611111108</v>
      </c>
      <c r="C8142" s="405" t="s">
        <v>2110</v>
      </c>
      <c r="D8142" s="384">
        <v>1867</v>
      </c>
      <c r="E8142">
        <v>0.02</v>
      </c>
      <c r="F8142">
        <v>1.1132</v>
      </c>
      <c r="G8142" s="384">
        <v>0</v>
      </c>
      <c r="H8142">
        <v>1.1133999999999999</v>
      </c>
    </row>
    <row r="8143" spans="1:10">
      <c r="A8143">
        <v>8120</v>
      </c>
      <c r="B8143" s="612">
        <v>43983.792361111111</v>
      </c>
      <c r="C8143" s="405" t="s">
        <v>2054</v>
      </c>
      <c r="D8143" s="384">
        <v>1867</v>
      </c>
      <c r="E8143">
        <v>0.02</v>
      </c>
      <c r="F8143">
        <v>1.1133999999999999</v>
      </c>
      <c r="G8143" s="384">
        <v>0</v>
      </c>
      <c r="H8143">
        <v>1.1133999999999999</v>
      </c>
      <c r="I8143">
        <v>0.4</v>
      </c>
      <c r="J8143" s="384">
        <v>33761.440000000002</v>
      </c>
    </row>
    <row r="8144" spans="1:10">
      <c r="A8144">
        <v>8117</v>
      </c>
      <c r="B8144" s="612">
        <v>43983.648611111108</v>
      </c>
      <c r="C8144" s="405" t="s">
        <v>96</v>
      </c>
      <c r="D8144" s="384">
        <v>1868</v>
      </c>
      <c r="E8144">
        <v>0.02</v>
      </c>
      <c r="F8144">
        <v>1.1115900000000001</v>
      </c>
      <c r="G8144" s="384">
        <v>0</v>
      </c>
      <c r="H8144">
        <v>0</v>
      </c>
    </row>
    <row r="8145" spans="1:10">
      <c r="A8145">
        <v>8118</v>
      </c>
      <c r="B8145" s="612">
        <v>43983.648611111108</v>
      </c>
      <c r="C8145" s="405" t="s">
        <v>2110</v>
      </c>
      <c r="D8145" s="384">
        <v>1868</v>
      </c>
      <c r="E8145">
        <v>0.02</v>
      </c>
      <c r="F8145">
        <v>1.1115900000000001</v>
      </c>
      <c r="G8145" s="384">
        <v>0</v>
      </c>
      <c r="H8145">
        <v>1.1133999999999999</v>
      </c>
    </row>
    <row r="8146" spans="1:10">
      <c r="A8146">
        <v>8121</v>
      </c>
      <c r="B8146" s="612">
        <v>43983.792361111111</v>
      </c>
      <c r="C8146" s="405" t="s">
        <v>2054</v>
      </c>
      <c r="D8146" s="384">
        <v>1868</v>
      </c>
      <c r="E8146">
        <v>0.02</v>
      </c>
      <c r="F8146">
        <v>1.1133999999999999</v>
      </c>
      <c r="G8146" s="384">
        <v>0</v>
      </c>
      <c r="H8146">
        <v>1.1133999999999999</v>
      </c>
      <c r="I8146">
        <v>3.62</v>
      </c>
      <c r="J8146" s="384">
        <v>33765.06</v>
      </c>
    </row>
    <row r="8147" spans="1:10">
      <c r="A8147">
        <v>8122</v>
      </c>
      <c r="B8147" s="612">
        <v>43984.044444444444</v>
      </c>
      <c r="C8147" s="405" t="s">
        <v>96</v>
      </c>
      <c r="D8147" s="384">
        <v>1869</v>
      </c>
      <c r="E8147">
        <v>0.02</v>
      </c>
      <c r="F8147">
        <v>1.1130199999999999</v>
      </c>
      <c r="G8147" s="384">
        <v>0</v>
      </c>
      <c r="H8147">
        <v>0</v>
      </c>
    </row>
    <row r="8148" spans="1:10">
      <c r="A8148">
        <v>8123</v>
      </c>
      <c r="B8148" s="612">
        <v>43984.044444444444</v>
      </c>
      <c r="C8148" s="405" t="s">
        <v>2110</v>
      </c>
      <c r="D8148" s="384">
        <v>1869</v>
      </c>
      <c r="E8148">
        <v>0.02</v>
      </c>
      <c r="F8148">
        <v>1.1130199999999999</v>
      </c>
      <c r="G8148" s="384">
        <v>0</v>
      </c>
      <c r="H8148">
        <v>1.11402</v>
      </c>
    </row>
    <row r="8149" spans="1:10">
      <c r="A8149">
        <v>8124</v>
      </c>
      <c r="B8149" s="612">
        <v>43984.345833333333</v>
      </c>
      <c r="C8149" s="405" t="s">
        <v>2054</v>
      </c>
      <c r="D8149" s="384">
        <v>1869</v>
      </c>
      <c r="E8149">
        <v>0.02</v>
      </c>
      <c r="F8149">
        <v>1.11402</v>
      </c>
      <c r="G8149" s="384">
        <v>0</v>
      </c>
      <c r="H8149">
        <v>1.11402</v>
      </c>
      <c r="I8149">
        <v>2</v>
      </c>
      <c r="J8149" s="384">
        <v>33767.06</v>
      </c>
    </row>
    <row r="8150" spans="1:10">
      <c r="A8150">
        <v>8125</v>
      </c>
      <c r="B8150" s="612">
        <v>43984.345833333333</v>
      </c>
      <c r="C8150" s="405" t="s">
        <v>97</v>
      </c>
      <c r="D8150" s="384">
        <v>1870</v>
      </c>
      <c r="E8150">
        <v>0.03</v>
      </c>
      <c r="F8150">
        <v>1.1142700000000001</v>
      </c>
      <c r="G8150" s="384">
        <v>0</v>
      </c>
      <c r="H8150">
        <v>0</v>
      </c>
    </row>
    <row r="8151" spans="1:10">
      <c r="A8151">
        <v>8126</v>
      </c>
      <c r="B8151" s="612">
        <v>43984.345833333333</v>
      </c>
      <c r="C8151" s="405" t="s">
        <v>2110</v>
      </c>
      <c r="D8151" s="384">
        <v>1870</v>
      </c>
      <c r="E8151">
        <v>0.03</v>
      </c>
      <c r="F8151">
        <v>1.1142700000000001</v>
      </c>
      <c r="G8151" s="384">
        <v>0</v>
      </c>
      <c r="H8151">
        <v>1.11189</v>
      </c>
    </row>
    <row r="8152" spans="1:10">
      <c r="A8152">
        <v>8131</v>
      </c>
      <c r="B8152" s="612">
        <v>43984.35</v>
      </c>
      <c r="C8152" s="405" t="s">
        <v>2110</v>
      </c>
      <c r="D8152" s="384">
        <v>1870</v>
      </c>
      <c r="E8152">
        <v>0.03</v>
      </c>
      <c r="F8152">
        <v>1.1142700000000001</v>
      </c>
      <c r="G8152" s="384">
        <v>0</v>
      </c>
      <c r="H8152">
        <v>1.1131800000000001</v>
      </c>
    </row>
    <row r="8153" spans="1:10">
      <c r="A8153">
        <v>8140</v>
      </c>
      <c r="B8153" s="612">
        <v>43984.376388888886</v>
      </c>
      <c r="C8153" s="405" t="s">
        <v>2110</v>
      </c>
      <c r="D8153" s="384">
        <v>1870</v>
      </c>
      <c r="E8153">
        <v>0.03</v>
      </c>
      <c r="F8153">
        <v>1.1142700000000001</v>
      </c>
      <c r="G8153" s="384">
        <v>0</v>
      </c>
      <c r="H8153">
        <v>1.11452</v>
      </c>
    </row>
    <row r="8154" spans="1:10">
      <c r="A8154">
        <v>8166</v>
      </c>
      <c r="B8154" s="612">
        <v>43985.029861111114</v>
      </c>
      <c r="C8154" s="405" t="s">
        <v>2110</v>
      </c>
      <c r="D8154" s="384">
        <v>1870</v>
      </c>
      <c r="E8154">
        <v>0.03</v>
      </c>
      <c r="F8154">
        <v>1.1142700000000001</v>
      </c>
      <c r="G8154" s="384">
        <v>0</v>
      </c>
      <c r="H8154">
        <v>1.1161000000000001</v>
      </c>
    </row>
    <row r="8155" spans="1:10">
      <c r="A8155">
        <v>8180</v>
      </c>
      <c r="B8155" s="612">
        <v>43985.294444444444</v>
      </c>
      <c r="C8155" s="405" t="s">
        <v>2110</v>
      </c>
      <c r="D8155" s="384">
        <v>1870</v>
      </c>
      <c r="E8155">
        <v>0.03</v>
      </c>
      <c r="F8155">
        <v>1.1142700000000001</v>
      </c>
      <c r="G8155" s="384">
        <v>0</v>
      </c>
      <c r="H8155">
        <v>1.1177699999999999</v>
      </c>
    </row>
    <row r="8156" spans="1:10">
      <c r="A8156">
        <v>8220</v>
      </c>
      <c r="B8156" s="612">
        <v>43985.648611111108</v>
      </c>
      <c r="C8156" s="405" t="s">
        <v>2110</v>
      </c>
      <c r="D8156" s="384">
        <v>1870</v>
      </c>
      <c r="E8156">
        <v>0.03</v>
      </c>
      <c r="F8156">
        <v>1.1142700000000001</v>
      </c>
      <c r="G8156" s="384">
        <v>0</v>
      </c>
      <c r="H8156">
        <v>1.1195600000000001</v>
      </c>
    </row>
    <row r="8157" spans="1:10">
      <c r="A8157">
        <v>8252</v>
      </c>
      <c r="B8157" s="612">
        <v>43986.496527777781</v>
      </c>
      <c r="C8157" s="405" t="s">
        <v>2110</v>
      </c>
      <c r="D8157" s="384">
        <v>1870</v>
      </c>
      <c r="E8157">
        <v>0.03</v>
      </c>
      <c r="F8157">
        <v>1.1142700000000001</v>
      </c>
      <c r="G8157" s="384">
        <v>0</v>
      </c>
      <c r="H8157">
        <v>1.1216900000000001</v>
      </c>
    </row>
    <row r="8158" spans="1:10">
      <c r="A8158">
        <v>8286</v>
      </c>
      <c r="B8158" s="612">
        <v>43986.595138888886</v>
      </c>
      <c r="C8158" s="405" t="s">
        <v>2110</v>
      </c>
      <c r="D8158" s="384">
        <v>1870</v>
      </c>
      <c r="E8158">
        <v>0.03</v>
      </c>
      <c r="F8158">
        <v>1.1142700000000001</v>
      </c>
      <c r="G8158" s="384">
        <v>0</v>
      </c>
      <c r="H8158">
        <v>1.12399</v>
      </c>
    </row>
    <row r="8159" spans="1:10">
      <c r="A8159">
        <v>8299</v>
      </c>
      <c r="B8159" s="612">
        <v>43986.605555555558</v>
      </c>
      <c r="C8159" s="405" t="s">
        <v>2110</v>
      </c>
      <c r="D8159" s="384">
        <v>1870</v>
      </c>
      <c r="E8159">
        <v>0.03</v>
      </c>
      <c r="F8159">
        <v>1.1142700000000001</v>
      </c>
      <c r="G8159" s="384">
        <v>0</v>
      </c>
      <c r="H8159">
        <v>1.1264099999999999</v>
      </c>
    </row>
    <row r="8160" spans="1:10">
      <c r="A8160">
        <v>8312</v>
      </c>
      <c r="B8160" s="612">
        <v>43986.615972222222</v>
      </c>
      <c r="C8160" s="405" t="s">
        <v>2110</v>
      </c>
      <c r="D8160" s="384">
        <v>1870</v>
      </c>
      <c r="E8160">
        <v>0.03</v>
      </c>
      <c r="F8160">
        <v>1.1142700000000001</v>
      </c>
      <c r="G8160" s="384">
        <v>0</v>
      </c>
      <c r="H8160">
        <v>1.1289400000000001</v>
      </c>
    </row>
    <row r="8161" spans="1:10">
      <c r="A8161">
        <v>8329</v>
      </c>
      <c r="B8161" s="612">
        <v>43986.629166666666</v>
      </c>
      <c r="C8161" s="405" t="s">
        <v>2110</v>
      </c>
      <c r="D8161" s="384">
        <v>1870</v>
      </c>
      <c r="E8161">
        <v>0.03</v>
      </c>
      <c r="F8161">
        <v>1.1142700000000001</v>
      </c>
      <c r="G8161" s="384">
        <v>0</v>
      </c>
      <c r="H8161">
        <v>1.1315900000000001</v>
      </c>
    </row>
    <row r="8162" spans="1:10">
      <c r="A8162">
        <v>8339</v>
      </c>
      <c r="B8162" s="612">
        <v>43986.643055555556</v>
      </c>
      <c r="C8162" s="405" t="s">
        <v>2054</v>
      </c>
      <c r="D8162" s="384">
        <v>1870</v>
      </c>
      <c r="E8162">
        <v>0.03</v>
      </c>
      <c r="F8162">
        <v>1.1315900000000001</v>
      </c>
      <c r="G8162" s="384">
        <v>0</v>
      </c>
      <c r="H8162">
        <v>1.1315900000000001</v>
      </c>
      <c r="I8162">
        <v>-51.83</v>
      </c>
      <c r="J8162" s="384">
        <v>33703.96</v>
      </c>
    </row>
    <row r="8163" spans="1:10">
      <c r="A8163">
        <v>8129</v>
      </c>
      <c r="B8163" s="612">
        <v>43984.35</v>
      </c>
      <c r="C8163" s="405" t="s">
        <v>97</v>
      </c>
      <c r="D8163" s="384">
        <v>1871</v>
      </c>
      <c r="E8163">
        <v>0.05</v>
      </c>
      <c r="F8163">
        <v>1.11598</v>
      </c>
      <c r="G8163" s="384">
        <v>0</v>
      </c>
      <c r="H8163">
        <v>0</v>
      </c>
    </row>
    <row r="8164" spans="1:10">
      <c r="A8164">
        <v>8130</v>
      </c>
      <c r="B8164" s="612">
        <v>43984.35</v>
      </c>
      <c r="C8164" s="405" t="s">
        <v>2110</v>
      </c>
      <c r="D8164" s="384">
        <v>1871</v>
      </c>
      <c r="E8164">
        <v>0.05</v>
      </c>
      <c r="F8164">
        <v>1.11598</v>
      </c>
      <c r="G8164" s="384">
        <v>0</v>
      </c>
      <c r="H8164">
        <v>1.1131800000000001</v>
      </c>
    </row>
    <row r="8165" spans="1:10">
      <c r="A8165">
        <v>8139</v>
      </c>
      <c r="B8165" s="612">
        <v>43984.376388888886</v>
      </c>
      <c r="C8165" s="405" t="s">
        <v>2110</v>
      </c>
      <c r="D8165" s="384">
        <v>1871</v>
      </c>
      <c r="E8165">
        <v>0.05</v>
      </c>
      <c r="F8165">
        <v>1.11598</v>
      </c>
      <c r="G8165" s="384">
        <v>0</v>
      </c>
      <c r="H8165">
        <v>1.11452</v>
      </c>
    </row>
    <row r="8166" spans="1:10">
      <c r="A8166">
        <v>8165</v>
      </c>
      <c r="B8166" s="612">
        <v>43985.029861111114</v>
      </c>
      <c r="C8166" s="405" t="s">
        <v>2110</v>
      </c>
      <c r="D8166" s="384">
        <v>1871</v>
      </c>
      <c r="E8166">
        <v>0.05</v>
      </c>
      <c r="F8166">
        <v>1.11598</v>
      </c>
      <c r="G8166" s="384">
        <v>0</v>
      </c>
      <c r="H8166">
        <v>1.1161000000000001</v>
      </c>
    </row>
    <row r="8167" spans="1:10">
      <c r="A8167">
        <v>8179</v>
      </c>
      <c r="B8167" s="612">
        <v>43985.294444444444</v>
      </c>
      <c r="C8167" s="405" t="s">
        <v>2110</v>
      </c>
      <c r="D8167" s="384">
        <v>1871</v>
      </c>
      <c r="E8167">
        <v>0.05</v>
      </c>
      <c r="F8167">
        <v>1.11598</v>
      </c>
      <c r="G8167" s="384">
        <v>0</v>
      </c>
      <c r="H8167">
        <v>1.1177699999999999</v>
      </c>
    </row>
    <row r="8168" spans="1:10">
      <c r="A8168">
        <v>8219</v>
      </c>
      <c r="B8168" s="612">
        <v>43985.648611111108</v>
      </c>
      <c r="C8168" s="405" t="s">
        <v>2110</v>
      </c>
      <c r="D8168" s="384">
        <v>1871</v>
      </c>
      <c r="E8168">
        <v>0.05</v>
      </c>
      <c r="F8168">
        <v>1.11598</v>
      </c>
      <c r="G8168" s="384">
        <v>0</v>
      </c>
      <c r="H8168">
        <v>1.1195600000000001</v>
      </c>
    </row>
    <row r="8169" spans="1:10">
      <c r="A8169">
        <v>8251</v>
      </c>
      <c r="B8169" s="612">
        <v>43986.496527777781</v>
      </c>
      <c r="C8169" s="405" t="s">
        <v>2110</v>
      </c>
      <c r="D8169" s="384">
        <v>1871</v>
      </c>
      <c r="E8169">
        <v>0.05</v>
      </c>
      <c r="F8169">
        <v>1.11598</v>
      </c>
      <c r="G8169" s="384">
        <v>0</v>
      </c>
      <c r="H8169">
        <v>1.1216900000000001</v>
      </c>
    </row>
    <row r="8170" spans="1:10">
      <c r="A8170">
        <v>8285</v>
      </c>
      <c r="B8170" s="612">
        <v>43986.595138888886</v>
      </c>
      <c r="C8170" s="405" t="s">
        <v>2110</v>
      </c>
      <c r="D8170" s="384">
        <v>1871</v>
      </c>
      <c r="E8170">
        <v>0.05</v>
      </c>
      <c r="F8170">
        <v>1.11598</v>
      </c>
      <c r="G8170" s="384">
        <v>0</v>
      </c>
      <c r="H8170">
        <v>1.12399</v>
      </c>
    </row>
    <row r="8171" spans="1:10">
      <c r="A8171">
        <v>8298</v>
      </c>
      <c r="B8171" s="612">
        <v>43986.605555555558</v>
      </c>
      <c r="C8171" s="405" t="s">
        <v>2110</v>
      </c>
      <c r="D8171" s="384">
        <v>1871</v>
      </c>
      <c r="E8171">
        <v>0.05</v>
      </c>
      <c r="F8171">
        <v>1.11598</v>
      </c>
      <c r="G8171" s="384">
        <v>0</v>
      </c>
      <c r="H8171">
        <v>1.1264099999999999</v>
      </c>
    </row>
    <row r="8172" spans="1:10">
      <c r="A8172">
        <v>8311</v>
      </c>
      <c r="B8172" s="612">
        <v>43986.615972222222</v>
      </c>
      <c r="C8172" s="405" t="s">
        <v>2110</v>
      </c>
      <c r="D8172" s="384">
        <v>1871</v>
      </c>
      <c r="E8172">
        <v>0.05</v>
      </c>
      <c r="F8172">
        <v>1.11598</v>
      </c>
      <c r="G8172" s="384">
        <v>0</v>
      </c>
      <c r="H8172">
        <v>1.1289400000000001</v>
      </c>
    </row>
    <row r="8173" spans="1:10">
      <c r="A8173">
        <v>8328</v>
      </c>
      <c r="B8173" s="612">
        <v>43986.629166666666</v>
      </c>
      <c r="C8173" s="405" t="s">
        <v>2110</v>
      </c>
      <c r="D8173" s="384">
        <v>1871</v>
      </c>
      <c r="E8173">
        <v>0.05</v>
      </c>
      <c r="F8173">
        <v>1.11598</v>
      </c>
      <c r="G8173" s="384">
        <v>0</v>
      </c>
      <c r="H8173">
        <v>1.1315900000000001</v>
      </c>
    </row>
    <row r="8174" spans="1:10">
      <c r="A8174">
        <v>8340</v>
      </c>
      <c r="B8174" s="612">
        <v>43986.643055555556</v>
      </c>
      <c r="C8174" s="405" t="s">
        <v>2054</v>
      </c>
      <c r="D8174" s="384">
        <v>1871</v>
      </c>
      <c r="E8174">
        <v>0.05</v>
      </c>
      <c r="F8174">
        <v>1.1315900000000001</v>
      </c>
      <c r="G8174" s="384">
        <v>0</v>
      </c>
      <c r="H8174">
        <v>1.1315900000000001</v>
      </c>
      <c r="I8174">
        <v>-77.83</v>
      </c>
      <c r="J8174" s="384">
        <v>33626.14</v>
      </c>
    </row>
    <row r="8175" spans="1:10">
      <c r="A8175">
        <v>8134</v>
      </c>
      <c r="B8175" s="612">
        <v>43984.359027777777</v>
      </c>
      <c r="C8175" s="405" t="s">
        <v>96</v>
      </c>
      <c r="D8175" s="384">
        <v>1872</v>
      </c>
      <c r="E8175">
        <v>0.02</v>
      </c>
      <c r="F8175">
        <v>1.1165700000000001</v>
      </c>
      <c r="G8175" s="384">
        <v>0</v>
      </c>
      <c r="H8175">
        <v>0</v>
      </c>
    </row>
    <row r="8176" spans="1:10">
      <c r="A8176">
        <v>8135</v>
      </c>
      <c r="B8176" s="612">
        <v>43984.359027777777</v>
      </c>
      <c r="C8176" s="405" t="s">
        <v>2110</v>
      </c>
      <c r="D8176" s="384">
        <v>1872</v>
      </c>
      <c r="E8176">
        <v>0.02</v>
      </c>
      <c r="F8176">
        <v>1.1165700000000001</v>
      </c>
      <c r="G8176" s="384">
        <v>0</v>
      </c>
      <c r="H8176">
        <v>1.11757</v>
      </c>
    </row>
    <row r="8177" spans="1:10">
      <c r="A8177">
        <v>8136</v>
      </c>
      <c r="B8177" s="612">
        <v>43984.375</v>
      </c>
      <c r="C8177" s="405" t="s">
        <v>2054</v>
      </c>
      <c r="D8177" s="384">
        <v>1872</v>
      </c>
      <c r="E8177">
        <v>0.02</v>
      </c>
      <c r="F8177">
        <v>1.11757</v>
      </c>
      <c r="G8177" s="384">
        <v>0</v>
      </c>
      <c r="H8177">
        <v>1.11757</v>
      </c>
      <c r="I8177">
        <v>2</v>
      </c>
      <c r="J8177" s="384">
        <v>33769.06</v>
      </c>
    </row>
    <row r="8178" spans="1:10">
      <c r="A8178">
        <v>8137</v>
      </c>
      <c r="B8178" s="612">
        <v>43984.376388888886</v>
      </c>
      <c r="C8178" s="405" t="s">
        <v>97</v>
      </c>
      <c r="D8178" s="384">
        <v>1873</v>
      </c>
      <c r="E8178">
        <v>0.08</v>
      </c>
      <c r="F8178">
        <v>1.11778</v>
      </c>
      <c r="G8178" s="384">
        <v>0</v>
      </c>
      <c r="H8178">
        <v>0</v>
      </c>
    </row>
    <row r="8179" spans="1:10">
      <c r="A8179">
        <v>8138</v>
      </c>
      <c r="B8179" s="612">
        <v>43984.376388888886</v>
      </c>
      <c r="C8179" s="405" t="s">
        <v>2110</v>
      </c>
      <c r="D8179" s="384">
        <v>1873</v>
      </c>
      <c r="E8179">
        <v>0.08</v>
      </c>
      <c r="F8179">
        <v>1.11778</v>
      </c>
      <c r="G8179" s="384">
        <v>0</v>
      </c>
      <c r="H8179">
        <v>1.11452</v>
      </c>
    </row>
    <row r="8180" spans="1:10">
      <c r="A8180">
        <v>8164</v>
      </c>
      <c r="B8180" s="612">
        <v>43985.029861111114</v>
      </c>
      <c r="C8180" s="405" t="s">
        <v>2110</v>
      </c>
      <c r="D8180" s="384">
        <v>1873</v>
      </c>
      <c r="E8180">
        <v>0.08</v>
      </c>
      <c r="F8180">
        <v>1.11778</v>
      </c>
      <c r="G8180" s="384">
        <v>0</v>
      </c>
      <c r="H8180">
        <v>1.1161000000000001</v>
      </c>
    </row>
    <row r="8181" spans="1:10">
      <c r="A8181">
        <v>8178</v>
      </c>
      <c r="B8181" s="612">
        <v>43985.294444444444</v>
      </c>
      <c r="C8181" s="405" t="s">
        <v>2110</v>
      </c>
      <c r="D8181" s="384">
        <v>1873</v>
      </c>
      <c r="E8181">
        <v>0.08</v>
      </c>
      <c r="F8181">
        <v>1.11778</v>
      </c>
      <c r="G8181" s="384">
        <v>0</v>
      </c>
      <c r="H8181">
        <v>1.1177699999999999</v>
      </c>
    </row>
    <row r="8182" spans="1:10">
      <c r="A8182">
        <v>8218</v>
      </c>
      <c r="B8182" s="612">
        <v>43985.648611111108</v>
      </c>
      <c r="C8182" s="405" t="s">
        <v>2110</v>
      </c>
      <c r="D8182" s="384">
        <v>1873</v>
      </c>
      <c r="E8182">
        <v>0.08</v>
      </c>
      <c r="F8182">
        <v>1.11778</v>
      </c>
      <c r="G8182" s="384">
        <v>0</v>
      </c>
      <c r="H8182">
        <v>1.1195600000000001</v>
      </c>
    </row>
    <row r="8183" spans="1:10">
      <c r="A8183">
        <v>8250</v>
      </c>
      <c r="B8183" s="612">
        <v>43986.496527777781</v>
      </c>
      <c r="C8183" s="405" t="s">
        <v>2110</v>
      </c>
      <c r="D8183" s="384">
        <v>1873</v>
      </c>
      <c r="E8183">
        <v>0.08</v>
      </c>
      <c r="F8183">
        <v>1.11778</v>
      </c>
      <c r="G8183" s="384">
        <v>0</v>
      </c>
      <c r="H8183">
        <v>1.1216900000000001</v>
      </c>
    </row>
    <row r="8184" spans="1:10">
      <c r="A8184">
        <v>8284</v>
      </c>
      <c r="B8184" s="612">
        <v>43986.595138888886</v>
      </c>
      <c r="C8184" s="405" t="s">
        <v>2110</v>
      </c>
      <c r="D8184" s="384">
        <v>1873</v>
      </c>
      <c r="E8184">
        <v>0.08</v>
      </c>
      <c r="F8184">
        <v>1.11778</v>
      </c>
      <c r="G8184" s="384">
        <v>0</v>
      </c>
      <c r="H8184">
        <v>1.12399</v>
      </c>
    </row>
    <row r="8185" spans="1:10">
      <c r="A8185">
        <v>8297</v>
      </c>
      <c r="B8185" s="612">
        <v>43986.605555555558</v>
      </c>
      <c r="C8185" s="405" t="s">
        <v>2110</v>
      </c>
      <c r="D8185" s="384">
        <v>1873</v>
      </c>
      <c r="E8185">
        <v>0.08</v>
      </c>
      <c r="F8185">
        <v>1.11778</v>
      </c>
      <c r="G8185" s="384">
        <v>0</v>
      </c>
      <c r="H8185">
        <v>1.1264099999999999</v>
      </c>
    </row>
    <row r="8186" spans="1:10">
      <c r="A8186">
        <v>8310</v>
      </c>
      <c r="B8186" s="612">
        <v>43986.615972222222</v>
      </c>
      <c r="C8186" s="405" t="s">
        <v>2110</v>
      </c>
      <c r="D8186" s="384">
        <v>1873</v>
      </c>
      <c r="E8186">
        <v>0.08</v>
      </c>
      <c r="F8186">
        <v>1.11778</v>
      </c>
      <c r="G8186" s="384">
        <v>0</v>
      </c>
      <c r="H8186">
        <v>1.1289400000000001</v>
      </c>
    </row>
    <row r="8187" spans="1:10">
      <c r="A8187">
        <v>8327</v>
      </c>
      <c r="B8187" s="612">
        <v>43986.629166666666</v>
      </c>
      <c r="C8187" s="405" t="s">
        <v>2110</v>
      </c>
      <c r="D8187" s="384">
        <v>1873</v>
      </c>
      <c r="E8187">
        <v>0.08</v>
      </c>
      <c r="F8187">
        <v>1.11778</v>
      </c>
      <c r="G8187" s="384">
        <v>0</v>
      </c>
      <c r="H8187">
        <v>1.1315900000000001</v>
      </c>
    </row>
    <row r="8188" spans="1:10">
      <c r="A8188">
        <v>8341</v>
      </c>
      <c r="B8188" s="612">
        <v>43986.643055555556</v>
      </c>
      <c r="C8188" s="405" t="s">
        <v>2054</v>
      </c>
      <c r="D8188" s="384">
        <v>1873</v>
      </c>
      <c r="E8188">
        <v>0.08</v>
      </c>
      <c r="F8188">
        <v>1.1315900000000001</v>
      </c>
      <c r="G8188" s="384">
        <v>0</v>
      </c>
      <c r="H8188">
        <v>1.1315900000000001</v>
      </c>
      <c r="I8188">
        <v>-110.12</v>
      </c>
      <c r="J8188" s="384">
        <v>33516.01</v>
      </c>
    </row>
    <row r="8189" spans="1:10">
      <c r="A8189">
        <v>8143</v>
      </c>
      <c r="B8189" s="612">
        <v>43984.397222222222</v>
      </c>
      <c r="C8189" s="405" t="s">
        <v>96</v>
      </c>
      <c r="D8189" s="384">
        <v>1874</v>
      </c>
      <c r="E8189">
        <v>0.02</v>
      </c>
      <c r="F8189">
        <v>1.11761</v>
      </c>
      <c r="G8189" s="384">
        <v>0</v>
      </c>
      <c r="H8189">
        <v>0</v>
      </c>
    </row>
    <row r="8190" spans="1:10">
      <c r="A8190">
        <v>8144</v>
      </c>
      <c r="B8190" s="612">
        <v>43984.397222222222</v>
      </c>
      <c r="C8190" s="405" t="s">
        <v>2110</v>
      </c>
      <c r="D8190" s="384">
        <v>1874</v>
      </c>
      <c r="E8190">
        <v>0.02</v>
      </c>
      <c r="F8190">
        <v>1.11761</v>
      </c>
      <c r="G8190" s="384">
        <v>0</v>
      </c>
      <c r="H8190">
        <v>1.1186100000000001</v>
      </c>
    </row>
    <row r="8191" spans="1:10">
      <c r="A8191">
        <v>8145</v>
      </c>
      <c r="B8191" s="612">
        <v>43984.402777777781</v>
      </c>
      <c r="C8191" s="405" t="s">
        <v>2054</v>
      </c>
      <c r="D8191" s="384">
        <v>1874</v>
      </c>
      <c r="E8191">
        <v>0.02</v>
      </c>
      <c r="F8191">
        <v>1.1186100000000001</v>
      </c>
      <c r="G8191" s="384">
        <v>0</v>
      </c>
      <c r="H8191">
        <v>1.1186100000000001</v>
      </c>
      <c r="I8191">
        <v>2</v>
      </c>
      <c r="J8191" s="384">
        <v>33771.06</v>
      </c>
    </row>
    <row r="8192" spans="1:10">
      <c r="A8192">
        <v>8146</v>
      </c>
      <c r="B8192" s="612">
        <v>43984.407638888886</v>
      </c>
      <c r="C8192" s="405" t="s">
        <v>96</v>
      </c>
      <c r="D8192" s="384">
        <v>1875</v>
      </c>
      <c r="E8192">
        <v>0.02</v>
      </c>
      <c r="F8192">
        <v>1.11826</v>
      </c>
      <c r="G8192" s="384">
        <v>0</v>
      </c>
      <c r="H8192">
        <v>0</v>
      </c>
    </row>
    <row r="8193" spans="1:10">
      <c r="A8193">
        <v>8147</v>
      </c>
      <c r="B8193" s="612">
        <v>43984.407638888886</v>
      </c>
      <c r="C8193" s="405" t="s">
        <v>2110</v>
      </c>
      <c r="D8193" s="384">
        <v>1875</v>
      </c>
      <c r="E8193">
        <v>0.02</v>
      </c>
      <c r="F8193">
        <v>1.11826</v>
      </c>
      <c r="G8193" s="384">
        <v>0</v>
      </c>
      <c r="H8193">
        <v>1.1192599999999999</v>
      </c>
    </row>
    <row r="8194" spans="1:10">
      <c r="A8194">
        <v>8150</v>
      </c>
      <c r="B8194" s="612">
        <v>43984.451388888891</v>
      </c>
      <c r="C8194" s="405" t="s">
        <v>2110</v>
      </c>
      <c r="D8194" s="384">
        <v>1875</v>
      </c>
      <c r="E8194">
        <v>0.02</v>
      </c>
      <c r="F8194">
        <v>1.11826</v>
      </c>
      <c r="G8194" s="384">
        <v>0</v>
      </c>
      <c r="H8194">
        <v>1.11846</v>
      </c>
    </row>
    <row r="8195" spans="1:10">
      <c r="A8195">
        <v>8151</v>
      </c>
      <c r="B8195" s="612">
        <v>43984.57916666667</v>
      </c>
      <c r="C8195" s="405" t="s">
        <v>2054</v>
      </c>
      <c r="D8195" s="384">
        <v>1875</v>
      </c>
      <c r="E8195">
        <v>0.02</v>
      </c>
      <c r="F8195">
        <v>1.11846</v>
      </c>
      <c r="G8195" s="384">
        <v>0</v>
      </c>
      <c r="H8195">
        <v>1.11846</v>
      </c>
      <c r="I8195">
        <v>0.4</v>
      </c>
      <c r="J8195" s="384">
        <v>33771.46</v>
      </c>
    </row>
    <row r="8196" spans="1:10">
      <c r="A8196">
        <v>8148</v>
      </c>
      <c r="B8196" s="612">
        <v>43984.451388888891</v>
      </c>
      <c r="C8196" s="405" t="s">
        <v>96</v>
      </c>
      <c r="D8196" s="384">
        <v>1876</v>
      </c>
      <c r="E8196">
        <v>0.02</v>
      </c>
      <c r="F8196">
        <v>1.11666</v>
      </c>
      <c r="G8196" s="384">
        <v>0</v>
      </c>
      <c r="H8196">
        <v>0</v>
      </c>
    </row>
    <row r="8197" spans="1:10">
      <c r="A8197">
        <v>8149</v>
      </c>
      <c r="B8197" s="612">
        <v>43984.451388888891</v>
      </c>
      <c r="C8197" s="405" t="s">
        <v>2110</v>
      </c>
      <c r="D8197" s="384">
        <v>1876</v>
      </c>
      <c r="E8197">
        <v>0.02</v>
      </c>
      <c r="F8197">
        <v>1.11666</v>
      </c>
      <c r="G8197" s="384">
        <v>0</v>
      </c>
      <c r="H8197">
        <v>1.11846</v>
      </c>
    </row>
    <row r="8198" spans="1:10">
      <c r="A8198">
        <v>8152</v>
      </c>
      <c r="B8198" s="612">
        <v>43984.57916666667</v>
      </c>
      <c r="C8198" s="405" t="s">
        <v>2054</v>
      </c>
      <c r="D8198" s="384">
        <v>1876</v>
      </c>
      <c r="E8198">
        <v>0.02</v>
      </c>
      <c r="F8198">
        <v>1.11846</v>
      </c>
      <c r="G8198" s="384">
        <v>0</v>
      </c>
      <c r="H8198">
        <v>1.11846</v>
      </c>
      <c r="I8198">
        <v>3.6</v>
      </c>
      <c r="J8198" s="384">
        <v>33775.06</v>
      </c>
    </row>
    <row r="8199" spans="1:10">
      <c r="A8199">
        <v>8153</v>
      </c>
      <c r="B8199" s="612">
        <v>43984.59097222222</v>
      </c>
      <c r="C8199" s="405" t="s">
        <v>96</v>
      </c>
      <c r="D8199" s="384">
        <v>1877</v>
      </c>
      <c r="E8199">
        <v>0.02</v>
      </c>
      <c r="F8199">
        <v>1.1188499999999999</v>
      </c>
      <c r="G8199" s="384">
        <v>0</v>
      </c>
      <c r="H8199">
        <v>0</v>
      </c>
    </row>
    <row r="8200" spans="1:10">
      <c r="A8200">
        <v>8154</v>
      </c>
      <c r="B8200" s="612">
        <v>43984.59097222222</v>
      </c>
      <c r="C8200" s="405" t="s">
        <v>2110</v>
      </c>
      <c r="D8200" s="384">
        <v>1877</v>
      </c>
      <c r="E8200">
        <v>0.02</v>
      </c>
      <c r="F8200">
        <v>1.1188499999999999</v>
      </c>
      <c r="G8200" s="384">
        <v>0</v>
      </c>
      <c r="H8200">
        <v>1.11985</v>
      </c>
    </row>
    <row r="8201" spans="1:10">
      <c r="A8201">
        <v>8157</v>
      </c>
      <c r="B8201" s="612">
        <v>43984.660416666666</v>
      </c>
      <c r="C8201" s="405" t="s">
        <v>2110</v>
      </c>
      <c r="D8201" s="384">
        <v>1877</v>
      </c>
      <c r="E8201">
        <v>0.02</v>
      </c>
      <c r="F8201">
        <v>1.1188499999999999</v>
      </c>
      <c r="G8201" s="384">
        <v>0</v>
      </c>
      <c r="H8201">
        <v>1.1190500000000001</v>
      </c>
    </row>
    <row r="8202" spans="1:10">
      <c r="A8202">
        <v>8158</v>
      </c>
      <c r="B8202" s="612">
        <v>43985.013888888891</v>
      </c>
      <c r="C8202" s="405" t="s">
        <v>2054</v>
      </c>
      <c r="D8202" s="384">
        <v>1877</v>
      </c>
      <c r="E8202">
        <v>0.02</v>
      </c>
      <c r="F8202">
        <v>1.1190500000000001</v>
      </c>
      <c r="G8202" s="384">
        <v>0</v>
      </c>
      <c r="H8202">
        <v>1.1190500000000001</v>
      </c>
      <c r="I8202">
        <v>0.32</v>
      </c>
      <c r="J8202" s="384">
        <v>33775.379999999997</v>
      </c>
    </row>
    <row r="8203" spans="1:10">
      <c r="A8203">
        <v>8155</v>
      </c>
      <c r="B8203" s="612">
        <v>43984.660416666666</v>
      </c>
      <c r="C8203" s="405" t="s">
        <v>96</v>
      </c>
      <c r="D8203" s="384">
        <v>1878</v>
      </c>
      <c r="E8203">
        <v>0.02</v>
      </c>
      <c r="F8203">
        <v>1.11724</v>
      </c>
      <c r="G8203" s="384">
        <v>0</v>
      </c>
      <c r="H8203">
        <v>0</v>
      </c>
    </row>
    <row r="8204" spans="1:10">
      <c r="A8204">
        <v>8156</v>
      </c>
      <c r="B8204" s="612">
        <v>43984.660416666666</v>
      </c>
      <c r="C8204" s="405" t="s">
        <v>2110</v>
      </c>
      <c r="D8204" s="384">
        <v>1878</v>
      </c>
      <c r="E8204">
        <v>0.02</v>
      </c>
      <c r="F8204">
        <v>1.11724</v>
      </c>
      <c r="G8204" s="384">
        <v>0</v>
      </c>
      <c r="H8204">
        <v>1.1190500000000001</v>
      </c>
    </row>
    <row r="8205" spans="1:10">
      <c r="A8205">
        <v>8159</v>
      </c>
      <c r="B8205" s="612">
        <v>43985.013888888891</v>
      </c>
      <c r="C8205" s="405" t="s">
        <v>2054</v>
      </c>
      <c r="D8205" s="384">
        <v>1878</v>
      </c>
      <c r="E8205">
        <v>0.02</v>
      </c>
      <c r="F8205">
        <v>1.1190500000000001</v>
      </c>
      <c r="G8205" s="384">
        <v>0</v>
      </c>
      <c r="H8205">
        <v>1.1190500000000001</v>
      </c>
      <c r="I8205">
        <v>3.54</v>
      </c>
      <c r="J8205" s="384">
        <v>33778.92</v>
      </c>
    </row>
    <row r="8206" spans="1:10">
      <c r="A8206">
        <v>8160</v>
      </c>
      <c r="B8206" s="612">
        <v>43985.01666666667</v>
      </c>
      <c r="C8206" s="405" t="s">
        <v>96</v>
      </c>
      <c r="D8206" s="384">
        <v>1879</v>
      </c>
      <c r="E8206">
        <v>0.02</v>
      </c>
      <c r="F8206">
        <v>1.1188499999999999</v>
      </c>
      <c r="G8206" s="384">
        <v>0</v>
      </c>
      <c r="H8206">
        <v>0</v>
      </c>
    </row>
    <row r="8207" spans="1:10">
      <c r="A8207">
        <v>8161</v>
      </c>
      <c r="B8207" s="612">
        <v>43985.01666666667</v>
      </c>
      <c r="C8207" s="405" t="s">
        <v>2110</v>
      </c>
      <c r="D8207" s="384">
        <v>1879</v>
      </c>
      <c r="E8207">
        <v>0.02</v>
      </c>
      <c r="F8207">
        <v>1.1188499999999999</v>
      </c>
      <c r="G8207" s="384">
        <v>0</v>
      </c>
      <c r="H8207">
        <v>1.11985</v>
      </c>
    </row>
    <row r="8208" spans="1:10">
      <c r="A8208">
        <v>8169</v>
      </c>
      <c r="B8208" s="612">
        <v>43985.029861111114</v>
      </c>
      <c r="C8208" s="405" t="s">
        <v>2054</v>
      </c>
      <c r="D8208" s="384">
        <v>1879</v>
      </c>
      <c r="E8208">
        <v>0.02</v>
      </c>
      <c r="F8208">
        <v>1.11985</v>
      </c>
      <c r="G8208" s="384">
        <v>0</v>
      </c>
      <c r="H8208">
        <v>1.11985</v>
      </c>
      <c r="I8208">
        <v>2</v>
      </c>
      <c r="J8208" s="384">
        <v>33780.92</v>
      </c>
    </row>
    <row r="8209" spans="1:10">
      <c r="A8209">
        <v>8162</v>
      </c>
      <c r="B8209" s="612">
        <v>43985.029861111114</v>
      </c>
      <c r="C8209" s="405" t="s">
        <v>97</v>
      </c>
      <c r="D8209" s="384">
        <v>1880</v>
      </c>
      <c r="E8209">
        <v>0.14000000000000001</v>
      </c>
      <c r="F8209">
        <v>1.1196900000000001</v>
      </c>
      <c r="G8209" s="384">
        <v>0</v>
      </c>
      <c r="H8209">
        <v>0</v>
      </c>
    </row>
    <row r="8210" spans="1:10">
      <c r="A8210">
        <v>8163</v>
      </c>
      <c r="B8210" s="612">
        <v>43985.029861111114</v>
      </c>
      <c r="C8210" s="405" t="s">
        <v>2110</v>
      </c>
      <c r="D8210" s="384">
        <v>1880</v>
      </c>
      <c r="E8210">
        <v>0.14000000000000001</v>
      </c>
      <c r="F8210">
        <v>1.1196900000000001</v>
      </c>
      <c r="G8210" s="384">
        <v>0</v>
      </c>
      <c r="H8210">
        <v>1.1161000000000001</v>
      </c>
    </row>
    <row r="8211" spans="1:10">
      <c r="A8211">
        <v>8177</v>
      </c>
      <c r="B8211" s="612">
        <v>43985.294444444444</v>
      </c>
      <c r="C8211" s="405" t="s">
        <v>2110</v>
      </c>
      <c r="D8211" s="384">
        <v>1880</v>
      </c>
      <c r="E8211">
        <v>0.14000000000000001</v>
      </c>
      <c r="F8211">
        <v>1.1196900000000001</v>
      </c>
      <c r="G8211" s="384">
        <v>0</v>
      </c>
      <c r="H8211">
        <v>1.1177699999999999</v>
      </c>
    </row>
    <row r="8212" spans="1:10">
      <c r="A8212">
        <v>8217</v>
      </c>
      <c r="B8212" s="612">
        <v>43985.648611111108</v>
      </c>
      <c r="C8212" s="405" t="s">
        <v>2110</v>
      </c>
      <c r="D8212" s="384">
        <v>1880</v>
      </c>
      <c r="E8212">
        <v>0.14000000000000001</v>
      </c>
      <c r="F8212">
        <v>1.1196900000000001</v>
      </c>
      <c r="G8212" s="384">
        <v>0</v>
      </c>
      <c r="H8212">
        <v>1.1195600000000001</v>
      </c>
    </row>
    <row r="8213" spans="1:10">
      <c r="A8213">
        <v>8249</v>
      </c>
      <c r="B8213" s="612">
        <v>43986.496527777781</v>
      </c>
      <c r="C8213" s="405" t="s">
        <v>2110</v>
      </c>
      <c r="D8213" s="384">
        <v>1880</v>
      </c>
      <c r="E8213">
        <v>0.14000000000000001</v>
      </c>
      <c r="F8213">
        <v>1.1196900000000001</v>
      </c>
      <c r="G8213" s="384">
        <v>0</v>
      </c>
      <c r="H8213">
        <v>1.1216900000000001</v>
      </c>
    </row>
    <row r="8214" spans="1:10">
      <c r="A8214">
        <v>8283</v>
      </c>
      <c r="B8214" s="612">
        <v>43986.595138888886</v>
      </c>
      <c r="C8214" s="405" t="s">
        <v>2110</v>
      </c>
      <c r="D8214" s="384">
        <v>1880</v>
      </c>
      <c r="E8214">
        <v>0.14000000000000001</v>
      </c>
      <c r="F8214">
        <v>1.1196900000000001</v>
      </c>
      <c r="G8214" s="384">
        <v>0</v>
      </c>
      <c r="H8214">
        <v>1.12399</v>
      </c>
    </row>
    <row r="8215" spans="1:10">
      <c r="A8215">
        <v>8296</v>
      </c>
      <c r="B8215" s="612">
        <v>43986.605555555558</v>
      </c>
      <c r="C8215" s="405" t="s">
        <v>2110</v>
      </c>
      <c r="D8215" s="384">
        <v>1880</v>
      </c>
      <c r="E8215">
        <v>0.14000000000000001</v>
      </c>
      <c r="F8215">
        <v>1.1196900000000001</v>
      </c>
      <c r="G8215" s="384">
        <v>0</v>
      </c>
      <c r="H8215">
        <v>1.1264099999999999</v>
      </c>
    </row>
    <row r="8216" spans="1:10">
      <c r="A8216">
        <v>8309</v>
      </c>
      <c r="B8216" s="612">
        <v>43986.615972222222</v>
      </c>
      <c r="C8216" s="405" t="s">
        <v>2110</v>
      </c>
      <c r="D8216" s="384">
        <v>1880</v>
      </c>
      <c r="E8216">
        <v>0.14000000000000001</v>
      </c>
      <c r="F8216">
        <v>1.1196900000000001</v>
      </c>
      <c r="G8216" s="384">
        <v>0</v>
      </c>
      <c r="H8216">
        <v>1.1289400000000001</v>
      </c>
    </row>
    <row r="8217" spans="1:10">
      <c r="A8217">
        <v>8326</v>
      </c>
      <c r="B8217" s="612">
        <v>43986.629166666666</v>
      </c>
      <c r="C8217" s="405" t="s">
        <v>2110</v>
      </c>
      <c r="D8217" s="384">
        <v>1880</v>
      </c>
      <c r="E8217">
        <v>0.14000000000000001</v>
      </c>
      <c r="F8217">
        <v>1.1196900000000001</v>
      </c>
      <c r="G8217" s="384">
        <v>0</v>
      </c>
      <c r="H8217">
        <v>1.1315900000000001</v>
      </c>
    </row>
    <row r="8218" spans="1:10">
      <c r="A8218">
        <v>8342</v>
      </c>
      <c r="B8218" s="612">
        <v>43986.643055555556</v>
      </c>
      <c r="C8218" s="405" t="s">
        <v>2054</v>
      </c>
      <c r="D8218" s="384">
        <v>1880</v>
      </c>
      <c r="E8218">
        <v>0.14000000000000001</v>
      </c>
      <c r="F8218">
        <v>1.1315900000000001</v>
      </c>
      <c r="G8218" s="384">
        <v>0</v>
      </c>
      <c r="H8218">
        <v>1.1315900000000001</v>
      </c>
      <c r="I8218">
        <v>-166.13</v>
      </c>
      <c r="J8218" s="384">
        <v>33349.879999999997</v>
      </c>
    </row>
    <row r="8219" spans="1:10">
      <c r="A8219">
        <v>8170</v>
      </c>
      <c r="B8219" s="612">
        <v>43985.061111111114</v>
      </c>
      <c r="C8219" s="405" t="s">
        <v>96</v>
      </c>
      <c r="D8219" s="384">
        <v>1881</v>
      </c>
      <c r="E8219">
        <v>0.02</v>
      </c>
      <c r="F8219">
        <v>1.1194599999999999</v>
      </c>
      <c r="G8219" s="384">
        <v>0</v>
      </c>
      <c r="H8219">
        <v>0</v>
      </c>
    </row>
    <row r="8220" spans="1:10">
      <c r="A8220">
        <v>8171</v>
      </c>
      <c r="B8220" s="612">
        <v>43985.061111111114</v>
      </c>
      <c r="C8220" s="405" t="s">
        <v>2110</v>
      </c>
      <c r="D8220" s="384">
        <v>1881</v>
      </c>
      <c r="E8220">
        <v>0.02</v>
      </c>
      <c r="F8220">
        <v>1.1194599999999999</v>
      </c>
      <c r="G8220" s="384">
        <v>0</v>
      </c>
      <c r="H8220">
        <v>1.12046</v>
      </c>
    </row>
    <row r="8221" spans="1:10">
      <c r="A8221">
        <v>8172</v>
      </c>
      <c r="B8221" s="612">
        <v>43985.148611111108</v>
      </c>
      <c r="C8221" s="405" t="s">
        <v>2054</v>
      </c>
      <c r="D8221" s="384">
        <v>1881</v>
      </c>
      <c r="E8221">
        <v>0.02</v>
      </c>
      <c r="F8221">
        <v>1.12046</v>
      </c>
      <c r="G8221" s="384">
        <v>0</v>
      </c>
      <c r="H8221">
        <v>1.12046</v>
      </c>
      <c r="I8221">
        <v>2</v>
      </c>
      <c r="J8221" s="384">
        <v>33782.92</v>
      </c>
    </row>
    <row r="8222" spans="1:10">
      <c r="A8222">
        <v>8173</v>
      </c>
      <c r="B8222" s="612">
        <v>43985.260416666664</v>
      </c>
      <c r="C8222" s="405" t="s">
        <v>96</v>
      </c>
      <c r="D8222" s="384">
        <v>1882</v>
      </c>
      <c r="E8222">
        <v>0.02</v>
      </c>
      <c r="F8222">
        <v>1.12073</v>
      </c>
      <c r="G8222" s="384">
        <v>0</v>
      </c>
      <c r="H8222">
        <v>0</v>
      </c>
    </row>
    <row r="8223" spans="1:10">
      <c r="A8223">
        <v>8174</v>
      </c>
      <c r="B8223" s="612">
        <v>43985.260416666664</v>
      </c>
      <c r="C8223" s="405" t="s">
        <v>2110</v>
      </c>
      <c r="D8223" s="384">
        <v>1882</v>
      </c>
      <c r="E8223">
        <v>0.02</v>
      </c>
      <c r="F8223">
        <v>1.12073</v>
      </c>
      <c r="G8223" s="384">
        <v>0</v>
      </c>
      <c r="H8223">
        <v>1.1217299999999999</v>
      </c>
    </row>
    <row r="8224" spans="1:10">
      <c r="A8224">
        <v>8183</v>
      </c>
      <c r="B8224" s="612">
        <v>43985.294444444444</v>
      </c>
      <c r="C8224" s="405" t="s">
        <v>2054</v>
      </c>
      <c r="D8224" s="384">
        <v>1882</v>
      </c>
      <c r="E8224">
        <v>0.02</v>
      </c>
      <c r="F8224">
        <v>1.1217299999999999</v>
      </c>
      <c r="G8224" s="384">
        <v>0</v>
      </c>
      <c r="H8224">
        <v>1.1217299999999999</v>
      </c>
      <c r="I8224">
        <v>2</v>
      </c>
      <c r="J8224" s="384">
        <v>33784.92</v>
      </c>
    </row>
    <row r="8225" spans="1:10">
      <c r="A8225">
        <v>8175</v>
      </c>
      <c r="B8225" s="612">
        <v>43985.294444444444</v>
      </c>
      <c r="C8225" s="405" t="s">
        <v>97</v>
      </c>
      <c r="D8225" s="384">
        <v>1883</v>
      </c>
      <c r="E8225">
        <v>0.23</v>
      </c>
      <c r="F8225">
        <v>1.1216900000000001</v>
      </c>
      <c r="G8225" s="384">
        <v>0</v>
      </c>
      <c r="H8225">
        <v>0</v>
      </c>
    </row>
    <row r="8226" spans="1:10">
      <c r="A8226">
        <v>8176</v>
      </c>
      <c r="B8226" s="612">
        <v>43985.294444444444</v>
      </c>
      <c r="C8226" s="405" t="s">
        <v>2110</v>
      </c>
      <c r="D8226" s="384">
        <v>1883</v>
      </c>
      <c r="E8226">
        <v>0.23</v>
      </c>
      <c r="F8226">
        <v>1.1216900000000001</v>
      </c>
      <c r="G8226" s="384">
        <v>0</v>
      </c>
      <c r="H8226">
        <v>1.1177699999999999</v>
      </c>
    </row>
    <row r="8227" spans="1:10">
      <c r="A8227">
        <v>8216</v>
      </c>
      <c r="B8227" s="612">
        <v>43985.648611111108</v>
      </c>
      <c r="C8227" s="405" t="s">
        <v>2110</v>
      </c>
      <c r="D8227" s="384">
        <v>1883</v>
      </c>
      <c r="E8227">
        <v>0.23</v>
      </c>
      <c r="F8227">
        <v>1.1216900000000001</v>
      </c>
      <c r="G8227" s="384">
        <v>0</v>
      </c>
      <c r="H8227">
        <v>1.1195600000000001</v>
      </c>
    </row>
    <row r="8228" spans="1:10">
      <c r="A8228">
        <v>8248</v>
      </c>
      <c r="B8228" s="612">
        <v>43986.496527777781</v>
      </c>
      <c r="C8228" s="405" t="s">
        <v>2110</v>
      </c>
      <c r="D8228" s="384">
        <v>1883</v>
      </c>
      <c r="E8228">
        <v>0.23</v>
      </c>
      <c r="F8228">
        <v>1.1216900000000001</v>
      </c>
      <c r="G8228" s="384">
        <v>0</v>
      </c>
      <c r="H8228">
        <v>1.1216900000000001</v>
      </c>
    </row>
    <row r="8229" spans="1:10">
      <c r="A8229">
        <v>8282</v>
      </c>
      <c r="B8229" s="612">
        <v>43986.595138888886</v>
      </c>
      <c r="C8229" s="405" t="s">
        <v>2110</v>
      </c>
      <c r="D8229" s="384">
        <v>1883</v>
      </c>
      <c r="E8229">
        <v>0.23</v>
      </c>
      <c r="F8229">
        <v>1.1216900000000001</v>
      </c>
      <c r="G8229" s="384">
        <v>0</v>
      </c>
      <c r="H8229">
        <v>1.12399</v>
      </c>
    </row>
    <row r="8230" spans="1:10">
      <c r="A8230">
        <v>8295</v>
      </c>
      <c r="B8230" s="612">
        <v>43986.605555555558</v>
      </c>
      <c r="C8230" s="405" t="s">
        <v>2110</v>
      </c>
      <c r="D8230" s="384">
        <v>1883</v>
      </c>
      <c r="E8230">
        <v>0.23</v>
      </c>
      <c r="F8230">
        <v>1.1216900000000001</v>
      </c>
      <c r="G8230" s="384">
        <v>0</v>
      </c>
      <c r="H8230">
        <v>1.1264099999999999</v>
      </c>
    </row>
    <row r="8231" spans="1:10">
      <c r="A8231">
        <v>8308</v>
      </c>
      <c r="B8231" s="612">
        <v>43986.615972222222</v>
      </c>
      <c r="C8231" s="405" t="s">
        <v>2110</v>
      </c>
      <c r="D8231" s="384">
        <v>1883</v>
      </c>
      <c r="E8231">
        <v>0.23</v>
      </c>
      <c r="F8231">
        <v>1.1216900000000001</v>
      </c>
      <c r="G8231" s="384">
        <v>0</v>
      </c>
      <c r="H8231">
        <v>1.1289400000000001</v>
      </c>
    </row>
    <row r="8232" spans="1:10">
      <c r="A8232">
        <v>8325</v>
      </c>
      <c r="B8232" s="612">
        <v>43986.629166666666</v>
      </c>
      <c r="C8232" s="405" t="s">
        <v>2110</v>
      </c>
      <c r="D8232" s="384">
        <v>1883</v>
      </c>
      <c r="E8232">
        <v>0.23</v>
      </c>
      <c r="F8232">
        <v>1.1216900000000001</v>
      </c>
      <c r="G8232" s="384">
        <v>0</v>
      </c>
      <c r="H8232">
        <v>1.1315900000000001</v>
      </c>
    </row>
    <row r="8233" spans="1:10">
      <c r="A8233">
        <v>8343</v>
      </c>
      <c r="B8233" s="612">
        <v>43986.643055555556</v>
      </c>
      <c r="C8233" s="405" t="s">
        <v>2054</v>
      </c>
      <c r="D8233" s="384">
        <v>1883</v>
      </c>
      <c r="E8233">
        <v>0.23</v>
      </c>
      <c r="F8233">
        <v>1.1315900000000001</v>
      </c>
      <c r="G8233" s="384">
        <v>0</v>
      </c>
      <c r="H8233">
        <v>1.1315900000000001</v>
      </c>
      <c r="I8233">
        <v>-226.93</v>
      </c>
      <c r="J8233" s="384">
        <v>33122.949999999997</v>
      </c>
    </row>
    <row r="8234" spans="1:10">
      <c r="A8234">
        <v>8184</v>
      </c>
      <c r="B8234" s="612">
        <v>43985.29791666667</v>
      </c>
      <c r="C8234" s="405" t="s">
        <v>96</v>
      </c>
      <c r="D8234" s="384">
        <v>1884</v>
      </c>
      <c r="E8234">
        <v>0.02</v>
      </c>
      <c r="F8234">
        <v>1.1216299999999999</v>
      </c>
      <c r="G8234" s="384">
        <v>0</v>
      </c>
      <c r="H8234">
        <v>0</v>
      </c>
    </row>
    <row r="8235" spans="1:10">
      <c r="A8235">
        <v>8185</v>
      </c>
      <c r="B8235" s="612">
        <v>43985.29791666667</v>
      </c>
      <c r="C8235" s="405" t="s">
        <v>2110</v>
      </c>
      <c r="D8235" s="384">
        <v>1884</v>
      </c>
      <c r="E8235">
        <v>0.02</v>
      </c>
      <c r="F8235">
        <v>1.1216299999999999</v>
      </c>
      <c r="G8235" s="384">
        <v>0</v>
      </c>
      <c r="H8235">
        <v>1.12263</v>
      </c>
    </row>
    <row r="8236" spans="1:10">
      <c r="A8236">
        <v>8186</v>
      </c>
      <c r="B8236" s="612">
        <v>43985.311111111114</v>
      </c>
      <c r="C8236" s="405" t="s">
        <v>2054</v>
      </c>
      <c r="D8236" s="384">
        <v>1884</v>
      </c>
      <c r="E8236">
        <v>0.02</v>
      </c>
      <c r="F8236">
        <v>1.12263</v>
      </c>
      <c r="G8236" s="384">
        <v>0</v>
      </c>
      <c r="H8236">
        <v>1.12263</v>
      </c>
      <c r="I8236">
        <v>2</v>
      </c>
      <c r="J8236" s="384">
        <v>33786.92</v>
      </c>
    </row>
    <row r="8237" spans="1:10">
      <c r="A8237">
        <v>8187</v>
      </c>
      <c r="B8237" s="612">
        <v>43985.317361111112</v>
      </c>
      <c r="C8237" s="405" t="s">
        <v>96</v>
      </c>
      <c r="D8237" s="384">
        <v>1885</v>
      </c>
      <c r="E8237">
        <v>0.02</v>
      </c>
      <c r="F8237">
        <v>1.1213599999999999</v>
      </c>
      <c r="G8237" s="384">
        <v>0</v>
      </c>
      <c r="H8237">
        <v>0</v>
      </c>
    </row>
    <row r="8238" spans="1:10">
      <c r="A8238">
        <v>8188</v>
      </c>
      <c r="B8238" s="612">
        <v>43985.317361111112</v>
      </c>
      <c r="C8238" s="405" t="s">
        <v>2110</v>
      </c>
      <c r="D8238" s="384">
        <v>1885</v>
      </c>
      <c r="E8238">
        <v>0.02</v>
      </c>
      <c r="F8238">
        <v>1.1213599999999999</v>
      </c>
      <c r="G8238" s="384">
        <v>0</v>
      </c>
      <c r="H8238">
        <v>1.12236</v>
      </c>
    </row>
    <row r="8239" spans="1:10">
      <c r="A8239">
        <v>8191</v>
      </c>
      <c r="B8239" s="612">
        <v>43985.343055555553</v>
      </c>
      <c r="C8239" s="405" t="s">
        <v>2110</v>
      </c>
      <c r="D8239" s="384">
        <v>1885</v>
      </c>
      <c r="E8239">
        <v>0.02</v>
      </c>
      <c r="F8239">
        <v>1.1213599999999999</v>
      </c>
      <c r="G8239" s="384">
        <v>0</v>
      </c>
      <c r="H8239">
        <v>1.1215599999999999</v>
      </c>
    </row>
    <row r="8240" spans="1:10">
      <c r="A8240">
        <v>8192</v>
      </c>
      <c r="B8240" s="612">
        <v>43985.356249999997</v>
      </c>
      <c r="C8240" s="405" t="s">
        <v>2054</v>
      </c>
      <c r="D8240" s="384">
        <v>1885</v>
      </c>
      <c r="E8240">
        <v>0.02</v>
      </c>
      <c r="F8240">
        <v>1.1215599999999999</v>
      </c>
      <c r="G8240" s="384">
        <v>0</v>
      </c>
      <c r="H8240">
        <v>1.1215599999999999</v>
      </c>
      <c r="I8240">
        <v>0.4</v>
      </c>
      <c r="J8240" s="384">
        <v>33787.32</v>
      </c>
    </row>
    <row r="8241" spans="1:10">
      <c r="A8241">
        <v>8189</v>
      </c>
      <c r="B8241" s="612">
        <v>43985.343055555553</v>
      </c>
      <c r="C8241" s="405" t="s">
        <v>96</v>
      </c>
      <c r="D8241" s="384">
        <v>1886</v>
      </c>
      <c r="E8241">
        <v>0.02</v>
      </c>
      <c r="F8241">
        <v>1.11975</v>
      </c>
      <c r="G8241" s="384">
        <v>0</v>
      </c>
      <c r="H8241">
        <v>0</v>
      </c>
    </row>
    <row r="8242" spans="1:10">
      <c r="A8242">
        <v>8190</v>
      </c>
      <c r="B8242" s="612">
        <v>43985.343055555553</v>
      </c>
      <c r="C8242" s="405" t="s">
        <v>2110</v>
      </c>
      <c r="D8242" s="384">
        <v>1886</v>
      </c>
      <c r="E8242">
        <v>0.02</v>
      </c>
      <c r="F8242">
        <v>1.11975</v>
      </c>
      <c r="G8242" s="384">
        <v>0</v>
      </c>
      <c r="H8242">
        <v>1.1215599999999999</v>
      </c>
    </row>
    <row r="8243" spans="1:10">
      <c r="A8243">
        <v>8193</v>
      </c>
      <c r="B8243" s="612">
        <v>43985.356249999997</v>
      </c>
      <c r="C8243" s="405" t="s">
        <v>2054</v>
      </c>
      <c r="D8243" s="384">
        <v>1886</v>
      </c>
      <c r="E8243">
        <v>0.02</v>
      </c>
      <c r="F8243">
        <v>1.1215599999999999</v>
      </c>
      <c r="G8243" s="384">
        <v>0</v>
      </c>
      <c r="H8243">
        <v>1.1215599999999999</v>
      </c>
      <c r="I8243">
        <v>3.62</v>
      </c>
      <c r="J8243" s="384">
        <v>33790.94</v>
      </c>
    </row>
    <row r="8244" spans="1:10">
      <c r="A8244">
        <v>8194</v>
      </c>
      <c r="B8244" s="612">
        <v>43985.414583333331</v>
      </c>
      <c r="C8244" s="405" t="s">
        <v>96</v>
      </c>
      <c r="D8244" s="384">
        <v>1887</v>
      </c>
      <c r="E8244">
        <v>0.02</v>
      </c>
      <c r="F8244">
        <v>1.1220600000000001</v>
      </c>
      <c r="G8244" s="384">
        <v>0</v>
      </c>
      <c r="H8244">
        <v>0</v>
      </c>
    </row>
    <row r="8245" spans="1:10">
      <c r="A8245">
        <v>8195</v>
      </c>
      <c r="B8245" s="612">
        <v>43985.414583333331</v>
      </c>
      <c r="C8245" s="405" t="s">
        <v>2110</v>
      </c>
      <c r="D8245" s="384">
        <v>1887</v>
      </c>
      <c r="E8245">
        <v>0.02</v>
      </c>
      <c r="F8245">
        <v>1.1220600000000001</v>
      </c>
      <c r="G8245" s="384">
        <v>0</v>
      </c>
      <c r="H8245">
        <v>1.1230599999999999</v>
      </c>
    </row>
    <row r="8246" spans="1:10">
      <c r="A8246">
        <v>8198</v>
      </c>
      <c r="B8246" s="612">
        <v>43985.455555555556</v>
      </c>
      <c r="C8246" s="405" t="s">
        <v>2110</v>
      </c>
      <c r="D8246" s="384">
        <v>1887</v>
      </c>
      <c r="E8246">
        <v>0.02</v>
      </c>
      <c r="F8246">
        <v>1.1220600000000001</v>
      </c>
      <c r="G8246" s="384">
        <v>0</v>
      </c>
      <c r="H8246">
        <v>1.12226</v>
      </c>
    </row>
    <row r="8247" spans="1:10">
      <c r="A8247">
        <v>8202</v>
      </c>
      <c r="B8247" s="612">
        <v>43985.479166666664</v>
      </c>
      <c r="C8247" s="405" t="s">
        <v>2110</v>
      </c>
      <c r="D8247" s="384">
        <v>1887</v>
      </c>
      <c r="E8247">
        <v>0.02</v>
      </c>
      <c r="F8247">
        <v>1.1220600000000001</v>
      </c>
      <c r="G8247" s="384">
        <v>0</v>
      </c>
      <c r="H8247">
        <v>1.1211899999999999</v>
      </c>
    </row>
    <row r="8248" spans="1:10">
      <c r="A8248">
        <v>8203</v>
      </c>
      <c r="B8248" s="612">
        <v>43985.576388888891</v>
      </c>
      <c r="C8248" s="405" t="s">
        <v>2054</v>
      </c>
      <c r="D8248" s="384">
        <v>1887</v>
      </c>
      <c r="E8248">
        <v>0.02</v>
      </c>
      <c r="F8248">
        <v>1.1211899999999999</v>
      </c>
      <c r="G8248" s="384">
        <v>0</v>
      </c>
      <c r="H8248">
        <v>1.1211899999999999</v>
      </c>
      <c r="I8248">
        <v>-1.74</v>
      </c>
      <c r="J8248" s="384">
        <v>33789.199999999997</v>
      </c>
    </row>
    <row r="8249" spans="1:10">
      <c r="A8249">
        <v>8196</v>
      </c>
      <c r="B8249" s="612">
        <v>43985.455555555556</v>
      </c>
      <c r="C8249" s="405" t="s">
        <v>96</v>
      </c>
      <c r="D8249" s="384">
        <v>1888</v>
      </c>
      <c r="E8249">
        <v>0.02</v>
      </c>
      <c r="F8249">
        <v>1.12046</v>
      </c>
      <c r="G8249" s="384">
        <v>0</v>
      </c>
      <c r="H8249">
        <v>0</v>
      </c>
    </row>
    <row r="8250" spans="1:10">
      <c r="A8250">
        <v>8197</v>
      </c>
      <c r="B8250" s="612">
        <v>43985.455555555556</v>
      </c>
      <c r="C8250" s="405" t="s">
        <v>2110</v>
      </c>
      <c r="D8250" s="384">
        <v>1888</v>
      </c>
      <c r="E8250">
        <v>0.02</v>
      </c>
      <c r="F8250">
        <v>1.12046</v>
      </c>
      <c r="G8250" s="384">
        <v>0</v>
      </c>
      <c r="H8250">
        <v>1.12226</v>
      </c>
    </row>
    <row r="8251" spans="1:10">
      <c r="A8251">
        <v>8201</v>
      </c>
      <c r="B8251" s="612">
        <v>43985.479166666664</v>
      </c>
      <c r="C8251" s="405" t="s">
        <v>2110</v>
      </c>
      <c r="D8251" s="384">
        <v>1888</v>
      </c>
      <c r="E8251">
        <v>0.02</v>
      </c>
      <c r="F8251">
        <v>1.12046</v>
      </c>
      <c r="G8251" s="384">
        <v>0</v>
      </c>
      <c r="H8251">
        <v>1.1211899999999999</v>
      </c>
    </row>
    <row r="8252" spans="1:10">
      <c r="A8252">
        <v>8204</v>
      </c>
      <c r="B8252" s="612">
        <v>43985.576388888891</v>
      </c>
      <c r="C8252" s="405" t="s">
        <v>2054</v>
      </c>
      <c r="D8252" s="384">
        <v>1888</v>
      </c>
      <c r="E8252">
        <v>0.02</v>
      </c>
      <c r="F8252">
        <v>1.1211899999999999</v>
      </c>
      <c r="G8252" s="384">
        <v>0</v>
      </c>
      <c r="H8252">
        <v>1.1211899999999999</v>
      </c>
      <c r="I8252">
        <v>1.46</v>
      </c>
      <c r="J8252" s="384">
        <v>33790.660000000003</v>
      </c>
    </row>
    <row r="8253" spans="1:10">
      <c r="A8253">
        <v>8199</v>
      </c>
      <c r="B8253" s="612">
        <v>43985.479166666664</v>
      </c>
      <c r="C8253" s="405" t="s">
        <v>96</v>
      </c>
      <c r="D8253" s="384">
        <v>1889</v>
      </c>
      <c r="E8253">
        <v>0.03</v>
      </c>
      <c r="F8253">
        <v>1.11877</v>
      </c>
      <c r="G8253" s="384">
        <v>0</v>
      </c>
      <c r="H8253">
        <v>0</v>
      </c>
    </row>
    <row r="8254" spans="1:10">
      <c r="A8254">
        <v>8200</v>
      </c>
      <c r="B8254" s="612">
        <v>43985.479166666664</v>
      </c>
      <c r="C8254" s="405" t="s">
        <v>2110</v>
      </c>
      <c r="D8254" s="384">
        <v>1889</v>
      </c>
      <c r="E8254">
        <v>0.03</v>
      </c>
      <c r="F8254">
        <v>1.11877</v>
      </c>
      <c r="G8254" s="384">
        <v>0</v>
      </c>
      <c r="H8254">
        <v>1.1211899999999999</v>
      </c>
    </row>
    <row r="8255" spans="1:10">
      <c r="A8255">
        <v>8205</v>
      </c>
      <c r="B8255" s="612">
        <v>43985.576388888891</v>
      </c>
      <c r="C8255" s="405" t="s">
        <v>2054</v>
      </c>
      <c r="D8255" s="384">
        <v>1889</v>
      </c>
      <c r="E8255">
        <v>0.03</v>
      </c>
      <c r="F8255">
        <v>1.1211899999999999</v>
      </c>
      <c r="G8255" s="384">
        <v>0</v>
      </c>
      <c r="H8255">
        <v>1.1211899999999999</v>
      </c>
      <c r="I8255">
        <v>7.26</v>
      </c>
      <c r="J8255" s="384">
        <v>33797.919999999998</v>
      </c>
    </row>
    <row r="8256" spans="1:10">
      <c r="A8256">
        <v>8206</v>
      </c>
      <c r="B8256" s="612">
        <v>43985.579861111109</v>
      </c>
      <c r="C8256" s="405" t="s">
        <v>96</v>
      </c>
      <c r="D8256" s="384">
        <v>1890</v>
      </c>
      <c r="E8256">
        <v>0.02</v>
      </c>
      <c r="F8256">
        <v>1.1209899999999999</v>
      </c>
      <c r="G8256" s="384">
        <v>0</v>
      </c>
      <c r="H8256">
        <v>0</v>
      </c>
    </row>
    <row r="8257" spans="1:10">
      <c r="A8257">
        <v>8207</v>
      </c>
      <c r="B8257" s="612">
        <v>43985.579861111109</v>
      </c>
      <c r="C8257" s="405" t="s">
        <v>2110</v>
      </c>
      <c r="D8257" s="384">
        <v>1890</v>
      </c>
      <c r="E8257">
        <v>0.02</v>
      </c>
      <c r="F8257">
        <v>1.1209899999999999</v>
      </c>
      <c r="G8257" s="384">
        <v>0</v>
      </c>
      <c r="H8257">
        <v>1.12199</v>
      </c>
    </row>
    <row r="8258" spans="1:10">
      <c r="A8258">
        <v>8208</v>
      </c>
      <c r="B8258" s="612">
        <v>43985.583333333336</v>
      </c>
      <c r="C8258" s="405" t="s">
        <v>2054</v>
      </c>
      <c r="D8258" s="384">
        <v>1890</v>
      </c>
      <c r="E8258">
        <v>0.02</v>
      </c>
      <c r="F8258">
        <v>1.12199</v>
      </c>
      <c r="G8258" s="384">
        <v>0</v>
      </c>
      <c r="H8258">
        <v>1.12199</v>
      </c>
      <c r="I8258">
        <v>2</v>
      </c>
      <c r="J8258" s="384">
        <v>33799.919999999998</v>
      </c>
    </row>
    <row r="8259" spans="1:10">
      <c r="A8259">
        <v>8209</v>
      </c>
      <c r="B8259" s="612">
        <v>43985.599305555559</v>
      </c>
      <c r="C8259" s="405" t="s">
        <v>96</v>
      </c>
      <c r="D8259" s="384">
        <v>1891</v>
      </c>
      <c r="E8259">
        <v>0.02</v>
      </c>
      <c r="F8259">
        <v>1.1222399999999999</v>
      </c>
      <c r="G8259" s="384">
        <v>0</v>
      </c>
      <c r="H8259">
        <v>0</v>
      </c>
    </row>
    <row r="8260" spans="1:10">
      <c r="A8260">
        <v>8210</v>
      </c>
      <c r="B8260" s="612">
        <v>43985.599305555559</v>
      </c>
      <c r="C8260" s="405" t="s">
        <v>2110</v>
      </c>
      <c r="D8260" s="384">
        <v>1891</v>
      </c>
      <c r="E8260">
        <v>0.02</v>
      </c>
      <c r="F8260">
        <v>1.1222399999999999</v>
      </c>
      <c r="G8260" s="384">
        <v>0</v>
      </c>
      <c r="H8260">
        <v>1.12324</v>
      </c>
    </row>
    <row r="8261" spans="1:10">
      <c r="A8261">
        <v>8211</v>
      </c>
      <c r="B8261" s="612">
        <v>43985.601388888892</v>
      </c>
      <c r="C8261" s="405" t="s">
        <v>2054</v>
      </c>
      <c r="D8261" s="384">
        <v>1891</v>
      </c>
      <c r="E8261">
        <v>0.02</v>
      </c>
      <c r="F8261">
        <v>1.12324</v>
      </c>
      <c r="G8261" s="384">
        <v>0</v>
      </c>
      <c r="H8261">
        <v>1.12324</v>
      </c>
      <c r="I8261">
        <v>2</v>
      </c>
      <c r="J8261" s="384">
        <v>33801.919999999998</v>
      </c>
    </row>
    <row r="8262" spans="1:10">
      <c r="A8262">
        <v>8212</v>
      </c>
      <c r="B8262" s="612">
        <v>43985.604166666664</v>
      </c>
      <c r="C8262" s="405" t="s">
        <v>96</v>
      </c>
      <c r="D8262" s="384">
        <v>1892</v>
      </c>
      <c r="E8262">
        <v>0.02</v>
      </c>
      <c r="F8262">
        <v>1.12297</v>
      </c>
      <c r="G8262" s="384">
        <v>0</v>
      </c>
      <c r="H8262">
        <v>0</v>
      </c>
    </row>
    <row r="8263" spans="1:10">
      <c r="A8263">
        <v>8213</v>
      </c>
      <c r="B8263" s="612">
        <v>43985.604166666664</v>
      </c>
      <c r="C8263" s="405" t="s">
        <v>2110</v>
      </c>
      <c r="D8263" s="384">
        <v>1892</v>
      </c>
      <c r="E8263">
        <v>0.02</v>
      </c>
      <c r="F8263">
        <v>1.12297</v>
      </c>
      <c r="G8263" s="384">
        <v>0</v>
      </c>
      <c r="H8263">
        <v>1.1239699999999999</v>
      </c>
    </row>
    <row r="8264" spans="1:10">
      <c r="A8264">
        <v>8223</v>
      </c>
      <c r="B8264" s="612">
        <v>43985.65</v>
      </c>
      <c r="C8264" s="405" t="s">
        <v>2054</v>
      </c>
      <c r="D8264" s="384">
        <v>1892</v>
      </c>
      <c r="E8264">
        <v>0.02</v>
      </c>
      <c r="F8264">
        <v>1.1239699999999999</v>
      </c>
      <c r="G8264" s="384">
        <v>0</v>
      </c>
      <c r="H8264">
        <v>1.1239699999999999</v>
      </c>
      <c r="I8264">
        <v>2</v>
      </c>
      <c r="J8264" s="384">
        <v>33803.919999999998</v>
      </c>
    </row>
    <row r="8265" spans="1:10">
      <c r="A8265">
        <v>8214</v>
      </c>
      <c r="B8265" s="612">
        <v>43985.648611111108</v>
      </c>
      <c r="C8265" s="405" t="s">
        <v>97</v>
      </c>
      <c r="D8265" s="384">
        <v>1893</v>
      </c>
      <c r="E8265">
        <v>0.38</v>
      </c>
      <c r="F8265">
        <v>1.1237999999999999</v>
      </c>
      <c r="G8265" s="384">
        <v>0</v>
      </c>
      <c r="H8265">
        <v>0</v>
      </c>
    </row>
    <row r="8266" spans="1:10">
      <c r="A8266">
        <v>8215</v>
      </c>
      <c r="B8266" s="612">
        <v>43985.648611111108</v>
      </c>
      <c r="C8266" s="405" t="s">
        <v>2110</v>
      </c>
      <c r="D8266" s="384">
        <v>1893</v>
      </c>
      <c r="E8266">
        <v>0.38</v>
      </c>
      <c r="F8266">
        <v>1.1237999999999999</v>
      </c>
      <c r="G8266" s="384">
        <v>0</v>
      </c>
      <c r="H8266">
        <v>1.1195600000000001</v>
      </c>
    </row>
    <row r="8267" spans="1:10">
      <c r="A8267">
        <v>8247</v>
      </c>
      <c r="B8267" s="612">
        <v>43986.496527777781</v>
      </c>
      <c r="C8267" s="405" t="s">
        <v>2110</v>
      </c>
      <c r="D8267" s="384">
        <v>1893</v>
      </c>
      <c r="E8267">
        <v>0.38</v>
      </c>
      <c r="F8267">
        <v>1.1237999999999999</v>
      </c>
      <c r="G8267" s="384">
        <v>0</v>
      </c>
      <c r="H8267">
        <v>1.1216900000000001</v>
      </c>
    </row>
    <row r="8268" spans="1:10">
      <c r="A8268">
        <v>8281</v>
      </c>
      <c r="B8268" s="612">
        <v>43986.595138888886</v>
      </c>
      <c r="C8268" s="405" t="s">
        <v>2110</v>
      </c>
      <c r="D8268" s="384">
        <v>1893</v>
      </c>
      <c r="E8268">
        <v>0.38</v>
      </c>
      <c r="F8268">
        <v>1.1237999999999999</v>
      </c>
      <c r="G8268" s="384">
        <v>0</v>
      </c>
      <c r="H8268">
        <v>1.12399</v>
      </c>
    </row>
    <row r="8269" spans="1:10">
      <c r="A8269">
        <v>8294</v>
      </c>
      <c r="B8269" s="612">
        <v>43986.605555555558</v>
      </c>
      <c r="C8269" s="405" t="s">
        <v>2110</v>
      </c>
      <c r="D8269" s="384">
        <v>1893</v>
      </c>
      <c r="E8269">
        <v>0.38</v>
      </c>
      <c r="F8269">
        <v>1.1237999999999999</v>
      </c>
      <c r="G8269" s="384">
        <v>0</v>
      </c>
      <c r="H8269">
        <v>1.1264099999999999</v>
      </c>
    </row>
    <row r="8270" spans="1:10">
      <c r="A8270">
        <v>8307</v>
      </c>
      <c r="B8270" s="612">
        <v>43986.615972222222</v>
      </c>
      <c r="C8270" s="405" t="s">
        <v>2110</v>
      </c>
      <c r="D8270" s="384">
        <v>1893</v>
      </c>
      <c r="E8270">
        <v>0.38</v>
      </c>
      <c r="F8270">
        <v>1.1237999999999999</v>
      </c>
      <c r="G8270" s="384">
        <v>0</v>
      </c>
      <c r="H8270">
        <v>1.1289400000000001</v>
      </c>
    </row>
    <row r="8271" spans="1:10">
      <c r="A8271">
        <v>8324</v>
      </c>
      <c r="B8271" s="612">
        <v>43986.629166666666</v>
      </c>
      <c r="C8271" s="405" t="s">
        <v>2110</v>
      </c>
      <c r="D8271" s="384">
        <v>1893</v>
      </c>
      <c r="E8271">
        <v>0.38</v>
      </c>
      <c r="F8271">
        <v>1.1237999999999999</v>
      </c>
      <c r="G8271" s="384">
        <v>0</v>
      </c>
      <c r="H8271">
        <v>1.1315900000000001</v>
      </c>
    </row>
    <row r="8272" spans="1:10">
      <c r="A8272">
        <v>8344</v>
      </c>
      <c r="B8272" s="612">
        <v>43986.643055555556</v>
      </c>
      <c r="C8272" s="405" t="s">
        <v>2054</v>
      </c>
      <c r="D8272" s="384">
        <v>1893</v>
      </c>
      <c r="E8272">
        <v>0.38</v>
      </c>
      <c r="F8272">
        <v>1.1315900000000001</v>
      </c>
      <c r="G8272" s="384">
        <v>0</v>
      </c>
      <c r="H8272">
        <v>1.1315900000000001</v>
      </c>
      <c r="I8272">
        <v>-294.75</v>
      </c>
      <c r="J8272" s="384">
        <v>32828.21</v>
      </c>
    </row>
    <row r="8273" spans="1:10">
      <c r="A8273">
        <v>8224</v>
      </c>
      <c r="B8273" s="612">
        <v>43985.657638888886</v>
      </c>
      <c r="C8273" s="405" t="s">
        <v>96</v>
      </c>
      <c r="D8273" s="384">
        <v>1894</v>
      </c>
      <c r="E8273">
        <v>0.02</v>
      </c>
      <c r="F8273">
        <v>1.1242000000000001</v>
      </c>
      <c r="G8273" s="384">
        <v>0</v>
      </c>
      <c r="H8273">
        <v>0</v>
      </c>
    </row>
    <row r="8274" spans="1:10">
      <c r="A8274">
        <v>8225</v>
      </c>
      <c r="B8274" s="612">
        <v>43985.657638888886</v>
      </c>
      <c r="C8274" s="405" t="s">
        <v>2110</v>
      </c>
      <c r="D8274" s="384">
        <v>1894</v>
      </c>
      <c r="E8274">
        <v>0.02</v>
      </c>
      <c r="F8274">
        <v>1.1242000000000001</v>
      </c>
      <c r="G8274" s="384">
        <v>0</v>
      </c>
      <c r="H8274">
        <v>1.1252</v>
      </c>
    </row>
    <row r="8275" spans="1:10">
      <c r="A8275">
        <v>8226</v>
      </c>
      <c r="B8275" s="612">
        <v>43985.825694444444</v>
      </c>
      <c r="C8275" s="405" t="s">
        <v>2054</v>
      </c>
      <c r="D8275" s="384">
        <v>1894</v>
      </c>
      <c r="E8275">
        <v>0.02</v>
      </c>
      <c r="F8275">
        <v>1.1252</v>
      </c>
      <c r="G8275" s="384">
        <v>0</v>
      </c>
      <c r="H8275">
        <v>1.1252</v>
      </c>
      <c r="I8275">
        <v>2</v>
      </c>
      <c r="J8275" s="384">
        <v>33805.919999999998</v>
      </c>
    </row>
    <row r="8276" spans="1:10">
      <c r="A8276">
        <v>8227</v>
      </c>
      <c r="B8276" s="612">
        <v>43985.828472222223</v>
      </c>
      <c r="C8276" s="405" t="s">
        <v>96</v>
      </c>
      <c r="D8276" s="384">
        <v>1895</v>
      </c>
      <c r="E8276">
        <v>0.02</v>
      </c>
      <c r="F8276">
        <v>1.125</v>
      </c>
      <c r="G8276" s="384">
        <v>0</v>
      </c>
      <c r="H8276">
        <v>0</v>
      </c>
    </row>
    <row r="8277" spans="1:10">
      <c r="A8277">
        <v>8228</v>
      </c>
      <c r="B8277" s="612">
        <v>43985.828472222223</v>
      </c>
      <c r="C8277" s="405" t="s">
        <v>2110</v>
      </c>
      <c r="D8277" s="384">
        <v>1895</v>
      </c>
      <c r="E8277">
        <v>0.02</v>
      </c>
      <c r="F8277">
        <v>1.125</v>
      </c>
      <c r="G8277" s="384">
        <v>0</v>
      </c>
      <c r="H8277">
        <v>1.1259999999999999</v>
      </c>
    </row>
    <row r="8278" spans="1:10">
      <c r="A8278">
        <v>8231</v>
      </c>
      <c r="B8278" s="612">
        <v>43985.871527777781</v>
      </c>
      <c r="C8278" s="405" t="s">
        <v>2110</v>
      </c>
      <c r="D8278" s="384">
        <v>1895</v>
      </c>
      <c r="E8278">
        <v>0.02</v>
      </c>
      <c r="F8278">
        <v>1.125</v>
      </c>
      <c r="G8278" s="384">
        <v>0</v>
      </c>
      <c r="H8278">
        <v>1.1252</v>
      </c>
    </row>
    <row r="8279" spans="1:10">
      <c r="A8279">
        <v>8235</v>
      </c>
      <c r="B8279" s="612">
        <v>43986.037499999999</v>
      </c>
      <c r="C8279" s="405" t="s">
        <v>2110</v>
      </c>
      <c r="D8279" s="384">
        <v>1895</v>
      </c>
      <c r="E8279">
        <v>0.02</v>
      </c>
      <c r="F8279">
        <v>1.125</v>
      </c>
      <c r="G8279" s="384">
        <v>0</v>
      </c>
      <c r="H8279">
        <v>1.1241699999999999</v>
      </c>
    </row>
    <row r="8280" spans="1:10">
      <c r="A8280">
        <v>8240</v>
      </c>
      <c r="B8280" s="612">
        <v>43986.307638888888</v>
      </c>
      <c r="C8280" s="405" t="s">
        <v>2110</v>
      </c>
      <c r="D8280" s="384">
        <v>1895</v>
      </c>
      <c r="E8280">
        <v>0.02</v>
      </c>
      <c r="F8280">
        <v>1.125</v>
      </c>
      <c r="G8280" s="384">
        <v>0</v>
      </c>
      <c r="H8280">
        <v>1.1228899999999999</v>
      </c>
    </row>
    <row r="8281" spans="1:10">
      <c r="A8281">
        <v>8241</v>
      </c>
      <c r="B8281" s="612">
        <v>43986.489583333336</v>
      </c>
      <c r="C8281" s="405" t="s">
        <v>2054</v>
      </c>
      <c r="D8281" s="384">
        <v>1895</v>
      </c>
      <c r="E8281">
        <v>0.02</v>
      </c>
      <c r="F8281">
        <v>1.1228899999999999</v>
      </c>
      <c r="G8281" s="384">
        <v>0</v>
      </c>
      <c r="H8281">
        <v>1.1228899999999999</v>
      </c>
      <c r="I8281">
        <v>-4.46</v>
      </c>
      <c r="J8281" s="384">
        <v>33801.46</v>
      </c>
    </row>
    <row r="8282" spans="1:10">
      <c r="A8282">
        <v>8229</v>
      </c>
      <c r="B8282" s="612">
        <v>43985.871527777781</v>
      </c>
      <c r="C8282" s="405" t="s">
        <v>96</v>
      </c>
      <c r="D8282" s="384">
        <v>1896</v>
      </c>
      <c r="E8282">
        <v>0.02</v>
      </c>
      <c r="F8282">
        <v>1.1234</v>
      </c>
      <c r="G8282" s="384">
        <v>0</v>
      </c>
      <c r="H8282">
        <v>0</v>
      </c>
    </row>
    <row r="8283" spans="1:10">
      <c r="A8283">
        <v>8230</v>
      </c>
      <c r="B8283" s="612">
        <v>43985.871527777781</v>
      </c>
      <c r="C8283" s="405" t="s">
        <v>2110</v>
      </c>
      <c r="D8283" s="384">
        <v>1896</v>
      </c>
      <c r="E8283">
        <v>0.02</v>
      </c>
      <c r="F8283">
        <v>1.1234</v>
      </c>
      <c r="G8283" s="384">
        <v>0</v>
      </c>
      <c r="H8283">
        <v>1.1252</v>
      </c>
    </row>
    <row r="8284" spans="1:10">
      <c r="A8284">
        <v>8234</v>
      </c>
      <c r="B8284" s="612">
        <v>43986.037499999999</v>
      </c>
      <c r="C8284" s="405" t="s">
        <v>2110</v>
      </c>
      <c r="D8284" s="384">
        <v>1896</v>
      </c>
      <c r="E8284">
        <v>0.02</v>
      </c>
      <c r="F8284">
        <v>1.1234</v>
      </c>
      <c r="G8284" s="384">
        <v>0</v>
      </c>
      <c r="H8284">
        <v>1.1241699999999999</v>
      </c>
    </row>
    <row r="8285" spans="1:10">
      <c r="A8285">
        <v>8239</v>
      </c>
      <c r="B8285" s="612">
        <v>43986.307638888888</v>
      </c>
      <c r="C8285" s="405" t="s">
        <v>2110</v>
      </c>
      <c r="D8285" s="384">
        <v>1896</v>
      </c>
      <c r="E8285">
        <v>0.02</v>
      </c>
      <c r="F8285">
        <v>1.1234</v>
      </c>
      <c r="G8285" s="384">
        <v>0</v>
      </c>
      <c r="H8285">
        <v>1.1228899999999999</v>
      </c>
    </row>
    <row r="8286" spans="1:10">
      <c r="A8286">
        <v>8242</v>
      </c>
      <c r="B8286" s="612">
        <v>43986.489583333336</v>
      </c>
      <c r="C8286" s="405" t="s">
        <v>2054</v>
      </c>
      <c r="D8286" s="384">
        <v>1896</v>
      </c>
      <c r="E8286">
        <v>0.02</v>
      </c>
      <c r="F8286">
        <v>1.1228899999999999</v>
      </c>
      <c r="G8286" s="384">
        <v>0</v>
      </c>
      <c r="H8286">
        <v>1.1228899999999999</v>
      </c>
      <c r="I8286">
        <v>-1.26</v>
      </c>
      <c r="J8286" s="384">
        <v>33800.199999999997</v>
      </c>
    </row>
    <row r="8287" spans="1:10">
      <c r="A8287">
        <v>8232</v>
      </c>
      <c r="B8287" s="612">
        <v>43986.037499999999</v>
      </c>
      <c r="C8287" s="405" t="s">
        <v>96</v>
      </c>
      <c r="D8287" s="384">
        <v>1897</v>
      </c>
      <c r="E8287">
        <v>0.03</v>
      </c>
      <c r="F8287">
        <v>1.1217999999999999</v>
      </c>
      <c r="G8287" s="384">
        <v>0</v>
      </c>
      <c r="H8287">
        <v>0</v>
      </c>
    </row>
    <row r="8288" spans="1:10">
      <c r="A8288">
        <v>8233</v>
      </c>
      <c r="B8288" s="612">
        <v>43986.037499999999</v>
      </c>
      <c r="C8288" s="405" t="s">
        <v>2110</v>
      </c>
      <c r="D8288" s="384">
        <v>1897</v>
      </c>
      <c r="E8288">
        <v>0.03</v>
      </c>
      <c r="F8288">
        <v>1.1217999999999999</v>
      </c>
      <c r="G8288" s="384">
        <v>0</v>
      </c>
      <c r="H8288">
        <v>1.1241699999999999</v>
      </c>
    </row>
    <row r="8289" spans="1:10">
      <c r="A8289">
        <v>8238</v>
      </c>
      <c r="B8289" s="612">
        <v>43986.307638888888</v>
      </c>
      <c r="C8289" s="405" t="s">
        <v>2110</v>
      </c>
      <c r="D8289" s="384">
        <v>1897</v>
      </c>
      <c r="E8289">
        <v>0.03</v>
      </c>
      <c r="F8289">
        <v>1.1217999999999999</v>
      </c>
      <c r="G8289" s="384">
        <v>0</v>
      </c>
      <c r="H8289">
        <v>1.1228899999999999</v>
      </c>
    </row>
    <row r="8290" spans="1:10">
      <c r="A8290">
        <v>8243</v>
      </c>
      <c r="B8290" s="612">
        <v>43986.489583333336</v>
      </c>
      <c r="C8290" s="405" t="s">
        <v>2054</v>
      </c>
      <c r="D8290" s="384">
        <v>1897</v>
      </c>
      <c r="E8290">
        <v>0.03</v>
      </c>
      <c r="F8290">
        <v>1.1228899999999999</v>
      </c>
      <c r="G8290" s="384">
        <v>0</v>
      </c>
      <c r="H8290">
        <v>1.1228899999999999</v>
      </c>
      <c r="I8290">
        <v>3.27</v>
      </c>
      <c r="J8290" s="384">
        <v>33803.47</v>
      </c>
    </row>
    <row r="8291" spans="1:10">
      <c r="A8291">
        <v>8236</v>
      </c>
      <c r="B8291" s="612">
        <v>43986.307638888888</v>
      </c>
      <c r="C8291" s="405" t="s">
        <v>96</v>
      </c>
      <c r="D8291" s="384">
        <v>1898</v>
      </c>
      <c r="E8291">
        <v>0.05</v>
      </c>
      <c r="F8291">
        <v>1.12009</v>
      </c>
      <c r="G8291" s="384">
        <v>0</v>
      </c>
      <c r="H8291">
        <v>0</v>
      </c>
    </row>
    <row r="8292" spans="1:10">
      <c r="A8292">
        <v>8237</v>
      </c>
      <c r="B8292" s="612">
        <v>43986.307638888888</v>
      </c>
      <c r="C8292" s="405" t="s">
        <v>2110</v>
      </c>
      <c r="D8292" s="384">
        <v>1898</v>
      </c>
      <c r="E8292">
        <v>0.05</v>
      </c>
      <c r="F8292">
        <v>1.12009</v>
      </c>
      <c r="G8292" s="384">
        <v>0</v>
      </c>
      <c r="H8292">
        <v>1.1228899999999999</v>
      </c>
    </row>
    <row r="8293" spans="1:10">
      <c r="A8293">
        <v>8244</v>
      </c>
      <c r="B8293" s="612">
        <v>43986.489583333336</v>
      </c>
      <c r="C8293" s="405" t="s">
        <v>2054</v>
      </c>
      <c r="D8293" s="384">
        <v>1898</v>
      </c>
      <c r="E8293">
        <v>0.05</v>
      </c>
      <c r="F8293">
        <v>1.1228899999999999</v>
      </c>
      <c r="G8293" s="384">
        <v>0</v>
      </c>
      <c r="H8293">
        <v>1.1228899999999999</v>
      </c>
      <c r="I8293">
        <v>14</v>
      </c>
      <c r="J8293" s="384">
        <v>33817.47</v>
      </c>
    </row>
    <row r="8294" spans="1:10">
      <c r="A8294">
        <v>8245</v>
      </c>
      <c r="B8294" s="612">
        <v>43986.496527777781</v>
      </c>
      <c r="C8294" s="405" t="s">
        <v>97</v>
      </c>
      <c r="D8294" s="384">
        <v>1899</v>
      </c>
      <c r="E8294">
        <v>0.64</v>
      </c>
      <c r="F8294">
        <v>1.12601</v>
      </c>
      <c r="G8294" s="384">
        <v>0</v>
      </c>
      <c r="H8294">
        <v>0</v>
      </c>
    </row>
    <row r="8295" spans="1:10">
      <c r="A8295">
        <v>8246</v>
      </c>
      <c r="B8295" s="612">
        <v>43986.496527777781</v>
      </c>
      <c r="C8295" s="405" t="s">
        <v>2110</v>
      </c>
      <c r="D8295" s="384">
        <v>1899</v>
      </c>
      <c r="E8295">
        <v>0.64</v>
      </c>
      <c r="F8295">
        <v>1.12601</v>
      </c>
      <c r="G8295" s="384">
        <v>0</v>
      </c>
      <c r="H8295">
        <v>1.1216900000000001</v>
      </c>
    </row>
    <row r="8296" spans="1:10">
      <c r="A8296">
        <v>8280</v>
      </c>
      <c r="B8296" s="612">
        <v>43986.595138888886</v>
      </c>
      <c r="C8296" s="405" t="s">
        <v>2110</v>
      </c>
      <c r="D8296" s="384">
        <v>1899</v>
      </c>
      <c r="E8296">
        <v>0.64</v>
      </c>
      <c r="F8296">
        <v>1.12601</v>
      </c>
      <c r="G8296" s="384">
        <v>0</v>
      </c>
      <c r="H8296">
        <v>1.12399</v>
      </c>
    </row>
    <row r="8297" spans="1:10">
      <c r="A8297">
        <v>8293</v>
      </c>
      <c r="B8297" s="612">
        <v>43986.605555555558</v>
      </c>
      <c r="C8297" s="405" t="s">
        <v>2110</v>
      </c>
      <c r="D8297" s="384">
        <v>1899</v>
      </c>
      <c r="E8297">
        <v>0.64</v>
      </c>
      <c r="F8297">
        <v>1.12601</v>
      </c>
      <c r="G8297" s="384">
        <v>0</v>
      </c>
      <c r="H8297">
        <v>1.1264099999999999</v>
      </c>
    </row>
    <row r="8298" spans="1:10">
      <c r="A8298">
        <v>8306</v>
      </c>
      <c r="B8298" s="612">
        <v>43986.615972222222</v>
      </c>
      <c r="C8298" s="405" t="s">
        <v>2110</v>
      </c>
      <c r="D8298" s="384">
        <v>1899</v>
      </c>
      <c r="E8298">
        <v>0.64</v>
      </c>
      <c r="F8298">
        <v>1.12601</v>
      </c>
      <c r="G8298" s="384">
        <v>0</v>
      </c>
      <c r="H8298">
        <v>1.1289400000000001</v>
      </c>
    </row>
    <row r="8299" spans="1:10">
      <c r="A8299">
        <v>8323</v>
      </c>
      <c r="B8299" s="612">
        <v>43986.629166666666</v>
      </c>
      <c r="C8299" s="405" t="s">
        <v>2110</v>
      </c>
      <c r="D8299" s="384">
        <v>1899</v>
      </c>
      <c r="E8299">
        <v>0.64</v>
      </c>
      <c r="F8299">
        <v>1.12601</v>
      </c>
      <c r="G8299" s="384">
        <v>0</v>
      </c>
      <c r="H8299">
        <v>1.1315900000000001</v>
      </c>
    </row>
    <row r="8300" spans="1:10">
      <c r="A8300">
        <v>8345</v>
      </c>
      <c r="B8300" s="612">
        <v>43986.643055555556</v>
      </c>
      <c r="C8300" s="405" t="s">
        <v>2054</v>
      </c>
      <c r="D8300" s="384">
        <v>1899</v>
      </c>
      <c r="E8300">
        <v>0.64</v>
      </c>
      <c r="F8300">
        <v>1.1315900000000001</v>
      </c>
      <c r="G8300" s="384">
        <v>0</v>
      </c>
      <c r="H8300">
        <v>1.1315900000000001</v>
      </c>
      <c r="I8300">
        <v>-357.12</v>
      </c>
      <c r="J8300" s="384">
        <v>32471.09</v>
      </c>
    </row>
    <row r="8301" spans="1:10">
      <c r="A8301">
        <v>8255</v>
      </c>
      <c r="B8301" s="612">
        <v>43986.502083333333</v>
      </c>
      <c r="C8301" s="405" t="s">
        <v>96</v>
      </c>
      <c r="D8301" s="384">
        <v>1900</v>
      </c>
      <c r="E8301">
        <v>0.02</v>
      </c>
      <c r="F8301">
        <v>1.12538</v>
      </c>
      <c r="G8301" s="384">
        <v>0</v>
      </c>
      <c r="H8301">
        <v>0</v>
      </c>
    </row>
    <row r="8302" spans="1:10">
      <c r="A8302">
        <v>8256</v>
      </c>
      <c r="B8302" s="612">
        <v>43986.502083333333</v>
      </c>
      <c r="C8302" s="405" t="s">
        <v>2110</v>
      </c>
      <c r="D8302" s="384">
        <v>1900</v>
      </c>
      <c r="E8302">
        <v>0.02</v>
      </c>
      <c r="F8302">
        <v>1.12538</v>
      </c>
      <c r="G8302" s="384">
        <v>0</v>
      </c>
      <c r="H8302">
        <v>1.1263799999999999</v>
      </c>
    </row>
    <row r="8303" spans="1:10">
      <c r="A8303">
        <v>8257</v>
      </c>
      <c r="B8303" s="612">
        <v>43986.504166666666</v>
      </c>
      <c r="C8303" s="405" t="s">
        <v>2054</v>
      </c>
      <c r="D8303" s="384">
        <v>1900</v>
      </c>
      <c r="E8303">
        <v>0.02</v>
      </c>
      <c r="F8303">
        <v>1.1263799999999999</v>
      </c>
      <c r="G8303" s="384">
        <v>0</v>
      </c>
      <c r="H8303">
        <v>1.1263799999999999</v>
      </c>
      <c r="I8303">
        <v>2</v>
      </c>
      <c r="J8303" s="384">
        <v>33819.47</v>
      </c>
    </row>
    <row r="8304" spans="1:10">
      <c r="A8304">
        <v>8258</v>
      </c>
      <c r="B8304" s="612">
        <v>43986.506944444445</v>
      </c>
      <c r="C8304" s="405" t="s">
        <v>96</v>
      </c>
      <c r="D8304" s="384">
        <v>1901</v>
      </c>
      <c r="E8304">
        <v>0.02</v>
      </c>
      <c r="F8304">
        <v>1.1261399999999999</v>
      </c>
      <c r="G8304" s="384">
        <v>0</v>
      </c>
      <c r="H8304">
        <v>0</v>
      </c>
    </row>
    <row r="8305" spans="1:10">
      <c r="A8305">
        <v>8259</v>
      </c>
      <c r="B8305" s="612">
        <v>43986.506944444445</v>
      </c>
      <c r="C8305" s="405" t="s">
        <v>2110</v>
      </c>
      <c r="D8305" s="384">
        <v>1901</v>
      </c>
      <c r="E8305">
        <v>0.02</v>
      </c>
      <c r="F8305">
        <v>1.1261399999999999</v>
      </c>
      <c r="G8305" s="384">
        <v>0</v>
      </c>
      <c r="H8305">
        <v>1.12714</v>
      </c>
    </row>
    <row r="8306" spans="1:10">
      <c r="A8306">
        <v>8262</v>
      </c>
      <c r="B8306" s="612">
        <v>43986.513194444444</v>
      </c>
      <c r="C8306" s="405" t="s">
        <v>2110</v>
      </c>
      <c r="D8306" s="384">
        <v>1901</v>
      </c>
      <c r="E8306">
        <v>0.02</v>
      </c>
      <c r="F8306">
        <v>1.1261399999999999</v>
      </c>
      <c r="G8306" s="384">
        <v>0</v>
      </c>
      <c r="H8306">
        <v>1.1263399999999999</v>
      </c>
    </row>
    <row r="8307" spans="1:10">
      <c r="A8307">
        <v>8266</v>
      </c>
      <c r="B8307" s="612">
        <v>43986.523611111108</v>
      </c>
      <c r="C8307" s="405" t="s">
        <v>2110</v>
      </c>
      <c r="D8307" s="384">
        <v>1901</v>
      </c>
      <c r="E8307">
        <v>0.02</v>
      </c>
      <c r="F8307">
        <v>1.1261399999999999</v>
      </c>
      <c r="G8307" s="384">
        <v>0</v>
      </c>
      <c r="H8307">
        <v>1.1252200000000001</v>
      </c>
    </row>
    <row r="8308" spans="1:10">
      <c r="A8308">
        <v>8267</v>
      </c>
      <c r="B8308" s="612">
        <v>43986.55</v>
      </c>
      <c r="C8308" s="405" t="s">
        <v>2054</v>
      </c>
      <c r="D8308" s="384">
        <v>1901</v>
      </c>
      <c r="E8308">
        <v>0.02</v>
      </c>
      <c r="F8308">
        <v>1.1252200000000001</v>
      </c>
      <c r="G8308" s="384">
        <v>0</v>
      </c>
      <c r="H8308">
        <v>1.1252200000000001</v>
      </c>
      <c r="I8308">
        <v>-1.84</v>
      </c>
      <c r="J8308" s="384">
        <v>33817.629999999997</v>
      </c>
    </row>
    <row r="8309" spans="1:10">
      <c r="A8309">
        <v>8260</v>
      </c>
      <c r="B8309" s="612">
        <v>43986.513194444444</v>
      </c>
      <c r="C8309" s="405" t="s">
        <v>96</v>
      </c>
      <c r="D8309" s="384">
        <v>1902</v>
      </c>
      <c r="E8309">
        <v>0.02</v>
      </c>
      <c r="F8309">
        <v>1.1245400000000001</v>
      </c>
      <c r="G8309" s="384">
        <v>0</v>
      </c>
      <c r="H8309">
        <v>0</v>
      </c>
    </row>
    <row r="8310" spans="1:10">
      <c r="A8310">
        <v>8261</v>
      </c>
      <c r="B8310" s="612">
        <v>43986.513194444444</v>
      </c>
      <c r="C8310" s="405" t="s">
        <v>2110</v>
      </c>
      <c r="D8310" s="384">
        <v>1902</v>
      </c>
      <c r="E8310">
        <v>0.02</v>
      </c>
      <c r="F8310">
        <v>1.1245400000000001</v>
      </c>
      <c r="G8310" s="384">
        <v>0</v>
      </c>
      <c r="H8310">
        <v>1.1263399999999999</v>
      </c>
    </row>
    <row r="8311" spans="1:10">
      <c r="A8311">
        <v>8265</v>
      </c>
      <c r="B8311" s="612">
        <v>43986.523611111108</v>
      </c>
      <c r="C8311" s="405" t="s">
        <v>2110</v>
      </c>
      <c r="D8311" s="384">
        <v>1902</v>
      </c>
      <c r="E8311">
        <v>0.02</v>
      </c>
      <c r="F8311">
        <v>1.1245400000000001</v>
      </c>
      <c r="G8311" s="384">
        <v>0</v>
      </c>
      <c r="H8311">
        <v>1.1252200000000001</v>
      </c>
    </row>
    <row r="8312" spans="1:10">
      <c r="A8312">
        <v>8268</v>
      </c>
      <c r="B8312" s="612">
        <v>43986.55</v>
      </c>
      <c r="C8312" s="405" t="s">
        <v>2054</v>
      </c>
      <c r="D8312" s="384">
        <v>1902</v>
      </c>
      <c r="E8312">
        <v>0.02</v>
      </c>
      <c r="F8312">
        <v>1.1252200000000001</v>
      </c>
      <c r="G8312" s="384">
        <v>0</v>
      </c>
      <c r="H8312">
        <v>1.1252200000000001</v>
      </c>
      <c r="I8312">
        <v>1.36</v>
      </c>
      <c r="J8312" s="384">
        <v>33818.99</v>
      </c>
    </row>
    <row r="8313" spans="1:10">
      <c r="A8313">
        <v>8263</v>
      </c>
      <c r="B8313" s="612">
        <v>43986.523611111108</v>
      </c>
      <c r="C8313" s="405" t="s">
        <v>96</v>
      </c>
      <c r="D8313" s="384">
        <v>1903</v>
      </c>
      <c r="E8313">
        <v>0.03</v>
      </c>
      <c r="F8313">
        <v>1.1227199999999999</v>
      </c>
      <c r="G8313" s="384">
        <v>0</v>
      </c>
      <c r="H8313">
        <v>0</v>
      </c>
    </row>
    <row r="8314" spans="1:10">
      <c r="A8314">
        <v>8264</v>
      </c>
      <c r="B8314" s="612">
        <v>43986.523611111108</v>
      </c>
      <c r="C8314" s="405" t="s">
        <v>2110</v>
      </c>
      <c r="D8314" s="384">
        <v>1903</v>
      </c>
      <c r="E8314">
        <v>0.03</v>
      </c>
      <c r="F8314">
        <v>1.1227199999999999</v>
      </c>
      <c r="G8314" s="384">
        <v>0</v>
      </c>
      <c r="H8314">
        <v>1.1252200000000001</v>
      </c>
    </row>
    <row r="8315" spans="1:10">
      <c r="A8315">
        <v>8269</v>
      </c>
      <c r="B8315" s="612">
        <v>43986.55</v>
      </c>
      <c r="C8315" s="405" t="s">
        <v>2054</v>
      </c>
      <c r="D8315" s="384">
        <v>1903</v>
      </c>
      <c r="E8315">
        <v>0.03</v>
      </c>
      <c r="F8315">
        <v>1.1252200000000001</v>
      </c>
      <c r="G8315" s="384">
        <v>0</v>
      </c>
      <c r="H8315">
        <v>1.1252200000000001</v>
      </c>
      <c r="I8315">
        <v>7.5</v>
      </c>
      <c r="J8315" s="384">
        <v>33826.49</v>
      </c>
    </row>
    <row r="8316" spans="1:10">
      <c r="A8316">
        <v>8270</v>
      </c>
      <c r="B8316" s="612">
        <v>43986.55972222222</v>
      </c>
      <c r="C8316" s="405" t="s">
        <v>96</v>
      </c>
      <c r="D8316" s="384">
        <v>1904</v>
      </c>
      <c r="E8316">
        <v>0.02</v>
      </c>
      <c r="F8316">
        <v>1.12564</v>
      </c>
      <c r="G8316" s="384">
        <v>0</v>
      </c>
      <c r="H8316">
        <v>0</v>
      </c>
    </row>
    <row r="8317" spans="1:10">
      <c r="A8317">
        <v>8271</v>
      </c>
      <c r="B8317" s="612">
        <v>43986.55972222222</v>
      </c>
      <c r="C8317" s="405" t="s">
        <v>2110</v>
      </c>
      <c r="D8317" s="384">
        <v>1904</v>
      </c>
      <c r="E8317">
        <v>0.02</v>
      </c>
      <c r="F8317">
        <v>1.12564</v>
      </c>
      <c r="G8317" s="384">
        <v>0</v>
      </c>
      <c r="H8317">
        <v>1.1266400000000001</v>
      </c>
    </row>
    <row r="8318" spans="1:10">
      <c r="A8318">
        <v>8272</v>
      </c>
      <c r="B8318" s="612">
        <v>43986.56527777778</v>
      </c>
      <c r="C8318" s="405" t="s">
        <v>2054</v>
      </c>
      <c r="D8318" s="384">
        <v>1904</v>
      </c>
      <c r="E8318">
        <v>0.02</v>
      </c>
      <c r="F8318">
        <v>1.1266400000000001</v>
      </c>
      <c r="G8318" s="384">
        <v>0</v>
      </c>
      <c r="H8318">
        <v>1.1266400000000001</v>
      </c>
      <c r="I8318">
        <v>2</v>
      </c>
      <c r="J8318" s="384">
        <v>33828.49</v>
      </c>
    </row>
    <row r="8319" spans="1:10">
      <c r="A8319">
        <v>8273</v>
      </c>
      <c r="B8319" s="612">
        <v>43986.568749999999</v>
      </c>
      <c r="C8319" s="405" t="s">
        <v>96</v>
      </c>
      <c r="D8319" s="384">
        <v>1905</v>
      </c>
      <c r="E8319">
        <v>0.02</v>
      </c>
      <c r="F8319">
        <v>1.12608</v>
      </c>
      <c r="G8319" s="384">
        <v>0</v>
      </c>
      <c r="H8319">
        <v>0</v>
      </c>
    </row>
    <row r="8320" spans="1:10">
      <c r="A8320">
        <v>8274</v>
      </c>
      <c r="B8320" s="612">
        <v>43986.568749999999</v>
      </c>
      <c r="C8320" s="405" t="s">
        <v>2110</v>
      </c>
      <c r="D8320" s="384">
        <v>1905</v>
      </c>
      <c r="E8320">
        <v>0.02</v>
      </c>
      <c r="F8320">
        <v>1.12608</v>
      </c>
      <c r="G8320" s="384">
        <v>0</v>
      </c>
      <c r="H8320">
        <v>1.1270800000000001</v>
      </c>
    </row>
    <row r="8321" spans="1:10">
      <c r="A8321">
        <v>8275</v>
      </c>
      <c r="B8321" s="612">
        <v>43986.583333333336</v>
      </c>
      <c r="C8321" s="405" t="s">
        <v>2054</v>
      </c>
      <c r="D8321" s="384">
        <v>1905</v>
      </c>
      <c r="E8321">
        <v>0.02</v>
      </c>
      <c r="F8321">
        <v>1.1270800000000001</v>
      </c>
      <c r="G8321" s="384">
        <v>0</v>
      </c>
      <c r="H8321">
        <v>1.1270800000000001</v>
      </c>
      <c r="I8321">
        <v>2</v>
      </c>
      <c r="J8321" s="384">
        <v>33830.49</v>
      </c>
    </row>
    <row r="8322" spans="1:10">
      <c r="A8322">
        <v>8276</v>
      </c>
      <c r="B8322" s="612">
        <v>43986.586805555555</v>
      </c>
      <c r="C8322" s="405" t="s">
        <v>96</v>
      </c>
      <c r="D8322" s="384">
        <v>1906</v>
      </c>
      <c r="E8322">
        <v>0.02</v>
      </c>
      <c r="F8322">
        <v>1.12774</v>
      </c>
      <c r="G8322" s="384">
        <v>0</v>
      </c>
      <c r="H8322">
        <v>0</v>
      </c>
    </row>
    <row r="8323" spans="1:10">
      <c r="A8323">
        <v>8277</v>
      </c>
      <c r="B8323" s="612">
        <v>43986.586805555555</v>
      </c>
      <c r="C8323" s="405" t="s">
        <v>2110</v>
      </c>
      <c r="D8323" s="384">
        <v>1906</v>
      </c>
      <c r="E8323">
        <v>0.02</v>
      </c>
      <c r="F8323">
        <v>1.12774</v>
      </c>
      <c r="G8323" s="384">
        <v>0</v>
      </c>
      <c r="H8323">
        <v>1.1287400000000001</v>
      </c>
    </row>
    <row r="8324" spans="1:10">
      <c r="A8324">
        <v>8289</v>
      </c>
      <c r="B8324" s="612">
        <v>43986.595138888886</v>
      </c>
      <c r="C8324" s="405" t="s">
        <v>2054</v>
      </c>
      <c r="D8324" s="384">
        <v>1906</v>
      </c>
      <c r="E8324">
        <v>0.02</v>
      </c>
      <c r="F8324">
        <v>1.1287400000000001</v>
      </c>
      <c r="G8324" s="384">
        <v>0</v>
      </c>
      <c r="H8324">
        <v>1.1287400000000001</v>
      </c>
      <c r="I8324">
        <v>2</v>
      </c>
      <c r="J8324" s="384">
        <v>33832.49</v>
      </c>
    </row>
    <row r="8325" spans="1:10">
      <c r="A8325">
        <v>8278</v>
      </c>
      <c r="B8325" s="612">
        <v>43986.595138888886</v>
      </c>
      <c r="C8325" s="405" t="s">
        <v>97</v>
      </c>
      <c r="D8325" s="384">
        <v>1907</v>
      </c>
      <c r="E8325">
        <v>1.1100000000000001</v>
      </c>
      <c r="F8325">
        <v>1.1283300000000001</v>
      </c>
      <c r="G8325" s="384">
        <v>0</v>
      </c>
      <c r="H8325">
        <v>0</v>
      </c>
    </row>
    <row r="8326" spans="1:10">
      <c r="A8326">
        <v>8279</v>
      </c>
      <c r="B8326" s="612">
        <v>43986.595138888886</v>
      </c>
      <c r="C8326" s="405" t="s">
        <v>2110</v>
      </c>
      <c r="D8326" s="384">
        <v>1907</v>
      </c>
      <c r="E8326">
        <v>1.1100000000000001</v>
      </c>
      <c r="F8326">
        <v>1.1283300000000001</v>
      </c>
      <c r="G8326" s="384">
        <v>0</v>
      </c>
      <c r="H8326">
        <v>1.12399</v>
      </c>
    </row>
    <row r="8327" spans="1:10">
      <c r="A8327">
        <v>8292</v>
      </c>
      <c r="B8327" s="612">
        <v>43986.605555555558</v>
      </c>
      <c r="C8327" s="405" t="s">
        <v>2110</v>
      </c>
      <c r="D8327" s="384">
        <v>1907</v>
      </c>
      <c r="E8327">
        <v>1.1100000000000001</v>
      </c>
      <c r="F8327">
        <v>1.1283300000000001</v>
      </c>
      <c r="G8327" s="384">
        <v>0</v>
      </c>
      <c r="H8327">
        <v>1.1264099999999999</v>
      </c>
    </row>
    <row r="8328" spans="1:10">
      <c r="A8328">
        <v>8305</v>
      </c>
      <c r="B8328" s="612">
        <v>43986.615972222222</v>
      </c>
      <c r="C8328" s="405" t="s">
        <v>2110</v>
      </c>
      <c r="D8328" s="384">
        <v>1907</v>
      </c>
      <c r="E8328">
        <v>1.1100000000000001</v>
      </c>
      <c r="F8328">
        <v>1.1283300000000001</v>
      </c>
      <c r="G8328" s="384">
        <v>0</v>
      </c>
      <c r="H8328">
        <v>1.1289400000000001</v>
      </c>
    </row>
    <row r="8329" spans="1:10">
      <c r="A8329">
        <v>8322</v>
      </c>
      <c r="B8329" s="612">
        <v>43986.629166666666</v>
      </c>
      <c r="C8329" s="405" t="s">
        <v>2110</v>
      </c>
      <c r="D8329" s="384">
        <v>1907</v>
      </c>
      <c r="E8329">
        <v>1.1100000000000001</v>
      </c>
      <c r="F8329">
        <v>1.1283300000000001</v>
      </c>
      <c r="G8329" s="384">
        <v>0</v>
      </c>
      <c r="H8329">
        <v>1.1315900000000001</v>
      </c>
    </row>
    <row r="8330" spans="1:10">
      <c r="A8330">
        <v>8346</v>
      </c>
      <c r="B8330" s="612">
        <v>43986.643055555556</v>
      </c>
      <c r="C8330" s="405" t="s">
        <v>2054</v>
      </c>
      <c r="D8330" s="384">
        <v>1907</v>
      </c>
      <c r="E8330">
        <v>1.1100000000000001</v>
      </c>
      <c r="F8330">
        <v>1.1315900000000001</v>
      </c>
      <c r="G8330" s="384">
        <v>0</v>
      </c>
      <c r="H8330">
        <v>1.1315900000000001</v>
      </c>
      <c r="I8330">
        <v>-361.86</v>
      </c>
      <c r="J8330" s="384">
        <v>32109.23</v>
      </c>
    </row>
    <row r="8331" spans="1:10">
      <c r="A8331">
        <v>8290</v>
      </c>
      <c r="B8331" s="612">
        <v>43986.605555555558</v>
      </c>
      <c r="C8331" s="405" t="s">
        <v>97</v>
      </c>
      <c r="D8331" s="384">
        <v>1908</v>
      </c>
      <c r="E8331">
        <v>1.93</v>
      </c>
      <c r="F8331">
        <v>1.1307499999999999</v>
      </c>
      <c r="G8331" s="384">
        <v>0</v>
      </c>
      <c r="H8331">
        <v>0</v>
      </c>
    </row>
    <row r="8332" spans="1:10">
      <c r="A8332">
        <v>8291</v>
      </c>
      <c r="B8332" s="612">
        <v>43986.605555555558</v>
      </c>
      <c r="C8332" s="405" t="s">
        <v>2110</v>
      </c>
      <c r="D8332" s="384">
        <v>1908</v>
      </c>
      <c r="E8332">
        <v>1.93</v>
      </c>
      <c r="F8332">
        <v>1.1307499999999999</v>
      </c>
      <c r="G8332" s="384">
        <v>0</v>
      </c>
      <c r="H8332">
        <v>1.1264099999999999</v>
      </c>
    </row>
    <row r="8333" spans="1:10">
      <c r="A8333">
        <v>8304</v>
      </c>
      <c r="B8333" s="612">
        <v>43986.615972222222</v>
      </c>
      <c r="C8333" s="405" t="s">
        <v>2110</v>
      </c>
      <c r="D8333" s="384">
        <v>1908</v>
      </c>
      <c r="E8333">
        <v>1.93</v>
      </c>
      <c r="F8333">
        <v>1.1307499999999999</v>
      </c>
      <c r="G8333" s="384">
        <v>0</v>
      </c>
      <c r="H8333">
        <v>1.1289400000000001</v>
      </c>
    </row>
    <row r="8334" spans="1:10">
      <c r="A8334">
        <v>8321</v>
      </c>
      <c r="B8334" s="612">
        <v>43986.629166666666</v>
      </c>
      <c r="C8334" s="405" t="s">
        <v>2110</v>
      </c>
      <c r="D8334" s="384">
        <v>1908</v>
      </c>
      <c r="E8334">
        <v>1.93</v>
      </c>
      <c r="F8334">
        <v>1.1307499999999999</v>
      </c>
      <c r="G8334" s="384">
        <v>0</v>
      </c>
      <c r="H8334">
        <v>1.1315900000000001</v>
      </c>
    </row>
    <row r="8335" spans="1:10">
      <c r="A8335">
        <v>8347</v>
      </c>
      <c r="B8335" s="612">
        <v>43986.643055555556</v>
      </c>
      <c r="C8335" s="405" t="s">
        <v>2054</v>
      </c>
      <c r="D8335" s="384">
        <v>1908</v>
      </c>
      <c r="E8335">
        <v>1.93</v>
      </c>
      <c r="F8335">
        <v>1.1315900000000001</v>
      </c>
      <c r="G8335" s="384">
        <v>0</v>
      </c>
      <c r="H8335">
        <v>1.1315900000000001</v>
      </c>
      <c r="I8335">
        <v>-162.12</v>
      </c>
      <c r="J8335" s="384">
        <v>31947.11</v>
      </c>
    </row>
    <row r="8336" spans="1:10">
      <c r="A8336">
        <v>8302</v>
      </c>
      <c r="B8336" s="612">
        <v>43986.615972222222</v>
      </c>
      <c r="C8336" s="405" t="s">
        <v>97</v>
      </c>
      <c r="D8336" s="384">
        <v>1909</v>
      </c>
      <c r="E8336">
        <v>3.4</v>
      </c>
      <c r="F8336">
        <v>1.1332599999999999</v>
      </c>
      <c r="G8336" s="384">
        <v>0</v>
      </c>
      <c r="H8336">
        <v>0</v>
      </c>
    </row>
    <row r="8337" spans="1:10">
      <c r="A8337">
        <v>8303</v>
      </c>
      <c r="B8337" s="612">
        <v>43986.615972222222</v>
      </c>
      <c r="C8337" s="405" t="s">
        <v>2110</v>
      </c>
      <c r="D8337" s="384">
        <v>1909</v>
      </c>
      <c r="E8337">
        <v>3.4</v>
      </c>
      <c r="F8337">
        <v>1.1332599999999999</v>
      </c>
      <c r="G8337" s="384">
        <v>0</v>
      </c>
      <c r="H8337">
        <v>1.1289400000000001</v>
      </c>
    </row>
    <row r="8338" spans="1:10">
      <c r="A8338">
        <v>8320</v>
      </c>
      <c r="B8338" s="612">
        <v>43986.629166666666</v>
      </c>
      <c r="C8338" s="405" t="s">
        <v>2110</v>
      </c>
      <c r="D8338" s="384">
        <v>1909</v>
      </c>
      <c r="E8338">
        <v>3.4</v>
      </c>
      <c r="F8338">
        <v>1.1332599999999999</v>
      </c>
      <c r="G8338" s="384">
        <v>0</v>
      </c>
      <c r="H8338">
        <v>1.1315900000000001</v>
      </c>
    </row>
    <row r="8339" spans="1:10">
      <c r="A8339">
        <v>8348</v>
      </c>
      <c r="B8339" s="612">
        <v>43986.643055555556</v>
      </c>
      <c r="C8339" s="405" t="s">
        <v>2054</v>
      </c>
      <c r="D8339" s="384">
        <v>1909</v>
      </c>
      <c r="E8339">
        <v>3.4</v>
      </c>
      <c r="F8339">
        <v>1.1315900000000001</v>
      </c>
      <c r="G8339" s="384">
        <v>0</v>
      </c>
      <c r="H8339">
        <v>1.1315900000000001</v>
      </c>
      <c r="I8339">
        <v>567.79999999999995</v>
      </c>
      <c r="J8339" s="384">
        <v>32514.91</v>
      </c>
    </row>
    <row r="8340" spans="1:10">
      <c r="A8340">
        <v>8315</v>
      </c>
      <c r="B8340" s="612">
        <v>43986.625694444447</v>
      </c>
      <c r="C8340" s="405" t="s">
        <v>96</v>
      </c>
      <c r="D8340" s="384">
        <v>1910</v>
      </c>
      <c r="E8340">
        <v>0.02</v>
      </c>
      <c r="F8340">
        <v>1.13432</v>
      </c>
      <c r="G8340" s="384">
        <v>0</v>
      </c>
      <c r="H8340">
        <v>0</v>
      </c>
    </row>
    <row r="8341" spans="1:10">
      <c r="A8341">
        <v>8316</v>
      </c>
      <c r="B8341" s="612">
        <v>43986.625694444447</v>
      </c>
      <c r="C8341" s="405" t="s">
        <v>2110</v>
      </c>
      <c r="D8341" s="384">
        <v>1910</v>
      </c>
      <c r="E8341">
        <v>0.02</v>
      </c>
      <c r="F8341">
        <v>1.13432</v>
      </c>
      <c r="G8341" s="384">
        <v>0</v>
      </c>
      <c r="H8341">
        <v>1.1353200000000001</v>
      </c>
    </row>
    <row r="8342" spans="1:10">
      <c r="A8342">
        <v>8317</v>
      </c>
      <c r="B8342" s="612">
        <v>43986.628472222219</v>
      </c>
      <c r="C8342" s="405" t="s">
        <v>2054</v>
      </c>
      <c r="D8342" s="384">
        <v>1910</v>
      </c>
      <c r="E8342">
        <v>0.02</v>
      </c>
      <c r="F8342">
        <v>1.1353200000000001</v>
      </c>
      <c r="G8342" s="384">
        <v>0</v>
      </c>
      <c r="H8342">
        <v>1.1353200000000001</v>
      </c>
      <c r="I8342">
        <v>2</v>
      </c>
      <c r="J8342" s="384">
        <v>33834.49</v>
      </c>
    </row>
    <row r="8343" spans="1:10">
      <c r="A8343">
        <v>8318</v>
      </c>
      <c r="B8343" s="612">
        <v>43986.629166666666</v>
      </c>
      <c r="C8343" s="405" t="s">
        <v>97</v>
      </c>
      <c r="D8343" s="384">
        <v>1911</v>
      </c>
      <c r="E8343">
        <v>6.05</v>
      </c>
      <c r="F8343">
        <v>1.1358699999999999</v>
      </c>
      <c r="G8343" s="384">
        <v>0</v>
      </c>
      <c r="H8343">
        <v>0</v>
      </c>
    </row>
    <row r="8344" spans="1:10">
      <c r="A8344">
        <v>8319</v>
      </c>
      <c r="B8344" s="612">
        <v>43986.629166666666</v>
      </c>
      <c r="C8344" s="405" t="s">
        <v>2110</v>
      </c>
      <c r="D8344" s="384">
        <v>1911</v>
      </c>
      <c r="E8344">
        <v>6.05</v>
      </c>
      <c r="F8344">
        <v>1.1358699999999999</v>
      </c>
      <c r="G8344" s="384">
        <v>0</v>
      </c>
      <c r="H8344">
        <v>1.1315900000000001</v>
      </c>
    </row>
    <row r="8345" spans="1:10">
      <c r="A8345">
        <v>8349</v>
      </c>
      <c r="B8345" s="612">
        <v>43986.643055555556</v>
      </c>
      <c r="C8345" s="405" t="s">
        <v>2054</v>
      </c>
      <c r="D8345" s="384">
        <v>1911</v>
      </c>
      <c r="E8345">
        <v>6.05</v>
      </c>
      <c r="F8345">
        <v>1.1315900000000001</v>
      </c>
      <c r="G8345" s="384">
        <v>0</v>
      </c>
      <c r="H8345">
        <v>1.1315900000000001</v>
      </c>
      <c r="I8345">
        <v>2589.4</v>
      </c>
      <c r="J8345" s="384">
        <v>35104.31</v>
      </c>
    </row>
    <row r="8346" spans="1:10">
      <c r="A8346">
        <v>8332</v>
      </c>
      <c r="B8346" s="612">
        <v>43986.634027777778</v>
      </c>
      <c r="C8346" s="405" t="s">
        <v>96</v>
      </c>
      <c r="D8346" s="384">
        <v>1912</v>
      </c>
      <c r="E8346">
        <v>0.02</v>
      </c>
      <c r="F8346">
        <v>1.1334900000000001</v>
      </c>
      <c r="G8346" s="384">
        <v>0</v>
      </c>
      <c r="H8346">
        <v>0</v>
      </c>
    </row>
    <row r="8347" spans="1:10">
      <c r="A8347">
        <v>8333</v>
      </c>
      <c r="B8347" s="612">
        <v>43986.634027777778</v>
      </c>
      <c r="C8347" s="405" t="s">
        <v>2110</v>
      </c>
      <c r="D8347" s="384">
        <v>1912</v>
      </c>
      <c r="E8347">
        <v>0.02</v>
      </c>
      <c r="F8347">
        <v>1.1334900000000001</v>
      </c>
      <c r="G8347" s="384">
        <v>0</v>
      </c>
      <c r="H8347">
        <v>1.13449</v>
      </c>
    </row>
    <row r="8348" spans="1:10">
      <c r="A8348">
        <v>8336</v>
      </c>
      <c r="B8348" s="612">
        <v>43986.643055555556</v>
      </c>
      <c r="C8348" s="405" t="s">
        <v>2110</v>
      </c>
      <c r="D8348" s="384">
        <v>1912</v>
      </c>
      <c r="E8348">
        <v>0.02</v>
      </c>
      <c r="F8348">
        <v>1.1334900000000001</v>
      </c>
      <c r="G8348" s="384">
        <v>0</v>
      </c>
      <c r="H8348">
        <v>1.1336900000000001</v>
      </c>
    </row>
    <row r="8349" spans="1:10">
      <c r="A8349">
        <v>8355</v>
      </c>
      <c r="B8349" s="612">
        <v>43986.71597222222</v>
      </c>
      <c r="C8349" s="405" t="s">
        <v>2054</v>
      </c>
      <c r="D8349" s="384">
        <v>1912</v>
      </c>
      <c r="E8349">
        <v>0.02</v>
      </c>
      <c r="F8349">
        <v>1.1336900000000001</v>
      </c>
      <c r="G8349" s="384">
        <v>0</v>
      </c>
      <c r="H8349">
        <v>1.1336900000000001</v>
      </c>
      <c r="I8349">
        <v>0.4</v>
      </c>
      <c r="J8349" s="384">
        <v>35104.71</v>
      </c>
    </row>
    <row r="8350" spans="1:10">
      <c r="A8350">
        <v>8334</v>
      </c>
      <c r="B8350" s="612">
        <v>43986.643055555556</v>
      </c>
      <c r="C8350" s="405" t="s">
        <v>96</v>
      </c>
      <c r="D8350" s="384">
        <v>1913</v>
      </c>
      <c r="E8350">
        <v>0.02</v>
      </c>
      <c r="F8350">
        <v>1.13188</v>
      </c>
      <c r="G8350" s="384">
        <v>0</v>
      </c>
      <c r="H8350">
        <v>0</v>
      </c>
    </row>
    <row r="8351" spans="1:10">
      <c r="A8351">
        <v>8335</v>
      </c>
      <c r="B8351" s="612">
        <v>43986.643055555556</v>
      </c>
      <c r="C8351" s="405" t="s">
        <v>2110</v>
      </c>
      <c r="D8351" s="384">
        <v>1913</v>
      </c>
      <c r="E8351">
        <v>0.02</v>
      </c>
      <c r="F8351">
        <v>1.13188</v>
      </c>
      <c r="G8351" s="384">
        <v>0</v>
      </c>
      <c r="H8351">
        <v>1.1336900000000001</v>
      </c>
    </row>
    <row r="8352" spans="1:10">
      <c r="A8352">
        <v>8356</v>
      </c>
      <c r="B8352" s="612">
        <v>43986.71597222222</v>
      </c>
      <c r="C8352" s="405" t="s">
        <v>2054</v>
      </c>
      <c r="D8352" s="384">
        <v>1913</v>
      </c>
      <c r="E8352">
        <v>0.02</v>
      </c>
      <c r="F8352">
        <v>1.1336900000000001</v>
      </c>
      <c r="G8352" s="384">
        <v>0</v>
      </c>
      <c r="H8352">
        <v>1.1336900000000001</v>
      </c>
      <c r="I8352">
        <v>3.62</v>
      </c>
      <c r="J8352" s="384">
        <v>35108.33</v>
      </c>
    </row>
    <row r="8353" spans="1:10">
      <c r="A8353">
        <v>8350</v>
      </c>
      <c r="B8353" s="612">
        <v>43986.654166666667</v>
      </c>
      <c r="C8353" s="405" t="s">
        <v>97</v>
      </c>
      <c r="D8353" s="384">
        <v>1914</v>
      </c>
      <c r="E8353">
        <v>0.02</v>
      </c>
      <c r="F8353">
        <v>1.1318600000000001</v>
      </c>
      <c r="G8353" s="384">
        <v>0</v>
      </c>
      <c r="H8353">
        <v>0</v>
      </c>
    </row>
    <row r="8354" spans="1:10">
      <c r="A8354">
        <v>8351</v>
      </c>
      <c r="B8354" s="612">
        <v>43986.654166666667</v>
      </c>
      <c r="C8354" s="405" t="s">
        <v>2110</v>
      </c>
      <c r="D8354" s="384">
        <v>1914</v>
      </c>
      <c r="E8354">
        <v>0.02</v>
      </c>
      <c r="F8354">
        <v>1.1318600000000001</v>
      </c>
      <c r="G8354" s="384">
        <v>0</v>
      </c>
      <c r="H8354">
        <v>1.13086</v>
      </c>
    </row>
    <row r="8355" spans="1:10">
      <c r="A8355">
        <v>8354</v>
      </c>
      <c r="B8355" s="612">
        <v>43986.715277777781</v>
      </c>
      <c r="C8355" s="405" t="s">
        <v>2110</v>
      </c>
      <c r="D8355" s="384">
        <v>1914</v>
      </c>
      <c r="E8355">
        <v>0.02</v>
      </c>
      <c r="F8355">
        <v>1.1318600000000001</v>
      </c>
      <c r="G8355" s="384">
        <v>0</v>
      </c>
      <c r="H8355">
        <v>1.13168</v>
      </c>
    </row>
    <row r="8356" spans="1:10">
      <c r="A8356">
        <v>8363</v>
      </c>
      <c r="B8356" s="612">
        <v>43986.75277777778</v>
      </c>
      <c r="C8356" s="405" t="s">
        <v>2110</v>
      </c>
      <c r="D8356" s="384">
        <v>1914</v>
      </c>
      <c r="E8356">
        <v>0.02</v>
      </c>
      <c r="F8356">
        <v>1.1318600000000001</v>
      </c>
      <c r="G8356" s="384">
        <v>0</v>
      </c>
      <c r="H8356">
        <v>1.1327199999999999</v>
      </c>
    </row>
    <row r="8357" spans="1:10">
      <c r="A8357">
        <v>8375</v>
      </c>
      <c r="B8357" s="612">
        <v>43987.24722222222</v>
      </c>
      <c r="C8357" s="405" t="s">
        <v>2110</v>
      </c>
      <c r="D8357" s="384">
        <v>1914</v>
      </c>
      <c r="E8357">
        <v>0.02</v>
      </c>
      <c r="F8357">
        <v>1.1318600000000001</v>
      </c>
      <c r="G8357" s="384">
        <v>0</v>
      </c>
      <c r="H8357">
        <v>1.13402</v>
      </c>
    </row>
    <row r="8358" spans="1:10">
      <c r="A8358">
        <v>8388</v>
      </c>
      <c r="B8358" s="612">
        <v>43987.369444444441</v>
      </c>
      <c r="C8358" s="405" t="s">
        <v>2054</v>
      </c>
      <c r="D8358" s="384">
        <v>1914</v>
      </c>
      <c r="E8358">
        <v>0.02</v>
      </c>
      <c r="F8358">
        <v>1.13402</v>
      </c>
      <c r="G8358" s="384">
        <v>0</v>
      </c>
      <c r="H8358">
        <v>1.13402</v>
      </c>
      <c r="I8358">
        <v>-4.3</v>
      </c>
      <c r="J8358" s="384">
        <v>35111.870000000003</v>
      </c>
    </row>
    <row r="8359" spans="1:10">
      <c r="A8359">
        <v>8352</v>
      </c>
      <c r="B8359" s="612">
        <v>43986.715277777781</v>
      </c>
      <c r="C8359" s="405" t="s">
        <v>97</v>
      </c>
      <c r="D8359" s="384">
        <v>1915</v>
      </c>
      <c r="E8359">
        <v>0.02</v>
      </c>
      <c r="F8359">
        <v>1.1335</v>
      </c>
      <c r="G8359" s="384">
        <v>0</v>
      </c>
      <c r="H8359">
        <v>0</v>
      </c>
    </row>
    <row r="8360" spans="1:10">
      <c r="A8360">
        <v>8353</v>
      </c>
      <c r="B8360" s="612">
        <v>43986.715277777781</v>
      </c>
      <c r="C8360" s="405" t="s">
        <v>2110</v>
      </c>
      <c r="D8360" s="384">
        <v>1915</v>
      </c>
      <c r="E8360">
        <v>0.02</v>
      </c>
      <c r="F8360">
        <v>1.1335</v>
      </c>
      <c r="G8360" s="384">
        <v>0</v>
      </c>
      <c r="H8360">
        <v>1.13168</v>
      </c>
    </row>
    <row r="8361" spans="1:10">
      <c r="A8361">
        <v>8362</v>
      </c>
      <c r="B8361" s="612">
        <v>43986.75277777778</v>
      </c>
      <c r="C8361" s="405" t="s">
        <v>2110</v>
      </c>
      <c r="D8361" s="384">
        <v>1915</v>
      </c>
      <c r="E8361">
        <v>0.02</v>
      </c>
      <c r="F8361">
        <v>1.1335</v>
      </c>
      <c r="G8361" s="384">
        <v>0</v>
      </c>
      <c r="H8361">
        <v>1.1327199999999999</v>
      </c>
    </row>
    <row r="8362" spans="1:10">
      <c r="A8362">
        <v>8374</v>
      </c>
      <c r="B8362" s="612">
        <v>43987.24722222222</v>
      </c>
      <c r="C8362" s="405" t="s">
        <v>2110</v>
      </c>
      <c r="D8362" s="384">
        <v>1915</v>
      </c>
      <c r="E8362">
        <v>0.02</v>
      </c>
      <c r="F8362">
        <v>1.1335</v>
      </c>
      <c r="G8362" s="384">
        <v>0</v>
      </c>
      <c r="H8362">
        <v>1.13402</v>
      </c>
    </row>
    <row r="8363" spans="1:10">
      <c r="A8363">
        <v>8389</v>
      </c>
      <c r="B8363" s="612">
        <v>43987.369444444441</v>
      </c>
      <c r="C8363" s="405" t="s">
        <v>2054</v>
      </c>
      <c r="D8363" s="384">
        <v>1915</v>
      </c>
      <c r="E8363">
        <v>0.02</v>
      </c>
      <c r="F8363">
        <v>1.13402</v>
      </c>
      <c r="G8363" s="384">
        <v>0</v>
      </c>
      <c r="H8363">
        <v>1.13402</v>
      </c>
      <c r="I8363">
        <v>-1.02</v>
      </c>
      <c r="J8363" s="384">
        <v>35110.85</v>
      </c>
    </row>
    <row r="8364" spans="1:10">
      <c r="A8364">
        <v>8357</v>
      </c>
      <c r="B8364" s="612">
        <v>43986.723611111112</v>
      </c>
      <c r="C8364" s="405" t="s">
        <v>96</v>
      </c>
      <c r="D8364" s="384">
        <v>1916</v>
      </c>
      <c r="E8364">
        <v>0.02</v>
      </c>
      <c r="F8364">
        <v>1.1338299999999999</v>
      </c>
      <c r="G8364" s="384">
        <v>0</v>
      </c>
      <c r="H8364">
        <v>0</v>
      </c>
    </row>
    <row r="8365" spans="1:10">
      <c r="A8365">
        <v>8358</v>
      </c>
      <c r="B8365" s="612">
        <v>43986.723611111112</v>
      </c>
      <c r="C8365" s="405" t="s">
        <v>2110</v>
      </c>
      <c r="D8365" s="384">
        <v>1916</v>
      </c>
      <c r="E8365">
        <v>0.02</v>
      </c>
      <c r="F8365">
        <v>1.1338299999999999</v>
      </c>
      <c r="G8365" s="384">
        <v>0</v>
      </c>
      <c r="H8365">
        <v>1.13483</v>
      </c>
    </row>
    <row r="8366" spans="1:10">
      <c r="A8366">
        <v>8359</v>
      </c>
      <c r="B8366" s="612">
        <v>43986.752083333333</v>
      </c>
      <c r="C8366" s="405" t="s">
        <v>2054</v>
      </c>
      <c r="D8366" s="384">
        <v>1916</v>
      </c>
      <c r="E8366">
        <v>0.02</v>
      </c>
      <c r="F8366">
        <v>1.13483</v>
      </c>
      <c r="G8366" s="384">
        <v>0</v>
      </c>
      <c r="H8366">
        <v>1.13483</v>
      </c>
      <c r="I8366">
        <v>2</v>
      </c>
      <c r="J8366" s="384">
        <v>35110.33</v>
      </c>
    </row>
    <row r="8367" spans="1:10">
      <c r="A8367">
        <v>8360</v>
      </c>
      <c r="B8367" s="612">
        <v>43986.75277777778</v>
      </c>
      <c r="C8367" s="405" t="s">
        <v>97</v>
      </c>
      <c r="D8367" s="384">
        <v>1917</v>
      </c>
      <c r="E8367">
        <v>0.03</v>
      </c>
      <c r="F8367">
        <v>1.1351</v>
      </c>
      <c r="G8367" s="384">
        <v>0</v>
      </c>
      <c r="H8367">
        <v>0</v>
      </c>
    </row>
    <row r="8368" spans="1:10">
      <c r="A8368">
        <v>8361</v>
      </c>
      <c r="B8368" s="612">
        <v>43986.75277777778</v>
      </c>
      <c r="C8368" s="405" t="s">
        <v>2110</v>
      </c>
      <c r="D8368" s="384">
        <v>1917</v>
      </c>
      <c r="E8368">
        <v>0.03</v>
      </c>
      <c r="F8368">
        <v>1.1351</v>
      </c>
      <c r="G8368" s="384">
        <v>0</v>
      </c>
      <c r="H8368">
        <v>1.1327199999999999</v>
      </c>
    </row>
    <row r="8369" spans="1:10">
      <c r="A8369">
        <v>8373</v>
      </c>
      <c r="B8369" s="612">
        <v>43987.24722222222</v>
      </c>
      <c r="C8369" s="405" t="s">
        <v>2110</v>
      </c>
      <c r="D8369" s="384">
        <v>1917</v>
      </c>
      <c r="E8369">
        <v>0.03</v>
      </c>
      <c r="F8369">
        <v>1.1351</v>
      </c>
      <c r="G8369" s="384">
        <v>0</v>
      </c>
      <c r="H8369">
        <v>1.13402</v>
      </c>
    </row>
    <row r="8370" spans="1:10">
      <c r="A8370">
        <v>8390</v>
      </c>
      <c r="B8370" s="612">
        <v>43987.369444444441</v>
      </c>
      <c r="C8370" s="405" t="s">
        <v>2054</v>
      </c>
      <c r="D8370" s="384">
        <v>1917</v>
      </c>
      <c r="E8370">
        <v>0.03</v>
      </c>
      <c r="F8370">
        <v>1.13402</v>
      </c>
      <c r="G8370" s="384">
        <v>0</v>
      </c>
      <c r="H8370">
        <v>1.13402</v>
      </c>
      <c r="I8370">
        <v>3.27</v>
      </c>
      <c r="J8370" s="384">
        <v>35114.120000000003</v>
      </c>
    </row>
    <row r="8371" spans="1:10">
      <c r="A8371">
        <v>8364</v>
      </c>
      <c r="B8371" s="612">
        <v>43986.775000000001</v>
      </c>
      <c r="C8371" s="405" t="s">
        <v>96</v>
      </c>
      <c r="D8371" s="384">
        <v>1918</v>
      </c>
      <c r="E8371">
        <v>0.02</v>
      </c>
      <c r="F8371">
        <v>1.1357200000000001</v>
      </c>
      <c r="G8371" s="384">
        <v>0</v>
      </c>
      <c r="H8371">
        <v>0</v>
      </c>
    </row>
    <row r="8372" spans="1:10">
      <c r="A8372">
        <v>8365</v>
      </c>
      <c r="B8372" s="612">
        <v>43986.775000000001</v>
      </c>
      <c r="C8372" s="405" t="s">
        <v>2110</v>
      </c>
      <c r="D8372" s="384">
        <v>1918</v>
      </c>
      <c r="E8372">
        <v>0.02</v>
      </c>
      <c r="F8372">
        <v>1.1357200000000001</v>
      </c>
      <c r="G8372" s="384">
        <v>0</v>
      </c>
      <c r="H8372">
        <v>1.13672</v>
      </c>
    </row>
    <row r="8373" spans="1:10">
      <c r="A8373">
        <v>8368</v>
      </c>
      <c r="B8373" s="612">
        <v>43986.803472222222</v>
      </c>
      <c r="C8373" s="405" t="s">
        <v>2110</v>
      </c>
      <c r="D8373" s="384">
        <v>1918</v>
      </c>
      <c r="E8373">
        <v>0.02</v>
      </c>
      <c r="F8373">
        <v>1.1357200000000001</v>
      </c>
      <c r="G8373" s="384">
        <v>0</v>
      </c>
      <c r="H8373">
        <v>1.13592</v>
      </c>
    </row>
    <row r="8374" spans="1:10">
      <c r="A8374">
        <v>8369</v>
      </c>
      <c r="B8374" s="612">
        <v>43987.244444444441</v>
      </c>
      <c r="C8374" s="405" t="s">
        <v>2054</v>
      </c>
      <c r="D8374" s="384">
        <v>1918</v>
      </c>
      <c r="E8374">
        <v>0.02</v>
      </c>
      <c r="F8374">
        <v>1.13592</v>
      </c>
      <c r="G8374" s="384">
        <v>0</v>
      </c>
      <c r="H8374">
        <v>1.13592</v>
      </c>
      <c r="I8374">
        <v>0.32</v>
      </c>
      <c r="J8374" s="384">
        <v>35110.65</v>
      </c>
    </row>
    <row r="8375" spans="1:10">
      <c r="A8375">
        <v>8366</v>
      </c>
      <c r="B8375" s="612">
        <v>43986.803472222222</v>
      </c>
      <c r="C8375" s="405" t="s">
        <v>96</v>
      </c>
      <c r="D8375" s="384">
        <v>1919</v>
      </c>
      <c r="E8375">
        <v>0.02</v>
      </c>
      <c r="F8375">
        <v>1.13412</v>
      </c>
      <c r="G8375" s="384">
        <v>0</v>
      </c>
      <c r="H8375">
        <v>0</v>
      </c>
    </row>
    <row r="8376" spans="1:10">
      <c r="A8376">
        <v>8367</v>
      </c>
      <c r="B8376" s="612">
        <v>43986.803472222222</v>
      </c>
      <c r="C8376" s="405" t="s">
        <v>2110</v>
      </c>
      <c r="D8376" s="384">
        <v>1919</v>
      </c>
      <c r="E8376">
        <v>0.02</v>
      </c>
      <c r="F8376">
        <v>1.13412</v>
      </c>
      <c r="G8376" s="384">
        <v>0</v>
      </c>
      <c r="H8376">
        <v>1.13592</v>
      </c>
    </row>
    <row r="8377" spans="1:10">
      <c r="A8377">
        <v>8370</v>
      </c>
      <c r="B8377" s="612">
        <v>43987.244444444441</v>
      </c>
      <c r="C8377" s="405" t="s">
        <v>2054</v>
      </c>
      <c r="D8377" s="384">
        <v>1919</v>
      </c>
      <c r="E8377">
        <v>0.02</v>
      </c>
      <c r="F8377">
        <v>1.13592</v>
      </c>
      <c r="G8377" s="384">
        <v>0</v>
      </c>
      <c r="H8377">
        <v>1.13592</v>
      </c>
      <c r="I8377">
        <v>3.52</v>
      </c>
      <c r="J8377" s="384">
        <v>35114.160000000003</v>
      </c>
    </row>
    <row r="8378" spans="1:10">
      <c r="A8378">
        <v>8371</v>
      </c>
      <c r="B8378" s="612">
        <v>43987.24722222222</v>
      </c>
      <c r="C8378" s="405" t="s">
        <v>97</v>
      </c>
      <c r="D8378" s="384">
        <v>1920</v>
      </c>
      <c r="E8378">
        <v>0.05</v>
      </c>
      <c r="F8378">
        <v>1.1368400000000001</v>
      </c>
      <c r="G8378" s="384">
        <v>0</v>
      </c>
      <c r="H8378">
        <v>0</v>
      </c>
    </row>
    <row r="8379" spans="1:10">
      <c r="A8379">
        <v>8372</v>
      </c>
      <c r="B8379" s="612">
        <v>43987.24722222222</v>
      </c>
      <c r="C8379" s="405" t="s">
        <v>2110</v>
      </c>
      <c r="D8379" s="384">
        <v>1920</v>
      </c>
      <c r="E8379">
        <v>0.05</v>
      </c>
      <c r="F8379">
        <v>1.1368400000000001</v>
      </c>
      <c r="G8379" s="384">
        <v>0</v>
      </c>
      <c r="H8379">
        <v>1.13402</v>
      </c>
    </row>
    <row r="8380" spans="1:10">
      <c r="A8380">
        <v>8391</v>
      </c>
      <c r="B8380" s="612">
        <v>43987.369444444441</v>
      </c>
      <c r="C8380" s="405" t="s">
        <v>2054</v>
      </c>
      <c r="D8380" s="384">
        <v>1920</v>
      </c>
      <c r="E8380">
        <v>0.05</v>
      </c>
      <c r="F8380">
        <v>1.13402</v>
      </c>
      <c r="G8380" s="384">
        <v>0</v>
      </c>
      <c r="H8380">
        <v>1.13402</v>
      </c>
      <c r="I8380">
        <v>14.1</v>
      </c>
      <c r="J8380" s="384">
        <v>35128.22</v>
      </c>
    </row>
    <row r="8381" spans="1:10">
      <c r="A8381">
        <v>8376</v>
      </c>
      <c r="B8381" s="612">
        <v>43987.255555555559</v>
      </c>
      <c r="C8381" s="405" t="s">
        <v>96</v>
      </c>
      <c r="D8381" s="384">
        <v>1921</v>
      </c>
      <c r="E8381">
        <v>0.02</v>
      </c>
      <c r="F8381">
        <v>1.13693</v>
      </c>
      <c r="G8381" s="384">
        <v>0</v>
      </c>
      <c r="H8381">
        <v>0</v>
      </c>
    </row>
    <row r="8382" spans="1:10">
      <c r="A8382">
        <v>8377</v>
      </c>
      <c r="B8382" s="612">
        <v>43987.255555555559</v>
      </c>
      <c r="C8382" s="405" t="s">
        <v>2110</v>
      </c>
      <c r="D8382" s="384">
        <v>1921</v>
      </c>
      <c r="E8382">
        <v>0.02</v>
      </c>
      <c r="F8382">
        <v>1.13693</v>
      </c>
      <c r="G8382" s="384">
        <v>0</v>
      </c>
      <c r="H8382">
        <v>1.1379300000000001</v>
      </c>
    </row>
    <row r="8383" spans="1:10">
      <c r="A8383">
        <v>8378</v>
      </c>
      <c r="B8383" s="612">
        <v>43987.263194444444</v>
      </c>
      <c r="C8383" s="405" t="s">
        <v>2054</v>
      </c>
      <c r="D8383" s="384">
        <v>1921</v>
      </c>
      <c r="E8383">
        <v>0.02</v>
      </c>
      <c r="F8383">
        <v>1.1379300000000001</v>
      </c>
      <c r="G8383" s="384">
        <v>0</v>
      </c>
      <c r="H8383">
        <v>1.1379300000000001</v>
      </c>
      <c r="I8383">
        <v>2</v>
      </c>
      <c r="J8383" s="384">
        <v>35116.160000000003</v>
      </c>
    </row>
    <row r="8384" spans="1:10">
      <c r="A8384">
        <v>8379</v>
      </c>
      <c r="B8384" s="612">
        <v>43987.27847222222</v>
      </c>
      <c r="C8384" s="405" t="s">
        <v>96</v>
      </c>
      <c r="D8384" s="384">
        <v>1922</v>
      </c>
      <c r="E8384">
        <v>0.02</v>
      </c>
      <c r="F8384">
        <v>1.1378200000000001</v>
      </c>
      <c r="G8384" s="384">
        <v>0</v>
      </c>
      <c r="H8384">
        <v>0</v>
      </c>
    </row>
    <row r="8385" spans="1:10">
      <c r="A8385">
        <v>8380</v>
      </c>
      <c r="B8385" s="612">
        <v>43987.27847222222</v>
      </c>
      <c r="C8385" s="405" t="s">
        <v>2110</v>
      </c>
      <c r="D8385" s="384">
        <v>1922</v>
      </c>
      <c r="E8385">
        <v>0.02</v>
      </c>
      <c r="F8385">
        <v>1.1378200000000001</v>
      </c>
      <c r="G8385" s="384">
        <v>0</v>
      </c>
      <c r="H8385">
        <v>1.1388199999999999</v>
      </c>
    </row>
    <row r="8386" spans="1:10">
      <c r="A8386">
        <v>8383</v>
      </c>
      <c r="B8386" s="612">
        <v>43987.308333333334</v>
      </c>
      <c r="C8386" s="405" t="s">
        <v>2110</v>
      </c>
      <c r="D8386" s="384">
        <v>1922</v>
      </c>
      <c r="E8386">
        <v>0.02</v>
      </c>
      <c r="F8386">
        <v>1.1378200000000001</v>
      </c>
      <c r="G8386" s="384">
        <v>0</v>
      </c>
      <c r="H8386">
        <v>1.13802</v>
      </c>
    </row>
    <row r="8387" spans="1:10">
      <c r="A8387">
        <v>8387</v>
      </c>
      <c r="B8387" s="612">
        <v>43987.361111111109</v>
      </c>
      <c r="C8387" s="405" t="s">
        <v>2110</v>
      </c>
      <c r="D8387" s="384">
        <v>1922</v>
      </c>
      <c r="E8387">
        <v>0.02</v>
      </c>
      <c r="F8387">
        <v>1.1378200000000001</v>
      </c>
      <c r="G8387" s="384">
        <v>0</v>
      </c>
      <c r="H8387">
        <v>1.1369800000000001</v>
      </c>
    </row>
    <row r="8388" spans="1:10">
      <c r="A8388">
        <v>8396</v>
      </c>
      <c r="B8388" s="612">
        <v>43987.372916666667</v>
      </c>
      <c r="C8388" s="405" t="s">
        <v>2110</v>
      </c>
      <c r="D8388" s="384">
        <v>1922</v>
      </c>
      <c r="E8388">
        <v>0.02</v>
      </c>
      <c r="F8388">
        <v>1.1378200000000001</v>
      </c>
      <c r="G8388" s="384">
        <v>0</v>
      </c>
      <c r="H8388">
        <v>1.1356999999999999</v>
      </c>
    </row>
    <row r="8389" spans="1:10">
      <c r="A8389">
        <v>8409</v>
      </c>
      <c r="B8389" s="612">
        <v>43987.523611111108</v>
      </c>
      <c r="C8389" s="405" t="s">
        <v>2110</v>
      </c>
      <c r="D8389" s="384">
        <v>1922</v>
      </c>
      <c r="E8389">
        <v>0.02</v>
      </c>
      <c r="F8389">
        <v>1.1378200000000001</v>
      </c>
      <c r="G8389" s="384">
        <v>0</v>
      </c>
      <c r="H8389">
        <v>1.1341699999999999</v>
      </c>
    </row>
    <row r="8390" spans="1:10">
      <c r="A8390">
        <v>8419</v>
      </c>
      <c r="B8390" s="612">
        <v>43987.539583333331</v>
      </c>
      <c r="C8390" s="405" t="s">
        <v>2110</v>
      </c>
      <c r="D8390" s="384">
        <v>1922</v>
      </c>
      <c r="E8390">
        <v>0.02</v>
      </c>
      <c r="F8390">
        <v>1.1378200000000001</v>
      </c>
      <c r="G8390" s="384">
        <v>0</v>
      </c>
      <c r="H8390">
        <v>1.1324799999999999</v>
      </c>
    </row>
    <row r="8391" spans="1:10">
      <c r="A8391">
        <v>8481</v>
      </c>
      <c r="B8391" s="612">
        <v>43991.297222222223</v>
      </c>
      <c r="C8391" s="405" t="s">
        <v>2110</v>
      </c>
      <c r="D8391" s="384">
        <v>1922</v>
      </c>
      <c r="E8391">
        <v>0.02</v>
      </c>
      <c r="F8391">
        <v>1.1378200000000001</v>
      </c>
      <c r="G8391" s="384">
        <v>0</v>
      </c>
      <c r="H8391">
        <v>1.1307400000000001</v>
      </c>
    </row>
    <row r="8392" spans="1:10">
      <c r="A8392">
        <v>8494</v>
      </c>
      <c r="B8392" s="612">
        <v>43991.345833333333</v>
      </c>
      <c r="C8392" s="405" t="s">
        <v>2110</v>
      </c>
      <c r="D8392" s="384">
        <v>1922</v>
      </c>
      <c r="E8392">
        <v>0.02</v>
      </c>
      <c r="F8392">
        <v>1.1378200000000001</v>
      </c>
      <c r="G8392" s="384">
        <v>0</v>
      </c>
      <c r="H8392">
        <v>1.1288800000000001</v>
      </c>
    </row>
    <row r="8393" spans="1:10">
      <c r="A8393">
        <v>8504</v>
      </c>
      <c r="B8393" s="612">
        <v>43991.507638888892</v>
      </c>
      <c r="C8393" s="405" t="s">
        <v>2054</v>
      </c>
      <c r="D8393" s="384">
        <v>1922</v>
      </c>
      <c r="E8393">
        <v>0.02</v>
      </c>
      <c r="F8393">
        <v>1.1288800000000001</v>
      </c>
      <c r="G8393" s="384">
        <v>0</v>
      </c>
      <c r="H8393">
        <v>1.1288800000000001</v>
      </c>
      <c r="I8393">
        <v>-18.04</v>
      </c>
      <c r="J8393" s="384">
        <v>35151.29</v>
      </c>
    </row>
    <row r="8394" spans="1:10">
      <c r="A8394">
        <v>8381</v>
      </c>
      <c r="B8394" s="612">
        <v>43987.308333333334</v>
      </c>
      <c r="C8394" s="405" t="s">
        <v>96</v>
      </c>
      <c r="D8394" s="384">
        <v>1923</v>
      </c>
      <c r="E8394">
        <v>0.02</v>
      </c>
      <c r="F8394">
        <v>1.1362099999999999</v>
      </c>
      <c r="G8394" s="384">
        <v>0</v>
      </c>
      <c r="H8394">
        <v>0</v>
      </c>
    </row>
    <row r="8395" spans="1:10">
      <c r="A8395">
        <v>8382</v>
      </c>
      <c r="B8395" s="612">
        <v>43987.308333333334</v>
      </c>
      <c r="C8395" s="405" t="s">
        <v>2110</v>
      </c>
      <c r="D8395" s="384">
        <v>1923</v>
      </c>
      <c r="E8395">
        <v>0.02</v>
      </c>
      <c r="F8395">
        <v>1.1362099999999999</v>
      </c>
      <c r="G8395" s="384">
        <v>0</v>
      </c>
      <c r="H8395">
        <v>1.13802</v>
      </c>
    </row>
    <row r="8396" spans="1:10">
      <c r="A8396">
        <v>8386</v>
      </c>
      <c r="B8396" s="612">
        <v>43987.361111111109</v>
      </c>
      <c r="C8396" s="405" t="s">
        <v>2110</v>
      </c>
      <c r="D8396" s="384">
        <v>1923</v>
      </c>
      <c r="E8396">
        <v>0.02</v>
      </c>
      <c r="F8396">
        <v>1.1362099999999999</v>
      </c>
      <c r="G8396" s="384">
        <v>0</v>
      </c>
      <c r="H8396">
        <v>1.1369800000000001</v>
      </c>
    </row>
    <row r="8397" spans="1:10">
      <c r="A8397">
        <v>8395</v>
      </c>
      <c r="B8397" s="612">
        <v>43987.372916666667</v>
      </c>
      <c r="C8397" s="405" t="s">
        <v>2110</v>
      </c>
      <c r="D8397" s="384">
        <v>1923</v>
      </c>
      <c r="E8397">
        <v>0.02</v>
      </c>
      <c r="F8397">
        <v>1.1362099999999999</v>
      </c>
      <c r="G8397" s="384">
        <v>0</v>
      </c>
      <c r="H8397">
        <v>1.1356999999999999</v>
      </c>
    </row>
    <row r="8398" spans="1:10">
      <c r="A8398">
        <v>8408</v>
      </c>
      <c r="B8398" s="612">
        <v>43987.523611111108</v>
      </c>
      <c r="C8398" s="405" t="s">
        <v>2110</v>
      </c>
      <c r="D8398" s="384">
        <v>1923</v>
      </c>
      <c r="E8398">
        <v>0.02</v>
      </c>
      <c r="F8398">
        <v>1.1362099999999999</v>
      </c>
      <c r="G8398" s="384">
        <v>0</v>
      </c>
      <c r="H8398">
        <v>1.1341699999999999</v>
      </c>
    </row>
    <row r="8399" spans="1:10">
      <c r="A8399">
        <v>8418</v>
      </c>
      <c r="B8399" s="612">
        <v>43987.539583333331</v>
      </c>
      <c r="C8399" s="405" t="s">
        <v>2110</v>
      </c>
      <c r="D8399" s="384">
        <v>1923</v>
      </c>
      <c r="E8399">
        <v>0.02</v>
      </c>
      <c r="F8399">
        <v>1.1362099999999999</v>
      </c>
      <c r="G8399" s="384">
        <v>0</v>
      </c>
      <c r="H8399">
        <v>1.1324799999999999</v>
      </c>
    </row>
    <row r="8400" spans="1:10">
      <c r="A8400">
        <v>8480</v>
      </c>
      <c r="B8400" s="612">
        <v>43991.297222222223</v>
      </c>
      <c r="C8400" s="405" t="s">
        <v>2110</v>
      </c>
      <c r="D8400" s="384">
        <v>1923</v>
      </c>
      <c r="E8400">
        <v>0.02</v>
      </c>
      <c r="F8400">
        <v>1.1362099999999999</v>
      </c>
      <c r="G8400" s="384">
        <v>0</v>
      </c>
      <c r="H8400">
        <v>1.1307400000000001</v>
      </c>
    </row>
    <row r="8401" spans="1:10">
      <c r="A8401">
        <v>8493</v>
      </c>
      <c r="B8401" s="612">
        <v>43991.345833333333</v>
      </c>
      <c r="C8401" s="405" t="s">
        <v>2110</v>
      </c>
      <c r="D8401" s="384">
        <v>1923</v>
      </c>
      <c r="E8401">
        <v>0.02</v>
      </c>
      <c r="F8401">
        <v>1.1362099999999999</v>
      </c>
      <c r="G8401" s="384">
        <v>0</v>
      </c>
      <c r="H8401">
        <v>1.1288800000000001</v>
      </c>
    </row>
    <row r="8402" spans="1:10">
      <c r="A8402">
        <v>8505</v>
      </c>
      <c r="B8402" s="612">
        <v>43991.507638888892</v>
      </c>
      <c r="C8402" s="405" t="s">
        <v>2054</v>
      </c>
      <c r="D8402" s="384">
        <v>1923</v>
      </c>
      <c r="E8402">
        <v>0.02</v>
      </c>
      <c r="F8402">
        <v>1.1288800000000001</v>
      </c>
      <c r="G8402" s="384">
        <v>0</v>
      </c>
      <c r="H8402">
        <v>1.1288800000000001</v>
      </c>
      <c r="I8402">
        <v>-14.82</v>
      </c>
      <c r="J8402" s="384">
        <v>35136.46</v>
      </c>
    </row>
    <row r="8403" spans="1:10">
      <c r="A8403">
        <v>8384</v>
      </c>
      <c r="B8403" s="612">
        <v>43987.361111111109</v>
      </c>
      <c r="C8403" s="405" t="s">
        <v>96</v>
      </c>
      <c r="D8403" s="384">
        <v>1924</v>
      </c>
      <c r="E8403">
        <v>0.03</v>
      </c>
      <c r="F8403">
        <v>1.1346099999999999</v>
      </c>
      <c r="G8403" s="384">
        <v>0</v>
      </c>
      <c r="H8403">
        <v>0</v>
      </c>
    </row>
    <row r="8404" spans="1:10">
      <c r="A8404">
        <v>8385</v>
      </c>
      <c r="B8404" s="612">
        <v>43987.361111111109</v>
      </c>
      <c r="C8404" s="405" t="s">
        <v>2110</v>
      </c>
      <c r="D8404" s="384">
        <v>1924</v>
      </c>
      <c r="E8404">
        <v>0.03</v>
      </c>
      <c r="F8404">
        <v>1.1346099999999999</v>
      </c>
      <c r="G8404" s="384">
        <v>0</v>
      </c>
      <c r="H8404">
        <v>1.1369800000000001</v>
      </c>
    </row>
    <row r="8405" spans="1:10">
      <c r="A8405">
        <v>8394</v>
      </c>
      <c r="B8405" s="612">
        <v>43987.372916666667</v>
      </c>
      <c r="C8405" s="405" t="s">
        <v>2110</v>
      </c>
      <c r="D8405" s="384">
        <v>1924</v>
      </c>
      <c r="E8405">
        <v>0.03</v>
      </c>
      <c r="F8405">
        <v>1.1346099999999999</v>
      </c>
      <c r="G8405" s="384">
        <v>0</v>
      </c>
      <c r="H8405">
        <v>1.1356999999999999</v>
      </c>
    </row>
    <row r="8406" spans="1:10">
      <c r="A8406">
        <v>8407</v>
      </c>
      <c r="B8406" s="612">
        <v>43987.523611111108</v>
      </c>
      <c r="C8406" s="405" t="s">
        <v>2110</v>
      </c>
      <c r="D8406" s="384">
        <v>1924</v>
      </c>
      <c r="E8406">
        <v>0.03</v>
      </c>
      <c r="F8406">
        <v>1.1346099999999999</v>
      </c>
      <c r="G8406" s="384">
        <v>0</v>
      </c>
      <c r="H8406">
        <v>1.1341699999999999</v>
      </c>
    </row>
    <row r="8407" spans="1:10">
      <c r="A8407">
        <v>8417</v>
      </c>
      <c r="B8407" s="612">
        <v>43987.539583333331</v>
      </c>
      <c r="C8407" s="405" t="s">
        <v>2110</v>
      </c>
      <c r="D8407" s="384">
        <v>1924</v>
      </c>
      <c r="E8407">
        <v>0.03</v>
      </c>
      <c r="F8407">
        <v>1.1346099999999999</v>
      </c>
      <c r="G8407" s="384">
        <v>0</v>
      </c>
      <c r="H8407">
        <v>1.1324799999999999</v>
      </c>
    </row>
    <row r="8408" spans="1:10">
      <c r="A8408">
        <v>8479</v>
      </c>
      <c r="B8408" s="612">
        <v>43991.297222222223</v>
      </c>
      <c r="C8408" s="405" t="s">
        <v>2110</v>
      </c>
      <c r="D8408" s="384">
        <v>1924</v>
      </c>
      <c r="E8408">
        <v>0.03</v>
      </c>
      <c r="F8408">
        <v>1.1346099999999999</v>
      </c>
      <c r="G8408" s="384">
        <v>0</v>
      </c>
      <c r="H8408">
        <v>1.1307400000000001</v>
      </c>
    </row>
    <row r="8409" spans="1:10">
      <c r="A8409">
        <v>8492</v>
      </c>
      <c r="B8409" s="612">
        <v>43991.345833333333</v>
      </c>
      <c r="C8409" s="405" t="s">
        <v>2110</v>
      </c>
      <c r="D8409" s="384">
        <v>1924</v>
      </c>
      <c r="E8409">
        <v>0.03</v>
      </c>
      <c r="F8409">
        <v>1.1346099999999999</v>
      </c>
      <c r="G8409" s="384">
        <v>0</v>
      </c>
      <c r="H8409">
        <v>1.1288800000000001</v>
      </c>
    </row>
    <row r="8410" spans="1:10">
      <c r="A8410">
        <v>8506</v>
      </c>
      <c r="B8410" s="612">
        <v>43991.507638888892</v>
      </c>
      <c r="C8410" s="405" t="s">
        <v>2054</v>
      </c>
      <c r="D8410" s="384">
        <v>1924</v>
      </c>
      <c r="E8410">
        <v>0.03</v>
      </c>
      <c r="F8410">
        <v>1.1288800000000001</v>
      </c>
      <c r="G8410" s="384">
        <v>0</v>
      </c>
      <c r="H8410">
        <v>1.1288800000000001</v>
      </c>
      <c r="I8410">
        <v>-17.43</v>
      </c>
      <c r="J8410" s="384">
        <v>35119.03</v>
      </c>
    </row>
    <row r="8411" spans="1:10">
      <c r="A8411">
        <v>8392</v>
      </c>
      <c r="B8411" s="612">
        <v>43987.372916666667</v>
      </c>
      <c r="C8411" s="405" t="s">
        <v>96</v>
      </c>
      <c r="D8411" s="384">
        <v>1925</v>
      </c>
      <c r="E8411">
        <v>0.05</v>
      </c>
      <c r="F8411">
        <v>1.1329</v>
      </c>
      <c r="G8411" s="384">
        <v>0</v>
      </c>
      <c r="H8411">
        <v>0</v>
      </c>
    </row>
    <row r="8412" spans="1:10">
      <c r="A8412">
        <v>8393</v>
      </c>
      <c r="B8412" s="612">
        <v>43987.372916666667</v>
      </c>
      <c r="C8412" s="405" t="s">
        <v>2110</v>
      </c>
      <c r="D8412" s="384">
        <v>1925</v>
      </c>
      <c r="E8412">
        <v>0.05</v>
      </c>
      <c r="F8412">
        <v>1.1329</v>
      </c>
      <c r="G8412" s="384">
        <v>0</v>
      </c>
      <c r="H8412">
        <v>1.1356999999999999</v>
      </c>
    </row>
    <row r="8413" spans="1:10">
      <c r="A8413">
        <v>8406</v>
      </c>
      <c r="B8413" s="612">
        <v>43987.523611111108</v>
      </c>
      <c r="C8413" s="405" t="s">
        <v>2110</v>
      </c>
      <c r="D8413" s="384">
        <v>1925</v>
      </c>
      <c r="E8413">
        <v>0.05</v>
      </c>
      <c r="F8413">
        <v>1.1329</v>
      </c>
      <c r="G8413" s="384">
        <v>0</v>
      </c>
      <c r="H8413">
        <v>1.1341699999999999</v>
      </c>
    </row>
    <row r="8414" spans="1:10">
      <c r="A8414">
        <v>8416</v>
      </c>
      <c r="B8414" s="612">
        <v>43987.539583333331</v>
      </c>
      <c r="C8414" s="405" t="s">
        <v>2110</v>
      </c>
      <c r="D8414" s="384">
        <v>1925</v>
      </c>
      <c r="E8414">
        <v>0.05</v>
      </c>
      <c r="F8414">
        <v>1.1329</v>
      </c>
      <c r="G8414" s="384">
        <v>0</v>
      </c>
      <c r="H8414">
        <v>1.1324799999999999</v>
      </c>
    </row>
    <row r="8415" spans="1:10">
      <c r="A8415">
        <v>8478</v>
      </c>
      <c r="B8415" s="612">
        <v>43991.297222222223</v>
      </c>
      <c r="C8415" s="405" t="s">
        <v>2110</v>
      </c>
      <c r="D8415" s="384">
        <v>1925</v>
      </c>
      <c r="E8415">
        <v>0.05</v>
      </c>
      <c r="F8415">
        <v>1.1329</v>
      </c>
      <c r="G8415" s="384">
        <v>0</v>
      </c>
      <c r="H8415">
        <v>1.1307400000000001</v>
      </c>
    </row>
    <row r="8416" spans="1:10">
      <c r="A8416">
        <v>8491</v>
      </c>
      <c r="B8416" s="612">
        <v>43991.345833333333</v>
      </c>
      <c r="C8416" s="405" t="s">
        <v>2110</v>
      </c>
      <c r="D8416" s="384">
        <v>1925</v>
      </c>
      <c r="E8416">
        <v>0.05</v>
      </c>
      <c r="F8416">
        <v>1.1329</v>
      </c>
      <c r="G8416" s="384">
        <v>0</v>
      </c>
      <c r="H8416">
        <v>1.1288800000000001</v>
      </c>
    </row>
    <row r="8417" spans="1:10">
      <c r="A8417">
        <v>8507</v>
      </c>
      <c r="B8417" s="612">
        <v>43991.507638888892</v>
      </c>
      <c r="C8417" s="405" t="s">
        <v>2054</v>
      </c>
      <c r="D8417" s="384">
        <v>1925</v>
      </c>
      <c r="E8417">
        <v>0.05</v>
      </c>
      <c r="F8417">
        <v>1.1288800000000001</v>
      </c>
      <c r="G8417" s="384">
        <v>0</v>
      </c>
      <c r="H8417">
        <v>1.1288800000000001</v>
      </c>
      <c r="I8417">
        <v>-20.5</v>
      </c>
      <c r="J8417" s="384">
        <v>35098.53</v>
      </c>
    </row>
    <row r="8418" spans="1:10">
      <c r="A8418">
        <v>8397</v>
      </c>
      <c r="B8418" s="612">
        <v>43987.396527777775</v>
      </c>
      <c r="C8418" s="405" t="s">
        <v>97</v>
      </c>
      <c r="D8418" s="384">
        <v>1926</v>
      </c>
      <c r="E8418">
        <v>0.02</v>
      </c>
      <c r="F8418">
        <v>1.1321699999999999</v>
      </c>
      <c r="G8418" s="384">
        <v>0</v>
      </c>
      <c r="H8418">
        <v>0</v>
      </c>
    </row>
    <row r="8419" spans="1:10">
      <c r="A8419">
        <v>8398</v>
      </c>
      <c r="B8419" s="612">
        <v>43987.396527777775</v>
      </c>
      <c r="C8419" s="405" t="s">
        <v>2110</v>
      </c>
      <c r="D8419" s="384">
        <v>1926</v>
      </c>
      <c r="E8419">
        <v>0.02</v>
      </c>
      <c r="F8419">
        <v>1.1321699999999999</v>
      </c>
      <c r="G8419" s="384">
        <v>0</v>
      </c>
      <c r="H8419">
        <v>1.13117</v>
      </c>
    </row>
    <row r="8420" spans="1:10">
      <c r="A8420">
        <v>8401</v>
      </c>
      <c r="B8420" s="612">
        <v>43987.47152777778</v>
      </c>
      <c r="C8420" s="405" t="s">
        <v>2110</v>
      </c>
      <c r="D8420" s="384">
        <v>1926</v>
      </c>
      <c r="E8420">
        <v>0.02</v>
      </c>
      <c r="F8420">
        <v>1.1321699999999999</v>
      </c>
      <c r="G8420" s="384">
        <v>0</v>
      </c>
      <c r="H8420">
        <v>1.1319699999999999</v>
      </c>
    </row>
    <row r="8421" spans="1:10">
      <c r="A8421">
        <v>8402</v>
      </c>
      <c r="B8421" s="612">
        <v>43987.520833333336</v>
      </c>
      <c r="C8421" s="405" t="s">
        <v>2054</v>
      </c>
      <c r="D8421" s="384">
        <v>1926</v>
      </c>
      <c r="E8421">
        <v>0.02</v>
      </c>
      <c r="F8421">
        <v>1.1319699999999999</v>
      </c>
      <c r="G8421" s="384">
        <v>0</v>
      </c>
      <c r="H8421">
        <v>1.1319699999999999</v>
      </c>
      <c r="I8421">
        <v>0.4</v>
      </c>
      <c r="J8421" s="384">
        <v>35128.620000000003</v>
      </c>
    </row>
    <row r="8422" spans="1:10">
      <c r="A8422">
        <v>8399</v>
      </c>
      <c r="B8422" s="612">
        <v>43987.47152777778</v>
      </c>
      <c r="C8422" s="405" t="s">
        <v>97</v>
      </c>
      <c r="D8422" s="384">
        <v>1927</v>
      </c>
      <c r="E8422">
        <v>0.02</v>
      </c>
      <c r="F8422">
        <v>1.1337699999999999</v>
      </c>
      <c r="G8422" s="384">
        <v>0</v>
      </c>
      <c r="H8422">
        <v>0</v>
      </c>
    </row>
    <row r="8423" spans="1:10">
      <c r="A8423">
        <v>8400</v>
      </c>
      <c r="B8423" s="612">
        <v>43987.47152777778</v>
      </c>
      <c r="C8423" s="405" t="s">
        <v>2110</v>
      </c>
      <c r="D8423" s="384">
        <v>1927</v>
      </c>
      <c r="E8423">
        <v>0.02</v>
      </c>
      <c r="F8423">
        <v>1.1337699999999999</v>
      </c>
      <c r="G8423" s="384">
        <v>0</v>
      </c>
      <c r="H8423">
        <v>1.1319699999999999</v>
      </c>
    </row>
    <row r="8424" spans="1:10">
      <c r="A8424">
        <v>8403</v>
      </c>
      <c r="B8424" s="612">
        <v>43987.520833333336</v>
      </c>
      <c r="C8424" s="405" t="s">
        <v>2054</v>
      </c>
      <c r="D8424" s="384">
        <v>1927</v>
      </c>
      <c r="E8424">
        <v>0.02</v>
      </c>
      <c r="F8424">
        <v>1.1319699999999999</v>
      </c>
      <c r="G8424" s="384">
        <v>0</v>
      </c>
      <c r="H8424">
        <v>1.1319699999999999</v>
      </c>
      <c r="I8424">
        <v>3.6</v>
      </c>
      <c r="J8424" s="384">
        <v>35132.22</v>
      </c>
    </row>
    <row r="8425" spans="1:10">
      <c r="A8425">
        <v>8404</v>
      </c>
      <c r="B8425" s="612">
        <v>43987.523611111108</v>
      </c>
      <c r="C8425" s="405" t="s">
        <v>96</v>
      </c>
      <c r="D8425" s="384">
        <v>1928</v>
      </c>
      <c r="E8425">
        <v>0.08</v>
      </c>
      <c r="F8425">
        <v>1.13063</v>
      </c>
      <c r="G8425" s="384">
        <v>0</v>
      </c>
      <c r="H8425">
        <v>0</v>
      </c>
    </row>
    <row r="8426" spans="1:10">
      <c r="A8426">
        <v>8405</v>
      </c>
      <c r="B8426" s="612">
        <v>43987.523611111108</v>
      </c>
      <c r="C8426" s="405" t="s">
        <v>2110</v>
      </c>
      <c r="D8426" s="384">
        <v>1928</v>
      </c>
      <c r="E8426">
        <v>0.08</v>
      </c>
      <c r="F8426">
        <v>1.13063</v>
      </c>
      <c r="G8426" s="384">
        <v>0</v>
      </c>
      <c r="H8426">
        <v>1.1341699999999999</v>
      </c>
    </row>
    <row r="8427" spans="1:10">
      <c r="A8427">
        <v>8415</v>
      </c>
      <c r="B8427" s="612">
        <v>43987.539583333331</v>
      </c>
      <c r="C8427" s="405" t="s">
        <v>2110</v>
      </c>
      <c r="D8427" s="384">
        <v>1928</v>
      </c>
      <c r="E8427">
        <v>0.08</v>
      </c>
      <c r="F8427">
        <v>1.13063</v>
      </c>
      <c r="G8427" s="384">
        <v>0</v>
      </c>
      <c r="H8427">
        <v>1.1324799999999999</v>
      </c>
    </row>
    <row r="8428" spans="1:10">
      <c r="A8428">
        <v>8477</v>
      </c>
      <c r="B8428" s="612">
        <v>43991.297222222223</v>
      </c>
      <c r="C8428" s="405" t="s">
        <v>2110</v>
      </c>
      <c r="D8428" s="384">
        <v>1928</v>
      </c>
      <c r="E8428">
        <v>0.08</v>
      </c>
      <c r="F8428">
        <v>1.13063</v>
      </c>
      <c r="G8428" s="384">
        <v>0</v>
      </c>
      <c r="H8428">
        <v>1.1307400000000001</v>
      </c>
    </row>
    <row r="8429" spans="1:10">
      <c r="A8429">
        <v>8490</v>
      </c>
      <c r="B8429" s="612">
        <v>43991.345833333333</v>
      </c>
      <c r="C8429" s="405" t="s">
        <v>2110</v>
      </c>
      <c r="D8429" s="384">
        <v>1928</v>
      </c>
      <c r="E8429">
        <v>0.08</v>
      </c>
      <c r="F8429">
        <v>1.13063</v>
      </c>
      <c r="G8429" s="384">
        <v>0</v>
      </c>
      <c r="H8429">
        <v>1.1288800000000001</v>
      </c>
    </row>
    <row r="8430" spans="1:10">
      <c r="A8430">
        <v>8508</v>
      </c>
      <c r="B8430" s="612">
        <v>43991.507638888892</v>
      </c>
      <c r="C8430" s="405" t="s">
        <v>2054</v>
      </c>
      <c r="D8430" s="384">
        <v>1928</v>
      </c>
      <c r="E8430">
        <v>0.08</v>
      </c>
      <c r="F8430">
        <v>1.1288800000000001</v>
      </c>
      <c r="G8430" s="384">
        <v>0</v>
      </c>
      <c r="H8430">
        <v>1.1288800000000001</v>
      </c>
      <c r="I8430">
        <v>-14.64</v>
      </c>
      <c r="J8430" s="384">
        <v>35083.89</v>
      </c>
    </row>
    <row r="8431" spans="1:10">
      <c r="A8431">
        <v>8410</v>
      </c>
      <c r="B8431" s="612">
        <v>43987.526388888888</v>
      </c>
      <c r="C8431" s="405" t="s">
        <v>97</v>
      </c>
      <c r="D8431" s="384">
        <v>1929</v>
      </c>
      <c r="E8431">
        <v>0.02</v>
      </c>
      <c r="F8431">
        <v>1.1320300000000001</v>
      </c>
      <c r="G8431" s="384">
        <v>0</v>
      </c>
      <c r="H8431">
        <v>0</v>
      </c>
    </row>
    <row r="8432" spans="1:10">
      <c r="A8432">
        <v>8411</v>
      </c>
      <c r="B8432" s="612">
        <v>43987.526388888888</v>
      </c>
      <c r="C8432" s="405" t="s">
        <v>2110</v>
      </c>
      <c r="D8432" s="384">
        <v>1929</v>
      </c>
      <c r="E8432">
        <v>0.02</v>
      </c>
      <c r="F8432">
        <v>1.1320300000000001</v>
      </c>
      <c r="G8432" s="384">
        <v>0</v>
      </c>
      <c r="H8432">
        <v>1.13103</v>
      </c>
    </row>
    <row r="8433" spans="1:10">
      <c r="A8433">
        <v>8412</v>
      </c>
      <c r="B8433" s="612">
        <v>43987.52847222222</v>
      </c>
      <c r="C8433" s="405" t="s">
        <v>2054</v>
      </c>
      <c r="D8433" s="384">
        <v>1929</v>
      </c>
      <c r="E8433">
        <v>0.02</v>
      </c>
      <c r="F8433">
        <v>1.13103</v>
      </c>
      <c r="G8433" s="384">
        <v>0</v>
      </c>
      <c r="H8433">
        <v>1.13103</v>
      </c>
      <c r="I8433">
        <v>2</v>
      </c>
      <c r="J8433" s="384">
        <v>35134.22</v>
      </c>
    </row>
    <row r="8434" spans="1:10">
      <c r="A8434">
        <v>8413</v>
      </c>
      <c r="B8434" s="612">
        <v>43987.539583333331</v>
      </c>
      <c r="C8434" s="405" t="s">
        <v>96</v>
      </c>
      <c r="D8434" s="384">
        <v>1930</v>
      </c>
      <c r="E8434">
        <v>0.14000000000000001</v>
      </c>
      <c r="F8434">
        <v>1.1287199999999999</v>
      </c>
      <c r="G8434" s="384">
        <v>0</v>
      </c>
      <c r="H8434">
        <v>0</v>
      </c>
    </row>
    <row r="8435" spans="1:10">
      <c r="A8435">
        <v>8414</v>
      </c>
      <c r="B8435" s="612">
        <v>43987.539583333331</v>
      </c>
      <c r="C8435" s="405" t="s">
        <v>2110</v>
      </c>
      <c r="D8435" s="384">
        <v>1930</v>
      </c>
      <c r="E8435">
        <v>0.14000000000000001</v>
      </c>
      <c r="F8435">
        <v>1.1287199999999999</v>
      </c>
      <c r="G8435" s="384">
        <v>0</v>
      </c>
      <c r="H8435">
        <v>1.1324799999999999</v>
      </c>
    </row>
    <row r="8436" spans="1:10">
      <c r="A8436">
        <v>8476</v>
      </c>
      <c r="B8436" s="612">
        <v>43991.297222222223</v>
      </c>
      <c r="C8436" s="405" t="s">
        <v>2110</v>
      </c>
      <c r="D8436" s="384">
        <v>1930</v>
      </c>
      <c r="E8436">
        <v>0.14000000000000001</v>
      </c>
      <c r="F8436">
        <v>1.1287199999999999</v>
      </c>
      <c r="G8436" s="384">
        <v>0</v>
      </c>
      <c r="H8436">
        <v>1.1307400000000001</v>
      </c>
    </row>
    <row r="8437" spans="1:10">
      <c r="A8437">
        <v>8489</v>
      </c>
      <c r="B8437" s="612">
        <v>43991.345833333333</v>
      </c>
      <c r="C8437" s="405" t="s">
        <v>2110</v>
      </c>
      <c r="D8437" s="384">
        <v>1930</v>
      </c>
      <c r="E8437">
        <v>0.14000000000000001</v>
      </c>
      <c r="F8437">
        <v>1.1287199999999999</v>
      </c>
      <c r="G8437" s="384">
        <v>0</v>
      </c>
      <c r="H8437">
        <v>1.1288800000000001</v>
      </c>
    </row>
    <row r="8438" spans="1:10">
      <c r="A8438">
        <v>8509</v>
      </c>
      <c r="B8438" s="612">
        <v>43991.507638888892</v>
      </c>
      <c r="C8438" s="405" t="s">
        <v>2054</v>
      </c>
      <c r="D8438" s="384">
        <v>1930</v>
      </c>
      <c r="E8438">
        <v>0.14000000000000001</v>
      </c>
      <c r="F8438">
        <v>1.1288800000000001</v>
      </c>
      <c r="G8438" s="384">
        <v>0</v>
      </c>
      <c r="H8438">
        <v>1.1288800000000001</v>
      </c>
      <c r="I8438">
        <v>1.1200000000000001</v>
      </c>
      <c r="J8438" s="384">
        <v>35085</v>
      </c>
    </row>
    <row r="8439" spans="1:10">
      <c r="A8439">
        <v>8420</v>
      </c>
      <c r="B8439" s="612">
        <v>43987.545138888891</v>
      </c>
      <c r="C8439" s="405" t="s">
        <v>97</v>
      </c>
      <c r="D8439" s="384">
        <v>1931</v>
      </c>
      <c r="E8439">
        <v>0.02</v>
      </c>
      <c r="F8439">
        <v>1.1301099999999999</v>
      </c>
      <c r="G8439" s="384">
        <v>0</v>
      </c>
      <c r="H8439">
        <v>0</v>
      </c>
    </row>
    <row r="8440" spans="1:10">
      <c r="A8440">
        <v>8421</v>
      </c>
      <c r="B8440" s="612">
        <v>43987.545138888891</v>
      </c>
      <c r="C8440" s="405" t="s">
        <v>2110</v>
      </c>
      <c r="D8440" s="384">
        <v>1931</v>
      </c>
      <c r="E8440">
        <v>0.02</v>
      </c>
      <c r="F8440">
        <v>1.1301099999999999</v>
      </c>
      <c r="G8440" s="384">
        <v>0</v>
      </c>
      <c r="H8440">
        <v>1.1291100000000001</v>
      </c>
    </row>
    <row r="8441" spans="1:10">
      <c r="A8441">
        <v>8424</v>
      </c>
      <c r="B8441" s="612">
        <v>43987.561111111114</v>
      </c>
      <c r="C8441" s="405" t="s">
        <v>2110</v>
      </c>
      <c r="D8441" s="384">
        <v>1931</v>
      </c>
      <c r="E8441">
        <v>0.02</v>
      </c>
      <c r="F8441">
        <v>1.1301099999999999</v>
      </c>
      <c r="G8441" s="384">
        <v>0</v>
      </c>
      <c r="H8441">
        <v>1.12992</v>
      </c>
    </row>
    <row r="8442" spans="1:10">
      <c r="A8442">
        <v>8425</v>
      </c>
      <c r="B8442" s="612">
        <v>43987.579861111109</v>
      </c>
      <c r="C8442" s="405" t="s">
        <v>2054</v>
      </c>
      <c r="D8442" s="384">
        <v>1931</v>
      </c>
      <c r="E8442">
        <v>0.02</v>
      </c>
      <c r="F8442">
        <v>1.12992</v>
      </c>
      <c r="G8442" s="384">
        <v>0</v>
      </c>
      <c r="H8442">
        <v>1.12992</v>
      </c>
      <c r="I8442">
        <v>0.38</v>
      </c>
      <c r="J8442" s="384">
        <v>35134.6</v>
      </c>
    </row>
    <row r="8443" spans="1:10">
      <c r="A8443">
        <v>8422</v>
      </c>
      <c r="B8443" s="612">
        <v>43987.561111111114</v>
      </c>
      <c r="C8443" s="405" t="s">
        <v>97</v>
      </c>
      <c r="D8443" s="384">
        <v>1932</v>
      </c>
      <c r="E8443">
        <v>0.02</v>
      </c>
      <c r="F8443">
        <v>1.1317299999999999</v>
      </c>
      <c r="G8443" s="384">
        <v>0</v>
      </c>
      <c r="H8443">
        <v>0</v>
      </c>
    </row>
    <row r="8444" spans="1:10">
      <c r="A8444">
        <v>8423</v>
      </c>
      <c r="B8444" s="612">
        <v>43987.561111111114</v>
      </c>
      <c r="C8444" s="405" t="s">
        <v>2110</v>
      </c>
      <c r="D8444" s="384">
        <v>1932</v>
      </c>
      <c r="E8444">
        <v>0.02</v>
      </c>
      <c r="F8444">
        <v>1.1317299999999999</v>
      </c>
      <c r="G8444" s="384">
        <v>0</v>
      </c>
      <c r="H8444">
        <v>1.12992</v>
      </c>
    </row>
    <row r="8445" spans="1:10">
      <c r="A8445">
        <v>8426</v>
      </c>
      <c r="B8445" s="612">
        <v>43987.579861111109</v>
      </c>
      <c r="C8445" s="405" t="s">
        <v>2054</v>
      </c>
      <c r="D8445" s="384">
        <v>1932</v>
      </c>
      <c r="E8445">
        <v>0.02</v>
      </c>
      <c r="F8445">
        <v>1.12992</v>
      </c>
      <c r="G8445" s="384">
        <v>0</v>
      </c>
      <c r="H8445">
        <v>1.12992</v>
      </c>
      <c r="I8445">
        <v>3.62</v>
      </c>
      <c r="J8445" s="384">
        <v>35138.22</v>
      </c>
    </row>
    <row r="8446" spans="1:10">
      <c r="A8446">
        <v>8427</v>
      </c>
      <c r="B8446" s="612">
        <v>43987.582638888889</v>
      </c>
      <c r="C8446" s="405" t="s">
        <v>97</v>
      </c>
      <c r="D8446" s="384">
        <v>1933</v>
      </c>
      <c r="E8446">
        <v>0.02</v>
      </c>
      <c r="F8446">
        <v>1.1300699999999999</v>
      </c>
      <c r="G8446" s="384">
        <v>0</v>
      </c>
      <c r="H8446">
        <v>0</v>
      </c>
    </row>
    <row r="8447" spans="1:10">
      <c r="A8447">
        <v>8428</v>
      </c>
      <c r="B8447" s="612">
        <v>43987.582638888889</v>
      </c>
      <c r="C8447" s="405" t="s">
        <v>2110</v>
      </c>
      <c r="D8447" s="384">
        <v>1933</v>
      </c>
      <c r="E8447">
        <v>0.02</v>
      </c>
      <c r="F8447">
        <v>1.1300699999999999</v>
      </c>
      <c r="G8447" s="384">
        <v>0</v>
      </c>
      <c r="H8447">
        <v>1.12907</v>
      </c>
    </row>
    <row r="8448" spans="1:10">
      <c r="A8448">
        <v>8429</v>
      </c>
      <c r="B8448" s="612">
        <v>43987.585416666669</v>
      </c>
      <c r="C8448" s="405" t="s">
        <v>2054</v>
      </c>
      <c r="D8448" s="384">
        <v>1933</v>
      </c>
      <c r="E8448">
        <v>0.02</v>
      </c>
      <c r="F8448">
        <v>1.12907</v>
      </c>
      <c r="G8448" s="384">
        <v>0</v>
      </c>
      <c r="H8448">
        <v>1.12907</v>
      </c>
      <c r="I8448">
        <v>2</v>
      </c>
      <c r="J8448" s="384">
        <v>35140.22</v>
      </c>
    </row>
    <row r="8449" spans="1:10">
      <c r="A8449">
        <v>8430</v>
      </c>
      <c r="B8449" s="612">
        <v>43987.597222222219</v>
      </c>
      <c r="C8449" s="405" t="s">
        <v>97</v>
      </c>
      <c r="D8449" s="384">
        <v>1934</v>
      </c>
      <c r="E8449">
        <v>0.02</v>
      </c>
      <c r="F8449">
        <v>1.13018</v>
      </c>
      <c r="G8449" s="384">
        <v>0</v>
      </c>
      <c r="H8449">
        <v>0</v>
      </c>
    </row>
    <row r="8450" spans="1:10">
      <c r="A8450">
        <v>8431</v>
      </c>
      <c r="B8450" s="612">
        <v>43987.597222222219</v>
      </c>
      <c r="C8450" s="405" t="s">
        <v>2110</v>
      </c>
      <c r="D8450" s="384">
        <v>1934</v>
      </c>
      <c r="E8450">
        <v>0.02</v>
      </c>
      <c r="F8450">
        <v>1.13018</v>
      </c>
      <c r="G8450" s="384">
        <v>0</v>
      </c>
      <c r="H8450">
        <v>1.1291800000000001</v>
      </c>
    </row>
    <row r="8451" spans="1:10">
      <c r="A8451">
        <v>8434</v>
      </c>
      <c r="B8451" s="612">
        <v>43987.620138888888</v>
      </c>
      <c r="C8451" s="405" t="s">
        <v>2110</v>
      </c>
      <c r="D8451" s="384">
        <v>1934</v>
      </c>
      <c r="E8451">
        <v>0.02</v>
      </c>
      <c r="F8451">
        <v>1.13018</v>
      </c>
      <c r="G8451" s="384">
        <v>0</v>
      </c>
      <c r="H8451">
        <v>1.1301399999999999</v>
      </c>
    </row>
    <row r="8452" spans="1:10">
      <c r="A8452">
        <v>8435</v>
      </c>
      <c r="B8452" s="612">
        <v>43987.65902777778</v>
      </c>
      <c r="C8452" s="405" t="s">
        <v>2054</v>
      </c>
      <c r="D8452" s="384">
        <v>1934</v>
      </c>
      <c r="E8452">
        <v>0.02</v>
      </c>
      <c r="F8452">
        <v>1.1301399999999999</v>
      </c>
      <c r="G8452" s="384">
        <v>0</v>
      </c>
      <c r="H8452">
        <v>1.1301399999999999</v>
      </c>
      <c r="I8452">
        <v>0.08</v>
      </c>
      <c r="J8452" s="384">
        <v>35140.300000000003</v>
      </c>
    </row>
    <row r="8453" spans="1:10">
      <c r="A8453">
        <v>8432</v>
      </c>
      <c r="B8453" s="612">
        <v>43987.620138888888</v>
      </c>
      <c r="C8453" s="405" t="s">
        <v>97</v>
      </c>
      <c r="D8453" s="384">
        <v>1935</v>
      </c>
      <c r="E8453">
        <v>0.02</v>
      </c>
      <c r="F8453">
        <v>1.13209</v>
      </c>
      <c r="G8453" s="384">
        <v>0</v>
      </c>
      <c r="H8453">
        <v>0</v>
      </c>
    </row>
    <row r="8454" spans="1:10">
      <c r="A8454">
        <v>8433</v>
      </c>
      <c r="B8454" s="612">
        <v>43987.620138888888</v>
      </c>
      <c r="C8454" s="405" t="s">
        <v>2110</v>
      </c>
      <c r="D8454" s="384">
        <v>1935</v>
      </c>
      <c r="E8454">
        <v>0.02</v>
      </c>
      <c r="F8454">
        <v>1.13209</v>
      </c>
      <c r="G8454" s="384">
        <v>0</v>
      </c>
      <c r="H8454">
        <v>1.1301399999999999</v>
      </c>
    </row>
    <row r="8455" spans="1:10">
      <c r="A8455">
        <v>8436</v>
      </c>
      <c r="B8455" s="612">
        <v>43987.65902777778</v>
      </c>
      <c r="C8455" s="405" t="s">
        <v>2054</v>
      </c>
      <c r="D8455" s="384">
        <v>1935</v>
      </c>
      <c r="E8455">
        <v>0.02</v>
      </c>
      <c r="F8455">
        <v>1.1301399999999999</v>
      </c>
      <c r="G8455" s="384">
        <v>0</v>
      </c>
      <c r="H8455">
        <v>1.1301399999999999</v>
      </c>
      <c r="I8455">
        <v>3.9</v>
      </c>
      <c r="J8455" s="384">
        <v>35144.199999999997</v>
      </c>
    </row>
    <row r="8456" spans="1:10">
      <c r="A8456">
        <v>8437</v>
      </c>
      <c r="B8456" s="612">
        <v>43987.688888888886</v>
      </c>
      <c r="C8456" s="405" t="s">
        <v>97</v>
      </c>
      <c r="D8456" s="384">
        <v>1936</v>
      </c>
      <c r="E8456">
        <v>0.02</v>
      </c>
      <c r="F8456">
        <v>1.1290899999999999</v>
      </c>
      <c r="G8456" s="384">
        <v>0</v>
      </c>
      <c r="H8456">
        <v>0</v>
      </c>
    </row>
    <row r="8457" spans="1:10">
      <c r="A8457">
        <v>8438</v>
      </c>
      <c r="B8457" s="612">
        <v>43987.688888888886</v>
      </c>
      <c r="C8457" s="405" t="s">
        <v>2110</v>
      </c>
      <c r="D8457" s="384">
        <v>1936</v>
      </c>
      <c r="E8457">
        <v>0.02</v>
      </c>
      <c r="F8457">
        <v>1.1290899999999999</v>
      </c>
      <c r="G8457" s="384">
        <v>0</v>
      </c>
      <c r="H8457">
        <v>1.12809</v>
      </c>
    </row>
    <row r="8458" spans="1:10">
      <c r="A8458">
        <v>8439</v>
      </c>
      <c r="B8458" s="612">
        <v>43987.730555555558</v>
      </c>
      <c r="C8458" s="405" t="s">
        <v>2054</v>
      </c>
      <c r="D8458" s="384">
        <v>1936</v>
      </c>
      <c r="E8458">
        <v>0.02</v>
      </c>
      <c r="F8458">
        <v>1.12809</v>
      </c>
      <c r="G8458" s="384">
        <v>0</v>
      </c>
      <c r="H8458">
        <v>1.12809</v>
      </c>
      <c r="I8458">
        <v>2</v>
      </c>
      <c r="J8458" s="384">
        <v>35146.199999999997</v>
      </c>
    </row>
    <row r="8459" spans="1:10">
      <c r="A8459">
        <v>8440</v>
      </c>
      <c r="B8459" s="612">
        <v>43987.753472222219</v>
      </c>
      <c r="C8459" s="405" t="s">
        <v>97</v>
      </c>
      <c r="D8459" s="384">
        <v>1937</v>
      </c>
      <c r="E8459">
        <v>0.02</v>
      </c>
      <c r="F8459">
        <v>1.1297699999999999</v>
      </c>
      <c r="G8459" s="384">
        <v>0</v>
      </c>
      <c r="H8459">
        <v>0</v>
      </c>
    </row>
    <row r="8460" spans="1:10">
      <c r="A8460">
        <v>8441</v>
      </c>
      <c r="B8460" s="612">
        <v>43987.753472222219</v>
      </c>
      <c r="C8460" s="405" t="s">
        <v>2110</v>
      </c>
      <c r="D8460" s="384">
        <v>1937</v>
      </c>
      <c r="E8460">
        <v>0.02</v>
      </c>
      <c r="F8460">
        <v>1.1297699999999999</v>
      </c>
      <c r="G8460" s="384">
        <v>0</v>
      </c>
      <c r="H8460">
        <v>1.1287700000000001</v>
      </c>
    </row>
    <row r="8461" spans="1:10">
      <c r="A8461">
        <v>8442</v>
      </c>
      <c r="B8461" s="612">
        <v>43987.84097222222</v>
      </c>
      <c r="C8461" s="405" t="s">
        <v>2054</v>
      </c>
      <c r="D8461" s="384">
        <v>1937</v>
      </c>
      <c r="E8461">
        <v>0.02</v>
      </c>
      <c r="F8461">
        <v>1.1287700000000001</v>
      </c>
      <c r="G8461" s="384">
        <v>0</v>
      </c>
      <c r="H8461">
        <v>1.1287700000000001</v>
      </c>
      <c r="I8461">
        <v>2</v>
      </c>
      <c r="J8461" s="384">
        <v>35148.199999999997</v>
      </c>
    </row>
    <row r="8462" spans="1:10">
      <c r="A8462">
        <v>8443</v>
      </c>
      <c r="B8462" s="612">
        <v>43989.879166666666</v>
      </c>
      <c r="C8462" s="405" t="s">
        <v>97</v>
      </c>
      <c r="D8462" s="384">
        <v>1938</v>
      </c>
      <c r="E8462">
        <v>0.02</v>
      </c>
      <c r="F8462">
        <v>1.12998</v>
      </c>
      <c r="G8462" s="384">
        <v>0</v>
      </c>
      <c r="H8462">
        <v>0</v>
      </c>
    </row>
    <row r="8463" spans="1:10">
      <c r="A8463">
        <v>8444</v>
      </c>
      <c r="B8463" s="612">
        <v>43989.879166666666</v>
      </c>
      <c r="C8463" s="405" t="s">
        <v>2110</v>
      </c>
      <c r="D8463" s="384">
        <v>1938</v>
      </c>
      <c r="E8463">
        <v>0.02</v>
      </c>
      <c r="F8463">
        <v>1.12998</v>
      </c>
      <c r="G8463" s="384">
        <v>0</v>
      </c>
      <c r="H8463">
        <v>1.1289800000000001</v>
      </c>
    </row>
    <row r="8464" spans="1:10">
      <c r="A8464">
        <v>8447</v>
      </c>
      <c r="B8464" s="612">
        <v>43989.988888888889</v>
      </c>
      <c r="C8464" s="405" t="s">
        <v>2110</v>
      </c>
      <c r="D8464" s="384">
        <v>1938</v>
      </c>
      <c r="E8464">
        <v>0.02</v>
      </c>
      <c r="F8464">
        <v>1.12998</v>
      </c>
      <c r="G8464" s="384">
        <v>0</v>
      </c>
      <c r="H8464">
        <v>1.12978</v>
      </c>
    </row>
    <row r="8465" spans="1:10">
      <c r="A8465">
        <v>8448</v>
      </c>
      <c r="B8465" s="612">
        <v>43990.05</v>
      </c>
      <c r="C8465" s="405" t="s">
        <v>2054</v>
      </c>
      <c r="D8465" s="384">
        <v>1938</v>
      </c>
      <c r="E8465">
        <v>0.02</v>
      </c>
      <c r="F8465">
        <v>1.12978</v>
      </c>
      <c r="G8465" s="384">
        <v>0</v>
      </c>
      <c r="H8465">
        <v>1.12978</v>
      </c>
      <c r="I8465">
        <v>0.42</v>
      </c>
      <c r="J8465" s="384">
        <v>35148.629999999997</v>
      </c>
    </row>
    <row r="8466" spans="1:10">
      <c r="A8466">
        <v>8445</v>
      </c>
      <c r="B8466" s="612">
        <v>43989.988888888889</v>
      </c>
      <c r="C8466" s="405" t="s">
        <v>97</v>
      </c>
      <c r="D8466" s="384">
        <v>1939</v>
      </c>
      <c r="E8466">
        <v>0.02</v>
      </c>
      <c r="F8466">
        <v>1.13158</v>
      </c>
      <c r="G8466" s="384">
        <v>0</v>
      </c>
      <c r="H8466">
        <v>0</v>
      </c>
    </row>
    <row r="8467" spans="1:10">
      <c r="A8467">
        <v>8446</v>
      </c>
      <c r="B8467" s="612">
        <v>43989.988888888889</v>
      </c>
      <c r="C8467" s="405" t="s">
        <v>2110</v>
      </c>
      <c r="D8467" s="384">
        <v>1939</v>
      </c>
      <c r="E8467">
        <v>0.02</v>
      </c>
      <c r="F8467">
        <v>1.13158</v>
      </c>
      <c r="G8467" s="384">
        <v>0</v>
      </c>
      <c r="H8467">
        <v>1.12978</v>
      </c>
    </row>
    <row r="8468" spans="1:10">
      <c r="A8468">
        <v>8449</v>
      </c>
      <c r="B8468" s="612">
        <v>43990.05</v>
      </c>
      <c r="C8468" s="405" t="s">
        <v>2054</v>
      </c>
      <c r="D8468" s="384">
        <v>1939</v>
      </c>
      <c r="E8468">
        <v>0.02</v>
      </c>
      <c r="F8468">
        <v>1.12978</v>
      </c>
      <c r="G8468" s="384">
        <v>0</v>
      </c>
      <c r="H8468">
        <v>1.12978</v>
      </c>
      <c r="I8468">
        <v>3.62</v>
      </c>
      <c r="J8468" s="384">
        <v>35152.25</v>
      </c>
    </row>
    <row r="8469" spans="1:10">
      <c r="A8469">
        <v>8450</v>
      </c>
      <c r="B8469" s="612">
        <v>43990.28402777778</v>
      </c>
      <c r="C8469" s="405" t="s">
        <v>97</v>
      </c>
      <c r="D8469" s="384">
        <v>1940</v>
      </c>
      <c r="E8469">
        <v>0.02</v>
      </c>
      <c r="F8469">
        <v>1.12937</v>
      </c>
      <c r="G8469" s="384">
        <v>0</v>
      </c>
      <c r="H8469">
        <v>0</v>
      </c>
    </row>
    <row r="8470" spans="1:10">
      <c r="A8470">
        <v>8451</v>
      </c>
      <c r="B8470" s="612">
        <v>43990.28402777778</v>
      </c>
      <c r="C8470" s="405" t="s">
        <v>2110</v>
      </c>
      <c r="D8470" s="384">
        <v>1940</v>
      </c>
      <c r="E8470">
        <v>0.02</v>
      </c>
      <c r="F8470">
        <v>1.12937</v>
      </c>
      <c r="G8470" s="384">
        <v>0</v>
      </c>
      <c r="H8470">
        <v>1.1283700000000001</v>
      </c>
    </row>
    <row r="8471" spans="1:10">
      <c r="A8471">
        <v>8454</v>
      </c>
      <c r="B8471" s="612">
        <v>43990.342361111114</v>
      </c>
      <c r="C8471" s="405" t="s">
        <v>2110</v>
      </c>
      <c r="D8471" s="384">
        <v>1940</v>
      </c>
      <c r="E8471">
        <v>0.02</v>
      </c>
      <c r="F8471">
        <v>1.12937</v>
      </c>
      <c r="G8471" s="384">
        <v>0</v>
      </c>
      <c r="H8471">
        <v>1.1291800000000001</v>
      </c>
    </row>
    <row r="8472" spans="1:10">
      <c r="A8472">
        <v>8455</v>
      </c>
      <c r="B8472" s="612">
        <v>43990.404166666667</v>
      </c>
      <c r="C8472" s="405" t="s">
        <v>2054</v>
      </c>
      <c r="D8472" s="384">
        <v>1940</v>
      </c>
      <c r="E8472">
        <v>0.02</v>
      </c>
      <c r="F8472">
        <v>1.1291800000000001</v>
      </c>
      <c r="G8472" s="384">
        <v>0</v>
      </c>
      <c r="H8472">
        <v>1.1291800000000001</v>
      </c>
      <c r="I8472">
        <v>0.38</v>
      </c>
      <c r="J8472" s="384">
        <v>35152.629999999997</v>
      </c>
    </row>
    <row r="8473" spans="1:10">
      <c r="A8473">
        <v>8452</v>
      </c>
      <c r="B8473" s="612">
        <v>43990.342361111114</v>
      </c>
      <c r="C8473" s="405" t="s">
        <v>97</v>
      </c>
      <c r="D8473" s="384">
        <v>1941</v>
      </c>
      <c r="E8473">
        <v>0.02</v>
      </c>
      <c r="F8473">
        <v>1.1309800000000001</v>
      </c>
      <c r="G8473" s="384">
        <v>0</v>
      </c>
      <c r="H8473">
        <v>0</v>
      </c>
    </row>
    <row r="8474" spans="1:10">
      <c r="A8474">
        <v>8453</v>
      </c>
      <c r="B8474" s="612">
        <v>43990.342361111114</v>
      </c>
      <c r="C8474" s="405" t="s">
        <v>2110</v>
      </c>
      <c r="D8474" s="384">
        <v>1941</v>
      </c>
      <c r="E8474">
        <v>0.02</v>
      </c>
      <c r="F8474">
        <v>1.1309800000000001</v>
      </c>
      <c r="G8474" s="384">
        <v>0</v>
      </c>
      <c r="H8474">
        <v>1.1291800000000001</v>
      </c>
    </row>
    <row r="8475" spans="1:10">
      <c r="A8475">
        <v>8456</v>
      </c>
      <c r="B8475" s="612">
        <v>43990.404166666667</v>
      </c>
      <c r="C8475" s="405" t="s">
        <v>2054</v>
      </c>
      <c r="D8475" s="384">
        <v>1941</v>
      </c>
      <c r="E8475">
        <v>0.02</v>
      </c>
      <c r="F8475">
        <v>1.1291800000000001</v>
      </c>
      <c r="G8475" s="384">
        <v>0</v>
      </c>
      <c r="H8475">
        <v>1.1291800000000001</v>
      </c>
      <c r="I8475">
        <v>3.6</v>
      </c>
      <c r="J8475" s="384">
        <v>35156.230000000003</v>
      </c>
    </row>
    <row r="8476" spans="1:10">
      <c r="A8476">
        <v>8457</v>
      </c>
      <c r="B8476" s="612">
        <v>43990.407638888886</v>
      </c>
      <c r="C8476" s="405" t="s">
        <v>97</v>
      </c>
      <c r="D8476" s="384">
        <v>1942</v>
      </c>
      <c r="E8476">
        <v>0.02</v>
      </c>
      <c r="F8476">
        <v>1.12967</v>
      </c>
      <c r="G8476" s="384">
        <v>0</v>
      </c>
      <c r="H8476">
        <v>0</v>
      </c>
    </row>
    <row r="8477" spans="1:10">
      <c r="A8477">
        <v>8458</v>
      </c>
      <c r="B8477" s="612">
        <v>43990.407638888886</v>
      </c>
      <c r="C8477" s="405" t="s">
        <v>2110</v>
      </c>
      <c r="D8477" s="384">
        <v>1942</v>
      </c>
      <c r="E8477">
        <v>0.02</v>
      </c>
      <c r="F8477">
        <v>1.12967</v>
      </c>
      <c r="G8477" s="384">
        <v>0</v>
      </c>
      <c r="H8477">
        <v>1.1286700000000001</v>
      </c>
    </row>
    <row r="8478" spans="1:10">
      <c r="A8478">
        <v>8459</v>
      </c>
      <c r="B8478" s="612">
        <v>43990.435416666667</v>
      </c>
      <c r="C8478" s="405" t="s">
        <v>2054</v>
      </c>
      <c r="D8478" s="384">
        <v>1942</v>
      </c>
      <c r="E8478">
        <v>0.02</v>
      </c>
      <c r="F8478">
        <v>1.1286700000000001</v>
      </c>
      <c r="G8478" s="384">
        <v>0</v>
      </c>
      <c r="H8478">
        <v>1.1286700000000001</v>
      </c>
      <c r="I8478">
        <v>2</v>
      </c>
      <c r="J8478" s="384">
        <v>35158.230000000003</v>
      </c>
    </row>
    <row r="8479" spans="1:10">
      <c r="A8479">
        <v>8460</v>
      </c>
      <c r="B8479" s="612">
        <v>43990.462500000001</v>
      </c>
      <c r="C8479" s="405" t="s">
        <v>97</v>
      </c>
      <c r="D8479" s="384">
        <v>1943</v>
      </c>
      <c r="E8479">
        <v>0.02</v>
      </c>
      <c r="F8479">
        <v>1.12734</v>
      </c>
      <c r="G8479" s="384">
        <v>0</v>
      </c>
      <c r="H8479">
        <v>0</v>
      </c>
    </row>
    <row r="8480" spans="1:10">
      <c r="A8480">
        <v>8461</v>
      </c>
      <c r="B8480" s="612">
        <v>43990.462500000001</v>
      </c>
      <c r="C8480" s="405" t="s">
        <v>2110</v>
      </c>
      <c r="D8480" s="384">
        <v>1943</v>
      </c>
      <c r="E8480">
        <v>0.02</v>
      </c>
      <c r="F8480">
        <v>1.12734</v>
      </c>
      <c r="G8480" s="384">
        <v>0</v>
      </c>
      <c r="H8480">
        <v>1.1263399999999999</v>
      </c>
    </row>
    <row r="8481" spans="1:10">
      <c r="A8481">
        <v>8464</v>
      </c>
      <c r="B8481" s="612">
        <v>43990.511111111111</v>
      </c>
      <c r="C8481" s="405" t="s">
        <v>2110</v>
      </c>
      <c r="D8481" s="384">
        <v>1943</v>
      </c>
      <c r="E8481">
        <v>0.02</v>
      </c>
      <c r="F8481">
        <v>1.12734</v>
      </c>
      <c r="G8481" s="384">
        <v>0</v>
      </c>
      <c r="H8481">
        <v>1.1271500000000001</v>
      </c>
    </row>
    <row r="8482" spans="1:10">
      <c r="A8482">
        <v>8468</v>
      </c>
      <c r="B8482" s="612">
        <v>43990.547222222223</v>
      </c>
      <c r="C8482" s="405" t="s">
        <v>2110</v>
      </c>
      <c r="D8482" s="384">
        <v>1943</v>
      </c>
      <c r="E8482">
        <v>0.02</v>
      </c>
      <c r="F8482">
        <v>1.12734</v>
      </c>
      <c r="G8482" s="384">
        <v>0</v>
      </c>
      <c r="H8482">
        <v>1.12819</v>
      </c>
    </row>
    <row r="8483" spans="1:10">
      <c r="A8483">
        <v>8469</v>
      </c>
      <c r="B8483" s="612">
        <v>43991.275000000001</v>
      </c>
      <c r="C8483" s="405" t="s">
        <v>2054</v>
      </c>
      <c r="D8483" s="384">
        <v>1943</v>
      </c>
      <c r="E8483">
        <v>0.02</v>
      </c>
      <c r="F8483">
        <v>1.12819</v>
      </c>
      <c r="G8483" s="384">
        <v>0</v>
      </c>
      <c r="H8483">
        <v>1.12819</v>
      </c>
      <c r="I8483">
        <v>-1.68</v>
      </c>
      <c r="J8483" s="384">
        <v>35156.550000000003</v>
      </c>
    </row>
    <row r="8484" spans="1:10">
      <c r="A8484">
        <v>8462</v>
      </c>
      <c r="B8484" s="612">
        <v>43990.511111111111</v>
      </c>
      <c r="C8484" s="405" t="s">
        <v>97</v>
      </c>
      <c r="D8484" s="384">
        <v>1944</v>
      </c>
      <c r="E8484">
        <v>0.02</v>
      </c>
      <c r="F8484">
        <v>1.1289499999999999</v>
      </c>
      <c r="G8484" s="384">
        <v>0</v>
      </c>
      <c r="H8484">
        <v>0</v>
      </c>
    </row>
    <row r="8485" spans="1:10">
      <c r="A8485">
        <v>8463</v>
      </c>
      <c r="B8485" s="612">
        <v>43990.511111111111</v>
      </c>
      <c r="C8485" s="405" t="s">
        <v>2110</v>
      </c>
      <c r="D8485" s="384">
        <v>1944</v>
      </c>
      <c r="E8485">
        <v>0.02</v>
      </c>
      <c r="F8485">
        <v>1.1289499999999999</v>
      </c>
      <c r="G8485" s="384">
        <v>0</v>
      </c>
      <c r="H8485">
        <v>1.1271500000000001</v>
      </c>
    </row>
    <row r="8486" spans="1:10">
      <c r="A8486">
        <v>8467</v>
      </c>
      <c r="B8486" s="612">
        <v>43990.547222222223</v>
      </c>
      <c r="C8486" s="405" t="s">
        <v>2110</v>
      </c>
      <c r="D8486" s="384">
        <v>1944</v>
      </c>
      <c r="E8486">
        <v>0.02</v>
      </c>
      <c r="F8486">
        <v>1.1289499999999999</v>
      </c>
      <c r="G8486" s="384">
        <v>0</v>
      </c>
      <c r="H8486">
        <v>1.12819</v>
      </c>
    </row>
    <row r="8487" spans="1:10">
      <c r="A8487">
        <v>8470</v>
      </c>
      <c r="B8487" s="612">
        <v>43991.275000000001</v>
      </c>
      <c r="C8487" s="405" t="s">
        <v>2054</v>
      </c>
      <c r="D8487" s="384">
        <v>1944</v>
      </c>
      <c r="E8487">
        <v>0.02</v>
      </c>
      <c r="F8487">
        <v>1.12819</v>
      </c>
      <c r="G8487" s="384">
        <v>0</v>
      </c>
      <c r="H8487">
        <v>1.12819</v>
      </c>
      <c r="I8487">
        <v>1.54</v>
      </c>
      <c r="J8487" s="384">
        <v>35158.089999999997</v>
      </c>
    </row>
    <row r="8488" spans="1:10">
      <c r="A8488">
        <v>8465</v>
      </c>
      <c r="B8488" s="612">
        <v>43990.547222222223</v>
      </c>
      <c r="C8488" s="405" t="s">
        <v>97</v>
      </c>
      <c r="D8488" s="384">
        <v>1945</v>
      </c>
      <c r="E8488">
        <v>0.03</v>
      </c>
      <c r="F8488">
        <v>1.13059</v>
      </c>
      <c r="G8488" s="384">
        <v>0</v>
      </c>
      <c r="H8488">
        <v>0</v>
      </c>
    </row>
    <row r="8489" spans="1:10">
      <c r="A8489">
        <v>8466</v>
      </c>
      <c r="B8489" s="612">
        <v>43990.547222222223</v>
      </c>
      <c r="C8489" s="405" t="s">
        <v>2110</v>
      </c>
      <c r="D8489" s="384">
        <v>1945</v>
      </c>
      <c r="E8489">
        <v>0.03</v>
      </c>
      <c r="F8489">
        <v>1.13059</v>
      </c>
      <c r="G8489" s="384">
        <v>0</v>
      </c>
      <c r="H8489">
        <v>1.12819</v>
      </c>
    </row>
    <row r="8490" spans="1:10">
      <c r="A8490">
        <v>8471</v>
      </c>
      <c r="B8490" s="612">
        <v>43991.275000000001</v>
      </c>
      <c r="C8490" s="405" t="s">
        <v>2054</v>
      </c>
      <c r="D8490" s="384">
        <v>1945</v>
      </c>
      <c r="E8490">
        <v>0.03</v>
      </c>
      <c r="F8490">
        <v>1.12819</v>
      </c>
      <c r="G8490" s="384">
        <v>0</v>
      </c>
      <c r="H8490">
        <v>1.12819</v>
      </c>
      <c r="I8490">
        <v>7.23</v>
      </c>
      <c r="J8490" s="384">
        <v>35165.33</v>
      </c>
    </row>
    <row r="8491" spans="1:10">
      <c r="A8491">
        <v>8472</v>
      </c>
      <c r="B8491" s="612">
        <v>43991.293749999997</v>
      </c>
      <c r="C8491" s="405" t="s">
        <v>97</v>
      </c>
      <c r="D8491" s="384">
        <v>1946</v>
      </c>
      <c r="E8491">
        <v>0.02</v>
      </c>
      <c r="F8491">
        <v>1.1273899999999999</v>
      </c>
      <c r="G8491" s="384">
        <v>0</v>
      </c>
      <c r="H8491">
        <v>0</v>
      </c>
    </row>
    <row r="8492" spans="1:10">
      <c r="A8492">
        <v>8473</v>
      </c>
      <c r="B8492" s="612">
        <v>43991.293749999997</v>
      </c>
      <c r="C8492" s="405" t="s">
        <v>2110</v>
      </c>
      <c r="D8492" s="384">
        <v>1946</v>
      </c>
      <c r="E8492">
        <v>0.02</v>
      </c>
      <c r="F8492">
        <v>1.1273899999999999</v>
      </c>
      <c r="G8492" s="384">
        <v>0</v>
      </c>
      <c r="H8492">
        <v>1.12639</v>
      </c>
    </row>
    <row r="8493" spans="1:10">
      <c r="A8493">
        <v>8482</v>
      </c>
      <c r="B8493" s="612">
        <v>43991.297222222223</v>
      </c>
      <c r="C8493" s="405" t="s">
        <v>2054</v>
      </c>
      <c r="D8493" s="384">
        <v>1946</v>
      </c>
      <c r="E8493">
        <v>0.02</v>
      </c>
      <c r="F8493">
        <v>1.12639</v>
      </c>
      <c r="G8493" s="384">
        <v>0</v>
      </c>
      <c r="H8493">
        <v>1.12639</v>
      </c>
      <c r="I8493">
        <v>2</v>
      </c>
      <c r="J8493" s="384">
        <v>35167.33</v>
      </c>
    </row>
    <row r="8494" spans="1:10">
      <c r="A8494">
        <v>8474</v>
      </c>
      <c r="B8494" s="612">
        <v>43991.297222222223</v>
      </c>
      <c r="C8494" s="405" t="s">
        <v>96</v>
      </c>
      <c r="D8494" s="384">
        <v>1947</v>
      </c>
      <c r="E8494">
        <v>0.23</v>
      </c>
      <c r="F8494">
        <v>1.1267199999999999</v>
      </c>
      <c r="G8494" s="384">
        <v>0</v>
      </c>
      <c r="H8494">
        <v>0</v>
      </c>
    </row>
    <row r="8495" spans="1:10">
      <c r="A8495">
        <v>8475</v>
      </c>
      <c r="B8495" s="612">
        <v>43991.297222222223</v>
      </c>
      <c r="C8495" s="405" t="s">
        <v>2110</v>
      </c>
      <c r="D8495" s="384">
        <v>1947</v>
      </c>
      <c r="E8495">
        <v>0.23</v>
      </c>
      <c r="F8495">
        <v>1.1267199999999999</v>
      </c>
      <c r="G8495" s="384">
        <v>0</v>
      </c>
      <c r="H8495">
        <v>1.1307400000000001</v>
      </c>
    </row>
    <row r="8496" spans="1:10">
      <c r="A8496">
        <v>8488</v>
      </c>
      <c r="B8496" s="612">
        <v>43991.345833333333</v>
      </c>
      <c r="C8496" s="405" t="s">
        <v>2110</v>
      </c>
      <c r="D8496" s="384">
        <v>1947</v>
      </c>
      <c r="E8496">
        <v>0.23</v>
      </c>
      <c r="F8496">
        <v>1.1267199999999999</v>
      </c>
      <c r="G8496" s="384">
        <v>0</v>
      </c>
      <c r="H8496">
        <v>1.1288800000000001</v>
      </c>
    </row>
    <row r="8497" spans="1:10">
      <c r="A8497">
        <v>8510</v>
      </c>
      <c r="B8497" s="612">
        <v>43991.507638888892</v>
      </c>
      <c r="C8497" s="405" t="s">
        <v>2054</v>
      </c>
      <c r="D8497" s="384">
        <v>1947</v>
      </c>
      <c r="E8497">
        <v>0.23</v>
      </c>
      <c r="F8497">
        <v>1.1288800000000001</v>
      </c>
      <c r="G8497" s="384">
        <v>0</v>
      </c>
      <c r="H8497">
        <v>1.1288800000000001</v>
      </c>
      <c r="I8497">
        <v>49.68</v>
      </c>
      <c r="J8497" s="384">
        <v>35134.68</v>
      </c>
    </row>
    <row r="8498" spans="1:10">
      <c r="A8498">
        <v>8483</v>
      </c>
      <c r="B8498" s="612">
        <v>43991.323611111111</v>
      </c>
      <c r="C8498" s="405" t="s">
        <v>97</v>
      </c>
      <c r="D8498" s="384">
        <v>1948</v>
      </c>
      <c r="E8498">
        <v>0.02</v>
      </c>
      <c r="F8498">
        <v>1.1263399999999999</v>
      </c>
      <c r="G8498" s="384">
        <v>0</v>
      </c>
      <c r="H8498">
        <v>0</v>
      </c>
    </row>
    <row r="8499" spans="1:10">
      <c r="A8499">
        <v>8484</v>
      </c>
      <c r="B8499" s="612">
        <v>43991.323611111111</v>
      </c>
      <c r="C8499" s="405" t="s">
        <v>2110</v>
      </c>
      <c r="D8499" s="384">
        <v>1948</v>
      </c>
      <c r="E8499">
        <v>0.02</v>
      </c>
      <c r="F8499">
        <v>1.1263399999999999</v>
      </c>
      <c r="G8499" s="384">
        <v>0</v>
      </c>
      <c r="H8499">
        <v>1.12534</v>
      </c>
    </row>
    <row r="8500" spans="1:10">
      <c r="A8500">
        <v>8485</v>
      </c>
      <c r="B8500" s="612">
        <v>43991.345138888886</v>
      </c>
      <c r="C8500" s="405" t="s">
        <v>2054</v>
      </c>
      <c r="D8500" s="384">
        <v>1948</v>
      </c>
      <c r="E8500">
        <v>0.02</v>
      </c>
      <c r="F8500">
        <v>1.12534</v>
      </c>
      <c r="G8500" s="384">
        <v>0</v>
      </c>
      <c r="H8500">
        <v>1.12534</v>
      </c>
      <c r="I8500">
        <v>2</v>
      </c>
      <c r="J8500" s="384">
        <v>35169.33</v>
      </c>
    </row>
    <row r="8501" spans="1:10">
      <c r="A8501">
        <v>8486</v>
      </c>
      <c r="B8501" s="612">
        <v>43991.345833333333</v>
      </c>
      <c r="C8501" s="405" t="s">
        <v>96</v>
      </c>
      <c r="D8501" s="384">
        <v>1949</v>
      </c>
      <c r="E8501">
        <v>0.38</v>
      </c>
      <c r="F8501">
        <v>1.1245499999999999</v>
      </c>
      <c r="G8501" s="384">
        <v>0</v>
      </c>
      <c r="H8501">
        <v>0</v>
      </c>
    </row>
    <row r="8502" spans="1:10">
      <c r="A8502">
        <v>8487</v>
      </c>
      <c r="B8502" s="612">
        <v>43991.345833333333</v>
      </c>
      <c r="C8502" s="405" t="s">
        <v>2110</v>
      </c>
      <c r="D8502" s="384">
        <v>1949</v>
      </c>
      <c r="E8502">
        <v>0.38</v>
      </c>
      <c r="F8502">
        <v>1.1245499999999999</v>
      </c>
      <c r="G8502" s="384">
        <v>0</v>
      </c>
      <c r="H8502">
        <v>1.1288800000000001</v>
      </c>
    </row>
    <row r="8503" spans="1:10">
      <c r="A8503">
        <v>8511</v>
      </c>
      <c r="B8503" s="612">
        <v>43991.507638888892</v>
      </c>
      <c r="C8503" s="405" t="s">
        <v>2054</v>
      </c>
      <c r="D8503" s="384">
        <v>1949</v>
      </c>
      <c r="E8503">
        <v>0.38</v>
      </c>
      <c r="F8503">
        <v>1.1288800000000001</v>
      </c>
      <c r="G8503" s="384">
        <v>0</v>
      </c>
      <c r="H8503">
        <v>1.1288800000000001</v>
      </c>
      <c r="I8503">
        <v>164.54</v>
      </c>
      <c r="J8503" s="384">
        <v>35299.22</v>
      </c>
    </row>
    <row r="8504" spans="1:10">
      <c r="A8504">
        <v>8495</v>
      </c>
      <c r="B8504" s="612">
        <v>43991.348611111112</v>
      </c>
      <c r="C8504" s="405" t="s">
        <v>97</v>
      </c>
      <c r="D8504" s="384">
        <v>1950</v>
      </c>
      <c r="E8504">
        <v>0.02</v>
      </c>
      <c r="F8504">
        <v>1.1251500000000001</v>
      </c>
      <c r="G8504" s="384">
        <v>0</v>
      </c>
      <c r="H8504">
        <v>0</v>
      </c>
    </row>
    <row r="8505" spans="1:10">
      <c r="A8505">
        <v>8496</v>
      </c>
      <c r="B8505" s="612">
        <v>43991.348611111112</v>
      </c>
      <c r="C8505" s="405" t="s">
        <v>2110</v>
      </c>
      <c r="D8505" s="384">
        <v>1950</v>
      </c>
      <c r="E8505">
        <v>0.02</v>
      </c>
      <c r="F8505">
        <v>1.1251500000000001</v>
      </c>
      <c r="G8505" s="384">
        <v>0</v>
      </c>
      <c r="H8505">
        <v>1.12415</v>
      </c>
    </row>
    <row r="8506" spans="1:10">
      <c r="A8506">
        <v>8499</v>
      </c>
      <c r="B8506" s="612">
        <v>43991.396527777775</v>
      </c>
      <c r="C8506" s="405" t="s">
        <v>2110</v>
      </c>
      <c r="D8506" s="384">
        <v>1950</v>
      </c>
      <c r="E8506">
        <v>0.02</v>
      </c>
      <c r="F8506">
        <v>1.1251500000000001</v>
      </c>
      <c r="G8506" s="384">
        <v>0</v>
      </c>
      <c r="H8506">
        <v>1.12496</v>
      </c>
    </row>
    <row r="8507" spans="1:10">
      <c r="A8507">
        <v>8503</v>
      </c>
      <c r="B8507" s="612">
        <v>43991.49722222222</v>
      </c>
      <c r="C8507" s="405" t="s">
        <v>2110</v>
      </c>
      <c r="D8507" s="384">
        <v>1950</v>
      </c>
      <c r="E8507">
        <v>0.02</v>
      </c>
      <c r="F8507">
        <v>1.1251500000000001</v>
      </c>
      <c r="G8507" s="384">
        <v>0</v>
      </c>
      <c r="H8507">
        <v>1.12599</v>
      </c>
    </row>
    <row r="8508" spans="1:10">
      <c r="A8508">
        <v>8516</v>
      </c>
      <c r="B8508" s="612">
        <v>43991.529166666667</v>
      </c>
      <c r="C8508" s="405" t="s">
        <v>2110</v>
      </c>
      <c r="D8508" s="384">
        <v>1950</v>
      </c>
      <c r="E8508">
        <v>0.02</v>
      </c>
      <c r="F8508">
        <v>1.1251500000000001</v>
      </c>
      <c r="G8508" s="384">
        <v>0</v>
      </c>
      <c r="H8508">
        <v>1.1272800000000001</v>
      </c>
    </row>
    <row r="8509" spans="1:10">
      <c r="A8509">
        <v>8525</v>
      </c>
      <c r="B8509" s="612">
        <v>43991.568055555559</v>
      </c>
      <c r="C8509" s="405" t="s">
        <v>2110</v>
      </c>
      <c r="D8509" s="384">
        <v>1950</v>
      </c>
      <c r="E8509">
        <v>0.02</v>
      </c>
      <c r="F8509">
        <v>1.1251500000000001</v>
      </c>
      <c r="G8509" s="384">
        <v>0</v>
      </c>
      <c r="H8509">
        <v>1.12862</v>
      </c>
    </row>
    <row r="8510" spans="1:10">
      <c r="A8510">
        <v>8532</v>
      </c>
      <c r="B8510" s="612">
        <v>43991.572916666664</v>
      </c>
      <c r="C8510" s="405" t="s">
        <v>2110</v>
      </c>
      <c r="D8510" s="384">
        <v>1950</v>
      </c>
      <c r="E8510">
        <v>0.02</v>
      </c>
      <c r="F8510">
        <v>1.1251500000000001</v>
      </c>
      <c r="G8510" s="384">
        <v>0</v>
      </c>
      <c r="H8510">
        <v>1.13022</v>
      </c>
    </row>
    <row r="8511" spans="1:10">
      <c r="A8511">
        <v>8548</v>
      </c>
      <c r="B8511" s="612">
        <v>43991.62777777778</v>
      </c>
      <c r="C8511" s="405" t="s">
        <v>2110</v>
      </c>
      <c r="D8511" s="384">
        <v>1950</v>
      </c>
      <c r="E8511">
        <v>0.02</v>
      </c>
      <c r="F8511">
        <v>1.1251500000000001</v>
      </c>
      <c r="G8511" s="384">
        <v>0</v>
      </c>
      <c r="H8511">
        <v>1.13191</v>
      </c>
    </row>
    <row r="8512" spans="1:10">
      <c r="A8512">
        <v>8575</v>
      </c>
      <c r="B8512" s="612">
        <v>43992.47152777778</v>
      </c>
      <c r="C8512" s="405" t="s">
        <v>2110</v>
      </c>
      <c r="D8512" s="384">
        <v>1950</v>
      </c>
      <c r="E8512">
        <v>0.02</v>
      </c>
      <c r="F8512">
        <v>1.1251500000000001</v>
      </c>
      <c r="G8512" s="384">
        <v>0</v>
      </c>
      <c r="H8512">
        <v>1.13371</v>
      </c>
    </row>
    <row r="8513" spans="1:10">
      <c r="A8513">
        <v>8588</v>
      </c>
      <c r="B8513" s="612">
        <v>43992.750694444447</v>
      </c>
      <c r="C8513" s="405" t="s">
        <v>2054</v>
      </c>
      <c r="D8513" s="384">
        <v>1950</v>
      </c>
      <c r="E8513">
        <v>0.02</v>
      </c>
      <c r="F8513">
        <v>1.13371</v>
      </c>
      <c r="G8513" s="384">
        <v>0</v>
      </c>
      <c r="H8513">
        <v>1.13371</v>
      </c>
      <c r="I8513">
        <v>-17.100000000000001</v>
      </c>
      <c r="J8513" s="384">
        <v>35306.980000000003</v>
      </c>
    </row>
    <row r="8514" spans="1:10">
      <c r="A8514">
        <v>8497</v>
      </c>
      <c r="B8514" s="612">
        <v>43991.396527777775</v>
      </c>
      <c r="C8514" s="405" t="s">
        <v>97</v>
      </c>
      <c r="D8514" s="384">
        <v>1951</v>
      </c>
      <c r="E8514">
        <v>0.02</v>
      </c>
      <c r="F8514">
        <v>1.12676</v>
      </c>
      <c r="G8514" s="384">
        <v>0</v>
      </c>
      <c r="H8514">
        <v>0</v>
      </c>
    </row>
    <row r="8515" spans="1:10">
      <c r="A8515">
        <v>8498</v>
      </c>
      <c r="B8515" s="612">
        <v>43991.396527777775</v>
      </c>
      <c r="C8515" s="405" t="s">
        <v>2110</v>
      </c>
      <c r="D8515" s="384">
        <v>1951</v>
      </c>
      <c r="E8515">
        <v>0.02</v>
      </c>
      <c r="F8515">
        <v>1.12676</v>
      </c>
      <c r="G8515" s="384">
        <v>0</v>
      </c>
      <c r="H8515">
        <v>1.12496</v>
      </c>
    </row>
    <row r="8516" spans="1:10">
      <c r="A8516">
        <v>8502</v>
      </c>
      <c r="B8516" s="612">
        <v>43991.49722222222</v>
      </c>
      <c r="C8516" s="405" t="s">
        <v>2110</v>
      </c>
      <c r="D8516" s="384">
        <v>1951</v>
      </c>
      <c r="E8516">
        <v>0.02</v>
      </c>
      <c r="F8516">
        <v>1.12676</v>
      </c>
      <c r="G8516" s="384">
        <v>0</v>
      </c>
      <c r="H8516">
        <v>1.12599</v>
      </c>
    </row>
    <row r="8517" spans="1:10">
      <c r="A8517">
        <v>8515</v>
      </c>
      <c r="B8517" s="612">
        <v>43991.529166666667</v>
      </c>
      <c r="C8517" s="405" t="s">
        <v>2110</v>
      </c>
      <c r="D8517" s="384">
        <v>1951</v>
      </c>
      <c r="E8517">
        <v>0.02</v>
      </c>
      <c r="F8517">
        <v>1.12676</v>
      </c>
      <c r="G8517" s="384">
        <v>0</v>
      </c>
      <c r="H8517">
        <v>1.1272800000000001</v>
      </c>
    </row>
    <row r="8518" spans="1:10">
      <c r="A8518">
        <v>8524</v>
      </c>
      <c r="B8518" s="612">
        <v>43991.568055555559</v>
      </c>
      <c r="C8518" s="405" t="s">
        <v>2110</v>
      </c>
      <c r="D8518" s="384">
        <v>1951</v>
      </c>
      <c r="E8518">
        <v>0.02</v>
      </c>
      <c r="F8518">
        <v>1.12676</v>
      </c>
      <c r="G8518" s="384">
        <v>0</v>
      </c>
      <c r="H8518">
        <v>1.12862</v>
      </c>
    </row>
    <row r="8519" spans="1:10">
      <c r="A8519">
        <v>8531</v>
      </c>
      <c r="B8519" s="612">
        <v>43991.572916666664</v>
      </c>
      <c r="C8519" s="405" t="s">
        <v>2110</v>
      </c>
      <c r="D8519" s="384">
        <v>1951</v>
      </c>
      <c r="E8519">
        <v>0.02</v>
      </c>
      <c r="F8519">
        <v>1.12676</v>
      </c>
      <c r="G8519" s="384">
        <v>0</v>
      </c>
      <c r="H8519">
        <v>1.13022</v>
      </c>
    </row>
    <row r="8520" spans="1:10">
      <c r="A8520">
        <v>8547</v>
      </c>
      <c r="B8520" s="612">
        <v>43991.62777777778</v>
      </c>
      <c r="C8520" s="405" t="s">
        <v>2110</v>
      </c>
      <c r="D8520" s="384">
        <v>1951</v>
      </c>
      <c r="E8520">
        <v>0.02</v>
      </c>
      <c r="F8520">
        <v>1.12676</v>
      </c>
      <c r="G8520" s="384">
        <v>0</v>
      </c>
      <c r="H8520">
        <v>1.13191</v>
      </c>
    </row>
    <row r="8521" spans="1:10">
      <c r="A8521">
        <v>8574</v>
      </c>
      <c r="B8521" s="612">
        <v>43992.47152777778</v>
      </c>
      <c r="C8521" s="405" t="s">
        <v>2110</v>
      </c>
      <c r="D8521" s="384">
        <v>1951</v>
      </c>
      <c r="E8521">
        <v>0.02</v>
      </c>
      <c r="F8521">
        <v>1.12676</v>
      </c>
      <c r="G8521" s="384">
        <v>0</v>
      </c>
      <c r="H8521">
        <v>1.13371</v>
      </c>
    </row>
    <row r="8522" spans="1:10">
      <c r="A8522">
        <v>8589</v>
      </c>
      <c r="B8522" s="612">
        <v>43992.750694444447</v>
      </c>
      <c r="C8522" s="405" t="s">
        <v>2054</v>
      </c>
      <c r="D8522" s="384">
        <v>1951</v>
      </c>
      <c r="E8522">
        <v>0.02</v>
      </c>
      <c r="F8522">
        <v>1.13371</v>
      </c>
      <c r="G8522" s="384">
        <v>0</v>
      </c>
      <c r="H8522">
        <v>1.13371</v>
      </c>
      <c r="I8522">
        <v>-13.88</v>
      </c>
      <c r="J8522" s="384">
        <v>35293.1</v>
      </c>
    </row>
    <row r="8523" spans="1:10">
      <c r="A8523">
        <v>8500</v>
      </c>
      <c r="B8523" s="612">
        <v>43991.49722222222</v>
      </c>
      <c r="C8523" s="405" t="s">
        <v>97</v>
      </c>
      <c r="D8523" s="384">
        <v>1952</v>
      </c>
      <c r="E8523">
        <v>0.03</v>
      </c>
      <c r="F8523">
        <v>1.1283700000000001</v>
      </c>
      <c r="G8523" s="384">
        <v>0</v>
      </c>
      <c r="H8523">
        <v>0</v>
      </c>
    </row>
    <row r="8524" spans="1:10">
      <c r="A8524">
        <v>8501</v>
      </c>
      <c r="B8524" s="612">
        <v>43991.49722222222</v>
      </c>
      <c r="C8524" s="405" t="s">
        <v>2110</v>
      </c>
      <c r="D8524" s="384">
        <v>1952</v>
      </c>
      <c r="E8524">
        <v>0.03</v>
      </c>
      <c r="F8524">
        <v>1.1283700000000001</v>
      </c>
      <c r="G8524" s="384">
        <v>0</v>
      </c>
      <c r="H8524">
        <v>1.12599</v>
      </c>
    </row>
    <row r="8525" spans="1:10">
      <c r="A8525">
        <v>8514</v>
      </c>
      <c r="B8525" s="612">
        <v>43991.529166666667</v>
      </c>
      <c r="C8525" s="405" t="s">
        <v>2110</v>
      </c>
      <c r="D8525" s="384">
        <v>1952</v>
      </c>
      <c r="E8525">
        <v>0.03</v>
      </c>
      <c r="F8525">
        <v>1.1283700000000001</v>
      </c>
      <c r="G8525" s="384">
        <v>0</v>
      </c>
      <c r="H8525">
        <v>1.1272800000000001</v>
      </c>
    </row>
    <row r="8526" spans="1:10">
      <c r="A8526">
        <v>8523</v>
      </c>
      <c r="B8526" s="612">
        <v>43991.568055555559</v>
      </c>
      <c r="C8526" s="405" t="s">
        <v>2110</v>
      </c>
      <c r="D8526" s="384">
        <v>1952</v>
      </c>
      <c r="E8526">
        <v>0.03</v>
      </c>
      <c r="F8526">
        <v>1.1283700000000001</v>
      </c>
      <c r="G8526" s="384">
        <v>0</v>
      </c>
      <c r="H8526">
        <v>1.12862</v>
      </c>
    </row>
    <row r="8527" spans="1:10">
      <c r="A8527">
        <v>8530</v>
      </c>
      <c r="B8527" s="612">
        <v>43991.572916666664</v>
      </c>
      <c r="C8527" s="405" t="s">
        <v>2110</v>
      </c>
      <c r="D8527" s="384">
        <v>1952</v>
      </c>
      <c r="E8527">
        <v>0.03</v>
      </c>
      <c r="F8527">
        <v>1.1283700000000001</v>
      </c>
      <c r="G8527" s="384">
        <v>0</v>
      </c>
      <c r="H8527">
        <v>1.13022</v>
      </c>
    </row>
    <row r="8528" spans="1:10">
      <c r="A8528">
        <v>8546</v>
      </c>
      <c r="B8528" s="612">
        <v>43991.62777777778</v>
      </c>
      <c r="C8528" s="405" t="s">
        <v>2110</v>
      </c>
      <c r="D8528" s="384">
        <v>1952</v>
      </c>
      <c r="E8528">
        <v>0.03</v>
      </c>
      <c r="F8528">
        <v>1.1283700000000001</v>
      </c>
      <c r="G8528" s="384">
        <v>0</v>
      </c>
      <c r="H8528">
        <v>1.13191</v>
      </c>
    </row>
    <row r="8529" spans="1:10">
      <c r="A8529">
        <v>8573</v>
      </c>
      <c r="B8529" s="612">
        <v>43992.47152777778</v>
      </c>
      <c r="C8529" s="405" t="s">
        <v>2110</v>
      </c>
      <c r="D8529" s="384">
        <v>1952</v>
      </c>
      <c r="E8529">
        <v>0.03</v>
      </c>
      <c r="F8529">
        <v>1.1283700000000001</v>
      </c>
      <c r="G8529" s="384">
        <v>0</v>
      </c>
      <c r="H8529">
        <v>1.13371</v>
      </c>
    </row>
    <row r="8530" spans="1:10">
      <c r="A8530">
        <v>8590</v>
      </c>
      <c r="B8530" s="612">
        <v>43992.750694444447</v>
      </c>
      <c r="C8530" s="405" t="s">
        <v>2054</v>
      </c>
      <c r="D8530" s="384">
        <v>1952</v>
      </c>
      <c r="E8530">
        <v>0.03</v>
      </c>
      <c r="F8530">
        <v>1.13371</v>
      </c>
      <c r="G8530" s="384">
        <v>0</v>
      </c>
      <c r="H8530">
        <v>1.13371</v>
      </c>
      <c r="I8530">
        <v>-15.99</v>
      </c>
      <c r="J8530" s="384">
        <v>35277.11</v>
      </c>
    </row>
    <row r="8531" spans="1:10">
      <c r="A8531">
        <v>8512</v>
      </c>
      <c r="B8531" s="612">
        <v>43991.529166666667</v>
      </c>
      <c r="C8531" s="405" t="s">
        <v>97</v>
      </c>
      <c r="D8531" s="384">
        <v>1953</v>
      </c>
      <c r="E8531">
        <v>0.05</v>
      </c>
      <c r="F8531">
        <v>1.13008</v>
      </c>
      <c r="G8531" s="384">
        <v>0</v>
      </c>
      <c r="H8531">
        <v>0</v>
      </c>
    </row>
    <row r="8532" spans="1:10">
      <c r="A8532">
        <v>8513</v>
      </c>
      <c r="B8532" s="612">
        <v>43991.529166666667</v>
      </c>
      <c r="C8532" s="405" t="s">
        <v>2110</v>
      </c>
      <c r="D8532" s="384">
        <v>1953</v>
      </c>
      <c r="E8532">
        <v>0.05</v>
      </c>
      <c r="F8532">
        <v>1.13008</v>
      </c>
      <c r="G8532" s="384">
        <v>0</v>
      </c>
      <c r="H8532">
        <v>1.1272800000000001</v>
      </c>
    </row>
    <row r="8533" spans="1:10">
      <c r="A8533">
        <v>8522</v>
      </c>
      <c r="B8533" s="612">
        <v>43991.568055555559</v>
      </c>
      <c r="C8533" s="405" t="s">
        <v>2110</v>
      </c>
      <c r="D8533" s="384">
        <v>1953</v>
      </c>
      <c r="E8533">
        <v>0.05</v>
      </c>
      <c r="F8533">
        <v>1.13008</v>
      </c>
      <c r="G8533" s="384">
        <v>0</v>
      </c>
      <c r="H8533">
        <v>1.12862</v>
      </c>
    </row>
    <row r="8534" spans="1:10">
      <c r="A8534">
        <v>8529</v>
      </c>
      <c r="B8534" s="612">
        <v>43991.572916666664</v>
      </c>
      <c r="C8534" s="405" t="s">
        <v>2110</v>
      </c>
      <c r="D8534" s="384">
        <v>1953</v>
      </c>
      <c r="E8534">
        <v>0.05</v>
      </c>
      <c r="F8534">
        <v>1.13008</v>
      </c>
      <c r="G8534" s="384">
        <v>0</v>
      </c>
      <c r="H8534">
        <v>1.13022</v>
      </c>
    </row>
    <row r="8535" spans="1:10">
      <c r="A8535">
        <v>8545</v>
      </c>
      <c r="B8535" s="612">
        <v>43991.62777777778</v>
      </c>
      <c r="C8535" s="405" t="s">
        <v>2110</v>
      </c>
      <c r="D8535" s="384">
        <v>1953</v>
      </c>
      <c r="E8535">
        <v>0.05</v>
      </c>
      <c r="F8535">
        <v>1.13008</v>
      </c>
      <c r="G8535" s="384">
        <v>0</v>
      </c>
      <c r="H8535">
        <v>1.13191</v>
      </c>
    </row>
    <row r="8536" spans="1:10">
      <c r="A8536">
        <v>8572</v>
      </c>
      <c r="B8536" s="612">
        <v>43992.47152777778</v>
      </c>
      <c r="C8536" s="405" t="s">
        <v>2110</v>
      </c>
      <c r="D8536" s="384">
        <v>1953</v>
      </c>
      <c r="E8536">
        <v>0.05</v>
      </c>
      <c r="F8536">
        <v>1.13008</v>
      </c>
      <c r="G8536" s="384">
        <v>0</v>
      </c>
      <c r="H8536">
        <v>1.13371</v>
      </c>
    </row>
    <row r="8537" spans="1:10">
      <c r="A8537">
        <v>8591</v>
      </c>
      <c r="B8537" s="612">
        <v>43992.750694444447</v>
      </c>
      <c r="C8537" s="405" t="s">
        <v>2054</v>
      </c>
      <c r="D8537" s="384">
        <v>1953</v>
      </c>
      <c r="E8537">
        <v>0.05</v>
      </c>
      <c r="F8537">
        <v>1.13371</v>
      </c>
      <c r="G8537" s="384">
        <v>0</v>
      </c>
      <c r="H8537">
        <v>1.13371</v>
      </c>
      <c r="I8537">
        <v>-18.09</v>
      </c>
      <c r="J8537" s="384">
        <v>35259.019999999997</v>
      </c>
    </row>
    <row r="8538" spans="1:10">
      <c r="A8538">
        <v>8517</v>
      </c>
      <c r="B8538" s="612">
        <v>43991.532638888886</v>
      </c>
      <c r="C8538" s="405" t="s">
        <v>96</v>
      </c>
      <c r="D8538" s="384">
        <v>1954</v>
      </c>
      <c r="E8538">
        <v>0.02</v>
      </c>
      <c r="F8538">
        <v>1.12971</v>
      </c>
      <c r="G8538" s="384">
        <v>0</v>
      </c>
      <c r="H8538">
        <v>0</v>
      </c>
    </row>
    <row r="8539" spans="1:10">
      <c r="A8539">
        <v>8518</v>
      </c>
      <c r="B8539" s="612">
        <v>43991.532638888886</v>
      </c>
      <c r="C8539" s="405" t="s">
        <v>2110</v>
      </c>
      <c r="D8539" s="384">
        <v>1954</v>
      </c>
      <c r="E8539">
        <v>0.02</v>
      </c>
      <c r="F8539">
        <v>1.12971</v>
      </c>
      <c r="G8539" s="384">
        <v>0</v>
      </c>
      <c r="H8539">
        <v>1.1307100000000001</v>
      </c>
    </row>
    <row r="8540" spans="1:10">
      <c r="A8540">
        <v>8519</v>
      </c>
      <c r="B8540" s="612">
        <v>43991.551388888889</v>
      </c>
      <c r="C8540" s="405" t="s">
        <v>2054</v>
      </c>
      <c r="D8540" s="384">
        <v>1954</v>
      </c>
      <c r="E8540">
        <v>0.02</v>
      </c>
      <c r="F8540">
        <v>1.1307100000000001</v>
      </c>
      <c r="G8540" s="384">
        <v>0</v>
      </c>
      <c r="H8540">
        <v>1.1307100000000001</v>
      </c>
      <c r="I8540">
        <v>2</v>
      </c>
      <c r="J8540" s="384">
        <v>35301.22</v>
      </c>
    </row>
    <row r="8541" spans="1:10">
      <c r="A8541">
        <v>8520</v>
      </c>
      <c r="B8541" s="612">
        <v>43991.568055555559</v>
      </c>
      <c r="C8541" s="405" t="s">
        <v>97</v>
      </c>
      <c r="D8541" s="384">
        <v>1955</v>
      </c>
      <c r="E8541">
        <v>0.08</v>
      </c>
      <c r="F8541">
        <v>1.1318900000000001</v>
      </c>
      <c r="G8541" s="384">
        <v>0</v>
      </c>
      <c r="H8541">
        <v>0</v>
      </c>
    </row>
    <row r="8542" spans="1:10">
      <c r="A8542">
        <v>8521</v>
      </c>
      <c r="B8542" s="612">
        <v>43991.568055555559</v>
      </c>
      <c r="C8542" s="405" t="s">
        <v>2110</v>
      </c>
      <c r="D8542" s="384">
        <v>1955</v>
      </c>
      <c r="E8542">
        <v>0.08</v>
      </c>
      <c r="F8542">
        <v>1.1318900000000001</v>
      </c>
      <c r="G8542" s="384">
        <v>0</v>
      </c>
      <c r="H8542">
        <v>1.12862</v>
      </c>
    </row>
    <row r="8543" spans="1:10">
      <c r="A8543">
        <v>8528</v>
      </c>
      <c r="B8543" s="612">
        <v>43991.572916666664</v>
      </c>
      <c r="C8543" s="405" t="s">
        <v>2110</v>
      </c>
      <c r="D8543" s="384">
        <v>1955</v>
      </c>
      <c r="E8543">
        <v>0.08</v>
      </c>
      <c r="F8543">
        <v>1.1318900000000001</v>
      </c>
      <c r="G8543" s="384">
        <v>0</v>
      </c>
      <c r="H8543">
        <v>1.13022</v>
      </c>
    </row>
    <row r="8544" spans="1:10">
      <c r="A8544">
        <v>8544</v>
      </c>
      <c r="B8544" s="612">
        <v>43991.62777777778</v>
      </c>
      <c r="C8544" s="405" t="s">
        <v>2110</v>
      </c>
      <c r="D8544" s="384">
        <v>1955</v>
      </c>
      <c r="E8544">
        <v>0.08</v>
      </c>
      <c r="F8544">
        <v>1.1318900000000001</v>
      </c>
      <c r="G8544" s="384">
        <v>0</v>
      </c>
      <c r="H8544">
        <v>1.13191</v>
      </c>
    </row>
    <row r="8545" spans="1:10">
      <c r="A8545">
        <v>8571</v>
      </c>
      <c r="B8545" s="612">
        <v>43992.47152777778</v>
      </c>
      <c r="C8545" s="405" t="s">
        <v>2110</v>
      </c>
      <c r="D8545" s="384">
        <v>1955</v>
      </c>
      <c r="E8545">
        <v>0.08</v>
      </c>
      <c r="F8545">
        <v>1.1318900000000001</v>
      </c>
      <c r="G8545" s="384">
        <v>0</v>
      </c>
      <c r="H8545">
        <v>1.13371</v>
      </c>
    </row>
    <row r="8546" spans="1:10">
      <c r="A8546">
        <v>8592</v>
      </c>
      <c r="B8546" s="612">
        <v>43992.750694444447</v>
      </c>
      <c r="C8546" s="405" t="s">
        <v>2054</v>
      </c>
      <c r="D8546" s="384">
        <v>1955</v>
      </c>
      <c r="E8546">
        <v>0.08</v>
      </c>
      <c r="F8546">
        <v>1.13371</v>
      </c>
      <c r="G8546" s="384">
        <v>0</v>
      </c>
      <c r="H8546">
        <v>1.13371</v>
      </c>
      <c r="I8546">
        <v>-14.47</v>
      </c>
      <c r="J8546" s="384">
        <v>35244.550000000003</v>
      </c>
    </row>
    <row r="8547" spans="1:10">
      <c r="A8547">
        <v>8526</v>
      </c>
      <c r="B8547" s="612">
        <v>43991.572916666664</v>
      </c>
      <c r="C8547" s="405" t="s">
        <v>97</v>
      </c>
      <c r="D8547" s="384">
        <v>1956</v>
      </c>
      <c r="E8547">
        <v>0.14000000000000001</v>
      </c>
      <c r="F8547">
        <v>1.13385</v>
      </c>
      <c r="G8547" s="384">
        <v>0</v>
      </c>
      <c r="H8547">
        <v>0</v>
      </c>
    </row>
    <row r="8548" spans="1:10">
      <c r="A8548">
        <v>8527</v>
      </c>
      <c r="B8548" s="612">
        <v>43991.572916666664</v>
      </c>
      <c r="C8548" s="405" t="s">
        <v>2110</v>
      </c>
      <c r="D8548" s="384">
        <v>1956</v>
      </c>
      <c r="E8548">
        <v>0.14000000000000001</v>
      </c>
      <c r="F8548">
        <v>1.13385</v>
      </c>
      <c r="G8548" s="384">
        <v>0</v>
      </c>
      <c r="H8548">
        <v>1.13022</v>
      </c>
    </row>
    <row r="8549" spans="1:10">
      <c r="A8549">
        <v>8543</v>
      </c>
      <c r="B8549" s="612">
        <v>43991.62777777778</v>
      </c>
      <c r="C8549" s="405" t="s">
        <v>2110</v>
      </c>
      <c r="D8549" s="384">
        <v>1956</v>
      </c>
      <c r="E8549">
        <v>0.14000000000000001</v>
      </c>
      <c r="F8549">
        <v>1.13385</v>
      </c>
      <c r="G8549" s="384">
        <v>0</v>
      </c>
      <c r="H8549">
        <v>1.13191</v>
      </c>
    </row>
    <row r="8550" spans="1:10">
      <c r="A8550">
        <v>8570</v>
      </c>
      <c r="B8550" s="612">
        <v>43992.47152777778</v>
      </c>
      <c r="C8550" s="405" t="s">
        <v>2110</v>
      </c>
      <c r="D8550" s="384">
        <v>1956</v>
      </c>
      <c r="E8550">
        <v>0.14000000000000001</v>
      </c>
      <c r="F8550">
        <v>1.13385</v>
      </c>
      <c r="G8550" s="384">
        <v>0</v>
      </c>
      <c r="H8550">
        <v>1.13371</v>
      </c>
    </row>
    <row r="8551" spans="1:10">
      <c r="A8551">
        <v>8593</v>
      </c>
      <c r="B8551" s="612">
        <v>43992.750694444447</v>
      </c>
      <c r="C8551" s="405" t="s">
        <v>2054</v>
      </c>
      <c r="D8551" s="384">
        <v>1956</v>
      </c>
      <c r="E8551">
        <v>0.14000000000000001</v>
      </c>
      <c r="F8551">
        <v>1.13371</v>
      </c>
      <c r="G8551" s="384">
        <v>0</v>
      </c>
      <c r="H8551">
        <v>1.13371</v>
      </c>
      <c r="I8551">
        <v>2.12</v>
      </c>
      <c r="J8551" s="384">
        <v>35246.660000000003</v>
      </c>
    </row>
    <row r="8552" spans="1:10">
      <c r="A8552">
        <v>8533</v>
      </c>
      <c r="B8552" s="612">
        <v>43991.57708333333</v>
      </c>
      <c r="C8552" s="405" t="s">
        <v>96</v>
      </c>
      <c r="D8552" s="384">
        <v>1957</v>
      </c>
      <c r="E8552">
        <v>0.02</v>
      </c>
      <c r="F8552">
        <v>1.13398</v>
      </c>
      <c r="G8552" s="384">
        <v>0</v>
      </c>
      <c r="H8552">
        <v>0</v>
      </c>
    </row>
    <row r="8553" spans="1:10">
      <c r="A8553">
        <v>8534</v>
      </c>
      <c r="B8553" s="612">
        <v>43991.57708333333</v>
      </c>
      <c r="C8553" s="405" t="s">
        <v>2110</v>
      </c>
      <c r="D8553" s="384">
        <v>1957</v>
      </c>
      <c r="E8553">
        <v>0.02</v>
      </c>
      <c r="F8553">
        <v>1.13398</v>
      </c>
      <c r="G8553" s="384">
        <v>0</v>
      </c>
      <c r="H8553">
        <v>1.1349800000000001</v>
      </c>
    </row>
    <row r="8554" spans="1:10">
      <c r="A8554">
        <v>8535</v>
      </c>
      <c r="B8554" s="612">
        <v>43991.581250000003</v>
      </c>
      <c r="C8554" s="405" t="s">
        <v>2054</v>
      </c>
      <c r="D8554" s="384">
        <v>1957</v>
      </c>
      <c r="E8554">
        <v>0.02</v>
      </c>
      <c r="F8554">
        <v>1.1349800000000001</v>
      </c>
      <c r="G8554" s="384">
        <v>0</v>
      </c>
      <c r="H8554">
        <v>1.1349800000000001</v>
      </c>
      <c r="I8554">
        <v>2</v>
      </c>
      <c r="J8554" s="384">
        <v>35303.22</v>
      </c>
    </row>
    <row r="8555" spans="1:10">
      <c r="A8555">
        <v>8536</v>
      </c>
      <c r="B8555" s="612">
        <v>43991.584722222222</v>
      </c>
      <c r="C8555" s="405" t="s">
        <v>96</v>
      </c>
      <c r="D8555" s="384">
        <v>1958</v>
      </c>
      <c r="E8555">
        <v>0.02</v>
      </c>
      <c r="F8555">
        <v>1.13409</v>
      </c>
      <c r="G8555" s="384">
        <v>0</v>
      </c>
      <c r="H8555">
        <v>0</v>
      </c>
    </row>
    <row r="8556" spans="1:10">
      <c r="A8556">
        <v>8537</v>
      </c>
      <c r="B8556" s="612">
        <v>43991.584722222222</v>
      </c>
      <c r="C8556" s="405" t="s">
        <v>2110</v>
      </c>
      <c r="D8556" s="384">
        <v>1958</v>
      </c>
      <c r="E8556">
        <v>0.02</v>
      </c>
      <c r="F8556">
        <v>1.13409</v>
      </c>
      <c r="G8556" s="384">
        <v>0</v>
      </c>
      <c r="H8556">
        <v>1.1350899999999999</v>
      </c>
    </row>
    <row r="8557" spans="1:10">
      <c r="A8557">
        <v>8538</v>
      </c>
      <c r="B8557" s="612">
        <v>43991.614583333336</v>
      </c>
      <c r="C8557" s="405" t="s">
        <v>2054</v>
      </c>
      <c r="D8557" s="384">
        <v>1958</v>
      </c>
      <c r="E8557">
        <v>0.02</v>
      </c>
      <c r="F8557">
        <v>1.1350899999999999</v>
      </c>
      <c r="G8557" s="384">
        <v>0</v>
      </c>
      <c r="H8557">
        <v>1.1350899999999999</v>
      </c>
      <c r="I8557">
        <v>2</v>
      </c>
      <c r="J8557" s="384">
        <v>35305.22</v>
      </c>
    </row>
    <row r="8558" spans="1:10">
      <c r="A8558">
        <v>8539</v>
      </c>
      <c r="B8558" s="612">
        <v>43991.62222222222</v>
      </c>
      <c r="C8558" s="405" t="s">
        <v>96</v>
      </c>
      <c r="D8558" s="384">
        <v>1959</v>
      </c>
      <c r="E8558">
        <v>0.02</v>
      </c>
      <c r="F8558">
        <v>1.13531</v>
      </c>
      <c r="G8558" s="384">
        <v>0</v>
      </c>
      <c r="H8558">
        <v>0</v>
      </c>
    </row>
    <row r="8559" spans="1:10">
      <c r="A8559">
        <v>8540</v>
      </c>
      <c r="B8559" s="612">
        <v>43991.62222222222</v>
      </c>
      <c r="C8559" s="405" t="s">
        <v>2110</v>
      </c>
      <c r="D8559" s="384">
        <v>1959</v>
      </c>
      <c r="E8559">
        <v>0.02</v>
      </c>
      <c r="F8559">
        <v>1.13531</v>
      </c>
      <c r="G8559" s="384">
        <v>0</v>
      </c>
      <c r="H8559">
        <v>1.1363099999999999</v>
      </c>
    </row>
    <row r="8560" spans="1:10">
      <c r="A8560">
        <v>8549</v>
      </c>
      <c r="B8560" s="612">
        <v>43991.640277777777</v>
      </c>
      <c r="C8560" s="405" t="s">
        <v>2054</v>
      </c>
      <c r="D8560" s="384">
        <v>1959</v>
      </c>
      <c r="E8560">
        <v>0.02</v>
      </c>
      <c r="F8560">
        <v>1.1363099999999999</v>
      </c>
      <c r="G8560" s="384">
        <v>0</v>
      </c>
      <c r="H8560">
        <v>1.1363099999999999</v>
      </c>
      <c r="I8560">
        <v>2</v>
      </c>
      <c r="J8560" s="384">
        <v>35307.22</v>
      </c>
    </row>
    <row r="8561" spans="1:10">
      <c r="A8561">
        <v>8541</v>
      </c>
      <c r="B8561" s="612">
        <v>43991.62777777778</v>
      </c>
      <c r="C8561" s="405" t="s">
        <v>97</v>
      </c>
      <c r="D8561" s="384">
        <v>1960</v>
      </c>
      <c r="E8561">
        <v>0.23</v>
      </c>
      <c r="F8561">
        <v>1.13585</v>
      </c>
      <c r="G8561" s="384">
        <v>0</v>
      </c>
      <c r="H8561">
        <v>0</v>
      </c>
    </row>
    <row r="8562" spans="1:10">
      <c r="A8562">
        <v>8542</v>
      </c>
      <c r="B8562" s="612">
        <v>43991.62777777778</v>
      </c>
      <c r="C8562" s="405" t="s">
        <v>2110</v>
      </c>
      <c r="D8562" s="384">
        <v>1960</v>
      </c>
      <c r="E8562">
        <v>0.23</v>
      </c>
      <c r="F8562">
        <v>1.13585</v>
      </c>
      <c r="G8562" s="384">
        <v>0</v>
      </c>
      <c r="H8562">
        <v>1.13191</v>
      </c>
    </row>
    <row r="8563" spans="1:10">
      <c r="A8563">
        <v>8569</v>
      </c>
      <c r="B8563" s="612">
        <v>43992.47152777778</v>
      </c>
      <c r="C8563" s="405" t="s">
        <v>2110</v>
      </c>
      <c r="D8563" s="384">
        <v>1960</v>
      </c>
      <c r="E8563">
        <v>0.23</v>
      </c>
      <c r="F8563">
        <v>1.13585</v>
      </c>
      <c r="G8563" s="384">
        <v>0</v>
      </c>
      <c r="H8563">
        <v>1.13371</v>
      </c>
    </row>
    <row r="8564" spans="1:10">
      <c r="A8564">
        <v>8594</v>
      </c>
      <c r="B8564" s="612">
        <v>43992.750694444447</v>
      </c>
      <c r="C8564" s="405" t="s">
        <v>2054</v>
      </c>
      <c r="D8564" s="384">
        <v>1960</v>
      </c>
      <c r="E8564">
        <v>0.23</v>
      </c>
      <c r="F8564">
        <v>1.13371</v>
      </c>
      <c r="G8564" s="384">
        <v>0</v>
      </c>
      <c r="H8564">
        <v>1.13371</v>
      </c>
      <c r="I8564">
        <v>49.48</v>
      </c>
      <c r="J8564" s="384">
        <v>35296.14</v>
      </c>
    </row>
    <row r="8565" spans="1:10">
      <c r="A8565">
        <v>8550</v>
      </c>
      <c r="B8565" s="612">
        <v>43991.644444444442</v>
      </c>
      <c r="C8565" s="405" t="s">
        <v>96</v>
      </c>
      <c r="D8565" s="384">
        <v>1961</v>
      </c>
      <c r="E8565">
        <v>0.02</v>
      </c>
      <c r="F8565">
        <v>1.13605</v>
      </c>
      <c r="G8565" s="384">
        <v>0</v>
      </c>
      <c r="H8565">
        <v>0</v>
      </c>
    </row>
    <row r="8566" spans="1:10">
      <c r="A8566">
        <v>8551</v>
      </c>
      <c r="B8566" s="612">
        <v>43991.644444444442</v>
      </c>
      <c r="C8566" s="405" t="s">
        <v>2110</v>
      </c>
      <c r="D8566" s="384">
        <v>1961</v>
      </c>
      <c r="E8566">
        <v>0.02</v>
      </c>
      <c r="F8566">
        <v>1.13605</v>
      </c>
      <c r="G8566" s="384">
        <v>0</v>
      </c>
      <c r="H8566">
        <v>1.1370499999999999</v>
      </c>
    </row>
    <row r="8567" spans="1:10">
      <c r="A8567">
        <v>8554</v>
      </c>
      <c r="B8567" s="612">
        <v>43991.656944444447</v>
      </c>
      <c r="C8567" s="405" t="s">
        <v>2110</v>
      </c>
      <c r="D8567" s="384">
        <v>1961</v>
      </c>
      <c r="E8567">
        <v>0.02</v>
      </c>
      <c r="F8567">
        <v>1.13605</v>
      </c>
      <c r="G8567" s="384">
        <v>0</v>
      </c>
      <c r="H8567">
        <v>1.1362399999999999</v>
      </c>
    </row>
    <row r="8568" spans="1:10">
      <c r="A8568">
        <v>8555</v>
      </c>
      <c r="B8568" s="612">
        <v>43992.232638888891</v>
      </c>
      <c r="C8568" s="405" t="s">
        <v>2054</v>
      </c>
      <c r="D8568" s="384">
        <v>1961</v>
      </c>
      <c r="E8568">
        <v>0.02</v>
      </c>
      <c r="F8568">
        <v>1.1362399999999999</v>
      </c>
      <c r="G8568" s="384">
        <v>0</v>
      </c>
      <c r="H8568">
        <v>1.1362399999999999</v>
      </c>
      <c r="I8568">
        <v>0.3</v>
      </c>
      <c r="J8568" s="384">
        <v>35307.519999999997</v>
      </c>
    </row>
    <row r="8569" spans="1:10">
      <c r="A8569">
        <v>8552</v>
      </c>
      <c r="B8569" s="612">
        <v>43991.656944444447</v>
      </c>
      <c r="C8569" s="405" t="s">
        <v>96</v>
      </c>
      <c r="D8569" s="384">
        <v>1962</v>
      </c>
      <c r="E8569">
        <v>0.02</v>
      </c>
      <c r="F8569">
        <v>1.13443</v>
      </c>
      <c r="G8569" s="384">
        <v>0</v>
      </c>
      <c r="H8569">
        <v>0</v>
      </c>
    </row>
    <row r="8570" spans="1:10">
      <c r="A8570">
        <v>8553</v>
      </c>
      <c r="B8570" s="612">
        <v>43991.656944444447</v>
      </c>
      <c r="C8570" s="405" t="s">
        <v>2110</v>
      </c>
      <c r="D8570" s="384">
        <v>1962</v>
      </c>
      <c r="E8570">
        <v>0.02</v>
      </c>
      <c r="F8570">
        <v>1.13443</v>
      </c>
      <c r="G8570" s="384">
        <v>0</v>
      </c>
      <c r="H8570">
        <v>1.1362399999999999</v>
      </c>
    </row>
    <row r="8571" spans="1:10">
      <c r="A8571">
        <v>8556</v>
      </c>
      <c r="B8571" s="612">
        <v>43992.232638888891</v>
      </c>
      <c r="C8571" s="405" t="s">
        <v>2054</v>
      </c>
      <c r="D8571" s="384">
        <v>1962</v>
      </c>
      <c r="E8571">
        <v>0.02</v>
      </c>
      <c r="F8571">
        <v>1.1362399999999999</v>
      </c>
      <c r="G8571" s="384">
        <v>0</v>
      </c>
      <c r="H8571">
        <v>1.1362399999999999</v>
      </c>
      <c r="I8571">
        <v>3.54</v>
      </c>
      <c r="J8571" s="384">
        <v>35311.06</v>
      </c>
    </row>
    <row r="8572" spans="1:10">
      <c r="A8572">
        <v>8557</v>
      </c>
      <c r="B8572" s="612">
        <v>43992.254166666666</v>
      </c>
      <c r="C8572" s="405" t="s">
        <v>96</v>
      </c>
      <c r="D8572" s="384">
        <v>1963</v>
      </c>
      <c r="E8572">
        <v>0.02</v>
      </c>
      <c r="F8572">
        <v>1.13611</v>
      </c>
      <c r="G8572" s="384">
        <v>0</v>
      </c>
      <c r="H8572">
        <v>0</v>
      </c>
    </row>
    <row r="8573" spans="1:10">
      <c r="A8573">
        <v>8558</v>
      </c>
      <c r="B8573" s="612">
        <v>43992.254166666666</v>
      </c>
      <c r="C8573" s="405" t="s">
        <v>2110</v>
      </c>
      <c r="D8573" s="384">
        <v>1963</v>
      </c>
      <c r="E8573">
        <v>0.02</v>
      </c>
      <c r="F8573">
        <v>1.13611</v>
      </c>
      <c r="G8573" s="384">
        <v>0</v>
      </c>
      <c r="H8573">
        <v>1.1371100000000001</v>
      </c>
    </row>
    <row r="8574" spans="1:10">
      <c r="A8574">
        <v>8559</v>
      </c>
      <c r="B8574" s="612">
        <v>43992.349305555559</v>
      </c>
      <c r="C8574" s="405" t="s">
        <v>2054</v>
      </c>
      <c r="D8574" s="384">
        <v>1963</v>
      </c>
      <c r="E8574">
        <v>0.02</v>
      </c>
      <c r="F8574">
        <v>1.1371100000000001</v>
      </c>
      <c r="G8574" s="384">
        <v>0</v>
      </c>
      <c r="H8574">
        <v>1.1371100000000001</v>
      </c>
      <c r="I8574">
        <v>2</v>
      </c>
      <c r="J8574" s="384">
        <v>35313.06</v>
      </c>
    </row>
    <row r="8575" spans="1:10">
      <c r="A8575">
        <v>8560</v>
      </c>
      <c r="B8575" s="612">
        <v>43992.365277777775</v>
      </c>
      <c r="C8575" s="405" t="s">
        <v>96</v>
      </c>
      <c r="D8575" s="384">
        <v>1964</v>
      </c>
      <c r="E8575">
        <v>0.02</v>
      </c>
      <c r="F8575">
        <v>1.1371899999999999</v>
      </c>
      <c r="G8575" s="384">
        <v>0</v>
      </c>
      <c r="H8575">
        <v>0</v>
      </c>
    </row>
    <row r="8576" spans="1:10">
      <c r="A8576">
        <v>8561</v>
      </c>
      <c r="B8576" s="612">
        <v>43992.365277777775</v>
      </c>
      <c r="C8576" s="405" t="s">
        <v>2110</v>
      </c>
      <c r="D8576" s="384">
        <v>1964</v>
      </c>
      <c r="E8576">
        <v>0.02</v>
      </c>
      <c r="F8576">
        <v>1.1371899999999999</v>
      </c>
      <c r="G8576" s="384">
        <v>0</v>
      </c>
      <c r="H8576">
        <v>1.13819</v>
      </c>
    </row>
    <row r="8577" spans="1:10">
      <c r="A8577">
        <v>8564</v>
      </c>
      <c r="B8577" s="612">
        <v>43992.425694444442</v>
      </c>
      <c r="C8577" s="405" t="s">
        <v>2110</v>
      </c>
      <c r="D8577" s="384">
        <v>1964</v>
      </c>
      <c r="E8577">
        <v>0.02</v>
      </c>
      <c r="F8577">
        <v>1.1371899999999999</v>
      </c>
      <c r="G8577" s="384">
        <v>0</v>
      </c>
      <c r="H8577">
        <v>1.1373899999999999</v>
      </c>
    </row>
    <row r="8578" spans="1:10">
      <c r="A8578">
        <v>8565</v>
      </c>
      <c r="B8578" s="612">
        <v>43992.463194444441</v>
      </c>
      <c r="C8578" s="405" t="s">
        <v>2054</v>
      </c>
      <c r="D8578" s="384">
        <v>1964</v>
      </c>
      <c r="E8578">
        <v>0.02</v>
      </c>
      <c r="F8578">
        <v>1.1373899999999999</v>
      </c>
      <c r="G8578" s="384">
        <v>0</v>
      </c>
      <c r="H8578">
        <v>1.1373899999999999</v>
      </c>
      <c r="I8578">
        <v>0.4</v>
      </c>
      <c r="J8578" s="384">
        <v>35313.46</v>
      </c>
    </row>
    <row r="8579" spans="1:10">
      <c r="A8579">
        <v>8562</v>
      </c>
      <c r="B8579" s="612">
        <v>43992.425694444442</v>
      </c>
      <c r="C8579" s="405" t="s">
        <v>96</v>
      </c>
      <c r="D8579" s="384">
        <v>1965</v>
      </c>
      <c r="E8579">
        <v>0.02</v>
      </c>
      <c r="F8579">
        <v>1.1355900000000001</v>
      </c>
      <c r="G8579" s="384">
        <v>0</v>
      </c>
      <c r="H8579">
        <v>0</v>
      </c>
    </row>
    <row r="8580" spans="1:10">
      <c r="A8580">
        <v>8563</v>
      </c>
      <c r="B8580" s="612">
        <v>43992.425694444442</v>
      </c>
      <c r="C8580" s="405" t="s">
        <v>2110</v>
      </c>
      <c r="D8580" s="384">
        <v>1965</v>
      </c>
      <c r="E8580">
        <v>0.02</v>
      </c>
      <c r="F8580">
        <v>1.1355900000000001</v>
      </c>
      <c r="G8580" s="384">
        <v>0</v>
      </c>
      <c r="H8580">
        <v>1.1373899999999999</v>
      </c>
    </row>
    <row r="8581" spans="1:10">
      <c r="A8581">
        <v>8566</v>
      </c>
      <c r="B8581" s="612">
        <v>43992.463194444441</v>
      </c>
      <c r="C8581" s="405" t="s">
        <v>2054</v>
      </c>
      <c r="D8581" s="384">
        <v>1965</v>
      </c>
      <c r="E8581">
        <v>0.02</v>
      </c>
      <c r="F8581">
        <v>1.1373899999999999</v>
      </c>
      <c r="G8581" s="384">
        <v>0</v>
      </c>
      <c r="H8581">
        <v>1.1373899999999999</v>
      </c>
      <c r="I8581">
        <v>3.6</v>
      </c>
      <c r="J8581" s="384">
        <v>35317.06</v>
      </c>
    </row>
    <row r="8582" spans="1:10">
      <c r="A8582">
        <v>8567</v>
      </c>
      <c r="B8582" s="612">
        <v>43992.47152777778</v>
      </c>
      <c r="C8582" s="405" t="s">
        <v>97</v>
      </c>
      <c r="D8582" s="384">
        <v>1966</v>
      </c>
      <c r="E8582">
        <v>0.38</v>
      </c>
      <c r="F8582">
        <v>1.1379699999999999</v>
      </c>
      <c r="G8582" s="384">
        <v>0</v>
      </c>
      <c r="H8582">
        <v>0</v>
      </c>
    </row>
    <row r="8583" spans="1:10">
      <c r="A8583">
        <v>8568</v>
      </c>
      <c r="B8583" s="612">
        <v>43992.47152777778</v>
      </c>
      <c r="C8583" s="405" t="s">
        <v>2110</v>
      </c>
      <c r="D8583" s="384">
        <v>1966</v>
      </c>
      <c r="E8583">
        <v>0.38</v>
      </c>
      <c r="F8583">
        <v>1.1379699999999999</v>
      </c>
      <c r="G8583" s="384">
        <v>0</v>
      </c>
      <c r="H8583">
        <v>1.13371</v>
      </c>
    </row>
    <row r="8584" spans="1:10">
      <c r="A8584">
        <v>8595</v>
      </c>
      <c r="B8584" s="612">
        <v>43992.750694444447</v>
      </c>
      <c r="C8584" s="405" t="s">
        <v>2054</v>
      </c>
      <c r="D8584" s="384">
        <v>1966</v>
      </c>
      <c r="E8584">
        <v>0.38</v>
      </c>
      <c r="F8584">
        <v>1.13371</v>
      </c>
      <c r="G8584" s="384">
        <v>0</v>
      </c>
      <c r="H8584">
        <v>1.13371</v>
      </c>
      <c r="I8584">
        <v>161.88</v>
      </c>
      <c r="J8584" s="384">
        <v>35458.019999999997</v>
      </c>
    </row>
    <row r="8585" spans="1:10">
      <c r="A8585">
        <v>8576</v>
      </c>
      <c r="B8585" s="612">
        <v>43992.504166666666</v>
      </c>
      <c r="C8585" s="405" t="s">
        <v>96</v>
      </c>
      <c r="D8585" s="384">
        <v>1967</v>
      </c>
      <c r="E8585">
        <v>0.02</v>
      </c>
      <c r="F8585">
        <v>1.13845</v>
      </c>
      <c r="G8585" s="384">
        <v>0</v>
      </c>
      <c r="H8585">
        <v>0</v>
      </c>
    </row>
    <row r="8586" spans="1:10">
      <c r="A8586">
        <v>8577</v>
      </c>
      <c r="B8586" s="612">
        <v>43992.504166666666</v>
      </c>
      <c r="C8586" s="405" t="s">
        <v>2110</v>
      </c>
      <c r="D8586" s="384">
        <v>1967</v>
      </c>
      <c r="E8586">
        <v>0.02</v>
      </c>
      <c r="F8586">
        <v>1.13845</v>
      </c>
      <c r="G8586" s="384">
        <v>0</v>
      </c>
      <c r="H8586">
        <v>1.1394500000000001</v>
      </c>
    </row>
    <row r="8587" spans="1:10">
      <c r="A8587">
        <v>8580</v>
      </c>
      <c r="B8587" s="612">
        <v>43992.522916666669</v>
      </c>
      <c r="C8587" s="405" t="s">
        <v>2110</v>
      </c>
      <c r="D8587" s="384">
        <v>1967</v>
      </c>
      <c r="E8587">
        <v>0.02</v>
      </c>
      <c r="F8587">
        <v>1.13845</v>
      </c>
      <c r="G8587" s="384">
        <v>0</v>
      </c>
      <c r="H8587">
        <v>1.1386499999999999</v>
      </c>
    </row>
    <row r="8588" spans="1:10">
      <c r="A8588">
        <v>8584</v>
      </c>
      <c r="B8588" s="612">
        <v>43992.621527777781</v>
      </c>
      <c r="C8588" s="405" t="s">
        <v>2110</v>
      </c>
      <c r="D8588" s="384">
        <v>1967</v>
      </c>
      <c r="E8588">
        <v>0.02</v>
      </c>
      <c r="F8588">
        <v>1.13845</v>
      </c>
      <c r="G8588" s="384">
        <v>0</v>
      </c>
      <c r="H8588">
        <v>1.13761</v>
      </c>
    </row>
    <row r="8589" spans="1:10">
      <c r="A8589">
        <v>8585</v>
      </c>
      <c r="B8589" s="612">
        <v>43992.75</v>
      </c>
      <c r="C8589" s="405" t="s">
        <v>2054</v>
      </c>
      <c r="D8589" s="384">
        <v>1967</v>
      </c>
      <c r="E8589">
        <v>0.02</v>
      </c>
      <c r="F8589">
        <v>1.13761</v>
      </c>
      <c r="G8589" s="384">
        <v>0</v>
      </c>
      <c r="H8589">
        <v>1.13761</v>
      </c>
      <c r="I8589">
        <v>-1.68</v>
      </c>
      <c r="J8589" s="384">
        <v>35315.379999999997</v>
      </c>
    </row>
    <row r="8590" spans="1:10">
      <c r="A8590">
        <v>8578</v>
      </c>
      <c r="B8590" s="612">
        <v>43992.522916666669</v>
      </c>
      <c r="C8590" s="405" t="s">
        <v>96</v>
      </c>
      <c r="D8590" s="384">
        <v>1968</v>
      </c>
      <c r="E8590">
        <v>0.02</v>
      </c>
      <c r="F8590">
        <v>1.1368499999999999</v>
      </c>
      <c r="G8590" s="384">
        <v>0</v>
      </c>
      <c r="H8590">
        <v>0</v>
      </c>
    </row>
    <row r="8591" spans="1:10">
      <c r="A8591">
        <v>8579</v>
      </c>
      <c r="B8591" s="612">
        <v>43992.522916666669</v>
      </c>
      <c r="C8591" s="405" t="s">
        <v>2110</v>
      </c>
      <c r="D8591" s="384">
        <v>1968</v>
      </c>
      <c r="E8591">
        <v>0.02</v>
      </c>
      <c r="F8591">
        <v>1.1368499999999999</v>
      </c>
      <c r="G8591" s="384">
        <v>0</v>
      </c>
      <c r="H8591">
        <v>1.1386499999999999</v>
      </c>
    </row>
    <row r="8592" spans="1:10">
      <c r="A8592">
        <v>8583</v>
      </c>
      <c r="B8592" s="612">
        <v>43992.621527777781</v>
      </c>
      <c r="C8592" s="405" t="s">
        <v>2110</v>
      </c>
      <c r="D8592" s="384">
        <v>1968</v>
      </c>
      <c r="E8592">
        <v>0.02</v>
      </c>
      <c r="F8592">
        <v>1.1368499999999999</v>
      </c>
      <c r="G8592" s="384">
        <v>0</v>
      </c>
      <c r="H8592">
        <v>1.13761</v>
      </c>
    </row>
    <row r="8593" spans="1:10">
      <c r="A8593">
        <v>8586</v>
      </c>
      <c r="B8593" s="612">
        <v>43992.75</v>
      </c>
      <c r="C8593" s="405" t="s">
        <v>2054</v>
      </c>
      <c r="D8593" s="384">
        <v>1968</v>
      </c>
      <c r="E8593">
        <v>0.02</v>
      </c>
      <c r="F8593">
        <v>1.13761</v>
      </c>
      <c r="G8593" s="384">
        <v>0</v>
      </c>
      <c r="H8593">
        <v>1.13761</v>
      </c>
      <c r="I8593">
        <v>1.52</v>
      </c>
      <c r="J8593" s="384">
        <v>35316.9</v>
      </c>
    </row>
    <row r="8594" spans="1:10">
      <c r="A8594">
        <v>8581</v>
      </c>
      <c r="B8594" s="612">
        <v>43992.621527777781</v>
      </c>
      <c r="C8594" s="405" t="s">
        <v>96</v>
      </c>
      <c r="D8594" s="384">
        <v>1969</v>
      </c>
      <c r="E8594">
        <v>0.03</v>
      </c>
      <c r="F8594">
        <v>1.1352199999999999</v>
      </c>
      <c r="G8594" s="384">
        <v>0</v>
      </c>
      <c r="H8594">
        <v>0</v>
      </c>
    </row>
    <row r="8595" spans="1:10">
      <c r="A8595">
        <v>8582</v>
      </c>
      <c r="B8595" s="612">
        <v>43992.621527777781</v>
      </c>
      <c r="C8595" s="405" t="s">
        <v>2110</v>
      </c>
      <c r="D8595" s="384">
        <v>1969</v>
      </c>
      <c r="E8595">
        <v>0.03</v>
      </c>
      <c r="F8595">
        <v>1.1352199999999999</v>
      </c>
      <c r="G8595" s="384">
        <v>0</v>
      </c>
      <c r="H8595">
        <v>1.13761</v>
      </c>
    </row>
    <row r="8596" spans="1:10">
      <c r="A8596">
        <v>8587</v>
      </c>
      <c r="B8596" s="612">
        <v>43992.75</v>
      </c>
      <c r="C8596" s="405" t="s">
        <v>2054</v>
      </c>
      <c r="D8596" s="384">
        <v>1969</v>
      </c>
      <c r="E8596">
        <v>0.03</v>
      </c>
      <c r="F8596">
        <v>1.13761</v>
      </c>
      <c r="G8596" s="384">
        <v>0</v>
      </c>
      <c r="H8596">
        <v>1.13761</v>
      </c>
      <c r="I8596">
        <v>7.17</v>
      </c>
      <c r="J8596" s="384">
        <v>35324.07</v>
      </c>
    </row>
    <row r="8597" spans="1:10">
      <c r="A8597">
        <v>8596</v>
      </c>
      <c r="B8597" s="612">
        <v>43992.755555555559</v>
      </c>
      <c r="C8597" s="405" t="s">
        <v>97</v>
      </c>
      <c r="D8597" s="384">
        <v>1970</v>
      </c>
      <c r="E8597">
        <v>0.02</v>
      </c>
      <c r="F8597">
        <v>1.13917</v>
      </c>
      <c r="G8597" s="384">
        <v>0</v>
      </c>
      <c r="H8597">
        <v>0</v>
      </c>
    </row>
    <row r="8598" spans="1:10">
      <c r="A8598">
        <v>8597</v>
      </c>
      <c r="B8598" s="612">
        <v>43992.755555555559</v>
      </c>
      <c r="C8598" s="405" t="s">
        <v>2110</v>
      </c>
      <c r="D8598" s="384">
        <v>1970</v>
      </c>
      <c r="E8598">
        <v>0.02</v>
      </c>
      <c r="F8598">
        <v>1.13917</v>
      </c>
      <c r="G8598" s="384">
        <v>0</v>
      </c>
      <c r="H8598">
        <v>1.1381699999999999</v>
      </c>
    </row>
    <row r="8599" spans="1:10">
      <c r="A8599">
        <v>8600</v>
      </c>
      <c r="B8599" s="612">
        <v>43992.760416666664</v>
      </c>
      <c r="C8599" s="405" t="s">
        <v>2110</v>
      </c>
      <c r="D8599" s="384">
        <v>1970</v>
      </c>
      <c r="E8599">
        <v>0.02</v>
      </c>
      <c r="F8599">
        <v>1.13917</v>
      </c>
      <c r="G8599" s="384">
        <v>0</v>
      </c>
      <c r="H8599">
        <v>1.1389800000000001</v>
      </c>
    </row>
    <row r="8600" spans="1:10">
      <c r="A8600">
        <v>8606</v>
      </c>
      <c r="B8600" s="612">
        <v>43992.777777777781</v>
      </c>
      <c r="C8600" s="405" t="s">
        <v>2054</v>
      </c>
      <c r="D8600" s="384">
        <v>1970</v>
      </c>
      <c r="E8600">
        <v>0.02</v>
      </c>
      <c r="F8600">
        <v>1.1389800000000001</v>
      </c>
      <c r="G8600" s="384">
        <v>0</v>
      </c>
      <c r="H8600">
        <v>1.1389800000000001</v>
      </c>
      <c r="I8600">
        <v>0.38</v>
      </c>
      <c r="J8600" s="384">
        <v>35460.400000000001</v>
      </c>
    </row>
    <row r="8601" spans="1:10">
      <c r="A8601">
        <v>8598</v>
      </c>
      <c r="B8601" s="612">
        <v>43992.760416666664</v>
      </c>
      <c r="C8601" s="405" t="s">
        <v>97</v>
      </c>
      <c r="D8601" s="384">
        <v>1971</v>
      </c>
      <c r="E8601">
        <v>0.02</v>
      </c>
      <c r="F8601">
        <v>1.1407799999999999</v>
      </c>
      <c r="G8601" s="384">
        <v>0</v>
      </c>
      <c r="H8601">
        <v>0</v>
      </c>
    </row>
    <row r="8602" spans="1:10">
      <c r="A8602">
        <v>8599</v>
      </c>
      <c r="B8602" s="612">
        <v>43992.760416666664</v>
      </c>
      <c r="C8602" s="405" t="s">
        <v>2110</v>
      </c>
      <c r="D8602" s="384">
        <v>1971</v>
      </c>
      <c r="E8602">
        <v>0.02</v>
      </c>
      <c r="F8602">
        <v>1.1407799999999999</v>
      </c>
      <c r="G8602" s="384">
        <v>0</v>
      </c>
      <c r="H8602">
        <v>1.1389800000000001</v>
      </c>
    </row>
    <row r="8603" spans="1:10">
      <c r="A8603">
        <v>8607</v>
      </c>
      <c r="B8603" s="612">
        <v>43992.777777777781</v>
      </c>
      <c r="C8603" s="405" t="s">
        <v>2054</v>
      </c>
      <c r="D8603" s="384">
        <v>1971</v>
      </c>
      <c r="E8603">
        <v>0.02</v>
      </c>
      <c r="F8603">
        <v>1.1389800000000001</v>
      </c>
      <c r="G8603" s="384">
        <v>0</v>
      </c>
      <c r="H8603">
        <v>1.1389800000000001</v>
      </c>
      <c r="I8603">
        <v>3.6</v>
      </c>
      <c r="J8603" s="384">
        <v>35464</v>
      </c>
    </row>
    <row r="8604" spans="1:10">
      <c r="A8604">
        <v>8601</v>
      </c>
      <c r="B8604" s="612">
        <v>43992.765972222223</v>
      </c>
      <c r="C8604" s="405" t="s">
        <v>96</v>
      </c>
      <c r="D8604" s="384">
        <v>1972</v>
      </c>
      <c r="E8604">
        <v>0.02</v>
      </c>
      <c r="F8604">
        <v>1.1403099999999999</v>
      </c>
      <c r="G8604" s="384">
        <v>0</v>
      </c>
      <c r="H8604">
        <v>0</v>
      </c>
    </row>
    <row r="8605" spans="1:10">
      <c r="A8605">
        <v>8602</v>
      </c>
      <c r="B8605" s="612">
        <v>43992.765972222223</v>
      </c>
      <c r="C8605" s="405" t="s">
        <v>2110</v>
      </c>
      <c r="D8605" s="384">
        <v>1972</v>
      </c>
      <c r="E8605">
        <v>0.02</v>
      </c>
      <c r="F8605">
        <v>1.1403099999999999</v>
      </c>
      <c r="G8605" s="384">
        <v>0</v>
      </c>
      <c r="H8605">
        <v>1.14131</v>
      </c>
    </row>
    <row r="8606" spans="1:10">
      <c r="A8606">
        <v>8603</v>
      </c>
      <c r="B8606" s="612">
        <v>43992.767361111109</v>
      </c>
      <c r="C8606" s="405" t="s">
        <v>2054</v>
      </c>
      <c r="D8606" s="384">
        <v>1972</v>
      </c>
      <c r="E8606">
        <v>0.02</v>
      </c>
      <c r="F8606">
        <v>1.14131</v>
      </c>
      <c r="G8606" s="384">
        <v>0</v>
      </c>
      <c r="H8606">
        <v>1.14131</v>
      </c>
      <c r="I8606">
        <v>2</v>
      </c>
      <c r="J8606" s="384">
        <v>35460.019999999997</v>
      </c>
    </row>
    <row r="8607" spans="1:10">
      <c r="A8607">
        <v>8604</v>
      </c>
      <c r="B8607" s="612">
        <v>43992.777083333334</v>
      </c>
      <c r="C8607" s="405" t="s">
        <v>96</v>
      </c>
      <c r="D8607" s="384">
        <v>1973</v>
      </c>
      <c r="E8607">
        <v>0.02</v>
      </c>
      <c r="F8607">
        <v>1.1408</v>
      </c>
      <c r="G8607" s="384">
        <v>0</v>
      </c>
      <c r="H8607">
        <v>0</v>
      </c>
    </row>
    <row r="8608" spans="1:10">
      <c r="A8608">
        <v>8605</v>
      </c>
      <c r="B8608" s="612">
        <v>43992.777083333334</v>
      </c>
      <c r="C8608" s="405" t="s">
        <v>2110</v>
      </c>
      <c r="D8608" s="384">
        <v>1973</v>
      </c>
      <c r="E8608">
        <v>0.02</v>
      </c>
      <c r="F8608">
        <v>1.1408</v>
      </c>
      <c r="G8608" s="384">
        <v>0</v>
      </c>
      <c r="H8608">
        <v>1.1417999999999999</v>
      </c>
    </row>
    <row r="8609" spans="1:10">
      <c r="A8609">
        <v>8613</v>
      </c>
      <c r="B8609" s="612">
        <v>43992.786805555559</v>
      </c>
      <c r="C8609" s="405" t="s">
        <v>2110</v>
      </c>
      <c r="D8609" s="384">
        <v>1973</v>
      </c>
      <c r="E8609">
        <v>0.02</v>
      </c>
      <c r="F8609">
        <v>1.1408</v>
      </c>
      <c r="G8609" s="384">
        <v>0</v>
      </c>
      <c r="H8609">
        <v>1.1409800000000001</v>
      </c>
    </row>
    <row r="8610" spans="1:10">
      <c r="A8610">
        <v>8617</v>
      </c>
      <c r="B8610" s="612">
        <v>43992.795138888891</v>
      </c>
      <c r="C8610" s="405" t="s">
        <v>2110</v>
      </c>
      <c r="D8610" s="384">
        <v>1973</v>
      </c>
      <c r="E8610">
        <v>0.02</v>
      </c>
      <c r="F8610">
        <v>1.1408</v>
      </c>
      <c r="G8610" s="384">
        <v>0</v>
      </c>
      <c r="H8610">
        <v>1.13994</v>
      </c>
    </row>
    <row r="8611" spans="1:10">
      <c r="A8611">
        <v>8623</v>
      </c>
      <c r="B8611" s="612">
        <v>43992.80972222222</v>
      </c>
      <c r="C8611" s="405" t="s">
        <v>2054</v>
      </c>
      <c r="D8611" s="384">
        <v>1973</v>
      </c>
      <c r="E8611">
        <v>0.02</v>
      </c>
      <c r="F8611">
        <v>1.13994</v>
      </c>
      <c r="G8611" s="384">
        <v>0</v>
      </c>
      <c r="H8611">
        <v>1.13994</v>
      </c>
      <c r="I8611">
        <v>-1.72</v>
      </c>
      <c r="J8611" s="384">
        <v>35464.28</v>
      </c>
    </row>
    <row r="8612" spans="1:10">
      <c r="A8612">
        <v>8608</v>
      </c>
      <c r="B8612" s="612">
        <v>43992.780555555553</v>
      </c>
      <c r="C8612" s="405" t="s">
        <v>97</v>
      </c>
      <c r="D8612" s="384">
        <v>1974</v>
      </c>
      <c r="E8612">
        <v>0.02</v>
      </c>
      <c r="F8612">
        <v>1.14055</v>
      </c>
      <c r="G8612" s="384">
        <v>0</v>
      </c>
      <c r="H8612">
        <v>0</v>
      </c>
    </row>
    <row r="8613" spans="1:10">
      <c r="A8613">
        <v>8609</v>
      </c>
      <c r="B8613" s="612">
        <v>43992.780555555553</v>
      </c>
      <c r="C8613" s="405" t="s">
        <v>2110</v>
      </c>
      <c r="D8613" s="384">
        <v>1974</v>
      </c>
      <c r="E8613">
        <v>0.02</v>
      </c>
      <c r="F8613">
        <v>1.14055</v>
      </c>
      <c r="G8613" s="384">
        <v>0</v>
      </c>
      <c r="H8613">
        <v>1.1395500000000001</v>
      </c>
    </row>
    <row r="8614" spans="1:10">
      <c r="A8614">
        <v>8610</v>
      </c>
      <c r="B8614" s="612">
        <v>43992.785416666666</v>
      </c>
      <c r="C8614" s="405" t="s">
        <v>2054</v>
      </c>
      <c r="D8614" s="384">
        <v>1974</v>
      </c>
      <c r="E8614">
        <v>0.02</v>
      </c>
      <c r="F8614">
        <v>1.1395500000000001</v>
      </c>
      <c r="G8614" s="384">
        <v>0</v>
      </c>
      <c r="H8614">
        <v>1.1395500000000001</v>
      </c>
      <c r="I8614">
        <v>2</v>
      </c>
      <c r="J8614" s="384">
        <v>35466</v>
      </c>
    </row>
    <row r="8615" spans="1:10">
      <c r="A8615">
        <v>8611</v>
      </c>
      <c r="B8615" s="612">
        <v>43992.786805555559</v>
      </c>
      <c r="C8615" s="405" t="s">
        <v>96</v>
      </c>
      <c r="D8615" s="384">
        <v>1975</v>
      </c>
      <c r="E8615">
        <v>0.02</v>
      </c>
      <c r="F8615">
        <v>1.13916</v>
      </c>
      <c r="G8615" s="384">
        <v>0</v>
      </c>
      <c r="H8615">
        <v>0</v>
      </c>
    </row>
    <row r="8616" spans="1:10">
      <c r="A8616">
        <v>8612</v>
      </c>
      <c r="B8616" s="612">
        <v>43992.786805555559</v>
      </c>
      <c r="C8616" s="405" t="s">
        <v>2110</v>
      </c>
      <c r="D8616" s="384">
        <v>1975</v>
      </c>
      <c r="E8616">
        <v>0.02</v>
      </c>
      <c r="F8616">
        <v>1.13916</v>
      </c>
      <c r="G8616" s="384">
        <v>0</v>
      </c>
      <c r="H8616">
        <v>1.1409800000000001</v>
      </c>
    </row>
    <row r="8617" spans="1:10">
      <c r="A8617">
        <v>8616</v>
      </c>
      <c r="B8617" s="612">
        <v>43992.795138888891</v>
      </c>
      <c r="C8617" s="405" t="s">
        <v>2110</v>
      </c>
      <c r="D8617" s="384">
        <v>1975</v>
      </c>
      <c r="E8617">
        <v>0.02</v>
      </c>
      <c r="F8617">
        <v>1.13916</v>
      </c>
      <c r="G8617" s="384">
        <v>0</v>
      </c>
      <c r="H8617">
        <v>1.13994</v>
      </c>
    </row>
    <row r="8618" spans="1:10">
      <c r="A8618">
        <v>8624</v>
      </c>
      <c r="B8618" s="612">
        <v>43992.80972222222</v>
      </c>
      <c r="C8618" s="405" t="s">
        <v>2054</v>
      </c>
      <c r="D8618" s="384">
        <v>1975</v>
      </c>
      <c r="E8618">
        <v>0.02</v>
      </c>
      <c r="F8618">
        <v>1.13994</v>
      </c>
      <c r="G8618" s="384">
        <v>0</v>
      </c>
      <c r="H8618">
        <v>1.13994</v>
      </c>
      <c r="I8618">
        <v>1.56</v>
      </c>
      <c r="J8618" s="384">
        <v>35465.839999999997</v>
      </c>
    </row>
    <row r="8619" spans="1:10">
      <c r="A8619">
        <v>8614</v>
      </c>
      <c r="B8619" s="612">
        <v>43992.795138888891</v>
      </c>
      <c r="C8619" s="405" t="s">
        <v>96</v>
      </c>
      <c r="D8619" s="384">
        <v>1976</v>
      </c>
      <c r="E8619">
        <v>0.03</v>
      </c>
      <c r="F8619">
        <v>1.1375500000000001</v>
      </c>
      <c r="G8619" s="384">
        <v>0</v>
      </c>
      <c r="H8619">
        <v>0</v>
      </c>
    </row>
    <row r="8620" spans="1:10">
      <c r="A8620">
        <v>8615</v>
      </c>
      <c r="B8620" s="612">
        <v>43992.795138888891</v>
      </c>
      <c r="C8620" s="405" t="s">
        <v>2110</v>
      </c>
      <c r="D8620" s="384">
        <v>1976</v>
      </c>
      <c r="E8620">
        <v>0.03</v>
      </c>
      <c r="F8620">
        <v>1.1375500000000001</v>
      </c>
      <c r="G8620" s="384">
        <v>0</v>
      </c>
      <c r="H8620">
        <v>1.13994</v>
      </c>
    </row>
    <row r="8621" spans="1:10">
      <c r="A8621">
        <v>8625</v>
      </c>
      <c r="B8621" s="612">
        <v>43992.80972222222</v>
      </c>
      <c r="C8621" s="405" t="s">
        <v>2054</v>
      </c>
      <c r="D8621" s="384">
        <v>1976</v>
      </c>
      <c r="E8621">
        <v>0.03</v>
      </c>
      <c r="F8621">
        <v>1.13994</v>
      </c>
      <c r="G8621" s="384">
        <v>0</v>
      </c>
      <c r="H8621">
        <v>1.13994</v>
      </c>
      <c r="I8621">
        <v>7.17</v>
      </c>
      <c r="J8621" s="384">
        <v>35473.01</v>
      </c>
    </row>
    <row r="8622" spans="1:10">
      <c r="A8622">
        <v>8618</v>
      </c>
      <c r="B8622" s="612">
        <v>43992.796527777777</v>
      </c>
      <c r="C8622" s="405" t="s">
        <v>97</v>
      </c>
      <c r="D8622" s="384">
        <v>1977</v>
      </c>
      <c r="E8622">
        <v>0.02</v>
      </c>
      <c r="F8622">
        <v>1.1377699999999999</v>
      </c>
      <c r="G8622" s="384">
        <v>0</v>
      </c>
      <c r="H8622">
        <v>0</v>
      </c>
    </row>
    <row r="8623" spans="1:10">
      <c r="A8623">
        <v>8619</v>
      </c>
      <c r="B8623" s="612">
        <v>43992.796527777777</v>
      </c>
      <c r="C8623" s="405" t="s">
        <v>2110</v>
      </c>
      <c r="D8623" s="384">
        <v>1977</v>
      </c>
      <c r="E8623">
        <v>0.02</v>
      </c>
      <c r="F8623">
        <v>1.1377699999999999</v>
      </c>
      <c r="G8623" s="384">
        <v>0</v>
      </c>
      <c r="H8623">
        <v>1.1367700000000001</v>
      </c>
    </row>
    <row r="8624" spans="1:10">
      <c r="A8624">
        <v>8622</v>
      </c>
      <c r="B8624" s="612">
        <v>43992.809027777781</v>
      </c>
      <c r="C8624" s="405" t="s">
        <v>2110</v>
      </c>
      <c r="D8624" s="384">
        <v>1977</v>
      </c>
      <c r="E8624">
        <v>0.02</v>
      </c>
      <c r="F8624">
        <v>1.1377699999999999</v>
      </c>
      <c r="G8624" s="384">
        <v>0</v>
      </c>
      <c r="H8624">
        <v>1.13758</v>
      </c>
    </row>
    <row r="8625" spans="1:10">
      <c r="A8625">
        <v>8629</v>
      </c>
      <c r="B8625" s="612">
        <v>43992.8125</v>
      </c>
      <c r="C8625" s="405" t="s">
        <v>2110</v>
      </c>
      <c r="D8625" s="384">
        <v>1977</v>
      </c>
      <c r="E8625">
        <v>0.02</v>
      </c>
      <c r="F8625">
        <v>1.1377699999999999</v>
      </c>
      <c r="G8625" s="384">
        <v>0</v>
      </c>
      <c r="H8625">
        <v>1.13862</v>
      </c>
    </row>
    <row r="8626" spans="1:10">
      <c r="A8626">
        <v>8635</v>
      </c>
      <c r="B8626" s="612">
        <v>43992.836111111108</v>
      </c>
      <c r="C8626" s="405" t="s">
        <v>2054</v>
      </c>
      <c r="D8626" s="384">
        <v>1977</v>
      </c>
      <c r="E8626">
        <v>0.02</v>
      </c>
      <c r="F8626">
        <v>1.13862</v>
      </c>
      <c r="G8626" s="384">
        <v>0</v>
      </c>
      <c r="H8626">
        <v>1.13862</v>
      </c>
      <c r="I8626">
        <v>-1.7</v>
      </c>
      <c r="J8626" s="384">
        <v>35471.31</v>
      </c>
    </row>
    <row r="8627" spans="1:10">
      <c r="A8627">
        <v>8620</v>
      </c>
      <c r="B8627" s="612">
        <v>43992.809027777781</v>
      </c>
      <c r="C8627" s="405" t="s">
        <v>97</v>
      </c>
      <c r="D8627" s="384">
        <v>1978</v>
      </c>
      <c r="E8627">
        <v>0.02</v>
      </c>
      <c r="F8627">
        <v>1.1393899999999999</v>
      </c>
      <c r="G8627" s="384">
        <v>0</v>
      </c>
      <c r="H8627">
        <v>0</v>
      </c>
    </row>
    <row r="8628" spans="1:10">
      <c r="A8628">
        <v>8621</v>
      </c>
      <c r="B8628" s="612">
        <v>43992.809027777781</v>
      </c>
      <c r="C8628" s="405" t="s">
        <v>2110</v>
      </c>
      <c r="D8628" s="384">
        <v>1978</v>
      </c>
      <c r="E8628">
        <v>0.02</v>
      </c>
      <c r="F8628">
        <v>1.1393899999999999</v>
      </c>
      <c r="G8628" s="384">
        <v>0</v>
      </c>
      <c r="H8628">
        <v>1.13758</v>
      </c>
    </row>
    <row r="8629" spans="1:10">
      <c r="A8629">
        <v>8628</v>
      </c>
      <c r="B8629" s="612">
        <v>43992.8125</v>
      </c>
      <c r="C8629" s="405" t="s">
        <v>2110</v>
      </c>
      <c r="D8629" s="384">
        <v>1978</v>
      </c>
      <c r="E8629">
        <v>0.02</v>
      </c>
      <c r="F8629">
        <v>1.1393899999999999</v>
      </c>
      <c r="G8629" s="384">
        <v>0</v>
      </c>
      <c r="H8629">
        <v>1.13862</v>
      </c>
    </row>
    <row r="8630" spans="1:10">
      <c r="A8630">
        <v>8636</v>
      </c>
      <c r="B8630" s="612">
        <v>43992.836111111108</v>
      </c>
      <c r="C8630" s="405" t="s">
        <v>2054</v>
      </c>
      <c r="D8630" s="384">
        <v>1978</v>
      </c>
      <c r="E8630">
        <v>0.02</v>
      </c>
      <c r="F8630">
        <v>1.13862</v>
      </c>
      <c r="G8630" s="384">
        <v>0</v>
      </c>
      <c r="H8630">
        <v>1.13862</v>
      </c>
      <c r="I8630">
        <v>1.54</v>
      </c>
      <c r="J8630" s="384">
        <v>35472.85</v>
      </c>
    </row>
    <row r="8631" spans="1:10">
      <c r="A8631">
        <v>8626</v>
      </c>
      <c r="B8631" s="612">
        <v>43992.8125</v>
      </c>
      <c r="C8631" s="405" t="s">
        <v>97</v>
      </c>
      <c r="D8631" s="384">
        <v>1979</v>
      </c>
      <c r="E8631">
        <v>0.03</v>
      </c>
      <c r="F8631">
        <v>1.141</v>
      </c>
      <c r="G8631" s="384">
        <v>0</v>
      </c>
      <c r="H8631">
        <v>0</v>
      </c>
    </row>
    <row r="8632" spans="1:10">
      <c r="A8632">
        <v>8627</v>
      </c>
      <c r="B8632" s="612">
        <v>43992.8125</v>
      </c>
      <c r="C8632" s="405" t="s">
        <v>2110</v>
      </c>
      <c r="D8632" s="384">
        <v>1979</v>
      </c>
      <c r="E8632">
        <v>0.03</v>
      </c>
      <c r="F8632">
        <v>1.141</v>
      </c>
      <c r="G8632" s="384">
        <v>0</v>
      </c>
      <c r="H8632">
        <v>1.13862</v>
      </c>
    </row>
    <row r="8633" spans="1:10">
      <c r="A8633">
        <v>8637</v>
      </c>
      <c r="B8633" s="612">
        <v>43992.836111111108</v>
      </c>
      <c r="C8633" s="405" t="s">
        <v>2054</v>
      </c>
      <c r="D8633" s="384">
        <v>1979</v>
      </c>
      <c r="E8633">
        <v>0.03</v>
      </c>
      <c r="F8633">
        <v>1.13862</v>
      </c>
      <c r="G8633" s="384">
        <v>0</v>
      </c>
      <c r="H8633">
        <v>1.13862</v>
      </c>
      <c r="I8633">
        <v>7.14</v>
      </c>
      <c r="J8633" s="384">
        <v>35479.99</v>
      </c>
    </row>
    <row r="8634" spans="1:10">
      <c r="A8634">
        <v>8630</v>
      </c>
      <c r="B8634" s="612">
        <v>43992.816666666666</v>
      </c>
      <c r="C8634" s="405" t="s">
        <v>96</v>
      </c>
      <c r="D8634" s="384">
        <v>1980</v>
      </c>
      <c r="E8634">
        <v>0.02</v>
      </c>
      <c r="F8634">
        <v>1.14039</v>
      </c>
      <c r="G8634" s="384">
        <v>0</v>
      </c>
      <c r="H8634">
        <v>0</v>
      </c>
    </row>
    <row r="8635" spans="1:10">
      <c r="A8635">
        <v>8631</v>
      </c>
      <c r="B8635" s="612">
        <v>43992.816666666666</v>
      </c>
      <c r="C8635" s="405" t="s">
        <v>2110</v>
      </c>
      <c r="D8635" s="384">
        <v>1980</v>
      </c>
      <c r="E8635">
        <v>0.02</v>
      </c>
      <c r="F8635">
        <v>1.14039</v>
      </c>
      <c r="G8635" s="384">
        <v>0</v>
      </c>
      <c r="H8635">
        <v>1.1413899999999999</v>
      </c>
    </row>
    <row r="8636" spans="1:10">
      <c r="A8636">
        <v>8634</v>
      </c>
      <c r="B8636" s="612">
        <v>43992.834027777775</v>
      </c>
      <c r="C8636" s="405" t="s">
        <v>2110</v>
      </c>
      <c r="D8636" s="384">
        <v>1980</v>
      </c>
      <c r="E8636">
        <v>0.02</v>
      </c>
      <c r="F8636">
        <v>1.14039</v>
      </c>
      <c r="G8636" s="384">
        <v>0</v>
      </c>
      <c r="H8636">
        <v>1.14059</v>
      </c>
    </row>
    <row r="8637" spans="1:10">
      <c r="A8637">
        <v>8641</v>
      </c>
      <c r="B8637" s="612">
        <v>43992.849305555559</v>
      </c>
      <c r="C8637" s="405" t="s">
        <v>2110</v>
      </c>
      <c r="D8637" s="384">
        <v>1980</v>
      </c>
      <c r="E8637">
        <v>0.02</v>
      </c>
      <c r="F8637">
        <v>1.14039</v>
      </c>
      <c r="G8637" s="384">
        <v>0</v>
      </c>
      <c r="H8637">
        <v>1.1395599999999999</v>
      </c>
    </row>
    <row r="8638" spans="1:10">
      <c r="A8638">
        <v>8653</v>
      </c>
      <c r="B8638" s="612">
        <v>43993.17291666667</v>
      </c>
      <c r="C8638" s="405" t="s">
        <v>2110</v>
      </c>
      <c r="D8638" s="384">
        <v>1980</v>
      </c>
      <c r="E8638">
        <v>0.02</v>
      </c>
      <c r="F8638">
        <v>1.14039</v>
      </c>
      <c r="G8638" s="384">
        <v>0</v>
      </c>
      <c r="H8638">
        <v>1.13828</v>
      </c>
    </row>
    <row r="8639" spans="1:10">
      <c r="A8639">
        <v>8662</v>
      </c>
      <c r="B8639" s="612">
        <v>43993.216666666667</v>
      </c>
      <c r="C8639" s="405" t="s">
        <v>2110</v>
      </c>
      <c r="D8639" s="384">
        <v>1980</v>
      </c>
      <c r="E8639">
        <v>0.02</v>
      </c>
      <c r="F8639">
        <v>1.14039</v>
      </c>
      <c r="G8639" s="384">
        <v>0</v>
      </c>
      <c r="H8639">
        <v>1.1369400000000001</v>
      </c>
    </row>
    <row r="8640" spans="1:10">
      <c r="A8640">
        <v>8672</v>
      </c>
      <c r="B8640" s="612">
        <v>43993.329861111109</v>
      </c>
      <c r="C8640" s="405" t="s">
        <v>2054</v>
      </c>
      <c r="D8640" s="384">
        <v>1980</v>
      </c>
      <c r="E8640">
        <v>0.02</v>
      </c>
      <c r="F8640">
        <v>1.1369400000000001</v>
      </c>
      <c r="G8640" s="384">
        <v>0</v>
      </c>
      <c r="H8640">
        <v>1.1369400000000001</v>
      </c>
      <c r="I8640">
        <v>-7.14</v>
      </c>
      <c r="J8640" s="384">
        <v>35478.85</v>
      </c>
    </row>
    <row r="8641" spans="1:10">
      <c r="A8641">
        <v>8632</v>
      </c>
      <c r="B8641" s="612">
        <v>43992.834027777775</v>
      </c>
      <c r="C8641" s="405" t="s">
        <v>96</v>
      </c>
      <c r="D8641" s="384">
        <v>1981</v>
      </c>
      <c r="E8641">
        <v>0.02</v>
      </c>
      <c r="F8641">
        <v>1.13879</v>
      </c>
      <c r="G8641" s="384">
        <v>0</v>
      </c>
      <c r="H8641">
        <v>0</v>
      </c>
    </row>
    <row r="8642" spans="1:10">
      <c r="A8642">
        <v>8633</v>
      </c>
      <c r="B8642" s="612">
        <v>43992.834027777775</v>
      </c>
      <c r="C8642" s="405" t="s">
        <v>2110</v>
      </c>
      <c r="D8642" s="384">
        <v>1981</v>
      </c>
      <c r="E8642">
        <v>0.02</v>
      </c>
      <c r="F8642">
        <v>1.13879</v>
      </c>
      <c r="G8642" s="384">
        <v>0</v>
      </c>
      <c r="H8642">
        <v>1.14059</v>
      </c>
    </row>
    <row r="8643" spans="1:10">
      <c r="A8643">
        <v>8640</v>
      </c>
      <c r="B8643" s="612">
        <v>43992.849305555559</v>
      </c>
      <c r="C8643" s="405" t="s">
        <v>2110</v>
      </c>
      <c r="D8643" s="384">
        <v>1981</v>
      </c>
      <c r="E8643">
        <v>0.02</v>
      </c>
      <c r="F8643">
        <v>1.13879</v>
      </c>
      <c r="G8643" s="384">
        <v>0</v>
      </c>
      <c r="H8643">
        <v>1.1395599999999999</v>
      </c>
    </row>
    <row r="8644" spans="1:10">
      <c r="A8644">
        <v>8652</v>
      </c>
      <c r="B8644" s="612">
        <v>43993.17291666667</v>
      </c>
      <c r="C8644" s="405" t="s">
        <v>2110</v>
      </c>
      <c r="D8644" s="384">
        <v>1981</v>
      </c>
      <c r="E8644">
        <v>0.02</v>
      </c>
      <c r="F8644">
        <v>1.13879</v>
      </c>
      <c r="G8644" s="384">
        <v>0</v>
      </c>
      <c r="H8644">
        <v>1.13828</v>
      </c>
    </row>
    <row r="8645" spans="1:10">
      <c r="A8645">
        <v>8661</v>
      </c>
      <c r="B8645" s="612">
        <v>43993.216666666667</v>
      </c>
      <c r="C8645" s="405" t="s">
        <v>2110</v>
      </c>
      <c r="D8645" s="384">
        <v>1981</v>
      </c>
      <c r="E8645">
        <v>0.02</v>
      </c>
      <c r="F8645">
        <v>1.13879</v>
      </c>
      <c r="G8645" s="384">
        <v>0</v>
      </c>
      <c r="H8645">
        <v>1.1369400000000001</v>
      </c>
    </row>
    <row r="8646" spans="1:10">
      <c r="A8646">
        <v>8673</v>
      </c>
      <c r="B8646" s="612">
        <v>43993.329861111109</v>
      </c>
      <c r="C8646" s="405" t="s">
        <v>2054</v>
      </c>
      <c r="D8646" s="384">
        <v>1981</v>
      </c>
      <c r="E8646">
        <v>0.02</v>
      </c>
      <c r="F8646">
        <v>1.1369400000000001</v>
      </c>
      <c r="G8646" s="384">
        <v>0</v>
      </c>
      <c r="H8646">
        <v>1.1369400000000001</v>
      </c>
      <c r="I8646">
        <v>-3.94</v>
      </c>
      <c r="J8646" s="384">
        <v>35474.910000000003</v>
      </c>
    </row>
    <row r="8647" spans="1:10">
      <c r="A8647">
        <v>8638</v>
      </c>
      <c r="B8647" s="612">
        <v>43992.849305555559</v>
      </c>
      <c r="C8647" s="405" t="s">
        <v>96</v>
      </c>
      <c r="D8647" s="384">
        <v>1982</v>
      </c>
      <c r="E8647">
        <v>0.03</v>
      </c>
      <c r="F8647">
        <v>1.1371899999999999</v>
      </c>
      <c r="G8647" s="384">
        <v>0</v>
      </c>
      <c r="H8647">
        <v>0</v>
      </c>
    </row>
    <row r="8648" spans="1:10">
      <c r="A8648">
        <v>8639</v>
      </c>
      <c r="B8648" s="612">
        <v>43992.849305555559</v>
      </c>
      <c r="C8648" s="405" t="s">
        <v>2110</v>
      </c>
      <c r="D8648" s="384">
        <v>1982</v>
      </c>
      <c r="E8648">
        <v>0.03</v>
      </c>
      <c r="F8648">
        <v>1.1371899999999999</v>
      </c>
      <c r="G8648" s="384">
        <v>0</v>
      </c>
      <c r="H8648">
        <v>1.1395599999999999</v>
      </c>
    </row>
    <row r="8649" spans="1:10">
      <c r="A8649">
        <v>8651</v>
      </c>
      <c r="B8649" s="612">
        <v>43993.17291666667</v>
      </c>
      <c r="C8649" s="405" t="s">
        <v>2110</v>
      </c>
      <c r="D8649" s="384">
        <v>1982</v>
      </c>
      <c r="E8649">
        <v>0.03</v>
      </c>
      <c r="F8649">
        <v>1.1371899999999999</v>
      </c>
      <c r="G8649" s="384">
        <v>0</v>
      </c>
      <c r="H8649">
        <v>1.13828</v>
      </c>
    </row>
    <row r="8650" spans="1:10">
      <c r="A8650">
        <v>8660</v>
      </c>
      <c r="B8650" s="612">
        <v>43993.216666666667</v>
      </c>
      <c r="C8650" s="405" t="s">
        <v>2110</v>
      </c>
      <c r="D8650" s="384">
        <v>1982</v>
      </c>
      <c r="E8650">
        <v>0.03</v>
      </c>
      <c r="F8650">
        <v>1.1371899999999999</v>
      </c>
      <c r="G8650" s="384">
        <v>0</v>
      </c>
      <c r="H8650">
        <v>1.1369400000000001</v>
      </c>
    </row>
    <row r="8651" spans="1:10">
      <c r="A8651">
        <v>8674</v>
      </c>
      <c r="B8651" s="612">
        <v>43993.329861111109</v>
      </c>
      <c r="C8651" s="405" t="s">
        <v>2054</v>
      </c>
      <c r="D8651" s="384">
        <v>1982</v>
      </c>
      <c r="E8651">
        <v>0.03</v>
      </c>
      <c r="F8651">
        <v>1.1369400000000001</v>
      </c>
      <c r="G8651" s="384">
        <v>0</v>
      </c>
      <c r="H8651">
        <v>1.1369400000000001</v>
      </c>
      <c r="I8651">
        <v>-1.1100000000000001</v>
      </c>
      <c r="J8651" s="384">
        <v>35473.800000000003</v>
      </c>
    </row>
    <row r="8652" spans="1:10">
      <c r="A8652">
        <v>8642</v>
      </c>
      <c r="B8652" s="612">
        <v>43993.001388888886</v>
      </c>
      <c r="C8652" s="405" t="s">
        <v>97</v>
      </c>
      <c r="D8652" s="384">
        <v>1983</v>
      </c>
      <c r="E8652">
        <v>0.02</v>
      </c>
      <c r="F8652">
        <v>1.13693</v>
      </c>
      <c r="G8652" s="384">
        <v>0</v>
      </c>
      <c r="H8652">
        <v>0</v>
      </c>
    </row>
    <row r="8653" spans="1:10">
      <c r="A8653">
        <v>8643</v>
      </c>
      <c r="B8653" s="612">
        <v>43993.001388888886</v>
      </c>
      <c r="C8653" s="405" t="s">
        <v>2110</v>
      </c>
      <c r="D8653" s="384">
        <v>1983</v>
      </c>
      <c r="E8653">
        <v>0.02</v>
      </c>
      <c r="F8653">
        <v>1.13693</v>
      </c>
      <c r="G8653" s="384">
        <v>0</v>
      </c>
      <c r="H8653">
        <v>1.1359300000000001</v>
      </c>
    </row>
    <row r="8654" spans="1:10">
      <c r="A8654">
        <v>8646</v>
      </c>
      <c r="B8654" s="612">
        <v>43993.036805555559</v>
      </c>
      <c r="C8654" s="405" t="s">
        <v>2110</v>
      </c>
      <c r="D8654" s="384">
        <v>1983</v>
      </c>
      <c r="E8654">
        <v>0.02</v>
      </c>
      <c r="F8654">
        <v>1.13693</v>
      </c>
      <c r="G8654" s="384">
        <v>0</v>
      </c>
      <c r="H8654">
        <v>1.13673</v>
      </c>
    </row>
    <row r="8655" spans="1:10">
      <c r="A8655">
        <v>8647</v>
      </c>
      <c r="B8655" s="612">
        <v>43993.156944444447</v>
      </c>
      <c r="C8655" s="405" t="s">
        <v>2054</v>
      </c>
      <c r="D8655" s="384">
        <v>1983</v>
      </c>
      <c r="E8655">
        <v>0.02</v>
      </c>
      <c r="F8655">
        <v>1.13673</v>
      </c>
      <c r="G8655" s="384">
        <v>0</v>
      </c>
      <c r="H8655">
        <v>1.13673</v>
      </c>
      <c r="I8655">
        <v>0.4</v>
      </c>
      <c r="J8655" s="384">
        <v>35480.39</v>
      </c>
    </row>
    <row r="8656" spans="1:10">
      <c r="A8656">
        <v>8644</v>
      </c>
      <c r="B8656" s="612">
        <v>43993.036805555559</v>
      </c>
      <c r="C8656" s="405" t="s">
        <v>97</v>
      </c>
      <c r="D8656" s="384">
        <v>1984</v>
      </c>
      <c r="E8656">
        <v>0.02</v>
      </c>
      <c r="F8656">
        <v>1.13853</v>
      </c>
      <c r="G8656" s="384">
        <v>0</v>
      </c>
      <c r="H8656">
        <v>0</v>
      </c>
    </row>
    <row r="8657" spans="1:10">
      <c r="A8657">
        <v>8645</v>
      </c>
      <c r="B8657" s="612">
        <v>43993.036805555559</v>
      </c>
      <c r="C8657" s="405" t="s">
        <v>2110</v>
      </c>
      <c r="D8657" s="384">
        <v>1984</v>
      </c>
      <c r="E8657">
        <v>0.02</v>
      </c>
      <c r="F8657">
        <v>1.13853</v>
      </c>
      <c r="G8657" s="384">
        <v>0</v>
      </c>
      <c r="H8657">
        <v>1.13673</v>
      </c>
    </row>
    <row r="8658" spans="1:10">
      <c r="A8658">
        <v>8648</v>
      </c>
      <c r="B8658" s="612">
        <v>43993.156944444447</v>
      </c>
      <c r="C8658" s="405" t="s">
        <v>2054</v>
      </c>
      <c r="D8658" s="384">
        <v>1984</v>
      </c>
      <c r="E8658">
        <v>0.02</v>
      </c>
      <c r="F8658">
        <v>1.13673</v>
      </c>
      <c r="G8658" s="384">
        <v>0</v>
      </c>
      <c r="H8658">
        <v>1.13673</v>
      </c>
      <c r="I8658">
        <v>3.6</v>
      </c>
      <c r="J8658" s="384">
        <v>35483.99</v>
      </c>
    </row>
    <row r="8659" spans="1:10">
      <c r="A8659">
        <v>8649</v>
      </c>
      <c r="B8659" s="612">
        <v>43993.17291666667</v>
      </c>
      <c r="C8659" s="405" t="s">
        <v>96</v>
      </c>
      <c r="D8659" s="384">
        <v>1985</v>
      </c>
      <c r="E8659">
        <v>0.05</v>
      </c>
      <c r="F8659">
        <v>1.1354900000000001</v>
      </c>
      <c r="G8659" s="384">
        <v>0</v>
      </c>
      <c r="H8659">
        <v>0</v>
      </c>
    </row>
    <row r="8660" spans="1:10">
      <c r="A8660">
        <v>8650</v>
      </c>
      <c r="B8660" s="612">
        <v>43993.17291666667</v>
      </c>
      <c r="C8660" s="405" t="s">
        <v>2110</v>
      </c>
      <c r="D8660" s="384">
        <v>1985</v>
      </c>
      <c r="E8660">
        <v>0.05</v>
      </c>
      <c r="F8660">
        <v>1.1354900000000001</v>
      </c>
      <c r="G8660" s="384">
        <v>0</v>
      </c>
      <c r="H8660">
        <v>1.13828</v>
      </c>
    </row>
    <row r="8661" spans="1:10">
      <c r="A8661">
        <v>8659</v>
      </c>
      <c r="B8661" s="612">
        <v>43993.216666666667</v>
      </c>
      <c r="C8661" s="405" t="s">
        <v>2110</v>
      </c>
      <c r="D8661" s="384">
        <v>1985</v>
      </c>
      <c r="E8661">
        <v>0.05</v>
      </c>
      <c r="F8661">
        <v>1.1354900000000001</v>
      </c>
      <c r="G8661" s="384">
        <v>0</v>
      </c>
      <c r="H8661">
        <v>1.1369400000000001</v>
      </c>
    </row>
    <row r="8662" spans="1:10">
      <c r="A8662">
        <v>8675</v>
      </c>
      <c r="B8662" s="612">
        <v>43993.329861111109</v>
      </c>
      <c r="C8662" s="405" t="s">
        <v>2054</v>
      </c>
      <c r="D8662" s="384">
        <v>1985</v>
      </c>
      <c r="E8662">
        <v>0.05</v>
      </c>
      <c r="F8662">
        <v>1.1369400000000001</v>
      </c>
      <c r="G8662" s="384">
        <v>0</v>
      </c>
      <c r="H8662">
        <v>1.1369400000000001</v>
      </c>
      <c r="I8662">
        <v>7.25</v>
      </c>
      <c r="J8662" s="384">
        <v>35481.050000000003</v>
      </c>
    </row>
    <row r="8663" spans="1:10">
      <c r="A8663">
        <v>8654</v>
      </c>
      <c r="B8663" s="612">
        <v>43993.179861111108</v>
      </c>
      <c r="C8663" s="405" t="s">
        <v>97</v>
      </c>
      <c r="D8663" s="384">
        <v>1986</v>
      </c>
      <c r="E8663">
        <v>0.02</v>
      </c>
      <c r="F8663">
        <v>1.1349100000000001</v>
      </c>
      <c r="G8663" s="384">
        <v>0</v>
      </c>
      <c r="H8663">
        <v>0</v>
      </c>
    </row>
    <row r="8664" spans="1:10">
      <c r="A8664">
        <v>8655</v>
      </c>
      <c r="B8664" s="612">
        <v>43993.179861111108</v>
      </c>
      <c r="C8664" s="405" t="s">
        <v>2110</v>
      </c>
      <c r="D8664" s="384">
        <v>1986</v>
      </c>
      <c r="E8664">
        <v>0.02</v>
      </c>
      <c r="F8664">
        <v>1.1349100000000001</v>
      </c>
      <c r="G8664" s="384">
        <v>0</v>
      </c>
      <c r="H8664">
        <v>1.13391</v>
      </c>
    </row>
    <row r="8665" spans="1:10">
      <c r="A8665">
        <v>8656</v>
      </c>
      <c r="B8665" s="612">
        <v>43993.216666666667</v>
      </c>
      <c r="C8665" s="405" t="s">
        <v>2054</v>
      </c>
      <c r="D8665" s="384">
        <v>1986</v>
      </c>
      <c r="E8665">
        <v>0.02</v>
      </c>
      <c r="F8665">
        <v>1.13391</v>
      </c>
      <c r="G8665" s="384">
        <v>0</v>
      </c>
      <c r="H8665">
        <v>1.13391</v>
      </c>
      <c r="I8665">
        <v>2</v>
      </c>
      <c r="J8665" s="384">
        <v>35485.99</v>
      </c>
    </row>
    <row r="8666" spans="1:10">
      <c r="A8666">
        <v>8657</v>
      </c>
      <c r="B8666" s="612">
        <v>43993.216666666667</v>
      </c>
      <c r="C8666" s="405" t="s">
        <v>96</v>
      </c>
      <c r="D8666" s="384">
        <v>1987</v>
      </c>
      <c r="E8666">
        <v>0.08</v>
      </c>
      <c r="F8666">
        <v>1.13368</v>
      </c>
      <c r="G8666" s="384">
        <v>0</v>
      </c>
      <c r="H8666">
        <v>0</v>
      </c>
    </row>
    <row r="8667" spans="1:10">
      <c r="A8667">
        <v>8658</v>
      </c>
      <c r="B8667" s="612">
        <v>43993.216666666667</v>
      </c>
      <c r="C8667" s="405" t="s">
        <v>2110</v>
      </c>
      <c r="D8667" s="384">
        <v>1987</v>
      </c>
      <c r="E8667">
        <v>0.08</v>
      </c>
      <c r="F8667">
        <v>1.13368</v>
      </c>
      <c r="G8667" s="384">
        <v>0</v>
      </c>
      <c r="H8667">
        <v>1.1369400000000001</v>
      </c>
    </row>
    <row r="8668" spans="1:10">
      <c r="A8668">
        <v>8676</v>
      </c>
      <c r="B8668" s="612">
        <v>43993.329861111109</v>
      </c>
      <c r="C8668" s="405" t="s">
        <v>2054</v>
      </c>
      <c r="D8668" s="384">
        <v>1987</v>
      </c>
      <c r="E8668">
        <v>0.08</v>
      </c>
      <c r="F8668">
        <v>1.1369400000000001</v>
      </c>
      <c r="G8668" s="384">
        <v>0</v>
      </c>
      <c r="H8668">
        <v>1.1369400000000001</v>
      </c>
      <c r="I8668">
        <v>26.08</v>
      </c>
      <c r="J8668" s="384">
        <v>35507.129999999997</v>
      </c>
    </row>
    <row r="8669" spans="1:10">
      <c r="A8669">
        <v>8663</v>
      </c>
      <c r="B8669" s="612">
        <v>43993.227777777778</v>
      </c>
      <c r="C8669" s="405" t="s">
        <v>97</v>
      </c>
      <c r="D8669" s="384">
        <v>1988</v>
      </c>
      <c r="E8669">
        <v>0.02</v>
      </c>
      <c r="F8669">
        <v>1.1333500000000001</v>
      </c>
      <c r="G8669" s="384">
        <v>0</v>
      </c>
      <c r="H8669">
        <v>0</v>
      </c>
    </row>
    <row r="8670" spans="1:10">
      <c r="A8670">
        <v>8664</v>
      </c>
      <c r="B8670" s="612">
        <v>43993.227777777778</v>
      </c>
      <c r="C8670" s="405" t="s">
        <v>2110</v>
      </c>
      <c r="D8670" s="384">
        <v>1988</v>
      </c>
      <c r="E8670">
        <v>0.02</v>
      </c>
      <c r="F8670">
        <v>1.1333500000000001</v>
      </c>
      <c r="G8670" s="384">
        <v>0</v>
      </c>
      <c r="H8670">
        <v>1.13235</v>
      </c>
    </row>
    <row r="8671" spans="1:10">
      <c r="A8671">
        <v>8667</v>
      </c>
      <c r="B8671" s="612">
        <v>43993.261111111111</v>
      </c>
      <c r="C8671" s="405" t="s">
        <v>2110</v>
      </c>
      <c r="D8671" s="384">
        <v>1988</v>
      </c>
      <c r="E8671">
        <v>0.02</v>
      </c>
      <c r="F8671">
        <v>1.1333500000000001</v>
      </c>
      <c r="G8671" s="384">
        <v>0</v>
      </c>
      <c r="H8671">
        <v>1.1331599999999999</v>
      </c>
    </row>
    <row r="8672" spans="1:10">
      <c r="A8672">
        <v>8671</v>
      </c>
      <c r="B8672" s="612">
        <v>43993.291666666664</v>
      </c>
      <c r="C8672" s="405" t="s">
        <v>2110</v>
      </c>
      <c r="D8672" s="384">
        <v>1988</v>
      </c>
      <c r="E8672">
        <v>0.02</v>
      </c>
      <c r="F8672">
        <v>1.1333500000000001</v>
      </c>
      <c r="G8672" s="384">
        <v>0</v>
      </c>
      <c r="H8672">
        <v>1.13419</v>
      </c>
    </row>
    <row r="8673" spans="1:10">
      <c r="A8673">
        <v>8684</v>
      </c>
      <c r="B8673" s="612">
        <v>43993.357638888891</v>
      </c>
      <c r="C8673" s="405" t="s">
        <v>2110</v>
      </c>
      <c r="D8673" s="384">
        <v>1988</v>
      </c>
      <c r="E8673">
        <v>0.02</v>
      </c>
      <c r="F8673">
        <v>1.1333500000000001</v>
      </c>
      <c r="G8673" s="384">
        <v>0</v>
      </c>
      <c r="H8673">
        <v>1.13548</v>
      </c>
    </row>
    <row r="8674" spans="1:10">
      <c r="A8674">
        <v>8696</v>
      </c>
      <c r="B8674" s="612">
        <v>43993.397222222222</v>
      </c>
      <c r="C8674" s="405" t="s">
        <v>2110</v>
      </c>
      <c r="D8674" s="384">
        <v>1988</v>
      </c>
      <c r="E8674">
        <v>0.02</v>
      </c>
      <c r="F8674">
        <v>1.1333500000000001</v>
      </c>
      <c r="G8674" s="384">
        <v>0</v>
      </c>
      <c r="H8674">
        <v>1.1368199999999999</v>
      </c>
    </row>
    <row r="8675" spans="1:10">
      <c r="A8675">
        <v>8699</v>
      </c>
      <c r="B8675" s="612">
        <v>43993.461805555555</v>
      </c>
      <c r="C8675" s="405" t="s">
        <v>2054</v>
      </c>
      <c r="D8675" s="384">
        <v>1988</v>
      </c>
      <c r="E8675">
        <v>0.02</v>
      </c>
      <c r="F8675">
        <v>1.1368199999999999</v>
      </c>
      <c r="G8675" s="384">
        <v>0</v>
      </c>
      <c r="H8675">
        <v>1.1368199999999999</v>
      </c>
      <c r="I8675">
        <v>-6.94</v>
      </c>
      <c r="J8675" s="384">
        <v>35506.19</v>
      </c>
    </row>
    <row r="8676" spans="1:10">
      <c r="A8676">
        <v>8665</v>
      </c>
      <c r="B8676" s="612">
        <v>43993.261111111111</v>
      </c>
      <c r="C8676" s="405" t="s">
        <v>97</v>
      </c>
      <c r="D8676" s="384">
        <v>1989</v>
      </c>
      <c r="E8676">
        <v>0.02</v>
      </c>
      <c r="F8676">
        <v>1.13496</v>
      </c>
      <c r="G8676" s="384">
        <v>0</v>
      </c>
      <c r="H8676">
        <v>0</v>
      </c>
    </row>
    <row r="8677" spans="1:10">
      <c r="A8677">
        <v>8666</v>
      </c>
      <c r="B8677" s="612">
        <v>43993.261111111111</v>
      </c>
      <c r="C8677" s="405" t="s">
        <v>2110</v>
      </c>
      <c r="D8677" s="384">
        <v>1989</v>
      </c>
      <c r="E8677">
        <v>0.02</v>
      </c>
      <c r="F8677">
        <v>1.13496</v>
      </c>
      <c r="G8677" s="384">
        <v>0</v>
      </c>
      <c r="H8677">
        <v>1.1331599999999999</v>
      </c>
    </row>
    <row r="8678" spans="1:10">
      <c r="A8678">
        <v>8670</v>
      </c>
      <c r="B8678" s="612">
        <v>43993.291666666664</v>
      </c>
      <c r="C8678" s="405" t="s">
        <v>2110</v>
      </c>
      <c r="D8678" s="384">
        <v>1989</v>
      </c>
      <c r="E8678">
        <v>0.02</v>
      </c>
      <c r="F8678">
        <v>1.13496</v>
      </c>
      <c r="G8678" s="384">
        <v>0</v>
      </c>
      <c r="H8678">
        <v>1.13419</v>
      </c>
    </row>
    <row r="8679" spans="1:10">
      <c r="A8679">
        <v>8683</v>
      </c>
      <c r="B8679" s="612">
        <v>43993.357638888891</v>
      </c>
      <c r="C8679" s="405" t="s">
        <v>2110</v>
      </c>
      <c r="D8679" s="384">
        <v>1989</v>
      </c>
      <c r="E8679">
        <v>0.02</v>
      </c>
      <c r="F8679">
        <v>1.13496</v>
      </c>
      <c r="G8679" s="384">
        <v>0</v>
      </c>
      <c r="H8679">
        <v>1.13548</v>
      </c>
    </row>
    <row r="8680" spans="1:10">
      <c r="A8680">
        <v>8695</v>
      </c>
      <c r="B8680" s="612">
        <v>43993.397222222222</v>
      </c>
      <c r="C8680" s="405" t="s">
        <v>2110</v>
      </c>
      <c r="D8680" s="384">
        <v>1989</v>
      </c>
      <c r="E8680">
        <v>0.02</v>
      </c>
      <c r="F8680">
        <v>1.13496</v>
      </c>
      <c r="G8680" s="384">
        <v>0</v>
      </c>
      <c r="H8680">
        <v>1.1368199999999999</v>
      </c>
    </row>
    <row r="8681" spans="1:10">
      <c r="A8681">
        <v>8700</v>
      </c>
      <c r="B8681" s="612">
        <v>43993.461805555555</v>
      </c>
      <c r="C8681" s="405" t="s">
        <v>2054</v>
      </c>
      <c r="D8681" s="384">
        <v>1989</v>
      </c>
      <c r="E8681">
        <v>0.02</v>
      </c>
      <c r="F8681">
        <v>1.1368199999999999</v>
      </c>
      <c r="G8681" s="384">
        <v>0</v>
      </c>
      <c r="H8681">
        <v>1.1368199999999999</v>
      </c>
      <c r="I8681">
        <v>-3.72</v>
      </c>
      <c r="J8681" s="384">
        <v>35502.47</v>
      </c>
    </row>
    <row r="8682" spans="1:10">
      <c r="A8682">
        <v>8668</v>
      </c>
      <c r="B8682" s="612">
        <v>43993.291666666664</v>
      </c>
      <c r="C8682" s="405" t="s">
        <v>97</v>
      </c>
      <c r="D8682" s="384">
        <v>1990</v>
      </c>
      <c r="E8682">
        <v>0.03</v>
      </c>
      <c r="F8682">
        <v>1.1365700000000001</v>
      </c>
      <c r="G8682" s="384">
        <v>0</v>
      </c>
      <c r="H8682">
        <v>0</v>
      </c>
    </row>
    <row r="8683" spans="1:10">
      <c r="A8683">
        <v>8669</v>
      </c>
      <c r="B8683" s="612">
        <v>43993.291666666664</v>
      </c>
      <c r="C8683" s="405" t="s">
        <v>2110</v>
      </c>
      <c r="D8683" s="384">
        <v>1990</v>
      </c>
      <c r="E8683">
        <v>0.03</v>
      </c>
      <c r="F8683">
        <v>1.1365700000000001</v>
      </c>
      <c r="G8683" s="384">
        <v>0</v>
      </c>
      <c r="H8683">
        <v>1.13419</v>
      </c>
    </row>
    <row r="8684" spans="1:10">
      <c r="A8684">
        <v>8682</v>
      </c>
      <c r="B8684" s="612">
        <v>43993.357638888891</v>
      </c>
      <c r="C8684" s="405" t="s">
        <v>2110</v>
      </c>
      <c r="D8684" s="384">
        <v>1990</v>
      </c>
      <c r="E8684">
        <v>0.03</v>
      </c>
      <c r="F8684">
        <v>1.1365700000000001</v>
      </c>
      <c r="G8684" s="384">
        <v>0</v>
      </c>
      <c r="H8684">
        <v>1.13548</v>
      </c>
    </row>
    <row r="8685" spans="1:10">
      <c r="A8685">
        <v>8694</v>
      </c>
      <c r="B8685" s="612">
        <v>43993.397222222222</v>
      </c>
      <c r="C8685" s="405" t="s">
        <v>2110</v>
      </c>
      <c r="D8685" s="384">
        <v>1990</v>
      </c>
      <c r="E8685">
        <v>0.03</v>
      </c>
      <c r="F8685">
        <v>1.1365700000000001</v>
      </c>
      <c r="G8685" s="384">
        <v>0</v>
      </c>
      <c r="H8685">
        <v>1.1368199999999999</v>
      </c>
    </row>
    <row r="8686" spans="1:10">
      <c r="A8686">
        <v>8701</v>
      </c>
      <c r="B8686" s="612">
        <v>43993.461805555555</v>
      </c>
      <c r="C8686" s="405" t="s">
        <v>2054</v>
      </c>
      <c r="D8686" s="384">
        <v>1990</v>
      </c>
      <c r="E8686">
        <v>0.03</v>
      </c>
      <c r="F8686">
        <v>1.1368199999999999</v>
      </c>
      <c r="G8686" s="384">
        <v>0</v>
      </c>
      <c r="H8686">
        <v>1.1368199999999999</v>
      </c>
      <c r="I8686">
        <v>-0.75</v>
      </c>
      <c r="J8686" s="384">
        <v>35501.72</v>
      </c>
    </row>
    <row r="8687" spans="1:10">
      <c r="A8687">
        <v>8677</v>
      </c>
      <c r="B8687" s="612">
        <v>43993.331944444442</v>
      </c>
      <c r="C8687" s="405" t="s">
        <v>96</v>
      </c>
      <c r="D8687" s="384">
        <v>1991</v>
      </c>
      <c r="E8687">
        <v>0.02</v>
      </c>
      <c r="F8687">
        <v>1.1366099999999999</v>
      </c>
      <c r="G8687" s="384">
        <v>0</v>
      </c>
      <c r="H8687">
        <v>0</v>
      </c>
    </row>
    <row r="8688" spans="1:10">
      <c r="A8688">
        <v>8678</v>
      </c>
      <c r="B8688" s="612">
        <v>43993.331944444442</v>
      </c>
      <c r="C8688" s="405" t="s">
        <v>2110</v>
      </c>
      <c r="D8688" s="384">
        <v>1991</v>
      </c>
      <c r="E8688">
        <v>0.02</v>
      </c>
      <c r="F8688">
        <v>1.1366099999999999</v>
      </c>
      <c r="G8688" s="384">
        <v>0</v>
      </c>
      <c r="H8688">
        <v>1.13761</v>
      </c>
    </row>
    <row r="8689" spans="1:10">
      <c r="A8689">
        <v>8679</v>
      </c>
      <c r="B8689" s="612">
        <v>43993.345138888886</v>
      </c>
      <c r="C8689" s="405" t="s">
        <v>2054</v>
      </c>
      <c r="D8689" s="384">
        <v>1991</v>
      </c>
      <c r="E8689">
        <v>0.02</v>
      </c>
      <c r="F8689">
        <v>1.13761</v>
      </c>
      <c r="G8689" s="384">
        <v>0</v>
      </c>
      <c r="H8689">
        <v>1.13761</v>
      </c>
      <c r="I8689">
        <v>2</v>
      </c>
      <c r="J8689" s="384">
        <v>35509.129999999997</v>
      </c>
    </row>
    <row r="8690" spans="1:10">
      <c r="A8690">
        <v>8680</v>
      </c>
      <c r="B8690" s="612">
        <v>43993.357638888891</v>
      </c>
      <c r="C8690" s="405" t="s">
        <v>97</v>
      </c>
      <c r="D8690" s="384">
        <v>1992</v>
      </c>
      <c r="E8690">
        <v>0.05</v>
      </c>
      <c r="F8690">
        <v>1.13828</v>
      </c>
      <c r="G8690" s="384">
        <v>0</v>
      </c>
      <c r="H8690">
        <v>0</v>
      </c>
    </row>
    <row r="8691" spans="1:10">
      <c r="A8691">
        <v>8681</v>
      </c>
      <c r="B8691" s="612">
        <v>43993.357638888891</v>
      </c>
      <c r="C8691" s="405" t="s">
        <v>2110</v>
      </c>
      <c r="D8691" s="384">
        <v>1992</v>
      </c>
      <c r="E8691">
        <v>0.05</v>
      </c>
      <c r="F8691">
        <v>1.13828</v>
      </c>
      <c r="G8691" s="384">
        <v>0</v>
      </c>
      <c r="H8691">
        <v>1.13548</v>
      </c>
    </row>
    <row r="8692" spans="1:10">
      <c r="A8692">
        <v>8693</v>
      </c>
      <c r="B8692" s="612">
        <v>43993.397222222222</v>
      </c>
      <c r="C8692" s="405" t="s">
        <v>2110</v>
      </c>
      <c r="D8692" s="384">
        <v>1992</v>
      </c>
      <c r="E8692">
        <v>0.05</v>
      </c>
      <c r="F8692">
        <v>1.13828</v>
      </c>
      <c r="G8692" s="384">
        <v>0</v>
      </c>
      <c r="H8692">
        <v>1.1368199999999999</v>
      </c>
    </row>
    <row r="8693" spans="1:10">
      <c r="A8693">
        <v>8702</v>
      </c>
      <c r="B8693" s="612">
        <v>43993.461805555555</v>
      </c>
      <c r="C8693" s="405" t="s">
        <v>2054</v>
      </c>
      <c r="D8693" s="384">
        <v>1992</v>
      </c>
      <c r="E8693">
        <v>0.05</v>
      </c>
      <c r="F8693">
        <v>1.1368199999999999</v>
      </c>
      <c r="G8693" s="384">
        <v>0</v>
      </c>
      <c r="H8693">
        <v>1.1368199999999999</v>
      </c>
      <c r="I8693">
        <v>7.3</v>
      </c>
      <c r="J8693" s="384">
        <v>35509.019999999997</v>
      </c>
    </row>
    <row r="8694" spans="1:10">
      <c r="A8694">
        <v>8685</v>
      </c>
      <c r="B8694" s="612">
        <v>43993.363194444442</v>
      </c>
      <c r="C8694" s="405" t="s">
        <v>96</v>
      </c>
      <c r="D8694" s="384">
        <v>1993</v>
      </c>
      <c r="E8694">
        <v>0.02</v>
      </c>
      <c r="F8694">
        <v>1.1379999999999999</v>
      </c>
      <c r="G8694" s="384">
        <v>0</v>
      </c>
      <c r="H8694">
        <v>0</v>
      </c>
    </row>
    <row r="8695" spans="1:10">
      <c r="A8695">
        <v>8686</v>
      </c>
      <c r="B8695" s="612">
        <v>43993.363194444442</v>
      </c>
      <c r="C8695" s="405" t="s">
        <v>2110</v>
      </c>
      <c r="D8695" s="384">
        <v>1993</v>
      </c>
      <c r="E8695">
        <v>0.02</v>
      </c>
      <c r="F8695">
        <v>1.1379999999999999</v>
      </c>
      <c r="G8695" s="384">
        <v>0</v>
      </c>
      <c r="H8695">
        <v>1.139</v>
      </c>
    </row>
    <row r="8696" spans="1:10">
      <c r="A8696">
        <v>8687</v>
      </c>
      <c r="B8696" s="612">
        <v>43993.372916666667</v>
      </c>
      <c r="C8696" s="405" t="s">
        <v>2054</v>
      </c>
      <c r="D8696" s="384">
        <v>1993</v>
      </c>
      <c r="E8696">
        <v>0.02</v>
      </c>
      <c r="F8696">
        <v>1.139</v>
      </c>
      <c r="G8696" s="384">
        <v>0</v>
      </c>
      <c r="H8696">
        <v>1.139</v>
      </c>
      <c r="I8696">
        <v>2</v>
      </c>
      <c r="J8696" s="384">
        <v>35511.129999999997</v>
      </c>
    </row>
    <row r="8697" spans="1:10">
      <c r="A8697">
        <v>8688</v>
      </c>
      <c r="B8697" s="612">
        <v>43993.395833333336</v>
      </c>
      <c r="C8697" s="405" t="s">
        <v>96</v>
      </c>
      <c r="D8697" s="384">
        <v>1994</v>
      </c>
      <c r="E8697">
        <v>0.02</v>
      </c>
      <c r="F8697">
        <v>1.13866</v>
      </c>
      <c r="G8697" s="384">
        <v>0</v>
      </c>
      <c r="H8697">
        <v>0</v>
      </c>
    </row>
    <row r="8698" spans="1:10">
      <c r="A8698">
        <v>8689</v>
      </c>
      <c r="B8698" s="612">
        <v>43993.395833333336</v>
      </c>
      <c r="C8698" s="405" t="s">
        <v>2110</v>
      </c>
      <c r="D8698" s="384">
        <v>1994</v>
      </c>
      <c r="E8698">
        <v>0.02</v>
      </c>
      <c r="F8698">
        <v>1.13866</v>
      </c>
      <c r="G8698" s="384">
        <v>0</v>
      </c>
      <c r="H8698">
        <v>1.1396599999999999</v>
      </c>
    </row>
    <row r="8699" spans="1:10">
      <c r="A8699">
        <v>8690</v>
      </c>
      <c r="B8699" s="612">
        <v>43993.397222222222</v>
      </c>
      <c r="C8699" s="405" t="s">
        <v>2054</v>
      </c>
      <c r="D8699" s="384">
        <v>1994</v>
      </c>
      <c r="E8699">
        <v>0.02</v>
      </c>
      <c r="F8699">
        <v>1.1396599999999999</v>
      </c>
      <c r="G8699" s="384">
        <v>0</v>
      </c>
      <c r="H8699">
        <v>1.1396599999999999</v>
      </c>
      <c r="I8699">
        <v>2</v>
      </c>
      <c r="J8699" s="384">
        <v>35513.129999999997</v>
      </c>
    </row>
    <row r="8700" spans="1:10">
      <c r="A8700">
        <v>8691</v>
      </c>
      <c r="B8700" s="612">
        <v>43993.397222222222</v>
      </c>
      <c r="C8700" s="405" t="s">
        <v>97</v>
      </c>
      <c r="D8700" s="384">
        <v>1995</v>
      </c>
      <c r="E8700">
        <v>0.08</v>
      </c>
      <c r="F8700">
        <v>1.14009</v>
      </c>
      <c r="G8700" s="384">
        <v>0</v>
      </c>
      <c r="H8700">
        <v>0</v>
      </c>
    </row>
    <row r="8701" spans="1:10">
      <c r="A8701">
        <v>8692</v>
      </c>
      <c r="B8701" s="612">
        <v>43993.397222222222</v>
      </c>
      <c r="C8701" s="405" t="s">
        <v>2110</v>
      </c>
      <c r="D8701" s="384">
        <v>1995</v>
      </c>
      <c r="E8701">
        <v>0.08</v>
      </c>
      <c r="F8701">
        <v>1.14009</v>
      </c>
      <c r="G8701" s="384">
        <v>0</v>
      </c>
      <c r="H8701">
        <v>1.1368199999999999</v>
      </c>
    </row>
    <row r="8702" spans="1:10">
      <c r="A8702">
        <v>8703</v>
      </c>
      <c r="B8702" s="612">
        <v>43993.461805555555</v>
      </c>
      <c r="C8702" s="405" t="s">
        <v>2054</v>
      </c>
      <c r="D8702" s="384">
        <v>1995</v>
      </c>
      <c r="E8702">
        <v>0.08</v>
      </c>
      <c r="F8702">
        <v>1.1368199999999999</v>
      </c>
      <c r="G8702" s="384">
        <v>0</v>
      </c>
      <c r="H8702">
        <v>1.1368199999999999</v>
      </c>
      <c r="I8702">
        <v>26.16</v>
      </c>
      <c r="J8702" s="384">
        <v>35535.18</v>
      </c>
    </row>
    <row r="8703" spans="1:10">
      <c r="A8703">
        <v>8697</v>
      </c>
      <c r="B8703" s="612">
        <v>43993.417361111111</v>
      </c>
      <c r="C8703" s="405" t="s">
        <v>96</v>
      </c>
      <c r="D8703" s="384">
        <v>1996</v>
      </c>
      <c r="E8703">
        <v>0.02</v>
      </c>
      <c r="F8703">
        <v>1.1384099999999999</v>
      </c>
      <c r="G8703" s="384">
        <v>0</v>
      </c>
      <c r="H8703">
        <v>0</v>
      </c>
    </row>
    <row r="8704" spans="1:10">
      <c r="A8704">
        <v>8698</v>
      </c>
      <c r="B8704" s="612">
        <v>43993.417361111111</v>
      </c>
      <c r="C8704" s="405" t="s">
        <v>2110</v>
      </c>
      <c r="D8704" s="384">
        <v>1996</v>
      </c>
      <c r="E8704">
        <v>0.02</v>
      </c>
      <c r="F8704">
        <v>1.1384099999999999</v>
      </c>
      <c r="G8704" s="384">
        <v>0</v>
      </c>
      <c r="H8704">
        <v>1.13941</v>
      </c>
    </row>
    <row r="8705" spans="1:10">
      <c r="A8705">
        <v>8706</v>
      </c>
      <c r="B8705" s="612">
        <v>43993.461805555555</v>
      </c>
      <c r="C8705" s="405" t="s">
        <v>2110</v>
      </c>
      <c r="D8705" s="384">
        <v>1996</v>
      </c>
      <c r="E8705">
        <v>0.02</v>
      </c>
      <c r="F8705">
        <v>1.1384099999999999</v>
      </c>
      <c r="G8705" s="384">
        <v>0</v>
      </c>
      <c r="H8705">
        <v>1.1386099999999999</v>
      </c>
    </row>
    <row r="8706" spans="1:10">
      <c r="A8706">
        <v>8713</v>
      </c>
      <c r="B8706" s="612">
        <v>43993.502083333333</v>
      </c>
      <c r="C8706" s="405" t="s">
        <v>2110</v>
      </c>
      <c r="D8706" s="384">
        <v>1996</v>
      </c>
      <c r="E8706">
        <v>0.02</v>
      </c>
      <c r="F8706">
        <v>1.1384099999999999</v>
      </c>
      <c r="G8706" s="384">
        <v>0</v>
      </c>
      <c r="H8706">
        <v>1.13757</v>
      </c>
    </row>
    <row r="8707" spans="1:10">
      <c r="A8707">
        <v>8719</v>
      </c>
      <c r="B8707" s="612">
        <v>43993.581250000003</v>
      </c>
      <c r="C8707" s="405" t="s">
        <v>2054</v>
      </c>
      <c r="D8707" s="384">
        <v>1996</v>
      </c>
      <c r="E8707">
        <v>0.02</v>
      </c>
      <c r="F8707">
        <v>1.13757</v>
      </c>
      <c r="G8707" s="384">
        <v>0</v>
      </c>
      <c r="H8707">
        <v>1.13757</v>
      </c>
      <c r="I8707">
        <v>-1.68</v>
      </c>
      <c r="J8707" s="384">
        <v>35535.5</v>
      </c>
    </row>
    <row r="8708" spans="1:10">
      <c r="A8708">
        <v>8704</v>
      </c>
      <c r="B8708" s="612">
        <v>43993.461805555555</v>
      </c>
      <c r="C8708" s="405" t="s">
        <v>96</v>
      </c>
      <c r="D8708" s="384">
        <v>1997</v>
      </c>
      <c r="E8708">
        <v>0.02</v>
      </c>
      <c r="F8708">
        <v>1.1368</v>
      </c>
      <c r="G8708" s="384">
        <v>0</v>
      </c>
      <c r="H8708">
        <v>0</v>
      </c>
    </row>
    <row r="8709" spans="1:10">
      <c r="A8709">
        <v>8705</v>
      </c>
      <c r="B8709" s="612">
        <v>43993.461805555555</v>
      </c>
      <c r="C8709" s="405" t="s">
        <v>2110</v>
      </c>
      <c r="D8709" s="384">
        <v>1997</v>
      </c>
      <c r="E8709">
        <v>0.02</v>
      </c>
      <c r="F8709">
        <v>1.1368</v>
      </c>
      <c r="G8709" s="384">
        <v>0</v>
      </c>
      <c r="H8709">
        <v>1.1386099999999999</v>
      </c>
    </row>
    <row r="8710" spans="1:10">
      <c r="A8710">
        <v>8712</v>
      </c>
      <c r="B8710" s="612">
        <v>43993.502083333333</v>
      </c>
      <c r="C8710" s="405" t="s">
        <v>2110</v>
      </c>
      <c r="D8710" s="384">
        <v>1997</v>
      </c>
      <c r="E8710">
        <v>0.02</v>
      </c>
      <c r="F8710">
        <v>1.1368</v>
      </c>
      <c r="G8710" s="384">
        <v>0</v>
      </c>
      <c r="H8710">
        <v>1.13757</v>
      </c>
    </row>
    <row r="8711" spans="1:10">
      <c r="A8711">
        <v>8720</v>
      </c>
      <c r="B8711" s="612">
        <v>43993.581250000003</v>
      </c>
      <c r="C8711" s="405" t="s">
        <v>2054</v>
      </c>
      <c r="D8711" s="384">
        <v>1997</v>
      </c>
      <c r="E8711">
        <v>0.02</v>
      </c>
      <c r="F8711">
        <v>1.13757</v>
      </c>
      <c r="G8711" s="384">
        <v>0</v>
      </c>
      <c r="H8711">
        <v>1.13757</v>
      </c>
      <c r="I8711">
        <v>1.54</v>
      </c>
      <c r="J8711" s="384">
        <v>35537.040000000001</v>
      </c>
    </row>
    <row r="8712" spans="1:10">
      <c r="A8712">
        <v>8707</v>
      </c>
      <c r="B8712" s="612">
        <v>43993.490972222222</v>
      </c>
      <c r="C8712" s="405" t="s">
        <v>97</v>
      </c>
      <c r="D8712" s="384">
        <v>1998</v>
      </c>
      <c r="E8712">
        <v>0.02</v>
      </c>
      <c r="F8712">
        <v>1.1363399999999999</v>
      </c>
      <c r="G8712" s="384">
        <v>0</v>
      </c>
      <c r="H8712">
        <v>0</v>
      </c>
    </row>
    <row r="8713" spans="1:10">
      <c r="A8713">
        <v>8708</v>
      </c>
      <c r="B8713" s="612">
        <v>43993.490972222222</v>
      </c>
      <c r="C8713" s="405" t="s">
        <v>2110</v>
      </c>
      <c r="D8713" s="384">
        <v>1998</v>
      </c>
      <c r="E8713">
        <v>0.02</v>
      </c>
      <c r="F8713">
        <v>1.1363399999999999</v>
      </c>
      <c r="G8713" s="384">
        <v>0</v>
      </c>
      <c r="H8713">
        <v>1.13534</v>
      </c>
    </row>
    <row r="8714" spans="1:10">
      <c r="A8714">
        <v>8709</v>
      </c>
      <c r="B8714" s="612">
        <v>43993.502083333333</v>
      </c>
      <c r="C8714" s="405" t="s">
        <v>2054</v>
      </c>
      <c r="D8714" s="384">
        <v>1998</v>
      </c>
      <c r="E8714">
        <v>0.02</v>
      </c>
      <c r="F8714">
        <v>1.13534</v>
      </c>
      <c r="G8714" s="384">
        <v>0</v>
      </c>
      <c r="H8714">
        <v>1.13534</v>
      </c>
      <c r="I8714">
        <v>2</v>
      </c>
      <c r="J8714" s="384">
        <v>35537.18</v>
      </c>
    </row>
    <row r="8715" spans="1:10">
      <c r="A8715">
        <v>8710</v>
      </c>
      <c r="B8715" s="612">
        <v>43993.502083333333</v>
      </c>
      <c r="C8715" s="405" t="s">
        <v>96</v>
      </c>
      <c r="D8715" s="384">
        <v>1999</v>
      </c>
      <c r="E8715">
        <v>0.03</v>
      </c>
      <c r="F8715">
        <v>1.1352</v>
      </c>
      <c r="G8715" s="384">
        <v>0</v>
      </c>
      <c r="H8715">
        <v>0</v>
      </c>
    </row>
    <row r="8716" spans="1:10">
      <c r="A8716">
        <v>8711</v>
      </c>
      <c r="B8716" s="612">
        <v>43993.502083333333</v>
      </c>
      <c r="C8716" s="405" t="s">
        <v>2110</v>
      </c>
      <c r="D8716" s="384">
        <v>1999</v>
      </c>
      <c r="E8716">
        <v>0.03</v>
      </c>
      <c r="F8716">
        <v>1.1352</v>
      </c>
      <c r="G8716" s="384">
        <v>0</v>
      </c>
      <c r="H8716">
        <v>1.13757</v>
      </c>
    </row>
    <row r="8717" spans="1:10">
      <c r="A8717">
        <v>8721</v>
      </c>
      <c r="B8717" s="612">
        <v>43993.581250000003</v>
      </c>
      <c r="C8717" s="405" t="s">
        <v>2054</v>
      </c>
      <c r="D8717" s="384">
        <v>1999</v>
      </c>
      <c r="E8717">
        <v>0.03</v>
      </c>
      <c r="F8717">
        <v>1.13757</v>
      </c>
      <c r="G8717" s="384">
        <v>0</v>
      </c>
      <c r="H8717">
        <v>1.13757</v>
      </c>
      <c r="I8717">
        <v>7.11</v>
      </c>
      <c r="J8717" s="384">
        <v>35544.15</v>
      </c>
    </row>
    <row r="8718" spans="1:10">
      <c r="A8718">
        <v>8714</v>
      </c>
      <c r="B8718" s="612">
        <v>43993.529861111114</v>
      </c>
      <c r="C8718" s="405" t="s">
        <v>97</v>
      </c>
      <c r="D8718" s="384">
        <v>2000</v>
      </c>
      <c r="E8718">
        <v>0.02</v>
      </c>
      <c r="F8718">
        <v>1.1346499999999999</v>
      </c>
      <c r="G8718" s="384">
        <v>0</v>
      </c>
      <c r="H8718">
        <v>0</v>
      </c>
    </row>
    <row r="8719" spans="1:10">
      <c r="A8719">
        <v>8715</v>
      </c>
      <c r="B8719" s="612">
        <v>43993.529861111114</v>
      </c>
      <c r="C8719" s="405" t="s">
        <v>2110</v>
      </c>
      <c r="D8719" s="384">
        <v>2000</v>
      </c>
      <c r="E8719">
        <v>0.02</v>
      </c>
      <c r="F8719">
        <v>1.1346499999999999</v>
      </c>
      <c r="G8719" s="384">
        <v>0</v>
      </c>
      <c r="H8719">
        <v>1.13365</v>
      </c>
    </row>
    <row r="8720" spans="1:10">
      <c r="A8720">
        <v>8718</v>
      </c>
      <c r="B8720" s="612">
        <v>43993.547222222223</v>
      </c>
      <c r="C8720" s="405" t="s">
        <v>2110</v>
      </c>
      <c r="D8720" s="384">
        <v>2000</v>
      </c>
      <c r="E8720">
        <v>0.02</v>
      </c>
      <c r="F8720">
        <v>1.1346499999999999</v>
      </c>
      <c r="G8720" s="384">
        <v>0</v>
      </c>
      <c r="H8720">
        <v>1.1344799999999999</v>
      </c>
    </row>
    <row r="8721" spans="1:10">
      <c r="A8721">
        <v>8725</v>
      </c>
      <c r="B8721" s="612">
        <v>43993.587500000001</v>
      </c>
      <c r="C8721" s="405" t="s">
        <v>2110</v>
      </c>
      <c r="D8721" s="384">
        <v>2000</v>
      </c>
      <c r="E8721">
        <v>0.02</v>
      </c>
      <c r="F8721">
        <v>1.1346499999999999</v>
      </c>
      <c r="G8721" s="384">
        <v>0</v>
      </c>
      <c r="H8721">
        <v>1.1355299999999999</v>
      </c>
    </row>
    <row r="8722" spans="1:10">
      <c r="A8722">
        <v>8730</v>
      </c>
      <c r="B8722" s="612">
        <v>43993.592361111114</v>
      </c>
      <c r="C8722" s="405" t="s">
        <v>2110</v>
      </c>
      <c r="D8722" s="384">
        <v>2000</v>
      </c>
      <c r="E8722">
        <v>0.02</v>
      </c>
      <c r="F8722">
        <v>1.1346499999999999</v>
      </c>
      <c r="G8722" s="384">
        <v>0</v>
      </c>
      <c r="H8722">
        <v>1.13683</v>
      </c>
    </row>
    <row r="8723" spans="1:10">
      <c r="A8723">
        <v>8742</v>
      </c>
      <c r="B8723" s="612">
        <v>43993.654166666667</v>
      </c>
      <c r="C8723" s="405" t="s">
        <v>2054</v>
      </c>
      <c r="D8723" s="384">
        <v>2000</v>
      </c>
      <c r="E8723">
        <v>0.02</v>
      </c>
      <c r="F8723">
        <v>1.13683</v>
      </c>
      <c r="G8723" s="384">
        <v>0</v>
      </c>
      <c r="H8723">
        <v>1.13683</v>
      </c>
      <c r="I8723">
        <v>-4.3600000000000003</v>
      </c>
      <c r="J8723" s="384">
        <v>35543.79</v>
      </c>
    </row>
    <row r="8724" spans="1:10">
      <c r="A8724">
        <v>8716</v>
      </c>
      <c r="B8724" s="612">
        <v>43993.547222222223</v>
      </c>
      <c r="C8724" s="405" t="s">
        <v>97</v>
      </c>
      <c r="D8724" s="384">
        <v>2001</v>
      </c>
      <c r="E8724">
        <v>0.02</v>
      </c>
      <c r="F8724">
        <v>1.1363099999999999</v>
      </c>
      <c r="G8724" s="384">
        <v>0</v>
      </c>
      <c r="H8724">
        <v>0</v>
      </c>
    </row>
    <row r="8725" spans="1:10">
      <c r="A8725">
        <v>8717</v>
      </c>
      <c r="B8725" s="612">
        <v>43993.547222222223</v>
      </c>
      <c r="C8725" s="405" t="s">
        <v>2110</v>
      </c>
      <c r="D8725" s="384">
        <v>2001</v>
      </c>
      <c r="E8725">
        <v>0.02</v>
      </c>
      <c r="F8725">
        <v>1.1363099999999999</v>
      </c>
      <c r="G8725" s="384">
        <v>0</v>
      </c>
      <c r="H8725">
        <v>1.1344799999999999</v>
      </c>
    </row>
    <row r="8726" spans="1:10">
      <c r="A8726">
        <v>8724</v>
      </c>
      <c r="B8726" s="612">
        <v>43993.587500000001</v>
      </c>
      <c r="C8726" s="405" t="s">
        <v>2110</v>
      </c>
      <c r="D8726" s="384">
        <v>2001</v>
      </c>
      <c r="E8726">
        <v>0.02</v>
      </c>
      <c r="F8726">
        <v>1.1363099999999999</v>
      </c>
      <c r="G8726" s="384">
        <v>0</v>
      </c>
      <c r="H8726">
        <v>1.1355299999999999</v>
      </c>
    </row>
    <row r="8727" spans="1:10">
      <c r="A8727">
        <v>8729</v>
      </c>
      <c r="B8727" s="612">
        <v>43993.592361111114</v>
      </c>
      <c r="C8727" s="405" t="s">
        <v>2110</v>
      </c>
      <c r="D8727" s="384">
        <v>2001</v>
      </c>
      <c r="E8727">
        <v>0.02</v>
      </c>
      <c r="F8727">
        <v>1.1363099999999999</v>
      </c>
      <c r="G8727" s="384">
        <v>0</v>
      </c>
      <c r="H8727">
        <v>1.13683</v>
      </c>
    </row>
    <row r="8728" spans="1:10">
      <c r="A8728">
        <v>8743</v>
      </c>
      <c r="B8728" s="612">
        <v>43993.654166666667</v>
      </c>
      <c r="C8728" s="405" t="s">
        <v>2054</v>
      </c>
      <c r="D8728" s="384">
        <v>2001</v>
      </c>
      <c r="E8728">
        <v>0.02</v>
      </c>
      <c r="F8728">
        <v>1.13683</v>
      </c>
      <c r="G8728" s="384">
        <v>0</v>
      </c>
      <c r="H8728">
        <v>1.13683</v>
      </c>
      <c r="I8728">
        <v>-1.04</v>
      </c>
      <c r="J8728" s="384">
        <v>35542.75</v>
      </c>
    </row>
    <row r="8729" spans="1:10">
      <c r="A8729">
        <v>8722</v>
      </c>
      <c r="B8729" s="612">
        <v>43993.587500000001</v>
      </c>
      <c r="C8729" s="405" t="s">
        <v>97</v>
      </c>
      <c r="D8729" s="384">
        <v>2002</v>
      </c>
      <c r="E8729">
        <v>0.03</v>
      </c>
      <c r="F8729">
        <v>1.1379300000000001</v>
      </c>
      <c r="G8729" s="384">
        <v>0</v>
      </c>
      <c r="H8729">
        <v>0</v>
      </c>
    </row>
    <row r="8730" spans="1:10">
      <c r="A8730">
        <v>8723</v>
      </c>
      <c r="B8730" s="612">
        <v>43993.587500000001</v>
      </c>
      <c r="C8730" s="405" t="s">
        <v>2110</v>
      </c>
      <c r="D8730" s="384">
        <v>2002</v>
      </c>
      <c r="E8730">
        <v>0.03</v>
      </c>
      <c r="F8730">
        <v>1.1379300000000001</v>
      </c>
      <c r="G8730" s="384">
        <v>0</v>
      </c>
      <c r="H8730">
        <v>1.1355299999999999</v>
      </c>
    </row>
    <row r="8731" spans="1:10">
      <c r="A8731">
        <v>8728</v>
      </c>
      <c r="B8731" s="612">
        <v>43993.592361111114</v>
      </c>
      <c r="C8731" s="405" t="s">
        <v>2110</v>
      </c>
      <c r="D8731" s="384">
        <v>2002</v>
      </c>
      <c r="E8731">
        <v>0.03</v>
      </c>
      <c r="F8731">
        <v>1.1379300000000001</v>
      </c>
      <c r="G8731" s="384">
        <v>0</v>
      </c>
      <c r="H8731">
        <v>1.13683</v>
      </c>
    </row>
    <row r="8732" spans="1:10">
      <c r="A8732">
        <v>8744</v>
      </c>
      <c r="B8732" s="612">
        <v>43993.654166666667</v>
      </c>
      <c r="C8732" s="405" t="s">
        <v>2054</v>
      </c>
      <c r="D8732" s="384">
        <v>2002</v>
      </c>
      <c r="E8732">
        <v>0.03</v>
      </c>
      <c r="F8732">
        <v>1.13683</v>
      </c>
      <c r="G8732" s="384">
        <v>0</v>
      </c>
      <c r="H8732">
        <v>1.13683</v>
      </c>
      <c r="I8732">
        <v>3.3</v>
      </c>
      <c r="J8732" s="384">
        <v>35546.050000000003</v>
      </c>
    </row>
    <row r="8733" spans="1:10">
      <c r="A8733">
        <v>8726</v>
      </c>
      <c r="B8733" s="612">
        <v>43993.592361111114</v>
      </c>
      <c r="C8733" s="405" t="s">
        <v>97</v>
      </c>
      <c r="D8733" s="384">
        <v>2003</v>
      </c>
      <c r="E8733">
        <v>0.05</v>
      </c>
      <c r="F8733">
        <v>1.13964</v>
      </c>
      <c r="G8733" s="384">
        <v>0</v>
      </c>
      <c r="H8733">
        <v>0</v>
      </c>
    </row>
    <row r="8734" spans="1:10">
      <c r="A8734">
        <v>8727</v>
      </c>
      <c r="B8734" s="612">
        <v>43993.592361111114</v>
      </c>
      <c r="C8734" s="405" t="s">
        <v>2110</v>
      </c>
      <c r="D8734" s="384">
        <v>2003</v>
      </c>
      <c r="E8734">
        <v>0.05</v>
      </c>
      <c r="F8734">
        <v>1.13964</v>
      </c>
      <c r="G8734" s="384">
        <v>0</v>
      </c>
      <c r="H8734">
        <v>1.13683</v>
      </c>
    </row>
    <row r="8735" spans="1:10">
      <c r="A8735">
        <v>8745</v>
      </c>
      <c r="B8735" s="612">
        <v>43993.654166666667</v>
      </c>
      <c r="C8735" s="405" t="s">
        <v>2054</v>
      </c>
      <c r="D8735" s="384">
        <v>2003</v>
      </c>
      <c r="E8735">
        <v>0.05</v>
      </c>
      <c r="F8735">
        <v>1.13683</v>
      </c>
      <c r="G8735" s="384">
        <v>0</v>
      </c>
      <c r="H8735">
        <v>1.13683</v>
      </c>
      <c r="I8735">
        <v>14.05</v>
      </c>
      <c r="J8735" s="384">
        <v>35560.1</v>
      </c>
    </row>
    <row r="8736" spans="1:10">
      <c r="A8736">
        <v>8731</v>
      </c>
      <c r="B8736" s="612">
        <v>43993.595138888886</v>
      </c>
      <c r="C8736" s="405" t="s">
        <v>96</v>
      </c>
      <c r="D8736" s="384">
        <v>2004</v>
      </c>
      <c r="E8736">
        <v>0.02</v>
      </c>
      <c r="F8736">
        <v>1.1388499999999999</v>
      </c>
      <c r="G8736" s="384">
        <v>0</v>
      </c>
      <c r="H8736">
        <v>0</v>
      </c>
    </row>
    <row r="8737" spans="1:10">
      <c r="A8737">
        <v>8732</v>
      </c>
      <c r="B8737" s="612">
        <v>43993.595138888886</v>
      </c>
      <c r="C8737" s="405" t="s">
        <v>2110</v>
      </c>
      <c r="D8737" s="384">
        <v>2004</v>
      </c>
      <c r="E8737">
        <v>0.02</v>
      </c>
      <c r="F8737">
        <v>1.1388499999999999</v>
      </c>
      <c r="G8737" s="384">
        <v>0</v>
      </c>
      <c r="H8737">
        <v>1.13985</v>
      </c>
    </row>
    <row r="8738" spans="1:10">
      <c r="A8738">
        <v>8733</v>
      </c>
      <c r="B8738" s="612">
        <v>43993.597916666666</v>
      </c>
      <c r="C8738" s="405" t="s">
        <v>2054</v>
      </c>
      <c r="D8738" s="384">
        <v>2004</v>
      </c>
      <c r="E8738">
        <v>0.02</v>
      </c>
      <c r="F8738">
        <v>1.13985</v>
      </c>
      <c r="G8738" s="384">
        <v>0</v>
      </c>
      <c r="H8738">
        <v>1.13985</v>
      </c>
      <c r="I8738">
        <v>2</v>
      </c>
      <c r="J8738" s="384">
        <v>35546.15</v>
      </c>
    </row>
    <row r="8739" spans="1:10">
      <c r="A8739">
        <v>8734</v>
      </c>
      <c r="B8739" s="612">
        <v>43993.618750000001</v>
      </c>
      <c r="C8739" s="405" t="s">
        <v>96</v>
      </c>
      <c r="D8739" s="384">
        <v>2005</v>
      </c>
      <c r="E8739">
        <v>0.02</v>
      </c>
      <c r="F8739">
        <v>1.1383700000000001</v>
      </c>
      <c r="G8739" s="384">
        <v>0</v>
      </c>
      <c r="H8739">
        <v>0</v>
      </c>
    </row>
    <row r="8740" spans="1:10">
      <c r="A8740">
        <v>8735</v>
      </c>
      <c r="B8740" s="612">
        <v>43993.618750000001</v>
      </c>
      <c r="C8740" s="405" t="s">
        <v>2110</v>
      </c>
      <c r="D8740" s="384">
        <v>2005</v>
      </c>
      <c r="E8740">
        <v>0.02</v>
      </c>
      <c r="F8740">
        <v>1.1383700000000001</v>
      </c>
      <c r="G8740" s="384">
        <v>0</v>
      </c>
      <c r="H8740">
        <v>1.13937</v>
      </c>
    </row>
    <row r="8741" spans="1:10">
      <c r="A8741">
        <v>8736</v>
      </c>
      <c r="B8741" s="612">
        <v>43993.637499999997</v>
      </c>
      <c r="C8741" s="405" t="s">
        <v>2054</v>
      </c>
      <c r="D8741" s="384">
        <v>2005</v>
      </c>
      <c r="E8741">
        <v>0.02</v>
      </c>
      <c r="F8741">
        <v>1.13937</v>
      </c>
      <c r="G8741" s="384">
        <v>0</v>
      </c>
      <c r="H8741">
        <v>1.13937</v>
      </c>
      <c r="I8741">
        <v>2</v>
      </c>
      <c r="J8741" s="384">
        <v>35548.15</v>
      </c>
    </row>
    <row r="8742" spans="1:10">
      <c r="A8742">
        <v>8737</v>
      </c>
      <c r="B8742" s="612">
        <v>43993.640277777777</v>
      </c>
      <c r="C8742" s="405" t="s">
        <v>96</v>
      </c>
      <c r="D8742" s="384">
        <v>2006</v>
      </c>
      <c r="E8742">
        <v>0.02</v>
      </c>
      <c r="F8742">
        <v>1.1392100000000001</v>
      </c>
      <c r="G8742" s="384">
        <v>0</v>
      </c>
      <c r="H8742">
        <v>0</v>
      </c>
    </row>
    <row r="8743" spans="1:10">
      <c r="A8743">
        <v>8738</v>
      </c>
      <c r="B8743" s="612">
        <v>43993.640277777777</v>
      </c>
      <c r="C8743" s="405" t="s">
        <v>2110</v>
      </c>
      <c r="D8743" s="384">
        <v>2006</v>
      </c>
      <c r="E8743">
        <v>0.02</v>
      </c>
      <c r="F8743">
        <v>1.1392100000000001</v>
      </c>
      <c r="G8743" s="384">
        <v>0</v>
      </c>
      <c r="H8743">
        <v>1.1402099999999999</v>
      </c>
    </row>
    <row r="8744" spans="1:10">
      <c r="A8744">
        <v>8741</v>
      </c>
      <c r="B8744" s="612">
        <v>43993.651388888888</v>
      </c>
      <c r="C8744" s="405" t="s">
        <v>2110</v>
      </c>
      <c r="D8744" s="384">
        <v>2006</v>
      </c>
      <c r="E8744">
        <v>0.02</v>
      </c>
      <c r="F8744">
        <v>1.1392100000000001</v>
      </c>
      <c r="G8744" s="384">
        <v>0</v>
      </c>
      <c r="H8744">
        <v>1.1393599999999999</v>
      </c>
    </row>
    <row r="8745" spans="1:10">
      <c r="A8745">
        <v>8752</v>
      </c>
      <c r="B8745" s="612">
        <v>43993.708333333336</v>
      </c>
      <c r="C8745" s="405" t="s">
        <v>2110</v>
      </c>
      <c r="D8745" s="384">
        <v>2006</v>
      </c>
      <c r="E8745">
        <v>0.02</v>
      </c>
      <c r="F8745">
        <v>1.1392100000000001</v>
      </c>
      <c r="G8745" s="384">
        <v>0</v>
      </c>
      <c r="H8745">
        <v>1.13829</v>
      </c>
    </row>
    <row r="8746" spans="1:10">
      <c r="A8746">
        <v>8757</v>
      </c>
      <c r="B8746" s="612">
        <v>43993.718055555553</v>
      </c>
      <c r="C8746" s="405" t="s">
        <v>2110</v>
      </c>
      <c r="D8746" s="384">
        <v>2006</v>
      </c>
      <c r="E8746">
        <v>0.02</v>
      </c>
      <c r="F8746">
        <v>1.1392100000000001</v>
      </c>
      <c r="G8746" s="384">
        <v>0</v>
      </c>
      <c r="H8746">
        <v>1.13697</v>
      </c>
    </row>
    <row r="8747" spans="1:10">
      <c r="A8747">
        <v>8765</v>
      </c>
      <c r="B8747" s="612">
        <v>43993.73541666667</v>
      </c>
      <c r="C8747" s="405" t="s">
        <v>2110</v>
      </c>
      <c r="D8747" s="384">
        <v>2006</v>
      </c>
      <c r="E8747">
        <v>0.02</v>
      </c>
      <c r="F8747">
        <v>1.1392100000000001</v>
      </c>
      <c r="G8747" s="384">
        <v>0</v>
      </c>
      <c r="H8747">
        <v>1.13561</v>
      </c>
    </row>
    <row r="8748" spans="1:10">
      <c r="A8748">
        <v>8776</v>
      </c>
      <c r="B8748" s="612">
        <v>43993.790277777778</v>
      </c>
      <c r="C8748" s="405" t="s">
        <v>2110</v>
      </c>
      <c r="D8748" s="384">
        <v>2006</v>
      </c>
      <c r="E8748">
        <v>0.02</v>
      </c>
      <c r="F8748">
        <v>1.1392100000000001</v>
      </c>
      <c r="G8748" s="384">
        <v>0</v>
      </c>
      <c r="H8748">
        <v>1.1340300000000001</v>
      </c>
    </row>
    <row r="8749" spans="1:10">
      <c r="A8749">
        <v>8792</v>
      </c>
      <c r="B8749" s="612">
        <v>43994.007638888892</v>
      </c>
      <c r="C8749" s="405" t="s">
        <v>2110</v>
      </c>
      <c r="D8749" s="384">
        <v>2006</v>
      </c>
      <c r="E8749">
        <v>0.02</v>
      </c>
      <c r="F8749">
        <v>1.1392100000000001</v>
      </c>
      <c r="G8749" s="384">
        <v>0</v>
      </c>
      <c r="H8749">
        <v>1.13235</v>
      </c>
    </row>
    <row r="8750" spans="1:10">
      <c r="A8750">
        <v>8799</v>
      </c>
      <c r="B8750" s="612">
        <v>43994.333333333336</v>
      </c>
      <c r="C8750" s="405" t="s">
        <v>2054</v>
      </c>
      <c r="D8750" s="384">
        <v>2006</v>
      </c>
      <c r="E8750">
        <v>0.02</v>
      </c>
      <c r="F8750">
        <v>1.13235</v>
      </c>
      <c r="G8750" s="384">
        <v>0</v>
      </c>
      <c r="H8750">
        <v>1.13235</v>
      </c>
      <c r="I8750">
        <v>-13.8</v>
      </c>
      <c r="J8750" s="384">
        <v>35558.32</v>
      </c>
    </row>
    <row r="8751" spans="1:10">
      <c r="A8751">
        <v>8739</v>
      </c>
      <c r="B8751" s="612">
        <v>43993.651388888888</v>
      </c>
      <c r="C8751" s="405" t="s">
        <v>96</v>
      </c>
      <c r="D8751" s="384">
        <v>2007</v>
      </c>
      <c r="E8751">
        <v>0.02</v>
      </c>
      <c r="F8751">
        <v>1.1375</v>
      </c>
      <c r="G8751" s="384">
        <v>0</v>
      </c>
      <c r="H8751">
        <v>0</v>
      </c>
    </row>
    <row r="8752" spans="1:10">
      <c r="A8752">
        <v>8740</v>
      </c>
      <c r="B8752" s="612">
        <v>43993.651388888888</v>
      </c>
      <c r="C8752" s="405" t="s">
        <v>2110</v>
      </c>
      <c r="D8752" s="384">
        <v>2007</v>
      </c>
      <c r="E8752">
        <v>0.02</v>
      </c>
      <c r="F8752">
        <v>1.1375</v>
      </c>
      <c r="G8752" s="384">
        <v>0</v>
      </c>
      <c r="H8752">
        <v>1.1393599999999999</v>
      </c>
    </row>
    <row r="8753" spans="1:10">
      <c r="A8753">
        <v>8751</v>
      </c>
      <c r="B8753" s="612">
        <v>43993.708333333336</v>
      </c>
      <c r="C8753" s="405" t="s">
        <v>2110</v>
      </c>
      <c r="D8753" s="384">
        <v>2007</v>
      </c>
      <c r="E8753">
        <v>0.02</v>
      </c>
      <c r="F8753">
        <v>1.1375</v>
      </c>
      <c r="G8753" s="384">
        <v>0</v>
      </c>
      <c r="H8753">
        <v>1.13829</v>
      </c>
    </row>
    <row r="8754" spans="1:10">
      <c r="A8754">
        <v>8756</v>
      </c>
      <c r="B8754" s="612">
        <v>43993.718055555553</v>
      </c>
      <c r="C8754" s="405" t="s">
        <v>2110</v>
      </c>
      <c r="D8754" s="384">
        <v>2007</v>
      </c>
      <c r="E8754">
        <v>0.02</v>
      </c>
      <c r="F8754">
        <v>1.1375</v>
      </c>
      <c r="G8754" s="384">
        <v>0</v>
      </c>
      <c r="H8754">
        <v>1.13697</v>
      </c>
    </row>
    <row r="8755" spans="1:10">
      <c r="A8755">
        <v>8764</v>
      </c>
      <c r="B8755" s="612">
        <v>43993.73541666667</v>
      </c>
      <c r="C8755" s="405" t="s">
        <v>2110</v>
      </c>
      <c r="D8755" s="384">
        <v>2007</v>
      </c>
      <c r="E8755">
        <v>0.02</v>
      </c>
      <c r="F8755">
        <v>1.1375</v>
      </c>
      <c r="G8755" s="384">
        <v>0</v>
      </c>
      <c r="H8755">
        <v>1.13561</v>
      </c>
    </row>
    <row r="8756" spans="1:10">
      <c r="A8756">
        <v>8775</v>
      </c>
      <c r="B8756" s="612">
        <v>43993.790277777778</v>
      </c>
      <c r="C8756" s="405" t="s">
        <v>2110</v>
      </c>
      <c r="D8756" s="384">
        <v>2007</v>
      </c>
      <c r="E8756">
        <v>0.02</v>
      </c>
      <c r="F8756">
        <v>1.1375</v>
      </c>
      <c r="G8756" s="384">
        <v>0</v>
      </c>
      <c r="H8756">
        <v>1.1340300000000001</v>
      </c>
    </row>
    <row r="8757" spans="1:10">
      <c r="A8757">
        <v>8791</v>
      </c>
      <c r="B8757" s="612">
        <v>43994.007638888892</v>
      </c>
      <c r="C8757" s="405" t="s">
        <v>2110</v>
      </c>
      <c r="D8757" s="384">
        <v>2007</v>
      </c>
      <c r="E8757">
        <v>0.02</v>
      </c>
      <c r="F8757">
        <v>1.1375</v>
      </c>
      <c r="G8757" s="384">
        <v>0</v>
      </c>
      <c r="H8757">
        <v>1.13235</v>
      </c>
    </row>
    <row r="8758" spans="1:10">
      <c r="A8758">
        <v>8800</v>
      </c>
      <c r="B8758" s="612">
        <v>43994.333333333336</v>
      </c>
      <c r="C8758" s="405" t="s">
        <v>2054</v>
      </c>
      <c r="D8758" s="384">
        <v>2007</v>
      </c>
      <c r="E8758">
        <v>0.02</v>
      </c>
      <c r="F8758">
        <v>1.13235</v>
      </c>
      <c r="G8758" s="384">
        <v>0</v>
      </c>
      <c r="H8758">
        <v>1.13235</v>
      </c>
      <c r="I8758">
        <v>-10.38</v>
      </c>
      <c r="J8758" s="384">
        <v>35547.94</v>
      </c>
    </row>
    <row r="8759" spans="1:10">
      <c r="A8759">
        <v>8746</v>
      </c>
      <c r="B8759" s="612">
        <v>43993.663888888892</v>
      </c>
      <c r="C8759" s="405" t="s">
        <v>97</v>
      </c>
      <c r="D8759" s="384">
        <v>2008</v>
      </c>
      <c r="E8759">
        <v>0.02</v>
      </c>
      <c r="F8759">
        <v>1.1373899999999999</v>
      </c>
      <c r="G8759" s="384">
        <v>0</v>
      </c>
      <c r="H8759">
        <v>0</v>
      </c>
    </row>
    <row r="8760" spans="1:10">
      <c r="A8760">
        <v>8747</v>
      </c>
      <c r="B8760" s="612">
        <v>43993.663888888892</v>
      </c>
      <c r="C8760" s="405" t="s">
        <v>2110</v>
      </c>
      <c r="D8760" s="384">
        <v>2008</v>
      </c>
      <c r="E8760">
        <v>0.02</v>
      </c>
      <c r="F8760">
        <v>1.1373899999999999</v>
      </c>
      <c r="G8760" s="384">
        <v>0</v>
      </c>
      <c r="H8760">
        <v>1.13639</v>
      </c>
    </row>
    <row r="8761" spans="1:10">
      <c r="A8761">
        <v>8748</v>
      </c>
      <c r="B8761" s="612">
        <v>43993.707638888889</v>
      </c>
      <c r="C8761" s="405" t="s">
        <v>2054</v>
      </c>
      <c r="D8761" s="384">
        <v>2008</v>
      </c>
      <c r="E8761">
        <v>0.02</v>
      </c>
      <c r="F8761">
        <v>1.13639</v>
      </c>
      <c r="G8761" s="384">
        <v>0</v>
      </c>
      <c r="H8761">
        <v>1.13639</v>
      </c>
      <c r="I8761">
        <v>2</v>
      </c>
      <c r="J8761" s="384">
        <v>35562.1</v>
      </c>
    </row>
    <row r="8762" spans="1:10">
      <c r="A8762">
        <v>8749</v>
      </c>
      <c r="B8762" s="612">
        <v>43993.708333333336</v>
      </c>
      <c r="C8762" s="405" t="s">
        <v>96</v>
      </c>
      <c r="D8762" s="384">
        <v>2009</v>
      </c>
      <c r="E8762">
        <v>0.03</v>
      </c>
      <c r="F8762">
        <v>1.13588</v>
      </c>
      <c r="G8762" s="384">
        <v>0</v>
      </c>
      <c r="H8762">
        <v>0</v>
      </c>
    </row>
    <row r="8763" spans="1:10">
      <c r="A8763">
        <v>8750</v>
      </c>
      <c r="B8763" s="612">
        <v>43993.708333333336</v>
      </c>
      <c r="C8763" s="405" t="s">
        <v>2110</v>
      </c>
      <c r="D8763" s="384">
        <v>2009</v>
      </c>
      <c r="E8763">
        <v>0.03</v>
      </c>
      <c r="F8763">
        <v>1.13588</v>
      </c>
      <c r="G8763" s="384">
        <v>0</v>
      </c>
      <c r="H8763">
        <v>1.13829</v>
      </c>
    </row>
    <row r="8764" spans="1:10">
      <c r="A8764">
        <v>8755</v>
      </c>
      <c r="B8764" s="612">
        <v>43993.718055555553</v>
      </c>
      <c r="C8764" s="405" t="s">
        <v>2110</v>
      </c>
      <c r="D8764" s="384">
        <v>2009</v>
      </c>
      <c r="E8764">
        <v>0.03</v>
      </c>
      <c r="F8764">
        <v>1.13588</v>
      </c>
      <c r="G8764" s="384">
        <v>0</v>
      </c>
      <c r="H8764">
        <v>1.13697</v>
      </c>
    </row>
    <row r="8765" spans="1:10">
      <c r="A8765">
        <v>8763</v>
      </c>
      <c r="B8765" s="612">
        <v>43993.73541666667</v>
      </c>
      <c r="C8765" s="405" t="s">
        <v>2110</v>
      </c>
      <c r="D8765" s="384">
        <v>2009</v>
      </c>
      <c r="E8765">
        <v>0.03</v>
      </c>
      <c r="F8765">
        <v>1.13588</v>
      </c>
      <c r="G8765" s="384">
        <v>0</v>
      </c>
      <c r="H8765">
        <v>1.13561</v>
      </c>
    </row>
    <row r="8766" spans="1:10">
      <c r="A8766">
        <v>8774</v>
      </c>
      <c r="B8766" s="612">
        <v>43993.790277777778</v>
      </c>
      <c r="C8766" s="405" t="s">
        <v>2110</v>
      </c>
      <c r="D8766" s="384">
        <v>2009</v>
      </c>
      <c r="E8766">
        <v>0.03</v>
      </c>
      <c r="F8766">
        <v>1.13588</v>
      </c>
      <c r="G8766" s="384">
        <v>0</v>
      </c>
      <c r="H8766">
        <v>1.1340300000000001</v>
      </c>
    </row>
    <row r="8767" spans="1:10">
      <c r="A8767">
        <v>8790</v>
      </c>
      <c r="B8767" s="612">
        <v>43994.007638888892</v>
      </c>
      <c r="C8767" s="405" t="s">
        <v>2110</v>
      </c>
      <c r="D8767" s="384">
        <v>2009</v>
      </c>
      <c r="E8767">
        <v>0.03</v>
      </c>
      <c r="F8767">
        <v>1.13588</v>
      </c>
      <c r="G8767" s="384">
        <v>0</v>
      </c>
      <c r="H8767">
        <v>1.13235</v>
      </c>
    </row>
    <row r="8768" spans="1:10">
      <c r="A8768">
        <v>8801</v>
      </c>
      <c r="B8768" s="612">
        <v>43994.333333333336</v>
      </c>
      <c r="C8768" s="405" t="s">
        <v>2054</v>
      </c>
      <c r="D8768" s="384">
        <v>2009</v>
      </c>
      <c r="E8768">
        <v>0.03</v>
      </c>
      <c r="F8768">
        <v>1.13235</v>
      </c>
      <c r="G8768" s="384">
        <v>0</v>
      </c>
      <c r="H8768">
        <v>1.13235</v>
      </c>
      <c r="I8768">
        <v>-10.71</v>
      </c>
      <c r="J8768" s="384">
        <v>35537.230000000003</v>
      </c>
    </row>
    <row r="8769" spans="1:10">
      <c r="A8769">
        <v>8753</v>
      </c>
      <c r="B8769" s="612">
        <v>43993.718055555553</v>
      </c>
      <c r="C8769" s="405" t="s">
        <v>96</v>
      </c>
      <c r="D8769" s="384">
        <v>2010</v>
      </c>
      <c r="E8769">
        <v>0.05</v>
      </c>
      <c r="F8769">
        <v>1.13412</v>
      </c>
      <c r="G8769" s="384">
        <v>0</v>
      </c>
      <c r="H8769">
        <v>0</v>
      </c>
    </row>
    <row r="8770" spans="1:10">
      <c r="A8770">
        <v>8754</v>
      </c>
      <c r="B8770" s="612">
        <v>43993.718055555553</v>
      </c>
      <c r="C8770" s="405" t="s">
        <v>2110</v>
      </c>
      <c r="D8770" s="384">
        <v>2010</v>
      </c>
      <c r="E8770">
        <v>0.05</v>
      </c>
      <c r="F8770">
        <v>1.13412</v>
      </c>
      <c r="G8770" s="384">
        <v>0</v>
      </c>
      <c r="H8770">
        <v>1.13697</v>
      </c>
    </row>
    <row r="8771" spans="1:10">
      <c r="A8771">
        <v>8762</v>
      </c>
      <c r="B8771" s="612">
        <v>43993.73541666667</v>
      </c>
      <c r="C8771" s="405" t="s">
        <v>2110</v>
      </c>
      <c r="D8771" s="384">
        <v>2010</v>
      </c>
      <c r="E8771">
        <v>0.05</v>
      </c>
      <c r="F8771">
        <v>1.13412</v>
      </c>
      <c r="G8771" s="384">
        <v>0</v>
      </c>
      <c r="H8771">
        <v>1.13561</v>
      </c>
    </row>
    <row r="8772" spans="1:10">
      <c r="A8772">
        <v>8773</v>
      </c>
      <c r="B8772" s="612">
        <v>43993.790277777778</v>
      </c>
      <c r="C8772" s="405" t="s">
        <v>2110</v>
      </c>
      <c r="D8772" s="384">
        <v>2010</v>
      </c>
      <c r="E8772">
        <v>0.05</v>
      </c>
      <c r="F8772">
        <v>1.13412</v>
      </c>
      <c r="G8772" s="384">
        <v>0</v>
      </c>
      <c r="H8772">
        <v>1.1340300000000001</v>
      </c>
    </row>
    <row r="8773" spans="1:10">
      <c r="A8773">
        <v>8789</v>
      </c>
      <c r="B8773" s="612">
        <v>43994.007638888892</v>
      </c>
      <c r="C8773" s="405" t="s">
        <v>2110</v>
      </c>
      <c r="D8773" s="384">
        <v>2010</v>
      </c>
      <c r="E8773">
        <v>0.05</v>
      </c>
      <c r="F8773">
        <v>1.13412</v>
      </c>
      <c r="G8773" s="384">
        <v>0</v>
      </c>
      <c r="H8773">
        <v>1.13235</v>
      </c>
    </row>
    <row r="8774" spans="1:10">
      <c r="A8774">
        <v>8802</v>
      </c>
      <c r="B8774" s="612">
        <v>43994.333333333336</v>
      </c>
      <c r="C8774" s="405" t="s">
        <v>2054</v>
      </c>
      <c r="D8774" s="384">
        <v>2010</v>
      </c>
      <c r="E8774">
        <v>0.05</v>
      </c>
      <c r="F8774">
        <v>1.13235</v>
      </c>
      <c r="G8774" s="384">
        <v>0</v>
      </c>
      <c r="H8774">
        <v>1.13235</v>
      </c>
      <c r="I8774">
        <v>-9.0500000000000007</v>
      </c>
      <c r="J8774" s="384">
        <v>35528.18</v>
      </c>
    </row>
    <row r="8775" spans="1:10">
      <c r="A8775">
        <v>8758</v>
      </c>
      <c r="B8775" s="612">
        <v>43993.730555555558</v>
      </c>
      <c r="C8775" s="405" t="s">
        <v>97</v>
      </c>
      <c r="D8775" s="384">
        <v>2011</v>
      </c>
      <c r="E8775">
        <v>0.02</v>
      </c>
      <c r="F8775">
        <v>1.13293</v>
      </c>
      <c r="G8775" s="384">
        <v>0</v>
      </c>
      <c r="H8775">
        <v>0</v>
      </c>
    </row>
    <row r="8776" spans="1:10">
      <c r="A8776">
        <v>8759</v>
      </c>
      <c r="B8776" s="612">
        <v>43993.730555555558</v>
      </c>
      <c r="C8776" s="405" t="s">
        <v>2110</v>
      </c>
      <c r="D8776" s="384">
        <v>2011</v>
      </c>
      <c r="E8776">
        <v>0.02</v>
      </c>
      <c r="F8776">
        <v>1.13293</v>
      </c>
      <c r="G8776" s="384">
        <v>0</v>
      </c>
      <c r="H8776">
        <v>1.1319300000000001</v>
      </c>
    </row>
    <row r="8777" spans="1:10">
      <c r="A8777">
        <v>8766</v>
      </c>
      <c r="B8777" s="612">
        <v>43993.736111111109</v>
      </c>
      <c r="C8777" s="405" t="s">
        <v>2054</v>
      </c>
      <c r="D8777" s="384">
        <v>2011</v>
      </c>
      <c r="E8777">
        <v>0.02</v>
      </c>
      <c r="F8777">
        <v>1.1319300000000001</v>
      </c>
      <c r="G8777" s="384">
        <v>0</v>
      </c>
      <c r="H8777">
        <v>1.1319300000000001</v>
      </c>
      <c r="I8777">
        <v>2</v>
      </c>
      <c r="J8777" s="384">
        <v>35564.1</v>
      </c>
    </row>
    <row r="8778" spans="1:10">
      <c r="A8778">
        <v>8760</v>
      </c>
      <c r="B8778" s="612">
        <v>43993.73541666667</v>
      </c>
      <c r="C8778" s="405" t="s">
        <v>96</v>
      </c>
      <c r="D8778" s="384">
        <v>2012</v>
      </c>
      <c r="E8778">
        <v>0.08</v>
      </c>
      <c r="F8778">
        <v>1.13232</v>
      </c>
      <c r="G8778" s="384">
        <v>0</v>
      </c>
      <c r="H8778">
        <v>0</v>
      </c>
    </row>
    <row r="8779" spans="1:10">
      <c r="A8779">
        <v>8761</v>
      </c>
      <c r="B8779" s="612">
        <v>43993.73541666667</v>
      </c>
      <c r="C8779" s="405" t="s">
        <v>2110</v>
      </c>
      <c r="D8779" s="384">
        <v>2012</v>
      </c>
      <c r="E8779">
        <v>0.08</v>
      </c>
      <c r="F8779">
        <v>1.13232</v>
      </c>
      <c r="G8779" s="384">
        <v>0</v>
      </c>
      <c r="H8779">
        <v>1.13561</v>
      </c>
    </row>
    <row r="8780" spans="1:10">
      <c r="A8780">
        <v>8772</v>
      </c>
      <c r="B8780" s="612">
        <v>43993.790277777778</v>
      </c>
      <c r="C8780" s="405" t="s">
        <v>2110</v>
      </c>
      <c r="D8780" s="384">
        <v>2012</v>
      </c>
      <c r="E8780">
        <v>0.08</v>
      </c>
      <c r="F8780">
        <v>1.13232</v>
      </c>
      <c r="G8780" s="384">
        <v>0</v>
      </c>
      <c r="H8780">
        <v>1.1340300000000001</v>
      </c>
    </row>
    <row r="8781" spans="1:10">
      <c r="A8781">
        <v>8788</v>
      </c>
      <c r="B8781" s="612">
        <v>43994.007638888892</v>
      </c>
      <c r="C8781" s="405" t="s">
        <v>2110</v>
      </c>
      <c r="D8781" s="384">
        <v>2012</v>
      </c>
      <c r="E8781">
        <v>0.08</v>
      </c>
      <c r="F8781">
        <v>1.13232</v>
      </c>
      <c r="G8781" s="384">
        <v>0</v>
      </c>
      <c r="H8781">
        <v>1.13235</v>
      </c>
    </row>
    <row r="8782" spans="1:10">
      <c r="A8782">
        <v>8803</v>
      </c>
      <c r="B8782" s="612">
        <v>43994.333333333336</v>
      </c>
      <c r="C8782" s="405" t="s">
        <v>2054</v>
      </c>
      <c r="D8782" s="384">
        <v>2012</v>
      </c>
      <c r="E8782">
        <v>0.08</v>
      </c>
      <c r="F8782">
        <v>1.13235</v>
      </c>
      <c r="G8782" s="384">
        <v>0</v>
      </c>
      <c r="H8782">
        <v>1.13235</v>
      </c>
      <c r="I8782">
        <v>-0.08</v>
      </c>
      <c r="J8782" s="384">
        <v>35528.089999999997</v>
      </c>
    </row>
    <row r="8783" spans="1:10">
      <c r="A8783">
        <v>8767</v>
      </c>
      <c r="B8783" s="612">
        <v>43993.738888888889</v>
      </c>
      <c r="C8783" s="405" t="s">
        <v>97</v>
      </c>
      <c r="D8783" s="384">
        <v>2013</v>
      </c>
      <c r="E8783">
        <v>0.02</v>
      </c>
      <c r="F8783">
        <v>1.13182</v>
      </c>
      <c r="G8783" s="384">
        <v>0</v>
      </c>
      <c r="H8783">
        <v>0</v>
      </c>
    </row>
    <row r="8784" spans="1:10">
      <c r="A8784">
        <v>8768</v>
      </c>
      <c r="B8784" s="612">
        <v>43993.738888888889</v>
      </c>
      <c r="C8784" s="405" t="s">
        <v>2110</v>
      </c>
      <c r="D8784" s="384">
        <v>2013</v>
      </c>
      <c r="E8784">
        <v>0.02</v>
      </c>
      <c r="F8784">
        <v>1.13182</v>
      </c>
      <c r="G8784" s="384">
        <v>0</v>
      </c>
      <c r="H8784">
        <v>1.1308199999999999</v>
      </c>
    </row>
    <row r="8785" spans="1:10">
      <c r="A8785">
        <v>8769</v>
      </c>
      <c r="B8785" s="612">
        <v>43993.779861111114</v>
      </c>
      <c r="C8785" s="405" t="s">
        <v>2054</v>
      </c>
      <c r="D8785" s="384">
        <v>2013</v>
      </c>
      <c r="E8785">
        <v>0.02</v>
      </c>
      <c r="F8785">
        <v>1.1308199999999999</v>
      </c>
      <c r="G8785" s="384">
        <v>0</v>
      </c>
      <c r="H8785">
        <v>1.1308199999999999</v>
      </c>
      <c r="I8785">
        <v>2</v>
      </c>
      <c r="J8785" s="384">
        <v>35566.1</v>
      </c>
    </row>
    <row r="8786" spans="1:10">
      <c r="A8786">
        <v>8770</v>
      </c>
      <c r="B8786" s="612">
        <v>43993.790277777778</v>
      </c>
      <c r="C8786" s="405" t="s">
        <v>96</v>
      </c>
      <c r="D8786" s="384">
        <v>2014</v>
      </c>
      <c r="E8786">
        <v>0.14000000000000001</v>
      </c>
      <c r="F8786">
        <v>1.13042</v>
      </c>
      <c r="G8786" s="384">
        <v>0</v>
      </c>
      <c r="H8786">
        <v>0</v>
      </c>
    </row>
    <row r="8787" spans="1:10">
      <c r="A8787">
        <v>8771</v>
      </c>
      <c r="B8787" s="612">
        <v>43993.790277777778</v>
      </c>
      <c r="C8787" s="405" t="s">
        <v>2110</v>
      </c>
      <c r="D8787" s="384">
        <v>2014</v>
      </c>
      <c r="E8787">
        <v>0.14000000000000001</v>
      </c>
      <c r="F8787">
        <v>1.13042</v>
      </c>
      <c r="G8787" s="384">
        <v>0</v>
      </c>
      <c r="H8787">
        <v>1.1340300000000001</v>
      </c>
    </row>
    <row r="8788" spans="1:10">
      <c r="A8788">
        <v>8787</v>
      </c>
      <c r="B8788" s="612">
        <v>43994.007638888892</v>
      </c>
      <c r="C8788" s="405" t="s">
        <v>2110</v>
      </c>
      <c r="D8788" s="384">
        <v>2014</v>
      </c>
      <c r="E8788">
        <v>0.14000000000000001</v>
      </c>
      <c r="F8788">
        <v>1.13042</v>
      </c>
      <c r="G8788" s="384">
        <v>0</v>
      </c>
      <c r="H8788">
        <v>1.13235</v>
      </c>
    </row>
    <row r="8789" spans="1:10">
      <c r="A8789">
        <v>8804</v>
      </c>
      <c r="B8789" s="612">
        <v>43994.333333333336</v>
      </c>
      <c r="C8789" s="405" t="s">
        <v>2054</v>
      </c>
      <c r="D8789" s="384">
        <v>2014</v>
      </c>
      <c r="E8789">
        <v>0.14000000000000001</v>
      </c>
      <c r="F8789">
        <v>1.13235</v>
      </c>
      <c r="G8789" s="384">
        <v>0</v>
      </c>
      <c r="H8789">
        <v>1.13235</v>
      </c>
      <c r="I8789">
        <v>26.46</v>
      </c>
      <c r="J8789" s="384">
        <v>35554.550000000003</v>
      </c>
    </row>
    <row r="8790" spans="1:10">
      <c r="A8790">
        <v>8777</v>
      </c>
      <c r="B8790" s="612">
        <v>43993.793055555558</v>
      </c>
      <c r="C8790" s="405" t="s">
        <v>97</v>
      </c>
      <c r="D8790" s="384">
        <v>2015</v>
      </c>
      <c r="E8790">
        <v>0.02</v>
      </c>
      <c r="F8790">
        <v>1.1306099999999999</v>
      </c>
      <c r="G8790" s="384">
        <v>0</v>
      </c>
      <c r="H8790">
        <v>0</v>
      </c>
    </row>
    <row r="8791" spans="1:10">
      <c r="A8791">
        <v>8778</v>
      </c>
      <c r="B8791" s="612">
        <v>43993.793055555558</v>
      </c>
      <c r="C8791" s="405" t="s">
        <v>2110</v>
      </c>
      <c r="D8791" s="384">
        <v>2015</v>
      </c>
      <c r="E8791">
        <v>0.02</v>
      </c>
      <c r="F8791">
        <v>1.1306099999999999</v>
      </c>
      <c r="G8791" s="384">
        <v>0</v>
      </c>
      <c r="H8791">
        <v>1.12961</v>
      </c>
    </row>
    <row r="8792" spans="1:10">
      <c r="A8792">
        <v>8779</v>
      </c>
      <c r="B8792" s="612">
        <v>43993.807638888888</v>
      </c>
      <c r="C8792" s="405" t="s">
        <v>2054</v>
      </c>
      <c r="D8792" s="384">
        <v>2015</v>
      </c>
      <c r="E8792">
        <v>0.02</v>
      </c>
      <c r="F8792">
        <v>1.12961</v>
      </c>
      <c r="G8792" s="384">
        <v>0</v>
      </c>
      <c r="H8792">
        <v>1.12961</v>
      </c>
      <c r="I8792">
        <v>2</v>
      </c>
      <c r="J8792" s="384">
        <v>35568.1</v>
      </c>
    </row>
    <row r="8793" spans="1:10">
      <c r="A8793">
        <v>8780</v>
      </c>
      <c r="B8793" s="612">
        <v>43993.811805555553</v>
      </c>
      <c r="C8793" s="405" t="s">
        <v>97</v>
      </c>
      <c r="D8793" s="384">
        <v>2016</v>
      </c>
      <c r="E8793">
        <v>0.02</v>
      </c>
      <c r="F8793">
        <v>1.1299300000000001</v>
      </c>
      <c r="G8793" s="384">
        <v>0</v>
      </c>
      <c r="H8793">
        <v>0</v>
      </c>
    </row>
    <row r="8794" spans="1:10">
      <c r="A8794">
        <v>8781</v>
      </c>
      <c r="B8794" s="612">
        <v>43993.811805555553</v>
      </c>
      <c r="C8794" s="405" t="s">
        <v>2110</v>
      </c>
      <c r="D8794" s="384">
        <v>2016</v>
      </c>
      <c r="E8794">
        <v>0.02</v>
      </c>
      <c r="F8794">
        <v>1.1299300000000001</v>
      </c>
      <c r="G8794" s="384">
        <v>0</v>
      </c>
      <c r="H8794">
        <v>1.12893</v>
      </c>
    </row>
    <row r="8795" spans="1:10">
      <c r="A8795">
        <v>8782</v>
      </c>
      <c r="B8795" s="612">
        <v>43993.936111111114</v>
      </c>
      <c r="C8795" s="405" t="s">
        <v>2054</v>
      </c>
      <c r="D8795" s="384">
        <v>2016</v>
      </c>
      <c r="E8795">
        <v>0.02</v>
      </c>
      <c r="F8795">
        <v>1.12893</v>
      </c>
      <c r="G8795" s="384">
        <v>0</v>
      </c>
      <c r="H8795">
        <v>1.12893</v>
      </c>
      <c r="I8795">
        <v>2</v>
      </c>
      <c r="J8795" s="384">
        <v>35570.1</v>
      </c>
    </row>
    <row r="8796" spans="1:10">
      <c r="A8796">
        <v>8783</v>
      </c>
      <c r="B8796" s="612">
        <v>43993.938888888886</v>
      </c>
      <c r="C8796" s="405" t="s">
        <v>97</v>
      </c>
      <c r="D8796" s="384">
        <v>2017</v>
      </c>
      <c r="E8796">
        <v>0.02</v>
      </c>
      <c r="F8796">
        <v>1.12914</v>
      </c>
      <c r="G8796" s="384">
        <v>0</v>
      </c>
      <c r="H8796">
        <v>0</v>
      </c>
    </row>
    <row r="8797" spans="1:10">
      <c r="A8797">
        <v>8784</v>
      </c>
      <c r="B8797" s="612">
        <v>43993.938888888886</v>
      </c>
      <c r="C8797" s="405" t="s">
        <v>2110</v>
      </c>
      <c r="D8797" s="384">
        <v>2017</v>
      </c>
      <c r="E8797">
        <v>0.02</v>
      </c>
      <c r="F8797">
        <v>1.12914</v>
      </c>
      <c r="G8797" s="384">
        <v>0</v>
      </c>
      <c r="H8797">
        <v>1.1281399999999999</v>
      </c>
    </row>
    <row r="8798" spans="1:10">
      <c r="A8798">
        <v>8793</v>
      </c>
      <c r="B8798" s="612">
        <v>43994.041666666664</v>
      </c>
      <c r="C8798" s="405" t="s">
        <v>2054</v>
      </c>
      <c r="D8798" s="384">
        <v>2017</v>
      </c>
      <c r="E8798">
        <v>0.02</v>
      </c>
      <c r="F8798">
        <v>1.1281399999999999</v>
      </c>
      <c r="G8798" s="384">
        <v>0</v>
      </c>
      <c r="H8798">
        <v>1.1281399999999999</v>
      </c>
      <c r="I8798">
        <v>2.02</v>
      </c>
      <c r="J8798" s="384">
        <v>35572.120000000003</v>
      </c>
    </row>
    <row r="8799" spans="1:10">
      <c r="A8799">
        <v>8785</v>
      </c>
      <c r="B8799" s="612">
        <v>43994.007638888892</v>
      </c>
      <c r="C8799" s="405" t="s">
        <v>96</v>
      </c>
      <c r="D8799" s="384">
        <v>2018</v>
      </c>
      <c r="E8799">
        <v>0.23</v>
      </c>
      <c r="F8799">
        <v>1.12842</v>
      </c>
      <c r="G8799" s="384">
        <v>0</v>
      </c>
      <c r="H8799">
        <v>0</v>
      </c>
    </row>
    <row r="8800" spans="1:10">
      <c r="A8800">
        <v>8786</v>
      </c>
      <c r="B8800" s="612">
        <v>43994.007638888892</v>
      </c>
      <c r="C8800" s="405" t="s">
        <v>2110</v>
      </c>
      <c r="D8800" s="384">
        <v>2018</v>
      </c>
      <c r="E8800">
        <v>0.23</v>
      </c>
      <c r="F8800">
        <v>1.12842</v>
      </c>
      <c r="G8800" s="384">
        <v>0</v>
      </c>
      <c r="H8800">
        <v>1.13235</v>
      </c>
    </row>
    <row r="8801" spans="1:10">
      <c r="A8801">
        <v>8805</v>
      </c>
      <c r="B8801" s="612">
        <v>43994.333333333336</v>
      </c>
      <c r="C8801" s="405" t="s">
        <v>2054</v>
      </c>
      <c r="D8801" s="384">
        <v>2018</v>
      </c>
      <c r="E8801">
        <v>0.23</v>
      </c>
      <c r="F8801">
        <v>1.13235</v>
      </c>
      <c r="G8801" s="384">
        <v>0</v>
      </c>
      <c r="H8801">
        <v>1.13235</v>
      </c>
      <c r="I8801">
        <v>90.39</v>
      </c>
      <c r="J8801" s="384">
        <v>35644.94</v>
      </c>
    </row>
    <row r="8802" spans="1:10">
      <c r="A8802">
        <v>8794</v>
      </c>
      <c r="B8802" s="612">
        <v>43994.236111111109</v>
      </c>
      <c r="C8802" s="405" t="s">
        <v>97</v>
      </c>
      <c r="D8802" s="384">
        <v>2019</v>
      </c>
      <c r="E8802">
        <v>0.02</v>
      </c>
      <c r="F8802">
        <v>1.1304799999999999</v>
      </c>
      <c r="G8802" s="384">
        <v>0</v>
      </c>
      <c r="H8802">
        <v>0</v>
      </c>
    </row>
    <row r="8803" spans="1:10">
      <c r="A8803">
        <v>8795</v>
      </c>
      <c r="B8803" s="612">
        <v>43994.236111111109</v>
      </c>
      <c r="C8803" s="405" t="s">
        <v>2110</v>
      </c>
      <c r="D8803" s="384">
        <v>2019</v>
      </c>
      <c r="E8803">
        <v>0.02</v>
      </c>
      <c r="F8803">
        <v>1.1304799999999999</v>
      </c>
      <c r="G8803" s="384">
        <v>0</v>
      </c>
      <c r="H8803">
        <v>1.12948</v>
      </c>
    </row>
    <row r="8804" spans="1:10">
      <c r="A8804">
        <v>8798</v>
      </c>
      <c r="B8804" s="612">
        <v>43994.332638888889</v>
      </c>
      <c r="C8804" s="405" t="s">
        <v>2110</v>
      </c>
      <c r="D8804" s="384">
        <v>2019</v>
      </c>
      <c r="E8804">
        <v>0.02</v>
      </c>
      <c r="F8804">
        <v>1.1304799999999999</v>
      </c>
      <c r="G8804" s="384">
        <v>0</v>
      </c>
      <c r="H8804">
        <v>1.13029</v>
      </c>
    </row>
    <row r="8805" spans="1:10">
      <c r="A8805">
        <v>8809</v>
      </c>
      <c r="B8805" s="612">
        <v>43994.359722222223</v>
      </c>
      <c r="C8805" s="405" t="s">
        <v>2110</v>
      </c>
      <c r="D8805" s="384">
        <v>2019</v>
      </c>
      <c r="E8805">
        <v>0.02</v>
      </c>
      <c r="F8805">
        <v>1.1304799999999999</v>
      </c>
      <c r="G8805" s="384">
        <v>0</v>
      </c>
      <c r="H8805">
        <v>1.1313200000000001</v>
      </c>
    </row>
    <row r="8806" spans="1:10">
      <c r="A8806">
        <v>8812</v>
      </c>
      <c r="B8806" s="612">
        <v>43994.388194444444</v>
      </c>
      <c r="C8806" s="405" t="s">
        <v>2054</v>
      </c>
      <c r="D8806" s="384">
        <v>2019</v>
      </c>
      <c r="E8806">
        <v>0.02</v>
      </c>
      <c r="F8806">
        <v>1.1313200000000001</v>
      </c>
      <c r="G8806" s="384">
        <v>0</v>
      </c>
      <c r="H8806">
        <v>1.1313200000000001</v>
      </c>
      <c r="I8806">
        <v>-1.68</v>
      </c>
      <c r="J8806" s="384">
        <v>35643.26</v>
      </c>
    </row>
    <row r="8807" spans="1:10">
      <c r="A8807">
        <v>8796</v>
      </c>
      <c r="B8807" s="612">
        <v>43994.332638888889</v>
      </c>
      <c r="C8807" s="405" t="s">
        <v>97</v>
      </c>
      <c r="D8807" s="384">
        <v>2020</v>
      </c>
      <c r="E8807">
        <v>0.02</v>
      </c>
      <c r="F8807">
        <v>1.13209</v>
      </c>
      <c r="G8807" s="384">
        <v>0</v>
      </c>
      <c r="H8807">
        <v>0</v>
      </c>
    </row>
    <row r="8808" spans="1:10">
      <c r="A8808">
        <v>8797</v>
      </c>
      <c r="B8808" s="612">
        <v>43994.332638888889</v>
      </c>
      <c r="C8808" s="405" t="s">
        <v>2110</v>
      </c>
      <c r="D8808" s="384">
        <v>2020</v>
      </c>
      <c r="E8808">
        <v>0.02</v>
      </c>
      <c r="F8808">
        <v>1.13209</v>
      </c>
      <c r="G8808" s="384">
        <v>0</v>
      </c>
      <c r="H8808">
        <v>1.13029</v>
      </c>
    </row>
    <row r="8809" spans="1:10">
      <c r="A8809">
        <v>8808</v>
      </c>
      <c r="B8809" s="612">
        <v>43994.359722222223</v>
      </c>
      <c r="C8809" s="405" t="s">
        <v>2110</v>
      </c>
      <c r="D8809" s="384">
        <v>2020</v>
      </c>
      <c r="E8809">
        <v>0.02</v>
      </c>
      <c r="F8809">
        <v>1.13209</v>
      </c>
      <c r="G8809" s="384">
        <v>0</v>
      </c>
      <c r="H8809">
        <v>1.1313200000000001</v>
      </c>
    </row>
    <row r="8810" spans="1:10">
      <c r="A8810">
        <v>8813</v>
      </c>
      <c r="B8810" s="612">
        <v>43994.388194444444</v>
      </c>
      <c r="C8810" s="405" t="s">
        <v>2054</v>
      </c>
      <c r="D8810" s="384">
        <v>2020</v>
      </c>
      <c r="E8810">
        <v>0.02</v>
      </c>
      <c r="F8810">
        <v>1.1313200000000001</v>
      </c>
      <c r="G8810" s="384">
        <v>0</v>
      </c>
      <c r="H8810">
        <v>1.1313200000000001</v>
      </c>
      <c r="I8810">
        <v>1.54</v>
      </c>
      <c r="J8810" s="384">
        <v>35644.800000000003</v>
      </c>
    </row>
    <row r="8811" spans="1:10">
      <c r="A8811">
        <v>8806</v>
      </c>
      <c r="B8811" s="612">
        <v>43994.359722222223</v>
      </c>
      <c r="C8811" s="405" t="s">
        <v>97</v>
      </c>
      <c r="D8811" s="384">
        <v>2021</v>
      </c>
      <c r="E8811">
        <v>0.03</v>
      </c>
      <c r="F8811">
        <v>1.1336900000000001</v>
      </c>
      <c r="G8811" s="384">
        <v>0</v>
      </c>
      <c r="H8811">
        <v>0</v>
      </c>
    </row>
    <row r="8812" spans="1:10">
      <c r="A8812">
        <v>8807</v>
      </c>
      <c r="B8812" s="612">
        <v>43994.359722222223</v>
      </c>
      <c r="C8812" s="405" t="s">
        <v>2110</v>
      </c>
      <c r="D8812" s="384">
        <v>2021</v>
      </c>
      <c r="E8812">
        <v>0.03</v>
      </c>
      <c r="F8812">
        <v>1.1336900000000001</v>
      </c>
      <c r="G8812" s="384">
        <v>0</v>
      </c>
      <c r="H8812">
        <v>1.1313200000000001</v>
      </c>
    </row>
    <row r="8813" spans="1:10">
      <c r="A8813">
        <v>8814</v>
      </c>
      <c r="B8813" s="612">
        <v>43994.388194444444</v>
      </c>
      <c r="C8813" s="405" t="s">
        <v>2054</v>
      </c>
      <c r="D8813" s="384">
        <v>2021</v>
      </c>
      <c r="E8813">
        <v>0.03</v>
      </c>
      <c r="F8813">
        <v>1.1313200000000001</v>
      </c>
      <c r="G8813" s="384">
        <v>0</v>
      </c>
      <c r="H8813">
        <v>1.1313200000000001</v>
      </c>
      <c r="I8813">
        <v>7.11</v>
      </c>
      <c r="J8813" s="384">
        <v>35651.910000000003</v>
      </c>
    </row>
    <row r="8814" spans="1:10">
      <c r="A8814">
        <v>8810</v>
      </c>
      <c r="B8814" s="612">
        <v>43994.372916666667</v>
      </c>
      <c r="C8814" s="405" t="s">
        <v>96</v>
      </c>
      <c r="D8814" s="384">
        <v>2022</v>
      </c>
      <c r="E8814">
        <v>0.02</v>
      </c>
      <c r="F8814">
        <v>1.1328800000000001</v>
      </c>
      <c r="G8814" s="384">
        <v>0</v>
      </c>
      <c r="H8814">
        <v>0</v>
      </c>
    </row>
    <row r="8815" spans="1:10">
      <c r="A8815">
        <v>8811</v>
      </c>
      <c r="B8815" s="612">
        <v>43994.372916666667</v>
      </c>
      <c r="C8815" s="405" t="s">
        <v>2110</v>
      </c>
      <c r="D8815" s="384">
        <v>2022</v>
      </c>
      <c r="E8815">
        <v>0.02</v>
      </c>
      <c r="F8815">
        <v>1.1328800000000001</v>
      </c>
      <c r="G8815" s="384">
        <v>0</v>
      </c>
      <c r="H8815">
        <v>1.13388</v>
      </c>
    </row>
    <row r="8816" spans="1:10">
      <c r="A8816">
        <v>8819</v>
      </c>
      <c r="B8816" s="612">
        <v>43994.401388888888</v>
      </c>
      <c r="C8816" s="405" t="s">
        <v>2110</v>
      </c>
      <c r="D8816" s="384">
        <v>2022</v>
      </c>
      <c r="E8816">
        <v>0.02</v>
      </c>
      <c r="F8816">
        <v>1.1328800000000001</v>
      </c>
      <c r="G8816" s="384">
        <v>0</v>
      </c>
      <c r="H8816">
        <v>1.1330800000000001</v>
      </c>
    </row>
    <row r="8817" spans="1:10">
      <c r="A8817">
        <v>8824</v>
      </c>
      <c r="B8817" s="612">
        <v>43994.459722222222</v>
      </c>
      <c r="C8817" s="405" t="s">
        <v>2110</v>
      </c>
      <c r="D8817" s="384">
        <v>2022</v>
      </c>
      <c r="E8817">
        <v>0.02</v>
      </c>
      <c r="F8817">
        <v>1.1328800000000001</v>
      </c>
      <c r="G8817" s="384">
        <v>0</v>
      </c>
      <c r="H8817">
        <v>1.1320399999999999</v>
      </c>
    </row>
    <row r="8818" spans="1:10">
      <c r="A8818">
        <v>8837</v>
      </c>
      <c r="B8818" s="612">
        <v>43994.570833333331</v>
      </c>
      <c r="C8818" s="405" t="s">
        <v>2054</v>
      </c>
      <c r="D8818" s="384">
        <v>2022</v>
      </c>
      <c r="E8818">
        <v>0.02</v>
      </c>
      <c r="F8818">
        <v>1.1320399999999999</v>
      </c>
      <c r="G8818" s="384">
        <v>0</v>
      </c>
      <c r="H8818">
        <v>1.1320399999999999</v>
      </c>
      <c r="I8818">
        <v>-1.68</v>
      </c>
      <c r="J8818" s="384">
        <v>35658.230000000003</v>
      </c>
    </row>
    <row r="8819" spans="1:10">
      <c r="A8819">
        <v>8815</v>
      </c>
      <c r="B8819" s="612">
        <v>43994.390972222223</v>
      </c>
      <c r="C8819" s="405" t="s">
        <v>97</v>
      </c>
      <c r="D8819" s="384">
        <v>2023</v>
      </c>
      <c r="E8819">
        <v>0.02</v>
      </c>
      <c r="F8819">
        <v>1.1316299999999999</v>
      </c>
      <c r="G8819" s="384">
        <v>0</v>
      </c>
      <c r="H8819">
        <v>0</v>
      </c>
    </row>
    <row r="8820" spans="1:10">
      <c r="A8820">
        <v>8816</v>
      </c>
      <c r="B8820" s="612">
        <v>43994.390972222223</v>
      </c>
      <c r="C8820" s="405" t="s">
        <v>2110</v>
      </c>
      <c r="D8820" s="384">
        <v>2023</v>
      </c>
      <c r="E8820">
        <v>0.02</v>
      </c>
      <c r="F8820">
        <v>1.1316299999999999</v>
      </c>
      <c r="G8820" s="384">
        <v>0</v>
      </c>
      <c r="H8820">
        <v>1.13063</v>
      </c>
    </row>
    <row r="8821" spans="1:10">
      <c r="A8821">
        <v>8820</v>
      </c>
      <c r="B8821" s="612">
        <v>43994.45</v>
      </c>
      <c r="C8821" s="405" t="s">
        <v>2054</v>
      </c>
      <c r="D8821" s="384">
        <v>2023</v>
      </c>
      <c r="E8821">
        <v>0.02</v>
      </c>
      <c r="F8821">
        <v>1.13063</v>
      </c>
      <c r="G8821" s="384">
        <v>0</v>
      </c>
      <c r="H8821">
        <v>1.13063</v>
      </c>
      <c r="I8821">
        <v>2</v>
      </c>
      <c r="J8821" s="384">
        <v>35653.910000000003</v>
      </c>
    </row>
    <row r="8822" spans="1:10">
      <c r="A8822">
        <v>8817</v>
      </c>
      <c r="B8822" s="612">
        <v>43994.401388888888</v>
      </c>
      <c r="C8822" s="405" t="s">
        <v>96</v>
      </c>
      <c r="D8822" s="384">
        <v>2024</v>
      </c>
      <c r="E8822">
        <v>0.02</v>
      </c>
      <c r="F8822">
        <v>1.13127</v>
      </c>
      <c r="G8822" s="384">
        <v>0</v>
      </c>
      <c r="H8822">
        <v>0</v>
      </c>
    </row>
    <row r="8823" spans="1:10">
      <c r="A8823">
        <v>8818</v>
      </c>
      <c r="B8823" s="612">
        <v>43994.401388888888</v>
      </c>
      <c r="C8823" s="405" t="s">
        <v>2110</v>
      </c>
      <c r="D8823" s="384">
        <v>2024</v>
      </c>
      <c r="E8823">
        <v>0.02</v>
      </c>
      <c r="F8823">
        <v>1.13127</v>
      </c>
      <c r="G8823" s="384">
        <v>0</v>
      </c>
      <c r="H8823">
        <v>1.1330800000000001</v>
      </c>
    </row>
    <row r="8824" spans="1:10">
      <c r="A8824">
        <v>8823</v>
      </c>
      <c r="B8824" s="612">
        <v>43994.459722222222</v>
      </c>
      <c r="C8824" s="405" t="s">
        <v>2110</v>
      </c>
      <c r="D8824" s="384">
        <v>2024</v>
      </c>
      <c r="E8824">
        <v>0.02</v>
      </c>
      <c r="F8824">
        <v>1.13127</v>
      </c>
      <c r="G8824" s="384">
        <v>0</v>
      </c>
      <c r="H8824">
        <v>1.1320399999999999</v>
      </c>
    </row>
    <row r="8825" spans="1:10">
      <c r="A8825">
        <v>8838</v>
      </c>
      <c r="B8825" s="612">
        <v>43994.570833333331</v>
      </c>
      <c r="C8825" s="405" t="s">
        <v>2054</v>
      </c>
      <c r="D8825" s="384">
        <v>2024</v>
      </c>
      <c r="E8825">
        <v>0.02</v>
      </c>
      <c r="F8825">
        <v>1.1320399999999999</v>
      </c>
      <c r="G8825" s="384">
        <v>0</v>
      </c>
      <c r="H8825">
        <v>1.1320399999999999</v>
      </c>
      <c r="I8825">
        <v>1.54</v>
      </c>
      <c r="J8825" s="384">
        <v>35659.769999999997</v>
      </c>
    </row>
    <row r="8826" spans="1:10">
      <c r="A8826">
        <v>8821</v>
      </c>
      <c r="B8826" s="612">
        <v>43994.459722222222</v>
      </c>
      <c r="C8826" s="405" t="s">
        <v>96</v>
      </c>
      <c r="D8826" s="384">
        <v>2025</v>
      </c>
      <c r="E8826">
        <v>0.03</v>
      </c>
      <c r="F8826">
        <v>1.1296600000000001</v>
      </c>
      <c r="G8826" s="384">
        <v>0</v>
      </c>
      <c r="H8826">
        <v>0</v>
      </c>
    </row>
    <row r="8827" spans="1:10">
      <c r="A8827">
        <v>8822</v>
      </c>
      <c r="B8827" s="612">
        <v>43994.459722222222</v>
      </c>
      <c r="C8827" s="405" t="s">
        <v>2110</v>
      </c>
      <c r="D8827" s="384">
        <v>2025</v>
      </c>
      <c r="E8827">
        <v>0.03</v>
      </c>
      <c r="F8827">
        <v>1.1296600000000001</v>
      </c>
      <c r="G8827" s="384">
        <v>0</v>
      </c>
      <c r="H8827">
        <v>1.1320399999999999</v>
      </c>
    </row>
    <row r="8828" spans="1:10">
      <c r="A8828">
        <v>8839</v>
      </c>
      <c r="B8828" s="612">
        <v>43994.570833333331</v>
      </c>
      <c r="C8828" s="405" t="s">
        <v>2054</v>
      </c>
      <c r="D8828" s="384">
        <v>2025</v>
      </c>
      <c r="E8828">
        <v>0.03</v>
      </c>
      <c r="F8828">
        <v>1.1320399999999999</v>
      </c>
      <c r="G8828" s="384">
        <v>0</v>
      </c>
      <c r="H8828">
        <v>1.1320399999999999</v>
      </c>
      <c r="I8828">
        <v>7.14</v>
      </c>
      <c r="J8828" s="384">
        <v>35666.910000000003</v>
      </c>
    </row>
    <row r="8829" spans="1:10">
      <c r="A8829">
        <v>8825</v>
      </c>
      <c r="B8829" s="612">
        <v>43994.470833333333</v>
      </c>
      <c r="C8829" s="405" t="s">
        <v>97</v>
      </c>
      <c r="D8829" s="384">
        <v>2026</v>
      </c>
      <c r="E8829">
        <v>0.02</v>
      </c>
      <c r="F8829">
        <v>1.1301699999999999</v>
      </c>
      <c r="G8829" s="384">
        <v>0</v>
      </c>
      <c r="H8829">
        <v>0</v>
      </c>
    </row>
    <row r="8830" spans="1:10">
      <c r="A8830">
        <v>8826</v>
      </c>
      <c r="B8830" s="612">
        <v>43994.470833333333</v>
      </c>
      <c r="C8830" s="405" t="s">
        <v>2110</v>
      </c>
      <c r="D8830" s="384">
        <v>2026</v>
      </c>
      <c r="E8830">
        <v>0.02</v>
      </c>
      <c r="F8830">
        <v>1.1301699999999999</v>
      </c>
      <c r="G8830" s="384">
        <v>0</v>
      </c>
      <c r="H8830">
        <v>1.12917</v>
      </c>
    </row>
    <row r="8831" spans="1:10">
      <c r="A8831">
        <v>8829</v>
      </c>
      <c r="B8831" s="612">
        <v>43994.48541666667</v>
      </c>
      <c r="C8831" s="405" t="s">
        <v>2110</v>
      </c>
      <c r="D8831" s="384">
        <v>2026</v>
      </c>
      <c r="E8831">
        <v>0.02</v>
      </c>
      <c r="F8831">
        <v>1.1301699999999999</v>
      </c>
      <c r="G8831" s="384">
        <v>0</v>
      </c>
      <c r="H8831">
        <v>1.1299699999999999</v>
      </c>
    </row>
    <row r="8832" spans="1:10">
      <c r="A8832">
        <v>8830</v>
      </c>
      <c r="B8832" s="612">
        <v>43994.523611111108</v>
      </c>
      <c r="C8832" s="405" t="s">
        <v>2054</v>
      </c>
      <c r="D8832" s="384">
        <v>2026</v>
      </c>
      <c r="E8832">
        <v>0.02</v>
      </c>
      <c r="F8832">
        <v>1.1299699999999999</v>
      </c>
      <c r="G8832" s="384">
        <v>0</v>
      </c>
      <c r="H8832">
        <v>1.1299699999999999</v>
      </c>
      <c r="I8832">
        <v>0.4</v>
      </c>
      <c r="J8832" s="384">
        <v>35654.31</v>
      </c>
    </row>
    <row r="8833" spans="1:10">
      <c r="A8833">
        <v>8827</v>
      </c>
      <c r="B8833" s="612">
        <v>43994.48541666667</v>
      </c>
      <c r="C8833" s="405" t="s">
        <v>97</v>
      </c>
      <c r="D8833" s="384">
        <v>2027</v>
      </c>
      <c r="E8833">
        <v>0.02</v>
      </c>
      <c r="F8833">
        <v>1.1317699999999999</v>
      </c>
      <c r="G8833" s="384">
        <v>0</v>
      </c>
      <c r="H8833">
        <v>0</v>
      </c>
    </row>
    <row r="8834" spans="1:10">
      <c r="A8834">
        <v>8828</v>
      </c>
      <c r="B8834" s="612">
        <v>43994.48541666667</v>
      </c>
      <c r="C8834" s="405" t="s">
        <v>2110</v>
      </c>
      <c r="D8834" s="384">
        <v>2027</v>
      </c>
      <c r="E8834">
        <v>0.02</v>
      </c>
      <c r="F8834">
        <v>1.1317699999999999</v>
      </c>
      <c r="G8834" s="384">
        <v>0</v>
      </c>
      <c r="H8834">
        <v>1.1299699999999999</v>
      </c>
    </row>
    <row r="8835" spans="1:10">
      <c r="A8835">
        <v>8831</v>
      </c>
      <c r="B8835" s="612">
        <v>43994.523611111108</v>
      </c>
      <c r="C8835" s="405" t="s">
        <v>2054</v>
      </c>
      <c r="D8835" s="384">
        <v>2027</v>
      </c>
      <c r="E8835">
        <v>0.02</v>
      </c>
      <c r="F8835">
        <v>1.1299699999999999</v>
      </c>
      <c r="G8835" s="384">
        <v>0</v>
      </c>
      <c r="H8835">
        <v>1.1299699999999999</v>
      </c>
      <c r="I8835">
        <v>3.6</v>
      </c>
      <c r="J8835" s="384">
        <v>35657.910000000003</v>
      </c>
    </row>
    <row r="8836" spans="1:10">
      <c r="A8836">
        <v>8832</v>
      </c>
      <c r="B8836" s="612">
        <v>43994.527083333334</v>
      </c>
      <c r="C8836" s="405" t="s">
        <v>97</v>
      </c>
      <c r="D8836" s="384">
        <v>2028</v>
      </c>
      <c r="E8836">
        <v>0.02</v>
      </c>
      <c r="F8836">
        <v>1.13053</v>
      </c>
      <c r="G8836" s="384">
        <v>0</v>
      </c>
      <c r="H8836">
        <v>0</v>
      </c>
    </row>
    <row r="8837" spans="1:10">
      <c r="A8837">
        <v>8833</v>
      </c>
      <c r="B8837" s="612">
        <v>43994.527083333334</v>
      </c>
      <c r="C8837" s="405" t="s">
        <v>2110</v>
      </c>
      <c r="D8837" s="384">
        <v>2028</v>
      </c>
      <c r="E8837">
        <v>0.02</v>
      </c>
      <c r="F8837">
        <v>1.13053</v>
      </c>
      <c r="G8837" s="384">
        <v>0</v>
      </c>
      <c r="H8837">
        <v>1.1295299999999999</v>
      </c>
    </row>
    <row r="8838" spans="1:10">
      <c r="A8838">
        <v>8834</v>
      </c>
      <c r="B8838" s="612">
        <v>43994.54583333333</v>
      </c>
      <c r="C8838" s="405" t="s">
        <v>2054</v>
      </c>
      <c r="D8838" s="384">
        <v>2028</v>
      </c>
      <c r="E8838">
        <v>0.02</v>
      </c>
      <c r="F8838">
        <v>1.1295299999999999</v>
      </c>
      <c r="G8838" s="384">
        <v>0</v>
      </c>
      <c r="H8838">
        <v>1.1295299999999999</v>
      </c>
      <c r="I8838">
        <v>2</v>
      </c>
      <c r="J8838" s="384">
        <v>35659.910000000003</v>
      </c>
    </row>
    <row r="8839" spans="1:10">
      <c r="A8839">
        <v>8835</v>
      </c>
      <c r="B8839" s="612">
        <v>43994.556250000001</v>
      </c>
      <c r="C8839" s="405" t="s">
        <v>97</v>
      </c>
      <c r="D8839" s="384">
        <v>2029</v>
      </c>
      <c r="E8839">
        <v>0.02</v>
      </c>
      <c r="F8839">
        <v>1.1306799999999999</v>
      </c>
      <c r="G8839" s="384">
        <v>0</v>
      </c>
      <c r="H8839">
        <v>0</v>
      </c>
    </row>
    <row r="8840" spans="1:10">
      <c r="A8840">
        <v>8836</v>
      </c>
      <c r="B8840" s="612">
        <v>43994.556250000001</v>
      </c>
      <c r="C8840" s="405" t="s">
        <v>2110</v>
      </c>
      <c r="D8840" s="384">
        <v>2029</v>
      </c>
      <c r="E8840">
        <v>0.02</v>
      </c>
      <c r="F8840">
        <v>1.1306799999999999</v>
      </c>
      <c r="G8840" s="384">
        <v>0</v>
      </c>
      <c r="H8840">
        <v>1.12968</v>
      </c>
    </row>
    <row r="8841" spans="1:10">
      <c r="A8841">
        <v>8842</v>
      </c>
      <c r="B8841" s="612">
        <v>43994.571527777778</v>
      </c>
      <c r="C8841" s="405" t="s">
        <v>2110</v>
      </c>
      <c r="D8841" s="384">
        <v>2029</v>
      </c>
      <c r="E8841">
        <v>0.02</v>
      </c>
      <c r="F8841">
        <v>1.1306799999999999</v>
      </c>
      <c r="G8841" s="384">
        <v>0</v>
      </c>
      <c r="H8841">
        <v>1.1304799999999999</v>
      </c>
    </row>
    <row r="8842" spans="1:10">
      <c r="A8842">
        <v>8845</v>
      </c>
      <c r="B8842" s="612">
        <v>43994.581944444442</v>
      </c>
      <c r="C8842" s="405" t="s">
        <v>2054</v>
      </c>
      <c r="D8842" s="384">
        <v>2029</v>
      </c>
      <c r="E8842">
        <v>0.02</v>
      </c>
      <c r="F8842">
        <v>1.1304799999999999</v>
      </c>
      <c r="G8842" s="384">
        <v>0</v>
      </c>
      <c r="H8842">
        <v>1.1304799999999999</v>
      </c>
      <c r="I8842">
        <v>0.4</v>
      </c>
      <c r="J8842" s="384">
        <v>35667.31</v>
      </c>
    </row>
    <row r="8843" spans="1:10">
      <c r="A8843">
        <v>8840</v>
      </c>
      <c r="B8843" s="612">
        <v>43994.571527777778</v>
      </c>
      <c r="C8843" s="405" t="s">
        <v>97</v>
      </c>
      <c r="D8843" s="384">
        <v>2030</v>
      </c>
      <c r="E8843">
        <v>0.02</v>
      </c>
      <c r="F8843">
        <v>1.13228</v>
      </c>
      <c r="G8843" s="384">
        <v>0</v>
      </c>
      <c r="H8843">
        <v>0</v>
      </c>
    </row>
    <row r="8844" spans="1:10">
      <c r="A8844">
        <v>8841</v>
      </c>
      <c r="B8844" s="612">
        <v>43994.571527777778</v>
      </c>
      <c r="C8844" s="405" t="s">
        <v>2110</v>
      </c>
      <c r="D8844" s="384">
        <v>2030</v>
      </c>
      <c r="E8844">
        <v>0.02</v>
      </c>
      <c r="F8844">
        <v>1.13228</v>
      </c>
      <c r="G8844" s="384">
        <v>0</v>
      </c>
      <c r="H8844">
        <v>1.1304799999999999</v>
      </c>
    </row>
    <row r="8845" spans="1:10">
      <c r="A8845">
        <v>8846</v>
      </c>
      <c r="B8845" s="612">
        <v>43994.581944444442</v>
      </c>
      <c r="C8845" s="405" t="s">
        <v>2054</v>
      </c>
      <c r="D8845" s="384">
        <v>2030</v>
      </c>
      <c r="E8845">
        <v>0.02</v>
      </c>
      <c r="F8845">
        <v>1.1304799999999999</v>
      </c>
      <c r="G8845" s="384">
        <v>0</v>
      </c>
      <c r="H8845">
        <v>1.1304799999999999</v>
      </c>
      <c r="I8845">
        <v>3.6</v>
      </c>
      <c r="J8845" s="384">
        <v>35670.910000000003</v>
      </c>
    </row>
    <row r="8846" spans="1:10">
      <c r="A8846">
        <v>8843</v>
      </c>
      <c r="B8846" s="612">
        <v>43994.576388888891</v>
      </c>
      <c r="C8846" s="405" t="s">
        <v>96</v>
      </c>
      <c r="D8846" s="384">
        <v>2031</v>
      </c>
      <c r="E8846">
        <v>0.02</v>
      </c>
      <c r="F8846">
        <v>1.13171</v>
      </c>
      <c r="G8846" s="384">
        <v>0</v>
      </c>
      <c r="H8846">
        <v>0</v>
      </c>
    </row>
    <row r="8847" spans="1:10">
      <c r="A8847">
        <v>8844</v>
      </c>
      <c r="B8847" s="612">
        <v>43994.576388888891</v>
      </c>
      <c r="C8847" s="405" t="s">
        <v>2110</v>
      </c>
      <c r="D8847" s="384">
        <v>2031</v>
      </c>
      <c r="E8847">
        <v>0.02</v>
      </c>
      <c r="F8847">
        <v>1.13171</v>
      </c>
      <c r="G8847" s="384">
        <v>0</v>
      </c>
      <c r="H8847">
        <v>1.1327100000000001</v>
      </c>
    </row>
    <row r="8848" spans="1:10">
      <c r="A8848">
        <v>8849</v>
      </c>
      <c r="B8848" s="612">
        <v>43994.582638888889</v>
      </c>
      <c r="C8848" s="405" t="s">
        <v>2110</v>
      </c>
      <c r="D8848" s="384">
        <v>2031</v>
      </c>
      <c r="E8848">
        <v>0.02</v>
      </c>
      <c r="F8848">
        <v>1.13171</v>
      </c>
      <c r="G8848" s="384">
        <v>0</v>
      </c>
      <c r="H8848">
        <v>1.13191</v>
      </c>
    </row>
    <row r="8849" spans="1:10">
      <c r="A8849">
        <v>8853</v>
      </c>
      <c r="B8849" s="612">
        <v>43994.605555555558</v>
      </c>
      <c r="C8849" s="405" t="s">
        <v>2110</v>
      </c>
      <c r="D8849" s="384">
        <v>2031</v>
      </c>
      <c r="E8849">
        <v>0.02</v>
      </c>
      <c r="F8849">
        <v>1.13171</v>
      </c>
      <c r="G8849" s="384">
        <v>0</v>
      </c>
      <c r="H8849">
        <v>1.1308800000000001</v>
      </c>
    </row>
    <row r="8850" spans="1:10">
      <c r="A8850">
        <v>8858</v>
      </c>
      <c r="B8850" s="612">
        <v>43994.612500000003</v>
      </c>
      <c r="C8850" s="405" t="s">
        <v>2110</v>
      </c>
      <c r="D8850" s="384">
        <v>2031</v>
      </c>
      <c r="E8850">
        <v>0.02</v>
      </c>
      <c r="F8850">
        <v>1.13171</v>
      </c>
      <c r="G8850" s="384">
        <v>0</v>
      </c>
      <c r="H8850">
        <v>1.1295999999999999</v>
      </c>
    </row>
    <row r="8851" spans="1:10">
      <c r="A8851">
        <v>8864</v>
      </c>
      <c r="B8851" s="612">
        <v>43994.620833333334</v>
      </c>
      <c r="C8851" s="405" t="s">
        <v>2110</v>
      </c>
      <c r="D8851" s="384">
        <v>2031</v>
      </c>
      <c r="E8851">
        <v>0.02</v>
      </c>
      <c r="F8851">
        <v>1.13171</v>
      </c>
      <c r="G8851" s="384">
        <v>0</v>
      </c>
      <c r="H8851">
        <v>1.12826</v>
      </c>
    </row>
    <row r="8852" spans="1:10">
      <c r="A8852">
        <v>8881</v>
      </c>
      <c r="B8852" s="612">
        <v>43994.72152777778</v>
      </c>
      <c r="C8852" s="405" t="s">
        <v>2110</v>
      </c>
      <c r="D8852" s="384">
        <v>2031</v>
      </c>
      <c r="E8852">
        <v>0.02</v>
      </c>
      <c r="F8852">
        <v>1.13171</v>
      </c>
      <c r="G8852" s="384">
        <v>0</v>
      </c>
      <c r="H8852">
        <v>1.12669</v>
      </c>
    </row>
    <row r="8853" spans="1:10">
      <c r="A8853">
        <v>8899</v>
      </c>
      <c r="B8853" s="612">
        <v>43997.186805555553</v>
      </c>
      <c r="C8853" s="405" t="s">
        <v>2054</v>
      </c>
      <c r="D8853" s="384">
        <v>2031</v>
      </c>
      <c r="E8853">
        <v>0.02</v>
      </c>
      <c r="F8853">
        <v>1.12669</v>
      </c>
      <c r="G8853" s="384">
        <v>0</v>
      </c>
      <c r="H8853">
        <v>1.12669</v>
      </c>
      <c r="I8853">
        <v>-10.119999999999999</v>
      </c>
      <c r="J8853" s="384">
        <v>35673.769999999997</v>
      </c>
    </row>
    <row r="8854" spans="1:10">
      <c r="A8854">
        <v>8847</v>
      </c>
      <c r="B8854" s="612">
        <v>43994.582638888889</v>
      </c>
      <c r="C8854" s="405" t="s">
        <v>96</v>
      </c>
      <c r="D8854" s="384">
        <v>2032</v>
      </c>
      <c r="E8854">
        <v>0.02</v>
      </c>
      <c r="F8854">
        <v>1.1301099999999999</v>
      </c>
      <c r="G8854" s="384">
        <v>0</v>
      </c>
      <c r="H8854">
        <v>0</v>
      </c>
    </row>
    <row r="8855" spans="1:10">
      <c r="A8855">
        <v>8848</v>
      </c>
      <c r="B8855" s="612">
        <v>43994.582638888889</v>
      </c>
      <c r="C8855" s="405" t="s">
        <v>2110</v>
      </c>
      <c r="D8855" s="384">
        <v>2032</v>
      </c>
      <c r="E8855">
        <v>0.02</v>
      </c>
      <c r="F8855">
        <v>1.1301099999999999</v>
      </c>
      <c r="G8855" s="384">
        <v>0</v>
      </c>
      <c r="H8855">
        <v>1.13191</v>
      </c>
    </row>
    <row r="8856" spans="1:10">
      <c r="A8856">
        <v>8852</v>
      </c>
      <c r="B8856" s="612">
        <v>43994.605555555558</v>
      </c>
      <c r="C8856" s="405" t="s">
        <v>2110</v>
      </c>
      <c r="D8856" s="384">
        <v>2032</v>
      </c>
      <c r="E8856">
        <v>0.02</v>
      </c>
      <c r="F8856">
        <v>1.1301099999999999</v>
      </c>
      <c r="G8856" s="384">
        <v>0</v>
      </c>
      <c r="H8856">
        <v>1.1308800000000001</v>
      </c>
    </row>
    <row r="8857" spans="1:10">
      <c r="A8857">
        <v>8857</v>
      </c>
      <c r="B8857" s="612">
        <v>43994.612500000003</v>
      </c>
      <c r="C8857" s="405" t="s">
        <v>2110</v>
      </c>
      <c r="D8857" s="384">
        <v>2032</v>
      </c>
      <c r="E8857">
        <v>0.02</v>
      </c>
      <c r="F8857">
        <v>1.1301099999999999</v>
      </c>
      <c r="G8857" s="384">
        <v>0</v>
      </c>
      <c r="H8857">
        <v>1.1295999999999999</v>
      </c>
    </row>
    <row r="8858" spans="1:10">
      <c r="A8858">
        <v>8863</v>
      </c>
      <c r="B8858" s="612">
        <v>43994.620833333334</v>
      </c>
      <c r="C8858" s="405" t="s">
        <v>2110</v>
      </c>
      <c r="D8858" s="384">
        <v>2032</v>
      </c>
      <c r="E8858">
        <v>0.02</v>
      </c>
      <c r="F8858">
        <v>1.1301099999999999</v>
      </c>
      <c r="G8858" s="384">
        <v>0</v>
      </c>
      <c r="H8858">
        <v>1.12826</v>
      </c>
    </row>
    <row r="8859" spans="1:10">
      <c r="A8859">
        <v>8880</v>
      </c>
      <c r="B8859" s="612">
        <v>43994.72152777778</v>
      </c>
      <c r="C8859" s="405" t="s">
        <v>2110</v>
      </c>
      <c r="D8859" s="384">
        <v>2032</v>
      </c>
      <c r="E8859">
        <v>0.02</v>
      </c>
      <c r="F8859">
        <v>1.1301099999999999</v>
      </c>
      <c r="G8859" s="384">
        <v>0</v>
      </c>
      <c r="H8859">
        <v>1.12669</v>
      </c>
    </row>
    <row r="8860" spans="1:10">
      <c r="A8860">
        <v>8900</v>
      </c>
      <c r="B8860" s="612">
        <v>43997.186805555553</v>
      </c>
      <c r="C8860" s="405" t="s">
        <v>2054</v>
      </c>
      <c r="D8860" s="384">
        <v>2032</v>
      </c>
      <c r="E8860">
        <v>0.02</v>
      </c>
      <c r="F8860">
        <v>1.12669</v>
      </c>
      <c r="G8860" s="384">
        <v>0</v>
      </c>
      <c r="H8860">
        <v>1.12669</v>
      </c>
      <c r="I8860">
        <v>-6.92</v>
      </c>
      <c r="J8860" s="384">
        <v>35666.85</v>
      </c>
    </row>
    <row r="8861" spans="1:10">
      <c r="A8861">
        <v>8850</v>
      </c>
      <c r="B8861" s="612">
        <v>43994.605555555558</v>
      </c>
      <c r="C8861" s="405" t="s">
        <v>96</v>
      </c>
      <c r="D8861" s="384">
        <v>2033</v>
      </c>
      <c r="E8861">
        <v>0.03</v>
      </c>
      <c r="F8861">
        <v>1.1285099999999999</v>
      </c>
      <c r="G8861" s="384">
        <v>0</v>
      </c>
      <c r="H8861">
        <v>0</v>
      </c>
    </row>
    <row r="8862" spans="1:10">
      <c r="A8862">
        <v>8851</v>
      </c>
      <c r="B8862" s="612">
        <v>43994.605555555558</v>
      </c>
      <c r="C8862" s="405" t="s">
        <v>2110</v>
      </c>
      <c r="D8862" s="384">
        <v>2033</v>
      </c>
      <c r="E8862">
        <v>0.03</v>
      </c>
      <c r="F8862">
        <v>1.1285099999999999</v>
      </c>
      <c r="G8862" s="384">
        <v>0</v>
      </c>
      <c r="H8862">
        <v>1.1308800000000001</v>
      </c>
    </row>
    <row r="8863" spans="1:10">
      <c r="A8863">
        <v>8856</v>
      </c>
      <c r="B8863" s="612">
        <v>43994.612500000003</v>
      </c>
      <c r="C8863" s="405" t="s">
        <v>2110</v>
      </c>
      <c r="D8863" s="384">
        <v>2033</v>
      </c>
      <c r="E8863">
        <v>0.03</v>
      </c>
      <c r="F8863">
        <v>1.1285099999999999</v>
      </c>
      <c r="G8863" s="384">
        <v>0</v>
      </c>
      <c r="H8863">
        <v>1.1295999999999999</v>
      </c>
    </row>
    <row r="8864" spans="1:10">
      <c r="A8864">
        <v>8862</v>
      </c>
      <c r="B8864" s="612">
        <v>43994.620833333334</v>
      </c>
      <c r="C8864" s="405" t="s">
        <v>2110</v>
      </c>
      <c r="D8864" s="384">
        <v>2033</v>
      </c>
      <c r="E8864">
        <v>0.03</v>
      </c>
      <c r="F8864">
        <v>1.1285099999999999</v>
      </c>
      <c r="G8864" s="384">
        <v>0</v>
      </c>
      <c r="H8864">
        <v>1.12826</v>
      </c>
    </row>
    <row r="8865" spans="1:10">
      <c r="A8865">
        <v>8879</v>
      </c>
      <c r="B8865" s="612">
        <v>43994.72152777778</v>
      </c>
      <c r="C8865" s="405" t="s">
        <v>2110</v>
      </c>
      <c r="D8865" s="384">
        <v>2033</v>
      </c>
      <c r="E8865">
        <v>0.03</v>
      </c>
      <c r="F8865">
        <v>1.1285099999999999</v>
      </c>
      <c r="G8865" s="384">
        <v>0</v>
      </c>
      <c r="H8865">
        <v>1.12669</v>
      </c>
    </row>
    <row r="8866" spans="1:10">
      <c r="A8866">
        <v>8901</v>
      </c>
      <c r="B8866" s="612">
        <v>43997.186805555553</v>
      </c>
      <c r="C8866" s="405" t="s">
        <v>2054</v>
      </c>
      <c r="D8866" s="384">
        <v>2033</v>
      </c>
      <c r="E8866">
        <v>0.03</v>
      </c>
      <c r="F8866">
        <v>1.12669</v>
      </c>
      <c r="G8866" s="384">
        <v>0</v>
      </c>
      <c r="H8866">
        <v>1.12669</v>
      </c>
      <c r="I8866">
        <v>-5.58</v>
      </c>
      <c r="J8866" s="384">
        <v>35661.269999999997</v>
      </c>
    </row>
    <row r="8867" spans="1:10">
      <c r="A8867">
        <v>8854</v>
      </c>
      <c r="B8867" s="612">
        <v>43994.612500000003</v>
      </c>
      <c r="C8867" s="405" t="s">
        <v>96</v>
      </c>
      <c r="D8867" s="384">
        <v>2034</v>
      </c>
      <c r="E8867">
        <v>0.05</v>
      </c>
      <c r="F8867">
        <v>1.1268100000000001</v>
      </c>
      <c r="G8867" s="384">
        <v>0</v>
      </c>
      <c r="H8867">
        <v>0</v>
      </c>
    </row>
    <row r="8868" spans="1:10">
      <c r="A8868">
        <v>8855</v>
      </c>
      <c r="B8868" s="612">
        <v>43994.612500000003</v>
      </c>
      <c r="C8868" s="405" t="s">
        <v>2110</v>
      </c>
      <c r="D8868" s="384">
        <v>2034</v>
      </c>
      <c r="E8868">
        <v>0.05</v>
      </c>
      <c r="F8868">
        <v>1.1268100000000001</v>
      </c>
      <c r="G8868" s="384">
        <v>0</v>
      </c>
      <c r="H8868">
        <v>1.1295999999999999</v>
      </c>
    </row>
    <row r="8869" spans="1:10">
      <c r="A8869">
        <v>8861</v>
      </c>
      <c r="B8869" s="612">
        <v>43994.620833333334</v>
      </c>
      <c r="C8869" s="405" t="s">
        <v>2110</v>
      </c>
      <c r="D8869" s="384">
        <v>2034</v>
      </c>
      <c r="E8869">
        <v>0.05</v>
      </c>
      <c r="F8869">
        <v>1.1268100000000001</v>
      </c>
      <c r="G8869" s="384">
        <v>0</v>
      </c>
      <c r="H8869">
        <v>1.12826</v>
      </c>
    </row>
    <row r="8870" spans="1:10">
      <c r="A8870">
        <v>8878</v>
      </c>
      <c r="B8870" s="612">
        <v>43994.72152777778</v>
      </c>
      <c r="C8870" s="405" t="s">
        <v>2110</v>
      </c>
      <c r="D8870" s="384">
        <v>2034</v>
      </c>
      <c r="E8870">
        <v>0.05</v>
      </c>
      <c r="F8870">
        <v>1.1268100000000001</v>
      </c>
      <c r="G8870" s="384">
        <v>0</v>
      </c>
      <c r="H8870">
        <v>1.12669</v>
      </c>
    </row>
    <row r="8871" spans="1:10">
      <c r="A8871">
        <v>8902</v>
      </c>
      <c r="B8871" s="612">
        <v>43997.186805555553</v>
      </c>
      <c r="C8871" s="405" t="s">
        <v>2054</v>
      </c>
      <c r="D8871" s="384">
        <v>2034</v>
      </c>
      <c r="E8871">
        <v>0.05</v>
      </c>
      <c r="F8871">
        <v>1.12669</v>
      </c>
      <c r="G8871" s="384">
        <v>0</v>
      </c>
      <c r="H8871">
        <v>1.12669</v>
      </c>
      <c r="I8871">
        <v>-0.8</v>
      </c>
      <c r="J8871" s="384">
        <v>35660.47</v>
      </c>
    </row>
    <row r="8872" spans="1:10">
      <c r="A8872">
        <v>8859</v>
      </c>
      <c r="B8872" s="612">
        <v>43994.620833333334</v>
      </c>
      <c r="C8872" s="405" t="s">
        <v>96</v>
      </c>
      <c r="D8872" s="384">
        <v>2035</v>
      </c>
      <c r="E8872">
        <v>0.08</v>
      </c>
      <c r="F8872">
        <v>1.125</v>
      </c>
      <c r="G8872" s="384">
        <v>0</v>
      </c>
      <c r="H8872">
        <v>0</v>
      </c>
    </row>
    <row r="8873" spans="1:10">
      <c r="A8873">
        <v>8860</v>
      </c>
      <c r="B8873" s="612">
        <v>43994.620833333334</v>
      </c>
      <c r="C8873" s="405" t="s">
        <v>2110</v>
      </c>
      <c r="D8873" s="384">
        <v>2035</v>
      </c>
      <c r="E8873">
        <v>0.08</v>
      </c>
      <c r="F8873">
        <v>1.125</v>
      </c>
      <c r="G8873" s="384">
        <v>0</v>
      </c>
      <c r="H8873">
        <v>1.12826</v>
      </c>
    </row>
    <row r="8874" spans="1:10">
      <c r="A8874">
        <v>8877</v>
      </c>
      <c r="B8874" s="612">
        <v>43994.72152777778</v>
      </c>
      <c r="C8874" s="405" t="s">
        <v>2110</v>
      </c>
      <c r="D8874" s="384">
        <v>2035</v>
      </c>
      <c r="E8874">
        <v>0.08</v>
      </c>
      <c r="F8874">
        <v>1.125</v>
      </c>
      <c r="G8874" s="384">
        <v>0</v>
      </c>
      <c r="H8874">
        <v>1.12669</v>
      </c>
    </row>
    <row r="8875" spans="1:10">
      <c r="A8875">
        <v>8903</v>
      </c>
      <c r="B8875" s="612">
        <v>43997.186805555553</v>
      </c>
      <c r="C8875" s="405" t="s">
        <v>2054</v>
      </c>
      <c r="D8875" s="384">
        <v>2035</v>
      </c>
      <c r="E8875">
        <v>0.08</v>
      </c>
      <c r="F8875">
        <v>1.12669</v>
      </c>
      <c r="G8875" s="384">
        <v>0</v>
      </c>
      <c r="H8875">
        <v>1.12669</v>
      </c>
      <c r="I8875">
        <v>13.2</v>
      </c>
      <c r="J8875" s="384">
        <v>35673.67</v>
      </c>
    </row>
    <row r="8876" spans="1:10">
      <c r="A8876">
        <v>8865</v>
      </c>
      <c r="B8876" s="612">
        <v>43994.626388888886</v>
      </c>
      <c r="C8876" s="405" t="s">
        <v>97</v>
      </c>
      <c r="D8876" s="384">
        <v>2036</v>
      </c>
      <c r="E8876">
        <v>0.02</v>
      </c>
      <c r="F8876">
        <v>1.1248899999999999</v>
      </c>
      <c r="G8876" s="384">
        <v>0</v>
      </c>
      <c r="H8876">
        <v>0</v>
      </c>
    </row>
    <row r="8877" spans="1:10">
      <c r="A8877">
        <v>8866</v>
      </c>
      <c r="B8877" s="612">
        <v>43994.626388888886</v>
      </c>
      <c r="C8877" s="405" t="s">
        <v>2110</v>
      </c>
      <c r="D8877" s="384">
        <v>2036</v>
      </c>
      <c r="E8877">
        <v>0.02</v>
      </c>
      <c r="F8877">
        <v>1.1248899999999999</v>
      </c>
      <c r="G8877" s="384">
        <v>0</v>
      </c>
      <c r="H8877">
        <v>1.1238900000000001</v>
      </c>
    </row>
    <row r="8878" spans="1:10">
      <c r="A8878">
        <v>8867</v>
      </c>
      <c r="B8878" s="612">
        <v>43994.626388888886</v>
      </c>
      <c r="C8878" s="405" t="s">
        <v>2054</v>
      </c>
      <c r="D8878" s="384">
        <v>2036</v>
      </c>
      <c r="E8878">
        <v>0.02</v>
      </c>
      <c r="F8878">
        <v>1.1238900000000001</v>
      </c>
      <c r="G8878" s="384">
        <v>0</v>
      </c>
      <c r="H8878">
        <v>1.1238900000000001</v>
      </c>
      <c r="I8878">
        <v>2</v>
      </c>
      <c r="J8878" s="384">
        <v>35672.910000000003</v>
      </c>
    </row>
    <row r="8879" spans="1:10">
      <c r="A8879">
        <v>8868</v>
      </c>
      <c r="B8879" s="612">
        <v>43994.643750000003</v>
      </c>
      <c r="C8879" s="405" t="s">
        <v>97</v>
      </c>
      <c r="D8879" s="384">
        <v>2037</v>
      </c>
      <c r="E8879">
        <v>0.02</v>
      </c>
      <c r="F8879">
        <v>1.12416</v>
      </c>
      <c r="G8879" s="384">
        <v>0</v>
      </c>
      <c r="H8879">
        <v>0</v>
      </c>
    </row>
    <row r="8880" spans="1:10">
      <c r="A8880">
        <v>8869</v>
      </c>
      <c r="B8880" s="612">
        <v>43994.643750000003</v>
      </c>
      <c r="C8880" s="405" t="s">
        <v>2110</v>
      </c>
      <c r="D8880" s="384">
        <v>2037</v>
      </c>
      <c r="E8880">
        <v>0.02</v>
      </c>
      <c r="F8880">
        <v>1.12416</v>
      </c>
      <c r="G8880" s="384">
        <v>0</v>
      </c>
      <c r="H8880">
        <v>1.1231599999999999</v>
      </c>
    </row>
    <row r="8881" spans="1:10">
      <c r="A8881">
        <v>8872</v>
      </c>
      <c r="B8881" s="612">
        <v>43994.657638888886</v>
      </c>
      <c r="C8881" s="405" t="s">
        <v>2110</v>
      </c>
      <c r="D8881" s="384">
        <v>2037</v>
      </c>
      <c r="E8881">
        <v>0.02</v>
      </c>
      <c r="F8881">
        <v>1.12416</v>
      </c>
      <c r="G8881" s="384">
        <v>0</v>
      </c>
      <c r="H8881">
        <v>1.1239600000000001</v>
      </c>
    </row>
    <row r="8882" spans="1:10">
      <c r="A8882">
        <v>8873</v>
      </c>
      <c r="B8882" s="612">
        <v>43994.706250000003</v>
      </c>
      <c r="C8882" s="405" t="s">
        <v>2054</v>
      </c>
      <c r="D8882" s="384">
        <v>2037</v>
      </c>
      <c r="E8882">
        <v>0.02</v>
      </c>
      <c r="F8882">
        <v>1.1239600000000001</v>
      </c>
      <c r="G8882" s="384">
        <v>0</v>
      </c>
      <c r="H8882">
        <v>1.1239600000000001</v>
      </c>
      <c r="I8882">
        <v>0.4</v>
      </c>
      <c r="J8882" s="384">
        <v>35673.31</v>
      </c>
    </row>
    <row r="8883" spans="1:10">
      <c r="A8883">
        <v>8870</v>
      </c>
      <c r="B8883" s="612">
        <v>43994.657638888886</v>
      </c>
      <c r="C8883" s="405" t="s">
        <v>97</v>
      </c>
      <c r="D8883" s="384">
        <v>2038</v>
      </c>
      <c r="E8883">
        <v>0.02</v>
      </c>
      <c r="F8883">
        <v>1.1257600000000001</v>
      </c>
      <c r="G8883" s="384">
        <v>0</v>
      </c>
      <c r="H8883">
        <v>0</v>
      </c>
    </row>
    <row r="8884" spans="1:10">
      <c r="A8884">
        <v>8871</v>
      </c>
      <c r="B8884" s="612">
        <v>43994.657638888886</v>
      </c>
      <c r="C8884" s="405" t="s">
        <v>2110</v>
      </c>
      <c r="D8884" s="384">
        <v>2038</v>
      </c>
      <c r="E8884">
        <v>0.02</v>
      </c>
      <c r="F8884">
        <v>1.1257600000000001</v>
      </c>
      <c r="G8884" s="384">
        <v>0</v>
      </c>
      <c r="H8884">
        <v>1.1239600000000001</v>
      </c>
    </row>
    <row r="8885" spans="1:10">
      <c r="A8885">
        <v>8874</v>
      </c>
      <c r="B8885" s="612">
        <v>43994.706250000003</v>
      </c>
      <c r="C8885" s="405" t="s">
        <v>2054</v>
      </c>
      <c r="D8885" s="384">
        <v>2038</v>
      </c>
      <c r="E8885">
        <v>0.02</v>
      </c>
      <c r="F8885">
        <v>1.1239600000000001</v>
      </c>
      <c r="G8885" s="384">
        <v>0</v>
      </c>
      <c r="H8885">
        <v>1.1239600000000001</v>
      </c>
      <c r="I8885">
        <v>3.6</v>
      </c>
      <c r="J8885" s="384">
        <v>35676.910000000003</v>
      </c>
    </row>
    <row r="8886" spans="1:10">
      <c r="A8886">
        <v>8875</v>
      </c>
      <c r="B8886" s="612">
        <v>43994.72152777778</v>
      </c>
      <c r="C8886" s="405" t="s">
        <v>96</v>
      </c>
      <c r="D8886" s="384">
        <v>2039</v>
      </c>
      <c r="E8886">
        <v>0.14000000000000001</v>
      </c>
      <c r="F8886">
        <v>1.1231</v>
      </c>
      <c r="G8886" s="384">
        <v>0</v>
      </c>
      <c r="H8886">
        <v>0</v>
      </c>
    </row>
    <row r="8887" spans="1:10">
      <c r="A8887">
        <v>8876</v>
      </c>
      <c r="B8887" s="612">
        <v>43994.72152777778</v>
      </c>
      <c r="C8887" s="405" t="s">
        <v>2110</v>
      </c>
      <c r="D8887" s="384">
        <v>2039</v>
      </c>
      <c r="E8887">
        <v>0.14000000000000001</v>
      </c>
      <c r="F8887">
        <v>1.1231</v>
      </c>
      <c r="G8887" s="384">
        <v>0</v>
      </c>
      <c r="H8887">
        <v>1.12669</v>
      </c>
    </row>
    <row r="8888" spans="1:10">
      <c r="A8888">
        <v>8904</v>
      </c>
      <c r="B8888" s="612">
        <v>43997.186805555553</v>
      </c>
      <c r="C8888" s="405" t="s">
        <v>2054</v>
      </c>
      <c r="D8888" s="384">
        <v>2039</v>
      </c>
      <c r="E8888">
        <v>0.14000000000000001</v>
      </c>
      <c r="F8888">
        <v>1.12669</v>
      </c>
      <c r="G8888" s="384">
        <v>0</v>
      </c>
      <c r="H8888">
        <v>1.12669</v>
      </c>
      <c r="I8888">
        <v>49.7</v>
      </c>
      <c r="J8888" s="384">
        <v>35723.370000000003</v>
      </c>
    </row>
    <row r="8889" spans="1:10">
      <c r="A8889">
        <v>8882</v>
      </c>
      <c r="B8889" s="612">
        <v>43994.737500000003</v>
      </c>
      <c r="C8889" s="405" t="s">
        <v>97</v>
      </c>
      <c r="D8889" s="384">
        <v>2040</v>
      </c>
      <c r="E8889">
        <v>0.02</v>
      </c>
      <c r="F8889">
        <v>1.1220600000000001</v>
      </c>
      <c r="G8889" s="384">
        <v>0</v>
      </c>
      <c r="H8889">
        <v>0</v>
      </c>
    </row>
    <row r="8890" spans="1:10">
      <c r="A8890">
        <v>8883</v>
      </c>
      <c r="B8890" s="612">
        <v>43994.737500000003</v>
      </c>
      <c r="C8890" s="405" t="s">
        <v>2110</v>
      </c>
      <c r="D8890" s="384">
        <v>2040</v>
      </c>
      <c r="E8890">
        <v>0.02</v>
      </c>
      <c r="F8890">
        <v>1.1220600000000001</v>
      </c>
      <c r="G8890" s="384">
        <v>0</v>
      </c>
      <c r="H8890">
        <v>1.1210599999999999</v>
      </c>
    </row>
    <row r="8891" spans="1:10">
      <c r="A8891">
        <v>8886</v>
      </c>
      <c r="B8891" s="612">
        <v>43994.793055555558</v>
      </c>
      <c r="C8891" s="405" t="s">
        <v>2110</v>
      </c>
      <c r="D8891" s="384">
        <v>2040</v>
      </c>
      <c r="E8891">
        <v>0.02</v>
      </c>
      <c r="F8891">
        <v>1.1220600000000001</v>
      </c>
      <c r="G8891" s="384">
        <v>0</v>
      </c>
      <c r="H8891">
        <v>1.1218600000000001</v>
      </c>
    </row>
    <row r="8892" spans="1:10">
      <c r="A8892">
        <v>8890</v>
      </c>
      <c r="B8892" s="612">
        <v>43994.831944444442</v>
      </c>
      <c r="C8892" s="405" t="s">
        <v>2110</v>
      </c>
      <c r="D8892" s="384">
        <v>2040</v>
      </c>
      <c r="E8892">
        <v>0.02</v>
      </c>
      <c r="F8892">
        <v>1.1220600000000001</v>
      </c>
      <c r="G8892" s="384">
        <v>0</v>
      </c>
      <c r="H8892">
        <v>1.1229</v>
      </c>
    </row>
    <row r="8893" spans="1:10">
      <c r="A8893">
        <v>8891</v>
      </c>
      <c r="B8893" s="612">
        <v>43996.92291666667</v>
      </c>
      <c r="C8893" s="405" t="s">
        <v>2054</v>
      </c>
      <c r="D8893" s="384">
        <v>2040</v>
      </c>
      <c r="E8893">
        <v>0.02</v>
      </c>
      <c r="F8893">
        <v>1.1229</v>
      </c>
      <c r="G8893" s="384">
        <v>0</v>
      </c>
      <c r="H8893">
        <v>1.1229</v>
      </c>
      <c r="I8893">
        <v>-1.68</v>
      </c>
      <c r="J8893" s="384">
        <v>35675.230000000003</v>
      </c>
    </row>
    <row r="8894" spans="1:10">
      <c r="A8894">
        <v>8884</v>
      </c>
      <c r="B8894" s="612">
        <v>43994.793055555558</v>
      </c>
      <c r="C8894" s="405" t="s">
        <v>97</v>
      </c>
      <c r="D8894" s="384">
        <v>2041</v>
      </c>
      <c r="E8894">
        <v>0.02</v>
      </c>
      <c r="F8894">
        <v>1.1236600000000001</v>
      </c>
      <c r="G8894" s="384">
        <v>0</v>
      </c>
      <c r="H8894">
        <v>0</v>
      </c>
    </row>
    <row r="8895" spans="1:10">
      <c r="A8895">
        <v>8885</v>
      </c>
      <c r="B8895" s="612">
        <v>43994.793055555558</v>
      </c>
      <c r="C8895" s="405" t="s">
        <v>2110</v>
      </c>
      <c r="D8895" s="384">
        <v>2041</v>
      </c>
      <c r="E8895">
        <v>0.02</v>
      </c>
      <c r="F8895">
        <v>1.1236600000000001</v>
      </c>
      <c r="G8895" s="384">
        <v>0</v>
      </c>
      <c r="H8895">
        <v>1.1218600000000001</v>
      </c>
    </row>
    <row r="8896" spans="1:10">
      <c r="A8896">
        <v>8889</v>
      </c>
      <c r="B8896" s="612">
        <v>43994.831944444442</v>
      </c>
      <c r="C8896" s="405" t="s">
        <v>2110</v>
      </c>
      <c r="D8896" s="384">
        <v>2041</v>
      </c>
      <c r="E8896">
        <v>0.02</v>
      </c>
      <c r="F8896">
        <v>1.1236600000000001</v>
      </c>
      <c r="G8896" s="384">
        <v>0</v>
      </c>
      <c r="H8896">
        <v>1.1229</v>
      </c>
    </row>
    <row r="8897" spans="1:10">
      <c r="A8897">
        <v>8892</v>
      </c>
      <c r="B8897" s="612">
        <v>43996.92291666667</v>
      </c>
      <c r="C8897" s="405" t="s">
        <v>2054</v>
      </c>
      <c r="D8897" s="384">
        <v>2041</v>
      </c>
      <c r="E8897">
        <v>0.02</v>
      </c>
      <c r="F8897">
        <v>1.1229</v>
      </c>
      <c r="G8897" s="384">
        <v>0</v>
      </c>
      <c r="H8897">
        <v>1.1229</v>
      </c>
      <c r="I8897">
        <v>1.52</v>
      </c>
      <c r="J8897" s="384">
        <v>35676.75</v>
      </c>
    </row>
    <row r="8898" spans="1:10">
      <c r="A8898">
        <v>8887</v>
      </c>
      <c r="B8898" s="612">
        <v>43994.831944444442</v>
      </c>
      <c r="C8898" s="405" t="s">
        <v>97</v>
      </c>
      <c r="D8898" s="384">
        <v>2042</v>
      </c>
      <c r="E8898">
        <v>0.03</v>
      </c>
      <c r="F8898">
        <v>1.1252800000000001</v>
      </c>
      <c r="G8898" s="384">
        <v>0</v>
      </c>
      <c r="H8898">
        <v>0</v>
      </c>
    </row>
    <row r="8899" spans="1:10">
      <c r="A8899">
        <v>8888</v>
      </c>
      <c r="B8899" s="612">
        <v>43994.831944444442</v>
      </c>
      <c r="C8899" s="405" t="s">
        <v>2110</v>
      </c>
      <c r="D8899" s="384">
        <v>2042</v>
      </c>
      <c r="E8899">
        <v>0.03</v>
      </c>
      <c r="F8899">
        <v>1.1252800000000001</v>
      </c>
      <c r="G8899" s="384">
        <v>0</v>
      </c>
      <c r="H8899">
        <v>1.1229</v>
      </c>
    </row>
    <row r="8900" spans="1:10">
      <c r="A8900">
        <v>8893</v>
      </c>
      <c r="B8900" s="612">
        <v>43996.92291666667</v>
      </c>
      <c r="C8900" s="405" t="s">
        <v>2054</v>
      </c>
      <c r="D8900" s="384">
        <v>2042</v>
      </c>
      <c r="E8900">
        <v>0.03</v>
      </c>
      <c r="F8900">
        <v>1.1229</v>
      </c>
      <c r="G8900" s="384">
        <v>0</v>
      </c>
      <c r="H8900">
        <v>1.1229</v>
      </c>
      <c r="I8900">
        <v>7.14</v>
      </c>
      <c r="J8900" s="384">
        <v>35683.89</v>
      </c>
    </row>
    <row r="8901" spans="1:10">
      <c r="A8901">
        <v>8894</v>
      </c>
      <c r="B8901" s="612">
        <v>43996.936111111114</v>
      </c>
      <c r="C8901" s="405" t="s">
        <v>97</v>
      </c>
      <c r="D8901" s="384">
        <v>2043</v>
      </c>
      <c r="E8901">
        <v>0.02</v>
      </c>
      <c r="F8901">
        <v>1.1241000000000001</v>
      </c>
      <c r="G8901" s="384">
        <v>0</v>
      </c>
      <c r="H8901">
        <v>0</v>
      </c>
    </row>
    <row r="8902" spans="1:10">
      <c r="A8902">
        <v>8895</v>
      </c>
      <c r="B8902" s="612">
        <v>43996.936111111114</v>
      </c>
      <c r="C8902" s="405" t="s">
        <v>2110</v>
      </c>
      <c r="D8902" s="384">
        <v>2043</v>
      </c>
      <c r="E8902">
        <v>0.02</v>
      </c>
      <c r="F8902">
        <v>1.1241000000000001</v>
      </c>
      <c r="G8902" s="384">
        <v>0</v>
      </c>
      <c r="H8902">
        <v>1.1231</v>
      </c>
    </row>
    <row r="8903" spans="1:10">
      <c r="A8903">
        <v>8898</v>
      </c>
      <c r="B8903" s="612">
        <v>43996.991666666669</v>
      </c>
      <c r="C8903" s="405" t="s">
        <v>2110</v>
      </c>
      <c r="D8903" s="384">
        <v>2043</v>
      </c>
      <c r="E8903">
        <v>0.02</v>
      </c>
      <c r="F8903">
        <v>1.1241000000000001</v>
      </c>
      <c r="G8903" s="384">
        <v>0</v>
      </c>
      <c r="H8903">
        <v>1.12391</v>
      </c>
    </row>
    <row r="8904" spans="1:10">
      <c r="A8904">
        <v>8910</v>
      </c>
      <c r="B8904" s="612">
        <v>43997.243750000001</v>
      </c>
      <c r="C8904" s="405" t="s">
        <v>2054</v>
      </c>
      <c r="D8904" s="384">
        <v>2043</v>
      </c>
      <c r="E8904">
        <v>0.02</v>
      </c>
      <c r="F8904">
        <v>1.12391</v>
      </c>
      <c r="G8904" s="384">
        <v>0</v>
      </c>
      <c r="H8904">
        <v>1.12391</v>
      </c>
      <c r="I8904">
        <v>0.4</v>
      </c>
      <c r="J8904" s="384">
        <v>35723.769999999997</v>
      </c>
    </row>
    <row r="8905" spans="1:10">
      <c r="A8905">
        <v>8896</v>
      </c>
      <c r="B8905" s="612">
        <v>43996.991666666669</v>
      </c>
      <c r="C8905" s="405" t="s">
        <v>97</v>
      </c>
      <c r="D8905" s="384">
        <v>2044</v>
      </c>
      <c r="E8905">
        <v>0.02</v>
      </c>
      <c r="F8905">
        <v>1.1257200000000001</v>
      </c>
      <c r="G8905" s="384">
        <v>0</v>
      </c>
      <c r="H8905">
        <v>0</v>
      </c>
    </row>
    <row r="8906" spans="1:10">
      <c r="A8906">
        <v>8897</v>
      </c>
      <c r="B8906" s="612">
        <v>43996.991666666669</v>
      </c>
      <c r="C8906" s="405" t="s">
        <v>2110</v>
      </c>
      <c r="D8906" s="384">
        <v>2044</v>
      </c>
      <c r="E8906">
        <v>0.02</v>
      </c>
      <c r="F8906">
        <v>1.1257200000000001</v>
      </c>
      <c r="G8906" s="384">
        <v>0</v>
      </c>
      <c r="H8906">
        <v>1.12391</v>
      </c>
    </row>
    <row r="8907" spans="1:10">
      <c r="A8907">
        <v>8911</v>
      </c>
      <c r="B8907" s="612">
        <v>43997.243750000001</v>
      </c>
      <c r="C8907" s="405" t="s">
        <v>2054</v>
      </c>
      <c r="D8907" s="384">
        <v>2044</v>
      </c>
      <c r="E8907">
        <v>0.02</v>
      </c>
      <c r="F8907">
        <v>1.12391</v>
      </c>
      <c r="G8907" s="384">
        <v>0</v>
      </c>
      <c r="H8907">
        <v>1.12391</v>
      </c>
      <c r="I8907">
        <v>3.64</v>
      </c>
      <c r="J8907" s="384">
        <v>35727.410000000003</v>
      </c>
    </row>
    <row r="8908" spans="1:10">
      <c r="A8908">
        <v>8905</v>
      </c>
      <c r="B8908" s="612">
        <v>43997.214583333334</v>
      </c>
      <c r="C8908" s="405" t="s">
        <v>96</v>
      </c>
      <c r="D8908" s="384">
        <v>2045</v>
      </c>
      <c r="E8908">
        <v>0.02</v>
      </c>
      <c r="F8908">
        <v>1.1255200000000001</v>
      </c>
      <c r="G8908" s="384">
        <v>0</v>
      </c>
      <c r="H8908">
        <v>0</v>
      </c>
    </row>
    <row r="8909" spans="1:10">
      <c r="A8909">
        <v>8906</v>
      </c>
      <c r="B8909" s="612">
        <v>43997.214583333334</v>
      </c>
      <c r="C8909" s="405" t="s">
        <v>2110</v>
      </c>
      <c r="D8909" s="384">
        <v>2045</v>
      </c>
      <c r="E8909">
        <v>0.02</v>
      </c>
      <c r="F8909">
        <v>1.1255200000000001</v>
      </c>
      <c r="G8909" s="384">
        <v>0</v>
      </c>
      <c r="H8909">
        <v>1.12652</v>
      </c>
    </row>
    <row r="8910" spans="1:10">
      <c r="A8910">
        <v>8909</v>
      </c>
      <c r="B8910" s="612">
        <v>43997.243750000001</v>
      </c>
      <c r="C8910" s="405" t="s">
        <v>2110</v>
      </c>
      <c r="D8910" s="384">
        <v>2045</v>
      </c>
      <c r="E8910">
        <v>0.02</v>
      </c>
      <c r="F8910">
        <v>1.1255200000000001</v>
      </c>
      <c r="G8910" s="384">
        <v>0</v>
      </c>
      <c r="H8910">
        <v>1.1257200000000001</v>
      </c>
    </row>
    <row r="8911" spans="1:10">
      <c r="A8911">
        <v>8917</v>
      </c>
      <c r="B8911" s="612">
        <v>43997.339583333334</v>
      </c>
      <c r="C8911" s="405" t="s">
        <v>2054</v>
      </c>
      <c r="D8911" s="384">
        <v>2045</v>
      </c>
      <c r="E8911">
        <v>0.02</v>
      </c>
      <c r="F8911">
        <v>1.1257200000000001</v>
      </c>
      <c r="G8911" s="384">
        <v>0</v>
      </c>
      <c r="H8911">
        <v>1.1257200000000001</v>
      </c>
      <c r="I8911">
        <v>0.4</v>
      </c>
      <c r="J8911" s="384">
        <v>35727.81</v>
      </c>
    </row>
    <row r="8912" spans="1:10">
      <c r="A8912">
        <v>8907</v>
      </c>
      <c r="B8912" s="612">
        <v>43997.243750000001</v>
      </c>
      <c r="C8912" s="405" t="s">
        <v>96</v>
      </c>
      <c r="D8912" s="384">
        <v>2046</v>
      </c>
      <c r="E8912">
        <v>0.02</v>
      </c>
      <c r="F8912">
        <v>1.12392</v>
      </c>
      <c r="G8912" s="384">
        <v>0</v>
      </c>
      <c r="H8912">
        <v>0</v>
      </c>
    </row>
    <row r="8913" spans="1:10">
      <c r="A8913">
        <v>8908</v>
      </c>
      <c r="B8913" s="612">
        <v>43997.243750000001</v>
      </c>
      <c r="C8913" s="405" t="s">
        <v>2110</v>
      </c>
      <c r="D8913" s="384">
        <v>2046</v>
      </c>
      <c r="E8913">
        <v>0.02</v>
      </c>
      <c r="F8913">
        <v>1.12392</v>
      </c>
      <c r="G8913" s="384">
        <v>0</v>
      </c>
      <c r="H8913">
        <v>1.1257200000000001</v>
      </c>
    </row>
    <row r="8914" spans="1:10">
      <c r="A8914">
        <v>8918</v>
      </c>
      <c r="B8914" s="612">
        <v>43997.339583333334</v>
      </c>
      <c r="C8914" s="405" t="s">
        <v>2054</v>
      </c>
      <c r="D8914" s="384">
        <v>2046</v>
      </c>
      <c r="E8914">
        <v>0.02</v>
      </c>
      <c r="F8914">
        <v>1.1257200000000001</v>
      </c>
      <c r="G8914" s="384">
        <v>0</v>
      </c>
      <c r="H8914">
        <v>1.1257200000000001</v>
      </c>
      <c r="I8914">
        <v>3.6</v>
      </c>
      <c r="J8914" s="384">
        <v>35731.410000000003</v>
      </c>
    </row>
    <row r="8915" spans="1:10">
      <c r="A8915">
        <v>8912</v>
      </c>
      <c r="B8915" s="612">
        <v>43997.262499999997</v>
      </c>
      <c r="C8915" s="405" t="s">
        <v>97</v>
      </c>
      <c r="D8915" s="384">
        <v>2047</v>
      </c>
      <c r="E8915">
        <v>0.02</v>
      </c>
      <c r="F8915">
        <v>1.12358</v>
      </c>
      <c r="G8915" s="384">
        <v>0</v>
      </c>
      <c r="H8915">
        <v>0</v>
      </c>
    </row>
    <row r="8916" spans="1:10">
      <c r="A8916">
        <v>8913</v>
      </c>
      <c r="B8916" s="612">
        <v>43997.262499999997</v>
      </c>
      <c r="C8916" s="405" t="s">
        <v>2110</v>
      </c>
      <c r="D8916" s="384">
        <v>2047</v>
      </c>
      <c r="E8916">
        <v>0.02</v>
      </c>
      <c r="F8916">
        <v>1.12358</v>
      </c>
      <c r="G8916" s="384">
        <v>0</v>
      </c>
      <c r="H8916">
        <v>1.1225799999999999</v>
      </c>
    </row>
    <row r="8917" spans="1:10">
      <c r="A8917">
        <v>8916</v>
      </c>
      <c r="B8917" s="612">
        <v>43997.334722222222</v>
      </c>
      <c r="C8917" s="405" t="s">
        <v>2110</v>
      </c>
      <c r="D8917" s="384">
        <v>2047</v>
      </c>
      <c r="E8917">
        <v>0.02</v>
      </c>
      <c r="F8917">
        <v>1.12358</v>
      </c>
      <c r="G8917" s="384">
        <v>0</v>
      </c>
      <c r="H8917">
        <v>1.1233900000000001</v>
      </c>
    </row>
    <row r="8918" spans="1:10">
      <c r="A8918">
        <v>8939</v>
      </c>
      <c r="B8918" s="612">
        <v>43997.577777777777</v>
      </c>
      <c r="C8918" s="405" t="s">
        <v>2110</v>
      </c>
      <c r="D8918" s="384">
        <v>2047</v>
      </c>
      <c r="E8918">
        <v>0.02</v>
      </c>
      <c r="F8918">
        <v>1.12358</v>
      </c>
      <c r="G8918" s="384">
        <v>0</v>
      </c>
      <c r="H8918">
        <v>1.12443</v>
      </c>
    </row>
    <row r="8919" spans="1:10">
      <c r="A8919">
        <v>8946</v>
      </c>
      <c r="B8919" s="612">
        <v>43997.615277777775</v>
      </c>
      <c r="C8919" s="405" t="s">
        <v>2110</v>
      </c>
      <c r="D8919" s="384">
        <v>2047</v>
      </c>
      <c r="E8919">
        <v>0.02</v>
      </c>
      <c r="F8919">
        <v>1.12358</v>
      </c>
      <c r="G8919" s="384">
        <v>0</v>
      </c>
      <c r="H8919">
        <v>1.1257200000000001</v>
      </c>
    </row>
    <row r="8920" spans="1:10">
      <c r="A8920">
        <v>8960</v>
      </c>
      <c r="B8920" s="612">
        <v>43997.75</v>
      </c>
      <c r="C8920" s="405" t="s">
        <v>2110</v>
      </c>
      <c r="D8920" s="384">
        <v>2047</v>
      </c>
      <c r="E8920">
        <v>0.02</v>
      </c>
      <c r="F8920">
        <v>1.12358</v>
      </c>
      <c r="G8920" s="384">
        <v>0</v>
      </c>
      <c r="H8920">
        <v>1.12707</v>
      </c>
    </row>
    <row r="8921" spans="1:10">
      <c r="A8921">
        <v>8967</v>
      </c>
      <c r="B8921" s="612">
        <v>43997.759027777778</v>
      </c>
      <c r="C8921" s="405" t="s">
        <v>2110</v>
      </c>
      <c r="D8921" s="384">
        <v>2047</v>
      </c>
      <c r="E8921">
        <v>0.02</v>
      </c>
      <c r="F8921">
        <v>1.12358</v>
      </c>
      <c r="G8921" s="384">
        <v>0</v>
      </c>
      <c r="H8921">
        <v>1.1286499999999999</v>
      </c>
    </row>
    <row r="8922" spans="1:10">
      <c r="A8922">
        <v>8980</v>
      </c>
      <c r="B8922" s="612">
        <v>43998.104861111111</v>
      </c>
      <c r="C8922" s="405" t="s">
        <v>2110</v>
      </c>
      <c r="D8922" s="384">
        <v>2047</v>
      </c>
      <c r="E8922">
        <v>0.02</v>
      </c>
      <c r="F8922">
        <v>1.12358</v>
      </c>
      <c r="G8922" s="384">
        <v>0</v>
      </c>
      <c r="H8922">
        <v>1.1303300000000001</v>
      </c>
    </row>
    <row r="8923" spans="1:10">
      <c r="A8923">
        <v>9001</v>
      </c>
      <c r="B8923" s="612">
        <v>43998.484722222223</v>
      </c>
      <c r="C8923" s="405" t="s">
        <v>2054</v>
      </c>
      <c r="D8923" s="384">
        <v>2047</v>
      </c>
      <c r="E8923">
        <v>0.02</v>
      </c>
      <c r="F8923">
        <v>1.1303300000000001</v>
      </c>
      <c r="G8923" s="384">
        <v>0</v>
      </c>
      <c r="H8923">
        <v>1.1303300000000001</v>
      </c>
      <c r="I8923">
        <v>-13.48</v>
      </c>
      <c r="J8923" s="384">
        <v>35743.99</v>
      </c>
    </row>
    <row r="8924" spans="1:10">
      <c r="A8924">
        <v>8914</v>
      </c>
      <c r="B8924" s="612">
        <v>43997.334722222222</v>
      </c>
      <c r="C8924" s="405" t="s">
        <v>97</v>
      </c>
      <c r="D8924" s="384">
        <v>2048</v>
      </c>
      <c r="E8924">
        <v>0.02</v>
      </c>
      <c r="F8924">
        <v>1.1251899999999999</v>
      </c>
      <c r="G8924" s="384">
        <v>0</v>
      </c>
      <c r="H8924">
        <v>0</v>
      </c>
    </row>
    <row r="8925" spans="1:10">
      <c r="A8925">
        <v>8915</v>
      </c>
      <c r="B8925" s="612">
        <v>43997.334722222222</v>
      </c>
      <c r="C8925" s="405" t="s">
        <v>2110</v>
      </c>
      <c r="D8925" s="384">
        <v>2048</v>
      </c>
      <c r="E8925">
        <v>0.02</v>
      </c>
      <c r="F8925">
        <v>1.1251899999999999</v>
      </c>
      <c r="G8925" s="384">
        <v>0</v>
      </c>
      <c r="H8925">
        <v>1.1233900000000001</v>
      </c>
    </row>
    <row r="8926" spans="1:10">
      <c r="A8926">
        <v>8938</v>
      </c>
      <c r="B8926" s="612">
        <v>43997.577777777777</v>
      </c>
      <c r="C8926" s="405" t="s">
        <v>2110</v>
      </c>
      <c r="D8926" s="384">
        <v>2048</v>
      </c>
      <c r="E8926">
        <v>0.02</v>
      </c>
      <c r="F8926">
        <v>1.1251899999999999</v>
      </c>
      <c r="G8926" s="384">
        <v>0</v>
      </c>
      <c r="H8926">
        <v>1.12443</v>
      </c>
    </row>
    <row r="8927" spans="1:10">
      <c r="A8927">
        <v>8945</v>
      </c>
      <c r="B8927" s="612">
        <v>43997.615277777775</v>
      </c>
      <c r="C8927" s="405" t="s">
        <v>2110</v>
      </c>
      <c r="D8927" s="384">
        <v>2048</v>
      </c>
      <c r="E8927">
        <v>0.02</v>
      </c>
      <c r="F8927">
        <v>1.1251899999999999</v>
      </c>
      <c r="G8927" s="384">
        <v>0</v>
      </c>
      <c r="H8927">
        <v>1.1257200000000001</v>
      </c>
    </row>
    <row r="8928" spans="1:10">
      <c r="A8928">
        <v>8959</v>
      </c>
      <c r="B8928" s="612">
        <v>43997.75</v>
      </c>
      <c r="C8928" s="405" t="s">
        <v>2110</v>
      </c>
      <c r="D8928" s="384">
        <v>2048</v>
      </c>
      <c r="E8928">
        <v>0.02</v>
      </c>
      <c r="F8928">
        <v>1.1251899999999999</v>
      </c>
      <c r="G8928" s="384">
        <v>0</v>
      </c>
      <c r="H8928">
        <v>1.12707</v>
      </c>
    </row>
    <row r="8929" spans="1:10">
      <c r="A8929">
        <v>8966</v>
      </c>
      <c r="B8929" s="612">
        <v>43997.759027777778</v>
      </c>
      <c r="C8929" s="405" t="s">
        <v>2110</v>
      </c>
      <c r="D8929" s="384">
        <v>2048</v>
      </c>
      <c r="E8929">
        <v>0.02</v>
      </c>
      <c r="F8929">
        <v>1.1251899999999999</v>
      </c>
      <c r="G8929" s="384">
        <v>0</v>
      </c>
      <c r="H8929">
        <v>1.1286499999999999</v>
      </c>
    </row>
    <row r="8930" spans="1:10">
      <c r="A8930">
        <v>8979</v>
      </c>
      <c r="B8930" s="612">
        <v>43998.104861111111</v>
      </c>
      <c r="C8930" s="405" t="s">
        <v>2110</v>
      </c>
      <c r="D8930" s="384">
        <v>2048</v>
      </c>
      <c r="E8930">
        <v>0.02</v>
      </c>
      <c r="F8930">
        <v>1.1251899999999999</v>
      </c>
      <c r="G8930" s="384">
        <v>0</v>
      </c>
      <c r="H8930">
        <v>1.1303300000000001</v>
      </c>
    </row>
    <row r="8931" spans="1:10">
      <c r="A8931">
        <v>9002</v>
      </c>
      <c r="B8931" s="612">
        <v>43998.484722222223</v>
      </c>
      <c r="C8931" s="405" t="s">
        <v>2054</v>
      </c>
      <c r="D8931" s="384">
        <v>2048</v>
      </c>
      <c r="E8931">
        <v>0.02</v>
      </c>
      <c r="F8931">
        <v>1.1303300000000001</v>
      </c>
      <c r="G8931" s="384">
        <v>0</v>
      </c>
      <c r="H8931">
        <v>1.1303300000000001</v>
      </c>
      <c r="I8931">
        <v>-10.26</v>
      </c>
      <c r="J8931" s="384">
        <v>35733.74</v>
      </c>
    </row>
    <row r="8932" spans="1:10">
      <c r="A8932">
        <v>8919</v>
      </c>
      <c r="B8932" s="612">
        <v>43997.348611111112</v>
      </c>
      <c r="C8932" s="405" t="s">
        <v>96</v>
      </c>
      <c r="D8932" s="384">
        <v>2049</v>
      </c>
      <c r="E8932">
        <v>0.02</v>
      </c>
      <c r="F8932">
        <v>1.1248199999999999</v>
      </c>
      <c r="G8932" s="384">
        <v>0</v>
      </c>
      <c r="H8932">
        <v>0</v>
      </c>
    </row>
    <row r="8933" spans="1:10">
      <c r="A8933">
        <v>8920</v>
      </c>
      <c r="B8933" s="612">
        <v>43997.348611111112</v>
      </c>
      <c r="C8933" s="405" t="s">
        <v>2110</v>
      </c>
      <c r="D8933" s="384">
        <v>2049</v>
      </c>
      <c r="E8933">
        <v>0.02</v>
      </c>
      <c r="F8933">
        <v>1.1248199999999999</v>
      </c>
      <c r="G8933" s="384">
        <v>0</v>
      </c>
      <c r="H8933">
        <v>1.12582</v>
      </c>
    </row>
    <row r="8934" spans="1:10">
      <c r="A8934">
        <v>8921</v>
      </c>
      <c r="B8934" s="612">
        <v>43997.366666666669</v>
      </c>
      <c r="C8934" s="405" t="s">
        <v>2054</v>
      </c>
      <c r="D8934" s="384">
        <v>2049</v>
      </c>
      <c r="E8934">
        <v>0.02</v>
      </c>
      <c r="F8934">
        <v>1.12582</v>
      </c>
      <c r="G8934" s="384">
        <v>0</v>
      </c>
      <c r="H8934">
        <v>1.12582</v>
      </c>
      <c r="I8934">
        <v>2</v>
      </c>
      <c r="J8934" s="384">
        <v>35733.410000000003</v>
      </c>
    </row>
    <row r="8935" spans="1:10">
      <c r="A8935">
        <v>8922</v>
      </c>
      <c r="B8935" s="612">
        <v>43997.377083333333</v>
      </c>
      <c r="C8935" s="405" t="s">
        <v>96</v>
      </c>
      <c r="D8935" s="384">
        <v>2050</v>
      </c>
      <c r="E8935">
        <v>0.02</v>
      </c>
      <c r="F8935">
        <v>1.12642</v>
      </c>
      <c r="G8935" s="384">
        <v>0</v>
      </c>
      <c r="H8935">
        <v>0</v>
      </c>
    </row>
    <row r="8936" spans="1:10">
      <c r="A8936">
        <v>8923</v>
      </c>
      <c r="B8936" s="612">
        <v>43997.377083333333</v>
      </c>
      <c r="C8936" s="405" t="s">
        <v>2110</v>
      </c>
      <c r="D8936" s="384">
        <v>2050</v>
      </c>
      <c r="E8936">
        <v>0.02</v>
      </c>
      <c r="F8936">
        <v>1.12642</v>
      </c>
      <c r="G8936" s="384">
        <v>0</v>
      </c>
      <c r="H8936">
        <v>1.1274200000000001</v>
      </c>
    </row>
    <row r="8937" spans="1:10">
      <c r="A8937">
        <v>8926</v>
      </c>
      <c r="B8937" s="612">
        <v>43997.397916666669</v>
      </c>
      <c r="C8937" s="405" t="s">
        <v>2110</v>
      </c>
      <c r="D8937" s="384">
        <v>2050</v>
      </c>
      <c r="E8937">
        <v>0.02</v>
      </c>
      <c r="F8937">
        <v>1.12642</v>
      </c>
      <c r="G8937" s="384">
        <v>0</v>
      </c>
      <c r="H8937">
        <v>1.1266099999999999</v>
      </c>
    </row>
    <row r="8938" spans="1:10">
      <c r="A8938">
        <v>8927</v>
      </c>
      <c r="B8938" s="612">
        <v>43997.493055555555</v>
      </c>
      <c r="C8938" s="405" t="s">
        <v>2054</v>
      </c>
      <c r="D8938" s="384">
        <v>2050</v>
      </c>
      <c r="E8938">
        <v>0.02</v>
      </c>
      <c r="F8938">
        <v>1.1266099999999999</v>
      </c>
      <c r="G8938" s="384">
        <v>0</v>
      </c>
      <c r="H8938">
        <v>1.1266099999999999</v>
      </c>
      <c r="I8938">
        <v>0.38</v>
      </c>
      <c r="J8938" s="384">
        <v>35733.79</v>
      </c>
    </row>
    <row r="8939" spans="1:10">
      <c r="A8939">
        <v>8924</v>
      </c>
      <c r="B8939" s="612">
        <v>43997.397916666669</v>
      </c>
      <c r="C8939" s="405" t="s">
        <v>96</v>
      </c>
      <c r="D8939" s="384">
        <v>2051</v>
      </c>
      <c r="E8939">
        <v>0.02</v>
      </c>
      <c r="F8939">
        <v>1.12479</v>
      </c>
      <c r="G8939" s="384">
        <v>0</v>
      </c>
      <c r="H8939">
        <v>0</v>
      </c>
    </row>
    <row r="8940" spans="1:10">
      <c r="A8940">
        <v>8925</v>
      </c>
      <c r="B8940" s="612">
        <v>43997.397916666669</v>
      </c>
      <c r="C8940" s="405" t="s">
        <v>2110</v>
      </c>
      <c r="D8940" s="384">
        <v>2051</v>
      </c>
      <c r="E8940">
        <v>0.02</v>
      </c>
      <c r="F8940">
        <v>1.12479</v>
      </c>
      <c r="G8940" s="384">
        <v>0</v>
      </c>
      <c r="H8940">
        <v>1.1266099999999999</v>
      </c>
    </row>
    <row r="8941" spans="1:10">
      <c r="A8941">
        <v>8928</v>
      </c>
      <c r="B8941" s="612">
        <v>43997.493055555555</v>
      </c>
      <c r="C8941" s="405" t="s">
        <v>2054</v>
      </c>
      <c r="D8941" s="384">
        <v>2051</v>
      </c>
      <c r="E8941">
        <v>0.02</v>
      </c>
      <c r="F8941">
        <v>1.1266099999999999</v>
      </c>
      <c r="G8941" s="384">
        <v>0</v>
      </c>
      <c r="H8941">
        <v>1.1266099999999999</v>
      </c>
      <c r="I8941">
        <v>3.64</v>
      </c>
      <c r="J8941" s="384">
        <v>35737.43</v>
      </c>
    </row>
    <row r="8942" spans="1:10">
      <c r="A8942">
        <v>8929</v>
      </c>
      <c r="B8942" s="612">
        <v>43997.496527777781</v>
      </c>
      <c r="C8942" s="405" t="s">
        <v>96</v>
      </c>
      <c r="D8942" s="384">
        <v>2052</v>
      </c>
      <c r="E8942">
        <v>0.02</v>
      </c>
      <c r="F8942">
        <v>1.12639</v>
      </c>
      <c r="G8942" s="384">
        <v>0</v>
      </c>
      <c r="H8942">
        <v>0</v>
      </c>
    </row>
    <row r="8943" spans="1:10">
      <c r="A8943">
        <v>8930</v>
      </c>
      <c r="B8943" s="612">
        <v>43997.496527777781</v>
      </c>
      <c r="C8943" s="405" t="s">
        <v>2110</v>
      </c>
      <c r="D8943" s="384">
        <v>2052</v>
      </c>
      <c r="E8943">
        <v>0.02</v>
      </c>
      <c r="F8943">
        <v>1.12639</v>
      </c>
      <c r="G8943" s="384">
        <v>0</v>
      </c>
      <c r="H8943">
        <v>1.1273899999999999</v>
      </c>
    </row>
    <row r="8944" spans="1:10">
      <c r="A8944">
        <v>8933</v>
      </c>
      <c r="B8944" s="612">
        <v>43997.54791666667</v>
      </c>
      <c r="C8944" s="405" t="s">
        <v>2110</v>
      </c>
      <c r="D8944" s="384">
        <v>2052</v>
      </c>
      <c r="E8944">
        <v>0.02</v>
      </c>
      <c r="F8944">
        <v>1.12639</v>
      </c>
      <c r="G8944" s="384">
        <v>0</v>
      </c>
      <c r="H8944">
        <v>1.12659</v>
      </c>
    </row>
    <row r="8945" spans="1:10">
      <c r="A8945">
        <v>8934</v>
      </c>
      <c r="B8945" s="612">
        <v>43997.577777777777</v>
      </c>
      <c r="C8945" s="405" t="s">
        <v>2054</v>
      </c>
      <c r="D8945" s="384">
        <v>2052</v>
      </c>
      <c r="E8945">
        <v>0.02</v>
      </c>
      <c r="F8945">
        <v>1.12659</v>
      </c>
      <c r="G8945" s="384">
        <v>0</v>
      </c>
      <c r="H8945">
        <v>1.12659</v>
      </c>
      <c r="I8945">
        <v>0.4</v>
      </c>
      <c r="J8945" s="384">
        <v>35737.83</v>
      </c>
    </row>
    <row r="8946" spans="1:10">
      <c r="A8946">
        <v>8931</v>
      </c>
      <c r="B8946" s="612">
        <v>43997.54791666667</v>
      </c>
      <c r="C8946" s="405" t="s">
        <v>96</v>
      </c>
      <c r="D8946" s="384">
        <v>2053</v>
      </c>
      <c r="E8946">
        <v>0.02</v>
      </c>
      <c r="F8946">
        <v>1.1247799999999999</v>
      </c>
      <c r="G8946" s="384">
        <v>0</v>
      </c>
      <c r="H8946">
        <v>0</v>
      </c>
    </row>
    <row r="8947" spans="1:10">
      <c r="A8947">
        <v>8932</v>
      </c>
      <c r="B8947" s="612">
        <v>43997.54791666667</v>
      </c>
      <c r="C8947" s="405" t="s">
        <v>2110</v>
      </c>
      <c r="D8947" s="384">
        <v>2053</v>
      </c>
      <c r="E8947">
        <v>0.02</v>
      </c>
      <c r="F8947">
        <v>1.1247799999999999</v>
      </c>
      <c r="G8947" s="384">
        <v>0</v>
      </c>
      <c r="H8947">
        <v>1.12659</v>
      </c>
    </row>
    <row r="8948" spans="1:10">
      <c r="A8948">
        <v>8935</v>
      </c>
      <c r="B8948" s="612">
        <v>43997.577777777777</v>
      </c>
      <c r="C8948" s="405" t="s">
        <v>2054</v>
      </c>
      <c r="D8948" s="384">
        <v>2053</v>
      </c>
      <c r="E8948">
        <v>0.02</v>
      </c>
      <c r="F8948">
        <v>1.12659</v>
      </c>
      <c r="G8948" s="384">
        <v>0</v>
      </c>
      <c r="H8948">
        <v>1.12659</v>
      </c>
      <c r="I8948">
        <v>3.62</v>
      </c>
      <c r="J8948" s="384">
        <v>35741.449999999997</v>
      </c>
    </row>
    <row r="8949" spans="1:10">
      <c r="A8949">
        <v>8936</v>
      </c>
      <c r="B8949" s="612">
        <v>43997.577777777777</v>
      </c>
      <c r="C8949" s="405" t="s">
        <v>97</v>
      </c>
      <c r="D8949" s="384">
        <v>2054</v>
      </c>
      <c r="E8949">
        <v>0.03</v>
      </c>
      <c r="F8949">
        <v>1.12683</v>
      </c>
      <c r="G8949" s="384">
        <v>0</v>
      </c>
      <c r="H8949">
        <v>0</v>
      </c>
    </row>
    <row r="8950" spans="1:10">
      <c r="A8950">
        <v>8937</v>
      </c>
      <c r="B8950" s="612">
        <v>43997.577777777777</v>
      </c>
      <c r="C8950" s="405" t="s">
        <v>2110</v>
      </c>
      <c r="D8950" s="384">
        <v>2054</v>
      </c>
      <c r="E8950">
        <v>0.03</v>
      </c>
      <c r="F8950">
        <v>1.12683</v>
      </c>
      <c r="G8950" s="384">
        <v>0</v>
      </c>
      <c r="H8950">
        <v>1.12443</v>
      </c>
    </row>
    <row r="8951" spans="1:10">
      <c r="A8951">
        <v>8944</v>
      </c>
      <c r="B8951" s="612">
        <v>43997.615277777775</v>
      </c>
      <c r="C8951" s="405" t="s">
        <v>2110</v>
      </c>
      <c r="D8951" s="384">
        <v>2054</v>
      </c>
      <c r="E8951">
        <v>0.03</v>
      </c>
      <c r="F8951">
        <v>1.12683</v>
      </c>
      <c r="G8951" s="384">
        <v>0</v>
      </c>
      <c r="H8951">
        <v>1.1257200000000001</v>
      </c>
    </row>
    <row r="8952" spans="1:10">
      <c r="A8952">
        <v>8958</v>
      </c>
      <c r="B8952" s="612">
        <v>43997.75</v>
      </c>
      <c r="C8952" s="405" t="s">
        <v>2110</v>
      </c>
      <c r="D8952" s="384">
        <v>2054</v>
      </c>
      <c r="E8952">
        <v>0.03</v>
      </c>
      <c r="F8952">
        <v>1.12683</v>
      </c>
      <c r="G8952" s="384">
        <v>0</v>
      </c>
      <c r="H8952">
        <v>1.12707</v>
      </c>
    </row>
    <row r="8953" spans="1:10">
      <c r="A8953">
        <v>8965</v>
      </c>
      <c r="B8953" s="612">
        <v>43997.759027777778</v>
      </c>
      <c r="C8953" s="405" t="s">
        <v>2110</v>
      </c>
      <c r="D8953" s="384">
        <v>2054</v>
      </c>
      <c r="E8953">
        <v>0.03</v>
      </c>
      <c r="F8953">
        <v>1.12683</v>
      </c>
      <c r="G8953" s="384">
        <v>0</v>
      </c>
      <c r="H8953">
        <v>1.1286499999999999</v>
      </c>
    </row>
    <row r="8954" spans="1:10">
      <c r="A8954">
        <v>8978</v>
      </c>
      <c r="B8954" s="612">
        <v>43998.104861111111</v>
      </c>
      <c r="C8954" s="405" t="s">
        <v>2110</v>
      </c>
      <c r="D8954" s="384">
        <v>2054</v>
      </c>
      <c r="E8954">
        <v>0.03</v>
      </c>
      <c r="F8954">
        <v>1.12683</v>
      </c>
      <c r="G8954" s="384">
        <v>0</v>
      </c>
      <c r="H8954">
        <v>1.1303300000000001</v>
      </c>
    </row>
    <row r="8955" spans="1:10">
      <c r="A8955">
        <v>9003</v>
      </c>
      <c r="B8955" s="612">
        <v>43998.484722222223</v>
      </c>
      <c r="C8955" s="405" t="s">
        <v>2054</v>
      </c>
      <c r="D8955" s="384">
        <v>2054</v>
      </c>
      <c r="E8955">
        <v>0.03</v>
      </c>
      <c r="F8955">
        <v>1.1303300000000001</v>
      </c>
      <c r="G8955" s="384">
        <v>0</v>
      </c>
      <c r="H8955">
        <v>1.1303300000000001</v>
      </c>
      <c r="I8955">
        <v>-10.47</v>
      </c>
      <c r="J8955" s="384">
        <v>35723.269999999997</v>
      </c>
    </row>
    <row r="8956" spans="1:10">
      <c r="A8956">
        <v>8940</v>
      </c>
      <c r="B8956" s="612">
        <v>43997.588194444441</v>
      </c>
      <c r="C8956" s="405" t="s">
        <v>96</v>
      </c>
      <c r="D8956" s="384">
        <v>2055</v>
      </c>
      <c r="E8956">
        <v>0.02</v>
      </c>
      <c r="F8956">
        <v>1.12818</v>
      </c>
      <c r="G8956" s="384">
        <v>0</v>
      </c>
      <c r="H8956">
        <v>0</v>
      </c>
    </row>
    <row r="8957" spans="1:10">
      <c r="A8957">
        <v>8941</v>
      </c>
      <c r="B8957" s="612">
        <v>43997.588194444441</v>
      </c>
      <c r="C8957" s="405" t="s">
        <v>2110</v>
      </c>
      <c r="D8957" s="384">
        <v>2055</v>
      </c>
      <c r="E8957">
        <v>0.02</v>
      </c>
      <c r="F8957">
        <v>1.12818</v>
      </c>
      <c r="G8957" s="384">
        <v>0</v>
      </c>
      <c r="H8957">
        <v>1.1291800000000001</v>
      </c>
    </row>
    <row r="8958" spans="1:10">
      <c r="A8958">
        <v>8947</v>
      </c>
      <c r="B8958" s="612">
        <v>43997.615972222222</v>
      </c>
      <c r="C8958" s="405" t="s">
        <v>2054</v>
      </c>
      <c r="D8958" s="384">
        <v>2055</v>
      </c>
      <c r="E8958">
        <v>0.02</v>
      </c>
      <c r="F8958">
        <v>1.1291800000000001</v>
      </c>
      <c r="G8958" s="384">
        <v>0</v>
      </c>
      <c r="H8958">
        <v>1.1291800000000001</v>
      </c>
      <c r="I8958">
        <v>2</v>
      </c>
      <c r="J8958" s="384">
        <v>35743.449999999997</v>
      </c>
    </row>
    <row r="8959" spans="1:10">
      <c r="A8959">
        <v>8942</v>
      </c>
      <c r="B8959" s="612">
        <v>43997.615277777775</v>
      </c>
      <c r="C8959" s="405" t="s">
        <v>97</v>
      </c>
      <c r="D8959" s="384">
        <v>2056</v>
      </c>
      <c r="E8959">
        <v>0.05</v>
      </c>
      <c r="F8959">
        <v>1.12853</v>
      </c>
      <c r="G8959" s="384">
        <v>0</v>
      </c>
      <c r="H8959">
        <v>0</v>
      </c>
    </row>
    <row r="8960" spans="1:10">
      <c r="A8960">
        <v>8943</v>
      </c>
      <c r="B8960" s="612">
        <v>43997.615277777775</v>
      </c>
      <c r="C8960" s="405" t="s">
        <v>2110</v>
      </c>
      <c r="D8960" s="384">
        <v>2056</v>
      </c>
      <c r="E8960">
        <v>0.05</v>
      </c>
      <c r="F8960">
        <v>1.12853</v>
      </c>
      <c r="G8960" s="384">
        <v>0</v>
      </c>
      <c r="H8960">
        <v>1.1257200000000001</v>
      </c>
    </row>
    <row r="8961" spans="1:10">
      <c r="A8961">
        <v>8957</v>
      </c>
      <c r="B8961" s="612">
        <v>43997.75</v>
      </c>
      <c r="C8961" s="405" t="s">
        <v>2110</v>
      </c>
      <c r="D8961" s="384">
        <v>2056</v>
      </c>
      <c r="E8961">
        <v>0.05</v>
      </c>
      <c r="F8961">
        <v>1.12853</v>
      </c>
      <c r="G8961" s="384">
        <v>0</v>
      </c>
      <c r="H8961">
        <v>1.12707</v>
      </c>
    </row>
    <row r="8962" spans="1:10">
      <c r="A8962">
        <v>8964</v>
      </c>
      <c r="B8962" s="612">
        <v>43997.759027777778</v>
      </c>
      <c r="C8962" s="405" t="s">
        <v>2110</v>
      </c>
      <c r="D8962" s="384">
        <v>2056</v>
      </c>
      <c r="E8962">
        <v>0.05</v>
      </c>
      <c r="F8962">
        <v>1.12853</v>
      </c>
      <c r="G8962" s="384">
        <v>0</v>
      </c>
      <c r="H8962">
        <v>1.1286499999999999</v>
      </c>
    </row>
    <row r="8963" spans="1:10">
      <c r="A8963">
        <v>8977</v>
      </c>
      <c r="B8963" s="612">
        <v>43998.104861111111</v>
      </c>
      <c r="C8963" s="405" t="s">
        <v>2110</v>
      </c>
      <c r="D8963" s="384">
        <v>2056</v>
      </c>
      <c r="E8963">
        <v>0.05</v>
      </c>
      <c r="F8963">
        <v>1.12853</v>
      </c>
      <c r="G8963" s="384">
        <v>0</v>
      </c>
      <c r="H8963">
        <v>1.1303300000000001</v>
      </c>
    </row>
    <row r="8964" spans="1:10">
      <c r="A8964">
        <v>9004</v>
      </c>
      <c r="B8964" s="612">
        <v>43998.484722222223</v>
      </c>
      <c r="C8964" s="405" t="s">
        <v>2054</v>
      </c>
      <c r="D8964" s="384">
        <v>2056</v>
      </c>
      <c r="E8964">
        <v>0.05</v>
      </c>
      <c r="F8964">
        <v>1.1303300000000001</v>
      </c>
      <c r="G8964" s="384">
        <v>0</v>
      </c>
      <c r="H8964">
        <v>1.1303300000000001</v>
      </c>
      <c r="I8964">
        <v>-8.94</v>
      </c>
      <c r="J8964" s="384">
        <v>35714.33</v>
      </c>
    </row>
    <row r="8965" spans="1:10">
      <c r="A8965">
        <v>8948</v>
      </c>
      <c r="B8965" s="612">
        <v>43997.618750000001</v>
      </c>
      <c r="C8965" s="405" t="s">
        <v>96</v>
      </c>
      <c r="D8965" s="384">
        <v>2057</v>
      </c>
      <c r="E8965">
        <v>0.02</v>
      </c>
      <c r="F8965">
        <v>1.1284700000000001</v>
      </c>
      <c r="G8965" s="384">
        <v>0</v>
      </c>
      <c r="H8965">
        <v>0</v>
      </c>
    </row>
    <row r="8966" spans="1:10">
      <c r="A8966">
        <v>8949</v>
      </c>
      <c r="B8966" s="612">
        <v>43997.618750000001</v>
      </c>
      <c r="C8966" s="405" t="s">
        <v>2110</v>
      </c>
      <c r="D8966" s="384">
        <v>2057</v>
      </c>
      <c r="E8966">
        <v>0.02</v>
      </c>
      <c r="F8966">
        <v>1.1284700000000001</v>
      </c>
      <c r="G8966" s="384">
        <v>0</v>
      </c>
      <c r="H8966">
        <v>1.12947</v>
      </c>
    </row>
    <row r="8967" spans="1:10">
      <c r="A8967">
        <v>8952</v>
      </c>
      <c r="B8967" s="612">
        <v>43997.632638888892</v>
      </c>
      <c r="C8967" s="405" t="s">
        <v>2110</v>
      </c>
      <c r="D8967" s="384">
        <v>2057</v>
      </c>
      <c r="E8967">
        <v>0.02</v>
      </c>
      <c r="F8967">
        <v>1.1284700000000001</v>
      </c>
      <c r="G8967" s="384">
        <v>0</v>
      </c>
      <c r="H8967">
        <v>1.1286700000000001</v>
      </c>
    </row>
    <row r="8968" spans="1:10">
      <c r="A8968">
        <v>8953</v>
      </c>
      <c r="B8968" s="612">
        <v>43997.686805555553</v>
      </c>
      <c r="C8968" s="405" t="s">
        <v>2054</v>
      </c>
      <c r="D8968" s="384">
        <v>2057</v>
      </c>
      <c r="E8968">
        <v>0.02</v>
      </c>
      <c r="F8968">
        <v>1.1286700000000001</v>
      </c>
      <c r="G8968" s="384">
        <v>0</v>
      </c>
      <c r="H8968">
        <v>1.1286700000000001</v>
      </c>
      <c r="I8968">
        <v>0.4</v>
      </c>
      <c r="J8968" s="384">
        <v>35743.85</v>
      </c>
    </row>
    <row r="8969" spans="1:10">
      <c r="A8969">
        <v>8950</v>
      </c>
      <c r="B8969" s="612">
        <v>43997.632638888892</v>
      </c>
      <c r="C8969" s="405" t="s">
        <v>96</v>
      </c>
      <c r="D8969" s="384">
        <v>2058</v>
      </c>
      <c r="E8969">
        <v>0.02</v>
      </c>
      <c r="F8969">
        <v>1.12686</v>
      </c>
      <c r="G8969" s="384">
        <v>0</v>
      </c>
      <c r="H8969">
        <v>0</v>
      </c>
    </row>
    <row r="8970" spans="1:10">
      <c r="A8970">
        <v>8951</v>
      </c>
      <c r="B8970" s="612">
        <v>43997.632638888892</v>
      </c>
      <c r="C8970" s="405" t="s">
        <v>2110</v>
      </c>
      <c r="D8970" s="384">
        <v>2058</v>
      </c>
      <c r="E8970">
        <v>0.02</v>
      </c>
      <c r="F8970">
        <v>1.12686</v>
      </c>
      <c r="G8970" s="384">
        <v>0</v>
      </c>
      <c r="H8970">
        <v>1.1286700000000001</v>
      </c>
    </row>
    <row r="8971" spans="1:10">
      <c r="A8971">
        <v>8954</v>
      </c>
      <c r="B8971" s="612">
        <v>43997.686805555553</v>
      </c>
      <c r="C8971" s="405" t="s">
        <v>2054</v>
      </c>
      <c r="D8971" s="384">
        <v>2058</v>
      </c>
      <c r="E8971">
        <v>0.02</v>
      </c>
      <c r="F8971">
        <v>1.1286700000000001</v>
      </c>
      <c r="G8971" s="384">
        <v>0</v>
      </c>
      <c r="H8971">
        <v>1.1286700000000001</v>
      </c>
      <c r="I8971">
        <v>3.62</v>
      </c>
      <c r="J8971" s="384">
        <v>35747.47</v>
      </c>
    </row>
    <row r="8972" spans="1:10">
      <c r="A8972">
        <v>8955</v>
      </c>
      <c r="B8972" s="612">
        <v>43997.75</v>
      </c>
      <c r="C8972" s="405" t="s">
        <v>97</v>
      </c>
      <c r="D8972" s="384">
        <v>2059</v>
      </c>
      <c r="E8972">
        <v>0.08</v>
      </c>
      <c r="F8972">
        <v>1.1303300000000001</v>
      </c>
      <c r="G8972" s="384">
        <v>0</v>
      </c>
      <c r="H8972">
        <v>0</v>
      </c>
    </row>
    <row r="8973" spans="1:10">
      <c r="A8973">
        <v>8956</v>
      </c>
      <c r="B8973" s="612">
        <v>43997.75</v>
      </c>
      <c r="C8973" s="405" t="s">
        <v>2110</v>
      </c>
      <c r="D8973" s="384">
        <v>2059</v>
      </c>
      <c r="E8973">
        <v>0.08</v>
      </c>
      <c r="F8973">
        <v>1.1303300000000001</v>
      </c>
      <c r="G8973" s="384">
        <v>0</v>
      </c>
      <c r="H8973">
        <v>1.12707</v>
      </c>
    </row>
    <row r="8974" spans="1:10">
      <c r="A8974">
        <v>8963</v>
      </c>
      <c r="B8974" s="612">
        <v>43997.759027777778</v>
      </c>
      <c r="C8974" s="405" t="s">
        <v>2110</v>
      </c>
      <c r="D8974" s="384">
        <v>2059</v>
      </c>
      <c r="E8974">
        <v>0.08</v>
      </c>
      <c r="F8974">
        <v>1.1303300000000001</v>
      </c>
      <c r="G8974" s="384">
        <v>0</v>
      </c>
      <c r="H8974">
        <v>1.1286499999999999</v>
      </c>
    </row>
    <row r="8975" spans="1:10">
      <c r="A8975">
        <v>8976</v>
      </c>
      <c r="B8975" s="612">
        <v>43998.104861111111</v>
      </c>
      <c r="C8975" s="405" t="s">
        <v>2110</v>
      </c>
      <c r="D8975" s="384">
        <v>2059</v>
      </c>
      <c r="E8975">
        <v>0.08</v>
      </c>
      <c r="F8975">
        <v>1.1303300000000001</v>
      </c>
      <c r="G8975" s="384">
        <v>0</v>
      </c>
      <c r="H8975">
        <v>1.1303300000000001</v>
      </c>
    </row>
    <row r="8976" spans="1:10">
      <c r="A8976">
        <v>9005</v>
      </c>
      <c r="B8976" s="612">
        <v>43998.484722222223</v>
      </c>
      <c r="C8976" s="405" t="s">
        <v>2054</v>
      </c>
      <c r="D8976" s="384">
        <v>2059</v>
      </c>
      <c r="E8976">
        <v>0.08</v>
      </c>
      <c r="F8976">
        <v>1.1303300000000001</v>
      </c>
      <c r="G8976" s="384">
        <v>0</v>
      </c>
      <c r="H8976">
        <v>1.1303300000000001</v>
      </c>
      <c r="I8976">
        <v>0.09</v>
      </c>
      <c r="J8976" s="384">
        <v>35714.410000000003</v>
      </c>
    </row>
    <row r="8977" spans="1:10">
      <c r="A8977">
        <v>8961</v>
      </c>
      <c r="B8977" s="612">
        <v>43997.759027777778</v>
      </c>
      <c r="C8977" s="405" t="s">
        <v>97</v>
      </c>
      <c r="D8977" s="384">
        <v>2060</v>
      </c>
      <c r="E8977">
        <v>0.14000000000000001</v>
      </c>
      <c r="F8977">
        <v>1.13226</v>
      </c>
      <c r="G8977" s="384">
        <v>0</v>
      </c>
      <c r="H8977">
        <v>0</v>
      </c>
    </row>
    <row r="8978" spans="1:10">
      <c r="A8978">
        <v>8962</v>
      </c>
      <c r="B8978" s="612">
        <v>43997.759027777778</v>
      </c>
      <c r="C8978" s="405" t="s">
        <v>2110</v>
      </c>
      <c r="D8978" s="384">
        <v>2060</v>
      </c>
      <c r="E8978">
        <v>0.14000000000000001</v>
      </c>
      <c r="F8978">
        <v>1.13226</v>
      </c>
      <c r="G8978" s="384">
        <v>0</v>
      </c>
      <c r="H8978">
        <v>1.1286499999999999</v>
      </c>
    </row>
    <row r="8979" spans="1:10">
      <c r="A8979">
        <v>8975</v>
      </c>
      <c r="B8979" s="612">
        <v>43998.104861111111</v>
      </c>
      <c r="C8979" s="405" t="s">
        <v>2110</v>
      </c>
      <c r="D8979" s="384">
        <v>2060</v>
      </c>
      <c r="E8979">
        <v>0.14000000000000001</v>
      </c>
      <c r="F8979">
        <v>1.13226</v>
      </c>
      <c r="G8979" s="384">
        <v>0</v>
      </c>
      <c r="H8979">
        <v>1.1303300000000001</v>
      </c>
    </row>
    <row r="8980" spans="1:10">
      <c r="A8980">
        <v>9006</v>
      </c>
      <c r="B8980" s="612">
        <v>43998.484722222223</v>
      </c>
      <c r="C8980" s="405" t="s">
        <v>2054</v>
      </c>
      <c r="D8980" s="384">
        <v>2060</v>
      </c>
      <c r="E8980">
        <v>0.14000000000000001</v>
      </c>
      <c r="F8980">
        <v>1.1303300000000001</v>
      </c>
      <c r="G8980" s="384">
        <v>0</v>
      </c>
      <c r="H8980">
        <v>1.1303300000000001</v>
      </c>
      <c r="I8980">
        <v>27.18</v>
      </c>
      <c r="J8980" s="384">
        <v>35741.589999999997</v>
      </c>
    </row>
    <row r="8981" spans="1:10">
      <c r="A8981">
        <v>8968</v>
      </c>
      <c r="B8981" s="612">
        <v>43997.782638888886</v>
      </c>
      <c r="C8981" s="405" t="s">
        <v>96</v>
      </c>
      <c r="D8981" s="384">
        <v>2061</v>
      </c>
      <c r="E8981">
        <v>0.02</v>
      </c>
      <c r="F8981">
        <v>1.1318999999999999</v>
      </c>
      <c r="G8981" s="384">
        <v>0</v>
      </c>
      <c r="H8981">
        <v>0</v>
      </c>
    </row>
    <row r="8982" spans="1:10">
      <c r="A8982">
        <v>8969</v>
      </c>
      <c r="B8982" s="612">
        <v>43997.782638888886</v>
      </c>
      <c r="C8982" s="405" t="s">
        <v>2110</v>
      </c>
      <c r="D8982" s="384">
        <v>2061</v>
      </c>
      <c r="E8982">
        <v>0.02</v>
      </c>
      <c r="F8982">
        <v>1.1318999999999999</v>
      </c>
      <c r="G8982" s="384">
        <v>0</v>
      </c>
      <c r="H8982">
        <v>1.1329</v>
      </c>
    </row>
    <row r="8983" spans="1:10">
      <c r="A8983">
        <v>8970</v>
      </c>
      <c r="B8983" s="612">
        <v>43997.933333333334</v>
      </c>
      <c r="C8983" s="405" t="s">
        <v>2054</v>
      </c>
      <c r="D8983" s="384">
        <v>2061</v>
      </c>
      <c r="E8983">
        <v>0.02</v>
      </c>
      <c r="F8983">
        <v>1.1329</v>
      </c>
      <c r="G8983" s="384">
        <v>0</v>
      </c>
      <c r="H8983">
        <v>1.1329</v>
      </c>
      <c r="I8983">
        <v>2</v>
      </c>
      <c r="J8983" s="384">
        <v>35749.47</v>
      </c>
    </row>
    <row r="8984" spans="1:10">
      <c r="A8984">
        <v>8971</v>
      </c>
      <c r="B8984" s="612">
        <v>43998.006249999999</v>
      </c>
      <c r="C8984" s="405" t="s">
        <v>96</v>
      </c>
      <c r="D8984" s="384">
        <v>2062</v>
      </c>
      <c r="E8984">
        <v>0.02</v>
      </c>
      <c r="F8984">
        <v>1.13358</v>
      </c>
      <c r="G8984" s="384">
        <v>0</v>
      </c>
      <c r="H8984">
        <v>0</v>
      </c>
    </row>
    <row r="8985" spans="1:10">
      <c r="A8985">
        <v>8972</v>
      </c>
      <c r="B8985" s="612">
        <v>43998.006249999999</v>
      </c>
      <c r="C8985" s="405" t="s">
        <v>2110</v>
      </c>
      <c r="D8985" s="384">
        <v>2062</v>
      </c>
      <c r="E8985">
        <v>0.02</v>
      </c>
      <c r="F8985">
        <v>1.13358</v>
      </c>
      <c r="G8985" s="384">
        <v>0</v>
      </c>
      <c r="H8985">
        <v>1.1345799999999999</v>
      </c>
    </row>
    <row r="8986" spans="1:10">
      <c r="A8986">
        <v>8981</v>
      </c>
      <c r="B8986" s="612">
        <v>43998.107638888891</v>
      </c>
      <c r="C8986" s="405" t="s">
        <v>2054</v>
      </c>
      <c r="D8986" s="384">
        <v>2062</v>
      </c>
      <c r="E8986">
        <v>0.02</v>
      </c>
      <c r="F8986">
        <v>1.1345799999999999</v>
      </c>
      <c r="G8986" s="384">
        <v>0</v>
      </c>
      <c r="H8986">
        <v>1.1345799999999999</v>
      </c>
      <c r="I8986">
        <v>2</v>
      </c>
      <c r="J8986" s="384">
        <v>35751.47</v>
      </c>
    </row>
    <row r="8987" spans="1:10">
      <c r="A8987">
        <v>8973</v>
      </c>
      <c r="B8987" s="612">
        <v>43998.104861111111</v>
      </c>
      <c r="C8987" s="405" t="s">
        <v>97</v>
      </c>
      <c r="D8987" s="384">
        <v>2063</v>
      </c>
      <c r="E8987">
        <v>0.23</v>
      </c>
      <c r="F8987">
        <v>1.13426</v>
      </c>
      <c r="G8987" s="384">
        <v>0</v>
      </c>
      <c r="H8987">
        <v>0</v>
      </c>
    </row>
    <row r="8988" spans="1:10">
      <c r="A8988">
        <v>8974</v>
      </c>
      <c r="B8988" s="612">
        <v>43998.104861111111</v>
      </c>
      <c r="C8988" s="405" t="s">
        <v>2110</v>
      </c>
      <c r="D8988" s="384">
        <v>2063</v>
      </c>
      <c r="E8988">
        <v>0.23</v>
      </c>
      <c r="F8988">
        <v>1.13426</v>
      </c>
      <c r="G8988" s="384">
        <v>0</v>
      </c>
      <c r="H8988">
        <v>1.1303300000000001</v>
      </c>
    </row>
    <row r="8989" spans="1:10">
      <c r="A8989">
        <v>9007</v>
      </c>
      <c r="B8989" s="612">
        <v>43998.484722222223</v>
      </c>
      <c r="C8989" s="405" t="s">
        <v>2054</v>
      </c>
      <c r="D8989" s="384">
        <v>2063</v>
      </c>
      <c r="E8989">
        <v>0.23</v>
      </c>
      <c r="F8989">
        <v>1.1303300000000001</v>
      </c>
      <c r="G8989" s="384">
        <v>0</v>
      </c>
      <c r="H8989">
        <v>1.1303300000000001</v>
      </c>
      <c r="I8989">
        <v>90.39</v>
      </c>
      <c r="J8989" s="384">
        <v>35831.980000000003</v>
      </c>
    </row>
    <row r="8990" spans="1:10">
      <c r="A8990">
        <v>8982</v>
      </c>
      <c r="B8990" s="612">
        <v>43998.113888888889</v>
      </c>
      <c r="C8990" s="405" t="s">
        <v>96</v>
      </c>
      <c r="D8990" s="384">
        <v>2064</v>
      </c>
      <c r="E8990">
        <v>0.02</v>
      </c>
      <c r="F8990">
        <v>1.1342000000000001</v>
      </c>
      <c r="G8990" s="384">
        <v>0</v>
      </c>
      <c r="H8990">
        <v>0</v>
      </c>
    </row>
    <row r="8991" spans="1:10">
      <c r="A8991">
        <v>8983</v>
      </c>
      <c r="B8991" s="612">
        <v>43998.113888888889</v>
      </c>
      <c r="C8991" s="405" t="s">
        <v>2110</v>
      </c>
      <c r="D8991" s="384">
        <v>2064</v>
      </c>
      <c r="E8991">
        <v>0.02</v>
      </c>
      <c r="F8991">
        <v>1.1342000000000001</v>
      </c>
      <c r="G8991" s="384">
        <v>0</v>
      </c>
      <c r="H8991">
        <v>1.1352</v>
      </c>
    </row>
    <row r="8992" spans="1:10">
      <c r="A8992">
        <v>8984</v>
      </c>
      <c r="B8992" s="612">
        <v>43998.297222222223</v>
      </c>
      <c r="C8992" s="405" t="s">
        <v>2054</v>
      </c>
      <c r="D8992" s="384">
        <v>2064</v>
      </c>
      <c r="E8992">
        <v>0.02</v>
      </c>
      <c r="F8992">
        <v>1.1352</v>
      </c>
      <c r="G8992" s="384">
        <v>0</v>
      </c>
      <c r="H8992">
        <v>1.1352</v>
      </c>
      <c r="I8992">
        <v>2</v>
      </c>
      <c r="J8992" s="384">
        <v>35753.47</v>
      </c>
    </row>
    <row r="8993" spans="1:10">
      <c r="A8993">
        <v>8985</v>
      </c>
      <c r="B8993" s="612">
        <v>43998.30972222222</v>
      </c>
      <c r="C8993" s="405" t="s">
        <v>96</v>
      </c>
      <c r="D8993" s="384">
        <v>2065</v>
      </c>
      <c r="E8993">
        <v>0.02</v>
      </c>
      <c r="F8993">
        <v>1.13344</v>
      </c>
      <c r="G8993" s="384">
        <v>0</v>
      </c>
      <c r="H8993">
        <v>0</v>
      </c>
    </row>
    <row r="8994" spans="1:10">
      <c r="A8994">
        <v>8986</v>
      </c>
      <c r="B8994" s="612">
        <v>43998.30972222222</v>
      </c>
      <c r="C8994" s="405" t="s">
        <v>2110</v>
      </c>
      <c r="D8994" s="384">
        <v>2065</v>
      </c>
      <c r="E8994">
        <v>0.02</v>
      </c>
      <c r="F8994">
        <v>1.13344</v>
      </c>
      <c r="G8994" s="384">
        <v>0</v>
      </c>
      <c r="H8994">
        <v>1.1344399999999999</v>
      </c>
    </row>
    <row r="8995" spans="1:10">
      <c r="A8995">
        <v>8989</v>
      </c>
      <c r="B8995" s="612">
        <v>43998.334027777775</v>
      </c>
      <c r="C8995" s="405" t="s">
        <v>2110</v>
      </c>
      <c r="D8995" s="384">
        <v>2065</v>
      </c>
      <c r="E8995">
        <v>0.02</v>
      </c>
      <c r="F8995">
        <v>1.13344</v>
      </c>
      <c r="G8995" s="384">
        <v>0</v>
      </c>
      <c r="H8995">
        <v>1.13364</v>
      </c>
    </row>
    <row r="8996" spans="1:10">
      <c r="A8996">
        <v>8990</v>
      </c>
      <c r="B8996" s="612">
        <v>43998.365972222222</v>
      </c>
      <c r="C8996" s="405" t="s">
        <v>2054</v>
      </c>
      <c r="D8996" s="384">
        <v>2065</v>
      </c>
      <c r="E8996">
        <v>0.02</v>
      </c>
      <c r="F8996">
        <v>1.13364</v>
      </c>
      <c r="G8996" s="384">
        <v>0</v>
      </c>
      <c r="H8996">
        <v>1.13364</v>
      </c>
      <c r="I8996">
        <v>0.4</v>
      </c>
      <c r="J8996" s="384">
        <v>35753.870000000003</v>
      </c>
    </row>
    <row r="8997" spans="1:10">
      <c r="A8997">
        <v>8987</v>
      </c>
      <c r="B8997" s="612">
        <v>43998.334027777775</v>
      </c>
      <c r="C8997" s="405" t="s">
        <v>96</v>
      </c>
      <c r="D8997" s="384">
        <v>2066</v>
      </c>
      <c r="E8997">
        <v>0.02</v>
      </c>
      <c r="F8997">
        <v>1.13184</v>
      </c>
      <c r="G8997" s="384">
        <v>0</v>
      </c>
      <c r="H8997">
        <v>0</v>
      </c>
    </row>
    <row r="8998" spans="1:10">
      <c r="A8998">
        <v>8988</v>
      </c>
      <c r="B8998" s="612">
        <v>43998.334027777775</v>
      </c>
      <c r="C8998" s="405" t="s">
        <v>2110</v>
      </c>
      <c r="D8998" s="384">
        <v>2066</v>
      </c>
      <c r="E8998">
        <v>0.02</v>
      </c>
      <c r="F8998">
        <v>1.13184</v>
      </c>
      <c r="G8998" s="384">
        <v>0</v>
      </c>
      <c r="H8998">
        <v>1.13364</v>
      </c>
    </row>
    <row r="8999" spans="1:10">
      <c r="A8999">
        <v>8991</v>
      </c>
      <c r="B8999" s="612">
        <v>43998.365972222222</v>
      </c>
      <c r="C8999" s="405" t="s">
        <v>2054</v>
      </c>
      <c r="D8999" s="384">
        <v>2066</v>
      </c>
      <c r="E8999">
        <v>0.02</v>
      </c>
      <c r="F8999">
        <v>1.13364</v>
      </c>
      <c r="G8999" s="384">
        <v>0</v>
      </c>
      <c r="H8999">
        <v>1.13364</v>
      </c>
      <c r="I8999">
        <v>3.6</v>
      </c>
      <c r="J8999" s="384">
        <v>35757.47</v>
      </c>
    </row>
    <row r="9000" spans="1:10">
      <c r="A9000">
        <v>8992</v>
      </c>
      <c r="B9000" s="612">
        <v>43998.374305555553</v>
      </c>
      <c r="C9000" s="405" t="s">
        <v>96</v>
      </c>
      <c r="D9000" s="384">
        <v>2067</v>
      </c>
      <c r="E9000">
        <v>0.02</v>
      </c>
      <c r="F9000">
        <v>1.13391</v>
      </c>
      <c r="G9000" s="384">
        <v>0</v>
      </c>
      <c r="H9000">
        <v>0</v>
      </c>
    </row>
    <row r="9001" spans="1:10">
      <c r="A9001">
        <v>8993</v>
      </c>
      <c r="B9001" s="612">
        <v>43998.374305555553</v>
      </c>
      <c r="C9001" s="405" t="s">
        <v>2110</v>
      </c>
      <c r="D9001" s="384">
        <v>2067</v>
      </c>
      <c r="E9001">
        <v>0.02</v>
      </c>
      <c r="F9001">
        <v>1.13391</v>
      </c>
      <c r="G9001" s="384">
        <v>0</v>
      </c>
      <c r="H9001">
        <v>1.1349100000000001</v>
      </c>
    </row>
    <row r="9002" spans="1:10">
      <c r="A9002">
        <v>8996</v>
      </c>
      <c r="B9002" s="612">
        <v>43998.424305555556</v>
      </c>
      <c r="C9002" s="405" t="s">
        <v>2110</v>
      </c>
      <c r="D9002" s="384">
        <v>2067</v>
      </c>
      <c r="E9002">
        <v>0.02</v>
      </c>
      <c r="F9002">
        <v>1.13391</v>
      </c>
      <c r="G9002" s="384">
        <v>0</v>
      </c>
      <c r="H9002">
        <v>1.13411</v>
      </c>
    </row>
    <row r="9003" spans="1:10">
      <c r="A9003">
        <v>9000</v>
      </c>
      <c r="B9003" s="612">
        <v>43998.482638888891</v>
      </c>
      <c r="C9003" s="405" t="s">
        <v>2110</v>
      </c>
      <c r="D9003" s="384">
        <v>2067</v>
      </c>
      <c r="E9003">
        <v>0.02</v>
      </c>
      <c r="F9003">
        <v>1.13391</v>
      </c>
      <c r="G9003" s="384">
        <v>0</v>
      </c>
      <c r="H9003">
        <v>1.1330800000000001</v>
      </c>
    </row>
    <row r="9004" spans="1:10">
      <c r="A9004">
        <v>9015</v>
      </c>
      <c r="B9004" s="612">
        <v>43998.543749999997</v>
      </c>
      <c r="C9004" s="405" t="s">
        <v>2110</v>
      </c>
      <c r="D9004" s="384">
        <v>2067</v>
      </c>
      <c r="E9004">
        <v>0.02</v>
      </c>
      <c r="F9004">
        <v>1.13391</v>
      </c>
      <c r="G9004" s="384">
        <v>0</v>
      </c>
      <c r="H9004">
        <v>1.1317999999999999</v>
      </c>
    </row>
    <row r="9005" spans="1:10">
      <c r="A9005">
        <v>9021</v>
      </c>
      <c r="B9005" s="612">
        <v>43998.552083333336</v>
      </c>
      <c r="C9005" s="405" t="s">
        <v>2110</v>
      </c>
      <c r="D9005" s="384">
        <v>2067</v>
      </c>
      <c r="E9005">
        <v>0.02</v>
      </c>
      <c r="F9005">
        <v>1.13391</v>
      </c>
      <c r="G9005" s="384">
        <v>0</v>
      </c>
      <c r="H9005">
        <v>1.13046</v>
      </c>
    </row>
    <row r="9006" spans="1:10">
      <c r="A9006">
        <v>9034</v>
      </c>
      <c r="B9006" s="612">
        <v>43998.59652777778</v>
      </c>
      <c r="C9006" s="405" t="s">
        <v>2110</v>
      </c>
      <c r="D9006" s="384">
        <v>2067</v>
      </c>
      <c r="E9006">
        <v>0.02</v>
      </c>
      <c r="F9006">
        <v>1.13391</v>
      </c>
      <c r="G9006" s="384">
        <v>0</v>
      </c>
      <c r="H9006">
        <v>1.1287799999999999</v>
      </c>
    </row>
    <row r="9007" spans="1:10">
      <c r="A9007">
        <v>9048</v>
      </c>
      <c r="B9007" s="612">
        <v>43998.625694444447</v>
      </c>
      <c r="C9007" s="405" t="s">
        <v>2110</v>
      </c>
      <c r="D9007" s="384">
        <v>2067</v>
      </c>
      <c r="E9007">
        <v>0.02</v>
      </c>
      <c r="F9007">
        <v>1.13391</v>
      </c>
      <c r="G9007" s="384">
        <v>0</v>
      </c>
      <c r="H9007">
        <v>1.12704</v>
      </c>
    </row>
    <row r="9008" spans="1:10">
      <c r="A9008">
        <v>9054</v>
      </c>
      <c r="B9008" s="612">
        <v>43998.690972222219</v>
      </c>
      <c r="C9008" s="405" t="s">
        <v>2054</v>
      </c>
      <c r="D9008" s="384">
        <v>2067</v>
      </c>
      <c r="E9008">
        <v>0.02</v>
      </c>
      <c r="F9008">
        <v>1.12704</v>
      </c>
      <c r="G9008" s="384">
        <v>0</v>
      </c>
      <c r="H9008">
        <v>1.12704</v>
      </c>
      <c r="I9008">
        <v>-13.74</v>
      </c>
      <c r="J9008" s="384">
        <v>35828.239999999998</v>
      </c>
    </row>
    <row r="9009" spans="1:10">
      <c r="A9009">
        <v>8994</v>
      </c>
      <c r="B9009" s="612">
        <v>43998.424305555556</v>
      </c>
      <c r="C9009" s="405" t="s">
        <v>96</v>
      </c>
      <c r="D9009" s="384">
        <v>2068</v>
      </c>
      <c r="E9009">
        <v>0.02</v>
      </c>
      <c r="F9009">
        <v>1.1323099999999999</v>
      </c>
      <c r="G9009" s="384">
        <v>0</v>
      </c>
      <c r="H9009">
        <v>0</v>
      </c>
    </row>
    <row r="9010" spans="1:10">
      <c r="A9010">
        <v>8995</v>
      </c>
      <c r="B9010" s="612">
        <v>43998.424305555556</v>
      </c>
      <c r="C9010" s="405" t="s">
        <v>2110</v>
      </c>
      <c r="D9010" s="384">
        <v>2068</v>
      </c>
      <c r="E9010">
        <v>0.02</v>
      </c>
      <c r="F9010">
        <v>1.1323099999999999</v>
      </c>
      <c r="G9010" s="384">
        <v>0</v>
      </c>
      <c r="H9010">
        <v>1.13411</v>
      </c>
    </row>
    <row r="9011" spans="1:10">
      <c r="A9011">
        <v>8999</v>
      </c>
      <c r="B9011" s="612">
        <v>43998.482638888891</v>
      </c>
      <c r="C9011" s="405" t="s">
        <v>2110</v>
      </c>
      <c r="D9011" s="384">
        <v>2068</v>
      </c>
      <c r="E9011">
        <v>0.02</v>
      </c>
      <c r="F9011">
        <v>1.1323099999999999</v>
      </c>
      <c r="G9011" s="384">
        <v>0</v>
      </c>
      <c r="H9011">
        <v>1.1330800000000001</v>
      </c>
    </row>
    <row r="9012" spans="1:10">
      <c r="A9012">
        <v>9014</v>
      </c>
      <c r="B9012" s="612">
        <v>43998.543749999997</v>
      </c>
      <c r="C9012" s="405" t="s">
        <v>2110</v>
      </c>
      <c r="D9012" s="384">
        <v>2068</v>
      </c>
      <c r="E9012">
        <v>0.02</v>
      </c>
      <c r="F9012">
        <v>1.1323099999999999</v>
      </c>
      <c r="G9012" s="384">
        <v>0</v>
      </c>
      <c r="H9012">
        <v>1.1317999999999999</v>
      </c>
    </row>
    <row r="9013" spans="1:10">
      <c r="A9013">
        <v>9020</v>
      </c>
      <c r="B9013" s="612">
        <v>43998.552083333336</v>
      </c>
      <c r="C9013" s="405" t="s">
        <v>2110</v>
      </c>
      <c r="D9013" s="384">
        <v>2068</v>
      </c>
      <c r="E9013">
        <v>0.02</v>
      </c>
      <c r="F9013">
        <v>1.1323099999999999</v>
      </c>
      <c r="G9013" s="384">
        <v>0</v>
      </c>
      <c r="H9013">
        <v>1.13046</v>
      </c>
    </row>
    <row r="9014" spans="1:10">
      <c r="A9014">
        <v>9033</v>
      </c>
      <c r="B9014" s="612">
        <v>43998.59652777778</v>
      </c>
      <c r="C9014" s="405" t="s">
        <v>2110</v>
      </c>
      <c r="D9014" s="384">
        <v>2068</v>
      </c>
      <c r="E9014">
        <v>0.02</v>
      </c>
      <c r="F9014">
        <v>1.1323099999999999</v>
      </c>
      <c r="G9014" s="384">
        <v>0</v>
      </c>
      <c r="H9014">
        <v>1.1287799999999999</v>
      </c>
    </row>
    <row r="9015" spans="1:10">
      <c r="A9015">
        <v>9047</v>
      </c>
      <c r="B9015" s="612">
        <v>43998.625694444447</v>
      </c>
      <c r="C9015" s="405" t="s">
        <v>2110</v>
      </c>
      <c r="D9015" s="384">
        <v>2068</v>
      </c>
      <c r="E9015">
        <v>0.02</v>
      </c>
      <c r="F9015">
        <v>1.1323099999999999</v>
      </c>
      <c r="G9015" s="384">
        <v>0</v>
      </c>
      <c r="H9015">
        <v>1.12704</v>
      </c>
    </row>
    <row r="9016" spans="1:10">
      <c r="A9016">
        <v>9055</v>
      </c>
      <c r="B9016" s="612">
        <v>43998.690972222219</v>
      </c>
      <c r="C9016" s="405" t="s">
        <v>2054</v>
      </c>
      <c r="D9016" s="384">
        <v>2068</v>
      </c>
      <c r="E9016">
        <v>0.02</v>
      </c>
      <c r="F9016">
        <v>1.12704</v>
      </c>
      <c r="G9016" s="384">
        <v>0</v>
      </c>
      <c r="H9016">
        <v>1.12704</v>
      </c>
      <c r="I9016">
        <v>-10.54</v>
      </c>
      <c r="J9016" s="384">
        <v>35817.699999999997</v>
      </c>
    </row>
    <row r="9017" spans="1:10">
      <c r="A9017">
        <v>8997</v>
      </c>
      <c r="B9017" s="612">
        <v>43998.482638888891</v>
      </c>
      <c r="C9017" s="405" t="s">
        <v>96</v>
      </c>
      <c r="D9017" s="384">
        <v>2069</v>
      </c>
      <c r="E9017">
        <v>0.03</v>
      </c>
      <c r="F9017">
        <v>1.1307100000000001</v>
      </c>
      <c r="G9017" s="384">
        <v>0</v>
      </c>
      <c r="H9017">
        <v>0</v>
      </c>
    </row>
    <row r="9018" spans="1:10">
      <c r="A9018">
        <v>8998</v>
      </c>
      <c r="B9018" s="612">
        <v>43998.482638888891</v>
      </c>
      <c r="C9018" s="405" t="s">
        <v>2110</v>
      </c>
      <c r="D9018" s="384">
        <v>2069</v>
      </c>
      <c r="E9018">
        <v>0.03</v>
      </c>
      <c r="F9018">
        <v>1.1307100000000001</v>
      </c>
      <c r="G9018" s="384">
        <v>0</v>
      </c>
      <c r="H9018">
        <v>1.1330800000000001</v>
      </c>
    </row>
    <row r="9019" spans="1:10">
      <c r="A9019">
        <v>9013</v>
      </c>
      <c r="B9019" s="612">
        <v>43998.543749999997</v>
      </c>
      <c r="C9019" s="405" t="s">
        <v>2110</v>
      </c>
      <c r="D9019" s="384">
        <v>2069</v>
      </c>
      <c r="E9019">
        <v>0.03</v>
      </c>
      <c r="F9019">
        <v>1.1307100000000001</v>
      </c>
      <c r="G9019" s="384">
        <v>0</v>
      </c>
      <c r="H9019">
        <v>1.1317999999999999</v>
      </c>
    </row>
    <row r="9020" spans="1:10">
      <c r="A9020">
        <v>9019</v>
      </c>
      <c r="B9020" s="612">
        <v>43998.552083333336</v>
      </c>
      <c r="C9020" s="405" t="s">
        <v>2110</v>
      </c>
      <c r="D9020" s="384">
        <v>2069</v>
      </c>
      <c r="E9020">
        <v>0.03</v>
      </c>
      <c r="F9020">
        <v>1.1307100000000001</v>
      </c>
      <c r="G9020" s="384">
        <v>0</v>
      </c>
      <c r="H9020">
        <v>1.13046</v>
      </c>
    </row>
    <row r="9021" spans="1:10">
      <c r="A9021">
        <v>9032</v>
      </c>
      <c r="B9021" s="612">
        <v>43998.59652777778</v>
      </c>
      <c r="C9021" s="405" t="s">
        <v>2110</v>
      </c>
      <c r="D9021" s="384">
        <v>2069</v>
      </c>
      <c r="E9021">
        <v>0.03</v>
      </c>
      <c r="F9021">
        <v>1.1307100000000001</v>
      </c>
      <c r="G9021" s="384">
        <v>0</v>
      </c>
      <c r="H9021">
        <v>1.1287799999999999</v>
      </c>
    </row>
    <row r="9022" spans="1:10">
      <c r="A9022">
        <v>9046</v>
      </c>
      <c r="B9022" s="612">
        <v>43998.625694444447</v>
      </c>
      <c r="C9022" s="405" t="s">
        <v>2110</v>
      </c>
      <c r="D9022" s="384">
        <v>2069</v>
      </c>
      <c r="E9022">
        <v>0.03</v>
      </c>
      <c r="F9022">
        <v>1.1307100000000001</v>
      </c>
      <c r="G9022" s="384">
        <v>0</v>
      </c>
      <c r="H9022">
        <v>1.12704</v>
      </c>
    </row>
    <row r="9023" spans="1:10">
      <c r="A9023">
        <v>9056</v>
      </c>
      <c r="B9023" s="612">
        <v>43998.690972222219</v>
      </c>
      <c r="C9023" s="405" t="s">
        <v>2054</v>
      </c>
      <c r="D9023" s="384">
        <v>2069</v>
      </c>
      <c r="E9023">
        <v>0.03</v>
      </c>
      <c r="F9023">
        <v>1.12704</v>
      </c>
      <c r="G9023" s="384">
        <v>0</v>
      </c>
      <c r="H9023">
        <v>1.12704</v>
      </c>
      <c r="I9023">
        <v>-11.01</v>
      </c>
      <c r="J9023" s="384">
        <v>35806.69</v>
      </c>
    </row>
    <row r="9024" spans="1:10">
      <c r="A9024">
        <v>9008</v>
      </c>
      <c r="B9024" s="612">
        <v>43998.49722222222</v>
      </c>
      <c r="C9024" s="405" t="s">
        <v>97</v>
      </c>
      <c r="D9024" s="384">
        <v>2070</v>
      </c>
      <c r="E9024">
        <v>0.02</v>
      </c>
      <c r="F9024">
        <v>1.1303799999999999</v>
      </c>
      <c r="G9024" s="384">
        <v>0</v>
      </c>
      <c r="H9024">
        <v>0</v>
      </c>
    </row>
    <row r="9025" spans="1:10">
      <c r="A9025">
        <v>9009</v>
      </c>
      <c r="B9025" s="612">
        <v>43998.49722222222</v>
      </c>
      <c r="C9025" s="405" t="s">
        <v>2110</v>
      </c>
      <c r="D9025" s="384">
        <v>2070</v>
      </c>
      <c r="E9025">
        <v>0.02</v>
      </c>
      <c r="F9025">
        <v>1.1303799999999999</v>
      </c>
      <c r="G9025" s="384">
        <v>0</v>
      </c>
      <c r="H9025">
        <v>1.1293800000000001</v>
      </c>
    </row>
    <row r="9026" spans="1:10">
      <c r="A9026">
        <v>9010</v>
      </c>
      <c r="B9026" s="612">
        <v>43998.543055555558</v>
      </c>
      <c r="C9026" s="405" t="s">
        <v>2054</v>
      </c>
      <c r="D9026" s="384">
        <v>2070</v>
      </c>
      <c r="E9026">
        <v>0.02</v>
      </c>
      <c r="F9026">
        <v>1.1293800000000001</v>
      </c>
      <c r="G9026" s="384">
        <v>0</v>
      </c>
      <c r="H9026">
        <v>1.1293800000000001</v>
      </c>
      <c r="I9026">
        <v>2</v>
      </c>
      <c r="J9026" s="384">
        <v>35833.980000000003</v>
      </c>
    </row>
    <row r="9027" spans="1:10">
      <c r="A9027">
        <v>9011</v>
      </c>
      <c r="B9027" s="612">
        <v>43998.543749999997</v>
      </c>
      <c r="C9027" s="405" t="s">
        <v>96</v>
      </c>
      <c r="D9027" s="384">
        <v>2071</v>
      </c>
      <c r="E9027">
        <v>0.05</v>
      </c>
      <c r="F9027">
        <v>1.129</v>
      </c>
      <c r="G9027" s="384">
        <v>0</v>
      </c>
      <c r="H9027">
        <v>0</v>
      </c>
    </row>
    <row r="9028" spans="1:10">
      <c r="A9028">
        <v>9012</v>
      </c>
      <c r="B9028" s="612">
        <v>43998.543749999997</v>
      </c>
      <c r="C9028" s="405" t="s">
        <v>2110</v>
      </c>
      <c r="D9028" s="384">
        <v>2071</v>
      </c>
      <c r="E9028">
        <v>0.05</v>
      </c>
      <c r="F9028">
        <v>1.129</v>
      </c>
      <c r="G9028" s="384">
        <v>0</v>
      </c>
      <c r="H9028">
        <v>1.1317999999999999</v>
      </c>
    </row>
    <row r="9029" spans="1:10">
      <c r="A9029">
        <v>9018</v>
      </c>
      <c r="B9029" s="612">
        <v>43998.552083333336</v>
      </c>
      <c r="C9029" s="405" t="s">
        <v>2110</v>
      </c>
      <c r="D9029" s="384">
        <v>2071</v>
      </c>
      <c r="E9029">
        <v>0.05</v>
      </c>
      <c r="F9029">
        <v>1.129</v>
      </c>
      <c r="G9029" s="384">
        <v>0</v>
      </c>
      <c r="H9029">
        <v>1.13046</v>
      </c>
    </row>
    <row r="9030" spans="1:10">
      <c r="A9030">
        <v>9031</v>
      </c>
      <c r="B9030" s="612">
        <v>43998.59652777778</v>
      </c>
      <c r="C9030" s="405" t="s">
        <v>2110</v>
      </c>
      <c r="D9030" s="384">
        <v>2071</v>
      </c>
      <c r="E9030">
        <v>0.05</v>
      </c>
      <c r="F9030">
        <v>1.129</v>
      </c>
      <c r="G9030" s="384">
        <v>0</v>
      </c>
      <c r="H9030">
        <v>1.1287799999999999</v>
      </c>
    </row>
    <row r="9031" spans="1:10">
      <c r="A9031">
        <v>9045</v>
      </c>
      <c r="B9031" s="612">
        <v>43998.625694444447</v>
      </c>
      <c r="C9031" s="405" t="s">
        <v>2110</v>
      </c>
      <c r="D9031" s="384">
        <v>2071</v>
      </c>
      <c r="E9031">
        <v>0.05</v>
      </c>
      <c r="F9031">
        <v>1.129</v>
      </c>
      <c r="G9031" s="384">
        <v>0</v>
      </c>
      <c r="H9031">
        <v>1.12704</v>
      </c>
    </row>
    <row r="9032" spans="1:10">
      <c r="A9032">
        <v>9057</v>
      </c>
      <c r="B9032" s="612">
        <v>43998.690972222219</v>
      </c>
      <c r="C9032" s="405" t="s">
        <v>2054</v>
      </c>
      <c r="D9032" s="384">
        <v>2071</v>
      </c>
      <c r="E9032">
        <v>0.05</v>
      </c>
      <c r="F9032">
        <v>1.12704</v>
      </c>
      <c r="G9032" s="384">
        <v>0</v>
      </c>
      <c r="H9032">
        <v>1.12704</v>
      </c>
      <c r="I9032">
        <v>-9.8000000000000007</v>
      </c>
      <c r="J9032" s="384">
        <v>35796.89</v>
      </c>
    </row>
    <row r="9033" spans="1:10">
      <c r="A9033">
        <v>9016</v>
      </c>
      <c r="B9033" s="612">
        <v>43998.552083333336</v>
      </c>
      <c r="C9033" s="405" t="s">
        <v>96</v>
      </c>
      <c r="D9033" s="384">
        <v>2072</v>
      </c>
      <c r="E9033">
        <v>0.08</v>
      </c>
      <c r="F9033">
        <v>1.1272</v>
      </c>
      <c r="G9033" s="384">
        <v>0</v>
      </c>
      <c r="H9033">
        <v>0</v>
      </c>
    </row>
    <row r="9034" spans="1:10">
      <c r="A9034">
        <v>9017</v>
      </c>
      <c r="B9034" s="612">
        <v>43998.552083333336</v>
      </c>
      <c r="C9034" s="405" t="s">
        <v>2110</v>
      </c>
      <c r="D9034" s="384">
        <v>2072</v>
      </c>
      <c r="E9034">
        <v>0.08</v>
      </c>
      <c r="F9034">
        <v>1.1272</v>
      </c>
      <c r="G9034" s="384">
        <v>0</v>
      </c>
      <c r="H9034">
        <v>1.13046</v>
      </c>
    </row>
    <row r="9035" spans="1:10">
      <c r="A9035">
        <v>9030</v>
      </c>
      <c r="B9035" s="612">
        <v>43998.59652777778</v>
      </c>
      <c r="C9035" s="405" t="s">
        <v>2110</v>
      </c>
      <c r="D9035" s="384">
        <v>2072</v>
      </c>
      <c r="E9035">
        <v>0.08</v>
      </c>
      <c r="F9035">
        <v>1.1272</v>
      </c>
      <c r="G9035" s="384">
        <v>0</v>
      </c>
      <c r="H9035">
        <v>1.1287799999999999</v>
      </c>
    </row>
    <row r="9036" spans="1:10">
      <c r="A9036">
        <v>9044</v>
      </c>
      <c r="B9036" s="612">
        <v>43998.625694444447</v>
      </c>
      <c r="C9036" s="405" t="s">
        <v>2110</v>
      </c>
      <c r="D9036" s="384">
        <v>2072</v>
      </c>
      <c r="E9036">
        <v>0.08</v>
      </c>
      <c r="F9036">
        <v>1.1272</v>
      </c>
      <c r="G9036" s="384">
        <v>0</v>
      </c>
      <c r="H9036">
        <v>1.12704</v>
      </c>
    </row>
    <row r="9037" spans="1:10">
      <c r="A9037">
        <v>9058</v>
      </c>
      <c r="B9037" s="612">
        <v>43998.690972222219</v>
      </c>
      <c r="C9037" s="405" t="s">
        <v>2054</v>
      </c>
      <c r="D9037" s="384">
        <v>2072</v>
      </c>
      <c r="E9037">
        <v>0.08</v>
      </c>
      <c r="F9037">
        <v>1.12704</v>
      </c>
      <c r="G9037" s="384">
        <v>0</v>
      </c>
      <c r="H9037">
        <v>1.12704</v>
      </c>
      <c r="I9037">
        <v>-1.28</v>
      </c>
      <c r="J9037" s="384">
        <v>35795.61</v>
      </c>
    </row>
    <row r="9038" spans="1:10">
      <c r="A9038">
        <v>9022</v>
      </c>
      <c r="B9038" s="612">
        <v>43998.558333333334</v>
      </c>
      <c r="C9038" s="405" t="s">
        <v>97</v>
      </c>
      <c r="D9038" s="384">
        <v>2073</v>
      </c>
      <c r="E9038">
        <v>0.02</v>
      </c>
      <c r="F9038">
        <v>1.12849</v>
      </c>
      <c r="G9038" s="384">
        <v>0</v>
      </c>
      <c r="H9038">
        <v>0</v>
      </c>
    </row>
    <row r="9039" spans="1:10">
      <c r="A9039">
        <v>9023</v>
      </c>
      <c r="B9039" s="612">
        <v>43998.558333333334</v>
      </c>
      <c r="C9039" s="405" t="s">
        <v>2110</v>
      </c>
      <c r="D9039" s="384">
        <v>2073</v>
      </c>
      <c r="E9039">
        <v>0.02</v>
      </c>
      <c r="F9039">
        <v>1.12849</v>
      </c>
      <c r="G9039" s="384">
        <v>0</v>
      </c>
      <c r="H9039">
        <v>1.1274900000000001</v>
      </c>
    </row>
    <row r="9040" spans="1:10">
      <c r="A9040">
        <v>9024</v>
      </c>
      <c r="B9040" s="612">
        <v>43998.577777777777</v>
      </c>
      <c r="C9040" s="405" t="s">
        <v>2054</v>
      </c>
      <c r="D9040" s="384">
        <v>2073</v>
      </c>
      <c r="E9040">
        <v>0.02</v>
      </c>
      <c r="F9040">
        <v>1.1274900000000001</v>
      </c>
      <c r="G9040" s="384">
        <v>0</v>
      </c>
      <c r="H9040">
        <v>1.1274900000000001</v>
      </c>
      <c r="I9040">
        <v>2</v>
      </c>
      <c r="J9040" s="384">
        <v>35835.980000000003</v>
      </c>
    </row>
    <row r="9041" spans="1:10">
      <c r="A9041">
        <v>9025</v>
      </c>
      <c r="B9041" s="612">
        <v>43998.587500000001</v>
      </c>
      <c r="C9041" s="405" t="s">
        <v>97</v>
      </c>
      <c r="D9041" s="384">
        <v>2074</v>
      </c>
      <c r="E9041">
        <v>0.02</v>
      </c>
      <c r="F9041">
        <v>1.12727</v>
      </c>
      <c r="G9041" s="384">
        <v>0</v>
      </c>
      <c r="H9041">
        <v>0</v>
      </c>
    </row>
    <row r="9042" spans="1:10">
      <c r="A9042">
        <v>9026</v>
      </c>
      <c r="B9042" s="612">
        <v>43998.587500000001</v>
      </c>
      <c r="C9042" s="405" t="s">
        <v>2110</v>
      </c>
      <c r="D9042" s="384">
        <v>2074</v>
      </c>
      <c r="E9042">
        <v>0.02</v>
      </c>
      <c r="F9042">
        <v>1.12727</v>
      </c>
      <c r="G9042" s="384">
        <v>0</v>
      </c>
      <c r="H9042">
        <v>1.1262700000000001</v>
      </c>
    </row>
    <row r="9043" spans="1:10">
      <c r="A9043">
        <v>9027</v>
      </c>
      <c r="B9043" s="612">
        <v>43998.590277777781</v>
      </c>
      <c r="C9043" s="405" t="s">
        <v>2054</v>
      </c>
      <c r="D9043" s="384">
        <v>2074</v>
      </c>
      <c r="E9043">
        <v>0.02</v>
      </c>
      <c r="F9043">
        <v>1.1262700000000001</v>
      </c>
      <c r="G9043" s="384">
        <v>0</v>
      </c>
      <c r="H9043">
        <v>1.1262700000000001</v>
      </c>
      <c r="I9043">
        <v>2</v>
      </c>
      <c r="J9043" s="384">
        <v>35837.980000000003</v>
      </c>
    </row>
    <row r="9044" spans="1:10">
      <c r="A9044">
        <v>9028</v>
      </c>
      <c r="B9044" s="612">
        <v>43998.59652777778</v>
      </c>
      <c r="C9044" s="405" t="s">
        <v>96</v>
      </c>
      <c r="D9044" s="384">
        <v>2075</v>
      </c>
      <c r="E9044">
        <v>0.14000000000000001</v>
      </c>
      <c r="F9044">
        <v>1.1250500000000001</v>
      </c>
      <c r="G9044" s="384">
        <v>0</v>
      </c>
      <c r="H9044">
        <v>0</v>
      </c>
    </row>
    <row r="9045" spans="1:10">
      <c r="A9045">
        <v>9029</v>
      </c>
      <c r="B9045" s="612">
        <v>43998.59652777778</v>
      </c>
      <c r="C9045" s="405" t="s">
        <v>2110</v>
      </c>
      <c r="D9045" s="384">
        <v>2075</v>
      </c>
      <c r="E9045">
        <v>0.14000000000000001</v>
      </c>
      <c r="F9045">
        <v>1.1250500000000001</v>
      </c>
      <c r="G9045" s="384">
        <v>0</v>
      </c>
      <c r="H9045">
        <v>1.1287799999999999</v>
      </c>
    </row>
    <row r="9046" spans="1:10">
      <c r="A9046">
        <v>9043</v>
      </c>
      <c r="B9046" s="612">
        <v>43998.625694444447</v>
      </c>
      <c r="C9046" s="405" t="s">
        <v>2110</v>
      </c>
      <c r="D9046" s="384">
        <v>2075</v>
      </c>
      <c r="E9046">
        <v>0.14000000000000001</v>
      </c>
      <c r="F9046">
        <v>1.1250500000000001</v>
      </c>
      <c r="G9046" s="384">
        <v>0</v>
      </c>
      <c r="H9046">
        <v>1.12704</v>
      </c>
    </row>
    <row r="9047" spans="1:10">
      <c r="A9047">
        <v>9059</v>
      </c>
      <c r="B9047" s="612">
        <v>43998.690972222219</v>
      </c>
      <c r="C9047" s="405" t="s">
        <v>2054</v>
      </c>
      <c r="D9047" s="384">
        <v>2075</v>
      </c>
      <c r="E9047">
        <v>0.14000000000000001</v>
      </c>
      <c r="F9047">
        <v>1.12704</v>
      </c>
      <c r="G9047" s="384">
        <v>0</v>
      </c>
      <c r="H9047">
        <v>1.12704</v>
      </c>
      <c r="I9047">
        <v>27.86</v>
      </c>
      <c r="J9047" s="384">
        <v>35823.47</v>
      </c>
    </row>
    <row r="9048" spans="1:10">
      <c r="A9048">
        <v>9035</v>
      </c>
      <c r="B9048" s="612">
        <v>43998.600694444445</v>
      </c>
      <c r="C9048" s="405" t="s">
        <v>97</v>
      </c>
      <c r="D9048" s="384">
        <v>2076</v>
      </c>
      <c r="E9048">
        <v>0.02</v>
      </c>
      <c r="F9048">
        <v>1.1255599999999999</v>
      </c>
      <c r="G9048" s="384">
        <v>0</v>
      </c>
      <c r="H9048">
        <v>0</v>
      </c>
    </row>
    <row r="9049" spans="1:10">
      <c r="A9049">
        <v>9036</v>
      </c>
      <c r="B9049" s="612">
        <v>43998.600694444445</v>
      </c>
      <c r="C9049" s="405" t="s">
        <v>2110</v>
      </c>
      <c r="D9049" s="384">
        <v>2076</v>
      </c>
      <c r="E9049">
        <v>0.02</v>
      </c>
      <c r="F9049">
        <v>1.1255599999999999</v>
      </c>
      <c r="G9049" s="384">
        <v>0</v>
      </c>
      <c r="H9049">
        <v>1.12456</v>
      </c>
    </row>
    <row r="9050" spans="1:10">
      <c r="A9050">
        <v>9037</v>
      </c>
      <c r="B9050" s="612">
        <v>43998.612500000003</v>
      </c>
      <c r="C9050" s="405" t="s">
        <v>2054</v>
      </c>
      <c r="D9050" s="384">
        <v>2076</v>
      </c>
      <c r="E9050">
        <v>0.02</v>
      </c>
      <c r="F9050">
        <v>1.12456</v>
      </c>
      <c r="G9050" s="384">
        <v>0</v>
      </c>
      <c r="H9050">
        <v>1.12456</v>
      </c>
      <c r="I9050">
        <v>2</v>
      </c>
      <c r="J9050" s="384">
        <v>35839.980000000003</v>
      </c>
    </row>
    <row r="9051" spans="1:10">
      <c r="A9051">
        <v>9038</v>
      </c>
      <c r="B9051" s="612">
        <v>43998.618055555555</v>
      </c>
      <c r="C9051" s="405" t="s">
        <v>97</v>
      </c>
      <c r="D9051" s="384">
        <v>2077</v>
      </c>
      <c r="E9051">
        <v>0.02</v>
      </c>
      <c r="F9051">
        <v>1.1245400000000001</v>
      </c>
      <c r="G9051" s="384">
        <v>0</v>
      </c>
      <c r="H9051">
        <v>0</v>
      </c>
    </row>
    <row r="9052" spans="1:10">
      <c r="A9052">
        <v>9039</v>
      </c>
      <c r="B9052" s="612">
        <v>43998.618055555555</v>
      </c>
      <c r="C9052" s="405" t="s">
        <v>2110</v>
      </c>
      <c r="D9052" s="384">
        <v>2077</v>
      </c>
      <c r="E9052">
        <v>0.02</v>
      </c>
      <c r="F9052">
        <v>1.1245400000000001</v>
      </c>
      <c r="G9052" s="384">
        <v>0</v>
      </c>
      <c r="H9052">
        <v>1.12354</v>
      </c>
    </row>
    <row r="9053" spans="1:10">
      <c r="A9053">
        <v>9040</v>
      </c>
      <c r="B9053" s="612">
        <v>43998.619444444441</v>
      </c>
      <c r="C9053" s="405" t="s">
        <v>2054</v>
      </c>
      <c r="D9053" s="384">
        <v>2077</v>
      </c>
      <c r="E9053">
        <v>0.02</v>
      </c>
      <c r="F9053">
        <v>1.12354</v>
      </c>
      <c r="G9053" s="384">
        <v>0</v>
      </c>
      <c r="H9053">
        <v>1.12354</v>
      </c>
      <c r="I9053">
        <v>2</v>
      </c>
      <c r="J9053" s="384">
        <v>35841.980000000003</v>
      </c>
    </row>
    <row r="9054" spans="1:10">
      <c r="A9054">
        <v>9041</v>
      </c>
      <c r="B9054" s="612">
        <v>43998.625694444447</v>
      </c>
      <c r="C9054" s="405" t="s">
        <v>96</v>
      </c>
      <c r="D9054" s="384">
        <v>2078</v>
      </c>
      <c r="E9054">
        <v>0.23</v>
      </c>
      <c r="F9054">
        <v>1.1230100000000001</v>
      </c>
      <c r="G9054" s="384">
        <v>0</v>
      </c>
      <c r="H9054">
        <v>0</v>
      </c>
    </row>
    <row r="9055" spans="1:10">
      <c r="A9055">
        <v>9042</v>
      </c>
      <c r="B9055" s="612">
        <v>43998.625694444447</v>
      </c>
      <c r="C9055" s="405" t="s">
        <v>2110</v>
      </c>
      <c r="D9055" s="384">
        <v>2078</v>
      </c>
      <c r="E9055">
        <v>0.23</v>
      </c>
      <c r="F9055">
        <v>1.1230100000000001</v>
      </c>
      <c r="G9055" s="384">
        <v>0</v>
      </c>
      <c r="H9055">
        <v>1.12704</v>
      </c>
    </row>
    <row r="9056" spans="1:10">
      <c r="A9056">
        <v>9060</v>
      </c>
      <c r="B9056" s="612">
        <v>43998.690972222219</v>
      </c>
      <c r="C9056" s="405" t="s">
        <v>2054</v>
      </c>
      <c r="D9056" s="384">
        <v>2078</v>
      </c>
      <c r="E9056">
        <v>0.23</v>
      </c>
      <c r="F9056">
        <v>1.12704</v>
      </c>
      <c r="G9056" s="384">
        <v>0</v>
      </c>
      <c r="H9056">
        <v>1.12704</v>
      </c>
      <c r="I9056">
        <v>92.69</v>
      </c>
      <c r="J9056" s="384">
        <v>35916.160000000003</v>
      </c>
    </row>
    <row r="9057" spans="1:10">
      <c r="A9057">
        <v>9049</v>
      </c>
      <c r="B9057" s="612">
        <v>43998.636111111111</v>
      </c>
      <c r="C9057" s="405" t="s">
        <v>97</v>
      </c>
      <c r="D9057" s="384">
        <v>2079</v>
      </c>
      <c r="E9057">
        <v>0.02</v>
      </c>
      <c r="F9057">
        <v>1.1253599999999999</v>
      </c>
      <c r="G9057" s="384">
        <v>0</v>
      </c>
      <c r="H9057">
        <v>0</v>
      </c>
    </row>
    <row r="9058" spans="1:10">
      <c r="A9058">
        <v>9050</v>
      </c>
      <c r="B9058" s="612">
        <v>43998.636111111111</v>
      </c>
      <c r="C9058" s="405" t="s">
        <v>2110</v>
      </c>
      <c r="D9058" s="384">
        <v>2079</v>
      </c>
      <c r="E9058">
        <v>0.02</v>
      </c>
      <c r="F9058">
        <v>1.1253599999999999</v>
      </c>
      <c r="G9058" s="384">
        <v>0</v>
      </c>
      <c r="H9058">
        <v>1.12436</v>
      </c>
    </row>
    <row r="9059" spans="1:10">
      <c r="A9059">
        <v>9053</v>
      </c>
      <c r="B9059" s="612">
        <v>43998.690972222219</v>
      </c>
      <c r="C9059" s="405" t="s">
        <v>2110</v>
      </c>
      <c r="D9059" s="384">
        <v>2079</v>
      </c>
      <c r="E9059">
        <v>0.02</v>
      </c>
      <c r="F9059">
        <v>1.1253599999999999</v>
      </c>
      <c r="G9059" s="384">
        <v>0</v>
      </c>
      <c r="H9059">
        <v>1.1251599999999999</v>
      </c>
    </row>
    <row r="9060" spans="1:10">
      <c r="A9060">
        <v>9070</v>
      </c>
      <c r="B9060" s="612">
        <v>43999.293055555558</v>
      </c>
      <c r="C9060" s="405" t="s">
        <v>2110</v>
      </c>
      <c r="D9060" s="384">
        <v>2079</v>
      </c>
      <c r="E9060">
        <v>0.02</v>
      </c>
      <c r="F9060">
        <v>1.1253599999999999</v>
      </c>
      <c r="G9060" s="384">
        <v>0</v>
      </c>
      <c r="H9060">
        <v>1.12619</v>
      </c>
    </row>
    <row r="9061" spans="1:10">
      <c r="A9061">
        <v>9076</v>
      </c>
      <c r="B9061" s="612">
        <v>43999.342361111114</v>
      </c>
      <c r="C9061" s="405" t="s">
        <v>2054</v>
      </c>
      <c r="D9061" s="384">
        <v>2079</v>
      </c>
      <c r="E9061">
        <v>0.02</v>
      </c>
      <c r="F9061">
        <v>1.12619</v>
      </c>
      <c r="G9061" s="384">
        <v>0</v>
      </c>
      <c r="H9061">
        <v>1.12619</v>
      </c>
      <c r="I9061">
        <v>-1.64</v>
      </c>
      <c r="J9061" s="384">
        <v>35918.44</v>
      </c>
    </row>
    <row r="9062" spans="1:10">
      <c r="A9062">
        <v>9051</v>
      </c>
      <c r="B9062" s="612">
        <v>43998.690972222219</v>
      </c>
      <c r="C9062" s="405" t="s">
        <v>97</v>
      </c>
      <c r="D9062" s="384">
        <v>2080</v>
      </c>
      <c r="E9062">
        <v>0.02</v>
      </c>
      <c r="F9062">
        <v>1.12696</v>
      </c>
      <c r="G9062" s="384">
        <v>0</v>
      </c>
      <c r="H9062">
        <v>0</v>
      </c>
    </row>
    <row r="9063" spans="1:10">
      <c r="A9063">
        <v>9052</v>
      </c>
      <c r="B9063" s="612">
        <v>43998.690972222219</v>
      </c>
      <c r="C9063" s="405" t="s">
        <v>2110</v>
      </c>
      <c r="D9063" s="384">
        <v>2080</v>
      </c>
      <c r="E9063">
        <v>0.02</v>
      </c>
      <c r="F9063">
        <v>1.12696</v>
      </c>
      <c r="G9063" s="384">
        <v>0</v>
      </c>
      <c r="H9063">
        <v>1.1251599999999999</v>
      </c>
    </row>
    <row r="9064" spans="1:10">
      <c r="A9064">
        <v>9069</v>
      </c>
      <c r="B9064" s="612">
        <v>43999.293055555558</v>
      </c>
      <c r="C9064" s="405" t="s">
        <v>2110</v>
      </c>
      <c r="D9064" s="384">
        <v>2080</v>
      </c>
      <c r="E9064">
        <v>0.02</v>
      </c>
      <c r="F9064">
        <v>1.12696</v>
      </c>
      <c r="G9064" s="384">
        <v>0</v>
      </c>
      <c r="H9064">
        <v>1.12619</v>
      </c>
    </row>
    <row r="9065" spans="1:10">
      <c r="A9065">
        <v>9077</v>
      </c>
      <c r="B9065" s="612">
        <v>43999.342361111114</v>
      </c>
      <c r="C9065" s="405" t="s">
        <v>2054</v>
      </c>
      <c r="D9065" s="384">
        <v>2080</v>
      </c>
      <c r="E9065">
        <v>0.02</v>
      </c>
      <c r="F9065">
        <v>1.12619</v>
      </c>
      <c r="G9065" s="384">
        <v>0</v>
      </c>
      <c r="H9065">
        <v>1.12619</v>
      </c>
      <c r="I9065">
        <v>1.56</v>
      </c>
      <c r="J9065" s="384">
        <v>35920.01</v>
      </c>
    </row>
    <row r="9066" spans="1:10">
      <c r="A9066">
        <v>9061</v>
      </c>
      <c r="B9066" s="612">
        <v>43998.79791666667</v>
      </c>
      <c r="C9066" s="405" t="s">
        <v>96</v>
      </c>
      <c r="D9066" s="384">
        <v>2081</v>
      </c>
      <c r="E9066">
        <v>0.02</v>
      </c>
      <c r="F9066">
        <v>1.1267799999999999</v>
      </c>
      <c r="G9066" s="384">
        <v>0</v>
      </c>
      <c r="H9066">
        <v>0</v>
      </c>
    </row>
    <row r="9067" spans="1:10">
      <c r="A9067">
        <v>9062</v>
      </c>
      <c r="B9067" s="612">
        <v>43998.79791666667</v>
      </c>
      <c r="C9067" s="405" t="s">
        <v>2110</v>
      </c>
      <c r="D9067" s="384">
        <v>2081</v>
      </c>
      <c r="E9067">
        <v>0.02</v>
      </c>
      <c r="F9067">
        <v>1.1267799999999999</v>
      </c>
      <c r="G9067" s="384">
        <v>0</v>
      </c>
      <c r="H9067">
        <v>1.12778</v>
      </c>
    </row>
    <row r="9068" spans="1:10">
      <c r="A9068">
        <v>9063</v>
      </c>
      <c r="B9068" s="612">
        <v>43999.211111111108</v>
      </c>
      <c r="C9068" s="405" t="s">
        <v>2054</v>
      </c>
      <c r="D9068" s="384">
        <v>2081</v>
      </c>
      <c r="E9068">
        <v>0.02</v>
      </c>
      <c r="F9068">
        <v>1.12778</v>
      </c>
      <c r="G9068" s="384">
        <v>0</v>
      </c>
      <c r="H9068">
        <v>1.12778</v>
      </c>
      <c r="I9068">
        <v>1.92</v>
      </c>
      <c r="J9068" s="384">
        <v>35918.080000000002</v>
      </c>
    </row>
    <row r="9069" spans="1:10">
      <c r="A9069">
        <v>9064</v>
      </c>
      <c r="B9069" s="612">
        <v>43999.215277777781</v>
      </c>
      <c r="C9069" s="405" t="s">
        <v>96</v>
      </c>
      <c r="D9069" s="384">
        <v>2082</v>
      </c>
      <c r="E9069">
        <v>0.02</v>
      </c>
      <c r="F9069">
        <v>1.1274599999999999</v>
      </c>
      <c r="G9069" s="384">
        <v>0</v>
      </c>
      <c r="H9069">
        <v>0</v>
      </c>
    </row>
    <row r="9070" spans="1:10">
      <c r="A9070">
        <v>9065</v>
      </c>
      <c r="B9070" s="612">
        <v>43999.215277777781</v>
      </c>
      <c r="C9070" s="405" t="s">
        <v>2110</v>
      </c>
      <c r="D9070" s="384">
        <v>2082</v>
      </c>
      <c r="E9070">
        <v>0.02</v>
      </c>
      <c r="F9070">
        <v>1.1274599999999999</v>
      </c>
      <c r="G9070" s="384">
        <v>0</v>
      </c>
      <c r="H9070">
        <v>1.12846</v>
      </c>
    </row>
    <row r="9071" spans="1:10">
      <c r="A9071">
        <v>9066</v>
      </c>
      <c r="B9071" s="612">
        <v>43999.282638888886</v>
      </c>
      <c r="C9071" s="405" t="s">
        <v>2054</v>
      </c>
      <c r="D9071" s="384">
        <v>2082</v>
      </c>
      <c r="E9071">
        <v>0.02</v>
      </c>
      <c r="F9071">
        <v>1.12846</v>
      </c>
      <c r="G9071" s="384">
        <v>0</v>
      </c>
      <c r="H9071">
        <v>1.12846</v>
      </c>
      <c r="I9071">
        <v>2</v>
      </c>
      <c r="J9071" s="384">
        <v>35920.080000000002</v>
      </c>
    </row>
    <row r="9072" spans="1:10">
      <c r="A9072">
        <v>9067</v>
      </c>
      <c r="B9072" s="612">
        <v>43999.293055555558</v>
      </c>
      <c r="C9072" s="405" t="s">
        <v>97</v>
      </c>
      <c r="D9072" s="384">
        <v>2083</v>
      </c>
      <c r="E9072">
        <v>0.03</v>
      </c>
      <c r="F9072">
        <v>1.1285700000000001</v>
      </c>
      <c r="G9072" s="384">
        <v>0</v>
      </c>
      <c r="H9072">
        <v>0</v>
      </c>
    </row>
    <row r="9073" spans="1:10">
      <c r="A9073">
        <v>9068</v>
      </c>
      <c r="B9073" s="612">
        <v>43999.293055555558</v>
      </c>
      <c r="C9073" s="405" t="s">
        <v>2110</v>
      </c>
      <c r="D9073" s="384">
        <v>2083</v>
      </c>
      <c r="E9073">
        <v>0.03</v>
      </c>
      <c r="F9073">
        <v>1.1285700000000001</v>
      </c>
      <c r="G9073" s="384">
        <v>0</v>
      </c>
      <c r="H9073">
        <v>1.12619</v>
      </c>
    </row>
    <row r="9074" spans="1:10">
      <c r="A9074">
        <v>9078</v>
      </c>
      <c r="B9074" s="612">
        <v>43999.342361111114</v>
      </c>
      <c r="C9074" s="405" t="s">
        <v>2054</v>
      </c>
      <c r="D9074" s="384">
        <v>2083</v>
      </c>
      <c r="E9074">
        <v>0.03</v>
      </c>
      <c r="F9074">
        <v>1.12619</v>
      </c>
      <c r="G9074" s="384">
        <v>0</v>
      </c>
      <c r="H9074">
        <v>1.12619</v>
      </c>
      <c r="I9074">
        <v>7.14</v>
      </c>
      <c r="J9074" s="384">
        <v>35927.15</v>
      </c>
    </row>
    <row r="9075" spans="1:10">
      <c r="A9075">
        <v>9071</v>
      </c>
      <c r="B9075" s="612">
        <v>43999.302083333336</v>
      </c>
      <c r="C9075" s="405" t="s">
        <v>96</v>
      </c>
      <c r="D9075" s="384">
        <v>2084</v>
      </c>
      <c r="E9075">
        <v>0.02</v>
      </c>
      <c r="F9075">
        <v>1.12853</v>
      </c>
      <c r="G9075" s="384">
        <v>0</v>
      </c>
      <c r="H9075">
        <v>0</v>
      </c>
    </row>
    <row r="9076" spans="1:10">
      <c r="A9076">
        <v>9072</v>
      </c>
      <c r="B9076" s="612">
        <v>43999.302083333336</v>
      </c>
      <c r="C9076" s="405" t="s">
        <v>2110</v>
      </c>
      <c r="D9076" s="384">
        <v>2084</v>
      </c>
      <c r="E9076">
        <v>0.02</v>
      </c>
      <c r="F9076">
        <v>1.12853</v>
      </c>
      <c r="G9076" s="384">
        <v>0</v>
      </c>
      <c r="H9076">
        <v>1.1295299999999999</v>
      </c>
    </row>
    <row r="9077" spans="1:10">
      <c r="A9077">
        <v>9075</v>
      </c>
      <c r="B9077" s="612">
        <v>43999.332638888889</v>
      </c>
      <c r="C9077" s="405" t="s">
        <v>2110</v>
      </c>
      <c r="D9077" s="384">
        <v>2084</v>
      </c>
      <c r="E9077">
        <v>0.02</v>
      </c>
      <c r="F9077">
        <v>1.12853</v>
      </c>
      <c r="G9077" s="384">
        <v>0</v>
      </c>
      <c r="H9077">
        <v>1.1287199999999999</v>
      </c>
    </row>
    <row r="9078" spans="1:10">
      <c r="A9078">
        <v>9085</v>
      </c>
      <c r="B9078" s="612">
        <v>43999.37222222222</v>
      </c>
      <c r="C9078" s="405" t="s">
        <v>2110</v>
      </c>
      <c r="D9078" s="384">
        <v>2084</v>
      </c>
      <c r="E9078">
        <v>0.02</v>
      </c>
      <c r="F9078">
        <v>1.12853</v>
      </c>
      <c r="G9078" s="384">
        <v>0</v>
      </c>
      <c r="H9078">
        <v>1.12768</v>
      </c>
    </row>
    <row r="9079" spans="1:10">
      <c r="A9079">
        <v>9092</v>
      </c>
      <c r="B9079" s="612">
        <v>43999.407638888886</v>
      </c>
      <c r="C9079" s="405" t="s">
        <v>2110</v>
      </c>
      <c r="D9079" s="384">
        <v>2084</v>
      </c>
      <c r="E9079">
        <v>0.02</v>
      </c>
      <c r="F9079">
        <v>1.12853</v>
      </c>
      <c r="G9079" s="384">
        <v>0</v>
      </c>
      <c r="H9079">
        <v>1.12639</v>
      </c>
    </row>
    <row r="9080" spans="1:10">
      <c r="A9080">
        <v>9109</v>
      </c>
      <c r="B9080" s="612">
        <v>43999.581944444442</v>
      </c>
      <c r="C9080" s="405" t="s">
        <v>2110</v>
      </c>
      <c r="D9080" s="384">
        <v>2084</v>
      </c>
      <c r="E9080">
        <v>0.02</v>
      </c>
      <c r="F9080">
        <v>1.12853</v>
      </c>
      <c r="G9080" s="384">
        <v>0</v>
      </c>
      <c r="H9080">
        <v>1.12504</v>
      </c>
    </row>
    <row r="9081" spans="1:10">
      <c r="A9081">
        <v>9129</v>
      </c>
      <c r="B9081" s="612">
        <v>44000.15625</v>
      </c>
      <c r="C9081" s="405" t="s">
        <v>2054</v>
      </c>
      <c r="D9081" s="384">
        <v>2084</v>
      </c>
      <c r="E9081">
        <v>0.02</v>
      </c>
      <c r="F9081">
        <v>1.12504</v>
      </c>
      <c r="G9081" s="384">
        <v>0</v>
      </c>
      <c r="H9081">
        <v>1.12504</v>
      </c>
      <c r="I9081">
        <v>-7.22</v>
      </c>
      <c r="J9081" s="384">
        <v>35935.9</v>
      </c>
    </row>
    <row r="9082" spans="1:10">
      <c r="A9082">
        <v>9073</v>
      </c>
      <c r="B9082" s="612">
        <v>43999.332638888889</v>
      </c>
      <c r="C9082" s="405" t="s">
        <v>96</v>
      </c>
      <c r="D9082" s="384">
        <v>2085</v>
      </c>
      <c r="E9082">
        <v>0.02</v>
      </c>
      <c r="F9082">
        <v>1.1269100000000001</v>
      </c>
      <c r="G9082" s="384">
        <v>0</v>
      </c>
      <c r="H9082">
        <v>0</v>
      </c>
    </row>
    <row r="9083" spans="1:10">
      <c r="A9083">
        <v>9074</v>
      </c>
      <c r="B9083" s="612">
        <v>43999.332638888889</v>
      </c>
      <c r="C9083" s="405" t="s">
        <v>2110</v>
      </c>
      <c r="D9083" s="384">
        <v>2085</v>
      </c>
      <c r="E9083">
        <v>0.02</v>
      </c>
      <c r="F9083">
        <v>1.1269100000000001</v>
      </c>
      <c r="G9083" s="384">
        <v>0</v>
      </c>
      <c r="H9083">
        <v>1.1287199999999999</v>
      </c>
    </row>
    <row r="9084" spans="1:10">
      <c r="A9084">
        <v>9084</v>
      </c>
      <c r="B9084" s="612">
        <v>43999.37222222222</v>
      </c>
      <c r="C9084" s="405" t="s">
        <v>2110</v>
      </c>
      <c r="D9084" s="384">
        <v>2085</v>
      </c>
      <c r="E9084">
        <v>0.02</v>
      </c>
      <c r="F9084">
        <v>1.1269100000000001</v>
      </c>
      <c r="G9084" s="384">
        <v>0</v>
      </c>
      <c r="H9084">
        <v>1.12768</v>
      </c>
    </row>
    <row r="9085" spans="1:10">
      <c r="A9085">
        <v>9091</v>
      </c>
      <c r="B9085" s="612">
        <v>43999.407638888886</v>
      </c>
      <c r="C9085" s="405" t="s">
        <v>2110</v>
      </c>
      <c r="D9085" s="384">
        <v>2085</v>
      </c>
      <c r="E9085">
        <v>0.02</v>
      </c>
      <c r="F9085">
        <v>1.1269100000000001</v>
      </c>
      <c r="G9085" s="384">
        <v>0</v>
      </c>
      <c r="H9085">
        <v>1.12639</v>
      </c>
    </row>
    <row r="9086" spans="1:10">
      <c r="A9086">
        <v>9108</v>
      </c>
      <c r="B9086" s="612">
        <v>43999.581944444442</v>
      </c>
      <c r="C9086" s="405" t="s">
        <v>2110</v>
      </c>
      <c r="D9086" s="384">
        <v>2085</v>
      </c>
      <c r="E9086">
        <v>0.02</v>
      </c>
      <c r="F9086">
        <v>1.1269100000000001</v>
      </c>
      <c r="G9086" s="384">
        <v>0</v>
      </c>
      <c r="H9086">
        <v>1.12504</v>
      </c>
    </row>
    <row r="9087" spans="1:10">
      <c r="A9087">
        <v>9130</v>
      </c>
      <c r="B9087" s="612">
        <v>44000.15625</v>
      </c>
      <c r="C9087" s="405" t="s">
        <v>2054</v>
      </c>
      <c r="D9087" s="384">
        <v>2085</v>
      </c>
      <c r="E9087">
        <v>0.02</v>
      </c>
      <c r="F9087">
        <v>1.12504</v>
      </c>
      <c r="G9087" s="384">
        <v>0</v>
      </c>
      <c r="H9087">
        <v>1.12504</v>
      </c>
      <c r="I9087">
        <v>-3.98</v>
      </c>
      <c r="J9087" s="384">
        <v>35931.919999999998</v>
      </c>
    </row>
    <row r="9088" spans="1:10">
      <c r="A9088">
        <v>9079</v>
      </c>
      <c r="B9088" s="612">
        <v>43999.345138888886</v>
      </c>
      <c r="C9088" s="405" t="s">
        <v>97</v>
      </c>
      <c r="D9088" s="384">
        <v>2086</v>
      </c>
      <c r="E9088">
        <v>0.02</v>
      </c>
      <c r="F9088">
        <v>1.1263799999999999</v>
      </c>
      <c r="G9088" s="384">
        <v>0</v>
      </c>
      <c r="H9088">
        <v>0</v>
      </c>
    </row>
    <row r="9089" spans="1:10">
      <c r="A9089">
        <v>9080</v>
      </c>
      <c r="B9089" s="612">
        <v>43999.345138888886</v>
      </c>
      <c r="C9089" s="405" t="s">
        <v>2110</v>
      </c>
      <c r="D9089" s="384">
        <v>2086</v>
      </c>
      <c r="E9089">
        <v>0.02</v>
      </c>
      <c r="F9089">
        <v>1.1263799999999999</v>
      </c>
      <c r="G9089" s="384">
        <v>0</v>
      </c>
      <c r="H9089">
        <v>1.12538</v>
      </c>
    </row>
    <row r="9090" spans="1:10">
      <c r="A9090">
        <v>9081</v>
      </c>
      <c r="B9090" s="612">
        <v>43999.37222222222</v>
      </c>
      <c r="C9090" s="405" t="s">
        <v>2054</v>
      </c>
      <c r="D9090" s="384">
        <v>2086</v>
      </c>
      <c r="E9090">
        <v>0.02</v>
      </c>
      <c r="F9090">
        <v>1.12538</v>
      </c>
      <c r="G9090" s="384">
        <v>0</v>
      </c>
      <c r="H9090">
        <v>1.12538</v>
      </c>
      <c r="I9090">
        <v>2</v>
      </c>
      <c r="J9090" s="384">
        <v>35929.15</v>
      </c>
    </row>
    <row r="9091" spans="1:10">
      <c r="A9091">
        <v>9082</v>
      </c>
      <c r="B9091" s="612">
        <v>43999.37222222222</v>
      </c>
      <c r="C9091" s="405" t="s">
        <v>96</v>
      </c>
      <c r="D9091" s="384">
        <v>2087</v>
      </c>
      <c r="E9091">
        <v>0.03</v>
      </c>
      <c r="F9091">
        <v>1.1252899999999999</v>
      </c>
      <c r="G9091" s="384">
        <v>0</v>
      </c>
      <c r="H9091">
        <v>0</v>
      </c>
    </row>
    <row r="9092" spans="1:10">
      <c r="A9092">
        <v>9083</v>
      </c>
      <c r="B9092" s="612">
        <v>43999.37222222222</v>
      </c>
      <c r="C9092" s="405" t="s">
        <v>2110</v>
      </c>
      <c r="D9092" s="384">
        <v>2087</v>
      </c>
      <c r="E9092">
        <v>0.03</v>
      </c>
      <c r="F9092">
        <v>1.1252899999999999</v>
      </c>
      <c r="G9092" s="384">
        <v>0</v>
      </c>
      <c r="H9092">
        <v>1.12768</v>
      </c>
    </row>
    <row r="9093" spans="1:10">
      <c r="A9093">
        <v>9090</v>
      </c>
      <c r="B9093" s="612">
        <v>43999.407638888886</v>
      </c>
      <c r="C9093" s="405" t="s">
        <v>2110</v>
      </c>
      <c r="D9093" s="384">
        <v>2087</v>
      </c>
      <c r="E9093">
        <v>0.03</v>
      </c>
      <c r="F9093">
        <v>1.1252899999999999</v>
      </c>
      <c r="G9093" s="384">
        <v>0</v>
      </c>
      <c r="H9093">
        <v>1.12639</v>
      </c>
    </row>
    <row r="9094" spans="1:10">
      <c r="A9094">
        <v>9107</v>
      </c>
      <c r="B9094" s="612">
        <v>43999.581944444442</v>
      </c>
      <c r="C9094" s="405" t="s">
        <v>2110</v>
      </c>
      <c r="D9094" s="384">
        <v>2087</v>
      </c>
      <c r="E9094">
        <v>0.03</v>
      </c>
      <c r="F9094">
        <v>1.1252899999999999</v>
      </c>
      <c r="G9094" s="384">
        <v>0</v>
      </c>
      <c r="H9094">
        <v>1.12504</v>
      </c>
    </row>
    <row r="9095" spans="1:10">
      <c r="A9095">
        <v>9131</v>
      </c>
      <c r="B9095" s="612">
        <v>44000.15625</v>
      </c>
      <c r="C9095" s="405" t="s">
        <v>2054</v>
      </c>
      <c r="D9095" s="384">
        <v>2087</v>
      </c>
      <c r="E9095">
        <v>0.03</v>
      </c>
      <c r="F9095">
        <v>1.12504</v>
      </c>
      <c r="G9095" s="384">
        <v>0</v>
      </c>
      <c r="H9095">
        <v>1.12504</v>
      </c>
      <c r="I9095">
        <v>-1.1100000000000001</v>
      </c>
      <c r="J9095" s="384">
        <v>35930.81</v>
      </c>
    </row>
    <row r="9096" spans="1:10">
      <c r="A9096">
        <v>9086</v>
      </c>
      <c r="B9096" s="612">
        <v>43999.40347222222</v>
      </c>
      <c r="C9096" s="405" t="s">
        <v>97</v>
      </c>
      <c r="D9096" s="384">
        <v>2088</v>
      </c>
      <c r="E9096">
        <v>0.02</v>
      </c>
      <c r="F9096">
        <v>1.1239600000000001</v>
      </c>
      <c r="G9096" s="384">
        <v>0</v>
      </c>
      <c r="H9096">
        <v>0</v>
      </c>
    </row>
    <row r="9097" spans="1:10">
      <c r="A9097">
        <v>9087</v>
      </c>
      <c r="B9097" s="612">
        <v>43999.40347222222</v>
      </c>
      <c r="C9097" s="405" t="s">
        <v>2110</v>
      </c>
      <c r="D9097" s="384">
        <v>2088</v>
      </c>
      <c r="E9097">
        <v>0.02</v>
      </c>
      <c r="F9097">
        <v>1.1239600000000001</v>
      </c>
      <c r="G9097" s="384">
        <v>0</v>
      </c>
      <c r="H9097">
        <v>1.12296</v>
      </c>
    </row>
    <row r="9098" spans="1:10">
      <c r="A9098">
        <v>9093</v>
      </c>
      <c r="B9098" s="612">
        <v>43999.408333333333</v>
      </c>
      <c r="C9098" s="405" t="s">
        <v>2054</v>
      </c>
      <c r="D9098" s="384">
        <v>2088</v>
      </c>
      <c r="E9098">
        <v>0.02</v>
      </c>
      <c r="F9098">
        <v>1.12296</v>
      </c>
      <c r="G9098" s="384">
        <v>0</v>
      </c>
      <c r="H9098">
        <v>1.12296</v>
      </c>
      <c r="I9098">
        <v>2</v>
      </c>
      <c r="J9098" s="384">
        <v>35931.15</v>
      </c>
    </row>
    <row r="9099" spans="1:10">
      <c r="A9099">
        <v>9088</v>
      </c>
      <c r="B9099" s="612">
        <v>43999.407638888886</v>
      </c>
      <c r="C9099" s="405" t="s">
        <v>96</v>
      </c>
      <c r="D9099" s="384">
        <v>2089</v>
      </c>
      <c r="E9099">
        <v>0.05</v>
      </c>
      <c r="F9099">
        <v>1.12358</v>
      </c>
      <c r="G9099" s="384">
        <v>0</v>
      </c>
      <c r="H9099">
        <v>0</v>
      </c>
    </row>
    <row r="9100" spans="1:10">
      <c r="A9100">
        <v>9089</v>
      </c>
      <c r="B9100" s="612">
        <v>43999.407638888886</v>
      </c>
      <c r="C9100" s="405" t="s">
        <v>2110</v>
      </c>
      <c r="D9100" s="384">
        <v>2089</v>
      </c>
      <c r="E9100">
        <v>0.05</v>
      </c>
      <c r="F9100">
        <v>1.12358</v>
      </c>
      <c r="G9100" s="384">
        <v>0</v>
      </c>
      <c r="H9100">
        <v>1.12639</v>
      </c>
    </row>
    <row r="9101" spans="1:10">
      <c r="A9101">
        <v>9106</v>
      </c>
      <c r="B9101" s="612">
        <v>43999.581944444442</v>
      </c>
      <c r="C9101" s="405" t="s">
        <v>2110</v>
      </c>
      <c r="D9101" s="384">
        <v>2089</v>
      </c>
      <c r="E9101">
        <v>0.05</v>
      </c>
      <c r="F9101">
        <v>1.12358</v>
      </c>
      <c r="G9101" s="384">
        <v>0</v>
      </c>
      <c r="H9101">
        <v>1.12504</v>
      </c>
    </row>
    <row r="9102" spans="1:10">
      <c r="A9102">
        <v>9132</v>
      </c>
      <c r="B9102" s="612">
        <v>44000.15625</v>
      </c>
      <c r="C9102" s="405" t="s">
        <v>2054</v>
      </c>
      <c r="D9102" s="384">
        <v>2089</v>
      </c>
      <c r="E9102">
        <v>0.05</v>
      </c>
      <c r="F9102">
        <v>1.12504</v>
      </c>
      <c r="G9102" s="384">
        <v>0</v>
      </c>
      <c r="H9102">
        <v>1.12504</v>
      </c>
      <c r="I9102">
        <v>6.7</v>
      </c>
      <c r="J9102" s="384">
        <v>35937.51</v>
      </c>
    </row>
    <row r="9103" spans="1:10">
      <c r="A9103">
        <v>9094</v>
      </c>
      <c r="B9103" s="612">
        <v>43999.411805555559</v>
      </c>
      <c r="C9103" s="405" t="s">
        <v>97</v>
      </c>
      <c r="D9103" s="384">
        <v>2090</v>
      </c>
      <c r="E9103">
        <v>0.02</v>
      </c>
      <c r="F9103">
        <v>1.1233900000000001</v>
      </c>
      <c r="G9103" s="384">
        <v>0</v>
      </c>
      <c r="H9103">
        <v>0</v>
      </c>
    </row>
    <row r="9104" spans="1:10">
      <c r="A9104">
        <v>9095</v>
      </c>
      <c r="B9104" s="612">
        <v>43999.411805555559</v>
      </c>
      <c r="C9104" s="405" t="s">
        <v>2110</v>
      </c>
      <c r="D9104" s="384">
        <v>2090</v>
      </c>
      <c r="E9104">
        <v>0.02</v>
      </c>
      <c r="F9104">
        <v>1.1233900000000001</v>
      </c>
      <c r="G9104" s="384">
        <v>0</v>
      </c>
      <c r="H9104">
        <v>1.12239</v>
      </c>
    </row>
    <row r="9105" spans="1:10">
      <c r="A9105">
        <v>9098</v>
      </c>
      <c r="B9105" s="612">
        <v>43999.459722222222</v>
      </c>
      <c r="C9105" s="405" t="s">
        <v>2110</v>
      </c>
      <c r="D9105" s="384">
        <v>2090</v>
      </c>
      <c r="E9105">
        <v>0.02</v>
      </c>
      <c r="F9105">
        <v>1.1233900000000001</v>
      </c>
      <c r="G9105" s="384">
        <v>0</v>
      </c>
      <c r="H9105">
        <v>1.1232</v>
      </c>
    </row>
    <row r="9106" spans="1:10">
      <c r="A9106">
        <v>9099</v>
      </c>
      <c r="B9106" s="612">
        <v>43999.499305555553</v>
      </c>
      <c r="C9106" s="405" t="s">
        <v>2054</v>
      </c>
      <c r="D9106" s="384">
        <v>2090</v>
      </c>
      <c r="E9106">
        <v>0.02</v>
      </c>
      <c r="F9106">
        <v>1.1232</v>
      </c>
      <c r="G9106" s="384">
        <v>0</v>
      </c>
      <c r="H9106">
        <v>1.1232</v>
      </c>
      <c r="I9106">
        <v>0.38</v>
      </c>
      <c r="J9106" s="384">
        <v>35931.53</v>
      </c>
    </row>
    <row r="9107" spans="1:10">
      <c r="A9107">
        <v>9096</v>
      </c>
      <c r="B9107" s="612">
        <v>43999.459722222222</v>
      </c>
      <c r="C9107" s="405" t="s">
        <v>97</v>
      </c>
      <c r="D9107" s="384">
        <v>2091</v>
      </c>
      <c r="E9107">
        <v>0.02</v>
      </c>
      <c r="F9107">
        <v>1.125</v>
      </c>
      <c r="G9107" s="384">
        <v>0</v>
      </c>
      <c r="H9107">
        <v>0</v>
      </c>
    </row>
    <row r="9108" spans="1:10">
      <c r="A9108">
        <v>9097</v>
      </c>
      <c r="B9108" s="612">
        <v>43999.459722222222</v>
      </c>
      <c r="C9108" s="405" t="s">
        <v>2110</v>
      </c>
      <c r="D9108" s="384">
        <v>2091</v>
      </c>
      <c r="E9108">
        <v>0.02</v>
      </c>
      <c r="F9108">
        <v>1.125</v>
      </c>
      <c r="G9108" s="384">
        <v>0</v>
      </c>
      <c r="H9108">
        <v>1.1232</v>
      </c>
    </row>
    <row r="9109" spans="1:10">
      <c r="A9109">
        <v>9100</v>
      </c>
      <c r="B9109" s="612">
        <v>43999.499305555553</v>
      </c>
      <c r="C9109" s="405" t="s">
        <v>2054</v>
      </c>
      <c r="D9109" s="384">
        <v>2091</v>
      </c>
      <c r="E9109">
        <v>0.02</v>
      </c>
      <c r="F9109">
        <v>1.1232</v>
      </c>
      <c r="G9109" s="384">
        <v>0</v>
      </c>
      <c r="H9109">
        <v>1.1232</v>
      </c>
      <c r="I9109">
        <v>3.6</v>
      </c>
      <c r="J9109" s="384">
        <v>35935.129999999997</v>
      </c>
    </row>
    <row r="9110" spans="1:10">
      <c r="A9110">
        <v>9101</v>
      </c>
      <c r="B9110" s="612">
        <v>43999.522222222222</v>
      </c>
      <c r="C9110" s="405" t="s">
        <v>97</v>
      </c>
      <c r="D9110" s="384">
        <v>2092</v>
      </c>
      <c r="E9110">
        <v>0.02</v>
      </c>
      <c r="F9110">
        <v>1.12338</v>
      </c>
      <c r="G9110" s="384">
        <v>0</v>
      </c>
      <c r="H9110">
        <v>0</v>
      </c>
    </row>
    <row r="9111" spans="1:10">
      <c r="A9111">
        <v>9102</v>
      </c>
      <c r="B9111" s="612">
        <v>43999.522222222222</v>
      </c>
      <c r="C9111" s="405" t="s">
        <v>2110</v>
      </c>
      <c r="D9111" s="384">
        <v>2092</v>
      </c>
      <c r="E9111">
        <v>0.02</v>
      </c>
      <c r="F9111">
        <v>1.12338</v>
      </c>
      <c r="G9111" s="384">
        <v>0</v>
      </c>
      <c r="H9111">
        <v>1.1223799999999999</v>
      </c>
    </row>
    <row r="9112" spans="1:10">
      <c r="A9112">
        <v>9103</v>
      </c>
      <c r="B9112" s="612">
        <v>43999.579861111109</v>
      </c>
      <c r="C9112" s="405" t="s">
        <v>2054</v>
      </c>
      <c r="D9112" s="384">
        <v>2092</v>
      </c>
      <c r="E9112">
        <v>0.02</v>
      </c>
      <c r="F9112">
        <v>1.1223799999999999</v>
      </c>
      <c r="G9112" s="384">
        <v>0</v>
      </c>
      <c r="H9112">
        <v>1.1223799999999999</v>
      </c>
      <c r="I9112">
        <v>2</v>
      </c>
      <c r="J9112" s="384">
        <v>35937.129999999997</v>
      </c>
    </row>
    <row r="9113" spans="1:10">
      <c r="A9113">
        <v>9104</v>
      </c>
      <c r="B9113" s="612">
        <v>43999.581944444442</v>
      </c>
      <c r="C9113" s="405" t="s">
        <v>96</v>
      </c>
      <c r="D9113" s="384">
        <v>2093</v>
      </c>
      <c r="E9113">
        <v>0.08</v>
      </c>
      <c r="F9113">
        <v>1.12178</v>
      </c>
      <c r="G9113" s="384">
        <v>0</v>
      </c>
      <c r="H9113">
        <v>0</v>
      </c>
    </row>
    <row r="9114" spans="1:10">
      <c r="A9114">
        <v>9105</v>
      </c>
      <c r="B9114" s="612">
        <v>43999.581944444442</v>
      </c>
      <c r="C9114" s="405" t="s">
        <v>2110</v>
      </c>
      <c r="D9114" s="384">
        <v>2093</v>
      </c>
      <c r="E9114">
        <v>0.08</v>
      </c>
      <c r="F9114">
        <v>1.12178</v>
      </c>
      <c r="G9114" s="384">
        <v>0</v>
      </c>
      <c r="H9114">
        <v>1.12504</v>
      </c>
    </row>
    <row r="9115" spans="1:10">
      <c r="A9115">
        <v>9133</v>
      </c>
      <c r="B9115" s="612">
        <v>44000.15625</v>
      </c>
      <c r="C9115" s="405" t="s">
        <v>2054</v>
      </c>
      <c r="D9115" s="384">
        <v>2093</v>
      </c>
      <c r="E9115">
        <v>0.08</v>
      </c>
      <c r="F9115">
        <v>1.12504</v>
      </c>
      <c r="G9115" s="384">
        <v>0</v>
      </c>
      <c r="H9115">
        <v>1.12504</v>
      </c>
      <c r="I9115">
        <v>25.12</v>
      </c>
      <c r="J9115" s="384">
        <v>35962.620000000003</v>
      </c>
    </row>
    <row r="9116" spans="1:10">
      <c r="A9116">
        <v>9110</v>
      </c>
      <c r="B9116" s="612">
        <v>43999.589583333334</v>
      </c>
      <c r="C9116" s="405" t="s">
        <v>97</v>
      </c>
      <c r="D9116" s="384">
        <v>2094</v>
      </c>
      <c r="E9116">
        <v>0.02</v>
      </c>
      <c r="F9116">
        <v>1.1223700000000001</v>
      </c>
      <c r="G9116" s="384">
        <v>0</v>
      </c>
      <c r="H9116">
        <v>0</v>
      </c>
    </row>
    <row r="9117" spans="1:10">
      <c r="A9117">
        <v>9111</v>
      </c>
      <c r="B9117" s="612">
        <v>43999.589583333334</v>
      </c>
      <c r="C9117" s="405" t="s">
        <v>2110</v>
      </c>
      <c r="D9117" s="384">
        <v>2094</v>
      </c>
      <c r="E9117">
        <v>0.02</v>
      </c>
      <c r="F9117">
        <v>1.1223700000000001</v>
      </c>
      <c r="G9117" s="384">
        <v>0</v>
      </c>
      <c r="H9117">
        <v>1.12137</v>
      </c>
    </row>
    <row r="9118" spans="1:10">
      <c r="A9118">
        <v>9112</v>
      </c>
      <c r="B9118" s="612">
        <v>43999.595833333333</v>
      </c>
      <c r="C9118" s="405" t="s">
        <v>2054</v>
      </c>
      <c r="D9118" s="384">
        <v>2094</v>
      </c>
      <c r="E9118">
        <v>0.02</v>
      </c>
      <c r="F9118">
        <v>1.12137</v>
      </c>
      <c r="G9118" s="384">
        <v>0</v>
      </c>
      <c r="H9118">
        <v>1.12137</v>
      </c>
      <c r="I9118">
        <v>2</v>
      </c>
      <c r="J9118" s="384">
        <v>35939.129999999997</v>
      </c>
    </row>
    <row r="9119" spans="1:10">
      <c r="A9119">
        <v>9113</v>
      </c>
      <c r="B9119" s="612">
        <v>43999.598611111112</v>
      </c>
      <c r="C9119" s="405" t="s">
        <v>97</v>
      </c>
      <c r="D9119" s="384">
        <v>2095</v>
      </c>
      <c r="E9119">
        <v>0.02</v>
      </c>
      <c r="F9119">
        <v>1.12175</v>
      </c>
      <c r="G9119" s="384">
        <v>0</v>
      </c>
      <c r="H9119">
        <v>0</v>
      </c>
    </row>
    <row r="9120" spans="1:10">
      <c r="A9120">
        <v>9114</v>
      </c>
      <c r="B9120" s="612">
        <v>43999.598611111112</v>
      </c>
      <c r="C9120" s="405" t="s">
        <v>2110</v>
      </c>
      <c r="D9120" s="384">
        <v>2095</v>
      </c>
      <c r="E9120">
        <v>0.02</v>
      </c>
      <c r="F9120">
        <v>1.12175</v>
      </c>
      <c r="G9120" s="384">
        <v>0</v>
      </c>
      <c r="H9120">
        <v>1.1207499999999999</v>
      </c>
    </row>
    <row r="9121" spans="1:10">
      <c r="A9121">
        <v>9117</v>
      </c>
      <c r="B9121" s="612">
        <v>43999.618055555555</v>
      </c>
      <c r="C9121" s="405" t="s">
        <v>2110</v>
      </c>
      <c r="D9121" s="384">
        <v>2095</v>
      </c>
      <c r="E9121">
        <v>0.02</v>
      </c>
      <c r="F9121">
        <v>1.12175</v>
      </c>
      <c r="G9121" s="384">
        <v>0</v>
      </c>
      <c r="H9121">
        <v>1.12155</v>
      </c>
    </row>
    <row r="9122" spans="1:10">
      <c r="A9122">
        <v>9118</v>
      </c>
      <c r="B9122" s="612">
        <v>43999.648611111108</v>
      </c>
      <c r="C9122" s="405" t="s">
        <v>2054</v>
      </c>
      <c r="D9122" s="384">
        <v>2095</v>
      </c>
      <c r="E9122">
        <v>0.02</v>
      </c>
      <c r="F9122">
        <v>1.12155</v>
      </c>
      <c r="G9122" s="384">
        <v>0</v>
      </c>
      <c r="H9122">
        <v>1.12155</v>
      </c>
      <c r="I9122">
        <v>0.4</v>
      </c>
      <c r="J9122" s="384">
        <v>35939.53</v>
      </c>
    </row>
    <row r="9123" spans="1:10">
      <c r="A9123">
        <v>9115</v>
      </c>
      <c r="B9123" s="612">
        <v>43999.618055555555</v>
      </c>
      <c r="C9123" s="405" t="s">
        <v>97</v>
      </c>
      <c r="D9123" s="384">
        <v>2096</v>
      </c>
      <c r="E9123">
        <v>0.02</v>
      </c>
      <c r="F9123">
        <v>1.1233500000000001</v>
      </c>
      <c r="G9123" s="384">
        <v>0</v>
      </c>
      <c r="H9123">
        <v>0</v>
      </c>
    </row>
    <row r="9124" spans="1:10">
      <c r="A9124">
        <v>9116</v>
      </c>
      <c r="B9124" s="612">
        <v>43999.618055555555</v>
      </c>
      <c r="C9124" s="405" t="s">
        <v>2110</v>
      </c>
      <c r="D9124" s="384">
        <v>2096</v>
      </c>
      <c r="E9124">
        <v>0.02</v>
      </c>
      <c r="F9124">
        <v>1.1233500000000001</v>
      </c>
      <c r="G9124" s="384">
        <v>0</v>
      </c>
      <c r="H9124">
        <v>1.12155</v>
      </c>
    </row>
    <row r="9125" spans="1:10">
      <c r="A9125">
        <v>9119</v>
      </c>
      <c r="B9125" s="612">
        <v>43999.648611111108</v>
      </c>
      <c r="C9125" s="405" t="s">
        <v>2054</v>
      </c>
      <c r="D9125" s="384">
        <v>2096</v>
      </c>
      <c r="E9125">
        <v>0.02</v>
      </c>
      <c r="F9125">
        <v>1.12155</v>
      </c>
      <c r="G9125" s="384">
        <v>0</v>
      </c>
      <c r="H9125">
        <v>1.12155</v>
      </c>
      <c r="I9125">
        <v>3.6</v>
      </c>
      <c r="J9125" s="384">
        <v>35943.129999999997</v>
      </c>
    </row>
    <row r="9126" spans="1:10">
      <c r="A9126">
        <v>9120</v>
      </c>
      <c r="B9126" s="612">
        <v>43999.659722222219</v>
      </c>
      <c r="C9126" s="405" t="s">
        <v>97</v>
      </c>
      <c r="D9126" s="384">
        <v>2097</v>
      </c>
      <c r="E9126">
        <v>0.02</v>
      </c>
      <c r="F9126">
        <v>1.1215200000000001</v>
      </c>
      <c r="G9126" s="384">
        <v>0</v>
      </c>
      <c r="H9126">
        <v>0</v>
      </c>
    </row>
    <row r="9127" spans="1:10">
      <c r="A9127">
        <v>9121</v>
      </c>
      <c r="B9127" s="612">
        <v>43999.659722222219</v>
      </c>
      <c r="C9127" s="405" t="s">
        <v>2110</v>
      </c>
      <c r="D9127" s="384">
        <v>2097</v>
      </c>
      <c r="E9127">
        <v>0.02</v>
      </c>
      <c r="F9127">
        <v>1.1215200000000001</v>
      </c>
      <c r="G9127" s="384">
        <v>0</v>
      </c>
      <c r="H9127">
        <v>1.12052</v>
      </c>
    </row>
    <row r="9128" spans="1:10">
      <c r="A9128">
        <v>9124</v>
      </c>
      <c r="B9128" s="612">
        <v>43999.698611111111</v>
      </c>
      <c r="C9128" s="405" t="s">
        <v>2110</v>
      </c>
      <c r="D9128" s="384">
        <v>2097</v>
      </c>
      <c r="E9128">
        <v>0.02</v>
      </c>
      <c r="F9128">
        <v>1.1215200000000001</v>
      </c>
      <c r="G9128" s="384">
        <v>0</v>
      </c>
      <c r="H9128">
        <v>1.1213299999999999</v>
      </c>
    </row>
    <row r="9129" spans="1:10">
      <c r="A9129">
        <v>9128</v>
      </c>
      <c r="B9129" s="612">
        <v>43999.939583333333</v>
      </c>
      <c r="C9129" s="405" t="s">
        <v>2110</v>
      </c>
      <c r="D9129" s="384">
        <v>2097</v>
      </c>
      <c r="E9129">
        <v>0.02</v>
      </c>
      <c r="F9129">
        <v>1.1215200000000001</v>
      </c>
      <c r="G9129" s="384">
        <v>0</v>
      </c>
      <c r="H9129">
        <v>1.12236</v>
      </c>
    </row>
    <row r="9130" spans="1:10">
      <c r="A9130">
        <v>9146</v>
      </c>
      <c r="B9130" s="612">
        <v>44000.503472222219</v>
      </c>
      <c r="C9130" s="405" t="s">
        <v>2054</v>
      </c>
      <c r="D9130" s="384">
        <v>2097</v>
      </c>
      <c r="E9130">
        <v>0.02</v>
      </c>
      <c r="F9130">
        <v>1.12236</v>
      </c>
      <c r="G9130" s="384">
        <v>0</v>
      </c>
      <c r="H9130">
        <v>1.12236</v>
      </c>
      <c r="I9130">
        <v>-1.61</v>
      </c>
      <c r="J9130" s="384">
        <v>35965.01</v>
      </c>
    </row>
    <row r="9131" spans="1:10">
      <c r="A9131">
        <v>9122</v>
      </c>
      <c r="B9131" s="612">
        <v>43999.698611111111</v>
      </c>
      <c r="C9131" s="405" t="s">
        <v>97</v>
      </c>
      <c r="D9131" s="384">
        <v>2098</v>
      </c>
      <c r="E9131">
        <v>0.02</v>
      </c>
      <c r="F9131">
        <v>1.12313</v>
      </c>
      <c r="G9131" s="384">
        <v>0</v>
      </c>
      <c r="H9131">
        <v>0</v>
      </c>
    </row>
    <row r="9132" spans="1:10">
      <c r="A9132">
        <v>9123</v>
      </c>
      <c r="B9132" s="612">
        <v>43999.698611111111</v>
      </c>
      <c r="C9132" s="405" t="s">
        <v>2110</v>
      </c>
      <c r="D9132" s="384">
        <v>2098</v>
      </c>
      <c r="E9132">
        <v>0.02</v>
      </c>
      <c r="F9132">
        <v>1.12313</v>
      </c>
      <c r="G9132" s="384">
        <v>0</v>
      </c>
      <c r="H9132">
        <v>1.1213299999999999</v>
      </c>
    </row>
    <row r="9133" spans="1:10">
      <c r="A9133">
        <v>9127</v>
      </c>
      <c r="B9133" s="612">
        <v>43999.939583333333</v>
      </c>
      <c r="C9133" s="405" t="s">
        <v>2110</v>
      </c>
      <c r="D9133" s="384">
        <v>2098</v>
      </c>
      <c r="E9133">
        <v>0.02</v>
      </c>
      <c r="F9133">
        <v>1.12313</v>
      </c>
      <c r="G9133" s="384">
        <v>0</v>
      </c>
      <c r="H9133">
        <v>1.12236</v>
      </c>
    </row>
    <row r="9134" spans="1:10">
      <c r="A9134">
        <v>9147</v>
      </c>
      <c r="B9134" s="612">
        <v>44000.503472222219</v>
      </c>
      <c r="C9134" s="405" t="s">
        <v>2054</v>
      </c>
      <c r="D9134" s="384">
        <v>2098</v>
      </c>
      <c r="E9134">
        <v>0.02</v>
      </c>
      <c r="F9134">
        <v>1.12236</v>
      </c>
      <c r="G9134" s="384">
        <v>0</v>
      </c>
      <c r="H9134">
        <v>1.12236</v>
      </c>
      <c r="I9134">
        <v>1.61</v>
      </c>
      <c r="J9134" s="384">
        <v>35966.620000000003</v>
      </c>
    </row>
    <row r="9135" spans="1:10">
      <c r="A9135">
        <v>9125</v>
      </c>
      <c r="B9135" s="612">
        <v>43999.939583333333</v>
      </c>
      <c r="C9135" s="405" t="s">
        <v>97</v>
      </c>
      <c r="D9135" s="384">
        <v>2099</v>
      </c>
      <c r="E9135">
        <v>0.03</v>
      </c>
      <c r="F9135">
        <v>1.1247400000000001</v>
      </c>
      <c r="G9135" s="384">
        <v>0</v>
      </c>
      <c r="H9135">
        <v>0</v>
      </c>
    </row>
    <row r="9136" spans="1:10">
      <c r="A9136">
        <v>9126</v>
      </c>
      <c r="B9136" s="612">
        <v>43999.939583333333</v>
      </c>
      <c r="C9136" s="405" t="s">
        <v>2110</v>
      </c>
      <c r="D9136" s="384">
        <v>2099</v>
      </c>
      <c r="E9136">
        <v>0.03</v>
      </c>
      <c r="F9136">
        <v>1.1247400000000001</v>
      </c>
      <c r="G9136" s="384">
        <v>0</v>
      </c>
      <c r="H9136">
        <v>1.12236</v>
      </c>
    </row>
    <row r="9137" spans="1:10">
      <c r="A9137">
        <v>9148</v>
      </c>
      <c r="B9137" s="612">
        <v>44000.503472222219</v>
      </c>
      <c r="C9137" s="405" t="s">
        <v>2054</v>
      </c>
      <c r="D9137" s="384">
        <v>2099</v>
      </c>
      <c r="E9137">
        <v>0.03</v>
      </c>
      <c r="F9137">
        <v>1.12236</v>
      </c>
      <c r="G9137" s="384">
        <v>0</v>
      </c>
      <c r="H9137">
        <v>1.12236</v>
      </c>
      <c r="I9137">
        <v>7.24</v>
      </c>
      <c r="J9137" s="384">
        <v>35973.86</v>
      </c>
    </row>
    <row r="9138" spans="1:10">
      <c r="A9138">
        <v>9134</v>
      </c>
      <c r="B9138" s="612">
        <v>44000.254166666666</v>
      </c>
      <c r="C9138" s="405" t="s">
        <v>96</v>
      </c>
      <c r="D9138" s="384">
        <v>2100</v>
      </c>
      <c r="E9138">
        <v>0.02</v>
      </c>
      <c r="F9138">
        <v>1.1250199999999999</v>
      </c>
      <c r="G9138" s="384">
        <v>0</v>
      </c>
      <c r="H9138">
        <v>0</v>
      </c>
    </row>
    <row r="9139" spans="1:10">
      <c r="A9139">
        <v>9135</v>
      </c>
      <c r="B9139" s="612">
        <v>44000.254166666666</v>
      </c>
      <c r="C9139" s="405" t="s">
        <v>2110</v>
      </c>
      <c r="D9139" s="384">
        <v>2100</v>
      </c>
      <c r="E9139">
        <v>0.02</v>
      </c>
      <c r="F9139">
        <v>1.1250199999999999</v>
      </c>
      <c r="G9139" s="384">
        <v>0</v>
      </c>
      <c r="H9139">
        <v>1.12602</v>
      </c>
    </row>
    <row r="9140" spans="1:10">
      <c r="A9140">
        <v>9138</v>
      </c>
      <c r="B9140" s="612">
        <v>44000.342361111114</v>
      </c>
      <c r="C9140" s="405" t="s">
        <v>2110</v>
      </c>
      <c r="D9140" s="384">
        <v>2100</v>
      </c>
      <c r="E9140">
        <v>0.02</v>
      </c>
      <c r="F9140">
        <v>1.1250199999999999</v>
      </c>
      <c r="G9140" s="384">
        <v>0</v>
      </c>
      <c r="H9140">
        <v>1.12521</v>
      </c>
    </row>
    <row r="9141" spans="1:10">
      <c r="A9141">
        <v>9139</v>
      </c>
      <c r="B9141" s="612">
        <v>44000.357638888891</v>
      </c>
      <c r="C9141" s="405" t="s">
        <v>2054</v>
      </c>
      <c r="D9141" s="384">
        <v>2100</v>
      </c>
      <c r="E9141">
        <v>0.02</v>
      </c>
      <c r="F9141">
        <v>1.12521</v>
      </c>
      <c r="G9141" s="384">
        <v>0</v>
      </c>
      <c r="H9141">
        <v>1.12521</v>
      </c>
      <c r="I9141">
        <v>0.38</v>
      </c>
      <c r="J9141" s="384">
        <v>35963</v>
      </c>
    </row>
    <row r="9142" spans="1:10">
      <c r="A9142">
        <v>9136</v>
      </c>
      <c r="B9142" s="612">
        <v>44000.342361111114</v>
      </c>
      <c r="C9142" s="405" t="s">
        <v>96</v>
      </c>
      <c r="D9142" s="384">
        <v>2101</v>
      </c>
      <c r="E9142">
        <v>0.02</v>
      </c>
      <c r="F9142">
        <v>1.1234</v>
      </c>
      <c r="G9142" s="384">
        <v>0</v>
      </c>
      <c r="H9142">
        <v>0</v>
      </c>
    </row>
    <row r="9143" spans="1:10">
      <c r="A9143">
        <v>9137</v>
      </c>
      <c r="B9143" s="612">
        <v>44000.342361111114</v>
      </c>
      <c r="C9143" s="405" t="s">
        <v>2110</v>
      </c>
      <c r="D9143" s="384">
        <v>2101</v>
      </c>
      <c r="E9143">
        <v>0.02</v>
      </c>
      <c r="F9143">
        <v>1.1234</v>
      </c>
      <c r="G9143" s="384">
        <v>0</v>
      </c>
      <c r="H9143">
        <v>1.12521</v>
      </c>
    </row>
    <row r="9144" spans="1:10">
      <c r="A9144">
        <v>9140</v>
      </c>
      <c r="B9144" s="612">
        <v>44000.357638888891</v>
      </c>
      <c r="C9144" s="405" t="s">
        <v>2054</v>
      </c>
      <c r="D9144" s="384">
        <v>2101</v>
      </c>
      <c r="E9144">
        <v>0.02</v>
      </c>
      <c r="F9144">
        <v>1.12521</v>
      </c>
      <c r="G9144" s="384">
        <v>0</v>
      </c>
      <c r="H9144">
        <v>1.12521</v>
      </c>
      <c r="I9144">
        <v>3.62</v>
      </c>
      <c r="J9144" s="384">
        <v>35966.620000000003</v>
      </c>
    </row>
    <row r="9145" spans="1:10">
      <c r="A9145">
        <v>9141</v>
      </c>
      <c r="B9145" s="612">
        <v>44000.361805555556</v>
      </c>
      <c r="C9145" s="405" t="s">
        <v>96</v>
      </c>
      <c r="D9145" s="384">
        <v>2102</v>
      </c>
      <c r="E9145">
        <v>0.02</v>
      </c>
      <c r="F9145">
        <v>1.1253599999999999</v>
      </c>
      <c r="G9145" s="384">
        <v>0</v>
      </c>
      <c r="H9145">
        <v>0</v>
      </c>
    </row>
    <row r="9146" spans="1:10">
      <c r="A9146">
        <v>9142</v>
      </c>
      <c r="B9146" s="612">
        <v>44000.361805555556</v>
      </c>
      <c r="C9146" s="405" t="s">
        <v>2110</v>
      </c>
      <c r="D9146" s="384">
        <v>2102</v>
      </c>
      <c r="E9146">
        <v>0.02</v>
      </c>
      <c r="F9146">
        <v>1.1253599999999999</v>
      </c>
      <c r="G9146" s="384">
        <v>0</v>
      </c>
      <c r="H9146">
        <v>1.12636</v>
      </c>
    </row>
    <row r="9147" spans="1:10">
      <c r="A9147">
        <v>9145</v>
      </c>
      <c r="B9147" s="612">
        <v>44000.490277777775</v>
      </c>
      <c r="C9147" s="405" t="s">
        <v>2110</v>
      </c>
      <c r="D9147" s="384">
        <v>2102</v>
      </c>
      <c r="E9147">
        <v>0.02</v>
      </c>
      <c r="F9147">
        <v>1.1253599999999999</v>
      </c>
      <c r="G9147" s="384">
        <v>0</v>
      </c>
      <c r="H9147">
        <v>1.1255599999999999</v>
      </c>
    </row>
    <row r="9148" spans="1:10">
      <c r="A9148">
        <v>9152</v>
      </c>
      <c r="B9148" s="612">
        <v>44000.503472222219</v>
      </c>
      <c r="C9148" s="405" t="s">
        <v>2110</v>
      </c>
      <c r="D9148" s="384">
        <v>2102</v>
      </c>
      <c r="E9148">
        <v>0.02</v>
      </c>
      <c r="F9148">
        <v>1.1253599999999999</v>
      </c>
      <c r="G9148" s="384">
        <v>0</v>
      </c>
      <c r="H9148">
        <v>1.12453</v>
      </c>
    </row>
    <row r="9149" spans="1:10">
      <c r="A9149">
        <v>9170</v>
      </c>
      <c r="B9149" s="612">
        <v>44000.692361111112</v>
      </c>
      <c r="C9149" s="405" t="s">
        <v>2110</v>
      </c>
      <c r="D9149" s="384">
        <v>2102</v>
      </c>
      <c r="E9149">
        <v>0.02</v>
      </c>
      <c r="F9149">
        <v>1.1253599999999999</v>
      </c>
      <c r="G9149" s="384">
        <v>0</v>
      </c>
      <c r="H9149">
        <v>1.1232500000000001</v>
      </c>
    </row>
    <row r="9150" spans="1:10">
      <c r="A9150">
        <v>9180</v>
      </c>
      <c r="B9150" s="612">
        <v>44001.520833333336</v>
      </c>
      <c r="C9150" s="405" t="s">
        <v>2054</v>
      </c>
      <c r="D9150" s="384">
        <v>2102</v>
      </c>
      <c r="E9150">
        <v>0.02</v>
      </c>
      <c r="F9150">
        <v>1.1232500000000001</v>
      </c>
      <c r="G9150" s="384">
        <v>0</v>
      </c>
      <c r="H9150">
        <v>1.1232500000000001</v>
      </c>
      <c r="I9150">
        <v>-4.3</v>
      </c>
      <c r="J9150" s="384">
        <v>35977.56</v>
      </c>
    </row>
    <row r="9151" spans="1:10">
      <c r="A9151">
        <v>9143</v>
      </c>
      <c r="B9151" s="612">
        <v>44000.490277777775</v>
      </c>
      <c r="C9151" s="405" t="s">
        <v>96</v>
      </c>
      <c r="D9151" s="384">
        <v>2103</v>
      </c>
      <c r="E9151">
        <v>0.02</v>
      </c>
      <c r="F9151">
        <v>1.1237600000000001</v>
      </c>
      <c r="G9151" s="384">
        <v>0</v>
      </c>
      <c r="H9151">
        <v>0</v>
      </c>
    </row>
    <row r="9152" spans="1:10">
      <c r="A9152">
        <v>9144</v>
      </c>
      <c r="B9152" s="612">
        <v>44000.490277777775</v>
      </c>
      <c r="C9152" s="405" t="s">
        <v>2110</v>
      </c>
      <c r="D9152" s="384">
        <v>2103</v>
      </c>
      <c r="E9152">
        <v>0.02</v>
      </c>
      <c r="F9152">
        <v>1.1237600000000001</v>
      </c>
      <c r="G9152" s="384">
        <v>0</v>
      </c>
      <c r="H9152">
        <v>1.1255599999999999</v>
      </c>
    </row>
    <row r="9153" spans="1:10">
      <c r="A9153">
        <v>9151</v>
      </c>
      <c r="B9153" s="612">
        <v>44000.503472222219</v>
      </c>
      <c r="C9153" s="405" t="s">
        <v>2110</v>
      </c>
      <c r="D9153" s="384">
        <v>2103</v>
      </c>
      <c r="E9153">
        <v>0.02</v>
      </c>
      <c r="F9153">
        <v>1.1237600000000001</v>
      </c>
      <c r="G9153" s="384">
        <v>0</v>
      </c>
      <c r="H9153">
        <v>1.12453</v>
      </c>
    </row>
    <row r="9154" spans="1:10">
      <c r="A9154">
        <v>9169</v>
      </c>
      <c r="B9154" s="612">
        <v>44000.692361111112</v>
      </c>
      <c r="C9154" s="405" t="s">
        <v>2110</v>
      </c>
      <c r="D9154" s="384">
        <v>2103</v>
      </c>
      <c r="E9154">
        <v>0.02</v>
      </c>
      <c r="F9154">
        <v>1.1237600000000001</v>
      </c>
      <c r="G9154" s="384">
        <v>0</v>
      </c>
      <c r="H9154">
        <v>1.1232500000000001</v>
      </c>
    </row>
    <row r="9155" spans="1:10">
      <c r="A9155">
        <v>9181</v>
      </c>
      <c r="B9155" s="612">
        <v>44001.520833333336</v>
      </c>
      <c r="C9155" s="405" t="s">
        <v>2054</v>
      </c>
      <c r="D9155" s="384">
        <v>2103</v>
      </c>
      <c r="E9155">
        <v>0.02</v>
      </c>
      <c r="F9155">
        <v>1.1232500000000001</v>
      </c>
      <c r="G9155" s="384">
        <v>0</v>
      </c>
      <c r="H9155">
        <v>1.1232500000000001</v>
      </c>
      <c r="I9155">
        <v>-1.1000000000000001</v>
      </c>
      <c r="J9155" s="384">
        <v>35976.46</v>
      </c>
    </row>
    <row r="9156" spans="1:10">
      <c r="A9156">
        <v>9149</v>
      </c>
      <c r="B9156" s="612">
        <v>44000.503472222219</v>
      </c>
      <c r="C9156" s="405" t="s">
        <v>96</v>
      </c>
      <c r="D9156" s="384">
        <v>2104</v>
      </c>
      <c r="E9156">
        <v>0.03</v>
      </c>
      <c r="F9156">
        <v>1.12215</v>
      </c>
      <c r="G9156" s="384">
        <v>0</v>
      </c>
      <c r="H9156">
        <v>0</v>
      </c>
    </row>
    <row r="9157" spans="1:10">
      <c r="A9157">
        <v>9150</v>
      </c>
      <c r="B9157" s="612">
        <v>44000.503472222219</v>
      </c>
      <c r="C9157" s="405" t="s">
        <v>2110</v>
      </c>
      <c r="D9157" s="384">
        <v>2104</v>
      </c>
      <c r="E9157">
        <v>0.03</v>
      </c>
      <c r="F9157">
        <v>1.12215</v>
      </c>
      <c r="G9157" s="384">
        <v>0</v>
      </c>
      <c r="H9157">
        <v>1.12453</v>
      </c>
    </row>
    <row r="9158" spans="1:10">
      <c r="A9158">
        <v>9168</v>
      </c>
      <c r="B9158" s="612">
        <v>44000.692361111112</v>
      </c>
      <c r="C9158" s="405" t="s">
        <v>2110</v>
      </c>
      <c r="D9158" s="384">
        <v>2104</v>
      </c>
      <c r="E9158">
        <v>0.03</v>
      </c>
      <c r="F9158">
        <v>1.12215</v>
      </c>
      <c r="G9158" s="384">
        <v>0</v>
      </c>
      <c r="H9158">
        <v>1.1232500000000001</v>
      </c>
    </row>
    <row r="9159" spans="1:10">
      <c r="A9159">
        <v>9182</v>
      </c>
      <c r="B9159" s="612">
        <v>44001.520833333336</v>
      </c>
      <c r="C9159" s="405" t="s">
        <v>2054</v>
      </c>
      <c r="D9159" s="384">
        <v>2104</v>
      </c>
      <c r="E9159">
        <v>0.03</v>
      </c>
      <c r="F9159">
        <v>1.1232500000000001</v>
      </c>
      <c r="G9159" s="384">
        <v>0</v>
      </c>
      <c r="H9159">
        <v>1.1232500000000001</v>
      </c>
      <c r="I9159">
        <v>3.18</v>
      </c>
      <c r="J9159" s="384">
        <v>35979.64</v>
      </c>
    </row>
    <row r="9160" spans="1:10">
      <c r="A9160">
        <v>9153</v>
      </c>
      <c r="B9160" s="612">
        <v>44000.564583333333</v>
      </c>
      <c r="C9160" s="405" t="s">
        <v>97</v>
      </c>
      <c r="D9160" s="384">
        <v>2105</v>
      </c>
      <c r="E9160">
        <v>0.02</v>
      </c>
      <c r="F9160">
        <v>1.1229199999999999</v>
      </c>
      <c r="G9160" s="384">
        <v>0</v>
      </c>
      <c r="H9160">
        <v>0</v>
      </c>
    </row>
    <row r="9161" spans="1:10">
      <c r="A9161">
        <v>9154</v>
      </c>
      <c r="B9161" s="612">
        <v>44000.564583333333</v>
      </c>
      <c r="C9161" s="405" t="s">
        <v>2110</v>
      </c>
      <c r="D9161" s="384">
        <v>2105</v>
      </c>
      <c r="E9161">
        <v>0.02</v>
      </c>
      <c r="F9161">
        <v>1.1229199999999999</v>
      </c>
      <c r="G9161" s="384">
        <v>0</v>
      </c>
      <c r="H9161">
        <v>1.12192</v>
      </c>
    </row>
    <row r="9162" spans="1:10">
      <c r="A9162">
        <v>9155</v>
      </c>
      <c r="B9162" s="612">
        <v>44000.578472222223</v>
      </c>
      <c r="C9162" s="405" t="s">
        <v>2054</v>
      </c>
      <c r="D9162" s="384">
        <v>2105</v>
      </c>
      <c r="E9162">
        <v>0.02</v>
      </c>
      <c r="F9162">
        <v>1.12192</v>
      </c>
      <c r="G9162" s="384">
        <v>0</v>
      </c>
      <c r="H9162">
        <v>1.12192</v>
      </c>
      <c r="I9162">
        <v>2</v>
      </c>
      <c r="J9162" s="384">
        <v>35975.86</v>
      </c>
    </row>
    <row r="9163" spans="1:10">
      <c r="A9163">
        <v>9156</v>
      </c>
      <c r="B9163" s="612">
        <v>44000.59375</v>
      </c>
      <c r="C9163" s="405" t="s">
        <v>97</v>
      </c>
      <c r="D9163" s="384">
        <v>2106</v>
      </c>
      <c r="E9163">
        <v>0.02</v>
      </c>
      <c r="F9163">
        <v>1.1225099999999999</v>
      </c>
      <c r="G9163" s="384">
        <v>0</v>
      </c>
      <c r="H9163">
        <v>0</v>
      </c>
    </row>
    <row r="9164" spans="1:10">
      <c r="A9164">
        <v>9157</v>
      </c>
      <c r="B9164" s="612">
        <v>44000.59375</v>
      </c>
      <c r="C9164" s="405" t="s">
        <v>2110</v>
      </c>
      <c r="D9164" s="384">
        <v>2106</v>
      </c>
      <c r="E9164">
        <v>0.02</v>
      </c>
      <c r="F9164">
        <v>1.1225099999999999</v>
      </c>
      <c r="G9164" s="384">
        <v>0</v>
      </c>
      <c r="H9164">
        <v>1.12151</v>
      </c>
    </row>
    <row r="9165" spans="1:10">
      <c r="A9165">
        <v>9158</v>
      </c>
      <c r="B9165" s="612">
        <v>44000.599305555559</v>
      </c>
      <c r="C9165" s="405" t="s">
        <v>2054</v>
      </c>
      <c r="D9165" s="384">
        <v>2106</v>
      </c>
      <c r="E9165">
        <v>0.02</v>
      </c>
      <c r="F9165">
        <v>1.12151</v>
      </c>
      <c r="G9165" s="384">
        <v>0</v>
      </c>
      <c r="H9165">
        <v>1.12151</v>
      </c>
      <c r="I9165">
        <v>2</v>
      </c>
      <c r="J9165" s="384">
        <v>35977.86</v>
      </c>
    </row>
    <row r="9166" spans="1:10">
      <c r="A9166">
        <v>9159</v>
      </c>
      <c r="B9166" s="612">
        <v>44000.609027777777</v>
      </c>
      <c r="C9166" s="405" t="s">
        <v>97</v>
      </c>
      <c r="D9166" s="384">
        <v>2107</v>
      </c>
      <c r="E9166">
        <v>0.02</v>
      </c>
      <c r="F9166">
        <v>1.12141</v>
      </c>
      <c r="G9166" s="384">
        <v>0</v>
      </c>
      <c r="H9166">
        <v>0</v>
      </c>
    </row>
    <row r="9167" spans="1:10">
      <c r="A9167">
        <v>9160</v>
      </c>
      <c r="B9167" s="612">
        <v>44000.609027777777</v>
      </c>
      <c r="C9167" s="405" t="s">
        <v>2110</v>
      </c>
      <c r="D9167" s="384">
        <v>2107</v>
      </c>
      <c r="E9167">
        <v>0.02</v>
      </c>
      <c r="F9167">
        <v>1.12141</v>
      </c>
      <c r="G9167" s="384">
        <v>0</v>
      </c>
      <c r="H9167">
        <v>1.1204099999999999</v>
      </c>
    </row>
    <row r="9168" spans="1:10">
      <c r="A9168">
        <v>9163</v>
      </c>
      <c r="B9168" s="612">
        <v>44000.634722222225</v>
      </c>
      <c r="C9168" s="405" t="s">
        <v>2110</v>
      </c>
      <c r="D9168" s="384">
        <v>2107</v>
      </c>
      <c r="E9168">
        <v>0.02</v>
      </c>
      <c r="F9168">
        <v>1.12141</v>
      </c>
      <c r="G9168" s="384">
        <v>0</v>
      </c>
      <c r="H9168">
        <v>1.12121</v>
      </c>
    </row>
    <row r="9169" spans="1:10">
      <c r="A9169">
        <v>9164</v>
      </c>
      <c r="B9169" s="612">
        <v>44000.678472222222</v>
      </c>
      <c r="C9169" s="405" t="s">
        <v>2054</v>
      </c>
      <c r="D9169" s="384">
        <v>2107</v>
      </c>
      <c r="E9169">
        <v>0.02</v>
      </c>
      <c r="F9169">
        <v>1.12121</v>
      </c>
      <c r="G9169" s="384">
        <v>0</v>
      </c>
      <c r="H9169">
        <v>1.12121</v>
      </c>
      <c r="I9169">
        <v>0.4</v>
      </c>
      <c r="J9169" s="384">
        <v>35978.26</v>
      </c>
    </row>
    <row r="9170" spans="1:10">
      <c r="A9170">
        <v>9161</v>
      </c>
      <c r="B9170" s="612">
        <v>44000.634722222225</v>
      </c>
      <c r="C9170" s="405" t="s">
        <v>97</v>
      </c>
      <c r="D9170" s="384">
        <v>2108</v>
      </c>
      <c r="E9170">
        <v>0.02</v>
      </c>
      <c r="F9170">
        <v>1.1230100000000001</v>
      </c>
      <c r="G9170" s="384">
        <v>0</v>
      </c>
      <c r="H9170">
        <v>0</v>
      </c>
    </row>
    <row r="9171" spans="1:10">
      <c r="A9171">
        <v>9162</v>
      </c>
      <c r="B9171" s="612">
        <v>44000.634722222225</v>
      </c>
      <c r="C9171" s="405" t="s">
        <v>2110</v>
      </c>
      <c r="D9171" s="384">
        <v>2108</v>
      </c>
      <c r="E9171">
        <v>0.02</v>
      </c>
      <c r="F9171">
        <v>1.1230100000000001</v>
      </c>
      <c r="G9171" s="384">
        <v>0</v>
      </c>
      <c r="H9171">
        <v>1.12121</v>
      </c>
    </row>
    <row r="9172" spans="1:10">
      <c r="A9172">
        <v>9165</v>
      </c>
      <c r="B9172" s="612">
        <v>44000.678472222222</v>
      </c>
      <c r="C9172" s="405" t="s">
        <v>2054</v>
      </c>
      <c r="D9172" s="384">
        <v>2108</v>
      </c>
      <c r="E9172">
        <v>0.02</v>
      </c>
      <c r="F9172">
        <v>1.12121</v>
      </c>
      <c r="G9172" s="384">
        <v>0</v>
      </c>
      <c r="H9172">
        <v>1.12121</v>
      </c>
      <c r="I9172">
        <v>3.6</v>
      </c>
      <c r="J9172" s="384">
        <v>35981.86</v>
      </c>
    </row>
    <row r="9173" spans="1:10">
      <c r="A9173">
        <v>9166</v>
      </c>
      <c r="B9173" s="612">
        <v>44000.692361111112</v>
      </c>
      <c r="C9173" s="405" t="s">
        <v>96</v>
      </c>
      <c r="D9173" s="384">
        <v>2109</v>
      </c>
      <c r="E9173">
        <v>0.05</v>
      </c>
      <c r="F9173">
        <v>1.1204499999999999</v>
      </c>
      <c r="G9173" s="384">
        <v>0</v>
      </c>
      <c r="H9173">
        <v>0</v>
      </c>
    </row>
    <row r="9174" spans="1:10">
      <c r="A9174">
        <v>9167</v>
      </c>
      <c r="B9174" s="612">
        <v>44000.692361111112</v>
      </c>
      <c r="C9174" s="405" t="s">
        <v>2110</v>
      </c>
      <c r="D9174" s="384">
        <v>2109</v>
      </c>
      <c r="E9174">
        <v>0.05</v>
      </c>
      <c r="F9174">
        <v>1.1204499999999999</v>
      </c>
      <c r="G9174" s="384">
        <v>0</v>
      </c>
      <c r="H9174">
        <v>1.1232500000000001</v>
      </c>
    </row>
    <row r="9175" spans="1:10">
      <c r="A9175">
        <v>9183</v>
      </c>
      <c r="B9175" s="612">
        <v>44001.520833333336</v>
      </c>
      <c r="C9175" s="405" t="s">
        <v>2054</v>
      </c>
      <c r="D9175" s="384">
        <v>2109</v>
      </c>
      <c r="E9175">
        <v>0.05</v>
      </c>
      <c r="F9175">
        <v>1.1232500000000001</v>
      </c>
      <c r="G9175" s="384">
        <v>0</v>
      </c>
      <c r="H9175">
        <v>1.1232500000000001</v>
      </c>
      <c r="I9175">
        <v>13.8</v>
      </c>
      <c r="J9175" s="384">
        <v>35993.440000000002</v>
      </c>
    </row>
    <row r="9176" spans="1:10">
      <c r="A9176">
        <v>9171</v>
      </c>
      <c r="B9176" s="612">
        <v>44000.711805555555</v>
      </c>
      <c r="C9176" s="405" t="s">
        <v>97</v>
      </c>
      <c r="D9176" s="384">
        <v>2110</v>
      </c>
      <c r="E9176">
        <v>0.02</v>
      </c>
      <c r="F9176">
        <v>1.11934</v>
      </c>
      <c r="G9176" s="384">
        <v>0</v>
      </c>
      <c r="H9176">
        <v>0</v>
      </c>
    </row>
    <row r="9177" spans="1:10">
      <c r="A9177">
        <v>9172</v>
      </c>
      <c r="B9177" s="612">
        <v>44000.711805555555</v>
      </c>
      <c r="C9177" s="405" t="s">
        <v>2110</v>
      </c>
      <c r="D9177" s="384">
        <v>2110</v>
      </c>
      <c r="E9177">
        <v>0.02</v>
      </c>
      <c r="F9177">
        <v>1.11934</v>
      </c>
      <c r="G9177" s="384">
        <v>0</v>
      </c>
      <c r="H9177">
        <v>1.1183399999999999</v>
      </c>
    </row>
    <row r="9178" spans="1:10">
      <c r="A9178">
        <v>9175</v>
      </c>
      <c r="B9178" s="612">
        <v>44000.807638888888</v>
      </c>
      <c r="C9178" s="405" t="s">
        <v>2110</v>
      </c>
      <c r="D9178" s="384">
        <v>2110</v>
      </c>
      <c r="E9178">
        <v>0.02</v>
      </c>
      <c r="F9178">
        <v>1.11934</v>
      </c>
      <c r="G9178" s="384">
        <v>0</v>
      </c>
      <c r="H9178">
        <v>1.1191500000000001</v>
      </c>
    </row>
    <row r="9179" spans="1:10">
      <c r="A9179">
        <v>9179</v>
      </c>
      <c r="B9179" s="612">
        <v>44001.515277777777</v>
      </c>
      <c r="C9179" s="405" t="s">
        <v>2110</v>
      </c>
      <c r="D9179" s="384">
        <v>2110</v>
      </c>
      <c r="E9179">
        <v>0.02</v>
      </c>
      <c r="F9179">
        <v>1.11934</v>
      </c>
      <c r="G9179" s="384">
        <v>0</v>
      </c>
      <c r="H9179">
        <v>1.12018</v>
      </c>
    </row>
    <row r="9180" spans="1:10">
      <c r="A9180">
        <v>9188</v>
      </c>
      <c r="B9180" s="612">
        <v>44001.522222222222</v>
      </c>
      <c r="C9180" s="405" t="s">
        <v>2110</v>
      </c>
      <c r="D9180" s="384">
        <v>2110</v>
      </c>
      <c r="E9180">
        <v>0.02</v>
      </c>
      <c r="F9180">
        <v>1.11934</v>
      </c>
      <c r="G9180" s="384">
        <v>0</v>
      </c>
      <c r="H9180">
        <v>1.1214599999999999</v>
      </c>
    </row>
    <row r="9181" spans="1:10">
      <c r="A9181">
        <v>9198</v>
      </c>
      <c r="B9181" s="612">
        <v>44001.604166666664</v>
      </c>
      <c r="C9181" s="405" t="s">
        <v>2054</v>
      </c>
      <c r="D9181" s="384">
        <v>2110</v>
      </c>
      <c r="E9181">
        <v>0.02</v>
      </c>
      <c r="F9181">
        <v>1.1214599999999999</v>
      </c>
      <c r="G9181" s="384">
        <v>0</v>
      </c>
      <c r="H9181">
        <v>1.1214599999999999</v>
      </c>
      <c r="I9181">
        <v>-4.22</v>
      </c>
      <c r="J9181" s="384">
        <v>35989.22</v>
      </c>
    </row>
    <row r="9182" spans="1:10">
      <c r="A9182">
        <v>9173</v>
      </c>
      <c r="B9182" s="612">
        <v>44000.807638888888</v>
      </c>
      <c r="C9182" s="405" t="s">
        <v>97</v>
      </c>
      <c r="D9182" s="384">
        <v>2111</v>
      </c>
      <c r="E9182">
        <v>0.02</v>
      </c>
      <c r="F9182">
        <v>1.1209499999999999</v>
      </c>
      <c r="G9182" s="384">
        <v>0</v>
      </c>
      <c r="H9182">
        <v>0</v>
      </c>
    </row>
    <row r="9183" spans="1:10">
      <c r="A9183">
        <v>9174</v>
      </c>
      <c r="B9183" s="612">
        <v>44000.807638888888</v>
      </c>
      <c r="C9183" s="405" t="s">
        <v>2110</v>
      </c>
      <c r="D9183" s="384">
        <v>2111</v>
      </c>
      <c r="E9183">
        <v>0.02</v>
      </c>
      <c r="F9183">
        <v>1.1209499999999999</v>
      </c>
      <c r="G9183" s="384">
        <v>0</v>
      </c>
      <c r="H9183">
        <v>1.1191500000000001</v>
      </c>
    </row>
    <row r="9184" spans="1:10">
      <c r="A9184">
        <v>9178</v>
      </c>
      <c r="B9184" s="612">
        <v>44001.515277777777</v>
      </c>
      <c r="C9184" s="405" t="s">
        <v>2110</v>
      </c>
      <c r="D9184" s="384">
        <v>2111</v>
      </c>
      <c r="E9184">
        <v>0.02</v>
      </c>
      <c r="F9184">
        <v>1.1209499999999999</v>
      </c>
      <c r="G9184" s="384">
        <v>0</v>
      </c>
      <c r="H9184">
        <v>1.12018</v>
      </c>
    </row>
    <row r="9185" spans="1:10">
      <c r="A9185">
        <v>9187</v>
      </c>
      <c r="B9185" s="612">
        <v>44001.522222222222</v>
      </c>
      <c r="C9185" s="405" t="s">
        <v>2110</v>
      </c>
      <c r="D9185" s="384">
        <v>2111</v>
      </c>
      <c r="E9185">
        <v>0.02</v>
      </c>
      <c r="F9185">
        <v>1.1209499999999999</v>
      </c>
      <c r="G9185" s="384">
        <v>0</v>
      </c>
      <c r="H9185">
        <v>1.1214599999999999</v>
      </c>
    </row>
    <row r="9186" spans="1:10">
      <c r="A9186">
        <v>9199</v>
      </c>
      <c r="B9186" s="612">
        <v>44001.604166666664</v>
      </c>
      <c r="C9186" s="405" t="s">
        <v>2054</v>
      </c>
      <c r="D9186" s="384">
        <v>2111</v>
      </c>
      <c r="E9186">
        <v>0.02</v>
      </c>
      <c r="F9186">
        <v>1.1214599999999999</v>
      </c>
      <c r="G9186" s="384">
        <v>0</v>
      </c>
      <c r="H9186">
        <v>1.1214599999999999</v>
      </c>
      <c r="I9186">
        <v>-1</v>
      </c>
      <c r="J9186" s="384">
        <v>35988.22</v>
      </c>
    </row>
    <row r="9187" spans="1:10">
      <c r="A9187">
        <v>9176</v>
      </c>
      <c r="B9187" s="612">
        <v>44001.515277777777</v>
      </c>
      <c r="C9187" s="405" t="s">
        <v>97</v>
      </c>
      <c r="D9187" s="384">
        <v>2112</v>
      </c>
      <c r="E9187">
        <v>0.03</v>
      </c>
      <c r="F9187">
        <v>1.12256</v>
      </c>
      <c r="G9187" s="384">
        <v>0</v>
      </c>
      <c r="H9187">
        <v>0</v>
      </c>
    </row>
    <row r="9188" spans="1:10">
      <c r="A9188">
        <v>9177</v>
      </c>
      <c r="B9188" s="612">
        <v>44001.515277777777</v>
      </c>
      <c r="C9188" s="405" t="s">
        <v>2110</v>
      </c>
      <c r="D9188" s="384">
        <v>2112</v>
      </c>
      <c r="E9188">
        <v>0.03</v>
      </c>
      <c r="F9188">
        <v>1.12256</v>
      </c>
      <c r="G9188" s="384">
        <v>0</v>
      </c>
      <c r="H9188">
        <v>1.12018</v>
      </c>
    </row>
    <row r="9189" spans="1:10">
      <c r="A9189">
        <v>9186</v>
      </c>
      <c r="B9189" s="612">
        <v>44001.522222222222</v>
      </c>
      <c r="C9189" s="405" t="s">
        <v>2110</v>
      </c>
      <c r="D9189" s="384">
        <v>2112</v>
      </c>
      <c r="E9189">
        <v>0.03</v>
      </c>
      <c r="F9189">
        <v>1.12256</v>
      </c>
      <c r="G9189" s="384">
        <v>0</v>
      </c>
      <c r="H9189">
        <v>1.1214599999999999</v>
      </c>
    </row>
    <row r="9190" spans="1:10">
      <c r="A9190">
        <v>9200</v>
      </c>
      <c r="B9190" s="612">
        <v>44001.604166666664</v>
      </c>
      <c r="C9190" s="405" t="s">
        <v>2054</v>
      </c>
      <c r="D9190" s="384">
        <v>2112</v>
      </c>
      <c r="E9190">
        <v>0.03</v>
      </c>
      <c r="F9190">
        <v>1.1214599999999999</v>
      </c>
      <c r="G9190" s="384">
        <v>0</v>
      </c>
      <c r="H9190">
        <v>1.1214599999999999</v>
      </c>
      <c r="I9190">
        <v>3.3</v>
      </c>
      <c r="J9190" s="384">
        <v>35991.519999999997</v>
      </c>
    </row>
    <row r="9191" spans="1:10">
      <c r="A9191">
        <v>9184</v>
      </c>
      <c r="B9191" s="612">
        <v>44001.522222222222</v>
      </c>
      <c r="C9191" s="405" t="s">
        <v>97</v>
      </c>
      <c r="D9191" s="384">
        <v>2113</v>
      </c>
      <c r="E9191">
        <v>0.05</v>
      </c>
      <c r="F9191">
        <v>1.12426</v>
      </c>
      <c r="G9191" s="384">
        <v>0</v>
      </c>
      <c r="H9191">
        <v>0</v>
      </c>
    </row>
    <row r="9192" spans="1:10">
      <c r="A9192">
        <v>9185</v>
      </c>
      <c r="B9192" s="612">
        <v>44001.522222222222</v>
      </c>
      <c r="C9192" s="405" t="s">
        <v>2110</v>
      </c>
      <c r="D9192" s="384">
        <v>2113</v>
      </c>
      <c r="E9192">
        <v>0.05</v>
      </c>
      <c r="F9192">
        <v>1.12426</v>
      </c>
      <c r="G9192" s="384">
        <v>0</v>
      </c>
      <c r="H9192">
        <v>1.1214599999999999</v>
      </c>
    </row>
    <row r="9193" spans="1:10">
      <c r="A9193">
        <v>9201</v>
      </c>
      <c r="B9193" s="612">
        <v>44001.604166666664</v>
      </c>
      <c r="C9193" s="405" t="s">
        <v>2054</v>
      </c>
      <c r="D9193" s="384">
        <v>2113</v>
      </c>
      <c r="E9193">
        <v>0.05</v>
      </c>
      <c r="F9193">
        <v>1.1214599999999999</v>
      </c>
      <c r="G9193" s="384">
        <v>0</v>
      </c>
      <c r="H9193">
        <v>1.1214599999999999</v>
      </c>
      <c r="I9193">
        <v>14</v>
      </c>
      <c r="J9193" s="384">
        <v>36005.519999999997</v>
      </c>
    </row>
    <row r="9194" spans="1:10">
      <c r="A9194">
        <v>9189</v>
      </c>
      <c r="B9194" s="612">
        <v>44001.530555555553</v>
      </c>
      <c r="C9194" s="405" t="s">
        <v>96</v>
      </c>
      <c r="D9194" s="384">
        <v>2114</v>
      </c>
      <c r="E9194">
        <v>0.02</v>
      </c>
      <c r="F9194">
        <v>1.12479</v>
      </c>
      <c r="G9194" s="384">
        <v>0</v>
      </c>
      <c r="H9194">
        <v>0</v>
      </c>
    </row>
    <row r="9195" spans="1:10">
      <c r="A9195">
        <v>9190</v>
      </c>
      <c r="B9195" s="612">
        <v>44001.530555555553</v>
      </c>
      <c r="C9195" s="405" t="s">
        <v>2110</v>
      </c>
      <c r="D9195" s="384">
        <v>2114</v>
      </c>
      <c r="E9195">
        <v>0.02</v>
      </c>
      <c r="F9195">
        <v>1.12479</v>
      </c>
      <c r="G9195" s="384">
        <v>0</v>
      </c>
      <c r="H9195">
        <v>1.1257900000000001</v>
      </c>
    </row>
    <row r="9196" spans="1:10">
      <c r="A9196">
        <v>9193</v>
      </c>
      <c r="B9196" s="612">
        <v>44001.552083333336</v>
      </c>
      <c r="C9196" s="405" t="s">
        <v>2110</v>
      </c>
      <c r="D9196" s="384">
        <v>2114</v>
      </c>
      <c r="E9196">
        <v>0.02</v>
      </c>
      <c r="F9196">
        <v>1.12479</v>
      </c>
      <c r="G9196" s="384">
        <v>0</v>
      </c>
      <c r="H9196">
        <v>1.1249899999999999</v>
      </c>
    </row>
    <row r="9197" spans="1:10">
      <c r="A9197">
        <v>9197</v>
      </c>
      <c r="B9197" s="612">
        <v>44001.604166666664</v>
      </c>
      <c r="C9197" s="405" t="s">
        <v>2110</v>
      </c>
      <c r="D9197" s="384">
        <v>2114</v>
      </c>
      <c r="E9197">
        <v>0.02</v>
      </c>
      <c r="F9197">
        <v>1.12479</v>
      </c>
      <c r="G9197" s="384">
        <v>0</v>
      </c>
      <c r="H9197">
        <v>1.1239399999999999</v>
      </c>
    </row>
    <row r="9198" spans="1:10">
      <c r="A9198">
        <v>9206</v>
      </c>
      <c r="B9198" s="612">
        <v>44001.613888888889</v>
      </c>
      <c r="C9198" s="405" t="s">
        <v>2110</v>
      </c>
      <c r="D9198" s="384">
        <v>2114</v>
      </c>
      <c r="E9198">
        <v>0.02</v>
      </c>
      <c r="F9198">
        <v>1.12479</v>
      </c>
      <c r="G9198" s="384">
        <v>0</v>
      </c>
      <c r="H9198">
        <v>1.1226400000000001</v>
      </c>
    </row>
    <row r="9199" spans="1:10">
      <c r="A9199">
        <v>9212</v>
      </c>
      <c r="B9199" s="612">
        <v>44001.618055555555</v>
      </c>
      <c r="C9199" s="405" t="s">
        <v>2110</v>
      </c>
      <c r="D9199" s="384">
        <v>2114</v>
      </c>
      <c r="E9199">
        <v>0.02</v>
      </c>
      <c r="F9199">
        <v>1.12479</v>
      </c>
      <c r="G9199" s="384">
        <v>0</v>
      </c>
      <c r="H9199">
        <v>1.1212899999999999</v>
      </c>
    </row>
    <row r="9200" spans="1:10">
      <c r="A9200">
        <v>9218</v>
      </c>
      <c r="B9200" s="612">
        <v>44001.62777777778</v>
      </c>
      <c r="C9200" s="405" t="s">
        <v>2054</v>
      </c>
      <c r="D9200" s="384">
        <v>2114</v>
      </c>
      <c r="E9200">
        <v>0.02</v>
      </c>
      <c r="F9200">
        <v>1.1212899999999999</v>
      </c>
      <c r="G9200" s="384">
        <v>0</v>
      </c>
      <c r="H9200">
        <v>1.1212899999999999</v>
      </c>
      <c r="I9200">
        <v>-7</v>
      </c>
      <c r="J9200" s="384">
        <v>35998.519999999997</v>
      </c>
    </row>
    <row r="9201" spans="1:10">
      <c r="A9201">
        <v>9191</v>
      </c>
      <c r="B9201" s="612">
        <v>44001.552083333336</v>
      </c>
      <c r="C9201" s="405" t="s">
        <v>96</v>
      </c>
      <c r="D9201" s="384">
        <v>2115</v>
      </c>
      <c r="E9201">
        <v>0.02</v>
      </c>
      <c r="F9201">
        <v>1.1231899999999999</v>
      </c>
      <c r="G9201" s="384">
        <v>0</v>
      </c>
      <c r="H9201">
        <v>0</v>
      </c>
    </row>
    <row r="9202" spans="1:10">
      <c r="A9202">
        <v>9192</v>
      </c>
      <c r="B9202" s="612">
        <v>44001.552083333336</v>
      </c>
      <c r="C9202" s="405" t="s">
        <v>2110</v>
      </c>
      <c r="D9202" s="384">
        <v>2115</v>
      </c>
      <c r="E9202">
        <v>0.02</v>
      </c>
      <c r="F9202">
        <v>1.1231899999999999</v>
      </c>
      <c r="G9202" s="384">
        <v>0</v>
      </c>
      <c r="H9202">
        <v>1.1249899999999999</v>
      </c>
    </row>
    <row r="9203" spans="1:10">
      <c r="A9203">
        <v>9196</v>
      </c>
      <c r="B9203" s="612">
        <v>44001.604166666664</v>
      </c>
      <c r="C9203" s="405" t="s">
        <v>2110</v>
      </c>
      <c r="D9203" s="384">
        <v>2115</v>
      </c>
      <c r="E9203">
        <v>0.02</v>
      </c>
      <c r="F9203">
        <v>1.1231899999999999</v>
      </c>
      <c r="G9203" s="384">
        <v>0</v>
      </c>
      <c r="H9203">
        <v>1.1239399999999999</v>
      </c>
    </row>
    <row r="9204" spans="1:10">
      <c r="A9204">
        <v>9205</v>
      </c>
      <c r="B9204" s="612">
        <v>44001.613888888889</v>
      </c>
      <c r="C9204" s="405" t="s">
        <v>2110</v>
      </c>
      <c r="D9204" s="384">
        <v>2115</v>
      </c>
      <c r="E9204">
        <v>0.02</v>
      </c>
      <c r="F9204">
        <v>1.1231899999999999</v>
      </c>
      <c r="G9204" s="384">
        <v>0</v>
      </c>
      <c r="H9204">
        <v>1.1226400000000001</v>
      </c>
    </row>
    <row r="9205" spans="1:10">
      <c r="A9205">
        <v>9211</v>
      </c>
      <c r="B9205" s="612">
        <v>44001.618055555555</v>
      </c>
      <c r="C9205" s="405" t="s">
        <v>2110</v>
      </c>
      <c r="D9205" s="384">
        <v>2115</v>
      </c>
      <c r="E9205">
        <v>0.02</v>
      </c>
      <c r="F9205">
        <v>1.1231899999999999</v>
      </c>
      <c r="G9205" s="384">
        <v>0</v>
      </c>
      <c r="H9205">
        <v>1.1212899999999999</v>
      </c>
    </row>
    <row r="9206" spans="1:10">
      <c r="A9206">
        <v>9219</v>
      </c>
      <c r="B9206" s="612">
        <v>44001.62777777778</v>
      </c>
      <c r="C9206" s="405" t="s">
        <v>2054</v>
      </c>
      <c r="D9206" s="384">
        <v>2115</v>
      </c>
      <c r="E9206">
        <v>0.02</v>
      </c>
      <c r="F9206">
        <v>1.1212899999999999</v>
      </c>
      <c r="G9206" s="384">
        <v>0</v>
      </c>
      <c r="H9206">
        <v>1.1212899999999999</v>
      </c>
      <c r="I9206">
        <v>-3.8</v>
      </c>
      <c r="J9206" s="384">
        <v>35994.720000000001</v>
      </c>
    </row>
    <row r="9207" spans="1:10">
      <c r="A9207">
        <v>9194</v>
      </c>
      <c r="B9207" s="612">
        <v>44001.604166666664</v>
      </c>
      <c r="C9207" s="405" t="s">
        <v>96</v>
      </c>
      <c r="D9207" s="384">
        <v>2116</v>
      </c>
      <c r="E9207">
        <v>0.03</v>
      </c>
      <c r="F9207">
        <v>1.12154</v>
      </c>
      <c r="G9207" s="384">
        <v>0</v>
      </c>
      <c r="H9207">
        <v>0</v>
      </c>
    </row>
    <row r="9208" spans="1:10">
      <c r="A9208">
        <v>9195</v>
      </c>
      <c r="B9208" s="612">
        <v>44001.604166666664</v>
      </c>
      <c r="C9208" s="405" t="s">
        <v>2110</v>
      </c>
      <c r="D9208" s="384">
        <v>2116</v>
      </c>
      <c r="E9208">
        <v>0.03</v>
      </c>
      <c r="F9208">
        <v>1.12154</v>
      </c>
      <c r="G9208" s="384">
        <v>0</v>
      </c>
      <c r="H9208">
        <v>1.1239399999999999</v>
      </c>
    </row>
    <row r="9209" spans="1:10">
      <c r="A9209">
        <v>9204</v>
      </c>
      <c r="B9209" s="612">
        <v>44001.613888888889</v>
      </c>
      <c r="C9209" s="405" t="s">
        <v>2110</v>
      </c>
      <c r="D9209" s="384">
        <v>2116</v>
      </c>
      <c r="E9209">
        <v>0.03</v>
      </c>
      <c r="F9209">
        <v>1.12154</v>
      </c>
      <c r="G9209" s="384">
        <v>0</v>
      </c>
      <c r="H9209">
        <v>1.1226400000000001</v>
      </c>
    </row>
    <row r="9210" spans="1:10">
      <c r="A9210">
        <v>9210</v>
      </c>
      <c r="B9210" s="612">
        <v>44001.618055555555</v>
      </c>
      <c r="C9210" s="405" t="s">
        <v>2110</v>
      </c>
      <c r="D9210" s="384">
        <v>2116</v>
      </c>
      <c r="E9210">
        <v>0.03</v>
      </c>
      <c r="F9210">
        <v>1.12154</v>
      </c>
      <c r="G9210" s="384">
        <v>0</v>
      </c>
      <c r="H9210">
        <v>1.1212899999999999</v>
      </c>
    </row>
    <row r="9211" spans="1:10">
      <c r="A9211">
        <v>9220</v>
      </c>
      <c r="B9211" s="612">
        <v>44001.62777777778</v>
      </c>
      <c r="C9211" s="405" t="s">
        <v>2054</v>
      </c>
      <c r="D9211" s="384">
        <v>2116</v>
      </c>
      <c r="E9211">
        <v>0.03</v>
      </c>
      <c r="F9211">
        <v>1.1212899999999999</v>
      </c>
      <c r="G9211" s="384">
        <v>0</v>
      </c>
      <c r="H9211">
        <v>1.1212899999999999</v>
      </c>
      <c r="I9211">
        <v>-0.75</v>
      </c>
      <c r="J9211" s="384">
        <v>35993.97</v>
      </c>
    </row>
    <row r="9212" spans="1:10">
      <c r="A9212">
        <v>9202</v>
      </c>
      <c r="B9212" s="612">
        <v>44001.613888888889</v>
      </c>
      <c r="C9212" s="405" t="s">
        <v>96</v>
      </c>
      <c r="D9212" s="384">
        <v>2117</v>
      </c>
      <c r="E9212">
        <v>0.05</v>
      </c>
      <c r="F9212">
        <v>1.1198300000000001</v>
      </c>
      <c r="G9212" s="384">
        <v>0</v>
      </c>
      <c r="H9212">
        <v>0</v>
      </c>
    </row>
    <row r="9213" spans="1:10">
      <c r="A9213">
        <v>9203</v>
      </c>
      <c r="B9213" s="612">
        <v>44001.613888888889</v>
      </c>
      <c r="C9213" s="405" t="s">
        <v>2110</v>
      </c>
      <c r="D9213" s="384">
        <v>2117</v>
      </c>
      <c r="E9213">
        <v>0.05</v>
      </c>
      <c r="F9213">
        <v>1.1198300000000001</v>
      </c>
      <c r="G9213" s="384">
        <v>0</v>
      </c>
      <c r="H9213">
        <v>1.1226400000000001</v>
      </c>
    </row>
    <row r="9214" spans="1:10">
      <c r="A9214">
        <v>9209</v>
      </c>
      <c r="B9214" s="612">
        <v>44001.618055555555</v>
      </c>
      <c r="C9214" s="405" t="s">
        <v>2110</v>
      </c>
      <c r="D9214" s="384">
        <v>2117</v>
      </c>
      <c r="E9214">
        <v>0.05</v>
      </c>
      <c r="F9214">
        <v>1.1198300000000001</v>
      </c>
      <c r="G9214" s="384">
        <v>0</v>
      </c>
      <c r="H9214">
        <v>1.1212899999999999</v>
      </c>
    </row>
    <row r="9215" spans="1:10">
      <c r="A9215">
        <v>9221</v>
      </c>
      <c r="B9215" s="612">
        <v>44001.62777777778</v>
      </c>
      <c r="C9215" s="405" t="s">
        <v>2054</v>
      </c>
      <c r="D9215" s="384">
        <v>2117</v>
      </c>
      <c r="E9215">
        <v>0.05</v>
      </c>
      <c r="F9215">
        <v>1.1212899999999999</v>
      </c>
      <c r="G9215" s="384">
        <v>0</v>
      </c>
      <c r="H9215">
        <v>1.1212899999999999</v>
      </c>
      <c r="I9215">
        <v>7.3</v>
      </c>
      <c r="J9215" s="384">
        <v>36001.269999999997</v>
      </c>
    </row>
    <row r="9216" spans="1:10">
      <c r="A9216">
        <v>9207</v>
      </c>
      <c r="B9216" s="612">
        <v>44001.618055555555</v>
      </c>
      <c r="C9216" s="405" t="s">
        <v>96</v>
      </c>
      <c r="D9216" s="384">
        <v>2118</v>
      </c>
      <c r="E9216">
        <v>0.08</v>
      </c>
      <c r="F9216">
        <v>1.11802</v>
      </c>
      <c r="G9216" s="384">
        <v>0</v>
      </c>
      <c r="H9216">
        <v>0</v>
      </c>
    </row>
    <row r="9217" spans="1:10">
      <c r="A9217">
        <v>9208</v>
      </c>
      <c r="B9217" s="612">
        <v>44001.618055555555</v>
      </c>
      <c r="C9217" s="405" t="s">
        <v>2110</v>
      </c>
      <c r="D9217" s="384">
        <v>2118</v>
      </c>
      <c r="E9217">
        <v>0.08</v>
      </c>
      <c r="F9217">
        <v>1.11802</v>
      </c>
      <c r="G9217" s="384">
        <v>0</v>
      </c>
      <c r="H9217">
        <v>1.1212899999999999</v>
      </c>
    </row>
    <row r="9218" spans="1:10">
      <c r="A9218">
        <v>9222</v>
      </c>
      <c r="B9218" s="612">
        <v>44001.62777777778</v>
      </c>
      <c r="C9218" s="405" t="s">
        <v>2054</v>
      </c>
      <c r="D9218" s="384">
        <v>2118</v>
      </c>
      <c r="E9218">
        <v>0.08</v>
      </c>
      <c r="F9218">
        <v>1.1212899999999999</v>
      </c>
      <c r="G9218" s="384">
        <v>0</v>
      </c>
      <c r="H9218">
        <v>1.1212899999999999</v>
      </c>
      <c r="I9218">
        <v>26.16</v>
      </c>
      <c r="J9218" s="384">
        <v>36027.43</v>
      </c>
    </row>
    <row r="9219" spans="1:10">
      <c r="A9219">
        <v>9213</v>
      </c>
      <c r="B9219" s="612">
        <v>44001.625694444447</v>
      </c>
      <c r="C9219" s="405" t="s">
        <v>97</v>
      </c>
      <c r="D9219" s="384">
        <v>2119</v>
      </c>
      <c r="E9219">
        <v>0.02</v>
      </c>
      <c r="F9219">
        <v>1.1187800000000001</v>
      </c>
      <c r="G9219" s="384">
        <v>0</v>
      </c>
      <c r="H9219">
        <v>0</v>
      </c>
    </row>
    <row r="9220" spans="1:10">
      <c r="A9220">
        <v>9214</v>
      </c>
      <c r="B9220" s="612">
        <v>44001.625694444447</v>
      </c>
      <c r="C9220" s="405" t="s">
        <v>2110</v>
      </c>
      <c r="D9220" s="384">
        <v>2119</v>
      </c>
      <c r="E9220">
        <v>0.02</v>
      </c>
      <c r="F9220">
        <v>1.1187800000000001</v>
      </c>
      <c r="G9220" s="384">
        <v>0</v>
      </c>
      <c r="H9220">
        <v>1.11778</v>
      </c>
    </row>
    <row r="9221" spans="1:10">
      <c r="A9221">
        <v>9217</v>
      </c>
      <c r="B9221" s="612">
        <v>44001.62777777778</v>
      </c>
      <c r="C9221" s="405" t="s">
        <v>2110</v>
      </c>
      <c r="D9221" s="384">
        <v>2119</v>
      </c>
      <c r="E9221">
        <v>0.02</v>
      </c>
      <c r="F9221">
        <v>1.1187800000000001</v>
      </c>
      <c r="G9221" s="384">
        <v>0</v>
      </c>
      <c r="H9221">
        <v>1.11859</v>
      </c>
    </row>
    <row r="9222" spans="1:10">
      <c r="A9222">
        <v>9228</v>
      </c>
      <c r="B9222" s="612">
        <v>44001.654861111114</v>
      </c>
      <c r="C9222" s="405" t="s">
        <v>2054</v>
      </c>
      <c r="D9222" s="384">
        <v>2119</v>
      </c>
      <c r="E9222">
        <v>0.02</v>
      </c>
      <c r="F9222">
        <v>1.11859</v>
      </c>
      <c r="G9222" s="384">
        <v>0</v>
      </c>
      <c r="H9222">
        <v>1.11859</v>
      </c>
      <c r="I9222">
        <v>0.38</v>
      </c>
      <c r="J9222" s="384">
        <v>36027.81</v>
      </c>
    </row>
    <row r="9223" spans="1:10">
      <c r="A9223">
        <v>9215</v>
      </c>
      <c r="B9223" s="612">
        <v>44001.62777777778</v>
      </c>
      <c r="C9223" s="405" t="s">
        <v>97</v>
      </c>
      <c r="D9223" s="384">
        <v>2120</v>
      </c>
      <c r="E9223">
        <v>0.02</v>
      </c>
      <c r="F9223">
        <v>1.12039</v>
      </c>
      <c r="G9223" s="384">
        <v>0</v>
      </c>
      <c r="H9223">
        <v>0</v>
      </c>
    </row>
    <row r="9224" spans="1:10">
      <c r="A9224">
        <v>9216</v>
      </c>
      <c r="B9224" s="612">
        <v>44001.62777777778</v>
      </c>
      <c r="C9224" s="405" t="s">
        <v>2110</v>
      </c>
      <c r="D9224" s="384">
        <v>2120</v>
      </c>
      <c r="E9224">
        <v>0.02</v>
      </c>
      <c r="F9224">
        <v>1.12039</v>
      </c>
      <c r="G9224" s="384">
        <v>0</v>
      </c>
      <c r="H9224">
        <v>1.11859</v>
      </c>
    </row>
    <row r="9225" spans="1:10">
      <c r="A9225">
        <v>9229</v>
      </c>
      <c r="B9225" s="612">
        <v>44001.654861111114</v>
      </c>
      <c r="C9225" s="405" t="s">
        <v>2054</v>
      </c>
      <c r="D9225" s="384">
        <v>2120</v>
      </c>
      <c r="E9225">
        <v>0.02</v>
      </c>
      <c r="F9225">
        <v>1.11859</v>
      </c>
      <c r="G9225" s="384">
        <v>0</v>
      </c>
      <c r="H9225">
        <v>1.11859</v>
      </c>
      <c r="I9225">
        <v>3.6</v>
      </c>
      <c r="J9225" s="384">
        <v>36031.410000000003</v>
      </c>
    </row>
    <row r="9226" spans="1:10">
      <c r="A9226">
        <v>9223</v>
      </c>
      <c r="B9226" s="612">
        <v>44001.632638888892</v>
      </c>
      <c r="C9226" s="405" t="s">
        <v>96</v>
      </c>
      <c r="D9226" s="384">
        <v>2121</v>
      </c>
      <c r="E9226">
        <v>0.02</v>
      </c>
      <c r="F9226">
        <v>1.1203399999999999</v>
      </c>
      <c r="G9226" s="384">
        <v>0</v>
      </c>
      <c r="H9226">
        <v>0</v>
      </c>
    </row>
    <row r="9227" spans="1:10">
      <c r="A9227">
        <v>9224</v>
      </c>
      <c r="B9227" s="612">
        <v>44001.632638888892</v>
      </c>
      <c r="C9227" s="405" t="s">
        <v>2110</v>
      </c>
      <c r="D9227" s="384">
        <v>2121</v>
      </c>
      <c r="E9227">
        <v>0.02</v>
      </c>
      <c r="F9227">
        <v>1.1203399999999999</v>
      </c>
      <c r="G9227" s="384">
        <v>0</v>
      </c>
      <c r="H9227">
        <v>1.12134</v>
      </c>
    </row>
    <row r="9228" spans="1:10">
      <c r="A9228">
        <v>9227</v>
      </c>
      <c r="B9228" s="612">
        <v>44001.654166666667</v>
      </c>
      <c r="C9228" s="405" t="s">
        <v>2110</v>
      </c>
      <c r="D9228" s="384">
        <v>2121</v>
      </c>
      <c r="E9228">
        <v>0.02</v>
      </c>
      <c r="F9228">
        <v>1.1203399999999999</v>
      </c>
      <c r="G9228" s="384">
        <v>0</v>
      </c>
      <c r="H9228">
        <v>1.1205400000000001</v>
      </c>
    </row>
    <row r="9229" spans="1:10">
      <c r="A9229">
        <v>9238</v>
      </c>
      <c r="B9229" s="612">
        <v>44003.972916666666</v>
      </c>
      <c r="C9229" s="405" t="s">
        <v>2110</v>
      </c>
      <c r="D9229" s="384">
        <v>2121</v>
      </c>
      <c r="E9229">
        <v>0.02</v>
      </c>
      <c r="F9229">
        <v>1.1203399999999999</v>
      </c>
      <c r="G9229" s="384">
        <v>0</v>
      </c>
      <c r="H9229">
        <v>1.1194999999999999</v>
      </c>
    </row>
    <row r="9230" spans="1:10">
      <c r="A9230">
        <v>9240</v>
      </c>
      <c r="B9230" s="612">
        <v>44004.107638888891</v>
      </c>
      <c r="C9230" s="405" t="s">
        <v>2054</v>
      </c>
      <c r="D9230" s="384">
        <v>2121</v>
      </c>
      <c r="E9230">
        <v>0.02</v>
      </c>
      <c r="F9230">
        <v>1.1194999999999999</v>
      </c>
      <c r="G9230" s="384">
        <v>0</v>
      </c>
      <c r="H9230">
        <v>1.1194999999999999</v>
      </c>
      <c r="I9230">
        <v>-1.76</v>
      </c>
      <c r="J9230" s="384">
        <v>36033.65</v>
      </c>
    </row>
    <row r="9231" spans="1:10">
      <c r="A9231">
        <v>9225</v>
      </c>
      <c r="B9231" s="612">
        <v>44001.654166666667</v>
      </c>
      <c r="C9231" s="405" t="s">
        <v>96</v>
      </c>
      <c r="D9231" s="384">
        <v>2122</v>
      </c>
      <c r="E9231">
        <v>0.02</v>
      </c>
      <c r="F9231">
        <v>1.11873</v>
      </c>
      <c r="G9231" s="384">
        <v>0</v>
      </c>
      <c r="H9231">
        <v>0</v>
      </c>
    </row>
    <row r="9232" spans="1:10">
      <c r="A9232">
        <v>9226</v>
      </c>
      <c r="B9232" s="612">
        <v>44001.654166666667</v>
      </c>
      <c r="C9232" s="405" t="s">
        <v>2110</v>
      </c>
      <c r="D9232" s="384">
        <v>2122</v>
      </c>
      <c r="E9232">
        <v>0.02</v>
      </c>
      <c r="F9232">
        <v>1.11873</v>
      </c>
      <c r="G9232" s="384">
        <v>0</v>
      </c>
      <c r="H9232">
        <v>1.1205400000000001</v>
      </c>
    </row>
    <row r="9233" spans="1:10">
      <c r="A9233">
        <v>9237</v>
      </c>
      <c r="B9233" s="612">
        <v>44003.972916666666</v>
      </c>
      <c r="C9233" s="405" t="s">
        <v>2110</v>
      </c>
      <c r="D9233" s="384">
        <v>2122</v>
      </c>
      <c r="E9233">
        <v>0.02</v>
      </c>
      <c r="F9233">
        <v>1.11873</v>
      </c>
      <c r="G9233" s="384">
        <v>0</v>
      </c>
      <c r="H9233">
        <v>1.1194999999999999</v>
      </c>
    </row>
    <row r="9234" spans="1:10">
      <c r="A9234">
        <v>9241</v>
      </c>
      <c r="B9234" s="612">
        <v>44004.107638888891</v>
      </c>
      <c r="C9234" s="405" t="s">
        <v>2054</v>
      </c>
      <c r="D9234" s="384">
        <v>2122</v>
      </c>
      <c r="E9234">
        <v>0.02</v>
      </c>
      <c r="F9234">
        <v>1.1194999999999999</v>
      </c>
      <c r="G9234" s="384">
        <v>0</v>
      </c>
      <c r="H9234">
        <v>1.1194999999999999</v>
      </c>
      <c r="I9234">
        <v>1.46</v>
      </c>
      <c r="J9234" s="384">
        <v>36035.11</v>
      </c>
    </row>
    <row r="9235" spans="1:10">
      <c r="A9235">
        <v>9230</v>
      </c>
      <c r="B9235" s="612">
        <v>44001.657638888886</v>
      </c>
      <c r="C9235" s="405" t="s">
        <v>97</v>
      </c>
      <c r="D9235" s="384">
        <v>2123</v>
      </c>
      <c r="E9235">
        <v>0.02</v>
      </c>
      <c r="F9235">
        <v>1.11927</v>
      </c>
      <c r="G9235" s="384">
        <v>0</v>
      </c>
      <c r="H9235">
        <v>0</v>
      </c>
    </row>
    <row r="9236" spans="1:10">
      <c r="A9236">
        <v>9231</v>
      </c>
      <c r="B9236" s="612">
        <v>44001.657638888886</v>
      </c>
      <c r="C9236" s="405" t="s">
        <v>2110</v>
      </c>
      <c r="D9236" s="384">
        <v>2123</v>
      </c>
      <c r="E9236">
        <v>0.02</v>
      </c>
      <c r="F9236">
        <v>1.11927</v>
      </c>
      <c r="G9236" s="384">
        <v>0</v>
      </c>
      <c r="H9236">
        <v>1.1182700000000001</v>
      </c>
    </row>
    <row r="9237" spans="1:10">
      <c r="A9237">
        <v>9232</v>
      </c>
      <c r="B9237" s="612">
        <v>44001.756944444445</v>
      </c>
      <c r="C9237" s="405" t="s">
        <v>2054</v>
      </c>
      <c r="D9237" s="384">
        <v>2123</v>
      </c>
      <c r="E9237">
        <v>0.02</v>
      </c>
      <c r="F9237">
        <v>1.1182700000000001</v>
      </c>
      <c r="G9237" s="384">
        <v>0</v>
      </c>
      <c r="H9237">
        <v>1.1182700000000001</v>
      </c>
      <c r="I9237">
        <v>2</v>
      </c>
      <c r="J9237" s="384">
        <v>36033.410000000003</v>
      </c>
    </row>
    <row r="9238" spans="1:10">
      <c r="A9238">
        <v>9233</v>
      </c>
      <c r="B9238" s="612">
        <v>44001.765277777777</v>
      </c>
      <c r="C9238" s="405" t="s">
        <v>97</v>
      </c>
      <c r="D9238" s="384">
        <v>2124</v>
      </c>
      <c r="E9238">
        <v>0.02</v>
      </c>
      <c r="F9238">
        <v>1.11809</v>
      </c>
      <c r="G9238" s="384">
        <v>0</v>
      </c>
      <c r="H9238">
        <v>0</v>
      </c>
    </row>
    <row r="9239" spans="1:10">
      <c r="A9239">
        <v>9234</v>
      </c>
      <c r="B9239" s="612">
        <v>44001.765277777777</v>
      </c>
      <c r="C9239" s="405" t="s">
        <v>2110</v>
      </c>
      <c r="D9239" s="384">
        <v>2124</v>
      </c>
      <c r="E9239">
        <v>0.02</v>
      </c>
      <c r="F9239">
        <v>1.11809</v>
      </c>
      <c r="G9239" s="384">
        <v>0</v>
      </c>
      <c r="H9239">
        <v>1.1170899999999999</v>
      </c>
    </row>
    <row r="9240" spans="1:10">
      <c r="A9240">
        <v>9239</v>
      </c>
      <c r="B9240" s="612">
        <v>44003.972916666666</v>
      </c>
      <c r="C9240" s="405" t="s">
        <v>2054</v>
      </c>
      <c r="D9240" s="384">
        <v>2124</v>
      </c>
      <c r="E9240">
        <v>0.02</v>
      </c>
      <c r="F9240">
        <v>1.1170899999999999</v>
      </c>
      <c r="G9240" s="384">
        <v>0</v>
      </c>
      <c r="H9240">
        <v>1.1170899999999999</v>
      </c>
      <c r="I9240">
        <v>2</v>
      </c>
      <c r="J9240" s="384">
        <v>36035.410000000003</v>
      </c>
    </row>
    <row r="9241" spans="1:10">
      <c r="A9241">
        <v>9235</v>
      </c>
      <c r="B9241" s="612">
        <v>44003.972916666666</v>
      </c>
      <c r="C9241" s="405" t="s">
        <v>96</v>
      </c>
      <c r="D9241" s="384">
        <v>2125</v>
      </c>
      <c r="E9241">
        <v>0.03</v>
      </c>
      <c r="F9241">
        <v>1.11711</v>
      </c>
      <c r="G9241" s="384">
        <v>0</v>
      </c>
      <c r="H9241">
        <v>0</v>
      </c>
    </row>
    <row r="9242" spans="1:10">
      <c r="A9242">
        <v>9236</v>
      </c>
      <c r="B9242" s="612">
        <v>44003.972916666666</v>
      </c>
      <c r="C9242" s="405" t="s">
        <v>2110</v>
      </c>
      <c r="D9242" s="384">
        <v>2125</v>
      </c>
      <c r="E9242">
        <v>0.03</v>
      </c>
      <c r="F9242">
        <v>1.11711</v>
      </c>
      <c r="G9242" s="384">
        <v>0</v>
      </c>
      <c r="H9242">
        <v>1.1194999999999999</v>
      </c>
    </row>
    <row r="9243" spans="1:10">
      <c r="A9243">
        <v>9242</v>
      </c>
      <c r="B9243" s="612">
        <v>44004.107638888891</v>
      </c>
      <c r="C9243" s="405" t="s">
        <v>2054</v>
      </c>
      <c r="D9243" s="384">
        <v>2125</v>
      </c>
      <c r="E9243">
        <v>0.03</v>
      </c>
      <c r="F9243">
        <v>1.1194999999999999</v>
      </c>
      <c r="G9243" s="384">
        <v>0</v>
      </c>
      <c r="H9243">
        <v>1.1194999999999999</v>
      </c>
      <c r="I9243">
        <v>7.05</v>
      </c>
      <c r="J9243" s="384">
        <v>36042.160000000003</v>
      </c>
    </row>
    <row r="9244" spans="1:10">
      <c r="A9244">
        <v>9243</v>
      </c>
      <c r="B9244" s="612">
        <v>44004.257638888892</v>
      </c>
      <c r="C9244" s="405" t="s">
        <v>97</v>
      </c>
      <c r="D9244" s="384">
        <v>2126</v>
      </c>
      <c r="E9244">
        <v>0.02</v>
      </c>
      <c r="F9244">
        <v>1.1196999999999999</v>
      </c>
      <c r="G9244" s="384">
        <v>0</v>
      </c>
      <c r="H9244">
        <v>0</v>
      </c>
    </row>
    <row r="9245" spans="1:10">
      <c r="A9245">
        <v>9244</v>
      </c>
      <c r="B9245" s="612">
        <v>44004.257638888892</v>
      </c>
      <c r="C9245" s="405" t="s">
        <v>2110</v>
      </c>
      <c r="D9245" s="384">
        <v>2126</v>
      </c>
      <c r="E9245">
        <v>0.02</v>
      </c>
      <c r="F9245">
        <v>1.1196999999999999</v>
      </c>
      <c r="G9245" s="384">
        <v>0</v>
      </c>
      <c r="H9245">
        <v>1.1187</v>
      </c>
    </row>
    <row r="9246" spans="1:10">
      <c r="A9246">
        <v>9253</v>
      </c>
      <c r="B9246" s="612">
        <v>44004.35833333333</v>
      </c>
      <c r="C9246" s="405" t="s">
        <v>2110</v>
      </c>
      <c r="D9246" s="384">
        <v>2126</v>
      </c>
      <c r="E9246">
        <v>0.02</v>
      </c>
      <c r="F9246">
        <v>1.1196999999999999</v>
      </c>
      <c r="G9246" s="384">
        <v>0</v>
      </c>
      <c r="H9246">
        <v>1.11951</v>
      </c>
    </row>
    <row r="9247" spans="1:10">
      <c r="A9247">
        <v>9260</v>
      </c>
      <c r="B9247" s="612">
        <v>44004.548611111109</v>
      </c>
      <c r="C9247" s="405" t="s">
        <v>2110</v>
      </c>
      <c r="D9247" s="384">
        <v>2126</v>
      </c>
      <c r="E9247">
        <v>0.02</v>
      </c>
      <c r="F9247">
        <v>1.1196999999999999</v>
      </c>
      <c r="G9247" s="384">
        <v>0</v>
      </c>
      <c r="H9247">
        <v>1.1205400000000001</v>
      </c>
    </row>
    <row r="9248" spans="1:10">
      <c r="A9248">
        <v>9265</v>
      </c>
      <c r="B9248" s="612">
        <v>44004.57916666667</v>
      </c>
      <c r="C9248" s="405" t="s">
        <v>2110</v>
      </c>
      <c r="D9248" s="384">
        <v>2126</v>
      </c>
      <c r="E9248">
        <v>0.02</v>
      </c>
      <c r="F9248">
        <v>1.1196999999999999</v>
      </c>
      <c r="G9248" s="384">
        <v>0</v>
      </c>
      <c r="H9248">
        <v>1.12182</v>
      </c>
    </row>
    <row r="9249" spans="1:10">
      <c r="A9249">
        <v>9273</v>
      </c>
      <c r="B9249" s="612">
        <v>44004.614583333336</v>
      </c>
      <c r="C9249" s="405" t="s">
        <v>2110</v>
      </c>
      <c r="D9249" s="384">
        <v>2126</v>
      </c>
      <c r="E9249">
        <v>0.02</v>
      </c>
      <c r="F9249">
        <v>1.1196999999999999</v>
      </c>
      <c r="G9249" s="384">
        <v>0</v>
      </c>
      <c r="H9249">
        <v>1.1231599999999999</v>
      </c>
    </row>
    <row r="9250" spans="1:10">
      <c r="A9250">
        <v>9302</v>
      </c>
      <c r="B9250" s="612">
        <v>44005.302777777775</v>
      </c>
      <c r="C9250" s="405" t="s">
        <v>2110</v>
      </c>
      <c r="D9250" s="384">
        <v>2126</v>
      </c>
      <c r="E9250">
        <v>0.02</v>
      </c>
      <c r="F9250">
        <v>1.1196999999999999</v>
      </c>
      <c r="G9250" s="384">
        <v>0</v>
      </c>
      <c r="H9250">
        <v>1.1249199999999999</v>
      </c>
    </row>
    <row r="9251" spans="1:10">
      <c r="A9251">
        <v>9316</v>
      </c>
      <c r="B9251" s="612">
        <v>44005.5</v>
      </c>
      <c r="C9251" s="405" t="s">
        <v>2110</v>
      </c>
      <c r="D9251" s="384">
        <v>2126</v>
      </c>
      <c r="E9251">
        <v>0.02</v>
      </c>
      <c r="F9251">
        <v>1.1196999999999999</v>
      </c>
      <c r="G9251" s="384">
        <v>0</v>
      </c>
      <c r="H9251">
        <v>1.1267</v>
      </c>
    </row>
    <row r="9252" spans="1:10">
      <c r="A9252">
        <v>9327</v>
      </c>
      <c r="B9252" s="612">
        <v>44005.525000000001</v>
      </c>
      <c r="C9252" s="405" t="s">
        <v>2110</v>
      </c>
      <c r="D9252" s="384">
        <v>2126</v>
      </c>
      <c r="E9252">
        <v>0.02</v>
      </c>
      <c r="F9252">
        <v>1.1196999999999999</v>
      </c>
      <c r="G9252" s="384">
        <v>0</v>
      </c>
      <c r="H9252">
        <v>1.12856</v>
      </c>
    </row>
    <row r="9253" spans="1:10">
      <c r="A9253">
        <v>9346</v>
      </c>
      <c r="B9253" s="612">
        <v>44006.384027777778</v>
      </c>
      <c r="C9253" s="405" t="s">
        <v>2054</v>
      </c>
      <c r="D9253" s="384">
        <v>2126</v>
      </c>
      <c r="E9253">
        <v>0.02</v>
      </c>
      <c r="F9253">
        <v>1.12856</v>
      </c>
      <c r="G9253" s="384">
        <v>0</v>
      </c>
      <c r="H9253">
        <v>1.12856</v>
      </c>
      <c r="I9253">
        <v>-17.68</v>
      </c>
      <c r="J9253" s="384">
        <v>36053.42</v>
      </c>
    </row>
    <row r="9254" spans="1:10">
      <c r="A9254">
        <v>9245</v>
      </c>
      <c r="B9254" s="612">
        <v>44004.259722222225</v>
      </c>
      <c r="C9254" s="405" t="s">
        <v>96</v>
      </c>
      <c r="D9254" s="384">
        <v>2127</v>
      </c>
      <c r="E9254">
        <v>0.02</v>
      </c>
      <c r="F9254">
        <v>1.1194999999999999</v>
      </c>
      <c r="G9254" s="384">
        <v>0</v>
      </c>
      <c r="H9254">
        <v>0</v>
      </c>
    </row>
    <row r="9255" spans="1:10">
      <c r="A9255">
        <v>9246</v>
      </c>
      <c r="B9255" s="612">
        <v>44004.259722222225</v>
      </c>
      <c r="C9255" s="405" t="s">
        <v>2110</v>
      </c>
      <c r="D9255" s="384">
        <v>2127</v>
      </c>
      <c r="E9255">
        <v>0.02</v>
      </c>
      <c r="F9255">
        <v>1.1194999999999999</v>
      </c>
      <c r="G9255" s="384">
        <v>0</v>
      </c>
      <c r="H9255">
        <v>1.1205000000000001</v>
      </c>
    </row>
    <row r="9256" spans="1:10">
      <c r="A9256">
        <v>9247</v>
      </c>
      <c r="B9256" s="612">
        <v>44004.288888888892</v>
      </c>
      <c r="C9256" s="405" t="s">
        <v>2054</v>
      </c>
      <c r="D9256" s="384">
        <v>2127</v>
      </c>
      <c r="E9256">
        <v>0.02</v>
      </c>
      <c r="F9256">
        <v>1.1205000000000001</v>
      </c>
      <c r="G9256" s="384">
        <v>0</v>
      </c>
      <c r="H9256">
        <v>1.1205000000000001</v>
      </c>
      <c r="I9256">
        <v>2</v>
      </c>
      <c r="J9256" s="384">
        <v>36044.160000000003</v>
      </c>
    </row>
    <row r="9257" spans="1:10">
      <c r="A9257">
        <v>9248</v>
      </c>
      <c r="B9257" s="612">
        <v>44004.291666666664</v>
      </c>
      <c r="C9257" s="405" t="s">
        <v>96</v>
      </c>
      <c r="D9257" s="384">
        <v>2128</v>
      </c>
      <c r="E9257">
        <v>0.02</v>
      </c>
      <c r="F9257">
        <v>1.1196299999999999</v>
      </c>
      <c r="G9257" s="384">
        <v>0</v>
      </c>
      <c r="H9257">
        <v>0</v>
      </c>
    </row>
    <row r="9258" spans="1:10">
      <c r="A9258">
        <v>9249</v>
      </c>
      <c r="B9258" s="612">
        <v>44004.291666666664</v>
      </c>
      <c r="C9258" s="405" t="s">
        <v>2110</v>
      </c>
      <c r="D9258" s="384">
        <v>2128</v>
      </c>
      <c r="E9258">
        <v>0.02</v>
      </c>
      <c r="F9258">
        <v>1.1196299999999999</v>
      </c>
      <c r="G9258" s="384">
        <v>0</v>
      </c>
      <c r="H9258">
        <v>1.12063</v>
      </c>
    </row>
    <row r="9259" spans="1:10">
      <c r="A9259">
        <v>9250</v>
      </c>
      <c r="B9259" s="612">
        <v>44004.323611111111</v>
      </c>
      <c r="C9259" s="405" t="s">
        <v>2054</v>
      </c>
      <c r="D9259" s="384">
        <v>2128</v>
      </c>
      <c r="E9259">
        <v>0.02</v>
      </c>
      <c r="F9259">
        <v>1.12063</v>
      </c>
      <c r="G9259" s="384">
        <v>0</v>
      </c>
      <c r="H9259">
        <v>1.12063</v>
      </c>
      <c r="I9259">
        <v>2</v>
      </c>
      <c r="J9259" s="384">
        <v>36046.160000000003</v>
      </c>
    </row>
    <row r="9260" spans="1:10">
      <c r="A9260">
        <v>9251</v>
      </c>
      <c r="B9260" s="612">
        <v>44004.35833333333</v>
      </c>
      <c r="C9260" s="405" t="s">
        <v>97</v>
      </c>
      <c r="D9260" s="384">
        <v>2129</v>
      </c>
      <c r="E9260">
        <v>0.02</v>
      </c>
      <c r="F9260">
        <v>1.12131</v>
      </c>
      <c r="G9260" s="384">
        <v>0</v>
      </c>
      <c r="H9260">
        <v>0</v>
      </c>
    </row>
    <row r="9261" spans="1:10">
      <c r="A9261">
        <v>9252</v>
      </c>
      <c r="B9261" s="612">
        <v>44004.35833333333</v>
      </c>
      <c r="C9261" s="405" t="s">
        <v>2110</v>
      </c>
      <c r="D9261" s="384">
        <v>2129</v>
      </c>
      <c r="E9261">
        <v>0.02</v>
      </c>
      <c r="F9261">
        <v>1.12131</v>
      </c>
      <c r="G9261" s="384">
        <v>0</v>
      </c>
      <c r="H9261">
        <v>1.11951</v>
      </c>
    </row>
    <row r="9262" spans="1:10">
      <c r="A9262">
        <v>9259</v>
      </c>
      <c r="B9262" s="612">
        <v>44004.548611111109</v>
      </c>
      <c r="C9262" s="405" t="s">
        <v>2110</v>
      </c>
      <c r="D9262" s="384">
        <v>2129</v>
      </c>
      <c r="E9262">
        <v>0.02</v>
      </c>
      <c r="F9262">
        <v>1.12131</v>
      </c>
      <c r="G9262" s="384">
        <v>0</v>
      </c>
      <c r="H9262">
        <v>1.1205400000000001</v>
      </c>
    </row>
    <row r="9263" spans="1:10">
      <c r="A9263">
        <v>9264</v>
      </c>
      <c r="B9263" s="612">
        <v>44004.57916666667</v>
      </c>
      <c r="C9263" s="405" t="s">
        <v>2110</v>
      </c>
      <c r="D9263" s="384">
        <v>2129</v>
      </c>
      <c r="E9263">
        <v>0.02</v>
      </c>
      <c r="F9263">
        <v>1.12131</v>
      </c>
      <c r="G9263" s="384">
        <v>0</v>
      </c>
      <c r="H9263">
        <v>1.12182</v>
      </c>
    </row>
    <row r="9264" spans="1:10">
      <c r="A9264">
        <v>9272</v>
      </c>
      <c r="B9264" s="612">
        <v>44004.614583333336</v>
      </c>
      <c r="C9264" s="405" t="s">
        <v>2110</v>
      </c>
      <c r="D9264" s="384">
        <v>2129</v>
      </c>
      <c r="E9264">
        <v>0.02</v>
      </c>
      <c r="F9264">
        <v>1.12131</v>
      </c>
      <c r="G9264" s="384">
        <v>0</v>
      </c>
      <c r="H9264">
        <v>1.1231599999999999</v>
      </c>
    </row>
    <row r="9265" spans="1:10">
      <c r="A9265">
        <v>9301</v>
      </c>
      <c r="B9265" s="612">
        <v>44005.302777777775</v>
      </c>
      <c r="C9265" s="405" t="s">
        <v>2110</v>
      </c>
      <c r="D9265" s="384">
        <v>2129</v>
      </c>
      <c r="E9265">
        <v>0.02</v>
      </c>
      <c r="F9265">
        <v>1.12131</v>
      </c>
      <c r="G9265" s="384">
        <v>0</v>
      </c>
      <c r="H9265">
        <v>1.1249199999999999</v>
      </c>
    </row>
    <row r="9266" spans="1:10">
      <c r="A9266">
        <v>9315</v>
      </c>
      <c r="B9266" s="612">
        <v>44005.5</v>
      </c>
      <c r="C9266" s="405" t="s">
        <v>2110</v>
      </c>
      <c r="D9266" s="384">
        <v>2129</v>
      </c>
      <c r="E9266">
        <v>0.02</v>
      </c>
      <c r="F9266">
        <v>1.12131</v>
      </c>
      <c r="G9266" s="384">
        <v>0</v>
      </c>
      <c r="H9266">
        <v>1.1267</v>
      </c>
    </row>
    <row r="9267" spans="1:10">
      <c r="A9267">
        <v>9326</v>
      </c>
      <c r="B9267" s="612">
        <v>44005.525000000001</v>
      </c>
      <c r="C9267" s="405" t="s">
        <v>2110</v>
      </c>
      <c r="D9267" s="384">
        <v>2129</v>
      </c>
      <c r="E9267">
        <v>0.02</v>
      </c>
      <c r="F9267">
        <v>1.12131</v>
      </c>
      <c r="G9267" s="384">
        <v>0</v>
      </c>
      <c r="H9267">
        <v>1.12856</v>
      </c>
    </row>
    <row r="9268" spans="1:10">
      <c r="A9268">
        <v>9347</v>
      </c>
      <c r="B9268" s="612">
        <v>44006.384027777778</v>
      </c>
      <c r="C9268" s="405" t="s">
        <v>2054</v>
      </c>
      <c r="D9268" s="384">
        <v>2129</v>
      </c>
      <c r="E9268">
        <v>0.02</v>
      </c>
      <c r="F9268">
        <v>1.12856</v>
      </c>
      <c r="G9268" s="384">
        <v>0</v>
      </c>
      <c r="H9268">
        <v>1.12856</v>
      </c>
      <c r="I9268">
        <v>-14.46</v>
      </c>
      <c r="J9268" s="384">
        <v>36038.959999999999</v>
      </c>
    </row>
    <row r="9269" spans="1:10">
      <c r="A9269">
        <v>9254</v>
      </c>
      <c r="B9269" s="612">
        <v>44004.52847222222</v>
      </c>
      <c r="C9269" s="405" t="s">
        <v>96</v>
      </c>
      <c r="D9269" s="384">
        <v>2130</v>
      </c>
      <c r="E9269">
        <v>0.02</v>
      </c>
      <c r="F9269">
        <v>1.12134</v>
      </c>
      <c r="G9269" s="384">
        <v>0</v>
      </c>
      <c r="H9269">
        <v>0</v>
      </c>
    </row>
    <row r="9270" spans="1:10">
      <c r="A9270">
        <v>9255</v>
      </c>
      <c r="B9270" s="612">
        <v>44004.52847222222</v>
      </c>
      <c r="C9270" s="405" t="s">
        <v>2110</v>
      </c>
      <c r="D9270" s="384">
        <v>2130</v>
      </c>
      <c r="E9270">
        <v>0.02</v>
      </c>
      <c r="F9270">
        <v>1.12134</v>
      </c>
      <c r="G9270" s="384">
        <v>0</v>
      </c>
      <c r="H9270">
        <v>1.1223399999999999</v>
      </c>
    </row>
    <row r="9271" spans="1:10">
      <c r="A9271">
        <v>9256</v>
      </c>
      <c r="B9271" s="612">
        <v>44004.542361111111</v>
      </c>
      <c r="C9271" s="405" t="s">
        <v>2054</v>
      </c>
      <c r="D9271" s="384">
        <v>2130</v>
      </c>
      <c r="E9271">
        <v>0.02</v>
      </c>
      <c r="F9271">
        <v>1.1223399999999999</v>
      </c>
      <c r="G9271" s="384">
        <v>0</v>
      </c>
      <c r="H9271">
        <v>1.1223399999999999</v>
      </c>
      <c r="I9271">
        <v>2</v>
      </c>
      <c r="J9271" s="384">
        <v>36048.160000000003</v>
      </c>
    </row>
    <row r="9272" spans="1:10">
      <c r="A9272">
        <v>9257</v>
      </c>
      <c r="B9272" s="612">
        <v>44004.548611111109</v>
      </c>
      <c r="C9272" s="405" t="s">
        <v>97</v>
      </c>
      <c r="D9272" s="384">
        <v>2131</v>
      </c>
      <c r="E9272">
        <v>0.03</v>
      </c>
      <c r="F9272">
        <v>1.1229199999999999</v>
      </c>
      <c r="G9272" s="384">
        <v>0</v>
      </c>
      <c r="H9272">
        <v>0</v>
      </c>
    </row>
    <row r="9273" spans="1:10">
      <c r="A9273">
        <v>9258</v>
      </c>
      <c r="B9273" s="612">
        <v>44004.548611111109</v>
      </c>
      <c r="C9273" s="405" t="s">
        <v>2110</v>
      </c>
      <c r="D9273" s="384">
        <v>2131</v>
      </c>
      <c r="E9273">
        <v>0.03</v>
      </c>
      <c r="F9273">
        <v>1.1229199999999999</v>
      </c>
      <c r="G9273" s="384">
        <v>0</v>
      </c>
      <c r="H9273">
        <v>1.1205400000000001</v>
      </c>
    </row>
    <row r="9274" spans="1:10">
      <c r="A9274">
        <v>9263</v>
      </c>
      <c r="B9274" s="612">
        <v>44004.57916666667</v>
      </c>
      <c r="C9274" s="405" t="s">
        <v>2110</v>
      </c>
      <c r="D9274" s="384">
        <v>2131</v>
      </c>
      <c r="E9274">
        <v>0.03</v>
      </c>
      <c r="F9274">
        <v>1.1229199999999999</v>
      </c>
      <c r="G9274" s="384">
        <v>0</v>
      </c>
      <c r="H9274">
        <v>1.12182</v>
      </c>
    </row>
    <row r="9275" spans="1:10">
      <c r="A9275">
        <v>9271</v>
      </c>
      <c r="B9275" s="612">
        <v>44004.614583333336</v>
      </c>
      <c r="C9275" s="405" t="s">
        <v>2110</v>
      </c>
      <c r="D9275" s="384">
        <v>2131</v>
      </c>
      <c r="E9275">
        <v>0.03</v>
      </c>
      <c r="F9275">
        <v>1.1229199999999999</v>
      </c>
      <c r="G9275" s="384">
        <v>0</v>
      </c>
      <c r="H9275">
        <v>1.1231599999999999</v>
      </c>
    </row>
    <row r="9276" spans="1:10">
      <c r="A9276">
        <v>9300</v>
      </c>
      <c r="B9276" s="612">
        <v>44005.302777777775</v>
      </c>
      <c r="C9276" s="405" t="s">
        <v>2110</v>
      </c>
      <c r="D9276" s="384">
        <v>2131</v>
      </c>
      <c r="E9276">
        <v>0.03</v>
      </c>
      <c r="F9276">
        <v>1.1229199999999999</v>
      </c>
      <c r="G9276" s="384">
        <v>0</v>
      </c>
      <c r="H9276">
        <v>1.1249199999999999</v>
      </c>
    </row>
    <row r="9277" spans="1:10">
      <c r="A9277">
        <v>9314</v>
      </c>
      <c r="B9277" s="612">
        <v>44005.5</v>
      </c>
      <c r="C9277" s="405" t="s">
        <v>2110</v>
      </c>
      <c r="D9277" s="384">
        <v>2131</v>
      </c>
      <c r="E9277">
        <v>0.03</v>
      </c>
      <c r="F9277">
        <v>1.1229199999999999</v>
      </c>
      <c r="G9277" s="384">
        <v>0</v>
      </c>
      <c r="H9277">
        <v>1.1267</v>
      </c>
    </row>
    <row r="9278" spans="1:10">
      <c r="A9278">
        <v>9325</v>
      </c>
      <c r="B9278" s="612">
        <v>44005.525000000001</v>
      </c>
      <c r="C9278" s="405" t="s">
        <v>2110</v>
      </c>
      <c r="D9278" s="384">
        <v>2131</v>
      </c>
      <c r="E9278">
        <v>0.03</v>
      </c>
      <c r="F9278">
        <v>1.1229199999999999</v>
      </c>
      <c r="G9278" s="384">
        <v>0</v>
      </c>
      <c r="H9278">
        <v>1.12856</v>
      </c>
    </row>
    <row r="9279" spans="1:10">
      <c r="A9279">
        <v>9348</v>
      </c>
      <c r="B9279" s="612">
        <v>44006.384027777778</v>
      </c>
      <c r="C9279" s="405" t="s">
        <v>2054</v>
      </c>
      <c r="D9279" s="384">
        <v>2131</v>
      </c>
      <c r="E9279">
        <v>0.03</v>
      </c>
      <c r="F9279">
        <v>1.12856</v>
      </c>
      <c r="G9279" s="384">
        <v>0</v>
      </c>
      <c r="H9279">
        <v>1.12856</v>
      </c>
      <c r="I9279">
        <v>-16.850000000000001</v>
      </c>
      <c r="J9279" s="384">
        <v>36022.11</v>
      </c>
    </row>
    <row r="9280" spans="1:10">
      <c r="A9280">
        <v>9261</v>
      </c>
      <c r="B9280" s="612">
        <v>44004.57916666667</v>
      </c>
      <c r="C9280" s="405" t="s">
        <v>97</v>
      </c>
      <c r="D9280" s="384">
        <v>2132</v>
      </c>
      <c r="E9280">
        <v>0.05</v>
      </c>
      <c r="F9280">
        <v>1.12462</v>
      </c>
      <c r="G9280" s="384">
        <v>0</v>
      </c>
      <c r="H9280">
        <v>0</v>
      </c>
    </row>
    <row r="9281" spans="1:10">
      <c r="A9281">
        <v>9262</v>
      </c>
      <c r="B9281" s="612">
        <v>44004.57916666667</v>
      </c>
      <c r="C9281" s="405" t="s">
        <v>2110</v>
      </c>
      <c r="D9281" s="384">
        <v>2132</v>
      </c>
      <c r="E9281">
        <v>0.05</v>
      </c>
      <c r="F9281">
        <v>1.12462</v>
      </c>
      <c r="G9281" s="384">
        <v>0</v>
      </c>
      <c r="H9281">
        <v>1.12182</v>
      </c>
    </row>
    <row r="9282" spans="1:10">
      <c r="A9282">
        <v>9270</v>
      </c>
      <c r="B9282" s="612">
        <v>44004.614583333336</v>
      </c>
      <c r="C9282" s="405" t="s">
        <v>2110</v>
      </c>
      <c r="D9282" s="384">
        <v>2132</v>
      </c>
      <c r="E9282">
        <v>0.05</v>
      </c>
      <c r="F9282">
        <v>1.12462</v>
      </c>
      <c r="G9282" s="384">
        <v>0</v>
      </c>
      <c r="H9282">
        <v>1.1231599999999999</v>
      </c>
    </row>
    <row r="9283" spans="1:10">
      <c r="A9283">
        <v>9299</v>
      </c>
      <c r="B9283" s="612">
        <v>44005.302777777775</v>
      </c>
      <c r="C9283" s="405" t="s">
        <v>2110</v>
      </c>
      <c r="D9283" s="384">
        <v>2132</v>
      </c>
      <c r="E9283">
        <v>0.05</v>
      </c>
      <c r="F9283">
        <v>1.12462</v>
      </c>
      <c r="G9283" s="384">
        <v>0</v>
      </c>
      <c r="H9283">
        <v>1.1249199999999999</v>
      </c>
    </row>
    <row r="9284" spans="1:10">
      <c r="A9284">
        <v>9313</v>
      </c>
      <c r="B9284" s="612">
        <v>44005.5</v>
      </c>
      <c r="C9284" s="405" t="s">
        <v>2110</v>
      </c>
      <c r="D9284" s="384">
        <v>2132</v>
      </c>
      <c r="E9284">
        <v>0.05</v>
      </c>
      <c r="F9284">
        <v>1.12462</v>
      </c>
      <c r="G9284" s="384">
        <v>0</v>
      </c>
      <c r="H9284">
        <v>1.1267</v>
      </c>
    </row>
    <row r="9285" spans="1:10">
      <c r="A9285">
        <v>9324</v>
      </c>
      <c r="B9285" s="612">
        <v>44005.525000000001</v>
      </c>
      <c r="C9285" s="405" t="s">
        <v>2110</v>
      </c>
      <c r="D9285" s="384">
        <v>2132</v>
      </c>
      <c r="E9285">
        <v>0.05</v>
      </c>
      <c r="F9285">
        <v>1.12462</v>
      </c>
      <c r="G9285" s="384">
        <v>0</v>
      </c>
      <c r="H9285">
        <v>1.12856</v>
      </c>
    </row>
    <row r="9286" spans="1:10">
      <c r="A9286">
        <v>9349</v>
      </c>
      <c r="B9286" s="612">
        <v>44006.384027777778</v>
      </c>
      <c r="C9286" s="405" t="s">
        <v>2054</v>
      </c>
      <c r="D9286" s="384">
        <v>2132</v>
      </c>
      <c r="E9286">
        <v>0.05</v>
      </c>
      <c r="F9286">
        <v>1.12856</v>
      </c>
      <c r="G9286" s="384">
        <v>0</v>
      </c>
      <c r="H9286">
        <v>1.12856</v>
      </c>
      <c r="I9286">
        <v>-19.59</v>
      </c>
      <c r="J9286" s="384">
        <v>36002.519999999997</v>
      </c>
    </row>
    <row r="9287" spans="1:10">
      <c r="A9287">
        <v>9266</v>
      </c>
      <c r="B9287" s="612">
        <v>44004.613194444442</v>
      </c>
      <c r="C9287" s="405" t="s">
        <v>96</v>
      </c>
      <c r="D9287" s="384">
        <v>2133</v>
      </c>
      <c r="E9287">
        <v>0.02</v>
      </c>
      <c r="F9287">
        <v>1.1255599999999999</v>
      </c>
      <c r="G9287" s="384">
        <v>0</v>
      </c>
      <c r="H9287">
        <v>0</v>
      </c>
    </row>
    <row r="9288" spans="1:10">
      <c r="A9288">
        <v>9267</v>
      </c>
      <c r="B9288" s="612">
        <v>44004.613194444442</v>
      </c>
      <c r="C9288" s="405" t="s">
        <v>2110</v>
      </c>
      <c r="D9288" s="384">
        <v>2133</v>
      </c>
      <c r="E9288">
        <v>0.02</v>
      </c>
      <c r="F9288">
        <v>1.1255599999999999</v>
      </c>
      <c r="G9288" s="384">
        <v>0</v>
      </c>
      <c r="H9288">
        <v>1.12656</v>
      </c>
    </row>
    <row r="9289" spans="1:10">
      <c r="A9289">
        <v>9274</v>
      </c>
      <c r="B9289" s="612">
        <v>44004.614583333336</v>
      </c>
      <c r="C9289" s="405" t="s">
        <v>2054</v>
      </c>
      <c r="D9289" s="384">
        <v>2133</v>
      </c>
      <c r="E9289">
        <v>0.02</v>
      </c>
      <c r="F9289">
        <v>1.12656</v>
      </c>
      <c r="G9289" s="384">
        <v>0</v>
      </c>
      <c r="H9289">
        <v>1.12656</v>
      </c>
      <c r="I9289">
        <v>2</v>
      </c>
      <c r="J9289" s="384">
        <v>36050.160000000003</v>
      </c>
    </row>
    <row r="9290" spans="1:10">
      <c r="A9290">
        <v>9268</v>
      </c>
      <c r="B9290" s="612">
        <v>44004.614583333336</v>
      </c>
      <c r="C9290" s="405" t="s">
        <v>97</v>
      </c>
      <c r="D9290" s="384">
        <v>2134</v>
      </c>
      <c r="E9290">
        <v>0.08</v>
      </c>
      <c r="F9290">
        <v>1.12642</v>
      </c>
      <c r="G9290" s="384">
        <v>0</v>
      </c>
      <c r="H9290">
        <v>0</v>
      </c>
    </row>
    <row r="9291" spans="1:10">
      <c r="A9291">
        <v>9269</v>
      </c>
      <c r="B9291" s="612">
        <v>44004.614583333336</v>
      </c>
      <c r="C9291" s="405" t="s">
        <v>2110</v>
      </c>
      <c r="D9291" s="384">
        <v>2134</v>
      </c>
      <c r="E9291">
        <v>0.08</v>
      </c>
      <c r="F9291">
        <v>1.12642</v>
      </c>
      <c r="G9291" s="384">
        <v>0</v>
      </c>
      <c r="H9291">
        <v>1.1231599999999999</v>
      </c>
    </row>
    <row r="9292" spans="1:10">
      <c r="A9292">
        <v>9298</v>
      </c>
      <c r="B9292" s="612">
        <v>44005.302777777775</v>
      </c>
      <c r="C9292" s="405" t="s">
        <v>2110</v>
      </c>
      <c r="D9292" s="384">
        <v>2134</v>
      </c>
      <c r="E9292">
        <v>0.08</v>
      </c>
      <c r="F9292">
        <v>1.12642</v>
      </c>
      <c r="G9292" s="384">
        <v>0</v>
      </c>
      <c r="H9292">
        <v>1.1249199999999999</v>
      </c>
    </row>
    <row r="9293" spans="1:10">
      <c r="A9293">
        <v>9312</v>
      </c>
      <c r="B9293" s="612">
        <v>44005.5</v>
      </c>
      <c r="C9293" s="405" t="s">
        <v>2110</v>
      </c>
      <c r="D9293" s="384">
        <v>2134</v>
      </c>
      <c r="E9293">
        <v>0.08</v>
      </c>
      <c r="F9293">
        <v>1.12642</v>
      </c>
      <c r="G9293" s="384">
        <v>0</v>
      </c>
      <c r="H9293">
        <v>1.1267</v>
      </c>
    </row>
    <row r="9294" spans="1:10">
      <c r="A9294">
        <v>9323</v>
      </c>
      <c r="B9294" s="612">
        <v>44005.525000000001</v>
      </c>
      <c r="C9294" s="405" t="s">
        <v>2110</v>
      </c>
      <c r="D9294" s="384">
        <v>2134</v>
      </c>
      <c r="E9294">
        <v>0.08</v>
      </c>
      <c r="F9294">
        <v>1.12642</v>
      </c>
      <c r="G9294" s="384">
        <v>0</v>
      </c>
      <c r="H9294">
        <v>1.12856</v>
      </c>
    </row>
    <row r="9295" spans="1:10">
      <c r="A9295">
        <v>9350</v>
      </c>
      <c r="B9295" s="612">
        <v>44006.384027777778</v>
      </c>
      <c r="C9295" s="405" t="s">
        <v>2054</v>
      </c>
      <c r="D9295" s="384">
        <v>2134</v>
      </c>
      <c r="E9295">
        <v>0.08</v>
      </c>
      <c r="F9295">
        <v>1.12856</v>
      </c>
      <c r="G9295" s="384">
        <v>0</v>
      </c>
      <c r="H9295">
        <v>1.12856</v>
      </c>
      <c r="I9295">
        <v>-16.940000000000001</v>
      </c>
      <c r="J9295" s="384">
        <v>35985.58</v>
      </c>
    </row>
    <row r="9296" spans="1:10">
      <c r="A9296">
        <v>9275</v>
      </c>
      <c r="B9296" s="612">
        <v>44004.619444444441</v>
      </c>
      <c r="C9296" s="405" t="s">
        <v>96</v>
      </c>
      <c r="D9296" s="384">
        <v>2135</v>
      </c>
      <c r="E9296">
        <v>0.02</v>
      </c>
      <c r="F9296">
        <v>1.12582</v>
      </c>
      <c r="G9296" s="384">
        <v>0</v>
      </c>
      <c r="H9296">
        <v>0</v>
      </c>
    </row>
    <row r="9297" spans="1:10">
      <c r="A9297">
        <v>9276</v>
      </c>
      <c r="B9297" s="612">
        <v>44004.619444444441</v>
      </c>
      <c r="C9297" s="405" t="s">
        <v>2110</v>
      </c>
      <c r="D9297" s="384">
        <v>2135</v>
      </c>
      <c r="E9297">
        <v>0.02</v>
      </c>
      <c r="F9297">
        <v>1.12582</v>
      </c>
      <c r="G9297" s="384">
        <v>0</v>
      </c>
      <c r="H9297">
        <v>1.1268199999999999</v>
      </c>
    </row>
    <row r="9298" spans="1:10">
      <c r="A9298">
        <v>9277</v>
      </c>
      <c r="B9298" s="612">
        <v>44004.949305555558</v>
      </c>
      <c r="C9298" s="405" t="s">
        <v>2054</v>
      </c>
      <c r="D9298" s="384">
        <v>2135</v>
      </c>
      <c r="E9298">
        <v>0.02</v>
      </c>
      <c r="F9298">
        <v>1.1268199999999999</v>
      </c>
      <c r="G9298" s="384">
        <v>0</v>
      </c>
      <c r="H9298">
        <v>1.1268199999999999</v>
      </c>
      <c r="I9298">
        <v>2</v>
      </c>
      <c r="J9298" s="384">
        <v>36052.160000000003</v>
      </c>
    </row>
    <row r="9299" spans="1:10">
      <c r="A9299">
        <v>9278</v>
      </c>
      <c r="B9299" s="612">
        <v>44004.959722222222</v>
      </c>
      <c r="C9299" s="405" t="s">
        <v>96</v>
      </c>
      <c r="D9299" s="384">
        <v>2136</v>
      </c>
      <c r="E9299">
        <v>0.02</v>
      </c>
      <c r="F9299">
        <v>1.12723</v>
      </c>
      <c r="G9299" s="384">
        <v>0</v>
      </c>
      <c r="H9299">
        <v>0</v>
      </c>
    </row>
    <row r="9300" spans="1:10">
      <c r="A9300">
        <v>9279</v>
      </c>
      <c r="B9300" s="612">
        <v>44004.959722222222</v>
      </c>
      <c r="C9300" s="405" t="s">
        <v>2110</v>
      </c>
      <c r="D9300" s="384">
        <v>2136</v>
      </c>
      <c r="E9300">
        <v>0.02</v>
      </c>
      <c r="F9300">
        <v>1.12723</v>
      </c>
      <c r="G9300" s="384">
        <v>0</v>
      </c>
      <c r="H9300">
        <v>1.1282300000000001</v>
      </c>
    </row>
    <row r="9301" spans="1:10">
      <c r="A9301">
        <v>9282</v>
      </c>
      <c r="B9301" s="612">
        <v>44005.050694444442</v>
      </c>
      <c r="C9301" s="405" t="s">
        <v>2110</v>
      </c>
      <c r="D9301" s="384">
        <v>2136</v>
      </c>
      <c r="E9301">
        <v>0.02</v>
      </c>
      <c r="F9301">
        <v>1.12723</v>
      </c>
      <c r="G9301" s="384">
        <v>0</v>
      </c>
      <c r="H9301">
        <v>1.1274299999999999</v>
      </c>
    </row>
    <row r="9302" spans="1:10">
      <c r="A9302">
        <v>9286</v>
      </c>
      <c r="B9302" s="612">
        <v>44005.061805555553</v>
      </c>
      <c r="C9302" s="405" t="s">
        <v>2110</v>
      </c>
      <c r="D9302" s="384">
        <v>2136</v>
      </c>
      <c r="E9302">
        <v>0.02</v>
      </c>
      <c r="F9302">
        <v>1.12723</v>
      </c>
      <c r="G9302" s="384">
        <v>0</v>
      </c>
      <c r="H9302">
        <v>1.12639</v>
      </c>
    </row>
    <row r="9303" spans="1:10">
      <c r="A9303">
        <v>9287</v>
      </c>
      <c r="B9303" s="612">
        <v>44005.083333333336</v>
      </c>
      <c r="C9303" s="405" t="s">
        <v>2054</v>
      </c>
      <c r="D9303" s="384">
        <v>2136</v>
      </c>
      <c r="E9303">
        <v>0.02</v>
      </c>
      <c r="F9303">
        <v>1.12639</v>
      </c>
      <c r="G9303" s="384">
        <v>0</v>
      </c>
      <c r="H9303">
        <v>1.12639</v>
      </c>
      <c r="I9303">
        <v>-1.76</v>
      </c>
      <c r="J9303" s="384">
        <v>36050.400000000001</v>
      </c>
    </row>
    <row r="9304" spans="1:10">
      <c r="A9304">
        <v>9280</v>
      </c>
      <c r="B9304" s="612">
        <v>44005.050694444442</v>
      </c>
      <c r="C9304" s="405" t="s">
        <v>96</v>
      </c>
      <c r="D9304" s="384">
        <v>2137</v>
      </c>
      <c r="E9304">
        <v>0.02</v>
      </c>
      <c r="F9304">
        <v>1.1256299999999999</v>
      </c>
      <c r="G9304" s="384">
        <v>0</v>
      </c>
      <c r="H9304">
        <v>0</v>
      </c>
    </row>
    <row r="9305" spans="1:10">
      <c r="A9305">
        <v>9281</v>
      </c>
      <c r="B9305" s="612">
        <v>44005.050694444442</v>
      </c>
      <c r="C9305" s="405" t="s">
        <v>2110</v>
      </c>
      <c r="D9305" s="384">
        <v>2137</v>
      </c>
      <c r="E9305">
        <v>0.02</v>
      </c>
      <c r="F9305">
        <v>1.1256299999999999</v>
      </c>
      <c r="G9305" s="384">
        <v>0</v>
      </c>
      <c r="H9305">
        <v>1.1274299999999999</v>
      </c>
    </row>
    <row r="9306" spans="1:10">
      <c r="A9306">
        <v>9285</v>
      </c>
      <c r="B9306" s="612">
        <v>44005.061805555553</v>
      </c>
      <c r="C9306" s="405" t="s">
        <v>2110</v>
      </c>
      <c r="D9306" s="384">
        <v>2137</v>
      </c>
      <c r="E9306">
        <v>0.02</v>
      </c>
      <c r="F9306">
        <v>1.1256299999999999</v>
      </c>
      <c r="G9306" s="384">
        <v>0</v>
      </c>
      <c r="H9306">
        <v>1.12639</v>
      </c>
    </row>
    <row r="9307" spans="1:10">
      <c r="A9307">
        <v>9288</v>
      </c>
      <c r="B9307" s="612">
        <v>44005.083333333336</v>
      </c>
      <c r="C9307" s="405" t="s">
        <v>2054</v>
      </c>
      <c r="D9307" s="384">
        <v>2137</v>
      </c>
      <c r="E9307">
        <v>0.02</v>
      </c>
      <c r="F9307">
        <v>1.12639</v>
      </c>
      <c r="G9307" s="384">
        <v>0</v>
      </c>
      <c r="H9307">
        <v>1.12639</v>
      </c>
      <c r="I9307">
        <v>1.52</v>
      </c>
      <c r="J9307" s="384">
        <v>36051.919999999998</v>
      </c>
    </row>
    <row r="9308" spans="1:10">
      <c r="A9308">
        <v>9283</v>
      </c>
      <c r="B9308" s="612">
        <v>44005.061805555553</v>
      </c>
      <c r="C9308" s="405" t="s">
        <v>96</v>
      </c>
      <c r="D9308" s="384">
        <v>2138</v>
      </c>
      <c r="E9308">
        <v>0.03</v>
      </c>
      <c r="F9308">
        <v>1.1240000000000001</v>
      </c>
      <c r="G9308" s="384">
        <v>0</v>
      </c>
      <c r="H9308">
        <v>0</v>
      </c>
    </row>
    <row r="9309" spans="1:10">
      <c r="A9309">
        <v>9284</v>
      </c>
      <c r="B9309" s="612">
        <v>44005.061805555553</v>
      </c>
      <c r="C9309" s="405" t="s">
        <v>2110</v>
      </c>
      <c r="D9309" s="384">
        <v>2138</v>
      </c>
      <c r="E9309">
        <v>0.03</v>
      </c>
      <c r="F9309">
        <v>1.1240000000000001</v>
      </c>
      <c r="G9309" s="384">
        <v>0</v>
      </c>
      <c r="H9309">
        <v>1.12639</v>
      </c>
    </row>
    <row r="9310" spans="1:10">
      <c r="A9310">
        <v>9289</v>
      </c>
      <c r="B9310" s="612">
        <v>44005.083333333336</v>
      </c>
      <c r="C9310" s="405" t="s">
        <v>2054</v>
      </c>
      <c r="D9310" s="384">
        <v>2138</v>
      </c>
      <c r="E9310">
        <v>0.03</v>
      </c>
      <c r="F9310">
        <v>1.12639</v>
      </c>
      <c r="G9310" s="384">
        <v>0</v>
      </c>
      <c r="H9310">
        <v>1.12639</v>
      </c>
      <c r="I9310">
        <v>7.17</v>
      </c>
      <c r="J9310" s="384">
        <v>36059.089999999997</v>
      </c>
    </row>
    <row r="9311" spans="1:10">
      <c r="A9311">
        <v>9290</v>
      </c>
      <c r="B9311" s="612">
        <v>44005.087500000001</v>
      </c>
      <c r="C9311" s="405" t="s">
        <v>96</v>
      </c>
      <c r="D9311" s="384">
        <v>2139</v>
      </c>
      <c r="E9311">
        <v>0.02</v>
      </c>
      <c r="F9311">
        <v>1.1259399999999999</v>
      </c>
      <c r="G9311" s="384">
        <v>0</v>
      </c>
      <c r="H9311">
        <v>0</v>
      </c>
    </row>
    <row r="9312" spans="1:10">
      <c r="A9312">
        <v>9291</v>
      </c>
      <c r="B9312" s="612">
        <v>44005.087500000001</v>
      </c>
      <c r="C9312" s="405" t="s">
        <v>2110</v>
      </c>
      <c r="D9312" s="384">
        <v>2139</v>
      </c>
      <c r="E9312">
        <v>0.02</v>
      </c>
      <c r="F9312">
        <v>1.1259399999999999</v>
      </c>
      <c r="G9312" s="384">
        <v>0</v>
      </c>
      <c r="H9312">
        <v>1.1269400000000001</v>
      </c>
    </row>
    <row r="9313" spans="1:10">
      <c r="A9313">
        <v>9292</v>
      </c>
      <c r="B9313" s="612">
        <v>44005.092361111114</v>
      </c>
      <c r="C9313" s="405" t="s">
        <v>2054</v>
      </c>
      <c r="D9313" s="384">
        <v>2139</v>
      </c>
      <c r="E9313">
        <v>0.02</v>
      </c>
      <c r="F9313">
        <v>1.1269400000000001</v>
      </c>
      <c r="G9313" s="384">
        <v>0</v>
      </c>
      <c r="H9313">
        <v>1.1269400000000001</v>
      </c>
      <c r="I9313">
        <v>2</v>
      </c>
      <c r="J9313" s="384">
        <v>36061.089999999997</v>
      </c>
    </row>
    <row r="9314" spans="1:10">
      <c r="A9314">
        <v>9293</v>
      </c>
      <c r="B9314" s="612">
        <v>44005.102777777778</v>
      </c>
      <c r="C9314" s="405" t="s">
        <v>96</v>
      </c>
      <c r="D9314" s="384">
        <v>2140</v>
      </c>
      <c r="E9314">
        <v>0.02</v>
      </c>
      <c r="F9314">
        <v>1.1266499999999999</v>
      </c>
      <c r="G9314" s="384">
        <v>0</v>
      </c>
      <c r="H9314">
        <v>0</v>
      </c>
    </row>
    <row r="9315" spans="1:10">
      <c r="A9315">
        <v>9294</v>
      </c>
      <c r="B9315" s="612">
        <v>44005.102777777778</v>
      </c>
      <c r="C9315" s="405" t="s">
        <v>2110</v>
      </c>
      <c r="D9315" s="384">
        <v>2140</v>
      </c>
      <c r="E9315">
        <v>0.02</v>
      </c>
      <c r="F9315">
        <v>1.1266499999999999</v>
      </c>
      <c r="G9315" s="384">
        <v>0</v>
      </c>
      <c r="H9315">
        <v>1.12765</v>
      </c>
    </row>
    <row r="9316" spans="1:10">
      <c r="A9316">
        <v>9295</v>
      </c>
      <c r="B9316" s="612">
        <v>44005.294444444444</v>
      </c>
      <c r="C9316" s="405" t="s">
        <v>2054</v>
      </c>
      <c r="D9316" s="384">
        <v>2140</v>
      </c>
      <c r="E9316">
        <v>0.02</v>
      </c>
      <c r="F9316">
        <v>1.12765</v>
      </c>
      <c r="G9316" s="384">
        <v>0</v>
      </c>
      <c r="H9316">
        <v>1.12765</v>
      </c>
      <c r="I9316">
        <v>2</v>
      </c>
      <c r="J9316" s="384">
        <v>36063.089999999997</v>
      </c>
    </row>
    <row r="9317" spans="1:10">
      <c r="A9317">
        <v>9296</v>
      </c>
      <c r="B9317" s="612">
        <v>44005.302777777775</v>
      </c>
      <c r="C9317" s="405" t="s">
        <v>97</v>
      </c>
      <c r="D9317" s="384">
        <v>2141</v>
      </c>
      <c r="E9317">
        <v>0.14000000000000001</v>
      </c>
      <c r="F9317">
        <v>1.1287799999999999</v>
      </c>
      <c r="G9317" s="384">
        <v>0</v>
      </c>
      <c r="H9317">
        <v>0</v>
      </c>
    </row>
    <row r="9318" spans="1:10">
      <c r="A9318">
        <v>9297</v>
      </c>
      <c r="B9318" s="612">
        <v>44005.302777777775</v>
      </c>
      <c r="C9318" s="405" t="s">
        <v>2110</v>
      </c>
      <c r="D9318" s="384">
        <v>2141</v>
      </c>
      <c r="E9318">
        <v>0.14000000000000001</v>
      </c>
      <c r="F9318">
        <v>1.1287799999999999</v>
      </c>
      <c r="G9318" s="384">
        <v>0</v>
      </c>
      <c r="H9318">
        <v>1.1249199999999999</v>
      </c>
    </row>
    <row r="9319" spans="1:10">
      <c r="A9319">
        <v>9311</v>
      </c>
      <c r="B9319" s="612">
        <v>44005.5</v>
      </c>
      <c r="C9319" s="405" t="s">
        <v>2110</v>
      </c>
      <c r="D9319" s="384">
        <v>2141</v>
      </c>
      <c r="E9319">
        <v>0.14000000000000001</v>
      </c>
      <c r="F9319">
        <v>1.1287799999999999</v>
      </c>
      <c r="G9319" s="384">
        <v>0</v>
      </c>
      <c r="H9319">
        <v>1.1267</v>
      </c>
    </row>
    <row r="9320" spans="1:10">
      <c r="A9320">
        <v>9322</v>
      </c>
      <c r="B9320" s="612">
        <v>44005.525000000001</v>
      </c>
      <c r="C9320" s="405" t="s">
        <v>2110</v>
      </c>
      <c r="D9320" s="384">
        <v>2141</v>
      </c>
      <c r="E9320">
        <v>0.14000000000000001</v>
      </c>
      <c r="F9320">
        <v>1.1287799999999999</v>
      </c>
      <c r="G9320" s="384">
        <v>0</v>
      </c>
      <c r="H9320">
        <v>1.12856</v>
      </c>
    </row>
    <row r="9321" spans="1:10">
      <c r="A9321">
        <v>9351</v>
      </c>
      <c r="B9321" s="612">
        <v>44006.384027777778</v>
      </c>
      <c r="C9321" s="405" t="s">
        <v>2054</v>
      </c>
      <c r="D9321" s="384">
        <v>2141</v>
      </c>
      <c r="E9321">
        <v>0.14000000000000001</v>
      </c>
      <c r="F9321">
        <v>1.12856</v>
      </c>
      <c r="G9321" s="384">
        <v>0</v>
      </c>
      <c r="H9321">
        <v>1.12856</v>
      </c>
      <c r="I9321">
        <v>3.24</v>
      </c>
      <c r="J9321" s="384">
        <v>35988.81</v>
      </c>
    </row>
    <row r="9322" spans="1:10">
      <c r="A9322">
        <v>9303</v>
      </c>
      <c r="B9322" s="612">
        <v>44005.308333333334</v>
      </c>
      <c r="C9322" s="405" t="s">
        <v>96</v>
      </c>
      <c r="D9322" s="384">
        <v>2142</v>
      </c>
      <c r="E9322">
        <v>0.02</v>
      </c>
      <c r="F9322">
        <v>1.1293500000000001</v>
      </c>
      <c r="G9322" s="384">
        <v>0</v>
      </c>
      <c r="H9322">
        <v>0</v>
      </c>
    </row>
    <row r="9323" spans="1:10">
      <c r="A9323">
        <v>9304</v>
      </c>
      <c r="B9323" s="612">
        <v>44005.308333333334</v>
      </c>
      <c r="C9323" s="405" t="s">
        <v>2110</v>
      </c>
      <c r="D9323" s="384">
        <v>2142</v>
      </c>
      <c r="E9323">
        <v>0.02</v>
      </c>
      <c r="F9323">
        <v>1.1293500000000001</v>
      </c>
      <c r="G9323" s="384">
        <v>0</v>
      </c>
      <c r="H9323">
        <v>1.13035</v>
      </c>
    </row>
    <row r="9324" spans="1:10">
      <c r="A9324">
        <v>9305</v>
      </c>
      <c r="B9324" s="612">
        <v>44005.331944444442</v>
      </c>
      <c r="C9324" s="405" t="s">
        <v>2054</v>
      </c>
      <c r="D9324" s="384">
        <v>2142</v>
      </c>
      <c r="E9324">
        <v>0.02</v>
      </c>
      <c r="F9324">
        <v>1.13035</v>
      </c>
      <c r="G9324" s="384">
        <v>0</v>
      </c>
      <c r="H9324">
        <v>1.13035</v>
      </c>
      <c r="I9324">
        <v>2</v>
      </c>
      <c r="J9324" s="384">
        <v>36065.089999999997</v>
      </c>
    </row>
    <row r="9325" spans="1:10">
      <c r="A9325">
        <v>9306</v>
      </c>
      <c r="B9325" s="612">
        <v>44005.341666666667</v>
      </c>
      <c r="C9325" s="405" t="s">
        <v>96</v>
      </c>
      <c r="D9325" s="384">
        <v>2143</v>
      </c>
      <c r="E9325">
        <v>0.02</v>
      </c>
      <c r="F9325">
        <v>1.12954</v>
      </c>
      <c r="G9325" s="384">
        <v>0</v>
      </c>
      <c r="H9325">
        <v>0</v>
      </c>
    </row>
    <row r="9326" spans="1:10">
      <c r="A9326">
        <v>9307</v>
      </c>
      <c r="B9326" s="612">
        <v>44005.341666666667</v>
      </c>
      <c r="C9326" s="405" t="s">
        <v>2110</v>
      </c>
      <c r="D9326" s="384">
        <v>2143</v>
      </c>
      <c r="E9326">
        <v>0.02</v>
      </c>
      <c r="F9326">
        <v>1.12954</v>
      </c>
      <c r="G9326" s="384">
        <v>0</v>
      </c>
      <c r="H9326">
        <v>1.1305400000000001</v>
      </c>
    </row>
    <row r="9327" spans="1:10">
      <c r="A9327">
        <v>9308</v>
      </c>
      <c r="B9327" s="612">
        <v>44005.499305555553</v>
      </c>
      <c r="C9327" s="405" t="s">
        <v>2054</v>
      </c>
      <c r="D9327" s="384">
        <v>2143</v>
      </c>
      <c r="E9327">
        <v>0.02</v>
      </c>
      <c r="F9327">
        <v>1.1305400000000001</v>
      </c>
      <c r="G9327" s="384">
        <v>0</v>
      </c>
      <c r="H9327">
        <v>1.1305400000000001</v>
      </c>
      <c r="I9327">
        <v>2</v>
      </c>
      <c r="J9327" s="384">
        <v>36067.089999999997</v>
      </c>
    </row>
    <row r="9328" spans="1:10">
      <c r="A9328">
        <v>9309</v>
      </c>
      <c r="B9328" s="612">
        <v>44005.5</v>
      </c>
      <c r="C9328" s="405" t="s">
        <v>97</v>
      </c>
      <c r="D9328" s="384">
        <v>2144</v>
      </c>
      <c r="E9328">
        <v>0.23</v>
      </c>
      <c r="F9328">
        <v>1.1307799999999999</v>
      </c>
      <c r="G9328" s="384">
        <v>0</v>
      </c>
      <c r="H9328">
        <v>0</v>
      </c>
    </row>
    <row r="9329" spans="1:10">
      <c r="A9329">
        <v>9310</v>
      </c>
      <c r="B9329" s="612">
        <v>44005.5</v>
      </c>
      <c r="C9329" s="405" t="s">
        <v>2110</v>
      </c>
      <c r="D9329" s="384">
        <v>2144</v>
      </c>
      <c r="E9329">
        <v>0.23</v>
      </c>
      <c r="F9329">
        <v>1.1307799999999999</v>
      </c>
      <c r="G9329" s="384">
        <v>0</v>
      </c>
      <c r="H9329">
        <v>1.1267</v>
      </c>
    </row>
    <row r="9330" spans="1:10">
      <c r="A9330">
        <v>9321</v>
      </c>
      <c r="B9330" s="612">
        <v>44005.525000000001</v>
      </c>
      <c r="C9330" s="405" t="s">
        <v>2110</v>
      </c>
      <c r="D9330" s="384">
        <v>2144</v>
      </c>
      <c r="E9330">
        <v>0.23</v>
      </c>
      <c r="F9330">
        <v>1.1307799999999999</v>
      </c>
      <c r="G9330" s="384">
        <v>0</v>
      </c>
      <c r="H9330">
        <v>1.12856</v>
      </c>
    </row>
    <row r="9331" spans="1:10">
      <c r="A9331">
        <v>9352</v>
      </c>
      <c r="B9331" s="612">
        <v>44006.384027777778</v>
      </c>
      <c r="C9331" s="405" t="s">
        <v>2054</v>
      </c>
      <c r="D9331" s="384">
        <v>2144</v>
      </c>
      <c r="E9331">
        <v>0.23</v>
      </c>
      <c r="F9331">
        <v>1.12856</v>
      </c>
      <c r="G9331" s="384">
        <v>0</v>
      </c>
      <c r="H9331">
        <v>1.12856</v>
      </c>
      <c r="I9331">
        <v>51.32</v>
      </c>
      <c r="J9331" s="384">
        <v>36040.129999999997</v>
      </c>
    </row>
    <row r="9332" spans="1:10">
      <c r="A9332">
        <v>9317</v>
      </c>
      <c r="B9332" s="612">
        <v>44005.515972222223</v>
      </c>
      <c r="C9332" s="405" t="s">
        <v>96</v>
      </c>
      <c r="D9332" s="384">
        <v>2145</v>
      </c>
      <c r="E9332">
        <v>0.02</v>
      </c>
      <c r="F9332">
        <v>1.1321399999999999</v>
      </c>
      <c r="G9332" s="384">
        <v>0</v>
      </c>
      <c r="H9332">
        <v>0</v>
      </c>
    </row>
    <row r="9333" spans="1:10">
      <c r="A9333">
        <v>9318</v>
      </c>
      <c r="B9333" s="612">
        <v>44005.515972222223</v>
      </c>
      <c r="C9333" s="405" t="s">
        <v>2110</v>
      </c>
      <c r="D9333" s="384">
        <v>2145</v>
      </c>
      <c r="E9333">
        <v>0.02</v>
      </c>
      <c r="F9333">
        <v>1.1321399999999999</v>
      </c>
      <c r="G9333" s="384">
        <v>0</v>
      </c>
      <c r="H9333">
        <v>1.13314</v>
      </c>
    </row>
    <row r="9334" spans="1:10">
      <c r="A9334">
        <v>9328</v>
      </c>
      <c r="B9334" s="612">
        <v>44005.531944444447</v>
      </c>
      <c r="C9334" s="405" t="s">
        <v>2054</v>
      </c>
      <c r="D9334" s="384">
        <v>2145</v>
      </c>
      <c r="E9334">
        <v>0.02</v>
      </c>
      <c r="F9334">
        <v>1.13314</v>
      </c>
      <c r="G9334" s="384">
        <v>0</v>
      </c>
      <c r="H9334">
        <v>1.13314</v>
      </c>
      <c r="I9334">
        <v>2</v>
      </c>
      <c r="J9334" s="384">
        <v>36069.089999999997</v>
      </c>
    </row>
    <row r="9335" spans="1:10">
      <c r="A9335">
        <v>9319</v>
      </c>
      <c r="B9335" s="612">
        <v>44005.525000000001</v>
      </c>
      <c r="C9335" s="405" t="s">
        <v>97</v>
      </c>
      <c r="D9335" s="384">
        <v>2146</v>
      </c>
      <c r="E9335">
        <v>0.38</v>
      </c>
      <c r="F9335">
        <v>1.13289</v>
      </c>
      <c r="G9335" s="384">
        <v>0</v>
      </c>
      <c r="H9335">
        <v>0</v>
      </c>
    </row>
    <row r="9336" spans="1:10">
      <c r="A9336">
        <v>9320</v>
      </c>
      <c r="B9336" s="612">
        <v>44005.525000000001</v>
      </c>
      <c r="C9336" s="405" t="s">
        <v>2110</v>
      </c>
      <c r="D9336" s="384">
        <v>2146</v>
      </c>
      <c r="E9336">
        <v>0.38</v>
      </c>
      <c r="F9336">
        <v>1.13289</v>
      </c>
      <c r="G9336" s="384">
        <v>0</v>
      </c>
      <c r="H9336">
        <v>1.12856</v>
      </c>
    </row>
    <row r="9337" spans="1:10">
      <c r="A9337">
        <v>9353</v>
      </c>
      <c r="B9337" s="612">
        <v>44006.384027777778</v>
      </c>
      <c r="C9337" s="405" t="s">
        <v>2054</v>
      </c>
      <c r="D9337" s="384">
        <v>2146</v>
      </c>
      <c r="E9337">
        <v>0.38</v>
      </c>
      <c r="F9337">
        <v>1.12856</v>
      </c>
      <c r="G9337" s="384">
        <v>0</v>
      </c>
      <c r="H9337">
        <v>1.12856</v>
      </c>
      <c r="I9337">
        <v>164.96</v>
      </c>
      <c r="J9337" s="384">
        <v>36205.089999999997</v>
      </c>
    </row>
    <row r="9338" spans="1:10">
      <c r="A9338">
        <v>9329</v>
      </c>
      <c r="B9338" s="612">
        <v>44005.54791666667</v>
      </c>
      <c r="C9338" s="405" t="s">
        <v>96</v>
      </c>
      <c r="D9338" s="384">
        <v>2147</v>
      </c>
      <c r="E9338">
        <v>0.02</v>
      </c>
      <c r="F9338">
        <v>1.1332899999999999</v>
      </c>
      <c r="G9338" s="384">
        <v>0</v>
      </c>
      <c r="H9338">
        <v>0</v>
      </c>
    </row>
    <row r="9339" spans="1:10">
      <c r="A9339">
        <v>9330</v>
      </c>
      <c r="B9339" s="612">
        <v>44005.54791666667</v>
      </c>
      <c r="C9339" s="405" t="s">
        <v>2110</v>
      </c>
      <c r="D9339" s="384">
        <v>2147</v>
      </c>
      <c r="E9339">
        <v>0.02</v>
      </c>
      <c r="F9339">
        <v>1.1332899999999999</v>
      </c>
      <c r="G9339" s="384">
        <v>0</v>
      </c>
      <c r="H9339">
        <v>1.13429</v>
      </c>
    </row>
    <row r="9340" spans="1:10">
      <c r="A9340">
        <v>9331</v>
      </c>
      <c r="B9340" s="612">
        <v>44005.594444444447</v>
      </c>
      <c r="C9340" s="405" t="s">
        <v>2054</v>
      </c>
      <c r="D9340" s="384">
        <v>2147</v>
      </c>
      <c r="E9340">
        <v>0.02</v>
      </c>
      <c r="F9340">
        <v>1.13429</v>
      </c>
      <c r="G9340" s="384">
        <v>0</v>
      </c>
      <c r="H9340">
        <v>1.13429</v>
      </c>
      <c r="I9340">
        <v>2</v>
      </c>
      <c r="J9340" s="384">
        <v>36071.089999999997</v>
      </c>
    </row>
    <row r="9341" spans="1:10">
      <c r="A9341">
        <v>9332</v>
      </c>
      <c r="B9341" s="612">
        <v>44005.604166666664</v>
      </c>
      <c r="C9341" s="405" t="s">
        <v>96</v>
      </c>
      <c r="D9341" s="384">
        <v>2148</v>
      </c>
      <c r="E9341">
        <v>0.02</v>
      </c>
      <c r="F9341">
        <v>1.1342699999999999</v>
      </c>
      <c r="G9341" s="384">
        <v>0</v>
      </c>
      <c r="H9341">
        <v>0</v>
      </c>
    </row>
    <row r="9342" spans="1:10">
      <c r="A9342">
        <v>9333</v>
      </c>
      <c r="B9342" s="612">
        <v>44005.604166666664</v>
      </c>
      <c r="C9342" s="405" t="s">
        <v>2110</v>
      </c>
      <c r="D9342" s="384">
        <v>2148</v>
      </c>
      <c r="E9342">
        <v>0.02</v>
      </c>
      <c r="F9342">
        <v>1.1342699999999999</v>
      </c>
      <c r="G9342" s="384">
        <v>0</v>
      </c>
      <c r="H9342">
        <v>1.13527</v>
      </c>
    </row>
    <row r="9343" spans="1:10">
      <c r="A9343">
        <v>9336</v>
      </c>
      <c r="B9343" s="612">
        <v>44005.644444444442</v>
      </c>
      <c r="C9343" s="405" t="s">
        <v>2110</v>
      </c>
      <c r="D9343" s="384">
        <v>2148</v>
      </c>
      <c r="E9343">
        <v>0.02</v>
      </c>
      <c r="F9343">
        <v>1.1342699999999999</v>
      </c>
      <c r="G9343" s="384">
        <v>0</v>
      </c>
      <c r="H9343">
        <v>1.1344700000000001</v>
      </c>
    </row>
    <row r="9344" spans="1:10">
      <c r="A9344">
        <v>9340</v>
      </c>
      <c r="B9344" s="612">
        <v>44005.706944444442</v>
      </c>
      <c r="C9344" s="405" t="s">
        <v>2110</v>
      </c>
      <c r="D9344" s="384">
        <v>2148</v>
      </c>
      <c r="E9344">
        <v>0.02</v>
      </c>
      <c r="F9344">
        <v>1.1342699999999999</v>
      </c>
      <c r="G9344" s="384">
        <v>0</v>
      </c>
      <c r="H9344">
        <v>1.1334299999999999</v>
      </c>
    </row>
    <row r="9345" spans="1:10">
      <c r="A9345">
        <v>9345</v>
      </c>
      <c r="B9345" s="612">
        <v>44006.32708333333</v>
      </c>
      <c r="C9345" s="405" t="s">
        <v>2110</v>
      </c>
      <c r="D9345" s="384">
        <v>2148</v>
      </c>
      <c r="E9345">
        <v>0.02</v>
      </c>
      <c r="F9345">
        <v>1.1342699999999999</v>
      </c>
      <c r="G9345" s="384">
        <v>0</v>
      </c>
      <c r="H9345">
        <v>1.13215</v>
      </c>
    </row>
    <row r="9346" spans="1:10">
      <c r="A9346">
        <v>9359</v>
      </c>
      <c r="B9346" s="612">
        <v>44006.387499999997</v>
      </c>
      <c r="C9346" s="405" t="s">
        <v>2110</v>
      </c>
      <c r="D9346" s="384">
        <v>2148</v>
      </c>
      <c r="E9346">
        <v>0.02</v>
      </c>
      <c r="F9346">
        <v>1.1342699999999999</v>
      </c>
      <c r="G9346" s="384">
        <v>0</v>
      </c>
      <c r="H9346">
        <v>1.1308199999999999</v>
      </c>
    </row>
    <row r="9347" spans="1:10">
      <c r="A9347">
        <v>9365</v>
      </c>
      <c r="B9347" s="612">
        <v>44006.455555555556</v>
      </c>
      <c r="C9347" s="405" t="s">
        <v>2054</v>
      </c>
      <c r="D9347" s="384">
        <v>2148</v>
      </c>
      <c r="E9347">
        <v>0.02</v>
      </c>
      <c r="F9347">
        <v>1.1308199999999999</v>
      </c>
      <c r="G9347" s="384">
        <v>0</v>
      </c>
      <c r="H9347">
        <v>1.1308199999999999</v>
      </c>
      <c r="I9347">
        <v>-6.98</v>
      </c>
      <c r="J9347" s="384">
        <v>36198.11</v>
      </c>
    </row>
    <row r="9348" spans="1:10">
      <c r="A9348">
        <v>9334</v>
      </c>
      <c r="B9348" s="612">
        <v>44005.644444444442</v>
      </c>
      <c r="C9348" s="405" t="s">
        <v>96</v>
      </c>
      <c r="D9348" s="384">
        <v>2149</v>
      </c>
      <c r="E9348">
        <v>0.02</v>
      </c>
      <c r="F9348">
        <v>1.13266</v>
      </c>
      <c r="G9348" s="384">
        <v>0</v>
      </c>
      <c r="H9348">
        <v>0</v>
      </c>
    </row>
    <row r="9349" spans="1:10">
      <c r="A9349">
        <v>9335</v>
      </c>
      <c r="B9349" s="612">
        <v>44005.644444444442</v>
      </c>
      <c r="C9349" s="405" t="s">
        <v>2110</v>
      </c>
      <c r="D9349" s="384">
        <v>2149</v>
      </c>
      <c r="E9349">
        <v>0.02</v>
      </c>
      <c r="F9349">
        <v>1.13266</v>
      </c>
      <c r="G9349" s="384">
        <v>0</v>
      </c>
      <c r="H9349">
        <v>1.1344700000000001</v>
      </c>
    </row>
    <row r="9350" spans="1:10">
      <c r="A9350">
        <v>9339</v>
      </c>
      <c r="B9350" s="612">
        <v>44005.706944444442</v>
      </c>
      <c r="C9350" s="405" t="s">
        <v>2110</v>
      </c>
      <c r="D9350" s="384">
        <v>2149</v>
      </c>
      <c r="E9350">
        <v>0.02</v>
      </c>
      <c r="F9350">
        <v>1.13266</v>
      </c>
      <c r="G9350" s="384">
        <v>0</v>
      </c>
      <c r="H9350">
        <v>1.1334299999999999</v>
      </c>
    </row>
    <row r="9351" spans="1:10">
      <c r="A9351">
        <v>9344</v>
      </c>
      <c r="B9351" s="612">
        <v>44006.32708333333</v>
      </c>
      <c r="C9351" s="405" t="s">
        <v>2110</v>
      </c>
      <c r="D9351" s="384">
        <v>2149</v>
      </c>
      <c r="E9351">
        <v>0.02</v>
      </c>
      <c r="F9351">
        <v>1.13266</v>
      </c>
      <c r="G9351" s="384">
        <v>0</v>
      </c>
      <c r="H9351">
        <v>1.13215</v>
      </c>
    </row>
    <row r="9352" spans="1:10">
      <c r="A9352">
        <v>9358</v>
      </c>
      <c r="B9352" s="612">
        <v>44006.387499999997</v>
      </c>
      <c r="C9352" s="405" t="s">
        <v>2110</v>
      </c>
      <c r="D9352" s="384">
        <v>2149</v>
      </c>
      <c r="E9352">
        <v>0.02</v>
      </c>
      <c r="F9352">
        <v>1.13266</v>
      </c>
      <c r="G9352" s="384">
        <v>0</v>
      </c>
      <c r="H9352">
        <v>1.1308199999999999</v>
      </c>
    </row>
    <row r="9353" spans="1:10">
      <c r="A9353">
        <v>9366</v>
      </c>
      <c r="B9353" s="612">
        <v>44006.455555555556</v>
      </c>
      <c r="C9353" s="405" t="s">
        <v>2054</v>
      </c>
      <c r="D9353" s="384">
        <v>2149</v>
      </c>
      <c r="E9353">
        <v>0.02</v>
      </c>
      <c r="F9353">
        <v>1.1308199999999999</v>
      </c>
      <c r="G9353" s="384">
        <v>0</v>
      </c>
      <c r="H9353">
        <v>1.1308199999999999</v>
      </c>
      <c r="I9353">
        <v>-3.76</v>
      </c>
      <c r="J9353" s="384">
        <v>36194.35</v>
      </c>
    </row>
    <row r="9354" spans="1:10">
      <c r="A9354">
        <v>9337</v>
      </c>
      <c r="B9354" s="612">
        <v>44005.706944444442</v>
      </c>
      <c r="C9354" s="405" t="s">
        <v>96</v>
      </c>
      <c r="D9354" s="384">
        <v>2150</v>
      </c>
      <c r="E9354">
        <v>0.03</v>
      </c>
      <c r="F9354">
        <v>1.13106</v>
      </c>
      <c r="G9354" s="384">
        <v>0</v>
      </c>
      <c r="H9354">
        <v>0</v>
      </c>
    </row>
    <row r="9355" spans="1:10">
      <c r="A9355">
        <v>9338</v>
      </c>
      <c r="B9355" s="612">
        <v>44005.706944444442</v>
      </c>
      <c r="C9355" s="405" t="s">
        <v>2110</v>
      </c>
      <c r="D9355" s="384">
        <v>2150</v>
      </c>
      <c r="E9355">
        <v>0.03</v>
      </c>
      <c r="F9355">
        <v>1.13106</v>
      </c>
      <c r="G9355" s="384">
        <v>0</v>
      </c>
      <c r="H9355">
        <v>1.1334299999999999</v>
      </c>
    </row>
    <row r="9356" spans="1:10">
      <c r="A9356">
        <v>9343</v>
      </c>
      <c r="B9356" s="612">
        <v>44006.32708333333</v>
      </c>
      <c r="C9356" s="405" t="s">
        <v>2110</v>
      </c>
      <c r="D9356" s="384">
        <v>2150</v>
      </c>
      <c r="E9356">
        <v>0.03</v>
      </c>
      <c r="F9356">
        <v>1.13106</v>
      </c>
      <c r="G9356" s="384">
        <v>0</v>
      </c>
      <c r="H9356">
        <v>1.13215</v>
      </c>
    </row>
    <row r="9357" spans="1:10">
      <c r="A9357">
        <v>9357</v>
      </c>
      <c r="B9357" s="612">
        <v>44006.387499999997</v>
      </c>
      <c r="C9357" s="405" t="s">
        <v>2110</v>
      </c>
      <c r="D9357" s="384">
        <v>2150</v>
      </c>
      <c r="E9357">
        <v>0.03</v>
      </c>
      <c r="F9357">
        <v>1.13106</v>
      </c>
      <c r="G9357" s="384">
        <v>0</v>
      </c>
      <c r="H9357">
        <v>1.1308199999999999</v>
      </c>
    </row>
    <row r="9358" spans="1:10">
      <c r="A9358">
        <v>9367</v>
      </c>
      <c r="B9358" s="612">
        <v>44006.455555555556</v>
      </c>
      <c r="C9358" s="405" t="s">
        <v>2054</v>
      </c>
      <c r="D9358" s="384">
        <v>2150</v>
      </c>
      <c r="E9358">
        <v>0.03</v>
      </c>
      <c r="F9358">
        <v>1.1308199999999999</v>
      </c>
      <c r="G9358" s="384">
        <v>0</v>
      </c>
      <c r="H9358">
        <v>1.1308199999999999</v>
      </c>
      <c r="I9358">
        <v>-0.84</v>
      </c>
      <c r="J9358" s="384">
        <v>36193.51</v>
      </c>
    </row>
    <row r="9359" spans="1:10">
      <c r="A9359">
        <v>9341</v>
      </c>
      <c r="B9359" s="612">
        <v>44006.32708333333</v>
      </c>
      <c r="C9359" s="405" t="s">
        <v>96</v>
      </c>
      <c r="D9359" s="384">
        <v>2151</v>
      </c>
      <c r="E9359">
        <v>0.05</v>
      </c>
      <c r="F9359">
        <v>1.1293599999999999</v>
      </c>
      <c r="G9359" s="384">
        <v>0</v>
      </c>
      <c r="H9359">
        <v>0</v>
      </c>
    </row>
    <row r="9360" spans="1:10">
      <c r="A9360">
        <v>9342</v>
      </c>
      <c r="B9360" s="612">
        <v>44006.32708333333</v>
      </c>
      <c r="C9360" s="405" t="s">
        <v>2110</v>
      </c>
      <c r="D9360" s="384">
        <v>2151</v>
      </c>
      <c r="E9360">
        <v>0.05</v>
      </c>
      <c r="F9360">
        <v>1.1293599999999999</v>
      </c>
      <c r="G9360" s="384">
        <v>0</v>
      </c>
      <c r="H9360">
        <v>1.13215</v>
      </c>
    </row>
    <row r="9361" spans="1:10">
      <c r="A9361">
        <v>9356</v>
      </c>
      <c r="B9361" s="612">
        <v>44006.387499999997</v>
      </c>
      <c r="C9361" s="405" t="s">
        <v>2110</v>
      </c>
      <c r="D9361" s="384">
        <v>2151</v>
      </c>
      <c r="E9361">
        <v>0.05</v>
      </c>
      <c r="F9361">
        <v>1.1293599999999999</v>
      </c>
      <c r="G9361" s="384">
        <v>0</v>
      </c>
      <c r="H9361">
        <v>1.1308199999999999</v>
      </c>
    </row>
    <row r="9362" spans="1:10">
      <c r="A9362">
        <v>9368</v>
      </c>
      <c r="B9362" s="612">
        <v>44006.455555555556</v>
      </c>
      <c r="C9362" s="405" t="s">
        <v>2054</v>
      </c>
      <c r="D9362" s="384">
        <v>2151</v>
      </c>
      <c r="E9362">
        <v>0.05</v>
      </c>
      <c r="F9362">
        <v>1.1308199999999999</v>
      </c>
      <c r="G9362" s="384">
        <v>0</v>
      </c>
      <c r="H9362">
        <v>1.1308199999999999</v>
      </c>
      <c r="I9362">
        <v>7.3</v>
      </c>
      <c r="J9362" s="384">
        <v>36200.81</v>
      </c>
    </row>
    <row r="9363" spans="1:10">
      <c r="A9363">
        <v>9354</v>
      </c>
      <c r="B9363" s="612">
        <v>44006.387499999997</v>
      </c>
      <c r="C9363" s="405" t="s">
        <v>96</v>
      </c>
      <c r="D9363" s="384">
        <v>2152</v>
      </c>
      <c r="E9363">
        <v>0.08</v>
      </c>
      <c r="F9363">
        <v>1.1275599999999999</v>
      </c>
      <c r="G9363" s="384">
        <v>0</v>
      </c>
      <c r="H9363">
        <v>0</v>
      </c>
    </row>
    <row r="9364" spans="1:10">
      <c r="A9364">
        <v>9355</v>
      </c>
      <c r="B9364" s="612">
        <v>44006.387499999997</v>
      </c>
      <c r="C9364" s="405" t="s">
        <v>2110</v>
      </c>
      <c r="D9364" s="384">
        <v>2152</v>
      </c>
      <c r="E9364">
        <v>0.08</v>
      </c>
      <c r="F9364">
        <v>1.1275599999999999</v>
      </c>
      <c r="G9364" s="384">
        <v>0</v>
      </c>
      <c r="H9364">
        <v>1.1308199999999999</v>
      </c>
    </row>
    <row r="9365" spans="1:10">
      <c r="A9365">
        <v>9369</v>
      </c>
      <c r="B9365" s="612">
        <v>44006.455555555556</v>
      </c>
      <c r="C9365" s="405" t="s">
        <v>2054</v>
      </c>
      <c r="D9365" s="384">
        <v>2152</v>
      </c>
      <c r="E9365">
        <v>0.08</v>
      </c>
      <c r="F9365">
        <v>1.1308199999999999</v>
      </c>
      <c r="G9365" s="384">
        <v>0</v>
      </c>
      <c r="H9365">
        <v>1.1308199999999999</v>
      </c>
      <c r="I9365">
        <v>26.08</v>
      </c>
      <c r="J9365" s="384">
        <v>36226.89</v>
      </c>
    </row>
    <row r="9366" spans="1:10">
      <c r="A9366">
        <v>9360</v>
      </c>
      <c r="B9366" s="612">
        <v>44006.400000000001</v>
      </c>
      <c r="C9366" s="405" t="s">
        <v>97</v>
      </c>
      <c r="D9366" s="384">
        <v>2153</v>
      </c>
      <c r="E9366">
        <v>0.02</v>
      </c>
      <c r="F9366">
        <v>1.12913</v>
      </c>
      <c r="G9366" s="384">
        <v>0</v>
      </c>
      <c r="H9366">
        <v>0</v>
      </c>
    </row>
    <row r="9367" spans="1:10">
      <c r="A9367">
        <v>9361</v>
      </c>
      <c r="B9367" s="612">
        <v>44006.400000000001</v>
      </c>
      <c r="C9367" s="405" t="s">
        <v>2110</v>
      </c>
      <c r="D9367" s="384">
        <v>2153</v>
      </c>
      <c r="E9367">
        <v>0.02</v>
      </c>
      <c r="F9367">
        <v>1.12913</v>
      </c>
      <c r="G9367" s="384">
        <v>0</v>
      </c>
      <c r="H9367">
        <v>1.1281300000000001</v>
      </c>
    </row>
    <row r="9368" spans="1:10">
      <c r="A9368">
        <v>9364</v>
      </c>
      <c r="B9368" s="612">
        <v>44006.417361111111</v>
      </c>
      <c r="C9368" s="405" t="s">
        <v>2110</v>
      </c>
      <c r="D9368" s="384">
        <v>2153</v>
      </c>
      <c r="E9368">
        <v>0.02</v>
      </c>
      <c r="F9368">
        <v>1.12913</v>
      </c>
      <c r="G9368" s="384">
        <v>0</v>
      </c>
      <c r="H9368">
        <v>1.12893</v>
      </c>
    </row>
    <row r="9369" spans="1:10">
      <c r="A9369">
        <v>9372</v>
      </c>
      <c r="B9369" s="612">
        <v>44006.497916666667</v>
      </c>
      <c r="C9369" s="405" t="s">
        <v>2054</v>
      </c>
      <c r="D9369" s="384">
        <v>2153</v>
      </c>
      <c r="E9369">
        <v>0.02</v>
      </c>
      <c r="F9369">
        <v>1.12893</v>
      </c>
      <c r="G9369" s="384">
        <v>0</v>
      </c>
      <c r="H9369">
        <v>1.12893</v>
      </c>
      <c r="I9369">
        <v>0.4</v>
      </c>
      <c r="J9369" s="384">
        <v>36227.29</v>
      </c>
    </row>
    <row r="9370" spans="1:10">
      <c r="A9370">
        <v>9362</v>
      </c>
      <c r="B9370" s="612">
        <v>44006.417361111111</v>
      </c>
      <c r="C9370" s="405" t="s">
        <v>97</v>
      </c>
      <c r="D9370" s="384">
        <v>2154</v>
      </c>
      <c r="E9370">
        <v>0.02</v>
      </c>
      <c r="F9370">
        <v>1.13073</v>
      </c>
      <c r="G9370" s="384">
        <v>0</v>
      </c>
      <c r="H9370">
        <v>0</v>
      </c>
    </row>
    <row r="9371" spans="1:10">
      <c r="A9371">
        <v>9363</v>
      </c>
      <c r="B9371" s="612">
        <v>44006.417361111111</v>
      </c>
      <c r="C9371" s="405" t="s">
        <v>2110</v>
      </c>
      <c r="D9371" s="384">
        <v>2154</v>
      </c>
      <c r="E9371">
        <v>0.02</v>
      </c>
      <c r="F9371">
        <v>1.13073</v>
      </c>
      <c r="G9371" s="384">
        <v>0</v>
      </c>
      <c r="H9371">
        <v>1.12893</v>
      </c>
    </row>
    <row r="9372" spans="1:10">
      <c r="A9372">
        <v>9373</v>
      </c>
      <c r="B9372" s="612">
        <v>44006.497916666667</v>
      </c>
      <c r="C9372" s="405" t="s">
        <v>2054</v>
      </c>
      <c r="D9372" s="384">
        <v>2154</v>
      </c>
      <c r="E9372">
        <v>0.02</v>
      </c>
      <c r="F9372">
        <v>1.12893</v>
      </c>
      <c r="G9372" s="384">
        <v>0</v>
      </c>
      <c r="H9372">
        <v>1.12893</v>
      </c>
      <c r="I9372">
        <v>3.6</v>
      </c>
      <c r="J9372" s="384">
        <v>36230.89</v>
      </c>
    </row>
    <row r="9373" spans="1:10">
      <c r="A9373">
        <v>9370</v>
      </c>
      <c r="B9373" s="612">
        <v>44006.46597222222</v>
      </c>
      <c r="C9373" s="405" t="s">
        <v>96</v>
      </c>
      <c r="D9373" s="384">
        <v>2155</v>
      </c>
      <c r="E9373">
        <v>0.02</v>
      </c>
      <c r="F9373">
        <v>1.1304000000000001</v>
      </c>
      <c r="G9373" s="384">
        <v>0</v>
      </c>
      <c r="H9373">
        <v>0</v>
      </c>
    </row>
    <row r="9374" spans="1:10">
      <c r="A9374">
        <v>9371</v>
      </c>
      <c r="B9374" s="612">
        <v>44006.46597222222</v>
      </c>
      <c r="C9374" s="405" t="s">
        <v>2110</v>
      </c>
      <c r="D9374" s="384">
        <v>2155</v>
      </c>
      <c r="E9374">
        <v>0.02</v>
      </c>
      <c r="F9374">
        <v>1.1304000000000001</v>
      </c>
      <c r="G9374" s="384">
        <v>0</v>
      </c>
      <c r="H9374">
        <v>1.1314</v>
      </c>
    </row>
    <row r="9375" spans="1:10">
      <c r="A9375">
        <v>9376</v>
      </c>
      <c r="B9375" s="612">
        <v>44006.499305555553</v>
      </c>
      <c r="C9375" s="405" t="s">
        <v>2110</v>
      </c>
      <c r="D9375" s="384">
        <v>2155</v>
      </c>
      <c r="E9375">
        <v>0.02</v>
      </c>
      <c r="F9375">
        <v>1.1304000000000001</v>
      </c>
      <c r="G9375" s="384">
        <v>0</v>
      </c>
      <c r="H9375">
        <v>1.1306</v>
      </c>
    </row>
    <row r="9376" spans="1:10">
      <c r="A9376">
        <v>9382</v>
      </c>
      <c r="B9376" s="612">
        <v>44006.541666666664</v>
      </c>
      <c r="C9376" s="405" t="s">
        <v>2110</v>
      </c>
      <c r="D9376" s="384">
        <v>2155</v>
      </c>
      <c r="E9376">
        <v>0.02</v>
      </c>
      <c r="F9376">
        <v>1.1304000000000001</v>
      </c>
      <c r="G9376" s="384">
        <v>0</v>
      </c>
      <c r="H9376">
        <v>1.12957</v>
      </c>
    </row>
    <row r="9377" spans="1:10">
      <c r="A9377">
        <v>9391</v>
      </c>
      <c r="B9377" s="612">
        <v>44006.831250000003</v>
      </c>
      <c r="C9377" s="405" t="s">
        <v>2110</v>
      </c>
      <c r="D9377" s="384">
        <v>2155</v>
      </c>
      <c r="E9377">
        <v>0.02</v>
      </c>
      <c r="F9377">
        <v>1.1304000000000001</v>
      </c>
      <c r="G9377" s="384">
        <v>0</v>
      </c>
      <c r="H9377">
        <v>1.12829</v>
      </c>
    </row>
    <row r="9378" spans="1:10">
      <c r="A9378">
        <v>9405</v>
      </c>
      <c r="B9378" s="612">
        <v>44007.290972222225</v>
      </c>
      <c r="C9378" s="405" t="s">
        <v>2110</v>
      </c>
      <c r="D9378" s="384">
        <v>2155</v>
      </c>
      <c r="E9378">
        <v>0.02</v>
      </c>
      <c r="F9378">
        <v>1.1304000000000001</v>
      </c>
      <c r="G9378" s="384">
        <v>0</v>
      </c>
      <c r="H9378">
        <v>1.12696</v>
      </c>
    </row>
    <row r="9379" spans="1:10">
      <c r="A9379">
        <v>9424</v>
      </c>
      <c r="B9379" s="612">
        <v>44007.440972222219</v>
      </c>
      <c r="C9379" s="405" t="s">
        <v>2110</v>
      </c>
      <c r="D9379" s="384">
        <v>2155</v>
      </c>
      <c r="E9379">
        <v>0.02</v>
      </c>
      <c r="F9379">
        <v>1.1304000000000001</v>
      </c>
      <c r="G9379" s="384">
        <v>0</v>
      </c>
      <c r="H9379">
        <v>1.1253899999999999</v>
      </c>
    </row>
    <row r="9380" spans="1:10">
      <c r="A9380">
        <v>9435</v>
      </c>
      <c r="B9380" s="612">
        <v>44007.490277777775</v>
      </c>
      <c r="C9380" s="405" t="s">
        <v>2110</v>
      </c>
      <c r="D9380" s="384">
        <v>2155</v>
      </c>
      <c r="E9380">
        <v>0.02</v>
      </c>
      <c r="F9380">
        <v>1.1304000000000001</v>
      </c>
      <c r="G9380" s="384">
        <v>0</v>
      </c>
      <c r="H9380">
        <v>1.1237200000000001</v>
      </c>
    </row>
    <row r="9381" spans="1:10">
      <c r="A9381">
        <v>9446</v>
      </c>
      <c r="B9381" s="612">
        <v>44008.364583333336</v>
      </c>
      <c r="C9381" s="405" t="s">
        <v>2054</v>
      </c>
      <c r="D9381" s="384">
        <v>2155</v>
      </c>
      <c r="E9381">
        <v>0.02</v>
      </c>
      <c r="F9381">
        <v>1.1237200000000001</v>
      </c>
      <c r="G9381" s="384">
        <v>0</v>
      </c>
      <c r="H9381">
        <v>1.1237200000000001</v>
      </c>
      <c r="I9381">
        <v>-13.68</v>
      </c>
      <c r="J9381" s="384">
        <v>36237.21</v>
      </c>
    </row>
    <row r="9382" spans="1:10">
      <c r="A9382">
        <v>9374</v>
      </c>
      <c r="B9382" s="612">
        <v>44006.499305555553</v>
      </c>
      <c r="C9382" s="405" t="s">
        <v>96</v>
      </c>
      <c r="D9382" s="384">
        <v>2156</v>
      </c>
      <c r="E9382">
        <v>0.02</v>
      </c>
      <c r="F9382">
        <v>1.1288</v>
      </c>
      <c r="G9382" s="384">
        <v>0</v>
      </c>
      <c r="H9382">
        <v>0</v>
      </c>
    </row>
    <row r="9383" spans="1:10">
      <c r="A9383">
        <v>9375</v>
      </c>
      <c r="B9383" s="612">
        <v>44006.499305555553</v>
      </c>
      <c r="C9383" s="405" t="s">
        <v>2110</v>
      </c>
      <c r="D9383" s="384">
        <v>2156</v>
      </c>
      <c r="E9383">
        <v>0.02</v>
      </c>
      <c r="F9383">
        <v>1.1288</v>
      </c>
      <c r="G9383" s="384">
        <v>0</v>
      </c>
      <c r="H9383">
        <v>1.1306</v>
      </c>
    </row>
    <row r="9384" spans="1:10">
      <c r="A9384">
        <v>9381</v>
      </c>
      <c r="B9384" s="612">
        <v>44006.541666666664</v>
      </c>
      <c r="C9384" s="405" t="s">
        <v>2110</v>
      </c>
      <c r="D9384" s="384">
        <v>2156</v>
      </c>
      <c r="E9384">
        <v>0.02</v>
      </c>
      <c r="F9384">
        <v>1.1288</v>
      </c>
      <c r="G9384" s="384">
        <v>0</v>
      </c>
      <c r="H9384">
        <v>1.12957</v>
      </c>
    </row>
    <row r="9385" spans="1:10">
      <c r="A9385">
        <v>9390</v>
      </c>
      <c r="B9385" s="612">
        <v>44006.831250000003</v>
      </c>
      <c r="C9385" s="405" t="s">
        <v>2110</v>
      </c>
      <c r="D9385" s="384">
        <v>2156</v>
      </c>
      <c r="E9385">
        <v>0.02</v>
      </c>
      <c r="F9385">
        <v>1.1288</v>
      </c>
      <c r="G9385" s="384">
        <v>0</v>
      </c>
      <c r="H9385">
        <v>1.12829</v>
      </c>
    </row>
    <row r="9386" spans="1:10">
      <c r="A9386">
        <v>9404</v>
      </c>
      <c r="B9386" s="612">
        <v>44007.290972222225</v>
      </c>
      <c r="C9386" s="405" t="s">
        <v>2110</v>
      </c>
      <c r="D9386" s="384">
        <v>2156</v>
      </c>
      <c r="E9386">
        <v>0.02</v>
      </c>
      <c r="F9386">
        <v>1.1288</v>
      </c>
      <c r="G9386" s="384">
        <v>0</v>
      </c>
      <c r="H9386">
        <v>1.12696</v>
      </c>
    </row>
    <row r="9387" spans="1:10">
      <c r="A9387">
        <v>9423</v>
      </c>
      <c r="B9387" s="612">
        <v>44007.440972222219</v>
      </c>
      <c r="C9387" s="405" t="s">
        <v>2110</v>
      </c>
      <c r="D9387" s="384">
        <v>2156</v>
      </c>
      <c r="E9387">
        <v>0.02</v>
      </c>
      <c r="F9387">
        <v>1.1288</v>
      </c>
      <c r="G9387" s="384">
        <v>0</v>
      </c>
      <c r="H9387">
        <v>1.1253899999999999</v>
      </c>
    </row>
    <row r="9388" spans="1:10">
      <c r="A9388">
        <v>9434</v>
      </c>
      <c r="B9388" s="612">
        <v>44007.490277777775</v>
      </c>
      <c r="C9388" s="405" t="s">
        <v>2110</v>
      </c>
      <c r="D9388" s="384">
        <v>2156</v>
      </c>
      <c r="E9388">
        <v>0.02</v>
      </c>
      <c r="F9388">
        <v>1.1288</v>
      </c>
      <c r="G9388" s="384">
        <v>0</v>
      </c>
      <c r="H9388">
        <v>1.1237200000000001</v>
      </c>
    </row>
    <row r="9389" spans="1:10">
      <c r="A9389">
        <v>9447</v>
      </c>
      <c r="B9389" s="612">
        <v>44008.364583333336</v>
      </c>
      <c r="C9389" s="405" t="s">
        <v>2054</v>
      </c>
      <c r="D9389" s="384">
        <v>2156</v>
      </c>
      <c r="E9389">
        <v>0.02</v>
      </c>
      <c r="F9389">
        <v>1.1237200000000001</v>
      </c>
      <c r="G9389" s="384">
        <v>0</v>
      </c>
      <c r="H9389">
        <v>1.1237200000000001</v>
      </c>
      <c r="I9389">
        <v>-10.48</v>
      </c>
      <c r="J9389" s="384">
        <v>36226.730000000003</v>
      </c>
    </row>
    <row r="9390" spans="1:10">
      <c r="A9390">
        <v>9377</v>
      </c>
      <c r="B9390" s="612">
        <v>44006.527777777781</v>
      </c>
      <c r="C9390" s="405" t="s">
        <v>97</v>
      </c>
      <c r="D9390" s="384">
        <v>2157</v>
      </c>
      <c r="E9390">
        <v>0.02</v>
      </c>
      <c r="F9390">
        <v>1.1277999999999999</v>
      </c>
      <c r="G9390" s="384">
        <v>0</v>
      </c>
      <c r="H9390">
        <v>0</v>
      </c>
    </row>
    <row r="9391" spans="1:10">
      <c r="A9391">
        <v>9378</v>
      </c>
      <c r="B9391" s="612">
        <v>44006.527777777781</v>
      </c>
      <c r="C9391" s="405" t="s">
        <v>2110</v>
      </c>
      <c r="D9391" s="384">
        <v>2157</v>
      </c>
      <c r="E9391">
        <v>0.02</v>
      </c>
      <c r="F9391">
        <v>1.1277999999999999</v>
      </c>
      <c r="G9391" s="384">
        <v>0</v>
      </c>
      <c r="H9391">
        <v>1.1268</v>
      </c>
    </row>
    <row r="9392" spans="1:10">
      <c r="A9392">
        <v>9383</v>
      </c>
      <c r="B9392" s="612">
        <v>44006.563194444447</v>
      </c>
      <c r="C9392" s="405" t="s">
        <v>2054</v>
      </c>
      <c r="D9392" s="384">
        <v>2157</v>
      </c>
      <c r="E9392">
        <v>0.02</v>
      </c>
      <c r="F9392">
        <v>1.1268</v>
      </c>
      <c r="G9392" s="384">
        <v>0</v>
      </c>
      <c r="H9392">
        <v>1.1268</v>
      </c>
      <c r="I9392">
        <v>2</v>
      </c>
      <c r="J9392" s="384">
        <v>36232.89</v>
      </c>
    </row>
    <row r="9393" spans="1:10">
      <c r="A9393">
        <v>9379</v>
      </c>
      <c r="B9393" s="612">
        <v>44006.541666666664</v>
      </c>
      <c r="C9393" s="405" t="s">
        <v>96</v>
      </c>
      <c r="D9393" s="384">
        <v>2158</v>
      </c>
      <c r="E9393">
        <v>0.03</v>
      </c>
      <c r="F9393">
        <v>1.1272</v>
      </c>
      <c r="G9393" s="384">
        <v>0</v>
      </c>
      <c r="H9393">
        <v>0</v>
      </c>
    </row>
    <row r="9394" spans="1:10">
      <c r="A9394">
        <v>9380</v>
      </c>
      <c r="B9394" s="612">
        <v>44006.541666666664</v>
      </c>
      <c r="C9394" s="405" t="s">
        <v>2110</v>
      </c>
      <c r="D9394" s="384">
        <v>2158</v>
      </c>
      <c r="E9394">
        <v>0.03</v>
      </c>
      <c r="F9394">
        <v>1.1272</v>
      </c>
      <c r="G9394" s="384">
        <v>0</v>
      </c>
      <c r="H9394">
        <v>1.12957</v>
      </c>
    </row>
    <row r="9395" spans="1:10">
      <c r="A9395">
        <v>9389</v>
      </c>
      <c r="B9395" s="612">
        <v>44006.831250000003</v>
      </c>
      <c r="C9395" s="405" t="s">
        <v>2110</v>
      </c>
      <c r="D9395" s="384">
        <v>2158</v>
      </c>
      <c r="E9395">
        <v>0.03</v>
      </c>
      <c r="F9395">
        <v>1.1272</v>
      </c>
      <c r="G9395" s="384">
        <v>0</v>
      </c>
      <c r="H9395">
        <v>1.12829</v>
      </c>
    </row>
    <row r="9396" spans="1:10">
      <c r="A9396">
        <v>9403</v>
      </c>
      <c r="B9396" s="612">
        <v>44007.290972222225</v>
      </c>
      <c r="C9396" s="405" t="s">
        <v>2110</v>
      </c>
      <c r="D9396" s="384">
        <v>2158</v>
      </c>
      <c r="E9396">
        <v>0.03</v>
      </c>
      <c r="F9396">
        <v>1.1272</v>
      </c>
      <c r="G9396" s="384">
        <v>0</v>
      </c>
      <c r="H9396">
        <v>1.12696</v>
      </c>
    </row>
    <row r="9397" spans="1:10">
      <c r="A9397">
        <v>9422</v>
      </c>
      <c r="B9397" s="612">
        <v>44007.440972222219</v>
      </c>
      <c r="C9397" s="405" t="s">
        <v>2110</v>
      </c>
      <c r="D9397" s="384">
        <v>2158</v>
      </c>
      <c r="E9397">
        <v>0.03</v>
      </c>
      <c r="F9397">
        <v>1.1272</v>
      </c>
      <c r="G9397" s="384">
        <v>0</v>
      </c>
      <c r="H9397">
        <v>1.1253899999999999</v>
      </c>
    </row>
    <row r="9398" spans="1:10">
      <c r="A9398">
        <v>9433</v>
      </c>
      <c r="B9398" s="612">
        <v>44007.490277777775</v>
      </c>
      <c r="C9398" s="405" t="s">
        <v>2110</v>
      </c>
      <c r="D9398" s="384">
        <v>2158</v>
      </c>
      <c r="E9398">
        <v>0.03</v>
      </c>
      <c r="F9398">
        <v>1.1272</v>
      </c>
      <c r="G9398" s="384">
        <v>0</v>
      </c>
      <c r="H9398">
        <v>1.1237200000000001</v>
      </c>
    </row>
    <row r="9399" spans="1:10">
      <c r="A9399">
        <v>9448</v>
      </c>
      <c r="B9399" s="612">
        <v>44008.364583333336</v>
      </c>
      <c r="C9399" s="405" t="s">
        <v>2054</v>
      </c>
      <c r="D9399" s="384">
        <v>2158</v>
      </c>
      <c r="E9399">
        <v>0.03</v>
      </c>
      <c r="F9399">
        <v>1.1237200000000001</v>
      </c>
      <c r="G9399" s="384">
        <v>0</v>
      </c>
      <c r="H9399">
        <v>1.1237200000000001</v>
      </c>
      <c r="I9399">
        <v>-10.92</v>
      </c>
      <c r="J9399" s="384">
        <v>36215.81</v>
      </c>
    </row>
    <row r="9400" spans="1:10">
      <c r="A9400">
        <v>9384</v>
      </c>
      <c r="B9400" s="612">
        <v>44006.591666666667</v>
      </c>
      <c r="C9400" s="405" t="s">
        <v>97</v>
      </c>
      <c r="D9400" s="384">
        <v>2159</v>
      </c>
      <c r="E9400">
        <v>0.02</v>
      </c>
      <c r="F9400">
        <v>1.1269899999999999</v>
      </c>
      <c r="G9400" s="384">
        <v>0</v>
      </c>
      <c r="H9400">
        <v>0</v>
      </c>
    </row>
    <row r="9401" spans="1:10">
      <c r="A9401">
        <v>9385</v>
      </c>
      <c r="B9401" s="612">
        <v>44006.591666666667</v>
      </c>
      <c r="C9401" s="405" t="s">
        <v>2110</v>
      </c>
      <c r="D9401" s="384">
        <v>2159</v>
      </c>
      <c r="E9401">
        <v>0.02</v>
      </c>
      <c r="F9401">
        <v>1.1269899999999999</v>
      </c>
      <c r="G9401" s="384">
        <v>0</v>
      </c>
      <c r="H9401">
        <v>1.12599</v>
      </c>
    </row>
    <row r="9402" spans="1:10">
      <c r="A9402">
        <v>9386</v>
      </c>
      <c r="B9402" s="612">
        <v>44006.751388888886</v>
      </c>
      <c r="C9402" s="405" t="s">
        <v>2054</v>
      </c>
      <c r="D9402" s="384">
        <v>2159</v>
      </c>
      <c r="E9402">
        <v>0.02</v>
      </c>
      <c r="F9402">
        <v>1.12599</v>
      </c>
      <c r="G9402" s="384">
        <v>0</v>
      </c>
      <c r="H9402">
        <v>1.12599</v>
      </c>
      <c r="I9402">
        <v>2</v>
      </c>
      <c r="J9402" s="384">
        <v>36234.89</v>
      </c>
    </row>
    <row r="9403" spans="1:10">
      <c r="A9403">
        <v>9387</v>
      </c>
      <c r="B9403" s="612">
        <v>44006.831250000003</v>
      </c>
      <c r="C9403" s="405" t="s">
        <v>96</v>
      </c>
      <c r="D9403" s="384">
        <v>2160</v>
      </c>
      <c r="E9403">
        <v>0.05</v>
      </c>
      <c r="F9403">
        <v>1.1254999999999999</v>
      </c>
      <c r="G9403" s="384">
        <v>0</v>
      </c>
      <c r="H9403">
        <v>0</v>
      </c>
    </row>
    <row r="9404" spans="1:10">
      <c r="A9404">
        <v>9388</v>
      </c>
      <c r="B9404" s="612">
        <v>44006.831250000003</v>
      </c>
      <c r="C9404" s="405" t="s">
        <v>2110</v>
      </c>
      <c r="D9404" s="384">
        <v>2160</v>
      </c>
      <c r="E9404">
        <v>0.05</v>
      </c>
      <c r="F9404">
        <v>1.1254999999999999</v>
      </c>
      <c r="G9404" s="384">
        <v>0</v>
      </c>
      <c r="H9404">
        <v>1.12829</v>
      </c>
    </row>
    <row r="9405" spans="1:10">
      <c r="A9405">
        <v>9402</v>
      </c>
      <c r="B9405" s="612">
        <v>44007.290972222225</v>
      </c>
      <c r="C9405" s="405" t="s">
        <v>2110</v>
      </c>
      <c r="D9405" s="384">
        <v>2160</v>
      </c>
      <c r="E9405">
        <v>0.05</v>
      </c>
      <c r="F9405">
        <v>1.1254999999999999</v>
      </c>
      <c r="G9405" s="384">
        <v>0</v>
      </c>
      <c r="H9405">
        <v>1.12696</v>
      </c>
    </row>
    <row r="9406" spans="1:10">
      <c r="A9406">
        <v>9421</v>
      </c>
      <c r="B9406" s="612">
        <v>44007.440972222219</v>
      </c>
      <c r="C9406" s="405" t="s">
        <v>2110</v>
      </c>
      <c r="D9406" s="384">
        <v>2160</v>
      </c>
      <c r="E9406">
        <v>0.05</v>
      </c>
      <c r="F9406">
        <v>1.1254999999999999</v>
      </c>
      <c r="G9406" s="384">
        <v>0</v>
      </c>
      <c r="H9406">
        <v>1.1253899999999999</v>
      </c>
    </row>
    <row r="9407" spans="1:10">
      <c r="A9407">
        <v>9432</v>
      </c>
      <c r="B9407" s="612">
        <v>44007.490277777775</v>
      </c>
      <c r="C9407" s="405" t="s">
        <v>2110</v>
      </c>
      <c r="D9407" s="384">
        <v>2160</v>
      </c>
      <c r="E9407">
        <v>0.05</v>
      </c>
      <c r="F9407">
        <v>1.1254999999999999</v>
      </c>
      <c r="G9407" s="384">
        <v>0</v>
      </c>
      <c r="H9407">
        <v>1.1237200000000001</v>
      </c>
    </row>
    <row r="9408" spans="1:10">
      <c r="A9408">
        <v>9449</v>
      </c>
      <c r="B9408" s="612">
        <v>44008.364583333336</v>
      </c>
      <c r="C9408" s="405" t="s">
        <v>2054</v>
      </c>
      <c r="D9408" s="384">
        <v>2160</v>
      </c>
      <c r="E9408">
        <v>0.05</v>
      </c>
      <c r="F9408">
        <v>1.1237200000000001</v>
      </c>
      <c r="G9408" s="384">
        <v>0</v>
      </c>
      <c r="H9408">
        <v>1.1237200000000001</v>
      </c>
      <c r="I9408">
        <v>-9.6999999999999993</v>
      </c>
      <c r="J9408" s="384">
        <v>36206.1</v>
      </c>
    </row>
    <row r="9409" spans="1:10">
      <c r="A9409">
        <v>9392</v>
      </c>
      <c r="B9409" s="612">
        <v>44007.038888888892</v>
      </c>
      <c r="C9409" s="405" t="s">
        <v>97</v>
      </c>
      <c r="D9409" s="384">
        <v>2161</v>
      </c>
      <c r="E9409">
        <v>0.02</v>
      </c>
      <c r="F9409">
        <v>1.1257900000000001</v>
      </c>
      <c r="G9409" s="384">
        <v>0</v>
      </c>
      <c r="H9409">
        <v>0</v>
      </c>
    </row>
    <row r="9410" spans="1:10">
      <c r="A9410">
        <v>9393</v>
      </c>
      <c r="B9410" s="612">
        <v>44007.038888888892</v>
      </c>
      <c r="C9410" s="405" t="s">
        <v>2110</v>
      </c>
      <c r="D9410" s="384">
        <v>2161</v>
      </c>
      <c r="E9410">
        <v>0.02</v>
      </c>
      <c r="F9410">
        <v>1.1257900000000001</v>
      </c>
      <c r="G9410" s="384">
        <v>0</v>
      </c>
      <c r="H9410">
        <v>1.12479</v>
      </c>
    </row>
    <row r="9411" spans="1:10">
      <c r="A9411">
        <v>9394</v>
      </c>
      <c r="B9411" s="612">
        <v>44007.086111111108</v>
      </c>
      <c r="C9411" s="405" t="s">
        <v>2054</v>
      </c>
      <c r="D9411" s="384">
        <v>2161</v>
      </c>
      <c r="E9411">
        <v>0.02</v>
      </c>
      <c r="F9411">
        <v>1.12479</v>
      </c>
      <c r="G9411" s="384">
        <v>0</v>
      </c>
      <c r="H9411">
        <v>1.12479</v>
      </c>
      <c r="I9411">
        <v>2</v>
      </c>
      <c r="J9411" s="384">
        <v>36236.89</v>
      </c>
    </row>
    <row r="9412" spans="1:10">
      <c r="A9412">
        <v>9395</v>
      </c>
      <c r="B9412" s="612">
        <v>44007.251388888886</v>
      </c>
      <c r="C9412" s="405" t="s">
        <v>97</v>
      </c>
      <c r="D9412" s="384">
        <v>2162</v>
      </c>
      <c r="E9412">
        <v>0.02</v>
      </c>
      <c r="F9412">
        <v>1.1253299999999999</v>
      </c>
      <c r="G9412" s="384">
        <v>0</v>
      </c>
      <c r="H9412">
        <v>0</v>
      </c>
    </row>
    <row r="9413" spans="1:10">
      <c r="A9413">
        <v>9396</v>
      </c>
      <c r="B9413" s="612">
        <v>44007.251388888886</v>
      </c>
      <c r="C9413" s="405" t="s">
        <v>2110</v>
      </c>
      <c r="D9413" s="384">
        <v>2162</v>
      </c>
      <c r="E9413">
        <v>0.02</v>
      </c>
      <c r="F9413">
        <v>1.1253299999999999</v>
      </c>
      <c r="G9413" s="384">
        <v>0</v>
      </c>
      <c r="H9413">
        <v>1.1243300000000001</v>
      </c>
    </row>
    <row r="9414" spans="1:10">
      <c r="A9414">
        <v>9397</v>
      </c>
      <c r="B9414" s="612">
        <v>44007.26666666667</v>
      </c>
      <c r="C9414" s="405" t="s">
        <v>2054</v>
      </c>
      <c r="D9414" s="384">
        <v>2162</v>
      </c>
      <c r="E9414">
        <v>0.02</v>
      </c>
      <c r="F9414">
        <v>1.1243300000000001</v>
      </c>
      <c r="G9414" s="384">
        <v>0</v>
      </c>
      <c r="H9414">
        <v>1.1243300000000001</v>
      </c>
      <c r="I9414">
        <v>2</v>
      </c>
      <c r="J9414" s="384">
        <v>36238.89</v>
      </c>
    </row>
    <row r="9415" spans="1:10">
      <c r="A9415">
        <v>9398</v>
      </c>
      <c r="B9415" s="612">
        <v>44007.275000000001</v>
      </c>
      <c r="C9415" s="405" t="s">
        <v>97</v>
      </c>
      <c r="D9415" s="384">
        <v>2163</v>
      </c>
      <c r="E9415">
        <v>0.02</v>
      </c>
      <c r="F9415">
        <v>1.12418</v>
      </c>
      <c r="G9415" s="384">
        <v>0</v>
      </c>
      <c r="H9415">
        <v>0</v>
      </c>
    </row>
    <row r="9416" spans="1:10">
      <c r="A9416">
        <v>9399</v>
      </c>
      <c r="B9416" s="612">
        <v>44007.275000000001</v>
      </c>
      <c r="C9416" s="405" t="s">
        <v>2110</v>
      </c>
      <c r="D9416" s="384">
        <v>2163</v>
      </c>
      <c r="E9416">
        <v>0.02</v>
      </c>
      <c r="F9416">
        <v>1.12418</v>
      </c>
      <c r="G9416" s="384">
        <v>0</v>
      </c>
      <c r="H9416">
        <v>1.1231800000000001</v>
      </c>
    </row>
    <row r="9417" spans="1:10">
      <c r="A9417">
        <v>9406</v>
      </c>
      <c r="B9417" s="612">
        <v>44007.300694444442</v>
      </c>
      <c r="C9417" s="405" t="s">
        <v>2054</v>
      </c>
      <c r="D9417" s="384">
        <v>2163</v>
      </c>
      <c r="E9417">
        <v>0.02</v>
      </c>
      <c r="F9417">
        <v>1.1231800000000001</v>
      </c>
      <c r="G9417" s="384">
        <v>0</v>
      </c>
      <c r="H9417">
        <v>1.1231800000000001</v>
      </c>
      <c r="I9417">
        <v>2</v>
      </c>
      <c r="J9417" s="384">
        <v>36240.89</v>
      </c>
    </row>
    <row r="9418" spans="1:10">
      <c r="A9418">
        <v>9400</v>
      </c>
      <c r="B9418" s="612">
        <v>44007.290972222225</v>
      </c>
      <c r="C9418" s="405" t="s">
        <v>96</v>
      </c>
      <c r="D9418" s="384">
        <v>2164</v>
      </c>
      <c r="E9418">
        <v>0.08</v>
      </c>
      <c r="F9418">
        <v>1.1236999999999999</v>
      </c>
      <c r="G9418" s="384">
        <v>0</v>
      </c>
      <c r="H9418">
        <v>0</v>
      </c>
    </row>
    <row r="9419" spans="1:10">
      <c r="A9419">
        <v>9401</v>
      </c>
      <c r="B9419" s="612">
        <v>44007.290972222225</v>
      </c>
      <c r="C9419" s="405" t="s">
        <v>2110</v>
      </c>
      <c r="D9419" s="384">
        <v>2164</v>
      </c>
      <c r="E9419">
        <v>0.08</v>
      </c>
      <c r="F9419">
        <v>1.1236999999999999</v>
      </c>
      <c r="G9419" s="384">
        <v>0</v>
      </c>
      <c r="H9419">
        <v>1.12696</v>
      </c>
    </row>
    <row r="9420" spans="1:10">
      <c r="A9420">
        <v>9420</v>
      </c>
      <c r="B9420" s="612">
        <v>44007.440972222219</v>
      </c>
      <c r="C9420" s="405" t="s">
        <v>2110</v>
      </c>
      <c r="D9420" s="384">
        <v>2164</v>
      </c>
      <c r="E9420">
        <v>0.08</v>
      </c>
      <c r="F9420">
        <v>1.1236999999999999</v>
      </c>
      <c r="G9420" s="384">
        <v>0</v>
      </c>
      <c r="H9420">
        <v>1.1253899999999999</v>
      </c>
    </row>
    <row r="9421" spans="1:10">
      <c r="A9421">
        <v>9431</v>
      </c>
      <c r="B9421" s="612">
        <v>44007.490277777775</v>
      </c>
      <c r="C9421" s="405" t="s">
        <v>2110</v>
      </c>
      <c r="D9421" s="384">
        <v>2164</v>
      </c>
      <c r="E9421">
        <v>0.08</v>
      </c>
      <c r="F9421">
        <v>1.1236999999999999</v>
      </c>
      <c r="G9421" s="384">
        <v>0</v>
      </c>
      <c r="H9421">
        <v>1.1237200000000001</v>
      </c>
    </row>
    <row r="9422" spans="1:10">
      <c r="A9422">
        <v>9450</v>
      </c>
      <c r="B9422" s="612">
        <v>44008.364583333336</v>
      </c>
      <c r="C9422" s="405" t="s">
        <v>2054</v>
      </c>
      <c r="D9422" s="384">
        <v>2164</v>
      </c>
      <c r="E9422">
        <v>0.08</v>
      </c>
      <c r="F9422">
        <v>1.1237200000000001</v>
      </c>
      <c r="G9422" s="384">
        <v>0</v>
      </c>
      <c r="H9422">
        <v>1.1237200000000001</v>
      </c>
      <c r="I9422">
        <v>-0.16</v>
      </c>
      <c r="J9422" s="384">
        <v>36205.94</v>
      </c>
    </row>
    <row r="9423" spans="1:10">
      <c r="A9423">
        <v>9407</v>
      </c>
      <c r="B9423" s="612">
        <v>44007.3125</v>
      </c>
      <c r="C9423" s="405" t="s">
        <v>97</v>
      </c>
      <c r="D9423" s="384">
        <v>2165</v>
      </c>
      <c r="E9423">
        <v>0.02</v>
      </c>
      <c r="F9423">
        <v>1.12378</v>
      </c>
      <c r="G9423" s="384">
        <v>0</v>
      </c>
      <c r="H9423">
        <v>0</v>
      </c>
    </row>
    <row r="9424" spans="1:10">
      <c r="A9424">
        <v>9408</v>
      </c>
      <c r="B9424" s="612">
        <v>44007.3125</v>
      </c>
      <c r="C9424" s="405" t="s">
        <v>2110</v>
      </c>
      <c r="D9424" s="384">
        <v>2165</v>
      </c>
      <c r="E9424">
        <v>0.02</v>
      </c>
      <c r="F9424">
        <v>1.12378</v>
      </c>
      <c r="G9424" s="384">
        <v>0</v>
      </c>
      <c r="H9424">
        <v>1.1227799999999999</v>
      </c>
    </row>
    <row r="9425" spans="1:10">
      <c r="A9425">
        <v>9409</v>
      </c>
      <c r="B9425" s="612">
        <v>44007.373611111114</v>
      </c>
      <c r="C9425" s="405" t="s">
        <v>2054</v>
      </c>
      <c r="D9425" s="384">
        <v>2165</v>
      </c>
      <c r="E9425">
        <v>0.02</v>
      </c>
      <c r="F9425">
        <v>1.1227799999999999</v>
      </c>
      <c r="G9425" s="384">
        <v>0</v>
      </c>
      <c r="H9425">
        <v>1.1227799999999999</v>
      </c>
      <c r="I9425">
        <v>2</v>
      </c>
      <c r="J9425" s="384">
        <v>36242.89</v>
      </c>
    </row>
    <row r="9426" spans="1:10">
      <c r="A9426">
        <v>9410</v>
      </c>
      <c r="B9426" s="612">
        <v>44007.396527777775</v>
      </c>
      <c r="C9426" s="405" t="s">
        <v>97</v>
      </c>
      <c r="D9426" s="384">
        <v>2166</v>
      </c>
      <c r="E9426">
        <v>0.02</v>
      </c>
      <c r="F9426">
        <v>1.1233200000000001</v>
      </c>
      <c r="G9426" s="384">
        <v>0</v>
      </c>
      <c r="H9426">
        <v>0</v>
      </c>
    </row>
    <row r="9427" spans="1:10">
      <c r="A9427">
        <v>9411</v>
      </c>
      <c r="B9427" s="612">
        <v>44007.396527777775</v>
      </c>
      <c r="C9427" s="405" t="s">
        <v>2110</v>
      </c>
      <c r="D9427" s="384">
        <v>2166</v>
      </c>
      <c r="E9427">
        <v>0.02</v>
      </c>
      <c r="F9427">
        <v>1.1233200000000001</v>
      </c>
      <c r="G9427" s="384">
        <v>0</v>
      </c>
      <c r="H9427">
        <v>1.12232</v>
      </c>
    </row>
    <row r="9428" spans="1:10">
      <c r="A9428">
        <v>9412</v>
      </c>
      <c r="B9428" s="612">
        <v>44007.404166666667</v>
      </c>
      <c r="C9428" s="405" t="s">
        <v>2054</v>
      </c>
      <c r="D9428" s="384">
        <v>2166</v>
      </c>
      <c r="E9428">
        <v>0.02</v>
      </c>
      <c r="F9428">
        <v>1.12232</v>
      </c>
      <c r="G9428" s="384">
        <v>0</v>
      </c>
      <c r="H9428">
        <v>1.12232</v>
      </c>
      <c r="I9428">
        <v>2</v>
      </c>
      <c r="J9428" s="384">
        <v>36244.89</v>
      </c>
    </row>
    <row r="9429" spans="1:10">
      <c r="A9429">
        <v>9413</v>
      </c>
      <c r="B9429" s="612">
        <v>44007.414583333331</v>
      </c>
      <c r="C9429" s="405" t="s">
        <v>97</v>
      </c>
      <c r="D9429" s="384">
        <v>2167</v>
      </c>
      <c r="E9429">
        <v>0.02</v>
      </c>
      <c r="F9429">
        <v>1.1229499999999999</v>
      </c>
      <c r="G9429" s="384">
        <v>0</v>
      </c>
      <c r="H9429">
        <v>0</v>
      </c>
    </row>
    <row r="9430" spans="1:10">
      <c r="A9430">
        <v>9414</v>
      </c>
      <c r="B9430" s="612">
        <v>44007.414583333331</v>
      </c>
      <c r="C9430" s="405" t="s">
        <v>2110</v>
      </c>
      <c r="D9430" s="384">
        <v>2167</v>
      </c>
      <c r="E9430">
        <v>0.02</v>
      </c>
      <c r="F9430">
        <v>1.1229499999999999</v>
      </c>
      <c r="G9430" s="384">
        <v>0</v>
      </c>
      <c r="H9430">
        <v>1.12195</v>
      </c>
    </row>
    <row r="9431" spans="1:10">
      <c r="A9431">
        <v>9415</v>
      </c>
      <c r="B9431" s="612">
        <v>44007.429861111108</v>
      </c>
      <c r="C9431" s="405" t="s">
        <v>2054</v>
      </c>
      <c r="D9431" s="384">
        <v>2167</v>
      </c>
      <c r="E9431">
        <v>0.02</v>
      </c>
      <c r="F9431">
        <v>1.12195</v>
      </c>
      <c r="G9431" s="384">
        <v>0</v>
      </c>
      <c r="H9431">
        <v>1.12195</v>
      </c>
      <c r="I9431">
        <v>2</v>
      </c>
      <c r="J9431" s="384">
        <v>36246.89</v>
      </c>
    </row>
    <row r="9432" spans="1:10">
      <c r="A9432">
        <v>9416</v>
      </c>
      <c r="B9432" s="612">
        <v>44007.432638888888</v>
      </c>
      <c r="C9432" s="405" t="s">
        <v>97</v>
      </c>
      <c r="D9432" s="384">
        <v>2168</v>
      </c>
      <c r="E9432">
        <v>0.02</v>
      </c>
      <c r="F9432">
        <v>1.1222300000000001</v>
      </c>
      <c r="G9432" s="384">
        <v>0</v>
      </c>
      <c r="H9432">
        <v>0</v>
      </c>
    </row>
    <row r="9433" spans="1:10">
      <c r="A9433">
        <v>9417</v>
      </c>
      <c r="B9433" s="612">
        <v>44007.432638888888</v>
      </c>
      <c r="C9433" s="405" t="s">
        <v>2110</v>
      </c>
      <c r="D9433" s="384">
        <v>2168</v>
      </c>
      <c r="E9433">
        <v>0.02</v>
      </c>
      <c r="F9433">
        <v>1.1222300000000001</v>
      </c>
      <c r="G9433" s="384">
        <v>0</v>
      </c>
      <c r="H9433">
        <v>1.1212299999999999</v>
      </c>
    </row>
    <row r="9434" spans="1:10">
      <c r="A9434">
        <v>9425</v>
      </c>
      <c r="B9434" s="612">
        <v>44007.451388888891</v>
      </c>
      <c r="C9434" s="405" t="s">
        <v>2054</v>
      </c>
      <c r="D9434" s="384">
        <v>2168</v>
      </c>
      <c r="E9434">
        <v>0.02</v>
      </c>
      <c r="F9434">
        <v>1.1212299999999999</v>
      </c>
      <c r="G9434" s="384">
        <v>0</v>
      </c>
      <c r="H9434">
        <v>1.1212299999999999</v>
      </c>
      <c r="I9434">
        <v>2</v>
      </c>
      <c r="J9434" s="384">
        <v>36248.89</v>
      </c>
    </row>
    <row r="9435" spans="1:10">
      <c r="A9435">
        <v>9418</v>
      </c>
      <c r="B9435" s="612">
        <v>44007.440972222219</v>
      </c>
      <c r="C9435" s="405" t="s">
        <v>96</v>
      </c>
      <c r="D9435" s="384">
        <v>2169</v>
      </c>
      <c r="E9435">
        <v>0.14000000000000001</v>
      </c>
      <c r="F9435">
        <v>1.1217999999999999</v>
      </c>
      <c r="G9435" s="384">
        <v>0</v>
      </c>
      <c r="H9435">
        <v>0</v>
      </c>
    </row>
    <row r="9436" spans="1:10">
      <c r="A9436">
        <v>9419</v>
      </c>
      <c r="B9436" s="612">
        <v>44007.440972222219</v>
      </c>
      <c r="C9436" s="405" t="s">
        <v>2110</v>
      </c>
      <c r="D9436" s="384">
        <v>2169</v>
      </c>
      <c r="E9436">
        <v>0.14000000000000001</v>
      </c>
      <c r="F9436">
        <v>1.1217999999999999</v>
      </c>
      <c r="G9436" s="384">
        <v>0</v>
      </c>
      <c r="H9436">
        <v>1.1253899999999999</v>
      </c>
    </row>
    <row r="9437" spans="1:10">
      <c r="A9437">
        <v>9430</v>
      </c>
      <c r="B9437" s="612">
        <v>44007.490277777775</v>
      </c>
      <c r="C9437" s="405" t="s">
        <v>2110</v>
      </c>
      <c r="D9437" s="384">
        <v>2169</v>
      </c>
      <c r="E9437">
        <v>0.14000000000000001</v>
      </c>
      <c r="F9437">
        <v>1.1217999999999999</v>
      </c>
      <c r="G9437" s="384">
        <v>0</v>
      </c>
      <c r="H9437">
        <v>1.1237200000000001</v>
      </c>
    </row>
    <row r="9438" spans="1:10">
      <c r="A9438">
        <v>9451</v>
      </c>
      <c r="B9438" s="612">
        <v>44008.364583333336</v>
      </c>
      <c r="C9438" s="405" t="s">
        <v>2054</v>
      </c>
      <c r="D9438" s="384">
        <v>2169</v>
      </c>
      <c r="E9438">
        <v>0.14000000000000001</v>
      </c>
      <c r="F9438">
        <v>1.1237200000000001</v>
      </c>
      <c r="G9438" s="384">
        <v>0</v>
      </c>
      <c r="H9438">
        <v>1.1237200000000001</v>
      </c>
      <c r="I9438">
        <v>26.32</v>
      </c>
      <c r="J9438" s="384">
        <v>36232.26</v>
      </c>
    </row>
    <row r="9439" spans="1:10">
      <c r="A9439">
        <v>9426</v>
      </c>
      <c r="B9439" s="612">
        <v>44007.477777777778</v>
      </c>
      <c r="C9439" s="405" t="s">
        <v>97</v>
      </c>
      <c r="D9439" s="384">
        <v>2170</v>
      </c>
      <c r="E9439">
        <v>0.02</v>
      </c>
      <c r="F9439">
        <v>1.1206799999999999</v>
      </c>
      <c r="G9439" s="384">
        <v>0</v>
      </c>
      <c r="H9439">
        <v>0</v>
      </c>
    </row>
    <row r="9440" spans="1:10">
      <c r="A9440">
        <v>9427</v>
      </c>
      <c r="B9440" s="612">
        <v>44007.477777777778</v>
      </c>
      <c r="C9440" s="405" t="s">
        <v>2110</v>
      </c>
      <c r="D9440" s="384">
        <v>2170</v>
      </c>
      <c r="E9440">
        <v>0.02</v>
      </c>
      <c r="F9440">
        <v>1.1206799999999999</v>
      </c>
      <c r="G9440" s="384">
        <v>0</v>
      </c>
      <c r="H9440">
        <v>1.11968</v>
      </c>
    </row>
    <row r="9441" spans="1:10">
      <c r="A9441">
        <v>9436</v>
      </c>
      <c r="B9441" s="612">
        <v>44007.490972222222</v>
      </c>
      <c r="C9441" s="405" t="s">
        <v>2054</v>
      </c>
      <c r="D9441" s="384">
        <v>2170</v>
      </c>
      <c r="E9441">
        <v>0.02</v>
      </c>
      <c r="F9441">
        <v>1.11968</v>
      </c>
      <c r="G9441" s="384">
        <v>0</v>
      </c>
      <c r="H9441">
        <v>1.11968</v>
      </c>
      <c r="I9441">
        <v>2</v>
      </c>
      <c r="J9441" s="384">
        <v>36250.89</v>
      </c>
    </row>
    <row r="9442" spans="1:10">
      <c r="A9442">
        <v>9428</v>
      </c>
      <c r="B9442" s="612">
        <v>44007.490277777775</v>
      </c>
      <c r="C9442" s="405" t="s">
        <v>96</v>
      </c>
      <c r="D9442" s="384">
        <v>2171</v>
      </c>
      <c r="E9442">
        <v>0.23</v>
      </c>
      <c r="F9442">
        <v>1.1197999999999999</v>
      </c>
      <c r="G9442" s="384">
        <v>0</v>
      </c>
      <c r="H9442">
        <v>0</v>
      </c>
    </row>
    <row r="9443" spans="1:10">
      <c r="A9443">
        <v>9429</v>
      </c>
      <c r="B9443" s="612">
        <v>44007.490277777775</v>
      </c>
      <c r="C9443" s="405" t="s">
        <v>2110</v>
      </c>
      <c r="D9443" s="384">
        <v>2171</v>
      </c>
      <c r="E9443">
        <v>0.23</v>
      </c>
      <c r="F9443">
        <v>1.1197999999999999</v>
      </c>
      <c r="G9443" s="384">
        <v>0</v>
      </c>
      <c r="H9443">
        <v>1.1237200000000001</v>
      </c>
    </row>
    <row r="9444" spans="1:10">
      <c r="A9444">
        <v>9452</v>
      </c>
      <c r="B9444" s="612">
        <v>44008.364583333336</v>
      </c>
      <c r="C9444" s="405" t="s">
        <v>2054</v>
      </c>
      <c r="D9444" s="384">
        <v>2171</v>
      </c>
      <c r="E9444">
        <v>0.23</v>
      </c>
      <c r="F9444">
        <v>1.1237200000000001</v>
      </c>
      <c r="G9444" s="384">
        <v>0</v>
      </c>
      <c r="H9444">
        <v>1.1237200000000001</v>
      </c>
      <c r="I9444">
        <v>89.24</v>
      </c>
      <c r="J9444" s="384">
        <v>36321.5</v>
      </c>
    </row>
    <row r="9445" spans="1:10">
      <c r="A9445">
        <v>9437</v>
      </c>
      <c r="B9445" s="612">
        <v>44007.498611111114</v>
      </c>
      <c r="C9445" s="405" t="s">
        <v>97</v>
      </c>
      <c r="D9445" s="384">
        <v>2172</v>
      </c>
      <c r="E9445">
        <v>0.02</v>
      </c>
      <c r="F9445">
        <v>1.1199399999999999</v>
      </c>
      <c r="G9445" s="384">
        <v>0</v>
      </c>
      <c r="H9445">
        <v>0</v>
      </c>
    </row>
    <row r="9446" spans="1:10">
      <c r="A9446">
        <v>9438</v>
      </c>
      <c r="B9446" s="612">
        <v>44007.498611111114</v>
      </c>
      <c r="C9446" s="405" t="s">
        <v>2110</v>
      </c>
      <c r="D9446" s="384">
        <v>2172</v>
      </c>
      <c r="E9446">
        <v>0.02</v>
      </c>
      <c r="F9446">
        <v>1.1199399999999999</v>
      </c>
      <c r="G9446" s="384">
        <v>0</v>
      </c>
      <c r="H9446">
        <v>1.11894</v>
      </c>
    </row>
    <row r="9447" spans="1:10">
      <c r="A9447">
        <v>9441</v>
      </c>
      <c r="B9447" s="612">
        <v>44007.543749999997</v>
      </c>
      <c r="C9447" s="405" t="s">
        <v>2110</v>
      </c>
      <c r="D9447" s="384">
        <v>2172</v>
      </c>
      <c r="E9447">
        <v>0.02</v>
      </c>
      <c r="F9447">
        <v>1.1199399999999999</v>
      </c>
      <c r="G9447" s="384">
        <v>0</v>
      </c>
      <c r="H9447">
        <v>1.11975</v>
      </c>
    </row>
    <row r="9448" spans="1:10">
      <c r="A9448">
        <v>9445</v>
      </c>
      <c r="B9448" s="612">
        <v>44008.364583333336</v>
      </c>
      <c r="C9448" s="405" t="s">
        <v>2110</v>
      </c>
      <c r="D9448" s="384">
        <v>2172</v>
      </c>
      <c r="E9448">
        <v>0.02</v>
      </c>
      <c r="F9448">
        <v>1.1199399999999999</v>
      </c>
      <c r="G9448" s="384">
        <v>0</v>
      </c>
      <c r="H9448">
        <v>1.1207800000000001</v>
      </c>
    </row>
    <row r="9449" spans="1:10">
      <c r="A9449">
        <v>9458</v>
      </c>
      <c r="B9449" s="612">
        <v>44008.584722222222</v>
      </c>
      <c r="C9449" s="405" t="s">
        <v>2054</v>
      </c>
      <c r="D9449" s="384">
        <v>2172</v>
      </c>
      <c r="E9449">
        <v>0.02</v>
      </c>
      <c r="F9449">
        <v>1.1207800000000001</v>
      </c>
      <c r="G9449" s="384">
        <v>0</v>
      </c>
      <c r="H9449">
        <v>1.1207800000000001</v>
      </c>
      <c r="I9449">
        <v>-1.66</v>
      </c>
      <c r="J9449" s="384">
        <v>36319.839999999997</v>
      </c>
    </row>
    <row r="9450" spans="1:10">
      <c r="A9450">
        <v>9439</v>
      </c>
      <c r="B9450" s="612">
        <v>44007.543749999997</v>
      </c>
      <c r="C9450" s="405" t="s">
        <v>97</v>
      </c>
      <c r="D9450" s="384">
        <v>2173</v>
      </c>
      <c r="E9450">
        <v>0.02</v>
      </c>
      <c r="F9450">
        <v>1.12155</v>
      </c>
      <c r="G9450" s="384">
        <v>0</v>
      </c>
      <c r="H9450">
        <v>0</v>
      </c>
    </row>
    <row r="9451" spans="1:10">
      <c r="A9451">
        <v>9440</v>
      </c>
      <c r="B9451" s="612">
        <v>44007.543749999997</v>
      </c>
      <c r="C9451" s="405" t="s">
        <v>2110</v>
      </c>
      <c r="D9451" s="384">
        <v>2173</v>
      </c>
      <c r="E9451">
        <v>0.02</v>
      </c>
      <c r="F9451">
        <v>1.12155</v>
      </c>
      <c r="G9451" s="384">
        <v>0</v>
      </c>
      <c r="H9451">
        <v>1.11975</v>
      </c>
    </row>
    <row r="9452" spans="1:10">
      <c r="A9452">
        <v>9444</v>
      </c>
      <c r="B9452" s="612">
        <v>44008.364583333336</v>
      </c>
      <c r="C9452" s="405" t="s">
        <v>2110</v>
      </c>
      <c r="D9452" s="384">
        <v>2173</v>
      </c>
      <c r="E9452">
        <v>0.02</v>
      </c>
      <c r="F9452">
        <v>1.12155</v>
      </c>
      <c r="G9452" s="384">
        <v>0</v>
      </c>
      <c r="H9452">
        <v>1.1207800000000001</v>
      </c>
    </row>
    <row r="9453" spans="1:10">
      <c r="A9453">
        <v>9459</v>
      </c>
      <c r="B9453" s="612">
        <v>44008.584722222222</v>
      </c>
      <c r="C9453" s="405" t="s">
        <v>2054</v>
      </c>
      <c r="D9453" s="384">
        <v>2173</v>
      </c>
      <c r="E9453">
        <v>0.02</v>
      </c>
      <c r="F9453">
        <v>1.1207800000000001</v>
      </c>
      <c r="G9453" s="384">
        <v>0</v>
      </c>
      <c r="H9453">
        <v>1.1207800000000001</v>
      </c>
      <c r="I9453">
        <v>1.56</v>
      </c>
      <c r="J9453" s="384">
        <v>36321.4</v>
      </c>
    </row>
    <row r="9454" spans="1:10">
      <c r="A9454">
        <v>9442</v>
      </c>
      <c r="B9454" s="612">
        <v>44008.364583333336</v>
      </c>
      <c r="C9454" s="405" t="s">
        <v>97</v>
      </c>
      <c r="D9454" s="384">
        <v>2174</v>
      </c>
      <c r="E9454">
        <v>0.03</v>
      </c>
      <c r="F9454">
        <v>1.1231500000000001</v>
      </c>
      <c r="G9454" s="384">
        <v>0</v>
      </c>
      <c r="H9454">
        <v>0</v>
      </c>
    </row>
    <row r="9455" spans="1:10">
      <c r="A9455">
        <v>9443</v>
      </c>
      <c r="B9455" s="612">
        <v>44008.364583333336</v>
      </c>
      <c r="C9455" s="405" t="s">
        <v>2110</v>
      </c>
      <c r="D9455" s="384">
        <v>2174</v>
      </c>
      <c r="E9455">
        <v>0.03</v>
      </c>
      <c r="F9455">
        <v>1.1231500000000001</v>
      </c>
      <c r="G9455" s="384">
        <v>0</v>
      </c>
      <c r="H9455">
        <v>1.1207800000000001</v>
      </c>
    </row>
    <row r="9456" spans="1:10">
      <c r="A9456">
        <v>9460</v>
      </c>
      <c r="B9456" s="612">
        <v>44008.584722222222</v>
      </c>
      <c r="C9456" s="405" t="s">
        <v>2054</v>
      </c>
      <c r="D9456" s="384">
        <v>2174</v>
      </c>
      <c r="E9456">
        <v>0.03</v>
      </c>
      <c r="F9456">
        <v>1.1207800000000001</v>
      </c>
      <c r="G9456" s="384">
        <v>0</v>
      </c>
      <c r="H9456">
        <v>1.1207800000000001</v>
      </c>
      <c r="I9456">
        <v>7.11</v>
      </c>
      <c r="J9456" s="384">
        <v>36328.51</v>
      </c>
    </row>
    <row r="9457" spans="1:10">
      <c r="A9457">
        <v>9453</v>
      </c>
      <c r="B9457" s="612">
        <v>44008.377083333333</v>
      </c>
      <c r="C9457" s="405" t="s">
        <v>96</v>
      </c>
      <c r="D9457" s="384">
        <v>2175</v>
      </c>
      <c r="E9457">
        <v>0.02</v>
      </c>
      <c r="F9457">
        <v>1.1236699999999999</v>
      </c>
      <c r="G9457" s="384">
        <v>0</v>
      </c>
      <c r="H9457">
        <v>0</v>
      </c>
    </row>
    <row r="9458" spans="1:10">
      <c r="A9458">
        <v>9454</v>
      </c>
      <c r="B9458" s="612">
        <v>44008.377083333333</v>
      </c>
      <c r="C9458" s="405" t="s">
        <v>2110</v>
      </c>
      <c r="D9458" s="384">
        <v>2175</v>
      </c>
      <c r="E9458">
        <v>0.02</v>
      </c>
      <c r="F9458">
        <v>1.1236699999999999</v>
      </c>
      <c r="G9458" s="384">
        <v>0</v>
      </c>
      <c r="H9458">
        <v>1.1246700000000001</v>
      </c>
    </row>
    <row r="9459" spans="1:10">
      <c r="A9459">
        <v>9457</v>
      </c>
      <c r="B9459" s="612">
        <v>44008.412499999999</v>
      </c>
      <c r="C9459" s="405" t="s">
        <v>2110</v>
      </c>
      <c r="D9459" s="384">
        <v>2175</v>
      </c>
      <c r="E9459">
        <v>0.02</v>
      </c>
      <c r="F9459">
        <v>1.1236699999999999</v>
      </c>
      <c r="G9459" s="384">
        <v>0</v>
      </c>
      <c r="H9459">
        <v>1.1238699999999999</v>
      </c>
    </row>
    <row r="9460" spans="1:10">
      <c r="A9460">
        <v>9464</v>
      </c>
      <c r="B9460" s="612">
        <v>44008.584722222222</v>
      </c>
      <c r="C9460" s="405" t="s">
        <v>2110</v>
      </c>
      <c r="D9460" s="384">
        <v>2175</v>
      </c>
      <c r="E9460">
        <v>0.02</v>
      </c>
      <c r="F9460">
        <v>1.1236699999999999</v>
      </c>
      <c r="G9460" s="384">
        <v>0</v>
      </c>
      <c r="H9460">
        <v>1.12283</v>
      </c>
    </row>
    <row r="9461" spans="1:10">
      <c r="A9461">
        <v>9470</v>
      </c>
      <c r="B9461" s="612">
        <v>44008.703472222223</v>
      </c>
      <c r="C9461" s="405" t="s">
        <v>2054</v>
      </c>
      <c r="D9461" s="384">
        <v>2175</v>
      </c>
      <c r="E9461">
        <v>0.02</v>
      </c>
      <c r="F9461">
        <v>1.12283</v>
      </c>
      <c r="G9461" s="384">
        <v>0</v>
      </c>
      <c r="H9461">
        <v>1.12283</v>
      </c>
      <c r="I9461">
        <v>-1.68</v>
      </c>
      <c r="J9461" s="384">
        <v>36326.83</v>
      </c>
    </row>
    <row r="9462" spans="1:10">
      <c r="A9462">
        <v>9455</v>
      </c>
      <c r="B9462" s="612">
        <v>44008.412499999999</v>
      </c>
      <c r="C9462" s="405" t="s">
        <v>96</v>
      </c>
      <c r="D9462" s="384">
        <v>2176</v>
      </c>
      <c r="E9462">
        <v>0.02</v>
      </c>
      <c r="F9462">
        <v>1.1220600000000001</v>
      </c>
      <c r="G9462" s="384">
        <v>0</v>
      </c>
      <c r="H9462">
        <v>0</v>
      </c>
    </row>
    <row r="9463" spans="1:10">
      <c r="A9463">
        <v>9456</v>
      </c>
      <c r="B9463" s="612">
        <v>44008.412499999999</v>
      </c>
      <c r="C9463" s="405" t="s">
        <v>2110</v>
      </c>
      <c r="D9463" s="384">
        <v>2176</v>
      </c>
      <c r="E9463">
        <v>0.02</v>
      </c>
      <c r="F9463">
        <v>1.1220600000000001</v>
      </c>
      <c r="G9463" s="384">
        <v>0</v>
      </c>
      <c r="H9463">
        <v>1.1238699999999999</v>
      </c>
    </row>
    <row r="9464" spans="1:10">
      <c r="A9464">
        <v>9463</v>
      </c>
      <c r="B9464" s="612">
        <v>44008.584722222222</v>
      </c>
      <c r="C9464" s="405" t="s">
        <v>2110</v>
      </c>
      <c r="D9464" s="384">
        <v>2176</v>
      </c>
      <c r="E9464">
        <v>0.02</v>
      </c>
      <c r="F9464">
        <v>1.1220600000000001</v>
      </c>
      <c r="G9464" s="384">
        <v>0</v>
      </c>
      <c r="H9464">
        <v>1.12283</v>
      </c>
    </row>
    <row r="9465" spans="1:10">
      <c r="A9465">
        <v>9471</v>
      </c>
      <c r="B9465" s="612">
        <v>44008.703472222223</v>
      </c>
      <c r="C9465" s="405" t="s">
        <v>2054</v>
      </c>
      <c r="D9465" s="384">
        <v>2176</v>
      </c>
      <c r="E9465">
        <v>0.02</v>
      </c>
      <c r="F9465">
        <v>1.12283</v>
      </c>
      <c r="G9465" s="384">
        <v>0</v>
      </c>
      <c r="H9465">
        <v>1.12283</v>
      </c>
      <c r="I9465">
        <v>1.54</v>
      </c>
      <c r="J9465" s="384">
        <v>36328.370000000003</v>
      </c>
    </row>
    <row r="9466" spans="1:10">
      <c r="A9466">
        <v>9461</v>
      </c>
      <c r="B9466" s="612">
        <v>44008.584722222222</v>
      </c>
      <c r="C9466" s="405" t="s">
        <v>96</v>
      </c>
      <c r="D9466" s="384">
        <v>2177</v>
      </c>
      <c r="E9466">
        <v>0.03</v>
      </c>
      <c r="F9466">
        <v>1.12046</v>
      </c>
      <c r="G9466" s="384">
        <v>0</v>
      </c>
      <c r="H9466">
        <v>0</v>
      </c>
    </row>
    <row r="9467" spans="1:10">
      <c r="A9467">
        <v>9462</v>
      </c>
      <c r="B9467" s="612">
        <v>44008.584722222222</v>
      </c>
      <c r="C9467" s="405" t="s">
        <v>2110</v>
      </c>
      <c r="D9467" s="384">
        <v>2177</v>
      </c>
      <c r="E9467">
        <v>0.03</v>
      </c>
      <c r="F9467">
        <v>1.12046</v>
      </c>
      <c r="G9467" s="384">
        <v>0</v>
      </c>
      <c r="H9467">
        <v>1.12283</v>
      </c>
    </row>
    <row r="9468" spans="1:10">
      <c r="A9468">
        <v>9472</v>
      </c>
      <c r="B9468" s="612">
        <v>44008.703472222223</v>
      </c>
      <c r="C9468" s="405" t="s">
        <v>2054</v>
      </c>
      <c r="D9468" s="384">
        <v>2177</v>
      </c>
      <c r="E9468">
        <v>0.03</v>
      </c>
      <c r="F9468">
        <v>1.12283</v>
      </c>
      <c r="G9468" s="384">
        <v>0</v>
      </c>
      <c r="H9468">
        <v>1.12283</v>
      </c>
      <c r="I9468">
        <v>7.11</v>
      </c>
      <c r="J9468" s="384">
        <v>36335.480000000003</v>
      </c>
    </row>
    <row r="9469" spans="1:10">
      <c r="A9469">
        <v>9465</v>
      </c>
      <c r="B9469" s="612">
        <v>44008.590277777781</v>
      </c>
      <c r="C9469" s="405" t="s">
        <v>97</v>
      </c>
      <c r="D9469" s="384">
        <v>2178</v>
      </c>
      <c r="E9469">
        <v>0.02</v>
      </c>
      <c r="F9469">
        <v>1.1205700000000001</v>
      </c>
      <c r="G9469" s="384">
        <v>0</v>
      </c>
      <c r="H9469">
        <v>0</v>
      </c>
    </row>
    <row r="9470" spans="1:10">
      <c r="A9470">
        <v>9466</v>
      </c>
      <c r="B9470" s="612">
        <v>44008.590277777781</v>
      </c>
      <c r="C9470" s="405" t="s">
        <v>2110</v>
      </c>
      <c r="D9470" s="384">
        <v>2178</v>
      </c>
      <c r="E9470">
        <v>0.02</v>
      </c>
      <c r="F9470">
        <v>1.1205700000000001</v>
      </c>
      <c r="G9470" s="384">
        <v>0</v>
      </c>
      <c r="H9470">
        <v>1.11957</v>
      </c>
    </row>
    <row r="9471" spans="1:10">
      <c r="A9471">
        <v>9469</v>
      </c>
      <c r="B9471" s="612">
        <v>44008.6875</v>
      </c>
      <c r="C9471" s="405" t="s">
        <v>2110</v>
      </c>
      <c r="D9471" s="384">
        <v>2178</v>
      </c>
      <c r="E9471">
        <v>0.02</v>
      </c>
      <c r="F9471">
        <v>1.1205700000000001</v>
      </c>
      <c r="G9471" s="384">
        <v>0</v>
      </c>
      <c r="H9471">
        <v>1.12043</v>
      </c>
    </row>
    <row r="9472" spans="1:10">
      <c r="A9472">
        <v>9479</v>
      </c>
      <c r="B9472" s="612">
        <v>44011.101388888892</v>
      </c>
      <c r="C9472" s="405" t="s">
        <v>2110</v>
      </c>
      <c r="D9472" s="384">
        <v>2178</v>
      </c>
      <c r="E9472">
        <v>0.02</v>
      </c>
      <c r="F9472">
        <v>1.1205700000000001</v>
      </c>
      <c r="G9472" s="384">
        <v>0</v>
      </c>
      <c r="H9472">
        <v>1.12148</v>
      </c>
    </row>
    <row r="9473" spans="1:10">
      <c r="A9473">
        <v>9484</v>
      </c>
      <c r="B9473" s="612">
        <v>44011.234722222223</v>
      </c>
      <c r="C9473" s="405" t="s">
        <v>2110</v>
      </c>
      <c r="D9473" s="384">
        <v>2178</v>
      </c>
      <c r="E9473">
        <v>0.02</v>
      </c>
      <c r="F9473">
        <v>1.1205700000000001</v>
      </c>
      <c r="G9473" s="384">
        <v>0</v>
      </c>
      <c r="H9473">
        <v>1.1227799999999999</v>
      </c>
    </row>
    <row r="9474" spans="1:10">
      <c r="A9474">
        <v>9497</v>
      </c>
      <c r="B9474" s="612">
        <v>44011.422222222223</v>
      </c>
      <c r="C9474" s="405" t="s">
        <v>2110</v>
      </c>
      <c r="D9474" s="384">
        <v>2178</v>
      </c>
      <c r="E9474">
        <v>0.02</v>
      </c>
      <c r="F9474">
        <v>1.1205700000000001</v>
      </c>
      <c r="G9474" s="384">
        <v>0</v>
      </c>
      <c r="H9474">
        <v>1.1241300000000001</v>
      </c>
    </row>
    <row r="9475" spans="1:10">
      <c r="A9475">
        <v>9510</v>
      </c>
      <c r="B9475" s="612">
        <v>44011.600694444445</v>
      </c>
      <c r="C9475" s="405" t="s">
        <v>2054</v>
      </c>
      <c r="D9475" s="384">
        <v>2178</v>
      </c>
      <c r="E9475">
        <v>0.02</v>
      </c>
      <c r="F9475">
        <v>1.1241300000000001</v>
      </c>
      <c r="G9475" s="384">
        <v>0</v>
      </c>
      <c r="H9475">
        <v>1.1241300000000001</v>
      </c>
      <c r="I9475">
        <v>-7.1</v>
      </c>
      <c r="J9475" s="384">
        <v>36336.300000000003</v>
      </c>
    </row>
    <row r="9476" spans="1:10">
      <c r="A9476">
        <v>9467</v>
      </c>
      <c r="B9476" s="612">
        <v>44008.6875</v>
      </c>
      <c r="C9476" s="405" t="s">
        <v>97</v>
      </c>
      <c r="D9476" s="384">
        <v>2179</v>
      </c>
      <c r="E9476">
        <v>0.02</v>
      </c>
      <c r="F9476">
        <v>1.1222799999999999</v>
      </c>
      <c r="G9476" s="384">
        <v>0</v>
      </c>
      <c r="H9476">
        <v>0</v>
      </c>
    </row>
    <row r="9477" spans="1:10">
      <c r="A9477">
        <v>9468</v>
      </c>
      <c r="B9477" s="612">
        <v>44008.6875</v>
      </c>
      <c r="C9477" s="405" t="s">
        <v>2110</v>
      </c>
      <c r="D9477" s="384">
        <v>2179</v>
      </c>
      <c r="E9477">
        <v>0.02</v>
      </c>
      <c r="F9477">
        <v>1.1222799999999999</v>
      </c>
      <c r="G9477" s="384">
        <v>0</v>
      </c>
      <c r="H9477">
        <v>1.12043</v>
      </c>
    </row>
    <row r="9478" spans="1:10">
      <c r="A9478">
        <v>9478</v>
      </c>
      <c r="B9478" s="612">
        <v>44011.101388888892</v>
      </c>
      <c r="C9478" s="405" t="s">
        <v>2110</v>
      </c>
      <c r="D9478" s="384">
        <v>2179</v>
      </c>
      <c r="E9478">
        <v>0.02</v>
      </c>
      <c r="F9478">
        <v>1.1222799999999999</v>
      </c>
      <c r="G9478" s="384">
        <v>0</v>
      </c>
      <c r="H9478">
        <v>1.12148</v>
      </c>
    </row>
    <row r="9479" spans="1:10">
      <c r="A9479">
        <v>9483</v>
      </c>
      <c r="B9479" s="612">
        <v>44011.234722222223</v>
      </c>
      <c r="C9479" s="405" t="s">
        <v>2110</v>
      </c>
      <c r="D9479" s="384">
        <v>2179</v>
      </c>
      <c r="E9479">
        <v>0.02</v>
      </c>
      <c r="F9479">
        <v>1.1222799999999999</v>
      </c>
      <c r="G9479" s="384">
        <v>0</v>
      </c>
      <c r="H9479">
        <v>1.1227799999999999</v>
      </c>
    </row>
    <row r="9480" spans="1:10">
      <c r="A9480">
        <v>9496</v>
      </c>
      <c r="B9480" s="612">
        <v>44011.422222222223</v>
      </c>
      <c r="C9480" s="405" t="s">
        <v>2110</v>
      </c>
      <c r="D9480" s="384">
        <v>2179</v>
      </c>
      <c r="E9480">
        <v>0.02</v>
      </c>
      <c r="F9480">
        <v>1.1222799999999999</v>
      </c>
      <c r="G9480" s="384">
        <v>0</v>
      </c>
      <c r="H9480">
        <v>1.1241300000000001</v>
      </c>
    </row>
    <row r="9481" spans="1:10">
      <c r="A9481">
        <v>9511</v>
      </c>
      <c r="B9481" s="612">
        <v>44011.600694444445</v>
      </c>
      <c r="C9481" s="405" t="s">
        <v>2054</v>
      </c>
      <c r="D9481" s="384">
        <v>2179</v>
      </c>
      <c r="E9481">
        <v>0.02</v>
      </c>
      <c r="F9481">
        <v>1.1241300000000001</v>
      </c>
      <c r="G9481" s="384">
        <v>0</v>
      </c>
      <c r="H9481">
        <v>1.1241300000000001</v>
      </c>
      <c r="I9481">
        <v>-3.68</v>
      </c>
      <c r="J9481" s="384">
        <v>36332.629999999997</v>
      </c>
    </row>
    <row r="9482" spans="1:10">
      <c r="A9482">
        <v>9473</v>
      </c>
      <c r="B9482" s="612">
        <v>44010.892361111109</v>
      </c>
      <c r="C9482" s="405" t="s">
        <v>96</v>
      </c>
      <c r="D9482" s="384">
        <v>2180</v>
      </c>
      <c r="E9482">
        <v>0.02</v>
      </c>
      <c r="F9482">
        <v>1.1222000000000001</v>
      </c>
      <c r="G9482" s="384">
        <v>0</v>
      </c>
      <c r="H9482">
        <v>0</v>
      </c>
    </row>
    <row r="9483" spans="1:10">
      <c r="A9483">
        <v>9474</v>
      </c>
      <c r="B9483" s="612">
        <v>44010.892361111109</v>
      </c>
      <c r="C9483" s="405" t="s">
        <v>2110</v>
      </c>
      <c r="D9483" s="384">
        <v>2180</v>
      </c>
      <c r="E9483">
        <v>0.02</v>
      </c>
      <c r="F9483">
        <v>1.1222000000000001</v>
      </c>
      <c r="G9483" s="384">
        <v>0</v>
      </c>
      <c r="H9483">
        <v>1.1232</v>
      </c>
    </row>
    <row r="9484" spans="1:10">
      <c r="A9484">
        <v>9475</v>
      </c>
      <c r="B9484" s="612">
        <v>44011.047222222223</v>
      </c>
      <c r="C9484" s="405" t="s">
        <v>2054</v>
      </c>
      <c r="D9484" s="384">
        <v>2180</v>
      </c>
      <c r="E9484">
        <v>0.02</v>
      </c>
      <c r="F9484">
        <v>1.1232</v>
      </c>
      <c r="G9484" s="384">
        <v>0</v>
      </c>
      <c r="H9484">
        <v>1.1232</v>
      </c>
      <c r="I9484">
        <v>1.92</v>
      </c>
      <c r="J9484" s="384">
        <v>36337.4</v>
      </c>
    </row>
    <row r="9485" spans="1:10">
      <c r="A9485">
        <v>9476</v>
      </c>
      <c r="B9485" s="612">
        <v>44011.101388888892</v>
      </c>
      <c r="C9485" s="405" t="s">
        <v>97</v>
      </c>
      <c r="D9485" s="384">
        <v>2181</v>
      </c>
      <c r="E9485">
        <v>0.03</v>
      </c>
      <c r="F9485">
        <v>1.1238900000000001</v>
      </c>
      <c r="G9485" s="384">
        <v>0</v>
      </c>
      <c r="H9485">
        <v>0</v>
      </c>
    </row>
    <row r="9486" spans="1:10">
      <c r="A9486">
        <v>9477</v>
      </c>
      <c r="B9486" s="612">
        <v>44011.101388888892</v>
      </c>
      <c r="C9486" s="405" t="s">
        <v>2110</v>
      </c>
      <c r="D9486" s="384">
        <v>2181</v>
      </c>
      <c r="E9486">
        <v>0.03</v>
      </c>
      <c r="F9486">
        <v>1.1238900000000001</v>
      </c>
      <c r="G9486" s="384">
        <v>0</v>
      </c>
      <c r="H9486">
        <v>1.12148</v>
      </c>
    </row>
    <row r="9487" spans="1:10">
      <c r="A9487">
        <v>9482</v>
      </c>
      <c r="B9487" s="612">
        <v>44011.234722222223</v>
      </c>
      <c r="C9487" s="405" t="s">
        <v>2110</v>
      </c>
      <c r="D9487" s="384">
        <v>2181</v>
      </c>
      <c r="E9487">
        <v>0.03</v>
      </c>
      <c r="F9487">
        <v>1.1238900000000001</v>
      </c>
      <c r="G9487" s="384">
        <v>0</v>
      </c>
      <c r="H9487">
        <v>1.1227799999999999</v>
      </c>
    </row>
    <row r="9488" spans="1:10">
      <c r="A9488">
        <v>9495</v>
      </c>
      <c r="B9488" s="612">
        <v>44011.422222222223</v>
      </c>
      <c r="C9488" s="405" t="s">
        <v>2110</v>
      </c>
      <c r="D9488" s="384">
        <v>2181</v>
      </c>
      <c r="E9488">
        <v>0.03</v>
      </c>
      <c r="F9488">
        <v>1.1238900000000001</v>
      </c>
      <c r="G9488" s="384">
        <v>0</v>
      </c>
      <c r="H9488">
        <v>1.1241300000000001</v>
      </c>
    </row>
    <row r="9489" spans="1:10">
      <c r="A9489">
        <v>9512</v>
      </c>
      <c r="B9489" s="612">
        <v>44011.600694444445</v>
      </c>
      <c r="C9489" s="405" t="s">
        <v>2054</v>
      </c>
      <c r="D9489" s="384">
        <v>2181</v>
      </c>
      <c r="E9489">
        <v>0.03</v>
      </c>
      <c r="F9489">
        <v>1.1241300000000001</v>
      </c>
      <c r="G9489" s="384">
        <v>0</v>
      </c>
      <c r="H9489">
        <v>1.1241300000000001</v>
      </c>
      <c r="I9489">
        <v>-0.72</v>
      </c>
      <c r="J9489" s="384">
        <v>36331.910000000003</v>
      </c>
    </row>
    <row r="9490" spans="1:10">
      <c r="A9490">
        <v>9480</v>
      </c>
      <c r="B9490" s="612">
        <v>44011.234722222223</v>
      </c>
      <c r="C9490" s="405" t="s">
        <v>97</v>
      </c>
      <c r="D9490" s="384">
        <v>2182</v>
      </c>
      <c r="E9490">
        <v>0.05</v>
      </c>
      <c r="F9490">
        <v>1.1255999999999999</v>
      </c>
      <c r="G9490" s="384">
        <v>0</v>
      </c>
      <c r="H9490">
        <v>0</v>
      </c>
    </row>
    <row r="9491" spans="1:10">
      <c r="A9491">
        <v>9481</v>
      </c>
      <c r="B9491" s="612">
        <v>44011.234722222223</v>
      </c>
      <c r="C9491" s="405" t="s">
        <v>2110</v>
      </c>
      <c r="D9491" s="384">
        <v>2182</v>
      </c>
      <c r="E9491">
        <v>0.05</v>
      </c>
      <c r="F9491">
        <v>1.1255999999999999</v>
      </c>
      <c r="G9491" s="384">
        <v>0</v>
      </c>
      <c r="H9491">
        <v>1.1227799999999999</v>
      </c>
    </row>
    <row r="9492" spans="1:10">
      <c r="A9492">
        <v>9494</v>
      </c>
      <c r="B9492" s="612">
        <v>44011.422222222223</v>
      </c>
      <c r="C9492" s="405" t="s">
        <v>2110</v>
      </c>
      <c r="D9492" s="384">
        <v>2182</v>
      </c>
      <c r="E9492">
        <v>0.05</v>
      </c>
      <c r="F9492">
        <v>1.1255999999999999</v>
      </c>
      <c r="G9492" s="384">
        <v>0</v>
      </c>
      <c r="H9492">
        <v>1.1241300000000001</v>
      </c>
    </row>
    <row r="9493" spans="1:10">
      <c r="A9493">
        <v>9513</v>
      </c>
      <c r="B9493" s="612">
        <v>44011.600694444445</v>
      </c>
      <c r="C9493" s="405" t="s">
        <v>2054</v>
      </c>
      <c r="D9493" s="384">
        <v>2182</v>
      </c>
      <c r="E9493">
        <v>0.05</v>
      </c>
      <c r="F9493">
        <v>1.1241300000000001</v>
      </c>
      <c r="G9493" s="384">
        <v>0</v>
      </c>
      <c r="H9493">
        <v>1.1241300000000001</v>
      </c>
      <c r="I9493">
        <v>7.35</v>
      </c>
      <c r="J9493" s="384">
        <v>36339.26</v>
      </c>
    </row>
    <row r="9494" spans="1:10">
      <c r="A9494">
        <v>9485</v>
      </c>
      <c r="B9494" s="612">
        <v>44011.280555555553</v>
      </c>
      <c r="C9494" s="405" t="s">
        <v>96</v>
      </c>
      <c r="D9494" s="384">
        <v>2183</v>
      </c>
      <c r="E9494">
        <v>0.02</v>
      </c>
      <c r="F9494">
        <v>1.12619</v>
      </c>
      <c r="G9494" s="384">
        <v>0</v>
      </c>
      <c r="H9494">
        <v>0</v>
      </c>
    </row>
    <row r="9495" spans="1:10">
      <c r="A9495">
        <v>9486</v>
      </c>
      <c r="B9495" s="612">
        <v>44011.280555555553</v>
      </c>
      <c r="C9495" s="405" t="s">
        <v>2110</v>
      </c>
      <c r="D9495" s="384">
        <v>2183</v>
      </c>
      <c r="E9495">
        <v>0.02</v>
      </c>
      <c r="F9495">
        <v>1.12619</v>
      </c>
      <c r="G9495" s="384">
        <v>0</v>
      </c>
      <c r="H9495">
        <v>1.1271899999999999</v>
      </c>
    </row>
    <row r="9496" spans="1:10">
      <c r="A9496">
        <v>9489</v>
      </c>
      <c r="B9496" s="612">
        <v>44011.326388888891</v>
      </c>
      <c r="C9496" s="405" t="s">
        <v>2110</v>
      </c>
      <c r="D9496" s="384">
        <v>2183</v>
      </c>
      <c r="E9496">
        <v>0.02</v>
      </c>
      <c r="F9496">
        <v>1.12619</v>
      </c>
      <c r="G9496" s="384">
        <v>0</v>
      </c>
      <c r="H9496">
        <v>1.12639</v>
      </c>
    </row>
    <row r="9497" spans="1:10">
      <c r="A9497">
        <v>9490</v>
      </c>
      <c r="B9497" s="612">
        <v>44011.40625</v>
      </c>
      <c r="C9497" s="405" t="s">
        <v>2054</v>
      </c>
      <c r="D9497" s="384">
        <v>2183</v>
      </c>
      <c r="E9497">
        <v>0.02</v>
      </c>
      <c r="F9497">
        <v>1.12639</v>
      </c>
      <c r="G9497" s="384">
        <v>0</v>
      </c>
      <c r="H9497">
        <v>1.12639</v>
      </c>
      <c r="I9497">
        <v>0.4</v>
      </c>
      <c r="J9497" s="384">
        <v>36337.800000000003</v>
      </c>
    </row>
    <row r="9498" spans="1:10">
      <c r="A9498">
        <v>9487</v>
      </c>
      <c r="B9498" s="612">
        <v>44011.326388888891</v>
      </c>
      <c r="C9498" s="405" t="s">
        <v>96</v>
      </c>
      <c r="D9498" s="384">
        <v>2184</v>
      </c>
      <c r="E9498">
        <v>0.02</v>
      </c>
      <c r="F9498">
        <v>1.12459</v>
      </c>
      <c r="G9498" s="384">
        <v>0</v>
      </c>
      <c r="H9498">
        <v>0</v>
      </c>
    </row>
    <row r="9499" spans="1:10">
      <c r="A9499">
        <v>9488</v>
      </c>
      <c r="B9499" s="612">
        <v>44011.326388888891</v>
      </c>
      <c r="C9499" s="405" t="s">
        <v>2110</v>
      </c>
      <c r="D9499" s="384">
        <v>2184</v>
      </c>
      <c r="E9499">
        <v>0.02</v>
      </c>
      <c r="F9499">
        <v>1.12459</v>
      </c>
      <c r="G9499" s="384">
        <v>0</v>
      </c>
      <c r="H9499">
        <v>1.12639</v>
      </c>
    </row>
    <row r="9500" spans="1:10">
      <c r="A9500">
        <v>9491</v>
      </c>
      <c r="B9500" s="612">
        <v>44011.40625</v>
      </c>
      <c r="C9500" s="405" t="s">
        <v>2054</v>
      </c>
      <c r="D9500" s="384">
        <v>2184</v>
      </c>
      <c r="E9500">
        <v>0.02</v>
      </c>
      <c r="F9500">
        <v>1.12639</v>
      </c>
      <c r="G9500" s="384">
        <v>0</v>
      </c>
      <c r="H9500">
        <v>1.12639</v>
      </c>
      <c r="I9500">
        <v>3.6</v>
      </c>
      <c r="J9500" s="384">
        <v>36341.4</v>
      </c>
    </row>
    <row r="9501" spans="1:10">
      <c r="A9501">
        <v>9492</v>
      </c>
      <c r="B9501" s="612">
        <v>44011.422222222223</v>
      </c>
      <c r="C9501" s="405" t="s">
        <v>97</v>
      </c>
      <c r="D9501" s="384">
        <v>2185</v>
      </c>
      <c r="E9501">
        <v>0.08</v>
      </c>
      <c r="F9501">
        <v>1.1274</v>
      </c>
      <c r="G9501" s="384">
        <v>0</v>
      </c>
      <c r="H9501">
        <v>0</v>
      </c>
    </row>
    <row r="9502" spans="1:10">
      <c r="A9502">
        <v>9493</v>
      </c>
      <c r="B9502" s="612">
        <v>44011.422222222223</v>
      </c>
      <c r="C9502" s="405" t="s">
        <v>2110</v>
      </c>
      <c r="D9502" s="384">
        <v>2185</v>
      </c>
      <c r="E9502">
        <v>0.08</v>
      </c>
      <c r="F9502">
        <v>1.1274</v>
      </c>
      <c r="G9502" s="384">
        <v>0</v>
      </c>
      <c r="H9502">
        <v>1.1241300000000001</v>
      </c>
    </row>
    <row r="9503" spans="1:10">
      <c r="A9503">
        <v>9514</v>
      </c>
      <c r="B9503" s="612">
        <v>44011.600694444445</v>
      </c>
      <c r="C9503" s="405" t="s">
        <v>2054</v>
      </c>
      <c r="D9503" s="384">
        <v>2185</v>
      </c>
      <c r="E9503">
        <v>0.08</v>
      </c>
      <c r="F9503">
        <v>1.1241300000000001</v>
      </c>
      <c r="G9503" s="384">
        <v>0</v>
      </c>
      <c r="H9503">
        <v>1.1241300000000001</v>
      </c>
      <c r="I9503">
        <v>26.16</v>
      </c>
      <c r="J9503" s="384">
        <v>36365.42</v>
      </c>
    </row>
    <row r="9504" spans="1:10">
      <c r="A9504">
        <v>9498</v>
      </c>
      <c r="B9504" s="612">
        <v>44011.444444444445</v>
      </c>
      <c r="C9504" s="405" t="s">
        <v>96</v>
      </c>
      <c r="D9504" s="384">
        <v>2186</v>
      </c>
      <c r="E9504">
        <v>0.02</v>
      </c>
      <c r="F9504">
        <v>1.1277600000000001</v>
      </c>
      <c r="G9504" s="384">
        <v>0</v>
      </c>
      <c r="H9504">
        <v>0</v>
      </c>
    </row>
    <row r="9505" spans="1:10">
      <c r="A9505">
        <v>9499</v>
      </c>
      <c r="B9505" s="612">
        <v>44011.444444444445</v>
      </c>
      <c r="C9505" s="405" t="s">
        <v>2110</v>
      </c>
      <c r="D9505" s="384">
        <v>2186</v>
      </c>
      <c r="E9505">
        <v>0.02</v>
      </c>
      <c r="F9505">
        <v>1.1277600000000001</v>
      </c>
      <c r="G9505" s="384">
        <v>0</v>
      </c>
      <c r="H9505">
        <v>1.12876</v>
      </c>
    </row>
    <row r="9506" spans="1:10">
      <c r="A9506">
        <v>9500</v>
      </c>
      <c r="B9506" s="612">
        <v>44011.455555555556</v>
      </c>
      <c r="C9506" s="405" t="s">
        <v>2054</v>
      </c>
      <c r="D9506" s="384">
        <v>2186</v>
      </c>
      <c r="E9506">
        <v>0.02</v>
      </c>
      <c r="F9506">
        <v>1.12876</v>
      </c>
      <c r="G9506" s="384">
        <v>0</v>
      </c>
      <c r="H9506">
        <v>1.12876</v>
      </c>
      <c r="I9506">
        <v>2</v>
      </c>
      <c r="J9506" s="384">
        <v>36343.4</v>
      </c>
    </row>
    <row r="9507" spans="1:10">
      <c r="A9507">
        <v>9501</v>
      </c>
      <c r="B9507" s="612">
        <v>44011.461111111108</v>
      </c>
      <c r="C9507" s="405" t="s">
        <v>96</v>
      </c>
      <c r="D9507" s="384">
        <v>2187</v>
      </c>
      <c r="E9507">
        <v>0.02</v>
      </c>
      <c r="F9507">
        <v>1.12836</v>
      </c>
      <c r="G9507" s="384">
        <v>0</v>
      </c>
      <c r="H9507">
        <v>0</v>
      </c>
    </row>
    <row r="9508" spans="1:10">
      <c r="A9508">
        <v>9502</v>
      </c>
      <c r="B9508" s="612">
        <v>44011.461111111108</v>
      </c>
      <c r="C9508" s="405" t="s">
        <v>2110</v>
      </c>
      <c r="D9508" s="384">
        <v>2187</v>
      </c>
      <c r="E9508">
        <v>0.02</v>
      </c>
      <c r="F9508">
        <v>1.12836</v>
      </c>
      <c r="G9508" s="384">
        <v>0</v>
      </c>
      <c r="H9508">
        <v>1.1293599999999999</v>
      </c>
    </row>
    <row r="9509" spans="1:10">
      <c r="A9509">
        <v>9505</v>
      </c>
      <c r="B9509" s="612">
        <v>44011.572222222225</v>
      </c>
      <c r="C9509" s="405" t="s">
        <v>2110</v>
      </c>
      <c r="D9509" s="384">
        <v>2187</v>
      </c>
      <c r="E9509">
        <v>0.02</v>
      </c>
      <c r="F9509">
        <v>1.12836</v>
      </c>
      <c r="G9509" s="384">
        <v>0</v>
      </c>
      <c r="H9509">
        <v>1.12856</v>
      </c>
    </row>
    <row r="9510" spans="1:10">
      <c r="A9510">
        <v>9509</v>
      </c>
      <c r="B9510" s="612">
        <v>44011.588888888888</v>
      </c>
      <c r="C9510" s="405" t="s">
        <v>2110</v>
      </c>
      <c r="D9510" s="384">
        <v>2187</v>
      </c>
      <c r="E9510">
        <v>0.02</v>
      </c>
      <c r="F9510">
        <v>1.12836</v>
      </c>
      <c r="G9510" s="384">
        <v>0</v>
      </c>
      <c r="H9510">
        <v>1.1275299999999999</v>
      </c>
    </row>
    <row r="9511" spans="1:10">
      <c r="A9511">
        <v>9519</v>
      </c>
      <c r="B9511" s="612">
        <v>44011.609027777777</v>
      </c>
      <c r="C9511" s="405" t="s">
        <v>2110</v>
      </c>
      <c r="D9511" s="384">
        <v>2187</v>
      </c>
      <c r="E9511">
        <v>0.02</v>
      </c>
      <c r="F9511">
        <v>1.12836</v>
      </c>
      <c r="G9511" s="384">
        <v>0</v>
      </c>
      <c r="H9511">
        <v>1.1262300000000001</v>
      </c>
    </row>
    <row r="9512" spans="1:10">
      <c r="A9512">
        <v>9535</v>
      </c>
      <c r="B9512" s="612">
        <v>44012.255555555559</v>
      </c>
      <c r="C9512" s="405" t="s">
        <v>2110</v>
      </c>
      <c r="D9512" s="384">
        <v>2187</v>
      </c>
      <c r="E9512">
        <v>0.02</v>
      </c>
      <c r="F9512">
        <v>1.12836</v>
      </c>
      <c r="G9512" s="384">
        <v>0</v>
      </c>
      <c r="H9512">
        <v>1.1248800000000001</v>
      </c>
    </row>
    <row r="9513" spans="1:10">
      <c r="A9513">
        <v>9547</v>
      </c>
      <c r="B9513" s="612">
        <v>44012.498611111114</v>
      </c>
      <c r="C9513" s="405" t="s">
        <v>2110</v>
      </c>
      <c r="D9513" s="384">
        <v>2187</v>
      </c>
      <c r="E9513">
        <v>0.02</v>
      </c>
      <c r="F9513">
        <v>1.12836</v>
      </c>
      <c r="G9513" s="384">
        <v>0</v>
      </c>
      <c r="H9513">
        <v>1.1233</v>
      </c>
    </row>
    <row r="9514" spans="1:10">
      <c r="A9514">
        <v>9563</v>
      </c>
      <c r="B9514" s="612">
        <v>44012.624305555553</v>
      </c>
      <c r="C9514" s="405" t="s">
        <v>2054</v>
      </c>
      <c r="D9514" s="384">
        <v>2187</v>
      </c>
      <c r="E9514">
        <v>0.02</v>
      </c>
      <c r="F9514">
        <v>1.1233</v>
      </c>
      <c r="G9514" s="384">
        <v>0</v>
      </c>
      <c r="H9514">
        <v>1.1233</v>
      </c>
      <c r="I9514">
        <v>-10.199999999999999</v>
      </c>
      <c r="J9514" s="384">
        <v>36372.230000000003</v>
      </c>
    </row>
    <row r="9515" spans="1:10">
      <c r="A9515">
        <v>9503</v>
      </c>
      <c r="B9515" s="612">
        <v>44011.572222222225</v>
      </c>
      <c r="C9515" s="405" t="s">
        <v>96</v>
      </c>
      <c r="D9515" s="384">
        <v>2188</v>
      </c>
      <c r="E9515">
        <v>0.02</v>
      </c>
      <c r="F9515">
        <v>1.12676</v>
      </c>
      <c r="G9515" s="384">
        <v>0</v>
      </c>
      <c r="H9515">
        <v>0</v>
      </c>
    </row>
    <row r="9516" spans="1:10">
      <c r="A9516">
        <v>9504</v>
      </c>
      <c r="B9516" s="612">
        <v>44011.572222222225</v>
      </c>
      <c r="C9516" s="405" t="s">
        <v>2110</v>
      </c>
      <c r="D9516" s="384">
        <v>2188</v>
      </c>
      <c r="E9516">
        <v>0.02</v>
      </c>
      <c r="F9516">
        <v>1.12676</v>
      </c>
      <c r="G9516" s="384">
        <v>0</v>
      </c>
      <c r="H9516">
        <v>1.12856</v>
      </c>
    </row>
    <row r="9517" spans="1:10">
      <c r="A9517">
        <v>9508</v>
      </c>
      <c r="B9517" s="612">
        <v>44011.588888888888</v>
      </c>
      <c r="C9517" s="405" t="s">
        <v>2110</v>
      </c>
      <c r="D9517" s="384">
        <v>2188</v>
      </c>
      <c r="E9517">
        <v>0.02</v>
      </c>
      <c r="F9517">
        <v>1.12676</v>
      </c>
      <c r="G9517" s="384">
        <v>0</v>
      </c>
      <c r="H9517">
        <v>1.1275299999999999</v>
      </c>
    </row>
    <row r="9518" spans="1:10">
      <c r="A9518">
        <v>9518</v>
      </c>
      <c r="B9518" s="612">
        <v>44011.609027777777</v>
      </c>
      <c r="C9518" s="405" t="s">
        <v>2110</v>
      </c>
      <c r="D9518" s="384">
        <v>2188</v>
      </c>
      <c r="E9518">
        <v>0.02</v>
      </c>
      <c r="F9518">
        <v>1.12676</v>
      </c>
      <c r="G9518" s="384">
        <v>0</v>
      </c>
      <c r="H9518">
        <v>1.1262300000000001</v>
      </c>
    </row>
    <row r="9519" spans="1:10">
      <c r="A9519">
        <v>9534</v>
      </c>
      <c r="B9519" s="612">
        <v>44012.255555555559</v>
      </c>
      <c r="C9519" s="405" t="s">
        <v>2110</v>
      </c>
      <c r="D9519" s="384">
        <v>2188</v>
      </c>
      <c r="E9519">
        <v>0.02</v>
      </c>
      <c r="F9519">
        <v>1.12676</v>
      </c>
      <c r="G9519" s="384">
        <v>0</v>
      </c>
      <c r="H9519">
        <v>1.1248800000000001</v>
      </c>
    </row>
    <row r="9520" spans="1:10">
      <c r="A9520">
        <v>9546</v>
      </c>
      <c r="B9520" s="612">
        <v>44012.498611111114</v>
      </c>
      <c r="C9520" s="405" t="s">
        <v>2110</v>
      </c>
      <c r="D9520" s="384">
        <v>2188</v>
      </c>
      <c r="E9520">
        <v>0.02</v>
      </c>
      <c r="F9520">
        <v>1.12676</v>
      </c>
      <c r="G9520" s="384">
        <v>0</v>
      </c>
      <c r="H9520">
        <v>1.1233</v>
      </c>
    </row>
    <row r="9521" spans="1:10">
      <c r="A9521">
        <v>9564</v>
      </c>
      <c r="B9521" s="612">
        <v>44012.624305555553</v>
      </c>
      <c r="C9521" s="405" t="s">
        <v>2054</v>
      </c>
      <c r="D9521" s="384">
        <v>2188</v>
      </c>
      <c r="E9521">
        <v>0.02</v>
      </c>
      <c r="F9521">
        <v>1.1233</v>
      </c>
      <c r="G9521" s="384">
        <v>0</v>
      </c>
      <c r="H9521">
        <v>1.1233</v>
      </c>
      <c r="I9521">
        <v>-7</v>
      </c>
      <c r="J9521" s="384">
        <v>36365.230000000003</v>
      </c>
    </row>
    <row r="9522" spans="1:10">
      <c r="A9522">
        <v>9506</v>
      </c>
      <c r="B9522" s="612">
        <v>44011.588888888888</v>
      </c>
      <c r="C9522" s="405" t="s">
        <v>96</v>
      </c>
      <c r="D9522" s="384">
        <v>2189</v>
      </c>
      <c r="E9522">
        <v>0.03</v>
      </c>
      <c r="F9522">
        <v>1.1251500000000001</v>
      </c>
      <c r="G9522" s="384">
        <v>0</v>
      </c>
      <c r="H9522">
        <v>0</v>
      </c>
    </row>
    <row r="9523" spans="1:10">
      <c r="A9523">
        <v>9507</v>
      </c>
      <c r="B9523" s="612">
        <v>44011.588888888888</v>
      </c>
      <c r="C9523" s="405" t="s">
        <v>2110</v>
      </c>
      <c r="D9523" s="384">
        <v>2189</v>
      </c>
      <c r="E9523">
        <v>0.03</v>
      </c>
      <c r="F9523">
        <v>1.1251500000000001</v>
      </c>
      <c r="G9523" s="384">
        <v>0</v>
      </c>
      <c r="H9523">
        <v>1.1275299999999999</v>
      </c>
    </row>
    <row r="9524" spans="1:10">
      <c r="A9524">
        <v>9517</v>
      </c>
      <c r="B9524" s="612">
        <v>44011.609027777777</v>
      </c>
      <c r="C9524" s="405" t="s">
        <v>2110</v>
      </c>
      <c r="D9524" s="384">
        <v>2189</v>
      </c>
      <c r="E9524">
        <v>0.03</v>
      </c>
      <c r="F9524">
        <v>1.1251500000000001</v>
      </c>
      <c r="G9524" s="384">
        <v>0</v>
      </c>
      <c r="H9524">
        <v>1.1262300000000001</v>
      </c>
    </row>
    <row r="9525" spans="1:10">
      <c r="A9525">
        <v>9533</v>
      </c>
      <c r="B9525" s="612">
        <v>44012.255555555559</v>
      </c>
      <c r="C9525" s="405" t="s">
        <v>2110</v>
      </c>
      <c r="D9525" s="384">
        <v>2189</v>
      </c>
      <c r="E9525">
        <v>0.03</v>
      </c>
      <c r="F9525">
        <v>1.1251500000000001</v>
      </c>
      <c r="G9525" s="384">
        <v>0</v>
      </c>
      <c r="H9525">
        <v>1.1248800000000001</v>
      </c>
    </row>
    <row r="9526" spans="1:10">
      <c r="A9526">
        <v>9545</v>
      </c>
      <c r="B9526" s="612">
        <v>44012.498611111114</v>
      </c>
      <c r="C9526" s="405" t="s">
        <v>2110</v>
      </c>
      <c r="D9526" s="384">
        <v>2189</v>
      </c>
      <c r="E9526">
        <v>0.03</v>
      </c>
      <c r="F9526">
        <v>1.1251500000000001</v>
      </c>
      <c r="G9526" s="384">
        <v>0</v>
      </c>
      <c r="H9526">
        <v>1.1233</v>
      </c>
    </row>
    <row r="9527" spans="1:10">
      <c r="A9527">
        <v>9565</v>
      </c>
      <c r="B9527" s="612">
        <v>44012.624305555553</v>
      </c>
      <c r="C9527" s="405" t="s">
        <v>2054</v>
      </c>
      <c r="D9527" s="384">
        <v>2189</v>
      </c>
      <c r="E9527">
        <v>0.03</v>
      </c>
      <c r="F9527">
        <v>1.1233</v>
      </c>
      <c r="G9527" s="384">
        <v>0</v>
      </c>
      <c r="H9527">
        <v>1.1233</v>
      </c>
      <c r="I9527">
        <v>-5.67</v>
      </c>
      <c r="J9527" s="384">
        <v>36359.56</v>
      </c>
    </row>
    <row r="9528" spans="1:10">
      <c r="A9528">
        <v>9515</v>
      </c>
      <c r="B9528" s="612">
        <v>44011.609027777777</v>
      </c>
      <c r="C9528" s="405" t="s">
        <v>96</v>
      </c>
      <c r="D9528" s="384">
        <v>2190</v>
      </c>
      <c r="E9528">
        <v>0.05</v>
      </c>
      <c r="F9528">
        <v>1.12341</v>
      </c>
      <c r="G9528" s="384">
        <v>0</v>
      </c>
      <c r="H9528">
        <v>0</v>
      </c>
    </row>
    <row r="9529" spans="1:10">
      <c r="A9529">
        <v>9516</v>
      </c>
      <c r="B9529" s="612">
        <v>44011.609027777777</v>
      </c>
      <c r="C9529" s="405" t="s">
        <v>2110</v>
      </c>
      <c r="D9529" s="384">
        <v>2190</v>
      </c>
      <c r="E9529">
        <v>0.05</v>
      </c>
      <c r="F9529">
        <v>1.12341</v>
      </c>
      <c r="G9529" s="384">
        <v>0</v>
      </c>
      <c r="H9529">
        <v>1.1262300000000001</v>
      </c>
    </row>
    <row r="9530" spans="1:10">
      <c r="A9530">
        <v>9532</v>
      </c>
      <c r="B9530" s="612">
        <v>44012.255555555559</v>
      </c>
      <c r="C9530" s="405" t="s">
        <v>2110</v>
      </c>
      <c r="D9530" s="384">
        <v>2190</v>
      </c>
      <c r="E9530">
        <v>0.05</v>
      </c>
      <c r="F9530">
        <v>1.12341</v>
      </c>
      <c r="G9530" s="384">
        <v>0</v>
      </c>
      <c r="H9530">
        <v>1.1248800000000001</v>
      </c>
    </row>
    <row r="9531" spans="1:10">
      <c r="A9531">
        <v>9544</v>
      </c>
      <c r="B9531" s="612">
        <v>44012.498611111114</v>
      </c>
      <c r="C9531" s="405" t="s">
        <v>2110</v>
      </c>
      <c r="D9531" s="384">
        <v>2190</v>
      </c>
      <c r="E9531">
        <v>0.05</v>
      </c>
      <c r="F9531">
        <v>1.12341</v>
      </c>
      <c r="G9531" s="384">
        <v>0</v>
      </c>
      <c r="H9531">
        <v>1.1233</v>
      </c>
    </row>
    <row r="9532" spans="1:10">
      <c r="A9532">
        <v>9566</v>
      </c>
      <c r="B9532" s="612">
        <v>44012.624305555553</v>
      </c>
      <c r="C9532" s="405" t="s">
        <v>2054</v>
      </c>
      <c r="D9532" s="384">
        <v>2190</v>
      </c>
      <c r="E9532">
        <v>0.05</v>
      </c>
      <c r="F9532">
        <v>1.1233</v>
      </c>
      <c r="G9532" s="384">
        <v>0</v>
      </c>
      <c r="H9532">
        <v>1.1233</v>
      </c>
      <c r="I9532">
        <v>-0.75</v>
      </c>
      <c r="J9532" s="384">
        <v>36358.81</v>
      </c>
    </row>
    <row r="9533" spans="1:10">
      <c r="A9533">
        <v>9520</v>
      </c>
      <c r="B9533" s="612">
        <v>44011.611805555556</v>
      </c>
      <c r="C9533" s="405" t="s">
        <v>97</v>
      </c>
      <c r="D9533" s="384">
        <v>2191</v>
      </c>
      <c r="E9533">
        <v>0.02</v>
      </c>
      <c r="F9533">
        <v>1.12443</v>
      </c>
      <c r="G9533" s="384">
        <v>0</v>
      </c>
      <c r="H9533">
        <v>0</v>
      </c>
    </row>
    <row r="9534" spans="1:10">
      <c r="A9534">
        <v>9521</v>
      </c>
      <c r="B9534" s="612">
        <v>44011.611805555556</v>
      </c>
      <c r="C9534" s="405" t="s">
        <v>2110</v>
      </c>
      <c r="D9534" s="384">
        <v>2191</v>
      </c>
      <c r="E9534">
        <v>0.02</v>
      </c>
      <c r="F9534">
        <v>1.12443</v>
      </c>
      <c r="G9534" s="384">
        <v>0</v>
      </c>
      <c r="H9534">
        <v>1.1234299999999999</v>
      </c>
    </row>
    <row r="9535" spans="1:10">
      <c r="A9535">
        <v>9522</v>
      </c>
      <c r="B9535" s="612">
        <v>44011.70416666667</v>
      </c>
      <c r="C9535" s="405" t="s">
        <v>2054</v>
      </c>
      <c r="D9535" s="384">
        <v>2191</v>
      </c>
      <c r="E9535">
        <v>0.02</v>
      </c>
      <c r="F9535">
        <v>1.1234299999999999</v>
      </c>
      <c r="G9535" s="384">
        <v>0</v>
      </c>
      <c r="H9535">
        <v>1.1234299999999999</v>
      </c>
      <c r="I9535">
        <v>2</v>
      </c>
      <c r="J9535" s="384">
        <v>36367.42</v>
      </c>
    </row>
    <row r="9536" spans="1:10">
      <c r="A9536">
        <v>9523</v>
      </c>
      <c r="B9536" s="612">
        <v>44011.718055555553</v>
      </c>
      <c r="C9536" s="405" t="s">
        <v>97</v>
      </c>
      <c r="D9536" s="384">
        <v>2192</v>
      </c>
      <c r="E9536">
        <v>0.02</v>
      </c>
      <c r="F9536">
        <v>1.1225499999999999</v>
      </c>
      <c r="G9536" s="384">
        <v>0</v>
      </c>
      <c r="H9536">
        <v>0</v>
      </c>
    </row>
    <row r="9537" spans="1:10">
      <c r="A9537">
        <v>9524</v>
      </c>
      <c r="B9537" s="612">
        <v>44011.718055555553</v>
      </c>
      <c r="C9537" s="405" t="s">
        <v>2110</v>
      </c>
      <c r="D9537" s="384">
        <v>2192</v>
      </c>
      <c r="E9537">
        <v>0.02</v>
      </c>
      <c r="F9537">
        <v>1.1225499999999999</v>
      </c>
      <c r="G9537" s="384">
        <v>0</v>
      </c>
      <c r="H9537">
        <v>1.12155</v>
      </c>
    </row>
    <row r="9538" spans="1:10">
      <c r="A9538">
        <v>9527</v>
      </c>
      <c r="B9538" s="612">
        <v>44011.861805555556</v>
      </c>
      <c r="C9538" s="405" t="s">
        <v>2110</v>
      </c>
      <c r="D9538" s="384">
        <v>2192</v>
      </c>
      <c r="E9538">
        <v>0.02</v>
      </c>
      <c r="F9538">
        <v>1.1225499999999999</v>
      </c>
      <c r="G9538" s="384">
        <v>0</v>
      </c>
      <c r="H9538">
        <v>1.12236</v>
      </c>
    </row>
    <row r="9539" spans="1:10">
      <c r="A9539">
        <v>9528</v>
      </c>
      <c r="B9539" s="612">
        <v>44012.254861111112</v>
      </c>
      <c r="C9539" s="405" t="s">
        <v>2054</v>
      </c>
      <c r="D9539" s="384">
        <v>2192</v>
      </c>
      <c r="E9539">
        <v>0.02</v>
      </c>
      <c r="F9539">
        <v>1.12236</v>
      </c>
      <c r="G9539" s="384">
        <v>0</v>
      </c>
      <c r="H9539">
        <v>1.12236</v>
      </c>
      <c r="I9539">
        <v>0.4</v>
      </c>
      <c r="J9539" s="384">
        <v>36367.82</v>
      </c>
    </row>
    <row r="9540" spans="1:10">
      <c r="A9540">
        <v>9525</v>
      </c>
      <c r="B9540" s="612">
        <v>44011.861805555556</v>
      </c>
      <c r="C9540" s="405" t="s">
        <v>97</v>
      </c>
      <c r="D9540" s="384">
        <v>2193</v>
      </c>
      <c r="E9540">
        <v>0.02</v>
      </c>
      <c r="F9540">
        <v>1.12416</v>
      </c>
      <c r="G9540" s="384">
        <v>0</v>
      </c>
      <c r="H9540">
        <v>0</v>
      </c>
    </row>
    <row r="9541" spans="1:10">
      <c r="A9541">
        <v>9526</v>
      </c>
      <c r="B9541" s="612">
        <v>44011.861805555556</v>
      </c>
      <c r="C9541" s="405" t="s">
        <v>2110</v>
      </c>
      <c r="D9541" s="384">
        <v>2193</v>
      </c>
      <c r="E9541">
        <v>0.02</v>
      </c>
      <c r="F9541">
        <v>1.12416</v>
      </c>
      <c r="G9541" s="384">
        <v>0</v>
      </c>
      <c r="H9541">
        <v>1.12236</v>
      </c>
    </row>
    <row r="9542" spans="1:10">
      <c r="A9542">
        <v>9529</v>
      </c>
      <c r="B9542" s="612">
        <v>44012.254861111112</v>
      </c>
      <c r="C9542" s="405" t="s">
        <v>2054</v>
      </c>
      <c r="D9542" s="384">
        <v>2193</v>
      </c>
      <c r="E9542">
        <v>0.02</v>
      </c>
      <c r="F9542">
        <v>1.12236</v>
      </c>
      <c r="G9542" s="384">
        <v>0</v>
      </c>
      <c r="H9542">
        <v>1.12236</v>
      </c>
      <c r="I9542">
        <v>3.62</v>
      </c>
      <c r="J9542" s="384">
        <v>36371.440000000002</v>
      </c>
    </row>
    <row r="9543" spans="1:10">
      <c r="A9543">
        <v>9530</v>
      </c>
      <c r="B9543" s="612">
        <v>44012.255555555559</v>
      </c>
      <c r="C9543" s="405" t="s">
        <v>96</v>
      </c>
      <c r="D9543" s="384">
        <v>2194</v>
      </c>
      <c r="E9543">
        <v>0.08</v>
      </c>
      <c r="F9543">
        <v>1.12161</v>
      </c>
      <c r="G9543" s="384">
        <v>0</v>
      </c>
      <c r="H9543">
        <v>0</v>
      </c>
    </row>
    <row r="9544" spans="1:10">
      <c r="A9544">
        <v>9531</v>
      </c>
      <c r="B9544" s="612">
        <v>44012.255555555559</v>
      </c>
      <c r="C9544" s="405" t="s">
        <v>2110</v>
      </c>
      <c r="D9544" s="384">
        <v>2194</v>
      </c>
      <c r="E9544">
        <v>0.08</v>
      </c>
      <c r="F9544">
        <v>1.12161</v>
      </c>
      <c r="G9544" s="384">
        <v>0</v>
      </c>
      <c r="H9544">
        <v>1.1248800000000001</v>
      </c>
    </row>
    <row r="9545" spans="1:10">
      <c r="A9545">
        <v>9543</v>
      </c>
      <c r="B9545" s="612">
        <v>44012.498611111114</v>
      </c>
      <c r="C9545" s="405" t="s">
        <v>2110</v>
      </c>
      <c r="D9545" s="384">
        <v>2194</v>
      </c>
      <c r="E9545">
        <v>0.08</v>
      </c>
      <c r="F9545">
        <v>1.12161</v>
      </c>
      <c r="G9545" s="384">
        <v>0</v>
      </c>
      <c r="H9545">
        <v>1.1233</v>
      </c>
    </row>
    <row r="9546" spans="1:10">
      <c r="A9546">
        <v>9567</v>
      </c>
      <c r="B9546" s="612">
        <v>44012.624305555553</v>
      </c>
      <c r="C9546" s="405" t="s">
        <v>2054</v>
      </c>
      <c r="D9546" s="384">
        <v>2194</v>
      </c>
      <c r="E9546">
        <v>0.08</v>
      </c>
      <c r="F9546">
        <v>1.1233</v>
      </c>
      <c r="G9546" s="384">
        <v>0</v>
      </c>
      <c r="H9546">
        <v>1.1233</v>
      </c>
      <c r="I9546">
        <v>13.52</v>
      </c>
      <c r="J9546" s="384">
        <v>36372.33</v>
      </c>
    </row>
    <row r="9547" spans="1:10">
      <c r="A9547">
        <v>9536</v>
      </c>
      <c r="B9547" s="612">
        <v>44012.287499999999</v>
      </c>
      <c r="C9547" s="405" t="s">
        <v>97</v>
      </c>
      <c r="D9547" s="384">
        <v>2195</v>
      </c>
      <c r="E9547">
        <v>0.02</v>
      </c>
      <c r="F9547">
        <v>1.1213500000000001</v>
      </c>
      <c r="G9547" s="384">
        <v>0</v>
      </c>
      <c r="H9547">
        <v>0</v>
      </c>
    </row>
    <row r="9548" spans="1:10">
      <c r="A9548">
        <v>9537</v>
      </c>
      <c r="B9548" s="612">
        <v>44012.287499999999</v>
      </c>
      <c r="C9548" s="405" t="s">
        <v>2110</v>
      </c>
      <c r="D9548" s="384">
        <v>2195</v>
      </c>
      <c r="E9548">
        <v>0.02</v>
      </c>
      <c r="F9548">
        <v>1.1213500000000001</v>
      </c>
      <c r="G9548" s="384">
        <v>0</v>
      </c>
      <c r="H9548">
        <v>1.12035</v>
      </c>
    </row>
    <row r="9549" spans="1:10">
      <c r="A9549">
        <v>9538</v>
      </c>
      <c r="B9549" s="612">
        <v>44012.40902777778</v>
      </c>
      <c r="C9549" s="405" t="s">
        <v>2054</v>
      </c>
      <c r="D9549" s="384">
        <v>2195</v>
      </c>
      <c r="E9549">
        <v>0.02</v>
      </c>
      <c r="F9549">
        <v>1.12035</v>
      </c>
      <c r="G9549" s="384">
        <v>0</v>
      </c>
      <c r="H9549">
        <v>1.12035</v>
      </c>
      <c r="I9549">
        <v>2</v>
      </c>
      <c r="J9549" s="384">
        <v>36373.440000000002</v>
      </c>
    </row>
    <row r="9550" spans="1:10">
      <c r="A9550">
        <v>9539</v>
      </c>
      <c r="B9550" s="612">
        <v>44012.436111111114</v>
      </c>
      <c r="C9550" s="405" t="s">
        <v>97</v>
      </c>
      <c r="D9550" s="384">
        <v>2196</v>
      </c>
      <c r="E9550">
        <v>0.02</v>
      </c>
      <c r="F9550">
        <v>1.1206100000000001</v>
      </c>
      <c r="G9550" s="384">
        <v>0</v>
      </c>
      <c r="H9550">
        <v>0</v>
      </c>
    </row>
    <row r="9551" spans="1:10">
      <c r="A9551">
        <v>9540</v>
      </c>
      <c r="B9551" s="612">
        <v>44012.436111111114</v>
      </c>
      <c r="C9551" s="405" t="s">
        <v>2110</v>
      </c>
      <c r="D9551" s="384">
        <v>2196</v>
      </c>
      <c r="E9551">
        <v>0.02</v>
      </c>
      <c r="F9551">
        <v>1.1206100000000001</v>
      </c>
      <c r="G9551" s="384">
        <v>0</v>
      </c>
      <c r="H9551">
        <v>1.11961</v>
      </c>
    </row>
    <row r="9552" spans="1:10">
      <c r="A9552">
        <v>9548</v>
      </c>
      <c r="B9552" s="612">
        <v>44012.499305555553</v>
      </c>
      <c r="C9552" s="405" t="s">
        <v>2054</v>
      </c>
      <c r="D9552" s="384">
        <v>2196</v>
      </c>
      <c r="E9552">
        <v>0.02</v>
      </c>
      <c r="F9552">
        <v>1.11961</v>
      </c>
      <c r="G9552" s="384">
        <v>0</v>
      </c>
      <c r="H9552">
        <v>1.11961</v>
      </c>
      <c r="I9552">
        <v>2</v>
      </c>
      <c r="J9552" s="384">
        <v>36375.440000000002</v>
      </c>
    </row>
    <row r="9553" spans="1:10">
      <c r="A9553">
        <v>9541</v>
      </c>
      <c r="B9553" s="612">
        <v>44012.498611111114</v>
      </c>
      <c r="C9553" s="405" t="s">
        <v>96</v>
      </c>
      <c r="D9553" s="384">
        <v>2197</v>
      </c>
      <c r="E9553">
        <v>0.14000000000000001</v>
      </c>
      <c r="F9553">
        <v>1.11971</v>
      </c>
      <c r="G9553" s="384">
        <v>0</v>
      </c>
      <c r="H9553">
        <v>0</v>
      </c>
    </row>
    <row r="9554" spans="1:10">
      <c r="A9554">
        <v>9542</v>
      </c>
      <c r="B9554" s="612">
        <v>44012.498611111114</v>
      </c>
      <c r="C9554" s="405" t="s">
        <v>2110</v>
      </c>
      <c r="D9554" s="384">
        <v>2197</v>
      </c>
      <c r="E9554">
        <v>0.14000000000000001</v>
      </c>
      <c r="F9554">
        <v>1.11971</v>
      </c>
      <c r="G9554" s="384">
        <v>0</v>
      </c>
      <c r="H9554">
        <v>1.1233</v>
      </c>
    </row>
    <row r="9555" spans="1:10">
      <c r="A9555">
        <v>9568</v>
      </c>
      <c r="B9555" s="612">
        <v>44012.624305555553</v>
      </c>
      <c r="C9555" s="405" t="s">
        <v>2054</v>
      </c>
      <c r="D9555" s="384">
        <v>2197</v>
      </c>
      <c r="E9555">
        <v>0.14000000000000001</v>
      </c>
      <c r="F9555">
        <v>1.1233</v>
      </c>
      <c r="G9555" s="384">
        <v>0</v>
      </c>
      <c r="H9555">
        <v>1.1233</v>
      </c>
      <c r="I9555">
        <v>50.26</v>
      </c>
      <c r="J9555" s="384">
        <v>36422.589999999997</v>
      </c>
    </row>
    <row r="9556" spans="1:10">
      <c r="A9556">
        <v>9549</v>
      </c>
      <c r="B9556" s="612">
        <v>44012.510416666664</v>
      </c>
      <c r="C9556" s="405" t="s">
        <v>97</v>
      </c>
      <c r="D9556" s="384">
        <v>2198</v>
      </c>
      <c r="E9556">
        <v>0.02</v>
      </c>
      <c r="F9556">
        <v>1.1197299999999999</v>
      </c>
      <c r="G9556" s="384">
        <v>0</v>
      </c>
      <c r="H9556">
        <v>0</v>
      </c>
    </row>
    <row r="9557" spans="1:10">
      <c r="A9557">
        <v>9550</v>
      </c>
      <c r="B9557" s="612">
        <v>44012.510416666664</v>
      </c>
      <c r="C9557" s="405" t="s">
        <v>2110</v>
      </c>
      <c r="D9557" s="384">
        <v>2198</v>
      </c>
      <c r="E9557">
        <v>0.02</v>
      </c>
      <c r="F9557">
        <v>1.1197299999999999</v>
      </c>
      <c r="G9557" s="384">
        <v>0</v>
      </c>
      <c r="H9557">
        <v>1.11873</v>
      </c>
    </row>
    <row r="9558" spans="1:10">
      <c r="A9558">
        <v>9553</v>
      </c>
      <c r="B9558" s="612">
        <v>44012.533333333333</v>
      </c>
      <c r="C9558" s="405" t="s">
        <v>2110</v>
      </c>
      <c r="D9558" s="384">
        <v>2198</v>
      </c>
      <c r="E9558">
        <v>0.02</v>
      </c>
      <c r="F9558">
        <v>1.1197299999999999</v>
      </c>
      <c r="G9558" s="384">
        <v>0</v>
      </c>
      <c r="H9558">
        <v>1.1195299999999999</v>
      </c>
    </row>
    <row r="9559" spans="1:10">
      <c r="A9559">
        <v>9557</v>
      </c>
      <c r="B9559" s="612">
        <v>44012.568055555559</v>
      </c>
      <c r="C9559" s="405" t="s">
        <v>2110</v>
      </c>
      <c r="D9559" s="384">
        <v>2198</v>
      </c>
      <c r="E9559">
        <v>0.02</v>
      </c>
      <c r="F9559">
        <v>1.1197299999999999</v>
      </c>
      <c r="G9559" s="384">
        <v>0</v>
      </c>
      <c r="H9559">
        <v>1.12056</v>
      </c>
    </row>
    <row r="9560" spans="1:10">
      <c r="A9560">
        <v>9558</v>
      </c>
      <c r="B9560" s="612">
        <v>44012.584027777775</v>
      </c>
      <c r="C9560" s="405" t="s">
        <v>2054</v>
      </c>
      <c r="D9560" s="384">
        <v>2198</v>
      </c>
      <c r="E9560">
        <v>0.02</v>
      </c>
      <c r="F9560">
        <v>1.12056</v>
      </c>
      <c r="G9560" s="384">
        <v>0</v>
      </c>
      <c r="H9560">
        <v>1.12056</v>
      </c>
      <c r="I9560">
        <v>-1.66</v>
      </c>
      <c r="J9560" s="384">
        <v>36373.78</v>
      </c>
    </row>
    <row r="9561" spans="1:10">
      <c r="A9561">
        <v>9551</v>
      </c>
      <c r="B9561" s="612">
        <v>44012.533333333333</v>
      </c>
      <c r="C9561" s="405" t="s">
        <v>97</v>
      </c>
      <c r="D9561" s="384">
        <v>2199</v>
      </c>
      <c r="E9561">
        <v>0.02</v>
      </c>
      <c r="F9561">
        <v>1.1213299999999999</v>
      </c>
      <c r="G9561" s="384">
        <v>0</v>
      </c>
      <c r="H9561">
        <v>0</v>
      </c>
    </row>
    <row r="9562" spans="1:10">
      <c r="A9562">
        <v>9552</v>
      </c>
      <c r="B9562" s="612">
        <v>44012.533333333333</v>
      </c>
      <c r="C9562" s="405" t="s">
        <v>2110</v>
      </c>
      <c r="D9562" s="384">
        <v>2199</v>
      </c>
      <c r="E9562">
        <v>0.02</v>
      </c>
      <c r="F9562">
        <v>1.1213299999999999</v>
      </c>
      <c r="G9562" s="384">
        <v>0</v>
      </c>
      <c r="H9562">
        <v>1.1195299999999999</v>
      </c>
    </row>
    <row r="9563" spans="1:10">
      <c r="A9563">
        <v>9556</v>
      </c>
      <c r="B9563" s="612">
        <v>44012.568055555559</v>
      </c>
      <c r="C9563" s="405" t="s">
        <v>2110</v>
      </c>
      <c r="D9563" s="384">
        <v>2199</v>
      </c>
      <c r="E9563">
        <v>0.02</v>
      </c>
      <c r="F9563">
        <v>1.1213299999999999</v>
      </c>
      <c r="G9563" s="384">
        <v>0</v>
      </c>
      <c r="H9563">
        <v>1.12056</v>
      </c>
    </row>
    <row r="9564" spans="1:10">
      <c r="A9564">
        <v>9559</v>
      </c>
      <c r="B9564" s="612">
        <v>44012.584027777775</v>
      </c>
      <c r="C9564" s="405" t="s">
        <v>2054</v>
      </c>
      <c r="D9564" s="384">
        <v>2199</v>
      </c>
      <c r="E9564">
        <v>0.02</v>
      </c>
      <c r="F9564">
        <v>1.12056</v>
      </c>
      <c r="G9564" s="384">
        <v>0</v>
      </c>
      <c r="H9564">
        <v>1.12056</v>
      </c>
      <c r="I9564">
        <v>1.54</v>
      </c>
      <c r="J9564" s="384">
        <v>36375.32</v>
      </c>
    </row>
    <row r="9565" spans="1:10">
      <c r="A9565">
        <v>9554</v>
      </c>
      <c r="B9565" s="612">
        <v>44012.568055555559</v>
      </c>
      <c r="C9565" s="405" t="s">
        <v>97</v>
      </c>
      <c r="D9565" s="384">
        <v>2200</v>
      </c>
      <c r="E9565">
        <v>0.03</v>
      </c>
      <c r="F9565">
        <v>1.12293</v>
      </c>
      <c r="G9565" s="384">
        <v>0</v>
      </c>
      <c r="H9565">
        <v>0</v>
      </c>
    </row>
    <row r="9566" spans="1:10">
      <c r="A9566">
        <v>9555</v>
      </c>
      <c r="B9566" s="612">
        <v>44012.568055555559</v>
      </c>
      <c r="C9566" s="405" t="s">
        <v>2110</v>
      </c>
      <c r="D9566" s="384">
        <v>2200</v>
      </c>
      <c r="E9566">
        <v>0.03</v>
      </c>
      <c r="F9566">
        <v>1.12293</v>
      </c>
      <c r="G9566" s="384">
        <v>0</v>
      </c>
      <c r="H9566">
        <v>1.12056</v>
      </c>
    </row>
    <row r="9567" spans="1:10">
      <c r="A9567">
        <v>9560</v>
      </c>
      <c r="B9567" s="612">
        <v>44012.584027777775</v>
      </c>
      <c r="C9567" s="405" t="s">
        <v>2054</v>
      </c>
      <c r="D9567" s="384">
        <v>2200</v>
      </c>
      <c r="E9567">
        <v>0.03</v>
      </c>
      <c r="F9567">
        <v>1.12056</v>
      </c>
      <c r="G9567" s="384">
        <v>0</v>
      </c>
      <c r="H9567">
        <v>1.12056</v>
      </c>
      <c r="I9567">
        <v>7.11</v>
      </c>
      <c r="J9567" s="384">
        <v>36382.43</v>
      </c>
    </row>
    <row r="9568" spans="1:10">
      <c r="A9568">
        <v>9561</v>
      </c>
      <c r="B9568" s="612">
        <v>44012.588194444441</v>
      </c>
      <c r="C9568" s="405" t="s">
        <v>97</v>
      </c>
      <c r="D9568" s="384">
        <v>2201</v>
      </c>
      <c r="E9568">
        <v>0.02</v>
      </c>
      <c r="F9568">
        <v>1.1216600000000001</v>
      </c>
      <c r="G9568" s="384">
        <v>0</v>
      </c>
      <c r="H9568">
        <v>0</v>
      </c>
    </row>
    <row r="9569" spans="1:10">
      <c r="A9569">
        <v>9562</v>
      </c>
      <c r="B9569" s="612">
        <v>44012.588194444441</v>
      </c>
      <c r="C9569" s="405" t="s">
        <v>2110</v>
      </c>
      <c r="D9569" s="384">
        <v>2201</v>
      </c>
      <c r="E9569">
        <v>0.02</v>
      </c>
      <c r="F9569">
        <v>1.1216600000000001</v>
      </c>
      <c r="G9569" s="384">
        <v>0</v>
      </c>
      <c r="H9569">
        <v>1.12066</v>
      </c>
    </row>
    <row r="9570" spans="1:10">
      <c r="A9570">
        <v>9571</v>
      </c>
      <c r="B9570" s="612">
        <v>44012.624305555553</v>
      </c>
      <c r="C9570" s="405" t="s">
        <v>2110</v>
      </c>
      <c r="D9570" s="384">
        <v>2201</v>
      </c>
      <c r="E9570">
        <v>0.02</v>
      </c>
      <c r="F9570">
        <v>1.1216600000000001</v>
      </c>
      <c r="G9570" s="384">
        <v>0</v>
      </c>
      <c r="H9570">
        <v>1.12148</v>
      </c>
    </row>
    <row r="9571" spans="1:10">
      <c r="A9571">
        <v>9575</v>
      </c>
      <c r="B9571" s="612">
        <v>44012.635416666664</v>
      </c>
      <c r="C9571" s="405" t="s">
        <v>2110</v>
      </c>
      <c r="D9571" s="384">
        <v>2201</v>
      </c>
      <c r="E9571">
        <v>0.02</v>
      </c>
      <c r="F9571">
        <v>1.1216600000000001</v>
      </c>
      <c r="G9571" s="384">
        <v>0</v>
      </c>
      <c r="H9571">
        <v>1.12283</v>
      </c>
    </row>
    <row r="9572" spans="1:10">
      <c r="A9572">
        <v>9581</v>
      </c>
      <c r="B9572" s="612">
        <v>44012.793055555558</v>
      </c>
      <c r="C9572" s="405" t="s">
        <v>2054</v>
      </c>
      <c r="D9572" s="384">
        <v>2201</v>
      </c>
      <c r="E9572">
        <v>0.02</v>
      </c>
      <c r="F9572">
        <v>1.12283</v>
      </c>
      <c r="G9572" s="384">
        <v>0</v>
      </c>
      <c r="H9572">
        <v>1.12283</v>
      </c>
      <c r="I9572">
        <v>-2.34</v>
      </c>
      <c r="J9572" s="384">
        <v>36420.25</v>
      </c>
    </row>
    <row r="9573" spans="1:10">
      <c r="A9573">
        <v>9569</v>
      </c>
      <c r="B9573" s="612">
        <v>44012.624305555553</v>
      </c>
      <c r="C9573" s="405" t="s">
        <v>97</v>
      </c>
      <c r="D9573" s="384">
        <v>2202</v>
      </c>
      <c r="E9573">
        <v>0.02</v>
      </c>
      <c r="F9573">
        <v>1.1233</v>
      </c>
      <c r="G9573" s="384">
        <v>0</v>
      </c>
      <c r="H9573">
        <v>0</v>
      </c>
    </row>
    <row r="9574" spans="1:10">
      <c r="A9574">
        <v>9570</v>
      </c>
      <c r="B9574" s="612">
        <v>44012.624305555553</v>
      </c>
      <c r="C9574" s="405" t="s">
        <v>2110</v>
      </c>
      <c r="D9574" s="384">
        <v>2202</v>
      </c>
      <c r="E9574">
        <v>0.02</v>
      </c>
      <c r="F9574">
        <v>1.1233</v>
      </c>
      <c r="G9574" s="384">
        <v>0</v>
      </c>
      <c r="H9574">
        <v>1.12148</v>
      </c>
    </row>
    <row r="9575" spans="1:10">
      <c r="A9575">
        <v>9574</v>
      </c>
      <c r="B9575" s="612">
        <v>44012.635416666664</v>
      </c>
      <c r="C9575" s="405" t="s">
        <v>2110</v>
      </c>
      <c r="D9575" s="384">
        <v>2202</v>
      </c>
      <c r="E9575">
        <v>0.02</v>
      </c>
      <c r="F9575">
        <v>1.1233</v>
      </c>
      <c r="G9575" s="384">
        <v>0</v>
      </c>
      <c r="H9575">
        <v>1.12283</v>
      </c>
    </row>
    <row r="9576" spans="1:10">
      <c r="A9576">
        <v>9582</v>
      </c>
      <c r="B9576" s="612">
        <v>44012.793055555558</v>
      </c>
      <c r="C9576" s="405" t="s">
        <v>2054</v>
      </c>
      <c r="D9576" s="384">
        <v>2202</v>
      </c>
      <c r="E9576">
        <v>0.02</v>
      </c>
      <c r="F9576">
        <v>1.12283</v>
      </c>
      <c r="G9576" s="384">
        <v>0</v>
      </c>
      <c r="H9576">
        <v>1.12283</v>
      </c>
      <c r="I9576">
        <v>0.94</v>
      </c>
      <c r="J9576" s="384">
        <v>36421.19</v>
      </c>
    </row>
    <row r="9577" spans="1:10">
      <c r="A9577">
        <v>9572</v>
      </c>
      <c r="B9577" s="612">
        <v>44012.635416666664</v>
      </c>
      <c r="C9577" s="405" t="s">
        <v>97</v>
      </c>
      <c r="D9577" s="384">
        <v>2203</v>
      </c>
      <c r="E9577">
        <v>0.03</v>
      </c>
      <c r="F9577">
        <v>1.1256200000000001</v>
      </c>
      <c r="G9577" s="384">
        <v>0</v>
      </c>
      <c r="H9577">
        <v>0</v>
      </c>
    </row>
    <row r="9578" spans="1:10">
      <c r="A9578">
        <v>9573</v>
      </c>
      <c r="B9578" s="612">
        <v>44012.635416666664</v>
      </c>
      <c r="C9578" s="405" t="s">
        <v>2110</v>
      </c>
      <c r="D9578" s="384">
        <v>2203</v>
      </c>
      <c r="E9578">
        <v>0.03</v>
      </c>
      <c r="F9578">
        <v>1.1256200000000001</v>
      </c>
      <c r="G9578" s="384">
        <v>0</v>
      </c>
      <c r="H9578">
        <v>1.12283</v>
      </c>
    </row>
    <row r="9579" spans="1:10">
      <c r="A9579">
        <v>9583</v>
      </c>
      <c r="B9579" s="612">
        <v>44012.793055555558</v>
      </c>
      <c r="C9579" s="405" t="s">
        <v>2054</v>
      </c>
      <c r="D9579" s="384">
        <v>2203</v>
      </c>
      <c r="E9579">
        <v>0.03</v>
      </c>
      <c r="F9579">
        <v>1.12283</v>
      </c>
      <c r="G9579" s="384">
        <v>0</v>
      </c>
      <c r="H9579">
        <v>1.12283</v>
      </c>
      <c r="I9579">
        <v>8.3699999999999992</v>
      </c>
      <c r="J9579" s="384">
        <v>36429.56</v>
      </c>
    </row>
    <row r="9580" spans="1:10">
      <c r="A9580">
        <v>9576</v>
      </c>
      <c r="B9580" s="612">
        <v>44012.642361111109</v>
      </c>
      <c r="C9580" s="405" t="s">
        <v>96</v>
      </c>
      <c r="D9580" s="384">
        <v>2204</v>
      </c>
      <c r="E9580">
        <v>0.02</v>
      </c>
      <c r="F9580">
        <v>1.1255299999999999</v>
      </c>
      <c r="G9580" s="384">
        <v>0</v>
      </c>
      <c r="H9580">
        <v>0</v>
      </c>
    </row>
    <row r="9581" spans="1:10">
      <c r="A9581">
        <v>9577</v>
      </c>
      <c r="B9581" s="612">
        <v>44012.642361111109</v>
      </c>
      <c r="C9581" s="405" t="s">
        <v>2110</v>
      </c>
      <c r="D9581" s="384">
        <v>2204</v>
      </c>
      <c r="E9581">
        <v>0.02</v>
      </c>
      <c r="F9581">
        <v>1.1255299999999999</v>
      </c>
      <c r="G9581" s="384">
        <v>0</v>
      </c>
      <c r="H9581">
        <v>1.12653</v>
      </c>
    </row>
    <row r="9582" spans="1:10">
      <c r="A9582">
        <v>9580</v>
      </c>
      <c r="B9582" s="612">
        <v>44012.663888888892</v>
      </c>
      <c r="C9582" s="405" t="s">
        <v>2110</v>
      </c>
      <c r="D9582" s="384">
        <v>2204</v>
      </c>
      <c r="E9582">
        <v>0.02</v>
      </c>
      <c r="F9582">
        <v>1.1255299999999999</v>
      </c>
      <c r="G9582" s="384">
        <v>0</v>
      </c>
      <c r="H9582">
        <v>1.1257299999999999</v>
      </c>
    </row>
    <row r="9583" spans="1:10">
      <c r="A9583">
        <v>9590</v>
      </c>
      <c r="B9583" s="612">
        <v>44013.199305555558</v>
      </c>
      <c r="C9583" s="405" t="s">
        <v>2110</v>
      </c>
      <c r="D9583" s="384">
        <v>2204</v>
      </c>
      <c r="E9583">
        <v>0.02</v>
      </c>
      <c r="F9583">
        <v>1.1255299999999999</v>
      </c>
      <c r="G9583" s="384">
        <v>0</v>
      </c>
      <c r="H9583">
        <v>1.12469</v>
      </c>
    </row>
    <row r="9584" spans="1:10">
      <c r="A9584">
        <v>9607</v>
      </c>
      <c r="B9584" s="612">
        <v>44013.431250000001</v>
      </c>
      <c r="C9584" s="405" t="s">
        <v>2110</v>
      </c>
      <c r="D9584" s="384">
        <v>2204</v>
      </c>
      <c r="E9584">
        <v>0.02</v>
      </c>
      <c r="F9584">
        <v>1.1255299999999999</v>
      </c>
      <c r="G9584" s="384">
        <v>0</v>
      </c>
      <c r="H9584">
        <v>1.1234</v>
      </c>
    </row>
    <row r="9585" spans="1:10">
      <c r="A9585">
        <v>9617</v>
      </c>
      <c r="B9585" s="612">
        <v>44013.576388888891</v>
      </c>
      <c r="C9585" s="405" t="s">
        <v>2054</v>
      </c>
      <c r="D9585" s="384">
        <v>2204</v>
      </c>
      <c r="E9585">
        <v>0.02</v>
      </c>
      <c r="F9585">
        <v>1.1234</v>
      </c>
      <c r="G9585" s="384">
        <v>0</v>
      </c>
      <c r="H9585">
        <v>1.1234</v>
      </c>
      <c r="I9585">
        <v>-4.34</v>
      </c>
      <c r="J9585" s="384">
        <v>36437.24</v>
      </c>
    </row>
    <row r="9586" spans="1:10">
      <c r="A9586">
        <v>9578</v>
      </c>
      <c r="B9586" s="612">
        <v>44012.663888888892</v>
      </c>
      <c r="C9586" s="405" t="s">
        <v>96</v>
      </c>
      <c r="D9586" s="384">
        <v>2205</v>
      </c>
      <c r="E9586">
        <v>0.02</v>
      </c>
      <c r="F9586">
        <v>1.12392</v>
      </c>
      <c r="G9586" s="384">
        <v>0</v>
      </c>
      <c r="H9586">
        <v>0</v>
      </c>
    </row>
    <row r="9587" spans="1:10">
      <c r="A9587">
        <v>9579</v>
      </c>
      <c r="B9587" s="612">
        <v>44012.663888888892</v>
      </c>
      <c r="C9587" s="405" t="s">
        <v>2110</v>
      </c>
      <c r="D9587" s="384">
        <v>2205</v>
      </c>
      <c r="E9587">
        <v>0.02</v>
      </c>
      <c r="F9587">
        <v>1.12392</v>
      </c>
      <c r="G9587" s="384">
        <v>0</v>
      </c>
      <c r="H9587">
        <v>1.1257299999999999</v>
      </c>
    </row>
    <row r="9588" spans="1:10">
      <c r="A9588">
        <v>9589</v>
      </c>
      <c r="B9588" s="612">
        <v>44013.199305555558</v>
      </c>
      <c r="C9588" s="405" t="s">
        <v>2110</v>
      </c>
      <c r="D9588" s="384">
        <v>2205</v>
      </c>
      <c r="E9588">
        <v>0.02</v>
      </c>
      <c r="F9588">
        <v>1.12392</v>
      </c>
      <c r="G9588" s="384">
        <v>0</v>
      </c>
      <c r="H9588">
        <v>1.12469</v>
      </c>
    </row>
    <row r="9589" spans="1:10">
      <c r="A9589">
        <v>9606</v>
      </c>
      <c r="B9589" s="612">
        <v>44013.431250000001</v>
      </c>
      <c r="C9589" s="405" t="s">
        <v>2110</v>
      </c>
      <c r="D9589" s="384">
        <v>2205</v>
      </c>
      <c r="E9589">
        <v>0.02</v>
      </c>
      <c r="F9589">
        <v>1.12392</v>
      </c>
      <c r="G9589" s="384">
        <v>0</v>
      </c>
      <c r="H9589">
        <v>1.1234</v>
      </c>
    </row>
    <row r="9590" spans="1:10">
      <c r="A9590">
        <v>9618</v>
      </c>
      <c r="B9590" s="612">
        <v>44013.576388888891</v>
      </c>
      <c r="C9590" s="405" t="s">
        <v>2054</v>
      </c>
      <c r="D9590" s="384">
        <v>2205</v>
      </c>
      <c r="E9590">
        <v>0.02</v>
      </c>
      <c r="F9590">
        <v>1.1234</v>
      </c>
      <c r="G9590" s="384">
        <v>0</v>
      </c>
      <c r="H9590">
        <v>1.1234</v>
      </c>
      <c r="I9590">
        <v>-1.1200000000000001</v>
      </c>
      <c r="J9590" s="384">
        <v>36436.120000000003</v>
      </c>
    </row>
    <row r="9591" spans="1:10">
      <c r="A9591">
        <v>9584</v>
      </c>
      <c r="B9591" s="612">
        <v>44012.875694444447</v>
      </c>
      <c r="C9591" s="405" t="s">
        <v>97</v>
      </c>
      <c r="D9591" s="384">
        <v>2206</v>
      </c>
      <c r="E9591">
        <v>0.02</v>
      </c>
      <c r="F9591">
        <v>1.1236200000000001</v>
      </c>
      <c r="G9591" s="384">
        <v>0</v>
      </c>
      <c r="H9591">
        <v>0</v>
      </c>
    </row>
    <row r="9592" spans="1:10">
      <c r="A9592">
        <v>9585</v>
      </c>
      <c r="B9592" s="612">
        <v>44012.875694444447</v>
      </c>
      <c r="C9592" s="405" t="s">
        <v>2110</v>
      </c>
      <c r="D9592" s="384">
        <v>2206</v>
      </c>
      <c r="E9592">
        <v>0.02</v>
      </c>
      <c r="F9592">
        <v>1.1236200000000001</v>
      </c>
      <c r="G9592" s="384">
        <v>0</v>
      </c>
      <c r="H9592">
        <v>1.12262</v>
      </c>
    </row>
    <row r="9593" spans="1:10">
      <c r="A9593">
        <v>9586</v>
      </c>
      <c r="B9593" s="612">
        <v>44013.164583333331</v>
      </c>
      <c r="C9593" s="405" t="s">
        <v>2054</v>
      </c>
      <c r="D9593" s="384">
        <v>2206</v>
      </c>
      <c r="E9593">
        <v>0.02</v>
      </c>
      <c r="F9593">
        <v>1.12262</v>
      </c>
      <c r="G9593" s="384">
        <v>0</v>
      </c>
      <c r="H9593">
        <v>1.12262</v>
      </c>
      <c r="I9593">
        <v>2.02</v>
      </c>
      <c r="J9593" s="384">
        <v>36431.58</v>
      </c>
    </row>
    <row r="9594" spans="1:10">
      <c r="A9594">
        <v>9587</v>
      </c>
      <c r="B9594" s="612">
        <v>44013.199305555558</v>
      </c>
      <c r="C9594" s="405" t="s">
        <v>96</v>
      </c>
      <c r="D9594" s="384">
        <v>2207</v>
      </c>
      <c r="E9594">
        <v>0.03</v>
      </c>
      <c r="F9594">
        <v>1.1223099999999999</v>
      </c>
      <c r="G9594" s="384">
        <v>0</v>
      </c>
      <c r="H9594">
        <v>0</v>
      </c>
    </row>
    <row r="9595" spans="1:10">
      <c r="A9595">
        <v>9588</v>
      </c>
      <c r="B9595" s="612">
        <v>44013.199305555558</v>
      </c>
      <c r="C9595" s="405" t="s">
        <v>2110</v>
      </c>
      <c r="D9595" s="384">
        <v>2207</v>
      </c>
      <c r="E9595">
        <v>0.03</v>
      </c>
      <c r="F9595">
        <v>1.1223099999999999</v>
      </c>
      <c r="G9595" s="384">
        <v>0</v>
      </c>
      <c r="H9595">
        <v>1.12469</v>
      </c>
    </row>
    <row r="9596" spans="1:10">
      <c r="A9596">
        <v>9605</v>
      </c>
      <c r="B9596" s="612">
        <v>44013.431250000001</v>
      </c>
      <c r="C9596" s="405" t="s">
        <v>2110</v>
      </c>
      <c r="D9596" s="384">
        <v>2207</v>
      </c>
      <c r="E9596">
        <v>0.03</v>
      </c>
      <c r="F9596">
        <v>1.1223099999999999</v>
      </c>
      <c r="G9596" s="384">
        <v>0</v>
      </c>
      <c r="H9596">
        <v>1.1234</v>
      </c>
    </row>
    <row r="9597" spans="1:10">
      <c r="A9597">
        <v>9619</v>
      </c>
      <c r="B9597" s="612">
        <v>44013.576388888891</v>
      </c>
      <c r="C9597" s="405" t="s">
        <v>2054</v>
      </c>
      <c r="D9597" s="384">
        <v>2207</v>
      </c>
      <c r="E9597">
        <v>0.03</v>
      </c>
      <c r="F9597">
        <v>1.1234</v>
      </c>
      <c r="G9597" s="384">
        <v>0</v>
      </c>
      <c r="H9597">
        <v>1.1234</v>
      </c>
      <c r="I9597">
        <v>3.27</v>
      </c>
      <c r="J9597" s="384">
        <v>36439.39</v>
      </c>
    </row>
    <row r="9598" spans="1:10">
      <c r="A9598">
        <v>9591</v>
      </c>
      <c r="B9598" s="612">
        <v>44013.315972222219</v>
      </c>
      <c r="C9598" s="405" t="s">
        <v>97</v>
      </c>
      <c r="D9598" s="384">
        <v>2208</v>
      </c>
      <c r="E9598">
        <v>0.02</v>
      </c>
      <c r="F9598">
        <v>1.1228400000000001</v>
      </c>
      <c r="G9598" s="384">
        <v>0</v>
      </c>
      <c r="H9598">
        <v>0</v>
      </c>
    </row>
    <row r="9599" spans="1:10">
      <c r="A9599">
        <v>9592</v>
      </c>
      <c r="B9599" s="612">
        <v>44013.315972222219</v>
      </c>
      <c r="C9599" s="405" t="s">
        <v>2110</v>
      </c>
      <c r="D9599" s="384">
        <v>2208</v>
      </c>
      <c r="E9599">
        <v>0.02</v>
      </c>
      <c r="F9599">
        <v>1.1228400000000001</v>
      </c>
      <c r="G9599" s="384">
        <v>0</v>
      </c>
      <c r="H9599">
        <v>1.1218399999999999</v>
      </c>
    </row>
    <row r="9600" spans="1:10">
      <c r="A9600">
        <v>9595</v>
      </c>
      <c r="B9600" s="612">
        <v>44013.343055555553</v>
      </c>
      <c r="C9600" s="405" t="s">
        <v>2110</v>
      </c>
      <c r="D9600" s="384">
        <v>2208</v>
      </c>
      <c r="E9600">
        <v>0.02</v>
      </c>
      <c r="F9600">
        <v>1.1228400000000001</v>
      </c>
      <c r="G9600" s="384">
        <v>0</v>
      </c>
      <c r="H9600">
        <v>1.1226499999999999</v>
      </c>
    </row>
    <row r="9601" spans="1:10">
      <c r="A9601">
        <v>9596</v>
      </c>
      <c r="B9601" s="612">
        <v>44013.387499999997</v>
      </c>
      <c r="C9601" s="405" t="s">
        <v>2054</v>
      </c>
      <c r="D9601" s="384">
        <v>2208</v>
      </c>
      <c r="E9601">
        <v>0.02</v>
      </c>
      <c r="F9601">
        <v>1.1226499999999999</v>
      </c>
      <c r="G9601" s="384">
        <v>0</v>
      </c>
      <c r="H9601">
        <v>1.1226499999999999</v>
      </c>
      <c r="I9601">
        <v>0.38</v>
      </c>
      <c r="J9601" s="384">
        <v>36431.96</v>
      </c>
    </row>
    <row r="9602" spans="1:10">
      <c r="A9602">
        <v>9593</v>
      </c>
      <c r="B9602" s="612">
        <v>44013.343055555553</v>
      </c>
      <c r="C9602" s="405" t="s">
        <v>97</v>
      </c>
      <c r="D9602" s="384">
        <v>2209</v>
      </c>
      <c r="E9602">
        <v>0.02</v>
      </c>
      <c r="F9602">
        <v>1.12446</v>
      </c>
      <c r="G9602" s="384">
        <v>0</v>
      </c>
      <c r="H9602">
        <v>0</v>
      </c>
    </row>
    <row r="9603" spans="1:10">
      <c r="A9603">
        <v>9594</v>
      </c>
      <c r="B9603" s="612">
        <v>44013.343055555553</v>
      </c>
      <c r="C9603" s="405" t="s">
        <v>2110</v>
      </c>
      <c r="D9603" s="384">
        <v>2209</v>
      </c>
      <c r="E9603">
        <v>0.02</v>
      </c>
      <c r="F9603">
        <v>1.12446</v>
      </c>
      <c r="G9603" s="384">
        <v>0</v>
      </c>
      <c r="H9603">
        <v>1.1226499999999999</v>
      </c>
    </row>
    <row r="9604" spans="1:10">
      <c r="A9604">
        <v>9597</v>
      </c>
      <c r="B9604" s="612">
        <v>44013.387499999997</v>
      </c>
      <c r="C9604" s="405" t="s">
        <v>2054</v>
      </c>
      <c r="D9604" s="384">
        <v>2209</v>
      </c>
      <c r="E9604">
        <v>0.02</v>
      </c>
      <c r="F9604">
        <v>1.1226499999999999</v>
      </c>
      <c r="G9604" s="384">
        <v>0</v>
      </c>
      <c r="H9604">
        <v>1.1226499999999999</v>
      </c>
      <c r="I9604">
        <v>3.62</v>
      </c>
      <c r="J9604" s="384">
        <v>36435.58</v>
      </c>
    </row>
    <row r="9605" spans="1:10">
      <c r="A9605">
        <v>9598</v>
      </c>
      <c r="B9605" s="612">
        <v>44013.409722222219</v>
      </c>
      <c r="C9605" s="405" t="s">
        <v>97</v>
      </c>
      <c r="D9605" s="384">
        <v>2210</v>
      </c>
      <c r="E9605">
        <v>0.02</v>
      </c>
      <c r="F9605">
        <v>1.12232</v>
      </c>
      <c r="G9605" s="384">
        <v>0</v>
      </c>
      <c r="H9605">
        <v>0</v>
      </c>
    </row>
    <row r="9606" spans="1:10">
      <c r="A9606">
        <v>9599</v>
      </c>
      <c r="B9606" s="612">
        <v>44013.409722222219</v>
      </c>
      <c r="C9606" s="405" t="s">
        <v>2110</v>
      </c>
      <c r="D9606" s="384">
        <v>2210</v>
      </c>
      <c r="E9606">
        <v>0.02</v>
      </c>
      <c r="F9606">
        <v>1.12232</v>
      </c>
      <c r="G9606" s="384">
        <v>0</v>
      </c>
      <c r="H9606">
        <v>1.1213200000000001</v>
      </c>
    </row>
    <row r="9607" spans="1:10">
      <c r="A9607">
        <v>9600</v>
      </c>
      <c r="B9607" s="612">
        <v>44013.414583333331</v>
      </c>
      <c r="C9607" s="405" t="s">
        <v>2054</v>
      </c>
      <c r="D9607" s="384">
        <v>2210</v>
      </c>
      <c r="E9607">
        <v>0.02</v>
      </c>
      <c r="F9607">
        <v>1.1213200000000001</v>
      </c>
      <c r="G9607" s="384">
        <v>0</v>
      </c>
      <c r="H9607">
        <v>1.1213200000000001</v>
      </c>
      <c r="I9607">
        <v>2</v>
      </c>
      <c r="J9607" s="384">
        <v>36437.58</v>
      </c>
    </row>
    <row r="9608" spans="1:10">
      <c r="A9608">
        <v>9601</v>
      </c>
      <c r="B9608" s="612">
        <v>44013.42291666667</v>
      </c>
      <c r="C9608" s="405" t="s">
        <v>97</v>
      </c>
      <c r="D9608" s="384">
        <v>2211</v>
      </c>
      <c r="E9608">
        <v>0.02</v>
      </c>
      <c r="F9608">
        <v>1.12104</v>
      </c>
      <c r="G9608" s="384">
        <v>0</v>
      </c>
      <c r="H9608">
        <v>0</v>
      </c>
    </row>
    <row r="9609" spans="1:10">
      <c r="A9609">
        <v>9602</v>
      </c>
      <c r="B9609" s="612">
        <v>44013.42291666667</v>
      </c>
      <c r="C9609" s="405" t="s">
        <v>2110</v>
      </c>
      <c r="D9609" s="384">
        <v>2211</v>
      </c>
      <c r="E9609">
        <v>0.02</v>
      </c>
      <c r="F9609">
        <v>1.12104</v>
      </c>
      <c r="G9609" s="384">
        <v>0</v>
      </c>
      <c r="H9609">
        <v>1.1200399999999999</v>
      </c>
    </row>
    <row r="9610" spans="1:10">
      <c r="A9610">
        <v>9608</v>
      </c>
      <c r="B9610" s="612">
        <v>44013.459722222222</v>
      </c>
      <c r="C9610" s="405" t="s">
        <v>2054</v>
      </c>
      <c r="D9610" s="384">
        <v>2211</v>
      </c>
      <c r="E9610">
        <v>0.02</v>
      </c>
      <c r="F9610">
        <v>1.1200399999999999</v>
      </c>
      <c r="G9610" s="384">
        <v>0</v>
      </c>
      <c r="H9610">
        <v>1.1200399999999999</v>
      </c>
      <c r="I9610">
        <v>2</v>
      </c>
      <c r="J9610" s="384">
        <v>36439.58</v>
      </c>
    </row>
    <row r="9611" spans="1:10">
      <c r="A9611">
        <v>9603</v>
      </c>
      <c r="B9611" s="612">
        <v>44013.431250000001</v>
      </c>
      <c r="C9611" s="405" t="s">
        <v>96</v>
      </c>
      <c r="D9611" s="384">
        <v>2212</v>
      </c>
      <c r="E9611">
        <v>0.05</v>
      </c>
      <c r="F9611">
        <v>1.1206</v>
      </c>
      <c r="G9611" s="384">
        <v>0</v>
      </c>
      <c r="H9611">
        <v>0</v>
      </c>
    </row>
    <row r="9612" spans="1:10">
      <c r="A9612">
        <v>9604</v>
      </c>
      <c r="B9612" s="612">
        <v>44013.431250000001</v>
      </c>
      <c r="C9612" s="405" t="s">
        <v>2110</v>
      </c>
      <c r="D9612" s="384">
        <v>2212</v>
      </c>
      <c r="E9612">
        <v>0.05</v>
      </c>
      <c r="F9612">
        <v>1.1206</v>
      </c>
      <c r="G9612" s="384">
        <v>0</v>
      </c>
      <c r="H9612">
        <v>1.1234</v>
      </c>
    </row>
    <row r="9613" spans="1:10">
      <c r="A9613">
        <v>9620</v>
      </c>
      <c r="B9613" s="612">
        <v>44013.576388888891</v>
      </c>
      <c r="C9613" s="405" t="s">
        <v>2054</v>
      </c>
      <c r="D9613" s="384">
        <v>2212</v>
      </c>
      <c r="E9613">
        <v>0.05</v>
      </c>
      <c r="F9613">
        <v>1.1234</v>
      </c>
      <c r="G9613" s="384">
        <v>0</v>
      </c>
      <c r="H9613">
        <v>1.1234</v>
      </c>
      <c r="I9613">
        <v>14</v>
      </c>
      <c r="J9613" s="384">
        <v>36453.39</v>
      </c>
    </row>
    <row r="9614" spans="1:10">
      <c r="A9614">
        <v>9609</v>
      </c>
      <c r="B9614" s="612">
        <v>44013.469444444447</v>
      </c>
      <c r="C9614" s="405" t="s">
        <v>97</v>
      </c>
      <c r="D9614" s="384">
        <v>2213</v>
      </c>
      <c r="E9614">
        <v>0.02</v>
      </c>
      <c r="F9614">
        <v>1.1202399999999999</v>
      </c>
      <c r="G9614" s="384">
        <v>0</v>
      </c>
      <c r="H9614">
        <v>0</v>
      </c>
    </row>
    <row r="9615" spans="1:10">
      <c r="A9615">
        <v>9610</v>
      </c>
      <c r="B9615" s="612">
        <v>44013.469444444447</v>
      </c>
      <c r="C9615" s="405" t="s">
        <v>2110</v>
      </c>
      <c r="D9615" s="384">
        <v>2213</v>
      </c>
      <c r="E9615">
        <v>0.02</v>
      </c>
      <c r="F9615">
        <v>1.1202399999999999</v>
      </c>
      <c r="G9615" s="384">
        <v>0</v>
      </c>
      <c r="H9615">
        <v>1.11924</v>
      </c>
    </row>
    <row r="9616" spans="1:10">
      <c r="A9616">
        <v>9611</v>
      </c>
      <c r="B9616" s="612">
        <v>44013.481944444444</v>
      </c>
      <c r="C9616" s="405" t="s">
        <v>2054</v>
      </c>
      <c r="D9616" s="384">
        <v>2213</v>
      </c>
      <c r="E9616">
        <v>0.02</v>
      </c>
      <c r="F9616">
        <v>1.11924</v>
      </c>
      <c r="G9616" s="384">
        <v>0</v>
      </c>
      <c r="H9616">
        <v>1.11924</v>
      </c>
      <c r="I9616">
        <v>2</v>
      </c>
      <c r="J9616" s="384">
        <v>36441.58</v>
      </c>
    </row>
    <row r="9617" spans="1:10">
      <c r="A9617">
        <v>9612</v>
      </c>
      <c r="B9617" s="612">
        <v>44013.495833333334</v>
      </c>
      <c r="C9617" s="405" t="s">
        <v>97</v>
      </c>
      <c r="D9617" s="384">
        <v>2214</v>
      </c>
      <c r="E9617">
        <v>0.02</v>
      </c>
      <c r="F9617">
        <v>1.1206499999999999</v>
      </c>
      <c r="G9617" s="384">
        <v>0</v>
      </c>
      <c r="H9617">
        <v>0</v>
      </c>
    </row>
    <row r="9618" spans="1:10">
      <c r="A9618">
        <v>9613</v>
      </c>
      <c r="B9618" s="612">
        <v>44013.495833333334</v>
      </c>
      <c r="C9618" s="405" t="s">
        <v>2110</v>
      </c>
      <c r="D9618" s="384">
        <v>2214</v>
      </c>
      <c r="E9618">
        <v>0.02</v>
      </c>
      <c r="F9618">
        <v>1.1206499999999999</v>
      </c>
      <c r="G9618" s="384">
        <v>0</v>
      </c>
      <c r="H9618">
        <v>1.11965</v>
      </c>
    </row>
    <row r="9619" spans="1:10">
      <c r="A9619">
        <v>9616</v>
      </c>
      <c r="B9619" s="612">
        <v>44013.544444444444</v>
      </c>
      <c r="C9619" s="405" t="s">
        <v>2110</v>
      </c>
      <c r="D9619" s="384">
        <v>2214</v>
      </c>
      <c r="E9619">
        <v>0.02</v>
      </c>
      <c r="F9619">
        <v>1.1206499999999999</v>
      </c>
      <c r="G9619" s="384">
        <v>0</v>
      </c>
      <c r="H9619">
        <v>1.1204499999999999</v>
      </c>
    </row>
    <row r="9620" spans="1:10">
      <c r="A9620">
        <v>9624</v>
      </c>
      <c r="B9620" s="612">
        <v>44013.581250000003</v>
      </c>
      <c r="C9620" s="405" t="s">
        <v>2110</v>
      </c>
      <c r="D9620" s="384">
        <v>2214</v>
      </c>
      <c r="E9620">
        <v>0.02</v>
      </c>
      <c r="F9620">
        <v>1.1206499999999999</v>
      </c>
      <c r="G9620" s="384">
        <v>0</v>
      </c>
      <c r="H9620">
        <v>1.12148</v>
      </c>
    </row>
    <row r="9621" spans="1:10">
      <c r="A9621">
        <v>9629</v>
      </c>
      <c r="B9621" s="612">
        <v>44013.588888888888</v>
      </c>
      <c r="C9621" s="405" t="s">
        <v>2110</v>
      </c>
      <c r="D9621" s="384">
        <v>2214</v>
      </c>
      <c r="E9621">
        <v>0.02</v>
      </c>
      <c r="F9621">
        <v>1.1206499999999999</v>
      </c>
      <c r="G9621" s="384">
        <v>0</v>
      </c>
      <c r="H9621">
        <v>1.12276</v>
      </c>
    </row>
    <row r="9622" spans="1:10">
      <c r="A9622">
        <v>9635</v>
      </c>
      <c r="B9622" s="612">
        <v>44013.606249999997</v>
      </c>
      <c r="C9622" s="405" t="s">
        <v>2110</v>
      </c>
      <c r="D9622" s="384">
        <v>2214</v>
      </c>
      <c r="E9622">
        <v>0.02</v>
      </c>
      <c r="F9622">
        <v>1.1206499999999999</v>
      </c>
      <c r="G9622" s="384">
        <v>0</v>
      </c>
      <c r="H9622">
        <v>1.1241000000000001</v>
      </c>
    </row>
    <row r="9623" spans="1:10">
      <c r="A9623">
        <v>9655</v>
      </c>
      <c r="B9623" s="612">
        <v>44014.353472222225</v>
      </c>
      <c r="C9623" s="405" t="s">
        <v>2110</v>
      </c>
      <c r="D9623" s="384">
        <v>2214</v>
      </c>
      <c r="E9623">
        <v>0.02</v>
      </c>
      <c r="F9623">
        <v>1.1206499999999999</v>
      </c>
      <c r="G9623" s="384">
        <v>0</v>
      </c>
      <c r="H9623">
        <v>1.1256600000000001</v>
      </c>
    </row>
    <row r="9624" spans="1:10">
      <c r="A9624">
        <v>9672</v>
      </c>
      <c r="B9624" s="612">
        <v>44014.546527777777</v>
      </c>
      <c r="C9624" s="405" t="s">
        <v>2054</v>
      </c>
      <c r="D9624" s="384">
        <v>2214</v>
      </c>
      <c r="E9624">
        <v>0.02</v>
      </c>
      <c r="F9624">
        <v>1.1256600000000001</v>
      </c>
      <c r="G9624" s="384">
        <v>0</v>
      </c>
      <c r="H9624">
        <v>1.1256600000000001</v>
      </c>
      <c r="I9624">
        <v>-9.9499999999999993</v>
      </c>
      <c r="J9624" s="384">
        <v>36454.99</v>
      </c>
    </row>
    <row r="9625" spans="1:10">
      <c r="A9625">
        <v>9614</v>
      </c>
      <c r="B9625" s="612">
        <v>44013.544444444444</v>
      </c>
      <c r="C9625" s="405" t="s">
        <v>97</v>
      </c>
      <c r="D9625" s="384">
        <v>2215</v>
      </c>
      <c r="E9625">
        <v>0.02</v>
      </c>
      <c r="F9625">
        <v>1.12225</v>
      </c>
      <c r="G9625" s="384">
        <v>0</v>
      </c>
      <c r="H9625">
        <v>0</v>
      </c>
    </row>
    <row r="9626" spans="1:10">
      <c r="A9626">
        <v>9615</v>
      </c>
      <c r="B9626" s="612">
        <v>44013.544444444444</v>
      </c>
      <c r="C9626" s="405" t="s">
        <v>2110</v>
      </c>
      <c r="D9626" s="384">
        <v>2215</v>
      </c>
      <c r="E9626">
        <v>0.02</v>
      </c>
      <c r="F9626">
        <v>1.12225</v>
      </c>
      <c r="G9626" s="384">
        <v>0</v>
      </c>
      <c r="H9626">
        <v>1.1204499999999999</v>
      </c>
    </row>
    <row r="9627" spans="1:10">
      <c r="A9627">
        <v>9623</v>
      </c>
      <c r="B9627" s="612">
        <v>44013.581250000003</v>
      </c>
      <c r="C9627" s="405" t="s">
        <v>2110</v>
      </c>
      <c r="D9627" s="384">
        <v>2215</v>
      </c>
      <c r="E9627">
        <v>0.02</v>
      </c>
      <c r="F9627">
        <v>1.12225</v>
      </c>
      <c r="G9627" s="384">
        <v>0</v>
      </c>
      <c r="H9627">
        <v>1.12148</v>
      </c>
    </row>
    <row r="9628" spans="1:10">
      <c r="A9628">
        <v>9628</v>
      </c>
      <c r="B9628" s="612">
        <v>44013.588888888888</v>
      </c>
      <c r="C9628" s="405" t="s">
        <v>2110</v>
      </c>
      <c r="D9628" s="384">
        <v>2215</v>
      </c>
      <c r="E9628">
        <v>0.02</v>
      </c>
      <c r="F9628">
        <v>1.12225</v>
      </c>
      <c r="G9628" s="384">
        <v>0</v>
      </c>
      <c r="H9628">
        <v>1.12276</v>
      </c>
    </row>
    <row r="9629" spans="1:10">
      <c r="A9629">
        <v>9634</v>
      </c>
      <c r="B9629" s="612">
        <v>44013.606249999997</v>
      </c>
      <c r="C9629" s="405" t="s">
        <v>2110</v>
      </c>
      <c r="D9629" s="384">
        <v>2215</v>
      </c>
      <c r="E9629">
        <v>0.02</v>
      </c>
      <c r="F9629">
        <v>1.12225</v>
      </c>
      <c r="G9629" s="384">
        <v>0</v>
      </c>
      <c r="H9629">
        <v>1.1241000000000001</v>
      </c>
    </row>
    <row r="9630" spans="1:10">
      <c r="A9630">
        <v>9654</v>
      </c>
      <c r="B9630" s="612">
        <v>44014.353472222225</v>
      </c>
      <c r="C9630" s="405" t="s">
        <v>2110</v>
      </c>
      <c r="D9630" s="384">
        <v>2215</v>
      </c>
      <c r="E9630">
        <v>0.02</v>
      </c>
      <c r="F9630">
        <v>1.12225</v>
      </c>
      <c r="G9630" s="384">
        <v>0</v>
      </c>
      <c r="H9630">
        <v>1.1256600000000001</v>
      </c>
    </row>
    <row r="9631" spans="1:10">
      <c r="A9631">
        <v>9673</v>
      </c>
      <c r="B9631" s="612">
        <v>44014.546527777777</v>
      </c>
      <c r="C9631" s="405" t="s">
        <v>2054</v>
      </c>
      <c r="D9631" s="384">
        <v>2215</v>
      </c>
      <c r="E9631">
        <v>0.02</v>
      </c>
      <c r="F9631">
        <v>1.1256600000000001</v>
      </c>
      <c r="G9631" s="384">
        <v>0</v>
      </c>
      <c r="H9631">
        <v>1.1256600000000001</v>
      </c>
      <c r="I9631">
        <v>-6.75</v>
      </c>
      <c r="J9631" s="384">
        <v>36448.239999999998</v>
      </c>
    </row>
    <row r="9632" spans="1:10">
      <c r="A9632">
        <v>9621</v>
      </c>
      <c r="B9632" s="612">
        <v>44013.581250000003</v>
      </c>
      <c r="C9632" s="405" t="s">
        <v>97</v>
      </c>
      <c r="D9632" s="384">
        <v>2216</v>
      </c>
      <c r="E9632">
        <v>0.03</v>
      </c>
      <c r="F9632">
        <v>1.12385</v>
      </c>
      <c r="G9632" s="384">
        <v>0</v>
      </c>
      <c r="H9632">
        <v>0</v>
      </c>
    </row>
    <row r="9633" spans="1:10">
      <c r="A9633">
        <v>9622</v>
      </c>
      <c r="B9633" s="612">
        <v>44013.581250000003</v>
      </c>
      <c r="C9633" s="405" t="s">
        <v>2110</v>
      </c>
      <c r="D9633" s="384">
        <v>2216</v>
      </c>
      <c r="E9633">
        <v>0.03</v>
      </c>
      <c r="F9633">
        <v>1.12385</v>
      </c>
      <c r="G9633" s="384">
        <v>0</v>
      </c>
      <c r="H9633">
        <v>1.12148</v>
      </c>
    </row>
    <row r="9634" spans="1:10">
      <c r="A9634">
        <v>9627</v>
      </c>
      <c r="B9634" s="612">
        <v>44013.588888888888</v>
      </c>
      <c r="C9634" s="405" t="s">
        <v>2110</v>
      </c>
      <c r="D9634" s="384">
        <v>2216</v>
      </c>
      <c r="E9634">
        <v>0.03</v>
      </c>
      <c r="F9634">
        <v>1.12385</v>
      </c>
      <c r="G9634" s="384">
        <v>0</v>
      </c>
      <c r="H9634">
        <v>1.12276</v>
      </c>
    </row>
    <row r="9635" spans="1:10">
      <c r="A9635">
        <v>9633</v>
      </c>
      <c r="B9635" s="612">
        <v>44013.606249999997</v>
      </c>
      <c r="C9635" s="405" t="s">
        <v>2110</v>
      </c>
      <c r="D9635" s="384">
        <v>2216</v>
      </c>
      <c r="E9635">
        <v>0.03</v>
      </c>
      <c r="F9635">
        <v>1.12385</v>
      </c>
      <c r="G9635" s="384">
        <v>0</v>
      </c>
      <c r="H9635">
        <v>1.1241000000000001</v>
      </c>
    </row>
    <row r="9636" spans="1:10">
      <c r="A9636">
        <v>9653</v>
      </c>
      <c r="B9636" s="612">
        <v>44014.353472222225</v>
      </c>
      <c r="C9636" s="405" t="s">
        <v>2110</v>
      </c>
      <c r="D9636" s="384">
        <v>2216</v>
      </c>
      <c r="E9636">
        <v>0.03</v>
      </c>
      <c r="F9636">
        <v>1.12385</v>
      </c>
      <c r="G9636" s="384">
        <v>0</v>
      </c>
      <c r="H9636">
        <v>1.1256600000000001</v>
      </c>
    </row>
    <row r="9637" spans="1:10">
      <c r="A9637">
        <v>9674</v>
      </c>
      <c r="B9637" s="612">
        <v>44014.546527777777</v>
      </c>
      <c r="C9637" s="405" t="s">
        <v>2054</v>
      </c>
      <c r="D9637" s="384">
        <v>2216</v>
      </c>
      <c r="E9637">
        <v>0.03</v>
      </c>
      <c r="F9637">
        <v>1.1256600000000001</v>
      </c>
      <c r="G9637" s="384">
        <v>0</v>
      </c>
      <c r="H9637">
        <v>1.1256600000000001</v>
      </c>
      <c r="I9637">
        <v>-5.33</v>
      </c>
      <c r="J9637" s="384">
        <v>36442.910000000003</v>
      </c>
    </row>
    <row r="9638" spans="1:10">
      <c r="A9638">
        <v>9625</v>
      </c>
      <c r="B9638" s="612">
        <v>44013.588888888888</v>
      </c>
      <c r="C9638" s="405" t="s">
        <v>97</v>
      </c>
      <c r="D9638" s="384">
        <v>2217</v>
      </c>
      <c r="E9638">
        <v>0.05</v>
      </c>
      <c r="F9638">
        <v>1.1255500000000001</v>
      </c>
      <c r="G9638" s="384">
        <v>0</v>
      </c>
      <c r="H9638">
        <v>0</v>
      </c>
    </row>
    <row r="9639" spans="1:10">
      <c r="A9639">
        <v>9626</v>
      </c>
      <c r="B9639" s="612">
        <v>44013.588888888888</v>
      </c>
      <c r="C9639" s="405" t="s">
        <v>2110</v>
      </c>
      <c r="D9639" s="384">
        <v>2217</v>
      </c>
      <c r="E9639">
        <v>0.05</v>
      </c>
      <c r="F9639">
        <v>1.1255500000000001</v>
      </c>
      <c r="G9639" s="384">
        <v>0</v>
      </c>
      <c r="H9639">
        <v>1.12276</v>
      </c>
    </row>
    <row r="9640" spans="1:10">
      <c r="A9640">
        <v>9632</v>
      </c>
      <c r="B9640" s="612">
        <v>44013.606249999997</v>
      </c>
      <c r="C9640" s="405" t="s">
        <v>2110</v>
      </c>
      <c r="D9640" s="384">
        <v>2217</v>
      </c>
      <c r="E9640">
        <v>0.05</v>
      </c>
      <c r="F9640">
        <v>1.1255500000000001</v>
      </c>
      <c r="G9640" s="384">
        <v>0</v>
      </c>
      <c r="H9640">
        <v>1.1241000000000001</v>
      </c>
    </row>
    <row r="9641" spans="1:10">
      <c r="A9641">
        <v>9652</v>
      </c>
      <c r="B9641" s="612">
        <v>44014.353472222225</v>
      </c>
      <c r="C9641" s="405" t="s">
        <v>2110</v>
      </c>
      <c r="D9641" s="384">
        <v>2217</v>
      </c>
      <c r="E9641">
        <v>0.05</v>
      </c>
      <c r="F9641">
        <v>1.1255500000000001</v>
      </c>
      <c r="G9641" s="384">
        <v>0</v>
      </c>
      <c r="H9641">
        <v>1.1256600000000001</v>
      </c>
    </row>
    <row r="9642" spans="1:10">
      <c r="A9642">
        <v>9675</v>
      </c>
      <c r="B9642" s="612">
        <v>44014.546527777777</v>
      </c>
      <c r="C9642" s="405" t="s">
        <v>2054</v>
      </c>
      <c r="D9642" s="384">
        <v>2217</v>
      </c>
      <c r="E9642">
        <v>0.05</v>
      </c>
      <c r="F9642">
        <v>1.1256600000000001</v>
      </c>
      <c r="G9642" s="384">
        <v>0</v>
      </c>
      <c r="H9642">
        <v>1.1256600000000001</v>
      </c>
      <c r="I9642">
        <v>-0.38</v>
      </c>
      <c r="J9642" s="384">
        <v>36442.53</v>
      </c>
    </row>
    <row r="9643" spans="1:10">
      <c r="A9643">
        <v>9630</v>
      </c>
      <c r="B9643" s="612">
        <v>44013.606249999997</v>
      </c>
      <c r="C9643" s="405" t="s">
        <v>97</v>
      </c>
      <c r="D9643" s="384">
        <v>2218</v>
      </c>
      <c r="E9643">
        <v>0.08</v>
      </c>
      <c r="F9643">
        <v>1.1273500000000001</v>
      </c>
      <c r="G9643" s="384">
        <v>0</v>
      </c>
      <c r="H9643">
        <v>0</v>
      </c>
    </row>
    <row r="9644" spans="1:10">
      <c r="A9644">
        <v>9631</v>
      </c>
      <c r="B9644" s="612">
        <v>44013.606249999997</v>
      </c>
      <c r="C9644" s="405" t="s">
        <v>2110</v>
      </c>
      <c r="D9644" s="384">
        <v>2218</v>
      </c>
      <c r="E9644">
        <v>0.08</v>
      </c>
      <c r="F9644">
        <v>1.1273500000000001</v>
      </c>
      <c r="G9644" s="384">
        <v>0</v>
      </c>
      <c r="H9644">
        <v>1.1241000000000001</v>
      </c>
    </row>
    <row r="9645" spans="1:10">
      <c r="A9645">
        <v>9651</v>
      </c>
      <c r="B9645" s="612">
        <v>44014.353472222225</v>
      </c>
      <c r="C9645" s="405" t="s">
        <v>2110</v>
      </c>
      <c r="D9645" s="384">
        <v>2218</v>
      </c>
      <c r="E9645">
        <v>0.08</v>
      </c>
      <c r="F9645">
        <v>1.1273500000000001</v>
      </c>
      <c r="G9645" s="384">
        <v>0</v>
      </c>
      <c r="H9645">
        <v>1.1256600000000001</v>
      </c>
    </row>
    <row r="9646" spans="1:10">
      <c r="A9646">
        <v>9676</v>
      </c>
      <c r="B9646" s="612">
        <v>44014.546527777777</v>
      </c>
      <c r="C9646" s="405" t="s">
        <v>2054</v>
      </c>
      <c r="D9646" s="384">
        <v>2218</v>
      </c>
      <c r="E9646">
        <v>0.08</v>
      </c>
      <c r="F9646">
        <v>1.1256600000000001</v>
      </c>
      <c r="G9646" s="384">
        <v>0</v>
      </c>
      <c r="H9646">
        <v>1.1256600000000001</v>
      </c>
      <c r="I9646">
        <v>13.79</v>
      </c>
      <c r="J9646" s="384">
        <v>36456.32</v>
      </c>
    </row>
    <row r="9647" spans="1:10">
      <c r="A9647">
        <v>9636</v>
      </c>
      <c r="B9647" s="612">
        <v>44013.609027777777</v>
      </c>
      <c r="C9647" s="405" t="s">
        <v>96</v>
      </c>
      <c r="D9647" s="384">
        <v>2219</v>
      </c>
      <c r="E9647">
        <v>0.02</v>
      </c>
      <c r="F9647">
        <v>1.1268800000000001</v>
      </c>
      <c r="G9647" s="384">
        <v>0</v>
      </c>
      <c r="H9647">
        <v>0</v>
      </c>
    </row>
    <row r="9648" spans="1:10">
      <c r="A9648">
        <v>9637</v>
      </c>
      <c r="B9648" s="612">
        <v>44013.609027777777</v>
      </c>
      <c r="C9648" s="405" t="s">
        <v>2110</v>
      </c>
      <c r="D9648" s="384">
        <v>2219</v>
      </c>
      <c r="E9648">
        <v>0.02</v>
      </c>
      <c r="F9648">
        <v>1.1268800000000001</v>
      </c>
      <c r="G9648" s="384">
        <v>0</v>
      </c>
      <c r="H9648">
        <v>1.12788</v>
      </c>
    </row>
    <row r="9649" spans="1:10">
      <c r="A9649">
        <v>9640</v>
      </c>
      <c r="B9649" s="612">
        <v>44013.779861111114</v>
      </c>
      <c r="C9649" s="405" t="s">
        <v>2110</v>
      </c>
      <c r="D9649" s="384">
        <v>2219</v>
      </c>
      <c r="E9649">
        <v>0.02</v>
      </c>
      <c r="F9649">
        <v>1.1268800000000001</v>
      </c>
      <c r="G9649" s="384">
        <v>0</v>
      </c>
      <c r="H9649">
        <v>1.1270800000000001</v>
      </c>
    </row>
    <row r="9650" spans="1:10">
      <c r="A9650">
        <v>9641</v>
      </c>
      <c r="B9650" s="612">
        <v>44014.255555555559</v>
      </c>
      <c r="C9650" s="405" t="s">
        <v>2054</v>
      </c>
      <c r="D9650" s="384">
        <v>2219</v>
      </c>
      <c r="E9650">
        <v>0.02</v>
      </c>
      <c r="F9650">
        <v>1.1270800000000001</v>
      </c>
      <c r="G9650" s="384">
        <v>0</v>
      </c>
      <c r="H9650">
        <v>1.1270800000000001</v>
      </c>
      <c r="I9650">
        <v>0.16</v>
      </c>
      <c r="J9650" s="384">
        <v>36453.550000000003</v>
      </c>
    </row>
    <row r="9651" spans="1:10">
      <c r="A9651">
        <v>9638</v>
      </c>
      <c r="B9651" s="612">
        <v>44013.779861111114</v>
      </c>
      <c r="C9651" s="405" t="s">
        <v>96</v>
      </c>
      <c r="D9651" s="384">
        <v>2220</v>
      </c>
      <c r="E9651">
        <v>0.02</v>
      </c>
      <c r="F9651">
        <v>1.12527</v>
      </c>
      <c r="G9651" s="384">
        <v>0</v>
      </c>
      <c r="H9651">
        <v>0</v>
      </c>
    </row>
    <row r="9652" spans="1:10">
      <c r="A9652">
        <v>9639</v>
      </c>
      <c r="B9652" s="612">
        <v>44013.779861111114</v>
      </c>
      <c r="C9652" s="405" t="s">
        <v>2110</v>
      </c>
      <c r="D9652" s="384">
        <v>2220</v>
      </c>
      <c r="E9652">
        <v>0.02</v>
      </c>
      <c r="F9652">
        <v>1.12527</v>
      </c>
      <c r="G9652" s="384">
        <v>0</v>
      </c>
      <c r="H9652">
        <v>1.1270800000000001</v>
      </c>
    </row>
    <row r="9653" spans="1:10">
      <c r="A9653">
        <v>9642</v>
      </c>
      <c r="B9653" s="612">
        <v>44014.255555555559</v>
      </c>
      <c r="C9653" s="405" t="s">
        <v>2054</v>
      </c>
      <c r="D9653" s="384">
        <v>2220</v>
      </c>
      <c r="E9653">
        <v>0.02</v>
      </c>
      <c r="F9653">
        <v>1.1270800000000001</v>
      </c>
      <c r="G9653" s="384">
        <v>0</v>
      </c>
      <c r="H9653">
        <v>1.1270800000000001</v>
      </c>
      <c r="I9653">
        <v>3.38</v>
      </c>
      <c r="J9653" s="384">
        <v>36456.93</v>
      </c>
    </row>
    <row r="9654" spans="1:10">
      <c r="A9654">
        <v>9643</v>
      </c>
      <c r="B9654" s="612">
        <v>44014.302083333336</v>
      </c>
      <c r="C9654" s="405" t="s">
        <v>96</v>
      </c>
      <c r="D9654" s="384">
        <v>2221</v>
      </c>
      <c r="E9654">
        <v>0.02</v>
      </c>
      <c r="F9654">
        <v>1.1265499999999999</v>
      </c>
      <c r="G9654" s="384">
        <v>0</v>
      </c>
      <c r="H9654">
        <v>0</v>
      </c>
    </row>
    <row r="9655" spans="1:10">
      <c r="A9655">
        <v>9644</v>
      </c>
      <c r="B9655" s="612">
        <v>44014.302083333336</v>
      </c>
      <c r="C9655" s="405" t="s">
        <v>2110</v>
      </c>
      <c r="D9655" s="384">
        <v>2221</v>
      </c>
      <c r="E9655">
        <v>0.02</v>
      </c>
      <c r="F9655">
        <v>1.1265499999999999</v>
      </c>
      <c r="G9655" s="384">
        <v>0</v>
      </c>
      <c r="H9655">
        <v>1.1275500000000001</v>
      </c>
    </row>
    <row r="9656" spans="1:10">
      <c r="A9656">
        <v>9645</v>
      </c>
      <c r="B9656" s="612">
        <v>44014.310416666667</v>
      </c>
      <c r="C9656" s="405" t="s">
        <v>2054</v>
      </c>
      <c r="D9656" s="384">
        <v>2221</v>
      </c>
      <c r="E9656">
        <v>0.02</v>
      </c>
      <c r="F9656">
        <v>1.1275500000000001</v>
      </c>
      <c r="G9656" s="384">
        <v>0</v>
      </c>
      <c r="H9656">
        <v>1.1275500000000001</v>
      </c>
      <c r="I9656">
        <v>2</v>
      </c>
      <c r="J9656" s="384">
        <v>36458.93</v>
      </c>
    </row>
    <row r="9657" spans="1:10">
      <c r="A9657">
        <v>9646</v>
      </c>
      <c r="B9657" s="612">
        <v>44014.319444444445</v>
      </c>
      <c r="C9657" s="405" t="s">
        <v>96</v>
      </c>
      <c r="D9657" s="384">
        <v>2222</v>
      </c>
      <c r="E9657">
        <v>0.02</v>
      </c>
      <c r="F9657">
        <v>1.1281600000000001</v>
      </c>
      <c r="G9657" s="384">
        <v>0</v>
      </c>
      <c r="H9657">
        <v>0</v>
      </c>
    </row>
    <row r="9658" spans="1:10">
      <c r="A9658">
        <v>9647</v>
      </c>
      <c r="B9658" s="612">
        <v>44014.319444444445</v>
      </c>
      <c r="C9658" s="405" t="s">
        <v>2110</v>
      </c>
      <c r="D9658" s="384">
        <v>2222</v>
      </c>
      <c r="E9658">
        <v>0.02</v>
      </c>
      <c r="F9658">
        <v>1.1281600000000001</v>
      </c>
      <c r="G9658" s="384">
        <v>0</v>
      </c>
      <c r="H9658">
        <v>1.1291599999999999</v>
      </c>
    </row>
    <row r="9659" spans="1:10">
      <c r="A9659">
        <v>9648</v>
      </c>
      <c r="B9659" s="612">
        <v>44014.351388888892</v>
      </c>
      <c r="C9659" s="405" t="s">
        <v>2054</v>
      </c>
      <c r="D9659" s="384">
        <v>2222</v>
      </c>
      <c r="E9659">
        <v>0.02</v>
      </c>
      <c r="F9659">
        <v>1.1291599999999999</v>
      </c>
      <c r="G9659" s="384">
        <v>0</v>
      </c>
      <c r="H9659">
        <v>1.1291599999999999</v>
      </c>
      <c r="I9659">
        <v>2</v>
      </c>
      <c r="J9659" s="384">
        <v>36460.93</v>
      </c>
    </row>
    <row r="9660" spans="1:10">
      <c r="A9660">
        <v>9649</v>
      </c>
      <c r="B9660" s="612">
        <v>44014.353472222225</v>
      </c>
      <c r="C9660" s="405" t="s">
        <v>97</v>
      </c>
      <c r="D9660" s="384">
        <v>2223</v>
      </c>
      <c r="E9660">
        <v>0.14000000000000001</v>
      </c>
      <c r="F9660">
        <v>1.1292500000000001</v>
      </c>
      <c r="G9660" s="384">
        <v>0</v>
      </c>
      <c r="H9660">
        <v>0</v>
      </c>
    </row>
    <row r="9661" spans="1:10">
      <c r="A9661">
        <v>9650</v>
      </c>
      <c r="B9661" s="612">
        <v>44014.353472222225</v>
      </c>
      <c r="C9661" s="405" t="s">
        <v>2110</v>
      </c>
      <c r="D9661" s="384">
        <v>2223</v>
      </c>
      <c r="E9661">
        <v>0.14000000000000001</v>
      </c>
      <c r="F9661">
        <v>1.1292500000000001</v>
      </c>
      <c r="G9661" s="384">
        <v>0</v>
      </c>
      <c r="H9661">
        <v>1.1256600000000001</v>
      </c>
    </row>
    <row r="9662" spans="1:10">
      <c r="A9662">
        <v>9677</v>
      </c>
      <c r="B9662" s="612">
        <v>44014.546527777777</v>
      </c>
      <c r="C9662" s="405" t="s">
        <v>2054</v>
      </c>
      <c r="D9662" s="384">
        <v>2223</v>
      </c>
      <c r="E9662">
        <v>0.14000000000000001</v>
      </c>
      <c r="F9662">
        <v>1.1256600000000001</v>
      </c>
      <c r="G9662" s="384">
        <v>0</v>
      </c>
      <c r="H9662">
        <v>1.1256600000000001</v>
      </c>
      <c r="I9662">
        <v>50.26</v>
      </c>
      <c r="J9662" s="384">
        <v>36506.58</v>
      </c>
    </row>
    <row r="9663" spans="1:10">
      <c r="A9663">
        <v>9656</v>
      </c>
      <c r="B9663" s="612">
        <v>44014.361805555556</v>
      </c>
      <c r="C9663" s="405" t="s">
        <v>96</v>
      </c>
      <c r="D9663" s="384">
        <v>2224</v>
      </c>
      <c r="E9663">
        <v>0.02</v>
      </c>
      <c r="F9663">
        <v>1.1293899999999999</v>
      </c>
      <c r="G9663" s="384">
        <v>0</v>
      </c>
      <c r="H9663">
        <v>0</v>
      </c>
    </row>
    <row r="9664" spans="1:10">
      <c r="A9664">
        <v>9657</v>
      </c>
      <c r="B9664" s="612">
        <v>44014.361805555556</v>
      </c>
      <c r="C9664" s="405" t="s">
        <v>2110</v>
      </c>
      <c r="D9664" s="384">
        <v>2224</v>
      </c>
      <c r="E9664">
        <v>0.02</v>
      </c>
      <c r="F9664">
        <v>1.1293899999999999</v>
      </c>
      <c r="G9664" s="384">
        <v>0</v>
      </c>
      <c r="H9664">
        <v>1.13039</v>
      </c>
    </row>
    <row r="9665" spans="1:10">
      <c r="A9665">
        <v>9660</v>
      </c>
      <c r="B9665" s="612">
        <v>44014.463194444441</v>
      </c>
      <c r="C9665" s="405" t="s">
        <v>2110</v>
      </c>
      <c r="D9665" s="384">
        <v>2224</v>
      </c>
      <c r="E9665">
        <v>0.02</v>
      </c>
      <c r="F9665">
        <v>1.1293899999999999</v>
      </c>
      <c r="G9665" s="384">
        <v>0</v>
      </c>
      <c r="H9665">
        <v>1.1295900000000001</v>
      </c>
    </row>
    <row r="9666" spans="1:10">
      <c r="A9666">
        <v>9661</v>
      </c>
      <c r="B9666" s="612">
        <v>44014.526388888888</v>
      </c>
      <c r="C9666" s="405" t="s">
        <v>2054</v>
      </c>
      <c r="D9666" s="384">
        <v>2224</v>
      </c>
      <c r="E9666">
        <v>0.02</v>
      </c>
      <c r="F9666">
        <v>1.1295900000000001</v>
      </c>
      <c r="G9666" s="384">
        <v>0</v>
      </c>
      <c r="H9666">
        <v>1.1295900000000001</v>
      </c>
      <c r="I9666">
        <v>0.4</v>
      </c>
      <c r="J9666" s="384">
        <v>36461.33</v>
      </c>
    </row>
    <row r="9667" spans="1:10">
      <c r="A9667">
        <v>9658</v>
      </c>
      <c r="B9667" s="612">
        <v>44014.463194444441</v>
      </c>
      <c r="C9667" s="405" t="s">
        <v>96</v>
      </c>
      <c r="D9667" s="384">
        <v>2225</v>
      </c>
      <c r="E9667">
        <v>0.02</v>
      </c>
      <c r="F9667">
        <v>1.12778</v>
      </c>
      <c r="G9667" s="384">
        <v>0</v>
      </c>
      <c r="H9667">
        <v>0</v>
      </c>
    </row>
    <row r="9668" spans="1:10">
      <c r="A9668">
        <v>9659</v>
      </c>
      <c r="B9668" s="612">
        <v>44014.463194444441</v>
      </c>
      <c r="C9668" s="405" t="s">
        <v>2110</v>
      </c>
      <c r="D9668" s="384">
        <v>2225</v>
      </c>
      <c r="E9668">
        <v>0.02</v>
      </c>
      <c r="F9668">
        <v>1.12778</v>
      </c>
      <c r="G9668" s="384">
        <v>0</v>
      </c>
      <c r="H9668">
        <v>1.1295900000000001</v>
      </c>
    </row>
    <row r="9669" spans="1:10">
      <c r="A9669">
        <v>9662</v>
      </c>
      <c r="B9669" s="612">
        <v>44014.526388888888</v>
      </c>
      <c r="C9669" s="405" t="s">
        <v>2054</v>
      </c>
      <c r="D9669" s="384">
        <v>2225</v>
      </c>
      <c r="E9669">
        <v>0.02</v>
      </c>
      <c r="F9669">
        <v>1.1295900000000001</v>
      </c>
      <c r="G9669" s="384">
        <v>0</v>
      </c>
      <c r="H9669">
        <v>1.1295900000000001</v>
      </c>
      <c r="I9669">
        <v>3.62</v>
      </c>
      <c r="J9669" s="384">
        <v>36464.949999999997</v>
      </c>
    </row>
    <row r="9670" spans="1:10">
      <c r="A9670">
        <v>9663</v>
      </c>
      <c r="B9670" s="612">
        <v>44014.529166666667</v>
      </c>
      <c r="C9670" s="405" t="s">
        <v>96</v>
      </c>
      <c r="D9670" s="384">
        <v>2226</v>
      </c>
      <c r="E9670">
        <v>0.02</v>
      </c>
      <c r="F9670">
        <v>1.1292899999999999</v>
      </c>
      <c r="G9670" s="384">
        <v>0</v>
      </c>
      <c r="H9670">
        <v>0</v>
      </c>
    </row>
    <row r="9671" spans="1:10">
      <c r="A9671">
        <v>9664</v>
      </c>
      <c r="B9671" s="612">
        <v>44014.529166666667</v>
      </c>
      <c r="C9671" s="405" t="s">
        <v>2110</v>
      </c>
      <c r="D9671" s="384">
        <v>2226</v>
      </c>
      <c r="E9671">
        <v>0.02</v>
      </c>
      <c r="F9671">
        <v>1.1292899999999999</v>
      </c>
      <c r="G9671" s="384">
        <v>0</v>
      </c>
      <c r="H9671">
        <v>1.13029</v>
      </c>
    </row>
    <row r="9672" spans="1:10">
      <c r="A9672">
        <v>9667</v>
      </c>
      <c r="B9672" s="612">
        <v>44014.539583333331</v>
      </c>
      <c r="C9672" s="405" t="s">
        <v>2110</v>
      </c>
      <c r="D9672" s="384">
        <v>2226</v>
      </c>
      <c r="E9672">
        <v>0.02</v>
      </c>
      <c r="F9672">
        <v>1.1292899999999999</v>
      </c>
      <c r="G9672" s="384">
        <v>0</v>
      </c>
      <c r="H9672">
        <v>1.1294900000000001</v>
      </c>
    </row>
    <row r="9673" spans="1:10">
      <c r="A9673">
        <v>9671</v>
      </c>
      <c r="B9673" s="612">
        <v>44014.546527777777</v>
      </c>
      <c r="C9673" s="405" t="s">
        <v>2110</v>
      </c>
      <c r="D9673" s="384">
        <v>2226</v>
      </c>
      <c r="E9673">
        <v>0.02</v>
      </c>
      <c r="F9673">
        <v>1.1292899999999999</v>
      </c>
      <c r="G9673" s="384">
        <v>0</v>
      </c>
      <c r="H9673">
        <v>1.12845</v>
      </c>
    </row>
    <row r="9674" spans="1:10">
      <c r="A9674">
        <v>9689</v>
      </c>
      <c r="B9674" s="612">
        <v>44014.607638888891</v>
      </c>
      <c r="C9674" s="405" t="s">
        <v>2110</v>
      </c>
      <c r="D9674" s="384">
        <v>2226</v>
      </c>
      <c r="E9674">
        <v>0.02</v>
      </c>
      <c r="F9674">
        <v>1.1292899999999999</v>
      </c>
      <c r="G9674" s="384">
        <v>0</v>
      </c>
      <c r="H9674">
        <v>1.12704</v>
      </c>
    </row>
    <row r="9675" spans="1:10">
      <c r="A9675">
        <v>9711</v>
      </c>
      <c r="B9675" s="612">
        <v>44015.426388888889</v>
      </c>
      <c r="C9675" s="405" t="s">
        <v>2110</v>
      </c>
      <c r="D9675" s="384">
        <v>2226</v>
      </c>
      <c r="E9675">
        <v>0.02</v>
      </c>
      <c r="F9675">
        <v>1.1292899999999999</v>
      </c>
      <c r="G9675" s="384">
        <v>0</v>
      </c>
      <c r="H9675">
        <v>1.1256200000000001</v>
      </c>
    </row>
    <row r="9676" spans="1:10">
      <c r="A9676">
        <v>9717</v>
      </c>
      <c r="B9676" s="612">
        <v>44018.003472222219</v>
      </c>
      <c r="C9676" s="405" t="s">
        <v>2054</v>
      </c>
      <c r="D9676" s="384">
        <v>2226</v>
      </c>
      <c r="E9676">
        <v>0.02</v>
      </c>
      <c r="F9676">
        <v>1.1256200000000001</v>
      </c>
      <c r="G9676" s="384">
        <v>0</v>
      </c>
      <c r="H9676">
        <v>1.1256200000000001</v>
      </c>
      <c r="I9676">
        <v>-7.5</v>
      </c>
      <c r="J9676" s="384">
        <v>36513.1</v>
      </c>
    </row>
    <row r="9677" spans="1:10">
      <c r="A9677">
        <v>9665</v>
      </c>
      <c r="B9677" s="612">
        <v>44014.539583333331</v>
      </c>
      <c r="C9677" s="405" t="s">
        <v>96</v>
      </c>
      <c r="D9677" s="384">
        <v>2227</v>
      </c>
      <c r="E9677">
        <v>0.02</v>
      </c>
      <c r="F9677">
        <v>1.12768</v>
      </c>
      <c r="G9677" s="384">
        <v>0</v>
      </c>
      <c r="H9677">
        <v>0</v>
      </c>
    </row>
    <row r="9678" spans="1:10">
      <c r="A9678">
        <v>9666</v>
      </c>
      <c r="B9678" s="612">
        <v>44014.539583333331</v>
      </c>
      <c r="C9678" s="405" t="s">
        <v>2110</v>
      </c>
      <c r="D9678" s="384">
        <v>2227</v>
      </c>
      <c r="E9678">
        <v>0.02</v>
      </c>
      <c r="F9678">
        <v>1.12768</v>
      </c>
      <c r="G9678" s="384">
        <v>0</v>
      </c>
      <c r="H9678">
        <v>1.1294900000000001</v>
      </c>
    </row>
    <row r="9679" spans="1:10">
      <c r="A9679">
        <v>9670</v>
      </c>
      <c r="B9679" s="612">
        <v>44014.546527777777</v>
      </c>
      <c r="C9679" s="405" t="s">
        <v>2110</v>
      </c>
      <c r="D9679" s="384">
        <v>2227</v>
      </c>
      <c r="E9679">
        <v>0.02</v>
      </c>
      <c r="F9679">
        <v>1.12768</v>
      </c>
      <c r="G9679" s="384">
        <v>0</v>
      </c>
      <c r="H9679">
        <v>1.12845</v>
      </c>
    </row>
    <row r="9680" spans="1:10">
      <c r="A9680">
        <v>9688</v>
      </c>
      <c r="B9680" s="612">
        <v>44014.607638888891</v>
      </c>
      <c r="C9680" s="405" t="s">
        <v>2110</v>
      </c>
      <c r="D9680" s="384">
        <v>2227</v>
      </c>
      <c r="E9680">
        <v>0.02</v>
      </c>
      <c r="F9680">
        <v>1.12768</v>
      </c>
      <c r="G9680" s="384">
        <v>0</v>
      </c>
      <c r="H9680">
        <v>1.12704</v>
      </c>
    </row>
    <row r="9681" spans="1:10">
      <c r="A9681">
        <v>9710</v>
      </c>
      <c r="B9681" s="612">
        <v>44015.426388888889</v>
      </c>
      <c r="C9681" s="405" t="s">
        <v>2110</v>
      </c>
      <c r="D9681" s="384">
        <v>2227</v>
      </c>
      <c r="E9681">
        <v>0.02</v>
      </c>
      <c r="F9681">
        <v>1.12768</v>
      </c>
      <c r="G9681" s="384">
        <v>0</v>
      </c>
      <c r="H9681">
        <v>1.1256200000000001</v>
      </c>
    </row>
    <row r="9682" spans="1:10">
      <c r="A9682">
        <v>9718</v>
      </c>
      <c r="B9682" s="612">
        <v>44018.003472222219</v>
      </c>
      <c r="C9682" s="405" t="s">
        <v>2054</v>
      </c>
      <c r="D9682" s="384">
        <v>2227</v>
      </c>
      <c r="E9682">
        <v>0.02</v>
      </c>
      <c r="F9682">
        <v>1.1256200000000001</v>
      </c>
      <c r="G9682" s="384">
        <v>0</v>
      </c>
      <c r="H9682">
        <v>1.1256200000000001</v>
      </c>
      <c r="I9682">
        <v>-4.28</v>
      </c>
      <c r="J9682" s="384">
        <v>36508.82</v>
      </c>
    </row>
    <row r="9683" spans="1:10">
      <c r="A9683">
        <v>9668</v>
      </c>
      <c r="B9683" s="612">
        <v>44014.546527777777</v>
      </c>
      <c r="C9683" s="405" t="s">
        <v>96</v>
      </c>
      <c r="D9683" s="384">
        <v>2228</v>
      </c>
      <c r="E9683">
        <v>0.03</v>
      </c>
      <c r="F9683">
        <v>1.12608</v>
      </c>
      <c r="G9683" s="384">
        <v>0</v>
      </c>
      <c r="H9683">
        <v>0</v>
      </c>
    </row>
    <row r="9684" spans="1:10">
      <c r="A9684">
        <v>9669</v>
      </c>
      <c r="B9684" s="612">
        <v>44014.546527777777</v>
      </c>
      <c r="C9684" s="405" t="s">
        <v>2110</v>
      </c>
      <c r="D9684" s="384">
        <v>2228</v>
      </c>
      <c r="E9684">
        <v>0.03</v>
      </c>
      <c r="F9684">
        <v>1.12608</v>
      </c>
      <c r="G9684" s="384">
        <v>0</v>
      </c>
      <c r="H9684">
        <v>1.12845</v>
      </c>
    </row>
    <row r="9685" spans="1:10">
      <c r="A9685">
        <v>9687</v>
      </c>
      <c r="B9685" s="612">
        <v>44014.607638888891</v>
      </c>
      <c r="C9685" s="405" t="s">
        <v>2110</v>
      </c>
      <c r="D9685" s="384">
        <v>2228</v>
      </c>
      <c r="E9685">
        <v>0.03</v>
      </c>
      <c r="F9685">
        <v>1.12608</v>
      </c>
      <c r="G9685" s="384">
        <v>0</v>
      </c>
      <c r="H9685">
        <v>1.12704</v>
      </c>
    </row>
    <row r="9686" spans="1:10">
      <c r="A9686">
        <v>9709</v>
      </c>
      <c r="B9686" s="612">
        <v>44015.426388888889</v>
      </c>
      <c r="C9686" s="405" t="s">
        <v>2110</v>
      </c>
      <c r="D9686" s="384">
        <v>2228</v>
      </c>
      <c r="E9686">
        <v>0.03</v>
      </c>
      <c r="F9686">
        <v>1.12608</v>
      </c>
      <c r="G9686" s="384">
        <v>0</v>
      </c>
      <c r="H9686">
        <v>1.1256200000000001</v>
      </c>
    </row>
    <row r="9687" spans="1:10">
      <c r="A9687">
        <v>9719</v>
      </c>
      <c r="B9687" s="612">
        <v>44018.003472222219</v>
      </c>
      <c r="C9687" s="405" t="s">
        <v>2054</v>
      </c>
      <c r="D9687" s="384">
        <v>2228</v>
      </c>
      <c r="E9687">
        <v>0.03</v>
      </c>
      <c r="F9687">
        <v>1.1256200000000001</v>
      </c>
      <c r="G9687" s="384">
        <v>0</v>
      </c>
      <c r="H9687">
        <v>1.1256200000000001</v>
      </c>
      <c r="I9687">
        <v>-1.62</v>
      </c>
      <c r="J9687" s="384">
        <v>36507.199999999997</v>
      </c>
    </row>
    <row r="9688" spans="1:10">
      <c r="A9688">
        <v>9678</v>
      </c>
      <c r="B9688" s="612">
        <v>44014.560416666667</v>
      </c>
      <c r="C9688" s="405" t="s">
        <v>97</v>
      </c>
      <c r="D9688" s="384">
        <v>2229</v>
      </c>
      <c r="E9688">
        <v>0.02</v>
      </c>
      <c r="F9688">
        <v>1.12645</v>
      </c>
      <c r="G9688" s="384">
        <v>0</v>
      </c>
      <c r="H9688">
        <v>0</v>
      </c>
    </row>
    <row r="9689" spans="1:10">
      <c r="A9689">
        <v>9679</v>
      </c>
      <c r="B9689" s="612">
        <v>44014.560416666667</v>
      </c>
      <c r="C9689" s="405" t="s">
        <v>2110</v>
      </c>
      <c r="D9689" s="384">
        <v>2229</v>
      </c>
      <c r="E9689">
        <v>0.02</v>
      </c>
      <c r="F9689">
        <v>1.12645</v>
      </c>
      <c r="G9689" s="384">
        <v>0</v>
      </c>
      <c r="H9689">
        <v>1.1254500000000001</v>
      </c>
    </row>
    <row r="9690" spans="1:10">
      <c r="A9690">
        <v>9682</v>
      </c>
      <c r="B9690" s="612">
        <v>44014.586805555555</v>
      </c>
      <c r="C9690" s="405" t="s">
        <v>2110</v>
      </c>
      <c r="D9690" s="384">
        <v>2229</v>
      </c>
      <c r="E9690">
        <v>0.02</v>
      </c>
      <c r="F9690">
        <v>1.12645</v>
      </c>
      <c r="G9690" s="384">
        <v>0</v>
      </c>
      <c r="H9690">
        <v>1.12625</v>
      </c>
    </row>
    <row r="9691" spans="1:10">
      <c r="A9691">
        <v>9683</v>
      </c>
      <c r="B9691" s="612">
        <v>44014.598611111112</v>
      </c>
      <c r="C9691" s="405" t="s">
        <v>2054</v>
      </c>
      <c r="D9691" s="384">
        <v>2229</v>
      </c>
      <c r="E9691">
        <v>0.02</v>
      </c>
      <c r="F9691">
        <v>1.12625</v>
      </c>
      <c r="G9691" s="384">
        <v>0</v>
      </c>
      <c r="H9691">
        <v>1.12625</v>
      </c>
      <c r="I9691">
        <v>0.4</v>
      </c>
      <c r="J9691" s="384">
        <v>36506.980000000003</v>
      </c>
    </row>
    <row r="9692" spans="1:10">
      <c r="A9692">
        <v>9680</v>
      </c>
      <c r="B9692" s="612">
        <v>44014.586805555555</v>
      </c>
      <c r="C9692" s="405" t="s">
        <v>97</v>
      </c>
      <c r="D9692" s="384">
        <v>2230</v>
      </c>
      <c r="E9692">
        <v>0.02</v>
      </c>
      <c r="F9692">
        <v>1.12805</v>
      </c>
      <c r="G9692" s="384">
        <v>0</v>
      </c>
      <c r="H9692">
        <v>0</v>
      </c>
    </row>
    <row r="9693" spans="1:10">
      <c r="A9693">
        <v>9681</v>
      </c>
      <c r="B9693" s="612">
        <v>44014.586805555555</v>
      </c>
      <c r="C9693" s="405" t="s">
        <v>2110</v>
      </c>
      <c r="D9693" s="384">
        <v>2230</v>
      </c>
      <c r="E9693">
        <v>0.02</v>
      </c>
      <c r="F9693">
        <v>1.12805</v>
      </c>
      <c r="G9693" s="384">
        <v>0</v>
      </c>
      <c r="H9693">
        <v>1.12625</v>
      </c>
    </row>
    <row r="9694" spans="1:10">
      <c r="A9694">
        <v>9684</v>
      </c>
      <c r="B9694" s="612">
        <v>44014.598611111112</v>
      </c>
      <c r="C9694" s="405" t="s">
        <v>2054</v>
      </c>
      <c r="D9694" s="384">
        <v>2230</v>
      </c>
      <c r="E9694">
        <v>0.02</v>
      </c>
      <c r="F9694">
        <v>1.12625</v>
      </c>
      <c r="G9694" s="384">
        <v>0</v>
      </c>
      <c r="H9694">
        <v>1.12625</v>
      </c>
      <c r="I9694">
        <v>3.6</v>
      </c>
      <c r="J9694" s="384">
        <v>36510.58</v>
      </c>
    </row>
    <row r="9695" spans="1:10">
      <c r="A9695">
        <v>9685</v>
      </c>
      <c r="B9695" s="612">
        <v>44014.607638888891</v>
      </c>
      <c r="C9695" s="405" t="s">
        <v>96</v>
      </c>
      <c r="D9695" s="384">
        <v>2231</v>
      </c>
      <c r="E9695">
        <v>0.05</v>
      </c>
      <c r="F9695">
        <v>1.12405</v>
      </c>
      <c r="G9695" s="384">
        <v>0</v>
      </c>
      <c r="H9695">
        <v>0</v>
      </c>
    </row>
    <row r="9696" spans="1:10">
      <c r="A9696">
        <v>9686</v>
      </c>
      <c r="B9696" s="612">
        <v>44014.607638888891</v>
      </c>
      <c r="C9696" s="405" t="s">
        <v>2110</v>
      </c>
      <c r="D9696" s="384">
        <v>2231</v>
      </c>
      <c r="E9696">
        <v>0.05</v>
      </c>
      <c r="F9696">
        <v>1.12405</v>
      </c>
      <c r="G9696" s="384">
        <v>0</v>
      </c>
      <c r="H9696">
        <v>1.12704</v>
      </c>
    </row>
    <row r="9697" spans="1:10">
      <c r="A9697">
        <v>9708</v>
      </c>
      <c r="B9697" s="612">
        <v>44015.426388888889</v>
      </c>
      <c r="C9697" s="405" t="s">
        <v>2110</v>
      </c>
      <c r="D9697" s="384">
        <v>2231</v>
      </c>
      <c r="E9697">
        <v>0.05</v>
      </c>
      <c r="F9697">
        <v>1.12405</v>
      </c>
      <c r="G9697" s="384">
        <v>0</v>
      </c>
      <c r="H9697">
        <v>1.1256200000000001</v>
      </c>
    </row>
    <row r="9698" spans="1:10">
      <c r="A9698">
        <v>9720</v>
      </c>
      <c r="B9698" s="612">
        <v>44018.003472222219</v>
      </c>
      <c r="C9698" s="405" t="s">
        <v>2054</v>
      </c>
      <c r="D9698" s="384">
        <v>2231</v>
      </c>
      <c r="E9698">
        <v>0.05</v>
      </c>
      <c r="F9698">
        <v>1.1256200000000001</v>
      </c>
      <c r="G9698" s="384">
        <v>0</v>
      </c>
      <c r="H9698">
        <v>1.1256200000000001</v>
      </c>
      <c r="I9698">
        <v>7.45</v>
      </c>
      <c r="J9698" s="384">
        <v>36514.65</v>
      </c>
    </row>
    <row r="9699" spans="1:10">
      <c r="A9699">
        <v>9690</v>
      </c>
      <c r="B9699" s="612">
        <v>44014.611805555556</v>
      </c>
      <c r="C9699" s="405" t="s">
        <v>97</v>
      </c>
      <c r="D9699" s="384">
        <v>2232</v>
      </c>
      <c r="E9699">
        <v>0.02</v>
      </c>
      <c r="F9699">
        <v>1.1240300000000001</v>
      </c>
      <c r="G9699" s="384">
        <v>0</v>
      </c>
      <c r="H9699">
        <v>0</v>
      </c>
    </row>
    <row r="9700" spans="1:10">
      <c r="A9700">
        <v>9691</v>
      </c>
      <c r="B9700" s="612">
        <v>44014.611805555556</v>
      </c>
      <c r="C9700" s="405" t="s">
        <v>2110</v>
      </c>
      <c r="D9700" s="384">
        <v>2232</v>
      </c>
      <c r="E9700">
        <v>0.02</v>
      </c>
      <c r="F9700">
        <v>1.1240300000000001</v>
      </c>
      <c r="G9700" s="384">
        <v>0</v>
      </c>
      <c r="H9700">
        <v>1.12303</v>
      </c>
    </row>
    <row r="9701" spans="1:10">
      <c r="A9701">
        <v>9692</v>
      </c>
      <c r="B9701" s="612">
        <v>44014.619444444441</v>
      </c>
      <c r="C9701" s="405" t="s">
        <v>2054</v>
      </c>
      <c r="D9701" s="384">
        <v>2232</v>
      </c>
      <c r="E9701">
        <v>0.02</v>
      </c>
      <c r="F9701">
        <v>1.12303</v>
      </c>
      <c r="G9701" s="384">
        <v>0</v>
      </c>
      <c r="H9701">
        <v>1.12303</v>
      </c>
      <c r="I9701">
        <v>2</v>
      </c>
      <c r="J9701" s="384">
        <v>36512.58</v>
      </c>
    </row>
    <row r="9702" spans="1:10">
      <c r="A9702">
        <v>9693</v>
      </c>
      <c r="B9702" s="612">
        <v>44014.628472222219</v>
      </c>
      <c r="C9702" s="405" t="s">
        <v>97</v>
      </c>
      <c r="D9702" s="384">
        <v>2233</v>
      </c>
      <c r="E9702">
        <v>0.02</v>
      </c>
      <c r="F9702">
        <v>1.1232800000000001</v>
      </c>
      <c r="G9702" s="384">
        <v>0</v>
      </c>
      <c r="H9702">
        <v>0</v>
      </c>
    </row>
    <row r="9703" spans="1:10">
      <c r="A9703">
        <v>9694</v>
      </c>
      <c r="B9703" s="612">
        <v>44014.628472222219</v>
      </c>
      <c r="C9703" s="405" t="s">
        <v>2110</v>
      </c>
      <c r="D9703" s="384">
        <v>2233</v>
      </c>
      <c r="E9703">
        <v>0.02</v>
      </c>
      <c r="F9703">
        <v>1.1232800000000001</v>
      </c>
      <c r="G9703" s="384">
        <v>0</v>
      </c>
      <c r="H9703">
        <v>1.1222799999999999</v>
      </c>
    </row>
    <row r="9704" spans="1:10">
      <c r="A9704">
        <v>9697</v>
      </c>
      <c r="B9704" s="612">
        <v>44015.060416666667</v>
      </c>
      <c r="C9704" s="405" t="s">
        <v>2110</v>
      </c>
      <c r="D9704" s="384">
        <v>2233</v>
      </c>
      <c r="E9704">
        <v>0.02</v>
      </c>
      <c r="F9704">
        <v>1.1232800000000001</v>
      </c>
      <c r="G9704" s="384">
        <v>0</v>
      </c>
      <c r="H9704">
        <v>1.1230800000000001</v>
      </c>
    </row>
    <row r="9705" spans="1:10">
      <c r="A9705">
        <v>9698</v>
      </c>
      <c r="B9705" s="612">
        <v>44015.205555555556</v>
      </c>
      <c r="C9705" s="405" t="s">
        <v>2054</v>
      </c>
      <c r="D9705" s="384">
        <v>2233</v>
      </c>
      <c r="E9705">
        <v>0.02</v>
      </c>
      <c r="F9705">
        <v>1.1230800000000001</v>
      </c>
      <c r="G9705" s="384">
        <v>0</v>
      </c>
      <c r="H9705">
        <v>1.1230800000000001</v>
      </c>
      <c r="I9705">
        <v>0.42</v>
      </c>
      <c r="J9705" s="384">
        <v>36513</v>
      </c>
    </row>
    <row r="9706" spans="1:10">
      <c r="A9706">
        <v>9695</v>
      </c>
      <c r="B9706" s="612">
        <v>44015.060416666667</v>
      </c>
      <c r="C9706" s="405" t="s">
        <v>97</v>
      </c>
      <c r="D9706" s="384">
        <v>2234</v>
      </c>
      <c r="E9706">
        <v>0.02</v>
      </c>
      <c r="F9706">
        <v>1.1248800000000001</v>
      </c>
      <c r="G9706" s="384">
        <v>0</v>
      </c>
      <c r="H9706">
        <v>0</v>
      </c>
    </row>
    <row r="9707" spans="1:10">
      <c r="A9707">
        <v>9696</v>
      </c>
      <c r="B9707" s="612">
        <v>44015.060416666667</v>
      </c>
      <c r="C9707" s="405" t="s">
        <v>2110</v>
      </c>
      <c r="D9707" s="384">
        <v>2234</v>
      </c>
      <c r="E9707">
        <v>0.02</v>
      </c>
      <c r="F9707">
        <v>1.1248800000000001</v>
      </c>
      <c r="G9707" s="384">
        <v>0</v>
      </c>
      <c r="H9707">
        <v>1.1230800000000001</v>
      </c>
    </row>
    <row r="9708" spans="1:10">
      <c r="A9708">
        <v>9699</v>
      </c>
      <c r="B9708" s="612">
        <v>44015.205555555556</v>
      </c>
      <c r="C9708" s="405" t="s">
        <v>2054</v>
      </c>
      <c r="D9708" s="384">
        <v>2234</v>
      </c>
      <c r="E9708">
        <v>0.02</v>
      </c>
      <c r="F9708">
        <v>1.1230800000000001</v>
      </c>
      <c r="G9708" s="384">
        <v>0</v>
      </c>
      <c r="H9708">
        <v>1.1230800000000001</v>
      </c>
      <c r="I9708">
        <v>3.6</v>
      </c>
      <c r="J9708" s="384">
        <v>36516.6</v>
      </c>
    </row>
    <row r="9709" spans="1:10">
      <c r="A9709">
        <v>9700</v>
      </c>
      <c r="B9709" s="612">
        <v>44015.261805555558</v>
      </c>
      <c r="C9709" s="405" t="s">
        <v>97</v>
      </c>
      <c r="D9709" s="384">
        <v>2235</v>
      </c>
      <c r="E9709">
        <v>0.02</v>
      </c>
      <c r="F9709">
        <v>1.1241099999999999</v>
      </c>
      <c r="G9709" s="384">
        <v>0</v>
      </c>
      <c r="H9709">
        <v>0</v>
      </c>
    </row>
    <row r="9710" spans="1:10">
      <c r="A9710">
        <v>9701</v>
      </c>
      <c r="B9710" s="612">
        <v>44015.261805555558</v>
      </c>
      <c r="C9710" s="405" t="s">
        <v>2110</v>
      </c>
      <c r="D9710" s="384">
        <v>2235</v>
      </c>
      <c r="E9710">
        <v>0.02</v>
      </c>
      <c r="F9710">
        <v>1.1241099999999999</v>
      </c>
      <c r="G9710" s="384">
        <v>0</v>
      </c>
      <c r="H9710">
        <v>1.1231100000000001</v>
      </c>
    </row>
    <row r="9711" spans="1:10">
      <c r="A9711">
        <v>9702</v>
      </c>
      <c r="B9711" s="612">
        <v>44015.313194444447</v>
      </c>
      <c r="C9711" s="405" t="s">
        <v>2054</v>
      </c>
      <c r="D9711" s="384">
        <v>2235</v>
      </c>
      <c r="E9711">
        <v>0.02</v>
      </c>
      <c r="F9711">
        <v>1.1231100000000001</v>
      </c>
      <c r="G9711" s="384">
        <v>0</v>
      </c>
      <c r="H9711">
        <v>1.1231100000000001</v>
      </c>
      <c r="I9711">
        <v>2</v>
      </c>
      <c r="J9711" s="384">
        <v>36518.6</v>
      </c>
    </row>
    <row r="9712" spans="1:10">
      <c r="A9712">
        <v>9703</v>
      </c>
      <c r="B9712" s="612">
        <v>44015.317361111112</v>
      </c>
      <c r="C9712" s="405" t="s">
        <v>97</v>
      </c>
      <c r="D9712" s="384">
        <v>2236</v>
      </c>
      <c r="E9712">
        <v>0.02</v>
      </c>
      <c r="F9712">
        <v>1.1233</v>
      </c>
      <c r="G9712" s="384">
        <v>0</v>
      </c>
      <c r="H9712">
        <v>0</v>
      </c>
    </row>
    <row r="9713" spans="1:10">
      <c r="A9713">
        <v>9704</v>
      </c>
      <c r="B9713" s="612">
        <v>44015.317361111112</v>
      </c>
      <c r="C9713" s="405" t="s">
        <v>2110</v>
      </c>
      <c r="D9713" s="384">
        <v>2236</v>
      </c>
      <c r="E9713">
        <v>0.02</v>
      </c>
      <c r="F9713">
        <v>1.1233</v>
      </c>
      <c r="G9713" s="384">
        <v>0</v>
      </c>
      <c r="H9713">
        <v>1.1223000000000001</v>
      </c>
    </row>
    <row r="9714" spans="1:10">
      <c r="A9714">
        <v>9705</v>
      </c>
      <c r="B9714" s="612">
        <v>44015.426388888889</v>
      </c>
      <c r="C9714" s="405" t="s">
        <v>2054</v>
      </c>
      <c r="D9714" s="384">
        <v>2236</v>
      </c>
      <c r="E9714">
        <v>0.02</v>
      </c>
      <c r="F9714">
        <v>1.1223000000000001</v>
      </c>
      <c r="G9714" s="384">
        <v>0</v>
      </c>
      <c r="H9714">
        <v>1.1223000000000001</v>
      </c>
      <c r="I9714">
        <v>2</v>
      </c>
      <c r="J9714" s="384">
        <v>36520.6</v>
      </c>
    </row>
    <row r="9715" spans="1:10">
      <c r="A9715">
        <v>9706</v>
      </c>
      <c r="B9715" s="612">
        <v>44015.426388888889</v>
      </c>
      <c r="C9715" s="405" t="s">
        <v>96</v>
      </c>
      <c r="D9715" s="384">
        <v>2237</v>
      </c>
      <c r="E9715">
        <v>0.08</v>
      </c>
      <c r="F9715">
        <v>1.12225</v>
      </c>
      <c r="G9715" s="384">
        <v>0</v>
      </c>
      <c r="H9715">
        <v>0</v>
      </c>
    </row>
    <row r="9716" spans="1:10">
      <c r="A9716">
        <v>9707</v>
      </c>
      <c r="B9716" s="612">
        <v>44015.426388888889</v>
      </c>
      <c r="C9716" s="405" t="s">
        <v>2110</v>
      </c>
      <c r="D9716" s="384">
        <v>2237</v>
      </c>
      <c r="E9716">
        <v>0.08</v>
      </c>
      <c r="F9716">
        <v>1.12225</v>
      </c>
      <c r="G9716" s="384">
        <v>0</v>
      </c>
      <c r="H9716">
        <v>1.1256200000000001</v>
      </c>
    </row>
    <row r="9717" spans="1:10">
      <c r="A9717">
        <v>9721</v>
      </c>
      <c r="B9717" s="612">
        <v>44018.003472222219</v>
      </c>
      <c r="C9717" s="405" t="s">
        <v>2054</v>
      </c>
      <c r="D9717" s="384">
        <v>2237</v>
      </c>
      <c r="E9717">
        <v>0.08</v>
      </c>
      <c r="F9717">
        <v>1.1256200000000001</v>
      </c>
      <c r="G9717" s="384">
        <v>0</v>
      </c>
      <c r="H9717">
        <v>1.1256200000000001</v>
      </c>
      <c r="I9717">
        <v>26.64</v>
      </c>
      <c r="J9717" s="384">
        <v>36541.279999999999</v>
      </c>
    </row>
    <row r="9718" spans="1:10">
      <c r="A9718">
        <v>9712</v>
      </c>
      <c r="B9718" s="612">
        <v>44015.429166666669</v>
      </c>
      <c r="C9718" s="405" t="s">
        <v>97</v>
      </c>
      <c r="D9718" s="384">
        <v>2238</v>
      </c>
      <c r="E9718">
        <v>0.02</v>
      </c>
      <c r="F9718">
        <v>1.1224799999999999</v>
      </c>
      <c r="G9718" s="384">
        <v>0</v>
      </c>
      <c r="H9718">
        <v>0</v>
      </c>
    </row>
    <row r="9719" spans="1:10">
      <c r="A9719">
        <v>9713</v>
      </c>
      <c r="B9719" s="612">
        <v>44015.429166666669</v>
      </c>
      <c r="C9719" s="405" t="s">
        <v>2110</v>
      </c>
      <c r="D9719" s="384">
        <v>2238</v>
      </c>
      <c r="E9719">
        <v>0.02</v>
      </c>
      <c r="F9719">
        <v>1.1224799999999999</v>
      </c>
      <c r="G9719" s="384">
        <v>0</v>
      </c>
      <c r="H9719">
        <v>1.12148</v>
      </c>
    </row>
    <row r="9720" spans="1:10">
      <c r="A9720">
        <v>9716</v>
      </c>
      <c r="B9720" s="612">
        <v>44015.586111111108</v>
      </c>
      <c r="C9720" s="405" t="s">
        <v>2110</v>
      </c>
      <c r="D9720" s="384">
        <v>2238</v>
      </c>
      <c r="E9720">
        <v>0.02</v>
      </c>
      <c r="F9720">
        <v>1.1224799999999999</v>
      </c>
      <c r="G9720" s="384">
        <v>0</v>
      </c>
      <c r="H9720">
        <v>1.1222799999999999</v>
      </c>
    </row>
    <row r="9721" spans="1:10">
      <c r="A9721">
        <v>9725</v>
      </c>
      <c r="B9721" s="612">
        <v>44018.003472222219</v>
      </c>
      <c r="C9721" s="405" t="s">
        <v>2110</v>
      </c>
      <c r="D9721" s="384">
        <v>2238</v>
      </c>
      <c r="E9721">
        <v>0.02</v>
      </c>
      <c r="F9721">
        <v>1.1224799999999999</v>
      </c>
      <c r="G9721" s="384">
        <v>0</v>
      </c>
      <c r="H9721">
        <v>1.12331</v>
      </c>
    </row>
    <row r="9722" spans="1:10">
      <c r="A9722">
        <v>9730</v>
      </c>
      <c r="B9722" s="612">
        <v>44018.112500000003</v>
      </c>
      <c r="C9722" s="405" t="s">
        <v>2110</v>
      </c>
      <c r="D9722" s="384">
        <v>2238</v>
      </c>
      <c r="E9722">
        <v>0.02</v>
      </c>
      <c r="F9722">
        <v>1.1224799999999999</v>
      </c>
      <c r="G9722" s="384">
        <v>0</v>
      </c>
      <c r="H9722">
        <v>1.1246100000000001</v>
      </c>
    </row>
    <row r="9723" spans="1:10">
      <c r="A9723">
        <v>9736</v>
      </c>
      <c r="B9723" s="612">
        <v>44018.207638888889</v>
      </c>
      <c r="C9723" s="405" t="s">
        <v>2110</v>
      </c>
      <c r="D9723" s="384">
        <v>2238</v>
      </c>
      <c r="E9723">
        <v>0.02</v>
      </c>
      <c r="F9723">
        <v>1.1224799999999999</v>
      </c>
      <c r="G9723" s="384">
        <v>0</v>
      </c>
      <c r="H9723">
        <v>1.1259600000000001</v>
      </c>
    </row>
    <row r="9724" spans="1:10">
      <c r="A9724">
        <v>9749</v>
      </c>
      <c r="B9724" s="612">
        <v>44018.46875</v>
      </c>
      <c r="C9724" s="405" t="s">
        <v>2110</v>
      </c>
      <c r="D9724" s="384">
        <v>2238</v>
      </c>
      <c r="E9724">
        <v>0.02</v>
      </c>
      <c r="F9724">
        <v>1.1224799999999999</v>
      </c>
      <c r="G9724" s="384">
        <v>0</v>
      </c>
      <c r="H9724">
        <v>1.12757</v>
      </c>
    </row>
    <row r="9725" spans="1:10">
      <c r="A9725">
        <v>9757</v>
      </c>
      <c r="B9725" s="612">
        <v>44018.549305555556</v>
      </c>
      <c r="C9725" s="405" t="s">
        <v>2110</v>
      </c>
      <c r="D9725" s="384">
        <v>2238</v>
      </c>
      <c r="E9725">
        <v>0.02</v>
      </c>
      <c r="F9725">
        <v>1.1224799999999999</v>
      </c>
      <c r="G9725" s="384">
        <v>0</v>
      </c>
      <c r="H9725">
        <v>1.12927</v>
      </c>
    </row>
    <row r="9726" spans="1:10">
      <c r="A9726">
        <v>9778</v>
      </c>
      <c r="B9726" s="612">
        <v>44019.292361111111</v>
      </c>
      <c r="C9726" s="405" t="s">
        <v>2054</v>
      </c>
      <c r="D9726" s="384">
        <v>2238</v>
      </c>
      <c r="E9726">
        <v>0.02</v>
      </c>
      <c r="F9726">
        <v>1.12927</v>
      </c>
      <c r="G9726" s="384">
        <v>0</v>
      </c>
      <c r="H9726">
        <v>1.12927</v>
      </c>
      <c r="I9726">
        <v>-13.54</v>
      </c>
      <c r="J9726" s="384">
        <v>36540.49</v>
      </c>
    </row>
    <row r="9727" spans="1:10">
      <c r="A9727">
        <v>9714</v>
      </c>
      <c r="B9727" s="612">
        <v>44015.586111111108</v>
      </c>
      <c r="C9727" s="405" t="s">
        <v>97</v>
      </c>
      <c r="D9727" s="384">
        <v>2239</v>
      </c>
      <c r="E9727">
        <v>0.02</v>
      </c>
      <c r="F9727">
        <v>1.12408</v>
      </c>
      <c r="G9727" s="384">
        <v>0</v>
      </c>
      <c r="H9727">
        <v>0</v>
      </c>
    </row>
    <row r="9728" spans="1:10">
      <c r="A9728">
        <v>9715</v>
      </c>
      <c r="B9728" s="612">
        <v>44015.586111111108</v>
      </c>
      <c r="C9728" s="405" t="s">
        <v>2110</v>
      </c>
      <c r="D9728" s="384">
        <v>2239</v>
      </c>
      <c r="E9728">
        <v>0.02</v>
      </c>
      <c r="F9728">
        <v>1.12408</v>
      </c>
      <c r="G9728" s="384">
        <v>0</v>
      </c>
      <c r="H9728">
        <v>1.1222799999999999</v>
      </c>
    </row>
    <row r="9729" spans="1:10">
      <c r="A9729">
        <v>9724</v>
      </c>
      <c r="B9729" s="612">
        <v>44018.003472222219</v>
      </c>
      <c r="C9729" s="405" t="s">
        <v>2110</v>
      </c>
      <c r="D9729" s="384">
        <v>2239</v>
      </c>
      <c r="E9729">
        <v>0.02</v>
      </c>
      <c r="F9729">
        <v>1.12408</v>
      </c>
      <c r="G9729" s="384">
        <v>0</v>
      </c>
      <c r="H9729">
        <v>1.12331</v>
      </c>
    </row>
    <row r="9730" spans="1:10">
      <c r="A9730">
        <v>9729</v>
      </c>
      <c r="B9730" s="612">
        <v>44018.112500000003</v>
      </c>
      <c r="C9730" s="405" t="s">
        <v>2110</v>
      </c>
      <c r="D9730" s="384">
        <v>2239</v>
      </c>
      <c r="E9730">
        <v>0.02</v>
      </c>
      <c r="F9730">
        <v>1.12408</v>
      </c>
      <c r="G9730" s="384">
        <v>0</v>
      </c>
      <c r="H9730">
        <v>1.1246100000000001</v>
      </c>
    </row>
    <row r="9731" spans="1:10">
      <c r="A9731">
        <v>9735</v>
      </c>
      <c r="B9731" s="612">
        <v>44018.207638888889</v>
      </c>
      <c r="C9731" s="405" t="s">
        <v>2110</v>
      </c>
      <c r="D9731" s="384">
        <v>2239</v>
      </c>
      <c r="E9731">
        <v>0.02</v>
      </c>
      <c r="F9731">
        <v>1.12408</v>
      </c>
      <c r="G9731" s="384">
        <v>0</v>
      </c>
      <c r="H9731">
        <v>1.1259600000000001</v>
      </c>
    </row>
    <row r="9732" spans="1:10">
      <c r="A9732">
        <v>9748</v>
      </c>
      <c r="B9732" s="612">
        <v>44018.46875</v>
      </c>
      <c r="C9732" s="405" t="s">
        <v>2110</v>
      </c>
      <c r="D9732" s="384">
        <v>2239</v>
      </c>
      <c r="E9732">
        <v>0.02</v>
      </c>
      <c r="F9732">
        <v>1.12408</v>
      </c>
      <c r="G9732" s="384">
        <v>0</v>
      </c>
      <c r="H9732">
        <v>1.12757</v>
      </c>
    </row>
    <row r="9733" spans="1:10">
      <c r="A9733">
        <v>9756</v>
      </c>
      <c r="B9733" s="612">
        <v>44018.549305555556</v>
      </c>
      <c r="C9733" s="405" t="s">
        <v>2110</v>
      </c>
      <c r="D9733" s="384">
        <v>2239</v>
      </c>
      <c r="E9733">
        <v>0.02</v>
      </c>
      <c r="F9733">
        <v>1.12408</v>
      </c>
      <c r="G9733" s="384">
        <v>0</v>
      </c>
      <c r="H9733">
        <v>1.12927</v>
      </c>
    </row>
    <row r="9734" spans="1:10">
      <c r="A9734">
        <v>9779</v>
      </c>
      <c r="B9734" s="612">
        <v>44019.292361111111</v>
      </c>
      <c r="C9734" s="405" t="s">
        <v>2054</v>
      </c>
      <c r="D9734" s="384">
        <v>2239</v>
      </c>
      <c r="E9734">
        <v>0.02</v>
      </c>
      <c r="F9734">
        <v>1.12927</v>
      </c>
      <c r="G9734" s="384">
        <v>0</v>
      </c>
      <c r="H9734">
        <v>1.12927</v>
      </c>
      <c r="I9734">
        <v>-10.34</v>
      </c>
      <c r="J9734" s="384">
        <v>36530.15</v>
      </c>
    </row>
    <row r="9735" spans="1:10">
      <c r="A9735">
        <v>9722</v>
      </c>
      <c r="B9735" s="612">
        <v>44018.003472222219</v>
      </c>
      <c r="C9735" s="405" t="s">
        <v>97</v>
      </c>
      <c r="D9735" s="384">
        <v>2240</v>
      </c>
      <c r="E9735">
        <v>0.03</v>
      </c>
      <c r="F9735">
        <v>1.1256900000000001</v>
      </c>
      <c r="G9735" s="384">
        <v>0</v>
      </c>
      <c r="H9735">
        <v>0</v>
      </c>
    </row>
    <row r="9736" spans="1:10">
      <c r="A9736">
        <v>9723</v>
      </c>
      <c r="B9736" s="612">
        <v>44018.003472222219</v>
      </c>
      <c r="C9736" s="405" t="s">
        <v>2110</v>
      </c>
      <c r="D9736" s="384">
        <v>2240</v>
      </c>
      <c r="E9736">
        <v>0.03</v>
      </c>
      <c r="F9736">
        <v>1.1256900000000001</v>
      </c>
      <c r="G9736" s="384">
        <v>0</v>
      </c>
      <c r="H9736">
        <v>1.12331</v>
      </c>
    </row>
    <row r="9737" spans="1:10">
      <c r="A9737">
        <v>9728</v>
      </c>
      <c r="B9737" s="612">
        <v>44018.112500000003</v>
      </c>
      <c r="C9737" s="405" t="s">
        <v>2110</v>
      </c>
      <c r="D9737" s="384">
        <v>2240</v>
      </c>
      <c r="E9737">
        <v>0.03</v>
      </c>
      <c r="F9737">
        <v>1.1256900000000001</v>
      </c>
      <c r="G9737" s="384">
        <v>0</v>
      </c>
      <c r="H9737">
        <v>1.1246100000000001</v>
      </c>
    </row>
    <row r="9738" spans="1:10">
      <c r="A9738">
        <v>9734</v>
      </c>
      <c r="B9738" s="612">
        <v>44018.207638888889</v>
      </c>
      <c r="C9738" s="405" t="s">
        <v>2110</v>
      </c>
      <c r="D9738" s="384">
        <v>2240</v>
      </c>
      <c r="E9738">
        <v>0.03</v>
      </c>
      <c r="F9738">
        <v>1.1256900000000001</v>
      </c>
      <c r="G9738" s="384">
        <v>0</v>
      </c>
      <c r="H9738">
        <v>1.1259600000000001</v>
      </c>
    </row>
    <row r="9739" spans="1:10">
      <c r="A9739">
        <v>9747</v>
      </c>
      <c r="B9739" s="612">
        <v>44018.46875</v>
      </c>
      <c r="C9739" s="405" t="s">
        <v>2110</v>
      </c>
      <c r="D9739" s="384">
        <v>2240</v>
      </c>
      <c r="E9739">
        <v>0.03</v>
      </c>
      <c r="F9739">
        <v>1.1256900000000001</v>
      </c>
      <c r="G9739" s="384">
        <v>0</v>
      </c>
      <c r="H9739">
        <v>1.12757</v>
      </c>
    </row>
    <row r="9740" spans="1:10">
      <c r="A9740">
        <v>9755</v>
      </c>
      <c r="B9740" s="612">
        <v>44018.549305555556</v>
      </c>
      <c r="C9740" s="405" t="s">
        <v>2110</v>
      </c>
      <c r="D9740" s="384">
        <v>2240</v>
      </c>
      <c r="E9740">
        <v>0.03</v>
      </c>
      <c r="F9740">
        <v>1.1256900000000001</v>
      </c>
      <c r="G9740" s="384">
        <v>0</v>
      </c>
      <c r="H9740">
        <v>1.12927</v>
      </c>
    </row>
    <row r="9741" spans="1:10">
      <c r="A9741">
        <v>9780</v>
      </c>
      <c r="B9741" s="612">
        <v>44019.292361111111</v>
      </c>
      <c r="C9741" s="405" t="s">
        <v>2054</v>
      </c>
      <c r="D9741" s="384">
        <v>2240</v>
      </c>
      <c r="E9741">
        <v>0.03</v>
      </c>
      <c r="F9741">
        <v>1.12927</v>
      </c>
      <c r="G9741" s="384">
        <v>0</v>
      </c>
      <c r="H9741">
        <v>1.12927</v>
      </c>
      <c r="I9741">
        <v>-10.71</v>
      </c>
      <c r="J9741" s="384">
        <v>36519.449999999997</v>
      </c>
    </row>
    <row r="9742" spans="1:10">
      <c r="A9742">
        <v>9726</v>
      </c>
      <c r="B9742" s="612">
        <v>44018.112500000003</v>
      </c>
      <c r="C9742" s="405" t="s">
        <v>97</v>
      </c>
      <c r="D9742" s="384">
        <v>2241</v>
      </c>
      <c r="E9742">
        <v>0.05</v>
      </c>
      <c r="F9742">
        <v>1.1274200000000001</v>
      </c>
      <c r="G9742" s="384">
        <v>0</v>
      </c>
      <c r="H9742">
        <v>0</v>
      </c>
    </row>
    <row r="9743" spans="1:10">
      <c r="A9743">
        <v>9727</v>
      </c>
      <c r="B9743" s="612">
        <v>44018.112500000003</v>
      </c>
      <c r="C9743" s="405" t="s">
        <v>2110</v>
      </c>
      <c r="D9743" s="384">
        <v>2241</v>
      </c>
      <c r="E9743">
        <v>0.05</v>
      </c>
      <c r="F9743">
        <v>1.1274200000000001</v>
      </c>
      <c r="G9743" s="384">
        <v>0</v>
      </c>
      <c r="H9743">
        <v>1.1246100000000001</v>
      </c>
    </row>
    <row r="9744" spans="1:10">
      <c r="A9744">
        <v>9733</v>
      </c>
      <c r="B9744" s="612">
        <v>44018.207638888889</v>
      </c>
      <c r="C9744" s="405" t="s">
        <v>2110</v>
      </c>
      <c r="D9744" s="384">
        <v>2241</v>
      </c>
      <c r="E9744">
        <v>0.05</v>
      </c>
      <c r="F9744">
        <v>1.1274200000000001</v>
      </c>
      <c r="G9744" s="384">
        <v>0</v>
      </c>
      <c r="H9744">
        <v>1.1259600000000001</v>
      </c>
    </row>
    <row r="9745" spans="1:10">
      <c r="A9745">
        <v>9746</v>
      </c>
      <c r="B9745" s="612">
        <v>44018.46875</v>
      </c>
      <c r="C9745" s="405" t="s">
        <v>2110</v>
      </c>
      <c r="D9745" s="384">
        <v>2241</v>
      </c>
      <c r="E9745">
        <v>0.05</v>
      </c>
      <c r="F9745">
        <v>1.1274200000000001</v>
      </c>
      <c r="G9745" s="384">
        <v>0</v>
      </c>
      <c r="H9745">
        <v>1.12757</v>
      </c>
    </row>
    <row r="9746" spans="1:10">
      <c r="A9746">
        <v>9754</v>
      </c>
      <c r="B9746" s="612">
        <v>44018.549305555556</v>
      </c>
      <c r="C9746" s="405" t="s">
        <v>2110</v>
      </c>
      <c r="D9746" s="384">
        <v>2241</v>
      </c>
      <c r="E9746">
        <v>0.05</v>
      </c>
      <c r="F9746">
        <v>1.1274200000000001</v>
      </c>
      <c r="G9746" s="384">
        <v>0</v>
      </c>
      <c r="H9746">
        <v>1.12927</v>
      </c>
    </row>
    <row r="9747" spans="1:10">
      <c r="A9747">
        <v>9781</v>
      </c>
      <c r="B9747" s="612">
        <v>44019.292361111111</v>
      </c>
      <c r="C9747" s="405" t="s">
        <v>2054</v>
      </c>
      <c r="D9747" s="384">
        <v>2241</v>
      </c>
      <c r="E9747">
        <v>0.05</v>
      </c>
      <c r="F9747">
        <v>1.12927</v>
      </c>
      <c r="G9747" s="384">
        <v>0</v>
      </c>
      <c r="H9747">
        <v>1.12927</v>
      </c>
      <c r="I9747">
        <v>-9.19</v>
      </c>
      <c r="J9747" s="384">
        <v>36510.25</v>
      </c>
    </row>
    <row r="9748" spans="1:10">
      <c r="A9748">
        <v>9731</v>
      </c>
      <c r="B9748" s="612">
        <v>44018.207638888889</v>
      </c>
      <c r="C9748" s="405" t="s">
        <v>97</v>
      </c>
      <c r="D9748" s="384">
        <v>2242</v>
      </c>
      <c r="E9748">
        <v>0.08</v>
      </c>
      <c r="F9748">
        <v>1.12924</v>
      </c>
      <c r="G9748" s="384">
        <v>0</v>
      </c>
      <c r="H9748">
        <v>0</v>
      </c>
    </row>
    <row r="9749" spans="1:10">
      <c r="A9749">
        <v>9732</v>
      </c>
      <c r="B9749" s="612">
        <v>44018.207638888889</v>
      </c>
      <c r="C9749" s="405" t="s">
        <v>2110</v>
      </c>
      <c r="D9749" s="384">
        <v>2242</v>
      </c>
      <c r="E9749">
        <v>0.08</v>
      </c>
      <c r="F9749">
        <v>1.12924</v>
      </c>
      <c r="G9749" s="384">
        <v>0</v>
      </c>
      <c r="H9749">
        <v>1.1259600000000001</v>
      </c>
    </row>
    <row r="9750" spans="1:10">
      <c r="A9750">
        <v>9745</v>
      </c>
      <c r="B9750" s="612">
        <v>44018.46875</v>
      </c>
      <c r="C9750" s="405" t="s">
        <v>2110</v>
      </c>
      <c r="D9750" s="384">
        <v>2242</v>
      </c>
      <c r="E9750">
        <v>0.08</v>
      </c>
      <c r="F9750">
        <v>1.12924</v>
      </c>
      <c r="G9750" s="384">
        <v>0</v>
      </c>
      <c r="H9750">
        <v>1.12757</v>
      </c>
    </row>
    <row r="9751" spans="1:10">
      <c r="A9751">
        <v>9753</v>
      </c>
      <c r="B9751" s="612">
        <v>44018.549305555556</v>
      </c>
      <c r="C9751" s="405" t="s">
        <v>2110</v>
      </c>
      <c r="D9751" s="384">
        <v>2242</v>
      </c>
      <c r="E9751">
        <v>0.08</v>
      </c>
      <c r="F9751">
        <v>1.12924</v>
      </c>
      <c r="G9751" s="384">
        <v>0</v>
      </c>
      <c r="H9751">
        <v>1.12927</v>
      </c>
    </row>
    <row r="9752" spans="1:10">
      <c r="A9752">
        <v>9782</v>
      </c>
      <c r="B9752" s="612">
        <v>44019.292361111111</v>
      </c>
      <c r="C9752" s="405" t="s">
        <v>2054</v>
      </c>
      <c r="D9752" s="384">
        <v>2242</v>
      </c>
      <c r="E9752">
        <v>0.08</v>
      </c>
      <c r="F9752">
        <v>1.12927</v>
      </c>
      <c r="G9752" s="384">
        <v>0</v>
      </c>
      <c r="H9752">
        <v>1.12927</v>
      </c>
      <c r="I9752">
        <v>-0.15</v>
      </c>
      <c r="J9752" s="384">
        <v>36510.1</v>
      </c>
    </row>
    <row r="9753" spans="1:10">
      <c r="A9753">
        <v>9737</v>
      </c>
      <c r="B9753" s="612">
        <v>44018.250694444447</v>
      </c>
      <c r="C9753" s="405" t="s">
        <v>96</v>
      </c>
      <c r="D9753" s="384">
        <v>2243</v>
      </c>
      <c r="E9753">
        <v>0.02</v>
      </c>
      <c r="F9753">
        <v>1.1290800000000001</v>
      </c>
      <c r="G9753" s="384">
        <v>0</v>
      </c>
      <c r="H9753">
        <v>0</v>
      </c>
    </row>
    <row r="9754" spans="1:10">
      <c r="A9754">
        <v>9738</v>
      </c>
      <c r="B9754" s="612">
        <v>44018.250694444447</v>
      </c>
      <c r="C9754" s="405" t="s">
        <v>2110</v>
      </c>
      <c r="D9754" s="384">
        <v>2243</v>
      </c>
      <c r="E9754">
        <v>0.02</v>
      </c>
      <c r="F9754">
        <v>1.1290800000000001</v>
      </c>
      <c r="G9754" s="384">
        <v>0</v>
      </c>
      <c r="H9754">
        <v>1.13008</v>
      </c>
    </row>
    <row r="9755" spans="1:10">
      <c r="A9755">
        <v>9739</v>
      </c>
      <c r="B9755" s="612">
        <v>44018.282638888886</v>
      </c>
      <c r="C9755" s="405" t="s">
        <v>2054</v>
      </c>
      <c r="D9755" s="384">
        <v>2243</v>
      </c>
      <c r="E9755">
        <v>0.02</v>
      </c>
      <c r="F9755">
        <v>1.13008</v>
      </c>
      <c r="G9755" s="384">
        <v>0</v>
      </c>
      <c r="H9755">
        <v>1.13008</v>
      </c>
      <c r="I9755">
        <v>2</v>
      </c>
      <c r="J9755" s="384">
        <v>36543.279999999999</v>
      </c>
    </row>
    <row r="9756" spans="1:10">
      <c r="A9756">
        <v>9740</v>
      </c>
      <c r="B9756" s="612">
        <v>44018.290972222225</v>
      </c>
      <c r="C9756" s="405" t="s">
        <v>96</v>
      </c>
      <c r="D9756" s="384">
        <v>2244</v>
      </c>
      <c r="E9756">
        <v>0.02</v>
      </c>
      <c r="F9756">
        <v>1.1296600000000001</v>
      </c>
      <c r="G9756" s="384">
        <v>0</v>
      </c>
      <c r="H9756">
        <v>0</v>
      </c>
    </row>
    <row r="9757" spans="1:10">
      <c r="A9757">
        <v>9741</v>
      </c>
      <c r="B9757" s="612">
        <v>44018.290972222225</v>
      </c>
      <c r="C9757" s="405" t="s">
        <v>2110</v>
      </c>
      <c r="D9757" s="384">
        <v>2244</v>
      </c>
      <c r="E9757">
        <v>0.02</v>
      </c>
      <c r="F9757">
        <v>1.1296600000000001</v>
      </c>
      <c r="G9757" s="384">
        <v>0</v>
      </c>
      <c r="H9757">
        <v>1.13066</v>
      </c>
    </row>
    <row r="9758" spans="1:10">
      <c r="A9758">
        <v>9742</v>
      </c>
      <c r="B9758" s="612">
        <v>44018.468055555553</v>
      </c>
      <c r="C9758" s="405" t="s">
        <v>2054</v>
      </c>
      <c r="D9758" s="384">
        <v>2244</v>
      </c>
      <c r="E9758">
        <v>0.02</v>
      </c>
      <c r="F9758">
        <v>1.13066</v>
      </c>
      <c r="G9758" s="384">
        <v>0</v>
      </c>
      <c r="H9758">
        <v>1.13066</v>
      </c>
      <c r="I9758">
        <v>2</v>
      </c>
      <c r="J9758" s="384">
        <v>36545.279999999999</v>
      </c>
    </row>
    <row r="9759" spans="1:10">
      <c r="A9759">
        <v>9743</v>
      </c>
      <c r="B9759" s="612">
        <v>44018.46875</v>
      </c>
      <c r="C9759" s="405" t="s">
        <v>97</v>
      </c>
      <c r="D9759" s="384">
        <v>2245</v>
      </c>
      <c r="E9759">
        <v>0.14000000000000001</v>
      </c>
      <c r="F9759">
        <v>1.1312199999999999</v>
      </c>
      <c r="G9759" s="384">
        <v>0</v>
      </c>
      <c r="H9759">
        <v>0</v>
      </c>
    </row>
    <row r="9760" spans="1:10">
      <c r="A9760">
        <v>9744</v>
      </c>
      <c r="B9760" s="612">
        <v>44018.46875</v>
      </c>
      <c r="C9760" s="405" t="s">
        <v>2110</v>
      </c>
      <c r="D9760" s="384">
        <v>2245</v>
      </c>
      <c r="E9760">
        <v>0.14000000000000001</v>
      </c>
      <c r="F9760">
        <v>1.1312199999999999</v>
      </c>
      <c r="G9760" s="384">
        <v>0</v>
      </c>
      <c r="H9760">
        <v>1.12757</v>
      </c>
    </row>
    <row r="9761" spans="1:10">
      <c r="A9761">
        <v>9752</v>
      </c>
      <c r="B9761" s="612">
        <v>44018.549305555556</v>
      </c>
      <c r="C9761" s="405" t="s">
        <v>2110</v>
      </c>
      <c r="D9761" s="384">
        <v>2245</v>
      </c>
      <c r="E9761">
        <v>0.14000000000000001</v>
      </c>
      <c r="F9761">
        <v>1.1312199999999999</v>
      </c>
      <c r="G9761" s="384">
        <v>0</v>
      </c>
      <c r="H9761">
        <v>1.12927</v>
      </c>
    </row>
    <row r="9762" spans="1:10">
      <c r="A9762">
        <v>9783</v>
      </c>
      <c r="B9762" s="612">
        <v>44019.292361111111</v>
      </c>
      <c r="C9762" s="405" t="s">
        <v>2054</v>
      </c>
      <c r="D9762" s="384">
        <v>2245</v>
      </c>
      <c r="E9762">
        <v>0.14000000000000001</v>
      </c>
      <c r="F9762">
        <v>1.12927</v>
      </c>
      <c r="G9762" s="384">
        <v>0</v>
      </c>
      <c r="H9762">
        <v>1.12927</v>
      </c>
      <c r="I9762">
        <v>27.46</v>
      </c>
      <c r="J9762" s="384">
        <v>36537.56</v>
      </c>
    </row>
    <row r="9763" spans="1:10">
      <c r="A9763">
        <v>9750</v>
      </c>
      <c r="B9763" s="612">
        <v>44018.549305555556</v>
      </c>
      <c r="C9763" s="405" t="s">
        <v>97</v>
      </c>
      <c r="D9763" s="384">
        <v>2246</v>
      </c>
      <c r="E9763">
        <v>0.23</v>
      </c>
      <c r="F9763">
        <v>1.1332199999999999</v>
      </c>
      <c r="G9763" s="384">
        <v>0</v>
      </c>
      <c r="H9763">
        <v>0</v>
      </c>
    </row>
    <row r="9764" spans="1:10">
      <c r="A9764">
        <v>9751</v>
      </c>
      <c r="B9764" s="612">
        <v>44018.549305555556</v>
      </c>
      <c r="C9764" s="405" t="s">
        <v>2110</v>
      </c>
      <c r="D9764" s="384">
        <v>2246</v>
      </c>
      <c r="E9764">
        <v>0.23</v>
      </c>
      <c r="F9764">
        <v>1.1332199999999999</v>
      </c>
      <c r="G9764" s="384">
        <v>0</v>
      </c>
      <c r="H9764">
        <v>1.12927</v>
      </c>
    </row>
    <row r="9765" spans="1:10">
      <c r="A9765">
        <v>9784</v>
      </c>
      <c r="B9765" s="612">
        <v>44019.292361111111</v>
      </c>
      <c r="C9765" s="405" t="s">
        <v>2054</v>
      </c>
      <c r="D9765" s="384">
        <v>2246</v>
      </c>
      <c r="E9765">
        <v>0.23</v>
      </c>
      <c r="F9765">
        <v>1.12927</v>
      </c>
      <c r="G9765" s="384">
        <v>0</v>
      </c>
      <c r="H9765">
        <v>1.12927</v>
      </c>
      <c r="I9765">
        <v>91.11</v>
      </c>
      <c r="J9765" s="384">
        <v>36628.660000000003</v>
      </c>
    </row>
    <row r="9766" spans="1:10">
      <c r="A9766">
        <v>9758</v>
      </c>
      <c r="B9766" s="612">
        <v>44018.552083333336</v>
      </c>
      <c r="C9766" s="405" t="s">
        <v>96</v>
      </c>
      <c r="D9766" s="384">
        <v>2247</v>
      </c>
      <c r="E9766">
        <v>0.02</v>
      </c>
      <c r="F9766">
        <v>1.13297</v>
      </c>
      <c r="G9766" s="384">
        <v>0</v>
      </c>
      <c r="H9766">
        <v>0</v>
      </c>
    </row>
    <row r="9767" spans="1:10">
      <c r="A9767">
        <v>9759</v>
      </c>
      <c r="B9767" s="612">
        <v>44018.552083333336</v>
      </c>
      <c r="C9767" s="405" t="s">
        <v>2110</v>
      </c>
      <c r="D9767" s="384">
        <v>2247</v>
      </c>
      <c r="E9767">
        <v>0.02</v>
      </c>
      <c r="F9767">
        <v>1.13297</v>
      </c>
      <c r="G9767" s="384">
        <v>0</v>
      </c>
      <c r="H9767">
        <v>1.1339699999999999</v>
      </c>
    </row>
    <row r="9768" spans="1:10">
      <c r="A9768">
        <v>9760</v>
      </c>
      <c r="B9768" s="612">
        <v>44018.566666666666</v>
      </c>
      <c r="C9768" s="405" t="s">
        <v>2054</v>
      </c>
      <c r="D9768" s="384">
        <v>2247</v>
      </c>
      <c r="E9768">
        <v>0.02</v>
      </c>
      <c r="F9768">
        <v>1.1339699999999999</v>
      </c>
      <c r="G9768" s="384">
        <v>0</v>
      </c>
      <c r="H9768">
        <v>1.1339699999999999</v>
      </c>
      <c r="I9768">
        <v>2</v>
      </c>
      <c r="J9768" s="384">
        <v>36547.279999999999</v>
      </c>
    </row>
    <row r="9769" spans="1:10">
      <c r="A9769">
        <v>9761</v>
      </c>
      <c r="B9769" s="612">
        <v>44018.57916666667</v>
      </c>
      <c r="C9769" s="405" t="s">
        <v>96</v>
      </c>
      <c r="D9769" s="384">
        <v>2248</v>
      </c>
      <c r="E9769">
        <v>0.02</v>
      </c>
      <c r="F9769">
        <v>1.13408</v>
      </c>
      <c r="G9769" s="384">
        <v>0</v>
      </c>
      <c r="H9769">
        <v>0</v>
      </c>
    </row>
    <row r="9770" spans="1:10">
      <c r="A9770">
        <v>9762</v>
      </c>
      <c r="B9770" s="612">
        <v>44018.57916666667</v>
      </c>
      <c r="C9770" s="405" t="s">
        <v>2110</v>
      </c>
      <c r="D9770" s="384">
        <v>2248</v>
      </c>
      <c r="E9770">
        <v>0.02</v>
      </c>
      <c r="F9770">
        <v>1.13408</v>
      </c>
      <c r="G9770" s="384">
        <v>0</v>
      </c>
      <c r="H9770">
        <v>1.1350800000000001</v>
      </c>
    </row>
    <row r="9771" spans="1:10">
      <c r="A9771">
        <v>9765</v>
      </c>
      <c r="B9771" s="612">
        <v>44018.585416666669</v>
      </c>
      <c r="C9771" s="405" t="s">
        <v>2110</v>
      </c>
      <c r="D9771" s="384">
        <v>2248</v>
      </c>
      <c r="E9771">
        <v>0.02</v>
      </c>
      <c r="F9771">
        <v>1.13408</v>
      </c>
      <c r="G9771" s="384">
        <v>0</v>
      </c>
      <c r="H9771">
        <v>1.13428</v>
      </c>
    </row>
    <row r="9772" spans="1:10">
      <c r="A9772">
        <v>9769</v>
      </c>
      <c r="B9772" s="612">
        <v>44018.634722222225</v>
      </c>
      <c r="C9772" s="405" t="s">
        <v>2110</v>
      </c>
      <c r="D9772" s="384">
        <v>2248</v>
      </c>
      <c r="E9772">
        <v>0.02</v>
      </c>
      <c r="F9772">
        <v>1.13408</v>
      </c>
      <c r="G9772" s="384">
        <v>0</v>
      </c>
      <c r="H9772">
        <v>1.1332500000000001</v>
      </c>
    </row>
    <row r="9773" spans="1:10">
      <c r="A9773">
        <v>9770</v>
      </c>
      <c r="B9773" s="612">
        <v>44019.029166666667</v>
      </c>
      <c r="C9773" s="405" t="s">
        <v>2054</v>
      </c>
      <c r="D9773" s="384">
        <v>2248</v>
      </c>
      <c r="E9773">
        <v>0.02</v>
      </c>
      <c r="F9773">
        <v>1.1332500000000001</v>
      </c>
      <c r="G9773" s="384">
        <v>0</v>
      </c>
      <c r="H9773">
        <v>1.1332500000000001</v>
      </c>
      <c r="I9773">
        <v>-1.74</v>
      </c>
      <c r="J9773" s="384">
        <v>36545.54</v>
      </c>
    </row>
    <row r="9774" spans="1:10">
      <c r="A9774">
        <v>9763</v>
      </c>
      <c r="B9774" s="612">
        <v>44018.585416666669</v>
      </c>
      <c r="C9774" s="405" t="s">
        <v>96</v>
      </c>
      <c r="D9774" s="384">
        <v>2249</v>
      </c>
      <c r="E9774">
        <v>0.02</v>
      </c>
      <c r="F9774">
        <v>1.1324799999999999</v>
      </c>
      <c r="G9774" s="384">
        <v>0</v>
      </c>
      <c r="H9774">
        <v>0</v>
      </c>
    </row>
    <row r="9775" spans="1:10">
      <c r="A9775">
        <v>9764</v>
      </c>
      <c r="B9775" s="612">
        <v>44018.585416666669</v>
      </c>
      <c r="C9775" s="405" t="s">
        <v>2110</v>
      </c>
      <c r="D9775" s="384">
        <v>2249</v>
      </c>
      <c r="E9775">
        <v>0.02</v>
      </c>
      <c r="F9775">
        <v>1.1324799999999999</v>
      </c>
      <c r="G9775" s="384">
        <v>0</v>
      </c>
      <c r="H9775">
        <v>1.13428</v>
      </c>
    </row>
    <row r="9776" spans="1:10">
      <c r="A9776">
        <v>9768</v>
      </c>
      <c r="B9776" s="612">
        <v>44018.634722222225</v>
      </c>
      <c r="C9776" s="405" t="s">
        <v>2110</v>
      </c>
      <c r="D9776" s="384">
        <v>2249</v>
      </c>
      <c r="E9776">
        <v>0.02</v>
      </c>
      <c r="F9776">
        <v>1.1324799999999999</v>
      </c>
      <c r="G9776" s="384">
        <v>0</v>
      </c>
      <c r="H9776">
        <v>1.1332500000000001</v>
      </c>
    </row>
    <row r="9777" spans="1:10">
      <c r="A9777">
        <v>9771</v>
      </c>
      <c r="B9777" s="612">
        <v>44019.029166666667</v>
      </c>
      <c r="C9777" s="405" t="s">
        <v>2054</v>
      </c>
      <c r="D9777" s="384">
        <v>2249</v>
      </c>
      <c r="E9777">
        <v>0.02</v>
      </c>
      <c r="F9777">
        <v>1.1332500000000001</v>
      </c>
      <c r="G9777" s="384">
        <v>0</v>
      </c>
      <c r="H9777">
        <v>1.1332500000000001</v>
      </c>
      <c r="I9777">
        <v>1.46</v>
      </c>
      <c r="J9777" s="384">
        <v>36547</v>
      </c>
    </row>
    <row r="9778" spans="1:10">
      <c r="A9778">
        <v>9766</v>
      </c>
      <c r="B9778" s="612">
        <v>44018.634722222225</v>
      </c>
      <c r="C9778" s="405" t="s">
        <v>96</v>
      </c>
      <c r="D9778" s="384">
        <v>2250</v>
      </c>
      <c r="E9778">
        <v>0.03</v>
      </c>
      <c r="F9778">
        <v>1.13087</v>
      </c>
      <c r="G9778" s="384">
        <v>0</v>
      </c>
      <c r="H9778">
        <v>0</v>
      </c>
    </row>
    <row r="9779" spans="1:10">
      <c r="A9779">
        <v>9767</v>
      </c>
      <c r="B9779" s="612">
        <v>44018.634722222225</v>
      </c>
      <c r="C9779" s="405" t="s">
        <v>2110</v>
      </c>
      <c r="D9779" s="384">
        <v>2250</v>
      </c>
      <c r="E9779">
        <v>0.03</v>
      </c>
      <c r="F9779">
        <v>1.13087</v>
      </c>
      <c r="G9779" s="384">
        <v>0</v>
      </c>
      <c r="H9779">
        <v>1.1332500000000001</v>
      </c>
    </row>
    <row r="9780" spans="1:10">
      <c r="A9780">
        <v>9772</v>
      </c>
      <c r="B9780" s="612">
        <v>44019.029166666667</v>
      </c>
      <c r="C9780" s="405" t="s">
        <v>2054</v>
      </c>
      <c r="D9780" s="384">
        <v>2250</v>
      </c>
      <c r="E9780">
        <v>0.03</v>
      </c>
      <c r="F9780">
        <v>1.1332500000000001</v>
      </c>
      <c r="G9780" s="384">
        <v>0</v>
      </c>
      <c r="H9780">
        <v>1.1332500000000001</v>
      </c>
      <c r="I9780">
        <v>7.02</v>
      </c>
      <c r="J9780" s="384">
        <v>36554.019999999997</v>
      </c>
    </row>
    <row r="9781" spans="1:10">
      <c r="A9781">
        <v>9773</v>
      </c>
      <c r="B9781" s="612">
        <v>44019.072916666664</v>
      </c>
      <c r="C9781" s="405" t="s">
        <v>96</v>
      </c>
      <c r="D9781" s="384">
        <v>2251</v>
      </c>
      <c r="E9781">
        <v>0.02</v>
      </c>
      <c r="F9781">
        <v>1.1317600000000001</v>
      </c>
      <c r="G9781" s="384">
        <v>0</v>
      </c>
      <c r="H9781">
        <v>0</v>
      </c>
    </row>
    <row r="9782" spans="1:10">
      <c r="A9782">
        <v>9774</v>
      </c>
      <c r="B9782" s="612">
        <v>44019.072916666664</v>
      </c>
      <c r="C9782" s="405" t="s">
        <v>2110</v>
      </c>
      <c r="D9782" s="384">
        <v>2251</v>
      </c>
      <c r="E9782">
        <v>0.02</v>
      </c>
      <c r="F9782">
        <v>1.1317600000000001</v>
      </c>
      <c r="G9782" s="384">
        <v>0</v>
      </c>
      <c r="H9782">
        <v>1.13276</v>
      </c>
    </row>
    <row r="9783" spans="1:10">
      <c r="A9783">
        <v>9777</v>
      </c>
      <c r="B9783" s="612">
        <v>44019.259027777778</v>
      </c>
      <c r="C9783" s="405" t="s">
        <v>2110</v>
      </c>
      <c r="D9783" s="384">
        <v>2251</v>
      </c>
      <c r="E9783">
        <v>0.02</v>
      </c>
      <c r="F9783">
        <v>1.1317600000000001</v>
      </c>
      <c r="G9783" s="384">
        <v>0</v>
      </c>
      <c r="H9783">
        <v>1.13195</v>
      </c>
    </row>
    <row r="9784" spans="1:10">
      <c r="A9784">
        <v>9788</v>
      </c>
      <c r="B9784" s="612">
        <v>44019.309027777781</v>
      </c>
      <c r="C9784" s="405" t="s">
        <v>2110</v>
      </c>
      <c r="D9784" s="384">
        <v>2251</v>
      </c>
      <c r="E9784">
        <v>0.02</v>
      </c>
      <c r="F9784">
        <v>1.1317600000000001</v>
      </c>
      <c r="G9784" s="384">
        <v>0</v>
      </c>
      <c r="H9784">
        <v>1.1309100000000001</v>
      </c>
    </row>
    <row r="9785" spans="1:10">
      <c r="A9785">
        <v>9796</v>
      </c>
      <c r="B9785" s="612">
        <v>44019.373611111114</v>
      </c>
      <c r="C9785" s="405" t="s">
        <v>2110</v>
      </c>
      <c r="D9785" s="384">
        <v>2251</v>
      </c>
      <c r="E9785">
        <v>0.02</v>
      </c>
      <c r="F9785">
        <v>1.1317600000000001</v>
      </c>
      <c r="G9785" s="384">
        <v>0</v>
      </c>
      <c r="H9785">
        <v>1.12961</v>
      </c>
    </row>
    <row r="9786" spans="1:10">
      <c r="A9786">
        <v>9802</v>
      </c>
      <c r="B9786" s="612">
        <v>44019.538194444445</v>
      </c>
      <c r="C9786" s="405" t="s">
        <v>2054</v>
      </c>
      <c r="D9786" s="384">
        <v>2251</v>
      </c>
      <c r="E9786">
        <v>0.02</v>
      </c>
      <c r="F9786">
        <v>1.12961</v>
      </c>
      <c r="G9786" s="384">
        <v>0</v>
      </c>
      <c r="H9786">
        <v>1.12961</v>
      </c>
      <c r="I9786">
        <v>-4.3</v>
      </c>
      <c r="J9786" s="384">
        <v>36626.36</v>
      </c>
    </row>
    <row r="9787" spans="1:10">
      <c r="A9787">
        <v>9775</v>
      </c>
      <c r="B9787" s="612">
        <v>44019.259027777778</v>
      </c>
      <c r="C9787" s="405" t="s">
        <v>96</v>
      </c>
      <c r="D9787" s="384">
        <v>2252</v>
      </c>
      <c r="E9787">
        <v>0.02</v>
      </c>
      <c r="F9787">
        <v>1.1301300000000001</v>
      </c>
      <c r="G9787" s="384">
        <v>0</v>
      </c>
      <c r="H9787">
        <v>0</v>
      </c>
    </row>
    <row r="9788" spans="1:10">
      <c r="A9788">
        <v>9776</v>
      </c>
      <c r="B9788" s="612">
        <v>44019.259027777778</v>
      </c>
      <c r="C9788" s="405" t="s">
        <v>2110</v>
      </c>
      <c r="D9788" s="384">
        <v>2252</v>
      </c>
      <c r="E9788">
        <v>0.02</v>
      </c>
      <c r="F9788">
        <v>1.1301300000000001</v>
      </c>
      <c r="G9788" s="384">
        <v>0</v>
      </c>
      <c r="H9788">
        <v>1.13195</v>
      </c>
    </row>
    <row r="9789" spans="1:10">
      <c r="A9789">
        <v>9787</v>
      </c>
      <c r="B9789" s="612">
        <v>44019.309027777781</v>
      </c>
      <c r="C9789" s="405" t="s">
        <v>2110</v>
      </c>
      <c r="D9789" s="384">
        <v>2252</v>
      </c>
      <c r="E9789">
        <v>0.02</v>
      </c>
      <c r="F9789">
        <v>1.1301300000000001</v>
      </c>
      <c r="G9789" s="384">
        <v>0</v>
      </c>
      <c r="H9789">
        <v>1.1309100000000001</v>
      </c>
    </row>
    <row r="9790" spans="1:10">
      <c r="A9790">
        <v>9795</v>
      </c>
      <c r="B9790" s="612">
        <v>44019.373611111114</v>
      </c>
      <c r="C9790" s="405" t="s">
        <v>2110</v>
      </c>
      <c r="D9790" s="384">
        <v>2252</v>
      </c>
      <c r="E9790">
        <v>0.02</v>
      </c>
      <c r="F9790">
        <v>1.1301300000000001</v>
      </c>
      <c r="G9790" s="384">
        <v>0</v>
      </c>
      <c r="H9790">
        <v>1.12961</v>
      </c>
    </row>
    <row r="9791" spans="1:10">
      <c r="A9791">
        <v>9803</v>
      </c>
      <c r="B9791" s="612">
        <v>44019.538194444445</v>
      </c>
      <c r="C9791" s="405" t="s">
        <v>2054</v>
      </c>
      <c r="D9791" s="384">
        <v>2252</v>
      </c>
      <c r="E9791">
        <v>0.02</v>
      </c>
      <c r="F9791">
        <v>1.12961</v>
      </c>
      <c r="G9791" s="384">
        <v>0</v>
      </c>
      <c r="H9791">
        <v>1.12961</v>
      </c>
      <c r="I9791">
        <v>-1.04</v>
      </c>
      <c r="J9791" s="384">
        <v>36625.32</v>
      </c>
    </row>
    <row r="9792" spans="1:10">
      <c r="A9792">
        <v>9785</v>
      </c>
      <c r="B9792" s="612">
        <v>44019.309027777781</v>
      </c>
      <c r="C9792" s="405" t="s">
        <v>96</v>
      </c>
      <c r="D9792" s="384">
        <v>2253</v>
      </c>
      <c r="E9792">
        <v>0.03</v>
      </c>
      <c r="F9792">
        <v>1.12852</v>
      </c>
      <c r="G9792" s="384">
        <v>0</v>
      </c>
      <c r="H9792">
        <v>0</v>
      </c>
    </row>
    <row r="9793" spans="1:10">
      <c r="A9793">
        <v>9786</v>
      </c>
      <c r="B9793" s="612">
        <v>44019.309027777781</v>
      </c>
      <c r="C9793" s="405" t="s">
        <v>2110</v>
      </c>
      <c r="D9793" s="384">
        <v>2253</v>
      </c>
      <c r="E9793">
        <v>0.03</v>
      </c>
      <c r="F9793">
        <v>1.12852</v>
      </c>
      <c r="G9793" s="384">
        <v>0</v>
      </c>
      <c r="H9793">
        <v>1.1309100000000001</v>
      </c>
    </row>
    <row r="9794" spans="1:10">
      <c r="A9794">
        <v>9794</v>
      </c>
      <c r="B9794" s="612">
        <v>44019.373611111114</v>
      </c>
      <c r="C9794" s="405" t="s">
        <v>2110</v>
      </c>
      <c r="D9794" s="384">
        <v>2253</v>
      </c>
      <c r="E9794">
        <v>0.03</v>
      </c>
      <c r="F9794">
        <v>1.12852</v>
      </c>
      <c r="G9794" s="384">
        <v>0</v>
      </c>
      <c r="H9794">
        <v>1.12961</v>
      </c>
    </row>
    <row r="9795" spans="1:10">
      <c r="A9795">
        <v>9804</v>
      </c>
      <c r="B9795" s="612">
        <v>44019.538194444445</v>
      </c>
      <c r="C9795" s="405" t="s">
        <v>2054</v>
      </c>
      <c r="D9795" s="384">
        <v>2253</v>
      </c>
      <c r="E9795">
        <v>0.03</v>
      </c>
      <c r="F9795">
        <v>1.12961</v>
      </c>
      <c r="G9795" s="384">
        <v>0</v>
      </c>
      <c r="H9795">
        <v>1.12961</v>
      </c>
      <c r="I9795">
        <v>3.27</v>
      </c>
      <c r="J9795" s="384">
        <v>36628.589999999997</v>
      </c>
    </row>
    <row r="9796" spans="1:10">
      <c r="A9796">
        <v>9789</v>
      </c>
      <c r="B9796" s="612">
        <v>44019.326388888891</v>
      </c>
      <c r="C9796" s="405" t="s">
        <v>97</v>
      </c>
      <c r="D9796" s="384">
        <v>2254</v>
      </c>
      <c r="E9796">
        <v>0.02</v>
      </c>
      <c r="F9796">
        <v>1.1288800000000001</v>
      </c>
      <c r="G9796" s="384">
        <v>0</v>
      </c>
      <c r="H9796">
        <v>0</v>
      </c>
    </row>
    <row r="9797" spans="1:10">
      <c r="A9797">
        <v>9790</v>
      </c>
      <c r="B9797" s="612">
        <v>44019.326388888891</v>
      </c>
      <c r="C9797" s="405" t="s">
        <v>2110</v>
      </c>
      <c r="D9797" s="384">
        <v>2254</v>
      </c>
      <c r="E9797">
        <v>0.02</v>
      </c>
      <c r="F9797">
        <v>1.1288800000000001</v>
      </c>
      <c r="G9797" s="384">
        <v>0</v>
      </c>
      <c r="H9797">
        <v>1.12788</v>
      </c>
    </row>
    <row r="9798" spans="1:10">
      <c r="A9798">
        <v>9791</v>
      </c>
      <c r="B9798" s="612">
        <v>44019.352777777778</v>
      </c>
      <c r="C9798" s="405" t="s">
        <v>2054</v>
      </c>
      <c r="D9798" s="384">
        <v>2254</v>
      </c>
      <c r="E9798">
        <v>0.02</v>
      </c>
      <c r="F9798">
        <v>1.12788</v>
      </c>
      <c r="G9798" s="384">
        <v>0</v>
      </c>
      <c r="H9798">
        <v>1.12788</v>
      </c>
      <c r="I9798">
        <v>2</v>
      </c>
      <c r="J9798" s="384">
        <v>36630.660000000003</v>
      </c>
    </row>
    <row r="9799" spans="1:10">
      <c r="A9799">
        <v>9792</v>
      </c>
      <c r="B9799" s="612">
        <v>44019.373611111114</v>
      </c>
      <c r="C9799" s="405" t="s">
        <v>96</v>
      </c>
      <c r="D9799" s="384">
        <v>2255</v>
      </c>
      <c r="E9799">
        <v>0.05</v>
      </c>
      <c r="F9799">
        <v>1.1268</v>
      </c>
      <c r="G9799" s="384">
        <v>0</v>
      </c>
      <c r="H9799">
        <v>0</v>
      </c>
    </row>
    <row r="9800" spans="1:10">
      <c r="A9800">
        <v>9793</v>
      </c>
      <c r="B9800" s="612">
        <v>44019.373611111114</v>
      </c>
      <c r="C9800" s="405" t="s">
        <v>2110</v>
      </c>
      <c r="D9800" s="384">
        <v>2255</v>
      </c>
      <c r="E9800">
        <v>0.05</v>
      </c>
      <c r="F9800">
        <v>1.1268</v>
      </c>
      <c r="G9800" s="384">
        <v>0</v>
      </c>
      <c r="H9800">
        <v>1.12961</v>
      </c>
    </row>
    <row r="9801" spans="1:10">
      <c r="A9801">
        <v>9805</v>
      </c>
      <c r="B9801" s="612">
        <v>44019.538194444445</v>
      </c>
      <c r="C9801" s="405" t="s">
        <v>2054</v>
      </c>
      <c r="D9801" s="384">
        <v>2255</v>
      </c>
      <c r="E9801">
        <v>0.05</v>
      </c>
      <c r="F9801">
        <v>1.12961</v>
      </c>
      <c r="G9801" s="384">
        <v>0</v>
      </c>
      <c r="H9801">
        <v>1.12961</v>
      </c>
      <c r="I9801">
        <v>14.05</v>
      </c>
      <c r="J9801" s="384">
        <v>36642.639999999999</v>
      </c>
    </row>
    <row r="9802" spans="1:10">
      <c r="A9802">
        <v>9797</v>
      </c>
      <c r="B9802" s="612">
        <v>44019.380555555559</v>
      </c>
      <c r="C9802" s="405" t="s">
        <v>97</v>
      </c>
      <c r="D9802" s="384">
        <v>2256</v>
      </c>
      <c r="E9802">
        <v>0.02</v>
      </c>
      <c r="F9802">
        <v>1.12649</v>
      </c>
      <c r="G9802" s="384">
        <v>0</v>
      </c>
      <c r="H9802">
        <v>0</v>
      </c>
    </row>
    <row r="9803" spans="1:10">
      <c r="A9803">
        <v>9798</v>
      </c>
      <c r="B9803" s="612">
        <v>44019.380555555559</v>
      </c>
      <c r="C9803" s="405" t="s">
        <v>2110</v>
      </c>
      <c r="D9803" s="384">
        <v>2256</v>
      </c>
      <c r="E9803">
        <v>0.02</v>
      </c>
      <c r="F9803">
        <v>1.12649</v>
      </c>
      <c r="G9803" s="384">
        <v>0</v>
      </c>
      <c r="H9803">
        <v>1.1254900000000001</v>
      </c>
    </row>
    <row r="9804" spans="1:10">
      <c r="A9804">
        <v>9801</v>
      </c>
      <c r="B9804" s="612">
        <v>44019.427083333336</v>
      </c>
      <c r="C9804" s="405" t="s">
        <v>2110</v>
      </c>
      <c r="D9804" s="384">
        <v>2256</v>
      </c>
      <c r="E9804">
        <v>0.02</v>
      </c>
      <c r="F9804">
        <v>1.12649</v>
      </c>
      <c r="G9804" s="384">
        <v>0</v>
      </c>
      <c r="H9804">
        <v>1.1263000000000001</v>
      </c>
    </row>
    <row r="9805" spans="1:10">
      <c r="A9805">
        <v>9809</v>
      </c>
      <c r="B9805" s="612">
        <v>44019.538888888892</v>
      </c>
      <c r="C9805" s="405" t="s">
        <v>2110</v>
      </c>
      <c r="D9805" s="384">
        <v>2256</v>
      </c>
      <c r="E9805">
        <v>0.02</v>
      </c>
      <c r="F9805">
        <v>1.12649</v>
      </c>
      <c r="G9805" s="384">
        <v>0</v>
      </c>
      <c r="H9805">
        <v>1.12734</v>
      </c>
    </row>
    <row r="9806" spans="1:10">
      <c r="A9806">
        <v>9818</v>
      </c>
      <c r="B9806" s="612">
        <v>44019.61041666667</v>
      </c>
      <c r="C9806" s="405" t="s">
        <v>2054</v>
      </c>
      <c r="D9806" s="384">
        <v>2256</v>
      </c>
      <c r="E9806">
        <v>0.02</v>
      </c>
      <c r="F9806">
        <v>1.12734</v>
      </c>
      <c r="G9806" s="384">
        <v>0</v>
      </c>
      <c r="H9806">
        <v>1.12734</v>
      </c>
      <c r="I9806">
        <v>-1.7</v>
      </c>
      <c r="J9806" s="384">
        <v>36642.94</v>
      </c>
    </row>
    <row r="9807" spans="1:10">
      <c r="A9807">
        <v>9799</v>
      </c>
      <c r="B9807" s="612">
        <v>44019.427083333336</v>
      </c>
      <c r="C9807" s="405" t="s">
        <v>97</v>
      </c>
      <c r="D9807" s="384">
        <v>2257</v>
      </c>
      <c r="E9807">
        <v>0.02</v>
      </c>
      <c r="F9807">
        <v>1.1281000000000001</v>
      </c>
      <c r="G9807" s="384">
        <v>0</v>
      </c>
      <c r="H9807">
        <v>0</v>
      </c>
    </row>
    <row r="9808" spans="1:10">
      <c r="A9808">
        <v>9800</v>
      </c>
      <c r="B9808" s="612">
        <v>44019.427083333336</v>
      </c>
      <c r="C9808" s="405" t="s">
        <v>2110</v>
      </c>
      <c r="D9808" s="384">
        <v>2257</v>
      </c>
      <c r="E9808">
        <v>0.02</v>
      </c>
      <c r="F9808">
        <v>1.1281000000000001</v>
      </c>
      <c r="G9808" s="384">
        <v>0</v>
      </c>
      <c r="H9808">
        <v>1.1263000000000001</v>
      </c>
    </row>
    <row r="9809" spans="1:10">
      <c r="A9809">
        <v>9808</v>
      </c>
      <c r="B9809" s="612">
        <v>44019.538888888892</v>
      </c>
      <c r="C9809" s="405" t="s">
        <v>2110</v>
      </c>
      <c r="D9809" s="384">
        <v>2257</v>
      </c>
      <c r="E9809">
        <v>0.02</v>
      </c>
      <c r="F9809">
        <v>1.1281000000000001</v>
      </c>
      <c r="G9809" s="384">
        <v>0</v>
      </c>
      <c r="H9809">
        <v>1.12734</v>
      </c>
    </row>
    <row r="9810" spans="1:10">
      <c r="A9810">
        <v>9819</v>
      </c>
      <c r="B9810" s="612">
        <v>44019.61041666667</v>
      </c>
      <c r="C9810" s="405" t="s">
        <v>2054</v>
      </c>
      <c r="D9810" s="384">
        <v>2257</v>
      </c>
      <c r="E9810">
        <v>0.02</v>
      </c>
      <c r="F9810">
        <v>1.12734</v>
      </c>
      <c r="G9810" s="384">
        <v>0</v>
      </c>
      <c r="H9810">
        <v>1.12734</v>
      </c>
      <c r="I9810">
        <v>1.52</v>
      </c>
      <c r="J9810" s="384">
        <v>36644.46</v>
      </c>
    </row>
    <row r="9811" spans="1:10">
      <c r="A9811">
        <v>9806</v>
      </c>
      <c r="B9811" s="612">
        <v>44019.538888888892</v>
      </c>
      <c r="C9811" s="405" t="s">
        <v>97</v>
      </c>
      <c r="D9811" s="384">
        <v>2258</v>
      </c>
      <c r="E9811">
        <v>0.03</v>
      </c>
      <c r="F9811">
        <v>1.1297299999999999</v>
      </c>
      <c r="G9811" s="384">
        <v>0</v>
      </c>
      <c r="H9811">
        <v>0</v>
      </c>
    </row>
    <row r="9812" spans="1:10">
      <c r="A9812">
        <v>9807</v>
      </c>
      <c r="B9812" s="612">
        <v>44019.538888888892</v>
      </c>
      <c r="C9812" s="405" t="s">
        <v>2110</v>
      </c>
      <c r="D9812" s="384">
        <v>2258</v>
      </c>
      <c r="E9812">
        <v>0.03</v>
      </c>
      <c r="F9812">
        <v>1.1297299999999999</v>
      </c>
      <c r="G9812" s="384">
        <v>0</v>
      </c>
      <c r="H9812">
        <v>1.12734</v>
      </c>
    </row>
    <row r="9813" spans="1:10">
      <c r="A9813">
        <v>9820</v>
      </c>
      <c r="B9813" s="612">
        <v>44019.61041666667</v>
      </c>
      <c r="C9813" s="405" t="s">
        <v>2054</v>
      </c>
      <c r="D9813" s="384">
        <v>2258</v>
      </c>
      <c r="E9813">
        <v>0.03</v>
      </c>
      <c r="F9813">
        <v>1.12734</v>
      </c>
      <c r="G9813" s="384">
        <v>0</v>
      </c>
      <c r="H9813">
        <v>1.12734</v>
      </c>
      <c r="I9813">
        <v>7.17</v>
      </c>
      <c r="J9813" s="384">
        <v>36651.629999999997</v>
      </c>
    </row>
    <row r="9814" spans="1:10">
      <c r="A9814">
        <v>9810</v>
      </c>
      <c r="B9814" s="612">
        <v>44019.548611111109</v>
      </c>
      <c r="C9814" s="405" t="s">
        <v>96</v>
      </c>
      <c r="D9814" s="384">
        <v>2259</v>
      </c>
      <c r="E9814">
        <v>0.02</v>
      </c>
      <c r="F9814">
        <v>1.1294</v>
      </c>
      <c r="G9814" s="384">
        <v>0</v>
      </c>
      <c r="H9814">
        <v>0</v>
      </c>
    </row>
    <row r="9815" spans="1:10">
      <c r="A9815">
        <v>9811</v>
      </c>
      <c r="B9815" s="612">
        <v>44019.548611111109</v>
      </c>
      <c r="C9815" s="405" t="s">
        <v>2110</v>
      </c>
      <c r="D9815" s="384">
        <v>2259</v>
      </c>
      <c r="E9815">
        <v>0.02</v>
      </c>
      <c r="F9815">
        <v>1.1294</v>
      </c>
      <c r="G9815" s="384">
        <v>0</v>
      </c>
      <c r="H9815">
        <v>1.1304000000000001</v>
      </c>
    </row>
    <row r="9816" spans="1:10">
      <c r="A9816">
        <v>9812</v>
      </c>
      <c r="B9816" s="612">
        <v>44019.556250000001</v>
      </c>
      <c r="C9816" s="405" t="s">
        <v>2054</v>
      </c>
      <c r="D9816" s="384">
        <v>2259</v>
      </c>
      <c r="E9816">
        <v>0.02</v>
      </c>
      <c r="F9816">
        <v>1.1304000000000001</v>
      </c>
      <c r="G9816" s="384">
        <v>0</v>
      </c>
      <c r="H9816">
        <v>1.1304000000000001</v>
      </c>
      <c r="I9816">
        <v>2</v>
      </c>
      <c r="J9816" s="384">
        <v>36644.639999999999</v>
      </c>
    </row>
    <row r="9817" spans="1:10">
      <c r="A9817">
        <v>9813</v>
      </c>
      <c r="B9817" s="612">
        <v>44019.568055555559</v>
      </c>
      <c r="C9817" s="405" t="s">
        <v>96</v>
      </c>
      <c r="D9817" s="384">
        <v>2260</v>
      </c>
      <c r="E9817">
        <v>0.02</v>
      </c>
      <c r="F9817">
        <v>1.13032</v>
      </c>
      <c r="G9817" s="384">
        <v>0</v>
      </c>
      <c r="H9817">
        <v>0</v>
      </c>
    </row>
    <row r="9818" spans="1:10">
      <c r="A9818">
        <v>9814</v>
      </c>
      <c r="B9818" s="612">
        <v>44019.568055555559</v>
      </c>
      <c r="C9818" s="405" t="s">
        <v>2110</v>
      </c>
      <c r="D9818" s="384">
        <v>2260</v>
      </c>
      <c r="E9818">
        <v>0.02</v>
      </c>
      <c r="F9818">
        <v>1.13032</v>
      </c>
      <c r="G9818" s="384">
        <v>0</v>
      </c>
      <c r="H9818">
        <v>1.1313200000000001</v>
      </c>
    </row>
    <row r="9819" spans="1:10">
      <c r="A9819">
        <v>9817</v>
      </c>
      <c r="B9819" s="612">
        <v>44019.581944444442</v>
      </c>
      <c r="C9819" s="405" t="s">
        <v>2110</v>
      </c>
      <c r="D9819" s="384">
        <v>2260</v>
      </c>
      <c r="E9819">
        <v>0.02</v>
      </c>
      <c r="F9819">
        <v>1.13032</v>
      </c>
      <c r="G9819" s="384">
        <v>0</v>
      </c>
      <c r="H9819">
        <v>1.13052</v>
      </c>
    </row>
    <row r="9820" spans="1:10">
      <c r="A9820">
        <v>9831</v>
      </c>
      <c r="B9820" s="612">
        <v>44019.845138888886</v>
      </c>
      <c r="C9820" s="405" t="s">
        <v>2110</v>
      </c>
      <c r="D9820" s="384">
        <v>2260</v>
      </c>
      <c r="E9820">
        <v>0.02</v>
      </c>
      <c r="F9820">
        <v>1.13032</v>
      </c>
      <c r="G9820" s="384">
        <v>0</v>
      </c>
      <c r="H9820">
        <v>1.1294900000000001</v>
      </c>
    </row>
    <row r="9821" spans="1:10">
      <c r="A9821">
        <v>9847</v>
      </c>
      <c r="B9821" s="612">
        <v>44020.495138888888</v>
      </c>
      <c r="C9821" s="405" t="s">
        <v>2054</v>
      </c>
      <c r="D9821" s="384">
        <v>2260</v>
      </c>
      <c r="E9821">
        <v>0.02</v>
      </c>
      <c r="F9821">
        <v>1.1294900000000001</v>
      </c>
      <c r="G9821" s="384">
        <v>0</v>
      </c>
      <c r="H9821">
        <v>1.1294900000000001</v>
      </c>
      <c r="I9821">
        <v>-1.74</v>
      </c>
      <c r="J9821" s="384">
        <v>36659.879999999997</v>
      </c>
    </row>
    <row r="9822" spans="1:10">
      <c r="A9822">
        <v>9815</v>
      </c>
      <c r="B9822" s="612">
        <v>44019.581944444442</v>
      </c>
      <c r="C9822" s="405" t="s">
        <v>96</v>
      </c>
      <c r="D9822" s="384">
        <v>2261</v>
      </c>
      <c r="E9822">
        <v>0.02</v>
      </c>
      <c r="F9822">
        <v>1.1287199999999999</v>
      </c>
      <c r="G9822" s="384">
        <v>0</v>
      </c>
      <c r="H9822">
        <v>0</v>
      </c>
    </row>
    <row r="9823" spans="1:10">
      <c r="A9823">
        <v>9816</v>
      </c>
      <c r="B9823" s="612">
        <v>44019.581944444442</v>
      </c>
      <c r="C9823" s="405" t="s">
        <v>2110</v>
      </c>
      <c r="D9823" s="384">
        <v>2261</v>
      </c>
      <c r="E9823">
        <v>0.02</v>
      </c>
      <c r="F9823">
        <v>1.1287199999999999</v>
      </c>
      <c r="G9823" s="384">
        <v>0</v>
      </c>
      <c r="H9823">
        <v>1.13052</v>
      </c>
    </row>
    <row r="9824" spans="1:10">
      <c r="A9824">
        <v>9830</v>
      </c>
      <c r="B9824" s="612">
        <v>44019.845138888886</v>
      </c>
      <c r="C9824" s="405" t="s">
        <v>2110</v>
      </c>
      <c r="D9824" s="384">
        <v>2261</v>
      </c>
      <c r="E9824">
        <v>0.02</v>
      </c>
      <c r="F9824">
        <v>1.1287199999999999</v>
      </c>
      <c r="G9824" s="384">
        <v>0</v>
      </c>
      <c r="H9824">
        <v>1.1294900000000001</v>
      </c>
    </row>
    <row r="9825" spans="1:10">
      <c r="A9825">
        <v>9848</v>
      </c>
      <c r="B9825" s="612">
        <v>44020.495138888888</v>
      </c>
      <c r="C9825" s="405" t="s">
        <v>2054</v>
      </c>
      <c r="D9825" s="384">
        <v>2261</v>
      </c>
      <c r="E9825">
        <v>0.02</v>
      </c>
      <c r="F9825">
        <v>1.1294900000000001</v>
      </c>
      <c r="G9825" s="384">
        <v>0</v>
      </c>
      <c r="H9825">
        <v>1.1294900000000001</v>
      </c>
      <c r="I9825">
        <v>1.46</v>
      </c>
      <c r="J9825" s="384">
        <v>36661.339999999997</v>
      </c>
    </row>
    <row r="9826" spans="1:10">
      <c r="A9826">
        <v>9821</v>
      </c>
      <c r="B9826" s="612">
        <v>44019.612500000003</v>
      </c>
      <c r="C9826" s="405" t="s">
        <v>97</v>
      </c>
      <c r="D9826" s="384">
        <v>2262</v>
      </c>
      <c r="E9826">
        <v>0.02</v>
      </c>
      <c r="F9826">
        <v>1.12768</v>
      </c>
      <c r="G9826" s="384">
        <v>0</v>
      </c>
      <c r="H9826">
        <v>0</v>
      </c>
    </row>
    <row r="9827" spans="1:10">
      <c r="A9827">
        <v>9822</v>
      </c>
      <c r="B9827" s="612">
        <v>44019.612500000003</v>
      </c>
      <c r="C9827" s="405" t="s">
        <v>2110</v>
      </c>
      <c r="D9827" s="384">
        <v>2262</v>
      </c>
      <c r="E9827">
        <v>0.02</v>
      </c>
      <c r="F9827">
        <v>1.12768</v>
      </c>
      <c r="G9827" s="384">
        <v>0</v>
      </c>
      <c r="H9827">
        <v>1.1266799999999999</v>
      </c>
    </row>
    <row r="9828" spans="1:10">
      <c r="A9828">
        <v>9825</v>
      </c>
      <c r="B9828" s="612">
        <v>44019.633333333331</v>
      </c>
      <c r="C9828" s="405" t="s">
        <v>2110</v>
      </c>
      <c r="D9828" s="384">
        <v>2262</v>
      </c>
      <c r="E9828">
        <v>0.02</v>
      </c>
      <c r="F9828">
        <v>1.12768</v>
      </c>
      <c r="G9828" s="384">
        <v>0</v>
      </c>
      <c r="H9828">
        <v>1.1274900000000001</v>
      </c>
    </row>
    <row r="9829" spans="1:10">
      <c r="A9829">
        <v>9826</v>
      </c>
      <c r="B9829" s="612">
        <v>44019.827777777777</v>
      </c>
      <c r="C9829" s="405" t="s">
        <v>2054</v>
      </c>
      <c r="D9829" s="384">
        <v>2262</v>
      </c>
      <c r="E9829">
        <v>0.02</v>
      </c>
      <c r="F9829">
        <v>1.1274900000000001</v>
      </c>
      <c r="G9829" s="384">
        <v>0</v>
      </c>
      <c r="H9829">
        <v>1.1274900000000001</v>
      </c>
      <c r="I9829">
        <v>0.38</v>
      </c>
      <c r="J9829" s="384">
        <v>36652.01</v>
      </c>
    </row>
    <row r="9830" spans="1:10">
      <c r="A9830">
        <v>9823</v>
      </c>
      <c r="B9830" s="612">
        <v>44019.633333333331</v>
      </c>
      <c r="C9830" s="405" t="s">
        <v>97</v>
      </c>
      <c r="D9830" s="384">
        <v>2263</v>
      </c>
      <c r="E9830">
        <v>0.02</v>
      </c>
      <c r="F9830">
        <v>1.1292899999999999</v>
      </c>
      <c r="G9830" s="384">
        <v>0</v>
      </c>
      <c r="H9830">
        <v>0</v>
      </c>
    </row>
    <row r="9831" spans="1:10">
      <c r="A9831">
        <v>9824</v>
      </c>
      <c r="B9831" s="612">
        <v>44019.633333333331</v>
      </c>
      <c r="C9831" s="405" t="s">
        <v>2110</v>
      </c>
      <c r="D9831" s="384">
        <v>2263</v>
      </c>
      <c r="E9831">
        <v>0.02</v>
      </c>
      <c r="F9831">
        <v>1.1292899999999999</v>
      </c>
      <c r="G9831" s="384">
        <v>0</v>
      </c>
      <c r="H9831">
        <v>1.1274900000000001</v>
      </c>
    </row>
    <row r="9832" spans="1:10">
      <c r="A9832">
        <v>9827</v>
      </c>
      <c r="B9832" s="612">
        <v>44019.827777777777</v>
      </c>
      <c r="C9832" s="405" t="s">
        <v>2054</v>
      </c>
      <c r="D9832" s="384">
        <v>2263</v>
      </c>
      <c r="E9832">
        <v>0.02</v>
      </c>
      <c r="F9832">
        <v>1.1274900000000001</v>
      </c>
      <c r="G9832" s="384">
        <v>0</v>
      </c>
      <c r="H9832">
        <v>1.1274900000000001</v>
      </c>
      <c r="I9832">
        <v>3.6</v>
      </c>
      <c r="J9832" s="384">
        <v>36655.61</v>
      </c>
    </row>
    <row r="9833" spans="1:10">
      <c r="A9833">
        <v>9828</v>
      </c>
      <c r="B9833" s="612">
        <v>44019.845138888886</v>
      </c>
      <c r="C9833" s="405" t="s">
        <v>96</v>
      </c>
      <c r="D9833" s="384">
        <v>2264</v>
      </c>
      <c r="E9833">
        <v>0.03</v>
      </c>
      <c r="F9833">
        <v>1.1271199999999999</v>
      </c>
      <c r="G9833" s="384">
        <v>0</v>
      </c>
      <c r="H9833">
        <v>0</v>
      </c>
    </row>
    <row r="9834" spans="1:10">
      <c r="A9834">
        <v>9829</v>
      </c>
      <c r="B9834" s="612">
        <v>44019.845138888886</v>
      </c>
      <c r="C9834" s="405" t="s">
        <v>2110</v>
      </c>
      <c r="D9834" s="384">
        <v>2264</v>
      </c>
      <c r="E9834">
        <v>0.03</v>
      </c>
      <c r="F9834">
        <v>1.1271199999999999</v>
      </c>
      <c r="G9834" s="384">
        <v>0</v>
      </c>
      <c r="H9834">
        <v>1.1294900000000001</v>
      </c>
    </row>
    <row r="9835" spans="1:10">
      <c r="A9835">
        <v>9849</v>
      </c>
      <c r="B9835" s="612">
        <v>44020.495138888888</v>
      </c>
      <c r="C9835" s="405" t="s">
        <v>2054</v>
      </c>
      <c r="D9835" s="384">
        <v>2264</v>
      </c>
      <c r="E9835">
        <v>0.03</v>
      </c>
      <c r="F9835">
        <v>1.1294900000000001</v>
      </c>
      <c r="G9835" s="384">
        <v>0</v>
      </c>
      <c r="H9835">
        <v>1.1294900000000001</v>
      </c>
      <c r="I9835">
        <v>6.99</v>
      </c>
      <c r="J9835" s="384">
        <v>36668.33</v>
      </c>
    </row>
    <row r="9836" spans="1:10">
      <c r="A9836">
        <v>9832</v>
      </c>
      <c r="B9836" s="612">
        <v>44019.879166666666</v>
      </c>
      <c r="C9836" s="405" t="s">
        <v>97</v>
      </c>
      <c r="D9836" s="384">
        <v>2265</v>
      </c>
      <c r="E9836">
        <v>0.02</v>
      </c>
      <c r="F9836">
        <v>1.1274299999999999</v>
      </c>
      <c r="G9836" s="384">
        <v>0</v>
      </c>
      <c r="H9836">
        <v>0</v>
      </c>
    </row>
    <row r="9837" spans="1:10">
      <c r="A9837">
        <v>9833</v>
      </c>
      <c r="B9837" s="612">
        <v>44019.879166666666</v>
      </c>
      <c r="C9837" s="405" t="s">
        <v>2110</v>
      </c>
      <c r="D9837" s="384">
        <v>2265</v>
      </c>
      <c r="E9837">
        <v>0.02</v>
      </c>
      <c r="F9837">
        <v>1.1274299999999999</v>
      </c>
      <c r="G9837" s="384">
        <v>0</v>
      </c>
      <c r="H9837">
        <v>1.12643</v>
      </c>
    </row>
    <row r="9838" spans="1:10">
      <c r="A9838">
        <v>9834</v>
      </c>
      <c r="B9838" s="612">
        <v>44020.258333333331</v>
      </c>
      <c r="C9838" s="405" t="s">
        <v>2054</v>
      </c>
      <c r="D9838" s="384">
        <v>2265</v>
      </c>
      <c r="E9838">
        <v>0.02</v>
      </c>
      <c r="F9838">
        <v>1.12643</v>
      </c>
      <c r="G9838" s="384">
        <v>0</v>
      </c>
      <c r="H9838">
        <v>1.12643</v>
      </c>
      <c r="I9838">
        <v>2.02</v>
      </c>
      <c r="J9838" s="384">
        <v>36657.64</v>
      </c>
    </row>
    <row r="9839" spans="1:10">
      <c r="A9839">
        <v>9835</v>
      </c>
      <c r="B9839" s="612">
        <v>44020.267361111109</v>
      </c>
      <c r="C9839" s="405" t="s">
        <v>97</v>
      </c>
      <c r="D9839" s="384">
        <v>2266</v>
      </c>
      <c r="E9839">
        <v>0.02</v>
      </c>
      <c r="F9839">
        <v>1.12737</v>
      </c>
      <c r="G9839" s="384">
        <v>0</v>
      </c>
      <c r="H9839">
        <v>0</v>
      </c>
    </row>
    <row r="9840" spans="1:10">
      <c r="A9840">
        <v>9836</v>
      </c>
      <c r="B9840" s="612">
        <v>44020.267361111109</v>
      </c>
      <c r="C9840" s="405" t="s">
        <v>2110</v>
      </c>
      <c r="D9840" s="384">
        <v>2266</v>
      </c>
      <c r="E9840">
        <v>0.02</v>
      </c>
      <c r="F9840">
        <v>1.12737</v>
      </c>
      <c r="G9840" s="384">
        <v>0</v>
      </c>
      <c r="H9840">
        <v>1.1263700000000001</v>
      </c>
    </row>
    <row r="9841" spans="1:10">
      <c r="A9841">
        <v>9839</v>
      </c>
      <c r="B9841" s="612">
        <v>44020.304861111108</v>
      </c>
      <c r="C9841" s="405" t="s">
        <v>2110</v>
      </c>
      <c r="D9841" s="384">
        <v>2266</v>
      </c>
      <c r="E9841">
        <v>0.02</v>
      </c>
      <c r="F9841">
        <v>1.12737</v>
      </c>
      <c r="G9841" s="384">
        <v>0</v>
      </c>
      <c r="H9841">
        <v>1.1271800000000001</v>
      </c>
    </row>
    <row r="9842" spans="1:10">
      <c r="A9842">
        <v>9840</v>
      </c>
      <c r="B9842" s="612">
        <v>44020.388194444444</v>
      </c>
      <c r="C9842" s="405" t="s">
        <v>2054</v>
      </c>
      <c r="D9842" s="384">
        <v>2266</v>
      </c>
      <c r="E9842">
        <v>0.02</v>
      </c>
      <c r="F9842">
        <v>1.1271800000000001</v>
      </c>
      <c r="G9842" s="384">
        <v>0</v>
      </c>
      <c r="H9842">
        <v>1.1271800000000001</v>
      </c>
      <c r="I9842">
        <v>0.38</v>
      </c>
      <c r="J9842" s="384">
        <v>36658.019999999997</v>
      </c>
    </row>
    <row r="9843" spans="1:10">
      <c r="A9843">
        <v>9837</v>
      </c>
      <c r="B9843" s="612">
        <v>44020.304861111108</v>
      </c>
      <c r="C9843" s="405" t="s">
        <v>97</v>
      </c>
      <c r="D9843" s="384">
        <v>2267</v>
      </c>
      <c r="E9843">
        <v>0.02</v>
      </c>
      <c r="F9843">
        <v>1.1289800000000001</v>
      </c>
      <c r="G9843" s="384">
        <v>0</v>
      </c>
      <c r="H9843">
        <v>0</v>
      </c>
    </row>
    <row r="9844" spans="1:10">
      <c r="A9844">
        <v>9838</v>
      </c>
      <c r="B9844" s="612">
        <v>44020.304861111108</v>
      </c>
      <c r="C9844" s="405" t="s">
        <v>2110</v>
      </c>
      <c r="D9844" s="384">
        <v>2267</v>
      </c>
      <c r="E9844">
        <v>0.02</v>
      </c>
      <c r="F9844">
        <v>1.1289800000000001</v>
      </c>
      <c r="G9844" s="384">
        <v>0</v>
      </c>
      <c r="H9844">
        <v>1.1271800000000001</v>
      </c>
    </row>
    <row r="9845" spans="1:10">
      <c r="A9845">
        <v>9841</v>
      </c>
      <c r="B9845" s="612">
        <v>44020.388194444444</v>
      </c>
      <c r="C9845" s="405" t="s">
        <v>2054</v>
      </c>
      <c r="D9845" s="384">
        <v>2267</v>
      </c>
      <c r="E9845">
        <v>0.02</v>
      </c>
      <c r="F9845">
        <v>1.1271800000000001</v>
      </c>
      <c r="G9845" s="384">
        <v>0</v>
      </c>
      <c r="H9845">
        <v>1.1271800000000001</v>
      </c>
      <c r="I9845">
        <v>3.6</v>
      </c>
      <c r="J9845" s="384">
        <v>36661.620000000003</v>
      </c>
    </row>
    <row r="9846" spans="1:10">
      <c r="A9846">
        <v>9842</v>
      </c>
      <c r="B9846" s="612">
        <v>44020.435416666667</v>
      </c>
      <c r="C9846" s="405" t="s">
        <v>97</v>
      </c>
      <c r="D9846" s="384">
        <v>2268</v>
      </c>
      <c r="E9846">
        <v>0.02</v>
      </c>
      <c r="F9846">
        <v>1.12723</v>
      </c>
      <c r="G9846" s="384">
        <v>0</v>
      </c>
      <c r="H9846">
        <v>0</v>
      </c>
    </row>
    <row r="9847" spans="1:10">
      <c r="A9847">
        <v>9843</v>
      </c>
      <c r="B9847" s="612">
        <v>44020.435416666667</v>
      </c>
      <c r="C9847" s="405" t="s">
        <v>2110</v>
      </c>
      <c r="D9847" s="384">
        <v>2268</v>
      </c>
      <c r="E9847">
        <v>0.02</v>
      </c>
      <c r="F9847">
        <v>1.12723</v>
      </c>
      <c r="G9847" s="384">
        <v>0</v>
      </c>
      <c r="H9847">
        <v>1.1262300000000001</v>
      </c>
    </row>
    <row r="9848" spans="1:10">
      <c r="A9848">
        <v>9846</v>
      </c>
      <c r="B9848" s="612">
        <v>44020.488194444442</v>
      </c>
      <c r="C9848" s="405" t="s">
        <v>2110</v>
      </c>
      <c r="D9848" s="384">
        <v>2268</v>
      </c>
      <c r="E9848">
        <v>0.02</v>
      </c>
      <c r="F9848">
        <v>1.12723</v>
      </c>
      <c r="G9848" s="384">
        <v>0</v>
      </c>
      <c r="H9848">
        <v>1.12703</v>
      </c>
    </row>
    <row r="9849" spans="1:10">
      <c r="A9849">
        <v>9853</v>
      </c>
      <c r="B9849" s="612">
        <v>44020.559027777781</v>
      </c>
      <c r="C9849" s="405" t="s">
        <v>2110</v>
      </c>
      <c r="D9849" s="384">
        <v>2268</v>
      </c>
      <c r="E9849">
        <v>0.02</v>
      </c>
      <c r="F9849">
        <v>1.12723</v>
      </c>
      <c r="G9849" s="384">
        <v>0</v>
      </c>
      <c r="H9849">
        <v>1.12808</v>
      </c>
    </row>
    <row r="9850" spans="1:10">
      <c r="A9850">
        <v>9858</v>
      </c>
      <c r="B9850" s="612">
        <v>44020.565972222219</v>
      </c>
      <c r="C9850" s="405" t="s">
        <v>2110</v>
      </c>
      <c r="D9850" s="384">
        <v>2268</v>
      </c>
      <c r="E9850">
        <v>0.02</v>
      </c>
      <c r="F9850">
        <v>1.12723</v>
      </c>
      <c r="G9850" s="384">
        <v>0</v>
      </c>
      <c r="H9850">
        <v>1.12937</v>
      </c>
    </row>
    <row r="9851" spans="1:10">
      <c r="A9851">
        <v>9867</v>
      </c>
      <c r="B9851" s="612">
        <v>44020.588888888888</v>
      </c>
      <c r="C9851" s="405" t="s">
        <v>2110</v>
      </c>
      <c r="D9851" s="384">
        <v>2268</v>
      </c>
      <c r="E9851">
        <v>0.02</v>
      </c>
      <c r="F9851">
        <v>1.12723</v>
      </c>
      <c r="G9851" s="384">
        <v>0</v>
      </c>
      <c r="H9851">
        <v>1.1307199999999999</v>
      </c>
    </row>
    <row r="9852" spans="1:10">
      <c r="A9852">
        <v>9887</v>
      </c>
      <c r="B9852" s="612">
        <v>44021.157638888886</v>
      </c>
      <c r="C9852" s="405" t="s">
        <v>2110</v>
      </c>
      <c r="D9852" s="384">
        <v>2268</v>
      </c>
      <c r="E9852">
        <v>0.02</v>
      </c>
      <c r="F9852">
        <v>1.12723</v>
      </c>
      <c r="G9852" s="384">
        <v>0</v>
      </c>
      <c r="H9852">
        <v>1.1323000000000001</v>
      </c>
    </row>
    <row r="9853" spans="1:10">
      <c r="A9853">
        <v>9897</v>
      </c>
      <c r="B9853" s="612">
        <v>44021.379861111112</v>
      </c>
      <c r="C9853" s="405" t="s">
        <v>2054</v>
      </c>
      <c r="D9853" s="384">
        <v>2268</v>
      </c>
      <c r="E9853">
        <v>0.02</v>
      </c>
      <c r="F9853">
        <v>1.1323000000000001</v>
      </c>
      <c r="G9853" s="384">
        <v>0</v>
      </c>
      <c r="H9853">
        <v>1.1323000000000001</v>
      </c>
      <c r="I9853">
        <v>-10.07</v>
      </c>
      <c r="J9853" s="384">
        <v>36668.01</v>
      </c>
    </row>
    <row r="9854" spans="1:10">
      <c r="A9854">
        <v>9844</v>
      </c>
      <c r="B9854" s="612">
        <v>44020.488194444442</v>
      </c>
      <c r="C9854" s="405" t="s">
        <v>97</v>
      </c>
      <c r="D9854" s="384">
        <v>2269</v>
      </c>
      <c r="E9854">
        <v>0.02</v>
      </c>
      <c r="F9854">
        <v>1.12883</v>
      </c>
      <c r="G9854" s="384">
        <v>0</v>
      </c>
      <c r="H9854">
        <v>0</v>
      </c>
    </row>
    <row r="9855" spans="1:10">
      <c r="A9855">
        <v>9845</v>
      </c>
      <c r="B9855" s="612">
        <v>44020.488194444442</v>
      </c>
      <c r="C9855" s="405" t="s">
        <v>2110</v>
      </c>
      <c r="D9855" s="384">
        <v>2269</v>
      </c>
      <c r="E9855">
        <v>0.02</v>
      </c>
      <c r="F9855">
        <v>1.12883</v>
      </c>
      <c r="G9855" s="384">
        <v>0</v>
      </c>
      <c r="H9855">
        <v>1.12703</v>
      </c>
    </row>
    <row r="9856" spans="1:10">
      <c r="A9856">
        <v>9852</v>
      </c>
      <c r="B9856" s="612">
        <v>44020.559027777781</v>
      </c>
      <c r="C9856" s="405" t="s">
        <v>2110</v>
      </c>
      <c r="D9856" s="384">
        <v>2269</v>
      </c>
      <c r="E9856">
        <v>0.02</v>
      </c>
      <c r="F9856">
        <v>1.12883</v>
      </c>
      <c r="G9856" s="384">
        <v>0</v>
      </c>
      <c r="H9856">
        <v>1.12808</v>
      </c>
    </row>
    <row r="9857" spans="1:10">
      <c r="A9857">
        <v>9857</v>
      </c>
      <c r="B9857" s="612">
        <v>44020.565972222219</v>
      </c>
      <c r="C9857" s="405" t="s">
        <v>2110</v>
      </c>
      <c r="D9857" s="384">
        <v>2269</v>
      </c>
      <c r="E9857">
        <v>0.02</v>
      </c>
      <c r="F9857">
        <v>1.12883</v>
      </c>
      <c r="G9857" s="384">
        <v>0</v>
      </c>
      <c r="H9857">
        <v>1.12937</v>
      </c>
    </row>
    <row r="9858" spans="1:10">
      <c r="A9858">
        <v>9866</v>
      </c>
      <c r="B9858" s="612">
        <v>44020.588888888888</v>
      </c>
      <c r="C9858" s="405" t="s">
        <v>2110</v>
      </c>
      <c r="D9858" s="384">
        <v>2269</v>
      </c>
      <c r="E9858">
        <v>0.02</v>
      </c>
      <c r="F9858">
        <v>1.12883</v>
      </c>
      <c r="G9858" s="384">
        <v>0</v>
      </c>
      <c r="H9858">
        <v>1.1307199999999999</v>
      </c>
    </row>
    <row r="9859" spans="1:10">
      <c r="A9859">
        <v>9886</v>
      </c>
      <c r="B9859" s="612">
        <v>44021.157638888886</v>
      </c>
      <c r="C9859" s="405" t="s">
        <v>2110</v>
      </c>
      <c r="D9859" s="384">
        <v>2269</v>
      </c>
      <c r="E9859">
        <v>0.02</v>
      </c>
      <c r="F9859">
        <v>1.12883</v>
      </c>
      <c r="G9859" s="384">
        <v>0</v>
      </c>
      <c r="H9859">
        <v>1.1323000000000001</v>
      </c>
    </row>
    <row r="9860" spans="1:10">
      <c r="A9860">
        <v>9898</v>
      </c>
      <c r="B9860" s="612">
        <v>44021.379861111112</v>
      </c>
      <c r="C9860" s="405" t="s">
        <v>2054</v>
      </c>
      <c r="D9860" s="384">
        <v>2269</v>
      </c>
      <c r="E9860">
        <v>0.02</v>
      </c>
      <c r="F9860">
        <v>1.1323000000000001</v>
      </c>
      <c r="G9860" s="384">
        <v>0</v>
      </c>
      <c r="H9860">
        <v>1.1323000000000001</v>
      </c>
      <c r="I9860">
        <v>-6.87</v>
      </c>
      <c r="J9860" s="384">
        <v>36661.14</v>
      </c>
    </row>
    <row r="9861" spans="1:10">
      <c r="A9861">
        <v>9850</v>
      </c>
      <c r="B9861" s="612">
        <v>44020.559027777781</v>
      </c>
      <c r="C9861" s="405" t="s">
        <v>97</v>
      </c>
      <c r="D9861" s="384">
        <v>2270</v>
      </c>
      <c r="E9861">
        <v>0.03</v>
      </c>
      <c r="F9861">
        <v>1.1304799999999999</v>
      </c>
      <c r="G9861" s="384">
        <v>0</v>
      </c>
      <c r="H9861">
        <v>0</v>
      </c>
    </row>
    <row r="9862" spans="1:10">
      <c r="A9862">
        <v>9851</v>
      </c>
      <c r="B9862" s="612">
        <v>44020.559027777781</v>
      </c>
      <c r="C9862" s="405" t="s">
        <v>2110</v>
      </c>
      <c r="D9862" s="384">
        <v>2270</v>
      </c>
      <c r="E9862">
        <v>0.03</v>
      </c>
      <c r="F9862">
        <v>1.1304799999999999</v>
      </c>
      <c r="G9862" s="384">
        <v>0</v>
      </c>
      <c r="H9862">
        <v>1.12808</v>
      </c>
    </row>
    <row r="9863" spans="1:10">
      <c r="A9863">
        <v>9856</v>
      </c>
      <c r="B9863" s="612">
        <v>44020.565972222219</v>
      </c>
      <c r="C9863" s="405" t="s">
        <v>2110</v>
      </c>
      <c r="D9863" s="384">
        <v>2270</v>
      </c>
      <c r="E9863">
        <v>0.03</v>
      </c>
      <c r="F9863">
        <v>1.1304799999999999</v>
      </c>
      <c r="G9863" s="384">
        <v>0</v>
      </c>
      <c r="H9863">
        <v>1.12937</v>
      </c>
    </row>
    <row r="9864" spans="1:10">
      <c r="A9864">
        <v>9865</v>
      </c>
      <c r="B9864" s="612">
        <v>44020.588888888888</v>
      </c>
      <c r="C9864" s="405" t="s">
        <v>2110</v>
      </c>
      <c r="D9864" s="384">
        <v>2270</v>
      </c>
      <c r="E9864">
        <v>0.03</v>
      </c>
      <c r="F9864">
        <v>1.1304799999999999</v>
      </c>
      <c r="G9864" s="384">
        <v>0</v>
      </c>
      <c r="H9864">
        <v>1.1307199999999999</v>
      </c>
    </row>
    <row r="9865" spans="1:10">
      <c r="A9865">
        <v>9885</v>
      </c>
      <c r="B9865" s="612">
        <v>44021.157638888886</v>
      </c>
      <c r="C9865" s="405" t="s">
        <v>2110</v>
      </c>
      <c r="D9865" s="384">
        <v>2270</v>
      </c>
      <c r="E9865">
        <v>0.03</v>
      </c>
      <c r="F9865">
        <v>1.1304799999999999</v>
      </c>
      <c r="G9865" s="384">
        <v>0</v>
      </c>
      <c r="H9865">
        <v>1.1323000000000001</v>
      </c>
    </row>
    <row r="9866" spans="1:10">
      <c r="A9866">
        <v>9899</v>
      </c>
      <c r="B9866" s="612">
        <v>44021.379861111112</v>
      </c>
      <c r="C9866" s="405" t="s">
        <v>2054</v>
      </c>
      <c r="D9866" s="384">
        <v>2270</v>
      </c>
      <c r="E9866">
        <v>0.03</v>
      </c>
      <c r="F9866">
        <v>1.1323000000000001</v>
      </c>
      <c r="G9866" s="384">
        <v>0</v>
      </c>
      <c r="H9866">
        <v>1.1323000000000001</v>
      </c>
      <c r="I9866">
        <v>-5.36</v>
      </c>
      <c r="J9866" s="384">
        <v>36655.78</v>
      </c>
    </row>
    <row r="9867" spans="1:10">
      <c r="A9867">
        <v>9854</v>
      </c>
      <c r="B9867" s="612">
        <v>44020.565972222219</v>
      </c>
      <c r="C9867" s="405" t="s">
        <v>97</v>
      </c>
      <c r="D9867" s="384">
        <v>2271</v>
      </c>
      <c r="E9867">
        <v>0.05</v>
      </c>
      <c r="F9867">
        <v>1.13218</v>
      </c>
      <c r="G9867" s="384">
        <v>0</v>
      </c>
      <c r="H9867">
        <v>0</v>
      </c>
    </row>
    <row r="9868" spans="1:10">
      <c r="A9868">
        <v>9855</v>
      </c>
      <c r="B9868" s="612">
        <v>44020.565972222219</v>
      </c>
      <c r="C9868" s="405" t="s">
        <v>2110</v>
      </c>
      <c r="D9868" s="384">
        <v>2271</v>
      </c>
      <c r="E9868">
        <v>0.05</v>
      </c>
      <c r="F9868">
        <v>1.13218</v>
      </c>
      <c r="G9868" s="384">
        <v>0</v>
      </c>
      <c r="H9868">
        <v>1.12937</v>
      </c>
    </row>
    <row r="9869" spans="1:10">
      <c r="A9869">
        <v>9864</v>
      </c>
      <c r="B9869" s="612">
        <v>44020.588888888888</v>
      </c>
      <c r="C9869" s="405" t="s">
        <v>2110</v>
      </c>
      <c r="D9869" s="384">
        <v>2271</v>
      </c>
      <c r="E9869">
        <v>0.05</v>
      </c>
      <c r="F9869">
        <v>1.13218</v>
      </c>
      <c r="G9869" s="384">
        <v>0</v>
      </c>
      <c r="H9869">
        <v>1.1307199999999999</v>
      </c>
    </row>
    <row r="9870" spans="1:10">
      <c r="A9870">
        <v>9884</v>
      </c>
      <c r="B9870" s="612">
        <v>44021.157638888886</v>
      </c>
      <c r="C9870" s="405" t="s">
        <v>2110</v>
      </c>
      <c r="D9870" s="384">
        <v>2271</v>
      </c>
      <c r="E9870">
        <v>0.05</v>
      </c>
      <c r="F9870">
        <v>1.13218</v>
      </c>
      <c r="G9870" s="384">
        <v>0</v>
      </c>
      <c r="H9870">
        <v>1.1323000000000001</v>
      </c>
    </row>
    <row r="9871" spans="1:10">
      <c r="A9871">
        <v>9900</v>
      </c>
      <c r="B9871" s="612">
        <v>44021.379861111112</v>
      </c>
      <c r="C9871" s="405" t="s">
        <v>2054</v>
      </c>
      <c r="D9871" s="384">
        <v>2271</v>
      </c>
      <c r="E9871">
        <v>0.05</v>
      </c>
      <c r="F9871">
        <v>1.1323000000000001</v>
      </c>
      <c r="G9871" s="384">
        <v>0</v>
      </c>
      <c r="H9871">
        <v>1.1323000000000001</v>
      </c>
      <c r="I9871">
        <v>-0.43</v>
      </c>
      <c r="J9871" s="384">
        <v>36655.35</v>
      </c>
    </row>
    <row r="9872" spans="1:10">
      <c r="A9872">
        <v>9859</v>
      </c>
      <c r="B9872" s="612">
        <v>44020.581250000003</v>
      </c>
      <c r="C9872" s="405" t="s">
        <v>96</v>
      </c>
      <c r="D9872" s="384">
        <v>2272</v>
      </c>
      <c r="E9872">
        <v>0.02</v>
      </c>
      <c r="F9872">
        <v>1.1328800000000001</v>
      </c>
      <c r="G9872" s="384">
        <v>0</v>
      </c>
      <c r="H9872">
        <v>0</v>
      </c>
    </row>
    <row r="9873" spans="1:10">
      <c r="A9873">
        <v>9860</v>
      </c>
      <c r="B9873" s="612">
        <v>44020.581250000003</v>
      </c>
      <c r="C9873" s="405" t="s">
        <v>2110</v>
      </c>
      <c r="D9873" s="384">
        <v>2272</v>
      </c>
      <c r="E9873">
        <v>0.02</v>
      </c>
      <c r="F9873">
        <v>1.1328800000000001</v>
      </c>
      <c r="G9873" s="384">
        <v>0</v>
      </c>
      <c r="H9873">
        <v>1.13388</v>
      </c>
    </row>
    <row r="9874" spans="1:10">
      <c r="A9874">
        <v>9861</v>
      </c>
      <c r="B9874" s="612">
        <v>44020.588194444441</v>
      </c>
      <c r="C9874" s="405" t="s">
        <v>2054</v>
      </c>
      <c r="D9874" s="384">
        <v>2272</v>
      </c>
      <c r="E9874">
        <v>0.02</v>
      </c>
      <c r="F9874">
        <v>1.13388</v>
      </c>
      <c r="G9874" s="384">
        <v>0</v>
      </c>
      <c r="H9874">
        <v>1.13388</v>
      </c>
      <c r="I9874">
        <v>2</v>
      </c>
      <c r="J9874" s="384">
        <v>36670.33</v>
      </c>
    </row>
    <row r="9875" spans="1:10">
      <c r="A9875">
        <v>9862</v>
      </c>
      <c r="B9875" s="612">
        <v>44020.588888888888</v>
      </c>
      <c r="C9875" s="405" t="s">
        <v>97</v>
      </c>
      <c r="D9875" s="384">
        <v>2273</v>
      </c>
      <c r="E9875">
        <v>0.08</v>
      </c>
      <c r="F9875">
        <v>1.1339900000000001</v>
      </c>
      <c r="G9875" s="384">
        <v>0</v>
      </c>
      <c r="H9875">
        <v>0</v>
      </c>
    </row>
    <row r="9876" spans="1:10">
      <c r="A9876">
        <v>9863</v>
      </c>
      <c r="B9876" s="612">
        <v>44020.588888888888</v>
      </c>
      <c r="C9876" s="405" t="s">
        <v>2110</v>
      </c>
      <c r="D9876" s="384">
        <v>2273</v>
      </c>
      <c r="E9876">
        <v>0.08</v>
      </c>
      <c r="F9876">
        <v>1.1339900000000001</v>
      </c>
      <c r="G9876" s="384">
        <v>0</v>
      </c>
      <c r="H9876">
        <v>1.1307199999999999</v>
      </c>
    </row>
    <row r="9877" spans="1:10">
      <c r="A9877">
        <v>9883</v>
      </c>
      <c r="B9877" s="612">
        <v>44021.157638888886</v>
      </c>
      <c r="C9877" s="405" t="s">
        <v>2110</v>
      </c>
      <c r="D9877" s="384">
        <v>2273</v>
      </c>
      <c r="E9877">
        <v>0.08</v>
      </c>
      <c r="F9877">
        <v>1.1339900000000001</v>
      </c>
      <c r="G9877" s="384">
        <v>0</v>
      </c>
      <c r="H9877">
        <v>1.1323000000000001</v>
      </c>
    </row>
    <row r="9878" spans="1:10">
      <c r="A9878">
        <v>9901</v>
      </c>
      <c r="B9878" s="612">
        <v>44021.379861111112</v>
      </c>
      <c r="C9878" s="405" t="s">
        <v>2054</v>
      </c>
      <c r="D9878" s="384">
        <v>2273</v>
      </c>
      <c r="E9878">
        <v>0.08</v>
      </c>
      <c r="F9878">
        <v>1.1323000000000001</v>
      </c>
      <c r="G9878" s="384">
        <v>0</v>
      </c>
      <c r="H9878">
        <v>1.1323000000000001</v>
      </c>
      <c r="I9878">
        <v>13.79</v>
      </c>
      <c r="J9878" s="384">
        <v>36669.129999999997</v>
      </c>
    </row>
    <row r="9879" spans="1:10">
      <c r="A9879">
        <v>9868</v>
      </c>
      <c r="B9879" s="612">
        <v>44020.604166666664</v>
      </c>
      <c r="C9879" s="405" t="s">
        <v>96</v>
      </c>
      <c r="D9879" s="384">
        <v>2274</v>
      </c>
      <c r="E9879">
        <v>0.02</v>
      </c>
      <c r="F9879">
        <v>1.13371</v>
      </c>
      <c r="G9879" s="384">
        <v>0</v>
      </c>
      <c r="H9879">
        <v>0</v>
      </c>
    </row>
    <row r="9880" spans="1:10">
      <c r="A9880">
        <v>9869</v>
      </c>
      <c r="B9880" s="612">
        <v>44020.604166666664</v>
      </c>
      <c r="C9880" s="405" t="s">
        <v>2110</v>
      </c>
      <c r="D9880" s="384">
        <v>2274</v>
      </c>
      <c r="E9880">
        <v>0.02</v>
      </c>
      <c r="F9880">
        <v>1.13371</v>
      </c>
      <c r="G9880" s="384">
        <v>0</v>
      </c>
      <c r="H9880">
        <v>1.1347100000000001</v>
      </c>
    </row>
    <row r="9881" spans="1:10">
      <c r="A9881">
        <v>9872</v>
      </c>
      <c r="B9881" s="612">
        <v>44020.638888888891</v>
      </c>
      <c r="C9881" s="405" t="s">
        <v>2110</v>
      </c>
      <c r="D9881" s="384">
        <v>2274</v>
      </c>
      <c r="E9881">
        <v>0.02</v>
      </c>
      <c r="F9881">
        <v>1.13371</v>
      </c>
      <c r="G9881" s="384">
        <v>0</v>
      </c>
      <c r="H9881">
        <v>1.13391</v>
      </c>
    </row>
    <row r="9882" spans="1:10">
      <c r="A9882">
        <v>9873</v>
      </c>
      <c r="B9882" s="612">
        <v>44020.675000000003</v>
      </c>
      <c r="C9882" s="405" t="s">
        <v>2054</v>
      </c>
      <c r="D9882" s="384">
        <v>2274</v>
      </c>
      <c r="E9882">
        <v>0.02</v>
      </c>
      <c r="F9882">
        <v>1.13391</v>
      </c>
      <c r="G9882" s="384">
        <v>0</v>
      </c>
      <c r="H9882">
        <v>1.13391</v>
      </c>
      <c r="I9882">
        <v>0.4</v>
      </c>
      <c r="J9882" s="384">
        <v>36670.730000000003</v>
      </c>
    </row>
    <row r="9883" spans="1:10">
      <c r="A9883">
        <v>9870</v>
      </c>
      <c r="B9883" s="612">
        <v>44020.638888888891</v>
      </c>
      <c r="C9883" s="405" t="s">
        <v>96</v>
      </c>
      <c r="D9883" s="384">
        <v>2275</v>
      </c>
      <c r="E9883">
        <v>0.02</v>
      </c>
      <c r="F9883">
        <v>1.1321099999999999</v>
      </c>
      <c r="G9883" s="384">
        <v>0</v>
      </c>
      <c r="H9883">
        <v>0</v>
      </c>
    </row>
    <row r="9884" spans="1:10">
      <c r="A9884">
        <v>9871</v>
      </c>
      <c r="B9884" s="612">
        <v>44020.638888888891</v>
      </c>
      <c r="C9884" s="405" t="s">
        <v>2110</v>
      </c>
      <c r="D9884" s="384">
        <v>2275</v>
      </c>
      <c r="E9884">
        <v>0.02</v>
      </c>
      <c r="F9884">
        <v>1.1321099999999999</v>
      </c>
      <c r="G9884" s="384">
        <v>0</v>
      </c>
      <c r="H9884">
        <v>1.13391</v>
      </c>
    </row>
    <row r="9885" spans="1:10">
      <c r="A9885">
        <v>9874</v>
      </c>
      <c r="B9885" s="612">
        <v>44020.675000000003</v>
      </c>
      <c r="C9885" s="405" t="s">
        <v>2054</v>
      </c>
      <c r="D9885" s="384">
        <v>2275</v>
      </c>
      <c r="E9885">
        <v>0.02</v>
      </c>
      <c r="F9885">
        <v>1.13391</v>
      </c>
      <c r="G9885" s="384">
        <v>0</v>
      </c>
      <c r="H9885">
        <v>1.13391</v>
      </c>
      <c r="I9885">
        <v>3.6</v>
      </c>
      <c r="J9885" s="384">
        <v>36674.33</v>
      </c>
    </row>
    <row r="9886" spans="1:10">
      <c r="A9886">
        <v>9875</v>
      </c>
      <c r="B9886" s="612">
        <v>44020.726388888892</v>
      </c>
      <c r="C9886" s="405" t="s">
        <v>96</v>
      </c>
      <c r="D9886" s="384">
        <v>2276</v>
      </c>
      <c r="E9886">
        <v>0.02</v>
      </c>
      <c r="F9886">
        <v>1.1334599999999999</v>
      </c>
      <c r="G9886" s="384">
        <v>0</v>
      </c>
      <c r="H9886">
        <v>0</v>
      </c>
    </row>
    <row r="9887" spans="1:10">
      <c r="A9887">
        <v>9876</v>
      </c>
      <c r="B9887" s="612">
        <v>44020.726388888892</v>
      </c>
      <c r="C9887" s="405" t="s">
        <v>2110</v>
      </c>
      <c r="D9887" s="384">
        <v>2276</v>
      </c>
      <c r="E9887">
        <v>0.02</v>
      </c>
      <c r="F9887">
        <v>1.1334599999999999</v>
      </c>
      <c r="G9887" s="384">
        <v>0</v>
      </c>
      <c r="H9887">
        <v>1.13446</v>
      </c>
    </row>
    <row r="9888" spans="1:10">
      <c r="A9888">
        <v>9877</v>
      </c>
      <c r="B9888" s="612">
        <v>44021.008333333331</v>
      </c>
      <c r="C9888" s="405" t="s">
        <v>2054</v>
      </c>
      <c r="D9888" s="384">
        <v>2276</v>
      </c>
      <c r="E9888">
        <v>0.02</v>
      </c>
      <c r="F9888">
        <v>1.13446</v>
      </c>
      <c r="G9888" s="384">
        <v>0</v>
      </c>
      <c r="H9888">
        <v>1.13446</v>
      </c>
      <c r="I9888">
        <v>1.76</v>
      </c>
      <c r="J9888" s="384">
        <v>36676.080000000002</v>
      </c>
    </row>
    <row r="9889" spans="1:10">
      <c r="A9889">
        <v>9878</v>
      </c>
      <c r="B9889" s="612">
        <v>44021.011805555558</v>
      </c>
      <c r="C9889" s="405" t="s">
        <v>96</v>
      </c>
      <c r="D9889" s="384">
        <v>2277</v>
      </c>
      <c r="E9889">
        <v>0.02</v>
      </c>
      <c r="F9889">
        <v>1.1343399999999999</v>
      </c>
      <c r="G9889" s="384">
        <v>0</v>
      </c>
      <c r="H9889">
        <v>0</v>
      </c>
    </row>
    <row r="9890" spans="1:10">
      <c r="A9890">
        <v>9879</v>
      </c>
      <c r="B9890" s="612">
        <v>44021.011805555558</v>
      </c>
      <c r="C9890" s="405" t="s">
        <v>2110</v>
      </c>
      <c r="D9890" s="384">
        <v>2277</v>
      </c>
      <c r="E9890">
        <v>0.02</v>
      </c>
      <c r="F9890">
        <v>1.1343399999999999</v>
      </c>
      <c r="G9890" s="384">
        <v>0</v>
      </c>
      <c r="H9890">
        <v>1.13534</v>
      </c>
    </row>
    <row r="9891" spans="1:10">
      <c r="A9891">
        <v>9880</v>
      </c>
      <c r="B9891" s="612">
        <v>44021.156944444447</v>
      </c>
      <c r="C9891" s="405" t="s">
        <v>2054</v>
      </c>
      <c r="D9891" s="384">
        <v>2277</v>
      </c>
      <c r="E9891">
        <v>0.02</v>
      </c>
      <c r="F9891">
        <v>1.13534</v>
      </c>
      <c r="G9891" s="384">
        <v>0</v>
      </c>
      <c r="H9891">
        <v>1.13534</v>
      </c>
      <c r="I9891">
        <v>2</v>
      </c>
      <c r="J9891" s="384">
        <v>36678.080000000002</v>
      </c>
    </row>
    <row r="9892" spans="1:10">
      <c r="A9892">
        <v>9881</v>
      </c>
      <c r="B9892" s="612">
        <v>44021.157638888886</v>
      </c>
      <c r="C9892" s="405" t="s">
        <v>97</v>
      </c>
      <c r="D9892" s="384">
        <v>2278</v>
      </c>
      <c r="E9892">
        <v>0.14000000000000001</v>
      </c>
      <c r="F9892">
        <v>1.1358999999999999</v>
      </c>
      <c r="G9892" s="384">
        <v>0</v>
      </c>
      <c r="H9892">
        <v>0</v>
      </c>
    </row>
    <row r="9893" spans="1:10">
      <c r="A9893">
        <v>9882</v>
      </c>
      <c r="B9893" s="612">
        <v>44021.157638888886</v>
      </c>
      <c r="C9893" s="405" t="s">
        <v>2110</v>
      </c>
      <c r="D9893" s="384">
        <v>2278</v>
      </c>
      <c r="E9893">
        <v>0.14000000000000001</v>
      </c>
      <c r="F9893">
        <v>1.1358999999999999</v>
      </c>
      <c r="G9893" s="384">
        <v>0</v>
      </c>
      <c r="H9893">
        <v>1.1323000000000001</v>
      </c>
    </row>
    <row r="9894" spans="1:10">
      <c r="A9894">
        <v>9902</v>
      </c>
      <c r="B9894" s="612">
        <v>44021.379861111112</v>
      </c>
      <c r="C9894" s="405" t="s">
        <v>2054</v>
      </c>
      <c r="D9894" s="384">
        <v>2278</v>
      </c>
      <c r="E9894">
        <v>0.14000000000000001</v>
      </c>
      <c r="F9894">
        <v>1.1323000000000001</v>
      </c>
      <c r="G9894" s="384">
        <v>0</v>
      </c>
      <c r="H9894">
        <v>1.1323000000000001</v>
      </c>
      <c r="I9894">
        <v>50.4</v>
      </c>
      <c r="J9894" s="384">
        <v>36719.53</v>
      </c>
    </row>
    <row r="9895" spans="1:10">
      <c r="A9895">
        <v>9888</v>
      </c>
      <c r="B9895" s="612">
        <v>44021.254861111112</v>
      </c>
      <c r="C9895" s="405" t="s">
        <v>96</v>
      </c>
      <c r="D9895" s="384">
        <v>2279</v>
      </c>
      <c r="E9895">
        <v>0.02</v>
      </c>
      <c r="F9895">
        <v>1.1364700000000001</v>
      </c>
      <c r="G9895" s="384">
        <v>0</v>
      </c>
      <c r="H9895">
        <v>0</v>
      </c>
    </row>
    <row r="9896" spans="1:10">
      <c r="A9896">
        <v>9889</v>
      </c>
      <c r="B9896" s="612">
        <v>44021.254861111112</v>
      </c>
      <c r="C9896" s="405" t="s">
        <v>2110</v>
      </c>
      <c r="D9896" s="384">
        <v>2279</v>
      </c>
      <c r="E9896">
        <v>0.02</v>
      </c>
      <c r="F9896">
        <v>1.1364700000000001</v>
      </c>
      <c r="G9896" s="384">
        <v>0</v>
      </c>
      <c r="H9896">
        <v>1.13747</v>
      </c>
    </row>
    <row r="9897" spans="1:10">
      <c r="A9897">
        <v>9892</v>
      </c>
      <c r="B9897" s="612">
        <v>44021.311111111114</v>
      </c>
      <c r="C9897" s="405" t="s">
        <v>2110</v>
      </c>
      <c r="D9897" s="384">
        <v>2279</v>
      </c>
      <c r="E9897">
        <v>0.02</v>
      </c>
      <c r="F9897">
        <v>1.1364700000000001</v>
      </c>
      <c r="G9897" s="384">
        <v>0</v>
      </c>
      <c r="H9897">
        <v>1.1366700000000001</v>
      </c>
    </row>
    <row r="9898" spans="1:10">
      <c r="A9898">
        <v>9896</v>
      </c>
      <c r="B9898" s="612">
        <v>44021.315972222219</v>
      </c>
      <c r="C9898" s="405" t="s">
        <v>2110</v>
      </c>
      <c r="D9898" s="384">
        <v>2279</v>
      </c>
      <c r="E9898">
        <v>0.02</v>
      </c>
      <c r="F9898">
        <v>1.1364700000000001</v>
      </c>
      <c r="G9898" s="384">
        <v>0</v>
      </c>
      <c r="H9898">
        <v>1.1356299999999999</v>
      </c>
    </row>
    <row r="9899" spans="1:10">
      <c r="A9899">
        <v>9914</v>
      </c>
      <c r="B9899" s="612">
        <v>44021.59652777778</v>
      </c>
      <c r="C9899" s="405" t="s">
        <v>2110</v>
      </c>
      <c r="D9899" s="384">
        <v>2279</v>
      </c>
      <c r="E9899">
        <v>0.02</v>
      </c>
      <c r="F9899">
        <v>1.1364700000000001</v>
      </c>
      <c r="G9899" s="384">
        <v>0</v>
      </c>
      <c r="H9899">
        <v>1.13435</v>
      </c>
    </row>
    <row r="9900" spans="1:10">
      <c r="A9900">
        <v>9923</v>
      </c>
      <c r="B9900" s="612">
        <v>44021.619444444441</v>
      </c>
      <c r="C9900" s="405" t="s">
        <v>2110</v>
      </c>
      <c r="D9900" s="384">
        <v>2279</v>
      </c>
      <c r="E9900">
        <v>0.02</v>
      </c>
      <c r="F9900">
        <v>1.1364700000000001</v>
      </c>
      <c r="G9900" s="384">
        <v>0</v>
      </c>
      <c r="H9900">
        <v>1.1330199999999999</v>
      </c>
    </row>
    <row r="9901" spans="1:10">
      <c r="A9901">
        <v>9933</v>
      </c>
      <c r="B9901" s="612">
        <v>44022.033333333333</v>
      </c>
      <c r="C9901" s="405" t="s">
        <v>2110</v>
      </c>
      <c r="D9901" s="384">
        <v>2279</v>
      </c>
      <c r="E9901">
        <v>0.02</v>
      </c>
      <c r="F9901">
        <v>1.1364700000000001</v>
      </c>
      <c r="G9901" s="384">
        <v>0</v>
      </c>
      <c r="H9901">
        <v>1.13144</v>
      </c>
    </row>
    <row r="9902" spans="1:10">
      <c r="A9902">
        <v>9941</v>
      </c>
      <c r="B9902" s="612">
        <v>44022.295138888891</v>
      </c>
      <c r="C9902" s="405" t="s">
        <v>2110</v>
      </c>
      <c r="D9902" s="384">
        <v>2279</v>
      </c>
      <c r="E9902">
        <v>0.02</v>
      </c>
      <c r="F9902">
        <v>1.1364700000000001</v>
      </c>
      <c r="G9902" s="384">
        <v>0</v>
      </c>
      <c r="H9902">
        <v>1.1297699999999999</v>
      </c>
    </row>
    <row r="9903" spans="1:10">
      <c r="A9903">
        <v>9951</v>
      </c>
      <c r="B9903" s="612">
        <v>44022.463888888888</v>
      </c>
      <c r="C9903" s="405" t="s">
        <v>2054</v>
      </c>
      <c r="D9903" s="384">
        <v>2279</v>
      </c>
      <c r="E9903">
        <v>0.02</v>
      </c>
      <c r="F9903">
        <v>1.1297699999999999</v>
      </c>
      <c r="G9903" s="384">
        <v>0</v>
      </c>
      <c r="H9903">
        <v>1.1297699999999999</v>
      </c>
      <c r="I9903">
        <v>-13.48</v>
      </c>
      <c r="J9903" s="384">
        <v>36714.050000000003</v>
      </c>
    </row>
    <row r="9904" spans="1:10">
      <c r="A9904">
        <v>9890</v>
      </c>
      <c r="B9904" s="612">
        <v>44021.311111111114</v>
      </c>
      <c r="C9904" s="405" t="s">
        <v>96</v>
      </c>
      <c r="D9904" s="384">
        <v>2280</v>
      </c>
      <c r="E9904">
        <v>0.02</v>
      </c>
      <c r="F9904">
        <v>1.13486</v>
      </c>
      <c r="G9904" s="384">
        <v>0</v>
      </c>
      <c r="H9904">
        <v>0</v>
      </c>
    </row>
    <row r="9905" spans="1:10">
      <c r="A9905">
        <v>9891</v>
      </c>
      <c r="B9905" s="612">
        <v>44021.311111111114</v>
      </c>
      <c r="C9905" s="405" t="s">
        <v>2110</v>
      </c>
      <c r="D9905" s="384">
        <v>2280</v>
      </c>
      <c r="E9905">
        <v>0.02</v>
      </c>
      <c r="F9905">
        <v>1.13486</v>
      </c>
      <c r="G9905" s="384">
        <v>0</v>
      </c>
      <c r="H9905">
        <v>1.1366700000000001</v>
      </c>
    </row>
    <row r="9906" spans="1:10">
      <c r="A9906">
        <v>9895</v>
      </c>
      <c r="B9906" s="612">
        <v>44021.315972222219</v>
      </c>
      <c r="C9906" s="405" t="s">
        <v>2110</v>
      </c>
      <c r="D9906" s="384">
        <v>2280</v>
      </c>
      <c r="E9906">
        <v>0.02</v>
      </c>
      <c r="F9906">
        <v>1.13486</v>
      </c>
      <c r="G9906" s="384">
        <v>0</v>
      </c>
      <c r="H9906">
        <v>1.1356299999999999</v>
      </c>
    </row>
    <row r="9907" spans="1:10">
      <c r="A9907">
        <v>9913</v>
      </c>
      <c r="B9907" s="612">
        <v>44021.59652777778</v>
      </c>
      <c r="C9907" s="405" t="s">
        <v>2110</v>
      </c>
      <c r="D9907" s="384">
        <v>2280</v>
      </c>
      <c r="E9907">
        <v>0.02</v>
      </c>
      <c r="F9907">
        <v>1.13486</v>
      </c>
      <c r="G9907" s="384">
        <v>0</v>
      </c>
      <c r="H9907">
        <v>1.13435</v>
      </c>
    </row>
    <row r="9908" spans="1:10">
      <c r="A9908">
        <v>9922</v>
      </c>
      <c r="B9908" s="612">
        <v>44021.619444444441</v>
      </c>
      <c r="C9908" s="405" t="s">
        <v>2110</v>
      </c>
      <c r="D9908" s="384">
        <v>2280</v>
      </c>
      <c r="E9908">
        <v>0.02</v>
      </c>
      <c r="F9908">
        <v>1.13486</v>
      </c>
      <c r="G9908" s="384">
        <v>0</v>
      </c>
      <c r="H9908">
        <v>1.1330199999999999</v>
      </c>
    </row>
    <row r="9909" spans="1:10">
      <c r="A9909">
        <v>9932</v>
      </c>
      <c r="B9909" s="612">
        <v>44022.033333333333</v>
      </c>
      <c r="C9909" s="405" t="s">
        <v>2110</v>
      </c>
      <c r="D9909" s="384">
        <v>2280</v>
      </c>
      <c r="E9909">
        <v>0.02</v>
      </c>
      <c r="F9909">
        <v>1.13486</v>
      </c>
      <c r="G9909" s="384">
        <v>0</v>
      </c>
      <c r="H9909">
        <v>1.13144</v>
      </c>
    </row>
    <row r="9910" spans="1:10">
      <c r="A9910">
        <v>9940</v>
      </c>
      <c r="B9910" s="612">
        <v>44022.295138888891</v>
      </c>
      <c r="C9910" s="405" t="s">
        <v>2110</v>
      </c>
      <c r="D9910" s="384">
        <v>2280</v>
      </c>
      <c r="E9910">
        <v>0.02</v>
      </c>
      <c r="F9910">
        <v>1.13486</v>
      </c>
      <c r="G9910" s="384">
        <v>0</v>
      </c>
      <c r="H9910">
        <v>1.1297699999999999</v>
      </c>
    </row>
    <row r="9911" spans="1:10">
      <c r="A9911">
        <v>9952</v>
      </c>
      <c r="B9911" s="612">
        <v>44022.463888888888</v>
      </c>
      <c r="C9911" s="405" t="s">
        <v>2054</v>
      </c>
      <c r="D9911" s="384">
        <v>2280</v>
      </c>
      <c r="E9911">
        <v>0.02</v>
      </c>
      <c r="F9911">
        <v>1.1297699999999999</v>
      </c>
      <c r="G9911" s="384">
        <v>0</v>
      </c>
      <c r="H9911">
        <v>1.1297699999999999</v>
      </c>
      <c r="I9911">
        <v>-10.26</v>
      </c>
      <c r="J9911" s="384">
        <v>36703.79</v>
      </c>
    </row>
    <row r="9912" spans="1:10">
      <c r="A9912">
        <v>9893</v>
      </c>
      <c r="B9912" s="612">
        <v>44021.315972222219</v>
      </c>
      <c r="C9912" s="405" t="s">
        <v>96</v>
      </c>
      <c r="D9912" s="384">
        <v>2281</v>
      </c>
      <c r="E9912">
        <v>0.03</v>
      </c>
      <c r="F9912">
        <v>1.1332599999999999</v>
      </c>
      <c r="G9912" s="384">
        <v>0</v>
      </c>
      <c r="H9912">
        <v>0</v>
      </c>
    </row>
    <row r="9913" spans="1:10">
      <c r="A9913">
        <v>9894</v>
      </c>
      <c r="B9913" s="612">
        <v>44021.315972222219</v>
      </c>
      <c r="C9913" s="405" t="s">
        <v>2110</v>
      </c>
      <c r="D9913" s="384">
        <v>2281</v>
      </c>
      <c r="E9913">
        <v>0.03</v>
      </c>
      <c r="F9913">
        <v>1.1332599999999999</v>
      </c>
      <c r="G9913" s="384">
        <v>0</v>
      </c>
      <c r="H9913">
        <v>1.1356299999999999</v>
      </c>
    </row>
    <row r="9914" spans="1:10">
      <c r="A9914">
        <v>9912</v>
      </c>
      <c r="B9914" s="612">
        <v>44021.59652777778</v>
      </c>
      <c r="C9914" s="405" t="s">
        <v>2110</v>
      </c>
      <c r="D9914" s="384">
        <v>2281</v>
      </c>
      <c r="E9914">
        <v>0.03</v>
      </c>
      <c r="F9914">
        <v>1.1332599999999999</v>
      </c>
      <c r="G9914" s="384">
        <v>0</v>
      </c>
      <c r="H9914">
        <v>1.13435</v>
      </c>
    </row>
    <row r="9915" spans="1:10">
      <c r="A9915">
        <v>9921</v>
      </c>
      <c r="B9915" s="612">
        <v>44021.619444444441</v>
      </c>
      <c r="C9915" s="405" t="s">
        <v>2110</v>
      </c>
      <c r="D9915" s="384">
        <v>2281</v>
      </c>
      <c r="E9915">
        <v>0.03</v>
      </c>
      <c r="F9915">
        <v>1.1332599999999999</v>
      </c>
      <c r="G9915" s="384">
        <v>0</v>
      </c>
      <c r="H9915">
        <v>1.1330199999999999</v>
      </c>
    </row>
    <row r="9916" spans="1:10">
      <c r="A9916">
        <v>9931</v>
      </c>
      <c r="B9916" s="612">
        <v>44022.033333333333</v>
      </c>
      <c r="C9916" s="405" t="s">
        <v>2110</v>
      </c>
      <c r="D9916" s="384">
        <v>2281</v>
      </c>
      <c r="E9916">
        <v>0.03</v>
      </c>
      <c r="F9916">
        <v>1.1332599999999999</v>
      </c>
      <c r="G9916" s="384">
        <v>0</v>
      </c>
      <c r="H9916">
        <v>1.13144</v>
      </c>
    </row>
    <row r="9917" spans="1:10">
      <c r="A9917">
        <v>9939</v>
      </c>
      <c r="B9917" s="612">
        <v>44022.295138888891</v>
      </c>
      <c r="C9917" s="405" t="s">
        <v>2110</v>
      </c>
      <c r="D9917" s="384">
        <v>2281</v>
      </c>
      <c r="E9917">
        <v>0.03</v>
      </c>
      <c r="F9917">
        <v>1.1332599999999999</v>
      </c>
      <c r="G9917" s="384">
        <v>0</v>
      </c>
      <c r="H9917">
        <v>1.1297699999999999</v>
      </c>
    </row>
    <row r="9918" spans="1:10">
      <c r="A9918">
        <v>9953</v>
      </c>
      <c r="B9918" s="612">
        <v>44022.463888888888</v>
      </c>
      <c r="C9918" s="405" t="s">
        <v>2054</v>
      </c>
      <c r="D9918" s="384">
        <v>2281</v>
      </c>
      <c r="E9918">
        <v>0.03</v>
      </c>
      <c r="F9918">
        <v>1.1297699999999999</v>
      </c>
      <c r="G9918" s="384">
        <v>0</v>
      </c>
      <c r="H9918">
        <v>1.1297699999999999</v>
      </c>
      <c r="I9918">
        <v>-10.59</v>
      </c>
      <c r="J9918" s="384">
        <v>36693.199999999997</v>
      </c>
    </row>
    <row r="9919" spans="1:10">
      <c r="A9919">
        <v>9903</v>
      </c>
      <c r="B9919" s="612">
        <v>44021.459722222222</v>
      </c>
      <c r="C9919" s="405" t="s">
        <v>97</v>
      </c>
      <c r="D9919" s="384">
        <v>2282</v>
      </c>
      <c r="E9919">
        <v>0.02</v>
      </c>
      <c r="F9919">
        <v>1.13249</v>
      </c>
      <c r="G9919" s="384">
        <v>0</v>
      </c>
      <c r="H9919">
        <v>0</v>
      </c>
    </row>
    <row r="9920" spans="1:10">
      <c r="A9920">
        <v>9904</v>
      </c>
      <c r="B9920" s="612">
        <v>44021.459722222222</v>
      </c>
      <c r="C9920" s="405" t="s">
        <v>2110</v>
      </c>
      <c r="D9920" s="384">
        <v>2282</v>
      </c>
      <c r="E9920">
        <v>0.02</v>
      </c>
      <c r="F9920">
        <v>1.13249</v>
      </c>
      <c r="G9920" s="384">
        <v>0</v>
      </c>
      <c r="H9920">
        <v>1.1314900000000001</v>
      </c>
    </row>
    <row r="9921" spans="1:10">
      <c r="A9921">
        <v>9907</v>
      </c>
      <c r="B9921" s="612">
        <v>44021.49722222222</v>
      </c>
      <c r="C9921" s="405" t="s">
        <v>2110</v>
      </c>
      <c r="D9921" s="384">
        <v>2282</v>
      </c>
      <c r="E9921">
        <v>0.02</v>
      </c>
      <c r="F9921">
        <v>1.13249</v>
      </c>
      <c r="G9921" s="384">
        <v>0</v>
      </c>
      <c r="H9921">
        <v>1.13229</v>
      </c>
    </row>
    <row r="9922" spans="1:10">
      <c r="A9922">
        <v>9908</v>
      </c>
      <c r="B9922" s="612">
        <v>44021.594444444447</v>
      </c>
      <c r="C9922" s="405" t="s">
        <v>2054</v>
      </c>
      <c r="D9922" s="384">
        <v>2282</v>
      </c>
      <c r="E9922">
        <v>0.02</v>
      </c>
      <c r="F9922">
        <v>1.13229</v>
      </c>
      <c r="G9922" s="384">
        <v>0</v>
      </c>
      <c r="H9922">
        <v>1.13229</v>
      </c>
      <c r="I9922">
        <v>0.4</v>
      </c>
      <c r="J9922" s="384">
        <v>36719.93</v>
      </c>
    </row>
    <row r="9923" spans="1:10">
      <c r="A9923">
        <v>9905</v>
      </c>
      <c r="B9923" s="612">
        <v>44021.49722222222</v>
      </c>
      <c r="C9923" s="405" t="s">
        <v>97</v>
      </c>
      <c r="D9923" s="384">
        <v>2283</v>
      </c>
      <c r="E9923">
        <v>0.02</v>
      </c>
      <c r="F9923">
        <v>1.13409</v>
      </c>
      <c r="G9923" s="384">
        <v>0</v>
      </c>
      <c r="H9923">
        <v>0</v>
      </c>
    </row>
    <row r="9924" spans="1:10">
      <c r="A9924">
        <v>9906</v>
      </c>
      <c r="B9924" s="612">
        <v>44021.49722222222</v>
      </c>
      <c r="C9924" s="405" t="s">
        <v>2110</v>
      </c>
      <c r="D9924" s="384">
        <v>2283</v>
      </c>
      <c r="E9924">
        <v>0.02</v>
      </c>
      <c r="F9924">
        <v>1.13409</v>
      </c>
      <c r="G9924" s="384">
        <v>0</v>
      </c>
      <c r="H9924">
        <v>1.13229</v>
      </c>
    </row>
    <row r="9925" spans="1:10">
      <c r="A9925">
        <v>9909</v>
      </c>
      <c r="B9925" s="612">
        <v>44021.594444444447</v>
      </c>
      <c r="C9925" s="405" t="s">
        <v>2054</v>
      </c>
      <c r="D9925" s="384">
        <v>2283</v>
      </c>
      <c r="E9925">
        <v>0.02</v>
      </c>
      <c r="F9925">
        <v>1.13229</v>
      </c>
      <c r="G9925" s="384">
        <v>0</v>
      </c>
      <c r="H9925">
        <v>1.13229</v>
      </c>
      <c r="I9925">
        <v>3.6</v>
      </c>
      <c r="J9925" s="384">
        <v>36723.53</v>
      </c>
    </row>
    <row r="9926" spans="1:10">
      <c r="A9926">
        <v>9910</v>
      </c>
      <c r="B9926" s="612">
        <v>44021.59652777778</v>
      </c>
      <c r="C9926" s="405" t="s">
        <v>96</v>
      </c>
      <c r="D9926" s="384">
        <v>2284</v>
      </c>
      <c r="E9926">
        <v>0.05</v>
      </c>
      <c r="F9926">
        <v>1.1315599999999999</v>
      </c>
      <c r="G9926" s="384">
        <v>0</v>
      </c>
      <c r="H9926">
        <v>0</v>
      </c>
    </row>
    <row r="9927" spans="1:10">
      <c r="A9927">
        <v>9911</v>
      </c>
      <c r="B9927" s="612">
        <v>44021.59652777778</v>
      </c>
      <c r="C9927" s="405" t="s">
        <v>2110</v>
      </c>
      <c r="D9927" s="384">
        <v>2284</v>
      </c>
      <c r="E9927">
        <v>0.05</v>
      </c>
      <c r="F9927">
        <v>1.1315599999999999</v>
      </c>
      <c r="G9927" s="384">
        <v>0</v>
      </c>
      <c r="H9927">
        <v>1.13435</v>
      </c>
    </row>
    <row r="9928" spans="1:10">
      <c r="A9928">
        <v>9920</v>
      </c>
      <c r="B9928" s="612">
        <v>44021.619444444441</v>
      </c>
      <c r="C9928" s="405" t="s">
        <v>2110</v>
      </c>
      <c r="D9928" s="384">
        <v>2284</v>
      </c>
      <c r="E9928">
        <v>0.05</v>
      </c>
      <c r="F9928">
        <v>1.1315599999999999</v>
      </c>
      <c r="G9928" s="384">
        <v>0</v>
      </c>
      <c r="H9928">
        <v>1.1330199999999999</v>
      </c>
    </row>
    <row r="9929" spans="1:10">
      <c r="A9929">
        <v>9930</v>
      </c>
      <c r="B9929" s="612">
        <v>44022.033333333333</v>
      </c>
      <c r="C9929" s="405" t="s">
        <v>2110</v>
      </c>
      <c r="D9929" s="384">
        <v>2284</v>
      </c>
      <c r="E9929">
        <v>0.05</v>
      </c>
      <c r="F9929">
        <v>1.1315599999999999</v>
      </c>
      <c r="G9929" s="384">
        <v>0</v>
      </c>
      <c r="H9929">
        <v>1.13144</v>
      </c>
    </row>
    <row r="9930" spans="1:10">
      <c r="A9930">
        <v>9938</v>
      </c>
      <c r="B9930" s="612">
        <v>44022.295138888891</v>
      </c>
      <c r="C9930" s="405" t="s">
        <v>2110</v>
      </c>
      <c r="D9930" s="384">
        <v>2284</v>
      </c>
      <c r="E9930">
        <v>0.05</v>
      </c>
      <c r="F9930">
        <v>1.1315599999999999</v>
      </c>
      <c r="G9930" s="384">
        <v>0</v>
      </c>
      <c r="H9930">
        <v>1.1297699999999999</v>
      </c>
    </row>
    <row r="9931" spans="1:10">
      <c r="A9931">
        <v>9954</v>
      </c>
      <c r="B9931" s="612">
        <v>44022.463888888888</v>
      </c>
      <c r="C9931" s="405" t="s">
        <v>2054</v>
      </c>
      <c r="D9931" s="384">
        <v>2284</v>
      </c>
      <c r="E9931">
        <v>0.05</v>
      </c>
      <c r="F9931">
        <v>1.1297699999999999</v>
      </c>
      <c r="G9931" s="384">
        <v>0</v>
      </c>
      <c r="H9931">
        <v>1.1297699999999999</v>
      </c>
      <c r="I9931">
        <v>-9.15</v>
      </c>
      <c r="J9931" s="384">
        <v>36684.050000000003</v>
      </c>
    </row>
    <row r="9932" spans="1:10">
      <c r="A9932">
        <v>9915</v>
      </c>
      <c r="B9932" s="612">
        <v>44021.599999999999</v>
      </c>
      <c r="C9932" s="405" t="s">
        <v>97</v>
      </c>
      <c r="D9932" s="384">
        <v>2285</v>
      </c>
      <c r="E9932">
        <v>0.02</v>
      </c>
      <c r="F9932">
        <v>1.1317299999999999</v>
      </c>
      <c r="G9932" s="384">
        <v>0</v>
      </c>
      <c r="H9932">
        <v>0</v>
      </c>
    </row>
    <row r="9933" spans="1:10">
      <c r="A9933">
        <v>9916</v>
      </c>
      <c r="B9933" s="612">
        <v>44021.599999999999</v>
      </c>
      <c r="C9933" s="405" t="s">
        <v>2110</v>
      </c>
      <c r="D9933" s="384">
        <v>2285</v>
      </c>
      <c r="E9933">
        <v>0.02</v>
      </c>
      <c r="F9933">
        <v>1.1317299999999999</v>
      </c>
      <c r="G9933" s="384">
        <v>0</v>
      </c>
      <c r="H9933">
        <v>1.13073</v>
      </c>
    </row>
    <row r="9934" spans="1:10">
      <c r="A9934">
        <v>9917</v>
      </c>
      <c r="B9934" s="612">
        <v>44021.613888888889</v>
      </c>
      <c r="C9934" s="405" t="s">
        <v>2054</v>
      </c>
      <c r="D9934" s="384">
        <v>2285</v>
      </c>
      <c r="E9934">
        <v>0.02</v>
      </c>
      <c r="F9934">
        <v>1.13073</v>
      </c>
      <c r="G9934" s="384">
        <v>0</v>
      </c>
      <c r="H9934">
        <v>1.13073</v>
      </c>
      <c r="I9934">
        <v>2</v>
      </c>
      <c r="J9934" s="384">
        <v>36725.53</v>
      </c>
    </row>
    <row r="9935" spans="1:10">
      <c r="A9935">
        <v>9918</v>
      </c>
      <c r="B9935" s="612">
        <v>44021.619444444441</v>
      </c>
      <c r="C9935" s="405" t="s">
        <v>96</v>
      </c>
      <c r="D9935" s="384">
        <v>2286</v>
      </c>
      <c r="E9935">
        <v>0.08</v>
      </c>
      <c r="F9935">
        <v>1.1297600000000001</v>
      </c>
      <c r="G9935" s="384">
        <v>0</v>
      </c>
      <c r="H9935">
        <v>0</v>
      </c>
    </row>
    <row r="9936" spans="1:10">
      <c r="A9936">
        <v>9919</v>
      </c>
      <c r="B9936" s="612">
        <v>44021.619444444441</v>
      </c>
      <c r="C9936" s="405" t="s">
        <v>2110</v>
      </c>
      <c r="D9936" s="384">
        <v>2286</v>
      </c>
      <c r="E9936">
        <v>0.08</v>
      </c>
      <c r="F9936">
        <v>1.1297600000000001</v>
      </c>
      <c r="G9936" s="384">
        <v>0</v>
      </c>
      <c r="H9936">
        <v>1.1330199999999999</v>
      </c>
    </row>
    <row r="9937" spans="1:10">
      <c r="A9937">
        <v>9929</v>
      </c>
      <c r="B9937" s="612">
        <v>44022.033333333333</v>
      </c>
      <c r="C9937" s="405" t="s">
        <v>2110</v>
      </c>
      <c r="D9937" s="384">
        <v>2286</v>
      </c>
      <c r="E9937">
        <v>0.08</v>
      </c>
      <c r="F9937">
        <v>1.1297600000000001</v>
      </c>
      <c r="G9937" s="384">
        <v>0</v>
      </c>
      <c r="H9937">
        <v>1.13144</v>
      </c>
    </row>
    <row r="9938" spans="1:10">
      <c r="A9938">
        <v>9937</v>
      </c>
      <c r="B9938" s="612">
        <v>44022.295138888891</v>
      </c>
      <c r="C9938" s="405" t="s">
        <v>2110</v>
      </c>
      <c r="D9938" s="384">
        <v>2286</v>
      </c>
      <c r="E9938">
        <v>0.08</v>
      </c>
      <c r="F9938">
        <v>1.1297600000000001</v>
      </c>
      <c r="G9938" s="384">
        <v>0</v>
      </c>
      <c r="H9938">
        <v>1.1297699999999999</v>
      </c>
    </row>
    <row r="9939" spans="1:10">
      <c r="A9939">
        <v>9955</v>
      </c>
      <c r="B9939" s="612">
        <v>44022.463888888888</v>
      </c>
      <c r="C9939" s="405" t="s">
        <v>2054</v>
      </c>
      <c r="D9939" s="384">
        <v>2286</v>
      </c>
      <c r="E9939">
        <v>0.08</v>
      </c>
      <c r="F9939">
        <v>1.1297699999999999</v>
      </c>
      <c r="G9939" s="384">
        <v>0</v>
      </c>
      <c r="H9939">
        <v>1.1297699999999999</v>
      </c>
      <c r="I9939">
        <v>-0.24</v>
      </c>
      <c r="J9939" s="384">
        <v>36683.81</v>
      </c>
    </row>
    <row r="9940" spans="1:10">
      <c r="A9940">
        <v>9924</v>
      </c>
      <c r="B9940" s="612">
        <v>44021.632638888892</v>
      </c>
      <c r="C9940" s="405" t="s">
        <v>97</v>
      </c>
      <c r="D9940" s="384">
        <v>2287</v>
      </c>
      <c r="E9940">
        <v>0.02</v>
      </c>
      <c r="F9940">
        <v>1.12964</v>
      </c>
      <c r="G9940" s="384">
        <v>0</v>
      </c>
      <c r="H9940">
        <v>0</v>
      </c>
    </row>
    <row r="9941" spans="1:10">
      <c r="A9941">
        <v>9925</v>
      </c>
      <c r="B9941" s="612">
        <v>44021.632638888892</v>
      </c>
      <c r="C9941" s="405" t="s">
        <v>2110</v>
      </c>
      <c r="D9941" s="384">
        <v>2287</v>
      </c>
      <c r="E9941">
        <v>0.02</v>
      </c>
      <c r="F9941">
        <v>1.12964</v>
      </c>
      <c r="G9941" s="384">
        <v>0</v>
      </c>
      <c r="H9941">
        <v>1.1286400000000001</v>
      </c>
    </row>
    <row r="9942" spans="1:10">
      <c r="A9942">
        <v>9926</v>
      </c>
      <c r="B9942" s="612">
        <v>44021.820833333331</v>
      </c>
      <c r="C9942" s="405" t="s">
        <v>2054</v>
      </c>
      <c r="D9942" s="384">
        <v>2287</v>
      </c>
      <c r="E9942">
        <v>0.02</v>
      </c>
      <c r="F9942">
        <v>1.1286400000000001</v>
      </c>
      <c r="G9942" s="384">
        <v>0</v>
      </c>
      <c r="H9942">
        <v>1.1286400000000001</v>
      </c>
      <c r="I9942">
        <v>2</v>
      </c>
      <c r="J9942" s="384">
        <v>36727.53</v>
      </c>
    </row>
    <row r="9943" spans="1:10">
      <c r="A9943">
        <v>9927</v>
      </c>
      <c r="B9943" s="612">
        <v>44022.033333333333</v>
      </c>
      <c r="C9943" s="405" t="s">
        <v>96</v>
      </c>
      <c r="D9943" s="384">
        <v>2288</v>
      </c>
      <c r="E9943">
        <v>0.14000000000000001</v>
      </c>
      <c r="F9943">
        <v>1.12785</v>
      </c>
      <c r="G9943" s="384">
        <v>0</v>
      </c>
      <c r="H9943">
        <v>0</v>
      </c>
    </row>
    <row r="9944" spans="1:10">
      <c r="A9944">
        <v>9928</v>
      </c>
      <c r="B9944" s="612">
        <v>44022.033333333333</v>
      </c>
      <c r="C9944" s="405" t="s">
        <v>2110</v>
      </c>
      <c r="D9944" s="384">
        <v>2288</v>
      </c>
      <c r="E9944">
        <v>0.14000000000000001</v>
      </c>
      <c r="F9944">
        <v>1.12785</v>
      </c>
      <c r="G9944" s="384">
        <v>0</v>
      </c>
      <c r="H9944">
        <v>1.13144</v>
      </c>
    </row>
    <row r="9945" spans="1:10">
      <c r="A9945">
        <v>9936</v>
      </c>
      <c r="B9945" s="612">
        <v>44022.295138888891</v>
      </c>
      <c r="C9945" s="405" t="s">
        <v>2110</v>
      </c>
      <c r="D9945" s="384">
        <v>2288</v>
      </c>
      <c r="E9945">
        <v>0.14000000000000001</v>
      </c>
      <c r="F9945">
        <v>1.12785</v>
      </c>
      <c r="G9945" s="384">
        <v>0</v>
      </c>
      <c r="H9945">
        <v>1.1297699999999999</v>
      </c>
    </row>
    <row r="9946" spans="1:10">
      <c r="A9946">
        <v>9956</v>
      </c>
      <c r="B9946" s="612">
        <v>44022.463888888888</v>
      </c>
      <c r="C9946" s="405" t="s">
        <v>2054</v>
      </c>
      <c r="D9946" s="384">
        <v>2288</v>
      </c>
      <c r="E9946">
        <v>0.14000000000000001</v>
      </c>
      <c r="F9946">
        <v>1.1297699999999999</v>
      </c>
      <c r="G9946" s="384">
        <v>0</v>
      </c>
      <c r="H9946">
        <v>1.1297699999999999</v>
      </c>
      <c r="I9946">
        <v>26.88</v>
      </c>
      <c r="J9946" s="384">
        <v>36710.69</v>
      </c>
    </row>
    <row r="9947" spans="1:10">
      <c r="A9947">
        <v>9934</v>
      </c>
      <c r="B9947" s="612">
        <v>44022.295138888891</v>
      </c>
      <c r="C9947" s="405" t="s">
        <v>96</v>
      </c>
      <c r="D9947" s="384">
        <v>2289</v>
      </c>
      <c r="E9947">
        <v>0.23</v>
      </c>
      <c r="F9947">
        <v>1.12584</v>
      </c>
      <c r="G9947" s="384">
        <v>0</v>
      </c>
      <c r="H9947">
        <v>0</v>
      </c>
    </row>
    <row r="9948" spans="1:10">
      <c r="A9948">
        <v>9935</v>
      </c>
      <c r="B9948" s="612">
        <v>44022.295138888891</v>
      </c>
      <c r="C9948" s="405" t="s">
        <v>2110</v>
      </c>
      <c r="D9948" s="384">
        <v>2289</v>
      </c>
      <c r="E9948">
        <v>0.23</v>
      </c>
      <c r="F9948">
        <v>1.12584</v>
      </c>
      <c r="G9948" s="384">
        <v>0</v>
      </c>
      <c r="H9948">
        <v>1.1297699999999999</v>
      </c>
    </row>
    <row r="9949" spans="1:10">
      <c r="A9949">
        <v>9957</v>
      </c>
      <c r="B9949" s="612">
        <v>44022.463888888888</v>
      </c>
      <c r="C9949" s="405" t="s">
        <v>2054</v>
      </c>
      <c r="D9949" s="384">
        <v>2289</v>
      </c>
      <c r="E9949">
        <v>0.23</v>
      </c>
      <c r="F9949">
        <v>1.1297699999999999</v>
      </c>
      <c r="G9949" s="384">
        <v>0</v>
      </c>
      <c r="H9949">
        <v>1.1297699999999999</v>
      </c>
      <c r="I9949">
        <v>90.39</v>
      </c>
      <c r="J9949" s="384">
        <v>36801.08</v>
      </c>
    </row>
    <row r="9950" spans="1:10">
      <c r="A9950">
        <v>9942</v>
      </c>
      <c r="B9950" s="612">
        <v>44022.303472222222</v>
      </c>
      <c r="C9950" s="405" t="s">
        <v>97</v>
      </c>
      <c r="D9950" s="384">
        <v>2290</v>
      </c>
      <c r="E9950">
        <v>0.02</v>
      </c>
      <c r="F9950">
        <v>1.1261699999999999</v>
      </c>
      <c r="G9950" s="384">
        <v>0</v>
      </c>
      <c r="H9950">
        <v>0</v>
      </c>
    </row>
    <row r="9951" spans="1:10">
      <c r="A9951">
        <v>9943</v>
      </c>
      <c r="B9951" s="612">
        <v>44022.303472222222</v>
      </c>
      <c r="C9951" s="405" t="s">
        <v>2110</v>
      </c>
      <c r="D9951" s="384">
        <v>2290</v>
      </c>
      <c r="E9951">
        <v>0.02</v>
      </c>
      <c r="F9951">
        <v>1.1261699999999999</v>
      </c>
      <c r="G9951" s="384">
        <v>0</v>
      </c>
      <c r="H9951">
        <v>1.12517</v>
      </c>
    </row>
    <row r="9952" spans="1:10">
      <c r="A9952">
        <v>9946</v>
      </c>
      <c r="B9952" s="612">
        <v>44022.318749999999</v>
      </c>
      <c r="C9952" s="405" t="s">
        <v>2110</v>
      </c>
      <c r="D9952" s="384">
        <v>2290</v>
      </c>
      <c r="E9952">
        <v>0.02</v>
      </c>
      <c r="F9952">
        <v>1.1261699999999999</v>
      </c>
      <c r="G9952" s="384">
        <v>0</v>
      </c>
      <c r="H9952">
        <v>1.1259699999999999</v>
      </c>
    </row>
    <row r="9953" spans="1:10">
      <c r="A9953">
        <v>9950</v>
      </c>
      <c r="B9953" s="612">
        <v>44022.392361111109</v>
      </c>
      <c r="C9953" s="405" t="s">
        <v>2110</v>
      </c>
      <c r="D9953" s="384">
        <v>2290</v>
      </c>
      <c r="E9953">
        <v>0.02</v>
      </c>
      <c r="F9953">
        <v>1.1261699999999999</v>
      </c>
      <c r="G9953" s="384">
        <v>0</v>
      </c>
      <c r="H9953">
        <v>1.127</v>
      </c>
    </row>
    <row r="9954" spans="1:10">
      <c r="A9954">
        <v>9969</v>
      </c>
      <c r="B9954" s="612">
        <v>44022.545138888891</v>
      </c>
      <c r="C9954" s="405" t="s">
        <v>2110</v>
      </c>
      <c r="D9954" s="384">
        <v>2290</v>
      </c>
      <c r="E9954">
        <v>0.02</v>
      </c>
      <c r="F9954">
        <v>1.1261699999999999</v>
      </c>
      <c r="G9954" s="384">
        <v>0</v>
      </c>
      <c r="H9954">
        <v>1.1282799999999999</v>
      </c>
    </row>
    <row r="9955" spans="1:10">
      <c r="A9955">
        <v>9985</v>
      </c>
      <c r="B9955" s="612">
        <v>44025.143055555556</v>
      </c>
      <c r="C9955" s="405" t="s">
        <v>2110</v>
      </c>
      <c r="D9955" s="384">
        <v>2290</v>
      </c>
      <c r="E9955">
        <v>0.02</v>
      </c>
      <c r="F9955">
        <v>1.1261699999999999</v>
      </c>
      <c r="G9955" s="384">
        <v>0</v>
      </c>
      <c r="H9955">
        <v>1.1296200000000001</v>
      </c>
    </row>
    <row r="9956" spans="1:10">
      <c r="A9956">
        <v>10002</v>
      </c>
      <c r="B9956" s="612">
        <v>44025.563888888886</v>
      </c>
      <c r="C9956" s="405" t="s">
        <v>2110</v>
      </c>
      <c r="D9956" s="384">
        <v>2290</v>
      </c>
      <c r="E9956">
        <v>0.02</v>
      </c>
      <c r="F9956">
        <v>1.1261699999999999</v>
      </c>
      <c r="G9956" s="384">
        <v>0</v>
      </c>
      <c r="H9956">
        <v>1.1312</v>
      </c>
    </row>
    <row r="9957" spans="1:10">
      <c r="A9957">
        <v>10013</v>
      </c>
      <c r="B9957" s="612">
        <v>44025.606249999997</v>
      </c>
      <c r="C9957" s="405" t="s">
        <v>2110</v>
      </c>
      <c r="D9957" s="384">
        <v>2290</v>
      </c>
      <c r="E9957">
        <v>0.02</v>
      </c>
      <c r="F9957">
        <v>1.1261699999999999</v>
      </c>
      <c r="G9957" s="384">
        <v>0</v>
      </c>
      <c r="H9957">
        <v>1.13287</v>
      </c>
    </row>
    <row r="9958" spans="1:10">
      <c r="A9958">
        <v>10026</v>
      </c>
      <c r="B9958" s="612">
        <v>44026.320138888892</v>
      </c>
      <c r="C9958" s="405" t="s">
        <v>2054</v>
      </c>
      <c r="D9958" s="384">
        <v>2290</v>
      </c>
      <c r="E9958">
        <v>0.02</v>
      </c>
      <c r="F9958">
        <v>1.13287</v>
      </c>
      <c r="G9958" s="384">
        <v>0</v>
      </c>
      <c r="H9958">
        <v>1.13287</v>
      </c>
      <c r="I9958">
        <v>-13.36</v>
      </c>
      <c r="J9958" s="384">
        <v>36807.56</v>
      </c>
    </row>
    <row r="9959" spans="1:10">
      <c r="A9959">
        <v>9944</v>
      </c>
      <c r="B9959" s="612">
        <v>44022.318749999999</v>
      </c>
      <c r="C9959" s="405" t="s">
        <v>97</v>
      </c>
      <c r="D9959" s="384">
        <v>2291</v>
      </c>
      <c r="E9959">
        <v>0.02</v>
      </c>
      <c r="F9959">
        <v>1.1277699999999999</v>
      </c>
      <c r="G9959" s="384">
        <v>0</v>
      </c>
      <c r="H9959">
        <v>0</v>
      </c>
    </row>
    <row r="9960" spans="1:10">
      <c r="A9960">
        <v>9945</v>
      </c>
      <c r="B9960" s="612">
        <v>44022.318749999999</v>
      </c>
      <c r="C9960" s="405" t="s">
        <v>2110</v>
      </c>
      <c r="D9960" s="384">
        <v>2291</v>
      </c>
      <c r="E9960">
        <v>0.02</v>
      </c>
      <c r="F9960">
        <v>1.1277699999999999</v>
      </c>
      <c r="G9960" s="384">
        <v>0</v>
      </c>
      <c r="H9960">
        <v>1.1259699999999999</v>
      </c>
    </row>
    <row r="9961" spans="1:10">
      <c r="A9961">
        <v>9949</v>
      </c>
      <c r="B9961" s="612">
        <v>44022.392361111109</v>
      </c>
      <c r="C9961" s="405" t="s">
        <v>2110</v>
      </c>
      <c r="D9961" s="384">
        <v>2291</v>
      </c>
      <c r="E9961">
        <v>0.02</v>
      </c>
      <c r="F9961">
        <v>1.1277699999999999</v>
      </c>
      <c r="G9961" s="384">
        <v>0</v>
      </c>
      <c r="H9961">
        <v>1.127</v>
      </c>
    </row>
    <row r="9962" spans="1:10">
      <c r="A9962">
        <v>9968</v>
      </c>
      <c r="B9962" s="612">
        <v>44022.545138888891</v>
      </c>
      <c r="C9962" s="405" t="s">
        <v>2110</v>
      </c>
      <c r="D9962" s="384">
        <v>2291</v>
      </c>
      <c r="E9962">
        <v>0.02</v>
      </c>
      <c r="F9962">
        <v>1.1277699999999999</v>
      </c>
      <c r="G9962" s="384">
        <v>0</v>
      </c>
      <c r="H9962">
        <v>1.1282799999999999</v>
      </c>
    </row>
    <row r="9963" spans="1:10">
      <c r="A9963">
        <v>9984</v>
      </c>
      <c r="B9963" s="612">
        <v>44025.143055555556</v>
      </c>
      <c r="C9963" s="405" t="s">
        <v>2110</v>
      </c>
      <c r="D9963" s="384">
        <v>2291</v>
      </c>
      <c r="E9963">
        <v>0.02</v>
      </c>
      <c r="F9963">
        <v>1.1277699999999999</v>
      </c>
      <c r="G9963" s="384">
        <v>0</v>
      </c>
      <c r="H9963">
        <v>1.1296200000000001</v>
      </c>
    </row>
    <row r="9964" spans="1:10">
      <c r="A9964">
        <v>10001</v>
      </c>
      <c r="B9964" s="612">
        <v>44025.563888888886</v>
      </c>
      <c r="C9964" s="405" t="s">
        <v>2110</v>
      </c>
      <c r="D9964" s="384">
        <v>2291</v>
      </c>
      <c r="E9964">
        <v>0.02</v>
      </c>
      <c r="F9964">
        <v>1.1277699999999999</v>
      </c>
      <c r="G9964" s="384">
        <v>0</v>
      </c>
      <c r="H9964">
        <v>1.1312</v>
      </c>
    </row>
    <row r="9965" spans="1:10">
      <c r="A9965">
        <v>10012</v>
      </c>
      <c r="B9965" s="612">
        <v>44025.606249999997</v>
      </c>
      <c r="C9965" s="405" t="s">
        <v>2110</v>
      </c>
      <c r="D9965" s="384">
        <v>2291</v>
      </c>
      <c r="E9965">
        <v>0.02</v>
      </c>
      <c r="F9965">
        <v>1.1277699999999999</v>
      </c>
      <c r="G9965" s="384">
        <v>0</v>
      </c>
      <c r="H9965">
        <v>1.13287</v>
      </c>
    </row>
    <row r="9966" spans="1:10">
      <c r="A9966">
        <v>10027</v>
      </c>
      <c r="B9966" s="612">
        <v>44026.320138888892</v>
      </c>
      <c r="C9966" s="405" t="s">
        <v>2054</v>
      </c>
      <c r="D9966" s="384">
        <v>2291</v>
      </c>
      <c r="E9966">
        <v>0.02</v>
      </c>
      <c r="F9966">
        <v>1.13287</v>
      </c>
      <c r="G9966" s="384">
        <v>0</v>
      </c>
      <c r="H9966">
        <v>1.13287</v>
      </c>
      <c r="I9966">
        <v>-10.16</v>
      </c>
      <c r="J9966" s="384">
        <v>36797.410000000003</v>
      </c>
    </row>
    <row r="9967" spans="1:10">
      <c r="A9967">
        <v>9947</v>
      </c>
      <c r="B9967" s="612">
        <v>44022.392361111109</v>
      </c>
      <c r="C9967" s="405" t="s">
        <v>97</v>
      </c>
      <c r="D9967" s="384">
        <v>2292</v>
      </c>
      <c r="E9967">
        <v>0.03</v>
      </c>
      <c r="F9967">
        <v>1.12937</v>
      </c>
      <c r="G9967" s="384">
        <v>0</v>
      </c>
      <c r="H9967">
        <v>0</v>
      </c>
    </row>
    <row r="9968" spans="1:10">
      <c r="A9968">
        <v>9948</v>
      </c>
      <c r="B9968" s="612">
        <v>44022.392361111109</v>
      </c>
      <c r="C9968" s="405" t="s">
        <v>2110</v>
      </c>
      <c r="D9968" s="384">
        <v>2292</v>
      </c>
      <c r="E9968">
        <v>0.03</v>
      </c>
      <c r="F9968">
        <v>1.12937</v>
      </c>
      <c r="G9968" s="384">
        <v>0</v>
      </c>
      <c r="H9968">
        <v>1.127</v>
      </c>
    </row>
    <row r="9969" spans="1:10">
      <c r="A9969">
        <v>9967</v>
      </c>
      <c r="B9969" s="612">
        <v>44022.545138888891</v>
      </c>
      <c r="C9969" s="405" t="s">
        <v>2110</v>
      </c>
      <c r="D9969" s="384">
        <v>2292</v>
      </c>
      <c r="E9969">
        <v>0.03</v>
      </c>
      <c r="F9969">
        <v>1.12937</v>
      </c>
      <c r="G9969" s="384">
        <v>0</v>
      </c>
      <c r="H9969">
        <v>1.1282799999999999</v>
      </c>
    </row>
    <row r="9970" spans="1:10">
      <c r="A9970">
        <v>9983</v>
      </c>
      <c r="B9970" s="612">
        <v>44025.143055555556</v>
      </c>
      <c r="C9970" s="405" t="s">
        <v>2110</v>
      </c>
      <c r="D9970" s="384">
        <v>2292</v>
      </c>
      <c r="E9970">
        <v>0.03</v>
      </c>
      <c r="F9970">
        <v>1.12937</v>
      </c>
      <c r="G9970" s="384">
        <v>0</v>
      </c>
      <c r="H9970">
        <v>1.1296200000000001</v>
      </c>
    </row>
    <row r="9971" spans="1:10">
      <c r="A9971">
        <v>10000</v>
      </c>
      <c r="B9971" s="612">
        <v>44025.563888888886</v>
      </c>
      <c r="C9971" s="405" t="s">
        <v>2110</v>
      </c>
      <c r="D9971" s="384">
        <v>2292</v>
      </c>
      <c r="E9971">
        <v>0.03</v>
      </c>
      <c r="F9971">
        <v>1.12937</v>
      </c>
      <c r="G9971" s="384">
        <v>0</v>
      </c>
      <c r="H9971">
        <v>1.1312</v>
      </c>
    </row>
    <row r="9972" spans="1:10">
      <c r="A9972">
        <v>10011</v>
      </c>
      <c r="B9972" s="612">
        <v>44025.606249999997</v>
      </c>
      <c r="C9972" s="405" t="s">
        <v>2110</v>
      </c>
      <c r="D9972" s="384">
        <v>2292</v>
      </c>
      <c r="E9972">
        <v>0.03</v>
      </c>
      <c r="F9972">
        <v>1.12937</v>
      </c>
      <c r="G9972" s="384">
        <v>0</v>
      </c>
      <c r="H9972">
        <v>1.13287</v>
      </c>
    </row>
    <row r="9973" spans="1:10">
      <c r="A9973">
        <v>10028</v>
      </c>
      <c r="B9973" s="612">
        <v>44026.320138888892</v>
      </c>
      <c r="C9973" s="405" t="s">
        <v>2054</v>
      </c>
      <c r="D9973" s="384">
        <v>2292</v>
      </c>
      <c r="E9973">
        <v>0.03</v>
      </c>
      <c r="F9973">
        <v>1.13287</v>
      </c>
      <c r="G9973" s="384">
        <v>0</v>
      </c>
      <c r="H9973">
        <v>1.13287</v>
      </c>
      <c r="I9973">
        <v>-10.43</v>
      </c>
      <c r="J9973" s="384">
        <v>36786.980000000003</v>
      </c>
    </row>
    <row r="9974" spans="1:10">
      <c r="A9974">
        <v>9958</v>
      </c>
      <c r="B9974" s="612">
        <v>44022.490277777775</v>
      </c>
      <c r="C9974" s="405" t="s">
        <v>96</v>
      </c>
      <c r="D9974" s="384">
        <v>2293</v>
      </c>
      <c r="E9974">
        <v>0.02</v>
      </c>
      <c r="F9974">
        <v>1.1295200000000001</v>
      </c>
      <c r="G9974" s="384">
        <v>0</v>
      </c>
      <c r="H9974">
        <v>0</v>
      </c>
    </row>
    <row r="9975" spans="1:10">
      <c r="A9975">
        <v>9959</v>
      </c>
      <c r="B9975" s="612">
        <v>44022.490277777775</v>
      </c>
      <c r="C9975" s="405" t="s">
        <v>2110</v>
      </c>
      <c r="D9975" s="384">
        <v>2293</v>
      </c>
      <c r="E9975">
        <v>0.02</v>
      </c>
      <c r="F9975">
        <v>1.1295200000000001</v>
      </c>
      <c r="G9975" s="384">
        <v>0</v>
      </c>
      <c r="H9975">
        <v>1.13052</v>
      </c>
    </row>
    <row r="9976" spans="1:10">
      <c r="A9976">
        <v>9962</v>
      </c>
      <c r="B9976" s="612">
        <v>44022.506944444445</v>
      </c>
      <c r="C9976" s="405" t="s">
        <v>2110</v>
      </c>
      <c r="D9976" s="384">
        <v>2293</v>
      </c>
      <c r="E9976">
        <v>0.02</v>
      </c>
      <c r="F9976">
        <v>1.1295200000000001</v>
      </c>
      <c r="G9976" s="384">
        <v>0</v>
      </c>
      <c r="H9976">
        <v>1.1297200000000001</v>
      </c>
    </row>
    <row r="9977" spans="1:10">
      <c r="A9977">
        <v>9963</v>
      </c>
      <c r="B9977" s="612">
        <v>44022.542361111111</v>
      </c>
      <c r="C9977" s="405" t="s">
        <v>2054</v>
      </c>
      <c r="D9977" s="384">
        <v>2293</v>
      </c>
      <c r="E9977">
        <v>0.02</v>
      </c>
      <c r="F9977">
        <v>1.1297200000000001</v>
      </c>
      <c r="G9977" s="384">
        <v>0</v>
      </c>
      <c r="H9977">
        <v>1.1297200000000001</v>
      </c>
      <c r="I9977">
        <v>0.4</v>
      </c>
      <c r="J9977" s="384">
        <v>36801.480000000003</v>
      </c>
    </row>
    <row r="9978" spans="1:10">
      <c r="A9978">
        <v>9960</v>
      </c>
      <c r="B9978" s="612">
        <v>44022.506944444445</v>
      </c>
      <c r="C9978" s="405" t="s">
        <v>96</v>
      </c>
      <c r="D9978" s="384">
        <v>2294</v>
      </c>
      <c r="E9978">
        <v>0.02</v>
      </c>
      <c r="F9978">
        <v>1.12792</v>
      </c>
      <c r="G9978" s="384">
        <v>0</v>
      </c>
      <c r="H9978">
        <v>0</v>
      </c>
    </row>
    <row r="9979" spans="1:10">
      <c r="A9979">
        <v>9961</v>
      </c>
      <c r="B9979" s="612">
        <v>44022.506944444445</v>
      </c>
      <c r="C9979" s="405" t="s">
        <v>2110</v>
      </c>
      <c r="D9979" s="384">
        <v>2294</v>
      </c>
      <c r="E9979">
        <v>0.02</v>
      </c>
      <c r="F9979">
        <v>1.12792</v>
      </c>
      <c r="G9979" s="384">
        <v>0</v>
      </c>
      <c r="H9979">
        <v>1.1297200000000001</v>
      </c>
    </row>
    <row r="9980" spans="1:10">
      <c r="A9980">
        <v>9964</v>
      </c>
      <c r="B9980" s="612">
        <v>44022.542361111111</v>
      </c>
      <c r="C9980" s="405" t="s">
        <v>2054</v>
      </c>
      <c r="D9980" s="384">
        <v>2294</v>
      </c>
      <c r="E9980">
        <v>0.02</v>
      </c>
      <c r="F9980">
        <v>1.1297200000000001</v>
      </c>
      <c r="G9980" s="384">
        <v>0</v>
      </c>
      <c r="H9980">
        <v>1.1297200000000001</v>
      </c>
      <c r="I9980">
        <v>3.6</v>
      </c>
      <c r="J9980" s="384">
        <v>36805.08</v>
      </c>
    </row>
    <row r="9981" spans="1:10">
      <c r="A9981">
        <v>9965</v>
      </c>
      <c r="B9981" s="612">
        <v>44022.545138888891</v>
      </c>
      <c r="C9981" s="405" t="s">
        <v>97</v>
      </c>
      <c r="D9981" s="384">
        <v>2295</v>
      </c>
      <c r="E9981">
        <v>0.05</v>
      </c>
      <c r="F9981">
        <v>1.1310800000000001</v>
      </c>
      <c r="G9981" s="384">
        <v>0</v>
      </c>
      <c r="H9981">
        <v>0</v>
      </c>
    </row>
    <row r="9982" spans="1:10">
      <c r="A9982">
        <v>9966</v>
      </c>
      <c r="B9982" s="612">
        <v>44022.545138888891</v>
      </c>
      <c r="C9982" s="405" t="s">
        <v>2110</v>
      </c>
      <c r="D9982" s="384">
        <v>2295</v>
      </c>
      <c r="E9982">
        <v>0.05</v>
      </c>
      <c r="F9982">
        <v>1.1310800000000001</v>
      </c>
      <c r="G9982" s="384">
        <v>0</v>
      </c>
      <c r="H9982">
        <v>1.1282799999999999</v>
      </c>
    </row>
    <row r="9983" spans="1:10">
      <c r="A9983">
        <v>9982</v>
      </c>
      <c r="B9983" s="612">
        <v>44025.143055555556</v>
      </c>
      <c r="C9983" s="405" t="s">
        <v>2110</v>
      </c>
      <c r="D9983" s="384">
        <v>2295</v>
      </c>
      <c r="E9983">
        <v>0.05</v>
      </c>
      <c r="F9983">
        <v>1.1310800000000001</v>
      </c>
      <c r="G9983" s="384">
        <v>0</v>
      </c>
      <c r="H9983">
        <v>1.1296200000000001</v>
      </c>
    </row>
    <row r="9984" spans="1:10">
      <c r="A9984">
        <v>9999</v>
      </c>
      <c r="B9984" s="612">
        <v>44025.563888888886</v>
      </c>
      <c r="C9984" s="405" t="s">
        <v>2110</v>
      </c>
      <c r="D9984" s="384">
        <v>2295</v>
      </c>
      <c r="E9984">
        <v>0.05</v>
      </c>
      <c r="F9984">
        <v>1.1310800000000001</v>
      </c>
      <c r="G9984" s="384">
        <v>0</v>
      </c>
      <c r="H9984">
        <v>1.1312</v>
      </c>
    </row>
    <row r="9985" spans="1:10">
      <c r="A9985">
        <v>10010</v>
      </c>
      <c r="B9985" s="612">
        <v>44025.606249999997</v>
      </c>
      <c r="C9985" s="405" t="s">
        <v>2110</v>
      </c>
      <c r="D9985" s="384">
        <v>2295</v>
      </c>
      <c r="E9985">
        <v>0.05</v>
      </c>
      <c r="F9985">
        <v>1.1310800000000001</v>
      </c>
      <c r="G9985" s="384">
        <v>0</v>
      </c>
      <c r="H9985">
        <v>1.13287</v>
      </c>
    </row>
    <row r="9986" spans="1:10">
      <c r="A9986">
        <v>10029</v>
      </c>
      <c r="B9986" s="612">
        <v>44026.320138888892</v>
      </c>
      <c r="C9986" s="405" t="s">
        <v>2054</v>
      </c>
      <c r="D9986" s="384">
        <v>2295</v>
      </c>
      <c r="E9986">
        <v>0.05</v>
      </c>
      <c r="F9986">
        <v>1.13287</v>
      </c>
      <c r="G9986" s="384">
        <v>0</v>
      </c>
      <c r="H9986">
        <v>1.13287</v>
      </c>
      <c r="I9986">
        <v>-8.84</v>
      </c>
      <c r="J9986" s="384">
        <v>36778.14</v>
      </c>
    </row>
    <row r="9987" spans="1:10">
      <c r="A9987">
        <v>9970</v>
      </c>
      <c r="B9987" s="612">
        <v>44022.565972222219</v>
      </c>
      <c r="C9987" s="405" t="s">
        <v>96</v>
      </c>
      <c r="D9987" s="384">
        <v>2296</v>
      </c>
      <c r="E9987">
        <v>0.02</v>
      </c>
      <c r="F9987">
        <v>1.1309</v>
      </c>
      <c r="G9987" s="384">
        <v>0</v>
      </c>
      <c r="H9987">
        <v>0</v>
      </c>
    </row>
    <row r="9988" spans="1:10">
      <c r="A9988">
        <v>9971</v>
      </c>
      <c r="B9988" s="612">
        <v>44022.565972222219</v>
      </c>
      <c r="C9988" s="405" t="s">
        <v>2110</v>
      </c>
      <c r="D9988" s="384">
        <v>2296</v>
      </c>
      <c r="E9988">
        <v>0.02</v>
      </c>
      <c r="F9988">
        <v>1.1309</v>
      </c>
      <c r="G9988" s="384">
        <v>0</v>
      </c>
      <c r="H9988">
        <v>1.1318999999999999</v>
      </c>
    </row>
    <row r="9989" spans="1:10">
      <c r="A9989">
        <v>9972</v>
      </c>
      <c r="B9989" s="612">
        <v>44022.604861111111</v>
      </c>
      <c r="C9989" s="405" t="s">
        <v>2054</v>
      </c>
      <c r="D9989" s="384">
        <v>2296</v>
      </c>
      <c r="E9989">
        <v>0.02</v>
      </c>
      <c r="F9989">
        <v>1.1318999999999999</v>
      </c>
      <c r="G9989" s="384">
        <v>0</v>
      </c>
      <c r="H9989">
        <v>1.1318999999999999</v>
      </c>
      <c r="I9989">
        <v>2</v>
      </c>
      <c r="J9989" s="384">
        <v>36807.08</v>
      </c>
    </row>
    <row r="9990" spans="1:10">
      <c r="A9990">
        <v>9973</v>
      </c>
      <c r="B9990" s="612">
        <v>44022.607638888891</v>
      </c>
      <c r="C9990" s="405" t="s">
        <v>96</v>
      </c>
      <c r="D9990" s="384">
        <v>2297</v>
      </c>
      <c r="E9990">
        <v>0.02</v>
      </c>
      <c r="F9990">
        <v>1.13161</v>
      </c>
      <c r="G9990" s="384">
        <v>0</v>
      </c>
      <c r="H9990">
        <v>0</v>
      </c>
    </row>
    <row r="9991" spans="1:10">
      <c r="A9991">
        <v>9974</v>
      </c>
      <c r="B9991" s="612">
        <v>44022.607638888891</v>
      </c>
      <c r="C9991" s="405" t="s">
        <v>2110</v>
      </c>
      <c r="D9991" s="384">
        <v>2297</v>
      </c>
      <c r="E9991">
        <v>0.02</v>
      </c>
      <c r="F9991">
        <v>1.13161</v>
      </c>
      <c r="G9991" s="384">
        <v>0</v>
      </c>
      <c r="H9991">
        <v>1.1326099999999999</v>
      </c>
    </row>
    <row r="9992" spans="1:10">
      <c r="A9992">
        <v>9977</v>
      </c>
      <c r="B9992" s="612">
        <v>44022.694444444445</v>
      </c>
      <c r="C9992" s="405" t="s">
        <v>2110</v>
      </c>
      <c r="D9992" s="384">
        <v>2297</v>
      </c>
      <c r="E9992">
        <v>0.02</v>
      </c>
      <c r="F9992">
        <v>1.13161</v>
      </c>
      <c r="G9992" s="384">
        <v>0</v>
      </c>
      <c r="H9992">
        <v>1.13181</v>
      </c>
    </row>
    <row r="9993" spans="1:10">
      <c r="A9993">
        <v>9978</v>
      </c>
      <c r="B9993" s="612">
        <v>44025.043749999997</v>
      </c>
      <c r="C9993" s="405" t="s">
        <v>2054</v>
      </c>
      <c r="D9993" s="384">
        <v>2297</v>
      </c>
      <c r="E9993">
        <v>0.02</v>
      </c>
      <c r="F9993">
        <v>1.13181</v>
      </c>
      <c r="G9993" s="384">
        <v>0</v>
      </c>
      <c r="H9993">
        <v>1.13181</v>
      </c>
      <c r="I9993">
        <v>0.32</v>
      </c>
      <c r="J9993" s="384">
        <v>36807.4</v>
      </c>
    </row>
    <row r="9994" spans="1:10">
      <c r="A9994">
        <v>9975</v>
      </c>
      <c r="B9994" s="612">
        <v>44022.694444444445</v>
      </c>
      <c r="C9994" s="405" t="s">
        <v>96</v>
      </c>
      <c r="D9994" s="384">
        <v>2298</v>
      </c>
      <c r="E9994">
        <v>0.02</v>
      </c>
      <c r="F9994">
        <v>1.13001</v>
      </c>
      <c r="G9994" s="384">
        <v>0</v>
      </c>
      <c r="H9994">
        <v>0</v>
      </c>
    </row>
    <row r="9995" spans="1:10">
      <c r="A9995">
        <v>9976</v>
      </c>
      <c r="B9995" s="612">
        <v>44022.694444444445</v>
      </c>
      <c r="C9995" s="405" t="s">
        <v>2110</v>
      </c>
      <c r="D9995" s="384">
        <v>2298</v>
      </c>
      <c r="E9995">
        <v>0.02</v>
      </c>
      <c r="F9995">
        <v>1.13001</v>
      </c>
      <c r="G9995" s="384">
        <v>0</v>
      </c>
      <c r="H9995">
        <v>1.13181</v>
      </c>
    </row>
    <row r="9996" spans="1:10">
      <c r="A9996">
        <v>9979</v>
      </c>
      <c r="B9996" s="612">
        <v>44025.043749999997</v>
      </c>
      <c r="C9996" s="405" t="s">
        <v>2054</v>
      </c>
      <c r="D9996" s="384">
        <v>2298</v>
      </c>
      <c r="E9996">
        <v>0.02</v>
      </c>
      <c r="F9996">
        <v>1.13181</v>
      </c>
      <c r="G9996" s="384">
        <v>0</v>
      </c>
      <c r="H9996">
        <v>1.13181</v>
      </c>
      <c r="I9996">
        <v>3.52</v>
      </c>
      <c r="J9996" s="384">
        <v>36810.92</v>
      </c>
    </row>
    <row r="9997" spans="1:10">
      <c r="A9997">
        <v>9980</v>
      </c>
      <c r="B9997" s="612">
        <v>44025.143055555556</v>
      </c>
      <c r="C9997" s="405" t="s">
        <v>97</v>
      </c>
      <c r="D9997" s="384">
        <v>2299</v>
      </c>
      <c r="E9997">
        <v>0.08</v>
      </c>
      <c r="F9997">
        <v>1.1328800000000001</v>
      </c>
      <c r="G9997" s="384">
        <v>0</v>
      </c>
      <c r="H9997">
        <v>0</v>
      </c>
    </row>
    <row r="9998" spans="1:10">
      <c r="A9998">
        <v>9981</v>
      </c>
      <c r="B9998" s="612">
        <v>44025.143055555556</v>
      </c>
      <c r="C9998" s="405" t="s">
        <v>2110</v>
      </c>
      <c r="D9998" s="384">
        <v>2299</v>
      </c>
      <c r="E9998">
        <v>0.08</v>
      </c>
      <c r="F9998">
        <v>1.1328800000000001</v>
      </c>
      <c r="G9998" s="384">
        <v>0</v>
      </c>
      <c r="H9998">
        <v>1.1296200000000001</v>
      </c>
    </row>
    <row r="9999" spans="1:10">
      <c r="A9999">
        <v>9998</v>
      </c>
      <c r="B9999" s="612">
        <v>44025.563888888886</v>
      </c>
      <c r="C9999" s="405" t="s">
        <v>2110</v>
      </c>
      <c r="D9999" s="384">
        <v>2299</v>
      </c>
      <c r="E9999">
        <v>0.08</v>
      </c>
      <c r="F9999">
        <v>1.1328800000000001</v>
      </c>
      <c r="G9999" s="384">
        <v>0</v>
      </c>
      <c r="H9999">
        <v>1.1312</v>
      </c>
    </row>
    <row r="10000" spans="1:10">
      <c r="A10000">
        <v>10009</v>
      </c>
      <c r="B10000" s="612">
        <v>44025.606249999997</v>
      </c>
      <c r="C10000" s="405" t="s">
        <v>2110</v>
      </c>
      <c r="D10000" s="384">
        <v>2299</v>
      </c>
      <c r="E10000">
        <v>0.08</v>
      </c>
      <c r="F10000">
        <v>1.1328800000000001</v>
      </c>
      <c r="G10000" s="384">
        <v>0</v>
      </c>
      <c r="H10000">
        <v>1.13287</v>
      </c>
    </row>
    <row r="10001" spans="1:10">
      <c r="A10001">
        <v>10030</v>
      </c>
      <c r="B10001" s="612">
        <v>44026.320138888892</v>
      </c>
      <c r="C10001" s="405" t="s">
        <v>2054</v>
      </c>
      <c r="D10001" s="384">
        <v>2299</v>
      </c>
      <c r="E10001">
        <v>0.08</v>
      </c>
      <c r="F10001">
        <v>1.13287</v>
      </c>
      <c r="G10001" s="384">
        <v>0</v>
      </c>
      <c r="H10001">
        <v>1.13287</v>
      </c>
      <c r="I10001">
        <v>0.17</v>
      </c>
      <c r="J10001" s="384">
        <v>36778.31</v>
      </c>
    </row>
    <row r="10002" spans="1:10">
      <c r="A10002">
        <v>9986</v>
      </c>
      <c r="B10002" s="612">
        <v>44025.257638888892</v>
      </c>
      <c r="C10002" s="405" t="s">
        <v>96</v>
      </c>
      <c r="D10002" s="384">
        <v>2300</v>
      </c>
      <c r="E10002">
        <v>0.02</v>
      </c>
      <c r="F10002">
        <v>1.13276</v>
      </c>
      <c r="G10002" s="384">
        <v>0</v>
      </c>
      <c r="H10002">
        <v>0</v>
      </c>
    </row>
    <row r="10003" spans="1:10">
      <c r="A10003">
        <v>9987</v>
      </c>
      <c r="B10003" s="612">
        <v>44025.257638888892</v>
      </c>
      <c r="C10003" s="405" t="s">
        <v>2110</v>
      </c>
      <c r="D10003" s="384">
        <v>2300</v>
      </c>
      <c r="E10003">
        <v>0.02</v>
      </c>
      <c r="F10003">
        <v>1.13276</v>
      </c>
      <c r="G10003" s="384">
        <v>0</v>
      </c>
      <c r="H10003">
        <v>1.1337600000000001</v>
      </c>
    </row>
    <row r="10004" spans="1:10">
      <c r="A10004">
        <v>9990</v>
      </c>
      <c r="B10004" s="612">
        <v>44025.348611111112</v>
      </c>
      <c r="C10004" s="405" t="s">
        <v>2110</v>
      </c>
      <c r="D10004" s="384">
        <v>2300</v>
      </c>
      <c r="E10004">
        <v>0.02</v>
      </c>
      <c r="F10004">
        <v>1.13276</v>
      </c>
      <c r="G10004" s="384">
        <v>0</v>
      </c>
      <c r="H10004">
        <v>1.13296</v>
      </c>
    </row>
    <row r="10005" spans="1:10">
      <c r="A10005">
        <v>9991</v>
      </c>
      <c r="B10005" s="612">
        <v>44025.434027777781</v>
      </c>
      <c r="C10005" s="405" t="s">
        <v>2054</v>
      </c>
      <c r="D10005" s="384">
        <v>2300</v>
      </c>
      <c r="E10005">
        <v>0.02</v>
      </c>
      <c r="F10005">
        <v>1.13296</v>
      </c>
      <c r="G10005" s="384">
        <v>0</v>
      </c>
      <c r="H10005">
        <v>1.13296</v>
      </c>
      <c r="I10005">
        <v>0.4</v>
      </c>
      <c r="J10005" s="384">
        <v>36811.32</v>
      </c>
    </row>
    <row r="10006" spans="1:10">
      <c r="A10006">
        <v>9988</v>
      </c>
      <c r="B10006" s="612">
        <v>44025.348611111112</v>
      </c>
      <c r="C10006" s="405" t="s">
        <v>96</v>
      </c>
      <c r="D10006" s="384">
        <v>2301</v>
      </c>
      <c r="E10006">
        <v>0.02</v>
      </c>
      <c r="F10006">
        <v>1.1311599999999999</v>
      </c>
      <c r="G10006" s="384">
        <v>0</v>
      </c>
      <c r="H10006">
        <v>0</v>
      </c>
    </row>
    <row r="10007" spans="1:10">
      <c r="A10007">
        <v>9989</v>
      </c>
      <c r="B10007" s="612">
        <v>44025.348611111112</v>
      </c>
      <c r="C10007" s="405" t="s">
        <v>2110</v>
      </c>
      <c r="D10007" s="384">
        <v>2301</v>
      </c>
      <c r="E10007">
        <v>0.02</v>
      </c>
      <c r="F10007">
        <v>1.1311599999999999</v>
      </c>
      <c r="G10007" s="384">
        <v>0</v>
      </c>
      <c r="H10007">
        <v>1.13296</v>
      </c>
    </row>
    <row r="10008" spans="1:10">
      <c r="A10008">
        <v>9992</v>
      </c>
      <c r="B10008" s="612">
        <v>44025.434027777781</v>
      </c>
      <c r="C10008" s="405" t="s">
        <v>2054</v>
      </c>
      <c r="D10008" s="384">
        <v>2301</v>
      </c>
      <c r="E10008">
        <v>0.02</v>
      </c>
      <c r="F10008">
        <v>1.13296</v>
      </c>
      <c r="G10008" s="384">
        <v>0</v>
      </c>
      <c r="H10008">
        <v>1.13296</v>
      </c>
      <c r="I10008">
        <v>3.6</v>
      </c>
      <c r="J10008" s="384">
        <v>36814.92</v>
      </c>
    </row>
    <row r="10009" spans="1:10">
      <c r="A10009">
        <v>9993</v>
      </c>
      <c r="B10009" s="612">
        <v>44025.540277777778</v>
      </c>
      <c r="C10009" s="405" t="s">
        <v>96</v>
      </c>
      <c r="D10009" s="384">
        <v>2302</v>
      </c>
      <c r="E10009">
        <v>0.02</v>
      </c>
      <c r="F10009">
        <v>1.13286</v>
      </c>
      <c r="G10009" s="384">
        <v>0</v>
      </c>
      <c r="H10009">
        <v>0</v>
      </c>
    </row>
    <row r="10010" spans="1:10">
      <c r="A10010">
        <v>9994</v>
      </c>
      <c r="B10010" s="612">
        <v>44025.540277777778</v>
      </c>
      <c r="C10010" s="405" t="s">
        <v>2110</v>
      </c>
      <c r="D10010" s="384">
        <v>2302</v>
      </c>
      <c r="E10010">
        <v>0.02</v>
      </c>
      <c r="F10010">
        <v>1.13286</v>
      </c>
      <c r="G10010" s="384">
        <v>0</v>
      </c>
      <c r="H10010">
        <v>1.1338600000000001</v>
      </c>
    </row>
    <row r="10011" spans="1:10">
      <c r="A10011">
        <v>9995</v>
      </c>
      <c r="B10011" s="612">
        <v>44025.560416666667</v>
      </c>
      <c r="C10011" s="405" t="s">
        <v>2054</v>
      </c>
      <c r="D10011" s="384">
        <v>2302</v>
      </c>
      <c r="E10011">
        <v>0.02</v>
      </c>
      <c r="F10011">
        <v>1.1338600000000001</v>
      </c>
      <c r="G10011" s="384">
        <v>0</v>
      </c>
      <c r="H10011">
        <v>1.1338600000000001</v>
      </c>
      <c r="I10011">
        <v>2</v>
      </c>
      <c r="J10011" s="384">
        <v>36816.92</v>
      </c>
    </row>
    <row r="10012" spans="1:10">
      <c r="A10012">
        <v>9996</v>
      </c>
      <c r="B10012" s="612">
        <v>44025.563888888886</v>
      </c>
      <c r="C10012" s="405" t="s">
        <v>97</v>
      </c>
      <c r="D10012" s="384">
        <v>2303</v>
      </c>
      <c r="E10012">
        <v>0.14000000000000001</v>
      </c>
      <c r="F10012">
        <v>1.13479</v>
      </c>
      <c r="G10012" s="384">
        <v>0</v>
      </c>
      <c r="H10012">
        <v>0</v>
      </c>
    </row>
    <row r="10013" spans="1:10">
      <c r="A10013">
        <v>9997</v>
      </c>
      <c r="B10013" s="612">
        <v>44025.563888888886</v>
      </c>
      <c r="C10013" s="405" t="s">
        <v>2110</v>
      </c>
      <c r="D10013" s="384">
        <v>2303</v>
      </c>
      <c r="E10013">
        <v>0.14000000000000001</v>
      </c>
      <c r="F10013">
        <v>1.13479</v>
      </c>
      <c r="G10013" s="384">
        <v>0</v>
      </c>
      <c r="H10013">
        <v>1.1312</v>
      </c>
    </row>
    <row r="10014" spans="1:10">
      <c r="A10014">
        <v>10008</v>
      </c>
      <c r="B10014" s="612">
        <v>44025.606249999997</v>
      </c>
      <c r="C10014" s="405" t="s">
        <v>2110</v>
      </c>
      <c r="D10014" s="384">
        <v>2303</v>
      </c>
      <c r="E10014">
        <v>0.14000000000000001</v>
      </c>
      <c r="F10014">
        <v>1.13479</v>
      </c>
      <c r="G10014" s="384">
        <v>0</v>
      </c>
      <c r="H10014">
        <v>1.13287</v>
      </c>
    </row>
    <row r="10015" spans="1:10">
      <c r="A10015">
        <v>10031</v>
      </c>
      <c r="B10015" s="612">
        <v>44026.320138888892</v>
      </c>
      <c r="C10015" s="405" t="s">
        <v>2054</v>
      </c>
      <c r="D10015" s="384">
        <v>2303</v>
      </c>
      <c r="E10015">
        <v>0.14000000000000001</v>
      </c>
      <c r="F10015">
        <v>1.13287</v>
      </c>
      <c r="G10015" s="384">
        <v>0</v>
      </c>
      <c r="H10015">
        <v>1.13287</v>
      </c>
      <c r="I10015">
        <v>27.04</v>
      </c>
      <c r="J10015" s="384">
        <v>36805.339999999997</v>
      </c>
    </row>
    <row r="10016" spans="1:10">
      <c r="A10016">
        <v>10003</v>
      </c>
      <c r="B10016" s="612">
        <v>44025.572916666664</v>
      </c>
      <c r="C10016" s="405" t="s">
        <v>96</v>
      </c>
      <c r="D10016" s="384">
        <v>2304</v>
      </c>
      <c r="E10016">
        <v>0.02</v>
      </c>
      <c r="F10016">
        <v>1.13541</v>
      </c>
      <c r="G10016" s="384">
        <v>0</v>
      </c>
      <c r="H10016">
        <v>0</v>
      </c>
    </row>
    <row r="10017" spans="1:10">
      <c r="A10017">
        <v>10004</v>
      </c>
      <c r="B10017" s="612">
        <v>44025.572916666664</v>
      </c>
      <c r="C10017" s="405" t="s">
        <v>2110</v>
      </c>
      <c r="D10017" s="384">
        <v>2304</v>
      </c>
      <c r="E10017">
        <v>0.02</v>
      </c>
      <c r="F10017">
        <v>1.13541</v>
      </c>
      <c r="G10017" s="384">
        <v>0</v>
      </c>
      <c r="H10017">
        <v>1.1364099999999999</v>
      </c>
    </row>
    <row r="10018" spans="1:10">
      <c r="A10018">
        <v>10005</v>
      </c>
      <c r="B10018" s="612">
        <v>44025.599999999999</v>
      </c>
      <c r="C10018" s="405" t="s">
        <v>2054</v>
      </c>
      <c r="D10018" s="384">
        <v>2304</v>
      </c>
      <c r="E10018">
        <v>0.02</v>
      </c>
      <c r="F10018">
        <v>1.1364099999999999</v>
      </c>
      <c r="G10018" s="384">
        <v>0</v>
      </c>
      <c r="H10018">
        <v>1.1364099999999999</v>
      </c>
      <c r="I10018">
        <v>2</v>
      </c>
      <c r="J10018" s="384">
        <v>36818.92</v>
      </c>
    </row>
    <row r="10019" spans="1:10">
      <c r="A10019">
        <v>10006</v>
      </c>
      <c r="B10019" s="612">
        <v>44025.606249999997</v>
      </c>
      <c r="C10019" s="405" t="s">
        <v>97</v>
      </c>
      <c r="D10019" s="384">
        <v>2305</v>
      </c>
      <c r="E10019">
        <v>0.23</v>
      </c>
      <c r="F10019">
        <v>1.13679</v>
      </c>
      <c r="G10019" s="384">
        <v>0</v>
      </c>
      <c r="H10019">
        <v>0</v>
      </c>
    </row>
    <row r="10020" spans="1:10">
      <c r="A10020">
        <v>10007</v>
      </c>
      <c r="B10020" s="612">
        <v>44025.606249999997</v>
      </c>
      <c r="C10020" s="405" t="s">
        <v>2110</v>
      </c>
      <c r="D10020" s="384">
        <v>2305</v>
      </c>
      <c r="E10020">
        <v>0.23</v>
      </c>
      <c r="F10020">
        <v>1.13679</v>
      </c>
      <c r="G10020" s="384">
        <v>0</v>
      </c>
      <c r="H10020">
        <v>1.13287</v>
      </c>
    </row>
    <row r="10021" spans="1:10">
      <c r="A10021">
        <v>10032</v>
      </c>
      <c r="B10021" s="612">
        <v>44026.320138888892</v>
      </c>
      <c r="C10021" s="405" t="s">
        <v>2054</v>
      </c>
      <c r="D10021" s="384">
        <v>2305</v>
      </c>
      <c r="E10021">
        <v>0.23</v>
      </c>
      <c r="F10021">
        <v>1.13287</v>
      </c>
      <c r="G10021" s="384">
        <v>0</v>
      </c>
      <c r="H10021">
        <v>1.13287</v>
      </c>
      <c r="I10021">
        <v>90.42</v>
      </c>
      <c r="J10021" s="384">
        <v>36895.760000000002</v>
      </c>
    </row>
    <row r="10022" spans="1:10">
      <c r="A10022">
        <v>10014</v>
      </c>
      <c r="B10022" s="612">
        <v>44025.609027777777</v>
      </c>
      <c r="C10022" s="405" t="s">
        <v>96</v>
      </c>
      <c r="D10022" s="384">
        <v>2306</v>
      </c>
      <c r="E10022">
        <v>0.02</v>
      </c>
      <c r="F10022">
        <v>1.1362300000000001</v>
      </c>
      <c r="G10022" s="384">
        <v>0</v>
      </c>
      <c r="H10022">
        <v>0</v>
      </c>
    </row>
    <row r="10023" spans="1:10">
      <c r="A10023">
        <v>10015</v>
      </c>
      <c r="B10023" s="612">
        <v>44025.609027777777</v>
      </c>
      <c r="C10023" s="405" t="s">
        <v>2110</v>
      </c>
      <c r="D10023" s="384">
        <v>2306</v>
      </c>
      <c r="E10023">
        <v>0.02</v>
      </c>
      <c r="F10023">
        <v>1.1362300000000001</v>
      </c>
      <c r="G10023" s="384">
        <v>0</v>
      </c>
      <c r="H10023">
        <v>1.13723</v>
      </c>
    </row>
    <row r="10024" spans="1:10">
      <c r="A10024">
        <v>10016</v>
      </c>
      <c r="B10024" s="612">
        <v>44025.682638888888</v>
      </c>
      <c r="C10024" s="405" t="s">
        <v>2054</v>
      </c>
      <c r="D10024" s="384">
        <v>2306</v>
      </c>
      <c r="E10024">
        <v>0.02</v>
      </c>
      <c r="F10024">
        <v>1.13723</v>
      </c>
      <c r="G10024" s="384">
        <v>0</v>
      </c>
      <c r="H10024">
        <v>1.13723</v>
      </c>
      <c r="I10024">
        <v>2</v>
      </c>
      <c r="J10024" s="384">
        <v>36820.92</v>
      </c>
    </row>
    <row r="10025" spans="1:10">
      <c r="A10025">
        <v>10017</v>
      </c>
      <c r="B10025" s="612">
        <v>44025.70208333333</v>
      </c>
      <c r="C10025" s="405" t="s">
        <v>96</v>
      </c>
      <c r="D10025" s="384">
        <v>2307</v>
      </c>
      <c r="E10025">
        <v>0.02</v>
      </c>
      <c r="F10025">
        <v>1.13714</v>
      </c>
      <c r="G10025" s="384">
        <v>0</v>
      </c>
      <c r="H10025">
        <v>0</v>
      </c>
    </row>
    <row r="10026" spans="1:10">
      <c r="A10026">
        <v>10018</v>
      </c>
      <c r="B10026" s="612">
        <v>44025.70208333333</v>
      </c>
      <c r="C10026" s="405" t="s">
        <v>2110</v>
      </c>
      <c r="D10026" s="384">
        <v>2307</v>
      </c>
      <c r="E10026">
        <v>0.02</v>
      </c>
      <c r="F10026">
        <v>1.13714</v>
      </c>
      <c r="G10026" s="384">
        <v>0</v>
      </c>
      <c r="H10026">
        <v>1.1381399999999999</v>
      </c>
    </row>
    <row r="10027" spans="1:10">
      <c r="A10027">
        <v>10021</v>
      </c>
      <c r="B10027" s="612">
        <v>44025.773611111108</v>
      </c>
      <c r="C10027" s="405" t="s">
        <v>2110</v>
      </c>
      <c r="D10027" s="384">
        <v>2307</v>
      </c>
      <c r="E10027">
        <v>0.02</v>
      </c>
      <c r="F10027">
        <v>1.13714</v>
      </c>
      <c r="G10027" s="384">
        <v>0</v>
      </c>
      <c r="H10027">
        <v>1.1373200000000001</v>
      </c>
    </row>
    <row r="10028" spans="1:10">
      <c r="A10028">
        <v>10025</v>
      </c>
      <c r="B10028" s="612">
        <v>44026.109027777777</v>
      </c>
      <c r="C10028" s="405" t="s">
        <v>2110</v>
      </c>
      <c r="D10028" s="384">
        <v>2307</v>
      </c>
      <c r="E10028">
        <v>0.02</v>
      </c>
      <c r="F10028">
        <v>1.13714</v>
      </c>
      <c r="G10028" s="384">
        <v>0</v>
      </c>
      <c r="H10028">
        <v>1.13628</v>
      </c>
    </row>
    <row r="10029" spans="1:10">
      <c r="A10029">
        <v>10038</v>
      </c>
      <c r="B10029" s="612">
        <v>44026.402083333334</v>
      </c>
      <c r="C10029" s="405" t="s">
        <v>2054</v>
      </c>
      <c r="D10029" s="384">
        <v>2307</v>
      </c>
      <c r="E10029">
        <v>0.02</v>
      </c>
      <c r="F10029">
        <v>1.13628</v>
      </c>
      <c r="G10029" s="384">
        <v>0</v>
      </c>
      <c r="H10029">
        <v>1.13628</v>
      </c>
      <c r="I10029">
        <v>-1.8</v>
      </c>
      <c r="J10029" s="384">
        <v>36893.96</v>
      </c>
    </row>
    <row r="10030" spans="1:10">
      <c r="A10030">
        <v>10019</v>
      </c>
      <c r="B10030" s="612">
        <v>44025.773611111108</v>
      </c>
      <c r="C10030" s="405" t="s">
        <v>96</v>
      </c>
      <c r="D10030" s="384">
        <v>2308</v>
      </c>
      <c r="E10030">
        <v>0.02</v>
      </c>
      <c r="F10030">
        <v>1.1355</v>
      </c>
      <c r="G10030" s="384">
        <v>0</v>
      </c>
      <c r="H10030">
        <v>0</v>
      </c>
    </row>
    <row r="10031" spans="1:10">
      <c r="A10031">
        <v>10020</v>
      </c>
      <c r="B10031" s="612">
        <v>44025.773611111108</v>
      </c>
      <c r="C10031" s="405" t="s">
        <v>2110</v>
      </c>
      <c r="D10031" s="384">
        <v>2308</v>
      </c>
      <c r="E10031">
        <v>0.02</v>
      </c>
      <c r="F10031">
        <v>1.1355</v>
      </c>
      <c r="G10031" s="384">
        <v>0</v>
      </c>
      <c r="H10031">
        <v>1.1373200000000001</v>
      </c>
    </row>
    <row r="10032" spans="1:10">
      <c r="A10032">
        <v>10024</v>
      </c>
      <c r="B10032" s="612">
        <v>44026.109027777777</v>
      </c>
      <c r="C10032" s="405" t="s">
        <v>2110</v>
      </c>
      <c r="D10032" s="384">
        <v>2308</v>
      </c>
      <c r="E10032">
        <v>0.02</v>
      </c>
      <c r="F10032">
        <v>1.1355</v>
      </c>
      <c r="G10032" s="384">
        <v>0</v>
      </c>
      <c r="H10032">
        <v>1.13628</v>
      </c>
    </row>
    <row r="10033" spans="1:10">
      <c r="A10033">
        <v>10039</v>
      </c>
      <c r="B10033" s="612">
        <v>44026.402083333334</v>
      </c>
      <c r="C10033" s="405" t="s">
        <v>2054</v>
      </c>
      <c r="D10033" s="384">
        <v>2308</v>
      </c>
      <c r="E10033">
        <v>0.02</v>
      </c>
      <c r="F10033">
        <v>1.13628</v>
      </c>
      <c r="G10033" s="384">
        <v>0</v>
      </c>
      <c r="H10033">
        <v>1.13628</v>
      </c>
      <c r="I10033">
        <v>1.48</v>
      </c>
      <c r="J10033" s="384">
        <v>36895.440000000002</v>
      </c>
    </row>
    <row r="10034" spans="1:10">
      <c r="A10034">
        <v>10022</v>
      </c>
      <c r="B10034" s="612">
        <v>44026.109027777777</v>
      </c>
      <c r="C10034" s="405" t="s">
        <v>96</v>
      </c>
      <c r="D10034" s="384">
        <v>2309</v>
      </c>
      <c r="E10034">
        <v>0.03</v>
      </c>
      <c r="F10034">
        <v>1.1338999999999999</v>
      </c>
      <c r="G10034" s="384">
        <v>0</v>
      </c>
      <c r="H10034">
        <v>0</v>
      </c>
    </row>
    <row r="10035" spans="1:10">
      <c r="A10035">
        <v>10023</v>
      </c>
      <c r="B10035" s="612">
        <v>44026.109027777777</v>
      </c>
      <c r="C10035" s="405" t="s">
        <v>2110</v>
      </c>
      <c r="D10035" s="384">
        <v>2309</v>
      </c>
      <c r="E10035">
        <v>0.03</v>
      </c>
      <c r="F10035">
        <v>1.1338999999999999</v>
      </c>
      <c r="G10035" s="384">
        <v>0</v>
      </c>
      <c r="H10035">
        <v>1.13628</v>
      </c>
    </row>
    <row r="10036" spans="1:10">
      <c r="A10036">
        <v>10040</v>
      </c>
      <c r="B10036" s="612">
        <v>44026.402083333334</v>
      </c>
      <c r="C10036" s="405" t="s">
        <v>2054</v>
      </c>
      <c r="D10036" s="384">
        <v>2309</v>
      </c>
      <c r="E10036">
        <v>0.03</v>
      </c>
      <c r="F10036">
        <v>1.13628</v>
      </c>
      <c r="G10036" s="384">
        <v>0</v>
      </c>
      <c r="H10036">
        <v>1.13628</v>
      </c>
      <c r="I10036">
        <v>7.14</v>
      </c>
      <c r="J10036" s="384">
        <v>36902.58</v>
      </c>
    </row>
    <row r="10037" spans="1:10">
      <c r="A10037">
        <v>10033</v>
      </c>
      <c r="B10037" s="612">
        <v>44026.335416666669</v>
      </c>
      <c r="C10037" s="405" t="s">
        <v>97</v>
      </c>
      <c r="D10037" s="384">
        <v>2310</v>
      </c>
      <c r="E10037">
        <v>0.02</v>
      </c>
      <c r="F10037">
        <v>1.13375</v>
      </c>
      <c r="G10037" s="384">
        <v>0</v>
      </c>
      <c r="H10037">
        <v>0</v>
      </c>
    </row>
    <row r="10038" spans="1:10">
      <c r="A10038">
        <v>10034</v>
      </c>
      <c r="B10038" s="612">
        <v>44026.335416666669</v>
      </c>
      <c r="C10038" s="405" t="s">
        <v>2110</v>
      </c>
      <c r="D10038" s="384">
        <v>2310</v>
      </c>
      <c r="E10038">
        <v>0.02</v>
      </c>
      <c r="F10038">
        <v>1.13375</v>
      </c>
      <c r="G10038" s="384">
        <v>0</v>
      </c>
      <c r="H10038">
        <v>1.1327499999999999</v>
      </c>
    </row>
    <row r="10039" spans="1:10">
      <c r="A10039">
        <v>10037</v>
      </c>
      <c r="B10039" s="612">
        <v>44026.365972222222</v>
      </c>
      <c r="C10039" s="405" t="s">
        <v>2110</v>
      </c>
      <c r="D10039" s="384">
        <v>2310</v>
      </c>
      <c r="E10039">
        <v>0.02</v>
      </c>
      <c r="F10039">
        <v>1.13375</v>
      </c>
      <c r="G10039" s="384">
        <v>0</v>
      </c>
      <c r="H10039">
        <v>1.1335500000000001</v>
      </c>
    </row>
    <row r="10040" spans="1:10">
      <c r="A10040">
        <v>10047</v>
      </c>
      <c r="B10040" s="612">
        <v>44026.455555555556</v>
      </c>
      <c r="C10040" s="405" t="s">
        <v>2110</v>
      </c>
      <c r="D10040" s="384">
        <v>2310</v>
      </c>
      <c r="E10040">
        <v>0.02</v>
      </c>
      <c r="F10040">
        <v>1.13375</v>
      </c>
      <c r="G10040" s="384">
        <v>0</v>
      </c>
      <c r="H10040">
        <v>1.13459</v>
      </c>
    </row>
    <row r="10041" spans="1:10">
      <c r="A10041">
        <v>10058</v>
      </c>
      <c r="B10041" s="612">
        <v>44026.572916666664</v>
      </c>
      <c r="C10041" s="405" t="s">
        <v>2110</v>
      </c>
      <c r="D10041" s="384">
        <v>2310</v>
      </c>
      <c r="E10041">
        <v>0.02</v>
      </c>
      <c r="F10041">
        <v>1.13375</v>
      </c>
      <c r="G10041" s="384">
        <v>0</v>
      </c>
      <c r="H10041">
        <v>1.13588</v>
      </c>
    </row>
    <row r="10042" spans="1:10">
      <c r="A10042">
        <v>10067</v>
      </c>
      <c r="B10042" s="612">
        <v>44026.604166666664</v>
      </c>
      <c r="C10042" s="405" t="s">
        <v>2110</v>
      </c>
      <c r="D10042" s="384">
        <v>2310</v>
      </c>
      <c r="E10042">
        <v>0.02</v>
      </c>
      <c r="F10042">
        <v>1.13375</v>
      </c>
      <c r="G10042" s="384">
        <v>0</v>
      </c>
      <c r="H10042">
        <v>1.1372199999999999</v>
      </c>
    </row>
    <row r="10043" spans="1:10">
      <c r="A10043">
        <v>10083</v>
      </c>
      <c r="B10043" s="612">
        <v>44027.320833333331</v>
      </c>
      <c r="C10043" s="405" t="s">
        <v>2110</v>
      </c>
      <c r="D10043" s="384">
        <v>2310</v>
      </c>
      <c r="E10043">
        <v>0.02</v>
      </c>
      <c r="F10043">
        <v>1.13375</v>
      </c>
      <c r="G10043" s="384">
        <v>0</v>
      </c>
      <c r="H10043">
        <v>1.1388</v>
      </c>
    </row>
    <row r="10044" spans="1:10">
      <c r="A10044">
        <v>10091</v>
      </c>
      <c r="B10044" s="612">
        <v>44027.336111111108</v>
      </c>
      <c r="C10044" s="405" t="s">
        <v>2110</v>
      </c>
      <c r="D10044" s="384">
        <v>2310</v>
      </c>
      <c r="E10044">
        <v>0.02</v>
      </c>
      <c r="F10044">
        <v>1.13375</v>
      </c>
      <c r="G10044" s="384">
        <v>0</v>
      </c>
      <c r="H10044">
        <v>1.1404700000000001</v>
      </c>
    </row>
    <row r="10045" spans="1:10">
      <c r="A10045">
        <v>10104</v>
      </c>
      <c r="B10045" s="612">
        <v>44027.668055555558</v>
      </c>
      <c r="C10045" s="405" t="s">
        <v>2054</v>
      </c>
      <c r="D10045" s="384">
        <v>2310</v>
      </c>
      <c r="E10045">
        <v>0.02</v>
      </c>
      <c r="F10045">
        <v>1.1404700000000001</v>
      </c>
      <c r="G10045" s="384">
        <v>0</v>
      </c>
      <c r="H10045">
        <v>1.1404700000000001</v>
      </c>
      <c r="I10045">
        <v>-13.42</v>
      </c>
      <c r="J10045" s="384">
        <v>36905.160000000003</v>
      </c>
    </row>
    <row r="10046" spans="1:10">
      <c r="A10046">
        <v>10035</v>
      </c>
      <c r="B10046" s="612">
        <v>44026.365972222222</v>
      </c>
      <c r="C10046" s="405" t="s">
        <v>97</v>
      </c>
      <c r="D10046" s="384">
        <v>2311</v>
      </c>
      <c r="E10046">
        <v>0.02</v>
      </c>
      <c r="F10046">
        <v>1.1353500000000001</v>
      </c>
      <c r="G10046" s="384">
        <v>0</v>
      </c>
      <c r="H10046">
        <v>0</v>
      </c>
    </row>
    <row r="10047" spans="1:10">
      <c r="A10047">
        <v>10036</v>
      </c>
      <c r="B10047" s="612">
        <v>44026.365972222222</v>
      </c>
      <c r="C10047" s="405" t="s">
        <v>2110</v>
      </c>
      <c r="D10047" s="384">
        <v>2311</v>
      </c>
      <c r="E10047">
        <v>0.02</v>
      </c>
      <c r="F10047">
        <v>1.1353500000000001</v>
      </c>
      <c r="G10047" s="384">
        <v>0</v>
      </c>
      <c r="H10047">
        <v>1.1335500000000001</v>
      </c>
    </row>
    <row r="10048" spans="1:10">
      <c r="A10048">
        <v>10046</v>
      </c>
      <c r="B10048" s="612">
        <v>44026.455555555556</v>
      </c>
      <c r="C10048" s="405" t="s">
        <v>2110</v>
      </c>
      <c r="D10048" s="384">
        <v>2311</v>
      </c>
      <c r="E10048">
        <v>0.02</v>
      </c>
      <c r="F10048">
        <v>1.1353500000000001</v>
      </c>
      <c r="G10048" s="384">
        <v>0</v>
      </c>
      <c r="H10048">
        <v>1.13459</v>
      </c>
    </row>
    <row r="10049" spans="1:10">
      <c r="A10049">
        <v>10057</v>
      </c>
      <c r="B10049" s="612">
        <v>44026.572916666664</v>
      </c>
      <c r="C10049" s="405" t="s">
        <v>2110</v>
      </c>
      <c r="D10049" s="384">
        <v>2311</v>
      </c>
      <c r="E10049">
        <v>0.02</v>
      </c>
      <c r="F10049">
        <v>1.1353500000000001</v>
      </c>
      <c r="G10049" s="384">
        <v>0</v>
      </c>
      <c r="H10049">
        <v>1.13588</v>
      </c>
    </row>
    <row r="10050" spans="1:10">
      <c r="A10050">
        <v>10066</v>
      </c>
      <c r="B10050" s="612">
        <v>44026.604166666664</v>
      </c>
      <c r="C10050" s="405" t="s">
        <v>2110</v>
      </c>
      <c r="D10050" s="384">
        <v>2311</v>
      </c>
      <c r="E10050">
        <v>0.02</v>
      </c>
      <c r="F10050">
        <v>1.1353500000000001</v>
      </c>
      <c r="G10050" s="384">
        <v>0</v>
      </c>
      <c r="H10050">
        <v>1.1372199999999999</v>
      </c>
    </row>
    <row r="10051" spans="1:10">
      <c r="A10051">
        <v>10082</v>
      </c>
      <c r="B10051" s="612">
        <v>44027.320833333331</v>
      </c>
      <c r="C10051" s="405" t="s">
        <v>2110</v>
      </c>
      <c r="D10051" s="384">
        <v>2311</v>
      </c>
      <c r="E10051">
        <v>0.02</v>
      </c>
      <c r="F10051">
        <v>1.1353500000000001</v>
      </c>
      <c r="G10051" s="384">
        <v>0</v>
      </c>
      <c r="H10051">
        <v>1.1388</v>
      </c>
    </row>
    <row r="10052" spans="1:10">
      <c r="A10052">
        <v>10090</v>
      </c>
      <c r="B10052" s="612">
        <v>44027.336111111108</v>
      </c>
      <c r="C10052" s="405" t="s">
        <v>2110</v>
      </c>
      <c r="D10052" s="384">
        <v>2311</v>
      </c>
      <c r="E10052">
        <v>0.02</v>
      </c>
      <c r="F10052">
        <v>1.1353500000000001</v>
      </c>
      <c r="G10052" s="384">
        <v>0</v>
      </c>
      <c r="H10052">
        <v>1.1404700000000001</v>
      </c>
    </row>
    <row r="10053" spans="1:10">
      <c r="A10053">
        <v>10105</v>
      </c>
      <c r="B10053" s="612">
        <v>44027.668055555558</v>
      </c>
      <c r="C10053" s="405" t="s">
        <v>2054</v>
      </c>
      <c r="D10053" s="384">
        <v>2311</v>
      </c>
      <c r="E10053">
        <v>0.02</v>
      </c>
      <c r="F10053">
        <v>1.1404700000000001</v>
      </c>
      <c r="G10053" s="384">
        <v>0</v>
      </c>
      <c r="H10053">
        <v>1.1404700000000001</v>
      </c>
      <c r="I10053">
        <v>-10.220000000000001</v>
      </c>
      <c r="J10053" s="384">
        <v>36894.94</v>
      </c>
    </row>
    <row r="10054" spans="1:10">
      <c r="A10054">
        <v>10041</v>
      </c>
      <c r="B10054" s="612">
        <v>44026.415972222225</v>
      </c>
      <c r="C10054" s="405" t="s">
        <v>96</v>
      </c>
      <c r="D10054" s="384">
        <v>2312</v>
      </c>
      <c r="E10054">
        <v>0.02</v>
      </c>
      <c r="F10054">
        <v>1.1359600000000001</v>
      </c>
      <c r="G10054" s="384">
        <v>0</v>
      </c>
      <c r="H10054">
        <v>0</v>
      </c>
    </row>
    <row r="10055" spans="1:10">
      <c r="A10055">
        <v>10042</v>
      </c>
      <c r="B10055" s="612">
        <v>44026.415972222225</v>
      </c>
      <c r="C10055" s="405" t="s">
        <v>2110</v>
      </c>
      <c r="D10055" s="384">
        <v>2312</v>
      </c>
      <c r="E10055">
        <v>0.02</v>
      </c>
      <c r="F10055">
        <v>1.1359600000000001</v>
      </c>
      <c r="G10055" s="384">
        <v>0</v>
      </c>
      <c r="H10055">
        <v>1.13696</v>
      </c>
    </row>
    <row r="10056" spans="1:10">
      <c r="A10056">
        <v>10043</v>
      </c>
      <c r="B10056" s="612">
        <v>44026.455555555556</v>
      </c>
      <c r="C10056" s="405" t="s">
        <v>2054</v>
      </c>
      <c r="D10056" s="384">
        <v>2312</v>
      </c>
      <c r="E10056">
        <v>0.02</v>
      </c>
      <c r="F10056">
        <v>1.13696</v>
      </c>
      <c r="G10056" s="384">
        <v>0</v>
      </c>
      <c r="H10056">
        <v>1.13696</v>
      </c>
      <c r="I10056">
        <v>2</v>
      </c>
      <c r="J10056" s="384">
        <v>36904.58</v>
      </c>
    </row>
    <row r="10057" spans="1:10">
      <c r="A10057">
        <v>10044</v>
      </c>
      <c r="B10057" s="612">
        <v>44026.455555555556</v>
      </c>
      <c r="C10057" s="405" t="s">
        <v>97</v>
      </c>
      <c r="D10057" s="384">
        <v>2313</v>
      </c>
      <c r="E10057">
        <v>0.03</v>
      </c>
      <c r="F10057">
        <v>1.13697</v>
      </c>
      <c r="G10057" s="384">
        <v>0</v>
      </c>
      <c r="H10057">
        <v>0</v>
      </c>
    </row>
    <row r="10058" spans="1:10">
      <c r="A10058">
        <v>10045</v>
      </c>
      <c r="B10058" s="612">
        <v>44026.455555555556</v>
      </c>
      <c r="C10058" s="405" t="s">
        <v>2110</v>
      </c>
      <c r="D10058" s="384">
        <v>2313</v>
      </c>
      <c r="E10058">
        <v>0.03</v>
      </c>
      <c r="F10058">
        <v>1.13697</v>
      </c>
      <c r="G10058" s="384">
        <v>0</v>
      </c>
      <c r="H10058">
        <v>1.13459</v>
      </c>
    </row>
    <row r="10059" spans="1:10">
      <c r="A10059">
        <v>10056</v>
      </c>
      <c r="B10059" s="612">
        <v>44026.572916666664</v>
      </c>
      <c r="C10059" s="405" t="s">
        <v>2110</v>
      </c>
      <c r="D10059" s="384">
        <v>2313</v>
      </c>
      <c r="E10059">
        <v>0.03</v>
      </c>
      <c r="F10059">
        <v>1.13697</v>
      </c>
      <c r="G10059" s="384">
        <v>0</v>
      </c>
      <c r="H10059">
        <v>1.13588</v>
      </c>
    </row>
    <row r="10060" spans="1:10">
      <c r="A10060">
        <v>10065</v>
      </c>
      <c r="B10060" s="612">
        <v>44026.604166666664</v>
      </c>
      <c r="C10060" s="405" t="s">
        <v>2110</v>
      </c>
      <c r="D10060" s="384">
        <v>2313</v>
      </c>
      <c r="E10060">
        <v>0.03</v>
      </c>
      <c r="F10060">
        <v>1.13697</v>
      </c>
      <c r="G10060" s="384">
        <v>0</v>
      </c>
      <c r="H10060">
        <v>1.1372199999999999</v>
      </c>
    </row>
    <row r="10061" spans="1:10">
      <c r="A10061">
        <v>10081</v>
      </c>
      <c r="B10061" s="612">
        <v>44027.320833333331</v>
      </c>
      <c r="C10061" s="405" t="s">
        <v>2110</v>
      </c>
      <c r="D10061" s="384">
        <v>2313</v>
      </c>
      <c r="E10061">
        <v>0.03</v>
      </c>
      <c r="F10061">
        <v>1.13697</v>
      </c>
      <c r="G10061" s="384">
        <v>0</v>
      </c>
      <c r="H10061">
        <v>1.1388</v>
      </c>
    </row>
    <row r="10062" spans="1:10">
      <c r="A10062">
        <v>10089</v>
      </c>
      <c r="B10062" s="612">
        <v>44027.336111111108</v>
      </c>
      <c r="C10062" s="405" t="s">
        <v>2110</v>
      </c>
      <c r="D10062" s="384">
        <v>2313</v>
      </c>
      <c r="E10062">
        <v>0.03</v>
      </c>
      <c r="F10062">
        <v>1.13697</v>
      </c>
      <c r="G10062" s="384">
        <v>0</v>
      </c>
      <c r="H10062">
        <v>1.1404700000000001</v>
      </c>
    </row>
    <row r="10063" spans="1:10">
      <c r="A10063">
        <v>10106</v>
      </c>
      <c r="B10063" s="612">
        <v>44027.668055555558</v>
      </c>
      <c r="C10063" s="405" t="s">
        <v>2054</v>
      </c>
      <c r="D10063" s="384">
        <v>2313</v>
      </c>
      <c r="E10063">
        <v>0.03</v>
      </c>
      <c r="F10063">
        <v>1.1404700000000001</v>
      </c>
      <c r="G10063" s="384">
        <v>0</v>
      </c>
      <c r="H10063">
        <v>1.1404700000000001</v>
      </c>
      <c r="I10063">
        <v>-10.47</v>
      </c>
      <c r="J10063" s="384">
        <v>36884.480000000003</v>
      </c>
    </row>
    <row r="10064" spans="1:10">
      <c r="A10064">
        <v>10048</v>
      </c>
      <c r="B10064" s="612">
        <v>44026.46597222222</v>
      </c>
      <c r="C10064" s="405" t="s">
        <v>96</v>
      </c>
      <c r="D10064" s="384">
        <v>2314</v>
      </c>
      <c r="E10064">
        <v>0.02</v>
      </c>
      <c r="F10064">
        <v>1.13672</v>
      </c>
      <c r="G10064" s="384">
        <v>0</v>
      </c>
      <c r="H10064">
        <v>0</v>
      </c>
    </row>
    <row r="10065" spans="1:10">
      <c r="A10065">
        <v>10049</v>
      </c>
      <c r="B10065" s="612">
        <v>44026.46597222222</v>
      </c>
      <c r="C10065" s="405" t="s">
        <v>2110</v>
      </c>
      <c r="D10065" s="384">
        <v>2314</v>
      </c>
      <c r="E10065">
        <v>0.02</v>
      </c>
      <c r="F10065">
        <v>1.13672</v>
      </c>
      <c r="G10065" s="384">
        <v>0</v>
      </c>
      <c r="H10065">
        <v>1.1377200000000001</v>
      </c>
    </row>
    <row r="10066" spans="1:10">
      <c r="A10066">
        <v>10050</v>
      </c>
      <c r="B10066" s="612">
        <v>44026.480555555558</v>
      </c>
      <c r="C10066" s="405" t="s">
        <v>2054</v>
      </c>
      <c r="D10066" s="384">
        <v>2314</v>
      </c>
      <c r="E10066">
        <v>0.02</v>
      </c>
      <c r="F10066">
        <v>1.1377200000000001</v>
      </c>
      <c r="G10066" s="384">
        <v>0</v>
      </c>
      <c r="H10066">
        <v>1.1377200000000001</v>
      </c>
      <c r="I10066">
        <v>2</v>
      </c>
      <c r="J10066" s="384">
        <v>36906.58</v>
      </c>
    </row>
    <row r="10067" spans="1:10">
      <c r="A10067">
        <v>10051</v>
      </c>
      <c r="B10067" s="612">
        <v>44026.494444444441</v>
      </c>
      <c r="C10067" s="405" t="s">
        <v>96</v>
      </c>
      <c r="D10067" s="384">
        <v>2315</v>
      </c>
      <c r="E10067">
        <v>0.02</v>
      </c>
      <c r="F10067">
        <v>1.1376200000000001</v>
      </c>
      <c r="G10067" s="384">
        <v>0</v>
      </c>
      <c r="H10067">
        <v>0</v>
      </c>
    </row>
    <row r="10068" spans="1:10">
      <c r="A10068">
        <v>10052</v>
      </c>
      <c r="B10068" s="612">
        <v>44026.494444444441</v>
      </c>
      <c r="C10068" s="405" t="s">
        <v>2110</v>
      </c>
      <c r="D10068" s="384">
        <v>2315</v>
      </c>
      <c r="E10068">
        <v>0.02</v>
      </c>
      <c r="F10068">
        <v>1.1376200000000001</v>
      </c>
      <c r="G10068" s="384">
        <v>0</v>
      </c>
      <c r="H10068">
        <v>1.13862</v>
      </c>
    </row>
    <row r="10069" spans="1:10">
      <c r="A10069">
        <v>10053</v>
      </c>
      <c r="B10069" s="612">
        <v>44026.572916666664</v>
      </c>
      <c r="C10069" s="405" t="s">
        <v>2054</v>
      </c>
      <c r="D10069" s="384">
        <v>2315</v>
      </c>
      <c r="E10069">
        <v>0.02</v>
      </c>
      <c r="F10069">
        <v>1.13862</v>
      </c>
      <c r="G10069" s="384">
        <v>0</v>
      </c>
      <c r="H10069">
        <v>1.13862</v>
      </c>
      <c r="I10069">
        <v>2</v>
      </c>
      <c r="J10069" s="384">
        <v>36908.58</v>
      </c>
    </row>
    <row r="10070" spans="1:10">
      <c r="A10070">
        <v>10054</v>
      </c>
      <c r="B10070" s="612">
        <v>44026.572916666664</v>
      </c>
      <c r="C10070" s="405" t="s">
        <v>97</v>
      </c>
      <c r="D10070" s="384">
        <v>2316</v>
      </c>
      <c r="E10070">
        <v>0.05</v>
      </c>
      <c r="F10070">
        <v>1.1386799999999999</v>
      </c>
      <c r="G10070" s="384">
        <v>0</v>
      </c>
      <c r="H10070">
        <v>0</v>
      </c>
    </row>
    <row r="10071" spans="1:10">
      <c r="A10071">
        <v>10055</v>
      </c>
      <c r="B10071" s="612">
        <v>44026.572916666664</v>
      </c>
      <c r="C10071" s="405" t="s">
        <v>2110</v>
      </c>
      <c r="D10071" s="384">
        <v>2316</v>
      </c>
      <c r="E10071">
        <v>0.05</v>
      </c>
      <c r="F10071">
        <v>1.1386799999999999</v>
      </c>
      <c r="G10071" s="384">
        <v>0</v>
      </c>
      <c r="H10071">
        <v>1.13588</v>
      </c>
    </row>
    <row r="10072" spans="1:10">
      <c r="A10072">
        <v>10064</v>
      </c>
      <c r="B10072" s="612">
        <v>44026.604166666664</v>
      </c>
      <c r="C10072" s="405" t="s">
        <v>2110</v>
      </c>
      <c r="D10072" s="384">
        <v>2316</v>
      </c>
      <c r="E10072">
        <v>0.05</v>
      </c>
      <c r="F10072">
        <v>1.1386799999999999</v>
      </c>
      <c r="G10072" s="384">
        <v>0</v>
      </c>
      <c r="H10072">
        <v>1.1372199999999999</v>
      </c>
    </row>
    <row r="10073" spans="1:10">
      <c r="A10073">
        <v>10080</v>
      </c>
      <c r="B10073" s="612">
        <v>44027.320833333331</v>
      </c>
      <c r="C10073" s="405" t="s">
        <v>2110</v>
      </c>
      <c r="D10073" s="384">
        <v>2316</v>
      </c>
      <c r="E10073">
        <v>0.05</v>
      </c>
      <c r="F10073">
        <v>1.1386799999999999</v>
      </c>
      <c r="G10073" s="384">
        <v>0</v>
      </c>
      <c r="H10073">
        <v>1.1388</v>
      </c>
    </row>
    <row r="10074" spans="1:10">
      <c r="A10074">
        <v>10088</v>
      </c>
      <c r="B10074" s="612">
        <v>44027.336111111108</v>
      </c>
      <c r="C10074" s="405" t="s">
        <v>2110</v>
      </c>
      <c r="D10074" s="384">
        <v>2316</v>
      </c>
      <c r="E10074">
        <v>0.05</v>
      </c>
      <c r="F10074">
        <v>1.1386799999999999</v>
      </c>
      <c r="G10074" s="384">
        <v>0</v>
      </c>
      <c r="H10074">
        <v>1.1404700000000001</v>
      </c>
    </row>
    <row r="10075" spans="1:10">
      <c r="A10075">
        <v>10107</v>
      </c>
      <c r="B10075" s="612">
        <v>44027.668055555558</v>
      </c>
      <c r="C10075" s="405" t="s">
        <v>2054</v>
      </c>
      <c r="D10075" s="384">
        <v>2316</v>
      </c>
      <c r="E10075">
        <v>0.05</v>
      </c>
      <c r="F10075">
        <v>1.1404700000000001</v>
      </c>
      <c r="G10075" s="384">
        <v>0</v>
      </c>
      <c r="H10075">
        <v>1.1404700000000001</v>
      </c>
      <c r="I10075">
        <v>-8.89</v>
      </c>
      <c r="J10075" s="384">
        <v>36875.58</v>
      </c>
    </row>
    <row r="10076" spans="1:10">
      <c r="A10076">
        <v>10059</v>
      </c>
      <c r="B10076" s="612">
        <v>44026.576388888891</v>
      </c>
      <c r="C10076" s="405" t="s">
        <v>96</v>
      </c>
      <c r="D10076" s="384">
        <v>2317</v>
      </c>
      <c r="E10076">
        <v>0.02</v>
      </c>
      <c r="F10076">
        <v>1.1385700000000001</v>
      </c>
      <c r="G10076" s="384">
        <v>0</v>
      </c>
      <c r="H10076">
        <v>0</v>
      </c>
    </row>
    <row r="10077" spans="1:10">
      <c r="A10077">
        <v>10060</v>
      </c>
      <c r="B10077" s="612">
        <v>44026.576388888891</v>
      </c>
      <c r="C10077" s="405" t="s">
        <v>2110</v>
      </c>
      <c r="D10077" s="384">
        <v>2317</v>
      </c>
      <c r="E10077">
        <v>0.02</v>
      </c>
      <c r="F10077">
        <v>1.1385700000000001</v>
      </c>
      <c r="G10077" s="384">
        <v>0</v>
      </c>
      <c r="H10077">
        <v>1.13957</v>
      </c>
    </row>
    <row r="10078" spans="1:10">
      <c r="A10078">
        <v>10061</v>
      </c>
      <c r="B10078" s="612">
        <v>44026.586805555555</v>
      </c>
      <c r="C10078" s="405" t="s">
        <v>2054</v>
      </c>
      <c r="D10078" s="384">
        <v>2317</v>
      </c>
      <c r="E10078">
        <v>0.02</v>
      </c>
      <c r="F10078">
        <v>1.13957</v>
      </c>
      <c r="G10078" s="384">
        <v>0</v>
      </c>
      <c r="H10078">
        <v>1.13957</v>
      </c>
      <c r="I10078">
        <v>2</v>
      </c>
      <c r="J10078" s="384">
        <v>36910.58</v>
      </c>
    </row>
    <row r="10079" spans="1:10">
      <c r="A10079">
        <v>10062</v>
      </c>
      <c r="B10079" s="612">
        <v>44026.604166666664</v>
      </c>
      <c r="C10079" s="405" t="s">
        <v>97</v>
      </c>
      <c r="D10079" s="384">
        <v>2318</v>
      </c>
      <c r="E10079">
        <v>0.08</v>
      </c>
      <c r="F10079">
        <v>1.14049</v>
      </c>
      <c r="G10079" s="384">
        <v>0</v>
      </c>
      <c r="H10079">
        <v>0</v>
      </c>
    </row>
    <row r="10080" spans="1:10">
      <c r="A10080">
        <v>10063</v>
      </c>
      <c r="B10080" s="612">
        <v>44026.604166666664</v>
      </c>
      <c r="C10080" s="405" t="s">
        <v>2110</v>
      </c>
      <c r="D10080" s="384">
        <v>2318</v>
      </c>
      <c r="E10080">
        <v>0.08</v>
      </c>
      <c r="F10080">
        <v>1.14049</v>
      </c>
      <c r="G10080" s="384">
        <v>0</v>
      </c>
      <c r="H10080">
        <v>1.1372199999999999</v>
      </c>
    </row>
    <row r="10081" spans="1:10">
      <c r="A10081">
        <v>10079</v>
      </c>
      <c r="B10081" s="612">
        <v>44027.320833333331</v>
      </c>
      <c r="C10081" s="405" t="s">
        <v>2110</v>
      </c>
      <c r="D10081" s="384">
        <v>2318</v>
      </c>
      <c r="E10081">
        <v>0.08</v>
      </c>
      <c r="F10081">
        <v>1.14049</v>
      </c>
      <c r="G10081" s="384">
        <v>0</v>
      </c>
      <c r="H10081">
        <v>1.1388</v>
      </c>
    </row>
    <row r="10082" spans="1:10">
      <c r="A10082">
        <v>10087</v>
      </c>
      <c r="B10082" s="612">
        <v>44027.336111111108</v>
      </c>
      <c r="C10082" s="405" t="s">
        <v>2110</v>
      </c>
      <c r="D10082" s="384">
        <v>2318</v>
      </c>
      <c r="E10082">
        <v>0.08</v>
      </c>
      <c r="F10082">
        <v>1.14049</v>
      </c>
      <c r="G10082" s="384">
        <v>0</v>
      </c>
      <c r="H10082">
        <v>1.1404700000000001</v>
      </c>
    </row>
    <row r="10083" spans="1:10">
      <c r="A10083">
        <v>10108</v>
      </c>
      <c r="B10083" s="612">
        <v>44027.668055555558</v>
      </c>
      <c r="C10083" s="405" t="s">
        <v>2054</v>
      </c>
      <c r="D10083" s="384">
        <v>2318</v>
      </c>
      <c r="E10083">
        <v>0.08</v>
      </c>
      <c r="F10083">
        <v>1.1404700000000001</v>
      </c>
      <c r="G10083" s="384">
        <v>0</v>
      </c>
      <c r="H10083">
        <v>1.1404700000000001</v>
      </c>
      <c r="I10083">
        <v>0.25</v>
      </c>
      <c r="J10083" s="384">
        <v>36875.83</v>
      </c>
    </row>
    <row r="10084" spans="1:10">
      <c r="A10084">
        <v>10068</v>
      </c>
      <c r="B10084" s="612">
        <v>44026.609722222223</v>
      </c>
      <c r="C10084" s="405" t="s">
        <v>96</v>
      </c>
      <c r="D10084" s="384">
        <v>2319</v>
      </c>
      <c r="E10084">
        <v>0.02</v>
      </c>
      <c r="F10084">
        <v>1.1396900000000001</v>
      </c>
      <c r="G10084" s="384">
        <v>0</v>
      </c>
      <c r="H10084">
        <v>0</v>
      </c>
    </row>
    <row r="10085" spans="1:10">
      <c r="A10085">
        <v>10069</v>
      </c>
      <c r="B10085" s="612">
        <v>44026.609722222223</v>
      </c>
      <c r="C10085" s="405" t="s">
        <v>2110</v>
      </c>
      <c r="D10085" s="384">
        <v>2319</v>
      </c>
      <c r="E10085">
        <v>0.02</v>
      </c>
      <c r="F10085">
        <v>1.1396900000000001</v>
      </c>
      <c r="G10085" s="384">
        <v>0</v>
      </c>
      <c r="H10085">
        <v>1.14069</v>
      </c>
    </row>
    <row r="10086" spans="1:10">
      <c r="A10086">
        <v>10070</v>
      </c>
      <c r="B10086" s="612">
        <v>44026.692361111112</v>
      </c>
      <c r="C10086" s="405" t="s">
        <v>2054</v>
      </c>
      <c r="D10086" s="384">
        <v>2319</v>
      </c>
      <c r="E10086">
        <v>0.02</v>
      </c>
      <c r="F10086">
        <v>1.14069</v>
      </c>
      <c r="G10086" s="384">
        <v>0</v>
      </c>
      <c r="H10086">
        <v>1.14069</v>
      </c>
      <c r="I10086">
        <v>2</v>
      </c>
      <c r="J10086" s="384">
        <v>36912.58</v>
      </c>
    </row>
    <row r="10087" spans="1:10">
      <c r="A10087">
        <v>10071</v>
      </c>
      <c r="B10087" s="612">
        <v>44026.792361111111</v>
      </c>
      <c r="C10087" s="405" t="s">
        <v>96</v>
      </c>
      <c r="D10087" s="384">
        <v>2320</v>
      </c>
      <c r="E10087">
        <v>0.02</v>
      </c>
      <c r="F10087">
        <v>1.13951</v>
      </c>
      <c r="G10087" s="384">
        <v>0</v>
      </c>
      <c r="H10087">
        <v>0</v>
      </c>
    </row>
    <row r="10088" spans="1:10">
      <c r="A10088">
        <v>10072</v>
      </c>
      <c r="B10088" s="612">
        <v>44026.792361111111</v>
      </c>
      <c r="C10088" s="405" t="s">
        <v>2110</v>
      </c>
      <c r="D10088" s="384">
        <v>2320</v>
      </c>
      <c r="E10088">
        <v>0.02</v>
      </c>
      <c r="F10088">
        <v>1.13951</v>
      </c>
      <c r="G10088" s="384">
        <v>0</v>
      </c>
      <c r="H10088">
        <v>1.1405099999999999</v>
      </c>
    </row>
    <row r="10089" spans="1:10">
      <c r="A10089">
        <v>10073</v>
      </c>
      <c r="B10089" s="612">
        <v>44026.917361111111</v>
      </c>
      <c r="C10089" s="405" t="s">
        <v>2054</v>
      </c>
      <c r="D10089" s="384">
        <v>2320</v>
      </c>
      <c r="E10089">
        <v>0.02</v>
      </c>
      <c r="F10089">
        <v>1.1405099999999999</v>
      </c>
      <c r="G10089" s="384">
        <v>0</v>
      </c>
      <c r="H10089">
        <v>1.1405099999999999</v>
      </c>
      <c r="I10089">
        <v>2</v>
      </c>
      <c r="J10089" s="384">
        <v>36914.58</v>
      </c>
    </row>
    <row r="10090" spans="1:10">
      <c r="A10090">
        <v>10074</v>
      </c>
      <c r="B10090" s="612">
        <v>44027.29791666667</v>
      </c>
      <c r="C10090" s="405" t="s">
        <v>96</v>
      </c>
      <c r="D10090" s="384">
        <v>2321</v>
      </c>
      <c r="E10090">
        <v>0.02</v>
      </c>
      <c r="F10090">
        <v>1.1407799999999999</v>
      </c>
      <c r="G10090" s="384">
        <v>0</v>
      </c>
      <c r="H10090">
        <v>0</v>
      </c>
    </row>
    <row r="10091" spans="1:10">
      <c r="A10091">
        <v>10075</v>
      </c>
      <c r="B10091" s="612">
        <v>44027.29791666667</v>
      </c>
      <c r="C10091" s="405" t="s">
        <v>2110</v>
      </c>
      <c r="D10091" s="384">
        <v>2321</v>
      </c>
      <c r="E10091">
        <v>0.02</v>
      </c>
      <c r="F10091">
        <v>1.1407799999999999</v>
      </c>
      <c r="G10091" s="384">
        <v>0</v>
      </c>
      <c r="H10091">
        <v>1.14178</v>
      </c>
    </row>
    <row r="10092" spans="1:10">
      <c r="A10092">
        <v>10076</v>
      </c>
      <c r="B10092" s="612">
        <v>44027.315972222219</v>
      </c>
      <c r="C10092" s="405" t="s">
        <v>2054</v>
      </c>
      <c r="D10092" s="384">
        <v>2321</v>
      </c>
      <c r="E10092">
        <v>0.02</v>
      </c>
      <c r="F10092">
        <v>1.14178</v>
      </c>
      <c r="G10092" s="384">
        <v>0</v>
      </c>
      <c r="H10092">
        <v>1.14178</v>
      </c>
      <c r="I10092">
        <v>2</v>
      </c>
      <c r="J10092" s="384">
        <v>36916.58</v>
      </c>
    </row>
    <row r="10093" spans="1:10">
      <c r="A10093">
        <v>10077</v>
      </c>
      <c r="B10093" s="612">
        <v>44027.320833333331</v>
      </c>
      <c r="C10093" s="405" t="s">
        <v>97</v>
      </c>
      <c r="D10093" s="384">
        <v>2322</v>
      </c>
      <c r="E10093">
        <v>0.14000000000000001</v>
      </c>
      <c r="F10093">
        <v>1.14239</v>
      </c>
      <c r="G10093" s="384">
        <v>0</v>
      </c>
      <c r="H10093">
        <v>0</v>
      </c>
    </row>
    <row r="10094" spans="1:10">
      <c r="A10094">
        <v>10078</v>
      </c>
      <c r="B10094" s="612">
        <v>44027.320833333331</v>
      </c>
      <c r="C10094" s="405" t="s">
        <v>2110</v>
      </c>
      <c r="D10094" s="384">
        <v>2322</v>
      </c>
      <c r="E10094">
        <v>0.14000000000000001</v>
      </c>
      <c r="F10094">
        <v>1.14239</v>
      </c>
      <c r="G10094" s="384">
        <v>0</v>
      </c>
      <c r="H10094">
        <v>1.1388</v>
      </c>
    </row>
    <row r="10095" spans="1:10">
      <c r="A10095">
        <v>10086</v>
      </c>
      <c r="B10095" s="612">
        <v>44027.336111111108</v>
      </c>
      <c r="C10095" s="405" t="s">
        <v>2110</v>
      </c>
      <c r="D10095" s="384">
        <v>2322</v>
      </c>
      <c r="E10095">
        <v>0.14000000000000001</v>
      </c>
      <c r="F10095">
        <v>1.14239</v>
      </c>
      <c r="G10095" s="384">
        <v>0</v>
      </c>
      <c r="H10095">
        <v>1.1404700000000001</v>
      </c>
    </row>
    <row r="10096" spans="1:10">
      <c r="A10096">
        <v>10109</v>
      </c>
      <c r="B10096" s="612">
        <v>44027.668055555558</v>
      </c>
      <c r="C10096" s="405" t="s">
        <v>2054</v>
      </c>
      <c r="D10096" s="384">
        <v>2322</v>
      </c>
      <c r="E10096">
        <v>0.14000000000000001</v>
      </c>
      <c r="F10096">
        <v>1.1404700000000001</v>
      </c>
      <c r="G10096" s="384">
        <v>0</v>
      </c>
      <c r="H10096">
        <v>1.1404700000000001</v>
      </c>
      <c r="I10096">
        <v>26.88</v>
      </c>
      <c r="J10096" s="384">
        <v>36902.71</v>
      </c>
    </row>
    <row r="10097" spans="1:10">
      <c r="A10097">
        <v>10084</v>
      </c>
      <c r="B10097" s="612">
        <v>44027.336111111108</v>
      </c>
      <c r="C10097" s="405" t="s">
        <v>97</v>
      </c>
      <c r="D10097" s="384">
        <v>2323</v>
      </c>
      <c r="E10097">
        <v>0.23</v>
      </c>
      <c r="F10097">
        <v>1.14439</v>
      </c>
      <c r="G10097" s="384">
        <v>0</v>
      </c>
      <c r="H10097">
        <v>0</v>
      </c>
    </row>
    <row r="10098" spans="1:10">
      <c r="A10098">
        <v>10085</v>
      </c>
      <c r="B10098" s="612">
        <v>44027.336111111108</v>
      </c>
      <c r="C10098" s="405" t="s">
        <v>2110</v>
      </c>
      <c r="D10098" s="384">
        <v>2323</v>
      </c>
      <c r="E10098">
        <v>0.23</v>
      </c>
      <c r="F10098">
        <v>1.14439</v>
      </c>
      <c r="G10098" s="384">
        <v>0</v>
      </c>
      <c r="H10098">
        <v>1.1404700000000001</v>
      </c>
    </row>
    <row r="10099" spans="1:10">
      <c r="A10099">
        <v>10110</v>
      </c>
      <c r="B10099" s="612">
        <v>44027.668055555558</v>
      </c>
      <c r="C10099" s="405" t="s">
        <v>2054</v>
      </c>
      <c r="D10099" s="384">
        <v>2323</v>
      </c>
      <c r="E10099">
        <v>0.23</v>
      </c>
      <c r="F10099">
        <v>1.1404700000000001</v>
      </c>
      <c r="G10099" s="384">
        <v>0</v>
      </c>
      <c r="H10099">
        <v>1.1404700000000001</v>
      </c>
      <c r="I10099">
        <v>90.16</v>
      </c>
      <c r="J10099" s="384">
        <v>36992.870000000003</v>
      </c>
    </row>
    <row r="10100" spans="1:10">
      <c r="A10100">
        <v>10092</v>
      </c>
      <c r="B10100" s="612">
        <v>44027.351388888892</v>
      </c>
      <c r="C10100" s="405" t="s">
        <v>96</v>
      </c>
      <c r="D10100" s="384">
        <v>2324</v>
      </c>
      <c r="E10100">
        <v>0.02</v>
      </c>
      <c r="F10100">
        <v>1.1439600000000001</v>
      </c>
      <c r="G10100" s="384">
        <v>0</v>
      </c>
      <c r="H10100">
        <v>0</v>
      </c>
    </row>
    <row r="10101" spans="1:10">
      <c r="A10101">
        <v>10093</v>
      </c>
      <c r="B10101" s="612">
        <v>44027.351388888892</v>
      </c>
      <c r="C10101" s="405" t="s">
        <v>2110</v>
      </c>
      <c r="D10101" s="384">
        <v>2324</v>
      </c>
      <c r="E10101">
        <v>0.02</v>
      </c>
      <c r="F10101">
        <v>1.1439600000000001</v>
      </c>
      <c r="G10101" s="384">
        <v>0</v>
      </c>
      <c r="H10101">
        <v>1.14496</v>
      </c>
    </row>
    <row r="10102" spans="1:10">
      <c r="A10102">
        <v>10094</v>
      </c>
      <c r="B10102" s="612">
        <v>44027.563888888886</v>
      </c>
      <c r="C10102" s="405" t="s">
        <v>2054</v>
      </c>
      <c r="D10102" s="384">
        <v>2324</v>
      </c>
      <c r="E10102">
        <v>0.02</v>
      </c>
      <c r="F10102">
        <v>1.14496</v>
      </c>
      <c r="G10102" s="384">
        <v>0</v>
      </c>
      <c r="H10102">
        <v>1.14496</v>
      </c>
      <c r="I10102">
        <v>2</v>
      </c>
      <c r="J10102" s="384">
        <v>36918.58</v>
      </c>
    </row>
    <row r="10103" spans="1:10">
      <c r="A10103">
        <v>10095</v>
      </c>
      <c r="B10103" s="612">
        <v>44027.568749999999</v>
      </c>
      <c r="C10103" s="405" t="s">
        <v>96</v>
      </c>
      <c r="D10103" s="384">
        <v>2325</v>
      </c>
      <c r="E10103">
        <v>0.02</v>
      </c>
      <c r="F10103">
        <v>1.1437600000000001</v>
      </c>
      <c r="G10103" s="384">
        <v>0</v>
      </c>
      <c r="H10103">
        <v>0</v>
      </c>
    </row>
    <row r="10104" spans="1:10">
      <c r="A10104">
        <v>10096</v>
      </c>
      <c r="B10104" s="612">
        <v>44027.568749999999</v>
      </c>
      <c r="C10104" s="405" t="s">
        <v>2110</v>
      </c>
      <c r="D10104" s="384">
        <v>2325</v>
      </c>
      <c r="E10104">
        <v>0.02</v>
      </c>
      <c r="F10104">
        <v>1.1437600000000001</v>
      </c>
      <c r="G10104" s="384">
        <v>0</v>
      </c>
      <c r="H10104">
        <v>1.14476</v>
      </c>
    </row>
    <row r="10105" spans="1:10">
      <c r="A10105">
        <v>10099</v>
      </c>
      <c r="B10105" s="612">
        <v>44027.595138888886</v>
      </c>
      <c r="C10105" s="405" t="s">
        <v>2110</v>
      </c>
      <c r="D10105" s="384">
        <v>2325</v>
      </c>
      <c r="E10105">
        <v>0.02</v>
      </c>
      <c r="F10105">
        <v>1.1437600000000001</v>
      </c>
      <c r="G10105" s="384">
        <v>0</v>
      </c>
      <c r="H10105">
        <v>1.14395</v>
      </c>
    </row>
    <row r="10106" spans="1:10">
      <c r="A10106">
        <v>10103</v>
      </c>
      <c r="B10106" s="612">
        <v>44027.668055555558</v>
      </c>
      <c r="C10106" s="405" t="s">
        <v>2110</v>
      </c>
      <c r="D10106" s="384">
        <v>2325</v>
      </c>
      <c r="E10106">
        <v>0.02</v>
      </c>
      <c r="F10106">
        <v>1.1437600000000001</v>
      </c>
      <c r="G10106" s="384">
        <v>0</v>
      </c>
      <c r="H10106">
        <v>1.1429100000000001</v>
      </c>
    </row>
    <row r="10107" spans="1:10">
      <c r="A10107">
        <v>10118</v>
      </c>
      <c r="B10107" s="612">
        <v>44028.364583333336</v>
      </c>
      <c r="C10107" s="405" t="s">
        <v>2110</v>
      </c>
      <c r="D10107" s="384">
        <v>2325</v>
      </c>
      <c r="E10107">
        <v>0.02</v>
      </c>
      <c r="F10107">
        <v>1.1437600000000001</v>
      </c>
      <c r="G10107" s="384">
        <v>0</v>
      </c>
      <c r="H10107">
        <v>1.1416200000000001</v>
      </c>
    </row>
    <row r="10108" spans="1:10">
      <c r="A10108">
        <v>10124</v>
      </c>
      <c r="B10108" s="612">
        <v>44028.498611111114</v>
      </c>
      <c r="C10108" s="405" t="s">
        <v>2054</v>
      </c>
      <c r="D10108" s="384">
        <v>2325</v>
      </c>
      <c r="E10108">
        <v>0.02</v>
      </c>
      <c r="F10108">
        <v>1.1416200000000001</v>
      </c>
      <c r="G10108" s="384">
        <v>0</v>
      </c>
      <c r="H10108">
        <v>1.1416200000000001</v>
      </c>
      <c r="I10108">
        <v>-4.5199999999999996</v>
      </c>
      <c r="J10108" s="384">
        <v>36990.35</v>
      </c>
    </row>
    <row r="10109" spans="1:10">
      <c r="A10109">
        <v>10097</v>
      </c>
      <c r="B10109" s="612">
        <v>44027.595138888886</v>
      </c>
      <c r="C10109" s="405" t="s">
        <v>96</v>
      </c>
      <c r="D10109" s="384">
        <v>2326</v>
      </c>
      <c r="E10109">
        <v>0.02</v>
      </c>
      <c r="F10109">
        <v>1.1421300000000001</v>
      </c>
      <c r="G10109" s="384">
        <v>0</v>
      </c>
      <c r="H10109">
        <v>0</v>
      </c>
    </row>
    <row r="10110" spans="1:10">
      <c r="A10110">
        <v>10098</v>
      </c>
      <c r="B10110" s="612">
        <v>44027.595138888886</v>
      </c>
      <c r="C10110" s="405" t="s">
        <v>2110</v>
      </c>
      <c r="D10110" s="384">
        <v>2326</v>
      </c>
      <c r="E10110">
        <v>0.02</v>
      </c>
      <c r="F10110">
        <v>1.1421300000000001</v>
      </c>
      <c r="G10110" s="384">
        <v>0</v>
      </c>
      <c r="H10110">
        <v>1.14395</v>
      </c>
    </row>
    <row r="10111" spans="1:10">
      <c r="A10111">
        <v>10102</v>
      </c>
      <c r="B10111" s="612">
        <v>44027.668055555558</v>
      </c>
      <c r="C10111" s="405" t="s">
        <v>2110</v>
      </c>
      <c r="D10111" s="384">
        <v>2326</v>
      </c>
      <c r="E10111">
        <v>0.02</v>
      </c>
      <c r="F10111">
        <v>1.1421300000000001</v>
      </c>
      <c r="G10111" s="384">
        <v>0</v>
      </c>
      <c r="H10111">
        <v>1.1429100000000001</v>
      </c>
    </row>
    <row r="10112" spans="1:10">
      <c r="A10112">
        <v>10117</v>
      </c>
      <c r="B10112" s="612">
        <v>44028.364583333336</v>
      </c>
      <c r="C10112" s="405" t="s">
        <v>2110</v>
      </c>
      <c r="D10112" s="384">
        <v>2326</v>
      </c>
      <c r="E10112">
        <v>0.02</v>
      </c>
      <c r="F10112">
        <v>1.1421300000000001</v>
      </c>
      <c r="G10112" s="384">
        <v>0</v>
      </c>
      <c r="H10112">
        <v>1.1416200000000001</v>
      </c>
    </row>
    <row r="10113" spans="1:10">
      <c r="A10113">
        <v>10125</v>
      </c>
      <c r="B10113" s="612">
        <v>44028.498611111114</v>
      </c>
      <c r="C10113" s="405" t="s">
        <v>2054</v>
      </c>
      <c r="D10113" s="384">
        <v>2326</v>
      </c>
      <c r="E10113">
        <v>0.02</v>
      </c>
      <c r="F10113">
        <v>1.1416200000000001</v>
      </c>
      <c r="G10113" s="384">
        <v>0</v>
      </c>
      <c r="H10113">
        <v>1.1416200000000001</v>
      </c>
      <c r="I10113">
        <v>-1.26</v>
      </c>
      <c r="J10113" s="384">
        <v>36989.089999999997</v>
      </c>
    </row>
    <row r="10114" spans="1:10">
      <c r="A10114">
        <v>10100</v>
      </c>
      <c r="B10114" s="612">
        <v>44027.668055555558</v>
      </c>
      <c r="C10114" s="405" t="s">
        <v>96</v>
      </c>
      <c r="D10114" s="384">
        <v>2327</v>
      </c>
      <c r="E10114">
        <v>0.03</v>
      </c>
      <c r="F10114">
        <v>1.14052</v>
      </c>
      <c r="G10114" s="384">
        <v>0</v>
      </c>
      <c r="H10114">
        <v>0</v>
      </c>
    </row>
    <row r="10115" spans="1:10">
      <c r="A10115">
        <v>10101</v>
      </c>
      <c r="B10115" s="612">
        <v>44027.668055555558</v>
      </c>
      <c r="C10115" s="405" t="s">
        <v>2110</v>
      </c>
      <c r="D10115" s="384">
        <v>2327</v>
      </c>
      <c r="E10115">
        <v>0.03</v>
      </c>
      <c r="F10115">
        <v>1.14052</v>
      </c>
      <c r="G10115" s="384">
        <v>0</v>
      </c>
      <c r="H10115">
        <v>1.1429100000000001</v>
      </c>
    </row>
    <row r="10116" spans="1:10">
      <c r="A10116">
        <v>10116</v>
      </c>
      <c r="B10116" s="612">
        <v>44028.364583333336</v>
      </c>
      <c r="C10116" s="405" t="s">
        <v>2110</v>
      </c>
      <c r="D10116" s="384">
        <v>2327</v>
      </c>
      <c r="E10116">
        <v>0.03</v>
      </c>
      <c r="F10116">
        <v>1.14052</v>
      </c>
      <c r="G10116" s="384">
        <v>0</v>
      </c>
      <c r="H10116">
        <v>1.1416200000000001</v>
      </c>
    </row>
    <row r="10117" spans="1:10">
      <c r="A10117">
        <v>10126</v>
      </c>
      <c r="B10117" s="612">
        <v>44028.498611111114</v>
      </c>
      <c r="C10117" s="405" t="s">
        <v>2054</v>
      </c>
      <c r="D10117" s="384">
        <v>2327</v>
      </c>
      <c r="E10117">
        <v>0.03</v>
      </c>
      <c r="F10117">
        <v>1.1416200000000001</v>
      </c>
      <c r="G10117" s="384">
        <v>0</v>
      </c>
      <c r="H10117">
        <v>1.1416200000000001</v>
      </c>
      <c r="I10117">
        <v>2.94</v>
      </c>
      <c r="J10117" s="384">
        <v>36992.03</v>
      </c>
    </row>
    <row r="10118" spans="1:10">
      <c r="A10118">
        <v>10111</v>
      </c>
      <c r="B10118" s="612">
        <v>44028.295138888891</v>
      </c>
      <c r="C10118" s="405" t="s">
        <v>97</v>
      </c>
      <c r="D10118" s="384">
        <v>2328</v>
      </c>
      <c r="E10118">
        <v>0.02</v>
      </c>
      <c r="F10118">
        <v>1.1402600000000001</v>
      </c>
      <c r="G10118" s="384">
        <v>0</v>
      </c>
      <c r="H10118">
        <v>0</v>
      </c>
    </row>
    <row r="10119" spans="1:10">
      <c r="A10119">
        <v>10112</v>
      </c>
      <c r="B10119" s="612">
        <v>44028.295138888891</v>
      </c>
      <c r="C10119" s="405" t="s">
        <v>2110</v>
      </c>
      <c r="D10119" s="384">
        <v>2328</v>
      </c>
      <c r="E10119">
        <v>0.02</v>
      </c>
      <c r="F10119">
        <v>1.1402600000000001</v>
      </c>
      <c r="G10119" s="384">
        <v>0</v>
      </c>
      <c r="H10119">
        <v>1.1392599999999999</v>
      </c>
    </row>
    <row r="10120" spans="1:10">
      <c r="A10120">
        <v>10113</v>
      </c>
      <c r="B10120" s="612">
        <v>44028.361111111109</v>
      </c>
      <c r="C10120" s="405" t="s">
        <v>2054</v>
      </c>
      <c r="D10120" s="384">
        <v>2328</v>
      </c>
      <c r="E10120">
        <v>0.02</v>
      </c>
      <c r="F10120">
        <v>1.1392599999999999</v>
      </c>
      <c r="G10120" s="384">
        <v>0</v>
      </c>
      <c r="H10120">
        <v>1.1392599999999999</v>
      </c>
      <c r="I10120">
        <v>2</v>
      </c>
      <c r="J10120" s="384">
        <v>36994.870000000003</v>
      </c>
    </row>
    <row r="10121" spans="1:10">
      <c r="A10121">
        <v>10114</v>
      </c>
      <c r="B10121" s="612">
        <v>44028.364583333336</v>
      </c>
      <c r="C10121" s="405" t="s">
        <v>96</v>
      </c>
      <c r="D10121" s="384">
        <v>2329</v>
      </c>
      <c r="E10121">
        <v>0.05</v>
      </c>
      <c r="F10121">
        <v>1.1388199999999999</v>
      </c>
      <c r="G10121" s="384">
        <v>0</v>
      </c>
      <c r="H10121">
        <v>0</v>
      </c>
    </row>
    <row r="10122" spans="1:10">
      <c r="A10122">
        <v>10115</v>
      </c>
      <c r="B10122" s="612">
        <v>44028.364583333336</v>
      </c>
      <c r="C10122" s="405" t="s">
        <v>2110</v>
      </c>
      <c r="D10122" s="384">
        <v>2329</v>
      </c>
      <c r="E10122">
        <v>0.05</v>
      </c>
      <c r="F10122">
        <v>1.1388199999999999</v>
      </c>
      <c r="G10122" s="384">
        <v>0</v>
      </c>
      <c r="H10122">
        <v>1.1416200000000001</v>
      </c>
    </row>
    <row r="10123" spans="1:10">
      <c r="A10123">
        <v>10127</v>
      </c>
      <c r="B10123" s="612">
        <v>44028.498611111114</v>
      </c>
      <c r="C10123" s="405" t="s">
        <v>2054</v>
      </c>
      <c r="D10123" s="384">
        <v>2329</v>
      </c>
      <c r="E10123">
        <v>0.05</v>
      </c>
      <c r="F10123">
        <v>1.1416200000000001</v>
      </c>
      <c r="G10123" s="384">
        <v>0</v>
      </c>
      <c r="H10123">
        <v>1.1416200000000001</v>
      </c>
      <c r="I10123">
        <v>14</v>
      </c>
      <c r="J10123" s="384">
        <v>37006.03</v>
      </c>
    </row>
    <row r="10124" spans="1:10">
      <c r="A10124">
        <v>10119</v>
      </c>
      <c r="B10124" s="612">
        <v>44028.449305555558</v>
      </c>
      <c r="C10124" s="405" t="s">
        <v>97</v>
      </c>
      <c r="D10124" s="384">
        <v>2330</v>
      </c>
      <c r="E10124">
        <v>0.02</v>
      </c>
      <c r="F10124">
        <v>1.13944</v>
      </c>
      <c r="G10124" s="384">
        <v>0</v>
      </c>
      <c r="H10124">
        <v>0</v>
      </c>
    </row>
    <row r="10125" spans="1:10">
      <c r="A10125">
        <v>10120</v>
      </c>
      <c r="B10125" s="612">
        <v>44028.449305555558</v>
      </c>
      <c r="C10125" s="405" t="s">
        <v>2110</v>
      </c>
      <c r="D10125" s="384">
        <v>2330</v>
      </c>
      <c r="E10125">
        <v>0.02</v>
      </c>
      <c r="F10125">
        <v>1.13944</v>
      </c>
      <c r="G10125" s="384">
        <v>0</v>
      </c>
      <c r="H10125">
        <v>1.1384399999999999</v>
      </c>
    </row>
    <row r="10126" spans="1:10">
      <c r="A10126">
        <v>10123</v>
      </c>
      <c r="B10126" s="612">
        <v>44028.491666666669</v>
      </c>
      <c r="C10126" s="405" t="s">
        <v>2110</v>
      </c>
      <c r="D10126" s="384">
        <v>2330</v>
      </c>
      <c r="E10126">
        <v>0.02</v>
      </c>
      <c r="F10126">
        <v>1.13944</v>
      </c>
      <c r="G10126" s="384">
        <v>0</v>
      </c>
      <c r="H10126">
        <v>1.13924</v>
      </c>
    </row>
    <row r="10127" spans="1:10">
      <c r="A10127">
        <v>10141</v>
      </c>
      <c r="B10127" s="612">
        <v>44028.572916666664</v>
      </c>
      <c r="C10127" s="405" t="s">
        <v>2110</v>
      </c>
      <c r="D10127" s="384">
        <v>2330</v>
      </c>
      <c r="E10127">
        <v>0.02</v>
      </c>
      <c r="F10127">
        <v>1.13944</v>
      </c>
      <c r="G10127" s="384">
        <v>0</v>
      </c>
      <c r="H10127">
        <v>1.14029</v>
      </c>
    </row>
    <row r="10128" spans="1:10">
      <c r="A10128">
        <v>10151</v>
      </c>
      <c r="B10128" s="612">
        <v>44028.713194444441</v>
      </c>
      <c r="C10128" s="405" t="s">
        <v>2054</v>
      </c>
      <c r="D10128" s="384">
        <v>2330</v>
      </c>
      <c r="E10128">
        <v>0.02</v>
      </c>
      <c r="F10128">
        <v>1.14029</v>
      </c>
      <c r="G10128" s="384">
        <v>0</v>
      </c>
      <c r="H10128">
        <v>1.14029</v>
      </c>
      <c r="I10128">
        <v>-1.7</v>
      </c>
      <c r="J10128" s="384">
        <v>37010.33</v>
      </c>
    </row>
    <row r="10129" spans="1:10">
      <c r="A10129">
        <v>10121</v>
      </c>
      <c r="B10129" s="612">
        <v>44028.491666666669</v>
      </c>
      <c r="C10129" s="405" t="s">
        <v>97</v>
      </c>
      <c r="D10129" s="384">
        <v>2331</v>
      </c>
      <c r="E10129">
        <v>0.02</v>
      </c>
      <c r="F10129">
        <v>1.1410400000000001</v>
      </c>
      <c r="G10129" s="384">
        <v>0</v>
      </c>
      <c r="H10129">
        <v>0</v>
      </c>
    </row>
    <row r="10130" spans="1:10">
      <c r="A10130">
        <v>10122</v>
      </c>
      <c r="B10130" s="612">
        <v>44028.491666666669</v>
      </c>
      <c r="C10130" s="405" t="s">
        <v>2110</v>
      </c>
      <c r="D10130" s="384">
        <v>2331</v>
      </c>
      <c r="E10130">
        <v>0.02</v>
      </c>
      <c r="F10130">
        <v>1.1410400000000001</v>
      </c>
      <c r="G10130" s="384">
        <v>0</v>
      </c>
      <c r="H10130">
        <v>1.13924</v>
      </c>
    </row>
    <row r="10131" spans="1:10">
      <c r="A10131">
        <v>10140</v>
      </c>
      <c r="B10131" s="612">
        <v>44028.572916666664</v>
      </c>
      <c r="C10131" s="405" t="s">
        <v>2110</v>
      </c>
      <c r="D10131" s="384">
        <v>2331</v>
      </c>
      <c r="E10131">
        <v>0.02</v>
      </c>
      <c r="F10131">
        <v>1.1410400000000001</v>
      </c>
      <c r="G10131" s="384">
        <v>0</v>
      </c>
      <c r="H10131">
        <v>1.14029</v>
      </c>
    </row>
    <row r="10132" spans="1:10">
      <c r="A10132">
        <v>10152</v>
      </c>
      <c r="B10132" s="612">
        <v>44028.713194444441</v>
      </c>
      <c r="C10132" s="405" t="s">
        <v>2054</v>
      </c>
      <c r="D10132" s="384">
        <v>2331</v>
      </c>
      <c r="E10132">
        <v>0.02</v>
      </c>
      <c r="F10132">
        <v>1.14029</v>
      </c>
      <c r="G10132" s="384">
        <v>0</v>
      </c>
      <c r="H10132">
        <v>1.14029</v>
      </c>
      <c r="I10132">
        <v>1.5</v>
      </c>
      <c r="J10132" s="384">
        <v>37011.83</v>
      </c>
    </row>
    <row r="10133" spans="1:10">
      <c r="A10133">
        <v>10128</v>
      </c>
      <c r="B10133" s="612">
        <v>44028.527083333334</v>
      </c>
      <c r="C10133" s="405" t="s">
        <v>96</v>
      </c>
      <c r="D10133" s="384">
        <v>2332</v>
      </c>
      <c r="E10133">
        <v>0.02</v>
      </c>
      <c r="F10133">
        <v>1.14106</v>
      </c>
      <c r="G10133" s="384">
        <v>0</v>
      </c>
      <c r="H10133">
        <v>0</v>
      </c>
    </row>
    <row r="10134" spans="1:10">
      <c r="A10134">
        <v>10129</v>
      </c>
      <c r="B10134" s="612">
        <v>44028.527083333334</v>
      </c>
      <c r="C10134" s="405" t="s">
        <v>2110</v>
      </c>
      <c r="D10134" s="384">
        <v>2332</v>
      </c>
      <c r="E10134">
        <v>0.02</v>
      </c>
      <c r="F10134">
        <v>1.14106</v>
      </c>
      <c r="G10134" s="384">
        <v>0</v>
      </c>
      <c r="H10134">
        <v>1.1420600000000001</v>
      </c>
    </row>
    <row r="10135" spans="1:10">
      <c r="A10135">
        <v>10130</v>
      </c>
      <c r="B10135" s="612">
        <v>44028.532638888886</v>
      </c>
      <c r="C10135" s="405" t="s">
        <v>2054</v>
      </c>
      <c r="D10135" s="384">
        <v>2332</v>
      </c>
      <c r="E10135">
        <v>0.02</v>
      </c>
      <c r="F10135">
        <v>1.1420600000000001</v>
      </c>
      <c r="G10135" s="384">
        <v>0</v>
      </c>
      <c r="H10135">
        <v>1.1420600000000001</v>
      </c>
      <c r="I10135">
        <v>2</v>
      </c>
      <c r="J10135" s="384">
        <v>37008.03</v>
      </c>
    </row>
    <row r="10136" spans="1:10">
      <c r="A10136">
        <v>10131</v>
      </c>
      <c r="B10136" s="612">
        <v>44028.535416666666</v>
      </c>
      <c r="C10136" s="405" t="s">
        <v>96</v>
      </c>
      <c r="D10136" s="384">
        <v>2333</v>
      </c>
      <c r="E10136">
        <v>0.02</v>
      </c>
      <c r="F10136">
        <v>1.14175</v>
      </c>
      <c r="G10136" s="384">
        <v>0</v>
      </c>
      <c r="H10136">
        <v>0</v>
      </c>
    </row>
    <row r="10137" spans="1:10">
      <c r="A10137">
        <v>10132</v>
      </c>
      <c r="B10137" s="612">
        <v>44028.535416666666</v>
      </c>
      <c r="C10137" s="405" t="s">
        <v>2110</v>
      </c>
      <c r="D10137" s="384">
        <v>2333</v>
      </c>
      <c r="E10137">
        <v>0.02</v>
      </c>
      <c r="F10137">
        <v>1.14175</v>
      </c>
      <c r="G10137" s="384">
        <v>0</v>
      </c>
      <c r="H10137">
        <v>1.1427499999999999</v>
      </c>
    </row>
    <row r="10138" spans="1:10">
      <c r="A10138">
        <v>10135</v>
      </c>
      <c r="B10138" s="612">
        <v>44028.555555555555</v>
      </c>
      <c r="C10138" s="405" t="s">
        <v>2110</v>
      </c>
      <c r="D10138" s="384">
        <v>2333</v>
      </c>
      <c r="E10138">
        <v>0.02</v>
      </c>
      <c r="F10138">
        <v>1.14175</v>
      </c>
      <c r="G10138" s="384">
        <v>0</v>
      </c>
      <c r="H10138">
        <v>1.14195</v>
      </c>
    </row>
    <row r="10139" spans="1:10">
      <c r="A10139">
        <v>10136</v>
      </c>
      <c r="B10139" s="612">
        <v>44028.566666666666</v>
      </c>
      <c r="C10139" s="405" t="s">
        <v>2054</v>
      </c>
      <c r="D10139" s="384">
        <v>2333</v>
      </c>
      <c r="E10139">
        <v>0.02</v>
      </c>
      <c r="F10139">
        <v>1.14195</v>
      </c>
      <c r="G10139" s="384">
        <v>0</v>
      </c>
      <c r="H10139">
        <v>1.14195</v>
      </c>
      <c r="I10139">
        <v>0.4</v>
      </c>
      <c r="J10139" s="384">
        <v>37008.43</v>
      </c>
    </row>
    <row r="10140" spans="1:10">
      <c r="A10140">
        <v>10133</v>
      </c>
      <c r="B10140" s="612">
        <v>44028.555555555555</v>
      </c>
      <c r="C10140" s="405" t="s">
        <v>96</v>
      </c>
      <c r="D10140" s="384">
        <v>2334</v>
      </c>
      <c r="E10140">
        <v>0.02</v>
      </c>
      <c r="F10140">
        <v>1.14015</v>
      </c>
      <c r="G10140" s="384">
        <v>0</v>
      </c>
      <c r="H10140">
        <v>0</v>
      </c>
    </row>
    <row r="10141" spans="1:10">
      <c r="A10141">
        <v>10134</v>
      </c>
      <c r="B10141" s="612">
        <v>44028.555555555555</v>
      </c>
      <c r="C10141" s="405" t="s">
        <v>2110</v>
      </c>
      <c r="D10141" s="384">
        <v>2334</v>
      </c>
      <c r="E10141">
        <v>0.02</v>
      </c>
      <c r="F10141">
        <v>1.14015</v>
      </c>
      <c r="G10141" s="384">
        <v>0</v>
      </c>
      <c r="H10141">
        <v>1.14195</v>
      </c>
    </row>
    <row r="10142" spans="1:10">
      <c r="A10142">
        <v>10137</v>
      </c>
      <c r="B10142" s="612">
        <v>44028.566666666666</v>
      </c>
      <c r="C10142" s="405" t="s">
        <v>2054</v>
      </c>
      <c r="D10142" s="384">
        <v>2334</v>
      </c>
      <c r="E10142">
        <v>0.02</v>
      </c>
      <c r="F10142">
        <v>1.14195</v>
      </c>
      <c r="G10142" s="384">
        <v>0</v>
      </c>
      <c r="H10142">
        <v>1.14195</v>
      </c>
      <c r="I10142">
        <v>3.6</v>
      </c>
      <c r="J10142" s="384">
        <v>37012.03</v>
      </c>
    </row>
    <row r="10143" spans="1:10">
      <c r="A10143">
        <v>10138</v>
      </c>
      <c r="B10143" s="612">
        <v>44028.572916666664</v>
      </c>
      <c r="C10143" s="405" t="s">
        <v>97</v>
      </c>
      <c r="D10143" s="384">
        <v>2335</v>
      </c>
      <c r="E10143">
        <v>0.03</v>
      </c>
      <c r="F10143">
        <v>1.1426799999999999</v>
      </c>
      <c r="G10143" s="384">
        <v>0</v>
      </c>
      <c r="H10143">
        <v>0</v>
      </c>
    </row>
    <row r="10144" spans="1:10">
      <c r="A10144">
        <v>10139</v>
      </c>
      <c r="B10144" s="612">
        <v>44028.572916666664</v>
      </c>
      <c r="C10144" s="405" t="s">
        <v>2110</v>
      </c>
      <c r="D10144" s="384">
        <v>2335</v>
      </c>
      <c r="E10144">
        <v>0.03</v>
      </c>
      <c r="F10144">
        <v>1.1426799999999999</v>
      </c>
      <c r="G10144" s="384">
        <v>0</v>
      </c>
      <c r="H10144">
        <v>1.14029</v>
      </c>
    </row>
    <row r="10145" spans="1:10">
      <c r="A10145">
        <v>10153</v>
      </c>
      <c r="B10145" s="612">
        <v>44028.713194444441</v>
      </c>
      <c r="C10145" s="405" t="s">
        <v>2054</v>
      </c>
      <c r="D10145" s="384">
        <v>2335</v>
      </c>
      <c r="E10145">
        <v>0.03</v>
      </c>
      <c r="F10145">
        <v>1.14029</v>
      </c>
      <c r="G10145" s="384">
        <v>0</v>
      </c>
      <c r="H10145">
        <v>1.14029</v>
      </c>
      <c r="I10145">
        <v>7.17</v>
      </c>
      <c r="J10145" s="384">
        <v>37019</v>
      </c>
    </row>
    <row r="10146" spans="1:10">
      <c r="A10146">
        <v>10142</v>
      </c>
      <c r="B10146" s="612">
        <v>44028.614583333336</v>
      </c>
      <c r="C10146" s="405" t="s">
        <v>96</v>
      </c>
      <c r="D10146" s="384">
        <v>2336</v>
      </c>
      <c r="E10146">
        <v>0.02</v>
      </c>
      <c r="F10146">
        <v>1.1437200000000001</v>
      </c>
      <c r="G10146" s="384">
        <v>0</v>
      </c>
      <c r="H10146">
        <v>0</v>
      </c>
    </row>
    <row r="10147" spans="1:10">
      <c r="A10147">
        <v>10143</v>
      </c>
      <c r="B10147" s="612">
        <v>44028.614583333336</v>
      </c>
      <c r="C10147" s="405" t="s">
        <v>2110</v>
      </c>
      <c r="D10147" s="384">
        <v>2336</v>
      </c>
      <c r="E10147">
        <v>0.02</v>
      </c>
      <c r="F10147">
        <v>1.1437200000000001</v>
      </c>
      <c r="G10147" s="384">
        <v>0</v>
      </c>
      <c r="H10147">
        <v>1.14472</v>
      </c>
    </row>
    <row r="10148" spans="1:10">
      <c r="A10148">
        <v>10146</v>
      </c>
      <c r="B10148" s="612">
        <v>44028.686111111114</v>
      </c>
      <c r="C10148" s="405" t="s">
        <v>2110</v>
      </c>
      <c r="D10148" s="384">
        <v>2336</v>
      </c>
      <c r="E10148">
        <v>0.02</v>
      </c>
      <c r="F10148">
        <v>1.1437200000000001</v>
      </c>
      <c r="G10148" s="384">
        <v>0</v>
      </c>
      <c r="H10148">
        <v>1.14392</v>
      </c>
    </row>
    <row r="10149" spans="1:10">
      <c r="A10149">
        <v>10150</v>
      </c>
      <c r="B10149" s="612">
        <v>44028.713194444441</v>
      </c>
      <c r="C10149" s="405" t="s">
        <v>2110</v>
      </c>
      <c r="D10149" s="384">
        <v>2336</v>
      </c>
      <c r="E10149">
        <v>0.02</v>
      </c>
      <c r="F10149">
        <v>1.1437200000000001</v>
      </c>
      <c r="G10149" s="384">
        <v>0</v>
      </c>
      <c r="H10149">
        <v>1.14289</v>
      </c>
    </row>
    <row r="10150" spans="1:10">
      <c r="A10150">
        <v>10158</v>
      </c>
      <c r="B10150" s="612">
        <v>44028.730555555558</v>
      </c>
      <c r="C10150" s="405" t="s">
        <v>2110</v>
      </c>
      <c r="D10150" s="384">
        <v>2336</v>
      </c>
      <c r="E10150">
        <v>0.02</v>
      </c>
      <c r="F10150">
        <v>1.1437200000000001</v>
      </c>
      <c r="G10150" s="384">
        <v>0</v>
      </c>
      <c r="H10150">
        <v>1.14161</v>
      </c>
    </row>
    <row r="10151" spans="1:10">
      <c r="A10151">
        <v>10171</v>
      </c>
      <c r="B10151" s="612">
        <v>44029.372916666667</v>
      </c>
      <c r="C10151" s="405" t="s">
        <v>2054</v>
      </c>
      <c r="D10151" s="384">
        <v>2336</v>
      </c>
      <c r="E10151">
        <v>0.02</v>
      </c>
      <c r="F10151">
        <v>1.14161</v>
      </c>
      <c r="G10151" s="384">
        <v>0</v>
      </c>
      <c r="H10151">
        <v>1.14161</v>
      </c>
      <c r="I10151">
        <v>-4.3</v>
      </c>
      <c r="J10151" s="384">
        <v>37016.699999999997</v>
      </c>
    </row>
    <row r="10152" spans="1:10">
      <c r="A10152">
        <v>10144</v>
      </c>
      <c r="B10152" s="612">
        <v>44028.686111111114</v>
      </c>
      <c r="C10152" s="405" t="s">
        <v>96</v>
      </c>
      <c r="D10152" s="384">
        <v>2337</v>
      </c>
      <c r="E10152">
        <v>0.02</v>
      </c>
      <c r="F10152">
        <v>1.14212</v>
      </c>
      <c r="G10152" s="384">
        <v>0</v>
      </c>
      <c r="H10152">
        <v>0</v>
      </c>
    </row>
    <row r="10153" spans="1:10">
      <c r="A10153">
        <v>10145</v>
      </c>
      <c r="B10153" s="612">
        <v>44028.686111111114</v>
      </c>
      <c r="C10153" s="405" t="s">
        <v>2110</v>
      </c>
      <c r="D10153" s="384">
        <v>2337</v>
      </c>
      <c r="E10153">
        <v>0.02</v>
      </c>
      <c r="F10153">
        <v>1.14212</v>
      </c>
      <c r="G10153" s="384">
        <v>0</v>
      </c>
      <c r="H10153">
        <v>1.14392</v>
      </c>
    </row>
    <row r="10154" spans="1:10">
      <c r="A10154">
        <v>10149</v>
      </c>
      <c r="B10154" s="612">
        <v>44028.713194444441</v>
      </c>
      <c r="C10154" s="405" t="s">
        <v>2110</v>
      </c>
      <c r="D10154" s="384">
        <v>2337</v>
      </c>
      <c r="E10154">
        <v>0.02</v>
      </c>
      <c r="F10154">
        <v>1.14212</v>
      </c>
      <c r="G10154" s="384">
        <v>0</v>
      </c>
      <c r="H10154">
        <v>1.14289</v>
      </c>
    </row>
    <row r="10155" spans="1:10">
      <c r="A10155">
        <v>10157</v>
      </c>
      <c r="B10155" s="612">
        <v>44028.730555555558</v>
      </c>
      <c r="C10155" s="405" t="s">
        <v>2110</v>
      </c>
      <c r="D10155" s="384">
        <v>2337</v>
      </c>
      <c r="E10155">
        <v>0.02</v>
      </c>
      <c r="F10155">
        <v>1.14212</v>
      </c>
      <c r="G10155" s="384">
        <v>0</v>
      </c>
      <c r="H10155">
        <v>1.14161</v>
      </c>
    </row>
    <row r="10156" spans="1:10">
      <c r="A10156">
        <v>10172</v>
      </c>
      <c r="B10156" s="612">
        <v>44029.372916666667</v>
      </c>
      <c r="C10156" s="405" t="s">
        <v>2054</v>
      </c>
      <c r="D10156" s="384">
        <v>2337</v>
      </c>
      <c r="E10156">
        <v>0.02</v>
      </c>
      <c r="F10156">
        <v>1.14161</v>
      </c>
      <c r="G10156" s="384">
        <v>0</v>
      </c>
      <c r="H10156">
        <v>1.14161</v>
      </c>
      <c r="I10156">
        <v>-1.1000000000000001</v>
      </c>
      <c r="J10156" s="384">
        <v>37015.599999999999</v>
      </c>
    </row>
    <row r="10157" spans="1:10">
      <c r="A10157">
        <v>10147</v>
      </c>
      <c r="B10157" s="612">
        <v>44028.713194444441</v>
      </c>
      <c r="C10157" s="405" t="s">
        <v>96</v>
      </c>
      <c r="D10157" s="384">
        <v>2338</v>
      </c>
      <c r="E10157">
        <v>0.03</v>
      </c>
      <c r="F10157">
        <v>1.1405099999999999</v>
      </c>
      <c r="G10157" s="384">
        <v>0</v>
      </c>
      <c r="H10157">
        <v>0</v>
      </c>
    </row>
    <row r="10158" spans="1:10">
      <c r="A10158">
        <v>10148</v>
      </c>
      <c r="B10158" s="612">
        <v>44028.713194444441</v>
      </c>
      <c r="C10158" s="405" t="s">
        <v>2110</v>
      </c>
      <c r="D10158" s="384">
        <v>2338</v>
      </c>
      <c r="E10158">
        <v>0.03</v>
      </c>
      <c r="F10158">
        <v>1.1405099999999999</v>
      </c>
      <c r="G10158" s="384">
        <v>0</v>
      </c>
      <c r="H10158">
        <v>1.14289</v>
      </c>
    </row>
    <row r="10159" spans="1:10">
      <c r="A10159">
        <v>10156</v>
      </c>
      <c r="B10159" s="612">
        <v>44028.730555555558</v>
      </c>
      <c r="C10159" s="405" t="s">
        <v>2110</v>
      </c>
      <c r="D10159" s="384">
        <v>2338</v>
      </c>
      <c r="E10159">
        <v>0.03</v>
      </c>
      <c r="F10159">
        <v>1.1405099999999999</v>
      </c>
      <c r="G10159" s="384">
        <v>0</v>
      </c>
      <c r="H10159">
        <v>1.14161</v>
      </c>
    </row>
    <row r="10160" spans="1:10">
      <c r="A10160">
        <v>10173</v>
      </c>
      <c r="B10160" s="612">
        <v>44029.372916666667</v>
      </c>
      <c r="C10160" s="405" t="s">
        <v>2054</v>
      </c>
      <c r="D10160" s="384">
        <v>2338</v>
      </c>
      <c r="E10160">
        <v>0.03</v>
      </c>
      <c r="F10160">
        <v>1.14161</v>
      </c>
      <c r="G10160" s="384">
        <v>0</v>
      </c>
      <c r="H10160">
        <v>1.14161</v>
      </c>
      <c r="I10160">
        <v>3.18</v>
      </c>
      <c r="J10160" s="384">
        <v>37018.78</v>
      </c>
    </row>
    <row r="10161" spans="1:10">
      <c r="A10161">
        <v>10154</v>
      </c>
      <c r="B10161" s="612">
        <v>44028.730555555558</v>
      </c>
      <c r="C10161" s="405" t="s">
        <v>96</v>
      </c>
      <c r="D10161" s="384">
        <v>2339</v>
      </c>
      <c r="E10161">
        <v>0.05</v>
      </c>
      <c r="F10161">
        <v>1.1388100000000001</v>
      </c>
      <c r="G10161" s="384">
        <v>0</v>
      </c>
      <c r="H10161">
        <v>0</v>
      </c>
    </row>
    <row r="10162" spans="1:10">
      <c r="A10162">
        <v>10155</v>
      </c>
      <c r="B10162" s="612">
        <v>44028.730555555558</v>
      </c>
      <c r="C10162" s="405" t="s">
        <v>2110</v>
      </c>
      <c r="D10162" s="384">
        <v>2339</v>
      </c>
      <c r="E10162">
        <v>0.05</v>
      </c>
      <c r="F10162">
        <v>1.1388100000000001</v>
      </c>
      <c r="G10162" s="384">
        <v>0</v>
      </c>
      <c r="H10162">
        <v>1.14161</v>
      </c>
    </row>
    <row r="10163" spans="1:10">
      <c r="A10163">
        <v>10174</v>
      </c>
      <c r="B10163" s="612">
        <v>44029.372916666667</v>
      </c>
      <c r="C10163" s="405" t="s">
        <v>2054</v>
      </c>
      <c r="D10163" s="384">
        <v>2339</v>
      </c>
      <c r="E10163">
        <v>0.05</v>
      </c>
      <c r="F10163">
        <v>1.14161</v>
      </c>
      <c r="G10163" s="384">
        <v>0</v>
      </c>
      <c r="H10163">
        <v>1.14161</v>
      </c>
      <c r="I10163">
        <v>13.8</v>
      </c>
      <c r="J10163" s="384">
        <v>37032.58</v>
      </c>
    </row>
    <row r="10164" spans="1:10">
      <c r="A10164">
        <v>10159</v>
      </c>
      <c r="B10164" s="612">
        <v>44028.741666666669</v>
      </c>
      <c r="C10164" s="405" t="s">
        <v>97</v>
      </c>
      <c r="D10164" s="384">
        <v>2340</v>
      </c>
      <c r="E10164">
        <v>0.02</v>
      </c>
      <c r="F10164">
        <v>1.1385400000000001</v>
      </c>
      <c r="G10164" s="384">
        <v>0</v>
      </c>
      <c r="H10164">
        <v>0</v>
      </c>
    </row>
    <row r="10165" spans="1:10">
      <c r="A10165">
        <v>10160</v>
      </c>
      <c r="B10165" s="612">
        <v>44028.741666666669</v>
      </c>
      <c r="C10165" s="405" t="s">
        <v>2110</v>
      </c>
      <c r="D10165" s="384">
        <v>2340</v>
      </c>
      <c r="E10165">
        <v>0.02</v>
      </c>
      <c r="F10165">
        <v>1.1385400000000001</v>
      </c>
      <c r="G10165" s="384">
        <v>0</v>
      </c>
      <c r="H10165">
        <v>1.13754</v>
      </c>
    </row>
    <row r="10166" spans="1:10">
      <c r="A10166">
        <v>10161</v>
      </c>
      <c r="B10166" s="612">
        <v>44028.795138888891</v>
      </c>
      <c r="C10166" s="405" t="s">
        <v>2054</v>
      </c>
      <c r="D10166" s="384">
        <v>2340</v>
      </c>
      <c r="E10166">
        <v>0.02</v>
      </c>
      <c r="F10166">
        <v>1.13754</v>
      </c>
      <c r="G10166" s="384">
        <v>0</v>
      </c>
      <c r="H10166">
        <v>1.13754</v>
      </c>
      <c r="I10166">
        <v>2</v>
      </c>
      <c r="J10166" s="384">
        <v>37021</v>
      </c>
    </row>
    <row r="10167" spans="1:10">
      <c r="A10167">
        <v>10162</v>
      </c>
      <c r="B10167" s="612">
        <v>44028.834027777775</v>
      </c>
      <c r="C10167" s="405" t="s">
        <v>97</v>
      </c>
      <c r="D10167" s="384">
        <v>2341</v>
      </c>
      <c r="E10167">
        <v>0.02</v>
      </c>
      <c r="F10167">
        <v>1.1382399999999999</v>
      </c>
      <c r="G10167" s="384">
        <v>0</v>
      </c>
      <c r="H10167">
        <v>0</v>
      </c>
    </row>
    <row r="10168" spans="1:10">
      <c r="A10168">
        <v>10163</v>
      </c>
      <c r="B10168" s="612">
        <v>44028.834027777775</v>
      </c>
      <c r="C10168" s="405" t="s">
        <v>2110</v>
      </c>
      <c r="D10168" s="384">
        <v>2341</v>
      </c>
      <c r="E10168">
        <v>0.02</v>
      </c>
      <c r="F10168">
        <v>1.1382399999999999</v>
      </c>
      <c r="G10168" s="384">
        <v>0</v>
      </c>
      <c r="H10168">
        <v>1.13724</v>
      </c>
    </row>
    <row r="10169" spans="1:10">
      <c r="A10169">
        <v>10166</v>
      </c>
      <c r="B10169" s="612">
        <v>44029.34375</v>
      </c>
      <c r="C10169" s="405" t="s">
        <v>2110</v>
      </c>
      <c r="D10169" s="384">
        <v>2341</v>
      </c>
      <c r="E10169">
        <v>0.02</v>
      </c>
      <c r="F10169">
        <v>1.1382399999999999</v>
      </c>
      <c r="G10169" s="384">
        <v>0</v>
      </c>
      <c r="H10169">
        <v>1.13805</v>
      </c>
    </row>
    <row r="10170" spans="1:10">
      <c r="A10170">
        <v>10170</v>
      </c>
      <c r="B10170" s="612">
        <v>44029.372916666667</v>
      </c>
      <c r="C10170" s="405" t="s">
        <v>2110</v>
      </c>
      <c r="D10170" s="384">
        <v>2341</v>
      </c>
      <c r="E10170">
        <v>0.02</v>
      </c>
      <c r="F10170">
        <v>1.1382399999999999</v>
      </c>
      <c r="G10170" s="384">
        <v>0</v>
      </c>
      <c r="H10170">
        <v>1.1390800000000001</v>
      </c>
    </row>
    <row r="10171" spans="1:10">
      <c r="A10171">
        <v>10184</v>
      </c>
      <c r="B10171" s="612">
        <v>44029.576388888891</v>
      </c>
      <c r="C10171" s="405" t="s">
        <v>2110</v>
      </c>
      <c r="D10171" s="384">
        <v>2341</v>
      </c>
      <c r="E10171">
        <v>0.02</v>
      </c>
      <c r="F10171">
        <v>1.1382399999999999</v>
      </c>
      <c r="G10171" s="384">
        <v>0</v>
      </c>
      <c r="H10171">
        <v>1.14036</v>
      </c>
    </row>
    <row r="10172" spans="1:10">
      <c r="A10172">
        <v>10208</v>
      </c>
      <c r="B10172" s="612">
        <v>44032.231944444444</v>
      </c>
      <c r="C10172" s="405" t="s">
        <v>2110</v>
      </c>
      <c r="D10172" s="384">
        <v>2341</v>
      </c>
      <c r="E10172">
        <v>0.02</v>
      </c>
      <c r="F10172">
        <v>1.1382399999999999</v>
      </c>
      <c r="G10172" s="384">
        <v>0</v>
      </c>
      <c r="H10172">
        <v>1.14171</v>
      </c>
    </row>
    <row r="10173" spans="1:10">
      <c r="A10173">
        <v>10221</v>
      </c>
      <c r="B10173" s="612">
        <v>44032.570138888892</v>
      </c>
      <c r="C10173" s="405" t="s">
        <v>2054</v>
      </c>
      <c r="D10173" s="384">
        <v>2341</v>
      </c>
      <c r="E10173">
        <v>0.02</v>
      </c>
      <c r="F10173">
        <v>1.14171</v>
      </c>
      <c r="G10173" s="384">
        <v>0</v>
      </c>
      <c r="H10173">
        <v>1.14171</v>
      </c>
      <c r="I10173">
        <v>-6.9</v>
      </c>
      <c r="J10173" s="384">
        <v>37041.699999999997</v>
      </c>
    </row>
    <row r="10174" spans="1:10">
      <c r="A10174">
        <v>10164</v>
      </c>
      <c r="B10174" s="612">
        <v>44029.34375</v>
      </c>
      <c r="C10174" s="405" t="s">
        <v>97</v>
      </c>
      <c r="D10174" s="384">
        <v>2342</v>
      </c>
      <c r="E10174">
        <v>0.02</v>
      </c>
      <c r="F10174">
        <v>1.13985</v>
      </c>
      <c r="G10174" s="384">
        <v>0</v>
      </c>
      <c r="H10174">
        <v>0</v>
      </c>
    </row>
    <row r="10175" spans="1:10">
      <c r="A10175">
        <v>10165</v>
      </c>
      <c r="B10175" s="612">
        <v>44029.34375</v>
      </c>
      <c r="C10175" s="405" t="s">
        <v>2110</v>
      </c>
      <c r="D10175" s="384">
        <v>2342</v>
      </c>
      <c r="E10175">
        <v>0.02</v>
      </c>
      <c r="F10175">
        <v>1.13985</v>
      </c>
      <c r="G10175" s="384">
        <v>0</v>
      </c>
      <c r="H10175">
        <v>1.13805</v>
      </c>
    </row>
    <row r="10176" spans="1:10">
      <c r="A10176">
        <v>10169</v>
      </c>
      <c r="B10176" s="612">
        <v>44029.372916666667</v>
      </c>
      <c r="C10176" s="405" t="s">
        <v>2110</v>
      </c>
      <c r="D10176" s="384">
        <v>2342</v>
      </c>
      <c r="E10176">
        <v>0.02</v>
      </c>
      <c r="F10176">
        <v>1.13985</v>
      </c>
      <c r="G10176" s="384">
        <v>0</v>
      </c>
      <c r="H10176">
        <v>1.1390800000000001</v>
      </c>
    </row>
    <row r="10177" spans="1:10">
      <c r="A10177">
        <v>10183</v>
      </c>
      <c r="B10177" s="612">
        <v>44029.576388888891</v>
      </c>
      <c r="C10177" s="405" t="s">
        <v>2110</v>
      </c>
      <c r="D10177" s="384">
        <v>2342</v>
      </c>
      <c r="E10177">
        <v>0.02</v>
      </c>
      <c r="F10177">
        <v>1.13985</v>
      </c>
      <c r="G10177" s="384">
        <v>0</v>
      </c>
      <c r="H10177">
        <v>1.14036</v>
      </c>
    </row>
    <row r="10178" spans="1:10">
      <c r="A10178">
        <v>10207</v>
      </c>
      <c r="B10178" s="612">
        <v>44032.231944444444</v>
      </c>
      <c r="C10178" s="405" t="s">
        <v>2110</v>
      </c>
      <c r="D10178" s="384">
        <v>2342</v>
      </c>
      <c r="E10178">
        <v>0.02</v>
      </c>
      <c r="F10178">
        <v>1.13985</v>
      </c>
      <c r="G10178" s="384">
        <v>0</v>
      </c>
      <c r="H10178">
        <v>1.14171</v>
      </c>
    </row>
    <row r="10179" spans="1:10">
      <c r="A10179">
        <v>10222</v>
      </c>
      <c r="B10179" s="612">
        <v>44032.570138888892</v>
      </c>
      <c r="C10179" s="405" t="s">
        <v>2054</v>
      </c>
      <c r="D10179" s="384">
        <v>2342</v>
      </c>
      <c r="E10179">
        <v>0.02</v>
      </c>
      <c r="F10179">
        <v>1.14171</v>
      </c>
      <c r="G10179" s="384">
        <v>0</v>
      </c>
      <c r="H10179">
        <v>1.14171</v>
      </c>
      <c r="I10179">
        <v>-3.7</v>
      </c>
      <c r="J10179" s="384">
        <v>37038</v>
      </c>
    </row>
    <row r="10180" spans="1:10">
      <c r="A10180">
        <v>10167</v>
      </c>
      <c r="B10180" s="612">
        <v>44029.372916666667</v>
      </c>
      <c r="C10180" s="405" t="s">
        <v>97</v>
      </c>
      <c r="D10180" s="384">
        <v>2343</v>
      </c>
      <c r="E10180">
        <v>0.03</v>
      </c>
      <c r="F10180">
        <v>1.1414599999999999</v>
      </c>
      <c r="G10180" s="384">
        <v>0</v>
      </c>
      <c r="H10180">
        <v>0</v>
      </c>
    </row>
    <row r="10181" spans="1:10">
      <c r="A10181">
        <v>10168</v>
      </c>
      <c r="B10181" s="612">
        <v>44029.372916666667</v>
      </c>
      <c r="C10181" s="405" t="s">
        <v>2110</v>
      </c>
      <c r="D10181" s="384">
        <v>2343</v>
      </c>
      <c r="E10181">
        <v>0.03</v>
      </c>
      <c r="F10181">
        <v>1.1414599999999999</v>
      </c>
      <c r="G10181" s="384">
        <v>0</v>
      </c>
      <c r="H10181">
        <v>1.1390800000000001</v>
      </c>
    </row>
    <row r="10182" spans="1:10">
      <c r="A10182">
        <v>10182</v>
      </c>
      <c r="B10182" s="612">
        <v>44029.576388888891</v>
      </c>
      <c r="C10182" s="405" t="s">
        <v>2110</v>
      </c>
      <c r="D10182" s="384">
        <v>2343</v>
      </c>
      <c r="E10182">
        <v>0.03</v>
      </c>
      <c r="F10182">
        <v>1.1414599999999999</v>
      </c>
      <c r="G10182" s="384">
        <v>0</v>
      </c>
      <c r="H10182">
        <v>1.14036</v>
      </c>
    </row>
    <row r="10183" spans="1:10">
      <c r="A10183">
        <v>10206</v>
      </c>
      <c r="B10183" s="612">
        <v>44032.231944444444</v>
      </c>
      <c r="C10183" s="405" t="s">
        <v>2110</v>
      </c>
      <c r="D10183" s="384">
        <v>2343</v>
      </c>
      <c r="E10183">
        <v>0.03</v>
      </c>
      <c r="F10183">
        <v>1.1414599999999999</v>
      </c>
      <c r="G10183" s="384">
        <v>0</v>
      </c>
      <c r="H10183">
        <v>1.14171</v>
      </c>
    </row>
    <row r="10184" spans="1:10">
      <c r="A10184">
        <v>10223</v>
      </c>
      <c r="B10184" s="612">
        <v>44032.570138888892</v>
      </c>
      <c r="C10184" s="405" t="s">
        <v>2054</v>
      </c>
      <c r="D10184" s="384">
        <v>2343</v>
      </c>
      <c r="E10184">
        <v>0.03</v>
      </c>
      <c r="F10184">
        <v>1.14171</v>
      </c>
      <c r="G10184" s="384">
        <v>0</v>
      </c>
      <c r="H10184">
        <v>1.14171</v>
      </c>
      <c r="I10184">
        <v>-0.72</v>
      </c>
      <c r="J10184" s="384">
        <v>37037.29</v>
      </c>
    </row>
    <row r="10185" spans="1:10">
      <c r="A10185">
        <v>10175</v>
      </c>
      <c r="B10185" s="612">
        <v>44029.381944444445</v>
      </c>
      <c r="C10185" s="405" t="s">
        <v>96</v>
      </c>
      <c r="D10185" s="384">
        <v>2344</v>
      </c>
      <c r="E10185">
        <v>0.02</v>
      </c>
      <c r="F10185">
        <v>1.1414500000000001</v>
      </c>
      <c r="G10185" s="384">
        <v>0</v>
      </c>
      <c r="H10185">
        <v>0</v>
      </c>
    </row>
    <row r="10186" spans="1:10">
      <c r="A10186">
        <v>10176</v>
      </c>
      <c r="B10186" s="612">
        <v>44029.381944444445</v>
      </c>
      <c r="C10186" s="405" t="s">
        <v>2110</v>
      </c>
      <c r="D10186" s="384">
        <v>2344</v>
      </c>
      <c r="E10186">
        <v>0.02</v>
      </c>
      <c r="F10186">
        <v>1.1414500000000001</v>
      </c>
      <c r="G10186" s="384">
        <v>0</v>
      </c>
      <c r="H10186">
        <v>1.14245</v>
      </c>
    </row>
    <row r="10187" spans="1:10">
      <c r="A10187">
        <v>10177</v>
      </c>
      <c r="B10187" s="612">
        <v>44029.45416666667</v>
      </c>
      <c r="C10187" s="405" t="s">
        <v>2054</v>
      </c>
      <c r="D10187" s="384">
        <v>2344</v>
      </c>
      <c r="E10187">
        <v>0.02</v>
      </c>
      <c r="F10187">
        <v>1.14245</v>
      </c>
      <c r="G10187" s="384">
        <v>0</v>
      </c>
      <c r="H10187">
        <v>1.14245</v>
      </c>
      <c r="I10187">
        <v>2</v>
      </c>
      <c r="J10187" s="384">
        <v>37034.58</v>
      </c>
    </row>
    <row r="10188" spans="1:10">
      <c r="A10188">
        <v>10178</v>
      </c>
      <c r="B10188" s="612">
        <v>44029.515972222223</v>
      </c>
      <c r="C10188" s="405" t="s">
        <v>96</v>
      </c>
      <c r="D10188" s="384">
        <v>2345</v>
      </c>
      <c r="E10188">
        <v>0.02</v>
      </c>
      <c r="F10188">
        <v>1.1426499999999999</v>
      </c>
      <c r="G10188" s="384">
        <v>0</v>
      </c>
      <c r="H10188">
        <v>0</v>
      </c>
    </row>
    <row r="10189" spans="1:10">
      <c r="A10189">
        <v>10179</v>
      </c>
      <c r="B10189" s="612">
        <v>44029.515972222223</v>
      </c>
      <c r="C10189" s="405" t="s">
        <v>2110</v>
      </c>
      <c r="D10189" s="384">
        <v>2345</v>
      </c>
      <c r="E10189">
        <v>0.02</v>
      </c>
      <c r="F10189">
        <v>1.1426499999999999</v>
      </c>
      <c r="G10189" s="384">
        <v>0</v>
      </c>
      <c r="H10189">
        <v>1.1436500000000001</v>
      </c>
    </row>
    <row r="10190" spans="1:10">
      <c r="A10190">
        <v>10185</v>
      </c>
      <c r="B10190" s="612">
        <v>44029.586805555555</v>
      </c>
      <c r="C10190" s="405" t="s">
        <v>2054</v>
      </c>
      <c r="D10190" s="384">
        <v>2345</v>
      </c>
      <c r="E10190">
        <v>0.02</v>
      </c>
      <c r="F10190">
        <v>1.1436500000000001</v>
      </c>
      <c r="G10190" s="384">
        <v>0</v>
      </c>
      <c r="H10190">
        <v>1.1436500000000001</v>
      </c>
      <c r="I10190">
        <v>2</v>
      </c>
      <c r="J10190" s="384">
        <v>37036.58</v>
      </c>
    </row>
    <row r="10191" spans="1:10">
      <c r="A10191">
        <v>10180</v>
      </c>
      <c r="B10191" s="612">
        <v>44029.576388888891</v>
      </c>
      <c r="C10191" s="405" t="s">
        <v>97</v>
      </c>
      <c r="D10191" s="384">
        <v>2346</v>
      </c>
      <c r="E10191">
        <v>0.05</v>
      </c>
      <c r="F10191">
        <v>1.14316</v>
      </c>
      <c r="G10191" s="384">
        <v>0</v>
      </c>
      <c r="H10191">
        <v>0</v>
      </c>
    </row>
    <row r="10192" spans="1:10">
      <c r="A10192">
        <v>10181</v>
      </c>
      <c r="B10192" s="612">
        <v>44029.576388888891</v>
      </c>
      <c r="C10192" s="405" t="s">
        <v>2110</v>
      </c>
      <c r="D10192" s="384">
        <v>2346</v>
      </c>
      <c r="E10192">
        <v>0.05</v>
      </c>
      <c r="F10192">
        <v>1.14316</v>
      </c>
      <c r="G10192" s="384">
        <v>0</v>
      </c>
      <c r="H10192">
        <v>1.14036</v>
      </c>
    </row>
    <row r="10193" spans="1:10">
      <c r="A10193">
        <v>10205</v>
      </c>
      <c r="B10193" s="612">
        <v>44032.231944444444</v>
      </c>
      <c r="C10193" s="405" t="s">
        <v>2110</v>
      </c>
      <c r="D10193" s="384">
        <v>2346</v>
      </c>
      <c r="E10193">
        <v>0.05</v>
      </c>
      <c r="F10193">
        <v>1.14316</v>
      </c>
      <c r="G10193" s="384">
        <v>0</v>
      </c>
      <c r="H10193">
        <v>1.14171</v>
      </c>
    </row>
    <row r="10194" spans="1:10">
      <c r="A10194">
        <v>10224</v>
      </c>
      <c r="B10194" s="612">
        <v>44032.570138888892</v>
      </c>
      <c r="C10194" s="405" t="s">
        <v>2054</v>
      </c>
      <c r="D10194" s="384">
        <v>2346</v>
      </c>
      <c r="E10194">
        <v>0.05</v>
      </c>
      <c r="F10194">
        <v>1.14171</v>
      </c>
      <c r="G10194" s="384">
        <v>0</v>
      </c>
      <c r="H10194">
        <v>1.14171</v>
      </c>
      <c r="I10194">
        <v>7.31</v>
      </c>
      <c r="J10194" s="384">
        <v>37044.589999999997</v>
      </c>
    </row>
    <row r="10195" spans="1:10">
      <c r="A10195">
        <v>10186</v>
      </c>
      <c r="B10195" s="612">
        <v>44029.62222222222</v>
      </c>
      <c r="C10195" s="405" t="s">
        <v>96</v>
      </c>
      <c r="D10195" s="384">
        <v>2347</v>
      </c>
      <c r="E10195">
        <v>0.02</v>
      </c>
      <c r="F10195">
        <v>1.1430499999999999</v>
      </c>
      <c r="G10195" s="384">
        <v>0</v>
      </c>
      <c r="H10195">
        <v>0</v>
      </c>
    </row>
    <row r="10196" spans="1:10">
      <c r="A10196">
        <v>10187</v>
      </c>
      <c r="B10196" s="612">
        <v>44029.62222222222</v>
      </c>
      <c r="C10196" s="405" t="s">
        <v>2110</v>
      </c>
      <c r="D10196" s="384">
        <v>2347</v>
      </c>
      <c r="E10196">
        <v>0.02</v>
      </c>
      <c r="F10196">
        <v>1.1430499999999999</v>
      </c>
      <c r="G10196" s="384">
        <v>0</v>
      </c>
      <c r="H10196">
        <v>1.14405</v>
      </c>
    </row>
    <row r="10197" spans="1:10">
      <c r="A10197">
        <v>10188</v>
      </c>
      <c r="B10197" s="612">
        <v>44029.701388888891</v>
      </c>
      <c r="C10197" s="405" t="s">
        <v>2054</v>
      </c>
      <c r="D10197" s="384">
        <v>2347</v>
      </c>
      <c r="E10197">
        <v>0.02</v>
      </c>
      <c r="F10197">
        <v>1.14405</v>
      </c>
      <c r="G10197" s="384">
        <v>0</v>
      </c>
      <c r="H10197">
        <v>1.14405</v>
      </c>
      <c r="I10197">
        <v>2</v>
      </c>
      <c r="J10197" s="384">
        <v>37038.58</v>
      </c>
    </row>
    <row r="10198" spans="1:10">
      <c r="A10198">
        <v>10189</v>
      </c>
      <c r="B10198" s="612">
        <v>44029.870138888888</v>
      </c>
      <c r="C10198" s="405" t="s">
        <v>96</v>
      </c>
      <c r="D10198" s="384">
        <v>2348</v>
      </c>
      <c r="E10198">
        <v>0.02</v>
      </c>
      <c r="F10198">
        <v>1.1430899999999999</v>
      </c>
      <c r="G10198" s="384">
        <v>0</v>
      </c>
      <c r="H10198">
        <v>0</v>
      </c>
    </row>
    <row r="10199" spans="1:10">
      <c r="A10199">
        <v>10190</v>
      </c>
      <c r="B10199" s="612">
        <v>44029.870138888888</v>
      </c>
      <c r="C10199" s="405" t="s">
        <v>2110</v>
      </c>
      <c r="D10199" s="384">
        <v>2348</v>
      </c>
      <c r="E10199">
        <v>0.02</v>
      </c>
      <c r="F10199">
        <v>1.1430899999999999</v>
      </c>
      <c r="G10199" s="384">
        <v>0</v>
      </c>
      <c r="H10199">
        <v>1.1440900000000001</v>
      </c>
    </row>
    <row r="10200" spans="1:10">
      <c r="A10200">
        <v>10193</v>
      </c>
      <c r="B10200" s="612">
        <v>44031.87777777778</v>
      </c>
      <c r="C10200" s="405" t="s">
        <v>2110</v>
      </c>
      <c r="D10200" s="384">
        <v>2348</v>
      </c>
      <c r="E10200">
        <v>0.02</v>
      </c>
      <c r="F10200">
        <v>1.1430899999999999</v>
      </c>
      <c r="G10200" s="384">
        <v>0</v>
      </c>
      <c r="H10200">
        <v>1.14307</v>
      </c>
    </row>
    <row r="10201" spans="1:10">
      <c r="A10201">
        <v>10194</v>
      </c>
      <c r="B10201" s="612">
        <v>44031.929861111108</v>
      </c>
      <c r="C10201" s="405" t="s">
        <v>2054</v>
      </c>
      <c r="D10201" s="384">
        <v>2348</v>
      </c>
      <c r="E10201">
        <v>0.02</v>
      </c>
      <c r="F10201">
        <v>1.14307</v>
      </c>
      <c r="G10201" s="384">
        <v>0</v>
      </c>
      <c r="H10201">
        <v>1.14307</v>
      </c>
      <c r="I10201">
        <v>-0.04</v>
      </c>
      <c r="J10201" s="384">
        <v>37038.54</v>
      </c>
    </row>
    <row r="10202" spans="1:10">
      <c r="A10202">
        <v>10191</v>
      </c>
      <c r="B10202" s="612">
        <v>44031.87777777778</v>
      </c>
      <c r="C10202" s="405" t="s">
        <v>96</v>
      </c>
      <c r="D10202" s="384">
        <v>2349</v>
      </c>
      <c r="E10202">
        <v>0.02</v>
      </c>
      <c r="F10202">
        <v>1.1410400000000001</v>
      </c>
      <c r="G10202" s="384">
        <v>0</v>
      </c>
      <c r="H10202">
        <v>0</v>
      </c>
    </row>
    <row r="10203" spans="1:10">
      <c r="A10203">
        <v>10192</v>
      </c>
      <c r="B10203" s="612">
        <v>44031.87777777778</v>
      </c>
      <c r="C10203" s="405" t="s">
        <v>2110</v>
      </c>
      <c r="D10203" s="384">
        <v>2349</v>
      </c>
      <c r="E10203">
        <v>0.02</v>
      </c>
      <c r="F10203">
        <v>1.1410400000000001</v>
      </c>
      <c r="G10203" s="384">
        <v>0</v>
      </c>
      <c r="H10203">
        <v>1.14307</v>
      </c>
    </row>
    <row r="10204" spans="1:10">
      <c r="A10204">
        <v>10195</v>
      </c>
      <c r="B10204" s="612">
        <v>44031.929861111108</v>
      </c>
      <c r="C10204" s="405" t="s">
        <v>2054</v>
      </c>
      <c r="D10204" s="384">
        <v>2349</v>
      </c>
      <c r="E10204">
        <v>0.02</v>
      </c>
      <c r="F10204">
        <v>1.14307</v>
      </c>
      <c r="G10204" s="384">
        <v>0</v>
      </c>
      <c r="H10204">
        <v>1.14307</v>
      </c>
      <c r="I10204">
        <v>4.0599999999999996</v>
      </c>
      <c r="J10204" s="384">
        <v>37042.6</v>
      </c>
    </row>
    <row r="10205" spans="1:10">
      <c r="A10205">
        <v>10196</v>
      </c>
      <c r="B10205" s="612">
        <v>44032.000694444447</v>
      </c>
      <c r="C10205" s="405" t="s">
        <v>96</v>
      </c>
      <c r="D10205" s="384">
        <v>2350</v>
      </c>
      <c r="E10205">
        <v>0.02</v>
      </c>
      <c r="F10205">
        <v>1.14405</v>
      </c>
      <c r="G10205" s="384">
        <v>0</v>
      </c>
      <c r="H10205">
        <v>0</v>
      </c>
    </row>
    <row r="10206" spans="1:10">
      <c r="A10206">
        <v>10197</v>
      </c>
      <c r="B10206" s="612">
        <v>44032.000694444447</v>
      </c>
      <c r="C10206" s="405" t="s">
        <v>2110</v>
      </c>
      <c r="D10206" s="384">
        <v>2350</v>
      </c>
      <c r="E10206">
        <v>0.02</v>
      </c>
      <c r="F10206">
        <v>1.14405</v>
      </c>
      <c r="G10206" s="384">
        <v>0</v>
      </c>
      <c r="H10206">
        <v>1.1450499999999999</v>
      </c>
    </row>
    <row r="10207" spans="1:10">
      <c r="A10207">
        <v>10200</v>
      </c>
      <c r="B10207" s="612">
        <v>44032.032638888886</v>
      </c>
      <c r="C10207" s="405" t="s">
        <v>2110</v>
      </c>
      <c r="D10207" s="384">
        <v>2350</v>
      </c>
      <c r="E10207">
        <v>0.02</v>
      </c>
      <c r="F10207">
        <v>1.14405</v>
      </c>
      <c r="G10207" s="384">
        <v>0</v>
      </c>
      <c r="H10207">
        <v>1.14425</v>
      </c>
    </row>
    <row r="10208" spans="1:10">
      <c r="A10208">
        <v>10201</v>
      </c>
      <c r="B10208" s="612">
        <v>44032.208333333336</v>
      </c>
      <c r="C10208" s="405" t="s">
        <v>2054</v>
      </c>
      <c r="D10208" s="384">
        <v>2350</v>
      </c>
      <c r="E10208">
        <v>0.02</v>
      </c>
      <c r="F10208">
        <v>1.14425</v>
      </c>
      <c r="G10208" s="384">
        <v>0</v>
      </c>
      <c r="H10208">
        <v>1.14425</v>
      </c>
      <c r="I10208">
        <v>0.4</v>
      </c>
      <c r="J10208" s="384">
        <v>37043</v>
      </c>
    </row>
    <row r="10209" spans="1:10">
      <c r="A10209">
        <v>10198</v>
      </c>
      <c r="B10209" s="612">
        <v>44032.032638888886</v>
      </c>
      <c r="C10209" s="405" t="s">
        <v>96</v>
      </c>
      <c r="D10209" s="384">
        <v>2351</v>
      </c>
      <c r="E10209">
        <v>0.02</v>
      </c>
      <c r="F10209">
        <v>1.14245</v>
      </c>
      <c r="G10209" s="384">
        <v>0</v>
      </c>
      <c r="H10209">
        <v>0</v>
      </c>
    </row>
    <row r="10210" spans="1:10">
      <c r="A10210">
        <v>10199</v>
      </c>
      <c r="B10210" s="612">
        <v>44032.032638888886</v>
      </c>
      <c r="C10210" s="405" t="s">
        <v>2110</v>
      </c>
      <c r="D10210" s="384">
        <v>2351</v>
      </c>
      <c r="E10210">
        <v>0.02</v>
      </c>
      <c r="F10210">
        <v>1.14245</v>
      </c>
      <c r="G10210" s="384">
        <v>0</v>
      </c>
      <c r="H10210">
        <v>1.14425</v>
      </c>
    </row>
    <row r="10211" spans="1:10">
      <c r="A10211">
        <v>10202</v>
      </c>
      <c r="B10211" s="612">
        <v>44032.208333333336</v>
      </c>
      <c r="C10211" s="405" t="s">
        <v>2054</v>
      </c>
      <c r="D10211" s="384">
        <v>2351</v>
      </c>
      <c r="E10211">
        <v>0.02</v>
      </c>
      <c r="F10211">
        <v>1.14425</v>
      </c>
      <c r="G10211" s="384">
        <v>0</v>
      </c>
      <c r="H10211">
        <v>1.14425</v>
      </c>
      <c r="I10211">
        <v>3.6</v>
      </c>
      <c r="J10211" s="384">
        <v>37046.6</v>
      </c>
    </row>
    <row r="10212" spans="1:10">
      <c r="A10212">
        <v>10203</v>
      </c>
      <c r="B10212" s="612">
        <v>44032.231944444444</v>
      </c>
      <c r="C10212" s="405" t="s">
        <v>97</v>
      </c>
      <c r="D10212" s="384">
        <v>2352</v>
      </c>
      <c r="E10212">
        <v>0.08</v>
      </c>
      <c r="F10212">
        <v>1.14497</v>
      </c>
      <c r="G10212" s="384">
        <v>0</v>
      </c>
      <c r="H10212">
        <v>0</v>
      </c>
    </row>
    <row r="10213" spans="1:10">
      <c r="A10213">
        <v>10204</v>
      </c>
      <c r="B10213" s="612">
        <v>44032.231944444444</v>
      </c>
      <c r="C10213" s="405" t="s">
        <v>2110</v>
      </c>
      <c r="D10213" s="384">
        <v>2352</v>
      </c>
      <c r="E10213">
        <v>0.08</v>
      </c>
      <c r="F10213">
        <v>1.14497</v>
      </c>
      <c r="G10213" s="384">
        <v>0</v>
      </c>
      <c r="H10213">
        <v>1.14171</v>
      </c>
    </row>
    <row r="10214" spans="1:10">
      <c r="A10214">
        <v>10225</v>
      </c>
      <c r="B10214" s="612">
        <v>44032.570138888892</v>
      </c>
      <c r="C10214" s="405" t="s">
        <v>2054</v>
      </c>
      <c r="D10214" s="384">
        <v>2352</v>
      </c>
      <c r="E10214">
        <v>0.08</v>
      </c>
      <c r="F10214">
        <v>1.14171</v>
      </c>
      <c r="G10214" s="384">
        <v>0</v>
      </c>
      <c r="H10214">
        <v>1.14171</v>
      </c>
      <c r="I10214">
        <v>26.08</v>
      </c>
      <c r="J10214" s="384">
        <v>37070.67</v>
      </c>
    </row>
    <row r="10215" spans="1:10">
      <c r="A10215">
        <v>10209</v>
      </c>
      <c r="B10215" s="612">
        <v>44032.240972222222</v>
      </c>
      <c r="C10215" s="405" t="s">
        <v>96</v>
      </c>
      <c r="D10215" s="384">
        <v>2353</v>
      </c>
      <c r="E10215">
        <v>0.02</v>
      </c>
      <c r="F10215">
        <v>1.1450899999999999</v>
      </c>
      <c r="G10215" s="384">
        <v>0</v>
      </c>
      <c r="H10215">
        <v>0</v>
      </c>
    </row>
    <row r="10216" spans="1:10">
      <c r="A10216">
        <v>10210</v>
      </c>
      <c r="B10216" s="612">
        <v>44032.240972222222</v>
      </c>
      <c r="C10216" s="405" t="s">
        <v>2110</v>
      </c>
      <c r="D10216" s="384">
        <v>2353</v>
      </c>
      <c r="E10216">
        <v>0.02</v>
      </c>
      <c r="F10216">
        <v>1.1450899999999999</v>
      </c>
      <c r="G10216" s="384">
        <v>0</v>
      </c>
      <c r="H10216">
        <v>1.1460900000000001</v>
      </c>
    </row>
    <row r="10217" spans="1:10">
      <c r="A10217">
        <v>10211</v>
      </c>
      <c r="B10217" s="612">
        <v>44032.25277777778</v>
      </c>
      <c r="C10217" s="405" t="s">
        <v>2054</v>
      </c>
      <c r="D10217" s="384">
        <v>2353</v>
      </c>
      <c r="E10217">
        <v>0.02</v>
      </c>
      <c r="F10217">
        <v>1.1460900000000001</v>
      </c>
      <c r="G10217" s="384">
        <v>0</v>
      </c>
      <c r="H10217">
        <v>1.1460900000000001</v>
      </c>
      <c r="I10217">
        <v>2</v>
      </c>
      <c r="J10217" s="384">
        <v>37048.6</v>
      </c>
    </row>
    <row r="10218" spans="1:10">
      <c r="A10218">
        <v>10212</v>
      </c>
      <c r="B10218" s="612">
        <v>44032.290972222225</v>
      </c>
      <c r="C10218" s="405" t="s">
        <v>96</v>
      </c>
      <c r="D10218" s="384">
        <v>2354</v>
      </c>
      <c r="E10218">
        <v>0.02</v>
      </c>
      <c r="F10218">
        <v>1.14581</v>
      </c>
      <c r="G10218" s="384">
        <v>0</v>
      </c>
      <c r="H10218">
        <v>0</v>
      </c>
    </row>
    <row r="10219" spans="1:10">
      <c r="A10219">
        <v>10213</v>
      </c>
      <c r="B10219" s="612">
        <v>44032.290972222225</v>
      </c>
      <c r="C10219" s="405" t="s">
        <v>2110</v>
      </c>
      <c r="D10219" s="384">
        <v>2354</v>
      </c>
      <c r="E10219">
        <v>0.02</v>
      </c>
      <c r="F10219">
        <v>1.14581</v>
      </c>
      <c r="G10219" s="384">
        <v>0</v>
      </c>
      <c r="H10219">
        <v>1.1468100000000001</v>
      </c>
    </row>
    <row r="10220" spans="1:10">
      <c r="A10220">
        <v>10216</v>
      </c>
      <c r="B10220" s="612">
        <v>44032.53125</v>
      </c>
      <c r="C10220" s="405" t="s">
        <v>2110</v>
      </c>
      <c r="D10220" s="384">
        <v>2354</v>
      </c>
      <c r="E10220">
        <v>0.02</v>
      </c>
      <c r="F10220">
        <v>1.14581</v>
      </c>
      <c r="G10220" s="384">
        <v>0</v>
      </c>
      <c r="H10220">
        <v>1.14601</v>
      </c>
    </row>
    <row r="10221" spans="1:10">
      <c r="A10221">
        <v>10220</v>
      </c>
      <c r="B10221" s="612">
        <v>44032.539583333331</v>
      </c>
      <c r="C10221" s="405" t="s">
        <v>2110</v>
      </c>
      <c r="D10221" s="384">
        <v>2354</v>
      </c>
      <c r="E10221">
        <v>0.02</v>
      </c>
      <c r="F10221">
        <v>1.14581</v>
      </c>
      <c r="G10221" s="384">
        <v>0</v>
      </c>
      <c r="H10221">
        <v>1.14497</v>
      </c>
    </row>
    <row r="10222" spans="1:10">
      <c r="A10222">
        <v>10230</v>
      </c>
      <c r="B10222" s="612">
        <v>44032.572222222225</v>
      </c>
      <c r="C10222" s="405" t="s">
        <v>2110</v>
      </c>
      <c r="D10222" s="384">
        <v>2354</v>
      </c>
      <c r="E10222">
        <v>0.02</v>
      </c>
      <c r="F10222">
        <v>1.14581</v>
      </c>
      <c r="G10222" s="384">
        <v>0</v>
      </c>
      <c r="H10222">
        <v>1.1436599999999999</v>
      </c>
    </row>
    <row r="10223" spans="1:10">
      <c r="A10223">
        <v>10236</v>
      </c>
      <c r="B10223" s="612">
        <v>44032.609722222223</v>
      </c>
      <c r="C10223" s="405" t="s">
        <v>2054</v>
      </c>
      <c r="D10223" s="384">
        <v>2354</v>
      </c>
      <c r="E10223">
        <v>0.02</v>
      </c>
      <c r="F10223">
        <v>1.1436599999999999</v>
      </c>
      <c r="G10223" s="384">
        <v>0</v>
      </c>
      <c r="H10223">
        <v>1.1436599999999999</v>
      </c>
      <c r="I10223">
        <v>-4.3</v>
      </c>
      <c r="J10223" s="384">
        <v>37066.370000000003</v>
      </c>
    </row>
    <row r="10224" spans="1:10">
      <c r="A10224">
        <v>10214</v>
      </c>
      <c r="B10224" s="612">
        <v>44032.53125</v>
      </c>
      <c r="C10224" s="405" t="s">
        <v>96</v>
      </c>
      <c r="D10224" s="384">
        <v>2355</v>
      </c>
      <c r="E10224">
        <v>0.02</v>
      </c>
      <c r="F10224">
        <v>1.1442000000000001</v>
      </c>
      <c r="G10224" s="384">
        <v>0</v>
      </c>
      <c r="H10224">
        <v>0</v>
      </c>
    </row>
    <row r="10225" spans="1:10">
      <c r="A10225">
        <v>10215</v>
      </c>
      <c r="B10225" s="612">
        <v>44032.53125</v>
      </c>
      <c r="C10225" s="405" t="s">
        <v>2110</v>
      </c>
      <c r="D10225" s="384">
        <v>2355</v>
      </c>
      <c r="E10225">
        <v>0.02</v>
      </c>
      <c r="F10225">
        <v>1.1442000000000001</v>
      </c>
      <c r="G10225" s="384">
        <v>0</v>
      </c>
      <c r="H10225">
        <v>1.14601</v>
      </c>
    </row>
    <row r="10226" spans="1:10">
      <c r="A10226">
        <v>10219</v>
      </c>
      <c r="B10226" s="612">
        <v>44032.539583333331</v>
      </c>
      <c r="C10226" s="405" t="s">
        <v>2110</v>
      </c>
      <c r="D10226" s="384">
        <v>2355</v>
      </c>
      <c r="E10226">
        <v>0.02</v>
      </c>
      <c r="F10226">
        <v>1.1442000000000001</v>
      </c>
      <c r="G10226" s="384">
        <v>0</v>
      </c>
      <c r="H10226">
        <v>1.14497</v>
      </c>
    </row>
    <row r="10227" spans="1:10">
      <c r="A10227">
        <v>10229</v>
      </c>
      <c r="B10227" s="612">
        <v>44032.572222222225</v>
      </c>
      <c r="C10227" s="405" t="s">
        <v>2110</v>
      </c>
      <c r="D10227" s="384">
        <v>2355</v>
      </c>
      <c r="E10227">
        <v>0.02</v>
      </c>
      <c r="F10227">
        <v>1.1442000000000001</v>
      </c>
      <c r="G10227" s="384">
        <v>0</v>
      </c>
      <c r="H10227">
        <v>1.1436599999999999</v>
      </c>
    </row>
    <row r="10228" spans="1:10">
      <c r="A10228">
        <v>10237</v>
      </c>
      <c r="B10228" s="612">
        <v>44032.609722222223</v>
      </c>
      <c r="C10228" s="405" t="s">
        <v>2054</v>
      </c>
      <c r="D10228" s="384">
        <v>2355</v>
      </c>
      <c r="E10228">
        <v>0.02</v>
      </c>
      <c r="F10228">
        <v>1.1436599999999999</v>
      </c>
      <c r="G10228" s="384">
        <v>0</v>
      </c>
      <c r="H10228">
        <v>1.1436599999999999</v>
      </c>
      <c r="I10228">
        <v>-1.08</v>
      </c>
      <c r="J10228" s="384">
        <v>37065.29</v>
      </c>
    </row>
    <row r="10229" spans="1:10">
      <c r="A10229">
        <v>10217</v>
      </c>
      <c r="B10229" s="612">
        <v>44032.539583333331</v>
      </c>
      <c r="C10229" s="405" t="s">
        <v>96</v>
      </c>
      <c r="D10229" s="384">
        <v>2356</v>
      </c>
      <c r="E10229">
        <v>0.03</v>
      </c>
      <c r="F10229">
        <v>1.14259</v>
      </c>
      <c r="G10229" s="384">
        <v>0</v>
      </c>
      <c r="H10229">
        <v>0</v>
      </c>
    </row>
    <row r="10230" spans="1:10">
      <c r="A10230">
        <v>10218</v>
      </c>
      <c r="B10230" s="612">
        <v>44032.539583333331</v>
      </c>
      <c r="C10230" s="405" t="s">
        <v>2110</v>
      </c>
      <c r="D10230" s="384">
        <v>2356</v>
      </c>
      <c r="E10230">
        <v>0.03</v>
      </c>
      <c r="F10230">
        <v>1.14259</v>
      </c>
      <c r="G10230" s="384">
        <v>0</v>
      </c>
      <c r="H10230">
        <v>1.14497</v>
      </c>
    </row>
    <row r="10231" spans="1:10">
      <c r="A10231">
        <v>10228</v>
      </c>
      <c r="B10231" s="612">
        <v>44032.572222222225</v>
      </c>
      <c r="C10231" s="405" t="s">
        <v>2110</v>
      </c>
      <c r="D10231" s="384">
        <v>2356</v>
      </c>
      <c r="E10231">
        <v>0.03</v>
      </c>
      <c r="F10231">
        <v>1.14259</v>
      </c>
      <c r="G10231" s="384">
        <v>0</v>
      </c>
      <c r="H10231">
        <v>1.1436599999999999</v>
      </c>
    </row>
    <row r="10232" spans="1:10">
      <c r="A10232">
        <v>10238</v>
      </c>
      <c r="B10232" s="612">
        <v>44032.609722222223</v>
      </c>
      <c r="C10232" s="405" t="s">
        <v>2054</v>
      </c>
      <c r="D10232" s="384">
        <v>2356</v>
      </c>
      <c r="E10232">
        <v>0.03</v>
      </c>
      <c r="F10232">
        <v>1.1436599999999999</v>
      </c>
      <c r="G10232" s="384">
        <v>0</v>
      </c>
      <c r="H10232">
        <v>1.1436599999999999</v>
      </c>
      <c r="I10232">
        <v>3.21</v>
      </c>
      <c r="J10232" s="384">
        <v>37068.5</v>
      </c>
    </row>
    <row r="10233" spans="1:10">
      <c r="A10233">
        <v>10226</v>
      </c>
      <c r="B10233" s="612">
        <v>44032.572222222225</v>
      </c>
      <c r="C10233" s="405" t="s">
        <v>96</v>
      </c>
      <c r="D10233" s="384">
        <v>2357</v>
      </c>
      <c r="E10233">
        <v>0.05</v>
      </c>
      <c r="F10233">
        <v>1.1408199999999999</v>
      </c>
      <c r="G10233" s="384">
        <v>0</v>
      </c>
      <c r="H10233">
        <v>0</v>
      </c>
    </row>
    <row r="10234" spans="1:10">
      <c r="A10234">
        <v>10227</v>
      </c>
      <c r="B10234" s="612">
        <v>44032.572222222225</v>
      </c>
      <c r="C10234" s="405" t="s">
        <v>2110</v>
      </c>
      <c r="D10234" s="384">
        <v>2357</v>
      </c>
      <c r="E10234">
        <v>0.05</v>
      </c>
      <c r="F10234">
        <v>1.1408199999999999</v>
      </c>
      <c r="G10234" s="384">
        <v>0</v>
      </c>
      <c r="H10234">
        <v>1.1436599999999999</v>
      </c>
    </row>
    <row r="10235" spans="1:10">
      <c r="A10235">
        <v>10239</v>
      </c>
      <c r="B10235" s="612">
        <v>44032.609722222223</v>
      </c>
      <c r="C10235" s="405" t="s">
        <v>2054</v>
      </c>
      <c r="D10235" s="384">
        <v>2357</v>
      </c>
      <c r="E10235">
        <v>0.05</v>
      </c>
      <c r="F10235">
        <v>1.1436599999999999</v>
      </c>
      <c r="G10235" s="384">
        <v>0</v>
      </c>
      <c r="H10235">
        <v>1.1436599999999999</v>
      </c>
      <c r="I10235">
        <v>14.2</v>
      </c>
      <c r="J10235" s="384">
        <v>37082.699999999997</v>
      </c>
    </row>
    <row r="10236" spans="1:10">
      <c r="A10236">
        <v>10231</v>
      </c>
      <c r="B10236" s="612">
        <v>44032.574999999997</v>
      </c>
      <c r="C10236" s="405" t="s">
        <v>97</v>
      </c>
      <c r="D10236" s="384">
        <v>2358</v>
      </c>
      <c r="E10236">
        <v>0.02</v>
      </c>
      <c r="F10236">
        <v>1.14114</v>
      </c>
      <c r="G10236" s="384">
        <v>0</v>
      </c>
      <c r="H10236">
        <v>0</v>
      </c>
    </row>
    <row r="10237" spans="1:10">
      <c r="A10237">
        <v>10232</v>
      </c>
      <c r="B10237" s="612">
        <v>44032.574999999997</v>
      </c>
      <c r="C10237" s="405" t="s">
        <v>2110</v>
      </c>
      <c r="D10237" s="384">
        <v>2358</v>
      </c>
      <c r="E10237">
        <v>0.02</v>
      </c>
      <c r="F10237">
        <v>1.14114</v>
      </c>
      <c r="G10237" s="384">
        <v>0</v>
      </c>
      <c r="H10237">
        <v>1.1401399999999999</v>
      </c>
    </row>
    <row r="10238" spans="1:10">
      <c r="A10238">
        <v>10235</v>
      </c>
      <c r="B10238" s="612">
        <v>44032.602777777778</v>
      </c>
      <c r="C10238" s="405" t="s">
        <v>2110</v>
      </c>
      <c r="D10238" s="384">
        <v>2358</v>
      </c>
      <c r="E10238">
        <v>0.02</v>
      </c>
      <c r="F10238">
        <v>1.14114</v>
      </c>
      <c r="G10238" s="384">
        <v>0</v>
      </c>
      <c r="H10238">
        <v>1.1409400000000001</v>
      </c>
    </row>
    <row r="10239" spans="1:10">
      <c r="A10239">
        <v>10245</v>
      </c>
      <c r="B10239" s="612">
        <v>44032.621527777781</v>
      </c>
      <c r="C10239" s="405" t="s">
        <v>2110</v>
      </c>
      <c r="D10239" s="384">
        <v>2358</v>
      </c>
      <c r="E10239">
        <v>0.02</v>
      </c>
      <c r="F10239">
        <v>1.14114</v>
      </c>
      <c r="G10239" s="384">
        <v>0</v>
      </c>
      <c r="H10239">
        <v>1.14198</v>
      </c>
    </row>
    <row r="10240" spans="1:10">
      <c r="A10240">
        <v>10254</v>
      </c>
      <c r="B10240" s="612">
        <v>44033.021527777775</v>
      </c>
      <c r="C10240" s="405" t="s">
        <v>2110</v>
      </c>
      <c r="D10240" s="384">
        <v>2358</v>
      </c>
      <c r="E10240">
        <v>0.02</v>
      </c>
      <c r="F10240">
        <v>1.14114</v>
      </c>
      <c r="G10240" s="384">
        <v>0</v>
      </c>
      <c r="H10240">
        <v>1.14327</v>
      </c>
    </row>
    <row r="10241" spans="1:10">
      <c r="A10241">
        <v>10260</v>
      </c>
      <c r="B10241" s="612">
        <v>44033.183333333334</v>
      </c>
      <c r="C10241" s="405" t="s">
        <v>2054</v>
      </c>
      <c r="D10241" s="384">
        <v>2358</v>
      </c>
      <c r="E10241">
        <v>0.02</v>
      </c>
      <c r="F10241">
        <v>1.14327</v>
      </c>
      <c r="G10241" s="384">
        <v>0</v>
      </c>
      <c r="H10241">
        <v>1.14327</v>
      </c>
      <c r="I10241">
        <v>-4.24</v>
      </c>
      <c r="J10241" s="384">
        <v>37084.47</v>
      </c>
    </row>
    <row r="10242" spans="1:10">
      <c r="A10242">
        <v>10233</v>
      </c>
      <c r="B10242" s="612">
        <v>44032.602777777778</v>
      </c>
      <c r="C10242" s="405" t="s">
        <v>97</v>
      </c>
      <c r="D10242" s="384">
        <v>2359</v>
      </c>
      <c r="E10242">
        <v>0.02</v>
      </c>
      <c r="F10242">
        <v>1.1427400000000001</v>
      </c>
      <c r="G10242" s="384">
        <v>0</v>
      </c>
      <c r="H10242">
        <v>0</v>
      </c>
    </row>
    <row r="10243" spans="1:10">
      <c r="A10243">
        <v>10234</v>
      </c>
      <c r="B10243" s="612">
        <v>44032.602777777778</v>
      </c>
      <c r="C10243" s="405" t="s">
        <v>2110</v>
      </c>
      <c r="D10243" s="384">
        <v>2359</v>
      </c>
      <c r="E10243">
        <v>0.02</v>
      </c>
      <c r="F10243">
        <v>1.1427400000000001</v>
      </c>
      <c r="G10243" s="384">
        <v>0</v>
      </c>
      <c r="H10243">
        <v>1.1409400000000001</v>
      </c>
    </row>
    <row r="10244" spans="1:10">
      <c r="A10244">
        <v>10244</v>
      </c>
      <c r="B10244" s="612">
        <v>44032.621527777781</v>
      </c>
      <c r="C10244" s="405" t="s">
        <v>2110</v>
      </c>
      <c r="D10244" s="384">
        <v>2359</v>
      </c>
      <c r="E10244">
        <v>0.02</v>
      </c>
      <c r="F10244">
        <v>1.1427400000000001</v>
      </c>
      <c r="G10244" s="384">
        <v>0</v>
      </c>
      <c r="H10244">
        <v>1.14198</v>
      </c>
    </row>
    <row r="10245" spans="1:10">
      <c r="A10245">
        <v>10253</v>
      </c>
      <c r="B10245" s="612">
        <v>44033.021527777775</v>
      </c>
      <c r="C10245" s="405" t="s">
        <v>2110</v>
      </c>
      <c r="D10245" s="384">
        <v>2359</v>
      </c>
      <c r="E10245">
        <v>0.02</v>
      </c>
      <c r="F10245">
        <v>1.1427400000000001</v>
      </c>
      <c r="G10245" s="384">
        <v>0</v>
      </c>
      <c r="H10245">
        <v>1.14327</v>
      </c>
    </row>
    <row r="10246" spans="1:10">
      <c r="A10246">
        <v>10261</v>
      </c>
      <c r="B10246" s="612">
        <v>44033.183333333334</v>
      </c>
      <c r="C10246" s="405" t="s">
        <v>2054</v>
      </c>
      <c r="D10246" s="384">
        <v>2359</v>
      </c>
      <c r="E10246">
        <v>0.02</v>
      </c>
      <c r="F10246">
        <v>1.14327</v>
      </c>
      <c r="G10246" s="384">
        <v>0</v>
      </c>
      <c r="H10246">
        <v>1.14327</v>
      </c>
      <c r="I10246">
        <v>-1.04</v>
      </c>
      <c r="J10246" s="384">
        <v>37083.43</v>
      </c>
    </row>
    <row r="10247" spans="1:10">
      <c r="A10247">
        <v>10240</v>
      </c>
      <c r="B10247" s="612">
        <v>44032.615277777775</v>
      </c>
      <c r="C10247" s="405" t="s">
        <v>96</v>
      </c>
      <c r="D10247" s="384">
        <v>2360</v>
      </c>
      <c r="E10247">
        <v>0.02</v>
      </c>
      <c r="F10247">
        <v>1.1434800000000001</v>
      </c>
      <c r="G10247" s="384">
        <v>0</v>
      </c>
      <c r="H10247">
        <v>0</v>
      </c>
    </row>
    <row r="10248" spans="1:10">
      <c r="A10248">
        <v>10241</v>
      </c>
      <c r="B10248" s="612">
        <v>44032.615277777775</v>
      </c>
      <c r="C10248" s="405" t="s">
        <v>2110</v>
      </c>
      <c r="D10248" s="384">
        <v>2360</v>
      </c>
      <c r="E10248">
        <v>0.02</v>
      </c>
      <c r="F10248">
        <v>1.1434800000000001</v>
      </c>
      <c r="G10248" s="384">
        <v>0</v>
      </c>
      <c r="H10248">
        <v>1.1444799999999999</v>
      </c>
    </row>
    <row r="10249" spans="1:10">
      <c r="A10249">
        <v>10246</v>
      </c>
      <c r="B10249" s="612">
        <v>44032.630555555559</v>
      </c>
      <c r="C10249" s="405" t="s">
        <v>2054</v>
      </c>
      <c r="D10249" s="384">
        <v>2360</v>
      </c>
      <c r="E10249">
        <v>0.02</v>
      </c>
      <c r="F10249">
        <v>1.1444799999999999</v>
      </c>
      <c r="G10249" s="384">
        <v>0</v>
      </c>
      <c r="H10249">
        <v>1.1444799999999999</v>
      </c>
      <c r="I10249">
        <v>2</v>
      </c>
      <c r="J10249" s="384">
        <v>37084.699999999997</v>
      </c>
    </row>
    <row r="10250" spans="1:10">
      <c r="A10250">
        <v>10242</v>
      </c>
      <c r="B10250" s="612">
        <v>44032.621527777781</v>
      </c>
      <c r="C10250" s="405" t="s">
        <v>97</v>
      </c>
      <c r="D10250" s="384">
        <v>2361</v>
      </c>
      <c r="E10250">
        <v>0.03</v>
      </c>
      <c r="F10250">
        <v>1.14436</v>
      </c>
      <c r="G10250" s="384">
        <v>0</v>
      </c>
      <c r="H10250">
        <v>0</v>
      </c>
    </row>
    <row r="10251" spans="1:10">
      <c r="A10251">
        <v>10243</v>
      </c>
      <c r="B10251" s="612">
        <v>44032.621527777781</v>
      </c>
      <c r="C10251" s="405" t="s">
        <v>2110</v>
      </c>
      <c r="D10251" s="384">
        <v>2361</v>
      </c>
      <c r="E10251">
        <v>0.03</v>
      </c>
      <c r="F10251">
        <v>1.14436</v>
      </c>
      <c r="G10251" s="384">
        <v>0</v>
      </c>
      <c r="H10251">
        <v>1.14198</v>
      </c>
    </row>
    <row r="10252" spans="1:10">
      <c r="A10252">
        <v>10252</v>
      </c>
      <c r="B10252" s="612">
        <v>44033.021527777775</v>
      </c>
      <c r="C10252" s="405" t="s">
        <v>2110</v>
      </c>
      <c r="D10252" s="384">
        <v>2361</v>
      </c>
      <c r="E10252">
        <v>0.03</v>
      </c>
      <c r="F10252">
        <v>1.14436</v>
      </c>
      <c r="G10252" s="384">
        <v>0</v>
      </c>
      <c r="H10252">
        <v>1.14327</v>
      </c>
    </row>
    <row r="10253" spans="1:10">
      <c r="A10253">
        <v>10262</v>
      </c>
      <c r="B10253" s="612">
        <v>44033.183333333334</v>
      </c>
      <c r="C10253" s="405" t="s">
        <v>2054</v>
      </c>
      <c r="D10253" s="384">
        <v>2361</v>
      </c>
      <c r="E10253">
        <v>0.03</v>
      </c>
      <c r="F10253">
        <v>1.14327</v>
      </c>
      <c r="G10253" s="384">
        <v>0</v>
      </c>
      <c r="H10253">
        <v>1.14327</v>
      </c>
      <c r="I10253">
        <v>3.3</v>
      </c>
      <c r="J10253" s="384">
        <v>37086.730000000003</v>
      </c>
    </row>
    <row r="10254" spans="1:10">
      <c r="A10254">
        <v>10247</v>
      </c>
      <c r="B10254" s="612">
        <v>44032.645833333336</v>
      </c>
      <c r="C10254" s="405" t="s">
        <v>96</v>
      </c>
      <c r="D10254" s="384">
        <v>2362</v>
      </c>
      <c r="E10254">
        <v>0.02</v>
      </c>
      <c r="F10254">
        <v>1.1441399999999999</v>
      </c>
      <c r="G10254" s="384">
        <v>0</v>
      </c>
      <c r="H10254">
        <v>0</v>
      </c>
    </row>
    <row r="10255" spans="1:10">
      <c r="A10255">
        <v>10248</v>
      </c>
      <c r="B10255" s="612">
        <v>44032.645833333336</v>
      </c>
      <c r="C10255" s="405" t="s">
        <v>2110</v>
      </c>
      <c r="D10255" s="384">
        <v>2362</v>
      </c>
      <c r="E10255">
        <v>0.02</v>
      </c>
      <c r="F10255">
        <v>1.1441399999999999</v>
      </c>
      <c r="G10255" s="384">
        <v>0</v>
      </c>
      <c r="H10255">
        <v>1.14514</v>
      </c>
    </row>
    <row r="10256" spans="1:10">
      <c r="A10256">
        <v>10249</v>
      </c>
      <c r="B10256" s="612">
        <v>44032.965277777781</v>
      </c>
      <c r="C10256" s="405" t="s">
        <v>2054</v>
      </c>
      <c r="D10256" s="384">
        <v>2362</v>
      </c>
      <c r="E10256">
        <v>0.02</v>
      </c>
      <c r="F10256">
        <v>1.14514</v>
      </c>
      <c r="G10256" s="384">
        <v>0</v>
      </c>
      <c r="H10256">
        <v>1.14514</v>
      </c>
      <c r="I10256">
        <v>2</v>
      </c>
      <c r="J10256" s="384">
        <v>37086.699999999997</v>
      </c>
    </row>
    <row r="10257" spans="1:10">
      <c r="A10257">
        <v>10250</v>
      </c>
      <c r="B10257" s="612">
        <v>44033.021527777775</v>
      </c>
      <c r="C10257" s="405" t="s">
        <v>97</v>
      </c>
      <c r="D10257" s="384">
        <v>2363</v>
      </c>
      <c r="E10257">
        <v>0.05</v>
      </c>
      <c r="F10257">
        <v>1.1460699999999999</v>
      </c>
      <c r="G10257" s="384">
        <v>0</v>
      </c>
      <c r="H10257">
        <v>0</v>
      </c>
    </row>
    <row r="10258" spans="1:10">
      <c r="A10258">
        <v>10251</v>
      </c>
      <c r="B10258" s="612">
        <v>44033.021527777775</v>
      </c>
      <c r="C10258" s="405" t="s">
        <v>2110</v>
      </c>
      <c r="D10258" s="384">
        <v>2363</v>
      </c>
      <c r="E10258">
        <v>0.05</v>
      </c>
      <c r="F10258">
        <v>1.1460699999999999</v>
      </c>
      <c r="G10258" s="384">
        <v>0</v>
      </c>
      <c r="H10258">
        <v>1.14327</v>
      </c>
    </row>
    <row r="10259" spans="1:10">
      <c r="A10259">
        <v>10263</v>
      </c>
      <c r="B10259" s="612">
        <v>44033.183333333334</v>
      </c>
      <c r="C10259" s="405" t="s">
        <v>2054</v>
      </c>
      <c r="D10259" s="384">
        <v>2363</v>
      </c>
      <c r="E10259">
        <v>0.05</v>
      </c>
      <c r="F10259">
        <v>1.14327</v>
      </c>
      <c r="G10259" s="384">
        <v>0</v>
      </c>
      <c r="H10259">
        <v>1.14327</v>
      </c>
      <c r="I10259">
        <v>14</v>
      </c>
      <c r="J10259" s="384">
        <v>37100.730000000003</v>
      </c>
    </row>
    <row r="10260" spans="1:10">
      <c r="A10260">
        <v>10255</v>
      </c>
      <c r="B10260" s="612">
        <v>44033.072916666664</v>
      </c>
      <c r="C10260" s="405" t="s">
        <v>96</v>
      </c>
      <c r="D10260" s="384">
        <v>2364</v>
      </c>
      <c r="E10260">
        <v>0.02</v>
      </c>
      <c r="F10260">
        <v>1.1458600000000001</v>
      </c>
      <c r="G10260" s="384">
        <v>0</v>
      </c>
      <c r="H10260">
        <v>0</v>
      </c>
    </row>
    <row r="10261" spans="1:10">
      <c r="A10261">
        <v>10256</v>
      </c>
      <c r="B10261" s="612">
        <v>44033.072916666664</v>
      </c>
      <c r="C10261" s="405" t="s">
        <v>2110</v>
      </c>
      <c r="D10261" s="384">
        <v>2364</v>
      </c>
      <c r="E10261">
        <v>0.02</v>
      </c>
      <c r="F10261">
        <v>1.1458600000000001</v>
      </c>
      <c r="G10261" s="384">
        <v>0</v>
      </c>
      <c r="H10261">
        <v>1.14686</v>
      </c>
    </row>
    <row r="10262" spans="1:10">
      <c r="A10262">
        <v>10257</v>
      </c>
      <c r="B10262" s="612">
        <v>44033.145138888889</v>
      </c>
      <c r="C10262" s="405" t="s">
        <v>2054</v>
      </c>
      <c r="D10262" s="384">
        <v>2364</v>
      </c>
      <c r="E10262">
        <v>0.02</v>
      </c>
      <c r="F10262">
        <v>1.14686</v>
      </c>
      <c r="G10262" s="384">
        <v>0</v>
      </c>
      <c r="H10262">
        <v>1.14686</v>
      </c>
      <c r="I10262">
        <v>2</v>
      </c>
      <c r="J10262" s="384">
        <v>37088.699999999997</v>
      </c>
    </row>
    <row r="10263" spans="1:10">
      <c r="A10263">
        <v>10258</v>
      </c>
      <c r="B10263" s="612">
        <v>44033.161805555559</v>
      </c>
      <c r="C10263" s="405" t="s">
        <v>96</v>
      </c>
      <c r="D10263" s="384">
        <v>2365</v>
      </c>
      <c r="E10263">
        <v>0.02</v>
      </c>
      <c r="F10263">
        <v>1.14453</v>
      </c>
      <c r="G10263" s="384">
        <v>0</v>
      </c>
      <c r="H10263">
        <v>0</v>
      </c>
    </row>
    <row r="10264" spans="1:10">
      <c r="A10264">
        <v>10259</v>
      </c>
      <c r="B10264" s="612">
        <v>44033.161805555559</v>
      </c>
      <c r="C10264" s="405" t="s">
        <v>2110</v>
      </c>
      <c r="D10264" s="384">
        <v>2365</v>
      </c>
      <c r="E10264">
        <v>0.02</v>
      </c>
      <c r="F10264">
        <v>1.14453</v>
      </c>
      <c r="G10264" s="384">
        <v>0</v>
      </c>
      <c r="H10264">
        <v>1.1455299999999999</v>
      </c>
    </row>
    <row r="10265" spans="1:10">
      <c r="A10265">
        <v>10268</v>
      </c>
      <c r="B10265" s="612">
        <v>44033.205555555556</v>
      </c>
      <c r="C10265" s="405" t="s">
        <v>2110</v>
      </c>
      <c r="D10265" s="384">
        <v>2365</v>
      </c>
      <c r="E10265">
        <v>0.02</v>
      </c>
      <c r="F10265">
        <v>1.14453</v>
      </c>
      <c r="G10265" s="384">
        <v>0</v>
      </c>
      <c r="H10265">
        <v>1.14473</v>
      </c>
    </row>
    <row r="10266" spans="1:10">
      <c r="A10266">
        <v>10269</v>
      </c>
      <c r="B10266" s="612">
        <v>44033.25</v>
      </c>
      <c r="C10266" s="405" t="s">
        <v>2054</v>
      </c>
      <c r="D10266" s="384">
        <v>2365</v>
      </c>
      <c r="E10266">
        <v>0.02</v>
      </c>
      <c r="F10266">
        <v>1.14473</v>
      </c>
      <c r="G10266" s="384">
        <v>0</v>
      </c>
      <c r="H10266">
        <v>1.14473</v>
      </c>
      <c r="I10266">
        <v>0.4</v>
      </c>
      <c r="J10266" s="384">
        <v>37101.129999999997</v>
      </c>
    </row>
    <row r="10267" spans="1:10">
      <c r="A10267">
        <v>10264</v>
      </c>
      <c r="B10267" s="612">
        <v>44033.189583333333</v>
      </c>
      <c r="C10267" s="405" t="s">
        <v>97</v>
      </c>
      <c r="D10267" s="384">
        <v>2366</v>
      </c>
      <c r="E10267">
        <v>0.02</v>
      </c>
      <c r="F10267">
        <v>1.14344</v>
      </c>
      <c r="G10267" s="384">
        <v>0</v>
      </c>
      <c r="H10267">
        <v>0</v>
      </c>
    </row>
    <row r="10268" spans="1:10">
      <c r="A10268">
        <v>10265</v>
      </c>
      <c r="B10268" s="612">
        <v>44033.189583333333</v>
      </c>
      <c r="C10268" s="405" t="s">
        <v>2110</v>
      </c>
      <c r="D10268" s="384">
        <v>2366</v>
      </c>
      <c r="E10268">
        <v>0.02</v>
      </c>
      <c r="F10268">
        <v>1.14344</v>
      </c>
      <c r="G10268" s="384">
        <v>0</v>
      </c>
      <c r="H10268">
        <v>1.1424399999999999</v>
      </c>
    </row>
    <row r="10269" spans="1:10">
      <c r="A10269">
        <v>10275</v>
      </c>
      <c r="B10269" s="612">
        <v>44033.291666666664</v>
      </c>
      <c r="C10269" s="405" t="s">
        <v>2110</v>
      </c>
      <c r="D10269" s="384">
        <v>2366</v>
      </c>
      <c r="E10269">
        <v>0.02</v>
      </c>
      <c r="F10269">
        <v>1.14344</v>
      </c>
      <c r="G10269" s="384">
        <v>0</v>
      </c>
      <c r="H10269">
        <v>1.1432500000000001</v>
      </c>
    </row>
    <row r="10270" spans="1:10">
      <c r="A10270">
        <v>10280</v>
      </c>
      <c r="B10270" s="612">
        <v>44033.298611111109</v>
      </c>
      <c r="C10270" s="405" t="s">
        <v>2110</v>
      </c>
      <c r="D10270" s="384">
        <v>2366</v>
      </c>
      <c r="E10270">
        <v>0.02</v>
      </c>
      <c r="F10270">
        <v>1.14344</v>
      </c>
      <c r="G10270" s="384">
        <v>0</v>
      </c>
      <c r="H10270">
        <v>1.14429</v>
      </c>
    </row>
    <row r="10271" spans="1:10">
      <c r="A10271">
        <v>10283</v>
      </c>
      <c r="B10271" s="612">
        <v>44033.320833333331</v>
      </c>
      <c r="C10271" s="405" t="s">
        <v>2054</v>
      </c>
      <c r="D10271" s="384">
        <v>2366</v>
      </c>
      <c r="E10271">
        <v>0.02</v>
      </c>
      <c r="F10271">
        <v>1.14429</v>
      </c>
      <c r="G10271" s="384">
        <v>0</v>
      </c>
      <c r="H10271">
        <v>1.14429</v>
      </c>
      <c r="I10271">
        <v>-1.7</v>
      </c>
      <c r="J10271" s="384">
        <v>37105.03</v>
      </c>
    </row>
    <row r="10272" spans="1:10">
      <c r="A10272">
        <v>10266</v>
      </c>
      <c r="B10272" s="612">
        <v>44033.205555555556</v>
      </c>
      <c r="C10272" s="405" t="s">
        <v>96</v>
      </c>
      <c r="D10272" s="384">
        <v>2367</v>
      </c>
      <c r="E10272">
        <v>0.02</v>
      </c>
      <c r="F10272">
        <v>1.14293</v>
      </c>
      <c r="G10272" s="384">
        <v>0</v>
      </c>
      <c r="H10272">
        <v>0</v>
      </c>
    </row>
    <row r="10273" spans="1:10">
      <c r="A10273">
        <v>10267</v>
      </c>
      <c r="B10273" s="612">
        <v>44033.205555555556</v>
      </c>
      <c r="C10273" s="405" t="s">
        <v>2110</v>
      </c>
      <c r="D10273" s="384">
        <v>2367</v>
      </c>
      <c r="E10273">
        <v>0.02</v>
      </c>
      <c r="F10273">
        <v>1.14293</v>
      </c>
      <c r="G10273" s="384">
        <v>0</v>
      </c>
      <c r="H10273">
        <v>1.14473</v>
      </c>
    </row>
    <row r="10274" spans="1:10">
      <c r="A10274">
        <v>10270</v>
      </c>
      <c r="B10274" s="612">
        <v>44033.25</v>
      </c>
      <c r="C10274" s="405" t="s">
        <v>2054</v>
      </c>
      <c r="D10274" s="384">
        <v>2367</v>
      </c>
      <c r="E10274">
        <v>0.02</v>
      </c>
      <c r="F10274">
        <v>1.14473</v>
      </c>
      <c r="G10274" s="384">
        <v>0</v>
      </c>
      <c r="H10274">
        <v>1.14473</v>
      </c>
      <c r="I10274">
        <v>3.6</v>
      </c>
      <c r="J10274" s="384">
        <v>37104.730000000003</v>
      </c>
    </row>
    <row r="10275" spans="1:10">
      <c r="A10275">
        <v>10271</v>
      </c>
      <c r="B10275" s="612">
        <v>44033.261111111111</v>
      </c>
      <c r="C10275" s="405" t="s">
        <v>96</v>
      </c>
      <c r="D10275" s="384">
        <v>2368</v>
      </c>
      <c r="E10275">
        <v>0.02</v>
      </c>
      <c r="F10275">
        <v>1.14436</v>
      </c>
      <c r="G10275" s="384">
        <v>0</v>
      </c>
      <c r="H10275">
        <v>0</v>
      </c>
    </row>
    <row r="10276" spans="1:10">
      <c r="A10276">
        <v>10272</v>
      </c>
      <c r="B10276" s="612">
        <v>44033.261111111111</v>
      </c>
      <c r="C10276" s="405" t="s">
        <v>2110</v>
      </c>
      <c r="D10276" s="384">
        <v>2368</v>
      </c>
      <c r="E10276">
        <v>0.02</v>
      </c>
      <c r="F10276">
        <v>1.14436</v>
      </c>
      <c r="G10276" s="384">
        <v>0</v>
      </c>
      <c r="H10276">
        <v>1.1453599999999999</v>
      </c>
    </row>
    <row r="10277" spans="1:10">
      <c r="A10277">
        <v>10276</v>
      </c>
      <c r="B10277" s="612">
        <v>44033.292361111111</v>
      </c>
      <c r="C10277" s="405" t="s">
        <v>2054</v>
      </c>
      <c r="D10277" s="384">
        <v>2368</v>
      </c>
      <c r="E10277">
        <v>0.02</v>
      </c>
      <c r="F10277">
        <v>1.1453599999999999</v>
      </c>
      <c r="G10277" s="384">
        <v>0</v>
      </c>
      <c r="H10277">
        <v>1.1453599999999999</v>
      </c>
      <c r="I10277">
        <v>2</v>
      </c>
      <c r="J10277" s="384">
        <v>37106.730000000003</v>
      </c>
    </row>
    <row r="10278" spans="1:10">
      <c r="A10278">
        <v>10273</v>
      </c>
      <c r="B10278" s="612">
        <v>44033.291666666664</v>
      </c>
      <c r="C10278" s="405" t="s">
        <v>97</v>
      </c>
      <c r="D10278" s="384">
        <v>2369</v>
      </c>
      <c r="E10278">
        <v>0.02</v>
      </c>
      <c r="F10278">
        <v>1.14506</v>
      </c>
      <c r="G10278" s="384">
        <v>0</v>
      </c>
      <c r="H10278">
        <v>0</v>
      </c>
    </row>
    <row r="10279" spans="1:10">
      <c r="A10279">
        <v>10274</v>
      </c>
      <c r="B10279" s="612">
        <v>44033.291666666664</v>
      </c>
      <c r="C10279" s="405" t="s">
        <v>2110</v>
      </c>
      <c r="D10279" s="384">
        <v>2369</v>
      </c>
      <c r="E10279">
        <v>0.02</v>
      </c>
      <c r="F10279">
        <v>1.14506</v>
      </c>
      <c r="G10279" s="384">
        <v>0</v>
      </c>
      <c r="H10279">
        <v>1.1432500000000001</v>
      </c>
    </row>
    <row r="10280" spans="1:10">
      <c r="A10280">
        <v>10279</v>
      </c>
      <c r="B10280" s="612">
        <v>44033.298611111109</v>
      </c>
      <c r="C10280" s="405" t="s">
        <v>2110</v>
      </c>
      <c r="D10280" s="384">
        <v>2369</v>
      </c>
      <c r="E10280">
        <v>0.02</v>
      </c>
      <c r="F10280">
        <v>1.14506</v>
      </c>
      <c r="G10280" s="384">
        <v>0</v>
      </c>
      <c r="H10280">
        <v>1.14429</v>
      </c>
    </row>
    <row r="10281" spans="1:10">
      <c r="A10281">
        <v>10284</v>
      </c>
      <c r="B10281" s="612">
        <v>44033.320833333331</v>
      </c>
      <c r="C10281" s="405" t="s">
        <v>2054</v>
      </c>
      <c r="D10281" s="384">
        <v>2369</v>
      </c>
      <c r="E10281">
        <v>0.02</v>
      </c>
      <c r="F10281">
        <v>1.14429</v>
      </c>
      <c r="G10281" s="384">
        <v>0</v>
      </c>
      <c r="H10281">
        <v>1.14429</v>
      </c>
      <c r="I10281">
        <v>1.54</v>
      </c>
      <c r="J10281" s="384">
        <v>37106.57</v>
      </c>
    </row>
    <row r="10282" spans="1:10">
      <c r="A10282">
        <v>10277</v>
      </c>
      <c r="B10282" s="612">
        <v>44033.298611111109</v>
      </c>
      <c r="C10282" s="405" t="s">
        <v>97</v>
      </c>
      <c r="D10282" s="384">
        <v>2370</v>
      </c>
      <c r="E10282">
        <v>0.03</v>
      </c>
      <c r="F10282">
        <v>1.1466700000000001</v>
      </c>
      <c r="G10282" s="384">
        <v>0</v>
      </c>
      <c r="H10282">
        <v>0</v>
      </c>
    </row>
    <row r="10283" spans="1:10">
      <c r="A10283">
        <v>10278</v>
      </c>
      <c r="B10283" s="612">
        <v>44033.298611111109</v>
      </c>
      <c r="C10283" s="405" t="s">
        <v>2110</v>
      </c>
      <c r="D10283" s="384">
        <v>2370</v>
      </c>
      <c r="E10283">
        <v>0.03</v>
      </c>
      <c r="F10283">
        <v>1.1466700000000001</v>
      </c>
      <c r="G10283" s="384">
        <v>0</v>
      </c>
      <c r="H10283">
        <v>1.14429</v>
      </c>
    </row>
    <row r="10284" spans="1:10">
      <c r="A10284">
        <v>10285</v>
      </c>
      <c r="B10284" s="612">
        <v>44033.320833333331</v>
      </c>
      <c r="C10284" s="405" t="s">
        <v>2054</v>
      </c>
      <c r="D10284" s="384">
        <v>2370</v>
      </c>
      <c r="E10284">
        <v>0.03</v>
      </c>
      <c r="F10284">
        <v>1.14429</v>
      </c>
      <c r="G10284" s="384">
        <v>0</v>
      </c>
      <c r="H10284">
        <v>1.14429</v>
      </c>
      <c r="I10284">
        <v>7.14</v>
      </c>
      <c r="J10284" s="384">
        <v>37113.71</v>
      </c>
    </row>
    <row r="10285" spans="1:10">
      <c r="A10285">
        <v>10281</v>
      </c>
      <c r="B10285" s="612">
        <v>44033.314583333333</v>
      </c>
      <c r="C10285" s="405" t="s">
        <v>96</v>
      </c>
      <c r="D10285" s="384">
        <v>2371</v>
      </c>
      <c r="E10285">
        <v>0.02</v>
      </c>
      <c r="F10285">
        <v>1.14483</v>
      </c>
      <c r="G10285" s="384">
        <v>0</v>
      </c>
      <c r="H10285">
        <v>0</v>
      </c>
    </row>
    <row r="10286" spans="1:10">
      <c r="A10286">
        <v>10282</v>
      </c>
      <c r="B10286" s="612">
        <v>44033.314583333333</v>
      </c>
      <c r="C10286" s="405" t="s">
        <v>2110</v>
      </c>
      <c r="D10286" s="384">
        <v>2371</v>
      </c>
      <c r="E10286">
        <v>0.02</v>
      </c>
      <c r="F10286">
        <v>1.14483</v>
      </c>
      <c r="G10286" s="384">
        <v>0</v>
      </c>
      <c r="H10286">
        <v>1.1458299999999999</v>
      </c>
    </row>
    <row r="10287" spans="1:10">
      <c r="A10287">
        <v>10288</v>
      </c>
      <c r="B10287" s="612">
        <v>44033.34652777778</v>
      </c>
      <c r="C10287" s="405" t="s">
        <v>2110</v>
      </c>
      <c r="D10287" s="384">
        <v>2371</v>
      </c>
      <c r="E10287">
        <v>0.02</v>
      </c>
      <c r="F10287">
        <v>1.14483</v>
      </c>
      <c r="G10287" s="384">
        <v>0</v>
      </c>
      <c r="H10287">
        <v>1.1450199999999999</v>
      </c>
    </row>
    <row r="10288" spans="1:10">
      <c r="A10288">
        <v>10291</v>
      </c>
      <c r="B10288" s="612">
        <v>44033.426388888889</v>
      </c>
      <c r="C10288" s="405" t="s">
        <v>2054</v>
      </c>
      <c r="D10288" s="384">
        <v>2371</v>
      </c>
      <c r="E10288">
        <v>0.02</v>
      </c>
      <c r="F10288">
        <v>1.1450199999999999</v>
      </c>
      <c r="G10288" s="384">
        <v>0</v>
      </c>
      <c r="H10288">
        <v>1.1450199999999999</v>
      </c>
      <c r="I10288">
        <v>0.38</v>
      </c>
      <c r="J10288" s="384">
        <v>37114.089999999997</v>
      </c>
    </row>
    <row r="10289" spans="1:10">
      <c r="A10289">
        <v>10286</v>
      </c>
      <c r="B10289" s="612">
        <v>44033.34652777778</v>
      </c>
      <c r="C10289" s="405" t="s">
        <v>96</v>
      </c>
      <c r="D10289" s="384">
        <v>2372</v>
      </c>
      <c r="E10289">
        <v>0.02</v>
      </c>
      <c r="F10289">
        <v>1.1432100000000001</v>
      </c>
      <c r="G10289" s="384">
        <v>0</v>
      </c>
      <c r="H10289">
        <v>0</v>
      </c>
    </row>
    <row r="10290" spans="1:10">
      <c r="A10290">
        <v>10287</v>
      </c>
      <c r="B10290" s="612">
        <v>44033.34652777778</v>
      </c>
      <c r="C10290" s="405" t="s">
        <v>2110</v>
      </c>
      <c r="D10290" s="384">
        <v>2372</v>
      </c>
      <c r="E10290">
        <v>0.02</v>
      </c>
      <c r="F10290">
        <v>1.1432100000000001</v>
      </c>
      <c r="G10290" s="384">
        <v>0</v>
      </c>
      <c r="H10290">
        <v>1.1450199999999999</v>
      </c>
    </row>
    <row r="10291" spans="1:10">
      <c r="A10291">
        <v>10292</v>
      </c>
      <c r="B10291" s="612">
        <v>44033.426388888889</v>
      </c>
      <c r="C10291" s="405" t="s">
        <v>2054</v>
      </c>
      <c r="D10291" s="384">
        <v>2372</v>
      </c>
      <c r="E10291">
        <v>0.02</v>
      </c>
      <c r="F10291">
        <v>1.1450199999999999</v>
      </c>
      <c r="G10291" s="384">
        <v>0</v>
      </c>
      <c r="H10291">
        <v>1.1450199999999999</v>
      </c>
      <c r="I10291">
        <v>3.62</v>
      </c>
      <c r="J10291" s="384">
        <v>37117.71</v>
      </c>
    </row>
    <row r="10292" spans="1:10">
      <c r="A10292">
        <v>10289</v>
      </c>
      <c r="B10292" s="612">
        <v>44033.356944444444</v>
      </c>
      <c r="C10292" s="405" t="s">
        <v>97</v>
      </c>
      <c r="D10292" s="384">
        <v>2373</v>
      </c>
      <c r="E10292">
        <v>0.02</v>
      </c>
      <c r="F10292">
        <v>1.1436900000000001</v>
      </c>
      <c r="G10292" s="384">
        <v>0</v>
      </c>
      <c r="H10292">
        <v>0</v>
      </c>
    </row>
    <row r="10293" spans="1:10">
      <c r="A10293">
        <v>10290</v>
      </c>
      <c r="B10293" s="612">
        <v>44033.356944444444</v>
      </c>
      <c r="C10293" s="405" t="s">
        <v>2110</v>
      </c>
      <c r="D10293" s="384">
        <v>2373</v>
      </c>
      <c r="E10293">
        <v>0.02</v>
      </c>
      <c r="F10293">
        <v>1.1436900000000001</v>
      </c>
      <c r="G10293" s="384">
        <v>0</v>
      </c>
      <c r="H10293">
        <v>1.14269</v>
      </c>
    </row>
    <row r="10294" spans="1:10">
      <c r="A10294">
        <v>10295</v>
      </c>
      <c r="B10294" s="612">
        <v>44033.427083333336</v>
      </c>
      <c r="C10294" s="405" t="s">
        <v>2110</v>
      </c>
      <c r="D10294" s="384">
        <v>2373</v>
      </c>
      <c r="E10294">
        <v>0.02</v>
      </c>
      <c r="F10294">
        <v>1.1436900000000001</v>
      </c>
      <c r="G10294" s="384">
        <v>0</v>
      </c>
      <c r="H10294">
        <v>1.1435</v>
      </c>
    </row>
    <row r="10295" spans="1:10">
      <c r="A10295">
        <v>10298</v>
      </c>
      <c r="B10295" s="612">
        <v>44033.469444444447</v>
      </c>
      <c r="C10295" s="405" t="s">
        <v>2054</v>
      </c>
      <c r="D10295" s="384">
        <v>2373</v>
      </c>
      <c r="E10295">
        <v>0.02</v>
      </c>
      <c r="F10295">
        <v>1.1435</v>
      </c>
      <c r="G10295" s="384">
        <v>0</v>
      </c>
      <c r="H10295">
        <v>1.1435</v>
      </c>
      <c r="I10295">
        <v>0.38</v>
      </c>
      <c r="J10295" s="384">
        <v>37118.089999999997</v>
      </c>
    </row>
    <row r="10296" spans="1:10">
      <c r="A10296">
        <v>10293</v>
      </c>
      <c r="B10296" s="612">
        <v>44033.427083333336</v>
      </c>
      <c r="C10296" s="405" t="s">
        <v>97</v>
      </c>
      <c r="D10296" s="384">
        <v>2374</v>
      </c>
      <c r="E10296">
        <v>0.02</v>
      </c>
      <c r="F10296">
        <v>1.1453</v>
      </c>
      <c r="G10296" s="384">
        <v>0</v>
      </c>
      <c r="H10296">
        <v>0</v>
      </c>
    </row>
    <row r="10297" spans="1:10">
      <c r="A10297">
        <v>10294</v>
      </c>
      <c r="B10297" s="612">
        <v>44033.427083333336</v>
      </c>
      <c r="C10297" s="405" t="s">
        <v>2110</v>
      </c>
      <c r="D10297" s="384">
        <v>2374</v>
      </c>
      <c r="E10297">
        <v>0.02</v>
      </c>
      <c r="F10297">
        <v>1.1453</v>
      </c>
      <c r="G10297" s="384">
        <v>0</v>
      </c>
      <c r="H10297">
        <v>1.1435</v>
      </c>
    </row>
    <row r="10298" spans="1:10">
      <c r="A10298">
        <v>10299</v>
      </c>
      <c r="B10298" s="612">
        <v>44033.469444444447</v>
      </c>
      <c r="C10298" s="405" t="s">
        <v>2054</v>
      </c>
      <c r="D10298" s="384">
        <v>2374</v>
      </c>
      <c r="E10298">
        <v>0.02</v>
      </c>
      <c r="F10298">
        <v>1.1435</v>
      </c>
      <c r="G10298" s="384">
        <v>0</v>
      </c>
      <c r="H10298">
        <v>1.1435</v>
      </c>
      <c r="I10298">
        <v>3.6</v>
      </c>
      <c r="J10298" s="384">
        <v>37121.69</v>
      </c>
    </row>
    <row r="10299" spans="1:10">
      <c r="A10299">
        <v>10296</v>
      </c>
      <c r="B10299" s="612">
        <v>44033.446527777778</v>
      </c>
      <c r="C10299" s="405" t="s">
        <v>96</v>
      </c>
      <c r="D10299" s="384">
        <v>2375</v>
      </c>
      <c r="E10299">
        <v>0.02</v>
      </c>
      <c r="F10299">
        <v>1.14503</v>
      </c>
      <c r="G10299" s="384">
        <v>0</v>
      </c>
      <c r="H10299">
        <v>0</v>
      </c>
    </row>
    <row r="10300" spans="1:10">
      <c r="A10300">
        <v>10297</v>
      </c>
      <c r="B10300" s="612">
        <v>44033.446527777778</v>
      </c>
      <c r="C10300" s="405" t="s">
        <v>2110</v>
      </c>
      <c r="D10300" s="384">
        <v>2375</v>
      </c>
      <c r="E10300">
        <v>0.02</v>
      </c>
      <c r="F10300">
        <v>1.14503</v>
      </c>
      <c r="G10300" s="384">
        <v>0</v>
      </c>
      <c r="H10300">
        <v>1.1460300000000001</v>
      </c>
    </row>
    <row r="10301" spans="1:10">
      <c r="A10301">
        <v>10302</v>
      </c>
      <c r="B10301" s="612">
        <v>44033.469444444447</v>
      </c>
      <c r="C10301" s="405" t="s">
        <v>2110</v>
      </c>
      <c r="D10301" s="384">
        <v>2375</v>
      </c>
      <c r="E10301">
        <v>0.02</v>
      </c>
      <c r="F10301">
        <v>1.14503</v>
      </c>
      <c r="G10301" s="384">
        <v>0</v>
      </c>
      <c r="H10301">
        <v>1.14523</v>
      </c>
    </row>
    <row r="10302" spans="1:10">
      <c r="A10302">
        <v>10305</v>
      </c>
      <c r="B10302" s="612">
        <v>44033.520833333336</v>
      </c>
      <c r="C10302" s="405" t="s">
        <v>2054</v>
      </c>
      <c r="D10302" s="384">
        <v>2375</v>
      </c>
      <c r="E10302">
        <v>0.02</v>
      </c>
      <c r="F10302">
        <v>1.14523</v>
      </c>
      <c r="G10302" s="384">
        <v>0</v>
      </c>
      <c r="H10302">
        <v>1.14523</v>
      </c>
      <c r="I10302">
        <v>0.4</v>
      </c>
      <c r="J10302" s="384">
        <v>37122.089999999997</v>
      </c>
    </row>
    <row r="10303" spans="1:10">
      <c r="A10303">
        <v>10300</v>
      </c>
      <c r="B10303" s="612">
        <v>44033.469444444447</v>
      </c>
      <c r="C10303" s="405" t="s">
        <v>96</v>
      </c>
      <c r="D10303" s="384">
        <v>2376</v>
      </c>
      <c r="E10303">
        <v>0.02</v>
      </c>
      <c r="F10303">
        <v>1.1434299999999999</v>
      </c>
      <c r="G10303" s="384">
        <v>0</v>
      </c>
      <c r="H10303">
        <v>0</v>
      </c>
    </row>
    <row r="10304" spans="1:10">
      <c r="A10304">
        <v>10301</v>
      </c>
      <c r="B10304" s="612">
        <v>44033.469444444447</v>
      </c>
      <c r="C10304" s="405" t="s">
        <v>2110</v>
      </c>
      <c r="D10304" s="384">
        <v>2376</v>
      </c>
      <c r="E10304">
        <v>0.02</v>
      </c>
      <c r="F10304">
        <v>1.1434299999999999</v>
      </c>
      <c r="G10304" s="384">
        <v>0</v>
      </c>
      <c r="H10304">
        <v>1.14523</v>
      </c>
    </row>
    <row r="10305" spans="1:10">
      <c r="A10305">
        <v>10306</v>
      </c>
      <c r="B10305" s="612">
        <v>44033.520833333336</v>
      </c>
      <c r="C10305" s="405" t="s">
        <v>2054</v>
      </c>
      <c r="D10305" s="384">
        <v>2376</v>
      </c>
      <c r="E10305">
        <v>0.02</v>
      </c>
      <c r="F10305">
        <v>1.14523</v>
      </c>
      <c r="G10305" s="384">
        <v>0</v>
      </c>
      <c r="H10305">
        <v>1.14523</v>
      </c>
      <c r="I10305">
        <v>3.6</v>
      </c>
      <c r="J10305" s="384">
        <v>37125.69</v>
      </c>
    </row>
    <row r="10306" spans="1:10">
      <c r="A10306">
        <v>10303</v>
      </c>
      <c r="B10306" s="612">
        <v>44033.473611111112</v>
      </c>
      <c r="C10306" s="405" t="s">
        <v>97</v>
      </c>
      <c r="D10306" s="384">
        <v>2377</v>
      </c>
      <c r="E10306">
        <v>0.02</v>
      </c>
      <c r="F10306">
        <v>1.14375</v>
      </c>
      <c r="G10306" s="384">
        <v>0</v>
      </c>
      <c r="H10306">
        <v>0</v>
      </c>
    </row>
    <row r="10307" spans="1:10">
      <c r="A10307">
        <v>10304</v>
      </c>
      <c r="B10307" s="612">
        <v>44033.473611111112</v>
      </c>
      <c r="C10307" s="405" t="s">
        <v>2110</v>
      </c>
      <c r="D10307" s="384">
        <v>2377</v>
      </c>
      <c r="E10307">
        <v>0.02</v>
      </c>
      <c r="F10307">
        <v>1.14375</v>
      </c>
      <c r="G10307" s="384">
        <v>0</v>
      </c>
      <c r="H10307">
        <v>1.1427499999999999</v>
      </c>
    </row>
    <row r="10308" spans="1:10">
      <c r="A10308">
        <v>10309</v>
      </c>
      <c r="B10308" s="612">
        <v>44033.549305555556</v>
      </c>
      <c r="C10308" s="405" t="s">
        <v>2054</v>
      </c>
      <c r="D10308" s="384">
        <v>2377</v>
      </c>
      <c r="E10308">
        <v>0.02</v>
      </c>
      <c r="F10308">
        <v>1.1427499999999999</v>
      </c>
      <c r="G10308" s="384">
        <v>0</v>
      </c>
      <c r="H10308">
        <v>1.1427499999999999</v>
      </c>
      <c r="I10308">
        <v>2</v>
      </c>
      <c r="J10308" s="384">
        <v>37127.69</v>
      </c>
    </row>
    <row r="10309" spans="1:10">
      <c r="A10309">
        <v>10307</v>
      </c>
      <c r="B10309" s="612">
        <v>44033.540277777778</v>
      </c>
      <c r="C10309" s="405" t="s">
        <v>96</v>
      </c>
      <c r="D10309" s="384">
        <v>2378</v>
      </c>
      <c r="E10309">
        <v>0.02</v>
      </c>
      <c r="F10309">
        <v>1.14411</v>
      </c>
      <c r="G10309" s="384">
        <v>0</v>
      </c>
      <c r="H10309">
        <v>0</v>
      </c>
    </row>
    <row r="10310" spans="1:10">
      <c r="A10310">
        <v>10308</v>
      </c>
      <c r="B10310" s="612">
        <v>44033.540277777778</v>
      </c>
      <c r="C10310" s="405" t="s">
        <v>2110</v>
      </c>
      <c r="D10310" s="384">
        <v>2378</v>
      </c>
      <c r="E10310">
        <v>0.02</v>
      </c>
      <c r="F10310">
        <v>1.14411</v>
      </c>
      <c r="G10310" s="384">
        <v>0</v>
      </c>
      <c r="H10310">
        <v>1.1451100000000001</v>
      </c>
    </row>
    <row r="10311" spans="1:10">
      <c r="A10311">
        <v>10312</v>
      </c>
      <c r="B10311" s="612">
        <v>44033.57916666667</v>
      </c>
      <c r="C10311" s="405" t="s">
        <v>2054</v>
      </c>
      <c r="D10311" s="384">
        <v>2378</v>
      </c>
      <c r="E10311">
        <v>0.02</v>
      </c>
      <c r="F10311">
        <v>1.1451100000000001</v>
      </c>
      <c r="G10311" s="384">
        <v>0</v>
      </c>
      <c r="H10311">
        <v>1.1451100000000001</v>
      </c>
      <c r="I10311">
        <v>2</v>
      </c>
      <c r="J10311" s="384">
        <v>37129.69</v>
      </c>
    </row>
    <row r="10312" spans="1:10">
      <c r="A10312">
        <v>10310</v>
      </c>
      <c r="B10312" s="612">
        <v>44033.569444444445</v>
      </c>
      <c r="C10312" s="405" t="s">
        <v>97</v>
      </c>
      <c r="D10312" s="384">
        <v>2379</v>
      </c>
      <c r="E10312">
        <v>0.02</v>
      </c>
      <c r="F10312">
        <v>1.1444000000000001</v>
      </c>
      <c r="G10312" s="384">
        <v>0</v>
      </c>
      <c r="H10312">
        <v>0</v>
      </c>
    </row>
    <row r="10313" spans="1:10">
      <c r="A10313">
        <v>10311</v>
      </c>
      <c r="B10313" s="612">
        <v>44033.569444444445</v>
      </c>
      <c r="C10313" s="405" t="s">
        <v>2110</v>
      </c>
      <c r="D10313" s="384">
        <v>2379</v>
      </c>
      <c r="E10313">
        <v>0.02</v>
      </c>
      <c r="F10313">
        <v>1.1444000000000001</v>
      </c>
      <c r="G10313" s="384">
        <v>0</v>
      </c>
      <c r="H10313">
        <v>1.1434</v>
      </c>
    </row>
    <row r="10314" spans="1:10">
      <c r="A10314">
        <v>10315</v>
      </c>
      <c r="B10314" s="612">
        <v>44033.579861111109</v>
      </c>
      <c r="C10314" s="405" t="s">
        <v>2110</v>
      </c>
      <c r="D10314" s="384">
        <v>2379</v>
      </c>
      <c r="E10314">
        <v>0.02</v>
      </c>
      <c r="F10314">
        <v>1.1444000000000001</v>
      </c>
      <c r="G10314" s="384">
        <v>0</v>
      </c>
      <c r="H10314">
        <v>1.1442399999999999</v>
      </c>
    </row>
    <row r="10315" spans="1:10">
      <c r="A10315">
        <v>10319</v>
      </c>
      <c r="B10315" s="612">
        <v>44033.597222222219</v>
      </c>
      <c r="C10315" s="405" t="s">
        <v>2110</v>
      </c>
      <c r="D10315" s="384">
        <v>2379</v>
      </c>
      <c r="E10315">
        <v>0.02</v>
      </c>
      <c r="F10315">
        <v>1.1444000000000001</v>
      </c>
      <c r="G10315" s="384">
        <v>0</v>
      </c>
      <c r="H10315">
        <v>1.1452899999999999</v>
      </c>
    </row>
    <row r="10316" spans="1:10">
      <c r="A10316">
        <v>10329</v>
      </c>
      <c r="B10316" s="612">
        <v>44033.638888888891</v>
      </c>
      <c r="C10316" s="405" t="s">
        <v>2110</v>
      </c>
      <c r="D10316" s="384">
        <v>2379</v>
      </c>
      <c r="E10316">
        <v>0.02</v>
      </c>
      <c r="F10316">
        <v>1.1444000000000001</v>
      </c>
      <c r="G10316" s="384">
        <v>0</v>
      </c>
      <c r="H10316">
        <v>1.1465799999999999</v>
      </c>
    </row>
    <row r="10317" spans="1:10">
      <c r="A10317">
        <v>10339</v>
      </c>
      <c r="B10317" s="612">
        <v>44033.68472222222</v>
      </c>
      <c r="C10317" s="405" t="s">
        <v>2110</v>
      </c>
      <c r="D10317" s="384">
        <v>2379</v>
      </c>
      <c r="E10317">
        <v>0.02</v>
      </c>
      <c r="F10317">
        <v>1.1444000000000001</v>
      </c>
      <c r="G10317" s="384">
        <v>0</v>
      </c>
      <c r="H10317">
        <v>1.14794</v>
      </c>
    </row>
    <row r="10318" spans="1:10">
      <c r="A10318">
        <v>10349</v>
      </c>
      <c r="B10318" s="612">
        <v>44033.73541666667</v>
      </c>
      <c r="C10318" s="405" t="s">
        <v>2110</v>
      </c>
      <c r="D10318" s="384">
        <v>2379</v>
      </c>
      <c r="E10318">
        <v>0.02</v>
      </c>
      <c r="F10318">
        <v>1.1444000000000001</v>
      </c>
      <c r="G10318" s="384">
        <v>0</v>
      </c>
      <c r="H10318">
        <v>1.1495200000000001</v>
      </c>
    </row>
    <row r="10319" spans="1:10">
      <c r="A10319">
        <v>10370</v>
      </c>
      <c r="B10319" s="612">
        <v>44034.422222222223</v>
      </c>
      <c r="C10319" s="405" t="s">
        <v>2110</v>
      </c>
      <c r="D10319" s="384">
        <v>2379</v>
      </c>
      <c r="E10319">
        <v>0.02</v>
      </c>
      <c r="F10319">
        <v>1.1444000000000001</v>
      </c>
      <c r="G10319" s="384">
        <v>0</v>
      </c>
      <c r="H10319">
        <v>1.1512</v>
      </c>
    </row>
    <row r="10320" spans="1:10">
      <c r="A10320">
        <v>10379</v>
      </c>
      <c r="B10320" s="612">
        <v>44034.428472222222</v>
      </c>
      <c r="C10320" s="405" t="s">
        <v>2110</v>
      </c>
      <c r="D10320" s="384">
        <v>2379</v>
      </c>
      <c r="E10320">
        <v>0.02</v>
      </c>
      <c r="F10320">
        <v>1.1444000000000001</v>
      </c>
      <c r="G10320" s="384">
        <v>0</v>
      </c>
      <c r="H10320">
        <v>1.1530100000000001</v>
      </c>
    </row>
    <row r="10321" spans="1:10">
      <c r="A10321">
        <v>10402</v>
      </c>
      <c r="B10321" s="612">
        <v>44034.527083333334</v>
      </c>
      <c r="C10321" s="405" t="s">
        <v>2110</v>
      </c>
      <c r="D10321" s="384">
        <v>2379</v>
      </c>
      <c r="E10321">
        <v>0.02</v>
      </c>
      <c r="F10321">
        <v>1.1444000000000001</v>
      </c>
      <c r="G10321" s="384">
        <v>0</v>
      </c>
      <c r="H10321">
        <v>1.1551499999999999</v>
      </c>
    </row>
    <row r="10322" spans="1:10">
      <c r="A10322">
        <v>10436</v>
      </c>
      <c r="B10322" s="612">
        <v>44035.540277777778</v>
      </c>
      <c r="C10322" s="405" t="s">
        <v>2054</v>
      </c>
      <c r="D10322" s="384">
        <v>2379</v>
      </c>
      <c r="E10322">
        <v>0.02</v>
      </c>
      <c r="F10322">
        <v>1.1551499999999999</v>
      </c>
      <c r="G10322" s="384">
        <v>0</v>
      </c>
      <c r="H10322">
        <v>1.1551499999999999</v>
      </c>
      <c r="I10322">
        <v>-21.41</v>
      </c>
      <c r="J10322" s="384">
        <v>37145.78</v>
      </c>
    </row>
    <row r="10323" spans="1:10">
      <c r="A10323">
        <v>10313</v>
      </c>
      <c r="B10323" s="612">
        <v>44033.579861111109</v>
      </c>
      <c r="C10323" s="405" t="s">
        <v>97</v>
      </c>
      <c r="D10323" s="384">
        <v>2380</v>
      </c>
      <c r="E10323">
        <v>0.02</v>
      </c>
      <c r="F10323">
        <v>1.1460699999999999</v>
      </c>
      <c r="G10323" s="384">
        <v>0</v>
      </c>
      <c r="H10323">
        <v>0</v>
      </c>
    </row>
    <row r="10324" spans="1:10">
      <c r="A10324">
        <v>10314</v>
      </c>
      <c r="B10324" s="612">
        <v>44033.579861111109</v>
      </c>
      <c r="C10324" s="405" t="s">
        <v>2110</v>
      </c>
      <c r="D10324" s="384">
        <v>2380</v>
      </c>
      <c r="E10324">
        <v>0.02</v>
      </c>
      <c r="F10324">
        <v>1.1460699999999999</v>
      </c>
      <c r="G10324" s="384">
        <v>0</v>
      </c>
      <c r="H10324">
        <v>1.1442399999999999</v>
      </c>
    </row>
    <row r="10325" spans="1:10">
      <c r="A10325">
        <v>10318</v>
      </c>
      <c r="B10325" s="612">
        <v>44033.597222222219</v>
      </c>
      <c r="C10325" s="405" t="s">
        <v>2110</v>
      </c>
      <c r="D10325" s="384">
        <v>2380</v>
      </c>
      <c r="E10325">
        <v>0.02</v>
      </c>
      <c r="F10325">
        <v>1.1460699999999999</v>
      </c>
      <c r="G10325" s="384">
        <v>0</v>
      </c>
      <c r="H10325">
        <v>1.1452899999999999</v>
      </c>
    </row>
    <row r="10326" spans="1:10">
      <c r="A10326">
        <v>10328</v>
      </c>
      <c r="B10326" s="612">
        <v>44033.638888888891</v>
      </c>
      <c r="C10326" s="405" t="s">
        <v>2110</v>
      </c>
      <c r="D10326" s="384">
        <v>2380</v>
      </c>
      <c r="E10326">
        <v>0.02</v>
      </c>
      <c r="F10326">
        <v>1.1460699999999999</v>
      </c>
      <c r="G10326" s="384">
        <v>0</v>
      </c>
      <c r="H10326">
        <v>1.1465799999999999</v>
      </c>
    </row>
    <row r="10327" spans="1:10">
      <c r="A10327">
        <v>10338</v>
      </c>
      <c r="B10327" s="612">
        <v>44033.68472222222</v>
      </c>
      <c r="C10327" s="405" t="s">
        <v>2110</v>
      </c>
      <c r="D10327" s="384">
        <v>2380</v>
      </c>
      <c r="E10327">
        <v>0.02</v>
      </c>
      <c r="F10327">
        <v>1.1460699999999999</v>
      </c>
      <c r="G10327" s="384">
        <v>0</v>
      </c>
      <c r="H10327">
        <v>1.14794</v>
      </c>
    </row>
    <row r="10328" spans="1:10">
      <c r="A10328">
        <v>10348</v>
      </c>
      <c r="B10328" s="612">
        <v>44033.73541666667</v>
      </c>
      <c r="C10328" s="405" t="s">
        <v>2110</v>
      </c>
      <c r="D10328" s="384">
        <v>2380</v>
      </c>
      <c r="E10328">
        <v>0.02</v>
      </c>
      <c r="F10328">
        <v>1.1460699999999999</v>
      </c>
      <c r="G10328" s="384">
        <v>0</v>
      </c>
      <c r="H10328">
        <v>1.1495200000000001</v>
      </c>
    </row>
    <row r="10329" spans="1:10">
      <c r="A10329">
        <v>10369</v>
      </c>
      <c r="B10329" s="612">
        <v>44034.422222222223</v>
      </c>
      <c r="C10329" s="405" t="s">
        <v>2110</v>
      </c>
      <c r="D10329" s="384">
        <v>2380</v>
      </c>
      <c r="E10329">
        <v>0.02</v>
      </c>
      <c r="F10329">
        <v>1.1460699999999999</v>
      </c>
      <c r="G10329" s="384">
        <v>0</v>
      </c>
      <c r="H10329">
        <v>1.1512</v>
      </c>
    </row>
    <row r="10330" spans="1:10">
      <c r="A10330">
        <v>10378</v>
      </c>
      <c r="B10330" s="612">
        <v>44034.428472222222</v>
      </c>
      <c r="C10330" s="405" t="s">
        <v>2110</v>
      </c>
      <c r="D10330" s="384">
        <v>2380</v>
      </c>
      <c r="E10330">
        <v>0.02</v>
      </c>
      <c r="F10330">
        <v>1.1460699999999999</v>
      </c>
      <c r="G10330" s="384">
        <v>0</v>
      </c>
      <c r="H10330">
        <v>1.1530100000000001</v>
      </c>
    </row>
    <row r="10331" spans="1:10">
      <c r="A10331">
        <v>10401</v>
      </c>
      <c r="B10331" s="612">
        <v>44034.527083333334</v>
      </c>
      <c r="C10331" s="405" t="s">
        <v>2110</v>
      </c>
      <c r="D10331" s="384">
        <v>2380</v>
      </c>
      <c r="E10331">
        <v>0.02</v>
      </c>
      <c r="F10331">
        <v>1.1460699999999999</v>
      </c>
      <c r="G10331" s="384">
        <v>0</v>
      </c>
      <c r="H10331">
        <v>1.1551499999999999</v>
      </c>
    </row>
    <row r="10332" spans="1:10">
      <c r="A10332">
        <v>10437</v>
      </c>
      <c r="B10332" s="612">
        <v>44035.540277777778</v>
      </c>
      <c r="C10332" s="405" t="s">
        <v>2054</v>
      </c>
      <c r="D10332" s="384">
        <v>2380</v>
      </c>
      <c r="E10332">
        <v>0.02</v>
      </c>
      <c r="F10332">
        <v>1.1551499999999999</v>
      </c>
      <c r="G10332" s="384">
        <v>0</v>
      </c>
      <c r="H10332">
        <v>1.1551499999999999</v>
      </c>
      <c r="I10332">
        <v>-18.07</v>
      </c>
      <c r="J10332" s="384">
        <v>37127.71</v>
      </c>
    </row>
    <row r="10333" spans="1:10">
      <c r="A10333">
        <v>10316</v>
      </c>
      <c r="B10333" s="612">
        <v>44033.597222222219</v>
      </c>
      <c r="C10333" s="405" t="s">
        <v>97</v>
      </c>
      <c r="D10333" s="384">
        <v>2381</v>
      </c>
      <c r="E10333">
        <v>0.03</v>
      </c>
      <c r="F10333">
        <v>1.1476900000000001</v>
      </c>
      <c r="G10333" s="384">
        <v>0</v>
      </c>
      <c r="H10333">
        <v>0</v>
      </c>
    </row>
    <row r="10334" spans="1:10">
      <c r="A10334">
        <v>10317</v>
      </c>
      <c r="B10334" s="612">
        <v>44033.597222222219</v>
      </c>
      <c r="C10334" s="405" t="s">
        <v>2110</v>
      </c>
      <c r="D10334" s="384">
        <v>2381</v>
      </c>
      <c r="E10334">
        <v>0.03</v>
      </c>
      <c r="F10334">
        <v>1.1476900000000001</v>
      </c>
      <c r="G10334" s="384">
        <v>0</v>
      </c>
      <c r="H10334">
        <v>1.1452899999999999</v>
      </c>
    </row>
    <row r="10335" spans="1:10">
      <c r="A10335">
        <v>10327</v>
      </c>
      <c r="B10335" s="612">
        <v>44033.638888888891</v>
      </c>
      <c r="C10335" s="405" t="s">
        <v>2110</v>
      </c>
      <c r="D10335" s="384">
        <v>2381</v>
      </c>
      <c r="E10335">
        <v>0.03</v>
      </c>
      <c r="F10335">
        <v>1.1476900000000001</v>
      </c>
      <c r="G10335" s="384">
        <v>0</v>
      </c>
      <c r="H10335">
        <v>1.1465799999999999</v>
      </c>
    </row>
    <row r="10336" spans="1:10">
      <c r="A10336">
        <v>10337</v>
      </c>
      <c r="B10336" s="612">
        <v>44033.68472222222</v>
      </c>
      <c r="C10336" s="405" t="s">
        <v>2110</v>
      </c>
      <c r="D10336" s="384">
        <v>2381</v>
      </c>
      <c r="E10336">
        <v>0.03</v>
      </c>
      <c r="F10336">
        <v>1.1476900000000001</v>
      </c>
      <c r="G10336" s="384">
        <v>0</v>
      </c>
      <c r="H10336">
        <v>1.14794</v>
      </c>
    </row>
    <row r="10337" spans="1:10">
      <c r="A10337">
        <v>10347</v>
      </c>
      <c r="B10337" s="612">
        <v>44033.73541666667</v>
      </c>
      <c r="C10337" s="405" t="s">
        <v>2110</v>
      </c>
      <c r="D10337" s="384">
        <v>2381</v>
      </c>
      <c r="E10337">
        <v>0.03</v>
      </c>
      <c r="F10337">
        <v>1.1476900000000001</v>
      </c>
      <c r="G10337" s="384">
        <v>0</v>
      </c>
      <c r="H10337">
        <v>1.1495200000000001</v>
      </c>
    </row>
    <row r="10338" spans="1:10">
      <c r="A10338">
        <v>10368</v>
      </c>
      <c r="B10338" s="612">
        <v>44034.422222222223</v>
      </c>
      <c r="C10338" s="405" t="s">
        <v>2110</v>
      </c>
      <c r="D10338" s="384">
        <v>2381</v>
      </c>
      <c r="E10338">
        <v>0.03</v>
      </c>
      <c r="F10338">
        <v>1.1476900000000001</v>
      </c>
      <c r="G10338" s="384">
        <v>0</v>
      </c>
      <c r="H10338">
        <v>1.1512</v>
      </c>
    </row>
    <row r="10339" spans="1:10">
      <c r="A10339">
        <v>10377</v>
      </c>
      <c r="B10339" s="612">
        <v>44034.428472222222</v>
      </c>
      <c r="C10339" s="405" t="s">
        <v>2110</v>
      </c>
      <c r="D10339" s="384">
        <v>2381</v>
      </c>
      <c r="E10339">
        <v>0.03</v>
      </c>
      <c r="F10339">
        <v>1.1476900000000001</v>
      </c>
      <c r="G10339" s="384">
        <v>0</v>
      </c>
      <c r="H10339">
        <v>1.1530100000000001</v>
      </c>
    </row>
    <row r="10340" spans="1:10">
      <c r="A10340">
        <v>10400</v>
      </c>
      <c r="B10340" s="612">
        <v>44034.527083333334</v>
      </c>
      <c r="C10340" s="405" t="s">
        <v>2110</v>
      </c>
      <c r="D10340" s="384">
        <v>2381</v>
      </c>
      <c r="E10340">
        <v>0.03</v>
      </c>
      <c r="F10340">
        <v>1.1476900000000001</v>
      </c>
      <c r="G10340" s="384">
        <v>0</v>
      </c>
      <c r="H10340">
        <v>1.1551499999999999</v>
      </c>
    </row>
    <row r="10341" spans="1:10">
      <c r="A10341">
        <v>10438</v>
      </c>
      <c r="B10341" s="612">
        <v>44035.540277777778</v>
      </c>
      <c r="C10341" s="405" t="s">
        <v>2054</v>
      </c>
      <c r="D10341" s="384">
        <v>2381</v>
      </c>
      <c r="E10341">
        <v>0.03</v>
      </c>
      <c r="F10341">
        <v>1.1551499999999999</v>
      </c>
      <c r="G10341" s="384">
        <v>0</v>
      </c>
      <c r="H10341">
        <v>1.1551499999999999</v>
      </c>
      <c r="I10341">
        <v>-22.25</v>
      </c>
      <c r="J10341" s="384">
        <v>37105.46</v>
      </c>
    </row>
    <row r="10342" spans="1:10">
      <c r="A10342">
        <v>10320</v>
      </c>
      <c r="B10342" s="612">
        <v>44033.603472222225</v>
      </c>
      <c r="C10342" s="405" t="s">
        <v>96</v>
      </c>
      <c r="D10342" s="384">
        <v>2382</v>
      </c>
      <c r="E10342">
        <v>0.02</v>
      </c>
      <c r="F10342">
        <v>1.14724</v>
      </c>
      <c r="G10342" s="384">
        <v>0</v>
      </c>
      <c r="H10342">
        <v>0</v>
      </c>
    </row>
    <row r="10343" spans="1:10">
      <c r="A10343">
        <v>10321</v>
      </c>
      <c r="B10343" s="612">
        <v>44033.603472222225</v>
      </c>
      <c r="C10343" s="405" t="s">
        <v>2110</v>
      </c>
      <c r="D10343" s="384">
        <v>2382</v>
      </c>
      <c r="E10343">
        <v>0.02</v>
      </c>
      <c r="F10343">
        <v>1.14724</v>
      </c>
      <c r="G10343" s="384">
        <v>0</v>
      </c>
      <c r="H10343">
        <v>1.1482399999999999</v>
      </c>
    </row>
    <row r="10344" spans="1:10">
      <c r="A10344">
        <v>10322</v>
      </c>
      <c r="B10344" s="612">
        <v>44033.617361111108</v>
      </c>
      <c r="C10344" s="405" t="s">
        <v>2054</v>
      </c>
      <c r="D10344" s="384">
        <v>2382</v>
      </c>
      <c r="E10344">
        <v>0.02</v>
      </c>
      <c r="F10344">
        <v>1.1482399999999999</v>
      </c>
      <c r="G10344" s="384">
        <v>0</v>
      </c>
      <c r="H10344">
        <v>1.1482399999999999</v>
      </c>
      <c r="I10344">
        <v>2</v>
      </c>
      <c r="J10344" s="384">
        <v>37131.69</v>
      </c>
    </row>
    <row r="10345" spans="1:10">
      <c r="A10345">
        <v>10323</v>
      </c>
      <c r="B10345" s="612">
        <v>44033.631944444445</v>
      </c>
      <c r="C10345" s="405" t="s">
        <v>96</v>
      </c>
      <c r="D10345" s="384">
        <v>2383</v>
      </c>
      <c r="E10345">
        <v>0.02</v>
      </c>
      <c r="F10345">
        <v>1.1486000000000001</v>
      </c>
      <c r="G10345" s="384">
        <v>0</v>
      </c>
      <c r="H10345">
        <v>0</v>
      </c>
    </row>
    <row r="10346" spans="1:10">
      <c r="A10346">
        <v>10324</v>
      </c>
      <c r="B10346" s="612">
        <v>44033.631944444445</v>
      </c>
      <c r="C10346" s="405" t="s">
        <v>2110</v>
      </c>
      <c r="D10346" s="384">
        <v>2383</v>
      </c>
      <c r="E10346">
        <v>0.02</v>
      </c>
      <c r="F10346">
        <v>1.1486000000000001</v>
      </c>
      <c r="G10346" s="384">
        <v>0</v>
      </c>
      <c r="H10346">
        <v>1.1496</v>
      </c>
    </row>
    <row r="10347" spans="1:10">
      <c r="A10347">
        <v>10330</v>
      </c>
      <c r="B10347" s="612">
        <v>44033.668055555558</v>
      </c>
      <c r="C10347" s="405" t="s">
        <v>2054</v>
      </c>
      <c r="D10347" s="384">
        <v>2383</v>
      </c>
      <c r="E10347">
        <v>0.02</v>
      </c>
      <c r="F10347">
        <v>1.1496</v>
      </c>
      <c r="G10347" s="384">
        <v>0</v>
      </c>
      <c r="H10347">
        <v>1.1496</v>
      </c>
      <c r="I10347">
        <v>2</v>
      </c>
      <c r="J10347" s="384">
        <v>37133.69</v>
      </c>
    </row>
    <row r="10348" spans="1:10">
      <c r="A10348">
        <v>10325</v>
      </c>
      <c r="B10348" s="612">
        <v>44033.638888888891</v>
      </c>
      <c r="C10348" s="405" t="s">
        <v>97</v>
      </c>
      <c r="D10348" s="384">
        <v>2384</v>
      </c>
      <c r="E10348">
        <v>0.05</v>
      </c>
      <c r="F10348">
        <v>1.1494</v>
      </c>
      <c r="G10348" s="384">
        <v>0</v>
      </c>
      <c r="H10348">
        <v>0</v>
      </c>
    </row>
    <row r="10349" spans="1:10">
      <c r="A10349">
        <v>10326</v>
      </c>
      <c r="B10349" s="612">
        <v>44033.638888888891</v>
      </c>
      <c r="C10349" s="405" t="s">
        <v>2110</v>
      </c>
      <c r="D10349" s="384">
        <v>2384</v>
      </c>
      <c r="E10349">
        <v>0.05</v>
      </c>
      <c r="F10349">
        <v>1.1494</v>
      </c>
      <c r="G10349" s="384">
        <v>0</v>
      </c>
      <c r="H10349">
        <v>1.1465799999999999</v>
      </c>
    </row>
    <row r="10350" spans="1:10">
      <c r="A10350">
        <v>10336</v>
      </c>
      <c r="B10350" s="612">
        <v>44033.68472222222</v>
      </c>
      <c r="C10350" s="405" t="s">
        <v>2110</v>
      </c>
      <c r="D10350" s="384">
        <v>2384</v>
      </c>
      <c r="E10350">
        <v>0.05</v>
      </c>
      <c r="F10350">
        <v>1.1494</v>
      </c>
      <c r="G10350" s="384">
        <v>0</v>
      </c>
      <c r="H10350">
        <v>1.14794</v>
      </c>
    </row>
    <row r="10351" spans="1:10">
      <c r="A10351">
        <v>10346</v>
      </c>
      <c r="B10351" s="612">
        <v>44033.73541666667</v>
      </c>
      <c r="C10351" s="405" t="s">
        <v>2110</v>
      </c>
      <c r="D10351" s="384">
        <v>2384</v>
      </c>
      <c r="E10351">
        <v>0.05</v>
      </c>
      <c r="F10351">
        <v>1.1494</v>
      </c>
      <c r="G10351" s="384">
        <v>0</v>
      </c>
      <c r="H10351">
        <v>1.1495200000000001</v>
      </c>
    </row>
    <row r="10352" spans="1:10">
      <c r="A10352">
        <v>10367</v>
      </c>
      <c r="B10352" s="612">
        <v>44034.422222222223</v>
      </c>
      <c r="C10352" s="405" t="s">
        <v>2110</v>
      </c>
      <c r="D10352" s="384">
        <v>2384</v>
      </c>
      <c r="E10352">
        <v>0.05</v>
      </c>
      <c r="F10352">
        <v>1.1494</v>
      </c>
      <c r="G10352" s="384">
        <v>0</v>
      </c>
      <c r="H10352">
        <v>1.1512</v>
      </c>
    </row>
    <row r="10353" spans="1:10">
      <c r="A10353">
        <v>10376</v>
      </c>
      <c r="B10353" s="612">
        <v>44034.428472222222</v>
      </c>
      <c r="C10353" s="405" t="s">
        <v>2110</v>
      </c>
      <c r="D10353" s="384">
        <v>2384</v>
      </c>
      <c r="E10353">
        <v>0.05</v>
      </c>
      <c r="F10353">
        <v>1.1494</v>
      </c>
      <c r="G10353" s="384">
        <v>0</v>
      </c>
      <c r="H10353">
        <v>1.1530100000000001</v>
      </c>
    </row>
    <row r="10354" spans="1:10">
      <c r="A10354">
        <v>10399</v>
      </c>
      <c r="B10354" s="612">
        <v>44034.527083333334</v>
      </c>
      <c r="C10354" s="405" t="s">
        <v>2110</v>
      </c>
      <c r="D10354" s="384">
        <v>2384</v>
      </c>
      <c r="E10354">
        <v>0.05</v>
      </c>
      <c r="F10354">
        <v>1.1494</v>
      </c>
      <c r="G10354" s="384">
        <v>0</v>
      </c>
      <c r="H10354">
        <v>1.1551499999999999</v>
      </c>
    </row>
    <row r="10355" spans="1:10">
      <c r="A10355">
        <v>10439</v>
      </c>
      <c r="B10355" s="612">
        <v>44035.540277777778</v>
      </c>
      <c r="C10355" s="405" t="s">
        <v>2054</v>
      </c>
      <c r="D10355" s="384">
        <v>2384</v>
      </c>
      <c r="E10355">
        <v>0.05</v>
      </c>
      <c r="F10355">
        <v>1.1551499999999999</v>
      </c>
      <c r="G10355" s="384">
        <v>0</v>
      </c>
      <c r="H10355">
        <v>1.1551499999999999</v>
      </c>
      <c r="I10355">
        <v>-28.53</v>
      </c>
      <c r="J10355" s="384">
        <v>37076.93</v>
      </c>
    </row>
    <row r="10356" spans="1:10">
      <c r="A10356">
        <v>10331</v>
      </c>
      <c r="B10356" s="612">
        <v>44033.675000000003</v>
      </c>
      <c r="C10356" s="405" t="s">
        <v>96</v>
      </c>
      <c r="D10356" s="384">
        <v>2385</v>
      </c>
      <c r="E10356">
        <v>0.02</v>
      </c>
      <c r="F10356">
        <v>1.1495</v>
      </c>
      <c r="G10356" s="384">
        <v>0</v>
      </c>
      <c r="H10356">
        <v>0</v>
      </c>
    </row>
    <row r="10357" spans="1:10">
      <c r="A10357">
        <v>10332</v>
      </c>
      <c r="B10357" s="612">
        <v>44033.675000000003</v>
      </c>
      <c r="C10357" s="405" t="s">
        <v>2110</v>
      </c>
      <c r="D10357" s="384">
        <v>2385</v>
      </c>
      <c r="E10357">
        <v>0.02</v>
      </c>
      <c r="F10357">
        <v>1.1495</v>
      </c>
      <c r="G10357" s="384">
        <v>0</v>
      </c>
      <c r="H10357">
        <v>1.1505000000000001</v>
      </c>
    </row>
    <row r="10358" spans="1:10">
      <c r="A10358">
        <v>10333</v>
      </c>
      <c r="B10358" s="612">
        <v>44033.681944444441</v>
      </c>
      <c r="C10358" s="405" t="s">
        <v>2054</v>
      </c>
      <c r="D10358" s="384">
        <v>2385</v>
      </c>
      <c r="E10358">
        <v>0.02</v>
      </c>
      <c r="F10358">
        <v>1.1505000000000001</v>
      </c>
      <c r="G10358" s="384">
        <v>0</v>
      </c>
      <c r="H10358">
        <v>1.1505000000000001</v>
      </c>
      <c r="I10358">
        <v>2</v>
      </c>
      <c r="J10358" s="384">
        <v>37135.69</v>
      </c>
    </row>
    <row r="10359" spans="1:10">
      <c r="A10359">
        <v>10334</v>
      </c>
      <c r="B10359" s="612">
        <v>44033.68472222222</v>
      </c>
      <c r="C10359" s="405" t="s">
        <v>97</v>
      </c>
      <c r="D10359" s="384">
        <v>2386</v>
      </c>
      <c r="E10359">
        <v>0.08</v>
      </c>
      <c r="F10359">
        <v>1.1512199999999999</v>
      </c>
      <c r="G10359" s="384">
        <v>0</v>
      </c>
      <c r="H10359">
        <v>0</v>
      </c>
    </row>
    <row r="10360" spans="1:10">
      <c r="A10360">
        <v>10335</v>
      </c>
      <c r="B10360" s="612">
        <v>44033.68472222222</v>
      </c>
      <c r="C10360" s="405" t="s">
        <v>2110</v>
      </c>
      <c r="D10360" s="384">
        <v>2386</v>
      </c>
      <c r="E10360">
        <v>0.08</v>
      </c>
      <c r="F10360">
        <v>1.1512199999999999</v>
      </c>
      <c r="G10360" s="384">
        <v>0</v>
      </c>
      <c r="H10360">
        <v>1.14794</v>
      </c>
    </row>
    <row r="10361" spans="1:10">
      <c r="A10361">
        <v>10345</v>
      </c>
      <c r="B10361" s="612">
        <v>44033.73541666667</v>
      </c>
      <c r="C10361" s="405" t="s">
        <v>2110</v>
      </c>
      <c r="D10361" s="384">
        <v>2386</v>
      </c>
      <c r="E10361">
        <v>0.08</v>
      </c>
      <c r="F10361">
        <v>1.1512199999999999</v>
      </c>
      <c r="G10361" s="384">
        <v>0</v>
      </c>
      <c r="H10361">
        <v>1.1495200000000001</v>
      </c>
    </row>
    <row r="10362" spans="1:10">
      <c r="A10362">
        <v>10366</v>
      </c>
      <c r="B10362" s="612">
        <v>44034.422222222223</v>
      </c>
      <c r="C10362" s="405" t="s">
        <v>2110</v>
      </c>
      <c r="D10362" s="384">
        <v>2386</v>
      </c>
      <c r="E10362">
        <v>0.08</v>
      </c>
      <c r="F10362">
        <v>1.1512199999999999</v>
      </c>
      <c r="G10362" s="384">
        <v>0</v>
      </c>
      <c r="H10362">
        <v>1.1512</v>
      </c>
    </row>
    <row r="10363" spans="1:10">
      <c r="A10363">
        <v>10375</v>
      </c>
      <c r="B10363" s="612">
        <v>44034.428472222222</v>
      </c>
      <c r="C10363" s="405" t="s">
        <v>2110</v>
      </c>
      <c r="D10363" s="384">
        <v>2386</v>
      </c>
      <c r="E10363">
        <v>0.08</v>
      </c>
      <c r="F10363">
        <v>1.1512199999999999</v>
      </c>
      <c r="G10363" s="384">
        <v>0</v>
      </c>
      <c r="H10363">
        <v>1.1530100000000001</v>
      </c>
    </row>
    <row r="10364" spans="1:10">
      <c r="A10364">
        <v>10398</v>
      </c>
      <c r="B10364" s="612">
        <v>44034.527083333334</v>
      </c>
      <c r="C10364" s="405" t="s">
        <v>2110</v>
      </c>
      <c r="D10364" s="384">
        <v>2386</v>
      </c>
      <c r="E10364">
        <v>0.08</v>
      </c>
      <c r="F10364">
        <v>1.1512199999999999</v>
      </c>
      <c r="G10364" s="384">
        <v>0</v>
      </c>
      <c r="H10364">
        <v>1.1551499999999999</v>
      </c>
    </row>
    <row r="10365" spans="1:10">
      <c r="A10365">
        <v>10440</v>
      </c>
      <c r="B10365" s="612">
        <v>44035.540277777778</v>
      </c>
      <c r="C10365" s="405" t="s">
        <v>2054</v>
      </c>
      <c r="D10365" s="384">
        <v>2386</v>
      </c>
      <c r="E10365">
        <v>0.08</v>
      </c>
      <c r="F10365">
        <v>1.1551499999999999</v>
      </c>
      <c r="G10365" s="384">
        <v>0</v>
      </c>
      <c r="H10365">
        <v>1.1551499999999999</v>
      </c>
      <c r="I10365">
        <v>-31.08</v>
      </c>
      <c r="J10365" s="384">
        <v>37045.85</v>
      </c>
    </row>
    <row r="10366" spans="1:10">
      <c r="A10366">
        <v>10340</v>
      </c>
      <c r="B10366" s="612">
        <v>44033.691666666666</v>
      </c>
      <c r="C10366" s="405" t="s">
        <v>96</v>
      </c>
      <c r="D10366" s="384">
        <v>2387</v>
      </c>
      <c r="E10366">
        <v>0.02</v>
      </c>
      <c r="F10366">
        <v>1.1510499999999999</v>
      </c>
      <c r="G10366" s="384">
        <v>0</v>
      </c>
      <c r="H10366">
        <v>0</v>
      </c>
    </row>
    <row r="10367" spans="1:10">
      <c r="A10367">
        <v>10341</v>
      </c>
      <c r="B10367" s="612">
        <v>44033.691666666666</v>
      </c>
      <c r="C10367" s="405" t="s">
        <v>2110</v>
      </c>
      <c r="D10367" s="384">
        <v>2387</v>
      </c>
      <c r="E10367">
        <v>0.02</v>
      </c>
      <c r="F10367">
        <v>1.1510499999999999</v>
      </c>
      <c r="G10367" s="384">
        <v>0</v>
      </c>
      <c r="H10367">
        <v>1.15205</v>
      </c>
    </row>
    <row r="10368" spans="1:10">
      <c r="A10368">
        <v>10342</v>
      </c>
      <c r="B10368" s="612">
        <v>44033.729861111111</v>
      </c>
      <c r="C10368" s="405" t="s">
        <v>2054</v>
      </c>
      <c r="D10368" s="384">
        <v>2387</v>
      </c>
      <c r="E10368">
        <v>0.02</v>
      </c>
      <c r="F10368">
        <v>1.15205</v>
      </c>
      <c r="G10368" s="384">
        <v>0</v>
      </c>
      <c r="H10368">
        <v>1.15205</v>
      </c>
      <c r="I10368">
        <v>2</v>
      </c>
      <c r="J10368" s="384">
        <v>37137.69</v>
      </c>
    </row>
    <row r="10369" spans="1:10">
      <c r="A10369">
        <v>10343</v>
      </c>
      <c r="B10369" s="612">
        <v>44033.73541666667</v>
      </c>
      <c r="C10369" s="405" t="s">
        <v>97</v>
      </c>
      <c r="D10369" s="384">
        <v>2388</v>
      </c>
      <c r="E10369">
        <v>0.14000000000000001</v>
      </c>
      <c r="F10369">
        <v>1.1531199999999999</v>
      </c>
      <c r="G10369" s="384">
        <v>0</v>
      </c>
      <c r="H10369">
        <v>0</v>
      </c>
    </row>
    <row r="10370" spans="1:10">
      <c r="A10370">
        <v>10344</v>
      </c>
      <c r="B10370" s="612">
        <v>44033.73541666667</v>
      </c>
      <c r="C10370" s="405" t="s">
        <v>2110</v>
      </c>
      <c r="D10370" s="384">
        <v>2388</v>
      </c>
      <c r="E10370">
        <v>0.14000000000000001</v>
      </c>
      <c r="F10370">
        <v>1.1531199999999999</v>
      </c>
      <c r="G10370" s="384">
        <v>0</v>
      </c>
      <c r="H10370">
        <v>1.1495200000000001</v>
      </c>
    </row>
    <row r="10371" spans="1:10">
      <c r="A10371">
        <v>10365</v>
      </c>
      <c r="B10371" s="612">
        <v>44034.422222222223</v>
      </c>
      <c r="C10371" s="405" t="s">
        <v>2110</v>
      </c>
      <c r="D10371" s="384">
        <v>2388</v>
      </c>
      <c r="E10371">
        <v>0.14000000000000001</v>
      </c>
      <c r="F10371">
        <v>1.1531199999999999</v>
      </c>
      <c r="G10371" s="384">
        <v>0</v>
      </c>
      <c r="H10371">
        <v>1.1512</v>
      </c>
    </row>
    <row r="10372" spans="1:10">
      <c r="A10372">
        <v>10374</v>
      </c>
      <c r="B10372" s="612">
        <v>44034.428472222222</v>
      </c>
      <c r="C10372" s="405" t="s">
        <v>2110</v>
      </c>
      <c r="D10372" s="384">
        <v>2388</v>
      </c>
      <c r="E10372">
        <v>0.14000000000000001</v>
      </c>
      <c r="F10372">
        <v>1.1531199999999999</v>
      </c>
      <c r="G10372" s="384">
        <v>0</v>
      </c>
      <c r="H10372">
        <v>1.1530100000000001</v>
      </c>
    </row>
    <row r="10373" spans="1:10">
      <c r="A10373">
        <v>10397</v>
      </c>
      <c r="B10373" s="612">
        <v>44034.527083333334</v>
      </c>
      <c r="C10373" s="405" t="s">
        <v>2110</v>
      </c>
      <c r="D10373" s="384">
        <v>2388</v>
      </c>
      <c r="E10373">
        <v>0.14000000000000001</v>
      </c>
      <c r="F10373">
        <v>1.1531199999999999</v>
      </c>
      <c r="G10373" s="384">
        <v>0</v>
      </c>
      <c r="H10373">
        <v>1.1551499999999999</v>
      </c>
    </row>
    <row r="10374" spans="1:10">
      <c r="A10374">
        <v>10441</v>
      </c>
      <c r="B10374" s="612">
        <v>44035.540277777778</v>
      </c>
      <c r="C10374" s="405" t="s">
        <v>2054</v>
      </c>
      <c r="D10374" s="384">
        <v>2388</v>
      </c>
      <c r="E10374">
        <v>0.14000000000000001</v>
      </c>
      <c r="F10374">
        <v>1.1551499999999999</v>
      </c>
      <c r="G10374" s="384">
        <v>0</v>
      </c>
      <c r="H10374">
        <v>1.1551499999999999</v>
      </c>
      <c r="I10374">
        <v>-27.8</v>
      </c>
      <c r="J10374" s="384">
        <v>37018.06</v>
      </c>
    </row>
    <row r="10375" spans="1:10">
      <c r="A10375">
        <v>10350</v>
      </c>
      <c r="B10375" s="612">
        <v>44033.763194444444</v>
      </c>
      <c r="C10375" s="405" t="s">
        <v>96</v>
      </c>
      <c r="D10375" s="384">
        <v>2389</v>
      </c>
      <c r="E10375">
        <v>0.02</v>
      </c>
      <c r="F10375">
        <v>1.1535599999999999</v>
      </c>
      <c r="G10375" s="384">
        <v>0</v>
      </c>
      <c r="H10375">
        <v>0</v>
      </c>
    </row>
    <row r="10376" spans="1:10">
      <c r="A10376">
        <v>10351</v>
      </c>
      <c r="B10376" s="612">
        <v>44033.763194444444</v>
      </c>
      <c r="C10376" s="405" t="s">
        <v>2110</v>
      </c>
      <c r="D10376" s="384">
        <v>2389</v>
      </c>
      <c r="E10376">
        <v>0.02</v>
      </c>
      <c r="F10376">
        <v>1.1535599999999999</v>
      </c>
      <c r="G10376" s="384">
        <v>0</v>
      </c>
      <c r="H10376">
        <v>1.15456</v>
      </c>
    </row>
    <row r="10377" spans="1:10">
      <c r="A10377">
        <v>10352</v>
      </c>
      <c r="B10377" s="612">
        <v>44034.12222222222</v>
      </c>
      <c r="C10377" s="405" t="s">
        <v>2054</v>
      </c>
      <c r="D10377" s="384">
        <v>2389</v>
      </c>
      <c r="E10377">
        <v>0.02</v>
      </c>
      <c r="F10377">
        <v>1.15456</v>
      </c>
      <c r="G10377" s="384">
        <v>0</v>
      </c>
      <c r="H10377">
        <v>1.15456</v>
      </c>
      <c r="I10377">
        <v>1.92</v>
      </c>
      <c r="J10377" s="384">
        <v>37139.61</v>
      </c>
    </row>
    <row r="10378" spans="1:10">
      <c r="A10378">
        <v>10353</v>
      </c>
      <c r="B10378" s="612">
        <v>44034.25277777778</v>
      </c>
      <c r="C10378" s="405" t="s">
        <v>96</v>
      </c>
      <c r="D10378" s="384">
        <v>2390</v>
      </c>
      <c r="E10378">
        <v>0.02</v>
      </c>
      <c r="F10378">
        <v>1.1535899999999999</v>
      </c>
      <c r="G10378" s="384">
        <v>0</v>
      </c>
      <c r="H10378">
        <v>0</v>
      </c>
    </row>
    <row r="10379" spans="1:10">
      <c r="A10379">
        <v>10354</v>
      </c>
      <c r="B10379" s="612">
        <v>44034.25277777778</v>
      </c>
      <c r="C10379" s="405" t="s">
        <v>2110</v>
      </c>
      <c r="D10379" s="384">
        <v>2390</v>
      </c>
      <c r="E10379">
        <v>0.02</v>
      </c>
      <c r="F10379">
        <v>1.1535899999999999</v>
      </c>
      <c r="G10379" s="384">
        <v>0</v>
      </c>
      <c r="H10379">
        <v>1.15459</v>
      </c>
    </row>
    <row r="10380" spans="1:10">
      <c r="A10380">
        <v>10357</v>
      </c>
      <c r="B10380" s="612">
        <v>44034.31527777778</v>
      </c>
      <c r="C10380" s="405" t="s">
        <v>2110</v>
      </c>
      <c r="D10380" s="384">
        <v>2390</v>
      </c>
      <c r="E10380">
        <v>0.02</v>
      </c>
      <c r="F10380">
        <v>1.1535899999999999</v>
      </c>
      <c r="G10380" s="384">
        <v>0</v>
      </c>
      <c r="H10380">
        <v>1.1537900000000001</v>
      </c>
    </row>
    <row r="10381" spans="1:10">
      <c r="A10381">
        <v>10358</v>
      </c>
      <c r="B10381" s="612">
        <v>44034.400694444441</v>
      </c>
      <c r="C10381" s="405" t="s">
        <v>2054</v>
      </c>
      <c r="D10381" s="384">
        <v>2390</v>
      </c>
      <c r="E10381">
        <v>0.02</v>
      </c>
      <c r="F10381">
        <v>1.1537900000000001</v>
      </c>
      <c r="G10381" s="384">
        <v>0</v>
      </c>
      <c r="H10381">
        <v>1.1537900000000001</v>
      </c>
      <c r="I10381">
        <v>0.4</v>
      </c>
      <c r="J10381" s="384">
        <v>37140.01</v>
      </c>
    </row>
    <row r="10382" spans="1:10">
      <c r="A10382">
        <v>10355</v>
      </c>
      <c r="B10382" s="612">
        <v>44034.31527777778</v>
      </c>
      <c r="C10382" s="405" t="s">
        <v>96</v>
      </c>
      <c r="D10382" s="384">
        <v>2391</v>
      </c>
      <c r="E10382">
        <v>0.02</v>
      </c>
      <c r="F10382">
        <v>1.15198</v>
      </c>
      <c r="G10382" s="384">
        <v>0</v>
      </c>
      <c r="H10382">
        <v>0</v>
      </c>
    </row>
    <row r="10383" spans="1:10">
      <c r="A10383">
        <v>10356</v>
      </c>
      <c r="B10383" s="612">
        <v>44034.31527777778</v>
      </c>
      <c r="C10383" s="405" t="s">
        <v>2110</v>
      </c>
      <c r="D10383" s="384">
        <v>2391</v>
      </c>
      <c r="E10383">
        <v>0.02</v>
      </c>
      <c r="F10383">
        <v>1.15198</v>
      </c>
      <c r="G10383" s="384">
        <v>0</v>
      </c>
      <c r="H10383">
        <v>1.1537900000000001</v>
      </c>
    </row>
    <row r="10384" spans="1:10">
      <c r="A10384">
        <v>10359</v>
      </c>
      <c r="B10384" s="612">
        <v>44034.400694444441</v>
      </c>
      <c r="C10384" s="405" t="s">
        <v>2054</v>
      </c>
      <c r="D10384" s="384">
        <v>2391</v>
      </c>
      <c r="E10384">
        <v>0.02</v>
      </c>
      <c r="F10384">
        <v>1.1537900000000001</v>
      </c>
      <c r="G10384" s="384">
        <v>0</v>
      </c>
      <c r="H10384">
        <v>1.1537900000000001</v>
      </c>
      <c r="I10384">
        <v>3.62</v>
      </c>
      <c r="J10384" s="384">
        <v>37143.629999999997</v>
      </c>
    </row>
    <row r="10385" spans="1:10">
      <c r="A10385">
        <v>10360</v>
      </c>
      <c r="B10385" s="612">
        <v>44034.408333333333</v>
      </c>
      <c r="C10385" s="405" t="s">
        <v>96</v>
      </c>
      <c r="D10385" s="384">
        <v>2392</v>
      </c>
      <c r="E10385">
        <v>0.02</v>
      </c>
      <c r="F10385">
        <v>1.15384</v>
      </c>
      <c r="G10385" s="384">
        <v>0</v>
      </c>
      <c r="H10385">
        <v>0</v>
      </c>
    </row>
    <row r="10386" spans="1:10">
      <c r="A10386">
        <v>10361</v>
      </c>
      <c r="B10386" s="612">
        <v>44034.408333333333</v>
      </c>
      <c r="C10386" s="405" t="s">
        <v>2110</v>
      </c>
      <c r="D10386" s="384">
        <v>2392</v>
      </c>
      <c r="E10386">
        <v>0.02</v>
      </c>
      <c r="F10386">
        <v>1.15384</v>
      </c>
      <c r="G10386" s="384">
        <v>0</v>
      </c>
      <c r="H10386">
        <v>1.1548400000000001</v>
      </c>
    </row>
    <row r="10387" spans="1:10">
      <c r="A10387">
        <v>10362</v>
      </c>
      <c r="B10387" s="612">
        <v>44034.422222222223</v>
      </c>
      <c r="C10387" s="405" t="s">
        <v>2054</v>
      </c>
      <c r="D10387" s="384">
        <v>2392</v>
      </c>
      <c r="E10387">
        <v>0.02</v>
      </c>
      <c r="F10387">
        <v>1.1548400000000001</v>
      </c>
      <c r="G10387" s="384">
        <v>0</v>
      </c>
      <c r="H10387">
        <v>1.1548400000000001</v>
      </c>
      <c r="I10387">
        <v>2</v>
      </c>
      <c r="J10387" s="384">
        <v>37145.629999999997</v>
      </c>
    </row>
    <row r="10388" spans="1:10">
      <c r="A10388">
        <v>10363</v>
      </c>
      <c r="B10388" s="612">
        <v>44034.422222222223</v>
      </c>
      <c r="C10388" s="405" t="s">
        <v>97</v>
      </c>
      <c r="D10388" s="384">
        <v>2393</v>
      </c>
      <c r="E10388">
        <v>0.23</v>
      </c>
      <c r="F10388">
        <v>1.1551400000000001</v>
      </c>
      <c r="G10388" s="384">
        <v>0</v>
      </c>
      <c r="H10388">
        <v>0</v>
      </c>
    </row>
    <row r="10389" spans="1:10">
      <c r="A10389">
        <v>10364</v>
      </c>
      <c r="B10389" s="612">
        <v>44034.422222222223</v>
      </c>
      <c r="C10389" s="405" t="s">
        <v>2110</v>
      </c>
      <c r="D10389" s="384">
        <v>2393</v>
      </c>
      <c r="E10389">
        <v>0.23</v>
      </c>
      <c r="F10389">
        <v>1.1551400000000001</v>
      </c>
      <c r="G10389" s="384">
        <v>0</v>
      </c>
      <c r="H10389">
        <v>1.1512</v>
      </c>
    </row>
    <row r="10390" spans="1:10">
      <c r="A10390">
        <v>10373</v>
      </c>
      <c r="B10390" s="612">
        <v>44034.428472222222</v>
      </c>
      <c r="C10390" s="405" t="s">
        <v>2110</v>
      </c>
      <c r="D10390" s="384">
        <v>2393</v>
      </c>
      <c r="E10390">
        <v>0.23</v>
      </c>
      <c r="F10390">
        <v>1.1551400000000001</v>
      </c>
      <c r="G10390" s="384">
        <v>0</v>
      </c>
      <c r="H10390">
        <v>1.1530100000000001</v>
      </c>
    </row>
    <row r="10391" spans="1:10">
      <c r="A10391">
        <v>10396</v>
      </c>
      <c r="B10391" s="612">
        <v>44034.527083333334</v>
      </c>
      <c r="C10391" s="405" t="s">
        <v>2110</v>
      </c>
      <c r="D10391" s="384">
        <v>2393</v>
      </c>
      <c r="E10391">
        <v>0.23</v>
      </c>
      <c r="F10391">
        <v>1.1551400000000001</v>
      </c>
      <c r="G10391" s="384">
        <v>0</v>
      </c>
      <c r="H10391">
        <v>1.1551499999999999</v>
      </c>
    </row>
    <row r="10392" spans="1:10">
      <c r="A10392">
        <v>10442</v>
      </c>
      <c r="B10392" s="612">
        <v>44035.540277777778</v>
      </c>
      <c r="C10392" s="405" t="s">
        <v>2054</v>
      </c>
      <c r="D10392" s="384">
        <v>2393</v>
      </c>
      <c r="E10392">
        <v>0.23</v>
      </c>
      <c r="F10392">
        <v>1.1551499999999999</v>
      </c>
      <c r="G10392" s="384">
        <v>0</v>
      </c>
      <c r="H10392">
        <v>1.1551499999999999</v>
      </c>
      <c r="I10392">
        <v>0.54</v>
      </c>
      <c r="J10392" s="384">
        <v>37018.6</v>
      </c>
    </row>
    <row r="10393" spans="1:10">
      <c r="A10393">
        <v>10371</v>
      </c>
      <c r="B10393" s="612">
        <v>44034.428472222222</v>
      </c>
      <c r="C10393" s="405" t="s">
        <v>97</v>
      </c>
      <c r="D10393" s="384">
        <v>2394</v>
      </c>
      <c r="E10393">
        <v>0.38</v>
      </c>
      <c r="F10393">
        <v>1.15727</v>
      </c>
      <c r="G10393" s="384">
        <v>0</v>
      </c>
      <c r="H10393">
        <v>0</v>
      </c>
    </row>
    <row r="10394" spans="1:10">
      <c r="A10394">
        <v>10372</v>
      </c>
      <c r="B10394" s="612">
        <v>44034.428472222222</v>
      </c>
      <c r="C10394" s="405" t="s">
        <v>2110</v>
      </c>
      <c r="D10394" s="384">
        <v>2394</v>
      </c>
      <c r="E10394">
        <v>0.38</v>
      </c>
      <c r="F10394">
        <v>1.15727</v>
      </c>
      <c r="G10394" s="384">
        <v>0</v>
      </c>
      <c r="H10394">
        <v>1.1530100000000001</v>
      </c>
    </row>
    <row r="10395" spans="1:10">
      <c r="A10395">
        <v>10395</v>
      </c>
      <c r="B10395" s="612">
        <v>44034.527083333334</v>
      </c>
      <c r="C10395" s="405" t="s">
        <v>2110</v>
      </c>
      <c r="D10395" s="384">
        <v>2394</v>
      </c>
      <c r="E10395">
        <v>0.38</v>
      </c>
      <c r="F10395">
        <v>1.15727</v>
      </c>
      <c r="G10395" s="384">
        <v>0</v>
      </c>
      <c r="H10395">
        <v>1.1551499999999999</v>
      </c>
    </row>
    <row r="10396" spans="1:10">
      <c r="A10396">
        <v>10443</v>
      </c>
      <c r="B10396" s="612">
        <v>44035.540277777778</v>
      </c>
      <c r="C10396" s="405" t="s">
        <v>2054</v>
      </c>
      <c r="D10396" s="384">
        <v>2394</v>
      </c>
      <c r="E10396">
        <v>0.38</v>
      </c>
      <c r="F10396">
        <v>1.1551499999999999</v>
      </c>
      <c r="G10396" s="384">
        <v>0</v>
      </c>
      <c r="H10396">
        <v>1.1551499999999999</v>
      </c>
      <c r="I10396">
        <v>81.83</v>
      </c>
      <c r="J10396" s="384">
        <v>37100.43</v>
      </c>
    </row>
    <row r="10397" spans="1:10">
      <c r="A10397">
        <v>10380</v>
      </c>
      <c r="B10397" s="612">
        <v>44034.438194444447</v>
      </c>
      <c r="C10397" s="405" t="s">
        <v>96</v>
      </c>
      <c r="D10397" s="384">
        <v>2395</v>
      </c>
      <c r="E10397">
        <v>0.02</v>
      </c>
      <c r="F10397">
        <v>1.15747</v>
      </c>
      <c r="G10397" s="384">
        <v>0</v>
      </c>
      <c r="H10397">
        <v>0</v>
      </c>
    </row>
    <row r="10398" spans="1:10">
      <c r="A10398">
        <v>10381</v>
      </c>
      <c r="B10398" s="612">
        <v>44034.438194444447</v>
      </c>
      <c r="C10398" s="405" t="s">
        <v>2110</v>
      </c>
      <c r="D10398" s="384">
        <v>2395</v>
      </c>
      <c r="E10398">
        <v>0.02</v>
      </c>
      <c r="F10398">
        <v>1.15747</v>
      </c>
      <c r="G10398" s="384">
        <v>0</v>
      </c>
      <c r="H10398">
        <v>1.1584700000000001</v>
      </c>
    </row>
    <row r="10399" spans="1:10">
      <c r="A10399">
        <v>10384</v>
      </c>
      <c r="B10399" s="612">
        <v>44034.474305555559</v>
      </c>
      <c r="C10399" s="405" t="s">
        <v>2110</v>
      </c>
      <c r="D10399" s="384">
        <v>2395</v>
      </c>
      <c r="E10399">
        <v>0.02</v>
      </c>
      <c r="F10399">
        <v>1.15747</v>
      </c>
      <c r="G10399" s="384">
        <v>0</v>
      </c>
      <c r="H10399">
        <v>1.15767</v>
      </c>
    </row>
    <row r="10400" spans="1:10">
      <c r="A10400">
        <v>10385</v>
      </c>
      <c r="B10400" s="612">
        <v>44034.488194444442</v>
      </c>
      <c r="C10400" s="405" t="s">
        <v>2054</v>
      </c>
      <c r="D10400" s="384">
        <v>2395</v>
      </c>
      <c r="E10400">
        <v>0.02</v>
      </c>
      <c r="F10400">
        <v>1.15767</v>
      </c>
      <c r="G10400" s="384">
        <v>0</v>
      </c>
      <c r="H10400">
        <v>1.15767</v>
      </c>
      <c r="I10400">
        <v>0.4</v>
      </c>
      <c r="J10400" s="384">
        <v>37146.03</v>
      </c>
    </row>
    <row r="10401" spans="1:10">
      <c r="A10401">
        <v>10382</v>
      </c>
      <c r="B10401" s="612">
        <v>44034.474305555559</v>
      </c>
      <c r="C10401" s="405" t="s">
        <v>96</v>
      </c>
      <c r="D10401" s="384">
        <v>2396</v>
      </c>
      <c r="E10401">
        <v>0.02</v>
      </c>
      <c r="F10401">
        <v>1.15587</v>
      </c>
      <c r="G10401" s="384">
        <v>0</v>
      </c>
      <c r="H10401">
        <v>0</v>
      </c>
    </row>
    <row r="10402" spans="1:10">
      <c r="A10402">
        <v>10383</v>
      </c>
      <c r="B10402" s="612">
        <v>44034.474305555559</v>
      </c>
      <c r="C10402" s="405" t="s">
        <v>2110</v>
      </c>
      <c r="D10402" s="384">
        <v>2396</v>
      </c>
      <c r="E10402">
        <v>0.02</v>
      </c>
      <c r="F10402">
        <v>1.15587</v>
      </c>
      <c r="G10402" s="384">
        <v>0</v>
      </c>
      <c r="H10402">
        <v>1.15767</v>
      </c>
    </row>
    <row r="10403" spans="1:10">
      <c r="A10403">
        <v>10386</v>
      </c>
      <c r="B10403" s="612">
        <v>44034.488194444442</v>
      </c>
      <c r="C10403" s="405" t="s">
        <v>2054</v>
      </c>
      <c r="D10403" s="384">
        <v>2396</v>
      </c>
      <c r="E10403">
        <v>0.02</v>
      </c>
      <c r="F10403">
        <v>1.15767</v>
      </c>
      <c r="G10403" s="384">
        <v>0</v>
      </c>
      <c r="H10403">
        <v>1.15767</v>
      </c>
      <c r="I10403">
        <v>3.6</v>
      </c>
      <c r="J10403" s="384">
        <v>37149.629999999997</v>
      </c>
    </row>
    <row r="10404" spans="1:10">
      <c r="A10404">
        <v>10387</v>
      </c>
      <c r="B10404" s="612">
        <v>44034.49722222222</v>
      </c>
      <c r="C10404" s="405" t="s">
        <v>96</v>
      </c>
      <c r="D10404" s="384">
        <v>2397</v>
      </c>
      <c r="E10404">
        <v>0.02</v>
      </c>
      <c r="F10404">
        <v>1.1575899999999999</v>
      </c>
      <c r="G10404" s="384">
        <v>0</v>
      </c>
      <c r="H10404">
        <v>0</v>
      </c>
    </row>
    <row r="10405" spans="1:10">
      <c r="A10405">
        <v>10388</v>
      </c>
      <c r="B10405" s="612">
        <v>44034.49722222222</v>
      </c>
      <c r="C10405" s="405" t="s">
        <v>2110</v>
      </c>
      <c r="D10405" s="384">
        <v>2397</v>
      </c>
      <c r="E10405">
        <v>0.02</v>
      </c>
      <c r="F10405">
        <v>1.1575899999999999</v>
      </c>
      <c r="G10405" s="384">
        <v>0</v>
      </c>
      <c r="H10405">
        <v>1.15859</v>
      </c>
    </row>
    <row r="10406" spans="1:10">
      <c r="A10406">
        <v>10389</v>
      </c>
      <c r="B10406" s="612">
        <v>44034.51458333333</v>
      </c>
      <c r="C10406" s="405" t="s">
        <v>2054</v>
      </c>
      <c r="D10406" s="384">
        <v>2397</v>
      </c>
      <c r="E10406">
        <v>0.02</v>
      </c>
      <c r="F10406">
        <v>1.15859</v>
      </c>
      <c r="G10406" s="384">
        <v>0</v>
      </c>
      <c r="H10406">
        <v>1.15859</v>
      </c>
      <c r="I10406">
        <v>2</v>
      </c>
      <c r="J10406" s="384">
        <v>37151.629999999997</v>
      </c>
    </row>
    <row r="10407" spans="1:10">
      <c r="A10407">
        <v>10390</v>
      </c>
      <c r="B10407" s="612">
        <v>44034.522222222222</v>
      </c>
      <c r="C10407" s="405" t="s">
        <v>96</v>
      </c>
      <c r="D10407" s="384">
        <v>2398</v>
      </c>
      <c r="E10407">
        <v>0.02</v>
      </c>
      <c r="F10407">
        <v>1.15846</v>
      </c>
      <c r="G10407" s="384">
        <v>0</v>
      </c>
      <c r="H10407">
        <v>0</v>
      </c>
    </row>
    <row r="10408" spans="1:10">
      <c r="A10408">
        <v>10391</v>
      </c>
      <c r="B10408" s="612">
        <v>44034.522222222222</v>
      </c>
      <c r="C10408" s="405" t="s">
        <v>2110</v>
      </c>
      <c r="D10408" s="384">
        <v>2398</v>
      </c>
      <c r="E10408">
        <v>0.02</v>
      </c>
      <c r="F10408">
        <v>1.15846</v>
      </c>
      <c r="G10408" s="384">
        <v>0</v>
      </c>
      <c r="H10408">
        <v>1.1594599999999999</v>
      </c>
    </row>
    <row r="10409" spans="1:10">
      <c r="A10409">
        <v>10392</v>
      </c>
      <c r="B10409" s="612">
        <v>44034.526388888888</v>
      </c>
      <c r="C10409" s="405" t="s">
        <v>2054</v>
      </c>
      <c r="D10409" s="384">
        <v>2398</v>
      </c>
      <c r="E10409">
        <v>0.02</v>
      </c>
      <c r="F10409">
        <v>1.1594599999999999</v>
      </c>
      <c r="G10409" s="384">
        <v>0</v>
      </c>
      <c r="H10409">
        <v>1.1594599999999999</v>
      </c>
      <c r="I10409">
        <v>2</v>
      </c>
      <c r="J10409" s="384">
        <v>37153.629999999997</v>
      </c>
    </row>
    <row r="10410" spans="1:10">
      <c r="A10410">
        <v>10393</v>
      </c>
      <c r="B10410" s="612">
        <v>44034.527083333334</v>
      </c>
      <c r="C10410" s="405" t="s">
        <v>97</v>
      </c>
      <c r="D10410" s="384">
        <v>2399</v>
      </c>
      <c r="E10410">
        <v>0.64</v>
      </c>
      <c r="F10410">
        <v>1.1594800000000001</v>
      </c>
      <c r="G10410" s="384">
        <v>0</v>
      </c>
      <c r="H10410">
        <v>0</v>
      </c>
    </row>
    <row r="10411" spans="1:10">
      <c r="A10411">
        <v>10394</v>
      </c>
      <c r="B10411" s="612">
        <v>44034.527083333334</v>
      </c>
      <c r="C10411" s="405" t="s">
        <v>2110</v>
      </c>
      <c r="D10411" s="384">
        <v>2399</v>
      </c>
      <c r="E10411">
        <v>0.64</v>
      </c>
      <c r="F10411">
        <v>1.1594800000000001</v>
      </c>
      <c r="G10411" s="384">
        <v>0</v>
      </c>
      <c r="H10411">
        <v>1.1551499999999999</v>
      </c>
    </row>
    <row r="10412" spans="1:10">
      <c r="A10412">
        <v>10444</v>
      </c>
      <c r="B10412" s="612">
        <v>44035.540277777778</v>
      </c>
      <c r="C10412" s="405" t="s">
        <v>2054</v>
      </c>
      <c r="D10412" s="384">
        <v>2399</v>
      </c>
      <c r="E10412">
        <v>0.64</v>
      </c>
      <c r="F10412">
        <v>1.1551499999999999</v>
      </c>
      <c r="G10412" s="384">
        <v>0</v>
      </c>
      <c r="H10412">
        <v>1.1551499999999999</v>
      </c>
      <c r="I10412">
        <v>279.26</v>
      </c>
      <c r="J10412" s="384">
        <v>37379.69</v>
      </c>
    </row>
    <row r="10413" spans="1:10">
      <c r="A10413">
        <v>10403</v>
      </c>
      <c r="B10413" s="612">
        <v>44034.529861111114</v>
      </c>
      <c r="C10413" s="405" t="s">
        <v>96</v>
      </c>
      <c r="D10413" s="384">
        <v>2400</v>
      </c>
      <c r="E10413">
        <v>0.02</v>
      </c>
      <c r="F10413">
        <v>1.1592499999999999</v>
      </c>
      <c r="G10413" s="384">
        <v>0</v>
      </c>
      <c r="H10413">
        <v>0</v>
      </c>
    </row>
    <row r="10414" spans="1:10">
      <c r="A10414">
        <v>10404</v>
      </c>
      <c r="B10414" s="612">
        <v>44034.529861111114</v>
      </c>
      <c r="C10414" s="405" t="s">
        <v>2110</v>
      </c>
      <c r="D10414" s="384">
        <v>2400</v>
      </c>
      <c r="E10414">
        <v>0.02</v>
      </c>
      <c r="F10414">
        <v>1.1592499999999999</v>
      </c>
      <c r="G10414" s="384">
        <v>0</v>
      </c>
      <c r="H10414">
        <v>1.16025</v>
      </c>
    </row>
    <row r="10415" spans="1:10">
      <c r="A10415">
        <v>10407</v>
      </c>
      <c r="B10415" s="612">
        <v>44034.588888888888</v>
      </c>
      <c r="C10415" s="405" t="s">
        <v>2110</v>
      </c>
      <c r="D10415" s="384">
        <v>2400</v>
      </c>
      <c r="E10415">
        <v>0.02</v>
      </c>
      <c r="F10415">
        <v>1.1592499999999999</v>
      </c>
      <c r="G10415" s="384">
        <v>0</v>
      </c>
      <c r="H10415">
        <v>1.1594199999999999</v>
      </c>
    </row>
    <row r="10416" spans="1:10">
      <c r="A10416">
        <v>10408</v>
      </c>
      <c r="B10416" s="612">
        <v>44034.62222222222</v>
      </c>
      <c r="C10416" s="405" t="s">
        <v>2054</v>
      </c>
      <c r="D10416" s="384">
        <v>2400</v>
      </c>
      <c r="E10416">
        <v>0.02</v>
      </c>
      <c r="F10416">
        <v>1.1594199999999999</v>
      </c>
      <c r="G10416" s="384">
        <v>0</v>
      </c>
      <c r="H10416">
        <v>1.1594199999999999</v>
      </c>
      <c r="I10416">
        <v>0.34</v>
      </c>
      <c r="J10416" s="384">
        <v>37153.97</v>
      </c>
    </row>
    <row r="10417" spans="1:10">
      <c r="A10417">
        <v>10405</v>
      </c>
      <c r="B10417" s="612">
        <v>44034.588888888888</v>
      </c>
      <c r="C10417" s="405" t="s">
        <v>96</v>
      </c>
      <c r="D10417" s="384">
        <v>2401</v>
      </c>
      <c r="E10417">
        <v>0.02</v>
      </c>
      <c r="F10417">
        <v>1.1575800000000001</v>
      </c>
      <c r="G10417" s="384">
        <v>0</v>
      </c>
      <c r="H10417">
        <v>0</v>
      </c>
    </row>
    <row r="10418" spans="1:10">
      <c r="A10418">
        <v>10406</v>
      </c>
      <c r="B10418" s="612">
        <v>44034.588888888888</v>
      </c>
      <c r="C10418" s="405" t="s">
        <v>2110</v>
      </c>
      <c r="D10418" s="384">
        <v>2401</v>
      </c>
      <c r="E10418">
        <v>0.02</v>
      </c>
      <c r="F10418">
        <v>1.1575800000000001</v>
      </c>
      <c r="G10418" s="384">
        <v>0</v>
      </c>
      <c r="H10418">
        <v>1.1594199999999999</v>
      </c>
    </row>
    <row r="10419" spans="1:10">
      <c r="A10419">
        <v>10409</v>
      </c>
      <c r="B10419" s="612">
        <v>44034.62222222222</v>
      </c>
      <c r="C10419" s="405" t="s">
        <v>2054</v>
      </c>
      <c r="D10419" s="384">
        <v>2401</v>
      </c>
      <c r="E10419">
        <v>0.02</v>
      </c>
      <c r="F10419">
        <v>1.1594199999999999</v>
      </c>
      <c r="G10419" s="384">
        <v>0</v>
      </c>
      <c r="H10419">
        <v>1.1594199999999999</v>
      </c>
      <c r="I10419">
        <v>3.68</v>
      </c>
      <c r="J10419" s="384">
        <v>37157.65</v>
      </c>
    </row>
    <row r="10420" spans="1:10">
      <c r="A10420">
        <v>10410</v>
      </c>
      <c r="B10420" s="612">
        <v>44034.627083333333</v>
      </c>
      <c r="C10420" s="405" t="s">
        <v>96</v>
      </c>
      <c r="D10420" s="384">
        <v>2402</v>
      </c>
      <c r="E10420">
        <v>0.02</v>
      </c>
      <c r="F10420">
        <v>1.1588400000000001</v>
      </c>
      <c r="G10420" s="384">
        <v>0</v>
      </c>
      <c r="H10420">
        <v>0</v>
      </c>
    </row>
    <row r="10421" spans="1:10">
      <c r="A10421">
        <v>10411</v>
      </c>
      <c r="B10421" s="612">
        <v>44034.627083333333</v>
      </c>
      <c r="C10421" s="405" t="s">
        <v>2110</v>
      </c>
      <c r="D10421" s="384">
        <v>2402</v>
      </c>
      <c r="E10421">
        <v>0.02</v>
      </c>
      <c r="F10421">
        <v>1.1588400000000001</v>
      </c>
      <c r="G10421" s="384">
        <v>0</v>
      </c>
      <c r="H10421">
        <v>1.15984</v>
      </c>
    </row>
    <row r="10422" spans="1:10">
      <c r="A10422">
        <v>10414</v>
      </c>
      <c r="B10422" s="612">
        <v>44034.73333333333</v>
      </c>
      <c r="C10422" s="405" t="s">
        <v>2110</v>
      </c>
      <c r="D10422" s="384">
        <v>2402</v>
      </c>
      <c r="E10422">
        <v>0.02</v>
      </c>
      <c r="F10422">
        <v>1.1588400000000001</v>
      </c>
      <c r="G10422" s="384">
        <v>0</v>
      </c>
      <c r="H10422">
        <v>1.1590400000000001</v>
      </c>
    </row>
    <row r="10423" spans="1:10">
      <c r="A10423">
        <v>10415</v>
      </c>
      <c r="B10423" s="612">
        <v>44035.255555555559</v>
      </c>
      <c r="C10423" s="405" t="s">
        <v>2054</v>
      </c>
      <c r="D10423" s="384">
        <v>2402</v>
      </c>
      <c r="E10423">
        <v>0.02</v>
      </c>
      <c r="F10423">
        <v>1.1590400000000001</v>
      </c>
      <c r="G10423" s="384">
        <v>0</v>
      </c>
      <c r="H10423">
        <v>1.1590400000000001</v>
      </c>
      <c r="I10423">
        <v>0.16</v>
      </c>
      <c r="J10423" s="384">
        <v>37157.81</v>
      </c>
    </row>
    <row r="10424" spans="1:10">
      <c r="A10424">
        <v>10412</v>
      </c>
      <c r="B10424" s="612">
        <v>44034.73333333333</v>
      </c>
      <c r="C10424" s="405" t="s">
        <v>96</v>
      </c>
      <c r="D10424" s="384">
        <v>2403</v>
      </c>
      <c r="E10424">
        <v>0.02</v>
      </c>
      <c r="F10424">
        <v>1.15723</v>
      </c>
      <c r="G10424" s="384">
        <v>0</v>
      </c>
      <c r="H10424">
        <v>0</v>
      </c>
    </row>
    <row r="10425" spans="1:10">
      <c r="A10425">
        <v>10413</v>
      </c>
      <c r="B10425" s="612">
        <v>44034.73333333333</v>
      </c>
      <c r="C10425" s="405" t="s">
        <v>2110</v>
      </c>
      <c r="D10425" s="384">
        <v>2403</v>
      </c>
      <c r="E10425">
        <v>0.02</v>
      </c>
      <c r="F10425">
        <v>1.15723</v>
      </c>
      <c r="G10425" s="384">
        <v>0</v>
      </c>
      <c r="H10425">
        <v>1.1590400000000001</v>
      </c>
    </row>
    <row r="10426" spans="1:10">
      <c r="A10426">
        <v>10416</v>
      </c>
      <c r="B10426" s="612">
        <v>44035.255555555559</v>
      </c>
      <c r="C10426" s="405" t="s">
        <v>2054</v>
      </c>
      <c r="D10426" s="384">
        <v>2403</v>
      </c>
      <c r="E10426">
        <v>0.02</v>
      </c>
      <c r="F10426">
        <v>1.1590400000000001</v>
      </c>
      <c r="G10426" s="384">
        <v>0</v>
      </c>
      <c r="H10426">
        <v>1.1590400000000001</v>
      </c>
      <c r="I10426">
        <v>3.38</v>
      </c>
      <c r="J10426" s="384">
        <v>37161.19</v>
      </c>
    </row>
    <row r="10427" spans="1:10">
      <c r="A10427">
        <v>10417</v>
      </c>
      <c r="B10427" s="612">
        <v>44035.26458333333</v>
      </c>
      <c r="C10427" s="405" t="s">
        <v>96</v>
      </c>
      <c r="D10427" s="384">
        <v>2404</v>
      </c>
      <c r="E10427">
        <v>0.02</v>
      </c>
      <c r="F10427">
        <v>1.1586799999999999</v>
      </c>
      <c r="G10427" s="384">
        <v>0</v>
      </c>
      <c r="H10427">
        <v>0</v>
      </c>
    </row>
    <row r="10428" spans="1:10">
      <c r="A10428">
        <v>10418</v>
      </c>
      <c r="B10428" s="612">
        <v>44035.26458333333</v>
      </c>
      <c r="C10428" s="405" t="s">
        <v>2110</v>
      </c>
      <c r="D10428" s="384">
        <v>2404</v>
      </c>
      <c r="E10428">
        <v>0.02</v>
      </c>
      <c r="F10428">
        <v>1.1586799999999999</v>
      </c>
      <c r="G10428" s="384">
        <v>0</v>
      </c>
      <c r="H10428">
        <v>1.15968</v>
      </c>
    </row>
    <row r="10429" spans="1:10">
      <c r="A10429">
        <v>10419</v>
      </c>
      <c r="B10429" s="612">
        <v>44035.291666666664</v>
      </c>
      <c r="C10429" s="405" t="s">
        <v>2054</v>
      </c>
      <c r="D10429" s="384">
        <v>2404</v>
      </c>
      <c r="E10429">
        <v>0.02</v>
      </c>
      <c r="F10429">
        <v>1.15968</v>
      </c>
      <c r="G10429" s="384">
        <v>0</v>
      </c>
      <c r="H10429">
        <v>1.15968</v>
      </c>
      <c r="I10429">
        <v>2</v>
      </c>
      <c r="J10429" s="384">
        <v>37163.19</v>
      </c>
    </row>
    <row r="10430" spans="1:10">
      <c r="A10430">
        <v>10420</v>
      </c>
      <c r="B10430" s="612">
        <v>44035.296527777777</v>
      </c>
      <c r="C10430" s="405" t="s">
        <v>96</v>
      </c>
      <c r="D10430" s="384">
        <v>2405</v>
      </c>
      <c r="E10430">
        <v>0.02</v>
      </c>
      <c r="F10430">
        <v>1.1591100000000001</v>
      </c>
      <c r="G10430" s="384">
        <v>0</v>
      </c>
      <c r="H10430">
        <v>0</v>
      </c>
    </row>
    <row r="10431" spans="1:10">
      <c r="A10431">
        <v>10421</v>
      </c>
      <c r="B10431" s="612">
        <v>44035.296527777777</v>
      </c>
      <c r="C10431" s="405" t="s">
        <v>2110</v>
      </c>
      <c r="D10431" s="384">
        <v>2405</v>
      </c>
      <c r="E10431">
        <v>0.02</v>
      </c>
      <c r="F10431">
        <v>1.1591100000000001</v>
      </c>
      <c r="G10431" s="384">
        <v>0</v>
      </c>
      <c r="H10431">
        <v>1.16011</v>
      </c>
    </row>
    <row r="10432" spans="1:10">
      <c r="A10432">
        <v>10424</v>
      </c>
      <c r="B10432" s="612">
        <v>44035.314583333333</v>
      </c>
      <c r="C10432" s="405" t="s">
        <v>2110</v>
      </c>
      <c r="D10432" s="384">
        <v>2405</v>
      </c>
      <c r="E10432">
        <v>0.02</v>
      </c>
      <c r="F10432">
        <v>1.1591100000000001</v>
      </c>
      <c r="G10432" s="384">
        <v>0</v>
      </c>
      <c r="H10432">
        <v>1.1593100000000001</v>
      </c>
    </row>
    <row r="10433" spans="1:10">
      <c r="A10433">
        <v>10425</v>
      </c>
      <c r="B10433" s="612">
        <v>44035.37777777778</v>
      </c>
      <c r="C10433" s="405" t="s">
        <v>2054</v>
      </c>
      <c r="D10433" s="384">
        <v>2405</v>
      </c>
      <c r="E10433">
        <v>0.02</v>
      </c>
      <c r="F10433">
        <v>1.1593100000000001</v>
      </c>
      <c r="G10433" s="384">
        <v>0</v>
      </c>
      <c r="H10433">
        <v>1.1593100000000001</v>
      </c>
      <c r="I10433">
        <v>0.4</v>
      </c>
      <c r="J10433" s="384">
        <v>37163.589999999997</v>
      </c>
    </row>
    <row r="10434" spans="1:10">
      <c r="A10434">
        <v>10422</v>
      </c>
      <c r="B10434" s="612">
        <v>44035.314583333333</v>
      </c>
      <c r="C10434" s="405" t="s">
        <v>96</v>
      </c>
      <c r="D10434" s="384">
        <v>2406</v>
      </c>
      <c r="E10434">
        <v>0.02</v>
      </c>
      <c r="F10434">
        <v>1.15751</v>
      </c>
      <c r="G10434" s="384">
        <v>0</v>
      </c>
      <c r="H10434">
        <v>0</v>
      </c>
    </row>
    <row r="10435" spans="1:10">
      <c r="A10435">
        <v>10423</v>
      </c>
      <c r="B10435" s="612">
        <v>44035.314583333333</v>
      </c>
      <c r="C10435" s="405" t="s">
        <v>2110</v>
      </c>
      <c r="D10435" s="384">
        <v>2406</v>
      </c>
      <c r="E10435">
        <v>0.02</v>
      </c>
      <c r="F10435">
        <v>1.15751</v>
      </c>
      <c r="G10435" s="384">
        <v>0</v>
      </c>
      <c r="H10435">
        <v>1.1593100000000001</v>
      </c>
    </row>
    <row r="10436" spans="1:10">
      <c r="A10436">
        <v>10426</v>
      </c>
      <c r="B10436" s="612">
        <v>44035.37777777778</v>
      </c>
      <c r="C10436" s="405" t="s">
        <v>2054</v>
      </c>
      <c r="D10436" s="384">
        <v>2406</v>
      </c>
      <c r="E10436">
        <v>0.02</v>
      </c>
      <c r="F10436">
        <v>1.1593100000000001</v>
      </c>
      <c r="G10436" s="384">
        <v>0</v>
      </c>
      <c r="H10436">
        <v>1.1593100000000001</v>
      </c>
      <c r="I10436">
        <v>3.6</v>
      </c>
      <c r="J10436" s="384">
        <v>37167.19</v>
      </c>
    </row>
    <row r="10437" spans="1:10">
      <c r="A10437">
        <v>10427</v>
      </c>
      <c r="B10437" s="612">
        <v>44035.433333333334</v>
      </c>
      <c r="C10437" s="405" t="s">
        <v>96</v>
      </c>
      <c r="D10437" s="384">
        <v>2407</v>
      </c>
      <c r="E10437">
        <v>0.02</v>
      </c>
      <c r="F10437">
        <v>1.1586099999999999</v>
      </c>
      <c r="G10437" s="384">
        <v>0</v>
      </c>
      <c r="H10437">
        <v>0</v>
      </c>
    </row>
    <row r="10438" spans="1:10">
      <c r="A10438">
        <v>10428</v>
      </c>
      <c r="B10438" s="612">
        <v>44035.433333333334</v>
      </c>
      <c r="C10438" s="405" t="s">
        <v>2110</v>
      </c>
      <c r="D10438" s="384">
        <v>2407</v>
      </c>
      <c r="E10438">
        <v>0.02</v>
      </c>
      <c r="F10438">
        <v>1.1586099999999999</v>
      </c>
      <c r="G10438" s="384">
        <v>0</v>
      </c>
      <c r="H10438">
        <v>1.15961</v>
      </c>
    </row>
    <row r="10439" spans="1:10">
      <c r="A10439">
        <v>10431</v>
      </c>
      <c r="B10439" s="612">
        <v>44035.506249999999</v>
      </c>
      <c r="C10439" s="405" t="s">
        <v>2110</v>
      </c>
      <c r="D10439" s="384">
        <v>2407</v>
      </c>
      <c r="E10439">
        <v>0.02</v>
      </c>
      <c r="F10439">
        <v>1.1586099999999999</v>
      </c>
      <c r="G10439" s="384">
        <v>0</v>
      </c>
      <c r="H10439">
        <v>1.1588099999999999</v>
      </c>
    </row>
    <row r="10440" spans="1:10">
      <c r="A10440">
        <v>10435</v>
      </c>
      <c r="B10440" s="612">
        <v>44035.535416666666</v>
      </c>
      <c r="C10440" s="405" t="s">
        <v>2110</v>
      </c>
      <c r="D10440" s="384">
        <v>2407</v>
      </c>
      <c r="E10440">
        <v>0.02</v>
      </c>
      <c r="F10440">
        <v>1.1586099999999999</v>
      </c>
      <c r="G10440" s="384">
        <v>0</v>
      </c>
      <c r="H10440">
        <v>1.15777</v>
      </c>
    </row>
    <row r="10441" spans="1:10">
      <c r="A10441">
        <v>10450</v>
      </c>
      <c r="B10441" s="612">
        <v>44035.577777777777</v>
      </c>
      <c r="C10441" s="405" t="s">
        <v>2054</v>
      </c>
      <c r="D10441" s="384">
        <v>2407</v>
      </c>
      <c r="E10441">
        <v>0.02</v>
      </c>
      <c r="F10441">
        <v>1.15777</v>
      </c>
      <c r="G10441" s="384">
        <v>0</v>
      </c>
      <c r="H10441">
        <v>1.15777</v>
      </c>
      <c r="I10441">
        <v>-1.68</v>
      </c>
      <c r="J10441" s="384">
        <v>37378.01</v>
      </c>
    </row>
    <row r="10442" spans="1:10">
      <c r="A10442">
        <v>10429</v>
      </c>
      <c r="B10442" s="612">
        <v>44035.506249999999</v>
      </c>
      <c r="C10442" s="405" t="s">
        <v>96</v>
      </c>
      <c r="D10442" s="384">
        <v>2408</v>
      </c>
      <c r="E10442">
        <v>0.02</v>
      </c>
      <c r="F10442">
        <v>1.157</v>
      </c>
      <c r="G10442" s="384">
        <v>0</v>
      </c>
      <c r="H10442">
        <v>0</v>
      </c>
    </row>
    <row r="10443" spans="1:10">
      <c r="A10443">
        <v>10430</v>
      </c>
      <c r="B10443" s="612">
        <v>44035.506249999999</v>
      </c>
      <c r="C10443" s="405" t="s">
        <v>2110</v>
      </c>
      <c r="D10443" s="384">
        <v>2408</v>
      </c>
      <c r="E10443">
        <v>0.02</v>
      </c>
      <c r="F10443">
        <v>1.157</v>
      </c>
      <c r="G10443" s="384">
        <v>0</v>
      </c>
      <c r="H10443">
        <v>1.1588099999999999</v>
      </c>
    </row>
    <row r="10444" spans="1:10">
      <c r="A10444">
        <v>10434</v>
      </c>
      <c r="B10444" s="612">
        <v>44035.535416666666</v>
      </c>
      <c r="C10444" s="405" t="s">
        <v>2110</v>
      </c>
      <c r="D10444" s="384">
        <v>2408</v>
      </c>
      <c r="E10444">
        <v>0.02</v>
      </c>
      <c r="F10444">
        <v>1.157</v>
      </c>
      <c r="G10444" s="384">
        <v>0</v>
      </c>
      <c r="H10444">
        <v>1.15777</v>
      </c>
    </row>
    <row r="10445" spans="1:10">
      <c r="A10445">
        <v>10451</v>
      </c>
      <c r="B10445" s="612">
        <v>44035.577777777777</v>
      </c>
      <c r="C10445" s="405" t="s">
        <v>2054</v>
      </c>
      <c r="D10445" s="384">
        <v>2408</v>
      </c>
      <c r="E10445">
        <v>0.02</v>
      </c>
      <c r="F10445">
        <v>1.15777</v>
      </c>
      <c r="G10445" s="384">
        <v>0</v>
      </c>
      <c r="H10445">
        <v>1.15777</v>
      </c>
      <c r="I10445">
        <v>1.54</v>
      </c>
      <c r="J10445" s="384">
        <v>37379.550000000003</v>
      </c>
    </row>
    <row r="10446" spans="1:10">
      <c r="A10446">
        <v>10432</v>
      </c>
      <c r="B10446" s="612">
        <v>44035.535416666666</v>
      </c>
      <c r="C10446" s="405" t="s">
        <v>96</v>
      </c>
      <c r="D10446" s="384">
        <v>2409</v>
      </c>
      <c r="E10446">
        <v>0.03</v>
      </c>
      <c r="F10446">
        <v>1.1554</v>
      </c>
      <c r="G10446" s="384">
        <v>0</v>
      </c>
      <c r="H10446">
        <v>0</v>
      </c>
    </row>
    <row r="10447" spans="1:10">
      <c r="A10447">
        <v>10433</v>
      </c>
      <c r="B10447" s="612">
        <v>44035.535416666666</v>
      </c>
      <c r="C10447" s="405" t="s">
        <v>2110</v>
      </c>
      <c r="D10447" s="384">
        <v>2409</v>
      </c>
      <c r="E10447">
        <v>0.03</v>
      </c>
      <c r="F10447">
        <v>1.1554</v>
      </c>
      <c r="G10447" s="384">
        <v>0</v>
      </c>
      <c r="H10447">
        <v>1.15777</v>
      </c>
    </row>
    <row r="10448" spans="1:10">
      <c r="A10448">
        <v>10452</v>
      </c>
      <c r="B10448" s="612">
        <v>44035.577777777777</v>
      </c>
      <c r="C10448" s="405" t="s">
        <v>2054</v>
      </c>
      <c r="D10448" s="384">
        <v>2409</v>
      </c>
      <c r="E10448">
        <v>0.03</v>
      </c>
      <c r="F10448">
        <v>1.15777</v>
      </c>
      <c r="G10448" s="384">
        <v>0</v>
      </c>
      <c r="H10448">
        <v>1.15777</v>
      </c>
      <c r="I10448">
        <v>7.11</v>
      </c>
      <c r="J10448" s="384">
        <v>37386.660000000003</v>
      </c>
    </row>
    <row r="10449" spans="1:10">
      <c r="A10449">
        <v>10445</v>
      </c>
      <c r="B10449" s="612">
        <v>44035.544444444444</v>
      </c>
      <c r="C10449" s="405" t="s">
        <v>97</v>
      </c>
      <c r="D10449" s="384">
        <v>2410</v>
      </c>
      <c r="E10449">
        <v>0.02</v>
      </c>
      <c r="F10449">
        <v>1.15479</v>
      </c>
      <c r="G10449" s="384">
        <v>0</v>
      </c>
      <c r="H10449">
        <v>0</v>
      </c>
    </row>
    <row r="10450" spans="1:10">
      <c r="A10450">
        <v>10446</v>
      </c>
      <c r="B10450" s="612">
        <v>44035.544444444444</v>
      </c>
      <c r="C10450" s="405" t="s">
        <v>2110</v>
      </c>
      <c r="D10450" s="384">
        <v>2410</v>
      </c>
      <c r="E10450">
        <v>0.02</v>
      </c>
      <c r="F10450">
        <v>1.15479</v>
      </c>
      <c r="G10450" s="384">
        <v>0</v>
      </c>
      <c r="H10450">
        <v>1.1537900000000001</v>
      </c>
    </row>
    <row r="10451" spans="1:10">
      <c r="A10451">
        <v>10449</v>
      </c>
      <c r="B10451" s="612">
        <v>44035.564583333333</v>
      </c>
      <c r="C10451" s="405" t="s">
        <v>2110</v>
      </c>
      <c r="D10451" s="384">
        <v>2410</v>
      </c>
      <c r="E10451">
        <v>0.02</v>
      </c>
      <c r="F10451">
        <v>1.15479</v>
      </c>
      <c r="G10451" s="384">
        <v>0</v>
      </c>
      <c r="H10451">
        <v>1.1546000000000001</v>
      </c>
    </row>
    <row r="10452" spans="1:10">
      <c r="A10452">
        <v>10456</v>
      </c>
      <c r="B10452" s="612">
        <v>44035.578472222223</v>
      </c>
      <c r="C10452" s="405" t="s">
        <v>2110</v>
      </c>
      <c r="D10452" s="384">
        <v>2410</v>
      </c>
      <c r="E10452">
        <v>0.02</v>
      </c>
      <c r="F10452">
        <v>1.15479</v>
      </c>
      <c r="G10452" s="384">
        <v>0</v>
      </c>
      <c r="H10452">
        <v>1.1556299999999999</v>
      </c>
    </row>
    <row r="10453" spans="1:10">
      <c r="A10453">
        <v>10464</v>
      </c>
      <c r="B10453" s="612">
        <v>44035.618055555555</v>
      </c>
      <c r="C10453" s="405" t="s">
        <v>2110</v>
      </c>
      <c r="D10453" s="384">
        <v>2410</v>
      </c>
      <c r="E10453">
        <v>0.02</v>
      </c>
      <c r="F10453">
        <v>1.15479</v>
      </c>
      <c r="G10453" s="384">
        <v>0</v>
      </c>
      <c r="H10453">
        <v>1.1569100000000001</v>
      </c>
    </row>
    <row r="10454" spans="1:10">
      <c r="A10454">
        <v>10473</v>
      </c>
      <c r="B10454" s="612">
        <v>44035.654861111114</v>
      </c>
      <c r="C10454" s="405" t="s">
        <v>2110</v>
      </c>
      <c r="D10454" s="384">
        <v>2410</v>
      </c>
      <c r="E10454">
        <v>0.02</v>
      </c>
      <c r="F10454">
        <v>1.15479</v>
      </c>
      <c r="G10454" s="384">
        <v>0</v>
      </c>
      <c r="H10454">
        <v>1.1582600000000001</v>
      </c>
    </row>
    <row r="10455" spans="1:10">
      <c r="A10455">
        <v>10510</v>
      </c>
      <c r="B10455" s="612">
        <v>44036.604861111111</v>
      </c>
      <c r="C10455" s="405" t="s">
        <v>2110</v>
      </c>
      <c r="D10455" s="384">
        <v>2410</v>
      </c>
      <c r="E10455">
        <v>0.02</v>
      </c>
      <c r="F10455">
        <v>1.15479</v>
      </c>
      <c r="G10455" s="384">
        <v>0</v>
      </c>
      <c r="H10455">
        <v>1.1598299999999999</v>
      </c>
    </row>
    <row r="10456" spans="1:10">
      <c r="A10456">
        <v>10524</v>
      </c>
      <c r="B10456" s="612">
        <v>44036.84652777778</v>
      </c>
      <c r="C10456" s="405" t="s">
        <v>2110</v>
      </c>
      <c r="D10456" s="384">
        <v>2410</v>
      </c>
      <c r="E10456">
        <v>0.02</v>
      </c>
      <c r="F10456">
        <v>1.15479</v>
      </c>
      <c r="G10456" s="384">
        <v>0</v>
      </c>
      <c r="H10456">
        <v>1.16151</v>
      </c>
    </row>
    <row r="10457" spans="1:10">
      <c r="A10457">
        <v>10538</v>
      </c>
      <c r="B10457" s="612">
        <v>44039.026388888888</v>
      </c>
      <c r="C10457" s="405" t="s">
        <v>2110</v>
      </c>
      <c r="D10457" s="384">
        <v>2410</v>
      </c>
      <c r="E10457">
        <v>0.02</v>
      </c>
      <c r="F10457">
        <v>1.15479</v>
      </c>
      <c r="G10457" s="384">
        <v>0</v>
      </c>
      <c r="H10457">
        <v>1.1633100000000001</v>
      </c>
    </row>
    <row r="10458" spans="1:10">
      <c r="A10458">
        <v>10552</v>
      </c>
      <c r="B10458" s="612">
        <v>44039.065972222219</v>
      </c>
      <c r="C10458" s="405" t="s">
        <v>2110</v>
      </c>
      <c r="D10458" s="384">
        <v>2410</v>
      </c>
      <c r="E10458">
        <v>0.02</v>
      </c>
      <c r="F10458">
        <v>1.15479</v>
      </c>
      <c r="G10458" s="384">
        <v>0</v>
      </c>
      <c r="H10458">
        <v>1.1654599999999999</v>
      </c>
    </row>
    <row r="10459" spans="1:10">
      <c r="A10459">
        <v>10563</v>
      </c>
      <c r="B10459" s="612">
        <v>44039.135416666664</v>
      </c>
      <c r="C10459" s="405" t="s">
        <v>2110</v>
      </c>
      <c r="D10459" s="384">
        <v>2410</v>
      </c>
      <c r="E10459">
        <v>0.02</v>
      </c>
      <c r="F10459">
        <v>1.15479</v>
      </c>
      <c r="G10459" s="384">
        <v>0</v>
      </c>
      <c r="H10459">
        <v>1.1677599999999999</v>
      </c>
    </row>
    <row r="10460" spans="1:10">
      <c r="A10460">
        <v>10590</v>
      </c>
      <c r="B10460" s="612">
        <v>44039.504861111112</v>
      </c>
      <c r="C10460" s="405" t="s">
        <v>2110</v>
      </c>
      <c r="D10460" s="384">
        <v>2410</v>
      </c>
      <c r="E10460">
        <v>0.02</v>
      </c>
      <c r="F10460">
        <v>1.15479</v>
      </c>
      <c r="G10460" s="384">
        <v>0</v>
      </c>
      <c r="H10460">
        <v>1.17018</v>
      </c>
    </row>
    <row r="10461" spans="1:10">
      <c r="A10461">
        <v>10610</v>
      </c>
      <c r="B10461" s="612">
        <v>44039.60833333333</v>
      </c>
      <c r="C10461" s="405" t="s">
        <v>2110</v>
      </c>
      <c r="D10461" s="384">
        <v>2410</v>
      </c>
      <c r="E10461">
        <v>0.02</v>
      </c>
      <c r="F10461">
        <v>1.15479</v>
      </c>
      <c r="G10461" s="384">
        <v>0</v>
      </c>
      <c r="H10461">
        <v>1.17272</v>
      </c>
    </row>
    <row r="10462" spans="1:10">
      <c r="A10462">
        <v>10632</v>
      </c>
      <c r="B10462" s="612">
        <v>44040.161111111112</v>
      </c>
      <c r="C10462" s="405" t="s">
        <v>2054</v>
      </c>
      <c r="D10462" s="384">
        <v>2410</v>
      </c>
      <c r="E10462">
        <v>0.02</v>
      </c>
      <c r="F10462">
        <v>1.17272</v>
      </c>
      <c r="G10462" s="384">
        <v>0</v>
      </c>
      <c r="H10462">
        <v>1.17272</v>
      </c>
      <c r="I10462">
        <v>-35.79</v>
      </c>
      <c r="J10462" s="384">
        <v>37402.61</v>
      </c>
    </row>
    <row r="10463" spans="1:10">
      <c r="A10463">
        <v>10447</v>
      </c>
      <c r="B10463" s="612">
        <v>44035.564583333333</v>
      </c>
      <c r="C10463" s="405" t="s">
        <v>97</v>
      </c>
      <c r="D10463" s="384">
        <v>2411</v>
      </c>
      <c r="E10463">
        <v>0.02</v>
      </c>
      <c r="F10463">
        <v>1.1564000000000001</v>
      </c>
      <c r="G10463" s="384">
        <v>0</v>
      </c>
      <c r="H10463">
        <v>0</v>
      </c>
    </row>
    <row r="10464" spans="1:10">
      <c r="A10464">
        <v>10448</v>
      </c>
      <c r="B10464" s="612">
        <v>44035.564583333333</v>
      </c>
      <c r="C10464" s="405" t="s">
        <v>2110</v>
      </c>
      <c r="D10464" s="384">
        <v>2411</v>
      </c>
      <c r="E10464">
        <v>0.02</v>
      </c>
      <c r="F10464">
        <v>1.1564000000000001</v>
      </c>
      <c r="G10464" s="384">
        <v>0</v>
      </c>
      <c r="H10464">
        <v>1.1546000000000001</v>
      </c>
    </row>
    <row r="10465" spans="1:10">
      <c r="A10465">
        <v>10455</v>
      </c>
      <c r="B10465" s="612">
        <v>44035.578472222223</v>
      </c>
      <c r="C10465" s="405" t="s">
        <v>2110</v>
      </c>
      <c r="D10465" s="384">
        <v>2411</v>
      </c>
      <c r="E10465">
        <v>0.02</v>
      </c>
      <c r="F10465">
        <v>1.1564000000000001</v>
      </c>
      <c r="G10465" s="384">
        <v>0</v>
      </c>
      <c r="H10465">
        <v>1.1556299999999999</v>
      </c>
    </row>
    <row r="10466" spans="1:10">
      <c r="A10466">
        <v>10463</v>
      </c>
      <c r="B10466" s="612">
        <v>44035.618055555555</v>
      </c>
      <c r="C10466" s="405" t="s">
        <v>2110</v>
      </c>
      <c r="D10466" s="384">
        <v>2411</v>
      </c>
      <c r="E10466">
        <v>0.02</v>
      </c>
      <c r="F10466">
        <v>1.1564000000000001</v>
      </c>
      <c r="G10466" s="384">
        <v>0</v>
      </c>
      <c r="H10466">
        <v>1.1569100000000001</v>
      </c>
    </row>
    <row r="10467" spans="1:10">
      <c r="A10467">
        <v>10472</v>
      </c>
      <c r="B10467" s="612">
        <v>44035.654861111114</v>
      </c>
      <c r="C10467" s="405" t="s">
        <v>2110</v>
      </c>
      <c r="D10467" s="384">
        <v>2411</v>
      </c>
      <c r="E10467">
        <v>0.02</v>
      </c>
      <c r="F10467">
        <v>1.1564000000000001</v>
      </c>
      <c r="G10467" s="384">
        <v>0</v>
      </c>
      <c r="H10467">
        <v>1.1582600000000001</v>
      </c>
    </row>
    <row r="10468" spans="1:10">
      <c r="A10468">
        <v>10509</v>
      </c>
      <c r="B10468" s="612">
        <v>44036.604861111111</v>
      </c>
      <c r="C10468" s="405" t="s">
        <v>2110</v>
      </c>
      <c r="D10468" s="384">
        <v>2411</v>
      </c>
      <c r="E10468">
        <v>0.02</v>
      </c>
      <c r="F10468">
        <v>1.1564000000000001</v>
      </c>
      <c r="G10468" s="384">
        <v>0</v>
      </c>
      <c r="H10468">
        <v>1.1598299999999999</v>
      </c>
    </row>
    <row r="10469" spans="1:10">
      <c r="A10469">
        <v>10523</v>
      </c>
      <c r="B10469" s="612">
        <v>44036.84652777778</v>
      </c>
      <c r="C10469" s="405" t="s">
        <v>2110</v>
      </c>
      <c r="D10469" s="384">
        <v>2411</v>
      </c>
      <c r="E10469">
        <v>0.02</v>
      </c>
      <c r="F10469">
        <v>1.1564000000000001</v>
      </c>
      <c r="G10469" s="384">
        <v>0</v>
      </c>
      <c r="H10469">
        <v>1.16151</v>
      </c>
    </row>
    <row r="10470" spans="1:10">
      <c r="A10470">
        <v>10537</v>
      </c>
      <c r="B10470" s="612">
        <v>44039.026388888888</v>
      </c>
      <c r="C10470" s="405" t="s">
        <v>2110</v>
      </c>
      <c r="D10470" s="384">
        <v>2411</v>
      </c>
      <c r="E10470">
        <v>0.02</v>
      </c>
      <c r="F10470">
        <v>1.1564000000000001</v>
      </c>
      <c r="G10470" s="384">
        <v>0</v>
      </c>
      <c r="H10470">
        <v>1.1633100000000001</v>
      </c>
    </row>
    <row r="10471" spans="1:10">
      <c r="A10471">
        <v>10551</v>
      </c>
      <c r="B10471" s="612">
        <v>44039.065972222219</v>
      </c>
      <c r="C10471" s="405" t="s">
        <v>2110</v>
      </c>
      <c r="D10471" s="384">
        <v>2411</v>
      </c>
      <c r="E10471">
        <v>0.02</v>
      </c>
      <c r="F10471">
        <v>1.1564000000000001</v>
      </c>
      <c r="G10471" s="384">
        <v>0</v>
      </c>
      <c r="H10471">
        <v>1.1654599999999999</v>
      </c>
    </row>
    <row r="10472" spans="1:10">
      <c r="A10472">
        <v>10562</v>
      </c>
      <c r="B10472" s="612">
        <v>44039.135416666664</v>
      </c>
      <c r="C10472" s="405" t="s">
        <v>2110</v>
      </c>
      <c r="D10472" s="384">
        <v>2411</v>
      </c>
      <c r="E10472">
        <v>0.02</v>
      </c>
      <c r="F10472">
        <v>1.1564000000000001</v>
      </c>
      <c r="G10472" s="384">
        <v>0</v>
      </c>
      <c r="H10472">
        <v>1.1677599999999999</v>
      </c>
    </row>
    <row r="10473" spans="1:10">
      <c r="A10473">
        <v>10589</v>
      </c>
      <c r="B10473" s="612">
        <v>44039.504861111112</v>
      </c>
      <c r="C10473" s="405" t="s">
        <v>2110</v>
      </c>
      <c r="D10473" s="384">
        <v>2411</v>
      </c>
      <c r="E10473">
        <v>0.02</v>
      </c>
      <c r="F10473">
        <v>1.1564000000000001</v>
      </c>
      <c r="G10473" s="384">
        <v>0</v>
      </c>
      <c r="H10473">
        <v>1.17018</v>
      </c>
    </row>
    <row r="10474" spans="1:10">
      <c r="A10474">
        <v>10609</v>
      </c>
      <c r="B10474" s="612">
        <v>44039.60833333333</v>
      </c>
      <c r="C10474" s="405" t="s">
        <v>2110</v>
      </c>
      <c r="D10474" s="384">
        <v>2411</v>
      </c>
      <c r="E10474">
        <v>0.02</v>
      </c>
      <c r="F10474">
        <v>1.1564000000000001</v>
      </c>
      <c r="G10474" s="384">
        <v>0</v>
      </c>
      <c r="H10474">
        <v>1.17272</v>
      </c>
    </row>
    <row r="10475" spans="1:10">
      <c r="A10475">
        <v>10633</v>
      </c>
      <c r="B10475" s="612">
        <v>44040.161111111112</v>
      </c>
      <c r="C10475" s="405" t="s">
        <v>2054</v>
      </c>
      <c r="D10475" s="384">
        <v>2411</v>
      </c>
      <c r="E10475">
        <v>0.02</v>
      </c>
      <c r="F10475">
        <v>1.17272</v>
      </c>
      <c r="G10475" s="384">
        <v>0</v>
      </c>
      <c r="H10475">
        <v>1.17272</v>
      </c>
      <c r="I10475">
        <v>-32.57</v>
      </c>
      <c r="J10475" s="384">
        <v>37370.03</v>
      </c>
    </row>
    <row r="10476" spans="1:10">
      <c r="A10476">
        <v>10453</v>
      </c>
      <c r="B10476" s="612">
        <v>44035.578472222223</v>
      </c>
      <c r="C10476" s="405" t="s">
        <v>97</v>
      </c>
      <c r="D10476" s="384">
        <v>2412</v>
      </c>
      <c r="E10476">
        <v>0.03</v>
      </c>
      <c r="F10476">
        <v>1.15801</v>
      </c>
      <c r="G10476" s="384">
        <v>0</v>
      </c>
      <c r="H10476">
        <v>0</v>
      </c>
    </row>
    <row r="10477" spans="1:10">
      <c r="A10477">
        <v>10454</v>
      </c>
      <c r="B10477" s="612">
        <v>44035.578472222223</v>
      </c>
      <c r="C10477" s="405" t="s">
        <v>2110</v>
      </c>
      <c r="D10477" s="384">
        <v>2412</v>
      </c>
      <c r="E10477">
        <v>0.03</v>
      </c>
      <c r="F10477">
        <v>1.15801</v>
      </c>
      <c r="G10477" s="384">
        <v>0</v>
      </c>
      <c r="H10477">
        <v>1.1556299999999999</v>
      </c>
    </row>
    <row r="10478" spans="1:10">
      <c r="A10478">
        <v>10462</v>
      </c>
      <c r="B10478" s="612">
        <v>44035.618055555555</v>
      </c>
      <c r="C10478" s="405" t="s">
        <v>2110</v>
      </c>
      <c r="D10478" s="384">
        <v>2412</v>
      </c>
      <c r="E10478">
        <v>0.03</v>
      </c>
      <c r="F10478">
        <v>1.15801</v>
      </c>
      <c r="G10478" s="384">
        <v>0</v>
      </c>
      <c r="H10478">
        <v>1.1569100000000001</v>
      </c>
    </row>
    <row r="10479" spans="1:10">
      <c r="A10479">
        <v>10471</v>
      </c>
      <c r="B10479" s="612">
        <v>44035.654861111114</v>
      </c>
      <c r="C10479" s="405" t="s">
        <v>2110</v>
      </c>
      <c r="D10479" s="384">
        <v>2412</v>
      </c>
      <c r="E10479">
        <v>0.03</v>
      </c>
      <c r="F10479">
        <v>1.15801</v>
      </c>
      <c r="G10479" s="384">
        <v>0</v>
      </c>
      <c r="H10479">
        <v>1.1582600000000001</v>
      </c>
    </row>
    <row r="10480" spans="1:10">
      <c r="A10480">
        <v>10508</v>
      </c>
      <c r="B10480" s="612">
        <v>44036.604861111111</v>
      </c>
      <c r="C10480" s="405" t="s">
        <v>2110</v>
      </c>
      <c r="D10480" s="384">
        <v>2412</v>
      </c>
      <c r="E10480">
        <v>0.03</v>
      </c>
      <c r="F10480">
        <v>1.15801</v>
      </c>
      <c r="G10480" s="384">
        <v>0</v>
      </c>
      <c r="H10480">
        <v>1.1598299999999999</v>
      </c>
    </row>
    <row r="10481" spans="1:10">
      <c r="A10481">
        <v>10522</v>
      </c>
      <c r="B10481" s="612">
        <v>44036.84652777778</v>
      </c>
      <c r="C10481" s="405" t="s">
        <v>2110</v>
      </c>
      <c r="D10481" s="384">
        <v>2412</v>
      </c>
      <c r="E10481">
        <v>0.03</v>
      </c>
      <c r="F10481">
        <v>1.15801</v>
      </c>
      <c r="G10481" s="384">
        <v>0</v>
      </c>
      <c r="H10481">
        <v>1.16151</v>
      </c>
    </row>
    <row r="10482" spans="1:10">
      <c r="A10482">
        <v>10536</v>
      </c>
      <c r="B10482" s="612">
        <v>44039.026388888888</v>
      </c>
      <c r="C10482" s="405" t="s">
        <v>2110</v>
      </c>
      <c r="D10482" s="384">
        <v>2412</v>
      </c>
      <c r="E10482">
        <v>0.03</v>
      </c>
      <c r="F10482">
        <v>1.15801</v>
      </c>
      <c r="G10482" s="384">
        <v>0</v>
      </c>
      <c r="H10482">
        <v>1.1633100000000001</v>
      </c>
    </row>
    <row r="10483" spans="1:10">
      <c r="A10483">
        <v>10550</v>
      </c>
      <c r="B10483" s="612">
        <v>44039.065972222219</v>
      </c>
      <c r="C10483" s="405" t="s">
        <v>2110</v>
      </c>
      <c r="D10483" s="384">
        <v>2412</v>
      </c>
      <c r="E10483">
        <v>0.03</v>
      </c>
      <c r="F10483">
        <v>1.15801</v>
      </c>
      <c r="G10483" s="384">
        <v>0</v>
      </c>
      <c r="H10483">
        <v>1.1654599999999999</v>
      </c>
    </row>
    <row r="10484" spans="1:10">
      <c r="A10484">
        <v>10561</v>
      </c>
      <c r="B10484" s="612">
        <v>44039.135416666664</v>
      </c>
      <c r="C10484" s="405" t="s">
        <v>2110</v>
      </c>
      <c r="D10484" s="384">
        <v>2412</v>
      </c>
      <c r="E10484">
        <v>0.03</v>
      </c>
      <c r="F10484">
        <v>1.15801</v>
      </c>
      <c r="G10484" s="384">
        <v>0</v>
      </c>
      <c r="H10484">
        <v>1.1677599999999999</v>
      </c>
    </row>
    <row r="10485" spans="1:10">
      <c r="A10485">
        <v>10588</v>
      </c>
      <c r="B10485" s="612">
        <v>44039.504861111112</v>
      </c>
      <c r="C10485" s="405" t="s">
        <v>2110</v>
      </c>
      <c r="D10485" s="384">
        <v>2412</v>
      </c>
      <c r="E10485">
        <v>0.03</v>
      </c>
      <c r="F10485">
        <v>1.15801</v>
      </c>
      <c r="G10485" s="384">
        <v>0</v>
      </c>
      <c r="H10485">
        <v>1.17018</v>
      </c>
    </row>
    <row r="10486" spans="1:10">
      <c r="A10486">
        <v>10608</v>
      </c>
      <c r="B10486" s="612">
        <v>44039.60833333333</v>
      </c>
      <c r="C10486" s="405" t="s">
        <v>2110</v>
      </c>
      <c r="D10486" s="384">
        <v>2412</v>
      </c>
      <c r="E10486">
        <v>0.03</v>
      </c>
      <c r="F10486">
        <v>1.15801</v>
      </c>
      <c r="G10486" s="384">
        <v>0</v>
      </c>
      <c r="H10486">
        <v>1.17272</v>
      </c>
    </row>
    <row r="10487" spans="1:10">
      <c r="A10487">
        <v>10634</v>
      </c>
      <c r="B10487" s="612">
        <v>44040.161111111112</v>
      </c>
      <c r="C10487" s="405" t="s">
        <v>2054</v>
      </c>
      <c r="D10487" s="384">
        <v>2412</v>
      </c>
      <c r="E10487">
        <v>0.03</v>
      </c>
      <c r="F10487">
        <v>1.17272</v>
      </c>
      <c r="G10487" s="384">
        <v>0</v>
      </c>
      <c r="H10487">
        <v>1.17272</v>
      </c>
      <c r="I10487">
        <v>-44.03</v>
      </c>
      <c r="J10487" s="384">
        <v>37326</v>
      </c>
    </row>
    <row r="10488" spans="1:10">
      <c r="A10488">
        <v>10457</v>
      </c>
      <c r="B10488" s="612">
        <v>44035.59375</v>
      </c>
      <c r="C10488" s="405" t="s">
        <v>96</v>
      </c>
      <c r="D10488" s="384">
        <v>2413</v>
      </c>
      <c r="E10488">
        <v>0.02</v>
      </c>
      <c r="F10488">
        <v>1.1577599999999999</v>
      </c>
      <c r="G10488" s="384">
        <v>0</v>
      </c>
      <c r="H10488">
        <v>0</v>
      </c>
    </row>
    <row r="10489" spans="1:10">
      <c r="A10489">
        <v>10458</v>
      </c>
      <c r="B10489" s="612">
        <v>44035.59375</v>
      </c>
      <c r="C10489" s="405" t="s">
        <v>2110</v>
      </c>
      <c r="D10489" s="384">
        <v>2413</v>
      </c>
      <c r="E10489">
        <v>0.02</v>
      </c>
      <c r="F10489">
        <v>1.1577599999999999</v>
      </c>
      <c r="G10489" s="384">
        <v>0</v>
      </c>
      <c r="H10489">
        <v>1.15876</v>
      </c>
    </row>
    <row r="10490" spans="1:10">
      <c r="A10490">
        <v>10459</v>
      </c>
      <c r="B10490" s="612">
        <v>44035.603472222225</v>
      </c>
      <c r="C10490" s="405" t="s">
        <v>2054</v>
      </c>
      <c r="D10490" s="384">
        <v>2413</v>
      </c>
      <c r="E10490">
        <v>0.02</v>
      </c>
      <c r="F10490">
        <v>1.15876</v>
      </c>
      <c r="G10490" s="384">
        <v>0</v>
      </c>
      <c r="H10490">
        <v>1.15876</v>
      </c>
      <c r="I10490">
        <v>2</v>
      </c>
      <c r="J10490" s="384">
        <v>37388.660000000003</v>
      </c>
    </row>
    <row r="10491" spans="1:10">
      <c r="A10491">
        <v>10460</v>
      </c>
      <c r="B10491" s="612">
        <v>44035.618055555555</v>
      </c>
      <c r="C10491" s="405" t="s">
        <v>97</v>
      </c>
      <c r="D10491" s="384">
        <v>2414</v>
      </c>
      <c r="E10491">
        <v>0.05</v>
      </c>
      <c r="F10491">
        <v>1.15971</v>
      </c>
      <c r="G10491" s="384">
        <v>0</v>
      </c>
      <c r="H10491">
        <v>0</v>
      </c>
    </row>
    <row r="10492" spans="1:10">
      <c r="A10492">
        <v>10461</v>
      </c>
      <c r="B10492" s="612">
        <v>44035.618055555555</v>
      </c>
      <c r="C10492" s="405" t="s">
        <v>2110</v>
      </c>
      <c r="D10492" s="384">
        <v>2414</v>
      </c>
      <c r="E10492">
        <v>0.05</v>
      </c>
      <c r="F10492">
        <v>1.15971</v>
      </c>
      <c r="G10492" s="384">
        <v>0</v>
      </c>
      <c r="H10492">
        <v>1.1569100000000001</v>
      </c>
    </row>
    <row r="10493" spans="1:10">
      <c r="A10493">
        <v>10470</v>
      </c>
      <c r="B10493" s="612">
        <v>44035.654861111114</v>
      </c>
      <c r="C10493" s="405" t="s">
        <v>2110</v>
      </c>
      <c r="D10493" s="384">
        <v>2414</v>
      </c>
      <c r="E10493">
        <v>0.05</v>
      </c>
      <c r="F10493">
        <v>1.15971</v>
      </c>
      <c r="G10493" s="384">
        <v>0</v>
      </c>
      <c r="H10493">
        <v>1.1582600000000001</v>
      </c>
    </row>
    <row r="10494" spans="1:10">
      <c r="A10494">
        <v>10507</v>
      </c>
      <c r="B10494" s="612">
        <v>44036.604861111111</v>
      </c>
      <c r="C10494" s="405" t="s">
        <v>2110</v>
      </c>
      <c r="D10494" s="384">
        <v>2414</v>
      </c>
      <c r="E10494">
        <v>0.05</v>
      </c>
      <c r="F10494">
        <v>1.15971</v>
      </c>
      <c r="G10494" s="384">
        <v>0</v>
      </c>
      <c r="H10494">
        <v>1.1598299999999999</v>
      </c>
    </row>
    <row r="10495" spans="1:10">
      <c r="A10495">
        <v>10521</v>
      </c>
      <c r="B10495" s="612">
        <v>44036.84652777778</v>
      </c>
      <c r="C10495" s="405" t="s">
        <v>2110</v>
      </c>
      <c r="D10495" s="384">
        <v>2414</v>
      </c>
      <c r="E10495">
        <v>0.05</v>
      </c>
      <c r="F10495">
        <v>1.15971</v>
      </c>
      <c r="G10495" s="384">
        <v>0</v>
      </c>
      <c r="H10495">
        <v>1.16151</v>
      </c>
    </row>
    <row r="10496" spans="1:10">
      <c r="A10496">
        <v>10535</v>
      </c>
      <c r="B10496" s="612">
        <v>44039.026388888888</v>
      </c>
      <c r="C10496" s="405" t="s">
        <v>2110</v>
      </c>
      <c r="D10496" s="384">
        <v>2414</v>
      </c>
      <c r="E10496">
        <v>0.05</v>
      </c>
      <c r="F10496">
        <v>1.15971</v>
      </c>
      <c r="G10496" s="384">
        <v>0</v>
      </c>
      <c r="H10496">
        <v>1.1633100000000001</v>
      </c>
    </row>
    <row r="10497" spans="1:10">
      <c r="A10497">
        <v>10549</v>
      </c>
      <c r="B10497" s="612">
        <v>44039.065972222219</v>
      </c>
      <c r="C10497" s="405" t="s">
        <v>2110</v>
      </c>
      <c r="D10497" s="384">
        <v>2414</v>
      </c>
      <c r="E10497">
        <v>0.05</v>
      </c>
      <c r="F10497">
        <v>1.15971</v>
      </c>
      <c r="G10497" s="384">
        <v>0</v>
      </c>
      <c r="H10497">
        <v>1.1654599999999999</v>
      </c>
    </row>
    <row r="10498" spans="1:10">
      <c r="A10498">
        <v>10560</v>
      </c>
      <c r="B10498" s="612">
        <v>44039.135416666664</v>
      </c>
      <c r="C10498" s="405" t="s">
        <v>2110</v>
      </c>
      <c r="D10498" s="384">
        <v>2414</v>
      </c>
      <c r="E10498">
        <v>0.05</v>
      </c>
      <c r="F10498">
        <v>1.15971</v>
      </c>
      <c r="G10498" s="384">
        <v>0</v>
      </c>
      <c r="H10498">
        <v>1.1677599999999999</v>
      </c>
    </row>
    <row r="10499" spans="1:10">
      <c r="A10499">
        <v>10587</v>
      </c>
      <c r="B10499" s="612">
        <v>44039.504861111112</v>
      </c>
      <c r="C10499" s="405" t="s">
        <v>2110</v>
      </c>
      <c r="D10499" s="384">
        <v>2414</v>
      </c>
      <c r="E10499">
        <v>0.05</v>
      </c>
      <c r="F10499">
        <v>1.15971</v>
      </c>
      <c r="G10499" s="384">
        <v>0</v>
      </c>
      <c r="H10499">
        <v>1.17018</v>
      </c>
    </row>
    <row r="10500" spans="1:10">
      <c r="A10500">
        <v>10607</v>
      </c>
      <c r="B10500" s="612">
        <v>44039.60833333333</v>
      </c>
      <c r="C10500" s="405" t="s">
        <v>2110</v>
      </c>
      <c r="D10500" s="384">
        <v>2414</v>
      </c>
      <c r="E10500">
        <v>0.05</v>
      </c>
      <c r="F10500">
        <v>1.15971</v>
      </c>
      <c r="G10500" s="384">
        <v>0</v>
      </c>
      <c r="H10500">
        <v>1.17272</v>
      </c>
    </row>
    <row r="10501" spans="1:10">
      <c r="A10501">
        <v>10635</v>
      </c>
      <c r="B10501" s="612">
        <v>44040.161111111112</v>
      </c>
      <c r="C10501" s="405" t="s">
        <v>2054</v>
      </c>
      <c r="D10501" s="384">
        <v>2414</v>
      </c>
      <c r="E10501">
        <v>0.05</v>
      </c>
      <c r="F10501">
        <v>1.17272</v>
      </c>
      <c r="G10501" s="384">
        <v>0</v>
      </c>
      <c r="H10501">
        <v>1.17272</v>
      </c>
      <c r="I10501">
        <v>-64.88</v>
      </c>
      <c r="J10501" s="384">
        <v>37261.120000000003</v>
      </c>
    </row>
    <row r="10502" spans="1:10">
      <c r="A10502">
        <v>10465</v>
      </c>
      <c r="B10502" s="612">
        <v>44035.628472222219</v>
      </c>
      <c r="C10502" s="405" t="s">
        <v>96</v>
      </c>
      <c r="D10502" s="384">
        <v>2415</v>
      </c>
      <c r="E10502">
        <v>0.02</v>
      </c>
      <c r="F10502">
        <v>1.1587000000000001</v>
      </c>
      <c r="G10502" s="384">
        <v>0</v>
      </c>
      <c r="H10502">
        <v>0</v>
      </c>
    </row>
    <row r="10503" spans="1:10">
      <c r="A10503">
        <v>10466</v>
      </c>
      <c r="B10503" s="612">
        <v>44035.628472222219</v>
      </c>
      <c r="C10503" s="405" t="s">
        <v>2110</v>
      </c>
      <c r="D10503" s="384">
        <v>2415</v>
      </c>
      <c r="E10503">
        <v>0.02</v>
      </c>
      <c r="F10503">
        <v>1.1587000000000001</v>
      </c>
      <c r="G10503" s="384">
        <v>0</v>
      </c>
      <c r="H10503">
        <v>1.1597</v>
      </c>
    </row>
    <row r="10504" spans="1:10">
      <c r="A10504">
        <v>10467</v>
      </c>
      <c r="B10504" s="612">
        <v>44035.648611111108</v>
      </c>
      <c r="C10504" s="405" t="s">
        <v>2054</v>
      </c>
      <c r="D10504" s="384">
        <v>2415</v>
      </c>
      <c r="E10504">
        <v>0.02</v>
      </c>
      <c r="F10504">
        <v>1.1597</v>
      </c>
      <c r="G10504" s="384">
        <v>0</v>
      </c>
      <c r="H10504">
        <v>1.1597</v>
      </c>
      <c r="I10504">
        <v>2</v>
      </c>
      <c r="J10504" s="384">
        <v>37390.660000000003</v>
      </c>
    </row>
    <row r="10505" spans="1:10">
      <c r="A10505">
        <v>10468</v>
      </c>
      <c r="B10505" s="612">
        <v>44035.654861111114</v>
      </c>
      <c r="C10505" s="405" t="s">
        <v>97</v>
      </c>
      <c r="D10505" s="384">
        <v>2416</v>
      </c>
      <c r="E10505">
        <v>0.08</v>
      </c>
      <c r="F10505">
        <v>1.1615200000000001</v>
      </c>
      <c r="G10505" s="384">
        <v>0</v>
      </c>
      <c r="H10505">
        <v>0</v>
      </c>
    </row>
    <row r="10506" spans="1:10">
      <c r="A10506">
        <v>10469</v>
      </c>
      <c r="B10506" s="612">
        <v>44035.654861111114</v>
      </c>
      <c r="C10506" s="405" t="s">
        <v>2110</v>
      </c>
      <c r="D10506" s="384">
        <v>2416</v>
      </c>
      <c r="E10506">
        <v>0.08</v>
      </c>
      <c r="F10506">
        <v>1.1615200000000001</v>
      </c>
      <c r="G10506" s="384">
        <v>0</v>
      </c>
      <c r="H10506">
        <v>1.1582600000000001</v>
      </c>
    </row>
    <row r="10507" spans="1:10">
      <c r="A10507">
        <v>10506</v>
      </c>
      <c r="B10507" s="612">
        <v>44036.604861111111</v>
      </c>
      <c r="C10507" s="405" t="s">
        <v>2110</v>
      </c>
      <c r="D10507" s="384">
        <v>2416</v>
      </c>
      <c r="E10507">
        <v>0.08</v>
      </c>
      <c r="F10507">
        <v>1.1615200000000001</v>
      </c>
      <c r="G10507" s="384">
        <v>0</v>
      </c>
      <c r="H10507">
        <v>1.1598299999999999</v>
      </c>
    </row>
    <row r="10508" spans="1:10">
      <c r="A10508">
        <v>10520</v>
      </c>
      <c r="B10508" s="612">
        <v>44036.84652777778</v>
      </c>
      <c r="C10508" s="405" t="s">
        <v>2110</v>
      </c>
      <c r="D10508" s="384">
        <v>2416</v>
      </c>
      <c r="E10508">
        <v>0.08</v>
      </c>
      <c r="F10508">
        <v>1.1615200000000001</v>
      </c>
      <c r="G10508" s="384">
        <v>0</v>
      </c>
      <c r="H10508">
        <v>1.16151</v>
      </c>
    </row>
    <row r="10509" spans="1:10">
      <c r="A10509">
        <v>10534</v>
      </c>
      <c r="B10509" s="612">
        <v>44039.026388888888</v>
      </c>
      <c r="C10509" s="405" t="s">
        <v>2110</v>
      </c>
      <c r="D10509" s="384">
        <v>2416</v>
      </c>
      <c r="E10509">
        <v>0.08</v>
      </c>
      <c r="F10509">
        <v>1.1615200000000001</v>
      </c>
      <c r="G10509" s="384">
        <v>0</v>
      </c>
      <c r="H10509">
        <v>1.1633100000000001</v>
      </c>
    </row>
    <row r="10510" spans="1:10">
      <c r="A10510">
        <v>10548</v>
      </c>
      <c r="B10510" s="612">
        <v>44039.065972222219</v>
      </c>
      <c r="C10510" s="405" t="s">
        <v>2110</v>
      </c>
      <c r="D10510" s="384">
        <v>2416</v>
      </c>
      <c r="E10510">
        <v>0.08</v>
      </c>
      <c r="F10510">
        <v>1.1615200000000001</v>
      </c>
      <c r="G10510" s="384">
        <v>0</v>
      </c>
      <c r="H10510">
        <v>1.1654599999999999</v>
      </c>
    </row>
    <row r="10511" spans="1:10">
      <c r="A10511">
        <v>10559</v>
      </c>
      <c r="B10511" s="612">
        <v>44039.135416666664</v>
      </c>
      <c r="C10511" s="405" t="s">
        <v>2110</v>
      </c>
      <c r="D10511" s="384">
        <v>2416</v>
      </c>
      <c r="E10511">
        <v>0.08</v>
      </c>
      <c r="F10511">
        <v>1.1615200000000001</v>
      </c>
      <c r="G10511" s="384">
        <v>0</v>
      </c>
      <c r="H10511">
        <v>1.1677599999999999</v>
      </c>
    </row>
    <row r="10512" spans="1:10">
      <c r="A10512">
        <v>10586</v>
      </c>
      <c r="B10512" s="612">
        <v>44039.504861111112</v>
      </c>
      <c r="C10512" s="405" t="s">
        <v>2110</v>
      </c>
      <c r="D10512" s="384">
        <v>2416</v>
      </c>
      <c r="E10512">
        <v>0.08</v>
      </c>
      <c r="F10512">
        <v>1.1615200000000001</v>
      </c>
      <c r="G10512" s="384">
        <v>0</v>
      </c>
      <c r="H10512">
        <v>1.17018</v>
      </c>
    </row>
    <row r="10513" spans="1:10">
      <c r="A10513">
        <v>10606</v>
      </c>
      <c r="B10513" s="612">
        <v>44039.60833333333</v>
      </c>
      <c r="C10513" s="405" t="s">
        <v>2110</v>
      </c>
      <c r="D10513" s="384">
        <v>2416</v>
      </c>
      <c r="E10513">
        <v>0.08</v>
      </c>
      <c r="F10513">
        <v>1.1615200000000001</v>
      </c>
      <c r="G10513" s="384">
        <v>0</v>
      </c>
      <c r="H10513">
        <v>1.17272</v>
      </c>
    </row>
    <row r="10514" spans="1:10">
      <c r="A10514">
        <v>10636</v>
      </c>
      <c r="B10514" s="612">
        <v>44040.161111111112</v>
      </c>
      <c r="C10514" s="405" t="s">
        <v>2054</v>
      </c>
      <c r="D10514" s="384">
        <v>2416</v>
      </c>
      <c r="E10514">
        <v>0.08</v>
      </c>
      <c r="F10514">
        <v>1.17272</v>
      </c>
      <c r="G10514" s="384">
        <v>0</v>
      </c>
      <c r="H10514">
        <v>1.17272</v>
      </c>
      <c r="I10514">
        <v>-89.33</v>
      </c>
      <c r="J10514" s="384">
        <v>37171.79</v>
      </c>
    </row>
    <row r="10515" spans="1:10">
      <c r="A10515">
        <v>10474</v>
      </c>
      <c r="B10515" s="612">
        <v>44035.67291666667</v>
      </c>
      <c r="C10515" s="405" t="s">
        <v>96</v>
      </c>
      <c r="D10515" s="384">
        <v>2417</v>
      </c>
      <c r="E10515">
        <v>0.02</v>
      </c>
      <c r="F10515">
        <v>1.1616299999999999</v>
      </c>
      <c r="G10515" s="384">
        <v>0</v>
      </c>
      <c r="H10515">
        <v>0</v>
      </c>
    </row>
    <row r="10516" spans="1:10">
      <c r="A10516">
        <v>10475</v>
      </c>
      <c r="B10516" s="612">
        <v>44035.67291666667</v>
      </c>
      <c r="C10516" s="405" t="s">
        <v>2110</v>
      </c>
      <c r="D10516" s="384">
        <v>2417</v>
      </c>
      <c r="E10516">
        <v>0.02</v>
      </c>
      <c r="F10516">
        <v>1.1616299999999999</v>
      </c>
      <c r="G10516" s="384">
        <v>0</v>
      </c>
      <c r="H10516">
        <v>1.1626300000000001</v>
      </c>
    </row>
    <row r="10517" spans="1:10">
      <c r="A10517">
        <v>10478</v>
      </c>
      <c r="B10517" s="612">
        <v>44035.761805555558</v>
      </c>
      <c r="C10517" s="405" t="s">
        <v>2110</v>
      </c>
      <c r="D10517" s="384">
        <v>2417</v>
      </c>
      <c r="E10517">
        <v>0.02</v>
      </c>
      <c r="F10517">
        <v>1.1616299999999999</v>
      </c>
      <c r="G10517" s="384">
        <v>0</v>
      </c>
      <c r="H10517">
        <v>1.1618299999999999</v>
      </c>
    </row>
    <row r="10518" spans="1:10">
      <c r="A10518">
        <v>10479</v>
      </c>
      <c r="B10518" s="612">
        <v>44036.053472222222</v>
      </c>
      <c r="C10518" s="405" t="s">
        <v>2054</v>
      </c>
      <c r="D10518" s="384">
        <v>2417</v>
      </c>
      <c r="E10518">
        <v>0.02</v>
      </c>
      <c r="F10518">
        <v>1.1618299999999999</v>
      </c>
      <c r="G10518" s="384">
        <v>0</v>
      </c>
      <c r="H10518">
        <v>1.1618299999999999</v>
      </c>
      <c r="I10518">
        <v>0.32</v>
      </c>
      <c r="J10518" s="384">
        <v>37390.980000000003</v>
      </c>
    </row>
    <row r="10519" spans="1:10">
      <c r="A10519">
        <v>10476</v>
      </c>
      <c r="B10519" s="612">
        <v>44035.761805555558</v>
      </c>
      <c r="C10519" s="405" t="s">
        <v>96</v>
      </c>
      <c r="D10519" s="384">
        <v>2418</v>
      </c>
      <c r="E10519">
        <v>0.02</v>
      </c>
      <c r="F10519">
        <v>1.1600299999999999</v>
      </c>
      <c r="G10519" s="384">
        <v>0</v>
      </c>
      <c r="H10519">
        <v>0</v>
      </c>
    </row>
    <row r="10520" spans="1:10">
      <c r="A10520">
        <v>10477</v>
      </c>
      <c r="B10520" s="612">
        <v>44035.761805555558</v>
      </c>
      <c r="C10520" s="405" t="s">
        <v>2110</v>
      </c>
      <c r="D10520" s="384">
        <v>2418</v>
      </c>
      <c r="E10520">
        <v>0.02</v>
      </c>
      <c r="F10520">
        <v>1.1600299999999999</v>
      </c>
      <c r="G10520" s="384">
        <v>0</v>
      </c>
      <c r="H10520">
        <v>1.1618299999999999</v>
      </c>
    </row>
    <row r="10521" spans="1:10">
      <c r="A10521">
        <v>10480</v>
      </c>
      <c r="B10521" s="612">
        <v>44036.053472222222</v>
      </c>
      <c r="C10521" s="405" t="s">
        <v>2054</v>
      </c>
      <c r="D10521" s="384">
        <v>2418</v>
      </c>
      <c r="E10521">
        <v>0.02</v>
      </c>
      <c r="F10521">
        <v>1.1618299999999999</v>
      </c>
      <c r="G10521" s="384">
        <v>0</v>
      </c>
      <c r="H10521">
        <v>1.1618299999999999</v>
      </c>
      <c r="I10521">
        <v>3.52</v>
      </c>
      <c r="J10521" s="384">
        <v>37394.5</v>
      </c>
    </row>
    <row r="10522" spans="1:10">
      <c r="A10522">
        <v>10481</v>
      </c>
      <c r="B10522" s="612">
        <v>44036.056944444441</v>
      </c>
      <c r="C10522" s="405" t="s">
        <v>96</v>
      </c>
      <c r="D10522" s="384">
        <v>2419</v>
      </c>
      <c r="E10522">
        <v>0.02</v>
      </c>
      <c r="F10522">
        <v>1.1616299999999999</v>
      </c>
      <c r="G10522" s="384">
        <v>0</v>
      </c>
      <c r="H10522">
        <v>0</v>
      </c>
    </row>
    <row r="10523" spans="1:10">
      <c r="A10523">
        <v>10482</v>
      </c>
      <c r="B10523" s="612">
        <v>44036.056944444441</v>
      </c>
      <c r="C10523" s="405" t="s">
        <v>2110</v>
      </c>
      <c r="D10523" s="384">
        <v>2419</v>
      </c>
      <c r="E10523">
        <v>0.02</v>
      </c>
      <c r="F10523">
        <v>1.1616299999999999</v>
      </c>
      <c r="G10523" s="384">
        <v>0</v>
      </c>
      <c r="H10523">
        <v>1.1626300000000001</v>
      </c>
    </row>
    <row r="10524" spans="1:10">
      <c r="A10524">
        <v>10485</v>
      </c>
      <c r="B10524" s="612">
        <v>44036.185416666667</v>
      </c>
      <c r="C10524" s="405" t="s">
        <v>2110</v>
      </c>
      <c r="D10524" s="384">
        <v>2419</v>
      </c>
      <c r="E10524">
        <v>0.02</v>
      </c>
      <c r="F10524">
        <v>1.1616299999999999</v>
      </c>
      <c r="G10524" s="384">
        <v>0</v>
      </c>
      <c r="H10524">
        <v>1.1618299999999999</v>
      </c>
    </row>
    <row r="10525" spans="1:10">
      <c r="A10525">
        <v>10486</v>
      </c>
      <c r="B10525" s="612">
        <v>44036.324999999997</v>
      </c>
      <c r="C10525" s="405" t="s">
        <v>2054</v>
      </c>
      <c r="D10525" s="384">
        <v>2419</v>
      </c>
      <c r="E10525">
        <v>0.02</v>
      </c>
      <c r="F10525">
        <v>1.1618299999999999</v>
      </c>
      <c r="G10525" s="384">
        <v>0</v>
      </c>
      <c r="H10525">
        <v>1.1618299999999999</v>
      </c>
      <c r="I10525">
        <v>0.4</v>
      </c>
      <c r="J10525" s="384">
        <v>37394.9</v>
      </c>
    </row>
    <row r="10526" spans="1:10">
      <c r="A10526">
        <v>10483</v>
      </c>
      <c r="B10526" s="612">
        <v>44036.185416666667</v>
      </c>
      <c r="C10526" s="405" t="s">
        <v>96</v>
      </c>
      <c r="D10526" s="384">
        <v>2420</v>
      </c>
      <c r="E10526">
        <v>0.02</v>
      </c>
      <c r="F10526">
        <v>1.1600299999999999</v>
      </c>
      <c r="G10526" s="384">
        <v>0</v>
      </c>
      <c r="H10526">
        <v>0</v>
      </c>
    </row>
    <row r="10527" spans="1:10">
      <c r="A10527">
        <v>10484</v>
      </c>
      <c r="B10527" s="612">
        <v>44036.185416666667</v>
      </c>
      <c r="C10527" s="405" t="s">
        <v>2110</v>
      </c>
      <c r="D10527" s="384">
        <v>2420</v>
      </c>
      <c r="E10527">
        <v>0.02</v>
      </c>
      <c r="F10527">
        <v>1.1600299999999999</v>
      </c>
      <c r="G10527" s="384">
        <v>0</v>
      </c>
      <c r="H10527">
        <v>1.1618299999999999</v>
      </c>
    </row>
    <row r="10528" spans="1:10">
      <c r="A10528">
        <v>10487</v>
      </c>
      <c r="B10528" s="612">
        <v>44036.324999999997</v>
      </c>
      <c r="C10528" s="405" t="s">
        <v>2054</v>
      </c>
      <c r="D10528" s="384">
        <v>2420</v>
      </c>
      <c r="E10528">
        <v>0.02</v>
      </c>
      <c r="F10528">
        <v>1.1618299999999999</v>
      </c>
      <c r="G10528" s="384">
        <v>0</v>
      </c>
      <c r="H10528">
        <v>1.1618299999999999</v>
      </c>
      <c r="I10528">
        <v>3.6</v>
      </c>
      <c r="J10528" s="384">
        <v>37398.5</v>
      </c>
    </row>
    <row r="10529" spans="1:10">
      <c r="A10529">
        <v>10488</v>
      </c>
      <c r="B10529" s="612">
        <v>44036.334027777775</v>
      </c>
      <c r="C10529" s="405" t="s">
        <v>96</v>
      </c>
      <c r="D10529" s="384">
        <v>2421</v>
      </c>
      <c r="E10529">
        <v>0.02</v>
      </c>
      <c r="F10529">
        <v>1.1611100000000001</v>
      </c>
      <c r="G10529" s="384">
        <v>0</v>
      </c>
      <c r="H10529">
        <v>0</v>
      </c>
    </row>
    <row r="10530" spans="1:10">
      <c r="A10530">
        <v>10489</v>
      </c>
      <c r="B10530" s="612">
        <v>44036.334027777775</v>
      </c>
      <c r="C10530" s="405" t="s">
        <v>2110</v>
      </c>
      <c r="D10530" s="384">
        <v>2421</v>
      </c>
      <c r="E10530">
        <v>0.02</v>
      </c>
      <c r="F10530">
        <v>1.1611100000000001</v>
      </c>
      <c r="G10530" s="384">
        <v>0</v>
      </c>
      <c r="H10530">
        <v>1.16211</v>
      </c>
    </row>
    <row r="10531" spans="1:10">
      <c r="A10531">
        <v>10492</v>
      </c>
      <c r="B10531" s="612">
        <v>44036.370138888888</v>
      </c>
      <c r="C10531" s="405" t="s">
        <v>2110</v>
      </c>
      <c r="D10531" s="384">
        <v>2421</v>
      </c>
      <c r="E10531">
        <v>0.02</v>
      </c>
      <c r="F10531">
        <v>1.1611100000000001</v>
      </c>
      <c r="G10531" s="384">
        <v>0</v>
      </c>
      <c r="H10531">
        <v>1.1613100000000001</v>
      </c>
    </row>
    <row r="10532" spans="1:10">
      <c r="A10532">
        <v>10493</v>
      </c>
      <c r="B10532" s="612">
        <v>44036.503472222219</v>
      </c>
      <c r="C10532" s="405" t="s">
        <v>2054</v>
      </c>
      <c r="D10532" s="384">
        <v>2421</v>
      </c>
      <c r="E10532">
        <v>0.02</v>
      </c>
      <c r="F10532">
        <v>1.1613100000000001</v>
      </c>
      <c r="G10532" s="384">
        <v>0</v>
      </c>
      <c r="H10532">
        <v>1.1613100000000001</v>
      </c>
      <c r="I10532">
        <v>0.4</v>
      </c>
      <c r="J10532" s="384">
        <v>37398.9</v>
      </c>
    </row>
    <row r="10533" spans="1:10">
      <c r="A10533">
        <v>10490</v>
      </c>
      <c r="B10533" s="612">
        <v>44036.370138888888</v>
      </c>
      <c r="C10533" s="405" t="s">
        <v>96</v>
      </c>
      <c r="D10533" s="384">
        <v>2422</v>
      </c>
      <c r="E10533">
        <v>0.02</v>
      </c>
      <c r="F10533">
        <v>1.1595</v>
      </c>
      <c r="G10533" s="384">
        <v>0</v>
      </c>
      <c r="H10533">
        <v>0</v>
      </c>
    </row>
    <row r="10534" spans="1:10">
      <c r="A10534">
        <v>10491</v>
      </c>
      <c r="B10534" s="612">
        <v>44036.370138888888</v>
      </c>
      <c r="C10534" s="405" t="s">
        <v>2110</v>
      </c>
      <c r="D10534" s="384">
        <v>2422</v>
      </c>
      <c r="E10534">
        <v>0.02</v>
      </c>
      <c r="F10534">
        <v>1.1595</v>
      </c>
      <c r="G10534" s="384">
        <v>0</v>
      </c>
      <c r="H10534">
        <v>1.1613100000000001</v>
      </c>
    </row>
    <row r="10535" spans="1:10">
      <c r="A10535">
        <v>10494</v>
      </c>
      <c r="B10535" s="612">
        <v>44036.503472222219</v>
      </c>
      <c r="C10535" s="405" t="s">
        <v>2054</v>
      </c>
      <c r="D10535" s="384">
        <v>2422</v>
      </c>
      <c r="E10535">
        <v>0.02</v>
      </c>
      <c r="F10535">
        <v>1.1613100000000001</v>
      </c>
      <c r="G10535" s="384">
        <v>0</v>
      </c>
      <c r="H10535">
        <v>1.1613100000000001</v>
      </c>
      <c r="I10535">
        <v>3.62</v>
      </c>
      <c r="J10535" s="384">
        <v>37402.519999999997</v>
      </c>
    </row>
    <row r="10536" spans="1:10">
      <c r="A10536">
        <v>10495</v>
      </c>
      <c r="B10536" s="612">
        <v>44036.530555555553</v>
      </c>
      <c r="C10536" s="405" t="s">
        <v>96</v>
      </c>
      <c r="D10536" s="384">
        <v>2423</v>
      </c>
      <c r="E10536">
        <v>0.02</v>
      </c>
      <c r="F10536">
        <v>1.16116</v>
      </c>
      <c r="G10536" s="384">
        <v>0</v>
      </c>
      <c r="H10536">
        <v>0</v>
      </c>
    </row>
    <row r="10537" spans="1:10">
      <c r="A10537">
        <v>10496</v>
      </c>
      <c r="B10537" s="612">
        <v>44036.530555555553</v>
      </c>
      <c r="C10537" s="405" t="s">
        <v>2110</v>
      </c>
      <c r="D10537" s="384">
        <v>2423</v>
      </c>
      <c r="E10537">
        <v>0.02</v>
      </c>
      <c r="F10537">
        <v>1.16116</v>
      </c>
      <c r="G10537" s="384">
        <v>0</v>
      </c>
      <c r="H10537">
        <v>1.1621600000000001</v>
      </c>
    </row>
    <row r="10538" spans="1:10">
      <c r="A10538">
        <v>10497</v>
      </c>
      <c r="B10538" s="612">
        <v>44036.543749999997</v>
      </c>
      <c r="C10538" s="405" t="s">
        <v>2054</v>
      </c>
      <c r="D10538" s="384">
        <v>2423</v>
      </c>
      <c r="E10538">
        <v>0.02</v>
      </c>
      <c r="F10538">
        <v>1.1621600000000001</v>
      </c>
      <c r="G10538" s="384">
        <v>0</v>
      </c>
      <c r="H10538">
        <v>1.1621600000000001</v>
      </c>
      <c r="I10538">
        <v>2</v>
      </c>
      <c r="J10538" s="384">
        <v>37404.519999999997</v>
      </c>
    </row>
    <row r="10539" spans="1:10">
      <c r="A10539">
        <v>10498</v>
      </c>
      <c r="B10539" s="612">
        <v>44036.553472222222</v>
      </c>
      <c r="C10539" s="405" t="s">
        <v>96</v>
      </c>
      <c r="D10539" s="384">
        <v>2424</v>
      </c>
      <c r="E10539">
        <v>0.02</v>
      </c>
      <c r="F10539">
        <v>1.1607799999999999</v>
      </c>
      <c r="G10539" s="384">
        <v>0</v>
      </c>
      <c r="H10539">
        <v>0</v>
      </c>
    </row>
    <row r="10540" spans="1:10">
      <c r="A10540">
        <v>10499</v>
      </c>
      <c r="B10540" s="612">
        <v>44036.553472222222</v>
      </c>
      <c r="C10540" s="405" t="s">
        <v>2110</v>
      </c>
      <c r="D10540" s="384">
        <v>2424</v>
      </c>
      <c r="E10540">
        <v>0.02</v>
      </c>
      <c r="F10540">
        <v>1.1607799999999999</v>
      </c>
      <c r="G10540" s="384">
        <v>0</v>
      </c>
      <c r="H10540">
        <v>1.16178</v>
      </c>
    </row>
    <row r="10541" spans="1:10">
      <c r="A10541">
        <v>10500</v>
      </c>
      <c r="B10541" s="612">
        <v>44036.579861111109</v>
      </c>
      <c r="C10541" s="405" t="s">
        <v>2054</v>
      </c>
      <c r="D10541" s="384">
        <v>2424</v>
      </c>
      <c r="E10541">
        <v>0.02</v>
      </c>
      <c r="F10541">
        <v>1.16178</v>
      </c>
      <c r="G10541" s="384">
        <v>0</v>
      </c>
      <c r="H10541">
        <v>1.16178</v>
      </c>
      <c r="I10541">
        <v>2</v>
      </c>
      <c r="J10541" s="384">
        <v>37406.519999999997</v>
      </c>
    </row>
    <row r="10542" spans="1:10">
      <c r="A10542">
        <v>10501</v>
      </c>
      <c r="B10542" s="612">
        <v>44036.592361111114</v>
      </c>
      <c r="C10542" s="405" t="s">
        <v>96</v>
      </c>
      <c r="D10542" s="384">
        <v>2425</v>
      </c>
      <c r="E10542">
        <v>0.02</v>
      </c>
      <c r="F10542">
        <v>1.1614800000000001</v>
      </c>
      <c r="G10542" s="384">
        <v>0</v>
      </c>
      <c r="H10542">
        <v>0</v>
      </c>
    </row>
    <row r="10543" spans="1:10">
      <c r="A10543">
        <v>10502</v>
      </c>
      <c r="B10543" s="612">
        <v>44036.592361111114</v>
      </c>
      <c r="C10543" s="405" t="s">
        <v>2110</v>
      </c>
      <c r="D10543" s="384">
        <v>2425</v>
      </c>
      <c r="E10543">
        <v>0.02</v>
      </c>
      <c r="F10543">
        <v>1.1614800000000001</v>
      </c>
      <c r="G10543" s="384">
        <v>0</v>
      </c>
      <c r="H10543">
        <v>1.16248</v>
      </c>
    </row>
    <row r="10544" spans="1:10">
      <c r="A10544">
        <v>10503</v>
      </c>
      <c r="B10544" s="612">
        <v>44036.595833333333</v>
      </c>
      <c r="C10544" s="405" t="s">
        <v>2054</v>
      </c>
      <c r="D10544" s="384">
        <v>2425</v>
      </c>
      <c r="E10544">
        <v>0.02</v>
      </c>
      <c r="F10544">
        <v>1.16248</v>
      </c>
      <c r="G10544" s="384">
        <v>0</v>
      </c>
      <c r="H10544">
        <v>1.16248</v>
      </c>
      <c r="I10544">
        <v>2</v>
      </c>
      <c r="J10544" s="384">
        <v>37408.519999999997</v>
      </c>
    </row>
    <row r="10545" spans="1:10">
      <c r="A10545">
        <v>10504</v>
      </c>
      <c r="B10545" s="612">
        <v>44036.604861111111</v>
      </c>
      <c r="C10545" s="405" t="s">
        <v>97</v>
      </c>
      <c r="D10545" s="384">
        <v>2426</v>
      </c>
      <c r="E10545">
        <v>0.14000000000000001</v>
      </c>
      <c r="F10545">
        <v>1.16343</v>
      </c>
      <c r="G10545" s="384">
        <v>0</v>
      </c>
      <c r="H10545">
        <v>0</v>
      </c>
    </row>
    <row r="10546" spans="1:10">
      <c r="A10546">
        <v>10505</v>
      </c>
      <c r="B10546" s="612">
        <v>44036.604861111111</v>
      </c>
      <c r="C10546" s="405" t="s">
        <v>2110</v>
      </c>
      <c r="D10546" s="384">
        <v>2426</v>
      </c>
      <c r="E10546">
        <v>0.14000000000000001</v>
      </c>
      <c r="F10546">
        <v>1.16343</v>
      </c>
      <c r="G10546" s="384">
        <v>0</v>
      </c>
      <c r="H10546">
        <v>1.1598299999999999</v>
      </c>
    </row>
    <row r="10547" spans="1:10">
      <c r="A10547">
        <v>10519</v>
      </c>
      <c r="B10547" s="612">
        <v>44036.84652777778</v>
      </c>
      <c r="C10547" s="405" t="s">
        <v>2110</v>
      </c>
      <c r="D10547" s="384">
        <v>2426</v>
      </c>
      <c r="E10547">
        <v>0.14000000000000001</v>
      </c>
      <c r="F10547">
        <v>1.16343</v>
      </c>
      <c r="G10547" s="384">
        <v>0</v>
      </c>
      <c r="H10547">
        <v>1.16151</v>
      </c>
    </row>
    <row r="10548" spans="1:10">
      <c r="A10548">
        <v>10533</v>
      </c>
      <c r="B10548" s="612">
        <v>44039.026388888888</v>
      </c>
      <c r="C10548" s="405" t="s">
        <v>2110</v>
      </c>
      <c r="D10548" s="384">
        <v>2426</v>
      </c>
      <c r="E10548">
        <v>0.14000000000000001</v>
      </c>
      <c r="F10548">
        <v>1.16343</v>
      </c>
      <c r="G10548" s="384">
        <v>0</v>
      </c>
      <c r="H10548">
        <v>1.1633100000000001</v>
      </c>
    </row>
    <row r="10549" spans="1:10">
      <c r="A10549">
        <v>10547</v>
      </c>
      <c r="B10549" s="612">
        <v>44039.065972222219</v>
      </c>
      <c r="C10549" s="405" t="s">
        <v>2110</v>
      </c>
      <c r="D10549" s="384">
        <v>2426</v>
      </c>
      <c r="E10549">
        <v>0.14000000000000001</v>
      </c>
      <c r="F10549">
        <v>1.16343</v>
      </c>
      <c r="G10549" s="384">
        <v>0</v>
      </c>
      <c r="H10549">
        <v>1.1654599999999999</v>
      </c>
    </row>
    <row r="10550" spans="1:10">
      <c r="A10550">
        <v>10558</v>
      </c>
      <c r="B10550" s="612">
        <v>44039.135416666664</v>
      </c>
      <c r="C10550" s="405" t="s">
        <v>2110</v>
      </c>
      <c r="D10550" s="384">
        <v>2426</v>
      </c>
      <c r="E10550">
        <v>0.14000000000000001</v>
      </c>
      <c r="F10550">
        <v>1.16343</v>
      </c>
      <c r="G10550" s="384">
        <v>0</v>
      </c>
      <c r="H10550">
        <v>1.1677599999999999</v>
      </c>
    </row>
    <row r="10551" spans="1:10">
      <c r="A10551">
        <v>10585</v>
      </c>
      <c r="B10551" s="612">
        <v>44039.504861111112</v>
      </c>
      <c r="C10551" s="405" t="s">
        <v>2110</v>
      </c>
      <c r="D10551" s="384">
        <v>2426</v>
      </c>
      <c r="E10551">
        <v>0.14000000000000001</v>
      </c>
      <c r="F10551">
        <v>1.16343</v>
      </c>
      <c r="G10551" s="384">
        <v>0</v>
      </c>
      <c r="H10551">
        <v>1.17018</v>
      </c>
    </row>
    <row r="10552" spans="1:10">
      <c r="A10552">
        <v>10605</v>
      </c>
      <c r="B10552" s="612">
        <v>44039.60833333333</v>
      </c>
      <c r="C10552" s="405" t="s">
        <v>2110</v>
      </c>
      <c r="D10552" s="384">
        <v>2426</v>
      </c>
      <c r="E10552">
        <v>0.14000000000000001</v>
      </c>
      <c r="F10552">
        <v>1.16343</v>
      </c>
      <c r="G10552" s="384">
        <v>0</v>
      </c>
      <c r="H10552">
        <v>1.17272</v>
      </c>
    </row>
    <row r="10553" spans="1:10">
      <c r="A10553">
        <v>10637</v>
      </c>
      <c r="B10553" s="612">
        <v>44040.161111111112</v>
      </c>
      <c r="C10553" s="405" t="s">
        <v>2054</v>
      </c>
      <c r="D10553" s="384">
        <v>2426</v>
      </c>
      <c r="E10553">
        <v>0.14000000000000001</v>
      </c>
      <c r="F10553">
        <v>1.17272</v>
      </c>
      <c r="G10553" s="384">
        <v>0</v>
      </c>
      <c r="H10553">
        <v>1.17272</v>
      </c>
      <c r="I10553">
        <v>-129.75</v>
      </c>
      <c r="J10553" s="384">
        <v>37042.04</v>
      </c>
    </row>
    <row r="10554" spans="1:10">
      <c r="A10554">
        <v>10511</v>
      </c>
      <c r="B10554" s="612">
        <v>44036.607638888891</v>
      </c>
      <c r="C10554" s="405" t="s">
        <v>96</v>
      </c>
      <c r="D10554" s="384">
        <v>2427</v>
      </c>
      <c r="E10554">
        <v>0.02</v>
      </c>
      <c r="F10554">
        <v>1.1629799999999999</v>
      </c>
      <c r="G10554" s="384">
        <v>0</v>
      </c>
      <c r="H10554">
        <v>0</v>
      </c>
    </row>
    <row r="10555" spans="1:10">
      <c r="A10555">
        <v>10512</v>
      </c>
      <c r="B10555" s="612">
        <v>44036.607638888891</v>
      </c>
      <c r="C10555" s="405" t="s">
        <v>2110</v>
      </c>
      <c r="D10555" s="384">
        <v>2427</v>
      </c>
      <c r="E10555">
        <v>0.02</v>
      </c>
      <c r="F10555">
        <v>1.1629799999999999</v>
      </c>
      <c r="G10555" s="384">
        <v>0</v>
      </c>
      <c r="H10555">
        <v>1.16398</v>
      </c>
    </row>
    <row r="10556" spans="1:10">
      <c r="A10556">
        <v>10513</v>
      </c>
      <c r="B10556" s="612">
        <v>44036.72152777778</v>
      </c>
      <c r="C10556" s="405" t="s">
        <v>2054</v>
      </c>
      <c r="D10556" s="384">
        <v>2427</v>
      </c>
      <c r="E10556">
        <v>0.02</v>
      </c>
      <c r="F10556">
        <v>1.16398</v>
      </c>
      <c r="G10556" s="384">
        <v>0</v>
      </c>
      <c r="H10556">
        <v>1.16398</v>
      </c>
      <c r="I10556">
        <v>2</v>
      </c>
      <c r="J10556" s="384">
        <v>37410.519999999997</v>
      </c>
    </row>
    <row r="10557" spans="1:10">
      <c r="A10557">
        <v>10514</v>
      </c>
      <c r="B10557" s="612">
        <v>44036.73541666667</v>
      </c>
      <c r="C10557" s="405" t="s">
        <v>96</v>
      </c>
      <c r="D10557" s="384">
        <v>2428</v>
      </c>
      <c r="E10557">
        <v>0.02</v>
      </c>
      <c r="F10557">
        <v>1.1639600000000001</v>
      </c>
      <c r="G10557" s="384">
        <v>0</v>
      </c>
      <c r="H10557">
        <v>0</v>
      </c>
    </row>
    <row r="10558" spans="1:10">
      <c r="A10558">
        <v>10515</v>
      </c>
      <c r="B10558" s="612">
        <v>44036.73541666667</v>
      </c>
      <c r="C10558" s="405" t="s">
        <v>2110</v>
      </c>
      <c r="D10558" s="384">
        <v>2428</v>
      </c>
      <c r="E10558">
        <v>0.02</v>
      </c>
      <c r="F10558">
        <v>1.1639600000000001</v>
      </c>
      <c r="G10558" s="384">
        <v>0</v>
      </c>
      <c r="H10558">
        <v>1.16496</v>
      </c>
    </row>
    <row r="10559" spans="1:10">
      <c r="A10559">
        <v>10516</v>
      </c>
      <c r="B10559" s="612">
        <v>44036.84652777778</v>
      </c>
      <c r="C10559" s="405" t="s">
        <v>2054</v>
      </c>
      <c r="D10559" s="384">
        <v>2428</v>
      </c>
      <c r="E10559">
        <v>0.02</v>
      </c>
      <c r="F10559">
        <v>1.16496</v>
      </c>
      <c r="G10559" s="384">
        <v>0</v>
      </c>
      <c r="H10559">
        <v>1.16496</v>
      </c>
      <c r="I10559">
        <v>2</v>
      </c>
      <c r="J10559" s="384">
        <v>37412.519999999997</v>
      </c>
    </row>
    <row r="10560" spans="1:10">
      <c r="A10560">
        <v>10517</v>
      </c>
      <c r="B10560" s="612">
        <v>44036.84652777778</v>
      </c>
      <c r="C10560" s="405" t="s">
        <v>97</v>
      </c>
      <c r="D10560" s="384">
        <v>2429</v>
      </c>
      <c r="E10560">
        <v>0.23</v>
      </c>
      <c r="F10560">
        <v>1.16544</v>
      </c>
      <c r="G10560" s="384">
        <v>0</v>
      </c>
      <c r="H10560">
        <v>0</v>
      </c>
    </row>
    <row r="10561" spans="1:10">
      <c r="A10561">
        <v>10518</v>
      </c>
      <c r="B10561" s="612">
        <v>44036.84652777778</v>
      </c>
      <c r="C10561" s="405" t="s">
        <v>2110</v>
      </c>
      <c r="D10561" s="384">
        <v>2429</v>
      </c>
      <c r="E10561">
        <v>0.23</v>
      </c>
      <c r="F10561">
        <v>1.16544</v>
      </c>
      <c r="G10561" s="384">
        <v>0</v>
      </c>
      <c r="H10561">
        <v>1.16151</v>
      </c>
    </row>
    <row r="10562" spans="1:10">
      <c r="A10562">
        <v>10532</v>
      </c>
      <c r="B10562" s="612">
        <v>44039.026388888888</v>
      </c>
      <c r="C10562" s="405" t="s">
        <v>2110</v>
      </c>
      <c r="D10562" s="384">
        <v>2429</v>
      </c>
      <c r="E10562">
        <v>0.23</v>
      </c>
      <c r="F10562">
        <v>1.16544</v>
      </c>
      <c r="G10562" s="384">
        <v>0</v>
      </c>
      <c r="H10562">
        <v>1.1633100000000001</v>
      </c>
    </row>
    <row r="10563" spans="1:10">
      <c r="A10563">
        <v>10546</v>
      </c>
      <c r="B10563" s="612">
        <v>44039.065972222219</v>
      </c>
      <c r="C10563" s="405" t="s">
        <v>2110</v>
      </c>
      <c r="D10563" s="384">
        <v>2429</v>
      </c>
      <c r="E10563">
        <v>0.23</v>
      </c>
      <c r="F10563">
        <v>1.16544</v>
      </c>
      <c r="G10563" s="384">
        <v>0</v>
      </c>
      <c r="H10563">
        <v>1.1654599999999999</v>
      </c>
    </row>
    <row r="10564" spans="1:10">
      <c r="A10564">
        <v>10557</v>
      </c>
      <c r="B10564" s="612">
        <v>44039.135416666664</v>
      </c>
      <c r="C10564" s="405" t="s">
        <v>2110</v>
      </c>
      <c r="D10564" s="384">
        <v>2429</v>
      </c>
      <c r="E10564">
        <v>0.23</v>
      </c>
      <c r="F10564">
        <v>1.16544</v>
      </c>
      <c r="G10564" s="384">
        <v>0</v>
      </c>
      <c r="H10564">
        <v>1.1677599999999999</v>
      </c>
    </row>
    <row r="10565" spans="1:10">
      <c r="A10565">
        <v>10584</v>
      </c>
      <c r="B10565" s="612">
        <v>44039.504861111112</v>
      </c>
      <c r="C10565" s="405" t="s">
        <v>2110</v>
      </c>
      <c r="D10565" s="384">
        <v>2429</v>
      </c>
      <c r="E10565">
        <v>0.23</v>
      </c>
      <c r="F10565">
        <v>1.16544</v>
      </c>
      <c r="G10565" s="384">
        <v>0</v>
      </c>
      <c r="H10565">
        <v>1.17018</v>
      </c>
    </row>
    <row r="10566" spans="1:10">
      <c r="A10566">
        <v>10604</v>
      </c>
      <c r="B10566" s="612">
        <v>44039.60833333333</v>
      </c>
      <c r="C10566" s="405" t="s">
        <v>2110</v>
      </c>
      <c r="D10566" s="384">
        <v>2429</v>
      </c>
      <c r="E10566">
        <v>0.23</v>
      </c>
      <c r="F10566">
        <v>1.16544</v>
      </c>
      <c r="G10566" s="384">
        <v>0</v>
      </c>
      <c r="H10566">
        <v>1.17272</v>
      </c>
    </row>
    <row r="10567" spans="1:10">
      <c r="A10567">
        <v>10638</v>
      </c>
      <c r="B10567" s="612">
        <v>44040.161111111112</v>
      </c>
      <c r="C10567" s="405" t="s">
        <v>2054</v>
      </c>
      <c r="D10567" s="384">
        <v>2429</v>
      </c>
      <c r="E10567">
        <v>0.23</v>
      </c>
      <c r="F10567">
        <v>1.17272</v>
      </c>
      <c r="G10567" s="384">
        <v>0</v>
      </c>
      <c r="H10567">
        <v>1.17272</v>
      </c>
      <c r="I10567">
        <v>-166.93</v>
      </c>
      <c r="J10567" s="384">
        <v>36875.120000000003</v>
      </c>
    </row>
    <row r="10568" spans="1:10">
      <c r="A10568">
        <v>10525</v>
      </c>
      <c r="B10568" s="612">
        <v>44038.961805555555</v>
      </c>
      <c r="C10568" s="405" t="s">
        <v>96</v>
      </c>
      <c r="D10568" s="384">
        <v>2430</v>
      </c>
      <c r="E10568">
        <v>0.02</v>
      </c>
      <c r="F10568">
        <v>1.1648799999999999</v>
      </c>
      <c r="G10568" s="384">
        <v>0</v>
      </c>
      <c r="H10568">
        <v>0</v>
      </c>
    </row>
    <row r="10569" spans="1:10">
      <c r="A10569">
        <v>10526</v>
      </c>
      <c r="B10569" s="612">
        <v>44038.961805555555</v>
      </c>
      <c r="C10569" s="405" t="s">
        <v>2110</v>
      </c>
      <c r="D10569" s="384">
        <v>2430</v>
      </c>
      <c r="E10569">
        <v>0.02</v>
      </c>
      <c r="F10569">
        <v>1.1648799999999999</v>
      </c>
      <c r="G10569" s="384">
        <v>0</v>
      </c>
      <c r="H10569">
        <v>1.16588</v>
      </c>
    </row>
    <row r="10570" spans="1:10">
      <c r="A10570">
        <v>10527</v>
      </c>
      <c r="B10570" s="612">
        <v>44039.006249999999</v>
      </c>
      <c r="C10570" s="405" t="s">
        <v>2054</v>
      </c>
      <c r="D10570" s="384">
        <v>2430</v>
      </c>
      <c r="E10570">
        <v>0.02</v>
      </c>
      <c r="F10570">
        <v>1.16588</v>
      </c>
      <c r="G10570" s="384">
        <v>0</v>
      </c>
      <c r="H10570">
        <v>1.16588</v>
      </c>
      <c r="I10570">
        <v>1.92</v>
      </c>
      <c r="J10570" s="384">
        <v>37414.44</v>
      </c>
    </row>
    <row r="10571" spans="1:10">
      <c r="A10571">
        <v>10528</v>
      </c>
      <c r="B10571" s="612">
        <v>44039.019444444442</v>
      </c>
      <c r="C10571" s="405" t="s">
        <v>96</v>
      </c>
      <c r="D10571" s="384">
        <v>2431</v>
      </c>
      <c r="E10571">
        <v>0.02</v>
      </c>
      <c r="F10571">
        <v>1.16675</v>
      </c>
      <c r="G10571" s="384">
        <v>0</v>
      </c>
      <c r="H10571">
        <v>0</v>
      </c>
    </row>
    <row r="10572" spans="1:10">
      <c r="A10572">
        <v>10529</v>
      </c>
      <c r="B10572" s="612">
        <v>44039.019444444442</v>
      </c>
      <c r="C10572" s="405" t="s">
        <v>2110</v>
      </c>
      <c r="D10572" s="384">
        <v>2431</v>
      </c>
      <c r="E10572">
        <v>0.02</v>
      </c>
      <c r="F10572">
        <v>1.16675</v>
      </c>
      <c r="G10572" s="384">
        <v>0</v>
      </c>
      <c r="H10572">
        <v>1.1677500000000001</v>
      </c>
    </row>
    <row r="10573" spans="1:10">
      <c r="A10573">
        <v>10539</v>
      </c>
      <c r="B10573" s="612">
        <v>44039.026388888888</v>
      </c>
      <c r="C10573" s="405" t="s">
        <v>2054</v>
      </c>
      <c r="D10573" s="384">
        <v>2431</v>
      </c>
      <c r="E10573">
        <v>0.02</v>
      </c>
      <c r="F10573">
        <v>1.1677500000000001</v>
      </c>
      <c r="G10573" s="384">
        <v>0</v>
      </c>
      <c r="H10573">
        <v>1.1677500000000001</v>
      </c>
      <c r="I10573">
        <v>2</v>
      </c>
      <c r="J10573" s="384">
        <v>37416.44</v>
      </c>
    </row>
    <row r="10574" spans="1:10">
      <c r="A10574">
        <v>10530</v>
      </c>
      <c r="B10574" s="612">
        <v>44039.026388888888</v>
      </c>
      <c r="C10574" s="405" t="s">
        <v>97</v>
      </c>
      <c r="D10574" s="384">
        <v>2432</v>
      </c>
      <c r="E10574">
        <v>0.38</v>
      </c>
      <c r="F10574">
        <v>1.1675500000000001</v>
      </c>
      <c r="G10574" s="384">
        <v>0</v>
      </c>
      <c r="H10574">
        <v>0</v>
      </c>
    </row>
    <row r="10575" spans="1:10">
      <c r="A10575">
        <v>10531</v>
      </c>
      <c r="B10575" s="612">
        <v>44039.026388888888</v>
      </c>
      <c r="C10575" s="405" t="s">
        <v>2110</v>
      </c>
      <c r="D10575" s="384">
        <v>2432</v>
      </c>
      <c r="E10575">
        <v>0.38</v>
      </c>
      <c r="F10575">
        <v>1.1675500000000001</v>
      </c>
      <c r="G10575" s="384">
        <v>0</v>
      </c>
      <c r="H10575">
        <v>1.1633100000000001</v>
      </c>
    </row>
    <row r="10576" spans="1:10">
      <c r="A10576">
        <v>10545</v>
      </c>
      <c r="B10576" s="612">
        <v>44039.065972222219</v>
      </c>
      <c r="C10576" s="405" t="s">
        <v>2110</v>
      </c>
      <c r="D10576" s="384">
        <v>2432</v>
      </c>
      <c r="E10576">
        <v>0.38</v>
      </c>
      <c r="F10576">
        <v>1.1675500000000001</v>
      </c>
      <c r="G10576" s="384">
        <v>0</v>
      </c>
      <c r="H10576">
        <v>1.1654599999999999</v>
      </c>
    </row>
    <row r="10577" spans="1:10">
      <c r="A10577">
        <v>10556</v>
      </c>
      <c r="B10577" s="612">
        <v>44039.135416666664</v>
      </c>
      <c r="C10577" s="405" t="s">
        <v>2110</v>
      </c>
      <c r="D10577" s="384">
        <v>2432</v>
      </c>
      <c r="E10577">
        <v>0.38</v>
      </c>
      <c r="F10577">
        <v>1.1675500000000001</v>
      </c>
      <c r="G10577" s="384">
        <v>0</v>
      </c>
      <c r="H10577">
        <v>1.1677599999999999</v>
      </c>
    </row>
    <row r="10578" spans="1:10">
      <c r="A10578">
        <v>10583</v>
      </c>
      <c r="B10578" s="612">
        <v>44039.504861111112</v>
      </c>
      <c r="C10578" s="405" t="s">
        <v>2110</v>
      </c>
      <c r="D10578" s="384">
        <v>2432</v>
      </c>
      <c r="E10578">
        <v>0.38</v>
      </c>
      <c r="F10578">
        <v>1.1675500000000001</v>
      </c>
      <c r="G10578" s="384">
        <v>0</v>
      </c>
      <c r="H10578">
        <v>1.17018</v>
      </c>
    </row>
    <row r="10579" spans="1:10">
      <c r="A10579">
        <v>10603</v>
      </c>
      <c r="B10579" s="612">
        <v>44039.60833333333</v>
      </c>
      <c r="C10579" s="405" t="s">
        <v>2110</v>
      </c>
      <c r="D10579" s="384">
        <v>2432</v>
      </c>
      <c r="E10579">
        <v>0.38</v>
      </c>
      <c r="F10579">
        <v>1.1675500000000001</v>
      </c>
      <c r="G10579" s="384">
        <v>0</v>
      </c>
      <c r="H10579">
        <v>1.17272</v>
      </c>
    </row>
    <row r="10580" spans="1:10">
      <c r="A10580">
        <v>10639</v>
      </c>
      <c r="B10580" s="612">
        <v>44040.161111111112</v>
      </c>
      <c r="C10580" s="405" t="s">
        <v>2054</v>
      </c>
      <c r="D10580" s="384">
        <v>2432</v>
      </c>
      <c r="E10580">
        <v>0.38</v>
      </c>
      <c r="F10580">
        <v>1.17272</v>
      </c>
      <c r="G10580" s="384">
        <v>0</v>
      </c>
      <c r="H10580">
        <v>1.17272</v>
      </c>
      <c r="I10580">
        <v>-196.04</v>
      </c>
      <c r="J10580" s="384">
        <v>36679.08</v>
      </c>
    </row>
    <row r="10581" spans="1:10">
      <c r="A10581">
        <v>10540</v>
      </c>
      <c r="B10581" s="612">
        <v>44039.052777777775</v>
      </c>
      <c r="C10581" s="405" t="s">
        <v>96</v>
      </c>
      <c r="D10581" s="384">
        <v>2433</v>
      </c>
      <c r="E10581">
        <v>0.02</v>
      </c>
      <c r="F10581">
        <v>1.1688000000000001</v>
      </c>
      <c r="G10581" s="384">
        <v>0</v>
      </c>
      <c r="H10581">
        <v>0</v>
      </c>
    </row>
    <row r="10582" spans="1:10">
      <c r="A10582">
        <v>10541</v>
      </c>
      <c r="B10582" s="612">
        <v>44039.052777777775</v>
      </c>
      <c r="C10582" s="405" t="s">
        <v>2110</v>
      </c>
      <c r="D10582" s="384">
        <v>2433</v>
      </c>
      <c r="E10582">
        <v>0.02</v>
      </c>
      <c r="F10582">
        <v>1.1688000000000001</v>
      </c>
      <c r="G10582" s="384">
        <v>0</v>
      </c>
      <c r="H10582">
        <v>1.1698</v>
      </c>
    </row>
    <row r="10583" spans="1:10">
      <c r="A10583">
        <v>10542</v>
      </c>
      <c r="B10583" s="612">
        <v>44039.065972222219</v>
      </c>
      <c r="C10583" s="405" t="s">
        <v>2054</v>
      </c>
      <c r="D10583" s="384">
        <v>2433</v>
      </c>
      <c r="E10583">
        <v>0.02</v>
      </c>
      <c r="F10583">
        <v>1.1698</v>
      </c>
      <c r="G10583" s="384">
        <v>0</v>
      </c>
      <c r="H10583">
        <v>1.1698</v>
      </c>
      <c r="I10583">
        <v>2</v>
      </c>
      <c r="J10583" s="384">
        <v>37418.44</v>
      </c>
    </row>
    <row r="10584" spans="1:10">
      <c r="A10584">
        <v>10543</v>
      </c>
      <c r="B10584" s="612">
        <v>44039.065972222219</v>
      </c>
      <c r="C10584" s="405" t="s">
        <v>97</v>
      </c>
      <c r="D10584" s="384">
        <v>2434</v>
      </c>
      <c r="E10584">
        <v>0.64</v>
      </c>
      <c r="F10584">
        <v>1.1698</v>
      </c>
      <c r="G10584" s="384">
        <v>0</v>
      </c>
      <c r="H10584">
        <v>0</v>
      </c>
    </row>
    <row r="10585" spans="1:10">
      <c r="A10585">
        <v>10544</v>
      </c>
      <c r="B10585" s="612">
        <v>44039.065972222219</v>
      </c>
      <c r="C10585" s="405" t="s">
        <v>2110</v>
      </c>
      <c r="D10585" s="384">
        <v>2434</v>
      </c>
      <c r="E10585">
        <v>0.64</v>
      </c>
      <c r="F10585">
        <v>1.1698</v>
      </c>
      <c r="G10585" s="384">
        <v>0</v>
      </c>
      <c r="H10585">
        <v>1.1654599999999999</v>
      </c>
    </row>
    <row r="10586" spans="1:10">
      <c r="A10586">
        <v>10555</v>
      </c>
      <c r="B10586" s="612">
        <v>44039.135416666664</v>
      </c>
      <c r="C10586" s="405" t="s">
        <v>2110</v>
      </c>
      <c r="D10586" s="384">
        <v>2434</v>
      </c>
      <c r="E10586">
        <v>0.64</v>
      </c>
      <c r="F10586">
        <v>1.1698</v>
      </c>
      <c r="G10586" s="384">
        <v>0</v>
      </c>
      <c r="H10586">
        <v>1.1677599999999999</v>
      </c>
    </row>
    <row r="10587" spans="1:10">
      <c r="A10587">
        <v>10582</v>
      </c>
      <c r="B10587" s="612">
        <v>44039.504861111112</v>
      </c>
      <c r="C10587" s="405" t="s">
        <v>2110</v>
      </c>
      <c r="D10587" s="384">
        <v>2434</v>
      </c>
      <c r="E10587">
        <v>0.64</v>
      </c>
      <c r="F10587">
        <v>1.1698</v>
      </c>
      <c r="G10587" s="384">
        <v>0</v>
      </c>
      <c r="H10587">
        <v>1.17018</v>
      </c>
    </row>
    <row r="10588" spans="1:10">
      <c r="A10588">
        <v>10602</v>
      </c>
      <c r="B10588" s="612">
        <v>44039.60833333333</v>
      </c>
      <c r="C10588" s="405" t="s">
        <v>2110</v>
      </c>
      <c r="D10588" s="384">
        <v>2434</v>
      </c>
      <c r="E10588">
        <v>0.64</v>
      </c>
      <c r="F10588">
        <v>1.1698</v>
      </c>
      <c r="G10588" s="384">
        <v>0</v>
      </c>
      <c r="H10588">
        <v>1.17272</v>
      </c>
    </row>
    <row r="10589" spans="1:10">
      <c r="A10589">
        <v>10640</v>
      </c>
      <c r="B10589" s="612">
        <v>44040.161111111112</v>
      </c>
      <c r="C10589" s="405" t="s">
        <v>2054</v>
      </c>
      <c r="D10589" s="384">
        <v>2434</v>
      </c>
      <c r="E10589">
        <v>0.64</v>
      </c>
      <c r="F10589">
        <v>1.17272</v>
      </c>
      <c r="G10589" s="384">
        <v>0</v>
      </c>
      <c r="H10589">
        <v>1.17272</v>
      </c>
      <c r="I10589">
        <v>-186.17</v>
      </c>
      <c r="J10589" s="384">
        <v>36492.910000000003</v>
      </c>
    </row>
    <row r="10590" spans="1:10">
      <c r="A10590">
        <v>10553</v>
      </c>
      <c r="B10590" s="612">
        <v>44039.135416666664</v>
      </c>
      <c r="C10590" s="405" t="s">
        <v>97</v>
      </c>
      <c r="D10590" s="384">
        <v>2435</v>
      </c>
      <c r="E10590">
        <v>1.1100000000000001</v>
      </c>
      <c r="F10590">
        <v>1.1721200000000001</v>
      </c>
      <c r="G10590" s="384">
        <v>0</v>
      </c>
      <c r="H10590">
        <v>0</v>
      </c>
    </row>
    <row r="10591" spans="1:10">
      <c r="A10591">
        <v>10554</v>
      </c>
      <c r="B10591" s="612">
        <v>44039.135416666664</v>
      </c>
      <c r="C10591" s="405" t="s">
        <v>2110</v>
      </c>
      <c r="D10591" s="384">
        <v>2435</v>
      </c>
      <c r="E10591">
        <v>1.1100000000000001</v>
      </c>
      <c r="F10591">
        <v>1.1721200000000001</v>
      </c>
      <c r="G10591" s="384">
        <v>0</v>
      </c>
      <c r="H10591">
        <v>1.1677599999999999</v>
      </c>
    </row>
    <row r="10592" spans="1:10">
      <c r="A10592">
        <v>10581</v>
      </c>
      <c r="B10592" s="612">
        <v>44039.504861111112</v>
      </c>
      <c r="C10592" s="405" t="s">
        <v>2110</v>
      </c>
      <c r="D10592" s="384">
        <v>2435</v>
      </c>
      <c r="E10592">
        <v>1.1100000000000001</v>
      </c>
      <c r="F10592">
        <v>1.1721200000000001</v>
      </c>
      <c r="G10592" s="384">
        <v>0</v>
      </c>
      <c r="H10592">
        <v>1.17018</v>
      </c>
    </row>
    <row r="10593" spans="1:10">
      <c r="A10593">
        <v>10601</v>
      </c>
      <c r="B10593" s="612">
        <v>44039.60833333333</v>
      </c>
      <c r="C10593" s="405" t="s">
        <v>2110</v>
      </c>
      <c r="D10593" s="384">
        <v>2435</v>
      </c>
      <c r="E10593">
        <v>1.1100000000000001</v>
      </c>
      <c r="F10593">
        <v>1.1721200000000001</v>
      </c>
      <c r="G10593" s="384">
        <v>0</v>
      </c>
      <c r="H10593">
        <v>1.17272</v>
      </c>
    </row>
    <row r="10594" spans="1:10">
      <c r="A10594">
        <v>10641</v>
      </c>
      <c r="B10594" s="612">
        <v>44040.161111111112</v>
      </c>
      <c r="C10594" s="405" t="s">
        <v>2054</v>
      </c>
      <c r="D10594" s="384">
        <v>2435</v>
      </c>
      <c r="E10594">
        <v>1.1100000000000001</v>
      </c>
      <c r="F10594">
        <v>1.17272</v>
      </c>
      <c r="G10594" s="384">
        <v>0</v>
      </c>
      <c r="H10594">
        <v>1.17272</v>
      </c>
      <c r="I10594">
        <v>-65.36</v>
      </c>
      <c r="J10594" s="384">
        <v>36427.550000000003</v>
      </c>
    </row>
    <row r="10595" spans="1:10">
      <c r="A10595">
        <v>10564</v>
      </c>
      <c r="B10595" s="612">
        <v>44039.138194444444</v>
      </c>
      <c r="C10595" s="405" t="s">
        <v>96</v>
      </c>
      <c r="D10595" s="384">
        <v>2436</v>
      </c>
      <c r="E10595">
        <v>0.02</v>
      </c>
      <c r="F10595">
        <v>1.1719599999999999</v>
      </c>
      <c r="G10595" s="384">
        <v>0</v>
      </c>
      <c r="H10595">
        <v>0</v>
      </c>
    </row>
    <row r="10596" spans="1:10">
      <c r="A10596">
        <v>10565</v>
      </c>
      <c r="B10596" s="612">
        <v>44039.138194444444</v>
      </c>
      <c r="C10596" s="405" t="s">
        <v>2110</v>
      </c>
      <c r="D10596" s="384">
        <v>2436</v>
      </c>
      <c r="E10596">
        <v>0.02</v>
      </c>
      <c r="F10596">
        <v>1.1719599999999999</v>
      </c>
      <c r="G10596" s="384">
        <v>0</v>
      </c>
      <c r="H10596">
        <v>1.17296</v>
      </c>
    </row>
    <row r="10597" spans="1:10">
      <c r="A10597">
        <v>10568</v>
      </c>
      <c r="B10597" s="612">
        <v>44039.172222222223</v>
      </c>
      <c r="C10597" s="405" t="s">
        <v>2110</v>
      </c>
      <c r="D10597" s="384">
        <v>2436</v>
      </c>
      <c r="E10597">
        <v>0.02</v>
      </c>
      <c r="F10597">
        <v>1.1719599999999999</v>
      </c>
      <c r="G10597" s="384">
        <v>0</v>
      </c>
      <c r="H10597">
        <v>1.1721600000000001</v>
      </c>
    </row>
    <row r="10598" spans="1:10">
      <c r="A10598">
        <v>10572</v>
      </c>
      <c r="B10598" s="612">
        <v>44039.384027777778</v>
      </c>
      <c r="C10598" s="405" t="s">
        <v>2110</v>
      </c>
      <c r="D10598" s="384">
        <v>2436</v>
      </c>
      <c r="E10598">
        <v>0.02</v>
      </c>
      <c r="F10598">
        <v>1.1719599999999999</v>
      </c>
      <c r="G10598" s="384">
        <v>0</v>
      </c>
      <c r="H10598">
        <v>1.1711199999999999</v>
      </c>
    </row>
    <row r="10599" spans="1:10">
      <c r="A10599">
        <v>10573</v>
      </c>
      <c r="B10599" s="612">
        <v>44039.426388888889</v>
      </c>
      <c r="C10599" s="405" t="s">
        <v>2054</v>
      </c>
      <c r="D10599" s="384">
        <v>2436</v>
      </c>
      <c r="E10599">
        <v>0.02</v>
      </c>
      <c r="F10599">
        <v>1.1711199999999999</v>
      </c>
      <c r="G10599" s="384">
        <v>0</v>
      </c>
      <c r="H10599">
        <v>1.1711199999999999</v>
      </c>
      <c r="I10599">
        <v>-1.68</v>
      </c>
      <c r="J10599" s="384">
        <v>37416.76</v>
      </c>
    </row>
    <row r="10600" spans="1:10">
      <c r="A10600">
        <v>10566</v>
      </c>
      <c r="B10600" s="612">
        <v>44039.172222222223</v>
      </c>
      <c r="C10600" s="405" t="s">
        <v>96</v>
      </c>
      <c r="D10600" s="384">
        <v>2437</v>
      </c>
      <c r="E10600">
        <v>0.02</v>
      </c>
      <c r="F10600">
        <v>1.17035</v>
      </c>
      <c r="G10600" s="384">
        <v>0</v>
      </c>
      <c r="H10600">
        <v>0</v>
      </c>
    </row>
    <row r="10601" spans="1:10">
      <c r="A10601">
        <v>10567</v>
      </c>
      <c r="B10601" s="612">
        <v>44039.172222222223</v>
      </c>
      <c r="C10601" s="405" t="s">
        <v>2110</v>
      </c>
      <c r="D10601" s="384">
        <v>2437</v>
      </c>
      <c r="E10601">
        <v>0.02</v>
      </c>
      <c r="F10601">
        <v>1.17035</v>
      </c>
      <c r="G10601" s="384">
        <v>0</v>
      </c>
      <c r="H10601">
        <v>1.1721600000000001</v>
      </c>
    </row>
    <row r="10602" spans="1:10">
      <c r="A10602">
        <v>10571</v>
      </c>
      <c r="B10602" s="612">
        <v>44039.384027777778</v>
      </c>
      <c r="C10602" s="405" t="s">
        <v>2110</v>
      </c>
      <c r="D10602" s="384">
        <v>2437</v>
      </c>
      <c r="E10602">
        <v>0.02</v>
      </c>
      <c r="F10602">
        <v>1.17035</v>
      </c>
      <c r="G10602" s="384">
        <v>0</v>
      </c>
      <c r="H10602">
        <v>1.1711199999999999</v>
      </c>
    </row>
    <row r="10603" spans="1:10">
      <c r="A10603">
        <v>10574</v>
      </c>
      <c r="B10603" s="612">
        <v>44039.426388888889</v>
      </c>
      <c r="C10603" s="405" t="s">
        <v>2054</v>
      </c>
      <c r="D10603" s="384">
        <v>2437</v>
      </c>
      <c r="E10603">
        <v>0.02</v>
      </c>
      <c r="F10603">
        <v>1.1711199999999999</v>
      </c>
      <c r="G10603" s="384">
        <v>0</v>
      </c>
      <c r="H10603">
        <v>1.1711199999999999</v>
      </c>
      <c r="I10603">
        <v>1.54</v>
      </c>
      <c r="J10603" s="384">
        <v>37418.300000000003</v>
      </c>
    </row>
    <row r="10604" spans="1:10">
      <c r="A10604">
        <v>10569</v>
      </c>
      <c r="B10604" s="612">
        <v>44039.384027777778</v>
      </c>
      <c r="C10604" s="405" t="s">
        <v>96</v>
      </c>
      <c r="D10604" s="384">
        <v>2438</v>
      </c>
      <c r="E10604">
        <v>0.03</v>
      </c>
      <c r="F10604">
        <v>1.16875</v>
      </c>
      <c r="G10604" s="384">
        <v>0</v>
      </c>
      <c r="H10604">
        <v>0</v>
      </c>
    </row>
    <row r="10605" spans="1:10">
      <c r="A10605">
        <v>10570</v>
      </c>
      <c r="B10605" s="612">
        <v>44039.384027777778</v>
      </c>
      <c r="C10605" s="405" t="s">
        <v>2110</v>
      </c>
      <c r="D10605" s="384">
        <v>2438</v>
      </c>
      <c r="E10605">
        <v>0.03</v>
      </c>
      <c r="F10605">
        <v>1.16875</v>
      </c>
      <c r="G10605" s="384">
        <v>0</v>
      </c>
      <c r="H10605">
        <v>1.1711199999999999</v>
      </c>
    </row>
    <row r="10606" spans="1:10">
      <c r="A10606">
        <v>10575</v>
      </c>
      <c r="B10606" s="612">
        <v>44039.426388888889</v>
      </c>
      <c r="C10606" s="405" t="s">
        <v>2054</v>
      </c>
      <c r="D10606" s="384">
        <v>2438</v>
      </c>
      <c r="E10606">
        <v>0.03</v>
      </c>
      <c r="F10606">
        <v>1.1711199999999999</v>
      </c>
      <c r="G10606" s="384">
        <v>0</v>
      </c>
      <c r="H10606">
        <v>1.1711199999999999</v>
      </c>
      <c r="I10606">
        <v>7.11</v>
      </c>
      <c r="J10606" s="384">
        <v>37425.410000000003</v>
      </c>
    </row>
    <row r="10607" spans="1:10">
      <c r="A10607">
        <v>10576</v>
      </c>
      <c r="B10607" s="612">
        <v>44039.445833333331</v>
      </c>
      <c r="C10607" s="405" t="s">
        <v>96</v>
      </c>
      <c r="D10607" s="384">
        <v>2439</v>
      </c>
      <c r="E10607">
        <v>0.02</v>
      </c>
      <c r="F10607">
        <v>1.1724300000000001</v>
      </c>
      <c r="G10607" s="384">
        <v>0</v>
      </c>
      <c r="H10607">
        <v>0</v>
      </c>
    </row>
    <row r="10608" spans="1:10">
      <c r="A10608">
        <v>10577</v>
      </c>
      <c r="B10608" s="612">
        <v>44039.445833333331</v>
      </c>
      <c r="C10608" s="405" t="s">
        <v>2110</v>
      </c>
      <c r="D10608" s="384">
        <v>2439</v>
      </c>
      <c r="E10608">
        <v>0.02</v>
      </c>
      <c r="F10608">
        <v>1.1724300000000001</v>
      </c>
      <c r="G10608" s="384">
        <v>0</v>
      </c>
      <c r="H10608">
        <v>1.17343</v>
      </c>
    </row>
    <row r="10609" spans="1:10">
      <c r="A10609">
        <v>10578</v>
      </c>
      <c r="B10609" s="612">
        <v>44039.497916666667</v>
      </c>
      <c r="C10609" s="405" t="s">
        <v>2054</v>
      </c>
      <c r="D10609" s="384">
        <v>2439</v>
      </c>
      <c r="E10609">
        <v>0.02</v>
      </c>
      <c r="F10609">
        <v>1.17343</v>
      </c>
      <c r="G10609" s="384">
        <v>0</v>
      </c>
      <c r="H10609">
        <v>1.17343</v>
      </c>
      <c r="I10609">
        <v>2</v>
      </c>
      <c r="J10609" s="384">
        <v>37427.410000000003</v>
      </c>
    </row>
    <row r="10610" spans="1:10">
      <c r="A10610">
        <v>10579</v>
      </c>
      <c r="B10610" s="612">
        <v>44039.504861111112</v>
      </c>
      <c r="C10610" s="405" t="s">
        <v>97</v>
      </c>
      <c r="D10610" s="384">
        <v>2440</v>
      </c>
      <c r="E10610">
        <v>1.93</v>
      </c>
      <c r="F10610">
        <v>1.1745300000000001</v>
      </c>
      <c r="G10610" s="384">
        <v>0</v>
      </c>
      <c r="H10610">
        <v>0</v>
      </c>
    </row>
    <row r="10611" spans="1:10">
      <c r="A10611">
        <v>10580</v>
      </c>
      <c r="B10611" s="612">
        <v>44039.504861111112</v>
      </c>
      <c r="C10611" s="405" t="s">
        <v>2110</v>
      </c>
      <c r="D10611" s="384">
        <v>2440</v>
      </c>
      <c r="E10611">
        <v>1.93</v>
      </c>
      <c r="F10611">
        <v>1.1745300000000001</v>
      </c>
      <c r="G10611" s="384">
        <v>0</v>
      </c>
      <c r="H10611">
        <v>1.17018</v>
      </c>
    </row>
    <row r="10612" spans="1:10">
      <c r="A10612">
        <v>10600</v>
      </c>
      <c r="B10612" s="612">
        <v>44039.60833333333</v>
      </c>
      <c r="C10612" s="405" t="s">
        <v>2110</v>
      </c>
      <c r="D10612" s="384">
        <v>2440</v>
      </c>
      <c r="E10612">
        <v>1.93</v>
      </c>
      <c r="F10612">
        <v>1.1745300000000001</v>
      </c>
      <c r="G10612" s="384">
        <v>0</v>
      </c>
      <c r="H10612">
        <v>1.17272</v>
      </c>
    </row>
    <row r="10613" spans="1:10">
      <c r="A10613">
        <v>10642</v>
      </c>
      <c r="B10613" s="612">
        <v>44040.161111111112</v>
      </c>
      <c r="C10613" s="405" t="s">
        <v>2054</v>
      </c>
      <c r="D10613" s="384">
        <v>2440</v>
      </c>
      <c r="E10613">
        <v>1.93</v>
      </c>
      <c r="F10613">
        <v>1.17272</v>
      </c>
      <c r="G10613" s="384">
        <v>0</v>
      </c>
      <c r="H10613">
        <v>1.17272</v>
      </c>
      <c r="I10613">
        <v>351.48</v>
      </c>
      <c r="J10613" s="384">
        <v>36779.040000000001</v>
      </c>
    </row>
    <row r="10614" spans="1:10">
      <c r="A10614">
        <v>10591</v>
      </c>
      <c r="B10614" s="612">
        <v>44039.512499999997</v>
      </c>
      <c r="C10614" s="405" t="s">
        <v>96</v>
      </c>
      <c r="D10614" s="384">
        <v>2441</v>
      </c>
      <c r="E10614">
        <v>0.02</v>
      </c>
      <c r="F10614">
        <v>1.1754899999999999</v>
      </c>
      <c r="G10614" s="384">
        <v>0</v>
      </c>
      <c r="H10614">
        <v>0</v>
      </c>
    </row>
    <row r="10615" spans="1:10">
      <c r="A10615">
        <v>10592</v>
      </c>
      <c r="B10615" s="612">
        <v>44039.512499999997</v>
      </c>
      <c r="C10615" s="405" t="s">
        <v>2110</v>
      </c>
      <c r="D10615" s="384">
        <v>2441</v>
      </c>
      <c r="E10615">
        <v>0.02</v>
      </c>
      <c r="F10615">
        <v>1.1754899999999999</v>
      </c>
      <c r="G10615" s="384">
        <v>0</v>
      </c>
      <c r="H10615">
        <v>1.17649</v>
      </c>
    </row>
    <row r="10616" spans="1:10">
      <c r="A10616">
        <v>10595</v>
      </c>
      <c r="B10616" s="612">
        <v>44039.536111111112</v>
      </c>
      <c r="C10616" s="405" t="s">
        <v>2110</v>
      </c>
      <c r="D10616" s="384">
        <v>2441</v>
      </c>
      <c r="E10616">
        <v>0.02</v>
      </c>
      <c r="F10616">
        <v>1.1754899999999999</v>
      </c>
      <c r="G10616" s="384">
        <v>0</v>
      </c>
      <c r="H10616">
        <v>1.1756899999999999</v>
      </c>
    </row>
    <row r="10617" spans="1:10">
      <c r="A10617">
        <v>10596</v>
      </c>
      <c r="B10617" s="612">
        <v>44039.573611111111</v>
      </c>
      <c r="C10617" s="405" t="s">
        <v>2054</v>
      </c>
      <c r="D10617" s="384">
        <v>2441</v>
      </c>
      <c r="E10617">
        <v>0.02</v>
      </c>
      <c r="F10617">
        <v>1.1756899999999999</v>
      </c>
      <c r="G10617" s="384">
        <v>0</v>
      </c>
      <c r="H10617">
        <v>1.1756899999999999</v>
      </c>
      <c r="I10617">
        <v>0.4</v>
      </c>
      <c r="J10617" s="384">
        <v>37427.81</v>
      </c>
    </row>
    <row r="10618" spans="1:10">
      <c r="A10618">
        <v>10593</v>
      </c>
      <c r="B10618" s="612">
        <v>44039.536111111112</v>
      </c>
      <c r="C10618" s="405" t="s">
        <v>96</v>
      </c>
      <c r="D10618" s="384">
        <v>2442</v>
      </c>
      <c r="E10618">
        <v>0.02</v>
      </c>
      <c r="F10618">
        <v>1.1738900000000001</v>
      </c>
      <c r="G10618" s="384">
        <v>0</v>
      </c>
      <c r="H10618">
        <v>0</v>
      </c>
    </row>
    <row r="10619" spans="1:10">
      <c r="A10619">
        <v>10594</v>
      </c>
      <c r="B10619" s="612">
        <v>44039.536111111112</v>
      </c>
      <c r="C10619" s="405" t="s">
        <v>2110</v>
      </c>
      <c r="D10619" s="384">
        <v>2442</v>
      </c>
      <c r="E10619">
        <v>0.02</v>
      </c>
      <c r="F10619">
        <v>1.1738900000000001</v>
      </c>
      <c r="G10619" s="384">
        <v>0</v>
      </c>
      <c r="H10619">
        <v>1.1756899999999999</v>
      </c>
    </row>
    <row r="10620" spans="1:10">
      <c r="A10620">
        <v>10597</v>
      </c>
      <c r="B10620" s="612">
        <v>44039.573611111111</v>
      </c>
      <c r="C10620" s="405" t="s">
        <v>2054</v>
      </c>
      <c r="D10620" s="384">
        <v>2442</v>
      </c>
      <c r="E10620">
        <v>0.02</v>
      </c>
      <c r="F10620">
        <v>1.1756899999999999</v>
      </c>
      <c r="G10620" s="384">
        <v>0</v>
      </c>
      <c r="H10620">
        <v>1.1756899999999999</v>
      </c>
      <c r="I10620">
        <v>3.6</v>
      </c>
      <c r="J10620" s="384">
        <v>37431.410000000003</v>
      </c>
    </row>
    <row r="10621" spans="1:10">
      <c r="A10621">
        <v>10598</v>
      </c>
      <c r="B10621" s="612">
        <v>44039.60833333333</v>
      </c>
      <c r="C10621" s="405" t="s">
        <v>97</v>
      </c>
      <c r="D10621" s="384">
        <v>2443</v>
      </c>
      <c r="E10621">
        <v>3.4</v>
      </c>
      <c r="F10621">
        <v>1.1770400000000001</v>
      </c>
      <c r="G10621" s="384">
        <v>0</v>
      </c>
      <c r="H10621">
        <v>0</v>
      </c>
    </row>
    <row r="10622" spans="1:10">
      <c r="A10622">
        <v>10599</v>
      </c>
      <c r="B10622" s="612">
        <v>44039.60833333333</v>
      </c>
      <c r="C10622" s="405" t="s">
        <v>2110</v>
      </c>
      <c r="D10622" s="384">
        <v>2443</v>
      </c>
      <c r="E10622">
        <v>3.4</v>
      </c>
      <c r="F10622">
        <v>1.1770400000000001</v>
      </c>
      <c r="G10622" s="384">
        <v>0</v>
      </c>
      <c r="H10622">
        <v>1.17272</v>
      </c>
    </row>
    <row r="10623" spans="1:10">
      <c r="A10623">
        <v>10643</v>
      </c>
      <c r="B10623" s="612">
        <v>44040.161111111112</v>
      </c>
      <c r="C10623" s="405" t="s">
        <v>2054</v>
      </c>
      <c r="D10623" s="384">
        <v>2443</v>
      </c>
      <c r="E10623">
        <v>3.4</v>
      </c>
      <c r="F10623">
        <v>1.17272</v>
      </c>
      <c r="G10623" s="384">
        <v>0</v>
      </c>
      <c r="H10623">
        <v>1.17272</v>
      </c>
      <c r="I10623">
        <v>1472.59</v>
      </c>
      <c r="J10623" s="384">
        <v>38251.629999999997</v>
      </c>
    </row>
    <row r="10624" spans="1:10">
      <c r="A10624">
        <v>10611</v>
      </c>
      <c r="B10624" s="612">
        <v>44039.629166666666</v>
      </c>
      <c r="C10624" s="405" t="s">
        <v>96</v>
      </c>
      <c r="D10624" s="384">
        <v>2444</v>
      </c>
      <c r="E10624">
        <v>0.02</v>
      </c>
      <c r="F10624">
        <v>1.1777</v>
      </c>
      <c r="G10624" s="384">
        <v>0</v>
      </c>
      <c r="H10624">
        <v>0</v>
      </c>
    </row>
    <row r="10625" spans="1:10">
      <c r="A10625">
        <v>10612</v>
      </c>
      <c r="B10625" s="612">
        <v>44039.629166666666</v>
      </c>
      <c r="C10625" s="405" t="s">
        <v>2110</v>
      </c>
      <c r="D10625" s="384">
        <v>2444</v>
      </c>
      <c r="E10625">
        <v>0.02</v>
      </c>
      <c r="F10625">
        <v>1.1777</v>
      </c>
      <c r="G10625" s="384">
        <v>0</v>
      </c>
      <c r="H10625">
        <v>1.1787000000000001</v>
      </c>
    </row>
    <row r="10626" spans="1:10">
      <c r="A10626">
        <v>10615</v>
      </c>
      <c r="B10626" s="612">
        <v>44039.65</v>
      </c>
      <c r="C10626" s="405" t="s">
        <v>2110</v>
      </c>
      <c r="D10626" s="384">
        <v>2444</v>
      </c>
      <c r="E10626">
        <v>0.02</v>
      </c>
      <c r="F10626">
        <v>1.1777</v>
      </c>
      <c r="G10626" s="384">
        <v>0</v>
      </c>
      <c r="H10626">
        <v>1.1778999999999999</v>
      </c>
    </row>
    <row r="10627" spans="1:10">
      <c r="A10627">
        <v>10619</v>
      </c>
      <c r="B10627" s="612">
        <v>44039.802777777775</v>
      </c>
      <c r="C10627" s="405" t="s">
        <v>2110</v>
      </c>
      <c r="D10627" s="384">
        <v>2444</v>
      </c>
      <c r="E10627">
        <v>0.02</v>
      </c>
      <c r="F10627">
        <v>1.1777</v>
      </c>
      <c r="G10627" s="384">
        <v>0</v>
      </c>
      <c r="H10627">
        <v>1.1768700000000001</v>
      </c>
    </row>
    <row r="10628" spans="1:10">
      <c r="A10628">
        <v>10620</v>
      </c>
      <c r="B10628" s="612">
        <v>44039.998611111114</v>
      </c>
      <c r="C10628" s="405" t="s">
        <v>2054</v>
      </c>
      <c r="D10628" s="384">
        <v>2444</v>
      </c>
      <c r="E10628">
        <v>0.02</v>
      </c>
      <c r="F10628">
        <v>1.1768700000000001</v>
      </c>
      <c r="G10628" s="384">
        <v>0</v>
      </c>
      <c r="H10628">
        <v>1.1768700000000001</v>
      </c>
      <c r="I10628">
        <v>-1.66</v>
      </c>
      <c r="J10628" s="384">
        <v>37429.75</v>
      </c>
    </row>
    <row r="10629" spans="1:10">
      <c r="A10629">
        <v>10613</v>
      </c>
      <c r="B10629" s="612">
        <v>44039.65</v>
      </c>
      <c r="C10629" s="405" t="s">
        <v>96</v>
      </c>
      <c r="D10629" s="384">
        <v>2445</v>
      </c>
      <c r="E10629">
        <v>0.02</v>
      </c>
      <c r="F10629">
        <v>1.1760999999999999</v>
      </c>
      <c r="G10629" s="384">
        <v>0</v>
      </c>
      <c r="H10629">
        <v>0</v>
      </c>
    </row>
    <row r="10630" spans="1:10">
      <c r="A10630">
        <v>10614</v>
      </c>
      <c r="B10630" s="612">
        <v>44039.65</v>
      </c>
      <c r="C10630" s="405" t="s">
        <v>2110</v>
      </c>
      <c r="D10630" s="384">
        <v>2445</v>
      </c>
      <c r="E10630">
        <v>0.02</v>
      </c>
      <c r="F10630">
        <v>1.1760999999999999</v>
      </c>
      <c r="G10630" s="384">
        <v>0</v>
      </c>
      <c r="H10630">
        <v>1.1778999999999999</v>
      </c>
    </row>
    <row r="10631" spans="1:10">
      <c r="A10631">
        <v>10618</v>
      </c>
      <c r="B10631" s="612">
        <v>44039.802777777775</v>
      </c>
      <c r="C10631" s="405" t="s">
        <v>2110</v>
      </c>
      <c r="D10631" s="384">
        <v>2445</v>
      </c>
      <c r="E10631">
        <v>0.02</v>
      </c>
      <c r="F10631">
        <v>1.1760999999999999</v>
      </c>
      <c r="G10631" s="384">
        <v>0</v>
      </c>
      <c r="H10631">
        <v>1.1768700000000001</v>
      </c>
    </row>
    <row r="10632" spans="1:10">
      <c r="A10632">
        <v>10621</v>
      </c>
      <c r="B10632" s="612">
        <v>44039.998611111114</v>
      </c>
      <c r="C10632" s="405" t="s">
        <v>2054</v>
      </c>
      <c r="D10632" s="384">
        <v>2445</v>
      </c>
      <c r="E10632">
        <v>0.02</v>
      </c>
      <c r="F10632">
        <v>1.1768700000000001</v>
      </c>
      <c r="G10632" s="384">
        <v>0</v>
      </c>
      <c r="H10632">
        <v>1.1768700000000001</v>
      </c>
      <c r="I10632">
        <v>1.54</v>
      </c>
      <c r="J10632" s="384">
        <v>37431.29</v>
      </c>
    </row>
    <row r="10633" spans="1:10">
      <c r="A10633">
        <v>10616</v>
      </c>
      <c r="B10633" s="612">
        <v>44039.802777777775</v>
      </c>
      <c r="C10633" s="405" t="s">
        <v>96</v>
      </c>
      <c r="D10633" s="384">
        <v>2446</v>
      </c>
      <c r="E10633">
        <v>0.03</v>
      </c>
      <c r="F10633">
        <v>1.1745000000000001</v>
      </c>
      <c r="G10633" s="384">
        <v>0</v>
      </c>
      <c r="H10633">
        <v>0</v>
      </c>
    </row>
    <row r="10634" spans="1:10">
      <c r="A10634">
        <v>10617</v>
      </c>
      <c r="B10634" s="612">
        <v>44039.802777777775</v>
      </c>
      <c r="C10634" s="405" t="s">
        <v>2110</v>
      </c>
      <c r="D10634" s="384">
        <v>2446</v>
      </c>
      <c r="E10634">
        <v>0.03</v>
      </c>
      <c r="F10634">
        <v>1.1745000000000001</v>
      </c>
      <c r="G10634" s="384">
        <v>0</v>
      </c>
      <c r="H10634">
        <v>1.1768700000000001</v>
      </c>
    </row>
    <row r="10635" spans="1:10">
      <c r="A10635">
        <v>10622</v>
      </c>
      <c r="B10635" s="612">
        <v>44039.998611111114</v>
      </c>
      <c r="C10635" s="405" t="s">
        <v>2054</v>
      </c>
      <c r="D10635" s="384">
        <v>2446</v>
      </c>
      <c r="E10635">
        <v>0.03</v>
      </c>
      <c r="F10635">
        <v>1.1768700000000001</v>
      </c>
      <c r="G10635" s="384">
        <v>0</v>
      </c>
      <c r="H10635">
        <v>1.1768700000000001</v>
      </c>
      <c r="I10635">
        <v>7.11</v>
      </c>
      <c r="J10635" s="384">
        <v>37438.400000000001</v>
      </c>
    </row>
    <row r="10636" spans="1:10">
      <c r="A10636">
        <v>10623</v>
      </c>
      <c r="B10636" s="612">
        <v>44040.001388888886</v>
      </c>
      <c r="C10636" s="405" t="s">
        <v>96</v>
      </c>
      <c r="D10636" s="384">
        <v>2447</v>
      </c>
      <c r="E10636">
        <v>0.02</v>
      </c>
      <c r="F10636">
        <v>1.1765600000000001</v>
      </c>
      <c r="G10636" s="384">
        <v>0</v>
      </c>
      <c r="H10636">
        <v>0</v>
      </c>
    </row>
    <row r="10637" spans="1:10">
      <c r="A10637">
        <v>10624</v>
      </c>
      <c r="B10637" s="612">
        <v>44040.001388888886</v>
      </c>
      <c r="C10637" s="405" t="s">
        <v>2110</v>
      </c>
      <c r="D10637" s="384">
        <v>2447</v>
      </c>
      <c r="E10637">
        <v>0.02</v>
      </c>
      <c r="F10637">
        <v>1.1765600000000001</v>
      </c>
      <c r="G10637" s="384">
        <v>0</v>
      </c>
      <c r="H10637">
        <v>1.1775599999999999</v>
      </c>
    </row>
    <row r="10638" spans="1:10">
      <c r="A10638">
        <v>10627</v>
      </c>
      <c r="B10638" s="612">
        <v>44040.120138888888</v>
      </c>
      <c r="C10638" s="405" t="s">
        <v>2110</v>
      </c>
      <c r="D10638" s="384">
        <v>2447</v>
      </c>
      <c r="E10638">
        <v>0.02</v>
      </c>
      <c r="F10638">
        <v>1.1765600000000001</v>
      </c>
      <c r="G10638" s="384">
        <v>0</v>
      </c>
      <c r="H10638">
        <v>1.17676</v>
      </c>
    </row>
    <row r="10639" spans="1:10">
      <c r="A10639">
        <v>10631</v>
      </c>
      <c r="B10639" s="612">
        <v>44040.129861111112</v>
      </c>
      <c r="C10639" s="405" t="s">
        <v>2110</v>
      </c>
      <c r="D10639" s="384">
        <v>2447</v>
      </c>
      <c r="E10639">
        <v>0.02</v>
      </c>
      <c r="F10639">
        <v>1.1765600000000001</v>
      </c>
      <c r="G10639" s="384">
        <v>0</v>
      </c>
      <c r="H10639">
        <v>1.1757200000000001</v>
      </c>
    </row>
    <row r="10640" spans="1:10">
      <c r="A10640">
        <v>10648</v>
      </c>
      <c r="B10640" s="612">
        <v>44040.163194444445</v>
      </c>
      <c r="C10640" s="405" t="s">
        <v>2110</v>
      </c>
      <c r="D10640" s="384">
        <v>2447</v>
      </c>
      <c r="E10640">
        <v>0.02</v>
      </c>
      <c r="F10640">
        <v>1.1765600000000001</v>
      </c>
      <c r="G10640" s="384">
        <v>0</v>
      </c>
      <c r="H10640">
        <v>1.1744300000000001</v>
      </c>
    </row>
    <row r="10641" spans="1:10">
      <c r="A10641">
        <v>10686</v>
      </c>
      <c r="B10641" s="612">
        <v>44041.272222222222</v>
      </c>
      <c r="C10641" s="405" t="s">
        <v>2054</v>
      </c>
      <c r="D10641" s="384">
        <v>2447</v>
      </c>
      <c r="E10641">
        <v>0.02</v>
      </c>
      <c r="F10641">
        <v>1.1744300000000001</v>
      </c>
      <c r="G10641" s="384">
        <v>0</v>
      </c>
      <c r="H10641">
        <v>1.1744300000000001</v>
      </c>
      <c r="I10641">
        <v>-4.34</v>
      </c>
      <c r="J10641" s="384">
        <v>38266.28</v>
      </c>
    </row>
    <row r="10642" spans="1:10">
      <c r="A10642">
        <v>10625</v>
      </c>
      <c r="B10642" s="612">
        <v>44040.120138888888</v>
      </c>
      <c r="C10642" s="405" t="s">
        <v>96</v>
      </c>
      <c r="D10642" s="384">
        <v>2448</v>
      </c>
      <c r="E10642">
        <v>0.02</v>
      </c>
      <c r="F10642">
        <v>1.17496</v>
      </c>
      <c r="G10642" s="384">
        <v>0</v>
      </c>
      <c r="H10642">
        <v>0</v>
      </c>
    </row>
    <row r="10643" spans="1:10">
      <c r="A10643">
        <v>10626</v>
      </c>
      <c r="B10643" s="612">
        <v>44040.120138888888</v>
      </c>
      <c r="C10643" s="405" t="s">
        <v>2110</v>
      </c>
      <c r="D10643" s="384">
        <v>2448</v>
      </c>
      <c r="E10643">
        <v>0.02</v>
      </c>
      <c r="F10643">
        <v>1.17496</v>
      </c>
      <c r="G10643" s="384">
        <v>0</v>
      </c>
      <c r="H10643">
        <v>1.17676</v>
      </c>
    </row>
    <row r="10644" spans="1:10">
      <c r="A10644">
        <v>10630</v>
      </c>
      <c r="B10644" s="612">
        <v>44040.129861111112</v>
      </c>
      <c r="C10644" s="405" t="s">
        <v>2110</v>
      </c>
      <c r="D10644" s="384">
        <v>2448</v>
      </c>
      <c r="E10644">
        <v>0.02</v>
      </c>
      <c r="F10644">
        <v>1.17496</v>
      </c>
      <c r="G10644" s="384">
        <v>0</v>
      </c>
      <c r="H10644">
        <v>1.1757200000000001</v>
      </c>
    </row>
    <row r="10645" spans="1:10">
      <c r="A10645">
        <v>10647</v>
      </c>
      <c r="B10645" s="612">
        <v>44040.163194444445</v>
      </c>
      <c r="C10645" s="405" t="s">
        <v>2110</v>
      </c>
      <c r="D10645" s="384">
        <v>2448</v>
      </c>
      <c r="E10645">
        <v>0.02</v>
      </c>
      <c r="F10645">
        <v>1.17496</v>
      </c>
      <c r="G10645" s="384">
        <v>0</v>
      </c>
      <c r="H10645">
        <v>1.1744300000000001</v>
      </c>
    </row>
    <row r="10646" spans="1:10">
      <c r="A10646">
        <v>10687</v>
      </c>
      <c r="B10646" s="612">
        <v>44041.272222222222</v>
      </c>
      <c r="C10646" s="405" t="s">
        <v>2054</v>
      </c>
      <c r="D10646" s="384">
        <v>2448</v>
      </c>
      <c r="E10646">
        <v>0.02</v>
      </c>
      <c r="F10646">
        <v>1.1744300000000001</v>
      </c>
      <c r="G10646" s="384">
        <v>0</v>
      </c>
      <c r="H10646">
        <v>1.1744300000000001</v>
      </c>
      <c r="I10646">
        <v>-1.1399999999999999</v>
      </c>
      <c r="J10646" s="384">
        <v>38265.14</v>
      </c>
    </row>
    <row r="10647" spans="1:10">
      <c r="A10647">
        <v>10628</v>
      </c>
      <c r="B10647" s="612">
        <v>44040.129861111112</v>
      </c>
      <c r="C10647" s="405" t="s">
        <v>96</v>
      </c>
      <c r="D10647" s="384">
        <v>2449</v>
      </c>
      <c r="E10647">
        <v>0.03</v>
      </c>
      <c r="F10647">
        <v>1.17333</v>
      </c>
      <c r="G10647" s="384">
        <v>0</v>
      </c>
      <c r="H10647">
        <v>0</v>
      </c>
    </row>
    <row r="10648" spans="1:10">
      <c r="A10648">
        <v>10629</v>
      </c>
      <c r="B10648" s="612">
        <v>44040.129861111112</v>
      </c>
      <c r="C10648" s="405" t="s">
        <v>2110</v>
      </c>
      <c r="D10648" s="384">
        <v>2449</v>
      </c>
      <c r="E10648">
        <v>0.03</v>
      </c>
      <c r="F10648">
        <v>1.17333</v>
      </c>
      <c r="G10648" s="384">
        <v>0</v>
      </c>
      <c r="H10648">
        <v>1.1757200000000001</v>
      </c>
    </row>
    <row r="10649" spans="1:10">
      <c r="A10649">
        <v>10646</v>
      </c>
      <c r="B10649" s="612">
        <v>44040.163194444445</v>
      </c>
      <c r="C10649" s="405" t="s">
        <v>2110</v>
      </c>
      <c r="D10649" s="384">
        <v>2449</v>
      </c>
      <c r="E10649">
        <v>0.03</v>
      </c>
      <c r="F10649">
        <v>1.17333</v>
      </c>
      <c r="G10649" s="384">
        <v>0</v>
      </c>
      <c r="H10649">
        <v>1.1744300000000001</v>
      </c>
    </row>
    <row r="10650" spans="1:10">
      <c r="A10650">
        <v>10688</v>
      </c>
      <c r="B10650" s="612">
        <v>44041.272222222222</v>
      </c>
      <c r="C10650" s="405" t="s">
        <v>2054</v>
      </c>
      <c r="D10650" s="384">
        <v>2449</v>
      </c>
      <c r="E10650">
        <v>0.03</v>
      </c>
      <c r="F10650">
        <v>1.1744300000000001</v>
      </c>
      <c r="G10650" s="384">
        <v>0</v>
      </c>
      <c r="H10650">
        <v>1.1744300000000001</v>
      </c>
      <c r="I10650">
        <v>3.18</v>
      </c>
      <c r="J10650" s="384">
        <v>38268.32</v>
      </c>
    </row>
    <row r="10651" spans="1:10">
      <c r="A10651">
        <v>10644</v>
      </c>
      <c r="B10651" s="612">
        <v>44040.163194444445</v>
      </c>
      <c r="C10651" s="405" t="s">
        <v>96</v>
      </c>
      <c r="D10651" s="384">
        <v>2450</v>
      </c>
      <c r="E10651">
        <v>0.05</v>
      </c>
      <c r="F10651">
        <v>1.1716299999999999</v>
      </c>
      <c r="G10651" s="384">
        <v>0</v>
      </c>
      <c r="H10651">
        <v>0</v>
      </c>
    </row>
    <row r="10652" spans="1:10">
      <c r="A10652">
        <v>10645</v>
      </c>
      <c r="B10652" s="612">
        <v>44040.163194444445</v>
      </c>
      <c r="C10652" s="405" t="s">
        <v>2110</v>
      </c>
      <c r="D10652" s="384">
        <v>2450</v>
      </c>
      <c r="E10652">
        <v>0.05</v>
      </c>
      <c r="F10652">
        <v>1.1716299999999999</v>
      </c>
      <c r="G10652" s="384">
        <v>0</v>
      </c>
      <c r="H10652">
        <v>1.1744300000000001</v>
      </c>
    </row>
    <row r="10653" spans="1:10">
      <c r="A10653">
        <v>10689</v>
      </c>
      <c r="B10653" s="612">
        <v>44041.272222222222</v>
      </c>
      <c r="C10653" s="405" t="s">
        <v>2054</v>
      </c>
      <c r="D10653" s="384">
        <v>2450</v>
      </c>
      <c r="E10653">
        <v>0.05</v>
      </c>
      <c r="F10653">
        <v>1.1744300000000001</v>
      </c>
      <c r="G10653" s="384">
        <v>0</v>
      </c>
      <c r="H10653">
        <v>1.1744300000000001</v>
      </c>
      <c r="I10653">
        <v>13.8</v>
      </c>
      <c r="J10653" s="384">
        <v>38282.120000000003</v>
      </c>
    </row>
    <row r="10654" spans="1:10">
      <c r="A10654">
        <v>10649</v>
      </c>
      <c r="B10654" s="612">
        <v>44040.190972222219</v>
      </c>
      <c r="C10654" s="405" t="s">
        <v>97</v>
      </c>
      <c r="D10654" s="384">
        <v>2451</v>
      </c>
      <c r="E10654">
        <v>0.02</v>
      </c>
      <c r="F10654">
        <v>1.1732400000000001</v>
      </c>
      <c r="G10654" s="384">
        <v>0</v>
      </c>
      <c r="H10654">
        <v>0</v>
      </c>
    </row>
    <row r="10655" spans="1:10">
      <c r="A10655">
        <v>10650</v>
      </c>
      <c r="B10655" s="612">
        <v>44040.190972222219</v>
      </c>
      <c r="C10655" s="405" t="s">
        <v>2110</v>
      </c>
      <c r="D10655" s="384">
        <v>2451</v>
      </c>
      <c r="E10655">
        <v>0.02</v>
      </c>
      <c r="F10655">
        <v>1.1732400000000001</v>
      </c>
      <c r="G10655" s="384">
        <v>0</v>
      </c>
      <c r="H10655">
        <v>1.1722399999999999</v>
      </c>
    </row>
    <row r="10656" spans="1:10">
      <c r="A10656">
        <v>10651</v>
      </c>
      <c r="B10656" s="612">
        <v>44040.31527777778</v>
      </c>
      <c r="C10656" s="405" t="s">
        <v>2054</v>
      </c>
      <c r="D10656" s="384">
        <v>2451</v>
      </c>
      <c r="E10656">
        <v>0.02</v>
      </c>
      <c r="F10656">
        <v>1.1722399999999999</v>
      </c>
      <c r="G10656" s="384">
        <v>0</v>
      </c>
      <c r="H10656">
        <v>1.1722399999999999</v>
      </c>
      <c r="I10656">
        <v>2</v>
      </c>
      <c r="J10656" s="384">
        <v>38253.629999999997</v>
      </c>
    </row>
    <row r="10657" spans="1:10">
      <c r="A10657">
        <v>10652</v>
      </c>
      <c r="B10657" s="612">
        <v>44040.334027777775</v>
      </c>
      <c r="C10657" s="405" t="s">
        <v>97</v>
      </c>
      <c r="D10657" s="384">
        <v>2452</v>
      </c>
      <c r="E10657">
        <v>0.02</v>
      </c>
      <c r="F10657">
        <v>1.1712199999999999</v>
      </c>
      <c r="G10657" s="384">
        <v>0</v>
      </c>
      <c r="H10657">
        <v>0</v>
      </c>
    </row>
    <row r="10658" spans="1:10">
      <c r="A10658">
        <v>10653</v>
      </c>
      <c r="B10658" s="612">
        <v>44040.334027777775</v>
      </c>
      <c r="C10658" s="405" t="s">
        <v>2110</v>
      </c>
      <c r="D10658" s="384">
        <v>2452</v>
      </c>
      <c r="E10658">
        <v>0.02</v>
      </c>
      <c r="F10658">
        <v>1.1712199999999999</v>
      </c>
      <c r="G10658" s="384">
        <v>0</v>
      </c>
      <c r="H10658">
        <v>1.17022</v>
      </c>
    </row>
    <row r="10659" spans="1:10">
      <c r="A10659">
        <v>10654</v>
      </c>
      <c r="B10659" s="612">
        <v>44040.338888888888</v>
      </c>
      <c r="C10659" s="405" t="s">
        <v>2054</v>
      </c>
      <c r="D10659" s="384">
        <v>2452</v>
      </c>
      <c r="E10659">
        <v>0.02</v>
      </c>
      <c r="F10659">
        <v>1.17022</v>
      </c>
      <c r="G10659" s="384">
        <v>0</v>
      </c>
      <c r="H10659">
        <v>1.17022</v>
      </c>
      <c r="I10659">
        <v>2</v>
      </c>
      <c r="J10659" s="384">
        <v>38255.629999999997</v>
      </c>
    </row>
    <row r="10660" spans="1:10">
      <c r="A10660">
        <v>10655</v>
      </c>
      <c r="B10660" s="612">
        <v>44040.356249999997</v>
      </c>
      <c r="C10660" s="405" t="s">
        <v>97</v>
      </c>
      <c r="D10660" s="384">
        <v>2453</v>
      </c>
      <c r="E10660">
        <v>0.02</v>
      </c>
      <c r="F10660">
        <v>1.1711199999999999</v>
      </c>
      <c r="G10660" s="384">
        <v>0</v>
      </c>
      <c r="H10660">
        <v>0</v>
      </c>
    </row>
    <row r="10661" spans="1:10">
      <c r="A10661">
        <v>10656</v>
      </c>
      <c r="B10661" s="612">
        <v>44040.356249999997</v>
      </c>
      <c r="C10661" s="405" t="s">
        <v>2110</v>
      </c>
      <c r="D10661" s="384">
        <v>2453</v>
      </c>
      <c r="E10661">
        <v>0.02</v>
      </c>
      <c r="F10661">
        <v>1.1711199999999999</v>
      </c>
      <c r="G10661" s="384">
        <v>0</v>
      </c>
      <c r="H10661">
        <v>1.17012</v>
      </c>
    </row>
    <row r="10662" spans="1:10">
      <c r="A10662">
        <v>10659</v>
      </c>
      <c r="B10662" s="612">
        <v>44040.404166666667</v>
      </c>
      <c r="C10662" s="405" t="s">
        <v>2110</v>
      </c>
      <c r="D10662" s="384">
        <v>2453</v>
      </c>
      <c r="E10662">
        <v>0.02</v>
      </c>
      <c r="F10662">
        <v>1.1711199999999999</v>
      </c>
      <c r="G10662" s="384">
        <v>0</v>
      </c>
      <c r="H10662">
        <v>1.17092</v>
      </c>
    </row>
    <row r="10663" spans="1:10">
      <c r="A10663">
        <v>10660</v>
      </c>
      <c r="B10663" s="612">
        <v>44040.492361111108</v>
      </c>
      <c r="C10663" s="405" t="s">
        <v>2054</v>
      </c>
      <c r="D10663" s="384">
        <v>2453</v>
      </c>
      <c r="E10663">
        <v>0.02</v>
      </c>
      <c r="F10663">
        <v>1.17092</v>
      </c>
      <c r="G10663" s="384">
        <v>0</v>
      </c>
      <c r="H10663">
        <v>1.17092</v>
      </c>
      <c r="I10663">
        <v>0.4</v>
      </c>
      <c r="J10663" s="384">
        <v>38256.03</v>
      </c>
    </row>
    <row r="10664" spans="1:10">
      <c r="A10664">
        <v>10657</v>
      </c>
      <c r="B10664" s="612">
        <v>44040.404166666667</v>
      </c>
      <c r="C10664" s="405" t="s">
        <v>97</v>
      </c>
      <c r="D10664" s="384">
        <v>2454</v>
      </c>
      <c r="E10664">
        <v>0.02</v>
      </c>
      <c r="F10664">
        <v>1.17272</v>
      </c>
      <c r="G10664" s="384">
        <v>0</v>
      </c>
      <c r="H10664">
        <v>0</v>
      </c>
    </row>
    <row r="10665" spans="1:10">
      <c r="A10665">
        <v>10658</v>
      </c>
      <c r="B10665" s="612">
        <v>44040.404166666667</v>
      </c>
      <c r="C10665" s="405" t="s">
        <v>2110</v>
      </c>
      <c r="D10665" s="384">
        <v>2454</v>
      </c>
      <c r="E10665">
        <v>0.02</v>
      </c>
      <c r="F10665">
        <v>1.17272</v>
      </c>
      <c r="G10665" s="384">
        <v>0</v>
      </c>
      <c r="H10665">
        <v>1.17092</v>
      </c>
    </row>
    <row r="10666" spans="1:10">
      <c r="A10666">
        <v>10661</v>
      </c>
      <c r="B10666" s="612">
        <v>44040.492361111108</v>
      </c>
      <c r="C10666" s="405" t="s">
        <v>2054</v>
      </c>
      <c r="D10666" s="384">
        <v>2454</v>
      </c>
      <c r="E10666">
        <v>0.02</v>
      </c>
      <c r="F10666">
        <v>1.17092</v>
      </c>
      <c r="G10666" s="384">
        <v>0</v>
      </c>
      <c r="H10666">
        <v>1.17092</v>
      </c>
      <c r="I10666">
        <v>3.6</v>
      </c>
      <c r="J10666" s="384">
        <v>38259.629999999997</v>
      </c>
    </row>
    <row r="10667" spans="1:10">
      <c r="A10667">
        <v>10662</v>
      </c>
      <c r="B10667" s="612">
        <v>44040.500694444447</v>
      </c>
      <c r="C10667" s="405" t="s">
        <v>97</v>
      </c>
      <c r="D10667" s="384">
        <v>2455</v>
      </c>
      <c r="E10667">
        <v>0.02</v>
      </c>
      <c r="F10667">
        <v>1.17072</v>
      </c>
      <c r="G10667" s="384">
        <v>0</v>
      </c>
      <c r="H10667">
        <v>0</v>
      </c>
    </row>
    <row r="10668" spans="1:10">
      <c r="A10668">
        <v>10663</v>
      </c>
      <c r="B10668" s="612">
        <v>44040.500694444447</v>
      </c>
      <c r="C10668" s="405" t="s">
        <v>2110</v>
      </c>
      <c r="D10668" s="384">
        <v>2455</v>
      </c>
      <c r="E10668">
        <v>0.02</v>
      </c>
      <c r="F10668">
        <v>1.17072</v>
      </c>
      <c r="G10668" s="384">
        <v>0</v>
      </c>
      <c r="H10668">
        <v>1.1697200000000001</v>
      </c>
    </row>
    <row r="10669" spans="1:10">
      <c r="A10669">
        <v>10666</v>
      </c>
      <c r="B10669" s="612">
        <v>44040.51666666667</v>
      </c>
      <c r="C10669" s="405" t="s">
        <v>2110</v>
      </c>
      <c r="D10669" s="384">
        <v>2455</v>
      </c>
      <c r="E10669">
        <v>0.02</v>
      </c>
      <c r="F10669">
        <v>1.17072</v>
      </c>
      <c r="G10669" s="384">
        <v>0</v>
      </c>
      <c r="H10669">
        <v>1.17052</v>
      </c>
    </row>
    <row r="10670" spans="1:10">
      <c r="A10670">
        <v>10670</v>
      </c>
      <c r="B10670" s="612">
        <v>44040.574999999997</v>
      </c>
      <c r="C10670" s="405" t="s">
        <v>2110</v>
      </c>
      <c r="D10670" s="384">
        <v>2455</v>
      </c>
      <c r="E10670">
        <v>0.02</v>
      </c>
      <c r="F10670">
        <v>1.17072</v>
      </c>
      <c r="G10670" s="384">
        <v>0</v>
      </c>
      <c r="H10670">
        <v>1.1715500000000001</v>
      </c>
    </row>
    <row r="10671" spans="1:10">
      <c r="A10671">
        <v>10671</v>
      </c>
      <c r="B10671" s="612">
        <v>44040.604166666664</v>
      </c>
      <c r="C10671" s="405" t="s">
        <v>2054</v>
      </c>
      <c r="D10671" s="384">
        <v>2455</v>
      </c>
      <c r="E10671">
        <v>0.02</v>
      </c>
      <c r="F10671">
        <v>1.1715500000000001</v>
      </c>
      <c r="G10671" s="384">
        <v>0</v>
      </c>
      <c r="H10671">
        <v>1.1715500000000001</v>
      </c>
      <c r="I10671">
        <v>-1.66</v>
      </c>
      <c r="J10671" s="384">
        <v>38257.97</v>
      </c>
    </row>
    <row r="10672" spans="1:10">
      <c r="A10672">
        <v>10664</v>
      </c>
      <c r="B10672" s="612">
        <v>44040.51666666667</v>
      </c>
      <c r="C10672" s="405" t="s">
        <v>97</v>
      </c>
      <c r="D10672" s="384">
        <v>2456</v>
      </c>
      <c r="E10672">
        <v>0.02</v>
      </c>
      <c r="F10672">
        <v>1.17232</v>
      </c>
      <c r="G10672" s="384">
        <v>0</v>
      </c>
      <c r="H10672">
        <v>0</v>
      </c>
    </row>
    <row r="10673" spans="1:10">
      <c r="A10673">
        <v>10665</v>
      </c>
      <c r="B10673" s="612">
        <v>44040.51666666667</v>
      </c>
      <c r="C10673" s="405" t="s">
        <v>2110</v>
      </c>
      <c r="D10673" s="384">
        <v>2456</v>
      </c>
      <c r="E10673">
        <v>0.02</v>
      </c>
      <c r="F10673">
        <v>1.17232</v>
      </c>
      <c r="G10673" s="384">
        <v>0</v>
      </c>
      <c r="H10673">
        <v>1.17052</v>
      </c>
    </row>
    <row r="10674" spans="1:10">
      <c r="A10674">
        <v>10669</v>
      </c>
      <c r="B10674" s="612">
        <v>44040.574999999997</v>
      </c>
      <c r="C10674" s="405" t="s">
        <v>2110</v>
      </c>
      <c r="D10674" s="384">
        <v>2456</v>
      </c>
      <c r="E10674">
        <v>0.02</v>
      </c>
      <c r="F10674">
        <v>1.17232</v>
      </c>
      <c r="G10674" s="384">
        <v>0</v>
      </c>
      <c r="H10674">
        <v>1.1715500000000001</v>
      </c>
    </row>
    <row r="10675" spans="1:10">
      <c r="A10675">
        <v>10672</v>
      </c>
      <c r="B10675" s="612">
        <v>44040.604166666664</v>
      </c>
      <c r="C10675" s="405" t="s">
        <v>2054</v>
      </c>
      <c r="D10675" s="384">
        <v>2456</v>
      </c>
      <c r="E10675">
        <v>0.02</v>
      </c>
      <c r="F10675">
        <v>1.1715500000000001</v>
      </c>
      <c r="G10675" s="384">
        <v>0</v>
      </c>
      <c r="H10675">
        <v>1.1715500000000001</v>
      </c>
      <c r="I10675">
        <v>1.54</v>
      </c>
      <c r="J10675" s="384">
        <v>38259.51</v>
      </c>
    </row>
    <row r="10676" spans="1:10">
      <c r="A10676">
        <v>10667</v>
      </c>
      <c r="B10676" s="612">
        <v>44040.574999999997</v>
      </c>
      <c r="C10676" s="405" t="s">
        <v>97</v>
      </c>
      <c r="D10676" s="384">
        <v>2457</v>
      </c>
      <c r="E10676">
        <v>0.03</v>
      </c>
      <c r="F10676">
        <v>1.1739200000000001</v>
      </c>
      <c r="G10676" s="384">
        <v>0</v>
      </c>
      <c r="H10676">
        <v>0</v>
      </c>
    </row>
    <row r="10677" spans="1:10">
      <c r="A10677">
        <v>10668</v>
      </c>
      <c r="B10677" s="612">
        <v>44040.574999999997</v>
      </c>
      <c r="C10677" s="405" t="s">
        <v>2110</v>
      </c>
      <c r="D10677" s="384">
        <v>2457</v>
      </c>
      <c r="E10677">
        <v>0.03</v>
      </c>
      <c r="F10677">
        <v>1.1739200000000001</v>
      </c>
      <c r="G10677" s="384">
        <v>0</v>
      </c>
      <c r="H10677">
        <v>1.1715500000000001</v>
      </c>
    </row>
    <row r="10678" spans="1:10">
      <c r="A10678">
        <v>10673</v>
      </c>
      <c r="B10678" s="612">
        <v>44040.604166666664</v>
      </c>
      <c r="C10678" s="405" t="s">
        <v>2054</v>
      </c>
      <c r="D10678" s="384">
        <v>2457</v>
      </c>
      <c r="E10678">
        <v>0.03</v>
      </c>
      <c r="F10678">
        <v>1.1715500000000001</v>
      </c>
      <c r="G10678" s="384">
        <v>0</v>
      </c>
      <c r="H10678">
        <v>1.1715500000000001</v>
      </c>
      <c r="I10678">
        <v>7.11</v>
      </c>
      <c r="J10678" s="384">
        <v>38266.620000000003</v>
      </c>
    </row>
    <row r="10679" spans="1:10">
      <c r="A10679">
        <v>10674</v>
      </c>
      <c r="B10679" s="612">
        <v>44040.613888888889</v>
      </c>
      <c r="C10679" s="405" t="s">
        <v>97</v>
      </c>
      <c r="D10679" s="384">
        <v>2458</v>
      </c>
      <c r="E10679">
        <v>0.02</v>
      </c>
      <c r="F10679">
        <v>1.17161</v>
      </c>
      <c r="G10679" s="384">
        <v>0</v>
      </c>
      <c r="H10679">
        <v>0</v>
      </c>
    </row>
    <row r="10680" spans="1:10">
      <c r="A10680">
        <v>10675</v>
      </c>
      <c r="B10680" s="612">
        <v>44040.613888888889</v>
      </c>
      <c r="C10680" s="405" t="s">
        <v>2110</v>
      </c>
      <c r="D10680" s="384">
        <v>2458</v>
      </c>
      <c r="E10680">
        <v>0.02</v>
      </c>
      <c r="F10680">
        <v>1.17161</v>
      </c>
      <c r="G10680" s="384">
        <v>0</v>
      </c>
      <c r="H10680">
        <v>1.1706099999999999</v>
      </c>
    </row>
    <row r="10681" spans="1:10">
      <c r="A10681">
        <v>10678</v>
      </c>
      <c r="B10681" s="612">
        <v>44040.663194444445</v>
      </c>
      <c r="C10681" s="405" t="s">
        <v>2110</v>
      </c>
      <c r="D10681" s="384">
        <v>2458</v>
      </c>
      <c r="E10681">
        <v>0.02</v>
      </c>
      <c r="F10681">
        <v>1.17161</v>
      </c>
      <c r="G10681" s="384">
        <v>0</v>
      </c>
      <c r="H10681">
        <v>1.1714199999999999</v>
      </c>
    </row>
    <row r="10682" spans="1:10">
      <c r="A10682">
        <v>10679</v>
      </c>
      <c r="B10682" s="612">
        <v>44040.831944444442</v>
      </c>
      <c r="C10682" s="405" t="s">
        <v>2054</v>
      </c>
      <c r="D10682" s="384">
        <v>2458</v>
      </c>
      <c r="E10682">
        <v>0.02</v>
      </c>
      <c r="F10682">
        <v>1.1714199999999999</v>
      </c>
      <c r="G10682" s="384">
        <v>0</v>
      </c>
      <c r="H10682">
        <v>1.1714199999999999</v>
      </c>
      <c r="I10682">
        <v>0.38</v>
      </c>
      <c r="J10682" s="384">
        <v>38267</v>
      </c>
    </row>
    <row r="10683" spans="1:10">
      <c r="A10683">
        <v>10676</v>
      </c>
      <c r="B10683" s="612">
        <v>44040.663194444445</v>
      </c>
      <c r="C10683" s="405" t="s">
        <v>97</v>
      </c>
      <c r="D10683" s="384">
        <v>2459</v>
      </c>
      <c r="E10683">
        <v>0.02</v>
      </c>
      <c r="F10683">
        <v>1.17323</v>
      </c>
      <c r="G10683" s="384">
        <v>0</v>
      </c>
      <c r="H10683">
        <v>0</v>
      </c>
    </row>
    <row r="10684" spans="1:10">
      <c r="A10684">
        <v>10677</v>
      </c>
      <c r="B10684" s="612">
        <v>44040.663194444445</v>
      </c>
      <c r="C10684" s="405" t="s">
        <v>2110</v>
      </c>
      <c r="D10684" s="384">
        <v>2459</v>
      </c>
      <c r="E10684">
        <v>0.02</v>
      </c>
      <c r="F10684">
        <v>1.17323</v>
      </c>
      <c r="G10684" s="384">
        <v>0</v>
      </c>
      <c r="H10684">
        <v>1.1714199999999999</v>
      </c>
    </row>
    <row r="10685" spans="1:10">
      <c r="A10685">
        <v>10680</v>
      </c>
      <c r="B10685" s="612">
        <v>44040.831944444442</v>
      </c>
      <c r="C10685" s="405" t="s">
        <v>2054</v>
      </c>
      <c r="D10685" s="384">
        <v>2459</v>
      </c>
      <c r="E10685">
        <v>0.02</v>
      </c>
      <c r="F10685">
        <v>1.1714199999999999</v>
      </c>
      <c r="G10685" s="384">
        <v>0</v>
      </c>
      <c r="H10685">
        <v>1.1714199999999999</v>
      </c>
      <c r="I10685">
        <v>3.62</v>
      </c>
      <c r="J10685" s="384">
        <v>38270.620000000003</v>
      </c>
    </row>
    <row r="10686" spans="1:10">
      <c r="A10686">
        <v>10681</v>
      </c>
      <c r="B10686" s="612">
        <v>44041.011111111111</v>
      </c>
      <c r="C10686" s="405" t="s">
        <v>97</v>
      </c>
      <c r="D10686" s="384">
        <v>2460</v>
      </c>
      <c r="E10686">
        <v>0.02</v>
      </c>
      <c r="F10686">
        <v>1.17218</v>
      </c>
      <c r="G10686" s="384">
        <v>0</v>
      </c>
      <c r="H10686">
        <v>0</v>
      </c>
    </row>
    <row r="10687" spans="1:10">
      <c r="A10687">
        <v>10682</v>
      </c>
      <c r="B10687" s="612">
        <v>44041.011111111111</v>
      </c>
      <c r="C10687" s="405" t="s">
        <v>2110</v>
      </c>
      <c r="D10687" s="384">
        <v>2460</v>
      </c>
      <c r="E10687">
        <v>0.02</v>
      </c>
      <c r="F10687">
        <v>1.17218</v>
      </c>
      <c r="G10687" s="384">
        <v>0</v>
      </c>
      <c r="H10687">
        <v>1.1711800000000001</v>
      </c>
    </row>
    <row r="10688" spans="1:10">
      <c r="A10688">
        <v>10685</v>
      </c>
      <c r="B10688" s="612">
        <v>44041.259027777778</v>
      </c>
      <c r="C10688" s="405" t="s">
        <v>2110</v>
      </c>
      <c r="D10688" s="384">
        <v>2460</v>
      </c>
      <c r="E10688">
        <v>0.02</v>
      </c>
      <c r="F10688">
        <v>1.17218</v>
      </c>
      <c r="G10688" s="384">
        <v>0</v>
      </c>
      <c r="H10688">
        <v>1.17198</v>
      </c>
    </row>
    <row r="10689" spans="1:10">
      <c r="A10689">
        <v>10695</v>
      </c>
      <c r="B10689" s="612">
        <v>44041.291666666664</v>
      </c>
      <c r="C10689" s="405" t="s">
        <v>2110</v>
      </c>
      <c r="D10689" s="384">
        <v>2460</v>
      </c>
      <c r="E10689">
        <v>0.02</v>
      </c>
      <c r="F10689">
        <v>1.17218</v>
      </c>
      <c r="G10689" s="384">
        <v>0</v>
      </c>
      <c r="H10689">
        <v>1.1730100000000001</v>
      </c>
    </row>
    <row r="10690" spans="1:10">
      <c r="A10690">
        <v>10705</v>
      </c>
      <c r="B10690" s="612">
        <v>44041.493055555555</v>
      </c>
      <c r="C10690" s="405" t="s">
        <v>2054</v>
      </c>
      <c r="D10690" s="384">
        <v>2460</v>
      </c>
      <c r="E10690">
        <v>0.02</v>
      </c>
      <c r="F10690">
        <v>1.1730100000000001</v>
      </c>
      <c r="G10690" s="384">
        <v>0</v>
      </c>
      <c r="H10690">
        <v>1.1730100000000001</v>
      </c>
      <c r="I10690">
        <v>-1.66</v>
      </c>
      <c r="J10690" s="384">
        <v>38284.46</v>
      </c>
    </row>
    <row r="10691" spans="1:10">
      <c r="A10691">
        <v>10683</v>
      </c>
      <c r="B10691" s="612">
        <v>44041.259027777778</v>
      </c>
      <c r="C10691" s="405" t="s">
        <v>97</v>
      </c>
      <c r="D10691" s="384">
        <v>2461</v>
      </c>
      <c r="E10691">
        <v>0.02</v>
      </c>
      <c r="F10691">
        <v>1.17378</v>
      </c>
      <c r="G10691" s="384">
        <v>0</v>
      </c>
      <c r="H10691">
        <v>0</v>
      </c>
    </row>
    <row r="10692" spans="1:10">
      <c r="A10692">
        <v>10684</v>
      </c>
      <c r="B10692" s="612">
        <v>44041.259027777778</v>
      </c>
      <c r="C10692" s="405" t="s">
        <v>2110</v>
      </c>
      <c r="D10692" s="384">
        <v>2461</v>
      </c>
      <c r="E10692">
        <v>0.02</v>
      </c>
      <c r="F10692">
        <v>1.17378</v>
      </c>
      <c r="G10692" s="384">
        <v>0</v>
      </c>
      <c r="H10692">
        <v>1.17198</v>
      </c>
    </row>
    <row r="10693" spans="1:10">
      <c r="A10693">
        <v>10694</v>
      </c>
      <c r="B10693" s="612">
        <v>44041.291666666664</v>
      </c>
      <c r="C10693" s="405" t="s">
        <v>2110</v>
      </c>
      <c r="D10693" s="384">
        <v>2461</v>
      </c>
      <c r="E10693">
        <v>0.02</v>
      </c>
      <c r="F10693">
        <v>1.17378</v>
      </c>
      <c r="G10693" s="384">
        <v>0</v>
      </c>
      <c r="H10693">
        <v>1.1730100000000001</v>
      </c>
    </row>
    <row r="10694" spans="1:10">
      <c r="A10694">
        <v>10706</v>
      </c>
      <c r="B10694" s="612">
        <v>44041.493055555555</v>
      </c>
      <c r="C10694" s="405" t="s">
        <v>2054</v>
      </c>
      <c r="D10694" s="384">
        <v>2461</v>
      </c>
      <c r="E10694">
        <v>0.02</v>
      </c>
      <c r="F10694">
        <v>1.1730100000000001</v>
      </c>
      <c r="G10694" s="384">
        <v>0</v>
      </c>
      <c r="H10694">
        <v>1.1730100000000001</v>
      </c>
      <c r="I10694">
        <v>1.54</v>
      </c>
      <c r="J10694" s="384">
        <v>38286</v>
      </c>
    </row>
    <row r="10695" spans="1:10">
      <c r="A10695">
        <v>10690</v>
      </c>
      <c r="B10695" s="612">
        <v>44041.277083333334</v>
      </c>
      <c r="C10695" s="405" t="s">
        <v>96</v>
      </c>
      <c r="D10695" s="384">
        <v>2462</v>
      </c>
      <c r="E10695">
        <v>0.02</v>
      </c>
      <c r="F10695">
        <v>1.17459</v>
      </c>
      <c r="G10695" s="384">
        <v>0</v>
      </c>
      <c r="H10695">
        <v>0</v>
      </c>
    </row>
    <row r="10696" spans="1:10">
      <c r="A10696">
        <v>10691</v>
      </c>
      <c r="B10696" s="612">
        <v>44041.277083333334</v>
      </c>
      <c r="C10696" s="405" t="s">
        <v>2110</v>
      </c>
      <c r="D10696" s="384">
        <v>2462</v>
      </c>
      <c r="E10696">
        <v>0.02</v>
      </c>
      <c r="F10696">
        <v>1.17459</v>
      </c>
      <c r="G10696" s="384">
        <v>0</v>
      </c>
      <c r="H10696">
        <v>1.1755899999999999</v>
      </c>
    </row>
    <row r="10697" spans="1:10">
      <c r="A10697">
        <v>10696</v>
      </c>
      <c r="B10697" s="612">
        <v>44041.3</v>
      </c>
      <c r="C10697" s="405" t="s">
        <v>2054</v>
      </c>
      <c r="D10697" s="384">
        <v>2462</v>
      </c>
      <c r="E10697">
        <v>0.02</v>
      </c>
      <c r="F10697">
        <v>1.1755899999999999</v>
      </c>
      <c r="G10697" s="384">
        <v>0</v>
      </c>
      <c r="H10697">
        <v>1.1755899999999999</v>
      </c>
      <c r="I10697">
        <v>2</v>
      </c>
      <c r="J10697" s="384">
        <v>38284.120000000003</v>
      </c>
    </row>
    <row r="10698" spans="1:10">
      <c r="A10698">
        <v>10692</v>
      </c>
      <c r="B10698" s="612">
        <v>44041.291666666664</v>
      </c>
      <c r="C10698" s="405" t="s">
        <v>97</v>
      </c>
      <c r="D10698" s="384">
        <v>2463</v>
      </c>
      <c r="E10698">
        <v>0.03</v>
      </c>
      <c r="F10698">
        <v>1.1753800000000001</v>
      </c>
      <c r="G10698" s="384">
        <v>0</v>
      </c>
      <c r="H10698">
        <v>0</v>
      </c>
    </row>
    <row r="10699" spans="1:10">
      <c r="A10699">
        <v>10693</v>
      </c>
      <c r="B10699" s="612">
        <v>44041.291666666664</v>
      </c>
      <c r="C10699" s="405" t="s">
        <v>2110</v>
      </c>
      <c r="D10699" s="384">
        <v>2463</v>
      </c>
      <c r="E10699">
        <v>0.03</v>
      </c>
      <c r="F10699">
        <v>1.1753800000000001</v>
      </c>
      <c r="G10699" s="384">
        <v>0</v>
      </c>
      <c r="H10699">
        <v>1.1730100000000001</v>
      </c>
    </row>
    <row r="10700" spans="1:10">
      <c r="A10700">
        <v>10707</v>
      </c>
      <c r="B10700" s="612">
        <v>44041.493055555555</v>
      </c>
      <c r="C10700" s="405" t="s">
        <v>2054</v>
      </c>
      <c r="D10700" s="384">
        <v>2463</v>
      </c>
      <c r="E10700">
        <v>0.03</v>
      </c>
      <c r="F10700">
        <v>1.1730100000000001</v>
      </c>
      <c r="G10700" s="384">
        <v>0</v>
      </c>
      <c r="H10700">
        <v>1.1730100000000001</v>
      </c>
      <c r="I10700">
        <v>7.11</v>
      </c>
      <c r="J10700" s="384">
        <v>38293.11</v>
      </c>
    </row>
    <row r="10701" spans="1:10">
      <c r="A10701">
        <v>10697</v>
      </c>
      <c r="B10701" s="612">
        <v>44041.304166666669</v>
      </c>
      <c r="C10701" s="405" t="s">
        <v>96</v>
      </c>
      <c r="D10701" s="384">
        <v>2464</v>
      </c>
      <c r="E10701">
        <v>0.02</v>
      </c>
      <c r="F10701">
        <v>1.17465</v>
      </c>
      <c r="G10701" s="384">
        <v>0</v>
      </c>
      <c r="H10701">
        <v>0</v>
      </c>
    </row>
    <row r="10702" spans="1:10">
      <c r="A10702">
        <v>10698</v>
      </c>
      <c r="B10702" s="612">
        <v>44041.304166666669</v>
      </c>
      <c r="C10702" s="405" t="s">
        <v>2110</v>
      </c>
      <c r="D10702" s="384">
        <v>2464</v>
      </c>
      <c r="E10702">
        <v>0.02</v>
      </c>
      <c r="F10702">
        <v>1.17465</v>
      </c>
      <c r="G10702" s="384">
        <v>0</v>
      </c>
      <c r="H10702">
        <v>1.1756500000000001</v>
      </c>
    </row>
    <row r="10703" spans="1:10">
      <c r="A10703">
        <v>10699</v>
      </c>
      <c r="B10703" s="612">
        <v>44041.320138888892</v>
      </c>
      <c r="C10703" s="405" t="s">
        <v>2054</v>
      </c>
      <c r="D10703" s="384">
        <v>2464</v>
      </c>
      <c r="E10703">
        <v>0.02</v>
      </c>
      <c r="F10703">
        <v>1.1756500000000001</v>
      </c>
      <c r="G10703" s="384">
        <v>0</v>
      </c>
      <c r="H10703">
        <v>1.1756500000000001</v>
      </c>
      <c r="I10703">
        <v>2</v>
      </c>
      <c r="J10703" s="384">
        <v>38286.120000000003</v>
      </c>
    </row>
    <row r="10704" spans="1:10">
      <c r="A10704">
        <v>10700</v>
      </c>
      <c r="B10704" s="612">
        <v>44041.336805555555</v>
      </c>
      <c r="C10704" s="405" t="s">
        <v>96</v>
      </c>
      <c r="D10704" s="384">
        <v>2465</v>
      </c>
      <c r="E10704">
        <v>0.02</v>
      </c>
      <c r="F10704">
        <v>1.1756500000000001</v>
      </c>
      <c r="G10704" s="384">
        <v>0</v>
      </c>
      <c r="H10704">
        <v>0</v>
      </c>
    </row>
    <row r="10705" spans="1:10">
      <c r="A10705">
        <v>10701</v>
      </c>
      <c r="B10705" s="612">
        <v>44041.336805555555</v>
      </c>
      <c r="C10705" s="405" t="s">
        <v>2110</v>
      </c>
      <c r="D10705" s="384">
        <v>2465</v>
      </c>
      <c r="E10705">
        <v>0.02</v>
      </c>
      <c r="F10705">
        <v>1.1756500000000001</v>
      </c>
      <c r="G10705" s="384">
        <v>0</v>
      </c>
      <c r="H10705">
        <v>1.17665</v>
      </c>
    </row>
    <row r="10706" spans="1:10">
      <c r="A10706">
        <v>10704</v>
      </c>
      <c r="B10706" s="612">
        <v>44041.461805555555</v>
      </c>
      <c r="C10706" s="405" t="s">
        <v>2110</v>
      </c>
      <c r="D10706" s="384">
        <v>2465</v>
      </c>
      <c r="E10706">
        <v>0.02</v>
      </c>
      <c r="F10706">
        <v>1.1756500000000001</v>
      </c>
      <c r="G10706" s="384">
        <v>0</v>
      </c>
      <c r="H10706">
        <v>1.1758500000000001</v>
      </c>
    </row>
    <row r="10707" spans="1:10">
      <c r="A10707">
        <v>10711</v>
      </c>
      <c r="B10707" s="612">
        <v>44041.498611111114</v>
      </c>
      <c r="C10707" s="405" t="s">
        <v>2110</v>
      </c>
      <c r="D10707" s="384">
        <v>2465</v>
      </c>
      <c r="E10707">
        <v>0.02</v>
      </c>
      <c r="F10707">
        <v>1.1756500000000001</v>
      </c>
      <c r="G10707" s="384">
        <v>0</v>
      </c>
      <c r="H10707">
        <v>1.17482</v>
      </c>
    </row>
    <row r="10708" spans="1:10">
      <c r="A10708">
        <v>10717</v>
      </c>
      <c r="B10708" s="612">
        <v>44041.544444444444</v>
      </c>
      <c r="C10708" s="405" t="s">
        <v>2054</v>
      </c>
      <c r="D10708" s="384">
        <v>2465</v>
      </c>
      <c r="E10708">
        <v>0.02</v>
      </c>
      <c r="F10708">
        <v>1.17482</v>
      </c>
      <c r="G10708" s="384">
        <v>0</v>
      </c>
      <c r="H10708">
        <v>1.17482</v>
      </c>
      <c r="I10708">
        <v>-1.66</v>
      </c>
      <c r="J10708" s="384">
        <v>38291.449999999997</v>
      </c>
    </row>
    <row r="10709" spans="1:10">
      <c r="A10709">
        <v>10702</v>
      </c>
      <c r="B10709" s="612">
        <v>44041.461805555555</v>
      </c>
      <c r="C10709" s="405" t="s">
        <v>96</v>
      </c>
      <c r="D10709" s="384">
        <v>2466</v>
      </c>
      <c r="E10709">
        <v>0.02</v>
      </c>
      <c r="F10709">
        <v>1.17405</v>
      </c>
      <c r="G10709" s="384">
        <v>0</v>
      </c>
      <c r="H10709">
        <v>0</v>
      </c>
    </row>
    <row r="10710" spans="1:10">
      <c r="A10710">
        <v>10703</v>
      </c>
      <c r="B10710" s="612">
        <v>44041.461805555555</v>
      </c>
      <c r="C10710" s="405" t="s">
        <v>2110</v>
      </c>
      <c r="D10710" s="384">
        <v>2466</v>
      </c>
      <c r="E10710">
        <v>0.02</v>
      </c>
      <c r="F10710">
        <v>1.17405</v>
      </c>
      <c r="G10710" s="384">
        <v>0</v>
      </c>
      <c r="H10710">
        <v>1.1758500000000001</v>
      </c>
    </row>
    <row r="10711" spans="1:10">
      <c r="A10711">
        <v>10710</v>
      </c>
      <c r="B10711" s="612">
        <v>44041.498611111114</v>
      </c>
      <c r="C10711" s="405" t="s">
        <v>2110</v>
      </c>
      <c r="D10711" s="384">
        <v>2466</v>
      </c>
      <c r="E10711">
        <v>0.02</v>
      </c>
      <c r="F10711">
        <v>1.17405</v>
      </c>
      <c r="G10711" s="384">
        <v>0</v>
      </c>
      <c r="H10711">
        <v>1.17482</v>
      </c>
    </row>
    <row r="10712" spans="1:10">
      <c r="A10712">
        <v>10718</v>
      </c>
      <c r="B10712" s="612">
        <v>44041.544444444444</v>
      </c>
      <c r="C10712" s="405" t="s">
        <v>2054</v>
      </c>
      <c r="D10712" s="384">
        <v>2466</v>
      </c>
      <c r="E10712">
        <v>0.02</v>
      </c>
      <c r="F10712">
        <v>1.17482</v>
      </c>
      <c r="G10712" s="384">
        <v>0</v>
      </c>
      <c r="H10712">
        <v>1.17482</v>
      </c>
      <c r="I10712">
        <v>1.54</v>
      </c>
      <c r="J10712" s="384">
        <v>38292.99</v>
      </c>
    </row>
    <row r="10713" spans="1:10">
      <c r="A10713">
        <v>10708</v>
      </c>
      <c r="B10713" s="612">
        <v>44041.498611111114</v>
      </c>
      <c r="C10713" s="405" t="s">
        <v>96</v>
      </c>
      <c r="D10713" s="384">
        <v>2467</v>
      </c>
      <c r="E10713">
        <v>0.03</v>
      </c>
      <c r="F10713">
        <v>1.17245</v>
      </c>
      <c r="G10713" s="384">
        <v>0</v>
      </c>
      <c r="H10713">
        <v>0</v>
      </c>
    </row>
    <row r="10714" spans="1:10">
      <c r="A10714">
        <v>10709</v>
      </c>
      <c r="B10714" s="612">
        <v>44041.498611111114</v>
      </c>
      <c r="C10714" s="405" t="s">
        <v>2110</v>
      </c>
      <c r="D10714" s="384">
        <v>2467</v>
      </c>
      <c r="E10714">
        <v>0.03</v>
      </c>
      <c r="F10714">
        <v>1.17245</v>
      </c>
      <c r="G10714" s="384">
        <v>0</v>
      </c>
      <c r="H10714">
        <v>1.17482</v>
      </c>
    </row>
    <row r="10715" spans="1:10">
      <c r="A10715">
        <v>10719</v>
      </c>
      <c r="B10715" s="612">
        <v>44041.544444444444</v>
      </c>
      <c r="C10715" s="405" t="s">
        <v>2054</v>
      </c>
      <c r="D10715" s="384">
        <v>2467</v>
      </c>
      <c r="E10715">
        <v>0.03</v>
      </c>
      <c r="F10715">
        <v>1.17482</v>
      </c>
      <c r="G10715" s="384">
        <v>0</v>
      </c>
      <c r="H10715">
        <v>1.17482</v>
      </c>
      <c r="I10715">
        <v>7.11</v>
      </c>
      <c r="J10715" s="384">
        <v>38300.1</v>
      </c>
    </row>
    <row r="10716" spans="1:10">
      <c r="A10716">
        <v>10712</v>
      </c>
      <c r="B10716" s="612">
        <v>44041.505555555559</v>
      </c>
      <c r="C10716" s="405" t="s">
        <v>97</v>
      </c>
      <c r="D10716" s="384">
        <v>2468</v>
      </c>
      <c r="E10716">
        <v>0.02</v>
      </c>
      <c r="F10716">
        <v>1.1724600000000001</v>
      </c>
      <c r="G10716" s="384">
        <v>0</v>
      </c>
      <c r="H10716">
        <v>0</v>
      </c>
    </row>
    <row r="10717" spans="1:10">
      <c r="A10717">
        <v>10713</v>
      </c>
      <c r="B10717" s="612">
        <v>44041.505555555559</v>
      </c>
      <c r="C10717" s="405" t="s">
        <v>2110</v>
      </c>
      <c r="D10717" s="384">
        <v>2468</v>
      </c>
      <c r="E10717">
        <v>0.02</v>
      </c>
      <c r="F10717">
        <v>1.1724600000000001</v>
      </c>
      <c r="G10717" s="384">
        <v>0</v>
      </c>
      <c r="H10717">
        <v>1.1714599999999999</v>
      </c>
    </row>
    <row r="10718" spans="1:10">
      <c r="A10718">
        <v>10716</v>
      </c>
      <c r="B10718" s="612">
        <v>44041.536805555559</v>
      </c>
      <c r="C10718" s="405" t="s">
        <v>2110</v>
      </c>
      <c r="D10718" s="384">
        <v>2468</v>
      </c>
      <c r="E10718">
        <v>0.02</v>
      </c>
      <c r="F10718">
        <v>1.1724600000000001</v>
      </c>
      <c r="G10718" s="384">
        <v>0</v>
      </c>
      <c r="H10718">
        <v>1.1722600000000001</v>
      </c>
    </row>
    <row r="10719" spans="1:10">
      <c r="A10719">
        <v>10723</v>
      </c>
      <c r="B10719" s="612">
        <v>44041.551388888889</v>
      </c>
      <c r="C10719" s="405" t="s">
        <v>2110</v>
      </c>
      <c r="D10719" s="384">
        <v>2468</v>
      </c>
      <c r="E10719">
        <v>0.02</v>
      </c>
      <c r="F10719">
        <v>1.1724600000000001</v>
      </c>
      <c r="G10719" s="384">
        <v>0</v>
      </c>
      <c r="H10719">
        <v>1.1732899999999999</v>
      </c>
    </row>
    <row r="10720" spans="1:10">
      <c r="A10720">
        <v>10731</v>
      </c>
      <c r="B10720" s="612">
        <v>44041.613888888889</v>
      </c>
      <c r="C10720" s="405" t="s">
        <v>2110</v>
      </c>
      <c r="D10720" s="384">
        <v>2468</v>
      </c>
      <c r="E10720">
        <v>0.02</v>
      </c>
      <c r="F10720">
        <v>1.1724600000000001</v>
      </c>
      <c r="G10720" s="384">
        <v>0</v>
      </c>
      <c r="H10720">
        <v>1.17458</v>
      </c>
    </row>
    <row r="10721" spans="1:10">
      <c r="A10721">
        <v>10740</v>
      </c>
      <c r="B10721" s="612">
        <v>44041.75</v>
      </c>
      <c r="C10721" s="405" t="s">
        <v>2110</v>
      </c>
      <c r="D10721" s="384">
        <v>2468</v>
      </c>
      <c r="E10721">
        <v>0.02</v>
      </c>
      <c r="F10721">
        <v>1.1724600000000001</v>
      </c>
      <c r="G10721" s="384">
        <v>0</v>
      </c>
      <c r="H10721">
        <v>1.1759200000000001</v>
      </c>
    </row>
    <row r="10722" spans="1:10">
      <c r="A10722">
        <v>10749</v>
      </c>
      <c r="B10722" s="612">
        <v>44041.793055555558</v>
      </c>
      <c r="C10722" s="405" t="s">
        <v>2054</v>
      </c>
      <c r="D10722" s="384">
        <v>2468</v>
      </c>
      <c r="E10722">
        <v>0.02</v>
      </c>
      <c r="F10722">
        <v>1.1759200000000001</v>
      </c>
      <c r="G10722" s="384">
        <v>0</v>
      </c>
      <c r="H10722">
        <v>1.1759200000000001</v>
      </c>
      <c r="I10722">
        <v>-6.92</v>
      </c>
      <c r="J10722" s="384">
        <v>38299.18</v>
      </c>
    </row>
    <row r="10723" spans="1:10">
      <c r="A10723">
        <v>10714</v>
      </c>
      <c r="B10723" s="612">
        <v>44041.536805555559</v>
      </c>
      <c r="C10723" s="405" t="s">
        <v>97</v>
      </c>
      <c r="D10723" s="384">
        <v>2469</v>
      </c>
      <c r="E10723">
        <v>0.02</v>
      </c>
      <c r="F10723">
        <v>1.1740600000000001</v>
      </c>
      <c r="G10723" s="384">
        <v>0</v>
      </c>
      <c r="H10723">
        <v>0</v>
      </c>
    </row>
    <row r="10724" spans="1:10">
      <c r="A10724">
        <v>10715</v>
      </c>
      <c r="B10724" s="612">
        <v>44041.536805555559</v>
      </c>
      <c r="C10724" s="405" t="s">
        <v>2110</v>
      </c>
      <c r="D10724" s="384">
        <v>2469</v>
      </c>
      <c r="E10724">
        <v>0.02</v>
      </c>
      <c r="F10724">
        <v>1.1740600000000001</v>
      </c>
      <c r="G10724" s="384">
        <v>0</v>
      </c>
      <c r="H10724">
        <v>1.1722600000000001</v>
      </c>
    </row>
    <row r="10725" spans="1:10">
      <c r="A10725">
        <v>10722</v>
      </c>
      <c r="B10725" s="612">
        <v>44041.551388888889</v>
      </c>
      <c r="C10725" s="405" t="s">
        <v>2110</v>
      </c>
      <c r="D10725" s="384">
        <v>2469</v>
      </c>
      <c r="E10725">
        <v>0.02</v>
      </c>
      <c r="F10725">
        <v>1.1740600000000001</v>
      </c>
      <c r="G10725" s="384">
        <v>0</v>
      </c>
      <c r="H10725">
        <v>1.1732899999999999</v>
      </c>
    </row>
    <row r="10726" spans="1:10">
      <c r="A10726">
        <v>10730</v>
      </c>
      <c r="B10726" s="612">
        <v>44041.613888888889</v>
      </c>
      <c r="C10726" s="405" t="s">
        <v>2110</v>
      </c>
      <c r="D10726" s="384">
        <v>2469</v>
      </c>
      <c r="E10726">
        <v>0.02</v>
      </c>
      <c r="F10726">
        <v>1.1740600000000001</v>
      </c>
      <c r="G10726" s="384">
        <v>0</v>
      </c>
      <c r="H10726">
        <v>1.17458</v>
      </c>
    </row>
    <row r="10727" spans="1:10">
      <c r="A10727">
        <v>10739</v>
      </c>
      <c r="B10727" s="612">
        <v>44041.75</v>
      </c>
      <c r="C10727" s="405" t="s">
        <v>2110</v>
      </c>
      <c r="D10727" s="384">
        <v>2469</v>
      </c>
      <c r="E10727">
        <v>0.02</v>
      </c>
      <c r="F10727">
        <v>1.1740600000000001</v>
      </c>
      <c r="G10727" s="384">
        <v>0</v>
      </c>
      <c r="H10727">
        <v>1.1759200000000001</v>
      </c>
    </row>
    <row r="10728" spans="1:10">
      <c r="A10728">
        <v>10750</v>
      </c>
      <c r="B10728" s="612">
        <v>44041.793055555558</v>
      </c>
      <c r="C10728" s="405" t="s">
        <v>2054</v>
      </c>
      <c r="D10728" s="384">
        <v>2469</v>
      </c>
      <c r="E10728">
        <v>0.02</v>
      </c>
      <c r="F10728">
        <v>1.1759200000000001</v>
      </c>
      <c r="G10728" s="384">
        <v>0</v>
      </c>
      <c r="H10728">
        <v>1.1759200000000001</v>
      </c>
      <c r="I10728">
        <v>-3.72</v>
      </c>
      <c r="J10728" s="384">
        <v>38295.46</v>
      </c>
    </row>
    <row r="10729" spans="1:10">
      <c r="A10729">
        <v>10720</v>
      </c>
      <c r="B10729" s="612">
        <v>44041.551388888889</v>
      </c>
      <c r="C10729" s="405" t="s">
        <v>97</v>
      </c>
      <c r="D10729" s="384">
        <v>2470</v>
      </c>
      <c r="E10729">
        <v>0.03</v>
      </c>
      <c r="F10729">
        <v>1.17567</v>
      </c>
      <c r="G10729" s="384">
        <v>0</v>
      </c>
      <c r="H10729">
        <v>0</v>
      </c>
    </row>
    <row r="10730" spans="1:10">
      <c r="A10730">
        <v>10721</v>
      </c>
      <c r="B10730" s="612">
        <v>44041.551388888889</v>
      </c>
      <c r="C10730" s="405" t="s">
        <v>2110</v>
      </c>
      <c r="D10730" s="384">
        <v>2470</v>
      </c>
      <c r="E10730">
        <v>0.03</v>
      </c>
      <c r="F10730">
        <v>1.17567</v>
      </c>
      <c r="G10730" s="384">
        <v>0</v>
      </c>
      <c r="H10730">
        <v>1.1732899999999999</v>
      </c>
    </row>
    <row r="10731" spans="1:10">
      <c r="A10731">
        <v>10729</v>
      </c>
      <c r="B10731" s="612">
        <v>44041.613888888889</v>
      </c>
      <c r="C10731" s="405" t="s">
        <v>2110</v>
      </c>
      <c r="D10731" s="384">
        <v>2470</v>
      </c>
      <c r="E10731">
        <v>0.03</v>
      </c>
      <c r="F10731">
        <v>1.17567</v>
      </c>
      <c r="G10731" s="384">
        <v>0</v>
      </c>
      <c r="H10731">
        <v>1.17458</v>
      </c>
    </row>
    <row r="10732" spans="1:10">
      <c r="A10732">
        <v>10738</v>
      </c>
      <c r="B10732" s="612">
        <v>44041.75</v>
      </c>
      <c r="C10732" s="405" t="s">
        <v>2110</v>
      </c>
      <c r="D10732" s="384">
        <v>2470</v>
      </c>
      <c r="E10732">
        <v>0.03</v>
      </c>
      <c r="F10732">
        <v>1.17567</v>
      </c>
      <c r="G10732" s="384">
        <v>0</v>
      </c>
      <c r="H10732">
        <v>1.1759200000000001</v>
      </c>
    </row>
    <row r="10733" spans="1:10">
      <c r="A10733">
        <v>10751</v>
      </c>
      <c r="B10733" s="612">
        <v>44041.793055555558</v>
      </c>
      <c r="C10733" s="405" t="s">
        <v>2054</v>
      </c>
      <c r="D10733" s="384">
        <v>2470</v>
      </c>
      <c r="E10733">
        <v>0.03</v>
      </c>
      <c r="F10733">
        <v>1.1759200000000001</v>
      </c>
      <c r="G10733" s="384">
        <v>0</v>
      </c>
      <c r="H10733">
        <v>1.1759200000000001</v>
      </c>
      <c r="I10733">
        <v>-0.75</v>
      </c>
      <c r="J10733" s="384">
        <v>38294.71</v>
      </c>
    </row>
    <row r="10734" spans="1:10">
      <c r="A10734">
        <v>10724</v>
      </c>
      <c r="B10734" s="612">
        <v>44041.567361111112</v>
      </c>
      <c r="C10734" s="405" t="s">
        <v>96</v>
      </c>
      <c r="D10734" s="384">
        <v>2471</v>
      </c>
      <c r="E10734">
        <v>0.02</v>
      </c>
      <c r="F10734">
        <v>1.1757299999999999</v>
      </c>
      <c r="G10734" s="384">
        <v>0</v>
      </c>
      <c r="H10734">
        <v>0</v>
      </c>
    </row>
    <row r="10735" spans="1:10">
      <c r="A10735">
        <v>10725</v>
      </c>
      <c r="B10735" s="612">
        <v>44041.567361111112</v>
      </c>
      <c r="C10735" s="405" t="s">
        <v>2110</v>
      </c>
      <c r="D10735" s="384">
        <v>2471</v>
      </c>
      <c r="E10735">
        <v>0.02</v>
      </c>
      <c r="F10735">
        <v>1.1757299999999999</v>
      </c>
      <c r="G10735" s="384">
        <v>0</v>
      </c>
      <c r="H10735">
        <v>1.1767300000000001</v>
      </c>
    </row>
    <row r="10736" spans="1:10">
      <c r="A10736">
        <v>10726</v>
      </c>
      <c r="B10736" s="612">
        <v>44041.612500000003</v>
      </c>
      <c r="C10736" s="405" t="s">
        <v>2054</v>
      </c>
      <c r="D10736" s="384">
        <v>2471</v>
      </c>
      <c r="E10736">
        <v>0.02</v>
      </c>
      <c r="F10736">
        <v>1.1767300000000001</v>
      </c>
      <c r="G10736" s="384">
        <v>0</v>
      </c>
      <c r="H10736">
        <v>1.1767300000000001</v>
      </c>
      <c r="I10736">
        <v>2</v>
      </c>
      <c r="J10736" s="384">
        <v>38302.1</v>
      </c>
    </row>
    <row r="10737" spans="1:10">
      <c r="A10737">
        <v>10727</v>
      </c>
      <c r="B10737" s="612">
        <v>44041.613888888889</v>
      </c>
      <c r="C10737" s="405" t="s">
        <v>97</v>
      </c>
      <c r="D10737" s="384">
        <v>2472</v>
      </c>
      <c r="E10737">
        <v>0.05</v>
      </c>
      <c r="F10737">
        <v>1.1773800000000001</v>
      </c>
      <c r="G10737" s="384">
        <v>0</v>
      </c>
      <c r="H10737">
        <v>0</v>
      </c>
    </row>
    <row r="10738" spans="1:10">
      <c r="A10738">
        <v>10728</v>
      </c>
      <c r="B10738" s="612">
        <v>44041.613888888889</v>
      </c>
      <c r="C10738" s="405" t="s">
        <v>2110</v>
      </c>
      <c r="D10738" s="384">
        <v>2472</v>
      </c>
      <c r="E10738">
        <v>0.05</v>
      </c>
      <c r="F10738">
        <v>1.1773800000000001</v>
      </c>
      <c r="G10738" s="384">
        <v>0</v>
      </c>
      <c r="H10738">
        <v>1.17458</v>
      </c>
    </row>
    <row r="10739" spans="1:10">
      <c r="A10739">
        <v>10737</v>
      </c>
      <c r="B10739" s="612">
        <v>44041.75</v>
      </c>
      <c r="C10739" s="405" t="s">
        <v>2110</v>
      </c>
      <c r="D10739" s="384">
        <v>2472</v>
      </c>
      <c r="E10739">
        <v>0.05</v>
      </c>
      <c r="F10739">
        <v>1.1773800000000001</v>
      </c>
      <c r="G10739" s="384">
        <v>0</v>
      </c>
      <c r="H10739">
        <v>1.1759200000000001</v>
      </c>
    </row>
    <row r="10740" spans="1:10">
      <c r="A10740">
        <v>10752</v>
      </c>
      <c r="B10740" s="612">
        <v>44041.793055555558</v>
      </c>
      <c r="C10740" s="405" t="s">
        <v>2054</v>
      </c>
      <c r="D10740" s="384">
        <v>2472</v>
      </c>
      <c r="E10740">
        <v>0.05</v>
      </c>
      <c r="F10740">
        <v>1.1759200000000001</v>
      </c>
      <c r="G10740" s="384">
        <v>0</v>
      </c>
      <c r="H10740">
        <v>1.1759200000000001</v>
      </c>
      <c r="I10740">
        <v>7.3</v>
      </c>
      <c r="J10740" s="384">
        <v>38302.01</v>
      </c>
    </row>
    <row r="10741" spans="1:10">
      <c r="A10741">
        <v>10732</v>
      </c>
      <c r="B10741" s="612">
        <v>44041.625694444447</v>
      </c>
      <c r="C10741" s="405" t="s">
        <v>96</v>
      </c>
      <c r="D10741" s="384">
        <v>2473</v>
      </c>
      <c r="E10741">
        <v>0.02</v>
      </c>
      <c r="F10741">
        <v>1.1774199999999999</v>
      </c>
      <c r="G10741" s="384">
        <v>0</v>
      </c>
      <c r="H10741">
        <v>0</v>
      </c>
    </row>
    <row r="10742" spans="1:10">
      <c r="A10742">
        <v>10733</v>
      </c>
      <c r="B10742" s="612">
        <v>44041.625694444447</v>
      </c>
      <c r="C10742" s="405" t="s">
        <v>2110</v>
      </c>
      <c r="D10742" s="384">
        <v>2473</v>
      </c>
      <c r="E10742">
        <v>0.02</v>
      </c>
      <c r="F10742">
        <v>1.1774199999999999</v>
      </c>
      <c r="G10742" s="384">
        <v>0</v>
      </c>
      <c r="H10742">
        <v>1.17842</v>
      </c>
    </row>
    <row r="10743" spans="1:10">
      <c r="A10743">
        <v>10734</v>
      </c>
      <c r="B10743" s="612">
        <v>44041.736805555556</v>
      </c>
      <c r="C10743" s="405" t="s">
        <v>2054</v>
      </c>
      <c r="D10743" s="384">
        <v>2473</v>
      </c>
      <c r="E10743">
        <v>0.02</v>
      </c>
      <c r="F10743">
        <v>1.17842</v>
      </c>
      <c r="G10743" s="384">
        <v>0</v>
      </c>
      <c r="H10743">
        <v>1.17842</v>
      </c>
      <c r="I10743">
        <v>2</v>
      </c>
      <c r="J10743" s="384">
        <v>38304.1</v>
      </c>
    </row>
    <row r="10744" spans="1:10">
      <c r="A10744">
        <v>10735</v>
      </c>
      <c r="B10744" s="612">
        <v>44041.75</v>
      </c>
      <c r="C10744" s="405" t="s">
        <v>97</v>
      </c>
      <c r="D10744" s="384">
        <v>2474</v>
      </c>
      <c r="E10744">
        <v>0.08</v>
      </c>
      <c r="F10744">
        <v>1.17919</v>
      </c>
      <c r="G10744" s="384">
        <v>0</v>
      </c>
      <c r="H10744">
        <v>0</v>
      </c>
    </row>
    <row r="10745" spans="1:10">
      <c r="A10745">
        <v>10736</v>
      </c>
      <c r="B10745" s="612">
        <v>44041.75</v>
      </c>
      <c r="C10745" s="405" t="s">
        <v>2110</v>
      </c>
      <c r="D10745" s="384">
        <v>2474</v>
      </c>
      <c r="E10745">
        <v>0.08</v>
      </c>
      <c r="F10745">
        <v>1.17919</v>
      </c>
      <c r="G10745" s="384">
        <v>0</v>
      </c>
      <c r="H10745">
        <v>1.1759200000000001</v>
      </c>
    </row>
    <row r="10746" spans="1:10">
      <c r="A10746">
        <v>10753</v>
      </c>
      <c r="B10746" s="612">
        <v>44041.793055555558</v>
      </c>
      <c r="C10746" s="405" t="s">
        <v>2054</v>
      </c>
      <c r="D10746" s="384">
        <v>2474</v>
      </c>
      <c r="E10746">
        <v>0.08</v>
      </c>
      <c r="F10746">
        <v>1.1759200000000001</v>
      </c>
      <c r="G10746" s="384">
        <v>0</v>
      </c>
      <c r="H10746">
        <v>1.1759200000000001</v>
      </c>
      <c r="I10746">
        <v>26.16</v>
      </c>
      <c r="J10746" s="384">
        <v>38328.17</v>
      </c>
    </row>
    <row r="10747" spans="1:10">
      <c r="A10747">
        <v>10741</v>
      </c>
      <c r="B10747" s="612">
        <v>44041.769444444442</v>
      </c>
      <c r="C10747" s="405" t="s">
        <v>96</v>
      </c>
      <c r="D10747" s="384">
        <v>2475</v>
      </c>
      <c r="E10747">
        <v>0.02</v>
      </c>
      <c r="F10747">
        <v>1.1786099999999999</v>
      </c>
      <c r="G10747" s="384">
        <v>0</v>
      </c>
      <c r="H10747">
        <v>0</v>
      </c>
    </row>
    <row r="10748" spans="1:10">
      <c r="A10748">
        <v>10742</v>
      </c>
      <c r="B10748" s="612">
        <v>44041.769444444442</v>
      </c>
      <c r="C10748" s="405" t="s">
        <v>2110</v>
      </c>
      <c r="D10748" s="384">
        <v>2475</v>
      </c>
      <c r="E10748">
        <v>0.02</v>
      </c>
      <c r="F10748">
        <v>1.1786099999999999</v>
      </c>
      <c r="G10748" s="384">
        <v>0</v>
      </c>
      <c r="H10748">
        <v>1.17961</v>
      </c>
    </row>
    <row r="10749" spans="1:10">
      <c r="A10749">
        <v>10743</v>
      </c>
      <c r="B10749" s="612">
        <v>44041.777777777781</v>
      </c>
      <c r="C10749" s="405" t="s">
        <v>2054</v>
      </c>
      <c r="D10749" s="384">
        <v>2475</v>
      </c>
      <c r="E10749">
        <v>0.02</v>
      </c>
      <c r="F10749">
        <v>1.17961</v>
      </c>
      <c r="G10749" s="384">
        <v>0</v>
      </c>
      <c r="H10749">
        <v>1.17961</v>
      </c>
      <c r="I10749">
        <v>2</v>
      </c>
      <c r="J10749" s="384">
        <v>38306.1</v>
      </c>
    </row>
    <row r="10750" spans="1:10">
      <c r="A10750">
        <v>10744</v>
      </c>
      <c r="B10750" s="612">
        <v>44041.781944444447</v>
      </c>
      <c r="C10750" s="405" t="s">
        <v>96</v>
      </c>
      <c r="D10750" s="384">
        <v>2476</v>
      </c>
      <c r="E10750">
        <v>0.02</v>
      </c>
      <c r="F10750">
        <v>1.1795</v>
      </c>
      <c r="G10750" s="384">
        <v>0</v>
      </c>
      <c r="H10750">
        <v>0</v>
      </c>
    </row>
    <row r="10751" spans="1:10">
      <c r="A10751">
        <v>10745</v>
      </c>
      <c r="B10751" s="612">
        <v>44041.781944444447</v>
      </c>
      <c r="C10751" s="405" t="s">
        <v>2110</v>
      </c>
      <c r="D10751" s="384">
        <v>2476</v>
      </c>
      <c r="E10751">
        <v>0.02</v>
      </c>
      <c r="F10751">
        <v>1.1795</v>
      </c>
      <c r="G10751" s="384">
        <v>0</v>
      </c>
      <c r="H10751">
        <v>1.1805000000000001</v>
      </c>
    </row>
    <row r="10752" spans="1:10">
      <c r="A10752">
        <v>10748</v>
      </c>
      <c r="B10752" s="612">
        <v>44041.791666666664</v>
      </c>
      <c r="C10752" s="405" t="s">
        <v>2110</v>
      </c>
      <c r="D10752" s="384">
        <v>2476</v>
      </c>
      <c r="E10752">
        <v>0.02</v>
      </c>
      <c r="F10752">
        <v>1.1795</v>
      </c>
      <c r="G10752" s="384">
        <v>0</v>
      </c>
      <c r="H10752">
        <v>1.1789499999999999</v>
      </c>
    </row>
    <row r="10753" spans="1:10">
      <c r="A10753">
        <v>10756</v>
      </c>
      <c r="B10753" s="612">
        <v>44041.807638888888</v>
      </c>
      <c r="C10753" s="405" t="s">
        <v>2054</v>
      </c>
      <c r="D10753" s="384">
        <v>2476</v>
      </c>
      <c r="E10753">
        <v>0.02</v>
      </c>
      <c r="F10753">
        <v>1.1789499999999999</v>
      </c>
      <c r="G10753" s="384">
        <v>0</v>
      </c>
      <c r="H10753">
        <v>1.1789499999999999</v>
      </c>
      <c r="I10753">
        <v>-1.1000000000000001</v>
      </c>
      <c r="J10753" s="384">
        <v>38327.07</v>
      </c>
    </row>
    <row r="10754" spans="1:10">
      <c r="A10754">
        <v>10746</v>
      </c>
      <c r="B10754" s="612">
        <v>44041.791666666664</v>
      </c>
      <c r="C10754" s="405" t="s">
        <v>96</v>
      </c>
      <c r="D10754" s="384">
        <v>2477</v>
      </c>
      <c r="E10754">
        <v>0.02</v>
      </c>
      <c r="F10754">
        <v>1.17639</v>
      </c>
      <c r="G10754" s="384">
        <v>0</v>
      </c>
      <c r="H10754">
        <v>0</v>
      </c>
    </row>
    <row r="10755" spans="1:10">
      <c r="A10755">
        <v>10747</v>
      </c>
      <c r="B10755" s="612">
        <v>44041.791666666664</v>
      </c>
      <c r="C10755" s="405" t="s">
        <v>2110</v>
      </c>
      <c r="D10755" s="384">
        <v>2477</v>
      </c>
      <c r="E10755">
        <v>0.02</v>
      </c>
      <c r="F10755">
        <v>1.17639</v>
      </c>
      <c r="G10755" s="384">
        <v>0</v>
      </c>
      <c r="H10755">
        <v>1.1789499999999999</v>
      </c>
    </row>
    <row r="10756" spans="1:10">
      <c r="A10756">
        <v>10757</v>
      </c>
      <c r="B10756" s="612">
        <v>44041.807638888888</v>
      </c>
      <c r="C10756" s="405" t="s">
        <v>2054</v>
      </c>
      <c r="D10756" s="384">
        <v>2477</v>
      </c>
      <c r="E10756">
        <v>0.02</v>
      </c>
      <c r="F10756">
        <v>1.1789499999999999</v>
      </c>
      <c r="G10756" s="384">
        <v>0</v>
      </c>
      <c r="H10756">
        <v>1.1789499999999999</v>
      </c>
      <c r="I10756">
        <v>5.12</v>
      </c>
      <c r="J10756" s="384">
        <v>38332.19</v>
      </c>
    </row>
    <row r="10757" spans="1:10">
      <c r="A10757">
        <v>10754</v>
      </c>
      <c r="B10757" s="612">
        <v>44041.801388888889</v>
      </c>
      <c r="C10757" s="405" t="s">
        <v>97</v>
      </c>
      <c r="D10757" s="384">
        <v>2478</v>
      </c>
      <c r="E10757">
        <v>0.02</v>
      </c>
      <c r="F10757">
        <v>1.1774</v>
      </c>
      <c r="G10757" s="384">
        <v>0</v>
      </c>
      <c r="H10757">
        <v>0</v>
      </c>
    </row>
    <row r="10758" spans="1:10">
      <c r="A10758">
        <v>10755</v>
      </c>
      <c r="B10758" s="612">
        <v>44041.801388888889</v>
      </c>
      <c r="C10758" s="405" t="s">
        <v>2110</v>
      </c>
      <c r="D10758" s="384">
        <v>2478</v>
      </c>
      <c r="E10758">
        <v>0.02</v>
      </c>
      <c r="F10758">
        <v>1.1774</v>
      </c>
      <c r="G10758" s="384">
        <v>0</v>
      </c>
      <c r="H10758">
        <v>1.1763999999999999</v>
      </c>
    </row>
    <row r="10759" spans="1:10">
      <c r="A10759">
        <v>10760</v>
      </c>
      <c r="B10759" s="612">
        <v>44041.807638888888</v>
      </c>
      <c r="C10759" s="405" t="s">
        <v>2110</v>
      </c>
      <c r="D10759" s="384">
        <v>2478</v>
      </c>
      <c r="E10759">
        <v>0.02</v>
      </c>
      <c r="F10759">
        <v>1.1774</v>
      </c>
      <c r="G10759" s="384">
        <v>0</v>
      </c>
      <c r="H10759">
        <v>1.1772100000000001</v>
      </c>
    </row>
    <row r="10760" spans="1:10">
      <c r="A10760">
        <v>10763</v>
      </c>
      <c r="B10760" s="612">
        <v>44042.052777777775</v>
      </c>
      <c r="C10760" s="405" t="s">
        <v>2054</v>
      </c>
      <c r="D10760" s="384">
        <v>2478</v>
      </c>
      <c r="E10760">
        <v>0.02</v>
      </c>
      <c r="F10760">
        <v>1.1772100000000001</v>
      </c>
      <c r="G10760" s="384">
        <v>0</v>
      </c>
      <c r="H10760">
        <v>1.1772100000000001</v>
      </c>
      <c r="I10760">
        <v>0.45</v>
      </c>
      <c r="J10760" s="384">
        <v>38332.639999999999</v>
      </c>
    </row>
    <row r="10761" spans="1:10">
      <c r="A10761">
        <v>10758</v>
      </c>
      <c r="B10761" s="612">
        <v>44041.807638888888</v>
      </c>
      <c r="C10761" s="405" t="s">
        <v>97</v>
      </c>
      <c r="D10761" s="384">
        <v>2479</v>
      </c>
      <c r="E10761">
        <v>0.02</v>
      </c>
      <c r="F10761">
        <v>1.1790099999999999</v>
      </c>
      <c r="G10761" s="384">
        <v>0</v>
      </c>
      <c r="H10761">
        <v>0</v>
      </c>
    </row>
    <row r="10762" spans="1:10">
      <c r="A10762">
        <v>10759</v>
      </c>
      <c r="B10762" s="612">
        <v>44041.807638888888</v>
      </c>
      <c r="C10762" s="405" t="s">
        <v>2110</v>
      </c>
      <c r="D10762" s="384">
        <v>2479</v>
      </c>
      <c r="E10762">
        <v>0.02</v>
      </c>
      <c r="F10762">
        <v>1.1790099999999999</v>
      </c>
      <c r="G10762" s="384">
        <v>0</v>
      </c>
      <c r="H10762">
        <v>1.1772100000000001</v>
      </c>
    </row>
    <row r="10763" spans="1:10">
      <c r="A10763">
        <v>10764</v>
      </c>
      <c r="B10763" s="612">
        <v>44042.052777777775</v>
      </c>
      <c r="C10763" s="405" t="s">
        <v>2054</v>
      </c>
      <c r="D10763" s="384">
        <v>2479</v>
      </c>
      <c r="E10763">
        <v>0.02</v>
      </c>
      <c r="F10763">
        <v>1.1772100000000001</v>
      </c>
      <c r="G10763" s="384">
        <v>0</v>
      </c>
      <c r="H10763">
        <v>1.1772100000000001</v>
      </c>
      <c r="I10763">
        <v>3.67</v>
      </c>
      <c r="J10763" s="384">
        <v>38336.300000000003</v>
      </c>
    </row>
    <row r="10764" spans="1:10">
      <c r="A10764">
        <v>10761</v>
      </c>
      <c r="B10764" s="612">
        <v>44041.810416666667</v>
      </c>
      <c r="C10764" s="405" t="s">
        <v>96</v>
      </c>
      <c r="D10764" s="384">
        <v>2480</v>
      </c>
      <c r="E10764">
        <v>0.02</v>
      </c>
      <c r="F10764">
        <v>1.17879</v>
      </c>
      <c r="G10764" s="384">
        <v>0</v>
      </c>
      <c r="H10764">
        <v>0</v>
      </c>
    </row>
    <row r="10765" spans="1:10">
      <c r="A10765">
        <v>10762</v>
      </c>
      <c r="B10765" s="612">
        <v>44041.810416666667</v>
      </c>
      <c r="C10765" s="405" t="s">
        <v>2110</v>
      </c>
      <c r="D10765" s="384">
        <v>2480</v>
      </c>
      <c r="E10765">
        <v>0.02</v>
      </c>
      <c r="F10765">
        <v>1.17879</v>
      </c>
      <c r="G10765" s="384">
        <v>0</v>
      </c>
      <c r="H10765">
        <v>1.1797899999999999</v>
      </c>
    </row>
    <row r="10766" spans="1:10">
      <c r="A10766">
        <v>10767</v>
      </c>
      <c r="B10766" s="612">
        <v>44042.052777777775</v>
      </c>
      <c r="C10766" s="405" t="s">
        <v>2110</v>
      </c>
      <c r="D10766" s="384">
        <v>2480</v>
      </c>
      <c r="E10766">
        <v>0.02</v>
      </c>
      <c r="F10766">
        <v>1.17879</v>
      </c>
      <c r="G10766" s="384">
        <v>0</v>
      </c>
      <c r="H10766">
        <v>1.17899</v>
      </c>
    </row>
    <row r="10767" spans="1:10">
      <c r="A10767">
        <v>10771</v>
      </c>
      <c r="B10767" s="612">
        <v>44042.268055555556</v>
      </c>
      <c r="C10767" s="405" t="s">
        <v>2110</v>
      </c>
      <c r="D10767" s="384">
        <v>2480</v>
      </c>
      <c r="E10767">
        <v>0.02</v>
      </c>
      <c r="F10767">
        <v>1.17879</v>
      </c>
      <c r="G10767" s="384">
        <v>0</v>
      </c>
      <c r="H10767">
        <v>1.1779500000000001</v>
      </c>
    </row>
    <row r="10768" spans="1:10">
      <c r="A10768">
        <v>10779</v>
      </c>
      <c r="B10768" s="612">
        <v>44042.37777777778</v>
      </c>
      <c r="C10768" s="405" t="s">
        <v>2110</v>
      </c>
      <c r="D10768" s="384">
        <v>2480</v>
      </c>
      <c r="E10768">
        <v>0.02</v>
      </c>
      <c r="F10768">
        <v>1.17879</v>
      </c>
      <c r="G10768" s="384">
        <v>0</v>
      </c>
      <c r="H10768">
        <v>1.1766700000000001</v>
      </c>
    </row>
    <row r="10769" spans="1:10">
      <c r="A10769">
        <v>10785</v>
      </c>
      <c r="B10769" s="612">
        <v>44042.540277777778</v>
      </c>
      <c r="C10769" s="405" t="s">
        <v>2054</v>
      </c>
      <c r="D10769" s="384">
        <v>2480</v>
      </c>
      <c r="E10769">
        <v>0.02</v>
      </c>
      <c r="F10769">
        <v>1.1766700000000001</v>
      </c>
      <c r="G10769" s="384">
        <v>0</v>
      </c>
      <c r="H10769">
        <v>1.1766700000000001</v>
      </c>
      <c r="I10769">
        <v>-4.4800000000000004</v>
      </c>
      <c r="J10769" s="384">
        <v>38333.82</v>
      </c>
    </row>
    <row r="10770" spans="1:10">
      <c r="A10770">
        <v>10765</v>
      </c>
      <c r="B10770" s="612">
        <v>44042.052777777775</v>
      </c>
      <c r="C10770" s="405" t="s">
        <v>96</v>
      </c>
      <c r="D10770" s="384">
        <v>2481</v>
      </c>
      <c r="E10770">
        <v>0.02</v>
      </c>
      <c r="F10770">
        <v>1.1771799999999999</v>
      </c>
      <c r="G10770" s="384">
        <v>0</v>
      </c>
      <c r="H10770">
        <v>0</v>
      </c>
    </row>
    <row r="10771" spans="1:10">
      <c r="A10771">
        <v>10766</v>
      </c>
      <c r="B10771" s="612">
        <v>44042.052777777775</v>
      </c>
      <c r="C10771" s="405" t="s">
        <v>2110</v>
      </c>
      <c r="D10771" s="384">
        <v>2481</v>
      </c>
      <c r="E10771">
        <v>0.02</v>
      </c>
      <c r="F10771">
        <v>1.1771799999999999</v>
      </c>
      <c r="G10771" s="384">
        <v>0</v>
      </c>
      <c r="H10771">
        <v>1.17899</v>
      </c>
    </row>
    <row r="10772" spans="1:10">
      <c r="A10772">
        <v>10770</v>
      </c>
      <c r="B10772" s="612">
        <v>44042.268055555556</v>
      </c>
      <c r="C10772" s="405" t="s">
        <v>2110</v>
      </c>
      <c r="D10772" s="384">
        <v>2481</v>
      </c>
      <c r="E10772">
        <v>0.02</v>
      </c>
      <c r="F10772">
        <v>1.1771799999999999</v>
      </c>
      <c r="G10772" s="384">
        <v>0</v>
      </c>
      <c r="H10772">
        <v>1.1779500000000001</v>
      </c>
    </row>
    <row r="10773" spans="1:10">
      <c r="A10773">
        <v>10778</v>
      </c>
      <c r="B10773" s="612">
        <v>44042.37777777778</v>
      </c>
      <c r="C10773" s="405" t="s">
        <v>2110</v>
      </c>
      <c r="D10773" s="384">
        <v>2481</v>
      </c>
      <c r="E10773">
        <v>0.02</v>
      </c>
      <c r="F10773">
        <v>1.1771799999999999</v>
      </c>
      <c r="G10773" s="384">
        <v>0</v>
      </c>
      <c r="H10773">
        <v>1.1766700000000001</v>
      </c>
    </row>
    <row r="10774" spans="1:10">
      <c r="A10774">
        <v>10786</v>
      </c>
      <c r="B10774" s="612">
        <v>44042.540277777778</v>
      </c>
      <c r="C10774" s="405" t="s">
        <v>2054</v>
      </c>
      <c r="D10774" s="384">
        <v>2481</v>
      </c>
      <c r="E10774">
        <v>0.02</v>
      </c>
      <c r="F10774">
        <v>1.1766700000000001</v>
      </c>
      <c r="G10774" s="384">
        <v>0</v>
      </c>
      <c r="H10774">
        <v>1.1766700000000001</v>
      </c>
      <c r="I10774">
        <v>-1.02</v>
      </c>
      <c r="J10774" s="384">
        <v>38332.800000000003</v>
      </c>
    </row>
    <row r="10775" spans="1:10">
      <c r="A10775">
        <v>10768</v>
      </c>
      <c r="B10775" s="612">
        <v>44042.268055555556</v>
      </c>
      <c r="C10775" s="405" t="s">
        <v>96</v>
      </c>
      <c r="D10775" s="384">
        <v>2482</v>
      </c>
      <c r="E10775">
        <v>0.03</v>
      </c>
      <c r="F10775">
        <v>1.17557</v>
      </c>
      <c r="G10775" s="384">
        <v>0</v>
      </c>
      <c r="H10775">
        <v>0</v>
      </c>
    </row>
    <row r="10776" spans="1:10">
      <c r="A10776">
        <v>10769</v>
      </c>
      <c r="B10776" s="612">
        <v>44042.268055555556</v>
      </c>
      <c r="C10776" s="405" t="s">
        <v>2110</v>
      </c>
      <c r="D10776" s="384">
        <v>2482</v>
      </c>
      <c r="E10776">
        <v>0.03</v>
      </c>
      <c r="F10776">
        <v>1.17557</v>
      </c>
      <c r="G10776" s="384">
        <v>0</v>
      </c>
      <c r="H10776">
        <v>1.1779500000000001</v>
      </c>
    </row>
    <row r="10777" spans="1:10">
      <c r="A10777">
        <v>10777</v>
      </c>
      <c r="B10777" s="612">
        <v>44042.37777777778</v>
      </c>
      <c r="C10777" s="405" t="s">
        <v>2110</v>
      </c>
      <c r="D10777" s="384">
        <v>2482</v>
      </c>
      <c r="E10777">
        <v>0.03</v>
      </c>
      <c r="F10777">
        <v>1.17557</v>
      </c>
      <c r="G10777" s="384">
        <v>0</v>
      </c>
      <c r="H10777">
        <v>1.1766700000000001</v>
      </c>
    </row>
    <row r="10778" spans="1:10">
      <c r="A10778">
        <v>10787</v>
      </c>
      <c r="B10778" s="612">
        <v>44042.540277777778</v>
      </c>
      <c r="C10778" s="405" t="s">
        <v>2054</v>
      </c>
      <c r="D10778" s="384">
        <v>2482</v>
      </c>
      <c r="E10778">
        <v>0.03</v>
      </c>
      <c r="F10778">
        <v>1.1766700000000001</v>
      </c>
      <c r="G10778" s="384">
        <v>0</v>
      </c>
      <c r="H10778">
        <v>1.1766700000000001</v>
      </c>
      <c r="I10778">
        <v>3.3</v>
      </c>
      <c r="J10778" s="384">
        <v>38336.1</v>
      </c>
    </row>
    <row r="10779" spans="1:10">
      <c r="A10779">
        <v>10772</v>
      </c>
      <c r="B10779" s="612">
        <v>44042.274305555555</v>
      </c>
      <c r="C10779" s="405" t="s">
        <v>97</v>
      </c>
      <c r="D10779" s="384">
        <v>2483</v>
      </c>
      <c r="E10779">
        <v>0.02</v>
      </c>
      <c r="F10779">
        <v>1.17544</v>
      </c>
      <c r="G10779" s="384">
        <v>0</v>
      </c>
      <c r="H10779">
        <v>0</v>
      </c>
    </row>
    <row r="10780" spans="1:10">
      <c r="A10780">
        <v>10773</v>
      </c>
      <c r="B10780" s="612">
        <v>44042.274305555555</v>
      </c>
      <c r="C10780" s="405" t="s">
        <v>2110</v>
      </c>
      <c r="D10780" s="384">
        <v>2483</v>
      </c>
      <c r="E10780">
        <v>0.02</v>
      </c>
      <c r="F10780">
        <v>1.17544</v>
      </c>
      <c r="G10780" s="384">
        <v>0</v>
      </c>
      <c r="H10780">
        <v>1.1744399999999999</v>
      </c>
    </row>
    <row r="10781" spans="1:10">
      <c r="A10781">
        <v>10774</v>
      </c>
      <c r="B10781" s="612">
        <v>44042.361805555556</v>
      </c>
      <c r="C10781" s="405" t="s">
        <v>2054</v>
      </c>
      <c r="D10781" s="384">
        <v>2483</v>
      </c>
      <c r="E10781">
        <v>0.02</v>
      </c>
      <c r="F10781">
        <v>1.1744399999999999</v>
      </c>
      <c r="G10781" s="384">
        <v>0</v>
      </c>
      <c r="H10781">
        <v>1.1744399999999999</v>
      </c>
      <c r="I10781">
        <v>2</v>
      </c>
      <c r="J10781" s="384">
        <v>38338.300000000003</v>
      </c>
    </row>
    <row r="10782" spans="1:10">
      <c r="A10782">
        <v>10775</v>
      </c>
      <c r="B10782" s="612">
        <v>44042.37777777778</v>
      </c>
      <c r="C10782" s="405" t="s">
        <v>96</v>
      </c>
      <c r="D10782" s="384">
        <v>2484</v>
      </c>
      <c r="E10782">
        <v>0.05</v>
      </c>
      <c r="F10782">
        <v>1.17387</v>
      </c>
      <c r="G10782" s="384">
        <v>0</v>
      </c>
      <c r="H10782">
        <v>0</v>
      </c>
    </row>
    <row r="10783" spans="1:10">
      <c r="A10783">
        <v>10776</v>
      </c>
      <c r="B10783" s="612">
        <v>44042.37777777778</v>
      </c>
      <c r="C10783" s="405" t="s">
        <v>2110</v>
      </c>
      <c r="D10783" s="384">
        <v>2484</v>
      </c>
      <c r="E10783">
        <v>0.05</v>
      </c>
      <c r="F10783">
        <v>1.17387</v>
      </c>
      <c r="G10783" s="384">
        <v>0</v>
      </c>
      <c r="H10783">
        <v>1.1766700000000001</v>
      </c>
    </row>
    <row r="10784" spans="1:10">
      <c r="A10784">
        <v>10788</v>
      </c>
      <c r="B10784" s="612">
        <v>44042.540277777778</v>
      </c>
      <c r="C10784" s="405" t="s">
        <v>2054</v>
      </c>
      <c r="D10784" s="384">
        <v>2484</v>
      </c>
      <c r="E10784">
        <v>0.05</v>
      </c>
      <c r="F10784">
        <v>1.1766700000000001</v>
      </c>
      <c r="G10784" s="384">
        <v>0</v>
      </c>
      <c r="H10784">
        <v>1.1766700000000001</v>
      </c>
      <c r="I10784">
        <v>14</v>
      </c>
      <c r="J10784" s="384">
        <v>38350.1</v>
      </c>
    </row>
    <row r="10785" spans="1:10">
      <c r="A10785">
        <v>10780</v>
      </c>
      <c r="B10785" s="612">
        <v>44042.385416666664</v>
      </c>
      <c r="C10785" s="405" t="s">
        <v>97</v>
      </c>
      <c r="D10785" s="384">
        <v>2485</v>
      </c>
      <c r="E10785">
        <v>0.02</v>
      </c>
      <c r="F10785">
        <v>1.17363</v>
      </c>
      <c r="G10785" s="384">
        <v>0</v>
      </c>
      <c r="H10785">
        <v>0</v>
      </c>
    </row>
    <row r="10786" spans="1:10">
      <c r="A10786">
        <v>10781</v>
      </c>
      <c r="B10786" s="612">
        <v>44042.385416666664</v>
      </c>
      <c r="C10786" s="405" t="s">
        <v>2110</v>
      </c>
      <c r="D10786" s="384">
        <v>2485</v>
      </c>
      <c r="E10786">
        <v>0.02</v>
      </c>
      <c r="F10786">
        <v>1.17363</v>
      </c>
      <c r="G10786" s="384">
        <v>0</v>
      </c>
      <c r="H10786">
        <v>1.1726300000000001</v>
      </c>
    </row>
    <row r="10787" spans="1:10">
      <c r="A10787">
        <v>10784</v>
      </c>
      <c r="B10787" s="612">
        <v>44042.404861111114</v>
      </c>
      <c r="C10787" s="405" t="s">
        <v>2110</v>
      </c>
      <c r="D10787" s="384">
        <v>2485</v>
      </c>
      <c r="E10787">
        <v>0.02</v>
      </c>
      <c r="F10787">
        <v>1.17363</v>
      </c>
      <c r="G10787" s="384">
        <v>0</v>
      </c>
      <c r="H10787">
        <v>1.17344</v>
      </c>
    </row>
    <row r="10788" spans="1:10">
      <c r="A10788">
        <v>10792</v>
      </c>
      <c r="B10788" s="612">
        <v>44042.540277777778</v>
      </c>
      <c r="C10788" s="405" t="s">
        <v>2110</v>
      </c>
      <c r="D10788" s="384">
        <v>2485</v>
      </c>
      <c r="E10788">
        <v>0.02</v>
      </c>
      <c r="F10788">
        <v>1.17363</v>
      </c>
      <c r="G10788" s="384">
        <v>0</v>
      </c>
      <c r="H10788">
        <v>1.1744699999999999</v>
      </c>
    </row>
    <row r="10789" spans="1:10">
      <c r="A10789">
        <v>10797</v>
      </c>
      <c r="B10789" s="612">
        <v>44042.543749999997</v>
      </c>
      <c r="C10789" s="405" t="s">
        <v>2110</v>
      </c>
      <c r="D10789" s="384">
        <v>2485</v>
      </c>
      <c r="E10789">
        <v>0.02</v>
      </c>
      <c r="F10789">
        <v>1.17363</v>
      </c>
      <c r="G10789" s="384">
        <v>0</v>
      </c>
      <c r="H10789">
        <v>1.1757500000000001</v>
      </c>
    </row>
    <row r="10790" spans="1:10">
      <c r="A10790">
        <v>10806</v>
      </c>
      <c r="B10790" s="612">
        <v>44042.568749999999</v>
      </c>
      <c r="C10790" s="405" t="s">
        <v>2110</v>
      </c>
      <c r="D10790" s="384">
        <v>2485</v>
      </c>
      <c r="E10790">
        <v>0.02</v>
      </c>
      <c r="F10790">
        <v>1.17363</v>
      </c>
      <c r="G10790" s="384">
        <v>0</v>
      </c>
      <c r="H10790">
        <v>1.1771100000000001</v>
      </c>
    </row>
    <row r="10791" spans="1:10">
      <c r="A10791">
        <v>10820</v>
      </c>
      <c r="B10791" s="612">
        <v>44042.71875</v>
      </c>
      <c r="C10791" s="405" t="s">
        <v>2110</v>
      </c>
      <c r="D10791" s="384">
        <v>2485</v>
      </c>
      <c r="E10791">
        <v>0.02</v>
      </c>
      <c r="F10791">
        <v>1.17363</v>
      </c>
      <c r="G10791" s="384">
        <v>0</v>
      </c>
      <c r="H10791">
        <v>1.1787099999999999</v>
      </c>
    </row>
    <row r="10792" spans="1:10">
      <c r="A10792">
        <v>10828</v>
      </c>
      <c r="B10792" s="612">
        <v>44042.79583333333</v>
      </c>
      <c r="C10792" s="405" t="s">
        <v>2110</v>
      </c>
      <c r="D10792" s="384">
        <v>2485</v>
      </c>
      <c r="E10792">
        <v>0.02</v>
      </c>
      <c r="F10792">
        <v>1.17363</v>
      </c>
      <c r="G10792" s="384">
        <v>0</v>
      </c>
      <c r="H10792">
        <v>1.1803900000000001</v>
      </c>
    </row>
    <row r="10793" spans="1:10">
      <c r="A10793">
        <v>10840</v>
      </c>
      <c r="B10793" s="612">
        <v>44042.970138888886</v>
      </c>
      <c r="C10793" s="405" t="s">
        <v>2110</v>
      </c>
      <c r="D10793" s="384">
        <v>2485</v>
      </c>
      <c r="E10793">
        <v>0.02</v>
      </c>
      <c r="F10793">
        <v>1.17363</v>
      </c>
      <c r="G10793" s="384">
        <v>0</v>
      </c>
      <c r="H10793">
        <v>1.18221</v>
      </c>
    </row>
    <row r="10794" spans="1:10">
      <c r="A10794">
        <v>10859</v>
      </c>
      <c r="B10794" s="612">
        <v>44043.013194444444</v>
      </c>
      <c r="C10794" s="405" t="s">
        <v>2110</v>
      </c>
      <c r="D10794" s="384">
        <v>2485</v>
      </c>
      <c r="E10794">
        <v>0.02</v>
      </c>
      <c r="F10794">
        <v>1.17363</v>
      </c>
      <c r="G10794" s="384">
        <v>0</v>
      </c>
      <c r="H10794">
        <v>1.1843600000000001</v>
      </c>
    </row>
    <row r="10795" spans="1:10">
      <c r="A10795">
        <v>10886</v>
      </c>
      <c r="B10795" s="612">
        <v>44043.381249999999</v>
      </c>
      <c r="C10795" s="405" t="s">
        <v>2054</v>
      </c>
      <c r="D10795" s="384">
        <v>2485</v>
      </c>
      <c r="E10795">
        <v>0.02</v>
      </c>
      <c r="F10795">
        <v>1.1843600000000001</v>
      </c>
      <c r="G10795" s="384">
        <v>0</v>
      </c>
      <c r="H10795">
        <v>1.1843600000000001</v>
      </c>
      <c r="I10795">
        <v>-21.44</v>
      </c>
      <c r="J10795" s="384">
        <v>38350.6</v>
      </c>
    </row>
    <row r="10796" spans="1:10">
      <c r="A10796">
        <v>10782</v>
      </c>
      <c r="B10796" s="612">
        <v>44042.404861111114</v>
      </c>
      <c r="C10796" s="405" t="s">
        <v>97</v>
      </c>
      <c r="D10796" s="384">
        <v>2486</v>
      </c>
      <c r="E10796">
        <v>0.02</v>
      </c>
      <c r="F10796">
        <v>1.1752400000000001</v>
      </c>
      <c r="G10796" s="384">
        <v>0</v>
      </c>
      <c r="H10796">
        <v>0</v>
      </c>
    </row>
    <row r="10797" spans="1:10">
      <c r="A10797">
        <v>10783</v>
      </c>
      <c r="B10797" s="612">
        <v>44042.404861111114</v>
      </c>
      <c r="C10797" s="405" t="s">
        <v>2110</v>
      </c>
      <c r="D10797" s="384">
        <v>2486</v>
      </c>
      <c r="E10797">
        <v>0.02</v>
      </c>
      <c r="F10797">
        <v>1.1752400000000001</v>
      </c>
      <c r="G10797" s="384">
        <v>0</v>
      </c>
      <c r="H10797">
        <v>1.17344</v>
      </c>
    </row>
    <row r="10798" spans="1:10">
      <c r="A10798">
        <v>10791</v>
      </c>
      <c r="B10798" s="612">
        <v>44042.540277777778</v>
      </c>
      <c r="C10798" s="405" t="s">
        <v>2110</v>
      </c>
      <c r="D10798" s="384">
        <v>2486</v>
      </c>
      <c r="E10798">
        <v>0.02</v>
      </c>
      <c r="F10798">
        <v>1.1752400000000001</v>
      </c>
      <c r="G10798" s="384">
        <v>0</v>
      </c>
      <c r="H10798">
        <v>1.1744699999999999</v>
      </c>
    </row>
    <row r="10799" spans="1:10">
      <c r="A10799">
        <v>10796</v>
      </c>
      <c r="B10799" s="612">
        <v>44042.543749999997</v>
      </c>
      <c r="C10799" s="405" t="s">
        <v>2110</v>
      </c>
      <c r="D10799" s="384">
        <v>2486</v>
      </c>
      <c r="E10799">
        <v>0.02</v>
      </c>
      <c r="F10799">
        <v>1.1752400000000001</v>
      </c>
      <c r="G10799" s="384">
        <v>0</v>
      </c>
      <c r="H10799">
        <v>1.1757500000000001</v>
      </c>
    </row>
    <row r="10800" spans="1:10">
      <c r="A10800">
        <v>10805</v>
      </c>
      <c r="B10800" s="612">
        <v>44042.568749999999</v>
      </c>
      <c r="C10800" s="405" t="s">
        <v>2110</v>
      </c>
      <c r="D10800" s="384">
        <v>2486</v>
      </c>
      <c r="E10800">
        <v>0.02</v>
      </c>
      <c r="F10800">
        <v>1.1752400000000001</v>
      </c>
      <c r="G10800" s="384">
        <v>0</v>
      </c>
      <c r="H10800">
        <v>1.1771100000000001</v>
      </c>
    </row>
    <row r="10801" spans="1:10">
      <c r="A10801">
        <v>10819</v>
      </c>
      <c r="B10801" s="612">
        <v>44042.71875</v>
      </c>
      <c r="C10801" s="405" t="s">
        <v>2110</v>
      </c>
      <c r="D10801" s="384">
        <v>2486</v>
      </c>
      <c r="E10801">
        <v>0.02</v>
      </c>
      <c r="F10801">
        <v>1.1752400000000001</v>
      </c>
      <c r="G10801" s="384">
        <v>0</v>
      </c>
      <c r="H10801">
        <v>1.1787099999999999</v>
      </c>
    </row>
    <row r="10802" spans="1:10">
      <c r="A10802">
        <v>10827</v>
      </c>
      <c r="B10802" s="612">
        <v>44042.79583333333</v>
      </c>
      <c r="C10802" s="405" t="s">
        <v>2110</v>
      </c>
      <c r="D10802" s="384">
        <v>2486</v>
      </c>
      <c r="E10802">
        <v>0.02</v>
      </c>
      <c r="F10802">
        <v>1.1752400000000001</v>
      </c>
      <c r="G10802" s="384">
        <v>0</v>
      </c>
      <c r="H10802">
        <v>1.1803900000000001</v>
      </c>
    </row>
    <row r="10803" spans="1:10">
      <c r="A10803">
        <v>10839</v>
      </c>
      <c r="B10803" s="612">
        <v>44042.970138888886</v>
      </c>
      <c r="C10803" s="405" t="s">
        <v>2110</v>
      </c>
      <c r="D10803" s="384">
        <v>2486</v>
      </c>
      <c r="E10803">
        <v>0.02</v>
      </c>
      <c r="F10803">
        <v>1.1752400000000001</v>
      </c>
      <c r="G10803" s="384">
        <v>0</v>
      </c>
      <c r="H10803">
        <v>1.18221</v>
      </c>
    </row>
    <row r="10804" spans="1:10">
      <c r="A10804">
        <v>10858</v>
      </c>
      <c r="B10804" s="612">
        <v>44043.013194444444</v>
      </c>
      <c r="C10804" s="405" t="s">
        <v>2110</v>
      </c>
      <c r="D10804" s="384">
        <v>2486</v>
      </c>
      <c r="E10804">
        <v>0.02</v>
      </c>
      <c r="F10804">
        <v>1.1752400000000001</v>
      </c>
      <c r="G10804" s="384">
        <v>0</v>
      </c>
      <c r="H10804">
        <v>1.1843600000000001</v>
      </c>
    </row>
    <row r="10805" spans="1:10">
      <c r="A10805">
        <v>10887</v>
      </c>
      <c r="B10805" s="612">
        <v>44043.381249999999</v>
      </c>
      <c r="C10805" s="405" t="s">
        <v>2054</v>
      </c>
      <c r="D10805" s="384">
        <v>2486</v>
      </c>
      <c r="E10805">
        <v>0.02</v>
      </c>
      <c r="F10805">
        <v>1.1843600000000001</v>
      </c>
      <c r="G10805" s="384">
        <v>0</v>
      </c>
      <c r="H10805">
        <v>1.1843600000000001</v>
      </c>
      <c r="I10805">
        <v>-18.22</v>
      </c>
      <c r="J10805" s="384">
        <v>38332.39</v>
      </c>
    </row>
    <row r="10806" spans="1:10">
      <c r="A10806">
        <v>10789</v>
      </c>
      <c r="B10806" s="612">
        <v>44042.540277777778</v>
      </c>
      <c r="C10806" s="405" t="s">
        <v>97</v>
      </c>
      <c r="D10806" s="384">
        <v>2487</v>
      </c>
      <c r="E10806">
        <v>0.03</v>
      </c>
      <c r="F10806">
        <v>1.1768400000000001</v>
      </c>
      <c r="G10806" s="384">
        <v>0</v>
      </c>
      <c r="H10806">
        <v>0</v>
      </c>
    </row>
    <row r="10807" spans="1:10">
      <c r="A10807">
        <v>10790</v>
      </c>
      <c r="B10807" s="612">
        <v>44042.540277777778</v>
      </c>
      <c r="C10807" s="405" t="s">
        <v>2110</v>
      </c>
      <c r="D10807" s="384">
        <v>2487</v>
      </c>
      <c r="E10807">
        <v>0.03</v>
      </c>
      <c r="F10807">
        <v>1.1768400000000001</v>
      </c>
      <c r="G10807" s="384">
        <v>0</v>
      </c>
      <c r="H10807">
        <v>1.1744699999999999</v>
      </c>
    </row>
    <row r="10808" spans="1:10">
      <c r="A10808">
        <v>10795</v>
      </c>
      <c r="B10808" s="612">
        <v>44042.543749999997</v>
      </c>
      <c r="C10808" s="405" t="s">
        <v>2110</v>
      </c>
      <c r="D10808" s="384">
        <v>2487</v>
      </c>
      <c r="E10808">
        <v>0.03</v>
      </c>
      <c r="F10808">
        <v>1.1768400000000001</v>
      </c>
      <c r="G10808" s="384">
        <v>0</v>
      </c>
      <c r="H10808">
        <v>1.1757500000000001</v>
      </c>
    </row>
    <row r="10809" spans="1:10">
      <c r="A10809">
        <v>10804</v>
      </c>
      <c r="B10809" s="612">
        <v>44042.568749999999</v>
      </c>
      <c r="C10809" s="405" t="s">
        <v>2110</v>
      </c>
      <c r="D10809" s="384">
        <v>2487</v>
      </c>
      <c r="E10809">
        <v>0.03</v>
      </c>
      <c r="F10809">
        <v>1.1768400000000001</v>
      </c>
      <c r="G10809" s="384">
        <v>0</v>
      </c>
      <c r="H10809">
        <v>1.1771100000000001</v>
      </c>
    </row>
    <row r="10810" spans="1:10">
      <c r="A10810">
        <v>10818</v>
      </c>
      <c r="B10810" s="612">
        <v>44042.71875</v>
      </c>
      <c r="C10810" s="405" t="s">
        <v>2110</v>
      </c>
      <c r="D10810" s="384">
        <v>2487</v>
      </c>
      <c r="E10810">
        <v>0.03</v>
      </c>
      <c r="F10810">
        <v>1.1768400000000001</v>
      </c>
      <c r="G10810" s="384">
        <v>0</v>
      </c>
      <c r="H10810">
        <v>1.1787099999999999</v>
      </c>
    </row>
    <row r="10811" spans="1:10">
      <c r="A10811">
        <v>10826</v>
      </c>
      <c r="B10811" s="612">
        <v>44042.79583333333</v>
      </c>
      <c r="C10811" s="405" t="s">
        <v>2110</v>
      </c>
      <c r="D10811" s="384">
        <v>2487</v>
      </c>
      <c r="E10811">
        <v>0.03</v>
      </c>
      <c r="F10811">
        <v>1.1768400000000001</v>
      </c>
      <c r="G10811" s="384">
        <v>0</v>
      </c>
      <c r="H10811">
        <v>1.1803900000000001</v>
      </c>
    </row>
    <row r="10812" spans="1:10">
      <c r="A10812">
        <v>10838</v>
      </c>
      <c r="B10812" s="612">
        <v>44042.970138888886</v>
      </c>
      <c r="C10812" s="405" t="s">
        <v>2110</v>
      </c>
      <c r="D10812" s="384">
        <v>2487</v>
      </c>
      <c r="E10812">
        <v>0.03</v>
      </c>
      <c r="F10812">
        <v>1.1768400000000001</v>
      </c>
      <c r="G10812" s="384">
        <v>0</v>
      </c>
      <c r="H10812">
        <v>1.18221</v>
      </c>
    </row>
    <row r="10813" spans="1:10">
      <c r="A10813">
        <v>10857</v>
      </c>
      <c r="B10813" s="612">
        <v>44043.013194444444</v>
      </c>
      <c r="C10813" s="405" t="s">
        <v>2110</v>
      </c>
      <c r="D10813" s="384">
        <v>2487</v>
      </c>
      <c r="E10813">
        <v>0.03</v>
      </c>
      <c r="F10813">
        <v>1.1768400000000001</v>
      </c>
      <c r="G10813" s="384">
        <v>0</v>
      </c>
      <c r="H10813">
        <v>1.1843600000000001</v>
      </c>
    </row>
    <row r="10814" spans="1:10">
      <c r="A10814">
        <v>10888</v>
      </c>
      <c r="B10814" s="612">
        <v>44043.381249999999</v>
      </c>
      <c r="C10814" s="405" t="s">
        <v>2054</v>
      </c>
      <c r="D10814" s="384">
        <v>2487</v>
      </c>
      <c r="E10814">
        <v>0.03</v>
      </c>
      <c r="F10814">
        <v>1.1843600000000001</v>
      </c>
      <c r="G10814" s="384">
        <v>0</v>
      </c>
      <c r="H10814">
        <v>1.1843600000000001</v>
      </c>
      <c r="I10814">
        <v>-22.53</v>
      </c>
      <c r="J10814" s="384">
        <v>38309.86</v>
      </c>
    </row>
    <row r="10815" spans="1:10">
      <c r="A10815">
        <v>10793</v>
      </c>
      <c r="B10815" s="612">
        <v>44042.543749999997</v>
      </c>
      <c r="C10815" s="405" t="s">
        <v>97</v>
      </c>
      <c r="D10815" s="384">
        <v>2488</v>
      </c>
      <c r="E10815">
        <v>0.05</v>
      </c>
      <c r="F10815">
        <v>1.17855</v>
      </c>
      <c r="G10815" s="384">
        <v>0</v>
      </c>
      <c r="H10815">
        <v>0</v>
      </c>
    </row>
    <row r="10816" spans="1:10">
      <c r="A10816">
        <v>10794</v>
      </c>
      <c r="B10816" s="612">
        <v>44042.543749999997</v>
      </c>
      <c r="C10816" s="405" t="s">
        <v>2110</v>
      </c>
      <c r="D10816" s="384">
        <v>2488</v>
      </c>
      <c r="E10816">
        <v>0.05</v>
      </c>
      <c r="F10816">
        <v>1.17855</v>
      </c>
      <c r="G10816" s="384">
        <v>0</v>
      </c>
      <c r="H10816">
        <v>1.1757500000000001</v>
      </c>
    </row>
    <row r="10817" spans="1:10">
      <c r="A10817">
        <v>10803</v>
      </c>
      <c r="B10817" s="612">
        <v>44042.568749999999</v>
      </c>
      <c r="C10817" s="405" t="s">
        <v>2110</v>
      </c>
      <c r="D10817" s="384">
        <v>2488</v>
      </c>
      <c r="E10817">
        <v>0.05</v>
      </c>
      <c r="F10817">
        <v>1.17855</v>
      </c>
      <c r="G10817" s="384">
        <v>0</v>
      </c>
      <c r="H10817">
        <v>1.1771100000000001</v>
      </c>
    </row>
    <row r="10818" spans="1:10">
      <c r="A10818">
        <v>10817</v>
      </c>
      <c r="B10818" s="612">
        <v>44042.71875</v>
      </c>
      <c r="C10818" s="405" t="s">
        <v>2110</v>
      </c>
      <c r="D10818" s="384">
        <v>2488</v>
      </c>
      <c r="E10818">
        <v>0.05</v>
      </c>
      <c r="F10818">
        <v>1.17855</v>
      </c>
      <c r="G10818" s="384">
        <v>0</v>
      </c>
      <c r="H10818">
        <v>1.1787099999999999</v>
      </c>
    </row>
    <row r="10819" spans="1:10">
      <c r="A10819">
        <v>10825</v>
      </c>
      <c r="B10819" s="612">
        <v>44042.79583333333</v>
      </c>
      <c r="C10819" s="405" t="s">
        <v>2110</v>
      </c>
      <c r="D10819" s="384">
        <v>2488</v>
      </c>
      <c r="E10819">
        <v>0.05</v>
      </c>
      <c r="F10819">
        <v>1.17855</v>
      </c>
      <c r="G10819" s="384">
        <v>0</v>
      </c>
      <c r="H10819">
        <v>1.1803900000000001</v>
      </c>
    </row>
    <row r="10820" spans="1:10">
      <c r="A10820">
        <v>10837</v>
      </c>
      <c r="B10820" s="612">
        <v>44042.970138888886</v>
      </c>
      <c r="C10820" s="405" t="s">
        <v>2110</v>
      </c>
      <c r="D10820" s="384">
        <v>2488</v>
      </c>
      <c r="E10820">
        <v>0.05</v>
      </c>
      <c r="F10820">
        <v>1.17855</v>
      </c>
      <c r="G10820" s="384">
        <v>0</v>
      </c>
      <c r="H10820">
        <v>1.18221</v>
      </c>
    </row>
    <row r="10821" spans="1:10">
      <c r="A10821">
        <v>10856</v>
      </c>
      <c r="B10821" s="612">
        <v>44043.013194444444</v>
      </c>
      <c r="C10821" s="405" t="s">
        <v>2110</v>
      </c>
      <c r="D10821" s="384">
        <v>2488</v>
      </c>
      <c r="E10821">
        <v>0.05</v>
      </c>
      <c r="F10821">
        <v>1.17855</v>
      </c>
      <c r="G10821" s="384">
        <v>0</v>
      </c>
      <c r="H10821">
        <v>1.1843600000000001</v>
      </c>
    </row>
    <row r="10822" spans="1:10">
      <c r="A10822">
        <v>10889</v>
      </c>
      <c r="B10822" s="612">
        <v>44043.381249999999</v>
      </c>
      <c r="C10822" s="405" t="s">
        <v>2054</v>
      </c>
      <c r="D10822" s="384">
        <v>2488</v>
      </c>
      <c r="E10822">
        <v>0.05</v>
      </c>
      <c r="F10822">
        <v>1.1843600000000001</v>
      </c>
      <c r="G10822" s="384">
        <v>0</v>
      </c>
      <c r="H10822">
        <v>1.1843600000000001</v>
      </c>
      <c r="I10822">
        <v>-28.99</v>
      </c>
      <c r="J10822" s="384">
        <v>38280.870000000003</v>
      </c>
    </row>
    <row r="10823" spans="1:10">
      <c r="A10823">
        <v>10798</v>
      </c>
      <c r="B10823" s="612">
        <v>44042.546527777777</v>
      </c>
      <c r="C10823" s="405" t="s">
        <v>96</v>
      </c>
      <c r="D10823" s="384">
        <v>2489</v>
      </c>
      <c r="E10823">
        <v>0.02</v>
      </c>
      <c r="F10823">
        <v>1.17876</v>
      </c>
      <c r="G10823" s="384">
        <v>0</v>
      </c>
      <c r="H10823">
        <v>0</v>
      </c>
    </row>
    <row r="10824" spans="1:10">
      <c r="A10824">
        <v>10799</v>
      </c>
      <c r="B10824" s="612">
        <v>44042.546527777777</v>
      </c>
      <c r="C10824" s="405" t="s">
        <v>2110</v>
      </c>
      <c r="D10824" s="384">
        <v>2489</v>
      </c>
      <c r="E10824">
        <v>0.02</v>
      </c>
      <c r="F10824">
        <v>1.17876</v>
      </c>
      <c r="G10824" s="384">
        <v>0</v>
      </c>
      <c r="H10824">
        <v>1.1797599999999999</v>
      </c>
    </row>
    <row r="10825" spans="1:10">
      <c r="A10825">
        <v>10800</v>
      </c>
      <c r="B10825" s="612">
        <v>44042.564583333333</v>
      </c>
      <c r="C10825" s="405" t="s">
        <v>2054</v>
      </c>
      <c r="D10825" s="384">
        <v>2489</v>
      </c>
      <c r="E10825">
        <v>0.02</v>
      </c>
      <c r="F10825">
        <v>1.1797599999999999</v>
      </c>
      <c r="G10825" s="384">
        <v>0</v>
      </c>
      <c r="H10825">
        <v>1.1797599999999999</v>
      </c>
      <c r="I10825">
        <v>2</v>
      </c>
      <c r="J10825" s="384">
        <v>38352.1</v>
      </c>
    </row>
    <row r="10826" spans="1:10">
      <c r="A10826">
        <v>10801</v>
      </c>
      <c r="B10826" s="612">
        <v>44042.568749999999</v>
      </c>
      <c r="C10826" s="405" t="s">
        <v>97</v>
      </c>
      <c r="D10826" s="384">
        <v>2490</v>
      </c>
      <c r="E10826">
        <v>0.08</v>
      </c>
      <c r="F10826">
        <v>1.18041</v>
      </c>
      <c r="G10826" s="384">
        <v>0</v>
      </c>
      <c r="H10826">
        <v>0</v>
      </c>
    </row>
    <row r="10827" spans="1:10">
      <c r="A10827">
        <v>10802</v>
      </c>
      <c r="B10827" s="612">
        <v>44042.568749999999</v>
      </c>
      <c r="C10827" s="405" t="s">
        <v>2110</v>
      </c>
      <c r="D10827" s="384">
        <v>2490</v>
      </c>
      <c r="E10827">
        <v>0.08</v>
      </c>
      <c r="F10827">
        <v>1.18041</v>
      </c>
      <c r="G10827" s="384">
        <v>0</v>
      </c>
      <c r="H10827">
        <v>1.1771100000000001</v>
      </c>
    </row>
    <row r="10828" spans="1:10">
      <c r="A10828">
        <v>10816</v>
      </c>
      <c r="B10828" s="612">
        <v>44042.71875</v>
      </c>
      <c r="C10828" s="405" t="s">
        <v>2110</v>
      </c>
      <c r="D10828" s="384">
        <v>2490</v>
      </c>
      <c r="E10828">
        <v>0.08</v>
      </c>
      <c r="F10828">
        <v>1.18041</v>
      </c>
      <c r="G10828" s="384">
        <v>0</v>
      </c>
      <c r="H10828">
        <v>1.1787099999999999</v>
      </c>
    </row>
    <row r="10829" spans="1:10">
      <c r="A10829">
        <v>10824</v>
      </c>
      <c r="B10829" s="612">
        <v>44042.79583333333</v>
      </c>
      <c r="C10829" s="405" t="s">
        <v>2110</v>
      </c>
      <c r="D10829" s="384">
        <v>2490</v>
      </c>
      <c r="E10829">
        <v>0.08</v>
      </c>
      <c r="F10829">
        <v>1.18041</v>
      </c>
      <c r="G10829" s="384">
        <v>0</v>
      </c>
      <c r="H10829">
        <v>1.1803900000000001</v>
      </c>
    </row>
    <row r="10830" spans="1:10">
      <c r="A10830">
        <v>10836</v>
      </c>
      <c r="B10830" s="612">
        <v>44042.970138888886</v>
      </c>
      <c r="C10830" s="405" t="s">
        <v>2110</v>
      </c>
      <c r="D10830" s="384">
        <v>2490</v>
      </c>
      <c r="E10830">
        <v>0.08</v>
      </c>
      <c r="F10830">
        <v>1.18041</v>
      </c>
      <c r="G10830" s="384">
        <v>0</v>
      </c>
      <c r="H10830">
        <v>1.18221</v>
      </c>
    </row>
    <row r="10831" spans="1:10">
      <c r="A10831">
        <v>10855</v>
      </c>
      <c r="B10831" s="612">
        <v>44043.013194444444</v>
      </c>
      <c r="C10831" s="405" t="s">
        <v>2110</v>
      </c>
      <c r="D10831" s="384">
        <v>2490</v>
      </c>
      <c r="E10831">
        <v>0.08</v>
      </c>
      <c r="F10831">
        <v>1.18041</v>
      </c>
      <c r="G10831" s="384">
        <v>0</v>
      </c>
      <c r="H10831">
        <v>1.1843600000000001</v>
      </c>
    </row>
    <row r="10832" spans="1:10">
      <c r="A10832">
        <v>10890</v>
      </c>
      <c r="B10832" s="612">
        <v>44043.381249999999</v>
      </c>
      <c r="C10832" s="405" t="s">
        <v>2054</v>
      </c>
      <c r="D10832" s="384">
        <v>2490</v>
      </c>
      <c r="E10832">
        <v>0.08</v>
      </c>
      <c r="F10832">
        <v>1.1843600000000001</v>
      </c>
      <c r="G10832" s="384">
        <v>0</v>
      </c>
      <c r="H10832">
        <v>1.1843600000000001</v>
      </c>
      <c r="I10832">
        <v>-31.51</v>
      </c>
      <c r="J10832" s="384">
        <v>38249.35</v>
      </c>
    </row>
    <row r="10833" spans="1:10">
      <c r="A10833">
        <v>10807</v>
      </c>
      <c r="B10833" s="612">
        <v>44042.575694444444</v>
      </c>
      <c r="C10833" s="405" t="s">
        <v>96</v>
      </c>
      <c r="D10833" s="384">
        <v>2491</v>
      </c>
      <c r="E10833">
        <v>0.02</v>
      </c>
      <c r="F10833">
        <v>1.1798500000000001</v>
      </c>
      <c r="G10833" s="384">
        <v>0</v>
      </c>
      <c r="H10833">
        <v>0</v>
      </c>
    </row>
    <row r="10834" spans="1:10">
      <c r="A10834">
        <v>10808</v>
      </c>
      <c r="B10834" s="612">
        <v>44042.575694444444</v>
      </c>
      <c r="C10834" s="405" t="s">
        <v>2110</v>
      </c>
      <c r="D10834" s="384">
        <v>2491</v>
      </c>
      <c r="E10834">
        <v>0.02</v>
      </c>
      <c r="F10834">
        <v>1.1798500000000001</v>
      </c>
      <c r="G10834" s="384">
        <v>0</v>
      </c>
      <c r="H10834">
        <v>1.18085</v>
      </c>
    </row>
    <row r="10835" spans="1:10">
      <c r="A10835">
        <v>10811</v>
      </c>
      <c r="B10835" s="612">
        <v>44042.583333333336</v>
      </c>
      <c r="C10835" s="405" t="s">
        <v>2110</v>
      </c>
      <c r="D10835" s="384">
        <v>2491</v>
      </c>
      <c r="E10835">
        <v>0.02</v>
      </c>
      <c r="F10835">
        <v>1.1798500000000001</v>
      </c>
      <c r="G10835" s="384">
        <v>0</v>
      </c>
      <c r="H10835">
        <v>1.18005</v>
      </c>
    </row>
    <row r="10836" spans="1:10">
      <c r="A10836">
        <v>10812</v>
      </c>
      <c r="B10836" s="612">
        <v>44042.677777777775</v>
      </c>
      <c r="C10836" s="405" t="s">
        <v>2054</v>
      </c>
      <c r="D10836" s="384">
        <v>2491</v>
      </c>
      <c r="E10836">
        <v>0.02</v>
      </c>
      <c r="F10836">
        <v>1.18005</v>
      </c>
      <c r="G10836" s="384">
        <v>0</v>
      </c>
      <c r="H10836">
        <v>1.18005</v>
      </c>
      <c r="I10836">
        <v>0.4</v>
      </c>
      <c r="J10836" s="384">
        <v>38352.5</v>
      </c>
    </row>
    <row r="10837" spans="1:10">
      <c r="A10837">
        <v>10809</v>
      </c>
      <c r="B10837" s="612">
        <v>44042.583333333336</v>
      </c>
      <c r="C10837" s="405" t="s">
        <v>96</v>
      </c>
      <c r="D10837" s="384">
        <v>2492</v>
      </c>
      <c r="E10837">
        <v>0.02</v>
      </c>
      <c r="F10837">
        <v>1.17824</v>
      </c>
      <c r="G10837" s="384">
        <v>0</v>
      </c>
      <c r="H10837">
        <v>0</v>
      </c>
    </row>
    <row r="10838" spans="1:10">
      <c r="A10838">
        <v>10810</v>
      </c>
      <c r="B10838" s="612">
        <v>44042.583333333336</v>
      </c>
      <c r="C10838" s="405" t="s">
        <v>2110</v>
      </c>
      <c r="D10838" s="384">
        <v>2492</v>
      </c>
      <c r="E10838">
        <v>0.02</v>
      </c>
      <c r="F10838">
        <v>1.17824</v>
      </c>
      <c r="G10838" s="384">
        <v>0</v>
      </c>
      <c r="H10838">
        <v>1.18005</v>
      </c>
    </row>
    <row r="10839" spans="1:10">
      <c r="A10839">
        <v>10813</v>
      </c>
      <c r="B10839" s="612">
        <v>44042.677777777775</v>
      </c>
      <c r="C10839" s="405" t="s">
        <v>2054</v>
      </c>
      <c r="D10839" s="384">
        <v>2492</v>
      </c>
      <c r="E10839">
        <v>0.02</v>
      </c>
      <c r="F10839">
        <v>1.18005</v>
      </c>
      <c r="G10839" s="384">
        <v>0</v>
      </c>
      <c r="H10839">
        <v>1.18005</v>
      </c>
      <c r="I10839">
        <v>3.62</v>
      </c>
      <c r="J10839" s="384">
        <v>38356.120000000003</v>
      </c>
    </row>
    <row r="10840" spans="1:10">
      <c r="A10840">
        <v>10814</v>
      </c>
      <c r="B10840" s="612">
        <v>44042.71875</v>
      </c>
      <c r="C10840" s="405" t="s">
        <v>97</v>
      </c>
      <c r="D10840" s="384">
        <v>2493</v>
      </c>
      <c r="E10840">
        <v>0.14000000000000001</v>
      </c>
      <c r="F10840">
        <v>1.1823300000000001</v>
      </c>
      <c r="G10840" s="384">
        <v>0</v>
      </c>
      <c r="H10840">
        <v>0</v>
      </c>
    </row>
    <row r="10841" spans="1:10">
      <c r="A10841">
        <v>10815</v>
      </c>
      <c r="B10841" s="612">
        <v>44042.71875</v>
      </c>
      <c r="C10841" s="405" t="s">
        <v>2110</v>
      </c>
      <c r="D10841" s="384">
        <v>2493</v>
      </c>
      <c r="E10841">
        <v>0.14000000000000001</v>
      </c>
      <c r="F10841">
        <v>1.1823300000000001</v>
      </c>
      <c r="G10841" s="384">
        <v>0</v>
      </c>
      <c r="H10841">
        <v>1.1787099999999999</v>
      </c>
    </row>
    <row r="10842" spans="1:10">
      <c r="A10842">
        <v>10823</v>
      </c>
      <c r="B10842" s="612">
        <v>44042.79583333333</v>
      </c>
      <c r="C10842" s="405" t="s">
        <v>2110</v>
      </c>
      <c r="D10842" s="384">
        <v>2493</v>
      </c>
      <c r="E10842">
        <v>0.14000000000000001</v>
      </c>
      <c r="F10842">
        <v>1.1823300000000001</v>
      </c>
      <c r="G10842" s="384">
        <v>0</v>
      </c>
      <c r="H10842">
        <v>1.1803900000000001</v>
      </c>
    </row>
    <row r="10843" spans="1:10">
      <c r="A10843">
        <v>10835</v>
      </c>
      <c r="B10843" s="612">
        <v>44042.970138888886</v>
      </c>
      <c r="C10843" s="405" t="s">
        <v>2110</v>
      </c>
      <c r="D10843" s="384">
        <v>2493</v>
      </c>
      <c r="E10843">
        <v>0.14000000000000001</v>
      </c>
      <c r="F10843">
        <v>1.1823300000000001</v>
      </c>
      <c r="G10843" s="384">
        <v>0</v>
      </c>
      <c r="H10843">
        <v>1.18221</v>
      </c>
    </row>
    <row r="10844" spans="1:10">
      <c r="A10844">
        <v>10854</v>
      </c>
      <c r="B10844" s="612">
        <v>44043.013194444444</v>
      </c>
      <c r="C10844" s="405" t="s">
        <v>2110</v>
      </c>
      <c r="D10844" s="384">
        <v>2493</v>
      </c>
      <c r="E10844">
        <v>0.14000000000000001</v>
      </c>
      <c r="F10844">
        <v>1.1823300000000001</v>
      </c>
      <c r="G10844" s="384">
        <v>0</v>
      </c>
      <c r="H10844">
        <v>1.1843600000000001</v>
      </c>
    </row>
    <row r="10845" spans="1:10">
      <c r="A10845">
        <v>10891</v>
      </c>
      <c r="B10845" s="612">
        <v>44043.381249999999</v>
      </c>
      <c r="C10845" s="405" t="s">
        <v>2054</v>
      </c>
      <c r="D10845" s="384">
        <v>2493</v>
      </c>
      <c r="E10845">
        <v>0.14000000000000001</v>
      </c>
      <c r="F10845">
        <v>1.1843600000000001</v>
      </c>
      <c r="G10845" s="384">
        <v>0</v>
      </c>
      <c r="H10845">
        <v>1.1843600000000001</v>
      </c>
      <c r="I10845">
        <v>-28.26</v>
      </c>
      <c r="J10845" s="384">
        <v>38221.089999999997</v>
      </c>
    </row>
    <row r="10846" spans="1:10">
      <c r="A10846">
        <v>10821</v>
      </c>
      <c r="B10846" s="612">
        <v>44042.79583333333</v>
      </c>
      <c r="C10846" s="405" t="s">
        <v>97</v>
      </c>
      <c r="D10846" s="384">
        <v>2494</v>
      </c>
      <c r="E10846">
        <v>0.23</v>
      </c>
      <c r="F10846">
        <v>1.1843300000000001</v>
      </c>
      <c r="G10846" s="384">
        <v>0</v>
      </c>
      <c r="H10846">
        <v>0</v>
      </c>
    </row>
    <row r="10847" spans="1:10">
      <c r="A10847">
        <v>10822</v>
      </c>
      <c r="B10847" s="612">
        <v>44042.79583333333</v>
      </c>
      <c r="C10847" s="405" t="s">
        <v>2110</v>
      </c>
      <c r="D10847" s="384">
        <v>2494</v>
      </c>
      <c r="E10847">
        <v>0.23</v>
      </c>
      <c r="F10847">
        <v>1.1843300000000001</v>
      </c>
      <c r="G10847" s="384">
        <v>0</v>
      </c>
      <c r="H10847">
        <v>1.1803900000000001</v>
      </c>
    </row>
    <row r="10848" spans="1:10">
      <c r="A10848">
        <v>10834</v>
      </c>
      <c r="B10848" s="612">
        <v>44042.970138888886</v>
      </c>
      <c r="C10848" s="405" t="s">
        <v>2110</v>
      </c>
      <c r="D10848" s="384">
        <v>2494</v>
      </c>
      <c r="E10848">
        <v>0.23</v>
      </c>
      <c r="F10848">
        <v>1.1843300000000001</v>
      </c>
      <c r="G10848" s="384">
        <v>0</v>
      </c>
      <c r="H10848">
        <v>1.18221</v>
      </c>
    </row>
    <row r="10849" spans="1:10">
      <c r="A10849">
        <v>10853</v>
      </c>
      <c r="B10849" s="612">
        <v>44043.013194444444</v>
      </c>
      <c r="C10849" s="405" t="s">
        <v>2110</v>
      </c>
      <c r="D10849" s="384">
        <v>2494</v>
      </c>
      <c r="E10849">
        <v>0.23</v>
      </c>
      <c r="F10849">
        <v>1.1843300000000001</v>
      </c>
      <c r="G10849" s="384">
        <v>0</v>
      </c>
      <c r="H10849">
        <v>1.1843600000000001</v>
      </c>
    </row>
    <row r="10850" spans="1:10">
      <c r="A10850">
        <v>10892</v>
      </c>
      <c r="B10850" s="612">
        <v>44043.381249999999</v>
      </c>
      <c r="C10850" s="405" t="s">
        <v>2054</v>
      </c>
      <c r="D10850" s="384">
        <v>2494</v>
      </c>
      <c r="E10850">
        <v>0.23</v>
      </c>
      <c r="F10850">
        <v>1.1843600000000001</v>
      </c>
      <c r="G10850" s="384">
        <v>0</v>
      </c>
      <c r="H10850">
        <v>1.1843600000000001</v>
      </c>
      <c r="I10850">
        <v>-0.43</v>
      </c>
      <c r="J10850" s="384">
        <v>38220.660000000003</v>
      </c>
    </row>
    <row r="10851" spans="1:10">
      <c r="A10851">
        <v>10829</v>
      </c>
      <c r="B10851" s="612">
        <v>44042.893750000003</v>
      </c>
      <c r="C10851" s="405" t="s">
        <v>96</v>
      </c>
      <c r="D10851" s="384">
        <v>2495</v>
      </c>
      <c r="E10851">
        <v>0.02</v>
      </c>
      <c r="F10851">
        <v>1.18387</v>
      </c>
      <c r="G10851" s="384">
        <v>0</v>
      </c>
      <c r="H10851">
        <v>0</v>
      </c>
    </row>
    <row r="10852" spans="1:10">
      <c r="A10852">
        <v>10830</v>
      </c>
      <c r="B10852" s="612">
        <v>44042.893750000003</v>
      </c>
      <c r="C10852" s="405" t="s">
        <v>2110</v>
      </c>
      <c r="D10852" s="384">
        <v>2495</v>
      </c>
      <c r="E10852">
        <v>0.02</v>
      </c>
      <c r="F10852">
        <v>1.18387</v>
      </c>
      <c r="G10852" s="384">
        <v>0</v>
      </c>
      <c r="H10852">
        <v>1.1848700000000001</v>
      </c>
    </row>
    <row r="10853" spans="1:10">
      <c r="A10853">
        <v>10831</v>
      </c>
      <c r="B10853" s="612">
        <v>44042.968055555553</v>
      </c>
      <c r="C10853" s="405" t="s">
        <v>2054</v>
      </c>
      <c r="D10853" s="384">
        <v>2495</v>
      </c>
      <c r="E10853">
        <v>0.02</v>
      </c>
      <c r="F10853">
        <v>1.1848700000000001</v>
      </c>
      <c r="G10853" s="384">
        <v>0</v>
      </c>
      <c r="H10853">
        <v>1.1848700000000001</v>
      </c>
      <c r="I10853">
        <v>2</v>
      </c>
      <c r="J10853" s="384">
        <v>38358.120000000003</v>
      </c>
    </row>
    <row r="10854" spans="1:10">
      <c r="A10854">
        <v>10832</v>
      </c>
      <c r="B10854" s="612">
        <v>44042.970138888886</v>
      </c>
      <c r="C10854" s="405" t="s">
        <v>97</v>
      </c>
      <c r="D10854" s="384">
        <v>2496</v>
      </c>
      <c r="E10854">
        <v>0.38</v>
      </c>
      <c r="F10854">
        <v>1.18649</v>
      </c>
      <c r="G10854" s="384">
        <v>0</v>
      </c>
      <c r="H10854">
        <v>0</v>
      </c>
    </row>
    <row r="10855" spans="1:10">
      <c r="A10855">
        <v>10833</v>
      </c>
      <c r="B10855" s="612">
        <v>44042.970138888886</v>
      </c>
      <c r="C10855" s="405" t="s">
        <v>2110</v>
      </c>
      <c r="D10855" s="384">
        <v>2496</v>
      </c>
      <c r="E10855">
        <v>0.38</v>
      </c>
      <c r="F10855">
        <v>1.18649</v>
      </c>
      <c r="G10855" s="384">
        <v>0</v>
      </c>
      <c r="H10855">
        <v>1.18221</v>
      </c>
    </row>
    <row r="10856" spans="1:10">
      <c r="A10856">
        <v>10852</v>
      </c>
      <c r="B10856" s="612">
        <v>44043.013194444444</v>
      </c>
      <c r="C10856" s="405" t="s">
        <v>2110</v>
      </c>
      <c r="D10856" s="384">
        <v>2496</v>
      </c>
      <c r="E10856">
        <v>0.38</v>
      </c>
      <c r="F10856">
        <v>1.18649</v>
      </c>
      <c r="G10856" s="384">
        <v>0</v>
      </c>
      <c r="H10856">
        <v>1.1843600000000001</v>
      </c>
    </row>
    <row r="10857" spans="1:10">
      <c r="A10857">
        <v>10893</v>
      </c>
      <c r="B10857" s="612">
        <v>44043.381249999999</v>
      </c>
      <c r="C10857" s="405" t="s">
        <v>2054</v>
      </c>
      <c r="D10857" s="384">
        <v>2496</v>
      </c>
      <c r="E10857">
        <v>0.38</v>
      </c>
      <c r="F10857">
        <v>1.1843600000000001</v>
      </c>
      <c r="G10857" s="384">
        <v>0</v>
      </c>
      <c r="H10857">
        <v>1.1843600000000001</v>
      </c>
      <c r="I10857">
        <v>81.36</v>
      </c>
      <c r="J10857" s="384">
        <v>38302.019999999997</v>
      </c>
    </row>
    <row r="10858" spans="1:10">
      <c r="A10858">
        <v>10841</v>
      </c>
      <c r="B10858" s="612">
        <v>44042.973611111112</v>
      </c>
      <c r="C10858" s="405" t="s">
        <v>96</v>
      </c>
      <c r="D10858" s="384">
        <v>2497</v>
      </c>
      <c r="E10858">
        <v>0.02</v>
      </c>
      <c r="F10858">
        <v>1.18641</v>
      </c>
      <c r="G10858" s="384">
        <v>0</v>
      </c>
      <c r="H10858">
        <v>0</v>
      </c>
    </row>
    <row r="10859" spans="1:10">
      <c r="A10859">
        <v>10842</v>
      </c>
      <c r="B10859" s="612">
        <v>44042.973611111112</v>
      </c>
      <c r="C10859" s="405" t="s">
        <v>2110</v>
      </c>
      <c r="D10859" s="384">
        <v>2497</v>
      </c>
      <c r="E10859">
        <v>0.02</v>
      </c>
      <c r="F10859">
        <v>1.18641</v>
      </c>
      <c r="G10859" s="384">
        <v>0</v>
      </c>
      <c r="H10859">
        <v>1.1874100000000001</v>
      </c>
    </row>
    <row r="10860" spans="1:10">
      <c r="A10860">
        <v>10843</v>
      </c>
      <c r="B10860" s="612">
        <v>44042.976388888892</v>
      </c>
      <c r="C10860" s="405" t="s">
        <v>2054</v>
      </c>
      <c r="D10860" s="384">
        <v>2497</v>
      </c>
      <c r="E10860">
        <v>0.02</v>
      </c>
      <c r="F10860">
        <v>1.1874100000000001</v>
      </c>
      <c r="G10860" s="384">
        <v>0</v>
      </c>
      <c r="H10860">
        <v>1.1874100000000001</v>
      </c>
      <c r="I10860">
        <v>2</v>
      </c>
      <c r="J10860" s="384">
        <v>38360.120000000003</v>
      </c>
    </row>
    <row r="10861" spans="1:10">
      <c r="A10861">
        <v>10844</v>
      </c>
      <c r="B10861" s="612">
        <v>44042.979166666664</v>
      </c>
      <c r="C10861" s="405" t="s">
        <v>96</v>
      </c>
      <c r="D10861" s="384">
        <v>2498</v>
      </c>
      <c r="E10861">
        <v>0.02</v>
      </c>
      <c r="F10861">
        <v>1.18703</v>
      </c>
      <c r="G10861" s="384">
        <v>0</v>
      </c>
      <c r="H10861">
        <v>0</v>
      </c>
    </row>
    <row r="10862" spans="1:10">
      <c r="A10862">
        <v>10845</v>
      </c>
      <c r="B10862" s="612">
        <v>44042.979166666664</v>
      </c>
      <c r="C10862" s="405" t="s">
        <v>2110</v>
      </c>
      <c r="D10862" s="384">
        <v>2498</v>
      </c>
      <c r="E10862">
        <v>0.02</v>
      </c>
      <c r="F10862">
        <v>1.18703</v>
      </c>
      <c r="G10862" s="384">
        <v>0</v>
      </c>
      <c r="H10862">
        <v>1.1880299999999999</v>
      </c>
    </row>
    <row r="10863" spans="1:10">
      <c r="A10863">
        <v>10846</v>
      </c>
      <c r="B10863" s="612">
        <v>44043.000694444447</v>
      </c>
      <c r="C10863" s="405" t="s">
        <v>2054</v>
      </c>
      <c r="D10863" s="384">
        <v>2498</v>
      </c>
      <c r="E10863">
        <v>0.02</v>
      </c>
      <c r="F10863">
        <v>1.1880299999999999</v>
      </c>
      <c r="G10863" s="384">
        <v>0</v>
      </c>
      <c r="H10863">
        <v>1.1880299999999999</v>
      </c>
      <c r="I10863">
        <v>1.92</v>
      </c>
      <c r="J10863" s="384">
        <v>38362.04</v>
      </c>
    </row>
    <row r="10864" spans="1:10">
      <c r="A10864">
        <v>10847</v>
      </c>
      <c r="B10864" s="612">
        <v>44043.005555555559</v>
      </c>
      <c r="C10864" s="405" t="s">
        <v>96</v>
      </c>
      <c r="D10864" s="384">
        <v>2499</v>
      </c>
      <c r="E10864">
        <v>0.02</v>
      </c>
      <c r="F10864">
        <v>1.1873100000000001</v>
      </c>
      <c r="G10864" s="384">
        <v>0</v>
      </c>
      <c r="H10864">
        <v>0</v>
      </c>
    </row>
    <row r="10865" spans="1:10">
      <c r="A10865">
        <v>10848</v>
      </c>
      <c r="B10865" s="612">
        <v>44043.005555555559</v>
      </c>
      <c r="C10865" s="405" t="s">
        <v>2110</v>
      </c>
      <c r="D10865" s="384">
        <v>2499</v>
      </c>
      <c r="E10865">
        <v>0.02</v>
      </c>
      <c r="F10865">
        <v>1.1873100000000001</v>
      </c>
      <c r="G10865" s="384">
        <v>0</v>
      </c>
      <c r="H10865">
        <v>1.18831</v>
      </c>
    </row>
    <row r="10866" spans="1:10">
      <c r="A10866">
        <v>10849</v>
      </c>
      <c r="B10866" s="612">
        <v>44043.013194444444</v>
      </c>
      <c r="C10866" s="405" t="s">
        <v>2054</v>
      </c>
      <c r="D10866" s="384">
        <v>2499</v>
      </c>
      <c r="E10866">
        <v>0.02</v>
      </c>
      <c r="F10866">
        <v>1.18831</v>
      </c>
      <c r="G10866" s="384">
        <v>0</v>
      </c>
      <c r="H10866">
        <v>1.18831</v>
      </c>
      <c r="I10866">
        <v>2</v>
      </c>
      <c r="J10866" s="384">
        <v>38364.04</v>
      </c>
    </row>
    <row r="10867" spans="1:10">
      <c r="A10867">
        <v>10850</v>
      </c>
      <c r="B10867" s="612">
        <v>44043.013194444444</v>
      </c>
      <c r="C10867" s="405" t="s">
        <v>97</v>
      </c>
      <c r="D10867" s="384">
        <v>2500</v>
      </c>
      <c r="E10867">
        <v>0.64</v>
      </c>
      <c r="F10867">
        <v>1.1887000000000001</v>
      </c>
      <c r="G10867" s="384">
        <v>0</v>
      </c>
      <c r="H10867">
        <v>0</v>
      </c>
    </row>
    <row r="10868" spans="1:10">
      <c r="A10868">
        <v>10851</v>
      </c>
      <c r="B10868" s="612">
        <v>44043.013194444444</v>
      </c>
      <c r="C10868" s="405" t="s">
        <v>2110</v>
      </c>
      <c r="D10868" s="384">
        <v>2500</v>
      </c>
      <c r="E10868">
        <v>0.64</v>
      </c>
      <c r="F10868">
        <v>1.1887000000000001</v>
      </c>
      <c r="G10868" s="384">
        <v>0</v>
      </c>
      <c r="H10868">
        <v>1.1843600000000001</v>
      </c>
    </row>
    <row r="10869" spans="1:10">
      <c r="A10869">
        <v>10894</v>
      </c>
      <c r="B10869" s="612">
        <v>44043.381249999999</v>
      </c>
      <c r="C10869" s="405" t="s">
        <v>2054</v>
      </c>
      <c r="D10869" s="384">
        <v>2500</v>
      </c>
      <c r="E10869">
        <v>0.64</v>
      </c>
      <c r="F10869">
        <v>1.1843600000000001</v>
      </c>
      <c r="G10869" s="384">
        <v>0</v>
      </c>
      <c r="H10869">
        <v>1.1843600000000001</v>
      </c>
      <c r="I10869">
        <v>277.76</v>
      </c>
      <c r="J10869" s="384">
        <v>38579.78</v>
      </c>
    </row>
    <row r="10870" spans="1:10">
      <c r="A10870">
        <v>10860</v>
      </c>
      <c r="B10870" s="612">
        <v>44043.015972222223</v>
      </c>
      <c r="C10870" s="405" t="s">
        <v>96</v>
      </c>
      <c r="D10870" s="384">
        <v>2501</v>
      </c>
      <c r="E10870">
        <v>0.02</v>
      </c>
      <c r="F10870">
        <v>1.1875800000000001</v>
      </c>
      <c r="G10870" s="384">
        <v>0</v>
      </c>
      <c r="H10870">
        <v>0</v>
      </c>
    </row>
    <row r="10871" spans="1:10">
      <c r="A10871">
        <v>10861</v>
      </c>
      <c r="B10871" s="612">
        <v>44043.015972222223</v>
      </c>
      <c r="C10871" s="405" t="s">
        <v>2110</v>
      </c>
      <c r="D10871" s="384">
        <v>2501</v>
      </c>
      <c r="E10871">
        <v>0.02</v>
      </c>
      <c r="F10871">
        <v>1.1875800000000001</v>
      </c>
      <c r="G10871" s="384">
        <v>0</v>
      </c>
      <c r="H10871">
        <v>1.18858</v>
      </c>
    </row>
    <row r="10872" spans="1:10">
      <c r="A10872">
        <v>10862</v>
      </c>
      <c r="B10872" s="612">
        <v>44043.084027777775</v>
      </c>
      <c r="C10872" s="405" t="s">
        <v>2054</v>
      </c>
      <c r="D10872" s="384">
        <v>2501</v>
      </c>
      <c r="E10872">
        <v>0.02</v>
      </c>
      <c r="F10872">
        <v>1.18858</v>
      </c>
      <c r="G10872" s="384">
        <v>0</v>
      </c>
      <c r="H10872">
        <v>1.18858</v>
      </c>
      <c r="I10872">
        <v>2</v>
      </c>
      <c r="J10872" s="384">
        <v>38366.04</v>
      </c>
    </row>
    <row r="10873" spans="1:10">
      <c r="A10873">
        <v>10863</v>
      </c>
      <c r="B10873" s="612">
        <v>44043.087500000001</v>
      </c>
      <c r="C10873" s="405" t="s">
        <v>96</v>
      </c>
      <c r="D10873" s="384">
        <v>2502</v>
      </c>
      <c r="E10873">
        <v>0.02</v>
      </c>
      <c r="F10873">
        <v>1.18886</v>
      </c>
      <c r="G10873" s="384">
        <v>0</v>
      </c>
      <c r="H10873">
        <v>0</v>
      </c>
    </row>
    <row r="10874" spans="1:10">
      <c r="A10874">
        <v>10864</v>
      </c>
      <c r="B10874" s="612">
        <v>44043.087500000001</v>
      </c>
      <c r="C10874" s="405" t="s">
        <v>2110</v>
      </c>
      <c r="D10874" s="384">
        <v>2502</v>
      </c>
      <c r="E10874">
        <v>0.02</v>
      </c>
      <c r="F10874">
        <v>1.18886</v>
      </c>
      <c r="G10874" s="384">
        <v>0</v>
      </c>
      <c r="H10874">
        <v>1.1898599999999999</v>
      </c>
    </row>
    <row r="10875" spans="1:10">
      <c r="A10875">
        <v>10865</v>
      </c>
      <c r="B10875" s="612">
        <v>44043.113888888889</v>
      </c>
      <c r="C10875" s="405" t="s">
        <v>2054</v>
      </c>
      <c r="D10875" s="384">
        <v>2502</v>
      </c>
      <c r="E10875">
        <v>0.02</v>
      </c>
      <c r="F10875">
        <v>1.1898599999999999</v>
      </c>
      <c r="G10875" s="384">
        <v>0</v>
      </c>
      <c r="H10875">
        <v>1.1898599999999999</v>
      </c>
      <c r="I10875">
        <v>2</v>
      </c>
      <c r="J10875" s="384">
        <v>38368.04</v>
      </c>
    </row>
    <row r="10876" spans="1:10">
      <c r="A10876">
        <v>10866</v>
      </c>
      <c r="B10876" s="612">
        <v>44043.12777777778</v>
      </c>
      <c r="C10876" s="405" t="s">
        <v>96</v>
      </c>
      <c r="D10876" s="384">
        <v>2503</v>
      </c>
      <c r="E10876">
        <v>0.02</v>
      </c>
      <c r="F10876">
        <v>1.1887099999999999</v>
      </c>
      <c r="G10876" s="384">
        <v>0</v>
      </c>
      <c r="H10876">
        <v>0</v>
      </c>
    </row>
    <row r="10877" spans="1:10">
      <c r="A10877">
        <v>10867</v>
      </c>
      <c r="B10877" s="612">
        <v>44043.12777777778</v>
      </c>
      <c r="C10877" s="405" t="s">
        <v>2110</v>
      </c>
      <c r="D10877" s="384">
        <v>2503</v>
      </c>
      <c r="E10877">
        <v>0.02</v>
      </c>
      <c r="F10877">
        <v>1.1887099999999999</v>
      </c>
      <c r="G10877" s="384">
        <v>0</v>
      </c>
      <c r="H10877">
        <v>1.18971</v>
      </c>
    </row>
    <row r="10878" spans="1:10">
      <c r="A10878">
        <v>10868</v>
      </c>
      <c r="B10878" s="612">
        <v>44043.206944444442</v>
      </c>
      <c r="C10878" s="405" t="s">
        <v>2054</v>
      </c>
      <c r="D10878" s="384">
        <v>2503</v>
      </c>
      <c r="E10878">
        <v>0.02</v>
      </c>
      <c r="F10878">
        <v>1.18971</v>
      </c>
      <c r="G10878" s="384">
        <v>0</v>
      </c>
      <c r="H10878">
        <v>1.18971</v>
      </c>
      <c r="I10878">
        <v>2</v>
      </c>
      <c r="J10878" s="384">
        <v>38370.04</v>
      </c>
    </row>
    <row r="10879" spans="1:10">
      <c r="A10879">
        <v>10869</v>
      </c>
      <c r="B10879" s="612">
        <v>44043.25277777778</v>
      </c>
      <c r="C10879" s="405" t="s">
        <v>96</v>
      </c>
      <c r="D10879" s="384">
        <v>2504</v>
      </c>
      <c r="E10879">
        <v>0.02</v>
      </c>
      <c r="F10879">
        <v>1.1885399999999999</v>
      </c>
      <c r="G10879" s="384">
        <v>0</v>
      </c>
      <c r="H10879">
        <v>0</v>
      </c>
    </row>
    <row r="10880" spans="1:10">
      <c r="A10880">
        <v>10870</v>
      </c>
      <c r="B10880" s="612">
        <v>44043.25277777778</v>
      </c>
      <c r="C10880" s="405" t="s">
        <v>2110</v>
      </c>
      <c r="D10880" s="384">
        <v>2504</v>
      </c>
      <c r="E10880">
        <v>0.02</v>
      </c>
      <c r="F10880">
        <v>1.1885399999999999</v>
      </c>
      <c r="G10880" s="384">
        <v>0</v>
      </c>
      <c r="H10880">
        <v>1.18954</v>
      </c>
    </row>
    <row r="10881" spans="1:10">
      <c r="A10881">
        <v>10871</v>
      </c>
      <c r="B10881" s="612">
        <v>44043.275694444441</v>
      </c>
      <c r="C10881" s="405" t="s">
        <v>2054</v>
      </c>
      <c r="D10881" s="384">
        <v>2504</v>
      </c>
      <c r="E10881">
        <v>0.02</v>
      </c>
      <c r="F10881">
        <v>1.18954</v>
      </c>
      <c r="G10881" s="384">
        <v>0</v>
      </c>
      <c r="H10881">
        <v>1.18954</v>
      </c>
      <c r="I10881">
        <v>2</v>
      </c>
      <c r="J10881" s="384">
        <v>38372.04</v>
      </c>
    </row>
    <row r="10882" spans="1:10">
      <c r="A10882">
        <v>10872</v>
      </c>
      <c r="B10882" s="612">
        <v>44043.295138888891</v>
      </c>
      <c r="C10882" s="405" t="s">
        <v>96</v>
      </c>
      <c r="D10882" s="384">
        <v>2505</v>
      </c>
      <c r="E10882">
        <v>0.02</v>
      </c>
      <c r="F10882">
        <v>1.1899299999999999</v>
      </c>
      <c r="G10882" s="384">
        <v>0</v>
      </c>
      <c r="H10882">
        <v>0</v>
      </c>
    </row>
    <row r="10883" spans="1:10">
      <c r="A10883">
        <v>10873</v>
      </c>
      <c r="B10883" s="612">
        <v>44043.295138888891</v>
      </c>
      <c r="C10883" s="405" t="s">
        <v>2110</v>
      </c>
      <c r="D10883" s="384">
        <v>2505</v>
      </c>
      <c r="E10883">
        <v>0.02</v>
      </c>
      <c r="F10883">
        <v>1.1899299999999999</v>
      </c>
      <c r="G10883" s="384">
        <v>0</v>
      </c>
      <c r="H10883">
        <v>1.19093</v>
      </c>
    </row>
    <row r="10884" spans="1:10">
      <c r="A10884">
        <v>10876</v>
      </c>
      <c r="B10884" s="612">
        <v>44043.32708333333</v>
      </c>
      <c r="C10884" s="405" t="s">
        <v>2110</v>
      </c>
      <c r="D10884" s="384">
        <v>2505</v>
      </c>
      <c r="E10884">
        <v>0.02</v>
      </c>
      <c r="F10884">
        <v>1.1899299999999999</v>
      </c>
      <c r="G10884" s="384">
        <v>0</v>
      </c>
      <c r="H10884">
        <v>1.1901200000000001</v>
      </c>
    </row>
    <row r="10885" spans="1:10">
      <c r="A10885">
        <v>10880</v>
      </c>
      <c r="B10885" s="612">
        <v>44043.354861111111</v>
      </c>
      <c r="C10885" s="405" t="s">
        <v>2110</v>
      </c>
      <c r="D10885" s="384">
        <v>2505</v>
      </c>
      <c r="E10885">
        <v>0.02</v>
      </c>
      <c r="F10885">
        <v>1.1899299999999999</v>
      </c>
      <c r="G10885" s="384">
        <v>0</v>
      </c>
      <c r="H10885">
        <v>1.1890799999999999</v>
      </c>
    </row>
    <row r="10886" spans="1:10">
      <c r="A10886">
        <v>10885</v>
      </c>
      <c r="B10886" s="612">
        <v>44043.381249999999</v>
      </c>
      <c r="C10886" s="405" t="s">
        <v>2110</v>
      </c>
      <c r="D10886" s="384">
        <v>2505</v>
      </c>
      <c r="E10886">
        <v>0.02</v>
      </c>
      <c r="F10886">
        <v>1.1899299999999999</v>
      </c>
      <c r="G10886" s="384">
        <v>0</v>
      </c>
      <c r="H10886">
        <v>1.1877899999999999</v>
      </c>
    </row>
    <row r="10887" spans="1:10">
      <c r="A10887">
        <v>10903</v>
      </c>
      <c r="B10887" s="612">
        <v>44043.46875</v>
      </c>
      <c r="C10887" s="405" t="s">
        <v>2110</v>
      </c>
      <c r="D10887" s="384">
        <v>2505</v>
      </c>
      <c r="E10887">
        <v>0.02</v>
      </c>
      <c r="F10887">
        <v>1.1899299999999999</v>
      </c>
      <c r="G10887" s="384">
        <v>0</v>
      </c>
      <c r="H10887">
        <v>1.1864399999999999</v>
      </c>
    </row>
    <row r="10888" spans="1:10">
      <c r="A10888">
        <v>10913</v>
      </c>
      <c r="B10888" s="612">
        <v>44043.56527777778</v>
      </c>
      <c r="C10888" s="405" t="s">
        <v>2110</v>
      </c>
      <c r="D10888" s="384">
        <v>2505</v>
      </c>
      <c r="E10888">
        <v>0.02</v>
      </c>
      <c r="F10888">
        <v>1.1899299999999999</v>
      </c>
      <c r="G10888" s="384">
        <v>0</v>
      </c>
      <c r="H10888">
        <v>1.1848700000000001</v>
      </c>
    </row>
    <row r="10889" spans="1:10">
      <c r="A10889">
        <v>10923</v>
      </c>
      <c r="B10889" s="612">
        <v>44043.595833333333</v>
      </c>
      <c r="C10889" s="405" t="s">
        <v>2054</v>
      </c>
      <c r="D10889" s="384">
        <v>2505</v>
      </c>
      <c r="E10889">
        <v>0.02</v>
      </c>
      <c r="F10889">
        <v>1.1848700000000001</v>
      </c>
      <c r="G10889" s="384">
        <v>0</v>
      </c>
      <c r="H10889">
        <v>1.1848700000000001</v>
      </c>
      <c r="I10889">
        <v>-10.119999999999999</v>
      </c>
      <c r="J10889" s="384">
        <v>38573.660000000003</v>
      </c>
    </row>
    <row r="10890" spans="1:10">
      <c r="A10890">
        <v>10874</v>
      </c>
      <c r="B10890" s="612">
        <v>44043.32708333333</v>
      </c>
      <c r="C10890" s="405" t="s">
        <v>96</v>
      </c>
      <c r="D10890" s="384">
        <v>2506</v>
      </c>
      <c r="E10890">
        <v>0.02</v>
      </c>
      <c r="F10890">
        <v>1.1882999999999999</v>
      </c>
      <c r="G10890" s="384">
        <v>0</v>
      </c>
      <c r="H10890">
        <v>0</v>
      </c>
    </row>
    <row r="10891" spans="1:10">
      <c r="A10891">
        <v>10875</v>
      </c>
      <c r="B10891" s="612">
        <v>44043.32708333333</v>
      </c>
      <c r="C10891" s="405" t="s">
        <v>2110</v>
      </c>
      <c r="D10891" s="384">
        <v>2506</v>
      </c>
      <c r="E10891">
        <v>0.02</v>
      </c>
      <c r="F10891">
        <v>1.1882999999999999</v>
      </c>
      <c r="G10891" s="384">
        <v>0</v>
      </c>
      <c r="H10891">
        <v>1.1901200000000001</v>
      </c>
    </row>
    <row r="10892" spans="1:10">
      <c r="A10892">
        <v>10879</v>
      </c>
      <c r="B10892" s="612">
        <v>44043.354861111111</v>
      </c>
      <c r="C10892" s="405" t="s">
        <v>2110</v>
      </c>
      <c r="D10892" s="384">
        <v>2506</v>
      </c>
      <c r="E10892">
        <v>0.02</v>
      </c>
      <c r="F10892">
        <v>1.1882999999999999</v>
      </c>
      <c r="G10892" s="384">
        <v>0</v>
      </c>
      <c r="H10892">
        <v>1.1890799999999999</v>
      </c>
    </row>
    <row r="10893" spans="1:10">
      <c r="A10893">
        <v>10884</v>
      </c>
      <c r="B10893" s="612">
        <v>44043.381249999999</v>
      </c>
      <c r="C10893" s="405" t="s">
        <v>2110</v>
      </c>
      <c r="D10893" s="384">
        <v>2506</v>
      </c>
      <c r="E10893">
        <v>0.02</v>
      </c>
      <c r="F10893">
        <v>1.1882999999999999</v>
      </c>
      <c r="G10893" s="384">
        <v>0</v>
      </c>
      <c r="H10893">
        <v>1.1877899999999999</v>
      </c>
    </row>
    <row r="10894" spans="1:10">
      <c r="A10894">
        <v>10902</v>
      </c>
      <c r="B10894" s="612">
        <v>44043.46875</v>
      </c>
      <c r="C10894" s="405" t="s">
        <v>2110</v>
      </c>
      <c r="D10894" s="384">
        <v>2506</v>
      </c>
      <c r="E10894">
        <v>0.02</v>
      </c>
      <c r="F10894">
        <v>1.1882999999999999</v>
      </c>
      <c r="G10894" s="384">
        <v>0</v>
      </c>
      <c r="H10894">
        <v>1.1864399999999999</v>
      </c>
    </row>
    <row r="10895" spans="1:10">
      <c r="A10895">
        <v>10912</v>
      </c>
      <c r="B10895" s="612">
        <v>44043.56527777778</v>
      </c>
      <c r="C10895" s="405" t="s">
        <v>2110</v>
      </c>
      <c r="D10895" s="384">
        <v>2506</v>
      </c>
      <c r="E10895">
        <v>0.02</v>
      </c>
      <c r="F10895">
        <v>1.1882999999999999</v>
      </c>
      <c r="G10895" s="384">
        <v>0</v>
      </c>
      <c r="H10895">
        <v>1.1848700000000001</v>
      </c>
    </row>
    <row r="10896" spans="1:10">
      <c r="A10896">
        <v>10924</v>
      </c>
      <c r="B10896" s="612">
        <v>44043.595833333333</v>
      </c>
      <c r="C10896" s="405" t="s">
        <v>2054</v>
      </c>
      <c r="D10896" s="384">
        <v>2506</v>
      </c>
      <c r="E10896">
        <v>0.02</v>
      </c>
      <c r="F10896">
        <v>1.1848700000000001</v>
      </c>
      <c r="G10896" s="384">
        <v>0</v>
      </c>
      <c r="H10896">
        <v>1.1848700000000001</v>
      </c>
      <c r="I10896">
        <v>-6.86</v>
      </c>
      <c r="J10896" s="384">
        <v>38566.800000000003</v>
      </c>
    </row>
    <row r="10897" spans="1:10">
      <c r="A10897">
        <v>10877</v>
      </c>
      <c r="B10897" s="612">
        <v>44043.354861111111</v>
      </c>
      <c r="C10897" s="405" t="s">
        <v>96</v>
      </c>
      <c r="D10897" s="384">
        <v>2507</v>
      </c>
      <c r="E10897">
        <v>0.03</v>
      </c>
      <c r="F10897">
        <v>1.18669</v>
      </c>
      <c r="G10897" s="384">
        <v>0</v>
      </c>
      <c r="H10897">
        <v>0</v>
      </c>
    </row>
    <row r="10898" spans="1:10">
      <c r="A10898">
        <v>10878</v>
      </c>
      <c r="B10898" s="612">
        <v>44043.354861111111</v>
      </c>
      <c r="C10898" s="405" t="s">
        <v>2110</v>
      </c>
      <c r="D10898" s="384">
        <v>2507</v>
      </c>
      <c r="E10898">
        <v>0.03</v>
      </c>
      <c r="F10898">
        <v>1.18669</v>
      </c>
      <c r="G10898" s="384">
        <v>0</v>
      </c>
      <c r="H10898">
        <v>1.1890799999999999</v>
      </c>
    </row>
    <row r="10899" spans="1:10">
      <c r="A10899">
        <v>10883</v>
      </c>
      <c r="B10899" s="612">
        <v>44043.381249999999</v>
      </c>
      <c r="C10899" s="405" t="s">
        <v>2110</v>
      </c>
      <c r="D10899" s="384">
        <v>2507</v>
      </c>
      <c r="E10899">
        <v>0.03</v>
      </c>
      <c r="F10899">
        <v>1.18669</v>
      </c>
      <c r="G10899" s="384">
        <v>0</v>
      </c>
      <c r="H10899">
        <v>1.1877899999999999</v>
      </c>
    </row>
    <row r="10900" spans="1:10">
      <c r="A10900">
        <v>10901</v>
      </c>
      <c r="B10900" s="612">
        <v>44043.46875</v>
      </c>
      <c r="C10900" s="405" t="s">
        <v>2110</v>
      </c>
      <c r="D10900" s="384">
        <v>2507</v>
      </c>
      <c r="E10900">
        <v>0.03</v>
      </c>
      <c r="F10900">
        <v>1.18669</v>
      </c>
      <c r="G10900" s="384">
        <v>0</v>
      </c>
      <c r="H10900">
        <v>1.1864399999999999</v>
      </c>
    </row>
    <row r="10901" spans="1:10">
      <c r="A10901">
        <v>10911</v>
      </c>
      <c r="B10901" s="612">
        <v>44043.56527777778</v>
      </c>
      <c r="C10901" s="405" t="s">
        <v>2110</v>
      </c>
      <c r="D10901" s="384">
        <v>2507</v>
      </c>
      <c r="E10901">
        <v>0.03</v>
      </c>
      <c r="F10901">
        <v>1.18669</v>
      </c>
      <c r="G10901" s="384">
        <v>0</v>
      </c>
      <c r="H10901">
        <v>1.1848700000000001</v>
      </c>
    </row>
    <row r="10902" spans="1:10">
      <c r="A10902">
        <v>10925</v>
      </c>
      <c r="B10902" s="612">
        <v>44043.595833333333</v>
      </c>
      <c r="C10902" s="405" t="s">
        <v>2054</v>
      </c>
      <c r="D10902" s="384">
        <v>2507</v>
      </c>
      <c r="E10902">
        <v>0.03</v>
      </c>
      <c r="F10902">
        <v>1.1848700000000001</v>
      </c>
      <c r="G10902" s="384">
        <v>0</v>
      </c>
      <c r="H10902">
        <v>1.1848700000000001</v>
      </c>
      <c r="I10902">
        <v>-5.46</v>
      </c>
      <c r="J10902" s="384">
        <v>38561.339999999997</v>
      </c>
    </row>
    <row r="10903" spans="1:10">
      <c r="A10903">
        <v>10881</v>
      </c>
      <c r="B10903" s="612">
        <v>44043.381249999999</v>
      </c>
      <c r="C10903" s="405" t="s">
        <v>96</v>
      </c>
      <c r="D10903" s="384">
        <v>2508</v>
      </c>
      <c r="E10903">
        <v>0.05</v>
      </c>
      <c r="F10903">
        <v>1.1849799999999999</v>
      </c>
      <c r="G10903" s="384">
        <v>0</v>
      </c>
      <c r="H10903">
        <v>0</v>
      </c>
    </row>
    <row r="10904" spans="1:10">
      <c r="A10904">
        <v>10882</v>
      </c>
      <c r="B10904" s="612">
        <v>44043.381249999999</v>
      </c>
      <c r="C10904" s="405" t="s">
        <v>2110</v>
      </c>
      <c r="D10904" s="384">
        <v>2508</v>
      </c>
      <c r="E10904">
        <v>0.05</v>
      </c>
      <c r="F10904">
        <v>1.1849799999999999</v>
      </c>
      <c r="G10904" s="384">
        <v>0</v>
      </c>
      <c r="H10904">
        <v>1.1877899999999999</v>
      </c>
    </row>
    <row r="10905" spans="1:10">
      <c r="A10905">
        <v>10900</v>
      </c>
      <c r="B10905" s="612">
        <v>44043.46875</v>
      </c>
      <c r="C10905" s="405" t="s">
        <v>2110</v>
      </c>
      <c r="D10905" s="384">
        <v>2508</v>
      </c>
      <c r="E10905">
        <v>0.05</v>
      </c>
      <c r="F10905">
        <v>1.1849799999999999</v>
      </c>
      <c r="G10905" s="384">
        <v>0</v>
      </c>
      <c r="H10905">
        <v>1.1864399999999999</v>
      </c>
    </row>
    <row r="10906" spans="1:10">
      <c r="A10906">
        <v>10910</v>
      </c>
      <c r="B10906" s="612">
        <v>44043.56527777778</v>
      </c>
      <c r="C10906" s="405" t="s">
        <v>2110</v>
      </c>
      <c r="D10906" s="384">
        <v>2508</v>
      </c>
      <c r="E10906">
        <v>0.05</v>
      </c>
      <c r="F10906">
        <v>1.1849799999999999</v>
      </c>
      <c r="G10906" s="384">
        <v>0</v>
      </c>
      <c r="H10906">
        <v>1.1848700000000001</v>
      </c>
    </row>
    <row r="10907" spans="1:10">
      <c r="A10907">
        <v>10926</v>
      </c>
      <c r="B10907" s="612">
        <v>44043.595833333333</v>
      </c>
      <c r="C10907" s="405" t="s">
        <v>2054</v>
      </c>
      <c r="D10907" s="384">
        <v>2508</v>
      </c>
      <c r="E10907">
        <v>0.05</v>
      </c>
      <c r="F10907">
        <v>1.1848700000000001</v>
      </c>
      <c r="G10907" s="384">
        <v>0</v>
      </c>
      <c r="H10907">
        <v>1.1848700000000001</v>
      </c>
      <c r="I10907">
        <v>-0.55000000000000004</v>
      </c>
      <c r="J10907" s="384">
        <v>38560.79</v>
      </c>
    </row>
    <row r="10908" spans="1:10">
      <c r="A10908">
        <v>10895</v>
      </c>
      <c r="B10908" s="612">
        <v>44043.392361111109</v>
      </c>
      <c r="C10908" s="405" t="s">
        <v>97</v>
      </c>
      <c r="D10908" s="384">
        <v>2509</v>
      </c>
      <c r="E10908">
        <v>0.02</v>
      </c>
      <c r="F10908">
        <v>1.18469</v>
      </c>
      <c r="G10908" s="384">
        <v>0</v>
      </c>
      <c r="H10908">
        <v>0</v>
      </c>
    </row>
    <row r="10909" spans="1:10">
      <c r="A10909">
        <v>10896</v>
      </c>
      <c r="B10909" s="612">
        <v>44043.392361111109</v>
      </c>
      <c r="C10909" s="405" t="s">
        <v>2110</v>
      </c>
      <c r="D10909" s="384">
        <v>2509</v>
      </c>
      <c r="E10909">
        <v>0.02</v>
      </c>
      <c r="F10909">
        <v>1.18469</v>
      </c>
      <c r="G10909" s="384">
        <v>0</v>
      </c>
      <c r="H10909">
        <v>1.1836899999999999</v>
      </c>
    </row>
    <row r="10910" spans="1:10">
      <c r="A10910">
        <v>10897</v>
      </c>
      <c r="B10910" s="612">
        <v>44043.467361111114</v>
      </c>
      <c r="C10910" s="405" t="s">
        <v>2054</v>
      </c>
      <c r="D10910" s="384">
        <v>2509</v>
      </c>
      <c r="E10910">
        <v>0.02</v>
      </c>
      <c r="F10910">
        <v>1.1836899999999999</v>
      </c>
      <c r="G10910" s="384">
        <v>0</v>
      </c>
      <c r="H10910">
        <v>1.1836899999999999</v>
      </c>
      <c r="I10910">
        <v>2</v>
      </c>
      <c r="J10910" s="384">
        <v>38581.78</v>
      </c>
    </row>
    <row r="10911" spans="1:10">
      <c r="A10911">
        <v>10898</v>
      </c>
      <c r="B10911" s="612">
        <v>44043.46875</v>
      </c>
      <c r="C10911" s="405" t="s">
        <v>96</v>
      </c>
      <c r="D10911" s="384">
        <v>2510</v>
      </c>
      <c r="E10911">
        <v>0.08</v>
      </c>
      <c r="F10911">
        <v>1.1831799999999999</v>
      </c>
      <c r="G10911" s="384">
        <v>0</v>
      </c>
      <c r="H10911">
        <v>0</v>
      </c>
    </row>
    <row r="10912" spans="1:10">
      <c r="A10912">
        <v>10899</v>
      </c>
      <c r="B10912" s="612">
        <v>44043.46875</v>
      </c>
      <c r="C10912" s="405" t="s">
        <v>2110</v>
      </c>
      <c r="D10912" s="384">
        <v>2510</v>
      </c>
      <c r="E10912">
        <v>0.08</v>
      </c>
      <c r="F10912">
        <v>1.1831799999999999</v>
      </c>
      <c r="G10912" s="384">
        <v>0</v>
      </c>
      <c r="H10912">
        <v>1.1864399999999999</v>
      </c>
    </row>
    <row r="10913" spans="1:10">
      <c r="A10913">
        <v>10909</v>
      </c>
      <c r="B10913" s="612">
        <v>44043.56527777778</v>
      </c>
      <c r="C10913" s="405" t="s">
        <v>2110</v>
      </c>
      <c r="D10913" s="384">
        <v>2510</v>
      </c>
      <c r="E10913">
        <v>0.08</v>
      </c>
      <c r="F10913">
        <v>1.1831799999999999</v>
      </c>
      <c r="G10913" s="384">
        <v>0</v>
      </c>
      <c r="H10913">
        <v>1.1848700000000001</v>
      </c>
    </row>
    <row r="10914" spans="1:10">
      <c r="A10914">
        <v>10927</v>
      </c>
      <c r="B10914" s="612">
        <v>44043.595833333333</v>
      </c>
      <c r="C10914" s="405" t="s">
        <v>2054</v>
      </c>
      <c r="D10914" s="384">
        <v>2510</v>
      </c>
      <c r="E10914">
        <v>0.08</v>
      </c>
      <c r="F10914">
        <v>1.1848700000000001</v>
      </c>
      <c r="G10914" s="384">
        <v>0</v>
      </c>
      <c r="H10914">
        <v>1.1848700000000001</v>
      </c>
      <c r="I10914">
        <v>13.52</v>
      </c>
      <c r="J10914" s="384">
        <v>38574.31</v>
      </c>
    </row>
    <row r="10915" spans="1:10">
      <c r="A10915">
        <v>10904</v>
      </c>
      <c r="B10915" s="612">
        <v>44043.49722222222</v>
      </c>
      <c r="C10915" s="405" t="s">
        <v>97</v>
      </c>
      <c r="D10915" s="384">
        <v>2511</v>
      </c>
      <c r="E10915">
        <v>0.02</v>
      </c>
      <c r="F10915">
        <v>1.18364</v>
      </c>
      <c r="G10915" s="384">
        <v>0</v>
      </c>
      <c r="H10915">
        <v>0</v>
      </c>
    </row>
    <row r="10916" spans="1:10">
      <c r="A10916">
        <v>10905</v>
      </c>
      <c r="B10916" s="612">
        <v>44043.49722222222</v>
      </c>
      <c r="C10916" s="405" t="s">
        <v>2110</v>
      </c>
      <c r="D10916" s="384">
        <v>2511</v>
      </c>
      <c r="E10916">
        <v>0.02</v>
      </c>
      <c r="F10916">
        <v>1.18364</v>
      </c>
      <c r="G10916" s="384">
        <v>0</v>
      </c>
      <c r="H10916">
        <v>1.1826399999999999</v>
      </c>
    </row>
    <row r="10917" spans="1:10">
      <c r="A10917">
        <v>10906</v>
      </c>
      <c r="B10917" s="612">
        <v>44043.556944444441</v>
      </c>
      <c r="C10917" s="405" t="s">
        <v>2054</v>
      </c>
      <c r="D10917" s="384">
        <v>2511</v>
      </c>
      <c r="E10917">
        <v>0.02</v>
      </c>
      <c r="F10917">
        <v>1.1826399999999999</v>
      </c>
      <c r="G10917" s="384">
        <v>0</v>
      </c>
      <c r="H10917">
        <v>1.1826399999999999</v>
      </c>
      <c r="I10917">
        <v>2</v>
      </c>
      <c r="J10917" s="384">
        <v>38583.78</v>
      </c>
    </row>
    <row r="10918" spans="1:10">
      <c r="A10918">
        <v>10907</v>
      </c>
      <c r="B10918" s="612">
        <v>44043.56527777778</v>
      </c>
      <c r="C10918" s="405" t="s">
        <v>96</v>
      </c>
      <c r="D10918" s="384">
        <v>2512</v>
      </c>
      <c r="E10918">
        <v>0.14000000000000001</v>
      </c>
      <c r="F10918">
        <v>1.18127</v>
      </c>
      <c r="G10918" s="384">
        <v>0</v>
      </c>
      <c r="H10918">
        <v>0</v>
      </c>
    </row>
    <row r="10919" spans="1:10">
      <c r="A10919">
        <v>10908</v>
      </c>
      <c r="B10919" s="612">
        <v>44043.56527777778</v>
      </c>
      <c r="C10919" s="405" t="s">
        <v>2110</v>
      </c>
      <c r="D10919" s="384">
        <v>2512</v>
      </c>
      <c r="E10919">
        <v>0.14000000000000001</v>
      </c>
      <c r="F10919">
        <v>1.18127</v>
      </c>
      <c r="G10919" s="384">
        <v>0</v>
      </c>
      <c r="H10919">
        <v>1.1848700000000001</v>
      </c>
    </row>
    <row r="10920" spans="1:10">
      <c r="A10920">
        <v>10928</v>
      </c>
      <c r="B10920" s="612">
        <v>44043.595833333333</v>
      </c>
      <c r="C10920" s="405" t="s">
        <v>2054</v>
      </c>
      <c r="D10920" s="384">
        <v>2512</v>
      </c>
      <c r="E10920">
        <v>0.14000000000000001</v>
      </c>
      <c r="F10920">
        <v>1.1848700000000001</v>
      </c>
      <c r="G10920" s="384">
        <v>0</v>
      </c>
      <c r="H10920">
        <v>1.1848700000000001</v>
      </c>
      <c r="I10920">
        <v>50.4</v>
      </c>
      <c r="J10920" s="384">
        <v>38624.71</v>
      </c>
    </row>
    <row r="10921" spans="1:10">
      <c r="A10921">
        <v>10914</v>
      </c>
      <c r="B10921" s="612">
        <v>44043.568749999999</v>
      </c>
      <c r="C10921" s="405" t="s">
        <v>97</v>
      </c>
      <c r="D10921" s="384">
        <v>2513</v>
      </c>
      <c r="E10921">
        <v>0.02</v>
      </c>
      <c r="F10921">
        <v>1.18106</v>
      </c>
      <c r="G10921" s="384">
        <v>0</v>
      </c>
      <c r="H10921">
        <v>0</v>
      </c>
    </row>
    <row r="10922" spans="1:10">
      <c r="A10922">
        <v>10915</v>
      </c>
      <c r="B10922" s="612">
        <v>44043.568749999999</v>
      </c>
      <c r="C10922" s="405" t="s">
        <v>2110</v>
      </c>
      <c r="D10922" s="384">
        <v>2513</v>
      </c>
      <c r="E10922">
        <v>0.02</v>
      </c>
      <c r="F10922">
        <v>1.18106</v>
      </c>
      <c r="G10922" s="384">
        <v>0</v>
      </c>
      <c r="H10922">
        <v>1.1800600000000001</v>
      </c>
    </row>
    <row r="10923" spans="1:10">
      <c r="A10923">
        <v>10918</v>
      </c>
      <c r="B10923" s="612">
        <v>44043.574305555558</v>
      </c>
      <c r="C10923" s="405" t="s">
        <v>2110</v>
      </c>
      <c r="D10923" s="384">
        <v>2513</v>
      </c>
      <c r="E10923">
        <v>0.02</v>
      </c>
      <c r="F10923">
        <v>1.18106</v>
      </c>
      <c r="G10923" s="384">
        <v>0</v>
      </c>
      <c r="H10923">
        <v>1.18086</v>
      </c>
    </row>
    <row r="10924" spans="1:10">
      <c r="A10924">
        <v>10922</v>
      </c>
      <c r="B10924" s="612">
        <v>44043.595138888886</v>
      </c>
      <c r="C10924" s="405" t="s">
        <v>2110</v>
      </c>
      <c r="D10924" s="384">
        <v>2513</v>
      </c>
      <c r="E10924">
        <v>0.02</v>
      </c>
      <c r="F10924">
        <v>1.18106</v>
      </c>
      <c r="G10924" s="384">
        <v>0</v>
      </c>
      <c r="H10924">
        <v>1.1818900000000001</v>
      </c>
    </row>
    <row r="10925" spans="1:10">
      <c r="A10925">
        <v>10936</v>
      </c>
      <c r="B10925" s="612">
        <v>44043.645833333336</v>
      </c>
      <c r="C10925" s="405" t="s">
        <v>2054</v>
      </c>
      <c r="D10925" s="384">
        <v>2513</v>
      </c>
      <c r="E10925">
        <v>0.02</v>
      </c>
      <c r="F10925">
        <v>1.1818900000000001</v>
      </c>
      <c r="G10925" s="384">
        <v>0</v>
      </c>
      <c r="H10925">
        <v>1.1818900000000001</v>
      </c>
      <c r="I10925">
        <v>-1.66</v>
      </c>
      <c r="J10925" s="384">
        <v>38627.050000000003</v>
      </c>
    </row>
    <row r="10926" spans="1:10">
      <c r="A10926">
        <v>10916</v>
      </c>
      <c r="B10926" s="612">
        <v>44043.574305555558</v>
      </c>
      <c r="C10926" s="405" t="s">
        <v>97</v>
      </c>
      <c r="D10926" s="384">
        <v>2514</v>
      </c>
      <c r="E10926">
        <v>0.02</v>
      </c>
      <c r="F10926">
        <v>1.18266</v>
      </c>
      <c r="G10926" s="384">
        <v>0</v>
      </c>
      <c r="H10926">
        <v>0</v>
      </c>
    </row>
    <row r="10927" spans="1:10">
      <c r="A10927">
        <v>10917</v>
      </c>
      <c r="B10927" s="612">
        <v>44043.574305555558</v>
      </c>
      <c r="C10927" s="405" t="s">
        <v>2110</v>
      </c>
      <c r="D10927" s="384">
        <v>2514</v>
      </c>
      <c r="E10927">
        <v>0.02</v>
      </c>
      <c r="F10927">
        <v>1.18266</v>
      </c>
      <c r="G10927" s="384">
        <v>0</v>
      </c>
      <c r="H10927">
        <v>1.18086</v>
      </c>
    </row>
    <row r="10928" spans="1:10">
      <c r="A10928">
        <v>10921</v>
      </c>
      <c r="B10928" s="612">
        <v>44043.595138888886</v>
      </c>
      <c r="C10928" s="405" t="s">
        <v>2110</v>
      </c>
      <c r="D10928" s="384">
        <v>2514</v>
      </c>
      <c r="E10928">
        <v>0.02</v>
      </c>
      <c r="F10928">
        <v>1.18266</v>
      </c>
      <c r="G10928" s="384">
        <v>0</v>
      </c>
      <c r="H10928">
        <v>1.1818900000000001</v>
      </c>
    </row>
    <row r="10929" spans="1:10">
      <c r="A10929">
        <v>10937</v>
      </c>
      <c r="B10929" s="612">
        <v>44043.645833333336</v>
      </c>
      <c r="C10929" s="405" t="s">
        <v>2054</v>
      </c>
      <c r="D10929" s="384">
        <v>2514</v>
      </c>
      <c r="E10929">
        <v>0.02</v>
      </c>
      <c r="F10929">
        <v>1.1818900000000001</v>
      </c>
      <c r="G10929" s="384">
        <v>0</v>
      </c>
      <c r="H10929">
        <v>1.1818900000000001</v>
      </c>
      <c r="I10929">
        <v>1.54</v>
      </c>
      <c r="J10929" s="384">
        <v>38628.589999999997</v>
      </c>
    </row>
    <row r="10930" spans="1:10">
      <c r="A10930">
        <v>10919</v>
      </c>
      <c r="B10930" s="612">
        <v>44043.595138888886</v>
      </c>
      <c r="C10930" s="405" t="s">
        <v>97</v>
      </c>
      <c r="D10930" s="384">
        <v>2515</v>
      </c>
      <c r="E10930">
        <v>0.03</v>
      </c>
      <c r="F10930">
        <v>1.1842699999999999</v>
      </c>
      <c r="G10930" s="384">
        <v>0</v>
      </c>
      <c r="H10930">
        <v>0</v>
      </c>
    </row>
    <row r="10931" spans="1:10">
      <c r="A10931">
        <v>10920</v>
      </c>
      <c r="B10931" s="612">
        <v>44043.595138888886</v>
      </c>
      <c r="C10931" s="405" t="s">
        <v>2110</v>
      </c>
      <c r="D10931" s="384">
        <v>2515</v>
      </c>
      <c r="E10931">
        <v>0.03</v>
      </c>
      <c r="F10931">
        <v>1.1842699999999999</v>
      </c>
      <c r="G10931" s="384">
        <v>0</v>
      </c>
      <c r="H10931">
        <v>1.1818900000000001</v>
      </c>
    </row>
    <row r="10932" spans="1:10">
      <c r="A10932">
        <v>10938</v>
      </c>
      <c r="B10932" s="612">
        <v>44043.645833333336</v>
      </c>
      <c r="C10932" s="405" t="s">
        <v>2054</v>
      </c>
      <c r="D10932" s="384">
        <v>2515</v>
      </c>
      <c r="E10932">
        <v>0.03</v>
      </c>
      <c r="F10932">
        <v>1.1818900000000001</v>
      </c>
      <c r="G10932" s="384">
        <v>0</v>
      </c>
      <c r="H10932">
        <v>1.1818900000000001</v>
      </c>
      <c r="I10932">
        <v>7.14</v>
      </c>
      <c r="J10932" s="384">
        <v>38635.730000000003</v>
      </c>
    </row>
    <row r="10933" spans="1:10">
      <c r="A10933">
        <v>10929</v>
      </c>
      <c r="B10933" s="612">
        <v>44043.601388888892</v>
      </c>
      <c r="C10933" s="405" t="s">
        <v>96</v>
      </c>
      <c r="D10933" s="384">
        <v>2516</v>
      </c>
      <c r="E10933">
        <v>0.02</v>
      </c>
      <c r="F10933">
        <v>1.1837</v>
      </c>
      <c r="G10933" s="384">
        <v>0</v>
      </c>
      <c r="H10933">
        <v>0</v>
      </c>
    </row>
    <row r="10934" spans="1:10">
      <c r="A10934">
        <v>10930</v>
      </c>
      <c r="B10934" s="612">
        <v>44043.601388888892</v>
      </c>
      <c r="C10934" s="405" t="s">
        <v>2110</v>
      </c>
      <c r="D10934" s="384">
        <v>2516</v>
      </c>
      <c r="E10934">
        <v>0.02</v>
      </c>
      <c r="F10934">
        <v>1.1837</v>
      </c>
      <c r="G10934" s="384">
        <v>0</v>
      </c>
      <c r="H10934">
        <v>1.1847000000000001</v>
      </c>
    </row>
    <row r="10935" spans="1:10">
      <c r="A10935">
        <v>10933</v>
      </c>
      <c r="B10935" s="612">
        <v>44043.625694444447</v>
      </c>
      <c r="C10935" s="405" t="s">
        <v>2110</v>
      </c>
      <c r="D10935" s="384">
        <v>2516</v>
      </c>
      <c r="E10935">
        <v>0.02</v>
      </c>
      <c r="F10935">
        <v>1.1837</v>
      </c>
      <c r="G10935" s="384">
        <v>0</v>
      </c>
      <c r="H10935">
        <v>1.1839</v>
      </c>
    </row>
    <row r="10936" spans="1:10">
      <c r="A10936">
        <v>10934</v>
      </c>
      <c r="B10936" s="612">
        <v>44043.640277777777</v>
      </c>
      <c r="C10936" s="405" t="s">
        <v>2054</v>
      </c>
      <c r="D10936" s="384">
        <v>2516</v>
      </c>
      <c r="E10936">
        <v>0.02</v>
      </c>
      <c r="F10936">
        <v>1.1839</v>
      </c>
      <c r="G10936" s="384">
        <v>0</v>
      </c>
      <c r="H10936">
        <v>1.1839</v>
      </c>
      <c r="I10936">
        <v>0.4</v>
      </c>
      <c r="J10936" s="384">
        <v>38625.11</v>
      </c>
    </row>
    <row r="10937" spans="1:10">
      <c r="A10937">
        <v>10931</v>
      </c>
      <c r="B10937" s="612">
        <v>44043.625694444447</v>
      </c>
      <c r="C10937" s="405" t="s">
        <v>96</v>
      </c>
      <c r="D10937" s="384">
        <v>2517</v>
      </c>
      <c r="E10937">
        <v>0.02</v>
      </c>
      <c r="F10937">
        <v>1.1820999999999999</v>
      </c>
      <c r="G10937" s="384">
        <v>0</v>
      </c>
      <c r="H10937">
        <v>0</v>
      </c>
    </row>
    <row r="10938" spans="1:10">
      <c r="A10938">
        <v>10932</v>
      </c>
      <c r="B10938" s="612">
        <v>44043.625694444447</v>
      </c>
      <c r="C10938" s="405" t="s">
        <v>2110</v>
      </c>
      <c r="D10938" s="384">
        <v>2517</v>
      </c>
      <c r="E10938">
        <v>0.02</v>
      </c>
      <c r="F10938">
        <v>1.1820999999999999</v>
      </c>
      <c r="G10938" s="384">
        <v>0</v>
      </c>
      <c r="H10938">
        <v>1.1839</v>
      </c>
    </row>
    <row r="10939" spans="1:10">
      <c r="A10939">
        <v>10935</v>
      </c>
      <c r="B10939" s="612">
        <v>44043.640277777777</v>
      </c>
      <c r="C10939" s="405" t="s">
        <v>2054</v>
      </c>
      <c r="D10939" s="384">
        <v>2517</v>
      </c>
      <c r="E10939">
        <v>0.02</v>
      </c>
      <c r="F10939">
        <v>1.1839</v>
      </c>
      <c r="G10939" s="384">
        <v>0</v>
      </c>
      <c r="H10939">
        <v>1.1839</v>
      </c>
      <c r="I10939">
        <v>3.6</v>
      </c>
      <c r="J10939" s="384">
        <v>38628.71</v>
      </c>
    </row>
    <row r="10940" spans="1:10">
      <c r="A10940">
        <v>10939</v>
      </c>
      <c r="B10940" s="612">
        <v>44043.658333333333</v>
      </c>
      <c r="C10940" s="405" t="s">
        <v>97</v>
      </c>
      <c r="D10940" s="384">
        <v>2518</v>
      </c>
      <c r="E10940">
        <v>0.02</v>
      </c>
      <c r="F10940">
        <v>1.18266</v>
      </c>
      <c r="G10940" s="384">
        <v>0</v>
      </c>
      <c r="H10940">
        <v>0</v>
      </c>
    </row>
    <row r="10941" spans="1:10">
      <c r="A10941">
        <v>10940</v>
      </c>
      <c r="B10941" s="612">
        <v>44043.658333333333</v>
      </c>
      <c r="C10941" s="405" t="s">
        <v>2110</v>
      </c>
      <c r="D10941" s="384">
        <v>2518</v>
      </c>
      <c r="E10941">
        <v>0.02</v>
      </c>
      <c r="F10941">
        <v>1.18266</v>
      </c>
      <c r="G10941" s="384">
        <v>0</v>
      </c>
      <c r="H10941">
        <v>1.1816599999999999</v>
      </c>
    </row>
    <row r="10942" spans="1:10">
      <c r="A10942">
        <v>10943</v>
      </c>
      <c r="B10942" s="612">
        <v>44043.666666666664</v>
      </c>
      <c r="C10942" s="405" t="s">
        <v>2054</v>
      </c>
      <c r="D10942" s="384">
        <v>2518</v>
      </c>
      <c r="E10942">
        <v>0.02</v>
      </c>
      <c r="F10942">
        <v>1.1816599999999999</v>
      </c>
      <c r="G10942" s="384">
        <v>0</v>
      </c>
      <c r="H10942">
        <v>1.1816599999999999</v>
      </c>
      <c r="I10942">
        <v>2</v>
      </c>
      <c r="J10942" s="384">
        <v>38637.730000000003</v>
      </c>
    </row>
    <row r="10943" spans="1:10">
      <c r="A10943">
        <v>10941</v>
      </c>
      <c r="B10943" s="612">
        <v>44043.663194444445</v>
      </c>
      <c r="C10943" s="405" t="s">
        <v>96</v>
      </c>
      <c r="D10943" s="384">
        <v>2519</v>
      </c>
      <c r="E10943">
        <v>0.02</v>
      </c>
      <c r="F10943">
        <v>1.1826300000000001</v>
      </c>
      <c r="G10943" s="384">
        <v>0</v>
      </c>
      <c r="H10943">
        <v>0</v>
      </c>
    </row>
    <row r="10944" spans="1:10">
      <c r="A10944">
        <v>10942</v>
      </c>
      <c r="B10944" s="612">
        <v>44043.663194444445</v>
      </c>
      <c r="C10944" s="405" t="s">
        <v>2110</v>
      </c>
      <c r="D10944" s="384">
        <v>2519</v>
      </c>
      <c r="E10944">
        <v>0.02</v>
      </c>
      <c r="F10944">
        <v>1.1826300000000001</v>
      </c>
      <c r="G10944" s="384">
        <v>0</v>
      </c>
      <c r="H10944">
        <v>1.18363</v>
      </c>
    </row>
    <row r="10945" spans="1:10">
      <c r="A10945">
        <v>10946</v>
      </c>
      <c r="B10945" s="612">
        <v>44043.669444444444</v>
      </c>
      <c r="C10945" s="405" t="s">
        <v>2110</v>
      </c>
      <c r="D10945" s="384">
        <v>2519</v>
      </c>
      <c r="E10945">
        <v>0.02</v>
      </c>
      <c r="F10945">
        <v>1.1826300000000001</v>
      </c>
      <c r="G10945" s="384">
        <v>0</v>
      </c>
      <c r="H10945">
        <v>1.18283</v>
      </c>
    </row>
    <row r="10946" spans="1:10">
      <c r="A10946">
        <v>10950</v>
      </c>
      <c r="B10946" s="612">
        <v>44043.672222222223</v>
      </c>
      <c r="C10946" s="405" t="s">
        <v>2110</v>
      </c>
      <c r="D10946" s="384">
        <v>2519</v>
      </c>
      <c r="E10946">
        <v>0.02</v>
      </c>
      <c r="F10946">
        <v>1.1826300000000001</v>
      </c>
      <c r="G10946" s="384">
        <v>0</v>
      </c>
      <c r="H10946">
        <v>1.1817899999999999</v>
      </c>
    </row>
    <row r="10947" spans="1:10">
      <c r="A10947">
        <v>10958</v>
      </c>
      <c r="B10947" s="612">
        <v>44043.690972222219</v>
      </c>
      <c r="C10947" s="405" t="s">
        <v>2110</v>
      </c>
      <c r="D10947" s="384">
        <v>2519</v>
      </c>
      <c r="E10947">
        <v>0.02</v>
      </c>
      <c r="F10947">
        <v>1.1826300000000001</v>
      </c>
      <c r="G10947" s="384">
        <v>0</v>
      </c>
      <c r="H10947">
        <v>1.1805099999999999</v>
      </c>
    </row>
    <row r="10948" spans="1:10">
      <c r="A10948">
        <v>10964</v>
      </c>
      <c r="B10948" s="612">
        <v>44043.729861111111</v>
      </c>
      <c r="C10948" s="405" t="s">
        <v>2054</v>
      </c>
      <c r="D10948" s="384">
        <v>2519</v>
      </c>
      <c r="E10948">
        <v>0.02</v>
      </c>
      <c r="F10948">
        <v>1.1805099999999999</v>
      </c>
      <c r="G10948" s="384">
        <v>0</v>
      </c>
      <c r="H10948">
        <v>1.1805099999999999</v>
      </c>
      <c r="I10948">
        <v>-4.24</v>
      </c>
      <c r="J10948" s="384">
        <v>38635.49</v>
      </c>
    </row>
    <row r="10949" spans="1:10">
      <c r="A10949">
        <v>10944</v>
      </c>
      <c r="B10949" s="612">
        <v>44043.669444444444</v>
      </c>
      <c r="C10949" s="405" t="s">
        <v>96</v>
      </c>
      <c r="D10949" s="384">
        <v>2520</v>
      </c>
      <c r="E10949">
        <v>0.02</v>
      </c>
      <c r="F10949">
        <v>1.18102</v>
      </c>
      <c r="G10949" s="384">
        <v>0</v>
      </c>
      <c r="H10949">
        <v>0</v>
      </c>
    </row>
    <row r="10950" spans="1:10">
      <c r="A10950">
        <v>10945</v>
      </c>
      <c r="B10950" s="612">
        <v>44043.669444444444</v>
      </c>
      <c r="C10950" s="405" t="s">
        <v>2110</v>
      </c>
      <c r="D10950" s="384">
        <v>2520</v>
      </c>
      <c r="E10950">
        <v>0.02</v>
      </c>
      <c r="F10950">
        <v>1.18102</v>
      </c>
      <c r="G10950" s="384">
        <v>0</v>
      </c>
      <c r="H10950">
        <v>1.18283</v>
      </c>
    </row>
    <row r="10951" spans="1:10">
      <c r="A10951">
        <v>10949</v>
      </c>
      <c r="B10951" s="612">
        <v>44043.672222222223</v>
      </c>
      <c r="C10951" s="405" t="s">
        <v>2110</v>
      </c>
      <c r="D10951" s="384">
        <v>2520</v>
      </c>
      <c r="E10951">
        <v>0.02</v>
      </c>
      <c r="F10951">
        <v>1.18102</v>
      </c>
      <c r="G10951" s="384">
        <v>0</v>
      </c>
      <c r="H10951">
        <v>1.1817899999999999</v>
      </c>
    </row>
    <row r="10952" spans="1:10">
      <c r="A10952">
        <v>10957</v>
      </c>
      <c r="B10952" s="612">
        <v>44043.690972222219</v>
      </c>
      <c r="C10952" s="405" t="s">
        <v>2110</v>
      </c>
      <c r="D10952" s="384">
        <v>2520</v>
      </c>
      <c r="E10952">
        <v>0.02</v>
      </c>
      <c r="F10952">
        <v>1.18102</v>
      </c>
      <c r="G10952" s="384">
        <v>0</v>
      </c>
      <c r="H10952">
        <v>1.1805099999999999</v>
      </c>
    </row>
    <row r="10953" spans="1:10">
      <c r="A10953">
        <v>10965</v>
      </c>
      <c r="B10953" s="612">
        <v>44043.729861111111</v>
      </c>
      <c r="C10953" s="405" t="s">
        <v>2054</v>
      </c>
      <c r="D10953" s="384">
        <v>2520</v>
      </c>
      <c r="E10953">
        <v>0.02</v>
      </c>
      <c r="F10953">
        <v>1.1805099999999999</v>
      </c>
      <c r="G10953" s="384">
        <v>0</v>
      </c>
      <c r="H10953">
        <v>1.1805099999999999</v>
      </c>
      <c r="I10953">
        <v>-1.02</v>
      </c>
      <c r="J10953" s="384">
        <v>38634.47</v>
      </c>
    </row>
    <row r="10954" spans="1:10">
      <c r="A10954">
        <v>10947</v>
      </c>
      <c r="B10954" s="612">
        <v>44043.672222222223</v>
      </c>
      <c r="C10954" s="405" t="s">
        <v>96</v>
      </c>
      <c r="D10954" s="384">
        <v>2521</v>
      </c>
      <c r="E10954">
        <v>0.03</v>
      </c>
      <c r="F10954">
        <v>1.1794199999999999</v>
      </c>
      <c r="G10954" s="384">
        <v>0</v>
      </c>
      <c r="H10954">
        <v>0</v>
      </c>
    </row>
    <row r="10955" spans="1:10">
      <c r="A10955">
        <v>10948</v>
      </c>
      <c r="B10955" s="612">
        <v>44043.672222222223</v>
      </c>
      <c r="C10955" s="405" t="s">
        <v>2110</v>
      </c>
      <c r="D10955" s="384">
        <v>2521</v>
      </c>
      <c r="E10955">
        <v>0.03</v>
      </c>
      <c r="F10955">
        <v>1.1794199999999999</v>
      </c>
      <c r="G10955" s="384">
        <v>0</v>
      </c>
      <c r="H10955">
        <v>1.1817899999999999</v>
      </c>
    </row>
    <row r="10956" spans="1:10">
      <c r="A10956">
        <v>10956</v>
      </c>
      <c r="B10956" s="612">
        <v>44043.690972222219</v>
      </c>
      <c r="C10956" s="405" t="s">
        <v>2110</v>
      </c>
      <c r="D10956" s="384">
        <v>2521</v>
      </c>
      <c r="E10956">
        <v>0.03</v>
      </c>
      <c r="F10956">
        <v>1.1794199999999999</v>
      </c>
      <c r="G10956" s="384">
        <v>0</v>
      </c>
      <c r="H10956">
        <v>1.1805099999999999</v>
      </c>
    </row>
    <row r="10957" spans="1:10">
      <c r="A10957">
        <v>10966</v>
      </c>
      <c r="B10957" s="612">
        <v>44043.729861111111</v>
      </c>
      <c r="C10957" s="405" t="s">
        <v>2054</v>
      </c>
      <c r="D10957" s="384">
        <v>2521</v>
      </c>
      <c r="E10957">
        <v>0.03</v>
      </c>
      <c r="F10957">
        <v>1.1805099999999999</v>
      </c>
      <c r="G10957" s="384">
        <v>0</v>
      </c>
      <c r="H10957">
        <v>1.1805099999999999</v>
      </c>
      <c r="I10957">
        <v>3.27</v>
      </c>
      <c r="J10957" s="384">
        <v>38637.74</v>
      </c>
    </row>
    <row r="10958" spans="1:10">
      <c r="A10958">
        <v>10951</v>
      </c>
      <c r="B10958" s="612">
        <v>44043.681944444441</v>
      </c>
      <c r="C10958" s="405" t="s">
        <v>97</v>
      </c>
      <c r="D10958" s="384">
        <v>2522</v>
      </c>
      <c r="E10958">
        <v>0.02</v>
      </c>
      <c r="F10958">
        <v>1.1794500000000001</v>
      </c>
      <c r="G10958" s="384">
        <v>0</v>
      </c>
      <c r="H10958">
        <v>0</v>
      </c>
    </row>
    <row r="10959" spans="1:10">
      <c r="A10959">
        <v>10952</v>
      </c>
      <c r="B10959" s="612">
        <v>44043.681944444441</v>
      </c>
      <c r="C10959" s="405" t="s">
        <v>2110</v>
      </c>
      <c r="D10959" s="384">
        <v>2522</v>
      </c>
      <c r="E10959">
        <v>0.02</v>
      </c>
      <c r="F10959">
        <v>1.1794500000000001</v>
      </c>
      <c r="G10959" s="384">
        <v>0</v>
      </c>
      <c r="H10959">
        <v>1.17845</v>
      </c>
    </row>
    <row r="10960" spans="1:10">
      <c r="A10960">
        <v>10953</v>
      </c>
      <c r="B10960" s="612">
        <v>44043.688888888886</v>
      </c>
      <c r="C10960" s="405" t="s">
        <v>2054</v>
      </c>
      <c r="D10960" s="384">
        <v>2522</v>
      </c>
      <c r="E10960">
        <v>0.02</v>
      </c>
      <c r="F10960">
        <v>1.17845</v>
      </c>
      <c r="G10960" s="384">
        <v>0</v>
      </c>
      <c r="H10960">
        <v>1.17845</v>
      </c>
      <c r="I10960">
        <v>2</v>
      </c>
      <c r="J10960" s="384">
        <v>38639.730000000003</v>
      </c>
    </row>
    <row r="10961" spans="1:10">
      <c r="A10961">
        <v>10954</v>
      </c>
      <c r="B10961" s="612">
        <v>44043.690972222219</v>
      </c>
      <c r="C10961" s="405" t="s">
        <v>96</v>
      </c>
      <c r="D10961" s="384">
        <v>2523</v>
      </c>
      <c r="E10961">
        <v>0.05</v>
      </c>
      <c r="F10961">
        <v>1.1777200000000001</v>
      </c>
      <c r="G10961" s="384">
        <v>0</v>
      </c>
      <c r="H10961">
        <v>0</v>
      </c>
    </row>
    <row r="10962" spans="1:10">
      <c r="A10962">
        <v>10955</v>
      </c>
      <c r="B10962" s="612">
        <v>44043.690972222219</v>
      </c>
      <c r="C10962" s="405" t="s">
        <v>2110</v>
      </c>
      <c r="D10962" s="384">
        <v>2523</v>
      </c>
      <c r="E10962">
        <v>0.05</v>
      </c>
      <c r="F10962">
        <v>1.1777200000000001</v>
      </c>
      <c r="G10962" s="384">
        <v>0</v>
      </c>
      <c r="H10962">
        <v>1.1805099999999999</v>
      </c>
    </row>
    <row r="10963" spans="1:10">
      <c r="A10963">
        <v>10967</v>
      </c>
      <c r="B10963" s="612">
        <v>44043.729861111111</v>
      </c>
      <c r="C10963" s="405" t="s">
        <v>2054</v>
      </c>
      <c r="D10963" s="384">
        <v>2523</v>
      </c>
      <c r="E10963">
        <v>0.05</v>
      </c>
      <c r="F10963">
        <v>1.1805099999999999</v>
      </c>
      <c r="G10963" s="384">
        <v>0</v>
      </c>
      <c r="H10963">
        <v>1.1805099999999999</v>
      </c>
      <c r="I10963">
        <v>13.95</v>
      </c>
      <c r="J10963" s="384">
        <v>38651.69</v>
      </c>
    </row>
    <row r="10964" spans="1:10">
      <c r="A10964">
        <v>10959</v>
      </c>
      <c r="B10964" s="612">
        <v>44043.697916666664</v>
      </c>
      <c r="C10964" s="405" t="s">
        <v>97</v>
      </c>
      <c r="D10964" s="384">
        <v>2524</v>
      </c>
      <c r="E10964">
        <v>0.02</v>
      </c>
      <c r="F10964">
        <v>1.1781900000000001</v>
      </c>
      <c r="G10964" s="384">
        <v>0</v>
      </c>
      <c r="H10964">
        <v>0</v>
      </c>
    </row>
    <row r="10965" spans="1:10">
      <c r="A10965">
        <v>10960</v>
      </c>
      <c r="B10965" s="612">
        <v>44043.697916666664</v>
      </c>
      <c r="C10965" s="405" t="s">
        <v>2110</v>
      </c>
      <c r="D10965" s="384">
        <v>2524</v>
      </c>
      <c r="E10965">
        <v>0.02</v>
      </c>
      <c r="F10965">
        <v>1.1781900000000001</v>
      </c>
      <c r="G10965" s="384">
        <v>0</v>
      </c>
      <c r="H10965">
        <v>1.17719</v>
      </c>
    </row>
    <row r="10966" spans="1:10">
      <c r="A10966">
        <v>10963</v>
      </c>
      <c r="B10966" s="612">
        <v>44043.714583333334</v>
      </c>
      <c r="C10966" s="405" t="s">
        <v>2110</v>
      </c>
      <c r="D10966" s="384">
        <v>2524</v>
      </c>
      <c r="E10966">
        <v>0.02</v>
      </c>
      <c r="F10966">
        <v>1.1781900000000001</v>
      </c>
      <c r="G10966" s="384">
        <v>0</v>
      </c>
      <c r="H10966">
        <v>1.1779999999999999</v>
      </c>
    </row>
    <row r="10967" spans="1:10">
      <c r="A10967">
        <v>10973</v>
      </c>
      <c r="B10967" s="612">
        <v>44043.824999999997</v>
      </c>
      <c r="C10967" s="405" t="s">
        <v>2054</v>
      </c>
      <c r="D10967" s="384">
        <v>2524</v>
      </c>
      <c r="E10967">
        <v>0.02</v>
      </c>
      <c r="F10967">
        <v>1.1779999999999999</v>
      </c>
      <c r="G10967" s="384">
        <v>0</v>
      </c>
      <c r="H10967">
        <v>1.1779999999999999</v>
      </c>
      <c r="I10967">
        <v>0.38</v>
      </c>
      <c r="J10967" s="384">
        <v>38652.07</v>
      </c>
    </row>
    <row r="10968" spans="1:10">
      <c r="A10968">
        <v>10961</v>
      </c>
      <c r="B10968" s="612">
        <v>44043.714583333334</v>
      </c>
      <c r="C10968" s="405" t="s">
        <v>97</v>
      </c>
      <c r="D10968" s="384">
        <v>2525</v>
      </c>
      <c r="E10968">
        <v>0.02</v>
      </c>
      <c r="F10968">
        <v>1.1798</v>
      </c>
      <c r="G10968" s="384">
        <v>0</v>
      </c>
      <c r="H10968">
        <v>0</v>
      </c>
    </row>
    <row r="10969" spans="1:10">
      <c r="A10969">
        <v>10962</v>
      </c>
      <c r="B10969" s="612">
        <v>44043.714583333334</v>
      </c>
      <c r="C10969" s="405" t="s">
        <v>2110</v>
      </c>
      <c r="D10969" s="384">
        <v>2525</v>
      </c>
      <c r="E10969">
        <v>0.02</v>
      </c>
      <c r="F10969">
        <v>1.1798</v>
      </c>
      <c r="G10969" s="384">
        <v>0</v>
      </c>
      <c r="H10969">
        <v>1.1779999999999999</v>
      </c>
    </row>
    <row r="10970" spans="1:10">
      <c r="A10970">
        <v>10974</v>
      </c>
      <c r="B10970" s="612">
        <v>44043.824999999997</v>
      </c>
      <c r="C10970" s="405" t="s">
        <v>2054</v>
      </c>
      <c r="D10970" s="384">
        <v>2525</v>
      </c>
      <c r="E10970">
        <v>0.02</v>
      </c>
      <c r="F10970">
        <v>1.1779999999999999</v>
      </c>
      <c r="G10970" s="384">
        <v>0</v>
      </c>
      <c r="H10970">
        <v>1.1779999999999999</v>
      </c>
      <c r="I10970">
        <v>3.6</v>
      </c>
      <c r="J10970" s="384">
        <v>38655.67</v>
      </c>
    </row>
    <row r="10971" spans="1:10">
      <c r="A10971">
        <v>10968</v>
      </c>
      <c r="B10971" s="612">
        <v>44043.743750000001</v>
      </c>
      <c r="C10971" s="405" t="s">
        <v>96</v>
      </c>
      <c r="D10971" s="384">
        <v>2526</v>
      </c>
      <c r="E10971">
        <v>0.02</v>
      </c>
      <c r="F10971">
        <v>1.1797200000000001</v>
      </c>
      <c r="G10971" s="384">
        <v>0</v>
      </c>
      <c r="H10971">
        <v>0</v>
      </c>
    </row>
    <row r="10972" spans="1:10">
      <c r="A10972">
        <v>10969</v>
      </c>
      <c r="B10972" s="612">
        <v>44043.743750000001</v>
      </c>
      <c r="C10972" s="405" t="s">
        <v>2110</v>
      </c>
      <c r="D10972" s="384">
        <v>2526</v>
      </c>
      <c r="E10972">
        <v>0.02</v>
      </c>
      <c r="F10972">
        <v>1.1797200000000001</v>
      </c>
      <c r="G10972" s="384">
        <v>0</v>
      </c>
      <c r="H10972">
        <v>1.18072</v>
      </c>
    </row>
    <row r="10973" spans="1:10">
      <c r="A10973">
        <v>10972</v>
      </c>
      <c r="B10973" s="612">
        <v>44043.775000000001</v>
      </c>
      <c r="C10973" s="405" t="s">
        <v>2110</v>
      </c>
      <c r="D10973" s="384">
        <v>2526</v>
      </c>
      <c r="E10973">
        <v>0.02</v>
      </c>
      <c r="F10973">
        <v>1.1797200000000001</v>
      </c>
      <c r="G10973" s="384">
        <v>0</v>
      </c>
      <c r="H10973">
        <v>1.1799200000000001</v>
      </c>
    </row>
    <row r="10974" spans="1:10">
      <c r="A10974">
        <v>10985</v>
      </c>
      <c r="B10974" s="612">
        <v>44046.009722222225</v>
      </c>
      <c r="C10974" s="405" t="s">
        <v>2110</v>
      </c>
      <c r="D10974" s="384">
        <v>2526</v>
      </c>
      <c r="E10974">
        <v>0.02</v>
      </c>
      <c r="F10974">
        <v>1.1797200000000001</v>
      </c>
      <c r="G10974" s="384">
        <v>0</v>
      </c>
      <c r="H10974">
        <v>1.1788799999999999</v>
      </c>
    </row>
    <row r="10975" spans="1:10">
      <c r="A10975">
        <v>10990</v>
      </c>
      <c r="B10975" s="612">
        <v>44046.01458333333</v>
      </c>
      <c r="C10975" s="405" t="s">
        <v>2110</v>
      </c>
      <c r="D10975" s="384">
        <v>2526</v>
      </c>
      <c r="E10975">
        <v>0.02</v>
      </c>
      <c r="F10975">
        <v>1.1797200000000001</v>
      </c>
      <c r="G10975" s="384">
        <v>0</v>
      </c>
      <c r="H10975">
        <v>1.1776</v>
      </c>
    </row>
    <row r="10976" spans="1:10">
      <c r="A10976">
        <v>10996</v>
      </c>
      <c r="B10976" s="612">
        <v>44046.177083333336</v>
      </c>
      <c r="C10976" s="405" t="s">
        <v>2054</v>
      </c>
      <c r="D10976" s="384">
        <v>2526</v>
      </c>
      <c r="E10976">
        <v>0.02</v>
      </c>
      <c r="F10976">
        <v>1.1776</v>
      </c>
      <c r="G10976" s="384">
        <v>0</v>
      </c>
      <c r="H10976">
        <v>1.1776</v>
      </c>
      <c r="I10976">
        <v>-4.32</v>
      </c>
      <c r="J10976" s="384">
        <v>38655.4</v>
      </c>
    </row>
    <row r="10977" spans="1:10">
      <c r="A10977">
        <v>10970</v>
      </c>
      <c r="B10977" s="612">
        <v>44043.775000000001</v>
      </c>
      <c r="C10977" s="405" t="s">
        <v>96</v>
      </c>
      <c r="D10977" s="384">
        <v>2527</v>
      </c>
      <c r="E10977">
        <v>0.02</v>
      </c>
      <c r="F10977">
        <v>1.17811</v>
      </c>
      <c r="G10977" s="384">
        <v>0</v>
      </c>
      <c r="H10977">
        <v>0</v>
      </c>
    </row>
    <row r="10978" spans="1:10">
      <c r="A10978">
        <v>10971</v>
      </c>
      <c r="B10978" s="612">
        <v>44043.775000000001</v>
      </c>
      <c r="C10978" s="405" t="s">
        <v>2110</v>
      </c>
      <c r="D10978" s="384">
        <v>2527</v>
      </c>
      <c r="E10978">
        <v>0.02</v>
      </c>
      <c r="F10978">
        <v>1.17811</v>
      </c>
      <c r="G10978" s="384">
        <v>0</v>
      </c>
      <c r="H10978">
        <v>1.1799200000000001</v>
      </c>
    </row>
    <row r="10979" spans="1:10">
      <c r="A10979">
        <v>10984</v>
      </c>
      <c r="B10979" s="612">
        <v>44046.009722222225</v>
      </c>
      <c r="C10979" s="405" t="s">
        <v>2110</v>
      </c>
      <c r="D10979" s="384">
        <v>2527</v>
      </c>
      <c r="E10979">
        <v>0.02</v>
      </c>
      <c r="F10979">
        <v>1.17811</v>
      </c>
      <c r="G10979" s="384">
        <v>0</v>
      </c>
      <c r="H10979">
        <v>1.1788799999999999</v>
      </c>
    </row>
    <row r="10980" spans="1:10">
      <c r="A10980">
        <v>10989</v>
      </c>
      <c r="B10980" s="612">
        <v>44046.01458333333</v>
      </c>
      <c r="C10980" s="405" t="s">
        <v>2110</v>
      </c>
      <c r="D10980" s="384">
        <v>2527</v>
      </c>
      <c r="E10980">
        <v>0.02</v>
      </c>
      <c r="F10980">
        <v>1.17811</v>
      </c>
      <c r="G10980" s="384">
        <v>0</v>
      </c>
      <c r="H10980">
        <v>1.1776</v>
      </c>
    </row>
    <row r="10981" spans="1:10">
      <c r="A10981">
        <v>10997</v>
      </c>
      <c r="B10981" s="612">
        <v>44046.177083333336</v>
      </c>
      <c r="C10981" s="405" t="s">
        <v>2054</v>
      </c>
      <c r="D10981" s="384">
        <v>2527</v>
      </c>
      <c r="E10981">
        <v>0.02</v>
      </c>
      <c r="F10981">
        <v>1.1776</v>
      </c>
      <c r="G10981" s="384">
        <v>0</v>
      </c>
      <c r="H10981">
        <v>1.1776</v>
      </c>
      <c r="I10981">
        <v>-1.1000000000000001</v>
      </c>
      <c r="J10981" s="384">
        <v>38654.300000000003</v>
      </c>
    </row>
    <row r="10982" spans="1:10">
      <c r="A10982">
        <v>10975</v>
      </c>
      <c r="B10982" s="612">
        <v>44043.873611111114</v>
      </c>
      <c r="C10982" s="405" t="s">
        <v>97</v>
      </c>
      <c r="D10982" s="384">
        <v>2528</v>
      </c>
      <c r="E10982">
        <v>0.02</v>
      </c>
      <c r="F10982">
        <v>1.1777599999999999</v>
      </c>
      <c r="G10982" s="384">
        <v>0</v>
      </c>
      <c r="H10982">
        <v>0</v>
      </c>
    </row>
    <row r="10983" spans="1:10">
      <c r="A10983">
        <v>10976</v>
      </c>
      <c r="B10983" s="612">
        <v>44043.873611111114</v>
      </c>
      <c r="C10983" s="405" t="s">
        <v>2110</v>
      </c>
      <c r="D10983" s="384">
        <v>2528</v>
      </c>
      <c r="E10983">
        <v>0.02</v>
      </c>
      <c r="F10983">
        <v>1.1777599999999999</v>
      </c>
      <c r="G10983" s="384">
        <v>0</v>
      </c>
      <c r="H10983">
        <v>1.17676</v>
      </c>
    </row>
    <row r="10984" spans="1:10">
      <c r="A10984">
        <v>10979</v>
      </c>
      <c r="B10984" s="612">
        <v>44045.950694444444</v>
      </c>
      <c r="C10984" s="405" t="s">
        <v>2110</v>
      </c>
      <c r="D10984" s="384">
        <v>2528</v>
      </c>
      <c r="E10984">
        <v>0.02</v>
      </c>
      <c r="F10984">
        <v>1.1777599999999999</v>
      </c>
      <c r="G10984" s="384">
        <v>0</v>
      </c>
      <c r="H10984">
        <v>1.1775599999999999</v>
      </c>
    </row>
    <row r="10985" spans="1:10">
      <c r="A10985">
        <v>10980</v>
      </c>
      <c r="B10985" s="612">
        <v>44046.006249999999</v>
      </c>
      <c r="C10985" s="405" t="s">
        <v>2054</v>
      </c>
      <c r="D10985" s="384">
        <v>2528</v>
      </c>
      <c r="E10985">
        <v>0.02</v>
      </c>
      <c r="F10985">
        <v>1.1775599999999999</v>
      </c>
      <c r="G10985" s="384">
        <v>0</v>
      </c>
      <c r="H10985">
        <v>1.1775599999999999</v>
      </c>
      <c r="I10985">
        <v>0.42</v>
      </c>
      <c r="J10985" s="384">
        <v>38656.089999999997</v>
      </c>
    </row>
    <row r="10986" spans="1:10">
      <c r="A10986">
        <v>10977</v>
      </c>
      <c r="B10986" s="612">
        <v>44045.950694444444</v>
      </c>
      <c r="C10986" s="405" t="s">
        <v>97</v>
      </c>
      <c r="D10986" s="384">
        <v>2529</v>
      </c>
      <c r="E10986">
        <v>0.02</v>
      </c>
      <c r="F10986">
        <v>1.17936</v>
      </c>
      <c r="G10986" s="384">
        <v>0</v>
      </c>
      <c r="H10986">
        <v>0</v>
      </c>
    </row>
    <row r="10987" spans="1:10">
      <c r="A10987">
        <v>10978</v>
      </c>
      <c r="B10987" s="612">
        <v>44045.950694444444</v>
      </c>
      <c r="C10987" s="405" t="s">
        <v>2110</v>
      </c>
      <c r="D10987" s="384">
        <v>2529</v>
      </c>
      <c r="E10987">
        <v>0.02</v>
      </c>
      <c r="F10987">
        <v>1.17936</v>
      </c>
      <c r="G10987" s="384">
        <v>0</v>
      </c>
      <c r="H10987">
        <v>1.1775599999999999</v>
      </c>
    </row>
    <row r="10988" spans="1:10">
      <c r="A10988">
        <v>10981</v>
      </c>
      <c r="B10988" s="612">
        <v>44046.006249999999</v>
      </c>
      <c r="C10988" s="405" t="s">
        <v>2054</v>
      </c>
      <c r="D10988" s="384">
        <v>2529</v>
      </c>
      <c r="E10988">
        <v>0.02</v>
      </c>
      <c r="F10988">
        <v>1.1775599999999999</v>
      </c>
      <c r="G10988" s="384">
        <v>0</v>
      </c>
      <c r="H10988">
        <v>1.1775599999999999</v>
      </c>
      <c r="I10988">
        <v>3.62</v>
      </c>
      <c r="J10988" s="384">
        <v>38659.72</v>
      </c>
    </row>
    <row r="10989" spans="1:10">
      <c r="A10989">
        <v>10982</v>
      </c>
      <c r="B10989" s="612">
        <v>44046.009722222225</v>
      </c>
      <c r="C10989" s="405" t="s">
        <v>96</v>
      </c>
      <c r="D10989" s="384">
        <v>2530</v>
      </c>
      <c r="E10989">
        <v>0.03</v>
      </c>
      <c r="F10989">
        <v>1.1765099999999999</v>
      </c>
      <c r="G10989" s="384">
        <v>0</v>
      </c>
      <c r="H10989">
        <v>0</v>
      </c>
    </row>
    <row r="10990" spans="1:10">
      <c r="A10990">
        <v>10983</v>
      </c>
      <c r="B10990" s="612">
        <v>44046.009722222225</v>
      </c>
      <c r="C10990" s="405" t="s">
        <v>2110</v>
      </c>
      <c r="D10990" s="384">
        <v>2530</v>
      </c>
      <c r="E10990">
        <v>0.03</v>
      </c>
      <c r="F10990">
        <v>1.1765099999999999</v>
      </c>
      <c r="G10990" s="384">
        <v>0</v>
      </c>
      <c r="H10990">
        <v>1.1788799999999999</v>
      </c>
    </row>
    <row r="10991" spans="1:10">
      <c r="A10991">
        <v>10988</v>
      </c>
      <c r="B10991" s="612">
        <v>44046.01458333333</v>
      </c>
      <c r="C10991" s="405" t="s">
        <v>2110</v>
      </c>
      <c r="D10991" s="384">
        <v>2530</v>
      </c>
      <c r="E10991">
        <v>0.03</v>
      </c>
      <c r="F10991">
        <v>1.1765099999999999</v>
      </c>
      <c r="G10991" s="384">
        <v>0</v>
      </c>
      <c r="H10991">
        <v>1.1776</v>
      </c>
    </row>
    <row r="10992" spans="1:10">
      <c r="A10992">
        <v>10998</v>
      </c>
      <c r="B10992" s="612">
        <v>44046.177083333336</v>
      </c>
      <c r="C10992" s="405" t="s">
        <v>2054</v>
      </c>
      <c r="D10992" s="384">
        <v>2530</v>
      </c>
      <c r="E10992">
        <v>0.03</v>
      </c>
      <c r="F10992">
        <v>1.1776</v>
      </c>
      <c r="G10992" s="384">
        <v>0</v>
      </c>
      <c r="H10992">
        <v>1.1776</v>
      </c>
      <c r="I10992">
        <v>3.27</v>
      </c>
      <c r="J10992" s="384">
        <v>38657.57</v>
      </c>
    </row>
    <row r="10993" spans="1:10">
      <c r="A10993">
        <v>10986</v>
      </c>
      <c r="B10993" s="612">
        <v>44046.01458333333</v>
      </c>
      <c r="C10993" s="405" t="s">
        <v>96</v>
      </c>
      <c r="D10993" s="384">
        <v>2531</v>
      </c>
      <c r="E10993">
        <v>0.05</v>
      </c>
      <c r="F10993">
        <v>1.1748099999999999</v>
      </c>
      <c r="G10993" s="384">
        <v>0</v>
      </c>
      <c r="H10993">
        <v>0</v>
      </c>
    </row>
    <row r="10994" spans="1:10">
      <c r="A10994">
        <v>10987</v>
      </c>
      <c r="B10994" s="612">
        <v>44046.01458333333</v>
      </c>
      <c r="C10994" s="405" t="s">
        <v>2110</v>
      </c>
      <c r="D10994" s="384">
        <v>2531</v>
      </c>
      <c r="E10994">
        <v>0.05</v>
      </c>
      <c r="F10994">
        <v>1.1748099999999999</v>
      </c>
      <c r="G10994" s="384">
        <v>0</v>
      </c>
      <c r="H10994">
        <v>1.1776</v>
      </c>
    </row>
    <row r="10995" spans="1:10">
      <c r="A10995">
        <v>10999</v>
      </c>
      <c r="B10995" s="612">
        <v>44046.177083333336</v>
      </c>
      <c r="C10995" s="405" t="s">
        <v>2054</v>
      </c>
      <c r="D10995" s="384">
        <v>2531</v>
      </c>
      <c r="E10995">
        <v>0.05</v>
      </c>
      <c r="F10995">
        <v>1.1776</v>
      </c>
      <c r="G10995" s="384">
        <v>0</v>
      </c>
      <c r="H10995">
        <v>1.1776</v>
      </c>
      <c r="I10995">
        <v>13.95</v>
      </c>
      <c r="J10995" s="384">
        <v>38671.519999999997</v>
      </c>
    </row>
    <row r="10996" spans="1:10">
      <c r="A10996">
        <v>10991</v>
      </c>
      <c r="B10996" s="612">
        <v>44046.01666666667</v>
      </c>
      <c r="C10996" s="405" t="s">
        <v>97</v>
      </c>
      <c r="D10996" s="384">
        <v>2532</v>
      </c>
      <c r="E10996">
        <v>0.02</v>
      </c>
      <c r="F10996">
        <v>1.1750100000000001</v>
      </c>
      <c r="G10996" s="384">
        <v>0</v>
      </c>
      <c r="H10996">
        <v>0</v>
      </c>
    </row>
    <row r="10997" spans="1:10">
      <c r="A10997">
        <v>10992</v>
      </c>
      <c r="B10997" s="612">
        <v>44046.01666666667</v>
      </c>
      <c r="C10997" s="405" t="s">
        <v>2110</v>
      </c>
      <c r="D10997" s="384">
        <v>2532</v>
      </c>
      <c r="E10997">
        <v>0.02</v>
      </c>
      <c r="F10997">
        <v>1.1750100000000001</v>
      </c>
      <c r="G10997" s="384">
        <v>0</v>
      </c>
      <c r="H10997">
        <v>1.17401</v>
      </c>
    </row>
    <row r="10998" spans="1:10">
      <c r="A10998">
        <v>10995</v>
      </c>
      <c r="B10998" s="612">
        <v>44046.07916666667</v>
      </c>
      <c r="C10998" s="405" t="s">
        <v>2110</v>
      </c>
      <c r="D10998" s="384">
        <v>2532</v>
      </c>
      <c r="E10998">
        <v>0.02</v>
      </c>
      <c r="F10998">
        <v>1.1750100000000001</v>
      </c>
      <c r="G10998" s="384">
        <v>0</v>
      </c>
      <c r="H10998">
        <v>1.1748400000000001</v>
      </c>
    </row>
    <row r="10999" spans="1:10">
      <c r="A10999">
        <v>11010</v>
      </c>
      <c r="B10999" s="612">
        <v>44046.361111111109</v>
      </c>
      <c r="C10999" s="405" t="s">
        <v>2110</v>
      </c>
      <c r="D10999" s="384">
        <v>2532</v>
      </c>
      <c r="E10999">
        <v>0.02</v>
      </c>
      <c r="F10999">
        <v>1.1750100000000001</v>
      </c>
      <c r="G10999" s="384">
        <v>0</v>
      </c>
      <c r="H10999">
        <v>1.1758900000000001</v>
      </c>
    </row>
    <row r="11000" spans="1:10">
      <c r="A11000">
        <v>11016</v>
      </c>
      <c r="B11000" s="612">
        <v>44046.390277777777</v>
      </c>
      <c r="C11000" s="405" t="s">
        <v>2054</v>
      </c>
      <c r="D11000" s="384">
        <v>2532</v>
      </c>
      <c r="E11000">
        <v>0.02</v>
      </c>
      <c r="F11000">
        <v>1.1758900000000001</v>
      </c>
      <c r="G11000" s="384">
        <v>0</v>
      </c>
      <c r="H11000">
        <v>1.1758900000000001</v>
      </c>
      <c r="I11000">
        <v>-1.76</v>
      </c>
      <c r="J11000" s="384">
        <v>38673.78</v>
      </c>
    </row>
    <row r="11001" spans="1:10">
      <c r="A11001">
        <v>10993</v>
      </c>
      <c r="B11001" s="612">
        <v>44046.07916666667</v>
      </c>
      <c r="C11001" s="405" t="s">
        <v>97</v>
      </c>
      <c r="D11001" s="384">
        <v>2533</v>
      </c>
      <c r="E11001">
        <v>0.02</v>
      </c>
      <c r="F11001">
        <v>1.17666</v>
      </c>
      <c r="G11001" s="384">
        <v>0</v>
      </c>
      <c r="H11001">
        <v>0</v>
      </c>
    </row>
    <row r="11002" spans="1:10">
      <c r="A11002">
        <v>10994</v>
      </c>
      <c r="B11002" s="612">
        <v>44046.07916666667</v>
      </c>
      <c r="C11002" s="405" t="s">
        <v>2110</v>
      </c>
      <c r="D11002" s="384">
        <v>2533</v>
      </c>
      <c r="E11002">
        <v>0.02</v>
      </c>
      <c r="F11002">
        <v>1.17666</v>
      </c>
      <c r="G11002" s="384">
        <v>0</v>
      </c>
      <c r="H11002">
        <v>1.1748400000000001</v>
      </c>
    </row>
    <row r="11003" spans="1:10">
      <c r="A11003">
        <v>11009</v>
      </c>
      <c r="B11003" s="612">
        <v>44046.361111111109</v>
      </c>
      <c r="C11003" s="405" t="s">
        <v>2110</v>
      </c>
      <c r="D11003" s="384">
        <v>2533</v>
      </c>
      <c r="E11003">
        <v>0.02</v>
      </c>
      <c r="F11003">
        <v>1.17666</v>
      </c>
      <c r="G11003" s="384">
        <v>0</v>
      </c>
      <c r="H11003">
        <v>1.1758900000000001</v>
      </c>
    </row>
    <row r="11004" spans="1:10">
      <c r="A11004">
        <v>11017</v>
      </c>
      <c r="B11004" s="612">
        <v>44046.390277777777</v>
      </c>
      <c r="C11004" s="405" t="s">
        <v>2054</v>
      </c>
      <c r="D11004" s="384">
        <v>2533</v>
      </c>
      <c r="E11004">
        <v>0.02</v>
      </c>
      <c r="F11004">
        <v>1.1758900000000001</v>
      </c>
      <c r="G11004" s="384">
        <v>0</v>
      </c>
      <c r="H11004">
        <v>1.1758900000000001</v>
      </c>
      <c r="I11004">
        <v>1.54</v>
      </c>
      <c r="J11004" s="384">
        <v>38675.32</v>
      </c>
    </row>
    <row r="11005" spans="1:10">
      <c r="A11005">
        <v>11000</v>
      </c>
      <c r="B11005" s="612">
        <v>44046.220833333333</v>
      </c>
      <c r="C11005" s="405" t="s">
        <v>96</v>
      </c>
      <c r="D11005" s="384">
        <v>2534</v>
      </c>
      <c r="E11005">
        <v>0.02</v>
      </c>
      <c r="F11005">
        <v>1.1772100000000001</v>
      </c>
      <c r="G11005" s="384">
        <v>0</v>
      </c>
      <c r="H11005">
        <v>0</v>
      </c>
    </row>
    <row r="11006" spans="1:10">
      <c r="A11006">
        <v>11001</v>
      </c>
      <c r="B11006" s="612">
        <v>44046.220833333333</v>
      </c>
      <c r="C11006" s="405" t="s">
        <v>2110</v>
      </c>
      <c r="D11006" s="384">
        <v>2534</v>
      </c>
      <c r="E11006">
        <v>0.02</v>
      </c>
      <c r="F11006">
        <v>1.1772100000000001</v>
      </c>
      <c r="G11006" s="384">
        <v>0</v>
      </c>
      <c r="H11006">
        <v>1.17821</v>
      </c>
    </row>
    <row r="11007" spans="1:10">
      <c r="A11007">
        <v>11004</v>
      </c>
      <c r="B11007" s="612">
        <v>44046.270138888889</v>
      </c>
      <c r="C11007" s="405" t="s">
        <v>2110</v>
      </c>
      <c r="D11007" s="384">
        <v>2534</v>
      </c>
      <c r="E11007">
        <v>0.02</v>
      </c>
      <c r="F11007">
        <v>1.1772100000000001</v>
      </c>
      <c r="G11007" s="384">
        <v>0</v>
      </c>
      <c r="H11007">
        <v>1.1774</v>
      </c>
    </row>
    <row r="11008" spans="1:10">
      <c r="A11008">
        <v>11005</v>
      </c>
      <c r="B11008" s="612">
        <v>44046.35</v>
      </c>
      <c r="C11008" s="405" t="s">
        <v>2054</v>
      </c>
      <c r="D11008" s="384">
        <v>2534</v>
      </c>
      <c r="E11008">
        <v>0.02</v>
      </c>
      <c r="F11008">
        <v>1.1774</v>
      </c>
      <c r="G11008" s="384">
        <v>0</v>
      </c>
      <c r="H11008">
        <v>1.1774</v>
      </c>
      <c r="I11008">
        <v>0.38</v>
      </c>
      <c r="J11008" s="384">
        <v>38671.9</v>
      </c>
    </row>
    <row r="11009" spans="1:10">
      <c r="A11009">
        <v>11002</v>
      </c>
      <c r="B11009" s="612">
        <v>44046.270138888889</v>
      </c>
      <c r="C11009" s="405" t="s">
        <v>96</v>
      </c>
      <c r="D11009" s="384">
        <v>2535</v>
      </c>
      <c r="E11009">
        <v>0.02</v>
      </c>
      <c r="F11009">
        <v>1.1755800000000001</v>
      </c>
      <c r="G11009" s="384">
        <v>0</v>
      </c>
      <c r="H11009">
        <v>0</v>
      </c>
    </row>
    <row r="11010" spans="1:10">
      <c r="A11010">
        <v>11003</v>
      </c>
      <c r="B11010" s="612">
        <v>44046.270138888889</v>
      </c>
      <c r="C11010" s="405" t="s">
        <v>2110</v>
      </c>
      <c r="D11010" s="384">
        <v>2535</v>
      </c>
      <c r="E11010">
        <v>0.02</v>
      </c>
      <c r="F11010">
        <v>1.1755800000000001</v>
      </c>
      <c r="G11010" s="384">
        <v>0</v>
      </c>
      <c r="H11010">
        <v>1.1774</v>
      </c>
    </row>
    <row r="11011" spans="1:10">
      <c r="A11011">
        <v>11006</v>
      </c>
      <c r="B11011" s="612">
        <v>44046.35</v>
      </c>
      <c r="C11011" s="405" t="s">
        <v>2054</v>
      </c>
      <c r="D11011" s="384">
        <v>2535</v>
      </c>
      <c r="E11011">
        <v>0.02</v>
      </c>
      <c r="F11011">
        <v>1.1774</v>
      </c>
      <c r="G11011" s="384">
        <v>0</v>
      </c>
      <c r="H11011">
        <v>1.1774</v>
      </c>
      <c r="I11011">
        <v>3.64</v>
      </c>
      <c r="J11011" s="384">
        <v>38675.54</v>
      </c>
    </row>
    <row r="11012" spans="1:10">
      <c r="A11012">
        <v>11007</v>
      </c>
      <c r="B11012" s="612">
        <v>44046.361111111109</v>
      </c>
      <c r="C11012" s="405" t="s">
        <v>97</v>
      </c>
      <c r="D11012" s="384">
        <v>2536</v>
      </c>
      <c r="E11012">
        <v>0.03</v>
      </c>
      <c r="F11012">
        <v>1.1782900000000001</v>
      </c>
      <c r="G11012" s="384">
        <v>0</v>
      </c>
      <c r="H11012">
        <v>0</v>
      </c>
    </row>
    <row r="11013" spans="1:10">
      <c r="A11013">
        <v>11008</v>
      </c>
      <c r="B11013" s="612">
        <v>44046.361111111109</v>
      </c>
      <c r="C11013" s="405" t="s">
        <v>2110</v>
      </c>
      <c r="D11013" s="384">
        <v>2536</v>
      </c>
      <c r="E11013">
        <v>0.03</v>
      </c>
      <c r="F11013">
        <v>1.1782900000000001</v>
      </c>
      <c r="G11013" s="384">
        <v>0</v>
      </c>
      <c r="H11013">
        <v>1.1758900000000001</v>
      </c>
    </row>
    <row r="11014" spans="1:10">
      <c r="A11014">
        <v>11018</v>
      </c>
      <c r="B11014" s="612">
        <v>44046.390277777777</v>
      </c>
      <c r="C11014" s="405" t="s">
        <v>2054</v>
      </c>
      <c r="D11014" s="384">
        <v>2536</v>
      </c>
      <c r="E11014">
        <v>0.03</v>
      </c>
      <c r="F11014">
        <v>1.1758900000000001</v>
      </c>
      <c r="G11014" s="384">
        <v>0</v>
      </c>
      <c r="H11014">
        <v>1.1758900000000001</v>
      </c>
      <c r="I11014">
        <v>7.2</v>
      </c>
      <c r="J11014" s="384">
        <v>38682.519999999997</v>
      </c>
    </row>
    <row r="11015" spans="1:10">
      <c r="A11015">
        <v>11011</v>
      </c>
      <c r="B11015" s="612">
        <v>44046.363888888889</v>
      </c>
      <c r="C11015" s="405" t="s">
        <v>96</v>
      </c>
      <c r="D11015" s="384">
        <v>2537</v>
      </c>
      <c r="E11015">
        <v>0.02</v>
      </c>
      <c r="F11015">
        <v>1.17811</v>
      </c>
      <c r="G11015" s="384">
        <v>0</v>
      </c>
      <c r="H11015">
        <v>0</v>
      </c>
    </row>
    <row r="11016" spans="1:10">
      <c r="A11016">
        <v>11012</v>
      </c>
      <c r="B11016" s="612">
        <v>44046.363888888889</v>
      </c>
      <c r="C11016" s="405" t="s">
        <v>2110</v>
      </c>
      <c r="D11016" s="384">
        <v>2537</v>
      </c>
      <c r="E11016">
        <v>0.02</v>
      </c>
      <c r="F11016">
        <v>1.17811</v>
      </c>
      <c r="G11016" s="384">
        <v>0</v>
      </c>
      <c r="H11016">
        <v>1.1791100000000001</v>
      </c>
    </row>
    <row r="11017" spans="1:10">
      <c r="A11017">
        <v>11015</v>
      </c>
      <c r="B11017" s="612">
        <v>44046.384027777778</v>
      </c>
      <c r="C11017" s="405" t="s">
        <v>2110</v>
      </c>
      <c r="D11017" s="384">
        <v>2537</v>
      </c>
      <c r="E11017">
        <v>0.02</v>
      </c>
      <c r="F11017">
        <v>1.17811</v>
      </c>
      <c r="G11017" s="384">
        <v>0</v>
      </c>
      <c r="H11017">
        <v>1.17831</v>
      </c>
    </row>
    <row r="11018" spans="1:10">
      <c r="A11018">
        <v>11022</v>
      </c>
      <c r="B11018" s="612">
        <v>44046.414583333331</v>
      </c>
      <c r="C11018" s="405" t="s">
        <v>2110</v>
      </c>
      <c r="D11018" s="384">
        <v>2537</v>
      </c>
      <c r="E11018">
        <v>0.02</v>
      </c>
      <c r="F11018">
        <v>1.17811</v>
      </c>
      <c r="G11018" s="384">
        <v>0</v>
      </c>
      <c r="H11018">
        <v>1.17727</v>
      </c>
    </row>
    <row r="11019" spans="1:10">
      <c r="A11019">
        <v>11027</v>
      </c>
      <c r="B11019" s="612">
        <v>44046.431250000001</v>
      </c>
      <c r="C11019" s="405" t="s">
        <v>2110</v>
      </c>
      <c r="D11019" s="384">
        <v>2537</v>
      </c>
      <c r="E11019">
        <v>0.02</v>
      </c>
      <c r="F11019">
        <v>1.17811</v>
      </c>
      <c r="G11019" s="384">
        <v>0</v>
      </c>
      <c r="H11019">
        <v>1.17581</v>
      </c>
    </row>
    <row r="11020" spans="1:10">
      <c r="A11020">
        <v>11036</v>
      </c>
      <c r="B11020" s="612">
        <v>44046.539583333331</v>
      </c>
      <c r="C11020" s="405" t="s">
        <v>2110</v>
      </c>
      <c r="D11020" s="384">
        <v>2537</v>
      </c>
      <c r="E11020">
        <v>0.02</v>
      </c>
      <c r="F11020">
        <v>1.17811</v>
      </c>
      <c r="G11020" s="384">
        <v>0</v>
      </c>
      <c r="H11020">
        <v>1.1743600000000001</v>
      </c>
    </row>
    <row r="11021" spans="1:10">
      <c r="A11021">
        <v>11046</v>
      </c>
      <c r="B11021" s="612">
        <v>44046.636805555558</v>
      </c>
      <c r="C11021" s="405" t="s">
        <v>2054</v>
      </c>
      <c r="D11021" s="384">
        <v>2537</v>
      </c>
      <c r="E11021">
        <v>0.02</v>
      </c>
      <c r="F11021">
        <v>1.1743600000000001</v>
      </c>
      <c r="G11021" s="384">
        <v>0</v>
      </c>
      <c r="H11021">
        <v>1.1743600000000001</v>
      </c>
      <c r="I11021">
        <v>-7.5</v>
      </c>
      <c r="J11021" s="384">
        <v>38677.019999999997</v>
      </c>
    </row>
    <row r="11022" spans="1:10">
      <c r="A11022">
        <v>11013</v>
      </c>
      <c r="B11022" s="612">
        <v>44046.384027777778</v>
      </c>
      <c r="C11022" s="405" t="s">
        <v>96</v>
      </c>
      <c r="D11022" s="384">
        <v>2538</v>
      </c>
      <c r="E11022">
        <v>0.02</v>
      </c>
      <c r="F11022">
        <v>1.1765000000000001</v>
      </c>
      <c r="G11022" s="384">
        <v>0</v>
      </c>
      <c r="H11022">
        <v>0</v>
      </c>
    </row>
    <row r="11023" spans="1:10">
      <c r="A11023">
        <v>11014</v>
      </c>
      <c r="B11023" s="612">
        <v>44046.384027777778</v>
      </c>
      <c r="C11023" s="405" t="s">
        <v>2110</v>
      </c>
      <c r="D11023" s="384">
        <v>2538</v>
      </c>
      <c r="E11023">
        <v>0.02</v>
      </c>
      <c r="F11023">
        <v>1.1765000000000001</v>
      </c>
      <c r="G11023" s="384">
        <v>0</v>
      </c>
      <c r="H11023">
        <v>1.17831</v>
      </c>
    </row>
    <row r="11024" spans="1:10">
      <c r="A11024">
        <v>11021</v>
      </c>
      <c r="B11024" s="612">
        <v>44046.414583333331</v>
      </c>
      <c r="C11024" s="405" t="s">
        <v>2110</v>
      </c>
      <c r="D11024" s="384">
        <v>2538</v>
      </c>
      <c r="E11024">
        <v>0.02</v>
      </c>
      <c r="F11024">
        <v>1.1765000000000001</v>
      </c>
      <c r="G11024" s="384">
        <v>0</v>
      </c>
      <c r="H11024">
        <v>1.17727</v>
      </c>
    </row>
    <row r="11025" spans="1:10">
      <c r="A11025">
        <v>11026</v>
      </c>
      <c r="B11025" s="612">
        <v>44046.431250000001</v>
      </c>
      <c r="C11025" s="405" t="s">
        <v>2110</v>
      </c>
      <c r="D11025" s="384">
        <v>2538</v>
      </c>
      <c r="E11025">
        <v>0.02</v>
      </c>
      <c r="F11025">
        <v>1.1765000000000001</v>
      </c>
      <c r="G11025" s="384">
        <v>0</v>
      </c>
      <c r="H11025">
        <v>1.17581</v>
      </c>
    </row>
    <row r="11026" spans="1:10">
      <c r="A11026">
        <v>11035</v>
      </c>
      <c r="B11026" s="612">
        <v>44046.539583333331</v>
      </c>
      <c r="C11026" s="405" t="s">
        <v>2110</v>
      </c>
      <c r="D11026" s="384">
        <v>2538</v>
      </c>
      <c r="E11026">
        <v>0.02</v>
      </c>
      <c r="F11026">
        <v>1.1765000000000001</v>
      </c>
      <c r="G11026" s="384">
        <v>0</v>
      </c>
      <c r="H11026">
        <v>1.1743600000000001</v>
      </c>
    </row>
    <row r="11027" spans="1:10">
      <c r="A11027">
        <v>11047</v>
      </c>
      <c r="B11027" s="612">
        <v>44046.636805555558</v>
      </c>
      <c r="C11027" s="405" t="s">
        <v>2054</v>
      </c>
      <c r="D11027" s="384">
        <v>2538</v>
      </c>
      <c r="E11027">
        <v>0.02</v>
      </c>
      <c r="F11027">
        <v>1.1743600000000001</v>
      </c>
      <c r="G11027" s="384">
        <v>0</v>
      </c>
      <c r="H11027">
        <v>1.1743600000000001</v>
      </c>
      <c r="I11027">
        <v>-4.28</v>
      </c>
      <c r="J11027" s="384">
        <v>38672.74</v>
      </c>
    </row>
    <row r="11028" spans="1:10">
      <c r="A11028">
        <v>11019</v>
      </c>
      <c r="B11028" s="612">
        <v>44046.414583333331</v>
      </c>
      <c r="C11028" s="405" t="s">
        <v>96</v>
      </c>
      <c r="D11028" s="384">
        <v>2539</v>
      </c>
      <c r="E11028">
        <v>0.03</v>
      </c>
      <c r="F11028">
        <v>1.17489</v>
      </c>
      <c r="G11028" s="384">
        <v>0</v>
      </c>
      <c r="H11028">
        <v>0</v>
      </c>
    </row>
    <row r="11029" spans="1:10">
      <c r="A11029">
        <v>11020</v>
      </c>
      <c r="B11029" s="612">
        <v>44046.414583333331</v>
      </c>
      <c r="C11029" s="405" t="s">
        <v>2110</v>
      </c>
      <c r="D11029" s="384">
        <v>2539</v>
      </c>
      <c r="E11029">
        <v>0.03</v>
      </c>
      <c r="F11029">
        <v>1.17489</v>
      </c>
      <c r="G11029" s="384">
        <v>0</v>
      </c>
      <c r="H11029">
        <v>1.17727</v>
      </c>
    </row>
    <row r="11030" spans="1:10">
      <c r="A11030">
        <v>11025</v>
      </c>
      <c r="B11030" s="612">
        <v>44046.431250000001</v>
      </c>
      <c r="C11030" s="405" t="s">
        <v>2110</v>
      </c>
      <c r="D11030" s="384">
        <v>2539</v>
      </c>
      <c r="E11030">
        <v>0.03</v>
      </c>
      <c r="F11030">
        <v>1.17489</v>
      </c>
      <c r="G11030" s="384">
        <v>0</v>
      </c>
      <c r="H11030">
        <v>1.17581</v>
      </c>
    </row>
    <row r="11031" spans="1:10">
      <c r="A11031">
        <v>11034</v>
      </c>
      <c r="B11031" s="612">
        <v>44046.539583333331</v>
      </c>
      <c r="C11031" s="405" t="s">
        <v>2110</v>
      </c>
      <c r="D11031" s="384">
        <v>2539</v>
      </c>
      <c r="E11031">
        <v>0.03</v>
      </c>
      <c r="F11031">
        <v>1.17489</v>
      </c>
      <c r="G11031" s="384">
        <v>0</v>
      </c>
      <c r="H11031">
        <v>1.1743600000000001</v>
      </c>
    </row>
    <row r="11032" spans="1:10">
      <c r="A11032">
        <v>11048</v>
      </c>
      <c r="B11032" s="612">
        <v>44046.636805555558</v>
      </c>
      <c r="C11032" s="405" t="s">
        <v>2054</v>
      </c>
      <c r="D11032" s="384">
        <v>2539</v>
      </c>
      <c r="E11032">
        <v>0.03</v>
      </c>
      <c r="F11032">
        <v>1.1743600000000001</v>
      </c>
      <c r="G11032" s="384">
        <v>0</v>
      </c>
      <c r="H11032">
        <v>1.1743600000000001</v>
      </c>
      <c r="I11032">
        <v>-1.59</v>
      </c>
      <c r="J11032" s="384">
        <v>38671.15</v>
      </c>
    </row>
    <row r="11033" spans="1:10">
      <c r="A11033">
        <v>11023</v>
      </c>
      <c r="B11033" s="612">
        <v>44046.431250000001</v>
      </c>
      <c r="C11033" s="405" t="s">
        <v>96</v>
      </c>
      <c r="D11033" s="384">
        <v>2540</v>
      </c>
      <c r="E11033">
        <v>0.05</v>
      </c>
      <c r="F11033">
        <v>1.17276</v>
      </c>
      <c r="G11033" s="384">
        <v>0</v>
      </c>
      <c r="H11033">
        <v>0</v>
      </c>
    </row>
    <row r="11034" spans="1:10">
      <c r="A11034">
        <v>11024</v>
      </c>
      <c r="B11034" s="612">
        <v>44046.431250000001</v>
      </c>
      <c r="C11034" s="405" t="s">
        <v>2110</v>
      </c>
      <c r="D11034" s="384">
        <v>2540</v>
      </c>
      <c r="E11034">
        <v>0.05</v>
      </c>
      <c r="F11034">
        <v>1.17276</v>
      </c>
      <c r="G11034" s="384">
        <v>0</v>
      </c>
      <c r="H11034">
        <v>1.17581</v>
      </c>
    </row>
    <row r="11035" spans="1:10">
      <c r="A11035">
        <v>11033</v>
      </c>
      <c r="B11035" s="612">
        <v>44046.539583333331</v>
      </c>
      <c r="C11035" s="405" t="s">
        <v>2110</v>
      </c>
      <c r="D11035" s="384">
        <v>2540</v>
      </c>
      <c r="E11035">
        <v>0.05</v>
      </c>
      <c r="F11035">
        <v>1.17276</v>
      </c>
      <c r="G11035" s="384">
        <v>0</v>
      </c>
      <c r="H11035">
        <v>1.1743600000000001</v>
      </c>
    </row>
    <row r="11036" spans="1:10">
      <c r="A11036">
        <v>11049</v>
      </c>
      <c r="B11036" s="612">
        <v>44046.636805555558</v>
      </c>
      <c r="C11036" s="405" t="s">
        <v>2054</v>
      </c>
      <c r="D11036" s="384">
        <v>2540</v>
      </c>
      <c r="E11036">
        <v>0.05</v>
      </c>
      <c r="F11036">
        <v>1.1743600000000001</v>
      </c>
      <c r="G11036" s="384">
        <v>0</v>
      </c>
      <c r="H11036">
        <v>1.1743600000000001</v>
      </c>
      <c r="I11036">
        <v>8</v>
      </c>
      <c r="J11036" s="384">
        <v>38679.15</v>
      </c>
    </row>
    <row r="11037" spans="1:10">
      <c r="A11037">
        <v>11028</v>
      </c>
      <c r="B11037" s="612">
        <v>44046.443749999999</v>
      </c>
      <c r="C11037" s="405" t="s">
        <v>97</v>
      </c>
      <c r="D11037" s="384">
        <v>2541</v>
      </c>
      <c r="E11037">
        <v>0.02</v>
      </c>
      <c r="F11037">
        <v>1.17262</v>
      </c>
      <c r="G11037" s="384">
        <v>0</v>
      </c>
      <c r="H11037">
        <v>0</v>
      </c>
    </row>
    <row r="11038" spans="1:10">
      <c r="A11038">
        <v>11029</v>
      </c>
      <c r="B11038" s="612">
        <v>44046.443749999999</v>
      </c>
      <c r="C11038" s="405" t="s">
        <v>2110</v>
      </c>
      <c r="D11038" s="384">
        <v>2541</v>
      </c>
      <c r="E11038">
        <v>0.02</v>
      </c>
      <c r="F11038">
        <v>1.17262</v>
      </c>
      <c r="G11038" s="384">
        <v>0</v>
      </c>
      <c r="H11038">
        <v>1.1716200000000001</v>
      </c>
    </row>
    <row r="11039" spans="1:10">
      <c r="A11039">
        <v>11030</v>
      </c>
      <c r="B11039" s="612">
        <v>44046.536111111112</v>
      </c>
      <c r="C11039" s="405" t="s">
        <v>2054</v>
      </c>
      <c r="D11039" s="384">
        <v>2541</v>
      </c>
      <c r="E11039">
        <v>0.02</v>
      </c>
      <c r="F11039">
        <v>1.1716200000000001</v>
      </c>
      <c r="G11039" s="384">
        <v>0</v>
      </c>
      <c r="H11039">
        <v>1.1716200000000001</v>
      </c>
      <c r="I11039">
        <v>2</v>
      </c>
      <c r="J11039" s="384">
        <v>38684.519999999997</v>
      </c>
    </row>
    <row r="11040" spans="1:10">
      <c r="A11040">
        <v>11031</v>
      </c>
      <c r="B11040" s="612">
        <v>44046.539583333331</v>
      </c>
      <c r="C11040" s="405" t="s">
        <v>96</v>
      </c>
      <c r="D11040" s="384">
        <v>2542</v>
      </c>
      <c r="E11040">
        <v>0.08</v>
      </c>
      <c r="F11040">
        <v>1.1709499999999999</v>
      </c>
      <c r="G11040" s="384">
        <v>0</v>
      </c>
      <c r="H11040">
        <v>0</v>
      </c>
    </row>
    <row r="11041" spans="1:10">
      <c r="A11041">
        <v>11032</v>
      </c>
      <c r="B11041" s="612">
        <v>44046.539583333331</v>
      </c>
      <c r="C11041" s="405" t="s">
        <v>2110</v>
      </c>
      <c r="D11041" s="384">
        <v>2542</v>
      </c>
      <c r="E11041">
        <v>0.08</v>
      </c>
      <c r="F11041">
        <v>1.1709499999999999</v>
      </c>
      <c r="G11041" s="384">
        <v>0</v>
      </c>
      <c r="H11041">
        <v>1.1743600000000001</v>
      </c>
    </row>
    <row r="11042" spans="1:10">
      <c r="A11042">
        <v>11050</v>
      </c>
      <c r="B11042" s="612">
        <v>44046.636805555558</v>
      </c>
      <c r="C11042" s="405" t="s">
        <v>2054</v>
      </c>
      <c r="D11042" s="384">
        <v>2542</v>
      </c>
      <c r="E11042">
        <v>0.08</v>
      </c>
      <c r="F11042">
        <v>1.1743600000000001</v>
      </c>
      <c r="G11042" s="384">
        <v>0</v>
      </c>
      <c r="H11042">
        <v>1.1743600000000001</v>
      </c>
      <c r="I11042">
        <v>27.28</v>
      </c>
      <c r="J11042" s="384">
        <v>38706.43</v>
      </c>
    </row>
    <row r="11043" spans="1:10">
      <c r="A11043">
        <v>11037</v>
      </c>
      <c r="B11043" s="612">
        <v>44046.561111111114</v>
      </c>
      <c r="C11043" s="405" t="s">
        <v>97</v>
      </c>
      <c r="D11043" s="384">
        <v>2543</v>
      </c>
      <c r="E11043">
        <v>0.02</v>
      </c>
      <c r="F11043">
        <v>1.1710199999999999</v>
      </c>
      <c r="G11043" s="384">
        <v>0</v>
      </c>
      <c r="H11043">
        <v>0</v>
      </c>
    </row>
    <row r="11044" spans="1:10">
      <c r="A11044">
        <v>11038</v>
      </c>
      <c r="B11044" s="612">
        <v>44046.561111111114</v>
      </c>
      <c r="C11044" s="405" t="s">
        <v>2110</v>
      </c>
      <c r="D11044" s="384">
        <v>2543</v>
      </c>
      <c r="E11044">
        <v>0.02</v>
      </c>
      <c r="F11044">
        <v>1.1710199999999999</v>
      </c>
      <c r="G11044" s="384">
        <v>0</v>
      </c>
      <c r="H11044">
        <v>1.1700200000000001</v>
      </c>
    </row>
    <row r="11045" spans="1:10">
      <c r="A11045">
        <v>11041</v>
      </c>
      <c r="B11045" s="612">
        <v>44046.583333333336</v>
      </c>
      <c r="C11045" s="405" t="s">
        <v>2110</v>
      </c>
      <c r="D11045" s="384">
        <v>2543</v>
      </c>
      <c r="E11045">
        <v>0.02</v>
      </c>
      <c r="F11045">
        <v>1.1710199999999999</v>
      </c>
      <c r="G11045" s="384">
        <v>0</v>
      </c>
      <c r="H11045">
        <v>1.17082</v>
      </c>
    </row>
    <row r="11046" spans="1:10">
      <c r="A11046">
        <v>11045</v>
      </c>
      <c r="B11046" s="612">
        <v>44046.623611111114</v>
      </c>
      <c r="C11046" s="405" t="s">
        <v>2110</v>
      </c>
      <c r="D11046" s="384">
        <v>2543</v>
      </c>
      <c r="E11046">
        <v>0.02</v>
      </c>
      <c r="F11046">
        <v>1.1710199999999999</v>
      </c>
      <c r="G11046" s="384">
        <v>0</v>
      </c>
      <c r="H11046">
        <v>1.1718500000000001</v>
      </c>
    </row>
    <row r="11047" spans="1:10">
      <c r="A11047">
        <v>11061</v>
      </c>
      <c r="B11047" s="612">
        <v>44046.774305555555</v>
      </c>
      <c r="C11047" s="405" t="s">
        <v>2110</v>
      </c>
      <c r="D11047" s="384">
        <v>2543</v>
      </c>
      <c r="E11047">
        <v>0.02</v>
      </c>
      <c r="F11047">
        <v>1.1710199999999999</v>
      </c>
      <c r="G11047" s="384">
        <v>0</v>
      </c>
      <c r="H11047">
        <v>1.1731400000000001</v>
      </c>
    </row>
    <row r="11048" spans="1:10">
      <c r="A11048">
        <v>11067</v>
      </c>
      <c r="B11048" s="612">
        <v>44047.275694444441</v>
      </c>
      <c r="C11048" s="405" t="s">
        <v>2110</v>
      </c>
      <c r="D11048" s="384">
        <v>2543</v>
      </c>
      <c r="E11048">
        <v>0.02</v>
      </c>
      <c r="F11048">
        <v>1.1710199999999999</v>
      </c>
      <c r="G11048" s="384">
        <v>0</v>
      </c>
      <c r="H11048">
        <v>1.17448</v>
      </c>
    </row>
    <row r="11049" spans="1:10">
      <c r="A11049">
        <v>11077</v>
      </c>
      <c r="B11049" s="612">
        <v>44047.3125</v>
      </c>
      <c r="C11049" s="405" t="s">
        <v>2110</v>
      </c>
      <c r="D11049" s="384">
        <v>2543</v>
      </c>
      <c r="E11049">
        <v>0.02</v>
      </c>
      <c r="F11049">
        <v>1.1710199999999999</v>
      </c>
      <c r="G11049" s="384">
        <v>0</v>
      </c>
      <c r="H11049">
        <v>1.1760600000000001</v>
      </c>
    </row>
    <row r="11050" spans="1:10">
      <c r="A11050">
        <v>11090</v>
      </c>
      <c r="B11050" s="612">
        <v>44047.482638888891</v>
      </c>
      <c r="C11050" s="405" t="s">
        <v>2054</v>
      </c>
      <c r="D11050" s="384">
        <v>2543</v>
      </c>
      <c r="E11050">
        <v>0.02</v>
      </c>
      <c r="F11050">
        <v>1.1760600000000001</v>
      </c>
      <c r="G11050" s="384">
        <v>0</v>
      </c>
      <c r="H11050">
        <v>1.1760600000000001</v>
      </c>
      <c r="I11050">
        <v>-10.06</v>
      </c>
      <c r="J11050" s="384">
        <v>38706.370000000003</v>
      </c>
    </row>
    <row r="11051" spans="1:10">
      <c r="A11051">
        <v>11039</v>
      </c>
      <c r="B11051" s="612">
        <v>44046.583333333336</v>
      </c>
      <c r="C11051" s="405" t="s">
        <v>97</v>
      </c>
      <c r="D11051" s="384">
        <v>2544</v>
      </c>
      <c r="E11051">
        <v>0.02</v>
      </c>
      <c r="F11051">
        <v>1.17262</v>
      </c>
      <c r="G11051" s="384">
        <v>0</v>
      </c>
      <c r="H11051">
        <v>0</v>
      </c>
    </row>
    <row r="11052" spans="1:10">
      <c r="A11052">
        <v>11040</v>
      </c>
      <c r="B11052" s="612">
        <v>44046.583333333336</v>
      </c>
      <c r="C11052" s="405" t="s">
        <v>2110</v>
      </c>
      <c r="D11052" s="384">
        <v>2544</v>
      </c>
      <c r="E11052">
        <v>0.02</v>
      </c>
      <c r="F11052">
        <v>1.17262</v>
      </c>
      <c r="G11052" s="384">
        <v>0</v>
      </c>
      <c r="H11052">
        <v>1.17082</v>
      </c>
    </row>
    <row r="11053" spans="1:10">
      <c r="A11053">
        <v>11044</v>
      </c>
      <c r="B11053" s="612">
        <v>44046.623611111114</v>
      </c>
      <c r="C11053" s="405" t="s">
        <v>2110</v>
      </c>
      <c r="D11053" s="384">
        <v>2544</v>
      </c>
      <c r="E11053">
        <v>0.02</v>
      </c>
      <c r="F11053">
        <v>1.17262</v>
      </c>
      <c r="G11053" s="384">
        <v>0</v>
      </c>
      <c r="H11053">
        <v>1.1718500000000001</v>
      </c>
    </row>
    <row r="11054" spans="1:10">
      <c r="A11054">
        <v>11060</v>
      </c>
      <c r="B11054" s="612">
        <v>44046.774305555555</v>
      </c>
      <c r="C11054" s="405" t="s">
        <v>2110</v>
      </c>
      <c r="D11054" s="384">
        <v>2544</v>
      </c>
      <c r="E11054">
        <v>0.02</v>
      </c>
      <c r="F11054">
        <v>1.17262</v>
      </c>
      <c r="G11054" s="384">
        <v>0</v>
      </c>
      <c r="H11054">
        <v>1.1731400000000001</v>
      </c>
    </row>
    <row r="11055" spans="1:10">
      <c r="A11055">
        <v>11066</v>
      </c>
      <c r="B11055" s="612">
        <v>44047.275694444441</v>
      </c>
      <c r="C11055" s="405" t="s">
        <v>2110</v>
      </c>
      <c r="D11055" s="384">
        <v>2544</v>
      </c>
      <c r="E11055">
        <v>0.02</v>
      </c>
      <c r="F11055">
        <v>1.17262</v>
      </c>
      <c r="G11055" s="384">
        <v>0</v>
      </c>
      <c r="H11055">
        <v>1.17448</v>
      </c>
    </row>
    <row r="11056" spans="1:10">
      <c r="A11056">
        <v>11076</v>
      </c>
      <c r="B11056" s="612">
        <v>44047.3125</v>
      </c>
      <c r="C11056" s="405" t="s">
        <v>2110</v>
      </c>
      <c r="D11056" s="384">
        <v>2544</v>
      </c>
      <c r="E11056">
        <v>0.02</v>
      </c>
      <c r="F11056">
        <v>1.17262</v>
      </c>
      <c r="G11056" s="384">
        <v>0</v>
      </c>
      <c r="H11056">
        <v>1.1760600000000001</v>
      </c>
    </row>
    <row r="11057" spans="1:10">
      <c r="A11057">
        <v>11091</v>
      </c>
      <c r="B11057" s="612">
        <v>44047.482638888891</v>
      </c>
      <c r="C11057" s="405" t="s">
        <v>2054</v>
      </c>
      <c r="D11057" s="384">
        <v>2544</v>
      </c>
      <c r="E11057">
        <v>0.02</v>
      </c>
      <c r="F11057">
        <v>1.1760600000000001</v>
      </c>
      <c r="G11057" s="384">
        <v>0</v>
      </c>
      <c r="H11057">
        <v>1.1760600000000001</v>
      </c>
      <c r="I11057">
        <v>-6.86</v>
      </c>
      <c r="J11057" s="384">
        <v>38699.51</v>
      </c>
    </row>
    <row r="11058" spans="1:10">
      <c r="A11058">
        <v>11042</v>
      </c>
      <c r="B11058" s="612">
        <v>44046.623611111114</v>
      </c>
      <c r="C11058" s="405" t="s">
        <v>97</v>
      </c>
      <c r="D11058" s="384">
        <v>2545</v>
      </c>
      <c r="E11058">
        <v>0.03</v>
      </c>
      <c r="F11058">
        <v>1.17422</v>
      </c>
      <c r="G11058" s="384">
        <v>0</v>
      </c>
      <c r="H11058">
        <v>0</v>
      </c>
    </row>
    <row r="11059" spans="1:10">
      <c r="A11059">
        <v>11043</v>
      </c>
      <c r="B11059" s="612">
        <v>44046.623611111114</v>
      </c>
      <c r="C11059" s="405" t="s">
        <v>2110</v>
      </c>
      <c r="D11059" s="384">
        <v>2545</v>
      </c>
      <c r="E11059">
        <v>0.03</v>
      </c>
      <c r="F11059">
        <v>1.17422</v>
      </c>
      <c r="G11059" s="384">
        <v>0</v>
      </c>
      <c r="H11059">
        <v>1.1718500000000001</v>
      </c>
    </row>
    <row r="11060" spans="1:10">
      <c r="A11060">
        <v>11059</v>
      </c>
      <c r="B11060" s="612">
        <v>44046.774305555555</v>
      </c>
      <c r="C11060" s="405" t="s">
        <v>2110</v>
      </c>
      <c r="D11060" s="384">
        <v>2545</v>
      </c>
      <c r="E11060">
        <v>0.03</v>
      </c>
      <c r="F11060">
        <v>1.17422</v>
      </c>
      <c r="G11060" s="384">
        <v>0</v>
      </c>
      <c r="H11060">
        <v>1.1731400000000001</v>
      </c>
    </row>
    <row r="11061" spans="1:10">
      <c r="A11061">
        <v>11065</v>
      </c>
      <c r="B11061" s="612">
        <v>44047.275694444441</v>
      </c>
      <c r="C11061" s="405" t="s">
        <v>2110</v>
      </c>
      <c r="D11061" s="384">
        <v>2545</v>
      </c>
      <c r="E11061">
        <v>0.03</v>
      </c>
      <c r="F11061">
        <v>1.17422</v>
      </c>
      <c r="G11061" s="384">
        <v>0</v>
      </c>
      <c r="H11061">
        <v>1.17448</v>
      </c>
    </row>
    <row r="11062" spans="1:10">
      <c r="A11062">
        <v>11075</v>
      </c>
      <c r="B11062" s="612">
        <v>44047.3125</v>
      </c>
      <c r="C11062" s="405" t="s">
        <v>2110</v>
      </c>
      <c r="D11062" s="384">
        <v>2545</v>
      </c>
      <c r="E11062">
        <v>0.03</v>
      </c>
      <c r="F11062">
        <v>1.17422</v>
      </c>
      <c r="G11062" s="384">
        <v>0</v>
      </c>
      <c r="H11062">
        <v>1.1760600000000001</v>
      </c>
    </row>
    <row r="11063" spans="1:10">
      <c r="A11063">
        <v>11092</v>
      </c>
      <c r="B11063" s="612">
        <v>44047.482638888891</v>
      </c>
      <c r="C11063" s="405" t="s">
        <v>2054</v>
      </c>
      <c r="D11063" s="384">
        <v>2545</v>
      </c>
      <c r="E11063">
        <v>0.03</v>
      </c>
      <c r="F11063">
        <v>1.1760600000000001</v>
      </c>
      <c r="G11063" s="384">
        <v>0</v>
      </c>
      <c r="H11063">
        <v>1.1760600000000001</v>
      </c>
      <c r="I11063">
        <v>-5.49</v>
      </c>
      <c r="J11063" s="384">
        <v>38694.019999999997</v>
      </c>
    </row>
    <row r="11064" spans="1:10">
      <c r="A11064">
        <v>11051</v>
      </c>
      <c r="B11064" s="612">
        <v>44046.646527777775</v>
      </c>
      <c r="C11064" s="405" t="s">
        <v>96</v>
      </c>
      <c r="D11064" s="384">
        <v>2546</v>
      </c>
      <c r="E11064">
        <v>0.02</v>
      </c>
      <c r="F11064">
        <v>1.17408</v>
      </c>
      <c r="G11064" s="384">
        <v>0</v>
      </c>
      <c r="H11064">
        <v>0</v>
      </c>
    </row>
    <row r="11065" spans="1:10">
      <c r="A11065">
        <v>11052</v>
      </c>
      <c r="B11065" s="612">
        <v>44046.646527777775</v>
      </c>
      <c r="C11065" s="405" t="s">
        <v>2110</v>
      </c>
      <c r="D11065" s="384">
        <v>2546</v>
      </c>
      <c r="E11065">
        <v>0.02</v>
      </c>
      <c r="F11065">
        <v>1.17408</v>
      </c>
      <c r="G11065" s="384">
        <v>0</v>
      </c>
      <c r="H11065">
        <v>1.1750799999999999</v>
      </c>
    </row>
    <row r="11066" spans="1:10">
      <c r="A11066">
        <v>11053</v>
      </c>
      <c r="B11066" s="612">
        <v>44046.666666666664</v>
      </c>
      <c r="C11066" s="405" t="s">
        <v>2054</v>
      </c>
      <c r="D11066" s="384">
        <v>2546</v>
      </c>
      <c r="E11066">
        <v>0.02</v>
      </c>
      <c r="F11066">
        <v>1.1750799999999999</v>
      </c>
      <c r="G11066" s="384">
        <v>0</v>
      </c>
      <c r="H11066">
        <v>1.1750799999999999</v>
      </c>
      <c r="I11066">
        <v>2</v>
      </c>
      <c r="J11066" s="384">
        <v>38708.43</v>
      </c>
    </row>
    <row r="11067" spans="1:10">
      <c r="A11067">
        <v>11054</v>
      </c>
      <c r="B11067" s="612">
        <v>44046.69027777778</v>
      </c>
      <c r="C11067" s="405" t="s">
        <v>96</v>
      </c>
      <c r="D11067" s="384">
        <v>2547</v>
      </c>
      <c r="E11067">
        <v>0.02</v>
      </c>
      <c r="F11067">
        <v>1.1746799999999999</v>
      </c>
      <c r="G11067" s="384">
        <v>0</v>
      </c>
      <c r="H11067">
        <v>0</v>
      </c>
    </row>
    <row r="11068" spans="1:10">
      <c r="A11068">
        <v>11055</v>
      </c>
      <c r="B11068" s="612">
        <v>44046.69027777778</v>
      </c>
      <c r="C11068" s="405" t="s">
        <v>2110</v>
      </c>
      <c r="D11068" s="384">
        <v>2547</v>
      </c>
      <c r="E11068">
        <v>0.02</v>
      </c>
      <c r="F11068">
        <v>1.1746799999999999</v>
      </c>
      <c r="G11068" s="384">
        <v>0</v>
      </c>
      <c r="H11068">
        <v>1.1756800000000001</v>
      </c>
    </row>
    <row r="11069" spans="1:10">
      <c r="A11069">
        <v>11056</v>
      </c>
      <c r="B11069" s="612">
        <v>44046.731249999997</v>
      </c>
      <c r="C11069" s="405" t="s">
        <v>2054</v>
      </c>
      <c r="D11069" s="384">
        <v>2547</v>
      </c>
      <c r="E11069">
        <v>0.02</v>
      </c>
      <c r="F11069">
        <v>1.1756800000000001</v>
      </c>
      <c r="G11069" s="384">
        <v>0</v>
      </c>
      <c r="H11069">
        <v>1.1756800000000001</v>
      </c>
      <c r="I11069">
        <v>2</v>
      </c>
      <c r="J11069" s="384">
        <v>38710.43</v>
      </c>
    </row>
    <row r="11070" spans="1:10">
      <c r="A11070">
        <v>11057</v>
      </c>
      <c r="B11070" s="612">
        <v>44046.774305555555</v>
      </c>
      <c r="C11070" s="405" t="s">
        <v>97</v>
      </c>
      <c r="D11070" s="384">
        <v>2548</v>
      </c>
      <c r="E11070">
        <v>0.05</v>
      </c>
      <c r="F11070">
        <v>1.1759500000000001</v>
      </c>
      <c r="G11070" s="384">
        <v>0</v>
      </c>
      <c r="H11070">
        <v>0</v>
      </c>
    </row>
    <row r="11071" spans="1:10">
      <c r="A11071">
        <v>11058</v>
      </c>
      <c r="B11071" s="612">
        <v>44046.774305555555</v>
      </c>
      <c r="C11071" s="405" t="s">
        <v>2110</v>
      </c>
      <c r="D11071" s="384">
        <v>2548</v>
      </c>
      <c r="E11071">
        <v>0.05</v>
      </c>
      <c r="F11071">
        <v>1.1759500000000001</v>
      </c>
      <c r="G11071" s="384">
        <v>0</v>
      </c>
      <c r="H11071">
        <v>1.1731400000000001</v>
      </c>
    </row>
    <row r="11072" spans="1:10">
      <c r="A11072">
        <v>11064</v>
      </c>
      <c r="B11072" s="612">
        <v>44047.275694444441</v>
      </c>
      <c r="C11072" s="405" t="s">
        <v>2110</v>
      </c>
      <c r="D11072" s="384">
        <v>2548</v>
      </c>
      <c r="E11072">
        <v>0.05</v>
      </c>
      <c r="F11072">
        <v>1.1759500000000001</v>
      </c>
      <c r="G11072" s="384">
        <v>0</v>
      </c>
      <c r="H11072">
        <v>1.17448</v>
      </c>
    </row>
    <row r="11073" spans="1:10">
      <c r="A11073">
        <v>11074</v>
      </c>
      <c r="B11073" s="612">
        <v>44047.3125</v>
      </c>
      <c r="C11073" s="405" t="s">
        <v>2110</v>
      </c>
      <c r="D11073" s="384">
        <v>2548</v>
      </c>
      <c r="E11073">
        <v>0.05</v>
      </c>
      <c r="F11073">
        <v>1.1759500000000001</v>
      </c>
      <c r="G11073" s="384">
        <v>0</v>
      </c>
      <c r="H11073">
        <v>1.1760600000000001</v>
      </c>
    </row>
    <row r="11074" spans="1:10">
      <c r="A11074">
        <v>11093</v>
      </c>
      <c r="B11074" s="612">
        <v>44047.482638888891</v>
      </c>
      <c r="C11074" s="405" t="s">
        <v>2054</v>
      </c>
      <c r="D11074" s="384">
        <v>2548</v>
      </c>
      <c r="E11074">
        <v>0.05</v>
      </c>
      <c r="F11074">
        <v>1.1760600000000001</v>
      </c>
      <c r="G11074" s="384">
        <v>0</v>
      </c>
      <c r="H11074">
        <v>1.1760600000000001</v>
      </c>
      <c r="I11074">
        <v>-0.49</v>
      </c>
      <c r="J11074" s="384">
        <v>38693.53</v>
      </c>
    </row>
    <row r="11075" spans="1:10">
      <c r="A11075">
        <v>11062</v>
      </c>
      <c r="B11075" s="612">
        <v>44047.275694444441</v>
      </c>
      <c r="C11075" s="405" t="s">
        <v>97</v>
      </c>
      <c r="D11075" s="384">
        <v>2549</v>
      </c>
      <c r="E11075">
        <v>0.08</v>
      </c>
      <c r="F11075">
        <v>1.1777500000000001</v>
      </c>
      <c r="G11075" s="384">
        <v>0</v>
      </c>
      <c r="H11075">
        <v>0</v>
      </c>
    </row>
    <row r="11076" spans="1:10">
      <c r="A11076">
        <v>11063</v>
      </c>
      <c r="B11076" s="612">
        <v>44047.275694444441</v>
      </c>
      <c r="C11076" s="405" t="s">
        <v>2110</v>
      </c>
      <c r="D11076" s="384">
        <v>2549</v>
      </c>
      <c r="E11076">
        <v>0.08</v>
      </c>
      <c r="F11076">
        <v>1.1777500000000001</v>
      </c>
      <c r="G11076" s="384">
        <v>0</v>
      </c>
      <c r="H11076">
        <v>1.17448</v>
      </c>
    </row>
    <row r="11077" spans="1:10">
      <c r="A11077">
        <v>11073</v>
      </c>
      <c r="B11077" s="612">
        <v>44047.3125</v>
      </c>
      <c r="C11077" s="405" t="s">
        <v>2110</v>
      </c>
      <c r="D11077" s="384">
        <v>2549</v>
      </c>
      <c r="E11077">
        <v>0.08</v>
      </c>
      <c r="F11077">
        <v>1.1777500000000001</v>
      </c>
      <c r="G11077" s="384">
        <v>0</v>
      </c>
      <c r="H11077">
        <v>1.1760600000000001</v>
      </c>
    </row>
    <row r="11078" spans="1:10">
      <c r="A11078">
        <v>11094</v>
      </c>
      <c r="B11078" s="612">
        <v>44047.482638888891</v>
      </c>
      <c r="C11078" s="405" t="s">
        <v>2054</v>
      </c>
      <c r="D11078" s="384">
        <v>2549</v>
      </c>
      <c r="E11078">
        <v>0.08</v>
      </c>
      <c r="F11078">
        <v>1.1760600000000001</v>
      </c>
      <c r="G11078" s="384">
        <v>0</v>
      </c>
      <c r="H11078">
        <v>1.1760600000000001</v>
      </c>
      <c r="I11078">
        <v>13.52</v>
      </c>
      <c r="J11078" s="384">
        <v>38707.050000000003</v>
      </c>
    </row>
    <row r="11079" spans="1:10">
      <c r="A11079">
        <v>11068</v>
      </c>
      <c r="B11079" s="612">
        <v>44047.279861111114</v>
      </c>
      <c r="C11079" s="405" t="s">
        <v>96</v>
      </c>
      <c r="D11079" s="384">
        <v>2550</v>
      </c>
      <c r="E11079">
        <v>0.02</v>
      </c>
      <c r="F11079">
        <v>1.1775500000000001</v>
      </c>
      <c r="G11079" s="384">
        <v>0</v>
      </c>
      <c r="H11079">
        <v>0</v>
      </c>
    </row>
    <row r="11080" spans="1:10">
      <c r="A11080">
        <v>11069</v>
      </c>
      <c r="B11080" s="612">
        <v>44047.279861111114</v>
      </c>
      <c r="C11080" s="405" t="s">
        <v>2110</v>
      </c>
      <c r="D11080" s="384">
        <v>2550</v>
      </c>
      <c r="E11080">
        <v>0.02</v>
      </c>
      <c r="F11080">
        <v>1.1775500000000001</v>
      </c>
      <c r="G11080" s="384">
        <v>0</v>
      </c>
      <c r="H11080">
        <v>1.17855</v>
      </c>
    </row>
    <row r="11081" spans="1:10">
      <c r="A11081">
        <v>11070</v>
      </c>
      <c r="B11081" s="612">
        <v>44047.304166666669</v>
      </c>
      <c r="C11081" s="405" t="s">
        <v>2054</v>
      </c>
      <c r="D11081" s="384">
        <v>2550</v>
      </c>
      <c r="E11081">
        <v>0.02</v>
      </c>
      <c r="F11081">
        <v>1.17855</v>
      </c>
      <c r="G11081" s="384">
        <v>0</v>
      </c>
      <c r="H11081">
        <v>1.17855</v>
      </c>
      <c r="I11081">
        <v>2</v>
      </c>
      <c r="J11081" s="384">
        <v>38712.43</v>
      </c>
    </row>
    <row r="11082" spans="1:10">
      <c r="A11082">
        <v>11071</v>
      </c>
      <c r="B11082" s="612">
        <v>44047.3125</v>
      </c>
      <c r="C11082" s="405" t="s">
        <v>97</v>
      </c>
      <c r="D11082" s="384">
        <v>2551</v>
      </c>
      <c r="E11082">
        <v>0.14000000000000001</v>
      </c>
      <c r="F11082">
        <v>1.1796500000000001</v>
      </c>
      <c r="G11082" s="384">
        <v>0</v>
      </c>
      <c r="H11082">
        <v>0</v>
      </c>
    </row>
    <row r="11083" spans="1:10">
      <c r="A11083">
        <v>11072</v>
      </c>
      <c r="B11083" s="612">
        <v>44047.3125</v>
      </c>
      <c r="C11083" s="405" t="s">
        <v>2110</v>
      </c>
      <c r="D11083" s="384">
        <v>2551</v>
      </c>
      <c r="E11083">
        <v>0.14000000000000001</v>
      </c>
      <c r="F11083">
        <v>1.1796500000000001</v>
      </c>
      <c r="G11083" s="384">
        <v>0</v>
      </c>
      <c r="H11083">
        <v>1.1760600000000001</v>
      </c>
    </row>
    <row r="11084" spans="1:10">
      <c r="A11084">
        <v>11095</v>
      </c>
      <c r="B11084" s="612">
        <v>44047.482638888891</v>
      </c>
      <c r="C11084" s="405" t="s">
        <v>2054</v>
      </c>
      <c r="D11084" s="384">
        <v>2551</v>
      </c>
      <c r="E11084">
        <v>0.14000000000000001</v>
      </c>
      <c r="F11084">
        <v>1.1760600000000001</v>
      </c>
      <c r="G11084" s="384">
        <v>0</v>
      </c>
      <c r="H11084">
        <v>1.1760600000000001</v>
      </c>
      <c r="I11084">
        <v>50.26</v>
      </c>
      <c r="J11084" s="384">
        <v>38757.31</v>
      </c>
    </row>
    <row r="11085" spans="1:10">
      <c r="A11085">
        <v>11078</v>
      </c>
      <c r="B11085" s="612">
        <v>44047.324999999997</v>
      </c>
      <c r="C11085" s="405" t="s">
        <v>96</v>
      </c>
      <c r="D11085" s="384">
        <v>2552</v>
      </c>
      <c r="E11085">
        <v>0.02</v>
      </c>
      <c r="F11085">
        <v>1.17977</v>
      </c>
      <c r="G11085" s="384">
        <v>0</v>
      </c>
      <c r="H11085">
        <v>0</v>
      </c>
    </row>
    <row r="11086" spans="1:10">
      <c r="A11086">
        <v>11079</v>
      </c>
      <c r="B11086" s="612">
        <v>44047.324999999997</v>
      </c>
      <c r="C11086" s="405" t="s">
        <v>2110</v>
      </c>
      <c r="D11086" s="384">
        <v>2552</v>
      </c>
      <c r="E11086">
        <v>0.02</v>
      </c>
      <c r="F11086">
        <v>1.17977</v>
      </c>
      <c r="G11086" s="384">
        <v>0</v>
      </c>
      <c r="H11086">
        <v>1.1807700000000001</v>
      </c>
    </row>
    <row r="11087" spans="1:10">
      <c r="A11087">
        <v>11082</v>
      </c>
      <c r="B11087" s="612">
        <v>44047.354166666664</v>
      </c>
      <c r="C11087" s="405" t="s">
        <v>2110</v>
      </c>
      <c r="D11087" s="384">
        <v>2552</v>
      </c>
      <c r="E11087">
        <v>0.02</v>
      </c>
      <c r="F11087">
        <v>1.17977</v>
      </c>
      <c r="G11087" s="384">
        <v>0</v>
      </c>
      <c r="H11087">
        <v>1.1799599999999999</v>
      </c>
    </row>
    <row r="11088" spans="1:10">
      <c r="A11088">
        <v>11083</v>
      </c>
      <c r="B11088" s="612">
        <v>44047.388888888891</v>
      </c>
      <c r="C11088" s="405" t="s">
        <v>2054</v>
      </c>
      <c r="D11088" s="384">
        <v>2552</v>
      </c>
      <c r="E11088">
        <v>0.02</v>
      </c>
      <c r="F11088">
        <v>1.1799599999999999</v>
      </c>
      <c r="G11088" s="384">
        <v>0</v>
      </c>
      <c r="H11088">
        <v>1.1799599999999999</v>
      </c>
      <c r="I11088">
        <v>0.38</v>
      </c>
      <c r="J11088" s="384">
        <v>38712.81</v>
      </c>
    </row>
    <row r="11089" spans="1:10">
      <c r="A11089">
        <v>11080</v>
      </c>
      <c r="B11089" s="612">
        <v>44047.354166666664</v>
      </c>
      <c r="C11089" s="405" t="s">
        <v>96</v>
      </c>
      <c r="D11089" s="384">
        <v>2553</v>
      </c>
      <c r="E11089">
        <v>0.02</v>
      </c>
      <c r="F11089">
        <v>1.17815</v>
      </c>
      <c r="G11089" s="384">
        <v>0</v>
      </c>
      <c r="H11089">
        <v>0</v>
      </c>
    </row>
    <row r="11090" spans="1:10">
      <c r="A11090">
        <v>11081</v>
      </c>
      <c r="B11090" s="612">
        <v>44047.354166666664</v>
      </c>
      <c r="C11090" s="405" t="s">
        <v>2110</v>
      </c>
      <c r="D11090" s="384">
        <v>2553</v>
      </c>
      <c r="E11090">
        <v>0.02</v>
      </c>
      <c r="F11090">
        <v>1.17815</v>
      </c>
      <c r="G11090" s="384">
        <v>0</v>
      </c>
      <c r="H11090">
        <v>1.1799599999999999</v>
      </c>
    </row>
    <row r="11091" spans="1:10">
      <c r="A11091">
        <v>11084</v>
      </c>
      <c r="B11091" s="612">
        <v>44047.388888888891</v>
      </c>
      <c r="C11091" s="405" t="s">
        <v>2054</v>
      </c>
      <c r="D11091" s="384">
        <v>2553</v>
      </c>
      <c r="E11091">
        <v>0.02</v>
      </c>
      <c r="F11091">
        <v>1.1799599999999999</v>
      </c>
      <c r="G11091" s="384">
        <v>0</v>
      </c>
      <c r="H11091">
        <v>1.1799599999999999</v>
      </c>
      <c r="I11091">
        <v>3.62</v>
      </c>
      <c r="J11091" s="384">
        <v>38716.43</v>
      </c>
    </row>
    <row r="11092" spans="1:10">
      <c r="A11092">
        <v>11085</v>
      </c>
      <c r="B11092" s="612">
        <v>44047.42291666667</v>
      </c>
      <c r="C11092" s="405" t="s">
        <v>96</v>
      </c>
      <c r="D11092" s="384">
        <v>2554</v>
      </c>
      <c r="E11092">
        <v>0.02</v>
      </c>
      <c r="F11092">
        <v>1.1790400000000001</v>
      </c>
      <c r="G11092" s="384">
        <v>0</v>
      </c>
      <c r="H11092">
        <v>0</v>
      </c>
    </row>
    <row r="11093" spans="1:10">
      <c r="A11093">
        <v>11086</v>
      </c>
      <c r="B11093" s="612">
        <v>44047.42291666667</v>
      </c>
      <c r="C11093" s="405" t="s">
        <v>2110</v>
      </c>
      <c r="D11093" s="384">
        <v>2554</v>
      </c>
      <c r="E11093">
        <v>0.02</v>
      </c>
      <c r="F11093">
        <v>1.1790400000000001</v>
      </c>
      <c r="G11093" s="384">
        <v>0</v>
      </c>
      <c r="H11093">
        <v>1.18004</v>
      </c>
    </row>
    <row r="11094" spans="1:10">
      <c r="A11094">
        <v>11089</v>
      </c>
      <c r="B11094" s="612">
        <v>44047.452777777777</v>
      </c>
      <c r="C11094" s="405" t="s">
        <v>2110</v>
      </c>
      <c r="D11094" s="384">
        <v>2554</v>
      </c>
      <c r="E11094">
        <v>0.02</v>
      </c>
      <c r="F11094">
        <v>1.1790400000000001</v>
      </c>
      <c r="G11094" s="384">
        <v>0</v>
      </c>
      <c r="H11094">
        <v>1.1792400000000001</v>
      </c>
    </row>
    <row r="11095" spans="1:10">
      <c r="A11095">
        <v>11099</v>
      </c>
      <c r="B11095" s="612">
        <v>44047.484027777777</v>
      </c>
      <c r="C11095" s="405" t="s">
        <v>2110</v>
      </c>
      <c r="D11095" s="384">
        <v>2554</v>
      </c>
      <c r="E11095">
        <v>0.02</v>
      </c>
      <c r="F11095">
        <v>1.1790400000000001</v>
      </c>
      <c r="G11095" s="384">
        <v>0</v>
      </c>
      <c r="H11095">
        <v>1.17821</v>
      </c>
    </row>
    <row r="11096" spans="1:10">
      <c r="A11096">
        <v>11107</v>
      </c>
      <c r="B11096" s="612">
        <v>44047.535416666666</v>
      </c>
      <c r="C11096" s="405" t="s">
        <v>2110</v>
      </c>
      <c r="D11096" s="384">
        <v>2554</v>
      </c>
      <c r="E11096">
        <v>0.02</v>
      </c>
      <c r="F11096">
        <v>1.1790400000000001</v>
      </c>
      <c r="G11096" s="384">
        <v>0</v>
      </c>
      <c r="H11096">
        <v>1.1769000000000001</v>
      </c>
    </row>
    <row r="11097" spans="1:10">
      <c r="A11097">
        <v>11117</v>
      </c>
      <c r="B11097" s="612">
        <v>44047.636805555558</v>
      </c>
      <c r="C11097" s="405" t="s">
        <v>2054</v>
      </c>
      <c r="D11097" s="384">
        <v>2554</v>
      </c>
      <c r="E11097">
        <v>0.02</v>
      </c>
      <c r="F11097">
        <v>1.1769000000000001</v>
      </c>
      <c r="G11097" s="384">
        <v>0</v>
      </c>
      <c r="H11097">
        <v>1.1769000000000001</v>
      </c>
      <c r="I11097">
        <v>-4.28</v>
      </c>
      <c r="J11097" s="384">
        <v>38755.03</v>
      </c>
    </row>
    <row r="11098" spans="1:10">
      <c r="A11098">
        <v>11087</v>
      </c>
      <c r="B11098" s="612">
        <v>44047.452777777777</v>
      </c>
      <c r="C11098" s="405" t="s">
        <v>96</v>
      </c>
      <c r="D11098" s="384">
        <v>2555</v>
      </c>
      <c r="E11098">
        <v>0.02</v>
      </c>
      <c r="F11098">
        <v>1.17744</v>
      </c>
      <c r="G11098" s="384">
        <v>0</v>
      </c>
      <c r="H11098">
        <v>0</v>
      </c>
    </row>
    <row r="11099" spans="1:10">
      <c r="A11099">
        <v>11088</v>
      </c>
      <c r="B11099" s="612">
        <v>44047.452777777777</v>
      </c>
      <c r="C11099" s="405" t="s">
        <v>2110</v>
      </c>
      <c r="D11099" s="384">
        <v>2555</v>
      </c>
      <c r="E11099">
        <v>0.02</v>
      </c>
      <c r="F11099">
        <v>1.17744</v>
      </c>
      <c r="G11099" s="384">
        <v>0</v>
      </c>
      <c r="H11099">
        <v>1.1792400000000001</v>
      </c>
    </row>
    <row r="11100" spans="1:10">
      <c r="A11100">
        <v>11098</v>
      </c>
      <c r="B11100" s="612">
        <v>44047.484027777777</v>
      </c>
      <c r="C11100" s="405" t="s">
        <v>2110</v>
      </c>
      <c r="D11100" s="384">
        <v>2555</v>
      </c>
      <c r="E11100">
        <v>0.02</v>
      </c>
      <c r="F11100">
        <v>1.17744</v>
      </c>
      <c r="G11100" s="384">
        <v>0</v>
      </c>
      <c r="H11100">
        <v>1.17821</v>
      </c>
    </row>
    <row r="11101" spans="1:10">
      <c r="A11101">
        <v>11106</v>
      </c>
      <c r="B11101" s="612">
        <v>44047.535416666666</v>
      </c>
      <c r="C11101" s="405" t="s">
        <v>2110</v>
      </c>
      <c r="D11101" s="384">
        <v>2555</v>
      </c>
      <c r="E11101">
        <v>0.02</v>
      </c>
      <c r="F11101">
        <v>1.17744</v>
      </c>
      <c r="G11101" s="384">
        <v>0</v>
      </c>
      <c r="H11101">
        <v>1.1769000000000001</v>
      </c>
    </row>
    <row r="11102" spans="1:10">
      <c r="A11102">
        <v>11118</v>
      </c>
      <c r="B11102" s="612">
        <v>44047.636805555558</v>
      </c>
      <c r="C11102" s="405" t="s">
        <v>2054</v>
      </c>
      <c r="D11102" s="384">
        <v>2555</v>
      </c>
      <c r="E11102">
        <v>0.02</v>
      </c>
      <c r="F11102">
        <v>1.1769000000000001</v>
      </c>
      <c r="G11102" s="384">
        <v>0</v>
      </c>
      <c r="H11102">
        <v>1.1769000000000001</v>
      </c>
      <c r="I11102">
        <v>-1.08</v>
      </c>
      <c r="J11102" s="384">
        <v>38753.949999999997</v>
      </c>
    </row>
    <row r="11103" spans="1:10">
      <c r="A11103">
        <v>11096</v>
      </c>
      <c r="B11103" s="612">
        <v>44047.484027777777</v>
      </c>
      <c r="C11103" s="405" t="s">
        <v>96</v>
      </c>
      <c r="D11103" s="384">
        <v>2556</v>
      </c>
      <c r="E11103">
        <v>0.03</v>
      </c>
      <c r="F11103">
        <v>1.1758299999999999</v>
      </c>
      <c r="G11103" s="384">
        <v>0</v>
      </c>
      <c r="H11103">
        <v>0</v>
      </c>
    </row>
    <row r="11104" spans="1:10">
      <c r="A11104">
        <v>11097</v>
      </c>
      <c r="B11104" s="612">
        <v>44047.484027777777</v>
      </c>
      <c r="C11104" s="405" t="s">
        <v>2110</v>
      </c>
      <c r="D11104" s="384">
        <v>2556</v>
      </c>
      <c r="E11104">
        <v>0.03</v>
      </c>
      <c r="F11104">
        <v>1.1758299999999999</v>
      </c>
      <c r="G11104" s="384">
        <v>0</v>
      </c>
      <c r="H11104">
        <v>1.17821</v>
      </c>
    </row>
    <row r="11105" spans="1:10">
      <c r="A11105">
        <v>11105</v>
      </c>
      <c r="B11105" s="612">
        <v>44047.535416666666</v>
      </c>
      <c r="C11105" s="405" t="s">
        <v>2110</v>
      </c>
      <c r="D11105" s="384">
        <v>2556</v>
      </c>
      <c r="E11105">
        <v>0.03</v>
      </c>
      <c r="F11105">
        <v>1.1758299999999999</v>
      </c>
      <c r="G11105" s="384">
        <v>0</v>
      </c>
      <c r="H11105">
        <v>1.1769000000000001</v>
      </c>
    </row>
    <row r="11106" spans="1:10">
      <c r="A11106">
        <v>11119</v>
      </c>
      <c r="B11106" s="612">
        <v>44047.636805555558</v>
      </c>
      <c r="C11106" s="405" t="s">
        <v>2054</v>
      </c>
      <c r="D11106" s="384">
        <v>2556</v>
      </c>
      <c r="E11106">
        <v>0.03</v>
      </c>
      <c r="F11106">
        <v>1.1769000000000001</v>
      </c>
      <c r="G11106" s="384">
        <v>0</v>
      </c>
      <c r="H11106">
        <v>1.1769000000000001</v>
      </c>
      <c r="I11106">
        <v>3.21</v>
      </c>
      <c r="J11106" s="384">
        <v>38757.160000000003</v>
      </c>
    </row>
    <row r="11107" spans="1:10">
      <c r="A11107">
        <v>11100</v>
      </c>
      <c r="B11107" s="612">
        <v>44047.49722222222</v>
      </c>
      <c r="C11107" s="405" t="s">
        <v>97</v>
      </c>
      <c r="D11107" s="384">
        <v>2557</v>
      </c>
      <c r="E11107">
        <v>0.02</v>
      </c>
      <c r="F11107">
        <v>1.17632</v>
      </c>
      <c r="G11107" s="384">
        <v>0</v>
      </c>
      <c r="H11107">
        <v>0</v>
      </c>
    </row>
    <row r="11108" spans="1:10">
      <c r="A11108">
        <v>11101</v>
      </c>
      <c r="B11108" s="612">
        <v>44047.49722222222</v>
      </c>
      <c r="C11108" s="405" t="s">
        <v>2110</v>
      </c>
      <c r="D11108" s="384">
        <v>2557</v>
      </c>
      <c r="E11108">
        <v>0.02</v>
      </c>
      <c r="F11108">
        <v>1.17632</v>
      </c>
      <c r="G11108" s="384">
        <v>0</v>
      </c>
      <c r="H11108">
        <v>1.1753199999999999</v>
      </c>
    </row>
    <row r="11109" spans="1:10">
      <c r="A11109">
        <v>11102</v>
      </c>
      <c r="B11109" s="612">
        <v>44047.527777777781</v>
      </c>
      <c r="C11109" s="405" t="s">
        <v>2054</v>
      </c>
      <c r="D11109" s="384">
        <v>2557</v>
      </c>
      <c r="E11109">
        <v>0.02</v>
      </c>
      <c r="F11109">
        <v>1.1753199999999999</v>
      </c>
      <c r="G11109" s="384">
        <v>0</v>
      </c>
      <c r="H11109">
        <v>1.1753199999999999</v>
      </c>
      <c r="I11109">
        <v>2</v>
      </c>
      <c r="J11109" s="384">
        <v>38759.31</v>
      </c>
    </row>
    <row r="11110" spans="1:10">
      <c r="A11110">
        <v>11103</v>
      </c>
      <c r="B11110" s="612">
        <v>44047.535416666666</v>
      </c>
      <c r="C11110" s="405" t="s">
        <v>96</v>
      </c>
      <c r="D11110" s="384">
        <v>2558</v>
      </c>
      <c r="E11110">
        <v>0.05</v>
      </c>
      <c r="F11110">
        <v>1.17408</v>
      </c>
      <c r="G11110" s="384">
        <v>0</v>
      </c>
      <c r="H11110">
        <v>0</v>
      </c>
    </row>
    <row r="11111" spans="1:10">
      <c r="A11111">
        <v>11104</v>
      </c>
      <c r="B11111" s="612">
        <v>44047.535416666666</v>
      </c>
      <c r="C11111" s="405" t="s">
        <v>2110</v>
      </c>
      <c r="D11111" s="384">
        <v>2558</v>
      </c>
      <c r="E11111">
        <v>0.05</v>
      </c>
      <c r="F11111">
        <v>1.17408</v>
      </c>
      <c r="G11111" s="384">
        <v>0</v>
      </c>
      <c r="H11111">
        <v>1.1769000000000001</v>
      </c>
    </row>
    <row r="11112" spans="1:10">
      <c r="A11112">
        <v>11120</v>
      </c>
      <c r="B11112" s="612">
        <v>44047.636805555558</v>
      </c>
      <c r="C11112" s="405" t="s">
        <v>2054</v>
      </c>
      <c r="D11112" s="384">
        <v>2558</v>
      </c>
      <c r="E11112">
        <v>0.05</v>
      </c>
      <c r="F11112">
        <v>1.1769000000000001</v>
      </c>
      <c r="G11112" s="384">
        <v>0</v>
      </c>
      <c r="H11112">
        <v>1.1769000000000001</v>
      </c>
      <c r="I11112">
        <v>14.1</v>
      </c>
      <c r="J11112" s="384">
        <v>38771.26</v>
      </c>
    </row>
    <row r="11113" spans="1:10">
      <c r="A11113">
        <v>11108</v>
      </c>
      <c r="B11113" s="612">
        <v>44047.542361111111</v>
      </c>
      <c r="C11113" s="405" t="s">
        <v>97</v>
      </c>
      <c r="D11113" s="384">
        <v>2559</v>
      </c>
      <c r="E11113">
        <v>0.02</v>
      </c>
      <c r="F11113">
        <v>1.1730799999999999</v>
      </c>
      <c r="G11113" s="384">
        <v>0</v>
      </c>
      <c r="H11113">
        <v>0</v>
      </c>
    </row>
    <row r="11114" spans="1:10">
      <c r="A11114">
        <v>11109</v>
      </c>
      <c r="B11114" s="612">
        <v>44047.542361111111</v>
      </c>
      <c r="C11114" s="405" t="s">
        <v>2110</v>
      </c>
      <c r="D11114" s="384">
        <v>2559</v>
      </c>
      <c r="E11114">
        <v>0.02</v>
      </c>
      <c r="F11114">
        <v>1.1730799999999999</v>
      </c>
      <c r="G11114" s="384">
        <v>0</v>
      </c>
      <c r="H11114">
        <v>1.17208</v>
      </c>
    </row>
    <row r="11115" spans="1:10">
      <c r="A11115">
        <v>11112</v>
      </c>
      <c r="B11115" s="612">
        <v>44047.61041666667</v>
      </c>
      <c r="C11115" s="405" t="s">
        <v>2110</v>
      </c>
      <c r="D11115" s="384">
        <v>2559</v>
      </c>
      <c r="E11115">
        <v>0.02</v>
      </c>
      <c r="F11115">
        <v>1.1730799999999999</v>
      </c>
      <c r="G11115" s="384">
        <v>0</v>
      </c>
      <c r="H11115">
        <v>1.1728799999999999</v>
      </c>
    </row>
    <row r="11116" spans="1:10">
      <c r="A11116">
        <v>11116</v>
      </c>
      <c r="B11116" s="612">
        <v>44047.616666666669</v>
      </c>
      <c r="C11116" s="405" t="s">
        <v>2110</v>
      </c>
      <c r="D11116" s="384">
        <v>2559</v>
      </c>
      <c r="E11116">
        <v>0.02</v>
      </c>
      <c r="F11116">
        <v>1.1730799999999999</v>
      </c>
      <c r="G11116" s="384">
        <v>0</v>
      </c>
      <c r="H11116">
        <v>1.17391</v>
      </c>
    </row>
    <row r="11117" spans="1:10">
      <c r="A11117">
        <v>11128</v>
      </c>
      <c r="B11117" s="612">
        <v>44047.712500000001</v>
      </c>
      <c r="C11117" s="405" t="s">
        <v>2110</v>
      </c>
      <c r="D11117" s="384">
        <v>2559</v>
      </c>
      <c r="E11117">
        <v>0.02</v>
      </c>
      <c r="F11117">
        <v>1.1730799999999999</v>
      </c>
      <c r="G11117" s="384">
        <v>0</v>
      </c>
      <c r="H11117">
        <v>1.17519</v>
      </c>
    </row>
    <row r="11118" spans="1:10">
      <c r="A11118">
        <v>11137</v>
      </c>
      <c r="B11118" s="612">
        <v>44047.813194444447</v>
      </c>
      <c r="C11118" s="405" t="s">
        <v>2110</v>
      </c>
      <c r="D11118" s="384">
        <v>2559</v>
      </c>
      <c r="E11118">
        <v>0.02</v>
      </c>
      <c r="F11118">
        <v>1.1730799999999999</v>
      </c>
      <c r="G11118" s="384">
        <v>0</v>
      </c>
      <c r="H11118">
        <v>1.1765399999999999</v>
      </c>
    </row>
    <row r="11119" spans="1:10">
      <c r="A11119">
        <v>11144</v>
      </c>
      <c r="B11119" s="612">
        <v>44048.113194444442</v>
      </c>
      <c r="C11119" s="405" t="s">
        <v>2110</v>
      </c>
      <c r="D11119" s="384">
        <v>2559</v>
      </c>
      <c r="E11119">
        <v>0.02</v>
      </c>
      <c r="F11119">
        <v>1.1730799999999999</v>
      </c>
      <c r="G11119" s="384">
        <v>0</v>
      </c>
      <c r="H11119">
        <v>1.1781699999999999</v>
      </c>
    </row>
    <row r="11120" spans="1:10">
      <c r="A11120">
        <v>11158</v>
      </c>
      <c r="B11120" s="612">
        <v>44048.369444444441</v>
      </c>
      <c r="C11120" s="405" t="s">
        <v>2110</v>
      </c>
      <c r="D11120" s="384">
        <v>2559</v>
      </c>
      <c r="E11120">
        <v>0.02</v>
      </c>
      <c r="F11120">
        <v>1.1730799999999999</v>
      </c>
      <c r="G11120" s="384">
        <v>0</v>
      </c>
      <c r="H11120">
        <v>1.17987</v>
      </c>
    </row>
    <row r="11121" spans="1:10">
      <c r="A11121">
        <v>11167</v>
      </c>
      <c r="B11121" s="612">
        <v>44048.406944444447</v>
      </c>
      <c r="C11121" s="405" t="s">
        <v>2110</v>
      </c>
      <c r="D11121" s="384">
        <v>2559</v>
      </c>
      <c r="E11121">
        <v>0.02</v>
      </c>
      <c r="F11121">
        <v>1.1730799999999999</v>
      </c>
      <c r="G11121" s="384">
        <v>0</v>
      </c>
      <c r="H11121">
        <v>1.1816899999999999</v>
      </c>
    </row>
    <row r="11122" spans="1:10">
      <c r="A11122">
        <v>11189</v>
      </c>
      <c r="B11122" s="612">
        <v>44048.560416666667</v>
      </c>
      <c r="C11122" s="405" t="s">
        <v>2110</v>
      </c>
      <c r="D11122" s="384">
        <v>2559</v>
      </c>
      <c r="E11122">
        <v>0.02</v>
      </c>
      <c r="F11122">
        <v>1.1730799999999999</v>
      </c>
      <c r="G11122" s="384">
        <v>0</v>
      </c>
      <c r="H11122">
        <v>1.1838299999999999</v>
      </c>
    </row>
    <row r="11123" spans="1:10">
      <c r="A11123">
        <v>11211</v>
      </c>
      <c r="B11123" s="612">
        <v>44048.640277777777</v>
      </c>
      <c r="C11123" s="405" t="s">
        <v>2110</v>
      </c>
      <c r="D11123" s="384">
        <v>2559</v>
      </c>
      <c r="E11123">
        <v>0.02</v>
      </c>
      <c r="F11123">
        <v>1.1730799999999999</v>
      </c>
      <c r="G11123" s="384">
        <v>0</v>
      </c>
      <c r="H11123">
        <v>1.1861299999999999</v>
      </c>
    </row>
    <row r="11124" spans="1:10">
      <c r="A11124">
        <v>11217</v>
      </c>
      <c r="B11124" s="612">
        <v>44048.771527777775</v>
      </c>
      <c r="C11124" s="405" t="s">
        <v>2054</v>
      </c>
      <c r="D11124" s="384">
        <v>2559</v>
      </c>
      <c r="E11124">
        <v>0.02</v>
      </c>
      <c r="F11124">
        <v>1.1861299999999999</v>
      </c>
      <c r="G11124" s="384">
        <v>0</v>
      </c>
      <c r="H11124">
        <v>1.1861299999999999</v>
      </c>
      <c r="I11124">
        <v>-26.08</v>
      </c>
      <c r="J11124" s="384">
        <v>38767.18</v>
      </c>
    </row>
    <row r="11125" spans="1:10">
      <c r="A11125">
        <v>11110</v>
      </c>
      <c r="B11125" s="612">
        <v>44047.61041666667</v>
      </c>
      <c r="C11125" s="405" t="s">
        <v>97</v>
      </c>
      <c r="D11125" s="384">
        <v>2560</v>
      </c>
      <c r="E11125">
        <v>0.02</v>
      </c>
      <c r="F11125">
        <v>1.1746799999999999</v>
      </c>
      <c r="G11125" s="384">
        <v>0</v>
      </c>
      <c r="H11125">
        <v>0</v>
      </c>
    </row>
    <row r="11126" spans="1:10">
      <c r="A11126">
        <v>11111</v>
      </c>
      <c r="B11126" s="612">
        <v>44047.61041666667</v>
      </c>
      <c r="C11126" s="405" t="s">
        <v>2110</v>
      </c>
      <c r="D11126" s="384">
        <v>2560</v>
      </c>
      <c r="E11126">
        <v>0.02</v>
      </c>
      <c r="F11126">
        <v>1.1746799999999999</v>
      </c>
      <c r="G11126" s="384">
        <v>0</v>
      </c>
      <c r="H11126">
        <v>1.1728799999999999</v>
      </c>
    </row>
    <row r="11127" spans="1:10">
      <c r="A11127">
        <v>11115</v>
      </c>
      <c r="B11127" s="612">
        <v>44047.616666666669</v>
      </c>
      <c r="C11127" s="405" t="s">
        <v>2110</v>
      </c>
      <c r="D11127" s="384">
        <v>2560</v>
      </c>
      <c r="E11127">
        <v>0.02</v>
      </c>
      <c r="F11127">
        <v>1.1746799999999999</v>
      </c>
      <c r="G11127" s="384">
        <v>0</v>
      </c>
      <c r="H11127">
        <v>1.17391</v>
      </c>
    </row>
    <row r="11128" spans="1:10">
      <c r="A11128">
        <v>11127</v>
      </c>
      <c r="B11128" s="612">
        <v>44047.712500000001</v>
      </c>
      <c r="C11128" s="405" t="s">
        <v>2110</v>
      </c>
      <c r="D11128" s="384">
        <v>2560</v>
      </c>
      <c r="E11128">
        <v>0.02</v>
      </c>
      <c r="F11128">
        <v>1.1746799999999999</v>
      </c>
      <c r="G11128" s="384">
        <v>0</v>
      </c>
      <c r="H11128">
        <v>1.17519</v>
      </c>
    </row>
    <row r="11129" spans="1:10">
      <c r="A11129">
        <v>11136</v>
      </c>
      <c r="B11129" s="612">
        <v>44047.813194444447</v>
      </c>
      <c r="C11129" s="405" t="s">
        <v>2110</v>
      </c>
      <c r="D11129" s="384">
        <v>2560</v>
      </c>
      <c r="E11129">
        <v>0.02</v>
      </c>
      <c r="F11129">
        <v>1.1746799999999999</v>
      </c>
      <c r="G11129" s="384">
        <v>0</v>
      </c>
      <c r="H11129">
        <v>1.1765399999999999</v>
      </c>
    </row>
    <row r="11130" spans="1:10">
      <c r="A11130">
        <v>11143</v>
      </c>
      <c r="B11130" s="612">
        <v>44048.113194444442</v>
      </c>
      <c r="C11130" s="405" t="s">
        <v>2110</v>
      </c>
      <c r="D11130" s="384">
        <v>2560</v>
      </c>
      <c r="E11130">
        <v>0.02</v>
      </c>
      <c r="F11130">
        <v>1.1746799999999999</v>
      </c>
      <c r="G11130" s="384">
        <v>0</v>
      </c>
      <c r="H11130">
        <v>1.1781699999999999</v>
      </c>
    </row>
    <row r="11131" spans="1:10">
      <c r="A11131">
        <v>11157</v>
      </c>
      <c r="B11131" s="612">
        <v>44048.369444444441</v>
      </c>
      <c r="C11131" s="405" t="s">
        <v>2110</v>
      </c>
      <c r="D11131" s="384">
        <v>2560</v>
      </c>
      <c r="E11131">
        <v>0.02</v>
      </c>
      <c r="F11131">
        <v>1.1746799999999999</v>
      </c>
      <c r="G11131" s="384">
        <v>0</v>
      </c>
      <c r="H11131">
        <v>1.17987</v>
      </c>
    </row>
    <row r="11132" spans="1:10">
      <c r="A11132">
        <v>11166</v>
      </c>
      <c r="B11132" s="612">
        <v>44048.406944444447</v>
      </c>
      <c r="C11132" s="405" t="s">
        <v>2110</v>
      </c>
      <c r="D11132" s="384">
        <v>2560</v>
      </c>
      <c r="E11132">
        <v>0.02</v>
      </c>
      <c r="F11132">
        <v>1.1746799999999999</v>
      </c>
      <c r="G11132" s="384">
        <v>0</v>
      </c>
      <c r="H11132">
        <v>1.1816899999999999</v>
      </c>
    </row>
    <row r="11133" spans="1:10">
      <c r="A11133">
        <v>11188</v>
      </c>
      <c r="B11133" s="612">
        <v>44048.560416666667</v>
      </c>
      <c r="C11133" s="405" t="s">
        <v>2110</v>
      </c>
      <c r="D11133" s="384">
        <v>2560</v>
      </c>
      <c r="E11133">
        <v>0.02</v>
      </c>
      <c r="F11133">
        <v>1.1746799999999999</v>
      </c>
      <c r="G11133" s="384">
        <v>0</v>
      </c>
      <c r="H11133">
        <v>1.1838299999999999</v>
      </c>
    </row>
    <row r="11134" spans="1:10">
      <c r="A11134">
        <v>11210</v>
      </c>
      <c r="B11134" s="612">
        <v>44048.640277777777</v>
      </c>
      <c r="C11134" s="405" t="s">
        <v>2110</v>
      </c>
      <c r="D11134" s="384">
        <v>2560</v>
      </c>
      <c r="E11134">
        <v>0.02</v>
      </c>
      <c r="F11134">
        <v>1.1746799999999999</v>
      </c>
      <c r="G11134" s="384">
        <v>0</v>
      </c>
      <c r="H11134">
        <v>1.1861299999999999</v>
      </c>
    </row>
    <row r="11135" spans="1:10">
      <c r="A11135">
        <v>11218</v>
      </c>
      <c r="B11135" s="612">
        <v>44048.771527777775</v>
      </c>
      <c r="C11135" s="405" t="s">
        <v>2054</v>
      </c>
      <c r="D11135" s="384">
        <v>2560</v>
      </c>
      <c r="E11135">
        <v>0.02</v>
      </c>
      <c r="F11135">
        <v>1.1861299999999999</v>
      </c>
      <c r="G11135" s="384">
        <v>0</v>
      </c>
      <c r="H11135">
        <v>1.1861299999999999</v>
      </c>
      <c r="I11135">
        <v>-22.88</v>
      </c>
      <c r="J11135" s="384">
        <v>38744.300000000003</v>
      </c>
    </row>
    <row r="11136" spans="1:10">
      <c r="A11136">
        <v>11113</v>
      </c>
      <c r="B11136" s="612">
        <v>44047.616666666669</v>
      </c>
      <c r="C11136" s="405" t="s">
        <v>97</v>
      </c>
      <c r="D11136" s="384">
        <v>2561</v>
      </c>
      <c r="E11136">
        <v>0.03</v>
      </c>
      <c r="F11136">
        <v>1.17628</v>
      </c>
      <c r="G11136" s="384">
        <v>0</v>
      </c>
      <c r="H11136">
        <v>0</v>
      </c>
    </row>
    <row r="11137" spans="1:10">
      <c r="A11137">
        <v>11114</v>
      </c>
      <c r="B11137" s="612">
        <v>44047.616666666669</v>
      </c>
      <c r="C11137" s="405" t="s">
        <v>2110</v>
      </c>
      <c r="D11137" s="384">
        <v>2561</v>
      </c>
      <c r="E11137">
        <v>0.03</v>
      </c>
      <c r="F11137">
        <v>1.17628</v>
      </c>
      <c r="G11137" s="384">
        <v>0</v>
      </c>
      <c r="H11137">
        <v>1.17391</v>
      </c>
    </row>
    <row r="11138" spans="1:10">
      <c r="A11138">
        <v>11126</v>
      </c>
      <c r="B11138" s="612">
        <v>44047.712500000001</v>
      </c>
      <c r="C11138" s="405" t="s">
        <v>2110</v>
      </c>
      <c r="D11138" s="384">
        <v>2561</v>
      </c>
      <c r="E11138">
        <v>0.03</v>
      </c>
      <c r="F11138">
        <v>1.17628</v>
      </c>
      <c r="G11138" s="384">
        <v>0</v>
      </c>
      <c r="H11138">
        <v>1.17519</v>
      </c>
    </row>
    <row r="11139" spans="1:10">
      <c r="A11139">
        <v>11135</v>
      </c>
      <c r="B11139" s="612">
        <v>44047.813194444447</v>
      </c>
      <c r="C11139" s="405" t="s">
        <v>2110</v>
      </c>
      <c r="D11139" s="384">
        <v>2561</v>
      </c>
      <c r="E11139">
        <v>0.03</v>
      </c>
      <c r="F11139">
        <v>1.17628</v>
      </c>
      <c r="G11139" s="384">
        <v>0</v>
      </c>
      <c r="H11139">
        <v>1.1765399999999999</v>
      </c>
    </row>
    <row r="11140" spans="1:10">
      <c r="A11140">
        <v>11142</v>
      </c>
      <c r="B11140" s="612">
        <v>44048.113194444442</v>
      </c>
      <c r="C11140" s="405" t="s">
        <v>2110</v>
      </c>
      <c r="D11140" s="384">
        <v>2561</v>
      </c>
      <c r="E11140">
        <v>0.03</v>
      </c>
      <c r="F11140">
        <v>1.17628</v>
      </c>
      <c r="G11140" s="384">
        <v>0</v>
      </c>
      <c r="H11140">
        <v>1.1781699999999999</v>
      </c>
    </row>
    <row r="11141" spans="1:10">
      <c r="A11141">
        <v>11156</v>
      </c>
      <c r="B11141" s="612">
        <v>44048.369444444441</v>
      </c>
      <c r="C11141" s="405" t="s">
        <v>2110</v>
      </c>
      <c r="D11141" s="384">
        <v>2561</v>
      </c>
      <c r="E11141">
        <v>0.03</v>
      </c>
      <c r="F11141">
        <v>1.17628</v>
      </c>
      <c r="G11141" s="384">
        <v>0</v>
      </c>
      <c r="H11141">
        <v>1.17987</v>
      </c>
    </row>
    <row r="11142" spans="1:10">
      <c r="A11142">
        <v>11165</v>
      </c>
      <c r="B11142" s="612">
        <v>44048.406944444447</v>
      </c>
      <c r="C11142" s="405" t="s">
        <v>2110</v>
      </c>
      <c r="D11142" s="384">
        <v>2561</v>
      </c>
      <c r="E11142">
        <v>0.03</v>
      </c>
      <c r="F11142">
        <v>1.17628</v>
      </c>
      <c r="G11142" s="384">
        <v>0</v>
      </c>
      <c r="H11142">
        <v>1.1816899999999999</v>
      </c>
    </row>
    <row r="11143" spans="1:10">
      <c r="A11143">
        <v>11187</v>
      </c>
      <c r="B11143" s="612">
        <v>44048.560416666667</v>
      </c>
      <c r="C11143" s="405" t="s">
        <v>2110</v>
      </c>
      <c r="D11143" s="384">
        <v>2561</v>
      </c>
      <c r="E11143">
        <v>0.03</v>
      </c>
      <c r="F11143">
        <v>1.17628</v>
      </c>
      <c r="G11143" s="384">
        <v>0</v>
      </c>
      <c r="H11143">
        <v>1.1838299999999999</v>
      </c>
    </row>
    <row r="11144" spans="1:10">
      <c r="A11144">
        <v>11209</v>
      </c>
      <c r="B11144" s="612">
        <v>44048.640277777777</v>
      </c>
      <c r="C11144" s="405" t="s">
        <v>2110</v>
      </c>
      <c r="D11144" s="384">
        <v>2561</v>
      </c>
      <c r="E11144">
        <v>0.03</v>
      </c>
      <c r="F11144">
        <v>1.17628</v>
      </c>
      <c r="G11144" s="384">
        <v>0</v>
      </c>
      <c r="H11144">
        <v>1.1861299999999999</v>
      </c>
    </row>
    <row r="11145" spans="1:10">
      <c r="A11145">
        <v>11219</v>
      </c>
      <c r="B11145" s="612">
        <v>44048.771527777775</v>
      </c>
      <c r="C11145" s="405" t="s">
        <v>2054</v>
      </c>
      <c r="D11145" s="384">
        <v>2561</v>
      </c>
      <c r="E11145">
        <v>0.03</v>
      </c>
      <c r="F11145">
        <v>1.1861299999999999</v>
      </c>
      <c r="G11145" s="384">
        <v>0</v>
      </c>
      <c r="H11145">
        <v>1.1861299999999999</v>
      </c>
      <c r="I11145">
        <v>-29.52</v>
      </c>
      <c r="J11145" s="384">
        <v>38714.79</v>
      </c>
    </row>
    <row r="11146" spans="1:10">
      <c r="A11146">
        <v>11121</v>
      </c>
      <c r="B11146" s="612">
        <v>44047.655555555553</v>
      </c>
      <c r="C11146" s="405" t="s">
        <v>96</v>
      </c>
      <c r="D11146" s="384">
        <v>2562</v>
      </c>
      <c r="E11146">
        <v>0.02</v>
      </c>
      <c r="F11146">
        <v>1.1767399999999999</v>
      </c>
      <c r="G11146" s="384">
        <v>0</v>
      </c>
      <c r="H11146">
        <v>0</v>
      </c>
    </row>
    <row r="11147" spans="1:10">
      <c r="A11147">
        <v>11122</v>
      </c>
      <c r="B11147" s="612">
        <v>44047.655555555553</v>
      </c>
      <c r="C11147" s="405" t="s">
        <v>2110</v>
      </c>
      <c r="D11147" s="384">
        <v>2562</v>
      </c>
      <c r="E11147">
        <v>0.02</v>
      </c>
      <c r="F11147">
        <v>1.1767399999999999</v>
      </c>
      <c r="G11147" s="384">
        <v>0</v>
      </c>
      <c r="H11147">
        <v>1.17774</v>
      </c>
    </row>
    <row r="11148" spans="1:10">
      <c r="A11148">
        <v>11123</v>
      </c>
      <c r="B11148" s="612">
        <v>44047.704861111109</v>
      </c>
      <c r="C11148" s="405" t="s">
        <v>2054</v>
      </c>
      <c r="D11148" s="384">
        <v>2562</v>
      </c>
      <c r="E11148">
        <v>0.02</v>
      </c>
      <c r="F11148">
        <v>1.17774</v>
      </c>
      <c r="G11148" s="384">
        <v>0</v>
      </c>
      <c r="H11148">
        <v>1.17774</v>
      </c>
      <c r="I11148">
        <v>2</v>
      </c>
      <c r="J11148" s="384">
        <v>38773.26</v>
      </c>
    </row>
    <row r="11149" spans="1:10">
      <c r="A11149">
        <v>11124</v>
      </c>
      <c r="B11149" s="612">
        <v>44047.712500000001</v>
      </c>
      <c r="C11149" s="405" t="s">
        <v>97</v>
      </c>
      <c r="D11149" s="384">
        <v>2563</v>
      </c>
      <c r="E11149">
        <v>0.05</v>
      </c>
      <c r="F11149">
        <v>1.1779900000000001</v>
      </c>
      <c r="G11149" s="384">
        <v>0</v>
      </c>
      <c r="H11149">
        <v>0</v>
      </c>
    </row>
    <row r="11150" spans="1:10">
      <c r="A11150">
        <v>11125</v>
      </c>
      <c r="B11150" s="612">
        <v>44047.712500000001</v>
      </c>
      <c r="C11150" s="405" t="s">
        <v>2110</v>
      </c>
      <c r="D11150" s="384">
        <v>2563</v>
      </c>
      <c r="E11150">
        <v>0.05</v>
      </c>
      <c r="F11150">
        <v>1.1779900000000001</v>
      </c>
      <c r="G11150" s="384">
        <v>0</v>
      </c>
      <c r="H11150">
        <v>1.17519</v>
      </c>
    </row>
    <row r="11151" spans="1:10">
      <c r="A11151">
        <v>11134</v>
      </c>
      <c r="B11151" s="612">
        <v>44047.813194444447</v>
      </c>
      <c r="C11151" s="405" t="s">
        <v>2110</v>
      </c>
      <c r="D11151" s="384">
        <v>2563</v>
      </c>
      <c r="E11151">
        <v>0.05</v>
      </c>
      <c r="F11151">
        <v>1.1779900000000001</v>
      </c>
      <c r="G11151" s="384">
        <v>0</v>
      </c>
      <c r="H11151">
        <v>1.1765399999999999</v>
      </c>
    </row>
    <row r="11152" spans="1:10">
      <c r="A11152">
        <v>11141</v>
      </c>
      <c r="B11152" s="612">
        <v>44048.113194444442</v>
      </c>
      <c r="C11152" s="405" t="s">
        <v>2110</v>
      </c>
      <c r="D11152" s="384">
        <v>2563</v>
      </c>
      <c r="E11152">
        <v>0.05</v>
      </c>
      <c r="F11152">
        <v>1.1779900000000001</v>
      </c>
      <c r="G11152" s="384">
        <v>0</v>
      </c>
      <c r="H11152">
        <v>1.1781699999999999</v>
      </c>
    </row>
    <row r="11153" spans="1:10">
      <c r="A11153">
        <v>11155</v>
      </c>
      <c r="B11153" s="612">
        <v>44048.369444444441</v>
      </c>
      <c r="C11153" s="405" t="s">
        <v>2110</v>
      </c>
      <c r="D11153" s="384">
        <v>2563</v>
      </c>
      <c r="E11153">
        <v>0.05</v>
      </c>
      <c r="F11153">
        <v>1.1779900000000001</v>
      </c>
      <c r="G11153" s="384">
        <v>0</v>
      </c>
      <c r="H11153">
        <v>1.17987</v>
      </c>
    </row>
    <row r="11154" spans="1:10">
      <c r="A11154">
        <v>11164</v>
      </c>
      <c r="B11154" s="612">
        <v>44048.406944444447</v>
      </c>
      <c r="C11154" s="405" t="s">
        <v>2110</v>
      </c>
      <c r="D11154" s="384">
        <v>2563</v>
      </c>
      <c r="E11154">
        <v>0.05</v>
      </c>
      <c r="F11154">
        <v>1.1779900000000001</v>
      </c>
      <c r="G11154" s="384">
        <v>0</v>
      </c>
      <c r="H11154">
        <v>1.1816899999999999</v>
      </c>
    </row>
    <row r="11155" spans="1:10">
      <c r="A11155">
        <v>11186</v>
      </c>
      <c r="B11155" s="612">
        <v>44048.560416666667</v>
      </c>
      <c r="C11155" s="405" t="s">
        <v>2110</v>
      </c>
      <c r="D11155" s="384">
        <v>2563</v>
      </c>
      <c r="E11155">
        <v>0.05</v>
      </c>
      <c r="F11155">
        <v>1.1779900000000001</v>
      </c>
      <c r="G11155" s="384">
        <v>0</v>
      </c>
      <c r="H11155">
        <v>1.1838299999999999</v>
      </c>
    </row>
    <row r="11156" spans="1:10">
      <c r="A11156">
        <v>11208</v>
      </c>
      <c r="B11156" s="612">
        <v>44048.640277777777</v>
      </c>
      <c r="C11156" s="405" t="s">
        <v>2110</v>
      </c>
      <c r="D11156" s="384">
        <v>2563</v>
      </c>
      <c r="E11156">
        <v>0.05</v>
      </c>
      <c r="F11156">
        <v>1.1779900000000001</v>
      </c>
      <c r="G11156" s="384">
        <v>0</v>
      </c>
      <c r="H11156">
        <v>1.1861299999999999</v>
      </c>
    </row>
    <row r="11157" spans="1:10">
      <c r="A11157">
        <v>11220</v>
      </c>
      <c r="B11157" s="612">
        <v>44048.771527777775</v>
      </c>
      <c r="C11157" s="405" t="s">
        <v>2054</v>
      </c>
      <c r="D11157" s="384">
        <v>2563</v>
      </c>
      <c r="E11157">
        <v>0.05</v>
      </c>
      <c r="F11157">
        <v>1.1861299999999999</v>
      </c>
      <c r="G11157" s="384">
        <v>0</v>
      </c>
      <c r="H11157">
        <v>1.1861299999999999</v>
      </c>
      <c r="I11157">
        <v>-40.64</v>
      </c>
      <c r="J11157" s="384">
        <v>38674.14</v>
      </c>
    </row>
    <row r="11158" spans="1:10">
      <c r="A11158">
        <v>11129</v>
      </c>
      <c r="B11158" s="612">
        <v>44047.755555555559</v>
      </c>
      <c r="C11158" s="405" t="s">
        <v>96</v>
      </c>
      <c r="D11158" s="384">
        <v>2564</v>
      </c>
      <c r="E11158">
        <v>0.02</v>
      </c>
      <c r="F11158">
        <v>1.17872</v>
      </c>
      <c r="G11158" s="384">
        <v>0</v>
      </c>
      <c r="H11158">
        <v>0</v>
      </c>
    </row>
    <row r="11159" spans="1:10">
      <c r="A11159">
        <v>11130</v>
      </c>
      <c r="B11159" s="612">
        <v>44047.755555555559</v>
      </c>
      <c r="C11159" s="405" t="s">
        <v>2110</v>
      </c>
      <c r="D11159" s="384">
        <v>2564</v>
      </c>
      <c r="E11159">
        <v>0.02</v>
      </c>
      <c r="F11159">
        <v>1.17872</v>
      </c>
      <c r="G11159" s="384">
        <v>0</v>
      </c>
      <c r="H11159">
        <v>1.1797200000000001</v>
      </c>
    </row>
    <row r="11160" spans="1:10">
      <c r="A11160">
        <v>11131</v>
      </c>
      <c r="B11160" s="612">
        <v>44047.800694444442</v>
      </c>
      <c r="C11160" s="405" t="s">
        <v>2054</v>
      </c>
      <c r="D11160" s="384">
        <v>2564</v>
      </c>
      <c r="E11160">
        <v>0.02</v>
      </c>
      <c r="F11160">
        <v>1.1797200000000001</v>
      </c>
      <c r="G11160" s="384">
        <v>0</v>
      </c>
      <c r="H11160">
        <v>1.1797200000000001</v>
      </c>
      <c r="I11160">
        <v>2</v>
      </c>
      <c r="J11160" s="384">
        <v>38775.26</v>
      </c>
    </row>
    <row r="11161" spans="1:10">
      <c r="A11161">
        <v>11132</v>
      </c>
      <c r="B11161" s="612">
        <v>44047.813194444447</v>
      </c>
      <c r="C11161" s="405" t="s">
        <v>97</v>
      </c>
      <c r="D11161" s="384">
        <v>2565</v>
      </c>
      <c r="E11161">
        <v>0.08</v>
      </c>
      <c r="F11161">
        <v>1.17981</v>
      </c>
      <c r="G11161" s="384">
        <v>0</v>
      </c>
      <c r="H11161">
        <v>0</v>
      </c>
    </row>
    <row r="11162" spans="1:10">
      <c r="A11162">
        <v>11133</v>
      </c>
      <c r="B11162" s="612">
        <v>44047.813194444447</v>
      </c>
      <c r="C11162" s="405" t="s">
        <v>2110</v>
      </c>
      <c r="D11162" s="384">
        <v>2565</v>
      </c>
      <c r="E11162">
        <v>0.08</v>
      </c>
      <c r="F11162">
        <v>1.17981</v>
      </c>
      <c r="G11162" s="384">
        <v>0</v>
      </c>
      <c r="H11162">
        <v>1.1765399999999999</v>
      </c>
    </row>
    <row r="11163" spans="1:10">
      <c r="A11163">
        <v>11140</v>
      </c>
      <c r="B11163" s="612">
        <v>44048.113194444442</v>
      </c>
      <c r="C11163" s="405" t="s">
        <v>2110</v>
      </c>
      <c r="D11163" s="384">
        <v>2565</v>
      </c>
      <c r="E11163">
        <v>0.08</v>
      </c>
      <c r="F11163">
        <v>1.17981</v>
      </c>
      <c r="G11163" s="384">
        <v>0</v>
      </c>
      <c r="H11163">
        <v>1.1781699999999999</v>
      </c>
    </row>
    <row r="11164" spans="1:10">
      <c r="A11164">
        <v>11154</v>
      </c>
      <c r="B11164" s="612">
        <v>44048.369444444441</v>
      </c>
      <c r="C11164" s="405" t="s">
        <v>2110</v>
      </c>
      <c r="D11164" s="384">
        <v>2565</v>
      </c>
      <c r="E11164">
        <v>0.08</v>
      </c>
      <c r="F11164">
        <v>1.17981</v>
      </c>
      <c r="G11164" s="384">
        <v>0</v>
      </c>
      <c r="H11164">
        <v>1.17987</v>
      </c>
    </row>
    <row r="11165" spans="1:10">
      <c r="A11165">
        <v>11163</v>
      </c>
      <c r="B11165" s="612">
        <v>44048.406944444447</v>
      </c>
      <c r="C11165" s="405" t="s">
        <v>2110</v>
      </c>
      <c r="D11165" s="384">
        <v>2565</v>
      </c>
      <c r="E11165">
        <v>0.08</v>
      </c>
      <c r="F11165">
        <v>1.17981</v>
      </c>
      <c r="G11165" s="384">
        <v>0</v>
      </c>
      <c r="H11165">
        <v>1.1816899999999999</v>
      </c>
    </row>
    <row r="11166" spans="1:10">
      <c r="A11166">
        <v>11185</v>
      </c>
      <c r="B11166" s="612">
        <v>44048.560416666667</v>
      </c>
      <c r="C11166" s="405" t="s">
        <v>2110</v>
      </c>
      <c r="D11166" s="384">
        <v>2565</v>
      </c>
      <c r="E11166">
        <v>0.08</v>
      </c>
      <c r="F11166">
        <v>1.17981</v>
      </c>
      <c r="G11166" s="384">
        <v>0</v>
      </c>
      <c r="H11166">
        <v>1.1838299999999999</v>
      </c>
    </row>
    <row r="11167" spans="1:10">
      <c r="A11167">
        <v>11207</v>
      </c>
      <c r="B11167" s="612">
        <v>44048.640277777777</v>
      </c>
      <c r="C11167" s="405" t="s">
        <v>2110</v>
      </c>
      <c r="D11167" s="384">
        <v>2565</v>
      </c>
      <c r="E11167">
        <v>0.08</v>
      </c>
      <c r="F11167">
        <v>1.17981</v>
      </c>
      <c r="G11167" s="384">
        <v>0</v>
      </c>
      <c r="H11167">
        <v>1.1861299999999999</v>
      </c>
    </row>
    <row r="11168" spans="1:10">
      <c r="A11168">
        <v>11221</v>
      </c>
      <c r="B11168" s="612">
        <v>44048.771527777775</v>
      </c>
      <c r="C11168" s="405" t="s">
        <v>2054</v>
      </c>
      <c r="D11168" s="384">
        <v>2565</v>
      </c>
      <c r="E11168">
        <v>0.08</v>
      </c>
      <c r="F11168">
        <v>1.1861299999999999</v>
      </c>
      <c r="G11168" s="384">
        <v>0</v>
      </c>
      <c r="H11168">
        <v>1.1861299999999999</v>
      </c>
      <c r="I11168">
        <v>-50.47</v>
      </c>
      <c r="J11168" s="384">
        <v>38623.67</v>
      </c>
    </row>
    <row r="11169" spans="1:10">
      <c r="A11169">
        <v>11138</v>
      </c>
      <c r="B11169" s="612">
        <v>44048.113194444442</v>
      </c>
      <c r="C11169" s="405" t="s">
        <v>97</v>
      </c>
      <c r="D11169" s="384">
        <v>2566</v>
      </c>
      <c r="E11169">
        <v>0.14000000000000001</v>
      </c>
      <c r="F11169">
        <v>1.18184</v>
      </c>
      <c r="G11169" s="384">
        <v>0</v>
      </c>
      <c r="H11169">
        <v>0</v>
      </c>
    </row>
    <row r="11170" spans="1:10">
      <c r="A11170">
        <v>11139</v>
      </c>
      <c r="B11170" s="612">
        <v>44048.113194444442</v>
      </c>
      <c r="C11170" s="405" t="s">
        <v>2110</v>
      </c>
      <c r="D11170" s="384">
        <v>2566</v>
      </c>
      <c r="E11170">
        <v>0.14000000000000001</v>
      </c>
      <c r="F11170">
        <v>1.18184</v>
      </c>
      <c r="G11170" s="384">
        <v>0</v>
      </c>
      <c r="H11170">
        <v>1.1781699999999999</v>
      </c>
    </row>
    <row r="11171" spans="1:10">
      <c r="A11171">
        <v>11153</v>
      </c>
      <c r="B11171" s="612">
        <v>44048.369444444441</v>
      </c>
      <c r="C11171" s="405" t="s">
        <v>2110</v>
      </c>
      <c r="D11171" s="384">
        <v>2566</v>
      </c>
      <c r="E11171">
        <v>0.14000000000000001</v>
      </c>
      <c r="F11171">
        <v>1.18184</v>
      </c>
      <c r="G11171" s="384">
        <v>0</v>
      </c>
      <c r="H11171">
        <v>1.17987</v>
      </c>
    </row>
    <row r="11172" spans="1:10">
      <c r="A11172">
        <v>11162</v>
      </c>
      <c r="B11172" s="612">
        <v>44048.406944444447</v>
      </c>
      <c r="C11172" s="405" t="s">
        <v>2110</v>
      </c>
      <c r="D11172" s="384">
        <v>2566</v>
      </c>
      <c r="E11172">
        <v>0.14000000000000001</v>
      </c>
      <c r="F11172">
        <v>1.18184</v>
      </c>
      <c r="G11172" s="384">
        <v>0</v>
      </c>
      <c r="H11172">
        <v>1.1816899999999999</v>
      </c>
    </row>
    <row r="11173" spans="1:10">
      <c r="A11173">
        <v>11184</v>
      </c>
      <c r="B11173" s="612">
        <v>44048.560416666667</v>
      </c>
      <c r="C11173" s="405" t="s">
        <v>2110</v>
      </c>
      <c r="D11173" s="384">
        <v>2566</v>
      </c>
      <c r="E11173">
        <v>0.14000000000000001</v>
      </c>
      <c r="F11173">
        <v>1.18184</v>
      </c>
      <c r="G11173" s="384">
        <v>0</v>
      </c>
      <c r="H11173">
        <v>1.1838299999999999</v>
      </c>
    </row>
    <row r="11174" spans="1:10">
      <c r="A11174">
        <v>11206</v>
      </c>
      <c r="B11174" s="612">
        <v>44048.640277777777</v>
      </c>
      <c r="C11174" s="405" t="s">
        <v>2110</v>
      </c>
      <c r="D11174" s="384">
        <v>2566</v>
      </c>
      <c r="E11174">
        <v>0.14000000000000001</v>
      </c>
      <c r="F11174">
        <v>1.18184</v>
      </c>
      <c r="G11174" s="384">
        <v>0</v>
      </c>
      <c r="H11174">
        <v>1.1861299999999999</v>
      </c>
    </row>
    <row r="11175" spans="1:10">
      <c r="A11175">
        <v>11222</v>
      </c>
      <c r="B11175" s="612">
        <v>44048.771527777775</v>
      </c>
      <c r="C11175" s="405" t="s">
        <v>2054</v>
      </c>
      <c r="D11175" s="384">
        <v>2566</v>
      </c>
      <c r="E11175">
        <v>0.14000000000000001</v>
      </c>
      <c r="F11175">
        <v>1.1861299999999999</v>
      </c>
      <c r="G11175" s="384">
        <v>0</v>
      </c>
      <c r="H11175">
        <v>1.1861299999999999</v>
      </c>
      <c r="I11175">
        <v>-60.06</v>
      </c>
      <c r="J11175" s="384">
        <v>38563.61</v>
      </c>
    </row>
    <row r="11176" spans="1:10">
      <c r="A11176">
        <v>11145</v>
      </c>
      <c r="B11176" s="612">
        <v>44048.249305555553</v>
      </c>
      <c r="C11176" s="405" t="s">
        <v>96</v>
      </c>
      <c r="D11176" s="384">
        <v>2567</v>
      </c>
      <c r="E11176">
        <v>0.02</v>
      </c>
      <c r="F11176">
        <v>1.1805600000000001</v>
      </c>
      <c r="G11176" s="384">
        <v>0</v>
      </c>
      <c r="H11176">
        <v>0</v>
      </c>
    </row>
    <row r="11177" spans="1:10">
      <c r="A11177">
        <v>11146</v>
      </c>
      <c r="B11177" s="612">
        <v>44048.249305555553</v>
      </c>
      <c r="C11177" s="405" t="s">
        <v>2110</v>
      </c>
      <c r="D11177" s="384">
        <v>2567</v>
      </c>
      <c r="E11177">
        <v>0.02</v>
      </c>
      <c r="F11177">
        <v>1.1805600000000001</v>
      </c>
      <c r="G11177" s="384">
        <v>0</v>
      </c>
      <c r="H11177">
        <v>1.1815599999999999</v>
      </c>
    </row>
    <row r="11178" spans="1:10">
      <c r="A11178">
        <v>11147</v>
      </c>
      <c r="B11178" s="612">
        <v>44048.277777777781</v>
      </c>
      <c r="C11178" s="405" t="s">
        <v>2054</v>
      </c>
      <c r="D11178" s="384">
        <v>2567</v>
      </c>
      <c r="E11178">
        <v>0.02</v>
      </c>
      <c r="F11178">
        <v>1.1815599999999999</v>
      </c>
      <c r="G11178" s="384">
        <v>0</v>
      </c>
      <c r="H11178">
        <v>1.1815599999999999</v>
      </c>
      <c r="I11178">
        <v>2</v>
      </c>
      <c r="J11178" s="384">
        <v>38777.26</v>
      </c>
    </row>
    <row r="11179" spans="1:10">
      <c r="A11179">
        <v>11148</v>
      </c>
      <c r="B11179" s="612">
        <v>44048.338194444441</v>
      </c>
      <c r="C11179" s="405" t="s">
        <v>96</v>
      </c>
      <c r="D11179" s="384">
        <v>2568</v>
      </c>
      <c r="E11179">
        <v>0.02</v>
      </c>
      <c r="F11179">
        <v>1.18207</v>
      </c>
      <c r="G11179" s="384">
        <v>0</v>
      </c>
      <c r="H11179">
        <v>0</v>
      </c>
    </row>
    <row r="11180" spans="1:10">
      <c r="A11180">
        <v>11149</v>
      </c>
      <c r="B11180" s="612">
        <v>44048.338194444441</v>
      </c>
      <c r="C11180" s="405" t="s">
        <v>2110</v>
      </c>
      <c r="D11180" s="384">
        <v>2568</v>
      </c>
      <c r="E11180">
        <v>0.02</v>
      </c>
      <c r="F11180">
        <v>1.18207</v>
      </c>
      <c r="G11180" s="384">
        <v>0</v>
      </c>
      <c r="H11180">
        <v>1.1830700000000001</v>
      </c>
    </row>
    <row r="11181" spans="1:10">
      <c r="A11181">
        <v>11150</v>
      </c>
      <c r="B11181" s="612">
        <v>44048.368055555555</v>
      </c>
      <c r="C11181" s="405" t="s">
        <v>2054</v>
      </c>
      <c r="D11181" s="384">
        <v>2568</v>
      </c>
      <c r="E11181">
        <v>0.02</v>
      </c>
      <c r="F11181">
        <v>1.1830700000000001</v>
      </c>
      <c r="G11181" s="384">
        <v>0</v>
      </c>
      <c r="H11181">
        <v>1.1830700000000001</v>
      </c>
      <c r="I11181">
        <v>2</v>
      </c>
      <c r="J11181" s="384">
        <v>38779.26</v>
      </c>
    </row>
    <row r="11182" spans="1:10">
      <c r="A11182">
        <v>11151</v>
      </c>
      <c r="B11182" s="612">
        <v>44048.369444444441</v>
      </c>
      <c r="C11182" s="405" t="s">
        <v>97</v>
      </c>
      <c r="D11182" s="384">
        <v>2569</v>
      </c>
      <c r="E11182">
        <v>0.23</v>
      </c>
      <c r="F11182">
        <v>1.18384</v>
      </c>
      <c r="G11182" s="384">
        <v>0</v>
      </c>
      <c r="H11182">
        <v>0</v>
      </c>
    </row>
    <row r="11183" spans="1:10">
      <c r="A11183">
        <v>11152</v>
      </c>
      <c r="B11183" s="612">
        <v>44048.369444444441</v>
      </c>
      <c r="C11183" s="405" t="s">
        <v>2110</v>
      </c>
      <c r="D11183" s="384">
        <v>2569</v>
      </c>
      <c r="E11183">
        <v>0.23</v>
      </c>
      <c r="F11183">
        <v>1.18384</v>
      </c>
      <c r="G11183" s="384">
        <v>0</v>
      </c>
      <c r="H11183">
        <v>1.17987</v>
      </c>
    </row>
    <row r="11184" spans="1:10">
      <c r="A11184">
        <v>11161</v>
      </c>
      <c r="B11184" s="612">
        <v>44048.406944444447</v>
      </c>
      <c r="C11184" s="405" t="s">
        <v>2110</v>
      </c>
      <c r="D11184" s="384">
        <v>2569</v>
      </c>
      <c r="E11184">
        <v>0.23</v>
      </c>
      <c r="F11184">
        <v>1.18384</v>
      </c>
      <c r="G11184" s="384">
        <v>0</v>
      </c>
      <c r="H11184">
        <v>1.1816899999999999</v>
      </c>
    </row>
    <row r="11185" spans="1:10">
      <c r="A11185">
        <v>11183</v>
      </c>
      <c r="B11185" s="612">
        <v>44048.560416666667</v>
      </c>
      <c r="C11185" s="405" t="s">
        <v>2110</v>
      </c>
      <c r="D11185" s="384">
        <v>2569</v>
      </c>
      <c r="E11185">
        <v>0.23</v>
      </c>
      <c r="F11185">
        <v>1.18384</v>
      </c>
      <c r="G11185" s="384">
        <v>0</v>
      </c>
      <c r="H11185">
        <v>1.1838299999999999</v>
      </c>
    </row>
    <row r="11186" spans="1:10">
      <c r="A11186">
        <v>11205</v>
      </c>
      <c r="B11186" s="612">
        <v>44048.640277777777</v>
      </c>
      <c r="C11186" s="405" t="s">
        <v>2110</v>
      </c>
      <c r="D11186" s="384">
        <v>2569</v>
      </c>
      <c r="E11186">
        <v>0.23</v>
      </c>
      <c r="F11186">
        <v>1.18384</v>
      </c>
      <c r="G11186" s="384">
        <v>0</v>
      </c>
      <c r="H11186">
        <v>1.1861299999999999</v>
      </c>
    </row>
    <row r="11187" spans="1:10">
      <c r="A11187">
        <v>11223</v>
      </c>
      <c r="B11187" s="612">
        <v>44048.771527777775</v>
      </c>
      <c r="C11187" s="405" t="s">
        <v>2054</v>
      </c>
      <c r="D11187" s="384">
        <v>2569</v>
      </c>
      <c r="E11187">
        <v>0.23</v>
      </c>
      <c r="F11187">
        <v>1.1861299999999999</v>
      </c>
      <c r="G11187" s="384">
        <v>0</v>
      </c>
      <c r="H11187">
        <v>1.1861299999999999</v>
      </c>
      <c r="I11187">
        <v>-52.67</v>
      </c>
      <c r="J11187" s="384">
        <v>38510.94</v>
      </c>
    </row>
    <row r="11188" spans="1:10">
      <c r="A11188">
        <v>11159</v>
      </c>
      <c r="B11188" s="612">
        <v>44048.406944444447</v>
      </c>
      <c r="C11188" s="405" t="s">
        <v>97</v>
      </c>
      <c r="D11188" s="384">
        <v>2570</v>
      </c>
      <c r="E11188">
        <v>0.38</v>
      </c>
      <c r="F11188">
        <v>1.1859599999999999</v>
      </c>
      <c r="G11188" s="384">
        <v>0</v>
      </c>
      <c r="H11188">
        <v>0</v>
      </c>
    </row>
    <row r="11189" spans="1:10">
      <c r="A11189">
        <v>11160</v>
      </c>
      <c r="B11189" s="612">
        <v>44048.406944444447</v>
      </c>
      <c r="C11189" s="405" t="s">
        <v>2110</v>
      </c>
      <c r="D11189" s="384">
        <v>2570</v>
      </c>
      <c r="E11189">
        <v>0.38</v>
      </c>
      <c r="F11189">
        <v>1.1859599999999999</v>
      </c>
      <c r="G11189" s="384">
        <v>0</v>
      </c>
      <c r="H11189">
        <v>1.1816899999999999</v>
      </c>
    </row>
    <row r="11190" spans="1:10">
      <c r="A11190">
        <v>11182</v>
      </c>
      <c r="B11190" s="612">
        <v>44048.560416666667</v>
      </c>
      <c r="C11190" s="405" t="s">
        <v>2110</v>
      </c>
      <c r="D11190" s="384">
        <v>2570</v>
      </c>
      <c r="E11190">
        <v>0.38</v>
      </c>
      <c r="F11190">
        <v>1.1859599999999999</v>
      </c>
      <c r="G11190" s="384">
        <v>0</v>
      </c>
      <c r="H11190">
        <v>1.1838299999999999</v>
      </c>
    </row>
    <row r="11191" spans="1:10">
      <c r="A11191">
        <v>11204</v>
      </c>
      <c r="B11191" s="612">
        <v>44048.640277777777</v>
      </c>
      <c r="C11191" s="405" t="s">
        <v>2110</v>
      </c>
      <c r="D11191" s="384">
        <v>2570</v>
      </c>
      <c r="E11191">
        <v>0.38</v>
      </c>
      <c r="F11191">
        <v>1.1859599999999999</v>
      </c>
      <c r="G11191" s="384">
        <v>0</v>
      </c>
      <c r="H11191">
        <v>1.1861299999999999</v>
      </c>
    </row>
    <row r="11192" spans="1:10">
      <c r="A11192">
        <v>11224</v>
      </c>
      <c r="B11192" s="612">
        <v>44048.771527777775</v>
      </c>
      <c r="C11192" s="405" t="s">
        <v>2054</v>
      </c>
      <c r="D11192" s="384">
        <v>2570</v>
      </c>
      <c r="E11192">
        <v>0.38</v>
      </c>
      <c r="F11192">
        <v>1.1861299999999999</v>
      </c>
      <c r="G11192" s="384">
        <v>0</v>
      </c>
      <c r="H11192">
        <v>1.1861299999999999</v>
      </c>
      <c r="I11192">
        <v>-6.46</v>
      </c>
      <c r="J11192" s="384">
        <v>38504.480000000003</v>
      </c>
    </row>
    <row r="11193" spans="1:10">
      <c r="A11193">
        <v>11168</v>
      </c>
      <c r="B11193" s="612">
        <v>44048.426388888889</v>
      </c>
      <c r="C11193" s="405" t="s">
        <v>96</v>
      </c>
      <c r="D11193" s="384">
        <v>2571</v>
      </c>
      <c r="E11193">
        <v>0.02</v>
      </c>
      <c r="F11193">
        <v>1.18563</v>
      </c>
      <c r="G11193" s="384">
        <v>0</v>
      </c>
      <c r="H11193">
        <v>0</v>
      </c>
    </row>
    <row r="11194" spans="1:10">
      <c r="A11194">
        <v>11169</v>
      </c>
      <c r="B11194" s="612">
        <v>44048.426388888889</v>
      </c>
      <c r="C11194" s="405" t="s">
        <v>2110</v>
      </c>
      <c r="D11194" s="384">
        <v>2571</v>
      </c>
      <c r="E11194">
        <v>0.02</v>
      </c>
      <c r="F11194">
        <v>1.18563</v>
      </c>
      <c r="G11194" s="384">
        <v>0</v>
      </c>
      <c r="H11194">
        <v>1.1866300000000001</v>
      </c>
    </row>
    <row r="11195" spans="1:10">
      <c r="A11195">
        <v>11172</v>
      </c>
      <c r="B11195" s="612">
        <v>44048.45208333333</v>
      </c>
      <c r="C11195" s="405" t="s">
        <v>2110</v>
      </c>
      <c r="D11195" s="384">
        <v>2571</v>
      </c>
      <c r="E11195">
        <v>0.02</v>
      </c>
      <c r="F11195">
        <v>1.18563</v>
      </c>
      <c r="G11195" s="384">
        <v>0</v>
      </c>
      <c r="H11195">
        <v>1.1858299999999999</v>
      </c>
    </row>
    <row r="11196" spans="1:10">
      <c r="A11196">
        <v>11173</v>
      </c>
      <c r="B11196" s="612">
        <v>44048.510416666664</v>
      </c>
      <c r="C11196" s="405" t="s">
        <v>2054</v>
      </c>
      <c r="D11196" s="384">
        <v>2571</v>
      </c>
      <c r="E11196">
        <v>0.02</v>
      </c>
      <c r="F11196">
        <v>1.1858299999999999</v>
      </c>
      <c r="G11196" s="384">
        <v>0</v>
      </c>
      <c r="H11196">
        <v>1.1858299999999999</v>
      </c>
      <c r="I11196">
        <v>0.4</v>
      </c>
      <c r="J11196" s="384">
        <v>38779.660000000003</v>
      </c>
    </row>
    <row r="11197" spans="1:10">
      <c r="A11197">
        <v>11170</v>
      </c>
      <c r="B11197" s="612">
        <v>44048.45208333333</v>
      </c>
      <c r="C11197" s="405" t="s">
        <v>96</v>
      </c>
      <c r="D11197" s="384">
        <v>2572</v>
      </c>
      <c r="E11197">
        <v>0.02</v>
      </c>
      <c r="F11197">
        <v>1.1840299999999999</v>
      </c>
      <c r="G11197" s="384">
        <v>0</v>
      </c>
      <c r="H11197">
        <v>0</v>
      </c>
    </row>
    <row r="11198" spans="1:10">
      <c r="A11198">
        <v>11171</v>
      </c>
      <c r="B11198" s="612">
        <v>44048.45208333333</v>
      </c>
      <c r="C11198" s="405" t="s">
        <v>2110</v>
      </c>
      <c r="D11198" s="384">
        <v>2572</v>
      </c>
      <c r="E11198">
        <v>0.02</v>
      </c>
      <c r="F11198">
        <v>1.1840299999999999</v>
      </c>
      <c r="G11198" s="384">
        <v>0</v>
      </c>
      <c r="H11198">
        <v>1.1858299999999999</v>
      </c>
    </row>
    <row r="11199" spans="1:10">
      <c r="A11199">
        <v>11174</v>
      </c>
      <c r="B11199" s="612">
        <v>44048.510416666664</v>
      </c>
      <c r="C11199" s="405" t="s">
        <v>2054</v>
      </c>
      <c r="D11199" s="384">
        <v>2572</v>
      </c>
      <c r="E11199">
        <v>0.02</v>
      </c>
      <c r="F11199">
        <v>1.1858299999999999</v>
      </c>
      <c r="G11199" s="384">
        <v>0</v>
      </c>
      <c r="H11199">
        <v>1.1858299999999999</v>
      </c>
      <c r="I11199">
        <v>3.6</v>
      </c>
      <c r="J11199" s="384">
        <v>38783.26</v>
      </c>
    </row>
    <row r="11200" spans="1:10">
      <c r="A11200">
        <v>11175</v>
      </c>
      <c r="B11200" s="612">
        <v>44048.525694444441</v>
      </c>
      <c r="C11200" s="405" t="s">
        <v>96</v>
      </c>
      <c r="D11200" s="384">
        <v>2573</v>
      </c>
      <c r="E11200">
        <v>0.02</v>
      </c>
      <c r="F11200">
        <v>1.18679</v>
      </c>
      <c r="G11200" s="384">
        <v>0</v>
      </c>
      <c r="H11200">
        <v>0</v>
      </c>
    </row>
    <row r="11201" spans="1:10">
      <c r="A11201">
        <v>11176</v>
      </c>
      <c r="B11201" s="612">
        <v>44048.525694444441</v>
      </c>
      <c r="C11201" s="405" t="s">
        <v>2110</v>
      </c>
      <c r="D11201" s="384">
        <v>2573</v>
      </c>
      <c r="E11201">
        <v>0.02</v>
      </c>
      <c r="F11201">
        <v>1.18679</v>
      </c>
      <c r="G11201" s="384">
        <v>0</v>
      </c>
      <c r="H11201">
        <v>1.1877899999999999</v>
      </c>
    </row>
    <row r="11202" spans="1:10">
      <c r="A11202">
        <v>11177</v>
      </c>
      <c r="B11202" s="612">
        <v>44048.540277777778</v>
      </c>
      <c r="C11202" s="405" t="s">
        <v>2054</v>
      </c>
      <c r="D11202" s="384">
        <v>2573</v>
      </c>
      <c r="E11202">
        <v>0.02</v>
      </c>
      <c r="F11202">
        <v>1.1877899999999999</v>
      </c>
      <c r="G11202" s="384">
        <v>0</v>
      </c>
      <c r="H11202">
        <v>1.1877899999999999</v>
      </c>
      <c r="I11202">
        <v>2</v>
      </c>
      <c r="J11202" s="384">
        <v>38785.26</v>
      </c>
    </row>
    <row r="11203" spans="1:10">
      <c r="A11203">
        <v>11178</v>
      </c>
      <c r="B11203" s="612">
        <v>44048.543055555558</v>
      </c>
      <c r="C11203" s="405" t="s">
        <v>96</v>
      </c>
      <c r="D11203" s="384">
        <v>2574</v>
      </c>
      <c r="E11203">
        <v>0.02</v>
      </c>
      <c r="F11203">
        <v>1.1874400000000001</v>
      </c>
      <c r="G11203" s="384">
        <v>0</v>
      </c>
      <c r="H11203">
        <v>0</v>
      </c>
    </row>
    <row r="11204" spans="1:10">
      <c r="A11204">
        <v>11179</v>
      </c>
      <c r="B11204" s="612">
        <v>44048.543055555558</v>
      </c>
      <c r="C11204" s="405" t="s">
        <v>2110</v>
      </c>
      <c r="D11204" s="384">
        <v>2574</v>
      </c>
      <c r="E11204">
        <v>0.02</v>
      </c>
      <c r="F11204">
        <v>1.1874400000000001</v>
      </c>
      <c r="G11204" s="384">
        <v>0</v>
      </c>
      <c r="H11204">
        <v>1.1884399999999999</v>
      </c>
    </row>
    <row r="11205" spans="1:10">
      <c r="A11205">
        <v>11190</v>
      </c>
      <c r="B11205" s="612">
        <v>44048.565972222219</v>
      </c>
      <c r="C11205" s="405" t="s">
        <v>2054</v>
      </c>
      <c r="D11205" s="384">
        <v>2574</v>
      </c>
      <c r="E11205">
        <v>0.02</v>
      </c>
      <c r="F11205">
        <v>1.1884399999999999</v>
      </c>
      <c r="G11205" s="384">
        <v>0</v>
      </c>
      <c r="H11205">
        <v>1.1884399999999999</v>
      </c>
      <c r="I11205">
        <v>2</v>
      </c>
      <c r="J11205" s="384">
        <v>38787.26</v>
      </c>
    </row>
    <row r="11206" spans="1:10">
      <c r="A11206">
        <v>11180</v>
      </c>
      <c r="B11206" s="612">
        <v>44048.560416666667</v>
      </c>
      <c r="C11206" s="405" t="s">
        <v>97</v>
      </c>
      <c r="D11206" s="384">
        <v>2575</v>
      </c>
      <c r="E11206">
        <v>0.64</v>
      </c>
      <c r="F11206">
        <v>1.1881600000000001</v>
      </c>
      <c r="G11206" s="384">
        <v>0</v>
      </c>
      <c r="H11206">
        <v>0</v>
      </c>
    </row>
    <row r="11207" spans="1:10">
      <c r="A11207">
        <v>11181</v>
      </c>
      <c r="B11207" s="612">
        <v>44048.560416666667</v>
      </c>
      <c r="C11207" s="405" t="s">
        <v>2110</v>
      </c>
      <c r="D11207" s="384">
        <v>2575</v>
      </c>
      <c r="E11207">
        <v>0.64</v>
      </c>
      <c r="F11207">
        <v>1.1881600000000001</v>
      </c>
      <c r="G11207" s="384">
        <v>0</v>
      </c>
      <c r="H11207">
        <v>1.1838299999999999</v>
      </c>
    </row>
    <row r="11208" spans="1:10">
      <c r="A11208">
        <v>11203</v>
      </c>
      <c r="B11208" s="612">
        <v>44048.640277777777</v>
      </c>
      <c r="C11208" s="405" t="s">
        <v>2110</v>
      </c>
      <c r="D11208" s="384">
        <v>2575</v>
      </c>
      <c r="E11208">
        <v>0.64</v>
      </c>
      <c r="F11208">
        <v>1.1881600000000001</v>
      </c>
      <c r="G11208" s="384">
        <v>0</v>
      </c>
      <c r="H11208">
        <v>1.1861299999999999</v>
      </c>
    </row>
    <row r="11209" spans="1:10">
      <c r="A11209">
        <v>11225</v>
      </c>
      <c r="B11209" s="612">
        <v>44048.771527777775</v>
      </c>
      <c r="C11209" s="405" t="s">
        <v>2054</v>
      </c>
      <c r="D11209" s="384">
        <v>2575</v>
      </c>
      <c r="E11209">
        <v>0.64</v>
      </c>
      <c r="F11209">
        <v>1.1861299999999999</v>
      </c>
      <c r="G11209" s="384">
        <v>0</v>
      </c>
      <c r="H11209">
        <v>1.1861299999999999</v>
      </c>
      <c r="I11209">
        <v>129.91999999999999</v>
      </c>
      <c r="J11209" s="384">
        <v>38634.400000000001</v>
      </c>
    </row>
    <row r="11210" spans="1:10">
      <c r="A11210">
        <v>11191</v>
      </c>
      <c r="B11210" s="612">
        <v>44048.572916666664</v>
      </c>
      <c r="C11210" s="405" t="s">
        <v>96</v>
      </c>
      <c r="D11210" s="384">
        <v>2576</v>
      </c>
      <c r="E11210">
        <v>0.02</v>
      </c>
      <c r="F11210">
        <v>1.1887799999999999</v>
      </c>
      <c r="G11210" s="384">
        <v>0</v>
      </c>
      <c r="H11210">
        <v>0</v>
      </c>
    </row>
    <row r="11211" spans="1:10">
      <c r="A11211">
        <v>11192</v>
      </c>
      <c r="B11211" s="612">
        <v>44048.572916666664</v>
      </c>
      <c r="C11211" s="405" t="s">
        <v>2110</v>
      </c>
      <c r="D11211" s="384">
        <v>2576</v>
      </c>
      <c r="E11211">
        <v>0.02</v>
      </c>
      <c r="F11211">
        <v>1.1887799999999999</v>
      </c>
      <c r="G11211" s="384">
        <v>0</v>
      </c>
      <c r="H11211">
        <v>1.1897800000000001</v>
      </c>
    </row>
    <row r="11212" spans="1:10">
      <c r="A11212">
        <v>11193</v>
      </c>
      <c r="B11212" s="612">
        <v>44048.578472222223</v>
      </c>
      <c r="C11212" s="405" t="s">
        <v>2054</v>
      </c>
      <c r="D11212" s="384">
        <v>2576</v>
      </c>
      <c r="E11212">
        <v>0.02</v>
      </c>
      <c r="F11212">
        <v>1.1897800000000001</v>
      </c>
      <c r="G11212" s="384">
        <v>0</v>
      </c>
      <c r="H11212">
        <v>1.1897800000000001</v>
      </c>
      <c r="I11212">
        <v>2</v>
      </c>
      <c r="J11212" s="384">
        <v>38789.26</v>
      </c>
    </row>
    <row r="11213" spans="1:10">
      <c r="A11213">
        <v>11194</v>
      </c>
      <c r="B11213" s="612">
        <v>44048.581250000003</v>
      </c>
      <c r="C11213" s="405" t="s">
        <v>96</v>
      </c>
      <c r="D11213" s="384">
        <v>2577</v>
      </c>
      <c r="E11213">
        <v>0.02</v>
      </c>
      <c r="F11213">
        <v>1.18943</v>
      </c>
      <c r="G11213" s="384">
        <v>0</v>
      </c>
      <c r="H11213">
        <v>0</v>
      </c>
    </row>
    <row r="11214" spans="1:10">
      <c r="A11214">
        <v>11195</v>
      </c>
      <c r="B11214" s="612">
        <v>44048.581250000003</v>
      </c>
      <c r="C11214" s="405" t="s">
        <v>2110</v>
      </c>
      <c r="D11214" s="384">
        <v>2577</v>
      </c>
      <c r="E11214">
        <v>0.02</v>
      </c>
      <c r="F11214">
        <v>1.18943</v>
      </c>
      <c r="G11214" s="384">
        <v>0</v>
      </c>
      <c r="H11214">
        <v>1.1904300000000001</v>
      </c>
    </row>
    <row r="11215" spans="1:10">
      <c r="A11215">
        <v>11198</v>
      </c>
      <c r="B11215" s="612">
        <v>44048.620833333334</v>
      </c>
      <c r="C11215" s="405" t="s">
        <v>2110</v>
      </c>
      <c r="D11215" s="384">
        <v>2577</v>
      </c>
      <c r="E11215">
        <v>0.02</v>
      </c>
      <c r="F11215">
        <v>1.18943</v>
      </c>
      <c r="G11215" s="384">
        <v>0</v>
      </c>
      <c r="H11215">
        <v>1.18963</v>
      </c>
    </row>
    <row r="11216" spans="1:10">
      <c r="A11216">
        <v>11199</v>
      </c>
      <c r="B11216" s="612">
        <v>44048.637499999997</v>
      </c>
      <c r="C11216" s="405" t="s">
        <v>2054</v>
      </c>
      <c r="D11216" s="384">
        <v>2577</v>
      </c>
      <c r="E11216">
        <v>0.02</v>
      </c>
      <c r="F11216">
        <v>1.18963</v>
      </c>
      <c r="G11216" s="384">
        <v>0</v>
      </c>
      <c r="H11216">
        <v>1.18963</v>
      </c>
      <c r="I11216">
        <v>0.4</v>
      </c>
      <c r="J11216" s="384">
        <v>38789.660000000003</v>
      </c>
    </row>
    <row r="11217" spans="1:10">
      <c r="A11217">
        <v>11196</v>
      </c>
      <c r="B11217" s="612">
        <v>44048.620833333334</v>
      </c>
      <c r="C11217" s="405" t="s">
        <v>96</v>
      </c>
      <c r="D11217" s="384">
        <v>2578</v>
      </c>
      <c r="E11217">
        <v>0.02</v>
      </c>
      <c r="F11217">
        <v>1.1878299999999999</v>
      </c>
      <c r="G11217" s="384">
        <v>0</v>
      </c>
      <c r="H11217">
        <v>0</v>
      </c>
    </row>
    <row r="11218" spans="1:10">
      <c r="A11218">
        <v>11197</v>
      </c>
      <c r="B11218" s="612">
        <v>44048.620833333334</v>
      </c>
      <c r="C11218" s="405" t="s">
        <v>2110</v>
      </c>
      <c r="D11218" s="384">
        <v>2578</v>
      </c>
      <c r="E11218">
        <v>0.02</v>
      </c>
      <c r="F11218">
        <v>1.1878299999999999</v>
      </c>
      <c r="G11218" s="384">
        <v>0</v>
      </c>
      <c r="H11218">
        <v>1.18963</v>
      </c>
    </row>
    <row r="11219" spans="1:10">
      <c r="A11219">
        <v>11200</v>
      </c>
      <c r="B11219" s="612">
        <v>44048.637499999997</v>
      </c>
      <c r="C11219" s="405" t="s">
        <v>2054</v>
      </c>
      <c r="D11219" s="384">
        <v>2578</v>
      </c>
      <c r="E11219">
        <v>0.02</v>
      </c>
      <c r="F11219">
        <v>1.18963</v>
      </c>
      <c r="G11219" s="384">
        <v>0</v>
      </c>
      <c r="H11219">
        <v>1.18963</v>
      </c>
      <c r="I11219">
        <v>3.6</v>
      </c>
      <c r="J11219" s="384">
        <v>38793.26</v>
      </c>
    </row>
    <row r="11220" spans="1:10">
      <c r="A11220">
        <v>11201</v>
      </c>
      <c r="B11220" s="612">
        <v>44048.640277777777</v>
      </c>
      <c r="C11220" s="405" t="s">
        <v>97</v>
      </c>
      <c r="D11220" s="384">
        <v>2579</v>
      </c>
      <c r="E11220">
        <v>1.1100000000000001</v>
      </c>
      <c r="F11220">
        <v>1.1904699999999999</v>
      </c>
      <c r="G11220" s="384">
        <v>0</v>
      </c>
      <c r="H11220">
        <v>0</v>
      </c>
    </row>
    <row r="11221" spans="1:10">
      <c r="A11221">
        <v>11202</v>
      </c>
      <c r="B11221" s="612">
        <v>44048.640277777777</v>
      </c>
      <c r="C11221" s="405" t="s">
        <v>2110</v>
      </c>
      <c r="D11221" s="384">
        <v>2579</v>
      </c>
      <c r="E11221">
        <v>1.1100000000000001</v>
      </c>
      <c r="F11221">
        <v>1.1904699999999999</v>
      </c>
      <c r="G11221" s="384">
        <v>0</v>
      </c>
      <c r="H11221">
        <v>1.1861299999999999</v>
      </c>
    </row>
    <row r="11222" spans="1:10">
      <c r="A11222">
        <v>11226</v>
      </c>
      <c r="B11222" s="612">
        <v>44048.771527777775</v>
      </c>
      <c r="C11222" s="405" t="s">
        <v>2054</v>
      </c>
      <c r="D11222" s="384">
        <v>2579</v>
      </c>
      <c r="E11222">
        <v>1.1100000000000001</v>
      </c>
      <c r="F11222">
        <v>1.1861299999999999</v>
      </c>
      <c r="G11222" s="384">
        <v>0</v>
      </c>
      <c r="H11222">
        <v>1.1861299999999999</v>
      </c>
      <c r="I11222">
        <v>481.74</v>
      </c>
      <c r="J11222" s="384">
        <v>39116.14</v>
      </c>
    </row>
    <row r="11223" spans="1:10">
      <c r="A11223">
        <v>11212</v>
      </c>
      <c r="B11223" s="612">
        <v>44048.672222222223</v>
      </c>
      <c r="C11223" s="405" t="s">
        <v>96</v>
      </c>
      <c r="D11223" s="384">
        <v>2580</v>
      </c>
      <c r="E11223">
        <v>0.02</v>
      </c>
      <c r="F11223">
        <v>1.1893199999999999</v>
      </c>
      <c r="G11223" s="384">
        <v>0</v>
      </c>
      <c r="H11223">
        <v>0</v>
      </c>
    </row>
    <row r="11224" spans="1:10">
      <c r="A11224">
        <v>11213</v>
      </c>
      <c r="B11224" s="612">
        <v>44048.672222222223</v>
      </c>
      <c r="C11224" s="405" t="s">
        <v>2110</v>
      </c>
      <c r="D11224" s="384">
        <v>2580</v>
      </c>
      <c r="E11224">
        <v>0.02</v>
      </c>
      <c r="F11224">
        <v>1.1893199999999999</v>
      </c>
      <c r="G11224" s="384">
        <v>0</v>
      </c>
      <c r="H11224">
        <v>1.19032</v>
      </c>
    </row>
    <row r="11225" spans="1:10">
      <c r="A11225">
        <v>11216</v>
      </c>
      <c r="B11225" s="612">
        <v>44048.691666666666</v>
      </c>
      <c r="C11225" s="405" t="s">
        <v>2110</v>
      </c>
      <c r="D11225" s="384">
        <v>2580</v>
      </c>
      <c r="E11225">
        <v>0.02</v>
      </c>
      <c r="F11225">
        <v>1.1893199999999999</v>
      </c>
      <c r="G11225" s="384">
        <v>0</v>
      </c>
      <c r="H11225">
        <v>1.1895199999999999</v>
      </c>
    </row>
    <row r="11226" spans="1:10">
      <c r="A11226">
        <v>11230</v>
      </c>
      <c r="B11226" s="612">
        <v>44048.771527777775</v>
      </c>
      <c r="C11226" s="405" t="s">
        <v>2110</v>
      </c>
      <c r="D11226" s="384">
        <v>2580</v>
      </c>
      <c r="E11226">
        <v>0.02</v>
      </c>
      <c r="F11226">
        <v>1.1893199999999999</v>
      </c>
      <c r="G11226" s="384">
        <v>0</v>
      </c>
      <c r="H11226">
        <v>1.18848</v>
      </c>
    </row>
    <row r="11227" spans="1:10">
      <c r="A11227">
        <v>11233</v>
      </c>
      <c r="B11227" s="612">
        <v>44049.015972222223</v>
      </c>
      <c r="C11227" s="405" t="s">
        <v>2054</v>
      </c>
      <c r="D11227" s="384">
        <v>2580</v>
      </c>
      <c r="E11227">
        <v>0.02</v>
      </c>
      <c r="F11227">
        <v>1.18848</v>
      </c>
      <c r="G11227" s="384">
        <v>0</v>
      </c>
      <c r="H11227">
        <v>1.18848</v>
      </c>
      <c r="I11227">
        <v>-1.92</v>
      </c>
      <c r="J11227" s="384">
        <v>39114.22</v>
      </c>
    </row>
    <row r="11228" spans="1:10">
      <c r="A11228">
        <v>11214</v>
      </c>
      <c r="B11228" s="612">
        <v>44048.691666666666</v>
      </c>
      <c r="C11228" s="405" t="s">
        <v>96</v>
      </c>
      <c r="D11228" s="384">
        <v>2581</v>
      </c>
      <c r="E11228">
        <v>0.02</v>
      </c>
      <c r="F11228">
        <v>1.18771</v>
      </c>
      <c r="G11228" s="384">
        <v>0</v>
      </c>
      <c r="H11228">
        <v>0</v>
      </c>
    </row>
    <row r="11229" spans="1:10">
      <c r="A11229">
        <v>11215</v>
      </c>
      <c r="B11229" s="612">
        <v>44048.691666666666</v>
      </c>
      <c r="C11229" s="405" t="s">
        <v>2110</v>
      </c>
      <c r="D11229" s="384">
        <v>2581</v>
      </c>
      <c r="E11229">
        <v>0.02</v>
      </c>
      <c r="F11229">
        <v>1.18771</v>
      </c>
      <c r="G11229" s="384">
        <v>0</v>
      </c>
      <c r="H11229">
        <v>1.1895199999999999</v>
      </c>
    </row>
    <row r="11230" spans="1:10">
      <c r="A11230">
        <v>11229</v>
      </c>
      <c r="B11230" s="612">
        <v>44048.771527777775</v>
      </c>
      <c r="C11230" s="405" t="s">
        <v>2110</v>
      </c>
      <c r="D11230" s="384">
        <v>2581</v>
      </c>
      <c r="E11230">
        <v>0.02</v>
      </c>
      <c r="F11230">
        <v>1.18771</v>
      </c>
      <c r="G11230" s="384">
        <v>0</v>
      </c>
      <c r="H11230">
        <v>1.18848</v>
      </c>
    </row>
    <row r="11231" spans="1:10">
      <c r="A11231">
        <v>11234</v>
      </c>
      <c r="B11231" s="612">
        <v>44049.015972222223</v>
      </c>
      <c r="C11231" s="405" t="s">
        <v>2054</v>
      </c>
      <c r="D11231" s="384">
        <v>2581</v>
      </c>
      <c r="E11231">
        <v>0.02</v>
      </c>
      <c r="F11231">
        <v>1.18848</v>
      </c>
      <c r="G11231" s="384">
        <v>0</v>
      </c>
      <c r="H11231">
        <v>1.18848</v>
      </c>
      <c r="I11231">
        <v>1.3</v>
      </c>
      <c r="J11231" s="384">
        <v>39115.519999999997</v>
      </c>
    </row>
    <row r="11232" spans="1:10">
      <c r="A11232">
        <v>11227</v>
      </c>
      <c r="B11232" s="612">
        <v>44048.771527777775</v>
      </c>
      <c r="C11232" s="405" t="s">
        <v>96</v>
      </c>
      <c r="D11232" s="384">
        <v>2582</v>
      </c>
      <c r="E11232">
        <v>0.03</v>
      </c>
      <c r="F11232">
        <v>1.1860999999999999</v>
      </c>
      <c r="G11232" s="384">
        <v>0</v>
      </c>
      <c r="H11232">
        <v>0</v>
      </c>
    </row>
    <row r="11233" spans="1:10">
      <c r="A11233">
        <v>11228</v>
      </c>
      <c r="B11233" s="612">
        <v>44048.771527777775</v>
      </c>
      <c r="C11233" s="405" t="s">
        <v>2110</v>
      </c>
      <c r="D11233" s="384">
        <v>2582</v>
      </c>
      <c r="E11233">
        <v>0.03</v>
      </c>
      <c r="F11233">
        <v>1.1860999999999999</v>
      </c>
      <c r="G11233" s="384">
        <v>0</v>
      </c>
      <c r="H11233">
        <v>1.18848</v>
      </c>
    </row>
    <row r="11234" spans="1:10">
      <c r="A11234">
        <v>11235</v>
      </c>
      <c r="B11234" s="612">
        <v>44049.015972222223</v>
      </c>
      <c r="C11234" s="405" t="s">
        <v>2054</v>
      </c>
      <c r="D11234" s="384">
        <v>2582</v>
      </c>
      <c r="E11234">
        <v>0.03</v>
      </c>
      <c r="F11234">
        <v>1.18848</v>
      </c>
      <c r="G11234" s="384">
        <v>0</v>
      </c>
      <c r="H11234">
        <v>1.18848</v>
      </c>
      <c r="I11234">
        <v>6.78</v>
      </c>
      <c r="J11234" s="384">
        <v>39122.300000000003</v>
      </c>
    </row>
    <row r="11235" spans="1:10">
      <c r="A11235">
        <v>11231</v>
      </c>
      <c r="B11235" s="612">
        <v>44049.005555555559</v>
      </c>
      <c r="C11235" s="405" t="s">
        <v>97</v>
      </c>
      <c r="D11235" s="384">
        <v>2583</v>
      </c>
      <c r="E11235">
        <v>0.02</v>
      </c>
      <c r="F11235">
        <v>1.18781</v>
      </c>
      <c r="G11235" s="384">
        <v>0</v>
      </c>
      <c r="H11235">
        <v>0</v>
      </c>
    </row>
    <row r="11236" spans="1:10">
      <c r="A11236">
        <v>11232</v>
      </c>
      <c r="B11236" s="612">
        <v>44049.005555555559</v>
      </c>
      <c r="C11236" s="405" t="s">
        <v>2110</v>
      </c>
      <c r="D11236" s="384">
        <v>2583</v>
      </c>
      <c r="E11236">
        <v>0.02</v>
      </c>
      <c r="F11236">
        <v>1.18781</v>
      </c>
      <c r="G11236" s="384">
        <v>0</v>
      </c>
      <c r="H11236">
        <v>1.1868099999999999</v>
      </c>
    </row>
    <row r="11237" spans="1:10">
      <c r="A11237">
        <v>11238</v>
      </c>
      <c r="B11237" s="612">
        <v>44049.086805555555</v>
      </c>
      <c r="C11237" s="405" t="s">
        <v>2054</v>
      </c>
      <c r="D11237" s="384">
        <v>2583</v>
      </c>
      <c r="E11237">
        <v>0.02</v>
      </c>
      <c r="F11237">
        <v>1.1868099999999999</v>
      </c>
      <c r="G11237" s="384">
        <v>0</v>
      </c>
      <c r="H11237">
        <v>1.1868099999999999</v>
      </c>
      <c r="I11237">
        <v>2</v>
      </c>
      <c r="J11237" s="384">
        <v>39124.300000000003</v>
      </c>
    </row>
    <row r="11238" spans="1:10">
      <c r="A11238">
        <v>11236</v>
      </c>
      <c r="B11238" s="612">
        <v>44049.040277777778</v>
      </c>
      <c r="C11238" s="405" t="s">
        <v>96</v>
      </c>
      <c r="D11238" s="384">
        <v>2584</v>
      </c>
      <c r="E11238">
        <v>0.02</v>
      </c>
      <c r="F11238">
        <v>1.1882299999999999</v>
      </c>
      <c r="G11238" s="384">
        <v>0</v>
      </c>
      <c r="H11238">
        <v>0</v>
      </c>
    </row>
    <row r="11239" spans="1:10">
      <c r="A11239">
        <v>11237</v>
      </c>
      <c r="B11239" s="612">
        <v>44049.040277777778</v>
      </c>
      <c r="C11239" s="405" t="s">
        <v>2110</v>
      </c>
      <c r="D11239" s="384">
        <v>2584</v>
      </c>
      <c r="E11239">
        <v>0.02</v>
      </c>
      <c r="F11239">
        <v>1.1882299999999999</v>
      </c>
      <c r="G11239" s="384">
        <v>0</v>
      </c>
      <c r="H11239">
        <v>1.18923</v>
      </c>
    </row>
    <row r="11240" spans="1:10">
      <c r="A11240">
        <v>11241</v>
      </c>
      <c r="B11240" s="612">
        <v>44049.088194444441</v>
      </c>
      <c r="C11240" s="405" t="s">
        <v>2110</v>
      </c>
      <c r="D11240" s="384">
        <v>2584</v>
      </c>
      <c r="E11240">
        <v>0.02</v>
      </c>
      <c r="F11240">
        <v>1.1882299999999999</v>
      </c>
      <c r="G11240" s="384">
        <v>0</v>
      </c>
      <c r="H11240">
        <v>1.1884300000000001</v>
      </c>
    </row>
    <row r="11241" spans="1:10">
      <c r="A11241">
        <v>11244</v>
      </c>
      <c r="B11241" s="612">
        <v>44049.228472222225</v>
      </c>
      <c r="C11241" s="405" t="s">
        <v>2054</v>
      </c>
      <c r="D11241" s="384">
        <v>2584</v>
      </c>
      <c r="E11241">
        <v>0.02</v>
      </c>
      <c r="F11241">
        <v>1.1884300000000001</v>
      </c>
      <c r="G11241" s="384">
        <v>0</v>
      </c>
      <c r="H11241">
        <v>1.1884300000000001</v>
      </c>
      <c r="I11241">
        <v>0.4</v>
      </c>
      <c r="J11241" s="384">
        <v>39124.699999999997</v>
      </c>
    </row>
    <row r="11242" spans="1:10">
      <c r="A11242">
        <v>11239</v>
      </c>
      <c r="B11242" s="612">
        <v>44049.088194444441</v>
      </c>
      <c r="C11242" s="405" t="s">
        <v>96</v>
      </c>
      <c r="D11242" s="384">
        <v>2585</v>
      </c>
      <c r="E11242">
        <v>0.02</v>
      </c>
      <c r="F11242">
        <v>1.18662</v>
      </c>
      <c r="G11242" s="384">
        <v>0</v>
      </c>
      <c r="H11242">
        <v>0</v>
      </c>
    </row>
    <row r="11243" spans="1:10">
      <c r="A11243">
        <v>11240</v>
      </c>
      <c r="B11243" s="612">
        <v>44049.088194444441</v>
      </c>
      <c r="C11243" s="405" t="s">
        <v>2110</v>
      </c>
      <c r="D11243" s="384">
        <v>2585</v>
      </c>
      <c r="E11243">
        <v>0.02</v>
      </c>
      <c r="F11243">
        <v>1.18662</v>
      </c>
      <c r="G11243" s="384">
        <v>0</v>
      </c>
      <c r="H11243">
        <v>1.1884300000000001</v>
      </c>
    </row>
    <row r="11244" spans="1:10">
      <c r="A11244">
        <v>11245</v>
      </c>
      <c r="B11244" s="612">
        <v>44049.228472222225</v>
      </c>
      <c r="C11244" s="405" t="s">
        <v>2054</v>
      </c>
      <c r="D11244" s="384">
        <v>2585</v>
      </c>
      <c r="E11244">
        <v>0.02</v>
      </c>
      <c r="F11244">
        <v>1.1884300000000001</v>
      </c>
      <c r="G11244" s="384">
        <v>0</v>
      </c>
      <c r="H11244">
        <v>1.1884300000000001</v>
      </c>
      <c r="I11244">
        <v>3.62</v>
      </c>
      <c r="J11244" s="384">
        <v>39128.32</v>
      </c>
    </row>
    <row r="11245" spans="1:10">
      <c r="A11245">
        <v>11242</v>
      </c>
      <c r="B11245" s="612">
        <v>44049.106944444444</v>
      </c>
      <c r="C11245" s="405" t="s">
        <v>97</v>
      </c>
      <c r="D11245" s="384">
        <v>2586</v>
      </c>
      <c r="E11245">
        <v>0.02</v>
      </c>
      <c r="F11245">
        <v>1.18713</v>
      </c>
      <c r="G11245" s="384">
        <v>0</v>
      </c>
      <c r="H11245">
        <v>0</v>
      </c>
    </row>
    <row r="11246" spans="1:10">
      <c r="A11246">
        <v>11243</v>
      </c>
      <c r="B11246" s="612">
        <v>44049.106944444444</v>
      </c>
      <c r="C11246" s="405" t="s">
        <v>2110</v>
      </c>
      <c r="D11246" s="384">
        <v>2586</v>
      </c>
      <c r="E11246">
        <v>0.02</v>
      </c>
      <c r="F11246">
        <v>1.18713</v>
      </c>
      <c r="G11246" s="384">
        <v>0</v>
      </c>
      <c r="H11246">
        <v>1.1861299999999999</v>
      </c>
    </row>
    <row r="11247" spans="1:10">
      <c r="A11247">
        <v>11248</v>
      </c>
      <c r="B11247" s="612">
        <v>44049.250694444447</v>
      </c>
      <c r="C11247" s="405" t="s">
        <v>2110</v>
      </c>
      <c r="D11247" s="384">
        <v>2586</v>
      </c>
      <c r="E11247">
        <v>0.02</v>
      </c>
      <c r="F11247">
        <v>1.18713</v>
      </c>
      <c r="G11247" s="384">
        <v>0</v>
      </c>
      <c r="H11247">
        <v>1.18693</v>
      </c>
    </row>
    <row r="11248" spans="1:10">
      <c r="A11248">
        <v>11252</v>
      </c>
      <c r="B11248" s="612">
        <v>44049.254861111112</v>
      </c>
      <c r="C11248" s="405" t="s">
        <v>2110</v>
      </c>
      <c r="D11248" s="384">
        <v>2586</v>
      </c>
      <c r="E11248">
        <v>0.02</v>
      </c>
      <c r="F11248">
        <v>1.18713</v>
      </c>
      <c r="G11248" s="384">
        <v>0</v>
      </c>
      <c r="H11248">
        <v>1.1879599999999999</v>
      </c>
    </row>
    <row r="11249" spans="1:10">
      <c r="A11249">
        <v>11258</v>
      </c>
      <c r="B11249" s="612">
        <v>44049.279861111114</v>
      </c>
      <c r="C11249" s="405" t="s">
        <v>2054</v>
      </c>
      <c r="D11249" s="384">
        <v>2586</v>
      </c>
      <c r="E11249">
        <v>0.02</v>
      </c>
      <c r="F11249">
        <v>1.1879599999999999</v>
      </c>
      <c r="G11249" s="384">
        <v>0</v>
      </c>
      <c r="H11249">
        <v>1.1879599999999999</v>
      </c>
      <c r="I11249">
        <v>-1.66</v>
      </c>
      <c r="J11249" s="384">
        <v>39126.660000000003</v>
      </c>
    </row>
    <row r="11250" spans="1:10">
      <c r="A11250">
        <v>11246</v>
      </c>
      <c r="B11250" s="612">
        <v>44049.250694444447</v>
      </c>
      <c r="C11250" s="405" t="s">
        <v>97</v>
      </c>
      <c r="D11250" s="384">
        <v>2587</v>
      </c>
      <c r="E11250">
        <v>0.02</v>
      </c>
      <c r="F11250">
        <v>1.1887300000000001</v>
      </c>
      <c r="G11250" s="384">
        <v>0</v>
      </c>
      <c r="H11250">
        <v>0</v>
      </c>
    </row>
    <row r="11251" spans="1:10">
      <c r="A11251">
        <v>11247</v>
      </c>
      <c r="B11251" s="612">
        <v>44049.250694444447</v>
      </c>
      <c r="C11251" s="405" t="s">
        <v>2110</v>
      </c>
      <c r="D11251" s="384">
        <v>2587</v>
      </c>
      <c r="E11251">
        <v>0.02</v>
      </c>
      <c r="F11251">
        <v>1.1887300000000001</v>
      </c>
      <c r="G11251" s="384">
        <v>0</v>
      </c>
      <c r="H11251">
        <v>1.18693</v>
      </c>
    </row>
    <row r="11252" spans="1:10">
      <c r="A11252">
        <v>11251</v>
      </c>
      <c r="B11252" s="612">
        <v>44049.254861111112</v>
      </c>
      <c r="C11252" s="405" t="s">
        <v>2110</v>
      </c>
      <c r="D11252" s="384">
        <v>2587</v>
      </c>
      <c r="E11252">
        <v>0.02</v>
      </c>
      <c r="F11252">
        <v>1.1887300000000001</v>
      </c>
      <c r="G11252" s="384">
        <v>0</v>
      </c>
      <c r="H11252">
        <v>1.1879599999999999</v>
      </c>
    </row>
    <row r="11253" spans="1:10">
      <c r="A11253">
        <v>11259</v>
      </c>
      <c r="B11253" s="612">
        <v>44049.279861111114</v>
      </c>
      <c r="C11253" s="405" t="s">
        <v>2054</v>
      </c>
      <c r="D11253" s="384">
        <v>2587</v>
      </c>
      <c r="E11253">
        <v>0.02</v>
      </c>
      <c r="F11253">
        <v>1.1879599999999999</v>
      </c>
      <c r="G11253" s="384">
        <v>0</v>
      </c>
      <c r="H11253">
        <v>1.1879599999999999</v>
      </c>
      <c r="I11253">
        <v>1.54</v>
      </c>
      <c r="J11253" s="384">
        <v>39128.199999999997</v>
      </c>
    </row>
    <row r="11254" spans="1:10">
      <c r="A11254">
        <v>11249</v>
      </c>
      <c r="B11254" s="612">
        <v>44049.254861111112</v>
      </c>
      <c r="C11254" s="405" t="s">
        <v>97</v>
      </c>
      <c r="D11254" s="384">
        <v>2588</v>
      </c>
      <c r="E11254">
        <v>0.03</v>
      </c>
      <c r="F11254">
        <v>1.19034</v>
      </c>
      <c r="G11254" s="384">
        <v>0</v>
      </c>
      <c r="H11254">
        <v>0</v>
      </c>
    </row>
    <row r="11255" spans="1:10">
      <c r="A11255">
        <v>11250</v>
      </c>
      <c r="B11255" s="612">
        <v>44049.254861111112</v>
      </c>
      <c r="C11255" s="405" t="s">
        <v>2110</v>
      </c>
      <c r="D11255" s="384">
        <v>2588</v>
      </c>
      <c r="E11255">
        <v>0.03</v>
      </c>
      <c r="F11255">
        <v>1.19034</v>
      </c>
      <c r="G11255" s="384">
        <v>0</v>
      </c>
      <c r="H11255">
        <v>1.1879599999999999</v>
      </c>
    </row>
    <row r="11256" spans="1:10">
      <c r="A11256">
        <v>11260</v>
      </c>
      <c r="B11256" s="612">
        <v>44049.279861111114</v>
      </c>
      <c r="C11256" s="405" t="s">
        <v>2054</v>
      </c>
      <c r="D11256" s="384">
        <v>2588</v>
      </c>
      <c r="E11256">
        <v>0.03</v>
      </c>
      <c r="F11256">
        <v>1.1879599999999999</v>
      </c>
      <c r="G11256" s="384">
        <v>0</v>
      </c>
      <c r="H11256">
        <v>1.1879599999999999</v>
      </c>
      <c r="I11256">
        <v>7.14</v>
      </c>
      <c r="J11256" s="384">
        <v>39135.339999999997</v>
      </c>
    </row>
    <row r="11257" spans="1:10">
      <c r="A11257">
        <v>11253</v>
      </c>
      <c r="B11257" s="612">
        <v>44049.259027777778</v>
      </c>
      <c r="C11257" s="405" t="s">
        <v>96</v>
      </c>
      <c r="D11257" s="384">
        <v>2589</v>
      </c>
      <c r="E11257">
        <v>0.02</v>
      </c>
      <c r="F11257">
        <v>1.19014</v>
      </c>
      <c r="G11257" s="384">
        <v>0</v>
      </c>
      <c r="H11257">
        <v>0</v>
      </c>
    </row>
    <row r="11258" spans="1:10">
      <c r="A11258">
        <v>11254</v>
      </c>
      <c r="B11258" s="612">
        <v>44049.259027777778</v>
      </c>
      <c r="C11258" s="405" t="s">
        <v>2110</v>
      </c>
      <c r="D11258" s="384">
        <v>2589</v>
      </c>
      <c r="E11258">
        <v>0.02</v>
      </c>
      <c r="F11258">
        <v>1.19014</v>
      </c>
      <c r="G11258" s="384">
        <v>0</v>
      </c>
      <c r="H11258">
        <v>1.1911400000000001</v>
      </c>
    </row>
    <row r="11259" spans="1:10">
      <c r="A11259">
        <v>11257</v>
      </c>
      <c r="B11259" s="612">
        <v>44049.27847222222</v>
      </c>
      <c r="C11259" s="405" t="s">
        <v>2110</v>
      </c>
      <c r="D11259" s="384">
        <v>2589</v>
      </c>
      <c r="E11259">
        <v>0.02</v>
      </c>
      <c r="F11259">
        <v>1.19014</v>
      </c>
      <c r="G11259" s="384">
        <v>0</v>
      </c>
      <c r="H11259">
        <v>1.19034</v>
      </c>
    </row>
    <row r="11260" spans="1:10">
      <c r="A11260">
        <v>11267</v>
      </c>
      <c r="B11260" s="612">
        <v>44049.297222222223</v>
      </c>
      <c r="C11260" s="405" t="s">
        <v>2110</v>
      </c>
      <c r="D11260" s="384">
        <v>2589</v>
      </c>
      <c r="E11260">
        <v>0.02</v>
      </c>
      <c r="F11260">
        <v>1.19014</v>
      </c>
      <c r="G11260" s="384">
        <v>0</v>
      </c>
      <c r="H11260">
        <v>1.1893100000000001</v>
      </c>
    </row>
    <row r="11261" spans="1:10">
      <c r="A11261">
        <v>11278</v>
      </c>
      <c r="B11261" s="612">
        <v>44049.326388888891</v>
      </c>
      <c r="C11261" s="405" t="s">
        <v>2110</v>
      </c>
      <c r="D11261" s="384">
        <v>2589</v>
      </c>
      <c r="E11261">
        <v>0.02</v>
      </c>
      <c r="F11261">
        <v>1.19014</v>
      </c>
      <c r="G11261" s="384">
        <v>0</v>
      </c>
      <c r="H11261">
        <v>1.1880299999999999</v>
      </c>
    </row>
    <row r="11262" spans="1:10">
      <c r="A11262">
        <v>11297</v>
      </c>
      <c r="B11262" s="612">
        <v>44049.461805555555</v>
      </c>
      <c r="C11262" s="405" t="s">
        <v>2110</v>
      </c>
      <c r="D11262" s="384">
        <v>2589</v>
      </c>
      <c r="E11262">
        <v>0.02</v>
      </c>
      <c r="F11262">
        <v>1.19014</v>
      </c>
      <c r="G11262" s="384">
        <v>0</v>
      </c>
      <c r="H11262">
        <v>1.18668</v>
      </c>
    </row>
    <row r="11263" spans="1:10">
      <c r="A11263">
        <v>11320</v>
      </c>
      <c r="B11263" s="612">
        <v>44049.668749999997</v>
      </c>
      <c r="C11263" s="405" t="s">
        <v>2054</v>
      </c>
      <c r="D11263" s="384">
        <v>2589</v>
      </c>
      <c r="E11263">
        <v>0.02</v>
      </c>
      <c r="F11263">
        <v>1.18668</v>
      </c>
      <c r="G11263" s="384">
        <v>0</v>
      </c>
      <c r="H11263">
        <v>1.18668</v>
      </c>
      <c r="I11263">
        <v>-6.92</v>
      </c>
      <c r="J11263" s="384">
        <v>39152.379999999997</v>
      </c>
    </row>
    <row r="11264" spans="1:10">
      <c r="A11264">
        <v>11255</v>
      </c>
      <c r="B11264" s="612">
        <v>44049.27847222222</v>
      </c>
      <c r="C11264" s="405" t="s">
        <v>96</v>
      </c>
      <c r="D11264" s="384">
        <v>2590</v>
      </c>
      <c r="E11264">
        <v>0.02</v>
      </c>
      <c r="F11264">
        <v>1.1885399999999999</v>
      </c>
      <c r="G11264" s="384">
        <v>0</v>
      </c>
      <c r="H11264">
        <v>0</v>
      </c>
    </row>
    <row r="11265" spans="1:10">
      <c r="A11265">
        <v>11256</v>
      </c>
      <c r="B11265" s="612">
        <v>44049.27847222222</v>
      </c>
      <c r="C11265" s="405" t="s">
        <v>2110</v>
      </c>
      <c r="D11265" s="384">
        <v>2590</v>
      </c>
      <c r="E11265">
        <v>0.02</v>
      </c>
      <c r="F11265">
        <v>1.1885399999999999</v>
      </c>
      <c r="G11265" s="384">
        <v>0</v>
      </c>
      <c r="H11265">
        <v>1.19034</v>
      </c>
    </row>
    <row r="11266" spans="1:10">
      <c r="A11266">
        <v>11266</v>
      </c>
      <c r="B11266" s="612">
        <v>44049.297222222223</v>
      </c>
      <c r="C11266" s="405" t="s">
        <v>2110</v>
      </c>
      <c r="D11266" s="384">
        <v>2590</v>
      </c>
      <c r="E11266">
        <v>0.02</v>
      </c>
      <c r="F11266">
        <v>1.1885399999999999</v>
      </c>
      <c r="G11266" s="384">
        <v>0</v>
      </c>
      <c r="H11266">
        <v>1.1893100000000001</v>
      </c>
    </row>
    <row r="11267" spans="1:10">
      <c r="A11267">
        <v>11277</v>
      </c>
      <c r="B11267" s="612">
        <v>44049.326388888891</v>
      </c>
      <c r="C11267" s="405" t="s">
        <v>2110</v>
      </c>
      <c r="D11267" s="384">
        <v>2590</v>
      </c>
      <c r="E11267">
        <v>0.02</v>
      </c>
      <c r="F11267">
        <v>1.1885399999999999</v>
      </c>
      <c r="G11267" s="384">
        <v>0</v>
      </c>
      <c r="H11267">
        <v>1.1880299999999999</v>
      </c>
    </row>
    <row r="11268" spans="1:10">
      <c r="A11268">
        <v>11296</v>
      </c>
      <c r="B11268" s="612">
        <v>44049.461805555555</v>
      </c>
      <c r="C11268" s="405" t="s">
        <v>2110</v>
      </c>
      <c r="D11268" s="384">
        <v>2590</v>
      </c>
      <c r="E11268">
        <v>0.02</v>
      </c>
      <c r="F11268">
        <v>1.1885399999999999</v>
      </c>
      <c r="G11268" s="384">
        <v>0</v>
      </c>
      <c r="H11268">
        <v>1.18668</v>
      </c>
    </row>
    <row r="11269" spans="1:10">
      <c r="A11269">
        <v>11321</v>
      </c>
      <c r="B11269" s="612">
        <v>44049.668749999997</v>
      </c>
      <c r="C11269" s="405" t="s">
        <v>2054</v>
      </c>
      <c r="D11269" s="384">
        <v>2590</v>
      </c>
      <c r="E11269">
        <v>0.02</v>
      </c>
      <c r="F11269">
        <v>1.18668</v>
      </c>
      <c r="G11269" s="384">
        <v>0</v>
      </c>
      <c r="H11269">
        <v>1.18668</v>
      </c>
      <c r="I11269">
        <v>-3.72</v>
      </c>
      <c r="J11269" s="384">
        <v>39148.660000000003</v>
      </c>
    </row>
    <row r="11270" spans="1:10">
      <c r="A11270">
        <v>11261</v>
      </c>
      <c r="B11270" s="612">
        <v>44049.283333333333</v>
      </c>
      <c r="C11270" s="405" t="s">
        <v>97</v>
      </c>
      <c r="D11270" s="384">
        <v>2591</v>
      </c>
      <c r="E11270">
        <v>0.02</v>
      </c>
      <c r="F11270">
        <v>1.18815</v>
      </c>
      <c r="G11270" s="384">
        <v>0</v>
      </c>
      <c r="H11270">
        <v>0</v>
      </c>
    </row>
    <row r="11271" spans="1:10">
      <c r="A11271">
        <v>11262</v>
      </c>
      <c r="B11271" s="612">
        <v>44049.283333333333</v>
      </c>
      <c r="C11271" s="405" t="s">
        <v>2110</v>
      </c>
      <c r="D11271" s="384">
        <v>2591</v>
      </c>
      <c r="E11271">
        <v>0.02</v>
      </c>
      <c r="F11271">
        <v>1.18815</v>
      </c>
      <c r="G11271" s="384">
        <v>0</v>
      </c>
      <c r="H11271">
        <v>1.1871499999999999</v>
      </c>
    </row>
    <row r="11272" spans="1:10">
      <c r="A11272">
        <v>11263</v>
      </c>
      <c r="B11272" s="612">
        <v>44049.29583333333</v>
      </c>
      <c r="C11272" s="405" t="s">
        <v>2054</v>
      </c>
      <c r="D11272" s="384">
        <v>2591</v>
      </c>
      <c r="E11272">
        <v>0.02</v>
      </c>
      <c r="F11272">
        <v>1.1871499999999999</v>
      </c>
      <c r="G11272" s="384">
        <v>0</v>
      </c>
      <c r="H11272">
        <v>1.1871499999999999</v>
      </c>
      <c r="I11272">
        <v>2</v>
      </c>
      <c r="J11272" s="384">
        <v>39137.339999999997</v>
      </c>
    </row>
    <row r="11273" spans="1:10">
      <c r="A11273">
        <v>11264</v>
      </c>
      <c r="B11273" s="612">
        <v>44049.297222222223</v>
      </c>
      <c r="C11273" s="405" t="s">
        <v>96</v>
      </c>
      <c r="D11273" s="384">
        <v>2592</v>
      </c>
      <c r="E11273">
        <v>0.03</v>
      </c>
      <c r="F11273">
        <v>1.1869400000000001</v>
      </c>
      <c r="G11273" s="384">
        <v>0</v>
      </c>
      <c r="H11273">
        <v>0</v>
      </c>
    </row>
    <row r="11274" spans="1:10">
      <c r="A11274">
        <v>11265</v>
      </c>
      <c r="B11274" s="612">
        <v>44049.297222222223</v>
      </c>
      <c r="C11274" s="405" t="s">
        <v>2110</v>
      </c>
      <c r="D11274" s="384">
        <v>2592</v>
      </c>
      <c r="E11274">
        <v>0.03</v>
      </c>
      <c r="F11274">
        <v>1.1869400000000001</v>
      </c>
      <c r="G11274" s="384">
        <v>0</v>
      </c>
      <c r="H11274">
        <v>1.1893100000000001</v>
      </c>
    </row>
    <row r="11275" spans="1:10">
      <c r="A11275">
        <v>11276</v>
      </c>
      <c r="B11275" s="612">
        <v>44049.326388888891</v>
      </c>
      <c r="C11275" s="405" t="s">
        <v>2110</v>
      </c>
      <c r="D11275" s="384">
        <v>2592</v>
      </c>
      <c r="E11275">
        <v>0.03</v>
      </c>
      <c r="F11275">
        <v>1.1869400000000001</v>
      </c>
      <c r="G11275" s="384">
        <v>0</v>
      </c>
      <c r="H11275">
        <v>1.1880299999999999</v>
      </c>
    </row>
    <row r="11276" spans="1:10">
      <c r="A11276">
        <v>11295</v>
      </c>
      <c r="B11276" s="612">
        <v>44049.461805555555</v>
      </c>
      <c r="C11276" s="405" t="s">
        <v>2110</v>
      </c>
      <c r="D11276" s="384">
        <v>2592</v>
      </c>
      <c r="E11276">
        <v>0.03</v>
      </c>
      <c r="F11276">
        <v>1.1869400000000001</v>
      </c>
      <c r="G11276" s="384">
        <v>0</v>
      </c>
      <c r="H11276">
        <v>1.18668</v>
      </c>
    </row>
    <row r="11277" spans="1:10">
      <c r="A11277">
        <v>11322</v>
      </c>
      <c r="B11277" s="612">
        <v>44049.668749999997</v>
      </c>
      <c r="C11277" s="405" t="s">
        <v>2054</v>
      </c>
      <c r="D11277" s="384">
        <v>2592</v>
      </c>
      <c r="E11277">
        <v>0.03</v>
      </c>
      <c r="F11277">
        <v>1.18668</v>
      </c>
      <c r="G11277" s="384">
        <v>0</v>
      </c>
      <c r="H11277">
        <v>1.18668</v>
      </c>
      <c r="I11277">
        <v>-0.78</v>
      </c>
      <c r="J11277" s="384">
        <v>39147.879999999997</v>
      </c>
    </row>
    <row r="11278" spans="1:10">
      <c r="A11278">
        <v>11268</v>
      </c>
      <c r="B11278" s="612">
        <v>44049.3</v>
      </c>
      <c r="C11278" s="405" t="s">
        <v>97</v>
      </c>
      <c r="D11278" s="384">
        <v>2593</v>
      </c>
      <c r="E11278">
        <v>0.02</v>
      </c>
      <c r="F11278">
        <v>1.1873400000000001</v>
      </c>
      <c r="G11278" s="384">
        <v>0</v>
      </c>
      <c r="H11278">
        <v>0</v>
      </c>
    </row>
    <row r="11279" spans="1:10">
      <c r="A11279">
        <v>11269</v>
      </c>
      <c r="B11279" s="612">
        <v>44049.3</v>
      </c>
      <c r="C11279" s="405" t="s">
        <v>2110</v>
      </c>
      <c r="D11279" s="384">
        <v>2593</v>
      </c>
      <c r="E11279">
        <v>0.02</v>
      </c>
      <c r="F11279">
        <v>1.1873400000000001</v>
      </c>
      <c r="G11279" s="384">
        <v>0</v>
      </c>
      <c r="H11279">
        <v>1.18634</v>
      </c>
    </row>
    <row r="11280" spans="1:10">
      <c r="A11280">
        <v>11270</v>
      </c>
      <c r="B11280" s="612">
        <v>44049.309027777781</v>
      </c>
      <c r="C11280" s="405" t="s">
        <v>2054</v>
      </c>
      <c r="D11280" s="384">
        <v>2593</v>
      </c>
      <c r="E11280">
        <v>0.02</v>
      </c>
      <c r="F11280">
        <v>1.18634</v>
      </c>
      <c r="G11280" s="384">
        <v>0</v>
      </c>
      <c r="H11280">
        <v>1.18634</v>
      </c>
      <c r="I11280">
        <v>2</v>
      </c>
      <c r="J11280" s="384">
        <v>39139.339999999997</v>
      </c>
    </row>
    <row r="11281" spans="1:10">
      <c r="A11281">
        <v>11271</v>
      </c>
      <c r="B11281" s="612">
        <v>44049.314583333333</v>
      </c>
      <c r="C11281" s="405" t="s">
        <v>97</v>
      </c>
      <c r="D11281" s="384">
        <v>2594</v>
      </c>
      <c r="E11281">
        <v>0.02</v>
      </c>
      <c r="F11281">
        <v>1.1862600000000001</v>
      </c>
      <c r="G11281" s="384">
        <v>0</v>
      </c>
      <c r="H11281">
        <v>0</v>
      </c>
    </row>
    <row r="11282" spans="1:10">
      <c r="A11282">
        <v>11272</v>
      </c>
      <c r="B11282" s="612">
        <v>44049.314583333333</v>
      </c>
      <c r="C11282" s="405" t="s">
        <v>2110</v>
      </c>
      <c r="D11282" s="384">
        <v>2594</v>
      </c>
      <c r="E11282">
        <v>0.02</v>
      </c>
      <c r="F11282">
        <v>1.1862600000000001</v>
      </c>
      <c r="G11282" s="384">
        <v>0</v>
      </c>
      <c r="H11282">
        <v>1.18526</v>
      </c>
    </row>
    <row r="11283" spans="1:10">
      <c r="A11283">
        <v>11273</v>
      </c>
      <c r="B11283" s="612">
        <v>44049.326388888891</v>
      </c>
      <c r="C11283" s="405" t="s">
        <v>2054</v>
      </c>
      <c r="D11283" s="384">
        <v>2594</v>
      </c>
      <c r="E11283">
        <v>0.02</v>
      </c>
      <c r="F11283">
        <v>1.18526</v>
      </c>
      <c r="G11283" s="384">
        <v>0</v>
      </c>
      <c r="H11283">
        <v>1.18526</v>
      </c>
      <c r="I11283">
        <v>2</v>
      </c>
      <c r="J11283" s="384">
        <v>39141.339999999997</v>
      </c>
    </row>
    <row r="11284" spans="1:10">
      <c r="A11284">
        <v>11274</v>
      </c>
      <c r="B11284" s="612">
        <v>44049.326388888891</v>
      </c>
      <c r="C11284" s="405" t="s">
        <v>96</v>
      </c>
      <c r="D11284" s="384">
        <v>2595</v>
      </c>
      <c r="E11284">
        <v>0.05</v>
      </c>
      <c r="F11284">
        <v>1.18523</v>
      </c>
      <c r="G11284" s="384">
        <v>0</v>
      </c>
      <c r="H11284">
        <v>0</v>
      </c>
    </row>
    <row r="11285" spans="1:10">
      <c r="A11285">
        <v>11275</v>
      </c>
      <c r="B11285" s="612">
        <v>44049.326388888891</v>
      </c>
      <c r="C11285" s="405" t="s">
        <v>2110</v>
      </c>
      <c r="D11285" s="384">
        <v>2595</v>
      </c>
      <c r="E11285">
        <v>0.05</v>
      </c>
      <c r="F11285">
        <v>1.18523</v>
      </c>
      <c r="G11285" s="384">
        <v>0</v>
      </c>
      <c r="H11285">
        <v>1.1880299999999999</v>
      </c>
    </row>
    <row r="11286" spans="1:10">
      <c r="A11286">
        <v>11294</v>
      </c>
      <c r="B11286" s="612">
        <v>44049.461805555555</v>
      </c>
      <c r="C11286" s="405" t="s">
        <v>2110</v>
      </c>
      <c r="D11286" s="384">
        <v>2595</v>
      </c>
      <c r="E11286">
        <v>0.05</v>
      </c>
      <c r="F11286">
        <v>1.18523</v>
      </c>
      <c r="G11286" s="384">
        <v>0</v>
      </c>
      <c r="H11286">
        <v>1.18668</v>
      </c>
    </row>
    <row r="11287" spans="1:10">
      <c r="A11287">
        <v>11323</v>
      </c>
      <c r="B11287" s="612">
        <v>44049.668749999997</v>
      </c>
      <c r="C11287" s="405" t="s">
        <v>2054</v>
      </c>
      <c r="D11287" s="384">
        <v>2595</v>
      </c>
      <c r="E11287">
        <v>0.05</v>
      </c>
      <c r="F11287">
        <v>1.18668</v>
      </c>
      <c r="G11287" s="384">
        <v>0</v>
      </c>
      <c r="H11287">
        <v>1.18668</v>
      </c>
      <c r="I11287">
        <v>7.25</v>
      </c>
      <c r="J11287" s="384">
        <v>39155.129999999997</v>
      </c>
    </row>
    <row r="11288" spans="1:10">
      <c r="A11288">
        <v>11279</v>
      </c>
      <c r="B11288" s="612">
        <v>44049.353472222225</v>
      </c>
      <c r="C11288" s="405" t="s">
        <v>97</v>
      </c>
      <c r="D11288" s="384">
        <v>2596</v>
      </c>
      <c r="E11288">
        <v>0.02</v>
      </c>
      <c r="F11288">
        <v>1.18543</v>
      </c>
      <c r="G11288" s="384">
        <v>0</v>
      </c>
      <c r="H11288">
        <v>0</v>
      </c>
    </row>
    <row r="11289" spans="1:10">
      <c r="A11289">
        <v>11280</v>
      </c>
      <c r="B11289" s="612">
        <v>44049.353472222225</v>
      </c>
      <c r="C11289" s="405" t="s">
        <v>2110</v>
      </c>
      <c r="D11289" s="384">
        <v>2596</v>
      </c>
      <c r="E11289">
        <v>0.02</v>
      </c>
      <c r="F11289">
        <v>1.18543</v>
      </c>
      <c r="G11289" s="384">
        <v>0</v>
      </c>
      <c r="H11289">
        <v>1.1844300000000001</v>
      </c>
    </row>
    <row r="11290" spans="1:10">
      <c r="A11290">
        <v>11281</v>
      </c>
      <c r="B11290" s="612">
        <v>44049.359027777777</v>
      </c>
      <c r="C11290" s="405" t="s">
        <v>2054</v>
      </c>
      <c r="D11290" s="384">
        <v>2596</v>
      </c>
      <c r="E11290">
        <v>0.02</v>
      </c>
      <c r="F11290">
        <v>1.1844300000000001</v>
      </c>
      <c r="G11290" s="384">
        <v>0</v>
      </c>
      <c r="H11290">
        <v>1.1844300000000001</v>
      </c>
      <c r="I11290">
        <v>2</v>
      </c>
      <c r="J11290" s="384">
        <v>39143.339999999997</v>
      </c>
    </row>
    <row r="11291" spans="1:10">
      <c r="A11291">
        <v>11282</v>
      </c>
      <c r="B11291" s="612">
        <v>44049.366666666669</v>
      </c>
      <c r="C11291" s="405" t="s">
        <v>97</v>
      </c>
      <c r="D11291" s="384">
        <v>2597</v>
      </c>
      <c r="E11291">
        <v>0.02</v>
      </c>
      <c r="F11291">
        <v>1.18489</v>
      </c>
      <c r="G11291" s="384">
        <v>0</v>
      </c>
      <c r="H11291">
        <v>0</v>
      </c>
    </row>
    <row r="11292" spans="1:10">
      <c r="A11292">
        <v>11283</v>
      </c>
      <c r="B11292" s="612">
        <v>44049.366666666669</v>
      </c>
      <c r="C11292" s="405" t="s">
        <v>2110</v>
      </c>
      <c r="D11292" s="384">
        <v>2597</v>
      </c>
      <c r="E11292">
        <v>0.02</v>
      </c>
      <c r="F11292">
        <v>1.18489</v>
      </c>
      <c r="G11292" s="384">
        <v>0</v>
      </c>
      <c r="H11292">
        <v>1.1838900000000001</v>
      </c>
    </row>
    <row r="11293" spans="1:10">
      <c r="A11293">
        <v>11286</v>
      </c>
      <c r="B11293" s="612">
        <v>44049.40625</v>
      </c>
      <c r="C11293" s="405" t="s">
        <v>2110</v>
      </c>
      <c r="D11293" s="384">
        <v>2597</v>
      </c>
      <c r="E11293">
        <v>0.02</v>
      </c>
      <c r="F11293">
        <v>1.18489</v>
      </c>
      <c r="G11293" s="384">
        <v>0</v>
      </c>
      <c r="H11293">
        <v>1.1847000000000001</v>
      </c>
    </row>
    <row r="11294" spans="1:10">
      <c r="A11294">
        <v>11287</v>
      </c>
      <c r="B11294" s="612">
        <v>44049.441666666666</v>
      </c>
      <c r="C11294" s="405" t="s">
        <v>2054</v>
      </c>
      <c r="D11294" s="384">
        <v>2597</v>
      </c>
      <c r="E11294">
        <v>0.02</v>
      </c>
      <c r="F11294">
        <v>1.1847000000000001</v>
      </c>
      <c r="G11294" s="384">
        <v>0</v>
      </c>
      <c r="H11294">
        <v>1.1847000000000001</v>
      </c>
      <c r="I11294">
        <v>0.38</v>
      </c>
      <c r="J11294" s="384">
        <v>39143.72</v>
      </c>
    </row>
    <row r="11295" spans="1:10">
      <c r="A11295">
        <v>11284</v>
      </c>
      <c r="B11295" s="612">
        <v>44049.40625</v>
      </c>
      <c r="C11295" s="405" t="s">
        <v>97</v>
      </c>
      <c r="D11295" s="384">
        <v>2598</v>
      </c>
      <c r="E11295">
        <v>0.02</v>
      </c>
      <c r="F11295">
        <v>1.1865000000000001</v>
      </c>
      <c r="G11295" s="384">
        <v>0</v>
      </c>
      <c r="H11295">
        <v>0</v>
      </c>
    </row>
    <row r="11296" spans="1:10">
      <c r="A11296">
        <v>11285</v>
      </c>
      <c r="B11296" s="612">
        <v>44049.40625</v>
      </c>
      <c r="C11296" s="405" t="s">
        <v>2110</v>
      </c>
      <c r="D11296" s="384">
        <v>2598</v>
      </c>
      <c r="E11296">
        <v>0.02</v>
      </c>
      <c r="F11296">
        <v>1.1865000000000001</v>
      </c>
      <c r="G11296" s="384">
        <v>0</v>
      </c>
      <c r="H11296">
        <v>1.1847000000000001</v>
      </c>
    </row>
    <row r="11297" spans="1:10">
      <c r="A11297">
        <v>11288</v>
      </c>
      <c r="B11297" s="612">
        <v>44049.441666666666</v>
      </c>
      <c r="C11297" s="405" t="s">
        <v>2054</v>
      </c>
      <c r="D11297" s="384">
        <v>2598</v>
      </c>
      <c r="E11297">
        <v>0.02</v>
      </c>
      <c r="F11297">
        <v>1.1847000000000001</v>
      </c>
      <c r="G11297" s="384">
        <v>0</v>
      </c>
      <c r="H11297">
        <v>1.1847000000000001</v>
      </c>
      <c r="I11297">
        <v>3.6</v>
      </c>
      <c r="J11297" s="384">
        <v>39147.32</v>
      </c>
    </row>
    <row r="11298" spans="1:10">
      <c r="A11298">
        <v>11289</v>
      </c>
      <c r="B11298" s="612">
        <v>44049.447916666664</v>
      </c>
      <c r="C11298" s="405" t="s">
        <v>97</v>
      </c>
      <c r="D11298" s="384">
        <v>2599</v>
      </c>
      <c r="E11298">
        <v>0.02</v>
      </c>
      <c r="F11298">
        <v>1.1846099999999999</v>
      </c>
      <c r="G11298" s="384">
        <v>0</v>
      </c>
      <c r="H11298">
        <v>0</v>
      </c>
    </row>
    <row r="11299" spans="1:10">
      <c r="A11299">
        <v>11290</v>
      </c>
      <c r="B11299" s="612">
        <v>44049.447916666664</v>
      </c>
      <c r="C11299" s="405" t="s">
        <v>2110</v>
      </c>
      <c r="D11299" s="384">
        <v>2599</v>
      </c>
      <c r="E11299">
        <v>0.02</v>
      </c>
      <c r="F11299">
        <v>1.1846099999999999</v>
      </c>
      <c r="G11299" s="384">
        <v>0</v>
      </c>
      <c r="H11299">
        <v>1.1836100000000001</v>
      </c>
    </row>
    <row r="11300" spans="1:10">
      <c r="A11300">
        <v>11291</v>
      </c>
      <c r="B11300" s="612">
        <v>44049.461805555555</v>
      </c>
      <c r="C11300" s="405" t="s">
        <v>2054</v>
      </c>
      <c r="D11300" s="384">
        <v>2599</v>
      </c>
      <c r="E11300">
        <v>0.02</v>
      </c>
      <c r="F11300">
        <v>1.1836100000000001</v>
      </c>
      <c r="G11300" s="384">
        <v>0</v>
      </c>
      <c r="H11300">
        <v>1.1836100000000001</v>
      </c>
      <c r="I11300">
        <v>2</v>
      </c>
      <c r="J11300" s="384">
        <v>39149.32</v>
      </c>
    </row>
    <row r="11301" spans="1:10">
      <c r="A11301">
        <v>11292</v>
      </c>
      <c r="B11301" s="612">
        <v>44049.461805555555</v>
      </c>
      <c r="C11301" s="405" t="s">
        <v>96</v>
      </c>
      <c r="D11301" s="384">
        <v>2600</v>
      </c>
      <c r="E11301">
        <v>0.08</v>
      </c>
      <c r="F11301">
        <v>1.1834199999999999</v>
      </c>
      <c r="G11301" s="384">
        <v>0</v>
      </c>
      <c r="H11301">
        <v>0</v>
      </c>
    </row>
    <row r="11302" spans="1:10">
      <c r="A11302">
        <v>11293</v>
      </c>
      <c r="B11302" s="612">
        <v>44049.461805555555</v>
      </c>
      <c r="C11302" s="405" t="s">
        <v>2110</v>
      </c>
      <c r="D11302" s="384">
        <v>2600</v>
      </c>
      <c r="E11302">
        <v>0.08</v>
      </c>
      <c r="F11302">
        <v>1.1834199999999999</v>
      </c>
      <c r="G11302" s="384">
        <v>0</v>
      </c>
      <c r="H11302">
        <v>1.18668</v>
      </c>
    </row>
    <row r="11303" spans="1:10">
      <c r="A11303">
        <v>11324</v>
      </c>
      <c r="B11303" s="612">
        <v>44049.668749999997</v>
      </c>
      <c r="C11303" s="405" t="s">
        <v>2054</v>
      </c>
      <c r="D11303" s="384">
        <v>2600</v>
      </c>
      <c r="E11303">
        <v>0.08</v>
      </c>
      <c r="F11303">
        <v>1.18668</v>
      </c>
      <c r="G11303" s="384">
        <v>0</v>
      </c>
      <c r="H11303">
        <v>1.18668</v>
      </c>
      <c r="I11303">
        <v>26.08</v>
      </c>
      <c r="J11303" s="384">
        <v>39181.21</v>
      </c>
    </row>
    <row r="11304" spans="1:10">
      <c r="A11304">
        <v>11298</v>
      </c>
      <c r="B11304" s="612">
        <v>44049.464583333334</v>
      </c>
      <c r="C11304" s="405" t="s">
        <v>97</v>
      </c>
      <c r="D11304" s="384">
        <v>2601</v>
      </c>
      <c r="E11304">
        <v>0.02</v>
      </c>
      <c r="F11304">
        <v>1.1841200000000001</v>
      </c>
      <c r="G11304" s="384">
        <v>0</v>
      </c>
      <c r="H11304">
        <v>0</v>
      </c>
    </row>
    <row r="11305" spans="1:10">
      <c r="A11305">
        <v>11299</v>
      </c>
      <c r="B11305" s="612">
        <v>44049.464583333334</v>
      </c>
      <c r="C11305" s="405" t="s">
        <v>2110</v>
      </c>
      <c r="D11305" s="384">
        <v>2601</v>
      </c>
      <c r="E11305">
        <v>0.02</v>
      </c>
      <c r="F11305">
        <v>1.1841200000000001</v>
      </c>
      <c r="G11305" s="384">
        <v>0</v>
      </c>
      <c r="H11305">
        <v>1.1831199999999999</v>
      </c>
    </row>
    <row r="11306" spans="1:10">
      <c r="A11306">
        <v>11302</v>
      </c>
      <c r="B11306" s="612">
        <v>44049.529166666667</v>
      </c>
      <c r="C11306" s="405" t="s">
        <v>2110</v>
      </c>
      <c r="D11306" s="384">
        <v>2601</v>
      </c>
      <c r="E11306">
        <v>0.02</v>
      </c>
      <c r="F11306">
        <v>1.1841200000000001</v>
      </c>
      <c r="G11306" s="384">
        <v>0</v>
      </c>
      <c r="H11306">
        <v>1.1839200000000001</v>
      </c>
    </row>
    <row r="11307" spans="1:10">
      <c r="A11307">
        <v>11303</v>
      </c>
      <c r="B11307" s="612">
        <v>44049.554166666669</v>
      </c>
      <c r="C11307" s="405" t="s">
        <v>2054</v>
      </c>
      <c r="D11307" s="384">
        <v>2601</v>
      </c>
      <c r="E11307">
        <v>0.02</v>
      </c>
      <c r="F11307">
        <v>1.1839200000000001</v>
      </c>
      <c r="G11307" s="384">
        <v>0</v>
      </c>
      <c r="H11307">
        <v>1.1839200000000001</v>
      </c>
      <c r="I11307">
        <v>0.4</v>
      </c>
      <c r="J11307" s="384">
        <v>39149.72</v>
      </c>
    </row>
    <row r="11308" spans="1:10">
      <c r="A11308">
        <v>11300</v>
      </c>
      <c r="B11308" s="612">
        <v>44049.529166666667</v>
      </c>
      <c r="C11308" s="405" t="s">
        <v>97</v>
      </c>
      <c r="D11308" s="384">
        <v>2602</v>
      </c>
      <c r="E11308">
        <v>0.02</v>
      </c>
      <c r="F11308">
        <v>1.1857200000000001</v>
      </c>
      <c r="G11308" s="384">
        <v>0</v>
      </c>
      <c r="H11308">
        <v>0</v>
      </c>
    </row>
    <row r="11309" spans="1:10">
      <c r="A11309">
        <v>11301</v>
      </c>
      <c r="B11309" s="612">
        <v>44049.529166666667</v>
      </c>
      <c r="C11309" s="405" t="s">
        <v>2110</v>
      </c>
      <c r="D11309" s="384">
        <v>2602</v>
      </c>
      <c r="E11309">
        <v>0.02</v>
      </c>
      <c r="F11309">
        <v>1.1857200000000001</v>
      </c>
      <c r="G11309" s="384">
        <v>0</v>
      </c>
      <c r="H11309">
        <v>1.1839200000000001</v>
      </c>
    </row>
    <row r="11310" spans="1:10">
      <c r="A11310">
        <v>11304</v>
      </c>
      <c r="B11310" s="612">
        <v>44049.554166666669</v>
      </c>
      <c r="C11310" s="405" t="s">
        <v>2054</v>
      </c>
      <c r="D11310" s="384">
        <v>2602</v>
      </c>
      <c r="E11310">
        <v>0.02</v>
      </c>
      <c r="F11310">
        <v>1.1839200000000001</v>
      </c>
      <c r="G11310" s="384">
        <v>0</v>
      </c>
      <c r="H11310">
        <v>1.1839200000000001</v>
      </c>
      <c r="I11310">
        <v>3.6</v>
      </c>
      <c r="J11310" s="384">
        <v>39153.32</v>
      </c>
    </row>
    <row r="11311" spans="1:10">
      <c r="A11311">
        <v>11305</v>
      </c>
      <c r="B11311" s="612">
        <v>44049.568055555559</v>
      </c>
      <c r="C11311" s="405" t="s">
        <v>97</v>
      </c>
      <c r="D11311" s="384">
        <v>2603</v>
      </c>
      <c r="E11311">
        <v>0.02</v>
      </c>
      <c r="F11311">
        <v>1.18489</v>
      </c>
      <c r="G11311" s="384">
        <v>0</v>
      </c>
      <c r="H11311">
        <v>0</v>
      </c>
    </row>
    <row r="11312" spans="1:10">
      <c r="A11312">
        <v>11306</v>
      </c>
      <c r="B11312" s="612">
        <v>44049.568055555559</v>
      </c>
      <c r="C11312" s="405" t="s">
        <v>2110</v>
      </c>
      <c r="D11312" s="384">
        <v>2603</v>
      </c>
      <c r="E11312">
        <v>0.02</v>
      </c>
      <c r="F11312">
        <v>1.18489</v>
      </c>
      <c r="G11312" s="384">
        <v>0</v>
      </c>
      <c r="H11312">
        <v>1.1838900000000001</v>
      </c>
    </row>
    <row r="11313" spans="1:10">
      <c r="A11313">
        <v>11309</v>
      </c>
      <c r="B11313" s="612">
        <v>44049.576388888891</v>
      </c>
      <c r="C11313" s="405" t="s">
        <v>2110</v>
      </c>
      <c r="D11313" s="384">
        <v>2603</v>
      </c>
      <c r="E11313">
        <v>0.02</v>
      </c>
      <c r="F11313">
        <v>1.18489</v>
      </c>
      <c r="G11313" s="384">
        <v>0</v>
      </c>
      <c r="H11313">
        <v>1.1847000000000001</v>
      </c>
    </row>
    <row r="11314" spans="1:10">
      <c r="A11314">
        <v>11310</v>
      </c>
      <c r="B11314" s="612">
        <v>44049.587500000001</v>
      </c>
      <c r="C11314" s="405" t="s">
        <v>2054</v>
      </c>
      <c r="D11314" s="384">
        <v>2603</v>
      </c>
      <c r="E11314">
        <v>0.02</v>
      </c>
      <c r="F11314">
        <v>1.1847000000000001</v>
      </c>
      <c r="G11314" s="384">
        <v>0</v>
      </c>
      <c r="H11314">
        <v>1.1847000000000001</v>
      </c>
      <c r="I11314">
        <v>0.38</v>
      </c>
      <c r="J11314" s="384">
        <v>39153.699999999997</v>
      </c>
    </row>
    <row r="11315" spans="1:10">
      <c r="A11315">
        <v>11307</v>
      </c>
      <c r="B11315" s="612">
        <v>44049.576388888891</v>
      </c>
      <c r="C11315" s="405" t="s">
        <v>97</v>
      </c>
      <c r="D11315" s="384">
        <v>2604</v>
      </c>
      <c r="E11315">
        <v>0.02</v>
      </c>
      <c r="F11315">
        <v>1.1865000000000001</v>
      </c>
      <c r="G11315" s="384">
        <v>0</v>
      </c>
      <c r="H11315">
        <v>0</v>
      </c>
    </row>
    <row r="11316" spans="1:10">
      <c r="A11316">
        <v>11308</v>
      </c>
      <c r="B11316" s="612">
        <v>44049.576388888891</v>
      </c>
      <c r="C11316" s="405" t="s">
        <v>2110</v>
      </c>
      <c r="D11316" s="384">
        <v>2604</v>
      </c>
      <c r="E11316">
        <v>0.02</v>
      </c>
      <c r="F11316">
        <v>1.1865000000000001</v>
      </c>
      <c r="G11316" s="384">
        <v>0</v>
      </c>
      <c r="H11316">
        <v>1.1847000000000001</v>
      </c>
    </row>
    <row r="11317" spans="1:10">
      <c r="A11317">
        <v>11311</v>
      </c>
      <c r="B11317" s="612">
        <v>44049.587500000001</v>
      </c>
      <c r="C11317" s="405" t="s">
        <v>2054</v>
      </c>
      <c r="D11317" s="384">
        <v>2604</v>
      </c>
      <c r="E11317">
        <v>0.02</v>
      </c>
      <c r="F11317">
        <v>1.1847000000000001</v>
      </c>
      <c r="G11317" s="384">
        <v>0</v>
      </c>
      <c r="H11317">
        <v>1.1847000000000001</v>
      </c>
      <c r="I11317">
        <v>3.6</v>
      </c>
      <c r="J11317" s="384">
        <v>39157.300000000003</v>
      </c>
    </row>
    <row r="11318" spans="1:10">
      <c r="A11318">
        <v>11312</v>
      </c>
      <c r="B11318" s="612">
        <v>44049.592361111114</v>
      </c>
      <c r="C11318" s="405" t="s">
        <v>97</v>
      </c>
      <c r="D11318" s="384">
        <v>2605</v>
      </c>
      <c r="E11318">
        <v>0.02</v>
      </c>
      <c r="F11318">
        <v>1.1839999999999999</v>
      </c>
      <c r="G11318" s="384">
        <v>0</v>
      </c>
      <c r="H11318">
        <v>0</v>
      </c>
    </row>
    <row r="11319" spans="1:10">
      <c r="A11319">
        <v>11313</v>
      </c>
      <c r="B11319" s="612">
        <v>44049.592361111114</v>
      </c>
      <c r="C11319" s="405" t="s">
        <v>2110</v>
      </c>
      <c r="D11319" s="384">
        <v>2605</v>
      </c>
      <c r="E11319">
        <v>0.02</v>
      </c>
      <c r="F11319">
        <v>1.1839999999999999</v>
      </c>
      <c r="G11319" s="384">
        <v>0</v>
      </c>
      <c r="H11319">
        <v>1.1830000000000001</v>
      </c>
    </row>
    <row r="11320" spans="1:10">
      <c r="A11320">
        <v>11314</v>
      </c>
      <c r="B11320" s="612">
        <v>44049.602083333331</v>
      </c>
      <c r="C11320" s="405" t="s">
        <v>2054</v>
      </c>
      <c r="D11320" s="384">
        <v>2605</v>
      </c>
      <c r="E11320">
        <v>0.02</v>
      </c>
      <c r="F11320">
        <v>1.1830000000000001</v>
      </c>
      <c r="G11320" s="384">
        <v>0</v>
      </c>
      <c r="H11320">
        <v>1.1830000000000001</v>
      </c>
      <c r="I11320">
        <v>2</v>
      </c>
      <c r="J11320" s="384">
        <v>39159.300000000003</v>
      </c>
    </row>
    <row r="11321" spans="1:10">
      <c r="A11321">
        <v>11315</v>
      </c>
      <c r="B11321" s="612">
        <v>44049.622916666667</v>
      </c>
      <c r="C11321" s="405" t="s">
        <v>97</v>
      </c>
      <c r="D11321" s="384">
        <v>2606</v>
      </c>
      <c r="E11321">
        <v>0.02</v>
      </c>
      <c r="F11321">
        <v>1.1837200000000001</v>
      </c>
      <c r="G11321" s="384">
        <v>0</v>
      </c>
      <c r="H11321">
        <v>0</v>
      </c>
    </row>
    <row r="11322" spans="1:10">
      <c r="A11322">
        <v>11316</v>
      </c>
      <c r="B11322" s="612">
        <v>44049.622916666667</v>
      </c>
      <c r="C11322" s="405" t="s">
        <v>2110</v>
      </c>
      <c r="D11322" s="384">
        <v>2606</v>
      </c>
      <c r="E11322">
        <v>0.02</v>
      </c>
      <c r="F11322">
        <v>1.1837200000000001</v>
      </c>
      <c r="G11322" s="384">
        <v>0</v>
      </c>
      <c r="H11322">
        <v>1.18272</v>
      </c>
    </row>
    <row r="11323" spans="1:10">
      <c r="A11323">
        <v>11319</v>
      </c>
      <c r="B11323" s="612">
        <v>44049.632638888892</v>
      </c>
      <c r="C11323" s="405" t="s">
        <v>2110</v>
      </c>
      <c r="D11323" s="384">
        <v>2606</v>
      </c>
      <c r="E11323">
        <v>0.02</v>
      </c>
      <c r="F11323">
        <v>1.1837200000000001</v>
      </c>
      <c r="G11323" s="384">
        <v>0</v>
      </c>
      <c r="H11323">
        <v>1.18353</v>
      </c>
    </row>
    <row r="11324" spans="1:10">
      <c r="A11324">
        <v>11328</v>
      </c>
      <c r="B11324" s="612">
        <v>44049.668749999997</v>
      </c>
      <c r="C11324" s="405" t="s">
        <v>2110</v>
      </c>
      <c r="D11324" s="384">
        <v>2606</v>
      </c>
      <c r="E11324">
        <v>0.02</v>
      </c>
      <c r="F11324">
        <v>1.1837200000000001</v>
      </c>
      <c r="G11324" s="384">
        <v>0</v>
      </c>
      <c r="H11324">
        <v>1.1845600000000001</v>
      </c>
    </row>
    <row r="11325" spans="1:10">
      <c r="A11325">
        <v>11333</v>
      </c>
      <c r="B11325" s="612">
        <v>44049.67291666667</v>
      </c>
      <c r="C11325" s="405" t="s">
        <v>2110</v>
      </c>
      <c r="D11325" s="384">
        <v>2606</v>
      </c>
      <c r="E11325">
        <v>0.02</v>
      </c>
      <c r="F11325">
        <v>1.1837200000000001</v>
      </c>
      <c r="G11325" s="384">
        <v>0</v>
      </c>
      <c r="H11325">
        <v>1.1858500000000001</v>
      </c>
    </row>
    <row r="11326" spans="1:10">
      <c r="A11326">
        <v>11339</v>
      </c>
      <c r="B11326" s="612">
        <v>44050.101388888892</v>
      </c>
      <c r="C11326" s="405" t="s">
        <v>2054</v>
      </c>
      <c r="D11326" s="384">
        <v>2606</v>
      </c>
      <c r="E11326">
        <v>0.02</v>
      </c>
      <c r="F11326">
        <v>1.1858500000000001</v>
      </c>
      <c r="G11326" s="384">
        <v>0</v>
      </c>
      <c r="H11326">
        <v>1.1858500000000001</v>
      </c>
      <c r="I11326">
        <v>-4.24</v>
      </c>
      <c r="J11326" s="384">
        <v>39176.97</v>
      </c>
    </row>
    <row r="11327" spans="1:10">
      <c r="A11327">
        <v>11317</v>
      </c>
      <c r="B11327" s="612">
        <v>44049.632638888892</v>
      </c>
      <c r="C11327" s="405" t="s">
        <v>97</v>
      </c>
      <c r="D11327" s="384">
        <v>2607</v>
      </c>
      <c r="E11327">
        <v>0.02</v>
      </c>
      <c r="F11327">
        <v>1.1853400000000001</v>
      </c>
      <c r="G11327" s="384">
        <v>0</v>
      </c>
      <c r="H11327">
        <v>0</v>
      </c>
    </row>
    <row r="11328" spans="1:10">
      <c r="A11328">
        <v>11318</v>
      </c>
      <c r="B11328" s="612">
        <v>44049.632638888892</v>
      </c>
      <c r="C11328" s="405" t="s">
        <v>2110</v>
      </c>
      <c r="D11328" s="384">
        <v>2607</v>
      </c>
      <c r="E11328">
        <v>0.02</v>
      </c>
      <c r="F11328">
        <v>1.1853400000000001</v>
      </c>
      <c r="G11328" s="384">
        <v>0</v>
      </c>
      <c r="H11328">
        <v>1.18353</v>
      </c>
    </row>
    <row r="11329" spans="1:10">
      <c r="A11329">
        <v>11327</v>
      </c>
      <c r="B11329" s="612">
        <v>44049.668749999997</v>
      </c>
      <c r="C11329" s="405" t="s">
        <v>2110</v>
      </c>
      <c r="D11329" s="384">
        <v>2607</v>
      </c>
      <c r="E11329">
        <v>0.02</v>
      </c>
      <c r="F11329">
        <v>1.1853400000000001</v>
      </c>
      <c r="G11329" s="384">
        <v>0</v>
      </c>
      <c r="H11329">
        <v>1.1845600000000001</v>
      </c>
    </row>
    <row r="11330" spans="1:10">
      <c r="A11330">
        <v>11332</v>
      </c>
      <c r="B11330" s="612">
        <v>44049.67291666667</v>
      </c>
      <c r="C11330" s="405" t="s">
        <v>2110</v>
      </c>
      <c r="D11330" s="384">
        <v>2607</v>
      </c>
      <c r="E11330">
        <v>0.02</v>
      </c>
      <c r="F11330">
        <v>1.1853400000000001</v>
      </c>
      <c r="G11330" s="384">
        <v>0</v>
      </c>
      <c r="H11330">
        <v>1.1858500000000001</v>
      </c>
    </row>
    <row r="11331" spans="1:10">
      <c r="A11331">
        <v>11340</v>
      </c>
      <c r="B11331" s="612">
        <v>44050.101388888892</v>
      </c>
      <c r="C11331" s="405" t="s">
        <v>2054</v>
      </c>
      <c r="D11331" s="384">
        <v>2607</v>
      </c>
      <c r="E11331">
        <v>0.02</v>
      </c>
      <c r="F11331">
        <v>1.1858500000000001</v>
      </c>
      <c r="G11331" s="384">
        <v>0</v>
      </c>
      <c r="H11331">
        <v>1.1858500000000001</v>
      </c>
      <c r="I11331">
        <v>-1</v>
      </c>
      <c r="J11331" s="384">
        <v>39175.97</v>
      </c>
    </row>
    <row r="11332" spans="1:10">
      <c r="A11332">
        <v>11325</v>
      </c>
      <c r="B11332" s="612">
        <v>44049.668749999997</v>
      </c>
      <c r="C11332" s="405" t="s">
        <v>97</v>
      </c>
      <c r="D11332" s="384">
        <v>2608</v>
      </c>
      <c r="E11332">
        <v>0.03</v>
      </c>
      <c r="F11332">
        <v>1.1869400000000001</v>
      </c>
      <c r="G11332" s="384">
        <v>0</v>
      </c>
      <c r="H11332">
        <v>0</v>
      </c>
    </row>
    <row r="11333" spans="1:10">
      <c r="A11333">
        <v>11326</v>
      </c>
      <c r="B11333" s="612">
        <v>44049.668749999997</v>
      </c>
      <c r="C11333" s="405" t="s">
        <v>2110</v>
      </c>
      <c r="D11333" s="384">
        <v>2608</v>
      </c>
      <c r="E11333">
        <v>0.03</v>
      </c>
      <c r="F11333">
        <v>1.1869400000000001</v>
      </c>
      <c r="G11333" s="384">
        <v>0</v>
      </c>
      <c r="H11333">
        <v>1.1845600000000001</v>
      </c>
    </row>
    <row r="11334" spans="1:10">
      <c r="A11334">
        <v>11331</v>
      </c>
      <c r="B11334" s="612">
        <v>44049.67291666667</v>
      </c>
      <c r="C11334" s="405" t="s">
        <v>2110</v>
      </c>
      <c r="D11334" s="384">
        <v>2608</v>
      </c>
      <c r="E11334">
        <v>0.03</v>
      </c>
      <c r="F11334">
        <v>1.1869400000000001</v>
      </c>
      <c r="G11334" s="384">
        <v>0</v>
      </c>
      <c r="H11334">
        <v>1.1858500000000001</v>
      </c>
    </row>
    <row r="11335" spans="1:10">
      <c r="A11335">
        <v>11341</v>
      </c>
      <c r="B11335" s="612">
        <v>44050.101388888892</v>
      </c>
      <c r="C11335" s="405" t="s">
        <v>2054</v>
      </c>
      <c r="D11335" s="384">
        <v>2608</v>
      </c>
      <c r="E11335">
        <v>0.03</v>
      </c>
      <c r="F11335">
        <v>1.1858500000000001</v>
      </c>
      <c r="G11335" s="384">
        <v>0</v>
      </c>
      <c r="H11335">
        <v>1.1858500000000001</v>
      </c>
      <c r="I11335">
        <v>3.3</v>
      </c>
      <c r="J11335" s="384">
        <v>39179.279999999999</v>
      </c>
    </row>
    <row r="11336" spans="1:10">
      <c r="A11336">
        <v>11329</v>
      </c>
      <c r="B11336" s="612">
        <v>44049.67291666667</v>
      </c>
      <c r="C11336" s="405" t="s">
        <v>97</v>
      </c>
      <c r="D11336" s="384">
        <v>2609</v>
      </c>
      <c r="E11336">
        <v>0.05</v>
      </c>
      <c r="F11336">
        <v>1.18865</v>
      </c>
      <c r="G11336" s="384">
        <v>0</v>
      </c>
      <c r="H11336">
        <v>0</v>
      </c>
    </row>
    <row r="11337" spans="1:10">
      <c r="A11337">
        <v>11330</v>
      </c>
      <c r="B11337" s="612">
        <v>44049.67291666667</v>
      </c>
      <c r="C11337" s="405" t="s">
        <v>2110</v>
      </c>
      <c r="D11337" s="384">
        <v>2609</v>
      </c>
      <c r="E11337">
        <v>0.05</v>
      </c>
      <c r="F11337">
        <v>1.18865</v>
      </c>
      <c r="G11337" s="384">
        <v>0</v>
      </c>
      <c r="H11337">
        <v>1.1858500000000001</v>
      </c>
    </row>
    <row r="11338" spans="1:10">
      <c r="A11338">
        <v>11342</v>
      </c>
      <c r="B11338" s="612">
        <v>44050.101388888892</v>
      </c>
      <c r="C11338" s="405" t="s">
        <v>2054</v>
      </c>
      <c r="D11338" s="384">
        <v>2609</v>
      </c>
      <c r="E11338">
        <v>0.05</v>
      </c>
      <c r="F11338">
        <v>1.1858500000000001</v>
      </c>
      <c r="G11338" s="384">
        <v>0</v>
      </c>
      <c r="H11338">
        <v>1.1858500000000001</v>
      </c>
      <c r="I11338">
        <v>14.06</v>
      </c>
      <c r="J11338" s="384">
        <v>39193.33</v>
      </c>
    </row>
    <row r="11339" spans="1:10">
      <c r="A11339">
        <v>11334</v>
      </c>
      <c r="B11339" s="612">
        <v>44049.678472222222</v>
      </c>
      <c r="C11339" s="405" t="s">
        <v>96</v>
      </c>
      <c r="D11339" s="384">
        <v>2610</v>
      </c>
      <c r="E11339">
        <v>0.02</v>
      </c>
      <c r="F11339">
        <v>1.18848</v>
      </c>
      <c r="G11339" s="384">
        <v>0</v>
      </c>
      <c r="H11339">
        <v>0</v>
      </c>
    </row>
    <row r="11340" spans="1:10">
      <c r="A11340">
        <v>11335</v>
      </c>
      <c r="B11340" s="612">
        <v>44049.678472222222</v>
      </c>
      <c r="C11340" s="405" t="s">
        <v>2110</v>
      </c>
      <c r="D11340" s="384">
        <v>2610</v>
      </c>
      <c r="E11340">
        <v>0.02</v>
      </c>
      <c r="F11340">
        <v>1.18848</v>
      </c>
      <c r="G11340" s="384">
        <v>0</v>
      </c>
      <c r="H11340">
        <v>1.1894800000000001</v>
      </c>
    </row>
    <row r="11341" spans="1:10">
      <c r="A11341">
        <v>11338</v>
      </c>
      <c r="B11341" s="612">
        <v>44049.825694444444</v>
      </c>
      <c r="C11341" s="405" t="s">
        <v>2110</v>
      </c>
      <c r="D11341" s="384">
        <v>2610</v>
      </c>
      <c r="E11341">
        <v>0.02</v>
      </c>
      <c r="F11341">
        <v>1.18848</v>
      </c>
      <c r="G11341" s="384">
        <v>0</v>
      </c>
      <c r="H11341">
        <v>1.18868</v>
      </c>
    </row>
    <row r="11342" spans="1:10">
      <c r="A11342">
        <v>11346</v>
      </c>
      <c r="B11342" s="612">
        <v>44050.103472222225</v>
      </c>
      <c r="C11342" s="405" t="s">
        <v>2110</v>
      </c>
      <c r="D11342" s="384">
        <v>2610</v>
      </c>
      <c r="E11342">
        <v>0.02</v>
      </c>
      <c r="F11342">
        <v>1.18848</v>
      </c>
      <c r="G11342" s="384">
        <v>0</v>
      </c>
      <c r="H11342">
        <v>1.18764</v>
      </c>
    </row>
    <row r="11343" spans="1:10">
      <c r="A11343">
        <v>11351</v>
      </c>
      <c r="B11343" s="612">
        <v>44050.122916666667</v>
      </c>
      <c r="C11343" s="405" t="s">
        <v>2110</v>
      </c>
      <c r="D11343" s="384">
        <v>2610</v>
      </c>
      <c r="E11343">
        <v>0.02</v>
      </c>
      <c r="F11343">
        <v>1.18848</v>
      </c>
      <c r="G11343" s="384">
        <v>0</v>
      </c>
      <c r="H11343">
        <v>1.1863600000000001</v>
      </c>
    </row>
    <row r="11344" spans="1:10">
      <c r="A11344">
        <v>11367</v>
      </c>
      <c r="B11344" s="612">
        <v>44050.400000000001</v>
      </c>
      <c r="C11344" s="405" t="s">
        <v>2110</v>
      </c>
      <c r="D11344" s="384">
        <v>2610</v>
      </c>
      <c r="E11344">
        <v>0.02</v>
      </c>
      <c r="F11344">
        <v>1.18848</v>
      </c>
      <c r="G11344" s="384">
        <v>0</v>
      </c>
      <c r="H11344">
        <v>1.1850099999999999</v>
      </c>
    </row>
    <row r="11345" spans="1:10">
      <c r="A11345">
        <v>11384</v>
      </c>
      <c r="B11345" s="612">
        <v>44050.55</v>
      </c>
      <c r="C11345" s="405" t="s">
        <v>2110</v>
      </c>
      <c r="D11345" s="384">
        <v>2610</v>
      </c>
      <c r="E11345">
        <v>0.02</v>
      </c>
      <c r="F11345">
        <v>1.18848</v>
      </c>
      <c r="G11345" s="384">
        <v>0</v>
      </c>
      <c r="H11345">
        <v>1.18343</v>
      </c>
    </row>
    <row r="11346" spans="1:10">
      <c r="A11346">
        <v>11398</v>
      </c>
      <c r="B11346" s="612">
        <v>44050.558333333334</v>
      </c>
      <c r="C11346" s="405" t="s">
        <v>2110</v>
      </c>
      <c r="D11346" s="384">
        <v>2610</v>
      </c>
      <c r="E11346">
        <v>0.02</v>
      </c>
      <c r="F11346">
        <v>1.18848</v>
      </c>
      <c r="G11346" s="384">
        <v>0</v>
      </c>
      <c r="H11346">
        <v>1.1817500000000001</v>
      </c>
    </row>
    <row r="11347" spans="1:10">
      <c r="A11347">
        <v>11410</v>
      </c>
      <c r="B11347" s="612">
        <v>44050.6</v>
      </c>
      <c r="C11347" s="405" t="s">
        <v>2110</v>
      </c>
      <c r="D11347" s="384">
        <v>2610</v>
      </c>
      <c r="E11347">
        <v>0.02</v>
      </c>
      <c r="F11347">
        <v>1.18848</v>
      </c>
      <c r="G11347" s="384">
        <v>0</v>
      </c>
      <c r="H11347">
        <v>1.1799500000000001</v>
      </c>
    </row>
    <row r="11348" spans="1:10">
      <c r="A11348">
        <v>11426</v>
      </c>
      <c r="B11348" s="612">
        <v>44053.255555555559</v>
      </c>
      <c r="C11348" s="405" t="s">
        <v>2054</v>
      </c>
      <c r="D11348" s="384">
        <v>2610</v>
      </c>
      <c r="E11348">
        <v>0.02</v>
      </c>
      <c r="F11348">
        <v>1.1799500000000001</v>
      </c>
      <c r="G11348" s="384">
        <v>0</v>
      </c>
      <c r="H11348">
        <v>1.1799500000000001</v>
      </c>
      <c r="I11348">
        <v>-17.22</v>
      </c>
      <c r="J11348" s="384">
        <v>39200.11</v>
      </c>
    </row>
    <row r="11349" spans="1:10">
      <c r="A11349">
        <v>11336</v>
      </c>
      <c r="B11349" s="612">
        <v>44049.825694444444</v>
      </c>
      <c r="C11349" s="405" t="s">
        <v>96</v>
      </c>
      <c r="D11349" s="384">
        <v>2611</v>
      </c>
      <c r="E11349">
        <v>0.02</v>
      </c>
      <c r="F11349">
        <v>1.1868700000000001</v>
      </c>
      <c r="G11349" s="384">
        <v>0</v>
      </c>
      <c r="H11349">
        <v>0</v>
      </c>
    </row>
    <row r="11350" spans="1:10">
      <c r="A11350">
        <v>11337</v>
      </c>
      <c r="B11350" s="612">
        <v>44049.825694444444</v>
      </c>
      <c r="C11350" s="405" t="s">
        <v>2110</v>
      </c>
      <c r="D11350" s="384">
        <v>2611</v>
      </c>
      <c r="E11350">
        <v>0.02</v>
      </c>
      <c r="F11350">
        <v>1.1868700000000001</v>
      </c>
      <c r="G11350" s="384">
        <v>0</v>
      </c>
      <c r="H11350">
        <v>1.18868</v>
      </c>
    </row>
    <row r="11351" spans="1:10">
      <c r="A11351">
        <v>11345</v>
      </c>
      <c r="B11351" s="612">
        <v>44050.103472222225</v>
      </c>
      <c r="C11351" s="405" t="s">
        <v>2110</v>
      </c>
      <c r="D11351" s="384">
        <v>2611</v>
      </c>
      <c r="E11351">
        <v>0.02</v>
      </c>
      <c r="F11351">
        <v>1.1868700000000001</v>
      </c>
      <c r="G11351" s="384">
        <v>0</v>
      </c>
      <c r="H11351">
        <v>1.18764</v>
      </c>
    </row>
    <row r="11352" spans="1:10">
      <c r="A11352">
        <v>11350</v>
      </c>
      <c r="B11352" s="612">
        <v>44050.122916666667</v>
      </c>
      <c r="C11352" s="405" t="s">
        <v>2110</v>
      </c>
      <c r="D11352" s="384">
        <v>2611</v>
      </c>
      <c r="E11352">
        <v>0.02</v>
      </c>
      <c r="F11352">
        <v>1.1868700000000001</v>
      </c>
      <c r="G11352" s="384">
        <v>0</v>
      </c>
      <c r="H11352">
        <v>1.1863600000000001</v>
      </c>
    </row>
    <row r="11353" spans="1:10">
      <c r="A11353">
        <v>11366</v>
      </c>
      <c r="B11353" s="612">
        <v>44050.400000000001</v>
      </c>
      <c r="C11353" s="405" t="s">
        <v>2110</v>
      </c>
      <c r="D11353" s="384">
        <v>2611</v>
      </c>
      <c r="E11353">
        <v>0.02</v>
      </c>
      <c r="F11353">
        <v>1.1868700000000001</v>
      </c>
      <c r="G11353" s="384">
        <v>0</v>
      </c>
      <c r="H11353">
        <v>1.1850099999999999</v>
      </c>
    </row>
    <row r="11354" spans="1:10">
      <c r="A11354">
        <v>11383</v>
      </c>
      <c r="B11354" s="612">
        <v>44050.55</v>
      </c>
      <c r="C11354" s="405" t="s">
        <v>2110</v>
      </c>
      <c r="D11354" s="384">
        <v>2611</v>
      </c>
      <c r="E11354">
        <v>0.02</v>
      </c>
      <c r="F11354">
        <v>1.1868700000000001</v>
      </c>
      <c r="G11354" s="384">
        <v>0</v>
      </c>
      <c r="H11354">
        <v>1.18343</v>
      </c>
    </row>
    <row r="11355" spans="1:10">
      <c r="A11355">
        <v>11397</v>
      </c>
      <c r="B11355" s="612">
        <v>44050.558333333334</v>
      </c>
      <c r="C11355" s="405" t="s">
        <v>2110</v>
      </c>
      <c r="D11355" s="384">
        <v>2611</v>
      </c>
      <c r="E11355">
        <v>0.02</v>
      </c>
      <c r="F11355">
        <v>1.1868700000000001</v>
      </c>
      <c r="G11355" s="384">
        <v>0</v>
      </c>
      <c r="H11355">
        <v>1.1817500000000001</v>
      </c>
    </row>
    <row r="11356" spans="1:10">
      <c r="A11356">
        <v>11409</v>
      </c>
      <c r="B11356" s="612">
        <v>44050.6</v>
      </c>
      <c r="C11356" s="405" t="s">
        <v>2110</v>
      </c>
      <c r="D11356" s="384">
        <v>2611</v>
      </c>
      <c r="E11356">
        <v>0.02</v>
      </c>
      <c r="F11356">
        <v>1.1868700000000001</v>
      </c>
      <c r="G11356" s="384">
        <v>0</v>
      </c>
      <c r="H11356">
        <v>1.1799500000000001</v>
      </c>
    </row>
    <row r="11357" spans="1:10">
      <c r="A11357">
        <v>11427</v>
      </c>
      <c r="B11357" s="612">
        <v>44053.255555555559</v>
      </c>
      <c r="C11357" s="405" t="s">
        <v>2054</v>
      </c>
      <c r="D11357" s="384">
        <v>2611</v>
      </c>
      <c r="E11357">
        <v>0.02</v>
      </c>
      <c r="F11357">
        <v>1.1799500000000001</v>
      </c>
      <c r="G11357" s="384">
        <v>0</v>
      </c>
      <c r="H11357">
        <v>1.1799500000000001</v>
      </c>
      <c r="I11357">
        <v>-14</v>
      </c>
      <c r="J11357" s="384">
        <v>39186.11</v>
      </c>
    </row>
    <row r="11358" spans="1:10">
      <c r="A11358">
        <v>11343</v>
      </c>
      <c r="B11358" s="612">
        <v>44050.103472222225</v>
      </c>
      <c r="C11358" s="405" t="s">
        <v>96</v>
      </c>
      <c r="D11358" s="384">
        <v>2612</v>
      </c>
      <c r="E11358">
        <v>0.03</v>
      </c>
      <c r="F11358">
        <v>1.18526</v>
      </c>
      <c r="G11358" s="384">
        <v>0</v>
      </c>
      <c r="H11358">
        <v>0</v>
      </c>
    </row>
    <row r="11359" spans="1:10">
      <c r="A11359">
        <v>11344</v>
      </c>
      <c r="B11359" s="612">
        <v>44050.103472222225</v>
      </c>
      <c r="C11359" s="405" t="s">
        <v>2110</v>
      </c>
      <c r="D11359" s="384">
        <v>2612</v>
      </c>
      <c r="E11359">
        <v>0.03</v>
      </c>
      <c r="F11359">
        <v>1.18526</v>
      </c>
      <c r="G11359" s="384">
        <v>0</v>
      </c>
      <c r="H11359">
        <v>1.18764</v>
      </c>
    </row>
    <row r="11360" spans="1:10">
      <c r="A11360">
        <v>11349</v>
      </c>
      <c r="B11360" s="612">
        <v>44050.122916666667</v>
      </c>
      <c r="C11360" s="405" t="s">
        <v>2110</v>
      </c>
      <c r="D11360" s="384">
        <v>2612</v>
      </c>
      <c r="E11360">
        <v>0.03</v>
      </c>
      <c r="F11360">
        <v>1.18526</v>
      </c>
      <c r="G11360" s="384">
        <v>0</v>
      </c>
      <c r="H11360">
        <v>1.1863600000000001</v>
      </c>
    </row>
    <row r="11361" spans="1:10">
      <c r="A11361">
        <v>11365</v>
      </c>
      <c r="B11361" s="612">
        <v>44050.400000000001</v>
      </c>
      <c r="C11361" s="405" t="s">
        <v>2110</v>
      </c>
      <c r="D11361" s="384">
        <v>2612</v>
      </c>
      <c r="E11361">
        <v>0.03</v>
      </c>
      <c r="F11361">
        <v>1.18526</v>
      </c>
      <c r="G11361" s="384">
        <v>0</v>
      </c>
      <c r="H11361">
        <v>1.1850099999999999</v>
      </c>
    </row>
    <row r="11362" spans="1:10">
      <c r="A11362">
        <v>11382</v>
      </c>
      <c r="B11362" s="612">
        <v>44050.55</v>
      </c>
      <c r="C11362" s="405" t="s">
        <v>2110</v>
      </c>
      <c r="D11362" s="384">
        <v>2612</v>
      </c>
      <c r="E11362">
        <v>0.03</v>
      </c>
      <c r="F11362">
        <v>1.18526</v>
      </c>
      <c r="G11362" s="384">
        <v>0</v>
      </c>
      <c r="H11362">
        <v>1.18343</v>
      </c>
    </row>
    <row r="11363" spans="1:10">
      <c r="A11363">
        <v>11396</v>
      </c>
      <c r="B11363" s="612">
        <v>44050.558333333334</v>
      </c>
      <c r="C11363" s="405" t="s">
        <v>2110</v>
      </c>
      <c r="D11363" s="384">
        <v>2612</v>
      </c>
      <c r="E11363">
        <v>0.03</v>
      </c>
      <c r="F11363">
        <v>1.18526</v>
      </c>
      <c r="G11363" s="384">
        <v>0</v>
      </c>
      <c r="H11363">
        <v>1.1817500000000001</v>
      </c>
    </row>
    <row r="11364" spans="1:10">
      <c r="A11364">
        <v>11408</v>
      </c>
      <c r="B11364" s="612">
        <v>44050.6</v>
      </c>
      <c r="C11364" s="405" t="s">
        <v>2110</v>
      </c>
      <c r="D11364" s="384">
        <v>2612</v>
      </c>
      <c r="E11364">
        <v>0.03</v>
      </c>
      <c r="F11364">
        <v>1.18526</v>
      </c>
      <c r="G11364" s="384">
        <v>0</v>
      </c>
      <c r="H11364">
        <v>1.1799500000000001</v>
      </c>
    </row>
    <row r="11365" spans="1:10">
      <c r="A11365">
        <v>11428</v>
      </c>
      <c r="B11365" s="612">
        <v>44053.255555555559</v>
      </c>
      <c r="C11365" s="405" t="s">
        <v>2054</v>
      </c>
      <c r="D11365" s="384">
        <v>2612</v>
      </c>
      <c r="E11365">
        <v>0.03</v>
      </c>
      <c r="F11365">
        <v>1.1799500000000001</v>
      </c>
      <c r="G11365" s="384">
        <v>0</v>
      </c>
      <c r="H11365">
        <v>1.1799500000000001</v>
      </c>
      <c r="I11365">
        <v>-16.05</v>
      </c>
      <c r="J11365" s="384">
        <v>39170.06</v>
      </c>
    </row>
    <row r="11366" spans="1:10">
      <c r="A11366">
        <v>11347</v>
      </c>
      <c r="B11366" s="612">
        <v>44050.122916666667</v>
      </c>
      <c r="C11366" s="405" t="s">
        <v>96</v>
      </c>
      <c r="D11366" s="384">
        <v>2613</v>
      </c>
      <c r="E11366">
        <v>0.05</v>
      </c>
      <c r="F11366">
        <v>1.1835599999999999</v>
      </c>
      <c r="G11366" s="384">
        <v>0</v>
      </c>
      <c r="H11366">
        <v>0</v>
      </c>
    </row>
    <row r="11367" spans="1:10">
      <c r="A11367">
        <v>11348</v>
      </c>
      <c r="B11367" s="612">
        <v>44050.122916666667</v>
      </c>
      <c r="C11367" s="405" t="s">
        <v>2110</v>
      </c>
      <c r="D11367" s="384">
        <v>2613</v>
      </c>
      <c r="E11367">
        <v>0.05</v>
      </c>
      <c r="F11367">
        <v>1.1835599999999999</v>
      </c>
      <c r="G11367" s="384">
        <v>0</v>
      </c>
      <c r="H11367">
        <v>1.1863600000000001</v>
      </c>
    </row>
    <row r="11368" spans="1:10">
      <c r="A11368">
        <v>11364</v>
      </c>
      <c r="B11368" s="612">
        <v>44050.400000000001</v>
      </c>
      <c r="C11368" s="405" t="s">
        <v>2110</v>
      </c>
      <c r="D11368" s="384">
        <v>2613</v>
      </c>
      <c r="E11368">
        <v>0.05</v>
      </c>
      <c r="F11368">
        <v>1.1835599999999999</v>
      </c>
      <c r="G11368" s="384">
        <v>0</v>
      </c>
      <c r="H11368">
        <v>1.1850099999999999</v>
      </c>
    </row>
    <row r="11369" spans="1:10">
      <c r="A11369">
        <v>11381</v>
      </c>
      <c r="B11369" s="612">
        <v>44050.55</v>
      </c>
      <c r="C11369" s="405" t="s">
        <v>2110</v>
      </c>
      <c r="D11369" s="384">
        <v>2613</v>
      </c>
      <c r="E11369">
        <v>0.05</v>
      </c>
      <c r="F11369">
        <v>1.1835599999999999</v>
      </c>
      <c r="G11369" s="384">
        <v>0</v>
      </c>
      <c r="H11369">
        <v>1.18343</v>
      </c>
    </row>
    <row r="11370" spans="1:10">
      <c r="A11370">
        <v>11395</v>
      </c>
      <c r="B11370" s="612">
        <v>44050.558333333334</v>
      </c>
      <c r="C11370" s="405" t="s">
        <v>2110</v>
      </c>
      <c r="D11370" s="384">
        <v>2613</v>
      </c>
      <c r="E11370">
        <v>0.05</v>
      </c>
      <c r="F11370">
        <v>1.1835599999999999</v>
      </c>
      <c r="G11370" s="384">
        <v>0</v>
      </c>
      <c r="H11370">
        <v>1.1817500000000001</v>
      </c>
    </row>
    <row r="11371" spans="1:10">
      <c r="A11371">
        <v>11407</v>
      </c>
      <c r="B11371" s="612">
        <v>44050.6</v>
      </c>
      <c r="C11371" s="405" t="s">
        <v>2110</v>
      </c>
      <c r="D11371" s="384">
        <v>2613</v>
      </c>
      <c r="E11371">
        <v>0.05</v>
      </c>
      <c r="F11371">
        <v>1.1835599999999999</v>
      </c>
      <c r="G11371" s="384">
        <v>0</v>
      </c>
      <c r="H11371">
        <v>1.1799500000000001</v>
      </c>
    </row>
    <row r="11372" spans="1:10">
      <c r="A11372">
        <v>11429</v>
      </c>
      <c r="B11372" s="612">
        <v>44053.255555555559</v>
      </c>
      <c r="C11372" s="405" t="s">
        <v>2054</v>
      </c>
      <c r="D11372" s="384">
        <v>2613</v>
      </c>
      <c r="E11372">
        <v>0.05</v>
      </c>
      <c r="F11372">
        <v>1.1799500000000001</v>
      </c>
      <c r="G11372" s="384">
        <v>0</v>
      </c>
      <c r="H11372">
        <v>1.1799500000000001</v>
      </c>
      <c r="I11372">
        <v>-18.25</v>
      </c>
      <c r="J11372" s="384">
        <v>39151.81</v>
      </c>
    </row>
    <row r="11373" spans="1:10">
      <c r="A11373">
        <v>11352</v>
      </c>
      <c r="B11373" s="612">
        <v>44050.174305555556</v>
      </c>
      <c r="C11373" s="405" t="s">
        <v>97</v>
      </c>
      <c r="D11373" s="384">
        <v>2614</v>
      </c>
      <c r="E11373">
        <v>0.02</v>
      </c>
      <c r="F11373">
        <v>1.18337</v>
      </c>
      <c r="G11373" s="384">
        <v>0</v>
      </c>
      <c r="H11373">
        <v>0</v>
      </c>
    </row>
    <row r="11374" spans="1:10">
      <c r="A11374">
        <v>11353</v>
      </c>
      <c r="B11374" s="612">
        <v>44050.174305555556</v>
      </c>
      <c r="C11374" s="405" t="s">
        <v>2110</v>
      </c>
      <c r="D11374" s="384">
        <v>2614</v>
      </c>
      <c r="E11374">
        <v>0.02</v>
      </c>
      <c r="F11374">
        <v>1.18337</v>
      </c>
      <c r="G11374" s="384">
        <v>0</v>
      </c>
      <c r="H11374">
        <v>1.1823699999999999</v>
      </c>
    </row>
    <row r="11375" spans="1:10">
      <c r="A11375">
        <v>11356</v>
      </c>
      <c r="B11375" s="612">
        <v>44050.302083333336</v>
      </c>
      <c r="C11375" s="405" t="s">
        <v>2110</v>
      </c>
      <c r="D11375" s="384">
        <v>2614</v>
      </c>
      <c r="E11375">
        <v>0.02</v>
      </c>
      <c r="F11375">
        <v>1.18337</v>
      </c>
      <c r="G11375" s="384">
        <v>0</v>
      </c>
      <c r="H11375">
        <v>1.1831700000000001</v>
      </c>
    </row>
    <row r="11376" spans="1:10">
      <c r="A11376">
        <v>11357</v>
      </c>
      <c r="B11376" s="612">
        <v>44050.334027777775</v>
      </c>
      <c r="C11376" s="405" t="s">
        <v>2054</v>
      </c>
      <c r="D11376" s="384">
        <v>2614</v>
      </c>
      <c r="E11376">
        <v>0.02</v>
      </c>
      <c r="F11376">
        <v>1.1831700000000001</v>
      </c>
      <c r="G11376" s="384">
        <v>0</v>
      </c>
      <c r="H11376">
        <v>1.1831700000000001</v>
      </c>
      <c r="I11376">
        <v>0.4</v>
      </c>
      <c r="J11376" s="384">
        <v>39193.730000000003</v>
      </c>
    </row>
    <row r="11377" spans="1:10">
      <c r="A11377">
        <v>11354</v>
      </c>
      <c r="B11377" s="612">
        <v>44050.302083333336</v>
      </c>
      <c r="C11377" s="405" t="s">
        <v>97</v>
      </c>
      <c r="D11377" s="384">
        <v>2615</v>
      </c>
      <c r="E11377">
        <v>0.02</v>
      </c>
      <c r="F11377">
        <v>1.1849700000000001</v>
      </c>
      <c r="G11377" s="384">
        <v>0</v>
      </c>
      <c r="H11377">
        <v>0</v>
      </c>
    </row>
    <row r="11378" spans="1:10">
      <c r="A11378">
        <v>11355</v>
      </c>
      <c r="B11378" s="612">
        <v>44050.302083333336</v>
      </c>
      <c r="C11378" s="405" t="s">
        <v>2110</v>
      </c>
      <c r="D11378" s="384">
        <v>2615</v>
      </c>
      <c r="E11378">
        <v>0.02</v>
      </c>
      <c r="F11378">
        <v>1.1849700000000001</v>
      </c>
      <c r="G11378" s="384">
        <v>0</v>
      </c>
      <c r="H11378">
        <v>1.1831700000000001</v>
      </c>
    </row>
    <row r="11379" spans="1:10">
      <c r="A11379">
        <v>11358</v>
      </c>
      <c r="B11379" s="612">
        <v>44050.334027777775</v>
      </c>
      <c r="C11379" s="405" t="s">
        <v>2054</v>
      </c>
      <c r="D11379" s="384">
        <v>2615</v>
      </c>
      <c r="E11379">
        <v>0.02</v>
      </c>
      <c r="F11379">
        <v>1.1831700000000001</v>
      </c>
      <c r="G11379" s="384">
        <v>0</v>
      </c>
      <c r="H11379">
        <v>1.1831700000000001</v>
      </c>
      <c r="I11379">
        <v>3.6</v>
      </c>
      <c r="J11379" s="384">
        <v>39197.33</v>
      </c>
    </row>
    <row r="11380" spans="1:10">
      <c r="A11380">
        <v>11359</v>
      </c>
      <c r="B11380" s="612">
        <v>44050.345833333333</v>
      </c>
      <c r="C11380" s="405" t="s">
        <v>97</v>
      </c>
      <c r="D11380" s="384">
        <v>2616</v>
      </c>
      <c r="E11380">
        <v>0.02</v>
      </c>
      <c r="F11380">
        <v>1.1832</v>
      </c>
      <c r="G11380" s="384">
        <v>0</v>
      </c>
      <c r="H11380">
        <v>0</v>
      </c>
    </row>
    <row r="11381" spans="1:10">
      <c r="A11381">
        <v>11360</v>
      </c>
      <c r="B11381" s="612">
        <v>44050.345833333333</v>
      </c>
      <c r="C11381" s="405" t="s">
        <v>2110</v>
      </c>
      <c r="D11381" s="384">
        <v>2616</v>
      </c>
      <c r="E11381">
        <v>0.02</v>
      </c>
      <c r="F11381">
        <v>1.1832</v>
      </c>
      <c r="G11381" s="384">
        <v>0</v>
      </c>
      <c r="H11381">
        <v>1.1821999999999999</v>
      </c>
    </row>
    <row r="11382" spans="1:10">
      <c r="A11382">
        <v>11361</v>
      </c>
      <c r="B11382" s="612">
        <v>44050.384027777778</v>
      </c>
      <c r="C11382" s="405" t="s">
        <v>2054</v>
      </c>
      <c r="D11382" s="384">
        <v>2616</v>
      </c>
      <c r="E11382">
        <v>0.02</v>
      </c>
      <c r="F11382">
        <v>1.1821999999999999</v>
      </c>
      <c r="G11382" s="384">
        <v>0</v>
      </c>
      <c r="H11382">
        <v>1.1821999999999999</v>
      </c>
      <c r="I11382">
        <v>2</v>
      </c>
      <c r="J11382" s="384">
        <v>39199.33</v>
      </c>
    </row>
    <row r="11383" spans="1:10">
      <c r="A11383">
        <v>11362</v>
      </c>
      <c r="B11383" s="612">
        <v>44050.400000000001</v>
      </c>
      <c r="C11383" s="405" t="s">
        <v>96</v>
      </c>
      <c r="D11383" s="384">
        <v>2617</v>
      </c>
      <c r="E11383">
        <v>0.08</v>
      </c>
      <c r="F11383">
        <v>1.18174</v>
      </c>
      <c r="G11383" s="384">
        <v>0</v>
      </c>
      <c r="H11383">
        <v>0</v>
      </c>
    </row>
    <row r="11384" spans="1:10">
      <c r="A11384">
        <v>11363</v>
      </c>
      <c r="B11384" s="612">
        <v>44050.400000000001</v>
      </c>
      <c r="C11384" s="405" t="s">
        <v>2110</v>
      </c>
      <c r="D11384" s="384">
        <v>2617</v>
      </c>
      <c r="E11384">
        <v>0.08</v>
      </c>
      <c r="F11384">
        <v>1.18174</v>
      </c>
      <c r="G11384" s="384">
        <v>0</v>
      </c>
      <c r="H11384">
        <v>1.1850099999999999</v>
      </c>
    </row>
    <row r="11385" spans="1:10">
      <c r="A11385">
        <v>11380</v>
      </c>
      <c r="B11385" s="612">
        <v>44050.55</v>
      </c>
      <c r="C11385" s="405" t="s">
        <v>2110</v>
      </c>
      <c r="D11385" s="384">
        <v>2617</v>
      </c>
      <c r="E11385">
        <v>0.08</v>
      </c>
      <c r="F11385">
        <v>1.18174</v>
      </c>
      <c r="G11385" s="384">
        <v>0</v>
      </c>
      <c r="H11385">
        <v>1.18343</v>
      </c>
    </row>
    <row r="11386" spans="1:10">
      <c r="A11386">
        <v>11394</v>
      </c>
      <c r="B11386" s="612">
        <v>44050.558333333334</v>
      </c>
      <c r="C11386" s="405" t="s">
        <v>2110</v>
      </c>
      <c r="D11386" s="384">
        <v>2617</v>
      </c>
      <c r="E11386">
        <v>0.08</v>
      </c>
      <c r="F11386">
        <v>1.18174</v>
      </c>
      <c r="G11386" s="384">
        <v>0</v>
      </c>
      <c r="H11386">
        <v>1.1817500000000001</v>
      </c>
    </row>
    <row r="11387" spans="1:10">
      <c r="A11387">
        <v>11406</v>
      </c>
      <c r="B11387" s="612">
        <v>44050.6</v>
      </c>
      <c r="C11387" s="405" t="s">
        <v>2110</v>
      </c>
      <c r="D11387" s="384">
        <v>2617</v>
      </c>
      <c r="E11387">
        <v>0.08</v>
      </c>
      <c r="F11387">
        <v>1.18174</v>
      </c>
      <c r="G11387" s="384">
        <v>0</v>
      </c>
      <c r="H11387">
        <v>1.1799500000000001</v>
      </c>
    </row>
    <row r="11388" spans="1:10">
      <c r="A11388">
        <v>11430</v>
      </c>
      <c r="B11388" s="612">
        <v>44053.255555555559</v>
      </c>
      <c r="C11388" s="405" t="s">
        <v>2054</v>
      </c>
      <c r="D11388" s="384">
        <v>2617</v>
      </c>
      <c r="E11388">
        <v>0.08</v>
      </c>
      <c r="F11388">
        <v>1.1799500000000001</v>
      </c>
      <c r="G11388" s="384">
        <v>0</v>
      </c>
      <c r="H11388">
        <v>1.1799500000000001</v>
      </c>
      <c r="I11388">
        <v>-14.64</v>
      </c>
      <c r="J11388" s="384">
        <v>39137.17</v>
      </c>
    </row>
    <row r="11389" spans="1:10">
      <c r="A11389">
        <v>11368</v>
      </c>
      <c r="B11389" s="612">
        <v>44050.445833333331</v>
      </c>
      <c r="C11389" s="405" t="s">
        <v>97</v>
      </c>
      <c r="D11389" s="384">
        <v>2618</v>
      </c>
      <c r="E11389">
        <v>0.02</v>
      </c>
      <c r="F11389">
        <v>1.1820600000000001</v>
      </c>
      <c r="G11389" s="384">
        <v>0</v>
      </c>
      <c r="H11389">
        <v>0</v>
      </c>
    </row>
    <row r="11390" spans="1:10">
      <c r="A11390">
        <v>11369</v>
      </c>
      <c r="B11390" s="612">
        <v>44050.445833333331</v>
      </c>
      <c r="C11390" s="405" t="s">
        <v>2110</v>
      </c>
      <c r="D11390" s="384">
        <v>2618</v>
      </c>
      <c r="E11390">
        <v>0.02</v>
      </c>
      <c r="F11390">
        <v>1.1820600000000001</v>
      </c>
      <c r="G11390" s="384">
        <v>0</v>
      </c>
      <c r="H11390">
        <v>1.18106</v>
      </c>
    </row>
    <row r="11391" spans="1:10">
      <c r="A11391">
        <v>11370</v>
      </c>
      <c r="B11391" s="612">
        <v>44050.521527777775</v>
      </c>
      <c r="C11391" s="405" t="s">
        <v>2054</v>
      </c>
      <c r="D11391" s="384">
        <v>2618</v>
      </c>
      <c r="E11391">
        <v>0.02</v>
      </c>
      <c r="F11391">
        <v>1.18106</v>
      </c>
      <c r="G11391" s="384">
        <v>0</v>
      </c>
      <c r="H11391">
        <v>1.18106</v>
      </c>
      <c r="I11391">
        <v>2</v>
      </c>
      <c r="J11391" s="384">
        <v>39201.33</v>
      </c>
    </row>
    <row r="11392" spans="1:10">
      <c r="A11392">
        <v>11371</v>
      </c>
      <c r="B11392" s="612">
        <v>44050.524305555555</v>
      </c>
      <c r="C11392" s="405" t="s">
        <v>97</v>
      </c>
      <c r="D11392" s="384">
        <v>2619</v>
      </c>
      <c r="E11392">
        <v>0.02</v>
      </c>
      <c r="F11392">
        <v>1.18242</v>
      </c>
      <c r="G11392" s="384">
        <v>0</v>
      </c>
      <c r="H11392">
        <v>0</v>
      </c>
    </row>
    <row r="11393" spans="1:10">
      <c r="A11393">
        <v>11372</v>
      </c>
      <c r="B11393" s="612">
        <v>44050.524305555555</v>
      </c>
      <c r="C11393" s="405" t="s">
        <v>2110</v>
      </c>
      <c r="D11393" s="384">
        <v>2619</v>
      </c>
      <c r="E11393">
        <v>0.02</v>
      </c>
      <c r="F11393">
        <v>1.18242</v>
      </c>
      <c r="G11393" s="384">
        <v>0</v>
      </c>
      <c r="H11393">
        <v>1.1814199999999999</v>
      </c>
    </row>
    <row r="11394" spans="1:10">
      <c r="A11394">
        <v>11375</v>
      </c>
      <c r="B11394" s="612">
        <v>44050.529861111114</v>
      </c>
      <c r="C11394" s="405" t="s">
        <v>2110</v>
      </c>
      <c r="D11394" s="384">
        <v>2619</v>
      </c>
      <c r="E11394">
        <v>0.02</v>
      </c>
      <c r="F11394">
        <v>1.18242</v>
      </c>
      <c r="G11394" s="384">
        <v>0</v>
      </c>
      <c r="H11394">
        <v>1.18222</v>
      </c>
    </row>
    <row r="11395" spans="1:10">
      <c r="A11395">
        <v>11376</v>
      </c>
      <c r="B11395" s="612">
        <v>44050.54583333333</v>
      </c>
      <c r="C11395" s="405" t="s">
        <v>2054</v>
      </c>
      <c r="D11395" s="384">
        <v>2619</v>
      </c>
      <c r="E11395">
        <v>0.02</v>
      </c>
      <c r="F11395">
        <v>1.18222</v>
      </c>
      <c r="G11395" s="384">
        <v>0</v>
      </c>
      <c r="H11395">
        <v>1.18222</v>
      </c>
      <c r="I11395">
        <v>0.4</v>
      </c>
      <c r="J11395" s="384">
        <v>39201.730000000003</v>
      </c>
    </row>
    <row r="11396" spans="1:10">
      <c r="A11396">
        <v>11373</v>
      </c>
      <c r="B11396" s="612">
        <v>44050.529861111114</v>
      </c>
      <c r="C11396" s="405" t="s">
        <v>97</v>
      </c>
      <c r="D11396" s="384">
        <v>2620</v>
      </c>
      <c r="E11396">
        <v>0.02</v>
      </c>
      <c r="F11396">
        <v>1.1840200000000001</v>
      </c>
      <c r="G11396" s="384">
        <v>0</v>
      </c>
      <c r="H11396">
        <v>0</v>
      </c>
    </row>
    <row r="11397" spans="1:10">
      <c r="A11397">
        <v>11374</v>
      </c>
      <c r="B11397" s="612">
        <v>44050.529861111114</v>
      </c>
      <c r="C11397" s="405" t="s">
        <v>2110</v>
      </c>
      <c r="D11397" s="384">
        <v>2620</v>
      </c>
      <c r="E11397">
        <v>0.02</v>
      </c>
      <c r="F11397">
        <v>1.1840200000000001</v>
      </c>
      <c r="G11397" s="384">
        <v>0</v>
      </c>
      <c r="H11397">
        <v>1.18222</v>
      </c>
    </row>
    <row r="11398" spans="1:10">
      <c r="A11398">
        <v>11377</v>
      </c>
      <c r="B11398" s="612">
        <v>44050.54583333333</v>
      </c>
      <c r="C11398" s="405" t="s">
        <v>2054</v>
      </c>
      <c r="D11398" s="384">
        <v>2620</v>
      </c>
      <c r="E11398">
        <v>0.02</v>
      </c>
      <c r="F11398">
        <v>1.18222</v>
      </c>
      <c r="G11398" s="384">
        <v>0</v>
      </c>
      <c r="H11398">
        <v>1.18222</v>
      </c>
      <c r="I11398">
        <v>3.6</v>
      </c>
      <c r="J11398" s="384">
        <v>39205.33</v>
      </c>
    </row>
    <row r="11399" spans="1:10">
      <c r="A11399">
        <v>11378</v>
      </c>
      <c r="B11399" s="612">
        <v>44050.55</v>
      </c>
      <c r="C11399" s="405" t="s">
        <v>96</v>
      </c>
      <c r="D11399" s="384">
        <v>2621</v>
      </c>
      <c r="E11399">
        <v>0.14000000000000001</v>
      </c>
      <c r="F11399">
        <v>1.1798200000000001</v>
      </c>
      <c r="G11399" s="384">
        <v>0</v>
      </c>
      <c r="H11399">
        <v>0</v>
      </c>
    </row>
    <row r="11400" spans="1:10">
      <c r="A11400">
        <v>11379</v>
      </c>
      <c r="B11400" s="612">
        <v>44050.55</v>
      </c>
      <c r="C11400" s="405" t="s">
        <v>2110</v>
      </c>
      <c r="D11400" s="384">
        <v>2621</v>
      </c>
      <c r="E11400">
        <v>0.14000000000000001</v>
      </c>
      <c r="F11400">
        <v>1.1798200000000001</v>
      </c>
      <c r="G11400" s="384">
        <v>0</v>
      </c>
      <c r="H11400">
        <v>1.18343</v>
      </c>
    </row>
    <row r="11401" spans="1:10">
      <c r="A11401">
        <v>11393</v>
      </c>
      <c r="B11401" s="612">
        <v>44050.558333333334</v>
      </c>
      <c r="C11401" s="405" t="s">
        <v>2110</v>
      </c>
      <c r="D11401" s="384">
        <v>2621</v>
      </c>
      <c r="E11401">
        <v>0.14000000000000001</v>
      </c>
      <c r="F11401">
        <v>1.1798200000000001</v>
      </c>
      <c r="G11401" s="384">
        <v>0</v>
      </c>
      <c r="H11401">
        <v>1.1817500000000001</v>
      </c>
    </row>
    <row r="11402" spans="1:10">
      <c r="A11402">
        <v>11405</v>
      </c>
      <c r="B11402" s="612">
        <v>44050.6</v>
      </c>
      <c r="C11402" s="405" t="s">
        <v>2110</v>
      </c>
      <c r="D11402" s="384">
        <v>2621</v>
      </c>
      <c r="E11402">
        <v>0.14000000000000001</v>
      </c>
      <c r="F11402">
        <v>1.1798200000000001</v>
      </c>
      <c r="G11402" s="384">
        <v>0</v>
      </c>
      <c r="H11402">
        <v>1.1799500000000001</v>
      </c>
    </row>
    <row r="11403" spans="1:10">
      <c r="A11403">
        <v>11431</v>
      </c>
      <c r="B11403" s="612">
        <v>44053.255555555559</v>
      </c>
      <c r="C11403" s="405" t="s">
        <v>2054</v>
      </c>
      <c r="D11403" s="384">
        <v>2621</v>
      </c>
      <c r="E11403">
        <v>0.14000000000000001</v>
      </c>
      <c r="F11403">
        <v>1.1799500000000001</v>
      </c>
      <c r="G11403" s="384">
        <v>0</v>
      </c>
      <c r="H11403">
        <v>1.1799500000000001</v>
      </c>
      <c r="I11403">
        <v>1.26</v>
      </c>
      <c r="J11403" s="384">
        <v>39138.43</v>
      </c>
    </row>
    <row r="11404" spans="1:10">
      <c r="A11404">
        <v>11385</v>
      </c>
      <c r="B11404" s="612">
        <v>44050.552083333336</v>
      </c>
      <c r="C11404" s="405" t="s">
        <v>97</v>
      </c>
      <c r="D11404" s="384">
        <v>2622</v>
      </c>
      <c r="E11404">
        <v>0.02</v>
      </c>
      <c r="F11404">
        <v>1.18045</v>
      </c>
      <c r="G11404" s="384">
        <v>0</v>
      </c>
      <c r="H11404">
        <v>0</v>
      </c>
    </row>
    <row r="11405" spans="1:10">
      <c r="A11405">
        <v>11386</v>
      </c>
      <c r="B11405" s="612">
        <v>44050.552083333336</v>
      </c>
      <c r="C11405" s="405" t="s">
        <v>2110</v>
      </c>
      <c r="D11405" s="384">
        <v>2622</v>
      </c>
      <c r="E11405">
        <v>0.02</v>
      </c>
      <c r="F11405">
        <v>1.18045</v>
      </c>
      <c r="G11405" s="384">
        <v>0</v>
      </c>
      <c r="H11405">
        <v>1.1794500000000001</v>
      </c>
    </row>
    <row r="11406" spans="1:10">
      <c r="A11406">
        <v>11387</v>
      </c>
      <c r="B11406" s="612">
        <v>44050.554166666669</v>
      </c>
      <c r="C11406" s="405" t="s">
        <v>2054</v>
      </c>
      <c r="D11406" s="384">
        <v>2622</v>
      </c>
      <c r="E11406">
        <v>0.02</v>
      </c>
      <c r="F11406">
        <v>1.1794500000000001</v>
      </c>
      <c r="G11406" s="384">
        <v>0</v>
      </c>
      <c r="H11406">
        <v>1.1794500000000001</v>
      </c>
      <c r="I11406">
        <v>2</v>
      </c>
      <c r="J11406" s="384">
        <v>39207.33</v>
      </c>
    </row>
    <row r="11407" spans="1:10">
      <c r="A11407">
        <v>11388</v>
      </c>
      <c r="B11407" s="612">
        <v>44050.557638888888</v>
      </c>
      <c r="C11407" s="405" t="s">
        <v>97</v>
      </c>
      <c r="D11407" s="384">
        <v>2623</v>
      </c>
      <c r="E11407">
        <v>0.02</v>
      </c>
      <c r="F11407">
        <v>1.1788799999999999</v>
      </c>
      <c r="G11407" s="384">
        <v>0</v>
      </c>
      <c r="H11407">
        <v>0</v>
      </c>
    </row>
    <row r="11408" spans="1:10">
      <c r="A11408">
        <v>11389</v>
      </c>
      <c r="B11408" s="612">
        <v>44050.557638888888</v>
      </c>
      <c r="C11408" s="405" t="s">
        <v>2110</v>
      </c>
      <c r="D11408" s="384">
        <v>2623</v>
      </c>
      <c r="E11408">
        <v>0.02</v>
      </c>
      <c r="F11408">
        <v>1.1788799999999999</v>
      </c>
      <c r="G11408" s="384">
        <v>0</v>
      </c>
      <c r="H11408">
        <v>1.17788</v>
      </c>
    </row>
    <row r="11409" spans="1:10">
      <c r="A11409">
        <v>11390</v>
      </c>
      <c r="B11409" s="612">
        <v>44050.558333333334</v>
      </c>
      <c r="C11409" s="405" t="s">
        <v>2054</v>
      </c>
      <c r="D11409" s="384">
        <v>2623</v>
      </c>
      <c r="E11409">
        <v>0.02</v>
      </c>
      <c r="F11409">
        <v>1.17788</v>
      </c>
      <c r="G11409" s="384">
        <v>0</v>
      </c>
      <c r="H11409">
        <v>1.17788</v>
      </c>
      <c r="I11409">
        <v>2</v>
      </c>
      <c r="J11409" s="384">
        <v>39209.33</v>
      </c>
    </row>
    <row r="11410" spans="1:10">
      <c r="A11410">
        <v>11391</v>
      </c>
      <c r="B11410" s="612">
        <v>44050.558333333334</v>
      </c>
      <c r="C11410" s="405" t="s">
        <v>96</v>
      </c>
      <c r="D11410" s="384">
        <v>2624</v>
      </c>
      <c r="E11410">
        <v>0.23</v>
      </c>
      <c r="F11410">
        <v>1.1778200000000001</v>
      </c>
      <c r="G11410" s="384">
        <v>0</v>
      </c>
      <c r="H11410">
        <v>0</v>
      </c>
    </row>
    <row r="11411" spans="1:10">
      <c r="A11411">
        <v>11392</v>
      </c>
      <c r="B11411" s="612">
        <v>44050.558333333334</v>
      </c>
      <c r="C11411" s="405" t="s">
        <v>2110</v>
      </c>
      <c r="D11411" s="384">
        <v>2624</v>
      </c>
      <c r="E11411">
        <v>0.23</v>
      </c>
      <c r="F11411">
        <v>1.1778200000000001</v>
      </c>
      <c r="G11411" s="384">
        <v>0</v>
      </c>
      <c r="H11411">
        <v>1.1817500000000001</v>
      </c>
    </row>
    <row r="11412" spans="1:10">
      <c r="A11412">
        <v>11404</v>
      </c>
      <c r="B11412" s="612">
        <v>44050.6</v>
      </c>
      <c r="C11412" s="405" t="s">
        <v>2110</v>
      </c>
      <c r="D11412" s="384">
        <v>2624</v>
      </c>
      <c r="E11412">
        <v>0.23</v>
      </c>
      <c r="F11412">
        <v>1.1778200000000001</v>
      </c>
      <c r="G11412" s="384">
        <v>0</v>
      </c>
      <c r="H11412">
        <v>1.1799500000000001</v>
      </c>
    </row>
    <row r="11413" spans="1:10">
      <c r="A11413">
        <v>11432</v>
      </c>
      <c r="B11413" s="612">
        <v>44053.255555555559</v>
      </c>
      <c r="C11413" s="405" t="s">
        <v>2054</v>
      </c>
      <c r="D11413" s="384">
        <v>2624</v>
      </c>
      <c r="E11413">
        <v>0.23</v>
      </c>
      <c r="F11413">
        <v>1.1799500000000001</v>
      </c>
      <c r="G11413" s="384">
        <v>0</v>
      </c>
      <c r="H11413">
        <v>1.1799500000000001</v>
      </c>
      <c r="I11413">
        <v>48.07</v>
      </c>
      <c r="J11413" s="384">
        <v>39186.49</v>
      </c>
    </row>
    <row r="11414" spans="1:10">
      <c r="A11414">
        <v>11399</v>
      </c>
      <c r="B11414" s="612">
        <v>44050.565972222219</v>
      </c>
      <c r="C11414" s="405" t="s">
        <v>97</v>
      </c>
      <c r="D11414" s="384">
        <v>2625</v>
      </c>
      <c r="E11414">
        <v>0.02</v>
      </c>
      <c r="F11414">
        <v>1.17787</v>
      </c>
      <c r="G11414" s="384">
        <v>0</v>
      </c>
      <c r="H11414">
        <v>0</v>
      </c>
    </row>
    <row r="11415" spans="1:10">
      <c r="A11415">
        <v>11400</v>
      </c>
      <c r="B11415" s="612">
        <v>44050.565972222219</v>
      </c>
      <c r="C11415" s="405" t="s">
        <v>2110</v>
      </c>
      <c r="D11415" s="384">
        <v>2625</v>
      </c>
      <c r="E11415">
        <v>0.02</v>
      </c>
      <c r="F11415">
        <v>1.17787</v>
      </c>
      <c r="G11415" s="384">
        <v>0</v>
      </c>
      <c r="H11415">
        <v>1.1768700000000001</v>
      </c>
    </row>
    <row r="11416" spans="1:10">
      <c r="A11416">
        <v>11401</v>
      </c>
      <c r="B11416" s="612">
        <v>44050.572916666664</v>
      </c>
      <c r="C11416" s="405" t="s">
        <v>2054</v>
      </c>
      <c r="D11416" s="384">
        <v>2625</v>
      </c>
      <c r="E11416">
        <v>0.02</v>
      </c>
      <c r="F11416">
        <v>1.1768700000000001</v>
      </c>
      <c r="G11416" s="384">
        <v>0</v>
      </c>
      <c r="H11416">
        <v>1.1768700000000001</v>
      </c>
      <c r="I11416">
        <v>2</v>
      </c>
      <c r="J11416" s="384">
        <v>39211.33</v>
      </c>
    </row>
    <row r="11417" spans="1:10">
      <c r="A11417">
        <v>11402</v>
      </c>
      <c r="B11417" s="612">
        <v>44050.6</v>
      </c>
      <c r="C11417" s="405" t="s">
        <v>96</v>
      </c>
      <c r="D11417" s="384">
        <v>2626</v>
      </c>
      <c r="E11417">
        <v>0.38</v>
      </c>
      <c r="F11417">
        <v>1.17571</v>
      </c>
      <c r="G11417" s="384">
        <v>0</v>
      </c>
      <c r="H11417">
        <v>0</v>
      </c>
    </row>
    <row r="11418" spans="1:10">
      <c r="A11418">
        <v>11403</v>
      </c>
      <c r="B11418" s="612">
        <v>44050.6</v>
      </c>
      <c r="C11418" s="405" t="s">
        <v>2110</v>
      </c>
      <c r="D11418" s="384">
        <v>2626</v>
      </c>
      <c r="E11418">
        <v>0.38</v>
      </c>
      <c r="F11418">
        <v>1.17571</v>
      </c>
      <c r="G11418" s="384">
        <v>0</v>
      </c>
      <c r="H11418">
        <v>1.1799500000000001</v>
      </c>
    </row>
    <row r="11419" spans="1:10">
      <c r="A11419">
        <v>11433</v>
      </c>
      <c r="B11419" s="612">
        <v>44053.255555555559</v>
      </c>
      <c r="C11419" s="405" t="s">
        <v>2054</v>
      </c>
      <c r="D11419" s="384">
        <v>2626</v>
      </c>
      <c r="E11419">
        <v>0.38</v>
      </c>
      <c r="F11419">
        <v>1.1799500000000001</v>
      </c>
      <c r="G11419" s="384">
        <v>0</v>
      </c>
      <c r="H11419">
        <v>1.1799500000000001</v>
      </c>
      <c r="I11419">
        <v>159.59</v>
      </c>
      <c r="J11419" s="384">
        <v>39346.089999999997</v>
      </c>
    </row>
    <row r="11420" spans="1:10">
      <c r="A11420">
        <v>11411</v>
      </c>
      <c r="B11420" s="612">
        <v>44050.605555555558</v>
      </c>
      <c r="C11420" s="405" t="s">
        <v>97</v>
      </c>
      <c r="D11420" s="384">
        <v>2627</v>
      </c>
      <c r="E11420">
        <v>0.02</v>
      </c>
      <c r="F11420">
        <v>1.1773800000000001</v>
      </c>
      <c r="G11420" s="384">
        <v>0</v>
      </c>
      <c r="H11420">
        <v>0</v>
      </c>
    </row>
    <row r="11421" spans="1:10">
      <c r="A11421">
        <v>11412</v>
      </c>
      <c r="B11421" s="612">
        <v>44050.605555555558</v>
      </c>
      <c r="C11421" s="405" t="s">
        <v>2110</v>
      </c>
      <c r="D11421" s="384">
        <v>2627</v>
      </c>
      <c r="E11421">
        <v>0.02</v>
      </c>
      <c r="F11421">
        <v>1.1773800000000001</v>
      </c>
      <c r="G11421" s="384">
        <v>0</v>
      </c>
      <c r="H11421">
        <v>1.17638</v>
      </c>
    </row>
    <row r="11422" spans="1:10">
      <c r="A11422">
        <v>11415</v>
      </c>
      <c r="B11422" s="612">
        <v>44050.623611111114</v>
      </c>
      <c r="C11422" s="405" t="s">
        <v>2110</v>
      </c>
      <c r="D11422" s="384">
        <v>2627</v>
      </c>
      <c r="E11422">
        <v>0.02</v>
      </c>
      <c r="F11422">
        <v>1.1773800000000001</v>
      </c>
      <c r="G11422" s="384">
        <v>0</v>
      </c>
      <c r="H11422">
        <v>1.1772</v>
      </c>
    </row>
    <row r="11423" spans="1:10">
      <c r="A11423">
        <v>11416</v>
      </c>
      <c r="B11423" s="612">
        <v>44050.701388888891</v>
      </c>
      <c r="C11423" s="405" t="s">
        <v>2054</v>
      </c>
      <c r="D11423" s="384">
        <v>2627</v>
      </c>
      <c r="E11423">
        <v>0.02</v>
      </c>
      <c r="F11423">
        <v>1.1772</v>
      </c>
      <c r="G11423" s="384">
        <v>0</v>
      </c>
      <c r="H11423">
        <v>1.1772</v>
      </c>
      <c r="I11423">
        <v>0.36</v>
      </c>
      <c r="J11423" s="384">
        <v>39211.69</v>
      </c>
    </row>
    <row r="11424" spans="1:10">
      <c r="A11424">
        <v>11413</v>
      </c>
      <c r="B11424" s="612">
        <v>44050.623611111114</v>
      </c>
      <c r="C11424" s="405" t="s">
        <v>97</v>
      </c>
      <c r="D11424" s="384">
        <v>2628</v>
      </c>
      <c r="E11424">
        <v>0.02</v>
      </c>
      <c r="F11424">
        <v>1.17902</v>
      </c>
      <c r="G11424" s="384">
        <v>0</v>
      </c>
      <c r="H11424">
        <v>0</v>
      </c>
    </row>
    <row r="11425" spans="1:10">
      <c r="A11425">
        <v>11414</v>
      </c>
      <c r="B11425" s="612">
        <v>44050.623611111114</v>
      </c>
      <c r="C11425" s="405" t="s">
        <v>2110</v>
      </c>
      <c r="D11425" s="384">
        <v>2628</v>
      </c>
      <c r="E11425">
        <v>0.02</v>
      </c>
      <c r="F11425">
        <v>1.17902</v>
      </c>
      <c r="G11425" s="384">
        <v>0</v>
      </c>
      <c r="H11425">
        <v>1.1772</v>
      </c>
    </row>
    <row r="11426" spans="1:10">
      <c r="A11426">
        <v>11417</v>
      </c>
      <c r="B11426" s="612">
        <v>44050.701388888891</v>
      </c>
      <c r="C11426" s="405" t="s">
        <v>2054</v>
      </c>
      <c r="D11426" s="384">
        <v>2628</v>
      </c>
      <c r="E11426">
        <v>0.02</v>
      </c>
      <c r="F11426">
        <v>1.1772</v>
      </c>
      <c r="G11426" s="384">
        <v>0</v>
      </c>
      <c r="H11426">
        <v>1.1772</v>
      </c>
      <c r="I11426">
        <v>3.64</v>
      </c>
      <c r="J11426" s="384">
        <v>39215.33</v>
      </c>
    </row>
    <row r="11427" spans="1:10">
      <c r="A11427">
        <v>11418</v>
      </c>
      <c r="B11427" s="612">
        <v>44052.876388888886</v>
      </c>
      <c r="C11427" s="405" t="s">
        <v>97</v>
      </c>
      <c r="D11427" s="384">
        <v>2629</v>
      </c>
      <c r="E11427">
        <v>0.02</v>
      </c>
      <c r="F11427">
        <v>1.17896</v>
      </c>
      <c r="G11427" s="384">
        <v>0</v>
      </c>
      <c r="H11427">
        <v>0</v>
      </c>
    </row>
    <row r="11428" spans="1:10">
      <c r="A11428">
        <v>11419</v>
      </c>
      <c r="B11428" s="612">
        <v>44052.876388888886</v>
      </c>
      <c r="C11428" s="405" t="s">
        <v>2110</v>
      </c>
      <c r="D11428" s="384">
        <v>2629</v>
      </c>
      <c r="E11428">
        <v>0.02</v>
      </c>
      <c r="F11428">
        <v>1.17896</v>
      </c>
      <c r="G11428" s="384">
        <v>0</v>
      </c>
      <c r="H11428">
        <v>1.1779599999999999</v>
      </c>
    </row>
    <row r="11429" spans="1:10">
      <c r="A11429">
        <v>11420</v>
      </c>
      <c r="B11429" s="612">
        <v>44052.932638888888</v>
      </c>
      <c r="C11429" s="405" t="s">
        <v>2054</v>
      </c>
      <c r="D11429" s="384">
        <v>2629</v>
      </c>
      <c r="E11429">
        <v>0.02</v>
      </c>
      <c r="F11429">
        <v>1.1779599999999999</v>
      </c>
      <c r="G11429" s="384">
        <v>0</v>
      </c>
      <c r="H11429">
        <v>1.1779599999999999</v>
      </c>
      <c r="I11429">
        <v>2</v>
      </c>
      <c r="J11429" s="384">
        <v>39217.33</v>
      </c>
    </row>
    <row r="11430" spans="1:10">
      <c r="A11430">
        <v>11421</v>
      </c>
      <c r="B11430" s="612">
        <v>44052.939583333333</v>
      </c>
      <c r="C11430" s="405" t="s">
        <v>97</v>
      </c>
      <c r="D11430" s="384">
        <v>2630</v>
      </c>
      <c r="E11430">
        <v>0.02</v>
      </c>
      <c r="F11430">
        <v>1.17797</v>
      </c>
      <c r="G11430" s="384">
        <v>0</v>
      </c>
      <c r="H11430">
        <v>0</v>
      </c>
    </row>
    <row r="11431" spans="1:10">
      <c r="A11431">
        <v>11422</v>
      </c>
      <c r="B11431" s="612">
        <v>44052.939583333333</v>
      </c>
      <c r="C11431" s="405" t="s">
        <v>2110</v>
      </c>
      <c r="D11431" s="384">
        <v>2630</v>
      </c>
      <c r="E11431">
        <v>0.02</v>
      </c>
      <c r="F11431">
        <v>1.17797</v>
      </c>
      <c r="G11431" s="384">
        <v>0</v>
      </c>
      <c r="H11431">
        <v>1.1769700000000001</v>
      </c>
    </row>
    <row r="11432" spans="1:10">
      <c r="A11432">
        <v>11425</v>
      </c>
      <c r="B11432" s="612">
        <v>44053.052083333336</v>
      </c>
      <c r="C11432" s="405" t="s">
        <v>2110</v>
      </c>
      <c r="D11432" s="384">
        <v>2630</v>
      </c>
      <c r="E11432">
        <v>0.02</v>
      </c>
      <c r="F11432">
        <v>1.17797</v>
      </c>
      <c r="G11432" s="384">
        <v>0</v>
      </c>
      <c r="H11432">
        <v>1.17778</v>
      </c>
    </row>
    <row r="11433" spans="1:10">
      <c r="A11433">
        <v>11436</v>
      </c>
      <c r="B11433" s="612">
        <v>44053.28125</v>
      </c>
      <c r="C11433" s="405" t="s">
        <v>2054</v>
      </c>
      <c r="D11433" s="384">
        <v>2630</v>
      </c>
      <c r="E11433">
        <v>0.02</v>
      </c>
      <c r="F11433">
        <v>1.17778</v>
      </c>
      <c r="G11433" s="384">
        <v>0</v>
      </c>
      <c r="H11433">
        <v>1.17778</v>
      </c>
      <c r="I11433">
        <v>0.4</v>
      </c>
      <c r="J11433" s="384">
        <v>39346.49</v>
      </c>
    </row>
    <row r="11434" spans="1:10">
      <c r="A11434">
        <v>11423</v>
      </c>
      <c r="B11434" s="612">
        <v>44053.052083333336</v>
      </c>
      <c r="C11434" s="405" t="s">
        <v>97</v>
      </c>
      <c r="D11434" s="384">
        <v>2631</v>
      </c>
      <c r="E11434">
        <v>0.02</v>
      </c>
      <c r="F11434">
        <v>1.1795899999999999</v>
      </c>
      <c r="G11434" s="384">
        <v>0</v>
      </c>
      <c r="H11434">
        <v>0</v>
      </c>
    </row>
    <row r="11435" spans="1:10">
      <c r="A11435">
        <v>11424</v>
      </c>
      <c r="B11435" s="612">
        <v>44053.052083333336</v>
      </c>
      <c r="C11435" s="405" t="s">
        <v>2110</v>
      </c>
      <c r="D11435" s="384">
        <v>2631</v>
      </c>
      <c r="E11435">
        <v>0.02</v>
      </c>
      <c r="F11435">
        <v>1.1795899999999999</v>
      </c>
      <c r="G11435" s="384">
        <v>0</v>
      </c>
      <c r="H11435">
        <v>1.17778</v>
      </c>
    </row>
    <row r="11436" spans="1:10">
      <c r="A11436">
        <v>11437</v>
      </c>
      <c r="B11436" s="612">
        <v>44053.28125</v>
      </c>
      <c r="C11436" s="405" t="s">
        <v>2054</v>
      </c>
      <c r="D11436" s="384">
        <v>2631</v>
      </c>
      <c r="E11436">
        <v>0.02</v>
      </c>
      <c r="F11436">
        <v>1.17778</v>
      </c>
      <c r="G11436" s="384">
        <v>0</v>
      </c>
      <c r="H11436">
        <v>1.17778</v>
      </c>
      <c r="I11436">
        <v>3.62</v>
      </c>
      <c r="J11436" s="384">
        <v>39350.11</v>
      </c>
    </row>
    <row r="11437" spans="1:10">
      <c r="A11437">
        <v>11434</v>
      </c>
      <c r="B11437" s="612">
        <v>44053.271527777775</v>
      </c>
      <c r="C11437" s="405" t="s">
        <v>96</v>
      </c>
      <c r="D11437" s="384">
        <v>2632</v>
      </c>
      <c r="E11437">
        <v>0.02</v>
      </c>
      <c r="F11437">
        <v>1.1791199999999999</v>
      </c>
      <c r="G11437" s="384">
        <v>0</v>
      </c>
      <c r="H11437">
        <v>0</v>
      </c>
    </row>
    <row r="11438" spans="1:10">
      <c r="A11438">
        <v>11435</v>
      </c>
      <c r="B11438" s="612">
        <v>44053.271527777775</v>
      </c>
      <c r="C11438" s="405" t="s">
        <v>2110</v>
      </c>
      <c r="D11438" s="384">
        <v>2632</v>
      </c>
      <c r="E11438">
        <v>0.02</v>
      </c>
      <c r="F11438">
        <v>1.1791199999999999</v>
      </c>
      <c r="G11438" s="384">
        <v>0</v>
      </c>
      <c r="H11438">
        <v>1.1801200000000001</v>
      </c>
    </row>
    <row r="11439" spans="1:10">
      <c r="A11439">
        <v>11440</v>
      </c>
      <c r="B11439" s="612">
        <v>44053.281944444447</v>
      </c>
      <c r="C11439" s="405" t="s">
        <v>2110</v>
      </c>
      <c r="D11439" s="384">
        <v>2632</v>
      </c>
      <c r="E11439">
        <v>0.02</v>
      </c>
      <c r="F11439">
        <v>1.1791199999999999</v>
      </c>
      <c r="G11439" s="384">
        <v>0</v>
      </c>
      <c r="H11439">
        <v>1.1793199999999999</v>
      </c>
    </row>
    <row r="11440" spans="1:10">
      <c r="A11440">
        <v>11447</v>
      </c>
      <c r="B11440" s="612">
        <v>44053.35833333333</v>
      </c>
      <c r="C11440" s="405" t="s">
        <v>2110</v>
      </c>
      <c r="D11440" s="384">
        <v>2632</v>
      </c>
      <c r="E11440">
        <v>0.02</v>
      </c>
      <c r="F11440">
        <v>1.1791199999999999</v>
      </c>
      <c r="G11440" s="384">
        <v>0</v>
      </c>
      <c r="H11440">
        <v>1.1782900000000001</v>
      </c>
    </row>
    <row r="11441" spans="1:10">
      <c r="A11441">
        <v>11460</v>
      </c>
      <c r="B11441" s="612">
        <v>44053.576388888891</v>
      </c>
      <c r="C11441" s="405" t="s">
        <v>2054</v>
      </c>
      <c r="D11441" s="384">
        <v>2632</v>
      </c>
      <c r="E11441">
        <v>0.02</v>
      </c>
      <c r="F11441">
        <v>1.1782900000000001</v>
      </c>
      <c r="G11441" s="384">
        <v>0</v>
      </c>
      <c r="H11441">
        <v>1.1782900000000001</v>
      </c>
      <c r="I11441">
        <v>-1.66</v>
      </c>
      <c r="J11441" s="384">
        <v>39352.449999999997</v>
      </c>
    </row>
    <row r="11442" spans="1:10">
      <c r="A11442">
        <v>11438</v>
      </c>
      <c r="B11442" s="612">
        <v>44053.281944444447</v>
      </c>
      <c r="C11442" s="405" t="s">
        <v>96</v>
      </c>
      <c r="D11442" s="384">
        <v>2633</v>
      </c>
      <c r="E11442">
        <v>0.02</v>
      </c>
      <c r="F11442">
        <v>1.1775199999999999</v>
      </c>
      <c r="G11442" s="384">
        <v>0</v>
      </c>
      <c r="H11442">
        <v>0</v>
      </c>
    </row>
    <row r="11443" spans="1:10">
      <c r="A11443">
        <v>11439</v>
      </c>
      <c r="B11443" s="612">
        <v>44053.281944444447</v>
      </c>
      <c r="C11443" s="405" t="s">
        <v>2110</v>
      </c>
      <c r="D11443" s="384">
        <v>2633</v>
      </c>
      <c r="E11443">
        <v>0.02</v>
      </c>
      <c r="F11443">
        <v>1.1775199999999999</v>
      </c>
      <c r="G11443" s="384">
        <v>0</v>
      </c>
      <c r="H11443">
        <v>1.1793199999999999</v>
      </c>
    </row>
    <row r="11444" spans="1:10">
      <c r="A11444">
        <v>11446</v>
      </c>
      <c r="B11444" s="612">
        <v>44053.35833333333</v>
      </c>
      <c r="C11444" s="405" t="s">
        <v>2110</v>
      </c>
      <c r="D11444" s="384">
        <v>2633</v>
      </c>
      <c r="E11444">
        <v>0.02</v>
      </c>
      <c r="F11444">
        <v>1.1775199999999999</v>
      </c>
      <c r="G11444" s="384">
        <v>0</v>
      </c>
      <c r="H11444">
        <v>1.1782900000000001</v>
      </c>
    </row>
    <row r="11445" spans="1:10">
      <c r="A11445">
        <v>11461</v>
      </c>
      <c r="B11445" s="612">
        <v>44053.576388888891</v>
      </c>
      <c r="C11445" s="405" t="s">
        <v>2054</v>
      </c>
      <c r="D11445" s="384">
        <v>2633</v>
      </c>
      <c r="E11445">
        <v>0.02</v>
      </c>
      <c r="F11445">
        <v>1.1782900000000001</v>
      </c>
      <c r="G11445" s="384">
        <v>0</v>
      </c>
      <c r="H11445">
        <v>1.1782900000000001</v>
      </c>
      <c r="I11445">
        <v>1.54</v>
      </c>
      <c r="J11445" s="384">
        <v>39353.99</v>
      </c>
    </row>
    <row r="11446" spans="1:10">
      <c r="A11446">
        <v>11441</v>
      </c>
      <c r="B11446" s="612">
        <v>44053.292361111111</v>
      </c>
      <c r="C11446" s="405" t="s">
        <v>97</v>
      </c>
      <c r="D11446" s="384">
        <v>2634</v>
      </c>
      <c r="E11446">
        <v>0.02</v>
      </c>
      <c r="F11446">
        <v>1.1769700000000001</v>
      </c>
      <c r="G11446" s="384">
        <v>0</v>
      </c>
      <c r="H11446">
        <v>0</v>
      </c>
    </row>
    <row r="11447" spans="1:10">
      <c r="A11447">
        <v>11442</v>
      </c>
      <c r="B11447" s="612">
        <v>44053.292361111111</v>
      </c>
      <c r="C11447" s="405" t="s">
        <v>2110</v>
      </c>
      <c r="D11447" s="384">
        <v>2634</v>
      </c>
      <c r="E11447">
        <v>0.02</v>
      </c>
      <c r="F11447">
        <v>1.1769700000000001</v>
      </c>
      <c r="G11447" s="384">
        <v>0</v>
      </c>
      <c r="H11447">
        <v>1.17597</v>
      </c>
    </row>
    <row r="11448" spans="1:10">
      <c r="A11448">
        <v>11443</v>
      </c>
      <c r="B11448" s="612">
        <v>44053.35833333333</v>
      </c>
      <c r="C11448" s="405" t="s">
        <v>2054</v>
      </c>
      <c r="D11448" s="384">
        <v>2634</v>
      </c>
      <c r="E11448">
        <v>0.02</v>
      </c>
      <c r="F11448">
        <v>1.17597</v>
      </c>
      <c r="G11448" s="384">
        <v>0</v>
      </c>
      <c r="H11448">
        <v>1.17597</v>
      </c>
      <c r="I11448">
        <v>2</v>
      </c>
      <c r="J11448" s="384">
        <v>39352.11</v>
      </c>
    </row>
    <row r="11449" spans="1:10">
      <c r="A11449">
        <v>11444</v>
      </c>
      <c r="B11449" s="612">
        <v>44053.35833333333</v>
      </c>
      <c r="C11449" s="405" t="s">
        <v>96</v>
      </c>
      <c r="D11449" s="384">
        <v>2635</v>
      </c>
      <c r="E11449">
        <v>0.03</v>
      </c>
      <c r="F11449">
        <v>1.17591</v>
      </c>
      <c r="G11449" s="384">
        <v>0</v>
      </c>
      <c r="H11449">
        <v>0</v>
      </c>
    </row>
    <row r="11450" spans="1:10">
      <c r="A11450">
        <v>11445</v>
      </c>
      <c r="B11450" s="612">
        <v>44053.35833333333</v>
      </c>
      <c r="C11450" s="405" t="s">
        <v>2110</v>
      </c>
      <c r="D11450" s="384">
        <v>2635</v>
      </c>
      <c r="E11450">
        <v>0.03</v>
      </c>
      <c r="F11450">
        <v>1.17591</v>
      </c>
      <c r="G11450" s="384">
        <v>0</v>
      </c>
      <c r="H11450">
        <v>1.1782900000000001</v>
      </c>
    </row>
    <row r="11451" spans="1:10">
      <c r="A11451">
        <v>11462</v>
      </c>
      <c r="B11451" s="612">
        <v>44053.576388888891</v>
      </c>
      <c r="C11451" s="405" t="s">
        <v>2054</v>
      </c>
      <c r="D11451" s="384">
        <v>2635</v>
      </c>
      <c r="E11451">
        <v>0.03</v>
      </c>
      <c r="F11451">
        <v>1.1782900000000001</v>
      </c>
      <c r="G11451" s="384">
        <v>0</v>
      </c>
      <c r="H11451">
        <v>1.1782900000000001</v>
      </c>
      <c r="I11451">
        <v>7.14</v>
      </c>
      <c r="J11451" s="384">
        <v>39361.129999999997</v>
      </c>
    </row>
    <row r="11452" spans="1:10">
      <c r="A11452">
        <v>11448</v>
      </c>
      <c r="B11452" s="612">
        <v>44053.366666666669</v>
      </c>
      <c r="C11452" s="405" t="s">
        <v>97</v>
      </c>
      <c r="D11452" s="384">
        <v>2636</v>
      </c>
      <c r="E11452">
        <v>0.02</v>
      </c>
      <c r="F11452">
        <v>1.1761299999999999</v>
      </c>
      <c r="G11452" s="384">
        <v>0</v>
      </c>
      <c r="H11452">
        <v>0</v>
      </c>
    </row>
    <row r="11453" spans="1:10">
      <c r="A11453">
        <v>11449</v>
      </c>
      <c r="B11453" s="612">
        <v>44053.366666666669</v>
      </c>
      <c r="C11453" s="405" t="s">
        <v>2110</v>
      </c>
      <c r="D11453" s="384">
        <v>2636</v>
      </c>
      <c r="E11453">
        <v>0.02</v>
      </c>
      <c r="F11453">
        <v>1.1761299999999999</v>
      </c>
      <c r="G11453" s="384">
        <v>0</v>
      </c>
      <c r="H11453">
        <v>1.17513</v>
      </c>
    </row>
    <row r="11454" spans="1:10">
      <c r="A11454">
        <v>11450</v>
      </c>
      <c r="B11454" s="612">
        <v>44053.453472222223</v>
      </c>
      <c r="C11454" s="405" t="s">
        <v>2054</v>
      </c>
      <c r="D11454" s="384">
        <v>2636</v>
      </c>
      <c r="E11454">
        <v>0.02</v>
      </c>
      <c r="F11454">
        <v>1.17513</v>
      </c>
      <c r="G11454" s="384">
        <v>0</v>
      </c>
      <c r="H11454">
        <v>1.17513</v>
      </c>
      <c r="I11454">
        <v>2</v>
      </c>
      <c r="J11454" s="384">
        <v>39354.11</v>
      </c>
    </row>
    <row r="11455" spans="1:10">
      <c r="A11455">
        <v>11451</v>
      </c>
      <c r="B11455" s="612">
        <v>44053.48333333333</v>
      </c>
      <c r="C11455" s="405" t="s">
        <v>97</v>
      </c>
      <c r="D11455" s="384">
        <v>2637</v>
      </c>
      <c r="E11455">
        <v>0.02</v>
      </c>
      <c r="F11455">
        <v>1.17486</v>
      </c>
      <c r="G11455" s="384">
        <v>0</v>
      </c>
      <c r="H11455">
        <v>0</v>
      </c>
    </row>
    <row r="11456" spans="1:10">
      <c r="A11456">
        <v>11452</v>
      </c>
      <c r="B11456" s="612">
        <v>44053.48333333333</v>
      </c>
      <c r="C11456" s="405" t="s">
        <v>2110</v>
      </c>
      <c r="D11456" s="384">
        <v>2637</v>
      </c>
      <c r="E11456">
        <v>0.02</v>
      </c>
      <c r="F11456">
        <v>1.17486</v>
      </c>
      <c r="G11456" s="384">
        <v>0</v>
      </c>
      <c r="H11456">
        <v>1.1738599999999999</v>
      </c>
    </row>
    <row r="11457" spans="1:10">
      <c r="A11457">
        <v>11455</v>
      </c>
      <c r="B11457" s="612">
        <v>44053.511805555558</v>
      </c>
      <c r="C11457" s="405" t="s">
        <v>2110</v>
      </c>
      <c r="D11457" s="384">
        <v>2637</v>
      </c>
      <c r="E11457">
        <v>0.02</v>
      </c>
      <c r="F11457">
        <v>1.17486</v>
      </c>
      <c r="G11457" s="384">
        <v>0</v>
      </c>
      <c r="H11457">
        <v>1.1746700000000001</v>
      </c>
    </row>
    <row r="11458" spans="1:10">
      <c r="A11458">
        <v>11459</v>
      </c>
      <c r="B11458" s="612">
        <v>44053.575694444444</v>
      </c>
      <c r="C11458" s="405" t="s">
        <v>2110</v>
      </c>
      <c r="D11458" s="384">
        <v>2637</v>
      </c>
      <c r="E11458">
        <v>0.02</v>
      </c>
      <c r="F11458">
        <v>1.17486</v>
      </c>
      <c r="G11458" s="384">
        <v>0</v>
      </c>
      <c r="H11458">
        <v>1.17571</v>
      </c>
    </row>
    <row r="11459" spans="1:10">
      <c r="A11459">
        <v>11468</v>
      </c>
      <c r="B11459" s="612">
        <v>44053.652777777781</v>
      </c>
      <c r="C11459" s="405" t="s">
        <v>2054</v>
      </c>
      <c r="D11459" s="384">
        <v>2637</v>
      </c>
      <c r="E11459">
        <v>0.02</v>
      </c>
      <c r="F11459">
        <v>1.17571</v>
      </c>
      <c r="G11459" s="384">
        <v>0</v>
      </c>
      <c r="H11459">
        <v>1.17571</v>
      </c>
      <c r="I11459">
        <v>-1.7</v>
      </c>
      <c r="J11459" s="384">
        <v>39359.43</v>
      </c>
    </row>
    <row r="11460" spans="1:10">
      <c r="A11460">
        <v>11453</v>
      </c>
      <c r="B11460" s="612">
        <v>44053.511805555558</v>
      </c>
      <c r="C11460" s="405" t="s">
        <v>97</v>
      </c>
      <c r="D11460" s="384">
        <v>2638</v>
      </c>
      <c r="E11460">
        <v>0.02</v>
      </c>
      <c r="F11460">
        <v>1.17648</v>
      </c>
      <c r="G11460" s="384">
        <v>0</v>
      </c>
      <c r="H11460">
        <v>0</v>
      </c>
    </row>
    <row r="11461" spans="1:10">
      <c r="A11461">
        <v>11454</v>
      </c>
      <c r="B11461" s="612">
        <v>44053.511805555558</v>
      </c>
      <c r="C11461" s="405" t="s">
        <v>2110</v>
      </c>
      <c r="D11461" s="384">
        <v>2638</v>
      </c>
      <c r="E11461">
        <v>0.02</v>
      </c>
      <c r="F11461">
        <v>1.17648</v>
      </c>
      <c r="G11461" s="384">
        <v>0</v>
      </c>
      <c r="H11461">
        <v>1.1746700000000001</v>
      </c>
    </row>
    <row r="11462" spans="1:10">
      <c r="A11462">
        <v>11458</v>
      </c>
      <c r="B11462" s="612">
        <v>44053.575694444444</v>
      </c>
      <c r="C11462" s="405" t="s">
        <v>2110</v>
      </c>
      <c r="D11462" s="384">
        <v>2638</v>
      </c>
      <c r="E11462">
        <v>0.02</v>
      </c>
      <c r="F11462">
        <v>1.17648</v>
      </c>
      <c r="G11462" s="384">
        <v>0</v>
      </c>
      <c r="H11462">
        <v>1.17571</v>
      </c>
    </row>
    <row r="11463" spans="1:10">
      <c r="A11463">
        <v>11469</v>
      </c>
      <c r="B11463" s="612">
        <v>44053.652777777781</v>
      </c>
      <c r="C11463" s="405" t="s">
        <v>2054</v>
      </c>
      <c r="D11463" s="384">
        <v>2638</v>
      </c>
      <c r="E11463">
        <v>0.02</v>
      </c>
      <c r="F11463">
        <v>1.17571</v>
      </c>
      <c r="G11463" s="384">
        <v>0</v>
      </c>
      <c r="H11463">
        <v>1.17571</v>
      </c>
      <c r="I11463">
        <v>1.54</v>
      </c>
      <c r="J11463" s="384">
        <v>39360.97</v>
      </c>
    </row>
    <row r="11464" spans="1:10">
      <c r="A11464">
        <v>11456</v>
      </c>
      <c r="B11464" s="612">
        <v>44053.575694444444</v>
      </c>
      <c r="C11464" s="405" t="s">
        <v>97</v>
      </c>
      <c r="D11464" s="384">
        <v>2639</v>
      </c>
      <c r="E11464">
        <v>0.03</v>
      </c>
      <c r="F11464">
        <v>1.1780900000000001</v>
      </c>
      <c r="G11464" s="384">
        <v>0</v>
      </c>
      <c r="H11464">
        <v>0</v>
      </c>
    </row>
    <row r="11465" spans="1:10">
      <c r="A11465">
        <v>11457</v>
      </c>
      <c r="B11465" s="612">
        <v>44053.575694444444</v>
      </c>
      <c r="C11465" s="405" t="s">
        <v>2110</v>
      </c>
      <c r="D11465" s="384">
        <v>2639</v>
      </c>
      <c r="E11465">
        <v>0.03</v>
      </c>
      <c r="F11465">
        <v>1.1780900000000001</v>
      </c>
      <c r="G11465" s="384">
        <v>0</v>
      </c>
      <c r="H11465">
        <v>1.17571</v>
      </c>
    </row>
    <row r="11466" spans="1:10">
      <c r="A11466">
        <v>11470</v>
      </c>
      <c r="B11466" s="612">
        <v>44053.652777777781</v>
      </c>
      <c r="C11466" s="405" t="s">
        <v>2054</v>
      </c>
      <c r="D11466" s="384">
        <v>2639</v>
      </c>
      <c r="E11466">
        <v>0.03</v>
      </c>
      <c r="F11466">
        <v>1.17571</v>
      </c>
      <c r="G11466" s="384">
        <v>0</v>
      </c>
      <c r="H11466">
        <v>1.17571</v>
      </c>
      <c r="I11466">
        <v>7.14</v>
      </c>
      <c r="J11466" s="384">
        <v>39368.11</v>
      </c>
    </row>
    <row r="11467" spans="1:10">
      <c r="A11467">
        <v>11463</v>
      </c>
      <c r="B11467" s="612">
        <v>44053.584027777775</v>
      </c>
      <c r="C11467" s="405" t="s">
        <v>96</v>
      </c>
      <c r="D11467" s="384">
        <v>2640</v>
      </c>
      <c r="E11467">
        <v>0.02</v>
      </c>
      <c r="F11467">
        <v>1.17866</v>
      </c>
      <c r="G11467" s="384">
        <v>0</v>
      </c>
      <c r="H11467">
        <v>0</v>
      </c>
    </row>
    <row r="11468" spans="1:10">
      <c r="A11468">
        <v>11464</v>
      </c>
      <c r="B11468" s="612">
        <v>44053.584027777775</v>
      </c>
      <c r="C11468" s="405" t="s">
        <v>2110</v>
      </c>
      <c r="D11468" s="384">
        <v>2640</v>
      </c>
      <c r="E11468">
        <v>0.02</v>
      </c>
      <c r="F11468">
        <v>1.17866</v>
      </c>
      <c r="G11468" s="384">
        <v>0</v>
      </c>
      <c r="H11468">
        <v>1.1796599999999999</v>
      </c>
    </row>
    <row r="11469" spans="1:10">
      <c r="A11469">
        <v>11467</v>
      </c>
      <c r="B11469" s="612">
        <v>44053.598611111112</v>
      </c>
      <c r="C11469" s="405" t="s">
        <v>2110</v>
      </c>
      <c r="D11469" s="384">
        <v>2640</v>
      </c>
      <c r="E11469">
        <v>0.02</v>
      </c>
      <c r="F11469">
        <v>1.17866</v>
      </c>
      <c r="G11469" s="384">
        <v>0</v>
      </c>
      <c r="H11469">
        <v>1.17886</v>
      </c>
    </row>
    <row r="11470" spans="1:10">
      <c r="A11470">
        <v>11474</v>
      </c>
      <c r="B11470" s="612">
        <v>44053.654166666667</v>
      </c>
      <c r="C11470" s="405" t="s">
        <v>2110</v>
      </c>
      <c r="D11470" s="384">
        <v>2640</v>
      </c>
      <c r="E11470">
        <v>0.02</v>
      </c>
      <c r="F11470">
        <v>1.17866</v>
      </c>
      <c r="G11470" s="384">
        <v>0</v>
      </c>
      <c r="H11470">
        <v>1.1778299999999999</v>
      </c>
    </row>
    <row r="11471" spans="1:10">
      <c r="A11471">
        <v>11481</v>
      </c>
      <c r="B11471" s="612">
        <v>44054.000694444447</v>
      </c>
      <c r="C11471" s="405" t="s">
        <v>2110</v>
      </c>
      <c r="D11471" s="384">
        <v>2640</v>
      </c>
      <c r="E11471">
        <v>0.02</v>
      </c>
      <c r="F11471">
        <v>1.17866</v>
      </c>
      <c r="G11471" s="384">
        <v>0</v>
      </c>
      <c r="H11471">
        <v>1.17655</v>
      </c>
    </row>
    <row r="11472" spans="1:10">
      <c r="A11472">
        <v>11499</v>
      </c>
      <c r="B11472" s="612">
        <v>44054.341666666667</v>
      </c>
      <c r="C11472" s="405" t="s">
        <v>2054</v>
      </c>
      <c r="D11472" s="384">
        <v>2640</v>
      </c>
      <c r="E11472">
        <v>0.02</v>
      </c>
      <c r="F11472">
        <v>1.17655</v>
      </c>
      <c r="G11472" s="384">
        <v>0</v>
      </c>
      <c r="H11472">
        <v>1.17655</v>
      </c>
      <c r="I11472">
        <v>-4.3</v>
      </c>
      <c r="J11472" s="384">
        <v>39369.81</v>
      </c>
    </row>
    <row r="11473" spans="1:10">
      <c r="A11473">
        <v>11465</v>
      </c>
      <c r="B11473" s="612">
        <v>44053.598611111112</v>
      </c>
      <c r="C11473" s="405" t="s">
        <v>96</v>
      </c>
      <c r="D11473" s="384">
        <v>2641</v>
      </c>
      <c r="E11473">
        <v>0.02</v>
      </c>
      <c r="F11473">
        <v>1.17706</v>
      </c>
      <c r="G11473" s="384">
        <v>0</v>
      </c>
      <c r="H11473">
        <v>0</v>
      </c>
    </row>
    <row r="11474" spans="1:10">
      <c r="A11474">
        <v>11466</v>
      </c>
      <c r="B11474" s="612">
        <v>44053.598611111112</v>
      </c>
      <c r="C11474" s="405" t="s">
        <v>2110</v>
      </c>
      <c r="D11474" s="384">
        <v>2641</v>
      </c>
      <c r="E11474">
        <v>0.02</v>
      </c>
      <c r="F11474">
        <v>1.17706</v>
      </c>
      <c r="G11474" s="384">
        <v>0</v>
      </c>
      <c r="H11474">
        <v>1.17886</v>
      </c>
    </row>
    <row r="11475" spans="1:10">
      <c r="A11475">
        <v>11473</v>
      </c>
      <c r="B11475" s="612">
        <v>44053.654166666667</v>
      </c>
      <c r="C11475" s="405" t="s">
        <v>2110</v>
      </c>
      <c r="D11475" s="384">
        <v>2641</v>
      </c>
      <c r="E11475">
        <v>0.02</v>
      </c>
      <c r="F11475">
        <v>1.17706</v>
      </c>
      <c r="G11475" s="384">
        <v>0</v>
      </c>
      <c r="H11475">
        <v>1.1778299999999999</v>
      </c>
    </row>
    <row r="11476" spans="1:10">
      <c r="A11476">
        <v>11480</v>
      </c>
      <c r="B11476" s="612">
        <v>44054.000694444447</v>
      </c>
      <c r="C11476" s="405" t="s">
        <v>2110</v>
      </c>
      <c r="D11476" s="384">
        <v>2641</v>
      </c>
      <c r="E11476">
        <v>0.02</v>
      </c>
      <c r="F11476">
        <v>1.17706</v>
      </c>
      <c r="G11476" s="384">
        <v>0</v>
      </c>
      <c r="H11476">
        <v>1.17655</v>
      </c>
    </row>
    <row r="11477" spans="1:10">
      <c r="A11477">
        <v>11500</v>
      </c>
      <c r="B11477" s="612">
        <v>44054.341666666667</v>
      </c>
      <c r="C11477" s="405" t="s">
        <v>2054</v>
      </c>
      <c r="D11477" s="384">
        <v>2641</v>
      </c>
      <c r="E11477">
        <v>0.02</v>
      </c>
      <c r="F11477">
        <v>1.17655</v>
      </c>
      <c r="G11477" s="384">
        <v>0</v>
      </c>
      <c r="H11477">
        <v>1.17655</v>
      </c>
      <c r="I11477">
        <v>-1.1000000000000001</v>
      </c>
      <c r="J11477" s="384">
        <v>39368.71</v>
      </c>
    </row>
    <row r="11478" spans="1:10">
      <c r="A11478">
        <v>11471</v>
      </c>
      <c r="B11478" s="612">
        <v>44053.654166666667</v>
      </c>
      <c r="C11478" s="405" t="s">
        <v>96</v>
      </c>
      <c r="D11478" s="384">
        <v>2642</v>
      </c>
      <c r="E11478">
        <v>0.03</v>
      </c>
      <c r="F11478">
        <v>1.1754599999999999</v>
      </c>
      <c r="G11478" s="384">
        <v>0</v>
      </c>
      <c r="H11478">
        <v>0</v>
      </c>
    </row>
    <row r="11479" spans="1:10">
      <c r="A11479">
        <v>11472</v>
      </c>
      <c r="B11479" s="612">
        <v>44053.654166666667</v>
      </c>
      <c r="C11479" s="405" t="s">
        <v>2110</v>
      </c>
      <c r="D11479" s="384">
        <v>2642</v>
      </c>
      <c r="E11479">
        <v>0.03</v>
      </c>
      <c r="F11479">
        <v>1.1754599999999999</v>
      </c>
      <c r="G11479" s="384">
        <v>0</v>
      </c>
      <c r="H11479">
        <v>1.1778299999999999</v>
      </c>
    </row>
    <row r="11480" spans="1:10">
      <c r="A11480">
        <v>11479</v>
      </c>
      <c r="B11480" s="612">
        <v>44054.000694444447</v>
      </c>
      <c r="C11480" s="405" t="s">
        <v>2110</v>
      </c>
      <c r="D11480" s="384">
        <v>2642</v>
      </c>
      <c r="E11480">
        <v>0.03</v>
      </c>
      <c r="F11480">
        <v>1.1754599999999999</v>
      </c>
      <c r="G11480" s="384">
        <v>0</v>
      </c>
      <c r="H11480">
        <v>1.17655</v>
      </c>
    </row>
    <row r="11481" spans="1:10">
      <c r="A11481">
        <v>11501</v>
      </c>
      <c r="B11481" s="612">
        <v>44054.341666666667</v>
      </c>
      <c r="C11481" s="405" t="s">
        <v>2054</v>
      </c>
      <c r="D11481" s="384">
        <v>2642</v>
      </c>
      <c r="E11481">
        <v>0.03</v>
      </c>
      <c r="F11481">
        <v>1.17655</v>
      </c>
      <c r="G11481" s="384">
        <v>0</v>
      </c>
      <c r="H11481">
        <v>1.17655</v>
      </c>
      <c r="I11481">
        <v>3.15</v>
      </c>
      <c r="J11481" s="384">
        <v>39371.86</v>
      </c>
    </row>
    <row r="11482" spans="1:10">
      <c r="A11482">
        <v>11475</v>
      </c>
      <c r="B11482" s="612">
        <v>44053.797222222223</v>
      </c>
      <c r="C11482" s="405" t="s">
        <v>97</v>
      </c>
      <c r="D11482" s="384">
        <v>2643</v>
      </c>
      <c r="E11482">
        <v>0.02</v>
      </c>
      <c r="F11482">
        <v>1.1741699999999999</v>
      </c>
      <c r="G11482" s="384">
        <v>0</v>
      </c>
      <c r="H11482">
        <v>0</v>
      </c>
    </row>
    <row r="11483" spans="1:10">
      <c r="A11483">
        <v>11476</v>
      </c>
      <c r="B11483" s="612">
        <v>44053.797222222223</v>
      </c>
      <c r="C11483" s="405" t="s">
        <v>2110</v>
      </c>
      <c r="D11483" s="384">
        <v>2643</v>
      </c>
      <c r="E11483">
        <v>0.02</v>
      </c>
      <c r="F11483">
        <v>1.1741699999999999</v>
      </c>
      <c r="G11483" s="384">
        <v>0</v>
      </c>
      <c r="H11483">
        <v>1.17317</v>
      </c>
    </row>
    <row r="11484" spans="1:10">
      <c r="A11484">
        <v>11482</v>
      </c>
      <c r="B11484" s="612">
        <v>44054.013888888891</v>
      </c>
      <c r="C11484" s="405" t="s">
        <v>2054</v>
      </c>
      <c r="D11484" s="384">
        <v>2643</v>
      </c>
      <c r="E11484">
        <v>0.02</v>
      </c>
      <c r="F11484">
        <v>1.17317</v>
      </c>
      <c r="G11484" s="384">
        <v>0</v>
      </c>
      <c r="H11484">
        <v>1.17317</v>
      </c>
      <c r="I11484">
        <v>2.02</v>
      </c>
      <c r="J11484" s="384">
        <v>39370.129999999997</v>
      </c>
    </row>
    <row r="11485" spans="1:10">
      <c r="A11485">
        <v>11477</v>
      </c>
      <c r="B11485" s="612">
        <v>44054.000694444447</v>
      </c>
      <c r="C11485" s="405" t="s">
        <v>96</v>
      </c>
      <c r="D11485" s="384">
        <v>2644</v>
      </c>
      <c r="E11485">
        <v>0.05</v>
      </c>
      <c r="F11485">
        <v>1.1737599999999999</v>
      </c>
      <c r="G11485" s="384">
        <v>0</v>
      </c>
      <c r="H11485">
        <v>0</v>
      </c>
    </row>
    <row r="11486" spans="1:10">
      <c r="A11486">
        <v>11478</v>
      </c>
      <c r="B11486" s="612">
        <v>44054.000694444447</v>
      </c>
      <c r="C11486" s="405" t="s">
        <v>2110</v>
      </c>
      <c r="D11486" s="384">
        <v>2644</v>
      </c>
      <c r="E11486">
        <v>0.05</v>
      </c>
      <c r="F11486">
        <v>1.1737599999999999</v>
      </c>
      <c r="G11486" s="384">
        <v>0</v>
      </c>
      <c r="H11486">
        <v>1.17655</v>
      </c>
    </row>
    <row r="11487" spans="1:10">
      <c r="A11487">
        <v>11502</v>
      </c>
      <c r="B11487" s="612">
        <v>44054.341666666667</v>
      </c>
      <c r="C11487" s="405" t="s">
        <v>2054</v>
      </c>
      <c r="D11487" s="384">
        <v>2644</v>
      </c>
      <c r="E11487">
        <v>0.05</v>
      </c>
      <c r="F11487">
        <v>1.17655</v>
      </c>
      <c r="G11487" s="384">
        <v>0</v>
      </c>
      <c r="H11487">
        <v>1.17655</v>
      </c>
      <c r="I11487">
        <v>13.95</v>
      </c>
      <c r="J11487" s="384">
        <v>39385.81</v>
      </c>
    </row>
    <row r="11488" spans="1:10">
      <c r="A11488">
        <v>11483</v>
      </c>
      <c r="B11488" s="612">
        <v>44054.022222222222</v>
      </c>
      <c r="C11488" s="405" t="s">
        <v>97</v>
      </c>
      <c r="D11488" s="384">
        <v>2645</v>
      </c>
      <c r="E11488">
        <v>0.02</v>
      </c>
      <c r="F11488">
        <v>1.1731199999999999</v>
      </c>
      <c r="G11488" s="384">
        <v>0</v>
      </c>
      <c r="H11488">
        <v>0</v>
      </c>
    </row>
    <row r="11489" spans="1:10">
      <c r="A11489">
        <v>11484</v>
      </c>
      <c r="B11489" s="612">
        <v>44054.022222222222</v>
      </c>
      <c r="C11489" s="405" t="s">
        <v>2110</v>
      </c>
      <c r="D11489" s="384">
        <v>2645</v>
      </c>
      <c r="E11489">
        <v>0.02</v>
      </c>
      <c r="F11489">
        <v>1.1731199999999999</v>
      </c>
      <c r="G11489" s="384">
        <v>0</v>
      </c>
      <c r="H11489">
        <v>1.1721200000000001</v>
      </c>
    </row>
    <row r="11490" spans="1:10">
      <c r="A11490">
        <v>11487</v>
      </c>
      <c r="B11490" s="612">
        <v>44054.080555555556</v>
      </c>
      <c r="C11490" s="405" t="s">
        <v>2110</v>
      </c>
      <c r="D11490" s="384">
        <v>2645</v>
      </c>
      <c r="E11490">
        <v>0.02</v>
      </c>
      <c r="F11490">
        <v>1.1731199999999999</v>
      </c>
      <c r="G11490" s="384">
        <v>0</v>
      </c>
      <c r="H11490">
        <v>1.17293</v>
      </c>
    </row>
    <row r="11491" spans="1:10">
      <c r="A11491">
        <v>11488</v>
      </c>
      <c r="B11491" s="612">
        <v>44054.282638888886</v>
      </c>
      <c r="C11491" s="405" t="s">
        <v>2054</v>
      </c>
      <c r="D11491" s="384">
        <v>2645</v>
      </c>
      <c r="E11491">
        <v>0.02</v>
      </c>
      <c r="F11491">
        <v>1.17293</v>
      </c>
      <c r="G11491" s="384">
        <v>0</v>
      </c>
      <c r="H11491">
        <v>1.17293</v>
      </c>
      <c r="I11491">
        <v>0.38</v>
      </c>
      <c r="J11491" s="384">
        <v>39370.51</v>
      </c>
    </row>
    <row r="11492" spans="1:10">
      <c r="A11492">
        <v>11485</v>
      </c>
      <c r="B11492" s="612">
        <v>44054.080555555556</v>
      </c>
      <c r="C11492" s="405" t="s">
        <v>97</v>
      </c>
      <c r="D11492" s="384">
        <v>2646</v>
      </c>
      <c r="E11492">
        <v>0.02</v>
      </c>
      <c r="F11492">
        <v>1.1747300000000001</v>
      </c>
      <c r="G11492" s="384">
        <v>0</v>
      </c>
      <c r="H11492">
        <v>0</v>
      </c>
    </row>
    <row r="11493" spans="1:10">
      <c r="A11493">
        <v>11486</v>
      </c>
      <c r="B11493" s="612">
        <v>44054.080555555556</v>
      </c>
      <c r="C11493" s="405" t="s">
        <v>2110</v>
      </c>
      <c r="D11493" s="384">
        <v>2646</v>
      </c>
      <c r="E11493">
        <v>0.02</v>
      </c>
      <c r="F11493">
        <v>1.1747300000000001</v>
      </c>
      <c r="G11493" s="384">
        <v>0</v>
      </c>
      <c r="H11493">
        <v>1.17293</v>
      </c>
    </row>
    <row r="11494" spans="1:10">
      <c r="A11494">
        <v>11489</v>
      </c>
      <c r="B11494" s="612">
        <v>44054.282638888886</v>
      </c>
      <c r="C11494" s="405" t="s">
        <v>2054</v>
      </c>
      <c r="D11494" s="384">
        <v>2646</v>
      </c>
      <c r="E11494">
        <v>0.02</v>
      </c>
      <c r="F11494">
        <v>1.17293</v>
      </c>
      <c r="G11494" s="384">
        <v>0</v>
      </c>
      <c r="H11494">
        <v>1.17293</v>
      </c>
      <c r="I11494">
        <v>3.6</v>
      </c>
      <c r="J11494" s="384">
        <v>39374.11</v>
      </c>
    </row>
    <row r="11495" spans="1:10">
      <c r="A11495">
        <v>11490</v>
      </c>
      <c r="B11495" s="612">
        <v>44054.290277777778</v>
      </c>
      <c r="C11495" s="405" t="s">
        <v>97</v>
      </c>
      <c r="D11495" s="384">
        <v>2647</v>
      </c>
      <c r="E11495">
        <v>0.02</v>
      </c>
      <c r="F11495">
        <v>1.17313</v>
      </c>
      <c r="G11495" s="384">
        <v>0</v>
      </c>
      <c r="H11495">
        <v>0</v>
      </c>
    </row>
    <row r="11496" spans="1:10">
      <c r="A11496">
        <v>11491</v>
      </c>
      <c r="B11496" s="612">
        <v>44054.290277777778</v>
      </c>
      <c r="C11496" s="405" t="s">
        <v>2110</v>
      </c>
      <c r="D11496" s="384">
        <v>2647</v>
      </c>
      <c r="E11496">
        <v>0.02</v>
      </c>
      <c r="F11496">
        <v>1.17313</v>
      </c>
      <c r="G11496" s="384">
        <v>0</v>
      </c>
      <c r="H11496">
        <v>1.1721299999999999</v>
      </c>
    </row>
    <row r="11497" spans="1:10">
      <c r="A11497">
        <v>11494</v>
      </c>
      <c r="B11497" s="612">
        <v>44054.330555555556</v>
      </c>
      <c r="C11497" s="405" t="s">
        <v>2110</v>
      </c>
      <c r="D11497" s="384">
        <v>2647</v>
      </c>
      <c r="E11497">
        <v>0.02</v>
      </c>
      <c r="F11497">
        <v>1.17313</v>
      </c>
      <c r="G11497" s="384">
        <v>0</v>
      </c>
      <c r="H11497">
        <v>1.17293</v>
      </c>
    </row>
    <row r="11498" spans="1:10">
      <c r="A11498">
        <v>11498</v>
      </c>
      <c r="B11498" s="612">
        <v>44054.34097222222</v>
      </c>
      <c r="C11498" s="405" t="s">
        <v>2110</v>
      </c>
      <c r="D11498" s="384">
        <v>2647</v>
      </c>
      <c r="E11498">
        <v>0.02</v>
      </c>
      <c r="F11498">
        <v>1.17313</v>
      </c>
      <c r="G11498" s="384">
        <v>0</v>
      </c>
      <c r="H11498">
        <v>1.17398</v>
      </c>
    </row>
    <row r="11499" spans="1:10">
      <c r="A11499">
        <v>11507</v>
      </c>
      <c r="B11499" s="612">
        <v>44054.376388888886</v>
      </c>
      <c r="C11499" s="405" t="s">
        <v>2110</v>
      </c>
      <c r="D11499" s="384">
        <v>2647</v>
      </c>
      <c r="E11499">
        <v>0.02</v>
      </c>
      <c r="F11499">
        <v>1.17313</v>
      </c>
      <c r="G11499" s="384">
        <v>0</v>
      </c>
      <c r="H11499">
        <v>1.17527</v>
      </c>
    </row>
    <row r="11500" spans="1:10">
      <c r="A11500">
        <v>11516</v>
      </c>
      <c r="B11500" s="612">
        <v>44054.424305555556</v>
      </c>
      <c r="C11500" s="405" t="s">
        <v>2110</v>
      </c>
      <c r="D11500" s="384">
        <v>2647</v>
      </c>
      <c r="E11500">
        <v>0.02</v>
      </c>
      <c r="F11500">
        <v>1.17313</v>
      </c>
      <c r="G11500" s="384">
        <v>0</v>
      </c>
      <c r="H11500">
        <v>1.1766099999999999</v>
      </c>
    </row>
    <row r="11501" spans="1:10">
      <c r="A11501">
        <v>11538</v>
      </c>
      <c r="B11501" s="612">
        <v>44054.55</v>
      </c>
      <c r="C11501" s="405" t="s">
        <v>2054</v>
      </c>
      <c r="D11501" s="384">
        <v>2647</v>
      </c>
      <c r="E11501">
        <v>0.02</v>
      </c>
      <c r="F11501">
        <v>1.1766099999999999</v>
      </c>
      <c r="G11501" s="384">
        <v>0</v>
      </c>
      <c r="H11501">
        <v>1.1766099999999999</v>
      </c>
      <c r="I11501">
        <v>-6.96</v>
      </c>
      <c r="J11501" s="384">
        <v>39390.870000000003</v>
      </c>
    </row>
    <row r="11502" spans="1:10">
      <c r="A11502">
        <v>11492</v>
      </c>
      <c r="B11502" s="612">
        <v>44054.330555555556</v>
      </c>
      <c r="C11502" s="405" t="s">
        <v>97</v>
      </c>
      <c r="D11502" s="384">
        <v>2648</v>
      </c>
      <c r="E11502">
        <v>0.02</v>
      </c>
      <c r="F11502">
        <v>1.1747300000000001</v>
      </c>
      <c r="G11502" s="384">
        <v>0</v>
      </c>
      <c r="H11502">
        <v>0</v>
      </c>
    </row>
    <row r="11503" spans="1:10">
      <c r="A11503">
        <v>11493</v>
      </c>
      <c r="B11503" s="612">
        <v>44054.330555555556</v>
      </c>
      <c r="C11503" s="405" t="s">
        <v>2110</v>
      </c>
      <c r="D11503" s="384">
        <v>2648</v>
      </c>
      <c r="E11503">
        <v>0.02</v>
      </c>
      <c r="F11503">
        <v>1.1747300000000001</v>
      </c>
      <c r="G11503" s="384">
        <v>0</v>
      </c>
      <c r="H11503">
        <v>1.17293</v>
      </c>
    </row>
    <row r="11504" spans="1:10">
      <c r="A11504">
        <v>11497</v>
      </c>
      <c r="B11504" s="612">
        <v>44054.34097222222</v>
      </c>
      <c r="C11504" s="405" t="s">
        <v>2110</v>
      </c>
      <c r="D11504" s="384">
        <v>2648</v>
      </c>
      <c r="E11504">
        <v>0.02</v>
      </c>
      <c r="F11504">
        <v>1.1747300000000001</v>
      </c>
      <c r="G11504" s="384">
        <v>0</v>
      </c>
      <c r="H11504">
        <v>1.17398</v>
      </c>
    </row>
    <row r="11505" spans="1:10">
      <c r="A11505">
        <v>11506</v>
      </c>
      <c r="B11505" s="612">
        <v>44054.376388888886</v>
      </c>
      <c r="C11505" s="405" t="s">
        <v>2110</v>
      </c>
      <c r="D11505" s="384">
        <v>2648</v>
      </c>
      <c r="E11505">
        <v>0.02</v>
      </c>
      <c r="F11505">
        <v>1.1747300000000001</v>
      </c>
      <c r="G11505" s="384">
        <v>0</v>
      </c>
      <c r="H11505">
        <v>1.17527</v>
      </c>
    </row>
    <row r="11506" spans="1:10">
      <c r="A11506">
        <v>11515</v>
      </c>
      <c r="B11506" s="612">
        <v>44054.424305555556</v>
      </c>
      <c r="C11506" s="405" t="s">
        <v>2110</v>
      </c>
      <c r="D11506" s="384">
        <v>2648</v>
      </c>
      <c r="E11506">
        <v>0.02</v>
      </c>
      <c r="F11506">
        <v>1.1747300000000001</v>
      </c>
      <c r="G11506" s="384">
        <v>0</v>
      </c>
      <c r="H11506">
        <v>1.1766099999999999</v>
      </c>
    </row>
    <row r="11507" spans="1:10">
      <c r="A11507">
        <v>11539</v>
      </c>
      <c r="B11507" s="612">
        <v>44054.55</v>
      </c>
      <c r="C11507" s="405" t="s">
        <v>2054</v>
      </c>
      <c r="D11507" s="384">
        <v>2648</v>
      </c>
      <c r="E11507">
        <v>0.02</v>
      </c>
      <c r="F11507">
        <v>1.1766099999999999</v>
      </c>
      <c r="G11507" s="384">
        <v>0</v>
      </c>
      <c r="H11507">
        <v>1.1766099999999999</v>
      </c>
      <c r="I11507">
        <v>-3.76</v>
      </c>
      <c r="J11507" s="384">
        <v>39387.11</v>
      </c>
    </row>
    <row r="11508" spans="1:10">
      <c r="A11508">
        <v>11495</v>
      </c>
      <c r="B11508" s="612">
        <v>44054.34097222222</v>
      </c>
      <c r="C11508" s="405" t="s">
        <v>97</v>
      </c>
      <c r="D11508" s="384">
        <v>2649</v>
      </c>
      <c r="E11508">
        <v>0.03</v>
      </c>
      <c r="F11508">
        <v>1.1763699999999999</v>
      </c>
      <c r="G11508" s="384">
        <v>0</v>
      </c>
      <c r="H11508">
        <v>0</v>
      </c>
    </row>
    <row r="11509" spans="1:10">
      <c r="A11509">
        <v>11496</v>
      </c>
      <c r="B11509" s="612">
        <v>44054.34097222222</v>
      </c>
      <c r="C11509" s="405" t="s">
        <v>2110</v>
      </c>
      <c r="D11509" s="384">
        <v>2649</v>
      </c>
      <c r="E11509">
        <v>0.03</v>
      </c>
      <c r="F11509">
        <v>1.1763699999999999</v>
      </c>
      <c r="G11509" s="384">
        <v>0</v>
      </c>
      <c r="H11509">
        <v>1.17398</v>
      </c>
    </row>
    <row r="11510" spans="1:10">
      <c r="A11510">
        <v>11505</v>
      </c>
      <c r="B11510" s="612">
        <v>44054.376388888886</v>
      </c>
      <c r="C11510" s="405" t="s">
        <v>2110</v>
      </c>
      <c r="D11510" s="384">
        <v>2649</v>
      </c>
      <c r="E11510">
        <v>0.03</v>
      </c>
      <c r="F11510">
        <v>1.1763699999999999</v>
      </c>
      <c r="G11510" s="384">
        <v>0</v>
      </c>
      <c r="H11510">
        <v>1.17527</v>
      </c>
    </row>
    <row r="11511" spans="1:10">
      <c r="A11511">
        <v>11514</v>
      </c>
      <c r="B11511" s="612">
        <v>44054.424305555556</v>
      </c>
      <c r="C11511" s="405" t="s">
        <v>2110</v>
      </c>
      <c r="D11511" s="384">
        <v>2649</v>
      </c>
      <c r="E11511">
        <v>0.03</v>
      </c>
      <c r="F11511">
        <v>1.1763699999999999</v>
      </c>
      <c r="G11511" s="384">
        <v>0</v>
      </c>
      <c r="H11511">
        <v>1.1766099999999999</v>
      </c>
    </row>
    <row r="11512" spans="1:10">
      <c r="A11512">
        <v>11540</v>
      </c>
      <c r="B11512" s="612">
        <v>44054.55</v>
      </c>
      <c r="C11512" s="405" t="s">
        <v>2054</v>
      </c>
      <c r="D11512" s="384">
        <v>2649</v>
      </c>
      <c r="E11512">
        <v>0.03</v>
      </c>
      <c r="F11512">
        <v>1.1766099999999999</v>
      </c>
      <c r="G11512" s="384">
        <v>0</v>
      </c>
      <c r="H11512">
        <v>1.1766099999999999</v>
      </c>
      <c r="I11512">
        <v>-0.72</v>
      </c>
      <c r="J11512" s="384">
        <v>39386.39</v>
      </c>
    </row>
    <row r="11513" spans="1:10">
      <c r="A11513">
        <v>11503</v>
      </c>
      <c r="B11513" s="612">
        <v>44054.376388888886</v>
      </c>
      <c r="C11513" s="405" t="s">
        <v>97</v>
      </c>
      <c r="D11513" s="384">
        <v>2650</v>
      </c>
      <c r="E11513">
        <v>0.05</v>
      </c>
      <c r="F11513">
        <v>1.17807</v>
      </c>
      <c r="G11513" s="384">
        <v>0</v>
      </c>
      <c r="H11513">
        <v>0</v>
      </c>
    </row>
    <row r="11514" spans="1:10">
      <c r="A11514">
        <v>11504</v>
      </c>
      <c r="B11514" s="612">
        <v>44054.376388888886</v>
      </c>
      <c r="C11514" s="405" t="s">
        <v>2110</v>
      </c>
      <c r="D11514" s="384">
        <v>2650</v>
      </c>
      <c r="E11514">
        <v>0.05</v>
      </c>
      <c r="F11514">
        <v>1.17807</v>
      </c>
      <c r="G11514" s="384">
        <v>0</v>
      </c>
      <c r="H11514">
        <v>1.17527</v>
      </c>
    </row>
    <row r="11515" spans="1:10">
      <c r="A11515">
        <v>11513</v>
      </c>
      <c r="B11515" s="612">
        <v>44054.424305555556</v>
      </c>
      <c r="C11515" s="405" t="s">
        <v>2110</v>
      </c>
      <c r="D11515" s="384">
        <v>2650</v>
      </c>
      <c r="E11515">
        <v>0.05</v>
      </c>
      <c r="F11515">
        <v>1.17807</v>
      </c>
      <c r="G11515" s="384">
        <v>0</v>
      </c>
      <c r="H11515">
        <v>1.1766099999999999</v>
      </c>
    </row>
    <row r="11516" spans="1:10">
      <c r="A11516">
        <v>11541</v>
      </c>
      <c r="B11516" s="612">
        <v>44054.55</v>
      </c>
      <c r="C11516" s="405" t="s">
        <v>2054</v>
      </c>
      <c r="D11516" s="384">
        <v>2650</v>
      </c>
      <c r="E11516">
        <v>0.05</v>
      </c>
      <c r="F11516">
        <v>1.1766099999999999</v>
      </c>
      <c r="G11516" s="384">
        <v>0</v>
      </c>
      <c r="H11516">
        <v>1.1766099999999999</v>
      </c>
      <c r="I11516">
        <v>7.3</v>
      </c>
      <c r="J11516" s="384">
        <v>39393.69</v>
      </c>
    </row>
    <row r="11517" spans="1:10">
      <c r="A11517">
        <v>11508</v>
      </c>
      <c r="B11517" s="612">
        <v>44054.379861111112</v>
      </c>
      <c r="C11517" s="405" t="s">
        <v>96</v>
      </c>
      <c r="D11517" s="384">
        <v>2651</v>
      </c>
      <c r="E11517">
        <v>0.02</v>
      </c>
      <c r="F11517">
        <v>1.17808</v>
      </c>
      <c r="G11517" s="384">
        <v>0</v>
      </c>
      <c r="H11517">
        <v>0</v>
      </c>
    </row>
    <row r="11518" spans="1:10">
      <c r="A11518">
        <v>11509</v>
      </c>
      <c r="B11518" s="612">
        <v>44054.379861111112</v>
      </c>
      <c r="C11518" s="405" t="s">
        <v>2110</v>
      </c>
      <c r="D11518" s="384">
        <v>2651</v>
      </c>
      <c r="E11518">
        <v>0.02</v>
      </c>
      <c r="F11518">
        <v>1.17808</v>
      </c>
      <c r="G11518" s="384">
        <v>0</v>
      </c>
      <c r="H11518">
        <v>1.1790799999999999</v>
      </c>
    </row>
    <row r="11519" spans="1:10">
      <c r="A11519">
        <v>11510</v>
      </c>
      <c r="B11519" s="612">
        <v>44054.420138888891</v>
      </c>
      <c r="C11519" s="405" t="s">
        <v>2054</v>
      </c>
      <c r="D11519" s="384">
        <v>2651</v>
      </c>
      <c r="E11519">
        <v>0.02</v>
      </c>
      <c r="F11519">
        <v>1.1790799999999999</v>
      </c>
      <c r="G11519" s="384">
        <v>0</v>
      </c>
      <c r="H11519">
        <v>1.1790799999999999</v>
      </c>
      <c r="I11519">
        <v>2</v>
      </c>
      <c r="J11519" s="384">
        <v>39387.81</v>
      </c>
    </row>
    <row r="11520" spans="1:10">
      <c r="A11520">
        <v>11511</v>
      </c>
      <c r="B11520" s="612">
        <v>44054.424305555556</v>
      </c>
      <c r="C11520" s="405" t="s">
        <v>97</v>
      </c>
      <c r="D11520" s="384">
        <v>2652</v>
      </c>
      <c r="E11520">
        <v>0.08</v>
      </c>
      <c r="F11520">
        <v>1.17988</v>
      </c>
      <c r="G11520" s="384">
        <v>0</v>
      </c>
      <c r="H11520">
        <v>0</v>
      </c>
    </row>
    <row r="11521" spans="1:10">
      <c r="A11521">
        <v>11512</v>
      </c>
      <c r="B11521" s="612">
        <v>44054.424305555556</v>
      </c>
      <c r="C11521" s="405" t="s">
        <v>2110</v>
      </c>
      <c r="D11521" s="384">
        <v>2652</v>
      </c>
      <c r="E11521">
        <v>0.08</v>
      </c>
      <c r="F11521">
        <v>1.17988</v>
      </c>
      <c r="G11521" s="384">
        <v>0</v>
      </c>
      <c r="H11521">
        <v>1.1766099999999999</v>
      </c>
    </row>
    <row r="11522" spans="1:10">
      <c r="A11522">
        <v>11542</v>
      </c>
      <c r="B11522" s="612">
        <v>44054.55</v>
      </c>
      <c r="C11522" s="405" t="s">
        <v>2054</v>
      </c>
      <c r="D11522" s="384">
        <v>2652</v>
      </c>
      <c r="E11522">
        <v>0.08</v>
      </c>
      <c r="F11522">
        <v>1.1766099999999999</v>
      </c>
      <c r="G11522" s="384">
        <v>0</v>
      </c>
      <c r="H11522">
        <v>1.1766099999999999</v>
      </c>
      <c r="I11522">
        <v>26.16</v>
      </c>
      <c r="J11522" s="384">
        <v>39419.85</v>
      </c>
    </row>
    <row r="11523" spans="1:10">
      <c r="A11523">
        <v>11517</v>
      </c>
      <c r="B11523" s="612">
        <v>44054.429166666669</v>
      </c>
      <c r="C11523" s="405" t="s">
        <v>96</v>
      </c>
      <c r="D11523" s="384">
        <v>2653</v>
      </c>
      <c r="E11523">
        <v>0.02</v>
      </c>
      <c r="F11523">
        <v>1.17946</v>
      </c>
      <c r="G11523" s="384">
        <v>0</v>
      </c>
      <c r="H11523">
        <v>0</v>
      </c>
    </row>
    <row r="11524" spans="1:10">
      <c r="A11524">
        <v>11518</v>
      </c>
      <c r="B11524" s="612">
        <v>44054.429166666669</v>
      </c>
      <c r="C11524" s="405" t="s">
        <v>2110</v>
      </c>
      <c r="D11524" s="384">
        <v>2653</v>
      </c>
      <c r="E11524">
        <v>0.02</v>
      </c>
      <c r="F11524">
        <v>1.17946</v>
      </c>
      <c r="G11524" s="384">
        <v>0</v>
      </c>
      <c r="H11524">
        <v>1.1804600000000001</v>
      </c>
    </row>
    <row r="11525" spans="1:10">
      <c r="A11525">
        <v>11519</v>
      </c>
      <c r="B11525" s="612">
        <v>44054.443055555559</v>
      </c>
      <c r="C11525" s="405" t="s">
        <v>2054</v>
      </c>
      <c r="D11525" s="384">
        <v>2653</v>
      </c>
      <c r="E11525">
        <v>0.02</v>
      </c>
      <c r="F11525">
        <v>1.1804600000000001</v>
      </c>
      <c r="G11525" s="384">
        <v>0</v>
      </c>
      <c r="H11525">
        <v>1.1804600000000001</v>
      </c>
      <c r="I11525">
        <v>2</v>
      </c>
      <c r="J11525" s="384">
        <v>39389.81</v>
      </c>
    </row>
    <row r="11526" spans="1:10">
      <c r="A11526">
        <v>11520</v>
      </c>
      <c r="B11526" s="612">
        <v>44054.457638888889</v>
      </c>
      <c r="C11526" s="405" t="s">
        <v>96</v>
      </c>
      <c r="D11526" s="384">
        <v>2654</v>
      </c>
      <c r="E11526">
        <v>0.02</v>
      </c>
      <c r="F11526">
        <v>1.1791499999999999</v>
      </c>
      <c r="G11526" s="384">
        <v>0</v>
      </c>
      <c r="H11526">
        <v>0</v>
      </c>
    </row>
    <row r="11527" spans="1:10">
      <c r="A11527">
        <v>11521</v>
      </c>
      <c r="B11527" s="612">
        <v>44054.457638888889</v>
      </c>
      <c r="C11527" s="405" t="s">
        <v>2110</v>
      </c>
      <c r="D11527" s="384">
        <v>2654</v>
      </c>
      <c r="E11527">
        <v>0.02</v>
      </c>
      <c r="F11527">
        <v>1.1791499999999999</v>
      </c>
      <c r="G11527" s="384">
        <v>0</v>
      </c>
      <c r="H11527">
        <v>1.18015</v>
      </c>
    </row>
    <row r="11528" spans="1:10">
      <c r="A11528">
        <v>11522</v>
      </c>
      <c r="B11528" s="612">
        <v>44054.487500000003</v>
      </c>
      <c r="C11528" s="405" t="s">
        <v>2054</v>
      </c>
      <c r="D11528" s="384">
        <v>2654</v>
      </c>
      <c r="E11528">
        <v>0.02</v>
      </c>
      <c r="F11528">
        <v>1.18015</v>
      </c>
      <c r="G11528" s="384">
        <v>0</v>
      </c>
      <c r="H11528">
        <v>1.18015</v>
      </c>
      <c r="I11528">
        <v>2</v>
      </c>
      <c r="J11528" s="384">
        <v>39391.81</v>
      </c>
    </row>
    <row r="11529" spans="1:10">
      <c r="A11529">
        <v>11523</v>
      </c>
      <c r="B11529" s="612">
        <v>44054.495833333334</v>
      </c>
      <c r="C11529" s="405" t="s">
        <v>96</v>
      </c>
      <c r="D11529" s="384">
        <v>2655</v>
      </c>
      <c r="E11529">
        <v>0.02</v>
      </c>
      <c r="F11529">
        <v>1.1797299999999999</v>
      </c>
      <c r="G11529" s="384">
        <v>0</v>
      </c>
      <c r="H11529">
        <v>0</v>
      </c>
    </row>
    <row r="11530" spans="1:10">
      <c r="A11530">
        <v>11524</v>
      </c>
      <c r="B11530" s="612">
        <v>44054.495833333334</v>
      </c>
      <c r="C11530" s="405" t="s">
        <v>2110</v>
      </c>
      <c r="D11530" s="384">
        <v>2655</v>
      </c>
      <c r="E11530">
        <v>0.02</v>
      </c>
      <c r="F11530">
        <v>1.1797299999999999</v>
      </c>
      <c r="G11530" s="384">
        <v>0</v>
      </c>
      <c r="H11530">
        <v>1.1807300000000001</v>
      </c>
    </row>
    <row r="11531" spans="1:10">
      <c r="A11531">
        <v>11527</v>
      </c>
      <c r="B11531" s="612">
        <v>44054.499305555553</v>
      </c>
      <c r="C11531" s="405" t="s">
        <v>2110</v>
      </c>
      <c r="D11531" s="384">
        <v>2655</v>
      </c>
      <c r="E11531">
        <v>0.02</v>
      </c>
      <c r="F11531">
        <v>1.1797299999999999</v>
      </c>
      <c r="G11531" s="384">
        <v>0</v>
      </c>
      <c r="H11531">
        <v>1.1799299999999999</v>
      </c>
    </row>
    <row r="11532" spans="1:10">
      <c r="A11532">
        <v>11528</v>
      </c>
      <c r="B11532" s="612">
        <v>44054.519444444442</v>
      </c>
      <c r="C11532" s="405" t="s">
        <v>2054</v>
      </c>
      <c r="D11532" s="384">
        <v>2655</v>
      </c>
      <c r="E11532">
        <v>0.02</v>
      </c>
      <c r="F11532">
        <v>1.1799299999999999</v>
      </c>
      <c r="G11532" s="384">
        <v>0</v>
      </c>
      <c r="H11532">
        <v>1.1799299999999999</v>
      </c>
      <c r="I11532">
        <v>0.4</v>
      </c>
      <c r="J11532" s="384">
        <v>39392.21</v>
      </c>
    </row>
    <row r="11533" spans="1:10">
      <c r="A11533">
        <v>11525</v>
      </c>
      <c r="B11533" s="612">
        <v>44054.499305555553</v>
      </c>
      <c r="C11533" s="405" t="s">
        <v>96</v>
      </c>
      <c r="D11533" s="384">
        <v>2656</v>
      </c>
      <c r="E11533">
        <v>0.02</v>
      </c>
      <c r="F11533">
        <v>1.1781200000000001</v>
      </c>
      <c r="G11533" s="384">
        <v>0</v>
      </c>
      <c r="H11533">
        <v>0</v>
      </c>
    </row>
    <row r="11534" spans="1:10">
      <c r="A11534">
        <v>11526</v>
      </c>
      <c r="B11534" s="612">
        <v>44054.499305555553</v>
      </c>
      <c r="C11534" s="405" t="s">
        <v>2110</v>
      </c>
      <c r="D11534" s="384">
        <v>2656</v>
      </c>
      <c r="E11534">
        <v>0.02</v>
      </c>
      <c r="F11534">
        <v>1.1781200000000001</v>
      </c>
      <c r="G11534" s="384">
        <v>0</v>
      </c>
      <c r="H11534">
        <v>1.1799299999999999</v>
      </c>
    </row>
    <row r="11535" spans="1:10">
      <c r="A11535">
        <v>11529</v>
      </c>
      <c r="B11535" s="612">
        <v>44054.519444444442</v>
      </c>
      <c r="C11535" s="405" t="s">
        <v>2054</v>
      </c>
      <c r="D11535" s="384">
        <v>2656</v>
      </c>
      <c r="E11535">
        <v>0.02</v>
      </c>
      <c r="F11535">
        <v>1.1799299999999999</v>
      </c>
      <c r="G11535" s="384">
        <v>0</v>
      </c>
      <c r="H11535">
        <v>1.1799299999999999</v>
      </c>
      <c r="I11535">
        <v>3.62</v>
      </c>
      <c r="J11535" s="384">
        <v>39395.83</v>
      </c>
    </row>
    <row r="11536" spans="1:10">
      <c r="A11536">
        <v>11530</v>
      </c>
      <c r="B11536" s="612">
        <v>44054.523611111108</v>
      </c>
      <c r="C11536" s="405" t="s">
        <v>96</v>
      </c>
      <c r="D11536" s="384">
        <v>2657</v>
      </c>
      <c r="E11536">
        <v>0.02</v>
      </c>
      <c r="F11536">
        <v>1.17913</v>
      </c>
      <c r="G11536" s="384">
        <v>0</v>
      </c>
      <c r="H11536">
        <v>0</v>
      </c>
    </row>
    <row r="11537" spans="1:10">
      <c r="A11537">
        <v>11531</v>
      </c>
      <c r="B11537" s="612">
        <v>44054.523611111108</v>
      </c>
      <c r="C11537" s="405" t="s">
        <v>2110</v>
      </c>
      <c r="D11537" s="384">
        <v>2657</v>
      </c>
      <c r="E11537">
        <v>0.02</v>
      </c>
      <c r="F11537">
        <v>1.17913</v>
      </c>
      <c r="G11537" s="384">
        <v>0</v>
      </c>
      <c r="H11537">
        <v>1.1801299999999999</v>
      </c>
    </row>
    <row r="11538" spans="1:10">
      <c r="A11538">
        <v>11532</v>
      </c>
      <c r="B11538" s="612">
        <v>44054.525694444441</v>
      </c>
      <c r="C11538" s="405" t="s">
        <v>2054</v>
      </c>
      <c r="D11538" s="384">
        <v>2657</v>
      </c>
      <c r="E11538">
        <v>0.02</v>
      </c>
      <c r="F11538">
        <v>1.1801299999999999</v>
      </c>
      <c r="G11538" s="384">
        <v>0</v>
      </c>
      <c r="H11538">
        <v>1.1801299999999999</v>
      </c>
      <c r="I11538">
        <v>2</v>
      </c>
      <c r="J11538" s="384">
        <v>39397.83</v>
      </c>
    </row>
    <row r="11539" spans="1:10">
      <c r="A11539">
        <v>11533</v>
      </c>
      <c r="B11539" s="612">
        <v>44054.534722222219</v>
      </c>
      <c r="C11539" s="405" t="s">
        <v>96</v>
      </c>
      <c r="D11539" s="384">
        <v>2658</v>
      </c>
      <c r="E11539">
        <v>0.02</v>
      </c>
      <c r="F11539">
        <v>1.1791400000000001</v>
      </c>
      <c r="G11539" s="384">
        <v>0</v>
      </c>
      <c r="H11539">
        <v>0</v>
      </c>
    </row>
    <row r="11540" spans="1:10">
      <c r="A11540">
        <v>11534</v>
      </c>
      <c r="B11540" s="612">
        <v>44054.534722222219</v>
      </c>
      <c r="C11540" s="405" t="s">
        <v>2110</v>
      </c>
      <c r="D11540" s="384">
        <v>2658</v>
      </c>
      <c r="E11540">
        <v>0.02</v>
      </c>
      <c r="F11540">
        <v>1.1791400000000001</v>
      </c>
      <c r="G11540" s="384">
        <v>0</v>
      </c>
      <c r="H11540">
        <v>1.18014</v>
      </c>
    </row>
    <row r="11541" spans="1:10">
      <c r="A11541">
        <v>11537</v>
      </c>
      <c r="B11541" s="612">
        <v>44054.54791666667</v>
      </c>
      <c r="C11541" s="405" t="s">
        <v>2110</v>
      </c>
      <c r="D11541" s="384">
        <v>2658</v>
      </c>
      <c r="E11541">
        <v>0.02</v>
      </c>
      <c r="F11541">
        <v>1.1791400000000001</v>
      </c>
      <c r="G11541" s="384">
        <v>0</v>
      </c>
      <c r="H11541">
        <v>1.1793400000000001</v>
      </c>
    </row>
    <row r="11542" spans="1:10">
      <c r="A11542">
        <v>11546</v>
      </c>
      <c r="B11542" s="612">
        <v>44054.566666666666</v>
      </c>
      <c r="C11542" s="405" t="s">
        <v>2110</v>
      </c>
      <c r="D11542" s="384">
        <v>2658</v>
      </c>
      <c r="E11542">
        <v>0.02</v>
      </c>
      <c r="F11542">
        <v>1.1791400000000001</v>
      </c>
      <c r="G11542" s="384">
        <v>0</v>
      </c>
      <c r="H11542">
        <v>1.17831</v>
      </c>
    </row>
    <row r="11543" spans="1:10">
      <c r="A11543">
        <v>11552</v>
      </c>
      <c r="B11543" s="612">
        <v>44054.576388888891</v>
      </c>
      <c r="C11543" s="405" t="s">
        <v>2054</v>
      </c>
      <c r="D11543" s="384">
        <v>2658</v>
      </c>
      <c r="E11543">
        <v>0.02</v>
      </c>
      <c r="F11543">
        <v>1.17831</v>
      </c>
      <c r="G11543" s="384">
        <v>0</v>
      </c>
      <c r="H11543">
        <v>1.17831</v>
      </c>
      <c r="I11543">
        <v>-1.66</v>
      </c>
      <c r="J11543" s="384">
        <v>39418.19</v>
      </c>
    </row>
    <row r="11544" spans="1:10">
      <c r="A11544">
        <v>11535</v>
      </c>
      <c r="B11544" s="612">
        <v>44054.54791666667</v>
      </c>
      <c r="C11544" s="405" t="s">
        <v>96</v>
      </c>
      <c r="D11544" s="384">
        <v>2659</v>
      </c>
      <c r="E11544">
        <v>0.02</v>
      </c>
      <c r="F11544">
        <v>1.17754</v>
      </c>
      <c r="G11544" s="384">
        <v>0</v>
      </c>
      <c r="H11544">
        <v>0</v>
      </c>
    </row>
    <row r="11545" spans="1:10">
      <c r="A11545">
        <v>11536</v>
      </c>
      <c r="B11545" s="612">
        <v>44054.54791666667</v>
      </c>
      <c r="C11545" s="405" t="s">
        <v>2110</v>
      </c>
      <c r="D11545" s="384">
        <v>2659</v>
      </c>
      <c r="E11545">
        <v>0.02</v>
      </c>
      <c r="F11545">
        <v>1.17754</v>
      </c>
      <c r="G11545" s="384">
        <v>0</v>
      </c>
      <c r="H11545">
        <v>1.1793400000000001</v>
      </c>
    </row>
    <row r="11546" spans="1:10">
      <c r="A11546">
        <v>11545</v>
      </c>
      <c r="B11546" s="612">
        <v>44054.566666666666</v>
      </c>
      <c r="C11546" s="405" t="s">
        <v>2110</v>
      </c>
      <c r="D11546" s="384">
        <v>2659</v>
      </c>
      <c r="E11546">
        <v>0.02</v>
      </c>
      <c r="F11546">
        <v>1.17754</v>
      </c>
      <c r="G11546" s="384">
        <v>0</v>
      </c>
      <c r="H11546">
        <v>1.17831</v>
      </c>
    </row>
    <row r="11547" spans="1:10">
      <c r="A11547">
        <v>11553</v>
      </c>
      <c r="B11547" s="612">
        <v>44054.576388888891</v>
      </c>
      <c r="C11547" s="405" t="s">
        <v>2054</v>
      </c>
      <c r="D11547" s="384">
        <v>2659</v>
      </c>
      <c r="E11547">
        <v>0.02</v>
      </c>
      <c r="F11547">
        <v>1.17831</v>
      </c>
      <c r="G11547" s="384">
        <v>0</v>
      </c>
      <c r="H11547">
        <v>1.17831</v>
      </c>
      <c r="I11547">
        <v>1.54</v>
      </c>
      <c r="J11547" s="384">
        <v>39419.730000000003</v>
      </c>
    </row>
    <row r="11548" spans="1:10">
      <c r="A11548">
        <v>11543</v>
      </c>
      <c r="B11548" s="612">
        <v>44054.566666666666</v>
      </c>
      <c r="C11548" s="405" t="s">
        <v>96</v>
      </c>
      <c r="D11548" s="384">
        <v>2660</v>
      </c>
      <c r="E11548">
        <v>0.03</v>
      </c>
      <c r="F11548">
        <v>1.17594</v>
      </c>
      <c r="G11548" s="384">
        <v>0</v>
      </c>
      <c r="H11548">
        <v>0</v>
      </c>
    </row>
    <row r="11549" spans="1:10">
      <c r="A11549">
        <v>11544</v>
      </c>
      <c r="B11549" s="612">
        <v>44054.566666666666</v>
      </c>
      <c r="C11549" s="405" t="s">
        <v>2110</v>
      </c>
      <c r="D11549" s="384">
        <v>2660</v>
      </c>
      <c r="E11549">
        <v>0.03</v>
      </c>
      <c r="F11549">
        <v>1.17594</v>
      </c>
      <c r="G11549" s="384">
        <v>0</v>
      </c>
      <c r="H11549">
        <v>1.17831</v>
      </c>
    </row>
    <row r="11550" spans="1:10">
      <c r="A11550">
        <v>11554</v>
      </c>
      <c r="B11550" s="612">
        <v>44054.576388888891</v>
      </c>
      <c r="C11550" s="405" t="s">
        <v>2054</v>
      </c>
      <c r="D11550" s="384">
        <v>2660</v>
      </c>
      <c r="E11550">
        <v>0.03</v>
      </c>
      <c r="F11550">
        <v>1.17831</v>
      </c>
      <c r="G11550" s="384">
        <v>0</v>
      </c>
      <c r="H11550">
        <v>1.17831</v>
      </c>
      <c r="I11550">
        <v>7.11</v>
      </c>
      <c r="J11550" s="384">
        <v>39426.839999999997</v>
      </c>
    </row>
    <row r="11551" spans="1:10">
      <c r="A11551">
        <v>11547</v>
      </c>
      <c r="B11551" s="612">
        <v>44054.570833333331</v>
      </c>
      <c r="C11551" s="405" t="s">
        <v>97</v>
      </c>
      <c r="D11551" s="384">
        <v>2661</v>
      </c>
      <c r="E11551">
        <v>0.02</v>
      </c>
      <c r="F11551">
        <v>1.1766799999999999</v>
      </c>
      <c r="G11551" s="384">
        <v>0</v>
      </c>
      <c r="H11551">
        <v>0</v>
      </c>
    </row>
    <row r="11552" spans="1:10">
      <c r="A11552">
        <v>11548</v>
      </c>
      <c r="B11552" s="612">
        <v>44054.570833333331</v>
      </c>
      <c r="C11552" s="405" t="s">
        <v>2110</v>
      </c>
      <c r="D11552" s="384">
        <v>2661</v>
      </c>
      <c r="E11552">
        <v>0.02</v>
      </c>
      <c r="F11552">
        <v>1.1766799999999999</v>
      </c>
      <c r="G11552" s="384">
        <v>0</v>
      </c>
      <c r="H11552">
        <v>1.1756800000000001</v>
      </c>
    </row>
    <row r="11553" spans="1:10">
      <c r="A11553">
        <v>11551</v>
      </c>
      <c r="B11553" s="612">
        <v>44054.576388888891</v>
      </c>
      <c r="C11553" s="405" t="s">
        <v>2110</v>
      </c>
      <c r="D11553" s="384">
        <v>2661</v>
      </c>
      <c r="E11553">
        <v>0.02</v>
      </c>
      <c r="F11553">
        <v>1.1766799999999999</v>
      </c>
      <c r="G11553" s="384">
        <v>0</v>
      </c>
      <c r="H11553">
        <v>1.17648</v>
      </c>
    </row>
    <row r="11554" spans="1:10">
      <c r="A11554">
        <v>11560</v>
      </c>
      <c r="B11554" s="612">
        <v>44054.625694444447</v>
      </c>
      <c r="C11554" s="405" t="s">
        <v>2054</v>
      </c>
      <c r="D11554" s="384">
        <v>2661</v>
      </c>
      <c r="E11554">
        <v>0.02</v>
      </c>
      <c r="F11554">
        <v>1.17648</v>
      </c>
      <c r="G11554" s="384">
        <v>0</v>
      </c>
      <c r="H11554">
        <v>1.17648</v>
      </c>
      <c r="I11554">
        <v>0.4</v>
      </c>
      <c r="J11554" s="384">
        <v>39427.24</v>
      </c>
    </row>
    <row r="11555" spans="1:10">
      <c r="A11555">
        <v>11549</v>
      </c>
      <c r="B11555" s="612">
        <v>44054.576388888891</v>
      </c>
      <c r="C11555" s="405" t="s">
        <v>97</v>
      </c>
      <c r="D11555" s="384">
        <v>2662</v>
      </c>
      <c r="E11555">
        <v>0.02</v>
      </c>
      <c r="F11555">
        <v>1.17828</v>
      </c>
      <c r="G11555" s="384">
        <v>0</v>
      </c>
      <c r="H11555">
        <v>0</v>
      </c>
    </row>
    <row r="11556" spans="1:10">
      <c r="A11556">
        <v>11550</v>
      </c>
      <c r="B11556" s="612">
        <v>44054.576388888891</v>
      </c>
      <c r="C11556" s="405" t="s">
        <v>2110</v>
      </c>
      <c r="D11556" s="384">
        <v>2662</v>
      </c>
      <c r="E11556">
        <v>0.02</v>
      </c>
      <c r="F11556">
        <v>1.17828</v>
      </c>
      <c r="G11556" s="384">
        <v>0</v>
      </c>
      <c r="H11556">
        <v>1.17648</v>
      </c>
    </row>
    <row r="11557" spans="1:10">
      <c r="A11557">
        <v>11561</v>
      </c>
      <c r="B11557" s="612">
        <v>44054.625694444447</v>
      </c>
      <c r="C11557" s="405" t="s">
        <v>2054</v>
      </c>
      <c r="D11557" s="384">
        <v>2662</v>
      </c>
      <c r="E11557">
        <v>0.02</v>
      </c>
      <c r="F11557">
        <v>1.17648</v>
      </c>
      <c r="G11557" s="384">
        <v>0</v>
      </c>
      <c r="H11557">
        <v>1.17648</v>
      </c>
      <c r="I11557">
        <v>3.6</v>
      </c>
      <c r="J11557" s="384">
        <v>39430.839999999997</v>
      </c>
    </row>
    <row r="11558" spans="1:10">
      <c r="A11558">
        <v>11555</v>
      </c>
      <c r="B11558" s="612">
        <v>44054.584027777775</v>
      </c>
      <c r="C11558" s="405" t="s">
        <v>96</v>
      </c>
      <c r="D11558" s="384">
        <v>2663</v>
      </c>
      <c r="E11558">
        <v>0.02</v>
      </c>
      <c r="F11558">
        <v>1.1783600000000001</v>
      </c>
      <c r="G11558" s="384">
        <v>0</v>
      </c>
      <c r="H11558">
        <v>0</v>
      </c>
    </row>
    <row r="11559" spans="1:10">
      <c r="A11559">
        <v>11556</v>
      </c>
      <c r="B11559" s="612">
        <v>44054.584027777775</v>
      </c>
      <c r="C11559" s="405" t="s">
        <v>2110</v>
      </c>
      <c r="D11559" s="384">
        <v>2663</v>
      </c>
      <c r="E11559">
        <v>0.02</v>
      </c>
      <c r="F11559">
        <v>1.1783600000000001</v>
      </c>
      <c r="G11559" s="384">
        <v>0</v>
      </c>
      <c r="H11559">
        <v>1.17936</v>
      </c>
    </row>
    <row r="11560" spans="1:10">
      <c r="A11560">
        <v>11559</v>
      </c>
      <c r="B11560" s="612">
        <v>44054.59652777778</v>
      </c>
      <c r="C11560" s="405" t="s">
        <v>2110</v>
      </c>
      <c r="D11560" s="384">
        <v>2663</v>
      </c>
      <c r="E11560">
        <v>0.02</v>
      </c>
      <c r="F11560">
        <v>1.1783600000000001</v>
      </c>
      <c r="G11560" s="384">
        <v>0</v>
      </c>
      <c r="H11560">
        <v>1.1785600000000001</v>
      </c>
    </row>
    <row r="11561" spans="1:10">
      <c r="A11561">
        <v>11564</v>
      </c>
      <c r="B11561" s="612">
        <v>44054.633333333331</v>
      </c>
      <c r="C11561" s="405" t="s">
        <v>2054</v>
      </c>
      <c r="D11561" s="384">
        <v>2663</v>
      </c>
      <c r="E11561">
        <v>0.02</v>
      </c>
      <c r="F11561">
        <v>1.1785600000000001</v>
      </c>
      <c r="G11561" s="384">
        <v>0</v>
      </c>
      <c r="H11561">
        <v>1.1785600000000001</v>
      </c>
      <c r="I11561">
        <v>0.4</v>
      </c>
      <c r="J11561" s="384">
        <v>39431.24</v>
      </c>
    </row>
    <row r="11562" spans="1:10">
      <c r="A11562">
        <v>11557</v>
      </c>
      <c r="B11562" s="612">
        <v>44054.59652777778</v>
      </c>
      <c r="C11562" s="405" t="s">
        <v>96</v>
      </c>
      <c r="D11562" s="384">
        <v>2664</v>
      </c>
      <c r="E11562">
        <v>0.02</v>
      </c>
      <c r="F11562">
        <v>1.17675</v>
      </c>
      <c r="G11562" s="384">
        <v>0</v>
      </c>
      <c r="H11562">
        <v>0</v>
      </c>
    </row>
    <row r="11563" spans="1:10">
      <c r="A11563">
        <v>11558</v>
      </c>
      <c r="B11563" s="612">
        <v>44054.59652777778</v>
      </c>
      <c r="C11563" s="405" t="s">
        <v>2110</v>
      </c>
      <c r="D11563" s="384">
        <v>2664</v>
      </c>
      <c r="E11563">
        <v>0.02</v>
      </c>
      <c r="F11563">
        <v>1.17675</v>
      </c>
      <c r="G11563" s="384">
        <v>0</v>
      </c>
      <c r="H11563">
        <v>1.1785600000000001</v>
      </c>
    </row>
    <row r="11564" spans="1:10">
      <c r="A11564">
        <v>11565</v>
      </c>
      <c r="B11564" s="612">
        <v>44054.633333333331</v>
      </c>
      <c r="C11564" s="405" t="s">
        <v>2054</v>
      </c>
      <c r="D11564" s="384">
        <v>2664</v>
      </c>
      <c r="E11564">
        <v>0.02</v>
      </c>
      <c r="F11564">
        <v>1.1785600000000001</v>
      </c>
      <c r="G11564" s="384">
        <v>0</v>
      </c>
      <c r="H11564">
        <v>1.1785600000000001</v>
      </c>
      <c r="I11564">
        <v>3.62</v>
      </c>
      <c r="J11564" s="384">
        <v>39434.86</v>
      </c>
    </row>
    <row r="11565" spans="1:10">
      <c r="A11565">
        <v>11562</v>
      </c>
      <c r="B11565" s="612">
        <v>44054.62777777778</v>
      </c>
      <c r="C11565" s="405" t="s">
        <v>97</v>
      </c>
      <c r="D11565" s="384">
        <v>2665</v>
      </c>
      <c r="E11565">
        <v>0.02</v>
      </c>
      <c r="F11565">
        <v>1.17716</v>
      </c>
      <c r="G11565" s="384">
        <v>0</v>
      </c>
      <c r="H11565">
        <v>0</v>
      </c>
    </row>
    <row r="11566" spans="1:10">
      <c r="A11566">
        <v>11563</v>
      </c>
      <c r="B11566" s="612">
        <v>44054.62777777778</v>
      </c>
      <c r="C11566" s="405" t="s">
        <v>2110</v>
      </c>
      <c r="D11566" s="384">
        <v>2665</v>
      </c>
      <c r="E11566">
        <v>0.02</v>
      </c>
      <c r="F11566">
        <v>1.17716</v>
      </c>
      <c r="G11566" s="384">
        <v>0</v>
      </c>
      <c r="H11566">
        <v>1.1761600000000001</v>
      </c>
    </row>
    <row r="11567" spans="1:10">
      <c r="A11567">
        <v>11568</v>
      </c>
      <c r="B11567" s="612">
        <v>44054.634722222225</v>
      </c>
      <c r="C11567" s="405" t="s">
        <v>2110</v>
      </c>
      <c r="D11567" s="384">
        <v>2665</v>
      </c>
      <c r="E11567">
        <v>0.02</v>
      </c>
      <c r="F11567">
        <v>1.17716</v>
      </c>
      <c r="G11567" s="384">
        <v>0</v>
      </c>
      <c r="H11567">
        <v>1.1769700000000001</v>
      </c>
    </row>
    <row r="11568" spans="1:10">
      <c r="A11568">
        <v>11571</v>
      </c>
      <c r="B11568" s="612">
        <v>44054.658333333333</v>
      </c>
      <c r="C11568" s="405" t="s">
        <v>2054</v>
      </c>
      <c r="D11568" s="384">
        <v>2665</v>
      </c>
      <c r="E11568">
        <v>0.02</v>
      </c>
      <c r="F11568">
        <v>1.1769700000000001</v>
      </c>
      <c r="G11568" s="384">
        <v>0</v>
      </c>
      <c r="H11568">
        <v>1.1769700000000001</v>
      </c>
      <c r="I11568">
        <v>0.38</v>
      </c>
      <c r="J11568" s="384">
        <v>39435.24</v>
      </c>
    </row>
    <row r="11569" spans="1:10">
      <c r="A11569">
        <v>11566</v>
      </c>
      <c r="B11569" s="612">
        <v>44054.634722222225</v>
      </c>
      <c r="C11569" s="405" t="s">
        <v>97</v>
      </c>
      <c r="D11569" s="384">
        <v>2666</v>
      </c>
      <c r="E11569">
        <v>0.02</v>
      </c>
      <c r="F11569">
        <v>1.1787700000000001</v>
      </c>
      <c r="G11569" s="384">
        <v>0</v>
      </c>
      <c r="H11569">
        <v>0</v>
      </c>
    </row>
    <row r="11570" spans="1:10">
      <c r="A11570">
        <v>11567</v>
      </c>
      <c r="B11570" s="612">
        <v>44054.634722222225</v>
      </c>
      <c r="C11570" s="405" t="s">
        <v>2110</v>
      </c>
      <c r="D11570" s="384">
        <v>2666</v>
      </c>
      <c r="E11570">
        <v>0.02</v>
      </c>
      <c r="F11570">
        <v>1.1787700000000001</v>
      </c>
      <c r="G11570" s="384">
        <v>0</v>
      </c>
      <c r="H11570">
        <v>1.1769700000000001</v>
      </c>
    </row>
    <row r="11571" spans="1:10">
      <c r="A11571">
        <v>11572</v>
      </c>
      <c r="B11571" s="612">
        <v>44054.658333333333</v>
      </c>
      <c r="C11571" s="405" t="s">
        <v>2054</v>
      </c>
      <c r="D11571" s="384">
        <v>2666</v>
      </c>
      <c r="E11571">
        <v>0.02</v>
      </c>
      <c r="F11571">
        <v>1.1769700000000001</v>
      </c>
      <c r="G11571" s="384">
        <v>0</v>
      </c>
      <c r="H11571">
        <v>1.1769700000000001</v>
      </c>
      <c r="I11571">
        <v>3.6</v>
      </c>
      <c r="J11571" s="384">
        <v>39438.839999999997</v>
      </c>
    </row>
    <row r="11572" spans="1:10">
      <c r="A11572">
        <v>11569</v>
      </c>
      <c r="B11572" s="612">
        <v>44054.637499999997</v>
      </c>
      <c r="C11572" s="405" t="s">
        <v>96</v>
      </c>
      <c r="D11572" s="384">
        <v>2667</v>
      </c>
      <c r="E11572">
        <v>0.02</v>
      </c>
      <c r="F11572">
        <v>1.17798</v>
      </c>
      <c r="G11572" s="384">
        <v>0</v>
      </c>
      <c r="H11572">
        <v>0</v>
      </c>
    </row>
    <row r="11573" spans="1:10">
      <c r="A11573">
        <v>11570</v>
      </c>
      <c r="B11573" s="612">
        <v>44054.637499999997</v>
      </c>
      <c r="C11573" s="405" t="s">
        <v>2110</v>
      </c>
      <c r="D11573" s="384">
        <v>2667</v>
      </c>
      <c r="E11573">
        <v>0.02</v>
      </c>
      <c r="F11573">
        <v>1.17798</v>
      </c>
      <c r="G11573" s="384">
        <v>0</v>
      </c>
      <c r="H11573">
        <v>1.1789799999999999</v>
      </c>
    </row>
    <row r="11574" spans="1:10">
      <c r="A11574">
        <v>11575</v>
      </c>
      <c r="B11574" s="612">
        <v>44054.665972222225</v>
      </c>
      <c r="C11574" s="405" t="s">
        <v>2110</v>
      </c>
      <c r="D11574" s="384">
        <v>2667</v>
      </c>
      <c r="E11574">
        <v>0.02</v>
      </c>
      <c r="F11574">
        <v>1.17798</v>
      </c>
      <c r="G11574" s="384">
        <v>0</v>
      </c>
      <c r="H11574">
        <v>1.17818</v>
      </c>
    </row>
    <row r="11575" spans="1:10">
      <c r="A11575">
        <v>11585</v>
      </c>
      <c r="B11575" s="612">
        <v>44054.775000000001</v>
      </c>
      <c r="C11575" s="405" t="s">
        <v>2110</v>
      </c>
      <c r="D11575" s="384">
        <v>2667</v>
      </c>
      <c r="E11575">
        <v>0.02</v>
      </c>
      <c r="F11575">
        <v>1.17798</v>
      </c>
      <c r="G11575" s="384">
        <v>0</v>
      </c>
      <c r="H11575">
        <v>1.17713</v>
      </c>
    </row>
    <row r="11576" spans="1:10">
      <c r="A11576">
        <v>11590</v>
      </c>
      <c r="B11576" s="612">
        <v>44054.826388888891</v>
      </c>
      <c r="C11576" s="405" t="s">
        <v>2110</v>
      </c>
      <c r="D11576" s="384">
        <v>2667</v>
      </c>
      <c r="E11576">
        <v>0.02</v>
      </c>
      <c r="F11576">
        <v>1.17798</v>
      </c>
      <c r="G11576" s="384">
        <v>0</v>
      </c>
      <c r="H11576">
        <v>1.17584</v>
      </c>
    </row>
    <row r="11577" spans="1:10">
      <c r="A11577">
        <v>11603</v>
      </c>
      <c r="B11577" s="612">
        <v>44055.352083333331</v>
      </c>
      <c r="C11577" s="405" t="s">
        <v>2054</v>
      </c>
      <c r="D11577" s="384">
        <v>2667</v>
      </c>
      <c r="E11577">
        <v>0.02</v>
      </c>
      <c r="F11577">
        <v>1.17584</v>
      </c>
      <c r="G11577" s="384">
        <v>0</v>
      </c>
      <c r="H11577">
        <v>1.17584</v>
      </c>
      <c r="I11577">
        <v>-4.3600000000000003</v>
      </c>
      <c r="J11577" s="384">
        <v>39440.480000000003</v>
      </c>
    </row>
    <row r="11578" spans="1:10">
      <c r="A11578">
        <v>11573</v>
      </c>
      <c r="B11578" s="612">
        <v>44054.665972222225</v>
      </c>
      <c r="C11578" s="405" t="s">
        <v>96</v>
      </c>
      <c r="D11578" s="384">
        <v>2668</v>
      </c>
      <c r="E11578">
        <v>0.02</v>
      </c>
      <c r="F11578">
        <v>1.17638</v>
      </c>
      <c r="G11578" s="384">
        <v>0</v>
      </c>
      <c r="H11578">
        <v>0</v>
      </c>
    </row>
    <row r="11579" spans="1:10">
      <c r="A11579">
        <v>11574</v>
      </c>
      <c r="B11579" s="612">
        <v>44054.665972222225</v>
      </c>
      <c r="C11579" s="405" t="s">
        <v>2110</v>
      </c>
      <c r="D11579" s="384">
        <v>2668</v>
      </c>
      <c r="E11579">
        <v>0.02</v>
      </c>
      <c r="F11579">
        <v>1.17638</v>
      </c>
      <c r="G11579" s="384">
        <v>0</v>
      </c>
      <c r="H11579">
        <v>1.17818</v>
      </c>
    </row>
    <row r="11580" spans="1:10">
      <c r="A11580">
        <v>11584</v>
      </c>
      <c r="B11580" s="612">
        <v>44054.775000000001</v>
      </c>
      <c r="C11580" s="405" t="s">
        <v>2110</v>
      </c>
      <c r="D11580" s="384">
        <v>2668</v>
      </c>
      <c r="E11580">
        <v>0.02</v>
      </c>
      <c r="F11580">
        <v>1.17638</v>
      </c>
      <c r="G11580" s="384">
        <v>0</v>
      </c>
      <c r="H11580">
        <v>1.17713</v>
      </c>
    </row>
    <row r="11581" spans="1:10">
      <c r="A11581">
        <v>11589</v>
      </c>
      <c r="B11581" s="612">
        <v>44054.826388888891</v>
      </c>
      <c r="C11581" s="405" t="s">
        <v>2110</v>
      </c>
      <c r="D11581" s="384">
        <v>2668</v>
      </c>
      <c r="E11581">
        <v>0.02</v>
      </c>
      <c r="F11581">
        <v>1.17638</v>
      </c>
      <c r="G11581" s="384">
        <v>0</v>
      </c>
      <c r="H11581">
        <v>1.17584</v>
      </c>
    </row>
    <row r="11582" spans="1:10">
      <c r="A11582">
        <v>11604</v>
      </c>
      <c r="B11582" s="612">
        <v>44055.352083333331</v>
      </c>
      <c r="C11582" s="405" t="s">
        <v>2054</v>
      </c>
      <c r="D11582" s="384">
        <v>2668</v>
      </c>
      <c r="E11582">
        <v>0.02</v>
      </c>
      <c r="F11582">
        <v>1.17584</v>
      </c>
      <c r="G11582" s="384">
        <v>0</v>
      </c>
      <c r="H11582">
        <v>1.17584</v>
      </c>
      <c r="I11582">
        <v>-1.1599999999999999</v>
      </c>
      <c r="J11582" s="384">
        <v>39439.32</v>
      </c>
    </row>
    <row r="11583" spans="1:10">
      <c r="A11583">
        <v>11576</v>
      </c>
      <c r="B11583" s="612">
        <v>44054.681250000001</v>
      </c>
      <c r="C11583" s="405" t="s">
        <v>97</v>
      </c>
      <c r="D11583" s="384">
        <v>2669</v>
      </c>
      <c r="E11583">
        <v>0.02</v>
      </c>
      <c r="F11583">
        <v>1.1768799999999999</v>
      </c>
      <c r="G11583" s="384">
        <v>0</v>
      </c>
      <c r="H11583">
        <v>0</v>
      </c>
    </row>
    <row r="11584" spans="1:10">
      <c r="A11584">
        <v>11577</v>
      </c>
      <c r="B11584" s="612">
        <v>44054.681250000001</v>
      </c>
      <c r="C11584" s="405" t="s">
        <v>2110</v>
      </c>
      <c r="D11584" s="384">
        <v>2669</v>
      </c>
      <c r="E11584">
        <v>0.02</v>
      </c>
      <c r="F11584">
        <v>1.1768799999999999</v>
      </c>
      <c r="G11584" s="384">
        <v>0</v>
      </c>
      <c r="H11584">
        <v>1.17588</v>
      </c>
    </row>
    <row r="11585" spans="1:10">
      <c r="A11585">
        <v>11578</v>
      </c>
      <c r="B11585" s="612">
        <v>44054.729861111111</v>
      </c>
      <c r="C11585" s="405" t="s">
        <v>2054</v>
      </c>
      <c r="D11585" s="384">
        <v>2669</v>
      </c>
      <c r="E11585">
        <v>0.02</v>
      </c>
      <c r="F11585">
        <v>1.17588</v>
      </c>
      <c r="G11585" s="384">
        <v>0</v>
      </c>
      <c r="H11585">
        <v>1.17588</v>
      </c>
      <c r="I11585">
        <v>2</v>
      </c>
      <c r="J11585" s="384">
        <v>39440.839999999997</v>
      </c>
    </row>
    <row r="11586" spans="1:10">
      <c r="A11586">
        <v>11579</v>
      </c>
      <c r="B11586" s="612">
        <v>44054.761805555558</v>
      </c>
      <c r="C11586" s="405" t="s">
        <v>97</v>
      </c>
      <c r="D11586" s="384">
        <v>2670</v>
      </c>
      <c r="E11586">
        <v>0.02</v>
      </c>
      <c r="F11586">
        <v>1.1762900000000001</v>
      </c>
      <c r="G11586" s="384">
        <v>0</v>
      </c>
      <c r="H11586">
        <v>0</v>
      </c>
    </row>
    <row r="11587" spans="1:10">
      <c r="A11587">
        <v>11580</v>
      </c>
      <c r="B11587" s="612">
        <v>44054.761805555558</v>
      </c>
      <c r="C11587" s="405" t="s">
        <v>2110</v>
      </c>
      <c r="D11587" s="384">
        <v>2670</v>
      </c>
      <c r="E11587">
        <v>0.02</v>
      </c>
      <c r="F11587">
        <v>1.1762900000000001</v>
      </c>
      <c r="G11587" s="384">
        <v>0</v>
      </c>
      <c r="H11587">
        <v>1.1752899999999999</v>
      </c>
    </row>
    <row r="11588" spans="1:10">
      <c r="A11588">
        <v>11581</v>
      </c>
      <c r="B11588" s="612">
        <v>44054.775000000001</v>
      </c>
      <c r="C11588" s="405" t="s">
        <v>2054</v>
      </c>
      <c r="D11588" s="384">
        <v>2670</v>
      </c>
      <c r="E11588">
        <v>0.02</v>
      </c>
      <c r="F11588">
        <v>1.1752899999999999</v>
      </c>
      <c r="G11588" s="384">
        <v>0</v>
      </c>
      <c r="H11588">
        <v>1.1752899999999999</v>
      </c>
      <c r="I11588">
        <v>2</v>
      </c>
      <c r="J11588" s="384">
        <v>39442.839999999997</v>
      </c>
    </row>
    <row r="11589" spans="1:10">
      <c r="A11589">
        <v>11582</v>
      </c>
      <c r="B11589" s="612">
        <v>44054.775000000001</v>
      </c>
      <c r="C11589" s="405" t="s">
        <v>96</v>
      </c>
      <c r="D11589" s="384">
        <v>2671</v>
      </c>
      <c r="E11589">
        <v>0.03</v>
      </c>
      <c r="F11589">
        <v>1.1747399999999999</v>
      </c>
      <c r="G11589" s="384">
        <v>0</v>
      </c>
      <c r="H11589">
        <v>0</v>
      </c>
    </row>
    <row r="11590" spans="1:10">
      <c r="A11590">
        <v>11583</v>
      </c>
      <c r="B11590" s="612">
        <v>44054.775000000001</v>
      </c>
      <c r="C11590" s="405" t="s">
        <v>2110</v>
      </c>
      <c r="D11590" s="384">
        <v>2671</v>
      </c>
      <c r="E11590">
        <v>0.03</v>
      </c>
      <c r="F11590">
        <v>1.1747399999999999</v>
      </c>
      <c r="G11590" s="384">
        <v>0</v>
      </c>
      <c r="H11590">
        <v>1.17713</v>
      </c>
    </row>
    <row r="11591" spans="1:10">
      <c r="A11591">
        <v>11588</v>
      </c>
      <c r="B11591" s="612">
        <v>44054.826388888891</v>
      </c>
      <c r="C11591" s="405" t="s">
        <v>2110</v>
      </c>
      <c r="D11591" s="384">
        <v>2671</v>
      </c>
      <c r="E11591">
        <v>0.03</v>
      </c>
      <c r="F11591">
        <v>1.1747399999999999</v>
      </c>
      <c r="G11591" s="384">
        <v>0</v>
      </c>
      <c r="H11591">
        <v>1.17584</v>
      </c>
    </row>
    <row r="11592" spans="1:10">
      <c r="A11592">
        <v>11605</v>
      </c>
      <c r="B11592" s="612">
        <v>44055.352083333331</v>
      </c>
      <c r="C11592" s="405" t="s">
        <v>2054</v>
      </c>
      <c r="D11592" s="384">
        <v>2671</v>
      </c>
      <c r="E11592">
        <v>0.03</v>
      </c>
      <c r="F11592">
        <v>1.17584</v>
      </c>
      <c r="G11592" s="384">
        <v>0</v>
      </c>
      <c r="H11592">
        <v>1.17584</v>
      </c>
      <c r="I11592">
        <v>3.18</v>
      </c>
      <c r="J11592" s="384">
        <v>39442.5</v>
      </c>
    </row>
    <row r="11593" spans="1:10">
      <c r="A11593">
        <v>11586</v>
      </c>
      <c r="B11593" s="612">
        <v>44054.826388888891</v>
      </c>
      <c r="C11593" s="405" t="s">
        <v>96</v>
      </c>
      <c r="D11593" s="384">
        <v>2672</v>
      </c>
      <c r="E11593">
        <v>0.05</v>
      </c>
      <c r="F11593">
        <v>1.17302</v>
      </c>
      <c r="G11593" s="384">
        <v>0</v>
      </c>
      <c r="H11593">
        <v>0</v>
      </c>
    </row>
    <row r="11594" spans="1:10">
      <c r="A11594">
        <v>11587</v>
      </c>
      <c r="B11594" s="612">
        <v>44054.826388888891</v>
      </c>
      <c r="C11594" s="405" t="s">
        <v>2110</v>
      </c>
      <c r="D11594" s="384">
        <v>2672</v>
      </c>
      <c r="E11594">
        <v>0.05</v>
      </c>
      <c r="F11594">
        <v>1.17302</v>
      </c>
      <c r="G11594" s="384">
        <v>0</v>
      </c>
      <c r="H11594">
        <v>1.17584</v>
      </c>
    </row>
    <row r="11595" spans="1:10">
      <c r="A11595">
        <v>11606</v>
      </c>
      <c r="B11595" s="612">
        <v>44055.352083333331</v>
      </c>
      <c r="C11595" s="405" t="s">
        <v>2054</v>
      </c>
      <c r="D11595" s="384">
        <v>2672</v>
      </c>
      <c r="E11595">
        <v>0.05</v>
      </c>
      <c r="F11595">
        <v>1.17584</v>
      </c>
      <c r="G11595" s="384">
        <v>0</v>
      </c>
      <c r="H11595">
        <v>1.17584</v>
      </c>
      <c r="I11595">
        <v>13.9</v>
      </c>
      <c r="J11595" s="384">
        <v>39456.400000000001</v>
      </c>
    </row>
    <row r="11596" spans="1:10">
      <c r="A11596">
        <v>11591</v>
      </c>
      <c r="B11596" s="612">
        <v>44055.034722222219</v>
      </c>
      <c r="C11596" s="405" t="s">
        <v>97</v>
      </c>
      <c r="D11596" s="384">
        <v>2673</v>
      </c>
      <c r="E11596">
        <v>0.02</v>
      </c>
      <c r="F11596">
        <v>1.1734100000000001</v>
      </c>
      <c r="G11596" s="384">
        <v>0</v>
      </c>
      <c r="H11596">
        <v>0</v>
      </c>
    </row>
    <row r="11597" spans="1:10">
      <c r="A11597">
        <v>11592</v>
      </c>
      <c r="B11597" s="612">
        <v>44055.034722222219</v>
      </c>
      <c r="C11597" s="405" t="s">
        <v>2110</v>
      </c>
      <c r="D11597" s="384">
        <v>2673</v>
      </c>
      <c r="E11597">
        <v>0.02</v>
      </c>
      <c r="F11597">
        <v>1.1734100000000001</v>
      </c>
      <c r="G11597" s="384">
        <v>0</v>
      </c>
      <c r="H11597">
        <v>1.17241</v>
      </c>
    </row>
    <row r="11598" spans="1:10">
      <c r="A11598">
        <v>11593</v>
      </c>
      <c r="B11598" s="612">
        <v>44055.084027777775</v>
      </c>
      <c r="C11598" s="405" t="s">
        <v>2054</v>
      </c>
      <c r="D11598" s="384">
        <v>2673</v>
      </c>
      <c r="E11598">
        <v>0.02</v>
      </c>
      <c r="F11598">
        <v>1.17241</v>
      </c>
      <c r="G11598" s="384">
        <v>0</v>
      </c>
      <c r="H11598">
        <v>1.17241</v>
      </c>
      <c r="I11598">
        <v>2</v>
      </c>
      <c r="J11598" s="384">
        <v>39444.839999999997</v>
      </c>
    </row>
    <row r="11599" spans="1:10">
      <c r="A11599">
        <v>11594</v>
      </c>
      <c r="B11599" s="612">
        <v>44055.140277777777</v>
      </c>
      <c r="C11599" s="405" t="s">
        <v>97</v>
      </c>
      <c r="D11599" s="384">
        <v>2674</v>
      </c>
      <c r="E11599">
        <v>0.02</v>
      </c>
      <c r="F11599">
        <v>1.17215</v>
      </c>
      <c r="G11599" s="384">
        <v>0</v>
      </c>
      <c r="H11599">
        <v>0</v>
      </c>
    </row>
    <row r="11600" spans="1:10">
      <c r="A11600">
        <v>11595</v>
      </c>
      <c r="B11600" s="612">
        <v>44055.140277777777</v>
      </c>
      <c r="C11600" s="405" t="s">
        <v>2110</v>
      </c>
      <c r="D11600" s="384">
        <v>2674</v>
      </c>
      <c r="E11600">
        <v>0.02</v>
      </c>
      <c r="F11600">
        <v>1.17215</v>
      </c>
      <c r="G11600" s="384">
        <v>0</v>
      </c>
      <c r="H11600">
        <v>1.1711499999999999</v>
      </c>
    </row>
    <row r="11601" spans="1:10">
      <c r="A11601">
        <v>11598</v>
      </c>
      <c r="B11601" s="612">
        <v>44055.275694444441</v>
      </c>
      <c r="C11601" s="405" t="s">
        <v>2110</v>
      </c>
      <c r="D11601" s="384">
        <v>2674</v>
      </c>
      <c r="E11601">
        <v>0.02</v>
      </c>
      <c r="F11601">
        <v>1.17215</v>
      </c>
      <c r="G11601" s="384">
        <v>0</v>
      </c>
      <c r="H11601">
        <v>1.17195</v>
      </c>
    </row>
    <row r="11602" spans="1:10">
      <c r="A11602">
        <v>11602</v>
      </c>
      <c r="B11602" s="612">
        <v>44055.347222222219</v>
      </c>
      <c r="C11602" s="405" t="s">
        <v>2110</v>
      </c>
      <c r="D11602" s="384">
        <v>2674</v>
      </c>
      <c r="E11602">
        <v>0.02</v>
      </c>
      <c r="F11602">
        <v>1.17215</v>
      </c>
      <c r="G11602" s="384">
        <v>0</v>
      </c>
      <c r="H11602">
        <v>1.1729799999999999</v>
      </c>
    </row>
    <row r="11603" spans="1:10">
      <c r="A11603">
        <v>11614</v>
      </c>
      <c r="B11603" s="612">
        <v>44055.398611111108</v>
      </c>
      <c r="C11603" s="405" t="s">
        <v>2110</v>
      </c>
      <c r="D11603" s="384">
        <v>2674</v>
      </c>
      <c r="E11603">
        <v>0.02</v>
      </c>
      <c r="F11603">
        <v>1.17215</v>
      </c>
      <c r="G11603" s="384">
        <v>0</v>
      </c>
      <c r="H11603">
        <v>1.1742699999999999</v>
      </c>
    </row>
    <row r="11604" spans="1:10">
      <c r="A11604">
        <v>11623</v>
      </c>
      <c r="B11604" s="612">
        <v>44055.527083333334</v>
      </c>
      <c r="C11604" s="405" t="s">
        <v>2110</v>
      </c>
      <c r="D11604" s="384">
        <v>2674</v>
      </c>
      <c r="E11604">
        <v>0.02</v>
      </c>
      <c r="F11604">
        <v>1.17215</v>
      </c>
      <c r="G11604" s="384">
        <v>0</v>
      </c>
      <c r="H11604">
        <v>1.1756</v>
      </c>
    </row>
    <row r="11605" spans="1:10">
      <c r="A11605">
        <v>11646</v>
      </c>
      <c r="B11605" s="612">
        <v>44056.01458333333</v>
      </c>
      <c r="C11605" s="405" t="s">
        <v>2110</v>
      </c>
      <c r="D11605" s="384">
        <v>2674</v>
      </c>
      <c r="E11605">
        <v>0.02</v>
      </c>
      <c r="F11605">
        <v>1.17215</v>
      </c>
      <c r="G11605" s="384">
        <v>0</v>
      </c>
      <c r="H11605">
        <v>1.1771799999999999</v>
      </c>
    </row>
    <row r="11606" spans="1:10">
      <c r="A11606">
        <v>11654</v>
      </c>
      <c r="B11606" s="612">
        <v>44056.254861111112</v>
      </c>
      <c r="C11606" s="405" t="s">
        <v>2110</v>
      </c>
      <c r="D11606" s="384">
        <v>2674</v>
      </c>
      <c r="E11606">
        <v>0.02</v>
      </c>
      <c r="F11606">
        <v>1.17215</v>
      </c>
      <c r="G11606" s="384">
        <v>0</v>
      </c>
      <c r="H11606">
        <v>1.17886</v>
      </c>
    </row>
    <row r="11607" spans="1:10">
      <c r="A11607">
        <v>11669</v>
      </c>
      <c r="B11607" s="612">
        <v>44056.434027777781</v>
      </c>
      <c r="C11607" s="405" t="s">
        <v>2110</v>
      </c>
      <c r="D11607" s="384">
        <v>2674</v>
      </c>
      <c r="E11607">
        <v>0.02</v>
      </c>
      <c r="F11607">
        <v>1.17215</v>
      </c>
      <c r="G11607" s="384">
        <v>0</v>
      </c>
      <c r="H11607">
        <v>1.18065</v>
      </c>
    </row>
    <row r="11608" spans="1:10">
      <c r="A11608">
        <v>11694</v>
      </c>
      <c r="B11608" s="612">
        <v>44056.76458333333</v>
      </c>
      <c r="C11608" s="405" t="s">
        <v>2054</v>
      </c>
      <c r="D11608" s="384">
        <v>2674</v>
      </c>
      <c r="E11608">
        <v>0.02</v>
      </c>
      <c r="F11608">
        <v>1.18065</v>
      </c>
      <c r="G11608" s="384">
        <v>0</v>
      </c>
      <c r="H11608">
        <v>1.18065</v>
      </c>
      <c r="I11608">
        <v>-16.93</v>
      </c>
      <c r="J11608" s="384">
        <v>39463.24</v>
      </c>
    </row>
    <row r="11609" spans="1:10">
      <c r="A11609">
        <v>11596</v>
      </c>
      <c r="B11609" s="612">
        <v>44055.275694444441</v>
      </c>
      <c r="C11609" s="405" t="s">
        <v>97</v>
      </c>
      <c r="D11609" s="384">
        <v>2675</v>
      </c>
      <c r="E11609">
        <v>0.02</v>
      </c>
      <c r="F11609">
        <v>1.1737500000000001</v>
      </c>
      <c r="G11609" s="384">
        <v>0</v>
      </c>
      <c r="H11609">
        <v>0</v>
      </c>
    </row>
    <row r="11610" spans="1:10">
      <c r="A11610">
        <v>11597</v>
      </c>
      <c r="B11610" s="612">
        <v>44055.275694444441</v>
      </c>
      <c r="C11610" s="405" t="s">
        <v>2110</v>
      </c>
      <c r="D11610" s="384">
        <v>2675</v>
      </c>
      <c r="E11610">
        <v>0.02</v>
      </c>
      <c r="F11610">
        <v>1.1737500000000001</v>
      </c>
      <c r="G11610" s="384">
        <v>0</v>
      </c>
      <c r="H11610">
        <v>1.17195</v>
      </c>
    </row>
    <row r="11611" spans="1:10">
      <c r="A11611">
        <v>11601</v>
      </c>
      <c r="B11611" s="612">
        <v>44055.347222222219</v>
      </c>
      <c r="C11611" s="405" t="s">
        <v>2110</v>
      </c>
      <c r="D11611" s="384">
        <v>2675</v>
      </c>
      <c r="E11611">
        <v>0.02</v>
      </c>
      <c r="F11611">
        <v>1.1737500000000001</v>
      </c>
      <c r="G11611" s="384">
        <v>0</v>
      </c>
      <c r="H11611">
        <v>1.1729799999999999</v>
      </c>
    </row>
    <row r="11612" spans="1:10">
      <c r="A11612">
        <v>11613</v>
      </c>
      <c r="B11612" s="612">
        <v>44055.398611111108</v>
      </c>
      <c r="C11612" s="405" t="s">
        <v>2110</v>
      </c>
      <c r="D11612" s="384">
        <v>2675</v>
      </c>
      <c r="E11612">
        <v>0.02</v>
      </c>
      <c r="F11612">
        <v>1.1737500000000001</v>
      </c>
      <c r="G11612" s="384">
        <v>0</v>
      </c>
      <c r="H11612">
        <v>1.1742699999999999</v>
      </c>
    </row>
    <row r="11613" spans="1:10">
      <c r="A11613">
        <v>11622</v>
      </c>
      <c r="B11613" s="612">
        <v>44055.527083333334</v>
      </c>
      <c r="C11613" s="405" t="s">
        <v>2110</v>
      </c>
      <c r="D11613" s="384">
        <v>2675</v>
      </c>
      <c r="E11613">
        <v>0.02</v>
      </c>
      <c r="F11613">
        <v>1.1737500000000001</v>
      </c>
      <c r="G11613" s="384">
        <v>0</v>
      </c>
      <c r="H11613">
        <v>1.1756</v>
      </c>
    </row>
    <row r="11614" spans="1:10">
      <c r="A11614">
        <v>11645</v>
      </c>
      <c r="B11614" s="612">
        <v>44056.01458333333</v>
      </c>
      <c r="C11614" s="405" t="s">
        <v>2110</v>
      </c>
      <c r="D11614" s="384">
        <v>2675</v>
      </c>
      <c r="E11614">
        <v>0.02</v>
      </c>
      <c r="F11614">
        <v>1.1737500000000001</v>
      </c>
      <c r="G11614" s="384">
        <v>0</v>
      </c>
      <c r="H11614">
        <v>1.1771799999999999</v>
      </c>
    </row>
    <row r="11615" spans="1:10">
      <c r="A11615">
        <v>11653</v>
      </c>
      <c r="B11615" s="612">
        <v>44056.254861111112</v>
      </c>
      <c r="C11615" s="405" t="s">
        <v>2110</v>
      </c>
      <c r="D11615" s="384">
        <v>2675</v>
      </c>
      <c r="E11615">
        <v>0.02</v>
      </c>
      <c r="F11615">
        <v>1.1737500000000001</v>
      </c>
      <c r="G11615" s="384">
        <v>0</v>
      </c>
      <c r="H11615">
        <v>1.17886</v>
      </c>
    </row>
    <row r="11616" spans="1:10">
      <c r="A11616">
        <v>11668</v>
      </c>
      <c r="B11616" s="612">
        <v>44056.434027777781</v>
      </c>
      <c r="C11616" s="405" t="s">
        <v>2110</v>
      </c>
      <c r="D11616" s="384">
        <v>2675</v>
      </c>
      <c r="E11616">
        <v>0.02</v>
      </c>
      <c r="F11616">
        <v>1.1737500000000001</v>
      </c>
      <c r="G11616" s="384">
        <v>0</v>
      </c>
      <c r="H11616">
        <v>1.18065</v>
      </c>
    </row>
    <row r="11617" spans="1:10">
      <c r="A11617">
        <v>11695</v>
      </c>
      <c r="B11617" s="612">
        <v>44056.76458333333</v>
      </c>
      <c r="C11617" s="405" t="s">
        <v>2054</v>
      </c>
      <c r="D11617" s="384">
        <v>2675</v>
      </c>
      <c r="E11617">
        <v>0.02</v>
      </c>
      <c r="F11617">
        <v>1.18065</v>
      </c>
      <c r="G11617" s="384">
        <v>0</v>
      </c>
      <c r="H11617">
        <v>1.18065</v>
      </c>
      <c r="I11617">
        <v>-13.73</v>
      </c>
      <c r="J11617" s="384">
        <v>39449.51</v>
      </c>
    </row>
    <row r="11618" spans="1:10">
      <c r="A11618">
        <v>11599</v>
      </c>
      <c r="B11618" s="612">
        <v>44055.347222222219</v>
      </c>
      <c r="C11618" s="405" t="s">
        <v>97</v>
      </c>
      <c r="D11618" s="384">
        <v>2676</v>
      </c>
      <c r="E11618">
        <v>0.03</v>
      </c>
      <c r="F11618">
        <v>1.17536</v>
      </c>
      <c r="G11618" s="384">
        <v>0</v>
      </c>
      <c r="H11618">
        <v>0</v>
      </c>
    </row>
    <row r="11619" spans="1:10">
      <c r="A11619">
        <v>11600</v>
      </c>
      <c r="B11619" s="612">
        <v>44055.347222222219</v>
      </c>
      <c r="C11619" s="405" t="s">
        <v>2110</v>
      </c>
      <c r="D11619" s="384">
        <v>2676</v>
      </c>
      <c r="E11619">
        <v>0.03</v>
      </c>
      <c r="F11619">
        <v>1.17536</v>
      </c>
      <c r="G11619" s="384">
        <v>0</v>
      </c>
      <c r="H11619">
        <v>1.1729799999999999</v>
      </c>
    </row>
    <row r="11620" spans="1:10">
      <c r="A11620">
        <v>11612</v>
      </c>
      <c r="B11620" s="612">
        <v>44055.398611111108</v>
      </c>
      <c r="C11620" s="405" t="s">
        <v>2110</v>
      </c>
      <c r="D11620" s="384">
        <v>2676</v>
      </c>
      <c r="E11620">
        <v>0.03</v>
      </c>
      <c r="F11620">
        <v>1.17536</v>
      </c>
      <c r="G11620" s="384">
        <v>0</v>
      </c>
      <c r="H11620">
        <v>1.1742699999999999</v>
      </c>
    </row>
    <row r="11621" spans="1:10">
      <c r="A11621">
        <v>11621</v>
      </c>
      <c r="B11621" s="612">
        <v>44055.527083333334</v>
      </c>
      <c r="C11621" s="405" t="s">
        <v>2110</v>
      </c>
      <c r="D11621" s="384">
        <v>2676</v>
      </c>
      <c r="E11621">
        <v>0.03</v>
      </c>
      <c r="F11621">
        <v>1.17536</v>
      </c>
      <c r="G11621" s="384">
        <v>0</v>
      </c>
      <c r="H11621">
        <v>1.1756</v>
      </c>
    </row>
    <row r="11622" spans="1:10">
      <c r="A11622">
        <v>11644</v>
      </c>
      <c r="B11622" s="612">
        <v>44056.01458333333</v>
      </c>
      <c r="C11622" s="405" t="s">
        <v>2110</v>
      </c>
      <c r="D11622" s="384">
        <v>2676</v>
      </c>
      <c r="E11622">
        <v>0.03</v>
      </c>
      <c r="F11622">
        <v>1.17536</v>
      </c>
      <c r="G11622" s="384">
        <v>0</v>
      </c>
      <c r="H11622">
        <v>1.1771799999999999</v>
      </c>
    </row>
    <row r="11623" spans="1:10">
      <c r="A11623">
        <v>11652</v>
      </c>
      <c r="B11623" s="612">
        <v>44056.254861111112</v>
      </c>
      <c r="C11623" s="405" t="s">
        <v>2110</v>
      </c>
      <c r="D11623" s="384">
        <v>2676</v>
      </c>
      <c r="E11623">
        <v>0.03</v>
      </c>
      <c r="F11623">
        <v>1.17536</v>
      </c>
      <c r="G11623" s="384">
        <v>0</v>
      </c>
      <c r="H11623">
        <v>1.17886</v>
      </c>
    </row>
    <row r="11624" spans="1:10">
      <c r="A11624">
        <v>11667</v>
      </c>
      <c r="B11624" s="612">
        <v>44056.434027777781</v>
      </c>
      <c r="C11624" s="405" t="s">
        <v>2110</v>
      </c>
      <c r="D11624" s="384">
        <v>2676</v>
      </c>
      <c r="E11624">
        <v>0.03</v>
      </c>
      <c r="F11624">
        <v>1.17536</v>
      </c>
      <c r="G11624" s="384">
        <v>0</v>
      </c>
      <c r="H11624">
        <v>1.18065</v>
      </c>
    </row>
    <row r="11625" spans="1:10">
      <c r="A11625">
        <v>11696</v>
      </c>
      <c r="B11625" s="612">
        <v>44056.76458333333</v>
      </c>
      <c r="C11625" s="405" t="s">
        <v>2054</v>
      </c>
      <c r="D11625" s="384">
        <v>2676</v>
      </c>
      <c r="E11625">
        <v>0.03</v>
      </c>
      <c r="F11625">
        <v>1.18065</v>
      </c>
      <c r="G11625" s="384">
        <v>0</v>
      </c>
      <c r="H11625">
        <v>1.18065</v>
      </c>
      <c r="I11625">
        <v>-15.77</v>
      </c>
      <c r="J11625" s="384">
        <v>39433.74</v>
      </c>
    </row>
    <row r="11626" spans="1:10">
      <c r="A11626">
        <v>11607</v>
      </c>
      <c r="B11626" s="612">
        <v>44055.35833333333</v>
      </c>
      <c r="C11626" s="405" t="s">
        <v>96</v>
      </c>
      <c r="D11626" s="384">
        <v>2677</v>
      </c>
      <c r="E11626">
        <v>0.02</v>
      </c>
      <c r="F11626">
        <v>1.1756</v>
      </c>
      <c r="G11626" s="384">
        <v>0</v>
      </c>
      <c r="H11626">
        <v>0</v>
      </c>
    </row>
    <row r="11627" spans="1:10">
      <c r="A11627">
        <v>11608</v>
      </c>
      <c r="B11627" s="612">
        <v>44055.35833333333</v>
      </c>
      <c r="C11627" s="405" t="s">
        <v>2110</v>
      </c>
      <c r="D11627" s="384">
        <v>2677</v>
      </c>
      <c r="E11627">
        <v>0.02</v>
      </c>
      <c r="F11627">
        <v>1.1756</v>
      </c>
      <c r="G11627" s="384">
        <v>0</v>
      </c>
      <c r="H11627">
        <v>1.1766000000000001</v>
      </c>
    </row>
    <row r="11628" spans="1:10">
      <c r="A11628">
        <v>11609</v>
      </c>
      <c r="B11628" s="612">
        <v>44055.395138888889</v>
      </c>
      <c r="C11628" s="405" t="s">
        <v>2054</v>
      </c>
      <c r="D11628" s="384">
        <v>2677</v>
      </c>
      <c r="E11628">
        <v>0.02</v>
      </c>
      <c r="F11628">
        <v>1.1766000000000001</v>
      </c>
      <c r="G11628" s="384">
        <v>0</v>
      </c>
      <c r="H11628">
        <v>1.1766000000000001</v>
      </c>
      <c r="I11628">
        <v>2</v>
      </c>
      <c r="J11628" s="384">
        <v>39458.400000000001</v>
      </c>
    </row>
    <row r="11629" spans="1:10">
      <c r="A11629">
        <v>11610</v>
      </c>
      <c r="B11629" s="612">
        <v>44055.398611111108</v>
      </c>
      <c r="C11629" s="405" t="s">
        <v>97</v>
      </c>
      <c r="D11629" s="384">
        <v>2678</v>
      </c>
      <c r="E11629">
        <v>0.05</v>
      </c>
      <c r="F11629">
        <v>1.17706</v>
      </c>
      <c r="G11629" s="384">
        <v>0</v>
      </c>
      <c r="H11629">
        <v>0</v>
      </c>
    </row>
    <row r="11630" spans="1:10">
      <c r="A11630">
        <v>11611</v>
      </c>
      <c r="B11630" s="612">
        <v>44055.398611111108</v>
      </c>
      <c r="C11630" s="405" t="s">
        <v>2110</v>
      </c>
      <c r="D11630" s="384">
        <v>2678</v>
      </c>
      <c r="E11630">
        <v>0.05</v>
      </c>
      <c r="F11630">
        <v>1.17706</v>
      </c>
      <c r="G11630" s="384">
        <v>0</v>
      </c>
      <c r="H11630">
        <v>1.1742699999999999</v>
      </c>
    </row>
    <row r="11631" spans="1:10">
      <c r="A11631">
        <v>11620</v>
      </c>
      <c r="B11631" s="612">
        <v>44055.527083333334</v>
      </c>
      <c r="C11631" s="405" t="s">
        <v>2110</v>
      </c>
      <c r="D11631" s="384">
        <v>2678</v>
      </c>
      <c r="E11631">
        <v>0.05</v>
      </c>
      <c r="F11631">
        <v>1.17706</v>
      </c>
      <c r="G11631" s="384">
        <v>0</v>
      </c>
      <c r="H11631">
        <v>1.1756</v>
      </c>
    </row>
    <row r="11632" spans="1:10">
      <c r="A11632">
        <v>11643</v>
      </c>
      <c r="B11632" s="612">
        <v>44056.01458333333</v>
      </c>
      <c r="C11632" s="405" t="s">
        <v>2110</v>
      </c>
      <c r="D11632" s="384">
        <v>2678</v>
      </c>
      <c r="E11632">
        <v>0.05</v>
      </c>
      <c r="F11632">
        <v>1.17706</v>
      </c>
      <c r="G11632" s="384">
        <v>0</v>
      </c>
      <c r="H11632">
        <v>1.1771799999999999</v>
      </c>
    </row>
    <row r="11633" spans="1:10">
      <c r="A11633">
        <v>11651</v>
      </c>
      <c r="B11633" s="612">
        <v>44056.254861111112</v>
      </c>
      <c r="C11633" s="405" t="s">
        <v>2110</v>
      </c>
      <c r="D11633" s="384">
        <v>2678</v>
      </c>
      <c r="E11633">
        <v>0.05</v>
      </c>
      <c r="F11633">
        <v>1.17706</v>
      </c>
      <c r="G11633" s="384">
        <v>0</v>
      </c>
      <c r="H11633">
        <v>1.17886</v>
      </c>
    </row>
    <row r="11634" spans="1:10">
      <c r="A11634">
        <v>11666</v>
      </c>
      <c r="B11634" s="612">
        <v>44056.434027777781</v>
      </c>
      <c r="C11634" s="405" t="s">
        <v>2110</v>
      </c>
      <c r="D11634" s="384">
        <v>2678</v>
      </c>
      <c r="E11634">
        <v>0.05</v>
      </c>
      <c r="F11634">
        <v>1.17706</v>
      </c>
      <c r="G11634" s="384">
        <v>0</v>
      </c>
      <c r="H11634">
        <v>1.18065</v>
      </c>
    </row>
    <row r="11635" spans="1:10">
      <c r="A11635">
        <v>11697</v>
      </c>
      <c r="B11635" s="612">
        <v>44056.76458333333</v>
      </c>
      <c r="C11635" s="405" t="s">
        <v>2054</v>
      </c>
      <c r="D11635" s="384">
        <v>2678</v>
      </c>
      <c r="E11635">
        <v>0.05</v>
      </c>
      <c r="F11635">
        <v>1.18065</v>
      </c>
      <c r="G11635" s="384">
        <v>0</v>
      </c>
      <c r="H11635">
        <v>1.18065</v>
      </c>
      <c r="I11635">
        <v>-17.78</v>
      </c>
      <c r="J11635" s="384">
        <v>39415.96</v>
      </c>
    </row>
    <row r="11636" spans="1:10">
      <c r="A11636">
        <v>11615</v>
      </c>
      <c r="B11636" s="612">
        <v>44055.405555555553</v>
      </c>
      <c r="C11636" s="405" t="s">
        <v>96</v>
      </c>
      <c r="D11636" s="384">
        <v>2679</v>
      </c>
      <c r="E11636">
        <v>0.02</v>
      </c>
      <c r="F11636">
        <v>1.1770099999999999</v>
      </c>
      <c r="G11636" s="384">
        <v>0</v>
      </c>
      <c r="H11636">
        <v>0</v>
      </c>
    </row>
    <row r="11637" spans="1:10">
      <c r="A11637">
        <v>11616</v>
      </c>
      <c r="B11637" s="612">
        <v>44055.405555555553</v>
      </c>
      <c r="C11637" s="405" t="s">
        <v>2110</v>
      </c>
      <c r="D11637" s="384">
        <v>2679</v>
      </c>
      <c r="E11637">
        <v>0.02</v>
      </c>
      <c r="F11637">
        <v>1.1770099999999999</v>
      </c>
      <c r="G11637" s="384">
        <v>0</v>
      </c>
      <c r="H11637">
        <v>1.17801</v>
      </c>
    </row>
    <row r="11638" spans="1:10">
      <c r="A11638">
        <v>11617</v>
      </c>
      <c r="B11638" s="612">
        <v>44055.525694444441</v>
      </c>
      <c r="C11638" s="405" t="s">
        <v>2054</v>
      </c>
      <c r="D11638" s="384">
        <v>2679</v>
      </c>
      <c r="E11638">
        <v>0.02</v>
      </c>
      <c r="F11638">
        <v>1.17801</v>
      </c>
      <c r="G11638" s="384">
        <v>0</v>
      </c>
      <c r="H11638">
        <v>1.17801</v>
      </c>
      <c r="I11638">
        <v>2</v>
      </c>
      <c r="J11638" s="384">
        <v>39460.400000000001</v>
      </c>
    </row>
    <row r="11639" spans="1:10">
      <c r="A11639">
        <v>11618</v>
      </c>
      <c r="B11639" s="612">
        <v>44055.527083333334</v>
      </c>
      <c r="C11639" s="405" t="s">
        <v>97</v>
      </c>
      <c r="D11639" s="384">
        <v>2680</v>
      </c>
      <c r="E11639">
        <v>0.08</v>
      </c>
      <c r="F11639">
        <v>1.17886</v>
      </c>
      <c r="G11639" s="384">
        <v>0</v>
      </c>
      <c r="H11639">
        <v>0</v>
      </c>
    </row>
    <row r="11640" spans="1:10">
      <c r="A11640">
        <v>11619</v>
      </c>
      <c r="B11640" s="612">
        <v>44055.527083333334</v>
      </c>
      <c r="C11640" s="405" t="s">
        <v>2110</v>
      </c>
      <c r="D11640" s="384">
        <v>2680</v>
      </c>
      <c r="E11640">
        <v>0.08</v>
      </c>
      <c r="F11640">
        <v>1.17886</v>
      </c>
      <c r="G11640" s="384">
        <v>0</v>
      </c>
      <c r="H11640">
        <v>1.1756</v>
      </c>
    </row>
    <row r="11641" spans="1:10">
      <c r="A11641">
        <v>11642</v>
      </c>
      <c r="B11641" s="612">
        <v>44056.01458333333</v>
      </c>
      <c r="C11641" s="405" t="s">
        <v>2110</v>
      </c>
      <c r="D11641" s="384">
        <v>2680</v>
      </c>
      <c r="E11641">
        <v>0.08</v>
      </c>
      <c r="F11641">
        <v>1.17886</v>
      </c>
      <c r="G11641" s="384">
        <v>0</v>
      </c>
      <c r="H11641">
        <v>1.1771799999999999</v>
      </c>
    </row>
    <row r="11642" spans="1:10">
      <c r="A11642">
        <v>11650</v>
      </c>
      <c r="B11642" s="612">
        <v>44056.254861111112</v>
      </c>
      <c r="C11642" s="405" t="s">
        <v>2110</v>
      </c>
      <c r="D11642" s="384">
        <v>2680</v>
      </c>
      <c r="E11642">
        <v>0.08</v>
      </c>
      <c r="F11642">
        <v>1.17886</v>
      </c>
      <c r="G11642" s="384">
        <v>0</v>
      </c>
      <c r="H11642">
        <v>1.17886</v>
      </c>
    </row>
    <row r="11643" spans="1:10">
      <c r="A11643">
        <v>11665</v>
      </c>
      <c r="B11643" s="612">
        <v>44056.434027777781</v>
      </c>
      <c r="C11643" s="405" t="s">
        <v>2110</v>
      </c>
      <c r="D11643" s="384">
        <v>2680</v>
      </c>
      <c r="E11643">
        <v>0.08</v>
      </c>
      <c r="F11643">
        <v>1.17886</v>
      </c>
      <c r="G11643" s="384">
        <v>0</v>
      </c>
      <c r="H11643">
        <v>1.18065</v>
      </c>
    </row>
    <row r="11644" spans="1:10">
      <c r="A11644">
        <v>11698</v>
      </c>
      <c r="B11644" s="612">
        <v>44056.76458333333</v>
      </c>
      <c r="C11644" s="405" t="s">
        <v>2054</v>
      </c>
      <c r="D11644" s="384">
        <v>2680</v>
      </c>
      <c r="E11644">
        <v>0.08</v>
      </c>
      <c r="F11644">
        <v>1.18065</v>
      </c>
      <c r="G11644" s="384">
        <v>0</v>
      </c>
      <c r="H11644">
        <v>1.18065</v>
      </c>
      <c r="I11644">
        <v>-14.05</v>
      </c>
      <c r="J11644" s="384">
        <v>39401.910000000003</v>
      </c>
    </row>
    <row r="11645" spans="1:10">
      <c r="A11645">
        <v>11624</v>
      </c>
      <c r="B11645" s="612">
        <v>44055.53402777778</v>
      </c>
      <c r="C11645" s="405" t="s">
        <v>96</v>
      </c>
      <c r="D11645" s="384">
        <v>2681</v>
      </c>
      <c r="E11645">
        <v>0.02</v>
      </c>
      <c r="F11645">
        <v>1.17883</v>
      </c>
      <c r="G11645" s="384">
        <v>0</v>
      </c>
      <c r="H11645">
        <v>0</v>
      </c>
    </row>
    <row r="11646" spans="1:10">
      <c r="A11646">
        <v>11625</v>
      </c>
      <c r="B11646" s="612">
        <v>44055.53402777778</v>
      </c>
      <c r="C11646" s="405" t="s">
        <v>2110</v>
      </c>
      <c r="D11646" s="384">
        <v>2681</v>
      </c>
      <c r="E11646">
        <v>0.02</v>
      </c>
      <c r="F11646">
        <v>1.17883</v>
      </c>
      <c r="G11646" s="384">
        <v>0</v>
      </c>
      <c r="H11646">
        <v>1.1798299999999999</v>
      </c>
    </row>
    <row r="11647" spans="1:10">
      <c r="A11647">
        <v>11626</v>
      </c>
      <c r="B11647" s="612">
        <v>44055.544444444444</v>
      </c>
      <c r="C11647" s="405" t="s">
        <v>2054</v>
      </c>
      <c r="D11647" s="384">
        <v>2681</v>
      </c>
      <c r="E11647">
        <v>0.02</v>
      </c>
      <c r="F11647">
        <v>1.1798299999999999</v>
      </c>
      <c r="G11647" s="384">
        <v>0</v>
      </c>
      <c r="H11647">
        <v>1.1798299999999999</v>
      </c>
      <c r="I11647">
        <v>2</v>
      </c>
      <c r="J11647" s="384">
        <v>39462.400000000001</v>
      </c>
    </row>
    <row r="11648" spans="1:10">
      <c r="A11648">
        <v>11627</v>
      </c>
      <c r="B11648" s="612">
        <v>44055.57916666667</v>
      </c>
      <c r="C11648" s="405" t="s">
        <v>96</v>
      </c>
      <c r="D11648" s="384">
        <v>2682</v>
      </c>
      <c r="E11648">
        <v>0.02</v>
      </c>
      <c r="F11648">
        <v>1.17926</v>
      </c>
      <c r="G11648" s="384">
        <v>0</v>
      </c>
      <c r="H11648">
        <v>0</v>
      </c>
    </row>
    <row r="11649" spans="1:10">
      <c r="A11649">
        <v>11628</v>
      </c>
      <c r="B11649" s="612">
        <v>44055.57916666667</v>
      </c>
      <c r="C11649" s="405" t="s">
        <v>2110</v>
      </c>
      <c r="D11649" s="384">
        <v>2682</v>
      </c>
      <c r="E11649">
        <v>0.02</v>
      </c>
      <c r="F11649">
        <v>1.17926</v>
      </c>
      <c r="G11649" s="384">
        <v>0</v>
      </c>
      <c r="H11649">
        <v>1.1802600000000001</v>
      </c>
    </row>
    <row r="11650" spans="1:10">
      <c r="A11650">
        <v>11631</v>
      </c>
      <c r="B11650" s="612">
        <v>44055.583333333336</v>
      </c>
      <c r="C11650" s="405" t="s">
        <v>2110</v>
      </c>
      <c r="D11650" s="384">
        <v>2682</v>
      </c>
      <c r="E11650">
        <v>0.02</v>
      </c>
      <c r="F11650">
        <v>1.17926</v>
      </c>
      <c r="G11650" s="384">
        <v>0</v>
      </c>
      <c r="H11650">
        <v>1.1794500000000001</v>
      </c>
    </row>
    <row r="11651" spans="1:10">
      <c r="A11651">
        <v>11632</v>
      </c>
      <c r="B11651" s="612">
        <v>44055.601388888892</v>
      </c>
      <c r="C11651" s="405" t="s">
        <v>2054</v>
      </c>
      <c r="D11651" s="384">
        <v>2682</v>
      </c>
      <c r="E11651">
        <v>0.02</v>
      </c>
      <c r="F11651">
        <v>1.1794500000000001</v>
      </c>
      <c r="G11651" s="384">
        <v>0</v>
      </c>
      <c r="H11651">
        <v>1.1794500000000001</v>
      </c>
      <c r="I11651">
        <v>0.38</v>
      </c>
      <c r="J11651" s="384">
        <v>39462.78</v>
      </c>
    </row>
    <row r="11652" spans="1:10">
      <c r="A11652">
        <v>11629</v>
      </c>
      <c r="B11652" s="612">
        <v>44055.583333333336</v>
      </c>
      <c r="C11652" s="405" t="s">
        <v>96</v>
      </c>
      <c r="D11652" s="384">
        <v>2683</v>
      </c>
      <c r="E11652">
        <v>0.02</v>
      </c>
      <c r="F11652">
        <v>1.17764</v>
      </c>
      <c r="G11652" s="384">
        <v>0</v>
      </c>
      <c r="H11652">
        <v>0</v>
      </c>
    </row>
    <row r="11653" spans="1:10">
      <c r="A11653">
        <v>11630</v>
      </c>
      <c r="B11653" s="612">
        <v>44055.583333333336</v>
      </c>
      <c r="C11653" s="405" t="s">
        <v>2110</v>
      </c>
      <c r="D11653" s="384">
        <v>2683</v>
      </c>
      <c r="E11653">
        <v>0.02</v>
      </c>
      <c r="F11653">
        <v>1.17764</v>
      </c>
      <c r="G11653" s="384">
        <v>0</v>
      </c>
      <c r="H11653">
        <v>1.1794500000000001</v>
      </c>
    </row>
    <row r="11654" spans="1:10">
      <c r="A11654">
        <v>11633</v>
      </c>
      <c r="B11654" s="612">
        <v>44055.601388888892</v>
      </c>
      <c r="C11654" s="405" t="s">
        <v>2054</v>
      </c>
      <c r="D11654" s="384">
        <v>2683</v>
      </c>
      <c r="E11654">
        <v>0.02</v>
      </c>
      <c r="F11654">
        <v>1.1794500000000001</v>
      </c>
      <c r="G11654" s="384">
        <v>0</v>
      </c>
      <c r="H11654">
        <v>1.1794500000000001</v>
      </c>
      <c r="I11654">
        <v>3.62</v>
      </c>
      <c r="J11654" s="384">
        <v>39466.400000000001</v>
      </c>
    </row>
    <row r="11655" spans="1:10">
      <c r="A11655">
        <v>11634</v>
      </c>
      <c r="B11655" s="612">
        <v>44055.616666666669</v>
      </c>
      <c r="C11655" s="405" t="s">
        <v>96</v>
      </c>
      <c r="D11655" s="384">
        <v>2684</v>
      </c>
      <c r="E11655">
        <v>0.02</v>
      </c>
      <c r="F11655">
        <v>1.17913</v>
      </c>
      <c r="G11655" s="384">
        <v>0</v>
      </c>
      <c r="H11655">
        <v>0</v>
      </c>
    </row>
    <row r="11656" spans="1:10">
      <c r="A11656">
        <v>11635</v>
      </c>
      <c r="B11656" s="612">
        <v>44055.616666666669</v>
      </c>
      <c r="C11656" s="405" t="s">
        <v>2110</v>
      </c>
      <c r="D11656" s="384">
        <v>2684</v>
      </c>
      <c r="E11656">
        <v>0.02</v>
      </c>
      <c r="F11656">
        <v>1.17913</v>
      </c>
      <c r="G11656" s="384">
        <v>0</v>
      </c>
      <c r="H11656">
        <v>1.1801299999999999</v>
      </c>
    </row>
    <row r="11657" spans="1:10">
      <c r="A11657">
        <v>11636</v>
      </c>
      <c r="B11657" s="612">
        <v>44055.62222222222</v>
      </c>
      <c r="C11657" s="405" t="s">
        <v>2054</v>
      </c>
      <c r="D11657" s="384">
        <v>2684</v>
      </c>
      <c r="E11657">
        <v>0.02</v>
      </c>
      <c r="F11657">
        <v>1.1801299999999999</v>
      </c>
      <c r="G11657" s="384">
        <v>0</v>
      </c>
      <c r="H11657">
        <v>1.1801299999999999</v>
      </c>
      <c r="I11657">
        <v>2</v>
      </c>
      <c r="J11657" s="384">
        <v>39468.400000000001</v>
      </c>
    </row>
    <row r="11658" spans="1:10">
      <c r="A11658">
        <v>11637</v>
      </c>
      <c r="B11658" s="612">
        <v>44055.626388888886</v>
      </c>
      <c r="C11658" s="405" t="s">
        <v>96</v>
      </c>
      <c r="D11658" s="384">
        <v>2685</v>
      </c>
      <c r="E11658">
        <v>0.02</v>
      </c>
      <c r="F11658">
        <v>1.1796599999999999</v>
      </c>
      <c r="G11658" s="384">
        <v>0</v>
      </c>
      <c r="H11658">
        <v>0</v>
      </c>
    </row>
    <row r="11659" spans="1:10">
      <c r="A11659">
        <v>11638</v>
      </c>
      <c r="B11659" s="612">
        <v>44055.626388888886</v>
      </c>
      <c r="C11659" s="405" t="s">
        <v>2110</v>
      </c>
      <c r="D11659" s="384">
        <v>2685</v>
      </c>
      <c r="E11659">
        <v>0.02</v>
      </c>
      <c r="F11659">
        <v>1.1796599999999999</v>
      </c>
      <c r="G11659" s="384">
        <v>0</v>
      </c>
      <c r="H11659">
        <v>1.18066</v>
      </c>
    </row>
    <row r="11660" spans="1:10">
      <c r="A11660">
        <v>11639</v>
      </c>
      <c r="B11660" s="612">
        <v>44056.013888888891</v>
      </c>
      <c r="C11660" s="405" t="s">
        <v>2054</v>
      </c>
      <c r="D11660" s="384">
        <v>2685</v>
      </c>
      <c r="E11660">
        <v>0.02</v>
      </c>
      <c r="F11660">
        <v>1.18066</v>
      </c>
      <c r="G11660" s="384">
        <v>0</v>
      </c>
      <c r="H11660">
        <v>1.18066</v>
      </c>
      <c r="I11660">
        <v>1.76</v>
      </c>
      <c r="J11660" s="384">
        <v>39470.160000000003</v>
      </c>
    </row>
    <row r="11661" spans="1:10">
      <c r="A11661">
        <v>11640</v>
      </c>
      <c r="B11661" s="612">
        <v>44056.01458333333</v>
      </c>
      <c r="C11661" s="405" t="s">
        <v>97</v>
      </c>
      <c r="D11661" s="384">
        <v>2686</v>
      </c>
      <c r="E11661">
        <v>0.14000000000000001</v>
      </c>
      <c r="F11661">
        <v>1.1807799999999999</v>
      </c>
      <c r="G11661" s="384">
        <v>0</v>
      </c>
      <c r="H11661">
        <v>0</v>
      </c>
    </row>
    <row r="11662" spans="1:10">
      <c r="A11662">
        <v>11641</v>
      </c>
      <c r="B11662" s="612">
        <v>44056.01458333333</v>
      </c>
      <c r="C11662" s="405" t="s">
        <v>2110</v>
      </c>
      <c r="D11662" s="384">
        <v>2686</v>
      </c>
      <c r="E11662">
        <v>0.14000000000000001</v>
      </c>
      <c r="F11662">
        <v>1.1807799999999999</v>
      </c>
      <c r="G11662" s="384">
        <v>0</v>
      </c>
      <c r="H11662">
        <v>1.1771799999999999</v>
      </c>
    </row>
    <row r="11663" spans="1:10">
      <c r="A11663">
        <v>11649</v>
      </c>
      <c r="B11663" s="612">
        <v>44056.254861111112</v>
      </c>
      <c r="C11663" s="405" t="s">
        <v>2110</v>
      </c>
      <c r="D11663" s="384">
        <v>2686</v>
      </c>
      <c r="E11663">
        <v>0.14000000000000001</v>
      </c>
      <c r="F11663">
        <v>1.1807799999999999</v>
      </c>
      <c r="G11663" s="384">
        <v>0</v>
      </c>
      <c r="H11663">
        <v>1.17886</v>
      </c>
    </row>
    <row r="11664" spans="1:10">
      <c r="A11664">
        <v>11664</v>
      </c>
      <c r="B11664" s="612">
        <v>44056.434027777781</v>
      </c>
      <c r="C11664" s="405" t="s">
        <v>2110</v>
      </c>
      <c r="D11664" s="384">
        <v>2686</v>
      </c>
      <c r="E11664">
        <v>0.14000000000000001</v>
      </c>
      <c r="F11664">
        <v>1.1807799999999999</v>
      </c>
      <c r="G11664" s="384">
        <v>0</v>
      </c>
      <c r="H11664">
        <v>1.18065</v>
      </c>
    </row>
    <row r="11665" spans="1:10">
      <c r="A11665">
        <v>11699</v>
      </c>
      <c r="B11665" s="612">
        <v>44056.76458333333</v>
      </c>
      <c r="C11665" s="405" t="s">
        <v>2054</v>
      </c>
      <c r="D11665" s="384">
        <v>2686</v>
      </c>
      <c r="E11665">
        <v>0.14000000000000001</v>
      </c>
      <c r="F11665">
        <v>1.18065</v>
      </c>
      <c r="G11665" s="384">
        <v>0</v>
      </c>
      <c r="H11665">
        <v>1.18065</v>
      </c>
      <c r="I11665">
        <v>1.82</v>
      </c>
      <c r="J11665" s="384">
        <v>39403.730000000003</v>
      </c>
    </row>
    <row r="11666" spans="1:10">
      <c r="A11666">
        <v>11647</v>
      </c>
      <c r="B11666" s="612">
        <v>44056.254861111112</v>
      </c>
      <c r="C11666" s="405" t="s">
        <v>97</v>
      </c>
      <c r="D11666" s="384">
        <v>2687</v>
      </c>
      <c r="E11666">
        <v>0.23</v>
      </c>
      <c r="F11666">
        <v>1.1827799999999999</v>
      </c>
      <c r="G11666" s="384">
        <v>0</v>
      </c>
      <c r="H11666">
        <v>0</v>
      </c>
    </row>
    <row r="11667" spans="1:10">
      <c r="A11667">
        <v>11648</v>
      </c>
      <c r="B11667" s="612">
        <v>44056.254861111112</v>
      </c>
      <c r="C11667" s="405" t="s">
        <v>2110</v>
      </c>
      <c r="D11667" s="384">
        <v>2687</v>
      </c>
      <c r="E11667">
        <v>0.23</v>
      </c>
      <c r="F11667">
        <v>1.1827799999999999</v>
      </c>
      <c r="G11667" s="384">
        <v>0</v>
      </c>
      <c r="H11667">
        <v>1.17886</v>
      </c>
    </row>
    <row r="11668" spans="1:10">
      <c r="A11668">
        <v>11663</v>
      </c>
      <c r="B11668" s="612">
        <v>44056.434027777781</v>
      </c>
      <c r="C11668" s="405" t="s">
        <v>2110</v>
      </c>
      <c r="D11668" s="384">
        <v>2687</v>
      </c>
      <c r="E11668">
        <v>0.23</v>
      </c>
      <c r="F11668">
        <v>1.1827799999999999</v>
      </c>
      <c r="G11668" s="384">
        <v>0</v>
      </c>
      <c r="H11668">
        <v>1.18065</v>
      </c>
    </row>
    <row r="11669" spans="1:10">
      <c r="A11669">
        <v>11700</v>
      </c>
      <c r="B11669" s="612">
        <v>44056.76458333333</v>
      </c>
      <c r="C11669" s="405" t="s">
        <v>2054</v>
      </c>
      <c r="D11669" s="384">
        <v>2687</v>
      </c>
      <c r="E11669">
        <v>0.23</v>
      </c>
      <c r="F11669">
        <v>1.18065</v>
      </c>
      <c r="G11669" s="384">
        <v>0</v>
      </c>
      <c r="H11669">
        <v>1.18065</v>
      </c>
      <c r="I11669">
        <v>48.99</v>
      </c>
      <c r="J11669" s="384">
        <v>39452.720000000001</v>
      </c>
    </row>
    <row r="11670" spans="1:10">
      <c r="A11670">
        <v>11655</v>
      </c>
      <c r="B11670" s="612">
        <v>44056.280555555553</v>
      </c>
      <c r="C11670" s="405" t="s">
        <v>96</v>
      </c>
      <c r="D11670" s="384">
        <v>2688</v>
      </c>
      <c r="E11670">
        <v>0.02</v>
      </c>
      <c r="F11670">
        <v>1.18293</v>
      </c>
      <c r="G11670" s="384">
        <v>0</v>
      </c>
      <c r="H11670">
        <v>0</v>
      </c>
    </row>
    <row r="11671" spans="1:10">
      <c r="A11671">
        <v>11656</v>
      </c>
      <c r="B11671" s="612">
        <v>44056.280555555553</v>
      </c>
      <c r="C11671" s="405" t="s">
        <v>2110</v>
      </c>
      <c r="D11671" s="384">
        <v>2688</v>
      </c>
      <c r="E11671">
        <v>0.02</v>
      </c>
      <c r="F11671">
        <v>1.18293</v>
      </c>
      <c r="G11671" s="384">
        <v>0</v>
      </c>
      <c r="H11671">
        <v>1.1839299999999999</v>
      </c>
    </row>
    <row r="11672" spans="1:10">
      <c r="A11672">
        <v>11657</v>
      </c>
      <c r="B11672" s="612">
        <v>44056.362500000003</v>
      </c>
      <c r="C11672" s="405" t="s">
        <v>2054</v>
      </c>
      <c r="D11672" s="384">
        <v>2688</v>
      </c>
      <c r="E11672">
        <v>0.02</v>
      </c>
      <c r="F11672">
        <v>1.1839299999999999</v>
      </c>
      <c r="G11672" s="384">
        <v>0</v>
      </c>
      <c r="H11672">
        <v>1.1839299999999999</v>
      </c>
      <c r="I11672">
        <v>2</v>
      </c>
      <c r="J11672" s="384">
        <v>39472.160000000003</v>
      </c>
    </row>
    <row r="11673" spans="1:10">
      <c r="A11673">
        <v>11658</v>
      </c>
      <c r="B11673" s="612">
        <v>44056.376388888886</v>
      </c>
      <c r="C11673" s="405" t="s">
        <v>96</v>
      </c>
      <c r="D11673" s="384">
        <v>2689</v>
      </c>
      <c r="E11673">
        <v>0.02</v>
      </c>
      <c r="F11673">
        <v>1.18363</v>
      </c>
      <c r="G11673" s="384">
        <v>0</v>
      </c>
      <c r="H11673">
        <v>0</v>
      </c>
    </row>
    <row r="11674" spans="1:10">
      <c r="A11674">
        <v>11659</v>
      </c>
      <c r="B11674" s="612">
        <v>44056.376388888886</v>
      </c>
      <c r="C11674" s="405" t="s">
        <v>2110</v>
      </c>
      <c r="D11674" s="384">
        <v>2689</v>
      </c>
      <c r="E11674">
        <v>0.02</v>
      </c>
      <c r="F11674">
        <v>1.18363</v>
      </c>
      <c r="G11674" s="384">
        <v>0</v>
      </c>
      <c r="H11674">
        <v>1.1846300000000001</v>
      </c>
    </row>
    <row r="11675" spans="1:10">
      <c r="A11675">
        <v>11660</v>
      </c>
      <c r="B11675" s="612">
        <v>44056.433333333334</v>
      </c>
      <c r="C11675" s="405" t="s">
        <v>2054</v>
      </c>
      <c r="D11675" s="384">
        <v>2689</v>
      </c>
      <c r="E11675">
        <v>0.02</v>
      </c>
      <c r="F11675">
        <v>1.1846300000000001</v>
      </c>
      <c r="G11675" s="384">
        <v>0</v>
      </c>
      <c r="H11675">
        <v>1.1846300000000001</v>
      </c>
      <c r="I11675">
        <v>2</v>
      </c>
      <c r="J11675" s="384">
        <v>39474.160000000003</v>
      </c>
    </row>
    <row r="11676" spans="1:10">
      <c r="A11676">
        <v>11661</v>
      </c>
      <c r="B11676" s="612">
        <v>44056.434027777781</v>
      </c>
      <c r="C11676" s="405" t="s">
        <v>97</v>
      </c>
      <c r="D11676" s="384">
        <v>2690</v>
      </c>
      <c r="E11676">
        <v>0.38</v>
      </c>
      <c r="F11676">
        <v>1.18489</v>
      </c>
      <c r="G11676" s="384">
        <v>0</v>
      </c>
      <c r="H11676">
        <v>0</v>
      </c>
    </row>
    <row r="11677" spans="1:10">
      <c r="A11677">
        <v>11662</v>
      </c>
      <c r="B11677" s="612">
        <v>44056.434027777781</v>
      </c>
      <c r="C11677" s="405" t="s">
        <v>2110</v>
      </c>
      <c r="D11677" s="384">
        <v>2690</v>
      </c>
      <c r="E11677">
        <v>0.38</v>
      </c>
      <c r="F11677">
        <v>1.18489</v>
      </c>
      <c r="G11677" s="384">
        <v>0</v>
      </c>
      <c r="H11677">
        <v>1.18065</v>
      </c>
    </row>
    <row r="11678" spans="1:10">
      <c r="A11678">
        <v>11701</v>
      </c>
      <c r="B11678" s="612">
        <v>44056.76458333333</v>
      </c>
      <c r="C11678" s="405" t="s">
        <v>2054</v>
      </c>
      <c r="D11678" s="384">
        <v>2690</v>
      </c>
      <c r="E11678">
        <v>0.38</v>
      </c>
      <c r="F11678">
        <v>1.18065</v>
      </c>
      <c r="G11678" s="384">
        <v>0</v>
      </c>
      <c r="H11678">
        <v>1.18065</v>
      </c>
      <c r="I11678">
        <v>161.12</v>
      </c>
      <c r="J11678" s="384">
        <v>39613.839999999997</v>
      </c>
    </row>
    <row r="11679" spans="1:10">
      <c r="A11679">
        <v>11670</v>
      </c>
      <c r="B11679" s="612">
        <v>44056.472222222219</v>
      </c>
      <c r="C11679" s="405" t="s">
        <v>96</v>
      </c>
      <c r="D11679" s="384">
        <v>2691</v>
      </c>
      <c r="E11679">
        <v>0.02</v>
      </c>
      <c r="F11679">
        <v>1.1849000000000001</v>
      </c>
      <c r="G11679" s="384">
        <v>0</v>
      </c>
      <c r="H11679">
        <v>0</v>
      </c>
    </row>
    <row r="11680" spans="1:10">
      <c r="A11680">
        <v>11671</v>
      </c>
      <c r="B11680" s="612">
        <v>44056.472222222219</v>
      </c>
      <c r="C11680" s="405" t="s">
        <v>2110</v>
      </c>
      <c r="D11680" s="384">
        <v>2691</v>
      </c>
      <c r="E11680">
        <v>0.02</v>
      </c>
      <c r="F11680">
        <v>1.1849000000000001</v>
      </c>
      <c r="G11680" s="384">
        <v>0</v>
      </c>
      <c r="H11680">
        <v>1.1859</v>
      </c>
    </row>
    <row r="11681" spans="1:10">
      <c r="A11681">
        <v>11674</v>
      </c>
      <c r="B11681" s="612">
        <v>44056.501388888886</v>
      </c>
      <c r="C11681" s="405" t="s">
        <v>2110</v>
      </c>
      <c r="D11681" s="384">
        <v>2691</v>
      </c>
      <c r="E11681">
        <v>0.02</v>
      </c>
      <c r="F11681">
        <v>1.1849000000000001</v>
      </c>
      <c r="G11681" s="384">
        <v>0</v>
      </c>
      <c r="H11681">
        <v>1.18509</v>
      </c>
    </row>
    <row r="11682" spans="1:10">
      <c r="A11682">
        <v>11675</v>
      </c>
      <c r="B11682" s="612">
        <v>44056.574305555558</v>
      </c>
      <c r="C11682" s="405" t="s">
        <v>2054</v>
      </c>
      <c r="D11682" s="384">
        <v>2691</v>
      </c>
      <c r="E11682">
        <v>0.02</v>
      </c>
      <c r="F11682">
        <v>1.18509</v>
      </c>
      <c r="G11682" s="384">
        <v>0</v>
      </c>
      <c r="H11682">
        <v>1.18509</v>
      </c>
      <c r="I11682">
        <v>0.38</v>
      </c>
      <c r="J11682" s="384">
        <v>39474.54</v>
      </c>
    </row>
    <row r="11683" spans="1:10">
      <c r="A11683">
        <v>11672</v>
      </c>
      <c r="B11683" s="612">
        <v>44056.501388888886</v>
      </c>
      <c r="C11683" s="405" t="s">
        <v>96</v>
      </c>
      <c r="D11683" s="384">
        <v>2692</v>
      </c>
      <c r="E11683">
        <v>0.02</v>
      </c>
      <c r="F11683">
        <v>1.18327</v>
      </c>
      <c r="G11683" s="384">
        <v>0</v>
      </c>
      <c r="H11683">
        <v>0</v>
      </c>
    </row>
    <row r="11684" spans="1:10">
      <c r="A11684">
        <v>11673</v>
      </c>
      <c r="B11684" s="612">
        <v>44056.501388888886</v>
      </c>
      <c r="C11684" s="405" t="s">
        <v>2110</v>
      </c>
      <c r="D11684" s="384">
        <v>2692</v>
      </c>
      <c r="E11684">
        <v>0.02</v>
      </c>
      <c r="F11684">
        <v>1.18327</v>
      </c>
      <c r="G11684" s="384">
        <v>0</v>
      </c>
      <c r="H11684">
        <v>1.18509</v>
      </c>
    </row>
    <row r="11685" spans="1:10">
      <c r="A11685">
        <v>11676</v>
      </c>
      <c r="B11685" s="612">
        <v>44056.574305555558</v>
      </c>
      <c r="C11685" s="405" t="s">
        <v>2054</v>
      </c>
      <c r="D11685" s="384">
        <v>2692</v>
      </c>
      <c r="E11685">
        <v>0.02</v>
      </c>
      <c r="F11685">
        <v>1.18509</v>
      </c>
      <c r="G11685" s="384">
        <v>0</v>
      </c>
      <c r="H11685">
        <v>1.18509</v>
      </c>
      <c r="I11685">
        <v>3.64</v>
      </c>
      <c r="J11685" s="384">
        <v>39478.18</v>
      </c>
    </row>
    <row r="11686" spans="1:10">
      <c r="A11686">
        <v>11677</v>
      </c>
      <c r="B11686" s="612">
        <v>44056.585416666669</v>
      </c>
      <c r="C11686" s="405" t="s">
        <v>96</v>
      </c>
      <c r="D11686" s="384">
        <v>2693</v>
      </c>
      <c r="E11686">
        <v>0.02</v>
      </c>
      <c r="F11686">
        <v>1.1853400000000001</v>
      </c>
      <c r="G11686" s="384">
        <v>0</v>
      </c>
      <c r="H11686">
        <v>0</v>
      </c>
    </row>
    <row r="11687" spans="1:10">
      <c r="A11687">
        <v>11678</v>
      </c>
      <c r="B11687" s="612">
        <v>44056.585416666669</v>
      </c>
      <c r="C11687" s="405" t="s">
        <v>2110</v>
      </c>
      <c r="D11687" s="384">
        <v>2693</v>
      </c>
      <c r="E11687">
        <v>0.02</v>
      </c>
      <c r="F11687">
        <v>1.1853400000000001</v>
      </c>
      <c r="G11687" s="384">
        <v>0</v>
      </c>
      <c r="H11687">
        <v>1.18634</v>
      </c>
    </row>
    <row r="11688" spans="1:10">
      <c r="A11688">
        <v>11679</v>
      </c>
      <c r="B11688" s="612">
        <v>44056.598611111112</v>
      </c>
      <c r="C11688" s="405" t="s">
        <v>2054</v>
      </c>
      <c r="D11688" s="384">
        <v>2693</v>
      </c>
      <c r="E11688">
        <v>0.02</v>
      </c>
      <c r="F11688">
        <v>1.18634</v>
      </c>
      <c r="G11688" s="384">
        <v>0</v>
      </c>
      <c r="H11688">
        <v>1.18634</v>
      </c>
      <c r="I11688">
        <v>2</v>
      </c>
      <c r="J11688" s="384">
        <v>39480.18</v>
      </c>
    </row>
    <row r="11689" spans="1:10">
      <c r="A11689">
        <v>11680</v>
      </c>
      <c r="B11689" s="612">
        <v>44056.605555555558</v>
      </c>
      <c r="C11689" s="405" t="s">
        <v>96</v>
      </c>
      <c r="D11689" s="384">
        <v>2694</v>
      </c>
      <c r="E11689">
        <v>0.02</v>
      </c>
      <c r="F11689">
        <v>1.1855899999999999</v>
      </c>
      <c r="G11689" s="384">
        <v>0</v>
      </c>
      <c r="H11689">
        <v>0</v>
      </c>
    </row>
    <row r="11690" spans="1:10">
      <c r="A11690">
        <v>11681</v>
      </c>
      <c r="B11690" s="612">
        <v>44056.605555555558</v>
      </c>
      <c r="C11690" s="405" t="s">
        <v>2110</v>
      </c>
      <c r="D11690" s="384">
        <v>2694</v>
      </c>
      <c r="E11690">
        <v>0.02</v>
      </c>
      <c r="F11690">
        <v>1.1855899999999999</v>
      </c>
      <c r="G11690" s="384">
        <v>0</v>
      </c>
      <c r="H11690">
        <v>1.18659</v>
      </c>
    </row>
    <row r="11691" spans="1:10">
      <c r="A11691">
        <v>11684</v>
      </c>
      <c r="B11691" s="612">
        <v>44056.613194444442</v>
      </c>
      <c r="C11691" s="405" t="s">
        <v>2110</v>
      </c>
      <c r="D11691" s="384">
        <v>2694</v>
      </c>
      <c r="E11691">
        <v>0.02</v>
      </c>
      <c r="F11691">
        <v>1.1855899999999999</v>
      </c>
      <c r="G11691" s="384">
        <v>0</v>
      </c>
      <c r="H11691">
        <v>1.1857899999999999</v>
      </c>
    </row>
    <row r="11692" spans="1:10">
      <c r="A11692">
        <v>11688</v>
      </c>
      <c r="B11692" s="612">
        <v>44056.647916666669</v>
      </c>
      <c r="C11692" s="405" t="s">
        <v>2110</v>
      </c>
      <c r="D11692" s="384">
        <v>2694</v>
      </c>
      <c r="E11692">
        <v>0.02</v>
      </c>
      <c r="F11692">
        <v>1.1855899999999999</v>
      </c>
      <c r="G11692" s="384">
        <v>0</v>
      </c>
      <c r="H11692">
        <v>1.18475</v>
      </c>
    </row>
    <row r="11693" spans="1:10">
      <c r="A11693">
        <v>11693</v>
      </c>
      <c r="B11693" s="612">
        <v>44056.76458333333</v>
      </c>
      <c r="C11693" s="405" t="s">
        <v>2110</v>
      </c>
      <c r="D11693" s="384">
        <v>2694</v>
      </c>
      <c r="E11693">
        <v>0.02</v>
      </c>
      <c r="F11693">
        <v>1.1855899999999999</v>
      </c>
      <c r="G11693" s="384">
        <v>0</v>
      </c>
      <c r="H11693">
        <v>1.18347</v>
      </c>
    </row>
    <row r="11694" spans="1:10">
      <c r="A11694">
        <v>11721</v>
      </c>
      <c r="B11694" s="612">
        <v>44057.392361111109</v>
      </c>
      <c r="C11694" s="405" t="s">
        <v>2110</v>
      </c>
      <c r="D11694" s="384">
        <v>2694</v>
      </c>
      <c r="E11694">
        <v>0.02</v>
      </c>
      <c r="F11694">
        <v>1.1855899999999999</v>
      </c>
      <c r="G11694" s="384">
        <v>0</v>
      </c>
      <c r="H11694">
        <v>1.1821299999999999</v>
      </c>
    </row>
    <row r="11695" spans="1:10">
      <c r="A11695">
        <v>11727</v>
      </c>
      <c r="B11695" s="612">
        <v>44057.524305555555</v>
      </c>
      <c r="C11695" s="405" t="s">
        <v>2054</v>
      </c>
      <c r="D11695" s="384">
        <v>2694</v>
      </c>
      <c r="E11695">
        <v>0.02</v>
      </c>
      <c r="F11695">
        <v>1.1821299999999999</v>
      </c>
      <c r="G11695" s="384">
        <v>0</v>
      </c>
      <c r="H11695">
        <v>1.1821299999999999</v>
      </c>
      <c r="I11695">
        <v>-7</v>
      </c>
      <c r="J11695" s="384">
        <v>39614.879999999997</v>
      </c>
    </row>
    <row r="11696" spans="1:10">
      <c r="A11696">
        <v>11682</v>
      </c>
      <c r="B11696" s="612">
        <v>44056.613194444442</v>
      </c>
      <c r="C11696" s="405" t="s">
        <v>96</v>
      </c>
      <c r="D11696" s="384">
        <v>2695</v>
      </c>
      <c r="E11696">
        <v>0.02</v>
      </c>
      <c r="F11696">
        <v>1.18398</v>
      </c>
      <c r="G11696" s="384">
        <v>0</v>
      </c>
      <c r="H11696">
        <v>0</v>
      </c>
    </row>
    <row r="11697" spans="1:10">
      <c r="A11697">
        <v>11683</v>
      </c>
      <c r="B11697" s="612">
        <v>44056.613194444442</v>
      </c>
      <c r="C11697" s="405" t="s">
        <v>2110</v>
      </c>
      <c r="D11697" s="384">
        <v>2695</v>
      </c>
      <c r="E11697">
        <v>0.02</v>
      </c>
      <c r="F11697">
        <v>1.18398</v>
      </c>
      <c r="G11697" s="384">
        <v>0</v>
      </c>
      <c r="H11697">
        <v>1.1857899999999999</v>
      </c>
    </row>
    <row r="11698" spans="1:10">
      <c r="A11698">
        <v>11687</v>
      </c>
      <c r="B11698" s="612">
        <v>44056.647916666669</v>
      </c>
      <c r="C11698" s="405" t="s">
        <v>2110</v>
      </c>
      <c r="D11698" s="384">
        <v>2695</v>
      </c>
      <c r="E11698">
        <v>0.02</v>
      </c>
      <c r="F11698">
        <v>1.18398</v>
      </c>
      <c r="G11698" s="384">
        <v>0</v>
      </c>
      <c r="H11698">
        <v>1.18475</v>
      </c>
    </row>
    <row r="11699" spans="1:10">
      <c r="A11699">
        <v>11692</v>
      </c>
      <c r="B11699" s="612">
        <v>44056.76458333333</v>
      </c>
      <c r="C11699" s="405" t="s">
        <v>2110</v>
      </c>
      <c r="D11699" s="384">
        <v>2695</v>
      </c>
      <c r="E11699">
        <v>0.02</v>
      </c>
      <c r="F11699">
        <v>1.18398</v>
      </c>
      <c r="G11699" s="384">
        <v>0</v>
      </c>
      <c r="H11699">
        <v>1.18347</v>
      </c>
    </row>
    <row r="11700" spans="1:10">
      <c r="A11700">
        <v>11720</v>
      </c>
      <c r="B11700" s="612">
        <v>44057.392361111109</v>
      </c>
      <c r="C11700" s="405" t="s">
        <v>2110</v>
      </c>
      <c r="D11700" s="384">
        <v>2695</v>
      </c>
      <c r="E11700">
        <v>0.02</v>
      </c>
      <c r="F11700">
        <v>1.18398</v>
      </c>
      <c r="G11700" s="384">
        <v>0</v>
      </c>
      <c r="H11700">
        <v>1.1821299999999999</v>
      </c>
    </row>
    <row r="11701" spans="1:10">
      <c r="A11701">
        <v>11728</v>
      </c>
      <c r="B11701" s="612">
        <v>44057.524305555555</v>
      </c>
      <c r="C11701" s="405" t="s">
        <v>2054</v>
      </c>
      <c r="D11701" s="384">
        <v>2695</v>
      </c>
      <c r="E11701">
        <v>0.02</v>
      </c>
      <c r="F11701">
        <v>1.1821299999999999</v>
      </c>
      <c r="G11701" s="384">
        <v>0</v>
      </c>
      <c r="H11701">
        <v>1.1821299999999999</v>
      </c>
      <c r="I11701">
        <v>-3.78</v>
      </c>
      <c r="J11701" s="384">
        <v>39611.1</v>
      </c>
    </row>
    <row r="11702" spans="1:10">
      <c r="A11702">
        <v>11685</v>
      </c>
      <c r="B11702" s="612">
        <v>44056.647916666669</v>
      </c>
      <c r="C11702" s="405" t="s">
        <v>96</v>
      </c>
      <c r="D11702" s="384">
        <v>2696</v>
      </c>
      <c r="E11702">
        <v>0.03</v>
      </c>
      <c r="F11702">
        <v>1.18238</v>
      </c>
      <c r="G11702" s="384">
        <v>0</v>
      </c>
      <c r="H11702">
        <v>0</v>
      </c>
    </row>
    <row r="11703" spans="1:10">
      <c r="A11703">
        <v>11686</v>
      </c>
      <c r="B11703" s="612">
        <v>44056.647916666669</v>
      </c>
      <c r="C11703" s="405" t="s">
        <v>2110</v>
      </c>
      <c r="D11703" s="384">
        <v>2696</v>
      </c>
      <c r="E11703">
        <v>0.03</v>
      </c>
      <c r="F11703">
        <v>1.18238</v>
      </c>
      <c r="G11703" s="384">
        <v>0</v>
      </c>
      <c r="H11703">
        <v>1.18475</v>
      </c>
    </row>
    <row r="11704" spans="1:10">
      <c r="A11704">
        <v>11691</v>
      </c>
      <c r="B11704" s="612">
        <v>44056.76458333333</v>
      </c>
      <c r="C11704" s="405" t="s">
        <v>2110</v>
      </c>
      <c r="D11704" s="384">
        <v>2696</v>
      </c>
      <c r="E11704">
        <v>0.03</v>
      </c>
      <c r="F11704">
        <v>1.18238</v>
      </c>
      <c r="G11704" s="384">
        <v>0</v>
      </c>
      <c r="H11704">
        <v>1.18347</v>
      </c>
    </row>
    <row r="11705" spans="1:10">
      <c r="A11705">
        <v>11719</v>
      </c>
      <c r="B11705" s="612">
        <v>44057.392361111109</v>
      </c>
      <c r="C11705" s="405" t="s">
        <v>2110</v>
      </c>
      <c r="D11705" s="384">
        <v>2696</v>
      </c>
      <c r="E11705">
        <v>0.03</v>
      </c>
      <c r="F11705">
        <v>1.18238</v>
      </c>
      <c r="G11705" s="384">
        <v>0</v>
      </c>
      <c r="H11705">
        <v>1.1821299999999999</v>
      </c>
    </row>
    <row r="11706" spans="1:10">
      <c r="A11706">
        <v>11729</v>
      </c>
      <c r="B11706" s="612">
        <v>44057.524305555555</v>
      </c>
      <c r="C11706" s="405" t="s">
        <v>2054</v>
      </c>
      <c r="D11706" s="384">
        <v>2696</v>
      </c>
      <c r="E11706">
        <v>0.03</v>
      </c>
      <c r="F11706">
        <v>1.1821299999999999</v>
      </c>
      <c r="G11706" s="384">
        <v>0</v>
      </c>
      <c r="H11706">
        <v>1.1821299999999999</v>
      </c>
      <c r="I11706">
        <v>-0.87</v>
      </c>
      <c r="J11706" s="384">
        <v>39610.230000000003</v>
      </c>
    </row>
    <row r="11707" spans="1:10">
      <c r="A11707">
        <v>11689</v>
      </c>
      <c r="B11707" s="612">
        <v>44056.76458333333</v>
      </c>
      <c r="C11707" s="405" t="s">
        <v>96</v>
      </c>
      <c r="D11707" s="384">
        <v>2697</v>
      </c>
      <c r="E11707">
        <v>0.05</v>
      </c>
      <c r="F11707">
        <v>1.1806700000000001</v>
      </c>
      <c r="G11707" s="384">
        <v>0</v>
      </c>
      <c r="H11707">
        <v>0</v>
      </c>
    </row>
    <row r="11708" spans="1:10">
      <c r="A11708">
        <v>11690</v>
      </c>
      <c r="B11708" s="612">
        <v>44056.76458333333</v>
      </c>
      <c r="C11708" s="405" t="s">
        <v>2110</v>
      </c>
      <c r="D11708" s="384">
        <v>2697</v>
      </c>
      <c r="E11708">
        <v>0.05</v>
      </c>
      <c r="F11708">
        <v>1.1806700000000001</v>
      </c>
      <c r="G11708" s="384">
        <v>0</v>
      </c>
      <c r="H11708">
        <v>1.18347</v>
      </c>
    </row>
    <row r="11709" spans="1:10">
      <c r="A11709">
        <v>11718</v>
      </c>
      <c r="B11709" s="612">
        <v>44057.392361111109</v>
      </c>
      <c r="C11709" s="405" t="s">
        <v>2110</v>
      </c>
      <c r="D11709" s="384">
        <v>2697</v>
      </c>
      <c r="E11709">
        <v>0.05</v>
      </c>
      <c r="F11709">
        <v>1.1806700000000001</v>
      </c>
      <c r="G11709" s="384">
        <v>0</v>
      </c>
      <c r="H11709">
        <v>1.1821299999999999</v>
      </c>
    </row>
    <row r="11710" spans="1:10">
      <c r="A11710">
        <v>11730</v>
      </c>
      <c r="B11710" s="612">
        <v>44057.524305555555</v>
      </c>
      <c r="C11710" s="405" t="s">
        <v>2054</v>
      </c>
      <c r="D11710" s="384">
        <v>2697</v>
      </c>
      <c r="E11710">
        <v>0.05</v>
      </c>
      <c r="F11710">
        <v>1.1821299999999999</v>
      </c>
      <c r="G11710" s="384">
        <v>0</v>
      </c>
      <c r="H11710">
        <v>1.1821299999999999</v>
      </c>
      <c r="I11710">
        <v>7.1</v>
      </c>
      <c r="J11710" s="384">
        <v>39617.33</v>
      </c>
    </row>
    <row r="11711" spans="1:10">
      <c r="A11711">
        <v>11702</v>
      </c>
      <c r="B11711" s="612">
        <v>44056.788888888892</v>
      </c>
      <c r="C11711" s="405" t="s">
        <v>97</v>
      </c>
      <c r="D11711" s="384">
        <v>2698</v>
      </c>
      <c r="E11711">
        <v>0.02</v>
      </c>
      <c r="F11711">
        <v>1.1803300000000001</v>
      </c>
      <c r="G11711" s="384">
        <v>0</v>
      </c>
      <c r="H11711">
        <v>0</v>
      </c>
    </row>
    <row r="11712" spans="1:10">
      <c r="A11712">
        <v>11703</v>
      </c>
      <c r="B11712" s="612">
        <v>44056.788888888892</v>
      </c>
      <c r="C11712" s="405" t="s">
        <v>2110</v>
      </c>
      <c r="D11712" s="384">
        <v>2698</v>
      </c>
      <c r="E11712">
        <v>0.02</v>
      </c>
      <c r="F11712">
        <v>1.1803300000000001</v>
      </c>
      <c r="G11712" s="384">
        <v>0</v>
      </c>
      <c r="H11712">
        <v>1.17933</v>
      </c>
    </row>
    <row r="11713" spans="1:10">
      <c r="A11713">
        <v>11706</v>
      </c>
      <c r="B11713" s="612">
        <v>44056.982638888891</v>
      </c>
      <c r="C11713" s="405" t="s">
        <v>2110</v>
      </c>
      <c r="D11713" s="384">
        <v>2698</v>
      </c>
      <c r="E11713">
        <v>0.02</v>
      </c>
      <c r="F11713">
        <v>1.1803300000000001</v>
      </c>
      <c r="G11713" s="384">
        <v>0</v>
      </c>
      <c r="H11713">
        <v>1.18015</v>
      </c>
    </row>
    <row r="11714" spans="1:10">
      <c r="A11714">
        <v>11707</v>
      </c>
      <c r="B11714" s="612">
        <v>44057.309027777781</v>
      </c>
      <c r="C11714" s="405" t="s">
        <v>2054</v>
      </c>
      <c r="D11714" s="384">
        <v>2698</v>
      </c>
      <c r="E11714">
        <v>0.02</v>
      </c>
      <c r="F11714">
        <v>1.18015</v>
      </c>
      <c r="G11714" s="384">
        <v>0</v>
      </c>
      <c r="H11714">
        <v>1.18015</v>
      </c>
      <c r="I11714">
        <v>0.38</v>
      </c>
      <c r="J11714" s="384">
        <v>39614.22</v>
      </c>
    </row>
    <row r="11715" spans="1:10">
      <c r="A11715">
        <v>11704</v>
      </c>
      <c r="B11715" s="612">
        <v>44056.982638888891</v>
      </c>
      <c r="C11715" s="405" t="s">
        <v>97</v>
      </c>
      <c r="D11715" s="384">
        <v>2699</v>
      </c>
      <c r="E11715">
        <v>0.02</v>
      </c>
      <c r="F11715">
        <v>1.18197</v>
      </c>
      <c r="G11715" s="384">
        <v>0</v>
      </c>
      <c r="H11715">
        <v>0</v>
      </c>
    </row>
    <row r="11716" spans="1:10">
      <c r="A11716">
        <v>11705</v>
      </c>
      <c r="B11716" s="612">
        <v>44056.982638888891</v>
      </c>
      <c r="C11716" s="405" t="s">
        <v>2110</v>
      </c>
      <c r="D11716" s="384">
        <v>2699</v>
      </c>
      <c r="E11716">
        <v>0.02</v>
      </c>
      <c r="F11716">
        <v>1.18197</v>
      </c>
      <c r="G11716" s="384">
        <v>0</v>
      </c>
      <c r="H11716">
        <v>1.18015</v>
      </c>
    </row>
    <row r="11717" spans="1:10">
      <c r="A11717">
        <v>11708</v>
      </c>
      <c r="B11717" s="612">
        <v>44057.309027777781</v>
      </c>
      <c r="C11717" s="405" t="s">
        <v>2054</v>
      </c>
      <c r="D11717" s="384">
        <v>2699</v>
      </c>
      <c r="E11717">
        <v>0.02</v>
      </c>
      <c r="F11717">
        <v>1.18015</v>
      </c>
      <c r="G11717" s="384">
        <v>0</v>
      </c>
      <c r="H11717">
        <v>1.18015</v>
      </c>
      <c r="I11717">
        <v>3.66</v>
      </c>
      <c r="J11717" s="384">
        <v>39617.879999999997</v>
      </c>
    </row>
    <row r="11718" spans="1:10">
      <c r="A11718">
        <v>11709</v>
      </c>
      <c r="B11718" s="612">
        <v>44057.316666666666</v>
      </c>
      <c r="C11718" s="405" t="s">
        <v>97</v>
      </c>
      <c r="D11718" s="384">
        <v>2700</v>
      </c>
      <c r="E11718">
        <v>0.02</v>
      </c>
      <c r="F11718">
        <v>1.17963</v>
      </c>
      <c r="G11718" s="384">
        <v>0</v>
      </c>
      <c r="H11718">
        <v>0</v>
      </c>
    </row>
    <row r="11719" spans="1:10">
      <c r="A11719">
        <v>11710</v>
      </c>
      <c r="B11719" s="612">
        <v>44057.316666666666</v>
      </c>
      <c r="C11719" s="405" t="s">
        <v>2110</v>
      </c>
      <c r="D11719" s="384">
        <v>2700</v>
      </c>
      <c r="E11719">
        <v>0.02</v>
      </c>
      <c r="F11719">
        <v>1.17963</v>
      </c>
      <c r="G11719" s="384">
        <v>0</v>
      </c>
      <c r="H11719">
        <v>1.1786300000000001</v>
      </c>
    </row>
    <row r="11720" spans="1:10">
      <c r="A11720">
        <v>11713</v>
      </c>
      <c r="B11720" s="612">
        <v>44057.361111111109</v>
      </c>
      <c r="C11720" s="405" t="s">
        <v>2110</v>
      </c>
      <c r="D11720" s="384">
        <v>2700</v>
      </c>
      <c r="E11720">
        <v>0.02</v>
      </c>
      <c r="F11720">
        <v>1.17963</v>
      </c>
      <c r="G11720" s="384">
        <v>0</v>
      </c>
      <c r="H11720">
        <v>1.17943</v>
      </c>
    </row>
    <row r="11721" spans="1:10">
      <c r="A11721">
        <v>11714</v>
      </c>
      <c r="B11721" s="612">
        <v>44057.392361111109</v>
      </c>
      <c r="C11721" s="405" t="s">
        <v>2054</v>
      </c>
      <c r="D11721" s="384">
        <v>2700</v>
      </c>
      <c r="E11721">
        <v>0.02</v>
      </c>
      <c r="F11721">
        <v>1.17943</v>
      </c>
      <c r="G11721" s="384">
        <v>0</v>
      </c>
      <c r="H11721">
        <v>1.17943</v>
      </c>
      <c r="I11721">
        <v>0.4</v>
      </c>
      <c r="J11721" s="384">
        <v>39618.28</v>
      </c>
    </row>
    <row r="11722" spans="1:10">
      <c r="A11722">
        <v>11711</v>
      </c>
      <c r="B11722" s="612">
        <v>44057.361111111109</v>
      </c>
      <c r="C11722" s="405" t="s">
        <v>97</v>
      </c>
      <c r="D11722" s="384">
        <v>2701</v>
      </c>
      <c r="E11722">
        <v>0.02</v>
      </c>
      <c r="F11722">
        <v>1.18123</v>
      </c>
      <c r="G11722" s="384">
        <v>0</v>
      </c>
      <c r="H11722">
        <v>0</v>
      </c>
    </row>
    <row r="11723" spans="1:10">
      <c r="A11723">
        <v>11712</v>
      </c>
      <c r="B11723" s="612">
        <v>44057.361111111109</v>
      </c>
      <c r="C11723" s="405" t="s">
        <v>2110</v>
      </c>
      <c r="D11723" s="384">
        <v>2701</v>
      </c>
      <c r="E11723">
        <v>0.02</v>
      </c>
      <c r="F11723">
        <v>1.18123</v>
      </c>
      <c r="G11723" s="384">
        <v>0</v>
      </c>
      <c r="H11723">
        <v>1.17943</v>
      </c>
    </row>
    <row r="11724" spans="1:10">
      <c r="A11724">
        <v>11715</v>
      </c>
      <c r="B11724" s="612">
        <v>44057.392361111109</v>
      </c>
      <c r="C11724" s="405" t="s">
        <v>2054</v>
      </c>
      <c r="D11724" s="384">
        <v>2701</v>
      </c>
      <c r="E11724">
        <v>0.02</v>
      </c>
      <c r="F11724">
        <v>1.17943</v>
      </c>
      <c r="G11724" s="384">
        <v>0</v>
      </c>
      <c r="H11724">
        <v>1.17943</v>
      </c>
      <c r="I11724">
        <v>3.6</v>
      </c>
      <c r="J11724" s="384">
        <v>39621.879999999997</v>
      </c>
    </row>
    <row r="11725" spans="1:10">
      <c r="A11725">
        <v>11716</v>
      </c>
      <c r="B11725" s="612">
        <v>44057.392361111109</v>
      </c>
      <c r="C11725" s="405" t="s">
        <v>96</v>
      </c>
      <c r="D11725" s="384">
        <v>2702</v>
      </c>
      <c r="E11725">
        <v>0.08</v>
      </c>
      <c r="F11725">
        <v>1.17886</v>
      </c>
      <c r="G11725" s="384">
        <v>0</v>
      </c>
      <c r="H11725">
        <v>0</v>
      </c>
    </row>
    <row r="11726" spans="1:10">
      <c r="A11726">
        <v>11717</v>
      </c>
      <c r="B11726" s="612">
        <v>44057.392361111109</v>
      </c>
      <c r="C11726" s="405" t="s">
        <v>2110</v>
      </c>
      <c r="D11726" s="384">
        <v>2702</v>
      </c>
      <c r="E11726">
        <v>0.08</v>
      </c>
      <c r="F11726">
        <v>1.17886</v>
      </c>
      <c r="G11726" s="384">
        <v>0</v>
      </c>
      <c r="H11726">
        <v>1.1821299999999999</v>
      </c>
    </row>
    <row r="11727" spans="1:10">
      <c r="A11727">
        <v>11731</v>
      </c>
      <c r="B11727" s="612">
        <v>44057.524305555555</v>
      </c>
      <c r="C11727" s="405" t="s">
        <v>2054</v>
      </c>
      <c r="D11727" s="384">
        <v>2702</v>
      </c>
      <c r="E11727">
        <v>0.08</v>
      </c>
      <c r="F11727">
        <v>1.1821299999999999</v>
      </c>
      <c r="G11727" s="384">
        <v>0</v>
      </c>
      <c r="H11727">
        <v>1.1821299999999999</v>
      </c>
      <c r="I11727">
        <v>26.16</v>
      </c>
      <c r="J11727" s="384">
        <v>39643.49</v>
      </c>
    </row>
    <row r="11728" spans="1:10">
      <c r="A11728">
        <v>11722</v>
      </c>
      <c r="B11728" s="612">
        <v>44057.398611111108</v>
      </c>
      <c r="C11728" s="405" t="s">
        <v>97</v>
      </c>
      <c r="D11728" s="384">
        <v>2703</v>
      </c>
      <c r="E11728">
        <v>0.02</v>
      </c>
      <c r="F11728">
        <v>1.1789799999999999</v>
      </c>
      <c r="G11728" s="384">
        <v>0</v>
      </c>
      <c r="H11728">
        <v>0</v>
      </c>
    </row>
    <row r="11729" spans="1:10">
      <c r="A11729">
        <v>11723</v>
      </c>
      <c r="B11729" s="612">
        <v>44057.398611111108</v>
      </c>
      <c r="C11729" s="405" t="s">
        <v>2110</v>
      </c>
      <c r="D11729" s="384">
        <v>2703</v>
      </c>
      <c r="E11729">
        <v>0.02</v>
      </c>
      <c r="F11729">
        <v>1.1789799999999999</v>
      </c>
      <c r="G11729" s="384">
        <v>0</v>
      </c>
      <c r="H11729">
        <v>1.17798</v>
      </c>
    </row>
    <row r="11730" spans="1:10">
      <c r="A11730">
        <v>11726</v>
      </c>
      <c r="B11730" s="612">
        <v>44057.427777777775</v>
      </c>
      <c r="C11730" s="405" t="s">
        <v>2110</v>
      </c>
      <c r="D11730" s="384">
        <v>2703</v>
      </c>
      <c r="E11730">
        <v>0.02</v>
      </c>
      <c r="F11730">
        <v>1.1789799999999999</v>
      </c>
      <c r="G11730" s="384">
        <v>0</v>
      </c>
      <c r="H11730">
        <v>1.1787799999999999</v>
      </c>
    </row>
    <row r="11731" spans="1:10">
      <c r="A11731">
        <v>11735</v>
      </c>
      <c r="B11731" s="612">
        <v>44057.524305555555</v>
      </c>
      <c r="C11731" s="405" t="s">
        <v>2110</v>
      </c>
      <c r="D11731" s="384">
        <v>2703</v>
      </c>
      <c r="E11731">
        <v>0.02</v>
      </c>
      <c r="F11731">
        <v>1.1789799999999999</v>
      </c>
      <c r="G11731" s="384">
        <v>0</v>
      </c>
      <c r="H11731">
        <v>1.1798200000000001</v>
      </c>
    </row>
    <row r="11732" spans="1:10">
      <c r="A11732">
        <v>11752</v>
      </c>
      <c r="B11732" s="612">
        <v>44057.695138888892</v>
      </c>
      <c r="C11732" s="405" t="s">
        <v>2110</v>
      </c>
      <c r="D11732" s="384">
        <v>2703</v>
      </c>
      <c r="E11732">
        <v>0.02</v>
      </c>
      <c r="F11732">
        <v>1.1789799999999999</v>
      </c>
      <c r="G11732" s="384">
        <v>0</v>
      </c>
      <c r="H11732">
        <v>1.1811</v>
      </c>
    </row>
    <row r="11733" spans="1:10">
      <c r="A11733">
        <v>11764</v>
      </c>
      <c r="B11733" s="612">
        <v>44060.095833333333</v>
      </c>
      <c r="C11733" s="405" t="s">
        <v>2110</v>
      </c>
      <c r="D11733" s="384">
        <v>2703</v>
      </c>
      <c r="E11733">
        <v>0.02</v>
      </c>
      <c r="F11733">
        <v>1.1789799999999999</v>
      </c>
      <c r="G11733" s="384">
        <v>0</v>
      </c>
      <c r="H11733">
        <v>1.18245</v>
      </c>
    </row>
    <row r="11734" spans="1:10">
      <c r="A11734">
        <v>11779</v>
      </c>
      <c r="B11734" s="612">
        <v>44060.572222222225</v>
      </c>
      <c r="C11734" s="405" t="s">
        <v>2110</v>
      </c>
      <c r="D11734" s="384">
        <v>2703</v>
      </c>
      <c r="E11734">
        <v>0.02</v>
      </c>
      <c r="F11734">
        <v>1.1789799999999999</v>
      </c>
      <c r="G11734" s="384">
        <v>0</v>
      </c>
      <c r="H11734">
        <v>1.1840299999999999</v>
      </c>
    </row>
    <row r="11735" spans="1:10">
      <c r="A11735">
        <v>11794</v>
      </c>
      <c r="B11735" s="612">
        <v>44061.052083333336</v>
      </c>
      <c r="C11735" s="405" t="s">
        <v>2110</v>
      </c>
      <c r="D11735" s="384">
        <v>2703</v>
      </c>
      <c r="E11735">
        <v>0.02</v>
      </c>
      <c r="F11735">
        <v>1.1789799999999999</v>
      </c>
      <c r="G11735" s="384">
        <v>0</v>
      </c>
      <c r="H11735">
        <v>1.18571</v>
      </c>
    </row>
    <row r="11736" spans="1:10">
      <c r="A11736">
        <v>11815</v>
      </c>
      <c r="B11736" s="612">
        <v>44061.513888888891</v>
      </c>
      <c r="C11736" s="405" t="s">
        <v>2110</v>
      </c>
      <c r="D11736" s="384">
        <v>2703</v>
      </c>
      <c r="E11736">
        <v>0.02</v>
      </c>
      <c r="F11736">
        <v>1.1789799999999999</v>
      </c>
      <c r="G11736" s="384">
        <v>0</v>
      </c>
      <c r="H11736">
        <v>1.1880999999999999</v>
      </c>
    </row>
    <row r="11737" spans="1:10">
      <c r="A11737">
        <v>11828</v>
      </c>
      <c r="B11737" s="612">
        <v>44061.561805555553</v>
      </c>
      <c r="C11737" s="405" t="s">
        <v>2110</v>
      </c>
      <c r="D11737" s="384">
        <v>2703</v>
      </c>
      <c r="E11737">
        <v>0.02</v>
      </c>
      <c r="F11737">
        <v>1.1789799999999999</v>
      </c>
      <c r="G11737" s="384">
        <v>0</v>
      </c>
      <c r="H11737">
        <v>1.19069</v>
      </c>
    </row>
    <row r="11738" spans="1:10">
      <c r="A11738">
        <v>11856</v>
      </c>
      <c r="B11738" s="612">
        <v>44062.611805555556</v>
      </c>
      <c r="C11738" s="405" t="s">
        <v>2054</v>
      </c>
      <c r="D11738" s="384">
        <v>2703</v>
      </c>
      <c r="E11738">
        <v>0.02</v>
      </c>
      <c r="F11738">
        <v>1.19069</v>
      </c>
      <c r="G11738" s="384">
        <v>0</v>
      </c>
      <c r="H11738">
        <v>1.19069</v>
      </c>
      <c r="I11738">
        <v>-23.35</v>
      </c>
      <c r="J11738" s="384">
        <v>39663.01</v>
      </c>
    </row>
    <row r="11739" spans="1:10">
      <c r="A11739">
        <v>11724</v>
      </c>
      <c r="B11739" s="612">
        <v>44057.427777777775</v>
      </c>
      <c r="C11739" s="405" t="s">
        <v>97</v>
      </c>
      <c r="D11739" s="384">
        <v>2704</v>
      </c>
      <c r="E11739">
        <v>0.02</v>
      </c>
      <c r="F11739">
        <v>1.18058</v>
      </c>
      <c r="G11739" s="384">
        <v>0</v>
      </c>
      <c r="H11739">
        <v>0</v>
      </c>
    </row>
    <row r="11740" spans="1:10">
      <c r="A11740">
        <v>11725</v>
      </c>
      <c r="B11740" s="612">
        <v>44057.427777777775</v>
      </c>
      <c r="C11740" s="405" t="s">
        <v>2110</v>
      </c>
      <c r="D11740" s="384">
        <v>2704</v>
      </c>
      <c r="E11740">
        <v>0.02</v>
      </c>
      <c r="F11740">
        <v>1.18058</v>
      </c>
      <c r="G11740" s="384">
        <v>0</v>
      </c>
      <c r="H11740">
        <v>1.1787799999999999</v>
      </c>
    </row>
    <row r="11741" spans="1:10">
      <c r="A11741">
        <v>11734</v>
      </c>
      <c r="B11741" s="612">
        <v>44057.524305555555</v>
      </c>
      <c r="C11741" s="405" t="s">
        <v>2110</v>
      </c>
      <c r="D11741" s="384">
        <v>2704</v>
      </c>
      <c r="E11741">
        <v>0.02</v>
      </c>
      <c r="F11741">
        <v>1.18058</v>
      </c>
      <c r="G11741" s="384">
        <v>0</v>
      </c>
      <c r="H11741">
        <v>1.1798200000000001</v>
      </c>
    </row>
    <row r="11742" spans="1:10">
      <c r="A11742">
        <v>11751</v>
      </c>
      <c r="B11742" s="612">
        <v>44057.695138888892</v>
      </c>
      <c r="C11742" s="405" t="s">
        <v>2110</v>
      </c>
      <c r="D11742" s="384">
        <v>2704</v>
      </c>
      <c r="E11742">
        <v>0.02</v>
      </c>
      <c r="F11742">
        <v>1.18058</v>
      </c>
      <c r="G11742" s="384">
        <v>0</v>
      </c>
      <c r="H11742">
        <v>1.1811</v>
      </c>
    </row>
    <row r="11743" spans="1:10">
      <c r="A11743">
        <v>11763</v>
      </c>
      <c r="B11743" s="612">
        <v>44060.095833333333</v>
      </c>
      <c r="C11743" s="405" t="s">
        <v>2110</v>
      </c>
      <c r="D11743" s="384">
        <v>2704</v>
      </c>
      <c r="E11743">
        <v>0.02</v>
      </c>
      <c r="F11743">
        <v>1.18058</v>
      </c>
      <c r="G11743" s="384">
        <v>0</v>
      </c>
      <c r="H11743">
        <v>1.18245</v>
      </c>
    </row>
    <row r="11744" spans="1:10">
      <c r="A11744">
        <v>11778</v>
      </c>
      <c r="B11744" s="612">
        <v>44060.572222222225</v>
      </c>
      <c r="C11744" s="405" t="s">
        <v>2110</v>
      </c>
      <c r="D11744" s="384">
        <v>2704</v>
      </c>
      <c r="E11744">
        <v>0.02</v>
      </c>
      <c r="F11744">
        <v>1.18058</v>
      </c>
      <c r="G11744" s="384">
        <v>0</v>
      </c>
      <c r="H11744">
        <v>1.1840299999999999</v>
      </c>
    </row>
    <row r="11745" spans="1:10">
      <c r="A11745">
        <v>11793</v>
      </c>
      <c r="B11745" s="612">
        <v>44061.052083333336</v>
      </c>
      <c r="C11745" s="405" t="s">
        <v>2110</v>
      </c>
      <c r="D11745" s="384">
        <v>2704</v>
      </c>
      <c r="E11745">
        <v>0.02</v>
      </c>
      <c r="F11745">
        <v>1.18058</v>
      </c>
      <c r="G11745" s="384">
        <v>0</v>
      </c>
      <c r="H11745">
        <v>1.18571</v>
      </c>
    </row>
    <row r="11746" spans="1:10">
      <c r="A11746">
        <v>11814</v>
      </c>
      <c r="B11746" s="612">
        <v>44061.513888888891</v>
      </c>
      <c r="C11746" s="405" t="s">
        <v>2110</v>
      </c>
      <c r="D11746" s="384">
        <v>2704</v>
      </c>
      <c r="E11746">
        <v>0.02</v>
      </c>
      <c r="F11746">
        <v>1.18058</v>
      </c>
      <c r="G11746" s="384">
        <v>0</v>
      </c>
      <c r="H11746">
        <v>1.1880999999999999</v>
      </c>
    </row>
    <row r="11747" spans="1:10">
      <c r="A11747">
        <v>11827</v>
      </c>
      <c r="B11747" s="612">
        <v>44061.561805555553</v>
      </c>
      <c r="C11747" s="405" t="s">
        <v>2110</v>
      </c>
      <c r="D11747" s="384">
        <v>2704</v>
      </c>
      <c r="E11747">
        <v>0.02</v>
      </c>
      <c r="F11747">
        <v>1.18058</v>
      </c>
      <c r="G11747" s="384">
        <v>0</v>
      </c>
      <c r="H11747">
        <v>1.19069</v>
      </c>
    </row>
    <row r="11748" spans="1:10">
      <c r="A11748">
        <v>11857</v>
      </c>
      <c r="B11748" s="612">
        <v>44062.611805555556</v>
      </c>
      <c r="C11748" s="405" t="s">
        <v>2054</v>
      </c>
      <c r="D11748" s="384">
        <v>2704</v>
      </c>
      <c r="E11748">
        <v>0.02</v>
      </c>
      <c r="F11748">
        <v>1.19069</v>
      </c>
      <c r="G11748" s="384">
        <v>0</v>
      </c>
      <c r="H11748">
        <v>1.19069</v>
      </c>
      <c r="I11748">
        <v>-20.149999999999999</v>
      </c>
      <c r="J11748" s="384">
        <v>39642.85</v>
      </c>
    </row>
    <row r="11749" spans="1:10">
      <c r="A11749">
        <v>11732</v>
      </c>
      <c r="B11749" s="612">
        <v>44057.524305555555</v>
      </c>
      <c r="C11749" s="405" t="s">
        <v>97</v>
      </c>
      <c r="D11749" s="384">
        <v>2705</v>
      </c>
      <c r="E11749">
        <v>0.03</v>
      </c>
      <c r="F11749">
        <v>1.1821999999999999</v>
      </c>
      <c r="G11749" s="384">
        <v>0</v>
      </c>
      <c r="H11749">
        <v>0</v>
      </c>
    </row>
    <row r="11750" spans="1:10">
      <c r="A11750">
        <v>11733</v>
      </c>
      <c r="B11750" s="612">
        <v>44057.524305555555</v>
      </c>
      <c r="C11750" s="405" t="s">
        <v>2110</v>
      </c>
      <c r="D11750" s="384">
        <v>2705</v>
      </c>
      <c r="E11750">
        <v>0.03</v>
      </c>
      <c r="F11750">
        <v>1.1821999999999999</v>
      </c>
      <c r="G11750" s="384">
        <v>0</v>
      </c>
      <c r="H11750">
        <v>1.1798200000000001</v>
      </c>
    </row>
    <row r="11751" spans="1:10">
      <c r="A11751">
        <v>11750</v>
      </c>
      <c r="B11751" s="612">
        <v>44057.695138888892</v>
      </c>
      <c r="C11751" s="405" t="s">
        <v>2110</v>
      </c>
      <c r="D11751" s="384">
        <v>2705</v>
      </c>
      <c r="E11751">
        <v>0.03</v>
      </c>
      <c r="F11751">
        <v>1.1821999999999999</v>
      </c>
      <c r="G11751" s="384">
        <v>0</v>
      </c>
      <c r="H11751">
        <v>1.1811</v>
      </c>
    </row>
    <row r="11752" spans="1:10">
      <c r="A11752">
        <v>11762</v>
      </c>
      <c r="B11752" s="612">
        <v>44060.095833333333</v>
      </c>
      <c r="C11752" s="405" t="s">
        <v>2110</v>
      </c>
      <c r="D11752" s="384">
        <v>2705</v>
      </c>
      <c r="E11752">
        <v>0.03</v>
      </c>
      <c r="F11752">
        <v>1.1821999999999999</v>
      </c>
      <c r="G11752" s="384">
        <v>0</v>
      </c>
      <c r="H11752">
        <v>1.18245</v>
      </c>
    </row>
    <row r="11753" spans="1:10">
      <c r="A11753">
        <v>11777</v>
      </c>
      <c r="B11753" s="612">
        <v>44060.572222222225</v>
      </c>
      <c r="C11753" s="405" t="s">
        <v>2110</v>
      </c>
      <c r="D11753" s="384">
        <v>2705</v>
      </c>
      <c r="E11753">
        <v>0.03</v>
      </c>
      <c r="F11753">
        <v>1.1821999999999999</v>
      </c>
      <c r="G11753" s="384">
        <v>0</v>
      </c>
      <c r="H11753">
        <v>1.1840299999999999</v>
      </c>
    </row>
    <row r="11754" spans="1:10">
      <c r="A11754">
        <v>11792</v>
      </c>
      <c r="B11754" s="612">
        <v>44061.052083333336</v>
      </c>
      <c r="C11754" s="405" t="s">
        <v>2110</v>
      </c>
      <c r="D11754" s="384">
        <v>2705</v>
      </c>
      <c r="E11754">
        <v>0.03</v>
      </c>
      <c r="F11754">
        <v>1.1821999999999999</v>
      </c>
      <c r="G11754" s="384">
        <v>0</v>
      </c>
      <c r="H11754">
        <v>1.18571</v>
      </c>
    </row>
    <row r="11755" spans="1:10">
      <c r="A11755">
        <v>11813</v>
      </c>
      <c r="B11755" s="612">
        <v>44061.513888888891</v>
      </c>
      <c r="C11755" s="405" t="s">
        <v>2110</v>
      </c>
      <c r="D11755" s="384">
        <v>2705</v>
      </c>
      <c r="E11755">
        <v>0.03</v>
      </c>
      <c r="F11755">
        <v>1.1821999999999999</v>
      </c>
      <c r="G11755" s="384">
        <v>0</v>
      </c>
      <c r="H11755">
        <v>1.1880999999999999</v>
      </c>
    </row>
    <row r="11756" spans="1:10">
      <c r="A11756">
        <v>11826</v>
      </c>
      <c r="B11756" s="612">
        <v>44061.561805555553</v>
      </c>
      <c r="C11756" s="405" t="s">
        <v>2110</v>
      </c>
      <c r="D11756" s="384">
        <v>2705</v>
      </c>
      <c r="E11756">
        <v>0.03</v>
      </c>
      <c r="F11756">
        <v>1.1821999999999999</v>
      </c>
      <c r="G11756" s="384">
        <v>0</v>
      </c>
      <c r="H11756">
        <v>1.19069</v>
      </c>
    </row>
    <row r="11757" spans="1:10">
      <c r="A11757">
        <v>11858</v>
      </c>
      <c r="B11757" s="612">
        <v>44062.611805555556</v>
      </c>
      <c r="C11757" s="405" t="s">
        <v>2054</v>
      </c>
      <c r="D11757" s="384">
        <v>2705</v>
      </c>
      <c r="E11757">
        <v>0.03</v>
      </c>
      <c r="F11757">
        <v>1.19069</v>
      </c>
      <c r="G11757" s="384">
        <v>0</v>
      </c>
      <c r="H11757">
        <v>1.19069</v>
      </c>
      <c r="I11757">
        <v>-25.37</v>
      </c>
      <c r="J11757" s="384">
        <v>39617.480000000003</v>
      </c>
    </row>
    <row r="11758" spans="1:10">
      <c r="A11758">
        <v>11736</v>
      </c>
      <c r="B11758" s="612">
        <v>44057.540972222225</v>
      </c>
      <c r="C11758" s="405" t="s">
        <v>96</v>
      </c>
      <c r="D11758" s="384">
        <v>2706</v>
      </c>
      <c r="E11758">
        <v>0.02</v>
      </c>
      <c r="F11758">
        <v>1.1818299999999999</v>
      </c>
      <c r="G11758" s="384">
        <v>0</v>
      </c>
      <c r="H11758">
        <v>0</v>
      </c>
    </row>
    <row r="11759" spans="1:10">
      <c r="A11759">
        <v>11737</v>
      </c>
      <c r="B11759" s="612">
        <v>44057.540972222225</v>
      </c>
      <c r="C11759" s="405" t="s">
        <v>2110</v>
      </c>
      <c r="D11759" s="384">
        <v>2706</v>
      </c>
      <c r="E11759">
        <v>0.02</v>
      </c>
      <c r="F11759">
        <v>1.1818299999999999</v>
      </c>
      <c r="G11759" s="384">
        <v>0</v>
      </c>
      <c r="H11759">
        <v>1.18283</v>
      </c>
    </row>
    <row r="11760" spans="1:10">
      <c r="A11760">
        <v>11738</v>
      </c>
      <c r="B11760" s="612">
        <v>44057.54791666667</v>
      </c>
      <c r="C11760" s="405" t="s">
        <v>2054</v>
      </c>
      <c r="D11760" s="384">
        <v>2706</v>
      </c>
      <c r="E11760">
        <v>0.02</v>
      </c>
      <c r="F11760">
        <v>1.18283</v>
      </c>
      <c r="G11760" s="384">
        <v>0</v>
      </c>
      <c r="H11760">
        <v>1.18283</v>
      </c>
      <c r="I11760">
        <v>2</v>
      </c>
      <c r="J11760" s="384">
        <v>39645.49</v>
      </c>
    </row>
    <row r="11761" spans="1:10">
      <c r="A11761">
        <v>11739</v>
      </c>
      <c r="B11761" s="612">
        <v>44057.554166666669</v>
      </c>
      <c r="C11761" s="405" t="s">
        <v>96</v>
      </c>
      <c r="D11761" s="384">
        <v>2707</v>
      </c>
      <c r="E11761">
        <v>0.02</v>
      </c>
      <c r="F11761">
        <v>1.1828799999999999</v>
      </c>
      <c r="G11761" s="384">
        <v>0</v>
      </c>
      <c r="H11761">
        <v>0</v>
      </c>
    </row>
    <row r="11762" spans="1:10">
      <c r="A11762">
        <v>11740</v>
      </c>
      <c r="B11762" s="612">
        <v>44057.554166666669</v>
      </c>
      <c r="C11762" s="405" t="s">
        <v>2110</v>
      </c>
      <c r="D11762" s="384">
        <v>2707</v>
      </c>
      <c r="E11762">
        <v>0.02</v>
      </c>
      <c r="F11762">
        <v>1.1828799999999999</v>
      </c>
      <c r="G11762" s="384">
        <v>0</v>
      </c>
      <c r="H11762">
        <v>1.18388</v>
      </c>
    </row>
    <row r="11763" spans="1:10">
      <c r="A11763">
        <v>11743</v>
      </c>
      <c r="B11763" s="612">
        <v>44057.59652777778</v>
      </c>
      <c r="C11763" s="405" t="s">
        <v>2110</v>
      </c>
      <c r="D11763" s="384">
        <v>2707</v>
      </c>
      <c r="E11763">
        <v>0.02</v>
      </c>
      <c r="F11763">
        <v>1.1828799999999999</v>
      </c>
      <c r="G11763" s="384">
        <v>0</v>
      </c>
      <c r="H11763">
        <v>1.1830799999999999</v>
      </c>
    </row>
    <row r="11764" spans="1:10">
      <c r="A11764">
        <v>11744</v>
      </c>
      <c r="B11764" s="612">
        <v>44057.609722222223</v>
      </c>
      <c r="C11764" s="405" t="s">
        <v>2054</v>
      </c>
      <c r="D11764" s="384">
        <v>2707</v>
      </c>
      <c r="E11764">
        <v>0.02</v>
      </c>
      <c r="F11764">
        <v>1.1830799999999999</v>
      </c>
      <c r="G11764" s="384">
        <v>0</v>
      </c>
      <c r="H11764">
        <v>1.1830799999999999</v>
      </c>
      <c r="I11764">
        <v>0.4</v>
      </c>
      <c r="J11764" s="384">
        <v>39645.89</v>
      </c>
    </row>
    <row r="11765" spans="1:10">
      <c r="A11765">
        <v>11741</v>
      </c>
      <c r="B11765" s="612">
        <v>44057.59652777778</v>
      </c>
      <c r="C11765" s="405" t="s">
        <v>96</v>
      </c>
      <c r="D11765" s="384">
        <v>2708</v>
      </c>
      <c r="E11765">
        <v>0.02</v>
      </c>
      <c r="F11765">
        <v>1.1812800000000001</v>
      </c>
      <c r="G11765" s="384">
        <v>0</v>
      </c>
      <c r="H11765">
        <v>0</v>
      </c>
    </row>
    <row r="11766" spans="1:10">
      <c r="A11766">
        <v>11742</v>
      </c>
      <c r="B11766" s="612">
        <v>44057.59652777778</v>
      </c>
      <c r="C11766" s="405" t="s">
        <v>2110</v>
      </c>
      <c r="D11766" s="384">
        <v>2708</v>
      </c>
      <c r="E11766">
        <v>0.02</v>
      </c>
      <c r="F11766">
        <v>1.1812800000000001</v>
      </c>
      <c r="G11766" s="384">
        <v>0</v>
      </c>
      <c r="H11766">
        <v>1.1830799999999999</v>
      </c>
    </row>
    <row r="11767" spans="1:10">
      <c r="A11767">
        <v>11745</v>
      </c>
      <c r="B11767" s="612">
        <v>44057.609722222223</v>
      </c>
      <c r="C11767" s="405" t="s">
        <v>2054</v>
      </c>
      <c r="D11767" s="384">
        <v>2708</v>
      </c>
      <c r="E11767">
        <v>0.02</v>
      </c>
      <c r="F11767">
        <v>1.1830799999999999</v>
      </c>
      <c r="G11767" s="384">
        <v>0</v>
      </c>
      <c r="H11767">
        <v>1.1830799999999999</v>
      </c>
      <c r="I11767">
        <v>3.6</v>
      </c>
      <c r="J11767" s="384">
        <v>39649.49</v>
      </c>
    </row>
    <row r="11768" spans="1:10">
      <c r="A11768">
        <v>11746</v>
      </c>
      <c r="B11768" s="612">
        <v>44057.622916666667</v>
      </c>
      <c r="C11768" s="405" t="s">
        <v>96</v>
      </c>
      <c r="D11768" s="384">
        <v>2709</v>
      </c>
      <c r="E11768">
        <v>0.02</v>
      </c>
      <c r="F11768">
        <v>1.1831100000000001</v>
      </c>
      <c r="G11768" s="384">
        <v>0</v>
      </c>
      <c r="H11768">
        <v>0</v>
      </c>
    </row>
    <row r="11769" spans="1:10">
      <c r="A11769">
        <v>11747</v>
      </c>
      <c r="B11769" s="612">
        <v>44057.622916666667</v>
      </c>
      <c r="C11769" s="405" t="s">
        <v>2110</v>
      </c>
      <c r="D11769" s="384">
        <v>2709</v>
      </c>
      <c r="E11769">
        <v>0.02</v>
      </c>
      <c r="F11769">
        <v>1.1831100000000001</v>
      </c>
      <c r="G11769" s="384">
        <v>0</v>
      </c>
      <c r="H11769">
        <v>1.18411</v>
      </c>
    </row>
    <row r="11770" spans="1:10">
      <c r="A11770">
        <v>11753</v>
      </c>
      <c r="B11770" s="612">
        <v>44057.697222222225</v>
      </c>
      <c r="C11770" s="405" t="s">
        <v>2054</v>
      </c>
      <c r="D11770" s="384">
        <v>2709</v>
      </c>
      <c r="E11770">
        <v>0.02</v>
      </c>
      <c r="F11770">
        <v>1.18411</v>
      </c>
      <c r="G11770" s="384">
        <v>0</v>
      </c>
      <c r="H11770">
        <v>1.18411</v>
      </c>
      <c r="I11770">
        <v>2</v>
      </c>
      <c r="J11770" s="384">
        <v>39651.49</v>
      </c>
    </row>
    <row r="11771" spans="1:10">
      <c r="A11771">
        <v>11748</v>
      </c>
      <c r="B11771" s="612">
        <v>44057.695138888892</v>
      </c>
      <c r="C11771" s="405" t="s">
        <v>97</v>
      </c>
      <c r="D11771" s="384">
        <v>2710</v>
      </c>
      <c r="E11771">
        <v>0.05</v>
      </c>
      <c r="F11771">
        <v>1.1839</v>
      </c>
      <c r="G11771" s="384">
        <v>0</v>
      </c>
      <c r="H11771">
        <v>0</v>
      </c>
    </row>
    <row r="11772" spans="1:10">
      <c r="A11772">
        <v>11749</v>
      </c>
      <c r="B11772" s="612">
        <v>44057.695138888892</v>
      </c>
      <c r="C11772" s="405" t="s">
        <v>2110</v>
      </c>
      <c r="D11772" s="384">
        <v>2710</v>
      </c>
      <c r="E11772">
        <v>0.05</v>
      </c>
      <c r="F11772">
        <v>1.1839</v>
      </c>
      <c r="G11772" s="384">
        <v>0</v>
      </c>
      <c r="H11772">
        <v>1.1811</v>
      </c>
    </row>
    <row r="11773" spans="1:10">
      <c r="A11773">
        <v>11761</v>
      </c>
      <c r="B11773" s="612">
        <v>44060.095833333333</v>
      </c>
      <c r="C11773" s="405" t="s">
        <v>2110</v>
      </c>
      <c r="D11773" s="384">
        <v>2710</v>
      </c>
      <c r="E11773">
        <v>0.05</v>
      </c>
      <c r="F11773">
        <v>1.1839</v>
      </c>
      <c r="G11773" s="384">
        <v>0</v>
      </c>
      <c r="H11773">
        <v>1.18245</v>
      </c>
    </row>
    <row r="11774" spans="1:10">
      <c r="A11774">
        <v>11776</v>
      </c>
      <c r="B11774" s="612">
        <v>44060.572222222225</v>
      </c>
      <c r="C11774" s="405" t="s">
        <v>2110</v>
      </c>
      <c r="D11774" s="384">
        <v>2710</v>
      </c>
      <c r="E11774">
        <v>0.05</v>
      </c>
      <c r="F11774">
        <v>1.1839</v>
      </c>
      <c r="G11774" s="384">
        <v>0</v>
      </c>
      <c r="H11774">
        <v>1.1840299999999999</v>
      </c>
    </row>
    <row r="11775" spans="1:10">
      <c r="A11775">
        <v>11791</v>
      </c>
      <c r="B11775" s="612">
        <v>44061.052083333336</v>
      </c>
      <c r="C11775" s="405" t="s">
        <v>2110</v>
      </c>
      <c r="D11775" s="384">
        <v>2710</v>
      </c>
      <c r="E11775">
        <v>0.05</v>
      </c>
      <c r="F11775">
        <v>1.1839</v>
      </c>
      <c r="G11775" s="384">
        <v>0</v>
      </c>
      <c r="H11775">
        <v>1.18571</v>
      </c>
    </row>
    <row r="11776" spans="1:10">
      <c r="A11776">
        <v>11812</v>
      </c>
      <c r="B11776" s="612">
        <v>44061.513888888891</v>
      </c>
      <c r="C11776" s="405" t="s">
        <v>2110</v>
      </c>
      <c r="D11776" s="384">
        <v>2710</v>
      </c>
      <c r="E11776">
        <v>0.05</v>
      </c>
      <c r="F11776">
        <v>1.1839</v>
      </c>
      <c r="G11776" s="384">
        <v>0</v>
      </c>
      <c r="H11776">
        <v>1.1880999999999999</v>
      </c>
    </row>
    <row r="11777" spans="1:10">
      <c r="A11777">
        <v>11825</v>
      </c>
      <c r="B11777" s="612">
        <v>44061.561805555553</v>
      </c>
      <c r="C11777" s="405" t="s">
        <v>2110</v>
      </c>
      <c r="D11777" s="384">
        <v>2710</v>
      </c>
      <c r="E11777">
        <v>0.05</v>
      </c>
      <c r="F11777">
        <v>1.1839</v>
      </c>
      <c r="G11777" s="384">
        <v>0</v>
      </c>
      <c r="H11777">
        <v>1.19069</v>
      </c>
    </row>
    <row r="11778" spans="1:10">
      <c r="A11778">
        <v>11859</v>
      </c>
      <c r="B11778" s="612">
        <v>44062.611805555556</v>
      </c>
      <c r="C11778" s="405" t="s">
        <v>2054</v>
      </c>
      <c r="D11778" s="384">
        <v>2710</v>
      </c>
      <c r="E11778">
        <v>0.05</v>
      </c>
      <c r="F11778">
        <v>1.19069</v>
      </c>
      <c r="G11778" s="384">
        <v>0</v>
      </c>
      <c r="H11778">
        <v>1.19069</v>
      </c>
      <c r="I11778">
        <v>-33.78</v>
      </c>
      <c r="J11778" s="384">
        <v>39583.699999999997</v>
      </c>
    </row>
    <row r="11779" spans="1:10">
      <c r="A11779">
        <v>11754</v>
      </c>
      <c r="B11779" s="612">
        <v>44057.731944444444</v>
      </c>
      <c r="C11779" s="405" t="s">
        <v>96</v>
      </c>
      <c r="D11779" s="384">
        <v>2711</v>
      </c>
      <c r="E11779">
        <v>0.02</v>
      </c>
      <c r="F11779">
        <v>1.1841900000000001</v>
      </c>
      <c r="G11779" s="384">
        <v>0</v>
      </c>
      <c r="H11779">
        <v>0</v>
      </c>
    </row>
    <row r="11780" spans="1:10">
      <c r="A11780">
        <v>11755</v>
      </c>
      <c r="B11780" s="612">
        <v>44057.731944444444</v>
      </c>
      <c r="C11780" s="405" t="s">
        <v>2110</v>
      </c>
      <c r="D11780" s="384">
        <v>2711</v>
      </c>
      <c r="E11780">
        <v>0.02</v>
      </c>
      <c r="F11780">
        <v>1.1841900000000001</v>
      </c>
      <c r="G11780" s="384">
        <v>0</v>
      </c>
      <c r="H11780">
        <v>1.18519</v>
      </c>
    </row>
    <row r="11781" spans="1:10">
      <c r="A11781">
        <v>11756</v>
      </c>
      <c r="B11781" s="612">
        <v>44059.995833333334</v>
      </c>
      <c r="C11781" s="405" t="s">
        <v>2054</v>
      </c>
      <c r="D11781" s="384">
        <v>2711</v>
      </c>
      <c r="E11781">
        <v>0.02</v>
      </c>
      <c r="F11781">
        <v>1.18519</v>
      </c>
      <c r="G11781" s="384">
        <v>0</v>
      </c>
      <c r="H11781">
        <v>1.18519</v>
      </c>
      <c r="I11781">
        <v>2</v>
      </c>
      <c r="J11781" s="384">
        <v>39653.49</v>
      </c>
    </row>
    <row r="11782" spans="1:10">
      <c r="A11782">
        <v>11757</v>
      </c>
      <c r="B11782" s="612">
        <v>44060.002083333333</v>
      </c>
      <c r="C11782" s="405" t="s">
        <v>96</v>
      </c>
      <c r="D11782" s="384">
        <v>2712</v>
      </c>
      <c r="E11782">
        <v>0.02</v>
      </c>
      <c r="F11782">
        <v>1.18479</v>
      </c>
      <c r="G11782" s="384">
        <v>0</v>
      </c>
      <c r="H11782">
        <v>0</v>
      </c>
    </row>
    <row r="11783" spans="1:10">
      <c r="A11783">
        <v>11758</v>
      </c>
      <c r="B11783" s="612">
        <v>44060.002083333333</v>
      </c>
      <c r="C11783" s="405" t="s">
        <v>2110</v>
      </c>
      <c r="D11783" s="384">
        <v>2712</v>
      </c>
      <c r="E11783">
        <v>0.02</v>
      </c>
      <c r="F11783">
        <v>1.18479</v>
      </c>
      <c r="G11783" s="384">
        <v>0</v>
      </c>
      <c r="H11783">
        <v>1.1857899999999999</v>
      </c>
    </row>
    <row r="11784" spans="1:10">
      <c r="A11784">
        <v>11765</v>
      </c>
      <c r="B11784" s="612">
        <v>44060.095833333333</v>
      </c>
      <c r="C11784" s="405" t="s">
        <v>2054</v>
      </c>
      <c r="D11784" s="384">
        <v>2712</v>
      </c>
      <c r="E11784">
        <v>0.02</v>
      </c>
      <c r="F11784">
        <v>1.1857899999999999</v>
      </c>
      <c r="G11784" s="384">
        <v>0</v>
      </c>
      <c r="H11784">
        <v>1.1857899999999999</v>
      </c>
      <c r="I11784">
        <v>2</v>
      </c>
      <c r="J11784" s="384">
        <v>39655.49</v>
      </c>
    </row>
    <row r="11785" spans="1:10">
      <c r="A11785">
        <v>11759</v>
      </c>
      <c r="B11785" s="612">
        <v>44060.095833333333</v>
      </c>
      <c r="C11785" s="405" t="s">
        <v>97</v>
      </c>
      <c r="D11785" s="384">
        <v>2713</v>
      </c>
      <c r="E11785">
        <v>0.08</v>
      </c>
      <c r="F11785">
        <v>1.18571</v>
      </c>
      <c r="G11785" s="384">
        <v>0</v>
      </c>
      <c r="H11785">
        <v>0</v>
      </c>
    </row>
    <row r="11786" spans="1:10">
      <c r="A11786">
        <v>11760</v>
      </c>
      <c r="B11786" s="612">
        <v>44060.095833333333</v>
      </c>
      <c r="C11786" s="405" t="s">
        <v>2110</v>
      </c>
      <c r="D11786" s="384">
        <v>2713</v>
      </c>
      <c r="E11786">
        <v>0.08</v>
      </c>
      <c r="F11786">
        <v>1.18571</v>
      </c>
      <c r="G11786" s="384">
        <v>0</v>
      </c>
      <c r="H11786">
        <v>1.18245</v>
      </c>
    </row>
    <row r="11787" spans="1:10">
      <c r="A11787">
        <v>11775</v>
      </c>
      <c r="B11787" s="612">
        <v>44060.572222222225</v>
      </c>
      <c r="C11787" s="405" t="s">
        <v>2110</v>
      </c>
      <c r="D11787" s="384">
        <v>2713</v>
      </c>
      <c r="E11787">
        <v>0.08</v>
      </c>
      <c r="F11787">
        <v>1.18571</v>
      </c>
      <c r="G11787" s="384">
        <v>0</v>
      </c>
      <c r="H11787">
        <v>1.1840299999999999</v>
      </c>
    </row>
    <row r="11788" spans="1:10">
      <c r="A11788">
        <v>11790</v>
      </c>
      <c r="B11788" s="612">
        <v>44061.052083333336</v>
      </c>
      <c r="C11788" s="405" t="s">
        <v>2110</v>
      </c>
      <c r="D11788" s="384">
        <v>2713</v>
      </c>
      <c r="E11788">
        <v>0.08</v>
      </c>
      <c r="F11788">
        <v>1.18571</v>
      </c>
      <c r="G11788" s="384">
        <v>0</v>
      </c>
      <c r="H11788">
        <v>1.18571</v>
      </c>
    </row>
    <row r="11789" spans="1:10">
      <c r="A11789">
        <v>11811</v>
      </c>
      <c r="B11789" s="612">
        <v>44061.513888888891</v>
      </c>
      <c r="C11789" s="405" t="s">
        <v>2110</v>
      </c>
      <c r="D11789" s="384">
        <v>2713</v>
      </c>
      <c r="E11789">
        <v>0.08</v>
      </c>
      <c r="F11789">
        <v>1.18571</v>
      </c>
      <c r="G11789" s="384">
        <v>0</v>
      </c>
      <c r="H11789">
        <v>1.1880999999999999</v>
      </c>
    </row>
    <row r="11790" spans="1:10">
      <c r="A11790">
        <v>11824</v>
      </c>
      <c r="B11790" s="612">
        <v>44061.561805555553</v>
      </c>
      <c r="C11790" s="405" t="s">
        <v>2110</v>
      </c>
      <c r="D11790" s="384">
        <v>2713</v>
      </c>
      <c r="E11790">
        <v>0.08</v>
      </c>
      <c r="F11790">
        <v>1.18571</v>
      </c>
      <c r="G11790" s="384">
        <v>0</v>
      </c>
      <c r="H11790">
        <v>1.19069</v>
      </c>
    </row>
    <row r="11791" spans="1:10">
      <c r="A11791">
        <v>11860</v>
      </c>
      <c r="B11791" s="612">
        <v>44062.611805555556</v>
      </c>
      <c r="C11791" s="405" t="s">
        <v>2054</v>
      </c>
      <c r="D11791" s="384">
        <v>2713</v>
      </c>
      <c r="E11791">
        <v>0.08</v>
      </c>
      <c r="F11791">
        <v>1.19069</v>
      </c>
      <c r="G11791" s="384">
        <v>0</v>
      </c>
      <c r="H11791">
        <v>1.19069</v>
      </c>
      <c r="I11791">
        <v>-39.659999999999997</v>
      </c>
      <c r="J11791" s="384">
        <v>39544.04</v>
      </c>
    </row>
    <row r="11792" spans="1:10">
      <c r="A11792">
        <v>11766</v>
      </c>
      <c r="B11792" s="612">
        <v>44060.271527777775</v>
      </c>
      <c r="C11792" s="405" t="s">
        <v>96</v>
      </c>
      <c r="D11792" s="384">
        <v>2714</v>
      </c>
      <c r="E11792">
        <v>0.02</v>
      </c>
      <c r="F11792">
        <v>1.1862299999999999</v>
      </c>
      <c r="G11792" s="384">
        <v>0</v>
      </c>
      <c r="H11792">
        <v>0</v>
      </c>
    </row>
    <row r="11793" spans="1:10">
      <c r="A11793">
        <v>11767</v>
      </c>
      <c r="B11793" s="612">
        <v>44060.271527777775</v>
      </c>
      <c r="C11793" s="405" t="s">
        <v>2110</v>
      </c>
      <c r="D11793" s="384">
        <v>2714</v>
      </c>
      <c r="E11793">
        <v>0.02</v>
      </c>
      <c r="F11793">
        <v>1.1862299999999999</v>
      </c>
      <c r="G11793" s="384">
        <v>0</v>
      </c>
      <c r="H11793">
        <v>1.18723</v>
      </c>
    </row>
    <row r="11794" spans="1:10">
      <c r="A11794">
        <v>11770</v>
      </c>
      <c r="B11794" s="612">
        <v>44060.315972222219</v>
      </c>
      <c r="C11794" s="405" t="s">
        <v>2110</v>
      </c>
      <c r="D11794" s="384">
        <v>2714</v>
      </c>
      <c r="E11794">
        <v>0.02</v>
      </c>
      <c r="F11794">
        <v>1.1862299999999999</v>
      </c>
      <c r="G11794" s="384">
        <v>0</v>
      </c>
      <c r="H11794">
        <v>1.1864300000000001</v>
      </c>
    </row>
    <row r="11795" spans="1:10">
      <c r="A11795">
        <v>11771</v>
      </c>
      <c r="B11795" s="612">
        <v>44060.56527777778</v>
      </c>
      <c r="C11795" s="405" t="s">
        <v>2054</v>
      </c>
      <c r="D11795" s="384">
        <v>2714</v>
      </c>
      <c r="E11795">
        <v>0.02</v>
      </c>
      <c r="F11795">
        <v>1.1864300000000001</v>
      </c>
      <c r="G11795" s="384">
        <v>0</v>
      </c>
      <c r="H11795">
        <v>1.1864300000000001</v>
      </c>
      <c r="I11795">
        <v>0.4</v>
      </c>
      <c r="J11795" s="384">
        <v>39655.89</v>
      </c>
    </row>
    <row r="11796" spans="1:10">
      <c r="A11796">
        <v>11768</v>
      </c>
      <c r="B11796" s="612">
        <v>44060.315972222219</v>
      </c>
      <c r="C11796" s="405" t="s">
        <v>96</v>
      </c>
      <c r="D11796" s="384">
        <v>2715</v>
      </c>
      <c r="E11796">
        <v>0.02</v>
      </c>
      <c r="F11796">
        <v>1.18462</v>
      </c>
      <c r="G11796" s="384">
        <v>0</v>
      </c>
      <c r="H11796">
        <v>0</v>
      </c>
    </row>
    <row r="11797" spans="1:10">
      <c r="A11797">
        <v>11769</v>
      </c>
      <c r="B11797" s="612">
        <v>44060.315972222219</v>
      </c>
      <c r="C11797" s="405" t="s">
        <v>2110</v>
      </c>
      <c r="D11797" s="384">
        <v>2715</v>
      </c>
      <c r="E11797">
        <v>0.02</v>
      </c>
      <c r="F11797">
        <v>1.18462</v>
      </c>
      <c r="G11797" s="384">
        <v>0</v>
      </c>
      <c r="H11797">
        <v>1.1864300000000001</v>
      </c>
    </row>
    <row r="11798" spans="1:10">
      <c r="A11798">
        <v>11772</v>
      </c>
      <c r="B11798" s="612">
        <v>44060.56527777778</v>
      </c>
      <c r="C11798" s="405" t="s">
        <v>2054</v>
      </c>
      <c r="D11798" s="384">
        <v>2715</v>
      </c>
      <c r="E11798">
        <v>0.02</v>
      </c>
      <c r="F11798">
        <v>1.1864300000000001</v>
      </c>
      <c r="G11798" s="384">
        <v>0</v>
      </c>
      <c r="H11798">
        <v>1.1864300000000001</v>
      </c>
      <c r="I11798">
        <v>3.62</v>
      </c>
      <c r="J11798" s="384">
        <v>39659.51</v>
      </c>
    </row>
    <row r="11799" spans="1:10">
      <c r="A11799">
        <v>11773</v>
      </c>
      <c r="B11799" s="612">
        <v>44060.572222222225</v>
      </c>
      <c r="C11799" s="405" t="s">
        <v>97</v>
      </c>
      <c r="D11799" s="384">
        <v>2716</v>
      </c>
      <c r="E11799">
        <v>0.14000000000000001</v>
      </c>
      <c r="F11799">
        <v>1.18764</v>
      </c>
      <c r="G11799" s="384">
        <v>0</v>
      </c>
      <c r="H11799">
        <v>0</v>
      </c>
    </row>
    <row r="11800" spans="1:10">
      <c r="A11800">
        <v>11774</v>
      </c>
      <c r="B11800" s="612">
        <v>44060.572222222225</v>
      </c>
      <c r="C11800" s="405" t="s">
        <v>2110</v>
      </c>
      <c r="D11800" s="384">
        <v>2716</v>
      </c>
      <c r="E11800">
        <v>0.14000000000000001</v>
      </c>
      <c r="F11800">
        <v>1.18764</v>
      </c>
      <c r="G11800" s="384">
        <v>0</v>
      </c>
      <c r="H11800">
        <v>1.1840299999999999</v>
      </c>
    </row>
    <row r="11801" spans="1:10">
      <c r="A11801">
        <v>11789</v>
      </c>
      <c r="B11801" s="612">
        <v>44061.052083333336</v>
      </c>
      <c r="C11801" s="405" t="s">
        <v>2110</v>
      </c>
      <c r="D11801" s="384">
        <v>2716</v>
      </c>
      <c r="E11801">
        <v>0.14000000000000001</v>
      </c>
      <c r="F11801">
        <v>1.18764</v>
      </c>
      <c r="G11801" s="384">
        <v>0</v>
      </c>
      <c r="H11801">
        <v>1.18571</v>
      </c>
    </row>
    <row r="11802" spans="1:10">
      <c r="A11802">
        <v>11810</v>
      </c>
      <c r="B11802" s="612">
        <v>44061.513888888891</v>
      </c>
      <c r="C11802" s="405" t="s">
        <v>2110</v>
      </c>
      <c r="D11802" s="384">
        <v>2716</v>
      </c>
      <c r="E11802">
        <v>0.14000000000000001</v>
      </c>
      <c r="F11802">
        <v>1.18764</v>
      </c>
      <c r="G11802" s="384">
        <v>0</v>
      </c>
      <c r="H11802">
        <v>1.1880999999999999</v>
      </c>
    </row>
    <row r="11803" spans="1:10">
      <c r="A11803">
        <v>11823</v>
      </c>
      <c r="B11803" s="612">
        <v>44061.561805555553</v>
      </c>
      <c r="C11803" s="405" t="s">
        <v>2110</v>
      </c>
      <c r="D11803" s="384">
        <v>2716</v>
      </c>
      <c r="E11803">
        <v>0.14000000000000001</v>
      </c>
      <c r="F11803">
        <v>1.18764</v>
      </c>
      <c r="G11803" s="384">
        <v>0</v>
      </c>
      <c r="H11803">
        <v>1.19069</v>
      </c>
    </row>
    <row r="11804" spans="1:10">
      <c r="A11804">
        <v>11861</v>
      </c>
      <c r="B11804" s="612">
        <v>44062.611805555556</v>
      </c>
      <c r="C11804" s="405" t="s">
        <v>2054</v>
      </c>
      <c r="D11804" s="384">
        <v>2716</v>
      </c>
      <c r="E11804">
        <v>0.14000000000000001</v>
      </c>
      <c r="F11804">
        <v>1.19069</v>
      </c>
      <c r="G11804" s="384">
        <v>0</v>
      </c>
      <c r="H11804">
        <v>1.19069</v>
      </c>
      <c r="I11804">
        <v>-42.39</v>
      </c>
      <c r="J11804" s="384">
        <v>39501.65</v>
      </c>
    </row>
    <row r="11805" spans="1:10">
      <c r="A11805">
        <v>11780</v>
      </c>
      <c r="B11805" s="612">
        <v>44060.579861111109</v>
      </c>
      <c r="C11805" s="405" t="s">
        <v>96</v>
      </c>
      <c r="D11805" s="384">
        <v>2717</v>
      </c>
      <c r="E11805">
        <v>0.02</v>
      </c>
      <c r="F11805">
        <v>1.1877500000000001</v>
      </c>
      <c r="G11805" s="384">
        <v>0</v>
      </c>
      <c r="H11805">
        <v>0</v>
      </c>
    </row>
    <row r="11806" spans="1:10">
      <c r="A11806">
        <v>11781</v>
      </c>
      <c r="B11806" s="612">
        <v>44060.579861111109</v>
      </c>
      <c r="C11806" s="405" t="s">
        <v>2110</v>
      </c>
      <c r="D11806" s="384">
        <v>2717</v>
      </c>
      <c r="E11806">
        <v>0.02</v>
      </c>
      <c r="F11806">
        <v>1.1877500000000001</v>
      </c>
      <c r="G11806" s="384">
        <v>0</v>
      </c>
      <c r="H11806">
        <v>1.18875</v>
      </c>
    </row>
    <row r="11807" spans="1:10">
      <c r="A11807">
        <v>11784</v>
      </c>
      <c r="B11807" s="612">
        <v>44060.680555555555</v>
      </c>
      <c r="C11807" s="405" t="s">
        <v>2110</v>
      </c>
      <c r="D11807" s="384">
        <v>2717</v>
      </c>
      <c r="E11807">
        <v>0.02</v>
      </c>
      <c r="F11807">
        <v>1.1877500000000001</v>
      </c>
      <c r="G11807" s="384">
        <v>0</v>
      </c>
      <c r="H11807">
        <v>1.1879500000000001</v>
      </c>
    </row>
    <row r="11808" spans="1:10">
      <c r="A11808">
        <v>11785</v>
      </c>
      <c r="B11808" s="612">
        <v>44061.003472222219</v>
      </c>
      <c r="C11808" s="405" t="s">
        <v>2054</v>
      </c>
      <c r="D11808" s="384">
        <v>2717</v>
      </c>
      <c r="E11808">
        <v>0.02</v>
      </c>
      <c r="F11808">
        <v>1.1879500000000001</v>
      </c>
      <c r="G11808" s="384">
        <v>0</v>
      </c>
      <c r="H11808">
        <v>1.1879500000000001</v>
      </c>
      <c r="I11808">
        <v>0.32</v>
      </c>
      <c r="J11808" s="384">
        <v>39659.83</v>
      </c>
    </row>
    <row r="11809" spans="1:10">
      <c r="A11809">
        <v>11782</v>
      </c>
      <c r="B11809" s="612">
        <v>44060.680555555555</v>
      </c>
      <c r="C11809" s="405" t="s">
        <v>96</v>
      </c>
      <c r="D11809" s="384">
        <v>2718</v>
      </c>
      <c r="E11809">
        <v>0.02</v>
      </c>
      <c r="F11809">
        <v>1.18614</v>
      </c>
      <c r="G11809" s="384">
        <v>0</v>
      </c>
      <c r="H11809">
        <v>0</v>
      </c>
    </row>
    <row r="11810" spans="1:10">
      <c r="A11810">
        <v>11783</v>
      </c>
      <c r="B11810" s="612">
        <v>44060.680555555555</v>
      </c>
      <c r="C11810" s="405" t="s">
        <v>2110</v>
      </c>
      <c r="D11810" s="384">
        <v>2718</v>
      </c>
      <c r="E11810">
        <v>0.02</v>
      </c>
      <c r="F11810">
        <v>1.18614</v>
      </c>
      <c r="G11810" s="384">
        <v>0</v>
      </c>
      <c r="H11810">
        <v>1.1879500000000001</v>
      </c>
    </row>
    <row r="11811" spans="1:10">
      <c r="A11811">
        <v>11786</v>
      </c>
      <c r="B11811" s="612">
        <v>44061.003472222219</v>
      </c>
      <c r="C11811" s="405" t="s">
        <v>2054</v>
      </c>
      <c r="D11811" s="384">
        <v>2718</v>
      </c>
      <c r="E11811">
        <v>0.02</v>
      </c>
      <c r="F11811">
        <v>1.1879500000000001</v>
      </c>
      <c r="G11811" s="384">
        <v>0</v>
      </c>
      <c r="H11811">
        <v>1.1879500000000001</v>
      </c>
      <c r="I11811">
        <v>3.54</v>
      </c>
      <c r="J11811" s="384">
        <v>39663.370000000003</v>
      </c>
    </row>
    <row r="11812" spans="1:10">
      <c r="A11812">
        <v>11787</v>
      </c>
      <c r="B11812" s="612">
        <v>44061.052083333336</v>
      </c>
      <c r="C11812" s="405" t="s">
        <v>97</v>
      </c>
      <c r="D11812" s="384">
        <v>2719</v>
      </c>
      <c r="E11812">
        <v>0.23</v>
      </c>
      <c r="F11812">
        <v>1.18964</v>
      </c>
      <c r="G11812" s="384">
        <v>0</v>
      </c>
      <c r="H11812">
        <v>0</v>
      </c>
    </row>
    <row r="11813" spans="1:10">
      <c r="A11813">
        <v>11788</v>
      </c>
      <c r="B11813" s="612">
        <v>44061.052083333336</v>
      </c>
      <c r="C11813" s="405" t="s">
        <v>2110</v>
      </c>
      <c r="D11813" s="384">
        <v>2719</v>
      </c>
      <c r="E11813">
        <v>0.23</v>
      </c>
      <c r="F11813">
        <v>1.18964</v>
      </c>
      <c r="G11813" s="384">
        <v>0</v>
      </c>
      <c r="H11813">
        <v>1.18571</v>
      </c>
    </row>
    <row r="11814" spans="1:10">
      <c r="A11814">
        <v>11809</v>
      </c>
      <c r="B11814" s="612">
        <v>44061.513888888891</v>
      </c>
      <c r="C11814" s="405" t="s">
        <v>2110</v>
      </c>
      <c r="D11814" s="384">
        <v>2719</v>
      </c>
      <c r="E11814">
        <v>0.23</v>
      </c>
      <c r="F11814">
        <v>1.18964</v>
      </c>
      <c r="G11814" s="384">
        <v>0</v>
      </c>
      <c r="H11814">
        <v>1.1880999999999999</v>
      </c>
    </row>
    <row r="11815" spans="1:10">
      <c r="A11815">
        <v>11822</v>
      </c>
      <c r="B11815" s="612">
        <v>44061.561805555553</v>
      </c>
      <c r="C11815" s="405" t="s">
        <v>2110</v>
      </c>
      <c r="D11815" s="384">
        <v>2719</v>
      </c>
      <c r="E11815">
        <v>0.23</v>
      </c>
      <c r="F11815">
        <v>1.18964</v>
      </c>
      <c r="G11815" s="384">
        <v>0</v>
      </c>
      <c r="H11815">
        <v>1.19069</v>
      </c>
    </row>
    <row r="11816" spans="1:10">
      <c r="A11816">
        <v>11862</v>
      </c>
      <c r="B11816" s="612">
        <v>44062.611805555556</v>
      </c>
      <c r="C11816" s="405" t="s">
        <v>2054</v>
      </c>
      <c r="D11816" s="384">
        <v>2719</v>
      </c>
      <c r="E11816">
        <v>0.23</v>
      </c>
      <c r="F11816">
        <v>1.19069</v>
      </c>
      <c r="G11816" s="384">
        <v>0</v>
      </c>
      <c r="H11816">
        <v>1.19069</v>
      </c>
      <c r="I11816">
        <v>-23.89</v>
      </c>
      <c r="J11816" s="384">
        <v>39477.760000000002</v>
      </c>
    </row>
    <row r="11817" spans="1:10">
      <c r="A11817">
        <v>11795</v>
      </c>
      <c r="B11817" s="612">
        <v>44061.256249999999</v>
      </c>
      <c r="C11817" s="405" t="s">
        <v>96</v>
      </c>
      <c r="D11817" s="384">
        <v>2720</v>
      </c>
      <c r="E11817">
        <v>0.02</v>
      </c>
      <c r="F11817">
        <v>1.1893899999999999</v>
      </c>
      <c r="G11817" s="384">
        <v>0</v>
      </c>
      <c r="H11817">
        <v>0</v>
      </c>
    </row>
    <row r="11818" spans="1:10">
      <c r="A11818">
        <v>11796</v>
      </c>
      <c r="B11818" s="612">
        <v>44061.256249999999</v>
      </c>
      <c r="C11818" s="405" t="s">
        <v>2110</v>
      </c>
      <c r="D11818" s="384">
        <v>2720</v>
      </c>
      <c r="E11818">
        <v>0.02</v>
      </c>
      <c r="F11818">
        <v>1.1893899999999999</v>
      </c>
      <c r="G11818" s="384">
        <v>0</v>
      </c>
      <c r="H11818">
        <v>1.1903900000000001</v>
      </c>
    </row>
    <row r="11819" spans="1:10">
      <c r="A11819">
        <v>11797</v>
      </c>
      <c r="B11819" s="612">
        <v>44061.276388888888</v>
      </c>
      <c r="C11819" s="405" t="s">
        <v>2054</v>
      </c>
      <c r="D11819" s="384">
        <v>2720</v>
      </c>
      <c r="E11819">
        <v>0.02</v>
      </c>
      <c r="F11819">
        <v>1.1903900000000001</v>
      </c>
      <c r="G11819" s="384">
        <v>0</v>
      </c>
      <c r="H11819">
        <v>1.1903900000000001</v>
      </c>
      <c r="I11819">
        <v>2</v>
      </c>
      <c r="J11819" s="384">
        <v>39665.370000000003</v>
      </c>
    </row>
    <row r="11820" spans="1:10">
      <c r="A11820">
        <v>11798</v>
      </c>
      <c r="B11820" s="612">
        <v>44061.279166666667</v>
      </c>
      <c r="C11820" s="405" t="s">
        <v>96</v>
      </c>
      <c r="D11820" s="384">
        <v>2721</v>
      </c>
      <c r="E11820">
        <v>0.02</v>
      </c>
      <c r="F11820">
        <v>1.18964</v>
      </c>
      <c r="G11820" s="384">
        <v>0</v>
      </c>
      <c r="H11820">
        <v>0</v>
      </c>
    </row>
    <row r="11821" spans="1:10">
      <c r="A11821">
        <v>11799</v>
      </c>
      <c r="B11821" s="612">
        <v>44061.279166666667</v>
      </c>
      <c r="C11821" s="405" t="s">
        <v>2110</v>
      </c>
      <c r="D11821" s="384">
        <v>2721</v>
      </c>
      <c r="E11821">
        <v>0.02</v>
      </c>
      <c r="F11821">
        <v>1.18964</v>
      </c>
      <c r="G11821" s="384">
        <v>0</v>
      </c>
      <c r="H11821">
        <v>1.1906399999999999</v>
      </c>
    </row>
    <row r="11822" spans="1:10">
      <c r="A11822">
        <v>11800</v>
      </c>
      <c r="B11822" s="612">
        <v>44061.365277777775</v>
      </c>
      <c r="C11822" s="405" t="s">
        <v>2054</v>
      </c>
      <c r="D11822" s="384">
        <v>2721</v>
      </c>
      <c r="E11822">
        <v>0.02</v>
      </c>
      <c r="F11822">
        <v>1.1906399999999999</v>
      </c>
      <c r="G11822" s="384">
        <v>0</v>
      </c>
      <c r="H11822">
        <v>1.1906399999999999</v>
      </c>
      <c r="I11822">
        <v>2</v>
      </c>
      <c r="J11822" s="384">
        <v>39667.370000000003</v>
      </c>
    </row>
    <row r="11823" spans="1:10">
      <c r="A11823">
        <v>11801</v>
      </c>
      <c r="B11823" s="612">
        <v>44061.368750000001</v>
      </c>
      <c r="C11823" s="405" t="s">
        <v>96</v>
      </c>
      <c r="D11823" s="384">
        <v>2722</v>
      </c>
      <c r="E11823">
        <v>0.02</v>
      </c>
      <c r="F11823">
        <v>1.19042</v>
      </c>
      <c r="G11823" s="384">
        <v>0</v>
      </c>
      <c r="H11823">
        <v>0</v>
      </c>
    </row>
    <row r="11824" spans="1:10">
      <c r="A11824">
        <v>11802</v>
      </c>
      <c r="B11824" s="612">
        <v>44061.368750000001</v>
      </c>
      <c r="C11824" s="405" t="s">
        <v>2110</v>
      </c>
      <c r="D11824" s="384">
        <v>2722</v>
      </c>
      <c r="E11824">
        <v>0.02</v>
      </c>
      <c r="F11824">
        <v>1.19042</v>
      </c>
      <c r="G11824" s="384">
        <v>0</v>
      </c>
      <c r="H11824">
        <v>1.1914199999999999</v>
      </c>
    </row>
    <row r="11825" spans="1:10">
      <c r="A11825">
        <v>11803</v>
      </c>
      <c r="B11825" s="612">
        <v>44061.371527777781</v>
      </c>
      <c r="C11825" s="405" t="s">
        <v>2054</v>
      </c>
      <c r="D11825" s="384">
        <v>2722</v>
      </c>
      <c r="E11825">
        <v>0.02</v>
      </c>
      <c r="F11825">
        <v>1.1914199999999999</v>
      </c>
      <c r="G11825" s="384">
        <v>0</v>
      </c>
      <c r="H11825">
        <v>1.1914199999999999</v>
      </c>
      <c r="I11825">
        <v>2</v>
      </c>
      <c r="J11825" s="384">
        <v>39669.370000000003</v>
      </c>
    </row>
    <row r="11826" spans="1:10">
      <c r="A11826">
        <v>11804</v>
      </c>
      <c r="B11826" s="612">
        <v>44061.376388888886</v>
      </c>
      <c r="C11826" s="405" t="s">
        <v>96</v>
      </c>
      <c r="D11826" s="384">
        <v>2723</v>
      </c>
      <c r="E11826">
        <v>0.02</v>
      </c>
      <c r="F11826">
        <v>1.19112</v>
      </c>
      <c r="G11826" s="384">
        <v>0</v>
      </c>
      <c r="H11826">
        <v>0</v>
      </c>
    </row>
    <row r="11827" spans="1:10">
      <c r="A11827">
        <v>11805</v>
      </c>
      <c r="B11827" s="612">
        <v>44061.376388888886</v>
      </c>
      <c r="C11827" s="405" t="s">
        <v>2110</v>
      </c>
      <c r="D11827" s="384">
        <v>2723</v>
      </c>
      <c r="E11827">
        <v>0.02</v>
      </c>
      <c r="F11827">
        <v>1.19112</v>
      </c>
      <c r="G11827" s="384">
        <v>0</v>
      </c>
      <c r="H11827">
        <v>1.1921200000000001</v>
      </c>
    </row>
    <row r="11828" spans="1:10">
      <c r="A11828">
        <v>11806</v>
      </c>
      <c r="B11828" s="612">
        <v>44061.513194444444</v>
      </c>
      <c r="C11828" s="405" t="s">
        <v>2054</v>
      </c>
      <c r="D11828" s="384">
        <v>2723</v>
      </c>
      <c r="E11828">
        <v>0.02</v>
      </c>
      <c r="F11828">
        <v>1.1921200000000001</v>
      </c>
      <c r="G11828" s="384">
        <v>0</v>
      </c>
      <c r="H11828">
        <v>1.1921200000000001</v>
      </c>
      <c r="I11828">
        <v>2</v>
      </c>
      <c r="J11828" s="384">
        <v>39671.370000000003</v>
      </c>
    </row>
    <row r="11829" spans="1:10">
      <c r="A11829">
        <v>11807</v>
      </c>
      <c r="B11829" s="612">
        <v>44061.513888888891</v>
      </c>
      <c r="C11829" s="405" t="s">
        <v>97</v>
      </c>
      <c r="D11829" s="384">
        <v>2724</v>
      </c>
      <c r="E11829">
        <v>0.38</v>
      </c>
      <c r="F11829">
        <v>1.1932400000000001</v>
      </c>
      <c r="G11829" s="384">
        <v>0</v>
      </c>
      <c r="H11829">
        <v>0</v>
      </c>
    </row>
    <row r="11830" spans="1:10">
      <c r="A11830">
        <v>11808</v>
      </c>
      <c r="B11830" s="612">
        <v>44061.513888888891</v>
      </c>
      <c r="C11830" s="405" t="s">
        <v>2110</v>
      </c>
      <c r="D11830" s="384">
        <v>2724</v>
      </c>
      <c r="E11830">
        <v>0.38</v>
      </c>
      <c r="F11830">
        <v>1.1932400000000001</v>
      </c>
      <c r="G11830" s="384">
        <v>0</v>
      </c>
      <c r="H11830">
        <v>1.1880999999999999</v>
      </c>
    </row>
    <row r="11831" spans="1:10">
      <c r="A11831">
        <v>11821</v>
      </c>
      <c r="B11831" s="612">
        <v>44061.561805555553</v>
      </c>
      <c r="C11831" s="405" t="s">
        <v>2110</v>
      </c>
      <c r="D11831" s="384">
        <v>2724</v>
      </c>
      <c r="E11831">
        <v>0.38</v>
      </c>
      <c r="F11831">
        <v>1.1932400000000001</v>
      </c>
      <c r="G11831" s="384">
        <v>0</v>
      </c>
      <c r="H11831">
        <v>1.19069</v>
      </c>
    </row>
    <row r="11832" spans="1:10">
      <c r="A11832">
        <v>11863</v>
      </c>
      <c r="B11832" s="612">
        <v>44062.611805555556</v>
      </c>
      <c r="C11832" s="405" t="s">
        <v>2054</v>
      </c>
      <c r="D11832" s="384">
        <v>2724</v>
      </c>
      <c r="E11832">
        <v>0.38</v>
      </c>
      <c r="F11832">
        <v>1.19069</v>
      </c>
      <c r="G11832" s="384">
        <v>0</v>
      </c>
      <c r="H11832">
        <v>1.19069</v>
      </c>
      <c r="I11832">
        <v>97.32</v>
      </c>
      <c r="J11832" s="384">
        <v>39575.08</v>
      </c>
    </row>
    <row r="11833" spans="1:10">
      <c r="A11833">
        <v>11816</v>
      </c>
      <c r="B11833" s="612">
        <v>44061.529166666667</v>
      </c>
      <c r="C11833" s="405" t="s">
        <v>96</v>
      </c>
      <c r="D11833" s="384">
        <v>2725</v>
      </c>
      <c r="E11833">
        <v>0.02</v>
      </c>
      <c r="F11833">
        <v>1.19407</v>
      </c>
      <c r="G11833" s="384">
        <v>0</v>
      </c>
      <c r="H11833">
        <v>0</v>
      </c>
    </row>
    <row r="11834" spans="1:10">
      <c r="A11834">
        <v>11817</v>
      </c>
      <c r="B11834" s="612">
        <v>44061.529166666667</v>
      </c>
      <c r="C11834" s="405" t="s">
        <v>2110</v>
      </c>
      <c r="D11834" s="384">
        <v>2725</v>
      </c>
      <c r="E11834">
        <v>0.02</v>
      </c>
      <c r="F11834">
        <v>1.19407</v>
      </c>
      <c r="G11834" s="384">
        <v>0</v>
      </c>
      <c r="H11834">
        <v>1.1950700000000001</v>
      </c>
    </row>
    <row r="11835" spans="1:10">
      <c r="A11835">
        <v>11818</v>
      </c>
      <c r="B11835" s="612">
        <v>44061.561111111114</v>
      </c>
      <c r="C11835" s="405" t="s">
        <v>2054</v>
      </c>
      <c r="D11835" s="384">
        <v>2725</v>
      </c>
      <c r="E11835">
        <v>0.02</v>
      </c>
      <c r="F11835">
        <v>1.1950700000000001</v>
      </c>
      <c r="G11835" s="384">
        <v>0</v>
      </c>
      <c r="H11835">
        <v>1.1950700000000001</v>
      </c>
      <c r="I11835">
        <v>2</v>
      </c>
      <c r="J11835" s="384">
        <v>39673.370000000003</v>
      </c>
    </row>
    <row r="11836" spans="1:10">
      <c r="A11836">
        <v>11819</v>
      </c>
      <c r="B11836" s="612">
        <v>44061.561805555553</v>
      </c>
      <c r="C11836" s="405" t="s">
        <v>97</v>
      </c>
      <c r="D11836" s="384">
        <v>2726</v>
      </c>
      <c r="E11836">
        <v>0.64</v>
      </c>
      <c r="F11836">
        <v>1.1956899999999999</v>
      </c>
      <c r="G11836" s="384">
        <v>0</v>
      </c>
      <c r="H11836">
        <v>0</v>
      </c>
    </row>
    <row r="11837" spans="1:10">
      <c r="A11837">
        <v>11820</v>
      </c>
      <c r="B11837" s="612">
        <v>44061.561805555553</v>
      </c>
      <c r="C11837" s="405" t="s">
        <v>2110</v>
      </c>
      <c r="D11837" s="384">
        <v>2726</v>
      </c>
      <c r="E11837">
        <v>0.64</v>
      </c>
      <c r="F11837">
        <v>1.1956899999999999</v>
      </c>
      <c r="G11837" s="384">
        <v>0</v>
      </c>
      <c r="H11837">
        <v>1.19069</v>
      </c>
    </row>
    <row r="11838" spans="1:10">
      <c r="A11838">
        <v>11864</v>
      </c>
      <c r="B11838" s="612">
        <v>44062.611805555556</v>
      </c>
      <c r="C11838" s="405" t="s">
        <v>2054</v>
      </c>
      <c r="D11838" s="384">
        <v>2726</v>
      </c>
      <c r="E11838">
        <v>0.64</v>
      </c>
      <c r="F11838">
        <v>1.19069</v>
      </c>
      <c r="G11838" s="384">
        <v>0</v>
      </c>
      <c r="H11838">
        <v>1.19069</v>
      </c>
      <c r="I11838">
        <v>320.70999999999998</v>
      </c>
      <c r="J11838" s="384">
        <v>39895.800000000003</v>
      </c>
    </row>
    <row r="11839" spans="1:10">
      <c r="A11839">
        <v>11829</v>
      </c>
      <c r="B11839" s="612">
        <v>44061.569444444445</v>
      </c>
      <c r="C11839" s="405" t="s">
        <v>96</v>
      </c>
      <c r="D11839" s="384">
        <v>2727</v>
      </c>
      <c r="E11839">
        <v>0.02</v>
      </c>
      <c r="F11839">
        <v>1.19587</v>
      </c>
      <c r="G11839" s="384">
        <v>0</v>
      </c>
      <c r="H11839">
        <v>0</v>
      </c>
    </row>
    <row r="11840" spans="1:10">
      <c r="A11840">
        <v>11830</v>
      </c>
      <c r="B11840" s="612">
        <v>44061.569444444445</v>
      </c>
      <c r="C11840" s="405" t="s">
        <v>2110</v>
      </c>
      <c r="D11840" s="384">
        <v>2727</v>
      </c>
      <c r="E11840">
        <v>0.02</v>
      </c>
      <c r="F11840">
        <v>1.19587</v>
      </c>
      <c r="G11840" s="384">
        <v>0</v>
      </c>
      <c r="H11840">
        <v>1.1968700000000001</v>
      </c>
    </row>
    <row r="11841" spans="1:10">
      <c r="A11841">
        <v>11833</v>
      </c>
      <c r="B11841" s="612">
        <v>44061.588194444441</v>
      </c>
      <c r="C11841" s="405" t="s">
        <v>2110</v>
      </c>
      <c r="D11841" s="384">
        <v>2727</v>
      </c>
      <c r="E11841">
        <v>0.02</v>
      </c>
      <c r="F11841">
        <v>1.19587</v>
      </c>
      <c r="G11841" s="384">
        <v>0</v>
      </c>
      <c r="H11841">
        <v>1.19607</v>
      </c>
    </row>
    <row r="11842" spans="1:10">
      <c r="A11842">
        <v>11837</v>
      </c>
      <c r="B11842" s="612">
        <v>44061.602777777778</v>
      </c>
      <c r="C11842" s="405" t="s">
        <v>2110</v>
      </c>
      <c r="D11842" s="384">
        <v>2727</v>
      </c>
      <c r="E11842">
        <v>0.02</v>
      </c>
      <c r="F11842">
        <v>1.19587</v>
      </c>
      <c r="G11842" s="384">
        <v>0</v>
      </c>
      <c r="H11842">
        <v>1.1950400000000001</v>
      </c>
    </row>
    <row r="11843" spans="1:10">
      <c r="A11843">
        <v>11838</v>
      </c>
      <c r="B11843" s="612">
        <v>44061.997916666667</v>
      </c>
      <c r="C11843" s="405" t="s">
        <v>2054</v>
      </c>
      <c r="D11843" s="384">
        <v>2727</v>
      </c>
      <c r="E11843">
        <v>0.02</v>
      </c>
      <c r="F11843">
        <v>1.1950400000000001</v>
      </c>
      <c r="G11843" s="384">
        <v>0</v>
      </c>
      <c r="H11843">
        <v>1.1950400000000001</v>
      </c>
      <c r="I11843">
        <v>-1.66</v>
      </c>
      <c r="J11843" s="384">
        <v>39671.71</v>
      </c>
    </row>
    <row r="11844" spans="1:10">
      <c r="A11844">
        <v>11831</v>
      </c>
      <c r="B11844" s="612">
        <v>44061.588194444441</v>
      </c>
      <c r="C11844" s="405" t="s">
        <v>96</v>
      </c>
      <c r="D11844" s="384">
        <v>2728</v>
      </c>
      <c r="E11844">
        <v>0.02</v>
      </c>
      <c r="F11844">
        <v>1.1942699999999999</v>
      </c>
      <c r="G11844" s="384">
        <v>0</v>
      </c>
      <c r="H11844">
        <v>0</v>
      </c>
    </row>
    <row r="11845" spans="1:10">
      <c r="A11845">
        <v>11832</v>
      </c>
      <c r="B11845" s="612">
        <v>44061.588194444441</v>
      </c>
      <c r="C11845" s="405" t="s">
        <v>2110</v>
      </c>
      <c r="D11845" s="384">
        <v>2728</v>
      </c>
      <c r="E11845">
        <v>0.02</v>
      </c>
      <c r="F11845">
        <v>1.1942699999999999</v>
      </c>
      <c r="G11845" s="384">
        <v>0</v>
      </c>
      <c r="H11845">
        <v>1.19607</v>
      </c>
    </row>
    <row r="11846" spans="1:10">
      <c r="A11846">
        <v>11836</v>
      </c>
      <c r="B11846" s="612">
        <v>44061.602777777778</v>
      </c>
      <c r="C11846" s="405" t="s">
        <v>2110</v>
      </c>
      <c r="D11846" s="384">
        <v>2728</v>
      </c>
      <c r="E11846">
        <v>0.02</v>
      </c>
      <c r="F11846">
        <v>1.1942699999999999</v>
      </c>
      <c r="G11846" s="384">
        <v>0</v>
      </c>
      <c r="H11846">
        <v>1.1950400000000001</v>
      </c>
    </row>
    <row r="11847" spans="1:10">
      <c r="A11847">
        <v>11839</v>
      </c>
      <c r="B11847" s="612">
        <v>44061.997916666667</v>
      </c>
      <c r="C11847" s="405" t="s">
        <v>2054</v>
      </c>
      <c r="D11847" s="384">
        <v>2728</v>
      </c>
      <c r="E11847">
        <v>0.02</v>
      </c>
      <c r="F11847">
        <v>1.1950400000000001</v>
      </c>
      <c r="G11847" s="384">
        <v>0</v>
      </c>
      <c r="H11847">
        <v>1.1950400000000001</v>
      </c>
      <c r="I11847">
        <v>1.54</v>
      </c>
      <c r="J11847" s="384">
        <v>39673.25</v>
      </c>
    </row>
    <row r="11848" spans="1:10">
      <c r="A11848">
        <v>11834</v>
      </c>
      <c r="B11848" s="612">
        <v>44061.602777777778</v>
      </c>
      <c r="C11848" s="405" t="s">
        <v>96</v>
      </c>
      <c r="D11848" s="384">
        <v>2729</v>
      </c>
      <c r="E11848">
        <v>0.03</v>
      </c>
      <c r="F11848">
        <v>1.1926699999999999</v>
      </c>
      <c r="G11848" s="384">
        <v>0</v>
      </c>
      <c r="H11848">
        <v>0</v>
      </c>
    </row>
    <row r="11849" spans="1:10">
      <c r="A11849">
        <v>11835</v>
      </c>
      <c r="B11849" s="612">
        <v>44061.602777777778</v>
      </c>
      <c r="C11849" s="405" t="s">
        <v>2110</v>
      </c>
      <c r="D11849" s="384">
        <v>2729</v>
      </c>
      <c r="E11849">
        <v>0.03</v>
      </c>
      <c r="F11849">
        <v>1.1926699999999999</v>
      </c>
      <c r="G11849" s="384">
        <v>0</v>
      </c>
      <c r="H11849">
        <v>1.1950400000000001</v>
      </c>
    </row>
    <row r="11850" spans="1:10">
      <c r="A11850">
        <v>11840</v>
      </c>
      <c r="B11850" s="612">
        <v>44061.997916666667</v>
      </c>
      <c r="C11850" s="405" t="s">
        <v>2054</v>
      </c>
      <c r="D11850" s="384">
        <v>2729</v>
      </c>
      <c r="E11850">
        <v>0.03</v>
      </c>
      <c r="F11850">
        <v>1.1950400000000001</v>
      </c>
      <c r="G11850" s="384">
        <v>0</v>
      </c>
      <c r="H11850">
        <v>1.1950400000000001</v>
      </c>
      <c r="I11850">
        <v>7.11</v>
      </c>
      <c r="J11850" s="384">
        <v>39680.36</v>
      </c>
    </row>
    <row r="11851" spans="1:10">
      <c r="A11851">
        <v>11841</v>
      </c>
      <c r="B11851" s="612">
        <v>44062.081250000003</v>
      </c>
      <c r="C11851" s="405" t="s">
        <v>96</v>
      </c>
      <c r="D11851" s="384">
        <v>2730</v>
      </c>
      <c r="E11851">
        <v>0.02</v>
      </c>
      <c r="F11851">
        <v>1.1941299999999999</v>
      </c>
      <c r="G11851" s="384">
        <v>0</v>
      </c>
      <c r="H11851">
        <v>0</v>
      </c>
    </row>
    <row r="11852" spans="1:10">
      <c r="A11852">
        <v>11842</v>
      </c>
      <c r="B11852" s="612">
        <v>44062.081250000003</v>
      </c>
      <c r="C11852" s="405" t="s">
        <v>2110</v>
      </c>
      <c r="D11852" s="384">
        <v>2730</v>
      </c>
      <c r="E11852">
        <v>0.02</v>
      </c>
      <c r="F11852">
        <v>1.1941299999999999</v>
      </c>
      <c r="G11852" s="384">
        <v>0</v>
      </c>
      <c r="H11852">
        <v>1.19513</v>
      </c>
    </row>
    <row r="11853" spans="1:10">
      <c r="A11853">
        <v>11845</v>
      </c>
      <c r="B11853" s="612">
        <v>44062.304861111108</v>
      </c>
      <c r="C11853" s="405" t="s">
        <v>2110</v>
      </c>
      <c r="D11853" s="384">
        <v>2730</v>
      </c>
      <c r="E11853">
        <v>0.02</v>
      </c>
      <c r="F11853">
        <v>1.1941299999999999</v>
      </c>
      <c r="G11853" s="384">
        <v>0</v>
      </c>
      <c r="H11853">
        <v>1.19432</v>
      </c>
    </row>
    <row r="11854" spans="1:10">
      <c r="A11854">
        <v>11846</v>
      </c>
      <c r="B11854" s="612">
        <v>44062.343055555553</v>
      </c>
      <c r="C11854" s="405" t="s">
        <v>2054</v>
      </c>
      <c r="D11854" s="384">
        <v>2730</v>
      </c>
      <c r="E11854">
        <v>0.02</v>
      </c>
      <c r="F11854">
        <v>1.19432</v>
      </c>
      <c r="G11854" s="384">
        <v>0</v>
      </c>
      <c r="H11854">
        <v>1.19432</v>
      </c>
      <c r="I11854">
        <v>0.38</v>
      </c>
      <c r="J11854" s="384">
        <v>39680.74</v>
      </c>
    </row>
    <row r="11855" spans="1:10">
      <c r="A11855">
        <v>11843</v>
      </c>
      <c r="B11855" s="612">
        <v>44062.304861111108</v>
      </c>
      <c r="C11855" s="405" t="s">
        <v>96</v>
      </c>
      <c r="D11855" s="384">
        <v>2731</v>
      </c>
      <c r="E11855">
        <v>0.02</v>
      </c>
      <c r="F11855">
        <v>1.19251</v>
      </c>
      <c r="G11855" s="384">
        <v>0</v>
      </c>
      <c r="H11855">
        <v>0</v>
      </c>
    </row>
    <row r="11856" spans="1:10">
      <c r="A11856">
        <v>11844</v>
      </c>
      <c r="B11856" s="612">
        <v>44062.304861111108</v>
      </c>
      <c r="C11856" s="405" t="s">
        <v>2110</v>
      </c>
      <c r="D11856" s="384">
        <v>2731</v>
      </c>
      <c r="E11856">
        <v>0.02</v>
      </c>
      <c r="F11856">
        <v>1.19251</v>
      </c>
      <c r="G11856" s="384">
        <v>0</v>
      </c>
      <c r="H11856">
        <v>1.19432</v>
      </c>
    </row>
    <row r="11857" spans="1:10">
      <c r="A11857">
        <v>11847</v>
      </c>
      <c r="B11857" s="612">
        <v>44062.343055555553</v>
      </c>
      <c r="C11857" s="405" t="s">
        <v>2054</v>
      </c>
      <c r="D11857" s="384">
        <v>2731</v>
      </c>
      <c r="E11857">
        <v>0.02</v>
      </c>
      <c r="F11857">
        <v>1.19432</v>
      </c>
      <c r="G11857" s="384">
        <v>0</v>
      </c>
      <c r="H11857">
        <v>1.19432</v>
      </c>
      <c r="I11857">
        <v>3.62</v>
      </c>
      <c r="J11857" s="384">
        <v>39684.36</v>
      </c>
    </row>
    <row r="11858" spans="1:10">
      <c r="A11858">
        <v>11848</v>
      </c>
      <c r="B11858" s="612">
        <v>44062.347222222219</v>
      </c>
      <c r="C11858" s="405" t="s">
        <v>96</v>
      </c>
      <c r="D11858" s="384">
        <v>2732</v>
      </c>
      <c r="E11858">
        <v>0.02</v>
      </c>
      <c r="F11858">
        <v>1.19397</v>
      </c>
      <c r="G11858" s="384">
        <v>0</v>
      </c>
      <c r="H11858">
        <v>0</v>
      </c>
    </row>
    <row r="11859" spans="1:10">
      <c r="A11859">
        <v>11849</v>
      </c>
      <c r="B11859" s="612">
        <v>44062.347222222219</v>
      </c>
      <c r="C11859" s="405" t="s">
        <v>2110</v>
      </c>
      <c r="D11859" s="384">
        <v>2732</v>
      </c>
      <c r="E11859">
        <v>0.02</v>
      </c>
      <c r="F11859">
        <v>1.19397</v>
      </c>
      <c r="G11859" s="384">
        <v>0</v>
      </c>
      <c r="H11859">
        <v>1.1949700000000001</v>
      </c>
    </row>
    <row r="11860" spans="1:10">
      <c r="A11860">
        <v>11850</v>
      </c>
      <c r="B11860" s="612">
        <v>44062.39166666667</v>
      </c>
      <c r="C11860" s="405" t="s">
        <v>2054</v>
      </c>
      <c r="D11860" s="384">
        <v>2732</v>
      </c>
      <c r="E11860">
        <v>0.02</v>
      </c>
      <c r="F11860">
        <v>1.1949700000000001</v>
      </c>
      <c r="G11860" s="384">
        <v>0</v>
      </c>
      <c r="H11860">
        <v>1.1949700000000001</v>
      </c>
      <c r="I11860">
        <v>2</v>
      </c>
      <c r="J11860" s="384">
        <v>39686.36</v>
      </c>
    </row>
    <row r="11861" spans="1:10">
      <c r="A11861">
        <v>11851</v>
      </c>
      <c r="B11861" s="612">
        <v>44062.408333333333</v>
      </c>
      <c r="C11861" s="405" t="s">
        <v>96</v>
      </c>
      <c r="D11861" s="384">
        <v>2733</v>
      </c>
      <c r="E11861">
        <v>0.02</v>
      </c>
      <c r="F11861">
        <v>1.19387</v>
      </c>
      <c r="G11861" s="384">
        <v>0</v>
      </c>
      <c r="H11861">
        <v>0</v>
      </c>
    </row>
    <row r="11862" spans="1:10">
      <c r="A11862">
        <v>11852</v>
      </c>
      <c r="B11862" s="612">
        <v>44062.408333333333</v>
      </c>
      <c r="C11862" s="405" t="s">
        <v>2110</v>
      </c>
      <c r="D11862" s="384">
        <v>2733</v>
      </c>
      <c r="E11862">
        <v>0.02</v>
      </c>
      <c r="F11862">
        <v>1.19387</v>
      </c>
      <c r="G11862" s="384">
        <v>0</v>
      </c>
      <c r="H11862">
        <v>1.1948700000000001</v>
      </c>
    </row>
    <row r="11863" spans="1:10">
      <c r="A11863">
        <v>11855</v>
      </c>
      <c r="B11863" s="612">
        <v>44062.609722222223</v>
      </c>
      <c r="C11863" s="405" t="s">
        <v>2110</v>
      </c>
      <c r="D11863" s="384">
        <v>2733</v>
      </c>
      <c r="E11863">
        <v>0.02</v>
      </c>
      <c r="F11863">
        <v>1.19387</v>
      </c>
      <c r="G11863" s="384">
        <v>0</v>
      </c>
      <c r="H11863">
        <v>1.1940599999999999</v>
      </c>
    </row>
    <row r="11864" spans="1:10">
      <c r="A11864">
        <v>11868</v>
      </c>
      <c r="B11864" s="612">
        <v>44062.614583333336</v>
      </c>
      <c r="C11864" s="405" t="s">
        <v>2110</v>
      </c>
      <c r="D11864" s="384">
        <v>2733</v>
      </c>
      <c r="E11864">
        <v>0.02</v>
      </c>
      <c r="F11864">
        <v>1.19387</v>
      </c>
      <c r="G11864" s="384">
        <v>0</v>
      </c>
      <c r="H11864">
        <v>1.19302</v>
      </c>
    </row>
    <row r="11865" spans="1:10">
      <c r="A11865">
        <v>11875</v>
      </c>
      <c r="B11865" s="612">
        <v>44062.671527777777</v>
      </c>
      <c r="C11865" s="405" t="s">
        <v>2110</v>
      </c>
      <c r="D11865" s="384">
        <v>2733</v>
      </c>
      <c r="E11865">
        <v>0.02</v>
      </c>
      <c r="F11865">
        <v>1.19387</v>
      </c>
      <c r="G11865" s="384">
        <v>0</v>
      </c>
      <c r="H11865">
        <v>1.19173</v>
      </c>
    </row>
    <row r="11866" spans="1:10">
      <c r="A11866">
        <v>11887</v>
      </c>
      <c r="B11866" s="612">
        <v>44062.718055555553</v>
      </c>
      <c r="C11866" s="405" t="s">
        <v>2110</v>
      </c>
      <c r="D11866" s="384">
        <v>2733</v>
      </c>
      <c r="E11866">
        <v>0.02</v>
      </c>
      <c r="F11866">
        <v>1.19387</v>
      </c>
      <c r="G11866" s="384">
        <v>0</v>
      </c>
      <c r="H11866">
        <v>1.19038</v>
      </c>
    </row>
    <row r="11867" spans="1:10">
      <c r="A11867">
        <v>11895</v>
      </c>
      <c r="B11867" s="612">
        <v>44062.757638888892</v>
      </c>
      <c r="C11867" s="405" t="s">
        <v>2110</v>
      </c>
      <c r="D11867" s="384">
        <v>2733</v>
      </c>
      <c r="E11867">
        <v>0.02</v>
      </c>
      <c r="F11867">
        <v>1.19387</v>
      </c>
      <c r="G11867" s="384">
        <v>0</v>
      </c>
      <c r="H11867">
        <v>1.18868</v>
      </c>
    </row>
    <row r="11868" spans="1:10">
      <c r="A11868">
        <v>11922</v>
      </c>
      <c r="B11868" s="612">
        <v>44063.348611111112</v>
      </c>
      <c r="C11868" s="405" t="s">
        <v>2110</v>
      </c>
      <c r="D11868" s="384">
        <v>2733</v>
      </c>
      <c r="E11868">
        <v>0.02</v>
      </c>
      <c r="F11868">
        <v>1.19387</v>
      </c>
      <c r="G11868" s="384">
        <v>0</v>
      </c>
      <c r="H11868">
        <v>1.18685</v>
      </c>
    </row>
    <row r="11869" spans="1:10">
      <c r="A11869">
        <v>11943</v>
      </c>
      <c r="B11869" s="612">
        <v>44063.552083333336</v>
      </c>
      <c r="C11869" s="405" t="s">
        <v>2110</v>
      </c>
      <c r="D11869" s="384">
        <v>2733</v>
      </c>
      <c r="E11869">
        <v>0.02</v>
      </c>
      <c r="F11869">
        <v>1.19387</v>
      </c>
      <c r="G11869" s="384">
        <v>0</v>
      </c>
      <c r="H11869">
        <v>1.1849700000000001</v>
      </c>
    </row>
    <row r="11870" spans="1:10">
      <c r="A11870">
        <v>11953</v>
      </c>
      <c r="B11870" s="612">
        <v>44063.643055555556</v>
      </c>
      <c r="C11870" s="405" t="s">
        <v>2054</v>
      </c>
      <c r="D11870" s="384">
        <v>2733</v>
      </c>
      <c r="E11870">
        <v>0.02</v>
      </c>
      <c r="F11870">
        <v>1.1849700000000001</v>
      </c>
      <c r="G11870" s="384">
        <v>0</v>
      </c>
      <c r="H11870">
        <v>1.1849700000000001</v>
      </c>
      <c r="I11870">
        <v>-18.04</v>
      </c>
      <c r="J11870" s="384">
        <v>39902.83</v>
      </c>
    </row>
    <row r="11871" spans="1:10">
      <c r="A11871">
        <v>11853</v>
      </c>
      <c r="B11871" s="612">
        <v>44062.609722222223</v>
      </c>
      <c r="C11871" s="405" t="s">
        <v>96</v>
      </c>
      <c r="D11871" s="384">
        <v>2734</v>
      </c>
      <c r="E11871">
        <v>0.02</v>
      </c>
      <c r="F11871">
        <v>1.19224</v>
      </c>
      <c r="G11871" s="384">
        <v>0</v>
      </c>
      <c r="H11871">
        <v>0</v>
      </c>
    </row>
    <row r="11872" spans="1:10">
      <c r="A11872">
        <v>11854</v>
      </c>
      <c r="B11872" s="612">
        <v>44062.609722222223</v>
      </c>
      <c r="C11872" s="405" t="s">
        <v>2110</v>
      </c>
      <c r="D11872" s="384">
        <v>2734</v>
      </c>
      <c r="E11872">
        <v>0.02</v>
      </c>
      <c r="F11872">
        <v>1.19224</v>
      </c>
      <c r="G11872" s="384">
        <v>0</v>
      </c>
      <c r="H11872">
        <v>1.1940599999999999</v>
      </c>
    </row>
    <row r="11873" spans="1:10">
      <c r="A11873">
        <v>11867</v>
      </c>
      <c r="B11873" s="612">
        <v>44062.614583333336</v>
      </c>
      <c r="C11873" s="405" t="s">
        <v>2110</v>
      </c>
      <c r="D11873" s="384">
        <v>2734</v>
      </c>
      <c r="E11873">
        <v>0.02</v>
      </c>
      <c r="F11873">
        <v>1.19224</v>
      </c>
      <c r="G11873" s="384">
        <v>0</v>
      </c>
      <c r="H11873">
        <v>1.19302</v>
      </c>
    </row>
    <row r="11874" spans="1:10">
      <c r="A11874">
        <v>11874</v>
      </c>
      <c r="B11874" s="612">
        <v>44062.671527777777</v>
      </c>
      <c r="C11874" s="405" t="s">
        <v>2110</v>
      </c>
      <c r="D11874" s="384">
        <v>2734</v>
      </c>
      <c r="E11874">
        <v>0.02</v>
      </c>
      <c r="F11874">
        <v>1.19224</v>
      </c>
      <c r="G11874" s="384">
        <v>0</v>
      </c>
      <c r="H11874">
        <v>1.19173</v>
      </c>
    </row>
    <row r="11875" spans="1:10">
      <c r="A11875">
        <v>11886</v>
      </c>
      <c r="B11875" s="612">
        <v>44062.718055555553</v>
      </c>
      <c r="C11875" s="405" t="s">
        <v>2110</v>
      </c>
      <c r="D11875" s="384">
        <v>2734</v>
      </c>
      <c r="E11875">
        <v>0.02</v>
      </c>
      <c r="F11875">
        <v>1.19224</v>
      </c>
      <c r="G11875" s="384">
        <v>0</v>
      </c>
      <c r="H11875">
        <v>1.19038</v>
      </c>
    </row>
    <row r="11876" spans="1:10">
      <c r="A11876">
        <v>11894</v>
      </c>
      <c r="B11876" s="612">
        <v>44062.757638888892</v>
      </c>
      <c r="C11876" s="405" t="s">
        <v>2110</v>
      </c>
      <c r="D11876" s="384">
        <v>2734</v>
      </c>
      <c r="E11876">
        <v>0.02</v>
      </c>
      <c r="F11876">
        <v>1.19224</v>
      </c>
      <c r="G11876" s="384">
        <v>0</v>
      </c>
      <c r="H11876">
        <v>1.18868</v>
      </c>
    </row>
    <row r="11877" spans="1:10">
      <c r="A11877">
        <v>11921</v>
      </c>
      <c r="B11877" s="612">
        <v>44063.348611111112</v>
      </c>
      <c r="C11877" s="405" t="s">
        <v>2110</v>
      </c>
      <c r="D11877" s="384">
        <v>2734</v>
      </c>
      <c r="E11877">
        <v>0.02</v>
      </c>
      <c r="F11877">
        <v>1.19224</v>
      </c>
      <c r="G11877" s="384">
        <v>0</v>
      </c>
      <c r="H11877">
        <v>1.18685</v>
      </c>
    </row>
    <row r="11878" spans="1:10">
      <c r="A11878">
        <v>11942</v>
      </c>
      <c r="B11878" s="612">
        <v>44063.552083333336</v>
      </c>
      <c r="C11878" s="405" t="s">
        <v>2110</v>
      </c>
      <c r="D11878" s="384">
        <v>2734</v>
      </c>
      <c r="E11878">
        <v>0.02</v>
      </c>
      <c r="F11878">
        <v>1.19224</v>
      </c>
      <c r="G11878" s="384">
        <v>0</v>
      </c>
      <c r="H11878">
        <v>1.1849700000000001</v>
      </c>
    </row>
    <row r="11879" spans="1:10">
      <c r="A11879">
        <v>11954</v>
      </c>
      <c r="B11879" s="612">
        <v>44063.643055555556</v>
      </c>
      <c r="C11879" s="405" t="s">
        <v>2054</v>
      </c>
      <c r="D11879" s="384">
        <v>2734</v>
      </c>
      <c r="E11879">
        <v>0.02</v>
      </c>
      <c r="F11879">
        <v>1.1849700000000001</v>
      </c>
      <c r="G11879" s="384">
        <v>0</v>
      </c>
      <c r="H11879">
        <v>1.1849700000000001</v>
      </c>
      <c r="I11879">
        <v>-14.78</v>
      </c>
      <c r="J11879" s="384">
        <v>39888.050000000003</v>
      </c>
    </row>
    <row r="11880" spans="1:10">
      <c r="A11880">
        <v>11865</v>
      </c>
      <c r="B11880" s="612">
        <v>44062.614583333336</v>
      </c>
      <c r="C11880" s="405" t="s">
        <v>96</v>
      </c>
      <c r="D11880" s="384">
        <v>2735</v>
      </c>
      <c r="E11880">
        <v>0.03</v>
      </c>
      <c r="F11880">
        <v>1.1906300000000001</v>
      </c>
      <c r="G11880" s="384">
        <v>0</v>
      </c>
      <c r="H11880">
        <v>0</v>
      </c>
    </row>
    <row r="11881" spans="1:10">
      <c r="A11881">
        <v>11866</v>
      </c>
      <c r="B11881" s="612">
        <v>44062.614583333336</v>
      </c>
      <c r="C11881" s="405" t="s">
        <v>2110</v>
      </c>
      <c r="D11881" s="384">
        <v>2735</v>
      </c>
      <c r="E11881">
        <v>0.03</v>
      </c>
      <c r="F11881">
        <v>1.1906300000000001</v>
      </c>
      <c r="G11881" s="384">
        <v>0</v>
      </c>
      <c r="H11881">
        <v>1.19302</v>
      </c>
    </row>
    <row r="11882" spans="1:10">
      <c r="A11882">
        <v>11873</v>
      </c>
      <c r="B11882" s="612">
        <v>44062.671527777777</v>
      </c>
      <c r="C11882" s="405" t="s">
        <v>2110</v>
      </c>
      <c r="D11882" s="384">
        <v>2735</v>
      </c>
      <c r="E11882">
        <v>0.03</v>
      </c>
      <c r="F11882">
        <v>1.1906300000000001</v>
      </c>
      <c r="G11882" s="384">
        <v>0</v>
      </c>
      <c r="H11882">
        <v>1.19173</v>
      </c>
    </row>
    <row r="11883" spans="1:10">
      <c r="A11883">
        <v>11885</v>
      </c>
      <c r="B11883" s="612">
        <v>44062.718055555553</v>
      </c>
      <c r="C11883" s="405" t="s">
        <v>2110</v>
      </c>
      <c r="D11883" s="384">
        <v>2735</v>
      </c>
      <c r="E11883">
        <v>0.03</v>
      </c>
      <c r="F11883">
        <v>1.1906300000000001</v>
      </c>
      <c r="G11883" s="384">
        <v>0</v>
      </c>
      <c r="H11883">
        <v>1.19038</v>
      </c>
    </row>
    <row r="11884" spans="1:10">
      <c r="A11884">
        <v>11893</v>
      </c>
      <c r="B11884" s="612">
        <v>44062.757638888892</v>
      </c>
      <c r="C11884" s="405" t="s">
        <v>2110</v>
      </c>
      <c r="D11884" s="384">
        <v>2735</v>
      </c>
      <c r="E11884">
        <v>0.03</v>
      </c>
      <c r="F11884">
        <v>1.1906300000000001</v>
      </c>
      <c r="G11884" s="384">
        <v>0</v>
      </c>
      <c r="H11884">
        <v>1.18868</v>
      </c>
    </row>
    <row r="11885" spans="1:10">
      <c r="A11885">
        <v>11920</v>
      </c>
      <c r="B11885" s="612">
        <v>44063.348611111112</v>
      </c>
      <c r="C11885" s="405" t="s">
        <v>2110</v>
      </c>
      <c r="D11885" s="384">
        <v>2735</v>
      </c>
      <c r="E11885">
        <v>0.03</v>
      </c>
      <c r="F11885">
        <v>1.1906300000000001</v>
      </c>
      <c r="G11885" s="384">
        <v>0</v>
      </c>
      <c r="H11885">
        <v>1.18685</v>
      </c>
    </row>
    <row r="11886" spans="1:10">
      <c r="A11886">
        <v>11941</v>
      </c>
      <c r="B11886" s="612">
        <v>44063.552083333336</v>
      </c>
      <c r="C11886" s="405" t="s">
        <v>2110</v>
      </c>
      <c r="D11886" s="384">
        <v>2735</v>
      </c>
      <c r="E11886">
        <v>0.03</v>
      </c>
      <c r="F11886">
        <v>1.1906300000000001</v>
      </c>
      <c r="G11886" s="384">
        <v>0</v>
      </c>
      <c r="H11886">
        <v>1.1849700000000001</v>
      </c>
    </row>
    <row r="11887" spans="1:10">
      <c r="A11887">
        <v>11955</v>
      </c>
      <c r="B11887" s="612">
        <v>44063.643055555556</v>
      </c>
      <c r="C11887" s="405" t="s">
        <v>2054</v>
      </c>
      <c r="D11887" s="384">
        <v>2735</v>
      </c>
      <c r="E11887">
        <v>0.03</v>
      </c>
      <c r="F11887">
        <v>1.1849700000000001</v>
      </c>
      <c r="G11887" s="384">
        <v>0</v>
      </c>
      <c r="H11887">
        <v>1.1849700000000001</v>
      </c>
      <c r="I11887">
        <v>-17.34</v>
      </c>
      <c r="J11887" s="384">
        <v>39870.71</v>
      </c>
    </row>
    <row r="11888" spans="1:10">
      <c r="A11888">
        <v>11869</v>
      </c>
      <c r="B11888" s="612">
        <v>44062.630555555559</v>
      </c>
      <c r="C11888" s="405" t="s">
        <v>97</v>
      </c>
      <c r="D11888" s="384">
        <v>2736</v>
      </c>
      <c r="E11888">
        <v>0.02</v>
      </c>
      <c r="F11888">
        <v>1.1896100000000001</v>
      </c>
      <c r="G11888" s="384">
        <v>0</v>
      </c>
      <c r="H11888">
        <v>0</v>
      </c>
    </row>
    <row r="11889" spans="1:10">
      <c r="A11889">
        <v>11870</v>
      </c>
      <c r="B11889" s="612">
        <v>44062.630555555559</v>
      </c>
      <c r="C11889" s="405" t="s">
        <v>2110</v>
      </c>
      <c r="D11889" s="384">
        <v>2736</v>
      </c>
      <c r="E11889">
        <v>0.02</v>
      </c>
      <c r="F11889">
        <v>1.1896100000000001</v>
      </c>
      <c r="G11889" s="384">
        <v>0</v>
      </c>
      <c r="H11889">
        <v>1.1886099999999999</v>
      </c>
    </row>
    <row r="11890" spans="1:10">
      <c r="A11890">
        <v>11876</v>
      </c>
      <c r="B11890" s="612">
        <v>44062.672222222223</v>
      </c>
      <c r="C11890" s="405" t="s">
        <v>2054</v>
      </c>
      <c r="D11890" s="384">
        <v>2736</v>
      </c>
      <c r="E11890">
        <v>0.02</v>
      </c>
      <c r="F11890">
        <v>1.1886099999999999</v>
      </c>
      <c r="G11890" s="384">
        <v>0</v>
      </c>
      <c r="H11890">
        <v>1.1886099999999999</v>
      </c>
      <c r="I11890">
        <v>2</v>
      </c>
      <c r="J11890" s="384">
        <v>39897.800000000003</v>
      </c>
    </row>
    <row r="11891" spans="1:10">
      <c r="A11891">
        <v>11871</v>
      </c>
      <c r="B11891" s="612">
        <v>44062.671527777777</v>
      </c>
      <c r="C11891" s="405" t="s">
        <v>96</v>
      </c>
      <c r="D11891" s="384">
        <v>2737</v>
      </c>
      <c r="E11891">
        <v>0.05</v>
      </c>
      <c r="F11891">
        <v>1.18892</v>
      </c>
      <c r="G11891" s="384">
        <v>0</v>
      </c>
      <c r="H11891">
        <v>0</v>
      </c>
    </row>
    <row r="11892" spans="1:10">
      <c r="A11892">
        <v>11872</v>
      </c>
      <c r="B11892" s="612">
        <v>44062.671527777777</v>
      </c>
      <c r="C11892" s="405" t="s">
        <v>2110</v>
      </c>
      <c r="D11892" s="384">
        <v>2737</v>
      </c>
      <c r="E11892">
        <v>0.05</v>
      </c>
      <c r="F11892">
        <v>1.18892</v>
      </c>
      <c r="G11892" s="384">
        <v>0</v>
      </c>
      <c r="H11892">
        <v>1.19173</v>
      </c>
    </row>
    <row r="11893" spans="1:10">
      <c r="A11893">
        <v>11884</v>
      </c>
      <c r="B11893" s="612">
        <v>44062.718055555553</v>
      </c>
      <c r="C11893" s="405" t="s">
        <v>2110</v>
      </c>
      <c r="D11893" s="384">
        <v>2737</v>
      </c>
      <c r="E11893">
        <v>0.05</v>
      </c>
      <c r="F11893">
        <v>1.18892</v>
      </c>
      <c r="G11893" s="384">
        <v>0</v>
      </c>
      <c r="H11893">
        <v>1.19038</v>
      </c>
    </row>
    <row r="11894" spans="1:10">
      <c r="A11894">
        <v>11892</v>
      </c>
      <c r="B11894" s="612">
        <v>44062.757638888892</v>
      </c>
      <c r="C11894" s="405" t="s">
        <v>2110</v>
      </c>
      <c r="D11894" s="384">
        <v>2737</v>
      </c>
      <c r="E11894">
        <v>0.05</v>
      </c>
      <c r="F11894">
        <v>1.18892</v>
      </c>
      <c r="G11894" s="384">
        <v>0</v>
      </c>
      <c r="H11894">
        <v>1.18868</v>
      </c>
    </row>
    <row r="11895" spans="1:10">
      <c r="A11895">
        <v>11919</v>
      </c>
      <c r="B11895" s="612">
        <v>44063.348611111112</v>
      </c>
      <c r="C11895" s="405" t="s">
        <v>2110</v>
      </c>
      <c r="D11895" s="384">
        <v>2737</v>
      </c>
      <c r="E11895">
        <v>0.05</v>
      </c>
      <c r="F11895">
        <v>1.18892</v>
      </c>
      <c r="G11895" s="384">
        <v>0</v>
      </c>
      <c r="H11895">
        <v>1.18685</v>
      </c>
    </row>
    <row r="11896" spans="1:10">
      <c r="A11896">
        <v>11940</v>
      </c>
      <c r="B11896" s="612">
        <v>44063.552083333336</v>
      </c>
      <c r="C11896" s="405" t="s">
        <v>2110</v>
      </c>
      <c r="D11896" s="384">
        <v>2737</v>
      </c>
      <c r="E11896">
        <v>0.05</v>
      </c>
      <c r="F11896">
        <v>1.18892</v>
      </c>
      <c r="G11896" s="384">
        <v>0</v>
      </c>
      <c r="H11896">
        <v>1.1849700000000001</v>
      </c>
    </row>
    <row r="11897" spans="1:10">
      <c r="A11897">
        <v>11956</v>
      </c>
      <c r="B11897" s="612">
        <v>44063.643055555556</v>
      </c>
      <c r="C11897" s="405" t="s">
        <v>2054</v>
      </c>
      <c r="D11897" s="384">
        <v>2737</v>
      </c>
      <c r="E11897">
        <v>0.05</v>
      </c>
      <c r="F11897">
        <v>1.1849700000000001</v>
      </c>
      <c r="G11897" s="384">
        <v>0</v>
      </c>
      <c r="H11897">
        <v>1.1849700000000001</v>
      </c>
      <c r="I11897">
        <v>-20.350000000000001</v>
      </c>
      <c r="J11897" s="384">
        <v>39850.36</v>
      </c>
    </row>
    <row r="11898" spans="1:10">
      <c r="A11898">
        <v>11877</v>
      </c>
      <c r="B11898" s="612">
        <v>44062.675000000003</v>
      </c>
      <c r="C11898" s="405" t="s">
        <v>97</v>
      </c>
      <c r="D11898" s="384">
        <v>2738</v>
      </c>
      <c r="E11898">
        <v>0.02</v>
      </c>
      <c r="F11898">
        <v>1.1889099999999999</v>
      </c>
      <c r="G11898" s="384">
        <v>0</v>
      </c>
      <c r="H11898">
        <v>0</v>
      </c>
    </row>
    <row r="11899" spans="1:10">
      <c r="A11899">
        <v>11878</v>
      </c>
      <c r="B11899" s="612">
        <v>44062.675000000003</v>
      </c>
      <c r="C11899" s="405" t="s">
        <v>2110</v>
      </c>
      <c r="D11899" s="384">
        <v>2738</v>
      </c>
      <c r="E11899">
        <v>0.02</v>
      </c>
      <c r="F11899">
        <v>1.1889099999999999</v>
      </c>
      <c r="G11899" s="384">
        <v>0</v>
      </c>
      <c r="H11899">
        <v>1.18791</v>
      </c>
    </row>
    <row r="11900" spans="1:10">
      <c r="A11900">
        <v>11879</v>
      </c>
      <c r="B11900" s="612">
        <v>44062.679861111108</v>
      </c>
      <c r="C11900" s="405" t="s">
        <v>2054</v>
      </c>
      <c r="D11900" s="384">
        <v>2738</v>
      </c>
      <c r="E11900">
        <v>0.02</v>
      </c>
      <c r="F11900">
        <v>1.18791</v>
      </c>
      <c r="G11900" s="384">
        <v>0</v>
      </c>
      <c r="H11900">
        <v>1.18791</v>
      </c>
      <c r="I11900">
        <v>2</v>
      </c>
      <c r="J11900" s="384">
        <v>39899.800000000003</v>
      </c>
    </row>
    <row r="11901" spans="1:10">
      <c r="A11901">
        <v>11880</v>
      </c>
      <c r="B11901" s="612">
        <v>44062.686805555553</v>
      </c>
      <c r="C11901" s="405" t="s">
        <v>97</v>
      </c>
      <c r="D11901" s="384">
        <v>2739</v>
      </c>
      <c r="E11901">
        <v>0.02</v>
      </c>
      <c r="F11901">
        <v>1.18784</v>
      </c>
      <c r="G11901" s="384">
        <v>0</v>
      </c>
      <c r="H11901">
        <v>0</v>
      </c>
    </row>
    <row r="11902" spans="1:10">
      <c r="A11902">
        <v>11881</v>
      </c>
      <c r="B11902" s="612">
        <v>44062.686805555553</v>
      </c>
      <c r="C11902" s="405" t="s">
        <v>2110</v>
      </c>
      <c r="D11902" s="384">
        <v>2739</v>
      </c>
      <c r="E11902">
        <v>0.02</v>
      </c>
      <c r="F11902">
        <v>1.18784</v>
      </c>
      <c r="G11902" s="384">
        <v>0</v>
      </c>
      <c r="H11902">
        <v>1.1868399999999999</v>
      </c>
    </row>
    <row r="11903" spans="1:10">
      <c r="A11903">
        <v>11888</v>
      </c>
      <c r="B11903" s="612">
        <v>44062.754166666666</v>
      </c>
      <c r="C11903" s="405" t="s">
        <v>2054</v>
      </c>
      <c r="D11903" s="384">
        <v>2739</v>
      </c>
      <c r="E11903">
        <v>0.02</v>
      </c>
      <c r="F11903">
        <v>1.1868399999999999</v>
      </c>
      <c r="G11903" s="384">
        <v>0</v>
      </c>
      <c r="H11903">
        <v>1.1868399999999999</v>
      </c>
      <c r="I11903">
        <v>2</v>
      </c>
      <c r="J11903" s="384">
        <v>39901.800000000003</v>
      </c>
    </row>
    <row r="11904" spans="1:10">
      <c r="A11904">
        <v>11882</v>
      </c>
      <c r="B11904" s="612">
        <v>44062.718055555553</v>
      </c>
      <c r="C11904" s="405" t="s">
        <v>96</v>
      </c>
      <c r="D11904" s="384">
        <v>2740</v>
      </c>
      <c r="E11904">
        <v>0.08</v>
      </c>
      <c r="F11904">
        <v>1.18712</v>
      </c>
      <c r="G11904" s="384">
        <v>0</v>
      </c>
      <c r="H11904">
        <v>0</v>
      </c>
    </row>
    <row r="11905" spans="1:10">
      <c r="A11905">
        <v>11883</v>
      </c>
      <c r="B11905" s="612">
        <v>44062.718055555553</v>
      </c>
      <c r="C11905" s="405" t="s">
        <v>2110</v>
      </c>
      <c r="D11905" s="384">
        <v>2740</v>
      </c>
      <c r="E11905">
        <v>0.08</v>
      </c>
      <c r="F11905">
        <v>1.18712</v>
      </c>
      <c r="G11905" s="384">
        <v>0</v>
      </c>
      <c r="H11905">
        <v>1.19038</v>
      </c>
    </row>
    <row r="11906" spans="1:10">
      <c r="A11906">
        <v>11891</v>
      </c>
      <c r="B11906" s="612">
        <v>44062.757638888892</v>
      </c>
      <c r="C11906" s="405" t="s">
        <v>2110</v>
      </c>
      <c r="D11906" s="384">
        <v>2740</v>
      </c>
      <c r="E11906">
        <v>0.08</v>
      </c>
      <c r="F11906">
        <v>1.18712</v>
      </c>
      <c r="G11906" s="384">
        <v>0</v>
      </c>
      <c r="H11906">
        <v>1.18868</v>
      </c>
    </row>
    <row r="11907" spans="1:10">
      <c r="A11907">
        <v>11918</v>
      </c>
      <c r="B11907" s="612">
        <v>44063.348611111112</v>
      </c>
      <c r="C11907" s="405" t="s">
        <v>2110</v>
      </c>
      <c r="D11907" s="384">
        <v>2740</v>
      </c>
      <c r="E11907">
        <v>0.08</v>
      </c>
      <c r="F11907">
        <v>1.18712</v>
      </c>
      <c r="G11907" s="384">
        <v>0</v>
      </c>
      <c r="H11907">
        <v>1.18685</v>
      </c>
    </row>
    <row r="11908" spans="1:10">
      <c r="A11908">
        <v>11939</v>
      </c>
      <c r="B11908" s="612">
        <v>44063.552083333336</v>
      </c>
      <c r="C11908" s="405" t="s">
        <v>2110</v>
      </c>
      <c r="D11908" s="384">
        <v>2740</v>
      </c>
      <c r="E11908">
        <v>0.08</v>
      </c>
      <c r="F11908">
        <v>1.18712</v>
      </c>
      <c r="G11908" s="384">
        <v>0</v>
      </c>
      <c r="H11908">
        <v>1.1849700000000001</v>
      </c>
    </row>
    <row r="11909" spans="1:10">
      <c r="A11909">
        <v>11957</v>
      </c>
      <c r="B11909" s="612">
        <v>44063.643055555556</v>
      </c>
      <c r="C11909" s="405" t="s">
        <v>2054</v>
      </c>
      <c r="D11909" s="384">
        <v>2740</v>
      </c>
      <c r="E11909">
        <v>0.08</v>
      </c>
      <c r="F11909">
        <v>1.1849700000000001</v>
      </c>
      <c r="G11909" s="384">
        <v>0</v>
      </c>
      <c r="H11909">
        <v>1.1849700000000001</v>
      </c>
      <c r="I11909">
        <v>-18.16</v>
      </c>
      <c r="J11909" s="384">
        <v>39832.19</v>
      </c>
    </row>
    <row r="11910" spans="1:10">
      <c r="A11910">
        <v>11889</v>
      </c>
      <c r="B11910" s="612">
        <v>44062.757638888892</v>
      </c>
      <c r="C11910" s="405" t="s">
        <v>96</v>
      </c>
      <c r="D11910" s="384">
        <v>2741</v>
      </c>
      <c r="E11910">
        <v>0.14000000000000001</v>
      </c>
      <c r="F11910">
        <v>1.1849000000000001</v>
      </c>
      <c r="G11910" s="384">
        <v>0</v>
      </c>
      <c r="H11910">
        <v>0</v>
      </c>
    </row>
    <row r="11911" spans="1:10">
      <c r="A11911">
        <v>11890</v>
      </c>
      <c r="B11911" s="612">
        <v>44062.757638888892</v>
      </c>
      <c r="C11911" s="405" t="s">
        <v>2110</v>
      </c>
      <c r="D11911" s="384">
        <v>2741</v>
      </c>
      <c r="E11911">
        <v>0.14000000000000001</v>
      </c>
      <c r="F11911">
        <v>1.1849000000000001</v>
      </c>
      <c r="G11911" s="384">
        <v>0</v>
      </c>
      <c r="H11911">
        <v>1.18868</v>
      </c>
    </row>
    <row r="11912" spans="1:10">
      <c r="A11912">
        <v>11917</v>
      </c>
      <c r="B11912" s="612">
        <v>44063.348611111112</v>
      </c>
      <c r="C11912" s="405" t="s">
        <v>2110</v>
      </c>
      <c r="D11912" s="384">
        <v>2741</v>
      </c>
      <c r="E11912">
        <v>0.14000000000000001</v>
      </c>
      <c r="F11912">
        <v>1.1849000000000001</v>
      </c>
      <c r="G11912" s="384">
        <v>0</v>
      </c>
      <c r="H11912">
        <v>1.18685</v>
      </c>
    </row>
    <row r="11913" spans="1:10">
      <c r="A11913">
        <v>11938</v>
      </c>
      <c r="B11913" s="612">
        <v>44063.552083333336</v>
      </c>
      <c r="C11913" s="405" t="s">
        <v>2110</v>
      </c>
      <c r="D11913" s="384">
        <v>2741</v>
      </c>
      <c r="E11913">
        <v>0.14000000000000001</v>
      </c>
      <c r="F11913">
        <v>1.1849000000000001</v>
      </c>
      <c r="G11913" s="384">
        <v>0</v>
      </c>
      <c r="H11913">
        <v>1.1849700000000001</v>
      </c>
    </row>
    <row r="11914" spans="1:10">
      <c r="A11914">
        <v>11958</v>
      </c>
      <c r="B11914" s="612">
        <v>44063.643055555556</v>
      </c>
      <c r="C11914" s="405" t="s">
        <v>2054</v>
      </c>
      <c r="D11914" s="384">
        <v>2741</v>
      </c>
      <c r="E11914">
        <v>0.14000000000000001</v>
      </c>
      <c r="F11914">
        <v>1.1849700000000001</v>
      </c>
      <c r="G11914" s="384">
        <v>0</v>
      </c>
      <c r="H11914">
        <v>1.1849700000000001</v>
      </c>
      <c r="I11914">
        <v>-0.71</v>
      </c>
      <c r="J11914" s="384">
        <v>39831.49</v>
      </c>
    </row>
    <row r="11915" spans="1:10">
      <c r="A11915">
        <v>11896</v>
      </c>
      <c r="B11915" s="612">
        <v>44062.758333333331</v>
      </c>
      <c r="C11915" s="405" t="s">
        <v>97</v>
      </c>
      <c r="D11915" s="384">
        <v>2742</v>
      </c>
      <c r="E11915">
        <v>0.02</v>
      </c>
      <c r="F11915">
        <v>1.1850499999999999</v>
      </c>
      <c r="G11915" s="384">
        <v>0</v>
      </c>
      <c r="H11915">
        <v>0</v>
      </c>
    </row>
    <row r="11916" spans="1:10">
      <c r="A11916">
        <v>11897</v>
      </c>
      <c r="B11916" s="612">
        <v>44062.758333333331</v>
      </c>
      <c r="C11916" s="405" t="s">
        <v>2110</v>
      </c>
      <c r="D11916" s="384">
        <v>2742</v>
      </c>
      <c r="E11916">
        <v>0.02</v>
      </c>
      <c r="F11916">
        <v>1.1850499999999999</v>
      </c>
      <c r="G11916" s="384">
        <v>0</v>
      </c>
      <c r="H11916">
        <v>1.18405</v>
      </c>
    </row>
    <row r="11917" spans="1:10">
      <c r="A11917">
        <v>11898</v>
      </c>
      <c r="B11917" s="612">
        <v>44062.759722222225</v>
      </c>
      <c r="C11917" s="405" t="s">
        <v>2054</v>
      </c>
      <c r="D11917" s="384">
        <v>2742</v>
      </c>
      <c r="E11917">
        <v>0.02</v>
      </c>
      <c r="F11917">
        <v>1.18405</v>
      </c>
      <c r="G11917" s="384">
        <v>0</v>
      </c>
      <c r="H11917">
        <v>1.18405</v>
      </c>
      <c r="I11917">
        <v>2</v>
      </c>
      <c r="J11917" s="384">
        <v>39903.800000000003</v>
      </c>
    </row>
    <row r="11918" spans="1:10">
      <c r="A11918">
        <v>11899</v>
      </c>
      <c r="B11918" s="612">
        <v>44062.767361111109</v>
      </c>
      <c r="C11918" s="405" t="s">
        <v>97</v>
      </c>
      <c r="D11918" s="384">
        <v>2743</v>
      </c>
      <c r="E11918">
        <v>0.02</v>
      </c>
      <c r="F11918">
        <v>1.1852100000000001</v>
      </c>
      <c r="G11918" s="384">
        <v>0</v>
      </c>
      <c r="H11918">
        <v>0</v>
      </c>
    </row>
    <row r="11919" spans="1:10">
      <c r="A11919">
        <v>11900</v>
      </c>
      <c r="B11919" s="612">
        <v>44062.767361111109</v>
      </c>
      <c r="C11919" s="405" t="s">
        <v>2110</v>
      </c>
      <c r="D11919" s="384">
        <v>2743</v>
      </c>
      <c r="E11919">
        <v>0.02</v>
      </c>
      <c r="F11919">
        <v>1.1852100000000001</v>
      </c>
      <c r="G11919" s="384">
        <v>0</v>
      </c>
      <c r="H11919">
        <v>1.18421</v>
      </c>
    </row>
    <row r="11920" spans="1:10">
      <c r="A11920">
        <v>11901</v>
      </c>
      <c r="B11920" s="612">
        <v>44062.775000000001</v>
      </c>
      <c r="C11920" s="405" t="s">
        <v>2054</v>
      </c>
      <c r="D11920" s="384">
        <v>2743</v>
      </c>
      <c r="E11920">
        <v>0.02</v>
      </c>
      <c r="F11920">
        <v>1.18421</v>
      </c>
      <c r="G11920" s="384">
        <v>0</v>
      </c>
      <c r="H11920">
        <v>1.18421</v>
      </c>
      <c r="I11920">
        <v>2</v>
      </c>
      <c r="J11920" s="384">
        <v>39905.800000000003</v>
      </c>
    </row>
    <row r="11921" spans="1:10">
      <c r="A11921">
        <v>11902</v>
      </c>
      <c r="B11921" s="612">
        <v>44062.779861111114</v>
      </c>
      <c r="C11921" s="405" t="s">
        <v>97</v>
      </c>
      <c r="D11921" s="384">
        <v>2744</v>
      </c>
      <c r="E11921">
        <v>0.02</v>
      </c>
      <c r="F11921">
        <v>1.1849400000000001</v>
      </c>
      <c r="G11921" s="384">
        <v>0</v>
      </c>
      <c r="H11921">
        <v>0</v>
      </c>
    </row>
    <row r="11922" spans="1:10">
      <c r="A11922">
        <v>11903</v>
      </c>
      <c r="B11922" s="612">
        <v>44062.779861111114</v>
      </c>
      <c r="C11922" s="405" t="s">
        <v>2110</v>
      </c>
      <c r="D11922" s="384">
        <v>2744</v>
      </c>
      <c r="E11922">
        <v>0.02</v>
      </c>
      <c r="F11922">
        <v>1.1849400000000001</v>
      </c>
      <c r="G11922" s="384">
        <v>0</v>
      </c>
      <c r="H11922">
        <v>1.18394</v>
      </c>
    </row>
    <row r="11923" spans="1:10">
      <c r="A11923">
        <v>11904</v>
      </c>
      <c r="B11923" s="612">
        <v>44062.82916666667</v>
      </c>
      <c r="C11923" s="405" t="s">
        <v>2054</v>
      </c>
      <c r="D11923" s="384">
        <v>2744</v>
      </c>
      <c r="E11923">
        <v>0.02</v>
      </c>
      <c r="F11923">
        <v>1.18394</v>
      </c>
      <c r="G11923" s="384">
        <v>0</v>
      </c>
      <c r="H11923">
        <v>1.18394</v>
      </c>
      <c r="I11923">
        <v>2</v>
      </c>
      <c r="J11923" s="384">
        <v>39907.800000000003</v>
      </c>
    </row>
    <row r="11924" spans="1:10">
      <c r="A11924">
        <v>11905</v>
      </c>
      <c r="B11924" s="612">
        <v>44062.831944444442</v>
      </c>
      <c r="C11924" s="405" t="s">
        <v>97</v>
      </c>
      <c r="D11924" s="384">
        <v>2745</v>
      </c>
      <c r="E11924">
        <v>0.02</v>
      </c>
      <c r="F11924">
        <v>1.18449</v>
      </c>
      <c r="G11924" s="384">
        <v>0</v>
      </c>
      <c r="H11924">
        <v>0</v>
      </c>
    </row>
    <row r="11925" spans="1:10">
      <c r="A11925">
        <v>11906</v>
      </c>
      <c r="B11925" s="612">
        <v>44062.831944444442</v>
      </c>
      <c r="C11925" s="405" t="s">
        <v>2110</v>
      </c>
      <c r="D11925" s="384">
        <v>2745</v>
      </c>
      <c r="E11925">
        <v>0.02</v>
      </c>
      <c r="F11925">
        <v>1.18449</v>
      </c>
      <c r="G11925" s="384">
        <v>0</v>
      </c>
      <c r="H11925">
        <v>1.1834899999999999</v>
      </c>
    </row>
    <row r="11926" spans="1:10">
      <c r="A11926">
        <v>11907</v>
      </c>
      <c r="B11926" s="612">
        <v>44063.056250000001</v>
      </c>
      <c r="C11926" s="405" t="s">
        <v>2054</v>
      </c>
      <c r="D11926" s="384">
        <v>2745</v>
      </c>
      <c r="E11926">
        <v>0.02</v>
      </c>
      <c r="F11926">
        <v>1.1834899999999999</v>
      </c>
      <c r="G11926" s="384">
        <v>0</v>
      </c>
      <c r="H11926">
        <v>1.1834899999999999</v>
      </c>
      <c r="I11926">
        <v>2.0699999999999998</v>
      </c>
      <c r="J11926" s="384">
        <v>39909.86</v>
      </c>
    </row>
    <row r="11927" spans="1:10">
      <c r="A11927">
        <v>11908</v>
      </c>
      <c r="B11927" s="612">
        <v>44063.247916666667</v>
      </c>
      <c r="C11927" s="405" t="s">
        <v>97</v>
      </c>
      <c r="D11927" s="384">
        <v>2746</v>
      </c>
      <c r="E11927">
        <v>0.02</v>
      </c>
      <c r="F11927">
        <v>1.18397</v>
      </c>
      <c r="G11927" s="384">
        <v>0</v>
      </c>
      <c r="H11927">
        <v>0</v>
      </c>
    </row>
    <row r="11928" spans="1:10">
      <c r="A11928">
        <v>11909</v>
      </c>
      <c r="B11928" s="612">
        <v>44063.247916666667</v>
      </c>
      <c r="C11928" s="405" t="s">
        <v>2110</v>
      </c>
      <c r="D11928" s="384">
        <v>2746</v>
      </c>
      <c r="E11928">
        <v>0.02</v>
      </c>
      <c r="F11928">
        <v>1.18397</v>
      </c>
      <c r="G11928" s="384">
        <v>0</v>
      </c>
      <c r="H11928">
        <v>1.1829700000000001</v>
      </c>
    </row>
    <row r="11929" spans="1:10">
      <c r="A11929">
        <v>11912</v>
      </c>
      <c r="B11929" s="612">
        <v>44063.296527777777</v>
      </c>
      <c r="C11929" s="405" t="s">
        <v>2110</v>
      </c>
      <c r="D11929" s="384">
        <v>2746</v>
      </c>
      <c r="E11929">
        <v>0.02</v>
      </c>
      <c r="F11929">
        <v>1.18397</v>
      </c>
      <c r="G11929" s="384">
        <v>0</v>
      </c>
      <c r="H11929">
        <v>1.1837800000000001</v>
      </c>
    </row>
    <row r="11930" spans="1:10">
      <c r="A11930">
        <v>11913</v>
      </c>
      <c r="B11930" s="612">
        <v>44063.347916666666</v>
      </c>
      <c r="C11930" s="405" t="s">
        <v>2054</v>
      </c>
      <c r="D11930" s="384">
        <v>2746</v>
      </c>
      <c r="E11930">
        <v>0.02</v>
      </c>
      <c r="F11930">
        <v>1.1837800000000001</v>
      </c>
      <c r="G11930" s="384">
        <v>0</v>
      </c>
      <c r="H11930">
        <v>1.1837800000000001</v>
      </c>
      <c r="I11930">
        <v>0.38</v>
      </c>
      <c r="J11930" s="384">
        <v>39910.239999999998</v>
      </c>
    </row>
    <row r="11931" spans="1:10">
      <c r="A11931">
        <v>11910</v>
      </c>
      <c r="B11931" s="612">
        <v>44063.296527777777</v>
      </c>
      <c r="C11931" s="405" t="s">
        <v>97</v>
      </c>
      <c r="D11931" s="384">
        <v>2747</v>
      </c>
      <c r="E11931">
        <v>0.02</v>
      </c>
      <c r="F11931">
        <v>1.1855899999999999</v>
      </c>
      <c r="G11931" s="384">
        <v>0</v>
      </c>
      <c r="H11931">
        <v>0</v>
      </c>
    </row>
    <row r="11932" spans="1:10">
      <c r="A11932">
        <v>11911</v>
      </c>
      <c r="B11932" s="612">
        <v>44063.296527777777</v>
      </c>
      <c r="C11932" s="405" t="s">
        <v>2110</v>
      </c>
      <c r="D11932" s="384">
        <v>2747</v>
      </c>
      <c r="E11932">
        <v>0.02</v>
      </c>
      <c r="F11932">
        <v>1.1855899999999999</v>
      </c>
      <c r="G11932" s="384">
        <v>0</v>
      </c>
      <c r="H11932">
        <v>1.1837800000000001</v>
      </c>
    </row>
    <row r="11933" spans="1:10">
      <c r="A11933">
        <v>11914</v>
      </c>
      <c r="B11933" s="612">
        <v>44063.347916666666</v>
      </c>
      <c r="C11933" s="405" t="s">
        <v>2054</v>
      </c>
      <c r="D11933" s="384">
        <v>2747</v>
      </c>
      <c r="E11933">
        <v>0.02</v>
      </c>
      <c r="F11933">
        <v>1.1837800000000001</v>
      </c>
      <c r="G11933" s="384">
        <v>0</v>
      </c>
      <c r="H11933">
        <v>1.1837800000000001</v>
      </c>
      <c r="I11933">
        <v>3.62</v>
      </c>
      <c r="J11933" s="384">
        <v>39913.86</v>
      </c>
    </row>
    <row r="11934" spans="1:10">
      <c r="A11934">
        <v>11915</v>
      </c>
      <c r="B11934" s="612">
        <v>44063.348611111112</v>
      </c>
      <c r="C11934" s="405" t="s">
        <v>96</v>
      </c>
      <c r="D11934" s="384">
        <v>2748</v>
      </c>
      <c r="E11934">
        <v>0.23</v>
      </c>
      <c r="F11934">
        <v>1.1827000000000001</v>
      </c>
      <c r="G11934" s="384">
        <v>0</v>
      </c>
      <c r="H11934">
        <v>0</v>
      </c>
    </row>
    <row r="11935" spans="1:10">
      <c r="A11935">
        <v>11916</v>
      </c>
      <c r="B11935" s="612">
        <v>44063.348611111112</v>
      </c>
      <c r="C11935" s="405" t="s">
        <v>2110</v>
      </c>
      <c r="D11935" s="384">
        <v>2748</v>
      </c>
      <c r="E11935">
        <v>0.23</v>
      </c>
      <c r="F11935">
        <v>1.1827000000000001</v>
      </c>
      <c r="G11935" s="384">
        <v>0</v>
      </c>
      <c r="H11935">
        <v>1.18685</v>
      </c>
    </row>
    <row r="11936" spans="1:10">
      <c r="A11936">
        <v>11937</v>
      </c>
      <c r="B11936" s="612">
        <v>44063.552083333336</v>
      </c>
      <c r="C11936" s="405" t="s">
        <v>2110</v>
      </c>
      <c r="D11936" s="384">
        <v>2748</v>
      </c>
      <c r="E11936">
        <v>0.23</v>
      </c>
      <c r="F11936">
        <v>1.1827000000000001</v>
      </c>
      <c r="G11936" s="384">
        <v>0</v>
      </c>
      <c r="H11936">
        <v>1.1849700000000001</v>
      </c>
    </row>
    <row r="11937" spans="1:10">
      <c r="A11937">
        <v>11959</v>
      </c>
      <c r="B11937" s="612">
        <v>44063.643055555556</v>
      </c>
      <c r="C11937" s="405" t="s">
        <v>2054</v>
      </c>
      <c r="D11937" s="384">
        <v>2748</v>
      </c>
      <c r="E11937">
        <v>0.23</v>
      </c>
      <c r="F11937">
        <v>1.1849700000000001</v>
      </c>
      <c r="G11937" s="384">
        <v>0</v>
      </c>
      <c r="H11937">
        <v>1.1849700000000001</v>
      </c>
      <c r="I11937">
        <v>52.21</v>
      </c>
      <c r="J11937" s="384">
        <v>39883.699999999997</v>
      </c>
    </row>
    <row r="11938" spans="1:10">
      <c r="A11938">
        <v>11923</v>
      </c>
      <c r="B11938" s="612">
        <v>44063.357638888891</v>
      </c>
      <c r="C11938" s="405" t="s">
        <v>97</v>
      </c>
      <c r="D11938" s="384">
        <v>2749</v>
      </c>
      <c r="E11938">
        <v>0.02</v>
      </c>
      <c r="F11938">
        <v>1.1819299999999999</v>
      </c>
      <c r="G11938" s="384">
        <v>0</v>
      </c>
      <c r="H11938">
        <v>0</v>
      </c>
    </row>
    <row r="11939" spans="1:10">
      <c r="A11939">
        <v>11924</v>
      </c>
      <c r="B11939" s="612">
        <v>44063.357638888891</v>
      </c>
      <c r="C11939" s="405" t="s">
        <v>2110</v>
      </c>
      <c r="D11939" s="384">
        <v>2749</v>
      </c>
      <c r="E11939">
        <v>0.02</v>
      </c>
      <c r="F11939">
        <v>1.1819299999999999</v>
      </c>
      <c r="G11939" s="384">
        <v>0</v>
      </c>
      <c r="H11939">
        <v>1.18093</v>
      </c>
    </row>
    <row r="11940" spans="1:10">
      <c r="A11940">
        <v>11927</v>
      </c>
      <c r="B11940" s="612">
        <v>44063.37222222222</v>
      </c>
      <c r="C11940" s="405" t="s">
        <v>2110</v>
      </c>
      <c r="D11940" s="384">
        <v>2749</v>
      </c>
      <c r="E11940">
        <v>0.02</v>
      </c>
      <c r="F11940">
        <v>1.1819299999999999</v>
      </c>
      <c r="G11940" s="384">
        <v>0</v>
      </c>
      <c r="H11940">
        <v>1.1817299999999999</v>
      </c>
    </row>
    <row r="11941" spans="1:10">
      <c r="A11941">
        <v>11931</v>
      </c>
      <c r="B11941" s="612">
        <v>44063.509027777778</v>
      </c>
      <c r="C11941" s="405" t="s">
        <v>2110</v>
      </c>
      <c r="D11941" s="384">
        <v>2749</v>
      </c>
      <c r="E11941">
        <v>0.02</v>
      </c>
      <c r="F11941">
        <v>1.1819299999999999</v>
      </c>
      <c r="G11941" s="384">
        <v>0</v>
      </c>
      <c r="H11941">
        <v>1.1827700000000001</v>
      </c>
    </row>
    <row r="11942" spans="1:10">
      <c r="A11942">
        <v>11932</v>
      </c>
      <c r="B11942" s="612">
        <v>44063.543055555558</v>
      </c>
      <c r="C11942" s="405" t="s">
        <v>2054</v>
      </c>
      <c r="D11942" s="384">
        <v>2749</v>
      </c>
      <c r="E11942">
        <v>0.02</v>
      </c>
      <c r="F11942">
        <v>1.1827700000000001</v>
      </c>
      <c r="G11942" s="384">
        <v>0</v>
      </c>
      <c r="H11942">
        <v>1.1827700000000001</v>
      </c>
      <c r="I11942">
        <v>-1.68</v>
      </c>
      <c r="J11942" s="384">
        <v>39912.18</v>
      </c>
    </row>
    <row r="11943" spans="1:10">
      <c r="A11943">
        <v>11925</v>
      </c>
      <c r="B11943" s="612">
        <v>44063.37222222222</v>
      </c>
      <c r="C11943" s="405" t="s">
        <v>97</v>
      </c>
      <c r="D11943" s="384">
        <v>2750</v>
      </c>
      <c r="E11943">
        <v>0.02</v>
      </c>
      <c r="F11943">
        <v>1.18353</v>
      </c>
      <c r="G11943" s="384">
        <v>0</v>
      </c>
      <c r="H11943">
        <v>0</v>
      </c>
    </row>
    <row r="11944" spans="1:10">
      <c r="A11944">
        <v>11926</v>
      </c>
      <c r="B11944" s="612">
        <v>44063.37222222222</v>
      </c>
      <c r="C11944" s="405" t="s">
        <v>2110</v>
      </c>
      <c r="D11944" s="384">
        <v>2750</v>
      </c>
      <c r="E11944">
        <v>0.02</v>
      </c>
      <c r="F11944">
        <v>1.18353</v>
      </c>
      <c r="G11944" s="384">
        <v>0</v>
      </c>
      <c r="H11944">
        <v>1.1817299999999999</v>
      </c>
    </row>
    <row r="11945" spans="1:10">
      <c r="A11945">
        <v>11930</v>
      </c>
      <c r="B11945" s="612">
        <v>44063.509027777778</v>
      </c>
      <c r="C11945" s="405" t="s">
        <v>2110</v>
      </c>
      <c r="D11945" s="384">
        <v>2750</v>
      </c>
      <c r="E11945">
        <v>0.02</v>
      </c>
      <c r="F11945">
        <v>1.18353</v>
      </c>
      <c r="G11945" s="384">
        <v>0</v>
      </c>
      <c r="H11945">
        <v>1.1827700000000001</v>
      </c>
    </row>
    <row r="11946" spans="1:10">
      <c r="A11946">
        <v>11933</v>
      </c>
      <c r="B11946" s="612">
        <v>44063.543055555558</v>
      </c>
      <c r="C11946" s="405" t="s">
        <v>2054</v>
      </c>
      <c r="D11946" s="384">
        <v>2750</v>
      </c>
      <c r="E11946">
        <v>0.02</v>
      </c>
      <c r="F11946">
        <v>1.1827700000000001</v>
      </c>
      <c r="G11946" s="384">
        <v>0</v>
      </c>
      <c r="H11946">
        <v>1.1827700000000001</v>
      </c>
      <c r="I11946">
        <v>1.52</v>
      </c>
      <c r="J11946" s="384">
        <v>39913.699999999997</v>
      </c>
    </row>
    <row r="11947" spans="1:10">
      <c r="A11947">
        <v>11928</v>
      </c>
      <c r="B11947" s="612">
        <v>44063.509027777778</v>
      </c>
      <c r="C11947" s="405" t="s">
        <v>97</v>
      </c>
      <c r="D11947" s="384">
        <v>2751</v>
      </c>
      <c r="E11947">
        <v>0.03</v>
      </c>
      <c r="F11947">
        <v>1.18516</v>
      </c>
      <c r="G11947" s="384">
        <v>0</v>
      </c>
      <c r="H11947">
        <v>0</v>
      </c>
    </row>
    <row r="11948" spans="1:10">
      <c r="A11948">
        <v>11929</v>
      </c>
      <c r="B11948" s="612">
        <v>44063.509027777778</v>
      </c>
      <c r="C11948" s="405" t="s">
        <v>2110</v>
      </c>
      <c r="D11948" s="384">
        <v>2751</v>
      </c>
      <c r="E11948">
        <v>0.03</v>
      </c>
      <c r="F11948">
        <v>1.18516</v>
      </c>
      <c r="G11948" s="384">
        <v>0</v>
      </c>
      <c r="H11948">
        <v>1.1827700000000001</v>
      </c>
    </row>
    <row r="11949" spans="1:10">
      <c r="A11949">
        <v>11934</v>
      </c>
      <c r="B11949" s="612">
        <v>44063.543055555558</v>
      </c>
      <c r="C11949" s="405" t="s">
        <v>2054</v>
      </c>
      <c r="D11949" s="384">
        <v>2751</v>
      </c>
      <c r="E11949">
        <v>0.03</v>
      </c>
      <c r="F11949">
        <v>1.1827700000000001</v>
      </c>
      <c r="G11949" s="384">
        <v>0</v>
      </c>
      <c r="H11949">
        <v>1.1827700000000001</v>
      </c>
      <c r="I11949">
        <v>7.17</v>
      </c>
      <c r="J11949" s="384">
        <v>39920.870000000003</v>
      </c>
    </row>
    <row r="11950" spans="1:10">
      <c r="A11950">
        <v>11935</v>
      </c>
      <c r="B11950" s="612">
        <v>44063.552083333336</v>
      </c>
      <c r="C11950" s="405" t="s">
        <v>96</v>
      </c>
      <c r="D11950" s="384">
        <v>2752</v>
      </c>
      <c r="E11950">
        <v>0.38</v>
      </c>
      <c r="F11950">
        <v>1.18059</v>
      </c>
      <c r="G11950" s="384">
        <v>0</v>
      </c>
      <c r="H11950">
        <v>0</v>
      </c>
    </row>
    <row r="11951" spans="1:10">
      <c r="A11951">
        <v>11936</v>
      </c>
      <c r="B11951" s="612">
        <v>44063.552083333336</v>
      </c>
      <c r="C11951" s="405" t="s">
        <v>2110</v>
      </c>
      <c r="D11951" s="384">
        <v>2752</v>
      </c>
      <c r="E11951">
        <v>0.38</v>
      </c>
      <c r="F11951">
        <v>1.18059</v>
      </c>
      <c r="G11951" s="384">
        <v>0</v>
      </c>
      <c r="H11951">
        <v>1.1849700000000001</v>
      </c>
    </row>
    <row r="11952" spans="1:10">
      <c r="A11952">
        <v>11960</v>
      </c>
      <c r="B11952" s="612">
        <v>44063.643055555556</v>
      </c>
      <c r="C11952" s="405" t="s">
        <v>2054</v>
      </c>
      <c r="D11952" s="384">
        <v>2752</v>
      </c>
      <c r="E11952">
        <v>0.38</v>
      </c>
      <c r="F11952">
        <v>1.1849700000000001</v>
      </c>
      <c r="G11952" s="384">
        <v>0</v>
      </c>
      <c r="H11952">
        <v>1.1849700000000001</v>
      </c>
      <c r="I11952">
        <v>166.44</v>
      </c>
      <c r="J11952" s="384">
        <v>40050.14</v>
      </c>
    </row>
    <row r="11953" spans="1:10">
      <c r="A11953">
        <v>11944</v>
      </c>
      <c r="B11953" s="612">
        <v>44063.556944444441</v>
      </c>
      <c r="C11953" s="405" t="s">
        <v>97</v>
      </c>
      <c r="D11953" s="384">
        <v>2753</v>
      </c>
      <c r="E11953">
        <v>0.02</v>
      </c>
      <c r="F11953">
        <v>1.18136</v>
      </c>
      <c r="G11953" s="384">
        <v>0</v>
      </c>
      <c r="H11953">
        <v>0</v>
      </c>
    </row>
    <row r="11954" spans="1:10">
      <c r="A11954">
        <v>11945</v>
      </c>
      <c r="B11954" s="612">
        <v>44063.556944444441</v>
      </c>
      <c r="C11954" s="405" t="s">
        <v>2110</v>
      </c>
      <c r="D11954" s="384">
        <v>2753</v>
      </c>
      <c r="E11954">
        <v>0.02</v>
      </c>
      <c r="F11954">
        <v>1.18136</v>
      </c>
      <c r="G11954" s="384">
        <v>0</v>
      </c>
      <c r="H11954">
        <v>1.1803600000000001</v>
      </c>
    </row>
    <row r="11955" spans="1:10">
      <c r="A11955">
        <v>11948</v>
      </c>
      <c r="B11955" s="612">
        <v>44063.57916666667</v>
      </c>
      <c r="C11955" s="405" t="s">
        <v>2110</v>
      </c>
      <c r="D11955" s="384">
        <v>2753</v>
      </c>
      <c r="E11955">
        <v>0.02</v>
      </c>
      <c r="F11955">
        <v>1.18136</v>
      </c>
      <c r="G11955" s="384">
        <v>0</v>
      </c>
      <c r="H11955">
        <v>1.18116</v>
      </c>
    </row>
    <row r="11956" spans="1:10">
      <c r="A11956">
        <v>11952</v>
      </c>
      <c r="B11956" s="612">
        <v>44063.618055555555</v>
      </c>
      <c r="C11956" s="405" t="s">
        <v>2110</v>
      </c>
      <c r="D11956" s="384">
        <v>2753</v>
      </c>
      <c r="E11956">
        <v>0.02</v>
      </c>
      <c r="F11956">
        <v>1.18136</v>
      </c>
      <c r="G11956" s="384">
        <v>0</v>
      </c>
      <c r="H11956">
        <v>1.18221</v>
      </c>
    </row>
    <row r="11957" spans="1:10">
      <c r="A11957">
        <v>11967</v>
      </c>
      <c r="B11957" s="612">
        <v>44063.666666666664</v>
      </c>
      <c r="C11957" s="405" t="s">
        <v>2110</v>
      </c>
      <c r="D11957" s="384">
        <v>2753</v>
      </c>
      <c r="E11957">
        <v>0.02</v>
      </c>
      <c r="F11957">
        <v>1.18136</v>
      </c>
      <c r="G11957" s="384">
        <v>0</v>
      </c>
      <c r="H11957">
        <v>1.1835100000000001</v>
      </c>
    </row>
    <row r="11958" spans="1:10">
      <c r="A11958">
        <v>11977</v>
      </c>
      <c r="B11958" s="612">
        <v>44064.220138888886</v>
      </c>
      <c r="C11958" s="405" t="s">
        <v>2110</v>
      </c>
      <c r="D11958" s="384">
        <v>2753</v>
      </c>
      <c r="E11958">
        <v>0.02</v>
      </c>
      <c r="F11958">
        <v>1.18136</v>
      </c>
      <c r="G11958" s="384">
        <v>0</v>
      </c>
      <c r="H11958">
        <v>1.18485</v>
      </c>
    </row>
    <row r="11959" spans="1:10">
      <c r="A11959">
        <v>11983</v>
      </c>
      <c r="B11959" s="612">
        <v>44064.302777777775</v>
      </c>
      <c r="C11959" s="405" t="s">
        <v>2054</v>
      </c>
      <c r="D11959" s="384">
        <v>2753</v>
      </c>
      <c r="E11959">
        <v>0.02</v>
      </c>
      <c r="F11959">
        <v>1.18485</v>
      </c>
      <c r="G11959" s="384">
        <v>0</v>
      </c>
      <c r="H11959">
        <v>1.18485</v>
      </c>
      <c r="I11959">
        <v>-6.96</v>
      </c>
      <c r="J11959" s="384">
        <v>40047.18</v>
      </c>
    </row>
    <row r="11960" spans="1:10">
      <c r="A11960">
        <v>11946</v>
      </c>
      <c r="B11960" s="612">
        <v>44063.57916666667</v>
      </c>
      <c r="C11960" s="405" t="s">
        <v>97</v>
      </c>
      <c r="D11960" s="384">
        <v>2754</v>
      </c>
      <c r="E11960">
        <v>0.02</v>
      </c>
      <c r="F11960">
        <v>1.18296</v>
      </c>
      <c r="G11960" s="384">
        <v>0</v>
      </c>
      <c r="H11960">
        <v>0</v>
      </c>
    </row>
    <row r="11961" spans="1:10">
      <c r="A11961">
        <v>11947</v>
      </c>
      <c r="B11961" s="612">
        <v>44063.57916666667</v>
      </c>
      <c r="C11961" s="405" t="s">
        <v>2110</v>
      </c>
      <c r="D11961" s="384">
        <v>2754</v>
      </c>
      <c r="E11961">
        <v>0.02</v>
      </c>
      <c r="F11961">
        <v>1.18296</v>
      </c>
      <c r="G11961" s="384">
        <v>0</v>
      </c>
      <c r="H11961">
        <v>1.18116</v>
      </c>
    </row>
    <row r="11962" spans="1:10">
      <c r="A11962">
        <v>11951</v>
      </c>
      <c r="B11962" s="612">
        <v>44063.618055555555</v>
      </c>
      <c r="C11962" s="405" t="s">
        <v>2110</v>
      </c>
      <c r="D11962" s="384">
        <v>2754</v>
      </c>
      <c r="E11962">
        <v>0.02</v>
      </c>
      <c r="F11962">
        <v>1.18296</v>
      </c>
      <c r="G11962" s="384">
        <v>0</v>
      </c>
      <c r="H11962">
        <v>1.18221</v>
      </c>
    </row>
    <row r="11963" spans="1:10">
      <c r="A11963">
        <v>11966</v>
      </c>
      <c r="B11963" s="612">
        <v>44063.666666666664</v>
      </c>
      <c r="C11963" s="405" t="s">
        <v>2110</v>
      </c>
      <c r="D11963" s="384">
        <v>2754</v>
      </c>
      <c r="E11963">
        <v>0.02</v>
      </c>
      <c r="F11963">
        <v>1.18296</v>
      </c>
      <c r="G11963" s="384">
        <v>0</v>
      </c>
      <c r="H11963">
        <v>1.1835100000000001</v>
      </c>
    </row>
    <row r="11964" spans="1:10">
      <c r="A11964">
        <v>11976</v>
      </c>
      <c r="B11964" s="612">
        <v>44064.220138888886</v>
      </c>
      <c r="C11964" s="405" t="s">
        <v>2110</v>
      </c>
      <c r="D11964" s="384">
        <v>2754</v>
      </c>
      <c r="E11964">
        <v>0.02</v>
      </c>
      <c r="F11964">
        <v>1.18296</v>
      </c>
      <c r="G11964" s="384">
        <v>0</v>
      </c>
      <c r="H11964">
        <v>1.18485</v>
      </c>
    </row>
    <row r="11965" spans="1:10">
      <c r="A11965">
        <v>11984</v>
      </c>
      <c r="B11965" s="612">
        <v>44064.302777777775</v>
      </c>
      <c r="C11965" s="405" t="s">
        <v>2054</v>
      </c>
      <c r="D11965" s="384">
        <v>2754</v>
      </c>
      <c r="E11965">
        <v>0.02</v>
      </c>
      <c r="F11965">
        <v>1.18485</v>
      </c>
      <c r="G11965" s="384">
        <v>0</v>
      </c>
      <c r="H11965">
        <v>1.18485</v>
      </c>
      <c r="I11965">
        <v>-3.76</v>
      </c>
      <c r="J11965" s="384">
        <v>40043.42</v>
      </c>
    </row>
    <row r="11966" spans="1:10">
      <c r="A11966">
        <v>11949</v>
      </c>
      <c r="B11966" s="612">
        <v>44063.618055555555</v>
      </c>
      <c r="C11966" s="405" t="s">
        <v>97</v>
      </c>
      <c r="D11966" s="384">
        <v>2755</v>
      </c>
      <c r="E11966">
        <v>0.03</v>
      </c>
      <c r="F11966">
        <v>1.18462</v>
      </c>
      <c r="G11966" s="384">
        <v>0</v>
      </c>
      <c r="H11966">
        <v>0</v>
      </c>
    </row>
    <row r="11967" spans="1:10">
      <c r="A11967">
        <v>11950</v>
      </c>
      <c r="B11967" s="612">
        <v>44063.618055555555</v>
      </c>
      <c r="C11967" s="405" t="s">
        <v>2110</v>
      </c>
      <c r="D11967" s="384">
        <v>2755</v>
      </c>
      <c r="E11967">
        <v>0.03</v>
      </c>
      <c r="F11967">
        <v>1.18462</v>
      </c>
      <c r="G11967" s="384">
        <v>0</v>
      </c>
      <c r="H11967">
        <v>1.18221</v>
      </c>
    </row>
    <row r="11968" spans="1:10">
      <c r="A11968">
        <v>11965</v>
      </c>
      <c r="B11968" s="612">
        <v>44063.666666666664</v>
      </c>
      <c r="C11968" s="405" t="s">
        <v>2110</v>
      </c>
      <c r="D11968" s="384">
        <v>2755</v>
      </c>
      <c r="E11968">
        <v>0.03</v>
      </c>
      <c r="F11968">
        <v>1.18462</v>
      </c>
      <c r="G11968" s="384">
        <v>0</v>
      </c>
      <c r="H11968">
        <v>1.1835100000000001</v>
      </c>
    </row>
    <row r="11969" spans="1:10">
      <c r="A11969">
        <v>11975</v>
      </c>
      <c r="B11969" s="612">
        <v>44064.220138888886</v>
      </c>
      <c r="C11969" s="405" t="s">
        <v>2110</v>
      </c>
      <c r="D11969" s="384">
        <v>2755</v>
      </c>
      <c r="E11969">
        <v>0.03</v>
      </c>
      <c r="F11969">
        <v>1.18462</v>
      </c>
      <c r="G11969" s="384">
        <v>0</v>
      </c>
      <c r="H11969">
        <v>1.18485</v>
      </c>
    </row>
    <row r="11970" spans="1:10">
      <c r="A11970">
        <v>11985</v>
      </c>
      <c r="B11970" s="612">
        <v>44064.302777777775</v>
      </c>
      <c r="C11970" s="405" t="s">
        <v>2054</v>
      </c>
      <c r="D11970" s="384">
        <v>2755</v>
      </c>
      <c r="E11970">
        <v>0.03</v>
      </c>
      <c r="F11970">
        <v>1.18485</v>
      </c>
      <c r="G11970" s="384">
        <v>0</v>
      </c>
      <c r="H11970">
        <v>1.18485</v>
      </c>
      <c r="I11970">
        <v>-0.66</v>
      </c>
      <c r="J11970" s="384">
        <v>40042.76</v>
      </c>
    </row>
    <row r="11971" spans="1:10">
      <c r="A11971">
        <v>11961</v>
      </c>
      <c r="B11971" s="612">
        <v>44063.65625</v>
      </c>
      <c r="C11971" s="405" t="s">
        <v>96</v>
      </c>
      <c r="D11971" s="384">
        <v>2756</v>
      </c>
      <c r="E11971">
        <v>0.02</v>
      </c>
      <c r="F11971">
        <v>1.18577</v>
      </c>
      <c r="G11971" s="384">
        <v>0</v>
      </c>
      <c r="H11971">
        <v>0</v>
      </c>
    </row>
    <row r="11972" spans="1:10">
      <c r="A11972">
        <v>11962</v>
      </c>
      <c r="B11972" s="612">
        <v>44063.65625</v>
      </c>
      <c r="C11972" s="405" t="s">
        <v>2110</v>
      </c>
      <c r="D11972" s="384">
        <v>2756</v>
      </c>
      <c r="E11972">
        <v>0.02</v>
      </c>
      <c r="F11972">
        <v>1.18577</v>
      </c>
      <c r="G11972" s="384">
        <v>0</v>
      </c>
      <c r="H11972">
        <v>1.1867700000000001</v>
      </c>
    </row>
    <row r="11973" spans="1:10">
      <c r="A11973">
        <v>11968</v>
      </c>
      <c r="B11973" s="612">
        <v>44063.992361111108</v>
      </c>
      <c r="C11973" s="405" t="s">
        <v>2054</v>
      </c>
      <c r="D11973" s="384">
        <v>2756</v>
      </c>
      <c r="E11973">
        <v>0.02</v>
      </c>
      <c r="F11973">
        <v>1.1867700000000001</v>
      </c>
      <c r="G11973" s="384">
        <v>0</v>
      </c>
      <c r="H11973">
        <v>1.1867700000000001</v>
      </c>
      <c r="I11973">
        <v>2</v>
      </c>
      <c r="J11973" s="384">
        <v>40052.14</v>
      </c>
    </row>
    <row r="11974" spans="1:10">
      <c r="A11974">
        <v>11963</v>
      </c>
      <c r="B11974" s="612">
        <v>44063.666666666664</v>
      </c>
      <c r="C11974" s="405" t="s">
        <v>97</v>
      </c>
      <c r="D11974" s="384">
        <v>2757</v>
      </c>
      <c r="E11974">
        <v>0.05</v>
      </c>
      <c r="F11974">
        <v>1.18632</v>
      </c>
      <c r="G11974" s="384">
        <v>0</v>
      </c>
      <c r="H11974">
        <v>0</v>
      </c>
    </row>
    <row r="11975" spans="1:10">
      <c r="A11975">
        <v>11964</v>
      </c>
      <c r="B11975" s="612">
        <v>44063.666666666664</v>
      </c>
      <c r="C11975" s="405" t="s">
        <v>2110</v>
      </c>
      <c r="D11975" s="384">
        <v>2757</v>
      </c>
      <c r="E11975">
        <v>0.05</v>
      </c>
      <c r="F11975">
        <v>1.18632</v>
      </c>
      <c r="G11975" s="384">
        <v>0</v>
      </c>
      <c r="H11975">
        <v>1.1835100000000001</v>
      </c>
    </row>
    <row r="11976" spans="1:10">
      <c r="A11976">
        <v>11974</v>
      </c>
      <c r="B11976" s="612">
        <v>44064.220138888886</v>
      </c>
      <c r="C11976" s="405" t="s">
        <v>2110</v>
      </c>
      <c r="D11976" s="384">
        <v>2757</v>
      </c>
      <c r="E11976">
        <v>0.05</v>
      </c>
      <c r="F11976">
        <v>1.18632</v>
      </c>
      <c r="G11976" s="384">
        <v>0</v>
      </c>
      <c r="H11976">
        <v>1.18485</v>
      </c>
    </row>
    <row r="11977" spans="1:10">
      <c r="A11977">
        <v>11986</v>
      </c>
      <c r="B11977" s="612">
        <v>44064.302777777775</v>
      </c>
      <c r="C11977" s="405" t="s">
        <v>2054</v>
      </c>
      <c r="D11977" s="384">
        <v>2757</v>
      </c>
      <c r="E11977">
        <v>0.05</v>
      </c>
      <c r="F11977">
        <v>1.18485</v>
      </c>
      <c r="G11977" s="384">
        <v>0</v>
      </c>
      <c r="H11977">
        <v>1.18485</v>
      </c>
      <c r="I11977">
        <v>7.41</v>
      </c>
      <c r="J11977" s="384">
        <v>40050.17</v>
      </c>
    </row>
    <row r="11978" spans="1:10">
      <c r="A11978">
        <v>11969</v>
      </c>
      <c r="B11978" s="612">
        <v>44064.006249999999</v>
      </c>
      <c r="C11978" s="405" t="s">
        <v>96</v>
      </c>
      <c r="D11978" s="384">
        <v>2758</v>
      </c>
      <c r="E11978">
        <v>0.02</v>
      </c>
      <c r="F11978">
        <v>1.18696</v>
      </c>
      <c r="G11978" s="384">
        <v>0</v>
      </c>
      <c r="H11978">
        <v>0</v>
      </c>
    </row>
    <row r="11979" spans="1:10">
      <c r="A11979">
        <v>11970</v>
      </c>
      <c r="B11979" s="612">
        <v>44064.006249999999</v>
      </c>
      <c r="C11979" s="405" t="s">
        <v>2110</v>
      </c>
      <c r="D11979" s="384">
        <v>2758</v>
      </c>
      <c r="E11979">
        <v>0.02</v>
      </c>
      <c r="F11979">
        <v>1.18696</v>
      </c>
      <c r="G11979" s="384">
        <v>0</v>
      </c>
      <c r="H11979">
        <v>1.1879599999999999</v>
      </c>
    </row>
    <row r="11980" spans="1:10">
      <c r="A11980">
        <v>11971</v>
      </c>
      <c r="B11980" s="612">
        <v>44064.219444444447</v>
      </c>
      <c r="C11980" s="405" t="s">
        <v>2054</v>
      </c>
      <c r="D11980" s="384">
        <v>2758</v>
      </c>
      <c r="E11980">
        <v>0.02</v>
      </c>
      <c r="F11980">
        <v>1.1879599999999999</v>
      </c>
      <c r="G11980" s="384">
        <v>0</v>
      </c>
      <c r="H11980">
        <v>1.1879599999999999</v>
      </c>
      <c r="I11980">
        <v>2</v>
      </c>
      <c r="J11980" s="384">
        <v>40054.14</v>
      </c>
    </row>
    <row r="11981" spans="1:10">
      <c r="A11981">
        <v>11972</v>
      </c>
      <c r="B11981" s="612">
        <v>44064.220138888886</v>
      </c>
      <c r="C11981" s="405" t="s">
        <v>97</v>
      </c>
      <c r="D11981" s="384">
        <v>2759</v>
      </c>
      <c r="E11981">
        <v>0.08</v>
      </c>
      <c r="F11981">
        <v>1.1881200000000001</v>
      </c>
      <c r="G11981" s="384">
        <v>0</v>
      </c>
      <c r="H11981">
        <v>0</v>
      </c>
    </row>
    <row r="11982" spans="1:10">
      <c r="A11982">
        <v>11973</v>
      </c>
      <c r="B11982" s="612">
        <v>44064.220138888886</v>
      </c>
      <c r="C11982" s="405" t="s">
        <v>2110</v>
      </c>
      <c r="D11982" s="384">
        <v>2759</v>
      </c>
      <c r="E11982">
        <v>0.08</v>
      </c>
      <c r="F11982">
        <v>1.1881200000000001</v>
      </c>
      <c r="G11982" s="384">
        <v>0</v>
      </c>
      <c r="H11982">
        <v>1.18485</v>
      </c>
    </row>
    <row r="11983" spans="1:10">
      <c r="A11983">
        <v>11987</v>
      </c>
      <c r="B11983" s="612">
        <v>44064.302777777775</v>
      </c>
      <c r="C11983" s="405" t="s">
        <v>2054</v>
      </c>
      <c r="D11983" s="384">
        <v>2759</v>
      </c>
      <c r="E11983">
        <v>0.08</v>
      </c>
      <c r="F11983">
        <v>1.18485</v>
      </c>
      <c r="G11983" s="384">
        <v>0</v>
      </c>
      <c r="H11983">
        <v>1.18485</v>
      </c>
      <c r="I11983">
        <v>26.16</v>
      </c>
      <c r="J11983" s="384">
        <v>40076.33</v>
      </c>
    </row>
    <row r="11984" spans="1:10">
      <c r="A11984">
        <v>11978</v>
      </c>
      <c r="B11984" s="612">
        <v>44064.224999999999</v>
      </c>
      <c r="C11984" s="405" t="s">
        <v>96</v>
      </c>
      <c r="D11984" s="384">
        <v>2760</v>
      </c>
      <c r="E11984">
        <v>0.02</v>
      </c>
      <c r="F11984">
        <v>1.18791</v>
      </c>
      <c r="G11984" s="384">
        <v>0</v>
      </c>
      <c r="H11984">
        <v>0</v>
      </c>
    </row>
    <row r="11985" spans="1:10">
      <c r="A11985">
        <v>11979</v>
      </c>
      <c r="B11985" s="612">
        <v>44064.224999999999</v>
      </c>
      <c r="C11985" s="405" t="s">
        <v>2110</v>
      </c>
      <c r="D11985" s="384">
        <v>2760</v>
      </c>
      <c r="E11985">
        <v>0.02</v>
      </c>
      <c r="F11985">
        <v>1.18791</v>
      </c>
      <c r="G11985" s="384">
        <v>0</v>
      </c>
      <c r="H11985">
        <v>1.1889099999999999</v>
      </c>
    </row>
    <row r="11986" spans="1:10">
      <c r="A11986">
        <v>11982</v>
      </c>
      <c r="B11986" s="612">
        <v>44064.302083333336</v>
      </c>
      <c r="C11986" s="405" t="s">
        <v>2110</v>
      </c>
      <c r="D11986" s="384">
        <v>2760</v>
      </c>
      <c r="E11986">
        <v>0.02</v>
      </c>
      <c r="F11986">
        <v>1.18791</v>
      </c>
      <c r="G11986" s="384">
        <v>0</v>
      </c>
      <c r="H11986">
        <v>1.1880999999999999</v>
      </c>
    </row>
    <row r="11987" spans="1:10">
      <c r="A11987">
        <v>11991</v>
      </c>
      <c r="B11987" s="612">
        <v>44064.304166666669</v>
      </c>
      <c r="C11987" s="405" t="s">
        <v>2110</v>
      </c>
      <c r="D11987" s="384">
        <v>2760</v>
      </c>
      <c r="E11987">
        <v>0.02</v>
      </c>
      <c r="F11987">
        <v>1.18791</v>
      </c>
      <c r="G11987" s="384">
        <v>0</v>
      </c>
      <c r="H11987">
        <v>1.18706</v>
      </c>
    </row>
    <row r="11988" spans="1:10">
      <c r="A11988">
        <v>12001</v>
      </c>
      <c r="B11988" s="612">
        <v>44064.338194444441</v>
      </c>
      <c r="C11988" s="405" t="s">
        <v>2110</v>
      </c>
      <c r="D11988" s="384">
        <v>2760</v>
      </c>
      <c r="E11988">
        <v>0.02</v>
      </c>
      <c r="F11988">
        <v>1.18791</v>
      </c>
      <c r="G11988" s="384">
        <v>0</v>
      </c>
      <c r="H11988">
        <v>1.1857599999999999</v>
      </c>
    </row>
    <row r="11989" spans="1:10">
      <c r="A11989">
        <v>12008</v>
      </c>
      <c r="B11989" s="612">
        <v>44064.359027777777</v>
      </c>
      <c r="C11989" s="405" t="s">
        <v>2110</v>
      </c>
      <c r="D11989" s="384">
        <v>2760</v>
      </c>
      <c r="E11989">
        <v>0.02</v>
      </c>
      <c r="F11989">
        <v>1.18791</v>
      </c>
      <c r="G11989" s="384">
        <v>0</v>
      </c>
      <c r="H11989">
        <v>1.18442</v>
      </c>
    </row>
    <row r="11990" spans="1:10">
      <c r="A11990">
        <v>12021</v>
      </c>
      <c r="B11990" s="612">
        <v>44064.435416666667</v>
      </c>
      <c r="C11990" s="405" t="s">
        <v>2110</v>
      </c>
      <c r="D11990" s="384">
        <v>2760</v>
      </c>
      <c r="E11990">
        <v>0.02</v>
      </c>
      <c r="F11990">
        <v>1.18791</v>
      </c>
      <c r="G11990" s="384">
        <v>0</v>
      </c>
      <c r="H11990">
        <v>1.1828399999999999</v>
      </c>
    </row>
    <row r="11991" spans="1:10">
      <c r="A11991">
        <v>12034</v>
      </c>
      <c r="B11991" s="612">
        <v>44064.500694444447</v>
      </c>
      <c r="C11991" s="405" t="s">
        <v>2110</v>
      </c>
      <c r="D11991" s="384">
        <v>2760</v>
      </c>
      <c r="E11991">
        <v>0.02</v>
      </c>
      <c r="F11991">
        <v>1.18791</v>
      </c>
      <c r="G11991" s="384">
        <v>0</v>
      </c>
      <c r="H11991">
        <v>1.1811700000000001</v>
      </c>
    </row>
    <row r="11992" spans="1:10">
      <c r="A11992">
        <v>12052</v>
      </c>
      <c r="B11992" s="612">
        <v>44067.291666666664</v>
      </c>
      <c r="C11992" s="405" t="s">
        <v>2054</v>
      </c>
      <c r="D11992" s="384">
        <v>2760</v>
      </c>
      <c r="E11992">
        <v>0.02</v>
      </c>
      <c r="F11992">
        <v>1.1811700000000001</v>
      </c>
      <c r="G11992" s="384">
        <v>0</v>
      </c>
      <c r="H11992">
        <v>1.1811700000000001</v>
      </c>
      <c r="I11992">
        <v>-13.56</v>
      </c>
      <c r="J11992" s="384">
        <v>40078.769999999997</v>
      </c>
    </row>
    <row r="11993" spans="1:10">
      <c r="A11993">
        <v>11980</v>
      </c>
      <c r="B11993" s="612">
        <v>44064.302083333336</v>
      </c>
      <c r="C11993" s="405" t="s">
        <v>96</v>
      </c>
      <c r="D11993" s="384">
        <v>2761</v>
      </c>
      <c r="E11993">
        <v>0.02</v>
      </c>
      <c r="F11993">
        <v>1.18628</v>
      </c>
      <c r="G11993" s="384">
        <v>0</v>
      </c>
      <c r="H11993">
        <v>0</v>
      </c>
    </row>
    <row r="11994" spans="1:10">
      <c r="A11994">
        <v>11981</v>
      </c>
      <c r="B11994" s="612">
        <v>44064.302083333336</v>
      </c>
      <c r="C11994" s="405" t="s">
        <v>2110</v>
      </c>
      <c r="D11994" s="384">
        <v>2761</v>
      </c>
      <c r="E11994">
        <v>0.02</v>
      </c>
      <c r="F11994">
        <v>1.18628</v>
      </c>
      <c r="G11994" s="384">
        <v>0</v>
      </c>
      <c r="H11994">
        <v>1.1880999999999999</v>
      </c>
    </row>
    <row r="11995" spans="1:10">
      <c r="A11995">
        <v>11990</v>
      </c>
      <c r="B11995" s="612">
        <v>44064.304166666669</v>
      </c>
      <c r="C11995" s="405" t="s">
        <v>2110</v>
      </c>
      <c r="D11995" s="384">
        <v>2761</v>
      </c>
      <c r="E11995">
        <v>0.02</v>
      </c>
      <c r="F11995">
        <v>1.18628</v>
      </c>
      <c r="G11995" s="384">
        <v>0</v>
      </c>
      <c r="H11995">
        <v>1.18706</v>
      </c>
    </row>
    <row r="11996" spans="1:10">
      <c r="A11996">
        <v>12000</v>
      </c>
      <c r="B11996" s="612">
        <v>44064.338194444441</v>
      </c>
      <c r="C11996" s="405" t="s">
        <v>2110</v>
      </c>
      <c r="D11996" s="384">
        <v>2761</v>
      </c>
      <c r="E11996">
        <v>0.02</v>
      </c>
      <c r="F11996">
        <v>1.18628</v>
      </c>
      <c r="G11996" s="384">
        <v>0</v>
      </c>
      <c r="H11996">
        <v>1.1857599999999999</v>
      </c>
    </row>
    <row r="11997" spans="1:10">
      <c r="A11997">
        <v>12007</v>
      </c>
      <c r="B11997" s="612">
        <v>44064.359027777777</v>
      </c>
      <c r="C11997" s="405" t="s">
        <v>2110</v>
      </c>
      <c r="D11997" s="384">
        <v>2761</v>
      </c>
      <c r="E11997">
        <v>0.02</v>
      </c>
      <c r="F11997">
        <v>1.18628</v>
      </c>
      <c r="G11997" s="384">
        <v>0</v>
      </c>
      <c r="H11997">
        <v>1.18442</v>
      </c>
    </row>
    <row r="11998" spans="1:10">
      <c r="A11998">
        <v>12020</v>
      </c>
      <c r="B11998" s="612">
        <v>44064.435416666667</v>
      </c>
      <c r="C11998" s="405" t="s">
        <v>2110</v>
      </c>
      <c r="D11998" s="384">
        <v>2761</v>
      </c>
      <c r="E11998">
        <v>0.02</v>
      </c>
      <c r="F11998">
        <v>1.18628</v>
      </c>
      <c r="G11998" s="384">
        <v>0</v>
      </c>
      <c r="H11998">
        <v>1.1828399999999999</v>
      </c>
    </row>
    <row r="11999" spans="1:10">
      <c r="A11999">
        <v>12033</v>
      </c>
      <c r="B11999" s="612">
        <v>44064.500694444447</v>
      </c>
      <c r="C11999" s="405" t="s">
        <v>2110</v>
      </c>
      <c r="D11999" s="384">
        <v>2761</v>
      </c>
      <c r="E11999">
        <v>0.02</v>
      </c>
      <c r="F11999">
        <v>1.18628</v>
      </c>
      <c r="G11999" s="384">
        <v>0</v>
      </c>
      <c r="H11999">
        <v>1.1811700000000001</v>
      </c>
    </row>
    <row r="12000" spans="1:10">
      <c r="A12000">
        <v>12053</v>
      </c>
      <c r="B12000" s="612">
        <v>44067.291666666664</v>
      </c>
      <c r="C12000" s="405" t="s">
        <v>2054</v>
      </c>
      <c r="D12000" s="384">
        <v>2761</v>
      </c>
      <c r="E12000">
        <v>0.02</v>
      </c>
      <c r="F12000">
        <v>1.1811700000000001</v>
      </c>
      <c r="G12000" s="384">
        <v>0</v>
      </c>
      <c r="H12000">
        <v>1.1811700000000001</v>
      </c>
      <c r="I12000">
        <v>-10.3</v>
      </c>
      <c r="J12000" s="384">
        <v>40068.47</v>
      </c>
    </row>
    <row r="12001" spans="1:10">
      <c r="A12001">
        <v>11988</v>
      </c>
      <c r="B12001" s="612">
        <v>44064.304166666669</v>
      </c>
      <c r="C12001" s="405" t="s">
        <v>96</v>
      </c>
      <c r="D12001" s="384">
        <v>2762</v>
      </c>
      <c r="E12001">
        <v>0.03</v>
      </c>
      <c r="F12001">
        <v>1.18468</v>
      </c>
      <c r="G12001" s="384">
        <v>0</v>
      </c>
      <c r="H12001">
        <v>0</v>
      </c>
    </row>
    <row r="12002" spans="1:10">
      <c r="A12002">
        <v>11989</v>
      </c>
      <c r="B12002" s="612">
        <v>44064.304166666669</v>
      </c>
      <c r="C12002" s="405" t="s">
        <v>2110</v>
      </c>
      <c r="D12002" s="384">
        <v>2762</v>
      </c>
      <c r="E12002">
        <v>0.03</v>
      </c>
      <c r="F12002">
        <v>1.18468</v>
      </c>
      <c r="G12002" s="384">
        <v>0</v>
      </c>
      <c r="H12002">
        <v>1.18706</v>
      </c>
    </row>
    <row r="12003" spans="1:10">
      <c r="A12003">
        <v>11999</v>
      </c>
      <c r="B12003" s="612">
        <v>44064.338194444441</v>
      </c>
      <c r="C12003" s="405" t="s">
        <v>2110</v>
      </c>
      <c r="D12003" s="384">
        <v>2762</v>
      </c>
      <c r="E12003">
        <v>0.03</v>
      </c>
      <c r="F12003">
        <v>1.18468</v>
      </c>
      <c r="G12003" s="384">
        <v>0</v>
      </c>
      <c r="H12003">
        <v>1.1857599999999999</v>
      </c>
    </row>
    <row r="12004" spans="1:10">
      <c r="A12004">
        <v>12006</v>
      </c>
      <c r="B12004" s="612">
        <v>44064.359027777777</v>
      </c>
      <c r="C12004" s="405" t="s">
        <v>2110</v>
      </c>
      <c r="D12004" s="384">
        <v>2762</v>
      </c>
      <c r="E12004">
        <v>0.03</v>
      </c>
      <c r="F12004">
        <v>1.18468</v>
      </c>
      <c r="G12004" s="384">
        <v>0</v>
      </c>
      <c r="H12004">
        <v>1.18442</v>
      </c>
    </row>
    <row r="12005" spans="1:10">
      <c r="A12005">
        <v>12019</v>
      </c>
      <c r="B12005" s="612">
        <v>44064.435416666667</v>
      </c>
      <c r="C12005" s="405" t="s">
        <v>2110</v>
      </c>
      <c r="D12005" s="384">
        <v>2762</v>
      </c>
      <c r="E12005">
        <v>0.03</v>
      </c>
      <c r="F12005">
        <v>1.18468</v>
      </c>
      <c r="G12005" s="384">
        <v>0</v>
      </c>
      <c r="H12005">
        <v>1.1828399999999999</v>
      </c>
    </row>
    <row r="12006" spans="1:10">
      <c r="A12006">
        <v>12032</v>
      </c>
      <c r="B12006" s="612">
        <v>44064.500694444447</v>
      </c>
      <c r="C12006" s="405" t="s">
        <v>2110</v>
      </c>
      <c r="D12006" s="384">
        <v>2762</v>
      </c>
      <c r="E12006">
        <v>0.03</v>
      </c>
      <c r="F12006">
        <v>1.18468</v>
      </c>
      <c r="G12006" s="384">
        <v>0</v>
      </c>
      <c r="H12006">
        <v>1.1811700000000001</v>
      </c>
    </row>
    <row r="12007" spans="1:10">
      <c r="A12007">
        <v>12054</v>
      </c>
      <c r="B12007" s="612">
        <v>44067.291666666664</v>
      </c>
      <c r="C12007" s="405" t="s">
        <v>2054</v>
      </c>
      <c r="D12007" s="384">
        <v>2762</v>
      </c>
      <c r="E12007">
        <v>0.03</v>
      </c>
      <c r="F12007">
        <v>1.1811700000000001</v>
      </c>
      <c r="G12007" s="384">
        <v>0</v>
      </c>
      <c r="H12007">
        <v>1.1811700000000001</v>
      </c>
      <c r="I12007">
        <v>-10.65</v>
      </c>
      <c r="J12007" s="384">
        <v>40057.82</v>
      </c>
    </row>
    <row r="12008" spans="1:10">
      <c r="A12008">
        <v>11992</v>
      </c>
      <c r="B12008" s="612">
        <v>44064.313194444447</v>
      </c>
      <c r="C12008" s="405" t="s">
        <v>97</v>
      </c>
      <c r="D12008" s="384">
        <v>2763</v>
      </c>
      <c r="E12008">
        <v>0.02</v>
      </c>
      <c r="F12008">
        <v>1.18462</v>
      </c>
      <c r="G12008" s="384">
        <v>0</v>
      </c>
      <c r="H12008">
        <v>0</v>
      </c>
    </row>
    <row r="12009" spans="1:10">
      <c r="A12009">
        <v>11993</v>
      </c>
      <c r="B12009" s="612">
        <v>44064.313194444447</v>
      </c>
      <c r="C12009" s="405" t="s">
        <v>2110</v>
      </c>
      <c r="D12009" s="384">
        <v>2763</v>
      </c>
      <c r="E12009">
        <v>0.02</v>
      </c>
      <c r="F12009">
        <v>1.18462</v>
      </c>
      <c r="G12009" s="384">
        <v>0</v>
      </c>
      <c r="H12009">
        <v>1.1836199999999999</v>
      </c>
    </row>
    <row r="12010" spans="1:10">
      <c r="A12010">
        <v>11994</v>
      </c>
      <c r="B12010" s="612">
        <v>44064.314583333333</v>
      </c>
      <c r="C12010" s="405" t="s">
        <v>2054</v>
      </c>
      <c r="D12010" s="384">
        <v>2763</v>
      </c>
      <c r="E12010">
        <v>0.02</v>
      </c>
      <c r="F12010">
        <v>1.1836199999999999</v>
      </c>
      <c r="G12010" s="384">
        <v>0</v>
      </c>
      <c r="H12010">
        <v>1.1836199999999999</v>
      </c>
      <c r="I12010">
        <v>2</v>
      </c>
      <c r="J12010" s="384">
        <v>40078.33</v>
      </c>
    </row>
    <row r="12011" spans="1:10">
      <c r="A12011">
        <v>11995</v>
      </c>
      <c r="B12011" s="612">
        <v>44064.318749999999</v>
      </c>
      <c r="C12011" s="405" t="s">
        <v>97</v>
      </c>
      <c r="D12011" s="384">
        <v>2764</v>
      </c>
      <c r="E12011">
        <v>0.02</v>
      </c>
      <c r="F12011">
        <v>1.18394</v>
      </c>
      <c r="G12011" s="384">
        <v>0</v>
      </c>
      <c r="H12011">
        <v>0</v>
      </c>
    </row>
    <row r="12012" spans="1:10">
      <c r="A12012">
        <v>11996</v>
      </c>
      <c r="B12012" s="612">
        <v>44064.318749999999</v>
      </c>
      <c r="C12012" s="405" t="s">
        <v>2110</v>
      </c>
      <c r="D12012" s="384">
        <v>2764</v>
      </c>
      <c r="E12012">
        <v>0.02</v>
      </c>
      <c r="F12012">
        <v>1.18394</v>
      </c>
      <c r="G12012" s="384">
        <v>0</v>
      </c>
      <c r="H12012">
        <v>1.1829400000000001</v>
      </c>
    </row>
    <row r="12013" spans="1:10">
      <c r="A12013">
        <v>12002</v>
      </c>
      <c r="B12013" s="612">
        <v>44064.338194444441</v>
      </c>
      <c r="C12013" s="405" t="s">
        <v>2054</v>
      </c>
      <c r="D12013" s="384">
        <v>2764</v>
      </c>
      <c r="E12013">
        <v>0.02</v>
      </c>
      <c r="F12013">
        <v>1.1829400000000001</v>
      </c>
      <c r="G12013" s="384">
        <v>0</v>
      </c>
      <c r="H12013">
        <v>1.1829400000000001</v>
      </c>
      <c r="I12013">
        <v>2</v>
      </c>
      <c r="J12013" s="384">
        <v>40080.33</v>
      </c>
    </row>
    <row r="12014" spans="1:10">
      <c r="A12014">
        <v>11997</v>
      </c>
      <c r="B12014" s="612">
        <v>44064.338194444441</v>
      </c>
      <c r="C12014" s="405" t="s">
        <v>96</v>
      </c>
      <c r="D12014" s="384">
        <v>2765</v>
      </c>
      <c r="E12014">
        <v>0.05</v>
      </c>
      <c r="F12014">
        <v>1.1829499999999999</v>
      </c>
      <c r="G12014" s="384">
        <v>0</v>
      </c>
      <c r="H12014">
        <v>0</v>
      </c>
    </row>
    <row r="12015" spans="1:10">
      <c r="A12015">
        <v>11998</v>
      </c>
      <c r="B12015" s="612">
        <v>44064.338194444441</v>
      </c>
      <c r="C12015" s="405" t="s">
        <v>2110</v>
      </c>
      <c r="D12015" s="384">
        <v>2765</v>
      </c>
      <c r="E12015">
        <v>0.05</v>
      </c>
      <c r="F12015">
        <v>1.1829499999999999</v>
      </c>
      <c r="G12015" s="384">
        <v>0</v>
      </c>
      <c r="H12015">
        <v>1.1857599999999999</v>
      </c>
    </row>
    <row r="12016" spans="1:10">
      <c r="A12016">
        <v>12005</v>
      </c>
      <c r="B12016" s="612">
        <v>44064.359027777777</v>
      </c>
      <c r="C12016" s="405" t="s">
        <v>2110</v>
      </c>
      <c r="D12016" s="384">
        <v>2765</v>
      </c>
      <c r="E12016">
        <v>0.05</v>
      </c>
      <c r="F12016">
        <v>1.1829499999999999</v>
      </c>
      <c r="G12016" s="384">
        <v>0</v>
      </c>
      <c r="H12016">
        <v>1.18442</v>
      </c>
    </row>
    <row r="12017" spans="1:10">
      <c r="A12017">
        <v>12018</v>
      </c>
      <c r="B12017" s="612">
        <v>44064.435416666667</v>
      </c>
      <c r="C12017" s="405" t="s">
        <v>2110</v>
      </c>
      <c r="D12017" s="384">
        <v>2765</v>
      </c>
      <c r="E12017">
        <v>0.05</v>
      </c>
      <c r="F12017">
        <v>1.1829499999999999</v>
      </c>
      <c r="G12017" s="384">
        <v>0</v>
      </c>
      <c r="H12017">
        <v>1.1828399999999999</v>
      </c>
    </row>
    <row r="12018" spans="1:10">
      <c r="A12018">
        <v>12031</v>
      </c>
      <c r="B12018" s="612">
        <v>44064.500694444447</v>
      </c>
      <c r="C12018" s="405" t="s">
        <v>2110</v>
      </c>
      <c r="D12018" s="384">
        <v>2765</v>
      </c>
      <c r="E12018">
        <v>0.05</v>
      </c>
      <c r="F12018">
        <v>1.1829499999999999</v>
      </c>
      <c r="G12018" s="384">
        <v>0</v>
      </c>
      <c r="H12018">
        <v>1.1811700000000001</v>
      </c>
    </row>
    <row r="12019" spans="1:10">
      <c r="A12019">
        <v>12055</v>
      </c>
      <c r="B12019" s="612">
        <v>44067.291666666664</v>
      </c>
      <c r="C12019" s="405" t="s">
        <v>2054</v>
      </c>
      <c r="D12019" s="384">
        <v>2765</v>
      </c>
      <c r="E12019">
        <v>0.05</v>
      </c>
      <c r="F12019">
        <v>1.1811700000000001</v>
      </c>
      <c r="G12019" s="384">
        <v>0</v>
      </c>
      <c r="H12019">
        <v>1.1811700000000001</v>
      </c>
      <c r="I12019">
        <v>-9.1</v>
      </c>
      <c r="J12019" s="384">
        <v>40048.720000000001</v>
      </c>
    </row>
    <row r="12020" spans="1:10">
      <c r="A12020">
        <v>12003</v>
      </c>
      <c r="B12020" s="612">
        <v>44064.359027777777</v>
      </c>
      <c r="C12020" s="405" t="s">
        <v>96</v>
      </c>
      <c r="D12020" s="384">
        <v>2766</v>
      </c>
      <c r="E12020">
        <v>0.08</v>
      </c>
      <c r="F12020">
        <v>1.1811499999999999</v>
      </c>
      <c r="G12020" s="384">
        <v>0</v>
      </c>
      <c r="H12020">
        <v>0</v>
      </c>
    </row>
    <row r="12021" spans="1:10">
      <c r="A12021">
        <v>12004</v>
      </c>
      <c r="B12021" s="612">
        <v>44064.359027777777</v>
      </c>
      <c r="C12021" s="405" t="s">
        <v>2110</v>
      </c>
      <c r="D12021" s="384">
        <v>2766</v>
      </c>
      <c r="E12021">
        <v>0.08</v>
      </c>
      <c r="F12021">
        <v>1.1811499999999999</v>
      </c>
      <c r="G12021" s="384">
        <v>0</v>
      </c>
      <c r="H12021">
        <v>1.18442</v>
      </c>
    </row>
    <row r="12022" spans="1:10">
      <c r="A12022">
        <v>12017</v>
      </c>
      <c r="B12022" s="612">
        <v>44064.435416666667</v>
      </c>
      <c r="C12022" s="405" t="s">
        <v>2110</v>
      </c>
      <c r="D12022" s="384">
        <v>2766</v>
      </c>
      <c r="E12022">
        <v>0.08</v>
      </c>
      <c r="F12022">
        <v>1.1811499999999999</v>
      </c>
      <c r="G12022" s="384">
        <v>0</v>
      </c>
      <c r="H12022">
        <v>1.1828399999999999</v>
      </c>
    </row>
    <row r="12023" spans="1:10">
      <c r="A12023">
        <v>12030</v>
      </c>
      <c r="B12023" s="612">
        <v>44064.500694444447</v>
      </c>
      <c r="C12023" s="405" t="s">
        <v>2110</v>
      </c>
      <c r="D12023" s="384">
        <v>2766</v>
      </c>
      <c r="E12023">
        <v>0.08</v>
      </c>
      <c r="F12023">
        <v>1.1811499999999999</v>
      </c>
      <c r="G12023" s="384">
        <v>0</v>
      </c>
      <c r="H12023">
        <v>1.1811700000000001</v>
      </c>
    </row>
    <row r="12024" spans="1:10">
      <c r="A12024">
        <v>12056</v>
      </c>
      <c r="B12024" s="612">
        <v>44067.291666666664</v>
      </c>
      <c r="C12024" s="405" t="s">
        <v>2054</v>
      </c>
      <c r="D12024" s="384">
        <v>2766</v>
      </c>
      <c r="E12024">
        <v>0.08</v>
      </c>
      <c r="F12024">
        <v>1.1811700000000001</v>
      </c>
      <c r="G12024" s="384">
        <v>0</v>
      </c>
      <c r="H12024">
        <v>1.1811700000000001</v>
      </c>
      <c r="I12024">
        <v>-0.16</v>
      </c>
      <c r="J12024" s="384">
        <v>40048.559999999998</v>
      </c>
    </row>
    <row r="12025" spans="1:10">
      <c r="A12025">
        <v>12009</v>
      </c>
      <c r="B12025" s="612">
        <v>44064.365972222222</v>
      </c>
      <c r="C12025" s="405" t="s">
        <v>97</v>
      </c>
      <c r="D12025" s="384">
        <v>2767</v>
      </c>
      <c r="E12025">
        <v>0.02</v>
      </c>
      <c r="F12025">
        <v>1.1813899999999999</v>
      </c>
      <c r="G12025" s="384">
        <v>0</v>
      </c>
      <c r="H12025">
        <v>0</v>
      </c>
    </row>
    <row r="12026" spans="1:10">
      <c r="A12026">
        <v>12010</v>
      </c>
      <c r="B12026" s="612">
        <v>44064.365972222222</v>
      </c>
      <c r="C12026" s="405" t="s">
        <v>2110</v>
      </c>
      <c r="D12026" s="384">
        <v>2767</v>
      </c>
      <c r="E12026">
        <v>0.02</v>
      </c>
      <c r="F12026">
        <v>1.1813899999999999</v>
      </c>
      <c r="G12026" s="384">
        <v>0</v>
      </c>
      <c r="H12026">
        <v>1.1803900000000001</v>
      </c>
    </row>
    <row r="12027" spans="1:10">
      <c r="A12027">
        <v>12011</v>
      </c>
      <c r="B12027" s="612">
        <v>44064.369444444441</v>
      </c>
      <c r="C12027" s="405" t="s">
        <v>2054</v>
      </c>
      <c r="D12027" s="384">
        <v>2767</v>
      </c>
      <c r="E12027">
        <v>0.02</v>
      </c>
      <c r="F12027">
        <v>1.1803900000000001</v>
      </c>
      <c r="G12027" s="384">
        <v>0</v>
      </c>
      <c r="H12027">
        <v>1.1803900000000001</v>
      </c>
      <c r="I12027">
        <v>2</v>
      </c>
      <c r="J12027" s="384">
        <v>40082.33</v>
      </c>
    </row>
    <row r="12028" spans="1:10">
      <c r="A12028">
        <v>12012</v>
      </c>
      <c r="B12028" s="612">
        <v>44064.371527777781</v>
      </c>
      <c r="C12028" s="405" t="s">
        <v>97</v>
      </c>
      <c r="D12028" s="384">
        <v>2768</v>
      </c>
      <c r="E12028">
        <v>0.02</v>
      </c>
      <c r="F12028">
        <v>1.1810099999999999</v>
      </c>
      <c r="G12028" s="384">
        <v>0</v>
      </c>
      <c r="H12028">
        <v>0</v>
      </c>
    </row>
    <row r="12029" spans="1:10">
      <c r="A12029">
        <v>12013</v>
      </c>
      <c r="B12029" s="612">
        <v>44064.371527777781</v>
      </c>
      <c r="C12029" s="405" t="s">
        <v>2110</v>
      </c>
      <c r="D12029" s="384">
        <v>2768</v>
      </c>
      <c r="E12029">
        <v>0.02</v>
      </c>
      <c r="F12029">
        <v>1.1810099999999999</v>
      </c>
      <c r="G12029" s="384">
        <v>0</v>
      </c>
      <c r="H12029">
        <v>1.18001</v>
      </c>
    </row>
    <row r="12030" spans="1:10">
      <c r="A12030">
        <v>12014</v>
      </c>
      <c r="B12030" s="612">
        <v>44064.43472222222</v>
      </c>
      <c r="C12030" s="405" t="s">
        <v>2054</v>
      </c>
      <c r="D12030" s="384">
        <v>2768</v>
      </c>
      <c r="E12030">
        <v>0.02</v>
      </c>
      <c r="F12030">
        <v>1.18001</v>
      </c>
      <c r="G12030" s="384">
        <v>0</v>
      </c>
      <c r="H12030">
        <v>1.18001</v>
      </c>
      <c r="I12030">
        <v>2</v>
      </c>
      <c r="J12030" s="384">
        <v>40084.33</v>
      </c>
    </row>
    <row r="12031" spans="1:10">
      <c r="A12031">
        <v>12015</v>
      </c>
      <c r="B12031" s="612">
        <v>44064.435416666667</v>
      </c>
      <c r="C12031" s="405" t="s">
        <v>96</v>
      </c>
      <c r="D12031" s="384">
        <v>2769</v>
      </c>
      <c r="E12031">
        <v>0.14000000000000001</v>
      </c>
      <c r="F12031">
        <v>1.1792499999999999</v>
      </c>
      <c r="G12031" s="384">
        <v>0</v>
      </c>
      <c r="H12031">
        <v>0</v>
      </c>
    </row>
    <row r="12032" spans="1:10">
      <c r="A12032">
        <v>12016</v>
      </c>
      <c r="B12032" s="612">
        <v>44064.435416666667</v>
      </c>
      <c r="C12032" s="405" t="s">
        <v>2110</v>
      </c>
      <c r="D12032" s="384">
        <v>2769</v>
      </c>
      <c r="E12032">
        <v>0.14000000000000001</v>
      </c>
      <c r="F12032">
        <v>1.1792499999999999</v>
      </c>
      <c r="G12032" s="384">
        <v>0</v>
      </c>
      <c r="H12032">
        <v>1.1828399999999999</v>
      </c>
    </row>
    <row r="12033" spans="1:10">
      <c r="A12033">
        <v>12029</v>
      </c>
      <c r="B12033" s="612">
        <v>44064.500694444447</v>
      </c>
      <c r="C12033" s="405" t="s">
        <v>2110</v>
      </c>
      <c r="D12033" s="384">
        <v>2769</v>
      </c>
      <c r="E12033">
        <v>0.14000000000000001</v>
      </c>
      <c r="F12033">
        <v>1.1792499999999999</v>
      </c>
      <c r="G12033" s="384">
        <v>0</v>
      </c>
      <c r="H12033">
        <v>1.1811700000000001</v>
      </c>
    </row>
    <row r="12034" spans="1:10">
      <c r="A12034">
        <v>12057</v>
      </c>
      <c r="B12034" s="612">
        <v>44067.291666666664</v>
      </c>
      <c r="C12034" s="405" t="s">
        <v>2054</v>
      </c>
      <c r="D12034" s="384">
        <v>2769</v>
      </c>
      <c r="E12034">
        <v>0.14000000000000001</v>
      </c>
      <c r="F12034">
        <v>1.1811700000000001</v>
      </c>
      <c r="G12034" s="384">
        <v>0</v>
      </c>
      <c r="H12034">
        <v>1.1811700000000001</v>
      </c>
      <c r="I12034">
        <v>26.32</v>
      </c>
      <c r="J12034" s="384">
        <v>40074.870000000003</v>
      </c>
    </row>
    <row r="12035" spans="1:10">
      <c r="A12035">
        <v>12022</v>
      </c>
      <c r="B12035" s="612">
        <v>44064.447222222225</v>
      </c>
      <c r="C12035" s="405" t="s">
        <v>97</v>
      </c>
      <c r="D12035" s="384">
        <v>2770</v>
      </c>
      <c r="E12035">
        <v>0.02</v>
      </c>
      <c r="F12035">
        <v>1.17893</v>
      </c>
      <c r="G12035" s="384">
        <v>0</v>
      </c>
      <c r="H12035">
        <v>0</v>
      </c>
    </row>
    <row r="12036" spans="1:10">
      <c r="A12036">
        <v>12023</v>
      </c>
      <c r="B12036" s="612">
        <v>44064.447222222225</v>
      </c>
      <c r="C12036" s="405" t="s">
        <v>2110</v>
      </c>
      <c r="D12036" s="384">
        <v>2770</v>
      </c>
      <c r="E12036">
        <v>0.02</v>
      </c>
      <c r="F12036">
        <v>1.17893</v>
      </c>
      <c r="G12036" s="384">
        <v>0</v>
      </c>
      <c r="H12036">
        <v>1.1779299999999999</v>
      </c>
    </row>
    <row r="12037" spans="1:10">
      <c r="A12037">
        <v>12024</v>
      </c>
      <c r="B12037" s="612">
        <v>44064.494444444441</v>
      </c>
      <c r="C12037" s="405" t="s">
        <v>2054</v>
      </c>
      <c r="D12037" s="384">
        <v>2770</v>
      </c>
      <c r="E12037">
        <v>0.02</v>
      </c>
      <c r="F12037">
        <v>1.1779299999999999</v>
      </c>
      <c r="G12037" s="384">
        <v>0</v>
      </c>
      <c r="H12037">
        <v>1.1779299999999999</v>
      </c>
      <c r="I12037">
        <v>2</v>
      </c>
      <c r="J12037" s="384">
        <v>40086.33</v>
      </c>
    </row>
    <row r="12038" spans="1:10">
      <c r="A12038">
        <v>12025</v>
      </c>
      <c r="B12038" s="612">
        <v>44064.49722222222</v>
      </c>
      <c r="C12038" s="405" t="s">
        <v>97</v>
      </c>
      <c r="D12038" s="384">
        <v>2771</v>
      </c>
      <c r="E12038">
        <v>0.02</v>
      </c>
      <c r="F12038">
        <v>1.17798</v>
      </c>
      <c r="G12038" s="384">
        <v>0</v>
      </c>
      <c r="H12038">
        <v>0</v>
      </c>
    </row>
    <row r="12039" spans="1:10">
      <c r="A12039">
        <v>12026</v>
      </c>
      <c r="B12039" s="612">
        <v>44064.49722222222</v>
      </c>
      <c r="C12039" s="405" t="s">
        <v>2110</v>
      </c>
      <c r="D12039" s="384">
        <v>2771</v>
      </c>
      <c r="E12039">
        <v>0.02</v>
      </c>
      <c r="F12039">
        <v>1.17798</v>
      </c>
      <c r="G12039" s="384">
        <v>0</v>
      </c>
      <c r="H12039">
        <v>1.1769799999999999</v>
      </c>
    </row>
    <row r="12040" spans="1:10">
      <c r="A12040">
        <v>12035</v>
      </c>
      <c r="B12040" s="612">
        <v>44064.502083333333</v>
      </c>
      <c r="C12040" s="405" t="s">
        <v>2054</v>
      </c>
      <c r="D12040" s="384">
        <v>2771</v>
      </c>
      <c r="E12040">
        <v>0.02</v>
      </c>
      <c r="F12040">
        <v>1.1769799999999999</v>
      </c>
      <c r="G12040" s="384">
        <v>0</v>
      </c>
      <c r="H12040">
        <v>1.1769799999999999</v>
      </c>
      <c r="I12040">
        <v>2</v>
      </c>
      <c r="J12040" s="384">
        <v>40088.33</v>
      </c>
    </row>
    <row r="12041" spans="1:10">
      <c r="A12041">
        <v>12027</v>
      </c>
      <c r="B12041" s="612">
        <v>44064.500694444447</v>
      </c>
      <c r="C12041" s="405" t="s">
        <v>96</v>
      </c>
      <c r="D12041" s="384">
        <v>2772</v>
      </c>
      <c r="E12041">
        <v>0.23</v>
      </c>
      <c r="F12041">
        <v>1.1772400000000001</v>
      </c>
      <c r="G12041" s="384">
        <v>0</v>
      </c>
      <c r="H12041">
        <v>0</v>
      </c>
    </row>
    <row r="12042" spans="1:10">
      <c r="A12042">
        <v>12028</v>
      </c>
      <c r="B12042" s="612">
        <v>44064.500694444447</v>
      </c>
      <c r="C12042" s="405" t="s">
        <v>2110</v>
      </c>
      <c r="D12042" s="384">
        <v>2772</v>
      </c>
      <c r="E12042">
        <v>0.23</v>
      </c>
      <c r="F12042">
        <v>1.1772400000000001</v>
      </c>
      <c r="G12042" s="384">
        <v>0</v>
      </c>
      <c r="H12042">
        <v>1.1811700000000001</v>
      </c>
    </row>
    <row r="12043" spans="1:10">
      <c r="A12043">
        <v>12058</v>
      </c>
      <c r="B12043" s="612">
        <v>44067.291666666664</v>
      </c>
      <c r="C12043" s="405" t="s">
        <v>2054</v>
      </c>
      <c r="D12043" s="384">
        <v>2772</v>
      </c>
      <c r="E12043">
        <v>0.23</v>
      </c>
      <c r="F12043">
        <v>1.1811700000000001</v>
      </c>
      <c r="G12043" s="384">
        <v>0</v>
      </c>
      <c r="H12043">
        <v>1.1811700000000001</v>
      </c>
      <c r="I12043">
        <v>89.47</v>
      </c>
      <c r="J12043" s="384">
        <v>40164.339999999997</v>
      </c>
    </row>
    <row r="12044" spans="1:10">
      <c r="A12044">
        <v>12036</v>
      </c>
      <c r="B12044" s="612">
        <v>44064.509027777778</v>
      </c>
      <c r="C12044" s="405" t="s">
        <v>97</v>
      </c>
      <c r="D12044" s="384">
        <v>2773</v>
      </c>
      <c r="E12044">
        <v>0.02</v>
      </c>
      <c r="F12044">
        <v>1.1765699999999999</v>
      </c>
      <c r="G12044" s="384">
        <v>0</v>
      </c>
      <c r="H12044">
        <v>0</v>
      </c>
    </row>
    <row r="12045" spans="1:10">
      <c r="A12045">
        <v>12037</v>
      </c>
      <c r="B12045" s="612">
        <v>44064.509027777778</v>
      </c>
      <c r="C12045" s="405" t="s">
        <v>2110</v>
      </c>
      <c r="D12045" s="384">
        <v>2773</v>
      </c>
      <c r="E12045">
        <v>0.02</v>
      </c>
      <c r="F12045">
        <v>1.1765699999999999</v>
      </c>
      <c r="G12045" s="384">
        <v>0</v>
      </c>
      <c r="H12045">
        <v>1.17557</v>
      </c>
    </row>
    <row r="12046" spans="1:10">
      <c r="A12046">
        <v>12040</v>
      </c>
      <c r="B12046" s="612">
        <v>44064.537499999999</v>
      </c>
      <c r="C12046" s="405" t="s">
        <v>2110</v>
      </c>
      <c r="D12046" s="384">
        <v>2773</v>
      </c>
      <c r="E12046">
        <v>0.02</v>
      </c>
      <c r="F12046">
        <v>1.1765699999999999</v>
      </c>
      <c r="G12046" s="384">
        <v>0</v>
      </c>
      <c r="H12046">
        <v>1.1763699999999999</v>
      </c>
    </row>
    <row r="12047" spans="1:10">
      <c r="A12047">
        <v>12041</v>
      </c>
      <c r="B12047" s="612">
        <v>44064.572916666664</v>
      </c>
      <c r="C12047" s="405" t="s">
        <v>2054</v>
      </c>
      <c r="D12047" s="384">
        <v>2773</v>
      </c>
      <c r="E12047">
        <v>0.02</v>
      </c>
      <c r="F12047">
        <v>1.1763699999999999</v>
      </c>
      <c r="G12047" s="384">
        <v>0</v>
      </c>
      <c r="H12047">
        <v>1.1763699999999999</v>
      </c>
      <c r="I12047">
        <v>0.4</v>
      </c>
      <c r="J12047" s="384">
        <v>40088.730000000003</v>
      </c>
    </row>
    <row r="12048" spans="1:10">
      <c r="A12048">
        <v>12038</v>
      </c>
      <c r="B12048" s="612">
        <v>44064.537499999999</v>
      </c>
      <c r="C12048" s="405" t="s">
        <v>97</v>
      </c>
      <c r="D12048" s="384">
        <v>2774</v>
      </c>
      <c r="E12048">
        <v>0.02</v>
      </c>
      <c r="F12048">
        <v>1.1781699999999999</v>
      </c>
      <c r="G12048" s="384">
        <v>0</v>
      </c>
      <c r="H12048">
        <v>0</v>
      </c>
    </row>
    <row r="12049" spans="1:10">
      <c r="A12049">
        <v>12039</v>
      </c>
      <c r="B12049" s="612">
        <v>44064.537499999999</v>
      </c>
      <c r="C12049" s="405" t="s">
        <v>2110</v>
      </c>
      <c r="D12049" s="384">
        <v>2774</v>
      </c>
      <c r="E12049">
        <v>0.02</v>
      </c>
      <c r="F12049">
        <v>1.1781699999999999</v>
      </c>
      <c r="G12049" s="384">
        <v>0</v>
      </c>
      <c r="H12049">
        <v>1.1763699999999999</v>
      </c>
    </row>
    <row r="12050" spans="1:10">
      <c r="A12050">
        <v>12042</v>
      </c>
      <c r="B12050" s="612">
        <v>44064.572916666664</v>
      </c>
      <c r="C12050" s="405" t="s">
        <v>2054</v>
      </c>
      <c r="D12050" s="384">
        <v>2774</v>
      </c>
      <c r="E12050">
        <v>0.02</v>
      </c>
      <c r="F12050">
        <v>1.1763699999999999</v>
      </c>
      <c r="G12050" s="384">
        <v>0</v>
      </c>
      <c r="H12050">
        <v>1.1763699999999999</v>
      </c>
      <c r="I12050">
        <v>3.6</v>
      </c>
      <c r="J12050" s="384">
        <v>40092.33</v>
      </c>
    </row>
    <row r="12051" spans="1:10">
      <c r="A12051">
        <v>12043</v>
      </c>
      <c r="B12051" s="612">
        <v>44064.579861111109</v>
      </c>
      <c r="C12051" s="405" t="s">
        <v>97</v>
      </c>
      <c r="D12051" s="384">
        <v>2775</v>
      </c>
      <c r="E12051">
        <v>0.02</v>
      </c>
      <c r="F12051">
        <v>1.1762699999999999</v>
      </c>
      <c r="G12051" s="384">
        <v>0</v>
      </c>
      <c r="H12051">
        <v>0</v>
      </c>
    </row>
    <row r="12052" spans="1:10">
      <c r="A12052">
        <v>12044</v>
      </c>
      <c r="B12052" s="612">
        <v>44064.579861111109</v>
      </c>
      <c r="C12052" s="405" t="s">
        <v>2110</v>
      </c>
      <c r="D12052" s="384">
        <v>2775</v>
      </c>
      <c r="E12052">
        <v>0.02</v>
      </c>
      <c r="F12052">
        <v>1.1762699999999999</v>
      </c>
      <c r="G12052" s="384">
        <v>0</v>
      </c>
      <c r="H12052">
        <v>1.17527</v>
      </c>
    </row>
    <row r="12053" spans="1:10">
      <c r="A12053">
        <v>12047</v>
      </c>
      <c r="B12053" s="612">
        <v>44064.6</v>
      </c>
      <c r="C12053" s="405" t="s">
        <v>2110</v>
      </c>
      <c r="D12053" s="384">
        <v>2775</v>
      </c>
      <c r="E12053">
        <v>0.02</v>
      </c>
      <c r="F12053">
        <v>1.1762699999999999</v>
      </c>
      <c r="G12053" s="384">
        <v>0</v>
      </c>
      <c r="H12053">
        <v>1.1760699999999999</v>
      </c>
    </row>
    <row r="12054" spans="1:10">
      <c r="A12054">
        <v>12051</v>
      </c>
      <c r="B12054" s="612">
        <v>44064.831250000003</v>
      </c>
      <c r="C12054" s="405" t="s">
        <v>2110</v>
      </c>
      <c r="D12054" s="384">
        <v>2775</v>
      </c>
      <c r="E12054">
        <v>0.02</v>
      </c>
      <c r="F12054">
        <v>1.1762699999999999</v>
      </c>
      <c r="G12054" s="384">
        <v>0</v>
      </c>
      <c r="H12054">
        <v>1.1771</v>
      </c>
    </row>
    <row r="12055" spans="1:10">
      <c r="A12055">
        <v>12063</v>
      </c>
      <c r="B12055" s="612">
        <v>44067.291666666664</v>
      </c>
      <c r="C12055" s="405" t="s">
        <v>2110</v>
      </c>
      <c r="D12055" s="384">
        <v>2775</v>
      </c>
      <c r="E12055">
        <v>0.02</v>
      </c>
      <c r="F12055">
        <v>1.1762699999999999</v>
      </c>
      <c r="G12055" s="384">
        <v>0</v>
      </c>
      <c r="H12055">
        <v>1.17838</v>
      </c>
    </row>
    <row r="12056" spans="1:10">
      <c r="A12056">
        <v>12072</v>
      </c>
      <c r="B12056" s="612">
        <v>44067.387499999997</v>
      </c>
      <c r="C12056" s="405" t="s">
        <v>2110</v>
      </c>
      <c r="D12056" s="384">
        <v>2775</v>
      </c>
      <c r="E12056">
        <v>0.02</v>
      </c>
      <c r="F12056">
        <v>1.1762699999999999</v>
      </c>
      <c r="G12056" s="384">
        <v>0</v>
      </c>
      <c r="H12056">
        <v>1.1797200000000001</v>
      </c>
    </row>
    <row r="12057" spans="1:10">
      <c r="A12057">
        <v>12082</v>
      </c>
      <c r="B12057" s="612">
        <v>44067.503472222219</v>
      </c>
      <c r="C12057" s="405" t="s">
        <v>2110</v>
      </c>
      <c r="D12057" s="384">
        <v>2775</v>
      </c>
      <c r="E12057">
        <v>0.02</v>
      </c>
      <c r="F12057">
        <v>1.1762699999999999</v>
      </c>
      <c r="G12057" s="384">
        <v>0</v>
      </c>
      <c r="H12057">
        <v>1.1813</v>
      </c>
    </row>
    <row r="12058" spans="1:10">
      <c r="A12058">
        <v>12088</v>
      </c>
      <c r="B12058" s="612">
        <v>44067.62222222222</v>
      </c>
      <c r="C12058" s="405" t="s">
        <v>2054</v>
      </c>
      <c r="D12058" s="384">
        <v>2775</v>
      </c>
      <c r="E12058">
        <v>0.02</v>
      </c>
      <c r="F12058">
        <v>1.1813</v>
      </c>
      <c r="G12058" s="384">
        <v>0</v>
      </c>
      <c r="H12058">
        <v>1.1813</v>
      </c>
      <c r="I12058">
        <v>-10.039999999999999</v>
      </c>
      <c r="J12058" s="384">
        <v>40158.300000000003</v>
      </c>
    </row>
    <row r="12059" spans="1:10">
      <c r="A12059">
        <v>12045</v>
      </c>
      <c r="B12059" s="612">
        <v>44064.6</v>
      </c>
      <c r="C12059" s="405" t="s">
        <v>97</v>
      </c>
      <c r="D12059" s="384">
        <v>2776</v>
      </c>
      <c r="E12059">
        <v>0.02</v>
      </c>
      <c r="F12059">
        <v>1.17787</v>
      </c>
      <c r="G12059" s="384">
        <v>0</v>
      </c>
      <c r="H12059">
        <v>0</v>
      </c>
    </row>
    <row r="12060" spans="1:10">
      <c r="A12060">
        <v>12046</v>
      </c>
      <c r="B12060" s="612">
        <v>44064.6</v>
      </c>
      <c r="C12060" s="405" t="s">
        <v>2110</v>
      </c>
      <c r="D12060" s="384">
        <v>2776</v>
      </c>
      <c r="E12060">
        <v>0.02</v>
      </c>
      <c r="F12060">
        <v>1.17787</v>
      </c>
      <c r="G12060" s="384">
        <v>0</v>
      </c>
      <c r="H12060">
        <v>1.1760699999999999</v>
      </c>
    </row>
    <row r="12061" spans="1:10">
      <c r="A12061">
        <v>12050</v>
      </c>
      <c r="B12061" s="612">
        <v>44064.831250000003</v>
      </c>
      <c r="C12061" s="405" t="s">
        <v>2110</v>
      </c>
      <c r="D12061" s="384">
        <v>2776</v>
      </c>
      <c r="E12061">
        <v>0.02</v>
      </c>
      <c r="F12061">
        <v>1.17787</v>
      </c>
      <c r="G12061" s="384">
        <v>0</v>
      </c>
      <c r="H12061">
        <v>1.1771</v>
      </c>
    </row>
    <row r="12062" spans="1:10">
      <c r="A12062">
        <v>12062</v>
      </c>
      <c r="B12062" s="612">
        <v>44067.291666666664</v>
      </c>
      <c r="C12062" s="405" t="s">
        <v>2110</v>
      </c>
      <c r="D12062" s="384">
        <v>2776</v>
      </c>
      <c r="E12062">
        <v>0.02</v>
      </c>
      <c r="F12062">
        <v>1.17787</v>
      </c>
      <c r="G12062" s="384">
        <v>0</v>
      </c>
      <c r="H12062">
        <v>1.17838</v>
      </c>
    </row>
    <row r="12063" spans="1:10">
      <c r="A12063">
        <v>12071</v>
      </c>
      <c r="B12063" s="612">
        <v>44067.387499999997</v>
      </c>
      <c r="C12063" s="405" t="s">
        <v>2110</v>
      </c>
      <c r="D12063" s="384">
        <v>2776</v>
      </c>
      <c r="E12063">
        <v>0.02</v>
      </c>
      <c r="F12063">
        <v>1.17787</v>
      </c>
      <c r="G12063" s="384">
        <v>0</v>
      </c>
      <c r="H12063">
        <v>1.1797200000000001</v>
      </c>
    </row>
    <row r="12064" spans="1:10">
      <c r="A12064">
        <v>12081</v>
      </c>
      <c r="B12064" s="612">
        <v>44067.503472222219</v>
      </c>
      <c r="C12064" s="405" t="s">
        <v>2110</v>
      </c>
      <c r="D12064" s="384">
        <v>2776</v>
      </c>
      <c r="E12064">
        <v>0.02</v>
      </c>
      <c r="F12064">
        <v>1.17787</v>
      </c>
      <c r="G12064" s="384">
        <v>0</v>
      </c>
      <c r="H12064">
        <v>1.1813</v>
      </c>
    </row>
    <row r="12065" spans="1:10">
      <c r="A12065">
        <v>12089</v>
      </c>
      <c r="B12065" s="612">
        <v>44067.62222222222</v>
      </c>
      <c r="C12065" s="405" t="s">
        <v>2054</v>
      </c>
      <c r="D12065" s="384">
        <v>2776</v>
      </c>
      <c r="E12065">
        <v>0.02</v>
      </c>
      <c r="F12065">
        <v>1.1813</v>
      </c>
      <c r="G12065" s="384">
        <v>0</v>
      </c>
      <c r="H12065">
        <v>1.1813</v>
      </c>
      <c r="I12065">
        <v>-6.84</v>
      </c>
      <c r="J12065" s="384">
        <v>40151.46</v>
      </c>
    </row>
    <row r="12066" spans="1:10">
      <c r="A12066">
        <v>12048</v>
      </c>
      <c r="B12066" s="612">
        <v>44064.831250000003</v>
      </c>
      <c r="C12066" s="405" t="s">
        <v>97</v>
      </c>
      <c r="D12066" s="384">
        <v>2777</v>
      </c>
      <c r="E12066">
        <v>0.03</v>
      </c>
      <c r="F12066">
        <v>1.17947</v>
      </c>
      <c r="G12066" s="384">
        <v>0</v>
      </c>
      <c r="H12066">
        <v>0</v>
      </c>
    </row>
    <row r="12067" spans="1:10">
      <c r="A12067">
        <v>12049</v>
      </c>
      <c r="B12067" s="612">
        <v>44064.831250000003</v>
      </c>
      <c r="C12067" s="405" t="s">
        <v>2110</v>
      </c>
      <c r="D12067" s="384">
        <v>2777</v>
      </c>
      <c r="E12067">
        <v>0.03</v>
      </c>
      <c r="F12067">
        <v>1.17947</v>
      </c>
      <c r="G12067" s="384">
        <v>0</v>
      </c>
      <c r="H12067">
        <v>1.1771</v>
      </c>
    </row>
    <row r="12068" spans="1:10">
      <c r="A12068">
        <v>12061</v>
      </c>
      <c r="B12068" s="612">
        <v>44067.291666666664</v>
      </c>
      <c r="C12068" s="405" t="s">
        <v>2110</v>
      </c>
      <c r="D12068" s="384">
        <v>2777</v>
      </c>
      <c r="E12068">
        <v>0.03</v>
      </c>
      <c r="F12068">
        <v>1.17947</v>
      </c>
      <c r="G12068" s="384">
        <v>0</v>
      </c>
      <c r="H12068">
        <v>1.17838</v>
      </c>
    </row>
    <row r="12069" spans="1:10">
      <c r="A12069">
        <v>12070</v>
      </c>
      <c r="B12069" s="612">
        <v>44067.387499999997</v>
      </c>
      <c r="C12069" s="405" t="s">
        <v>2110</v>
      </c>
      <c r="D12069" s="384">
        <v>2777</v>
      </c>
      <c r="E12069">
        <v>0.03</v>
      </c>
      <c r="F12069">
        <v>1.17947</v>
      </c>
      <c r="G12069" s="384">
        <v>0</v>
      </c>
      <c r="H12069">
        <v>1.1797200000000001</v>
      </c>
    </row>
    <row r="12070" spans="1:10">
      <c r="A12070">
        <v>12080</v>
      </c>
      <c r="B12070" s="612">
        <v>44067.503472222219</v>
      </c>
      <c r="C12070" s="405" t="s">
        <v>2110</v>
      </c>
      <c r="D12070" s="384">
        <v>2777</v>
      </c>
      <c r="E12070">
        <v>0.03</v>
      </c>
      <c r="F12070">
        <v>1.17947</v>
      </c>
      <c r="G12070" s="384">
        <v>0</v>
      </c>
      <c r="H12070">
        <v>1.1813</v>
      </c>
    </row>
    <row r="12071" spans="1:10">
      <c r="A12071">
        <v>12090</v>
      </c>
      <c r="B12071" s="612">
        <v>44067.62222222222</v>
      </c>
      <c r="C12071" s="405" t="s">
        <v>2054</v>
      </c>
      <c r="D12071" s="384">
        <v>2777</v>
      </c>
      <c r="E12071">
        <v>0.03</v>
      </c>
      <c r="F12071">
        <v>1.1813</v>
      </c>
      <c r="G12071" s="384">
        <v>0</v>
      </c>
      <c r="H12071">
        <v>1.1813</v>
      </c>
      <c r="I12071">
        <v>-5.46</v>
      </c>
      <c r="J12071" s="384">
        <v>40146.01</v>
      </c>
    </row>
    <row r="12072" spans="1:10">
      <c r="A12072">
        <v>12059</v>
      </c>
      <c r="B12072" s="612">
        <v>44067.291666666664</v>
      </c>
      <c r="C12072" s="405" t="s">
        <v>97</v>
      </c>
      <c r="D12072" s="384">
        <v>2778</v>
      </c>
      <c r="E12072">
        <v>0.05</v>
      </c>
      <c r="F12072">
        <v>1.1811700000000001</v>
      </c>
      <c r="G12072" s="384">
        <v>0</v>
      </c>
      <c r="H12072">
        <v>0</v>
      </c>
    </row>
    <row r="12073" spans="1:10">
      <c r="A12073">
        <v>12060</v>
      </c>
      <c r="B12073" s="612">
        <v>44067.291666666664</v>
      </c>
      <c r="C12073" s="405" t="s">
        <v>2110</v>
      </c>
      <c r="D12073" s="384">
        <v>2778</v>
      </c>
      <c r="E12073">
        <v>0.05</v>
      </c>
      <c r="F12073">
        <v>1.1811700000000001</v>
      </c>
      <c r="G12073" s="384">
        <v>0</v>
      </c>
      <c r="H12073">
        <v>1.17838</v>
      </c>
    </row>
    <row r="12074" spans="1:10">
      <c r="A12074">
        <v>12069</v>
      </c>
      <c r="B12074" s="612">
        <v>44067.387499999997</v>
      </c>
      <c r="C12074" s="405" t="s">
        <v>2110</v>
      </c>
      <c r="D12074" s="384">
        <v>2778</v>
      </c>
      <c r="E12074">
        <v>0.05</v>
      </c>
      <c r="F12074">
        <v>1.1811700000000001</v>
      </c>
      <c r="G12074" s="384">
        <v>0</v>
      </c>
      <c r="H12074">
        <v>1.1797200000000001</v>
      </c>
    </row>
    <row r="12075" spans="1:10">
      <c r="A12075">
        <v>12079</v>
      </c>
      <c r="B12075" s="612">
        <v>44067.503472222219</v>
      </c>
      <c r="C12075" s="405" t="s">
        <v>2110</v>
      </c>
      <c r="D12075" s="384">
        <v>2778</v>
      </c>
      <c r="E12075">
        <v>0.05</v>
      </c>
      <c r="F12075">
        <v>1.1811700000000001</v>
      </c>
      <c r="G12075" s="384">
        <v>0</v>
      </c>
      <c r="H12075">
        <v>1.1813</v>
      </c>
    </row>
    <row r="12076" spans="1:10">
      <c r="A12076">
        <v>12091</v>
      </c>
      <c r="B12076" s="612">
        <v>44067.62222222222</v>
      </c>
      <c r="C12076" s="405" t="s">
        <v>2054</v>
      </c>
      <c r="D12076" s="384">
        <v>2778</v>
      </c>
      <c r="E12076">
        <v>0.05</v>
      </c>
      <c r="F12076">
        <v>1.1813</v>
      </c>
      <c r="G12076" s="384">
        <v>0</v>
      </c>
      <c r="H12076">
        <v>1.1813</v>
      </c>
      <c r="I12076">
        <v>-0.65</v>
      </c>
      <c r="J12076" s="384">
        <v>40145.360000000001</v>
      </c>
    </row>
    <row r="12077" spans="1:10">
      <c r="A12077">
        <v>12064</v>
      </c>
      <c r="B12077" s="612">
        <v>44067.304861111108</v>
      </c>
      <c r="C12077" s="405" t="s">
        <v>96</v>
      </c>
      <c r="D12077" s="384">
        <v>2779</v>
      </c>
      <c r="E12077">
        <v>0.02</v>
      </c>
      <c r="F12077">
        <v>1.18096</v>
      </c>
      <c r="G12077" s="384">
        <v>0</v>
      </c>
      <c r="H12077">
        <v>0</v>
      </c>
    </row>
    <row r="12078" spans="1:10">
      <c r="A12078">
        <v>12065</v>
      </c>
      <c r="B12078" s="612">
        <v>44067.304861111108</v>
      </c>
      <c r="C12078" s="405" t="s">
        <v>2110</v>
      </c>
      <c r="D12078" s="384">
        <v>2779</v>
      </c>
      <c r="E12078">
        <v>0.02</v>
      </c>
      <c r="F12078">
        <v>1.18096</v>
      </c>
      <c r="G12078" s="384">
        <v>0</v>
      </c>
      <c r="H12078">
        <v>1.1819599999999999</v>
      </c>
    </row>
    <row r="12079" spans="1:10">
      <c r="A12079">
        <v>12066</v>
      </c>
      <c r="B12079" s="612">
        <v>44067.366666666669</v>
      </c>
      <c r="C12079" s="405" t="s">
        <v>2054</v>
      </c>
      <c r="D12079" s="384">
        <v>2779</v>
      </c>
      <c r="E12079">
        <v>0.02</v>
      </c>
      <c r="F12079">
        <v>1.1819599999999999</v>
      </c>
      <c r="G12079" s="384">
        <v>0</v>
      </c>
      <c r="H12079">
        <v>1.1819599999999999</v>
      </c>
      <c r="I12079">
        <v>2</v>
      </c>
      <c r="J12079" s="384">
        <v>40166.339999999997</v>
      </c>
    </row>
    <row r="12080" spans="1:10">
      <c r="A12080">
        <v>12067</v>
      </c>
      <c r="B12080" s="612">
        <v>44067.387499999997</v>
      </c>
      <c r="C12080" s="405" t="s">
        <v>97</v>
      </c>
      <c r="D12080" s="384">
        <v>2780</v>
      </c>
      <c r="E12080">
        <v>0.08</v>
      </c>
      <c r="F12080">
        <v>1.18299</v>
      </c>
      <c r="G12080" s="384">
        <v>0</v>
      </c>
      <c r="H12080">
        <v>0</v>
      </c>
    </row>
    <row r="12081" spans="1:10">
      <c r="A12081">
        <v>12068</v>
      </c>
      <c r="B12081" s="612">
        <v>44067.387499999997</v>
      </c>
      <c r="C12081" s="405" t="s">
        <v>2110</v>
      </c>
      <c r="D12081" s="384">
        <v>2780</v>
      </c>
      <c r="E12081">
        <v>0.08</v>
      </c>
      <c r="F12081">
        <v>1.18299</v>
      </c>
      <c r="G12081" s="384">
        <v>0</v>
      </c>
      <c r="H12081">
        <v>1.1797200000000001</v>
      </c>
    </row>
    <row r="12082" spans="1:10">
      <c r="A12082">
        <v>12078</v>
      </c>
      <c r="B12082" s="612">
        <v>44067.503472222219</v>
      </c>
      <c r="C12082" s="405" t="s">
        <v>2110</v>
      </c>
      <c r="D12082" s="384">
        <v>2780</v>
      </c>
      <c r="E12082">
        <v>0.08</v>
      </c>
      <c r="F12082">
        <v>1.18299</v>
      </c>
      <c r="G12082" s="384">
        <v>0</v>
      </c>
      <c r="H12082">
        <v>1.1813</v>
      </c>
    </row>
    <row r="12083" spans="1:10">
      <c r="A12083">
        <v>12092</v>
      </c>
      <c r="B12083" s="612">
        <v>44067.62222222222</v>
      </c>
      <c r="C12083" s="405" t="s">
        <v>2054</v>
      </c>
      <c r="D12083" s="384">
        <v>2780</v>
      </c>
      <c r="E12083">
        <v>0.08</v>
      </c>
      <c r="F12083">
        <v>1.1813</v>
      </c>
      <c r="G12083" s="384">
        <v>0</v>
      </c>
      <c r="H12083">
        <v>1.1813</v>
      </c>
      <c r="I12083">
        <v>13.52</v>
      </c>
      <c r="J12083" s="384">
        <v>40158.879999999997</v>
      </c>
    </row>
    <row r="12084" spans="1:10">
      <c r="A12084">
        <v>12073</v>
      </c>
      <c r="B12084" s="612">
        <v>44067.445833333331</v>
      </c>
      <c r="C12084" s="405" t="s">
        <v>96</v>
      </c>
      <c r="D12084" s="384">
        <v>2781</v>
      </c>
      <c r="E12084">
        <v>0.02</v>
      </c>
      <c r="F12084">
        <v>1.1835800000000001</v>
      </c>
      <c r="G12084" s="384">
        <v>0</v>
      </c>
      <c r="H12084">
        <v>0</v>
      </c>
    </row>
    <row r="12085" spans="1:10">
      <c r="A12085">
        <v>12074</v>
      </c>
      <c r="B12085" s="612">
        <v>44067.445833333331</v>
      </c>
      <c r="C12085" s="405" t="s">
        <v>2110</v>
      </c>
      <c r="D12085" s="384">
        <v>2781</v>
      </c>
      <c r="E12085">
        <v>0.02</v>
      </c>
      <c r="F12085">
        <v>1.1835800000000001</v>
      </c>
      <c r="G12085" s="384">
        <v>0</v>
      </c>
      <c r="H12085">
        <v>1.18458</v>
      </c>
    </row>
    <row r="12086" spans="1:10">
      <c r="A12086">
        <v>12075</v>
      </c>
      <c r="B12086" s="612">
        <v>44067.497916666667</v>
      </c>
      <c r="C12086" s="405" t="s">
        <v>2054</v>
      </c>
      <c r="D12086" s="384">
        <v>2781</v>
      </c>
      <c r="E12086">
        <v>0.02</v>
      </c>
      <c r="F12086">
        <v>1.18458</v>
      </c>
      <c r="G12086" s="384">
        <v>0</v>
      </c>
      <c r="H12086">
        <v>1.18458</v>
      </c>
      <c r="I12086">
        <v>2</v>
      </c>
      <c r="J12086" s="384">
        <v>40168.339999999997</v>
      </c>
    </row>
    <row r="12087" spans="1:10">
      <c r="A12087">
        <v>12076</v>
      </c>
      <c r="B12087" s="612">
        <v>44067.503472222219</v>
      </c>
      <c r="C12087" s="405" t="s">
        <v>97</v>
      </c>
      <c r="D12087" s="384">
        <v>2782</v>
      </c>
      <c r="E12087">
        <v>0.14000000000000001</v>
      </c>
      <c r="F12087">
        <v>1.1849000000000001</v>
      </c>
      <c r="G12087" s="384">
        <v>0</v>
      </c>
      <c r="H12087">
        <v>0</v>
      </c>
    </row>
    <row r="12088" spans="1:10">
      <c r="A12088">
        <v>12077</v>
      </c>
      <c r="B12088" s="612">
        <v>44067.503472222219</v>
      </c>
      <c r="C12088" s="405" t="s">
        <v>2110</v>
      </c>
      <c r="D12088" s="384">
        <v>2782</v>
      </c>
      <c r="E12088">
        <v>0.14000000000000001</v>
      </c>
      <c r="F12088">
        <v>1.1849000000000001</v>
      </c>
      <c r="G12088" s="384">
        <v>0</v>
      </c>
      <c r="H12088">
        <v>1.1813</v>
      </c>
    </row>
    <row r="12089" spans="1:10">
      <c r="A12089">
        <v>12093</v>
      </c>
      <c r="B12089" s="612">
        <v>44067.62222222222</v>
      </c>
      <c r="C12089" s="405" t="s">
        <v>2054</v>
      </c>
      <c r="D12089" s="384">
        <v>2782</v>
      </c>
      <c r="E12089">
        <v>0.14000000000000001</v>
      </c>
      <c r="F12089">
        <v>1.1813</v>
      </c>
      <c r="G12089" s="384">
        <v>0</v>
      </c>
      <c r="H12089">
        <v>1.1813</v>
      </c>
      <c r="I12089">
        <v>50.4</v>
      </c>
      <c r="J12089" s="384">
        <v>40209.279999999999</v>
      </c>
    </row>
    <row r="12090" spans="1:10">
      <c r="A12090">
        <v>12083</v>
      </c>
      <c r="B12090" s="612">
        <v>44067.518750000003</v>
      </c>
      <c r="C12090" s="405" t="s">
        <v>96</v>
      </c>
      <c r="D12090" s="384">
        <v>2783</v>
      </c>
      <c r="E12090">
        <v>0.02</v>
      </c>
      <c r="F12090">
        <v>1.1842699999999999</v>
      </c>
      <c r="G12090" s="384">
        <v>0</v>
      </c>
      <c r="H12090">
        <v>0</v>
      </c>
    </row>
    <row r="12091" spans="1:10">
      <c r="A12091">
        <v>12084</v>
      </c>
      <c r="B12091" s="612">
        <v>44067.518750000003</v>
      </c>
      <c r="C12091" s="405" t="s">
        <v>2110</v>
      </c>
      <c r="D12091" s="384">
        <v>2783</v>
      </c>
      <c r="E12091">
        <v>0.02</v>
      </c>
      <c r="F12091">
        <v>1.1842699999999999</v>
      </c>
      <c r="G12091" s="384">
        <v>0</v>
      </c>
      <c r="H12091">
        <v>1.18527</v>
      </c>
    </row>
    <row r="12092" spans="1:10">
      <c r="A12092">
        <v>12087</v>
      </c>
      <c r="B12092" s="612">
        <v>44067.583333333336</v>
      </c>
      <c r="C12092" s="405" t="s">
        <v>2110</v>
      </c>
      <c r="D12092" s="384">
        <v>2783</v>
      </c>
      <c r="E12092">
        <v>0.02</v>
      </c>
      <c r="F12092">
        <v>1.1842699999999999</v>
      </c>
      <c r="G12092" s="384">
        <v>0</v>
      </c>
      <c r="H12092">
        <v>1.1844600000000001</v>
      </c>
    </row>
    <row r="12093" spans="1:10">
      <c r="A12093">
        <v>12097</v>
      </c>
      <c r="B12093" s="612">
        <v>44067.62777777778</v>
      </c>
      <c r="C12093" s="405" t="s">
        <v>2110</v>
      </c>
      <c r="D12093" s="384">
        <v>2783</v>
      </c>
      <c r="E12093">
        <v>0.02</v>
      </c>
      <c r="F12093">
        <v>1.1842699999999999</v>
      </c>
      <c r="G12093" s="384">
        <v>0</v>
      </c>
      <c r="H12093">
        <v>1.18343</v>
      </c>
    </row>
    <row r="12094" spans="1:10">
      <c r="A12094">
        <v>12104</v>
      </c>
      <c r="B12094" s="612">
        <v>44067.696527777778</v>
      </c>
      <c r="C12094" s="405" t="s">
        <v>2110</v>
      </c>
      <c r="D12094" s="384">
        <v>2783</v>
      </c>
      <c r="E12094">
        <v>0.02</v>
      </c>
      <c r="F12094">
        <v>1.1842699999999999</v>
      </c>
      <c r="G12094" s="384">
        <v>0</v>
      </c>
      <c r="H12094">
        <v>1.18215</v>
      </c>
    </row>
    <row r="12095" spans="1:10">
      <c r="A12095">
        <v>12111</v>
      </c>
      <c r="B12095" s="612">
        <v>44068.318749999999</v>
      </c>
      <c r="C12095" s="405" t="s">
        <v>2054</v>
      </c>
      <c r="D12095" s="384">
        <v>2783</v>
      </c>
      <c r="E12095">
        <v>0.02</v>
      </c>
      <c r="F12095">
        <v>1.18215</v>
      </c>
      <c r="G12095" s="384">
        <v>0</v>
      </c>
      <c r="H12095">
        <v>1.18215</v>
      </c>
      <c r="I12095">
        <v>-4.32</v>
      </c>
      <c r="J12095" s="384">
        <v>40206.959999999999</v>
      </c>
    </row>
    <row r="12096" spans="1:10">
      <c r="A12096">
        <v>12085</v>
      </c>
      <c r="B12096" s="612">
        <v>44067.583333333336</v>
      </c>
      <c r="C12096" s="405" t="s">
        <v>96</v>
      </c>
      <c r="D12096" s="384">
        <v>2784</v>
      </c>
      <c r="E12096">
        <v>0.02</v>
      </c>
      <c r="F12096">
        <v>1.18265</v>
      </c>
      <c r="G12096" s="384">
        <v>0</v>
      </c>
      <c r="H12096">
        <v>0</v>
      </c>
    </row>
    <row r="12097" spans="1:10">
      <c r="A12097">
        <v>12086</v>
      </c>
      <c r="B12097" s="612">
        <v>44067.583333333336</v>
      </c>
      <c r="C12097" s="405" t="s">
        <v>2110</v>
      </c>
      <c r="D12097" s="384">
        <v>2784</v>
      </c>
      <c r="E12097">
        <v>0.02</v>
      </c>
      <c r="F12097">
        <v>1.18265</v>
      </c>
      <c r="G12097" s="384">
        <v>0</v>
      </c>
      <c r="H12097">
        <v>1.1844600000000001</v>
      </c>
    </row>
    <row r="12098" spans="1:10">
      <c r="A12098">
        <v>12096</v>
      </c>
      <c r="B12098" s="612">
        <v>44067.62777777778</v>
      </c>
      <c r="C12098" s="405" t="s">
        <v>2110</v>
      </c>
      <c r="D12098" s="384">
        <v>2784</v>
      </c>
      <c r="E12098">
        <v>0.02</v>
      </c>
      <c r="F12098">
        <v>1.18265</v>
      </c>
      <c r="G12098" s="384">
        <v>0</v>
      </c>
      <c r="H12098">
        <v>1.18343</v>
      </c>
    </row>
    <row r="12099" spans="1:10">
      <c r="A12099">
        <v>12103</v>
      </c>
      <c r="B12099" s="612">
        <v>44067.696527777778</v>
      </c>
      <c r="C12099" s="405" t="s">
        <v>2110</v>
      </c>
      <c r="D12099" s="384">
        <v>2784</v>
      </c>
      <c r="E12099">
        <v>0.02</v>
      </c>
      <c r="F12099">
        <v>1.18265</v>
      </c>
      <c r="G12099" s="384">
        <v>0</v>
      </c>
      <c r="H12099">
        <v>1.18215</v>
      </c>
    </row>
    <row r="12100" spans="1:10">
      <c r="A12100">
        <v>12112</v>
      </c>
      <c r="B12100" s="612">
        <v>44068.318749999999</v>
      </c>
      <c r="C12100" s="405" t="s">
        <v>2054</v>
      </c>
      <c r="D12100" s="384">
        <v>2784</v>
      </c>
      <c r="E12100">
        <v>0.02</v>
      </c>
      <c r="F12100">
        <v>1.18215</v>
      </c>
      <c r="G12100" s="384">
        <v>0</v>
      </c>
      <c r="H12100">
        <v>1.18215</v>
      </c>
      <c r="I12100">
        <v>-1.08</v>
      </c>
      <c r="J12100" s="384">
        <v>40205.879999999997</v>
      </c>
    </row>
    <row r="12101" spans="1:10">
      <c r="A12101">
        <v>12094</v>
      </c>
      <c r="B12101" s="612">
        <v>44067.62777777778</v>
      </c>
      <c r="C12101" s="405" t="s">
        <v>96</v>
      </c>
      <c r="D12101" s="384">
        <v>2785</v>
      </c>
      <c r="E12101">
        <v>0.03</v>
      </c>
      <c r="F12101">
        <v>1.1810499999999999</v>
      </c>
      <c r="G12101" s="384">
        <v>0</v>
      </c>
      <c r="H12101">
        <v>0</v>
      </c>
    </row>
    <row r="12102" spans="1:10">
      <c r="A12102">
        <v>12095</v>
      </c>
      <c r="B12102" s="612">
        <v>44067.62777777778</v>
      </c>
      <c r="C12102" s="405" t="s">
        <v>2110</v>
      </c>
      <c r="D12102" s="384">
        <v>2785</v>
      </c>
      <c r="E12102">
        <v>0.03</v>
      </c>
      <c r="F12102">
        <v>1.1810499999999999</v>
      </c>
      <c r="G12102" s="384">
        <v>0</v>
      </c>
      <c r="H12102">
        <v>1.18343</v>
      </c>
    </row>
    <row r="12103" spans="1:10">
      <c r="A12103">
        <v>12102</v>
      </c>
      <c r="B12103" s="612">
        <v>44067.696527777778</v>
      </c>
      <c r="C12103" s="405" t="s">
        <v>2110</v>
      </c>
      <c r="D12103" s="384">
        <v>2785</v>
      </c>
      <c r="E12103">
        <v>0.03</v>
      </c>
      <c r="F12103">
        <v>1.1810499999999999</v>
      </c>
      <c r="G12103" s="384">
        <v>0</v>
      </c>
      <c r="H12103">
        <v>1.18215</v>
      </c>
    </row>
    <row r="12104" spans="1:10">
      <c r="A12104">
        <v>12113</v>
      </c>
      <c r="B12104" s="612">
        <v>44068.318749999999</v>
      </c>
      <c r="C12104" s="405" t="s">
        <v>2054</v>
      </c>
      <c r="D12104" s="384">
        <v>2785</v>
      </c>
      <c r="E12104">
        <v>0.03</v>
      </c>
      <c r="F12104">
        <v>1.18215</v>
      </c>
      <c r="G12104" s="384">
        <v>0</v>
      </c>
      <c r="H12104">
        <v>1.18215</v>
      </c>
      <c r="I12104">
        <v>3.18</v>
      </c>
      <c r="J12104" s="384">
        <v>40209.06</v>
      </c>
    </row>
    <row r="12105" spans="1:10">
      <c r="A12105">
        <v>12098</v>
      </c>
      <c r="B12105" s="612">
        <v>44067.646527777775</v>
      </c>
      <c r="C12105" s="405" t="s">
        <v>97</v>
      </c>
      <c r="D12105" s="384">
        <v>2786</v>
      </c>
      <c r="E12105">
        <v>0.02</v>
      </c>
      <c r="F12105">
        <v>1.1797899999999999</v>
      </c>
      <c r="G12105" s="384">
        <v>0</v>
      </c>
      <c r="H12105">
        <v>0</v>
      </c>
    </row>
    <row r="12106" spans="1:10">
      <c r="A12106">
        <v>12099</v>
      </c>
      <c r="B12106" s="612">
        <v>44067.646527777775</v>
      </c>
      <c r="C12106" s="405" t="s">
        <v>2110</v>
      </c>
      <c r="D12106" s="384">
        <v>2786</v>
      </c>
      <c r="E12106">
        <v>0.02</v>
      </c>
      <c r="F12106">
        <v>1.1797899999999999</v>
      </c>
      <c r="G12106" s="384">
        <v>0</v>
      </c>
      <c r="H12106">
        <v>1.17879</v>
      </c>
    </row>
    <row r="12107" spans="1:10">
      <c r="A12107">
        <v>12105</v>
      </c>
      <c r="B12107" s="612">
        <v>44067.804861111108</v>
      </c>
      <c r="C12107" s="405" t="s">
        <v>2054</v>
      </c>
      <c r="D12107" s="384">
        <v>2786</v>
      </c>
      <c r="E12107">
        <v>0.02</v>
      </c>
      <c r="F12107">
        <v>1.17879</v>
      </c>
      <c r="G12107" s="384">
        <v>0</v>
      </c>
      <c r="H12107">
        <v>1.17879</v>
      </c>
      <c r="I12107">
        <v>2</v>
      </c>
      <c r="J12107" s="384">
        <v>40211.279999999999</v>
      </c>
    </row>
    <row r="12108" spans="1:10">
      <c r="A12108">
        <v>12100</v>
      </c>
      <c r="B12108" s="612">
        <v>44067.696527777778</v>
      </c>
      <c r="C12108" s="405" t="s">
        <v>96</v>
      </c>
      <c r="D12108" s="384">
        <v>2787</v>
      </c>
      <c r="E12108">
        <v>0.05</v>
      </c>
      <c r="F12108">
        <v>1.1793499999999999</v>
      </c>
      <c r="G12108" s="384">
        <v>0</v>
      </c>
      <c r="H12108">
        <v>0</v>
      </c>
    </row>
    <row r="12109" spans="1:10">
      <c r="A12109">
        <v>12101</v>
      </c>
      <c r="B12109" s="612">
        <v>44067.696527777778</v>
      </c>
      <c r="C12109" s="405" t="s">
        <v>2110</v>
      </c>
      <c r="D12109" s="384">
        <v>2787</v>
      </c>
      <c r="E12109">
        <v>0.05</v>
      </c>
      <c r="F12109">
        <v>1.1793499999999999</v>
      </c>
      <c r="G12109" s="384">
        <v>0</v>
      </c>
      <c r="H12109">
        <v>1.18215</v>
      </c>
    </row>
    <row r="12110" spans="1:10">
      <c r="A12110">
        <v>12114</v>
      </c>
      <c r="B12110" s="612">
        <v>44068.318749999999</v>
      </c>
      <c r="C12110" s="405" t="s">
        <v>2054</v>
      </c>
      <c r="D12110" s="384">
        <v>2787</v>
      </c>
      <c r="E12110">
        <v>0.05</v>
      </c>
      <c r="F12110">
        <v>1.18215</v>
      </c>
      <c r="G12110" s="384">
        <v>0</v>
      </c>
      <c r="H12110">
        <v>1.18215</v>
      </c>
      <c r="I12110">
        <v>13.8</v>
      </c>
      <c r="J12110" s="384">
        <v>40222.86</v>
      </c>
    </row>
    <row r="12111" spans="1:10">
      <c r="A12111">
        <v>12106</v>
      </c>
      <c r="B12111" s="612">
        <v>44068.005555555559</v>
      </c>
      <c r="C12111" s="405" t="s">
        <v>97</v>
      </c>
      <c r="D12111" s="384">
        <v>2788</v>
      </c>
      <c r="E12111">
        <v>0.02</v>
      </c>
      <c r="F12111">
        <v>1.1791700000000001</v>
      </c>
      <c r="G12111" s="384">
        <v>0</v>
      </c>
      <c r="H12111">
        <v>0</v>
      </c>
    </row>
    <row r="12112" spans="1:10">
      <c r="A12112">
        <v>12107</v>
      </c>
      <c r="B12112" s="612">
        <v>44068.005555555559</v>
      </c>
      <c r="C12112" s="405" t="s">
        <v>2110</v>
      </c>
      <c r="D12112" s="384">
        <v>2788</v>
      </c>
      <c r="E12112">
        <v>0.02</v>
      </c>
      <c r="F12112">
        <v>1.1791700000000001</v>
      </c>
      <c r="G12112" s="384">
        <v>0</v>
      </c>
      <c r="H12112">
        <v>1.1781699999999999</v>
      </c>
    </row>
    <row r="12113" spans="1:10">
      <c r="A12113">
        <v>12110</v>
      </c>
      <c r="B12113" s="612">
        <v>44068.084027777775</v>
      </c>
      <c r="C12113" s="405" t="s">
        <v>2110</v>
      </c>
      <c r="D12113" s="384">
        <v>2788</v>
      </c>
      <c r="E12113">
        <v>0.02</v>
      </c>
      <c r="F12113">
        <v>1.1791700000000001</v>
      </c>
      <c r="G12113" s="384">
        <v>0</v>
      </c>
      <c r="H12113">
        <v>1.1789700000000001</v>
      </c>
    </row>
    <row r="12114" spans="1:10">
      <c r="A12114">
        <v>12118</v>
      </c>
      <c r="B12114" s="612">
        <v>44068.32708333333</v>
      </c>
      <c r="C12114" s="405" t="s">
        <v>2110</v>
      </c>
      <c r="D12114" s="384">
        <v>2788</v>
      </c>
      <c r="E12114">
        <v>0.02</v>
      </c>
      <c r="F12114">
        <v>1.1791700000000001</v>
      </c>
      <c r="G12114" s="384">
        <v>0</v>
      </c>
      <c r="H12114">
        <v>1.18001</v>
      </c>
    </row>
    <row r="12115" spans="1:10">
      <c r="A12115">
        <v>12126</v>
      </c>
      <c r="B12115" s="612">
        <v>44068.386805555558</v>
      </c>
      <c r="C12115" s="405" t="s">
        <v>2110</v>
      </c>
      <c r="D12115" s="384">
        <v>2788</v>
      </c>
      <c r="E12115">
        <v>0.02</v>
      </c>
      <c r="F12115">
        <v>1.1791700000000001</v>
      </c>
      <c r="G12115" s="384">
        <v>0</v>
      </c>
      <c r="H12115">
        <v>1.1813</v>
      </c>
    </row>
    <row r="12116" spans="1:10">
      <c r="A12116">
        <v>12132</v>
      </c>
      <c r="B12116" s="612">
        <v>44068.492361111108</v>
      </c>
      <c r="C12116" s="405" t="s">
        <v>2054</v>
      </c>
      <c r="D12116" s="384">
        <v>2788</v>
      </c>
      <c r="E12116">
        <v>0.02</v>
      </c>
      <c r="F12116">
        <v>1.1813</v>
      </c>
      <c r="G12116" s="384">
        <v>0</v>
      </c>
      <c r="H12116">
        <v>1.1813</v>
      </c>
      <c r="I12116">
        <v>-4.26</v>
      </c>
      <c r="J12116" s="384">
        <v>40220.6</v>
      </c>
    </row>
    <row r="12117" spans="1:10">
      <c r="A12117">
        <v>12108</v>
      </c>
      <c r="B12117" s="612">
        <v>44068.084027777775</v>
      </c>
      <c r="C12117" s="405" t="s">
        <v>97</v>
      </c>
      <c r="D12117" s="384">
        <v>2789</v>
      </c>
      <c r="E12117">
        <v>0.02</v>
      </c>
      <c r="F12117">
        <v>1.1807700000000001</v>
      </c>
      <c r="G12117" s="384">
        <v>0</v>
      </c>
      <c r="H12117">
        <v>0</v>
      </c>
    </row>
    <row r="12118" spans="1:10">
      <c r="A12118">
        <v>12109</v>
      </c>
      <c r="B12118" s="612">
        <v>44068.084027777775</v>
      </c>
      <c r="C12118" s="405" t="s">
        <v>2110</v>
      </c>
      <c r="D12118" s="384">
        <v>2789</v>
      </c>
      <c r="E12118">
        <v>0.02</v>
      </c>
      <c r="F12118">
        <v>1.1807700000000001</v>
      </c>
      <c r="G12118" s="384">
        <v>0</v>
      </c>
      <c r="H12118">
        <v>1.1789700000000001</v>
      </c>
    </row>
    <row r="12119" spans="1:10">
      <c r="A12119">
        <v>12117</v>
      </c>
      <c r="B12119" s="612">
        <v>44068.32708333333</v>
      </c>
      <c r="C12119" s="405" t="s">
        <v>2110</v>
      </c>
      <c r="D12119" s="384">
        <v>2789</v>
      </c>
      <c r="E12119">
        <v>0.02</v>
      </c>
      <c r="F12119">
        <v>1.1807700000000001</v>
      </c>
      <c r="G12119" s="384">
        <v>0</v>
      </c>
      <c r="H12119">
        <v>1.18001</v>
      </c>
    </row>
    <row r="12120" spans="1:10">
      <c r="A12120">
        <v>12125</v>
      </c>
      <c r="B12120" s="612">
        <v>44068.386805555558</v>
      </c>
      <c r="C12120" s="405" t="s">
        <v>2110</v>
      </c>
      <c r="D12120" s="384">
        <v>2789</v>
      </c>
      <c r="E12120">
        <v>0.02</v>
      </c>
      <c r="F12120">
        <v>1.1807700000000001</v>
      </c>
      <c r="G12120" s="384">
        <v>0</v>
      </c>
      <c r="H12120">
        <v>1.1813</v>
      </c>
    </row>
    <row r="12121" spans="1:10">
      <c r="A12121">
        <v>12133</v>
      </c>
      <c r="B12121" s="612">
        <v>44068.492361111108</v>
      </c>
      <c r="C12121" s="405" t="s">
        <v>2054</v>
      </c>
      <c r="D12121" s="384">
        <v>2789</v>
      </c>
      <c r="E12121">
        <v>0.02</v>
      </c>
      <c r="F12121">
        <v>1.1813</v>
      </c>
      <c r="G12121" s="384">
        <v>0</v>
      </c>
      <c r="H12121">
        <v>1.1813</v>
      </c>
      <c r="I12121">
        <v>-1.06</v>
      </c>
      <c r="J12121" s="384">
        <v>40219.54</v>
      </c>
    </row>
    <row r="12122" spans="1:10">
      <c r="A12122">
        <v>12115</v>
      </c>
      <c r="B12122" s="612">
        <v>44068.32708333333</v>
      </c>
      <c r="C12122" s="405" t="s">
        <v>97</v>
      </c>
      <c r="D12122" s="384">
        <v>2790</v>
      </c>
      <c r="E12122">
        <v>0.03</v>
      </c>
      <c r="F12122">
        <v>1.1823999999999999</v>
      </c>
      <c r="G12122" s="384">
        <v>0</v>
      </c>
      <c r="H12122">
        <v>0</v>
      </c>
    </row>
    <row r="12123" spans="1:10">
      <c r="A12123">
        <v>12116</v>
      </c>
      <c r="B12123" s="612">
        <v>44068.32708333333</v>
      </c>
      <c r="C12123" s="405" t="s">
        <v>2110</v>
      </c>
      <c r="D12123" s="384">
        <v>2790</v>
      </c>
      <c r="E12123">
        <v>0.03</v>
      </c>
      <c r="F12123">
        <v>1.1823999999999999</v>
      </c>
      <c r="G12123" s="384">
        <v>0</v>
      </c>
      <c r="H12123">
        <v>1.18001</v>
      </c>
    </row>
    <row r="12124" spans="1:10">
      <c r="A12124">
        <v>12124</v>
      </c>
      <c r="B12124" s="612">
        <v>44068.386805555558</v>
      </c>
      <c r="C12124" s="405" t="s">
        <v>2110</v>
      </c>
      <c r="D12124" s="384">
        <v>2790</v>
      </c>
      <c r="E12124">
        <v>0.03</v>
      </c>
      <c r="F12124">
        <v>1.1823999999999999</v>
      </c>
      <c r="G12124" s="384">
        <v>0</v>
      </c>
      <c r="H12124">
        <v>1.1813</v>
      </c>
    </row>
    <row r="12125" spans="1:10">
      <c r="A12125">
        <v>12134</v>
      </c>
      <c r="B12125" s="612">
        <v>44068.492361111108</v>
      </c>
      <c r="C12125" s="405" t="s">
        <v>2054</v>
      </c>
      <c r="D12125" s="384">
        <v>2790</v>
      </c>
      <c r="E12125">
        <v>0.03</v>
      </c>
      <c r="F12125">
        <v>1.1813</v>
      </c>
      <c r="G12125" s="384">
        <v>0</v>
      </c>
      <c r="H12125">
        <v>1.1813</v>
      </c>
      <c r="I12125">
        <v>3.3</v>
      </c>
      <c r="J12125" s="384">
        <v>40222.839999999997</v>
      </c>
    </row>
    <row r="12126" spans="1:10">
      <c r="A12126">
        <v>12119</v>
      </c>
      <c r="B12126" s="612">
        <v>44068.34652777778</v>
      </c>
      <c r="C12126" s="405" t="s">
        <v>96</v>
      </c>
      <c r="D12126" s="384">
        <v>2791</v>
      </c>
      <c r="E12126">
        <v>0.02</v>
      </c>
      <c r="F12126">
        <v>1.1824300000000001</v>
      </c>
      <c r="G12126" s="384">
        <v>0</v>
      </c>
      <c r="H12126">
        <v>0</v>
      </c>
    </row>
    <row r="12127" spans="1:10">
      <c r="A12127">
        <v>12120</v>
      </c>
      <c r="B12127" s="612">
        <v>44068.34652777778</v>
      </c>
      <c r="C12127" s="405" t="s">
        <v>2110</v>
      </c>
      <c r="D12127" s="384">
        <v>2791</v>
      </c>
      <c r="E12127">
        <v>0.02</v>
      </c>
      <c r="F12127">
        <v>1.1824300000000001</v>
      </c>
      <c r="G12127" s="384">
        <v>0</v>
      </c>
      <c r="H12127">
        <v>1.18343</v>
      </c>
    </row>
    <row r="12128" spans="1:10">
      <c r="A12128">
        <v>12121</v>
      </c>
      <c r="B12128" s="612">
        <v>44068.386805555558</v>
      </c>
      <c r="C12128" s="405" t="s">
        <v>2054</v>
      </c>
      <c r="D12128" s="384">
        <v>2791</v>
      </c>
      <c r="E12128">
        <v>0.02</v>
      </c>
      <c r="F12128">
        <v>1.18343</v>
      </c>
      <c r="G12128" s="384">
        <v>0</v>
      </c>
      <c r="H12128">
        <v>1.18343</v>
      </c>
      <c r="I12128">
        <v>2</v>
      </c>
      <c r="J12128" s="384">
        <v>40224.86</v>
      </c>
    </row>
    <row r="12129" spans="1:10">
      <c r="A12129">
        <v>12122</v>
      </c>
      <c r="B12129" s="612">
        <v>44068.386805555558</v>
      </c>
      <c r="C12129" s="405" t="s">
        <v>97</v>
      </c>
      <c r="D12129" s="384">
        <v>2792</v>
      </c>
      <c r="E12129">
        <v>0.05</v>
      </c>
      <c r="F12129">
        <v>1.1840999999999999</v>
      </c>
      <c r="G12129" s="384">
        <v>0</v>
      </c>
      <c r="H12129">
        <v>0</v>
      </c>
    </row>
    <row r="12130" spans="1:10">
      <c r="A12130">
        <v>12123</v>
      </c>
      <c r="B12130" s="612">
        <v>44068.386805555558</v>
      </c>
      <c r="C12130" s="405" t="s">
        <v>2110</v>
      </c>
      <c r="D12130" s="384">
        <v>2792</v>
      </c>
      <c r="E12130">
        <v>0.05</v>
      </c>
      <c r="F12130">
        <v>1.1840999999999999</v>
      </c>
      <c r="G12130" s="384">
        <v>0</v>
      </c>
      <c r="H12130">
        <v>1.1813</v>
      </c>
    </row>
    <row r="12131" spans="1:10">
      <c r="A12131">
        <v>12135</v>
      </c>
      <c r="B12131" s="612">
        <v>44068.492361111108</v>
      </c>
      <c r="C12131" s="405" t="s">
        <v>2054</v>
      </c>
      <c r="D12131" s="384">
        <v>2792</v>
      </c>
      <c r="E12131">
        <v>0.05</v>
      </c>
      <c r="F12131">
        <v>1.1813</v>
      </c>
      <c r="G12131" s="384">
        <v>0</v>
      </c>
      <c r="H12131">
        <v>1.1813</v>
      </c>
      <c r="I12131">
        <v>14</v>
      </c>
      <c r="J12131" s="384">
        <v>40236.839999999997</v>
      </c>
    </row>
    <row r="12132" spans="1:10">
      <c r="A12132">
        <v>12127</v>
      </c>
      <c r="B12132" s="612">
        <v>44068.416666666664</v>
      </c>
      <c r="C12132" s="405" t="s">
        <v>96</v>
      </c>
      <c r="D12132" s="384">
        <v>2793</v>
      </c>
      <c r="E12132">
        <v>0.02</v>
      </c>
      <c r="F12132">
        <v>1.18302</v>
      </c>
      <c r="G12132" s="384">
        <v>0</v>
      </c>
      <c r="H12132">
        <v>0</v>
      </c>
    </row>
    <row r="12133" spans="1:10">
      <c r="A12133">
        <v>12128</v>
      </c>
      <c r="B12133" s="612">
        <v>44068.416666666664</v>
      </c>
      <c r="C12133" s="405" t="s">
        <v>2110</v>
      </c>
      <c r="D12133" s="384">
        <v>2793</v>
      </c>
      <c r="E12133">
        <v>0.02</v>
      </c>
      <c r="F12133">
        <v>1.18302</v>
      </c>
      <c r="G12133" s="384">
        <v>0</v>
      </c>
      <c r="H12133">
        <v>1.1840200000000001</v>
      </c>
    </row>
    <row r="12134" spans="1:10">
      <c r="A12134">
        <v>12131</v>
      </c>
      <c r="B12134" s="612">
        <v>44068.490277777775</v>
      </c>
      <c r="C12134" s="405" t="s">
        <v>2110</v>
      </c>
      <c r="D12134" s="384">
        <v>2793</v>
      </c>
      <c r="E12134">
        <v>0.02</v>
      </c>
      <c r="F12134">
        <v>1.18302</v>
      </c>
      <c r="G12134" s="384">
        <v>0</v>
      </c>
      <c r="H12134">
        <v>1.1832199999999999</v>
      </c>
    </row>
    <row r="12135" spans="1:10">
      <c r="A12135">
        <v>12144</v>
      </c>
      <c r="B12135" s="612">
        <v>44068.55</v>
      </c>
      <c r="C12135" s="405" t="s">
        <v>2054</v>
      </c>
      <c r="D12135" s="384">
        <v>2793</v>
      </c>
      <c r="E12135">
        <v>0.02</v>
      </c>
      <c r="F12135">
        <v>1.1832199999999999</v>
      </c>
      <c r="G12135" s="384">
        <v>0</v>
      </c>
      <c r="H12135">
        <v>1.1832199999999999</v>
      </c>
      <c r="I12135">
        <v>0.4</v>
      </c>
      <c r="J12135" s="384">
        <v>40239.24</v>
      </c>
    </row>
    <row r="12136" spans="1:10">
      <c r="A12136">
        <v>12129</v>
      </c>
      <c r="B12136" s="612">
        <v>44068.490277777775</v>
      </c>
      <c r="C12136" s="405" t="s">
        <v>96</v>
      </c>
      <c r="D12136" s="384">
        <v>2794</v>
      </c>
      <c r="E12136">
        <v>0.02</v>
      </c>
      <c r="F12136">
        <v>1.1814199999999999</v>
      </c>
      <c r="G12136" s="384">
        <v>0</v>
      </c>
      <c r="H12136">
        <v>0</v>
      </c>
    </row>
    <row r="12137" spans="1:10">
      <c r="A12137">
        <v>12130</v>
      </c>
      <c r="B12137" s="612">
        <v>44068.490277777775</v>
      </c>
      <c r="C12137" s="405" t="s">
        <v>2110</v>
      </c>
      <c r="D12137" s="384">
        <v>2794</v>
      </c>
      <c r="E12137">
        <v>0.02</v>
      </c>
      <c r="F12137">
        <v>1.1814199999999999</v>
      </c>
      <c r="G12137" s="384">
        <v>0</v>
      </c>
      <c r="H12137">
        <v>1.1832199999999999</v>
      </c>
    </row>
    <row r="12138" spans="1:10">
      <c r="A12138">
        <v>12145</v>
      </c>
      <c r="B12138" s="612">
        <v>44068.55</v>
      </c>
      <c r="C12138" s="405" t="s">
        <v>2054</v>
      </c>
      <c r="D12138" s="384">
        <v>2794</v>
      </c>
      <c r="E12138">
        <v>0.02</v>
      </c>
      <c r="F12138">
        <v>1.1832199999999999</v>
      </c>
      <c r="G12138" s="384">
        <v>0</v>
      </c>
      <c r="H12138">
        <v>1.1832199999999999</v>
      </c>
      <c r="I12138">
        <v>3.6</v>
      </c>
      <c r="J12138" s="384">
        <v>40242.839999999997</v>
      </c>
    </row>
    <row r="12139" spans="1:10">
      <c r="A12139">
        <v>12136</v>
      </c>
      <c r="B12139" s="612">
        <v>44068.502083333333</v>
      </c>
      <c r="C12139" s="405" t="s">
        <v>97</v>
      </c>
      <c r="D12139" s="384">
        <v>2795</v>
      </c>
      <c r="E12139">
        <v>0.02</v>
      </c>
      <c r="F12139">
        <v>1.1819200000000001</v>
      </c>
      <c r="G12139" s="384">
        <v>0</v>
      </c>
      <c r="H12139">
        <v>0</v>
      </c>
    </row>
    <row r="12140" spans="1:10">
      <c r="A12140">
        <v>12137</v>
      </c>
      <c r="B12140" s="612">
        <v>44068.502083333333</v>
      </c>
      <c r="C12140" s="405" t="s">
        <v>2110</v>
      </c>
      <c r="D12140" s="384">
        <v>2795</v>
      </c>
      <c r="E12140">
        <v>0.02</v>
      </c>
      <c r="F12140">
        <v>1.1819200000000001</v>
      </c>
      <c r="G12140" s="384">
        <v>0</v>
      </c>
      <c r="H12140">
        <v>1.18092</v>
      </c>
    </row>
    <row r="12141" spans="1:10">
      <c r="A12141">
        <v>12138</v>
      </c>
      <c r="B12141" s="612">
        <v>44068.513194444444</v>
      </c>
      <c r="C12141" s="405" t="s">
        <v>2054</v>
      </c>
      <c r="D12141" s="384">
        <v>2795</v>
      </c>
      <c r="E12141">
        <v>0.02</v>
      </c>
      <c r="F12141">
        <v>1.18092</v>
      </c>
      <c r="G12141" s="384">
        <v>0</v>
      </c>
      <c r="H12141">
        <v>1.18092</v>
      </c>
      <c r="I12141">
        <v>2</v>
      </c>
      <c r="J12141" s="384">
        <v>40238.839999999997</v>
      </c>
    </row>
    <row r="12142" spans="1:10">
      <c r="A12142">
        <v>12139</v>
      </c>
      <c r="B12142" s="612">
        <v>44068.540277777778</v>
      </c>
      <c r="C12142" s="405" t="s">
        <v>97</v>
      </c>
      <c r="D12142" s="384">
        <v>2796</v>
      </c>
      <c r="E12142">
        <v>0.02</v>
      </c>
      <c r="F12142">
        <v>1.18136</v>
      </c>
      <c r="G12142" s="384">
        <v>0</v>
      </c>
      <c r="H12142">
        <v>0</v>
      </c>
    </row>
    <row r="12143" spans="1:10">
      <c r="A12143">
        <v>12140</v>
      </c>
      <c r="B12143" s="612">
        <v>44068.540277777778</v>
      </c>
      <c r="C12143" s="405" t="s">
        <v>2110</v>
      </c>
      <c r="D12143" s="384">
        <v>2796</v>
      </c>
      <c r="E12143">
        <v>0.02</v>
      </c>
      <c r="F12143">
        <v>1.18136</v>
      </c>
      <c r="G12143" s="384">
        <v>0</v>
      </c>
      <c r="H12143">
        <v>1.1803600000000001</v>
      </c>
    </row>
    <row r="12144" spans="1:10">
      <c r="A12144">
        <v>12143</v>
      </c>
      <c r="B12144" s="612">
        <v>44068.546527777777</v>
      </c>
      <c r="C12144" s="405" t="s">
        <v>2110</v>
      </c>
      <c r="D12144" s="384">
        <v>2796</v>
      </c>
      <c r="E12144">
        <v>0.02</v>
      </c>
      <c r="F12144">
        <v>1.18136</v>
      </c>
      <c r="G12144" s="384">
        <v>0</v>
      </c>
      <c r="H12144">
        <v>1.18116</v>
      </c>
    </row>
    <row r="12145" spans="1:10">
      <c r="A12145">
        <v>12151</v>
      </c>
      <c r="B12145" s="612">
        <v>44068.654861111114</v>
      </c>
      <c r="C12145" s="405" t="s">
        <v>2054</v>
      </c>
      <c r="D12145" s="384">
        <v>2796</v>
      </c>
      <c r="E12145">
        <v>0.02</v>
      </c>
      <c r="F12145">
        <v>1.18116</v>
      </c>
      <c r="G12145" s="384">
        <v>0</v>
      </c>
      <c r="H12145">
        <v>1.18116</v>
      </c>
      <c r="I12145">
        <v>0.4</v>
      </c>
      <c r="J12145" s="384">
        <v>40243.24</v>
      </c>
    </row>
    <row r="12146" spans="1:10">
      <c r="A12146">
        <v>12141</v>
      </c>
      <c r="B12146" s="612">
        <v>44068.546527777777</v>
      </c>
      <c r="C12146" s="405" t="s">
        <v>97</v>
      </c>
      <c r="D12146" s="384">
        <v>2797</v>
      </c>
      <c r="E12146">
        <v>0.02</v>
      </c>
      <c r="F12146">
        <v>1.18296</v>
      </c>
      <c r="G12146" s="384">
        <v>0</v>
      </c>
      <c r="H12146">
        <v>0</v>
      </c>
    </row>
    <row r="12147" spans="1:10">
      <c r="A12147">
        <v>12142</v>
      </c>
      <c r="B12147" s="612">
        <v>44068.546527777777</v>
      </c>
      <c r="C12147" s="405" t="s">
        <v>2110</v>
      </c>
      <c r="D12147" s="384">
        <v>2797</v>
      </c>
      <c r="E12147">
        <v>0.02</v>
      </c>
      <c r="F12147">
        <v>1.18296</v>
      </c>
      <c r="G12147" s="384">
        <v>0</v>
      </c>
      <c r="H12147">
        <v>1.18116</v>
      </c>
    </row>
    <row r="12148" spans="1:10">
      <c r="A12148">
        <v>12152</v>
      </c>
      <c r="B12148" s="612">
        <v>44068.654861111114</v>
      </c>
      <c r="C12148" s="405" t="s">
        <v>2054</v>
      </c>
      <c r="D12148" s="384">
        <v>2797</v>
      </c>
      <c r="E12148">
        <v>0.02</v>
      </c>
      <c r="F12148">
        <v>1.18116</v>
      </c>
      <c r="G12148" s="384">
        <v>0</v>
      </c>
      <c r="H12148">
        <v>1.18116</v>
      </c>
      <c r="I12148">
        <v>3.6</v>
      </c>
      <c r="J12148" s="384">
        <v>40246.839999999997</v>
      </c>
    </row>
    <row r="12149" spans="1:10">
      <c r="A12149">
        <v>12146</v>
      </c>
      <c r="B12149" s="612">
        <v>44068.568055555559</v>
      </c>
      <c r="C12149" s="405" t="s">
        <v>96</v>
      </c>
      <c r="D12149" s="384">
        <v>2798</v>
      </c>
      <c r="E12149">
        <v>0.02</v>
      </c>
      <c r="F12149">
        <v>1.1838299999999999</v>
      </c>
      <c r="G12149" s="384">
        <v>0</v>
      </c>
      <c r="H12149">
        <v>0</v>
      </c>
    </row>
    <row r="12150" spans="1:10">
      <c r="A12150">
        <v>12147</v>
      </c>
      <c r="B12150" s="612">
        <v>44068.568055555559</v>
      </c>
      <c r="C12150" s="405" t="s">
        <v>2110</v>
      </c>
      <c r="D12150" s="384">
        <v>2798</v>
      </c>
      <c r="E12150">
        <v>0.02</v>
      </c>
      <c r="F12150">
        <v>1.1838299999999999</v>
      </c>
      <c r="G12150" s="384">
        <v>0</v>
      </c>
      <c r="H12150">
        <v>1.18483</v>
      </c>
    </row>
    <row r="12151" spans="1:10">
      <c r="A12151">
        <v>12150</v>
      </c>
      <c r="B12151" s="612">
        <v>44068.614583333336</v>
      </c>
      <c r="C12151" s="405" t="s">
        <v>2110</v>
      </c>
      <c r="D12151" s="384">
        <v>2798</v>
      </c>
      <c r="E12151">
        <v>0.02</v>
      </c>
      <c r="F12151">
        <v>1.1838299999999999</v>
      </c>
      <c r="G12151" s="384">
        <v>0</v>
      </c>
      <c r="H12151">
        <v>1.1840299999999999</v>
      </c>
    </row>
    <row r="12152" spans="1:10">
      <c r="A12152">
        <v>12163</v>
      </c>
      <c r="B12152" s="612">
        <v>44069.292361111111</v>
      </c>
      <c r="C12152" s="405" t="s">
        <v>2110</v>
      </c>
      <c r="D12152" s="384">
        <v>2798</v>
      </c>
      <c r="E12152">
        <v>0.02</v>
      </c>
      <c r="F12152">
        <v>1.1838299999999999</v>
      </c>
      <c r="G12152" s="384">
        <v>0</v>
      </c>
      <c r="H12152">
        <v>1.1830000000000001</v>
      </c>
    </row>
    <row r="12153" spans="1:10">
      <c r="A12153">
        <v>12175</v>
      </c>
      <c r="B12153" s="612">
        <v>44069.512499999997</v>
      </c>
      <c r="C12153" s="405" t="s">
        <v>2110</v>
      </c>
      <c r="D12153" s="384">
        <v>2798</v>
      </c>
      <c r="E12153">
        <v>0.02</v>
      </c>
      <c r="F12153">
        <v>1.1838299999999999</v>
      </c>
      <c r="G12153" s="384">
        <v>0</v>
      </c>
      <c r="H12153">
        <v>1.1817200000000001</v>
      </c>
    </row>
    <row r="12154" spans="1:10">
      <c r="A12154">
        <v>12188</v>
      </c>
      <c r="B12154" s="612">
        <v>44069.570833333331</v>
      </c>
      <c r="C12154" s="405" t="s">
        <v>2054</v>
      </c>
      <c r="D12154" s="384">
        <v>2798</v>
      </c>
      <c r="E12154">
        <v>0.02</v>
      </c>
      <c r="F12154">
        <v>1.1817200000000001</v>
      </c>
      <c r="G12154" s="384">
        <v>0</v>
      </c>
      <c r="H12154">
        <v>1.1817200000000001</v>
      </c>
      <c r="I12154">
        <v>-4.3</v>
      </c>
      <c r="J12154" s="384">
        <v>40252.58</v>
      </c>
    </row>
    <row r="12155" spans="1:10">
      <c r="A12155">
        <v>12148</v>
      </c>
      <c r="B12155" s="612">
        <v>44068.614583333336</v>
      </c>
      <c r="C12155" s="405" t="s">
        <v>96</v>
      </c>
      <c r="D12155" s="384">
        <v>2799</v>
      </c>
      <c r="E12155">
        <v>0.02</v>
      </c>
      <c r="F12155">
        <v>1.1822299999999999</v>
      </c>
      <c r="G12155" s="384">
        <v>0</v>
      </c>
      <c r="H12155">
        <v>0</v>
      </c>
    </row>
    <row r="12156" spans="1:10">
      <c r="A12156">
        <v>12149</v>
      </c>
      <c r="B12156" s="612">
        <v>44068.614583333336</v>
      </c>
      <c r="C12156" s="405" t="s">
        <v>2110</v>
      </c>
      <c r="D12156" s="384">
        <v>2799</v>
      </c>
      <c r="E12156">
        <v>0.02</v>
      </c>
      <c r="F12156">
        <v>1.1822299999999999</v>
      </c>
      <c r="G12156" s="384">
        <v>0</v>
      </c>
      <c r="H12156">
        <v>1.1840299999999999</v>
      </c>
    </row>
    <row r="12157" spans="1:10">
      <c r="A12157">
        <v>12162</v>
      </c>
      <c r="B12157" s="612">
        <v>44069.292361111111</v>
      </c>
      <c r="C12157" s="405" t="s">
        <v>2110</v>
      </c>
      <c r="D12157" s="384">
        <v>2799</v>
      </c>
      <c r="E12157">
        <v>0.02</v>
      </c>
      <c r="F12157">
        <v>1.1822299999999999</v>
      </c>
      <c r="G12157" s="384">
        <v>0</v>
      </c>
      <c r="H12157">
        <v>1.1830000000000001</v>
      </c>
    </row>
    <row r="12158" spans="1:10">
      <c r="A12158">
        <v>12174</v>
      </c>
      <c r="B12158" s="612">
        <v>44069.512499999997</v>
      </c>
      <c r="C12158" s="405" t="s">
        <v>2110</v>
      </c>
      <c r="D12158" s="384">
        <v>2799</v>
      </c>
      <c r="E12158">
        <v>0.02</v>
      </c>
      <c r="F12158">
        <v>1.1822299999999999</v>
      </c>
      <c r="G12158" s="384">
        <v>0</v>
      </c>
      <c r="H12158">
        <v>1.1817200000000001</v>
      </c>
    </row>
    <row r="12159" spans="1:10">
      <c r="A12159">
        <v>12189</v>
      </c>
      <c r="B12159" s="612">
        <v>44069.570833333331</v>
      </c>
      <c r="C12159" s="405" t="s">
        <v>2054</v>
      </c>
      <c r="D12159" s="384">
        <v>2799</v>
      </c>
      <c r="E12159">
        <v>0.02</v>
      </c>
      <c r="F12159">
        <v>1.1817200000000001</v>
      </c>
      <c r="G12159" s="384">
        <v>0</v>
      </c>
      <c r="H12159">
        <v>1.1817200000000001</v>
      </c>
      <c r="I12159">
        <v>-1.1000000000000001</v>
      </c>
      <c r="J12159" s="384">
        <v>40251.480000000003</v>
      </c>
    </row>
    <row r="12160" spans="1:10">
      <c r="A12160">
        <v>12153</v>
      </c>
      <c r="B12160" s="612">
        <v>44068.696527777778</v>
      </c>
      <c r="C12160" s="405" t="s">
        <v>97</v>
      </c>
      <c r="D12160" s="384">
        <v>2800</v>
      </c>
      <c r="E12160">
        <v>0.02</v>
      </c>
      <c r="F12160">
        <v>1.1809499999999999</v>
      </c>
      <c r="G12160" s="384">
        <v>0</v>
      </c>
      <c r="H12160">
        <v>0</v>
      </c>
    </row>
    <row r="12161" spans="1:10">
      <c r="A12161">
        <v>12154</v>
      </c>
      <c r="B12161" s="612">
        <v>44068.696527777778</v>
      </c>
      <c r="C12161" s="405" t="s">
        <v>2110</v>
      </c>
      <c r="D12161" s="384">
        <v>2800</v>
      </c>
      <c r="E12161">
        <v>0.02</v>
      </c>
      <c r="F12161">
        <v>1.1809499999999999</v>
      </c>
      <c r="G12161" s="384">
        <v>0</v>
      </c>
      <c r="H12161">
        <v>1.1799500000000001</v>
      </c>
    </row>
    <row r="12162" spans="1:10">
      <c r="A12162">
        <v>12157</v>
      </c>
      <c r="B12162" s="612">
        <v>44068.758333333331</v>
      </c>
      <c r="C12162" s="405" t="s">
        <v>2110</v>
      </c>
      <c r="D12162" s="384">
        <v>2800</v>
      </c>
      <c r="E12162">
        <v>0.02</v>
      </c>
      <c r="F12162">
        <v>1.1809499999999999</v>
      </c>
      <c r="G12162" s="384">
        <v>0</v>
      </c>
      <c r="H12162">
        <v>1.18075</v>
      </c>
    </row>
    <row r="12163" spans="1:10">
      <c r="A12163">
        <v>12158</v>
      </c>
      <c r="B12163" s="612">
        <v>44069.292361111111</v>
      </c>
      <c r="C12163" s="405" t="s">
        <v>2054</v>
      </c>
      <c r="D12163" s="384">
        <v>2800</v>
      </c>
      <c r="E12163">
        <v>0.02</v>
      </c>
      <c r="F12163">
        <v>1.18075</v>
      </c>
      <c r="G12163" s="384">
        <v>0</v>
      </c>
      <c r="H12163">
        <v>1.18075</v>
      </c>
      <c r="I12163">
        <v>0.42</v>
      </c>
      <c r="J12163" s="384">
        <v>40247.26</v>
      </c>
    </row>
    <row r="12164" spans="1:10">
      <c r="A12164">
        <v>12155</v>
      </c>
      <c r="B12164" s="612">
        <v>44068.758333333331</v>
      </c>
      <c r="C12164" s="405" t="s">
        <v>97</v>
      </c>
      <c r="D12164" s="384">
        <v>2801</v>
      </c>
      <c r="E12164">
        <v>0.02</v>
      </c>
      <c r="F12164">
        <v>1.18255</v>
      </c>
      <c r="G12164" s="384">
        <v>0</v>
      </c>
      <c r="H12164">
        <v>0</v>
      </c>
    </row>
    <row r="12165" spans="1:10">
      <c r="A12165">
        <v>12156</v>
      </c>
      <c r="B12165" s="612">
        <v>44068.758333333331</v>
      </c>
      <c r="C12165" s="405" t="s">
        <v>2110</v>
      </c>
      <c r="D12165" s="384">
        <v>2801</v>
      </c>
      <c r="E12165">
        <v>0.02</v>
      </c>
      <c r="F12165">
        <v>1.18255</v>
      </c>
      <c r="G12165" s="384">
        <v>0</v>
      </c>
      <c r="H12165">
        <v>1.18075</v>
      </c>
    </row>
    <row r="12166" spans="1:10">
      <c r="A12166">
        <v>12159</v>
      </c>
      <c r="B12166" s="612">
        <v>44069.292361111111</v>
      </c>
      <c r="C12166" s="405" t="s">
        <v>2054</v>
      </c>
      <c r="D12166" s="384">
        <v>2801</v>
      </c>
      <c r="E12166">
        <v>0.02</v>
      </c>
      <c r="F12166">
        <v>1.18075</v>
      </c>
      <c r="G12166" s="384">
        <v>0</v>
      </c>
      <c r="H12166">
        <v>1.18075</v>
      </c>
      <c r="I12166">
        <v>3.62</v>
      </c>
      <c r="J12166" s="384">
        <v>40250.879999999997</v>
      </c>
    </row>
    <row r="12167" spans="1:10">
      <c r="A12167">
        <v>12160</v>
      </c>
      <c r="B12167" s="612">
        <v>44069.292361111111</v>
      </c>
      <c r="C12167" s="405" t="s">
        <v>96</v>
      </c>
      <c r="D12167" s="384">
        <v>2802</v>
      </c>
      <c r="E12167">
        <v>0.03</v>
      </c>
      <c r="F12167">
        <v>1.18062</v>
      </c>
      <c r="G12167" s="384">
        <v>0</v>
      </c>
      <c r="H12167">
        <v>0</v>
      </c>
    </row>
    <row r="12168" spans="1:10">
      <c r="A12168">
        <v>12161</v>
      </c>
      <c r="B12168" s="612">
        <v>44069.292361111111</v>
      </c>
      <c r="C12168" s="405" t="s">
        <v>2110</v>
      </c>
      <c r="D12168" s="384">
        <v>2802</v>
      </c>
      <c r="E12168">
        <v>0.03</v>
      </c>
      <c r="F12168">
        <v>1.18062</v>
      </c>
      <c r="G12168" s="384">
        <v>0</v>
      </c>
      <c r="H12168">
        <v>1.1830000000000001</v>
      </c>
    </row>
    <row r="12169" spans="1:10">
      <c r="A12169">
        <v>12173</v>
      </c>
      <c r="B12169" s="612">
        <v>44069.512499999997</v>
      </c>
      <c r="C12169" s="405" t="s">
        <v>2110</v>
      </c>
      <c r="D12169" s="384">
        <v>2802</v>
      </c>
      <c r="E12169">
        <v>0.03</v>
      </c>
      <c r="F12169">
        <v>1.18062</v>
      </c>
      <c r="G12169" s="384">
        <v>0</v>
      </c>
      <c r="H12169">
        <v>1.1817200000000001</v>
      </c>
    </row>
    <row r="12170" spans="1:10">
      <c r="A12170">
        <v>12190</v>
      </c>
      <c r="B12170" s="612">
        <v>44069.570833333331</v>
      </c>
      <c r="C12170" s="405" t="s">
        <v>2054</v>
      </c>
      <c r="D12170" s="384">
        <v>2802</v>
      </c>
      <c r="E12170">
        <v>0.03</v>
      </c>
      <c r="F12170">
        <v>1.1817200000000001</v>
      </c>
      <c r="G12170" s="384">
        <v>0</v>
      </c>
      <c r="H12170">
        <v>1.1817200000000001</v>
      </c>
      <c r="I12170">
        <v>3.3</v>
      </c>
      <c r="J12170" s="384">
        <v>40254.78</v>
      </c>
    </row>
    <row r="12171" spans="1:10">
      <c r="A12171">
        <v>12164</v>
      </c>
      <c r="B12171" s="612">
        <v>44069.29791666667</v>
      </c>
      <c r="C12171" s="405" t="s">
        <v>97</v>
      </c>
      <c r="D12171" s="384">
        <v>2803</v>
      </c>
      <c r="E12171">
        <v>0.02</v>
      </c>
      <c r="F12171">
        <v>1.1806000000000001</v>
      </c>
      <c r="G12171" s="384">
        <v>0</v>
      </c>
      <c r="H12171">
        <v>0</v>
      </c>
    </row>
    <row r="12172" spans="1:10">
      <c r="A12172">
        <v>12165</v>
      </c>
      <c r="B12172" s="612">
        <v>44069.29791666667</v>
      </c>
      <c r="C12172" s="405" t="s">
        <v>2110</v>
      </c>
      <c r="D12172" s="384">
        <v>2803</v>
      </c>
      <c r="E12172">
        <v>0.02</v>
      </c>
      <c r="F12172">
        <v>1.1806000000000001</v>
      </c>
      <c r="G12172" s="384">
        <v>0</v>
      </c>
      <c r="H12172">
        <v>1.1796</v>
      </c>
    </row>
    <row r="12173" spans="1:10">
      <c r="A12173">
        <v>12168</v>
      </c>
      <c r="B12173" s="612">
        <v>44069.313194444447</v>
      </c>
      <c r="C12173" s="405" t="s">
        <v>2110</v>
      </c>
      <c r="D12173" s="384">
        <v>2803</v>
      </c>
      <c r="E12173">
        <v>0.02</v>
      </c>
      <c r="F12173">
        <v>1.1806000000000001</v>
      </c>
      <c r="G12173" s="384">
        <v>0</v>
      </c>
      <c r="H12173">
        <v>1.18041</v>
      </c>
    </row>
    <row r="12174" spans="1:10">
      <c r="A12174">
        <v>12169</v>
      </c>
      <c r="B12174" s="612">
        <v>44069.494444444441</v>
      </c>
      <c r="C12174" s="405" t="s">
        <v>2054</v>
      </c>
      <c r="D12174" s="384">
        <v>2803</v>
      </c>
      <c r="E12174">
        <v>0.02</v>
      </c>
      <c r="F12174">
        <v>1.18041</v>
      </c>
      <c r="G12174" s="384">
        <v>0</v>
      </c>
      <c r="H12174">
        <v>1.18041</v>
      </c>
      <c r="I12174">
        <v>0.38</v>
      </c>
      <c r="J12174" s="384">
        <v>40251.26</v>
      </c>
    </row>
    <row r="12175" spans="1:10">
      <c r="A12175">
        <v>12166</v>
      </c>
      <c r="B12175" s="612">
        <v>44069.313194444447</v>
      </c>
      <c r="C12175" s="405" t="s">
        <v>97</v>
      </c>
      <c r="D12175" s="384">
        <v>2804</v>
      </c>
      <c r="E12175">
        <v>0.02</v>
      </c>
      <c r="F12175">
        <v>1.18222</v>
      </c>
      <c r="G12175" s="384">
        <v>0</v>
      </c>
      <c r="H12175">
        <v>0</v>
      </c>
    </row>
    <row r="12176" spans="1:10">
      <c r="A12176">
        <v>12167</v>
      </c>
      <c r="B12176" s="612">
        <v>44069.313194444447</v>
      </c>
      <c r="C12176" s="405" t="s">
        <v>2110</v>
      </c>
      <c r="D12176" s="384">
        <v>2804</v>
      </c>
      <c r="E12176">
        <v>0.02</v>
      </c>
      <c r="F12176">
        <v>1.18222</v>
      </c>
      <c r="G12176" s="384">
        <v>0</v>
      </c>
      <c r="H12176">
        <v>1.18041</v>
      </c>
    </row>
    <row r="12177" spans="1:10">
      <c r="A12177">
        <v>12170</v>
      </c>
      <c r="B12177" s="612">
        <v>44069.494444444441</v>
      </c>
      <c r="C12177" s="405" t="s">
        <v>2054</v>
      </c>
      <c r="D12177" s="384">
        <v>2804</v>
      </c>
      <c r="E12177">
        <v>0.02</v>
      </c>
      <c r="F12177">
        <v>1.18041</v>
      </c>
      <c r="G12177" s="384">
        <v>0</v>
      </c>
      <c r="H12177">
        <v>1.18041</v>
      </c>
      <c r="I12177">
        <v>3.62</v>
      </c>
      <c r="J12177" s="384">
        <v>40254.879999999997</v>
      </c>
    </row>
    <row r="12178" spans="1:10">
      <c r="A12178">
        <v>12171</v>
      </c>
      <c r="B12178" s="612">
        <v>44069.512499999997</v>
      </c>
      <c r="C12178" s="405" t="s">
        <v>96</v>
      </c>
      <c r="D12178" s="384">
        <v>2805</v>
      </c>
      <c r="E12178">
        <v>0.05</v>
      </c>
      <c r="F12178">
        <v>1.17892</v>
      </c>
      <c r="G12178" s="384">
        <v>0</v>
      </c>
      <c r="H12178">
        <v>0</v>
      </c>
    </row>
    <row r="12179" spans="1:10">
      <c r="A12179">
        <v>12172</v>
      </c>
      <c r="B12179" s="612">
        <v>44069.512499999997</v>
      </c>
      <c r="C12179" s="405" t="s">
        <v>2110</v>
      </c>
      <c r="D12179" s="384">
        <v>2805</v>
      </c>
      <c r="E12179">
        <v>0.05</v>
      </c>
      <c r="F12179">
        <v>1.17892</v>
      </c>
      <c r="G12179" s="384">
        <v>0</v>
      </c>
      <c r="H12179">
        <v>1.1817200000000001</v>
      </c>
    </row>
    <row r="12180" spans="1:10">
      <c r="A12180">
        <v>12191</v>
      </c>
      <c r="B12180" s="612">
        <v>44069.570833333331</v>
      </c>
      <c r="C12180" s="405" t="s">
        <v>2054</v>
      </c>
      <c r="D12180" s="384">
        <v>2805</v>
      </c>
      <c r="E12180">
        <v>0.05</v>
      </c>
      <c r="F12180">
        <v>1.1817200000000001</v>
      </c>
      <c r="G12180" s="384">
        <v>0</v>
      </c>
      <c r="H12180">
        <v>1.1817200000000001</v>
      </c>
      <c r="I12180">
        <v>14</v>
      </c>
      <c r="J12180" s="384">
        <v>40268.78</v>
      </c>
    </row>
    <row r="12181" spans="1:10">
      <c r="A12181">
        <v>12176</v>
      </c>
      <c r="B12181" s="612">
        <v>44069.515277777777</v>
      </c>
      <c r="C12181" s="405" t="s">
        <v>97</v>
      </c>
      <c r="D12181" s="384">
        <v>2806</v>
      </c>
      <c r="E12181">
        <v>0.02</v>
      </c>
      <c r="F12181">
        <v>1.17879</v>
      </c>
      <c r="G12181" s="384">
        <v>0</v>
      </c>
      <c r="H12181">
        <v>0</v>
      </c>
    </row>
    <row r="12182" spans="1:10">
      <c r="A12182">
        <v>12177</v>
      </c>
      <c r="B12182" s="612">
        <v>44069.515277777777</v>
      </c>
      <c r="C12182" s="405" t="s">
        <v>2110</v>
      </c>
      <c r="D12182" s="384">
        <v>2806</v>
      </c>
      <c r="E12182">
        <v>0.02</v>
      </c>
      <c r="F12182">
        <v>1.17879</v>
      </c>
      <c r="G12182" s="384">
        <v>0</v>
      </c>
      <c r="H12182">
        <v>1.1777899999999999</v>
      </c>
    </row>
    <row r="12183" spans="1:10">
      <c r="A12183">
        <v>12178</v>
      </c>
      <c r="B12183" s="612">
        <v>44069.522222222222</v>
      </c>
      <c r="C12183" s="405" t="s">
        <v>2054</v>
      </c>
      <c r="D12183" s="384">
        <v>2806</v>
      </c>
      <c r="E12183">
        <v>0.02</v>
      </c>
      <c r="F12183">
        <v>1.1777899999999999</v>
      </c>
      <c r="G12183" s="384">
        <v>0</v>
      </c>
      <c r="H12183">
        <v>1.1777899999999999</v>
      </c>
      <c r="I12183">
        <v>2</v>
      </c>
      <c r="J12183" s="384">
        <v>40256.879999999997</v>
      </c>
    </row>
    <row r="12184" spans="1:10">
      <c r="A12184">
        <v>12179</v>
      </c>
      <c r="B12184" s="612">
        <v>44069.525000000001</v>
      </c>
      <c r="C12184" s="405" t="s">
        <v>97</v>
      </c>
      <c r="D12184" s="384">
        <v>2807</v>
      </c>
      <c r="E12184">
        <v>0.02</v>
      </c>
      <c r="F12184">
        <v>1.1779599999999999</v>
      </c>
      <c r="G12184" s="384">
        <v>0</v>
      </c>
      <c r="H12184">
        <v>0</v>
      </c>
    </row>
    <row r="12185" spans="1:10">
      <c r="A12185">
        <v>12180</v>
      </c>
      <c r="B12185" s="612">
        <v>44069.525000000001</v>
      </c>
      <c r="C12185" s="405" t="s">
        <v>2110</v>
      </c>
      <c r="D12185" s="384">
        <v>2807</v>
      </c>
      <c r="E12185">
        <v>0.02</v>
      </c>
      <c r="F12185">
        <v>1.1779599999999999</v>
      </c>
      <c r="G12185" s="384">
        <v>0</v>
      </c>
      <c r="H12185">
        <v>1.17696</v>
      </c>
    </row>
    <row r="12186" spans="1:10">
      <c r="A12186">
        <v>12183</v>
      </c>
      <c r="B12186" s="612">
        <v>44069.558333333334</v>
      </c>
      <c r="C12186" s="405" t="s">
        <v>2110</v>
      </c>
      <c r="D12186" s="384">
        <v>2807</v>
      </c>
      <c r="E12186">
        <v>0.02</v>
      </c>
      <c r="F12186">
        <v>1.1779599999999999</v>
      </c>
      <c r="G12186" s="384">
        <v>0</v>
      </c>
      <c r="H12186">
        <v>1.17777</v>
      </c>
    </row>
    <row r="12187" spans="1:10">
      <c r="A12187">
        <v>12187</v>
      </c>
      <c r="B12187" s="612">
        <v>44069.567361111112</v>
      </c>
      <c r="C12187" s="405" t="s">
        <v>2110</v>
      </c>
      <c r="D12187" s="384">
        <v>2807</v>
      </c>
      <c r="E12187">
        <v>0.02</v>
      </c>
      <c r="F12187">
        <v>1.1779599999999999</v>
      </c>
      <c r="G12187" s="384">
        <v>0</v>
      </c>
      <c r="H12187">
        <v>1.17883</v>
      </c>
    </row>
    <row r="12188" spans="1:10">
      <c r="A12188">
        <v>12201</v>
      </c>
      <c r="B12188" s="612">
        <v>44069.686111111114</v>
      </c>
      <c r="C12188" s="405" t="s">
        <v>2110</v>
      </c>
      <c r="D12188" s="384">
        <v>2807</v>
      </c>
      <c r="E12188">
        <v>0.02</v>
      </c>
      <c r="F12188">
        <v>1.1779599999999999</v>
      </c>
      <c r="G12188" s="384">
        <v>0</v>
      </c>
      <c r="H12188">
        <v>1.1801200000000001</v>
      </c>
    </row>
    <row r="12189" spans="1:10">
      <c r="A12189">
        <v>12211</v>
      </c>
      <c r="B12189" s="612">
        <v>44070.045138888891</v>
      </c>
      <c r="C12189" s="405" t="s">
        <v>2110</v>
      </c>
      <c r="D12189" s="384">
        <v>2807</v>
      </c>
      <c r="E12189">
        <v>0.02</v>
      </c>
      <c r="F12189">
        <v>1.1779599999999999</v>
      </c>
      <c r="G12189" s="384">
        <v>0</v>
      </c>
      <c r="H12189">
        <v>1.1814800000000001</v>
      </c>
    </row>
    <row r="12190" spans="1:10">
      <c r="A12190">
        <v>12217</v>
      </c>
      <c r="B12190" s="612">
        <v>44070.440972222219</v>
      </c>
      <c r="C12190" s="405" t="s">
        <v>2054</v>
      </c>
      <c r="D12190" s="384">
        <v>2807</v>
      </c>
      <c r="E12190">
        <v>0.02</v>
      </c>
      <c r="F12190">
        <v>1.1814800000000001</v>
      </c>
      <c r="G12190" s="384">
        <v>0</v>
      </c>
      <c r="H12190">
        <v>1.1814800000000001</v>
      </c>
      <c r="I12190">
        <v>-6.97</v>
      </c>
      <c r="J12190" s="384">
        <v>40267.81</v>
      </c>
    </row>
    <row r="12191" spans="1:10">
      <c r="A12191">
        <v>12181</v>
      </c>
      <c r="B12191" s="612">
        <v>44069.558333333334</v>
      </c>
      <c r="C12191" s="405" t="s">
        <v>97</v>
      </c>
      <c r="D12191" s="384">
        <v>2808</v>
      </c>
      <c r="E12191">
        <v>0.02</v>
      </c>
      <c r="F12191">
        <v>1.17957</v>
      </c>
      <c r="G12191" s="384">
        <v>0</v>
      </c>
      <c r="H12191">
        <v>0</v>
      </c>
    </row>
    <row r="12192" spans="1:10">
      <c r="A12192">
        <v>12182</v>
      </c>
      <c r="B12192" s="612">
        <v>44069.558333333334</v>
      </c>
      <c r="C12192" s="405" t="s">
        <v>2110</v>
      </c>
      <c r="D12192" s="384">
        <v>2808</v>
      </c>
      <c r="E12192">
        <v>0.02</v>
      </c>
      <c r="F12192">
        <v>1.17957</v>
      </c>
      <c r="G12192" s="384">
        <v>0</v>
      </c>
      <c r="H12192">
        <v>1.17777</v>
      </c>
    </row>
    <row r="12193" spans="1:10">
      <c r="A12193">
        <v>12186</v>
      </c>
      <c r="B12193" s="612">
        <v>44069.567361111112</v>
      </c>
      <c r="C12193" s="405" t="s">
        <v>2110</v>
      </c>
      <c r="D12193" s="384">
        <v>2808</v>
      </c>
      <c r="E12193">
        <v>0.02</v>
      </c>
      <c r="F12193">
        <v>1.17957</v>
      </c>
      <c r="G12193" s="384">
        <v>0</v>
      </c>
      <c r="H12193">
        <v>1.17883</v>
      </c>
    </row>
    <row r="12194" spans="1:10">
      <c r="A12194">
        <v>12200</v>
      </c>
      <c r="B12194" s="612">
        <v>44069.686111111114</v>
      </c>
      <c r="C12194" s="405" t="s">
        <v>2110</v>
      </c>
      <c r="D12194" s="384">
        <v>2808</v>
      </c>
      <c r="E12194">
        <v>0.02</v>
      </c>
      <c r="F12194">
        <v>1.17957</v>
      </c>
      <c r="G12194" s="384">
        <v>0</v>
      </c>
      <c r="H12194">
        <v>1.1801200000000001</v>
      </c>
    </row>
    <row r="12195" spans="1:10">
      <c r="A12195">
        <v>12210</v>
      </c>
      <c r="B12195" s="612">
        <v>44070.045138888891</v>
      </c>
      <c r="C12195" s="405" t="s">
        <v>2110</v>
      </c>
      <c r="D12195" s="384">
        <v>2808</v>
      </c>
      <c r="E12195">
        <v>0.02</v>
      </c>
      <c r="F12195">
        <v>1.17957</v>
      </c>
      <c r="G12195" s="384">
        <v>0</v>
      </c>
      <c r="H12195">
        <v>1.1814800000000001</v>
      </c>
    </row>
    <row r="12196" spans="1:10">
      <c r="A12196">
        <v>12218</v>
      </c>
      <c r="B12196" s="612">
        <v>44070.440972222219</v>
      </c>
      <c r="C12196" s="405" t="s">
        <v>2054</v>
      </c>
      <c r="D12196" s="384">
        <v>2808</v>
      </c>
      <c r="E12196">
        <v>0.02</v>
      </c>
      <c r="F12196">
        <v>1.1814800000000001</v>
      </c>
      <c r="G12196" s="384">
        <v>0</v>
      </c>
      <c r="H12196">
        <v>1.1814800000000001</v>
      </c>
      <c r="I12196">
        <v>-3.75</v>
      </c>
      <c r="J12196" s="384">
        <v>40264.050000000003</v>
      </c>
    </row>
    <row r="12197" spans="1:10">
      <c r="A12197">
        <v>12184</v>
      </c>
      <c r="B12197" s="612">
        <v>44069.567361111112</v>
      </c>
      <c r="C12197" s="405" t="s">
        <v>97</v>
      </c>
      <c r="D12197" s="384">
        <v>2809</v>
      </c>
      <c r="E12197">
        <v>0.03</v>
      </c>
      <c r="F12197">
        <v>1.1812400000000001</v>
      </c>
      <c r="G12197" s="384">
        <v>0</v>
      </c>
      <c r="H12197">
        <v>0</v>
      </c>
    </row>
    <row r="12198" spans="1:10">
      <c r="A12198">
        <v>12185</v>
      </c>
      <c r="B12198" s="612">
        <v>44069.567361111112</v>
      </c>
      <c r="C12198" s="405" t="s">
        <v>2110</v>
      </c>
      <c r="D12198" s="384">
        <v>2809</v>
      </c>
      <c r="E12198">
        <v>0.03</v>
      </c>
      <c r="F12198">
        <v>1.1812400000000001</v>
      </c>
      <c r="G12198" s="384">
        <v>0</v>
      </c>
      <c r="H12198">
        <v>1.17883</v>
      </c>
    </row>
    <row r="12199" spans="1:10">
      <c r="A12199">
        <v>12199</v>
      </c>
      <c r="B12199" s="612">
        <v>44069.686111111114</v>
      </c>
      <c r="C12199" s="405" t="s">
        <v>2110</v>
      </c>
      <c r="D12199" s="384">
        <v>2809</v>
      </c>
      <c r="E12199">
        <v>0.03</v>
      </c>
      <c r="F12199">
        <v>1.1812400000000001</v>
      </c>
      <c r="G12199" s="384">
        <v>0</v>
      </c>
      <c r="H12199">
        <v>1.1801200000000001</v>
      </c>
    </row>
    <row r="12200" spans="1:10">
      <c r="A12200">
        <v>12209</v>
      </c>
      <c r="B12200" s="612">
        <v>44070.045138888891</v>
      </c>
      <c r="C12200" s="405" t="s">
        <v>2110</v>
      </c>
      <c r="D12200" s="384">
        <v>2809</v>
      </c>
      <c r="E12200">
        <v>0.03</v>
      </c>
      <c r="F12200">
        <v>1.1812400000000001</v>
      </c>
      <c r="G12200" s="384">
        <v>0</v>
      </c>
      <c r="H12200">
        <v>1.1814800000000001</v>
      </c>
    </row>
    <row r="12201" spans="1:10">
      <c r="A12201">
        <v>12219</v>
      </c>
      <c r="B12201" s="612">
        <v>44070.440972222219</v>
      </c>
      <c r="C12201" s="405" t="s">
        <v>2054</v>
      </c>
      <c r="D12201" s="384">
        <v>2809</v>
      </c>
      <c r="E12201">
        <v>0.03</v>
      </c>
      <c r="F12201">
        <v>1.1814800000000001</v>
      </c>
      <c r="G12201" s="384">
        <v>0</v>
      </c>
      <c r="H12201">
        <v>1.1814800000000001</v>
      </c>
      <c r="I12201">
        <v>-0.62</v>
      </c>
      <c r="J12201" s="384">
        <v>40263.43</v>
      </c>
    </row>
    <row r="12202" spans="1:10">
      <c r="A12202">
        <v>12192</v>
      </c>
      <c r="B12202" s="612">
        <v>44069.578472222223</v>
      </c>
      <c r="C12202" s="405" t="s">
        <v>96</v>
      </c>
      <c r="D12202" s="384">
        <v>2810</v>
      </c>
      <c r="E12202">
        <v>0.02</v>
      </c>
      <c r="F12202">
        <v>1.1813400000000001</v>
      </c>
      <c r="G12202" s="384">
        <v>0</v>
      </c>
      <c r="H12202">
        <v>0</v>
      </c>
    </row>
    <row r="12203" spans="1:10">
      <c r="A12203">
        <v>12193</v>
      </c>
      <c r="B12203" s="612">
        <v>44069.578472222223</v>
      </c>
      <c r="C12203" s="405" t="s">
        <v>2110</v>
      </c>
      <c r="D12203" s="384">
        <v>2810</v>
      </c>
      <c r="E12203">
        <v>0.02</v>
      </c>
      <c r="F12203">
        <v>1.1813400000000001</v>
      </c>
      <c r="G12203" s="384">
        <v>0</v>
      </c>
      <c r="H12203">
        <v>1.1823399999999999</v>
      </c>
    </row>
    <row r="12204" spans="1:10">
      <c r="A12204">
        <v>12194</v>
      </c>
      <c r="B12204" s="612">
        <v>44069.602777777778</v>
      </c>
      <c r="C12204" s="405" t="s">
        <v>2054</v>
      </c>
      <c r="D12204" s="384">
        <v>2810</v>
      </c>
      <c r="E12204">
        <v>0.02</v>
      </c>
      <c r="F12204">
        <v>1.1823399999999999</v>
      </c>
      <c r="G12204" s="384">
        <v>0</v>
      </c>
      <c r="H12204">
        <v>1.1823399999999999</v>
      </c>
      <c r="I12204">
        <v>2</v>
      </c>
      <c r="J12204" s="384">
        <v>40270.78</v>
      </c>
    </row>
    <row r="12205" spans="1:10">
      <c r="A12205">
        <v>12195</v>
      </c>
      <c r="B12205" s="612">
        <v>44069.661111111112</v>
      </c>
      <c r="C12205" s="405" t="s">
        <v>96</v>
      </c>
      <c r="D12205" s="384">
        <v>2811</v>
      </c>
      <c r="E12205">
        <v>0.02</v>
      </c>
      <c r="F12205">
        <v>1.1821900000000001</v>
      </c>
      <c r="G12205" s="384">
        <v>0</v>
      </c>
      <c r="H12205">
        <v>0</v>
      </c>
    </row>
    <row r="12206" spans="1:10">
      <c r="A12206">
        <v>12196</v>
      </c>
      <c r="B12206" s="612">
        <v>44069.661111111112</v>
      </c>
      <c r="C12206" s="405" t="s">
        <v>2110</v>
      </c>
      <c r="D12206" s="384">
        <v>2811</v>
      </c>
      <c r="E12206">
        <v>0.02</v>
      </c>
      <c r="F12206">
        <v>1.1821900000000001</v>
      </c>
      <c r="G12206" s="384">
        <v>0</v>
      </c>
      <c r="H12206">
        <v>1.18319</v>
      </c>
    </row>
    <row r="12207" spans="1:10">
      <c r="A12207">
        <v>12202</v>
      </c>
      <c r="B12207" s="612">
        <v>44069.688194444447</v>
      </c>
      <c r="C12207" s="405" t="s">
        <v>2054</v>
      </c>
      <c r="D12207" s="384">
        <v>2811</v>
      </c>
      <c r="E12207">
        <v>0.02</v>
      </c>
      <c r="F12207">
        <v>1.18319</v>
      </c>
      <c r="G12207" s="384">
        <v>0</v>
      </c>
      <c r="H12207">
        <v>1.18319</v>
      </c>
      <c r="I12207">
        <v>2</v>
      </c>
      <c r="J12207" s="384">
        <v>40272.78</v>
      </c>
    </row>
    <row r="12208" spans="1:10">
      <c r="A12208">
        <v>12197</v>
      </c>
      <c r="B12208" s="612">
        <v>44069.686111111114</v>
      </c>
      <c r="C12208" s="405" t="s">
        <v>97</v>
      </c>
      <c r="D12208" s="384">
        <v>2812</v>
      </c>
      <c r="E12208">
        <v>0.05</v>
      </c>
      <c r="F12208">
        <v>1.1829400000000001</v>
      </c>
      <c r="G12208" s="384">
        <v>0</v>
      </c>
      <c r="H12208">
        <v>0</v>
      </c>
    </row>
    <row r="12209" spans="1:10">
      <c r="A12209">
        <v>12198</v>
      </c>
      <c r="B12209" s="612">
        <v>44069.686111111114</v>
      </c>
      <c r="C12209" s="405" t="s">
        <v>2110</v>
      </c>
      <c r="D12209" s="384">
        <v>2812</v>
      </c>
      <c r="E12209">
        <v>0.05</v>
      </c>
      <c r="F12209">
        <v>1.1829400000000001</v>
      </c>
      <c r="G12209" s="384">
        <v>0</v>
      </c>
      <c r="H12209">
        <v>1.1801200000000001</v>
      </c>
    </row>
    <row r="12210" spans="1:10">
      <c r="A12210">
        <v>12208</v>
      </c>
      <c r="B12210" s="612">
        <v>44070.045138888891</v>
      </c>
      <c r="C12210" s="405" t="s">
        <v>2110</v>
      </c>
      <c r="D12210" s="384">
        <v>2812</v>
      </c>
      <c r="E12210">
        <v>0.05</v>
      </c>
      <c r="F12210">
        <v>1.1829400000000001</v>
      </c>
      <c r="G12210" s="384">
        <v>0</v>
      </c>
      <c r="H12210">
        <v>1.1814800000000001</v>
      </c>
    </row>
    <row r="12211" spans="1:10">
      <c r="A12211">
        <v>12220</v>
      </c>
      <c r="B12211" s="612">
        <v>44070.440972222219</v>
      </c>
      <c r="C12211" s="405" t="s">
        <v>2054</v>
      </c>
      <c r="D12211" s="384">
        <v>2812</v>
      </c>
      <c r="E12211">
        <v>0.05</v>
      </c>
      <c r="F12211">
        <v>1.1814800000000001</v>
      </c>
      <c r="G12211" s="384">
        <v>0</v>
      </c>
      <c r="H12211">
        <v>1.1814800000000001</v>
      </c>
      <c r="I12211">
        <v>7.47</v>
      </c>
      <c r="J12211" s="384">
        <v>40270.9</v>
      </c>
    </row>
    <row r="12212" spans="1:10">
      <c r="A12212">
        <v>12203</v>
      </c>
      <c r="B12212" s="612">
        <v>44069.700694444444</v>
      </c>
      <c r="C12212" s="405" t="s">
        <v>96</v>
      </c>
      <c r="D12212" s="384">
        <v>2813</v>
      </c>
      <c r="E12212">
        <v>0.02</v>
      </c>
      <c r="F12212">
        <v>1.18299</v>
      </c>
      <c r="G12212" s="384">
        <v>0</v>
      </c>
      <c r="H12212">
        <v>0</v>
      </c>
    </row>
    <row r="12213" spans="1:10">
      <c r="A12213">
        <v>12204</v>
      </c>
      <c r="B12213" s="612">
        <v>44069.700694444444</v>
      </c>
      <c r="C12213" s="405" t="s">
        <v>2110</v>
      </c>
      <c r="D12213" s="384">
        <v>2813</v>
      </c>
      <c r="E12213">
        <v>0.02</v>
      </c>
      <c r="F12213">
        <v>1.18299</v>
      </c>
      <c r="G12213" s="384">
        <v>0</v>
      </c>
      <c r="H12213">
        <v>1.1839900000000001</v>
      </c>
    </row>
    <row r="12214" spans="1:10">
      <c r="A12214">
        <v>12205</v>
      </c>
      <c r="B12214" s="612">
        <v>44069.995833333334</v>
      </c>
      <c r="C12214" s="405" t="s">
        <v>2054</v>
      </c>
      <c r="D12214" s="384">
        <v>2813</v>
      </c>
      <c r="E12214">
        <v>0.02</v>
      </c>
      <c r="F12214">
        <v>1.1839900000000001</v>
      </c>
      <c r="G12214" s="384">
        <v>0</v>
      </c>
      <c r="H12214">
        <v>1.1839900000000001</v>
      </c>
      <c r="I12214">
        <v>2</v>
      </c>
      <c r="J12214" s="384">
        <v>40274.78</v>
      </c>
    </row>
    <row r="12215" spans="1:10">
      <c r="A12215">
        <v>12206</v>
      </c>
      <c r="B12215" s="612">
        <v>44070.045138888891</v>
      </c>
      <c r="C12215" s="405" t="s">
        <v>97</v>
      </c>
      <c r="D12215" s="384">
        <v>2814</v>
      </c>
      <c r="E12215">
        <v>0.08</v>
      </c>
      <c r="F12215">
        <v>1.18476</v>
      </c>
      <c r="G12215" s="384">
        <v>0</v>
      </c>
      <c r="H12215">
        <v>0</v>
      </c>
    </row>
    <row r="12216" spans="1:10">
      <c r="A12216">
        <v>12207</v>
      </c>
      <c r="B12216" s="612">
        <v>44070.045138888891</v>
      </c>
      <c r="C12216" s="405" t="s">
        <v>2110</v>
      </c>
      <c r="D12216" s="384">
        <v>2814</v>
      </c>
      <c r="E12216">
        <v>0.08</v>
      </c>
      <c r="F12216">
        <v>1.18476</v>
      </c>
      <c r="G12216" s="384">
        <v>0</v>
      </c>
      <c r="H12216">
        <v>1.1814800000000001</v>
      </c>
    </row>
    <row r="12217" spans="1:10">
      <c r="A12217">
        <v>12221</v>
      </c>
      <c r="B12217" s="612">
        <v>44070.440972222219</v>
      </c>
      <c r="C12217" s="405" t="s">
        <v>2054</v>
      </c>
      <c r="D12217" s="384">
        <v>2814</v>
      </c>
      <c r="E12217">
        <v>0.08</v>
      </c>
      <c r="F12217">
        <v>1.1814800000000001</v>
      </c>
      <c r="G12217" s="384">
        <v>0</v>
      </c>
      <c r="H12217">
        <v>1.1814800000000001</v>
      </c>
      <c r="I12217">
        <v>26.24</v>
      </c>
      <c r="J12217" s="384">
        <v>40297.14</v>
      </c>
    </row>
    <row r="12218" spans="1:10">
      <c r="A12218">
        <v>12212</v>
      </c>
      <c r="B12218" s="612">
        <v>44070.049305555556</v>
      </c>
      <c r="C12218" s="405" t="s">
        <v>96</v>
      </c>
      <c r="D12218" s="384">
        <v>2815</v>
      </c>
      <c r="E12218">
        <v>0.02</v>
      </c>
      <c r="F12218">
        <v>1.18431</v>
      </c>
      <c r="G12218" s="384">
        <v>0</v>
      </c>
      <c r="H12218">
        <v>0</v>
      </c>
    </row>
    <row r="12219" spans="1:10">
      <c r="A12219">
        <v>12213</v>
      </c>
      <c r="B12219" s="612">
        <v>44070.049305555556</v>
      </c>
      <c r="C12219" s="405" t="s">
        <v>2110</v>
      </c>
      <c r="D12219" s="384">
        <v>2815</v>
      </c>
      <c r="E12219">
        <v>0.02</v>
      </c>
      <c r="F12219">
        <v>1.18431</v>
      </c>
      <c r="G12219" s="384">
        <v>0</v>
      </c>
      <c r="H12219">
        <v>1.1853100000000001</v>
      </c>
    </row>
    <row r="12220" spans="1:10">
      <c r="A12220">
        <v>12216</v>
      </c>
      <c r="B12220" s="612">
        <v>44070.129861111112</v>
      </c>
      <c r="C12220" s="405" t="s">
        <v>2110</v>
      </c>
      <c r="D12220" s="384">
        <v>2815</v>
      </c>
      <c r="E12220">
        <v>0.02</v>
      </c>
      <c r="F12220">
        <v>1.18431</v>
      </c>
      <c r="G12220" s="384">
        <v>0</v>
      </c>
      <c r="H12220">
        <v>1.18451</v>
      </c>
    </row>
    <row r="12221" spans="1:10">
      <c r="A12221">
        <v>12225</v>
      </c>
      <c r="B12221" s="612">
        <v>44070.444444444445</v>
      </c>
      <c r="C12221" s="405" t="s">
        <v>2110</v>
      </c>
      <c r="D12221" s="384">
        <v>2815</v>
      </c>
      <c r="E12221">
        <v>0.02</v>
      </c>
      <c r="F12221">
        <v>1.18431</v>
      </c>
      <c r="G12221" s="384">
        <v>0</v>
      </c>
      <c r="H12221">
        <v>1.1834800000000001</v>
      </c>
    </row>
    <row r="12222" spans="1:10">
      <c r="A12222">
        <v>12231</v>
      </c>
      <c r="B12222" s="612">
        <v>44070.533333333333</v>
      </c>
      <c r="C12222" s="405" t="s">
        <v>2054</v>
      </c>
      <c r="D12222" s="384">
        <v>2815</v>
      </c>
      <c r="E12222">
        <v>0.02</v>
      </c>
      <c r="F12222">
        <v>1.1834800000000001</v>
      </c>
      <c r="G12222" s="384">
        <v>0</v>
      </c>
      <c r="H12222">
        <v>1.1834800000000001</v>
      </c>
      <c r="I12222">
        <v>-1.66</v>
      </c>
      <c r="J12222" s="384">
        <v>40295.480000000003</v>
      </c>
    </row>
    <row r="12223" spans="1:10">
      <c r="A12223">
        <v>12214</v>
      </c>
      <c r="B12223" s="612">
        <v>44070.129861111112</v>
      </c>
      <c r="C12223" s="405" t="s">
        <v>96</v>
      </c>
      <c r="D12223" s="384">
        <v>2816</v>
      </c>
      <c r="E12223">
        <v>0.02</v>
      </c>
      <c r="F12223">
        <v>1.1827099999999999</v>
      </c>
      <c r="G12223" s="384">
        <v>0</v>
      </c>
      <c r="H12223">
        <v>0</v>
      </c>
    </row>
    <row r="12224" spans="1:10">
      <c r="A12224">
        <v>12215</v>
      </c>
      <c r="B12224" s="612">
        <v>44070.129861111112</v>
      </c>
      <c r="C12224" s="405" t="s">
        <v>2110</v>
      </c>
      <c r="D12224" s="384">
        <v>2816</v>
      </c>
      <c r="E12224">
        <v>0.02</v>
      </c>
      <c r="F12224">
        <v>1.1827099999999999</v>
      </c>
      <c r="G12224" s="384">
        <v>0</v>
      </c>
      <c r="H12224">
        <v>1.18451</v>
      </c>
    </row>
    <row r="12225" spans="1:10">
      <c r="A12225">
        <v>12224</v>
      </c>
      <c r="B12225" s="612">
        <v>44070.444444444445</v>
      </c>
      <c r="C12225" s="405" t="s">
        <v>2110</v>
      </c>
      <c r="D12225" s="384">
        <v>2816</v>
      </c>
      <c r="E12225">
        <v>0.02</v>
      </c>
      <c r="F12225">
        <v>1.1827099999999999</v>
      </c>
      <c r="G12225" s="384">
        <v>0</v>
      </c>
      <c r="H12225">
        <v>1.1834800000000001</v>
      </c>
    </row>
    <row r="12226" spans="1:10">
      <c r="A12226">
        <v>12232</v>
      </c>
      <c r="B12226" s="612">
        <v>44070.533333333333</v>
      </c>
      <c r="C12226" s="405" t="s">
        <v>2054</v>
      </c>
      <c r="D12226" s="384">
        <v>2816</v>
      </c>
      <c r="E12226">
        <v>0.02</v>
      </c>
      <c r="F12226">
        <v>1.1834800000000001</v>
      </c>
      <c r="G12226" s="384">
        <v>0</v>
      </c>
      <c r="H12226">
        <v>1.1834800000000001</v>
      </c>
      <c r="I12226">
        <v>1.54</v>
      </c>
      <c r="J12226" s="384">
        <v>40297.019999999997</v>
      </c>
    </row>
    <row r="12227" spans="1:10">
      <c r="A12227">
        <v>12222</v>
      </c>
      <c r="B12227" s="612">
        <v>44070.444444444445</v>
      </c>
      <c r="C12227" s="405" t="s">
        <v>96</v>
      </c>
      <c r="D12227" s="384">
        <v>2817</v>
      </c>
      <c r="E12227">
        <v>0.03</v>
      </c>
      <c r="F12227">
        <v>1.1811100000000001</v>
      </c>
      <c r="G12227" s="384">
        <v>0</v>
      </c>
      <c r="H12227">
        <v>0</v>
      </c>
    </row>
    <row r="12228" spans="1:10">
      <c r="A12228">
        <v>12223</v>
      </c>
      <c r="B12228" s="612">
        <v>44070.444444444445</v>
      </c>
      <c r="C12228" s="405" t="s">
        <v>2110</v>
      </c>
      <c r="D12228" s="384">
        <v>2817</v>
      </c>
      <c r="E12228">
        <v>0.03</v>
      </c>
      <c r="F12228">
        <v>1.1811100000000001</v>
      </c>
      <c r="G12228" s="384">
        <v>0</v>
      </c>
      <c r="H12228">
        <v>1.1834800000000001</v>
      </c>
    </row>
    <row r="12229" spans="1:10">
      <c r="A12229">
        <v>12233</v>
      </c>
      <c r="B12229" s="612">
        <v>44070.533333333333</v>
      </c>
      <c r="C12229" s="405" t="s">
        <v>2054</v>
      </c>
      <c r="D12229" s="384">
        <v>2817</v>
      </c>
      <c r="E12229">
        <v>0.03</v>
      </c>
      <c r="F12229">
        <v>1.1834800000000001</v>
      </c>
      <c r="G12229" s="384">
        <v>0</v>
      </c>
      <c r="H12229">
        <v>1.1834800000000001</v>
      </c>
      <c r="I12229">
        <v>7.11</v>
      </c>
      <c r="J12229" s="384">
        <v>40304.129999999997</v>
      </c>
    </row>
    <row r="12230" spans="1:10">
      <c r="A12230">
        <v>12226</v>
      </c>
      <c r="B12230" s="612">
        <v>44070.476388888892</v>
      </c>
      <c r="C12230" s="405" t="s">
        <v>97</v>
      </c>
      <c r="D12230" s="384">
        <v>2818</v>
      </c>
      <c r="E12230">
        <v>0.02</v>
      </c>
      <c r="F12230">
        <v>1.18048</v>
      </c>
      <c r="G12230" s="384">
        <v>0</v>
      </c>
      <c r="H12230">
        <v>0</v>
      </c>
    </row>
    <row r="12231" spans="1:10">
      <c r="A12231">
        <v>12227</v>
      </c>
      <c r="B12231" s="612">
        <v>44070.476388888892</v>
      </c>
      <c r="C12231" s="405" t="s">
        <v>2110</v>
      </c>
      <c r="D12231" s="384">
        <v>2818</v>
      </c>
      <c r="E12231">
        <v>0.02</v>
      </c>
      <c r="F12231">
        <v>1.18048</v>
      </c>
      <c r="G12231" s="384">
        <v>0</v>
      </c>
      <c r="H12231">
        <v>1.1794800000000001</v>
      </c>
    </row>
    <row r="12232" spans="1:10">
      <c r="A12232">
        <v>12230</v>
      </c>
      <c r="B12232" s="612">
        <v>44070.532638888886</v>
      </c>
      <c r="C12232" s="405" t="s">
        <v>2110</v>
      </c>
      <c r="D12232" s="384">
        <v>2818</v>
      </c>
      <c r="E12232">
        <v>0.02</v>
      </c>
      <c r="F12232">
        <v>1.18048</v>
      </c>
      <c r="G12232" s="384">
        <v>0</v>
      </c>
      <c r="H12232">
        <v>1.1802900000000001</v>
      </c>
    </row>
    <row r="12233" spans="1:10">
      <c r="A12233">
        <v>12237</v>
      </c>
      <c r="B12233" s="612">
        <v>44070.535416666666</v>
      </c>
      <c r="C12233" s="405" t="s">
        <v>2110</v>
      </c>
      <c r="D12233" s="384">
        <v>2818</v>
      </c>
      <c r="E12233">
        <v>0.02</v>
      </c>
      <c r="F12233">
        <v>1.18048</v>
      </c>
      <c r="G12233" s="384">
        <v>0</v>
      </c>
      <c r="H12233">
        <v>1.1813199999999999</v>
      </c>
    </row>
    <row r="12234" spans="1:10">
      <c r="A12234">
        <v>12245</v>
      </c>
      <c r="B12234" s="612">
        <v>44070.54791666667</v>
      </c>
      <c r="C12234" s="405" t="s">
        <v>2110</v>
      </c>
      <c r="D12234" s="384">
        <v>2818</v>
      </c>
      <c r="E12234">
        <v>0.02</v>
      </c>
      <c r="F12234">
        <v>1.18048</v>
      </c>
      <c r="G12234" s="384">
        <v>0</v>
      </c>
      <c r="H12234">
        <v>1.1826099999999999</v>
      </c>
    </row>
    <row r="12235" spans="1:10">
      <c r="A12235">
        <v>12254</v>
      </c>
      <c r="B12235" s="612">
        <v>44070.552083333336</v>
      </c>
      <c r="C12235" s="405" t="s">
        <v>2110</v>
      </c>
      <c r="D12235" s="384">
        <v>2818</v>
      </c>
      <c r="E12235">
        <v>0.02</v>
      </c>
      <c r="F12235">
        <v>1.18048</v>
      </c>
      <c r="G12235" s="384">
        <v>0</v>
      </c>
      <c r="H12235">
        <v>1.1839599999999999</v>
      </c>
    </row>
    <row r="12236" spans="1:10">
      <c r="A12236">
        <v>12261</v>
      </c>
      <c r="B12236" s="612">
        <v>44070.555555555555</v>
      </c>
      <c r="C12236" s="405" t="s">
        <v>2110</v>
      </c>
      <c r="D12236" s="384">
        <v>2818</v>
      </c>
      <c r="E12236">
        <v>0.02</v>
      </c>
      <c r="F12236">
        <v>1.18048</v>
      </c>
      <c r="G12236" s="384">
        <v>0</v>
      </c>
      <c r="H12236">
        <v>1.18557</v>
      </c>
    </row>
    <row r="12237" spans="1:10">
      <c r="A12237">
        <v>12264</v>
      </c>
      <c r="B12237" s="612">
        <v>44070.563888888886</v>
      </c>
      <c r="C12237" s="405" t="s">
        <v>2054</v>
      </c>
      <c r="D12237" s="384">
        <v>2818</v>
      </c>
      <c r="E12237">
        <v>0.02</v>
      </c>
      <c r="F12237">
        <v>1.18557</v>
      </c>
      <c r="G12237" s="384">
        <v>0</v>
      </c>
      <c r="H12237">
        <v>1.18557</v>
      </c>
      <c r="I12237">
        <v>-10.18</v>
      </c>
      <c r="J12237" s="384">
        <v>40297.949999999997</v>
      </c>
    </row>
    <row r="12238" spans="1:10">
      <c r="A12238">
        <v>12228</v>
      </c>
      <c r="B12238" s="612">
        <v>44070.532638888886</v>
      </c>
      <c r="C12238" s="405" t="s">
        <v>97</v>
      </c>
      <c r="D12238" s="384">
        <v>2819</v>
      </c>
      <c r="E12238">
        <v>0.02</v>
      </c>
      <c r="F12238">
        <v>1.1820900000000001</v>
      </c>
      <c r="G12238" s="384">
        <v>0</v>
      </c>
      <c r="H12238">
        <v>0</v>
      </c>
    </row>
    <row r="12239" spans="1:10">
      <c r="A12239">
        <v>12229</v>
      </c>
      <c r="B12239" s="612">
        <v>44070.532638888886</v>
      </c>
      <c r="C12239" s="405" t="s">
        <v>2110</v>
      </c>
      <c r="D12239" s="384">
        <v>2819</v>
      </c>
      <c r="E12239">
        <v>0.02</v>
      </c>
      <c r="F12239">
        <v>1.1820900000000001</v>
      </c>
      <c r="G12239" s="384">
        <v>0</v>
      </c>
      <c r="H12239">
        <v>1.1802900000000001</v>
      </c>
    </row>
    <row r="12240" spans="1:10">
      <c r="A12240">
        <v>12236</v>
      </c>
      <c r="B12240" s="612">
        <v>44070.535416666666</v>
      </c>
      <c r="C12240" s="405" t="s">
        <v>2110</v>
      </c>
      <c r="D12240" s="384">
        <v>2819</v>
      </c>
      <c r="E12240">
        <v>0.02</v>
      </c>
      <c r="F12240">
        <v>1.1820900000000001</v>
      </c>
      <c r="G12240" s="384">
        <v>0</v>
      </c>
      <c r="H12240">
        <v>1.1813199999999999</v>
      </c>
    </row>
    <row r="12241" spans="1:10">
      <c r="A12241">
        <v>12244</v>
      </c>
      <c r="B12241" s="612">
        <v>44070.54791666667</v>
      </c>
      <c r="C12241" s="405" t="s">
        <v>2110</v>
      </c>
      <c r="D12241" s="384">
        <v>2819</v>
      </c>
      <c r="E12241">
        <v>0.02</v>
      </c>
      <c r="F12241">
        <v>1.1820900000000001</v>
      </c>
      <c r="G12241" s="384">
        <v>0</v>
      </c>
      <c r="H12241">
        <v>1.1826099999999999</v>
      </c>
    </row>
    <row r="12242" spans="1:10">
      <c r="A12242">
        <v>12253</v>
      </c>
      <c r="B12242" s="612">
        <v>44070.552083333336</v>
      </c>
      <c r="C12242" s="405" t="s">
        <v>2110</v>
      </c>
      <c r="D12242" s="384">
        <v>2819</v>
      </c>
      <c r="E12242">
        <v>0.02</v>
      </c>
      <c r="F12242">
        <v>1.1820900000000001</v>
      </c>
      <c r="G12242" s="384">
        <v>0</v>
      </c>
      <c r="H12242">
        <v>1.1839599999999999</v>
      </c>
    </row>
    <row r="12243" spans="1:10">
      <c r="A12243">
        <v>12260</v>
      </c>
      <c r="B12243" s="612">
        <v>44070.555555555555</v>
      </c>
      <c r="C12243" s="405" t="s">
        <v>2110</v>
      </c>
      <c r="D12243" s="384">
        <v>2819</v>
      </c>
      <c r="E12243">
        <v>0.02</v>
      </c>
      <c r="F12243">
        <v>1.1820900000000001</v>
      </c>
      <c r="G12243" s="384">
        <v>0</v>
      </c>
      <c r="H12243">
        <v>1.18557</v>
      </c>
    </row>
    <row r="12244" spans="1:10">
      <c r="A12244">
        <v>12265</v>
      </c>
      <c r="B12244" s="612">
        <v>44070.563888888886</v>
      </c>
      <c r="C12244" s="405" t="s">
        <v>2054</v>
      </c>
      <c r="D12244" s="384">
        <v>2819</v>
      </c>
      <c r="E12244">
        <v>0.02</v>
      </c>
      <c r="F12244">
        <v>1.18557</v>
      </c>
      <c r="G12244" s="384">
        <v>0</v>
      </c>
      <c r="H12244">
        <v>1.18557</v>
      </c>
      <c r="I12244">
        <v>-6.96</v>
      </c>
      <c r="J12244" s="384">
        <v>40290.99</v>
      </c>
    </row>
    <row r="12245" spans="1:10">
      <c r="A12245">
        <v>12234</v>
      </c>
      <c r="B12245" s="612">
        <v>44070.535416666666</v>
      </c>
      <c r="C12245" s="405" t="s">
        <v>97</v>
      </c>
      <c r="D12245" s="384">
        <v>2820</v>
      </c>
      <c r="E12245">
        <v>0.03</v>
      </c>
      <c r="F12245">
        <v>1.1837</v>
      </c>
      <c r="G12245" s="384">
        <v>0</v>
      </c>
      <c r="H12245">
        <v>0</v>
      </c>
    </row>
    <row r="12246" spans="1:10">
      <c r="A12246">
        <v>12235</v>
      </c>
      <c r="B12246" s="612">
        <v>44070.535416666666</v>
      </c>
      <c r="C12246" s="405" t="s">
        <v>2110</v>
      </c>
      <c r="D12246" s="384">
        <v>2820</v>
      </c>
      <c r="E12246">
        <v>0.03</v>
      </c>
      <c r="F12246">
        <v>1.1837</v>
      </c>
      <c r="G12246" s="384">
        <v>0</v>
      </c>
      <c r="H12246">
        <v>1.1813199999999999</v>
      </c>
    </row>
    <row r="12247" spans="1:10">
      <c r="A12247">
        <v>12243</v>
      </c>
      <c r="B12247" s="612">
        <v>44070.54791666667</v>
      </c>
      <c r="C12247" s="405" t="s">
        <v>2110</v>
      </c>
      <c r="D12247" s="384">
        <v>2820</v>
      </c>
      <c r="E12247">
        <v>0.03</v>
      </c>
      <c r="F12247">
        <v>1.1837</v>
      </c>
      <c r="G12247" s="384">
        <v>0</v>
      </c>
      <c r="H12247">
        <v>1.1826099999999999</v>
      </c>
    </row>
    <row r="12248" spans="1:10">
      <c r="A12248">
        <v>12252</v>
      </c>
      <c r="B12248" s="612">
        <v>44070.552083333336</v>
      </c>
      <c r="C12248" s="405" t="s">
        <v>2110</v>
      </c>
      <c r="D12248" s="384">
        <v>2820</v>
      </c>
      <c r="E12248">
        <v>0.03</v>
      </c>
      <c r="F12248">
        <v>1.1837</v>
      </c>
      <c r="G12248" s="384">
        <v>0</v>
      </c>
      <c r="H12248">
        <v>1.1839599999999999</v>
      </c>
    </row>
    <row r="12249" spans="1:10">
      <c r="A12249">
        <v>12259</v>
      </c>
      <c r="B12249" s="612">
        <v>44070.555555555555</v>
      </c>
      <c r="C12249" s="405" t="s">
        <v>2110</v>
      </c>
      <c r="D12249" s="384">
        <v>2820</v>
      </c>
      <c r="E12249">
        <v>0.03</v>
      </c>
      <c r="F12249">
        <v>1.1837</v>
      </c>
      <c r="G12249" s="384">
        <v>0</v>
      </c>
      <c r="H12249">
        <v>1.18557</v>
      </c>
    </row>
    <row r="12250" spans="1:10">
      <c r="A12250">
        <v>12266</v>
      </c>
      <c r="B12250" s="612">
        <v>44070.563888888886</v>
      </c>
      <c r="C12250" s="405" t="s">
        <v>2054</v>
      </c>
      <c r="D12250" s="384">
        <v>2820</v>
      </c>
      <c r="E12250">
        <v>0.03</v>
      </c>
      <c r="F12250">
        <v>1.18557</v>
      </c>
      <c r="G12250" s="384">
        <v>0</v>
      </c>
      <c r="H12250">
        <v>1.18557</v>
      </c>
      <c r="I12250">
        <v>-5.61</v>
      </c>
      <c r="J12250" s="384">
        <v>40285.379999999997</v>
      </c>
    </row>
    <row r="12251" spans="1:10">
      <c r="A12251">
        <v>12238</v>
      </c>
      <c r="B12251" s="612">
        <v>44070.540972222225</v>
      </c>
      <c r="C12251" s="405" t="s">
        <v>96</v>
      </c>
      <c r="D12251" s="384">
        <v>2821</v>
      </c>
      <c r="E12251">
        <v>0.02</v>
      </c>
      <c r="F12251">
        <v>1.18336</v>
      </c>
      <c r="G12251" s="384">
        <v>0</v>
      </c>
      <c r="H12251">
        <v>0</v>
      </c>
    </row>
    <row r="12252" spans="1:10">
      <c r="A12252">
        <v>12239</v>
      </c>
      <c r="B12252" s="612">
        <v>44070.540972222225</v>
      </c>
      <c r="C12252" s="405" t="s">
        <v>2110</v>
      </c>
      <c r="D12252" s="384">
        <v>2821</v>
      </c>
      <c r="E12252">
        <v>0.02</v>
      </c>
      <c r="F12252">
        <v>1.18336</v>
      </c>
      <c r="G12252" s="384">
        <v>0</v>
      </c>
      <c r="H12252">
        <v>1.1843600000000001</v>
      </c>
    </row>
    <row r="12253" spans="1:10">
      <c r="A12253">
        <v>12240</v>
      </c>
      <c r="B12253" s="612">
        <v>44070.54583333333</v>
      </c>
      <c r="C12253" s="405" t="s">
        <v>2054</v>
      </c>
      <c r="D12253" s="384">
        <v>2821</v>
      </c>
      <c r="E12253">
        <v>0.02</v>
      </c>
      <c r="F12253">
        <v>1.1843600000000001</v>
      </c>
      <c r="G12253" s="384">
        <v>0</v>
      </c>
      <c r="H12253">
        <v>1.1843600000000001</v>
      </c>
      <c r="I12253">
        <v>2</v>
      </c>
      <c r="J12253" s="384">
        <v>40306.129999999997</v>
      </c>
    </row>
    <row r="12254" spans="1:10">
      <c r="A12254">
        <v>12241</v>
      </c>
      <c r="B12254" s="612">
        <v>44070.54791666667</v>
      </c>
      <c r="C12254" s="405" t="s">
        <v>97</v>
      </c>
      <c r="D12254" s="384">
        <v>2822</v>
      </c>
      <c r="E12254">
        <v>0.05</v>
      </c>
      <c r="F12254">
        <v>1.1854100000000001</v>
      </c>
      <c r="G12254" s="384">
        <v>0</v>
      </c>
      <c r="H12254">
        <v>0</v>
      </c>
    </row>
    <row r="12255" spans="1:10">
      <c r="A12255">
        <v>12242</v>
      </c>
      <c r="B12255" s="612">
        <v>44070.54791666667</v>
      </c>
      <c r="C12255" s="405" t="s">
        <v>2110</v>
      </c>
      <c r="D12255" s="384">
        <v>2822</v>
      </c>
      <c r="E12255">
        <v>0.05</v>
      </c>
      <c r="F12255">
        <v>1.1854100000000001</v>
      </c>
      <c r="G12255" s="384">
        <v>0</v>
      </c>
      <c r="H12255">
        <v>1.1826099999999999</v>
      </c>
    </row>
    <row r="12256" spans="1:10">
      <c r="A12256">
        <v>12251</v>
      </c>
      <c r="B12256" s="612">
        <v>44070.552083333336</v>
      </c>
      <c r="C12256" s="405" t="s">
        <v>2110</v>
      </c>
      <c r="D12256" s="384">
        <v>2822</v>
      </c>
      <c r="E12256">
        <v>0.05</v>
      </c>
      <c r="F12256">
        <v>1.1854100000000001</v>
      </c>
      <c r="G12256" s="384">
        <v>0</v>
      </c>
      <c r="H12256">
        <v>1.1839599999999999</v>
      </c>
    </row>
    <row r="12257" spans="1:10">
      <c r="A12257">
        <v>12258</v>
      </c>
      <c r="B12257" s="612">
        <v>44070.555555555555</v>
      </c>
      <c r="C12257" s="405" t="s">
        <v>2110</v>
      </c>
      <c r="D12257" s="384">
        <v>2822</v>
      </c>
      <c r="E12257">
        <v>0.05</v>
      </c>
      <c r="F12257">
        <v>1.1854100000000001</v>
      </c>
      <c r="G12257" s="384">
        <v>0</v>
      </c>
      <c r="H12257">
        <v>1.18557</v>
      </c>
    </row>
    <row r="12258" spans="1:10">
      <c r="A12258">
        <v>12267</v>
      </c>
      <c r="B12258" s="612">
        <v>44070.563888888886</v>
      </c>
      <c r="C12258" s="405" t="s">
        <v>2054</v>
      </c>
      <c r="D12258" s="384">
        <v>2822</v>
      </c>
      <c r="E12258">
        <v>0.05</v>
      </c>
      <c r="F12258">
        <v>1.18557</v>
      </c>
      <c r="G12258" s="384">
        <v>0</v>
      </c>
      <c r="H12258">
        <v>1.18557</v>
      </c>
      <c r="I12258">
        <v>-0.8</v>
      </c>
      <c r="J12258" s="384">
        <v>40284.58</v>
      </c>
    </row>
    <row r="12259" spans="1:10">
      <c r="A12259">
        <v>12246</v>
      </c>
      <c r="B12259" s="612">
        <v>44070.548611111109</v>
      </c>
      <c r="C12259" s="405" t="s">
        <v>96</v>
      </c>
      <c r="D12259" s="384">
        <v>2823</v>
      </c>
      <c r="E12259">
        <v>0.02</v>
      </c>
      <c r="F12259">
        <v>1.1838299999999999</v>
      </c>
      <c r="G12259" s="384">
        <v>0</v>
      </c>
      <c r="H12259">
        <v>0</v>
      </c>
    </row>
    <row r="12260" spans="1:10">
      <c r="A12260">
        <v>12247</v>
      </c>
      <c r="B12260" s="612">
        <v>44070.548611111109</v>
      </c>
      <c r="C12260" s="405" t="s">
        <v>2110</v>
      </c>
      <c r="D12260" s="384">
        <v>2823</v>
      </c>
      <c r="E12260">
        <v>0.02</v>
      </c>
      <c r="F12260">
        <v>1.1838299999999999</v>
      </c>
      <c r="G12260" s="384">
        <v>0</v>
      </c>
      <c r="H12260">
        <v>1.18483</v>
      </c>
    </row>
    <row r="12261" spans="1:10">
      <c r="A12261">
        <v>12248</v>
      </c>
      <c r="B12261" s="612">
        <v>44070.548611111109</v>
      </c>
      <c r="C12261" s="405" t="s">
        <v>2054</v>
      </c>
      <c r="D12261" s="384">
        <v>2823</v>
      </c>
      <c r="E12261">
        <v>0.02</v>
      </c>
      <c r="F12261">
        <v>1.18483</v>
      </c>
      <c r="G12261" s="384">
        <v>0</v>
      </c>
      <c r="H12261">
        <v>1.18483</v>
      </c>
      <c r="I12261">
        <v>2</v>
      </c>
      <c r="J12261" s="384">
        <v>40308.129999999997</v>
      </c>
    </row>
    <row r="12262" spans="1:10">
      <c r="A12262">
        <v>12249</v>
      </c>
      <c r="B12262" s="612">
        <v>44070.552083333336</v>
      </c>
      <c r="C12262" s="405" t="s">
        <v>97</v>
      </c>
      <c r="D12262" s="384">
        <v>2824</v>
      </c>
      <c r="E12262">
        <v>0.08</v>
      </c>
      <c r="F12262">
        <v>1.18723</v>
      </c>
      <c r="G12262" s="384">
        <v>0</v>
      </c>
      <c r="H12262">
        <v>0</v>
      </c>
    </row>
    <row r="12263" spans="1:10">
      <c r="A12263">
        <v>12250</v>
      </c>
      <c r="B12263" s="612">
        <v>44070.552083333336</v>
      </c>
      <c r="C12263" s="405" t="s">
        <v>2110</v>
      </c>
      <c r="D12263" s="384">
        <v>2824</v>
      </c>
      <c r="E12263">
        <v>0.08</v>
      </c>
      <c r="F12263">
        <v>1.18723</v>
      </c>
      <c r="G12263" s="384">
        <v>0</v>
      </c>
      <c r="H12263">
        <v>1.1839599999999999</v>
      </c>
    </row>
    <row r="12264" spans="1:10">
      <c r="A12264">
        <v>12257</v>
      </c>
      <c r="B12264" s="612">
        <v>44070.555555555555</v>
      </c>
      <c r="C12264" s="405" t="s">
        <v>2110</v>
      </c>
      <c r="D12264" s="384">
        <v>2824</v>
      </c>
      <c r="E12264">
        <v>0.08</v>
      </c>
      <c r="F12264">
        <v>1.18723</v>
      </c>
      <c r="G12264" s="384">
        <v>0</v>
      </c>
      <c r="H12264">
        <v>1.18557</v>
      </c>
    </row>
    <row r="12265" spans="1:10">
      <c r="A12265">
        <v>12268</v>
      </c>
      <c r="B12265" s="612">
        <v>44070.563888888886</v>
      </c>
      <c r="C12265" s="405" t="s">
        <v>2054</v>
      </c>
      <c r="D12265" s="384">
        <v>2824</v>
      </c>
      <c r="E12265">
        <v>0.08</v>
      </c>
      <c r="F12265">
        <v>1.18557</v>
      </c>
      <c r="G12265" s="384">
        <v>0</v>
      </c>
      <c r="H12265">
        <v>1.18557</v>
      </c>
      <c r="I12265">
        <v>13.28</v>
      </c>
      <c r="J12265" s="384">
        <v>40297.86</v>
      </c>
    </row>
    <row r="12266" spans="1:10">
      <c r="A12266">
        <v>12255</v>
      </c>
      <c r="B12266" s="612">
        <v>44070.555555555555</v>
      </c>
      <c r="C12266" s="405" t="s">
        <v>97</v>
      </c>
      <c r="D12266" s="384">
        <v>2825</v>
      </c>
      <c r="E12266">
        <v>0.14000000000000001</v>
      </c>
      <c r="F12266">
        <v>1.1892199999999999</v>
      </c>
      <c r="G12266" s="384">
        <v>0</v>
      </c>
      <c r="H12266">
        <v>0</v>
      </c>
    </row>
    <row r="12267" spans="1:10">
      <c r="A12267">
        <v>12256</v>
      </c>
      <c r="B12267" s="612">
        <v>44070.555555555555</v>
      </c>
      <c r="C12267" s="405" t="s">
        <v>2110</v>
      </c>
      <c r="D12267" s="384">
        <v>2825</v>
      </c>
      <c r="E12267">
        <v>0.14000000000000001</v>
      </c>
      <c r="F12267">
        <v>1.1892199999999999</v>
      </c>
      <c r="G12267" s="384">
        <v>0</v>
      </c>
      <c r="H12267">
        <v>1.18557</v>
      </c>
    </row>
    <row r="12268" spans="1:10">
      <c r="A12268">
        <v>12269</v>
      </c>
      <c r="B12268" s="612">
        <v>44070.563888888886</v>
      </c>
      <c r="C12268" s="405" t="s">
        <v>2054</v>
      </c>
      <c r="D12268" s="384">
        <v>2825</v>
      </c>
      <c r="E12268">
        <v>0.14000000000000001</v>
      </c>
      <c r="F12268">
        <v>1.18557</v>
      </c>
      <c r="G12268" s="384">
        <v>0</v>
      </c>
      <c r="H12268">
        <v>1.18557</v>
      </c>
      <c r="I12268">
        <v>51.1</v>
      </c>
      <c r="J12268" s="384">
        <v>40348.959999999999</v>
      </c>
    </row>
    <row r="12269" spans="1:10">
      <c r="A12269">
        <v>12262</v>
      </c>
      <c r="B12269" s="612">
        <v>44070.560416666667</v>
      </c>
      <c r="C12269" s="405" t="s">
        <v>96</v>
      </c>
      <c r="D12269" s="384">
        <v>2826</v>
      </c>
      <c r="E12269">
        <v>0.02</v>
      </c>
      <c r="F12269">
        <v>1.1875599999999999</v>
      </c>
      <c r="G12269" s="384">
        <v>0</v>
      </c>
      <c r="H12269">
        <v>0</v>
      </c>
    </row>
    <row r="12270" spans="1:10">
      <c r="A12270">
        <v>12263</v>
      </c>
      <c r="B12270" s="612">
        <v>44070.560416666667</v>
      </c>
      <c r="C12270" s="405" t="s">
        <v>2110</v>
      </c>
      <c r="D12270" s="384">
        <v>2826</v>
      </c>
      <c r="E12270">
        <v>0.02</v>
      </c>
      <c r="F12270">
        <v>1.1875599999999999</v>
      </c>
      <c r="G12270" s="384">
        <v>0</v>
      </c>
      <c r="H12270">
        <v>1.1885600000000001</v>
      </c>
    </row>
    <row r="12271" spans="1:10">
      <c r="A12271">
        <v>12272</v>
      </c>
      <c r="B12271" s="612">
        <v>44070.56527777778</v>
      </c>
      <c r="C12271" s="405" t="s">
        <v>2110</v>
      </c>
      <c r="D12271" s="384">
        <v>2826</v>
      </c>
      <c r="E12271">
        <v>0.02</v>
      </c>
      <c r="F12271">
        <v>1.1875599999999999</v>
      </c>
      <c r="G12271" s="384">
        <v>0</v>
      </c>
      <c r="H12271">
        <v>1.18712</v>
      </c>
    </row>
    <row r="12272" spans="1:10">
      <c r="A12272">
        <v>12276</v>
      </c>
      <c r="B12272" s="612">
        <v>44070.568749999999</v>
      </c>
      <c r="C12272" s="405" t="s">
        <v>2110</v>
      </c>
      <c r="D12272" s="384">
        <v>2826</v>
      </c>
      <c r="E12272">
        <v>0.02</v>
      </c>
      <c r="F12272">
        <v>1.1875599999999999</v>
      </c>
      <c r="G12272" s="384">
        <v>0</v>
      </c>
      <c r="H12272">
        <v>1.18581</v>
      </c>
    </row>
    <row r="12273" spans="1:10">
      <c r="A12273">
        <v>12281</v>
      </c>
      <c r="B12273" s="612">
        <v>44070.572916666664</v>
      </c>
      <c r="C12273" s="405" t="s">
        <v>2110</v>
      </c>
      <c r="D12273" s="384">
        <v>2826</v>
      </c>
      <c r="E12273">
        <v>0.02</v>
      </c>
      <c r="F12273">
        <v>1.1875599999999999</v>
      </c>
      <c r="G12273" s="384">
        <v>0</v>
      </c>
      <c r="H12273">
        <v>1.1843699999999999</v>
      </c>
    </row>
    <row r="12274" spans="1:10">
      <c r="A12274">
        <v>12287</v>
      </c>
      <c r="B12274" s="612">
        <v>44070.574305555558</v>
      </c>
      <c r="C12274" s="405" t="s">
        <v>2110</v>
      </c>
      <c r="D12274" s="384">
        <v>2826</v>
      </c>
      <c r="E12274">
        <v>0.02</v>
      </c>
      <c r="F12274">
        <v>1.1875599999999999</v>
      </c>
      <c r="G12274" s="384">
        <v>0</v>
      </c>
      <c r="H12274">
        <v>1.18286</v>
      </c>
    </row>
    <row r="12275" spans="1:10">
      <c r="A12275">
        <v>12294</v>
      </c>
      <c r="B12275" s="612">
        <v>44070.589583333334</v>
      </c>
      <c r="C12275" s="405" t="s">
        <v>2110</v>
      </c>
      <c r="D12275" s="384">
        <v>2826</v>
      </c>
      <c r="E12275">
        <v>0.02</v>
      </c>
      <c r="F12275">
        <v>1.1875599999999999</v>
      </c>
      <c r="G12275" s="384">
        <v>0</v>
      </c>
      <c r="H12275">
        <v>1.1811400000000001</v>
      </c>
    </row>
    <row r="12276" spans="1:10">
      <c r="A12276">
        <v>12310</v>
      </c>
      <c r="B12276" s="612">
        <v>44070.651388888888</v>
      </c>
      <c r="C12276" s="405" t="s">
        <v>2054</v>
      </c>
      <c r="D12276" s="384">
        <v>2826</v>
      </c>
      <c r="E12276">
        <v>0.02</v>
      </c>
      <c r="F12276">
        <v>1.1811400000000001</v>
      </c>
      <c r="G12276" s="384">
        <v>0</v>
      </c>
      <c r="H12276">
        <v>1.1811400000000001</v>
      </c>
      <c r="I12276">
        <v>-12.84</v>
      </c>
      <c r="J12276" s="384">
        <v>40342.120000000003</v>
      </c>
    </row>
    <row r="12277" spans="1:10">
      <c r="A12277">
        <v>12270</v>
      </c>
      <c r="B12277" s="612">
        <v>44070.56527777778</v>
      </c>
      <c r="C12277" s="405" t="s">
        <v>96</v>
      </c>
      <c r="D12277" s="384">
        <v>2827</v>
      </c>
      <c r="E12277">
        <v>0.02</v>
      </c>
      <c r="F12277">
        <v>1.18468</v>
      </c>
      <c r="G12277" s="384">
        <v>0</v>
      </c>
      <c r="H12277">
        <v>0</v>
      </c>
    </row>
    <row r="12278" spans="1:10">
      <c r="A12278">
        <v>12271</v>
      </c>
      <c r="B12278" s="612">
        <v>44070.56527777778</v>
      </c>
      <c r="C12278" s="405" t="s">
        <v>2110</v>
      </c>
      <c r="D12278" s="384">
        <v>2827</v>
      </c>
      <c r="E12278">
        <v>0.02</v>
      </c>
      <c r="F12278">
        <v>1.18468</v>
      </c>
      <c r="G12278" s="384">
        <v>0</v>
      </c>
      <c r="H12278">
        <v>1.18712</v>
      </c>
    </row>
    <row r="12279" spans="1:10">
      <c r="A12279">
        <v>12275</v>
      </c>
      <c r="B12279" s="612">
        <v>44070.568749999999</v>
      </c>
      <c r="C12279" s="405" t="s">
        <v>2110</v>
      </c>
      <c r="D12279" s="384">
        <v>2827</v>
      </c>
      <c r="E12279">
        <v>0.02</v>
      </c>
      <c r="F12279">
        <v>1.18468</v>
      </c>
      <c r="G12279" s="384">
        <v>0</v>
      </c>
      <c r="H12279">
        <v>1.18581</v>
      </c>
    </row>
    <row r="12280" spans="1:10">
      <c r="A12280">
        <v>12280</v>
      </c>
      <c r="B12280" s="612">
        <v>44070.572916666664</v>
      </c>
      <c r="C12280" s="405" t="s">
        <v>2110</v>
      </c>
      <c r="D12280" s="384">
        <v>2827</v>
      </c>
      <c r="E12280">
        <v>0.02</v>
      </c>
      <c r="F12280">
        <v>1.18468</v>
      </c>
      <c r="G12280" s="384">
        <v>0</v>
      </c>
      <c r="H12280">
        <v>1.1843699999999999</v>
      </c>
    </row>
    <row r="12281" spans="1:10">
      <c r="A12281">
        <v>12286</v>
      </c>
      <c r="B12281" s="612">
        <v>44070.574305555558</v>
      </c>
      <c r="C12281" s="405" t="s">
        <v>2110</v>
      </c>
      <c r="D12281" s="384">
        <v>2827</v>
      </c>
      <c r="E12281">
        <v>0.02</v>
      </c>
      <c r="F12281">
        <v>1.18468</v>
      </c>
      <c r="G12281" s="384">
        <v>0</v>
      </c>
      <c r="H12281">
        <v>1.18286</v>
      </c>
    </row>
    <row r="12282" spans="1:10">
      <c r="A12282">
        <v>12293</v>
      </c>
      <c r="B12282" s="612">
        <v>44070.589583333334</v>
      </c>
      <c r="C12282" s="405" t="s">
        <v>2110</v>
      </c>
      <c r="D12282" s="384">
        <v>2827</v>
      </c>
      <c r="E12282">
        <v>0.02</v>
      </c>
      <c r="F12282">
        <v>1.18468</v>
      </c>
      <c r="G12282" s="384">
        <v>0</v>
      </c>
      <c r="H12282">
        <v>1.1811400000000001</v>
      </c>
    </row>
    <row r="12283" spans="1:10">
      <c r="A12283">
        <v>12311</v>
      </c>
      <c r="B12283" s="612">
        <v>44070.651388888888</v>
      </c>
      <c r="C12283" s="405" t="s">
        <v>2054</v>
      </c>
      <c r="D12283" s="384">
        <v>2827</v>
      </c>
      <c r="E12283">
        <v>0.02</v>
      </c>
      <c r="F12283">
        <v>1.1811400000000001</v>
      </c>
      <c r="G12283" s="384">
        <v>0</v>
      </c>
      <c r="H12283">
        <v>1.1811400000000001</v>
      </c>
      <c r="I12283">
        <v>-7.08</v>
      </c>
      <c r="J12283" s="384">
        <v>40335.040000000001</v>
      </c>
    </row>
    <row r="12284" spans="1:10">
      <c r="A12284">
        <v>12273</v>
      </c>
      <c r="B12284" s="612">
        <v>44070.568749999999</v>
      </c>
      <c r="C12284" s="405" t="s">
        <v>96</v>
      </c>
      <c r="D12284" s="384">
        <v>2828</v>
      </c>
      <c r="E12284">
        <v>0.03</v>
      </c>
      <c r="F12284">
        <v>1.1830700000000001</v>
      </c>
      <c r="G12284" s="384">
        <v>0</v>
      </c>
      <c r="H12284">
        <v>0</v>
      </c>
    </row>
    <row r="12285" spans="1:10">
      <c r="A12285">
        <v>12274</v>
      </c>
      <c r="B12285" s="612">
        <v>44070.568749999999</v>
      </c>
      <c r="C12285" s="405" t="s">
        <v>2110</v>
      </c>
      <c r="D12285" s="384">
        <v>2828</v>
      </c>
      <c r="E12285">
        <v>0.03</v>
      </c>
      <c r="F12285">
        <v>1.1830700000000001</v>
      </c>
      <c r="G12285" s="384">
        <v>0</v>
      </c>
      <c r="H12285">
        <v>1.18581</v>
      </c>
    </row>
    <row r="12286" spans="1:10">
      <c r="A12286">
        <v>12279</v>
      </c>
      <c r="B12286" s="612">
        <v>44070.572916666664</v>
      </c>
      <c r="C12286" s="405" t="s">
        <v>2110</v>
      </c>
      <c r="D12286" s="384">
        <v>2828</v>
      </c>
      <c r="E12286">
        <v>0.03</v>
      </c>
      <c r="F12286">
        <v>1.1830700000000001</v>
      </c>
      <c r="G12286" s="384">
        <v>0</v>
      </c>
      <c r="H12286">
        <v>1.1843699999999999</v>
      </c>
    </row>
    <row r="12287" spans="1:10">
      <c r="A12287">
        <v>12285</v>
      </c>
      <c r="B12287" s="612">
        <v>44070.574305555558</v>
      </c>
      <c r="C12287" s="405" t="s">
        <v>2110</v>
      </c>
      <c r="D12287" s="384">
        <v>2828</v>
      </c>
      <c r="E12287">
        <v>0.03</v>
      </c>
      <c r="F12287">
        <v>1.1830700000000001</v>
      </c>
      <c r="G12287" s="384">
        <v>0</v>
      </c>
      <c r="H12287">
        <v>1.18286</v>
      </c>
    </row>
    <row r="12288" spans="1:10">
      <c r="A12288">
        <v>12292</v>
      </c>
      <c r="B12288" s="612">
        <v>44070.589583333334</v>
      </c>
      <c r="C12288" s="405" t="s">
        <v>2110</v>
      </c>
      <c r="D12288" s="384">
        <v>2828</v>
      </c>
      <c r="E12288">
        <v>0.03</v>
      </c>
      <c r="F12288">
        <v>1.1830700000000001</v>
      </c>
      <c r="G12288" s="384">
        <v>0</v>
      </c>
      <c r="H12288">
        <v>1.1811400000000001</v>
      </c>
    </row>
    <row r="12289" spans="1:10">
      <c r="A12289">
        <v>12312</v>
      </c>
      <c r="B12289" s="612">
        <v>44070.651388888888</v>
      </c>
      <c r="C12289" s="405" t="s">
        <v>2054</v>
      </c>
      <c r="D12289" s="384">
        <v>2828</v>
      </c>
      <c r="E12289">
        <v>0.03</v>
      </c>
      <c r="F12289">
        <v>1.1811400000000001</v>
      </c>
      <c r="G12289" s="384">
        <v>0</v>
      </c>
      <c r="H12289">
        <v>1.1811400000000001</v>
      </c>
      <c r="I12289">
        <v>-5.79</v>
      </c>
      <c r="J12289" s="384">
        <v>40329.25</v>
      </c>
    </row>
    <row r="12290" spans="1:10">
      <c r="A12290">
        <v>12277</v>
      </c>
      <c r="B12290" s="612">
        <v>44070.572916666664</v>
      </c>
      <c r="C12290" s="405" t="s">
        <v>96</v>
      </c>
      <c r="D12290" s="384">
        <v>2829</v>
      </c>
      <c r="E12290">
        <v>0.05</v>
      </c>
      <c r="F12290">
        <v>1.1813400000000001</v>
      </c>
      <c r="G12290" s="384">
        <v>0</v>
      </c>
      <c r="H12290">
        <v>0</v>
      </c>
    </row>
    <row r="12291" spans="1:10">
      <c r="A12291">
        <v>12278</v>
      </c>
      <c r="B12291" s="612">
        <v>44070.572916666664</v>
      </c>
      <c r="C12291" s="405" t="s">
        <v>2110</v>
      </c>
      <c r="D12291" s="384">
        <v>2829</v>
      </c>
      <c r="E12291">
        <v>0.05</v>
      </c>
      <c r="F12291">
        <v>1.1813400000000001</v>
      </c>
      <c r="G12291" s="384">
        <v>0</v>
      </c>
      <c r="H12291">
        <v>1.1843699999999999</v>
      </c>
    </row>
    <row r="12292" spans="1:10">
      <c r="A12292">
        <v>12284</v>
      </c>
      <c r="B12292" s="612">
        <v>44070.574305555558</v>
      </c>
      <c r="C12292" s="405" t="s">
        <v>2110</v>
      </c>
      <c r="D12292" s="384">
        <v>2829</v>
      </c>
      <c r="E12292">
        <v>0.05</v>
      </c>
      <c r="F12292">
        <v>1.1813400000000001</v>
      </c>
      <c r="G12292" s="384">
        <v>0</v>
      </c>
      <c r="H12292">
        <v>1.18286</v>
      </c>
    </row>
    <row r="12293" spans="1:10">
      <c r="A12293">
        <v>12291</v>
      </c>
      <c r="B12293" s="612">
        <v>44070.589583333334</v>
      </c>
      <c r="C12293" s="405" t="s">
        <v>2110</v>
      </c>
      <c r="D12293" s="384">
        <v>2829</v>
      </c>
      <c r="E12293">
        <v>0.05</v>
      </c>
      <c r="F12293">
        <v>1.1813400000000001</v>
      </c>
      <c r="G12293" s="384">
        <v>0</v>
      </c>
      <c r="H12293">
        <v>1.1811400000000001</v>
      </c>
    </row>
    <row r="12294" spans="1:10">
      <c r="A12294">
        <v>12313</v>
      </c>
      <c r="B12294" s="612">
        <v>44070.651388888888</v>
      </c>
      <c r="C12294" s="405" t="s">
        <v>2054</v>
      </c>
      <c r="D12294" s="384">
        <v>2829</v>
      </c>
      <c r="E12294">
        <v>0.05</v>
      </c>
      <c r="F12294">
        <v>1.1811400000000001</v>
      </c>
      <c r="G12294" s="384">
        <v>0</v>
      </c>
      <c r="H12294">
        <v>1.1811400000000001</v>
      </c>
      <c r="I12294">
        <v>-1</v>
      </c>
      <c r="J12294" s="384">
        <v>40328.25</v>
      </c>
    </row>
    <row r="12295" spans="1:10">
      <c r="A12295">
        <v>12282</v>
      </c>
      <c r="B12295" s="612">
        <v>44070.574305555558</v>
      </c>
      <c r="C12295" s="405" t="s">
        <v>96</v>
      </c>
      <c r="D12295" s="384">
        <v>2830</v>
      </c>
      <c r="E12295">
        <v>0.08</v>
      </c>
      <c r="F12295">
        <v>1.1793400000000001</v>
      </c>
      <c r="G12295" s="384">
        <v>0</v>
      </c>
      <c r="H12295">
        <v>0</v>
      </c>
    </row>
    <row r="12296" spans="1:10">
      <c r="A12296">
        <v>12283</v>
      </c>
      <c r="B12296" s="612">
        <v>44070.574305555558</v>
      </c>
      <c r="C12296" s="405" t="s">
        <v>2110</v>
      </c>
      <c r="D12296" s="384">
        <v>2830</v>
      </c>
      <c r="E12296">
        <v>0.08</v>
      </c>
      <c r="F12296">
        <v>1.1793400000000001</v>
      </c>
      <c r="G12296" s="384">
        <v>0</v>
      </c>
      <c r="H12296">
        <v>1.18286</v>
      </c>
    </row>
    <row r="12297" spans="1:10">
      <c r="A12297">
        <v>12290</v>
      </c>
      <c r="B12297" s="612">
        <v>44070.589583333334</v>
      </c>
      <c r="C12297" s="405" t="s">
        <v>2110</v>
      </c>
      <c r="D12297" s="384">
        <v>2830</v>
      </c>
      <c r="E12297">
        <v>0.08</v>
      </c>
      <c r="F12297">
        <v>1.1793400000000001</v>
      </c>
      <c r="G12297" s="384">
        <v>0</v>
      </c>
      <c r="H12297">
        <v>1.1811400000000001</v>
      </c>
    </row>
    <row r="12298" spans="1:10">
      <c r="A12298">
        <v>12314</v>
      </c>
      <c r="B12298" s="612">
        <v>44070.651388888888</v>
      </c>
      <c r="C12298" s="405" t="s">
        <v>2054</v>
      </c>
      <c r="D12298" s="384">
        <v>2830</v>
      </c>
      <c r="E12298">
        <v>0.08</v>
      </c>
      <c r="F12298">
        <v>1.1811400000000001</v>
      </c>
      <c r="G12298" s="384">
        <v>0</v>
      </c>
      <c r="H12298">
        <v>1.1811400000000001</v>
      </c>
      <c r="I12298">
        <v>14.4</v>
      </c>
      <c r="J12298" s="384">
        <v>40342.65</v>
      </c>
    </row>
    <row r="12299" spans="1:10">
      <c r="A12299">
        <v>12288</v>
      </c>
      <c r="B12299" s="612">
        <v>44070.589583333334</v>
      </c>
      <c r="C12299" s="405" t="s">
        <v>96</v>
      </c>
      <c r="D12299" s="384">
        <v>2831</v>
      </c>
      <c r="E12299">
        <v>0.14000000000000001</v>
      </c>
      <c r="F12299">
        <v>1.1773400000000001</v>
      </c>
      <c r="G12299" s="384">
        <v>0</v>
      </c>
      <c r="H12299">
        <v>0</v>
      </c>
    </row>
    <row r="12300" spans="1:10">
      <c r="A12300">
        <v>12289</v>
      </c>
      <c r="B12300" s="612">
        <v>44070.589583333334</v>
      </c>
      <c r="C12300" s="405" t="s">
        <v>2110</v>
      </c>
      <c r="D12300" s="384">
        <v>2831</v>
      </c>
      <c r="E12300">
        <v>0.14000000000000001</v>
      </c>
      <c r="F12300">
        <v>1.1773400000000001</v>
      </c>
      <c r="G12300" s="384">
        <v>0</v>
      </c>
      <c r="H12300">
        <v>1.1811400000000001</v>
      </c>
    </row>
    <row r="12301" spans="1:10">
      <c r="A12301">
        <v>12315</v>
      </c>
      <c r="B12301" s="612">
        <v>44070.651388888888</v>
      </c>
      <c r="C12301" s="405" t="s">
        <v>2054</v>
      </c>
      <c r="D12301" s="384">
        <v>2831</v>
      </c>
      <c r="E12301">
        <v>0.14000000000000001</v>
      </c>
      <c r="F12301">
        <v>1.1811400000000001</v>
      </c>
      <c r="G12301" s="384">
        <v>0</v>
      </c>
      <c r="H12301">
        <v>1.1811400000000001</v>
      </c>
      <c r="I12301">
        <v>53.2</v>
      </c>
      <c r="J12301" s="384">
        <v>40395.85</v>
      </c>
    </row>
    <row r="12302" spans="1:10">
      <c r="A12302">
        <v>12295</v>
      </c>
      <c r="B12302" s="612">
        <v>44070.597222222219</v>
      </c>
      <c r="C12302" s="405" t="s">
        <v>97</v>
      </c>
      <c r="D12302" s="384">
        <v>2832</v>
      </c>
      <c r="E12302">
        <v>0.02</v>
      </c>
      <c r="F12302">
        <v>1.17831</v>
      </c>
      <c r="G12302" s="384">
        <v>0</v>
      </c>
      <c r="H12302">
        <v>0</v>
      </c>
    </row>
    <row r="12303" spans="1:10">
      <c r="A12303">
        <v>12296</v>
      </c>
      <c r="B12303" s="612">
        <v>44070.597222222219</v>
      </c>
      <c r="C12303" s="405" t="s">
        <v>2110</v>
      </c>
      <c r="D12303" s="384">
        <v>2832</v>
      </c>
      <c r="E12303">
        <v>0.02</v>
      </c>
      <c r="F12303">
        <v>1.17831</v>
      </c>
      <c r="G12303" s="384">
        <v>0</v>
      </c>
      <c r="H12303">
        <v>1.1773100000000001</v>
      </c>
    </row>
    <row r="12304" spans="1:10">
      <c r="A12304">
        <v>12299</v>
      </c>
      <c r="B12304" s="612">
        <v>44070.601388888892</v>
      </c>
      <c r="C12304" s="405" t="s">
        <v>2110</v>
      </c>
      <c r="D12304" s="384">
        <v>2832</v>
      </c>
      <c r="E12304">
        <v>0.02</v>
      </c>
      <c r="F12304">
        <v>1.17831</v>
      </c>
      <c r="G12304" s="384">
        <v>0</v>
      </c>
      <c r="H12304">
        <v>1.1781200000000001</v>
      </c>
    </row>
    <row r="12305" spans="1:10">
      <c r="A12305">
        <v>12300</v>
      </c>
      <c r="B12305" s="612">
        <v>44070.616666666669</v>
      </c>
      <c r="C12305" s="405" t="s">
        <v>2054</v>
      </c>
      <c r="D12305" s="384">
        <v>2832</v>
      </c>
      <c r="E12305">
        <v>0.02</v>
      </c>
      <c r="F12305">
        <v>1.1781200000000001</v>
      </c>
      <c r="G12305" s="384">
        <v>0</v>
      </c>
      <c r="H12305">
        <v>1.1781200000000001</v>
      </c>
      <c r="I12305">
        <v>0.38</v>
      </c>
      <c r="J12305" s="384">
        <v>40349.339999999997</v>
      </c>
    </row>
    <row r="12306" spans="1:10">
      <c r="A12306">
        <v>12297</v>
      </c>
      <c r="B12306" s="612">
        <v>44070.601388888892</v>
      </c>
      <c r="C12306" s="405" t="s">
        <v>97</v>
      </c>
      <c r="D12306" s="384">
        <v>2833</v>
      </c>
      <c r="E12306">
        <v>0.02</v>
      </c>
      <c r="F12306">
        <v>1.1799299999999999</v>
      </c>
      <c r="G12306" s="384">
        <v>0</v>
      </c>
      <c r="H12306">
        <v>0</v>
      </c>
    </row>
    <row r="12307" spans="1:10">
      <c r="A12307">
        <v>12298</v>
      </c>
      <c r="B12307" s="612">
        <v>44070.601388888892</v>
      </c>
      <c r="C12307" s="405" t="s">
        <v>2110</v>
      </c>
      <c r="D12307" s="384">
        <v>2833</v>
      </c>
      <c r="E12307">
        <v>0.02</v>
      </c>
      <c r="F12307">
        <v>1.1799299999999999</v>
      </c>
      <c r="G12307" s="384">
        <v>0</v>
      </c>
      <c r="H12307">
        <v>1.1781200000000001</v>
      </c>
    </row>
    <row r="12308" spans="1:10">
      <c r="A12308">
        <v>12301</v>
      </c>
      <c r="B12308" s="612">
        <v>44070.616666666669</v>
      </c>
      <c r="C12308" s="405" t="s">
        <v>2054</v>
      </c>
      <c r="D12308" s="384">
        <v>2833</v>
      </c>
      <c r="E12308">
        <v>0.02</v>
      </c>
      <c r="F12308">
        <v>1.1781200000000001</v>
      </c>
      <c r="G12308" s="384">
        <v>0</v>
      </c>
      <c r="H12308">
        <v>1.1781200000000001</v>
      </c>
      <c r="I12308">
        <v>3.62</v>
      </c>
      <c r="J12308" s="384">
        <v>40352.959999999999</v>
      </c>
    </row>
    <row r="12309" spans="1:10">
      <c r="A12309">
        <v>12302</v>
      </c>
      <c r="B12309" s="612">
        <v>44070.626388888886</v>
      </c>
      <c r="C12309" s="405" t="s">
        <v>97</v>
      </c>
      <c r="D12309" s="384">
        <v>2834</v>
      </c>
      <c r="E12309">
        <v>0.02</v>
      </c>
      <c r="F12309">
        <v>1.1792</v>
      </c>
      <c r="G12309" s="384">
        <v>0</v>
      </c>
      <c r="H12309">
        <v>0</v>
      </c>
    </row>
    <row r="12310" spans="1:10">
      <c r="A12310">
        <v>12303</v>
      </c>
      <c r="B12310" s="612">
        <v>44070.626388888886</v>
      </c>
      <c r="C12310" s="405" t="s">
        <v>2110</v>
      </c>
      <c r="D12310" s="384">
        <v>2834</v>
      </c>
      <c r="E12310">
        <v>0.02</v>
      </c>
      <c r="F12310">
        <v>1.1792</v>
      </c>
      <c r="G12310" s="384">
        <v>0</v>
      </c>
      <c r="H12310">
        <v>1.1781999999999999</v>
      </c>
    </row>
    <row r="12311" spans="1:10">
      <c r="A12311">
        <v>12304</v>
      </c>
      <c r="B12311" s="612">
        <v>44070.635416666664</v>
      </c>
      <c r="C12311" s="405" t="s">
        <v>2054</v>
      </c>
      <c r="D12311" s="384">
        <v>2834</v>
      </c>
      <c r="E12311">
        <v>0.02</v>
      </c>
      <c r="F12311">
        <v>1.1781999999999999</v>
      </c>
      <c r="G12311" s="384">
        <v>0</v>
      </c>
      <c r="H12311">
        <v>1.1781999999999999</v>
      </c>
      <c r="I12311">
        <v>2</v>
      </c>
      <c r="J12311" s="384">
        <v>40354.959999999999</v>
      </c>
    </row>
    <row r="12312" spans="1:10">
      <c r="A12312">
        <v>12305</v>
      </c>
      <c r="B12312" s="612">
        <v>44070.640277777777</v>
      </c>
      <c r="C12312" s="405" t="s">
        <v>97</v>
      </c>
      <c r="D12312" s="384">
        <v>2835</v>
      </c>
      <c r="E12312">
        <v>0.02</v>
      </c>
      <c r="F12312">
        <v>1.1790099999999999</v>
      </c>
      <c r="G12312" s="384">
        <v>0</v>
      </c>
      <c r="H12312">
        <v>0</v>
      </c>
    </row>
    <row r="12313" spans="1:10">
      <c r="A12313">
        <v>12306</v>
      </c>
      <c r="B12313" s="612">
        <v>44070.640277777777</v>
      </c>
      <c r="C12313" s="405" t="s">
        <v>2110</v>
      </c>
      <c r="D12313" s="384">
        <v>2835</v>
      </c>
      <c r="E12313">
        <v>0.02</v>
      </c>
      <c r="F12313">
        <v>1.1790099999999999</v>
      </c>
      <c r="G12313" s="384">
        <v>0</v>
      </c>
      <c r="H12313">
        <v>1.17801</v>
      </c>
    </row>
    <row r="12314" spans="1:10">
      <c r="A12314">
        <v>12309</v>
      </c>
      <c r="B12314" s="612">
        <v>44070.65</v>
      </c>
      <c r="C12314" s="405" t="s">
        <v>2110</v>
      </c>
      <c r="D12314" s="384">
        <v>2835</v>
      </c>
      <c r="E12314">
        <v>0.02</v>
      </c>
      <c r="F12314">
        <v>1.1790099999999999</v>
      </c>
      <c r="G12314" s="384">
        <v>0</v>
      </c>
      <c r="H12314">
        <v>1.17882</v>
      </c>
    </row>
    <row r="12315" spans="1:10">
      <c r="A12315">
        <v>12319</v>
      </c>
      <c r="B12315" s="612">
        <v>44070.654166666667</v>
      </c>
      <c r="C12315" s="405" t="s">
        <v>2110</v>
      </c>
      <c r="D12315" s="384">
        <v>2835</v>
      </c>
      <c r="E12315">
        <v>0.02</v>
      </c>
      <c r="F12315">
        <v>1.1790099999999999</v>
      </c>
      <c r="G12315" s="384">
        <v>0</v>
      </c>
      <c r="H12315">
        <v>1.1798500000000001</v>
      </c>
    </row>
    <row r="12316" spans="1:10">
      <c r="A12316">
        <v>12325</v>
      </c>
      <c r="B12316" s="612">
        <v>44070.703472222223</v>
      </c>
      <c r="C12316" s="405" t="s">
        <v>2054</v>
      </c>
      <c r="D12316" s="384">
        <v>2835</v>
      </c>
      <c r="E12316">
        <v>0.02</v>
      </c>
      <c r="F12316">
        <v>1.1798500000000001</v>
      </c>
      <c r="G12316" s="384">
        <v>0</v>
      </c>
      <c r="H12316">
        <v>1.1798500000000001</v>
      </c>
      <c r="I12316">
        <v>-1.68</v>
      </c>
      <c r="J12316" s="384">
        <v>40394.17</v>
      </c>
    </row>
    <row r="12317" spans="1:10">
      <c r="A12317">
        <v>12307</v>
      </c>
      <c r="B12317" s="612">
        <v>44070.65</v>
      </c>
      <c r="C12317" s="405" t="s">
        <v>97</v>
      </c>
      <c r="D12317" s="384">
        <v>2836</v>
      </c>
      <c r="E12317">
        <v>0.02</v>
      </c>
      <c r="F12317">
        <v>1.18062</v>
      </c>
      <c r="G12317" s="384">
        <v>0</v>
      </c>
      <c r="H12317">
        <v>0</v>
      </c>
    </row>
    <row r="12318" spans="1:10">
      <c r="A12318">
        <v>12308</v>
      </c>
      <c r="B12318" s="612">
        <v>44070.65</v>
      </c>
      <c r="C12318" s="405" t="s">
        <v>2110</v>
      </c>
      <c r="D12318" s="384">
        <v>2836</v>
      </c>
      <c r="E12318">
        <v>0.02</v>
      </c>
      <c r="F12318">
        <v>1.18062</v>
      </c>
      <c r="G12318" s="384">
        <v>0</v>
      </c>
      <c r="H12318">
        <v>1.17882</v>
      </c>
    </row>
    <row r="12319" spans="1:10">
      <c r="A12319">
        <v>12318</v>
      </c>
      <c r="B12319" s="612">
        <v>44070.654166666667</v>
      </c>
      <c r="C12319" s="405" t="s">
        <v>2110</v>
      </c>
      <c r="D12319" s="384">
        <v>2836</v>
      </c>
      <c r="E12319">
        <v>0.02</v>
      </c>
      <c r="F12319">
        <v>1.18062</v>
      </c>
      <c r="G12319" s="384">
        <v>0</v>
      </c>
      <c r="H12319">
        <v>1.1798500000000001</v>
      </c>
    </row>
    <row r="12320" spans="1:10">
      <c r="A12320">
        <v>12326</v>
      </c>
      <c r="B12320" s="612">
        <v>44070.703472222223</v>
      </c>
      <c r="C12320" s="405" t="s">
        <v>2054</v>
      </c>
      <c r="D12320" s="384">
        <v>2836</v>
      </c>
      <c r="E12320">
        <v>0.02</v>
      </c>
      <c r="F12320">
        <v>1.1798500000000001</v>
      </c>
      <c r="G12320" s="384">
        <v>0</v>
      </c>
      <c r="H12320">
        <v>1.1798500000000001</v>
      </c>
      <c r="I12320">
        <v>1.54</v>
      </c>
      <c r="J12320" s="384">
        <v>40395.71</v>
      </c>
    </row>
    <row r="12321" spans="1:10">
      <c r="A12321">
        <v>12316</v>
      </c>
      <c r="B12321" s="612">
        <v>44070.654166666667</v>
      </c>
      <c r="C12321" s="405" t="s">
        <v>97</v>
      </c>
      <c r="D12321" s="384">
        <v>2837</v>
      </c>
      <c r="E12321">
        <v>0.03</v>
      </c>
      <c r="F12321">
        <v>1.18224</v>
      </c>
      <c r="G12321" s="384">
        <v>0</v>
      </c>
      <c r="H12321">
        <v>0</v>
      </c>
    </row>
    <row r="12322" spans="1:10">
      <c r="A12322">
        <v>12317</v>
      </c>
      <c r="B12322" s="612">
        <v>44070.654166666667</v>
      </c>
      <c r="C12322" s="405" t="s">
        <v>2110</v>
      </c>
      <c r="D12322" s="384">
        <v>2837</v>
      </c>
      <c r="E12322">
        <v>0.03</v>
      </c>
      <c r="F12322">
        <v>1.18224</v>
      </c>
      <c r="G12322" s="384">
        <v>0</v>
      </c>
      <c r="H12322">
        <v>1.1798500000000001</v>
      </c>
    </row>
    <row r="12323" spans="1:10">
      <c r="A12323">
        <v>12327</v>
      </c>
      <c r="B12323" s="612">
        <v>44070.703472222223</v>
      </c>
      <c r="C12323" s="405" t="s">
        <v>2054</v>
      </c>
      <c r="D12323" s="384">
        <v>2837</v>
      </c>
      <c r="E12323">
        <v>0.03</v>
      </c>
      <c r="F12323">
        <v>1.1798500000000001</v>
      </c>
      <c r="G12323" s="384">
        <v>0</v>
      </c>
      <c r="H12323">
        <v>1.1798500000000001</v>
      </c>
      <c r="I12323">
        <v>7.17</v>
      </c>
      <c r="J12323" s="384">
        <v>40402.879999999997</v>
      </c>
    </row>
    <row r="12324" spans="1:10">
      <c r="A12324">
        <v>12320</v>
      </c>
      <c r="B12324" s="612">
        <v>44070.665277777778</v>
      </c>
      <c r="C12324" s="405" t="s">
        <v>96</v>
      </c>
      <c r="D12324" s="384">
        <v>2838</v>
      </c>
      <c r="E12324">
        <v>0.02</v>
      </c>
      <c r="F12324">
        <v>1.1825399999999999</v>
      </c>
      <c r="G12324" s="384">
        <v>0</v>
      </c>
      <c r="H12324">
        <v>0</v>
      </c>
    </row>
    <row r="12325" spans="1:10">
      <c r="A12325">
        <v>12321</v>
      </c>
      <c r="B12325" s="612">
        <v>44070.665277777778</v>
      </c>
      <c r="C12325" s="405" t="s">
        <v>2110</v>
      </c>
      <c r="D12325" s="384">
        <v>2838</v>
      </c>
      <c r="E12325">
        <v>0.02</v>
      </c>
      <c r="F12325">
        <v>1.1825399999999999</v>
      </c>
      <c r="G12325" s="384">
        <v>0</v>
      </c>
      <c r="H12325">
        <v>1.18354</v>
      </c>
    </row>
    <row r="12326" spans="1:10">
      <c r="A12326">
        <v>12324</v>
      </c>
      <c r="B12326" s="612">
        <v>44070.7</v>
      </c>
      <c r="C12326" s="405" t="s">
        <v>2110</v>
      </c>
      <c r="D12326" s="384">
        <v>2838</v>
      </c>
      <c r="E12326">
        <v>0.02</v>
      </c>
      <c r="F12326">
        <v>1.1825399999999999</v>
      </c>
      <c r="G12326" s="384">
        <v>0</v>
      </c>
      <c r="H12326">
        <v>1.1827399999999999</v>
      </c>
    </row>
    <row r="12327" spans="1:10">
      <c r="A12327">
        <v>12333</v>
      </c>
      <c r="B12327" s="612">
        <v>44070.743055555555</v>
      </c>
      <c r="C12327" s="405" t="s">
        <v>2054</v>
      </c>
      <c r="D12327" s="384">
        <v>2838</v>
      </c>
      <c r="E12327">
        <v>0.02</v>
      </c>
      <c r="F12327">
        <v>1.1827399999999999</v>
      </c>
      <c r="G12327" s="384">
        <v>0</v>
      </c>
      <c r="H12327">
        <v>1.1827399999999999</v>
      </c>
      <c r="I12327">
        <v>0.4</v>
      </c>
      <c r="J12327" s="384">
        <v>40403.279999999999</v>
      </c>
    </row>
    <row r="12328" spans="1:10">
      <c r="A12328">
        <v>12322</v>
      </c>
      <c r="B12328" s="612">
        <v>44070.7</v>
      </c>
      <c r="C12328" s="405" t="s">
        <v>96</v>
      </c>
      <c r="D12328" s="384">
        <v>2839</v>
      </c>
      <c r="E12328">
        <v>0.02</v>
      </c>
      <c r="F12328">
        <v>1.18093</v>
      </c>
      <c r="G12328" s="384">
        <v>0</v>
      </c>
      <c r="H12328">
        <v>0</v>
      </c>
    </row>
    <row r="12329" spans="1:10">
      <c r="A12329">
        <v>12323</v>
      </c>
      <c r="B12329" s="612">
        <v>44070.7</v>
      </c>
      <c r="C12329" s="405" t="s">
        <v>2110</v>
      </c>
      <c r="D12329" s="384">
        <v>2839</v>
      </c>
      <c r="E12329">
        <v>0.02</v>
      </c>
      <c r="F12329">
        <v>1.18093</v>
      </c>
      <c r="G12329" s="384">
        <v>0</v>
      </c>
      <c r="H12329">
        <v>1.1827399999999999</v>
      </c>
    </row>
    <row r="12330" spans="1:10">
      <c r="A12330">
        <v>12334</v>
      </c>
      <c r="B12330" s="612">
        <v>44070.743055555555</v>
      </c>
      <c r="C12330" s="405" t="s">
        <v>2054</v>
      </c>
      <c r="D12330" s="384">
        <v>2839</v>
      </c>
      <c r="E12330">
        <v>0.02</v>
      </c>
      <c r="F12330">
        <v>1.1827399999999999</v>
      </c>
      <c r="G12330" s="384">
        <v>0</v>
      </c>
      <c r="H12330">
        <v>1.1827399999999999</v>
      </c>
      <c r="I12330">
        <v>3.62</v>
      </c>
      <c r="J12330" s="384">
        <v>40406.9</v>
      </c>
    </row>
    <row r="12331" spans="1:10">
      <c r="A12331">
        <v>12328</v>
      </c>
      <c r="B12331" s="612">
        <v>44070.714583333334</v>
      </c>
      <c r="C12331" s="405" t="s">
        <v>97</v>
      </c>
      <c r="D12331" s="384">
        <v>2840</v>
      </c>
      <c r="E12331">
        <v>0.02</v>
      </c>
      <c r="F12331">
        <v>1.18069</v>
      </c>
      <c r="G12331" s="384">
        <v>0</v>
      </c>
      <c r="H12331">
        <v>0</v>
      </c>
    </row>
    <row r="12332" spans="1:10">
      <c r="A12332">
        <v>12329</v>
      </c>
      <c r="B12332" s="612">
        <v>44070.714583333334</v>
      </c>
      <c r="C12332" s="405" t="s">
        <v>2110</v>
      </c>
      <c r="D12332" s="384">
        <v>2840</v>
      </c>
      <c r="E12332">
        <v>0.02</v>
      </c>
      <c r="F12332">
        <v>1.18069</v>
      </c>
      <c r="G12332" s="384">
        <v>0</v>
      </c>
      <c r="H12332">
        <v>1.1796899999999999</v>
      </c>
    </row>
    <row r="12333" spans="1:10">
      <c r="A12333">
        <v>12332</v>
      </c>
      <c r="B12333" s="612">
        <v>44070.740972222222</v>
      </c>
      <c r="C12333" s="405" t="s">
        <v>2110</v>
      </c>
      <c r="D12333" s="384">
        <v>2840</v>
      </c>
      <c r="E12333">
        <v>0.02</v>
      </c>
      <c r="F12333">
        <v>1.18069</v>
      </c>
      <c r="G12333" s="384">
        <v>0</v>
      </c>
      <c r="H12333">
        <v>1.18049</v>
      </c>
    </row>
    <row r="12334" spans="1:10">
      <c r="A12334">
        <v>12348</v>
      </c>
      <c r="B12334" s="612">
        <v>44071.125694444447</v>
      </c>
      <c r="C12334" s="405" t="s">
        <v>2110</v>
      </c>
      <c r="D12334" s="384">
        <v>2840</v>
      </c>
      <c r="E12334">
        <v>0.02</v>
      </c>
      <c r="F12334">
        <v>1.18069</v>
      </c>
      <c r="G12334" s="384">
        <v>0</v>
      </c>
      <c r="H12334">
        <v>1.1815199999999999</v>
      </c>
    </row>
    <row r="12335" spans="1:10">
      <c r="A12335">
        <v>12353</v>
      </c>
      <c r="B12335" s="612">
        <v>44071.163194444445</v>
      </c>
      <c r="C12335" s="405" t="s">
        <v>2110</v>
      </c>
      <c r="D12335" s="384">
        <v>2840</v>
      </c>
      <c r="E12335">
        <v>0.02</v>
      </c>
      <c r="F12335">
        <v>1.18069</v>
      </c>
      <c r="G12335" s="384">
        <v>0</v>
      </c>
      <c r="H12335">
        <v>1.1828000000000001</v>
      </c>
    </row>
    <row r="12336" spans="1:10">
      <c r="A12336">
        <v>12359</v>
      </c>
      <c r="B12336" s="612">
        <v>44071.207638888889</v>
      </c>
      <c r="C12336" s="405" t="s">
        <v>2110</v>
      </c>
      <c r="D12336" s="384">
        <v>2840</v>
      </c>
      <c r="E12336">
        <v>0.02</v>
      </c>
      <c r="F12336">
        <v>1.18069</v>
      </c>
      <c r="G12336" s="384">
        <v>0</v>
      </c>
      <c r="H12336">
        <v>1.18414</v>
      </c>
    </row>
    <row r="12337" spans="1:10">
      <c r="A12337">
        <v>12372</v>
      </c>
      <c r="B12337" s="612">
        <v>44071.306944444441</v>
      </c>
      <c r="C12337" s="405" t="s">
        <v>2110</v>
      </c>
      <c r="D12337" s="384">
        <v>2840</v>
      </c>
      <c r="E12337">
        <v>0.02</v>
      </c>
      <c r="F12337">
        <v>1.18069</v>
      </c>
      <c r="G12337" s="384">
        <v>0</v>
      </c>
      <c r="H12337">
        <v>1.18574</v>
      </c>
    </row>
    <row r="12338" spans="1:10">
      <c r="A12338">
        <v>12386</v>
      </c>
      <c r="B12338" s="612">
        <v>44071.356944444444</v>
      </c>
      <c r="C12338" s="405" t="s">
        <v>2110</v>
      </c>
      <c r="D12338" s="384">
        <v>2840</v>
      </c>
      <c r="E12338">
        <v>0.02</v>
      </c>
      <c r="F12338">
        <v>1.18069</v>
      </c>
      <c r="G12338" s="384">
        <v>0</v>
      </c>
      <c r="H12338">
        <v>1.1874400000000001</v>
      </c>
    </row>
    <row r="12339" spans="1:10">
      <c r="A12339">
        <v>12403</v>
      </c>
      <c r="B12339" s="612">
        <v>44071.588888888888</v>
      </c>
      <c r="C12339" s="405" t="s">
        <v>2054</v>
      </c>
      <c r="D12339" s="384">
        <v>2840</v>
      </c>
      <c r="E12339">
        <v>0.02</v>
      </c>
      <c r="F12339">
        <v>1.1874400000000001</v>
      </c>
      <c r="G12339" s="384">
        <v>0</v>
      </c>
      <c r="H12339">
        <v>1.1874400000000001</v>
      </c>
      <c r="I12339">
        <v>-13.48</v>
      </c>
      <c r="J12339" s="384">
        <v>40411.339999999997</v>
      </c>
    </row>
    <row r="12340" spans="1:10">
      <c r="A12340">
        <v>12330</v>
      </c>
      <c r="B12340" s="612">
        <v>44070.740972222222</v>
      </c>
      <c r="C12340" s="405" t="s">
        <v>97</v>
      </c>
      <c r="D12340" s="384">
        <v>2841</v>
      </c>
      <c r="E12340">
        <v>0.02</v>
      </c>
      <c r="F12340">
        <v>1.1822900000000001</v>
      </c>
      <c r="G12340" s="384">
        <v>0</v>
      </c>
      <c r="H12340">
        <v>0</v>
      </c>
    </row>
    <row r="12341" spans="1:10">
      <c r="A12341">
        <v>12331</v>
      </c>
      <c r="B12341" s="612">
        <v>44070.740972222222</v>
      </c>
      <c r="C12341" s="405" t="s">
        <v>2110</v>
      </c>
      <c r="D12341" s="384">
        <v>2841</v>
      </c>
      <c r="E12341">
        <v>0.02</v>
      </c>
      <c r="F12341">
        <v>1.1822900000000001</v>
      </c>
      <c r="G12341" s="384">
        <v>0</v>
      </c>
      <c r="H12341">
        <v>1.18049</v>
      </c>
    </row>
    <row r="12342" spans="1:10">
      <c r="A12342">
        <v>12347</v>
      </c>
      <c r="B12342" s="612">
        <v>44071.125694444447</v>
      </c>
      <c r="C12342" s="405" t="s">
        <v>2110</v>
      </c>
      <c r="D12342" s="384">
        <v>2841</v>
      </c>
      <c r="E12342">
        <v>0.02</v>
      </c>
      <c r="F12342">
        <v>1.1822900000000001</v>
      </c>
      <c r="G12342" s="384">
        <v>0</v>
      </c>
      <c r="H12342">
        <v>1.1815199999999999</v>
      </c>
    </row>
    <row r="12343" spans="1:10">
      <c r="A12343">
        <v>12352</v>
      </c>
      <c r="B12343" s="612">
        <v>44071.163194444445</v>
      </c>
      <c r="C12343" s="405" t="s">
        <v>2110</v>
      </c>
      <c r="D12343" s="384">
        <v>2841</v>
      </c>
      <c r="E12343">
        <v>0.02</v>
      </c>
      <c r="F12343">
        <v>1.1822900000000001</v>
      </c>
      <c r="G12343" s="384">
        <v>0</v>
      </c>
      <c r="H12343">
        <v>1.1828000000000001</v>
      </c>
    </row>
    <row r="12344" spans="1:10">
      <c r="A12344">
        <v>12358</v>
      </c>
      <c r="B12344" s="612">
        <v>44071.207638888889</v>
      </c>
      <c r="C12344" s="405" t="s">
        <v>2110</v>
      </c>
      <c r="D12344" s="384">
        <v>2841</v>
      </c>
      <c r="E12344">
        <v>0.02</v>
      </c>
      <c r="F12344">
        <v>1.1822900000000001</v>
      </c>
      <c r="G12344" s="384">
        <v>0</v>
      </c>
      <c r="H12344">
        <v>1.18414</v>
      </c>
    </row>
    <row r="12345" spans="1:10">
      <c r="A12345">
        <v>12371</v>
      </c>
      <c r="B12345" s="612">
        <v>44071.306944444441</v>
      </c>
      <c r="C12345" s="405" t="s">
        <v>2110</v>
      </c>
      <c r="D12345" s="384">
        <v>2841</v>
      </c>
      <c r="E12345">
        <v>0.02</v>
      </c>
      <c r="F12345">
        <v>1.1822900000000001</v>
      </c>
      <c r="G12345" s="384">
        <v>0</v>
      </c>
      <c r="H12345">
        <v>1.18574</v>
      </c>
    </row>
    <row r="12346" spans="1:10">
      <c r="A12346">
        <v>12385</v>
      </c>
      <c r="B12346" s="612">
        <v>44071.356944444444</v>
      </c>
      <c r="C12346" s="405" t="s">
        <v>2110</v>
      </c>
      <c r="D12346" s="384">
        <v>2841</v>
      </c>
      <c r="E12346">
        <v>0.02</v>
      </c>
      <c r="F12346">
        <v>1.1822900000000001</v>
      </c>
      <c r="G12346" s="384">
        <v>0</v>
      </c>
      <c r="H12346">
        <v>1.1874400000000001</v>
      </c>
    </row>
    <row r="12347" spans="1:10">
      <c r="A12347">
        <v>12404</v>
      </c>
      <c r="B12347" s="612">
        <v>44071.588888888888</v>
      </c>
      <c r="C12347" s="405" t="s">
        <v>2054</v>
      </c>
      <c r="D12347" s="384">
        <v>2841</v>
      </c>
      <c r="E12347">
        <v>0.02</v>
      </c>
      <c r="F12347">
        <v>1.1874400000000001</v>
      </c>
      <c r="G12347" s="384">
        <v>0</v>
      </c>
      <c r="H12347">
        <v>1.1874400000000001</v>
      </c>
      <c r="I12347">
        <v>-10.28</v>
      </c>
      <c r="J12347" s="384">
        <v>40401.07</v>
      </c>
    </row>
    <row r="12348" spans="1:10">
      <c r="A12348">
        <v>12335</v>
      </c>
      <c r="B12348" s="612">
        <v>44070.745138888888</v>
      </c>
      <c r="C12348" s="405" t="s">
        <v>96</v>
      </c>
      <c r="D12348" s="384">
        <v>2842</v>
      </c>
      <c r="E12348">
        <v>0.02</v>
      </c>
      <c r="F12348">
        <v>1.18177</v>
      </c>
      <c r="G12348" s="384">
        <v>0</v>
      </c>
      <c r="H12348">
        <v>0</v>
      </c>
    </row>
    <row r="12349" spans="1:10">
      <c r="A12349">
        <v>12336</v>
      </c>
      <c r="B12349" s="612">
        <v>44070.745138888888</v>
      </c>
      <c r="C12349" s="405" t="s">
        <v>2110</v>
      </c>
      <c r="D12349" s="384">
        <v>2842</v>
      </c>
      <c r="E12349">
        <v>0.02</v>
      </c>
      <c r="F12349">
        <v>1.18177</v>
      </c>
      <c r="G12349" s="384">
        <v>0</v>
      </c>
      <c r="H12349">
        <v>1.1827700000000001</v>
      </c>
    </row>
    <row r="12350" spans="1:10">
      <c r="A12350">
        <v>12337</v>
      </c>
      <c r="B12350" s="612">
        <v>44070.75277777778</v>
      </c>
      <c r="C12350" s="405" t="s">
        <v>2054</v>
      </c>
      <c r="D12350" s="384">
        <v>2842</v>
      </c>
      <c r="E12350">
        <v>0.02</v>
      </c>
      <c r="F12350">
        <v>1.1827700000000001</v>
      </c>
      <c r="G12350" s="384">
        <v>0</v>
      </c>
      <c r="H12350">
        <v>1.1827700000000001</v>
      </c>
      <c r="I12350">
        <v>2</v>
      </c>
      <c r="J12350" s="384">
        <v>40408.9</v>
      </c>
    </row>
    <row r="12351" spans="1:10">
      <c r="A12351">
        <v>12338</v>
      </c>
      <c r="B12351" s="612">
        <v>44070.761111111111</v>
      </c>
      <c r="C12351" s="405" t="s">
        <v>96</v>
      </c>
      <c r="D12351" s="384">
        <v>2843</v>
      </c>
      <c r="E12351">
        <v>0.02</v>
      </c>
      <c r="F12351">
        <v>1.18293</v>
      </c>
      <c r="G12351" s="384">
        <v>0</v>
      </c>
      <c r="H12351">
        <v>0</v>
      </c>
    </row>
    <row r="12352" spans="1:10">
      <c r="A12352">
        <v>12339</v>
      </c>
      <c r="B12352" s="612">
        <v>44070.761111111111</v>
      </c>
      <c r="C12352" s="405" t="s">
        <v>2110</v>
      </c>
      <c r="D12352" s="384">
        <v>2843</v>
      </c>
      <c r="E12352">
        <v>0.02</v>
      </c>
      <c r="F12352">
        <v>1.18293</v>
      </c>
      <c r="G12352" s="384">
        <v>0</v>
      </c>
      <c r="H12352">
        <v>1.1839299999999999</v>
      </c>
    </row>
    <row r="12353" spans="1:10">
      <c r="A12353">
        <v>12342</v>
      </c>
      <c r="B12353" s="612">
        <v>44071.006944444445</v>
      </c>
      <c r="C12353" s="405" t="s">
        <v>2110</v>
      </c>
      <c r="D12353" s="384">
        <v>2843</v>
      </c>
      <c r="E12353">
        <v>0.02</v>
      </c>
      <c r="F12353">
        <v>1.18293</v>
      </c>
      <c r="G12353" s="384">
        <v>0</v>
      </c>
      <c r="H12353">
        <v>1.18313</v>
      </c>
    </row>
    <row r="12354" spans="1:10">
      <c r="A12354">
        <v>12343</v>
      </c>
      <c r="B12354" s="612">
        <v>44071.090277777781</v>
      </c>
      <c r="C12354" s="405" t="s">
        <v>2054</v>
      </c>
      <c r="D12354" s="384">
        <v>2843</v>
      </c>
      <c r="E12354">
        <v>0.02</v>
      </c>
      <c r="F12354">
        <v>1.18313</v>
      </c>
      <c r="G12354" s="384">
        <v>0</v>
      </c>
      <c r="H12354">
        <v>1.18313</v>
      </c>
      <c r="I12354">
        <v>0.32</v>
      </c>
      <c r="J12354" s="384">
        <v>40409.22</v>
      </c>
    </row>
    <row r="12355" spans="1:10">
      <c r="A12355">
        <v>12340</v>
      </c>
      <c r="B12355" s="612">
        <v>44071.006944444445</v>
      </c>
      <c r="C12355" s="405" t="s">
        <v>96</v>
      </c>
      <c r="D12355" s="384">
        <v>2844</v>
      </c>
      <c r="E12355">
        <v>0.02</v>
      </c>
      <c r="F12355">
        <v>1.18133</v>
      </c>
      <c r="G12355" s="384">
        <v>0</v>
      </c>
      <c r="H12355">
        <v>0</v>
      </c>
    </row>
    <row r="12356" spans="1:10">
      <c r="A12356">
        <v>12341</v>
      </c>
      <c r="B12356" s="612">
        <v>44071.006944444445</v>
      </c>
      <c r="C12356" s="405" t="s">
        <v>2110</v>
      </c>
      <c r="D12356" s="384">
        <v>2844</v>
      </c>
      <c r="E12356">
        <v>0.02</v>
      </c>
      <c r="F12356">
        <v>1.18133</v>
      </c>
      <c r="G12356" s="384">
        <v>0</v>
      </c>
      <c r="H12356">
        <v>1.18313</v>
      </c>
    </row>
    <row r="12357" spans="1:10">
      <c r="A12357">
        <v>12344</v>
      </c>
      <c r="B12357" s="612">
        <v>44071.090277777781</v>
      </c>
      <c r="C12357" s="405" t="s">
        <v>2054</v>
      </c>
      <c r="D12357" s="384">
        <v>2844</v>
      </c>
      <c r="E12357">
        <v>0.02</v>
      </c>
      <c r="F12357">
        <v>1.18313</v>
      </c>
      <c r="G12357" s="384">
        <v>0</v>
      </c>
      <c r="H12357">
        <v>1.18313</v>
      </c>
      <c r="I12357">
        <v>3.6</v>
      </c>
      <c r="J12357" s="384">
        <v>40412.82</v>
      </c>
    </row>
    <row r="12358" spans="1:10">
      <c r="A12358">
        <v>12345</v>
      </c>
      <c r="B12358" s="612">
        <v>44071.125694444447</v>
      </c>
      <c r="C12358" s="405" t="s">
        <v>97</v>
      </c>
      <c r="D12358" s="384">
        <v>2845</v>
      </c>
      <c r="E12358">
        <v>0.03</v>
      </c>
      <c r="F12358">
        <v>1.1838900000000001</v>
      </c>
      <c r="G12358" s="384">
        <v>0</v>
      </c>
      <c r="H12358">
        <v>0</v>
      </c>
    </row>
    <row r="12359" spans="1:10">
      <c r="A12359">
        <v>12346</v>
      </c>
      <c r="B12359" s="612">
        <v>44071.125694444447</v>
      </c>
      <c r="C12359" s="405" t="s">
        <v>2110</v>
      </c>
      <c r="D12359" s="384">
        <v>2845</v>
      </c>
      <c r="E12359">
        <v>0.03</v>
      </c>
      <c r="F12359">
        <v>1.1838900000000001</v>
      </c>
      <c r="G12359" s="384">
        <v>0</v>
      </c>
      <c r="H12359">
        <v>1.1815199999999999</v>
      </c>
    </row>
    <row r="12360" spans="1:10">
      <c r="A12360">
        <v>12351</v>
      </c>
      <c r="B12360" s="612">
        <v>44071.163194444445</v>
      </c>
      <c r="C12360" s="405" t="s">
        <v>2110</v>
      </c>
      <c r="D12360" s="384">
        <v>2845</v>
      </c>
      <c r="E12360">
        <v>0.03</v>
      </c>
      <c r="F12360">
        <v>1.1838900000000001</v>
      </c>
      <c r="G12360" s="384">
        <v>0</v>
      </c>
      <c r="H12360">
        <v>1.1828000000000001</v>
      </c>
    </row>
    <row r="12361" spans="1:10">
      <c r="A12361">
        <v>12357</v>
      </c>
      <c r="B12361" s="612">
        <v>44071.207638888889</v>
      </c>
      <c r="C12361" s="405" t="s">
        <v>2110</v>
      </c>
      <c r="D12361" s="384">
        <v>2845</v>
      </c>
      <c r="E12361">
        <v>0.03</v>
      </c>
      <c r="F12361">
        <v>1.1838900000000001</v>
      </c>
      <c r="G12361" s="384">
        <v>0</v>
      </c>
      <c r="H12361">
        <v>1.18414</v>
      </c>
    </row>
    <row r="12362" spans="1:10">
      <c r="A12362">
        <v>12370</v>
      </c>
      <c r="B12362" s="612">
        <v>44071.306944444441</v>
      </c>
      <c r="C12362" s="405" t="s">
        <v>2110</v>
      </c>
      <c r="D12362" s="384">
        <v>2845</v>
      </c>
      <c r="E12362">
        <v>0.03</v>
      </c>
      <c r="F12362">
        <v>1.1838900000000001</v>
      </c>
      <c r="G12362" s="384">
        <v>0</v>
      </c>
      <c r="H12362">
        <v>1.18574</v>
      </c>
    </row>
    <row r="12363" spans="1:10">
      <c r="A12363">
        <v>12384</v>
      </c>
      <c r="B12363" s="612">
        <v>44071.356944444444</v>
      </c>
      <c r="C12363" s="405" t="s">
        <v>2110</v>
      </c>
      <c r="D12363" s="384">
        <v>2845</v>
      </c>
      <c r="E12363">
        <v>0.03</v>
      </c>
      <c r="F12363">
        <v>1.1838900000000001</v>
      </c>
      <c r="G12363" s="384">
        <v>0</v>
      </c>
      <c r="H12363">
        <v>1.1874400000000001</v>
      </c>
    </row>
    <row r="12364" spans="1:10">
      <c r="A12364">
        <v>12405</v>
      </c>
      <c r="B12364" s="612">
        <v>44071.588888888888</v>
      </c>
      <c r="C12364" s="405" t="s">
        <v>2054</v>
      </c>
      <c r="D12364" s="384">
        <v>2845</v>
      </c>
      <c r="E12364">
        <v>0.03</v>
      </c>
      <c r="F12364">
        <v>1.1874400000000001</v>
      </c>
      <c r="G12364" s="384">
        <v>0</v>
      </c>
      <c r="H12364">
        <v>1.1874400000000001</v>
      </c>
      <c r="I12364">
        <v>-10.65</v>
      </c>
      <c r="J12364" s="384">
        <v>40390.42</v>
      </c>
    </row>
    <row r="12365" spans="1:10">
      <c r="A12365">
        <v>12349</v>
      </c>
      <c r="B12365" s="612">
        <v>44071.163194444445</v>
      </c>
      <c r="C12365" s="405" t="s">
        <v>97</v>
      </c>
      <c r="D12365" s="384">
        <v>2846</v>
      </c>
      <c r="E12365">
        <v>0.05</v>
      </c>
      <c r="F12365">
        <v>1.1856</v>
      </c>
      <c r="G12365" s="384">
        <v>0</v>
      </c>
      <c r="H12365">
        <v>0</v>
      </c>
    </row>
    <row r="12366" spans="1:10">
      <c r="A12366">
        <v>12350</v>
      </c>
      <c r="B12366" s="612">
        <v>44071.163194444445</v>
      </c>
      <c r="C12366" s="405" t="s">
        <v>2110</v>
      </c>
      <c r="D12366" s="384">
        <v>2846</v>
      </c>
      <c r="E12366">
        <v>0.05</v>
      </c>
      <c r="F12366">
        <v>1.1856</v>
      </c>
      <c r="G12366" s="384">
        <v>0</v>
      </c>
      <c r="H12366">
        <v>1.1828000000000001</v>
      </c>
    </row>
    <row r="12367" spans="1:10">
      <c r="A12367">
        <v>12356</v>
      </c>
      <c r="B12367" s="612">
        <v>44071.207638888889</v>
      </c>
      <c r="C12367" s="405" t="s">
        <v>2110</v>
      </c>
      <c r="D12367" s="384">
        <v>2846</v>
      </c>
      <c r="E12367">
        <v>0.05</v>
      </c>
      <c r="F12367">
        <v>1.1856</v>
      </c>
      <c r="G12367" s="384">
        <v>0</v>
      </c>
      <c r="H12367">
        <v>1.18414</v>
      </c>
    </row>
    <row r="12368" spans="1:10">
      <c r="A12368">
        <v>12369</v>
      </c>
      <c r="B12368" s="612">
        <v>44071.306944444441</v>
      </c>
      <c r="C12368" s="405" t="s">
        <v>2110</v>
      </c>
      <c r="D12368" s="384">
        <v>2846</v>
      </c>
      <c r="E12368">
        <v>0.05</v>
      </c>
      <c r="F12368">
        <v>1.1856</v>
      </c>
      <c r="G12368" s="384">
        <v>0</v>
      </c>
      <c r="H12368">
        <v>1.18574</v>
      </c>
    </row>
    <row r="12369" spans="1:10">
      <c r="A12369">
        <v>12383</v>
      </c>
      <c r="B12369" s="612">
        <v>44071.356944444444</v>
      </c>
      <c r="C12369" s="405" t="s">
        <v>2110</v>
      </c>
      <c r="D12369" s="384">
        <v>2846</v>
      </c>
      <c r="E12369">
        <v>0.05</v>
      </c>
      <c r="F12369">
        <v>1.1856</v>
      </c>
      <c r="G12369" s="384">
        <v>0</v>
      </c>
      <c r="H12369">
        <v>1.1874400000000001</v>
      </c>
    </row>
    <row r="12370" spans="1:10">
      <c r="A12370">
        <v>12406</v>
      </c>
      <c r="B12370" s="612">
        <v>44071.588888888888</v>
      </c>
      <c r="C12370" s="405" t="s">
        <v>2054</v>
      </c>
      <c r="D12370" s="384">
        <v>2846</v>
      </c>
      <c r="E12370">
        <v>0.05</v>
      </c>
      <c r="F12370">
        <v>1.1874400000000001</v>
      </c>
      <c r="G12370" s="384">
        <v>0</v>
      </c>
      <c r="H12370">
        <v>1.1874400000000001</v>
      </c>
      <c r="I12370">
        <v>-9.1999999999999993</v>
      </c>
      <c r="J12370" s="384">
        <v>40381.22</v>
      </c>
    </row>
    <row r="12371" spans="1:10">
      <c r="A12371">
        <v>12354</v>
      </c>
      <c r="B12371" s="612">
        <v>44071.207638888889</v>
      </c>
      <c r="C12371" s="405" t="s">
        <v>97</v>
      </c>
      <c r="D12371" s="384">
        <v>2847</v>
      </c>
      <c r="E12371">
        <v>0.08</v>
      </c>
      <c r="F12371">
        <v>1.1874</v>
      </c>
      <c r="G12371" s="384">
        <v>0</v>
      </c>
      <c r="H12371">
        <v>0</v>
      </c>
    </row>
    <row r="12372" spans="1:10">
      <c r="A12372">
        <v>12355</v>
      </c>
      <c r="B12372" s="612">
        <v>44071.207638888889</v>
      </c>
      <c r="C12372" s="405" t="s">
        <v>2110</v>
      </c>
      <c r="D12372" s="384">
        <v>2847</v>
      </c>
      <c r="E12372">
        <v>0.08</v>
      </c>
      <c r="F12372">
        <v>1.1874</v>
      </c>
      <c r="G12372" s="384">
        <v>0</v>
      </c>
      <c r="H12372">
        <v>1.18414</v>
      </c>
    </row>
    <row r="12373" spans="1:10">
      <c r="A12373">
        <v>12368</v>
      </c>
      <c r="B12373" s="612">
        <v>44071.306944444441</v>
      </c>
      <c r="C12373" s="405" t="s">
        <v>2110</v>
      </c>
      <c r="D12373" s="384">
        <v>2847</v>
      </c>
      <c r="E12373">
        <v>0.08</v>
      </c>
      <c r="F12373">
        <v>1.1874</v>
      </c>
      <c r="G12373" s="384">
        <v>0</v>
      </c>
      <c r="H12373">
        <v>1.18574</v>
      </c>
    </row>
    <row r="12374" spans="1:10">
      <c r="A12374">
        <v>12382</v>
      </c>
      <c r="B12374" s="612">
        <v>44071.356944444444</v>
      </c>
      <c r="C12374" s="405" t="s">
        <v>2110</v>
      </c>
      <c r="D12374" s="384">
        <v>2847</v>
      </c>
      <c r="E12374">
        <v>0.08</v>
      </c>
      <c r="F12374">
        <v>1.1874</v>
      </c>
      <c r="G12374" s="384">
        <v>0</v>
      </c>
      <c r="H12374">
        <v>1.1874400000000001</v>
      </c>
    </row>
    <row r="12375" spans="1:10">
      <c r="A12375">
        <v>12407</v>
      </c>
      <c r="B12375" s="612">
        <v>44071.588888888888</v>
      </c>
      <c r="C12375" s="405" t="s">
        <v>2054</v>
      </c>
      <c r="D12375" s="384">
        <v>2847</v>
      </c>
      <c r="E12375">
        <v>0.08</v>
      </c>
      <c r="F12375">
        <v>1.1874400000000001</v>
      </c>
      <c r="G12375" s="384">
        <v>0</v>
      </c>
      <c r="H12375">
        <v>1.1874400000000001</v>
      </c>
      <c r="I12375">
        <v>-0.32</v>
      </c>
      <c r="J12375" s="384">
        <v>40380.9</v>
      </c>
    </row>
    <row r="12376" spans="1:10">
      <c r="A12376">
        <v>12360</v>
      </c>
      <c r="B12376" s="612">
        <v>44071.231944444444</v>
      </c>
      <c r="C12376" s="405" t="s">
        <v>96</v>
      </c>
      <c r="D12376" s="384">
        <v>2848</v>
      </c>
      <c r="E12376">
        <v>0.02</v>
      </c>
      <c r="F12376">
        <v>1.18679</v>
      </c>
      <c r="G12376" s="384">
        <v>0</v>
      </c>
      <c r="H12376">
        <v>0</v>
      </c>
    </row>
    <row r="12377" spans="1:10">
      <c r="A12377">
        <v>12361</v>
      </c>
      <c r="B12377" s="612">
        <v>44071.231944444444</v>
      </c>
      <c r="C12377" s="405" t="s">
        <v>2110</v>
      </c>
      <c r="D12377" s="384">
        <v>2848</v>
      </c>
      <c r="E12377">
        <v>0.02</v>
      </c>
      <c r="F12377">
        <v>1.18679</v>
      </c>
      <c r="G12377" s="384">
        <v>0</v>
      </c>
      <c r="H12377">
        <v>1.1877899999999999</v>
      </c>
    </row>
    <row r="12378" spans="1:10">
      <c r="A12378">
        <v>12362</v>
      </c>
      <c r="B12378" s="612">
        <v>44071.244444444441</v>
      </c>
      <c r="C12378" s="405" t="s">
        <v>2054</v>
      </c>
      <c r="D12378" s="384">
        <v>2848</v>
      </c>
      <c r="E12378">
        <v>0.02</v>
      </c>
      <c r="F12378">
        <v>1.1877899999999999</v>
      </c>
      <c r="G12378" s="384">
        <v>0</v>
      </c>
      <c r="H12378">
        <v>1.1877899999999999</v>
      </c>
      <c r="I12378">
        <v>2</v>
      </c>
      <c r="J12378" s="384">
        <v>40414.82</v>
      </c>
    </row>
    <row r="12379" spans="1:10">
      <c r="A12379">
        <v>12363</v>
      </c>
      <c r="B12379" s="612">
        <v>44071.24722222222</v>
      </c>
      <c r="C12379" s="405" t="s">
        <v>96</v>
      </c>
      <c r="D12379" s="384">
        <v>2849</v>
      </c>
      <c r="E12379">
        <v>0.02</v>
      </c>
      <c r="F12379">
        <v>1.1875599999999999</v>
      </c>
      <c r="G12379" s="384">
        <v>0</v>
      </c>
      <c r="H12379">
        <v>0</v>
      </c>
    </row>
    <row r="12380" spans="1:10">
      <c r="A12380">
        <v>12364</v>
      </c>
      <c r="B12380" s="612">
        <v>44071.24722222222</v>
      </c>
      <c r="C12380" s="405" t="s">
        <v>2110</v>
      </c>
      <c r="D12380" s="384">
        <v>2849</v>
      </c>
      <c r="E12380">
        <v>0.02</v>
      </c>
      <c r="F12380">
        <v>1.1875599999999999</v>
      </c>
      <c r="G12380" s="384">
        <v>0</v>
      </c>
      <c r="H12380">
        <v>1.1885600000000001</v>
      </c>
    </row>
    <row r="12381" spans="1:10">
      <c r="A12381">
        <v>12365</v>
      </c>
      <c r="B12381" s="612">
        <v>44071.295138888891</v>
      </c>
      <c r="C12381" s="405" t="s">
        <v>2054</v>
      </c>
      <c r="D12381" s="384">
        <v>2849</v>
      </c>
      <c r="E12381">
        <v>0.02</v>
      </c>
      <c r="F12381">
        <v>1.1885600000000001</v>
      </c>
      <c r="G12381" s="384">
        <v>0</v>
      </c>
      <c r="H12381">
        <v>1.1885600000000001</v>
      </c>
      <c r="I12381">
        <v>2</v>
      </c>
      <c r="J12381" s="384">
        <v>40416.82</v>
      </c>
    </row>
    <row r="12382" spans="1:10">
      <c r="A12382">
        <v>12366</v>
      </c>
      <c r="B12382" s="612">
        <v>44071.306944444441</v>
      </c>
      <c r="C12382" s="405" t="s">
        <v>97</v>
      </c>
      <c r="D12382" s="384">
        <v>2850</v>
      </c>
      <c r="E12382">
        <v>0.14000000000000001</v>
      </c>
      <c r="F12382">
        <v>1.18936</v>
      </c>
      <c r="G12382" s="384">
        <v>0</v>
      </c>
      <c r="H12382">
        <v>0</v>
      </c>
    </row>
    <row r="12383" spans="1:10">
      <c r="A12383">
        <v>12367</v>
      </c>
      <c r="B12383" s="612">
        <v>44071.306944444441</v>
      </c>
      <c r="C12383" s="405" t="s">
        <v>2110</v>
      </c>
      <c r="D12383" s="384">
        <v>2850</v>
      </c>
      <c r="E12383">
        <v>0.14000000000000001</v>
      </c>
      <c r="F12383">
        <v>1.18936</v>
      </c>
      <c r="G12383" s="384">
        <v>0</v>
      </c>
      <c r="H12383">
        <v>1.18574</v>
      </c>
    </row>
    <row r="12384" spans="1:10">
      <c r="A12384">
        <v>12381</v>
      </c>
      <c r="B12384" s="612">
        <v>44071.356944444444</v>
      </c>
      <c r="C12384" s="405" t="s">
        <v>2110</v>
      </c>
      <c r="D12384" s="384">
        <v>2850</v>
      </c>
      <c r="E12384">
        <v>0.14000000000000001</v>
      </c>
      <c r="F12384">
        <v>1.18936</v>
      </c>
      <c r="G12384" s="384">
        <v>0</v>
      </c>
      <c r="H12384">
        <v>1.1874400000000001</v>
      </c>
    </row>
    <row r="12385" spans="1:10">
      <c r="A12385">
        <v>12408</v>
      </c>
      <c r="B12385" s="612">
        <v>44071.588888888888</v>
      </c>
      <c r="C12385" s="405" t="s">
        <v>2054</v>
      </c>
      <c r="D12385" s="384">
        <v>2850</v>
      </c>
      <c r="E12385">
        <v>0.14000000000000001</v>
      </c>
      <c r="F12385">
        <v>1.1874400000000001</v>
      </c>
      <c r="G12385" s="384">
        <v>0</v>
      </c>
      <c r="H12385">
        <v>1.1874400000000001</v>
      </c>
      <c r="I12385">
        <v>26.88</v>
      </c>
      <c r="J12385" s="384">
        <v>40407.78</v>
      </c>
    </row>
    <row r="12386" spans="1:10">
      <c r="A12386">
        <v>12373</v>
      </c>
      <c r="B12386" s="612">
        <v>44071.311805555553</v>
      </c>
      <c r="C12386" s="405" t="s">
        <v>96</v>
      </c>
      <c r="D12386" s="384">
        <v>2851</v>
      </c>
      <c r="E12386">
        <v>0.02</v>
      </c>
      <c r="F12386">
        <v>1.18875</v>
      </c>
      <c r="G12386" s="384">
        <v>0</v>
      </c>
      <c r="H12386">
        <v>0</v>
      </c>
    </row>
    <row r="12387" spans="1:10">
      <c r="A12387">
        <v>12374</v>
      </c>
      <c r="B12387" s="612">
        <v>44071.311805555553</v>
      </c>
      <c r="C12387" s="405" t="s">
        <v>2110</v>
      </c>
      <c r="D12387" s="384">
        <v>2851</v>
      </c>
      <c r="E12387">
        <v>0.02</v>
      </c>
      <c r="F12387">
        <v>1.18875</v>
      </c>
      <c r="G12387" s="384">
        <v>0</v>
      </c>
      <c r="H12387">
        <v>1.1897500000000001</v>
      </c>
    </row>
    <row r="12388" spans="1:10">
      <c r="A12388">
        <v>12375</v>
      </c>
      <c r="B12388" s="612">
        <v>44071.320833333331</v>
      </c>
      <c r="C12388" s="405" t="s">
        <v>2054</v>
      </c>
      <c r="D12388" s="384">
        <v>2851</v>
      </c>
      <c r="E12388">
        <v>0.02</v>
      </c>
      <c r="F12388">
        <v>1.1897500000000001</v>
      </c>
      <c r="G12388" s="384">
        <v>0</v>
      </c>
      <c r="H12388">
        <v>1.1897500000000001</v>
      </c>
      <c r="I12388">
        <v>2</v>
      </c>
      <c r="J12388" s="384">
        <v>40418.82</v>
      </c>
    </row>
    <row r="12389" spans="1:10">
      <c r="A12389">
        <v>12376</v>
      </c>
      <c r="B12389" s="612">
        <v>44071.324999999997</v>
      </c>
      <c r="C12389" s="405" t="s">
        <v>96</v>
      </c>
      <c r="D12389" s="384">
        <v>2852</v>
      </c>
      <c r="E12389">
        <v>0.02</v>
      </c>
      <c r="F12389">
        <v>1.18913</v>
      </c>
      <c r="G12389" s="384">
        <v>0</v>
      </c>
      <c r="H12389">
        <v>0</v>
      </c>
    </row>
    <row r="12390" spans="1:10">
      <c r="A12390">
        <v>12377</v>
      </c>
      <c r="B12390" s="612">
        <v>44071.324999999997</v>
      </c>
      <c r="C12390" s="405" t="s">
        <v>2110</v>
      </c>
      <c r="D12390" s="384">
        <v>2852</v>
      </c>
      <c r="E12390">
        <v>0.02</v>
      </c>
      <c r="F12390">
        <v>1.18913</v>
      </c>
      <c r="G12390" s="384">
        <v>0</v>
      </c>
      <c r="H12390">
        <v>1.1901299999999999</v>
      </c>
    </row>
    <row r="12391" spans="1:10">
      <c r="A12391">
        <v>12378</v>
      </c>
      <c r="B12391" s="612">
        <v>44071.34375</v>
      </c>
      <c r="C12391" s="405" t="s">
        <v>2054</v>
      </c>
      <c r="D12391" s="384">
        <v>2852</v>
      </c>
      <c r="E12391">
        <v>0.02</v>
      </c>
      <c r="F12391">
        <v>1.1901299999999999</v>
      </c>
      <c r="G12391" s="384">
        <v>0</v>
      </c>
      <c r="H12391">
        <v>1.1901299999999999</v>
      </c>
      <c r="I12391">
        <v>2</v>
      </c>
      <c r="J12391" s="384">
        <v>40420.82</v>
      </c>
    </row>
    <row r="12392" spans="1:10">
      <c r="A12392">
        <v>12379</v>
      </c>
      <c r="B12392" s="612">
        <v>44071.356944444444</v>
      </c>
      <c r="C12392" s="405" t="s">
        <v>97</v>
      </c>
      <c r="D12392" s="384">
        <v>2853</v>
      </c>
      <c r="E12392">
        <v>0.23</v>
      </c>
      <c r="F12392">
        <v>1.1914</v>
      </c>
      <c r="G12392" s="384">
        <v>0</v>
      </c>
      <c r="H12392">
        <v>0</v>
      </c>
    </row>
    <row r="12393" spans="1:10">
      <c r="A12393">
        <v>12380</v>
      </c>
      <c r="B12393" s="612">
        <v>44071.356944444444</v>
      </c>
      <c r="C12393" s="405" t="s">
        <v>2110</v>
      </c>
      <c r="D12393" s="384">
        <v>2853</v>
      </c>
      <c r="E12393">
        <v>0.23</v>
      </c>
      <c r="F12393">
        <v>1.1914</v>
      </c>
      <c r="G12393" s="384">
        <v>0</v>
      </c>
      <c r="H12393">
        <v>1.1874400000000001</v>
      </c>
    </row>
    <row r="12394" spans="1:10">
      <c r="A12394">
        <v>12409</v>
      </c>
      <c r="B12394" s="612">
        <v>44071.588888888888</v>
      </c>
      <c r="C12394" s="405" t="s">
        <v>2054</v>
      </c>
      <c r="D12394" s="384">
        <v>2853</v>
      </c>
      <c r="E12394">
        <v>0.23</v>
      </c>
      <c r="F12394">
        <v>1.1874400000000001</v>
      </c>
      <c r="G12394" s="384">
        <v>0</v>
      </c>
      <c r="H12394">
        <v>1.1874400000000001</v>
      </c>
      <c r="I12394">
        <v>91.08</v>
      </c>
      <c r="J12394" s="384">
        <v>40498.86</v>
      </c>
    </row>
    <row r="12395" spans="1:10">
      <c r="A12395">
        <v>12387</v>
      </c>
      <c r="B12395" s="612">
        <v>44071.361805555556</v>
      </c>
      <c r="C12395" s="405" t="s">
        <v>96</v>
      </c>
      <c r="D12395" s="384">
        <v>2854</v>
      </c>
      <c r="E12395">
        <v>0.02</v>
      </c>
      <c r="F12395">
        <v>1.1910799999999999</v>
      </c>
      <c r="G12395" s="384">
        <v>0</v>
      </c>
      <c r="H12395">
        <v>0</v>
      </c>
    </row>
    <row r="12396" spans="1:10">
      <c r="A12396">
        <v>12388</v>
      </c>
      <c r="B12396" s="612">
        <v>44071.361805555556</v>
      </c>
      <c r="C12396" s="405" t="s">
        <v>2110</v>
      </c>
      <c r="D12396" s="384">
        <v>2854</v>
      </c>
      <c r="E12396">
        <v>0.02</v>
      </c>
      <c r="F12396">
        <v>1.1910799999999999</v>
      </c>
      <c r="G12396" s="384">
        <v>0</v>
      </c>
      <c r="H12396">
        <v>1.19208</v>
      </c>
    </row>
    <row r="12397" spans="1:10">
      <c r="A12397">
        <v>12391</v>
      </c>
      <c r="B12397" s="612">
        <v>44071.413888888892</v>
      </c>
      <c r="C12397" s="405" t="s">
        <v>2110</v>
      </c>
      <c r="D12397" s="384">
        <v>2854</v>
      </c>
      <c r="E12397">
        <v>0.02</v>
      </c>
      <c r="F12397">
        <v>1.1910799999999999</v>
      </c>
      <c r="G12397" s="384">
        <v>0</v>
      </c>
      <c r="H12397">
        <v>1.1912799999999999</v>
      </c>
    </row>
    <row r="12398" spans="1:10">
      <c r="A12398">
        <v>12392</v>
      </c>
      <c r="B12398" s="612">
        <v>44071.479861111111</v>
      </c>
      <c r="C12398" s="405" t="s">
        <v>2054</v>
      </c>
      <c r="D12398" s="384">
        <v>2854</v>
      </c>
      <c r="E12398">
        <v>0.02</v>
      </c>
      <c r="F12398">
        <v>1.1912799999999999</v>
      </c>
      <c r="G12398" s="384">
        <v>0</v>
      </c>
      <c r="H12398">
        <v>1.1912799999999999</v>
      </c>
      <c r="I12398">
        <v>0.4</v>
      </c>
      <c r="J12398" s="384">
        <v>40421.22</v>
      </c>
    </row>
    <row r="12399" spans="1:10">
      <c r="A12399">
        <v>12389</v>
      </c>
      <c r="B12399" s="612">
        <v>44071.413888888892</v>
      </c>
      <c r="C12399" s="405" t="s">
        <v>96</v>
      </c>
      <c r="D12399" s="384">
        <v>2855</v>
      </c>
      <c r="E12399">
        <v>0.02</v>
      </c>
      <c r="F12399">
        <v>1.1894800000000001</v>
      </c>
      <c r="G12399" s="384">
        <v>0</v>
      </c>
      <c r="H12399">
        <v>0</v>
      </c>
    </row>
    <row r="12400" spans="1:10">
      <c r="A12400">
        <v>12390</v>
      </c>
      <c r="B12400" s="612">
        <v>44071.413888888892</v>
      </c>
      <c r="C12400" s="405" t="s">
        <v>2110</v>
      </c>
      <c r="D12400" s="384">
        <v>2855</v>
      </c>
      <c r="E12400">
        <v>0.02</v>
      </c>
      <c r="F12400">
        <v>1.1894800000000001</v>
      </c>
      <c r="G12400" s="384">
        <v>0</v>
      </c>
      <c r="H12400">
        <v>1.1912799999999999</v>
      </c>
    </row>
    <row r="12401" spans="1:10">
      <c r="A12401">
        <v>12393</v>
      </c>
      <c r="B12401" s="612">
        <v>44071.479861111111</v>
      </c>
      <c r="C12401" s="405" t="s">
        <v>2054</v>
      </c>
      <c r="D12401" s="384">
        <v>2855</v>
      </c>
      <c r="E12401">
        <v>0.02</v>
      </c>
      <c r="F12401">
        <v>1.1912799999999999</v>
      </c>
      <c r="G12401" s="384">
        <v>0</v>
      </c>
      <c r="H12401">
        <v>1.1912799999999999</v>
      </c>
      <c r="I12401">
        <v>3.6</v>
      </c>
      <c r="J12401" s="384">
        <v>40424.82</v>
      </c>
    </row>
    <row r="12402" spans="1:10">
      <c r="A12402">
        <v>12394</v>
      </c>
      <c r="B12402" s="612">
        <v>44071.488194444442</v>
      </c>
      <c r="C12402" s="405" t="s">
        <v>96</v>
      </c>
      <c r="D12402" s="384">
        <v>2856</v>
      </c>
      <c r="E12402">
        <v>0.02</v>
      </c>
      <c r="F12402">
        <v>1.1915100000000001</v>
      </c>
      <c r="G12402" s="384">
        <v>0</v>
      </c>
      <c r="H12402">
        <v>0</v>
      </c>
    </row>
    <row r="12403" spans="1:10">
      <c r="A12403">
        <v>12395</v>
      </c>
      <c r="B12403" s="612">
        <v>44071.488194444442</v>
      </c>
      <c r="C12403" s="405" t="s">
        <v>2110</v>
      </c>
      <c r="D12403" s="384">
        <v>2856</v>
      </c>
      <c r="E12403">
        <v>0.02</v>
      </c>
      <c r="F12403">
        <v>1.1915100000000001</v>
      </c>
      <c r="G12403" s="384">
        <v>0</v>
      </c>
      <c r="H12403">
        <v>1.19251</v>
      </c>
    </row>
    <row r="12404" spans="1:10">
      <c r="A12404">
        <v>12398</v>
      </c>
      <c r="B12404" s="612">
        <v>44071.525000000001</v>
      </c>
      <c r="C12404" s="405" t="s">
        <v>2110</v>
      </c>
      <c r="D12404" s="384">
        <v>2856</v>
      </c>
      <c r="E12404">
        <v>0.02</v>
      </c>
      <c r="F12404">
        <v>1.1915100000000001</v>
      </c>
      <c r="G12404" s="384">
        <v>0</v>
      </c>
      <c r="H12404">
        <v>1.19171</v>
      </c>
    </row>
    <row r="12405" spans="1:10">
      <c r="A12405">
        <v>12402</v>
      </c>
      <c r="B12405" s="612">
        <v>44071.536805555559</v>
      </c>
      <c r="C12405" s="405" t="s">
        <v>2110</v>
      </c>
      <c r="D12405" s="384">
        <v>2856</v>
      </c>
      <c r="E12405">
        <v>0.02</v>
      </c>
      <c r="F12405">
        <v>1.1915100000000001</v>
      </c>
      <c r="G12405" s="384">
        <v>0</v>
      </c>
      <c r="H12405">
        <v>1.1906600000000001</v>
      </c>
    </row>
    <row r="12406" spans="1:10">
      <c r="A12406">
        <v>12415</v>
      </c>
      <c r="B12406" s="612">
        <v>44071.617361111108</v>
      </c>
      <c r="C12406" s="405" t="s">
        <v>2054</v>
      </c>
      <c r="D12406" s="384">
        <v>2856</v>
      </c>
      <c r="E12406">
        <v>0.02</v>
      </c>
      <c r="F12406">
        <v>1.1906600000000001</v>
      </c>
      <c r="G12406" s="384">
        <v>0</v>
      </c>
      <c r="H12406">
        <v>1.1906600000000001</v>
      </c>
      <c r="I12406">
        <v>-1.7</v>
      </c>
      <c r="J12406" s="384">
        <v>40497.160000000003</v>
      </c>
    </row>
    <row r="12407" spans="1:10">
      <c r="A12407">
        <v>12396</v>
      </c>
      <c r="B12407" s="612">
        <v>44071.525000000001</v>
      </c>
      <c r="C12407" s="405" t="s">
        <v>96</v>
      </c>
      <c r="D12407" s="384">
        <v>2857</v>
      </c>
      <c r="E12407">
        <v>0.02</v>
      </c>
      <c r="F12407">
        <v>1.1899</v>
      </c>
      <c r="G12407" s="384">
        <v>0</v>
      </c>
      <c r="H12407">
        <v>0</v>
      </c>
    </row>
    <row r="12408" spans="1:10">
      <c r="A12408">
        <v>12397</v>
      </c>
      <c r="B12408" s="612">
        <v>44071.525000000001</v>
      </c>
      <c r="C12408" s="405" t="s">
        <v>2110</v>
      </c>
      <c r="D12408" s="384">
        <v>2857</v>
      </c>
      <c r="E12408">
        <v>0.02</v>
      </c>
      <c r="F12408">
        <v>1.1899</v>
      </c>
      <c r="G12408" s="384">
        <v>0</v>
      </c>
      <c r="H12408">
        <v>1.19171</v>
      </c>
    </row>
    <row r="12409" spans="1:10">
      <c r="A12409">
        <v>12401</v>
      </c>
      <c r="B12409" s="612">
        <v>44071.536805555559</v>
      </c>
      <c r="C12409" s="405" t="s">
        <v>2110</v>
      </c>
      <c r="D12409" s="384">
        <v>2857</v>
      </c>
      <c r="E12409">
        <v>0.02</v>
      </c>
      <c r="F12409">
        <v>1.1899</v>
      </c>
      <c r="G12409" s="384">
        <v>0</v>
      </c>
      <c r="H12409">
        <v>1.1906600000000001</v>
      </c>
    </row>
    <row r="12410" spans="1:10">
      <c r="A12410">
        <v>12416</v>
      </c>
      <c r="B12410" s="612">
        <v>44071.617361111108</v>
      </c>
      <c r="C12410" s="405" t="s">
        <v>2054</v>
      </c>
      <c r="D12410" s="384">
        <v>2857</v>
      </c>
      <c r="E12410">
        <v>0.02</v>
      </c>
      <c r="F12410">
        <v>1.1906600000000001</v>
      </c>
      <c r="G12410" s="384">
        <v>0</v>
      </c>
      <c r="H12410">
        <v>1.1906600000000001</v>
      </c>
      <c r="I12410">
        <v>1.52</v>
      </c>
      <c r="J12410" s="384">
        <v>40498.68</v>
      </c>
    </row>
    <row r="12411" spans="1:10">
      <c r="A12411">
        <v>12399</v>
      </c>
      <c r="B12411" s="612">
        <v>44071.536805555559</v>
      </c>
      <c r="C12411" s="405" t="s">
        <v>96</v>
      </c>
      <c r="D12411" s="384">
        <v>2858</v>
      </c>
      <c r="E12411">
        <v>0.03</v>
      </c>
      <c r="F12411">
        <v>1.1882600000000001</v>
      </c>
      <c r="G12411" s="384">
        <v>0</v>
      </c>
      <c r="H12411">
        <v>0</v>
      </c>
    </row>
    <row r="12412" spans="1:10">
      <c r="A12412">
        <v>12400</v>
      </c>
      <c r="B12412" s="612">
        <v>44071.536805555559</v>
      </c>
      <c r="C12412" s="405" t="s">
        <v>2110</v>
      </c>
      <c r="D12412" s="384">
        <v>2858</v>
      </c>
      <c r="E12412">
        <v>0.03</v>
      </c>
      <c r="F12412">
        <v>1.1882600000000001</v>
      </c>
      <c r="G12412" s="384">
        <v>0</v>
      </c>
      <c r="H12412">
        <v>1.1906600000000001</v>
      </c>
    </row>
    <row r="12413" spans="1:10">
      <c r="A12413">
        <v>12417</v>
      </c>
      <c r="B12413" s="612">
        <v>44071.617361111108</v>
      </c>
      <c r="C12413" s="405" t="s">
        <v>2054</v>
      </c>
      <c r="D12413" s="384">
        <v>2858</v>
      </c>
      <c r="E12413">
        <v>0.03</v>
      </c>
      <c r="F12413">
        <v>1.1906600000000001</v>
      </c>
      <c r="G12413" s="384">
        <v>0</v>
      </c>
      <c r="H12413">
        <v>1.1906600000000001</v>
      </c>
      <c r="I12413">
        <v>7.2</v>
      </c>
      <c r="J12413" s="384">
        <v>40505.879999999997</v>
      </c>
    </row>
    <row r="12414" spans="1:10">
      <c r="A12414">
        <v>12410</v>
      </c>
      <c r="B12414" s="612">
        <v>44071.597916666666</v>
      </c>
      <c r="C12414" s="405" t="s">
        <v>97</v>
      </c>
      <c r="D12414" s="384">
        <v>2859</v>
      </c>
      <c r="E12414">
        <v>0.02</v>
      </c>
      <c r="F12414">
        <v>1.1882999999999999</v>
      </c>
      <c r="G12414" s="384">
        <v>0</v>
      </c>
      <c r="H12414">
        <v>0</v>
      </c>
    </row>
    <row r="12415" spans="1:10">
      <c r="A12415">
        <v>12411</v>
      </c>
      <c r="B12415" s="612">
        <v>44071.597916666666</v>
      </c>
      <c r="C12415" s="405" t="s">
        <v>2110</v>
      </c>
      <c r="D12415" s="384">
        <v>2859</v>
      </c>
      <c r="E12415">
        <v>0.02</v>
      </c>
      <c r="F12415">
        <v>1.1882999999999999</v>
      </c>
      <c r="G12415" s="384">
        <v>0</v>
      </c>
      <c r="H12415">
        <v>1.1873</v>
      </c>
    </row>
    <row r="12416" spans="1:10">
      <c r="A12416">
        <v>12414</v>
      </c>
      <c r="B12416" s="612">
        <v>44071.615277777775</v>
      </c>
      <c r="C12416" s="405" t="s">
        <v>2110</v>
      </c>
      <c r="D12416" s="384">
        <v>2859</v>
      </c>
      <c r="E12416">
        <v>0.02</v>
      </c>
      <c r="F12416">
        <v>1.1882999999999999</v>
      </c>
      <c r="G12416" s="384">
        <v>0</v>
      </c>
      <c r="H12416">
        <v>1.1880999999999999</v>
      </c>
    </row>
    <row r="12417" spans="1:10">
      <c r="A12417">
        <v>12426</v>
      </c>
      <c r="B12417" s="612">
        <v>44073.992361111108</v>
      </c>
      <c r="C12417" s="405" t="s">
        <v>2110</v>
      </c>
      <c r="D12417" s="384">
        <v>2859</v>
      </c>
      <c r="E12417">
        <v>0.02</v>
      </c>
      <c r="F12417">
        <v>1.1882999999999999</v>
      </c>
      <c r="G12417" s="384">
        <v>0</v>
      </c>
      <c r="H12417">
        <v>1.18913</v>
      </c>
    </row>
    <row r="12418" spans="1:10">
      <c r="A12418">
        <v>12433</v>
      </c>
      <c r="B12418" s="612">
        <v>44074.352777777778</v>
      </c>
      <c r="C12418" s="405" t="s">
        <v>2054</v>
      </c>
      <c r="D12418" s="384">
        <v>2859</v>
      </c>
      <c r="E12418">
        <v>0.02</v>
      </c>
      <c r="F12418">
        <v>1.18913</v>
      </c>
      <c r="G12418" s="384">
        <v>0</v>
      </c>
      <c r="H12418">
        <v>1.18913</v>
      </c>
      <c r="I12418">
        <v>-1.64</v>
      </c>
      <c r="J12418" s="384">
        <v>40510.239999999998</v>
      </c>
    </row>
    <row r="12419" spans="1:10">
      <c r="A12419">
        <v>12412</v>
      </c>
      <c r="B12419" s="612">
        <v>44071.615277777775</v>
      </c>
      <c r="C12419" s="405" t="s">
        <v>97</v>
      </c>
      <c r="D12419" s="384">
        <v>2860</v>
      </c>
      <c r="E12419">
        <v>0.02</v>
      </c>
      <c r="F12419">
        <v>1.1899</v>
      </c>
      <c r="G12419" s="384">
        <v>0</v>
      </c>
      <c r="H12419">
        <v>0</v>
      </c>
    </row>
    <row r="12420" spans="1:10">
      <c r="A12420">
        <v>12413</v>
      </c>
      <c r="B12420" s="612">
        <v>44071.615277777775</v>
      </c>
      <c r="C12420" s="405" t="s">
        <v>2110</v>
      </c>
      <c r="D12420" s="384">
        <v>2860</v>
      </c>
      <c r="E12420">
        <v>0.02</v>
      </c>
      <c r="F12420">
        <v>1.1899</v>
      </c>
      <c r="G12420" s="384">
        <v>0</v>
      </c>
      <c r="H12420">
        <v>1.1880999999999999</v>
      </c>
    </row>
    <row r="12421" spans="1:10">
      <c r="A12421">
        <v>12425</v>
      </c>
      <c r="B12421" s="612">
        <v>44073.992361111108</v>
      </c>
      <c r="C12421" s="405" t="s">
        <v>2110</v>
      </c>
      <c r="D12421" s="384">
        <v>2860</v>
      </c>
      <c r="E12421">
        <v>0.02</v>
      </c>
      <c r="F12421">
        <v>1.1899</v>
      </c>
      <c r="G12421" s="384">
        <v>0</v>
      </c>
      <c r="H12421">
        <v>1.18913</v>
      </c>
    </row>
    <row r="12422" spans="1:10">
      <c r="A12422">
        <v>12434</v>
      </c>
      <c r="B12422" s="612">
        <v>44074.352777777778</v>
      </c>
      <c r="C12422" s="405" t="s">
        <v>2054</v>
      </c>
      <c r="D12422" s="384">
        <v>2860</v>
      </c>
      <c r="E12422">
        <v>0.02</v>
      </c>
      <c r="F12422">
        <v>1.18913</v>
      </c>
      <c r="G12422" s="384">
        <v>0</v>
      </c>
      <c r="H12422">
        <v>1.18913</v>
      </c>
      <c r="I12422">
        <v>1.56</v>
      </c>
      <c r="J12422" s="384">
        <v>40511.800000000003</v>
      </c>
    </row>
    <row r="12423" spans="1:10">
      <c r="A12423">
        <v>12418</v>
      </c>
      <c r="B12423" s="612">
        <v>44071.624305555553</v>
      </c>
      <c r="C12423" s="405" t="s">
        <v>96</v>
      </c>
      <c r="D12423" s="384">
        <v>2861</v>
      </c>
      <c r="E12423">
        <v>0.02</v>
      </c>
      <c r="F12423">
        <v>1.18973</v>
      </c>
      <c r="G12423" s="384">
        <v>0</v>
      </c>
      <c r="H12423">
        <v>0</v>
      </c>
    </row>
    <row r="12424" spans="1:10">
      <c r="A12424">
        <v>12419</v>
      </c>
      <c r="B12424" s="612">
        <v>44071.624305555553</v>
      </c>
      <c r="C12424" s="405" t="s">
        <v>2110</v>
      </c>
      <c r="D12424" s="384">
        <v>2861</v>
      </c>
      <c r="E12424">
        <v>0.02</v>
      </c>
      <c r="F12424">
        <v>1.18973</v>
      </c>
      <c r="G12424" s="384">
        <v>0</v>
      </c>
      <c r="H12424">
        <v>1.1907300000000001</v>
      </c>
    </row>
    <row r="12425" spans="1:10">
      <c r="A12425">
        <v>12420</v>
      </c>
      <c r="B12425" s="612">
        <v>44073.893055555556</v>
      </c>
      <c r="C12425" s="405" t="s">
        <v>2054</v>
      </c>
      <c r="D12425" s="384">
        <v>2861</v>
      </c>
      <c r="E12425">
        <v>0.02</v>
      </c>
      <c r="F12425">
        <v>1.1907300000000001</v>
      </c>
      <c r="G12425" s="384">
        <v>0</v>
      </c>
      <c r="H12425">
        <v>1.1907300000000001</v>
      </c>
      <c r="I12425">
        <v>2</v>
      </c>
      <c r="J12425" s="384">
        <v>40507.879999999997</v>
      </c>
    </row>
    <row r="12426" spans="1:10">
      <c r="A12426">
        <v>12421</v>
      </c>
      <c r="B12426" s="612">
        <v>44073.920138888891</v>
      </c>
      <c r="C12426" s="405" t="s">
        <v>96</v>
      </c>
      <c r="D12426" s="384">
        <v>2862</v>
      </c>
      <c r="E12426">
        <v>0.02</v>
      </c>
      <c r="F12426">
        <v>1.1909700000000001</v>
      </c>
      <c r="G12426" s="384">
        <v>0</v>
      </c>
      <c r="H12426">
        <v>0</v>
      </c>
    </row>
    <row r="12427" spans="1:10">
      <c r="A12427">
        <v>12422</v>
      </c>
      <c r="B12427" s="612">
        <v>44073.920138888891</v>
      </c>
      <c r="C12427" s="405" t="s">
        <v>2110</v>
      </c>
      <c r="D12427" s="384">
        <v>2862</v>
      </c>
      <c r="E12427">
        <v>0.02</v>
      </c>
      <c r="F12427">
        <v>1.1909700000000001</v>
      </c>
      <c r="G12427" s="384">
        <v>0</v>
      </c>
      <c r="H12427">
        <v>1.19197</v>
      </c>
    </row>
    <row r="12428" spans="1:10">
      <c r="A12428">
        <v>12427</v>
      </c>
      <c r="B12428" s="612">
        <v>44073.996527777781</v>
      </c>
      <c r="C12428" s="405" t="s">
        <v>2054</v>
      </c>
      <c r="D12428" s="384">
        <v>2862</v>
      </c>
      <c r="E12428">
        <v>0.02</v>
      </c>
      <c r="F12428">
        <v>1.19197</v>
      </c>
      <c r="G12428" s="384">
        <v>0</v>
      </c>
      <c r="H12428">
        <v>1.19197</v>
      </c>
      <c r="I12428">
        <v>2</v>
      </c>
      <c r="J12428" s="384">
        <v>40509.879999999997</v>
      </c>
    </row>
    <row r="12429" spans="1:10">
      <c r="A12429">
        <v>12423</v>
      </c>
      <c r="B12429" s="612">
        <v>44073.992361111108</v>
      </c>
      <c r="C12429" s="405" t="s">
        <v>97</v>
      </c>
      <c r="D12429" s="384">
        <v>2863</v>
      </c>
      <c r="E12429">
        <v>0.03</v>
      </c>
      <c r="F12429">
        <v>1.1915100000000001</v>
      </c>
      <c r="G12429" s="384">
        <v>0</v>
      </c>
      <c r="H12429">
        <v>0</v>
      </c>
    </row>
    <row r="12430" spans="1:10">
      <c r="A12430">
        <v>12424</v>
      </c>
      <c r="B12430" s="612">
        <v>44073.992361111108</v>
      </c>
      <c r="C12430" s="405" t="s">
        <v>2110</v>
      </c>
      <c r="D12430" s="384">
        <v>2863</v>
      </c>
      <c r="E12430">
        <v>0.03</v>
      </c>
      <c r="F12430">
        <v>1.1915100000000001</v>
      </c>
      <c r="G12430" s="384">
        <v>0</v>
      </c>
      <c r="H12430">
        <v>1.18913</v>
      </c>
    </row>
    <row r="12431" spans="1:10">
      <c r="A12431">
        <v>12435</v>
      </c>
      <c r="B12431" s="612">
        <v>44074.352777777778</v>
      </c>
      <c r="C12431" s="405" t="s">
        <v>2054</v>
      </c>
      <c r="D12431" s="384">
        <v>2863</v>
      </c>
      <c r="E12431">
        <v>0.03</v>
      </c>
      <c r="F12431">
        <v>1.18913</v>
      </c>
      <c r="G12431" s="384">
        <v>0</v>
      </c>
      <c r="H12431">
        <v>1.18913</v>
      </c>
      <c r="I12431">
        <v>7.17</v>
      </c>
      <c r="J12431" s="384">
        <v>40518.97</v>
      </c>
    </row>
    <row r="12432" spans="1:10">
      <c r="A12432">
        <v>12428</v>
      </c>
      <c r="B12432" s="612">
        <v>44074.054861111108</v>
      </c>
      <c r="C12432" s="405" t="s">
        <v>96</v>
      </c>
      <c r="D12432" s="384">
        <v>2864</v>
      </c>
      <c r="E12432">
        <v>0.02</v>
      </c>
      <c r="F12432">
        <v>1.19001</v>
      </c>
      <c r="G12432" s="384">
        <v>0</v>
      </c>
      <c r="H12432">
        <v>0</v>
      </c>
    </row>
    <row r="12433" spans="1:10">
      <c r="A12433">
        <v>12429</v>
      </c>
      <c r="B12433" s="612">
        <v>44074.054861111108</v>
      </c>
      <c r="C12433" s="405" t="s">
        <v>2110</v>
      </c>
      <c r="D12433" s="384">
        <v>2864</v>
      </c>
      <c r="E12433">
        <v>0.02</v>
      </c>
      <c r="F12433">
        <v>1.19001</v>
      </c>
      <c r="G12433" s="384">
        <v>0</v>
      </c>
      <c r="H12433">
        <v>1.1910099999999999</v>
      </c>
    </row>
    <row r="12434" spans="1:10">
      <c r="A12434">
        <v>12430</v>
      </c>
      <c r="B12434" s="612">
        <v>44074.105555555558</v>
      </c>
      <c r="C12434" s="405" t="s">
        <v>2054</v>
      </c>
      <c r="D12434" s="384">
        <v>2864</v>
      </c>
      <c r="E12434">
        <v>0.02</v>
      </c>
      <c r="F12434">
        <v>1.1910099999999999</v>
      </c>
      <c r="G12434" s="384">
        <v>0</v>
      </c>
      <c r="H12434">
        <v>1.1910099999999999</v>
      </c>
      <c r="I12434">
        <v>2</v>
      </c>
      <c r="J12434" s="384">
        <v>40511.879999999997</v>
      </c>
    </row>
    <row r="12435" spans="1:10">
      <c r="A12435">
        <v>12431</v>
      </c>
      <c r="B12435" s="612">
        <v>44074.245138888888</v>
      </c>
      <c r="C12435" s="405" t="s">
        <v>96</v>
      </c>
      <c r="D12435" s="384">
        <v>2865</v>
      </c>
      <c r="E12435">
        <v>0.02</v>
      </c>
      <c r="F12435">
        <v>1.1902999999999999</v>
      </c>
      <c r="G12435" s="384">
        <v>0</v>
      </c>
      <c r="H12435">
        <v>0</v>
      </c>
    </row>
    <row r="12436" spans="1:10">
      <c r="A12436">
        <v>12432</v>
      </c>
      <c r="B12436" s="612">
        <v>44074.245138888888</v>
      </c>
      <c r="C12436" s="405" t="s">
        <v>2110</v>
      </c>
      <c r="D12436" s="384">
        <v>2865</v>
      </c>
      <c r="E12436">
        <v>0.02</v>
      </c>
      <c r="F12436">
        <v>1.1902999999999999</v>
      </c>
      <c r="G12436" s="384">
        <v>0</v>
      </c>
      <c r="H12436">
        <v>1.1913</v>
      </c>
    </row>
    <row r="12437" spans="1:10">
      <c r="A12437">
        <v>12438</v>
      </c>
      <c r="B12437" s="612">
        <v>44074.354166666664</v>
      </c>
      <c r="C12437" s="405" t="s">
        <v>2110</v>
      </c>
      <c r="D12437" s="384">
        <v>2865</v>
      </c>
      <c r="E12437">
        <v>0.02</v>
      </c>
      <c r="F12437">
        <v>1.1902999999999999</v>
      </c>
      <c r="G12437" s="384">
        <v>0</v>
      </c>
      <c r="H12437">
        <v>1.1904999999999999</v>
      </c>
    </row>
    <row r="12438" spans="1:10">
      <c r="A12438">
        <v>12441</v>
      </c>
      <c r="B12438" s="612">
        <v>44074.371527777781</v>
      </c>
      <c r="C12438" s="405" t="s">
        <v>2054</v>
      </c>
      <c r="D12438" s="384">
        <v>2865</v>
      </c>
      <c r="E12438">
        <v>0.02</v>
      </c>
      <c r="F12438">
        <v>1.1904999999999999</v>
      </c>
      <c r="G12438" s="384">
        <v>0</v>
      </c>
      <c r="H12438">
        <v>1.1904999999999999</v>
      </c>
      <c r="I12438">
        <v>0.4</v>
      </c>
      <c r="J12438" s="384">
        <v>40519.370000000003</v>
      </c>
    </row>
    <row r="12439" spans="1:10">
      <c r="A12439">
        <v>12436</v>
      </c>
      <c r="B12439" s="612">
        <v>44074.354166666664</v>
      </c>
      <c r="C12439" s="405" t="s">
        <v>96</v>
      </c>
      <c r="D12439" s="384">
        <v>2866</v>
      </c>
      <c r="E12439">
        <v>0.02</v>
      </c>
      <c r="F12439">
        <v>1.1887000000000001</v>
      </c>
      <c r="G12439" s="384">
        <v>0</v>
      </c>
      <c r="H12439">
        <v>0</v>
      </c>
    </row>
    <row r="12440" spans="1:10">
      <c r="A12440">
        <v>12437</v>
      </c>
      <c r="B12440" s="612">
        <v>44074.354166666664</v>
      </c>
      <c r="C12440" s="405" t="s">
        <v>2110</v>
      </c>
      <c r="D12440" s="384">
        <v>2866</v>
      </c>
      <c r="E12440">
        <v>0.02</v>
      </c>
      <c r="F12440">
        <v>1.1887000000000001</v>
      </c>
      <c r="G12440" s="384">
        <v>0</v>
      </c>
      <c r="H12440">
        <v>1.1904999999999999</v>
      </c>
    </row>
    <row r="12441" spans="1:10">
      <c r="A12441">
        <v>12442</v>
      </c>
      <c r="B12441" s="612">
        <v>44074.371527777781</v>
      </c>
      <c r="C12441" s="405" t="s">
        <v>2054</v>
      </c>
      <c r="D12441" s="384">
        <v>2866</v>
      </c>
      <c r="E12441">
        <v>0.02</v>
      </c>
      <c r="F12441">
        <v>1.1904999999999999</v>
      </c>
      <c r="G12441" s="384">
        <v>0</v>
      </c>
      <c r="H12441">
        <v>1.1904999999999999</v>
      </c>
      <c r="I12441">
        <v>3.6</v>
      </c>
      <c r="J12441" s="384">
        <v>40522.97</v>
      </c>
    </row>
    <row r="12442" spans="1:10">
      <c r="A12442">
        <v>12439</v>
      </c>
      <c r="B12442" s="612">
        <v>44074.361805555556</v>
      </c>
      <c r="C12442" s="405" t="s">
        <v>97</v>
      </c>
      <c r="D12442" s="384">
        <v>2867</v>
      </c>
      <c r="E12442">
        <v>0.02</v>
      </c>
      <c r="F12442">
        <v>1.18912</v>
      </c>
      <c r="G12442" s="384">
        <v>0</v>
      </c>
      <c r="H12442">
        <v>0</v>
      </c>
    </row>
    <row r="12443" spans="1:10">
      <c r="A12443">
        <v>12440</v>
      </c>
      <c r="B12443" s="612">
        <v>44074.361805555556</v>
      </c>
      <c r="C12443" s="405" t="s">
        <v>2110</v>
      </c>
      <c r="D12443" s="384">
        <v>2867</v>
      </c>
      <c r="E12443">
        <v>0.02</v>
      </c>
      <c r="F12443">
        <v>1.18912</v>
      </c>
      <c r="G12443" s="384">
        <v>0</v>
      </c>
      <c r="H12443">
        <v>1.1881200000000001</v>
      </c>
    </row>
    <row r="12444" spans="1:10">
      <c r="A12444">
        <v>12445</v>
      </c>
      <c r="B12444" s="612">
        <v>44074.37222222222</v>
      </c>
      <c r="C12444" s="405" t="s">
        <v>2110</v>
      </c>
      <c r="D12444" s="384">
        <v>2867</v>
      </c>
      <c r="E12444">
        <v>0.02</v>
      </c>
      <c r="F12444">
        <v>1.18912</v>
      </c>
      <c r="G12444" s="384">
        <v>0</v>
      </c>
      <c r="H12444">
        <v>1.18893</v>
      </c>
    </row>
    <row r="12445" spans="1:10">
      <c r="A12445">
        <v>12451</v>
      </c>
      <c r="B12445" s="612">
        <v>44074.45</v>
      </c>
      <c r="C12445" s="405" t="s">
        <v>2110</v>
      </c>
      <c r="D12445" s="384">
        <v>2867</v>
      </c>
      <c r="E12445">
        <v>0.02</v>
      </c>
      <c r="F12445">
        <v>1.18912</v>
      </c>
      <c r="G12445" s="384">
        <v>0</v>
      </c>
      <c r="H12445">
        <v>1.1899599999999999</v>
      </c>
    </row>
    <row r="12446" spans="1:10">
      <c r="A12446">
        <v>12460</v>
      </c>
      <c r="B12446" s="612">
        <v>44074.511111111111</v>
      </c>
      <c r="C12446" s="405" t="s">
        <v>2110</v>
      </c>
      <c r="D12446" s="384">
        <v>2867</v>
      </c>
      <c r="E12446">
        <v>0.02</v>
      </c>
      <c r="F12446">
        <v>1.18912</v>
      </c>
      <c r="G12446" s="384">
        <v>0</v>
      </c>
      <c r="H12446">
        <v>1.1912400000000001</v>
      </c>
    </row>
    <row r="12447" spans="1:10">
      <c r="A12447">
        <v>12475</v>
      </c>
      <c r="B12447" s="612">
        <v>44074.620138888888</v>
      </c>
      <c r="C12447" s="405" t="s">
        <v>2110</v>
      </c>
      <c r="D12447" s="384">
        <v>2867</v>
      </c>
      <c r="E12447">
        <v>0.02</v>
      </c>
      <c r="F12447">
        <v>1.18912</v>
      </c>
      <c r="G12447" s="384">
        <v>0</v>
      </c>
      <c r="H12447">
        <v>1.19258</v>
      </c>
    </row>
    <row r="12448" spans="1:10">
      <c r="A12448">
        <v>12491</v>
      </c>
      <c r="B12448" s="612">
        <v>44075.109722222223</v>
      </c>
      <c r="C12448" s="405" t="s">
        <v>2110</v>
      </c>
      <c r="D12448" s="384">
        <v>2867</v>
      </c>
      <c r="E12448">
        <v>0.02</v>
      </c>
      <c r="F12448">
        <v>1.18912</v>
      </c>
      <c r="G12448" s="384">
        <v>0</v>
      </c>
      <c r="H12448">
        <v>1.19415</v>
      </c>
    </row>
    <row r="12449" spans="1:10">
      <c r="A12449">
        <v>12516</v>
      </c>
      <c r="B12449" s="612">
        <v>44075.55</v>
      </c>
      <c r="C12449" s="405" t="s">
        <v>2110</v>
      </c>
      <c r="D12449" s="384">
        <v>2867</v>
      </c>
      <c r="E12449">
        <v>0.02</v>
      </c>
      <c r="F12449">
        <v>1.18912</v>
      </c>
      <c r="G12449" s="384">
        <v>0</v>
      </c>
      <c r="H12449">
        <v>1.1958200000000001</v>
      </c>
    </row>
    <row r="12450" spans="1:10">
      <c r="A12450">
        <v>12520</v>
      </c>
      <c r="B12450" s="612">
        <v>44075.583333333336</v>
      </c>
      <c r="C12450" s="405" t="s">
        <v>2054</v>
      </c>
      <c r="D12450" s="384">
        <v>2867</v>
      </c>
      <c r="E12450">
        <v>0.02</v>
      </c>
      <c r="F12450">
        <v>1.1958200000000001</v>
      </c>
      <c r="G12450" s="384">
        <v>0</v>
      </c>
      <c r="H12450">
        <v>1.1958200000000001</v>
      </c>
      <c r="I12450">
        <v>-13.38</v>
      </c>
      <c r="J12450" s="384">
        <v>40535.440000000002</v>
      </c>
    </row>
    <row r="12451" spans="1:10">
      <c r="A12451">
        <v>12443</v>
      </c>
      <c r="B12451" s="612">
        <v>44074.37222222222</v>
      </c>
      <c r="C12451" s="405" t="s">
        <v>97</v>
      </c>
      <c r="D12451" s="384">
        <v>2868</v>
      </c>
      <c r="E12451">
        <v>0.02</v>
      </c>
      <c r="F12451">
        <v>1.1907300000000001</v>
      </c>
      <c r="G12451" s="384">
        <v>0</v>
      </c>
      <c r="H12451">
        <v>0</v>
      </c>
    </row>
    <row r="12452" spans="1:10">
      <c r="A12452">
        <v>12444</v>
      </c>
      <c r="B12452" s="612">
        <v>44074.37222222222</v>
      </c>
      <c r="C12452" s="405" t="s">
        <v>2110</v>
      </c>
      <c r="D12452" s="384">
        <v>2868</v>
      </c>
      <c r="E12452">
        <v>0.02</v>
      </c>
      <c r="F12452">
        <v>1.1907300000000001</v>
      </c>
      <c r="G12452" s="384">
        <v>0</v>
      </c>
      <c r="H12452">
        <v>1.18893</v>
      </c>
    </row>
    <row r="12453" spans="1:10">
      <c r="A12453">
        <v>12450</v>
      </c>
      <c r="B12453" s="612">
        <v>44074.45</v>
      </c>
      <c r="C12453" s="405" t="s">
        <v>2110</v>
      </c>
      <c r="D12453" s="384">
        <v>2868</v>
      </c>
      <c r="E12453">
        <v>0.02</v>
      </c>
      <c r="F12453">
        <v>1.1907300000000001</v>
      </c>
      <c r="G12453" s="384">
        <v>0</v>
      </c>
      <c r="H12453">
        <v>1.1899599999999999</v>
      </c>
    </row>
    <row r="12454" spans="1:10">
      <c r="A12454">
        <v>12459</v>
      </c>
      <c r="B12454" s="612">
        <v>44074.511111111111</v>
      </c>
      <c r="C12454" s="405" t="s">
        <v>2110</v>
      </c>
      <c r="D12454" s="384">
        <v>2868</v>
      </c>
      <c r="E12454">
        <v>0.02</v>
      </c>
      <c r="F12454">
        <v>1.1907300000000001</v>
      </c>
      <c r="G12454" s="384">
        <v>0</v>
      </c>
      <c r="H12454">
        <v>1.1912400000000001</v>
      </c>
    </row>
    <row r="12455" spans="1:10">
      <c r="A12455">
        <v>12474</v>
      </c>
      <c r="B12455" s="612">
        <v>44074.620138888888</v>
      </c>
      <c r="C12455" s="405" t="s">
        <v>2110</v>
      </c>
      <c r="D12455" s="384">
        <v>2868</v>
      </c>
      <c r="E12455">
        <v>0.02</v>
      </c>
      <c r="F12455">
        <v>1.1907300000000001</v>
      </c>
      <c r="G12455" s="384">
        <v>0</v>
      </c>
      <c r="H12455">
        <v>1.19258</v>
      </c>
    </row>
    <row r="12456" spans="1:10">
      <c r="A12456">
        <v>12490</v>
      </c>
      <c r="B12456" s="612">
        <v>44075.109722222223</v>
      </c>
      <c r="C12456" s="405" t="s">
        <v>2110</v>
      </c>
      <c r="D12456" s="384">
        <v>2868</v>
      </c>
      <c r="E12456">
        <v>0.02</v>
      </c>
      <c r="F12456">
        <v>1.1907300000000001</v>
      </c>
      <c r="G12456" s="384">
        <v>0</v>
      </c>
      <c r="H12456">
        <v>1.19415</v>
      </c>
    </row>
    <row r="12457" spans="1:10">
      <c r="A12457">
        <v>12515</v>
      </c>
      <c r="B12457" s="612">
        <v>44075.55</v>
      </c>
      <c r="C12457" s="405" t="s">
        <v>2110</v>
      </c>
      <c r="D12457" s="384">
        <v>2868</v>
      </c>
      <c r="E12457">
        <v>0.02</v>
      </c>
      <c r="F12457">
        <v>1.1907300000000001</v>
      </c>
      <c r="G12457" s="384">
        <v>0</v>
      </c>
      <c r="H12457">
        <v>1.1958200000000001</v>
      </c>
    </row>
    <row r="12458" spans="1:10">
      <c r="A12458">
        <v>12521</v>
      </c>
      <c r="B12458" s="612">
        <v>44075.583333333336</v>
      </c>
      <c r="C12458" s="405" t="s">
        <v>2054</v>
      </c>
      <c r="D12458" s="384">
        <v>2868</v>
      </c>
      <c r="E12458">
        <v>0.02</v>
      </c>
      <c r="F12458">
        <v>1.1958200000000001</v>
      </c>
      <c r="G12458" s="384">
        <v>0</v>
      </c>
      <c r="H12458">
        <v>1.1958200000000001</v>
      </c>
      <c r="I12458">
        <v>-10.16</v>
      </c>
      <c r="J12458" s="384">
        <v>40525.279999999999</v>
      </c>
    </row>
    <row r="12459" spans="1:10">
      <c r="A12459">
        <v>12446</v>
      </c>
      <c r="B12459" s="612">
        <v>44074.396527777775</v>
      </c>
      <c r="C12459" s="405" t="s">
        <v>96</v>
      </c>
      <c r="D12459" s="384">
        <v>2869</v>
      </c>
      <c r="E12459">
        <v>0.02</v>
      </c>
      <c r="F12459">
        <v>1.1914</v>
      </c>
      <c r="G12459" s="384">
        <v>0</v>
      </c>
      <c r="H12459">
        <v>0</v>
      </c>
    </row>
    <row r="12460" spans="1:10">
      <c r="A12460">
        <v>12447</v>
      </c>
      <c r="B12460" s="612">
        <v>44074.396527777775</v>
      </c>
      <c r="C12460" s="405" t="s">
        <v>2110</v>
      </c>
      <c r="D12460" s="384">
        <v>2869</v>
      </c>
      <c r="E12460">
        <v>0.02</v>
      </c>
      <c r="F12460">
        <v>1.1914</v>
      </c>
      <c r="G12460" s="384">
        <v>0</v>
      </c>
      <c r="H12460">
        <v>1.1923999999999999</v>
      </c>
    </row>
    <row r="12461" spans="1:10">
      <c r="A12461">
        <v>12452</v>
      </c>
      <c r="B12461" s="612">
        <v>44074.45</v>
      </c>
      <c r="C12461" s="405" t="s">
        <v>2054</v>
      </c>
      <c r="D12461" s="384">
        <v>2869</v>
      </c>
      <c r="E12461">
        <v>0.02</v>
      </c>
      <c r="F12461">
        <v>1.1923999999999999</v>
      </c>
      <c r="G12461" s="384">
        <v>0</v>
      </c>
      <c r="H12461">
        <v>1.1923999999999999</v>
      </c>
      <c r="I12461">
        <v>2</v>
      </c>
      <c r="J12461" s="384">
        <v>40524.97</v>
      </c>
    </row>
    <row r="12462" spans="1:10">
      <c r="A12462">
        <v>12448</v>
      </c>
      <c r="B12462" s="612">
        <v>44074.45</v>
      </c>
      <c r="C12462" s="405" t="s">
        <v>97</v>
      </c>
      <c r="D12462" s="384">
        <v>2870</v>
      </c>
      <c r="E12462">
        <v>0.03</v>
      </c>
      <c r="F12462">
        <v>1.19234</v>
      </c>
      <c r="G12462" s="384">
        <v>0</v>
      </c>
      <c r="H12462">
        <v>0</v>
      </c>
    </row>
    <row r="12463" spans="1:10">
      <c r="A12463">
        <v>12449</v>
      </c>
      <c r="B12463" s="612">
        <v>44074.45</v>
      </c>
      <c r="C12463" s="405" t="s">
        <v>2110</v>
      </c>
      <c r="D12463" s="384">
        <v>2870</v>
      </c>
      <c r="E12463">
        <v>0.03</v>
      </c>
      <c r="F12463">
        <v>1.19234</v>
      </c>
      <c r="G12463" s="384">
        <v>0</v>
      </c>
      <c r="H12463">
        <v>1.1899599999999999</v>
      </c>
    </row>
    <row r="12464" spans="1:10">
      <c r="A12464">
        <v>12458</v>
      </c>
      <c r="B12464" s="612">
        <v>44074.511111111111</v>
      </c>
      <c r="C12464" s="405" t="s">
        <v>2110</v>
      </c>
      <c r="D12464" s="384">
        <v>2870</v>
      </c>
      <c r="E12464">
        <v>0.03</v>
      </c>
      <c r="F12464">
        <v>1.19234</v>
      </c>
      <c r="G12464" s="384">
        <v>0</v>
      </c>
      <c r="H12464">
        <v>1.1912400000000001</v>
      </c>
    </row>
    <row r="12465" spans="1:10">
      <c r="A12465">
        <v>12473</v>
      </c>
      <c r="B12465" s="612">
        <v>44074.620138888888</v>
      </c>
      <c r="C12465" s="405" t="s">
        <v>2110</v>
      </c>
      <c r="D12465" s="384">
        <v>2870</v>
      </c>
      <c r="E12465">
        <v>0.03</v>
      </c>
      <c r="F12465">
        <v>1.19234</v>
      </c>
      <c r="G12465" s="384">
        <v>0</v>
      </c>
      <c r="H12465">
        <v>1.19258</v>
      </c>
    </row>
    <row r="12466" spans="1:10">
      <c r="A12466">
        <v>12489</v>
      </c>
      <c r="B12466" s="612">
        <v>44075.109722222223</v>
      </c>
      <c r="C12466" s="405" t="s">
        <v>2110</v>
      </c>
      <c r="D12466" s="384">
        <v>2870</v>
      </c>
      <c r="E12466">
        <v>0.03</v>
      </c>
      <c r="F12466">
        <v>1.19234</v>
      </c>
      <c r="G12466" s="384">
        <v>0</v>
      </c>
      <c r="H12466">
        <v>1.19415</v>
      </c>
    </row>
    <row r="12467" spans="1:10">
      <c r="A12467">
        <v>12514</v>
      </c>
      <c r="B12467" s="612">
        <v>44075.55</v>
      </c>
      <c r="C12467" s="405" t="s">
        <v>2110</v>
      </c>
      <c r="D12467" s="384">
        <v>2870</v>
      </c>
      <c r="E12467">
        <v>0.03</v>
      </c>
      <c r="F12467">
        <v>1.19234</v>
      </c>
      <c r="G12467" s="384">
        <v>0</v>
      </c>
      <c r="H12467">
        <v>1.1958200000000001</v>
      </c>
    </row>
    <row r="12468" spans="1:10">
      <c r="A12468">
        <v>12522</v>
      </c>
      <c r="B12468" s="612">
        <v>44075.583333333336</v>
      </c>
      <c r="C12468" s="405" t="s">
        <v>2054</v>
      </c>
      <c r="D12468" s="384">
        <v>2870</v>
      </c>
      <c r="E12468">
        <v>0.03</v>
      </c>
      <c r="F12468">
        <v>1.1958200000000001</v>
      </c>
      <c r="G12468" s="384">
        <v>0</v>
      </c>
      <c r="H12468">
        <v>1.1958200000000001</v>
      </c>
      <c r="I12468">
        <v>-10.41</v>
      </c>
      <c r="J12468" s="384">
        <v>40514.870000000003</v>
      </c>
    </row>
    <row r="12469" spans="1:10">
      <c r="A12469">
        <v>12453</v>
      </c>
      <c r="B12469" s="612">
        <v>44074.45416666667</v>
      </c>
      <c r="C12469" s="405" t="s">
        <v>96</v>
      </c>
      <c r="D12469" s="384">
        <v>2871</v>
      </c>
      <c r="E12469">
        <v>0.02</v>
      </c>
      <c r="F12469">
        <v>1.1920900000000001</v>
      </c>
      <c r="G12469" s="384">
        <v>0</v>
      </c>
      <c r="H12469">
        <v>0</v>
      </c>
    </row>
    <row r="12470" spans="1:10">
      <c r="A12470">
        <v>12454</v>
      </c>
      <c r="B12470" s="612">
        <v>44074.45416666667</v>
      </c>
      <c r="C12470" s="405" t="s">
        <v>2110</v>
      </c>
      <c r="D12470" s="384">
        <v>2871</v>
      </c>
      <c r="E12470">
        <v>0.02</v>
      </c>
      <c r="F12470">
        <v>1.1920900000000001</v>
      </c>
      <c r="G12470" s="384">
        <v>0</v>
      </c>
      <c r="H12470">
        <v>1.19309</v>
      </c>
    </row>
    <row r="12471" spans="1:10">
      <c r="A12471">
        <v>12455</v>
      </c>
      <c r="B12471" s="612">
        <v>44074.461111111108</v>
      </c>
      <c r="C12471" s="405" t="s">
        <v>2054</v>
      </c>
      <c r="D12471" s="384">
        <v>2871</v>
      </c>
      <c r="E12471">
        <v>0.02</v>
      </c>
      <c r="F12471">
        <v>1.19309</v>
      </c>
      <c r="G12471" s="384">
        <v>0</v>
      </c>
      <c r="H12471">
        <v>1.19309</v>
      </c>
      <c r="I12471">
        <v>2</v>
      </c>
      <c r="J12471" s="384">
        <v>40526.97</v>
      </c>
    </row>
    <row r="12472" spans="1:10">
      <c r="A12472">
        <v>12456</v>
      </c>
      <c r="B12472" s="612">
        <v>44074.511111111111</v>
      </c>
      <c r="C12472" s="405" t="s">
        <v>97</v>
      </c>
      <c r="D12472" s="384">
        <v>2872</v>
      </c>
      <c r="E12472">
        <v>0.05</v>
      </c>
      <c r="F12472">
        <v>1.19404</v>
      </c>
      <c r="G12472" s="384">
        <v>0</v>
      </c>
      <c r="H12472">
        <v>0</v>
      </c>
    </row>
    <row r="12473" spans="1:10">
      <c r="A12473">
        <v>12457</v>
      </c>
      <c r="B12473" s="612">
        <v>44074.511111111111</v>
      </c>
      <c r="C12473" s="405" t="s">
        <v>2110</v>
      </c>
      <c r="D12473" s="384">
        <v>2872</v>
      </c>
      <c r="E12473">
        <v>0.05</v>
      </c>
      <c r="F12473">
        <v>1.19404</v>
      </c>
      <c r="G12473" s="384">
        <v>0</v>
      </c>
      <c r="H12473">
        <v>1.1912400000000001</v>
      </c>
    </row>
    <row r="12474" spans="1:10">
      <c r="A12474">
        <v>12472</v>
      </c>
      <c r="B12474" s="612">
        <v>44074.620138888888</v>
      </c>
      <c r="C12474" s="405" t="s">
        <v>2110</v>
      </c>
      <c r="D12474" s="384">
        <v>2872</v>
      </c>
      <c r="E12474">
        <v>0.05</v>
      </c>
      <c r="F12474">
        <v>1.19404</v>
      </c>
      <c r="G12474" s="384">
        <v>0</v>
      </c>
      <c r="H12474">
        <v>1.19258</v>
      </c>
    </row>
    <row r="12475" spans="1:10">
      <c r="A12475">
        <v>12488</v>
      </c>
      <c r="B12475" s="612">
        <v>44075.109722222223</v>
      </c>
      <c r="C12475" s="405" t="s">
        <v>2110</v>
      </c>
      <c r="D12475" s="384">
        <v>2872</v>
      </c>
      <c r="E12475">
        <v>0.05</v>
      </c>
      <c r="F12475">
        <v>1.19404</v>
      </c>
      <c r="G12475" s="384">
        <v>0</v>
      </c>
      <c r="H12475">
        <v>1.19415</v>
      </c>
    </row>
    <row r="12476" spans="1:10">
      <c r="A12476">
        <v>12513</v>
      </c>
      <c r="B12476" s="612">
        <v>44075.55</v>
      </c>
      <c r="C12476" s="405" t="s">
        <v>2110</v>
      </c>
      <c r="D12476" s="384">
        <v>2872</v>
      </c>
      <c r="E12476">
        <v>0.05</v>
      </c>
      <c r="F12476">
        <v>1.19404</v>
      </c>
      <c r="G12476" s="384">
        <v>0</v>
      </c>
      <c r="H12476">
        <v>1.1958200000000001</v>
      </c>
    </row>
    <row r="12477" spans="1:10">
      <c r="A12477">
        <v>12523</v>
      </c>
      <c r="B12477" s="612">
        <v>44075.583333333336</v>
      </c>
      <c r="C12477" s="405" t="s">
        <v>2054</v>
      </c>
      <c r="D12477" s="384">
        <v>2872</v>
      </c>
      <c r="E12477">
        <v>0.05</v>
      </c>
      <c r="F12477">
        <v>1.1958200000000001</v>
      </c>
      <c r="G12477" s="384">
        <v>0</v>
      </c>
      <c r="H12477">
        <v>1.1958200000000001</v>
      </c>
      <c r="I12477">
        <v>-8.84</v>
      </c>
      <c r="J12477" s="384">
        <v>40506.03</v>
      </c>
    </row>
    <row r="12478" spans="1:10">
      <c r="A12478">
        <v>12461</v>
      </c>
      <c r="B12478" s="612">
        <v>44074.520138888889</v>
      </c>
      <c r="C12478" s="405" t="s">
        <v>96</v>
      </c>
      <c r="D12478" s="384">
        <v>2873</v>
      </c>
      <c r="E12478">
        <v>0.02</v>
      </c>
      <c r="F12478">
        <v>1.1936199999999999</v>
      </c>
      <c r="G12478" s="384">
        <v>0</v>
      </c>
      <c r="H12478">
        <v>0</v>
      </c>
    </row>
    <row r="12479" spans="1:10">
      <c r="A12479">
        <v>12462</v>
      </c>
      <c r="B12479" s="612">
        <v>44074.520138888889</v>
      </c>
      <c r="C12479" s="405" t="s">
        <v>2110</v>
      </c>
      <c r="D12479" s="384">
        <v>2873</v>
      </c>
      <c r="E12479">
        <v>0.02</v>
      </c>
      <c r="F12479">
        <v>1.1936199999999999</v>
      </c>
      <c r="G12479" s="384">
        <v>0</v>
      </c>
      <c r="H12479">
        <v>1.19462</v>
      </c>
    </row>
    <row r="12480" spans="1:10">
      <c r="A12480">
        <v>12463</v>
      </c>
      <c r="B12480" s="612">
        <v>44074.555555555555</v>
      </c>
      <c r="C12480" s="405" t="s">
        <v>2054</v>
      </c>
      <c r="D12480" s="384">
        <v>2873</v>
      </c>
      <c r="E12480">
        <v>0.02</v>
      </c>
      <c r="F12480">
        <v>1.19462</v>
      </c>
      <c r="G12480" s="384">
        <v>0</v>
      </c>
      <c r="H12480">
        <v>1.19462</v>
      </c>
      <c r="I12480">
        <v>2</v>
      </c>
      <c r="J12480" s="384">
        <v>40528.97</v>
      </c>
    </row>
    <row r="12481" spans="1:10">
      <c r="A12481">
        <v>12464</v>
      </c>
      <c r="B12481" s="612">
        <v>44074.566666666666</v>
      </c>
      <c r="C12481" s="405" t="s">
        <v>96</v>
      </c>
      <c r="D12481" s="384">
        <v>2874</v>
      </c>
      <c r="E12481">
        <v>0.02</v>
      </c>
      <c r="F12481">
        <v>1.1934800000000001</v>
      </c>
      <c r="G12481" s="384">
        <v>0</v>
      </c>
      <c r="H12481">
        <v>0</v>
      </c>
    </row>
    <row r="12482" spans="1:10">
      <c r="A12482">
        <v>12465</v>
      </c>
      <c r="B12482" s="612">
        <v>44074.566666666666</v>
      </c>
      <c r="C12482" s="405" t="s">
        <v>2110</v>
      </c>
      <c r="D12482" s="384">
        <v>2874</v>
      </c>
      <c r="E12482">
        <v>0.02</v>
      </c>
      <c r="F12482">
        <v>1.1934800000000001</v>
      </c>
      <c r="G12482" s="384">
        <v>0</v>
      </c>
      <c r="H12482">
        <v>1.19448</v>
      </c>
    </row>
    <row r="12483" spans="1:10">
      <c r="A12483">
        <v>12466</v>
      </c>
      <c r="B12483" s="612">
        <v>44074.595138888886</v>
      </c>
      <c r="C12483" s="405" t="s">
        <v>2054</v>
      </c>
      <c r="D12483" s="384">
        <v>2874</v>
      </c>
      <c r="E12483">
        <v>0.02</v>
      </c>
      <c r="F12483">
        <v>1.19448</v>
      </c>
      <c r="G12483" s="384">
        <v>0</v>
      </c>
      <c r="H12483">
        <v>1.19448</v>
      </c>
      <c r="I12483">
        <v>2</v>
      </c>
      <c r="J12483" s="384">
        <v>40530.97</v>
      </c>
    </row>
    <row r="12484" spans="1:10">
      <c r="A12484">
        <v>12467</v>
      </c>
      <c r="B12484" s="612">
        <v>44074.597916666666</v>
      </c>
      <c r="C12484" s="405" t="s">
        <v>96</v>
      </c>
      <c r="D12484" s="384">
        <v>2875</v>
      </c>
      <c r="E12484">
        <v>0.02</v>
      </c>
      <c r="F12484">
        <v>1.19421</v>
      </c>
      <c r="G12484" s="384">
        <v>0</v>
      </c>
      <c r="H12484">
        <v>0</v>
      </c>
    </row>
    <row r="12485" spans="1:10">
      <c r="A12485">
        <v>12468</v>
      </c>
      <c r="B12485" s="612">
        <v>44074.597916666666</v>
      </c>
      <c r="C12485" s="405" t="s">
        <v>2110</v>
      </c>
      <c r="D12485" s="384">
        <v>2875</v>
      </c>
      <c r="E12485">
        <v>0.02</v>
      </c>
      <c r="F12485">
        <v>1.19421</v>
      </c>
      <c r="G12485" s="384">
        <v>0</v>
      </c>
      <c r="H12485">
        <v>1.1952100000000001</v>
      </c>
    </row>
    <row r="12486" spans="1:10">
      <c r="A12486">
        <v>12469</v>
      </c>
      <c r="B12486" s="612">
        <v>44074.616666666669</v>
      </c>
      <c r="C12486" s="405" t="s">
        <v>2054</v>
      </c>
      <c r="D12486" s="384">
        <v>2875</v>
      </c>
      <c r="E12486">
        <v>0.02</v>
      </c>
      <c r="F12486">
        <v>1.1952100000000001</v>
      </c>
      <c r="G12486" s="384">
        <v>0</v>
      </c>
      <c r="H12486">
        <v>1.1952100000000001</v>
      </c>
      <c r="I12486">
        <v>2</v>
      </c>
      <c r="J12486" s="384">
        <v>40532.97</v>
      </c>
    </row>
    <row r="12487" spans="1:10">
      <c r="A12487">
        <v>12470</v>
      </c>
      <c r="B12487" s="612">
        <v>44074.620138888888</v>
      </c>
      <c r="C12487" s="405" t="s">
        <v>97</v>
      </c>
      <c r="D12487" s="384">
        <v>2876</v>
      </c>
      <c r="E12487">
        <v>0.08</v>
      </c>
      <c r="F12487">
        <v>1.19584</v>
      </c>
      <c r="G12487" s="384">
        <v>0</v>
      </c>
      <c r="H12487">
        <v>0</v>
      </c>
    </row>
    <row r="12488" spans="1:10">
      <c r="A12488">
        <v>12471</v>
      </c>
      <c r="B12488" s="612">
        <v>44074.620138888888</v>
      </c>
      <c r="C12488" s="405" t="s">
        <v>2110</v>
      </c>
      <c r="D12488" s="384">
        <v>2876</v>
      </c>
      <c r="E12488">
        <v>0.08</v>
      </c>
      <c r="F12488">
        <v>1.19584</v>
      </c>
      <c r="G12488" s="384">
        <v>0</v>
      </c>
      <c r="H12488">
        <v>1.19258</v>
      </c>
    </row>
    <row r="12489" spans="1:10">
      <c r="A12489">
        <v>12487</v>
      </c>
      <c r="B12489" s="612">
        <v>44075.109722222223</v>
      </c>
      <c r="C12489" s="405" t="s">
        <v>2110</v>
      </c>
      <c r="D12489" s="384">
        <v>2876</v>
      </c>
      <c r="E12489">
        <v>0.08</v>
      </c>
      <c r="F12489">
        <v>1.19584</v>
      </c>
      <c r="G12489" s="384">
        <v>0</v>
      </c>
      <c r="H12489">
        <v>1.19415</v>
      </c>
    </row>
    <row r="12490" spans="1:10">
      <c r="A12490">
        <v>12512</v>
      </c>
      <c r="B12490" s="612">
        <v>44075.55</v>
      </c>
      <c r="C12490" s="405" t="s">
        <v>2110</v>
      </c>
      <c r="D12490" s="384">
        <v>2876</v>
      </c>
      <c r="E12490">
        <v>0.08</v>
      </c>
      <c r="F12490">
        <v>1.19584</v>
      </c>
      <c r="G12490" s="384">
        <v>0</v>
      </c>
      <c r="H12490">
        <v>1.1958200000000001</v>
      </c>
    </row>
    <row r="12491" spans="1:10">
      <c r="A12491">
        <v>12524</v>
      </c>
      <c r="B12491" s="612">
        <v>44075.583333333336</v>
      </c>
      <c r="C12491" s="405" t="s">
        <v>2054</v>
      </c>
      <c r="D12491" s="384">
        <v>2876</v>
      </c>
      <c r="E12491">
        <v>0.08</v>
      </c>
      <c r="F12491">
        <v>1.1958200000000001</v>
      </c>
      <c r="G12491" s="384">
        <v>0</v>
      </c>
      <c r="H12491">
        <v>1.1958200000000001</v>
      </c>
      <c r="I12491">
        <v>0.25</v>
      </c>
      <c r="J12491" s="384">
        <v>40506.28</v>
      </c>
    </row>
    <row r="12492" spans="1:10">
      <c r="A12492">
        <v>12476</v>
      </c>
      <c r="B12492" s="612">
        <v>44074.628472222219</v>
      </c>
      <c r="C12492" s="405" t="s">
        <v>96</v>
      </c>
      <c r="D12492" s="384">
        <v>2877</v>
      </c>
      <c r="E12492">
        <v>0.02</v>
      </c>
      <c r="F12492">
        <v>1.19557</v>
      </c>
      <c r="G12492" s="384">
        <v>0</v>
      </c>
      <c r="H12492">
        <v>0</v>
      </c>
    </row>
    <row r="12493" spans="1:10">
      <c r="A12493">
        <v>12477</v>
      </c>
      <c r="B12493" s="612">
        <v>44074.628472222219</v>
      </c>
      <c r="C12493" s="405" t="s">
        <v>2110</v>
      </c>
      <c r="D12493" s="384">
        <v>2877</v>
      </c>
      <c r="E12493">
        <v>0.02</v>
      </c>
      <c r="F12493">
        <v>1.19557</v>
      </c>
      <c r="G12493" s="384">
        <v>0</v>
      </c>
      <c r="H12493">
        <v>1.1965699999999999</v>
      </c>
    </row>
    <row r="12494" spans="1:10">
      <c r="A12494">
        <v>12480</v>
      </c>
      <c r="B12494" s="612">
        <v>44074.763194444444</v>
      </c>
      <c r="C12494" s="405" t="s">
        <v>2110</v>
      </c>
      <c r="D12494" s="384">
        <v>2877</v>
      </c>
      <c r="E12494">
        <v>0.02</v>
      </c>
      <c r="F12494">
        <v>1.19557</v>
      </c>
      <c r="G12494" s="384">
        <v>0</v>
      </c>
      <c r="H12494">
        <v>1.1957599999999999</v>
      </c>
    </row>
    <row r="12495" spans="1:10">
      <c r="A12495">
        <v>12481</v>
      </c>
      <c r="B12495" s="612">
        <v>44075.067361111112</v>
      </c>
      <c r="C12495" s="405" t="s">
        <v>2054</v>
      </c>
      <c r="D12495" s="384">
        <v>2877</v>
      </c>
      <c r="E12495">
        <v>0.02</v>
      </c>
      <c r="F12495">
        <v>1.1957599999999999</v>
      </c>
      <c r="G12495" s="384">
        <v>0</v>
      </c>
      <c r="H12495">
        <v>1.1957599999999999</v>
      </c>
      <c r="I12495">
        <v>0.3</v>
      </c>
      <c r="J12495" s="384">
        <v>40533.269999999997</v>
      </c>
    </row>
    <row r="12496" spans="1:10">
      <c r="A12496">
        <v>12478</v>
      </c>
      <c r="B12496" s="612">
        <v>44074.763194444444</v>
      </c>
      <c r="C12496" s="405" t="s">
        <v>96</v>
      </c>
      <c r="D12496" s="384">
        <v>2878</v>
      </c>
      <c r="E12496">
        <v>0.02</v>
      </c>
      <c r="F12496">
        <v>1.1939500000000001</v>
      </c>
      <c r="G12496" s="384">
        <v>0</v>
      </c>
      <c r="H12496">
        <v>0</v>
      </c>
    </row>
    <row r="12497" spans="1:10">
      <c r="A12497">
        <v>12479</v>
      </c>
      <c r="B12497" s="612">
        <v>44074.763194444444</v>
      </c>
      <c r="C12497" s="405" t="s">
        <v>2110</v>
      </c>
      <c r="D12497" s="384">
        <v>2878</v>
      </c>
      <c r="E12497">
        <v>0.02</v>
      </c>
      <c r="F12497">
        <v>1.1939500000000001</v>
      </c>
      <c r="G12497" s="384">
        <v>0</v>
      </c>
      <c r="H12497">
        <v>1.1957599999999999</v>
      </c>
    </row>
    <row r="12498" spans="1:10">
      <c r="A12498">
        <v>12482</v>
      </c>
      <c r="B12498" s="612">
        <v>44075.067361111112</v>
      </c>
      <c r="C12498" s="405" t="s">
        <v>2054</v>
      </c>
      <c r="D12498" s="384">
        <v>2878</v>
      </c>
      <c r="E12498">
        <v>0.02</v>
      </c>
      <c r="F12498">
        <v>1.1957599999999999</v>
      </c>
      <c r="G12498" s="384">
        <v>0</v>
      </c>
      <c r="H12498">
        <v>1.1957599999999999</v>
      </c>
      <c r="I12498">
        <v>3.54</v>
      </c>
      <c r="J12498" s="384">
        <v>40536.81</v>
      </c>
    </row>
    <row r="12499" spans="1:10">
      <c r="A12499">
        <v>12483</v>
      </c>
      <c r="B12499" s="612">
        <v>44075.090277777781</v>
      </c>
      <c r="C12499" s="405" t="s">
        <v>96</v>
      </c>
      <c r="D12499" s="384">
        <v>2879</v>
      </c>
      <c r="E12499">
        <v>0.02</v>
      </c>
      <c r="F12499">
        <v>1.1967699999999999</v>
      </c>
      <c r="G12499" s="384">
        <v>0</v>
      </c>
      <c r="H12499">
        <v>0</v>
      </c>
    </row>
    <row r="12500" spans="1:10">
      <c r="A12500">
        <v>12484</v>
      </c>
      <c r="B12500" s="612">
        <v>44075.090277777781</v>
      </c>
      <c r="C12500" s="405" t="s">
        <v>2110</v>
      </c>
      <c r="D12500" s="384">
        <v>2879</v>
      </c>
      <c r="E12500">
        <v>0.02</v>
      </c>
      <c r="F12500">
        <v>1.1967699999999999</v>
      </c>
      <c r="G12500" s="384">
        <v>0</v>
      </c>
      <c r="H12500">
        <v>1.19777</v>
      </c>
    </row>
    <row r="12501" spans="1:10">
      <c r="A12501">
        <v>12492</v>
      </c>
      <c r="B12501" s="612">
        <v>44075.109722222223</v>
      </c>
      <c r="C12501" s="405" t="s">
        <v>2054</v>
      </c>
      <c r="D12501" s="384">
        <v>2879</v>
      </c>
      <c r="E12501">
        <v>0.02</v>
      </c>
      <c r="F12501">
        <v>1.19777</v>
      </c>
      <c r="G12501" s="384">
        <v>0</v>
      </c>
      <c r="H12501">
        <v>1.19777</v>
      </c>
      <c r="I12501">
        <v>2</v>
      </c>
      <c r="J12501" s="384">
        <v>40538.81</v>
      </c>
    </row>
    <row r="12502" spans="1:10">
      <c r="A12502">
        <v>12485</v>
      </c>
      <c r="B12502" s="612">
        <v>44075.109722222223</v>
      </c>
      <c r="C12502" s="405" t="s">
        <v>97</v>
      </c>
      <c r="D12502" s="384">
        <v>2880</v>
      </c>
      <c r="E12502">
        <v>0.14000000000000001</v>
      </c>
      <c r="F12502">
        <v>1.19774</v>
      </c>
      <c r="G12502" s="384">
        <v>0</v>
      </c>
      <c r="H12502">
        <v>0</v>
      </c>
    </row>
    <row r="12503" spans="1:10">
      <c r="A12503">
        <v>12486</v>
      </c>
      <c r="B12503" s="612">
        <v>44075.109722222223</v>
      </c>
      <c r="C12503" s="405" t="s">
        <v>2110</v>
      </c>
      <c r="D12503" s="384">
        <v>2880</v>
      </c>
      <c r="E12503">
        <v>0.14000000000000001</v>
      </c>
      <c r="F12503">
        <v>1.19774</v>
      </c>
      <c r="G12503" s="384">
        <v>0</v>
      </c>
      <c r="H12503">
        <v>1.19415</v>
      </c>
    </row>
    <row r="12504" spans="1:10">
      <c r="A12504">
        <v>12511</v>
      </c>
      <c r="B12504" s="612">
        <v>44075.55</v>
      </c>
      <c r="C12504" s="405" t="s">
        <v>2110</v>
      </c>
      <c r="D12504" s="384">
        <v>2880</v>
      </c>
      <c r="E12504">
        <v>0.14000000000000001</v>
      </c>
      <c r="F12504">
        <v>1.19774</v>
      </c>
      <c r="G12504" s="384">
        <v>0</v>
      </c>
      <c r="H12504">
        <v>1.1958200000000001</v>
      </c>
    </row>
    <row r="12505" spans="1:10">
      <c r="A12505">
        <v>12525</v>
      </c>
      <c r="B12505" s="612">
        <v>44075.583333333336</v>
      </c>
      <c r="C12505" s="405" t="s">
        <v>2054</v>
      </c>
      <c r="D12505" s="384">
        <v>2880</v>
      </c>
      <c r="E12505">
        <v>0.14000000000000001</v>
      </c>
      <c r="F12505">
        <v>1.1958200000000001</v>
      </c>
      <c r="G12505" s="384">
        <v>0</v>
      </c>
      <c r="H12505">
        <v>1.1958200000000001</v>
      </c>
      <c r="I12505">
        <v>26.88</v>
      </c>
      <c r="J12505" s="384">
        <v>40533.160000000003</v>
      </c>
    </row>
    <row r="12506" spans="1:10">
      <c r="A12506">
        <v>12493</v>
      </c>
      <c r="B12506" s="612">
        <v>44075.112500000003</v>
      </c>
      <c r="C12506" s="405" t="s">
        <v>96</v>
      </c>
      <c r="D12506" s="384">
        <v>2881</v>
      </c>
      <c r="E12506">
        <v>0.02</v>
      </c>
      <c r="F12506">
        <v>1.1988000000000001</v>
      </c>
      <c r="G12506" s="384">
        <v>0</v>
      </c>
      <c r="H12506">
        <v>0</v>
      </c>
    </row>
    <row r="12507" spans="1:10">
      <c r="A12507">
        <v>12494</v>
      </c>
      <c r="B12507" s="612">
        <v>44075.112500000003</v>
      </c>
      <c r="C12507" s="405" t="s">
        <v>2110</v>
      </c>
      <c r="D12507" s="384">
        <v>2881</v>
      </c>
      <c r="E12507">
        <v>0.02</v>
      </c>
      <c r="F12507">
        <v>1.1988000000000001</v>
      </c>
      <c r="G12507" s="384">
        <v>0</v>
      </c>
      <c r="H12507">
        <v>1.1998</v>
      </c>
    </row>
    <row r="12508" spans="1:10">
      <c r="A12508">
        <v>12497</v>
      </c>
      <c r="B12508" s="612">
        <v>44075.300694444442</v>
      </c>
      <c r="C12508" s="405" t="s">
        <v>2110</v>
      </c>
      <c r="D12508" s="384">
        <v>2881</v>
      </c>
      <c r="E12508">
        <v>0.02</v>
      </c>
      <c r="F12508">
        <v>1.1988000000000001</v>
      </c>
      <c r="G12508" s="384">
        <v>0</v>
      </c>
      <c r="H12508">
        <v>1.1990000000000001</v>
      </c>
    </row>
    <row r="12509" spans="1:10">
      <c r="A12509">
        <v>12498</v>
      </c>
      <c r="B12509" s="612">
        <v>44075.328472222223</v>
      </c>
      <c r="C12509" s="405" t="s">
        <v>2054</v>
      </c>
      <c r="D12509" s="384">
        <v>2881</v>
      </c>
      <c r="E12509">
        <v>0.02</v>
      </c>
      <c r="F12509">
        <v>1.1990000000000001</v>
      </c>
      <c r="G12509" s="384">
        <v>0</v>
      </c>
      <c r="H12509">
        <v>1.1990000000000001</v>
      </c>
      <c r="I12509">
        <v>0.4</v>
      </c>
      <c r="J12509" s="384">
        <v>40539.21</v>
      </c>
    </row>
    <row r="12510" spans="1:10">
      <c r="A12510">
        <v>12495</v>
      </c>
      <c r="B12510" s="612">
        <v>44075.300694444442</v>
      </c>
      <c r="C12510" s="405" t="s">
        <v>96</v>
      </c>
      <c r="D12510" s="384">
        <v>2882</v>
      </c>
      <c r="E12510">
        <v>0.02</v>
      </c>
      <c r="F12510">
        <v>1.1972</v>
      </c>
      <c r="G12510" s="384">
        <v>0</v>
      </c>
      <c r="H12510">
        <v>0</v>
      </c>
    </row>
    <row r="12511" spans="1:10">
      <c r="A12511">
        <v>12496</v>
      </c>
      <c r="B12511" s="612">
        <v>44075.300694444442</v>
      </c>
      <c r="C12511" s="405" t="s">
        <v>2110</v>
      </c>
      <c r="D12511" s="384">
        <v>2882</v>
      </c>
      <c r="E12511">
        <v>0.02</v>
      </c>
      <c r="F12511">
        <v>1.1972</v>
      </c>
      <c r="G12511" s="384">
        <v>0</v>
      </c>
      <c r="H12511">
        <v>1.1990000000000001</v>
      </c>
    </row>
    <row r="12512" spans="1:10">
      <c r="A12512">
        <v>12499</v>
      </c>
      <c r="B12512" s="612">
        <v>44075.328472222223</v>
      </c>
      <c r="C12512" s="405" t="s">
        <v>2054</v>
      </c>
      <c r="D12512" s="384">
        <v>2882</v>
      </c>
      <c r="E12512">
        <v>0.02</v>
      </c>
      <c r="F12512">
        <v>1.1990000000000001</v>
      </c>
      <c r="G12512" s="384">
        <v>0</v>
      </c>
      <c r="H12512">
        <v>1.1990000000000001</v>
      </c>
      <c r="I12512">
        <v>3.6</v>
      </c>
      <c r="J12512" s="384">
        <v>40542.81</v>
      </c>
    </row>
    <row r="12513" spans="1:10">
      <c r="A12513">
        <v>12500</v>
      </c>
      <c r="B12513" s="612">
        <v>44075.334027777775</v>
      </c>
      <c r="C12513" s="405" t="s">
        <v>96</v>
      </c>
      <c r="D12513" s="384">
        <v>2883</v>
      </c>
      <c r="E12513">
        <v>0.02</v>
      </c>
      <c r="F12513">
        <v>1.1987699999999999</v>
      </c>
      <c r="G12513" s="384">
        <v>0</v>
      </c>
      <c r="H12513">
        <v>0</v>
      </c>
    </row>
    <row r="12514" spans="1:10">
      <c r="A12514">
        <v>12501</v>
      </c>
      <c r="B12514" s="612">
        <v>44075.334027777775</v>
      </c>
      <c r="C12514" s="405" t="s">
        <v>2110</v>
      </c>
      <c r="D12514" s="384">
        <v>2883</v>
      </c>
      <c r="E12514">
        <v>0.02</v>
      </c>
      <c r="F12514">
        <v>1.1987699999999999</v>
      </c>
      <c r="G12514" s="384">
        <v>0</v>
      </c>
      <c r="H12514">
        <v>1.19977</v>
      </c>
    </row>
    <row r="12515" spans="1:10">
      <c r="A12515">
        <v>12504</v>
      </c>
      <c r="B12515" s="612">
        <v>44075.357638888891</v>
      </c>
      <c r="C12515" s="405" t="s">
        <v>2110</v>
      </c>
      <c r="D12515" s="384">
        <v>2883</v>
      </c>
      <c r="E12515">
        <v>0.02</v>
      </c>
      <c r="F12515">
        <v>1.1987699999999999</v>
      </c>
      <c r="G12515" s="384">
        <v>0</v>
      </c>
      <c r="H12515">
        <v>1.19896</v>
      </c>
    </row>
    <row r="12516" spans="1:10">
      <c r="A12516">
        <v>12505</v>
      </c>
      <c r="B12516" s="612">
        <v>44075.452777777777</v>
      </c>
      <c r="C12516" s="405" t="s">
        <v>2054</v>
      </c>
      <c r="D12516" s="384">
        <v>2883</v>
      </c>
      <c r="E12516">
        <v>0.02</v>
      </c>
      <c r="F12516">
        <v>1.19896</v>
      </c>
      <c r="G12516" s="384">
        <v>0</v>
      </c>
      <c r="H12516">
        <v>1.19896</v>
      </c>
      <c r="I12516">
        <v>0.38</v>
      </c>
      <c r="J12516" s="384">
        <v>40543.19</v>
      </c>
    </row>
    <row r="12517" spans="1:10">
      <c r="A12517">
        <v>12502</v>
      </c>
      <c r="B12517" s="612">
        <v>44075.357638888891</v>
      </c>
      <c r="C12517" s="405" t="s">
        <v>96</v>
      </c>
      <c r="D12517" s="384">
        <v>2884</v>
      </c>
      <c r="E12517">
        <v>0.02</v>
      </c>
      <c r="F12517">
        <v>1.1971499999999999</v>
      </c>
      <c r="G12517" s="384">
        <v>0</v>
      </c>
      <c r="H12517">
        <v>0</v>
      </c>
    </row>
    <row r="12518" spans="1:10">
      <c r="A12518">
        <v>12503</v>
      </c>
      <c r="B12518" s="612">
        <v>44075.357638888891</v>
      </c>
      <c r="C12518" s="405" t="s">
        <v>2110</v>
      </c>
      <c r="D12518" s="384">
        <v>2884</v>
      </c>
      <c r="E12518">
        <v>0.02</v>
      </c>
      <c r="F12518">
        <v>1.1971499999999999</v>
      </c>
      <c r="G12518" s="384">
        <v>0</v>
      </c>
      <c r="H12518">
        <v>1.19896</v>
      </c>
    </row>
    <row r="12519" spans="1:10">
      <c r="A12519">
        <v>12506</v>
      </c>
      <c r="B12519" s="612">
        <v>44075.452777777777</v>
      </c>
      <c r="C12519" s="405" t="s">
        <v>2054</v>
      </c>
      <c r="D12519" s="384">
        <v>2884</v>
      </c>
      <c r="E12519">
        <v>0.02</v>
      </c>
      <c r="F12519">
        <v>1.19896</v>
      </c>
      <c r="G12519" s="384">
        <v>0</v>
      </c>
      <c r="H12519">
        <v>1.19896</v>
      </c>
      <c r="I12519">
        <v>3.62</v>
      </c>
      <c r="J12519" s="384">
        <v>40546.81</v>
      </c>
    </row>
    <row r="12520" spans="1:10">
      <c r="A12520">
        <v>12507</v>
      </c>
      <c r="B12520" s="612">
        <v>44075.456944444442</v>
      </c>
      <c r="C12520" s="405" t="s">
        <v>96</v>
      </c>
      <c r="D12520" s="384">
        <v>2885</v>
      </c>
      <c r="E12520">
        <v>0.02</v>
      </c>
      <c r="F12520">
        <v>1.1989700000000001</v>
      </c>
      <c r="G12520" s="384">
        <v>0</v>
      </c>
      <c r="H12520">
        <v>0</v>
      </c>
    </row>
    <row r="12521" spans="1:10">
      <c r="A12521">
        <v>12508</v>
      </c>
      <c r="B12521" s="612">
        <v>44075.456944444442</v>
      </c>
      <c r="C12521" s="405" t="s">
        <v>2110</v>
      </c>
      <c r="D12521" s="384">
        <v>2885</v>
      </c>
      <c r="E12521">
        <v>0.02</v>
      </c>
      <c r="F12521">
        <v>1.1989700000000001</v>
      </c>
      <c r="G12521" s="384">
        <v>0</v>
      </c>
      <c r="H12521">
        <v>1.19997</v>
      </c>
    </row>
    <row r="12522" spans="1:10">
      <c r="A12522">
        <v>12517</v>
      </c>
      <c r="B12522" s="612">
        <v>44075.556250000001</v>
      </c>
      <c r="C12522" s="405" t="s">
        <v>2054</v>
      </c>
      <c r="D12522" s="384">
        <v>2885</v>
      </c>
      <c r="E12522">
        <v>0.02</v>
      </c>
      <c r="F12522">
        <v>1.19997</v>
      </c>
      <c r="G12522" s="384">
        <v>0</v>
      </c>
      <c r="H12522">
        <v>1.19997</v>
      </c>
      <c r="I12522">
        <v>2</v>
      </c>
      <c r="J12522" s="384">
        <v>40548.81</v>
      </c>
    </row>
    <row r="12523" spans="1:10">
      <c r="A12523">
        <v>12509</v>
      </c>
      <c r="B12523" s="612">
        <v>44075.55</v>
      </c>
      <c r="C12523" s="405" t="s">
        <v>97</v>
      </c>
      <c r="D12523" s="384">
        <v>2886</v>
      </c>
      <c r="E12523">
        <v>0.23</v>
      </c>
      <c r="F12523">
        <v>1.19974</v>
      </c>
      <c r="G12523" s="384">
        <v>0</v>
      </c>
      <c r="H12523">
        <v>0</v>
      </c>
    </row>
    <row r="12524" spans="1:10">
      <c r="A12524">
        <v>12510</v>
      </c>
      <c r="B12524" s="612">
        <v>44075.55</v>
      </c>
      <c r="C12524" s="405" t="s">
        <v>2110</v>
      </c>
      <c r="D12524" s="384">
        <v>2886</v>
      </c>
      <c r="E12524">
        <v>0.23</v>
      </c>
      <c r="F12524">
        <v>1.19974</v>
      </c>
      <c r="G12524" s="384">
        <v>0</v>
      </c>
      <c r="H12524">
        <v>1.1958200000000001</v>
      </c>
    </row>
    <row r="12525" spans="1:10">
      <c r="A12525">
        <v>12526</v>
      </c>
      <c r="B12525" s="612">
        <v>44075.583333333336</v>
      </c>
      <c r="C12525" s="405" t="s">
        <v>2054</v>
      </c>
      <c r="D12525" s="384">
        <v>2886</v>
      </c>
      <c r="E12525">
        <v>0.23</v>
      </c>
      <c r="F12525">
        <v>1.1958200000000001</v>
      </c>
      <c r="G12525" s="384">
        <v>0</v>
      </c>
      <c r="H12525">
        <v>1.1958200000000001</v>
      </c>
      <c r="I12525">
        <v>90.16</v>
      </c>
      <c r="J12525" s="384">
        <v>40623.32</v>
      </c>
    </row>
    <row r="12526" spans="1:10">
      <c r="A12526">
        <v>12518</v>
      </c>
      <c r="B12526" s="612">
        <v>44075.566666666666</v>
      </c>
      <c r="C12526" s="405" t="s">
        <v>96</v>
      </c>
      <c r="D12526" s="384">
        <v>2887</v>
      </c>
      <c r="E12526">
        <v>0.02</v>
      </c>
      <c r="F12526">
        <v>1.1981200000000001</v>
      </c>
      <c r="G12526" s="384">
        <v>0</v>
      </c>
      <c r="H12526">
        <v>0</v>
      </c>
    </row>
    <row r="12527" spans="1:10">
      <c r="A12527">
        <v>12519</v>
      </c>
      <c r="B12527" s="612">
        <v>44075.566666666666</v>
      </c>
      <c r="C12527" s="405" t="s">
        <v>2110</v>
      </c>
      <c r="D12527" s="384">
        <v>2887</v>
      </c>
      <c r="E12527">
        <v>0.02</v>
      </c>
      <c r="F12527">
        <v>1.1981200000000001</v>
      </c>
      <c r="G12527" s="384">
        <v>0</v>
      </c>
      <c r="H12527">
        <v>1.19912</v>
      </c>
    </row>
    <row r="12528" spans="1:10">
      <c r="A12528">
        <v>12529</v>
      </c>
      <c r="B12528" s="612">
        <v>44075.584027777775</v>
      </c>
      <c r="C12528" s="405" t="s">
        <v>2110</v>
      </c>
      <c r="D12528" s="384">
        <v>2887</v>
      </c>
      <c r="E12528">
        <v>0.02</v>
      </c>
      <c r="F12528">
        <v>1.1981200000000001</v>
      </c>
      <c r="G12528" s="384">
        <v>0</v>
      </c>
      <c r="H12528">
        <v>1.1979200000000001</v>
      </c>
    </row>
    <row r="12529" spans="1:10">
      <c r="A12529">
        <v>12533</v>
      </c>
      <c r="B12529" s="612">
        <v>44075.586805555555</v>
      </c>
      <c r="C12529" s="405" t="s">
        <v>2110</v>
      </c>
      <c r="D12529" s="384">
        <v>2887</v>
      </c>
      <c r="E12529">
        <v>0.02</v>
      </c>
      <c r="F12529">
        <v>1.1981200000000001</v>
      </c>
      <c r="G12529" s="384">
        <v>0</v>
      </c>
      <c r="H12529">
        <v>1.1967000000000001</v>
      </c>
    </row>
    <row r="12530" spans="1:10">
      <c r="A12530">
        <v>12545</v>
      </c>
      <c r="B12530" s="612">
        <v>44075.711805555555</v>
      </c>
      <c r="C12530" s="405" t="s">
        <v>2110</v>
      </c>
      <c r="D12530" s="384">
        <v>2887</v>
      </c>
      <c r="E12530">
        <v>0.02</v>
      </c>
      <c r="F12530">
        <v>1.1981200000000001</v>
      </c>
      <c r="G12530" s="384">
        <v>0</v>
      </c>
      <c r="H12530">
        <v>1.1953100000000001</v>
      </c>
    </row>
    <row r="12531" spans="1:10">
      <c r="A12531">
        <v>12553</v>
      </c>
      <c r="B12531" s="612">
        <v>44075.798611111109</v>
      </c>
      <c r="C12531" s="405" t="s">
        <v>2110</v>
      </c>
      <c r="D12531" s="384">
        <v>2887</v>
      </c>
      <c r="E12531">
        <v>0.02</v>
      </c>
      <c r="F12531">
        <v>1.1981200000000001</v>
      </c>
      <c r="G12531" s="384">
        <v>0</v>
      </c>
      <c r="H12531">
        <v>1.19391</v>
      </c>
    </row>
    <row r="12532" spans="1:10">
      <c r="A12532">
        <v>12574</v>
      </c>
      <c r="B12532" s="612">
        <v>44076.29791666667</v>
      </c>
      <c r="C12532" s="405" t="s">
        <v>2110</v>
      </c>
      <c r="D12532" s="384">
        <v>2887</v>
      </c>
      <c r="E12532">
        <v>0.02</v>
      </c>
      <c r="F12532">
        <v>1.1981200000000001</v>
      </c>
      <c r="G12532" s="384">
        <v>0</v>
      </c>
      <c r="H12532">
        <v>1.1922999999999999</v>
      </c>
    </row>
    <row r="12533" spans="1:10">
      <c r="A12533">
        <v>12582</v>
      </c>
      <c r="B12533" s="612">
        <v>44076.314583333333</v>
      </c>
      <c r="C12533" s="405" t="s">
        <v>2110</v>
      </c>
      <c r="D12533" s="384">
        <v>2887</v>
      </c>
      <c r="E12533">
        <v>0.02</v>
      </c>
      <c r="F12533">
        <v>1.1981200000000001</v>
      </c>
      <c r="G12533" s="384">
        <v>0</v>
      </c>
      <c r="H12533">
        <v>1.1906000000000001</v>
      </c>
    </row>
    <row r="12534" spans="1:10">
      <c r="A12534">
        <v>12611</v>
      </c>
      <c r="B12534" s="612">
        <v>44076.553472222222</v>
      </c>
      <c r="C12534" s="405" t="s">
        <v>2110</v>
      </c>
      <c r="D12534" s="384">
        <v>2887</v>
      </c>
      <c r="E12534">
        <v>0.02</v>
      </c>
      <c r="F12534">
        <v>1.1981200000000001</v>
      </c>
      <c r="G12534" s="384">
        <v>0</v>
      </c>
      <c r="H12534">
        <v>1.1888000000000001</v>
      </c>
    </row>
    <row r="12535" spans="1:10">
      <c r="A12535">
        <v>12640</v>
      </c>
      <c r="B12535" s="612">
        <v>44077.140277777777</v>
      </c>
      <c r="C12535" s="405" t="s">
        <v>2110</v>
      </c>
      <c r="D12535" s="384">
        <v>2887</v>
      </c>
      <c r="E12535">
        <v>0.02</v>
      </c>
      <c r="F12535">
        <v>1.1981200000000001</v>
      </c>
      <c r="G12535" s="384">
        <v>0</v>
      </c>
      <c r="H12535">
        <v>1.18666</v>
      </c>
    </row>
    <row r="12536" spans="1:10">
      <c r="A12536">
        <v>12652</v>
      </c>
      <c r="B12536" s="612">
        <v>44077.231249999997</v>
      </c>
      <c r="C12536" s="405" t="s">
        <v>2110</v>
      </c>
      <c r="D12536" s="384">
        <v>2887</v>
      </c>
      <c r="E12536">
        <v>0.02</v>
      </c>
      <c r="F12536">
        <v>1.1981200000000001</v>
      </c>
      <c r="G12536" s="384">
        <v>0</v>
      </c>
      <c r="H12536">
        <v>1.1843600000000001</v>
      </c>
    </row>
    <row r="12537" spans="1:10">
      <c r="A12537">
        <v>12677</v>
      </c>
      <c r="B12537" s="612">
        <v>44077.561805555553</v>
      </c>
      <c r="C12537" s="405" t="s">
        <v>2054</v>
      </c>
      <c r="D12537" s="384">
        <v>2887</v>
      </c>
      <c r="E12537">
        <v>0.02</v>
      </c>
      <c r="F12537">
        <v>1.1843600000000001</v>
      </c>
      <c r="G12537" s="384">
        <v>0</v>
      </c>
      <c r="H12537">
        <v>1.1843600000000001</v>
      </c>
      <c r="I12537">
        <v>-27.84</v>
      </c>
      <c r="J12537" s="384">
        <v>40642.559999999998</v>
      </c>
    </row>
    <row r="12538" spans="1:10">
      <c r="A12538">
        <v>12527</v>
      </c>
      <c r="B12538" s="612">
        <v>44075.584027777775</v>
      </c>
      <c r="C12538" s="405" t="s">
        <v>96</v>
      </c>
      <c r="D12538" s="384">
        <v>2888</v>
      </c>
      <c r="E12538">
        <v>0.02</v>
      </c>
      <c r="F12538">
        <v>1.1957100000000001</v>
      </c>
      <c r="G12538" s="384">
        <v>0</v>
      </c>
      <c r="H12538">
        <v>0</v>
      </c>
    </row>
    <row r="12539" spans="1:10">
      <c r="A12539">
        <v>12528</v>
      </c>
      <c r="B12539" s="612">
        <v>44075.584027777775</v>
      </c>
      <c r="C12539" s="405" t="s">
        <v>2110</v>
      </c>
      <c r="D12539" s="384">
        <v>2888</v>
      </c>
      <c r="E12539">
        <v>0.02</v>
      </c>
      <c r="F12539">
        <v>1.1957100000000001</v>
      </c>
      <c r="G12539" s="384">
        <v>0</v>
      </c>
      <c r="H12539">
        <v>1.1979200000000001</v>
      </c>
    </row>
    <row r="12540" spans="1:10">
      <c r="A12540">
        <v>12532</v>
      </c>
      <c r="B12540" s="612">
        <v>44075.586805555555</v>
      </c>
      <c r="C12540" s="405" t="s">
        <v>2110</v>
      </c>
      <c r="D12540" s="384">
        <v>2888</v>
      </c>
      <c r="E12540">
        <v>0.02</v>
      </c>
      <c r="F12540">
        <v>1.1957100000000001</v>
      </c>
      <c r="G12540" s="384">
        <v>0</v>
      </c>
      <c r="H12540">
        <v>1.1967000000000001</v>
      </c>
    </row>
    <row r="12541" spans="1:10">
      <c r="A12541">
        <v>12544</v>
      </c>
      <c r="B12541" s="612">
        <v>44075.711805555555</v>
      </c>
      <c r="C12541" s="405" t="s">
        <v>2110</v>
      </c>
      <c r="D12541" s="384">
        <v>2888</v>
      </c>
      <c r="E12541">
        <v>0.02</v>
      </c>
      <c r="F12541">
        <v>1.1957100000000001</v>
      </c>
      <c r="G12541" s="384">
        <v>0</v>
      </c>
      <c r="H12541">
        <v>1.1953100000000001</v>
      </c>
    </row>
    <row r="12542" spans="1:10">
      <c r="A12542">
        <v>12552</v>
      </c>
      <c r="B12542" s="612">
        <v>44075.798611111109</v>
      </c>
      <c r="C12542" s="405" t="s">
        <v>2110</v>
      </c>
      <c r="D12542" s="384">
        <v>2888</v>
      </c>
      <c r="E12542">
        <v>0.02</v>
      </c>
      <c r="F12542">
        <v>1.1957100000000001</v>
      </c>
      <c r="G12542" s="384">
        <v>0</v>
      </c>
      <c r="H12542">
        <v>1.19391</v>
      </c>
    </row>
    <row r="12543" spans="1:10">
      <c r="A12543">
        <v>12573</v>
      </c>
      <c r="B12543" s="612">
        <v>44076.29791666667</v>
      </c>
      <c r="C12543" s="405" t="s">
        <v>2110</v>
      </c>
      <c r="D12543" s="384">
        <v>2888</v>
      </c>
      <c r="E12543">
        <v>0.02</v>
      </c>
      <c r="F12543">
        <v>1.1957100000000001</v>
      </c>
      <c r="G12543" s="384">
        <v>0</v>
      </c>
      <c r="H12543">
        <v>1.1922999999999999</v>
      </c>
    </row>
    <row r="12544" spans="1:10">
      <c r="A12544">
        <v>12581</v>
      </c>
      <c r="B12544" s="612">
        <v>44076.314583333333</v>
      </c>
      <c r="C12544" s="405" t="s">
        <v>2110</v>
      </c>
      <c r="D12544" s="384">
        <v>2888</v>
      </c>
      <c r="E12544">
        <v>0.02</v>
      </c>
      <c r="F12544">
        <v>1.1957100000000001</v>
      </c>
      <c r="G12544" s="384">
        <v>0</v>
      </c>
      <c r="H12544">
        <v>1.1906000000000001</v>
      </c>
    </row>
    <row r="12545" spans="1:10">
      <c r="A12545">
        <v>12610</v>
      </c>
      <c r="B12545" s="612">
        <v>44076.553472222222</v>
      </c>
      <c r="C12545" s="405" t="s">
        <v>2110</v>
      </c>
      <c r="D12545" s="384">
        <v>2888</v>
      </c>
      <c r="E12545">
        <v>0.02</v>
      </c>
      <c r="F12545">
        <v>1.1957100000000001</v>
      </c>
      <c r="G12545" s="384">
        <v>0</v>
      </c>
      <c r="H12545">
        <v>1.1888000000000001</v>
      </c>
    </row>
    <row r="12546" spans="1:10">
      <c r="A12546">
        <v>12639</v>
      </c>
      <c r="B12546" s="612">
        <v>44077.140277777777</v>
      </c>
      <c r="C12546" s="405" t="s">
        <v>2110</v>
      </c>
      <c r="D12546" s="384">
        <v>2888</v>
      </c>
      <c r="E12546">
        <v>0.02</v>
      </c>
      <c r="F12546">
        <v>1.1957100000000001</v>
      </c>
      <c r="G12546" s="384">
        <v>0</v>
      </c>
      <c r="H12546">
        <v>1.18666</v>
      </c>
    </row>
    <row r="12547" spans="1:10">
      <c r="A12547">
        <v>12651</v>
      </c>
      <c r="B12547" s="612">
        <v>44077.231249999997</v>
      </c>
      <c r="C12547" s="405" t="s">
        <v>2110</v>
      </c>
      <c r="D12547" s="384">
        <v>2888</v>
      </c>
      <c r="E12547">
        <v>0.02</v>
      </c>
      <c r="F12547">
        <v>1.1957100000000001</v>
      </c>
      <c r="G12547" s="384">
        <v>0</v>
      </c>
      <c r="H12547">
        <v>1.1843600000000001</v>
      </c>
    </row>
    <row r="12548" spans="1:10">
      <c r="A12548">
        <v>12678</v>
      </c>
      <c r="B12548" s="612">
        <v>44077.561805555553</v>
      </c>
      <c r="C12548" s="405" t="s">
        <v>2054</v>
      </c>
      <c r="D12548" s="384">
        <v>2888</v>
      </c>
      <c r="E12548">
        <v>0.02</v>
      </c>
      <c r="F12548">
        <v>1.1843600000000001</v>
      </c>
      <c r="G12548" s="384">
        <v>0</v>
      </c>
      <c r="H12548">
        <v>1.1843600000000001</v>
      </c>
      <c r="I12548">
        <v>-23.02</v>
      </c>
      <c r="J12548" s="384">
        <v>40619.54</v>
      </c>
    </row>
    <row r="12549" spans="1:10">
      <c r="A12549">
        <v>12530</v>
      </c>
      <c r="B12549" s="612">
        <v>44075.586805555555</v>
      </c>
      <c r="C12549" s="405" t="s">
        <v>96</v>
      </c>
      <c r="D12549" s="384">
        <v>2889</v>
      </c>
      <c r="E12549">
        <v>0.03</v>
      </c>
      <c r="F12549">
        <v>1.19407</v>
      </c>
      <c r="G12549" s="384">
        <v>0</v>
      </c>
      <c r="H12549">
        <v>0</v>
      </c>
    </row>
    <row r="12550" spans="1:10">
      <c r="A12550">
        <v>12531</v>
      </c>
      <c r="B12550" s="612">
        <v>44075.586805555555</v>
      </c>
      <c r="C12550" s="405" t="s">
        <v>2110</v>
      </c>
      <c r="D12550" s="384">
        <v>2889</v>
      </c>
      <c r="E12550">
        <v>0.03</v>
      </c>
      <c r="F12550">
        <v>1.19407</v>
      </c>
      <c r="G12550" s="384">
        <v>0</v>
      </c>
      <c r="H12550">
        <v>1.1967000000000001</v>
      </c>
    </row>
    <row r="12551" spans="1:10">
      <c r="A12551">
        <v>12543</v>
      </c>
      <c r="B12551" s="612">
        <v>44075.711805555555</v>
      </c>
      <c r="C12551" s="405" t="s">
        <v>2110</v>
      </c>
      <c r="D12551" s="384">
        <v>2889</v>
      </c>
      <c r="E12551">
        <v>0.03</v>
      </c>
      <c r="F12551">
        <v>1.19407</v>
      </c>
      <c r="G12551" s="384">
        <v>0</v>
      </c>
      <c r="H12551">
        <v>1.1953100000000001</v>
      </c>
    </row>
    <row r="12552" spans="1:10">
      <c r="A12552">
        <v>12551</v>
      </c>
      <c r="B12552" s="612">
        <v>44075.798611111109</v>
      </c>
      <c r="C12552" s="405" t="s">
        <v>2110</v>
      </c>
      <c r="D12552" s="384">
        <v>2889</v>
      </c>
      <c r="E12552">
        <v>0.03</v>
      </c>
      <c r="F12552">
        <v>1.19407</v>
      </c>
      <c r="G12552" s="384">
        <v>0</v>
      </c>
      <c r="H12552">
        <v>1.19391</v>
      </c>
    </row>
    <row r="12553" spans="1:10">
      <c r="A12553">
        <v>12572</v>
      </c>
      <c r="B12553" s="612">
        <v>44076.29791666667</v>
      </c>
      <c r="C12553" s="405" t="s">
        <v>2110</v>
      </c>
      <c r="D12553" s="384">
        <v>2889</v>
      </c>
      <c r="E12553">
        <v>0.03</v>
      </c>
      <c r="F12553">
        <v>1.19407</v>
      </c>
      <c r="G12553" s="384">
        <v>0</v>
      </c>
      <c r="H12553">
        <v>1.1922999999999999</v>
      </c>
    </row>
    <row r="12554" spans="1:10">
      <c r="A12554">
        <v>12580</v>
      </c>
      <c r="B12554" s="612">
        <v>44076.314583333333</v>
      </c>
      <c r="C12554" s="405" t="s">
        <v>2110</v>
      </c>
      <c r="D12554" s="384">
        <v>2889</v>
      </c>
      <c r="E12554">
        <v>0.03</v>
      </c>
      <c r="F12554">
        <v>1.19407</v>
      </c>
      <c r="G12554" s="384">
        <v>0</v>
      </c>
      <c r="H12554">
        <v>1.1906000000000001</v>
      </c>
    </row>
    <row r="12555" spans="1:10">
      <c r="A12555">
        <v>12609</v>
      </c>
      <c r="B12555" s="612">
        <v>44076.553472222222</v>
      </c>
      <c r="C12555" s="405" t="s">
        <v>2110</v>
      </c>
      <c r="D12555" s="384">
        <v>2889</v>
      </c>
      <c r="E12555">
        <v>0.03</v>
      </c>
      <c r="F12555">
        <v>1.19407</v>
      </c>
      <c r="G12555" s="384">
        <v>0</v>
      </c>
      <c r="H12555">
        <v>1.1888000000000001</v>
      </c>
    </row>
    <row r="12556" spans="1:10">
      <c r="A12556">
        <v>12638</v>
      </c>
      <c r="B12556" s="612">
        <v>44077.140277777777</v>
      </c>
      <c r="C12556" s="405" t="s">
        <v>2110</v>
      </c>
      <c r="D12556" s="384">
        <v>2889</v>
      </c>
      <c r="E12556">
        <v>0.03</v>
      </c>
      <c r="F12556">
        <v>1.19407</v>
      </c>
      <c r="G12556" s="384">
        <v>0</v>
      </c>
      <c r="H12556">
        <v>1.18666</v>
      </c>
    </row>
    <row r="12557" spans="1:10">
      <c r="A12557">
        <v>12650</v>
      </c>
      <c r="B12557" s="612">
        <v>44077.231249999997</v>
      </c>
      <c r="C12557" s="405" t="s">
        <v>2110</v>
      </c>
      <c r="D12557" s="384">
        <v>2889</v>
      </c>
      <c r="E12557">
        <v>0.03</v>
      </c>
      <c r="F12557">
        <v>1.19407</v>
      </c>
      <c r="G12557" s="384">
        <v>0</v>
      </c>
      <c r="H12557">
        <v>1.1843600000000001</v>
      </c>
    </row>
    <row r="12558" spans="1:10">
      <c r="A12558">
        <v>12679</v>
      </c>
      <c r="B12558" s="612">
        <v>44077.561805555553</v>
      </c>
      <c r="C12558" s="405" t="s">
        <v>2054</v>
      </c>
      <c r="D12558" s="384">
        <v>2889</v>
      </c>
      <c r="E12558">
        <v>0.03</v>
      </c>
      <c r="F12558">
        <v>1.1843600000000001</v>
      </c>
      <c r="G12558" s="384">
        <v>0</v>
      </c>
      <c r="H12558">
        <v>1.1843600000000001</v>
      </c>
      <c r="I12558">
        <v>-29.61</v>
      </c>
      <c r="J12558" s="384">
        <v>40589.93</v>
      </c>
    </row>
    <row r="12559" spans="1:10">
      <c r="A12559">
        <v>12534</v>
      </c>
      <c r="B12559" s="612">
        <v>44075.59097222222</v>
      </c>
      <c r="C12559" s="405" t="s">
        <v>97</v>
      </c>
      <c r="D12559" s="384">
        <v>2890</v>
      </c>
      <c r="E12559">
        <v>0.02</v>
      </c>
      <c r="F12559">
        <v>1.1949399999999999</v>
      </c>
      <c r="G12559" s="384">
        <v>0</v>
      </c>
      <c r="H12559">
        <v>0</v>
      </c>
    </row>
    <row r="12560" spans="1:10">
      <c r="A12560">
        <v>12535</v>
      </c>
      <c r="B12560" s="612">
        <v>44075.59097222222</v>
      </c>
      <c r="C12560" s="405" t="s">
        <v>2110</v>
      </c>
      <c r="D12560" s="384">
        <v>2890</v>
      </c>
      <c r="E12560">
        <v>0.02</v>
      </c>
      <c r="F12560">
        <v>1.1949399999999999</v>
      </c>
      <c r="G12560" s="384">
        <v>0</v>
      </c>
      <c r="H12560">
        <v>1.19394</v>
      </c>
    </row>
    <row r="12561" spans="1:10">
      <c r="A12561">
        <v>12538</v>
      </c>
      <c r="B12561" s="612">
        <v>44075.625694444447</v>
      </c>
      <c r="C12561" s="405" t="s">
        <v>2110</v>
      </c>
      <c r="D12561" s="384">
        <v>2890</v>
      </c>
      <c r="E12561">
        <v>0.02</v>
      </c>
      <c r="F12561">
        <v>1.1949399999999999</v>
      </c>
      <c r="G12561" s="384">
        <v>0</v>
      </c>
      <c r="H12561">
        <v>1.1947399999999999</v>
      </c>
    </row>
    <row r="12562" spans="1:10">
      <c r="A12562">
        <v>12539</v>
      </c>
      <c r="B12562" s="612">
        <v>44075.661805555559</v>
      </c>
      <c r="C12562" s="405" t="s">
        <v>2054</v>
      </c>
      <c r="D12562" s="384">
        <v>2890</v>
      </c>
      <c r="E12562">
        <v>0.02</v>
      </c>
      <c r="F12562">
        <v>1.1947399999999999</v>
      </c>
      <c r="G12562" s="384">
        <v>0</v>
      </c>
      <c r="H12562">
        <v>1.1947399999999999</v>
      </c>
      <c r="I12562">
        <v>0.4</v>
      </c>
      <c r="J12562" s="384">
        <v>40623.72</v>
      </c>
    </row>
    <row r="12563" spans="1:10">
      <c r="A12563">
        <v>12536</v>
      </c>
      <c r="B12563" s="612">
        <v>44075.625694444447</v>
      </c>
      <c r="C12563" s="405" t="s">
        <v>97</v>
      </c>
      <c r="D12563" s="384">
        <v>2891</v>
      </c>
      <c r="E12563">
        <v>0.02</v>
      </c>
      <c r="F12563">
        <v>1.1965399999999999</v>
      </c>
      <c r="G12563" s="384">
        <v>0</v>
      </c>
      <c r="H12563">
        <v>0</v>
      </c>
    </row>
    <row r="12564" spans="1:10">
      <c r="A12564">
        <v>12537</v>
      </c>
      <c r="B12564" s="612">
        <v>44075.625694444447</v>
      </c>
      <c r="C12564" s="405" t="s">
        <v>2110</v>
      </c>
      <c r="D12564" s="384">
        <v>2891</v>
      </c>
      <c r="E12564">
        <v>0.02</v>
      </c>
      <c r="F12564">
        <v>1.1965399999999999</v>
      </c>
      <c r="G12564" s="384">
        <v>0</v>
      </c>
      <c r="H12564">
        <v>1.1947399999999999</v>
      </c>
    </row>
    <row r="12565" spans="1:10">
      <c r="A12565">
        <v>12540</v>
      </c>
      <c r="B12565" s="612">
        <v>44075.661805555559</v>
      </c>
      <c r="C12565" s="405" t="s">
        <v>2054</v>
      </c>
      <c r="D12565" s="384">
        <v>2891</v>
      </c>
      <c r="E12565">
        <v>0.02</v>
      </c>
      <c r="F12565">
        <v>1.1947399999999999</v>
      </c>
      <c r="G12565" s="384">
        <v>0</v>
      </c>
      <c r="H12565">
        <v>1.1947399999999999</v>
      </c>
      <c r="I12565">
        <v>3.6</v>
      </c>
      <c r="J12565" s="384">
        <v>40627.32</v>
      </c>
    </row>
    <row r="12566" spans="1:10">
      <c r="A12566">
        <v>12541</v>
      </c>
      <c r="B12566" s="612">
        <v>44075.711805555555</v>
      </c>
      <c r="C12566" s="405" t="s">
        <v>96</v>
      </c>
      <c r="D12566" s="384">
        <v>2892</v>
      </c>
      <c r="E12566">
        <v>0.05</v>
      </c>
      <c r="F12566">
        <v>1.1923699999999999</v>
      </c>
      <c r="G12566" s="384">
        <v>0</v>
      </c>
      <c r="H12566">
        <v>0</v>
      </c>
    </row>
    <row r="12567" spans="1:10">
      <c r="A12567">
        <v>12542</v>
      </c>
      <c r="B12567" s="612">
        <v>44075.711805555555</v>
      </c>
      <c r="C12567" s="405" t="s">
        <v>2110</v>
      </c>
      <c r="D12567" s="384">
        <v>2892</v>
      </c>
      <c r="E12567">
        <v>0.05</v>
      </c>
      <c r="F12567">
        <v>1.1923699999999999</v>
      </c>
      <c r="G12567" s="384">
        <v>0</v>
      </c>
      <c r="H12567">
        <v>1.1953100000000001</v>
      </c>
    </row>
    <row r="12568" spans="1:10">
      <c r="A12568">
        <v>12550</v>
      </c>
      <c r="B12568" s="612">
        <v>44075.798611111109</v>
      </c>
      <c r="C12568" s="405" t="s">
        <v>2110</v>
      </c>
      <c r="D12568" s="384">
        <v>2892</v>
      </c>
      <c r="E12568">
        <v>0.05</v>
      </c>
      <c r="F12568">
        <v>1.1923699999999999</v>
      </c>
      <c r="G12568" s="384">
        <v>0</v>
      </c>
      <c r="H12568">
        <v>1.19391</v>
      </c>
    </row>
    <row r="12569" spans="1:10">
      <c r="A12569">
        <v>12571</v>
      </c>
      <c r="B12569" s="612">
        <v>44076.29791666667</v>
      </c>
      <c r="C12569" s="405" t="s">
        <v>2110</v>
      </c>
      <c r="D12569" s="384">
        <v>2892</v>
      </c>
      <c r="E12569">
        <v>0.05</v>
      </c>
      <c r="F12569">
        <v>1.1923699999999999</v>
      </c>
      <c r="G12569" s="384">
        <v>0</v>
      </c>
      <c r="H12569">
        <v>1.1922999999999999</v>
      </c>
    </row>
    <row r="12570" spans="1:10">
      <c r="A12570">
        <v>12579</v>
      </c>
      <c r="B12570" s="612">
        <v>44076.314583333333</v>
      </c>
      <c r="C12570" s="405" t="s">
        <v>2110</v>
      </c>
      <c r="D12570" s="384">
        <v>2892</v>
      </c>
      <c r="E12570">
        <v>0.05</v>
      </c>
      <c r="F12570">
        <v>1.1923699999999999</v>
      </c>
      <c r="G12570" s="384">
        <v>0</v>
      </c>
      <c r="H12570">
        <v>1.1906000000000001</v>
      </c>
    </row>
    <row r="12571" spans="1:10">
      <c r="A12571">
        <v>12608</v>
      </c>
      <c r="B12571" s="612">
        <v>44076.553472222222</v>
      </c>
      <c r="C12571" s="405" t="s">
        <v>2110</v>
      </c>
      <c r="D12571" s="384">
        <v>2892</v>
      </c>
      <c r="E12571">
        <v>0.05</v>
      </c>
      <c r="F12571">
        <v>1.1923699999999999</v>
      </c>
      <c r="G12571" s="384">
        <v>0</v>
      </c>
      <c r="H12571">
        <v>1.1888000000000001</v>
      </c>
    </row>
    <row r="12572" spans="1:10">
      <c r="A12572">
        <v>12637</v>
      </c>
      <c r="B12572" s="612">
        <v>44077.140277777777</v>
      </c>
      <c r="C12572" s="405" t="s">
        <v>2110</v>
      </c>
      <c r="D12572" s="384">
        <v>2892</v>
      </c>
      <c r="E12572">
        <v>0.05</v>
      </c>
      <c r="F12572">
        <v>1.1923699999999999</v>
      </c>
      <c r="G12572" s="384">
        <v>0</v>
      </c>
      <c r="H12572">
        <v>1.18666</v>
      </c>
    </row>
    <row r="12573" spans="1:10">
      <c r="A12573">
        <v>12649</v>
      </c>
      <c r="B12573" s="612">
        <v>44077.231249999997</v>
      </c>
      <c r="C12573" s="405" t="s">
        <v>2110</v>
      </c>
      <c r="D12573" s="384">
        <v>2892</v>
      </c>
      <c r="E12573">
        <v>0.05</v>
      </c>
      <c r="F12573">
        <v>1.1923699999999999</v>
      </c>
      <c r="G12573" s="384">
        <v>0</v>
      </c>
      <c r="H12573">
        <v>1.1843600000000001</v>
      </c>
    </row>
    <row r="12574" spans="1:10">
      <c r="A12574">
        <v>12680</v>
      </c>
      <c r="B12574" s="612">
        <v>44077.561805555553</v>
      </c>
      <c r="C12574" s="405" t="s">
        <v>2054</v>
      </c>
      <c r="D12574" s="384">
        <v>2892</v>
      </c>
      <c r="E12574">
        <v>0.05</v>
      </c>
      <c r="F12574">
        <v>1.1843600000000001</v>
      </c>
      <c r="G12574" s="384">
        <v>0</v>
      </c>
      <c r="H12574">
        <v>1.1843600000000001</v>
      </c>
      <c r="I12574">
        <v>-40.85</v>
      </c>
      <c r="J12574" s="384">
        <v>40549.08</v>
      </c>
    </row>
    <row r="12575" spans="1:10">
      <c r="A12575">
        <v>12546</v>
      </c>
      <c r="B12575" s="612">
        <v>44075.722222222219</v>
      </c>
      <c r="C12575" s="405" t="s">
        <v>97</v>
      </c>
      <c r="D12575" s="384">
        <v>2893</v>
      </c>
      <c r="E12575">
        <v>0.02</v>
      </c>
      <c r="F12575">
        <v>1.1914800000000001</v>
      </c>
      <c r="G12575" s="384">
        <v>0</v>
      </c>
      <c r="H12575">
        <v>0</v>
      </c>
    </row>
    <row r="12576" spans="1:10">
      <c r="A12576">
        <v>12547</v>
      </c>
      <c r="B12576" s="612">
        <v>44075.722222222219</v>
      </c>
      <c r="C12576" s="405" t="s">
        <v>2110</v>
      </c>
      <c r="D12576" s="384">
        <v>2893</v>
      </c>
      <c r="E12576">
        <v>0.02</v>
      </c>
      <c r="F12576">
        <v>1.1914800000000001</v>
      </c>
      <c r="G12576" s="384">
        <v>0</v>
      </c>
      <c r="H12576">
        <v>1.19048</v>
      </c>
    </row>
    <row r="12577" spans="1:10">
      <c r="A12577">
        <v>12554</v>
      </c>
      <c r="B12577" s="612">
        <v>44075.799305555556</v>
      </c>
      <c r="C12577" s="405" t="s">
        <v>2054</v>
      </c>
      <c r="D12577" s="384">
        <v>2893</v>
      </c>
      <c r="E12577">
        <v>0.02</v>
      </c>
      <c r="F12577">
        <v>1.19048</v>
      </c>
      <c r="G12577" s="384">
        <v>0</v>
      </c>
      <c r="H12577">
        <v>1.19048</v>
      </c>
      <c r="I12577">
        <v>2</v>
      </c>
      <c r="J12577" s="384">
        <v>40629.32</v>
      </c>
    </row>
    <row r="12578" spans="1:10">
      <c r="A12578">
        <v>12548</v>
      </c>
      <c r="B12578" s="612">
        <v>44075.798611111109</v>
      </c>
      <c r="C12578" s="405" t="s">
        <v>96</v>
      </c>
      <c r="D12578" s="384">
        <v>2894</v>
      </c>
      <c r="E12578">
        <v>0.08</v>
      </c>
      <c r="F12578">
        <v>1.1905600000000001</v>
      </c>
      <c r="G12578" s="384">
        <v>0</v>
      </c>
      <c r="H12578">
        <v>0</v>
      </c>
    </row>
    <row r="12579" spans="1:10">
      <c r="A12579">
        <v>12549</v>
      </c>
      <c r="B12579" s="612">
        <v>44075.798611111109</v>
      </c>
      <c r="C12579" s="405" t="s">
        <v>2110</v>
      </c>
      <c r="D12579" s="384">
        <v>2894</v>
      </c>
      <c r="E12579">
        <v>0.08</v>
      </c>
      <c r="F12579">
        <v>1.1905600000000001</v>
      </c>
      <c r="G12579" s="384">
        <v>0</v>
      </c>
      <c r="H12579">
        <v>1.19391</v>
      </c>
    </row>
    <row r="12580" spans="1:10">
      <c r="A12580">
        <v>12570</v>
      </c>
      <c r="B12580" s="612">
        <v>44076.29791666667</v>
      </c>
      <c r="C12580" s="405" t="s">
        <v>2110</v>
      </c>
      <c r="D12580" s="384">
        <v>2894</v>
      </c>
      <c r="E12580">
        <v>0.08</v>
      </c>
      <c r="F12580">
        <v>1.1905600000000001</v>
      </c>
      <c r="G12580" s="384">
        <v>0</v>
      </c>
      <c r="H12580">
        <v>1.1922999999999999</v>
      </c>
    </row>
    <row r="12581" spans="1:10">
      <c r="A12581">
        <v>12578</v>
      </c>
      <c r="B12581" s="612">
        <v>44076.314583333333</v>
      </c>
      <c r="C12581" s="405" t="s">
        <v>2110</v>
      </c>
      <c r="D12581" s="384">
        <v>2894</v>
      </c>
      <c r="E12581">
        <v>0.08</v>
      </c>
      <c r="F12581">
        <v>1.1905600000000001</v>
      </c>
      <c r="G12581" s="384">
        <v>0</v>
      </c>
      <c r="H12581">
        <v>1.1906000000000001</v>
      </c>
    </row>
    <row r="12582" spans="1:10">
      <c r="A12582">
        <v>12607</v>
      </c>
      <c r="B12582" s="612">
        <v>44076.553472222222</v>
      </c>
      <c r="C12582" s="405" t="s">
        <v>2110</v>
      </c>
      <c r="D12582" s="384">
        <v>2894</v>
      </c>
      <c r="E12582">
        <v>0.08</v>
      </c>
      <c r="F12582">
        <v>1.1905600000000001</v>
      </c>
      <c r="G12582" s="384">
        <v>0</v>
      </c>
      <c r="H12582">
        <v>1.1888000000000001</v>
      </c>
    </row>
    <row r="12583" spans="1:10">
      <c r="A12583">
        <v>12636</v>
      </c>
      <c r="B12583" s="612">
        <v>44077.140277777777</v>
      </c>
      <c r="C12583" s="405" t="s">
        <v>2110</v>
      </c>
      <c r="D12583" s="384">
        <v>2894</v>
      </c>
      <c r="E12583">
        <v>0.08</v>
      </c>
      <c r="F12583">
        <v>1.1905600000000001</v>
      </c>
      <c r="G12583" s="384">
        <v>0</v>
      </c>
      <c r="H12583">
        <v>1.18666</v>
      </c>
    </row>
    <row r="12584" spans="1:10">
      <c r="A12584">
        <v>12648</v>
      </c>
      <c r="B12584" s="612">
        <v>44077.231249999997</v>
      </c>
      <c r="C12584" s="405" t="s">
        <v>2110</v>
      </c>
      <c r="D12584" s="384">
        <v>2894</v>
      </c>
      <c r="E12584">
        <v>0.08</v>
      </c>
      <c r="F12584">
        <v>1.1905600000000001</v>
      </c>
      <c r="G12584" s="384">
        <v>0</v>
      </c>
      <c r="H12584">
        <v>1.1843600000000001</v>
      </c>
    </row>
    <row r="12585" spans="1:10">
      <c r="A12585">
        <v>12681</v>
      </c>
      <c r="B12585" s="612">
        <v>44077.561805555553</v>
      </c>
      <c r="C12585" s="405" t="s">
        <v>2054</v>
      </c>
      <c r="D12585" s="384">
        <v>2894</v>
      </c>
      <c r="E12585">
        <v>0.08</v>
      </c>
      <c r="F12585">
        <v>1.1843600000000001</v>
      </c>
      <c r="G12585" s="384">
        <v>0</v>
      </c>
      <c r="H12585">
        <v>1.1843600000000001</v>
      </c>
      <c r="I12585">
        <v>-50.89</v>
      </c>
      <c r="J12585" s="384">
        <v>40498.19</v>
      </c>
    </row>
    <row r="12586" spans="1:10">
      <c r="A12586">
        <v>12555</v>
      </c>
      <c r="B12586" s="612">
        <v>44075.803472222222</v>
      </c>
      <c r="C12586" s="405" t="s">
        <v>97</v>
      </c>
      <c r="D12586" s="384">
        <v>2895</v>
      </c>
      <c r="E12586">
        <v>0.02</v>
      </c>
      <c r="F12586">
        <v>1.1906000000000001</v>
      </c>
      <c r="G12586" s="384">
        <v>0</v>
      </c>
      <c r="H12586">
        <v>0</v>
      </c>
    </row>
    <row r="12587" spans="1:10">
      <c r="A12587">
        <v>12556</v>
      </c>
      <c r="B12587" s="612">
        <v>44075.803472222222</v>
      </c>
      <c r="C12587" s="405" t="s">
        <v>2110</v>
      </c>
      <c r="D12587" s="384">
        <v>2895</v>
      </c>
      <c r="E12587">
        <v>0.02</v>
      </c>
      <c r="F12587">
        <v>1.1906000000000001</v>
      </c>
      <c r="G12587" s="384">
        <v>0</v>
      </c>
      <c r="H12587">
        <v>1.1896</v>
      </c>
    </row>
    <row r="12588" spans="1:10">
      <c r="A12588">
        <v>12559</v>
      </c>
      <c r="B12588" s="612">
        <v>44075.98541666667</v>
      </c>
      <c r="C12588" s="405" t="s">
        <v>2110</v>
      </c>
      <c r="D12588" s="384">
        <v>2895</v>
      </c>
      <c r="E12588">
        <v>0.02</v>
      </c>
      <c r="F12588">
        <v>1.1906000000000001</v>
      </c>
      <c r="G12588" s="384">
        <v>0</v>
      </c>
      <c r="H12588">
        <v>1.19042</v>
      </c>
    </row>
    <row r="12589" spans="1:10">
      <c r="A12589">
        <v>12560</v>
      </c>
      <c r="B12589" s="612">
        <v>44076.044444444444</v>
      </c>
      <c r="C12589" s="405" t="s">
        <v>2054</v>
      </c>
      <c r="D12589" s="384">
        <v>2895</v>
      </c>
      <c r="E12589">
        <v>0.02</v>
      </c>
      <c r="F12589">
        <v>1.19042</v>
      </c>
      <c r="G12589" s="384">
        <v>0</v>
      </c>
      <c r="H12589">
        <v>1.19042</v>
      </c>
      <c r="I12589">
        <v>0.38</v>
      </c>
      <c r="J12589" s="384">
        <v>40629.699999999997</v>
      </c>
    </row>
    <row r="12590" spans="1:10">
      <c r="A12590">
        <v>12557</v>
      </c>
      <c r="B12590" s="612">
        <v>44075.98541666667</v>
      </c>
      <c r="C12590" s="405" t="s">
        <v>97</v>
      </c>
      <c r="D12590" s="384">
        <v>2896</v>
      </c>
      <c r="E12590">
        <v>0.02</v>
      </c>
      <c r="F12590">
        <v>1.1922299999999999</v>
      </c>
      <c r="G12590" s="384">
        <v>0</v>
      </c>
      <c r="H12590">
        <v>0</v>
      </c>
    </row>
    <row r="12591" spans="1:10">
      <c r="A12591">
        <v>12558</v>
      </c>
      <c r="B12591" s="612">
        <v>44075.98541666667</v>
      </c>
      <c r="C12591" s="405" t="s">
        <v>2110</v>
      </c>
      <c r="D12591" s="384">
        <v>2896</v>
      </c>
      <c r="E12591">
        <v>0.02</v>
      </c>
      <c r="F12591">
        <v>1.1922299999999999</v>
      </c>
      <c r="G12591" s="384">
        <v>0</v>
      </c>
      <c r="H12591">
        <v>1.19042</v>
      </c>
    </row>
    <row r="12592" spans="1:10">
      <c r="A12592">
        <v>12561</v>
      </c>
      <c r="B12592" s="612">
        <v>44076.044444444444</v>
      </c>
      <c r="C12592" s="405" t="s">
        <v>2054</v>
      </c>
      <c r="D12592" s="384">
        <v>2896</v>
      </c>
      <c r="E12592">
        <v>0.02</v>
      </c>
      <c r="F12592">
        <v>1.19042</v>
      </c>
      <c r="G12592" s="384">
        <v>0</v>
      </c>
      <c r="H12592">
        <v>1.19042</v>
      </c>
      <c r="I12592">
        <v>3.64</v>
      </c>
      <c r="J12592" s="384">
        <v>40633.339999999997</v>
      </c>
    </row>
    <row r="12593" spans="1:10">
      <c r="A12593">
        <v>12562</v>
      </c>
      <c r="B12593" s="612">
        <v>44076.054861111108</v>
      </c>
      <c r="C12593" s="405" t="s">
        <v>97</v>
      </c>
      <c r="D12593" s="384">
        <v>2897</v>
      </c>
      <c r="E12593">
        <v>0.02</v>
      </c>
      <c r="F12593">
        <v>1.19034</v>
      </c>
      <c r="G12593" s="384">
        <v>0</v>
      </c>
      <c r="H12593">
        <v>0</v>
      </c>
    </row>
    <row r="12594" spans="1:10">
      <c r="A12594">
        <v>12563</v>
      </c>
      <c r="B12594" s="612">
        <v>44076.054861111108</v>
      </c>
      <c r="C12594" s="405" t="s">
        <v>2110</v>
      </c>
      <c r="D12594" s="384">
        <v>2897</v>
      </c>
      <c r="E12594">
        <v>0.02</v>
      </c>
      <c r="F12594">
        <v>1.19034</v>
      </c>
      <c r="G12594" s="384">
        <v>0</v>
      </c>
      <c r="H12594">
        <v>1.1893400000000001</v>
      </c>
    </row>
    <row r="12595" spans="1:10">
      <c r="A12595">
        <v>12564</v>
      </c>
      <c r="B12595" s="612">
        <v>44076.275000000001</v>
      </c>
      <c r="C12595" s="405" t="s">
        <v>2054</v>
      </c>
      <c r="D12595" s="384">
        <v>2897</v>
      </c>
      <c r="E12595">
        <v>0.02</v>
      </c>
      <c r="F12595">
        <v>1.1893400000000001</v>
      </c>
      <c r="G12595" s="384">
        <v>0</v>
      </c>
      <c r="H12595">
        <v>1.1893400000000001</v>
      </c>
      <c r="I12595">
        <v>2</v>
      </c>
      <c r="J12595" s="384">
        <v>40635.339999999997</v>
      </c>
    </row>
    <row r="12596" spans="1:10">
      <c r="A12596">
        <v>12565</v>
      </c>
      <c r="B12596" s="612">
        <v>44076.282638888886</v>
      </c>
      <c r="C12596" s="405" t="s">
        <v>97</v>
      </c>
      <c r="D12596" s="384">
        <v>2898</v>
      </c>
      <c r="E12596">
        <v>0.02</v>
      </c>
      <c r="F12596">
        <v>1.19025</v>
      </c>
      <c r="G12596" s="384">
        <v>0</v>
      </c>
      <c r="H12596">
        <v>0</v>
      </c>
    </row>
    <row r="12597" spans="1:10">
      <c r="A12597">
        <v>12566</v>
      </c>
      <c r="B12597" s="612">
        <v>44076.282638888886</v>
      </c>
      <c r="C12597" s="405" t="s">
        <v>2110</v>
      </c>
      <c r="D12597" s="384">
        <v>2898</v>
      </c>
      <c r="E12597">
        <v>0.02</v>
      </c>
      <c r="F12597">
        <v>1.19025</v>
      </c>
      <c r="G12597" s="384">
        <v>0</v>
      </c>
      <c r="H12597">
        <v>1.1892499999999999</v>
      </c>
    </row>
    <row r="12598" spans="1:10">
      <c r="A12598">
        <v>12567</v>
      </c>
      <c r="B12598" s="612">
        <v>44076.29583333333</v>
      </c>
      <c r="C12598" s="405" t="s">
        <v>2054</v>
      </c>
      <c r="D12598" s="384">
        <v>2898</v>
      </c>
      <c r="E12598">
        <v>0.02</v>
      </c>
      <c r="F12598">
        <v>1.1892499999999999</v>
      </c>
      <c r="G12598" s="384">
        <v>0</v>
      </c>
      <c r="H12598">
        <v>1.1892499999999999</v>
      </c>
      <c r="I12598">
        <v>2</v>
      </c>
      <c r="J12598" s="384">
        <v>40637.339999999997</v>
      </c>
    </row>
    <row r="12599" spans="1:10">
      <c r="A12599">
        <v>12568</v>
      </c>
      <c r="B12599" s="612">
        <v>44076.29791666667</v>
      </c>
      <c r="C12599" s="405" t="s">
        <v>96</v>
      </c>
      <c r="D12599" s="384">
        <v>2899</v>
      </c>
      <c r="E12599">
        <v>0.14000000000000001</v>
      </c>
      <c r="F12599">
        <v>1.18865</v>
      </c>
      <c r="G12599" s="384">
        <v>0</v>
      </c>
      <c r="H12599">
        <v>0</v>
      </c>
    </row>
    <row r="12600" spans="1:10">
      <c r="A12600">
        <v>12569</v>
      </c>
      <c r="B12600" s="612">
        <v>44076.29791666667</v>
      </c>
      <c r="C12600" s="405" t="s">
        <v>2110</v>
      </c>
      <c r="D12600" s="384">
        <v>2899</v>
      </c>
      <c r="E12600">
        <v>0.14000000000000001</v>
      </c>
      <c r="F12600">
        <v>1.18865</v>
      </c>
      <c r="G12600" s="384">
        <v>0</v>
      </c>
      <c r="H12600">
        <v>1.1922999999999999</v>
      </c>
    </row>
    <row r="12601" spans="1:10">
      <c r="A12601">
        <v>12577</v>
      </c>
      <c r="B12601" s="612">
        <v>44076.314583333333</v>
      </c>
      <c r="C12601" s="405" t="s">
        <v>2110</v>
      </c>
      <c r="D12601" s="384">
        <v>2899</v>
      </c>
      <c r="E12601">
        <v>0.14000000000000001</v>
      </c>
      <c r="F12601">
        <v>1.18865</v>
      </c>
      <c r="G12601" s="384">
        <v>0</v>
      </c>
      <c r="H12601">
        <v>1.1906000000000001</v>
      </c>
    </row>
    <row r="12602" spans="1:10">
      <c r="A12602">
        <v>12606</v>
      </c>
      <c r="B12602" s="612">
        <v>44076.553472222222</v>
      </c>
      <c r="C12602" s="405" t="s">
        <v>2110</v>
      </c>
      <c r="D12602" s="384">
        <v>2899</v>
      </c>
      <c r="E12602">
        <v>0.14000000000000001</v>
      </c>
      <c r="F12602">
        <v>1.18865</v>
      </c>
      <c r="G12602" s="384">
        <v>0</v>
      </c>
      <c r="H12602">
        <v>1.1888000000000001</v>
      </c>
    </row>
    <row r="12603" spans="1:10">
      <c r="A12603">
        <v>12635</v>
      </c>
      <c r="B12603" s="612">
        <v>44077.140277777777</v>
      </c>
      <c r="C12603" s="405" t="s">
        <v>2110</v>
      </c>
      <c r="D12603" s="384">
        <v>2899</v>
      </c>
      <c r="E12603">
        <v>0.14000000000000001</v>
      </c>
      <c r="F12603">
        <v>1.18865</v>
      </c>
      <c r="G12603" s="384">
        <v>0</v>
      </c>
      <c r="H12603">
        <v>1.18666</v>
      </c>
    </row>
    <row r="12604" spans="1:10">
      <c r="A12604">
        <v>12647</v>
      </c>
      <c r="B12604" s="612">
        <v>44077.231249999997</v>
      </c>
      <c r="C12604" s="405" t="s">
        <v>2110</v>
      </c>
      <c r="D12604" s="384">
        <v>2899</v>
      </c>
      <c r="E12604">
        <v>0.14000000000000001</v>
      </c>
      <c r="F12604">
        <v>1.18865</v>
      </c>
      <c r="G12604" s="384">
        <v>0</v>
      </c>
      <c r="H12604">
        <v>1.1843600000000001</v>
      </c>
    </row>
    <row r="12605" spans="1:10">
      <c r="A12605">
        <v>12682</v>
      </c>
      <c r="B12605" s="612">
        <v>44077.561805555553</v>
      </c>
      <c r="C12605" s="405" t="s">
        <v>2054</v>
      </c>
      <c r="D12605" s="384">
        <v>2899</v>
      </c>
      <c r="E12605">
        <v>0.14000000000000001</v>
      </c>
      <c r="F12605">
        <v>1.1843600000000001</v>
      </c>
      <c r="G12605" s="384">
        <v>0</v>
      </c>
      <c r="H12605">
        <v>1.1843600000000001</v>
      </c>
      <c r="I12605">
        <v>-61.75</v>
      </c>
      <c r="J12605" s="384">
        <v>40436.44</v>
      </c>
    </row>
    <row r="12606" spans="1:10">
      <c r="A12606">
        <v>12575</v>
      </c>
      <c r="B12606" s="612">
        <v>44076.314583333333</v>
      </c>
      <c r="C12606" s="405" t="s">
        <v>96</v>
      </c>
      <c r="D12606" s="384">
        <v>2900</v>
      </c>
      <c r="E12606">
        <v>0.23</v>
      </c>
      <c r="F12606">
        <v>1.18665</v>
      </c>
      <c r="G12606" s="384">
        <v>0</v>
      </c>
      <c r="H12606">
        <v>0</v>
      </c>
    </row>
    <row r="12607" spans="1:10">
      <c r="A12607">
        <v>12576</v>
      </c>
      <c r="B12607" s="612">
        <v>44076.314583333333</v>
      </c>
      <c r="C12607" s="405" t="s">
        <v>2110</v>
      </c>
      <c r="D12607" s="384">
        <v>2900</v>
      </c>
      <c r="E12607">
        <v>0.23</v>
      </c>
      <c r="F12607">
        <v>1.18665</v>
      </c>
      <c r="G12607" s="384">
        <v>0</v>
      </c>
      <c r="H12607">
        <v>1.1906000000000001</v>
      </c>
    </row>
    <row r="12608" spans="1:10">
      <c r="A12608">
        <v>12605</v>
      </c>
      <c r="B12608" s="612">
        <v>44076.553472222222</v>
      </c>
      <c r="C12608" s="405" t="s">
        <v>2110</v>
      </c>
      <c r="D12608" s="384">
        <v>2900</v>
      </c>
      <c r="E12608">
        <v>0.23</v>
      </c>
      <c r="F12608">
        <v>1.18665</v>
      </c>
      <c r="G12608" s="384">
        <v>0</v>
      </c>
      <c r="H12608">
        <v>1.1888000000000001</v>
      </c>
    </row>
    <row r="12609" spans="1:10">
      <c r="A12609">
        <v>12634</v>
      </c>
      <c r="B12609" s="612">
        <v>44077.140277777777</v>
      </c>
      <c r="C12609" s="405" t="s">
        <v>2110</v>
      </c>
      <c r="D12609" s="384">
        <v>2900</v>
      </c>
      <c r="E12609">
        <v>0.23</v>
      </c>
      <c r="F12609">
        <v>1.18665</v>
      </c>
      <c r="G12609" s="384">
        <v>0</v>
      </c>
      <c r="H12609">
        <v>1.18666</v>
      </c>
    </row>
    <row r="12610" spans="1:10">
      <c r="A12610">
        <v>12646</v>
      </c>
      <c r="B12610" s="612">
        <v>44077.231249999997</v>
      </c>
      <c r="C12610" s="405" t="s">
        <v>2110</v>
      </c>
      <c r="D12610" s="384">
        <v>2900</v>
      </c>
      <c r="E12610">
        <v>0.23</v>
      </c>
      <c r="F12610">
        <v>1.18665</v>
      </c>
      <c r="G12610" s="384">
        <v>0</v>
      </c>
      <c r="H12610">
        <v>1.1843600000000001</v>
      </c>
    </row>
    <row r="12611" spans="1:10">
      <c r="A12611">
        <v>12683</v>
      </c>
      <c r="B12611" s="612">
        <v>44077.561805555553</v>
      </c>
      <c r="C12611" s="405" t="s">
        <v>2054</v>
      </c>
      <c r="D12611" s="384">
        <v>2900</v>
      </c>
      <c r="E12611">
        <v>0.23</v>
      </c>
      <c r="F12611">
        <v>1.1843600000000001</v>
      </c>
      <c r="G12611" s="384">
        <v>0</v>
      </c>
      <c r="H12611">
        <v>1.1843600000000001</v>
      </c>
      <c r="I12611">
        <v>-55.44</v>
      </c>
      <c r="J12611" s="384">
        <v>40381</v>
      </c>
    </row>
    <row r="12612" spans="1:10">
      <c r="A12612">
        <v>12583</v>
      </c>
      <c r="B12612" s="612">
        <v>44076.348611111112</v>
      </c>
      <c r="C12612" s="405" t="s">
        <v>97</v>
      </c>
      <c r="D12612" s="384">
        <v>2901</v>
      </c>
      <c r="E12612">
        <v>0.02</v>
      </c>
      <c r="F12612">
        <v>1.1871700000000001</v>
      </c>
      <c r="G12612" s="384">
        <v>0</v>
      </c>
      <c r="H12612">
        <v>0</v>
      </c>
    </row>
    <row r="12613" spans="1:10">
      <c r="A12613">
        <v>12584</v>
      </c>
      <c r="B12613" s="612">
        <v>44076.348611111112</v>
      </c>
      <c r="C12613" s="405" t="s">
        <v>2110</v>
      </c>
      <c r="D12613" s="384">
        <v>2901</v>
      </c>
      <c r="E12613">
        <v>0.02</v>
      </c>
      <c r="F12613">
        <v>1.1871700000000001</v>
      </c>
      <c r="G12613" s="384">
        <v>0</v>
      </c>
      <c r="H12613">
        <v>1.1861699999999999</v>
      </c>
    </row>
    <row r="12614" spans="1:10">
      <c r="A12614">
        <v>12585</v>
      </c>
      <c r="B12614" s="612">
        <v>44076.356249999997</v>
      </c>
      <c r="C12614" s="405" t="s">
        <v>2054</v>
      </c>
      <c r="D12614" s="384">
        <v>2901</v>
      </c>
      <c r="E12614">
        <v>0.02</v>
      </c>
      <c r="F12614">
        <v>1.1861699999999999</v>
      </c>
      <c r="G12614" s="384">
        <v>0</v>
      </c>
      <c r="H12614">
        <v>1.1861699999999999</v>
      </c>
      <c r="I12614">
        <v>2</v>
      </c>
      <c r="J12614" s="384">
        <v>40639.339999999997</v>
      </c>
    </row>
    <row r="12615" spans="1:10">
      <c r="A12615">
        <v>12586</v>
      </c>
      <c r="B12615" s="612">
        <v>44076.361111111109</v>
      </c>
      <c r="C12615" s="405" t="s">
        <v>97</v>
      </c>
      <c r="D12615" s="384">
        <v>2902</v>
      </c>
      <c r="E12615">
        <v>0.02</v>
      </c>
      <c r="F12615">
        <v>1.18659</v>
      </c>
      <c r="G12615" s="384">
        <v>0</v>
      </c>
      <c r="H12615">
        <v>0</v>
      </c>
    </row>
    <row r="12616" spans="1:10">
      <c r="A12616">
        <v>12587</v>
      </c>
      <c r="B12616" s="612">
        <v>44076.361111111109</v>
      </c>
      <c r="C12616" s="405" t="s">
        <v>2110</v>
      </c>
      <c r="D12616" s="384">
        <v>2902</v>
      </c>
      <c r="E12616">
        <v>0.02</v>
      </c>
      <c r="F12616">
        <v>1.18659</v>
      </c>
      <c r="G12616" s="384">
        <v>0</v>
      </c>
      <c r="H12616">
        <v>1.1855899999999999</v>
      </c>
    </row>
    <row r="12617" spans="1:10">
      <c r="A12617">
        <v>12588</v>
      </c>
      <c r="B12617" s="612">
        <v>44076.368750000001</v>
      </c>
      <c r="C12617" s="405" t="s">
        <v>2054</v>
      </c>
      <c r="D12617" s="384">
        <v>2902</v>
      </c>
      <c r="E12617">
        <v>0.02</v>
      </c>
      <c r="F12617">
        <v>1.1855899999999999</v>
      </c>
      <c r="G12617" s="384">
        <v>0</v>
      </c>
      <c r="H12617">
        <v>1.1855899999999999</v>
      </c>
      <c r="I12617">
        <v>2</v>
      </c>
      <c r="J12617" s="384">
        <v>40641.339999999997</v>
      </c>
    </row>
    <row r="12618" spans="1:10">
      <c r="A12618">
        <v>12589</v>
      </c>
      <c r="B12618" s="612">
        <v>44076.375694444447</v>
      </c>
      <c r="C12618" s="405" t="s">
        <v>97</v>
      </c>
      <c r="D12618" s="384">
        <v>2903</v>
      </c>
      <c r="E12618">
        <v>0.02</v>
      </c>
      <c r="F12618">
        <v>1.1859999999999999</v>
      </c>
      <c r="G12618" s="384">
        <v>0</v>
      </c>
      <c r="H12618">
        <v>0</v>
      </c>
    </row>
    <row r="12619" spans="1:10">
      <c r="A12619">
        <v>12590</v>
      </c>
      <c r="B12619" s="612">
        <v>44076.375694444447</v>
      </c>
      <c r="C12619" s="405" t="s">
        <v>2110</v>
      </c>
      <c r="D12619" s="384">
        <v>2903</v>
      </c>
      <c r="E12619">
        <v>0.02</v>
      </c>
      <c r="F12619">
        <v>1.1859999999999999</v>
      </c>
      <c r="G12619" s="384">
        <v>0</v>
      </c>
      <c r="H12619">
        <v>1.1850000000000001</v>
      </c>
    </row>
    <row r="12620" spans="1:10">
      <c r="A12620">
        <v>12593</v>
      </c>
      <c r="B12620" s="612">
        <v>44076.421527777777</v>
      </c>
      <c r="C12620" s="405" t="s">
        <v>2110</v>
      </c>
      <c r="D12620" s="384">
        <v>2903</v>
      </c>
      <c r="E12620">
        <v>0.02</v>
      </c>
      <c r="F12620">
        <v>1.1859999999999999</v>
      </c>
      <c r="G12620" s="384">
        <v>0</v>
      </c>
      <c r="H12620">
        <v>1.1858</v>
      </c>
    </row>
    <row r="12621" spans="1:10">
      <c r="A12621">
        <v>12594</v>
      </c>
      <c r="B12621" s="612">
        <v>44076.473611111112</v>
      </c>
      <c r="C12621" s="405" t="s">
        <v>2054</v>
      </c>
      <c r="D12621" s="384">
        <v>2903</v>
      </c>
      <c r="E12621">
        <v>0.02</v>
      </c>
      <c r="F12621">
        <v>1.1858</v>
      </c>
      <c r="G12621" s="384">
        <v>0</v>
      </c>
      <c r="H12621">
        <v>1.1858</v>
      </c>
      <c r="I12621">
        <v>0.4</v>
      </c>
      <c r="J12621" s="384">
        <v>40641.74</v>
      </c>
    </row>
    <row r="12622" spans="1:10">
      <c r="A12622">
        <v>12591</v>
      </c>
      <c r="B12622" s="612">
        <v>44076.421527777777</v>
      </c>
      <c r="C12622" s="405" t="s">
        <v>97</v>
      </c>
      <c r="D12622" s="384">
        <v>2904</v>
      </c>
      <c r="E12622">
        <v>0.02</v>
      </c>
      <c r="F12622">
        <v>1.1876</v>
      </c>
      <c r="G12622" s="384">
        <v>0</v>
      </c>
      <c r="H12622">
        <v>0</v>
      </c>
    </row>
    <row r="12623" spans="1:10">
      <c r="A12623">
        <v>12592</v>
      </c>
      <c r="B12623" s="612">
        <v>44076.421527777777</v>
      </c>
      <c r="C12623" s="405" t="s">
        <v>2110</v>
      </c>
      <c r="D12623" s="384">
        <v>2904</v>
      </c>
      <c r="E12623">
        <v>0.02</v>
      </c>
      <c r="F12623">
        <v>1.1876</v>
      </c>
      <c r="G12623" s="384">
        <v>0</v>
      </c>
      <c r="H12623">
        <v>1.1858</v>
      </c>
    </row>
    <row r="12624" spans="1:10">
      <c r="A12624">
        <v>12595</v>
      </c>
      <c r="B12624" s="612">
        <v>44076.473611111112</v>
      </c>
      <c r="C12624" s="405" t="s">
        <v>2054</v>
      </c>
      <c r="D12624" s="384">
        <v>2904</v>
      </c>
      <c r="E12624">
        <v>0.02</v>
      </c>
      <c r="F12624">
        <v>1.1858</v>
      </c>
      <c r="G12624" s="384">
        <v>0</v>
      </c>
      <c r="H12624">
        <v>1.1858</v>
      </c>
      <c r="I12624">
        <v>3.6</v>
      </c>
      <c r="J12624" s="384">
        <v>40645.339999999997</v>
      </c>
    </row>
    <row r="12625" spans="1:10">
      <c r="A12625">
        <v>12596</v>
      </c>
      <c r="B12625" s="612">
        <v>44076.486805555556</v>
      </c>
      <c r="C12625" s="405" t="s">
        <v>97</v>
      </c>
      <c r="D12625" s="384">
        <v>2905</v>
      </c>
      <c r="E12625">
        <v>0.02</v>
      </c>
      <c r="F12625">
        <v>1.18513</v>
      </c>
      <c r="G12625" s="384">
        <v>0</v>
      </c>
      <c r="H12625">
        <v>0</v>
      </c>
    </row>
    <row r="12626" spans="1:10">
      <c r="A12626">
        <v>12597</v>
      </c>
      <c r="B12626" s="612">
        <v>44076.486805555556</v>
      </c>
      <c r="C12626" s="405" t="s">
        <v>2110</v>
      </c>
      <c r="D12626" s="384">
        <v>2905</v>
      </c>
      <c r="E12626">
        <v>0.02</v>
      </c>
      <c r="F12626">
        <v>1.18513</v>
      </c>
      <c r="G12626" s="384">
        <v>0</v>
      </c>
      <c r="H12626">
        <v>1.1841299999999999</v>
      </c>
    </row>
    <row r="12627" spans="1:10">
      <c r="A12627">
        <v>12600</v>
      </c>
      <c r="B12627" s="612">
        <v>44076.510416666664</v>
      </c>
      <c r="C12627" s="405" t="s">
        <v>2110</v>
      </c>
      <c r="D12627" s="384">
        <v>2905</v>
      </c>
      <c r="E12627">
        <v>0.02</v>
      </c>
      <c r="F12627">
        <v>1.18513</v>
      </c>
      <c r="G12627" s="384">
        <v>0</v>
      </c>
      <c r="H12627">
        <v>1.18493</v>
      </c>
    </row>
    <row r="12628" spans="1:10">
      <c r="A12628">
        <v>12601</v>
      </c>
      <c r="B12628" s="612">
        <v>44076.553472222222</v>
      </c>
      <c r="C12628" s="405" t="s">
        <v>2054</v>
      </c>
      <c r="D12628" s="384">
        <v>2905</v>
      </c>
      <c r="E12628">
        <v>0.02</v>
      </c>
      <c r="F12628">
        <v>1.18493</v>
      </c>
      <c r="G12628" s="384">
        <v>0</v>
      </c>
      <c r="H12628">
        <v>1.18493</v>
      </c>
      <c r="I12628">
        <v>0.4</v>
      </c>
      <c r="J12628" s="384">
        <v>40645.74</v>
      </c>
    </row>
    <row r="12629" spans="1:10">
      <c r="A12629">
        <v>12598</v>
      </c>
      <c r="B12629" s="612">
        <v>44076.510416666664</v>
      </c>
      <c r="C12629" s="405" t="s">
        <v>97</v>
      </c>
      <c r="D12629" s="384">
        <v>2906</v>
      </c>
      <c r="E12629">
        <v>0.02</v>
      </c>
      <c r="F12629">
        <v>1.1867300000000001</v>
      </c>
      <c r="G12629" s="384">
        <v>0</v>
      </c>
      <c r="H12629">
        <v>0</v>
      </c>
    </row>
    <row r="12630" spans="1:10">
      <c r="A12630">
        <v>12599</v>
      </c>
      <c r="B12630" s="612">
        <v>44076.510416666664</v>
      </c>
      <c r="C12630" s="405" t="s">
        <v>2110</v>
      </c>
      <c r="D12630" s="384">
        <v>2906</v>
      </c>
      <c r="E12630">
        <v>0.02</v>
      </c>
      <c r="F12630">
        <v>1.1867300000000001</v>
      </c>
      <c r="G12630" s="384">
        <v>0</v>
      </c>
      <c r="H12630">
        <v>1.18493</v>
      </c>
    </row>
    <row r="12631" spans="1:10">
      <c r="A12631">
        <v>12602</v>
      </c>
      <c r="B12631" s="612">
        <v>44076.553472222222</v>
      </c>
      <c r="C12631" s="405" t="s">
        <v>2054</v>
      </c>
      <c r="D12631" s="384">
        <v>2906</v>
      </c>
      <c r="E12631">
        <v>0.02</v>
      </c>
      <c r="F12631">
        <v>1.18493</v>
      </c>
      <c r="G12631" s="384">
        <v>0</v>
      </c>
      <c r="H12631">
        <v>1.18493</v>
      </c>
      <c r="I12631">
        <v>3.6</v>
      </c>
      <c r="J12631" s="384">
        <v>40649.339999999997</v>
      </c>
    </row>
    <row r="12632" spans="1:10">
      <c r="A12632">
        <v>12603</v>
      </c>
      <c r="B12632" s="612">
        <v>44076.553472222222</v>
      </c>
      <c r="C12632" s="405" t="s">
        <v>96</v>
      </c>
      <c r="D12632" s="384">
        <v>2907</v>
      </c>
      <c r="E12632">
        <v>0.38</v>
      </c>
      <c r="F12632">
        <v>1.1845399999999999</v>
      </c>
      <c r="G12632" s="384">
        <v>0</v>
      </c>
      <c r="H12632">
        <v>0</v>
      </c>
    </row>
    <row r="12633" spans="1:10">
      <c r="A12633">
        <v>12604</v>
      </c>
      <c r="B12633" s="612">
        <v>44076.553472222222</v>
      </c>
      <c r="C12633" s="405" t="s">
        <v>2110</v>
      </c>
      <c r="D12633" s="384">
        <v>2907</v>
      </c>
      <c r="E12633">
        <v>0.38</v>
      </c>
      <c r="F12633">
        <v>1.1845399999999999</v>
      </c>
      <c r="G12633" s="384">
        <v>0</v>
      </c>
      <c r="H12633">
        <v>1.1888000000000001</v>
      </c>
    </row>
    <row r="12634" spans="1:10">
      <c r="A12634">
        <v>12633</v>
      </c>
      <c r="B12634" s="612">
        <v>44077.140277777777</v>
      </c>
      <c r="C12634" s="405" t="s">
        <v>2110</v>
      </c>
      <c r="D12634" s="384">
        <v>2907</v>
      </c>
      <c r="E12634">
        <v>0.38</v>
      </c>
      <c r="F12634">
        <v>1.1845399999999999</v>
      </c>
      <c r="G12634" s="384">
        <v>0</v>
      </c>
      <c r="H12634">
        <v>1.18666</v>
      </c>
    </row>
    <row r="12635" spans="1:10">
      <c r="A12635">
        <v>12645</v>
      </c>
      <c r="B12635" s="612">
        <v>44077.231249999997</v>
      </c>
      <c r="C12635" s="405" t="s">
        <v>2110</v>
      </c>
      <c r="D12635" s="384">
        <v>2907</v>
      </c>
      <c r="E12635">
        <v>0.38</v>
      </c>
      <c r="F12635">
        <v>1.1845399999999999</v>
      </c>
      <c r="G12635" s="384">
        <v>0</v>
      </c>
      <c r="H12635">
        <v>1.1843600000000001</v>
      </c>
    </row>
    <row r="12636" spans="1:10">
      <c r="A12636">
        <v>12684</v>
      </c>
      <c r="B12636" s="612">
        <v>44077.561805555553</v>
      </c>
      <c r="C12636" s="405" t="s">
        <v>2054</v>
      </c>
      <c r="D12636" s="384">
        <v>2907</v>
      </c>
      <c r="E12636">
        <v>0.38</v>
      </c>
      <c r="F12636">
        <v>1.1843600000000001</v>
      </c>
      <c r="G12636" s="384">
        <v>0</v>
      </c>
      <c r="H12636">
        <v>1.1843600000000001</v>
      </c>
      <c r="I12636">
        <v>-11.42</v>
      </c>
      <c r="J12636" s="384">
        <v>40369.58</v>
      </c>
    </row>
    <row r="12637" spans="1:10">
      <c r="A12637">
        <v>12612</v>
      </c>
      <c r="B12637" s="612">
        <v>44076.565972222219</v>
      </c>
      <c r="C12637" s="405" t="s">
        <v>97</v>
      </c>
      <c r="D12637" s="384">
        <v>2908</v>
      </c>
      <c r="E12637">
        <v>0.02</v>
      </c>
      <c r="F12637">
        <v>1.18343</v>
      </c>
      <c r="G12637" s="384">
        <v>0</v>
      </c>
      <c r="H12637">
        <v>0</v>
      </c>
    </row>
    <row r="12638" spans="1:10">
      <c r="A12638">
        <v>12613</v>
      </c>
      <c r="B12638" s="612">
        <v>44076.565972222219</v>
      </c>
      <c r="C12638" s="405" t="s">
        <v>2110</v>
      </c>
      <c r="D12638" s="384">
        <v>2908</v>
      </c>
      <c r="E12638">
        <v>0.02</v>
      </c>
      <c r="F12638">
        <v>1.18343</v>
      </c>
      <c r="G12638" s="384">
        <v>0</v>
      </c>
      <c r="H12638">
        <v>1.1824300000000001</v>
      </c>
    </row>
    <row r="12639" spans="1:10">
      <c r="A12639">
        <v>12614</v>
      </c>
      <c r="B12639" s="612">
        <v>44076.592361111114</v>
      </c>
      <c r="C12639" s="405" t="s">
        <v>2054</v>
      </c>
      <c r="D12639" s="384">
        <v>2908</v>
      </c>
      <c r="E12639">
        <v>0.02</v>
      </c>
      <c r="F12639">
        <v>1.1824300000000001</v>
      </c>
      <c r="G12639" s="384">
        <v>0</v>
      </c>
      <c r="H12639">
        <v>1.1824300000000001</v>
      </c>
      <c r="I12639">
        <v>2</v>
      </c>
      <c r="J12639" s="384">
        <v>40651.339999999997</v>
      </c>
    </row>
    <row r="12640" spans="1:10">
      <c r="A12640">
        <v>12615</v>
      </c>
      <c r="B12640" s="612">
        <v>44076.598611111112</v>
      </c>
      <c r="C12640" s="405" t="s">
        <v>97</v>
      </c>
      <c r="D12640" s="384">
        <v>2909</v>
      </c>
      <c r="E12640">
        <v>0.02</v>
      </c>
      <c r="F12640">
        <v>1.1832100000000001</v>
      </c>
      <c r="G12640" s="384">
        <v>0</v>
      </c>
      <c r="H12640">
        <v>0</v>
      </c>
    </row>
    <row r="12641" spans="1:10">
      <c r="A12641">
        <v>12616</v>
      </c>
      <c r="B12641" s="612">
        <v>44076.598611111112</v>
      </c>
      <c r="C12641" s="405" t="s">
        <v>2110</v>
      </c>
      <c r="D12641" s="384">
        <v>2909</v>
      </c>
      <c r="E12641">
        <v>0.02</v>
      </c>
      <c r="F12641">
        <v>1.1832100000000001</v>
      </c>
      <c r="G12641" s="384">
        <v>0</v>
      </c>
      <c r="H12641">
        <v>1.18221</v>
      </c>
    </row>
    <row r="12642" spans="1:10">
      <c r="A12642">
        <v>12619</v>
      </c>
      <c r="B12642" s="612">
        <v>44076.706944444442</v>
      </c>
      <c r="C12642" s="405" t="s">
        <v>2110</v>
      </c>
      <c r="D12642" s="384">
        <v>2909</v>
      </c>
      <c r="E12642">
        <v>0.02</v>
      </c>
      <c r="F12642">
        <v>1.1832100000000001</v>
      </c>
      <c r="G12642" s="384">
        <v>0</v>
      </c>
      <c r="H12642">
        <v>1.18302</v>
      </c>
    </row>
    <row r="12643" spans="1:10">
      <c r="A12643">
        <v>12620</v>
      </c>
      <c r="B12643" s="612">
        <v>44076.751388888886</v>
      </c>
      <c r="C12643" s="405" t="s">
        <v>2054</v>
      </c>
      <c r="D12643" s="384">
        <v>2909</v>
      </c>
      <c r="E12643">
        <v>0.02</v>
      </c>
      <c r="F12643">
        <v>1.18302</v>
      </c>
      <c r="G12643" s="384">
        <v>0</v>
      </c>
      <c r="H12643">
        <v>1.18302</v>
      </c>
      <c r="I12643">
        <v>0.38</v>
      </c>
      <c r="J12643" s="384">
        <v>40651.72</v>
      </c>
    </row>
    <row r="12644" spans="1:10">
      <c r="A12644">
        <v>12617</v>
      </c>
      <c r="B12644" s="612">
        <v>44076.706944444442</v>
      </c>
      <c r="C12644" s="405" t="s">
        <v>97</v>
      </c>
      <c r="D12644" s="384">
        <v>2910</v>
      </c>
      <c r="E12644">
        <v>0.02</v>
      </c>
      <c r="F12644">
        <v>1.18482</v>
      </c>
      <c r="G12644" s="384">
        <v>0</v>
      </c>
      <c r="H12644">
        <v>0</v>
      </c>
    </row>
    <row r="12645" spans="1:10">
      <c r="A12645">
        <v>12618</v>
      </c>
      <c r="B12645" s="612">
        <v>44076.706944444442</v>
      </c>
      <c r="C12645" s="405" t="s">
        <v>2110</v>
      </c>
      <c r="D12645" s="384">
        <v>2910</v>
      </c>
      <c r="E12645">
        <v>0.02</v>
      </c>
      <c r="F12645">
        <v>1.18482</v>
      </c>
      <c r="G12645" s="384">
        <v>0</v>
      </c>
      <c r="H12645">
        <v>1.18302</v>
      </c>
    </row>
    <row r="12646" spans="1:10">
      <c r="A12646">
        <v>12621</v>
      </c>
      <c r="B12646" s="612">
        <v>44076.751388888886</v>
      </c>
      <c r="C12646" s="405" t="s">
        <v>2054</v>
      </c>
      <c r="D12646" s="384">
        <v>2910</v>
      </c>
      <c r="E12646">
        <v>0.02</v>
      </c>
      <c r="F12646">
        <v>1.18302</v>
      </c>
      <c r="G12646" s="384">
        <v>0</v>
      </c>
      <c r="H12646">
        <v>1.18302</v>
      </c>
      <c r="I12646">
        <v>3.6</v>
      </c>
      <c r="J12646" s="384">
        <v>40655.32</v>
      </c>
    </row>
    <row r="12647" spans="1:10">
      <c r="A12647">
        <v>12622</v>
      </c>
      <c r="B12647" s="612">
        <v>44076.803472222222</v>
      </c>
      <c r="C12647" s="405" t="s">
        <v>97</v>
      </c>
      <c r="D12647" s="384">
        <v>2911</v>
      </c>
      <c r="E12647">
        <v>0.02</v>
      </c>
      <c r="F12647">
        <v>1.1829400000000001</v>
      </c>
      <c r="G12647" s="384">
        <v>0</v>
      </c>
      <c r="H12647">
        <v>0</v>
      </c>
    </row>
    <row r="12648" spans="1:10">
      <c r="A12648">
        <v>12623</v>
      </c>
      <c r="B12648" s="612">
        <v>44076.803472222222</v>
      </c>
      <c r="C12648" s="405" t="s">
        <v>2110</v>
      </c>
      <c r="D12648" s="384">
        <v>2911</v>
      </c>
      <c r="E12648">
        <v>0.02</v>
      </c>
      <c r="F12648">
        <v>1.1829400000000001</v>
      </c>
      <c r="G12648" s="384">
        <v>0</v>
      </c>
      <c r="H12648">
        <v>1.18194</v>
      </c>
    </row>
    <row r="12649" spans="1:10">
      <c r="A12649">
        <v>12626</v>
      </c>
      <c r="B12649" s="612">
        <v>44076.830555555556</v>
      </c>
      <c r="C12649" s="405" t="s">
        <v>2110</v>
      </c>
      <c r="D12649" s="384">
        <v>2911</v>
      </c>
      <c r="E12649">
        <v>0.02</v>
      </c>
      <c r="F12649">
        <v>1.1829400000000001</v>
      </c>
      <c r="G12649" s="384">
        <v>0</v>
      </c>
      <c r="H12649">
        <v>1.18275</v>
      </c>
    </row>
    <row r="12650" spans="1:10">
      <c r="A12650">
        <v>12627</v>
      </c>
      <c r="B12650" s="612">
        <v>44077.0625</v>
      </c>
      <c r="C12650" s="405" t="s">
        <v>2054</v>
      </c>
      <c r="D12650" s="384">
        <v>2911</v>
      </c>
      <c r="E12650">
        <v>0.02</v>
      </c>
      <c r="F12650">
        <v>1.18275</v>
      </c>
      <c r="G12650" s="384">
        <v>0</v>
      </c>
      <c r="H12650">
        <v>1.18275</v>
      </c>
      <c r="I12650">
        <v>0.45</v>
      </c>
      <c r="J12650" s="384">
        <v>40655.769999999997</v>
      </c>
    </row>
    <row r="12651" spans="1:10">
      <c r="A12651">
        <v>12624</v>
      </c>
      <c r="B12651" s="612">
        <v>44076.830555555556</v>
      </c>
      <c r="C12651" s="405" t="s">
        <v>97</v>
      </c>
      <c r="D12651" s="384">
        <v>2912</v>
      </c>
      <c r="E12651">
        <v>0.02</v>
      </c>
      <c r="F12651">
        <v>1.18455</v>
      </c>
      <c r="G12651" s="384">
        <v>0</v>
      </c>
      <c r="H12651">
        <v>0</v>
      </c>
    </row>
    <row r="12652" spans="1:10">
      <c r="A12652">
        <v>12625</v>
      </c>
      <c r="B12652" s="612">
        <v>44076.830555555556</v>
      </c>
      <c r="C12652" s="405" t="s">
        <v>2110</v>
      </c>
      <c r="D12652" s="384">
        <v>2912</v>
      </c>
      <c r="E12652">
        <v>0.02</v>
      </c>
      <c r="F12652">
        <v>1.18455</v>
      </c>
      <c r="G12652" s="384">
        <v>0</v>
      </c>
      <c r="H12652">
        <v>1.18275</v>
      </c>
    </row>
    <row r="12653" spans="1:10">
      <c r="A12653">
        <v>12628</v>
      </c>
      <c r="B12653" s="612">
        <v>44077.0625</v>
      </c>
      <c r="C12653" s="405" t="s">
        <v>2054</v>
      </c>
      <c r="D12653" s="384">
        <v>2912</v>
      </c>
      <c r="E12653">
        <v>0.02</v>
      </c>
      <c r="F12653">
        <v>1.18275</v>
      </c>
      <c r="G12653" s="384">
        <v>0</v>
      </c>
      <c r="H12653">
        <v>1.18275</v>
      </c>
      <c r="I12653">
        <v>3.67</v>
      </c>
      <c r="J12653" s="384">
        <v>40659.440000000002</v>
      </c>
    </row>
    <row r="12654" spans="1:10">
      <c r="A12654">
        <v>12629</v>
      </c>
      <c r="B12654" s="612">
        <v>44077.122916666667</v>
      </c>
      <c r="C12654" s="405" t="s">
        <v>97</v>
      </c>
      <c r="D12654" s="384">
        <v>2913</v>
      </c>
      <c r="E12654">
        <v>0.02</v>
      </c>
      <c r="F12654">
        <v>1.1827700000000001</v>
      </c>
      <c r="G12654" s="384">
        <v>0</v>
      </c>
      <c r="H12654">
        <v>0</v>
      </c>
    </row>
    <row r="12655" spans="1:10">
      <c r="A12655">
        <v>12630</v>
      </c>
      <c r="B12655" s="612">
        <v>44077.122916666667</v>
      </c>
      <c r="C12655" s="405" t="s">
        <v>2110</v>
      </c>
      <c r="D12655" s="384">
        <v>2913</v>
      </c>
      <c r="E12655">
        <v>0.02</v>
      </c>
      <c r="F12655">
        <v>1.1827700000000001</v>
      </c>
      <c r="G12655" s="384">
        <v>0</v>
      </c>
      <c r="H12655">
        <v>1.18177</v>
      </c>
    </row>
    <row r="12656" spans="1:10">
      <c r="A12656">
        <v>12641</v>
      </c>
      <c r="B12656" s="612">
        <v>44077.176388888889</v>
      </c>
      <c r="C12656" s="405" t="s">
        <v>2054</v>
      </c>
      <c r="D12656" s="384">
        <v>2913</v>
      </c>
      <c r="E12656">
        <v>0.02</v>
      </c>
      <c r="F12656">
        <v>1.18177</v>
      </c>
      <c r="G12656" s="384">
        <v>0</v>
      </c>
      <c r="H12656">
        <v>1.18177</v>
      </c>
      <c r="I12656">
        <v>2</v>
      </c>
      <c r="J12656" s="384">
        <v>40661.440000000002</v>
      </c>
    </row>
    <row r="12657" spans="1:10">
      <c r="A12657">
        <v>12631</v>
      </c>
      <c r="B12657" s="612">
        <v>44077.140277777777</v>
      </c>
      <c r="C12657" s="405" t="s">
        <v>96</v>
      </c>
      <c r="D12657" s="384">
        <v>2914</v>
      </c>
      <c r="E12657">
        <v>0.64</v>
      </c>
      <c r="F12657">
        <v>1.1823300000000001</v>
      </c>
      <c r="G12657" s="384">
        <v>0</v>
      </c>
      <c r="H12657">
        <v>0</v>
      </c>
    </row>
    <row r="12658" spans="1:10">
      <c r="A12658">
        <v>12632</v>
      </c>
      <c r="B12658" s="612">
        <v>44077.140277777777</v>
      </c>
      <c r="C12658" s="405" t="s">
        <v>2110</v>
      </c>
      <c r="D12658" s="384">
        <v>2914</v>
      </c>
      <c r="E12658">
        <v>0.64</v>
      </c>
      <c r="F12658">
        <v>1.1823300000000001</v>
      </c>
      <c r="G12658" s="384">
        <v>0</v>
      </c>
      <c r="H12658">
        <v>1.18666</v>
      </c>
    </row>
    <row r="12659" spans="1:10">
      <c r="A12659">
        <v>12644</v>
      </c>
      <c r="B12659" s="612">
        <v>44077.231249999997</v>
      </c>
      <c r="C12659" s="405" t="s">
        <v>2110</v>
      </c>
      <c r="D12659" s="384">
        <v>2914</v>
      </c>
      <c r="E12659">
        <v>0.64</v>
      </c>
      <c r="F12659">
        <v>1.1823300000000001</v>
      </c>
      <c r="G12659" s="384">
        <v>0</v>
      </c>
      <c r="H12659">
        <v>1.1843600000000001</v>
      </c>
    </row>
    <row r="12660" spans="1:10">
      <c r="A12660">
        <v>12685</v>
      </c>
      <c r="B12660" s="612">
        <v>44077.561805555553</v>
      </c>
      <c r="C12660" s="405" t="s">
        <v>2054</v>
      </c>
      <c r="D12660" s="384">
        <v>2914</v>
      </c>
      <c r="E12660">
        <v>0.64</v>
      </c>
      <c r="F12660">
        <v>1.1843600000000001</v>
      </c>
      <c r="G12660" s="384">
        <v>0</v>
      </c>
      <c r="H12660">
        <v>1.1843600000000001</v>
      </c>
      <c r="I12660">
        <v>129.91999999999999</v>
      </c>
      <c r="J12660" s="384">
        <v>40499.5</v>
      </c>
    </row>
    <row r="12661" spans="1:10">
      <c r="A12661">
        <v>12642</v>
      </c>
      <c r="B12661" s="612">
        <v>44077.231249999997</v>
      </c>
      <c r="C12661" s="405" t="s">
        <v>96</v>
      </c>
      <c r="D12661" s="384">
        <v>2915</v>
      </c>
      <c r="E12661">
        <v>1.1100000000000001</v>
      </c>
      <c r="F12661">
        <v>1.18</v>
      </c>
      <c r="G12661" s="384">
        <v>0</v>
      </c>
      <c r="H12661">
        <v>0</v>
      </c>
    </row>
    <row r="12662" spans="1:10">
      <c r="A12662">
        <v>12643</v>
      </c>
      <c r="B12662" s="612">
        <v>44077.231249999997</v>
      </c>
      <c r="C12662" s="405" t="s">
        <v>2110</v>
      </c>
      <c r="D12662" s="384">
        <v>2915</v>
      </c>
      <c r="E12662">
        <v>1.1100000000000001</v>
      </c>
      <c r="F12662">
        <v>1.18</v>
      </c>
      <c r="G12662" s="384">
        <v>0</v>
      </c>
      <c r="H12662">
        <v>1.1843600000000001</v>
      </c>
    </row>
    <row r="12663" spans="1:10">
      <c r="A12663">
        <v>12686</v>
      </c>
      <c r="B12663" s="612">
        <v>44077.561805555553</v>
      </c>
      <c r="C12663" s="405" t="s">
        <v>2054</v>
      </c>
      <c r="D12663" s="384">
        <v>2915</v>
      </c>
      <c r="E12663">
        <v>1.1100000000000001</v>
      </c>
      <c r="F12663">
        <v>1.1843600000000001</v>
      </c>
      <c r="G12663" s="384">
        <v>0</v>
      </c>
      <c r="H12663">
        <v>1.1843600000000001</v>
      </c>
      <c r="I12663">
        <v>483.96</v>
      </c>
      <c r="J12663" s="384">
        <v>40983.46</v>
      </c>
    </row>
    <row r="12664" spans="1:10">
      <c r="A12664">
        <v>12653</v>
      </c>
      <c r="B12664" s="612">
        <v>44077.23333333333</v>
      </c>
      <c r="C12664" s="405" t="s">
        <v>97</v>
      </c>
      <c r="D12664" s="384">
        <v>2916</v>
      </c>
      <c r="E12664">
        <v>0.02</v>
      </c>
      <c r="F12664">
        <v>1.1804699999999999</v>
      </c>
      <c r="G12664" s="384">
        <v>0</v>
      </c>
      <c r="H12664">
        <v>0</v>
      </c>
    </row>
    <row r="12665" spans="1:10">
      <c r="A12665">
        <v>12654</v>
      </c>
      <c r="B12665" s="612">
        <v>44077.23333333333</v>
      </c>
      <c r="C12665" s="405" t="s">
        <v>2110</v>
      </c>
      <c r="D12665" s="384">
        <v>2916</v>
      </c>
      <c r="E12665">
        <v>0.02</v>
      </c>
      <c r="F12665">
        <v>1.1804699999999999</v>
      </c>
      <c r="G12665" s="384">
        <v>0</v>
      </c>
      <c r="H12665">
        <v>1.17947</v>
      </c>
    </row>
    <row r="12666" spans="1:10">
      <c r="A12666">
        <v>12655</v>
      </c>
      <c r="B12666" s="612">
        <v>44077.282638888886</v>
      </c>
      <c r="C12666" s="405" t="s">
        <v>2054</v>
      </c>
      <c r="D12666" s="384">
        <v>2916</v>
      </c>
      <c r="E12666">
        <v>0.02</v>
      </c>
      <c r="F12666">
        <v>1.17947</v>
      </c>
      <c r="G12666" s="384">
        <v>0</v>
      </c>
      <c r="H12666">
        <v>1.17947</v>
      </c>
      <c r="I12666">
        <v>2</v>
      </c>
      <c r="J12666" s="384">
        <v>40663.440000000002</v>
      </c>
    </row>
    <row r="12667" spans="1:10">
      <c r="A12667">
        <v>12656</v>
      </c>
      <c r="B12667" s="612">
        <v>44077.288888888892</v>
      </c>
      <c r="C12667" s="405" t="s">
        <v>97</v>
      </c>
      <c r="D12667" s="384">
        <v>2917</v>
      </c>
      <c r="E12667">
        <v>0.02</v>
      </c>
      <c r="F12667">
        <v>1.1795500000000001</v>
      </c>
      <c r="G12667" s="384">
        <v>0</v>
      </c>
      <c r="H12667">
        <v>0</v>
      </c>
    </row>
    <row r="12668" spans="1:10">
      <c r="A12668">
        <v>12657</v>
      </c>
      <c r="B12668" s="612">
        <v>44077.288888888892</v>
      </c>
      <c r="C12668" s="405" t="s">
        <v>2110</v>
      </c>
      <c r="D12668" s="384">
        <v>2917</v>
      </c>
      <c r="E12668">
        <v>0.02</v>
      </c>
      <c r="F12668">
        <v>1.1795500000000001</v>
      </c>
      <c r="G12668" s="384">
        <v>0</v>
      </c>
      <c r="H12668">
        <v>1.17855</v>
      </c>
    </row>
    <row r="12669" spans="1:10">
      <c r="A12669">
        <v>12660</v>
      </c>
      <c r="B12669" s="612">
        <v>44077.305555555555</v>
      </c>
      <c r="C12669" s="405" t="s">
        <v>2110</v>
      </c>
      <c r="D12669" s="384">
        <v>2917</v>
      </c>
      <c r="E12669">
        <v>0.02</v>
      </c>
      <c r="F12669">
        <v>1.1795500000000001</v>
      </c>
      <c r="G12669" s="384">
        <v>0</v>
      </c>
      <c r="H12669">
        <v>1.17936</v>
      </c>
    </row>
    <row r="12670" spans="1:10">
      <c r="A12670">
        <v>12664</v>
      </c>
      <c r="B12670" s="612">
        <v>44077.334722222222</v>
      </c>
      <c r="C12670" s="405" t="s">
        <v>2110</v>
      </c>
      <c r="D12670" s="384">
        <v>2917</v>
      </c>
      <c r="E12670">
        <v>0.02</v>
      </c>
      <c r="F12670">
        <v>1.1795500000000001</v>
      </c>
      <c r="G12670" s="384">
        <v>0</v>
      </c>
      <c r="H12670">
        <v>1.1803900000000001</v>
      </c>
    </row>
    <row r="12671" spans="1:10">
      <c r="A12671">
        <v>12665</v>
      </c>
      <c r="B12671" s="612">
        <v>44077.46597222222</v>
      </c>
      <c r="C12671" s="405" t="s">
        <v>2054</v>
      </c>
      <c r="D12671" s="384">
        <v>2917</v>
      </c>
      <c r="E12671">
        <v>0.02</v>
      </c>
      <c r="F12671">
        <v>1.1803900000000001</v>
      </c>
      <c r="G12671" s="384">
        <v>0</v>
      </c>
      <c r="H12671">
        <v>1.1803900000000001</v>
      </c>
      <c r="I12671">
        <v>-1.68</v>
      </c>
      <c r="J12671" s="384">
        <v>40661.760000000002</v>
      </c>
    </row>
    <row r="12672" spans="1:10">
      <c r="A12672">
        <v>12658</v>
      </c>
      <c r="B12672" s="612">
        <v>44077.305555555555</v>
      </c>
      <c r="C12672" s="405" t="s">
        <v>97</v>
      </c>
      <c r="D12672" s="384">
        <v>2918</v>
      </c>
      <c r="E12672">
        <v>0.02</v>
      </c>
      <c r="F12672">
        <v>1.18116</v>
      </c>
      <c r="G12672" s="384">
        <v>0</v>
      </c>
      <c r="H12672">
        <v>0</v>
      </c>
    </row>
    <row r="12673" spans="1:10">
      <c r="A12673">
        <v>12659</v>
      </c>
      <c r="B12673" s="612">
        <v>44077.305555555555</v>
      </c>
      <c r="C12673" s="405" t="s">
        <v>2110</v>
      </c>
      <c r="D12673" s="384">
        <v>2918</v>
      </c>
      <c r="E12673">
        <v>0.02</v>
      </c>
      <c r="F12673">
        <v>1.18116</v>
      </c>
      <c r="G12673" s="384">
        <v>0</v>
      </c>
      <c r="H12673">
        <v>1.17936</v>
      </c>
    </row>
    <row r="12674" spans="1:10">
      <c r="A12674">
        <v>12663</v>
      </c>
      <c r="B12674" s="612">
        <v>44077.334722222222</v>
      </c>
      <c r="C12674" s="405" t="s">
        <v>2110</v>
      </c>
      <c r="D12674" s="384">
        <v>2918</v>
      </c>
      <c r="E12674">
        <v>0.02</v>
      </c>
      <c r="F12674">
        <v>1.18116</v>
      </c>
      <c r="G12674" s="384">
        <v>0</v>
      </c>
      <c r="H12674">
        <v>1.1803900000000001</v>
      </c>
    </row>
    <row r="12675" spans="1:10">
      <c r="A12675">
        <v>12666</v>
      </c>
      <c r="B12675" s="612">
        <v>44077.46597222222</v>
      </c>
      <c r="C12675" s="405" t="s">
        <v>2054</v>
      </c>
      <c r="D12675" s="384">
        <v>2918</v>
      </c>
      <c r="E12675">
        <v>0.02</v>
      </c>
      <c r="F12675">
        <v>1.1803900000000001</v>
      </c>
      <c r="G12675" s="384">
        <v>0</v>
      </c>
      <c r="H12675">
        <v>1.1803900000000001</v>
      </c>
      <c r="I12675">
        <v>1.54</v>
      </c>
      <c r="J12675" s="384">
        <v>40663.300000000003</v>
      </c>
    </row>
    <row r="12676" spans="1:10">
      <c r="A12676">
        <v>12661</v>
      </c>
      <c r="B12676" s="612">
        <v>44077.334722222222</v>
      </c>
      <c r="C12676" s="405" t="s">
        <v>97</v>
      </c>
      <c r="D12676" s="384">
        <v>2919</v>
      </c>
      <c r="E12676">
        <v>0.03</v>
      </c>
      <c r="F12676">
        <v>1.18276</v>
      </c>
      <c r="G12676" s="384">
        <v>0</v>
      </c>
      <c r="H12676">
        <v>0</v>
      </c>
    </row>
    <row r="12677" spans="1:10">
      <c r="A12677">
        <v>12662</v>
      </c>
      <c r="B12677" s="612">
        <v>44077.334722222222</v>
      </c>
      <c r="C12677" s="405" t="s">
        <v>2110</v>
      </c>
      <c r="D12677" s="384">
        <v>2919</v>
      </c>
      <c r="E12677">
        <v>0.03</v>
      </c>
      <c r="F12677">
        <v>1.18276</v>
      </c>
      <c r="G12677" s="384">
        <v>0</v>
      </c>
      <c r="H12677">
        <v>1.1803900000000001</v>
      </c>
    </row>
    <row r="12678" spans="1:10">
      <c r="A12678">
        <v>12667</v>
      </c>
      <c r="B12678" s="612">
        <v>44077.46597222222</v>
      </c>
      <c r="C12678" s="405" t="s">
        <v>2054</v>
      </c>
      <c r="D12678" s="384">
        <v>2919</v>
      </c>
      <c r="E12678">
        <v>0.03</v>
      </c>
      <c r="F12678">
        <v>1.1803900000000001</v>
      </c>
      <c r="G12678" s="384">
        <v>0</v>
      </c>
      <c r="H12678">
        <v>1.1803900000000001</v>
      </c>
      <c r="I12678">
        <v>7.11</v>
      </c>
      <c r="J12678" s="384">
        <v>40670.410000000003</v>
      </c>
    </row>
    <row r="12679" spans="1:10">
      <c r="A12679">
        <v>12668</v>
      </c>
      <c r="B12679" s="612">
        <v>44077.468055555553</v>
      </c>
      <c r="C12679" s="405" t="s">
        <v>97</v>
      </c>
      <c r="D12679" s="384">
        <v>2920</v>
      </c>
      <c r="E12679">
        <v>0.02</v>
      </c>
      <c r="F12679">
        <v>1.18083</v>
      </c>
      <c r="G12679" s="384">
        <v>0</v>
      </c>
      <c r="H12679">
        <v>0</v>
      </c>
    </row>
    <row r="12680" spans="1:10">
      <c r="A12680">
        <v>12669</v>
      </c>
      <c r="B12680" s="612">
        <v>44077.468055555553</v>
      </c>
      <c r="C12680" s="405" t="s">
        <v>2110</v>
      </c>
      <c r="D12680" s="384">
        <v>2920</v>
      </c>
      <c r="E12680">
        <v>0.02</v>
      </c>
      <c r="F12680">
        <v>1.18083</v>
      </c>
      <c r="G12680" s="384">
        <v>0</v>
      </c>
      <c r="H12680">
        <v>1.1798299999999999</v>
      </c>
    </row>
    <row r="12681" spans="1:10">
      <c r="A12681">
        <v>12672</v>
      </c>
      <c r="B12681" s="612">
        <v>44077.521527777775</v>
      </c>
      <c r="C12681" s="405" t="s">
        <v>2110</v>
      </c>
      <c r="D12681" s="384">
        <v>2920</v>
      </c>
      <c r="E12681">
        <v>0.02</v>
      </c>
      <c r="F12681">
        <v>1.18083</v>
      </c>
      <c r="G12681" s="384">
        <v>0</v>
      </c>
      <c r="H12681">
        <v>1.18065</v>
      </c>
    </row>
    <row r="12682" spans="1:10">
      <c r="A12682">
        <v>12676</v>
      </c>
      <c r="B12682" s="612">
        <v>44077.525000000001</v>
      </c>
      <c r="C12682" s="405" t="s">
        <v>2110</v>
      </c>
      <c r="D12682" s="384">
        <v>2920</v>
      </c>
      <c r="E12682">
        <v>0.02</v>
      </c>
      <c r="F12682">
        <v>1.18083</v>
      </c>
      <c r="G12682" s="384">
        <v>0</v>
      </c>
      <c r="H12682">
        <v>1.1816899999999999</v>
      </c>
    </row>
    <row r="12683" spans="1:10">
      <c r="A12683">
        <v>12699</v>
      </c>
      <c r="B12683" s="612">
        <v>44077.63958333333</v>
      </c>
      <c r="C12683" s="405" t="s">
        <v>2054</v>
      </c>
      <c r="D12683" s="384">
        <v>2920</v>
      </c>
      <c r="E12683">
        <v>0.02</v>
      </c>
      <c r="F12683">
        <v>1.1816899999999999</v>
      </c>
      <c r="G12683" s="384">
        <v>0</v>
      </c>
      <c r="H12683">
        <v>1.1816899999999999</v>
      </c>
      <c r="I12683">
        <v>-1.72</v>
      </c>
      <c r="J12683" s="384">
        <v>40985.74</v>
      </c>
    </row>
    <row r="12684" spans="1:10">
      <c r="A12684">
        <v>12670</v>
      </c>
      <c r="B12684" s="612">
        <v>44077.521527777775</v>
      </c>
      <c r="C12684" s="405" t="s">
        <v>97</v>
      </c>
      <c r="D12684" s="384">
        <v>2921</v>
      </c>
      <c r="E12684">
        <v>0.02</v>
      </c>
      <c r="F12684">
        <v>1.1824600000000001</v>
      </c>
      <c r="G12684" s="384">
        <v>0</v>
      </c>
      <c r="H12684">
        <v>0</v>
      </c>
    </row>
    <row r="12685" spans="1:10">
      <c r="A12685">
        <v>12671</v>
      </c>
      <c r="B12685" s="612">
        <v>44077.521527777775</v>
      </c>
      <c r="C12685" s="405" t="s">
        <v>2110</v>
      </c>
      <c r="D12685" s="384">
        <v>2921</v>
      </c>
      <c r="E12685">
        <v>0.02</v>
      </c>
      <c r="F12685">
        <v>1.1824600000000001</v>
      </c>
      <c r="G12685" s="384">
        <v>0</v>
      </c>
      <c r="H12685">
        <v>1.18065</v>
      </c>
    </row>
    <row r="12686" spans="1:10">
      <c r="A12686">
        <v>12675</v>
      </c>
      <c r="B12686" s="612">
        <v>44077.525000000001</v>
      </c>
      <c r="C12686" s="405" t="s">
        <v>2110</v>
      </c>
      <c r="D12686" s="384">
        <v>2921</v>
      </c>
      <c r="E12686">
        <v>0.02</v>
      </c>
      <c r="F12686">
        <v>1.1824600000000001</v>
      </c>
      <c r="G12686" s="384">
        <v>0</v>
      </c>
      <c r="H12686">
        <v>1.1816899999999999</v>
      </c>
    </row>
    <row r="12687" spans="1:10">
      <c r="A12687">
        <v>12700</v>
      </c>
      <c r="B12687" s="612">
        <v>44077.63958333333</v>
      </c>
      <c r="C12687" s="405" t="s">
        <v>2054</v>
      </c>
      <c r="D12687" s="384">
        <v>2921</v>
      </c>
      <c r="E12687">
        <v>0.02</v>
      </c>
      <c r="F12687">
        <v>1.1816899999999999</v>
      </c>
      <c r="G12687" s="384">
        <v>0</v>
      </c>
      <c r="H12687">
        <v>1.1816899999999999</v>
      </c>
      <c r="I12687">
        <v>1.54</v>
      </c>
      <c r="J12687" s="384">
        <v>40987.279999999999</v>
      </c>
    </row>
    <row r="12688" spans="1:10">
      <c r="A12688">
        <v>12673</v>
      </c>
      <c r="B12688" s="612">
        <v>44077.525000000001</v>
      </c>
      <c r="C12688" s="405" t="s">
        <v>97</v>
      </c>
      <c r="D12688" s="384">
        <v>2922</v>
      </c>
      <c r="E12688">
        <v>0.03</v>
      </c>
      <c r="F12688">
        <v>1.18408</v>
      </c>
      <c r="G12688" s="384">
        <v>0</v>
      </c>
      <c r="H12688">
        <v>0</v>
      </c>
    </row>
    <row r="12689" spans="1:10">
      <c r="A12689">
        <v>12674</v>
      </c>
      <c r="B12689" s="612">
        <v>44077.525000000001</v>
      </c>
      <c r="C12689" s="405" t="s">
        <v>2110</v>
      </c>
      <c r="D12689" s="384">
        <v>2922</v>
      </c>
      <c r="E12689">
        <v>0.03</v>
      </c>
      <c r="F12689">
        <v>1.18408</v>
      </c>
      <c r="G12689" s="384">
        <v>0</v>
      </c>
      <c r="H12689">
        <v>1.1816899999999999</v>
      </c>
    </row>
    <row r="12690" spans="1:10">
      <c r="A12690">
        <v>12701</v>
      </c>
      <c r="B12690" s="612">
        <v>44077.63958333333</v>
      </c>
      <c r="C12690" s="405" t="s">
        <v>2054</v>
      </c>
      <c r="D12690" s="384">
        <v>2922</v>
      </c>
      <c r="E12690">
        <v>0.03</v>
      </c>
      <c r="F12690">
        <v>1.1816899999999999</v>
      </c>
      <c r="G12690" s="384">
        <v>0</v>
      </c>
      <c r="H12690">
        <v>1.1816899999999999</v>
      </c>
      <c r="I12690">
        <v>7.17</v>
      </c>
      <c r="J12690" s="384">
        <v>40994.449999999997</v>
      </c>
    </row>
    <row r="12691" spans="1:10">
      <c r="A12691">
        <v>12687</v>
      </c>
      <c r="B12691" s="612">
        <v>44077.567361111112</v>
      </c>
      <c r="C12691" s="405" t="s">
        <v>96</v>
      </c>
      <c r="D12691" s="384">
        <v>2923</v>
      </c>
      <c r="E12691">
        <v>0.02</v>
      </c>
      <c r="F12691">
        <v>1.18428</v>
      </c>
      <c r="G12691" s="384">
        <v>0</v>
      </c>
      <c r="H12691">
        <v>0</v>
      </c>
    </row>
    <row r="12692" spans="1:10">
      <c r="A12692">
        <v>12688</v>
      </c>
      <c r="B12692" s="612">
        <v>44077.567361111112</v>
      </c>
      <c r="C12692" s="405" t="s">
        <v>2110</v>
      </c>
      <c r="D12692" s="384">
        <v>2923</v>
      </c>
      <c r="E12692">
        <v>0.02</v>
      </c>
      <c r="F12692">
        <v>1.18428</v>
      </c>
      <c r="G12692" s="384">
        <v>0</v>
      </c>
      <c r="H12692">
        <v>1.1852799999999999</v>
      </c>
    </row>
    <row r="12693" spans="1:10">
      <c r="A12693">
        <v>12691</v>
      </c>
      <c r="B12693" s="612">
        <v>44077.599999999999</v>
      </c>
      <c r="C12693" s="405" t="s">
        <v>2110</v>
      </c>
      <c r="D12693" s="384">
        <v>2923</v>
      </c>
      <c r="E12693">
        <v>0.02</v>
      </c>
      <c r="F12693">
        <v>1.18428</v>
      </c>
      <c r="G12693" s="384">
        <v>0</v>
      </c>
      <c r="H12693">
        <v>1.18448</v>
      </c>
    </row>
    <row r="12694" spans="1:10">
      <c r="A12694">
        <v>12692</v>
      </c>
      <c r="B12694" s="612">
        <v>44077.60833333333</v>
      </c>
      <c r="C12694" s="405" t="s">
        <v>2054</v>
      </c>
      <c r="D12694" s="384">
        <v>2923</v>
      </c>
      <c r="E12694">
        <v>0.02</v>
      </c>
      <c r="F12694">
        <v>1.18448</v>
      </c>
      <c r="G12694" s="384">
        <v>0</v>
      </c>
      <c r="H12694">
        <v>1.18448</v>
      </c>
      <c r="I12694">
        <v>0.4</v>
      </c>
      <c r="J12694" s="384">
        <v>40983.86</v>
      </c>
    </row>
    <row r="12695" spans="1:10">
      <c r="A12695">
        <v>12689</v>
      </c>
      <c r="B12695" s="612">
        <v>44077.599999999999</v>
      </c>
      <c r="C12695" s="405" t="s">
        <v>96</v>
      </c>
      <c r="D12695" s="384">
        <v>2924</v>
      </c>
      <c r="E12695">
        <v>0.02</v>
      </c>
      <c r="F12695">
        <v>1.18268</v>
      </c>
      <c r="G12695" s="384">
        <v>0</v>
      </c>
      <c r="H12695">
        <v>0</v>
      </c>
    </row>
    <row r="12696" spans="1:10">
      <c r="A12696">
        <v>12690</v>
      </c>
      <c r="B12696" s="612">
        <v>44077.599999999999</v>
      </c>
      <c r="C12696" s="405" t="s">
        <v>2110</v>
      </c>
      <c r="D12696" s="384">
        <v>2924</v>
      </c>
      <c r="E12696">
        <v>0.02</v>
      </c>
      <c r="F12696">
        <v>1.18268</v>
      </c>
      <c r="G12696" s="384">
        <v>0</v>
      </c>
      <c r="H12696">
        <v>1.18448</v>
      </c>
    </row>
    <row r="12697" spans="1:10">
      <c r="A12697">
        <v>12693</v>
      </c>
      <c r="B12697" s="612">
        <v>44077.60833333333</v>
      </c>
      <c r="C12697" s="405" t="s">
        <v>2054</v>
      </c>
      <c r="D12697" s="384">
        <v>2924</v>
      </c>
      <c r="E12697">
        <v>0.02</v>
      </c>
      <c r="F12697">
        <v>1.18448</v>
      </c>
      <c r="G12697" s="384">
        <v>0</v>
      </c>
      <c r="H12697">
        <v>1.18448</v>
      </c>
      <c r="I12697">
        <v>3.6</v>
      </c>
      <c r="J12697" s="384">
        <v>40987.46</v>
      </c>
    </row>
    <row r="12698" spans="1:10">
      <c r="A12698">
        <v>12694</v>
      </c>
      <c r="B12698" s="612">
        <v>44077.620833333334</v>
      </c>
      <c r="C12698" s="405" t="s">
        <v>96</v>
      </c>
      <c r="D12698" s="384">
        <v>2925</v>
      </c>
      <c r="E12698">
        <v>0.02</v>
      </c>
      <c r="F12698">
        <v>1.18401</v>
      </c>
      <c r="G12698" s="384">
        <v>0</v>
      </c>
      <c r="H12698">
        <v>0</v>
      </c>
    </row>
    <row r="12699" spans="1:10">
      <c r="A12699">
        <v>12695</v>
      </c>
      <c r="B12699" s="612">
        <v>44077.620833333334</v>
      </c>
      <c r="C12699" s="405" t="s">
        <v>2110</v>
      </c>
      <c r="D12699" s="384">
        <v>2925</v>
      </c>
      <c r="E12699">
        <v>0.02</v>
      </c>
      <c r="F12699">
        <v>1.18401</v>
      </c>
      <c r="G12699" s="384">
        <v>0</v>
      </c>
      <c r="H12699">
        <v>1.1850099999999999</v>
      </c>
    </row>
    <row r="12700" spans="1:10">
      <c r="A12700">
        <v>12698</v>
      </c>
      <c r="B12700" s="612">
        <v>44077.636805555558</v>
      </c>
      <c r="C12700" s="405" t="s">
        <v>2110</v>
      </c>
      <c r="D12700" s="384">
        <v>2925</v>
      </c>
      <c r="E12700">
        <v>0.02</v>
      </c>
      <c r="F12700">
        <v>1.18401</v>
      </c>
      <c r="G12700" s="384">
        <v>0</v>
      </c>
      <c r="H12700">
        <v>1.18421</v>
      </c>
    </row>
    <row r="12701" spans="1:10">
      <c r="A12701">
        <v>12704</v>
      </c>
      <c r="B12701" s="612">
        <v>44077.686111111114</v>
      </c>
      <c r="C12701" s="405" t="s">
        <v>2054</v>
      </c>
      <c r="D12701" s="384">
        <v>2925</v>
      </c>
      <c r="E12701">
        <v>0.02</v>
      </c>
      <c r="F12701">
        <v>1.18421</v>
      </c>
      <c r="G12701" s="384">
        <v>0</v>
      </c>
      <c r="H12701">
        <v>1.18421</v>
      </c>
      <c r="I12701">
        <v>0.4</v>
      </c>
      <c r="J12701" s="384">
        <v>40994.85</v>
      </c>
    </row>
    <row r="12702" spans="1:10">
      <c r="A12702">
        <v>12696</v>
      </c>
      <c r="B12702" s="612">
        <v>44077.636805555558</v>
      </c>
      <c r="C12702" s="405" t="s">
        <v>96</v>
      </c>
      <c r="D12702" s="384">
        <v>2926</v>
      </c>
      <c r="E12702">
        <v>0.02</v>
      </c>
      <c r="F12702">
        <v>1.18241</v>
      </c>
      <c r="G12702" s="384">
        <v>0</v>
      </c>
      <c r="H12702">
        <v>0</v>
      </c>
    </row>
    <row r="12703" spans="1:10">
      <c r="A12703">
        <v>12697</v>
      </c>
      <c r="B12703" s="612">
        <v>44077.636805555558</v>
      </c>
      <c r="C12703" s="405" t="s">
        <v>2110</v>
      </c>
      <c r="D12703" s="384">
        <v>2926</v>
      </c>
      <c r="E12703">
        <v>0.02</v>
      </c>
      <c r="F12703">
        <v>1.18241</v>
      </c>
      <c r="G12703" s="384">
        <v>0</v>
      </c>
      <c r="H12703">
        <v>1.18421</v>
      </c>
    </row>
    <row r="12704" spans="1:10">
      <c r="A12704">
        <v>12705</v>
      </c>
      <c r="B12704" s="612">
        <v>44077.686111111114</v>
      </c>
      <c r="C12704" s="405" t="s">
        <v>2054</v>
      </c>
      <c r="D12704" s="384">
        <v>2926</v>
      </c>
      <c r="E12704">
        <v>0.02</v>
      </c>
      <c r="F12704">
        <v>1.18421</v>
      </c>
      <c r="G12704" s="384">
        <v>0</v>
      </c>
      <c r="H12704">
        <v>1.18421</v>
      </c>
      <c r="I12704">
        <v>3.6</v>
      </c>
      <c r="J12704" s="384">
        <v>40998.449999999997</v>
      </c>
    </row>
    <row r="12705" spans="1:10">
      <c r="A12705">
        <v>12702</v>
      </c>
      <c r="B12705" s="612">
        <v>44077.674305555556</v>
      </c>
      <c r="C12705" s="405" t="s">
        <v>97</v>
      </c>
      <c r="D12705" s="384">
        <v>2927</v>
      </c>
      <c r="E12705">
        <v>0.02</v>
      </c>
      <c r="F12705">
        <v>1.1836</v>
      </c>
      <c r="G12705" s="384">
        <v>0</v>
      </c>
      <c r="H12705">
        <v>0</v>
      </c>
    </row>
    <row r="12706" spans="1:10">
      <c r="A12706">
        <v>12703</v>
      </c>
      <c r="B12706" s="612">
        <v>44077.674305555556</v>
      </c>
      <c r="C12706" s="405" t="s">
        <v>2110</v>
      </c>
      <c r="D12706" s="384">
        <v>2927</v>
      </c>
      <c r="E12706">
        <v>0.02</v>
      </c>
      <c r="F12706">
        <v>1.1836</v>
      </c>
      <c r="G12706" s="384">
        <v>0</v>
      </c>
      <c r="H12706">
        <v>1.1826000000000001</v>
      </c>
    </row>
    <row r="12707" spans="1:10">
      <c r="A12707">
        <v>12711</v>
      </c>
      <c r="B12707" s="612">
        <v>44077.75277777778</v>
      </c>
      <c r="C12707" s="405" t="s">
        <v>2110</v>
      </c>
      <c r="D12707" s="384">
        <v>2927</v>
      </c>
      <c r="E12707">
        <v>0.02</v>
      </c>
      <c r="F12707">
        <v>1.1836</v>
      </c>
      <c r="G12707" s="384">
        <v>0</v>
      </c>
      <c r="H12707">
        <v>1.18344</v>
      </c>
    </row>
    <row r="12708" spans="1:10">
      <c r="A12708">
        <v>12721</v>
      </c>
      <c r="B12708" s="612">
        <v>44078.520833333336</v>
      </c>
      <c r="C12708" s="405" t="s">
        <v>2054</v>
      </c>
      <c r="D12708" s="384">
        <v>2927</v>
      </c>
      <c r="E12708">
        <v>0.02</v>
      </c>
      <c r="F12708">
        <v>1.18344</v>
      </c>
      <c r="G12708" s="384">
        <v>0</v>
      </c>
      <c r="H12708">
        <v>1.18344</v>
      </c>
      <c r="I12708">
        <v>0.34</v>
      </c>
      <c r="J12708" s="384">
        <v>41004.639999999999</v>
      </c>
    </row>
    <row r="12709" spans="1:10">
      <c r="A12709">
        <v>12706</v>
      </c>
      <c r="B12709" s="612">
        <v>44077.690972222219</v>
      </c>
      <c r="C12709" s="405" t="s">
        <v>96</v>
      </c>
      <c r="D12709" s="384">
        <v>2928</v>
      </c>
      <c r="E12709">
        <v>0.02</v>
      </c>
      <c r="F12709">
        <v>1.18397</v>
      </c>
      <c r="G12709" s="384">
        <v>0</v>
      </c>
      <c r="H12709">
        <v>0</v>
      </c>
    </row>
    <row r="12710" spans="1:10">
      <c r="A12710">
        <v>12707</v>
      </c>
      <c r="B12710" s="612">
        <v>44077.690972222219</v>
      </c>
      <c r="C12710" s="405" t="s">
        <v>2110</v>
      </c>
      <c r="D12710" s="384">
        <v>2928</v>
      </c>
      <c r="E12710">
        <v>0.02</v>
      </c>
      <c r="F12710">
        <v>1.18397</v>
      </c>
      <c r="G12710" s="384">
        <v>0</v>
      </c>
      <c r="H12710">
        <v>1.1849700000000001</v>
      </c>
    </row>
    <row r="12711" spans="1:10">
      <c r="A12711">
        <v>12708</v>
      </c>
      <c r="B12711" s="612">
        <v>44077.751388888886</v>
      </c>
      <c r="C12711" s="405" t="s">
        <v>2054</v>
      </c>
      <c r="D12711" s="384">
        <v>2928</v>
      </c>
      <c r="E12711">
        <v>0.02</v>
      </c>
      <c r="F12711">
        <v>1.1849700000000001</v>
      </c>
      <c r="G12711" s="384">
        <v>0</v>
      </c>
      <c r="H12711">
        <v>1.1849700000000001</v>
      </c>
      <c r="I12711">
        <v>2</v>
      </c>
      <c r="J12711" s="384">
        <v>41000.449999999997</v>
      </c>
    </row>
    <row r="12712" spans="1:10">
      <c r="A12712">
        <v>12709</v>
      </c>
      <c r="B12712" s="612">
        <v>44077.75277777778</v>
      </c>
      <c r="C12712" s="405" t="s">
        <v>97</v>
      </c>
      <c r="D12712" s="384">
        <v>2929</v>
      </c>
      <c r="E12712">
        <v>0.02</v>
      </c>
      <c r="F12712">
        <v>1.18527</v>
      </c>
      <c r="G12712" s="384">
        <v>0</v>
      </c>
      <c r="H12712">
        <v>0</v>
      </c>
    </row>
    <row r="12713" spans="1:10">
      <c r="A12713">
        <v>12710</v>
      </c>
      <c r="B12713" s="612">
        <v>44077.75277777778</v>
      </c>
      <c r="C12713" s="405" t="s">
        <v>2110</v>
      </c>
      <c r="D12713" s="384">
        <v>2929</v>
      </c>
      <c r="E12713">
        <v>0.02</v>
      </c>
      <c r="F12713">
        <v>1.18527</v>
      </c>
      <c r="G12713" s="384">
        <v>0</v>
      </c>
      <c r="H12713">
        <v>1.18344</v>
      </c>
    </row>
    <row r="12714" spans="1:10">
      <c r="A12714">
        <v>12722</v>
      </c>
      <c r="B12714" s="612">
        <v>44078.520833333336</v>
      </c>
      <c r="C12714" s="405" t="s">
        <v>2054</v>
      </c>
      <c r="D12714" s="384">
        <v>2929</v>
      </c>
      <c r="E12714">
        <v>0.02</v>
      </c>
      <c r="F12714">
        <v>1.18344</v>
      </c>
      <c r="G12714" s="384">
        <v>0</v>
      </c>
      <c r="H12714">
        <v>1.18344</v>
      </c>
      <c r="I12714">
        <v>3.68</v>
      </c>
      <c r="J12714" s="384">
        <v>41008.32</v>
      </c>
    </row>
    <row r="12715" spans="1:10">
      <c r="A12715">
        <v>12712</v>
      </c>
      <c r="B12715" s="612">
        <v>44077.799305555556</v>
      </c>
      <c r="C12715" s="405" t="s">
        <v>96</v>
      </c>
      <c r="D12715" s="384">
        <v>2930</v>
      </c>
      <c r="E12715">
        <v>0.02</v>
      </c>
      <c r="F12715">
        <v>1.1859900000000001</v>
      </c>
      <c r="G12715" s="384">
        <v>0</v>
      </c>
      <c r="H12715">
        <v>0</v>
      </c>
    </row>
    <row r="12716" spans="1:10">
      <c r="A12716">
        <v>12713</v>
      </c>
      <c r="B12716" s="612">
        <v>44077.799305555556</v>
      </c>
      <c r="C12716" s="405" t="s">
        <v>2110</v>
      </c>
      <c r="D12716" s="384">
        <v>2930</v>
      </c>
      <c r="E12716">
        <v>0.02</v>
      </c>
      <c r="F12716">
        <v>1.1859900000000001</v>
      </c>
      <c r="G12716" s="384">
        <v>0</v>
      </c>
      <c r="H12716">
        <v>1.18699</v>
      </c>
    </row>
    <row r="12717" spans="1:10">
      <c r="A12717">
        <v>12716</v>
      </c>
      <c r="B12717" s="612">
        <v>44077.972222222219</v>
      </c>
      <c r="C12717" s="405" t="s">
        <v>2110</v>
      </c>
      <c r="D12717" s="384">
        <v>2930</v>
      </c>
      <c r="E12717">
        <v>0.02</v>
      </c>
      <c r="F12717">
        <v>1.1859900000000001</v>
      </c>
      <c r="G12717" s="384">
        <v>0</v>
      </c>
      <c r="H12717">
        <v>1.18618</v>
      </c>
    </row>
    <row r="12718" spans="1:10">
      <c r="A12718">
        <v>12717</v>
      </c>
      <c r="B12718" s="612">
        <v>44078.370833333334</v>
      </c>
      <c r="C12718" s="405" t="s">
        <v>2054</v>
      </c>
      <c r="D12718" s="384">
        <v>2930</v>
      </c>
      <c r="E12718">
        <v>0.02</v>
      </c>
      <c r="F12718">
        <v>1.18618</v>
      </c>
      <c r="G12718" s="384">
        <v>0</v>
      </c>
      <c r="H12718">
        <v>1.18618</v>
      </c>
      <c r="I12718">
        <v>0.3</v>
      </c>
      <c r="J12718" s="384">
        <v>41000.75</v>
      </c>
    </row>
    <row r="12719" spans="1:10">
      <c r="A12719">
        <v>12714</v>
      </c>
      <c r="B12719" s="612">
        <v>44077.972222222219</v>
      </c>
      <c r="C12719" s="405" t="s">
        <v>96</v>
      </c>
      <c r="D12719" s="384">
        <v>2931</v>
      </c>
      <c r="E12719">
        <v>0.02</v>
      </c>
      <c r="F12719">
        <v>1.1843699999999999</v>
      </c>
      <c r="G12719" s="384">
        <v>0</v>
      </c>
      <c r="H12719">
        <v>0</v>
      </c>
    </row>
    <row r="12720" spans="1:10">
      <c r="A12720">
        <v>12715</v>
      </c>
      <c r="B12720" s="612">
        <v>44077.972222222219</v>
      </c>
      <c r="C12720" s="405" t="s">
        <v>2110</v>
      </c>
      <c r="D12720" s="384">
        <v>2931</v>
      </c>
      <c r="E12720">
        <v>0.02</v>
      </c>
      <c r="F12720">
        <v>1.1843699999999999</v>
      </c>
      <c r="G12720" s="384">
        <v>0</v>
      </c>
      <c r="H12720">
        <v>1.18618</v>
      </c>
    </row>
    <row r="12721" spans="1:10">
      <c r="A12721">
        <v>12718</v>
      </c>
      <c r="B12721" s="612">
        <v>44078.370833333334</v>
      </c>
      <c r="C12721" s="405" t="s">
        <v>2054</v>
      </c>
      <c r="D12721" s="384">
        <v>2931</v>
      </c>
      <c r="E12721">
        <v>0.02</v>
      </c>
      <c r="F12721">
        <v>1.18618</v>
      </c>
      <c r="G12721" s="384">
        <v>0</v>
      </c>
      <c r="H12721">
        <v>1.18618</v>
      </c>
      <c r="I12721">
        <v>3.54</v>
      </c>
      <c r="J12721" s="384">
        <v>41004.29</v>
      </c>
    </row>
    <row r="12722" spans="1:10">
      <c r="A12722">
        <v>12719</v>
      </c>
      <c r="B12722" s="612">
        <v>44078.393750000003</v>
      </c>
      <c r="C12722" s="405" t="s">
        <v>96</v>
      </c>
      <c r="D12722" s="384">
        <v>2932</v>
      </c>
      <c r="E12722">
        <v>0.02</v>
      </c>
      <c r="F12722">
        <v>1.1853400000000001</v>
      </c>
      <c r="G12722" s="384">
        <v>0</v>
      </c>
      <c r="H12722">
        <v>0</v>
      </c>
    </row>
    <row r="12723" spans="1:10">
      <c r="A12723">
        <v>12720</v>
      </c>
      <c r="B12723" s="612">
        <v>44078.393750000003</v>
      </c>
      <c r="C12723" s="405" t="s">
        <v>2110</v>
      </c>
      <c r="D12723" s="384">
        <v>2932</v>
      </c>
      <c r="E12723">
        <v>0.02</v>
      </c>
      <c r="F12723">
        <v>1.1853400000000001</v>
      </c>
      <c r="G12723" s="384">
        <v>0</v>
      </c>
      <c r="H12723">
        <v>1.18634</v>
      </c>
    </row>
    <row r="12724" spans="1:10">
      <c r="A12724">
        <v>12725</v>
      </c>
      <c r="B12724" s="612">
        <v>44078.521527777775</v>
      </c>
      <c r="C12724" s="405" t="s">
        <v>2110</v>
      </c>
      <c r="D12724" s="384">
        <v>2932</v>
      </c>
      <c r="E12724">
        <v>0.02</v>
      </c>
      <c r="F12724">
        <v>1.1853400000000001</v>
      </c>
      <c r="G12724" s="384">
        <v>0</v>
      </c>
      <c r="H12724">
        <v>1.18554</v>
      </c>
    </row>
    <row r="12725" spans="1:10">
      <c r="A12725">
        <v>12729</v>
      </c>
      <c r="B12725" s="612">
        <v>44078.527083333334</v>
      </c>
      <c r="C12725" s="405" t="s">
        <v>2110</v>
      </c>
      <c r="D12725" s="384">
        <v>2932</v>
      </c>
      <c r="E12725">
        <v>0.02</v>
      </c>
      <c r="F12725">
        <v>1.1853400000000001</v>
      </c>
      <c r="G12725" s="384">
        <v>0</v>
      </c>
      <c r="H12725">
        <v>1.1844300000000001</v>
      </c>
    </row>
    <row r="12726" spans="1:10">
      <c r="A12726">
        <v>12740</v>
      </c>
      <c r="B12726" s="612">
        <v>44078.55972222222</v>
      </c>
      <c r="C12726" s="405" t="s">
        <v>2110</v>
      </c>
      <c r="D12726" s="384">
        <v>2932</v>
      </c>
      <c r="E12726">
        <v>0.02</v>
      </c>
      <c r="F12726">
        <v>1.1853400000000001</v>
      </c>
      <c r="G12726" s="384">
        <v>0</v>
      </c>
      <c r="H12726">
        <v>1.1831100000000001</v>
      </c>
    </row>
    <row r="12727" spans="1:10">
      <c r="A12727">
        <v>12752</v>
      </c>
      <c r="B12727" s="612">
        <v>44078.629861111112</v>
      </c>
      <c r="C12727" s="405" t="s">
        <v>2110</v>
      </c>
      <c r="D12727" s="384">
        <v>2932</v>
      </c>
      <c r="E12727">
        <v>0.02</v>
      </c>
      <c r="F12727">
        <v>1.1853400000000001</v>
      </c>
      <c r="G12727" s="384">
        <v>0</v>
      </c>
      <c r="H12727">
        <v>1.1817299999999999</v>
      </c>
    </row>
    <row r="12728" spans="1:10">
      <c r="A12728">
        <v>12758</v>
      </c>
      <c r="B12728" s="612">
        <v>44078.665277777778</v>
      </c>
      <c r="C12728" s="405" t="s">
        <v>2054</v>
      </c>
      <c r="D12728" s="384">
        <v>2932</v>
      </c>
      <c r="E12728">
        <v>0.02</v>
      </c>
      <c r="F12728">
        <v>1.1817299999999999</v>
      </c>
      <c r="G12728" s="384">
        <v>0</v>
      </c>
      <c r="H12728">
        <v>1.1817299999999999</v>
      </c>
      <c r="I12728">
        <v>-7.22</v>
      </c>
      <c r="J12728" s="384">
        <v>41009.1</v>
      </c>
    </row>
    <row r="12729" spans="1:10">
      <c r="A12729">
        <v>12723</v>
      </c>
      <c r="B12729" s="612">
        <v>44078.521527777775</v>
      </c>
      <c r="C12729" s="405" t="s">
        <v>96</v>
      </c>
      <c r="D12729" s="384">
        <v>2933</v>
      </c>
      <c r="E12729">
        <v>0.02</v>
      </c>
      <c r="F12729">
        <v>1.18374</v>
      </c>
      <c r="G12729" s="384">
        <v>0</v>
      </c>
      <c r="H12729">
        <v>0</v>
      </c>
    </row>
    <row r="12730" spans="1:10">
      <c r="A12730">
        <v>12724</v>
      </c>
      <c r="B12730" s="612">
        <v>44078.521527777775</v>
      </c>
      <c r="C12730" s="405" t="s">
        <v>2110</v>
      </c>
      <c r="D12730" s="384">
        <v>2933</v>
      </c>
      <c r="E12730">
        <v>0.02</v>
      </c>
      <c r="F12730">
        <v>1.18374</v>
      </c>
      <c r="G12730" s="384">
        <v>0</v>
      </c>
      <c r="H12730">
        <v>1.18554</v>
      </c>
    </row>
    <row r="12731" spans="1:10">
      <c r="A12731">
        <v>12728</v>
      </c>
      <c r="B12731" s="612">
        <v>44078.527083333334</v>
      </c>
      <c r="C12731" s="405" t="s">
        <v>2110</v>
      </c>
      <c r="D12731" s="384">
        <v>2933</v>
      </c>
      <c r="E12731">
        <v>0.02</v>
      </c>
      <c r="F12731">
        <v>1.18374</v>
      </c>
      <c r="G12731" s="384">
        <v>0</v>
      </c>
      <c r="H12731">
        <v>1.1844300000000001</v>
      </c>
    </row>
    <row r="12732" spans="1:10">
      <c r="A12732">
        <v>12739</v>
      </c>
      <c r="B12732" s="612">
        <v>44078.55972222222</v>
      </c>
      <c r="C12732" s="405" t="s">
        <v>2110</v>
      </c>
      <c r="D12732" s="384">
        <v>2933</v>
      </c>
      <c r="E12732">
        <v>0.02</v>
      </c>
      <c r="F12732">
        <v>1.18374</v>
      </c>
      <c r="G12732" s="384">
        <v>0</v>
      </c>
      <c r="H12732">
        <v>1.1831100000000001</v>
      </c>
    </row>
    <row r="12733" spans="1:10">
      <c r="A12733">
        <v>12751</v>
      </c>
      <c r="B12733" s="612">
        <v>44078.629861111112</v>
      </c>
      <c r="C12733" s="405" t="s">
        <v>2110</v>
      </c>
      <c r="D12733" s="384">
        <v>2933</v>
      </c>
      <c r="E12733">
        <v>0.02</v>
      </c>
      <c r="F12733">
        <v>1.18374</v>
      </c>
      <c r="G12733" s="384">
        <v>0</v>
      </c>
      <c r="H12733">
        <v>1.1817299999999999</v>
      </c>
    </row>
    <row r="12734" spans="1:10">
      <c r="A12734">
        <v>12759</v>
      </c>
      <c r="B12734" s="612">
        <v>44078.665277777778</v>
      </c>
      <c r="C12734" s="405" t="s">
        <v>2054</v>
      </c>
      <c r="D12734" s="384">
        <v>2933</v>
      </c>
      <c r="E12734">
        <v>0.02</v>
      </c>
      <c r="F12734">
        <v>1.1817299999999999</v>
      </c>
      <c r="G12734" s="384">
        <v>0</v>
      </c>
      <c r="H12734">
        <v>1.1817299999999999</v>
      </c>
      <c r="I12734">
        <v>-4.0199999999999996</v>
      </c>
      <c r="J12734" s="384">
        <v>41005.08</v>
      </c>
    </row>
    <row r="12735" spans="1:10">
      <c r="A12735">
        <v>12726</v>
      </c>
      <c r="B12735" s="612">
        <v>44078.527083333334</v>
      </c>
      <c r="C12735" s="405" t="s">
        <v>96</v>
      </c>
      <c r="D12735" s="384">
        <v>2934</v>
      </c>
      <c r="E12735">
        <v>0.03</v>
      </c>
      <c r="F12735">
        <v>1.1819599999999999</v>
      </c>
      <c r="G12735" s="384">
        <v>0</v>
      </c>
      <c r="H12735">
        <v>0</v>
      </c>
    </row>
    <row r="12736" spans="1:10">
      <c r="A12736">
        <v>12727</v>
      </c>
      <c r="B12736" s="612">
        <v>44078.527083333334</v>
      </c>
      <c r="C12736" s="405" t="s">
        <v>2110</v>
      </c>
      <c r="D12736" s="384">
        <v>2934</v>
      </c>
      <c r="E12736">
        <v>0.03</v>
      </c>
      <c r="F12736">
        <v>1.1819599999999999</v>
      </c>
      <c r="G12736" s="384">
        <v>0</v>
      </c>
      <c r="H12736">
        <v>1.1844300000000001</v>
      </c>
    </row>
    <row r="12737" spans="1:10">
      <c r="A12737">
        <v>12738</v>
      </c>
      <c r="B12737" s="612">
        <v>44078.55972222222</v>
      </c>
      <c r="C12737" s="405" t="s">
        <v>2110</v>
      </c>
      <c r="D12737" s="384">
        <v>2934</v>
      </c>
      <c r="E12737">
        <v>0.03</v>
      </c>
      <c r="F12737">
        <v>1.1819599999999999</v>
      </c>
      <c r="G12737" s="384">
        <v>0</v>
      </c>
      <c r="H12737">
        <v>1.1831100000000001</v>
      </c>
    </row>
    <row r="12738" spans="1:10">
      <c r="A12738">
        <v>12750</v>
      </c>
      <c r="B12738" s="612">
        <v>44078.629861111112</v>
      </c>
      <c r="C12738" s="405" t="s">
        <v>2110</v>
      </c>
      <c r="D12738" s="384">
        <v>2934</v>
      </c>
      <c r="E12738">
        <v>0.03</v>
      </c>
      <c r="F12738">
        <v>1.1819599999999999</v>
      </c>
      <c r="G12738" s="384">
        <v>0</v>
      </c>
      <c r="H12738">
        <v>1.1817299999999999</v>
      </c>
    </row>
    <row r="12739" spans="1:10">
      <c r="A12739">
        <v>12760</v>
      </c>
      <c r="B12739" s="612">
        <v>44078.665277777778</v>
      </c>
      <c r="C12739" s="405" t="s">
        <v>2054</v>
      </c>
      <c r="D12739" s="384">
        <v>2934</v>
      </c>
      <c r="E12739">
        <v>0.03</v>
      </c>
      <c r="F12739">
        <v>1.1817299999999999</v>
      </c>
      <c r="G12739" s="384">
        <v>0</v>
      </c>
      <c r="H12739">
        <v>1.1817299999999999</v>
      </c>
      <c r="I12739">
        <v>-0.69</v>
      </c>
      <c r="J12739" s="384">
        <v>41004.39</v>
      </c>
    </row>
    <row r="12740" spans="1:10">
      <c r="A12740">
        <v>12730</v>
      </c>
      <c r="B12740" s="612">
        <v>44078.532638888886</v>
      </c>
      <c r="C12740" s="405" t="s">
        <v>97</v>
      </c>
      <c r="D12740" s="384">
        <v>2935</v>
      </c>
      <c r="E12740">
        <v>0.02</v>
      </c>
      <c r="F12740">
        <v>1.1837200000000001</v>
      </c>
      <c r="G12740" s="384">
        <v>0</v>
      </c>
      <c r="H12740">
        <v>0</v>
      </c>
    </row>
    <row r="12741" spans="1:10">
      <c r="A12741">
        <v>12731</v>
      </c>
      <c r="B12741" s="612">
        <v>44078.532638888886</v>
      </c>
      <c r="C12741" s="405" t="s">
        <v>2110</v>
      </c>
      <c r="D12741" s="384">
        <v>2935</v>
      </c>
      <c r="E12741">
        <v>0.02</v>
      </c>
      <c r="F12741">
        <v>1.1837200000000001</v>
      </c>
      <c r="G12741" s="384">
        <v>0</v>
      </c>
      <c r="H12741">
        <v>1.18272</v>
      </c>
    </row>
    <row r="12742" spans="1:10">
      <c r="A12742">
        <v>12732</v>
      </c>
      <c r="B12742" s="612">
        <v>44078.535416666666</v>
      </c>
      <c r="C12742" s="405" t="s">
        <v>2054</v>
      </c>
      <c r="D12742" s="384">
        <v>2935</v>
      </c>
      <c r="E12742">
        <v>0.02</v>
      </c>
      <c r="F12742">
        <v>1.18272</v>
      </c>
      <c r="G12742" s="384">
        <v>0</v>
      </c>
      <c r="H12742">
        <v>1.18272</v>
      </c>
      <c r="I12742">
        <v>2</v>
      </c>
      <c r="J12742" s="384">
        <v>41010.32</v>
      </c>
    </row>
    <row r="12743" spans="1:10">
      <c r="A12743">
        <v>12733</v>
      </c>
      <c r="B12743" s="612">
        <v>44078.544444444444</v>
      </c>
      <c r="C12743" s="405" t="s">
        <v>97</v>
      </c>
      <c r="D12743" s="384">
        <v>2936</v>
      </c>
      <c r="E12743">
        <v>0.02</v>
      </c>
      <c r="F12743">
        <v>1.1812800000000001</v>
      </c>
      <c r="G12743" s="384">
        <v>0</v>
      </c>
      <c r="H12743">
        <v>0</v>
      </c>
    </row>
    <row r="12744" spans="1:10">
      <c r="A12744">
        <v>12734</v>
      </c>
      <c r="B12744" s="612">
        <v>44078.544444444444</v>
      </c>
      <c r="C12744" s="405" t="s">
        <v>2110</v>
      </c>
      <c r="D12744" s="384">
        <v>2936</v>
      </c>
      <c r="E12744">
        <v>0.02</v>
      </c>
      <c r="F12744">
        <v>1.1812800000000001</v>
      </c>
      <c r="G12744" s="384">
        <v>0</v>
      </c>
      <c r="H12744">
        <v>1.18028</v>
      </c>
    </row>
    <row r="12745" spans="1:10">
      <c r="A12745">
        <v>12735</v>
      </c>
      <c r="B12745" s="612">
        <v>44078.55972222222</v>
      </c>
      <c r="C12745" s="405" t="s">
        <v>2054</v>
      </c>
      <c r="D12745" s="384">
        <v>2936</v>
      </c>
      <c r="E12745">
        <v>0.02</v>
      </c>
      <c r="F12745">
        <v>1.18028</v>
      </c>
      <c r="G12745" s="384">
        <v>0</v>
      </c>
      <c r="H12745">
        <v>1.18028</v>
      </c>
      <c r="I12745">
        <v>2</v>
      </c>
      <c r="J12745" s="384">
        <v>41012.32</v>
      </c>
    </row>
    <row r="12746" spans="1:10">
      <c r="A12746">
        <v>12736</v>
      </c>
      <c r="B12746" s="612">
        <v>44078.55972222222</v>
      </c>
      <c r="C12746" s="405" t="s">
        <v>96</v>
      </c>
      <c r="D12746" s="384">
        <v>2937</v>
      </c>
      <c r="E12746">
        <v>0.05</v>
      </c>
      <c r="F12746">
        <v>1.18025</v>
      </c>
      <c r="G12746" s="384">
        <v>0</v>
      </c>
      <c r="H12746">
        <v>0</v>
      </c>
    </row>
    <row r="12747" spans="1:10">
      <c r="A12747">
        <v>12737</v>
      </c>
      <c r="B12747" s="612">
        <v>44078.55972222222</v>
      </c>
      <c r="C12747" s="405" t="s">
        <v>2110</v>
      </c>
      <c r="D12747" s="384">
        <v>2937</v>
      </c>
      <c r="E12747">
        <v>0.05</v>
      </c>
      <c r="F12747">
        <v>1.18025</v>
      </c>
      <c r="G12747" s="384">
        <v>0</v>
      </c>
      <c r="H12747">
        <v>1.1831100000000001</v>
      </c>
    </row>
    <row r="12748" spans="1:10">
      <c r="A12748">
        <v>12749</v>
      </c>
      <c r="B12748" s="612">
        <v>44078.629861111112</v>
      </c>
      <c r="C12748" s="405" t="s">
        <v>2110</v>
      </c>
      <c r="D12748" s="384">
        <v>2937</v>
      </c>
      <c r="E12748">
        <v>0.05</v>
      </c>
      <c r="F12748">
        <v>1.18025</v>
      </c>
      <c r="G12748" s="384">
        <v>0</v>
      </c>
      <c r="H12748">
        <v>1.1817299999999999</v>
      </c>
    </row>
    <row r="12749" spans="1:10">
      <c r="A12749">
        <v>12761</v>
      </c>
      <c r="B12749" s="612">
        <v>44078.665277777778</v>
      </c>
      <c r="C12749" s="405" t="s">
        <v>2054</v>
      </c>
      <c r="D12749" s="384">
        <v>2937</v>
      </c>
      <c r="E12749">
        <v>0.05</v>
      </c>
      <c r="F12749">
        <v>1.1817299999999999</v>
      </c>
      <c r="G12749" s="384">
        <v>0</v>
      </c>
      <c r="H12749">
        <v>1.1817299999999999</v>
      </c>
      <c r="I12749">
        <v>7.4</v>
      </c>
      <c r="J12749" s="384">
        <v>41011.79</v>
      </c>
    </row>
    <row r="12750" spans="1:10">
      <c r="A12750">
        <v>12741</v>
      </c>
      <c r="B12750" s="612">
        <v>44078.564583333333</v>
      </c>
      <c r="C12750" s="405" t="s">
        <v>97</v>
      </c>
      <c r="D12750" s="384">
        <v>2938</v>
      </c>
      <c r="E12750">
        <v>0.02</v>
      </c>
      <c r="F12750">
        <v>1.1810499999999999</v>
      </c>
      <c r="G12750" s="384">
        <v>0</v>
      </c>
      <c r="H12750">
        <v>0</v>
      </c>
    </row>
    <row r="12751" spans="1:10">
      <c r="A12751">
        <v>12742</v>
      </c>
      <c r="B12751" s="612">
        <v>44078.564583333333</v>
      </c>
      <c r="C12751" s="405" t="s">
        <v>2110</v>
      </c>
      <c r="D12751" s="384">
        <v>2938</v>
      </c>
      <c r="E12751">
        <v>0.02</v>
      </c>
      <c r="F12751">
        <v>1.1810499999999999</v>
      </c>
      <c r="G12751" s="384">
        <v>0</v>
      </c>
      <c r="H12751">
        <v>1.18005</v>
      </c>
    </row>
    <row r="12752" spans="1:10">
      <c r="A12752">
        <v>12743</v>
      </c>
      <c r="B12752" s="612">
        <v>44078.568749999999</v>
      </c>
      <c r="C12752" s="405" t="s">
        <v>2054</v>
      </c>
      <c r="D12752" s="384">
        <v>2938</v>
      </c>
      <c r="E12752">
        <v>0.02</v>
      </c>
      <c r="F12752">
        <v>1.18005</v>
      </c>
      <c r="G12752" s="384">
        <v>0</v>
      </c>
      <c r="H12752">
        <v>1.18005</v>
      </c>
      <c r="I12752">
        <v>2</v>
      </c>
      <c r="J12752" s="384">
        <v>41014.32</v>
      </c>
    </row>
    <row r="12753" spans="1:10">
      <c r="A12753">
        <v>12744</v>
      </c>
      <c r="B12753" s="612">
        <v>44078.597916666666</v>
      </c>
      <c r="C12753" s="405" t="s">
        <v>97</v>
      </c>
      <c r="D12753" s="384">
        <v>2939</v>
      </c>
      <c r="E12753">
        <v>0.02</v>
      </c>
      <c r="F12753">
        <v>1.17946</v>
      </c>
      <c r="G12753" s="384">
        <v>0</v>
      </c>
      <c r="H12753">
        <v>0</v>
      </c>
    </row>
    <row r="12754" spans="1:10">
      <c r="A12754">
        <v>12745</v>
      </c>
      <c r="B12754" s="612">
        <v>44078.597916666666</v>
      </c>
      <c r="C12754" s="405" t="s">
        <v>2110</v>
      </c>
      <c r="D12754" s="384">
        <v>2939</v>
      </c>
      <c r="E12754">
        <v>0.02</v>
      </c>
      <c r="F12754">
        <v>1.17946</v>
      </c>
      <c r="G12754" s="384">
        <v>0</v>
      </c>
      <c r="H12754">
        <v>1.1784600000000001</v>
      </c>
    </row>
    <row r="12755" spans="1:10">
      <c r="A12755">
        <v>12746</v>
      </c>
      <c r="B12755" s="612">
        <v>44078.629861111112</v>
      </c>
      <c r="C12755" s="405" t="s">
        <v>2054</v>
      </c>
      <c r="D12755" s="384">
        <v>2939</v>
      </c>
      <c r="E12755">
        <v>0.02</v>
      </c>
      <c r="F12755">
        <v>1.1784600000000001</v>
      </c>
      <c r="G12755" s="384">
        <v>0</v>
      </c>
      <c r="H12755">
        <v>1.1784600000000001</v>
      </c>
      <c r="I12755">
        <v>2</v>
      </c>
      <c r="J12755" s="384">
        <v>41016.32</v>
      </c>
    </row>
    <row r="12756" spans="1:10">
      <c r="A12756">
        <v>12747</v>
      </c>
      <c r="B12756" s="612">
        <v>44078.629861111112</v>
      </c>
      <c r="C12756" s="405" t="s">
        <v>96</v>
      </c>
      <c r="D12756" s="384">
        <v>2940</v>
      </c>
      <c r="E12756">
        <v>0.08</v>
      </c>
      <c r="F12756">
        <v>1.17841</v>
      </c>
      <c r="G12756" s="384">
        <v>0</v>
      </c>
      <c r="H12756">
        <v>0</v>
      </c>
    </row>
    <row r="12757" spans="1:10">
      <c r="A12757">
        <v>12748</v>
      </c>
      <c r="B12757" s="612">
        <v>44078.629861111112</v>
      </c>
      <c r="C12757" s="405" t="s">
        <v>2110</v>
      </c>
      <c r="D12757" s="384">
        <v>2940</v>
      </c>
      <c r="E12757">
        <v>0.08</v>
      </c>
      <c r="F12757">
        <v>1.17841</v>
      </c>
      <c r="G12757" s="384">
        <v>0</v>
      </c>
      <c r="H12757">
        <v>1.1817299999999999</v>
      </c>
    </row>
    <row r="12758" spans="1:10">
      <c r="A12758">
        <v>12762</v>
      </c>
      <c r="B12758" s="612">
        <v>44078.665277777778</v>
      </c>
      <c r="C12758" s="405" t="s">
        <v>2054</v>
      </c>
      <c r="D12758" s="384">
        <v>2940</v>
      </c>
      <c r="E12758">
        <v>0.08</v>
      </c>
      <c r="F12758">
        <v>1.1817299999999999</v>
      </c>
      <c r="G12758" s="384">
        <v>0</v>
      </c>
      <c r="H12758">
        <v>1.1817299999999999</v>
      </c>
      <c r="I12758">
        <v>26.56</v>
      </c>
      <c r="J12758" s="384">
        <v>41038.35</v>
      </c>
    </row>
    <row r="12759" spans="1:10">
      <c r="A12759">
        <v>12753</v>
      </c>
      <c r="B12759" s="612">
        <v>44078.635416666664</v>
      </c>
      <c r="C12759" s="405" t="s">
        <v>97</v>
      </c>
      <c r="D12759" s="384">
        <v>2941</v>
      </c>
      <c r="E12759">
        <v>0.02</v>
      </c>
      <c r="F12759">
        <v>1.17919</v>
      </c>
      <c r="G12759" s="384">
        <v>0</v>
      </c>
      <c r="H12759">
        <v>0</v>
      </c>
    </row>
    <row r="12760" spans="1:10">
      <c r="A12760">
        <v>12754</v>
      </c>
      <c r="B12760" s="612">
        <v>44078.635416666664</v>
      </c>
      <c r="C12760" s="405" t="s">
        <v>2110</v>
      </c>
      <c r="D12760" s="384">
        <v>2941</v>
      </c>
      <c r="E12760">
        <v>0.02</v>
      </c>
      <c r="F12760">
        <v>1.17919</v>
      </c>
      <c r="G12760" s="384">
        <v>0</v>
      </c>
      <c r="H12760">
        <v>1.1781900000000001</v>
      </c>
    </row>
    <row r="12761" spans="1:10">
      <c r="A12761">
        <v>12757</v>
      </c>
      <c r="B12761" s="612">
        <v>44078.651388888888</v>
      </c>
      <c r="C12761" s="405" t="s">
        <v>2110</v>
      </c>
      <c r="D12761" s="384">
        <v>2941</v>
      </c>
      <c r="E12761">
        <v>0.02</v>
      </c>
      <c r="F12761">
        <v>1.17919</v>
      </c>
      <c r="G12761" s="384">
        <v>0</v>
      </c>
      <c r="H12761">
        <v>1.179</v>
      </c>
    </row>
    <row r="12762" spans="1:10">
      <c r="A12762">
        <v>12766</v>
      </c>
      <c r="B12762" s="612">
        <v>44078.668749999997</v>
      </c>
      <c r="C12762" s="405" t="s">
        <v>2110</v>
      </c>
      <c r="D12762" s="384">
        <v>2941</v>
      </c>
      <c r="E12762">
        <v>0.02</v>
      </c>
      <c r="F12762">
        <v>1.17919</v>
      </c>
      <c r="G12762" s="384">
        <v>0</v>
      </c>
      <c r="H12762">
        <v>1.1800299999999999</v>
      </c>
    </row>
    <row r="12763" spans="1:10">
      <c r="A12763">
        <v>12774</v>
      </c>
      <c r="B12763" s="612">
        <v>44078.720833333333</v>
      </c>
      <c r="C12763" s="405" t="s">
        <v>2110</v>
      </c>
      <c r="D12763" s="384">
        <v>2941</v>
      </c>
      <c r="E12763">
        <v>0.02</v>
      </c>
      <c r="F12763">
        <v>1.17919</v>
      </c>
      <c r="G12763" s="384">
        <v>0</v>
      </c>
      <c r="H12763">
        <v>1.1813100000000001</v>
      </c>
    </row>
    <row r="12764" spans="1:10">
      <c r="A12764">
        <v>12784</v>
      </c>
      <c r="B12764" s="612">
        <v>44082.022916666669</v>
      </c>
      <c r="C12764" s="405" t="s">
        <v>2054</v>
      </c>
      <c r="D12764" s="384">
        <v>2941</v>
      </c>
      <c r="E12764">
        <v>0.02</v>
      </c>
      <c r="F12764">
        <v>1.1813100000000001</v>
      </c>
      <c r="G12764" s="384">
        <v>0</v>
      </c>
      <c r="H12764">
        <v>1.1813100000000001</v>
      </c>
      <c r="I12764">
        <v>-4.2</v>
      </c>
      <c r="J12764" s="384">
        <v>41036.15</v>
      </c>
    </row>
    <row r="12765" spans="1:10">
      <c r="A12765">
        <v>12755</v>
      </c>
      <c r="B12765" s="612">
        <v>44078.651388888888</v>
      </c>
      <c r="C12765" s="405" t="s">
        <v>97</v>
      </c>
      <c r="D12765" s="384">
        <v>2942</v>
      </c>
      <c r="E12765">
        <v>0.02</v>
      </c>
      <c r="F12765">
        <v>1.1808000000000001</v>
      </c>
      <c r="G12765" s="384">
        <v>0</v>
      </c>
      <c r="H12765">
        <v>0</v>
      </c>
    </row>
    <row r="12766" spans="1:10">
      <c r="A12766">
        <v>12756</v>
      </c>
      <c r="B12766" s="612">
        <v>44078.651388888888</v>
      </c>
      <c r="C12766" s="405" t="s">
        <v>2110</v>
      </c>
      <c r="D12766" s="384">
        <v>2942</v>
      </c>
      <c r="E12766">
        <v>0.02</v>
      </c>
      <c r="F12766">
        <v>1.1808000000000001</v>
      </c>
      <c r="G12766" s="384">
        <v>0</v>
      </c>
      <c r="H12766">
        <v>1.179</v>
      </c>
    </row>
    <row r="12767" spans="1:10">
      <c r="A12767">
        <v>12765</v>
      </c>
      <c r="B12767" s="612">
        <v>44078.668749999997</v>
      </c>
      <c r="C12767" s="405" t="s">
        <v>2110</v>
      </c>
      <c r="D12767" s="384">
        <v>2942</v>
      </c>
      <c r="E12767">
        <v>0.02</v>
      </c>
      <c r="F12767">
        <v>1.1808000000000001</v>
      </c>
      <c r="G12767" s="384">
        <v>0</v>
      </c>
      <c r="H12767">
        <v>1.1800299999999999</v>
      </c>
    </row>
    <row r="12768" spans="1:10">
      <c r="A12768">
        <v>12773</v>
      </c>
      <c r="B12768" s="612">
        <v>44078.720833333333</v>
      </c>
      <c r="C12768" s="405" t="s">
        <v>2110</v>
      </c>
      <c r="D12768" s="384">
        <v>2942</v>
      </c>
      <c r="E12768">
        <v>0.02</v>
      </c>
      <c r="F12768">
        <v>1.1808000000000001</v>
      </c>
      <c r="G12768" s="384">
        <v>0</v>
      </c>
      <c r="H12768">
        <v>1.1813100000000001</v>
      </c>
    </row>
    <row r="12769" spans="1:10">
      <c r="A12769">
        <v>12785</v>
      </c>
      <c r="B12769" s="612">
        <v>44082.022916666669</v>
      </c>
      <c r="C12769" s="405" t="s">
        <v>2054</v>
      </c>
      <c r="D12769" s="384">
        <v>2942</v>
      </c>
      <c r="E12769">
        <v>0.02</v>
      </c>
      <c r="F12769">
        <v>1.1813100000000001</v>
      </c>
      <c r="G12769" s="384">
        <v>0</v>
      </c>
      <c r="H12769">
        <v>1.1813100000000001</v>
      </c>
      <c r="I12769">
        <v>-0.98</v>
      </c>
      <c r="J12769" s="384">
        <v>41035.18</v>
      </c>
    </row>
    <row r="12770" spans="1:10">
      <c r="A12770">
        <v>12763</v>
      </c>
      <c r="B12770" s="612">
        <v>44078.668749999997</v>
      </c>
      <c r="C12770" s="405" t="s">
        <v>97</v>
      </c>
      <c r="D12770" s="384">
        <v>2943</v>
      </c>
      <c r="E12770">
        <v>0.03</v>
      </c>
      <c r="F12770">
        <v>1.18241</v>
      </c>
      <c r="G12770" s="384">
        <v>0</v>
      </c>
      <c r="H12770">
        <v>0</v>
      </c>
    </row>
    <row r="12771" spans="1:10">
      <c r="A12771">
        <v>12764</v>
      </c>
      <c r="B12771" s="612">
        <v>44078.668749999997</v>
      </c>
      <c r="C12771" s="405" t="s">
        <v>2110</v>
      </c>
      <c r="D12771" s="384">
        <v>2943</v>
      </c>
      <c r="E12771">
        <v>0.03</v>
      </c>
      <c r="F12771">
        <v>1.18241</v>
      </c>
      <c r="G12771" s="384">
        <v>0</v>
      </c>
      <c r="H12771">
        <v>1.1800299999999999</v>
      </c>
    </row>
    <row r="12772" spans="1:10">
      <c r="A12772">
        <v>12772</v>
      </c>
      <c r="B12772" s="612">
        <v>44078.720833333333</v>
      </c>
      <c r="C12772" s="405" t="s">
        <v>2110</v>
      </c>
      <c r="D12772" s="384">
        <v>2943</v>
      </c>
      <c r="E12772">
        <v>0.03</v>
      </c>
      <c r="F12772">
        <v>1.18241</v>
      </c>
      <c r="G12772" s="384">
        <v>0</v>
      </c>
      <c r="H12772">
        <v>1.1813100000000001</v>
      </c>
    </row>
    <row r="12773" spans="1:10">
      <c r="A12773">
        <v>12786</v>
      </c>
      <c r="B12773" s="612">
        <v>44082.022916666669</v>
      </c>
      <c r="C12773" s="405" t="s">
        <v>2054</v>
      </c>
      <c r="D12773" s="384">
        <v>2943</v>
      </c>
      <c r="E12773">
        <v>0.03</v>
      </c>
      <c r="F12773">
        <v>1.1813100000000001</v>
      </c>
      <c r="G12773" s="384">
        <v>0</v>
      </c>
      <c r="H12773">
        <v>1.1813100000000001</v>
      </c>
      <c r="I12773">
        <v>3.37</v>
      </c>
      <c r="J12773" s="384">
        <v>41038.54</v>
      </c>
    </row>
    <row r="12774" spans="1:10">
      <c r="A12774">
        <v>12767</v>
      </c>
      <c r="B12774" s="612">
        <v>44078.701388888891</v>
      </c>
      <c r="C12774" s="405" t="s">
        <v>96</v>
      </c>
      <c r="D12774" s="384">
        <v>2944</v>
      </c>
      <c r="E12774">
        <v>0.02</v>
      </c>
      <c r="F12774">
        <v>1.18293</v>
      </c>
      <c r="G12774" s="384">
        <v>0</v>
      </c>
      <c r="H12774">
        <v>0</v>
      </c>
    </row>
    <row r="12775" spans="1:10">
      <c r="A12775">
        <v>12768</v>
      </c>
      <c r="B12775" s="612">
        <v>44078.701388888891</v>
      </c>
      <c r="C12775" s="405" t="s">
        <v>2110</v>
      </c>
      <c r="D12775" s="384">
        <v>2944</v>
      </c>
      <c r="E12775">
        <v>0.02</v>
      </c>
      <c r="F12775">
        <v>1.18293</v>
      </c>
      <c r="G12775" s="384">
        <v>0</v>
      </c>
      <c r="H12775">
        <v>1.1839299999999999</v>
      </c>
    </row>
    <row r="12776" spans="1:10">
      <c r="A12776">
        <v>12769</v>
      </c>
      <c r="B12776" s="612">
        <v>44078.715277777781</v>
      </c>
      <c r="C12776" s="405" t="s">
        <v>2054</v>
      </c>
      <c r="D12776" s="384">
        <v>2944</v>
      </c>
      <c r="E12776">
        <v>0.02</v>
      </c>
      <c r="F12776">
        <v>1.1839299999999999</v>
      </c>
      <c r="G12776" s="384">
        <v>0</v>
      </c>
      <c r="H12776">
        <v>1.1839299999999999</v>
      </c>
      <c r="I12776">
        <v>2</v>
      </c>
      <c r="J12776" s="384">
        <v>41040.35</v>
      </c>
    </row>
    <row r="12777" spans="1:10">
      <c r="A12777">
        <v>12770</v>
      </c>
      <c r="B12777" s="612">
        <v>44078.720833333333</v>
      </c>
      <c r="C12777" s="405" t="s">
        <v>97</v>
      </c>
      <c r="D12777" s="384">
        <v>2945</v>
      </c>
      <c r="E12777">
        <v>0.05</v>
      </c>
      <c r="F12777">
        <v>1.18411</v>
      </c>
      <c r="G12777" s="384">
        <v>0</v>
      </c>
      <c r="H12777">
        <v>0</v>
      </c>
    </row>
    <row r="12778" spans="1:10">
      <c r="A12778">
        <v>12771</v>
      </c>
      <c r="B12778" s="612">
        <v>44078.720833333333</v>
      </c>
      <c r="C12778" s="405" t="s">
        <v>2110</v>
      </c>
      <c r="D12778" s="384">
        <v>2945</v>
      </c>
      <c r="E12778">
        <v>0.05</v>
      </c>
      <c r="F12778">
        <v>1.18411</v>
      </c>
      <c r="G12778" s="384">
        <v>0</v>
      </c>
      <c r="H12778">
        <v>1.1813100000000001</v>
      </c>
    </row>
    <row r="12779" spans="1:10">
      <c r="A12779">
        <v>12787</v>
      </c>
      <c r="B12779" s="612">
        <v>44082.022916666669</v>
      </c>
      <c r="C12779" s="405" t="s">
        <v>2054</v>
      </c>
      <c r="D12779" s="384">
        <v>2945</v>
      </c>
      <c r="E12779">
        <v>0.05</v>
      </c>
      <c r="F12779">
        <v>1.1813100000000001</v>
      </c>
      <c r="G12779" s="384">
        <v>0</v>
      </c>
      <c r="H12779">
        <v>1.1813100000000001</v>
      </c>
      <c r="I12779">
        <v>14.11</v>
      </c>
      <c r="J12779" s="384">
        <v>41052.660000000003</v>
      </c>
    </row>
    <row r="12780" spans="1:10">
      <c r="A12780">
        <v>12775</v>
      </c>
      <c r="B12780" s="612">
        <v>44078.8</v>
      </c>
      <c r="C12780" s="405" t="s">
        <v>96</v>
      </c>
      <c r="D12780" s="384">
        <v>2946</v>
      </c>
      <c r="E12780">
        <v>0.02</v>
      </c>
      <c r="F12780">
        <v>1.1849700000000001</v>
      </c>
      <c r="G12780" s="384">
        <v>0</v>
      </c>
      <c r="H12780">
        <v>0</v>
      </c>
    </row>
    <row r="12781" spans="1:10">
      <c r="A12781">
        <v>12776</v>
      </c>
      <c r="B12781" s="612">
        <v>44078.8</v>
      </c>
      <c r="C12781" s="405" t="s">
        <v>2110</v>
      </c>
      <c r="D12781" s="384">
        <v>2946</v>
      </c>
      <c r="E12781">
        <v>0.02</v>
      </c>
      <c r="F12781">
        <v>1.1849700000000001</v>
      </c>
      <c r="G12781" s="384">
        <v>0</v>
      </c>
      <c r="H12781">
        <v>1.18597</v>
      </c>
    </row>
    <row r="12782" spans="1:10">
      <c r="A12782">
        <v>12779</v>
      </c>
      <c r="B12782" s="612">
        <v>44081.092361111114</v>
      </c>
      <c r="C12782" s="405" t="s">
        <v>2110</v>
      </c>
      <c r="D12782" s="384">
        <v>2946</v>
      </c>
      <c r="E12782">
        <v>0.02</v>
      </c>
      <c r="F12782">
        <v>1.1849700000000001</v>
      </c>
      <c r="G12782" s="384">
        <v>0</v>
      </c>
      <c r="H12782">
        <v>1.1851700000000001</v>
      </c>
    </row>
    <row r="12783" spans="1:10">
      <c r="A12783">
        <v>12783</v>
      </c>
      <c r="B12783" s="612">
        <v>44081.429861111108</v>
      </c>
      <c r="C12783" s="405" t="s">
        <v>2110</v>
      </c>
      <c r="D12783" s="384">
        <v>2946</v>
      </c>
      <c r="E12783">
        <v>0.02</v>
      </c>
      <c r="F12783">
        <v>1.1849700000000001</v>
      </c>
      <c r="G12783" s="384">
        <v>0</v>
      </c>
      <c r="H12783">
        <v>1.18414</v>
      </c>
    </row>
    <row r="12784" spans="1:10">
      <c r="A12784">
        <v>12792</v>
      </c>
      <c r="B12784" s="612">
        <v>44082.072916666664</v>
      </c>
      <c r="C12784" s="405" t="s">
        <v>2110</v>
      </c>
      <c r="D12784" s="384">
        <v>2946</v>
      </c>
      <c r="E12784">
        <v>0.02</v>
      </c>
      <c r="F12784">
        <v>1.1849700000000001</v>
      </c>
      <c r="G12784" s="384">
        <v>0</v>
      </c>
      <c r="H12784">
        <v>1.18286</v>
      </c>
    </row>
    <row r="12785" spans="1:10">
      <c r="A12785">
        <v>12810</v>
      </c>
      <c r="B12785" s="612">
        <v>44082.438888888886</v>
      </c>
      <c r="C12785" s="405" t="s">
        <v>2110</v>
      </c>
      <c r="D12785" s="384">
        <v>2946</v>
      </c>
      <c r="E12785">
        <v>0.02</v>
      </c>
      <c r="F12785">
        <v>1.1849700000000001</v>
      </c>
      <c r="G12785" s="384">
        <v>0</v>
      </c>
      <c r="H12785">
        <v>1.18153</v>
      </c>
    </row>
    <row r="12786" spans="1:10">
      <c r="A12786">
        <v>12843</v>
      </c>
      <c r="B12786" s="612">
        <v>44082.923611111109</v>
      </c>
      <c r="C12786" s="405" t="s">
        <v>2110</v>
      </c>
      <c r="D12786" s="384">
        <v>2946</v>
      </c>
      <c r="E12786">
        <v>0.02</v>
      </c>
      <c r="F12786">
        <v>1.1849700000000001</v>
      </c>
      <c r="G12786" s="384">
        <v>0</v>
      </c>
      <c r="H12786">
        <v>1.17994</v>
      </c>
    </row>
    <row r="12787" spans="1:10">
      <c r="A12787">
        <v>12859</v>
      </c>
      <c r="B12787" s="612">
        <v>44083.53402777778</v>
      </c>
      <c r="C12787" s="405" t="s">
        <v>2054</v>
      </c>
      <c r="D12787" s="384">
        <v>2946</v>
      </c>
      <c r="E12787">
        <v>0.02</v>
      </c>
      <c r="F12787">
        <v>1.17994</v>
      </c>
      <c r="G12787" s="384">
        <v>0</v>
      </c>
      <c r="H12787">
        <v>1.17994</v>
      </c>
      <c r="I12787">
        <v>-10.3</v>
      </c>
      <c r="J12787" s="384">
        <v>41071.33</v>
      </c>
    </row>
    <row r="12788" spans="1:10">
      <c r="A12788">
        <v>12777</v>
      </c>
      <c r="B12788" s="612">
        <v>44081.092361111114</v>
      </c>
      <c r="C12788" s="405" t="s">
        <v>96</v>
      </c>
      <c r="D12788" s="384">
        <v>2947</v>
      </c>
      <c r="E12788">
        <v>0.02</v>
      </c>
      <c r="F12788">
        <v>1.18337</v>
      </c>
      <c r="G12788" s="384">
        <v>0</v>
      </c>
      <c r="H12788">
        <v>0</v>
      </c>
    </row>
    <row r="12789" spans="1:10">
      <c r="A12789">
        <v>12778</v>
      </c>
      <c r="B12789" s="612">
        <v>44081.092361111114</v>
      </c>
      <c r="C12789" s="405" t="s">
        <v>2110</v>
      </c>
      <c r="D12789" s="384">
        <v>2947</v>
      </c>
      <c r="E12789">
        <v>0.02</v>
      </c>
      <c r="F12789">
        <v>1.18337</v>
      </c>
      <c r="G12789" s="384">
        <v>0</v>
      </c>
      <c r="H12789">
        <v>1.1851700000000001</v>
      </c>
    </row>
    <row r="12790" spans="1:10">
      <c r="A12790">
        <v>12782</v>
      </c>
      <c r="B12790" s="612">
        <v>44081.429861111108</v>
      </c>
      <c r="C12790" s="405" t="s">
        <v>2110</v>
      </c>
      <c r="D12790" s="384">
        <v>2947</v>
      </c>
      <c r="E12790">
        <v>0.02</v>
      </c>
      <c r="F12790">
        <v>1.18337</v>
      </c>
      <c r="G12790" s="384">
        <v>0</v>
      </c>
      <c r="H12790">
        <v>1.18414</v>
      </c>
    </row>
    <row r="12791" spans="1:10">
      <c r="A12791">
        <v>12791</v>
      </c>
      <c r="B12791" s="612">
        <v>44082.072916666664</v>
      </c>
      <c r="C12791" s="405" t="s">
        <v>2110</v>
      </c>
      <c r="D12791" s="384">
        <v>2947</v>
      </c>
      <c r="E12791">
        <v>0.02</v>
      </c>
      <c r="F12791">
        <v>1.18337</v>
      </c>
      <c r="G12791" s="384">
        <v>0</v>
      </c>
      <c r="H12791">
        <v>1.18286</v>
      </c>
    </row>
    <row r="12792" spans="1:10">
      <c r="A12792">
        <v>12809</v>
      </c>
      <c r="B12792" s="612">
        <v>44082.438888888886</v>
      </c>
      <c r="C12792" s="405" t="s">
        <v>2110</v>
      </c>
      <c r="D12792" s="384">
        <v>2947</v>
      </c>
      <c r="E12792">
        <v>0.02</v>
      </c>
      <c r="F12792">
        <v>1.18337</v>
      </c>
      <c r="G12792" s="384">
        <v>0</v>
      </c>
      <c r="H12792">
        <v>1.18153</v>
      </c>
    </row>
    <row r="12793" spans="1:10">
      <c r="A12793">
        <v>12842</v>
      </c>
      <c r="B12793" s="612">
        <v>44082.923611111109</v>
      </c>
      <c r="C12793" s="405" t="s">
        <v>2110</v>
      </c>
      <c r="D12793" s="384">
        <v>2947</v>
      </c>
      <c r="E12793">
        <v>0.02</v>
      </c>
      <c r="F12793">
        <v>1.18337</v>
      </c>
      <c r="G12793" s="384">
        <v>0</v>
      </c>
      <c r="H12793">
        <v>1.17994</v>
      </c>
    </row>
    <row r="12794" spans="1:10">
      <c r="A12794">
        <v>12860</v>
      </c>
      <c r="B12794" s="612">
        <v>44083.53402777778</v>
      </c>
      <c r="C12794" s="405" t="s">
        <v>2054</v>
      </c>
      <c r="D12794" s="384">
        <v>2947</v>
      </c>
      <c r="E12794">
        <v>0.02</v>
      </c>
      <c r="F12794">
        <v>1.17994</v>
      </c>
      <c r="G12794" s="384">
        <v>0</v>
      </c>
      <c r="H12794">
        <v>1.17994</v>
      </c>
      <c r="I12794">
        <v>-7.02</v>
      </c>
      <c r="J12794" s="384">
        <v>41064.31</v>
      </c>
    </row>
    <row r="12795" spans="1:10">
      <c r="A12795">
        <v>12780</v>
      </c>
      <c r="B12795" s="612">
        <v>44081.429861111108</v>
      </c>
      <c r="C12795" s="405" t="s">
        <v>96</v>
      </c>
      <c r="D12795" s="384">
        <v>2948</v>
      </c>
      <c r="E12795">
        <v>0.03</v>
      </c>
      <c r="F12795">
        <v>1.18177</v>
      </c>
      <c r="G12795" s="384">
        <v>0</v>
      </c>
      <c r="H12795">
        <v>0</v>
      </c>
    </row>
    <row r="12796" spans="1:10">
      <c r="A12796">
        <v>12781</v>
      </c>
      <c r="B12796" s="612">
        <v>44081.429861111108</v>
      </c>
      <c r="C12796" s="405" t="s">
        <v>2110</v>
      </c>
      <c r="D12796" s="384">
        <v>2948</v>
      </c>
      <c r="E12796">
        <v>0.03</v>
      </c>
      <c r="F12796">
        <v>1.18177</v>
      </c>
      <c r="G12796" s="384">
        <v>0</v>
      </c>
      <c r="H12796">
        <v>1.18414</v>
      </c>
    </row>
    <row r="12797" spans="1:10">
      <c r="A12797">
        <v>12790</v>
      </c>
      <c r="B12797" s="612">
        <v>44082.072916666664</v>
      </c>
      <c r="C12797" s="405" t="s">
        <v>2110</v>
      </c>
      <c r="D12797" s="384">
        <v>2948</v>
      </c>
      <c r="E12797">
        <v>0.03</v>
      </c>
      <c r="F12797">
        <v>1.18177</v>
      </c>
      <c r="G12797" s="384">
        <v>0</v>
      </c>
      <c r="H12797">
        <v>1.18286</v>
      </c>
    </row>
    <row r="12798" spans="1:10">
      <c r="A12798">
        <v>12808</v>
      </c>
      <c r="B12798" s="612">
        <v>44082.438888888886</v>
      </c>
      <c r="C12798" s="405" t="s">
        <v>2110</v>
      </c>
      <c r="D12798" s="384">
        <v>2948</v>
      </c>
      <c r="E12798">
        <v>0.03</v>
      </c>
      <c r="F12798">
        <v>1.18177</v>
      </c>
      <c r="G12798" s="384">
        <v>0</v>
      </c>
      <c r="H12798">
        <v>1.18153</v>
      </c>
    </row>
    <row r="12799" spans="1:10">
      <c r="A12799">
        <v>12841</v>
      </c>
      <c r="B12799" s="612">
        <v>44082.923611111109</v>
      </c>
      <c r="C12799" s="405" t="s">
        <v>2110</v>
      </c>
      <c r="D12799" s="384">
        <v>2948</v>
      </c>
      <c r="E12799">
        <v>0.03</v>
      </c>
      <c r="F12799">
        <v>1.18177</v>
      </c>
      <c r="G12799" s="384">
        <v>0</v>
      </c>
      <c r="H12799">
        <v>1.17994</v>
      </c>
    </row>
    <row r="12800" spans="1:10">
      <c r="A12800">
        <v>12861</v>
      </c>
      <c r="B12800" s="612">
        <v>44083.53402777778</v>
      </c>
      <c r="C12800" s="405" t="s">
        <v>2054</v>
      </c>
      <c r="D12800" s="384">
        <v>2948</v>
      </c>
      <c r="E12800">
        <v>0.03</v>
      </c>
      <c r="F12800">
        <v>1.17994</v>
      </c>
      <c r="G12800" s="384">
        <v>0</v>
      </c>
      <c r="H12800">
        <v>1.17994</v>
      </c>
      <c r="I12800">
        <v>-5.73</v>
      </c>
      <c r="J12800" s="384">
        <v>41058.57</v>
      </c>
    </row>
    <row r="12801" spans="1:10">
      <c r="A12801">
        <v>12788</v>
      </c>
      <c r="B12801" s="612">
        <v>44082.072916666664</v>
      </c>
      <c r="C12801" s="405" t="s">
        <v>96</v>
      </c>
      <c r="D12801" s="384">
        <v>2949</v>
      </c>
      <c r="E12801">
        <v>0.05</v>
      </c>
      <c r="F12801">
        <v>1.18007</v>
      </c>
      <c r="G12801" s="384">
        <v>0</v>
      </c>
      <c r="H12801">
        <v>0</v>
      </c>
    </row>
    <row r="12802" spans="1:10">
      <c r="A12802">
        <v>12789</v>
      </c>
      <c r="B12802" s="612">
        <v>44082.072916666664</v>
      </c>
      <c r="C12802" s="405" t="s">
        <v>2110</v>
      </c>
      <c r="D12802" s="384">
        <v>2949</v>
      </c>
      <c r="E12802">
        <v>0.05</v>
      </c>
      <c r="F12802">
        <v>1.18007</v>
      </c>
      <c r="G12802" s="384">
        <v>0</v>
      </c>
      <c r="H12802">
        <v>1.18286</v>
      </c>
    </row>
    <row r="12803" spans="1:10">
      <c r="A12803">
        <v>12807</v>
      </c>
      <c r="B12803" s="612">
        <v>44082.438888888886</v>
      </c>
      <c r="C12803" s="405" t="s">
        <v>2110</v>
      </c>
      <c r="D12803" s="384">
        <v>2949</v>
      </c>
      <c r="E12803">
        <v>0.05</v>
      </c>
      <c r="F12803">
        <v>1.18007</v>
      </c>
      <c r="G12803" s="384">
        <v>0</v>
      </c>
      <c r="H12803">
        <v>1.18153</v>
      </c>
    </row>
    <row r="12804" spans="1:10">
      <c r="A12804">
        <v>12840</v>
      </c>
      <c r="B12804" s="612">
        <v>44082.923611111109</v>
      </c>
      <c r="C12804" s="405" t="s">
        <v>2110</v>
      </c>
      <c r="D12804" s="384">
        <v>2949</v>
      </c>
      <c r="E12804">
        <v>0.05</v>
      </c>
      <c r="F12804">
        <v>1.18007</v>
      </c>
      <c r="G12804" s="384">
        <v>0</v>
      </c>
      <c r="H12804">
        <v>1.17994</v>
      </c>
    </row>
    <row r="12805" spans="1:10">
      <c r="A12805">
        <v>12862</v>
      </c>
      <c r="B12805" s="612">
        <v>44083.53402777778</v>
      </c>
      <c r="C12805" s="405" t="s">
        <v>2054</v>
      </c>
      <c r="D12805" s="384">
        <v>2949</v>
      </c>
      <c r="E12805">
        <v>0.05</v>
      </c>
      <c r="F12805">
        <v>1.17994</v>
      </c>
      <c r="G12805" s="384">
        <v>0</v>
      </c>
      <c r="H12805">
        <v>1.17994</v>
      </c>
      <c r="I12805">
        <v>-0.85</v>
      </c>
      <c r="J12805" s="384">
        <v>41057.72</v>
      </c>
    </row>
    <row r="12806" spans="1:10">
      <c r="A12806">
        <v>12793</v>
      </c>
      <c r="B12806" s="612">
        <v>44082.085416666669</v>
      </c>
      <c r="C12806" s="405" t="s">
        <v>97</v>
      </c>
      <c r="D12806" s="384">
        <v>2950</v>
      </c>
      <c r="E12806">
        <v>0.02</v>
      </c>
      <c r="F12806">
        <v>1.1801200000000001</v>
      </c>
      <c r="G12806" s="384">
        <v>0</v>
      </c>
      <c r="H12806">
        <v>0</v>
      </c>
    </row>
    <row r="12807" spans="1:10">
      <c r="A12807">
        <v>12794</v>
      </c>
      <c r="B12807" s="612">
        <v>44082.085416666669</v>
      </c>
      <c r="C12807" s="405" t="s">
        <v>2110</v>
      </c>
      <c r="D12807" s="384">
        <v>2950</v>
      </c>
      <c r="E12807">
        <v>0.02</v>
      </c>
      <c r="F12807">
        <v>1.1801200000000001</v>
      </c>
      <c r="G12807" s="384">
        <v>0</v>
      </c>
      <c r="H12807">
        <v>1.1791199999999999</v>
      </c>
    </row>
    <row r="12808" spans="1:10">
      <c r="A12808">
        <v>12797</v>
      </c>
      <c r="B12808" s="612">
        <v>44082.252083333333</v>
      </c>
      <c r="C12808" s="405" t="s">
        <v>2110</v>
      </c>
      <c r="D12808" s="384">
        <v>2950</v>
      </c>
      <c r="E12808">
        <v>0.02</v>
      </c>
      <c r="F12808">
        <v>1.1801200000000001</v>
      </c>
      <c r="G12808" s="384">
        <v>0</v>
      </c>
      <c r="H12808">
        <v>1.1799299999999999</v>
      </c>
    </row>
    <row r="12809" spans="1:10">
      <c r="A12809">
        <v>12798</v>
      </c>
      <c r="B12809" s="612">
        <v>44082.411805555559</v>
      </c>
      <c r="C12809" s="405" t="s">
        <v>2054</v>
      </c>
      <c r="D12809" s="384">
        <v>2950</v>
      </c>
      <c r="E12809">
        <v>0.02</v>
      </c>
      <c r="F12809">
        <v>1.1799299999999999</v>
      </c>
      <c r="G12809" s="384">
        <v>0</v>
      </c>
      <c r="H12809">
        <v>1.1799299999999999</v>
      </c>
      <c r="I12809">
        <v>0.38</v>
      </c>
      <c r="J12809" s="384">
        <v>41053.040000000001</v>
      </c>
    </row>
    <row r="12810" spans="1:10">
      <c r="A12810">
        <v>12795</v>
      </c>
      <c r="B12810" s="612">
        <v>44082.252083333333</v>
      </c>
      <c r="C12810" s="405" t="s">
        <v>97</v>
      </c>
      <c r="D12810" s="384">
        <v>2951</v>
      </c>
      <c r="E12810">
        <v>0.02</v>
      </c>
      <c r="F12810">
        <v>1.18174</v>
      </c>
      <c r="G12810" s="384">
        <v>0</v>
      </c>
      <c r="H12810">
        <v>0</v>
      </c>
    </row>
    <row r="12811" spans="1:10">
      <c r="A12811">
        <v>12796</v>
      </c>
      <c r="B12811" s="612">
        <v>44082.252083333333</v>
      </c>
      <c r="C12811" s="405" t="s">
        <v>2110</v>
      </c>
      <c r="D12811" s="384">
        <v>2951</v>
      </c>
      <c r="E12811">
        <v>0.02</v>
      </c>
      <c r="F12811">
        <v>1.18174</v>
      </c>
      <c r="G12811" s="384">
        <v>0</v>
      </c>
      <c r="H12811">
        <v>1.1799299999999999</v>
      </c>
    </row>
    <row r="12812" spans="1:10">
      <c r="A12812">
        <v>12799</v>
      </c>
      <c r="B12812" s="612">
        <v>44082.411805555559</v>
      </c>
      <c r="C12812" s="405" t="s">
        <v>2054</v>
      </c>
      <c r="D12812" s="384">
        <v>2951</v>
      </c>
      <c r="E12812">
        <v>0.02</v>
      </c>
      <c r="F12812">
        <v>1.1799299999999999</v>
      </c>
      <c r="G12812" s="384">
        <v>0</v>
      </c>
      <c r="H12812">
        <v>1.1799299999999999</v>
      </c>
      <c r="I12812">
        <v>3.62</v>
      </c>
      <c r="J12812" s="384">
        <v>41056.660000000003</v>
      </c>
    </row>
    <row r="12813" spans="1:10">
      <c r="A12813">
        <v>12800</v>
      </c>
      <c r="B12813" s="612">
        <v>44082.414583333331</v>
      </c>
      <c r="C12813" s="405" t="s">
        <v>97</v>
      </c>
      <c r="D12813" s="384">
        <v>2952</v>
      </c>
      <c r="E12813">
        <v>0.02</v>
      </c>
      <c r="F12813">
        <v>1.1798200000000001</v>
      </c>
      <c r="G12813" s="384">
        <v>0</v>
      </c>
      <c r="H12813">
        <v>0</v>
      </c>
    </row>
    <row r="12814" spans="1:10">
      <c r="A12814">
        <v>12801</v>
      </c>
      <c r="B12814" s="612">
        <v>44082.414583333331</v>
      </c>
      <c r="C12814" s="405" t="s">
        <v>2110</v>
      </c>
      <c r="D12814" s="384">
        <v>2952</v>
      </c>
      <c r="E12814">
        <v>0.02</v>
      </c>
      <c r="F12814">
        <v>1.1798200000000001</v>
      </c>
      <c r="G12814" s="384">
        <v>0</v>
      </c>
      <c r="H12814">
        <v>1.17882</v>
      </c>
    </row>
    <row r="12815" spans="1:10">
      <c r="A12815">
        <v>12802</v>
      </c>
      <c r="B12815" s="612">
        <v>44082.417361111111</v>
      </c>
      <c r="C12815" s="405" t="s">
        <v>2054</v>
      </c>
      <c r="D12815" s="384">
        <v>2952</v>
      </c>
      <c r="E12815">
        <v>0.02</v>
      </c>
      <c r="F12815">
        <v>1.17882</v>
      </c>
      <c r="G12815" s="384">
        <v>0</v>
      </c>
      <c r="H12815">
        <v>1.17882</v>
      </c>
      <c r="I12815">
        <v>2</v>
      </c>
      <c r="J12815" s="384">
        <v>41058.660000000003</v>
      </c>
    </row>
    <row r="12816" spans="1:10">
      <c r="A12816">
        <v>12803</v>
      </c>
      <c r="B12816" s="612">
        <v>44082.419444444444</v>
      </c>
      <c r="C12816" s="405" t="s">
        <v>97</v>
      </c>
      <c r="D12816" s="384">
        <v>2953</v>
      </c>
      <c r="E12816">
        <v>0.02</v>
      </c>
      <c r="F12816">
        <v>1.1791400000000001</v>
      </c>
      <c r="G12816" s="384">
        <v>0</v>
      </c>
      <c r="H12816">
        <v>0</v>
      </c>
    </row>
    <row r="12817" spans="1:10">
      <c r="A12817">
        <v>12804</v>
      </c>
      <c r="B12817" s="612">
        <v>44082.419444444444</v>
      </c>
      <c r="C12817" s="405" t="s">
        <v>2110</v>
      </c>
      <c r="D12817" s="384">
        <v>2953</v>
      </c>
      <c r="E12817">
        <v>0.02</v>
      </c>
      <c r="F12817">
        <v>1.1791400000000001</v>
      </c>
      <c r="G12817" s="384">
        <v>0</v>
      </c>
      <c r="H12817">
        <v>1.17814</v>
      </c>
    </row>
    <row r="12818" spans="1:10">
      <c r="A12818">
        <v>12811</v>
      </c>
      <c r="B12818" s="612">
        <v>44082.44027777778</v>
      </c>
      <c r="C12818" s="405" t="s">
        <v>2054</v>
      </c>
      <c r="D12818" s="384">
        <v>2953</v>
      </c>
      <c r="E12818">
        <v>0.02</v>
      </c>
      <c r="F12818">
        <v>1.17814</v>
      </c>
      <c r="G12818" s="384">
        <v>0</v>
      </c>
      <c r="H12818">
        <v>1.17814</v>
      </c>
      <c r="I12818">
        <v>2</v>
      </c>
      <c r="J12818" s="384">
        <v>41060.660000000003</v>
      </c>
    </row>
    <row r="12819" spans="1:10">
      <c r="A12819">
        <v>12805</v>
      </c>
      <c r="B12819" s="612">
        <v>44082.438888888886</v>
      </c>
      <c r="C12819" s="405" t="s">
        <v>96</v>
      </c>
      <c r="D12819" s="384">
        <v>2954</v>
      </c>
      <c r="E12819">
        <v>0.08</v>
      </c>
      <c r="F12819">
        <v>1.1782699999999999</v>
      </c>
      <c r="G12819" s="384">
        <v>0</v>
      </c>
      <c r="H12819">
        <v>0</v>
      </c>
    </row>
    <row r="12820" spans="1:10">
      <c r="A12820">
        <v>12806</v>
      </c>
      <c r="B12820" s="612">
        <v>44082.438888888886</v>
      </c>
      <c r="C12820" s="405" t="s">
        <v>2110</v>
      </c>
      <c r="D12820" s="384">
        <v>2954</v>
      </c>
      <c r="E12820">
        <v>0.08</v>
      </c>
      <c r="F12820">
        <v>1.1782699999999999</v>
      </c>
      <c r="G12820" s="384">
        <v>0</v>
      </c>
      <c r="H12820">
        <v>1.18153</v>
      </c>
    </row>
    <row r="12821" spans="1:10">
      <c r="A12821">
        <v>12839</v>
      </c>
      <c r="B12821" s="612">
        <v>44082.923611111109</v>
      </c>
      <c r="C12821" s="405" t="s">
        <v>2110</v>
      </c>
      <c r="D12821" s="384">
        <v>2954</v>
      </c>
      <c r="E12821">
        <v>0.08</v>
      </c>
      <c r="F12821">
        <v>1.1782699999999999</v>
      </c>
      <c r="G12821" s="384">
        <v>0</v>
      </c>
      <c r="H12821">
        <v>1.17994</v>
      </c>
    </row>
    <row r="12822" spans="1:10">
      <c r="A12822">
        <v>12863</v>
      </c>
      <c r="B12822" s="612">
        <v>44083.53402777778</v>
      </c>
      <c r="C12822" s="405" t="s">
        <v>2054</v>
      </c>
      <c r="D12822" s="384">
        <v>2954</v>
      </c>
      <c r="E12822">
        <v>0.08</v>
      </c>
      <c r="F12822">
        <v>1.17994</v>
      </c>
      <c r="G12822" s="384">
        <v>0</v>
      </c>
      <c r="H12822">
        <v>1.17994</v>
      </c>
      <c r="I12822">
        <v>13.04</v>
      </c>
      <c r="J12822" s="384">
        <v>41070.76</v>
      </c>
    </row>
    <row r="12823" spans="1:10">
      <c r="A12823">
        <v>12812</v>
      </c>
      <c r="B12823" s="612">
        <v>44082.446527777778</v>
      </c>
      <c r="C12823" s="405" t="s">
        <v>97</v>
      </c>
      <c r="D12823" s="384">
        <v>2955</v>
      </c>
      <c r="E12823">
        <v>0.02</v>
      </c>
      <c r="F12823">
        <v>1.17899</v>
      </c>
      <c r="G12823" s="384">
        <v>0</v>
      </c>
      <c r="H12823">
        <v>0</v>
      </c>
    </row>
    <row r="12824" spans="1:10">
      <c r="A12824">
        <v>12813</v>
      </c>
      <c r="B12824" s="612">
        <v>44082.446527777778</v>
      </c>
      <c r="C12824" s="405" t="s">
        <v>2110</v>
      </c>
      <c r="D12824" s="384">
        <v>2955</v>
      </c>
      <c r="E12824">
        <v>0.02</v>
      </c>
      <c r="F12824">
        <v>1.17899</v>
      </c>
      <c r="G12824" s="384">
        <v>0</v>
      </c>
      <c r="H12824">
        <v>1.1779900000000001</v>
      </c>
    </row>
    <row r="12825" spans="1:10">
      <c r="A12825">
        <v>12816</v>
      </c>
      <c r="B12825" s="612">
        <v>44082.45208333333</v>
      </c>
      <c r="C12825" s="405" t="s">
        <v>2110</v>
      </c>
      <c r="D12825" s="384">
        <v>2955</v>
      </c>
      <c r="E12825">
        <v>0.02</v>
      </c>
      <c r="F12825">
        <v>1.17899</v>
      </c>
      <c r="G12825" s="384">
        <v>0</v>
      </c>
      <c r="H12825">
        <v>1.1788000000000001</v>
      </c>
    </row>
    <row r="12826" spans="1:10">
      <c r="A12826">
        <v>12817</v>
      </c>
      <c r="B12826" s="612">
        <v>44082.505555555559</v>
      </c>
      <c r="C12826" s="405" t="s">
        <v>2054</v>
      </c>
      <c r="D12826" s="384">
        <v>2955</v>
      </c>
      <c r="E12826">
        <v>0.02</v>
      </c>
      <c r="F12826">
        <v>1.1788000000000001</v>
      </c>
      <c r="G12826" s="384">
        <v>0</v>
      </c>
      <c r="H12826">
        <v>1.1788000000000001</v>
      </c>
      <c r="I12826">
        <v>0.38</v>
      </c>
      <c r="J12826" s="384">
        <v>41061.040000000001</v>
      </c>
    </row>
    <row r="12827" spans="1:10">
      <c r="A12827">
        <v>12814</v>
      </c>
      <c r="B12827" s="612">
        <v>44082.45208333333</v>
      </c>
      <c r="C12827" s="405" t="s">
        <v>97</v>
      </c>
      <c r="D12827" s="384">
        <v>2956</v>
      </c>
      <c r="E12827">
        <v>0.02</v>
      </c>
      <c r="F12827">
        <v>1.1806000000000001</v>
      </c>
      <c r="G12827" s="384">
        <v>0</v>
      </c>
      <c r="H12827">
        <v>0</v>
      </c>
    </row>
    <row r="12828" spans="1:10">
      <c r="A12828">
        <v>12815</v>
      </c>
      <c r="B12828" s="612">
        <v>44082.45208333333</v>
      </c>
      <c r="C12828" s="405" t="s">
        <v>2110</v>
      </c>
      <c r="D12828" s="384">
        <v>2956</v>
      </c>
      <c r="E12828">
        <v>0.02</v>
      </c>
      <c r="F12828">
        <v>1.1806000000000001</v>
      </c>
      <c r="G12828" s="384">
        <v>0</v>
      </c>
      <c r="H12828">
        <v>1.1788000000000001</v>
      </c>
    </row>
    <row r="12829" spans="1:10">
      <c r="A12829">
        <v>12818</v>
      </c>
      <c r="B12829" s="612">
        <v>44082.505555555559</v>
      </c>
      <c r="C12829" s="405" t="s">
        <v>2054</v>
      </c>
      <c r="D12829" s="384">
        <v>2956</v>
      </c>
      <c r="E12829">
        <v>0.02</v>
      </c>
      <c r="F12829">
        <v>1.1788000000000001</v>
      </c>
      <c r="G12829" s="384">
        <v>0</v>
      </c>
      <c r="H12829">
        <v>1.1788000000000001</v>
      </c>
      <c r="I12829">
        <v>3.6</v>
      </c>
      <c r="J12829" s="384">
        <v>41064.639999999999</v>
      </c>
    </row>
    <row r="12830" spans="1:10">
      <c r="A12830">
        <v>12819</v>
      </c>
      <c r="B12830" s="612">
        <v>44082.512499999997</v>
      </c>
      <c r="C12830" s="405" t="s">
        <v>97</v>
      </c>
      <c r="D12830" s="384">
        <v>2957</v>
      </c>
      <c r="E12830">
        <v>0.02</v>
      </c>
      <c r="F12830">
        <v>1.1792499999999999</v>
      </c>
      <c r="G12830" s="384">
        <v>0</v>
      </c>
      <c r="H12830">
        <v>0</v>
      </c>
    </row>
    <row r="12831" spans="1:10">
      <c r="A12831">
        <v>12820</v>
      </c>
      <c r="B12831" s="612">
        <v>44082.512499999997</v>
      </c>
      <c r="C12831" s="405" t="s">
        <v>2110</v>
      </c>
      <c r="D12831" s="384">
        <v>2957</v>
      </c>
      <c r="E12831">
        <v>0.02</v>
      </c>
      <c r="F12831">
        <v>1.1792499999999999</v>
      </c>
      <c r="G12831" s="384">
        <v>0</v>
      </c>
      <c r="H12831">
        <v>1.17825</v>
      </c>
    </row>
    <row r="12832" spans="1:10">
      <c r="A12832">
        <v>12821</v>
      </c>
      <c r="B12832" s="612">
        <v>44082.5625</v>
      </c>
      <c r="C12832" s="405" t="s">
        <v>2054</v>
      </c>
      <c r="D12832" s="384">
        <v>2957</v>
      </c>
      <c r="E12832">
        <v>0.02</v>
      </c>
      <c r="F12832">
        <v>1.17825</v>
      </c>
      <c r="G12832" s="384">
        <v>0</v>
      </c>
      <c r="H12832">
        <v>1.17825</v>
      </c>
      <c r="I12832">
        <v>2</v>
      </c>
      <c r="J12832" s="384">
        <v>41066.639999999999</v>
      </c>
    </row>
    <row r="12833" spans="1:10">
      <c r="A12833">
        <v>12822</v>
      </c>
      <c r="B12833" s="612">
        <v>44082.578472222223</v>
      </c>
      <c r="C12833" s="405" t="s">
        <v>97</v>
      </c>
      <c r="D12833" s="384">
        <v>2958</v>
      </c>
      <c r="E12833">
        <v>0.02</v>
      </c>
      <c r="F12833">
        <v>1.1773100000000001</v>
      </c>
      <c r="G12833" s="384">
        <v>0</v>
      </c>
      <c r="H12833">
        <v>0</v>
      </c>
    </row>
    <row r="12834" spans="1:10">
      <c r="A12834">
        <v>12823</v>
      </c>
      <c r="B12834" s="612">
        <v>44082.578472222223</v>
      </c>
      <c r="C12834" s="405" t="s">
        <v>2110</v>
      </c>
      <c r="D12834" s="384">
        <v>2958</v>
      </c>
      <c r="E12834">
        <v>0.02</v>
      </c>
      <c r="F12834">
        <v>1.1773100000000001</v>
      </c>
      <c r="G12834" s="384">
        <v>0</v>
      </c>
      <c r="H12834">
        <v>1.17631</v>
      </c>
    </row>
    <row r="12835" spans="1:10">
      <c r="A12835">
        <v>12826</v>
      </c>
      <c r="B12835" s="612">
        <v>44082.59097222222</v>
      </c>
      <c r="C12835" s="405" t="s">
        <v>2110</v>
      </c>
      <c r="D12835" s="384">
        <v>2958</v>
      </c>
      <c r="E12835">
        <v>0.02</v>
      </c>
      <c r="F12835">
        <v>1.1773100000000001</v>
      </c>
      <c r="G12835" s="384">
        <v>0</v>
      </c>
      <c r="H12835">
        <v>1.1771199999999999</v>
      </c>
    </row>
    <row r="12836" spans="1:10">
      <c r="A12836">
        <v>12830</v>
      </c>
      <c r="B12836" s="612">
        <v>44082.684027777781</v>
      </c>
      <c r="C12836" s="405" t="s">
        <v>2110</v>
      </c>
      <c r="D12836" s="384">
        <v>2958</v>
      </c>
      <c r="E12836">
        <v>0.02</v>
      </c>
      <c r="F12836">
        <v>1.1773100000000001</v>
      </c>
      <c r="G12836" s="384">
        <v>0</v>
      </c>
      <c r="H12836">
        <v>1.17815</v>
      </c>
    </row>
    <row r="12837" spans="1:10">
      <c r="A12837">
        <v>12831</v>
      </c>
      <c r="B12837" s="612">
        <v>44082.780555555553</v>
      </c>
      <c r="C12837" s="405" t="s">
        <v>2054</v>
      </c>
      <c r="D12837" s="384">
        <v>2958</v>
      </c>
      <c r="E12837">
        <v>0.02</v>
      </c>
      <c r="F12837">
        <v>1.17815</v>
      </c>
      <c r="G12837" s="384">
        <v>0</v>
      </c>
      <c r="H12837">
        <v>1.17815</v>
      </c>
      <c r="I12837">
        <v>-1.68</v>
      </c>
      <c r="J12837" s="384">
        <v>41064.959999999999</v>
      </c>
    </row>
    <row r="12838" spans="1:10">
      <c r="A12838">
        <v>12824</v>
      </c>
      <c r="B12838" s="612">
        <v>44082.59097222222</v>
      </c>
      <c r="C12838" s="405" t="s">
        <v>97</v>
      </c>
      <c r="D12838" s="384">
        <v>2959</v>
      </c>
      <c r="E12838">
        <v>0.02</v>
      </c>
      <c r="F12838">
        <v>1.17892</v>
      </c>
      <c r="G12838" s="384">
        <v>0</v>
      </c>
      <c r="H12838">
        <v>0</v>
      </c>
    </row>
    <row r="12839" spans="1:10">
      <c r="A12839">
        <v>12825</v>
      </c>
      <c r="B12839" s="612">
        <v>44082.59097222222</v>
      </c>
      <c r="C12839" s="405" t="s">
        <v>2110</v>
      </c>
      <c r="D12839" s="384">
        <v>2959</v>
      </c>
      <c r="E12839">
        <v>0.02</v>
      </c>
      <c r="F12839">
        <v>1.17892</v>
      </c>
      <c r="G12839" s="384">
        <v>0</v>
      </c>
      <c r="H12839">
        <v>1.1771199999999999</v>
      </c>
    </row>
    <row r="12840" spans="1:10">
      <c r="A12840">
        <v>12829</v>
      </c>
      <c r="B12840" s="612">
        <v>44082.684027777781</v>
      </c>
      <c r="C12840" s="405" t="s">
        <v>2110</v>
      </c>
      <c r="D12840" s="384">
        <v>2959</v>
      </c>
      <c r="E12840">
        <v>0.02</v>
      </c>
      <c r="F12840">
        <v>1.17892</v>
      </c>
      <c r="G12840" s="384">
        <v>0</v>
      </c>
      <c r="H12840">
        <v>1.17815</v>
      </c>
    </row>
    <row r="12841" spans="1:10">
      <c r="A12841">
        <v>12832</v>
      </c>
      <c r="B12841" s="612">
        <v>44082.780555555553</v>
      </c>
      <c r="C12841" s="405" t="s">
        <v>2054</v>
      </c>
      <c r="D12841" s="384">
        <v>2959</v>
      </c>
      <c r="E12841">
        <v>0.02</v>
      </c>
      <c r="F12841">
        <v>1.17815</v>
      </c>
      <c r="G12841" s="384">
        <v>0</v>
      </c>
      <c r="H12841">
        <v>1.17815</v>
      </c>
      <c r="I12841">
        <v>1.54</v>
      </c>
      <c r="J12841" s="384">
        <v>41066.5</v>
      </c>
    </row>
    <row r="12842" spans="1:10">
      <c r="A12842">
        <v>12827</v>
      </c>
      <c r="B12842" s="612">
        <v>44082.684027777781</v>
      </c>
      <c r="C12842" s="405" t="s">
        <v>97</v>
      </c>
      <c r="D12842" s="384">
        <v>2960</v>
      </c>
      <c r="E12842">
        <v>0.03</v>
      </c>
      <c r="F12842">
        <v>1.18052</v>
      </c>
      <c r="G12842" s="384">
        <v>0</v>
      </c>
      <c r="H12842">
        <v>0</v>
      </c>
    </row>
    <row r="12843" spans="1:10">
      <c r="A12843">
        <v>12828</v>
      </c>
      <c r="B12843" s="612">
        <v>44082.684027777781</v>
      </c>
      <c r="C12843" s="405" t="s">
        <v>2110</v>
      </c>
      <c r="D12843" s="384">
        <v>2960</v>
      </c>
      <c r="E12843">
        <v>0.03</v>
      </c>
      <c r="F12843">
        <v>1.18052</v>
      </c>
      <c r="G12843" s="384">
        <v>0</v>
      </c>
      <c r="H12843">
        <v>1.17815</v>
      </c>
    </row>
    <row r="12844" spans="1:10">
      <c r="A12844">
        <v>12833</v>
      </c>
      <c r="B12844" s="612">
        <v>44082.780555555553</v>
      </c>
      <c r="C12844" s="405" t="s">
        <v>2054</v>
      </c>
      <c r="D12844" s="384">
        <v>2960</v>
      </c>
      <c r="E12844">
        <v>0.03</v>
      </c>
      <c r="F12844">
        <v>1.17815</v>
      </c>
      <c r="G12844" s="384">
        <v>0</v>
      </c>
      <c r="H12844">
        <v>1.17815</v>
      </c>
      <c r="I12844">
        <v>7.11</v>
      </c>
      <c r="J12844" s="384">
        <v>41073.61</v>
      </c>
    </row>
    <row r="12845" spans="1:10">
      <c r="A12845">
        <v>12834</v>
      </c>
      <c r="B12845" s="612">
        <v>44082.797222222223</v>
      </c>
      <c r="C12845" s="405" t="s">
        <v>97</v>
      </c>
      <c r="D12845" s="384">
        <v>2961</v>
      </c>
      <c r="E12845">
        <v>0.02</v>
      </c>
      <c r="F12845">
        <v>1.1778500000000001</v>
      </c>
      <c r="G12845" s="384">
        <v>0</v>
      </c>
      <c r="H12845">
        <v>0</v>
      </c>
    </row>
    <row r="12846" spans="1:10">
      <c r="A12846">
        <v>12835</v>
      </c>
      <c r="B12846" s="612">
        <v>44082.797222222223</v>
      </c>
      <c r="C12846" s="405" t="s">
        <v>2110</v>
      </c>
      <c r="D12846" s="384">
        <v>2961</v>
      </c>
      <c r="E12846">
        <v>0.02</v>
      </c>
      <c r="F12846">
        <v>1.1778500000000001</v>
      </c>
      <c r="G12846" s="384">
        <v>0</v>
      </c>
      <c r="H12846">
        <v>1.17685</v>
      </c>
    </row>
    <row r="12847" spans="1:10">
      <c r="A12847">
        <v>12836</v>
      </c>
      <c r="B12847" s="612">
        <v>44082.922222222223</v>
      </c>
      <c r="C12847" s="405" t="s">
        <v>2054</v>
      </c>
      <c r="D12847" s="384">
        <v>2961</v>
      </c>
      <c r="E12847">
        <v>0.02</v>
      </c>
      <c r="F12847">
        <v>1.17685</v>
      </c>
      <c r="G12847" s="384">
        <v>0</v>
      </c>
      <c r="H12847">
        <v>1.17685</v>
      </c>
      <c r="I12847">
        <v>2</v>
      </c>
      <c r="J12847" s="384">
        <v>41075.61</v>
      </c>
    </row>
    <row r="12848" spans="1:10">
      <c r="A12848">
        <v>12837</v>
      </c>
      <c r="B12848" s="612">
        <v>44082.923611111109</v>
      </c>
      <c r="C12848" s="405" t="s">
        <v>96</v>
      </c>
      <c r="D12848" s="384">
        <v>2962</v>
      </c>
      <c r="E12848">
        <v>0.14000000000000001</v>
      </c>
      <c r="F12848">
        <v>1.1763300000000001</v>
      </c>
      <c r="G12848" s="384">
        <v>0</v>
      </c>
      <c r="H12848">
        <v>0</v>
      </c>
    </row>
    <row r="12849" spans="1:10">
      <c r="A12849">
        <v>12838</v>
      </c>
      <c r="B12849" s="612">
        <v>44082.923611111109</v>
      </c>
      <c r="C12849" s="405" t="s">
        <v>2110</v>
      </c>
      <c r="D12849" s="384">
        <v>2962</v>
      </c>
      <c r="E12849">
        <v>0.14000000000000001</v>
      </c>
      <c r="F12849">
        <v>1.1763300000000001</v>
      </c>
      <c r="G12849" s="384">
        <v>0</v>
      </c>
      <c r="H12849">
        <v>1.17994</v>
      </c>
    </row>
    <row r="12850" spans="1:10">
      <c r="A12850">
        <v>12864</v>
      </c>
      <c r="B12850" s="612">
        <v>44083.53402777778</v>
      </c>
      <c r="C12850" s="405" t="s">
        <v>2054</v>
      </c>
      <c r="D12850" s="384">
        <v>2962</v>
      </c>
      <c r="E12850">
        <v>0.14000000000000001</v>
      </c>
      <c r="F12850">
        <v>1.17994</v>
      </c>
      <c r="G12850" s="384">
        <v>0</v>
      </c>
      <c r="H12850">
        <v>1.17994</v>
      </c>
      <c r="I12850">
        <v>49.98</v>
      </c>
      <c r="J12850" s="384">
        <v>41120.74</v>
      </c>
    </row>
    <row r="12851" spans="1:10">
      <c r="A12851">
        <v>12844</v>
      </c>
      <c r="B12851" s="612">
        <v>44082.931944444441</v>
      </c>
      <c r="C12851" s="405" t="s">
        <v>97</v>
      </c>
      <c r="D12851" s="384">
        <v>2963</v>
      </c>
      <c r="E12851">
        <v>0.02</v>
      </c>
      <c r="F12851">
        <v>1.1766799999999999</v>
      </c>
      <c r="G12851" s="384">
        <v>0</v>
      </c>
      <c r="H12851">
        <v>0</v>
      </c>
    </row>
    <row r="12852" spans="1:10">
      <c r="A12852">
        <v>12845</v>
      </c>
      <c r="B12852" s="612">
        <v>44082.931944444441</v>
      </c>
      <c r="C12852" s="405" t="s">
        <v>2110</v>
      </c>
      <c r="D12852" s="384">
        <v>2963</v>
      </c>
      <c r="E12852">
        <v>0.02</v>
      </c>
      <c r="F12852">
        <v>1.1766799999999999</v>
      </c>
      <c r="G12852" s="384">
        <v>0</v>
      </c>
      <c r="H12852">
        <v>1.1756800000000001</v>
      </c>
    </row>
    <row r="12853" spans="1:10">
      <c r="A12853">
        <v>12848</v>
      </c>
      <c r="B12853" s="612">
        <v>44083.335416666669</v>
      </c>
      <c r="C12853" s="405" t="s">
        <v>2110</v>
      </c>
      <c r="D12853" s="384">
        <v>2963</v>
      </c>
      <c r="E12853">
        <v>0.02</v>
      </c>
      <c r="F12853">
        <v>1.1766799999999999</v>
      </c>
      <c r="G12853" s="384">
        <v>0</v>
      </c>
      <c r="H12853">
        <v>1.17648</v>
      </c>
    </row>
    <row r="12854" spans="1:10">
      <c r="A12854">
        <v>12849</v>
      </c>
      <c r="B12854" s="612">
        <v>44083.375</v>
      </c>
      <c r="C12854" s="405" t="s">
        <v>2054</v>
      </c>
      <c r="D12854" s="384">
        <v>2963</v>
      </c>
      <c r="E12854">
        <v>0.02</v>
      </c>
      <c r="F12854">
        <v>1.17648</v>
      </c>
      <c r="G12854" s="384">
        <v>0</v>
      </c>
      <c r="H12854">
        <v>1.17648</v>
      </c>
      <c r="I12854">
        <v>0.42</v>
      </c>
      <c r="J12854" s="384">
        <v>41076.03</v>
      </c>
    </row>
    <row r="12855" spans="1:10">
      <c r="A12855">
        <v>12846</v>
      </c>
      <c r="B12855" s="612">
        <v>44083.335416666669</v>
      </c>
      <c r="C12855" s="405" t="s">
        <v>97</v>
      </c>
      <c r="D12855" s="384">
        <v>2964</v>
      </c>
      <c r="E12855">
        <v>0.02</v>
      </c>
      <c r="F12855">
        <v>1.17828</v>
      </c>
      <c r="G12855" s="384">
        <v>0</v>
      </c>
      <c r="H12855">
        <v>0</v>
      </c>
    </row>
    <row r="12856" spans="1:10">
      <c r="A12856">
        <v>12847</v>
      </c>
      <c r="B12856" s="612">
        <v>44083.335416666669</v>
      </c>
      <c r="C12856" s="405" t="s">
        <v>2110</v>
      </c>
      <c r="D12856" s="384">
        <v>2964</v>
      </c>
      <c r="E12856">
        <v>0.02</v>
      </c>
      <c r="F12856">
        <v>1.17828</v>
      </c>
      <c r="G12856" s="384">
        <v>0</v>
      </c>
      <c r="H12856">
        <v>1.17648</v>
      </c>
    </row>
    <row r="12857" spans="1:10">
      <c r="A12857">
        <v>12850</v>
      </c>
      <c r="B12857" s="612">
        <v>44083.375</v>
      </c>
      <c r="C12857" s="405" t="s">
        <v>2054</v>
      </c>
      <c r="D12857" s="384">
        <v>2964</v>
      </c>
      <c r="E12857">
        <v>0.02</v>
      </c>
      <c r="F12857">
        <v>1.17648</v>
      </c>
      <c r="G12857" s="384">
        <v>0</v>
      </c>
      <c r="H12857">
        <v>1.17648</v>
      </c>
      <c r="I12857">
        <v>3.6</v>
      </c>
      <c r="J12857" s="384">
        <v>41079.629999999997</v>
      </c>
    </row>
    <row r="12858" spans="1:10">
      <c r="A12858">
        <v>12851</v>
      </c>
      <c r="B12858" s="612">
        <v>44083.395138888889</v>
      </c>
      <c r="C12858" s="405" t="s">
        <v>97</v>
      </c>
      <c r="D12858" s="384">
        <v>2965</v>
      </c>
      <c r="E12858">
        <v>0.02</v>
      </c>
      <c r="F12858">
        <v>1.1767399999999999</v>
      </c>
      <c r="G12858" s="384">
        <v>0</v>
      </c>
      <c r="H12858">
        <v>0</v>
      </c>
    </row>
    <row r="12859" spans="1:10">
      <c r="A12859">
        <v>12852</v>
      </c>
      <c r="B12859" s="612">
        <v>44083.395138888889</v>
      </c>
      <c r="C12859" s="405" t="s">
        <v>2110</v>
      </c>
      <c r="D12859" s="384">
        <v>2965</v>
      </c>
      <c r="E12859">
        <v>0.02</v>
      </c>
      <c r="F12859">
        <v>1.1767399999999999</v>
      </c>
      <c r="G12859" s="384">
        <v>0</v>
      </c>
      <c r="H12859">
        <v>1.17574</v>
      </c>
    </row>
    <row r="12860" spans="1:10">
      <c r="A12860">
        <v>12853</v>
      </c>
      <c r="B12860" s="612">
        <v>44083.444444444445</v>
      </c>
      <c r="C12860" s="405" t="s">
        <v>2054</v>
      </c>
      <c r="D12860" s="384">
        <v>2965</v>
      </c>
      <c r="E12860">
        <v>0.02</v>
      </c>
      <c r="F12860">
        <v>1.17574</v>
      </c>
      <c r="G12860" s="384">
        <v>0</v>
      </c>
      <c r="H12860">
        <v>1.17574</v>
      </c>
      <c r="I12860">
        <v>2</v>
      </c>
      <c r="J12860" s="384">
        <v>41081.629999999997</v>
      </c>
    </row>
    <row r="12861" spans="1:10">
      <c r="A12861">
        <v>12854</v>
      </c>
      <c r="B12861" s="612">
        <v>44083.465277777781</v>
      </c>
      <c r="C12861" s="405" t="s">
        <v>97</v>
      </c>
      <c r="D12861" s="384">
        <v>2966</v>
      </c>
      <c r="E12861">
        <v>0.02</v>
      </c>
      <c r="F12861">
        <v>1.1761600000000001</v>
      </c>
      <c r="G12861" s="384">
        <v>0</v>
      </c>
      <c r="H12861">
        <v>0</v>
      </c>
    </row>
    <row r="12862" spans="1:10">
      <c r="A12862">
        <v>12855</v>
      </c>
      <c r="B12862" s="612">
        <v>44083.465277777781</v>
      </c>
      <c r="C12862" s="405" t="s">
        <v>2110</v>
      </c>
      <c r="D12862" s="384">
        <v>2966</v>
      </c>
      <c r="E12862">
        <v>0.02</v>
      </c>
      <c r="F12862">
        <v>1.1761600000000001</v>
      </c>
      <c r="G12862" s="384">
        <v>0</v>
      </c>
      <c r="H12862">
        <v>1.17516</v>
      </c>
    </row>
    <row r="12863" spans="1:10">
      <c r="A12863">
        <v>12858</v>
      </c>
      <c r="B12863" s="612">
        <v>44083.50277777778</v>
      </c>
      <c r="C12863" s="405" t="s">
        <v>2110</v>
      </c>
      <c r="D12863" s="384">
        <v>2966</v>
      </c>
      <c r="E12863">
        <v>0.02</v>
      </c>
      <c r="F12863">
        <v>1.1761600000000001</v>
      </c>
      <c r="G12863" s="384">
        <v>0</v>
      </c>
      <c r="H12863">
        <v>1.17597</v>
      </c>
    </row>
    <row r="12864" spans="1:10">
      <c r="A12864">
        <v>12868</v>
      </c>
      <c r="B12864" s="612">
        <v>44083.535416666666</v>
      </c>
      <c r="C12864" s="405" t="s">
        <v>2110</v>
      </c>
      <c r="D12864" s="384">
        <v>2966</v>
      </c>
      <c r="E12864">
        <v>0.02</v>
      </c>
      <c r="F12864">
        <v>1.1761600000000001</v>
      </c>
      <c r="G12864" s="384">
        <v>0</v>
      </c>
      <c r="H12864">
        <v>1.1775800000000001</v>
      </c>
    </row>
    <row r="12865" spans="1:10">
      <c r="A12865">
        <v>12875</v>
      </c>
      <c r="B12865" s="612">
        <v>44083.55972222222</v>
      </c>
      <c r="C12865" s="405" t="s">
        <v>2110</v>
      </c>
      <c r="D12865" s="384">
        <v>2966</v>
      </c>
      <c r="E12865">
        <v>0.02</v>
      </c>
      <c r="F12865">
        <v>1.1761600000000001</v>
      </c>
      <c r="G12865" s="384">
        <v>0</v>
      </c>
      <c r="H12865">
        <v>1.17919</v>
      </c>
    </row>
    <row r="12866" spans="1:10">
      <c r="A12866">
        <v>12897</v>
      </c>
      <c r="B12866" s="612">
        <v>44084.42083333333</v>
      </c>
      <c r="C12866" s="405" t="s">
        <v>2110</v>
      </c>
      <c r="D12866" s="384">
        <v>2966</v>
      </c>
      <c r="E12866">
        <v>0.02</v>
      </c>
      <c r="F12866">
        <v>1.1761600000000001</v>
      </c>
      <c r="G12866" s="384">
        <v>0</v>
      </c>
      <c r="H12866">
        <v>1.18072</v>
      </c>
    </row>
    <row r="12867" spans="1:10">
      <c r="A12867">
        <v>12911</v>
      </c>
      <c r="B12867" s="612">
        <v>44084.525000000001</v>
      </c>
      <c r="C12867" s="405" t="s">
        <v>2110</v>
      </c>
      <c r="D12867" s="384">
        <v>2966</v>
      </c>
      <c r="E12867">
        <v>0.02</v>
      </c>
      <c r="F12867">
        <v>1.1761600000000001</v>
      </c>
      <c r="G12867" s="384">
        <v>0</v>
      </c>
      <c r="H12867">
        <v>1.18319</v>
      </c>
    </row>
    <row r="12868" spans="1:10">
      <c r="A12868">
        <v>12923</v>
      </c>
      <c r="B12868" s="612">
        <v>44084.537499999999</v>
      </c>
      <c r="C12868" s="405" t="s">
        <v>2110</v>
      </c>
      <c r="D12868" s="384">
        <v>2966</v>
      </c>
      <c r="E12868">
        <v>0.02</v>
      </c>
      <c r="F12868">
        <v>1.1761600000000001</v>
      </c>
      <c r="G12868" s="384">
        <v>0</v>
      </c>
      <c r="H12868">
        <v>1.1853899999999999</v>
      </c>
    </row>
    <row r="12869" spans="1:10">
      <c r="A12869">
        <v>12944</v>
      </c>
      <c r="B12869" s="612">
        <v>44084.698611111111</v>
      </c>
      <c r="C12869" s="405" t="s">
        <v>2054</v>
      </c>
      <c r="D12869" s="384">
        <v>2966</v>
      </c>
      <c r="E12869">
        <v>0.02</v>
      </c>
      <c r="F12869">
        <v>1.1853899999999999</v>
      </c>
      <c r="G12869" s="384">
        <v>0</v>
      </c>
      <c r="H12869">
        <v>1.1853899999999999</v>
      </c>
      <c r="I12869">
        <v>-18.39</v>
      </c>
      <c r="J12869" s="384">
        <v>41123.870000000003</v>
      </c>
    </row>
    <row r="12870" spans="1:10">
      <c r="A12870">
        <v>12856</v>
      </c>
      <c r="B12870" s="612">
        <v>44083.50277777778</v>
      </c>
      <c r="C12870" s="405" t="s">
        <v>97</v>
      </c>
      <c r="D12870" s="384">
        <v>2967</v>
      </c>
      <c r="E12870">
        <v>0.02</v>
      </c>
      <c r="F12870">
        <v>1.17777</v>
      </c>
      <c r="G12870" s="384">
        <v>0</v>
      </c>
      <c r="H12870">
        <v>0</v>
      </c>
    </row>
    <row r="12871" spans="1:10">
      <c r="A12871">
        <v>12857</v>
      </c>
      <c r="B12871" s="612">
        <v>44083.50277777778</v>
      </c>
      <c r="C12871" s="405" t="s">
        <v>2110</v>
      </c>
      <c r="D12871" s="384">
        <v>2967</v>
      </c>
      <c r="E12871">
        <v>0.02</v>
      </c>
      <c r="F12871">
        <v>1.17777</v>
      </c>
      <c r="G12871" s="384">
        <v>0</v>
      </c>
      <c r="H12871">
        <v>1.17597</v>
      </c>
    </row>
    <row r="12872" spans="1:10">
      <c r="A12872">
        <v>12867</v>
      </c>
      <c r="B12872" s="612">
        <v>44083.535416666666</v>
      </c>
      <c r="C12872" s="405" t="s">
        <v>2110</v>
      </c>
      <c r="D12872" s="384">
        <v>2967</v>
      </c>
      <c r="E12872">
        <v>0.02</v>
      </c>
      <c r="F12872">
        <v>1.17777</v>
      </c>
      <c r="G12872" s="384">
        <v>0</v>
      </c>
      <c r="H12872">
        <v>1.1775800000000001</v>
      </c>
    </row>
    <row r="12873" spans="1:10">
      <c r="A12873">
        <v>12874</v>
      </c>
      <c r="B12873" s="612">
        <v>44083.55972222222</v>
      </c>
      <c r="C12873" s="405" t="s">
        <v>2110</v>
      </c>
      <c r="D12873" s="384">
        <v>2967</v>
      </c>
      <c r="E12873">
        <v>0.02</v>
      </c>
      <c r="F12873">
        <v>1.17777</v>
      </c>
      <c r="G12873" s="384">
        <v>0</v>
      </c>
      <c r="H12873">
        <v>1.17919</v>
      </c>
    </row>
    <row r="12874" spans="1:10">
      <c r="A12874">
        <v>12896</v>
      </c>
      <c r="B12874" s="612">
        <v>44084.42083333333</v>
      </c>
      <c r="C12874" s="405" t="s">
        <v>2110</v>
      </c>
      <c r="D12874" s="384">
        <v>2967</v>
      </c>
      <c r="E12874">
        <v>0.02</v>
      </c>
      <c r="F12874">
        <v>1.17777</v>
      </c>
      <c r="G12874" s="384">
        <v>0</v>
      </c>
      <c r="H12874">
        <v>1.18072</v>
      </c>
    </row>
    <row r="12875" spans="1:10">
      <c r="A12875">
        <v>12910</v>
      </c>
      <c r="B12875" s="612">
        <v>44084.525000000001</v>
      </c>
      <c r="C12875" s="405" t="s">
        <v>2110</v>
      </c>
      <c r="D12875" s="384">
        <v>2967</v>
      </c>
      <c r="E12875">
        <v>0.02</v>
      </c>
      <c r="F12875">
        <v>1.17777</v>
      </c>
      <c r="G12875" s="384">
        <v>0</v>
      </c>
      <c r="H12875">
        <v>1.18319</v>
      </c>
    </row>
    <row r="12876" spans="1:10">
      <c r="A12876">
        <v>12922</v>
      </c>
      <c r="B12876" s="612">
        <v>44084.537499999999</v>
      </c>
      <c r="C12876" s="405" t="s">
        <v>2110</v>
      </c>
      <c r="D12876" s="384">
        <v>2967</v>
      </c>
      <c r="E12876">
        <v>0.02</v>
      </c>
      <c r="F12876">
        <v>1.17777</v>
      </c>
      <c r="G12876" s="384">
        <v>0</v>
      </c>
      <c r="H12876">
        <v>1.1853899999999999</v>
      </c>
    </row>
    <row r="12877" spans="1:10">
      <c r="A12877">
        <v>12945</v>
      </c>
      <c r="B12877" s="612">
        <v>44084.698611111111</v>
      </c>
      <c r="C12877" s="405" t="s">
        <v>2054</v>
      </c>
      <c r="D12877" s="384">
        <v>2967</v>
      </c>
      <c r="E12877">
        <v>0.02</v>
      </c>
      <c r="F12877">
        <v>1.1853899999999999</v>
      </c>
      <c r="G12877" s="384">
        <v>0</v>
      </c>
      <c r="H12877">
        <v>1.1853899999999999</v>
      </c>
      <c r="I12877">
        <v>-15.17</v>
      </c>
      <c r="J12877" s="384">
        <v>41108.69</v>
      </c>
    </row>
    <row r="12878" spans="1:10">
      <c r="A12878">
        <v>12865</v>
      </c>
      <c r="B12878" s="612">
        <v>44083.535416666666</v>
      </c>
      <c r="C12878" s="405" t="s">
        <v>97</v>
      </c>
      <c r="D12878" s="384">
        <v>2968</v>
      </c>
      <c r="E12878">
        <v>0.03</v>
      </c>
      <c r="F12878">
        <v>1.1807300000000001</v>
      </c>
      <c r="G12878" s="384">
        <v>0</v>
      </c>
      <c r="H12878">
        <v>0</v>
      </c>
    </row>
    <row r="12879" spans="1:10">
      <c r="A12879">
        <v>12866</v>
      </c>
      <c r="B12879" s="612">
        <v>44083.535416666666</v>
      </c>
      <c r="C12879" s="405" t="s">
        <v>2110</v>
      </c>
      <c r="D12879" s="384">
        <v>2968</v>
      </c>
      <c r="E12879">
        <v>0.03</v>
      </c>
      <c r="F12879">
        <v>1.1807300000000001</v>
      </c>
      <c r="G12879" s="384">
        <v>0</v>
      </c>
      <c r="H12879">
        <v>1.1775800000000001</v>
      </c>
    </row>
    <row r="12880" spans="1:10">
      <c r="A12880">
        <v>12873</v>
      </c>
      <c r="B12880" s="612">
        <v>44083.55972222222</v>
      </c>
      <c r="C12880" s="405" t="s">
        <v>2110</v>
      </c>
      <c r="D12880" s="384">
        <v>2968</v>
      </c>
      <c r="E12880">
        <v>0.03</v>
      </c>
      <c r="F12880">
        <v>1.1807300000000001</v>
      </c>
      <c r="G12880" s="384">
        <v>0</v>
      </c>
      <c r="H12880">
        <v>1.17919</v>
      </c>
    </row>
    <row r="12881" spans="1:10">
      <c r="A12881">
        <v>12895</v>
      </c>
      <c r="B12881" s="612">
        <v>44084.42083333333</v>
      </c>
      <c r="C12881" s="405" t="s">
        <v>2110</v>
      </c>
      <c r="D12881" s="384">
        <v>2968</v>
      </c>
      <c r="E12881">
        <v>0.03</v>
      </c>
      <c r="F12881">
        <v>1.1807300000000001</v>
      </c>
      <c r="G12881" s="384">
        <v>0</v>
      </c>
      <c r="H12881">
        <v>1.18072</v>
      </c>
    </row>
    <row r="12882" spans="1:10">
      <c r="A12882">
        <v>12909</v>
      </c>
      <c r="B12882" s="612">
        <v>44084.525000000001</v>
      </c>
      <c r="C12882" s="405" t="s">
        <v>2110</v>
      </c>
      <c r="D12882" s="384">
        <v>2968</v>
      </c>
      <c r="E12882">
        <v>0.03</v>
      </c>
      <c r="F12882">
        <v>1.1807300000000001</v>
      </c>
      <c r="G12882" s="384">
        <v>0</v>
      </c>
      <c r="H12882">
        <v>1.18319</v>
      </c>
    </row>
    <row r="12883" spans="1:10">
      <c r="A12883">
        <v>12921</v>
      </c>
      <c r="B12883" s="612">
        <v>44084.537499999999</v>
      </c>
      <c r="C12883" s="405" t="s">
        <v>2110</v>
      </c>
      <c r="D12883" s="384">
        <v>2968</v>
      </c>
      <c r="E12883">
        <v>0.03</v>
      </c>
      <c r="F12883">
        <v>1.1807300000000001</v>
      </c>
      <c r="G12883" s="384">
        <v>0</v>
      </c>
      <c r="H12883">
        <v>1.1853899999999999</v>
      </c>
    </row>
    <row r="12884" spans="1:10">
      <c r="A12884">
        <v>12946</v>
      </c>
      <c r="B12884" s="612">
        <v>44084.698611111111</v>
      </c>
      <c r="C12884" s="405" t="s">
        <v>2054</v>
      </c>
      <c r="D12884" s="384">
        <v>2968</v>
      </c>
      <c r="E12884">
        <v>0.03</v>
      </c>
      <c r="F12884">
        <v>1.1853899999999999</v>
      </c>
      <c r="G12884" s="384">
        <v>0</v>
      </c>
      <c r="H12884">
        <v>1.1853899999999999</v>
      </c>
      <c r="I12884">
        <v>-13.88</v>
      </c>
      <c r="J12884" s="384">
        <v>41094.81</v>
      </c>
    </row>
    <row r="12885" spans="1:10">
      <c r="A12885">
        <v>12869</v>
      </c>
      <c r="B12885" s="612">
        <v>44083.556250000001</v>
      </c>
      <c r="C12885" s="405" t="s">
        <v>96</v>
      </c>
      <c r="D12885" s="384">
        <v>2969</v>
      </c>
      <c r="E12885">
        <v>0.02</v>
      </c>
      <c r="F12885">
        <v>1.18153</v>
      </c>
      <c r="G12885" s="384">
        <v>0</v>
      </c>
      <c r="H12885">
        <v>0</v>
      </c>
    </row>
    <row r="12886" spans="1:10">
      <c r="A12886">
        <v>12870</v>
      </c>
      <c r="B12886" s="612">
        <v>44083.556250000001</v>
      </c>
      <c r="C12886" s="405" t="s">
        <v>2110</v>
      </c>
      <c r="D12886" s="384">
        <v>2969</v>
      </c>
      <c r="E12886">
        <v>0.02</v>
      </c>
      <c r="F12886">
        <v>1.18153</v>
      </c>
      <c r="G12886" s="384">
        <v>0</v>
      </c>
      <c r="H12886">
        <v>1.1825300000000001</v>
      </c>
    </row>
    <row r="12887" spans="1:10">
      <c r="A12887">
        <v>12876</v>
      </c>
      <c r="B12887" s="612">
        <v>44083.603472222225</v>
      </c>
      <c r="C12887" s="405" t="s">
        <v>2054</v>
      </c>
      <c r="D12887" s="384">
        <v>2969</v>
      </c>
      <c r="E12887">
        <v>0.02</v>
      </c>
      <c r="F12887">
        <v>1.1825300000000001</v>
      </c>
      <c r="G12887" s="384">
        <v>0</v>
      </c>
      <c r="H12887">
        <v>1.1825300000000001</v>
      </c>
      <c r="I12887">
        <v>2</v>
      </c>
      <c r="J12887" s="384">
        <v>41122.74</v>
      </c>
    </row>
    <row r="12888" spans="1:10">
      <c r="A12888">
        <v>12871</v>
      </c>
      <c r="B12888" s="612">
        <v>44083.55972222222</v>
      </c>
      <c r="C12888" s="405" t="s">
        <v>97</v>
      </c>
      <c r="D12888" s="384">
        <v>2970</v>
      </c>
      <c r="E12888">
        <v>0.05</v>
      </c>
      <c r="F12888">
        <v>1.18245</v>
      </c>
      <c r="G12888" s="384">
        <v>0</v>
      </c>
      <c r="H12888">
        <v>0</v>
      </c>
    </row>
    <row r="12889" spans="1:10">
      <c r="A12889">
        <v>12872</v>
      </c>
      <c r="B12889" s="612">
        <v>44083.55972222222</v>
      </c>
      <c r="C12889" s="405" t="s">
        <v>2110</v>
      </c>
      <c r="D12889" s="384">
        <v>2970</v>
      </c>
      <c r="E12889">
        <v>0.05</v>
      </c>
      <c r="F12889">
        <v>1.18245</v>
      </c>
      <c r="G12889" s="384">
        <v>0</v>
      </c>
      <c r="H12889">
        <v>1.17919</v>
      </c>
    </row>
    <row r="12890" spans="1:10">
      <c r="A12890">
        <v>12894</v>
      </c>
      <c r="B12890" s="612">
        <v>44084.42083333333</v>
      </c>
      <c r="C12890" s="405" t="s">
        <v>2110</v>
      </c>
      <c r="D12890" s="384">
        <v>2970</v>
      </c>
      <c r="E12890">
        <v>0.05</v>
      </c>
      <c r="F12890">
        <v>1.18245</v>
      </c>
      <c r="G12890" s="384">
        <v>0</v>
      </c>
      <c r="H12890">
        <v>1.18072</v>
      </c>
    </row>
    <row r="12891" spans="1:10">
      <c r="A12891">
        <v>12908</v>
      </c>
      <c r="B12891" s="612">
        <v>44084.525000000001</v>
      </c>
      <c r="C12891" s="405" t="s">
        <v>2110</v>
      </c>
      <c r="D12891" s="384">
        <v>2970</v>
      </c>
      <c r="E12891">
        <v>0.05</v>
      </c>
      <c r="F12891">
        <v>1.18245</v>
      </c>
      <c r="G12891" s="384">
        <v>0</v>
      </c>
      <c r="H12891">
        <v>1.18319</v>
      </c>
    </row>
    <row r="12892" spans="1:10">
      <c r="A12892">
        <v>12920</v>
      </c>
      <c r="B12892" s="612">
        <v>44084.537499999999</v>
      </c>
      <c r="C12892" s="405" t="s">
        <v>2110</v>
      </c>
      <c r="D12892" s="384">
        <v>2970</v>
      </c>
      <c r="E12892">
        <v>0.05</v>
      </c>
      <c r="F12892">
        <v>1.18245</v>
      </c>
      <c r="G12892" s="384">
        <v>0</v>
      </c>
      <c r="H12892">
        <v>1.1853899999999999</v>
      </c>
    </row>
    <row r="12893" spans="1:10">
      <c r="A12893">
        <v>12947</v>
      </c>
      <c r="B12893" s="612">
        <v>44084.698611111111</v>
      </c>
      <c r="C12893" s="405" t="s">
        <v>2054</v>
      </c>
      <c r="D12893" s="384">
        <v>2970</v>
      </c>
      <c r="E12893">
        <v>0.05</v>
      </c>
      <c r="F12893">
        <v>1.1853899999999999</v>
      </c>
      <c r="G12893" s="384">
        <v>0</v>
      </c>
      <c r="H12893">
        <v>1.1853899999999999</v>
      </c>
      <c r="I12893">
        <v>-14.53</v>
      </c>
      <c r="J12893" s="384">
        <v>41080.28</v>
      </c>
    </row>
    <row r="12894" spans="1:10">
      <c r="A12894">
        <v>12877</v>
      </c>
      <c r="B12894" s="612">
        <v>44083.618750000001</v>
      </c>
      <c r="C12894" s="405" t="s">
        <v>96</v>
      </c>
      <c r="D12894" s="384">
        <v>2971</v>
      </c>
      <c r="E12894">
        <v>0.02</v>
      </c>
      <c r="F12894">
        <v>1.18241</v>
      </c>
      <c r="G12894" s="384">
        <v>0</v>
      </c>
      <c r="H12894">
        <v>0</v>
      </c>
    </row>
    <row r="12895" spans="1:10">
      <c r="A12895">
        <v>12878</v>
      </c>
      <c r="B12895" s="612">
        <v>44083.618750000001</v>
      </c>
      <c r="C12895" s="405" t="s">
        <v>2110</v>
      </c>
      <c r="D12895" s="384">
        <v>2971</v>
      </c>
      <c r="E12895">
        <v>0.02</v>
      </c>
      <c r="F12895">
        <v>1.18241</v>
      </c>
      <c r="G12895" s="384">
        <v>0</v>
      </c>
      <c r="H12895">
        <v>1.1834100000000001</v>
      </c>
    </row>
    <row r="12896" spans="1:10">
      <c r="A12896">
        <v>12881</v>
      </c>
      <c r="B12896" s="612">
        <v>44083.624305555553</v>
      </c>
      <c r="C12896" s="405" t="s">
        <v>2110</v>
      </c>
      <c r="D12896" s="384">
        <v>2971</v>
      </c>
      <c r="E12896">
        <v>0.02</v>
      </c>
      <c r="F12896">
        <v>1.18241</v>
      </c>
      <c r="G12896" s="384">
        <v>0</v>
      </c>
      <c r="H12896">
        <v>1.1826099999999999</v>
      </c>
    </row>
    <row r="12897" spans="1:10">
      <c r="A12897">
        <v>12882</v>
      </c>
      <c r="B12897" s="612">
        <v>44084.224999999999</v>
      </c>
      <c r="C12897" s="405" t="s">
        <v>2054</v>
      </c>
      <c r="D12897" s="384">
        <v>2971</v>
      </c>
      <c r="E12897">
        <v>0.02</v>
      </c>
      <c r="F12897">
        <v>1.1826099999999999</v>
      </c>
      <c r="G12897" s="384">
        <v>0</v>
      </c>
      <c r="H12897">
        <v>1.1826099999999999</v>
      </c>
      <c r="I12897">
        <v>0.16</v>
      </c>
      <c r="J12897" s="384">
        <v>41122.9</v>
      </c>
    </row>
    <row r="12898" spans="1:10">
      <c r="A12898">
        <v>12879</v>
      </c>
      <c r="B12898" s="612">
        <v>44083.624305555553</v>
      </c>
      <c r="C12898" s="405" t="s">
        <v>96</v>
      </c>
      <c r="D12898" s="384">
        <v>2972</v>
      </c>
      <c r="E12898">
        <v>0.02</v>
      </c>
      <c r="F12898">
        <v>1.1808099999999999</v>
      </c>
      <c r="G12898" s="384">
        <v>0</v>
      </c>
      <c r="H12898">
        <v>0</v>
      </c>
    </row>
    <row r="12899" spans="1:10">
      <c r="A12899">
        <v>12880</v>
      </c>
      <c r="B12899" s="612">
        <v>44083.624305555553</v>
      </c>
      <c r="C12899" s="405" t="s">
        <v>2110</v>
      </c>
      <c r="D12899" s="384">
        <v>2972</v>
      </c>
      <c r="E12899">
        <v>0.02</v>
      </c>
      <c r="F12899">
        <v>1.1808099999999999</v>
      </c>
      <c r="G12899" s="384">
        <v>0</v>
      </c>
      <c r="H12899">
        <v>1.1826099999999999</v>
      </c>
    </row>
    <row r="12900" spans="1:10">
      <c r="A12900">
        <v>12883</v>
      </c>
      <c r="B12900" s="612">
        <v>44084.224999999999</v>
      </c>
      <c r="C12900" s="405" t="s">
        <v>2054</v>
      </c>
      <c r="D12900" s="384">
        <v>2972</v>
      </c>
      <c r="E12900">
        <v>0.02</v>
      </c>
      <c r="F12900">
        <v>1.1826099999999999</v>
      </c>
      <c r="G12900" s="384">
        <v>0</v>
      </c>
      <c r="H12900">
        <v>1.1826099999999999</v>
      </c>
      <c r="I12900">
        <v>3.36</v>
      </c>
      <c r="J12900" s="384">
        <v>41126.26</v>
      </c>
    </row>
    <row r="12901" spans="1:10">
      <c r="A12901">
        <v>12884</v>
      </c>
      <c r="B12901" s="612">
        <v>44084.231944444444</v>
      </c>
      <c r="C12901" s="405" t="s">
        <v>96</v>
      </c>
      <c r="D12901" s="384">
        <v>2973</v>
      </c>
      <c r="E12901">
        <v>0.02</v>
      </c>
      <c r="F12901">
        <v>1.1825000000000001</v>
      </c>
      <c r="G12901" s="384">
        <v>0</v>
      </c>
      <c r="H12901">
        <v>0</v>
      </c>
    </row>
    <row r="12902" spans="1:10">
      <c r="A12902">
        <v>12885</v>
      </c>
      <c r="B12902" s="612">
        <v>44084.231944444444</v>
      </c>
      <c r="C12902" s="405" t="s">
        <v>2110</v>
      </c>
      <c r="D12902" s="384">
        <v>2973</v>
      </c>
      <c r="E12902">
        <v>0.02</v>
      </c>
      <c r="F12902">
        <v>1.1825000000000001</v>
      </c>
      <c r="G12902" s="384">
        <v>0</v>
      </c>
      <c r="H12902">
        <v>1.1835</v>
      </c>
    </row>
    <row r="12903" spans="1:10">
      <c r="A12903">
        <v>12886</v>
      </c>
      <c r="B12903" s="612">
        <v>44084.255555555559</v>
      </c>
      <c r="C12903" s="405" t="s">
        <v>2054</v>
      </c>
      <c r="D12903" s="384">
        <v>2973</v>
      </c>
      <c r="E12903">
        <v>0.02</v>
      </c>
      <c r="F12903">
        <v>1.1835</v>
      </c>
      <c r="G12903" s="384">
        <v>0</v>
      </c>
      <c r="H12903">
        <v>1.1835</v>
      </c>
      <c r="I12903">
        <v>2</v>
      </c>
      <c r="J12903" s="384">
        <v>41128.26</v>
      </c>
    </row>
    <row r="12904" spans="1:10">
      <c r="A12904">
        <v>12887</v>
      </c>
      <c r="B12904" s="612">
        <v>44084.26666666667</v>
      </c>
      <c r="C12904" s="405" t="s">
        <v>96</v>
      </c>
      <c r="D12904" s="384">
        <v>2974</v>
      </c>
      <c r="E12904">
        <v>0.02</v>
      </c>
      <c r="F12904">
        <v>1.1828399999999999</v>
      </c>
      <c r="G12904" s="384">
        <v>0</v>
      </c>
      <c r="H12904">
        <v>0</v>
      </c>
    </row>
    <row r="12905" spans="1:10">
      <c r="A12905">
        <v>12888</v>
      </c>
      <c r="B12905" s="612">
        <v>44084.26666666667</v>
      </c>
      <c r="C12905" s="405" t="s">
        <v>2110</v>
      </c>
      <c r="D12905" s="384">
        <v>2974</v>
      </c>
      <c r="E12905">
        <v>0.02</v>
      </c>
      <c r="F12905">
        <v>1.1828399999999999</v>
      </c>
      <c r="G12905" s="384">
        <v>0</v>
      </c>
      <c r="H12905">
        <v>1.18384</v>
      </c>
    </row>
    <row r="12906" spans="1:10">
      <c r="A12906">
        <v>12889</v>
      </c>
      <c r="B12906" s="612">
        <v>44084.363888888889</v>
      </c>
      <c r="C12906" s="405" t="s">
        <v>2054</v>
      </c>
      <c r="D12906" s="384">
        <v>2974</v>
      </c>
      <c r="E12906">
        <v>0.02</v>
      </c>
      <c r="F12906">
        <v>1.18384</v>
      </c>
      <c r="G12906" s="384">
        <v>0</v>
      </c>
      <c r="H12906">
        <v>1.18384</v>
      </c>
      <c r="I12906">
        <v>2</v>
      </c>
      <c r="J12906" s="384">
        <v>41130.26</v>
      </c>
    </row>
    <row r="12907" spans="1:10">
      <c r="A12907">
        <v>12890</v>
      </c>
      <c r="B12907" s="612">
        <v>44084.368750000001</v>
      </c>
      <c r="C12907" s="405" t="s">
        <v>96</v>
      </c>
      <c r="D12907" s="384">
        <v>2975</v>
      </c>
      <c r="E12907">
        <v>0.02</v>
      </c>
      <c r="F12907">
        <v>1.1835599999999999</v>
      </c>
      <c r="G12907" s="384">
        <v>0</v>
      </c>
      <c r="H12907">
        <v>0</v>
      </c>
    </row>
    <row r="12908" spans="1:10">
      <c r="A12908">
        <v>12891</v>
      </c>
      <c r="B12908" s="612">
        <v>44084.368750000001</v>
      </c>
      <c r="C12908" s="405" t="s">
        <v>2110</v>
      </c>
      <c r="D12908" s="384">
        <v>2975</v>
      </c>
      <c r="E12908">
        <v>0.02</v>
      </c>
      <c r="F12908">
        <v>1.1835599999999999</v>
      </c>
      <c r="G12908" s="384">
        <v>0</v>
      </c>
      <c r="H12908">
        <v>1.1845600000000001</v>
      </c>
    </row>
    <row r="12909" spans="1:10">
      <c r="A12909">
        <v>12898</v>
      </c>
      <c r="B12909" s="612">
        <v>44084.489583333336</v>
      </c>
      <c r="C12909" s="405" t="s">
        <v>2054</v>
      </c>
      <c r="D12909" s="384">
        <v>2975</v>
      </c>
      <c r="E12909">
        <v>0.02</v>
      </c>
      <c r="F12909">
        <v>1.1845600000000001</v>
      </c>
      <c r="G12909" s="384">
        <v>0</v>
      </c>
      <c r="H12909">
        <v>1.1845600000000001</v>
      </c>
      <c r="I12909">
        <v>2</v>
      </c>
      <c r="J12909" s="384">
        <v>41132.26</v>
      </c>
    </row>
    <row r="12910" spans="1:10">
      <c r="A12910">
        <v>12892</v>
      </c>
      <c r="B12910" s="612">
        <v>44084.42083333333</v>
      </c>
      <c r="C12910" s="405" t="s">
        <v>97</v>
      </c>
      <c r="D12910" s="384">
        <v>2976</v>
      </c>
      <c r="E12910">
        <v>0.08</v>
      </c>
      <c r="F12910">
        <v>1.1842600000000001</v>
      </c>
      <c r="G12910" s="384">
        <v>0</v>
      </c>
      <c r="H12910">
        <v>0</v>
      </c>
    </row>
    <row r="12911" spans="1:10">
      <c r="A12911">
        <v>12893</v>
      </c>
      <c r="B12911" s="612">
        <v>44084.42083333333</v>
      </c>
      <c r="C12911" s="405" t="s">
        <v>2110</v>
      </c>
      <c r="D12911" s="384">
        <v>2976</v>
      </c>
      <c r="E12911">
        <v>0.08</v>
      </c>
      <c r="F12911">
        <v>1.1842600000000001</v>
      </c>
      <c r="G12911" s="384">
        <v>0</v>
      </c>
      <c r="H12911">
        <v>1.18072</v>
      </c>
    </row>
    <row r="12912" spans="1:10">
      <c r="A12912">
        <v>12907</v>
      </c>
      <c r="B12912" s="612">
        <v>44084.525000000001</v>
      </c>
      <c r="C12912" s="405" t="s">
        <v>2110</v>
      </c>
      <c r="D12912" s="384">
        <v>2976</v>
      </c>
      <c r="E12912">
        <v>0.08</v>
      </c>
      <c r="F12912">
        <v>1.1842600000000001</v>
      </c>
      <c r="G12912" s="384">
        <v>0</v>
      </c>
      <c r="H12912">
        <v>1.18319</v>
      </c>
    </row>
    <row r="12913" spans="1:10">
      <c r="A12913">
        <v>12919</v>
      </c>
      <c r="B12913" s="612">
        <v>44084.537499999999</v>
      </c>
      <c r="C12913" s="405" t="s">
        <v>2110</v>
      </c>
      <c r="D12913" s="384">
        <v>2976</v>
      </c>
      <c r="E12913">
        <v>0.08</v>
      </c>
      <c r="F12913">
        <v>1.1842600000000001</v>
      </c>
      <c r="G12913" s="384">
        <v>0</v>
      </c>
      <c r="H12913">
        <v>1.1853899999999999</v>
      </c>
    </row>
    <row r="12914" spans="1:10">
      <c r="A12914">
        <v>12948</v>
      </c>
      <c r="B12914" s="612">
        <v>44084.698611111111</v>
      </c>
      <c r="C12914" s="405" t="s">
        <v>2054</v>
      </c>
      <c r="D12914" s="384">
        <v>2976</v>
      </c>
      <c r="E12914">
        <v>0.08</v>
      </c>
      <c r="F12914">
        <v>1.1853899999999999</v>
      </c>
      <c r="G12914" s="384">
        <v>0</v>
      </c>
      <c r="H12914">
        <v>1.1853899999999999</v>
      </c>
      <c r="I12914">
        <v>-9.0399999999999991</v>
      </c>
      <c r="J12914" s="384">
        <v>41071.24</v>
      </c>
    </row>
    <row r="12915" spans="1:10">
      <c r="A12915">
        <v>12899</v>
      </c>
      <c r="B12915" s="612">
        <v>44084.493055555555</v>
      </c>
      <c r="C12915" s="405" t="s">
        <v>96</v>
      </c>
      <c r="D12915" s="384">
        <v>2977</v>
      </c>
      <c r="E12915">
        <v>0.02</v>
      </c>
      <c r="F12915">
        <v>1.1835599999999999</v>
      </c>
      <c r="G12915" s="384">
        <v>0</v>
      </c>
      <c r="H12915">
        <v>0</v>
      </c>
    </row>
    <row r="12916" spans="1:10">
      <c r="A12916">
        <v>12900</v>
      </c>
      <c r="B12916" s="612">
        <v>44084.493055555555</v>
      </c>
      <c r="C12916" s="405" t="s">
        <v>2110</v>
      </c>
      <c r="D12916" s="384">
        <v>2977</v>
      </c>
      <c r="E12916">
        <v>0.02</v>
      </c>
      <c r="F12916">
        <v>1.1835599999999999</v>
      </c>
      <c r="G12916" s="384">
        <v>0</v>
      </c>
      <c r="H12916">
        <v>1.1845600000000001</v>
      </c>
    </row>
    <row r="12917" spans="1:10">
      <c r="A12917">
        <v>12901</v>
      </c>
      <c r="B12917" s="612">
        <v>44084.496527777781</v>
      </c>
      <c r="C12917" s="405" t="s">
        <v>2054</v>
      </c>
      <c r="D12917" s="384">
        <v>2977</v>
      </c>
      <c r="E12917">
        <v>0.02</v>
      </c>
      <c r="F12917">
        <v>1.1845600000000001</v>
      </c>
      <c r="G12917" s="384">
        <v>0</v>
      </c>
      <c r="H12917">
        <v>1.1845600000000001</v>
      </c>
      <c r="I12917">
        <v>2</v>
      </c>
      <c r="J12917" s="384">
        <v>41134.26</v>
      </c>
    </row>
    <row r="12918" spans="1:10">
      <c r="A12918">
        <v>12902</v>
      </c>
      <c r="B12918" s="612">
        <v>44084.500694444447</v>
      </c>
      <c r="C12918" s="405" t="s">
        <v>96</v>
      </c>
      <c r="D12918" s="384">
        <v>2978</v>
      </c>
      <c r="E12918">
        <v>0.02</v>
      </c>
      <c r="F12918">
        <v>1.1847000000000001</v>
      </c>
      <c r="G12918" s="384">
        <v>0</v>
      </c>
      <c r="H12918">
        <v>0</v>
      </c>
    </row>
    <row r="12919" spans="1:10">
      <c r="A12919">
        <v>12903</v>
      </c>
      <c r="B12919" s="612">
        <v>44084.500694444447</v>
      </c>
      <c r="C12919" s="405" t="s">
        <v>2110</v>
      </c>
      <c r="D12919" s="384">
        <v>2978</v>
      </c>
      <c r="E12919">
        <v>0.02</v>
      </c>
      <c r="F12919">
        <v>1.1847000000000001</v>
      </c>
      <c r="G12919" s="384">
        <v>0</v>
      </c>
      <c r="H12919">
        <v>1.1857</v>
      </c>
    </row>
    <row r="12920" spans="1:10">
      <c r="A12920">
        <v>12904</v>
      </c>
      <c r="B12920" s="612">
        <v>44084.521527777775</v>
      </c>
      <c r="C12920" s="405" t="s">
        <v>2054</v>
      </c>
      <c r="D12920" s="384">
        <v>2978</v>
      </c>
      <c r="E12920">
        <v>0.02</v>
      </c>
      <c r="F12920">
        <v>1.1857</v>
      </c>
      <c r="G12920" s="384">
        <v>0</v>
      </c>
      <c r="H12920">
        <v>1.1857</v>
      </c>
      <c r="I12920">
        <v>2</v>
      </c>
      <c r="J12920" s="384">
        <v>41136.26</v>
      </c>
    </row>
    <row r="12921" spans="1:10">
      <c r="A12921">
        <v>12905</v>
      </c>
      <c r="B12921" s="612">
        <v>44084.525000000001</v>
      </c>
      <c r="C12921" s="405" t="s">
        <v>2135</v>
      </c>
      <c r="D12921" s="384">
        <v>2979</v>
      </c>
      <c r="E12921">
        <v>0.14000000000000001</v>
      </c>
      <c r="F12921">
        <v>1.1880599999999999</v>
      </c>
      <c r="G12921" s="384">
        <v>0</v>
      </c>
      <c r="H12921">
        <v>0</v>
      </c>
    </row>
    <row r="12922" spans="1:10">
      <c r="A12922">
        <v>12906</v>
      </c>
      <c r="B12922" s="612">
        <v>44084.525000000001</v>
      </c>
      <c r="C12922" s="405" t="s">
        <v>2110</v>
      </c>
      <c r="D12922" s="384">
        <v>2979</v>
      </c>
      <c r="E12922">
        <v>0.14000000000000001</v>
      </c>
      <c r="F12922">
        <v>1.1880599999999999</v>
      </c>
      <c r="G12922" s="384">
        <v>0</v>
      </c>
      <c r="H12922">
        <v>1.18319</v>
      </c>
    </row>
    <row r="12923" spans="1:10">
      <c r="A12923">
        <v>12912</v>
      </c>
      <c r="B12923" s="612">
        <v>44084.525000000001</v>
      </c>
      <c r="C12923" s="405" t="s">
        <v>97</v>
      </c>
      <c r="D12923" s="384">
        <v>2979</v>
      </c>
      <c r="E12923">
        <v>0.14000000000000001</v>
      </c>
      <c r="F12923">
        <v>1.1880599999999999</v>
      </c>
      <c r="G12923" s="384">
        <v>0</v>
      </c>
      <c r="H12923">
        <v>1.18319</v>
      </c>
    </row>
    <row r="12924" spans="1:10">
      <c r="A12924">
        <v>12918</v>
      </c>
      <c r="B12924" s="612">
        <v>44084.537499999999</v>
      </c>
      <c r="C12924" s="405" t="s">
        <v>2110</v>
      </c>
      <c r="D12924" s="384">
        <v>2979</v>
      </c>
      <c r="E12924">
        <v>0.14000000000000001</v>
      </c>
      <c r="F12924">
        <v>1.1880599999999999</v>
      </c>
      <c r="G12924" s="384">
        <v>0</v>
      </c>
      <c r="H12924">
        <v>1.1853899999999999</v>
      </c>
    </row>
    <row r="12925" spans="1:10">
      <c r="A12925">
        <v>12949</v>
      </c>
      <c r="B12925" s="612">
        <v>44084.698611111111</v>
      </c>
      <c r="C12925" s="405" t="s">
        <v>2054</v>
      </c>
      <c r="D12925" s="384">
        <v>2979</v>
      </c>
      <c r="E12925">
        <v>0.14000000000000001</v>
      </c>
      <c r="F12925">
        <v>1.1853899999999999</v>
      </c>
      <c r="G12925" s="384">
        <v>0</v>
      </c>
      <c r="H12925">
        <v>1.1853899999999999</v>
      </c>
      <c r="I12925">
        <v>37.380000000000003</v>
      </c>
      <c r="J12925" s="384">
        <v>41108.620000000003</v>
      </c>
    </row>
    <row r="12926" spans="1:10">
      <c r="A12926">
        <v>12913</v>
      </c>
      <c r="B12926" s="612">
        <v>44084.530555555553</v>
      </c>
      <c r="C12926" s="405" t="s">
        <v>96</v>
      </c>
      <c r="D12926" s="384">
        <v>2980</v>
      </c>
      <c r="E12926">
        <v>0.02</v>
      </c>
      <c r="F12926">
        <v>1.1874800000000001</v>
      </c>
      <c r="G12926" s="384">
        <v>0</v>
      </c>
      <c r="H12926">
        <v>0</v>
      </c>
    </row>
    <row r="12927" spans="1:10">
      <c r="A12927">
        <v>12914</v>
      </c>
      <c r="B12927" s="612">
        <v>44084.530555555553</v>
      </c>
      <c r="C12927" s="405" t="s">
        <v>2110</v>
      </c>
      <c r="D12927" s="384">
        <v>2980</v>
      </c>
      <c r="E12927">
        <v>0.02</v>
      </c>
      <c r="F12927">
        <v>1.1874800000000001</v>
      </c>
      <c r="G12927" s="384">
        <v>0</v>
      </c>
      <c r="H12927">
        <v>1.18848</v>
      </c>
    </row>
    <row r="12928" spans="1:10">
      <c r="A12928">
        <v>12915</v>
      </c>
      <c r="B12928" s="612">
        <v>44084.533333333333</v>
      </c>
      <c r="C12928" s="405" t="s">
        <v>2054</v>
      </c>
      <c r="D12928" s="384">
        <v>2980</v>
      </c>
      <c r="E12928">
        <v>0.02</v>
      </c>
      <c r="F12928">
        <v>1.18848</v>
      </c>
      <c r="G12928" s="384">
        <v>0</v>
      </c>
      <c r="H12928">
        <v>1.18848</v>
      </c>
      <c r="I12928">
        <v>2</v>
      </c>
      <c r="J12928" s="384">
        <v>41138.26</v>
      </c>
    </row>
    <row r="12929" spans="1:10">
      <c r="A12929">
        <v>12916</v>
      </c>
      <c r="B12929" s="612">
        <v>44084.537499999999</v>
      </c>
      <c r="C12929" s="405" t="s">
        <v>97</v>
      </c>
      <c r="D12929" s="384">
        <v>2981</v>
      </c>
      <c r="E12929">
        <v>0.23</v>
      </c>
      <c r="F12929">
        <v>1.19008</v>
      </c>
      <c r="G12929" s="384">
        <v>0</v>
      </c>
      <c r="H12929">
        <v>0</v>
      </c>
    </row>
    <row r="12930" spans="1:10">
      <c r="A12930">
        <v>12917</v>
      </c>
      <c r="B12930" s="612">
        <v>44084.537499999999</v>
      </c>
      <c r="C12930" s="405" t="s">
        <v>2110</v>
      </c>
      <c r="D12930" s="384">
        <v>2981</v>
      </c>
      <c r="E12930">
        <v>0.23</v>
      </c>
      <c r="F12930">
        <v>1.19008</v>
      </c>
      <c r="G12930" s="384">
        <v>0</v>
      </c>
      <c r="H12930">
        <v>1.1853899999999999</v>
      </c>
    </row>
    <row r="12931" spans="1:10">
      <c r="A12931">
        <v>12950</v>
      </c>
      <c r="B12931" s="612">
        <v>44084.698611111111</v>
      </c>
      <c r="C12931" s="405" t="s">
        <v>2054</v>
      </c>
      <c r="D12931" s="384">
        <v>2981</v>
      </c>
      <c r="E12931">
        <v>0.23</v>
      </c>
      <c r="F12931">
        <v>1.1853899999999999</v>
      </c>
      <c r="G12931" s="384">
        <v>0</v>
      </c>
      <c r="H12931">
        <v>1.1853899999999999</v>
      </c>
      <c r="I12931">
        <v>107.87</v>
      </c>
      <c r="J12931" s="384">
        <v>41216.49</v>
      </c>
    </row>
    <row r="12932" spans="1:10">
      <c r="A12932">
        <v>12924</v>
      </c>
      <c r="B12932" s="612">
        <v>44084.54583333333</v>
      </c>
      <c r="C12932" s="405" t="s">
        <v>96</v>
      </c>
      <c r="D12932" s="384">
        <v>2982</v>
      </c>
      <c r="E12932">
        <v>0.02</v>
      </c>
      <c r="F12932">
        <v>1.1887099999999999</v>
      </c>
      <c r="G12932" s="384">
        <v>0</v>
      </c>
      <c r="H12932">
        <v>0</v>
      </c>
    </row>
    <row r="12933" spans="1:10">
      <c r="A12933">
        <v>12925</v>
      </c>
      <c r="B12933" s="612">
        <v>44084.54583333333</v>
      </c>
      <c r="C12933" s="405" t="s">
        <v>2110</v>
      </c>
      <c r="D12933" s="384">
        <v>2982</v>
      </c>
      <c r="E12933">
        <v>0.02</v>
      </c>
      <c r="F12933">
        <v>1.1887099999999999</v>
      </c>
      <c r="G12933" s="384">
        <v>0</v>
      </c>
      <c r="H12933">
        <v>1.18971</v>
      </c>
    </row>
    <row r="12934" spans="1:10">
      <c r="A12934">
        <v>12926</v>
      </c>
      <c r="B12934" s="612">
        <v>44084.548611111109</v>
      </c>
      <c r="C12934" s="405" t="s">
        <v>2054</v>
      </c>
      <c r="D12934" s="384">
        <v>2982</v>
      </c>
      <c r="E12934">
        <v>0.02</v>
      </c>
      <c r="F12934">
        <v>1.18971</v>
      </c>
      <c r="G12934" s="384">
        <v>0</v>
      </c>
      <c r="H12934">
        <v>1.18971</v>
      </c>
      <c r="I12934">
        <v>2</v>
      </c>
      <c r="J12934" s="384">
        <v>41140.26</v>
      </c>
    </row>
    <row r="12935" spans="1:10">
      <c r="A12935">
        <v>12927</v>
      </c>
      <c r="B12935" s="612">
        <v>44084.563194444447</v>
      </c>
      <c r="C12935" s="405" t="s">
        <v>96</v>
      </c>
      <c r="D12935" s="384">
        <v>2983</v>
      </c>
      <c r="E12935">
        <v>0.02</v>
      </c>
      <c r="F12935">
        <v>1.1897899999999999</v>
      </c>
      <c r="G12935" s="384">
        <v>0</v>
      </c>
      <c r="H12935">
        <v>0</v>
      </c>
    </row>
    <row r="12936" spans="1:10">
      <c r="A12936">
        <v>12928</v>
      </c>
      <c r="B12936" s="612">
        <v>44084.563194444447</v>
      </c>
      <c r="C12936" s="405" t="s">
        <v>2110</v>
      </c>
      <c r="D12936" s="384">
        <v>2983</v>
      </c>
      <c r="E12936">
        <v>0.02</v>
      </c>
      <c r="F12936">
        <v>1.1897899999999999</v>
      </c>
      <c r="G12936" s="384">
        <v>0</v>
      </c>
      <c r="H12936">
        <v>1.19079</v>
      </c>
    </row>
    <row r="12937" spans="1:10">
      <c r="A12937">
        <v>12929</v>
      </c>
      <c r="B12937" s="612">
        <v>44084.574999999997</v>
      </c>
      <c r="C12937" s="405" t="s">
        <v>2054</v>
      </c>
      <c r="D12937" s="384">
        <v>2983</v>
      </c>
      <c r="E12937">
        <v>0.02</v>
      </c>
      <c r="F12937">
        <v>1.19079</v>
      </c>
      <c r="G12937" s="384">
        <v>0</v>
      </c>
      <c r="H12937">
        <v>1.19079</v>
      </c>
      <c r="I12937">
        <v>2</v>
      </c>
      <c r="J12937" s="384">
        <v>41142.26</v>
      </c>
    </row>
    <row r="12938" spans="1:10">
      <c r="A12938">
        <v>12930</v>
      </c>
      <c r="B12938" s="612">
        <v>44084.579861111109</v>
      </c>
      <c r="C12938" s="405" t="s">
        <v>96</v>
      </c>
      <c r="D12938" s="384">
        <v>2984</v>
      </c>
      <c r="E12938">
        <v>0.02</v>
      </c>
      <c r="F12938">
        <v>1.1907000000000001</v>
      </c>
      <c r="G12938" s="384">
        <v>0</v>
      </c>
      <c r="H12938">
        <v>0</v>
      </c>
    </row>
    <row r="12939" spans="1:10">
      <c r="A12939">
        <v>12931</v>
      </c>
      <c r="B12939" s="612">
        <v>44084.579861111109</v>
      </c>
      <c r="C12939" s="405" t="s">
        <v>2110</v>
      </c>
      <c r="D12939" s="384">
        <v>2984</v>
      </c>
      <c r="E12939">
        <v>0.02</v>
      </c>
      <c r="F12939">
        <v>1.1907000000000001</v>
      </c>
      <c r="G12939" s="384">
        <v>0</v>
      </c>
      <c r="H12939">
        <v>1.1917</v>
      </c>
    </row>
    <row r="12940" spans="1:10">
      <c r="A12940">
        <v>12934</v>
      </c>
      <c r="B12940" s="612">
        <v>44084.615277777775</v>
      </c>
      <c r="C12940" s="405" t="s">
        <v>2110</v>
      </c>
      <c r="D12940" s="384">
        <v>2984</v>
      </c>
      <c r="E12940">
        <v>0.02</v>
      </c>
      <c r="F12940">
        <v>1.1907000000000001</v>
      </c>
      <c r="G12940" s="384">
        <v>0</v>
      </c>
      <c r="H12940">
        <v>1.19089</v>
      </c>
    </row>
    <row r="12941" spans="1:10">
      <c r="A12941">
        <v>12938</v>
      </c>
      <c r="B12941" s="612">
        <v>44084.622916666667</v>
      </c>
      <c r="C12941" s="405" t="s">
        <v>2110</v>
      </c>
      <c r="D12941" s="384">
        <v>2984</v>
      </c>
      <c r="E12941">
        <v>0.02</v>
      </c>
      <c r="F12941">
        <v>1.1907000000000001</v>
      </c>
      <c r="G12941" s="384">
        <v>0</v>
      </c>
      <c r="H12941">
        <v>1.1898500000000001</v>
      </c>
    </row>
    <row r="12942" spans="1:10">
      <c r="A12942">
        <v>12943</v>
      </c>
      <c r="B12942" s="612">
        <v>44084.697916666664</v>
      </c>
      <c r="C12942" s="405" t="s">
        <v>2110</v>
      </c>
      <c r="D12942" s="384">
        <v>2984</v>
      </c>
      <c r="E12942">
        <v>0.02</v>
      </c>
      <c r="F12942">
        <v>1.1907000000000001</v>
      </c>
      <c r="G12942" s="384">
        <v>0</v>
      </c>
      <c r="H12942">
        <v>1.18855</v>
      </c>
    </row>
    <row r="12943" spans="1:10">
      <c r="A12943">
        <v>12959</v>
      </c>
      <c r="B12943" s="612">
        <v>44084.76666666667</v>
      </c>
      <c r="C12943" s="405" t="s">
        <v>2110</v>
      </c>
      <c r="D12943" s="384">
        <v>2984</v>
      </c>
      <c r="E12943">
        <v>0.02</v>
      </c>
      <c r="F12943">
        <v>1.1907000000000001</v>
      </c>
      <c r="G12943" s="384">
        <v>0</v>
      </c>
      <c r="H12943">
        <v>1.1872100000000001</v>
      </c>
    </row>
    <row r="12944" spans="1:10">
      <c r="A12944">
        <v>12966</v>
      </c>
      <c r="B12944" s="612">
        <v>44084.770138888889</v>
      </c>
      <c r="C12944" s="405" t="s">
        <v>2110</v>
      </c>
      <c r="D12944" s="384">
        <v>2984</v>
      </c>
      <c r="E12944">
        <v>0.02</v>
      </c>
      <c r="F12944">
        <v>1.1907000000000001</v>
      </c>
      <c r="G12944" s="384">
        <v>0</v>
      </c>
      <c r="H12944">
        <v>1.18563</v>
      </c>
    </row>
    <row r="12945" spans="1:10">
      <c r="A12945">
        <v>12979</v>
      </c>
      <c r="B12945" s="612">
        <v>44085.359722222223</v>
      </c>
      <c r="C12945" s="405" t="s">
        <v>2054</v>
      </c>
      <c r="D12945" s="384">
        <v>2984</v>
      </c>
      <c r="E12945">
        <v>0.02</v>
      </c>
      <c r="F12945">
        <v>1.18563</v>
      </c>
      <c r="G12945" s="384">
        <v>0</v>
      </c>
      <c r="H12945">
        <v>1.18563</v>
      </c>
      <c r="I12945">
        <v>-10.220000000000001</v>
      </c>
      <c r="J12945" s="384">
        <v>41210.269999999997</v>
      </c>
    </row>
    <row r="12946" spans="1:10">
      <c r="A12946">
        <v>12932</v>
      </c>
      <c r="B12946" s="612">
        <v>44084.615277777775</v>
      </c>
      <c r="C12946" s="405" t="s">
        <v>96</v>
      </c>
      <c r="D12946" s="384">
        <v>2985</v>
      </c>
      <c r="E12946">
        <v>0.02</v>
      </c>
      <c r="F12946">
        <v>1.1890700000000001</v>
      </c>
      <c r="G12946" s="384">
        <v>0</v>
      </c>
      <c r="H12946">
        <v>0</v>
      </c>
    </row>
    <row r="12947" spans="1:10">
      <c r="A12947">
        <v>12933</v>
      </c>
      <c r="B12947" s="612">
        <v>44084.615277777775</v>
      </c>
      <c r="C12947" s="405" t="s">
        <v>2110</v>
      </c>
      <c r="D12947" s="384">
        <v>2985</v>
      </c>
      <c r="E12947">
        <v>0.02</v>
      </c>
      <c r="F12947">
        <v>1.1890700000000001</v>
      </c>
      <c r="G12947" s="384">
        <v>0</v>
      </c>
      <c r="H12947">
        <v>1.19089</v>
      </c>
    </row>
    <row r="12948" spans="1:10">
      <c r="A12948">
        <v>12937</v>
      </c>
      <c r="B12948" s="612">
        <v>44084.622916666667</v>
      </c>
      <c r="C12948" s="405" t="s">
        <v>2110</v>
      </c>
      <c r="D12948" s="384">
        <v>2985</v>
      </c>
      <c r="E12948">
        <v>0.02</v>
      </c>
      <c r="F12948">
        <v>1.1890700000000001</v>
      </c>
      <c r="G12948" s="384">
        <v>0</v>
      </c>
      <c r="H12948">
        <v>1.1898500000000001</v>
      </c>
    </row>
    <row r="12949" spans="1:10">
      <c r="A12949">
        <v>12942</v>
      </c>
      <c r="B12949" s="612">
        <v>44084.697916666664</v>
      </c>
      <c r="C12949" s="405" t="s">
        <v>2110</v>
      </c>
      <c r="D12949" s="384">
        <v>2985</v>
      </c>
      <c r="E12949">
        <v>0.02</v>
      </c>
      <c r="F12949">
        <v>1.1890700000000001</v>
      </c>
      <c r="G12949" s="384">
        <v>0</v>
      </c>
      <c r="H12949">
        <v>1.18855</v>
      </c>
    </row>
    <row r="12950" spans="1:10">
      <c r="A12950">
        <v>12958</v>
      </c>
      <c r="B12950" s="612">
        <v>44084.76666666667</v>
      </c>
      <c r="C12950" s="405" t="s">
        <v>2110</v>
      </c>
      <c r="D12950" s="384">
        <v>2985</v>
      </c>
      <c r="E12950">
        <v>0.02</v>
      </c>
      <c r="F12950">
        <v>1.1890700000000001</v>
      </c>
      <c r="G12950" s="384">
        <v>0</v>
      </c>
      <c r="H12950">
        <v>1.1872100000000001</v>
      </c>
    </row>
    <row r="12951" spans="1:10">
      <c r="A12951">
        <v>12965</v>
      </c>
      <c r="B12951" s="612">
        <v>44084.770138888889</v>
      </c>
      <c r="C12951" s="405" t="s">
        <v>2110</v>
      </c>
      <c r="D12951" s="384">
        <v>2985</v>
      </c>
      <c r="E12951">
        <v>0.02</v>
      </c>
      <c r="F12951">
        <v>1.1890700000000001</v>
      </c>
      <c r="G12951" s="384">
        <v>0</v>
      </c>
      <c r="H12951">
        <v>1.18563</v>
      </c>
    </row>
    <row r="12952" spans="1:10">
      <c r="A12952">
        <v>12980</v>
      </c>
      <c r="B12952" s="612">
        <v>44085.359722222223</v>
      </c>
      <c r="C12952" s="405" t="s">
        <v>2054</v>
      </c>
      <c r="D12952" s="384">
        <v>2985</v>
      </c>
      <c r="E12952">
        <v>0.02</v>
      </c>
      <c r="F12952">
        <v>1.18563</v>
      </c>
      <c r="G12952" s="384">
        <v>0</v>
      </c>
      <c r="H12952">
        <v>1.18563</v>
      </c>
      <c r="I12952">
        <v>-6.96</v>
      </c>
      <c r="J12952" s="384">
        <v>41203.31</v>
      </c>
    </row>
    <row r="12953" spans="1:10">
      <c r="A12953">
        <v>12935</v>
      </c>
      <c r="B12953" s="612">
        <v>44084.622916666667</v>
      </c>
      <c r="C12953" s="405" t="s">
        <v>96</v>
      </c>
      <c r="D12953" s="384">
        <v>2986</v>
      </c>
      <c r="E12953">
        <v>0.03</v>
      </c>
      <c r="F12953">
        <v>1.18747</v>
      </c>
      <c r="G12953" s="384">
        <v>0</v>
      </c>
      <c r="H12953">
        <v>0</v>
      </c>
    </row>
    <row r="12954" spans="1:10">
      <c r="A12954">
        <v>12936</v>
      </c>
      <c r="B12954" s="612">
        <v>44084.622916666667</v>
      </c>
      <c r="C12954" s="405" t="s">
        <v>2110</v>
      </c>
      <c r="D12954" s="384">
        <v>2986</v>
      </c>
      <c r="E12954">
        <v>0.03</v>
      </c>
      <c r="F12954">
        <v>1.18747</v>
      </c>
      <c r="G12954" s="384">
        <v>0</v>
      </c>
      <c r="H12954">
        <v>1.1898500000000001</v>
      </c>
    </row>
    <row r="12955" spans="1:10">
      <c r="A12955">
        <v>12941</v>
      </c>
      <c r="B12955" s="612">
        <v>44084.697916666664</v>
      </c>
      <c r="C12955" s="405" t="s">
        <v>2110</v>
      </c>
      <c r="D12955" s="384">
        <v>2986</v>
      </c>
      <c r="E12955">
        <v>0.03</v>
      </c>
      <c r="F12955">
        <v>1.18747</v>
      </c>
      <c r="G12955" s="384">
        <v>0</v>
      </c>
      <c r="H12955">
        <v>1.18855</v>
      </c>
    </row>
    <row r="12956" spans="1:10">
      <c r="A12956">
        <v>12957</v>
      </c>
      <c r="B12956" s="612">
        <v>44084.76666666667</v>
      </c>
      <c r="C12956" s="405" t="s">
        <v>2110</v>
      </c>
      <c r="D12956" s="384">
        <v>2986</v>
      </c>
      <c r="E12956">
        <v>0.03</v>
      </c>
      <c r="F12956">
        <v>1.18747</v>
      </c>
      <c r="G12956" s="384">
        <v>0</v>
      </c>
      <c r="H12956">
        <v>1.1872100000000001</v>
      </c>
    </row>
    <row r="12957" spans="1:10">
      <c r="A12957">
        <v>12964</v>
      </c>
      <c r="B12957" s="612">
        <v>44084.770138888889</v>
      </c>
      <c r="C12957" s="405" t="s">
        <v>2110</v>
      </c>
      <c r="D12957" s="384">
        <v>2986</v>
      </c>
      <c r="E12957">
        <v>0.03</v>
      </c>
      <c r="F12957">
        <v>1.18747</v>
      </c>
      <c r="G12957" s="384">
        <v>0</v>
      </c>
      <c r="H12957">
        <v>1.18563</v>
      </c>
    </row>
    <row r="12958" spans="1:10">
      <c r="A12958">
        <v>12981</v>
      </c>
      <c r="B12958" s="612">
        <v>44085.359722222223</v>
      </c>
      <c r="C12958" s="405" t="s">
        <v>2054</v>
      </c>
      <c r="D12958" s="384">
        <v>2986</v>
      </c>
      <c r="E12958">
        <v>0.03</v>
      </c>
      <c r="F12958">
        <v>1.18563</v>
      </c>
      <c r="G12958" s="384">
        <v>0</v>
      </c>
      <c r="H12958">
        <v>1.18563</v>
      </c>
      <c r="I12958">
        <v>-5.64</v>
      </c>
      <c r="J12958" s="384">
        <v>41197.67</v>
      </c>
    </row>
    <row r="12959" spans="1:10">
      <c r="A12959">
        <v>12939</v>
      </c>
      <c r="B12959" s="612">
        <v>44084.697916666664</v>
      </c>
      <c r="C12959" s="405" t="s">
        <v>96</v>
      </c>
      <c r="D12959" s="384">
        <v>2987</v>
      </c>
      <c r="E12959">
        <v>0.05</v>
      </c>
      <c r="F12959">
        <v>1.18574</v>
      </c>
      <c r="G12959" s="384">
        <v>0</v>
      </c>
      <c r="H12959">
        <v>0</v>
      </c>
    </row>
    <row r="12960" spans="1:10">
      <c r="A12960">
        <v>12940</v>
      </c>
      <c r="B12960" s="612">
        <v>44084.697916666664</v>
      </c>
      <c r="C12960" s="405" t="s">
        <v>2110</v>
      </c>
      <c r="D12960" s="384">
        <v>2987</v>
      </c>
      <c r="E12960">
        <v>0.05</v>
      </c>
      <c r="F12960">
        <v>1.18574</v>
      </c>
      <c r="G12960" s="384">
        <v>0</v>
      </c>
      <c r="H12960">
        <v>1.18855</v>
      </c>
    </row>
    <row r="12961" spans="1:10">
      <c r="A12961">
        <v>12956</v>
      </c>
      <c r="B12961" s="612">
        <v>44084.76666666667</v>
      </c>
      <c r="C12961" s="405" t="s">
        <v>2110</v>
      </c>
      <c r="D12961" s="384">
        <v>2987</v>
      </c>
      <c r="E12961">
        <v>0.05</v>
      </c>
      <c r="F12961">
        <v>1.18574</v>
      </c>
      <c r="G12961" s="384">
        <v>0</v>
      </c>
      <c r="H12961">
        <v>1.1872100000000001</v>
      </c>
    </row>
    <row r="12962" spans="1:10">
      <c r="A12962">
        <v>12963</v>
      </c>
      <c r="B12962" s="612">
        <v>44084.770138888889</v>
      </c>
      <c r="C12962" s="405" t="s">
        <v>2110</v>
      </c>
      <c r="D12962" s="384">
        <v>2987</v>
      </c>
      <c r="E12962">
        <v>0.05</v>
      </c>
      <c r="F12962">
        <v>1.18574</v>
      </c>
      <c r="G12962" s="384">
        <v>0</v>
      </c>
      <c r="H12962">
        <v>1.18563</v>
      </c>
    </row>
    <row r="12963" spans="1:10">
      <c r="A12963">
        <v>12982</v>
      </c>
      <c r="B12963" s="612">
        <v>44085.359722222223</v>
      </c>
      <c r="C12963" s="405" t="s">
        <v>2054</v>
      </c>
      <c r="D12963" s="384">
        <v>2987</v>
      </c>
      <c r="E12963">
        <v>0.05</v>
      </c>
      <c r="F12963">
        <v>1.18563</v>
      </c>
      <c r="G12963" s="384">
        <v>0</v>
      </c>
      <c r="H12963">
        <v>1.18563</v>
      </c>
      <c r="I12963">
        <v>-0.75</v>
      </c>
      <c r="J12963" s="384">
        <v>41196.92</v>
      </c>
    </row>
    <row r="12964" spans="1:10">
      <c r="A12964">
        <v>12951</v>
      </c>
      <c r="B12964" s="612">
        <v>44084.708333333336</v>
      </c>
      <c r="C12964" s="405" t="s">
        <v>97</v>
      </c>
      <c r="D12964" s="384">
        <v>2988</v>
      </c>
      <c r="E12964">
        <v>0.02</v>
      </c>
      <c r="F12964">
        <v>1.18574</v>
      </c>
      <c r="G12964" s="384">
        <v>0</v>
      </c>
      <c r="H12964">
        <v>0</v>
      </c>
    </row>
    <row r="12965" spans="1:10">
      <c r="A12965">
        <v>12952</v>
      </c>
      <c r="B12965" s="612">
        <v>44084.708333333336</v>
      </c>
      <c r="C12965" s="405" t="s">
        <v>2110</v>
      </c>
      <c r="D12965" s="384">
        <v>2988</v>
      </c>
      <c r="E12965">
        <v>0.02</v>
      </c>
      <c r="F12965">
        <v>1.18574</v>
      </c>
      <c r="G12965" s="384">
        <v>0</v>
      </c>
      <c r="H12965">
        <v>1.1847399999999999</v>
      </c>
    </row>
    <row r="12966" spans="1:10">
      <c r="A12966">
        <v>12953</v>
      </c>
      <c r="B12966" s="612">
        <v>44084.765972222223</v>
      </c>
      <c r="C12966" s="405" t="s">
        <v>2054</v>
      </c>
      <c r="D12966" s="384">
        <v>2988</v>
      </c>
      <c r="E12966">
        <v>0.02</v>
      </c>
      <c r="F12966">
        <v>1.1847399999999999</v>
      </c>
      <c r="G12966" s="384">
        <v>0</v>
      </c>
      <c r="H12966">
        <v>1.1847399999999999</v>
      </c>
      <c r="I12966">
        <v>2</v>
      </c>
      <c r="J12966" s="384">
        <v>41218.49</v>
      </c>
    </row>
    <row r="12967" spans="1:10">
      <c r="A12967">
        <v>12954</v>
      </c>
      <c r="B12967" s="612">
        <v>44084.76666666667</v>
      </c>
      <c r="C12967" s="405" t="s">
        <v>96</v>
      </c>
      <c r="D12967" s="384">
        <v>2989</v>
      </c>
      <c r="E12967">
        <v>0.08</v>
      </c>
      <c r="F12967">
        <v>1.18394</v>
      </c>
      <c r="G12967" s="384">
        <v>0</v>
      </c>
      <c r="H12967">
        <v>0</v>
      </c>
    </row>
    <row r="12968" spans="1:10">
      <c r="A12968">
        <v>12955</v>
      </c>
      <c r="B12968" s="612">
        <v>44084.76666666667</v>
      </c>
      <c r="C12968" s="405" t="s">
        <v>2110</v>
      </c>
      <c r="D12968" s="384">
        <v>2989</v>
      </c>
      <c r="E12968">
        <v>0.08</v>
      </c>
      <c r="F12968">
        <v>1.18394</v>
      </c>
      <c r="G12968" s="384">
        <v>0</v>
      </c>
      <c r="H12968">
        <v>1.1872100000000001</v>
      </c>
    </row>
    <row r="12969" spans="1:10">
      <c r="A12969">
        <v>12962</v>
      </c>
      <c r="B12969" s="612">
        <v>44084.770138888889</v>
      </c>
      <c r="C12969" s="405" t="s">
        <v>2110</v>
      </c>
      <c r="D12969" s="384">
        <v>2989</v>
      </c>
      <c r="E12969">
        <v>0.08</v>
      </c>
      <c r="F12969">
        <v>1.18394</v>
      </c>
      <c r="G12969" s="384">
        <v>0</v>
      </c>
      <c r="H12969">
        <v>1.18563</v>
      </c>
    </row>
    <row r="12970" spans="1:10">
      <c r="A12970">
        <v>12983</v>
      </c>
      <c r="B12970" s="612">
        <v>44085.359722222223</v>
      </c>
      <c r="C12970" s="405" t="s">
        <v>2054</v>
      </c>
      <c r="D12970" s="384">
        <v>2989</v>
      </c>
      <c r="E12970">
        <v>0.08</v>
      </c>
      <c r="F12970">
        <v>1.18563</v>
      </c>
      <c r="G12970" s="384">
        <v>0</v>
      </c>
      <c r="H12970">
        <v>1.18563</v>
      </c>
      <c r="I12970">
        <v>13.2</v>
      </c>
      <c r="J12970" s="384">
        <v>41210.120000000003</v>
      </c>
    </row>
    <row r="12971" spans="1:10">
      <c r="A12971">
        <v>12960</v>
      </c>
      <c r="B12971" s="612">
        <v>44084.770138888889</v>
      </c>
      <c r="C12971" s="405" t="s">
        <v>96</v>
      </c>
      <c r="D12971" s="384">
        <v>2990</v>
      </c>
      <c r="E12971">
        <v>0.14000000000000001</v>
      </c>
      <c r="F12971">
        <v>1.18204</v>
      </c>
      <c r="G12971" s="384">
        <v>0</v>
      </c>
      <c r="H12971">
        <v>0</v>
      </c>
    </row>
    <row r="12972" spans="1:10">
      <c r="A12972">
        <v>12961</v>
      </c>
      <c r="B12972" s="612">
        <v>44084.770138888889</v>
      </c>
      <c r="C12972" s="405" t="s">
        <v>2110</v>
      </c>
      <c r="D12972" s="384">
        <v>2990</v>
      </c>
      <c r="E12972">
        <v>0.14000000000000001</v>
      </c>
      <c r="F12972">
        <v>1.18204</v>
      </c>
      <c r="G12972" s="384">
        <v>0</v>
      </c>
      <c r="H12972">
        <v>1.18563</v>
      </c>
    </row>
    <row r="12973" spans="1:10">
      <c r="A12973">
        <v>12984</v>
      </c>
      <c r="B12973" s="612">
        <v>44085.359722222223</v>
      </c>
      <c r="C12973" s="405" t="s">
        <v>2054</v>
      </c>
      <c r="D12973" s="384">
        <v>2990</v>
      </c>
      <c r="E12973">
        <v>0.14000000000000001</v>
      </c>
      <c r="F12973">
        <v>1.18563</v>
      </c>
      <c r="G12973" s="384">
        <v>0</v>
      </c>
      <c r="H12973">
        <v>1.18563</v>
      </c>
      <c r="I12973">
        <v>49.7</v>
      </c>
      <c r="J12973" s="384">
        <v>41259.81</v>
      </c>
    </row>
    <row r="12974" spans="1:10">
      <c r="A12974">
        <v>12967</v>
      </c>
      <c r="B12974" s="612">
        <v>44084.772222222222</v>
      </c>
      <c r="C12974" s="405" t="s">
        <v>97</v>
      </c>
      <c r="D12974" s="384">
        <v>2991</v>
      </c>
      <c r="E12974">
        <v>0.02</v>
      </c>
      <c r="F12974">
        <v>1.1826700000000001</v>
      </c>
      <c r="G12974" s="384">
        <v>0</v>
      </c>
      <c r="H12974">
        <v>0</v>
      </c>
    </row>
    <row r="12975" spans="1:10">
      <c r="A12975">
        <v>12968</v>
      </c>
      <c r="B12975" s="612">
        <v>44084.772222222222</v>
      </c>
      <c r="C12975" s="405" t="s">
        <v>2110</v>
      </c>
      <c r="D12975" s="384">
        <v>2991</v>
      </c>
      <c r="E12975">
        <v>0.02</v>
      </c>
      <c r="F12975">
        <v>1.1826700000000001</v>
      </c>
      <c r="G12975" s="384">
        <v>0</v>
      </c>
      <c r="H12975">
        <v>1.18167</v>
      </c>
    </row>
    <row r="12976" spans="1:10">
      <c r="A12976">
        <v>12969</v>
      </c>
      <c r="B12976" s="612">
        <v>44084.804166666669</v>
      </c>
      <c r="C12976" s="405" t="s">
        <v>2054</v>
      </c>
      <c r="D12976" s="384">
        <v>2991</v>
      </c>
      <c r="E12976">
        <v>0.02</v>
      </c>
      <c r="F12976">
        <v>1.18167</v>
      </c>
      <c r="G12976" s="384">
        <v>0</v>
      </c>
      <c r="H12976">
        <v>1.18167</v>
      </c>
      <c r="I12976">
        <v>2</v>
      </c>
      <c r="J12976" s="384">
        <v>41220.49</v>
      </c>
    </row>
    <row r="12977" spans="1:10">
      <c r="A12977">
        <v>12970</v>
      </c>
      <c r="B12977" s="612">
        <v>44084.8125</v>
      </c>
      <c r="C12977" s="405" t="s">
        <v>97</v>
      </c>
      <c r="D12977" s="384">
        <v>2992</v>
      </c>
      <c r="E12977">
        <v>0.02</v>
      </c>
      <c r="F12977">
        <v>1.18174</v>
      </c>
      <c r="G12977" s="384">
        <v>0</v>
      </c>
      <c r="H12977">
        <v>0</v>
      </c>
    </row>
    <row r="12978" spans="1:10">
      <c r="A12978">
        <v>12971</v>
      </c>
      <c r="B12978" s="612">
        <v>44084.8125</v>
      </c>
      <c r="C12978" s="405" t="s">
        <v>2110</v>
      </c>
      <c r="D12978" s="384">
        <v>2992</v>
      </c>
      <c r="E12978">
        <v>0.02</v>
      </c>
      <c r="F12978">
        <v>1.18174</v>
      </c>
      <c r="G12978" s="384">
        <v>0</v>
      </c>
      <c r="H12978">
        <v>1.1807399999999999</v>
      </c>
    </row>
    <row r="12979" spans="1:10">
      <c r="A12979">
        <v>12974</v>
      </c>
      <c r="B12979" s="612">
        <v>44085.013888888891</v>
      </c>
      <c r="C12979" s="405" t="s">
        <v>2110</v>
      </c>
      <c r="D12979" s="384">
        <v>2992</v>
      </c>
      <c r="E12979">
        <v>0.02</v>
      </c>
      <c r="F12979">
        <v>1.18174</v>
      </c>
      <c r="G12979" s="384">
        <v>0</v>
      </c>
      <c r="H12979">
        <v>1.18154</v>
      </c>
    </row>
    <row r="12980" spans="1:10">
      <c r="A12980">
        <v>12978</v>
      </c>
      <c r="B12980" s="612">
        <v>44085.359722222223</v>
      </c>
      <c r="C12980" s="405" t="s">
        <v>2110</v>
      </c>
      <c r="D12980" s="384">
        <v>2992</v>
      </c>
      <c r="E12980">
        <v>0.02</v>
      </c>
      <c r="F12980">
        <v>1.18174</v>
      </c>
      <c r="G12980" s="384">
        <v>0</v>
      </c>
      <c r="H12980">
        <v>1.1825699999999999</v>
      </c>
    </row>
    <row r="12981" spans="1:10">
      <c r="A12981">
        <v>12989</v>
      </c>
      <c r="B12981" s="612">
        <v>44085.384027777778</v>
      </c>
      <c r="C12981" s="405" t="s">
        <v>2110</v>
      </c>
      <c r="D12981" s="384">
        <v>2992</v>
      </c>
      <c r="E12981">
        <v>0.02</v>
      </c>
      <c r="F12981">
        <v>1.18174</v>
      </c>
      <c r="G12981" s="384">
        <v>0</v>
      </c>
      <c r="H12981">
        <v>1.1838599999999999</v>
      </c>
    </row>
    <row r="12982" spans="1:10">
      <c r="A12982">
        <v>12998</v>
      </c>
      <c r="B12982" s="612">
        <v>44085.531944444447</v>
      </c>
      <c r="C12982" s="405" t="s">
        <v>2054</v>
      </c>
      <c r="D12982" s="384">
        <v>2992</v>
      </c>
      <c r="E12982">
        <v>0.02</v>
      </c>
      <c r="F12982">
        <v>1.1838599999999999</v>
      </c>
      <c r="G12982" s="384">
        <v>0</v>
      </c>
      <c r="H12982">
        <v>1.1838599999999999</v>
      </c>
      <c r="I12982">
        <v>-4.22</v>
      </c>
      <c r="J12982" s="384">
        <v>41257.599999999999</v>
      </c>
    </row>
    <row r="12983" spans="1:10">
      <c r="A12983">
        <v>12972</v>
      </c>
      <c r="B12983" s="612">
        <v>44085.013888888891</v>
      </c>
      <c r="C12983" s="405" t="s">
        <v>97</v>
      </c>
      <c r="D12983" s="384">
        <v>2993</v>
      </c>
      <c r="E12983">
        <v>0.02</v>
      </c>
      <c r="F12983">
        <v>1.1833400000000001</v>
      </c>
      <c r="G12983" s="384">
        <v>0</v>
      </c>
      <c r="H12983">
        <v>0</v>
      </c>
    </row>
    <row r="12984" spans="1:10">
      <c r="A12984">
        <v>12973</v>
      </c>
      <c r="B12984" s="612">
        <v>44085.013888888891</v>
      </c>
      <c r="C12984" s="405" t="s">
        <v>2110</v>
      </c>
      <c r="D12984" s="384">
        <v>2993</v>
      </c>
      <c r="E12984">
        <v>0.02</v>
      </c>
      <c r="F12984">
        <v>1.1833400000000001</v>
      </c>
      <c r="G12984" s="384">
        <v>0</v>
      </c>
      <c r="H12984">
        <v>1.18154</v>
      </c>
    </row>
    <row r="12985" spans="1:10">
      <c r="A12985">
        <v>12977</v>
      </c>
      <c r="B12985" s="612">
        <v>44085.359722222223</v>
      </c>
      <c r="C12985" s="405" t="s">
        <v>2110</v>
      </c>
      <c r="D12985" s="384">
        <v>2993</v>
      </c>
      <c r="E12985">
        <v>0.02</v>
      </c>
      <c r="F12985">
        <v>1.1833400000000001</v>
      </c>
      <c r="G12985" s="384">
        <v>0</v>
      </c>
      <c r="H12985">
        <v>1.1825699999999999</v>
      </c>
    </row>
    <row r="12986" spans="1:10">
      <c r="A12986">
        <v>12988</v>
      </c>
      <c r="B12986" s="612">
        <v>44085.384027777778</v>
      </c>
      <c r="C12986" s="405" t="s">
        <v>2110</v>
      </c>
      <c r="D12986" s="384">
        <v>2993</v>
      </c>
      <c r="E12986">
        <v>0.02</v>
      </c>
      <c r="F12986">
        <v>1.1833400000000001</v>
      </c>
      <c r="G12986" s="384">
        <v>0</v>
      </c>
      <c r="H12986">
        <v>1.1838599999999999</v>
      </c>
    </row>
    <row r="12987" spans="1:10">
      <c r="A12987">
        <v>12999</v>
      </c>
      <c r="B12987" s="612">
        <v>44085.531944444447</v>
      </c>
      <c r="C12987" s="405" t="s">
        <v>2054</v>
      </c>
      <c r="D12987" s="384">
        <v>2993</v>
      </c>
      <c r="E12987">
        <v>0.02</v>
      </c>
      <c r="F12987">
        <v>1.1838599999999999</v>
      </c>
      <c r="G12987" s="384">
        <v>0</v>
      </c>
      <c r="H12987">
        <v>1.1838599999999999</v>
      </c>
      <c r="I12987">
        <v>-1.04</v>
      </c>
      <c r="J12987" s="384">
        <v>41256.559999999998</v>
      </c>
    </row>
    <row r="12988" spans="1:10">
      <c r="A12988">
        <v>12975</v>
      </c>
      <c r="B12988" s="612">
        <v>44085.359722222223</v>
      </c>
      <c r="C12988" s="405" t="s">
        <v>97</v>
      </c>
      <c r="D12988" s="384">
        <v>2994</v>
      </c>
      <c r="E12988">
        <v>0.03</v>
      </c>
      <c r="F12988">
        <v>1.1849499999999999</v>
      </c>
      <c r="G12988" s="384">
        <v>0</v>
      </c>
      <c r="H12988">
        <v>0</v>
      </c>
    </row>
    <row r="12989" spans="1:10">
      <c r="A12989">
        <v>12976</v>
      </c>
      <c r="B12989" s="612">
        <v>44085.359722222223</v>
      </c>
      <c r="C12989" s="405" t="s">
        <v>2110</v>
      </c>
      <c r="D12989" s="384">
        <v>2994</v>
      </c>
      <c r="E12989">
        <v>0.03</v>
      </c>
      <c r="F12989">
        <v>1.1849499999999999</v>
      </c>
      <c r="G12989" s="384">
        <v>0</v>
      </c>
      <c r="H12989">
        <v>1.1825699999999999</v>
      </c>
    </row>
    <row r="12990" spans="1:10">
      <c r="A12990">
        <v>12987</v>
      </c>
      <c r="B12990" s="612">
        <v>44085.384027777778</v>
      </c>
      <c r="C12990" s="405" t="s">
        <v>2110</v>
      </c>
      <c r="D12990" s="384">
        <v>2994</v>
      </c>
      <c r="E12990">
        <v>0.03</v>
      </c>
      <c r="F12990">
        <v>1.1849499999999999</v>
      </c>
      <c r="G12990" s="384">
        <v>0</v>
      </c>
      <c r="H12990">
        <v>1.1838599999999999</v>
      </c>
    </row>
    <row r="12991" spans="1:10">
      <c r="A12991">
        <v>13000</v>
      </c>
      <c r="B12991" s="612">
        <v>44085.531944444447</v>
      </c>
      <c r="C12991" s="405" t="s">
        <v>2054</v>
      </c>
      <c r="D12991" s="384">
        <v>2994</v>
      </c>
      <c r="E12991">
        <v>0.03</v>
      </c>
      <c r="F12991">
        <v>1.1838599999999999</v>
      </c>
      <c r="G12991" s="384">
        <v>0</v>
      </c>
      <c r="H12991">
        <v>1.1838599999999999</v>
      </c>
      <c r="I12991">
        <v>3.27</v>
      </c>
      <c r="J12991" s="384">
        <v>41259.83</v>
      </c>
    </row>
    <row r="12992" spans="1:10">
      <c r="A12992">
        <v>12985</v>
      </c>
      <c r="B12992" s="612">
        <v>44085.384027777778</v>
      </c>
      <c r="C12992" s="405" t="s">
        <v>97</v>
      </c>
      <c r="D12992" s="384">
        <v>2995</v>
      </c>
      <c r="E12992">
        <v>0.05</v>
      </c>
      <c r="F12992">
        <v>1.18665</v>
      </c>
      <c r="G12992" s="384">
        <v>0</v>
      </c>
      <c r="H12992">
        <v>0</v>
      </c>
    </row>
    <row r="12993" spans="1:10">
      <c r="A12993">
        <v>12986</v>
      </c>
      <c r="B12993" s="612">
        <v>44085.384027777778</v>
      </c>
      <c r="C12993" s="405" t="s">
        <v>2110</v>
      </c>
      <c r="D12993" s="384">
        <v>2995</v>
      </c>
      <c r="E12993">
        <v>0.05</v>
      </c>
      <c r="F12993">
        <v>1.18665</v>
      </c>
      <c r="G12993" s="384">
        <v>0</v>
      </c>
      <c r="H12993">
        <v>1.1838599999999999</v>
      </c>
    </row>
    <row r="12994" spans="1:10">
      <c r="A12994">
        <v>13001</v>
      </c>
      <c r="B12994" s="612">
        <v>44085.531944444447</v>
      </c>
      <c r="C12994" s="405" t="s">
        <v>2054</v>
      </c>
      <c r="D12994" s="384">
        <v>2995</v>
      </c>
      <c r="E12994">
        <v>0.05</v>
      </c>
      <c r="F12994">
        <v>1.1838599999999999</v>
      </c>
      <c r="G12994" s="384">
        <v>0</v>
      </c>
      <c r="H12994">
        <v>1.1838599999999999</v>
      </c>
      <c r="I12994">
        <v>13.95</v>
      </c>
      <c r="J12994" s="384">
        <v>41273.78</v>
      </c>
    </row>
    <row r="12995" spans="1:10">
      <c r="A12995">
        <v>12990</v>
      </c>
      <c r="B12995" s="612">
        <v>44085.388194444444</v>
      </c>
      <c r="C12995" s="405" t="s">
        <v>96</v>
      </c>
      <c r="D12995" s="384">
        <v>2996</v>
      </c>
      <c r="E12995">
        <v>0.02</v>
      </c>
      <c r="F12995">
        <v>1.1860999999999999</v>
      </c>
      <c r="G12995" s="384">
        <v>0</v>
      </c>
      <c r="H12995">
        <v>0</v>
      </c>
    </row>
    <row r="12996" spans="1:10">
      <c r="A12996">
        <v>12991</v>
      </c>
      <c r="B12996" s="612">
        <v>44085.388194444444</v>
      </c>
      <c r="C12996" s="405" t="s">
        <v>2110</v>
      </c>
      <c r="D12996" s="384">
        <v>2996</v>
      </c>
      <c r="E12996">
        <v>0.02</v>
      </c>
      <c r="F12996">
        <v>1.1860999999999999</v>
      </c>
      <c r="G12996" s="384">
        <v>0</v>
      </c>
      <c r="H12996">
        <v>1.1871</v>
      </c>
    </row>
    <row r="12997" spans="1:10">
      <c r="A12997">
        <v>12992</v>
      </c>
      <c r="B12997" s="612">
        <v>44085.409722222219</v>
      </c>
      <c r="C12997" s="405" t="s">
        <v>2054</v>
      </c>
      <c r="D12997" s="384">
        <v>2996</v>
      </c>
      <c r="E12997">
        <v>0.02</v>
      </c>
      <c r="F12997">
        <v>1.1871</v>
      </c>
      <c r="G12997" s="384">
        <v>0</v>
      </c>
      <c r="H12997">
        <v>1.1871</v>
      </c>
      <c r="I12997">
        <v>2</v>
      </c>
      <c r="J12997" s="384">
        <v>41261.81</v>
      </c>
    </row>
    <row r="12998" spans="1:10">
      <c r="A12998">
        <v>12993</v>
      </c>
      <c r="B12998" s="612">
        <v>44085.436111111114</v>
      </c>
      <c r="C12998" s="405" t="s">
        <v>96</v>
      </c>
      <c r="D12998" s="384">
        <v>2997</v>
      </c>
      <c r="E12998">
        <v>0.02</v>
      </c>
      <c r="F12998">
        <v>1.1862699999999999</v>
      </c>
      <c r="G12998" s="384">
        <v>0</v>
      </c>
      <c r="H12998">
        <v>0</v>
      </c>
    </row>
    <row r="12999" spans="1:10">
      <c r="A12999">
        <v>12994</v>
      </c>
      <c r="B12999" s="612">
        <v>44085.436111111114</v>
      </c>
      <c r="C12999" s="405" t="s">
        <v>2110</v>
      </c>
      <c r="D12999" s="384">
        <v>2997</v>
      </c>
      <c r="E12999">
        <v>0.02</v>
      </c>
      <c r="F12999">
        <v>1.1862699999999999</v>
      </c>
      <c r="G12999" s="384">
        <v>0</v>
      </c>
      <c r="H12999">
        <v>1.18727</v>
      </c>
    </row>
    <row r="13000" spans="1:10">
      <c r="A13000">
        <v>12997</v>
      </c>
      <c r="B13000" s="612">
        <v>44085.522222222222</v>
      </c>
      <c r="C13000" s="405" t="s">
        <v>2110</v>
      </c>
      <c r="D13000" s="384">
        <v>2997</v>
      </c>
      <c r="E13000">
        <v>0.02</v>
      </c>
      <c r="F13000">
        <v>1.1862699999999999</v>
      </c>
      <c r="G13000" s="384">
        <v>0</v>
      </c>
      <c r="H13000">
        <v>1.1864600000000001</v>
      </c>
    </row>
    <row r="13001" spans="1:10">
      <c r="A13001">
        <v>13014</v>
      </c>
      <c r="B13001" s="612">
        <v>44085.624305555553</v>
      </c>
      <c r="C13001" s="405" t="s">
        <v>2110</v>
      </c>
      <c r="D13001" s="384">
        <v>2997</v>
      </c>
      <c r="E13001">
        <v>0.02</v>
      </c>
      <c r="F13001">
        <v>1.1862699999999999</v>
      </c>
      <c r="G13001" s="384">
        <v>0</v>
      </c>
      <c r="H13001">
        <v>1.1854199999999999</v>
      </c>
    </row>
    <row r="13002" spans="1:10">
      <c r="A13002">
        <v>13018</v>
      </c>
      <c r="B13002" s="612">
        <v>44088.245138888888</v>
      </c>
      <c r="C13002" s="405" t="s">
        <v>2054</v>
      </c>
      <c r="D13002" s="384">
        <v>2997</v>
      </c>
      <c r="E13002">
        <v>0.02</v>
      </c>
      <c r="F13002">
        <v>1.1854199999999999</v>
      </c>
      <c r="G13002" s="384">
        <v>0</v>
      </c>
      <c r="H13002">
        <v>1.1854199999999999</v>
      </c>
      <c r="I13002">
        <v>-1.78</v>
      </c>
      <c r="J13002" s="384">
        <v>41276</v>
      </c>
    </row>
    <row r="13003" spans="1:10">
      <c r="A13003">
        <v>12995</v>
      </c>
      <c r="B13003" s="612">
        <v>44085.522222222222</v>
      </c>
      <c r="C13003" s="405" t="s">
        <v>96</v>
      </c>
      <c r="D13003" s="384">
        <v>2998</v>
      </c>
      <c r="E13003">
        <v>0.02</v>
      </c>
      <c r="F13003">
        <v>1.1846399999999999</v>
      </c>
      <c r="G13003" s="384">
        <v>0</v>
      </c>
      <c r="H13003">
        <v>0</v>
      </c>
    </row>
    <row r="13004" spans="1:10">
      <c r="A13004">
        <v>12996</v>
      </c>
      <c r="B13004" s="612">
        <v>44085.522222222222</v>
      </c>
      <c r="C13004" s="405" t="s">
        <v>2110</v>
      </c>
      <c r="D13004" s="384">
        <v>2998</v>
      </c>
      <c r="E13004">
        <v>0.02</v>
      </c>
      <c r="F13004">
        <v>1.1846399999999999</v>
      </c>
      <c r="G13004" s="384">
        <v>0</v>
      </c>
      <c r="H13004">
        <v>1.1864600000000001</v>
      </c>
    </row>
    <row r="13005" spans="1:10">
      <c r="A13005">
        <v>13013</v>
      </c>
      <c r="B13005" s="612">
        <v>44085.624305555553</v>
      </c>
      <c r="C13005" s="405" t="s">
        <v>2110</v>
      </c>
      <c r="D13005" s="384">
        <v>2998</v>
      </c>
      <c r="E13005">
        <v>0.02</v>
      </c>
      <c r="F13005">
        <v>1.1846399999999999</v>
      </c>
      <c r="G13005" s="384">
        <v>0</v>
      </c>
      <c r="H13005">
        <v>1.1854199999999999</v>
      </c>
    </row>
    <row r="13006" spans="1:10">
      <c r="A13006">
        <v>13019</v>
      </c>
      <c r="B13006" s="612">
        <v>44088.245138888888</v>
      </c>
      <c r="C13006" s="405" t="s">
        <v>2054</v>
      </c>
      <c r="D13006" s="384">
        <v>2998</v>
      </c>
      <c r="E13006">
        <v>0.02</v>
      </c>
      <c r="F13006">
        <v>1.1854199999999999</v>
      </c>
      <c r="G13006" s="384">
        <v>0</v>
      </c>
      <c r="H13006">
        <v>1.1854199999999999</v>
      </c>
      <c r="I13006">
        <v>1.48</v>
      </c>
      <c r="J13006" s="384">
        <v>41277.480000000003</v>
      </c>
    </row>
    <row r="13007" spans="1:10">
      <c r="A13007">
        <v>13002</v>
      </c>
      <c r="B13007" s="612">
        <v>44085.536111111112</v>
      </c>
      <c r="C13007" s="405" t="s">
        <v>97</v>
      </c>
      <c r="D13007" s="384">
        <v>2999</v>
      </c>
      <c r="E13007">
        <v>0.02</v>
      </c>
      <c r="F13007">
        <v>1.1840599999999999</v>
      </c>
      <c r="G13007" s="384">
        <v>0</v>
      </c>
      <c r="H13007">
        <v>0</v>
      </c>
    </row>
    <row r="13008" spans="1:10">
      <c r="A13008">
        <v>13003</v>
      </c>
      <c r="B13008" s="612">
        <v>44085.536111111112</v>
      </c>
      <c r="C13008" s="405" t="s">
        <v>2110</v>
      </c>
      <c r="D13008" s="384">
        <v>2999</v>
      </c>
      <c r="E13008">
        <v>0.02</v>
      </c>
      <c r="F13008">
        <v>1.1840599999999999</v>
      </c>
      <c r="G13008" s="384">
        <v>0</v>
      </c>
      <c r="H13008">
        <v>1.18306</v>
      </c>
    </row>
    <row r="13009" spans="1:10">
      <c r="A13009">
        <v>13006</v>
      </c>
      <c r="B13009" s="612">
        <v>44085.551388888889</v>
      </c>
      <c r="C13009" s="405" t="s">
        <v>2110</v>
      </c>
      <c r="D13009" s="384">
        <v>2999</v>
      </c>
      <c r="E13009">
        <v>0.02</v>
      </c>
      <c r="F13009">
        <v>1.1840599999999999</v>
      </c>
      <c r="G13009" s="384">
        <v>0</v>
      </c>
      <c r="H13009">
        <v>1.1838599999999999</v>
      </c>
    </row>
    <row r="13010" spans="1:10">
      <c r="A13010">
        <v>13007</v>
      </c>
      <c r="B13010" s="612">
        <v>44085.614583333336</v>
      </c>
      <c r="C13010" s="405" t="s">
        <v>2054</v>
      </c>
      <c r="D13010" s="384">
        <v>2999</v>
      </c>
      <c r="E13010">
        <v>0.02</v>
      </c>
      <c r="F13010">
        <v>1.1838599999999999</v>
      </c>
      <c r="G13010" s="384">
        <v>0</v>
      </c>
      <c r="H13010">
        <v>1.1838599999999999</v>
      </c>
      <c r="I13010">
        <v>0.4</v>
      </c>
      <c r="J13010" s="384">
        <v>41274.18</v>
      </c>
    </row>
    <row r="13011" spans="1:10">
      <c r="A13011">
        <v>13004</v>
      </c>
      <c r="B13011" s="612">
        <v>44085.551388888889</v>
      </c>
      <c r="C13011" s="405" t="s">
        <v>97</v>
      </c>
      <c r="D13011" s="384">
        <v>3000</v>
      </c>
      <c r="E13011">
        <v>0.02</v>
      </c>
      <c r="F13011">
        <v>1.1856599999999999</v>
      </c>
      <c r="G13011" s="384">
        <v>0</v>
      </c>
      <c r="H13011">
        <v>0</v>
      </c>
    </row>
    <row r="13012" spans="1:10">
      <c r="A13012">
        <v>13005</v>
      </c>
      <c r="B13012" s="612">
        <v>44085.551388888889</v>
      </c>
      <c r="C13012" s="405" t="s">
        <v>2110</v>
      </c>
      <c r="D13012" s="384">
        <v>3000</v>
      </c>
      <c r="E13012">
        <v>0.02</v>
      </c>
      <c r="F13012">
        <v>1.1856599999999999</v>
      </c>
      <c r="G13012" s="384">
        <v>0</v>
      </c>
      <c r="H13012">
        <v>1.1838599999999999</v>
      </c>
    </row>
    <row r="13013" spans="1:10">
      <c r="A13013">
        <v>13008</v>
      </c>
      <c r="B13013" s="612">
        <v>44085.614583333336</v>
      </c>
      <c r="C13013" s="405" t="s">
        <v>2054</v>
      </c>
      <c r="D13013" s="384">
        <v>3000</v>
      </c>
      <c r="E13013">
        <v>0.02</v>
      </c>
      <c r="F13013">
        <v>1.1838599999999999</v>
      </c>
      <c r="G13013" s="384">
        <v>0</v>
      </c>
      <c r="H13013">
        <v>1.1838599999999999</v>
      </c>
      <c r="I13013">
        <v>3.6</v>
      </c>
      <c r="J13013" s="384">
        <v>41277.78</v>
      </c>
    </row>
    <row r="13014" spans="1:10">
      <c r="A13014">
        <v>13009</v>
      </c>
      <c r="B13014" s="612">
        <v>44085.620833333334</v>
      </c>
      <c r="C13014" s="405" t="s">
        <v>97</v>
      </c>
      <c r="D13014" s="384">
        <v>3001</v>
      </c>
      <c r="E13014">
        <v>0.02</v>
      </c>
      <c r="F13014">
        <v>1.1837200000000001</v>
      </c>
      <c r="G13014" s="384">
        <v>0</v>
      </c>
      <c r="H13014">
        <v>0</v>
      </c>
    </row>
    <row r="13015" spans="1:10">
      <c r="A13015">
        <v>13010</v>
      </c>
      <c r="B13015" s="612">
        <v>44085.620833333334</v>
      </c>
      <c r="C13015" s="405" t="s">
        <v>2110</v>
      </c>
      <c r="D13015" s="384">
        <v>3001</v>
      </c>
      <c r="E13015">
        <v>0.02</v>
      </c>
      <c r="F13015">
        <v>1.1837200000000001</v>
      </c>
      <c r="G13015" s="384">
        <v>0</v>
      </c>
      <c r="H13015">
        <v>1.18272</v>
      </c>
    </row>
    <row r="13016" spans="1:10">
      <c r="A13016">
        <v>13017</v>
      </c>
      <c r="B13016" s="612">
        <v>44088.245138888888</v>
      </c>
      <c r="C13016" s="405" t="s">
        <v>2110</v>
      </c>
      <c r="D13016" s="384">
        <v>3001</v>
      </c>
      <c r="E13016">
        <v>0.02</v>
      </c>
      <c r="F13016">
        <v>1.1837200000000001</v>
      </c>
      <c r="G13016" s="384">
        <v>0</v>
      </c>
      <c r="H13016">
        <v>1.18353</v>
      </c>
    </row>
    <row r="13017" spans="1:10">
      <c r="A13017">
        <v>13026</v>
      </c>
      <c r="B13017" s="612">
        <v>44088.438888888886</v>
      </c>
      <c r="C13017" s="405" t="s">
        <v>2110</v>
      </c>
      <c r="D13017" s="384">
        <v>3001</v>
      </c>
      <c r="E13017">
        <v>0.02</v>
      </c>
      <c r="F13017">
        <v>1.1837200000000001</v>
      </c>
      <c r="G13017" s="384">
        <v>0</v>
      </c>
      <c r="H13017">
        <v>1.1845600000000001</v>
      </c>
    </row>
    <row r="13018" spans="1:10">
      <c r="A13018">
        <v>13035</v>
      </c>
      <c r="B13018" s="612">
        <v>44088.54791666667</v>
      </c>
      <c r="C13018" s="405" t="s">
        <v>2110</v>
      </c>
      <c r="D13018" s="384">
        <v>3001</v>
      </c>
      <c r="E13018">
        <v>0.02</v>
      </c>
      <c r="F13018">
        <v>1.1837200000000001</v>
      </c>
      <c r="G13018" s="384">
        <v>0</v>
      </c>
      <c r="H13018">
        <v>1.1858500000000001</v>
      </c>
    </row>
    <row r="13019" spans="1:10">
      <c r="A13019">
        <v>13062</v>
      </c>
      <c r="B13019" s="612">
        <v>44089.57708333333</v>
      </c>
      <c r="C13019" s="405" t="s">
        <v>2054</v>
      </c>
      <c r="D13019" s="384">
        <v>3001</v>
      </c>
      <c r="E13019">
        <v>0.02</v>
      </c>
      <c r="F13019">
        <v>1.1858500000000001</v>
      </c>
      <c r="G13019" s="384">
        <v>0</v>
      </c>
      <c r="H13019">
        <v>1.1858500000000001</v>
      </c>
      <c r="I13019">
        <v>-4.22</v>
      </c>
      <c r="J13019" s="384">
        <v>41294.17</v>
      </c>
    </row>
    <row r="13020" spans="1:10">
      <c r="A13020">
        <v>13011</v>
      </c>
      <c r="B13020" s="612">
        <v>44085.624305555553</v>
      </c>
      <c r="C13020" s="405" t="s">
        <v>96</v>
      </c>
      <c r="D13020" s="384">
        <v>3002</v>
      </c>
      <c r="E13020">
        <v>0.03</v>
      </c>
      <c r="F13020">
        <v>1.18303</v>
      </c>
      <c r="G13020" s="384">
        <v>0</v>
      </c>
      <c r="H13020">
        <v>0</v>
      </c>
    </row>
    <row r="13021" spans="1:10">
      <c r="A13021">
        <v>13012</v>
      </c>
      <c r="B13021" s="612">
        <v>44085.624305555553</v>
      </c>
      <c r="C13021" s="405" t="s">
        <v>2110</v>
      </c>
      <c r="D13021" s="384">
        <v>3002</v>
      </c>
      <c r="E13021">
        <v>0.03</v>
      </c>
      <c r="F13021">
        <v>1.18303</v>
      </c>
      <c r="G13021" s="384">
        <v>0</v>
      </c>
      <c r="H13021">
        <v>1.1854199999999999</v>
      </c>
    </row>
    <row r="13022" spans="1:10">
      <c r="A13022">
        <v>13020</v>
      </c>
      <c r="B13022" s="612">
        <v>44088.245138888888</v>
      </c>
      <c r="C13022" s="405" t="s">
        <v>2054</v>
      </c>
      <c r="D13022" s="384">
        <v>3002</v>
      </c>
      <c r="E13022">
        <v>0.03</v>
      </c>
      <c r="F13022">
        <v>1.1854199999999999</v>
      </c>
      <c r="G13022" s="384">
        <v>0</v>
      </c>
      <c r="H13022">
        <v>1.1854199999999999</v>
      </c>
      <c r="I13022">
        <v>7.05</v>
      </c>
      <c r="J13022" s="384">
        <v>41284.53</v>
      </c>
    </row>
    <row r="13023" spans="1:10">
      <c r="A13023">
        <v>13015</v>
      </c>
      <c r="B13023" s="612">
        <v>44088.245138888888</v>
      </c>
      <c r="C13023" s="405" t="s">
        <v>97</v>
      </c>
      <c r="D13023" s="384">
        <v>3003</v>
      </c>
      <c r="E13023">
        <v>0.02</v>
      </c>
      <c r="F13023">
        <v>1.18533</v>
      </c>
      <c r="G13023" s="384">
        <v>0</v>
      </c>
      <c r="H13023">
        <v>0</v>
      </c>
    </row>
    <row r="13024" spans="1:10">
      <c r="A13024">
        <v>13016</v>
      </c>
      <c r="B13024" s="612">
        <v>44088.245138888888</v>
      </c>
      <c r="C13024" s="405" t="s">
        <v>2110</v>
      </c>
      <c r="D13024" s="384">
        <v>3003</v>
      </c>
      <c r="E13024">
        <v>0.02</v>
      </c>
      <c r="F13024">
        <v>1.18533</v>
      </c>
      <c r="G13024" s="384">
        <v>0</v>
      </c>
      <c r="H13024">
        <v>1.18353</v>
      </c>
    </row>
    <row r="13025" spans="1:10">
      <c r="A13025">
        <v>13025</v>
      </c>
      <c r="B13025" s="612">
        <v>44088.438888888886</v>
      </c>
      <c r="C13025" s="405" t="s">
        <v>2110</v>
      </c>
      <c r="D13025" s="384">
        <v>3003</v>
      </c>
      <c r="E13025">
        <v>0.02</v>
      </c>
      <c r="F13025">
        <v>1.18533</v>
      </c>
      <c r="G13025" s="384">
        <v>0</v>
      </c>
      <c r="H13025">
        <v>1.1845600000000001</v>
      </c>
    </row>
    <row r="13026" spans="1:10">
      <c r="A13026">
        <v>13034</v>
      </c>
      <c r="B13026" s="612">
        <v>44088.54791666667</v>
      </c>
      <c r="C13026" s="405" t="s">
        <v>2110</v>
      </c>
      <c r="D13026" s="384">
        <v>3003</v>
      </c>
      <c r="E13026">
        <v>0.02</v>
      </c>
      <c r="F13026">
        <v>1.18533</v>
      </c>
      <c r="G13026" s="384">
        <v>0</v>
      </c>
      <c r="H13026">
        <v>1.1858500000000001</v>
      </c>
    </row>
    <row r="13027" spans="1:10">
      <c r="A13027">
        <v>13063</v>
      </c>
      <c r="B13027" s="612">
        <v>44089.57708333333</v>
      </c>
      <c r="C13027" s="405" t="s">
        <v>2054</v>
      </c>
      <c r="D13027" s="384">
        <v>3003</v>
      </c>
      <c r="E13027">
        <v>0.02</v>
      </c>
      <c r="F13027">
        <v>1.1858500000000001</v>
      </c>
      <c r="G13027" s="384">
        <v>0</v>
      </c>
      <c r="H13027">
        <v>1.1858500000000001</v>
      </c>
      <c r="I13027">
        <v>-1.02</v>
      </c>
      <c r="J13027" s="384">
        <v>41293.15</v>
      </c>
    </row>
    <row r="13028" spans="1:10">
      <c r="A13028">
        <v>13021</v>
      </c>
      <c r="B13028" s="612">
        <v>44088.363194444442</v>
      </c>
      <c r="C13028" s="405" t="s">
        <v>96</v>
      </c>
      <c r="D13028" s="384">
        <v>3004</v>
      </c>
      <c r="E13028">
        <v>0.02</v>
      </c>
      <c r="F13028">
        <v>1.1861200000000001</v>
      </c>
      <c r="G13028" s="384">
        <v>0</v>
      </c>
      <c r="H13028">
        <v>0</v>
      </c>
    </row>
    <row r="13029" spans="1:10">
      <c r="A13029">
        <v>13022</v>
      </c>
      <c r="B13029" s="612">
        <v>44088.363194444442</v>
      </c>
      <c r="C13029" s="405" t="s">
        <v>2110</v>
      </c>
      <c r="D13029" s="384">
        <v>3004</v>
      </c>
      <c r="E13029">
        <v>0.02</v>
      </c>
      <c r="F13029">
        <v>1.1861200000000001</v>
      </c>
      <c r="G13029" s="384">
        <v>0</v>
      </c>
      <c r="H13029">
        <v>1.18712</v>
      </c>
    </row>
    <row r="13030" spans="1:10">
      <c r="A13030">
        <v>13027</v>
      </c>
      <c r="B13030" s="612">
        <v>44088.438888888886</v>
      </c>
      <c r="C13030" s="405" t="s">
        <v>2054</v>
      </c>
      <c r="D13030" s="384">
        <v>3004</v>
      </c>
      <c r="E13030">
        <v>0.02</v>
      </c>
      <c r="F13030">
        <v>1.18712</v>
      </c>
      <c r="G13030" s="384">
        <v>0</v>
      </c>
      <c r="H13030">
        <v>1.18712</v>
      </c>
      <c r="I13030">
        <v>2</v>
      </c>
      <c r="J13030" s="384">
        <v>41286.53</v>
      </c>
    </row>
    <row r="13031" spans="1:10">
      <c r="A13031">
        <v>13023</v>
      </c>
      <c r="B13031" s="612">
        <v>44088.438888888886</v>
      </c>
      <c r="C13031" s="405" t="s">
        <v>97</v>
      </c>
      <c r="D13031" s="384">
        <v>3005</v>
      </c>
      <c r="E13031">
        <v>0.03</v>
      </c>
      <c r="F13031">
        <v>1.1869400000000001</v>
      </c>
      <c r="G13031" s="384">
        <v>0</v>
      </c>
      <c r="H13031">
        <v>0</v>
      </c>
    </row>
    <row r="13032" spans="1:10">
      <c r="A13032">
        <v>13024</v>
      </c>
      <c r="B13032" s="612">
        <v>44088.438888888886</v>
      </c>
      <c r="C13032" s="405" t="s">
        <v>2110</v>
      </c>
      <c r="D13032" s="384">
        <v>3005</v>
      </c>
      <c r="E13032">
        <v>0.03</v>
      </c>
      <c r="F13032">
        <v>1.1869400000000001</v>
      </c>
      <c r="G13032" s="384">
        <v>0</v>
      </c>
      <c r="H13032">
        <v>1.1845600000000001</v>
      </c>
    </row>
    <row r="13033" spans="1:10">
      <c r="A13033">
        <v>13033</v>
      </c>
      <c r="B13033" s="612">
        <v>44088.54791666667</v>
      </c>
      <c r="C13033" s="405" t="s">
        <v>2110</v>
      </c>
      <c r="D13033" s="384">
        <v>3005</v>
      </c>
      <c r="E13033">
        <v>0.03</v>
      </c>
      <c r="F13033">
        <v>1.1869400000000001</v>
      </c>
      <c r="G13033" s="384">
        <v>0</v>
      </c>
      <c r="H13033">
        <v>1.1858500000000001</v>
      </c>
    </row>
    <row r="13034" spans="1:10">
      <c r="A13034">
        <v>13064</v>
      </c>
      <c r="B13034" s="612">
        <v>44089.57708333333</v>
      </c>
      <c r="C13034" s="405" t="s">
        <v>2054</v>
      </c>
      <c r="D13034" s="384">
        <v>3005</v>
      </c>
      <c r="E13034">
        <v>0.03</v>
      </c>
      <c r="F13034">
        <v>1.1858500000000001</v>
      </c>
      <c r="G13034" s="384">
        <v>0</v>
      </c>
      <c r="H13034">
        <v>1.1858500000000001</v>
      </c>
      <c r="I13034">
        <v>3.3</v>
      </c>
      <c r="J13034" s="384">
        <v>41296.46</v>
      </c>
    </row>
    <row r="13035" spans="1:10">
      <c r="A13035">
        <v>13028</v>
      </c>
      <c r="B13035" s="612">
        <v>44088.486111111109</v>
      </c>
      <c r="C13035" s="405" t="s">
        <v>96</v>
      </c>
      <c r="D13035" s="384">
        <v>3006</v>
      </c>
      <c r="E13035">
        <v>0.02</v>
      </c>
      <c r="F13035">
        <v>1.1870499999999999</v>
      </c>
      <c r="G13035" s="384">
        <v>0</v>
      </c>
      <c r="H13035">
        <v>0</v>
      </c>
    </row>
    <row r="13036" spans="1:10">
      <c r="A13036">
        <v>13029</v>
      </c>
      <c r="B13036" s="612">
        <v>44088.486111111109</v>
      </c>
      <c r="C13036" s="405" t="s">
        <v>2110</v>
      </c>
      <c r="D13036" s="384">
        <v>3006</v>
      </c>
      <c r="E13036">
        <v>0.02</v>
      </c>
      <c r="F13036">
        <v>1.1870499999999999</v>
      </c>
      <c r="G13036" s="384">
        <v>0</v>
      </c>
      <c r="H13036">
        <v>1.1880500000000001</v>
      </c>
    </row>
    <row r="13037" spans="1:10">
      <c r="A13037">
        <v>13030</v>
      </c>
      <c r="B13037" s="612">
        <v>44088.53402777778</v>
      </c>
      <c r="C13037" s="405" t="s">
        <v>2054</v>
      </c>
      <c r="D13037" s="384">
        <v>3006</v>
      </c>
      <c r="E13037">
        <v>0.02</v>
      </c>
      <c r="F13037">
        <v>1.1880500000000001</v>
      </c>
      <c r="G13037" s="384">
        <v>0</v>
      </c>
      <c r="H13037">
        <v>1.1880500000000001</v>
      </c>
      <c r="I13037">
        <v>2</v>
      </c>
      <c r="J13037" s="384">
        <v>41288.53</v>
      </c>
    </row>
    <row r="13038" spans="1:10">
      <c r="A13038">
        <v>13031</v>
      </c>
      <c r="B13038" s="612">
        <v>44088.54791666667</v>
      </c>
      <c r="C13038" s="405" t="s">
        <v>97</v>
      </c>
      <c r="D13038" s="384">
        <v>3007</v>
      </c>
      <c r="E13038">
        <v>0.05</v>
      </c>
      <c r="F13038">
        <v>1.18866</v>
      </c>
      <c r="G13038" s="384">
        <v>0</v>
      </c>
      <c r="H13038">
        <v>0</v>
      </c>
    </row>
    <row r="13039" spans="1:10">
      <c r="A13039">
        <v>13032</v>
      </c>
      <c r="B13039" s="612">
        <v>44088.54791666667</v>
      </c>
      <c r="C13039" s="405" t="s">
        <v>2110</v>
      </c>
      <c r="D13039" s="384">
        <v>3007</v>
      </c>
      <c r="E13039">
        <v>0.05</v>
      </c>
      <c r="F13039">
        <v>1.18866</v>
      </c>
      <c r="G13039" s="384">
        <v>0</v>
      </c>
      <c r="H13039">
        <v>1.1858500000000001</v>
      </c>
    </row>
    <row r="13040" spans="1:10">
      <c r="A13040">
        <v>13065</v>
      </c>
      <c r="B13040" s="612">
        <v>44089.57708333333</v>
      </c>
      <c r="C13040" s="405" t="s">
        <v>2054</v>
      </c>
      <c r="D13040" s="384">
        <v>3007</v>
      </c>
      <c r="E13040">
        <v>0.05</v>
      </c>
      <c r="F13040">
        <v>1.1858500000000001</v>
      </c>
      <c r="G13040" s="384">
        <v>0</v>
      </c>
      <c r="H13040">
        <v>1.1858500000000001</v>
      </c>
      <c r="I13040">
        <v>14.11</v>
      </c>
      <c r="J13040" s="384">
        <v>41310.559999999998</v>
      </c>
    </row>
    <row r="13041" spans="1:10">
      <c r="A13041">
        <v>13036</v>
      </c>
      <c r="B13041" s="612">
        <v>44088.560416666667</v>
      </c>
      <c r="C13041" s="405" t="s">
        <v>96</v>
      </c>
      <c r="D13041" s="384">
        <v>3008</v>
      </c>
      <c r="E13041">
        <v>0.02</v>
      </c>
      <c r="F13041">
        <v>1.1877500000000001</v>
      </c>
      <c r="G13041" s="384">
        <v>0</v>
      </c>
      <c r="H13041">
        <v>0</v>
      </c>
    </row>
    <row r="13042" spans="1:10">
      <c r="A13042">
        <v>13037</v>
      </c>
      <c r="B13042" s="612">
        <v>44088.560416666667</v>
      </c>
      <c r="C13042" s="405" t="s">
        <v>2110</v>
      </c>
      <c r="D13042" s="384">
        <v>3008</v>
      </c>
      <c r="E13042">
        <v>0.02</v>
      </c>
      <c r="F13042">
        <v>1.1877500000000001</v>
      </c>
      <c r="G13042" s="384">
        <v>0</v>
      </c>
      <c r="H13042">
        <v>1.18875</v>
      </c>
    </row>
    <row r="13043" spans="1:10">
      <c r="A13043">
        <v>13038</v>
      </c>
      <c r="B13043" s="612">
        <v>44088.573611111111</v>
      </c>
      <c r="C13043" s="405" t="s">
        <v>2054</v>
      </c>
      <c r="D13043" s="384">
        <v>3008</v>
      </c>
      <c r="E13043">
        <v>0.02</v>
      </c>
      <c r="F13043">
        <v>1.18875</v>
      </c>
      <c r="G13043" s="384">
        <v>0</v>
      </c>
      <c r="H13043">
        <v>1.18875</v>
      </c>
      <c r="I13043">
        <v>2</v>
      </c>
      <c r="J13043" s="384">
        <v>41290.53</v>
      </c>
    </row>
    <row r="13044" spans="1:10">
      <c r="A13044">
        <v>13039</v>
      </c>
      <c r="B13044" s="612">
        <v>44088.579861111109</v>
      </c>
      <c r="C13044" s="405" t="s">
        <v>96</v>
      </c>
      <c r="D13044" s="384">
        <v>3009</v>
      </c>
      <c r="E13044">
        <v>0.02</v>
      </c>
      <c r="F13044">
        <v>1.1881200000000001</v>
      </c>
      <c r="G13044" s="384">
        <v>0</v>
      </c>
      <c r="H13044">
        <v>0</v>
      </c>
    </row>
    <row r="13045" spans="1:10">
      <c r="A13045">
        <v>13040</v>
      </c>
      <c r="B13045" s="612">
        <v>44088.579861111109</v>
      </c>
      <c r="C13045" s="405" t="s">
        <v>2110</v>
      </c>
      <c r="D13045" s="384">
        <v>3009</v>
      </c>
      <c r="E13045">
        <v>0.02</v>
      </c>
      <c r="F13045">
        <v>1.1881200000000001</v>
      </c>
      <c r="G13045" s="384">
        <v>0</v>
      </c>
      <c r="H13045">
        <v>1.18912</v>
      </c>
    </row>
    <row r="13046" spans="1:10">
      <c r="A13046">
        <v>13043</v>
      </c>
      <c r="B13046" s="612">
        <v>44088.712500000001</v>
      </c>
      <c r="C13046" s="405" t="s">
        <v>2110</v>
      </c>
      <c r="D13046" s="384">
        <v>3009</v>
      </c>
      <c r="E13046">
        <v>0.02</v>
      </c>
      <c r="F13046">
        <v>1.1881200000000001</v>
      </c>
      <c r="G13046" s="384">
        <v>0</v>
      </c>
      <c r="H13046">
        <v>1.18832</v>
      </c>
    </row>
    <row r="13047" spans="1:10">
      <c r="A13047">
        <v>13044</v>
      </c>
      <c r="B13047" s="612">
        <v>44089.125694444447</v>
      </c>
      <c r="C13047" s="405" t="s">
        <v>2054</v>
      </c>
      <c r="D13047" s="384">
        <v>3009</v>
      </c>
      <c r="E13047">
        <v>0.02</v>
      </c>
      <c r="F13047">
        <v>1.18832</v>
      </c>
      <c r="G13047" s="384">
        <v>0</v>
      </c>
      <c r="H13047">
        <v>1.18832</v>
      </c>
      <c r="I13047">
        <v>0.32</v>
      </c>
      <c r="J13047" s="384">
        <v>41290.839999999997</v>
      </c>
    </row>
    <row r="13048" spans="1:10">
      <c r="A13048">
        <v>13041</v>
      </c>
      <c r="B13048" s="612">
        <v>44088.712500000001</v>
      </c>
      <c r="C13048" s="405" t="s">
        <v>96</v>
      </c>
      <c r="D13048" s="384">
        <v>3010</v>
      </c>
      <c r="E13048">
        <v>0.02</v>
      </c>
      <c r="F13048">
        <v>1.18651</v>
      </c>
      <c r="G13048" s="384">
        <v>0</v>
      </c>
      <c r="H13048">
        <v>0</v>
      </c>
    </row>
    <row r="13049" spans="1:10">
      <c r="A13049">
        <v>13042</v>
      </c>
      <c r="B13049" s="612">
        <v>44088.712500000001</v>
      </c>
      <c r="C13049" s="405" t="s">
        <v>2110</v>
      </c>
      <c r="D13049" s="384">
        <v>3010</v>
      </c>
      <c r="E13049">
        <v>0.02</v>
      </c>
      <c r="F13049">
        <v>1.18651</v>
      </c>
      <c r="G13049" s="384">
        <v>0</v>
      </c>
      <c r="H13049">
        <v>1.18832</v>
      </c>
    </row>
    <row r="13050" spans="1:10">
      <c r="A13050">
        <v>13045</v>
      </c>
      <c r="B13050" s="612">
        <v>44089.125694444447</v>
      </c>
      <c r="C13050" s="405" t="s">
        <v>2054</v>
      </c>
      <c r="D13050" s="384">
        <v>3010</v>
      </c>
      <c r="E13050">
        <v>0.02</v>
      </c>
      <c r="F13050">
        <v>1.18832</v>
      </c>
      <c r="G13050" s="384">
        <v>0</v>
      </c>
      <c r="H13050">
        <v>1.18832</v>
      </c>
      <c r="I13050">
        <v>3.54</v>
      </c>
      <c r="J13050" s="384">
        <v>41294.379999999997</v>
      </c>
    </row>
    <row r="13051" spans="1:10">
      <c r="A13051">
        <v>13046</v>
      </c>
      <c r="B13051" s="612">
        <v>44089.269444444442</v>
      </c>
      <c r="C13051" s="405" t="s">
        <v>96</v>
      </c>
      <c r="D13051" s="384">
        <v>3011</v>
      </c>
      <c r="E13051">
        <v>0.02</v>
      </c>
      <c r="F13051">
        <v>1.18953</v>
      </c>
      <c r="G13051" s="384">
        <v>0</v>
      </c>
      <c r="H13051">
        <v>0</v>
      </c>
    </row>
    <row r="13052" spans="1:10">
      <c r="A13052">
        <v>13047</v>
      </c>
      <c r="B13052" s="612">
        <v>44089.269444444442</v>
      </c>
      <c r="C13052" s="405" t="s">
        <v>2110</v>
      </c>
      <c r="D13052" s="384">
        <v>3011</v>
      </c>
      <c r="E13052">
        <v>0.02</v>
      </c>
      <c r="F13052">
        <v>1.18953</v>
      </c>
      <c r="G13052" s="384">
        <v>0</v>
      </c>
      <c r="H13052">
        <v>1.1905300000000001</v>
      </c>
    </row>
    <row r="13053" spans="1:10">
      <c r="A13053">
        <v>13050</v>
      </c>
      <c r="B13053" s="612">
        <v>44089.322916666664</v>
      </c>
      <c r="C13053" s="405" t="s">
        <v>2110</v>
      </c>
      <c r="D13053" s="384">
        <v>3011</v>
      </c>
      <c r="E13053">
        <v>0.02</v>
      </c>
      <c r="F13053">
        <v>1.18953</v>
      </c>
      <c r="G13053" s="384">
        <v>0</v>
      </c>
      <c r="H13053">
        <v>1.18973</v>
      </c>
    </row>
    <row r="13054" spans="1:10">
      <c r="A13054">
        <v>13051</v>
      </c>
      <c r="B13054" s="612">
        <v>44089.45416666667</v>
      </c>
      <c r="C13054" s="405" t="s">
        <v>2054</v>
      </c>
      <c r="D13054" s="384">
        <v>3011</v>
      </c>
      <c r="E13054">
        <v>0.02</v>
      </c>
      <c r="F13054">
        <v>1.18973</v>
      </c>
      <c r="G13054" s="384">
        <v>0</v>
      </c>
      <c r="H13054">
        <v>1.18973</v>
      </c>
      <c r="I13054">
        <v>0.4</v>
      </c>
      <c r="J13054" s="384">
        <v>41294.78</v>
      </c>
    </row>
    <row r="13055" spans="1:10">
      <c r="A13055">
        <v>13048</v>
      </c>
      <c r="B13055" s="612">
        <v>44089.322916666664</v>
      </c>
      <c r="C13055" s="405" t="s">
        <v>96</v>
      </c>
      <c r="D13055" s="384">
        <v>3012</v>
      </c>
      <c r="E13055">
        <v>0.02</v>
      </c>
      <c r="F13055">
        <v>1.1879299999999999</v>
      </c>
      <c r="G13055" s="384">
        <v>0</v>
      </c>
      <c r="H13055">
        <v>0</v>
      </c>
    </row>
    <row r="13056" spans="1:10">
      <c r="A13056">
        <v>13049</v>
      </c>
      <c r="B13056" s="612">
        <v>44089.322916666664</v>
      </c>
      <c r="C13056" s="405" t="s">
        <v>2110</v>
      </c>
      <c r="D13056" s="384">
        <v>3012</v>
      </c>
      <c r="E13056">
        <v>0.02</v>
      </c>
      <c r="F13056">
        <v>1.1879299999999999</v>
      </c>
      <c r="G13056" s="384">
        <v>0</v>
      </c>
      <c r="H13056">
        <v>1.18973</v>
      </c>
    </row>
    <row r="13057" spans="1:10">
      <c r="A13057">
        <v>13052</v>
      </c>
      <c r="B13057" s="612">
        <v>44089.45416666667</v>
      </c>
      <c r="C13057" s="405" t="s">
        <v>2054</v>
      </c>
      <c r="D13057" s="384">
        <v>3012</v>
      </c>
      <c r="E13057">
        <v>0.02</v>
      </c>
      <c r="F13057">
        <v>1.18973</v>
      </c>
      <c r="G13057" s="384">
        <v>0</v>
      </c>
      <c r="H13057">
        <v>1.18973</v>
      </c>
      <c r="I13057">
        <v>3.6</v>
      </c>
      <c r="J13057" s="384">
        <v>41298.379999999997</v>
      </c>
    </row>
    <row r="13058" spans="1:10">
      <c r="A13058">
        <v>13053</v>
      </c>
      <c r="B13058" s="612">
        <v>44089.476388888892</v>
      </c>
      <c r="C13058" s="405" t="s">
        <v>96</v>
      </c>
      <c r="D13058" s="384">
        <v>3013</v>
      </c>
      <c r="E13058">
        <v>0.02</v>
      </c>
      <c r="F13058">
        <v>1.18957</v>
      </c>
      <c r="G13058" s="384">
        <v>0</v>
      </c>
      <c r="H13058">
        <v>0</v>
      </c>
    </row>
    <row r="13059" spans="1:10">
      <c r="A13059">
        <v>13054</v>
      </c>
      <c r="B13059" s="612">
        <v>44089.476388888892</v>
      </c>
      <c r="C13059" s="405" t="s">
        <v>2110</v>
      </c>
      <c r="D13059" s="384">
        <v>3013</v>
      </c>
      <c r="E13059">
        <v>0.02</v>
      </c>
      <c r="F13059">
        <v>1.18957</v>
      </c>
      <c r="G13059" s="384">
        <v>0</v>
      </c>
      <c r="H13059">
        <v>1.1905699999999999</v>
      </c>
    </row>
    <row r="13060" spans="1:10">
      <c r="A13060">
        <v>13057</v>
      </c>
      <c r="B13060" s="612">
        <v>44089.532638888886</v>
      </c>
      <c r="C13060" s="405" t="s">
        <v>2110</v>
      </c>
      <c r="D13060" s="384">
        <v>3013</v>
      </c>
      <c r="E13060">
        <v>0.02</v>
      </c>
      <c r="F13060">
        <v>1.18957</v>
      </c>
      <c r="G13060" s="384">
        <v>0</v>
      </c>
      <c r="H13060">
        <v>1.18977</v>
      </c>
    </row>
    <row r="13061" spans="1:10">
      <c r="A13061">
        <v>13061</v>
      </c>
      <c r="B13061" s="612">
        <v>44089.576388888891</v>
      </c>
      <c r="C13061" s="405" t="s">
        <v>2110</v>
      </c>
      <c r="D13061" s="384">
        <v>3013</v>
      </c>
      <c r="E13061">
        <v>0.02</v>
      </c>
      <c r="F13061">
        <v>1.18957</v>
      </c>
      <c r="G13061" s="384">
        <v>0</v>
      </c>
      <c r="H13061">
        <v>1.1887399999999999</v>
      </c>
    </row>
    <row r="13062" spans="1:10">
      <c r="A13062">
        <v>13070</v>
      </c>
      <c r="B13062" s="612">
        <v>44089.59097222222</v>
      </c>
      <c r="C13062" s="405" t="s">
        <v>2110</v>
      </c>
      <c r="D13062" s="384">
        <v>3013</v>
      </c>
      <c r="E13062">
        <v>0.02</v>
      </c>
      <c r="F13062">
        <v>1.18957</v>
      </c>
      <c r="G13062" s="384">
        <v>0</v>
      </c>
      <c r="H13062">
        <v>1.1874100000000001</v>
      </c>
    </row>
    <row r="13063" spans="1:10">
      <c r="A13063">
        <v>13079</v>
      </c>
      <c r="B13063" s="612">
        <v>44090.390277777777</v>
      </c>
      <c r="C13063" s="405" t="s">
        <v>2054</v>
      </c>
      <c r="D13063" s="384">
        <v>3013</v>
      </c>
      <c r="E13063">
        <v>0.02</v>
      </c>
      <c r="F13063">
        <v>1.1874100000000001</v>
      </c>
      <c r="G13063" s="384">
        <v>0</v>
      </c>
      <c r="H13063">
        <v>1.1874100000000001</v>
      </c>
      <c r="I13063">
        <v>-4.4000000000000004</v>
      </c>
      <c r="J13063" s="384">
        <v>41308.18</v>
      </c>
    </row>
    <row r="13064" spans="1:10">
      <c r="A13064">
        <v>13055</v>
      </c>
      <c r="B13064" s="612">
        <v>44089.532638888886</v>
      </c>
      <c r="C13064" s="405" t="s">
        <v>96</v>
      </c>
      <c r="D13064" s="384">
        <v>3014</v>
      </c>
      <c r="E13064">
        <v>0.02</v>
      </c>
      <c r="F13064">
        <v>1.18797</v>
      </c>
      <c r="G13064" s="384">
        <v>0</v>
      </c>
      <c r="H13064">
        <v>0</v>
      </c>
    </row>
    <row r="13065" spans="1:10">
      <c r="A13065">
        <v>13056</v>
      </c>
      <c r="B13065" s="612">
        <v>44089.532638888886</v>
      </c>
      <c r="C13065" s="405" t="s">
        <v>2110</v>
      </c>
      <c r="D13065" s="384">
        <v>3014</v>
      </c>
      <c r="E13065">
        <v>0.02</v>
      </c>
      <c r="F13065">
        <v>1.18797</v>
      </c>
      <c r="G13065" s="384">
        <v>0</v>
      </c>
      <c r="H13065">
        <v>1.18977</v>
      </c>
    </row>
    <row r="13066" spans="1:10">
      <c r="A13066">
        <v>13060</v>
      </c>
      <c r="B13066" s="612">
        <v>44089.576388888891</v>
      </c>
      <c r="C13066" s="405" t="s">
        <v>2110</v>
      </c>
      <c r="D13066" s="384">
        <v>3014</v>
      </c>
      <c r="E13066">
        <v>0.02</v>
      </c>
      <c r="F13066">
        <v>1.18797</v>
      </c>
      <c r="G13066" s="384">
        <v>0</v>
      </c>
      <c r="H13066">
        <v>1.1887399999999999</v>
      </c>
    </row>
    <row r="13067" spans="1:10">
      <c r="A13067">
        <v>13069</v>
      </c>
      <c r="B13067" s="612">
        <v>44089.59097222222</v>
      </c>
      <c r="C13067" s="405" t="s">
        <v>2110</v>
      </c>
      <c r="D13067" s="384">
        <v>3014</v>
      </c>
      <c r="E13067">
        <v>0.02</v>
      </c>
      <c r="F13067">
        <v>1.18797</v>
      </c>
      <c r="G13067" s="384">
        <v>0</v>
      </c>
      <c r="H13067">
        <v>1.1874100000000001</v>
      </c>
    </row>
    <row r="13068" spans="1:10">
      <c r="A13068">
        <v>13080</v>
      </c>
      <c r="B13068" s="612">
        <v>44090.390277777777</v>
      </c>
      <c r="C13068" s="405" t="s">
        <v>2054</v>
      </c>
      <c r="D13068" s="384">
        <v>3014</v>
      </c>
      <c r="E13068">
        <v>0.02</v>
      </c>
      <c r="F13068">
        <v>1.1874100000000001</v>
      </c>
      <c r="G13068" s="384">
        <v>0</v>
      </c>
      <c r="H13068">
        <v>1.1874100000000001</v>
      </c>
      <c r="I13068">
        <v>-1.2</v>
      </c>
      <c r="J13068" s="384">
        <v>41306.980000000003</v>
      </c>
    </row>
    <row r="13069" spans="1:10">
      <c r="A13069">
        <v>13058</v>
      </c>
      <c r="B13069" s="612">
        <v>44089.576388888891</v>
      </c>
      <c r="C13069" s="405" t="s">
        <v>96</v>
      </c>
      <c r="D13069" s="384">
        <v>3015</v>
      </c>
      <c r="E13069">
        <v>0.03</v>
      </c>
      <c r="F13069">
        <v>1.1863699999999999</v>
      </c>
      <c r="G13069" s="384">
        <v>0</v>
      </c>
      <c r="H13069">
        <v>0</v>
      </c>
    </row>
    <row r="13070" spans="1:10">
      <c r="A13070">
        <v>13059</v>
      </c>
      <c r="B13070" s="612">
        <v>44089.576388888891</v>
      </c>
      <c r="C13070" s="405" t="s">
        <v>2110</v>
      </c>
      <c r="D13070" s="384">
        <v>3015</v>
      </c>
      <c r="E13070">
        <v>0.03</v>
      </c>
      <c r="F13070">
        <v>1.1863699999999999</v>
      </c>
      <c r="G13070" s="384">
        <v>0</v>
      </c>
      <c r="H13070">
        <v>1.1887399999999999</v>
      </c>
    </row>
    <row r="13071" spans="1:10">
      <c r="A13071">
        <v>13068</v>
      </c>
      <c r="B13071" s="612">
        <v>44089.59097222222</v>
      </c>
      <c r="C13071" s="405" t="s">
        <v>2110</v>
      </c>
      <c r="D13071" s="384">
        <v>3015</v>
      </c>
      <c r="E13071">
        <v>0.03</v>
      </c>
      <c r="F13071">
        <v>1.1863699999999999</v>
      </c>
      <c r="G13071" s="384">
        <v>0</v>
      </c>
      <c r="H13071">
        <v>1.1874100000000001</v>
      </c>
    </row>
    <row r="13072" spans="1:10">
      <c r="A13072">
        <v>13081</v>
      </c>
      <c r="B13072" s="612">
        <v>44090.390277777777</v>
      </c>
      <c r="C13072" s="405" t="s">
        <v>2054</v>
      </c>
      <c r="D13072" s="384">
        <v>3015</v>
      </c>
      <c r="E13072">
        <v>0.03</v>
      </c>
      <c r="F13072">
        <v>1.1874100000000001</v>
      </c>
      <c r="G13072" s="384">
        <v>0</v>
      </c>
      <c r="H13072">
        <v>1.1874100000000001</v>
      </c>
      <c r="I13072">
        <v>3</v>
      </c>
      <c r="J13072" s="384">
        <v>41309.980000000003</v>
      </c>
    </row>
    <row r="13073" spans="1:10">
      <c r="A13073">
        <v>13066</v>
      </c>
      <c r="B13073" s="612">
        <v>44089.59097222222</v>
      </c>
      <c r="C13073" s="405" t="s">
        <v>96</v>
      </c>
      <c r="D13073" s="384">
        <v>3016</v>
      </c>
      <c r="E13073">
        <v>0.05</v>
      </c>
      <c r="F13073">
        <v>1.1845399999999999</v>
      </c>
      <c r="G13073" s="384">
        <v>0</v>
      </c>
      <c r="H13073">
        <v>0</v>
      </c>
    </row>
    <row r="13074" spans="1:10">
      <c r="A13074">
        <v>13067</v>
      </c>
      <c r="B13074" s="612">
        <v>44089.59097222222</v>
      </c>
      <c r="C13074" s="405" t="s">
        <v>2110</v>
      </c>
      <c r="D13074" s="384">
        <v>3016</v>
      </c>
      <c r="E13074">
        <v>0.05</v>
      </c>
      <c r="F13074">
        <v>1.1845399999999999</v>
      </c>
      <c r="G13074" s="384">
        <v>0</v>
      </c>
      <c r="H13074">
        <v>1.1874100000000001</v>
      </c>
    </row>
    <row r="13075" spans="1:10">
      <c r="A13075">
        <v>13082</v>
      </c>
      <c r="B13075" s="612">
        <v>44090.390277777777</v>
      </c>
      <c r="C13075" s="405" t="s">
        <v>2054</v>
      </c>
      <c r="D13075" s="384">
        <v>3016</v>
      </c>
      <c r="E13075">
        <v>0.05</v>
      </c>
      <c r="F13075">
        <v>1.1874100000000001</v>
      </c>
      <c r="G13075" s="384">
        <v>0</v>
      </c>
      <c r="H13075">
        <v>1.1874100000000001</v>
      </c>
      <c r="I13075">
        <v>14.15</v>
      </c>
      <c r="J13075" s="384">
        <v>41324.129999999997</v>
      </c>
    </row>
    <row r="13076" spans="1:10">
      <c r="A13076">
        <v>13071</v>
      </c>
      <c r="B13076" s="612">
        <v>44089.618055555555</v>
      </c>
      <c r="C13076" s="405" t="s">
        <v>97</v>
      </c>
      <c r="D13076" s="384">
        <v>3017</v>
      </c>
      <c r="E13076">
        <v>0.02</v>
      </c>
      <c r="F13076">
        <v>1.1847399999999999</v>
      </c>
      <c r="G13076" s="384">
        <v>0</v>
      </c>
      <c r="H13076">
        <v>0</v>
      </c>
    </row>
    <row r="13077" spans="1:10">
      <c r="A13077">
        <v>13072</v>
      </c>
      <c r="B13077" s="612">
        <v>44089.618055555555</v>
      </c>
      <c r="C13077" s="405" t="s">
        <v>2110</v>
      </c>
      <c r="D13077" s="384">
        <v>3017</v>
      </c>
      <c r="E13077">
        <v>0.02</v>
      </c>
      <c r="F13077">
        <v>1.1847399999999999</v>
      </c>
      <c r="G13077" s="384">
        <v>0</v>
      </c>
      <c r="H13077">
        <v>1.18374</v>
      </c>
    </row>
    <row r="13078" spans="1:10">
      <c r="A13078">
        <v>13073</v>
      </c>
      <c r="B13078" s="612">
        <v>44090.009027777778</v>
      </c>
      <c r="C13078" s="405" t="s">
        <v>2054</v>
      </c>
      <c r="D13078" s="384">
        <v>3017</v>
      </c>
      <c r="E13078">
        <v>0.02</v>
      </c>
      <c r="F13078">
        <v>1.18374</v>
      </c>
      <c r="G13078" s="384">
        <v>0</v>
      </c>
      <c r="H13078">
        <v>1.18374</v>
      </c>
      <c r="I13078">
        <v>2.02</v>
      </c>
      <c r="J13078" s="384">
        <v>41312.58</v>
      </c>
    </row>
    <row r="13079" spans="1:10">
      <c r="A13079">
        <v>13074</v>
      </c>
      <c r="B13079" s="612">
        <v>44090.3125</v>
      </c>
      <c r="C13079" s="405" t="s">
        <v>97</v>
      </c>
      <c r="D13079" s="384">
        <v>3018</v>
      </c>
      <c r="E13079">
        <v>0.02</v>
      </c>
      <c r="F13079">
        <v>1.1852499999999999</v>
      </c>
      <c r="G13079" s="384">
        <v>0</v>
      </c>
      <c r="H13079">
        <v>0</v>
      </c>
    </row>
    <row r="13080" spans="1:10">
      <c r="A13080">
        <v>13075</v>
      </c>
      <c r="B13080" s="612">
        <v>44090.3125</v>
      </c>
      <c r="C13080" s="405" t="s">
        <v>2110</v>
      </c>
      <c r="D13080" s="384">
        <v>3018</v>
      </c>
      <c r="E13080">
        <v>0.02</v>
      </c>
      <c r="F13080">
        <v>1.1852499999999999</v>
      </c>
      <c r="G13080" s="384">
        <v>0</v>
      </c>
      <c r="H13080">
        <v>1.18425</v>
      </c>
    </row>
    <row r="13081" spans="1:10">
      <c r="A13081">
        <v>13078</v>
      </c>
      <c r="B13081" s="612">
        <v>44090.34375</v>
      </c>
      <c r="C13081" s="405" t="s">
        <v>2110</v>
      </c>
      <c r="D13081" s="384">
        <v>3018</v>
      </c>
      <c r="E13081">
        <v>0.02</v>
      </c>
      <c r="F13081">
        <v>1.1852499999999999</v>
      </c>
      <c r="G13081" s="384">
        <v>0</v>
      </c>
      <c r="H13081">
        <v>1.18506</v>
      </c>
    </row>
    <row r="13082" spans="1:10">
      <c r="A13082">
        <v>13088</v>
      </c>
      <c r="B13082" s="612">
        <v>44090.533333333333</v>
      </c>
      <c r="C13082" s="405" t="s">
        <v>2054</v>
      </c>
      <c r="D13082" s="384">
        <v>3018</v>
      </c>
      <c r="E13082">
        <v>0.02</v>
      </c>
      <c r="F13082">
        <v>1.18506</v>
      </c>
      <c r="G13082" s="384">
        <v>0</v>
      </c>
      <c r="H13082">
        <v>1.18506</v>
      </c>
      <c r="I13082">
        <v>0.38</v>
      </c>
      <c r="J13082" s="384">
        <v>41324.51</v>
      </c>
    </row>
    <row r="13083" spans="1:10">
      <c r="A13083">
        <v>13076</v>
      </c>
      <c r="B13083" s="612">
        <v>44090.34375</v>
      </c>
      <c r="C13083" s="405" t="s">
        <v>97</v>
      </c>
      <c r="D13083" s="384">
        <v>3019</v>
      </c>
      <c r="E13083">
        <v>0.02</v>
      </c>
      <c r="F13083">
        <v>1.18686</v>
      </c>
      <c r="G13083" s="384">
        <v>0</v>
      </c>
      <c r="H13083">
        <v>0</v>
      </c>
    </row>
    <row r="13084" spans="1:10">
      <c r="A13084">
        <v>13077</v>
      </c>
      <c r="B13084" s="612">
        <v>44090.34375</v>
      </c>
      <c r="C13084" s="405" t="s">
        <v>2110</v>
      </c>
      <c r="D13084" s="384">
        <v>3019</v>
      </c>
      <c r="E13084">
        <v>0.02</v>
      </c>
      <c r="F13084">
        <v>1.18686</v>
      </c>
      <c r="G13084" s="384">
        <v>0</v>
      </c>
      <c r="H13084">
        <v>1.18506</v>
      </c>
    </row>
    <row r="13085" spans="1:10">
      <c r="A13085">
        <v>13089</v>
      </c>
      <c r="B13085" s="612">
        <v>44090.533333333333</v>
      </c>
      <c r="C13085" s="405" t="s">
        <v>2054</v>
      </c>
      <c r="D13085" s="384">
        <v>3019</v>
      </c>
      <c r="E13085">
        <v>0.02</v>
      </c>
      <c r="F13085">
        <v>1.18506</v>
      </c>
      <c r="G13085" s="384">
        <v>0</v>
      </c>
      <c r="H13085">
        <v>1.18506</v>
      </c>
      <c r="I13085">
        <v>3.6</v>
      </c>
      <c r="J13085" s="384">
        <v>41328.11</v>
      </c>
    </row>
    <row r="13086" spans="1:10">
      <c r="A13086">
        <v>13083</v>
      </c>
      <c r="B13086" s="612">
        <v>44090.411805555559</v>
      </c>
      <c r="C13086" s="405" t="s">
        <v>96</v>
      </c>
      <c r="D13086" s="384">
        <v>3020</v>
      </c>
      <c r="E13086">
        <v>0.02</v>
      </c>
      <c r="F13086">
        <v>1.1879500000000001</v>
      </c>
      <c r="G13086" s="384">
        <v>0</v>
      </c>
      <c r="H13086">
        <v>0</v>
      </c>
    </row>
    <row r="13087" spans="1:10">
      <c r="A13087">
        <v>13084</v>
      </c>
      <c r="B13087" s="612">
        <v>44090.411805555559</v>
      </c>
      <c r="C13087" s="405" t="s">
        <v>2110</v>
      </c>
      <c r="D13087" s="384">
        <v>3020</v>
      </c>
      <c r="E13087">
        <v>0.02</v>
      </c>
      <c r="F13087">
        <v>1.1879500000000001</v>
      </c>
      <c r="G13087" s="384">
        <v>0</v>
      </c>
      <c r="H13087">
        <v>1.18895</v>
      </c>
    </row>
    <row r="13088" spans="1:10">
      <c r="A13088">
        <v>13087</v>
      </c>
      <c r="B13088" s="612">
        <v>44090.527777777781</v>
      </c>
      <c r="C13088" s="405" t="s">
        <v>2110</v>
      </c>
      <c r="D13088" s="384">
        <v>3020</v>
      </c>
      <c r="E13088">
        <v>0.02</v>
      </c>
      <c r="F13088">
        <v>1.1879500000000001</v>
      </c>
      <c r="G13088" s="384">
        <v>0</v>
      </c>
      <c r="H13088">
        <v>1.18815</v>
      </c>
    </row>
    <row r="13089" spans="1:10">
      <c r="A13089">
        <v>13095</v>
      </c>
      <c r="B13089" s="612">
        <v>44090.57916666667</v>
      </c>
      <c r="C13089" s="405" t="s">
        <v>2110</v>
      </c>
      <c r="D13089" s="384">
        <v>3020</v>
      </c>
      <c r="E13089">
        <v>0.02</v>
      </c>
      <c r="F13089">
        <v>1.1879500000000001</v>
      </c>
      <c r="G13089" s="384">
        <v>0</v>
      </c>
      <c r="H13089">
        <v>1.1871100000000001</v>
      </c>
    </row>
    <row r="13090" spans="1:10">
      <c r="A13090">
        <v>13104</v>
      </c>
      <c r="B13090" s="612">
        <v>44090.597916666666</v>
      </c>
      <c r="C13090" s="405" t="s">
        <v>2110</v>
      </c>
      <c r="D13090" s="384">
        <v>3020</v>
      </c>
      <c r="E13090">
        <v>0.02</v>
      </c>
      <c r="F13090">
        <v>1.1879500000000001</v>
      </c>
      <c r="G13090" s="384">
        <v>0</v>
      </c>
      <c r="H13090">
        <v>1.1858299999999999</v>
      </c>
    </row>
    <row r="13091" spans="1:10">
      <c r="A13091">
        <v>13110</v>
      </c>
      <c r="B13091" s="612">
        <v>44090.604166666664</v>
      </c>
      <c r="C13091" s="405" t="s">
        <v>2110</v>
      </c>
      <c r="D13091" s="384">
        <v>3020</v>
      </c>
      <c r="E13091">
        <v>0.02</v>
      </c>
      <c r="F13091">
        <v>1.1879500000000001</v>
      </c>
      <c r="G13091" s="384">
        <v>0</v>
      </c>
      <c r="H13091">
        <v>1.18449</v>
      </c>
    </row>
    <row r="13092" spans="1:10">
      <c r="A13092">
        <v>13113</v>
      </c>
      <c r="B13092" s="612">
        <v>44090.635416666664</v>
      </c>
      <c r="C13092" s="405" t="s">
        <v>2054</v>
      </c>
      <c r="D13092" s="384">
        <v>3020</v>
      </c>
      <c r="E13092">
        <v>0.02</v>
      </c>
      <c r="F13092">
        <v>1.18449</v>
      </c>
      <c r="G13092" s="384">
        <v>0</v>
      </c>
      <c r="H13092">
        <v>1.18449</v>
      </c>
      <c r="I13092">
        <v>-6.92</v>
      </c>
      <c r="J13092" s="384">
        <v>41325.19</v>
      </c>
    </row>
    <row r="13093" spans="1:10">
      <c r="A13093">
        <v>13085</v>
      </c>
      <c r="B13093" s="612">
        <v>44090.527777777781</v>
      </c>
      <c r="C13093" s="405" t="s">
        <v>96</v>
      </c>
      <c r="D13093" s="384">
        <v>3021</v>
      </c>
      <c r="E13093">
        <v>0.02</v>
      </c>
      <c r="F13093">
        <v>1.18635</v>
      </c>
      <c r="G13093" s="384">
        <v>0</v>
      </c>
      <c r="H13093">
        <v>0</v>
      </c>
    </row>
    <row r="13094" spans="1:10">
      <c r="A13094">
        <v>13086</v>
      </c>
      <c r="B13094" s="612">
        <v>44090.527777777781</v>
      </c>
      <c r="C13094" s="405" t="s">
        <v>2110</v>
      </c>
      <c r="D13094" s="384">
        <v>3021</v>
      </c>
      <c r="E13094">
        <v>0.02</v>
      </c>
      <c r="F13094">
        <v>1.18635</v>
      </c>
      <c r="G13094" s="384">
        <v>0</v>
      </c>
      <c r="H13094">
        <v>1.18815</v>
      </c>
    </row>
    <row r="13095" spans="1:10">
      <c r="A13095">
        <v>13094</v>
      </c>
      <c r="B13095" s="612">
        <v>44090.57916666667</v>
      </c>
      <c r="C13095" s="405" t="s">
        <v>2110</v>
      </c>
      <c r="D13095" s="384">
        <v>3021</v>
      </c>
      <c r="E13095">
        <v>0.02</v>
      </c>
      <c r="F13095">
        <v>1.18635</v>
      </c>
      <c r="G13095" s="384">
        <v>0</v>
      </c>
      <c r="H13095">
        <v>1.1871100000000001</v>
      </c>
    </row>
    <row r="13096" spans="1:10">
      <c r="A13096">
        <v>13103</v>
      </c>
      <c r="B13096" s="612">
        <v>44090.597916666666</v>
      </c>
      <c r="C13096" s="405" t="s">
        <v>2110</v>
      </c>
      <c r="D13096" s="384">
        <v>3021</v>
      </c>
      <c r="E13096">
        <v>0.02</v>
      </c>
      <c r="F13096">
        <v>1.18635</v>
      </c>
      <c r="G13096" s="384">
        <v>0</v>
      </c>
      <c r="H13096">
        <v>1.1858299999999999</v>
      </c>
    </row>
    <row r="13097" spans="1:10">
      <c r="A13097">
        <v>13109</v>
      </c>
      <c r="B13097" s="612">
        <v>44090.604166666664</v>
      </c>
      <c r="C13097" s="405" t="s">
        <v>2110</v>
      </c>
      <c r="D13097" s="384">
        <v>3021</v>
      </c>
      <c r="E13097">
        <v>0.02</v>
      </c>
      <c r="F13097">
        <v>1.18635</v>
      </c>
      <c r="G13097" s="384">
        <v>0</v>
      </c>
      <c r="H13097">
        <v>1.18449</v>
      </c>
    </row>
    <row r="13098" spans="1:10">
      <c r="A13098">
        <v>13114</v>
      </c>
      <c r="B13098" s="612">
        <v>44090.635416666664</v>
      </c>
      <c r="C13098" s="405" t="s">
        <v>2054</v>
      </c>
      <c r="D13098" s="384">
        <v>3021</v>
      </c>
      <c r="E13098">
        <v>0.02</v>
      </c>
      <c r="F13098">
        <v>1.18449</v>
      </c>
      <c r="G13098" s="384">
        <v>0</v>
      </c>
      <c r="H13098">
        <v>1.18449</v>
      </c>
      <c r="I13098">
        <v>-3.72</v>
      </c>
      <c r="J13098" s="384">
        <v>41321.47</v>
      </c>
    </row>
    <row r="13099" spans="1:10">
      <c r="A13099">
        <v>13090</v>
      </c>
      <c r="B13099" s="612">
        <v>44090.536805555559</v>
      </c>
      <c r="C13099" s="405" t="s">
        <v>97</v>
      </c>
      <c r="D13099" s="384">
        <v>3022</v>
      </c>
      <c r="E13099">
        <v>0.02</v>
      </c>
      <c r="F13099">
        <v>1.1854</v>
      </c>
      <c r="G13099" s="384">
        <v>0</v>
      </c>
      <c r="H13099">
        <v>0</v>
      </c>
    </row>
    <row r="13100" spans="1:10">
      <c r="A13100">
        <v>13091</v>
      </c>
      <c r="B13100" s="612">
        <v>44090.536805555559</v>
      </c>
      <c r="C13100" s="405" t="s">
        <v>2110</v>
      </c>
      <c r="D13100" s="384">
        <v>3022</v>
      </c>
      <c r="E13100">
        <v>0.02</v>
      </c>
      <c r="F13100">
        <v>1.1854</v>
      </c>
      <c r="G13100" s="384">
        <v>0</v>
      </c>
      <c r="H13100">
        <v>1.1843999999999999</v>
      </c>
    </row>
    <row r="13101" spans="1:10">
      <c r="A13101">
        <v>13096</v>
      </c>
      <c r="B13101" s="612">
        <v>44090.584027777775</v>
      </c>
      <c r="C13101" s="405" t="s">
        <v>2054</v>
      </c>
      <c r="D13101" s="384">
        <v>3022</v>
      </c>
      <c r="E13101">
        <v>0.02</v>
      </c>
      <c r="F13101">
        <v>1.1843999999999999</v>
      </c>
      <c r="G13101" s="384">
        <v>0</v>
      </c>
      <c r="H13101">
        <v>1.1843999999999999</v>
      </c>
      <c r="I13101">
        <v>2</v>
      </c>
      <c r="J13101" s="384">
        <v>41330.11</v>
      </c>
    </row>
    <row r="13102" spans="1:10">
      <c r="A13102">
        <v>13092</v>
      </c>
      <c r="B13102" s="612">
        <v>44090.57916666667</v>
      </c>
      <c r="C13102" s="405" t="s">
        <v>96</v>
      </c>
      <c r="D13102" s="384">
        <v>3023</v>
      </c>
      <c r="E13102">
        <v>0.03</v>
      </c>
      <c r="F13102">
        <v>1.1847300000000001</v>
      </c>
      <c r="G13102" s="384">
        <v>0</v>
      </c>
      <c r="H13102">
        <v>0</v>
      </c>
    </row>
    <row r="13103" spans="1:10">
      <c r="A13103">
        <v>13093</v>
      </c>
      <c r="B13103" s="612">
        <v>44090.57916666667</v>
      </c>
      <c r="C13103" s="405" t="s">
        <v>2110</v>
      </c>
      <c r="D13103" s="384">
        <v>3023</v>
      </c>
      <c r="E13103">
        <v>0.03</v>
      </c>
      <c r="F13103">
        <v>1.1847300000000001</v>
      </c>
      <c r="G13103" s="384">
        <v>0</v>
      </c>
      <c r="H13103">
        <v>1.1871100000000001</v>
      </c>
    </row>
    <row r="13104" spans="1:10">
      <c r="A13104">
        <v>13102</v>
      </c>
      <c r="B13104" s="612">
        <v>44090.597916666666</v>
      </c>
      <c r="C13104" s="405" t="s">
        <v>2110</v>
      </c>
      <c r="D13104" s="384">
        <v>3023</v>
      </c>
      <c r="E13104">
        <v>0.03</v>
      </c>
      <c r="F13104">
        <v>1.1847300000000001</v>
      </c>
      <c r="G13104" s="384">
        <v>0</v>
      </c>
      <c r="H13104">
        <v>1.1858299999999999</v>
      </c>
    </row>
    <row r="13105" spans="1:10">
      <c r="A13105">
        <v>13108</v>
      </c>
      <c r="B13105" s="612">
        <v>44090.604166666664</v>
      </c>
      <c r="C13105" s="405" t="s">
        <v>2110</v>
      </c>
      <c r="D13105" s="384">
        <v>3023</v>
      </c>
      <c r="E13105">
        <v>0.03</v>
      </c>
      <c r="F13105">
        <v>1.1847300000000001</v>
      </c>
      <c r="G13105" s="384">
        <v>0</v>
      </c>
      <c r="H13105">
        <v>1.18449</v>
      </c>
    </row>
    <row r="13106" spans="1:10">
      <c r="A13106">
        <v>13115</v>
      </c>
      <c r="B13106" s="612">
        <v>44090.635416666664</v>
      </c>
      <c r="C13106" s="405" t="s">
        <v>2054</v>
      </c>
      <c r="D13106" s="384">
        <v>3023</v>
      </c>
      <c r="E13106">
        <v>0.03</v>
      </c>
      <c r="F13106">
        <v>1.18449</v>
      </c>
      <c r="G13106" s="384">
        <v>0</v>
      </c>
      <c r="H13106">
        <v>1.18449</v>
      </c>
      <c r="I13106">
        <v>-0.72</v>
      </c>
      <c r="J13106" s="384">
        <v>41320.75</v>
      </c>
    </row>
    <row r="13107" spans="1:10">
      <c r="A13107">
        <v>13097</v>
      </c>
      <c r="B13107" s="612">
        <v>44090.586805555555</v>
      </c>
      <c r="C13107" s="405" t="s">
        <v>97</v>
      </c>
      <c r="D13107" s="384">
        <v>3024</v>
      </c>
      <c r="E13107">
        <v>0.02</v>
      </c>
      <c r="F13107">
        <v>1.1848000000000001</v>
      </c>
      <c r="G13107" s="384">
        <v>0</v>
      </c>
      <c r="H13107">
        <v>0</v>
      </c>
    </row>
    <row r="13108" spans="1:10">
      <c r="A13108">
        <v>13098</v>
      </c>
      <c r="B13108" s="612">
        <v>44090.586805555555</v>
      </c>
      <c r="C13108" s="405" t="s">
        <v>2110</v>
      </c>
      <c r="D13108" s="384">
        <v>3024</v>
      </c>
      <c r="E13108">
        <v>0.02</v>
      </c>
      <c r="F13108">
        <v>1.1848000000000001</v>
      </c>
      <c r="G13108" s="384">
        <v>0</v>
      </c>
      <c r="H13108">
        <v>1.1838</v>
      </c>
    </row>
    <row r="13109" spans="1:10">
      <c r="A13109">
        <v>13099</v>
      </c>
      <c r="B13109" s="612">
        <v>44090.595833333333</v>
      </c>
      <c r="C13109" s="405" t="s">
        <v>2054</v>
      </c>
      <c r="D13109" s="384">
        <v>3024</v>
      </c>
      <c r="E13109">
        <v>0.02</v>
      </c>
      <c r="F13109">
        <v>1.1838</v>
      </c>
      <c r="G13109" s="384">
        <v>0</v>
      </c>
      <c r="H13109">
        <v>1.1838</v>
      </c>
      <c r="I13109">
        <v>2</v>
      </c>
      <c r="J13109" s="384">
        <v>41332.11</v>
      </c>
    </row>
    <row r="13110" spans="1:10">
      <c r="A13110">
        <v>13100</v>
      </c>
      <c r="B13110" s="612">
        <v>44090.597916666666</v>
      </c>
      <c r="C13110" s="405" t="s">
        <v>96</v>
      </c>
      <c r="D13110" s="384">
        <v>3025</v>
      </c>
      <c r="E13110">
        <v>0.05</v>
      </c>
      <c r="F13110">
        <v>1.18303</v>
      </c>
      <c r="G13110" s="384">
        <v>0</v>
      </c>
      <c r="H13110">
        <v>0</v>
      </c>
    </row>
    <row r="13111" spans="1:10">
      <c r="A13111">
        <v>13101</v>
      </c>
      <c r="B13111" s="612">
        <v>44090.597916666666</v>
      </c>
      <c r="C13111" s="405" t="s">
        <v>2110</v>
      </c>
      <c r="D13111" s="384">
        <v>3025</v>
      </c>
      <c r="E13111">
        <v>0.05</v>
      </c>
      <c r="F13111">
        <v>1.18303</v>
      </c>
      <c r="G13111" s="384">
        <v>0</v>
      </c>
      <c r="H13111">
        <v>1.1858299999999999</v>
      </c>
    </row>
    <row r="13112" spans="1:10">
      <c r="A13112">
        <v>13107</v>
      </c>
      <c r="B13112" s="612">
        <v>44090.604166666664</v>
      </c>
      <c r="C13112" s="405" t="s">
        <v>2110</v>
      </c>
      <c r="D13112" s="384">
        <v>3025</v>
      </c>
      <c r="E13112">
        <v>0.05</v>
      </c>
      <c r="F13112">
        <v>1.18303</v>
      </c>
      <c r="G13112" s="384">
        <v>0</v>
      </c>
      <c r="H13112">
        <v>1.18449</v>
      </c>
    </row>
    <row r="13113" spans="1:10">
      <c r="A13113">
        <v>13116</v>
      </c>
      <c r="B13113" s="612">
        <v>44090.635416666664</v>
      </c>
      <c r="C13113" s="405" t="s">
        <v>2054</v>
      </c>
      <c r="D13113" s="384">
        <v>3025</v>
      </c>
      <c r="E13113">
        <v>0.05</v>
      </c>
      <c r="F13113">
        <v>1.18449</v>
      </c>
      <c r="G13113" s="384">
        <v>0</v>
      </c>
      <c r="H13113">
        <v>1.18449</v>
      </c>
      <c r="I13113">
        <v>7.3</v>
      </c>
      <c r="J13113" s="384">
        <v>41328.050000000003</v>
      </c>
    </row>
    <row r="13114" spans="1:10">
      <c r="A13114">
        <v>13105</v>
      </c>
      <c r="B13114" s="612">
        <v>44090.604166666664</v>
      </c>
      <c r="C13114" s="405" t="s">
        <v>96</v>
      </c>
      <c r="D13114" s="384">
        <v>3026</v>
      </c>
      <c r="E13114">
        <v>0.08</v>
      </c>
      <c r="F13114">
        <v>1.1812199999999999</v>
      </c>
      <c r="G13114" s="384">
        <v>0</v>
      </c>
      <c r="H13114">
        <v>0</v>
      </c>
    </row>
    <row r="13115" spans="1:10">
      <c r="A13115">
        <v>13106</v>
      </c>
      <c r="B13115" s="612">
        <v>44090.604166666664</v>
      </c>
      <c r="C13115" s="405" t="s">
        <v>2110</v>
      </c>
      <c r="D13115" s="384">
        <v>3026</v>
      </c>
      <c r="E13115">
        <v>0.08</v>
      </c>
      <c r="F13115">
        <v>1.1812199999999999</v>
      </c>
      <c r="G13115" s="384">
        <v>0</v>
      </c>
      <c r="H13115">
        <v>1.18449</v>
      </c>
    </row>
    <row r="13116" spans="1:10">
      <c r="A13116">
        <v>13117</v>
      </c>
      <c r="B13116" s="612">
        <v>44090.635416666664</v>
      </c>
      <c r="C13116" s="405" t="s">
        <v>2054</v>
      </c>
      <c r="D13116" s="384">
        <v>3026</v>
      </c>
      <c r="E13116">
        <v>0.08</v>
      </c>
      <c r="F13116">
        <v>1.18449</v>
      </c>
      <c r="G13116" s="384">
        <v>0</v>
      </c>
      <c r="H13116">
        <v>1.18449</v>
      </c>
      <c r="I13116">
        <v>26.16</v>
      </c>
      <c r="J13116" s="384">
        <v>41354.21</v>
      </c>
    </row>
    <row r="13117" spans="1:10">
      <c r="A13117">
        <v>13111</v>
      </c>
      <c r="B13117" s="612">
        <v>44090.62777777778</v>
      </c>
      <c r="C13117" s="405" t="s">
        <v>97</v>
      </c>
      <c r="D13117" s="384">
        <v>3027</v>
      </c>
      <c r="E13117">
        <v>0.02</v>
      </c>
      <c r="F13117">
        <v>1.1839</v>
      </c>
      <c r="G13117" s="384">
        <v>0</v>
      </c>
      <c r="H13117">
        <v>0</v>
      </c>
    </row>
    <row r="13118" spans="1:10">
      <c r="A13118">
        <v>13112</v>
      </c>
      <c r="B13118" s="612">
        <v>44090.62777777778</v>
      </c>
      <c r="C13118" s="405" t="s">
        <v>2110</v>
      </c>
      <c r="D13118" s="384">
        <v>3027</v>
      </c>
      <c r="E13118">
        <v>0.02</v>
      </c>
      <c r="F13118">
        <v>1.1839</v>
      </c>
      <c r="G13118" s="384">
        <v>0</v>
      </c>
      <c r="H13118">
        <v>1.1829000000000001</v>
      </c>
    </row>
    <row r="13119" spans="1:10">
      <c r="A13119">
        <v>13120</v>
      </c>
      <c r="B13119" s="612">
        <v>44090.727083333331</v>
      </c>
      <c r="C13119" s="405" t="s">
        <v>2054</v>
      </c>
      <c r="D13119" s="384">
        <v>3027</v>
      </c>
      <c r="E13119">
        <v>0.02</v>
      </c>
      <c r="F13119">
        <v>1.1829000000000001</v>
      </c>
      <c r="G13119" s="384">
        <v>0</v>
      </c>
      <c r="H13119">
        <v>1.1829000000000001</v>
      </c>
      <c r="I13119">
        <v>2</v>
      </c>
      <c r="J13119" s="384">
        <v>41356.21</v>
      </c>
    </row>
    <row r="13120" spans="1:10">
      <c r="A13120">
        <v>13118</v>
      </c>
      <c r="B13120" s="612">
        <v>44090.677083333336</v>
      </c>
      <c r="C13120" s="405" t="s">
        <v>96</v>
      </c>
      <c r="D13120" s="384">
        <v>3028</v>
      </c>
      <c r="E13120">
        <v>0.02</v>
      </c>
      <c r="F13120">
        <v>1.1834899999999999</v>
      </c>
      <c r="G13120" s="384">
        <v>0</v>
      </c>
      <c r="H13120">
        <v>0</v>
      </c>
    </row>
    <row r="13121" spans="1:10">
      <c r="A13121">
        <v>13119</v>
      </c>
      <c r="B13121" s="612">
        <v>44090.677083333336</v>
      </c>
      <c r="C13121" s="405" t="s">
        <v>2110</v>
      </c>
      <c r="D13121" s="384">
        <v>3028</v>
      </c>
      <c r="E13121">
        <v>0.02</v>
      </c>
      <c r="F13121">
        <v>1.1834899999999999</v>
      </c>
      <c r="G13121" s="384">
        <v>0</v>
      </c>
      <c r="H13121">
        <v>1.18449</v>
      </c>
    </row>
    <row r="13122" spans="1:10">
      <c r="A13122">
        <v>13121</v>
      </c>
      <c r="B13122" s="612">
        <v>44090.750694444447</v>
      </c>
      <c r="C13122" s="405" t="s">
        <v>2054</v>
      </c>
      <c r="D13122" s="384">
        <v>3028</v>
      </c>
      <c r="E13122">
        <v>0.02</v>
      </c>
      <c r="F13122">
        <v>1.18449</v>
      </c>
      <c r="G13122" s="384">
        <v>0</v>
      </c>
      <c r="H13122">
        <v>1.18449</v>
      </c>
      <c r="I13122">
        <v>2</v>
      </c>
      <c r="J13122" s="384">
        <v>41358.21</v>
      </c>
    </row>
    <row r="13123" spans="1:10">
      <c r="A13123">
        <v>13122</v>
      </c>
      <c r="B13123" s="612">
        <v>44090.751388888886</v>
      </c>
      <c r="C13123" s="405" t="s">
        <v>97</v>
      </c>
      <c r="D13123" s="384">
        <v>3029</v>
      </c>
      <c r="E13123">
        <v>0.02</v>
      </c>
      <c r="F13123">
        <v>1.1845300000000001</v>
      </c>
      <c r="G13123" s="384">
        <v>0</v>
      </c>
      <c r="H13123">
        <v>0</v>
      </c>
    </row>
    <row r="13124" spans="1:10">
      <c r="A13124">
        <v>13123</v>
      </c>
      <c r="B13124" s="612">
        <v>44090.751388888886</v>
      </c>
      <c r="C13124" s="405" t="s">
        <v>2110</v>
      </c>
      <c r="D13124" s="384">
        <v>3029</v>
      </c>
      <c r="E13124">
        <v>0.02</v>
      </c>
      <c r="F13124">
        <v>1.1845300000000001</v>
      </c>
      <c r="G13124" s="384">
        <v>0</v>
      </c>
      <c r="H13124">
        <v>1.18353</v>
      </c>
    </row>
    <row r="13125" spans="1:10">
      <c r="A13125">
        <v>13124</v>
      </c>
      <c r="B13125" s="612">
        <v>44090.752083333333</v>
      </c>
      <c r="C13125" s="405" t="s">
        <v>2054</v>
      </c>
      <c r="D13125" s="384">
        <v>3029</v>
      </c>
      <c r="E13125">
        <v>0.02</v>
      </c>
      <c r="F13125">
        <v>1.18353</v>
      </c>
      <c r="G13125" s="384">
        <v>0</v>
      </c>
      <c r="H13125">
        <v>1.18353</v>
      </c>
      <c r="I13125">
        <v>2</v>
      </c>
      <c r="J13125" s="384">
        <v>41360.21</v>
      </c>
    </row>
    <row r="13126" spans="1:10">
      <c r="A13126">
        <v>13125</v>
      </c>
      <c r="B13126" s="612">
        <v>44090.755555555559</v>
      </c>
      <c r="C13126" s="405" t="s">
        <v>96</v>
      </c>
      <c r="D13126" s="384">
        <v>3030</v>
      </c>
      <c r="E13126">
        <v>0.02</v>
      </c>
      <c r="F13126">
        <v>1.18194</v>
      </c>
      <c r="G13126" s="384">
        <v>0</v>
      </c>
      <c r="H13126">
        <v>0</v>
      </c>
    </row>
    <row r="13127" spans="1:10">
      <c r="A13127">
        <v>13126</v>
      </c>
      <c r="B13127" s="612">
        <v>44090.755555555559</v>
      </c>
      <c r="C13127" s="405" t="s">
        <v>2110</v>
      </c>
      <c r="D13127" s="384">
        <v>3030</v>
      </c>
      <c r="E13127">
        <v>0.02</v>
      </c>
      <c r="F13127">
        <v>1.18194</v>
      </c>
      <c r="G13127" s="384">
        <v>0</v>
      </c>
      <c r="H13127">
        <v>1.1829400000000001</v>
      </c>
    </row>
    <row r="13128" spans="1:10">
      <c r="A13128">
        <v>13127</v>
      </c>
      <c r="B13128" s="612">
        <v>44090.759027777778</v>
      </c>
      <c r="C13128" s="405" t="s">
        <v>2054</v>
      </c>
      <c r="D13128" s="384">
        <v>3030</v>
      </c>
      <c r="E13128">
        <v>0.02</v>
      </c>
      <c r="F13128">
        <v>1.1829400000000001</v>
      </c>
      <c r="G13128" s="384">
        <v>0</v>
      </c>
      <c r="H13128">
        <v>1.1829400000000001</v>
      </c>
      <c r="I13128">
        <v>2</v>
      </c>
      <c r="J13128" s="384">
        <v>41362.21</v>
      </c>
    </row>
    <row r="13129" spans="1:10">
      <c r="A13129">
        <v>13128</v>
      </c>
      <c r="B13129" s="612">
        <v>44090.769444444442</v>
      </c>
      <c r="C13129" s="405" t="s">
        <v>96</v>
      </c>
      <c r="D13129" s="384">
        <v>3031</v>
      </c>
      <c r="E13129">
        <v>0.02</v>
      </c>
      <c r="F13129">
        <v>1.18232</v>
      </c>
      <c r="G13129" s="384">
        <v>0</v>
      </c>
      <c r="H13129">
        <v>0</v>
      </c>
    </row>
    <row r="13130" spans="1:10">
      <c r="A13130">
        <v>13129</v>
      </c>
      <c r="B13130" s="612">
        <v>44090.769444444442</v>
      </c>
      <c r="C13130" s="405" t="s">
        <v>2110</v>
      </c>
      <c r="D13130" s="384">
        <v>3031</v>
      </c>
      <c r="E13130">
        <v>0.02</v>
      </c>
      <c r="F13130">
        <v>1.18232</v>
      </c>
      <c r="G13130" s="384">
        <v>0</v>
      </c>
      <c r="H13130">
        <v>1.1833199999999999</v>
      </c>
    </row>
    <row r="13131" spans="1:10">
      <c r="A13131">
        <v>13132</v>
      </c>
      <c r="B13131" s="612">
        <v>44090.775694444441</v>
      </c>
      <c r="C13131" s="405" t="s">
        <v>2054</v>
      </c>
      <c r="D13131" s="384">
        <v>3031</v>
      </c>
      <c r="E13131">
        <v>0.02</v>
      </c>
      <c r="F13131">
        <v>1.1833199999999999</v>
      </c>
      <c r="G13131" s="384">
        <v>0</v>
      </c>
      <c r="H13131">
        <v>1.1833199999999999</v>
      </c>
      <c r="I13131">
        <v>2</v>
      </c>
      <c r="J13131" s="384">
        <v>41364.21</v>
      </c>
    </row>
    <row r="13132" spans="1:10">
      <c r="A13132">
        <v>13130</v>
      </c>
      <c r="B13132" s="612">
        <v>44090.775694444441</v>
      </c>
      <c r="C13132" s="405" t="s">
        <v>97</v>
      </c>
      <c r="D13132" s="384">
        <v>3032</v>
      </c>
      <c r="E13132">
        <v>0.02</v>
      </c>
      <c r="F13132">
        <v>1.18292</v>
      </c>
      <c r="G13132" s="384">
        <v>0</v>
      </c>
      <c r="H13132">
        <v>0</v>
      </c>
    </row>
    <row r="13133" spans="1:10">
      <c r="A13133">
        <v>13131</v>
      </c>
      <c r="B13133" s="612">
        <v>44090.775694444441</v>
      </c>
      <c r="C13133" s="405" t="s">
        <v>2110</v>
      </c>
      <c r="D13133" s="384">
        <v>3032</v>
      </c>
      <c r="E13133">
        <v>0.02</v>
      </c>
      <c r="F13133">
        <v>1.18292</v>
      </c>
      <c r="G13133" s="384">
        <v>0</v>
      </c>
      <c r="H13133">
        <v>1.1819200000000001</v>
      </c>
    </row>
    <row r="13134" spans="1:10">
      <c r="A13134">
        <v>13133</v>
      </c>
      <c r="B13134" s="612">
        <v>44090.780555555553</v>
      </c>
      <c r="C13134" s="405" t="s">
        <v>2054</v>
      </c>
      <c r="D13134" s="384">
        <v>3032</v>
      </c>
      <c r="E13134">
        <v>0.02</v>
      </c>
      <c r="F13134">
        <v>1.1819200000000001</v>
      </c>
      <c r="G13134" s="384">
        <v>0</v>
      </c>
      <c r="H13134">
        <v>1.1819200000000001</v>
      </c>
      <c r="I13134">
        <v>2</v>
      </c>
      <c r="J13134" s="384">
        <v>41366.21</v>
      </c>
    </row>
    <row r="13135" spans="1:10">
      <c r="A13135">
        <v>13134</v>
      </c>
      <c r="B13135" s="612">
        <v>44090.786805555559</v>
      </c>
      <c r="C13135" s="405" t="s">
        <v>96</v>
      </c>
      <c r="D13135" s="384">
        <v>3033</v>
      </c>
      <c r="E13135">
        <v>0.02</v>
      </c>
      <c r="F13135">
        <v>1.1798299999999999</v>
      </c>
      <c r="G13135" s="384">
        <v>0</v>
      </c>
      <c r="H13135">
        <v>0</v>
      </c>
    </row>
    <row r="13136" spans="1:10">
      <c r="A13136">
        <v>13135</v>
      </c>
      <c r="B13136" s="612">
        <v>44090.786805555559</v>
      </c>
      <c r="C13136" s="405" t="s">
        <v>2110</v>
      </c>
      <c r="D13136" s="384">
        <v>3033</v>
      </c>
      <c r="E13136">
        <v>0.02</v>
      </c>
      <c r="F13136">
        <v>1.1798299999999999</v>
      </c>
      <c r="G13136" s="384">
        <v>0</v>
      </c>
      <c r="H13136">
        <v>1.18083</v>
      </c>
    </row>
    <row r="13137" spans="1:10">
      <c r="A13137">
        <v>13138</v>
      </c>
      <c r="B13137" s="612">
        <v>44090.792361111111</v>
      </c>
      <c r="C13137" s="405" t="s">
        <v>2054</v>
      </c>
      <c r="D13137" s="384">
        <v>3033</v>
      </c>
      <c r="E13137">
        <v>0.02</v>
      </c>
      <c r="F13137">
        <v>1.18083</v>
      </c>
      <c r="G13137" s="384">
        <v>0</v>
      </c>
      <c r="H13137">
        <v>1.18083</v>
      </c>
      <c r="I13137">
        <v>2</v>
      </c>
      <c r="J13137" s="384">
        <v>41368.21</v>
      </c>
    </row>
    <row r="13138" spans="1:10">
      <c r="A13138">
        <v>13136</v>
      </c>
      <c r="B13138" s="612">
        <v>44090.792361111111</v>
      </c>
      <c r="C13138" s="405" t="s">
        <v>97</v>
      </c>
      <c r="D13138" s="384">
        <v>3034</v>
      </c>
      <c r="E13138">
        <v>0.02</v>
      </c>
      <c r="F13138">
        <v>1.1806300000000001</v>
      </c>
      <c r="G13138" s="384">
        <v>0</v>
      </c>
      <c r="H13138">
        <v>0</v>
      </c>
    </row>
    <row r="13139" spans="1:10">
      <c r="A13139">
        <v>13137</v>
      </c>
      <c r="B13139" s="612">
        <v>44090.792361111111</v>
      </c>
      <c r="C13139" s="405" t="s">
        <v>2110</v>
      </c>
      <c r="D13139" s="384">
        <v>3034</v>
      </c>
      <c r="E13139">
        <v>0.02</v>
      </c>
      <c r="F13139">
        <v>1.1806300000000001</v>
      </c>
      <c r="G13139" s="384">
        <v>0</v>
      </c>
      <c r="H13139">
        <v>1.17963</v>
      </c>
    </row>
    <row r="13140" spans="1:10">
      <c r="A13140">
        <v>13141</v>
      </c>
      <c r="B13140" s="612">
        <v>44090.8</v>
      </c>
      <c r="C13140" s="405" t="s">
        <v>2054</v>
      </c>
      <c r="D13140" s="384">
        <v>3034</v>
      </c>
      <c r="E13140">
        <v>0.02</v>
      </c>
      <c r="F13140">
        <v>1.17963</v>
      </c>
      <c r="G13140" s="384">
        <v>0</v>
      </c>
      <c r="H13140">
        <v>1.17963</v>
      </c>
      <c r="I13140">
        <v>2</v>
      </c>
      <c r="J13140" s="384">
        <v>41370.21</v>
      </c>
    </row>
    <row r="13141" spans="1:10">
      <c r="A13141">
        <v>13139</v>
      </c>
      <c r="B13141" s="612">
        <v>44090.799305555556</v>
      </c>
      <c r="C13141" s="405" t="s">
        <v>96</v>
      </c>
      <c r="D13141" s="384">
        <v>3035</v>
      </c>
      <c r="E13141">
        <v>0.02</v>
      </c>
      <c r="F13141">
        <v>1.17984</v>
      </c>
      <c r="G13141" s="384">
        <v>0</v>
      </c>
      <c r="H13141">
        <v>0</v>
      </c>
    </row>
    <row r="13142" spans="1:10">
      <c r="A13142">
        <v>13140</v>
      </c>
      <c r="B13142" s="612">
        <v>44090.799305555556</v>
      </c>
      <c r="C13142" s="405" t="s">
        <v>2110</v>
      </c>
      <c r="D13142" s="384">
        <v>3035</v>
      </c>
      <c r="E13142">
        <v>0.02</v>
      </c>
      <c r="F13142">
        <v>1.17984</v>
      </c>
      <c r="G13142" s="384">
        <v>0</v>
      </c>
      <c r="H13142">
        <v>1.1808399999999999</v>
      </c>
    </row>
    <row r="13143" spans="1:10">
      <c r="A13143">
        <v>13147</v>
      </c>
      <c r="B13143" s="612">
        <v>44090.856944444444</v>
      </c>
      <c r="C13143" s="405" t="s">
        <v>2054</v>
      </c>
      <c r="D13143" s="384">
        <v>3035</v>
      </c>
      <c r="E13143">
        <v>0.02</v>
      </c>
      <c r="F13143">
        <v>1.1808399999999999</v>
      </c>
      <c r="G13143" s="384">
        <v>0</v>
      </c>
      <c r="H13143">
        <v>1.1808399999999999</v>
      </c>
      <c r="I13143">
        <v>2</v>
      </c>
      <c r="J13143" s="384">
        <v>41374.21</v>
      </c>
    </row>
    <row r="13144" spans="1:10">
      <c r="A13144">
        <v>13142</v>
      </c>
      <c r="B13144" s="612">
        <v>44090.806250000001</v>
      </c>
      <c r="C13144" s="405" t="s">
        <v>97</v>
      </c>
      <c r="D13144" s="384">
        <v>3036</v>
      </c>
      <c r="E13144">
        <v>0.02</v>
      </c>
      <c r="F13144">
        <v>1.1805600000000001</v>
      </c>
      <c r="G13144" s="384">
        <v>0</v>
      </c>
      <c r="H13144">
        <v>0</v>
      </c>
    </row>
    <row r="13145" spans="1:10">
      <c r="A13145">
        <v>13143</v>
      </c>
      <c r="B13145" s="612">
        <v>44090.806250000001</v>
      </c>
      <c r="C13145" s="405" t="s">
        <v>2110</v>
      </c>
      <c r="D13145" s="384">
        <v>3036</v>
      </c>
      <c r="E13145">
        <v>0.02</v>
      </c>
      <c r="F13145">
        <v>1.1805600000000001</v>
      </c>
      <c r="G13145" s="384">
        <v>0</v>
      </c>
      <c r="H13145">
        <v>1.1795599999999999</v>
      </c>
    </row>
    <row r="13146" spans="1:10">
      <c r="A13146">
        <v>13144</v>
      </c>
      <c r="B13146" s="612">
        <v>44090.813888888886</v>
      </c>
      <c r="C13146" s="405" t="s">
        <v>2054</v>
      </c>
      <c r="D13146" s="384">
        <v>3036</v>
      </c>
      <c r="E13146">
        <v>0.02</v>
      </c>
      <c r="F13146">
        <v>1.1795599999999999</v>
      </c>
      <c r="G13146" s="384">
        <v>0</v>
      </c>
      <c r="H13146">
        <v>1.1795599999999999</v>
      </c>
      <c r="I13146">
        <v>2</v>
      </c>
      <c r="J13146" s="384">
        <v>41372.21</v>
      </c>
    </row>
    <row r="13147" spans="1:10">
      <c r="A13147">
        <v>13145</v>
      </c>
      <c r="B13147" s="612">
        <v>44090.816666666666</v>
      </c>
      <c r="C13147" s="405" t="s">
        <v>97</v>
      </c>
      <c r="D13147" s="384">
        <v>3037</v>
      </c>
      <c r="E13147">
        <v>0.02</v>
      </c>
      <c r="F13147">
        <v>1.1799900000000001</v>
      </c>
      <c r="G13147" s="384">
        <v>0</v>
      </c>
      <c r="H13147">
        <v>0</v>
      </c>
    </row>
    <row r="13148" spans="1:10">
      <c r="A13148">
        <v>13146</v>
      </c>
      <c r="B13148" s="612">
        <v>44090.816666666666</v>
      </c>
      <c r="C13148" s="405" t="s">
        <v>2110</v>
      </c>
      <c r="D13148" s="384">
        <v>3037</v>
      </c>
      <c r="E13148">
        <v>0.02</v>
      </c>
      <c r="F13148">
        <v>1.1799900000000001</v>
      </c>
      <c r="G13148" s="384">
        <v>0</v>
      </c>
      <c r="H13148">
        <v>1.17899</v>
      </c>
    </row>
    <row r="13149" spans="1:10">
      <c r="A13149">
        <v>13150</v>
      </c>
      <c r="B13149" s="612">
        <v>44090.867361111108</v>
      </c>
      <c r="C13149" s="405" t="s">
        <v>2110</v>
      </c>
      <c r="D13149" s="384">
        <v>3037</v>
      </c>
      <c r="E13149">
        <v>0.02</v>
      </c>
      <c r="F13149">
        <v>1.1799900000000001</v>
      </c>
      <c r="G13149" s="384">
        <v>0</v>
      </c>
      <c r="H13149">
        <v>1.1798</v>
      </c>
    </row>
    <row r="13150" spans="1:10">
      <c r="A13150">
        <v>13153</v>
      </c>
      <c r="B13150" s="612">
        <v>44091.00277777778</v>
      </c>
      <c r="C13150" s="405" t="s">
        <v>2054</v>
      </c>
      <c r="D13150" s="384">
        <v>3037</v>
      </c>
      <c r="E13150">
        <v>0.02</v>
      </c>
      <c r="F13150">
        <v>1.1798</v>
      </c>
      <c r="G13150" s="384">
        <v>0</v>
      </c>
      <c r="H13150">
        <v>1.1798</v>
      </c>
      <c r="I13150">
        <v>0.45</v>
      </c>
      <c r="J13150" s="384">
        <v>41374.660000000003</v>
      </c>
    </row>
    <row r="13151" spans="1:10">
      <c r="A13151">
        <v>13148</v>
      </c>
      <c r="B13151" s="612">
        <v>44090.867361111108</v>
      </c>
      <c r="C13151" s="405" t="s">
        <v>97</v>
      </c>
      <c r="D13151" s="384">
        <v>3038</v>
      </c>
      <c r="E13151">
        <v>0.02</v>
      </c>
      <c r="F13151">
        <v>1.1816</v>
      </c>
      <c r="G13151" s="384">
        <v>0</v>
      </c>
      <c r="H13151">
        <v>0</v>
      </c>
    </row>
    <row r="13152" spans="1:10">
      <c r="A13152">
        <v>13149</v>
      </c>
      <c r="B13152" s="612">
        <v>44090.867361111108</v>
      </c>
      <c r="C13152" s="405" t="s">
        <v>2110</v>
      </c>
      <c r="D13152" s="384">
        <v>3038</v>
      </c>
      <c r="E13152">
        <v>0.02</v>
      </c>
      <c r="F13152">
        <v>1.1816</v>
      </c>
      <c r="G13152" s="384">
        <v>0</v>
      </c>
      <c r="H13152">
        <v>1.1798</v>
      </c>
    </row>
    <row r="13153" spans="1:10">
      <c r="A13153">
        <v>13154</v>
      </c>
      <c r="B13153" s="612">
        <v>44091.00277777778</v>
      </c>
      <c r="C13153" s="405" t="s">
        <v>2054</v>
      </c>
      <c r="D13153" s="384">
        <v>3038</v>
      </c>
      <c r="E13153">
        <v>0.02</v>
      </c>
      <c r="F13153">
        <v>1.1798</v>
      </c>
      <c r="G13153" s="384">
        <v>0</v>
      </c>
      <c r="H13153">
        <v>1.1798</v>
      </c>
      <c r="I13153">
        <v>3.67</v>
      </c>
      <c r="J13153" s="384">
        <v>41378.33</v>
      </c>
    </row>
    <row r="13154" spans="1:10">
      <c r="A13154">
        <v>13151</v>
      </c>
      <c r="B13154" s="612">
        <v>44091.002083333333</v>
      </c>
      <c r="C13154" s="405" t="s">
        <v>96</v>
      </c>
      <c r="D13154" s="384">
        <v>3039</v>
      </c>
      <c r="E13154">
        <v>0.02</v>
      </c>
      <c r="F13154">
        <v>1.18011</v>
      </c>
      <c r="G13154" s="384">
        <v>0</v>
      </c>
      <c r="H13154">
        <v>0</v>
      </c>
    </row>
    <row r="13155" spans="1:10">
      <c r="A13155">
        <v>13152</v>
      </c>
      <c r="B13155" s="612">
        <v>44091.002083333333</v>
      </c>
      <c r="C13155" s="405" t="s">
        <v>2110</v>
      </c>
      <c r="D13155" s="384">
        <v>3039</v>
      </c>
      <c r="E13155">
        <v>0.02</v>
      </c>
      <c r="F13155">
        <v>1.18011</v>
      </c>
      <c r="G13155" s="384">
        <v>0</v>
      </c>
      <c r="H13155">
        <v>1.1811100000000001</v>
      </c>
    </row>
    <row r="13156" spans="1:10">
      <c r="A13156">
        <v>13157</v>
      </c>
      <c r="B13156" s="612">
        <v>44091.01458333333</v>
      </c>
      <c r="C13156" s="405" t="s">
        <v>2110</v>
      </c>
      <c r="D13156" s="384">
        <v>3039</v>
      </c>
      <c r="E13156">
        <v>0.02</v>
      </c>
      <c r="F13156">
        <v>1.18011</v>
      </c>
      <c r="G13156" s="384">
        <v>0</v>
      </c>
      <c r="H13156">
        <v>1.18031</v>
      </c>
    </row>
    <row r="13157" spans="1:10">
      <c r="A13157">
        <v>13163</v>
      </c>
      <c r="B13157" s="612">
        <v>44091.07708333333</v>
      </c>
      <c r="C13157" s="405" t="s">
        <v>2110</v>
      </c>
      <c r="D13157" s="384">
        <v>3039</v>
      </c>
      <c r="E13157">
        <v>0.02</v>
      </c>
      <c r="F13157">
        <v>1.18011</v>
      </c>
      <c r="G13157" s="384">
        <v>0</v>
      </c>
      <c r="H13157">
        <v>1.1792800000000001</v>
      </c>
    </row>
    <row r="13158" spans="1:10">
      <c r="A13158">
        <v>13169</v>
      </c>
      <c r="B13158" s="612">
        <v>44091.137499999997</v>
      </c>
      <c r="C13158" s="405" t="s">
        <v>2110</v>
      </c>
      <c r="D13158" s="384">
        <v>3039</v>
      </c>
      <c r="E13158">
        <v>0.02</v>
      </c>
      <c r="F13158">
        <v>1.18011</v>
      </c>
      <c r="G13158" s="384">
        <v>0</v>
      </c>
      <c r="H13158">
        <v>1.17797</v>
      </c>
    </row>
    <row r="13159" spans="1:10">
      <c r="A13159">
        <v>13175</v>
      </c>
      <c r="B13159" s="612">
        <v>44091.299305555556</v>
      </c>
      <c r="C13159" s="405" t="s">
        <v>2054</v>
      </c>
      <c r="D13159" s="384">
        <v>3039</v>
      </c>
      <c r="E13159">
        <v>0.02</v>
      </c>
      <c r="F13159">
        <v>1.17797</v>
      </c>
      <c r="G13159" s="384">
        <v>0</v>
      </c>
      <c r="H13159">
        <v>1.17797</v>
      </c>
      <c r="I13159">
        <v>-4.28</v>
      </c>
      <c r="J13159" s="384">
        <v>41376.050000000003</v>
      </c>
    </row>
    <row r="13160" spans="1:10">
      <c r="A13160">
        <v>13155</v>
      </c>
      <c r="B13160" s="612">
        <v>44091.01458333333</v>
      </c>
      <c r="C13160" s="405" t="s">
        <v>96</v>
      </c>
      <c r="D13160" s="384">
        <v>3040</v>
      </c>
      <c r="E13160">
        <v>0.02</v>
      </c>
      <c r="F13160">
        <v>1.1785099999999999</v>
      </c>
      <c r="G13160" s="384">
        <v>0</v>
      </c>
      <c r="H13160">
        <v>0</v>
      </c>
    </row>
    <row r="13161" spans="1:10">
      <c r="A13161">
        <v>13156</v>
      </c>
      <c r="B13161" s="612">
        <v>44091.01458333333</v>
      </c>
      <c r="C13161" s="405" t="s">
        <v>2110</v>
      </c>
      <c r="D13161" s="384">
        <v>3040</v>
      </c>
      <c r="E13161">
        <v>0.02</v>
      </c>
      <c r="F13161">
        <v>1.1785099999999999</v>
      </c>
      <c r="G13161" s="384">
        <v>0</v>
      </c>
      <c r="H13161">
        <v>1.18031</v>
      </c>
    </row>
    <row r="13162" spans="1:10">
      <c r="A13162">
        <v>13162</v>
      </c>
      <c r="B13162" s="612">
        <v>44091.07708333333</v>
      </c>
      <c r="C13162" s="405" t="s">
        <v>2110</v>
      </c>
      <c r="D13162" s="384">
        <v>3040</v>
      </c>
      <c r="E13162">
        <v>0.02</v>
      </c>
      <c r="F13162">
        <v>1.1785099999999999</v>
      </c>
      <c r="G13162" s="384">
        <v>0</v>
      </c>
      <c r="H13162">
        <v>1.1792800000000001</v>
      </c>
    </row>
    <row r="13163" spans="1:10">
      <c r="A13163">
        <v>13168</v>
      </c>
      <c r="B13163" s="612">
        <v>44091.137499999997</v>
      </c>
      <c r="C13163" s="405" t="s">
        <v>2110</v>
      </c>
      <c r="D13163" s="384">
        <v>3040</v>
      </c>
      <c r="E13163">
        <v>0.02</v>
      </c>
      <c r="F13163">
        <v>1.1785099999999999</v>
      </c>
      <c r="G13163" s="384">
        <v>0</v>
      </c>
      <c r="H13163">
        <v>1.17797</v>
      </c>
    </row>
    <row r="13164" spans="1:10">
      <c r="A13164">
        <v>13176</v>
      </c>
      <c r="B13164" s="612">
        <v>44091.299305555556</v>
      </c>
      <c r="C13164" s="405" t="s">
        <v>2054</v>
      </c>
      <c r="D13164" s="384">
        <v>3040</v>
      </c>
      <c r="E13164">
        <v>0.02</v>
      </c>
      <c r="F13164">
        <v>1.17797</v>
      </c>
      <c r="G13164" s="384">
        <v>0</v>
      </c>
      <c r="H13164">
        <v>1.17797</v>
      </c>
      <c r="I13164">
        <v>-1.08</v>
      </c>
      <c r="J13164" s="384">
        <v>41374.97</v>
      </c>
    </row>
    <row r="13165" spans="1:10">
      <c r="A13165">
        <v>13158</v>
      </c>
      <c r="B13165" s="612">
        <v>44091.03125</v>
      </c>
      <c r="C13165" s="405" t="s">
        <v>97</v>
      </c>
      <c r="D13165" s="384">
        <v>3041</v>
      </c>
      <c r="E13165">
        <v>0.02</v>
      </c>
      <c r="F13165">
        <v>1.1777</v>
      </c>
      <c r="G13165" s="384">
        <v>0</v>
      </c>
      <c r="H13165">
        <v>0</v>
      </c>
    </row>
    <row r="13166" spans="1:10">
      <c r="A13166">
        <v>13159</v>
      </c>
      <c r="B13166" s="612">
        <v>44091.03125</v>
      </c>
      <c r="C13166" s="405" t="s">
        <v>2110</v>
      </c>
      <c r="D13166" s="384">
        <v>3041</v>
      </c>
      <c r="E13166">
        <v>0.02</v>
      </c>
      <c r="F13166">
        <v>1.1777</v>
      </c>
      <c r="G13166" s="384">
        <v>0</v>
      </c>
      <c r="H13166">
        <v>1.1767000000000001</v>
      </c>
    </row>
    <row r="13167" spans="1:10">
      <c r="A13167">
        <v>13164</v>
      </c>
      <c r="B13167" s="612">
        <v>44091.07708333333</v>
      </c>
      <c r="C13167" s="405" t="s">
        <v>2054</v>
      </c>
      <c r="D13167" s="384">
        <v>3041</v>
      </c>
      <c r="E13167">
        <v>0.02</v>
      </c>
      <c r="F13167">
        <v>1.1767000000000001</v>
      </c>
      <c r="G13167" s="384">
        <v>0</v>
      </c>
      <c r="H13167">
        <v>1.1767000000000001</v>
      </c>
      <c r="I13167">
        <v>2</v>
      </c>
      <c r="J13167" s="384">
        <v>41380.33</v>
      </c>
    </row>
    <row r="13168" spans="1:10">
      <c r="A13168">
        <v>13160</v>
      </c>
      <c r="B13168" s="612">
        <v>44091.07708333333</v>
      </c>
      <c r="C13168" s="405" t="s">
        <v>96</v>
      </c>
      <c r="D13168" s="384">
        <v>3042</v>
      </c>
      <c r="E13168">
        <v>0.03</v>
      </c>
      <c r="F13168">
        <v>1.1769099999999999</v>
      </c>
      <c r="G13168" s="384">
        <v>0</v>
      </c>
      <c r="H13168">
        <v>0</v>
      </c>
    </row>
    <row r="13169" spans="1:10">
      <c r="A13169">
        <v>13161</v>
      </c>
      <c r="B13169" s="612">
        <v>44091.07708333333</v>
      </c>
      <c r="C13169" s="405" t="s">
        <v>2110</v>
      </c>
      <c r="D13169" s="384">
        <v>3042</v>
      </c>
      <c r="E13169">
        <v>0.03</v>
      </c>
      <c r="F13169">
        <v>1.1769099999999999</v>
      </c>
      <c r="G13169" s="384">
        <v>0</v>
      </c>
      <c r="H13169">
        <v>1.1792800000000001</v>
      </c>
    </row>
    <row r="13170" spans="1:10">
      <c r="A13170">
        <v>13167</v>
      </c>
      <c r="B13170" s="612">
        <v>44091.137499999997</v>
      </c>
      <c r="C13170" s="405" t="s">
        <v>2110</v>
      </c>
      <c r="D13170" s="384">
        <v>3042</v>
      </c>
      <c r="E13170">
        <v>0.03</v>
      </c>
      <c r="F13170">
        <v>1.1769099999999999</v>
      </c>
      <c r="G13170" s="384">
        <v>0</v>
      </c>
      <c r="H13170">
        <v>1.17797</v>
      </c>
    </row>
    <row r="13171" spans="1:10">
      <c r="A13171">
        <v>13177</v>
      </c>
      <c r="B13171" s="612">
        <v>44091.299305555556</v>
      </c>
      <c r="C13171" s="405" t="s">
        <v>2054</v>
      </c>
      <c r="D13171" s="384">
        <v>3042</v>
      </c>
      <c r="E13171">
        <v>0.03</v>
      </c>
      <c r="F13171">
        <v>1.17797</v>
      </c>
      <c r="G13171" s="384">
        <v>0</v>
      </c>
      <c r="H13171">
        <v>1.17797</v>
      </c>
      <c r="I13171">
        <v>3.18</v>
      </c>
      <c r="J13171" s="384">
        <v>41378.15</v>
      </c>
    </row>
    <row r="13172" spans="1:10">
      <c r="A13172">
        <v>13165</v>
      </c>
      <c r="B13172" s="612">
        <v>44091.137499999997</v>
      </c>
      <c r="C13172" s="405" t="s">
        <v>96</v>
      </c>
      <c r="D13172" s="384">
        <v>3043</v>
      </c>
      <c r="E13172">
        <v>0.05</v>
      </c>
      <c r="F13172">
        <v>1.1751400000000001</v>
      </c>
      <c r="G13172" s="384">
        <v>0</v>
      </c>
      <c r="H13172">
        <v>0</v>
      </c>
    </row>
    <row r="13173" spans="1:10">
      <c r="A13173">
        <v>13166</v>
      </c>
      <c r="B13173" s="612">
        <v>44091.137499999997</v>
      </c>
      <c r="C13173" s="405" t="s">
        <v>2110</v>
      </c>
      <c r="D13173" s="384">
        <v>3043</v>
      </c>
      <c r="E13173">
        <v>0.05</v>
      </c>
      <c r="F13173">
        <v>1.1751400000000001</v>
      </c>
      <c r="G13173" s="384">
        <v>0</v>
      </c>
      <c r="H13173">
        <v>1.17797</v>
      </c>
    </row>
    <row r="13174" spans="1:10">
      <c r="A13174">
        <v>13178</v>
      </c>
      <c r="B13174" s="612">
        <v>44091.299305555556</v>
      </c>
      <c r="C13174" s="405" t="s">
        <v>2054</v>
      </c>
      <c r="D13174" s="384">
        <v>3043</v>
      </c>
      <c r="E13174">
        <v>0.05</v>
      </c>
      <c r="F13174">
        <v>1.17797</v>
      </c>
      <c r="G13174" s="384">
        <v>0</v>
      </c>
      <c r="H13174">
        <v>1.17797</v>
      </c>
      <c r="I13174">
        <v>14.15</v>
      </c>
      <c r="J13174" s="384">
        <v>41392.300000000003</v>
      </c>
    </row>
    <row r="13175" spans="1:10">
      <c r="A13175">
        <v>13170</v>
      </c>
      <c r="B13175" s="612">
        <v>44091.140972222223</v>
      </c>
      <c r="C13175" s="405" t="s">
        <v>97</v>
      </c>
      <c r="D13175" s="384">
        <v>3044</v>
      </c>
      <c r="E13175">
        <v>0.02</v>
      </c>
      <c r="F13175">
        <v>1.1749499999999999</v>
      </c>
      <c r="G13175" s="384">
        <v>0</v>
      </c>
      <c r="H13175">
        <v>0</v>
      </c>
    </row>
    <row r="13176" spans="1:10">
      <c r="A13176">
        <v>13171</v>
      </c>
      <c r="B13176" s="612">
        <v>44091.140972222223</v>
      </c>
      <c r="C13176" s="405" t="s">
        <v>2110</v>
      </c>
      <c r="D13176" s="384">
        <v>3044</v>
      </c>
      <c r="E13176">
        <v>0.02</v>
      </c>
      <c r="F13176">
        <v>1.1749499999999999</v>
      </c>
      <c r="G13176" s="384">
        <v>0</v>
      </c>
      <c r="H13176">
        <v>1.17395</v>
      </c>
    </row>
    <row r="13177" spans="1:10">
      <c r="A13177">
        <v>13174</v>
      </c>
      <c r="B13177" s="612">
        <v>44091.21875</v>
      </c>
      <c r="C13177" s="405" t="s">
        <v>2110</v>
      </c>
      <c r="D13177" s="384">
        <v>3044</v>
      </c>
      <c r="E13177">
        <v>0.02</v>
      </c>
      <c r="F13177">
        <v>1.1749499999999999</v>
      </c>
      <c r="G13177" s="384">
        <v>0</v>
      </c>
      <c r="H13177">
        <v>1.17476</v>
      </c>
    </row>
    <row r="13178" spans="1:10">
      <c r="A13178">
        <v>13182</v>
      </c>
      <c r="B13178" s="612">
        <v>44091.3</v>
      </c>
      <c r="C13178" s="405" t="s">
        <v>2110</v>
      </c>
      <c r="D13178" s="384">
        <v>3044</v>
      </c>
      <c r="E13178">
        <v>0.02</v>
      </c>
      <c r="F13178">
        <v>1.1749499999999999</v>
      </c>
      <c r="G13178" s="384">
        <v>0</v>
      </c>
      <c r="H13178">
        <v>1.1758</v>
      </c>
    </row>
    <row r="13179" spans="1:10">
      <c r="A13179">
        <v>13187</v>
      </c>
      <c r="B13179" s="612">
        <v>44091.340277777781</v>
      </c>
      <c r="C13179" s="405" t="s">
        <v>2110</v>
      </c>
      <c r="D13179" s="384">
        <v>3044</v>
      </c>
      <c r="E13179">
        <v>0.02</v>
      </c>
      <c r="F13179">
        <v>1.1749499999999999</v>
      </c>
      <c r="G13179" s="384">
        <v>0</v>
      </c>
      <c r="H13179">
        <v>1.17709</v>
      </c>
    </row>
    <row r="13180" spans="1:10">
      <c r="A13180">
        <v>13205</v>
      </c>
      <c r="B13180" s="612">
        <v>44091.612500000003</v>
      </c>
      <c r="C13180" s="405" t="s">
        <v>2110</v>
      </c>
      <c r="D13180" s="384">
        <v>3044</v>
      </c>
      <c r="E13180">
        <v>0.02</v>
      </c>
      <c r="F13180">
        <v>1.1749499999999999</v>
      </c>
      <c r="G13180" s="384">
        <v>0</v>
      </c>
      <c r="H13180">
        <v>1.1784300000000001</v>
      </c>
    </row>
    <row r="13181" spans="1:10">
      <c r="A13181">
        <v>13213</v>
      </c>
      <c r="B13181" s="612">
        <v>44091.754861111112</v>
      </c>
      <c r="C13181" s="405" t="s">
        <v>2110</v>
      </c>
      <c r="D13181" s="384">
        <v>3044</v>
      </c>
      <c r="E13181">
        <v>0.02</v>
      </c>
      <c r="F13181">
        <v>1.1749499999999999</v>
      </c>
      <c r="G13181" s="384">
        <v>0</v>
      </c>
      <c r="H13181">
        <v>1.1800200000000001</v>
      </c>
    </row>
    <row r="13182" spans="1:10">
      <c r="A13182">
        <v>13223</v>
      </c>
      <c r="B13182" s="612">
        <v>44092.005555555559</v>
      </c>
      <c r="C13182" s="405" t="s">
        <v>2110</v>
      </c>
      <c r="D13182" s="384">
        <v>3044</v>
      </c>
      <c r="E13182">
        <v>0.02</v>
      </c>
      <c r="F13182">
        <v>1.1749499999999999</v>
      </c>
      <c r="G13182" s="384">
        <v>0</v>
      </c>
      <c r="H13182">
        <v>1.1817</v>
      </c>
    </row>
    <row r="13183" spans="1:10">
      <c r="A13183">
        <v>13256</v>
      </c>
      <c r="B13183" s="612">
        <v>44095.349305555559</v>
      </c>
      <c r="C13183" s="405" t="s">
        <v>2054</v>
      </c>
      <c r="D13183" s="384">
        <v>3044</v>
      </c>
      <c r="E13183">
        <v>0.02</v>
      </c>
      <c r="F13183">
        <v>1.1817</v>
      </c>
      <c r="G13183" s="384">
        <v>0</v>
      </c>
      <c r="H13183">
        <v>1.1817</v>
      </c>
      <c r="I13183">
        <v>-13.46</v>
      </c>
      <c r="J13183" s="384">
        <v>41401.58</v>
      </c>
    </row>
    <row r="13184" spans="1:10">
      <c r="A13184">
        <v>13172</v>
      </c>
      <c r="B13184" s="612">
        <v>44091.21875</v>
      </c>
      <c r="C13184" s="405" t="s">
        <v>97</v>
      </c>
      <c r="D13184" s="384">
        <v>3045</v>
      </c>
      <c r="E13184">
        <v>0.02</v>
      </c>
      <c r="F13184">
        <v>1.1765699999999999</v>
      </c>
      <c r="G13184" s="384">
        <v>0</v>
      </c>
      <c r="H13184">
        <v>0</v>
      </c>
    </row>
    <row r="13185" spans="1:10">
      <c r="A13185">
        <v>13173</v>
      </c>
      <c r="B13185" s="612">
        <v>44091.21875</v>
      </c>
      <c r="C13185" s="405" t="s">
        <v>2110</v>
      </c>
      <c r="D13185" s="384">
        <v>3045</v>
      </c>
      <c r="E13185">
        <v>0.02</v>
      </c>
      <c r="F13185">
        <v>1.1765699999999999</v>
      </c>
      <c r="G13185" s="384">
        <v>0</v>
      </c>
      <c r="H13185">
        <v>1.17476</v>
      </c>
    </row>
    <row r="13186" spans="1:10">
      <c r="A13186">
        <v>13181</v>
      </c>
      <c r="B13186" s="612">
        <v>44091.3</v>
      </c>
      <c r="C13186" s="405" t="s">
        <v>2110</v>
      </c>
      <c r="D13186" s="384">
        <v>3045</v>
      </c>
      <c r="E13186">
        <v>0.02</v>
      </c>
      <c r="F13186">
        <v>1.1765699999999999</v>
      </c>
      <c r="G13186" s="384">
        <v>0</v>
      </c>
      <c r="H13186">
        <v>1.1758</v>
      </c>
    </row>
    <row r="13187" spans="1:10">
      <c r="A13187">
        <v>13186</v>
      </c>
      <c r="B13187" s="612">
        <v>44091.340277777781</v>
      </c>
      <c r="C13187" s="405" t="s">
        <v>2110</v>
      </c>
      <c r="D13187" s="384">
        <v>3045</v>
      </c>
      <c r="E13187">
        <v>0.02</v>
      </c>
      <c r="F13187">
        <v>1.1765699999999999</v>
      </c>
      <c r="G13187" s="384">
        <v>0</v>
      </c>
      <c r="H13187">
        <v>1.17709</v>
      </c>
    </row>
    <row r="13188" spans="1:10">
      <c r="A13188">
        <v>13204</v>
      </c>
      <c r="B13188" s="612">
        <v>44091.612500000003</v>
      </c>
      <c r="C13188" s="405" t="s">
        <v>2110</v>
      </c>
      <c r="D13188" s="384">
        <v>3045</v>
      </c>
      <c r="E13188">
        <v>0.02</v>
      </c>
      <c r="F13188">
        <v>1.1765699999999999</v>
      </c>
      <c r="G13188" s="384">
        <v>0</v>
      </c>
      <c r="H13188">
        <v>1.1784300000000001</v>
      </c>
    </row>
    <row r="13189" spans="1:10">
      <c r="A13189">
        <v>13212</v>
      </c>
      <c r="B13189" s="612">
        <v>44091.754861111112</v>
      </c>
      <c r="C13189" s="405" t="s">
        <v>2110</v>
      </c>
      <c r="D13189" s="384">
        <v>3045</v>
      </c>
      <c r="E13189">
        <v>0.02</v>
      </c>
      <c r="F13189">
        <v>1.1765699999999999</v>
      </c>
      <c r="G13189" s="384">
        <v>0</v>
      </c>
      <c r="H13189">
        <v>1.1800200000000001</v>
      </c>
    </row>
    <row r="13190" spans="1:10">
      <c r="A13190">
        <v>13222</v>
      </c>
      <c r="B13190" s="612">
        <v>44092.005555555559</v>
      </c>
      <c r="C13190" s="405" t="s">
        <v>2110</v>
      </c>
      <c r="D13190" s="384">
        <v>3045</v>
      </c>
      <c r="E13190">
        <v>0.02</v>
      </c>
      <c r="F13190">
        <v>1.1765699999999999</v>
      </c>
      <c r="G13190" s="384">
        <v>0</v>
      </c>
      <c r="H13190">
        <v>1.1817</v>
      </c>
    </row>
    <row r="13191" spans="1:10">
      <c r="A13191">
        <v>13257</v>
      </c>
      <c r="B13191" s="612">
        <v>44095.349305555559</v>
      </c>
      <c r="C13191" s="405" t="s">
        <v>2054</v>
      </c>
      <c r="D13191" s="384">
        <v>3045</v>
      </c>
      <c r="E13191">
        <v>0.02</v>
      </c>
      <c r="F13191">
        <v>1.1817</v>
      </c>
      <c r="G13191" s="384">
        <v>0</v>
      </c>
      <c r="H13191">
        <v>1.1817</v>
      </c>
      <c r="I13191">
        <v>-10.220000000000001</v>
      </c>
      <c r="J13191" s="384">
        <v>41391.360000000001</v>
      </c>
    </row>
    <row r="13192" spans="1:10">
      <c r="A13192">
        <v>13179</v>
      </c>
      <c r="B13192" s="612">
        <v>44091.3</v>
      </c>
      <c r="C13192" s="405" t="s">
        <v>97</v>
      </c>
      <c r="D13192" s="384">
        <v>3046</v>
      </c>
      <c r="E13192">
        <v>0.03</v>
      </c>
      <c r="F13192">
        <v>1.17818</v>
      </c>
      <c r="G13192" s="384">
        <v>0</v>
      </c>
      <c r="H13192">
        <v>0</v>
      </c>
    </row>
    <row r="13193" spans="1:10">
      <c r="A13193">
        <v>13180</v>
      </c>
      <c r="B13193" s="612">
        <v>44091.3</v>
      </c>
      <c r="C13193" s="405" t="s">
        <v>2110</v>
      </c>
      <c r="D13193" s="384">
        <v>3046</v>
      </c>
      <c r="E13193">
        <v>0.03</v>
      </c>
      <c r="F13193">
        <v>1.17818</v>
      </c>
      <c r="G13193" s="384">
        <v>0</v>
      </c>
      <c r="H13193">
        <v>1.1758</v>
      </c>
    </row>
    <row r="13194" spans="1:10">
      <c r="A13194">
        <v>13185</v>
      </c>
      <c r="B13194" s="612">
        <v>44091.340277777781</v>
      </c>
      <c r="C13194" s="405" t="s">
        <v>2110</v>
      </c>
      <c r="D13194" s="384">
        <v>3046</v>
      </c>
      <c r="E13194">
        <v>0.03</v>
      </c>
      <c r="F13194">
        <v>1.17818</v>
      </c>
      <c r="G13194" s="384">
        <v>0</v>
      </c>
      <c r="H13194">
        <v>1.17709</v>
      </c>
    </row>
    <row r="13195" spans="1:10">
      <c r="A13195">
        <v>13203</v>
      </c>
      <c r="B13195" s="612">
        <v>44091.612500000003</v>
      </c>
      <c r="C13195" s="405" t="s">
        <v>2110</v>
      </c>
      <c r="D13195" s="384">
        <v>3046</v>
      </c>
      <c r="E13195">
        <v>0.03</v>
      </c>
      <c r="F13195">
        <v>1.17818</v>
      </c>
      <c r="G13195" s="384">
        <v>0</v>
      </c>
      <c r="H13195">
        <v>1.1784300000000001</v>
      </c>
    </row>
    <row r="13196" spans="1:10">
      <c r="A13196">
        <v>13211</v>
      </c>
      <c r="B13196" s="612">
        <v>44091.754861111112</v>
      </c>
      <c r="C13196" s="405" t="s">
        <v>2110</v>
      </c>
      <c r="D13196" s="384">
        <v>3046</v>
      </c>
      <c r="E13196">
        <v>0.03</v>
      </c>
      <c r="F13196">
        <v>1.17818</v>
      </c>
      <c r="G13196" s="384">
        <v>0</v>
      </c>
      <c r="H13196">
        <v>1.1800200000000001</v>
      </c>
    </row>
    <row r="13197" spans="1:10">
      <c r="A13197">
        <v>13221</v>
      </c>
      <c r="B13197" s="612">
        <v>44092.005555555559</v>
      </c>
      <c r="C13197" s="405" t="s">
        <v>2110</v>
      </c>
      <c r="D13197" s="384">
        <v>3046</v>
      </c>
      <c r="E13197">
        <v>0.03</v>
      </c>
      <c r="F13197">
        <v>1.17818</v>
      </c>
      <c r="G13197" s="384">
        <v>0</v>
      </c>
      <c r="H13197">
        <v>1.1817</v>
      </c>
    </row>
    <row r="13198" spans="1:10">
      <c r="A13198">
        <v>13258</v>
      </c>
      <c r="B13198" s="612">
        <v>44095.349305555559</v>
      </c>
      <c r="C13198" s="405" t="s">
        <v>2054</v>
      </c>
      <c r="D13198" s="384">
        <v>3046</v>
      </c>
      <c r="E13198">
        <v>0.03</v>
      </c>
      <c r="F13198">
        <v>1.1817</v>
      </c>
      <c r="G13198" s="384">
        <v>0</v>
      </c>
      <c r="H13198">
        <v>1.1817</v>
      </c>
      <c r="I13198">
        <v>-10.49</v>
      </c>
      <c r="J13198" s="384">
        <v>41380.870000000003</v>
      </c>
    </row>
    <row r="13199" spans="1:10">
      <c r="A13199">
        <v>13183</v>
      </c>
      <c r="B13199" s="612">
        <v>44091.340277777781</v>
      </c>
      <c r="C13199" s="405" t="s">
        <v>97</v>
      </c>
      <c r="D13199" s="384">
        <v>3047</v>
      </c>
      <c r="E13199">
        <v>0.05</v>
      </c>
      <c r="F13199">
        <v>1.1798900000000001</v>
      </c>
      <c r="G13199" s="384">
        <v>0</v>
      </c>
      <c r="H13199">
        <v>0</v>
      </c>
    </row>
    <row r="13200" spans="1:10">
      <c r="A13200">
        <v>13184</v>
      </c>
      <c r="B13200" s="612">
        <v>44091.340277777781</v>
      </c>
      <c r="C13200" s="405" t="s">
        <v>2110</v>
      </c>
      <c r="D13200" s="384">
        <v>3047</v>
      </c>
      <c r="E13200">
        <v>0.05</v>
      </c>
      <c r="F13200">
        <v>1.1798900000000001</v>
      </c>
      <c r="G13200" s="384">
        <v>0</v>
      </c>
      <c r="H13200">
        <v>1.17709</v>
      </c>
    </row>
    <row r="13201" spans="1:10">
      <c r="A13201">
        <v>13202</v>
      </c>
      <c r="B13201" s="612">
        <v>44091.612500000003</v>
      </c>
      <c r="C13201" s="405" t="s">
        <v>2110</v>
      </c>
      <c r="D13201" s="384">
        <v>3047</v>
      </c>
      <c r="E13201">
        <v>0.05</v>
      </c>
      <c r="F13201">
        <v>1.1798900000000001</v>
      </c>
      <c r="G13201" s="384">
        <v>0</v>
      </c>
      <c r="H13201">
        <v>1.1784300000000001</v>
      </c>
    </row>
    <row r="13202" spans="1:10">
      <c r="A13202">
        <v>13210</v>
      </c>
      <c r="B13202" s="612">
        <v>44091.754861111112</v>
      </c>
      <c r="C13202" s="405" t="s">
        <v>2110</v>
      </c>
      <c r="D13202" s="384">
        <v>3047</v>
      </c>
      <c r="E13202">
        <v>0.05</v>
      </c>
      <c r="F13202">
        <v>1.1798900000000001</v>
      </c>
      <c r="G13202" s="384">
        <v>0</v>
      </c>
      <c r="H13202">
        <v>1.1800200000000001</v>
      </c>
    </row>
    <row r="13203" spans="1:10">
      <c r="A13203">
        <v>13220</v>
      </c>
      <c r="B13203" s="612">
        <v>44092.005555555559</v>
      </c>
      <c r="C13203" s="405" t="s">
        <v>2110</v>
      </c>
      <c r="D13203" s="384">
        <v>3047</v>
      </c>
      <c r="E13203">
        <v>0.05</v>
      </c>
      <c r="F13203">
        <v>1.1798900000000001</v>
      </c>
      <c r="G13203" s="384">
        <v>0</v>
      </c>
      <c r="H13203">
        <v>1.1817</v>
      </c>
    </row>
    <row r="13204" spans="1:10">
      <c r="A13204">
        <v>13259</v>
      </c>
      <c r="B13204" s="612">
        <v>44095.349305555559</v>
      </c>
      <c r="C13204" s="405" t="s">
        <v>2054</v>
      </c>
      <c r="D13204" s="384">
        <v>3047</v>
      </c>
      <c r="E13204">
        <v>0.05</v>
      </c>
      <c r="F13204">
        <v>1.1817</v>
      </c>
      <c r="G13204" s="384">
        <v>0</v>
      </c>
      <c r="H13204">
        <v>1.1817</v>
      </c>
      <c r="I13204">
        <v>-8.94</v>
      </c>
      <c r="J13204" s="384">
        <v>41371.93</v>
      </c>
    </row>
    <row r="13205" spans="1:10">
      <c r="A13205">
        <v>13188</v>
      </c>
      <c r="B13205" s="612">
        <v>44091.357638888891</v>
      </c>
      <c r="C13205" s="405" t="s">
        <v>96</v>
      </c>
      <c r="D13205" s="384">
        <v>3048</v>
      </c>
      <c r="E13205">
        <v>0.02</v>
      </c>
      <c r="F13205">
        <v>1.18069</v>
      </c>
      <c r="G13205" s="384">
        <v>0</v>
      </c>
      <c r="H13205">
        <v>0</v>
      </c>
    </row>
    <row r="13206" spans="1:10">
      <c r="A13206">
        <v>13189</v>
      </c>
      <c r="B13206" s="612">
        <v>44091.357638888891</v>
      </c>
      <c r="C13206" s="405" t="s">
        <v>2110</v>
      </c>
      <c r="D13206" s="384">
        <v>3048</v>
      </c>
      <c r="E13206">
        <v>0.02</v>
      </c>
      <c r="F13206">
        <v>1.18069</v>
      </c>
      <c r="G13206" s="384">
        <v>0</v>
      </c>
      <c r="H13206">
        <v>1.1816899999999999</v>
      </c>
    </row>
    <row r="13207" spans="1:10">
      <c r="A13207">
        <v>13192</v>
      </c>
      <c r="B13207" s="612">
        <v>44091.386111111111</v>
      </c>
      <c r="C13207" s="405" t="s">
        <v>2110</v>
      </c>
      <c r="D13207" s="384">
        <v>3048</v>
      </c>
      <c r="E13207">
        <v>0.02</v>
      </c>
      <c r="F13207">
        <v>1.18069</v>
      </c>
      <c r="G13207" s="384">
        <v>0</v>
      </c>
      <c r="H13207">
        <v>1.18089</v>
      </c>
    </row>
    <row r="13208" spans="1:10">
      <c r="A13208">
        <v>13193</v>
      </c>
      <c r="B13208" s="612">
        <v>44091.532638888886</v>
      </c>
      <c r="C13208" s="405" t="s">
        <v>2054</v>
      </c>
      <c r="D13208" s="384">
        <v>3048</v>
      </c>
      <c r="E13208">
        <v>0.02</v>
      </c>
      <c r="F13208">
        <v>1.18089</v>
      </c>
      <c r="G13208" s="384">
        <v>0</v>
      </c>
      <c r="H13208">
        <v>1.18089</v>
      </c>
      <c r="I13208">
        <v>0.4</v>
      </c>
      <c r="J13208" s="384">
        <v>41392.699999999997</v>
      </c>
    </row>
    <row r="13209" spans="1:10">
      <c r="A13209">
        <v>13190</v>
      </c>
      <c r="B13209" s="612">
        <v>44091.386111111111</v>
      </c>
      <c r="C13209" s="405" t="s">
        <v>96</v>
      </c>
      <c r="D13209" s="384">
        <v>3049</v>
      </c>
      <c r="E13209">
        <v>0.02</v>
      </c>
      <c r="F13209">
        <v>1.17909</v>
      </c>
      <c r="G13209" s="384">
        <v>0</v>
      </c>
      <c r="H13209">
        <v>0</v>
      </c>
    </row>
    <row r="13210" spans="1:10">
      <c r="A13210">
        <v>13191</v>
      </c>
      <c r="B13210" s="612">
        <v>44091.386111111111</v>
      </c>
      <c r="C13210" s="405" t="s">
        <v>2110</v>
      </c>
      <c r="D13210" s="384">
        <v>3049</v>
      </c>
      <c r="E13210">
        <v>0.02</v>
      </c>
      <c r="F13210">
        <v>1.17909</v>
      </c>
      <c r="G13210" s="384">
        <v>0</v>
      </c>
      <c r="H13210">
        <v>1.18089</v>
      </c>
    </row>
    <row r="13211" spans="1:10">
      <c r="A13211">
        <v>13194</v>
      </c>
      <c r="B13211" s="612">
        <v>44091.532638888886</v>
      </c>
      <c r="C13211" s="405" t="s">
        <v>2054</v>
      </c>
      <c r="D13211" s="384">
        <v>3049</v>
      </c>
      <c r="E13211">
        <v>0.02</v>
      </c>
      <c r="F13211">
        <v>1.18089</v>
      </c>
      <c r="G13211" s="384">
        <v>0</v>
      </c>
      <c r="H13211">
        <v>1.18089</v>
      </c>
      <c r="I13211">
        <v>3.6</v>
      </c>
      <c r="J13211" s="384">
        <v>41396.300000000003</v>
      </c>
    </row>
    <row r="13212" spans="1:10">
      <c r="A13212">
        <v>13195</v>
      </c>
      <c r="B13212" s="612">
        <v>44091.538888888892</v>
      </c>
      <c r="C13212" s="405" t="s">
        <v>96</v>
      </c>
      <c r="D13212" s="384">
        <v>3050</v>
      </c>
      <c r="E13212">
        <v>0.02</v>
      </c>
      <c r="F13212">
        <v>1.18052</v>
      </c>
      <c r="G13212" s="384">
        <v>0</v>
      </c>
      <c r="H13212">
        <v>0</v>
      </c>
    </row>
    <row r="13213" spans="1:10">
      <c r="A13213">
        <v>13196</v>
      </c>
      <c r="B13213" s="612">
        <v>44091.538888888892</v>
      </c>
      <c r="C13213" s="405" t="s">
        <v>2110</v>
      </c>
      <c r="D13213" s="384">
        <v>3050</v>
      </c>
      <c r="E13213">
        <v>0.02</v>
      </c>
      <c r="F13213">
        <v>1.18052</v>
      </c>
      <c r="G13213" s="384">
        <v>0</v>
      </c>
      <c r="H13213">
        <v>1.1815199999999999</v>
      </c>
    </row>
    <row r="13214" spans="1:10">
      <c r="A13214">
        <v>13197</v>
      </c>
      <c r="B13214" s="612">
        <v>44091.580555555556</v>
      </c>
      <c r="C13214" s="405" t="s">
        <v>2054</v>
      </c>
      <c r="D13214" s="384">
        <v>3050</v>
      </c>
      <c r="E13214">
        <v>0.02</v>
      </c>
      <c r="F13214">
        <v>1.1815199999999999</v>
      </c>
      <c r="G13214" s="384">
        <v>0</v>
      </c>
      <c r="H13214">
        <v>1.1815199999999999</v>
      </c>
      <c r="I13214">
        <v>2</v>
      </c>
      <c r="J13214" s="384">
        <v>41398.300000000003</v>
      </c>
    </row>
    <row r="13215" spans="1:10">
      <c r="A13215">
        <v>13198</v>
      </c>
      <c r="B13215" s="612">
        <v>44091.582638888889</v>
      </c>
      <c r="C13215" s="405" t="s">
        <v>96</v>
      </c>
      <c r="D13215" s="384">
        <v>3051</v>
      </c>
      <c r="E13215">
        <v>0.02</v>
      </c>
      <c r="F13215">
        <v>1.1810700000000001</v>
      </c>
      <c r="G13215" s="384">
        <v>0</v>
      </c>
      <c r="H13215">
        <v>0</v>
      </c>
    </row>
    <row r="13216" spans="1:10">
      <c r="A13216">
        <v>13199</v>
      </c>
      <c r="B13216" s="612">
        <v>44091.582638888889</v>
      </c>
      <c r="C13216" s="405" t="s">
        <v>2110</v>
      </c>
      <c r="D13216" s="384">
        <v>3051</v>
      </c>
      <c r="E13216">
        <v>0.02</v>
      </c>
      <c r="F13216">
        <v>1.1810700000000001</v>
      </c>
      <c r="G13216" s="384">
        <v>0</v>
      </c>
      <c r="H13216">
        <v>1.18207</v>
      </c>
    </row>
    <row r="13217" spans="1:10">
      <c r="A13217">
        <v>13206</v>
      </c>
      <c r="B13217" s="612">
        <v>44091.635416666664</v>
      </c>
      <c r="C13217" s="405" t="s">
        <v>2054</v>
      </c>
      <c r="D13217" s="384">
        <v>3051</v>
      </c>
      <c r="E13217">
        <v>0.02</v>
      </c>
      <c r="F13217">
        <v>1.18207</v>
      </c>
      <c r="G13217" s="384">
        <v>0</v>
      </c>
      <c r="H13217">
        <v>1.18207</v>
      </c>
      <c r="I13217">
        <v>2</v>
      </c>
      <c r="J13217" s="384">
        <v>41400.300000000003</v>
      </c>
    </row>
    <row r="13218" spans="1:10">
      <c r="A13218">
        <v>13200</v>
      </c>
      <c r="B13218" s="612">
        <v>44091.612500000003</v>
      </c>
      <c r="C13218" s="405" t="s">
        <v>97</v>
      </c>
      <c r="D13218" s="384">
        <v>3052</v>
      </c>
      <c r="E13218">
        <v>0.08</v>
      </c>
      <c r="F13218">
        <v>1.1817</v>
      </c>
      <c r="G13218" s="384">
        <v>0</v>
      </c>
      <c r="H13218">
        <v>0</v>
      </c>
    </row>
    <row r="13219" spans="1:10">
      <c r="A13219">
        <v>13201</v>
      </c>
      <c r="B13219" s="612">
        <v>44091.612500000003</v>
      </c>
      <c r="C13219" s="405" t="s">
        <v>2110</v>
      </c>
      <c r="D13219" s="384">
        <v>3052</v>
      </c>
      <c r="E13219">
        <v>0.08</v>
      </c>
      <c r="F13219">
        <v>1.1817</v>
      </c>
      <c r="G13219" s="384">
        <v>0</v>
      </c>
      <c r="H13219">
        <v>1.1784300000000001</v>
      </c>
    </row>
    <row r="13220" spans="1:10">
      <c r="A13220">
        <v>13209</v>
      </c>
      <c r="B13220" s="612">
        <v>44091.754861111112</v>
      </c>
      <c r="C13220" s="405" t="s">
        <v>2110</v>
      </c>
      <c r="D13220" s="384">
        <v>3052</v>
      </c>
      <c r="E13220">
        <v>0.08</v>
      </c>
      <c r="F13220">
        <v>1.1817</v>
      </c>
      <c r="G13220" s="384">
        <v>0</v>
      </c>
      <c r="H13220">
        <v>1.1800200000000001</v>
      </c>
    </row>
    <row r="13221" spans="1:10">
      <c r="A13221">
        <v>13219</v>
      </c>
      <c r="B13221" s="612">
        <v>44092.005555555559</v>
      </c>
      <c r="C13221" s="405" t="s">
        <v>2110</v>
      </c>
      <c r="D13221" s="384">
        <v>3052</v>
      </c>
      <c r="E13221">
        <v>0.08</v>
      </c>
      <c r="F13221">
        <v>1.1817</v>
      </c>
      <c r="G13221" s="384">
        <v>0</v>
      </c>
      <c r="H13221">
        <v>1.1817</v>
      </c>
    </row>
    <row r="13222" spans="1:10">
      <c r="A13222">
        <v>13260</v>
      </c>
      <c r="B13222" s="612">
        <v>44095.349305555559</v>
      </c>
      <c r="C13222" s="405" t="s">
        <v>2054</v>
      </c>
      <c r="D13222" s="384">
        <v>3052</v>
      </c>
      <c r="E13222">
        <v>0.08</v>
      </c>
      <c r="F13222">
        <v>1.1817</v>
      </c>
      <c r="G13222" s="384">
        <v>0</v>
      </c>
      <c r="H13222">
        <v>1.1817</v>
      </c>
      <c r="I13222">
        <v>0.18</v>
      </c>
      <c r="J13222" s="384">
        <v>41372.11</v>
      </c>
    </row>
    <row r="13223" spans="1:10">
      <c r="A13223">
        <v>13207</v>
      </c>
      <c r="B13223" s="612">
        <v>44091.754861111112</v>
      </c>
      <c r="C13223" s="405" t="s">
        <v>97</v>
      </c>
      <c r="D13223" s="384">
        <v>3053</v>
      </c>
      <c r="E13223">
        <v>0.14000000000000001</v>
      </c>
      <c r="F13223">
        <v>1.18363</v>
      </c>
      <c r="G13223" s="384">
        <v>0</v>
      </c>
      <c r="H13223">
        <v>0</v>
      </c>
    </row>
    <row r="13224" spans="1:10">
      <c r="A13224">
        <v>13208</v>
      </c>
      <c r="B13224" s="612">
        <v>44091.754861111112</v>
      </c>
      <c r="C13224" s="405" t="s">
        <v>2110</v>
      </c>
      <c r="D13224" s="384">
        <v>3053</v>
      </c>
      <c r="E13224">
        <v>0.14000000000000001</v>
      </c>
      <c r="F13224">
        <v>1.18363</v>
      </c>
      <c r="G13224" s="384">
        <v>0</v>
      </c>
      <c r="H13224">
        <v>1.1800200000000001</v>
      </c>
    </row>
    <row r="13225" spans="1:10">
      <c r="A13225">
        <v>13218</v>
      </c>
      <c r="B13225" s="612">
        <v>44092.005555555559</v>
      </c>
      <c r="C13225" s="405" t="s">
        <v>2110</v>
      </c>
      <c r="D13225" s="384">
        <v>3053</v>
      </c>
      <c r="E13225">
        <v>0.14000000000000001</v>
      </c>
      <c r="F13225">
        <v>1.18363</v>
      </c>
      <c r="G13225" s="384">
        <v>0</v>
      </c>
      <c r="H13225">
        <v>1.1817</v>
      </c>
    </row>
    <row r="13226" spans="1:10">
      <c r="A13226">
        <v>13261</v>
      </c>
      <c r="B13226" s="612">
        <v>44095.349305555559</v>
      </c>
      <c r="C13226" s="405" t="s">
        <v>2054</v>
      </c>
      <c r="D13226" s="384">
        <v>3053</v>
      </c>
      <c r="E13226">
        <v>0.14000000000000001</v>
      </c>
      <c r="F13226">
        <v>1.1817</v>
      </c>
      <c r="G13226" s="384">
        <v>0</v>
      </c>
      <c r="H13226">
        <v>1.1817</v>
      </c>
      <c r="I13226">
        <v>27.33</v>
      </c>
      <c r="J13226" s="384">
        <v>41399.440000000002</v>
      </c>
    </row>
    <row r="13227" spans="1:10">
      <c r="A13227">
        <v>13214</v>
      </c>
      <c r="B13227" s="612">
        <v>44091.842361111114</v>
      </c>
      <c r="C13227" s="405" t="s">
        <v>96</v>
      </c>
      <c r="D13227" s="384">
        <v>3054</v>
      </c>
      <c r="E13227">
        <v>0.02</v>
      </c>
      <c r="F13227">
        <v>1.1848099999999999</v>
      </c>
      <c r="G13227" s="384">
        <v>0</v>
      </c>
      <c r="H13227">
        <v>0</v>
      </c>
    </row>
    <row r="13228" spans="1:10">
      <c r="A13228">
        <v>13215</v>
      </c>
      <c r="B13228" s="612">
        <v>44091.842361111114</v>
      </c>
      <c r="C13228" s="405" t="s">
        <v>2110</v>
      </c>
      <c r="D13228" s="384">
        <v>3054</v>
      </c>
      <c r="E13228">
        <v>0.02</v>
      </c>
      <c r="F13228">
        <v>1.1848099999999999</v>
      </c>
      <c r="G13228" s="384">
        <v>0</v>
      </c>
      <c r="H13228">
        <v>1.18581</v>
      </c>
    </row>
    <row r="13229" spans="1:10">
      <c r="A13229">
        <v>13224</v>
      </c>
      <c r="B13229" s="612">
        <v>44092.005555555559</v>
      </c>
      <c r="C13229" s="405" t="s">
        <v>2054</v>
      </c>
      <c r="D13229" s="384">
        <v>3054</v>
      </c>
      <c r="E13229">
        <v>0.02</v>
      </c>
      <c r="F13229">
        <v>1.18581</v>
      </c>
      <c r="G13229" s="384">
        <v>0</v>
      </c>
      <c r="H13229">
        <v>1.18581</v>
      </c>
      <c r="I13229">
        <v>1.92</v>
      </c>
      <c r="J13229" s="384">
        <v>41402.21</v>
      </c>
    </row>
    <row r="13230" spans="1:10">
      <c r="A13230">
        <v>13216</v>
      </c>
      <c r="B13230" s="612">
        <v>44092.005555555559</v>
      </c>
      <c r="C13230" s="405" t="s">
        <v>97</v>
      </c>
      <c r="D13230" s="384">
        <v>3055</v>
      </c>
      <c r="E13230">
        <v>0.23</v>
      </c>
      <c r="F13230">
        <v>1.18563</v>
      </c>
      <c r="G13230" s="384">
        <v>0</v>
      </c>
      <c r="H13230">
        <v>0</v>
      </c>
    </row>
    <row r="13231" spans="1:10">
      <c r="A13231">
        <v>13217</v>
      </c>
      <c r="B13231" s="612">
        <v>44092.005555555559</v>
      </c>
      <c r="C13231" s="405" t="s">
        <v>2110</v>
      </c>
      <c r="D13231" s="384">
        <v>3055</v>
      </c>
      <c r="E13231">
        <v>0.23</v>
      </c>
      <c r="F13231">
        <v>1.18563</v>
      </c>
      <c r="G13231" s="384">
        <v>0</v>
      </c>
      <c r="H13231">
        <v>1.1817</v>
      </c>
    </row>
    <row r="13232" spans="1:10">
      <c r="A13232">
        <v>13262</v>
      </c>
      <c r="B13232" s="612">
        <v>44095.349305555559</v>
      </c>
      <c r="C13232" s="405" t="s">
        <v>2054</v>
      </c>
      <c r="D13232" s="384">
        <v>3055</v>
      </c>
      <c r="E13232">
        <v>0.23</v>
      </c>
      <c r="F13232">
        <v>1.1817</v>
      </c>
      <c r="G13232" s="384">
        <v>0</v>
      </c>
      <c r="H13232">
        <v>1.1817</v>
      </c>
      <c r="I13232">
        <v>90.65</v>
      </c>
      <c r="J13232" s="384">
        <v>41490.089999999997</v>
      </c>
    </row>
    <row r="13233" spans="1:10">
      <c r="A13233">
        <v>13225</v>
      </c>
      <c r="B13233" s="612">
        <v>44092.054166666669</v>
      </c>
      <c r="C13233" s="405" t="s">
        <v>96</v>
      </c>
      <c r="D13233" s="384">
        <v>3056</v>
      </c>
      <c r="E13233">
        <v>0.02</v>
      </c>
      <c r="F13233">
        <v>1.1852799999999999</v>
      </c>
      <c r="G13233" s="384">
        <v>0</v>
      </c>
      <c r="H13233">
        <v>0</v>
      </c>
    </row>
    <row r="13234" spans="1:10">
      <c r="A13234">
        <v>13226</v>
      </c>
      <c r="B13234" s="612">
        <v>44092.054166666669</v>
      </c>
      <c r="C13234" s="405" t="s">
        <v>2110</v>
      </c>
      <c r="D13234" s="384">
        <v>3056</v>
      </c>
      <c r="E13234">
        <v>0.02</v>
      </c>
      <c r="F13234">
        <v>1.1852799999999999</v>
      </c>
      <c r="G13234" s="384">
        <v>0</v>
      </c>
      <c r="H13234">
        <v>1.18628</v>
      </c>
    </row>
    <row r="13235" spans="1:10">
      <c r="A13235">
        <v>13227</v>
      </c>
      <c r="B13235" s="612">
        <v>44092.288194444445</v>
      </c>
      <c r="C13235" s="405" t="s">
        <v>2054</v>
      </c>
      <c r="D13235" s="384">
        <v>3056</v>
      </c>
      <c r="E13235">
        <v>0.02</v>
      </c>
      <c r="F13235">
        <v>1.18628</v>
      </c>
      <c r="G13235" s="384">
        <v>0</v>
      </c>
      <c r="H13235">
        <v>1.18628</v>
      </c>
      <c r="I13235">
        <v>2</v>
      </c>
      <c r="J13235" s="384">
        <v>41404.21</v>
      </c>
    </row>
    <row r="13236" spans="1:10">
      <c r="A13236">
        <v>13228</v>
      </c>
      <c r="B13236" s="612">
        <v>44092.299305555556</v>
      </c>
      <c r="C13236" s="405" t="s">
        <v>96</v>
      </c>
      <c r="D13236" s="384">
        <v>3057</v>
      </c>
      <c r="E13236">
        <v>0.02</v>
      </c>
      <c r="F13236">
        <v>1.18634</v>
      </c>
      <c r="G13236" s="384">
        <v>0</v>
      </c>
      <c r="H13236">
        <v>0</v>
      </c>
    </row>
    <row r="13237" spans="1:10">
      <c r="A13237">
        <v>13229</v>
      </c>
      <c r="B13237" s="612">
        <v>44092.299305555556</v>
      </c>
      <c r="C13237" s="405" t="s">
        <v>2110</v>
      </c>
      <c r="D13237" s="384">
        <v>3057</v>
      </c>
      <c r="E13237">
        <v>0.02</v>
      </c>
      <c r="F13237">
        <v>1.18634</v>
      </c>
      <c r="G13237" s="384">
        <v>0</v>
      </c>
      <c r="H13237">
        <v>1.1873400000000001</v>
      </c>
    </row>
    <row r="13238" spans="1:10">
      <c r="A13238">
        <v>13232</v>
      </c>
      <c r="B13238" s="612">
        <v>44092.333333333336</v>
      </c>
      <c r="C13238" s="405" t="s">
        <v>2110</v>
      </c>
      <c r="D13238" s="384">
        <v>3057</v>
      </c>
      <c r="E13238">
        <v>0.02</v>
      </c>
      <c r="F13238">
        <v>1.18634</v>
      </c>
      <c r="G13238" s="384">
        <v>0</v>
      </c>
      <c r="H13238">
        <v>1.1865300000000001</v>
      </c>
    </row>
    <row r="13239" spans="1:10">
      <c r="A13239">
        <v>13236</v>
      </c>
      <c r="B13239" s="612">
        <v>44092.585416666669</v>
      </c>
      <c r="C13239" s="405" t="s">
        <v>2110</v>
      </c>
      <c r="D13239" s="384">
        <v>3057</v>
      </c>
      <c r="E13239">
        <v>0.02</v>
      </c>
      <c r="F13239">
        <v>1.18634</v>
      </c>
      <c r="G13239" s="384">
        <v>0</v>
      </c>
      <c r="H13239">
        <v>1.1854899999999999</v>
      </c>
    </row>
    <row r="13240" spans="1:10">
      <c r="A13240">
        <v>13237</v>
      </c>
      <c r="B13240" s="612">
        <v>44092.611111111109</v>
      </c>
      <c r="C13240" s="405" t="s">
        <v>2054</v>
      </c>
      <c r="D13240" s="384">
        <v>3057</v>
      </c>
      <c r="E13240">
        <v>0.02</v>
      </c>
      <c r="F13240">
        <v>1.1854899999999999</v>
      </c>
      <c r="G13240" s="384">
        <v>0</v>
      </c>
      <c r="H13240">
        <v>1.1854899999999999</v>
      </c>
      <c r="I13240">
        <v>-1.7</v>
      </c>
      <c r="J13240" s="384">
        <v>41402.51</v>
      </c>
    </row>
    <row r="13241" spans="1:10">
      <c r="A13241">
        <v>13230</v>
      </c>
      <c r="B13241" s="612">
        <v>44092.333333333336</v>
      </c>
      <c r="C13241" s="405" t="s">
        <v>96</v>
      </c>
      <c r="D13241" s="384">
        <v>3058</v>
      </c>
      <c r="E13241">
        <v>0.02</v>
      </c>
      <c r="F13241">
        <v>1.18472</v>
      </c>
      <c r="G13241" s="384">
        <v>0</v>
      </c>
      <c r="H13241">
        <v>0</v>
      </c>
    </row>
    <row r="13242" spans="1:10">
      <c r="A13242">
        <v>13231</v>
      </c>
      <c r="B13242" s="612">
        <v>44092.333333333336</v>
      </c>
      <c r="C13242" s="405" t="s">
        <v>2110</v>
      </c>
      <c r="D13242" s="384">
        <v>3058</v>
      </c>
      <c r="E13242">
        <v>0.02</v>
      </c>
      <c r="F13242">
        <v>1.18472</v>
      </c>
      <c r="G13242" s="384">
        <v>0</v>
      </c>
      <c r="H13242">
        <v>1.1865300000000001</v>
      </c>
    </row>
    <row r="13243" spans="1:10">
      <c r="A13243">
        <v>13235</v>
      </c>
      <c r="B13243" s="612">
        <v>44092.585416666669</v>
      </c>
      <c r="C13243" s="405" t="s">
        <v>2110</v>
      </c>
      <c r="D13243" s="384">
        <v>3058</v>
      </c>
      <c r="E13243">
        <v>0.02</v>
      </c>
      <c r="F13243">
        <v>1.18472</v>
      </c>
      <c r="G13243" s="384">
        <v>0</v>
      </c>
      <c r="H13243">
        <v>1.1854899999999999</v>
      </c>
    </row>
    <row r="13244" spans="1:10">
      <c r="A13244">
        <v>13238</v>
      </c>
      <c r="B13244" s="612">
        <v>44092.611111111109</v>
      </c>
      <c r="C13244" s="405" t="s">
        <v>2054</v>
      </c>
      <c r="D13244" s="384">
        <v>3058</v>
      </c>
      <c r="E13244">
        <v>0.02</v>
      </c>
      <c r="F13244">
        <v>1.1854899999999999</v>
      </c>
      <c r="G13244" s="384">
        <v>0</v>
      </c>
      <c r="H13244">
        <v>1.1854899999999999</v>
      </c>
      <c r="I13244">
        <v>1.54</v>
      </c>
      <c r="J13244" s="384">
        <v>41404.050000000003</v>
      </c>
    </row>
    <row r="13245" spans="1:10">
      <c r="A13245">
        <v>13233</v>
      </c>
      <c r="B13245" s="612">
        <v>44092.585416666669</v>
      </c>
      <c r="C13245" s="405" t="s">
        <v>96</v>
      </c>
      <c r="D13245" s="384">
        <v>3059</v>
      </c>
      <c r="E13245">
        <v>0.03</v>
      </c>
      <c r="F13245">
        <v>1.1831100000000001</v>
      </c>
      <c r="G13245" s="384">
        <v>0</v>
      </c>
      <c r="H13245">
        <v>0</v>
      </c>
    </row>
    <row r="13246" spans="1:10">
      <c r="A13246">
        <v>13234</v>
      </c>
      <c r="B13246" s="612">
        <v>44092.585416666669</v>
      </c>
      <c r="C13246" s="405" t="s">
        <v>2110</v>
      </c>
      <c r="D13246" s="384">
        <v>3059</v>
      </c>
      <c r="E13246">
        <v>0.03</v>
      </c>
      <c r="F13246">
        <v>1.1831100000000001</v>
      </c>
      <c r="G13246" s="384">
        <v>0</v>
      </c>
      <c r="H13246">
        <v>1.1854899999999999</v>
      </c>
    </row>
    <row r="13247" spans="1:10">
      <c r="A13247">
        <v>13239</v>
      </c>
      <c r="B13247" s="612">
        <v>44092.611111111109</v>
      </c>
      <c r="C13247" s="405" t="s">
        <v>2054</v>
      </c>
      <c r="D13247" s="384">
        <v>3059</v>
      </c>
      <c r="E13247">
        <v>0.03</v>
      </c>
      <c r="F13247">
        <v>1.1854899999999999</v>
      </c>
      <c r="G13247" s="384">
        <v>0</v>
      </c>
      <c r="H13247">
        <v>1.1854899999999999</v>
      </c>
      <c r="I13247">
        <v>7.14</v>
      </c>
      <c r="J13247" s="384">
        <v>41411.19</v>
      </c>
    </row>
    <row r="13248" spans="1:10">
      <c r="A13248">
        <v>13240</v>
      </c>
      <c r="B13248" s="612">
        <v>44092.625</v>
      </c>
      <c r="C13248" s="405" t="s">
        <v>96</v>
      </c>
      <c r="D13248" s="384">
        <v>3060</v>
      </c>
      <c r="E13248">
        <v>0.02</v>
      </c>
      <c r="F13248">
        <v>1.1862200000000001</v>
      </c>
      <c r="G13248" s="384">
        <v>0</v>
      </c>
      <c r="H13248">
        <v>0</v>
      </c>
    </row>
    <row r="13249" spans="1:10">
      <c r="A13249">
        <v>13241</v>
      </c>
      <c r="B13249" s="612">
        <v>44092.625</v>
      </c>
      <c r="C13249" s="405" t="s">
        <v>2110</v>
      </c>
      <c r="D13249" s="384">
        <v>3060</v>
      </c>
      <c r="E13249">
        <v>0.02</v>
      </c>
      <c r="F13249">
        <v>1.1862200000000001</v>
      </c>
      <c r="G13249" s="384">
        <v>0</v>
      </c>
      <c r="H13249">
        <v>1.1872199999999999</v>
      </c>
    </row>
    <row r="13250" spans="1:10">
      <c r="A13250">
        <v>13244</v>
      </c>
      <c r="B13250" s="612">
        <v>44092.845833333333</v>
      </c>
      <c r="C13250" s="405" t="s">
        <v>2110</v>
      </c>
      <c r="D13250" s="384">
        <v>3060</v>
      </c>
      <c r="E13250">
        <v>0.02</v>
      </c>
      <c r="F13250">
        <v>1.1862200000000001</v>
      </c>
      <c r="G13250" s="384">
        <v>0</v>
      </c>
      <c r="H13250">
        <v>1.18642</v>
      </c>
    </row>
    <row r="13251" spans="1:10">
      <c r="A13251">
        <v>13245</v>
      </c>
      <c r="B13251" s="612">
        <v>44095.144444444442</v>
      </c>
      <c r="C13251" s="405" t="s">
        <v>2054</v>
      </c>
      <c r="D13251" s="384">
        <v>3060</v>
      </c>
      <c r="E13251">
        <v>0.02</v>
      </c>
      <c r="F13251">
        <v>1.18642</v>
      </c>
      <c r="G13251" s="384">
        <v>0</v>
      </c>
      <c r="H13251">
        <v>1.18642</v>
      </c>
      <c r="I13251">
        <v>0.32</v>
      </c>
      <c r="J13251" s="384">
        <v>41411.51</v>
      </c>
    </row>
    <row r="13252" spans="1:10">
      <c r="A13252">
        <v>13242</v>
      </c>
      <c r="B13252" s="612">
        <v>44092.845833333333</v>
      </c>
      <c r="C13252" s="405" t="s">
        <v>96</v>
      </c>
      <c r="D13252" s="384">
        <v>3061</v>
      </c>
      <c r="E13252">
        <v>0.02</v>
      </c>
      <c r="F13252">
        <v>1.18462</v>
      </c>
      <c r="G13252" s="384">
        <v>0</v>
      </c>
      <c r="H13252">
        <v>0</v>
      </c>
    </row>
    <row r="13253" spans="1:10">
      <c r="A13253">
        <v>13243</v>
      </c>
      <c r="B13253" s="612">
        <v>44092.845833333333</v>
      </c>
      <c r="C13253" s="405" t="s">
        <v>2110</v>
      </c>
      <c r="D13253" s="384">
        <v>3061</v>
      </c>
      <c r="E13253">
        <v>0.02</v>
      </c>
      <c r="F13253">
        <v>1.18462</v>
      </c>
      <c r="G13253" s="384">
        <v>0</v>
      </c>
      <c r="H13253">
        <v>1.18642</v>
      </c>
    </row>
    <row r="13254" spans="1:10">
      <c r="A13254">
        <v>13246</v>
      </c>
      <c r="B13254" s="612">
        <v>44095.144444444442</v>
      </c>
      <c r="C13254" s="405" t="s">
        <v>2054</v>
      </c>
      <c r="D13254" s="384">
        <v>3061</v>
      </c>
      <c r="E13254">
        <v>0.02</v>
      </c>
      <c r="F13254">
        <v>1.18642</v>
      </c>
      <c r="G13254" s="384">
        <v>0</v>
      </c>
      <c r="H13254">
        <v>1.18642</v>
      </c>
      <c r="I13254">
        <v>3.52</v>
      </c>
      <c r="J13254" s="384">
        <v>41415.03</v>
      </c>
    </row>
    <row r="13255" spans="1:10">
      <c r="A13255">
        <v>13247</v>
      </c>
      <c r="B13255" s="612">
        <v>44095.245138888888</v>
      </c>
      <c r="C13255" s="405" t="s">
        <v>96</v>
      </c>
      <c r="D13255" s="384">
        <v>3062</v>
      </c>
      <c r="E13255">
        <v>0.02</v>
      </c>
      <c r="F13255">
        <v>1.1865000000000001</v>
      </c>
      <c r="G13255" s="384">
        <v>0</v>
      </c>
      <c r="H13255">
        <v>0</v>
      </c>
    </row>
    <row r="13256" spans="1:10">
      <c r="A13256">
        <v>13248</v>
      </c>
      <c r="B13256" s="612">
        <v>44095.245138888888</v>
      </c>
      <c r="C13256" s="405" t="s">
        <v>2110</v>
      </c>
      <c r="D13256" s="384">
        <v>3062</v>
      </c>
      <c r="E13256">
        <v>0.02</v>
      </c>
      <c r="F13256">
        <v>1.1865000000000001</v>
      </c>
      <c r="G13256" s="384">
        <v>0</v>
      </c>
      <c r="H13256">
        <v>1.1875</v>
      </c>
    </row>
    <row r="13257" spans="1:10">
      <c r="A13257">
        <v>13251</v>
      </c>
      <c r="B13257" s="612">
        <v>44095.3125</v>
      </c>
      <c r="C13257" s="405" t="s">
        <v>2110</v>
      </c>
      <c r="D13257" s="384">
        <v>3062</v>
      </c>
      <c r="E13257">
        <v>0.02</v>
      </c>
      <c r="F13257">
        <v>1.1865000000000001</v>
      </c>
      <c r="G13257" s="384">
        <v>0</v>
      </c>
      <c r="H13257">
        <v>1.1867000000000001</v>
      </c>
    </row>
    <row r="13258" spans="1:10">
      <c r="A13258">
        <v>13255</v>
      </c>
      <c r="B13258" s="612">
        <v>44095.333333333336</v>
      </c>
      <c r="C13258" s="405" t="s">
        <v>2110</v>
      </c>
      <c r="D13258" s="384">
        <v>3062</v>
      </c>
      <c r="E13258">
        <v>0.02</v>
      </c>
      <c r="F13258">
        <v>1.1865000000000001</v>
      </c>
      <c r="G13258" s="384">
        <v>0</v>
      </c>
      <c r="H13258">
        <v>1.1856599999999999</v>
      </c>
    </row>
    <row r="13259" spans="1:10">
      <c r="A13259">
        <v>13267</v>
      </c>
      <c r="B13259" s="612">
        <v>44095.349305555559</v>
      </c>
      <c r="C13259" s="405" t="s">
        <v>2110</v>
      </c>
      <c r="D13259" s="384">
        <v>3062</v>
      </c>
      <c r="E13259">
        <v>0.02</v>
      </c>
      <c r="F13259">
        <v>1.1865000000000001</v>
      </c>
      <c r="G13259" s="384">
        <v>0</v>
      </c>
      <c r="H13259">
        <v>1.18438</v>
      </c>
    </row>
    <row r="13260" spans="1:10">
      <c r="A13260">
        <v>13273</v>
      </c>
      <c r="B13260" s="612">
        <v>44095.361111111109</v>
      </c>
      <c r="C13260" s="405" t="s">
        <v>2110</v>
      </c>
      <c r="D13260" s="384">
        <v>3062</v>
      </c>
      <c r="E13260">
        <v>0.02</v>
      </c>
      <c r="F13260">
        <v>1.1865000000000001</v>
      </c>
      <c r="G13260" s="384">
        <v>0</v>
      </c>
      <c r="H13260">
        <v>1.18303</v>
      </c>
    </row>
    <row r="13261" spans="1:10">
      <c r="A13261">
        <v>13283</v>
      </c>
      <c r="B13261" s="612">
        <v>44095.427777777775</v>
      </c>
      <c r="C13261" s="405" t="s">
        <v>2110</v>
      </c>
      <c r="D13261" s="384">
        <v>3062</v>
      </c>
      <c r="E13261">
        <v>0.02</v>
      </c>
      <c r="F13261">
        <v>1.1865000000000001</v>
      </c>
      <c r="G13261" s="384">
        <v>0</v>
      </c>
      <c r="H13261">
        <v>1.18146</v>
      </c>
    </row>
    <row r="13262" spans="1:10">
      <c r="A13262">
        <v>13297</v>
      </c>
      <c r="B13262" s="612">
        <v>44095.569444444445</v>
      </c>
      <c r="C13262" s="405" t="s">
        <v>2110</v>
      </c>
      <c r="D13262" s="384">
        <v>3062</v>
      </c>
      <c r="E13262">
        <v>0.02</v>
      </c>
      <c r="F13262">
        <v>1.1865000000000001</v>
      </c>
      <c r="G13262" s="384">
        <v>0</v>
      </c>
      <c r="H13262">
        <v>1.1797800000000001</v>
      </c>
    </row>
    <row r="13263" spans="1:10">
      <c r="A13263">
        <v>13306</v>
      </c>
      <c r="B13263" s="612">
        <v>44095.609722222223</v>
      </c>
      <c r="C13263" s="405" t="s">
        <v>2110</v>
      </c>
      <c r="D13263" s="384">
        <v>3062</v>
      </c>
      <c r="E13263">
        <v>0.02</v>
      </c>
      <c r="F13263">
        <v>1.1865000000000001</v>
      </c>
      <c r="G13263" s="384">
        <v>0</v>
      </c>
      <c r="H13263">
        <v>1.1779900000000001</v>
      </c>
    </row>
    <row r="13264" spans="1:10">
      <c r="A13264">
        <v>13349</v>
      </c>
      <c r="B13264" s="612">
        <v>44096.613888888889</v>
      </c>
      <c r="C13264" s="405" t="s">
        <v>2110</v>
      </c>
      <c r="D13264" s="384">
        <v>3062</v>
      </c>
      <c r="E13264">
        <v>0.02</v>
      </c>
      <c r="F13264">
        <v>1.1865000000000001</v>
      </c>
      <c r="G13264" s="384">
        <v>0</v>
      </c>
      <c r="H13264">
        <v>1.1758599999999999</v>
      </c>
    </row>
    <row r="13265" spans="1:10">
      <c r="A13265">
        <v>13362</v>
      </c>
      <c r="B13265" s="612">
        <v>44097.033333333333</v>
      </c>
      <c r="C13265" s="405" t="s">
        <v>2110</v>
      </c>
      <c r="D13265" s="384">
        <v>3062</v>
      </c>
      <c r="E13265">
        <v>0.02</v>
      </c>
      <c r="F13265">
        <v>1.1865000000000001</v>
      </c>
      <c r="G13265" s="384">
        <v>0</v>
      </c>
      <c r="H13265">
        <v>1.17357</v>
      </c>
    </row>
    <row r="13266" spans="1:10">
      <c r="A13266">
        <v>13397</v>
      </c>
      <c r="B13266" s="612">
        <v>44097.598611111112</v>
      </c>
      <c r="C13266" s="405" t="s">
        <v>2110</v>
      </c>
      <c r="D13266" s="384">
        <v>3062</v>
      </c>
      <c r="E13266">
        <v>0.02</v>
      </c>
      <c r="F13266">
        <v>1.1865000000000001</v>
      </c>
      <c r="G13266" s="384">
        <v>0</v>
      </c>
      <c r="H13266">
        <v>1.17116</v>
      </c>
    </row>
    <row r="13267" spans="1:10">
      <c r="A13267">
        <v>13434</v>
      </c>
      <c r="B13267" s="612">
        <v>44098.397222222222</v>
      </c>
      <c r="C13267" s="405" t="s">
        <v>2110</v>
      </c>
      <c r="D13267" s="384">
        <v>3062</v>
      </c>
      <c r="E13267">
        <v>0.02</v>
      </c>
      <c r="F13267">
        <v>1.1865000000000001</v>
      </c>
      <c r="G13267" s="384">
        <v>0</v>
      </c>
      <c r="H13267">
        <v>1.1685099999999999</v>
      </c>
    </row>
    <row r="13268" spans="1:10">
      <c r="A13268">
        <v>13447</v>
      </c>
      <c r="B13268" s="612">
        <v>44098.738888888889</v>
      </c>
      <c r="C13268" s="405" t="s">
        <v>2054</v>
      </c>
      <c r="D13268" s="384">
        <v>3062</v>
      </c>
      <c r="E13268">
        <v>0.02</v>
      </c>
      <c r="F13268">
        <v>1.1685099999999999</v>
      </c>
      <c r="G13268" s="384">
        <v>0</v>
      </c>
      <c r="H13268">
        <v>1.1685099999999999</v>
      </c>
      <c r="I13268">
        <v>-36.380000000000003</v>
      </c>
      <c r="J13268" s="384">
        <v>41510.86</v>
      </c>
    </row>
    <row r="13269" spans="1:10">
      <c r="A13269">
        <v>13249</v>
      </c>
      <c r="B13269" s="612">
        <v>44095.3125</v>
      </c>
      <c r="C13269" s="405" t="s">
        <v>96</v>
      </c>
      <c r="D13269" s="384">
        <v>3063</v>
      </c>
      <c r="E13269">
        <v>0.02</v>
      </c>
      <c r="F13269">
        <v>1.18489</v>
      </c>
      <c r="G13269" s="384">
        <v>0</v>
      </c>
      <c r="H13269">
        <v>0</v>
      </c>
    </row>
    <row r="13270" spans="1:10">
      <c r="A13270">
        <v>13250</v>
      </c>
      <c r="B13270" s="612">
        <v>44095.3125</v>
      </c>
      <c r="C13270" s="405" t="s">
        <v>2110</v>
      </c>
      <c r="D13270" s="384">
        <v>3063</v>
      </c>
      <c r="E13270">
        <v>0.02</v>
      </c>
      <c r="F13270">
        <v>1.18489</v>
      </c>
      <c r="G13270" s="384">
        <v>0</v>
      </c>
      <c r="H13270">
        <v>1.1867000000000001</v>
      </c>
    </row>
    <row r="13271" spans="1:10">
      <c r="A13271">
        <v>13254</v>
      </c>
      <c r="B13271" s="612">
        <v>44095.333333333336</v>
      </c>
      <c r="C13271" s="405" t="s">
        <v>2110</v>
      </c>
      <c r="D13271" s="384">
        <v>3063</v>
      </c>
      <c r="E13271">
        <v>0.02</v>
      </c>
      <c r="F13271">
        <v>1.18489</v>
      </c>
      <c r="G13271" s="384">
        <v>0</v>
      </c>
      <c r="H13271">
        <v>1.1856599999999999</v>
      </c>
    </row>
    <row r="13272" spans="1:10">
      <c r="A13272">
        <v>13266</v>
      </c>
      <c r="B13272" s="612">
        <v>44095.349305555559</v>
      </c>
      <c r="C13272" s="405" t="s">
        <v>2110</v>
      </c>
      <c r="D13272" s="384">
        <v>3063</v>
      </c>
      <c r="E13272">
        <v>0.02</v>
      </c>
      <c r="F13272">
        <v>1.18489</v>
      </c>
      <c r="G13272" s="384">
        <v>0</v>
      </c>
      <c r="H13272">
        <v>1.18438</v>
      </c>
    </row>
    <row r="13273" spans="1:10">
      <c r="A13273">
        <v>13272</v>
      </c>
      <c r="B13273" s="612">
        <v>44095.361111111109</v>
      </c>
      <c r="C13273" s="405" t="s">
        <v>2110</v>
      </c>
      <c r="D13273" s="384">
        <v>3063</v>
      </c>
      <c r="E13273">
        <v>0.02</v>
      </c>
      <c r="F13273">
        <v>1.18489</v>
      </c>
      <c r="G13273" s="384">
        <v>0</v>
      </c>
      <c r="H13273">
        <v>1.18303</v>
      </c>
    </row>
    <row r="13274" spans="1:10">
      <c r="A13274">
        <v>13282</v>
      </c>
      <c r="B13274" s="612">
        <v>44095.427777777775</v>
      </c>
      <c r="C13274" s="405" t="s">
        <v>2110</v>
      </c>
      <c r="D13274" s="384">
        <v>3063</v>
      </c>
      <c r="E13274">
        <v>0.02</v>
      </c>
      <c r="F13274">
        <v>1.18489</v>
      </c>
      <c r="G13274" s="384">
        <v>0</v>
      </c>
      <c r="H13274">
        <v>1.18146</v>
      </c>
    </row>
    <row r="13275" spans="1:10">
      <c r="A13275">
        <v>13296</v>
      </c>
      <c r="B13275" s="612">
        <v>44095.569444444445</v>
      </c>
      <c r="C13275" s="405" t="s">
        <v>2110</v>
      </c>
      <c r="D13275" s="384">
        <v>3063</v>
      </c>
      <c r="E13275">
        <v>0.02</v>
      </c>
      <c r="F13275">
        <v>1.18489</v>
      </c>
      <c r="G13275" s="384">
        <v>0</v>
      </c>
      <c r="H13275">
        <v>1.1797800000000001</v>
      </c>
    </row>
    <row r="13276" spans="1:10">
      <c r="A13276">
        <v>13305</v>
      </c>
      <c r="B13276" s="612">
        <v>44095.609722222223</v>
      </c>
      <c r="C13276" s="405" t="s">
        <v>2110</v>
      </c>
      <c r="D13276" s="384">
        <v>3063</v>
      </c>
      <c r="E13276">
        <v>0.02</v>
      </c>
      <c r="F13276">
        <v>1.18489</v>
      </c>
      <c r="G13276" s="384">
        <v>0</v>
      </c>
      <c r="H13276">
        <v>1.1779900000000001</v>
      </c>
    </row>
    <row r="13277" spans="1:10">
      <c r="A13277">
        <v>13348</v>
      </c>
      <c r="B13277" s="612">
        <v>44096.613888888889</v>
      </c>
      <c r="C13277" s="405" t="s">
        <v>2110</v>
      </c>
      <c r="D13277" s="384">
        <v>3063</v>
      </c>
      <c r="E13277">
        <v>0.02</v>
      </c>
      <c r="F13277">
        <v>1.18489</v>
      </c>
      <c r="G13277" s="384">
        <v>0</v>
      </c>
      <c r="H13277">
        <v>1.1758599999999999</v>
      </c>
    </row>
    <row r="13278" spans="1:10">
      <c r="A13278">
        <v>13361</v>
      </c>
      <c r="B13278" s="612">
        <v>44097.033333333333</v>
      </c>
      <c r="C13278" s="405" t="s">
        <v>2110</v>
      </c>
      <c r="D13278" s="384">
        <v>3063</v>
      </c>
      <c r="E13278">
        <v>0.02</v>
      </c>
      <c r="F13278">
        <v>1.18489</v>
      </c>
      <c r="G13278" s="384">
        <v>0</v>
      </c>
      <c r="H13278">
        <v>1.17357</v>
      </c>
    </row>
    <row r="13279" spans="1:10">
      <c r="A13279">
        <v>13396</v>
      </c>
      <c r="B13279" s="612">
        <v>44097.598611111112</v>
      </c>
      <c r="C13279" s="405" t="s">
        <v>2110</v>
      </c>
      <c r="D13279" s="384">
        <v>3063</v>
      </c>
      <c r="E13279">
        <v>0.02</v>
      </c>
      <c r="F13279">
        <v>1.18489</v>
      </c>
      <c r="G13279" s="384">
        <v>0</v>
      </c>
      <c r="H13279">
        <v>1.17116</v>
      </c>
    </row>
    <row r="13280" spans="1:10">
      <c r="A13280">
        <v>13433</v>
      </c>
      <c r="B13280" s="612">
        <v>44098.397222222222</v>
      </c>
      <c r="C13280" s="405" t="s">
        <v>2110</v>
      </c>
      <c r="D13280" s="384">
        <v>3063</v>
      </c>
      <c r="E13280">
        <v>0.02</v>
      </c>
      <c r="F13280">
        <v>1.18489</v>
      </c>
      <c r="G13280" s="384">
        <v>0</v>
      </c>
      <c r="H13280">
        <v>1.1685099999999999</v>
      </c>
    </row>
    <row r="13281" spans="1:10">
      <c r="A13281">
        <v>13448</v>
      </c>
      <c r="B13281" s="612">
        <v>44098.738888888889</v>
      </c>
      <c r="C13281" s="405" t="s">
        <v>2054</v>
      </c>
      <c r="D13281" s="384">
        <v>3063</v>
      </c>
      <c r="E13281">
        <v>0.02</v>
      </c>
      <c r="F13281">
        <v>1.1685099999999999</v>
      </c>
      <c r="G13281" s="384">
        <v>0</v>
      </c>
      <c r="H13281">
        <v>1.1685099999999999</v>
      </c>
      <c r="I13281">
        <v>-33.159999999999997</v>
      </c>
      <c r="J13281" s="384">
        <v>41477.69</v>
      </c>
    </row>
    <row r="13282" spans="1:10">
      <c r="A13282">
        <v>13252</v>
      </c>
      <c r="B13282" s="612">
        <v>44095.333333333336</v>
      </c>
      <c r="C13282" s="405" t="s">
        <v>96</v>
      </c>
      <c r="D13282" s="384">
        <v>3064</v>
      </c>
      <c r="E13282">
        <v>0.03</v>
      </c>
      <c r="F13282">
        <v>1.18329</v>
      </c>
      <c r="G13282" s="384">
        <v>0</v>
      </c>
      <c r="H13282">
        <v>0</v>
      </c>
    </row>
    <row r="13283" spans="1:10">
      <c r="A13283">
        <v>13253</v>
      </c>
      <c r="B13283" s="612">
        <v>44095.333333333336</v>
      </c>
      <c r="C13283" s="405" t="s">
        <v>2110</v>
      </c>
      <c r="D13283" s="384">
        <v>3064</v>
      </c>
      <c r="E13283">
        <v>0.03</v>
      </c>
      <c r="F13283">
        <v>1.18329</v>
      </c>
      <c r="G13283" s="384">
        <v>0</v>
      </c>
      <c r="H13283">
        <v>1.1856599999999999</v>
      </c>
    </row>
    <row r="13284" spans="1:10">
      <c r="A13284">
        <v>13265</v>
      </c>
      <c r="B13284" s="612">
        <v>44095.349305555559</v>
      </c>
      <c r="C13284" s="405" t="s">
        <v>2110</v>
      </c>
      <c r="D13284" s="384">
        <v>3064</v>
      </c>
      <c r="E13284">
        <v>0.03</v>
      </c>
      <c r="F13284">
        <v>1.18329</v>
      </c>
      <c r="G13284" s="384">
        <v>0</v>
      </c>
      <c r="H13284">
        <v>1.18438</v>
      </c>
    </row>
    <row r="13285" spans="1:10">
      <c r="A13285">
        <v>13271</v>
      </c>
      <c r="B13285" s="612">
        <v>44095.361111111109</v>
      </c>
      <c r="C13285" s="405" t="s">
        <v>2110</v>
      </c>
      <c r="D13285" s="384">
        <v>3064</v>
      </c>
      <c r="E13285">
        <v>0.03</v>
      </c>
      <c r="F13285">
        <v>1.18329</v>
      </c>
      <c r="G13285" s="384">
        <v>0</v>
      </c>
      <c r="H13285">
        <v>1.18303</v>
      </c>
    </row>
    <row r="13286" spans="1:10">
      <c r="A13286">
        <v>13281</v>
      </c>
      <c r="B13286" s="612">
        <v>44095.427777777775</v>
      </c>
      <c r="C13286" s="405" t="s">
        <v>2110</v>
      </c>
      <c r="D13286" s="384">
        <v>3064</v>
      </c>
      <c r="E13286">
        <v>0.03</v>
      </c>
      <c r="F13286">
        <v>1.18329</v>
      </c>
      <c r="G13286" s="384">
        <v>0</v>
      </c>
      <c r="H13286">
        <v>1.18146</v>
      </c>
    </row>
    <row r="13287" spans="1:10">
      <c r="A13287">
        <v>13295</v>
      </c>
      <c r="B13287" s="612">
        <v>44095.569444444445</v>
      </c>
      <c r="C13287" s="405" t="s">
        <v>2110</v>
      </c>
      <c r="D13287" s="384">
        <v>3064</v>
      </c>
      <c r="E13287">
        <v>0.03</v>
      </c>
      <c r="F13287">
        <v>1.18329</v>
      </c>
      <c r="G13287" s="384">
        <v>0</v>
      </c>
      <c r="H13287">
        <v>1.1797800000000001</v>
      </c>
    </row>
    <row r="13288" spans="1:10">
      <c r="A13288">
        <v>13304</v>
      </c>
      <c r="B13288" s="612">
        <v>44095.609722222223</v>
      </c>
      <c r="C13288" s="405" t="s">
        <v>2110</v>
      </c>
      <c r="D13288" s="384">
        <v>3064</v>
      </c>
      <c r="E13288">
        <v>0.03</v>
      </c>
      <c r="F13288">
        <v>1.18329</v>
      </c>
      <c r="G13288" s="384">
        <v>0</v>
      </c>
      <c r="H13288">
        <v>1.1779900000000001</v>
      </c>
    </row>
    <row r="13289" spans="1:10">
      <c r="A13289">
        <v>13347</v>
      </c>
      <c r="B13289" s="612">
        <v>44096.613888888889</v>
      </c>
      <c r="C13289" s="405" t="s">
        <v>2110</v>
      </c>
      <c r="D13289" s="384">
        <v>3064</v>
      </c>
      <c r="E13289">
        <v>0.03</v>
      </c>
      <c r="F13289">
        <v>1.18329</v>
      </c>
      <c r="G13289" s="384">
        <v>0</v>
      </c>
      <c r="H13289">
        <v>1.1758599999999999</v>
      </c>
    </row>
    <row r="13290" spans="1:10">
      <c r="A13290">
        <v>13360</v>
      </c>
      <c r="B13290" s="612">
        <v>44097.033333333333</v>
      </c>
      <c r="C13290" s="405" t="s">
        <v>2110</v>
      </c>
      <c r="D13290" s="384">
        <v>3064</v>
      </c>
      <c r="E13290">
        <v>0.03</v>
      </c>
      <c r="F13290">
        <v>1.18329</v>
      </c>
      <c r="G13290" s="384">
        <v>0</v>
      </c>
      <c r="H13290">
        <v>1.17357</v>
      </c>
    </row>
    <row r="13291" spans="1:10">
      <c r="A13291">
        <v>13395</v>
      </c>
      <c r="B13291" s="612">
        <v>44097.598611111112</v>
      </c>
      <c r="C13291" s="405" t="s">
        <v>2110</v>
      </c>
      <c r="D13291" s="384">
        <v>3064</v>
      </c>
      <c r="E13291">
        <v>0.03</v>
      </c>
      <c r="F13291">
        <v>1.18329</v>
      </c>
      <c r="G13291" s="384">
        <v>0</v>
      </c>
      <c r="H13291">
        <v>1.17116</v>
      </c>
    </row>
    <row r="13292" spans="1:10">
      <c r="A13292">
        <v>13432</v>
      </c>
      <c r="B13292" s="612">
        <v>44098.397222222222</v>
      </c>
      <c r="C13292" s="405" t="s">
        <v>2110</v>
      </c>
      <c r="D13292" s="384">
        <v>3064</v>
      </c>
      <c r="E13292">
        <v>0.03</v>
      </c>
      <c r="F13292">
        <v>1.18329</v>
      </c>
      <c r="G13292" s="384">
        <v>0</v>
      </c>
      <c r="H13292">
        <v>1.1685099999999999</v>
      </c>
    </row>
    <row r="13293" spans="1:10">
      <c r="A13293">
        <v>13449</v>
      </c>
      <c r="B13293" s="612">
        <v>44098.738888888889</v>
      </c>
      <c r="C13293" s="405" t="s">
        <v>2054</v>
      </c>
      <c r="D13293" s="384">
        <v>3064</v>
      </c>
      <c r="E13293">
        <v>0.03</v>
      </c>
      <c r="F13293">
        <v>1.1685099999999999</v>
      </c>
      <c r="G13293" s="384">
        <v>0</v>
      </c>
      <c r="H13293">
        <v>1.1685099999999999</v>
      </c>
      <c r="I13293">
        <v>-44.94</v>
      </c>
      <c r="J13293" s="384">
        <v>41432.75</v>
      </c>
    </row>
    <row r="13294" spans="1:10">
      <c r="A13294">
        <v>13263</v>
      </c>
      <c r="B13294" s="612">
        <v>44095.349305555559</v>
      </c>
      <c r="C13294" s="405" t="s">
        <v>96</v>
      </c>
      <c r="D13294" s="384">
        <v>3065</v>
      </c>
      <c r="E13294">
        <v>0.05</v>
      </c>
      <c r="F13294">
        <v>1.1815899999999999</v>
      </c>
      <c r="G13294" s="384">
        <v>0</v>
      </c>
      <c r="H13294">
        <v>0</v>
      </c>
    </row>
    <row r="13295" spans="1:10">
      <c r="A13295">
        <v>13264</v>
      </c>
      <c r="B13295" s="612">
        <v>44095.349305555559</v>
      </c>
      <c r="C13295" s="405" t="s">
        <v>2110</v>
      </c>
      <c r="D13295" s="384">
        <v>3065</v>
      </c>
      <c r="E13295">
        <v>0.05</v>
      </c>
      <c r="F13295">
        <v>1.1815899999999999</v>
      </c>
      <c r="G13295" s="384">
        <v>0</v>
      </c>
      <c r="H13295">
        <v>1.18438</v>
      </c>
    </row>
    <row r="13296" spans="1:10">
      <c r="A13296">
        <v>13270</v>
      </c>
      <c r="B13296" s="612">
        <v>44095.361111111109</v>
      </c>
      <c r="C13296" s="405" t="s">
        <v>2110</v>
      </c>
      <c r="D13296" s="384">
        <v>3065</v>
      </c>
      <c r="E13296">
        <v>0.05</v>
      </c>
      <c r="F13296">
        <v>1.1815899999999999</v>
      </c>
      <c r="G13296" s="384">
        <v>0</v>
      </c>
      <c r="H13296">
        <v>1.18303</v>
      </c>
    </row>
    <row r="13297" spans="1:10">
      <c r="A13297">
        <v>13280</v>
      </c>
      <c r="B13297" s="612">
        <v>44095.427777777775</v>
      </c>
      <c r="C13297" s="405" t="s">
        <v>2110</v>
      </c>
      <c r="D13297" s="384">
        <v>3065</v>
      </c>
      <c r="E13297">
        <v>0.05</v>
      </c>
      <c r="F13297">
        <v>1.1815899999999999</v>
      </c>
      <c r="G13297" s="384">
        <v>0</v>
      </c>
      <c r="H13297">
        <v>1.18146</v>
      </c>
    </row>
    <row r="13298" spans="1:10">
      <c r="A13298">
        <v>13294</v>
      </c>
      <c r="B13298" s="612">
        <v>44095.569444444445</v>
      </c>
      <c r="C13298" s="405" t="s">
        <v>2110</v>
      </c>
      <c r="D13298" s="384">
        <v>3065</v>
      </c>
      <c r="E13298">
        <v>0.05</v>
      </c>
      <c r="F13298">
        <v>1.1815899999999999</v>
      </c>
      <c r="G13298" s="384">
        <v>0</v>
      </c>
      <c r="H13298">
        <v>1.1797800000000001</v>
      </c>
    </row>
    <row r="13299" spans="1:10">
      <c r="A13299">
        <v>13303</v>
      </c>
      <c r="B13299" s="612">
        <v>44095.609722222223</v>
      </c>
      <c r="C13299" s="405" t="s">
        <v>2110</v>
      </c>
      <c r="D13299" s="384">
        <v>3065</v>
      </c>
      <c r="E13299">
        <v>0.05</v>
      </c>
      <c r="F13299">
        <v>1.1815899999999999</v>
      </c>
      <c r="G13299" s="384">
        <v>0</v>
      </c>
      <c r="H13299">
        <v>1.1779900000000001</v>
      </c>
    </row>
    <row r="13300" spans="1:10">
      <c r="A13300">
        <v>13346</v>
      </c>
      <c r="B13300" s="612">
        <v>44096.613888888889</v>
      </c>
      <c r="C13300" s="405" t="s">
        <v>2110</v>
      </c>
      <c r="D13300" s="384">
        <v>3065</v>
      </c>
      <c r="E13300">
        <v>0.05</v>
      </c>
      <c r="F13300">
        <v>1.1815899999999999</v>
      </c>
      <c r="G13300" s="384">
        <v>0</v>
      </c>
      <c r="H13300">
        <v>1.1758599999999999</v>
      </c>
    </row>
    <row r="13301" spans="1:10">
      <c r="A13301">
        <v>13359</v>
      </c>
      <c r="B13301" s="612">
        <v>44097.033333333333</v>
      </c>
      <c r="C13301" s="405" t="s">
        <v>2110</v>
      </c>
      <c r="D13301" s="384">
        <v>3065</v>
      </c>
      <c r="E13301">
        <v>0.05</v>
      </c>
      <c r="F13301">
        <v>1.1815899999999999</v>
      </c>
      <c r="G13301" s="384">
        <v>0</v>
      </c>
      <c r="H13301">
        <v>1.17357</v>
      </c>
    </row>
    <row r="13302" spans="1:10">
      <c r="A13302">
        <v>13394</v>
      </c>
      <c r="B13302" s="612">
        <v>44097.598611111112</v>
      </c>
      <c r="C13302" s="405" t="s">
        <v>2110</v>
      </c>
      <c r="D13302" s="384">
        <v>3065</v>
      </c>
      <c r="E13302">
        <v>0.05</v>
      </c>
      <c r="F13302">
        <v>1.1815899999999999</v>
      </c>
      <c r="G13302" s="384">
        <v>0</v>
      </c>
      <c r="H13302">
        <v>1.17116</v>
      </c>
    </row>
    <row r="13303" spans="1:10">
      <c r="A13303">
        <v>13431</v>
      </c>
      <c r="B13303" s="612">
        <v>44098.397222222222</v>
      </c>
      <c r="C13303" s="405" t="s">
        <v>2110</v>
      </c>
      <c r="D13303" s="384">
        <v>3065</v>
      </c>
      <c r="E13303">
        <v>0.05</v>
      </c>
      <c r="F13303">
        <v>1.1815899999999999</v>
      </c>
      <c r="G13303" s="384">
        <v>0</v>
      </c>
      <c r="H13303">
        <v>1.1685099999999999</v>
      </c>
    </row>
    <row r="13304" spans="1:10">
      <c r="A13304">
        <v>13450</v>
      </c>
      <c r="B13304" s="612">
        <v>44098.738888888889</v>
      </c>
      <c r="C13304" s="405" t="s">
        <v>2054</v>
      </c>
      <c r="D13304" s="384">
        <v>3065</v>
      </c>
      <c r="E13304">
        <v>0.05</v>
      </c>
      <c r="F13304">
        <v>1.1685099999999999</v>
      </c>
      <c r="G13304" s="384">
        <v>0</v>
      </c>
      <c r="H13304">
        <v>1.1685099999999999</v>
      </c>
      <c r="I13304">
        <v>-66.400000000000006</v>
      </c>
      <c r="J13304" s="384">
        <v>41366.35</v>
      </c>
    </row>
    <row r="13305" spans="1:10">
      <c r="A13305">
        <v>13268</v>
      </c>
      <c r="B13305" s="612">
        <v>44095.361111111109</v>
      </c>
      <c r="C13305" s="405" t="s">
        <v>96</v>
      </c>
      <c r="D13305" s="384">
        <v>3066</v>
      </c>
      <c r="E13305">
        <v>0.08</v>
      </c>
      <c r="F13305">
        <v>1.1797599999999999</v>
      </c>
      <c r="G13305" s="384">
        <v>0</v>
      </c>
      <c r="H13305">
        <v>0</v>
      </c>
    </row>
    <row r="13306" spans="1:10">
      <c r="A13306">
        <v>13269</v>
      </c>
      <c r="B13306" s="612">
        <v>44095.361111111109</v>
      </c>
      <c r="C13306" s="405" t="s">
        <v>2110</v>
      </c>
      <c r="D13306" s="384">
        <v>3066</v>
      </c>
      <c r="E13306">
        <v>0.08</v>
      </c>
      <c r="F13306">
        <v>1.1797599999999999</v>
      </c>
      <c r="G13306" s="384">
        <v>0</v>
      </c>
      <c r="H13306">
        <v>1.18303</v>
      </c>
    </row>
    <row r="13307" spans="1:10">
      <c r="A13307">
        <v>13279</v>
      </c>
      <c r="B13307" s="612">
        <v>44095.427777777775</v>
      </c>
      <c r="C13307" s="405" t="s">
        <v>2110</v>
      </c>
      <c r="D13307" s="384">
        <v>3066</v>
      </c>
      <c r="E13307">
        <v>0.08</v>
      </c>
      <c r="F13307">
        <v>1.1797599999999999</v>
      </c>
      <c r="G13307" s="384">
        <v>0</v>
      </c>
      <c r="H13307">
        <v>1.18146</v>
      </c>
    </row>
    <row r="13308" spans="1:10">
      <c r="A13308">
        <v>13293</v>
      </c>
      <c r="B13308" s="612">
        <v>44095.569444444445</v>
      </c>
      <c r="C13308" s="405" t="s">
        <v>2110</v>
      </c>
      <c r="D13308" s="384">
        <v>3066</v>
      </c>
      <c r="E13308">
        <v>0.08</v>
      </c>
      <c r="F13308">
        <v>1.1797599999999999</v>
      </c>
      <c r="G13308" s="384">
        <v>0</v>
      </c>
      <c r="H13308">
        <v>1.1797800000000001</v>
      </c>
    </row>
    <row r="13309" spans="1:10">
      <c r="A13309">
        <v>13302</v>
      </c>
      <c r="B13309" s="612">
        <v>44095.609722222223</v>
      </c>
      <c r="C13309" s="405" t="s">
        <v>2110</v>
      </c>
      <c r="D13309" s="384">
        <v>3066</v>
      </c>
      <c r="E13309">
        <v>0.08</v>
      </c>
      <c r="F13309">
        <v>1.1797599999999999</v>
      </c>
      <c r="G13309" s="384">
        <v>0</v>
      </c>
      <c r="H13309">
        <v>1.1779900000000001</v>
      </c>
    </row>
    <row r="13310" spans="1:10">
      <c r="A13310">
        <v>13345</v>
      </c>
      <c r="B13310" s="612">
        <v>44096.613888888889</v>
      </c>
      <c r="C13310" s="405" t="s">
        <v>2110</v>
      </c>
      <c r="D13310" s="384">
        <v>3066</v>
      </c>
      <c r="E13310">
        <v>0.08</v>
      </c>
      <c r="F13310">
        <v>1.1797599999999999</v>
      </c>
      <c r="G13310" s="384">
        <v>0</v>
      </c>
      <c r="H13310">
        <v>1.1758599999999999</v>
      </c>
    </row>
    <row r="13311" spans="1:10">
      <c r="A13311">
        <v>13358</v>
      </c>
      <c r="B13311" s="612">
        <v>44097.033333333333</v>
      </c>
      <c r="C13311" s="405" t="s">
        <v>2110</v>
      </c>
      <c r="D13311" s="384">
        <v>3066</v>
      </c>
      <c r="E13311">
        <v>0.08</v>
      </c>
      <c r="F13311">
        <v>1.1797599999999999</v>
      </c>
      <c r="G13311" s="384">
        <v>0</v>
      </c>
      <c r="H13311">
        <v>1.17357</v>
      </c>
    </row>
    <row r="13312" spans="1:10">
      <c r="A13312">
        <v>13393</v>
      </c>
      <c r="B13312" s="612">
        <v>44097.598611111112</v>
      </c>
      <c r="C13312" s="405" t="s">
        <v>2110</v>
      </c>
      <c r="D13312" s="384">
        <v>3066</v>
      </c>
      <c r="E13312">
        <v>0.08</v>
      </c>
      <c r="F13312">
        <v>1.1797599999999999</v>
      </c>
      <c r="G13312" s="384">
        <v>0</v>
      </c>
      <c r="H13312">
        <v>1.17116</v>
      </c>
    </row>
    <row r="13313" spans="1:10">
      <c r="A13313">
        <v>13430</v>
      </c>
      <c r="B13313" s="612">
        <v>44098.397222222222</v>
      </c>
      <c r="C13313" s="405" t="s">
        <v>2110</v>
      </c>
      <c r="D13313" s="384">
        <v>3066</v>
      </c>
      <c r="E13313">
        <v>0.08</v>
      </c>
      <c r="F13313">
        <v>1.1797599999999999</v>
      </c>
      <c r="G13313" s="384">
        <v>0</v>
      </c>
      <c r="H13313">
        <v>1.1685099999999999</v>
      </c>
    </row>
    <row r="13314" spans="1:10">
      <c r="A13314">
        <v>13451</v>
      </c>
      <c r="B13314" s="612">
        <v>44098.738888888889</v>
      </c>
      <c r="C13314" s="405" t="s">
        <v>2054</v>
      </c>
      <c r="D13314" s="384">
        <v>3066</v>
      </c>
      <c r="E13314">
        <v>0.08</v>
      </c>
      <c r="F13314">
        <v>1.1685099999999999</v>
      </c>
      <c r="G13314" s="384">
        <v>0</v>
      </c>
      <c r="H13314">
        <v>1.1685099999999999</v>
      </c>
      <c r="I13314">
        <v>-91.61</v>
      </c>
      <c r="J13314" s="384">
        <v>41274.74</v>
      </c>
    </row>
    <row r="13315" spans="1:10">
      <c r="A13315">
        <v>13274</v>
      </c>
      <c r="B13315" s="612">
        <v>44095.365972222222</v>
      </c>
      <c r="C13315" s="405" t="s">
        <v>97</v>
      </c>
      <c r="D13315" s="384">
        <v>3067</v>
      </c>
      <c r="E13315">
        <v>0.02</v>
      </c>
      <c r="F13315">
        <v>1.18008</v>
      </c>
      <c r="G13315" s="384">
        <v>0</v>
      </c>
      <c r="H13315">
        <v>0</v>
      </c>
    </row>
    <row r="13316" spans="1:10">
      <c r="A13316">
        <v>13275</v>
      </c>
      <c r="B13316" s="612">
        <v>44095.365972222222</v>
      </c>
      <c r="C13316" s="405" t="s">
        <v>2110</v>
      </c>
      <c r="D13316" s="384">
        <v>3067</v>
      </c>
      <c r="E13316">
        <v>0.02</v>
      </c>
      <c r="F13316">
        <v>1.18008</v>
      </c>
      <c r="G13316" s="384">
        <v>0</v>
      </c>
      <c r="H13316">
        <v>1.1790799999999999</v>
      </c>
    </row>
    <row r="13317" spans="1:10">
      <c r="A13317">
        <v>13276</v>
      </c>
      <c r="B13317" s="612">
        <v>44095.397222222222</v>
      </c>
      <c r="C13317" s="405" t="s">
        <v>2054</v>
      </c>
      <c r="D13317" s="384">
        <v>3067</v>
      </c>
      <c r="E13317">
        <v>0.02</v>
      </c>
      <c r="F13317">
        <v>1.1790799999999999</v>
      </c>
      <c r="G13317" s="384">
        <v>0</v>
      </c>
      <c r="H13317">
        <v>1.1790799999999999</v>
      </c>
      <c r="I13317">
        <v>2</v>
      </c>
      <c r="J13317" s="384">
        <v>41492.089999999997</v>
      </c>
    </row>
    <row r="13318" spans="1:10">
      <c r="A13318">
        <v>13277</v>
      </c>
      <c r="B13318" s="612">
        <v>44095.427777777775</v>
      </c>
      <c r="C13318" s="405" t="s">
        <v>96</v>
      </c>
      <c r="D13318" s="384">
        <v>3068</v>
      </c>
      <c r="E13318">
        <v>0.14000000000000001</v>
      </c>
      <c r="F13318">
        <v>1.1778599999999999</v>
      </c>
      <c r="G13318" s="384">
        <v>0</v>
      </c>
      <c r="H13318">
        <v>0</v>
      </c>
    </row>
    <row r="13319" spans="1:10">
      <c r="A13319">
        <v>13278</v>
      </c>
      <c r="B13319" s="612">
        <v>44095.427777777775</v>
      </c>
      <c r="C13319" s="405" t="s">
        <v>2110</v>
      </c>
      <c r="D13319" s="384">
        <v>3068</v>
      </c>
      <c r="E13319">
        <v>0.14000000000000001</v>
      </c>
      <c r="F13319">
        <v>1.1778599999999999</v>
      </c>
      <c r="G13319" s="384">
        <v>0</v>
      </c>
      <c r="H13319">
        <v>1.18146</v>
      </c>
    </row>
    <row r="13320" spans="1:10">
      <c r="A13320">
        <v>13292</v>
      </c>
      <c r="B13320" s="612">
        <v>44095.569444444445</v>
      </c>
      <c r="C13320" s="405" t="s">
        <v>2110</v>
      </c>
      <c r="D13320" s="384">
        <v>3068</v>
      </c>
      <c r="E13320">
        <v>0.14000000000000001</v>
      </c>
      <c r="F13320">
        <v>1.1778599999999999</v>
      </c>
      <c r="G13320" s="384">
        <v>0</v>
      </c>
      <c r="H13320">
        <v>1.1797800000000001</v>
      </c>
    </row>
    <row r="13321" spans="1:10">
      <c r="A13321">
        <v>13301</v>
      </c>
      <c r="B13321" s="612">
        <v>44095.609722222223</v>
      </c>
      <c r="C13321" s="405" t="s">
        <v>2110</v>
      </c>
      <c r="D13321" s="384">
        <v>3068</v>
      </c>
      <c r="E13321">
        <v>0.14000000000000001</v>
      </c>
      <c r="F13321">
        <v>1.1778599999999999</v>
      </c>
      <c r="G13321" s="384">
        <v>0</v>
      </c>
      <c r="H13321">
        <v>1.1779900000000001</v>
      </c>
    </row>
    <row r="13322" spans="1:10">
      <c r="A13322">
        <v>13344</v>
      </c>
      <c r="B13322" s="612">
        <v>44096.613888888889</v>
      </c>
      <c r="C13322" s="405" t="s">
        <v>2110</v>
      </c>
      <c r="D13322" s="384">
        <v>3068</v>
      </c>
      <c r="E13322">
        <v>0.14000000000000001</v>
      </c>
      <c r="F13322">
        <v>1.1778599999999999</v>
      </c>
      <c r="G13322" s="384">
        <v>0</v>
      </c>
      <c r="H13322">
        <v>1.1758599999999999</v>
      </c>
    </row>
    <row r="13323" spans="1:10">
      <c r="A13323">
        <v>13357</v>
      </c>
      <c r="B13323" s="612">
        <v>44097.033333333333</v>
      </c>
      <c r="C13323" s="405" t="s">
        <v>2110</v>
      </c>
      <c r="D13323" s="384">
        <v>3068</v>
      </c>
      <c r="E13323">
        <v>0.14000000000000001</v>
      </c>
      <c r="F13323">
        <v>1.1778599999999999</v>
      </c>
      <c r="G13323" s="384">
        <v>0</v>
      </c>
      <c r="H13323">
        <v>1.17357</v>
      </c>
    </row>
    <row r="13324" spans="1:10">
      <c r="A13324">
        <v>13392</v>
      </c>
      <c r="B13324" s="612">
        <v>44097.598611111112</v>
      </c>
      <c r="C13324" s="405" t="s">
        <v>2110</v>
      </c>
      <c r="D13324" s="384">
        <v>3068</v>
      </c>
      <c r="E13324">
        <v>0.14000000000000001</v>
      </c>
      <c r="F13324">
        <v>1.1778599999999999</v>
      </c>
      <c r="G13324" s="384">
        <v>0</v>
      </c>
      <c r="H13324">
        <v>1.17116</v>
      </c>
    </row>
    <row r="13325" spans="1:10">
      <c r="A13325">
        <v>13429</v>
      </c>
      <c r="B13325" s="612">
        <v>44098.397222222222</v>
      </c>
      <c r="C13325" s="405" t="s">
        <v>2110</v>
      </c>
      <c r="D13325" s="384">
        <v>3068</v>
      </c>
      <c r="E13325">
        <v>0.14000000000000001</v>
      </c>
      <c r="F13325">
        <v>1.1778599999999999</v>
      </c>
      <c r="G13325" s="384">
        <v>0</v>
      </c>
      <c r="H13325">
        <v>1.1685099999999999</v>
      </c>
    </row>
    <row r="13326" spans="1:10">
      <c r="A13326">
        <v>13452</v>
      </c>
      <c r="B13326" s="612">
        <v>44098.738888888889</v>
      </c>
      <c r="C13326" s="405" t="s">
        <v>2054</v>
      </c>
      <c r="D13326" s="384">
        <v>3068</v>
      </c>
      <c r="E13326">
        <v>0.14000000000000001</v>
      </c>
      <c r="F13326">
        <v>1.1685099999999999</v>
      </c>
      <c r="G13326" s="384">
        <v>0</v>
      </c>
      <c r="H13326">
        <v>1.1685099999999999</v>
      </c>
      <c r="I13326">
        <v>-133.71</v>
      </c>
      <c r="J13326" s="384">
        <v>41141.03</v>
      </c>
    </row>
    <row r="13327" spans="1:10">
      <c r="A13327">
        <v>13284</v>
      </c>
      <c r="B13327" s="612">
        <v>44095.492361111108</v>
      </c>
      <c r="C13327" s="405" t="s">
        <v>97</v>
      </c>
      <c r="D13327" s="384">
        <v>3069</v>
      </c>
      <c r="E13327">
        <v>0.02</v>
      </c>
      <c r="F13327">
        <v>1.1795500000000001</v>
      </c>
      <c r="G13327" s="384">
        <v>0</v>
      </c>
      <c r="H13327">
        <v>0</v>
      </c>
    </row>
    <row r="13328" spans="1:10">
      <c r="A13328">
        <v>13285</v>
      </c>
      <c r="B13328" s="612">
        <v>44095.492361111108</v>
      </c>
      <c r="C13328" s="405" t="s">
        <v>2110</v>
      </c>
      <c r="D13328" s="384">
        <v>3069</v>
      </c>
      <c r="E13328">
        <v>0.02</v>
      </c>
      <c r="F13328">
        <v>1.1795500000000001</v>
      </c>
      <c r="G13328" s="384">
        <v>0</v>
      </c>
      <c r="H13328">
        <v>1.17855</v>
      </c>
    </row>
    <row r="13329" spans="1:10">
      <c r="A13329">
        <v>13286</v>
      </c>
      <c r="B13329" s="612">
        <v>44095.51458333333</v>
      </c>
      <c r="C13329" s="405" t="s">
        <v>2054</v>
      </c>
      <c r="D13329" s="384">
        <v>3069</v>
      </c>
      <c r="E13329">
        <v>0.02</v>
      </c>
      <c r="F13329">
        <v>1.17855</v>
      </c>
      <c r="G13329" s="384">
        <v>0</v>
      </c>
      <c r="H13329">
        <v>1.17855</v>
      </c>
      <c r="I13329">
        <v>2</v>
      </c>
      <c r="J13329" s="384">
        <v>41494.089999999997</v>
      </c>
    </row>
    <row r="13330" spans="1:10">
      <c r="A13330">
        <v>13287</v>
      </c>
      <c r="B13330" s="612">
        <v>44095.540277777778</v>
      </c>
      <c r="C13330" s="405" t="s">
        <v>97</v>
      </c>
      <c r="D13330" s="384">
        <v>3070</v>
      </c>
      <c r="E13330">
        <v>0.02</v>
      </c>
      <c r="F13330">
        <v>1.1769400000000001</v>
      </c>
      <c r="G13330" s="384">
        <v>0</v>
      </c>
      <c r="H13330">
        <v>0</v>
      </c>
    </row>
    <row r="13331" spans="1:10">
      <c r="A13331">
        <v>13288</v>
      </c>
      <c r="B13331" s="612">
        <v>44095.540277777778</v>
      </c>
      <c r="C13331" s="405" t="s">
        <v>2110</v>
      </c>
      <c r="D13331" s="384">
        <v>3070</v>
      </c>
      <c r="E13331">
        <v>0.02</v>
      </c>
      <c r="F13331">
        <v>1.1769400000000001</v>
      </c>
      <c r="G13331" s="384">
        <v>0</v>
      </c>
      <c r="H13331">
        <v>1.17594</v>
      </c>
    </row>
    <row r="13332" spans="1:10">
      <c r="A13332">
        <v>13289</v>
      </c>
      <c r="B13332" s="612">
        <v>44095.569444444445</v>
      </c>
      <c r="C13332" s="405" t="s">
        <v>2054</v>
      </c>
      <c r="D13332" s="384">
        <v>3070</v>
      </c>
      <c r="E13332">
        <v>0.02</v>
      </c>
      <c r="F13332">
        <v>1.17594</v>
      </c>
      <c r="G13332" s="384">
        <v>0</v>
      </c>
      <c r="H13332">
        <v>1.17594</v>
      </c>
      <c r="I13332">
        <v>2</v>
      </c>
      <c r="J13332" s="384">
        <v>41496.089999999997</v>
      </c>
    </row>
    <row r="13333" spans="1:10">
      <c r="A13333">
        <v>13290</v>
      </c>
      <c r="B13333" s="612">
        <v>44095.569444444445</v>
      </c>
      <c r="C13333" s="405" t="s">
        <v>96</v>
      </c>
      <c r="D13333" s="384">
        <v>3071</v>
      </c>
      <c r="E13333">
        <v>0.23</v>
      </c>
      <c r="F13333">
        <v>1.1758599999999999</v>
      </c>
      <c r="G13333" s="384">
        <v>0</v>
      </c>
      <c r="H13333">
        <v>0</v>
      </c>
    </row>
    <row r="13334" spans="1:10">
      <c r="A13334">
        <v>13291</v>
      </c>
      <c r="B13334" s="612">
        <v>44095.569444444445</v>
      </c>
      <c r="C13334" s="405" t="s">
        <v>2110</v>
      </c>
      <c r="D13334" s="384">
        <v>3071</v>
      </c>
      <c r="E13334">
        <v>0.23</v>
      </c>
      <c r="F13334">
        <v>1.1758599999999999</v>
      </c>
      <c r="G13334" s="384">
        <v>0</v>
      </c>
      <c r="H13334">
        <v>1.1797800000000001</v>
      </c>
    </row>
    <row r="13335" spans="1:10">
      <c r="A13335">
        <v>13300</v>
      </c>
      <c r="B13335" s="612">
        <v>44095.609722222223</v>
      </c>
      <c r="C13335" s="405" t="s">
        <v>2110</v>
      </c>
      <c r="D13335" s="384">
        <v>3071</v>
      </c>
      <c r="E13335">
        <v>0.23</v>
      </c>
      <c r="F13335">
        <v>1.1758599999999999</v>
      </c>
      <c r="G13335" s="384">
        <v>0</v>
      </c>
      <c r="H13335">
        <v>1.1779900000000001</v>
      </c>
    </row>
    <row r="13336" spans="1:10">
      <c r="A13336">
        <v>13343</v>
      </c>
      <c r="B13336" s="612">
        <v>44096.613888888889</v>
      </c>
      <c r="C13336" s="405" t="s">
        <v>2110</v>
      </c>
      <c r="D13336" s="384">
        <v>3071</v>
      </c>
      <c r="E13336">
        <v>0.23</v>
      </c>
      <c r="F13336">
        <v>1.1758599999999999</v>
      </c>
      <c r="G13336" s="384">
        <v>0</v>
      </c>
      <c r="H13336">
        <v>1.1758599999999999</v>
      </c>
    </row>
    <row r="13337" spans="1:10">
      <c r="A13337">
        <v>13356</v>
      </c>
      <c r="B13337" s="612">
        <v>44097.033333333333</v>
      </c>
      <c r="C13337" s="405" t="s">
        <v>2110</v>
      </c>
      <c r="D13337" s="384">
        <v>3071</v>
      </c>
      <c r="E13337">
        <v>0.23</v>
      </c>
      <c r="F13337">
        <v>1.1758599999999999</v>
      </c>
      <c r="G13337" s="384">
        <v>0</v>
      </c>
      <c r="H13337">
        <v>1.17357</v>
      </c>
    </row>
    <row r="13338" spans="1:10">
      <c r="A13338">
        <v>13391</v>
      </c>
      <c r="B13338" s="612">
        <v>44097.598611111112</v>
      </c>
      <c r="C13338" s="405" t="s">
        <v>2110</v>
      </c>
      <c r="D13338" s="384">
        <v>3071</v>
      </c>
      <c r="E13338">
        <v>0.23</v>
      </c>
      <c r="F13338">
        <v>1.1758599999999999</v>
      </c>
      <c r="G13338" s="384">
        <v>0</v>
      </c>
      <c r="H13338">
        <v>1.17116</v>
      </c>
    </row>
    <row r="13339" spans="1:10">
      <c r="A13339">
        <v>13428</v>
      </c>
      <c r="B13339" s="612">
        <v>44098.397222222222</v>
      </c>
      <c r="C13339" s="405" t="s">
        <v>2110</v>
      </c>
      <c r="D13339" s="384">
        <v>3071</v>
      </c>
      <c r="E13339">
        <v>0.23</v>
      </c>
      <c r="F13339">
        <v>1.1758599999999999</v>
      </c>
      <c r="G13339" s="384">
        <v>0</v>
      </c>
      <c r="H13339">
        <v>1.1685099999999999</v>
      </c>
    </row>
    <row r="13340" spans="1:10">
      <c r="A13340">
        <v>13453</v>
      </c>
      <c r="B13340" s="612">
        <v>44098.738888888889</v>
      </c>
      <c r="C13340" s="405" t="s">
        <v>2054</v>
      </c>
      <c r="D13340" s="384">
        <v>3071</v>
      </c>
      <c r="E13340">
        <v>0.23</v>
      </c>
      <c r="F13340">
        <v>1.1685099999999999</v>
      </c>
      <c r="G13340" s="384">
        <v>0</v>
      </c>
      <c r="H13340">
        <v>1.1685099999999999</v>
      </c>
      <c r="I13340">
        <v>-173.67</v>
      </c>
      <c r="J13340" s="384">
        <v>40967.360000000001</v>
      </c>
    </row>
    <row r="13341" spans="1:10">
      <c r="A13341">
        <v>13298</v>
      </c>
      <c r="B13341" s="612">
        <v>44095.609722222223</v>
      </c>
      <c r="C13341" s="405" t="s">
        <v>96</v>
      </c>
      <c r="D13341" s="384">
        <v>3072</v>
      </c>
      <c r="E13341">
        <v>0.38</v>
      </c>
      <c r="F13341">
        <v>1.1737500000000001</v>
      </c>
      <c r="G13341" s="384">
        <v>0</v>
      </c>
      <c r="H13341">
        <v>0</v>
      </c>
    </row>
    <row r="13342" spans="1:10">
      <c r="A13342">
        <v>13299</v>
      </c>
      <c r="B13342" s="612">
        <v>44095.609722222223</v>
      </c>
      <c r="C13342" s="405" t="s">
        <v>2110</v>
      </c>
      <c r="D13342" s="384">
        <v>3072</v>
      </c>
      <c r="E13342">
        <v>0.38</v>
      </c>
      <c r="F13342">
        <v>1.1737500000000001</v>
      </c>
      <c r="G13342" s="384">
        <v>0</v>
      </c>
      <c r="H13342">
        <v>1.1779900000000001</v>
      </c>
    </row>
    <row r="13343" spans="1:10">
      <c r="A13343">
        <v>13342</v>
      </c>
      <c r="B13343" s="612">
        <v>44096.613888888889</v>
      </c>
      <c r="C13343" s="405" t="s">
        <v>2110</v>
      </c>
      <c r="D13343" s="384">
        <v>3072</v>
      </c>
      <c r="E13343">
        <v>0.38</v>
      </c>
      <c r="F13343">
        <v>1.1737500000000001</v>
      </c>
      <c r="G13343" s="384">
        <v>0</v>
      </c>
      <c r="H13343">
        <v>1.1758599999999999</v>
      </c>
    </row>
    <row r="13344" spans="1:10">
      <c r="A13344">
        <v>13355</v>
      </c>
      <c r="B13344" s="612">
        <v>44097.033333333333</v>
      </c>
      <c r="C13344" s="405" t="s">
        <v>2110</v>
      </c>
      <c r="D13344" s="384">
        <v>3072</v>
      </c>
      <c r="E13344">
        <v>0.38</v>
      </c>
      <c r="F13344">
        <v>1.1737500000000001</v>
      </c>
      <c r="G13344" s="384">
        <v>0</v>
      </c>
      <c r="H13344">
        <v>1.17357</v>
      </c>
    </row>
    <row r="13345" spans="1:10">
      <c r="A13345">
        <v>13390</v>
      </c>
      <c r="B13345" s="612">
        <v>44097.598611111112</v>
      </c>
      <c r="C13345" s="405" t="s">
        <v>2110</v>
      </c>
      <c r="D13345" s="384">
        <v>3072</v>
      </c>
      <c r="E13345">
        <v>0.38</v>
      </c>
      <c r="F13345">
        <v>1.1737500000000001</v>
      </c>
      <c r="G13345" s="384">
        <v>0</v>
      </c>
      <c r="H13345">
        <v>1.17116</v>
      </c>
    </row>
    <row r="13346" spans="1:10">
      <c r="A13346">
        <v>13427</v>
      </c>
      <c r="B13346" s="612">
        <v>44098.397222222222</v>
      </c>
      <c r="C13346" s="405" t="s">
        <v>2110</v>
      </c>
      <c r="D13346" s="384">
        <v>3072</v>
      </c>
      <c r="E13346">
        <v>0.38</v>
      </c>
      <c r="F13346">
        <v>1.1737500000000001</v>
      </c>
      <c r="G13346" s="384">
        <v>0</v>
      </c>
      <c r="H13346">
        <v>1.1685099999999999</v>
      </c>
    </row>
    <row r="13347" spans="1:10">
      <c r="A13347">
        <v>13454</v>
      </c>
      <c r="B13347" s="612">
        <v>44098.738888888889</v>
      </c>
      <c r="C13347" s="405" t="s">
        <v>2054</v>
      </c>
      <c r="D13347" s="384">
        <v>3072</v>
      </c>
      <c r="E13347">
        <v>0.38</v>
      </c>
      <c r="F13347">
        <v>1.1685099999999999</v>
      </c>
      <c r="G13347" s="384">
        <v>0</v>
      </c>
      <c r="H13347">
        <v>1.1685099999999999</v>
      </c>
      <c r="I13347">
        <v>-206.75</v>
      </c>
      <c r="J13347" s="384">
        <v>40760.61</v>
      </c>
    </row>
    <row r="13348" spans="1:10">
      <c r="A13348">
        <v>13307</v>
      </c>
      <c r="B13348" s="612">
        <v>44095.627083333333</v>
      </c>
      <c r="C13348" s="405" t="s">
        <v>97</v>
      </c>
      <c r="D13348" s="384">
        <v>3073</v>
      </c>
      <c r="E13348">
        <v>0.02</v>
      </c>
      <c r="F13348">
        <v>1.17479</v>
      </c>
      <c r="G13348" s="384">
        <v>0</v>
      </c>
      <c r="H13348">
        <v>0</v>
      </c>
    </row>
    <row r="13349" spans="1:10">
      <c r="A13349">
        <v>13308</v>
      </c>
      <c r="B13349" s="612">
        <v>44095.627083333333</v>
      </c>
      <c r="C13349" s="405" t="s">
        <v>2110</v>
      </c>
      <c r="D13349" s="384">
        <v>3073</v>
      </c>
      <c r="E13349">
        <v>0.02</v>
      </c>
      <c r="F13349">
        <v>1.17479</v>
      </c>
      <c r="G13349" s="384">
        <v>0</v>
      </c>
      <c r="H13349">
        <v>1.1737899999999999</v>
      </c>
    </row>
    <row r="13350" spans="1:10">
      <c r="A13350">
        <v>13309</v>
      </c>
      <c r="B13350" s="612">
        <v>44095.637499999997</v>
      </c>
      <c r="C13350" s="405" t="s">
        <v>2054</v>
      </c>
      <c r="D13350" s="384">
        <v>3073</v>
      </c>
      <c r="E13350">
        <v>0.02</v>
      </c>
      <c r="F13350">
        <v>1.1737899999999999</v>
      </c>
      <c r="G13350" s="384">
        <v>0</v>
      </c>
      <c r="H13350">
        <v>1.1737899999999999</v>
      </c>
      <c r="I13350">
        <v>2</v>
      </c>
      <c r="J13350" s="384">
        <v>41498.089999999997</v>
      </c>
    </row>
    <row r="13351" spans="1:10">
      <c r="A13351">
        <v>13310</v>
      </c>
      <c r="B13351" s="612">
        <v>44095.645138888889</v>
      </c>
      <c r="C13351" s="405" t="s">
        <v>97</v>
      </c>
      <c r="D13351" s="384">
        <v>3074</v>
      </c>
      <c r="E13351">
        <v>0.02</v>
      </c>
      <c r="F13351">
        <v>1.17374</v>
      </c>
      <c r="G13351" s="384">
        <v>0</v>
      </c>
      <c r="H13351">
        <v>0</v>
      </c>
    </row>
    <row r="13352" spans="1:10">
      <c r="A13352">
        <v>13311</v>
      </c>
      <c r="B13352" s="612">
        <v>44095.645138888889</v>
      </c>
      <c r="C13352" s="405" t="s">
        <v>2110</v>
      </c>
      <c r="D13352" s="384">
        <v>3074</v>
      </c>
      <c r="E13352">
        <v>0.02</v>
      </c>
      <c r="F13352">
        <v>1.17374</v>
      </c>
      <c r="G13352" s="384">
        <v>0</v>
      </c>
      <c r="H13352">
        <v>1.1727399999999999</v>
      </c>
    </row>
    <row r="13353" spans="1:10">
      <c r="A13353">
        <v>13314</v>
      </c>
      <c r="B13353" s="612">
        <v>44095.728472222225</v>
      </c>
      <c r="C13353" s="405" t="s">
        <v>2110</v>
      </c>
      <c r="D13353" s="384">
        <v>3074</v>
      </c>
      <c r="E13353">
        <v>0.02</v>
      </c>
      <c r="F13353">
        <v>1.17374</v>
      </c>
      <c r="G13353" s="384">
        <v>0</v>
      </c>
      <c r="H13353">
        <v>1.1735500000000001</v>
      </c>
    </row>
    <row r="13354" spans="1:10">
      <c r="A13354">
        <v>13318</v>
      </c>
      <c r="B13354" s="612">
        <v>44095.8</v>
      </c>
      <c r="C13354" s="405" t="s">
        <v>2110</v>
      </c>
      <c r="D13354" s="384">
        <v>3074</v>
      </c>
      <c r="E13354">
        <v>0.02</v>
      </c>
      <c r="F13354">
        <v>1.17374</v>
      </c>
      <c r="G13354" s="384">
        <v>0</v>
      </c>
      <c r="H13354">
        <v>1.17459</v>
      </c>
    </row>
    <row r="13355" spans="1:10">
      <c r="A13355">
        <v>13319</v>
      </c>
      <c r="B13355" s="612">
        <v>44096.263888888891</v>
      </c>
      <c r="C13355" s="405" t="s">
        <v>2054</v>
      </c>
      <c r="D13355" s="384">
        <v>3074</v>
      </c>
      <c r="E13355">
        <v>0.02</v>
      </c>
      <c r="F13355">
        <v>1.17459</v>
      </c>
      <c r="G13355" s="384">
        <v>0</v>
      </c>
      <c r="H13355">
        <v>1.17459</v>
      </c>
      <c r="I13355">
        <v>-1.68</v>
      </c>
      <c r="J13355" s="384">
        <v>41496.410000000003</v>
      </c>
    </row>
    <row r="13356" spans="1:10">
      <c r="A13356">
        <v>13312</v>
      </c>
      <c r="B13356" s="612">
        <v>44095.728472222225</v>
      </c>
      <c r="C13356" s="405" t="s">
        <v>97</v>
      </c>
      <c r="D13356" s="384">
        <v>3075</v>
      </c>
      <c r="E13356">
        <v>0.02</v>
      </c>
      <c r="F13356">
        <v>1.1753499999999999</v>
      </c>
      <c r="G13356" s="384">
        <v>0</v>
      </c>
      <c r="H13356">
        <v>0</v>
      </c>
    </row>
    <row r="13357" spans="1:10">
      <c r="A13357">
        <v>13313</v>
      </c>
      <c r="B13357" s="612">
        <v>44095.728472222225</v>
      </c>
      <c r="C13357" s="405" t="s">
        <v>2110</v>
      </c>
      <c r="D13357" s="384">
        <v>3075</v>
      </c>
      <c r="E13357">
        <v>0.02</v>
      </c>
      <c r="F13357">
        <v>1.1753499999999999</v>
      </c>
      <c r="G13357" s="384">
        <v>0</v>
      </c>
      <c r="H13357">
        <v>1.1735500000000001</v>
      </c>
    </row>
    <row r="13358" spans="1:10">
      <c r="A13358">
        <v>13317</v>
      </c>
      <c r="B13358" s="612">
        <v>44095.8</v>
      </c>
      <c r="C13358" s="405" t="s">
        <v>2110</v>
      </c>
      <c r="D13358" s="384">
        <v>3075</v>
      </c>
      <c r="E13358">
        <v>0.02</v>
      </c>
      <c r="F13358">
        <v>1.1753499999999999</v>
      </c>
      <c r="G13358" s="384">
        <v>0</v>
      </c>
      <c r="H13358">
        <v>1.17459</v>
      </c>
    </row>
    <row r="13359" spans="1:10">
      <c r="A13359">
        <v>13320</v>
      </c>
      <c r="B13359" s="612">
        <v>44096.263888888891</v>
      </c>
      <c r="C13359" s="405" t="s">
        <v>2054</v>
      </c>
      <c r="D13359" s="384">
        <v>3075</v>
      </c>
      <c r="E13359">
        <v>0.02</v>
      </c>
      <c r="F13359">
        <v>1.17459</v>
      </c>
      <c r="G13359" s="384">
        <v>0</v>
      </c>
      <c r="H13359">
        <v>1.17459</v>
      </c>
      <c r="I13359">
        <v>1.54</v>
      </c>
      <c r="J13359" s="384">
        <v>41497.949999999997</v>
      </c>
    </row>
    <row r="13360" spans="1:10">
      <c r="A13360">
        <v>13315</v>
      </c>
      <c r="B13360" s="612">
        <v>44095.8</v>
      </c>
      <c r="C13360" s="405" t="s">
        <v>97</v>
      </c>
      <c r="D13360" s="384">
        <v>3076</v>
      </c>
      <c r="E13360">
        <v>0.03</v>
      </c>
      <c r="F13360">
        <v>1.1769799999999999</v>
      </c>
      <c r="G13360" s="384">
        <v>0</v>
      </c>
      <c r="H13360">
        <v>0</v>
      </c>
    </row>
    <row r="13361" spans="1:10">
      <c r="A13361">
        <v>13316</v>
      </c>
      <c r="B13361" s="612">
        <v>44095.8</v>
      </c>
      <c r="C13361" s="405" t="s">
        <v>2110</v>
      </c>
      <c r="D13361" s="384">
        <v>3076</v>
      </c>
      <c r="E13361">
        <v>0.03</v>
      </c>
      <c r="F13361">
        <v>1.1769799999999999</v>
      </c>
      <c r="G13361" s="384">
        <v>0</v>
      </c>
      <c r="H13361">
        <v>1.17459</v>
      </c>
    </row>
    <row r="13362" spans="1:10">
      <c r="A13362">
        <v>13321</v>
      </c>
      <c r="B13362" s="612">
        <v>44096.263888888891</v>
      </c>
      <c r="C13362" s="405" t="s">
        <v>2054</v>
      </c>
      <c r="D13362" s="384">
        <v>3076</v>
      </c>
      <c r="E13362">
        <v>0.03</v>
      </c>
      <c r="F13362">
        <v>1.17459</v>
      </c>
      <c r="G13362" s="384">
        <v>0</v>
      </c>
      <c r="H13362">
        <v>1.17459</v>
      </c>
      <c r="I13362">
        <v>7.2</v>
      </c>
      <c r="J13362" s="384">
        <v>41505.160000000003</v>
      </c>
    </row>
    <row r="13363" spans="1:10">
      <c r="A13363">
        <v>13322</v>
      </c>
      <c r="B13363" s="612">
        <v>44096.293055555558</v>
      </c>
      <c r="C13363" s="405" t="s">
        <v>97</v>
      </c>
      <c r="D13363" s="384">
        <v>3077</v>
      </c>
      <c r="E13363">
        <v>0.02</v>
      </c>
      <c r="F13363">
        <v>1.17493</v>
      </c>
      <c r="G13363" s="384">
        <v>0</v>
      </c>
      <c r="H13363">
        <v>0</v>
      </c>
    </row>
    <row r="13364" spans="1:10">
      <c r="A13364">
        <v>13323</v>
      </c>
      <c r="B13364" s="612">
        <v>44096.293055555558</v>
      </c>
      <c r="C13364" s="405" t="s">
        <v>2110</v>
      </c>
      <c r="D13364" s="384">
        <v>3077</v>
      </c>
      <c r="E13364">
        <v>0.02</v>
      </c>
      <c r="F13364">
        <v>1.17493</v>
      </c>
      <c r="G13364" s="384">
        <v>0</v>
      </c>
      <c r="H13364">
        <v>1.1739299999999999</v>
      </c>
    </row>
    <row r="13365" spans="1:10">
      <c r="A13365">
        <v>13324</v>
      </c>
      <c r="B13365" s="612">
        <v>44096.29791666667</v>
      </c>
      <c r="C13365" s="405" t="s">
        <v>2054</v>
      </c>
      <c r="D13365" s="384">
        <v>3077</v>
      </c>
      <c r="E13365">
        <v>0.02</v>
      </c>
      <c r="F13365">
        <v>1.1739299999999999</v>
      </c>
      <c r="G13365" s="384">
        <v>0</v>
      </c>
      <c r="H13365">
        <v>1.1739299999999999</v>
      </c>
      <c r="I13365">
        <v>2</v>
      </c>
      <c r="J13365" s="384">
        <v>41507.160000000003</v>
      </c>
    </row>
    <row r="13366" spans="1:10">
      <c r="A13366">
        <v>13325</v>
      </c>
      <c r="B13366" s="612">
        <v>44096.325694444444</v>
      </c>
      <c r="C13366" s="405" t="s">
        <v>97</v>
      </c>
      <c r="D13366" s="384">
        <v>3078</v>
      </c>
      <c r="E13366">
        <v>0.02</v>
      </c>
      <c r="F13366">
        <v>1.1728499999999999</v>
      </c>
      <c r="G13366" s="384">
        <v>0</v>
      </c>
      <c r="H13366">
        <v>0</v>
      </c>
    </row>
    <row r="13367" spans="1:10">
      <c r="A13367">
        <v>13326</v>
      </c>
      <c r="B13367" s="612">
        <v>44096.325694444444</v>
      </c>
      <c r="C13367" s="405" t="s">
        <v>2110</v>
      </c>
      <c r="D13367" s="384">
        <v>3078</v>
      </c>
      <c r="E13367">
        <v>0.02</v>
      </c>
      <c r="F13367">
        <v>1.1728499999999999</v>
      </c>
      <c r="G13367" s="384">
        <v>0</v>
      </c>
      <c r="H13367">
        <v>1.1718500000000001</v>
      </c>
    </row>
    <row r="13368" spans="1:10">
      <c r="A13368">
        <v>13329</v>
      </c>
      <c r="B13368" s="612">
        <v>44096.356249999997</v>
      </c>
      <c r="C13368" s="405" t="s">
        <v>2110</v>
      </c>
      <c r="D13368" s="384">
        <v>3078</v>
      </c>
      <c r="E13368">
        <v>0.02</v>
      </c>
      <c r="F13368">
        <v>1.1728499999999999</v>
      </c>
      <c r="G13368" s="384">
        <v>0</v>
      </c>
      <c r="H13368">
        <v>1.17266</v>
      </c>
    </row>
    <row r="13369" spans="1:10">
      <c r="A13369">
        <v>13333</v>
      </c>
      <c r="B13369" s="612">
        <v>44096.445138888892</v>
      </c>
      <c r="C13369" s="405" t="s">
        <v>2110</v>
      </c>
      <c r="D13369" s="384">
        <v>3078</v>
      </c>
      <c r="E13369">
        <v>0.02</v>
      </c>
      <c r="F13369">
        <v>1.1728499999999999</v>
      </c>
      <c r="G13369" s="384">
        <v>0</v>
      </c>
      <c r="H13369">
        <v>1.1737200000000001</v>
      </c>
    </row>
    <row r="13370" spans="1:10">
      <c r="A13370">
        <v>13334</v>
      </c>
      <c r="B13370" s="612">
        <v>44096.511111111111</v>
      </c>
      <c r="C13370" s="405" t="s">
        <v>2054</v>
      </c>
      <c r="D13370" s="384">
        <v>3078</v>
      </c>
      <c r="E13370">
        <v>0.02</v>
      </c>
      <c r="F13370">
        <v>1.1737200000000001</v>
      </c>
      <c r="G13370" s="384">
        <v>0</v>
      </c>
      <c r="H13370">
        <v>1.1737200000000001</v>
      </c>
      <c r="I13370">
        <v>-1.74</v>
      </c>
      <c r="J13370" s="384">
        <v>41505.42</v>
      </c>
    </row>
    <row r="13371" spans="1:10">
      <c r="A13371">
        <v>13327</v>
      </c>
      <c r="B13371" s="612">
        <v>44096.356249999997</v>
      </c>
      <c r="C13371" s="405" t="s">
        <v>97</v>
      </c>
      <c r="D13371" s="384">
        <v>3079</v>
      </c>
      <c r="E13371">
        <v>0.02</v>
      </c>
      <c r="F13371">
        <v>1.1744600000000001</v>
      </c>
      <c r="G13371" s="384">
        <v>0</v>
      </c>
      <c r="H13371">
        <v>0</v>
      </c>
    </row>
    <row r="13372" spans="1:10">
      <c r="A13372">
        <v>13328</v>
      </c>
      <c r="B13372" s="612">
        <v>44096.356249999997</v>
      </c>
      <c r="C13372" s="405" t="s">
        <v>2110</v>
      </c>
      <c r="D13372" s="384">
        <v>3079</v>
      </c>
      <c r="E13372">
        <v>0.02</v>
      </c>
      <c r="F13372">
        <v>1.1744600000000001</v>
      </c>
      <c r="G13372" s="384">
        <v>0</v>
      </c>
      <c r="H13372">
        <v>1.17266</v>
      </c>
    </row>
    <row r="13373" spans="1:10">
      <c r="A13373">
        <v>13332</v>
      </c>
      <c r="B13373" s="612">
        <v>44096.445138888892</v>
      </c>
      <c r="C13373" s="405" t="s">
        <v>2110</v>
      </c>
      <c r="D13373" s="384">
        <v>3079</v>
      </c>
      <c r="E13373">
        <v>0.02</v>
      </c>
      <c r="F13373">
        <v>1.1744600000000001</v>
      </c>
      <c r="G13373" s="384">
        <v>0</v>
      </c>
      <c r="H13373">
        <v>1.1737200000000001</v>
      </c>
    </row>
    <row r="13374" spans="1:10">
      <c r="A13374">
        <v>13335</v>
      </c>
      <c r="B13374" s="612">
        <v>44096.511111111111</v>
      </c>
      <c r="C13374" s="405" t="s">
        <v>2054</v>
      </c>
      <c r="D13374" s="384">
        <v>3079</v>
      </c>
      <c r="E13374">
        <v>0.02</v>
      </c>
      <c r="F13374">
        <v>1.1737200000000001</v>
      </c>
      <c r="G13374" s="384">
        <v>0</v>
      </c>
      <c r="H13374">
        <v>1.1737200000000001</v>
      </c>
      <c r="I13374">
        <v>1.48</v>
      </c>
      <c r="J13374" s="384">
        <v>41506.9</v>
      </c>
    </row>
    <row r="13375" spans="1:10">
      <c r="A13375">
        <v>13330</v>
      </c>
      <c r="B13375" s="612">
        <v>44096.445138888892</v>
      </c>
      <c r="C13375" s="405" t="s">
        <v>97</v>
      </c>
      <c r="D13375" s="384">
        <v>3080</v>
      </c>
      <c r="E13375">
        <v>0.03</v>
      </c>
      <c r="F13375">
        <v>1.17615</v>
      </c>
      <c r="G13375" s="384">
        <v>0</v>
      </c>
      <c r="H13375">
        <v>0</v>
      </c>
    </row>
    <row r="13376" spans="1:10">
      <c r="A13376">
        <v>13331</v>
      </c>
      <c r="B13376" s="612">
        <v>44096.445138888892</v>
      </c>
      <c r="C13376" s="405" t="s">
        <v>2110</v>
      </c>
      <c r="D13376" s="384">
        <v>3080</v>
      </c>
      <c r="E13376">
        <v>0.03</v>
      </c>
      <c r="F13376">
        <v>1.17615</v>
      </c>
      <c r="G13376" s="384">
        <v>0</v>
      </c>
      <c r="H13376">
        <v>1.1737200000000001</v>
      </c>
    </row>
    <row r="13377" spans="1:10">
      <c r="A13377">
        <v>13336</v>
      </c>
      <c r="B13377" s="612">
        <v>44096.511111111111</v>
      </c>
      <c r="C13377" s="405" t="s">
        <v>2054</v>
      </c>
      <c r="D13377" s="384">
        <v>3080</v>
      </c>
      <c r="E13377">
        <v>0.03</v>
      </c>
      <c r="F13377">
        <v>1.1737200000000001</v>
      </c>
      <c r="G13377" s="384">
        <v>0</v>
      </c>
      <c r="H13377">
        <v>1.1737200000000001</v>
      </c>
      <c r="I13377">
        <v>7.29</v>
      </c>
      <c r="J13377" s="384">
        <v>41514.19</v>
      </c>
    </row>
    <row r="13378" spans="1:10">
      <c r="A13378">
        <v>13337</v>
      </c>
      <c r="B13378" s="612">
        <v>44096.522916666669</v>
      </c>
      <c r="C13378" s="405" t="s">
        <v>97</v>
      </c>
      <c r="D13378" s="384">
        <v>3081</v>
      </c>
      <c r="E13378">
        <v>0.02</v>
      </c>
      <c r="F13378">
        <v>1.17448</v>
      </c>
      <c r="G13378" s="384">
        <v>0</v>
      </c>
      <c r="H13378">
        <v>0</v>
      </c>
    </row>
    <row r="13379" spans="1:10">
      <c r="A13379">
        <v>13338</v>
      </c>
      <c r="B13379" s="612">
        <v>44096.522916666669</v>
      </c>
      <c r="C13379" s="405" t="s">
        <v>2110</v>
      </c>
      <c r="D13379" s="384">
        <v>3081</v>
      </c>
      <c r="E13379">
        <v>0.02</v>
      </c>
      <c r="F13379">
        <v>1.17448</v>
      </c>
      <c r="G13379" s="384">
        <v>0</v>
      </c>
      <c r="H13379">
        <v>1.1734800000000001</v>
      </c>
    </row>
    <row r="13380" spans="1:10">
      <c r="A13380">
        <v>13339</v>
      </c>
      <c r="B13380" s="612">
        <v>44096.576388888891</v>
      </c>
      <c r="C13380" s="405" t="s">
        <v>2054</v>
      </c>
      <c r="D13380" s="384">
        <v>3081</v>
      </c>
      <c r="E13380">
        <v>0.02</v>
      </c>
      <c r="F13380">
        <v>1.1734800000000001</v>
      </c>
      <c r="G13380" s="384">
        <v>0</v>
      </c>
      <c r="H13380">
        <v>1.1734800000000001</v>
      </c>
      <c r="I13380">
        <v>2</v>
      </c>
      <c r="J13380" s="384">
        <v>41516.19</v>
      </c>
    </row>
    <row r="13381" spans="1:10">
      <c r="A13381">
        <v>13340</v>
      </c>
      <c r="B13381" s="612">
        <v>44096.613888888889</v>
      </c>
      <c r="C13381" s="405" t="s">
        <v>96</v>
      </c>
      <c r="D13381" s="384">
        <v>3082</v>
      </c>
      <c r="E13381">
        <v>0.64</v>
      </c>
      <c r="F13381">
        <v>1.1715500000000001</v>
      </c>
      <c r="G13381" s="384">
        <v>0</v>
      </c>
      <c r="H13381">
        <v>0</v>
      </c>
    </row>
    <row r="13382" spans="1:10">
      <c r="A13382">
        <v>13341</v>
      </c>
      <c r="B13382" s="612">
        <v>44096.613888888889</v>
      </c>
      <c r="C13382" s="405" t="s">
        <v>2110</v>
      </c>
      <c r="D13382" s="384">
        <v>3082</v>
      </c>
      <c r="E13382">
        <v>0.64</v>
      </c>
      <c r="F13382">
        <v>1.1715500000000001</v>
      </c>
      <c r="G13382" s="384">
        <v>0</v>
      </c>
      <c r="H13382">
        <v>1.1758599999999999</v>
      </c>
    </row>
    <row r="13383" spans="1:10">
      <c r="A13383">
        <v>13354</v>
      </c>
      <c r="B13383" s="612">
        <v>44097.033333333333</v>
      </c>
      <c r="C13383" s="405" t="s">
        <v>2110</v>
      </c>
      <c r="D13383" s="384">
        <v>3082</v>
      </c>
      <c r="E13383">
        <v>0.64</v>
      </c>
      <c r="F13383">
        <v>1.1715500000000001</v>
      </c>
      <c r="G13383" s="384">
        <v>0</v>
      </c>
      <c r="H13383">
        <v>1.17357</v>
      </c>
    </row>
    <row r="13384" spans="1:10">
      <c r="A13384">
        <v>13389</v>
      </c>
      <c r="B13384" s="612">
        <v>44097.598611111112</v>
      </c>
      <c r="C13384" s="405" t="s">
        <v>2110</v>
      </c>
      <c r="D13384" s="384">
        <v>3082</v>
      </c>
      <c r="E13384">
        <v>0.64</v>
      </c>
      <c r="F13384">
        <v>1.1715500000000001</v>
      </c>
      <c r="G13384" s="384">
        <v>0</v>
      </c>
      <c r="H13384">
        <v>1.17116</v>
      </c>
    </row>
    <row r="13385" spans="1:10">
      <c r="A13385">
        <v>13426</v>
      </c>
      <c r="B13385" s="612">
        <v>44098.397222222222</v>
      </c>
      <c r="C13385" s="405" t="s">
        <v>2110</v>
      </c>
      <c r="D13385" s="384">
        <v>3082</v>
      </c>
      <c r="E13385">
        <v>0.64</v>
      </c>
      <c r="F13385">
        <v>1.1715500000000001</v>
      </c>
      <c r="G13385" s="384">
        <v>0</v>
      </c>
      <c r="H13385">
        <v>1.1685099999999999</v>
      </c>
    </row>
    <row r="13386" spans="1:10">
      <c r="A13386">
        <v>13455</v>
      </c>
      <c r="B13386" s="612">
        <v>44098.738888888889</v>
      </c>
      <c r="C13386" s="405" t="s">
        <v>2054</v>
      </c>
      <c r="D13386" s="384">
        <v>3082</v>
      </c>
      <c r="E13386">
        <v>0.64</v>
      </c>
      <c r="F13386">
        <v>1.1685099999999999</v>
      </c>
      <c r="G13386" s="384">
        <v>0</v>
      </c>
      <c r="H13386">
        <v>1.1685099999999999</v>
      </c>
      <c r="I13386">
        <v>-204.84</v>
      </c>
      <c r="J13386" s="384">
        <v>40555.760000000002</v>
      </c>
    </row>
    <row r="13387" spans="1:10">
      <c r="A13387">
        <v>13350</v>
      </c>
      <c r="B13387" s="612">
        <v>44096.632638888892</v>
      </c>
      <c r="C13387" s="405" t="s">
        <v>97</v>
      </c>
      <c r="D13387" s="384">
        <v>3083</v>
      </c>
      <c r="E13387">
        <v>0.02</v>
      </c>
      <c r="F13387">
        <v>1.17022</v>
      </c>
      <c r="G13387" s="384">
        <v>0</v>
      </c>
      <c r="H13387">
        <v>0</v>
      </c>
    </row>
    <row r="13388" spans="1:10">
      <c r="A13388">
        <v>13351</v>
      </c>
      <c r="B13388" s="612">
        <v>44096.632638888892</v>
      </c>
      <c r="C13388" s="405" t="s">
        <v>2110</v>
      </c>
      <c r="D13388" s="384">
        <v>3083</v>
      </c>
      <c r="E13388">
        <v>0.02</v>
      </c>
      <c r="F13388">
        <v>1.17022</v>
      </c>
      <c r="G13388" s="384">
        <v>0</v>
      </c>
      <c r="H13388">
        <v>1.1692199999999999</v>
      </c>
    </row>
    <row r="13389" spans="1:10">
      <c r="A13389">
        <v>13363</v>
      </c>
      <c r="B13389" s="612">
        <v>44097.033333333333</v>
      </c>
      <c r="C13389" s="405" t="s">
        <v>2054</v>
      </c>
      <c r="D13389" s="384">
        <v>3083</v>
      </c>
      <c r="E13389">
        <v>0.02</v>
      </c>
      <c r="F13389">
        <v>1.1692199999999999</v>
      </c>
      <c r="G13389" s="384">
        <v>0</v>
      </c>
      <c r="H13389">
        <v>1.1692199999999999</v>
      </c>
      <c r="I13389">
        <v>2.02</v>
      </c>
      <c r="J13389" s="384">
        <v>41518.21</v>
      </c>
    </row>
    <row r="13390" spans="1:10">
      <c r="A13390">
        <v>13352</v>
      </c>
      <c r="B13390" s="612">
        <v>44097.033333333333</v>
      </c>
      <c r="C13390" s="405" t="s">
        <v>96</v>
      </c>
      <c r="D13390" s="384">
        <v>3084</v>
      </c>
      <c r="E13390">
        <v>1.1100000000000001</v>
      </c>
      <c r="F13390">
        <v>1.1692400000000001</v>
      </c>
      <c r="G13390" s="384">
        <v>0</v>
      </c>
      <c r="H13390">
        <v>0</v>
      </c>
    </row>
    <row r="13391" spans="1:10">
      <c r="A13391">
        <v>13353</v>
      </c>
      <c r="B13391" s="612">
        <v>44097.033333333333</v>
      </c>
      <c r="C13391" s="405" t="s">
        <v>2110</v>
      </c>
      <c r="D13391" s="384">
        <v>3084</v>
      </c>
      <c r="E13391">
        <v>1.1100000000000001</v>
      </c>
      <c r="F13391">
        <v>1.1692400000000001</v>
      </c>
      <c r="G13391" s="384">
        <v>0</v>
      </c>
      <c r="H13391">
        <v>1.17357</v>
      </c>
    </row>
    <row r="13392" spans="1:10">
      <c r="A13392">
        <v>13388</v>
      </c>
      <c r="B13392" s="612">
        <v>44097.598611111112</v>
      </c>
      <c r="C13392" s="405" t="s">
        <v>2110</v>
      </c>
      <c r="D13392" s="384">
        <v>3084</v>
      </c>
      <c r="E13392">
        <v>1.1100000000000001</v>
      </c>
      <c r="F13392">
        <v>1.1692400000000001</v>
      </c>
      <c r="G13392" s="384">
        <v>0</v>
      </c>
      <c r="H13392">
        <v>1.17116</v>
      </c>
    </row>
    <row r="13393" spans="1:10">
      <c r="A13393">
        <v>13425</v>
      </c>
      <c r="B13393" s="612">
        <v>44098.397222222222</v>
      </c>
      <c r="C13393" s="405" t="s">
        <v>2110</v>
      </c>
      <c r="D13393" s="384">
        <v>3084</v>
      </c>
      <c r="E13393">
        <v>1.1100000000000001</v>
      </c>
      <c r="F13393">
        <v>1.1692400000000001</v>
      </c>
      <c r="G13393" s="384">
        <v>0</v>
      </c>
      <c r="H13393">
        <v>1.1685099999999999</v>
      </c>
    </row>
    <row r="13394" spans="1:10">
      <c r="A13394">
        <v>13456</v>
      </c>
      <c r="B13394" s="612">
        <v>44098.738888888889</v>
      </c>
      <c r="C13394" s="405" t="s">
        <v>2054</v>
      </c>
      <c r="D13394" s="384">
        <v>3084</v>
      </c>
      <c r="E13394">
        <v>1.1100000000000001</v>
      </c>
      <c r="F13394">
        <v>1.1685099999999999</v>
      </c>
      <c r="G13394" s="384">
        <v>0</v>
      </c>
      <c r="H13394">
        <v>1.1685099999999999</v>
      </c>
      <c r="I13394">
        <v>-94.41</v>
      </c>
      <c r="J13394" s="384">
        <v>40461.360000000001</v>
      </c>
    </row>
    <row r="13395" spans="1:10">
      <c r="A13395">
        <v>13364</v>
      </c>
      <c r="B13395" s="612">
        <v>44097.058333333334</v>
      </c>
      <c r="C13395" s="405" t="s">
        <v>97</v>
      </c>
      <c r="D13395" s="384">
        <v>3085</v>
      </c>
      <c r="E13395">
        <v>0.02</v>
      </c>
      <c r="F13395">
        <v>1.1682900000000001</v>
      </c>
      <c r="G13395" s="384">
        <v>0</v>
      </c>
      <c r="H13395">
        <v>0</v>
      </c>
    </row>
    <row r="13396" spans="1:10">
      <c r="A13396">
        <v>13365</v>
      </c>
      <c r="B13396" s="612">
        <v>44097.058333333334</v>
      </c>
      <c r="C13396" s="405" t="s">
        <v>2110</v>
      </c>
      <c r="D13396" s="384">
        <v>3085</v>
      </c>
      <c r="E13396">
        <v>0.02</v>
      </c>
      <c r="F13396">
        <v>1.1682900000000001</v>
      </c>
      <c r="G13396" s="384">
        <v>0</v>
      </c>
      <c r="H13396">
        <v>1.1672899999999999</v>
      </c>
    </row>
    <row r="13397" spans="1:10">
      <c r="A13397">
        <v>13368</v>
      </c>
      <c r="B13397" s="612">
        <v>44097.313888888886</v>
      </c>
      <c r="C13397" s="405" t="s">
        <v>2110</v>
      </c>
      <c r="D13397" s="384">
        <v>3085</v>
      </c>
      <c r="E13397">
        <v>0.02</v>
      </c>
      <c r="F13397">
        <v>1.1682900000000001</v>
      </c>
      <c r="G13397" s="384">
        <v>0</v>
      </c>
      <c r="H13397">
        <v>1.1680900000000001</v>
      </c>
    </row>
    <row r="13398" spans="1:10">
      <c r="A13398">
        <v>13372</v>
      </c>
      <c r="B13398" s="612">
        <v>44097.385416666664</v>
      </c>
      <c r="C13398" s="405" t="s">
        <v>2110</v>
      </c>
      <c r="D13398" s="384">
        <v>3085</v>
      </c>
      <c r="E13398">
        <v>0.02</v>
      </c>
      <c r="F13398">
        <v>1.1682900000000001</v>
      </c>
      <c r="G13398" s="384">
        <v>0</v>
      </c>
      <c r="H13398">
        <v>1.1691400000000001</v>
      </c>
    </row>
    <row r="13399" spans="1:10">
      <c r="A13399">
        <v>13373</v>
      </c>
      <c r="B13399" s="612">
        <v>44097.499305555553</v>
      </c>
      <c r="C13399" s="405" t="s">
        <v>2054</v>
      </c>
      <c r="D13399" s="384">
        <v>3085</v>
      </c>
      <c r="E13399">
        <v>0.02</v>
      </c>
      <c r="F13399">
        <v>1.1691400000000001</v>
      </c>
      <c r="G13399" s="384">
        <v>0</v>
      </c>
      <c r="H13399">
        <v>1.1691400000000001</v>
      </c>
      <c r="I13399">
        <v>-1.7</v>
      </c>
      <c r="J13399" s="384">
        <v>41516.51</v>
      </c>
    </row>
    <row r="13400" spans="1:10">
      <c r="A13400">
        <v>13366</v>
      </c>
      <c r="B13400" s="612">
        <v>44097.313888888886</v>
      </c>
      <c r="C13400" s="405" t="s">
        <v>97</v>
      </c>
      <c r="D13400" s="384">
        <v>3086</v>
      </c>
      <c r="E13400">
        <v>0.02</v>
      </c>
      <c r="F13400">
        <v>1.1698900000000001</v>
      </c>
      <c r="G13400" s="384">
        <v>0</v>
      </c>
      <c r="H13400">
        <v>0</v>
      </c>
    </row>
    <row r="13401" spans="1:10">
      <c r="A13401">
        <v>13367</v>
      </c>
      <c r="B13401" s="612">
        <v>44097.313888888886</v>
      </c>
      <c r="C13401" s="405" t="s">
        <v>2110</v>
      </c>
      <c r="D13401" s="384">
        <v>3086</v>
      </c>
      <c r="E13401">
        <v>0.02</v>
      </c>
      <c r="F13401">
        <v>1.1698900000000001</v>
      </c>
      <c r="G13401" s="384">
        <v>0</v>
      </c>
      <c r="H13401">
        <v>1.1680900000000001</v>
      </c>
    </row>
    <row r="13402" spans="1:10">
      <c r="A13402">
        <v>13371</v>
      </c>
      <c r="B13402" s="612">
        <v>44097.385416666664</v>
      </c>
      <c r="C13402" s="405" t="s">
        <v>2110</v>
      </c>
      <c r="D13402" s="384">
        <v>3086</v>
      </c>
      <c r="E13402">
        <v>0.02</v>
      </c>
      <c r="F13402">
        <v>1.1698900000000001</v>
      </c>
      <c r="G13402" s="384">
        <v>0</v>
      </c>
      <c r="H13402">
        <v>1.1691400000000001</v>
      </c>
    </row>
    <row r="13403" spans="1:10">
      <c r="A13403">
        <v>13374</v>
      </c>
      <c r="B13403" s="612">
        <v>44097.499305555553</v>
      </c>
      <c r="C13403" s="405" t="s">
        <v>2054</v>
      </c>
      <c r="D13403" s="384">
        <v>3086</v>
      </c>
      <c r="E13403">
        <v>0.02</v>
      </c>
      <c r="F13403">
        <v>1.1691400000000001</v>
      </c>
      <c r="G13403" s="384">
        <v>0</v>
      </c>
      <c r="H13403">
        <v>1.1691400000000001</v>
      </c>
      <c r="I13403">
        <v>1.5</v>
      </c>
      <c r="J13403" s="384">
        <v>41518.01</v>
      </c>
    </row>
    <row r="13404" spans="1:10">
      <c r="A13404">
        <v>13369</v>
      </c>
      <c r="B13404" s="612">
        <v>44097.385416666664</v>
      </c>
      <c r="C13404" s="405" t="s">
        <v>97</v>
      </c>
      <c r="D13404" s="384">
        <v>3087</v>
      </c>
      <c r="E13404">
        <v>0.03</v>
      </c>
      <c r="F13404">
        <v>1.17154</v>
      </c>
      <c r="G13404" s="384">
        <v>0</v>
      </c>
      <c r="H13404">
        <v>0</v>
      </c>
    </row>
    <row r="13405" spans="1:10">
      <c r="A13405">
        <v>13370</v>
      </c>
      <c r="B13405" s="612">
        <v>44097.385416666664</v>
      </c>
      <c r="C13405" s="405" t="s">
        <v>2110</v>
      </c>
      <c r="D13405" s="384">
        <v>3087</v>
      </c>
      <c r="E13405">
        <v>0.03</v>
      </c>
      <c r="F13405">
        <v>1.17154</v>
      </c>
      <c r="G13405" s="384">
        <v>0</v>
      </c>
      <c r="H13405">
        <v>1.1691400000000001</v>
      </c>
    </row>
    <row r="13406" spans="1:10">
      <c r="A13406">
        <v>13375</v>
      </c>
      <c r="B13406" s="612">
        <v>44097.499305555553</v>
      </c>
      <c r="C13406" s="405" t="s">
        <v>2054</v>
      </c>
      <c r="D13406" s="384">
        <v>3087</v>
      </c>
      <c r="E13406">
        <v>0.03</v>
      </c>
      <c r="F13406">
        <v>1.1691400000000001</v>
      </c>
      <c r="G13406" s="384">
        <v>0</v>
      </c>
      <c r="H13406">
        <v>1.1691400000000001</v>
      </c>
      <c r="I13406">
        <v>7.2</v>
      </c>
      <c r="J13406" s="384">
        <v>41525.21</v>
      </c>
    </row>
    <row r="13407" spans="1:10">
      <c r="A13407">
        <v>13376</v>
      </c>
      <c r="B13407" s="612">
        <v>44097.507638888892</v>
      </c>
      <c r="C13407" s="405" t="s">
        <v>97</v>
      </c>
      <c r="D13407" s="384">
        <v>3088</v>
      </c>
      <c r="E13407">
        <v>0.02</v>
      </c>
      <c r="F13407">
        <v>1.16934</v>
      </c>
      <c r="G13407" s="384">
        <v>0</v>
      </c>
      <c r="H13407">
        <v>0</v>
      </c>
    </row>
    <row r="13408" spans="1:10">
      <c r="A13408">
        <v>13377</v>
      </c>
      <c r="B13408" s="612">
        <v>44097.507638888892</v>
      </c>
      <c r="C13408" s="405" t="s">
        <v>2110</v>
      </c>
      <c r="D13408" s="384">
        <v>3088</v>
      </c>
      <c r="E13408">
        <v>0.02</v>
      </c>
      <c r="F13408">
        <v>1.16934</v>
      </c>
      <c r="G13408" s="384">
        <v>0</v>
      </c>
      <c r="H13408">
        <v>1.1683399999999999</v>
      </c>
    </row>
    <row r="13409" spans="1:10">
      <c r="A13409">
        <v>13378</v>
      </c>
      <c r="B13409" s="612">
        <v>44097.55972222222</v>
      </c>
      <c r="C13409" s="405" t="s">
        <v>2054</v>
      </c>
      <c r="D13409" s="384">
        <v>3088</v>
      </c>
      <c r="E13409">
        <v>0.02</v>
      </c>
      <c r="F13409">
        <v>1.1683399999999999</v>
      </c>
      <c r="G13409" s="384">
        <v>0</v>
      </c>
      <c r="H13409">
        <v>1.1683399999999999</v>
      </c>
      <c r="I13409">
        <v>2</v>
      </c>
      <c r="J13409" s="384">
        <v>41527.21</v>
      </c>
    </row>
    <row r="13410" spans="1:10">
      <c r="A13410">
        <v>13379</v>
      </c>
      <c r="B13410" s="612">
        <v>44097.563194444447</v>
      </c>
      <c r="C13410" s="405" t="s">
        <v>97</v>
      </c>
      <c r="D13410" s="384">
        <v>3089</v>
      </c>
      <c r="E13410">
        <v>0.02</v>
      </c>
      <c r="F13410">
        <v>1.1686799999999999</v>
      </c>
      <c r="G13410" s="384">
        <v>0</v>
      </c>
      <c r="H13410">
        <v>0</v>
      </c>
    </row>
    <row r="13411" spans="1:10">
      <c r="A13411">
        <v>13380</v>
      </c>
      <c r="B13411" s="612">
        <v>44097.563194444447</v>
      </c>
      <c r="C13411" s="405" t="s">
        <v>2110</v>
      </c>
      <c r="D13411" s="384">
        <v>3089</v>
      </c>
      <c r="E13411">
        <v>0.02</v>
      </c>
      <c r="F13411">
        <v>1.1686799999999999</v>
      </c>
      <c r="G13411" s="384">
        <v>0</v>
      </c>
      <c r="H13411">
        <v>1.1676800000000001</v>
      </c>
    </row>
    <row r="13412" spans="1:10">
      <c r="A13412">
        <v>13383</v>
      </c>
      <c r="B13412" s="612">
        <v>44097.566666666666</v>
      </c>
      <c r="C13412" s="405" t="s">
        <v>2110</v>
      </c>
      <c r="D13412" s="384">
        <v>3089</v>
      </c>
      <c r="E13412">
        <v>0.02</v>
      </c>
      <c r="F13412">
        <v>1.1686799999999999</v>
      </c>
      <c r="G13412" s="384">
        <v>0</v>
      </c>
      <c r="H13412">
        <v>1.16848</v>
      </c>
    </row>
    <row r="13413" spans="1:10">
      <c r="A13413">
        <v>13384</v>
      </c>
      <c r="B13413" s="612">
        <v>44097.578472222223</v>
      </c>
      <c r="C13413" s="405" t="s">
        <v>2054</v>
      </c>
      <c r="D13413" s="384">
        <v>3089</v>
      </c>
      <c r="E13413">
        <v>0.02</v>
      </c>
      <c r="F13413">
        <v>1.16848</v>
      </c>
      <c r="G13413" s="384">
        <v>0</v>
      </c>
      <c r="H13413">
        <v>1.16848</v>
      </c>
      <c r="I13413">
        <v>0.4</v>
      </c>
      <c r="J13413" s="384">
        <v>41527.61</v>
      </c>
    </row>
    <row r="13414" spans="1:10">
      <c r="A13414">
        <v>13381</v>
      </c>
      <c r="B13414" s="612">
        <v>44097.566666666666</v>
      </c>
      <c r="C13414" s="405" t="s">
        <v>97</v>
      </c>
      <c r="D13414" s="384">
        <v>3090</v>
      </c>
      <c r="E13414">
        <v>0.02</v>
      </c>
      <c r="F13414">
        <v>1.17028</v>
      </c>
      <c r="G13414" s="384">
        <v>0</v>
      </c>
      <c r="H13414">
        <v>0</v>
      </c>
    </row>
    <row r="13415" spans="1:10">
      <c r="A13415">
        <v>13382</v>
      </c>
      <c r="B13415" s="612">
        <v>44097.566666666666</v>
      </c>
      <c r="C13415" s="405" t="s">
        <v>2110</v>
      </c>
      <c r="D13415" s="384">
        <v>3090</v>
      </c>
      <c r="E13415">
        <v>0.02</v>
      </c>
      <c r="F13415">
        <v>1.17028</v>
      </c>
      <c r="G13415" s="384">
        <v>0</v>
      </c>
      <c r="H13415">
        <v>1.16848</v>
      </c>
    </row>
    <row r="13416" spans="1:10">
      <c r="A13416">
        <v>13385</v>
      </c>
      <c r="B13416" s="612">
        <v>44097.578472222223</v>
      </c>
      <c r="C13416" s="405" t="s">
        <v>2054</v>
      </c>
      <c r="D13416" s="384">
        <v>3090</v>
      </c>
      <c r="E13416">
        <v>0.02</v>
      </c>
      <c r="F13416">
        <v>1.16848</v>
      </c>
      <c r="G13416" s="384">
        <v>0</v>
      </c>
      <c r="H13416">
        <v>1.16848</v>
      </c>
      <c r="I13416">
        <v>3.6</v>
      </c>
      <c r="J13416" s="384">
        <v>41531.21</v>
      </c>
    </row>
    <row r="13417" spans="1:10">
      <c r="A13417">
        <v>13386</v>
      </c>
      <c r="B13417" s="612">
        <v>44097.598611111112</v>
      </c>
      <c r="C13417" s="405" t="s">
        <v>96</v>
      </c>
      <c r="D13417" s="384">
        <v>3091</v>
      </c>
      <c r="E13417">
        <v>1.93</v>
      </c>
      <c r="F13417">
        <v>1.16683</v>
      </c>
      <c r="G13417" s="384">
        <v>0</v>
      </c>
      <c r="H13417">
        <v>0</v>
      </c>
    </row>
    <row r="13418" spans="1:10">
      <c r="A13418">
        <v>13387</v>
      </c>
      <c r="B13418" s="612">
        <v>44097.598611111112</v>
      </c>
      <c r="C13418" s="405" t="s">
        <v>2110</v>
      </c>
      <c r="D13418" s="384">
        <v>3091</v>
      </c>
      <c r="E13418">
        <v>1.93</v>
      </c>
      <c r="F13418">
        <v>1.16683</v>
      </c>
      <c r="G13418" s="384">
        <v>0</v>
      </c>
      <c r="H13418">
        <v>1.17116</v>
      </c>
    </row>
    <row r="13419" spans="1:10">
      <c r="A13419">
        <v>13424</v>
      </c>
      <c r="B13419" s="612">
        <v>44098.397222222222</v>
      </c>
      <c r="C13419" s="405" t="s">
        <v>2110</v>
      </c>
      <c r="D13419" s="384">
        <v>3091</v>
      </c>
      <c r="E13419">
        <v>1.93</v>
      </c>
      <c r="F13419">
        <v>1.16683</v>
      </c>
      <c r="G13419" s="384">
        <v>0</v>
      </c>
      <c r="H13419">
        <v>1.1685099999999999</v>
      </c>
    </row>
    <row r="13420" spans="1:10">
      <c r="A13420">
        <v>13457</v>
      </c>
      <c r="B13420" s="612">
        <v>44098.738888888889</v>
      </c>
      <c r="C13420" s="405" t="s">
        <v>2054</v>
      </c>
      <c r="D13420" s="384">
        <v>3091</v>
      </c>
      <c r="E13420">
        <v>1.93</v>
      </c>
      <c r="F13420">
        <v>1.1685099999999999</v>
      </c>
      <c r="G13420" s="384">
        <v>0</v>
      </c>
      <c r="H13420">
        <v>1.1685099999999999</v>
      </c>
      <c r="I13420">
        <v>300.98</v>
      </c>
      <c r="J13420" s="384">
        <v>40762.339999999997</v>
      </c>
    </row>
    <row r="13421" spans="1:10">
      <c r="A13421">
        <v>13398</v>
      </c>
      <c r="B13421" s="612">
        <v>44097.601388888892</v>
      </c>
      <c r="C13421" s="405" t="s">
        <v>97</v>
      </c>
      <c r="D13421" s="384">
        <v>3092</v>
      </c>
      <c r="E13421">
        <v>0.02</v>
      </c>
      <c r="F13421">
        <v>1.1671899999999999</v>
      </c>
      <c r="G13421" s="384">
        <v>0</v>
      </c>
      <c r="H13421">
        <v>0</v>
      </c>
    </row>
    <row r="13422" spans="1:10">
      <c r="A13422">
        <v>13399</v>
      </c>
      <c r="B13422" s="612">
        <v>44097.601388888892</v>
      </c>
      <c r="C13422" s="405" t="s">
        <v>2110</v>
      </c>
      <c r="D13422" s="384">
        <v>3092</v>
      </c>
      <c r="E13422">
        <v>0.02</v>
      </c>
      <c r="F13422">
        <v>1.1671899999999999</v>
      </c>
      <c r="G13422" s="384">
        <v>0</v>
      </c>
      <c r="H13422">
        <v>1.1661900000000001</v>
      </c>
    </row>
    <row r="13423" spans="1:10">
      <c r="A13423">
        <v>13402</v>
      </c>
      <c r="B13423" s="612">
        <v>44097.636111111111</v>
      </c>
      <c r="C13423" s="405" t="s">
        <v>2110</v>
      </c>
      <c r="D13423" s="384">
        <v>3092</v>
      </c>
      <c r="E13423">
        <v>0.02</v>
      </c>
      <c r="F13423">
        <v>1.1671899999999999</v>
      </c>
      <c r="G13423" s="384">
        <v>0</v>
      </c>
      <c r="H13423">
        <v>1.167</v>
      </c>
    </row>
    <row r="13424" spans="1:10">
      <c r="A13424">
        <v>13403</v>
      </c>
      <c r="B13424" s="612">
        <v>44097.65902777778</v>
      </c>
      <c r="C13424" s="405" t="s">
        <v>2054</v>
      </c>
      <c r="D13424" s="384">
        <v>3092</v>
      </c>
      <c r="E13424">
        <v>0.02</v>
      </c>
      <c r="F13424">
        <v>1.167</v>
      </c>
      <c r="G13424" s="384">
        <v>0</v>
      </c>
      <c r="H13424">
        <v>1.167</v>
      </c>
      <c r="I13424">
        <v>0.38</v>
      </c>
      <c r="J13424" s="384">
        <v>41531.589999999997</v>
      </c>
    </row>
    <row r="13425" spans="1:10">
      <c r="A13425">
        <v>13400</v>
      </c>
      <c r="B13425" s="612">
        <v>44097.636111111111</v>
      </c>
      <c r="C13425" s="405" t="s">
        <v>97</v>
      </c>
      <c r="D13425" s="384">
        <v>3093</v>
      </c>
      <c r="E13425">
        <v>0.02</v>
      </c>
      <c r="F13425">
        <v>1.1688000000000001</v>
      </c>
      <c r="G13425" s="384">
        <v>0</v>
      </c>
      <c r="H13425">
        <v>0</v>
      </c>
    </row>
    <row r="13426" spans="1:10">
      <c r="A13426">
        <v>13401</v>
      </c>
      <c r="B13426" s="612">
        <v>44097.636111111111</v>
      </c>
      <c r="C13426" s="405" t="s">
        <v>2110</v>
      </c>
      <c r="D13426" s="384">
        <v>3093</v>
      </c>
      <c r="E13426">
        <v>0.02</v>
      </c>
      <c r="F13426">
        <v>1.1688000000000001</v>
      </c>
      <c r="G13426" s="384">
        <v>0</v>
      </c>
      <c r="H13426">
        <v>1.167</v>
      </c>
    </row>
    <row r="13427" spans="1:10">
      <c r="A13427">
        <v>13404</v>
      </c>
      <c r="B13427" s="612">
        <v>44097.65902777778</v>
      </c>
      <c r="C13427" s="405" t="s">
        <v>2054</v>
      </c>
      <c r="D13427" s="384">
        <v>3093</v>
      </c>
      <c r="E13427">
        <v>0.02</v>
      </c>
      <c r="F13427">
        <v>1.167</v>
      </c>
      <c r="G13427" s="384">
        <v>0</v>
      </c>
      <c r="H13427">
        <v>1.167</v>
      </c>
      <c r="I13427">
        <v>3.6</v>
      </c>
      <c r="J13427" s="384">
        <v>41535.19</v>
      </c>
    </row>
    <row r="13428" spans="1:10">
      <c r="A13428">
        <v>13405</v>
      </c>
      <c r="B13428" s="612">
        <v>44097.694444444445</v>
      </c>
      <c r="C13428" s="405" t="s">
        <v>97</v>
      </c>
      <c r="D13428" s="384">
        <v>3094</v>
      </c>
      <c r="E13428">
        <v>0.02</v>
      </c>
      <c r="F13428">
        <v>1.16873</v>
      </c>
      <c r="G13428" s="384">
        <v>0</v>
      </c>
      <c r="H13428">
        <v>0</v>
      </c>
    </row>
    <row r="13429" spans="1:10">
      <c r="A13429">
        <v>13406</v>
      </c>
      <c r="B13429" s="612">
        <v>44097.694444444445</v>
      </c>
      <c r="C13429" s="405" t="s">
        <v>2110</v>
      </c>
      <c r="D13429" s="384">
        <v>3094</v>
      </c>
      <c r="E13429">
        <v>0.02</v>
      </c>
      <c r="F13429">
        <v>1.16873</v>
      </c>
      <c r="G13429" s="384">
        <v>0</v>
      </c>
      <c r="H13429">
        <v>1.1677299999999999</v>
      </c>
    </row>
    <row r="13430" spans="1:10">
      <c r="A13430">
        <v>13407</v>
      </c>
      <c r="B13430" s="612">
        <v>44097.761111111111</v>
      </c>
      <c r="C13430" s="405" t="s">
        <v>2054</v>
      </c>
      <c r="D13430" s="384">
        <v>3094</v>
      </c>
      <c r="E13430">
        <v>0.02</v>
      </c>
      <c r="F13430">
        <v>1.1677299999999999</v>
      </c>
      <c r="G13430" s="384">
        <v>0</v>
      </c>
      <c r="H13430">
        <v>1.1677299999999999</v>
      </c>
      <c r="I13430">
        <v>2</v>
      </c>
      <c r="J13430" s="384">
        <v>41537.19</v>
      </c>
    </row>
    <row r="13431" spans="1:10">
      <c r="A13431">
        <v>13408</v>
      </c>
      <c r="B13431" s="612">
        <v>44097.79791666667</v>
      </c>
      <c r="C13431" s="405" t="s">
        <v>97</v>
      </c>
      <c r="D13431" s="384">
        <v>3095</v>
      </c>
      <c r="E13431">
        <v>0.02</v>
      </c>
      <c r="F13431">
        <v>1.16568</v>
      </c>
      <c r="G13431" s="384">
        <v>0</v>
      </c>
      <c r="H13431">
        <v>0</v>
      </c>
    </row>
    <row r="13432" spans="1:10">
      <c r="A13432">
        <v>13409</v>
      </c>
      <c r="B13432" s="612">
        <v>44097.79791666667</v>
      </c>
      <c r="C13432" s="405" t="s">
        <v>2110</v>
      </c>
      <c r="D13432" s="384">
        <v>3095</v>
      </c>
      <c r="E13432">
        <v>0.02</v>
      </c>
      <c r="F13432">
        <v>1.16568</v>
      </c>
      <c r="G13432" s="384">
        <v>0</v>
      </c>
      <c r="H13432">
        <v>1.1646799999999999</v>
      </c>
    </row>
    <row r="13433" spans="1:10">
      <c r="A13433">
        <v>13412</v>
      </c>
      <c r="B13433" s="612">
        <v>44098.02847222222</v>
      </c>
      <c r="C13433" s="405" t="s">
        <v>2110</v>
      </c>
      <c r="D13433" s="384">
        <v>3095</v>
      </c>
      <c r="E13433">
        <v>0.02</v>
      </c>
      <c r="F13433">
        <v>1.16568</v>
      </c>
      <c r="G13433" s="384">
        <v>0</v>
      </c>
      <c r="H13433">
        <v>1.1654800000000001</v>
      </c>
    </row>
    <row r="13434" spans="1:10">
      <c r="A13434">
        <v>13413</v>
      </c>
      <c r="B13434" s="612">
        <v>44098.195833333331</v>
      </c>
      <c r="C13434" s="405" t="s">
        <v>2054</v>
      </c>
      <c r="D13434" s="384">
        <v>3095</v>
      </c>
      <c r="E13434">
        <v>0.02</v>
      </c>
      <c r="F13434">
        <v>1.1654800000000001</v>
      </c>
      <c r="G13434" s="384">
        <v>0</v>
      </c>
      <c r="H13434">
        <v>1.1654800000000001</v>
      </c>
      <c r="I13434">
        <v>0.47</v>
      </c>
      <c r="J13434" s="384">
        <v>41537.660000000003</v>
      </c>
    </row>
    <row r="13435" spans="1:10">
      <c r="A13435">
        <v>13410</v>
      </c>
      <c r="B13435" s="612">
        <v>44098.02847222222</v>
      </c>
      <c r="C13435" s="405" t="s">
        <v>97</v>
      </c>
      <c r="D13435" s="384">
        <v>3096</v>
      </c>
      <c r="E13435">
        <v>0.02</v>
      </c>
      <c r="F13435">
        <v>1.1672800000000001</v>
      </c>
      <c r="G13435" s="384">
        <v>0</v>
      </c>
      <c r="H13435">
        <v>0</v>
      </c>
    </row>
    <row r="13436" spans="1:10">
      <c r="A13436">
        <v>13411</v>
      </c>
      <c r="B13436" s="612">
        <v>44098.02847222222</v>
      </c>
      <c r="C13436" s="405" t="s">
        <v>2110</v>
      </c>
      <c r="D13436" s="384">
        <v>3096</v>
      </c>
      <c r="E13436">
        <v>0.02</v>
      </c>
      <c r="F13436">
        <v>1.1672800000000001</v>
      </c>
      <c r="G13436" s="384">
        <v>0</v>
      </c>
      <c r="H13436">
        <v>1.1654800000000001</v>
      </c>
    </row>
    <row r="13437" spans="1:10">
      <c r="A13437">
        <v>13414</v>
      </c>
      <c r="B13437" s="612">
        <v>44098.195833333331</v>
      </c>
      <c r="C13437" s="405" t="s">
        <v>2054</v>
      </c>
      <c r="D13437" s="384">
        <v>3096</v>
      </c>
      <c r="E13437">
        <v>0.02</v>
      </c>
      <c r="F13437">
        <v>1.1654800000000001</v>
      </c>
      <c r="G13437" s="384">
        <v>0</v>
      </c>
      <c r="H13437">
        <v>1.1654800000000001</v>
      </c>
      <c r="I13437">
        <v>3.6</v>
      </c>
      <c r="J13437" s="384">
        <v>41541.26</v>
      </c>
    </row>
    <row r="13438" spans="1:10">
      <c r="A13438">
        <v>13415</v>
      </c>
      <c r="B13438" s="612">
        <v>44098.211805555555</v>
      </c>
      <c r="C13438" s="405" t="s">
        <v>97</v>
      </c>
      <c r="D13438" s="384">
        <v>3097</v>
      </c>
      <c r="E13438">
        <v>0.02</v>
      </c>
      <c r="F13438">
        <v>1.1651899999999999</v>
      </c>
      <c r="G13438" s="384">
        <v>0</v>
      </c>
      <c r="H13438">
        <v>0</v>
      </c>
    </row>
    <row r="13439" spans="1:10">
      <c r="A13439">
        <v>13416</v>
      </c>
      <c r="B13439" s="612">
        <v>44098.211805555555</v>
      </c>
      <c r="C13439" s="405" t="s">
        <v>2110</v>
      </c>
      <c r="D13439" s="384">
        <v>3097</v>
      </c>
      <c r="E13439">
        <v>0.02</v>
      </c>
      <c r="F13439">
        <v>1.1651899999999999</v>
      </c>
      <c r="G13439" s="384">
        <v>0</v>
      </c>
      <c r="H13439">
        <v>1.1641900000000001</v>
      </c>
    </row>
    <row r="13440" spans="1:10">
      <c r="A13440">
        <v>13419</v>
      </c>
      <c r="B13440" s="612">
        <v>44098.318749999999</v>
      </c>
      <c r="C13440" s="405" t="s">
        <v>2110</v>
      </c>
      <c r="D13440" s="384">
        <v>3097</v>
      </c>
      <c r="E13440">
        <v>0.02</v>
      </c>
      <c r="F13440">
        <v>1.1651899999999999</v>
      </c>
      <c r="G13440" s="384">
        <v>0</v>
      </c>
      <c r="H13440">
        <v>1.165</v>
      </c>
    </row>
    <row r="13441" spans="1:10">
      <c r="A13441">
        <v>13420</v>
      </c>
      <c r="B13441" s="612">
        <v>44098.395138888889</v>
      </c>
      <c r="C13441" s="405" t="s">
        <v>2054</v>
      </c>
      <c r="D13441" s="384">
        <v>3097</v>
      </c>
      <c r="E13441">
        <v>0.02</v>
      </c>
      <c r="F13441">
        <v>1.165</v>
      </c>
      <c r="G13441" s="384">
        <v>0</v>
      </c>
      <c r="H13441">
        <v>1.165</v>
      </c>
      <c r="I13441">
        <v>0.38</v>
      </c>
      <c r="J13441" s="384">
        <v>41541.64</v>
      </c>
    </row>
    <row r="13442" spans="1:10">
      <c r="A13442">
        <v>13417</v>
      </c>
      <c r="B13442" s="612">
        <v>44098.318749999999</v>
      </c>
      <c r="C13442" s="405" t="s">
        <v>97</v>
      </c>
      <c r="D13442" s="384">
        <v>3098</v>
      </c>
      <c r="E13442">
        <v>0.02</v>
      </c>
      <c r="F13442">
        <v>1.1668000000000001</v>
      </c>
      <c r="G13442" s="384">
        <v>0</v>
      </c>
      <c r="H13442">
        <v>0</v>
      </c>
    </row>
    <row r="13443" spans="1:10">
      <c r="A13443">
        <v>13418</v>
      </c>
      <c r="B13443" s="612">
        <v>44098.318749999999</v>
      </c>
      <c r="C13443" s="405" t="s">
        <v>2110</v>
      </c>
      <c r="D13443" s="384">
        <v>3098</v>
      </c>
      <c r="E13443">
        <v>0.02</v>
      </c>
      <c r="F13443">
        <v>1.1668000000000001</v>
      </c>
      <c r="G13443" s="384">
        <v>0</v>
      </c>
      <c r="H13443">
        <v>1.165</v>
      </c>
    </row>
    <row r="13444" spans="1:10">
      <c r="A13444">
        <v>13421</v>
      </c>
      <c r="B13444" s="612">
        <v>44098.395138888889</v>
      </c>
      <c r="C13444" s="405" t="s">
        <v>2054</v>
      </c>
      <c r="D13444" s="384">
        <v>3098</v>
      </c>
      <c r="E13444">
        <v>0.02</v>
      </c>
      <c r="F13444">
        <v>1.165</v>
      </c>
      <c r="G13444" s="384">
        <v>0</v>
      </c>
      <c r="H13444">
        <v>1.165</v>
      </c>
      <c r="I13444">
        <v>3.6</v>
      </c>
      <c r="J13444" s="384">
        <v>41545.24</v>
      </c>
    </row>
    <row r="13445" spans="1:10">
      <c r="A13445">
        <v>13422</v>
      </c>
      <c r="B13445" s="612">
        <v>44098.397222222222</v>
      </c>
      <c r="C13445" s="405" t="s">
        <v>96</v>
      </c>
      <c r="D13445" s="384">
        <v>3099</v>
      </c>
      <c r="E13445">
        <v>3.4</v>
      </c>
      <c r="F13445">
        <v>1.1640299999999999</v>
      </c>
      <c r="G13445" s="384">
        <v>0</v>
      </c>
      <c r="H13445">
        <v>0</v>
      </c>
    </row>
    <row r="13446" spans="1:10">
      <c r="A13446">
        <v>13423</v>
      </c>
      <c r="B13446" s="612">
        <v>44098.397222222222</v>
      </c>
      <c r="C13446" s="405" t="s">
        <v>2110</v>
      </c>
      <c r="D13446" s="384">
        <v>3099</v>
      </c>
      <c r="E13446">
        <v>3.4</v>
      </c>
      <c r="F13446">
        <v>1.1640299999999999</v>
      </c>
      <c r="G13446" s="384">
        <v>0</v>
      </c>
      <c r="H13446">
        <v>1.1685099999999999</v>
      </c>
    </row>
    <row r="13447" spans="1:10">
      <c r="A13447">
        <v>13458</v>
      </c>
      <c r="B13447" s="612">
        <v>44098.738888888889</v>
      </c>
      <c r="C13447" s="405" t="s">
        <v>2054</v>
      </c>
      <c r="D13447" s="384">
        <v>3099</v>
      </c>
      <c r="E13447">
        <v>3.4</v>
      </c>
      <c r="F13447">
        <v>1.1685099999999999</v>
      </c>
      <c r="G13447" s="384">
        <v>0</v>
      </c>
      <c r="H13447">
        <v>1.1685099999999999</v>
      </c>
      <c r="I13447">
        <v>1523.2</v>
      </c>
      <c r="J13447" s="384">
        <v>42285.54</v>
      </c>
    </row>
    <row r="13448" spans="1:10">
      <c r="A13448">
        <v>13435</v>
      </c>
      <c r="B13448" s="612">
        <v>44098.417361111111</v>
      </c>
      <c r="C13448" s="405" t="s">
        <v>97</v>
      </c>
      <c r="D13448" s="384">
        <v>3100</v>
      </c>
      <c r="E13448">
        <v>0.02</v>
      </c>
      <c r="F13448">
        <v>1.16432</v>
      </c>
      <c r="G13448" s="384">
        <v>0</v>
      </c>
      <c r="H13448">
        <v>0</v>
      </c>
    </row>
    <row r="13449" spans="1:10">
      <c r="A13449">
        <v>13436</v>
      </c>
      <c r="B13449" s="612">
        <v>44098.417361111111</v>
      </c>
      <c r="C13449" s="405" t="s">
        <v>2110</v>
      </c>
      <c r="D13449" s="384">
        <v>3100</v>
      </c>
      <c r="E13449">
        <v>0.02</v>
      </c>
      <c r="F13449">
        <v>1.16432</v>
      </c>
      <c r="G13449" s="384">
        <v>0</v>
      </c>
      <c r="H13449">
        <v>1.1633199999999999</v>
      </c>
    </row>
    <row r="13450" spans="1:10">
      <c r="A13450">
        <v>13437</v>
      </c>
      <c r="B13450" s="612">
        <v>44098.530555555553</v>
      </c>
      <c r="C13450" s="405" t="s">
        <v>2054</v>
      </c>
      <c r="D13450" s="384">
        <v>3100</v>
      </c>
      <c r="E13450">
        <v>0.02</v>
      </c>
      <c r="F13450">
        <v>1.1633199999999999</v>
      </c>
      <c r="G13450" s="384">
        <v>0</v>
      </c>
      <c r="H13450">
        <v>1.1633199999999999</v>
      </c>
      <c r="I13450">
        <v>2</v>
      </c>
      <c r="J13450" s="384">
        <v>41547.24</v>
      </c>
    </row>
    <row r="13451" spans="1:10">
      <c r="A13451">
        <v>13438</v>
      </c>
      <c r="B13451" s="612">
        <v>44098.53402777778</v>
      </c>
      <c r="C13451" s="405" t="s">
        <v>97</v>
      </c>
      <c r="D13451" s="384">
        <v>3101</v>
      </c>
      <c r="E13451">
        <v>0.02</v>
      </c>
      <c r="F13451">
        <v>1.16377</v>
      </c>
      <c r="G13451" s="384">
        <v>0</v>
      </c>
      <c r="H13451">
        <v>0</v>
      </c>
    </row>
    <row r="13452" spans="1:10">
      <c r="A13452">
        <v>13439</v>
      </c>
      <c r="B13452" s="612">
        <v>44098.53402777778</v>
      </c>
      <c r="C13452" s="405" t="s">
        <v>2110</v>
      </c>
      <c r="D13452" s="384">
        <v>3101</v>
      </c>
      <c r="E13452">
        <v>0.02</v>
      </c>
      <c r="F13452">
        <v>1.16377</v>
      </c>
      <c r="G13452" s="384">
        <v>0</v>
      </c>
      <c r="H13452">
        <v>1.1627700000000001</v>
      </c>
    </row>
    <row r="13453" spans="1:10">
      <c r="A13453">
        <v>13442</v>
      </c>
      <c r="B13453" s="612">
        <v>44098.589583333334</v>
      </c>
      <c r="C13453" s="405" t="s">
        <v>2110</v>
      </c>
      <c r="D13453" s="384">
        <v>3101</v>
      </c>
      <c r="E13453">
        <v>0.02</v>
      </c>
      <c r="F13453">
        <v>1.16377</v>
      </c>
      <c r="G13453" s="384">
        <v>0</v>
      </c>
      <c r="H13453">
        <v>1.16357</v>
      </c>
    </row>
    <row r="13454" spans="1:10">
      <c r="A13454">
        <v>13446</v>
      </c>
      <c r="B13454" s="612">
        <v>44098.716666666667</v>
      </c>
      <c r="C13454" s="405" t="s">
        <v>2110</v>
      </c>
      <c r="D13454" s="384">
        <v>3101</v>
      </c>
      <c r="E13454">
        <v>0.02</v>
      </c>
      <c r="F13454">
        <v>1.16377</v>
      </c>
      <c r="G13454" s="384">
        <v>0</v>
      </c>
      <c r="H13454">
        <v>1.1646000000000001</v>
      </c>
    </row>
    <row r="13455" spans="1:10">
      <c r="A13455">
        <v>13463</v>
      </c>
      <c r="B13455" s="612">
        <v>44098.744444444441</v>
      </c>
      <c r="C13455" s="405" t="s">
        <v>2110</v>
      </c>
      <c r="D13455" s="384">
        <v>3101</v>
      </c>
      <c r="E13455">
        <v>0.02</v>
      </c>
      <c r="F13455">
        <v>1.16377</v>
      </c>
      <c r="G13455" s="384">
        <v>0</v>
      </c>
      <c r="H13455">
        <v>1.16588</v>
      </c>
    </row>
    <row r="13456" spans="1:10">
      <c r="A13456">
        <v>13472</v>
      </c>
      <c r="B13456" s="612">
        <v>44099.353472222225</v>
      </c>
      <c r="C13456" s="405" t="s">
        <v>2054</v>
      </c>
      <c r="D13456" s="384">
        <v>3101</v>
      </c>
      <c r="E13456">
        <v>0.02</v>
      </c>
      <c r="F13456">
        <v>1.16588</v>
      </c>
      <c r="G13456" s="384">
        <v>0</v>
      </c>
      <c r="H13456">
        <v>1.16588</v>
      </c>
      <c r="I13456">
        <v>-4.2</v>
      </c>
      <c r="J13456" s="384">
        <v>42285.26</v>
      </c>
    </row>
    <row r="13457" spans="1:10">
      <c r="A13457">
        <v>13440</v>
      </c>
      <c r="B13457" s="612">
        <v>44098.589583333334</v>
      </c>
      <c r="C13457" s="405" t="s">
        <v>97</v>
      </c>
      <c r="D13457" s="384">
        <v>3102</v>
      </c>
      <c r="E13457">
        <v>0.02</v>
      </c>
      <c r="F13457">
        <v>1.16537</v>
      </c>
      <c r="G13457" s="384">
        <v>0</v>
      </c>
      <c r="H13457">
        <v>0</v>
      </c>
    </row>
    <row r="13458" spans="1:10">
      <c r="A13458">
        <v>13441</v>
      </c>
      <c r="B13458" s="612">
        <v>44098.589583333334</v>
      </c>
      <c r="C13458" s="405" t="s">
        <v>2110</v>
      </c>
      <c r="D13458" s="384">
        <v>3102</v>
      </c>
      <c r="E13458">
        <v>0.02</v>
      </c>
      <c r="F13458">
        <v>1.16537</v>
      </c>
      <c r="G13458" s="384">
        <v>0</v>
      </c>
      <c r="H13458">
        <v>1.16357</v>
      </c>
    </row>
    <row r="13459" spans="1:10">
      <c r="A13459">
        <v>13445</v>
      </c>
      <c r="B13459" s="612">
        <v>44098.716666666667</v>
      </c>
      <c r="C13459" s="405" t="s">
        <v>2110</v>
      </c>
      <c r="D13459" s="384">
        <v>3102</v>
      </c>
      <c r="E13459">
        <v>0.02</v>
      </c>
      <c r="F13459">
        <v>1.16537</v>
      </c>
      <c r="G13459" s="384">
        <v>0</v>
      </c>
      <c r="H13459">
        <v>1.1646000000000001</v>
      </c>
    </row>
    <row r="13460" spans="1:10">
      <c r="A13460">
        <v>13462</v>
      </c>
      <c r="B13460" s="612">
        <v>44098.744444444441</v>
      </c>
      <c r="C13460" s="405" t="s">
        <v>2110</v>
      </c>
      <c r="D13460" s="384">
        <v>3102</v>
      </c>
      <c r="E13460">
        <v>0.02</v>
      </c>
      <c r="F13460">
        <v>1.16537</v>
      </c>
      <c r="G13460" s="384">
        <v>0</v>
      </c>
      <c r="H13460">
        <v>1.16588</v>
      </c>
    </row>
    <row r="13461" spans="1:10">
      <c r="A13461">
        <v>13473</v>
      </c>
      <c r="B13461" s="612">
        <v>44099.353472222225</v>
      </c>
      <c r="C13461" s="405" t="s">
        <v>2054</v>
      </c>
      <c r="D13461" s="384">
        <v>3102</v>
      </c>
      <c r="E13461">
        <v>0.02</v>
      </c>
      <c r="F13461">
        <v>1.16588</v>
      </c>
      <c r="G13461" s="384">
        <v>0</v>
      </c>
      <c r="H13461">
        <v>1.16588</v>
      </c>
      <c r="I13461">
        <v>-1</v>
      </c>
      <c r="J13461" s="384">
        <v>42284.26</v>
      </c>
    </row>
    <row r="13462" spans="1:10">
      <c r="A13462">
        <v>13443</v>
      </c>
      <c r="B13462" s="612">
        <v>44098.716666666667</v>
      </c>
      <c r="C13462" s="405" t="s">
        <v>97</v>
      </c>
      <c r="D13462" s="384">
        <v>3103</v>
      </c>
      <c r="E13462">
        <v>0.03</v>
      </c>
      <c r="F13462">
        <v>1.1669700000000001</v>
      </c>
      <c r="G13462" s="384">
        <v>0</v>
      </c>
      <c r="H13462">
        <v>0</v>
      </c>
    </row>
    <row r="13463" spans="1:10">
      <c r="A13463">
        <v>13444</v>
      </c>
      <c r="B13463" s="612">
        <v>44098.716666666667</v>
      </c>
      <c r="C13463" s="405" t="s">
        <v>2110</v>
      </c>
      <c r="D13463" s="384">
        <v>3103</v>
      </c>
      <c r="E13463">
        <v>0.03</v>
      </c>
      <c r="F13463">
        <v>1.1669700000000001</v>
      </c>
      <c r="G13463" s="384">
        <v>0</v>
      </c>
      <c r="H13463">
        <v>1.1646000000000001</v>
      </c>
    </row>
    <row r="13464" spans="1:10">
      <c r="A13464">
        <v>13461</v>
      </c>
      <c r="B13464" s="612">
        <v>44098.744444444441</v>
      </c>
      <c r="C13464" s="405" t="s">
        <v>2110</v>
      </c>
      <c r="D13464" s="384">
        <v>3103</v>
      </c>
      <c r="E13464">
        <v>0.03</v>
      </c>
      <c r="F13464">
        <v>1.1669700000000001</v>
      </c>
      <c r="G13464" s="384">
        <v>0</v>
      </c>
      <c r="H13464">
        <v>1.16588</v>
      </c>
    </row>
    <row r="13465" spans="1:10">
      <c r="A13465">
        <v>13474</v>
      </c>
      <c r="B13465" s="612">
        <v>44099.353472222225</v>
      </c>
      <c r="C13465" s="405" t="s">
        <v>2054</v>
      </c>
      <c r="D13465" s="384">
        <v>3103</v>
      </c>
      <c r="E13465">
        <v>0.03</v>
      </c>
      <c r="F13465">
        <v>1.16588</v>
      </c>
      <c r="G13465" s="384">
        <v>0</v>
      </c>
      <c r="H13465">
        <v>1.16588</v>
      </c>
      <c r="I13465">
        <v>3.3</v>
      </c>
      <c r="J13465" s="384">
        <v>42287.57</v>
      </c>
    </row>
    <row r="13466" spans="1:10">
      <c r="A13466">
        <v>13459</v>
      </c>
      <c r="B13466" s="612">
        <v>44098.744444444441</v>
      </c>
      <c r="C13466" s="405" t="s">
        <v>97</v>
      </c>
      <c r="D13466" s="384">
        <v>3104</v>
      </c>
      <c r="E13466">
        <v>0.05</v>
      </c>
      <c r="F13466">
        <v>1.1686799999999999</v>
      </c>
      <c r="G13466" s="384">
        <v>0</v>
      </c>
      <c r="H13466">
        <v>0</v>
      </c>
    </row>
    <row r="13467" spans="1:10">
      <c r="A13467">
        <v>13460</v>
      </c>
      <c r="B13467" s="612">
        <v>44098.744444444441</v>
      </c>
      <c r="C13467" s="405" t="s">
        <v>2110</v>
      </c>
      <c r="D13467" s="384">
        <v>3104</v>
      </c>
      <c r="E13467">
        <v>0.05</v>
      </c>
      <c r="F13467">
        <v>1.1686799999999999</v>
      </c>
      <c r="G13467" s="384">
        <v>0</v>
      </c>
      <c r="H13467">
        <v>1.16588</v>
      </c>
    </row>
    <row r="13468" spans="1:10">
      <c r="A13468">
        <v>13475</v>
      </c>
      <c r="B13468" s="612">
        <v>44099.353472222225</v>
      </c>
      <c r="C13468" s="405" t="s">
        <v>2054</v>
      </c>
      <c r="D13468" s="384">
        <v>3104</v>
      </c>
      <c r="E13468">
        <v>0.05</v>
      </c>
      <c r="F13468">
        <v>1.16588</v>
      </c>
      <c r="G13468" s="384">
        <v>0</v>
      </c>
      <c r="H13468">
        <v>1.16588</v>
      </c>
      <c r="I13468">
        <v>14.06</v>
      </c>
      <c r="J13468" s="384">
        <v>42301.62</v>
      </c>
    </row>
    <row r="13469" spans="1:10">
      <c r="A13469">
        <v>13464</v>
      </c>
      <c r="B13469" s="612">
        <v>44098.789583333331</v>
      </c>
      <c r="C13469" s="405" t="s">
        <v>96</v>
      </c>
      <c r="D13469" s="384">
        <v>3105</v>
      </c>
      <c r="E13469">
        <v>0.02</v>
      </c>
      <c r="F13469">
        <v>1.16679</v>
      </c>
      <c r="G13469" s="384">
        <v>0</v>
      </c>
      <c r="H13469">
        <v>0</v>
      </c>
    </row>
    <row r="13470" spans="1:10">
      <c r="A13470">
        <v>13465</v>
      </c>
      <c r="B13470" s="612">
        <v>44098.789583333331</v>
      </c>
      <c r="C13470" s="405" t="s">
        <v>2110</v>
      </c>
      <c r="D13470" s="384">
        <v>3105</v>
      </c>
      <c r="E13470">
        <v>0.02</v>
      </c>
      <c r="F13470">
        <v>1.16679</v>
      </c>
      <c r="G13470" s="384">
        <v>0</v>
      </c>
      <c r="H13470">
        <v>1.1677900000000001</v>
      </c>
    </row>
    <row r="13471" spans="1:10">
      <c r="A13471">
        <v>13466</v>
      </c>
      <c r="B13471" s="612">
        <v>44099.282638888886</v>
      </c>
      <c r="C13471" s="405" t="s">
        <v>2054</v>
      </c>
      <c r="D13471" s="384">
        <v>3105</v>
      </c>
      <c r="E13471">
        <v>0.02</v>
      </c>
      <c r="F13471">
        <v>1.1677900000000001</v>
      </c>
      <c r="G13471" s="384">
        <v>0</v>
      </c>
      <c r="H13471">
        <v>1.1677900000000001</v>
      </c>
      <c r="I13471">
        <v>1.92</v>
      </c>
      <c r="J13471" s="384">
        <v>42287.46</v>
      </c>
    </row>
    <row r="13472" spans="1:10">
      <c r="A13472">
        <v>13467</v>
      </c>
      <c r="B13472" s="612">
        <v>44099.292361111111</v>
      </c>
      <c r="C13472" s="405" t="s">
        <v>96</v>
      </c>
      <c r="D13472" s="384">
        <v>3106</v>
      </c>
      <c r="E13472">
        <v>0.02</v>
      </c>
      <c r="F13472">
        <v>1.1671899999999999</v>
      </c>
      <c r="G13472" s="384">
        <v>0</v>
      </c>
      <c r="H13472">
        <v>0</v>
      </c>
    </row>
    <row r="13473" spans="1:10">
      <c r="A13473">
        <v>13468</v>
      </c>
      <c r="B13473" s="612">
        <v>44099.292361111111</v>
      </c>
      <c r="C13473" s="405" t="s">
        <v>2110</v>
      </c>
      <c r="D13473" s="384">
        <v>3106</v>
      </c>
      <c r="E13473">
        <v>0.02</v>
      </c>
      <c r="F13473">
        <v>1.1671899999999999</v>
      </c>
      <c r="G13473" s="384">
        <v>0</v>
      </c>
      <c r="H13473">
        <v>1.1681900000000001</v>
      </c>
    </row>
    <row r="13474" spans="1:10">
      <c r="A13474">
        <v>13469</v>
      </c>
      <c r="B13474" s="612">
        <v>44099.30972222222</v>
      </c>
      <c r="C13474" s="405" t="s">
        <v>2054</v>
      </c>
      <c r="D13474" s="384">
        <v>3106</v>
      </c>
      <c r="E13474">
        <v>0.02</v>
      </c>
      <c r="F13474">
        <v>1.1681900000000001</v>
      </c>
      <c r="G13474" s="384">
        <v>0</v>
      </c>
      <c r="H13474">
        <v>1.1681900000000001</v>
      </c>
      <c r="I13474">
        <v>2</v>
      </c>
      <c r="J13474" s="384">
        <v>42289.46</v>
      </c>
    </row>
    <row r="13475" spans="1:10">
      <c r="A13475">
        <v>13470</v>
      </c>
      <c r="B13475" s="612">
        <v>44099.324999999997</v>
      </c>
      <c r="C13475" s="405" t="s">
        <v>96</v>
      </c>
      <c r="D13475" s="384">
        <v>3107</v>
      </c>
      <c r="E13475">
        <v>0.02</v>
      </c>
      <c r="F13475">
        <v>1.1673199999999999</v>
      </c>
      <c r="G13475" s="384">
        <v>0</v>
      </c>
      <c r="H13475">
        <v>0</v>
      </c>
    </row>
    <row r="13476" spans="1:10">
      <c r="A13476">
        <v>13471</v>
      </c>
      <c r="B13476" s="612">
        <v>44099.324999999997</v>
      </c>
      <c r="C13476" s="405" t="s">
        <v>2110</v>
      </c>
      <c r="D13476" s="384">
        <v>3107</v>
      </c>
      <c r="E13476">
        <v>0.02</v>
      </c>
      <c r="F13476">
        <v>1.1673199999999999</v>
      </c>
      <c r="G13476" s="384">
        <v>0</v>
      </c>
      <c r="H13476">
        <v>1.16832</v>
      </c>
    </row>
    <row r="13477" spans="1:10">
      <c r="A13477">
        <v>13478</v>
      </c>
      <c r="B13477" s="612">
        <v>44099.353472222225</v>
      </c>
      <c r="C13477" s="405" t="s">
        <v>2110</v>
      </c>
      <c r="D13477" s="384">
        <v>3107</v>
      </c>
      <c r="E13477">
        <v>0.02</v>
      </c>
      <c r="F13477">
        <v>1.1673199999999999</v>
      </c>
      <c r="G13477" s="384">
        <v>0</v>
      </c>
      <c r="H13477">
        <v>1.1675199999999999</v>
      </c>
    </row>
    <row r="13478" spans="1:10">
      <c r="A13478">
        <v>13485</v>
      </c>
      <c r="B13478" s="612">
        <v>44099.404861111114</v>
      </c>
      <c r="C13478" s="405" t="s">
        <v>2110</v>
      </c>
      <c r="D13478" s="384">
        <v>3107</v>
      </c>
      <c r="E13478">
        <v>0.02</v>
      </c>
      <c r="F13478">
        <v>1.1673199999999999</v>
      </c>
      <c r="G13478" s="384">
        <v>0</v>
      </c>
      <c r="H13478">
        <v>1.16648</v>
      </c>
    </row>
    <row r="13479" spans="1:10">
      <c r="A13479">
        <v>13499</v>
      </c>
      <c r="B13479" s="612">
        <v>44099.588888888888</v>
      </c>
      <c r="C13479" s="405" t="s">
        <v>2110</v>
      </c>
      <c r="D13479" s="384">
        <v>3107</v>
      </c>
      <c r="E13479">
        <v>0.02</v>
      </c>
      <c r="F13479">
        <v>1.1673199999999999</v>
      </c>
      <c r="G13479" s="384">
        <v>0</v>
      </c>
      <c r="H13479">
        <v>1.1652</v>
      </c>
    </row>
    <row r="13480" spans="1:10">
      <c r="A13480">
        <v>13521</v>
      </c>
      <c r="B13480" s="612">
        <v>44102.422222222223</v>
      </c>
      <c r="C13480" s="405" t="s">
        <v>2054</v>
      </c>
      <c r="D13480" s="384">
        <v>3107</v>
      </c>
      <c r="E13480">
        <v>0.02</v>
      </c>
      <c r="F13480">
        <v>1.1652</v>
      </c>
      <c r="G13480" s="384">
        <v>0</v>
      </c>
      <c r="H13480">
        <v>1.1652</v>
      </c>
      <c r="I13480">
        <v>-4.32</v>
      </c>
      <c r="J13480" s="384">
        <v>42315.35</v>
      </c>
    </row>
    <row r="13481" spans="1:10">
      <c r="A13481">
        <v>13476</v>
      </c>
      <c r="B13481" s="612">
        <v>44099.353472222225</v>
      </c>
      <c r="C13481" s="405" t="s">
        <v>96</v>
      </c>
      <c r="D13481" s="384">
        <v>3108</v>
      </c>
      <c r="E13481">
        <v>0.02</v>
      </c>
      <c r="F13481">
        <v>1.1657200000000001</v>
      </c>
      <c r="G13481" s="384">
        <v>0</v>
      </c>
      <c r="H13481">
        <v>0</v>
      </c>
    </row>
    <row r="13482" spans="1:10">
      <c r="A13482">
        <v>13477</v>
      </c>
      <c r="B13482" s="612">
        <v>44099.353472222225</v>
      </c>
      <c r="C13482" s="405" t="s">
        <v>2110</v>
      </c>
      <c r="D13482" s="384">
        <v>3108</v>
      </c>
      <c r="E13482">
        <v>0.02</v>
      </c>
      <c r="F13482">
        <v>1.1657200000000001</v>
      </c>
      <c r="G13482" s="384">
        <v>0</v>
      </c>
      <c r="H13482">
        <v>1.1675199999999999</v>
      </c>
    </row>
    <row r="13483" spans="1:10">
      <c r="A13483">
        <v>13484</v>
      </c>
      <c r="B13483" s="612">
        <v>44099.404861111114</v>
      </c>
      <c r="C13483" s="405" t="s">
        <v>2110</v>
      </c>
      <c r="D13483" s="384">
        <v>3108</v>
      </c>
      <c r="E13483">
        <v>0.02</v>
      </c>
      <c r="F13483">
        <v>1.1657200000000001</v>
      </c>
      <c r="G13483" s="384">
        <v>0</v>
      </c>
      <c r="H13483">
        <v>1.16648</v>
      </c>
    </row>
    <row r="13484" spans="1:10">
      <c r="A13484">
        <v>13498</v>
      </c>
      <c r="B13484" s="612">
        <v>44099.588888888888</v>
      </c>
      <c r="C13484" s="405" t="s">
        <v>2110</v>
      </c>
      <c r="D13484" s="384">
        <v>3108</v>
      </c>
      <c r="E13484">
        <v>0.02</v>
      </c>
      <c r="F13484">
        <v>1.1657200000000001</v>
      </c>
      <c r="G13484" s="384">
        <v>0</v>
      </c>
      <c r="H13484">
        <v>1.1652</v>
      </c>
    </row>
    <row r="13485" spans="1:10">
      <c r="A13485">
        <v>13522</v>
      </c>
      <c r="B13485" s="612">
        <v>44102.422222222223</v>
      </c>
      <c r="C13485" s="405" t="s">
        <v>2054</v>
      </c>
      <c r="D13485" s="384">
        <v>3108</v>
      </c>
      <c r="E13485">
        <v>0.02</v>
      </c>
      <c r="F13485">
        <v>1.1652</v>
      </c>
      <c r="G13485" s="384">
        <v>0</v>
      </c>
      <c r="H13485">
        <v>1.1652</v>
      </c>
      <c r="I13485">
        <v>-1.1200000000000001</v>
      </c>
      <c r="J13485" s="384">
        <v>42314.23</v>
      </c>
    </row>
    <row r="13486" spans="1:10">
      <c r="A13486">
        <v>13479</v>
      </c>
      <c r="B13486" s="612">
        <v>44099.39166666667</v>
      </c>
      <c r="C13486" s="405" t="s">
        <v>97</v>
      </c>
      <c r="D13486" s="384">
        <v>3109</v>
      </c>
      <c r="E13486">
        <v>0.02</v>
      </c>
      <c r="F13486">
        <v>1.16513</v>
      </c>
      <c r="G13486" s="384">
        <v>0</v>
      </c>
      <c r="H13486">
        <v>0</v>
      </c>
    </row>
    <row r="13487" spans="1:10">
      <c r="A13487">
        <v>13480</v>
      </c>
      <c r="B13487" s="612">
        <v>44099.39166666667</v>
      </c>
      <c r="C13487" s="405" t="s">
        <v>2110</v>
      </c>
      <c r="D13487" s="384">
        <v>3109</v>
      </c>
      <c r="E13487">
        <v>0.02</v>
      </c>
      <c r="F13487">
        <v>1.16513</v>
      </c>
      <c r="G13487" s="384">
        <v>0</v>
      </c>
      <c r="H13487">
        <v>1.1641300000000001</v>
      </c>
    </row>
    <row r="13488" spans="1:10">
      <c r="A13488">
        <v>13481</v>
      </c>
      <c r="B13488" s="612">
        <v>44099.404861111114</v>
      </c>
      <c r="C13488" s="405" t="s">
        <v>2054</v>
      </c>
      <c r="D13488" s="384">
        <v>3109</v>
      </c>
      <c r="E13488">
        <v>0.02</v>
      </c>
      <c r="F13488">
        <v>1.1641300000000001</v>
      </c>
      <c r="G13488" s="384">
        <v>0</v>
      </c>
      <c r="H13488">
        <v>1.1641300000000001</v>
      </c>
      <c r="I13488">
        <v>2</v>
      </c>
      <c r="J13488" s="384">
        <v>42303.62</v>
      </c>
    </row>
    <row r="13489" spans="1:10">
      <c r="A13489">
        <v>13482</v>
      </c>
      <c r="B13489" s="612">
        <v>44099.404861111114</v>
      </c>
      <c r="C13489" s="405" t="s">
        <v>96</v>
      </c>
      <c r="D13489" s="384">
        <v>3110</v>
      </c>
      <c r="E13489">
        <v>0.03</v>
      </c>
      <c r="F13489">
        <v>1.1640999999999999</v>
      </c>
      <c r="G13489" s="384">
        <v>0</v>
      </c>
      <c r="H13489">
        <v>0</v>
      </c>
    </row>
    <row r="13490" spans="1:10">
      <c r="A13490">
        <v>13483</v>
      </c>
      <c r="B13490" s="612">
        <v>44099.404861111114</v>
      </c>
      <c r="C13490" s="405" t="s">
        <v>2110</v>
      </c>
      <c r="D13490" s="384">
        <v>3110</v>
      </c>
      <c r="E13490">
        <v>0.03</v>
      </c>
      <c r="F13490">
        <v>1.1640999999999999</v>
      </c>
      <c r="G13490" s="384">
        <v>0</v>
      </c>
      <c r="H13490">
        <v>1.16648</v>
      </c>
    </row>
    <row r="13491" spans="1:10">
      <c r="A13491">
        <v>13497</v>
      </c>
      <c r="B13491" s="612">
        <v>44099.588888888888</v>
      </c>
      <c r="C13491" s="405" t="s">
        <v>2110</v>
      </c>
      <c r="D13491" s="384">
        <v>3110</v>
      </c>
      <c r="E13491">
        <v>0.03</v>
      </c>
      <c r="F13491">
        <v>1.1640999999999999</v>
      </c>
      <c r="G13491" s="384">
        <v>0</v>
      </c>
      <c r="H13491">
        <v>1.1652</v>
      </c>
    </row>
    <row r="13492" spans="1:10">
      <c r="A13492">
        <v>13523</v>
      </c>
      <c r="B13492" s="612">
        <v>44102.422222222223</v>
      </c>
      <c r="C13492" s="405" t="s">
        <v>2054</v>
      </c>
      <c r="D13492" s="384">
        <v>3110</v>
      </c>
      <c r="E13492">
        <v>0.03</v>
      </c>
      <c r="F13492">
        <v>1.1652</v>
      </c>
      <c r="G13492" s="384">
        <v>0</v>
      </c>
      <c r="H13492">
        <v>1.1652</v>
      </c>
      <c r="I13492">
        <v>3.18</v>
      </c>
      <c r="J13492" s="384">
        <v>42317.4</v>
      </c>
    </row>
    <row r="13493" spans="1:10">
      <c r="A13493">
        <v>13486</v>
      </c>
      <c r="B13493" s="612">
        <v>44099.415972222225</v>
      </c>
      <c r="C13493" s="405" t="s">
        <v>97</v>
      </c>
      <c r="D13493" s="384">
        <v>3111</v>
      </c>
      <c r="E13493">
        <v>0.02</v>
      </c>
      <c r="F13493">
        <v>1.1644600000000001</v>
      </c>
      <c r="G13493" s="384">
        <v>0</v>
      </c>
      <c r="H13493">
        <v>0</v>
      </c>
    </row>
    <row r="13494" spans="1:10">
      <c r="A13494">
        <v>13487</v>
      </c>
      <c r="B13494" s="612">
        <v>44099.415972222225</v>
      </c>
      <c r="C13494" s="405" t="s">
        <v>2110</v>
      </c>
      <c r="D13494" s="384">
        <v>3111</v>
      </c>
      <c r="E13494">
        <v>0.02</v>
      </c>
      <c r="F13494">
        <v>1.1644600000000001</v>
      </c>
      <c r="G13494" s="384">
        <v>0</v>
      </c>
      <c r="H13494">
        <v>1.1634599999999999</v>
      </c>
    </row>
    <row r="13495" spans="1:10">
      <c r="A13495">
        <v>13488</v>
      </c>
      <c r="B13495" s="612">
        <v>44099.461111111108</v>
      </c>
      <c r="C13495" s="405" t="s">
        <v>2054</v>
      </c>
      <c r="D13495" s="384">
        <v>3111</v>
      </c>
      <c r="E13495">
        <v>0.02</v>
      </c>
      <c r="F13495">
        <v>1.1634599999999999</v>
      </c>
      <c r="G13495" s="384">
        <v>0</v>
      </c>
      <c r="H13495">
        <v>1.1634599999999999</v>
      </c>
      <c r="I13495">
        <v>2</v>
      </c>
      <c r="J13495" s="384">
        <v>42305.62</v>
      </c>
    </row>
    <row r="13496" spans="1:10">
      <c r="A13496">
        <v>13489</v>
      </c>
      <c r="B13496" s="612">
        <v>44099.463888888888</v>
      </c>
      <c r="C13496" s="405" t="s">
        <v>97</v>
      </c>
      <c r="D13496" s="384">
        <v>3112</v>
      </c>
      <c r="E13496">
        <v>0.02</v>
      </c>
      <c r="F13496">
        <v>1.16377</v>
      </c>
      <c r="G13496" s="384">
        <v>0</v>
      </c>
      <c r="H13496">
        <v>0</v>
      </c>
    </row>
    <row r="13497" spans="1:10">
      <c r="A13497">
        <v>13490</v>
      </c>
      <c r="B13497" s="612">
        <v>44099.463888888888</v>
      </c>
      <c r="C13497" s="405" t="s">
        <v>2110</v>
      </c>
      <c r="D13497" s="384">
        <v>3112</v>
      </c>
      <c r="E13497">
        <v>0.02</v>
      </c>
      <c r="F13497">
        <v>1.16377</v>
      </c>
      <c r="G13497" s="384">
        <v>0</v>
      </c>
      <c r="H13497">
        <v>1.1627700000000001</v>
      </c>
    </row>
    <row r="13498" spans="1:10">
      <c r="A13498">
        <v>13491</v>
      </c>
      <c r="B13498" s="612">
        <v>44099.556250000001</v>
      </c>
      <c r="C13498" s="405" t="s">
        <v>2054</v>
      </c>
      <c r="D13498" s="384">
        <v>3112</v>
      </c>
      <c r="E13498">
        <v>0.02</v>
      </c>
      <c r="F13498">
        <v>1.1627700000000001</v>
      </c>
      <c r="G13498" s="384">
        <v>0</v>
      </c>
      <c r="H13498">
        <v>1.1627700000000001</v>
      </c>
      <c r="I13498">
        <v>2</v>
      </c>
      <c r="J13498" s="384">
        <v>42307.62</v>
      </c>
    </row>
    <row r="13499" spans="1:10">
      <c r="A13499">
        <v>13492</v>
      </c>
      <c r="B13499" s="612">
        <v>44099.582638888889</v>
      </c>
      <c r="C13499" s="405" t="s">
        <v>97</v>
      </c>
      <c r="D13499" s="384">
        <v>3113</v>
      </c>
      <c r="E13499">
        <v>0.02</v>
      </c>
      <c r="F13499">
        <v>1.1635</v>
      </c>
      <c r="G13499" s="384">
        <v>0</v>
      </c>
      <c r="H13499">
        <v>0</v>
      </c>
    </row>
    <row r="13500" spans="1:10">
      <c r="A13500">
        <v>13493</v>
      </c>
      <c r="B13500" s="612">
        <v>44099.582638888889</v>
      </c>
      <c r="C13500" s="405" t="s">
        <v>2110</v>
      </c>
      <c r="D13500" s="384">
        <v>3113</v>
      </c>
      <c r="E13500">
        <v>0.02</v>
      </c>
      <c r="F13500">
        <v>1.1635</v>
      </c>
      <c r="G13500" s="384">
        <v>0</v>
      </c>
      <c r="H13500">
        <v>1.1625000000000001</v>
      </c>
    </row>
    <row r="13501" spans="1:10">
      <c r="A13501">
        <v>13494</v>
      </c>
      <c r="B13501" s="612">
        <v>44099.588888888888</v>
      </c>
      <c r="C13501" s="405" t="s">
        <v>2054</v>
      </c>
      <c r="D13501" s="384">
        <v>3113</v>
      </c>
      <c r="E13501">
        <v>0.02</v>
      </c>
      <c r="F13501">
        <v>1.1625000000000001</v>
      </c>
      <c r="G13501" s="384">
        <v>0</v>
      </c>
      <c r="H13501">
        <v>1.1625000000000001</v>
      </c>
      <c r="I13501">
        <v>2</v>
      </c>
      <c r="J13501" s="384">
        <v>42309.62</v>
      </c>
    </row>
    <row r="13502" spans="1:10">
      <c r="A13502">
        <v>13495</v>
      </c>
      <c r="B13502" s="612">
        <v>44099.588888888888</v>
      </c>
      <c r="C13502" s="405" t="s">
        <v>96</v>
      </c>
      <c r="D13502" s="384">
        <v>3114</v>
      </c>
      <c r="E13502">
        <v>0.05</v>
      </c>
      <c r="F13502">
        <v>1.1624000000000001</v>
      </c>
      <c r="G13502" s="384">
        <v>0</v>
      </c>
      <c r="H13502">
        <v>0</v>
      </c>
    </row>
    <row r="13503" spans="1:10">
      <c r="A13503">
        <v>13496</v>
      </c>
      <c r="B13503" s="612">
        <v>44099.588888888888</v>
      </c>
      <c r="C13503" s="405" t="s">
        <v>2110</v>
      </c>
      <c r="D13503" s="384">
        <v>3114</v>
      </c>
      <c r="E13503">
        <v>0.05</v>
      </c>
      <c r="F13503">
        <v>1.1624000000000001</v>
      </c>
      <c r="G13503" s="384">
        <v>0</v>
      </c>
      <c r="H13503">
        <v>1.1652</v>
      </c>
    </row>
    <row r="13504" spans="1:10">
      <c r="A13504">
        <v>13524</v>
      </c>
      <c r="B13504" s="612">
        <v>44102.422222222223</v>
      </c>
      <c r="C13504" s="405" t="s">
        <v>2054</v>
      </c>
      <c r="D13504" s="384">
        <v>3114</v>
      </c>
      <c r="E13504">
        <v>0.05</v>
      </c>
      <c r="F13504">
        <v>1.1652</v>
      </c>
      <c r="G13504" s="384">
        <v>0</v>
      </c>
      <c r="H13504">
        <v>1.1652</v>
      </c>
      <c r="I13504">
        <v>13.8</v>
      </c>
      <c r="J13504" s="384">
        <v>42331.199999999997</v>
      </c>
    </row>
    <row r="13505" spans="1:10">
      <c r="A13505">
        <v>13500</v>
      </c>
      <c r="B13505" s="612">
        <v>44099.602777777778</v>
      </c>
      <c r="C13505" s="405" t="s">
        <v>97</v>
      </c>
      <c r="D13505" s="384">
        <v>3115</v>
      </c>
      <c r="E13505">
        <v>0.02</v>
      </c>
      <c r="F13505">
        <v>1.1629700000000001</v>
      </c>
      <c r="G13505" s="384">
        <v>0</v>
      </c>
      <c r="H13505">
        <v>0</v>
      </c>
    </row>
    <row r="13506" spans="1:10">
      <c r="A13506">
        <v>13501</v>
      </c>
      <c r="B13506" s="612">
        <v>44099.602777777778</v>
      </c>
      <c r="C13506" s="405" t="s">
        <v>2110</v>
      </c>
      <c r="D13506" s="384">
        <v>3115</v>
      </c>
      <c r="E13506">
        <v>0.02</v>
      </c>
      <c r="F13506">
        <v>1.1629700000000001</v>
      </c>
      <c r="G13506" s="384">
        <v>0</v>
      </c>
      <c r="H13506">
        <v>1.1619699999999999</v>
      </c>
    </row>
    <row r="13507" spans="1:10">
      <c r="A13507">
        <v>13502</v>
      </c>
      <c r="B13507" s="612">
        <v>44099.622916666667</v>
      </c>
      <c r="C13507" s="405" t="s">
        <v>2054</v>
      </c>
      <c r="D13507" s="384">
        <v>3115</v>
      </c>
      <c r="E13507">
        <v>0.02</v>
      </c>
      <c r="F13507">
        <v>1.1619699999999999</v>
      </c>
      <c r="G13507" s="384">
        <v>0</v>
      </c>
      <c r="H13507">
        <v>1.1619699999999999</v>
      </c>
      <c r="I13507">
        <v>2</v>
      </c>
      <c r="J13507" s="384">
        <v>42311.62</v>
      </c>
    </row>
    <row r="13508" spans="1:10">
      <c r="A13508">
        <v>13503</v>
      </c>
      <c r="B13508" s="612">
        <v>44099.625694444447</v>
      </c>
      <c r="C13508" s="405" t="s">
        <v>97</v>
      </c>
      <c r="D13508" s="384">
        <v>3116</v>
      </c>
      <c r="E13508">
        <v>0.02</v>
      </c>
      <c r="F13508">
        <v>1.1620900000000001</v>
      </c>
      <c r="G13508" s="384">
        <v>0</v>
      </c>
      <c r="H13508">
        <v>0</v>
      </c>
    </row>
    <row r="13509" spans="1:10">
      <c r="A13509">
        <v>13504</v>
      </c>
      <c r="B13509" s="612">
        <v>44099.625694444447</v>
      </c>
      <c r="C13509" s="405" t="s">
        <v>2110</v>
      </c>
      <c r="D13509" s="384">
        <v>3116</v>
      </c>
      <c r="E13509">
        <v>0.02</v>
      </c>
      <c r="F13509">
        <v>1.1620900000000001</v>
      </c>
      <c r="G13509" s="384">
        <v>0</v>
      </c>
      <c r="H13509">
        <v>1.16109</v>
      </c>
    </row>
    <row r="13510" spans="1:10">
      <c r="A13510">
        <v>13507</v>
      </c>
      <c r="B13510" s="612">
        <v>44101.924305555556</v>
      </c>
      <c r="C13510" s="405" t="s">
        <v>2110</v>
      </c>
      <c r="D13510" s="384">
        <v>3116</v>
      </c>
      <c r="E13510">
        <v>0.02</v>
      </c>
      <c r="F13510">
        <v>1.1620900000000001</v>
      </c>
      <c r="G13510" s="384">
        <v>0</v>
      </c>
      <c r="H13510">
        <v>1.1619200000000001</v>
      </c>
    </row>
    <row r="13511" spans="1:10">
      <c r="A13511">
        <v>13508</v>
      </c>
      <c r="B13511" s="612">
        <v>44102.040277777778</v>
      </c>
      <c r="C13511" s="405" t="s">
        <v>2054</v>
      </c>
      <c r="D13511" s="384">
        <v>3116</v>
      </c>
      <c r="E13511">
        <v>0.02</v>
      </c>
      <c r="F13511">
        <v>1.1619200000000001</v>
      </c>
      <c r="G13511" s="384">
        <v>0</v>
      </c>
      <c r="H13511">
        <v>1.1619200000000001</v>
      </c>
      <c r="I13511">
        <v>0.36</v>
      </c>
      <c r="J13511" s="384">
        <v>42311.98</v>
      </c>
    </row>
    <row r="13512" spans="1:10">
      <c r="A13512">
        <v>13505</v>
      </c>
      <c r="B13512" s="612">
        <v>44101.924305555556</v>
      </c>
      <c r="C13512" s="405" t="s">
        <v>97</v>
      </c>
      <c r="D13512" s="384">
        <v>3117</v>
      </c>
      <c r="E13512">
        <v>0.02</v>
      </c>
      <c r="F13512">
        <v>1.1637500000000001</v>
      </c>
      <c r="G13512" s="384">
        <v>0</v>
      </c>
      <c r="H13512">
        <v>0</v>
      </c>
    </row>
    <row r="13513" spans="1:10">
      <c r="A13513">
        <v>13506</v>
      </c>
      <c r="B13513" s="612">
        <v>44101.924305555556</v>
      </c>
      <c r="C13513" s="405" t="s">
        <v>2110</v>
      </c>
      <c r="D13513" s="384">
        <v>3117</v>
      </c>
      <c r="E13513">
        <v>0.02</v>
      </c>
      <c r="F13513">
        <v>1.1637500000000001</v>
      </c>
      <c r="G13513" s="384">
        <v>0</v>
      </c>
      <c r="H13513">
        <v>1.1619200000000001</v>
      </c>
    </row>
    <row r="13514" spans="1:10">
      <c r="A13514">
        <v>13509</v>
      </c>
      <c r="B13514" s="612">
        <v>44102.040277777778</v>
      </c>
      <c r="C13514" s="405" t="s">
        <v>2054</v>
      </c>
      <c r="D13514" s="384">
        <v>3117</v>
      </c>
      <c r="E13514">
        <v>0.02</v>
      </c>
      <c r="F13514">
        <v>1.1619200000000001</v>
      </c>
      <c r="G13514" s="384">
        <v>0</v>
      </c>
      <c r="H13514">
        <v>1.1619200000000001</v>
      </c>
      <c r="I13514">
        <v>3.68</v>
      </c>
      <c r="J13514" s="384">
        <v>42315.67</v>
      </c>
    </row>
    <row r="13515" spans="1:10">
      <c r="A13515">
        <v>13510</v>
      </c>
      <c r="B13515" s="612">
        <v>44102.181944444441</v>
      </c>
      <c r="C13515" s="405" t="s">
        <v>97</v>
      </c>
      <c r="D13515" s="384">
        <v>3118</v>
      </c>
      <c r="E13515">
        <v>0.02</v>
      </c>
      <c r="F13515">
        <v>1.1639600000000001</v>
      </c>
      <c r="G13515" s="384">
        <v>0</v>
      </c>
      <c r="H13515">
        <v>0</v>
      </c>
    </row>
    <row r="13516" spans="1:10">
      <c r="A13516">
        <v>13511</v>
      </c>
      <c r="B13516" s="612">
        <v>44102.181944444441</v>
      </c>
      <c r="C13516" s="405" t="s">
        <v>2110</v>
      </c>
      <c r="D13516" s="384">
        <v>3118</v>
      </c>
      <c r="E13516">
        <v>0.02</v>
      </c>
      <c r="F13516">
        <v>1.1639600000000001</v>
      </c>
      <c r="G13516" s="384">
        <v>0</v>
      </c>
      <c r="H13516">
        <v>1.16296</v>
      </c>
    </row>
    <row r="13517" spans="1:10">
      <c r="A13517">
        <v>13512</v>
      </c>
      <c r="B13517" s="612">
        <v>44102.245833333334</v>
      </c>
      <c r="C13517" s="405" t="s">
        <v>2054</v>
      </c>
      <c r="D13517" s="384">
        <v>3118</v>
      </c>
      <c r="E13517">
        <v>0.02</v>
      </c>
      <c r="F13517">
        <v>1.16296</v>
      </c>
      <c r="G13517" s="384">
        <v>0</v>
      </c>
      <c r="H13517">
        <v>1.16296</v>
      </c>
      <c r="I13517">
        <v>2</v>
      </c>
      <c r="J13517" s="384">
        <v>42317.67</v>
      </c>
    </row>
    <row r="13518" spans="1:10">
      <c r="A13518">
        <v>13513</v>
      </c>
      <c r="B13518" s="612">
        <v>44102.269444444442</v>
      </c>
      <c r="C13518" s="405" t="s">
        <v>97</v>
      </c>
      <c r="D13518" s="384">
        <v>3119</v>
      </c>
      <c r="E13518">
        <v>0.02</v>
      </c>
      <c r="F13518">
        <v>1.1636899999999999</v>
      </c>
      <c r="G13518" s="384">
        <v>0</v>
      </c>
      <c r="H13518">
        <v>0</v>
      </c>
    </row>
    <row r="13519" spans="1:10">
      <c r="A13519">
        <v>13514</v>
      </c>
      <c r="B13519" s="612">
        <v>44102.269444444442</v>
      </c>
      <c r="C13519" s="405" t="s">
        <v>2110</v>
      </c>
      <c r="D13519" s="384">
        <v>3119</v>
      </c>
      <c r="E13519">
        <v>0.02</v>
      </c>
      <c r="F13519">
        <v>1.1636899999999999</v>
      </c>
      <c r="G13519" s="384">
        <v>0</v>
      </c>
      <c r="H13519">
        <v>1.16269</v>
      </c>
    </row>
    <row r="13520" spans="1:10">
      <c r="A13520">
        <v>13515</v>
      </c>
      <c r="B13520" s="612">
        <v>44102.29791666667</v>
      </c>
      <c r="C13520" s="405" t="s">
        <v>2054</v>
      </c>
      <c r="D13520" s="384">
        <v>3119</v>
      </c>
      <c r="E13520">
        <v>0.02</v>
      </c>
      <c r="F13520">
        <v>1.16269</v>
      </c>
      <c r="G13520" s="384">
        <v>0</v>
      </c>
      <c r="H13520">
        <v>1.16269</v>
      </c>
      <c r="I13520">
        <v>2</v>
      </c>
      <c r="J13520" s="384">
        <v>42319.67</v>
      </c>
    </row>
    <row r="13521" spans="1:10">
      <c r="A13521">
        <v>13516</v>
      </c>
      <c r="B13521" s="612">
        <v>44102.310416666667</v>
      </c>
      <c r="C13521" s="405" t="s">
        <v>97</v>
      </c>
      <c r="D13521" s="384">
        <v>3120</v>
      </c>
      <c r="E13521">
        <v>0.02</v>
      </c>
      <c r="F13521">
        <v>1.16327</v>
      </c>
      <c r="G13521" s="384">
        <v>0</v>
      </c>
      <c r="H13521">
        <v>0</v>
      </c>
    </row>
    <row r="13522" spans="1:10">
      <c r="A13522">
        <v>13517</v>
      </c>
      <c r="B13522" s="612">
        <v>44102.310416666667</v>
      </c>
      <c r="C13522" s="405" t="s">
        <v>2110</v>
      </c>
      <c r="D13522" s="384">
        <v>3120</v>
      </c>
      <c r="E13522">
        <v>0.02</v>
      </c>
      <c r="F13522">
        <v>1.16327</v>
      </c>
      <c r="G13522" s="384">
        <v>0</v>
      </c>
      <c r="H13522">
        <v>1.1622699999999999</v>
      </c>
    </row>
    <row r="13523" spans="1:10">
      <c r="A13523">
        <v>13520</v>
      </c>
      <c r="B13523" s="612">
        <v>44102.395138888889</v>
      </c>
      <c r="C13523" s="405" t="s">
        <v>2110</v>
      </c>
      <c r="D13523" s="384">
        <v>3120</v>
      </c>
      <c r="E13523">
        <v>0.02</v>
      </c>
      <c r="F13523">
        <v>1.16327</v>
      </c>
      <c r="G13523" s="384">
        <v>0</v>
      </c>
      <c r="H13523">
        <v>1.1630799999999999</v>
      </c>
    </row>
    <row r="13524" spans="1:10">
      <c r="A13524">
        <v>13528</v>
      </c>
      <c r="B13524" s="612">
        <v>44102.436805555553</v>
      </c>
      <c r="C13524" s="405" t="s">
        <v>2110</v>
      </c>
      <c r="D13524" s="384">
        <v>3120</v>
      </c>
      <c r="E13524">
        <v>0.02</v>
      </c>
      <c r="F13524">
        <v>1.16327</v>
      </c>
      <c r="G13524" s="384">
        <v>0</v>
      </c>
      <c r="H13524">
        <v>1.16412</v>
      </c>
    </row>
    <row r="13525" spans="1:10">
      <c r="A13525">
        <v>13543</v>
      </c>
      <c r="B13525" s="612">
        <v>44103.009722222225</v>
      </c>
      <c r="C13525" s="405" t="s">
        <v>2110</v>
      </c>
      <c r="D13525" s="384">
        <v>3120</v>
      </c>
      <c r="E13525">
        <v>0.02</v>
      </c>
      <c r="F13525">
        <v>1.16327</v>
      </c>
      <c r="G13525" s="384">
        <v>0</v>
      </c>
      <c r="H13525">
        <v>1.1654100000000001</v>
      </c>
    </row>
    <row r="13526" spans="1:10">
      <c r="A13526">
        <v>13558</v>
      </c>
      <c r="B13526" s="612">
        <v>44103.459027777775</v>
      </c>
      <c r="C13526" s="405" t="s">
        <v>2110</v>
      </c>
      <c r="D13526" s="384">
        <v>3120</v>
      </c>
      <c r="E13526">
        <v>0.02</v>
      </c>
      <c r="F13526">
        <v>1.16327</v>
      </c>
      <c r="G13526" s="384">
        <v>0</v>
      </c>
      <c r="H13526">
        <v>1.16675</v>
      </c>
    </row>
    <row r="13527" spans="1:10">
      <c r="A13527">
        <v>13568</v>
      </c>
      <c r="B13527" s="612">
        <v>44103.569444444445</v>
      </c>
      <c r="C13527" s="405" t="s">
        <v>2110</v>
      </c>
      <c r="D13527" s="384">
        <v>3120</v>
      </c>
      <c r="E13527">
        <v>0.02</v>
      </c>
      <c r="F13527">
        <v>1.16327</v>
      </c>
      <c r="G13527" s="384">
        <v>0</v>
      </c>
      <c r="H13527">
        <v>1.1683300000000001</v>
      </c>
    </row>
    <row r="13528" spans="1:10">
      <c r="A13528">
        <v>13579</v>
      </c>
      <c r="B13528" s="612">
        <v>44103.600694444445</v>
      </c>
      <c r="C13528" s="405" t="s">
        <v>2110</v>
      </c>
      <c r="D13528" s="384">
        <v>3120</v>
      </c>
      <c r="E13528">
        <v>0.02</v>
      </c>
      <c r="F13528">
        <v>1.16327</v>
      </c>
      <c r="G13528" s="384">
        <v>0</v>
      </c>
      <c r="H13528">
        <v>1.17</v>
      </c>
    </row>
    <row r="13529" spans="1:10">
      <c r="A13529">
        <v>13601</v>
      </c>
      <c r="B13529" s="612">
        <v>44104.394444444442</v>
      </c>
      <c r="C13529" s="405" t="s">
        <v>2054</v>
      </c>
      <c r="D13529" s="384">
        <v>3120</v>
      </c>
      <c r="E13529">
        <v>0.02</v>
      </c>
      <c r="F13529">
        <v>1.17</v>
      </c>
      <c r="G13529" s="384">
        <v>0</v>
      </c>
      <c r="H13529">
        <v>1.17</v>
      </c>
      <c r="I13529">
        <v>-13.42</v>
      </c>
      <c r="J13529" s="384">
        <v>42337.79</v>
      </c>
    </row>
    <row r="13530" spans="1:10">
      <c r="A13530">
        <v>13518</v>
      </c>
      <c r="B13530" s="612">
        <v>44102.395138888889</v>
      </c>
      <c r="C13530" s="405" t="s">
        <v>97</v>
      </c>
      <c r="D13530" s="384">
        <v>3121</v>
      </c>
      <c r="E13530">
        <v>0.02</v>
      </c>
      <c r="F13530">
        <v>1.16489</v>
      </c>
      <c r="G13530" s="384">
        <v>0</v>
      </c>
      <c r="H13530">
        <v>0</v>
      </c>
    </row>
    <row r="13531" spans="1:10">
      <c r="A13531">
        <v>13519</v>
      </c>
      <c r="B13531" s="612">
        <v>44102.395138888889</v>
      </c>
      <c r="C13531" s="405" t="s">
        <v>2110</v>
      </c>
      <c r="D13531" s="384">
        <v>3121</v>
      </c>
      <c r="E13531">
        <v>0.02</v>
      </c>
      <c r="F13531">
        <v>1.16489</v>
      </c>
      <c r="G13531" s="384">
        <v>0</v>
      </c>
      <c r="H13531">
        <v>1.1630799999999999</v>
      </c>
    </row>
    <row r="13532" spans="1:10">
      <c r="A13532">
        <v>13527</v>
      </c>
      <c r="B13532" s="612">
        <v>44102.436805555553</v>
      </c>
      <c r="C13532" s="405" t="s">
        <v>2110</v>
      </c>
      <c r="D13532" s="384">
        <v>3121</v>
      </c>
      <c r="E13532">
        <v>0.02</v>
      </c>
      <c r="F13532">
        <v>1.16489</v>
      </c>
      <c r="G13532" s="384">
        <v>0</v>
      </c>
      <c r="H13532">
        <v>1.16412</v>
      </c>
    </row>
    <row r="13533" spans="1:10">
      <c r="A13533">
        <v>13542</v>
      </c>
      <c r="B13533" s="612">
        <v>44103.009722222225</v>
      </c>
      <c r="C13533" s="405" t="s">
        <v>2110</v>
      </c>
      <c r="D13533" s="384">
        <v>3121</v>
      </c>
      <c r="E13533">
        <v>0.02</v>
      </c>
      <c r="F13533">
        <v>1.16489</v>
      </c>
      <c r="G13533" s="384">
        <v>0</v>
      </c>
      <c r="H13533">
        <v>1.1654100000000001</v>
      </c>
    </row>
    <row r="13534" spans="1:10">
      <c r="A13534">
        <v>13557</v>
      </c>
      <c r="B13534" s="612">
        <v>44103.459027777775</v>
      </c>
      <c r="C13534" s="405" t="s">
        <v>2110</v>
      </c>
      <c r="D13534" s="384">
        <v>3121</v>
      </c>
      <c r="E13534">
        <v>0.02</v>
      </c>
      <c r="F13534">
        <v>1.16489</v>
      </c>
      <c r="G13534" s="384">
        <v>0</v>
      </c>
      <c r="H13534">
        <v>1.16675</v>
      </c>
    </row>
    <row r="13535" spans="1:10">
      <c r="A13535">
        <v>13567</v>
      </c>
      <c r="B13535" s="612">
        <v>44103.569444444445</v>
      </c>
      <c r="C13535" s="405" t="s">
        <v>2110</v>
      </c>
      <c r="D13535" s="384">
        <v>3121</v>
      </c>
      <c r="E13535">
        <v>0.02</v>
      </c>
      <c r="F13535">
        <v>1.16489</v>
      </c>
      <c r="G13535" s="384">
        <v>0</v>
      </c>
      <c r="H13535">
        <v>1.1683300000000001</v>
      </c>
    </row>
    <row r="13536" spans="1:10">
      <c r="A13536">
        <v>13578</v>
      </c>
      <c r="B13536" s="612">
        <v>44103.600694444445</v>
      </c>
      <c r="C13536" s="405" t="s">
        <v>2110</v>
      </c>
      <c r="D13536" s="384">
        <v>3121</v>
      </c>
      <c r="E13536">
        <v>0.02</v>
      </c>
      <c r="F13536">
        <v>1.16489</v>
      </c>
      <c r="G13536" s="384">
        <v>0</v>
      </c>
      <c r="H13536">
        <v>1.17</v>
      </c>
    </row>
    <row r="13537" spans="1:10">
      <c r="A13537">
        <v>13602</v>
      </c>
      <c r="B13537" s="612">
        <v>44104.394444444442</v>
      </c>
      <c r="C13537" s="405" t="s">
        <v>2054</v>
      </c>
      <c r="D13537" s="384">
        <v>3121</v>
      </c>
      <c r="E13537">
        <v>0.02</v>
      </c>
      <c r="F13537">
        <v>1.17</v>
      </c>
      <c r="G13537" s="384">
        <v>0</v>
      </c>
      <c r="H13537">
        <v>1.17</v>
      </c>
      <c r="I13537">
        <v>-10.18</v>
      </c>
      <c r="J13537" s="384">
        <v>42327.61</v>
      </c>
    </row>
    <row r="13538" spans="1:10">
      <c r="A13538">
        <v>13525</v>
      </c>
      <c r="B13538" s="612">
        <v>44102.436805555553</v>
      </c>
      <c r="C13538" s="405" t="s">
        <v>97</v>
      </c>
      <c r="D13538" s="384">
        <v>3122</v>
      </c>
      <c r="E13538">
        <v>0.03</v>
      </c>
      <c r="F13538">
        <v>1.1665000000000001</v>
      </c>
      <c r="G13538" s="384">
        <v>0</v>
      </c>
      <c r="H13538">
        <v>0</v>
      </c>
    </row>
    <row r="13539" spans="1:10">
      <c r="A13539">
        <v>13526</v>
      </c>
      <c r="B13539" s="612">
        <v>44102.436805555553</v>
      </c>
      <c r="C13539" s="405" t="s">
        <v>2110</v>
      </c>
      <c r="D13539" s="384">
        <v>3122</v>
      </c>
      <c r="E13539">
        <v>0.03</v>
      </c>
      <c r="F13539">
        <v>1.1665000000000001</v>
      </c>
      <c r="G13539" s="384">
        <v>0</v>
      </c>
      <c r="H13539">
        <v>1.16412</v>
      </c>
    </row>
    <row r="13540" spans="1:10">
      <c r="A13540">
        <v>13541</v>
      </c>
      <c r="B13540" s="612">
        <v>44103.009722222225</v>
      </c>
      <c r="C13540" s="405" t="s">
        <v>2110</v>
      </c>
      <c r="D13540" s="384">
        <v>3122</v>
      </c>
      <c r="E13540">
        <v>0.03</v>
      </c>
      <c r="F13540">
        <v>1.1665000000000001</v>
      </c>
      <c r="G13540" s="384">
        <v>0</v>
      </c>
      <c r="H13540">
        <v>1.1654100000000001</v>
      </c>
    </row>
    <row r="13541" spans="1:10">
      <c r="A13541">
        <v>13556</v>
      </c>
      <c r="B13541" s="612">
        <v>44103.459027777775</v>
      </c>
      <c r="C13541" s="405" t="s">
        <v>2110</v>
      </c>
      <c r="D13541" s="384">
        <v>3122</v>
      </c>
      <c r="E13541">
        <v>0.03</v>
      </c>
      <c r="F13541">
        <v>1.1665000000000001</v>
      </c>
      <c r="G13541" s="384">
        <v>0</v>
      </c>
      <c r="H13541">
        <v>1.16675</v>
      </c>
    </row>
    <row r="13542" spans="1:10">
      <c r="A13542">
        <v>13566</v>
      </c>
      <c r="B13542" s="612">
        <v>44103.569444444445</v>
      </c>
      <c r="C13542" s="405" t="s">
        <v>2110</v>
      </c>
      <c r="D13542" s="384">
        <v>3122</v>
      </c>
      <c r="E13542">
        <v>0.03</v>
      </c>
      <c r="F13542">
        <v>1.1665000000000001</v>
      </c>
      <c r="G13542" s="384">
        <v>0</v>
      </c>
      <c r="H13542">
        <v>1.1683300000000001</v>
      </c>
    </row>
    <row r="13543" spans="1:10">
      <c r="A13543">
        <v>13577</v>
      </c>
      <c r="B13543" s="612">
        <v>44103.600694444445</v>
      </c>
      <c r="C13543" s="405" t="s">
        <v>2110</v>
      </c>
      <c r="D13543" s="384">
        <v>3122</v>
      </c>
      <c r="E13543">
        <v>0.03</v>
      </c>
      <c r="F13543">
        <v>1.1665000000000001</v>
      </c>
      <c r="G13543" s="384">
        <v>0</v>
      </c>
      <c r="H13543">
        <v>1.17</v>
      </c>
    </row>
    <row r="13544" spans="1:10">
      <c r="A13544">
        <v>13603</v>
      </c>
      <c r="B13544" s="612">
        <v>44104.394444444442</v>
      </c>
      <c r="C13544" s="405" t="s">
        <v>2054</v>
      </c>
      <c r="D13544" s="384">
        <v>3122</v>
      </c>
      <c r="E13544">
        <v>0.03</v>
      </c>
      <c r="F13544">
        <v>1.17</v>
      </c>
      <c r="G13544" s="384">
        <v>0</v>
      </c>
      <c r="H13544">
        <v>1.17</v>
      </c>
      <c r="I13544">
        <v>-10.43</v>
      </c>
      <c r="J13544" s="384">
        <v>42317.18</v>
      </c>
    </row>
    <row r="13545" spans="1:10">
      <c r="A13545">
        <v>13529</v>
      </c>
      <c r="B13545" s="612">
        <v>44102.442361111112</v>
      </c>
      <c r="C13545" s="405" t="s">
        <v>96</v>
      </c>
      <c r="D13545" s="384">
        <v>3123</v>
      </c>
      <c r="E13545">
        <v>0.02</v>
      </c>
      <c r="F13545">
        <v>1.16622</v>
      </c>
      <c r="G13545" s="384">
        <v>0</v>
      </c>
      <c r="H13545">
        <v>0</v>
      </c>
    </row>
    <row r="13546" spans="1:10">
      <c r="A13546">
        <v>13530</v>
      </c>
      <c r="B13546" s="612">
        <v>44102.442361111112</v>
      </c>
      <c r="C13546" s="405" t="s">
        <v>2110</v>
      </c>
      <c r="D13546" s="384">
        <v>3123</v>
      </c>
      <c r="E13546">
        <v>0.02</v>
      </c>
      <c r="F13546">
        <v>1.16622</v>
      </c>
      <c r="G13546" s="384">
        <v>0</v>
      </c>
      <c r="H13546">
        <v>1.1672199999999999</v>
      </c>
    </row>
    <row r="13547" spans="1:10">
      <c r="A13547">
        <v>13531</v>
      </c>
      <c r="B13547" s="612">
        <v>44102.495138888888</v>
      </c>
      <c r="C13547" s="405" t="s">
        <v>2054</v>
      </c>
      <c r="D13547" s="384">
        <v>3123</v>
      </c>
      <c r="E13547">
        <v>0.02</v>
      </c>
      <c r="F13547">
        <v>1.1672199999999999</v>
      </c>
      <c r="G13547" s="384">
        <v>0</v>
      </c>
      <c r="H13547">
        <v>1.1672199999999999</v>
      </c>
      <c r="I13547">
        <v>2</v>
      </c>
      <c r="J13547" s="384">
        <v>42333.2</v>
      </c>
    </row>
    <row r="13548" spans="1:10">
      <c r="A13548">
        <v>13532</v>
      </c>
      <c r="B13548" s="612">
        <v>44102.50277777778</v>
      </c>
      <c r="C13548" s="405" t="s">
        <v>96</v>
      </c>
      <c r="D13548" s="384">
        <v>3124</v>
      </c>
      <c r="E13548">
        <v>0.02</v>
      </c>
      <c r="F13548">
        <v>1.1673</v>
      </c>
      <c r="G13548" s="384">
        <v>0</v>
      </c>
      <c r="H13548">
        <v>0</v>
      </c>
    </row>
    <row r="13549" spans="1:10">
      <c r="A13549">
        <v>13533</v>
      </c>
      <c r="B13549" s="612">
        <v>44102.50277777778</v>
      </c>
      <c r="C13549" s="405" t="s">
        <v>2110</v>
      </c>
      <c r="D13549" s="384">
        <v>3124</v>
      </c>
      <c r="E13549">
        <v>0.02</v>
      </c>
      <c r="F13549">
        <v>1.1673</v>
      </c>
      <c r="G13549" s="384">
        <v>0</v>
      </c>
      <c r="H13549">
        <v>1.1682999999999999</v>
      </c>
    </row>
    <row r="13550" spans="1:10">
      <c r="A13550">
        <v>13536</v>
      </c>
      <c r="B13550" s="612">
        <v>44102.609722222223</v>
      </c>
      <c r="C13550" s="405" t="s">
        <v>2110</v>
      </c>
      <c r="D13550" s="384">
        <v>3124</v>
      </c>
      <c r="E13550">
        <v>0.02</v>
      </c>
      <c r="F13550">
        <v>1.1673</v>
      </c>
      <c r="G13550" s="384">
        <v>0</v>
      </c>
      <c r="H13550">
        <v>1.1675</v>
      </c>
    </row>
    <row r="13551" spans="1:10">
      <c r="A13551">
        <v>13537</v>
      </c>
      <c r="B13551" s="612">
        <v>44102.995138888888</v>
      </c>
      <c r="C13551" s="405" t="s">
        <v>2054</v>
      </c>
      <c r="D13551" s="384">
        <v>3124</v>
      </c>
      <c r="E13551">
        <v>0.02</v>
      </c>
      <c r="F13551">
        <v>1.1675</v>
      </c>
      <c r="G13551" s="384">
        <v>0</v>
      </c>
      <c r="H13551">
        <v>1.1675</v>
      </c>
      <c r="I13551">
        <v>0.4</v>
      </c>
      <c r="J13551" s="384">
        <v>42333.599999999999</v>
      </c>
    </row>
    <row r="13552" spans="1:10">
      <c r="A13552">
        <v>13534</v>
      </c>
      <c r="B13552" s="612">
        <v>44102.609722222223</v>
      </c>
      <c r="C13552" s="405" t="s">
        <v>96</v>
      </c>
      <c r="D13552" s="384">
        <v>3125</v>
      </c>
      <c r="E13552">
        <v>0.02</v>
      </c>
      <c r="F13552">
        <v>1.1657</v>
      </c>
      <c r="G13552" s="384">
        <v>0</v>
      </c>
      <c r="H13552">
        <v>0</v>
      </c>
    </row>
    <row r="13553" spans="1:10">
      <c r="A13553">
        <v>13535</v>
      </c>
      <c r="B13553" s="612">
        <v>44102.609722222223</v>
      </c>
      <c r="C13553" s="405" t="s">
        <v>2110</v>
      </c>
      <c r="D13553" s="384">
        <v>3125</v>
      </c>
      <c r="E13553">
        <v>0.02</v>
      </c>
      <c r="F13553">
        <v>1.1657</v>
      </c>
      <c r="G13553" s="384">
        <v>0</v>
      </c>
      <c r="H13553">
        <v>1.1675</v>
      </c>
    </row>
    <row r="13554" spans="1:10">
      <c r="A13554">
        <v>13538</v>
      </c>
      <c r="B13554" s="612">
        <v>44102.995138888888</v>
      </c>
      <c r="C13554" s="405" t="s">
        <v>2054</v>
      </c>
      <c r="D13554" s="384">
        <v>3125</v>
      </c>
      <c r="E13554">
        <v>0.02</v>
      </c>
      <c r="F13554">
        <v>1.1675</v>
      </c>
      <c r="G13554" s="384">
        <v>0</v>
      </c>
      <c r="H13554">
        <v>1.1675</v>
      </c>
      <c r="I13554">
        <v>3.6</v>
      </c>
      <c r="J13554" s="384">
        <v>42337.2</v>
      </c>
    </row>
    <row r="13555" spans="1:10">
      <c r="A13555">
        <v>13539</v>
      </c>
      <c r="B13555" s="612">
        <v>44103.009722222225</v>
      </c>
      <c r="C13555" s="405" t="s">
        <v>97</v>
      </c>
      <c r="D13555" s="384">
        <v>3126</v>
      </c>
      <c r="E13555">
        <v>0.05</v>
      </c>
      <c r="F13555">
        <v>1.16821</v>
      </c>
      <c r="G13555" s="384">
        <v>0</v>
      </c>
      <c r="H13555">
        <v>0</v>
      </c>
    </row>
    <row r="13556" spans="1:10">
      <c r="A13556">
        <v>13540</v>
      </c>
      <c r="B13556" s="612">
        <v>44103.009722222225</v>
      </c>
      <c r="C13556" s="405" t="s">
        <v>2110</v>
      </c>
      <c r="D13556" s="384">
        <v>3126</v>
      </c>
      <c r="E13556">
        <v>0.05</v>
      </c>
      <c r="F13556">
        <v>1.16821</v>
      </c>
      <c r="G13556" s="384">
        <v>0</v>
      </c>
      <c r="H13556">
        <v>1.1654100000000001</v>
      </c>
    </row>
    <row r="13557" spans="1:10">
      <c r="A13557">
        <v>13555</v>
      </c>
      <c r="B13557" s="612">
        <v>44103.459027777775</v>
      </c>
      <c r="C13557" s="405" t="s">
        <v>2110</v>
      </c>
      <c r="D13557" s="384">
        <v>3126</v>
      </c>
      <c r="E13557">
        <v>0.05</v>
      </c>
      <c r="F13557">
        <v>1.16821</v>
      </c>
      <c r="G13557" s="384">
        <v>0</v>
      </c>
      <c r="H13557">
        <v>1.16675</v>
      </c>
    </row>
    <row r="13558" spans="1:10">
      <c r="A13558">
        <v>13565</v>
      </c>
      <c r="B13558" s="612">
        <v>44103.569444444445</v>
      </c>
      <c r="C13558" s="405" t="s">
        <v>2110</v>
      </c>
      <c r="D13558" s="384">
        <v>3126</v>
      </c>
      <c r="E13558">
        <v>0.05</v>
      </c>
      <c r="F13558">
        <v>1.16821</v>
      </c>
      <c r="G13558" s="384">
        <v>0</v>
      </c>
      <c r="H13558">
        <v>1.1683300000000001</v>
      </c>
    </row>
    <row r="13559" spans="1:10">
      <c r="A13559">
        <v>13576</v>
      </c>
      <c r="B13559" s="612">
        <v>44103.600694444445</v>
      </c>
      <c r="C13559" s="405" t="s">
        <v>2110</v>
      </c>
      <c r="D13559" s="384">
        <v>3126</v>
      </c>
      <c r="E13559">
        <v>0.05</v>
      </c>
      <c r="F13559">
        <v>1.16821</v>
      </c>
      <c r="G13559" s="384">
        <v>0</v>
      </c>
      <c r="H13559">
        <v>1.17</v>
      </c>
    </row>
    <row r="13560" spans="1:10">
      <c r="A13560">
        <v>13604</v>
      </c>
      <c r="B13560" s="612">
        <v>44104.394444444442</v>
      </c>
      <c r="C13560" s="405" t="s">
        <v>2054</v>
      </c>
      <c r="D13560" s="384">
        <v>3126</v>
      </c>
      <c r="E13560">
        <v>0.05</v>
      </c>
      <c r="F13560">
        <v>1.17</v>
      </c>
      <c r="G13560" s="384">
        <v>0</v>
      </c>
      <c r="H13560">
        <v>1.17</v>
      </c>
      <c r="I13560">
        <v>-8.89</v>
      </c>
      <c r="J13560" s="384">
        <v>42308.29</v>
      </c>
    </row>
    <row r="13561" spans="1:10">
      <c r="A13561">
        <v>13544</v>
      </c>
      <c r="B13561" s="612">
        <v>44103.259027777778</v>
      </c>
      <c r="C13561" s="405" t="s">
        <v>96</v>
      </c>
      <c r="D13561" s="384">
        <v>3127</v>
      </c>
      <c r="E13561">
        <v>0.02</v>
      </c>
      <c r="F13561">
        <v>1.16693</v>
      </c>
      <c r="G13561" s="384">
        <v>0</v>
      </c>
      <c r="H13561">
        <v>0</v>
      </c>
    </row>
    <row r="13562" spans="1:10">
      <c r="A13562">
        <v>13545</v>
      </c>
      <c r="B13562" s="612">
        <v>44103.259027777778</v>
      </c>
      <c r="C13562" s="405" t="s">
        <v>2110</v>
      </c>
      <c r="D13562" s="384">
        <v>3127</v>
      </c>
      <c r="E13562">
        <v>0.02</v>
      </c>
      <c r="F13562">
        <v>1.16693</v>
      </c>
      <c r="G13562" s="384">
        <v>0</v>
      </c>
      <c r="H13562">
        <v>1.1679299999999999</v>
      </c>
    </row>
    <row r="13563" spans="1:10">
      <c r="A13563">
        <v>13546</v>
      </c>
      <c r="B13563" s="612">
        <v>44103.286111111112</v>
      </c>
      <c r="C13563" s="405" t="s">
        <v>2054</v>
      </c>
      <c r="D13563" s="384">
        <v>3127</v>
      </c>
      <c r="E13563">
        <v>0.02</v>
      </c>
      <c r="F13563">
        <v>1.1679299999999999</v>
      </c>
      <c r="G13563" s="384">
        <v>0</v>
      </c>
      <c r="H13563">
        <v>1.1679299999999999</v>
      </c>
      <c r="I13563">
        <v>2</v>
      </c>
      <c r="J13563" s="384">
        <v>42339.199999999997</v>
      </c>
    </row>
    <row r="13564" spans="1:10">
      <c r="A13564">
        <v>13547</v>
      </c>
      <c r="B13564" s="612">
        <v>44103.297222222223</v>
      </c>
      <c r="C13564" s="405" t="s">
        <v>96</v>
      </c>
      <c r="D13564" s="384">
        <v>3128</v>
      </c>
      <c r="E13564">
        <v>0.02</v>
      </c>
      <c r="F13564">
        <v>1.1675500000000001</v>
      </c>
      <c r="G13564" s="384">
        <v>0</v>
      </c>
      <c r="H13564">
        <v>0</v>
      </c>
    </row>
    <row r="13565" spans="1:10">
      <c r="A13565">
        <v>13548</v>
      </c>
      <c r="B13565" s="612">
        <v>44103.297222222223</v>
      </c>
      <c r="C13565" s="405" t="s">
        <v>2110</v>
      </c>
      <c r="D13565" s="384">
        <v>3128</v>
      </c>
      <c r="E13565">
        <v>0.02</v>
      </c>
      <c r="F13565">
        <v>1.1675500000000001</v>
      </c>
      <c r="G13565" s="384">
        <v>0</v>
      </c>
      <c r="H13565">
        <v>1.16855</v>
      </c>
    </row>
    <row r="13566" spans="1:10">
      <c r="A13566">
        <v>13549</v>
      </c>
      <c r="B13566" s="612">
        <v>44103.365972222222</v>
      </c>
      <c r="C13566" s="405" t="s">
        <v>2054</v>
      </c>
      <c r="D13566" s="384">
        <v>3128</v>
      </c>
      <c r="E13566">
        <v>0.02</v>
      </c>
      <c r="F13566">
        <v>1.16855</v>
      </c>
      <c r="G13566" s="384">
        <v>0</v>
      </c>
      <c r="H13566">
        <v>1.16855</v>
      </c>
      <c r="I13566">
        <v>2</v>
      </c>
      <c r="J13566" s="384">
        <v>42341.2</v>
      </c>
    </row>
    <row r="13567" spans="1:10">
      <c r="A13567">
        <v>13550</v>
      </c>
      <c r="B13567" s="612">
        <v>44103.441666666666</v>
      </c>
      <c r="C13567" s="405" t="s">
        <v>96</v>
      </c>
      <c r="D13567" s="384">
        <v>3129</v>
      </c>
      <c r="E13567">
        <v>0.02</v>
      </c>
      <c r="F13567">
        <v>1.16862</v>
      </c>
      <c r="G13567" s="384">
        <v>0</v>
      </c>
      <c r="H13567">
        <v>0</v>
      </c>
    </row>
    <row r="13568" spans="1:10">
      <c r="A13568">
        <v>13551</v>
      </c>
      <c r="B13568" s="612">
        <v>44103.441666666666</v>
      </c>
      <c r="C13568" s="405" t="s">
        <v>2110</v>
      </c>
      <c r="D13568" s="384">
        <v>3129</v>
      </c>
      <c r="E13568">
        <v>0.02</v>
      </c>
      <c r="F13568">
        <v>1.16862</v>
      </c>
      <c r="G13568" s="384">
        <v>0</v>
      </c>
      <c r="H13568">
        <v>1.1696200000000001</v>
      </c>
    </row>
    <row r="13569" spans="1:10">
      <c r="A13569">
        <v>13552</v>
      </c>
      <c r="B13569" s="612">
        <v>44103.457638888889</v>
      </c>
      <c r="C13569" s="405" t="s">
        <v>2054</v>
      </c>
      <c r="D13569" s="384">
        <v>3129</v>
      </c>
      <c r="E13569">
        <v>0.02</v>
      </c>
      <c r="F13569">
        <v>1.1696200000000001</v>
      </c>
      <c r="G13569" s="384">
        <v>0</v>
      </c>
      <c r="H13569">
        <v>1.1696200000000001</v>
      </c>
      <c r="I13569">
        <v>2</v>
      </c>
      <c r="J13569" s="384">
        <v>42343.199999999997</v>
      </c>
    </row>
    <row r="13570" spans="1:10">
      <c r="A13570">
        <v>13553</v>
      </c>
      <c r="B13570" s="612">
        <v>44103.459027777775</v>
      </c>
      <c r="C13570" s="405" t="s">
        <v>97</v>
      </c>
      <c r="D13570" s="384">
        <v>3130</v>
      </c>
      <c r="E13570">
        <v>0.08</v>
      </c>
      <c r="F13570">
        <v>1.1700200000000001</v>
      </c>
      <c r="G13570" s="384">
        <v>0</v>
      </c>
      <c r="H13570">
        <v>0</v>
      </c>
    </row>
    <row r="13571" spans="1:10">
      <c r="A13571">
        <v>13554</v>
      </c>
      <c r="B13571" s="612">
        <v>44103.459027777775</v>
      </c>
      <c r="C13571" s="405" t="s">
        <v>2110</v>
      </c>
      <c r="D13571" s="384">
        <v>3130</v>
      </c>
      <c r="E13571">
        <v>0.08</v>
      </c>
      <c r="F13571">
        <v>1.1700200000000001</v>
      </c>
      <c r="G13571" s="384">
        <v>0</v>
      </c>
      <c r="H13571">
        <v>1.16675</v>
      </c>
    </row>
    <row r="13572" spans="1:10">
      <c r="A13572">
        <v>13564</v>
      </c>
      <c r="B13572" s="612">
        <v>44103.569444444445</v>
      </c>
      <c r="C13572" s="405" t="s">
        <v>2110</v>
      </c>
      <c r="D13572" s="384">
        <v>3130</v>
      </c>
      <c r="E13572">
        <v>0.08</v>
      </c>
      <c r="F13572">
        <v>1.1700200000000001</v>
      </c>
      <c r="G13572" s="384">
        <v>0</v>
      </c>
      <c r="H13572">
        <v>1.1683300000000001</v>
      </c>
    </row>
    <row r="13573" spans="1:10">
      <c r="A13573">
        <v>13575</v>
      </c>
      <c r="B13573" s="612">
        <v>44103.600694444445</v>
      </c>
      <c r="C13573" s="405" t="s">
        <v>2110</v>
      </c>
      <c r="D13573" s="384">
        <v>3130</v>
      </c>
      <c r="E13573">
        <v>0.08</v>
      </c>
      <c r="F13573">
        <v>1.1700200000000001</v>
      </c>
      <c r="G13573" s="384">
        <v>0</v>
      </c>
      <c r="H13573">
        <v>1.17</v>
      </c>
    </row>
    <row r="13574" spans="1:10">
      <c r="A13574">
        <v>13605</v>
      </c>
      <c r="B13574" s="612">
        <v>44104.394444444442</v>
      </c>
      <c r="C13574" s="405" t="s">
        <v>2054</v>
      </c>
      <c r="D13574" s="384">
        <v>3130</v>
      </c>
      <c r="E13574">
        <v>0.08</v>
      </c>
      <c r="F13574">
        <v>1.17</v>
      </c>
      <c r="G13574" s="384">
        <v>0</v>
      </c>
      <c r="H13574">
        <v>1.17</v>
      </c>
      <c r="I13574">
        <v>0.25</v>
      </c>
      <c r="J13574" s="384">
        <v>42308.54</v>
      </c>
    </row>
    <row r="13575" spans="1:10">
      <c r="A13575">
        <v>13559</v>
      </c>
      <c r="B13575" s="612">
        <v>44103.478472222225</v>
      </c>
      <c r="C13575" s="405" t="s">
        <v>96</v>
      </c>
      <c r="D13575" s="384">
        <v>3131</v>
      </c>
      <c r="E13575">
        <v>0.02</v>
      </c>
      <c r="F13575">
        <v>1.1704699999999999</v>
      </c>
      <c r="G13575" s="384">
        <v>0</v>
      </c>
      <c r="H13575">
        <v>0</v>
      </c>
    </row>
    <row r="13576" spans="1:10">
      <c r="A13576">
        <v>13560</v>
      </c>
      <c r="B13576" s="612">
        <v>44103.478472222225</v>
      </c>
      <c r="C13576" s="405" t="s">
        <v>2110</v>
      </c>
      <c r="D13576" s="384">
        <v>3131</v>
      </c>
      <c r="E13576">
        <v>0.02</v>
      </c>
      <c r="F13576">
        <v>1.1704699999999999</v>
      </c>
      <c r="G13576" s="384">
        <v>0</v>
      </c>
      <c r="H13576">
        <v>1.17147</v>
      </c>
    </row>
    <row r="13577" spans="1:10">
      <c r="A13577">
        <v>13561</v>
      </c>
      <c r="B13577" s="612">
        <v>44103.563194444447</v>
      </c>
      <c r="C13577" s="405" t="s">
        <v>2054</v>
      </c>
      <c r="D13577" s="384">
        <v>3131</v>
      </c>
      <c r="E13577">
        <v>0.02</v>
      </c>
      <c r="F13577">
        <v>1.17147</v>
      </c>
      <c r="G13577" s="384">
        <v>0</v>
      </c>
      <c r="H13577">
        <v>1.17147</v>
      </c>
      <c r="I13577">
        <v>2</v>
      </c>
      <c r="J13577" s="384">
        <v>42345.2</v>
      </c>
    </row>
    <row r="13578" spans="1:10">
      <c r="A13578">
        <v>13562</v>
      </c>
      <c r="B13578" s="612">
        <v>44103.569444444445</v>
      </c>
      <c r="C13578" s="405" t="s">
        <v>97</v>
      </c>
      <c r="D13578" s="384">
        <v>3132</v>
      </c>
      <c r="E13578">
        <v>0.14000000000000001</v>
      </c>
      <c r="F13578">
        <v>1.1719200000000001</v>
      </c>
      <c r="G13578" s="384">
        <v>0</v>
      </c>
      <c r="H13578">
        <v>0</v>
      </c>
    </row>
    <row r="13579" spans="1:10">
      <c r="A13579">
        <v>13563</v>
      </c>
      <c r="B13579" s="612">
        <v>44103.569444444445</v>
      </c>
      <c r="C13579" s="405" t="s">
        <v>2110</v>
      </c>
      <c r="D13579" s="384">
        <v>3132</v>
      </c>
      <c r="E13579">
        <v>0.14000000000000001</v>
      </c>
      <c r="F13579">
        <v>1.1719200000000001</v>
      </c>
      <c r="G13579" s="384">
        <v>0</v>
      </c>
      <c r="H13579">
        <v>1.1683300000000001</v>
      </c>
    </row>
    <row r="13580" spans="1:10">
      <c r="A13580">
        <v>13574</v>
      </c>
      <c r="B13580" s="612">
        <v>44103.600694444445</v>
      </c>
      <c r="C13580" s="405" t="s">
        <v>2110</v>
      </c>
      <c r="D13580" s="384">
        <v>3132</v>
      </c>
      <c r="E13580">
        <v>0.14000000000000001</v>
      </c>
      <c r="F13580">
        <v>1.1719200000000001</v>
      </c>
      <c r="G13580" s="384">
        <v>0</v>
      </c>
      <c r="H13580">
        <v>1.17</v>
      </c>
    </row>
    <row r="13581" spans="1:10">
      <c r="A13581">
        <v>13606</v>
      </c>
      <c r="B13581" s="612">
        <v>44104.394444444442</v>
      </c>
      <c r="C13581" s="405" t="s">
        <v>2054</v>
      </c>
      <c r="D13581" s="384">
        <v>3132</v>
      </c>
      <c r="E13581">
        <v>0.14000000000000001</v>
      </c>
      <c r="F13581">
        <v>1.17</v>
      </c>
      <c r="G13581" s="384">
        <v>0</v>
      </c>
      <c r="H13581">
        <v>1.17</v>
      </c>
      <c r="I13581">
        <v>27.04</v>
      </c>
      <c r="J13581" s="384">
        <v>42335.57</v>
      </c>
    </row>
    <row r="13582" spans="1:10">
      <c r="A13582">
        <v>13569</v>
      </c>
      <c r="B13582" s="612">
        <v>44103.572222222225</v>
      </c>
      <c r="C13582" s="405" t="s">
        <v>96</v>
      </c>
      <c r="D13582" s="384">
        <v>3133</v>
      </c>
      <c r="E13582">
        <v>0.02</v>
      </c>
      <c r="F13582">
        <v>1.1723399999999999</v>
      </c>
      <c r="G13582" s="384">
        <v>0</v>
      </c>
      <c r="H13582">
        <v>0</v>
      </c>
    </row>
    <row r="13583" spans="1:10">
      <c r="A13583">
        <v>13570</v>
      </c>
      <c r="B13583" s="612">
        <v>44103.572222222225</v>
      </c>
      <c r="C13583" s="405" t="s">
        <v>2110</v>
      </c>
      <c r="D13583" s="384">
        <v>3133</v>
      </c>
      <c r="E13583">
        <v>0.02</v>
      </c>
      <c r="F13583">
        <v>1.1723399999999999</v>
      </c>
      <c r="G13583" s="384">
        <v>0</v>
      </c>
      <c r="H13583">
        <v>1.17334</v>
      </c>
    </row>
    <row r="13584" spans="1:10">
      <c r="A13584">
        <v>13571</v>
      </c>
      <c r="B13584" s="612">
        <v>44103.584722222222</v>
      </c>
      <c r="C13584" s="405" t="s">
        <v>2054</v>
      </c>
      <c r="D13584" s="384">
        <v>3133</v>
      </c>
      <c r="E13584">
        <v>0.02</v>
      </c>
      <c r="F13584">
        <v>1.17334</v>
      </c>
      <c r="G13584" s="384">
        <v>0</v>
      </c>
      <c r="H13584">
        <v>1.17334</v>
      </c>
      <c r="I13584">
        <v>2</v>
      </c>
      <c r="J13584" s="384">
        <v>42347.199999999997</v>
      </c>
    </row>
    <row r="13585" spans="1:10">
      <c r="A13585">
        <v>13572</v>
      </c>
      <c r="B13585" s="612">
        <v>44103.600694444445</v>
      </c>
      <c r="C13585" s="405" t="s">
        <v>97</v>
      </c>
      <c r="D13585" s="384">
        <v>3134</v>
      </c>
      <c r="E13585">
        <v>0.23</v>
      </c>
      <c r="F13585">
        <v>1.1739200000000001</v>
      </c>
      <c r="G13585" s="384">
        <v>0</v>
      </c>
      <c r="H13585">
        <v>0</v>
      </c>
    </row>
    <row r="13586" spans="1:10">
      <c r="A13586">
        <v>13573</v>
      </c>
      <c r="B13586" s="612">
        <v>44103.600694444445</v>
      </c>
      <c r="C13586" s="405" t="s">
        <v>2110</v>
      </c>
      <c r="D13586" s="384">
        <v>3134</v>
      </c>
      <c r="E13586">
        <v>0.23</v>
      </c>
      <c r="F13586">
        <v>1.1739200000000001</v>
      </c>
      <c r="G13586" s="384">
        <v>0</v>
      </c>
      <c r="H13586">
        <v>1.17</v>
      </c>
    </row>
    <row r="13587" spans="1:10">
      <c r="A13587">
        <v>13607</v>
      </c>
      <c r="B13587" s="612">
        <v>44104.394444444442</v>
      </c>
      <c r="C13587" s="405" t="s">
        <v>2054</v>
      </c>
      <c r="D13587" s="384">
        <v>3134</v>
      </c>
      <c r="E13587">
        <v>0.23</v>
      </c>
      <c r="F13587">
        <v>1.17</v>
      </c>
      <c r="G13587" s="384">
        <v>0</v>
      </c>
      <c r="H13587">
        <v>1.17</v>
      </c>
      <c r="I13587">
        <v>90.42</v>
      </c>
      <c r="J13587" s="384">
        <v>42425.99</v>
      </c>
    </row>
    <row r="13588" spans="1:10">
      <c r="A13588">
        <v>13580</v>
      </c>
      <c r="B13588" s="612">
        <v>44103.604166666664</v>
      </c>
      <c r="C13588" s="405" t="s">
        <v>96</v>
      </c>
      <c r="D13588" s="384">
        <v>3135</v>
      </c>
      <c r="E13588">
        <v>0.02</v>
      </c>
      <c r="F13588">
        <v>1.17401</v>
      </c>
      <c r="G13588" s="384">
        <v>0</v>
      </c>
      <c r="H13588">
        <v>0</v>
      </c>
    </row>
    <row r="13589" spans="1:10">
      <c r="A13589">
        <v>13581</v>
      </c>
      <c r="B13589" s="612">
        <v>44103.604166666664</v>
      </c>
      <c r="C13589" s="405" t="s">
        <v>2110</v>
      </c>
      <c r="D13589" s="384">
        <v>3135</v>
      </c>
      <c r="E13589">
        <v>0.02</v>
      </c>
      <c r="F13589">
        <v>1.17401</v>
      </c>
      <c r="G13589" s="384">
        <v>0</v>
      </c>
      <c r="H13589">
        <v>1.1750100000000001</v>
      </c>
    </row>
    <row r="13590" spans="1:10">
      <c r="A13590">
        <v>13584</v>
      </c>
      <c r="B13590" s="612">
        <v>44103.654861111114</v>
      </c>
      <c r="C13590" s="405" t="s">
        <v>2110</v>
      </c>
      <c r="D13590" s="384">
        <v>3135</v>
      </c>
      <c r="E13590">
        <v>0.02</v>
      </c>
      <c r="F13590">
        <v>1.17401</v>
      </c>
      <c r="G13590" s="384">
        <v>0</v>
      </c>
      <c r="H13590">
        <v>1.17421</v>
      </c>
    </row>
    <row r="13591" spans="1:10">
      <c r="A13591">
        <v>13585</v>
      </c>
      <c r="B13591" s="612">
        <v>44103.706250000003</v>
      </c>
      <c r="C13591" s="405" t="s">
        <v>2054</v>
      </c>
      <c r="D13591" s="384">
        <v>3135</v>
      </c>
      <c r="E13591">
        <v>0.02</v>
      </c>
      <c r="F13591">
        <v>1.17421</v>
      </c>
      <c r="G13591" s="384">
        <v>0</v>
      </c>
      <c r="H13591">
        <v>1.17421</v>
      </c>
      <c r="I13591">
        <v>0.4</v>
      </c>
      <c r="J13591" s="384">
        <v>42347.6</v>
      </c>
    </row>
    <row r="13592" spans="1:10">
      <c r="A13592">
        <v>13582</v>
      </c>
      <c r="B13592" s="612">
        <v>44103.654861111114</v>
      </c>
      <c r="C13592" s="405" t="s">
        <v>96</v>
      </c>
      <c r="D13592" s="384">
        <v>3136</v>
      </c>
      <c r="E13592">
        <v>0.02</v>
      </c>
      <c r="F13592">
        <v>1.17241</v>
      </c>
      <c r="G13592" s="384">
        <v>0</v>
      </c>
      <c r="H13592">
        <v>0</v>
      </c>
    </row>
    <row r="13593" spans="1:10">
      <c r="A13593">
        <v>13583</v>
      </c>
      <c r="B13593" s="612">
        <v>44103.654861111114</v>
      </c>
      <c r="C13593" s="405" t="s">
        <v>2110</v>
      </c>
      <c r="D13593" s="384">
        <v>3136</v>
      </c>
      <c r="E13593">
        <v>0.02</v>
      </c>
      <c r="F13593">
        <v>1.17241</v>
      </c>
      <c r="G13593" s="384">
        <v>0</v>
      </c>
      <c r="H13593">
        <v>1.17421</v>
      </c>
    </row>
    <row r="13594" spans="1:10">
      <c r="A13594">
        <v>13586</v>
      </c>
      <c r="B13594" s="612">
        <v>44103.706250000003</v>
      </c>
      <c r="C13594" s="405" t="s">
        <v>2054</v>
      </c>
      <c r="D13594" s="384">
        <v>3136</v>
      </c>
      <c r="E13594">
        <v>0.02</v>
      </c>
      <c r="F13594">
        <v>1.17421</v>
      </c>
      <c r="G13594" s="384">
        <v>0</v>
      </c>
      <c r="H13594">
        <v>1.17421</v>
      </c>
      <c r="I13594">
        <v>3.6</v>
      </c>
      <c r="J13594" s="384">
        <v>42351.199999999997</v>
      </c>
    </row>
    <row r="13595" spans="1:10">
      <c r="A13595">
        <v>13587</v>
      </c>
      <c r="B13595" s="612">
        <v>44104.113194444442</v>
      </c>
      <c r="C13595" s="405" t="s">
        <v>96</v>
      </c>
      <c r="D13595" s="384">
        <v>3137</v>
      </c>
      <c r="E13595">
        <v>0.02</v>
      </c>
      <c r="F13595">
        <v>1.17523</v>
      </c>
      <c r="G13595" s="384">
        <v>0</v>
      </c>
      <c r="H13595">
        <v>0</v>
      </c>
    </row>
    <row r="13596" spans="1:10">
      <c r="A13596">
        <v>13588</v>
      </c>
      <c r="B13596" s="612">
        <v>44104.113194444442</v>
      </c>
      <c r="C13596" s="405" t="s">
        <v>2110</v>
      </c>
      <c r="D13596" s="384">
        <v>3137</v>
      </c>
      <c r="E13596">
        <v>0.02</v>
      </c>
      <c r="F13596">
        <v>1.17523</v>
      </c>
      <c r="G13596" s="384">
        <v>0</v>
      </c>
      <c r="H13596">
        <v>1.1762300000000001</v>
      </c>
    </row>
    <row r="13597" spans="1:10">
      <c r="A13597">
        <v>13591</v>
      </c>
      <c r="B13597" s="612">
        <v>44104.130555555559</v>
      </c>
      <c r="C13597" s="405" t="s">
        <v>2110</v>
      </c>
      <c r="D13597" s="384">
        <v>3137</v>
      </c>
      <c r="E13597">
        <v>0.02</v>
      </c>
      <c r="F13597">
        <v>1.17523</v>
      </c>
      <c r="G13597" s="384">
        <v>0</v>
      </c>
      <c r="H13597">
        <v>1.17543</v>
      </c>
    </row>
    <row r="13598" spans="1:10">
      <c r="A13598">
        <v>13595</v>
      </c>
      <c r="B13598" s="612">
        <v>44104.362500000003</v>
      </c>
      <c r="C13598" s="405" t="s">
        <v>2110</v>
      </c>
      <c r="D13598" s="384">
        <v>3137</v>
      </c>
      <c r="E13598">
        <v>0.02</v>
      </c>
      <c r="F13598">
        <v>1.17523</v>
      </c>
      <c r="G13598" s="384">
        <v>0</v>
      </c>
      <c r="H13598">
        <v>1.1744000000000001</v>
      </c>
    </row>
    <row r="13599" spans="1:10">
      <c r="A13599">
        <v>13600</v>
      </c>
      <c r="B13599" s="612">
        <v>44104.382638888892</v>
      </c>
      <c r="C13599" s="405" t="s">
        <v>2110</v>
      </c>
      <c r="D13599" s="384">
        <v>3137</v>
      </c>
      <c r="E13599">
        <v>0.02</v>
      </c>
      <c r="F13599">
        <v>1.17523</v>
      </c>
      <c r="G13599" s="384">
        <v>0</v>
      </c>
      <c r="H13599">
        <v>1.1731199999999999</v>
      </c>
    </row>
    <row r="13600" spans="1:10">
      <c r="A13600">
        <v>13623</v>
      </c>
      <c r="B13600" s="612">
        <v>44104.595138888886</v>
      </c>
      <c r="C13600" s="405" t="s">
        <v>2054</v>
      </c>
      <c r="D13600" s="384">
        <v>3137</v>
      </c>
      <c r="E13600">
        <v>0.02</v>
      </c>
      <c r="F13600">
        <v>1.1731199999999999</v>
      </c>
      <c r="G13600" s="384">
        <v>0</v>
      </c>
      <c r="H13600">
        <v>1.1731199999999999</v>
      </c>
      <c r="I13600">
        <v>-4.22</v>
      </c>
      <c r="J13600" s="384">
        <v>42425.77</v>
      </c>
    </row>
    <row r="13601" spans="1:10">
      <c r="A13601">
        <v>13589</v>
      </c>
      <c r="B13601" s="612">
        <v>44104.130555555559</v>
      </c>
      <c r="C13601" s="405" t="s">
        <v>96</v>
      </c>
      <c r="D13601" s="384">
        <v>3138</v>
      </c>
      <c r="E13601">
        <v>0.02</v>
      </c>
      <c r="F13601">
        <v>1.17363</v>
      </c>
      <c r="G13601" s="384">
        <v>0</v>
      </c>
      <c r="H13601">
        <v>0</v>
      </c>
    </row>
    <row r="13602" spans="1:10">
      <c r="A13602">
        <v>13590</v>
      </c>
      <c r="B13602" s="612">
        <v>44104.130555555559</v>
      </c>
      <c r="C13602" s="405" t="s">
        <v>2110</v>
      </c>
      <c r="D13602" s="384">
        <v>3138</v>
      </c>
      <c r="E13602">
        <v>0.02</v>
      </c>
      <c r="F13602">
        <v>1.17363</v>
      </c>
      <c r="G13602" s="384">
        <v>0</v>
      </c>
      <c r="H13602">
        <v>1.17543</v>
      </c>
    </row>
    <row r="13603" spans="1:10">
      <c r="A13603">
        <v>13594</v>
      </c>
      <c r="B13603" s="612">
        <v>44104.362500000003</v>
      </c>
      <c r="C13603" s="405" t="s">
        <v>2110</v>
      </c>
      <c r="D13603" s="384">
        <v>3138</v>
      </c>
      <c r="E13603">
        <v>0.02</v>
      </c>
      <c r="F13603">
        <v>1.17363</v>
      </c>
      <c r="G13603" s="384">
        <v>0</v>
      </c>
      <c r="H13603">
        <v>1.1744000000000001</v>
      </c>
    </row>
    <row r="13604" spans="1:10">
      <c r="A13604">
        <v>13599</v>
      </c>
      <c r="B13604" s="612">
        <v>44104.382638888892</v>
      </c>
      <c r="C13604" s="405" t="s">
        <v>2110</v>
      </c>
      <c r="D13604" s="384">
        <v>3138</v>
      </c>
      <c r="E13604">
        <v>0.02</v>
      </c>
      <c r="F13604">
        <v>1.17363</v>
      </c>
      <c r="G13604" s="384">
        <v>0</v>
      </c>
      <c r="H13604">
        <v>1.1731199999999999</v>
      </c>
    </row>
    <row r="13605" spans="1:10">
      <c r="A13605">
        <v>13624</v>
      </c>
      <c r="B13605" s="612">
        <v>44104.595138888886</v>
      </c>
      <c r="C13605" s="405" t="s">
        <v>2054</v>
      </c>
      <c r="D13605" s="384">
        <v>3138</v>
      </c>
      <c r="E13605">
        <v>0.02</v>
      </c>
      <c r="F13605">
        <v>1.1731199999999999</v>
      </c>
      <c r="G13605" s="384">
        <v>0</v>
      </c>
      <c r="H13605">
        <v>1.1731199999999999</v>
      </c>
      <c r="I13605">
        <v>-1.02</v>
      </c>
      <c r="J13605" s="384">
        <v>42424.75</v>
      </c>
    </row>
    <row r="13606" spans="1:10">
      <c r="A13606">
        <v>13592</v>
      </c>
      <c r="B13606" s="612">
        <v>44104.362500000003</v>
      </c>
      <c r="C13606" s="405" t="s">
        <v>96</v>
      </c>
      <c r="D13606" s="384">
        <v>3139</v>
      </c>
      <c r="E13606">
        <v>0.03</v>
      </c>
      <c r="F13606">
        <v>1.1720200000000001</v>
      </c>
      <c r="G13606" s="384">
        <v>0</v>
      </c>
      <c r="H13606">
        <v>0</v>
      </c>
    </row>
    <row r="13607" spans="1:10">
      <c r="A13607">
        <v>13593</v>
      </c>
      <c r="B13607" s="612">
        <v>44104.362500000003</v>
      </c>
      <c r="C13607" s="405" t="s">
        <v>2110</v>
      </c>
      <c r="D13607" s="384">
        <v>3139</v>
      </c>
      <c r="E13607">
        <v>0.03</v>
      </c>
      <c r="F13607">
        <v>1.1720200000000001</v>
      </c>
      <c r="G13607" s="384">
        <v>0</v>
      </c>
      <c r="H13607">
        <v>1.1744000000000001</v>
      </c>
    </row>
    <row r="13608" spans="1:10">
      <c r="A13608">
        <v>13598</v>
      </c>
      <c r="B13608" s="612">
        <v>44104.382638888892</v>
      </c>
      <c r="C13608" s="405" t="s">
        <v>2110</v>
      </c>
      <c r="D13608" s="384">
        <v>3139</v>
      </c>
      <c r="E13608">
        <v>0.03</v>
      </c>
      <c r="F13608">
        <v>1.1720200000000001</v>
      </c>
      <c r="G13608" s="384">
        <v>0</v>
      </c>
      <c r="H13608">
        <v>1.1731199999999999</v>
      </c>
    </row>
    <row r="13609" spans="1:10">
      <c r="A13609">
        <v>13625</v>
      </c>
      <c r="B13609" s="612">
        <v>44104.595138888886</v>
      </c>
      <c r="C13609" s="405" t="s">
        <v>2054</v>
      </c>
      <c r="D13609" s="384">
        <v>3139</v>
      </c>
      <c r="E13609">
        <v>0.03</v>
      </c>
      <c r="F13609">
        <v>1.1731199999999999</v>
      </c>
      <c r="G13609" s="384">
        <v>0</v>
      </c>
      <c r="H13609">
        <v>1.1731199999999999</v>
      </c>
      <c r="I13609">
        <v>3.3</v>
      </c>
      <c r="J13609" s="384">
        <v>42428.05</v>
      </c>
    </row>
    <row r="13610" spans="1:10">
      <c r="A13610">
        <v>13596</v>
      </c>
      <c r="B13610" s="612">
        <v>44104.382638888892</v>
      </c>
      <c r="C13610" s="405" t="s">
        <v>96</v>
      </c>
      <c r="D13610" s="384">
        <v>3140</v>
      </c>
      <c r="E13610">
        <v>0.05</v>
      </c>
      <c r="F13610">
        <v>1.17032</v>
      </c>
      <c r="G13610" s="384">
        <v>0</v>
      </c>
      <c r="H13610">
        <v>0</v>
      </c>
    </row>
    <row r="13611" spans="1:10">
      <c r="A13611">
        <v>13597</v>
      </c>
      <c r="B13611" s="612">
        <v>44104.382638888892</v>
      </c>
      <c r="C13611" s="405" t="s">
        <v>2110</v>
      </c>
      <c r="D13611" s="384">
        <v>3140</v>
      </c>
      <c r="E13611">
        <v>0.05</v>
      </c>
      <c r="F13611">
        <v>1.17032</v>
      </c>
      <c r="G13611" s="384">
        <v>0</v>
      </c>
      <c r="H13611">
        <v>1.1731199999999999</v>
      </c>
    </row>
    <row r="13612" spans="1:10">
      <c r="A13612">
        <v>13626</v>
      </c>
      <c r="B13612" s="612">
        <v>44104.595138888886</v>
      </c>
      <c r="C13612" s="405" t="s">
        <v>2054</v>
      </c>
      <c r="D13612" s="384">
        <v>3140</v>
      </c>
      <c r="E13612">
        <v>0.05</v>
      </c>
      <c r="F13612">
        <v>1.1731199999999999</v>
      </c>
      <c r="G13612" s="384">
        <v>0</v>
      </c>
      <c r="H13612">
        <v>1.1731199999999999</v>
      </c>
      <c r="I13612">
        <v>14</v>
      </c>
      <c r="J13612" s="384">
        <v>42442.05</v>
      </c>
    </row>
    <row r="13613" spans="1:10">
      <c r="A13613">
        <v>13608</v>
      </c>
      <c r="B13613" s="612">
        <v>44104.414583333331</v>
      </c>
      <c r="C13613" s="405" t="s">
        <v>97</v>
      </c>
      <c r="D13613" s="384">
        <v>3141</v>
      </c>
      <c r="E13613">
        <v>0.02</v>
      </c>
      <c r="F13613">
        <v>1.1707799999999999</v>
      </c>
      <c r="G13613" s="384">
        <v>0</v>
      </c>
      <c r="H13613">
        <v>0</v>
      </c>
    </row>
    <row r="13614" spans="1:10">
      <c r="A13614">
        <v>13609</v>
      </c>
      <c r="B13614" s="612">
        <v>44104.414583333331</v>
      </c>
      <c r="C13614" s="405" t="s">
        <v>2110</v>
      </c>
      <c r="D13614" s="384">
        <v>3141</v>
      </c>
      <c r="E13614">
        <v>0.02</v>
      </c>
      <c r="F13614">
        <v>1.1707799999999999</v>
      </c>
      <c r="G13614" s="384">
        <v>0</v>
      </c>
      <c r="H13614">
        <v>1.16978</v>
      </c>
    </row>
    <row r="13615" spans="1:10">
      <c r="A13615">
        <v>13610</v>
      </c>
      <c r="B13615" s="612">
        <v>44104.42083333333</v>
      </c>
      <c r="C13615" s="405" t="s">
        <v>2054</v>
      </c>
      <c r="D13615" s="384">
        <v>3141</v>
      </c>
      <c r="E13615">
        <v>0.02</v>
      </c>
      <c r="F13615">
        <v>1.16978</v>
      </c>
      <c r="G13615" s="384">
        <v>0</v>
      </c>
      <c r="H13615">
        <v>1.16978</v>
      </c>
      <c r="I13615">
        <v>2</v>
      </c>
      <c r="J13615" s="384">
        <v>42427.99</v>
      </c>
    </row>
    <row r="13616" spans="1:10">
      <c r="A13616">
        <v>13611</v>
      </c>
      <c r="B13616" s="612">
        <v>44104.425694444442</v>
      </c>
      <c r="C13616" s="405" t="s">
        <v>97</v>
      </c>
      <c r="D13616" s="384">
        <v>3142</v>
      </c>
      <c r="E13616">
        <v>0.02</v>
      </c>
      <c r="F13616">
        <v>1.1704300000000001</v>
      </c>
      <c r="G13616" s="384">
        <v>0</v>
      </c>
      <c r="H13616">
        <v>0</v>
      </c>
    </row>
    <row r="13617" spans="1:10">
      <c r="A13617">
        <v>13612</v>
      </c>
      <c r="B13617" s="612">
        <v>44104.425694444442</v>
      </c>
      <c r="C13617" s="405" t="s">
        <v>2110</v>
      </c>
      <c r="D13617" s="384">
        <v>3142</v>
      </c>
      <c r="E13617">
        <v>0.02</v>
      </c>
      <c r="F13617">
        <v>1.1704300000000001</v>
      </c>
      <c r="G13617" s="384">
        <v>0</v>
      </c>
      <c r="H13617">
        <v>1.16943</v>
      </c>
    </row>
    <row r="13618" spans="1:10">
      <c r="A13618">
        <v>13613</v>
      </c>
      <c r="B13618" s="612">
        <v>44104.568749999999</v>
      </c>
      <c r="C13618" s="405" t="s">
        <v>2054</v>
      </c>
      <c r="D13618" s="384">
        <v>3142</v>
      </c>
      <c r="E13618">
        <v>0.02</v>
      </c>
      <c r="F13618">
        <v>1.16943</v>
      </c>
      <c r="G13618" s="384">
        <v>0</v>
      </c>
      <c r="H13618">
        <v>1.16943</v>
      </c>
      <c r="I13618">
        <v>2</v>
      </c>
      <c r="J13618" s="384">
        <v>42429.99</v>
      </c>
    </row>
    <row r="13619" spans="1:10">
      <c r="A13619">
        <v>13614</v>
      </c>
      <c r="B13619" s="612">
        <v>44104.581250000003</v>
      </c>
      <c r="C13619" s="405" t="s">
        <v>97</v>
      </c>
      <c r="D13619" s="384">
        <v>3143</v>
      </c>
      <c r="E13619">
        <v>0.02</v>
      </c>
      <c r="F13619">
        <v>1.16954</v>
      </c>
      <c r="G13619" s="384">
        <v>0</v>
      </c>
      <c r="H13619">
        <v>0</v>
      </c>
    </row>
    <row r="13620" spans="1:10">
      <c r="A13620">
        <v>13615</v>
      </c>
      <c r="B13620" s="612">
        <v>44104.581250000003</v>
      </c>
      <c r="C13620" s="405" t="s">
        <v>2110</v>
      </c>
      <c r="D13620" s="384">
        <v>3143</v>
      </c>
      <c r="E13620">
        <v>0.02</v>
      </c>
      <c r="F13620">
        <v>1.16954</v>
      </c>
      <c r="G13620" s="384">
        <v>0</v>
      </c>
      <c r="H13620">
        <v>1.1685399999999999</v>
      </c>
    </row>
    <row r="13621" spans="1:10">
      <c r="A13621">
        <v>13618</v>
      </c>
      <c r="B13621" s="612">
        <v>44104.59097222222</v>
      </c>
      <c r="C13621" s="405" t="s">
        <v>2110</v>
      </c>
      <c r="D13621" s="384">
        <v>3143</v>
      </c>
      <c r="E13621">
        <v>0.02</v>
      </c>
      <c r="F13621">
        <v>1.16954</v>
      </c>
      <c r="G13621" s="384">
        <v>0</v>
      </c>
      <c r="H13621">
        <v>1.16934</v>
      </c>
    </row>
    <row r="13622" spans="1:10">
      <c r="A13622">
        <v>13622</v>
      </c>
      <c r="B13622" s="612">
        <v>44104.595138888886</v>
      </c>
      <c r="C13622" s="405" t="s">
        <v>2110</v>
      </c>
      <c r="D13622" s="384">
        <v>3143</v>
      </c>
      <c r="E13622">
        <v>0.02</v>
      </c>
      <c r="F13622">
        <v>1.16954</v>
      </c>
      <c r="G13622" s="384">
        <v>0</v>
      </c>
      <c r="H13622">
        <v>1.17039</v>
      </c>
    </row>
    <row r="13623" spans="1:10">
      <c r="A13623">
        <v>13640</v>
      </c>
      <c r="B13623" s="612">
        <v>44104.634027777778</v>
      </c>
      <c r="C13623" s="405" t="s">
        <v>2110</v>
      </c>
      <c r="D13623" s="384">
        <v>3143</v>
      </c>
      <c r="E13623">
        <v>0.02</v>
      </c>
      <c r="F13623">
        <v>1.16954</v>
      </c>
      <c r="G13623" s="384">
        <v>0</v>
      </c>
      <c r="H13623">
        <v>1.1716800000000001</v>
      </c>
    </row>
    <row r="13624" spans="1:10">
      <c r="A13624">
        <v>13646</v>
      </c>
      <c r="B13624" s="612">
        <v>44104.671527777777</v>
      </c>
      <c r="C13624" s="405" t="s">
        <v>2054</v>
      </c>
      <c r="D13624" s="384">
        <v>3143</v>
      </c>
      <c r="E13624">
        <v>0.02</v>
      </c>
      <c r="F13624">
        <v>1.1716800000000001</v>
      </c>
      <c r="G13624" s="384">
        <v>0</v>
      </c>
      <c r="H13624">
        <v>1.1716800000000001</v>
      </c>
      <c r="I13624">
        <v>-4.28</v>
      </c>
      <c r="J13624" s="384">
        <v>42443.77</v>
      </c>
    </row>
    <row r="13625" spans="1:10">
      <c r="A13625">
        <v>13616</v>
      </c>
      <c r="B13625" s="612">
        <v>44104.59097222222</v>
      </c>
      <c r="C13625" s="405" t="s">
        <v>97</v>
      </c>
      <c r="D13625" s="384">
        <v>3144</v>
      </c>
      <c r="E13625">
        <v>0.02</v>
      </c>
      <c r="F13625">
        <v>1.1711400000000001</v>
      </c>
      <c r="G13625" s="384">
        <v>0</v>
      </c>
      <c r="H13625">
        <v>0</v>
      </c>
    </row>
    <row r="13626" spans="1:10">
      <c r="A13626">
        <v>13617</v>
      </c>
      <c r="B13626" s="612">
        <v>44104.59097222222</v>
      </c>
      <c r="C13626" s="405" t="s">
        <v>2110</v>
      </c>
      <c r="D13626" s="384">
        <v>3144</v>
      </c>
      <c r="E13626">
        <v>0.02</v>
      </c>
      <c r="F13626">
        <v>1.1711400000000001</v>
      </c>
      <c r="G13626" s="384">
        <v>0</v>
      </c>
      <c r="H13626">
        <v>1.16934</v>
      </c>
    </row>
    <row r="13627" spans="1:10">
      <c r="A13627">
        <v>13621</v>
      </c>
      <c r="B13627" s="612">
        <v>44104.595138888886</v>
      </c>
      <c r="C13627" s="405" t="s">
        <v>2110</v>
      </c>
      <c r="D13627" s="384">
        <v>3144</v>
      </c>
      <c r="E13627">
        <v>0.02</v>
      </c>
      <c r="F13627">
        <v>1.1711400000000001</v>
      </c>
      <c r="G13627" s="384">
        <v>0</v>
      </c>
      <c r="H13627">
        <v>1.17039</v>
      </c>
    </row>
    <row r="13628" spans="1:10">
      <c r="A13628">
        <v>13639</v>
      </c>
      <c r="B13628" s="612">
        <v>44104.634027777778</v>
      </c>
      <c r="C13628" s="405" t="s">
        <v>2110</v>
      </c>
      <c r="D13628" s="384">
        <v>3144</v>
      </c>
      <c r="E13628">
        <v>0.02</v>
      </c>
      <c r="F13628">
        <v>1.1711400000000001</v>
      </c>
      <c r="G13628" s="384">
        <v>0</v>
      </c>
      <c r="H13628">
        <v>1.1716800000000001</v>
      </c>
    </row>
    <row r="13629" spans="1:10">
      <c r="A13629">
        <v>13647</v>
      </c>
      <c r="B13629" s="612">
        <v>44104.671527777777</v>
      </c>
      <c r="C13629" s="405" t="s">
        <v>2054</v>
      </c>
      <c r="D13629" s="384">
        <v>3144</v>
      </c>
      <c r="E13629">
        <v>0.02</v>
      </c>
      <c r="F13629">
        <v>1.1716800000000001</v>
      </c>
      <c r="G13629" s="384">
        <v>0</v>
      </c>
      <c r="H13629">
        <v>1.1716800000000001</v>
      </c>
      <c r="I13629">
        <v>-1.08</v>
      </c>
      <c r="J13629" s="384">
        <v>42442.69</v>
      </c>
    </row>
    <row r="13630" spans="1:10">
      <c r="A13630">
        <v>13619</v>
      </c>
      <c r="B13630" s="612">
        <v>44104.595138888886</v>
      </c>
      <c r="C13630" s="405" t="s">
        <v>97</v>
      </c>
      <c r="D13630" s="384">
        <v>3145</v>
      </c>
      <c r="E13630">
        <v>0.03</v>
      </c>
      <c r="F13630">
        <v>1.1727799999999999</v>
      </c>
      <c r="G13630" s="384">
        <v>0</v>
      </c>
      <c r="H13630">
        <v>0</v>
      </c>
    </row>
    <row r="13631" spans="1:10">
      <c r="A13631">
        <v>13620</v>
      </c>
      <c r="B13631" s="612">
        <v>44104.595138888886</v>
      </c>
      <c r="C13631" s="405" t="s">
        <v>2110</v>
      </c>
      <c r="D13631" s="384">
        <v>3145</v>
      </c>
      <c r="E13631">
        <v>0.03</v>
      </c>
      <c r="F13631">
        <v>1.1727799999999999</v>
      </c>
      <c r="G13631" s="384">
        <v>0</v>
      </c>
      <c r="H13631">
        <v>1.17039</v>
      </c>
    </row>
    <row r="13632" spans="1:10">
      <c r="A13632">
        <v>13638</v>
      </c>
      <c r="B13632" s="612">
        <v>44104.634027777778</v>
      </c>
      <c r="C13632" s="405" t="s">
        <v>2110</v>
      </c>
      <c r="D13632" s="384">
        <v>3145</v>
      </c>
      <c r="E13632">
        <v>0.03</v>
      </c>
      <c r="F13632">
        <v>1.1727799999999999</v>
      </c>
      <c r="G13632" s="384">
        <v>0</v>
      </c>
      <c r="H13632">
        <v>1.1716800000000001</v>
      </c>
    </row>
    <row r="13633" spans="1:10">
      <c r="A13633">
        <v>13648</v>
      </c>
      <c r="B13633" s="612">
        <v>44104.671527777777</v>
      </c>
      <c r="C13633" s="405" t="s">
        <v>2054</v>
      </c>
      <c r="D13633" s="384">
        <v>3145</v>
      </c>
      <c r="E13633">
        <v>0.03</v>
      </c>
      <c r="F13633">
        <v>1.1716800000000001</v>
      </c>
      <c r="G13633" s="384">
        <v>0</v>
      </c>
      <c r="H13633">
        <v>1.1716800000000001</v>
      </c>
      <c r="I13633">
        <v>3.3</v>
      </c>
      <c r="J13633" s="384">
        <v>42445.99</v>
      </c>
    </row>
    <row r="13634" spans="1:10">
      <c r="A13634">
        <v>13627</v>
      </c>
      <c r="B13634" s="612">
        <v>44104.597916666666</v>
      </c>
      <c r="C13634" s="405" t="s">
        <v>96</v>
      </c>
      <c r="D13634" s="384">
        <v>3146</v>
      </c>
      <c r="E13634">
        <v>0.02</v>
      </c>
      <c r="F13634">
        <v>1.17255</v>
      </c>
      <c r="G13634" s="384">
        <v>0</v>
      </c>
      <c r="H13634">
        <v>0</v>
      </c>
    </row>
    <row r="13635" spans="1:10">
      <c r="A13635">
        <v>13628</v>
      </c>
      <c r="B13635" s="612">
        <v>44104.597916666666</v>
      </c>
      <c r="C13635" s="405" t="s">
        <v>2110</v>
      </c>
      <c r="D13635" s="384">
        <v>3146</v>
      </c>
      <c r="E13635">
        <v>0.02</v>
      </c>
      <c r="F13635">
        <v>1.17255</v>
      </c>
      <c r="G13635" s="384">
        <v>0</v>
      </c>
      <c r="H13635">
        <v>1.1735500000000001</v>
      </c>
    </row>
    <row r="13636" spans="1:10">
      <c r="A13636">
        <v>13629</v>
      </c>
      <c r="B13636" s="612">
        <v>44104.616666666669</v>
      </c>
      <c r="C13636" s="405" t="s">
        <v>2054</v>
      </c>
      <c r="D13636" s="384">
        <v>3146</v>
      </c>
      <c r="E13636">
        <v>0.02</v>
      </c>
      <c r="F13636">
        <v>1.1735500000000001</v>
      </c>
      <c r="G13636" s="384">
        <v>0</v>
      </c>
      <c r="H13636">
        <v>1.1735500000000001</v>
      </c>
      <c r="I13636">
        <v>2</v>
      </c>
      <c r="J13636" s="384">
        <v>42444.05</v>
      </c>
    </row>
    <row r="13637" spans="1:10">
      <c r="A13637">
        <v>13630</v>
      </c>
      <c r="B13637" s="612">
        <v>44104.62222222222</v>
      </c>
      <c r="C13637" s="405" t="s">
        <v>96</v>
      </c>
      <c r="D13637" s="384">
        <v>3147</v>
      </c>
      <c r="E13637">
        <v>0.02</v>
      </c>
      <c r="F13637">
        <v>1.17214</v>
      </c>
      <c r="G13637" s="384">
        <v>0</v>
      </c>
      <c r="H13637">
        <v>0</v>
      </c>
    </row>
    <row r="13638" spans="1:10">
      <c r="A13638">
        <v>13631</v>
      </c>
      <c r="B13638" s="612">
        <v>44104.62222222222</v>
      </c>
      <c r="C13638" s="405" t="s">
        <v>2110</v>
      </c>
      <c r="D13638" s="384">
        <v>3147</v>
      </c>
      <c r="E13638">
        <v>0.02</v>
      </c>
      <c r="F13638">
        <v>1.17214</v>
      </c>
      <c r="G13638" s="384">
        <v>0</v>
      </c>
      <c r="H13638">
        <v>1.1731400000000001</v>
      </c>
    </row>
    <row r="13639" spans="1:10">
      <c r="A13639">
        <v>13632</v>
      </c>
      <c r="B13639" s="612">
        <v>44104.622916666667</v>
      </c>
      <c r="C13639" s="405" t="s">
        <v>2054</v>
      </c>
      <c r="D13639" s="384">
        <v>3147</v>
      </c>
      <c r="E13639">
        <v>0.02</v>
      </c>
      <c r="F13639">
        <v>1.1731400000000001</v>
      </c>
      <c r="G13639" s="384">
        <v>0</v>
      </c>
      <c r="H13639">
        <v>1.1731400000000001</v>
      </c>
      <c r="I13639">
        <v>2</v>
      </c>
      <c r="J13639" s="384">
        <v>42446.05</v>
      </c>
    </row>
    <row r="13640" spans="1:10">
      <c r="A13640">
        <v>13633</v>
      </c>
      <c r="B13640" s="612">
        <v>44104.625694444447</v>
      </c>
      <c r="C13640" s="405" t="s">
        <v>96</v>
      </c>
      <c r="D13640" s="384">
        <v>3148</v>
      </c>
      <c r="E13640">
        <v>0.02</v>
      </c>
      <c r="F13640">
        <v>1.17266</v>
      </c>
      <c r="G13640" s="384">
        <v>0</v>
      </c>
      <c r="H13640">
        <v>0</v>
      </c>
    </row>
    <row r="13641" spans="1:10">
      <c r="A13641">
        <v>13634</v>
      </c>
      <c r="B13641" s="612">
        <v>44104.625694444447</v>
      </c>
      <c r="C13641" s="405" t="s">
        <v>2110</v>
      </c>
      <c r="D13641" s="384">
        <v>3148</v>
      </c>
      <c r="E13641">
        <v>0.02</v>
      </c>
      <c r="F13641">
        <v>1.17266</v>
      </c>
      <c r="G13641" s="384">
        <v>0</v>
      </c>
      <c r="H13641">
        <v>1.1736599999999999</v>
      </c>
    </row>
    <row r="13642" spans="1:10">
      <c r="A13642">
        <v>13635</v>
      </c>
      <c r="B13642" s="612">
        <v>44104.629861111112</v>
      </c>
      <c r="C13642" s="405" t="s">
        <v>2054</v>
      </c>
      <c r="D13642" s="384">
        <v>3148</v>
      </c>
      <c r="E13642">
        <v>0.02</v>
      </c>
      <c r="F13642">
        <v>1.1736599999999999</v>
      </c>
      <c r="G13642" s="384">
        <v>0</v>
      </c>
      <c r="H13642">
        <v>1.1736599999999999</v>
      </c>
      <c r="I13642">
        <v>2</v>
      </c>
      <c r="J13642" s="384">
        <v>42448.05</v>
      </c>
    </row>
    <row r="13643" spans="1:10">
      <c r="A13643">
        <v>13636</v>
      </c>
      <c r="B13643" s="612">
        <v>44104.634027777778</v>
      </c>
      <c r="C13643" s="405" t="s">
        <v>97</v>
      </c>
      <c r="D13643" s="384">
        <v>3149</v>
      </c>
      <c r="E13643">
        <v>0.05</v>
      </c>
      <c r="F13643">
        <v>1.17448</v>
      </c>
      <c r="G13643" s="384">
        <v>0</v>
      </c>
      <c r="H13643">
        <v>0</v>
      </c>
    </row>
    <row r="13644" spans="1:10">
      <c r="A13644">
        <v>13637</v>
      </c>
      <c r="B13644" s="612">
        <v>44104.634027777778</v>
      </c>
      <c r="C13644" s="405" t="s">
        <v>2110</v>
      </c>
      <c r="D13644" s="384">
        <v>3149</v>
      </c>
      <c r="E13644">
        <v>0.05</v>
      </c>
      <c r="F13644">
        <v>1.17448</v>
      </c>
      <c r="G13644" s="384">
        <v>0</v>
      </c>
      <c r="H13644">
        <v>1.1716800000000001</v>
      </c>
    </row>
    <row r="13645" spans="1:10">
      <c r="A13645">
        <v>13649</v>
      </c>
      <c r="B13645" s="612">
        <v>44104.671527777777</v>
      </c>
      <c r="C13645" s="405" t="s">
        <v>2054</v>
      </c>
      <c r="D13645" s="384">
        <v>3149</v>
      </c>
      <c r="E13645">
        <v>0.05</v>
      </c>
      <c r="F13645">
        <v>1.1716800000000001</v>
      </c>
      <c r="G13645" s="384">
        <v>0</v>
      </c>
      <c r="H13645">
        <v>1.1716800000000001</v>
      </c>
      <c r="I13645">
        <v>14</v>
      </c>
      <c r="J13645" s="384">
        <v>42459.99</v>
      </c>
    </row>
    <row r="13646" spans="1:10">
      <c r="A13646">
        <v>13641</v>
      </c>
      <c r="B13646" s="612">
        <v>44104.63958333333</v>
      </c>
      <c r="C13646" s="405" t="s">
        <v>96</v>
      </c>
      <c r="D13646" s="384">
        <v>3150</v>
      </c>
      <c r="E13646">
        <v>0.02</v>
      </c>
      <c r="F13646">
        <v>1.1745699999999999</v>
      </c>
      <c r="G13646" s="384">
        <v>0</v>
      </c>
      <c r="H13646">
        <v>0</v>
      </c>
    </row>
    <row r="13647" spans="1:10">
      <c r="A13647">
        <v>13642</v>
      </c>
      <c r="B13647" s="612">
        <v>44104.63958333333</v>
      </c>
      <c r="C13647" s="405" t="s">
        <v>2110</v>
      </c>
      <c r="D13647" s="384">
        <v>3150</v>
      </c>
      <c r="E13647">
        <v>0.02</v>
      </c>
      <c r="F13647">
        <v>1.1745699999999999</v>
      </c>
      <c r="G13647" s="384">
        <v>0</v>
      </c>
      <c r="H13647">
        <v>1.17557</v>
      </c>
    </row>
    <row r="13648" spans="1:10">
      <c r="A13648">
        <v>13645</v>
      </c>
      <c r="B13648" s="612">
        <v>44104.652777777781</v>
      </c>
      <c r="C13648" s="405" t="s">
        <v>2110</v>
      </c>
      <c r="D13648" s="384">
        <v>3150</v>
      </c>
      <c r="E13648">
        <v>0.02</v>
      </c>
      <c r="F13648">
        <v>1.1745699999999999</v>
      </c>
      <c r="G13648" s="384">
        <v>0</v>
      </c>
      <c r="H13648">
        <v>1.17476</v>
      </c>
    </row>
    <row r="13649" spans="1:10">
      <c r="A13649">
        <v>13653</v>
      </c>
      <c r="B13649" s="612">
        <v>44104.672222222223</v>
      </c>
      <c r="C13649" s="405" t="s">
        <v>2110</v>
      </c>
      <c r="D13649" s="384">
        <v>3150</v>
      </c>
      <c r="E13649">
        <v>0.02</v>
      </c>
      <c r="F13649">
        <v>1.1745699999999999</v>
      </c>
      <c r="G13649" s="384">
        <v>0</v>
      </c>
      <c r="H13649">
        <v>1.17371</v>
      </c>
    </row>
    <row r="13650" spans="1:10">
      <c r="A13650">
        <v>13659</v>
      </c>
      <c r="B13650" s="612">
        <v>44105.068055555559</v>
      </c>
      <c r="C13650" s="405" t="s">
        <v>2054</v>
      </c>
      <c r="D13650" s="384">
        <v>3150</v>
      </c>
      <c r="E13650">
        <v>0.02</v>
      </c>
      <c r="F13650">
        <v>1.17371</v>
      </c>
      <c r="G13650" s="384">
        <v>0</v>
      </c>
      <c r="H13650">
        <v>1.17371</v>
      </c>
      <c r="I13650">
        <v>-1.96</v>
      </c>
      <c r="J13650" s="384">
        <v>42458.03</v>
      </c>
    </row>
    <row r="13651" spans="1:10">
      <c r="A13651">
        <v>13643</v>
      </c>
      <c r="B13651" s="612">
        <v>44104.652777777781</v>
      </c>
      <c r="C13651" s="405" t="s">
        <v>96</v>
      </c>
      <c r="D13651" s="384">
        <v>3151</v>
      </c>
      <c r="E13651">
        <v>0.02</v>
      </c>
      <c r="F13651">
        <v>1.1729400000000001</v>
      </c>
      <c r="G13651" s="384">
        <v>0</v>
      </c>
      <c r="H13651">
        <v>0</v>
      </c>
    </row>
    <row r="13652" spans="1:10">
      <c r="A13652">
        <v>13644</v>
      </c>
      <c r="B13652" s="612">
        <v>44104.652777777781</v>
      </c>
      <c r="C13652" s="405" t="s">
        <v>2110</v>
      </c>
      <c r="D13652" s="384">
        <v>3151</v>
      </c>
      <c r="E13652">
        <v>0.02</v>
      </c>
      <c r="F13652">
        <v>1.1729400000000001</v>
      </c>
      <c r="G13652" s="384">
        <v>0</v>
      </c>
      <c r="H13652">
        <v>1.17476</v>
      </c>
    </row>
    <row r="13653" spans="1:10">
      <c r="A13653">
        <v>13652</v>
      </c>
      <c r="B13653" s="612">
        <v>44104.672222222223</v>
      </c>
      <c r="C13653" s="405" t="s">
        <v>2110</v>
      </c>
      <c r="D13653" s="384">
        <v>3151</v>
      </c>
      <c r="E13653">
        <v>0.02</v>
      </c>
      <c r="F13653">
        <v>1.1729400000000001</v>
      </c>
      <c r="G13653" s="384">
        <v>0</v>
      </c>
      <c r="H13653">
        <v>1.17371</v>
      </c>
    </row>
    <row r="13654" spans="1:10">
      <c r="A13654">
        <v>13660</v>
      </c>
      <c r="B13654" s="612">
        <v>44105.068055555559</v>
      </c>
      <c r="C13654" s="405" t="s">
        <v>2054</v>
      </c>
      <c r="D13654" s="384">
        <v>3151</v>
      </c>
      <c r="E13654">
        <v>0.02</v>
      </c>
      <c r="F13654">
        <v>1.17371</v>
      </c>
      <c r="G13654" s="384">
        <v>0</v>
      </c>
      <c r="H13654">
        <v>1.17371</v>
      </c>
      <c r="I13654">
        <v>1.3</v>
      </c>
      <c r="J13654" s="384">
        <v>42459.33</v>
      </c>
    </row>
    <row r="13655" spans="1:10">
      <c r="A13655">
        <v>13650</v>
      </c>
      <c r="B13655" s="612">
        <v>44104.672222222223</v>
      </c>
      <c r="C13655" s="405" t="s">
        <v>96</v>
      </c>
      <c r="D13655" s="384">
        <v>3152</v>
      </c>
      <c r="E13655">
        <v>0.03</v>
      </c>
      <c r="F13655">
        <v>1.1713199999999999</v>
      </c>
      <c r="G13655" s="384">
        <v>0</v>
      </c>
      <c r="H13655">
        <v>0</v>
      </c>
    </row>
    <row r="13656" spans="1:10">
      <c r="A13656">
        <v>13651</v>
      </c>
      <c r="B13656" s="612">
        <v>44104.672222222223</v>
      </c>
      <c r="C13656" s="405" t="s">
        <v>2110</v>
      </c>
      <c r="D13656" s="384">
        <v>3152</v>
      </c>
      <c r="E13656">
        <v>0.03</v>
      </c>
      <c r="F13656">
        <v>1.1713199999999999</v>
      </c>
      <c r="G13656" s="384">
        <v>0</v>
      </c>
      <c r="H13656">
        <v>1.17371</v>
      </c>
    </row>
    <row r="13657" spans="1:10">
      <c r="A13657">
        <v>13661</v>
      </c>
      <c r="B13657" s="612">
        <v>44105.068055555559</v>
      </c>
      <c r="C13657" s="405" t="s">
        <v>2054</v>
      </c>
      <c r="D13657" s="384">
        <v>3152</v>
      </c>
      <c r="E13657">
        <v>0.03</v>
      </c>
      <c r="F13657">
        <v>1.17371</v>
      </c>
      <c r="G13657" s="384">
        <v>0</v>
      </c>
      <c r="H13657">
        <v>1.17371</v>
      </c>
      <c r="I13657">
        <v>6.81</v>
      </c>
      <c r="J13657" s="384">
        <v>42466.13</v>
      </c>
    </row>
    <row r="13658" spans="1:10">
      <c r="A13658">
        <v>13654</v>
      </c>
      <c r="B13658" s="612">
        <v>44104.675000000003</v>
      </c>
      <c r="C13658" s="405" t="s">
        <v>97</v>
      </c>
      <c r="D13658" s="384">
        <v>3153</v>
      </c>
      <c r="E13658">
        <v>0.02</v>
      </c>
      <c r="F13658">
        <v>1.1714800000000001</v>
      </c>
      <c r="G13658" s="384">
        <v>0</v>
      </c>
      <c r="H13658">
        <v>0</v>
      </c>
    </row>
    <row r="13659" spans="1:10">
      <c r="A13659">
        <v>13655</v>
      </c>
      <c r="B13659" s="612">
        <v>44104.675000000003</v>
      </c>
      <c r="C13659" s="405" t="s">
        <v>2110</v>
      </c>
      <c r="D13659" s="384">
        <v>3153</v>
      </c>
      <c r="E13659">
        <v>0.02</v>
      </c>
      <c r="F13659">
        <v>1.1714800000000001</v>
      </c>
      <c r="G13659" s="384">
        <v>0</v>
      </c>
      <c r="H13659">
        <v>1.17048</v>
      </c>
    </row>
    <row r="13660" spans="1:10">
      <c r="A13660">
        <v>13658</v>
      </c>
      <c r="B13660" s="612">
        <v>44104.938194444447</v>
      </c>
      <c r="C13660" s="405" t="s">
        <v>2110</v>
      </c>
      <c r="D13660" s="384">
        <v>3153</v>
      </c>
      <c r="E13660">
        <v>0.02</v>
      </c>
      <c r="F13660">
        <v>1.1714800000000001</v>
      </c>
      <c r="G13660" s="384">
        <v>0</v>
      </c>
      <c r="H13660">
        <v>1.1712899999999999</v>
      </c>
    </row>
    <row r="13661" spans="1:10">
      <c r="A13661">
        <v>13665</v>
      </c>
      <c r="B13661" s="612">
        <v>44105.135416666664</v>
      </c>
      <c r="C13661" s="405" t="s">
        <v>2110</v>
      </c>
      <c r="D13661" s="384">
        <v>3153</v>
      </c>
      <c r="E13661">
        <v>0.02</v>
      </c>
      <c r="F13661">
        <v>1.1714800000000001</v>
      </c>
      <c r="G13661" s="384">
        <v>0</v>
      </c>
      <c r="H13661">
        <v>1.17232</v>
      </c>
    </row>
    <row r="13662" spans="1:10">
      <c r="A13662">
        <v>13680</v>
      </c>
      <c r="B13662" s="612">
        <v>44105.469444444447</v>
      </c>
      <c r="C13662" s="405" t="s">
        <v>2110</v>
      </c>
      <c r="D13662" s="384">
        <v>3153</v>
      </c>
      <c r="E13662">
        <v>0.02</v>
      </c>
      <c r="F13662">
        <v>1.1714800000000001</v>
      </c>
      <c r="G13662" s="384">
        <v>0</v>
      </c>
      <c r="H13662">
        <v>1.17361</v>
      </c>
    </row>
    <row r="13663" spans="1:10">
      <c r="A13663">
        <v>13689</v>
      </c>
      <c r="B13663" s="612">
        <v>44105.574999999997</v>
      </c>
      <c r="C13663" s="405" t="s">
        <v>2054</v>
      </c>
      <c r="D13663" s="384">
        <v>3153</v>
      </c>
      <c r="E13663">
        <v>0.02</v>
      </c>
      <c r="F13663">
        <v>1.17361</v>
      </c>
      <c r="G13663" s="384">
        <v>0</v>
      </c>
      <c r="H13663">
        <v>1.17361</v>
      </c>
      <c r="I13663">
        <v>-4.1900000000000004</v>
      </c>
      <c r="J13663" s="384">
        <v>42469.96</v>
      </c>
    </row>
    <row r="13664" spans="1:10">
      <c r="A13664">
        <v>13656</v>
      </c>
      <c r="B13664" s="612">
        <v>44104.938194444447</v>
      </c>
      <c r="C13664" s="405" t="s">
        <v>97</v>
      </c>
      <c r="D13664" s="384">
        <v>3154</v>
      </c>
      <c r="E13664">
        <v>0.02</v>
      </c>
      <c r="F13664">
        <v>1.17309</v>
      </c>
      <c r="G13664" s="384">
        <v>0</v>
      </c>
      <c r="H13664">
        <v>0</v>
      </c>
    </row>
    <row r="13665" spans="1:10">
      <c r="A13665">
        <v>13657</v>
      </c>
      <c r="B13665" s="612">
        <v>44104.938194444447</v>
      </c>
      <c r="C13665" s="405" t="s">
        <v>2110</v>
      </c>
      <c r="D13665" s="384">
        <v>3154</v>
      </c>
      <c r="E13665">
        <v>0.02</v>
      </c>
      <c r="F13665">
        <v>1.17309</v>
      </c>
      <c r="G13665" s="384">
        <v>0</v>
      </c>
      <c r="H13665">
        <v>1.1712899999999999</v>
      </c>
    </row>
    <row r="13666" spans="1:10">
      <c r="A13666">
        <v>13664</v>
      </c>
      <c r="B13666" s="612">
        <v>44105.135416666664</v>
      </c>
      <c r="C13666" s="405" t="s">
        <v>2110</v>
      </c>
      <c r="D13666" s="384">
        <v>3154</v>
      </c>
      <c r="E13666">
        <v>0.02</v>
      </c>
      <c r="F13666">
        <v>1.17309</v>
      </c>
      <c r="G13666" s="384">
        <v>0</v>
      </c>
      <c r="H13666">
        <v>1.17232</v>
      </c>
    </row>
    <row r="13667" spans="1:10">
      <c r="A13667">
        <v>13679</v>
      </c>
      <c r="B13667" s="612">
        <v>44105.469444444447</v>
      </c>
      <c r="C13667" s="405" t="s">
        <v>2110</v>
      </c>
      <c r="D13667" s="384">
        <v>3154</v>
      </c>
      <c r="E13667">
        <v>0.02</v>
      </c>
      <c r="F13667">
        <v>1.17309</v>
      </c>
      <c r="G13667" s="384">
        <v>0</v>
      </c>
      <c r="H13667">
        <v>1.17361</v>
      </c>
    </row>
    <row r="13668" spans="1:10">
      <c r="A13668">
        <v>13690</v>
      </c>
      <c r="B13668" s="612">
        <v>44105.574999999997</v>
      </c>
      <c r="C13668" s="405" t="s">
        <v>2054</v>
      </c>
      <c r="D13668" s="384">
        <v>3154</v>
      </c>
      <c r="E13668">
        <v>0.02</v>
      </c>
      <c r="F13668">
        <v>1.17361</v>
      </c>
      <c r="G13668" s="384">
        <v>0</v>
      </c>
      <c r="H13668">
        <v>1.17361</v>
      </c>
      <c r="I13668">
        <v>-0.97</v>
      </c>
      <c r="J13668" s="384">
        <v>42468.99</v>
      </c>
    </row>
    <row r="13669" spans="1:10">
      <c r="A13669">
        <v>13662</v>
      </c>
      <c r="B13669" s="612">
        <v>44105.135416666664</v>
      </c>
      <c r="C13669" s="405" t="s">
        <v>97</v>
      </c>
      <c r="D13669" s="384">
        <v>3155</v>
      </c>
      <c r="E13669">
        <v>0.03</v>
      </c>
      <c r="F13669">
        <v>1.17469</v>
      </c>
      <c r="G13669" s="384">
        <v>0</v>
      </c>
      <c r="H13669">
        <v>0</v>
      </c>
    </row>
    <row r="13670" spans="1:10">
      <c r="A13670">
        <v>13663</v>
      </c>
      <c r="B13670" s="612">
        <v>44105.135416666664</v>
      </c>
      <c r="C13670" s="405" t="s">
        <v>2110</v>
      </c>
      <c r="D13670" s="384">
        <v>3155</v>
      </c>
      <c r="E13670">
        <v>0.03</v>
      </c>
      <c r="F13670">
        <v>1.17469</v>
      </c>
      <c r="G13670" s="384">
        <v>0</v>
      </c>
      <c r="H13670">
        <v>1.17232</v>
      </c>
    </row>
    <row r="13671" spans="1:10">
      <c r="A13671">
        <v>13678</v>
      </c>
      <c r="B13671" s="612">
        <v>44105.469444444447</v>
      </c>
      <c r="C13671" s="405" t="s">
        <v>2110</v>
      </c>
      <c r="D13671" s="384">
        <v>3155</v>
      </c>
      <c r="E13671">
        <v>0.03</v>
      </c>
      <c r="F13671">
        <v>1.17469</v>
      </c>
      <c r="G13671" s="384">
        <v>0</v>
      </c>
      <c r="H13671">
        <v>1.17361</v>
      </c>
    </row>
    <row r="13672" spans="1:10">
      <c r="A13672">
        <v>13691</v>
      </c>
      <c r="B13672" s="612">
        <v>44105.574999999997</v>
      </c>
      <c r="C13672" s="405" t="s">
        <v>2054</v>
      </c>
      <c r="D13672" s="384">
        <v>3155</v>
      </c>
      <c r="E13672">
        <v>0.03</v>
      </c>
      <c r="F13672">
        <v>1.17361</v>
      </c>
      <c r="G13672" s="384">
        <v>0</v>
      </c>
      <c r="H13672">
        <v>1.17361</v>
      </c>
      <c r="I13672">
        <v>3.24</v>
      </c>
      <c r="J13672" s="384">
        <v>42472.23</v>
      </c>
    </row>
    <row r="13673" spans="1:10">
      <c r="A13673">
        <v>13666</v>
      </c>
      <c r="B13673" s="612">
        <v>44105.258333333331</v>
      </c>
      <c r="C13673" s="405" t="s">
        <v>96</v>
      </c>
      <c r="D13673" s="384">
        <v>3156</v>
      </c>
      <c r="E13673">
        <v>0.02</v>
      </c>
      <c r="F13673">
        <v>1.17486</v>
      </c>
      <c r="G13673" s="384">
        <v>0</v>
      </c>
      <c r="H13673">
        <v>0</v>
      </c>
    </row>
    <row r="13674" spans="1:10">
      <c r="A13674">
        <v>13667</v>
      </c>
      <c r="B13674" s="612">
        <v>44105.258333333331</v>
      </c>
      <c r="C13674" s="405" t="s">
        <v>2110</v>
      </c>
      <c r="D13674" s="384">
        <v>3156</v>
      </c>
      <c r="E13674">
        <v>0.02</v>
      </c>
      <c r="F13674">
        <v>1.17486</v>
      </c>
      <c r="G13674" s="384">
        <v>0</v>
      </c>
      <c r="H13674">
        <v>1.1758599999999999</v>
      </c>
    </row>
    <row r="13675" spans="1:10">
      <c r="A13675">
        <v>13670</v>
      </c>
      <c r="B13675" s="612">
        <v>44105.319444444445</v>
      </c>
      <c r="C13675" s="405" t="s">
        <v>2110</v>
      </c>
      <c r="D13675" s="384">
        <v>3156</v>
      </c>
      <c r="E13675">
        <v>0.02</v>
      </c>
      <c r="F13675">
        <v>1.17486</v>
      </c>
      <c r="G13675" s="384">
        <v>0</v>
      </c>
      <c r="H13675">
        <v>1.17506</v>
      </c>
    </row>
    <row r="13676" spans="1:10">
      <c r="A13676">
        <v>13671</v>
      </c>
      <c r="B13676" s="612">
        <v>44105.418055555558</v>
      </c>
      <c r="C13676" s="405" t="s">
        <v>2054</v>
      </c>
      <c r="D13676" s="384">
        <v>3156</v>
      </c>
      <c r="E13676">
        <v>0.02</v>
      </c>
      <c r="F13676">
        <v>1.17506</v>
      </c>
      <c r="G13676" s="384">
        <v>0</v>
      </c>
      <c r="H13676">
        <v>1.17506</v>
      </c>
      <c r="I13676">
        <v>0.4</v>
      </c>
      <c r="J13676" s="384">
        <v>42466.53</v>
      </c>
    </row>
    <row r="13677" spans="1:10">
      <c r="A13677">
        <v>13668</v>
      </c>
      <c r="B13677" s="612">
        <v>44105.319444444445</v>
      </c>
      <c r="C13677" s="405" t="s">
        <v>96</v>
      </c>
      <c r="D13677" s="384">
        <v>3157</v>
      </c>
      <c r="E13677">
        <v>0.02</v>
      </c>
      <c r="F13677">
        <v>1.1732499999999999</v>
      </c>
      <c r="G13677" s="384">
        <v>0</v>
      </c>
      <c r="H13677">
        <v>0</v>
      </c>
    </row>
    <row r="13678" spans="1:10">
      <c r="A13678">
        <v>13669</v>
      </c>
      <c r="B13678" s="612">
        <v>44105.319444444445</v>
      </c>
      <c r="C13678" s="405" t="s">
        <v>2110</v>
      </c>
      <c r="D13678" s="384">
        <v>3157</v>
      </c>
      <c r="E13678">
        <v>0.02</v>
      </c>
      <c r="F13678">
        <v>1.1732499999999999</v>
      </c>
      <c r="G13678" s="384">
        <v>0</v>
      </c>
      <c r="H13678">
        <v>1.17506</v>
      </c>
    </row>
    <row r="13679" spans="1:10">
      <c r="A13679">
        <v>13672</v>
      </c>
      <c r="B13679" s="612">
        <v>44105.418055555558</v>
      </c>
      <c r="C13679" s="405" t="s">
        <v>2054</v>
      </c>
      <c r="D13679" s="384">
        <v>3157</v>
      </c>
      <c r="E13679">
        <v>0.02</v>
      </c>
      <c r="F13679">
        <v>1.17506</v>
      </c>
      <c r="G13679" s="384">
        <v>0</v>
      </c>
      <c r="H13679">
        <v>1.17506</v>
      </c>
      <c r="I13679">
        <v>3.62</v>
      </c>
      <c r="J13679" s="384">
        <v>42470.15</v>
      </c>
    </row>
    <row r="13680" spans="1:10">
      <c r="A13680">
        <v>13673</v>
      </c>
      <c r="B13680" s="612">
        <v>44105.44027777778</v>
      </c>
      <c r="C13680" s="405" t="s">
        <v>96</v>
      </c>
      <c r="D13680" s="384">
        <v>3158</v>
      </c>
      <c r="E13680">
        <v>0.02</v>
      </c>
      <c r="F13680">
        <v>1.1742300000000001</v>
      </c>
      <c r="G13680" s="384">
        <v>0</v>
      </c>
      <c r="H13680">
        <v>0</v>
      </c>
    </row>
    <row r="13681" spans="1:10">
      <c r="A13681">
        <v>13674</v>
      </c>
      <c r="B13681" s="612">
        <v>44105.44027777778</v>
      </c>
      <c r="C13681" s="405" t="s">
        <v>2110</v>
      </c>
      <c r="D13681" s="384">
        <v>3158</v>
      </c>
      <c r="E13681">
        <v>0.02</v>
      </c>
      <c r="F13681">
        <v>1.1742300000000001</v>
      </c>
      <c r="G13681" s="384">
        <v>0</v>
      </c>
      <c r="H13681">
        <v>1.17523</v>
      </c>
    </row>
    <row r="13682" spans="1:10">
      <c r="A13682">
        <v>13675</v>
      </c>
      <c r="B13682" s="612">
        <v>44105.46597222222</v>
      </c>
      <c r="C13682" s="405" t="s">
        <v>2054</v>
      </c>
      <c r="D13682" s="384">
        <v>3158</v>
      </c>
      <c r="E13682">
        <v>0.02</v>
      </c>
      <c r="F13682">
        <v>1.17523</v>
      </c>
      <c r="G13682" s="384">
        <v>0</v>
      </c>
      <c r="H13682">
        <v>1.17523</v>
      </c>
      <c r="I13682">
        <v>2</v>
      </c>
      <c r="J13682" s="384">
        <v>42472.15</v>
      </c>
    </row>
    <row r="13683" spans="1:10">
      <c r="A13683">
        <v>13676</v>
      </c>
      <c r="B13683" s="612">
        <v>44105.469444444447</v>
      </c>
      <c r="C13683" s="405" t="s">
        <v>97</v>
      </c>
      <c r="D13683" s="384">
        <v>3159</v>
      </c>
      <c r="E13683">
        <v>0.05</v>
      </c>
      <c r="F13683">
        <v>1.17641</v>
      </c>
      <c r="G13683" s="384">
        <v>0</v>
      </c>
      <c r="H13683">
        <v>0</v>
      </c>
    </row>
    <row r="13684" spans="1:10">
      <c r="A13684">
        <v>13677</v>
      </c>
      <c r="B13684" s="612">
        <v>44105.469444444447</v>
      </c>
      <c r="C13684" s="405" t="s">
        <v>2110</v>
      </c>
      <c r="D13684" s="384">
        <v>3159</v>
      </c>
      <c r="E13684">
        <v>0.05</v>
      </c>
      <c r="F13684">
        <v>1.17641</v>
      </c>
      <c r="G13684" s="384">
        <v>0</v>
      </c>
      <c r="H13684">
        <v>1.17361</v>
      </c>
    </row>
    <row r="13685" spans="1:10">
      <c r="A13685">
        <v>13692</v>
      </c>
      <c r="B13685" s="612">
        <v>44105.574999999997</v>
      </c>
      <c r="C13685" s="405" t="s">
        <v>2054</v>
      </c>
      <c r="D13685" s="384">
        <v>3159</v>
      </c>
      <c r="E13685">
        <v>0.05</v>
      </c>
      <c r="F13685">
        <v>1.17361</v>
      </c>
      <c r="G13685" s="384">
        <v>0</v>
      </c>
      <c r="H13685">
        <v>1.17361</v>
      </c>
      <c r="I13685">
        <v>14</v>
      </c>
      <c r="J13685" s="384">
        <v>42486.23</v>
      </c>
    </row>
    <row r="13686" spans="1:10">
      <c r="A13686">
        <v>13681</v>
      </c>
      <c r="B13686" s="612">
        <v>44105.472222222219</v>
      </c>
      <c r="C13686" s="405" t="s">
        <v>96</v>
      </c>
      <c r="D13686" s="384">
        <v>3160</v>
      </c>
      <c r="E13686">
        <v>0.02</v>
      </c>
      <c r="F13686">
        <v>1.17557</v>
      </c>
      <c r="G13686" s="384">
        <v>0</v>
      </c>
      <c r="H13686">
        <v>0</v>
      </c>
    </row>
    <row r="13687" spans="1:10">
      <c r="A13687">
        <v>13682</v>
      </c>
      <c r="B13687" s="612">
        <v>44105.472222222219</v>
      </c>
      <c r="C13687" s="405" t="s">
        <v>2110</v>
      </c>
      <c r="D13687" s="384">
        <v>3160</v>
      </c>
      <c r="E13687">
        <v>0.02</v>
      </c>
      <c r="F13687">
        <v>1.17557</v>
      </c>
      <c r="G13687" s="384">
        <v>0</v>
      </c>
      <c r="H13687">
        <v>1.1765699999999999</v>
      </c>
    </row>
    <row r="13688" spans="1:10">
      <c r="A13688">
        <v>13683</v>
      </c>
      <c r="B13688" s="612">
        <v>44105.48333333333</v>
      </c>
      <c r="C13688" s="405" t="s">
        <v>2054</v>
      </c>
      <c r="D13688" s="384">
        <v>3160</v>
      </c>
      <c r="E13688">
        <v>0.02</v>
      </c>
      <c r="F13688">
        <v>1.1765699999999999</v>
      </c>
      <c r="G13688" s="384">
        <v>0</v>
      </c>
      <c r="H13688">
        <v>1.1765699999999999</v>
      </c>
      <c r="I13688">
        <v>2</v>
      </c>
      <c r="J13688" s="384">
        <v>42474.15</v>
      </c>
    </row>
    <row r="13689" spans="1:10">
      <c r="A13689">
        <v>13684</v>
      </c>
      <c r="B13689" s="612">
        <v>44105.486111111109</v>
      </c>
      <c r="C13689" s="405" t="s">
        <v>96</v>
      </c>
      <c r="D13689" s="384">
        <v>3161</v>
      </c>
      <c r="E13689">
        <v>0.02</v>
      </c>
      <c r="F13689">
        <v>1.1764399999999999</v>
      </c>
      <c r="G13689" s="384">
        <v>0</v>
      </c>
      <c r="H13689">
        <v>0</v>
      </c>
    </row>
    <row r="13690" spans="1:10">
      <c r="A13690">
        <v>13685</v>
      </c>
      <c r="B13690" s="612">
        <v>44105.486111111109</v>
      </c>
      <c r="C13690" s="405" t="s">
        <v>2110</v>
      </c>
      <c r="D13690" s="384">
        <v>3161</v>
      </c>
      <c r="E13690">
        <v>0.02</v>
      </c>
      <c r="F13690">
        <v>1.1764399999999999</v>
      </c>
      <c r="G13690" s="384">
        <v>0</v>
      </c>
      <c r="H13690">
        <v>1.17744</v>
      </c>
    </row>
    <row r="13691" spans="1:10">
      <c r="A13691">
        <v>13688</v>
      </c>
      <c r="B13691" s="612">
        <v>44105.547222222223</v>
      </c>
      <c r="C13691" s="405" t="s">
        <v>2110</v>
      </c>
      <c r="D13691" s="384">
        <v>3161</v>
      </c>
      <c r="E13691">
        <v>0.02</v>
      </c>
      <c r="F13691">
        <v>1.1764399999999999</v>
      </c>
      <c r="G13691" s="384">
        <v>0</v>
      </c>
      <c r="H13691">
        <v>1.1766399999999999</v>
      </c>
    </row>
    <row r="13692" spans="1:10">
      <c r="A13692">
        <v>13698</v>
      </c>
      <c r="B13692" s="612">
        <v>44105.587500000001</v>
      </c>
      <c r="C13692" s="405" t="s">
        <v>2110</v>
      </c>
      <c r="D13692" s="384">
        <v>3161</v>
      </c>
      <c r="E13692">
        <v>0.02</v>
      </c>
      <c r="F13692">
        <v>1.1764399999999999</v>
      </c>
      <c r="G13692" s="384">
        <v>0</v>
      </c>
      <c r="H13692">
        <v>1.1756</v>
      </c>
    </row>
    <row r="13693" spans="1:10">
      <c r="A13693">
        <v>13711</v>
      </c>
      <c r="B13693" s="612">
        <v>44106.20416666667</v>
      </c>
      <c r="C13693" s="405" t="s">
        <v>2110</v>
      </c>
      <c r="D13693" s="384">
        <v>3161</v>
      </c>
      <c r="E13693">
        <v>0.02</v>
      </c>
      <c r="F13693">
        <v>1.1764399999999999</v>
      </c>
      <c r="G13693" s="384">
        <v>0</v>
      </c>
      <c r="H13693">
        <v>1.17431</v>
      </c>
    </row>
    <row r="13694" spans="1:10">
      <c r="A13694">
        <v>13747</v>
      </c>
      <c r="B13694" s="612">
        <v>44109.345138888886</v>
      </c>
      <c r="C13694" s="405" t="s">
        <v>2054</v>
      </c>
      <c r="D13694" s="384">
        <v>3161</v>
      </c>
      <c r="E13694">
        <v>0.02</v>
      </c>
      <c r="F13694">
        <v>1.17431</v>
      </c>
      <c r="G13694" s="384">
        <v>0</v>
      </c>
      <c r="H13694">
        <v>1.17431</v>
      </c>
      <c r="I13694">
        <v>-4.42</v>
      </c>
      <c r="J13694" s="384">
        <v>42502.84</v>
      </c>
    </row>
    <row r="13695" spans="1:10">
      <c r="A13695">
        <v>13686</v>
      </c>
      <c r="B13695" s="612">
        <v>44105.547222222223</v>
      </c>
      <c r="C13695" s="405" t="s">
        <v>96</v>
      </c>
      <c r="D13695" s="384">
        <v>3162</v>
      </c>
      <c r="E13695">
        <v>0.02</v>
      </c>
      <c r="F13695">
        <v>1.1748400000000001</v>
      </c>
      <c r="G13695" s="384">
        <v>0</v>
      </c>
      <c r="H13695">
        <v>0</v>
      </c>
    </row>
    <row r="13696" spans="1:10">
      <c r="A13696">
        <v>13687</v>
      </c>
      <c r="B13696" s="612">
        <v>44105.547222222223</v>
      </c>
      <c r="C13696" s="405" t="s">
        <v>2110</v>
      </c>
      <c r="D13696" s="384">
        <v>3162</v>
      </c>
      <c r="E13696">
        <v>0.02</v>
      </c>
      <c r="F13696">
        <v>1.1748400000000001</v>
      </c>
      <c r="G13696" s="384">
        <v>0</v>
      </c>
      <c r="H13696">
        <v>1.1766399999999999</v>
      </c>
    </row>
    <row r="13697" spans="1:10">
      <c r="A13697">
        <v>13697</v>
      </c>
      <c r="B13697" s="612">
        <v>44105.587500000001</v>
      </c>
      <c r="C13697" s="405" t="s">
        <v>2110</v>
      </c>
      <c r="D13697" s="384">
        <v>3162</v>
      </c>
      <c r="E13697">
        <v>0.02</v>
      </c>
      <c r="F13697">
        <v>1.1748400000000001</v>
      </c>
      <c r="G13697" s="384">
        <v>0</v>
      </c>
      <c r="H13697">
        <v>1.1756</v>
      </c>
    </row>
    <row r="13698" spans="1:10">
      <c r="A13698">
        <v>13710</v>
      </c>
      <c r="B13698" s="612">
        <v>44106.20416666667</v>
      </c>
      <c r="C13698" s="405" t="s">
        <v>2110</v>
      </c>
      <c r="D13698" s="384">
        <v>3162</v>
      </c>
      <c r="E13698">
        <v>0.02</v>
      </c>
      <c r="F13698">
        <v>1.1748400000000001</v>
      </c>
      <c r="G13698" s="384">
        <v>0</v>
      </c>
      <c r="H13698">
        <v>1.17431</v>
      </c>
    </row>
    <row r="13699" spans="1:10">
      <c r="A13699">
        <v>13748</v>
      </c>
      <c r="B13699" s="612">
        <v>44109.345138888886</v>
      </c>
      <c r="C13699" s="405" t="s">
        <v>2054</v>
      </c>
      <c r="D13699" s="384">
        <v>3162</v>
      </c>
      <c r="E13699">
        <v>0.02</v>
      </c>
      <c r="F13699">
        <v>1.17431</v>
      </c>
      <c r="G13699" s="384">
        <v>0</v>
      </c>
      <c r="H13699">
        <v>1.17431</v>
      </c>
      <c r="I13699">
        <v>-1.22</v>
      </c>
      <c r="J13699" s="384">
        <v>42501.62</v>
      </c>
    </row>
    <row r="13700" spans="1:10">
      <c r="A13700">
        <v>13693</v>
      </c>
      <c r="B13700" s="612">
        <v>44105.582638888889</v>
      </c>
      <c r="C13700" s="405" t="s">
        <v>97</v>
      </c>
      <c r="D13700" s="384">
        <v>3163</v>
      </c>
      <c r="E13700">
        <v>0.02</v>
      </c>
      <c r="F13700">
        <v>1.17371</v>
      </c>
      <c r="G13700" s="384">
        <v>0</v>
      </c>
      <c r="H13700">
        <v>0</v>
      </c>
    </row>
    <row r="13701" spans="1:10">
      <c r="A13701">
        <v>13694</v>
      </c>
      <c r="B13701" s="612">
        <v>44105.582638888889</v>
      </c>
      <c r="C13701" s="405" t="s">
        <v>2110</v>
      </c>
      <c r="D13701" s="384">
        <v>3163</v>
      </c>
      <c r="E13701">
        <v>0.02</v>
      </c>
      <c r="F13701">
        <v>1.17371</v>
      </c>
      <c r="G13701" s="384">
        <v>0</v>
      </c>
      <c r="H13701">
        <v>1.1727099999999999</v>
      </c>
    </row>
    <row r="13702" spans="1:10">
      <c r="A13702">
        <v>13699</v>
      </c>
      <c r="B13702" s="612">
        <v>44105.602083333331</v>
      </c>
      <c r="C13702" s="405" t="s">
        <v>2054</v>
      </c>
      <c r="D13702" s="384">
        <v>3163</v>
      </c>
      <c r="E13702">
        <v>0.02</v>
      </c>
      <c r="F13702">
        <v>1.1727099999999999</v>
      </c>
      <c r="G13702" s="384">
        <v>0</v>
      </c>
      <c r="H13702">
        <v>1.1727099999999999</v>
      </c>
      <c r="I13702">
        <v>2</v>
      </c>
      <c r="J13702" s="384">
        <v>42488.23</v>
      </c>
    </row>
    <row r="13703" spans="1:10">
      <c r="A13703">
        <v>13695</v>
      </c>
      <c r="B13703" s="612">
        <v>44105.587500000001</v>
      </c>
      <c r="C13703" s="405" t="s">
        <v>96</v>
      </c>
      <c r="D13703" s="384">
        <v>3164</v>
      </c>
      <c r="E13703">
        <v>0.03</v>
      </c>
      <c r="F13703">
        <v>1.1732100000000001</v>
      </c>
      <c r="G13703" s="384">
        <v>0</v>
      </c>
      <c r="H13703">
        <v>0</v>
      </c>
    </row>
    <row r="13704" spans="1:10">
      <c r="A13704">
        <v>13696</v>
      </c>
      <c r="B13704" s="612">
        <v>44105.587500000001</v>
      </c>
      <c r="C13704" s="405" t="s">
        <v>2110</v>
      </c>
      <c r="D13704" s="384">
        <v>3164</v>
      </c>
      <c r="E13704">
        <v>0.03</v>
      </c>
      <c r="F13704">
        <v>1.1732100000000001</v>
      </c>
      <c r="G13704" s="384">
        <v>0</v>
      </c>
      <c r="H13704">
        <v>1.1756</v>
      </c>
    </row>
    <row r="13705" spans="1:10">
      <c r="A13705">
        <v>13709</v>
      </c>
      <c r="B13705" s="612">
        <v>44106.20416666667</v>
      </c>
      <c r="C13705" s="405" t="s">
        <v>2110</v>
      </c>
      <c r="D13705" s="384">
        <v>3164</v>
      </c>
      <c r="E13705">
        <v>0.03</v>
      </c>
      <c r="F13705">
        <v>1.1732100000000001</v>
      </c>
      <c r="G13705" s="384">
        <v>0</v>
      </c>
      <c r="H13705">
        <v>1.17431</v>
      </c>
    </row>
    <row r="13706" spans="1:10">
      <c r="A13706">
        <v>13749</v>
      </c>
      <c r="B13706" s="612">
        <v>44109.345138888886</v>
      </c>
      <c r="C13706" s="405" t="s">
        <v>2054</v>
      </c>
      <c r="D13706" s="384">
        <v>3164</v>
      </c>
      <c r="E13706">
        <v>0.03</v>
      </c>
      <c r="F13706">
        <v>1.17431</v>
      </c>
      <c r="G13706" s="384">
        <v>0</v>
      </c>
      <c r="H13706">
        <v>1.17431</v>
      </c>
      <c r="I13706">
        <v>3.06</v>
      </c>
      <c r="J13706" s="384">
        <v>42504.68</v>
      </c>
    </row>
    <row r="13707" spans="1:10">
      <c r="A13707">
        <v>13700</v>
      </c>
      <c r="B13707" s="612">
        <v>44105.606249999997</v>
      </c>
      <c r="C13707" s="405" t="s">
        <v>97</v>
      </c>
      <c r="D13707" s="384">
        <v>3165</v>
      </c>
      <c r="E13707">
        <v>0.02</v>
      </c>
      <c r="F13707">
        <v>1.17361</v>
      </c>
      <c r="G13707" s="384">
        <v>0</v>
      </c>
      <c r="H13707">
        <v>0</v>
      </c>
    </row>
    <row r="13708" spans="1:10">
      <c r="A13708">
        <v>13701</v>
      </c>
      <c r="B13708" s="612">
        <v>44105.606249999997</v>
      </c>
      <c r="C13708" s="405" t="s">
        <v>2110</v>
      </c>
      <c r="D13708" s="384">
        <v>3165</v>
      </c>
      <c r="E13708">
        <v>0.02</v>
      </c>
      <c r="F13708">
        <v>1.17361</v>
      </c>
      <c r="G13708" s="384">
        <v>0</v>
      </c>
      <c r="H13708">
        <v>1.1726099999999999</v>
      </c>
    </row>
    <row r="13709" spans="1:10">
      <c r="A13709">
        <v>13704</v>
      </c>
      <c r="B13709" s="612">
        <v>44105.647916666669</v>
      </c>
      <c r="C13709" s="405" t="s">
        <v>2110</v>
      </c>
      <c r="D13709" s="384">
        <v>3165</v>
      </c>
      <c r="E13709">
        <v>0.02</v>
      </c>
      <c r="F13709">
        <v>1.17361</v>
      </c>
      <c r="G13709" s="384">
        <v>0</v>
      </c>
      <c r="H13709">
        <v>1.1734100000000001</v>
      </c>
    </row>
    <row r="13710" spans="1:10">
      <c r="A13710">
        <v>13705</v>
      </c>
      <c r="B13710" s="612">
        <v>44106.041666666664</v>
      </c>
      <c r="C13710" s="405" t="s">
        <v>2054</v>
      </c>
      <c r="D13710" s="384">
        <v>3165</v>
      </c>
      <c r="E13710">
        <v>0.02</v>
      </c>
      <c r="F13710">
        <v>1.1734100000000001</v>
      </c>
      <c r="G13710" s="384">
        <v>0</v>
      </c>
      <c r="H13710">
        <v>1.1734100000000001</v>
      </c>
      <c r="I13710">
        <v>0.42</v>
      </c>
      <c r="J13710" s="384">
        <v>42488.65</v>
      </c>
    </row>
    <row r="13711" spans="1:10">
      <c r="A13711">
        <v>13702</v>
      </c>
      <c r="B13711" s="612">
        <v>44105.647916666669</v>
      </c>
      <c r="C13711" s="405" t="s">
        <v>97</v>
      </c>
      <c r="D13711" s="384">
        <v>3166</v>
      </c>
      <c r="E13711">
        <v>0.02</v>
      </c>
      <c r="F13711">
        <v>1.1752100000000001</v>
      </c>
      <c r="G13711" s="384">
        <v>0</v>
      </c>
      <c r="H13711">
        <v>0</v>
      </c>
    </row>
    <row r="13712" spans="1:10">
      <c r="A13712">
        <v>13703</v>
      </c>
      <c r="B13712" s="612">
        <v>44105.647916666669</v>
      </c>
      <c r="C13712" s="405" t="s">
        <v>2110</v>
      </c>
      <c r="D13712" s="384">
        <v>3166</v>
      </c>
      <c r="E13712">
        <v>0.02</v>
      </c>
      <c r="F13712">
        <v>1.1752100000000001</v>
      </c>
      <c r="G13712" s="384">
        <v>0</v>
      </c>
      <c r="H13712">
        <v>1.1734100000000001</v>
      </c>
    </row>
    <row r="13713" spans="1:10">
      <c r="A13713">
        <v>13706</v>
      </c>
      <c r="B13713" s="612">
        <v>44106.041666666664</v>
      </c>
      <c r="C13713" s="405" t="s">
        <v>2054</v>
      </c>
      <c r="D13713" s="384">
        <v>3166</v>
      </c>
      <c r="E13713">
        <v>0.02</v>
      </c>
      <c r="F13713">
        <v>1.1734100000000001</v>
      </c>
      <c r="G13713" s="384">
        <v>0</v>
      </c>
      <c r="H13713">
        <v>1.1734100000000001</v>
      </c>
      <c r="I13713">
        <v>3.62</v>
      </c>
      <c r="J13713" s="384">
        <v>42492.27</v>
      </c>
    </row>
    <row r="13714" spans="1:10">
      <c r="A13714">
        <v>13707</v>
      </c>
      <c r="B13714" s="612">
        <v>44106.20416666667</v>
      </c>
      <c r="C13714" s="405" t="s">
        <v>96</v>
      </c>
      <c r="D13714" s="384">
        <v>3167</v>
      </c>
      <c r="E13714">
        <v>0.05</v>
      </c>
      <c r="F13714">
        <v>1.1715100000000001</v>
      </c>
      <c r="G13714" s="384">
        <v>0</v>
      </c>
      <c r="H13714">
        <v>0</v>
      </c>
    </row>
    <row r="13715" spans="1:10">
      <c r="A13715">
        <v>13708</v>
      </c>
      <c r="B13715" s="612">
        <v>44106.20416666667</v>
      </c>
      <c r="C13715" s="405" t="s">
        <v>2110</v>
      </c>
      <c r="D13715" s="384">
        <v>3167</v>
      </c>
      <c r="E13715">
        <v>0.05</v>
      </c>
      <c r="F13715">
        <v>1.1715100000000001</v>
      </c>
      <c r="G13715" s="384">
        <v>0</v>
      </c>
      <c r="H13715">
        <v>1.17431</v>
      </c>
    </row>
    <row r="13716" spans="1:10">
      <c r="A13716">
        <v>13750</v>
      </c>
      <c r="B13716" s="612">
        <v>44109.345138888886</v>
      </c>
      <c r="C13716" s="405" t="s">
        <v>2054</v>
      </c>
      <c r="D13716" s="384">
        <v>3167</v>
      </c>
      <c r="E13716">
        <v>0.05</v>
      </c>
      <c r="F13716">
        <v>1.17431</v>
      </c>
      <c r="G13716" s="384">
        <v>0</v>
      </c>
      <c r="H13716">
        <v>1.17431</v>
      </c>
      <c r="I13716">
        <v>13.8</v>
      </c>
      <c r="J13716" s="384">
        <v>42518.48</v>
      </c>
    </row>
    <row r="13717" spans="1:10">
      <c r="A13717">
        <v>13712</v>
      </c>
      <c r="B13717" s="612">
        <v>44106.214583333334</v>
      </c>
      <c r="C13717" s="405" t="s">
        <v>97</v>
      </c>
      <c r="D13717" s="384">
        <v>3168</v>
      </c>
      <c r="E13717">
        <v>0.02</v>
      </c>
      <c r="F13717">
        <v>1.17011</v>
      </c>
      <c r="G13717" s="384">
        <v>0</v>
      </c>
      <c r="H13717">
        <v>0</v>
      </c>
    </row>
    <row r="13718" spans="1:10">
      <c r="A13718">
        <v>13713</v>
      </c>
      <c r="B13718" s="612">
        <v>44106.214583333334</v>
      </c>
      <c r="C13718" s="405" t="s">
        <v>2110</v>
      </c>
      <c r="D13718" s="384">
        <v>3168</v>
      </c>
      <c r="E13718">
        <v>0.02</v>
      </c>
      <c r="F13718">
        <v>1.17011</v>
      </c>
      <c r="G13718" s="384">
        <v>0</v>
      </c>
      <c r="H13718">
        <v>1.1691100000000001</v>
      </c>
    </row>
    <row r="13719" spans="1:10">
      <c r="A13719">
        <v>13716</v>
      </c>
      <c r="B13719" s="612">
        <v>44106.222916666666</v>
      </c>
      <c r="C13719" s="405" t="s">
        <v>2110</v>
      </c>
      <c r="D13719" s="384">
        <v>3168</v>
      </c>
      <c r="E13719">
        <v>0.02</v>
      </c>
      <c r="F13719">
        <v>1.17011</v>
      </c>
      <c r="G13719" s="384">
        <v>0</v>
      </c>
      <c r="H13719">
        <v>1.16991</v>
      </c>
    </row>
    <row r="13720" spans="1:10">
      <c r="A13720">
        <v>13720</v>
      </c>
      <c r="B13720" s="612">
        <v>44106.267361111109</v>
      </c>
      <c r="C13720" s="405" t="s">
        <v>2110</v>
      </c>
      <c r="D13720" s="384">
        <v>3168</v>
      </c>
      <c r="E13720">
        <v>0.02</v>
      </c>
      <c r="F13720">
        <v>1.17011</v>
      </c>
      <c r="G13720" s="384">
        <v>0</v>
      </c>
      <c r="H13720">
        <v>1.1709400000000001</v>
      </c>
    </row>
    <row r="13721" spans="1:10">
      <c r="A13721">
        <v>13721</v>
      </c>
      <c r="B13721" s="612">
        <v>44106.463194444441</v>
      </c>
      <c r="C13721" s="405" t="s">
        <v>2054</v>
      </c>
      <c r="D13721" s="384">
        <v>3168</v>
      </c>
      <c r="E13721">
        <v>0.02</v>
      </c>
      <c r="F13721">
        <v>1.1709400000000001</v>
      </c>
      <c r="G13721" s="384">
        <v>0</v>
      </c>
      <c r="H13721">
        <v>1.1709400000000001</v>
      </c>
      <c r="I13721">
        <v>-1.66</v>
      </c>
      <c r="J13721" s="384">
        <v>42490.61</v>
      </c>
    </row>
    <row r="13722" spans="1:10">
      <c r="A13722">
        <v>13714</v>
      </c>
      <c r="B13722" s="612">
        <v>44106.222916666666</v>
      </c>
      <c r="C13722" s="405" t="s">
        <v>97</v>
      </c>
      <c r="D13722" s="384">
        <v>3169</v>
      </c>
      <c r="E13722">
        <v>0.02</v>
      </c>
      <c r="F13722">
        <v>1.17171</v>
      </c>
      <c r="G13722" s="384">
        <v>0</v>
      </c>
      <c r="H13722">
        <v>0</v>
      </c>
    </row>
    <row r="13723" spans="1:10">
      <c r="A13723">
        <v>13715</v>
      </c>
      <c r="B13723" s="612">
        <v>44106.222916666666</v>
      </c>
      <c r="C13723" s="405" t="s">
        <v>2110</v>
      </c>
      <c r="D13723" s="384">
        <v>3169</v>
      </c>
      <c r="E13723">
        <v>0.02</v>
      </c>
      <c r="F13723">
        <v>1.17171</v>
      </c>
      <c r="G13723" s="384">
        <v>0</v>
      </c>
      <c r="H13723">
        <v>1.16991</v>
      </c>
    </row>
    <row r="13724" spans="1:10">
      <c r="A13724">
        <v>13719</v>
      </c>
      <c r="B13724" s="612">
        <v>44106.267361111109</v>
      </c>
      <c r="C13724" s="405" t="s">
        <v>2110</v>
      </c>
      <c r="D13724" s="384">
        <v>3169</v>
      </c>
      <c r="E13724">
        <v>0.02</v>
      </c>
      <c r="F13724">
        <v>1.17171</v>
      </c>
      <c r="G13724" s="384">
        <v>0</v>
      </c>
      <c r="H13724">
        <v>1.1709400000000001</v>
      </c>
    </row>
    <row r="13725" spans="1:10">
      <c r="A13725">
        <v>13722</v>
      </c>
      <c r="B13725" s="612">
        <v>44106.463194444441</v>
      </c>
      <c r="C13725" s="405" t="s">
        <v>2054</v>
      </c>
      <c r="D13725" s="384">
        <v>3169</v>
      </c>
      <c r="E13725">
        <v>0.02</v>
      </c>
      <c r="F13725">
        <v>1.1709400000000001</v>
      </c>
      <c r="G13725" s="384">
        <v>0</v>
      </c>
      <c r="H13725">
        <v>1.1709400000000001</v>
      </c>
      <c r="I13725">
        <v>1.54</v>
      </c>
      <c r="J13725" s="384">
        <v>42492.15</v>
      </c>
    </row>
    <row r="13726" spans="1:10">
      <c r="A13726">
        <v>13717</v>
      </c>
      <c r="B13726" s="612">
        <v>44106.267361111109</v>
      </c>
      <c r="C13726" s="405" t="s">
        <v>97</v>
      </c>
      <c r="D13726" s="384">
        <v>3170</v>
      </c>
      <c r="E13726">
        <v>0.03</v>
      </c>
      <c r="F13726">
        <v>1.1733100000000001</v>
      </c>
      <c r="G13726" s="384">
        <v>0</v>
      </c>
      <c r="H13726">
        <v>0</v>
      </c>
    </row>
    <row r="13727" spans="1:10">
      <c r="A13727">
        <v>13718</v>
      </c>
      <c r="B13727" s="612">
        <v>44106.267361111109</v>
      </c>
      <c r="C13727" s="405" t="s">
        <v>2110</v>
      </c>
      <c r="D13727" s="384">
        <v>3170</v>
      </c>
      <c r="E13727">
        <v>0.03</v>
      </c>
      <c r="F13727">
        <v>1.1733100000000001</v>
      </c>
      <c r="G13727" s="384">
        <v>0</v>
      </c>
      <c r="H13727">
        <v>1.1709400000000001</v>
      </c>
    </row>
    <row r="13728" spans="1:10">
      <c r="A13728">
        <v>13723</v>
      </c>
      <c r="B13728" s="612">
        <v>44106.463194444441</v>
      </c>
      <c r="C13728" s="405" t="s">
        <v>2054</v>
      </c>
      <c r="D13728" s="384">
        <v>3170</v>
      </c>
      <c r="E13728">
        <v>0.03</v>
      </c>
      <c r="F13728">
        <v>1.1709400000000001</v>
      </c>
      <c r="G13728" s="384">
        <v>0</v>
      </c>
      <c r="H13728">
        <v>1.1709400000000001</v>
      </c>
      <c r="I13728">
        <v>7.11</v>
      </c>
      <c r="J13728" s="384">
        <v>42499.26</v>
      </c>
    </row>
    <row r="13729" spans="1:10">
      <c r="A13729">
        <v>13724</v>
      </c>
      <c r="B13729" s="612">
        <v>44106.46597222222</v>
      </c>
      <c r="C13729" s="405" t="s">
        <v>97</v>
      </c>
      <c r="D13729" s="384">
        <v>3171</v>
      </c>
      <c r="E13729">
        <v>0.02</v>
      </c>
      <c r="F13729">
        <v>1.17083</v>
      </c>
      <c r="G13729" s="384">
        <v>0</v>
      </c>
      <c r="H13729">
        <v>0</v>
      </c>
    </row>
    <row r="13730" spans="1:10">
      <c r="A13730">
        <v>13725</v>
      </c>
      <c r="B13730" s="612">
        <v>44106.46597222222</v>
      </c>
      <c r="C13730" s="405" t="s">
        <v>2110</v>
      </c>
      <c r="D13730" s="384">
        <v>3171</v>
      </c>
      <c r="E13730">
        <v>0.02</v>
      </c>
      <c r="F13730">
        <v>1.17083</v>
      </c>
      <c r="G13730" s="384">
        <v>0</v>
      </c>
      <c r="H13730">
        <v>1.1698299999999999</v>
      </c>
    </row>
    <row r="13731" spans="1:10">
      <c r="A13731">
        <v>13728</v>
      </c>
      <c r="B13731" s="612">
        <v>44106.497916666667</v>
      </c>
      <c r="C13731" s="405" t="s">
        <v>2110</v>
      </c>
      <c r="D13731" s="384">
        <v>3171</v>
      </c>
      <c r="E13731">
        <v>0.02</v>
      </c>
      <c r="F13731">
        <v>1.17083</v>
      </c>
      <c r="G13731" s="384">
        <v>0</v>
      </c>
      <c r="H13731">
        <v>1.1706300000000001</v>
      </c>
    </row>
    <row r="13732" spans="1:10">
      <c r="A13732">
        <v>13729</v>
      </c>
      <c r="B13732" s="612">
        <v>44106.534722222219</v>
      </c>
      <c r="C13732" s="405" t="s">
        <v>2054</v>
      </c>
      <c r="D13732" s="384">
        <v>3171</v>
      </c>
      <c r="E13732">
        <v>0.02</v>
      </c>
      <c r="F13732">
        <v>1.1706300000000001</v>
      </c>
      <c r="G13732" s="384">
        <v>0</v>
      </c>
      <c r="H13732">
        <v>1.1706300000000001</v>
      </c>
      <c r="I13732">
        <v>0.4</v>
      </c>
      <c r="J13732" s="384">
        <v>42499.66</v>
      </c>
    </row>
    <row r="13733" spans="1:10">
      <c r="A13733">
        <v>13726</v>
      </c>
      <c r="B13733" s="612">
        <v>44106.497916666667</v>
      </c>
      <c r="C13733" s="405" t="s">
        <v>97</v>
      </c>
      <c r="D13733" s="384">
        <v>3172</v>
      </c>
      <c r="E13733">
        <v>0.02</v>
      </c>
      <c r="F13733">
        <v>1.1724300000000001</v>
      </c>
      <c r="G13733" s="384">
        <v>0</v>
      </c>
      <c r="H13733">
        <v>0</v>
      </c>
    </row>
    <row r="13734" spans="1:10">
      <c r="A13734">
        <v>13727</v>
      </c>
      <c r="B13734" s="612">
        <v>44106.497916666667</v>
      </c>
      <c r="C13734" s="405" t="s">
        <v>2110</v>
      </c>
      <c r="D13734" s="384">
        <v>3172</v>
      </c>
      <c r="E13734">
        <v>0.02</v>
      </c>
      <c r="F13734">
        <v>1.1724300000000001</v>
      </c>
      <c r="G13734" s="384">
        <v>0</v>
      </c>
      <c r="H13734">
        <v>1.1706300000000001</v>
      </c>
    </row>
    <row r="13735" spans="1:10">
      <c r="A13735">
        <v>13730</v>
      </c>
      <c r="B13735" s="612">
        <v>44106.534722222219</v>
      </c>
      <c r="C13735" s="405" t="s">
        <v>2054</v>
      </c>
      <c r="D13735" s="384">
        <v>3172</v>
      </c>
      <c r="E13735">
        <v>0.02</v>
      </c>
      <c r="F13735">
        <v>1.1706300000000001</v>
      </c>
      <c r="G13735" s="384">
        <v>0</v>
      </c>
      <c r="H13735">
        <v>1.1706300000000001</v>
      </c>
      <c r="I13735">
        <v>3.6</v>
      </c>
      <c r="J13735" s="384">
        <v>42503.26</v>
      </c>
    </row>
    <row r="13736" spans="1:10">
      <c r="A13736">
        <v>13731</v>
      </c>
      <c r="B13736" s="612">
        <v>44106.538888888892</v>
      </c>
      <c r="C13736" s="405" t="s">
        <v>97</v>
      </c>
      <c r="D13736" s="384">
        <v>3173</v>
      </c>
      <c r="E13736">
        <v>0.02</v>
      </c>
      <c r="F13736">
        <v>1.17076</v>
      </c>
      <c r="G13736" s="384">
        <v>0</v>
      </c>
      <c r="H13736">
        <v>0</v>
      </c>
    </row>
    <row r="13737" spans="1:10">
      <c r="A13737">
        <v>13732</v>
      </c>
      <c r="B13737" s="612">
        <v>44106.538888888892</v>
      </c>
      <c r="C13737" s="405" t="s">
        <v>2110</v>
      </c>
      <c r="D13737" s="384">
        <v>3173</v>
      </c>
      <c r="E13737">
        <v>0.02</v>
      </c>
      <c r="F13737">
        <v>1.17076</v>
      </c>
      <c r="G13737" s="384">
        <v>0</v>
      </c>
      <c r="H13737">
        <v>1.1697599999999999</v>
      </c>
    </row>
    <row r="13738" spans="1:10">
      <c r="A13738">
        <v>13735</v>
      </c>
      <c r="B13738" s="612">
        <v>44106.587500000001</v>
      </c>
      <c r="C13738" s="405" t="s">
        <v>2110</v>
      </c>
      <c r="D13738" s="384">
        <v>3173</v>
      </c>
      <c r="E13738">
        <v>0.02</v>
      </c>
      <c r="F13738">
        <v>1.17076</v>
      </c>
      <c r="G13738" s="384">
        <v>0</v>
      </c>
      <c r="H13738">
        <v>1.17056</v>
      </c>
    </row>
    <row r="13739" spans="1:10">
      <c r="A13739">
        <v>13736</v>
      </c>
      <c r="B13739" s="612">
        <v>44106.668749999997</v>
      </c>
      <c r="C13739" s="405" t="s">
        <v>2054</v>
      </c>
      <c r="D13739" s="384">
        <v>3173</v>
      </c>
      <c r="E13739">
        <v>0.02</v>
      </c>
      <c r="F13739">
        <v>1.17056</v>
      </c>
      <c r="G13739" s="384">
        <v>0</v>
      </c>
      <c r="H13739">
        <v>1.17056</v>
      </c>
      <c r="I13739">
        <v>0.4</v>
      </c>
      <c r="J13739" s="384">
        <v>42503.66</v>
      </c>
    </row>
    <row r="13740" spans="1:10">
      <c r="A13740">
        <v>13733</v>
      </c>
      <c r="B13740" s="612">
        <v>44106.587500000001</v>
      </c>
      <c r="C13740" s="405" t="s">
        <v>97</v>
      </c>
      <c r="D13740" s="384">
        <v>3174</v>
      </c>
      <c r="E13740">
        <v>0.02</v>
      </c>
      <c r="F13740">
        <v>1.1723600000000001</v>
      </c>
      <c r="G13740" s="384">
        <v>0</v>
      </c>
      <c r="H13740">
        <v>0</v>
      </c>
    </row>
    <row r="13741" spans="1:10">
      <c r="A13741">
        <v>13734</v>
      </c>
      <c r="B13741" s="612">
        <v>44106.587500000001</v>
      </c>
      <c r="C13741" s="405" t="s">
        <v>2110</v>
      </c>
      <c r="D13741" s="384">
        <v>3174</v>
      </c>
      <c r="E13741">
        <v>0.02</v>
      </c>
      <c r="F13741">
        <v>1.1723600000000001</v>
      </c>
      <c r="G13741" s="384">
        <v>0</v>
      </c>
      <c r="H13741">
        <v>1.17056</v>
      </c>
    </row>
    <row r="13742" spans="1:10">
      <c r="A13742">
        <v>13737</v>
      </c>
      <c r="B13742" s="612">
        <v>44106.668749999997</v>
      </c>
      <c r="C13742" s="405" t="s">
        <v>2054</v>
      </c>
      <c r="D13742" s="384">
        <v>3174</v>
      </c>
      <c r="E13742">
        <v>0.02</v>
      </c>
      <c r="F13742">
        <v>1.17056</v>
      </c>
      <c r="G13742" s="384">
        <v>0</v>
      </c>
      <c r="H13742">
        <v>1.17056</v>
      </c>
      <c r="I13742">
        <v>3.6</v>
      </c>
      <c r="J13742" s="384">
        <v>42507.26</v>
      </c>
    </row>
    <row r="13743" spans="1:10">
      <c r="A13743">
        <v>13738</v>
      </c>
      <c r="B13743" s="612">
        <v>44106.676388888889</v>
      </c>
      <c r="C13743" s="405" t="s">
        <v>97</v>
      </c>
      <c r="D13743" s="384">
        <v>3175</v>
      </c>
      <c r="E13743">
        <v>0.02</v>
      </c>
      <c r="F13743">
        <v>1.171</v>
      </c>
      <c r="G13743" s="384">
        <v>0</v>
      </c>
      <c r="H13743">
        <v>0</v>
      </c>
    </row>
    <row r="13744" spans="1:10">
      <c r="A13744">
        <v>13739</v>
      </c>
      <c r="B13744" s="612">
        <v>44106.676388888889</v>
      </c>
      <c r="C13744" s="405" t="s">
        <v>2110</v>
      </c>
      <c r="D13744" s="384">
        <v>3175</v>
      </c>
      <c r="E13744">
        <v>0.02</v>
      </c>
      <c r="F13744">
        <v>1.171</v>
      </c>
      <c r="G13744" s="384">
        <v>0</v>
      </c>
      <c r="H13744">
        <v>1.17</v>
      </c>
    </row>
    <row r="13745" spans="1:10">
      <c r="A13745">
        <v>13742</v>
      </c>
      <c r="B13745" s="612">
        <v>44109.026388888888</v>
      </c>
      <c r="C13745" s="405" t="s">
        <v>2110</v>
      </c>
      <c r="D13745" s="384">
        <v>3175</v>
      </c>
      <c r="E13745">
        <v>0.02</v>
      </c>
      <c r="F13745">
        <v>1.171</v>
      </c>
      <c r="G13745" s="384">
        <v>0</v>
      </c>
      <c r="H13745">
        <v>1.1708099999999999</v>
      </c>
    </row>
    <row r="13746" spans="1:10">
      <c r="A13746">
        <v>13746</v>
      </c>
      <c r="B13746" s="612">
        <v>44109.344444444447</v>
      </c>
      <c r="C13746" s="405" t="s">
        <v>2110</v>
      </c>
      <c r="D13746" s="384">
        <v>3175</v>
      </c>
      <c r="E13746">
        <v>0.02</v>
      </c>
      <c r="F13746">
        <v>1.171</v>
      </c>
      <c r="G13746" s="384">
        <v>0</v>
      </c>
      <c r="H13746">
        <v>1.17184</v>
      </c>
    </row>
    <row r="13747" spans="1:10">
      <c r="A13747">
        <v>13758</v>
      </c>
      <c r="B13747" s="612">
        <v>44109.40902777778</v>
      </c>
      <c r="C13747" s="405" t="s">
        <v>2110</v>
      </c>
      <c r="D13747" s="384">
        <v>3175</v>
      </c>
      <c r="E13747">
        <v>0.02</v>
      </c>
      <c r="F13747">
        <v>1.171</v>
      </c>
      <c r="G13747" s="384">
        <v>0</v>
      </c>
      <c r="H13747">
        <v>1.1731199999999999</v>
      </c>
    </row>
    <row r="13748" spans="1:10">
      <c r="A13748">
        <v>13770</v>
      </c>
      <c r="B13748" s="612">
        <v>44109.563194444447</v>
      </c>
      <c r="C13748" s="405" t="s">
        <v>2110</v>
      </c>
      <c r="D13748" s="384">
        <v>3175</v>
      </c>
      <c r="E13748">
        <v>0.02</v>
      </c>
      <c r="F13748">
        <v>1.171</v>
      </c>
      <c r="G13748" s="384">
        <v>0</v>
      </c>
      <c r="H13748">
        <v>1.17448</v>
      </c>
    </row>
    <row r="13749" spans="1:10">
      <c r="A13749">
        <v>13777</v>
      </c>
      <c r="B13749" s="612">
        <v>44109.588194444441</v>
      </c>
      <c r="C13749" s="405" t="s">
        <v>2110</v>
      </c>
      <c r="D13749" s="384">
        <v>3175</v>
      </c>
      <c r="E13749">
        <v>0.02</v>
      </c>
      <c r="F13749">
        <v>1.171</v>
      </c>
      <c r="G13749" s="384">
        <v>0</v>
      </c>
      <c r="H13749">
        <v>1.1760699999999999</v>
      </c>
    </row>
    <row r="13750" spans="1:10">
      <c r="A13750">
        <v>13804</v>
      </c>
      <c r="B13750" s="612">
        <v>44110.786805555559</v>
      </c>
      <c r="C13750" s="405" t="s">
        <v>2054</v>
      </c>
      <c r="D13750" s="384">
        <v>3175</v>
      </c>
      <c r="E13750">
        <v>0.02</v>
      </c>
      <c r="F13750">
        <v>1.1760699999999999</v>
      </c>
      <c r="G13750" s="384">
        <v>0</v>
      </c>
      <c r="H13750">
        <v>1.1760699999999999</v>
      </c>
      <c r="I13750">
        <v>-10.1</v>
      </c>
      <c r="J13750" s="384">
        <v>42524.24</v>
      </c>
    </row>
    <row r="13751" spans="1:10">
      <c r="A13751">
        <v>13740</v>
      </c>
      <c r="B13751" s="612">
        <v>44109.026388888888</v>
      </c>
      <c r="C13751" s="405" t="s">
        <v>97</v>
      </c>
      <c r="D13751" s="384">
        <v>3176</v>
      </c>
      <c r="E13751">
        <v>0.02</v>
      </c>
      <c r="F13751">
        <v>1.1726099999999999</v>
      </c>
      <c r="G13751" s="384">
        <v>0</v>
      </c>
      <c r="H13751">
        <v>0</v>
      </c>
    </row>
    <row r="13752" spans="1:10">
      <c r="A13752">
        <v>13741</v>
      </c>
      <c r="B13752" s="612">
        <v>44109.026388888888</v>
      </c>
      <c r="C13752" s="405" t="s">
        <v>2110</v>
      </c>
      <c r="D13752" s="384">
        <v>3176</v>
      </c>
      <c r="E13752">
        <v>0.02</v>
      </c>
      <c r="F13752">
        <v>1.1726099999999999</v>
      </c>
      <c r="G13752" s="384">
        <v>0</v>
      </c>
      <c r="H13752">
        <v>1.1708099999999999</v>
      </c>
    </row>
    <row r="13753" spans="1:10">
      <c r="A13753">
        <v>13745</v>
      </c>
      <c r="B13753" s="612">
        <v>44109.344444444447</v>
      </c>
      <c r="C13753" s="405" t="s">
        <v>2110</v>
      </c>
      <c r="D13753" s="384">
        <v>3176</v>
      </c>
      <c r="E13753">
        <v>0.02</v>
      </c>
      <c r="F13753">
        <v>1.1726099999999999</v>
      </c>
      <c r="G13753" s="384">
        <v>0</v>
      </c>
      <c r="H13753">
        <v>1.17184</v>
      </c>
    </row>
    <row r="13754" spans="1:10">
      <c r="A13754">
        <v>13757</v>
      </c>
      <c r="B13754" s="612">
        <v>44109.40902777778</v>
      </c>
      <c r="C13754" s="405" t="s">
        <v>2110</v>
      </c>
      <c r="D13754" s="384">
        <v>3176</v>
      </c>
      <c r="E13754">
        <v>0.02</v>
      </c>
      <c r="F13754">
        <v>1.1726099999999999</v>
      </c>
      <c r="G13754" s="384">
        <v>0</v>
      </c>
      <c r="H13754">
        <v>1.1731199999999999</v>
      </c>
    </row>
    <row r="13755" spans="1:10">
      <c r="A13755">
        <v>13769</v>
      </c>
      <c r="B13755" s="612">
        <v>44109.563194444447</v>
      </c>
      <c r="C13755" s="405" t="s">
        <v>2110</v>
      </c>
      <c r="D13755" s="384">
        <v>3176</v>
      </c>
      <c r="E13755">
        <v>0.02</v>
      </c>
      <c r="F13755">
        <v>1.1726099999999999</v>
      </c>
      <c r="G13755" s="384">
        <v>0</v>
      </c>
      <c r="H13755">
        <v>1.17448</v>
      </c>
    </row>
    <row r="13756" spans="1:10">
      <c r="A13756">
        <v>13776</v>
      </c>
      <c r="B13756" s="612">
        <v>44109.588194444441</v>
      </c>
      <c r="C13756" s="405" t="s">
        <v>2110</v>
      </c>
      <c r="D13756" s="384">
        <v>3176</v>
      </c>
      <c r="E13756">
        <v>0.02</v>
      </c>
      <c r="F13756">
        <v>1.1726099999999999</v>
      </c>
      <c r="G13756" s="384">
        <v>0</v>
      </c>
      <c r="H13756">
        <v>1.1760699999999999</v>
      </c>
    </row>
    <row r="13757" spans="1:10">
      <c r="A13757">
        <v>13805</v>
      </c>
      <c r="B13757" s="612">
        <v>44110.786805555559</v>
      </c>
      <c r="C13757" s="405" t="s">
        <v>2054</v>
      </c>
      <c r="D13757" s="384">
        <v>3176</v>
      </c>
      <c r="E13757">
        <v>0.02</v>
      </c>
      <c r="F13757">
        <v>1.1760699999999999</v>
      </c>
      <c r="G13757" s="384">
        <v>0</v>
      </c>
      <c r="H13757">
        <v>1.1760699999999999</v>
      </c>
      <c r="I13757">
        <v>-6.9</v>
      </c>
      <c r="J13757" s="384">
        <v>42517.35</v>
      </c>
    </row>
    <row r="13758" spans="1:10">
      <c r="A13758">
        <v>13743</v>
      </c>
      <c r="B13758" s="612">
        <v>44109.344444444447</v>
      </c>
      <c r="C13758" s="405" t="s">
        <v>97</v>
      </c>
      <c r="D13758" s="384">
        <v>3177</v>
      </c>
      <c r="E13758">
        <v>0.03</v>
      </c>
      <c r="F13758">
        <v>1.17421</v>
      </c>
      <c r="G13758" s="384">
        <v>0</v>
      </c>
      <c r="H13758">
        <v>0</v>
      </c>
    </row>
    <row r="13759" spans="1:10">
      <c r="A13759">
        <v>13744</v>
      </c>
      <c r="B13759" s="612">
        <v>44109.344444444447</v>
      </c>
      <c r="C13759" s="405" t="s">
        <v>2110</v>
      </c>
      <c r="D13759" s="384">
        <v>3177</v>
      </c>
      <c r="E13759">
        <v>0.03</v>
      </c>
      <c r="F13759">
        <v>1.17421</v>
      </c>
      <c r="G13759" s="384">
        <v>0</v>
      </c>
      <c r="H13759">
        <v>1.17184</v>
      </c>
    </row>
    <row r="13760" spans="1:10">
      <c r="A13760">
        <v>13756</v>
      </c>
      <c r="B13760" s="612">
        <v>44109.40902777778</v>
      </c>
      <c r="C13760" s="405" t="s">
        <v>2110</v>
      </c>
      <c r="D13760" s="384">
        <v>3177</v>
      </c>
      <c r="E13760">
        <v>0.03</v>
      </c>
      <c r="F13760">
        <v>1.17421</v>
      </c>
      <c r="G13760" s="384">
        <v>0</v>
      </c>
      <c r="H13760">
        <v>1.1731199999999999</v>
      </c>
    </row>
    <row r="13761" spans="1:10">
      <c r="A13761">
        <v>13768</v>
      </c>
      <c r="B13761" s="612">
        <v>44109.563194444447</v>
      </c>
      <c r="C13761" s="405" t="s">
        <v>2110</v>
      </c>
      <c r="D13761" s="384">
        <v>3177</v>
      </c>
      <c r="E13761">
        <v>0.03</v>
      </c>
      <c r="F13761">
        <v>1.17421</v>
      </c>
      <c r="G13761" s="384">
        <v>0</v>
      </c>
      <c r="H13761">
        <v>1.17448</v>
      </c>
    </row>
    <row r="13762" spans="1:10">
      <c r="A13762">
        <v>13775</v>
      </c>
      <c r="B13762" s="612">
        <v>44109.588194444441</v>
      </c>
      <c r="C13762" s="405" t="s">
        <v>2110</v>
      </c>
      <c r="D13762" s="384">
        <v>3177</v>
      </c>
      <c r="E13762">
        <v>0.03</v>
      </c>
      <c r="F13762">
        <v>1.17421</v>
      </c>
      <c r="G13762" s="384">
        <v>0</v>
      </c>
      <c r="H13762">
        <v>1.1760699999999999</v>
      </c>
    </row>
    <row r="13763" spans="1:10">
      <c r="A13763">
        <v>13806</v>
      </c>
      <c r="B13763" s="612">
        <v>44110.786805555559</v>
      </c>
      <c r="C13763" s="405" t="s">
        <v>2054</v>
      </c>
      <c r="D13763" s="384">
        <v>3177</v>
      </c>
      <c r="E13763">
        <v>0.03</v>
      </c>
      <c r="F13763">
        <v>1.1760699999999999</v>
      </c>
      <c r="G13763" s="384">
        <v>0</v>
      </c>
      <c r="H13763">
        <v>1.1760699999999999</v>
      </c>
      <c r="I13763">
        <v>-5.55</v>
      </c>
      <c r="J13763" s="384">
        <v>42511.8</v>
      </c>
    </row>
    <row r="13764" spans="1:10">
      <c r="A13764">
        <v>13751</v>
      </c>
      <c r="B13764" s="612">
        <v>44109.350694444445</v>
      </c>
      <c r="C13764" s="405" t="s">
        <v>96</v>
      </c>
      <c r="D13764" s="384">
        <v>3178</v>
      </c>
      <c r="E13764">
        <v>0.02</v>
      </c>
      <c r="F13764">
        <v>1.17415</v>
      </c>
      <c r="G13764" s="384">
        <v>0</v>
      </c>
      <c r="H13764">
        <v>0</v>
      </c>
    </row>
    <row r="13765" spans="1:10">
      <c r="A13765">
        <v>13752</v>
      </c>
      <c r="B13765" s="612">
        <v>44109.350694444445</v>
      </c>
      <c r="C13765" s="405" t="s">
        <v>2110</v>
      </c>
      <c r="D13765" s="384">
        <v>3178</v>
      </c>
      <c r="E13765">
        <v>0.02</v>
      </c>
      <c r="F13765">
        <v>1.17415</v>
      </c>
      <c r="G13765" s="384">
        <v>0</v>
      </c>
      <c r="H13765">
        <v>1.1751499999999999</v>
      </c>
    </row>
    <row r="13766" spans="1:10">
      <c r="A13766">
        <v>13753</v>
      </c>
      <c r="B13766" s="612">
        <v>44109.37777777778</v>
      </c>
      <c r="C13766" s="405" t="s">
        <v>2054</v>
      </c>
      <c r="D13766" s="384">
        <v>3178</v>
      </c>
      <c r="E13766">
        <v>0.02</v>
      </c>
      <c r="F13766">
        <v>1.1751499999999999</v>
      </c>
      <c r="G13766" s="384">
        <v>0</v>
      </c>
      <c r="H13766">
        <v>1.1751499999999999</v>
      </c>
      <c r="I13766">
        <v>2</v>
      </c>
      <c r="J13766" s="384">
        <v>42520.480000000003</v>
      </c>
    </row>
    <row r="13767" spans="1:10">
      <c r="A13767">
        <v>13754</v>
      </c>
      <c r="B13767" s="612">
        <v>44109.40902777778</v>
      </c>
      <c r="C13767" s="405" t="s">
        <v>97</v>
      </c>
      <c r="D13767" s="384">
        <v>3179</v>
      </c>
      <c r="E13767">
        <v>0.05</v>
      </c>
      <c r="F13767">
        <v>1.17591</v>
      </c>
      <c r="G13767" s="384">
        <v>0</v>
      </c>
      <c r="H13767">
        <v>0</v>
      </c>
    </row>
    <row r="13768" spans="1:10">
      <c r="A13768">
        <v>13755</v>
      </c>
      <c r="B13768" s="612">
        <v>44109.40902777778</v>
      </c>
      <c r="C13768" s="405" t="s">
        <v>2110</v>
      </c>
      <c r="D13768" s="384">
        <v>3179</v>
      </c>
      <c r="E13768">
        <v>0.05</v>
      </c>
      <c r="F13768">
        <v>1.17591</v>
      </c>
      <c r="G13768" s="384">
        <v>0</v>
      </c>
      <c r="H13768">
        <v>1.1731199999999999</v>
      </c>
    </row>
    <row r="13769" spans="1:10">
      <c r="A13769">
        <v>13767</v>
      </c>
      <c r="B13769" s="612">
        <v>44109.563194444447</v>
      </c>
      <c r="C13769" s="405" t="s">
        <v>2110</v>
      </c>
      <c r="D13769" s="384">
        <v>3179</v>
      </c>
      <c r="E13769">
        <v>0.05</v>
      </c>
      <c r="F13769">
        <v>1.17591</v>
      </c>
      <c r="G13769" s="384">
        <v>0</v>
      </c>
      <c r="H13769">
        <v>1.17448</v>
      </c>
    </row>
    <row r="13770" spans="1:10">
      <c r="A13770">
        <v>13774</v>
      </c>
      <c r="B13770" s="612">
        <v>44109.588194444441</v>
      </c>
      <c r="C13770" s="405" t="s">
        <v>2110</v>
      </c>
      <c r="D13770" s="384">
        <v>3179</v>
      </c>
      <c r="E13770">
        <v>0.05</v>
      </c>
      <c r="F13770">
        <v>1.17591</v>
      </c>
      <c r="G13770" s="384">
        <v>0</v>
      </c>
      <c r="H13770">
        <v>1.1760699999999999</v>
      </c>
    </row>
    <row r="13771" spans="1:10">
      <c r="A13771">
        <v>13807</v>
      </c>
      <c r="B13771" s="612">
        <v>44110.786805555559</v>
      </c>
      <c r="C13771" s="405" t="s">
        <v>2054</v>
      </c>
      <c r="D13771" s="384">
        <v>3179</v>
      </c>
      <c r="E13771">
        <v>0.05</v>
      </c>
      <c r="F13771">
        <v>1.1760699999999999</v>
      </c>
      <c r="G13771" s="384">
        <v>0</v>
      </c>
      <c r="H13771">
        <v>1.1760699999999999</v>
      </c>
      <c r="I13771">
        <v>-0.74</v>
      </c>
      <c r="J13771" s="384">
        <v>42511.06</v>
      </c>
    </row>
    <row r="13772" spans="1:10">
      <c r="A13772">
        <v>13759</v>
      </c>
      <c r="B13772" s="612">
        <v>44109.459027777775</v>
      </c>
      <c r="C13772" s="405" t="s">
        <v>96</v>
      </c>
      <c r="D13772" s="384">
        <v>3180</v>
      </c>
      <c r="E13772">
        <v>0.02</v>
      </c>
      <c r="F13772">
        <v>1.17509</v>
      </c>
      <c r="G13772" s="384">
        <v>0</v>
      </c>
      <c r="H13772">
        <v>0</v>
      </c>
    </row>
    <row r="13773" spans="1:10">
      <c r="A13773">
        <v>13760</v>
      </c>
      <c r="B13773" s="612">
        <v>44109.459027777775</v>
      </c>
      <c r="C13773" s="405" t="s">
        <v>2110</v>
      </c>
      <c r="D13773" s="384">
        <v>3180</v>
      </c>
      <c r="E13773">
        <v>0.02</v>
      </c>
      <c r="F13773">
        <v>1.17509</v>
      </c>
      <c r="G13773" s="384">
        <v>0</v>
      </c>
      <c r="H13773">
        <v>1.1760900000000001</v>
      </c>
    </row>
    <row r="13774" spans="1:10">
      <c r="A13774">
        <v>13761</v>
      </c>
      <c r="B13774" s="612">
        <v>44109.487500000003</v>
      </c>
      <c r="C13774" s="405" t="s">
        <v>2054</v>
      </c>
      <c r="D13774" s="384">
        <v>3180</v>
      </c>
      <c r="E13774">
        <v>0.02</v>
      </c>
      <c r="F13774">
        <v>1.1760900000000001</v>
      </c>
      <c r="G13774" s="384">
        <v>0</v>
      </c>
      <c r="H13774">
        <v>1.1760900000000001</v>
      </c>
      <c r="I13774">
        <v>2</v>
      </c>
      <c r="J13774" s="384">
        <v>42522.48</v>
      </c>
    </row>
    <row r="13775" spans="1:10">
      <c r="A13775">
        <v>13762</v>
      </c>
      <c r="B13775" s="612">
        <v>44109.51458333333</v>
      </c>
      <c r="C13775" s="405" t="s">
        <v>96</v>
      </c>
      <c r="D13775" s="384">
        <v>3181</v>
      </c>
      <c r="E13775">
        <v>0.02</v>
      </c>
      <c r="F13775">
        <v>1.1765099999999999</v>
      </c>
      <c r="G13775" s="384">
        <v>0</v>
      </c>
      <c r="H13775">
        <v>0</v>
      </c>
    </row>
    <row r="13776" spans="1:10">
      <c r="A13776">
        <v>13763</v>
      </c>
      <c r="B13776" s="612">
        <v>44109.51458333333</v>
      </c>
      <c r="C13776" s="405" t="s">
        <v>2110</v>
      </c>
      <c r="D13776" s="384">
        <v>3181</v>
      </c>
      <c r="E13776">
        <v>0.02</v>
      </c>
      <c r="F13776">
        <v>1.1765099999999999</v>
      </c>
      <c r="G13776" s="384">
        <v>0</v>
      </c>
      <c r="H13776">
        <v>1.1775100000000001</v>
      </c>
    </row>
    <row r="13777" spans="1:10">
      <c r="A13777">
        <v>13764</v>
      </c>
      <c r="B13777" s="612">
        <v>44109.563194444447</v>
      </c>
      <c r="C13777" s="405" t="s">
        <v>2054</v>
      </c>
      <c r="D13777" s="384">
        <v>3181</v>
      </c>
      <c r="E13777">
        <v>0.02</v>
      </c>
      <c r="F13777">
        <v>1.1775100000000001</v>
      </c>
      <c r="G13777" s="384">
        <v>0</v>
      </c>
      <c r="H13777">
        <v>1.1775100000000001</v>
      </c>
      <c r="I13777">
        <v>2</v>
      </c>
      <c r="J13777" s="384">
        <v>42524.480000000003</v>
      </c>
    </row>
    <row r="13778" spans="1:10">
      <c r="A13778">
        <v>13765</v>
      </c>
      <c r="B13778" s="612">
        <v>44109.563194444447</v>
      </c>
      <c r="C13778" s="405" t="s">
        <v>97</v>
      </c>
      <c r="D13778" s="384">
        <v>3182</v>
      </c>
      <c r="E13778">
        <v>0.08</v>
      </c>
      <c r="F13778">
        <v>1.17777</v>
      </c>
      <c r="G13778" s="384">
        <v>0</v>
      </c>
      <c r="H13778">
        <v>0</v>
      </c>
    </row>
    <row r="13779" spans="1:10">
      <c r="A13779">
        <v>13766</v>
      </c>
      <c r="B13779" s="612">
        <v>44109.563194444447</v>
      </c>
      <c r="C13779" s="405" t="s">
        <v>2110</v>
      </c>
      <c r="D13779" s="384">
        <v>3182</v>
      </c>
      <c r="E13779">
        <v>0.08</v>
      </c>
      <c r="F13779">
        <v>1.17777</v>
      </c>
      <c r="G13779" s="384">
        <v>0</v>
      </c>
      <c r="H13779">
        <v>1.17448</v>
      </c>
    </row>
    <row r="13780" spans="1:10">
      <c r="A13780">
        <v>13773</v>
      </c>
      <c r="B13780" s="612">
        <v>44109.588194444441</v>
      </c>
      <c r="C13780" s="405" t="s">
        <v>2110</v>
      </c>
      <c r="D13780" s="384">
        <v>3182</v>
      </c>
      <c r="E13780">
        <v>0.08</v>
      </c>
      <c r="F13780">
        <v>1.17777</v>
      </c>
      <c r="G13780" s="384">
        <v>0</v>
      </c>
      <c r="H13780">
        <v>1.1760699999999999</v>
      </c>
    </row>
    <row r="13781" spans="1:10">
      <c r="A13781">
        <v>13808</v>
      </c>
      <c r="B13781" s="612">
        <v>44110.786805555559</v>
      </c>
      <c r="C13781" s="405" t="s">
        <v>2054</v>
      </c>
      <c r="D13781" s="384">
        <v>3182</v>
      </c>
      <c r="E13781">
        <v>0.08</v>
      </c>
      <c r="F13781">
        <v>1.1760699999999999</v>
      </c>
      <c r="G13781" s="384">
        <v>0</v>
      </c>
      <c r="H13781">
        <v>1.1760699999999999</v>
      </c>
      <c r="I13781">
        <v>13.69</v>
      </c>
      <c r="J13781" s="384">
        <v>42524.74</v>
      </c>
    </row>
    <row r="13782" spans="1:10">
      <c r="A13782">
        <v>13771</v>
      </c>
      <c r="B13782" s="612">
        <v>44109.588194444441</v>
      </c>
      <c r="C13782" s="405" t="s">
        <v>97</v>
      </c>
      <c r="D13782" s="384">
        <v>3183</v>
      </c>
      <c r="E13782">
        <v>0.14000000000000001</v>
      </c>
      <c r="F13782">
        <v>1.1796899999999999</v>
      </c>
      <c r="G13782" s="384">
        <v>0</v>
      </c>
      <c r="H13782">
        <v>0</v>
      </c>
    </row>
    <row r="13783" spans="1:10">
      <c r="A13783">
        <v>13772</v>
      </c>
      <c r="B13783" s="612">
        <v>44109.588194444441</v>
      </c>
      <c r="C13783" s="405" t="s">
        <v>2110</v>
      </c>
      <c r="D13783" s="384">
        <v>3183</v>
      </c>
      <c r="E13783">
        <v>0.14000000000000001</v>
      </c>
      <c r="F13783">
        <v>1.1796899999999999</v>
      </c>
      <c r="G13783" s="384">
        <v>0</v>
      </c>
      <c r="H13783">
        <v>1.1760699999999999</v>
      </c>
    </row>
    <row r="13784" spans="1:10">
      <c r="A13784">
        <v>13809</v>
      </c>
      <c r="B13784" s="612">
        <v>44110.786805555559</v>
      </c>
      <c r="C13784" s="405" t="s">
        <v>2054</v>
      </c>
      <c r="D13784" s="384">
        <v>3183</v>
      </c>
      <c r="E13784">
        <v>0.14000000000000001</v>
      </c>
      <c r="F13784">
        <v>1.1760699999999999</v>
      </c>
      <c r="G13784" s="384">
        <v>0</v>
      </c>
      <c r="H13784">
        <v>1.1760699999999999</v>
      </c>
      <c r="I13784">
        <v>50.84</v>
      </c>
      <c r="J13784" s="384">
        <v>42575.58</v>
      </c>
    </row>
    <row r="13785" spans="1:10">
      <c r="A13785">
        <v>13778</v>
      </c>
      <c r="B13785" s="612">
        <v>44109.592361111114</v>
      </c>
      <c r="C13785" s="405" t="s">
        <v>96</v>
      </c>
      <c r="D13785" s="384">
        <v>3184</v>
      </c>
      <c r="E13785">
        <v>0.02</v>
      </c>
      <c r="F13785">
        <v>1.1791</v>
      </c>
      <c r="G13785" s="384">
        <v>0</v>
      </c>
      <c r="H13785">
        <v>0</v>
      </c>
    </row>
    <row r="13786" spans="1:10">
      <c r="A13786">
        <v>13779</v>
      </c>
      <c r="B13786" s="612">
        <v>44109.592361111114</v>
      </c>
      <c r="C13786" s="405" t="s">
        <v>2110</v>
      </c>
      <c r="D13786" s="384">
        <v>3184</v>
      </c>
      <c r="E13786">
        <v>0.02</v>
      </c>
      <c r="F13786">
        <v>1.1791</v>
      </c>
      <c r="G13786" s="384">
        <v>0</v>
      </c>
      <c r="H13786">
        <v>1.1800999999999999</v>
      </c>
    </row>
    <row r="13787" spans="1:10">
      <c r="A13787">
        <v>13782</v>
      </c>
      <c r="B13787" s="612">
        <v>44109.773611111108</v>
      </c>
      <c r="C13787" s="405" t="s">
        <v>2110</v>
      </c>
      <c r="D13787" s="384">
        <v>3184</v>
      </c>
      <c r="E13787">
        <v>0.02</v>
      </c>
      <c r="F13787">
        <v>1.1791</v>
      </c>
      <c r="G13787" s="384">
        <v>0</v>
      </c>
      <c r="H13787">
        <v>1.1793</v>
      </c>
    </row>
    <row r="13788" spans="1:10">
      <c r="A13788">
        <v>13783</v>
      </c>
      <c r="B13788" s="612">
        <v>44110.145833333336</v>
      </c>
      <c r="C13788" s="405" t="s">
        <v>2054</v>
      </c>
      <c r="D13788" s="384">
        <v>3184</v>
      </c>
      <c r="E13788">
        <v>0.02</v>
      </c>
      <c r="F13788">
        <v>1.1793</v>
      </c>
      <c r="G13788" s="384">
        <v>0</v>
      </c>
      <c r="H13788">
        <v>1.1793</v>
      </c>
      <c r="I13788">
        <v>0.32</v>
      </c>
      <c r="J13788" s="384">
        <v>42524.800000000003</v>
      </c>
    </row>
    <row r="13789" spans="1:10">
      <c r="A13789">
        <v>13780</v>
      </c>
      <c r="B13789" s="612">
        <v>44109.773611111108</v>
      </c>
      <c r="C13789" s="405" t="s">
        <v>96</v>
      </c>
      <c r="D13789" s="384">
        <v>3185</v>
      </c>
      <c r="E13789">
        <v>0.02</v>
      </c>
      <c r="F13789">
        <v>1.1775</v>
      </c>
      <c r="G13789" s="384">
        <v>0</v>
      </c>
      <c r="H13789">
        <v>0</v>
      </c>
    </row>
    <row r="13790" spans="1:10">
      <c r="A13790">
        <v>13781</v>
      </c>
      <c r="B13790" s="612">
        <v>44109.773611111108</v>
      </c>
      <c r="C13790" s="405" t="s">
        <v>2110</v>
      </c>
      <c r="D13790" s="384">
        <v>3185</v>
      </c>
      <c r="E13790">
        <v>0.02</v>
      </c>
      <c r="F13790">
        <v>1.1775</v>
      </c>
      <c r="G13790" s="384">
        <v>0</v>
      </c>
      <c r="H13790">
        <v>1.1793</v>
      </c>
    </row>
    <row r="13791" spans="1:10">
      <c r="A13791">
        <v>13784</v>
      </c>
      <c r="B13791" s="612">
        <v>44110.145833333336</v>
      </c>
      <c r="C13791" s="405" t="s">
        <v>2054</v>
      </c>
      <c r="D13791" s="384">
        <v>3185</v>
      </c>
      <c r="E13791">
        <v>0.02</v>
      </c>
      <c r="F13791">
        <v>1.1793</v>
      </c>
      <c r="G13791" s="384">
        <v>0</v>
      </c>
      <c r="H13791">
        <v>1.1793</v>
      </c>
      <c r="I13791">
        <v>3.52</v>
      </c>
      <c r="J13791" s="384">
        <v>42528.32</v>
      </c>
    </row>
    <row r="13792" spans="1:10">
      <c r="A13792">
        <v>13785</v>
      </c>
      <c r="B13792" s="612">
        <v>44110.269444444442</v>
      </c>
      <c r="C13792" s="405" t="s">
        <v>96</v>
      </c>
      <c r="D13792" s="384">
        <v>3186</v>
      </c>
      <c r="E13792">
        <v>0.02</v>
      </c>
      <c r="F13792">
        <v>1.1783600000000001</v>
      </c>
      <c r="G13792" s="384">
        <v>0</v>
      </c>
      <c r="H13792">
        <v>0</v>
      </c>
    </row>
    <row r="13793" spans="1:10">
      <c r="A13793">
        <v>13786</v>
      </c>
      <c r="B13793" s="612">
        <v>44110.269444444442</v>
      </c>
      <c r="C13793" s="405" t="s">
        <v>2110</v>
      </c>
      <c r="D13793" s="384">
        <v>3186</v>
      </c>
      <c r="E13793">
        <v>0.02</v>
      </c>
      <c r="F13793">
        <v>1.1783600000000001</v>
      </c>
      <c r="G13793" s="384">
        <v>0</v>
      </c>
      <c r="H13793">
        <v>1.17936</v>
      </c>
    </row>
    <row r="13794" spans="1:10">
      <c r="A13794">
        <v>13787</v>
      </c>
      <c r="B13794" s="612">
        <v>44110.295138888891</v>
      </c>
      <c r="C13794" s="405" t="s">
        <v>2054</v>
      </c>
      <c r="D13794" s="384">
        <v>3186</v>
      </c>
      <c r="E13794">
        <v>0.02</v>
      </c>
      <c r="F13794">
        <v>1.17936</v>
      </c>
      <c r="G13794" s="384">
        <v>0</v>
      </c>
      <c r="H13794">
        <v>1.17936</v>
      </c>
      <c r="I13794">
        <v>2</v>
      </c>
      <c r="J13794" s="384">
        <v>42530.32</v>
      </c>
    </row>
    <row r="13795" spans="1:10">
      <c r="A13795">
        <v>13788</v>
      </c>
      <c r="B13795" s="612">
        <v>44110.3</v>
      </c>
      <c r="C13795" s="405" t="s">
        <v>96</v>
      </c>
      <c r="D13795" s="384">
        <v>3187</v>
      </c>
      <c r="E13795">
        <v>0.02</v>
      </c>
      <c r="F13795">
        <v>1.1795500000000001</v>
      </c>
      <c r="G13795" s="384">
        <v>0</v>
      </c>
      <c r="H13795">
        <v>0</v>
      </c>
    </row>
    <row r="13796" spans="1:10">
      <c r="A13796">
        <v>13789</v>
      </c>
      <c r="B13796" s="612">
        <v>44110.3</v>
      </c>
      <c r="C13796" s="405" t="s">
        <v>2110</v>
      </c>
      <c r="D13796" s="384">
        <v>3187</v>
      </c>
      <c r="E13796">
        <v>0.02</v>
      </c>
      <c r="F13796">
        <v>1.1795500000000001</v>
      </c>
      <c r="G13796" s="384">
        <v>0</v>
      </c>
      <c r="H13796">
        <v>1.18055</v>
      </c>
    </row>
    <row r="13797" spans="1:10">
      <c r="A13797">
        <v>13792</v>
      </c>
      <c r="B13797" s="612">
        <v>44110.320138888892</v>
      </c>
      <c r="C13797" s="405" t="s">
        <v>2110</v>
      </c>
      <c r="D13797" s="384">
        <v>3187</v>
      </c>
      <c r="E13797">
        <v>0.02</v>
      </c>
      <c r="F13797">
        <v>1.1795500000000001</v>
      </c>
      <c r="G13797" s="384">
        <v>0</v>
      </c>
      <c r="H13797">
        <v>1.1797500000000001</v>
      </c>
    </row>
    <row r="13798" spans="1:10">
      <c r="A13798">
        <v>13793</v>
      </c>
      <c r="B13798" s="612">
        <v>44110.48541666667</v>
      </c>
      <c r="C13798" s="405" t="s">
        <v>2054</v>
      </c>
      <c r="D13798" s="384">
        <v>3187</v>
      </c>
      <c r="E13798">
        <v>0.02</v>
      </c>
      <c r="F13798">
        <v>1.1797500000000001</v>
      </c>
      <c r="G13798" s="384">
        <v>0</v>
      </c>
      <c r="H13798">
        <v>1.1797500000000001</v>
      </c>
      <c r="I13798">
        <v>0.4</v>
      </c>
      <c r="J13798" s="384">
        <v>42530.720000000001</v>
      </c>
    </row>
    <row r="13799" spans="1:10">
      <c r="A13799">
        <v>13790</v>
      </c>
      <c r="B13799" s="612">
        <v>44110.320138888892</v>
      </c>
      <c r="C13799" s="405" t="s">
        <v>96</v>
      </c>
      <c r="D13799" s="384">
        <v>3188</v>
      </c>
      <c r="E13799">
        <v>0.02</v>
      </c>
      <c r="F13799">
        <v>1.17794</v>
      </c>
      <c r="G13799" s="384">
        <v>0</v>
      </c>
      <c r="H13799">
        <v>0</v>
      </c>
    </row>
    <row r="13800" spans="1:10">
      <c r="A13800">
        <v>13791</v>
      </c>
      <c r="B13800" s="612">
        <v>44110.320138888892</v>
      </c>
      <c r="C13800" s="405" t="s">
        <v>2110</v>
      </c>
      <c r="D13800" s="384">
        <v>3188</v>
      </c>
      <c r="E13800">
        <v>0.02</v>
      </c>
      <c r="F13800">
        <v>1.17794</v>
      </c>
      <c r="G13800" s="384">
        <v>0</v>
      </c>
      <c r="H13800">
        <v>1.1797500000000001</v>
      </c>
    </row>
    <row r="13801" spans="1:10">
      <c r="A13801">
        <v>13794</v>
      </c>
      <c r="B13801" s="612">
        <v>44110.48541666667</v>
      </c>
      <c r="C13801" s="405" t="s">
        <v>2054</v>
      </c>
      <c r="D13801" s="384">
        <v>3188</v>
      </c>
      <c r="E13801">
        <v>0.02</v>
      </c>
      <c r="F13801">
        <v>1.1797500000000001</v>
      </c>
      <c r="G13801" s="384">
        <v>0</v>
      </c>
      <c r="H13801">
        <v>1.1797500000000001</v>
      </c>
      <c r="I13801">
        <v>3.62</v>
      </c>
      <c r="J13801" s="384">
        <v>42534.34</v>
      </c>
    </row>
    <row r="13802" spans="1:10">
      <c r="A13802">
        <v>13795</v>
      </c>
      <c r="B13802" s="612">
        <v>44110.527083333334</v>
      </c>
      <c r="C13802" s="405" t="s">
        <v>96</v>
      </c>
      <c r="D13802" s="384">
        <v>3189</v>
      </c>
      <c r="E13802">
        <v>0.02</v>
      </c>
      <c r="F13802">
        <v>1.17988</v>
      </c>
      <c r="G13802" s="384">
        <v>0</v>
      </c>
      <c r="H13802">
        <v>0</v>
      </c>
    </row>
    <row r="13803" spans="1:10">
      <c r="A13803">
        <v>13796</v>
      </c>
      <c r="B13803" s="612">
        <v>44110.527083333334</v>
      </c>
      <c r="C13803" s="405" t="s">
        <v>2110</v>
      </c>
      <c r="D13803" s="384">
        <v>3189</v>
      </c>
      <c r="E13803">
        <v>0.02</v>
      </c>
      <c r="F13803">
        <v>1.17988</v>
      </c>
      <c r="G13803" s="384">
        <v>0</v>
      </c>
      <c r="H13803">
        <v>1.1808799999999999</v>
      </c>
    </row>
    <row r="13804" spans="1:10">
      <c r="A13804">
        <v>13799</v>
      </c>
      <c r="B13804" s="612">
        <v>44110.57916666667</v>
      </c>
      <c r="C13804" s="405" t="s">
        <v>2110</v>
      </c>
      <c r="D13804" s="384">
        <v>3189</v>
      </c>
      <c r="E13804">
        <v>0.02</v>
      </c>
      <c r="F13804">
        <v>1.17988</v>
      </c>
      <c r="G13804" s="384">
        <v>0</v>
      </c>
      <c r="H13804">
        <v>1.18008</v>
      </c>
    </row>
    <row r="13805" spans="1:10">
      <c r="A13805">
        <v>13803</v>
      </c>
      <c r="B13805" s="612">
        <v>44110.786111111112</v>
      </c>
      <c r="C13805" s="405" t="s">
        <v>2110</v>
      </c>
      <c r="D13805" s="384">
        <v>3189</v>
      </c>
      <c r="E13805">
        <v>0.02</v>
      </c>
      <c r="F13805">
        <v>1.17988</v>
      </c>
      <c r="G13805" s="384">
        <v>0</v>
      </c>
      <c r="H13805">
        <v>1.1790499999999999</v>
      </c>
    </row>
    <row r="13806" spans="1:10">
      <c r="A13806">
        <v>13814</v>
      </c>
      <c r="B13806" s="612">
        <v>44110.788194444445</v>
      </c>
      <c r="C13806" s="405" t="s">
        <v>2110</v>
      </c>
      <c r="D13806" s="384">
        <v>3189</v>
      </c>
      <c r="E13806">
        <v>0.02</v>
      </c>
      <c r="F13806">
        <v>1.17988</v>
      </c>
      <c r="G13806" s="384">
        <v>0</v>
      </c>
      <c r="H13806">
        <v>1.1777599999999999</v>
      </c>
    </row>
    <row r="13807" spans="1:10">
      <c r="A13807">
        <v>13823</v>
      </c>
      <c r="B13807" s="612">
        <v>44111.058333333334</v>
      </c>
      <c r="C13807" s="405" t="s">
        <v>2110</v>
      </c>
      <c r="D13807" s="384">
        <v>3189</v>
      </c>
      <c r="E13807">
        <v>0.02</v>
      </c>
      <c r="F13807">
        <v>1.17988</v>
      </c>
      <c r="G13807" s="384">
        <v>0</v>
      </c>
      <c r="H13807">
        <v>1.17642</v>
      </c>
    </row>
    <row r="13808" spans="1:10">
      <c r="A13808">
        <v>13829</v>
      </c>
      <c r="B13808" s="612">
        <v>44111.326388888891</v>
      </c>
      <c r="C13808" s="405" t="s">
        <v>2054</v>
      </c>
      <c r="D13808" s="384">
        <v>3189</v>
      </c>
      <c r="E13808">
        <v>0.02</v>
      </c>
      <c r="F13808">
        <v>1.17642</v>
      </c>
      <c r="G13808" s="384">
        <v>0</v>
      </c>
      <c r="H13808">
        <v>1.17642</v>
      </c>
      <c r="I13808">
        <v>-7</v>
      </c>
      <c r="J13808" s="384">
        <v>42570.58</v>
      </c>
    </row>
    <row r="13809" spans="1:10">
      <c r="A13809">
        <v>13797</v>
      </c>
      <c r="B13809" s="612">
        <v>44110.57916666667</v>
      </c>
      <c r="C13809" s="405" t="s">
        <v>96</v>
      </c>
      <c r="D13809" s="384">
        <v>3190</v>
      </c>
      <c r="E13809">
        <v>0.02</v>
      </c>
      <c r="F13809">
        <v>1.17828</v>
      </c>
      <c r="G13809" s="384">
        <v>0</v>
      </c>
      <c r="H13809">
        <v>0</v>
      </c>
    </row>
    <row r="13810" spans="1:10">
      <c r="A13810">
        <v>13798</v>
      </c>
      <c r="B13810" s="612">
        <v>44110.57916666667</v>
      </c>
      <c r="C13810" s="405" t="s">
        <v>2110</v>
      </c>
      <c r="D13810" s="384">
        <v>3190</v>
      </c>
      <c r="E13810">
        <v>0.02</v>
      </c>
      <c r="F13810">
        <v>1.17828</v>
      </c>
      <c r="G13810" s="384">
        <v>0</v>
      </c>
      <c r="H13810">
        <v>1.18008</v>
      </c>
    </row>
    <row r="13811" spans="1:10">
      <c r="A13811">
        <v>13802</v>
      </c>
      <c r="B13811" s="612">
        <v>44110.786111111112</v>
      </c>
      <c r="C13811" s="405" t="s">
        <v>2110</v>
      </c>
      <c r="D13811" s="384">
        <v>3190</v>
      </c>
      <c r="E13811">
        <v>0.02</v>
      </c>
      <c r="F13811">
        <v>1.17828</v>
      </c>
      <c r="G13811" s="384">
        <v>0</v>
      </c>
      <c r="H13811">
        <v>1.1790499999999999</v>
      </c>
    </row>
    <row r="13812" spans="1:10">
      <c r="A13812">
        <v>13813</v>
      </c>
      <c r="B13812" s="612">
        <v>44110.788194444445</v>
      </c>
      <c r="C13812" s="405" t="s">
        <v>2110</v>
      </c>
      <c r="D13812" s="384">
        <v>3190</v>
      </c>
      <c r="E13812">
        <v>0.02</v>
      </c>
      <c r="F13812">
        <v>1.17828</v>
      </c>
      <c r="G13812" s="384">
        <v>0</v>
      </c>
      <c r="H13812">
        <v>1.1777599999999999</v>
      </c>
    </row>
    <row r="13813" spans="1:10">
      <c r="A13813">
        <v>13822</v>
      </c>
      <c r="B13813" s="612">
        <v>44111.058333333334</v>
      </c>
      <c r="C13813" s="405" t="s">
        <v>2110</v>
      </c>
      <c r="D13813" s="384">
        <v>3190</v>
      </c>
      <c r="E13813">
        <v>0.02</v>
      </c>
      <c r="F13813">
        <v>1.17828</v>
      </c>
      <c r="G13813" s="384">
        <v>0</v>
      </c>
      <c r="H13813">
        <v>1.17642</v>
      </c>
    </row>
    <row r="13814" spans="1:10">
      <c r="A13814">
        <v>13830</v>
      </c>
      <c r="B13814" s="612">
        <v>44111.326388888891</v>
      </c>
      <c r="C13814" s="405" t="s">
        <v>2054</v>
      </c>
      <c r="D13814" s="384">
        <v>3190</v>
      </c>
      <c r="E13814">
        <v>0.02</v>
      </c>
      <c r="F13814">
        <v>1.17642</v>
      </c>
      <c r="G13814" s="384">
        <v>0</v>
      </c>
      <c r="H13814">
        <v>1.17642</v>
      </c>
      <c r="I13814">
        <v>-3.8</v>
      </c>
      <c r="J13814" s="384">
        <v>42566.78</v>
      </c>
    </row>
    <row r="13815" spans="1:10">
      <c r="A13815">
        <v>13800</v>
      </c>
      <c r="B13815" s="612">
        <v>44110.786111111112</v>
      </c>
      <c r="C13815" s="405" t="s">
        <v>96</v>
      </c>
      <c r="D13815" s="384">
        <v>3191</v>
      </c>
      <c r="E13815">
        <v>0.03</v>
      </c>
      <c r="F13815">
        <v>1.1766700000000001</v>
      </c>
      <c r="G13815" s="384">
        <v>0</v>
      </c>
      <c r="H13815">
        <v>0</v>
      </c>
    </row>
    <row r="13816" spans="1:10">
      <c r="A13816">
        <v>13801</v>
      </c>
      <c r="B13816" s="612">
        <v>44110.786111111112</v>
      </c>
      <c r="C13816" s="405" t="s">
        <v>2110</v>
      </c>
      <c r="D13816" s="384">
        <v>3191</v>
      </c>
      <c r="E13816">
        <v>0.03</v>
      </c>
      <c r="F13816">
        <v>1.1766700000000001</v>
      </c>
      <c r="G13816" s="384">
        <v>0</v>
      </c>
      <c r="H13816">
        <v>1.1790499999999999</v>
      </c>
    </row>
    <row r="13817" spans="1:10">
      <c r="A13817">
        <v>13812</v>
      </c>
      <c r="B13817" s="612">
        <v>44110.788194444445</v>
      </c>
      <c r="C13817" s="405" t="s">
        <v>2110</v>
      </c>
      <c r="D13817" s="384">
        <v>3191</v>
      </c>
      <c r="E13817">
        <v>0.03</v>
      </c>
      <c r="F13817">
        <v>1.1766700000000001</v>
      </c>
      <c r="G13817" s="384">
        <v>0</v>
      </c>
      <c r="H13817">
        <v>1.1777599999999999</v>
      </c>
    </row>
    <row r="13818" spans="1:10">
      <c r="A13818">
        <v>13821</v>
      </c>
      <c r="B13818" s="612">
        <v>44111.058333333334</v>
      </c>
      <c r="C13818" s="405" t="s">
        <v>2110</v>
      </c>
      <c r="D13818" s="384">
        <v>3191</v>
      </c>
      <c r="E13818">
        <v>0.03</v>
      </c>
      <c r="F13818">
        <v>1.1766700000000001</v>
      </c>
      <c r="G13818" s="384">
        <v>0</v>
      </c>
      <c r="H13818">
        <v>1.17642</v>
      </c>
    </row>
    <row r="13819" spans="1:10">
      <c r="A13819">
        <v>13831</v>
      </c>
      <c r="B13819" s="612">
        <v>44111.326388888891</v>
      </c>
      <c r="C13819" s="405" t="s">
        <v>2054</v>
      </c>
      <c r="D13819" s="384">
        <v>3191</v>
      </c>
      <c r="E13819">
        <v>0.03</v>
      </c>
      <c r="F13819">
        <v>1.17642</v>
      </c>
      <c r="G13819" s="384">
        <v>0</v>
      </c>
      <c r="H13819">
        <v>1.17642</v>
      </c>
      <c r="I13819">
        <v>-0.87</v>
      </c>
      <c r="J13819" s="384">
        <v>42565.91</v>
      </c>
    </row>
    <row r="13820" spans="1:10">
      <c r="A13820">
        <v>13810</v>
      </c>
      <c r="B13820" s="612">
        <v>44110.788194444445</v>
      </c>
      <c r="C13820" s="405" t="s">
        <v>96</v>
      </c>
      <c r="D13820" s="384">
        <v>3192</v>
      </c>
      <c r="E13820">
        <v>0.05</v>
      </c>
      <c r="F13820">
        <v>1.17496</v>
      </c>
      <c r="G13820" s="384">
        <v>0</v>
      </c>
      <c r="H13820">
        <v>0</v>
      </c>
    </row>
    <row r="13821" spans="1:10">
      <c r="A13821">
        <v>13811</v>
      </c>
      <c r="B13821" s="612">
        <v>44110.788194444445</v>
      </c>
      <c r="C13821" s="405" t="s">
        <v>2110</v>
      </c>
      <c r="D13821" s="384">
        <v>3192</v>
      </c>
      <c r="E13821">
        <v>0.05</v>
      </c>
      <c r="F13821">
        <v>1.17496</v>
      </c>
      <c r="G13821" s="384">
        <v>0</v>
      </c>
      <c r="H13821">
        <v>1.1777599999999999</v>
      </c>
    </row>
    <row r="13822" spans="1:10">
      <c r="A13822">
        <v>13820</v>
      </c>
      <c r="B13822" s="612">
        <v>44111.058333333334</v>
      </c>
      <c r="C13822" s="405" t="s">
        <v>2110</v>
      </c>
      <c r="D13822" s="384">
        <v>3192</v>
      </c>
      <c r="E13822">
        <v>0.05</v>
      </c>
      <c r="F13822">
        <v>1.17496</v>
      </c>
      <c r="G13822" s="384">
        <v>0</v>
      </c>
      <c r="H13822">
        <v>1.17642</v>
      </c>
    </row>
    <row r="13823" spans="1:10">
      <c r="A13823">
        <v>13832</v>
      </c>
      <c r="B13823" s="612">
        <v>44111.326388888891</v>
      </c>
      <c r="C13823" s="405" t="s">
        <v>2054</v>
      </c>
      <c r="D13823" s="384">
        <v>3192</v>
      </c>
      <c r="E13823">
        <v>0.05</v>
      </c>
      <c r="F13823">
        <v>1.17642</v>
      </c>
      <c r="G13823" s="384">
        <v>0</v>
      </c>
      <c r="H13823">
        <v>1.17642</v>
      </c>
      <c r="I13823">
        <v>7.1</v>
      </c>
      <c r="J13823" s="384">
        <v>42573.01</v>
      </c>
    </row>
    <row r="13824" spans="1:10">
      <c r="A13824">
        <v>13815</v>
      </c>
      <c r="B13824" s="612">
        <v>44110.799305555556</v>
      </c>
      <c r="C13824" s="405" t="s">
        <v>97</v>
      </c>
      <c r="D13824" s="384">
        <v>3193</v>
      </c>
      <c r="E13824">
        <v>0.02</v>
      </c>
      <c r="F13824">
        <v>1.17458</v>
      </c>
      <c r="G13824" s="384">
        <v>0</v>
      </c>
      <c r="H13824">
        <v>0</v>
      </c>
    </row>
    <row r="13825" spans="1:10">
      <c r="A13825">
        <v>13816</v>
      </c>
      <c r="B13825" s="612">
        <v>44110.799305555556</v>
      </c>
      <c r="C13825" s="405" t="s">
        <v>2110</v>
      </c>
      <c r="D13825" s="384">
        <v>3193</v>
      </c>
      <c r="E13825">
        <v>0.02</v>
      </c>
      <c r="F13825">
        <v>1.17458</v>
      </c>
      <c r="G13825" s="384">
        <v>0</v>
      </c>
      <c r="H13825">
        <v>1.1735800000000001</v>
      </c>
    </row>
    <row r="13826" spans="1:10">
      <c r="A13826">
        <v>13817</v>
      </c>
      <c r="B13826" s="612">
        <v>44110.865277777775</v>
      </c>
      <c r="C13826" s="405" t="s">
        <v>2054</v>
      </c>
      <c r="D13826" s="384">
        <v>3193</v>
      </c>
      <c r="E13826">
        <v>0.02</v>
      </c>
      <c r="F13826">
        <v>1.1735800000000001</v>
      </c>
      <c r="G13826" s="384">
        <v>0</v>
      </c>
      <c r="H13826">
        <v>1.1735800000000001</v>
      </c>
      <c r="I13826">
        <v>2</v>
      </c>
      <c r="J13826" s="384">
        <v>42577.58</v>
      </c>
    </row>
    <row r="13827" spans="1:10">
      <c r="A13827">
        <v>13818</v>
      </c>
      <c r="B13827" s="612">
        <v>44111.058333333334</v>
      </c>
      <c r="C13827" s="405" t="s">
        <v>96</v>
      </c>
      <c r="D13827" s="384">
        <v>3194</v>
      </c>
      <c r="E13827">
        <v>0.08</v>
      </c>
      <c r="F13827">
        <v>1.17316</v>
      </c>
      <c r="G13827" s="384">
        <v>0</v>
      </c>
      <c r="H13827">
        <v>0</v>
      </c>
    </row>
    <row r="13828" spans="1:10">
      <c r="A13828">
        <v>13819</v>
      </c>
      <c r="B13828" s="612">
        <v>44111.058333333334</v>
      </c>
      <c r="C13828" s="405" t="s">
        <v>2110</v>
      </c>
      <c r="D13828" s="384">
        <v>3194</v>
      </c>
      <c r="E13828">
        <v>0.08</v>
      </c>
      <c r="F13828">
        <v>1.17316</v>
      </c>
      <c r="G13828" s="384">
        <v>0</v>
      </c>
      <c r="H13828">
        <v>1.17642</v>
      </c>
    </row>
    <row r="13829" spans="1:10">
      <c r="A13829">
        <v>13833</v>
      </c>
      <c r="B13829" s="612">
        <v>44111.326388888891</v>
      </c>
      <c r="C13829" s="405" t="s">
        <v>2054</v>
      </c>
      <c r="D13829" s="384">
        <v>3194</v>
      </c>
      <c r="E13829">
        <v>0.08</v>
      </c>
      <c r="F13829">
        <v>1.17642</v>
      </c>
      <c r="G13829" s="384">
        <v>0</v>
      </c>
      <c r="H13829">
        <v>1.17642</v>
      </c>
      <c r="I13829">
        <v>26.08</v>
      </c>
      <c r="J13829" s="384">
        <v>42599.09</v>
      </c>
    </row>
    <row r="13830" spans="1:10">
      <c r="A13830">
        <v>13824</v>
      </c>
      <c r="B13830" s="612">
        <v>44111.277083333334</v>
      </c>
      <c r="C13830" s="405" t="s">
        <v>97</v>
      </c>
      <c r="D13830" s="384">
        <v>3195</v>
      </c>
      <c r="E13830">
        <v>0.02</v>
      </c>
      <c r="F13830">
        <v>1.17472</v>
      </c>
      <c r="G13830" s="384">
        <v>0</v>
      </c>
      <c r="H13830">
        <v>0</v>
      </c>
    </row>
    <row r="13831" spans="1:10">
      <c r="A13831">
        <v>13825</v>
      </c>
      <c r="B13831" s="612">
        <v>44111.277083333334</v>
      </c>
      <c r="C13831" s="405" t="s">
        <v>2110</v>
      </c>
      <c r="D13831" s="384">
        <v>3195</v>
      </c>
      <c r="E13831">
        <v>0.02</v>
      </c>
      <c r="F13831">
        <v>1.17472</v>
      </c>
      <c r="G13831" s="384">
        <v>0</v>
      </c>
      <c r="H13831">
        <v>1.1737200000000001</v>
      </c>
    </row>
    <row r="13832" spans="1:10">
      <c r="A13832">
        <v>13828</v>
      </c>
      <c r="B13832" s="612">
        <v>44111.325694444444</v>
      </c>
      <c r="C13832" s="405" t="s">
        <v>2110</v>
      </c>
      <c r="D13832" s="384">
        <v>3195</v>
      </c>
      <c r="E13832">
        <v>0.02</v>
      </c>
      <c r="F13832">
        <v>1.17472</v>
      </c>
      <c r="G13832" s="384">
        <v>0</v>
      </c>
      <c r="H13832">
        <v>1.1745300000000001</v>
      </c>
    </row>
    <row r="13833" spans="1:10">
      <c r="A13833">
        <v>13842</v>
      </c>
      <c r="B13833" s="612">
        <v>44111.530555555553</v>
      </c>
      <c r="C13833" s="405" t="s">
        <v>2110</v>
      </c>
      <c r="D13833" s="384">
        <v>3195</v>
      </c>
      <c r="E13833">
        <v>0.02</v>
      </c>
      <c r="F13833">
        <v>1.17472</v>
      </c>
      <c r="G13833" s="384">
        <v>0</v>
      </c>
      <c r="H13833">
        <v>1.1755599999999999</v>
      </c>
    </row>
    <row r="13834" spans="1:10">
      <c r="A13834">
        <v>13853</v>
      </c>
      <c r="B13834" s="612">
        <v>44112.404861111114</v>
      </c>
      <c r="C13834" s="405" t="s">
        <v>2054</v>
      </c>
      <c r="D13834" s="384">
        <v>3195</v>
      </c>
      <c r="E13834">
        <v>0.02</v>
      </c>
      <c r="F13834">
        <v>1.1755599999999999</v>
      </c>
      <c r="G13834" s="384">
        <v>0</v>
      </c>
      <c r="H13834">
        <v>1.1755599999999999</v>
      </c>
      <c r="I13834">
        <v>-1.61</v>
      </c>
      <c r="J13834" s="384">
        <v>42605.01</v>
      </c>
    </row>
    <row r="13835" spans="1:10">
      <c r="A13835">
        <v>13826</v>
      </c>
      <c r="B13835" s="612">
        <v>44111.325694444444</v>
      </c>
      <c r="C13835" s="405" t="s">
        <v>97</v>
      </c>
      <c r="D13835" s="384">
        <v>3196</v>
      </c>
      <c r="E13835">
        <v>0.02</v>
      </c>
      <c r="F13835">
        <v>1.1763300000000001</v>
      </c>
      <c r="G13835" s="384">
        <v>0</v>
      </c>
      <c r="H13835">
        <v>0</v>
      </c>
    </row>
    <row r="13836" spans="1:10">
      <c r="A13836">
        <v>13827</v>
      </c>
      <c r="B13836" s="612">
        <v>44111.325694444444</v>
      </c>
      <c r="C13836" s="405" t="s">
        <v>2110</v>
      </c>
      <c r="D13836" s="384">
        <v>3196</v>
      </c>
      <c r="E13836">
        <v>0.02</v>
      </c>
      <c r="F13836">
        <v>1.1763300000000001</v>
      </c>
      <c r="G13836" s="384">
        <v>0</v>
      </c>
      <c r="H13836">
        <v>1.1745300000000001</v>
      </c>
    </row>
    <row r="13837" spans="1:10">
      <c r="A13837">
        <v>13841</v>
      </c>
      <c r="B13837" s="612">
        <v>44111.530555555553</v>
      </c>
      <c r="C13837" s="405" t="s">
        <v>2110</v>
      </c>
      <c r="D13837" s="384">
        <v>3196</v>
      </c>
      <c r="E13837">
        <v>0.02</v>
      </c>
      <c r="F13837">
        <v>1.1763300000000001</v>
      </c>
      <c r="G13837" s="384">
        <v>0</v>
      </c>
      <c r="H13837">
        <v>1.1755599999999999</v>
      </c>
    </row>
    <row r="13838" spans="1:10">
      <c r="A13838">
        <v>13854</v>
      </c>
      <c r="B13838" s="612">
        <v>44112.404861111114</v>
      </c>
      <c r="C13838" s="405" t="s">
        <v>2054</v>
      </c>
      <c r="D13838" s="384">
        <v>3196</v>
      </c>
      <c r="E13838">
        <v>0.02</v>
      </c>
      <c r="F13838">
        <v>1.1755599999999999</v>
      </c>
      <c r="G13838" s="384">
        <v>0</v>
      </c>
      <c r="H13838">
        <v>1.1755599999999999</v>
      </c>
      <c r="I13838">
        <v>1.61</v>
      </c>
      <c r="J13838" s="384">
        <v>42606.62</v>
      </c>
    </row>
    <row r="13839" spans="1:10">
      <c r="A13839">
        <v>13834</v>
      </c>
      <c r="B13839" s="612">
        <v>44111.339583333334</v>
      </c>
      <c r="C13839" s="405" t="s">
        <v>96</v>
      </c>
      <c r="D13839" s="384">
        <v>3197</v>
      </c>
      <c r="E13839">
        <v>0.02</v>
      </c>
      <c r="F13839">
        <v>1.1759999999999999</v>
      </c>
      <c r="G13839" s="384">
        <v>0</v>
      </c>
      <c r="H13839">
        <v>0</v>
      </c>
    </row>
    <row r="13840" spans="1:10">
      <c r="A13840">
        <v>13835</v>
      </c>
      <c r="B13840" s="612">
        <v>44111.339583333334</v>
      </c>
      <c r="C13840" s="405" t="s">
        <v>2110</v>
      </c>
      <c r="D13840" s="384">
        <v>3197</v>
      </c>
      <c r="E13840">
        <v>0.02</v>
      </c>
      <c r="F13840">
        <v>1.1759999999999999</v>
      </c>
      <c r="G13840" s="384">
        <v>0</v>
      </c>
      <c r="H13840">
        <v>1.177</v>
      </c>
    </row>
    <row r="13841" spans="1:10">
      <c r="A13841">
        <v>13836</v>
      </c>
      <c r="B13841" s="612">
        <v>44111.477083333331</v>
      </c>
      <c r="C13841" s="405" t="s">
        <v>2054</v>
      </c>
      <c r="D13841" s="384">
        <v>3197</v>
      </c>
      <c r="E13841">
        <v>0.02</v>
      </c>
      <c r="F13841">
        <v>1.177</v>
      </c>
      <c r="G13841" s="384">
        <v>0</v>
      </c>
      <c r="H13841">
        <v>1.177</v>
      </c>
      <c r="I13841">
        <v>2</v>
      </c>
      <c r="J13841" s="384">
        <v>42601.09</v>
      </c>
    </row>
    <row r="13842" spans="1:10">
      <c r="A13842">
        <v>13837</v>
      </c>
      <c r="B13842" s="612">
        <v>44111.481249999997</v>
      </c>
      <c r="C13842" s="405" t="s">
        <v>96</v>
      </c>
      <c r="D13842" s="384">
        <v>3198</v>
      </c>
      <c r="E13842">
        <v>0.02</v>
      </c>
      <c r="F13842">
        <v>1.17696</v>
      </c>
      <c r="G13842" s="384">
        <v>0</v>
      </c>
      <c r="H13842">
        <v>0</v>
      </c>
    </row>
    <row r="13843" spans="1:10">
      <c r="A13843">
        <v>13838</v>
      </c>
      <c r="B13843" s="612">
        <v>44111.481249999997</v>
      </c>
      <c r="C13843" s="405" t="s">
        <v>2110</v>
      </c>
      <c r="D13843" s="384">
        <v>3198</v>
      </c>
      <c r="E13843">
        <v>0.02</v>
      </c>
      <c r="F13843">
        <v>1.17696</v>
      </c>
      <c r="G13843" s="384">
        <v>0</v>
      </c>
      <c r="H13843">
        <v>1.1779599999999999</v>
      </c>
    </row>
    <row r="13844" spans="1:10">
      <c r="A13844">
        <v>13843</v>
      </c>
      <c r="B13844" s="612">
        <v>44111.530555555553</v>
      </c>
      <c r="C13844" s="405" t="s">
        <v>2054</v>
      </c>
      <c r="D13844" s="384">
        <v>3198</v>
      </c>
      <c r="E13844">
        <v>0.02</v>
      </c>
      <c r="F13844">
        <v>1.1779599999999999</v>
      </c>
      <c r="G13844" s="384">
        <v>0</v>
      </c>
      <c r="H13844">
        <v>1.1779599999999999</v>
      </c>
      <c r="I13844">
        <v>2</v>
      </c>
      <c r="J13844" s="384">
        <v>42603.09</v>
      </c>
    </row>
    <row r="13845" spans="1:10">
      <c r="A13845">
        <v>13839</v>
      </c>
      <c r="B13845" s="612">
        <v>44111.530555555553</v>
      </c>
      <c r="C13845" s="405" t="s">
        <v>97</v>
      </c>
      <c r="D13845" s="384">
        <v>3199</v>
      </c>
      <c r="E13845">
        <v>0.03</v>
      </c>
      <c r="F13845">
        <v>1.17794</v>
      </c>
      <c r="G13845" s="384">
        <v>0</v>
      </c>
      <c r="H13845">
        <v>0</v>
      </c>
    </row>
    <row r="13846" spans="1:10">
      <c r="A13846">
        <v>13840</v>
      </c>
      <c r="B13846" s="612">
        <v>44111.530555555553</v>
      </c>
      <c r="C13846" s="405" t="s">
        <v>2110</v>
      </c>
      <c r="D13846" s="384">
        <v>3199</v>
      </c>
      <c r="E13846">
        <v>0.03</v>
      </c>
      <c r="F13846">
        <v>1.17794</v>
      </c>
      <c r="G13846" s="384">
        <v>0</v>
      </c>
      <c r="H13846">
        <v>1.1755599999999999</v>
      </c>
    </row>
    <row r="13847" spans="1:10">
      <c r="A13847">
        <v>13855</v>
      </c>
      <c r="B13847" s="612">
        <v>44112.404861111114</v>
      </c>
      <c r="C13847" s="405" t="s">
        <v>2054</v>
      </c>
      <c r="D13847" s="384">
        <v>3199</v>
      </c>
      <c r="E13847">
        <v>0.03</v>
      </c>
      <c r="F13847">
        <v>1.1755599999999999</v>
      </c>
      <c r="G13847" s="384">
        <v>0</v>
      </c>
      <c r="H13847">
        <v>1.1755599999999999</v>
      </c>
      <c r="I13847">
        <v>7.24</v>
      </c>
      <c r="J13847" s="384">
        <v>42613.86</v>
      </c>
    </row>
    <row r="13848" spans="1:10">
      <c r="A13848">
        <v>13844</v>
      </c>
      <c r="B13848" s="612">
        <v>44111.540972222225</v>
      </c>
      <c r="C13848" s="405" t="s">
        <v>96</v>
      </c>
      <c r="D13848" s="384">
        <v>3200</v>
      </c>
      <c r="E13848">
        <v>0.02</v>
      </c>
      <c r="F13848">
        <v>1.1778900000000001</v>
      </c>
      <c r="G13848" s="384">
        <v>0</v>
      </c>
      <c r="H13848">
        <v>0</v>
      </c>
    </row>
    <row r="13849" spans="1:10">
      <c r="A13849">
        <v>13845</v>
      </c>
      <c r="B13849" s="612">
        <v>44111.540972222225</v>
      </c>
      <c r="C13849" s="405" t="s">
        <v>2110</v>
      </c>
      <c r="D13849" s="384">
        <v>3200</v>
      </c>
      <c r="E13849">
        <v>0.02</v>
      </c>
      <c r="F13849">
        <v>1.1778900000000001</v>
      </c>
      <c r="G13849" s="384">
        <v>0</v>
      </c>
      <c r="H13849">
        <v>1.17889</v>
      </c>
    </row>
    <row r="13850" spans="1:10">
      <c r="A13850">
        <v>13848</v>
      </c>
      <c r="B13850" s="612">
        <v>44111.613888888889</v>
      </c>
      <c r="C13850" s="405" t="s">
        <v>2110</v>
      </c>
      <c r="D13850" s="384">
        <v>3200</v>
      </c>
      <c r="E13850">
        <v>0.02</v>
      </c>
      <c r="F13850">
        <v>1.1778900000000001</v>
      </c>
      <c r="G13850" s="384">
        <v>0</v>
      </c>
      <c r="H13850">
        <v>1.1780900000000001</v>
      </c>
    </row>
    <row r="13851" spans="1:10">
      <c r="A13851">
        <v>13849</v>
      </c>
      <c r="B13851" s="612">
        <v>44112.288194444445</v>
      </c>
      <c r="C13851" s="405" t="s">
        <v>2054</v>
      </c>
      <c r="D13851" s="384">
        <v>3200</v>
      </c>
      <c r="E13851">
        <v>0.02</v>
      </c>
      <c r="F13851">
        <v>1.1780900000000001</v>
      </c>
      <c r="G13851" s="384">
        <v>0</v>
      </c>
      <c r="H13851">
        <v>1.1780900000000001</v>
      </c>
      <c r="I13851">
        <v>0.16</v>
      </c>
      <c r="J13851" s="384">
        <v>42603.25</v>
      </c>
    </row>
    <row r="13852" spans="1:10">
      <c r="A13852">
        <v>13846</v>
      </c>
      <c r="B13852" s="612">
        <v>44111.613888888889</v>
      </c>
      <c r="C13852" s="405" t="s">
        <v>96</v>
      </c>
      <c r="D13852" s="384">
        <v>3201</v>
      </c>
      <c r="E13852">
        <v>0.02</v>
      </c>
      <c r="F13852">
        <v>1.17628</v>
      </c>
      <c r="G13852" s="384">
        <v>0</v>
      </c>
      <c r="H13852">
        <v>0</v>
      </c>
    </row>
    <row r="13853" spans="1:10">
      <c r="A13853">
        <v>13847</v>
      </c>
      <c r="B13853" s="612">
        <v>44111.613888888889</v>
      </c>
      <c r="C13853" s="405" t="s">
        <v>2110</v>
      </c>
      <c r="D13853" s="384">
        <v>3201</v>
      </c>
      <c r="E13853">
        <v>0.02</v>
      </c>
      <c r="F13853">
        <v>1.17628</v>
      </c>
      <c r="G13853" s="384">
        <v>0</v>
      </c>
      <c r="H13853">
        <v>1.1780900000000001</v>
      </c>
    </row>
    <row r="13854" spans="1:10">
      <c r="A13854">
        <v>13850</v>
      </c>
      <c r="B13854" s="612">
        <v>44112.288194444445</v>
      </c>
      <c r="C13854" s="405" t="s">
        <v>2054</v>
      </c>
      <c r="D13854" s="384">
        <v>3201</v>
      </c>
      <c r="E13854">
        <v>0.02</v>
      </c>
      <c r="F13854">
        <v>1.1780900000000001</v>
      </c>
      <c r="G13854" s="384">
        <v>0</v>
      </c>
      <c r="H13854">
        <v>1.1780900000000001</v>
      </c>
      <c r="I13854">
        <v>3.38</v>
      </c>
      <c r="J13854" s="384">
        <v>42606.63</v>
      </c>
    </row>
    <row r="13855" spans="1:10">
      <c r="A13855">
        <v>13851</v>
      </c>
      <c r="B13855" s="612">
        <v>44112.334027777775</v>
      </c>
      <c r="C13855" s="405" t="s">
        <v>96</v>
      </c>
      <c r="D13855" s="384">
        <v>3202</v>
      </c>
      <c r="E13855">
        <v>0.02</v>
      </c>
      <c r="F13855">
        <v>1.1764699999999999</v>
      </c>
      <c r="G13855" s="384">
        <v>0</v>
      </c>
      <c r="H13855">
        <v>0</v>
      </c>
    </row>
    <row r="13856" spans="1:10">
      <c r="A13856">
        <v>13852</v>
      </c>
      <c r="B13856" s="612">
        <v>44112.334027777775</v>
      </c>
      <c r="C13856" s="405" t="s">
        <v>2110</v>
      </c>
      <c r="D13856" s="384">
        <v>3202</v>
      </c>
      <c r="E13856">
        <v>0.02</v>
      </c>
      <c r="F13856">
        <v>1.1764699999999999</v>
      </c>
      <c r="G13856" s="384">
        <v>0</v>
      </c>
      <c r="H13856">
        <v>1.17747</v>
      </c>
    </row>
    <row r="13857" spans="1:10">
      <c r="A13857">
        <v>13860</v>
      </c>
      <c r="B13857" s="612">
        <v>44112.544444444444</v>
      </c>
      <c r="C13857" s="405" t="s">
        <v>2110</v>
      </c>
      <c r="D13857" s="384">
        <v>3202</v>
      </c>
      <c r="E13857">
        <v>0.02</v>
      </c>
      <c r="F13857">
        <v>1.1764699999999999</v>
      </c>
      <c r="G13857" s="384">
        <v>0</v>
      </c>
      <c r="H13857">
        <v>1.1766700000000001</v>
      </c>
    </row>
    <row r="13858" spans="1:10">
      <c r="A13858">
        <v>13867</v>
      </c>
      <c r="B13858" s="612">
        <v>44112.998611111114</v>
      </c>
      <c r="C13858" s="405" t="s">
        <v>2054</v>
      </c>
      <c r="D13858" s="384">
        <v>3202</v>
      </c>
      <c r="E13858">
        <v>0.02</v>
      </c>
      <c r="F13858">
        <v>1.1766700000000001</v>
      </c>
      <c r="G13858" s="384">
        <v>0</v>
      </c>
      <c r="H13858">
        <v>1.1766700000000001</v>
      </c>
      <c r="I13858">
        <v>0.4</v>
      </c>
      <c r="J13858" s="384">
        <v>42616.26</v>
      </c>
    </row>
    <row r="13859" spans="1:10">
      <c r="A13859">
        <v>13856</v>
      </c>
      <c r="B13859" s="612">
        <v>44112.415277777778</v>
      </c>
      <c r="C13859" s="405" t="s">
        <v>97</v>
      </c>
      <c r="D13859" s="384">
        <v>3203</v>
      </c>
      <c r="E13859">
        <v>0.02</v>
      </c>
      <c r="F13859">
        <v>1.17584</v>
      </c>
      <c r="G13859" s="384">
        <v>0</v>
      </c>
      <c r="H13859">
        <v>0</v>
      </c>
    </row>
    <row r="13860" spans="1:10">
      <c r="A13860">
        <v>13857</v>
      </c>
      <c r="B13860" s="612">
        <v>44112.415277777778</v>
      </c>
      <c r="C13860" s="405" t="s">
        <v>2110</v>
      </c>
      <c r="D13860" s="384">
        <v>3203</v>
      </c>
      <c r="E13860">
        <v>0.02</v>
      </c>
      <c r="F13860">
        <v>1.17584</v>
      </c>
      <c r="G13860" s="384">
        <v>0</v>
      </c>
      <c r="H13860">
        <v>1.1748400000000001</v>
      </c>
    </row>
    <row r="13861" spans="1:10">
      <c r="A13861">
        <v>13861</v>
      </c>
      <c r="B13861" s="612">
        <v>44112.544444444444</v>
      </c>
      <c r="C13861" s="405" t="s">
        <v>2054</v>
      </c>
      <c r="D13861" s="384">
        <v>3203</v>
      </c>
      <c r="E13861">
        <v>0.02</v>
      </c>
      <c r="F13861">
        <v>1.1748400000000001</v>
      </c>
      <c r="G13861" s="384">
        <v>0</v>
      </c>
      <c r="H13861">
        <v>1.1748400000000001</v>
      </c>
      <c r="I13861">
        <v>2</v>
      </c>
      <c r="J13861" s="384">
        <v>42615.86</v>
      </c>
    </row>
    <row r="13862" spans="1:10">
      <c r="A13862">
        <v>13858</v>
      </c>
      <c r="B13862" s="612">
        <v>44112.544444444444</v>
      </c>
      <c r="C13862" s="405" t="s">
        <v>96</v>
      </c>
      <c r="D13862" s="384">
        <v>3204</v>
      </c>
      <c r="E13862">
        <v>0.02</v>
      </c>
      <c r="F13862">
        <v>1.17486</v>
      </c>
      <c r="G13862" s="384">
        <v>0</v>
      </c>
      <c r="H13862">
        <v>0</v>
      </c>
    </row>
    <row r="13863" spans="1:10">
      <c r="A13863">
        <v>13859</v>
      </c>
      <c r="B13863" s="612">
        <v>44112.544444444444</v>
      </c>
      <c r="C13863" s="405" t="s">
        <v>2110</v>
      </c>
      <c r="D13863" s="384">
        <v>3204</v>
      </c>
      <c r="E13863">
        <v>0.02</v>
      </c>
      <c r="F13863">
        <v>1.17486</v>
      </c>
      <c r="G13863" s="384">
        <v>0</v>
      </c>
      <c r="H13863">
        <v>1.1766700000000001</v>
      </c>
    </row>
    <row r="13864" spans="1:10">
      <c r="A13864">
        <v>13868</v>
      </c>
      <c r="B13864" s="612">
        <v>44112.998611111114</v>
      </c>
      <c r="C13864" s="405" t="s">
        <v>2054</v>
      </c>
      <c r="D13864" s="384">
        <v>3204</v>
      </c>
      <c r="E13864">
        <v>0.02</v>
      </c>
      <c r="F13864">
        <v>1.1766700000000001</v>
      </c>
      <c r="G13864" s="384">
        <v>0</v>
      </c>
      <c r="H13864">
        <v>1.1766700000000001</v>
      </c>
      <c r="I13864">
        <v>3.62</v>
      </c>
      <c r="J13864" s="384">
        <v>42619.88</v>
      </c>
    </row>
    <row r="13865" spans="1:10">
      <c r="A13865">
        <v>13862</v>
      </c>
      <c r="B13865" s="612">
        <v>44112.607638888891</v>
      </c>
      <c r="C13865" s="405" t="s">
        <v>97</v>
      </c>
      <c r="D13865" s="384">
        <v>3205</v>
      </c>
      <c r="E13865">
        <v>0.02</v>
      </c>
      <c r="F13865">
        <v>1.17397</v>
      </c>
      <c r="G13865" s="384">
        <v>0</v>
      </c>
      <c r="H13865">
        <v>0</v>
      </c>
    </row>
    <row r="13866" spans="1:10">
      <c r="A13866">
        <v>13863</v>
      </c>
      <c r="B13866" s="612">
        <v>44112.607638888891</v>
      </c>
      <c r="C13866" s="405" t="s">
        <v>2110</v>
      </c>
      <c r="D13866" s="384">
        <v>3205</v>
      </c>
      <c r="E13866">
        <v>0.02</v>
      </c>
      <c r="F13866">
        <v>1.17397</v>
      </c>
      <c r="G13866" s="384">
        <v>0</v>
      </c>
      <c r="H13866">
        <v>1.1729700000000001</v>
      </c>
    </row>
    <row r="13867" spans="1:10">
      <c r="A13867">
        <v>13866</v>
      </c>
      <c r="B13867" s="612">
        <v>44112.656944444447</v>
      </c>
      <c r="C13867" s="405" t="s">
        <v>2110</v>
      </c>
      <c r="D13867" s="384">
        <v>3205</v>
      </c>
      <c r="E13867">
        <v>0.02</v>
      </c>
      <c r="F13867">
        <v>1.17397</v>
      </c>
      <c r="G13867" s="384">
        <v>0</v>
      </c>
      <c r="H13867">
        <v>1.17377</v>
      </c>
    </row>
    <row r="13868" spans="1:10">
      <c r="A13868">
        <v>13872</v>
      </c>
      <c r="B13868" s="612">
        <v>44113.056944444441</v>
      </c>
      <c r="C13868" s="405" t="s">
        <v>2110</v>
      </c>
      <c r="D13868" s="384">
        <v>3205</v>
      </c>
      <c r="E13868">
        <v>0.02</v>
      </c>
      <c r="F13868">
        <v>1.17397</v>
      </c>
      <c r="G13868" s="384">
        <v>0</v>
      </c>
      <c r="H13868">
        <v>1.1748000000000001</v>
      </c>
    </row>
    <row r="13869" spans="1:10">
      <c r="A13869">
        <v>13880</v>
      </c>
      <c r="B13869" s="612">
        <v>44113.334027777775</v>
      </c>
      <c r="C13869" s="405" t="s">
        <v>2110</v>
      </c>
      <c r="D13869" s="384">
        <v>3205</v>
      </c>
      <c r="E13869">
        <v>0.02</v>
      </c>
      <c r="F13869">
        <v>1.17397</v>
      </c>
      <c r="G13869" s="384">
        <v>0</v>
      </c>
      <c r="H13869">
        <v>1.17608</v>
      </c>
    </row>
    <row r="13870" spans="1:10">
      <c r="A13870">
        <v>13889</v>
      </c>
      <c r="B13870" s="612">
        <v>44113.451388888891</v>
      </c>
      <c r="C13870" s="405" t="s">
        <v>2110</v>
      </c>
      <c r="D13870" s="384">
        <v>3205</v>
      </c>
      <c r="E13870">
        <v>0.02</v>
      </c>
      <c r="F13870">
        <v>1.17397</v>
      </c>
      <c r="G13870" s="384">
        <v>0</v>
      </c>
      <c r="H13870">
        <v>1.1774199999999999</v>
      </c>
    </row>
    <row r="13871" spans="1:10">
      <c r="A13871">
        <v>13904</v>
      </c>
      <c r="B13871" s="612">
        <v>44113.682638888888</v>
      </c>
      <c r="C13871" s="405" t="s">
        <v>2110</v>
      </c>
      <c r="D13871" s="384">
        <v>3205</v>
      </c>
      <c r="E13871">
        <v>0.02</v>
      </c>
      <c r="F13871">
        <v>1.17397</v>
      </c>
      <c r="G13871" s="384">
        <v>0</v>
      </c>
      <c r="H13871">
        <v>1.17899</v>
      </c>
    </row>
    <row r="13872" spans="1:10">
      <c r="A13872">
        <v>13915</v>
      </c>
      <c r="B13872" s="612">
        <v>44116.493055555555</v>
      </c>
      <c r="C13872" s="405" t="s">
        <v>2054</v>
      </c>
      <c r="D13872" s="384">
        <v>3205</v>
      </c>
      <c r="E13872">
        <v>0.02</v>
      </c>
      <c r="F13872">
        <v>1.17899</v>
      </c>
      <c r="G13872" s="384">
        <v>0</v>
      </c>
      <c r="H13872">
        <v>1.17899</v>
      </c>
      <c r="I13872">
        <v>-10</v>
      </c>
      <c r="J13872" s="384">
        <v>42619.89</v>
      </c>
    </row>
    <row r="13873" spans="1:10">
      <c r="A13873">
        <v>13864</v>
      </c>
      <c r="B13873" s="612">
        <v>44112.656944444447</v>
      </c>
      <c r="C13873" s="405" t="s">
        <v>97</v>
      </c>
      <c r="D13873" s="384">
        <v>3206</v>
      </c>
      <c r="E13873">
        <v>0.02</v>
      </c>
      <c r="F13873">
        <v>1.17557</v>
      </c>
      <c r="G13873" s="384">
        <v>0</v>
      </c>
      <c r="H13873">
        <v>0</v>
      </c>
    </row>
    <row r="13874" spans="1:10">
      <c r="A13874">
        <v>13865</v>
      </c>
      <c r="B13874" s="612">
        <v>44112.656944444447</v>
      </c>
      <c r="C13874" s="405" t="s">
        <v>2110</v>
      </c>
      <c r="D13874" s="384">
        <v>3206</v>
      </c>
      <c r="E13874">
        <v>0.02</v>
      </c>
      <c r="F13874">
        <v>1.17557</v>
      </c>
      <c r="G13874" s="384">
        <v>0</v>
      </c>
      <c r="H13874">
        <v>1.17377</v>
      </c>
    </row>
    <row r="13875" spans="1:10">
      <c r="A13875">
        <v>13871</v>
      </c>
      <c r="B13875" s="612">
        <v>44113.056944444441</v>
      </c>
      <c r="C13875" s="405" t="s">
        <v>2110</v>
      </c>
      <c r="D13875" s="384">
        <v>3206</v>
      </c>
      <c r="E13875">
        <v>0.02</v>
      </c>
      <c r="F13875">
        <v>1.17557</v>
      </c>
      <c r="G13875" s="384">
        <v>0</v>
      </c>
      <c r="H13875">
        <v>1.1748000000000001</v>
      </c>
    </row>
    <row r="13876" spans="1:10">
      <c r="A13876">
        <v>13879</v>
      </c>
      <c r="B13876" s="612">
        <v>44113.334027777775</v>
      </c>
      <c r="C13876" s="405" t="s">
        <v>2110</v>
      </c>
      <c r="D13876" s="384">
        <v>3206</v>
      </c>
      <c r="E13876">
        <v>0.02</v>
      </c>
      <c r="F13876">
        <v>1.17557</v>
      </c>
      <c r="G13876" s="384">
        <v>0</v>
      </c>
      <c r="H13876">
        <v>1.17608</v>
      </c>
    </row>
    <row r="13877" spans="1:10">
      <c r="A13877">
        <v>13888</v>
      </c>
      <c r="B13877" s="612">
        <v>44113.451388888891</v>
      </c>
      <c r="C13877" s="405" t="s">
        <v>2110</v>
      </c>
      <c r="D13877" s="384">
        <v>3206</v>
      </c>
      <c r="E13877">
        <v>0.02</v>
      </c>
      <c r="F13877">
        <v>1.17557</v>
      </c>
      <c r="G13877" s="384">
        <v>0</v>
      </c>
      <c r="H13877">
        <v>1.1774199999999999</v>
      </c>
    </row>
    <row r="13878" spans="1:10">
      <c r="A13878">
        <v>13903</v>
      </c>
      <c r="B13878" s="612">
        <v>44113.682638888888</v>
      </c>
      <c r="C13878" s="405" t="s">
        <v>2110</v>
      </c>
      <c r="D13878" s="384">
        <v>3206</v>
      </c>
      <c r="E13878">
        <v>0.02</v>
      </c>
      <c r="F13878">
        <v>1.17557</v>
      </c>
      <c r="G13878" s="384">
        <v>0</v>
      </c>
      <c r="H13878">
        <v>1.17899</v>
      </c>
    </row>
    <row r="13879" spans="1:10">
      <c r="A13879">
        <v>13916</v>
      </c>
      <c r="B13879" s="612">
        <v>44116.493055555555</v>
      </c>
      <c r="C13879" s="405" t="s">
        <v>2054</v>
      </c>
      <c r="D13879" s="384">
        <v>3206</v>
      </c>
      <c r="E13879">
        <v>0.02</v>
      </c>
      <c r="F13879">
        <v>1.17899</v>
      </c>
      <c r="G13879" s="384">
        <v>0</v>
      </c>
      <c r="H13879">
        <v>1.17899</v>
      </c>
      <c r="I13879">
        <v>-6.8</v>
      </c>
      <c r="J13879" s="384">
        <v>42613.09</v>
      </c>
    </row>
    <row r="13880" spans="1:10">
      <c r="A13880">
        <v>13869</v>
      </c>
      <c r="B13880" s="612">
        <v>44113.056944444441</v>
      </c>
      <c r="C13880" s="405" t="s">
        <v>97</v>
      </c>
      <c r="D13880" s="384">
        <v>3207</v>
      </c>
      <c r="E13880">
        <v>0.03</v>
      </c>
      <c r="F13880">
        <v>1.17717</v>
      </c>
      <c r="G13880" s="384">
        <v>0</v>
      </c>
      <c r="H13880">
        <v>0</v>
      </c>
    </row>
    <row r="13881" spans="1:10">
      <c r="A13881">
        <v>13870</v>
      </c>
      <c r="B13881" s="612">
        <v>44113.056944444441</v>
      </c>
      <c r="C13881" s="405" t="s">
        <v>2110</v>
      </c>
      <c r="D13881" s="384">
        <v>3207</v>
      </c>
      <c r="E13881">
        <v>0.03</v>
      </c>
      <c r="F13881">
        <v>1.17717</v>
      </c>
      <c r="G13881" s="384">
        <v>0</v>
      </c>
      <c r="H13881">
        <v>1.1748000000000001</v>
      </c>
    </row>
    <row r="13882" spans="1:10">
      <c r="A13882">
        <v>13878</v>
      </c>
      <c r="B13882" s="612">
        <v>44113.334027777775</v>
      </c>
      <c r="C13882" s="405" t="s">
        <v>2110</v>
      </c>
      <c r="D13882" s="384">
        <v>3207</v>
      </c>
      <c r="E13882">
        <v>0.03</v>
      </c>
      <c r="F13882">
        <v>1.17717</v>
      </c>
      <c r="G13882" s="384">
        <v>0</v>
      </c>
      <c r="H13882">
        <v>1.17608</v>
      </c>
    </row>
    <row r="13883" spans="1:10">
      <c r="A13883">
        <v>13887</v>
      </c>
      <c r="B13883" s="612">
        <v>44113.451388888891</v>
      </c>
      <c r="C13883" s="405" t="s">
        <v>2110</v>
      </c>
      <c r="D13883" s="384">
        <v>3207</v>
      </c>
      <c r="E13883">
        <v>0.03</v>
      </c>
      <c r="F13883">
        <v>1.17717</v>
      </c>
      <c r="G13883" s="384">
        <v>0</v>
      </c>
      <c r="H13883">
        <v>1.1774199999999999</v>
      </c>
    </row>
    <row r="13884" spans="1:10">
      <c r="A13884">
        <v>13902</v>
      </c>
      <c r="B13884" s="612">
        <v>44113.682638888888</v>
      </c>
      <c r="C13884" s="405" t="s">
        <v>2110</v>
      </c>
      <c r="D13884" s="384">
        <v>3207</v>
      </c>
      <c r="E13884">
        <v>0.03</v>
      </c>
      <c r="F13884">
        <v>1.17717</v>
      </c>
      <c r="G13884" s="384">
        <v>0</v>
      </c>
      <c r="H13884">
        <v>1.17899</v>
      </c>
    </row>
    <row r="13885" spans="1:10">
      <c r="A13885">
        <v>13917</v>
      </c>
      <c r="B13885" s="612">
        <v>44116.493055555555</v>
      </c>
      <c r="C13885" s="405" t="s">
        <v>2054</v>
      </c>
      <c r="D13885" s="384">
        <v>3207</v>
      </c>
      <c r="E13885">
        <v>0.03</v>
      </c>
      <c r="F13885">
        <v>1.17899</v>
      </c>
      <c r="G13885" s="384">
        <v>0</v>
      </c>
      <c r="H13885">
        <v>1.17899</v>
      </c>
      <c r="I13885">
        <v>-5.43</v>
      </c>
      <c r="J13885" s="384">
        <v>42607.66</v>
      </c>
    </row>
    <row r="13886" spans="1:10">
      <c r="A13886">
        <v>13873</v>
      </c>
      <c r="B13886" s="612">
        <v>44113.279861111114</v>
      </c>
      <c r="C13886" s="405" t="s">
        <v>96</v>
      </c>
      <c r="D13886" s="384">
        <v>3208</v>
      </c>
      <c r="E13886">
        <v>0.02</v>
      </c>
      <c r="F13886">
        <v>1.1771100000000001</v>
      </c>
      <c r="G13886" s="384">
        <v>0</v>
      </c>
      <c r="H13886">
        <v>0</v>
      </c>
    </row>
    <row r="13887" spans="1:10">
      <c r="A13887">
        <v>13874</v>
      </c>
      <c r="B13887" s="612">
        <v>44113.279861111114</v>
      </c>
      <c r="C13887" s="405" t="s">
        <v>2110</v>
      </c>
      <c r="D13887" s="384">
        <v>3208</v>
      </c>
      <c r="E13887">
        <v>0.02</v>
      </c>
      <c r="F13887">
        <v>1.1771100000000001</v>
      </c>
      <c r="G13887" s="384">
        <v>0</v>
      </c>
      <c r="H13887">
        <v>1.17811</v>
      </c>
    </row>
    <row r="13888" spans="1:10">
      <c r="A13888">
        <v>13875</v>
      </c>
      <c r="B13888" s="612">
        <v>44113.333333333336</v>
      </c>
      <c r="C13888" s="405" t="s">
        <v>2054</v>
      </c>
      <c r="D13888" s="384">
        <v>3208</v>
      </c>
      <c r="E13888">
        <v>0.02</v>
      </c>
      <c r="F13888">
        <v>1.17811</v>
      </c>
      <c r="G13888" s="384">
        <v>0</v>
      </c>
      <c r="H13888">
        <v>1.17811</v>
      </c>
      <c r="I13888">
        <v>2</v>
      </c>
      <c r="J13888" s="384">
        <v>42621.88</v>
      </c>
    </row>
    <row r="13889" spans="1:10">
      <c r="A13889">
        <v>13876</v>
      </c>
      <c r="B13889" s="612">
        <v>44113.334027777775</v>
      </c>
      <c r="C13889" s="405" t="s">
        <v>97</v>
      </c>
      <c r="D13889" s="384">
        <v>3209</v>
      </c>
      <c r="E13889">
        <v>0.05</v>
      </c>
      <c r="F13889">
        <v>1.1788700000000001</v>
      </c>
      <c r="G13889" s="384">
        <v>0</v>
      </c>
      <c r="H13889">
        <v>0</v>
      </c>
    </row>
    <row r="13890" spans="1:10">
      <c r="A13890">
        <v>13877</v>
      </c>
      <c r="B13890" s="612">
        <v>44113.334027777775</v>
      </c>
      <c r="C13890" s="405" t="s">
        <v>2110</v>
      </c>
      <c r="D13890" s="384">
        <v>3209</v>
      </c>
      <c r="E13890">
        <v>0.05</v>
      </c>
      <c r="F13890">
        <v>1.1788700000000001</v>
      </c>
      <c r="G13890" s="384">
        <v>0</v>
      </c>
      <c r="H13890">
        <v>1.17608</v>
      </c>
    </row>
    <row r="13891" spans="1:10">
      <c r="A13891">
        <v>13886</v>
      </c>
      <c r="B13891" s="612">
        <v>44113.451388888891</v>
      </c>
      <c r="C13891" s="405" t="s">
        <v>2110</v>
      </c>
      <c r="D13891" s="384">
        <v>3209</v>
      </c>
      <c r="E13891">
        <v>0.05</v>
      </c>
      <c r="F13891">
        <v>1.1788700000000001</v>
      </c>
      <c r="G13891" s="384">
        <v>0</v>
      </c>
      <c r="H13891">
        <v>1.1774199999999999</v>
      </c>
    </row>
    <row r="13892" spans="1:10">
      <c r="A13892">
        <v>13901</v>
      </c>
      <c r="B13892" s="612">
        <v>44113.682638888888</v>
      </c>
      <c r="C13892" s="405" t="s">
        <v>2110</v>
      </c>
      <c r="D13892" s="384">
        <v>3209</v>
      </c>
      <c r="E13892">
        <v>0.05</v>
      </c>
      <c r="F13892">
        <v>1.1788700000000001</v>
      </c>
      <c r="G13892" s="384">
        <v>0</v>
      </c>
      <c r="H13892">
        <v>1.17899</v>
      </c>
    </row>
    <row r="13893" spans="1:10">
      <c r="A13893">
        <v>13918</v>
      </c>
      <c r="B13893" s="612">
        <v>44116.493055555555</v>
      </c>
      <c r="C13893" s="405" t="s">
        <v>2054</v>
      </c>
      <c r="D13893" s="384">
        <v>3209</v>
      </c>
      <c r="E13893">
        <v>0.05</v>
      </c>
      <c r="F13893">
        <v>1.17899</v>
      </c>
      <c r="G13893" s="384">
        <v>0</v>
      </c>
      <c r="H13893">
        <v>1.17899</v>
      </c>
      <c r="I13893">
        <v>-0.54</v>
      </c>
      <c r="J13893" s="384">
        <v>42607.12</v>
      </c>
    </row>
    <row r="13894" spans="1:10">
      <c r="A13894">
        <v>13881</v>
      </c>
      <c r="B13894" s="612">
        <v>44113.399305555555</v>
      </c>
      <c r="C13894" s="405" t="s">
        <v>96</v>
      </c>
      <c r="D13894" s="384">
        <v>3210</v>
      </c>
      <c r="E13894">
        <v>0.02</v>
      </c>
      <c r="F13894">
        <v>1.17963</v>
      </c>
      <c r="G13894" s="384">
        <v>0</v>
      </c>
      <c r="H13894">
        <v>0</v>
      </c>
    </row>
    <row r="13895" spans="1:10">
      <c r="A13895">
        <v>13882</v>
      </c>
      <c r="B13895" s="612">
        <v>44113.399305555555</v>
      </c>
      <c r="C13895" s="405" t="s">
        <v>2110</v>
      </c>
      <c r="D13895" s="384">
        <v>3210</v>
      </c>
      <c r="E13895">
        <v>0.02</v>
      </c>
      <c r="F13895">
        <v>1.17963</v>
      </c>
      <c r="G13895" s="384">
        <v>0</v>
      </c>
      <c r="H13895">
        <v>1.1806300000000001</v>
      </c>
    </row>
    <row r="13896" spans="1:10">
      <c r="A13896">
        <v>13883</v>
      </c>
      <c r="B13896" s="612">
        <v>44113.451388888891</v>
      </c>
      <c r="C13896" s="405" t="s">
        <v>2054</v>
      </c>
      <c r="D13896" s="384">
        <v>3210</v>
      </c>
      <c r="E13896">
        <v>0.02</v>
      </c>
      <c r="F13896">
        <v>1.1806300000000001</v>
      </c>
      <c r="G13896" s="384">
        <v>0</v>
      </c>
      <c r="H13896">
        <v>1.1806300000000001</v>
      </c>
      <c r="I13896">
        <v>2</v>
      </c>
      <c r="J13896" s="384">
        <v>42623.88</v>
      </c>
    </row>
    <row r="13897" spans="1:10">
      <c r="A13897">
        <v>13884</v>
      </c>
      <c r="B13897" s="612">
        <v>44113.451388888891</v>
      </c>
      <c r="C13897" s="405" t="s">
        <v>97</v>
      </c>
      <c r="D13897" s="384">
        <v>3211</v>
      </c>
      <c r="E13897">
        <v>0.08</v>
      </c>
      <c r="F13897">
        <v>1.1806700000000001</v>
      </c>
      <c r="G13897" s="384">
        <v>0</v>
      </c>
      <c r="H13897">
        <v>0</v>
      </c>
    </row>
    <row r="13898" spans="1:10">
      <c r="A13898">
        <v>13885</v>
      </c>
      <c r="B13898" s="612">
        <v>44113.451388888891</v>
      </c>
      <c r="C13898" s="405" t="s">
        <v>2110</v>
      </c>
      <c r="D13898" s="384">
        <v>3211</v>
      </c>
      <c r="E13898">
        <v>0.08</v>
      </c>
      <c r="F13898">
        <v>1.1806700000000001</v>
      </c>
      <c r="G13898" s="384">
        <v>0</v>
      </c>
      <c r="H13898">
        <v>1.1774199999999999</v>
      </c>
    </row>
    <row r="13899" spans="1:10">
      <c r="A13899">
        <v>13900</v>
      </c>
      <c r="B13899" s="612">
        <v>44113.682638888888</v>
      </c>
      <c r="C13899" s="405" t="s">
        <v>2110</v>
      </c>
      <c r="D13899" s="384">
        <v>3211</v>
      </c>
      <c r="E13899">
        <v>0.08</v>
      </c>
      <c r="F13899">
        <v>1.1806700000000001</v>
      </c>
      <c r="G13899" s="384">
        <v>0</v>
      </c>
      <c r="H13899">
        <v>1.17899</v>
      </c>
    </row>
    <row r="13900" spans="1:10">
      <c r="A13900">
        <v>13919</v>
      </c>
      <c r="B13900" s="612">
        <v>44116.493055555555</v>
      </c>
      <c r="C13900" s="405" t="s">
        <v>2054</v>
      </c>
      <c r="D13900" s="384">
        <v>3211</v>
      </c>
      <c r="E13900">
        <v>0.08</v>
      </c>
      <c r="F13900">
        <v>1.17899</v>
      </c>
      <c r="G13900" s="384">
        <v>0</v>
      </c>
      <c r="H13900">
        <v>1.17899</v>
      </c>
      <c r="I13900">
        <v>13.53</v>
      </c>
      <c r="J13900" s="384">
        <v>42620.65</v>
      </c>
    </row>
    <row r="13901" spans="1:10">
      <c r="A13901">
        <v>13890</v>
      </c>
      <c r="B13901" s="612">
        <v>44113.477083333331</v>
      </c>
      <c r="C13901" s="405" t="s">
        <v>96</v>
      </c>
      <c r="D13901" s="384">
        <v>3212</v>
      </c>
      <c r="E13901">
        <v>0.02</v>
      </c>
      <c r="F13901">
        <v>1.18028</v>
      </c>
      <c r="G13901" s="384">
        <v>0</v>
      </c>
      <c r="H13901">
        <v>0</v>
      </c>
    </row>
    <row r="13902" spans="1:10">
      <c r="A13902">
        <v>13891</v>
      </c>
      <c r="B13902" s="612">
        <v>44113.477083333331</v>
      </c>
      <c r="C13902" s="405" t="s">
        <v>2110</v>
      </c>
      <c r="D13902" s="384">
        <v>3212</v>
      </c>
      <c r="E13902">
        <v>0.02</v>
      </c>
      <c r="F13902">
        <v>1.18028</v>
      </c>
      <c r="G13902" s="384">
        <v>0</v>
      </c>
      <c r="H13902">
        <v>1.1812800000000001</v>
      </c>
    </row>
    <row r="13903" spans="1:10">
      <c r="A13903">
        <v>13892</v>
      </c>
      <c r="B13903" s="612">
        <v>44113.541666666664</v>
      </c>
      <c r="C13903" s="405" t="s">
        <v>2054</v>
      </c>
      <c r="D13903" s="384">
        <v>3212</v>
      </c>
      <c r="E13903">
        <v>0.02</v>
      </c>
      <c r="F13903">
        <v>1.1812800000000001</v>
      </c>
      <c r="G13903" s="384">
        <v>0</v>
      </c>
      <c r="H13903">
        <v>1.1812800000000001</v>
      </c>
      <c r="I13903">
        <v>2</v>
      </c>
      <c r="J13903" s="384">
        <v>42625.88</v>
      </c>
    </row>
    <row r="13904" spans="1:10">
      <c r="A13904">
        <v>13893</v>
      </c>
      <c r="B13904" s="612">
        <v>44113.574305555558</v>
      </c>
      <c r="C13904" s="405" t="s">
        <v>96</v>
      </c>
      <c r="D13904" s="384">
        <v>3213</v>
      </c>
      <c r="E13904">
        <v>0.02</v>
      </c>
      <c r="F13904">
        <v>1.1808399999999999</v>
      </c>
      <c r="G13904" s="384">
        <v>0</v>
      </c>
      <c r="H13904">
        <v>0</v>
      </c>
    </row>
    <row r="13905" spans="1:10">
      <c r="A13905">
        <v>13894</v>
      </c>
      <c r="B13905" s="612">
        <v>44113.574305555558</v>
      </c>
      <c r="C13905" s="405" t="s">
        <v>2110</v>
      </c>
      <c r="D13905" s="384">
        <v>3213</v>
      </c>
      <c r="E13905">
        <v>0.02</v>
      </c>
      <c r="F13905">
        <v>1.1808399999999999</v>
      </c>
      <c r="G13905" s="384">
        <v>0</v>
      </c>
      <c r="H13905">
        <v>1.18184</v>
      </c>
    </row>
    <row r="13906" spans="1:10">
      <c r="A13906">
        <v>13895</v>
      </c>
      <c r="B13906" s="612">
        <v>44113.605555555558</v>
      </c>
      <c r="C13906" s="405" t="s">
        <v>2054</v>
      </c>
      <c r="D13906" s="384">
        <v>3213</v>
      </c>
      <c r="E13906">
        <v>0.02</v>
      </c>
      <c r="F13906">
        <v>1.18184</v>
      </c>
      <c r="G13906" s="384">
        <v>0</v>
      </c>
      <c r="H13906">
        <v>1.18184</v>
      </c>
      <c r="I13906">
        <v>2</v>
      </c>
      <c r="J13906" s="384">
        <v>42627.88</v>
      </c>
    </row>
    <row r="13907" spans="1:10">
      <c r="A13907">
        <v>13896</v>
      </c>
      <c r="B13907" s="612">
        <v>44113.622916666667</v>
      </c>
      <c r="C13907" s="405" t="s">
        <v>96</v>
      </c>
      <c r="D13907" s="384">
        <v>3214</v>
      </c>
      <c r="E13907">
        <v>0.02</v>
      </c>
      <c r="F13907">
        <v>1.1816500000000001</v>
      </c>
      <c r="G13907" s="384">
        <v>0</v>
      </c>
      <c r="H13907">
        <v>0</v>
      </c>
    </row>
    <row r="13908" spans="1:10">
      <c r="A13908">
        <v>13897</v>
      </c>
      <c r="B13908" s="612">
        <v>44113.622916666667</v>
      </c>
      <c r="C13908" s="405" t="s">
        <v>2110</v>
      </c>
      <c r="D13908" s="384">
        <v>3214</v>
      </c>
      <c r="E13908">
        <v>0.02</v>
      </c>
      <c r="F13908">
        <v>1.1816500000000001</v>
      </c>
      <c r="G13908" s="384">
        <v>0</v>
      </c>
      <c r="H13908">
        <v>1.18265</v>
      </c>
    </row>
    <row r="13909" spans="1:10">
      <c r="A13909">
        <v>13905</v>
      </c>
      <c r="B13909" s="612">
        <v>44113.682638888888</v>
      </c>
      <c r="C13909" s="405" t="s">
        <v>2054</v>
      </c>
      <c r="D13909" s="384">
        <v>3214</v>
      </c>
      <c r="E13909">
        <v>0.02</v>
      </c>
      <c r="F13909">
        <v>1.18265</v>
      </c>
      <c r="G13909" s="384">
        <v>0</v>
      </c>
      <c r="H13909">
        <v>1.18265</v>
      </c>
      <c r="I13909">
        <v>2</v>
      </c>
      <c r="J13909" s="384">
        <v>42629.88</v>
      </c>
    </row>
    <row r="13910" spans="1:10">
      <c r="A13910">
        <v>13898</v>
      </c>
      <c r="B13910" s="612">
        <v>44113.682638888888</v>
      </c>
      <c r="C13910" s="405" t="s">
        <v>97</v>
      </c>
      <c r="D13910" s="384">
        <v>3215</v>
      </c>
      <c r="E13910">
        <v>0.14000000000000001</v>
      </c>
      <c r="F13910">
        <v>1.18259</v>
      </c>
      <c r="G13910" s="384">
        <v>0</v>
      </c>
      <c r="H13910">
        <v>0</v>
      </c>
    </row>
    <row r="13911" spans="1:10">
      <c r="A13911">
        <v>13899</v>
      </c>
      <c r="B13911" s="612">
        <v>44113.682638888888</v>
      </c>
      <c r="C13911" s="405" t="s">
        <v>2110</v>
      </c>
      <c r="D13911" s="384">
        <v>3215</v>
      </c>
      <c r="E13911">
        <v>0.14000000000000001</v>
      </c>
      <c r="F13911">
        <v>1.18259</v>
      </c>
      <c r="G13911" s="384">
        <v>0</v>
      </c>
      <c r="H13911">
        <v>1.17899</v>
      </c>
    </row>
    <row r="13912" spans="1:10">
      <c r="A13912">
        <v>13920</v>
      </c>
      <c r="B13912" s="612">
        <v>44116.493055555555</v>
      </c>
      <c r="C13912" s="405" t="s">
        <v>2054</v>
      </c>
      <c r="D13912" s="384">
        <v>3215</v>
      </c>
      <c r="E13912">
        <v>0.14000000000000001</v>
      </c>
      <c r="F13912">
        <v>1.17899</v>
      </c>
      <c r="G13912" s="384">
        <v>0</v>
      </c>
      <c r="H13912">
        <v>1.17899</v>
      </c>
      <c r="I13912">
        <v>50.56</v>
      </c>
      <c r="J13912" s="384">
        <v>42671.21</v>
      </c>
    </row>
    <row r="13913" spans="1:10">
      <c r="A13913">
        <v>13906</v>
      </c>
      <c r="B13913" s="612">
        <v>44113.696527777778</v>
      </c>
      <c r="C13913" s="405" t="s">
        <v>96</v>
      </c>
      <c r="D13913" s="384">
        <v>3216</v>
      </c>
      <c r="E13913">
        <v>0.02</v>
      </c>
      <c r="F13913">
        <v>1.18241</v>
      </c>
      <c r="G13913" s="384">
        <v>0</v>
      </c>
      <c r="H13913">
        <v>0</v>
      </c>
    </row>
    <row r="13914" spans="1:10">
      <c r="A13914">
        <v>13907</v>
      </c>
      <c r="B13914" s="612">
        <v>44113.696527777778</v>
      </c>
      <c r="C13914" s="405" t="s">
        <v>2110</v>
      </c>
      <c r="D13914" s="384">
        <v>3216</v>
      </c>
      <c r="E13914">
        <v>0.02</v>
      </c>
      <c r="F13914">
        <v>1.18241</v>
      </c>
      <c r="G13914" s="384">
        <v>0</v>
      </c>
      <c r="H13914">
        <v>1.1834100000000001</v>
      </c>
    </row>
    <row r="13915" spans="1:10">
      <c r="A13915">
        <v>13910</v>
      </c>
      <c r="B13915" s="612">
        <v>44116.307638888888</v>
      </c>
      <c r="C13915" s="405" t="s">
        <v>2110</v>
      </c>
      <c r="D13915" s="384">
        <v>3216</v>
      </c>
      <c r="E13915">
        <v>0.02</v>
      </c>
      <c r="F13915">
        <v>1.18241</v>
      </c>
      <c r="G13915" s="384">
        <v>0</v>
      </c>
      <c r="H13915">
        <v>1.1826099999999999</v>
      </c>
    </row>
    <row r="13916" spans="1:10">
      <c r="A13916">
        <v>13914</v>
      </c>
      <c r="B13916" s="612">
        <v>44116.481249999997</v>
      </c>
      <c r="C13916" s="405" t="s">
        <v>2110</v>
      </c>
      <c r="D13916" s="384">
        <v>3216</v>
      </c>
      <c r="E13916">
        <v>0.02</v>
      </c>
      <c r="F13916">
        <v>1.18241</v>
      </c>
      <c r="G13916" s="384">
        <v>0</v>
      </c>
      <c r="H13916">
        <v>1.1815800000000001</v>
      </c>
    </row>
    <row r="13917" spans="1:10">
      <c r="A13917">
        <v>13923</v>
      </c>
      <c r="B13917" s="612">
        <v>44116.584027777775</v>
      </c>
      <c r="C13917" s="405" t="s">
        <v>2054</v>
      </c>
      <c r="D13917" s="384">
        <v>3216</v>
      </c>
      <c r="E13917">
        <v>0.02</v>
      </c>
      <c r="F13917">
        <v>1.1815800000000001</v>
      </c>
      <c r="G13917" s="384">
        <v>0</v>
      </c>
      <c r="H13917">
        <v>1.1815800000000001</v>
      </c>
      <c r="I13917">
        <v>-1.74</v>
      </c>
      <c r="J13917" s="384">
        <v>42669.46</v>
      </c>
    </row>
    <row r="13918" spans="1:10">
      <c r="A13918">
        <v>13908</v>
      </c>
      <c r="B13918" s="612">
        <v>44116.307638888888</v>
      </c>
      <c r="C13918" s="405" t="s">
        <v>96</v>
      </c>
      <c r="D13918" s="384">
        <v>3217</v>
      </c>
      <c r="E13918">
        <v>0.02</v>
      </c>
      <c r="F13918">
        <v>1.1808099999999999</v>
      </c>
      <c r="G13918" s="384">
        <v>0</v>
      </c>
      <c r="H13918">
        <v>0</v>
      </c>
    </row>
    <row r="13919" spans="1:10">
      <c r="A13919">
        <v>13909</v>
      </c>
      <c r="B13919" s="612">
        <v>44116.307638888888</v>
      </c>
      <c r="C13919" s="405" t="s">
        <v>2110</v>
      </c>
      <c r="D13919" s="384">
        <v>3217</v>
      </c>
      <c r="E13919">
        <v>0.02</v>
      </c>
      <c r="F13919">
        <v>1.1808099999999999</v>
      </c>
      <c r="G13919" s="384">
        <v>0</v>
      </c>
      <c r="H13919">
        <v>1.1826099999999999</v>
      </c>
    </row>
    <row r="13920" spans="1:10">
      <c r="A13920">
        <v>13913</v>
      </c>
      <c r="B13920" s="612">
        <v>44116.481249999997</v>
      </c>
      <c r="C13920" s="405" t="s">
        <v>2110</v>
      </c>
      <c r="D13920" s="384">
        <v>3217</v>
      </c>
      <c r="E13920">
        <v>0.02</v>
      </c>
      <c r="F13920">
        <v>1.1808099999999999</v>
      </c>
      <c r="G13920" s="384">
        <v>0</v>
      </c>
      <c r="H13920">
        <v>1.1815800000000001</v>
      </c>
    </row>
    <row r="13921" spans="1:10">
      <c r="A13921">
        <v>13924</v>
      </c>
      <c r="B13921" s="612">
        <v>44116.584027777775</v>
      </c>
      <c r="C13921" s="405" t="s">
        <v>2054</v>
      </c>
      <c r="D13921" s="384">
        <v>3217</v>
      </c>
      <c r="E13921">
        <v>0.02</v>
      </c>
      <c r="F13921">
        <v>1.1815800000000001</v>
      </c>
      <c r="G13921" s="384">
        <v>0</v>
      </c>
      <c r="H13921">
        <v>1.1815800000000001</v>
      </c>
      <c r="I13921">
        <v>1.54</v>
      </c>
      <c r="J13921" s="384">
        <v>42671</v>
      </c>
    </row>
    <row r="13922" spans="1:10">
      <c r="A13922">
        <v>13911</v>
      </c>
      <c r="B13922" s="612">
        <v>44116.481249999997</v>
      </c>
      <c r="C13922" s="405" t="s">
        <v>96</v>
      </c>
      <c r="D13922" s="384">
        <v>3218</v>
      </c>
      <c r="E13922">
        <v>0.03</v>
      </c>
      <c r="F13922">
        <v>1.1792</v>
      </c>
      <c r="G13922" s="384">
        <v>0</v>
      </c>
      <c r="H13922">
        <v>0</v>
      </c>
    </row>
    <row r="13923" spans="1:10">
      <c r="A13923">
        <v>13912</v>
      </c>
      <c r="B13923" s="612">
        <v>44116.481249999997</v>
      </c>
      <c r="C13923" s="405" t="s">
        <v>2110</v>
      </c>
      <c r="D13923" s="384">
        <v>3218</v>
      </c>
      <c r="E13923">
        <v>0.03</v>
      </c>
      <c r="F13923">
        <v>1.1792</v>
      </c>
      <c r="G13923" s="384">
        <v>0</v>
      </c>
      <c r="H13923">
        <v>1.1815800000000001</v>
      </c>
    </row>
    <row r="13924" spans="1:10">
      <c r="A13924">
        <v>13925</v>
      </c>
      <c r="B13924" s="612">
        <v>44116.584027777775</v>
      </c>
      <c r="C13924" s="405" t="s">
        <v>2054</v>
      </c>
      <c r="D13924" s="384">
        <v>3218</v>
      </c>
      <c r="E13924">
        <v>0.03</v>
      </c>
      <c r="F13924">
        <v>1.1815800000000001</v>
      </c>
      <c r="G13924" s="384">
        <v>0</v>
      </c>
      <c r="H13924">
        <v>1.1815800000000001</v>
      </c>
      <c r="I13924">
        <v>7.14</v>
      </c>
      <c r="J13924" s="384">
        <v>42678.14</v>
      </c>
    </row>
    <row r="13925" spans="1:10">
      <c r="A13925">
        <v>13921</v>
      </c>
      <c r="B13925" s="612">
        <v>44116.531944444447</v>
      </c>
      <c r="C13925" s="405" t="s">
        <v>97</v>
      </c>
      <c r="D13925" s="384">
        <v>3219</v>
      </c>
      <c r="E13925">
        <v>0.02</v>
      </c>
      <c r="F13925">
        <v>1.1807300000000001</v>
      </c>
      <c r="G13925" s="384">
        <v>0</v>
      </c>
      <c r="H13925">
        <v>0</v>
      </c>
    </row>
    <row r="13926" spans="1:10">
      <c r="A13926">
        <v>13922</v>
      </c>
      <c r="B13926" s="612">
        <v>44116.531944444447</v>
      </c>
      <c r="C13926" s="405" t="s">
        <v>2110</v>
      </c>
      <c r="D13926" s="384">
        <v>3219</v>
      </c>
      <c r="E13926">
        <v>0.02</v>
      </c>
      <c r="F13926">
        <v>1.1807300000000001</v>
      </c>
      <c r="G13926" s="384">
        <v>0</v>
      </c>
      <c r="H13926">
        <v>1.1797299999999999</v>
      </c>
    </row>
    <row r="13927" spans="1:10">
      <c r="A13927">
        <v>13928</v>
      </c>
      <c r="B13927" s="612">
        <v>44117.024305555555</v>
      </c>
      <c r="C13927" s="405" t="s">
        <v>2054</v>
      </c>
      <c r="D13927" s="384">
        <v>3219</v>
      </c>
      <c r="E13927">
        <v>0.02</v>
      </c>
      <c r="F13927">
        <v>1.1797299999999999</v>
      </c>
      <c r="G13927" s="384">
        <v>0</v>
      </c>
      <c r="H13927">
        <v>1.1797299999999999</v>
      </c>
      <c r="I13927">
        <v>2.02</v>
      </c>
      <c r="J13927" s="384">
        <v>42680.17</v>
      </c>
    </row>
    <row r="13928" spans="1:10">
      <c r="A13928">
        <v>13926</v>
      </c>
      <c r="B13928" s="612">
        <v>44116.594444444447</v>
      </c>
      <c r="C13928" s="405" t="s">
        <v>96</v>
      </c>
      <c r="D13928" s="384">
        <v>3220</v>
      </c>
      <c r="E13928">
        <v>0.02</v>
      </c>
      <c r="F13928">
        <v>1.1809799999999999</v>
      </c>
      <c r="G13928" s="384">
        <v>0</v>
      </c>
      <c r="H13928">
        <v>0</v>
      </c>
    </row>
    <row r="13929" spans="1:10">
      <c r="A13929">
        <v>13927</v>
      </c>
      <c r="B13929" s="612">
        <v>44116.594444444447</v>
      </c>
      <c r="C13929" s="405" t="s">
        <v>2110</v>
      </c>
      <c r="D13929" s="384">
        <v>3220</v>
      </c>
      <c r="E13929">
        <v>0.02</v>
      </c>
      <c r="F13929">
        <v>1.1809799999999999</v>
      </c>
      <c r="G13929" s="384">
        <v>0</v>
      </c>
      <c r="H13929">
        <v>1.18198</v>
      </c>
    </row>
    <row r="13930" spans="1:10">
      <c r="A13930">
        <v>13933</v>
      </c>
      <c r="B13930" s="612">
        <v>44117.100694444445</v>
      </c>
      <c r="C13930" s="405" t="s">
        <v>2110</v>
      </c>
      <c r="D13930" s="384">
        <v>3220</v>
      </c>
      <c r="E13930">
        <v>0.02</v>
      </c>
      <c r="F13930">
        <v>1.1809799999999999</v>
      </c>
      <c r="G13930" s="384">
        <v>0</v>
      </c>
      <c r="H13930">
        <v>1.1811799999999999</v>
      </c>
    </row>
    <row r="13931" spans="1:10">
      <c r="A13931">
        <v>13940</v>
      </c>
      <c r="B13931" s="612">
        <v>44117.554166666669</v>
      </c>
      <c r="C13931" s="405" t="s">
        <v>2110</v>
      </c>
      <c r="D13931" s="384">
        <v>3220</v>
      </c>
      <c r="E13931">
        <v>0.02</v>
      </c>
      <c r="F13931">
        <v>1.1809799999999999</v>
      </c>
      <c r="G13931" s="384">
        <v>0</v>
      </c>
      <c r="H13931">
        <v>1.18015</v>
      </c>
    </row>
    <row r="13932" spans="1:10">
      <c r="A13932">
        <v>13946</v>
      </c>
      <c r="B13932" s="612">
        <v>44117.567361111112</v>
      </c>
      <c r="C13932" s="405" t="s">
        <v>2110</v>
      </c>
      <c r="D13932" s="384">
        <v>3220</v>
      </c>
      <c r="E13932">
        <v>0.02</v>
      </c>
      <c r="F13932">
        <v>1.1809799999999999</v>
      </c>
      <c r="G13932" s="384">
        <v>0</v>
      </c>
      <c r="H13932">
        <v>1.1788700000000001</v>
      </c>
    </row>
    <row r="13933" spans="1:10">
      <c r="A13933">
        <v>13954</v>
      </c>
      <c r="B13933" s="612">
        <v>44117.614583333336</v>
      </c>
      <c r="C13933" s="405" t="s">
        <v>2110</v>
      </c>
      <c r="D13933" s="384">
        <v>3220</v>
      </c>
      <c r="E13933">
        <v>0.02</v>
      </c>
      <c r="F13933">
        <v>1.1809799999999999</v>
      </c>
      <c r="G13933" s="384">
        <v>0</v>
      </c>
      <c r="H13933">
        <v>1.1775199999999999</v>
      </c>
    </row>
    <row r="13934" spans="1:10">
      <c r="A13934">
        <v>13977</v>
      </c>
      <c r="B13934" s="612">
        <v>44118.399305555555</v>
      </c>
      <c r="C13934" s="405" t="s">
        <v>2110</v>
      </c>
      <c r="D13934" s="384">
        <v>3220</v>
      </c>
      <c r="E13934">
        <v>0.02</v>
      </c>
      <c r="F13934">
        <v>1.1809799999999999</v>
      </c>
      <c r="G13934" s="384">
        <v>0</v>
      </c>
      <c r="H13934">
        <v>1.1758999999999999</v>
      </c>
    </row>
    <row r="13935" spans="1:10">
      <c r="A13935">
        <v>13981</v>
      </c>
      <c r="B13935" s="612">
        <v>44118.520138888889</v>
      </c>
      <c r="C13935" s="405" t="s">
        <v>2054</v>
      </c>
      <c r="D13935" s="384">
        <v>3220</v>
      </c>
      <c r="E13935">
        <v>0.02</v>
      </c>
      <c r="F13935">
        <v>1.1758999999999999</v>
      </c>
      <c r="G13935" s="384">
        <v>0</v>
      </c>
      <c r="H13935">
        <v>1.1758999999999999</v>
      </c>
      <c r="I13935">
        <v>-10.32</v>
      </c>
      <c r="J13935" s="384">
        <v>42683.83</v>
      </c>
    </row>
    <row r="13936" spans="1:10">
      <c r="A13936">
        <v>13929</v>
      </c>
      <c r="B13936" s="612">
        <v>44117.054166666669</v>
      </c>
      <c r="C13936" s="405" t="s">
        <v>97</v>
      </c>
      <c r="D13936" s="384">
        <v>3221</v>
      </c>
      <c r="E13936">
        <v>0.02</v>
      </c>
      <c r="F13936">
        <v>1.18022</v>
      </c>
      <c r="G13936" s="384">
        <v>0</v>
      </c>
      <c r="H13936">
        <v>0</v>
      </c>
    </row>
    <row r="13937" spans="1:10">
      <c r="A13937">
        <v>13930</v>
      </c>
      <c r="B13937" s="612">
        <v>44117.054166666669</v>
      </c>
      <c r="C13937" s="405" t="s">
        <v>2110</v>
      </c>
      <c r="D13937" s="384">
        <v>3221</v>
      </c>
      <c r="E13937">
        <v>0.02</v>
      </c>
      <c r="F13937">
        <v>1.18022</v>
      </c>
      <c r="G13937" s="384">
        <v>0</v>
      </c>
      <c r="H13937">
        <v>1.1792199999999999</v>
      </c>
    </row>
    <row r="13938" spans="1:10">
      <c r="A13938">
        <v>13934</v>
      </c>
      <c r="B13938" s="612">
        <v>44117.289583333331</v>
      </c>
      <c r="C13938" s="405" t="s">
        <v>2054</v>
      </c>
      <c r="D13938" s="384">
        <v>3221</v>
      </c>
      <c r="E13938">
        <v>0.02</v>
      </c>
      <c r="F13938">
        <v>1.1792199999999999</v>
      </c>
      <c r="G13938" s="384">
        <v>0</v>
      </c>
      <c r="H13938">
        <v>1.1792199999999999</v>
      </c>
      <c r="I13938">
        <v>2</v>
      </c>
      <c r="J13938" s="384">
        <v>42682.17</v>
      </c>
    </row>
    <row r="13939" spans="1:10">
      <c r="A13939">
        <v>13931</v>
      </c>
      <c r="B13939" s="612">
        <v>44117.100694444445</v>
      </c>
      <c r="C13939" s="405" t="s">
        <v>96</v>
      </c>
      <c r="D13939" s="384">
        <v>3222</v>
      </c>
      <c r="E13939">
        <v>0.02</v>
      </c>
      <c r="F13939">
        <v>1.1793800000000001</v>
      </c>
      <c r="G13939" s="384">
        <v>0</v>
      </c>
      <c r="H13939">
        <v>0</v>
      </c>
    </row>
    <row r="13940" spans="1:10">
      <c r="A13940">
        <v>13932</v>
      </c>
      <c r="B13940" s="612">
        <v>44117.100694444445</v>
      </c>
      <c r="C13940" s="405" t="s">
        <v>2110</v>
      </c>
      <c r="D13940" s="384">
        <v>3222</v>
      </c>
      <c r="E13940">
        <v>0.02</v>
      </c>
      <c r="F13940">
        <v>1.1793800000000001</v>
      </c>
      <c r="G13940" s="384">
        <v>0</v>
      </c>
      <c r="H13940">
        <v>1.1811799999999999</v>
      </c>
    </row>
    <row r="13941" spans="1:10">
      <c r="A13941">
        <v>13939</v>
      </c>
      <c r="B13941" s="612">
        <v>44117.554166666669</v>
      </c>
      <c r="C13941" s="405" t="s">
        <v>2110</v>
      </c>
      <c r="D13941" s="384">
        <v>3222</v>
      </c>
      <c r="E13941">
        <v>0.02</v>
      </c>
      <c r="F13941">
        <v>1.1793800000000001</v>
      </c>
      <c r="G13941" s="384">
        <v>0</v>
      </c>
      <c r="H13941">
        <v>1.18015</v>
      </c>
    </row>
    <row r="13942" spans="1:10">
      <c r="A13942">
        <v>13945</v>
      </c>
      <c r="B13942" s="612">
        <v>44117.567361111112</v>
      </c>
      <c r="C13942" s="405" t="s">
        <v>2110</v>
      </c>
      <c r="D13942" s="384">
        <v>3222</v>
      </c>
      <c r="E13942">
        <v>0.02</v>
      </c>
      <c r="F13942">
        <v>1.1793800000000001</v>
      </c>
      <c r="G13942" s="384">
        <v>0</v>
      </c>
      <c r="H13942">
        <v>1.1788700000000001</v>
      </c>
    </row>
    <row r="13943" spans="1:10">
      <c r="A13943">
        <v>13953</v>
      </c>
      <c r="B13943" s="612">
        <v>44117.614583333336</v>
      </c>
      <c r="C13943" s="405" t="s">
        <v>2110</v>
      </c>
      <c r="D13943" s="384">
        <v>3222</v>
      </c>
      <c r="E13943">
        <v>0.02</v>
      </c>
      <c r="F13943">
        <v>1.1793800000000001</v>
      </c>
      <c r="G13943" s="384">
        <v>0</v>
      </c>
      <c r="H13943">
        <v>1.1775199999999999</v>
      </c>
    </row>
    <row r="13944" spans="1:10">
      <c r="A13944">
        <v>13976</v>
      </c>
      <c r="B13944" s="612">
        <v>44118.399305555555</v>
      </c>
      <c r="C13944" s="405" t="s">
        <v>2110</v>
      </c>
      <c r="D13944" s="384">
        <v>3222</v>
      </c>
      <c r="E13944">
        <v>0.02</v>
      </c>
      <c r="F13944">
        <v>1.1793800000000001</v>
      </c>
      <c r="G13944" s="384">
        <v>0</v>
      </c>
      <c r="H13944">
        <v>1.1758999999999999</v>
      </c>
    </row>
    <row r="13945" spans="1:10">
      <c r="A13945">
        <v>13982</v>
      </c>
      <c r="B13945" s="612">
        <v>44118.520138888889</v>
      </c>
      <c r="C13945" s="405" t="s">
        <v>2054</v>
      </c>
      <c r="D13945" s="384">
        <v>3222</v>
      </c>
      <c r="E13945">
        <v>0.02</v>
      </c>
      <c r="F13945">
        <v>1.1758999999999999</v>
      </c>
      <c r="G13945" s="384">
        <v>0</v>
      </c>
      <c r="H13945">
        <v>1.1758999999999999</v>
      </c>
      <c r="I13945">
        <v>-7.04</v>
      </c>
      <c r="J13945" s="384">
        <v>42676.79</v>
      </c>
    </row>
    <row r="13946" spans="1:10">
      <c r="A13946">
        <v>13935</v>
      </c>
      <c r="B13946" s="612">
        <v>44117.309027777781</v>
      </c>
      <c r="C13946" s="405" t="s">
        <v>97</v>
      </c>
      <c r="D13946" s="384">
        <v>3223</v>
      </c>
      <c r="E13946">
        <v>0.02</v>
      </c>
      <c r="F13946">
        <v>1.17835</v>
      </c>
      <c r="G13946" s="384">
        <v>0</v>
      </c>
      <c r="H13946">
        <v>0</v>
      </c>
    </row>
    <row r="13947" spans="1:10">
      <c r="A13947">
        <v>13936</v>
      </c>
      <c r="B13947" s="612">
        <v>44117.309027777781</v>
      </c>
      <c r="C13947" s="405" t="s">
        <v>2110</v>
      </c>
      <c r="D13947" s="384">
        <v>3223</v>
      </c>
      <c r="E13947">
        <v>0.02</v>
      </c>
      <c r="F13947">
        <v>1.17835</v>
      </c>
      <c r="G13947" s="384">
        <v>0</v>
      </c>
      <c r="H13947">
        <v>1.1773499999999999</v>
      </c>
    </row>
    <row r="13948" spans="1:10">
      <c r="A13948">
        <v>13941</v>
      </c>
      <c r="B13948" s="612">
        <v>44117.554861111108</v>
      </c>
      <c r="C13948" s="405" t="s">
        <v>2054</v>
      </c>
      <c r="D13948" s="384">
        <v>3223</v>
      </c>
      <c r="E13948">
        <v>0.02</v>
      </c>
      <c r="F13948">
        <v>1.1773499999999999</v>
      </c>
      <c r="G13948" s="384">
        <v>0</v>
      </c>
      <c r="H13948">
        <v>1.1773499999999999</v>
      </c>
      <c r="I13948">
        <v>2</v>
      </c>
      <c r="J13948" s="384">
        <v>42684.17</v>
      </c>
    </row>
    <row r="13949" spans="1:10">
      <c r="A13949">
        <v>13937</v>
      </c>
      <c r="B13949" s="612">
        <v>44117.554166666669</v>
      </c>
      <c r="C13949" s="405" t="s">
        <v>96</v>
      </c>
      <c r="D13949" s="384">
        <v>3224</v>
      </c>
      <c r="E13949">
        <v>0.03</v>
      </c>
      <c r="F13949">
        <v>1.17777</v>
      </c>
      <c r="G13949" s="384">
        <v>0</v>
      </c>
      <c r="H13949">
        <v>0</v>
      </c>
    </row>
    <row r="13950" spans="1:10">
      <c r="A13950">
        <v>13938</v>
      </c>
      <c r="B13950" s="612">
        <v>44117.554166666669</v>
      </c>
      <c r="C13950" s="405" t="s">
        <v>2110</v>
      </c>
      <c r="D13950" s="384">
        <v>3224</v>
      </c>
      <c r="E13950">
        <v>0.03</v>
      </c>
      <c r="F13950">
        <v>1.17777</v>
      </c>
      <c r="G13950" s="384">
        <v>0</v>
      </c>
      <c r="H13950">
        <v>1.18015</v>
      </c>
    </row>
    <row r="13951" spans="1:10">
      <c r="A13951">
        <v>13944</v>
      </c>
      <c r="B13951" s="612">
        <v>44117.567361111112</v>
      </c>
      <c r="C13951" s="405" t="s">
        <v>2110</v>
      </c>
      <c r="D13951" s="384">
        <v>3224</v>
      </c>
      <c r="E13951">
        <v>0.03</v>
      </c>
      <c r="F13951">
        <v>1.17777</v>
      </c>
      <c r="G13951" s="384">
        <v>0</v>
      </c>
      <c r="H13951">
        <v>1.1788700000000001</v>
      </c>
    </row>
    <row r="13952" spans="1:10">
      <c r="A13952">
        <v>13952</v>
      </c>
      <c r="B13952" s="612">
        <v>44117.614583333336</v>
      </c>
      <c r="C13952" s="405" t="s">
        <v>2110</v>
      </c>
      <c r="D13952" s="384">
        <v>3224</v>
      </c>
      <c r="E13952">
        <v>0.03</v>
      </c>
      <c r="F13952">
        <v>1.17777</v>
      </c>
      <c r="G13952" s="384">
        <v>0</v>
      </c>
      <c r="H13952">
        <v>1.1775199999999999</v>
      </c>
    </row>
    <row r="13953" spans="1:10">
      <c r="A13953">
        <v>13975</v>
      </c>
      <c r="B13953" s="612">
        <v>44118.399305555555</v>
      </c>
      <c r="C13953" s="405" t="s">
        <v>2110</v>
      </c>
      <c r="D13953" s="384">
        <v>3224</v>
      </c>
      <c r="E13953">
        <v>0.03</v>
      </c>
      <c r="F13953">
        <v>1.17777</v>
      </c>
      <c r="G13953" s="384">
        <v>0</v>
      </c>
      <c r="H13953">
        <v>1.1758999999999999</v>
      </c>
    </row>
    <row r="13954" spans="1:10">
      <c r="A13954">
        <v>13983</v>
      </c>
      <c r="B13954" s="612">
        <v>44118.520138888889</v>
      </c>
      <c r="C13954" s="405" t="s">
        <v>2054</v>
      </c>
      <c r="D13954" s="384">
        <v>3224</v>
      </c>
      <c r="E13954">
        <v>0.03</v>
      </c>
      <c r="F13954">
        <v>1.1758999999999999</v>
      </c>
      <c r="G13954" s="384">
        <v>0</v>
      </c>
      <c r="H13954">
        <v>1.1758999999999999</v>
      </c>
      <c r="I13954">
        <v>-5.73</v>
      </c>
      <c r="J13954" s="384">
        <v>42671.06</v>
      </c>
    </row>
    <row r="13955" spans="1:10">
      <c r="A13955">
        <v>13942</v>
      </c>
      <c r="B13955" s="612">
        <v>44117.567361111112</v>
      </c>
      <c r="C13955" s="405" t="s">
        <v>96</v>
      </c>
      <c r="D13955" s="384">
        <v>3225</v>
      </c>
      <c r="E13955">
        <v>0.05</v>
      </c>
      <c r="F13955">
        <v>1.1760699999999999</v>
      </c>
      <c r="G13955" s="384">
        <v>0</v>
      </c>
      <c r="H13955">
        <v>0</v>
      </c>
    </row>
    <row r="13956" spans="1:10">
      <c r="A13956">
        <v>13943</v>
      </c>
      <c r="B13956" s="612">
        <v>44117.567361111112</v>
      </c>
      <c r="C13956" s="405" t="s">
        <v>2110</v>
      </c>
      <c r="D13956" s="384">
        <v>3225</v>
      </c>
      <c r="E13956">
        <v>0.05</v>
      </c>
      <c r="F13956">
        <v>1.1760699999999999</v>
      </c>
      <c r="G13956" s="384">
        <v>0</v>
      </c>
      <c r="H13956">
        <v>1.1788700000000001</v>
      </c>
    </row>
    <row r="13957" spans="1:10">
      <c r="A13957">
        <v>13951</v>
      </c>
      <c r="B13957" s="612">
        <v>44117.614583333336</v>
      </c>
      <c r="C13957" s="405" t="s">
        <v>2110</v>
      </c>
      <c r="D13957" s="384">
        <v>3225</v>
      </c>
      <c r="E13957">
        <v>0.05</v>
      </c>
      <c r="F13957">
        <v>1.1760699999999999</v>
      </c>
      <c r="G13957" s="384">
        <v>0</v>
      </c>
      <c r="H13957">
        <v>1.1775199999999999</v>
      </c>
    </row>
    <row r="13958" spans="1:10">
      <c r="A13958">
        <v>13974</v>
      </c>
      <c r="B13958" s="612">
        <v>44118.399305555555</v>
      </c>
      <c r="C13958" s="405" t="s">
        <v>2110</v>
      </c>
      <c r="D13958" s="384">
        <v>3225</v>
      </c>
      <c r="E13958">
        <v>0.05</v>
      </c>
      <c r="F13958">
        <v>1.1760699999999999</v>
      </c>
      <c r="G13958" s="384">
        <v>0</v>
      </c>
      <c r="H13958">
        <v>1.1758999999999999</v>
      </c>
    </row>
    <row r="13959" spans="1:10">
      <c r="A13959">
        <v>13984</v>
      </c>
      <c r="B13959" s="612">
        <v>44118.520138888889</v>
      </c>
      <c r="C13959" s="405" t="s">
        <v>2054</v>
      </c>
      <c r="D13959" s="384">
        <v>3225</v>
      </c>
      <c r="E13959">
        <v>0.05</v>
      </c>
      <c r="F13959">
        <v>1.1758999999999999</v>
      </c>
      <c r="G13959" s="384">
        <v>0</v>
      </c>
      <c r="H13959">
        <v>1.1758999999999999</v>
      </c>
      <c r="I13959">
        <v>-1.05</v>
      </c>
      <c r="J13959" s="384">
        <v>42670</v>
      </c>
    </row>
    <row r="13960" spans="1:10">
      <c r="A13960">
        <v>13947</v>
      </c>
      <c r="B13960" s="612">
        <v>44117.599999999999</v>
      </c>
      <c r="C13960" s="405" t="s">
        <v>97</v>
      </c>
      <c r="D13960" s="384">
        <v>3226</v>
      </c>
      <c r="E13960">
        <v>0.02</v>
      </c>
      <c r="F13960">
        <v>1.17502</v>
      </c>
      <c r="G13960" s="384">
        <v>0</v>
      </c>
      <c r="H13960">
        <v>0</v>
      </c>
    </row>
    <row r="13961" spans="1:10">
      <c r="A13961">
        <v>13948</v>
      </c>
      <c r="B13961" s="612">
        <v>44117.599999999999</v>
      </c>
      <c r="C13961" s="405" t="s">
        <v>2110</v>
      </c>
      <c r="D13961" s="384">
        <v>3226</v>
      </c>
      <c r="E13961">
        <v>0.02</v>
      </c>
      <c r="F13961">
        <v>1.17502</v>
      </c>
      <c r="G13961" s="384">
        <v>0</v>
      </c>
      <c r="H13961">
        <v>1.1740200000000001</v>
      </c>
    </row>
    <row r="13962" spans="1:10">
      <c r="A13962">
        <v>13955</v>
      </c>
      <c r="B13962" s="612">
        <v>44117.614583333336</v>
      </c>
      <c r="C13962" s="405" t="s">
        <v>2054</v>
      </c>
      <c r="D13962" s="384">
        <v>3226</v>
      </c>
      <c r="E13962">
        <v>0.02</v>
      </c>
      <c r="F13962">
        <v>1.1740200000000001</v>
      </c>
      <c r="G13962" s="384">
        <v>0</v>
      </c>
      <c r="H13962">
        <v>1.1740200000000001</v>
      </c>
      <c r="I13962">
        <v>2</v>
      </c>
      <c r="J13962" s="384">
        <v>42686.17</v>
      </c>
    </row>
    <row r="13963" spans="1:10">
      <c r="A13963">
        <v>13949</v>
      </c>
      <c r="B13963" s="612">
        <v>44117.614583333336</v>
      </c>
      <c r="C13963" s="405" t="s">
        <v>96</v>
      </c>
      <c r="D13963" s="384">
        <v>3227</v>
      </c>
      <c r="E13963">
        <v>0.08</v>
      </c>
      <c r="F13963">
        <v>1.1742600000000001</v>
      </c>
      <c r="G13963" s="384">
        <v>0</v>
      </c>
      <c r="H13963">
        <v>0</v>
      </c>
    </row>
    <row r="13964" spans="1:10">
      <c r="A13964">
        <v>13950</v>
      </c>
      <c r="B13964" s="612">
        <v>44117.614583333336</v>
      </c>
      <c r="C13964" s="405" t="s">
        <v>2110</v>
      </c>
      <c r="D13964" s="384">
        <v>3227</v>
      </c>
      <c r="E13964">
        <v>0.08</v>
      </c>
      <c r="F13964">
        <v>1.1742600000000001</v>
      </c>
      <c r="G13964" s="384">
        <v>0</v>
      </c>
      <c r="H13964">
        <v>1.1775199999999999</v>
      </c>
    </row>
    <row r="13965" spans="1:10">
      <c r="A13965">
        <v>13973</v>
      </c>
      <c r="B13965" s="612">
        <v>44118.399305555555</v>
      </c>
      <c r="C13965" s="405" t="s">
        <v>2110</v>
      </c>
      <c r="D13965" s="384">
        <v>3227</v>
      </c>
      <c r="E13965">
        <v>0.08</v>
      </c>
      <c r="F13965">
        <v>1.1742600000000001</v>
      </c>
      <c r="G13965" s="384">
        <v>0</v>
      </c>
      <c r="H13965">
        <v>1.1758999999999999</v>
      </c>
    </row>
    <row r="13966" spans="1:10">
      <c r="A13966">
        <v>13985</v>
      </c>
      <c r="B13966" s="612">
        <v>44118.520138888889</v>
      </c>
      <c r="C13966" s="405" t="s">
        <v>2054</v>
      </c>
      <c r="D13966" s="384">
        <v>3227</v>
      </c>
      <c r="E13966">
        <v>0.08</v>
      </c>
      <c r="F13966">
        <v>1.1758999999999999</v>
      </c>
      <c r="G13966" s="384">
        <v>0</v>
      </c>
      <c r="H13966">
        <v>1.1758999999999999</v>
      </c>
      <c r="I13966">
        <v>12.8</v>
      </c>
      <c r="J13966" s="384">
        <v>42682.8</v>
      </c>
    </row>
    <row r="13967" spans="1:10">
      <c r="A13967">
        <v>13956</v>
      </c>
      <c r="B13967" s="612">
        <v>44117.625</v>
      </c>
      <c r="C13967" s="405" t="s">
        <v>97</v>
      </c>
      <c r="D13967" s="384">
        <v>3228</v>
      </c>
      <c r="E13967">
        <v>0.02</v>
      </c>
      <c r="F13967">
        <v>1.1744300000000001</v>
      </c>
      <c r="G13967" s="384">
        <v>0</v>
      </c>
      <c r="H13967">
        <v>0</v>
      </c>
    </row>
    <row r="13968" spans="1:10">
      <c r="A13968">
        <v>13957</v>
      </c>
      <c r="B13968" s="612">
        <v>44117.625</v>
      </c>
      <c r="C13968" s="405" t="s">
        <v>2110</v>
      </c>
      <c r="D13968" s="384">
        <v>3228</v>
      </c>
      <c r="E13968">
        <v>0.02</v>
      </c>
      <c r="F13968">
        <v>1.1744300000000001</v>
      </c>
      <c r="G13968" s="384">
        <v>0</v>
      </c>
      <c r="H13968">
        <v>1.17343</v>
      </c>
    </row>
    <row r="13969" spans="1:10">
      <c r="A13969">
        <v>13958</v>
      </c>
      <c r="B13969" s="612">
        <v>44117.673611111109</v>
      </c>
      <c r="C13969" s="405" t="s">
        <v>2054</v>
      </c>
      <c r="D13969" s="384">
        <v>3228</v>
      </c>
      <c r="E13969">
        <v>0.02</v>
      </c>
      <c r="F13969">
        <v>1.17343</v>
      </c>
      <c r="G13969" s="384">
        <v>0</v>
      </c>
      <c r="H13969">
        <v>1.17343</v>
      </c>
      <c r="I13969">
        <v>2</v>
      </c>
      <c r="J13969" s="384">
        <v>42688.17</v>
      </c>
    </row>
    <row r="13970" spans="1:10">
      <c r="A13970">
        <v>13959</v>
      </c>
      <c r="B13970" s="612">
        <v>44118.009027777778</v>
      </c>
      <c r="C13970" s="405" t="s">
        <v>97</v>
      </c>
      <c r="D13970" s="384">
        <v>3229</v>
      </c>
      <c r="E13970">
        <v>0.02</v>
      </c>
      <c r="F13970">
        <v>1.17445</v>
      </c>
      <c r="G13970" s="384">
        <v>0</v>
      </c>
      <c r="H13970">
        <v>0</v>
      </c>
    </row>
    <row r="13971" spans="1:10">
      <c r="A13971">
        <v>13960</v>
      </c>
      <c r="B13971" s="612">
        <v>44118.009027777778</v>
      </c>
      <c r="C13971" s="405" t="s">
        <v>2110</v>
      </c>
      <c r="D13971" s="384">
        <v>3229</v>
      </c>
      <c r="E13971">
        <v>0.02</v>
      </c>
      <c r="F13971">
        <v>1.17445</v>
      </c>
      <c r="G13971" s="384">
        <v>0</v>
      </c>
      <c r="H13971">
        <v>1.1734500000000001</v>
      </c>
    </row>
    <row r="13972" spans="1:10">
      <c r="A13972">
        <v>13961</v>
      </c>
      <c r="B13972" s="612">
        <v>44118.3</v>
      </c>
      <c r="C13972" s="405" t="s">
        <v>2054</v>
      </c>
      <c r="D13972" s="384">
        <v>3229</v>
      </c>
      <c r="E13972">
        <v>0.02</v>
      </c>
      <c r="F13972">
        <v>1.1734500000000001</v>
      </c>
      <c r="G13972" s="384">
        <v>0</v>
      </c>
      <c r="H13972">
        <v>1.1734500000000001</v>
      </c>
      <c r="I13972">
        <v>2</v>
      </c>
      <c r="J13972" s="384">
        <v>42690.17</v>
      </c>
    </row>
    <row r="13973" spans="1:10">
      <c r="A13973">
        <v>13962</v>
      </c>
      <c r="B13973" s="612">
        <v>44118.318055555559</v>
      </c>
      <c r="C13973" s="405" t="s">
        <v>97</v>
      </c>
      <c r="D13973" s="384">
        <v>3230</v>
      </c>
      <c r="E13973">
        <v>0.02</v>
      </c>
      <c r="F13973">
        <v>1.1737200000000001</v>
      </c>
      <c r="G13973" s="384">
        <v>0</v>
      </c>
      <c r="H13973">
        <v>0</v>
      </c>
    </row>
    <row r="13974" spans="1:10">
      <c r="A13974">
        <v>13963</v>
      </c>
      <c r="B13974" s="612">
        <v>44118.318055555559</v>
      </c>
      <c r="C13974" s="405" t="s">
        <v>2110</v>
      </c>
      <c r="D13974" s="384">
        <v>3230</v>
      </c>
      <c r="E13974">
        <v>0.02</v>
      </c>
      <c r="F13974">
        <v>1.1737200000000001</v>
      </c>
      <c r="G13974" s="384">
        <v>0</v>
      </c>
      <c r="H13974">
        <v>1.17272</v>
      </c>
    </row>
    <row r="13975" spans="1:10">
      <c r="A13975">
        <v>13966</v>
      </c>
      <c r="B13975" s="612">
        <v>44118.356249999997</v>
      </c>
      <c r="C13975" s="405" t="s">
        <v>2110</v>
      </c>
      <c r="D13975" s="384">
        <v>3230</v>
      </c>
      <c r="E13975">
        <v>0.02</v>
      </c>
      <c r="F13975">
        <v>1.1737200000000001</v>
      </c>
      <c r="G13975" s="384">
        <v>0</v>
      </c>
      <c r="H13975">
        <v>1.17353</v>
      </c>
    </row>
    <row r="13976" spans="1:10">
      <c r="A13976">
        <v>13967</v>
      </c>
      <c r="B13976" s="612">
        <v>44118.381249999999</v>
      </c>
      <c r="C13976" s="405" t="s">
        <v>2054</v>
      </c>
      <c r="D13976" s="384">
        <v>3230</v>
      </c>
      <c r="E13976">
        <v>0.02</v>
      </c>
      <c r="F13976">
        <v>1.17353</v>
      </c>
      <c r="G13976" s="384">
        <v>0</v>
      </c>
      <c r="H13976">
        <v>1.17353</v>
      </c>
      <c r="I13976">
        <v>0.38</v>
      </c>
      <c r="J13976" s="384">
        <v>42690.55</v>
      </c>
    </row>
    <row r="13977" spans="1:10">
      <c r="A13977">
        <v>13964</v>
      </c>
      <c r="B13977" s="612">
        <v>44118.356249999997</v>
      </c>
      <c r="C13977" s="405" t="s">
        <v>97</v>
      </c>
      <c r="D13977" s="384">
        <v>3231</v>
      </c>
      <c r="E13977">
        <v>0.02</v>
      </c>
      <c r="F13977">
        <v>1.17533</v>
      </c>
      <c r="G13977" s="384">
        <v>0</v>
      </c>
      <c r="H13977">
        <v>0</v>
      </c>
    </row>
    <row r="13978" spans="1:10">
      <c r="A13978">
        <v>13965</v>
      </c>
      <c r="B13978" s="612">
        <v>44118.356249999997</v>
      </c>
      <c r="C13978" s="405" t="s">
        <v>2110</v>
      </c>
      <c r="D13978" s="384">
        <v>3231</v>
      </c>
      <c r="E13978">
        <v>0.02</v>
      </c>
      <c r="F13978">
        <v>1.17533</v>
      </c>
      <c r="G13978" s="384">
        <v>0</v>
      </c>
      <c r="H13978">
        <v>1.17353</v>
      </c>
    </row>
    <row r="13979" spans="1:10">
      <c r="A13979">
        <v>13968</v>
      </c>
      <c r="B13979" s="612">
        <v>44118.381249999999</v>
      </c>
      <c r="C13979" s="405" t="s">
        <v>2054</v>
      </c>
      <c r="D13979" s="384">
        <v>3231</v>
      </c>
      <c r="E13979">
        <v>0.02</v>
      </c>
      <c r="F13979">
        <v>1.17353</v>
      </c>
      <c r="G13979" s="384">
        <v>0</v>
      </c>
      <c r="H13979">
        <v>1.17353</v>
      </c>
      <c r="I13979">
        <v>3.6</v>
      </c>
      <c r="J13979" s="384">
        <v>42694.15</v>
      </c>
    </row>
    <row r="13980" spans="1:10">
      <c r="A13980">
        <v>13969</v>
      </c>
      <c r="B13980" s="612">
        <v>44118.386805555558</v>
      </c>
      <c r="C13980" s="405" t="s">
        <v>97</v>
      </c>
      <c r="D13980" s="384">
        <v>3232</v>
      </c>
      <c r="E13980">
        <v>0.02</v>
      </c>
      <c r="F13980">
        <v>1.1729700000000001</v>
      </c>
      <c r="G13980" s="384">
        <v>0</v>
      </c>
      <c r="H13980">
        <v>0</v>
      </c>
    </row>
    <row r="13981" spans="1:10">
      <c r="A13981">
        <v>13970</v>
      </c>
      <c r="B13981" s="612">
        <v>44118.386805555558</v>
      </c>
      <c r="C13981" s="405" t="s">
        <v>2110</v>
      </c>
      <c r="D13981" s="384">
        <v>3232</v>
      </c>
      <c r="E13981">
        <v>0.02</v>
      </c>
      <c r="F13981">
        <v>1.1729700000000001</v>
      </c>
      <c r="G13981" s="384">
        <v>0</v>
      </c>
      <c r="H13981">
        <v>1.17197</v>
      </c>
    </row>
    <row r="13982" spans="1:10">
      <c r="A13982">
        <v>13980</v>
      </c>
      <c r="B13982" s="612">
        <v>44118.49722222222</v>
      </c>
      <c r="C13982" s="405" t="s">
        <v>2110</v>
      </c>
      <c r="D13982" s="384">
        <v>3232</v>
      </c>
      <c r="E13982">
        <v>0.02</v>
      </c>
      <c r="F13982">
        <v>1.1729700000000001</v>
      </c>
      <c r="G13982" s="384">
        <v>0</v>
      </c>
      <c r="H13982">
        <v>1.1727799999999999</v>
      </c>
    </row>
    <row r="13983" spans="1:10">
      <c r="A13983">
        <v>13990</v>
      </c>
      <c r="B13983" s="612">
        <v>44118.521527777775</v>
      </c>
      <c r="C13983" s="405" t="s">
        <v>2110</v>
      </c>
      <c r="D13983" s="384">
        <v>3232</v>
      </c>
      <c r="E13983">
        <v>0.02</v>
      </c>
      <c r="F13983">
        <v>1.1729700000000001</v>
      </c>
      <c r="G13983" s="384">
        <v>0</v>
      </c>
      <c r="H13983">
        <v>1.17381</v>
      </c>
    </row>
    <row r="13984" spans="1:10">
      <c r="A13984">
        <v>13999</v>
      </c>
      <c r="B13984" s="612">
        <v>44119.290972222225</v>
      </c>
      <c r="C13984" s="405" t="s">
        <v>2054</v>
      </c>
      <c r="D13984" s="384">
        <v>3232</v>
      </c>
      <c r="E13984">
        <v>0.02</v>
      </c>
      <c r="F13984">
        <v>1.17381</v>
      </c>
      <c r="G13984" s="384">
        <v>0</v>
      </c>
      <c r="H13984">
        <v>1.17381</v>
      </c>
      <c r="I13984">
        <v>-1.61</v>
      </c>
      <c r="J13984" s="384">
        <v>42734.57</v>
      </c>
    </row>
    <row r="13985" spans="1:10">
      <c r="A13985">
        <v>13971</v>
      </c>
      <c r="B13985" s="612">
        <v>44118.399305555555</v>
      </c>
      <c r="C13985" s="405" t="s">
        <v>96</v>
      </c>
      <c r="D13985" s="384">
        <v>3233</v>
      </c>
      <c r="E13985">
        <v>0.14000000000000001</v>
      </c>
      <c r="F13985">
        <v>1.1722300000000001</v>
      </c>
      <c r="G13985" s="384">
        <v>0</v>
      </c>
      <c r="H13985">
        <v>0</v>
      </c>
    </row>
    <row r="13986" spans="1:10">
      <c r="A13986">
        <v>13972</v>
      </c>
      <c r="B13986" s="612">
        <v>44118.399305555555</v>
      </c>
      <c r="C13986" s="405" t="s">
        <v>2110</v>
      </c>
      <c r="D13986" s="384">
        <v>3233</v>
      </c>
      <c r="E13986">
        <v>0.14000000000000001</v>
      </c>
      <c r="F13986">
        <v>1.1722300000000001</v>
      </c>
      <c r="G13986" s="384">
        <v>0</v>
      </c>
      <c r="H13986">
        <v>1.1758999999999999</v>
      </c>
    </row>
    <row r="13987" spans="1:10">
      <c r="A13987">
        <v>13986</v>
      </c>
      <c r="B13987" s="612">
        <v>44118.520138888889</v>
      </c>
      <c r="C13987" s="405" t="s">
        <v>2054</v>
      </c>
      <c r="D13987" s="384">
        <v>3233</v>
      </c>
      <c r="E13987">
        <v>0.14000000000000001</v>
      </c>
      <c r="F13987">
        <v>1.1758999999999999</v>
      </c>
      <c r="G13987" s="384">
        <v>0</v>
      </c>
      <c r="H13987">
        <v>1.1758999999999999</v>
      </c>
      <c r="I13987">
        <v>51.38</v>
      </c>
      <c r="J13987" s="384">
        <v>42734.18</v>
      </c>
    </row>
    <row r="13988" spans="1:10">
      <c r="A13988">
        <v>13978</v>
      </c>
      <c r="B13988" s="612">
        <v>44118.49722222222</v>
      </c>
      <c r="C13988" s="405" t="s">
        <v>97</v>
      </c>
      <c r="D13988" s="384">
        <v>3234</v>
      </c>
      <c r="E13988">
        <v>0.02</v>
      </c>
      <c r="F13988">
        <v>1.17459</v>
      </c>
      <c r="G13988" s="384">
        <v>0</v>
      </c>
      <c r="H13988">
        <v>0</v>
      </c>
    </row>
    <row r="13989" spans="1:10">
      <c r="A13989">
        <v>13979</v>
      </c>
      <c r="B13989" s="612">
        <v>44118.49722222222</v>
      </c>
      <c r="C13989" s="405" t="s">
        <v>2110</v>
      </c>
      <c r="D13989" s="384">
        <v>3234</v>
      </c>
      <c r="E13989">
        <v>0.02</v>
      </c>
      <c r="F13989">
        <v>1.17459</v>
      </c>
      <c r="G13989" s="384">
        <v>0</v>
      </c>
      <c r="H13989">
        <v>1.1727799999999999</v>
      </c>
    </row>
    <row r="13990" spans="1:10">
      <c r="A13990">
        <v>13989</v>
      </c>
      <c r="B13990" s="612">
        <v>44118.521527777775</v>
      </c>
      <c r="C13990" s="405" t="s">
        <v>2110</v>
      </c>
      <c r="D13990" s="384">
        <v>3234</v>
      </c>
      <c r="E13990">
        <v>0.02</v>
      </c>
      <c r="F13990">
        <v>1.17459</v>
      </c>
      <c r="G13990" s="384">
        <v>0</v>
      </c>
      <c r="H13990">
        <v>1.17381</v>
      </c>
    </row>
    <row r="13991" spans="1:10">
      <c r="A13991">
        <v>14000</v>
      </c>
      <c r="B13991" s="612">
        <v>44119.290972222225</v>
      </c>
      <c r="C13991" s="405" t="s">
        <v>2054</v>
      </c>
      <c r="D13991" s="384">
        <v>3234</v>
      </c>
      <c r="E13991">
        <v>0.02</v>
      </c>
      <c r="F13991">
        <v>1.17381</v>
      </c>
      <c r="G13991" s="384">
        <v>0</v>
      </c>
      <c r="H13991">
        <v>1.17381</v>
      </c>
      <c r="I13991">
        <v>1.63</v>
      </c>
      <c r="J13991" s="384">
        <v>42736.2</v>
      </c>
    </row>
    <row r="13992" spans="1:10">
      <c r="A13992">
        <v>13987</v>
      </c>
      <c r="B13992" s="612">
        <v>44118.521527777775</v>
      </c>
      <c r="C13992" s="405" t="s">
        <v>97</v>
      </c>
      <c r="D13992" s="384">
        <v>3235</v>
      </c>
      <c r="E13992">
        <v>0.03</v>
      </c>
      <c r="F13992">
        <v>1.1761900000000001</v>
      </c>
      <c r="G13992" s="384">
        <v>0</v>
      </c>
      <c r="H13992">
        <v>0</v>
      </c>
    </row>
    <row r="13993" spans="1:10">
      <c r="A13993">
        <v>13988</v>
      </c>
      <c r="B13993" s="612">
        <v>44118.521527777775</v>
      </c>
      <c r="C13993" s="405" t="s">
        <v>2110</v>
      </c>
      <c r="D13993" s="384">
        <v>3235</v>
      </c>
      <c r="E13993">
        <v>0.03</v>
      </c>
      <c r="F13993">
        <v>1.1761900000000001</v>
      </c>
      <c r="G13993" s="384">
        <v>0</v>
      </c>
      <c r="H13993">
        <v>1.17381</v>
      </c>
    </row>
    <row r="13994" spans="1:10">
      <c r="A13994">
        <v>14001</v>
      </c>
      <c r="B13994" s="612">
        <v>44119.290972222225</v>
      </c>
      <c r="C13994" s="405" t="s">
        <v>2054</v>
      </c>
      <c r="D13994" s="384">
        <v>3235</v>
      </c>
      <c r="E13994">
        <v>0.03</v>
      </c>
      <c r="F13994">
        <v>1.17381</v>
      </c>
      <c r="G13994" s="384">
        <v>0</v>
      </c>
      <c r="H13994">
        <v>1.17381</v>
      </c>
      <c r="I13994">
        <v>7.24</v>
      </c>
      <c r="J13994" s="384">
        <v>42743.44</v>
      </c>
    </row>
    <row r="13995" spans="1:10">
      <c r="A13995">
        <v>13991</v>
      </c>
      <c r="B13995" s="612">
        <v>44118.564583333333</v>
      </c>
      <c r="C13995" s="405" t="s">
        <v>96</v>
      </c>
      <c r="D13995" s="384">
        <v>3236</v>
      </c>
      <c r="E13995">
        <v>0.02</v>
      </c>
      <c r="F13995">
        <v>1.17561</v>
      </c>
      <c r="G13995" s="384">
        <v>0</v>
      </c>
      <c r="H13995">
        <v>0</v>
      </c>
    </row>
    <row r="13996" spans="1:10">
      <c r="A13996">
        <v>13992</v>
      </c>
      <c r="B13996" s="612">
        <v>44118.564583333333</v>
      </c>
      <c r="C13996" s="405" t="s">
        <v>2110</v>
      </c>
      <c r="D13996" s="384">
        <v>3236</v>
      </c>
      <c r="E13996">
        <v>0.02</v>
      </c>
      <c r="F13996">
        <v>1.17561</v>
      </c>
      <c r="G13996" s="384">
        <v>0</v>
      </c>
      <c r="H13996">
        <v>1.1766099999999999</v>
      </c>
    </row>
    <row r="13997" spans="1:10">
      <c r="A13997">
        <v>13993</v>
      </c>
      <c r="B13997" s="612">
        <v>44118.611111111109</v>
      </c>
      <c r="C13997" s="405" t="s">
        <v>2054</v>
      </c>
      <c r="D13997" s="384">
        <v>3236</v>
      </c>
      <c r="E13997">
        <v>0.02</v>
      </c>
      <c r="F13997">
        <v>1.1766099999999999</v>
      </c>
      <c r="G13997" s="384">
        <v>0</v>
      </c>
      <c r="H13997">
        <v>1.1766099999999999</v>
      </c>
      <c r="I13997">
        <v>2</v>
      </c>
      <c r="J13997" s="384">
        <v>42736.18</v>
      </c>
    </row>
    <row r="13998" spans="1:10">
      <c r="A13998">
        <v>13994</v>
      </c>
      <c r="B13998" s="612">
        <v>44118.623611111114</v>
      </c>
      <c r="C13998" s="405" t="s">
        <v>96</v>
      </c>
      <c r="D13998" s="384">
        <v>3237</v>
      </c>
      <c r="E13998">
        <v>0.02</v>
      </c>
      <c r="F13998">
        <v>1.1763699999999999</v>
      </c>
      <c r="G13998" s="384">
        <v>0</v>
      </c>
      <c r="H13998">
        <v>0</v>
      </c>
    </row>
    <row r="13999" spans="1:10">
      <c r="A13999">
        <v>13995</v>
      </c>
      <c r="B13999" s="612">
        <v>44118.623611111114</v>
      </c>
      <c r="C13999" s="405" t="s">
        <v>2110</v>
      </c>
      <c r="D13999" s="384">
        <v>3237</v>
      </c>
      <c r="E13999">
        <v>0.02</v>
      </c>
      <c r="F13999">
        <v>1.1763699999999999</v>
      </c>
      <c r="G13999" s="384">
        <v>0</v>
      </c>
      <c r="H13999">
        <v>1.17737</v>
      </c>
    </row>
    <row r="14000" spans="1:10">
      <c r="A14000">
        <v>13998</v>
      </c>
      <c r="B14000" s="612">
        <v>44118.681944444441</v>
      </c>
      <c r="C14000" s="405" t="s">
        <v>2110</v>
      </c>
      <c r="D14000" s="384">
        <v>3237</v>
      </c>
      <c r="E14000">
        <v>0.02</v>
      </c>
      <c r="F14000">
        <v>1.1763699999999999</v>
      </c>
      <c r="G14000" s="384">
        <v>0</v>
      </c>
      <c r="H14000">
        <v>1.1765699999999999</v>
      </c>
    </row>
    <row r="14001" spans="1:10">
      <c r="A14001">
        <v>14007</v>
      </c>
      <c r="B14001" s="612">
        <v>44119.336805555555</v>
      </c>
      <c r="C14001" s="405" t="s">
        <v>2110</v>
      </c>
      <c r="D14001" s="384">
        <v>3237</v>
      </c>
      <c r="E14001">
        <v>0.02</v>
      </c>
      <c r="F14001">
        <v>1.1763699999999999</v>
      </c>
      <c r="G14001" s="384">
        <v>0</v>
      </c>
      <c r="H14001">
        <v>1.17554</v>
      </c>
    </row>
    <row r="14002" spans="1:10">
      <c r="A14002">
        <v>14013</v>
      </c>
      <c r="B14002" s="612">
        <v>44119.355555555558</v>
      </c>
      <c r="C14002" s="405" t="s">
        <v>2110</v>
      </c>
      <c r="D14002" s="384">
        <v>3237</v>
      </c>
      <c r="E14002">
        <v>0.02</v>
      </c>
      <c r="F14002">
        <v>1.1763699999999999</v>
      </c>
      <c r="G14002" s="384">
        <v>0</v>
      </c>
      <c r="H14002">
        <v>1.1742600000000001</v>
      </c>
    </row>
    <row r="14003" spans="1:10">
      <c r="A14003">
        <v>14022</v>
      </c>
      <c r="B14003" s="612">
        <v>44119.506944444445</v>
      </c>
      <c r="C14003" s="405" t="s">
        <v>2110</v>
      </c>
      <c r="D14003" s="384">
        <v>3237</v>
      </c>
      <c r="E14003">
        <v>0.02</v>
      </c>
      <c r="F14003">
        <v>1.1763699999999999</v>
      </c>
      <c r="G14003" s="384">
        <v>0</v>
      </c>
      <c r="H14003">
        <v>1.17292</v>
      </c>
    </row>
    <row r="14004" spans="1:10">
      <c r="A14004">
        <v>14035</v>
      </c>
      <c r="B14004" s="612">
        <v>44120.475694444445</v>
      </c>
      <c r="C14004" s="405" t="s">
        <v>2054</v>
      </c>
      <c r="D14004" s="384">
        <v>3237</v>
      </c>
      <c r="E14004">
        <v>0.02</v>
      </c>
      <c r="F14004">
        <v>1.17292</v>
      </c>
      <c r="G14004" s="384">
        <v>0</v>
      </c>
      <c r="H14004">
        <v>1.17292</v>
      </c>
      <c r="I14004">
        <v>-7.22</v>
      </c>
      <c r="J14004" s="384">
        <v>42744.22</v>
      </c>
    </row>
    <row r="14005" spans="1:10">
      <c r="A14005">
        <v>13996</v>
      </c>
      <c r="B14005" s="612">
        <v>44118.681944444441</v>
      </c>
      <c r="C14005" s="405" t="s">
        <v>96</v>
      </c>
      <c r="D14005" s="384">
        <v>3238</v>
      </c>
      <c r="E14005">
        <v>0.02</v>
      </c>
      <c r="F14005">
        <v>1.1747700000000001</v>
      </c>
      <c r="G14005" s="384">
        <v>0</v>
      </c>
      <c r="H14005">
        <v>0</v>
      </c>
    </row>
    <row r="14006" spans="1:10">
      <c r="A14006">
        <v>13997</v>
      </c>
      <c r="B14006" s="612">
        <v>44118.681944444441</v>
      </c>
      <c r="C14006" s="405" t="s">
        <v>2110</v>
      </c>
      <c r="D14006" s="384">
        <v>3238</v>
      </c>
      <c r="E14006">
        <v>0.02</v>
      </c>
      <c r="F14006">
        <v>1.1747700000000001</v>
      </c>
      <c r="G14006" s="384">
        <v>0</v>
      </c>
      <c r="H14006">
        <v>1.1765699999999999</v>
      </c>
    </row>
    <row r="14007" spans="1:10">
      <c r="A14007">
        <v>14006</v>
      </c>
      <c r="B14007" s="612">
        <v>44119.336805555555</v>
      </c>
      <c r="C14007" s="405" t="s">
        <v>2110</v>
      </c>
      <c r="D14007" s="384">
        <v>3238</v>
      </c>
      <c r="E14007">
        <v>0.02</v>
      </c>
      <c r="F14007">
        <v>1.1747700000000001</v>
      </c>
      <c r="G14007" s="384">
        <v>0</v>
      </c>
      <c r="H14007">
        <v>1.17554</v>
      </c>
    </row>
    <row r="14008" spans="1:10">
      <c r="A14008">
        <v>14012</v>
      </c>
      <c r="B14008" s="612">
        <v>44119.355555555558</v>
      </c>
      <c r="C14008" s="405" t="s">
        <v>2110</v>
      </c>
      <c r="D14008" s="384">
        <v>3238</v>
      </c>
      <c r="E14008">
        <v>0.02</v>
      </c>
      <c r="F14008">
        <v>1.1747700000000001</v>
      </c>
      <c r="G14008" s="384">
        <v>0</v>
      </c>
      <c r="H14008">
        <v>1.1742600000000001</v>
      </c>
    </row>
    <row r="14009" spans="1:10">
      <c r="A14009">
        <v>14021</v>
      </c>
      <c r="B14009" s="612">
        <v>44119.506944444445</v>
      </c>
      <c r="C14009" s="405" t="s">
        <v>2110</v>
      </c>
      <c r="D14009" s="384">
        <v>3238</v>
      </c>
      <c r="E14009">
        <v>0.02</v>
      </c>
      <c r="F14009">
        <v>1.1747700000000001</v>
      </c>
      <c r="G14009" s="384">
        <v>0</v>
      </c>
      <c r="H14009">
        <v>1.17292</v>
      </c>
    </row>
    <row r="14010" spans="1:10">
      <c r="A14010">
        <v>14036</v>
      </c>
      <c r="B14010" s="612">
        <v>44120.475694444445</v>
      </c>
      <c r="C14010" s="405" t="s">
        <v>2054</v>
      </c>
      <c r="D14010" s="384">
        <v>3238</v>
      </c>
      <c r="E14010">
        <v>0.02</v>
      </c>
      <c r="F14010">
        <v>1.17292</v>
      </c>
      <c r="G14010" s="384">
        <v>0</v>
      </c>
      <c r="H14010">
        <v>1.17292</v>
      </c>
      <c r="I14010">
        <v>-4.0199999999999996</v>
      </c>
      <c r="J14010" s="384">
        <v>42740.2</v>
      </c>
    </row>
    <row r="14011" spans="1:10">
      <c r="A14011">
        <v>14002</v>
      </c>
      <c r="B14011" s="612">
        <v>44119.320833333331</v>
      </c>
      <c r="C14011" s="405" t="s">
        <v>97</v>
      </c>
      <c r="D14011" s="384">
        <v>3239</v>
      </c>
      <c r="E14011">
        <v>0.02</v>
      </c>
      <c r="F14011">
        <v>1.1738200000000001</v>
      </c>
      <c r="G14011" s="384">
        <v>0</v>
      </c>
      <c r="H14011">
        <v>0</v>
      </c>
    </row>
    <row r="14012" spans="1:10">
      <c r="A14012">
        <v>14003</v>
      </c>
      <c r="B14012" s="612">
        <v>44119.320833333331</v>
      </c>
      <c r="C14012" s="405" t="s">
        <v>2110</v>
      </c>
      <c r="D14012" s="384">
        <v>3239</v>
      </c>
      <c r="E14012">
        <v>0.02</v>
      </c>
      <c r="F14012">
        <v>1.1738200000000001</v>
      </c>
      <c r="G14012" s="384">
        <v>0</v>
      </c>
      <c r="H14012">
        <v>1.17282</v>
      </c>
    </row>
    <row r="14013" spans="1:10">
      <c r="A14013">
        <v>14008</v>
      </c>
      <c r="B14013" s="612">
        <v>44119.337500000001</v>
      </c>
      <c r="C14013" s="405" t="s">
        <v>2054</v>
      </c>
      <c r="D14013" s="384">
        <v>3239</v>
      </c>
      <c r="E14013">
        <v>0.02</v>
      </c>
      <c r="F14013">
        <v>1.17282</v>
      </c>
      <c r="G14013" s="384">
        <v>0</v>
      </c>
      <c r="H14013">
        <v>1.17282</v>
      </c>
      <c r="I14013">
        <v>2</v>
      </c>
      <c r="J14013" s="384">
        <v>42745.440000000002</v>
      </c>
    </row>
    <row r="14014" spans="1:10">
      <c r="A14014">
        <v>14004</v>
      </c>
      <c r="B14014" s="612">
        <v>44119.336805555555</v>
      </c>
      <c r="C14014" s="405" t="s">
        <v>96</v>
      </c>
      <c r="D14014" s="384">
        <v>3240</v>
      </c>
      <c r="E14014">
        <v>0.03</v>
      </c>
      <c r="F14014">
        <v>1.17316</v>
      </c>
      <c r="G14014" s="384">
        <v>0</v>
      </c>
      <c r="H14014">
        <v>0</v>
      </c>
    </row>
    <row r="14015" spans="1:10">
      <c r="A14015">
        <v>14005</v>
      </c>
      <c r="B14015" s="612">
        <v>44119.336805555555</v>
      </c>
      <c r="C14015" s="405" t="s">
        <v>2110</v>
      </c>
      <c r="D14015" s="384">
        <v>3240</v>
      </c>
      <c r="E14015">
        <v>0.03</v>
      </c>
      <c r="F14015">
        <v>1.17316</v>
      </c>
      <c r="G14015" s="384">
        <v>0</v>
      </c>
      <c r="H14015">
        <v>1.17554</v>
      </c>
    </row>
    <row r="14016" spans="1:10">
      <c r="A14016">
        <v>14011</v>
      </c>
      <c r="B14016" s="612">
        <v>44119.355555555558</v>
      </c>
      <c r="C14016" s="405" t="s">
        <v>2110</v>
      </c>
      <c r="D14016" s="384">
        <v>3240</v>
      </c>
      <c r="E14016">
        <v>0.03</v>
      </c>
      <c r="F14016">
        <v>1.17316</v>
      </c>
      <c r="G14016" s="384">
        <v>0</v>
      </c>
      <c r="H14016">
        <v>1.1742600000000001</v>
      </c>
    </row>
    <row r="14017" spans="1:10">
      <c r="A14017">
        <v>14020</v>
      </c>
      <c r="B14017" s="612">
        <v>44119.506944444445</v>
      </c>
      <c r="C14017" s="405" t="s">
        <v>2110</v>
      </c>
      <c r="D14017" s="384">
        <v>3240</v>
      </c>
      <c r="E14017">
        <v>0.03</v>
      </c>
      <c r="F14017">
        <v>1.17316</v>
      </c>
      <c r="G14017" s="384">
        <v>0</v>
      </c>
      <c r="H14017">
        <v>1.17292</v>
      </c>
    </row>
    <row r="14018" spans="1:10">
      <c r="A14018">
        <v>14037</v>
      </c>
      <c r="B14018" s="612">
        <v>44120.475694444445</v>
      </c>
      <c r="C14018" s="405" t="s">
        <v>2054</v>
      </c>
      <c r="D14018" s="384">
        <v>3240</v>
      </c>
      <c r="E14018">
        <v>0.03</v>
      </c>
      <c r="F14018">
        <v>1.17292</v>
      </c>
      <c r="G14018" s="384">
        <v>0</v>
      </c>
      <c r="H14018">
        <v>1.17292</v>
      </c>
      <c r="I14018">
        <v>-0.84</v>
      </c>
      <c r="J14018" s="384">
        <v>42739.360000000001</v>
      </c>
    </row>
    <row r="14019" spans="1:10">
      <c r="A14019">
        <v>14009</v>
      </c>
      <c r="B14019" s="612">
        <v>44119.355555555558</v>
      </c>
      <c r="C14019" s="405" t="s">
        <v>96</v>
      </c>
      <c r="D14019" s="384">
        <v>3241</v>
      </c>
      <c r="E14019">
        <v>0.05</v>
      </c>
      <c r="F14019">
        <v>1.1714599999999999</v>
      </c>
      <c r="G14019" s="384">
        <v>0</v>
      </c>
      <c r="H14019">
        <v>0</v>
      </c>
    </row>
    <row r="14020" spans="1:10">
      <c r="A14020">
        <v>14010</v>
      </c>
      <c r="B14020" s="612">
        <v>44119.355555555558</v>
      </c>
      <c r="C14020" s="405" t="s">
        <v>2110</v>
      </c>
      <c r="D14020" s="384">
        <v>3241</v>
      </c>
      <c r="E14020">
        <v>0.05</v>
      </c>
      <c r="F14020">
        <v>1.1714599999999999</v>
      </c>
      <c r="G14020" s="384">
        <v>0</v>
      </c>
      <c r="H14020">
        <v>1.1742600000000001</v>
      </c>
    </row>
    <row r="14021" spans="1:10">
      <c r="A14021">
        <v>14019</v>
      </c>
      <c r="B14021" s="612">
        <v>44119.506944444445</v>
      </c>
      <c r="C14021" s="405" t="s">
        <v>2110</v>
      </c>
      <c r="D14021" s="384">
        <v>3241</v>
      </c>
      <c r="E14021">
        <v>0.05</v>
      </c>
      <c r="F14021">
        <v>1.1714599999999999</v>
      </c>
      <c r="G14021" s="384">
        <v>0</v>
      </c>
      <c r="H14021">
        <v>1.17292</v>
      </c>
    </row>
    <row r="14022" spans="1:10">
      <c r="A14022">
        <v>14038</v>
      </c>
      <c r="B14022" s="612">
        <v>44120.475694444445</v>
      </c>
      <c r="C14022" s="405" t="s">
        <v>2054</v>
      </c>
      <c r="D14022" s="384">
        <v>3241</v>
      </c>
      <c r="E14022">
        <v>0.05</v>
      </c>
      <c r="F14022">
        <v>1.17292</v>
      </c>
      <c r="G14022" s="384">
        <v>0</v>
      </c>
      <c r="H14022">
        <v>1.17292</v>
      </c>
      <c r="I14022">
        <v>7.1</v>
      </c>
      <c r="J14022" s="384">
        <v>42746.46</v>
      </c>
    </row>
    <row r="14023" spans="1:10">
      <c r="A14023">
        <v>14014</v>
      </c>
      <c r="B14023" s="612">
        <v>44119.460416666669</v>
      </c>
      <c r="C14023" s="405" t="s">
        <v>97</v>
      </c>
      <c r="D14023" s="384">
        <v>3242</v>
      </c>
      <c r="E14023">
        <v>0.02</v>
      </c>
      <c r="F14023">
        <v>1.17221</v>
      </c>
      <c r="G14023" s="384">
        <v>0</v>
      </c>
      <c r="H14023">
        <v>0</v>
      </c>
    </row>
    <row r="14024" spans="1:10">
      <c r="A14024">
        <v>14015</v>
      </c>
      <c r="B14024" s="612">
        <v>44119.460416666669</v>
      </c>
      <c r="C14024" s="405" t="s">
        <v>2110</v>
      </c>
      <c r="D14024" s="384">
        <v>3242</v>
      </c>
      <c r="E14024">
        <v>0.02</v>
      </c>
      <c r="F14024">
        <v>1.17221</v>
      </c>
      <c r="G14024" s="384">
        <v>0</v>
      </c>
      <c r="H14024">
        <v>1.1712100000000001</v>
      </c>
    </row>
    <row r="14025" spans="1:10">
      <c r="A14025">
        <v>14016</v>
      </c>
      <c r="B14025" s="612">
        <v>44119.46875</v>
      </c>
      <c r="C14025" s="405" t="s">
        <v>2054</v>
      </c>
      <c r="D14025" s="384">
        <v>3242</v>
      </c>
      <c r="E14025">
        <v>0.02</v>
      </c>
      <c r="F14025">
        <v>1.1712100000000001</v>
      </c>
      <c r="G14025" s="384">
        <v>0</v>
      </c>
      <c r="H14025">
        <v>1.1712100000000001</v>
      </c>
      <c r="I14025">
        <v>2</v>
      </c>
      <c r="J14025" s="384">
        <v>42747.44</v>
      </c>
    </row>
    <row r="14026" spans="1:10">
      <c r="A14026">
        <v>14017</v>
      </c>
      <c r="B14026" s="612">
        <v>44119.506944444445</v>
      </c>
      <c r="C14026" s="405" t="s">
        <v>96</v>
      </c>
      <c r="D14026" s="384">
        <v>3243</v>
      </c>
      <c r="E14026">
        <v>0.08</v>
      </c>
      <c r="F14026">
        <v>1.1696599999999999</v>
      </c>
      <c r="G14026" s="384">
        <v>0</v>
      </c>
      <c r="H14026">
        <v>0</v>
      </c>
    </row>
    <row r="14027" spans="1:10">
      <c r="A14027">
        <v>14018</v>
      </c>
      <c r="B14027" s="612">
        <v>44119.506944444445</v>
      </c>
      <c r="C14027" s="405" t="s">
        <v>2110</v>
      </c>
      <c r="D14027" s="384">
        <v>3243</v>
      </c>
      <c r="E14027">
        <v>0.08</v>
      </c>
      <c r="F14027">
        <v>1.1696599999999999</v>
      </c>
      <c r="G14027" s="384">
        <v>0</v>
      </c>
      <c r="H14027">
        <v>1.17292</v>
      </c>
    </row>
    <row r="14028" spans="1:10">
      <c r="A14028">
        <v>14039</v>
      </c>
      <c r="B14028" s="612">
        <v>44120.475694444445</v>
      </c>
      <c r="C14028" s="405" t="s">
        <v>2054</v>
      </c>
      <c r="D14028" s="384">
        <v>3243</v>
      </c>
      <c r="E14028">
        <v>0.08</v>
      </c>
      <c r="F14028">
        <v>1.17292</v>
      </c>
      <c r="G14028" s="384">
        <v>0</v>
      </c>
      <c r="H14028">
        <v>1.17292</v>
      </c>
      <c r="I14028">
        <v>25.76</v>
      </c>
      <c r="J14028" s="384">
        <v>42772.21</v>
      </c>
    </row>
    <row r="14029" spans="1:10">
      <c r="A14029">
        <v>14023</v>
      </c>
      <c r="B14029" s="612">
        <v>44119.510416666664</v>
      </c>
      <c r="C14029" s="405" t="s">
        <v>97</v>
      </c>
      <c r="D14029" s="384">
        <v>3244</v>
      </c>
      <c r="E14029">
        <v>0.02</v>
      </c>
      <c r="F14029">
        <v>1.1698</v>
      </c>
      <c r="G14029" s="384">
        <v>0</v>
      </c>
      <c r="H14029">
        <v>0</v>
      </c>
    </row>
    <row r="14030" spans="1:10">
      <c r="A14030">
        <v>14024</v>
      </c>
      <c r="B14030" s="612">
        <v>44119.510416666664</v>
      </c>
      <c r="C14030" s="405" t="s">
        <v>2110</v>
      </c>
      <c r="D14030" s="384">
        <v>3244</v>
      </c>
      <c r="E14030">
        <v>0.02</v>
      </c>
      <c r="F14030">
        <v>1.1698</v>
      </c>
      <c r="G14030" s="384">
        <v>0</v>
      </c>
      <c r="H14030">
        <v>1.1688000000000001</v>
      </c>
    </row>
    <row r="14031" spans="1:10">
      <c r="A14031">
        <v>14027</v>
      </c>
      <c r="B14031" s="612">
        <v>44120.042361111111</v>
      </c>
      <c r="C14031" s="405" t="s">
        <v>2110</v>
      </c>
      <c r="D14031" s="384">
        <v>3244</v>
      </c>
      <c r="E14031">
        <v>0.02</v>
      </c>
      <c r="F14031">
        <v>1.1698</v>
      </c>
      <c r="G14031" s="384">
        <v>0</v>
      </c>
      <c r="H14031">
        <v>1.16961</v>
      </c>
    </row>
    <row r="14032" spans="1:10">
      <c r="A14032">
        <v>14028</v>
      </c>
      <c r="B14032" s="612">
        <v>44120.283333333333</v>
      </c>
      <c r="C14032" s="405" t="s">
        <v>2054</v>
      </c>
      <c r="D14032" s="384">
        <v>3244</v>
      </c>
      <c r="E14032">
        <v>0.02</v>
      </c>
      <c r="F14032">
        <v>1.16961</v>
      </c>
      <c r="G14032" s="384">
        <v>0</v>
      </c>
      <c r="H14032">
        <v>1.16961</v>
      </c>
      <c r="I14032">
        <v>0.4</v>
      </c>
      <c r="J14032" s="384">
        <v>42747.839999999997</v>
      </c>
    </row>
    <row r="14033" spans="1:10">
      <c r="A14033">
        <v>14025</v>
      </c>
      <c r="B14033" s="612">
        <v>44120.042361111111</v>
      </c>
      <c r="C14033" s="405" t="s">
        <v>97</v>
      </c>
      <c r="D14033" s="384">
        <v>3245</v>
      </c>
      <c r="E14033">
        <v>0.02</v>
      </c>
      <c r="F14033">
        <v>1.1714100000000001</v>
      </c>
      <c r="G14033" s="384">
        <v>0</v>
      </c>
      <c r="H14033">
        <v>0</v>
      </c>
    </row>
    <row r="14034" spans="1:10">
      <c r="A14034">
        <v>14026</v>
      </c>
      <c r="B14034" s="612">
        <v>44120.042361111111</v>
      </c>
      <c r="C14034" s="405" t="s">
        <v>2110</v>
      </c>
      <c r="D14034" s="384">
        <v>3245</v>
      </c>
      <c r="E14034">
        <v>0.02</v>
      </c>
      <c r="F14034">
        <v>1.1714100000000001</v>
      </c>
      <c r="G14034" s="384">
        <v>0</v>
      </c>
      <c r="H14034">
        <v>1.16961</v>
      </c>
    </row>
    <row r="14035" spans="1:10">
      <c r="A14035">
        <v>14029</v>
      </c>
      <c r="B14035" s="612">
        <v>44120.283333333333</v>
      </c>
      <c r="C14035" s="405" t="s">
        <v>2054</v>
      </c>
      <c r="D14035" s="384">
        <v>3245</v>
      </c>
      <c r="E14035">
        <v>0.02</v>
      </c>
      <c r="F14035">
        <v>1.16961</v>
      </c>
      <c r="G14035" s="384">
        <v>0</v>
      </c>
      <c r="H14035">
        <v>1.16961</v>
      </c>
      <c r="I14035">
        <v>3.6</v>
      </c>
      <c r="J14035" s="384">
        <v>42751.44</v>
      </c>
    </row>
    <row r="14036" spans="1:10">
      <c r="A14036">
        <v>14030</v>
      </c>
      <c r="B14036" s="612">
        <v>44120.290277777778</v>
      </c>
      <c r="C14036" s="405" t="s">
        <v>97</v>
      </c>
      <c r="D14036" s="384">
        <v>3246</v>
      </c>
      <c r="E14036">
        <v>0.02</v>
      </c>
      <c r="F14036">
        <v>1.1699200000000001</v>
      </c>
      <c r="G14036" s="384">
        <v>0</v>
      </c>
      <c r="H14036">
        <v>0</v>
      </c>
    </row>
    <row r="14037" spans="1:10">
      <c r="A14037">
        <v>14031</v>
      </c>
      <c r="B14037" s="612">
        <v>44120.290277777778</v>
      </c>
      <c r="C14037" s="405" t="s">
        <v>2110</v>
      </c>
      <c r="D14037" s="384">
        <v>3246</v>
      </c>
      <c r="E14037">
        <v>0.02</v>
      </c>
      <c r="F14037">
        <v>1.1699200000000001</v>
      </c>
      <c r="G14037" s="384">
        <v>0</v>
      </c>
      <c r="H14037">
        <v>1.16892</v>
      </c>
    </row>
    <row r="14038" spans="1:10">
      <c r="A14038">
        <v>14034</v>
      </c>
      <c r="B14038" s="612">
        <v>44120.325694444444</v>
      </c>
      <c r="C14038" s="405" t="s">
        <v>2110</v>
      </c>
      <c r="D14038" s="384">
        <v>3246</v>
      </c>
      <c r="E14038">
        <v>0.02</v>
      </c>
      <c r="F14038">
        <v>1.1699200000000001</v>
      </c>
      <c r="G14038" s="384">
        <v>0</v>
      </c>
      <c r="H14038">
        <v>1.1697299999999999</v>
      </c>
    </row>
    <row r="14039" spans="1:10">
      <c r="A14039">
        <v>14043</v>
      </c>
      <c r="B14039" s="612">
        <v>44120.475694444445</v>
      </c>
      <c r="C14039" s="405" t="s">
        <v>2110</v>
      </c>
      <c r="D14039" s="384">
        <v>3246</v>
      </c>
      <c r="E14039">
        <v>0.02</v>
      </c>
      <c r="F14039">
        <v>1.1699200000000001</v>
      </c>
      <c r="G14039" s="384">
        <v>0</v>
      </c>
      <c r="H14039">
        <v>1.1707700000000001</v>
      </c>
    </row>
    <row r="14040" spans="1:10">
      <c r="A14040">
        <v>14056</v>
      </c>
      <c r="B14040" s="612">
        <v>44123.164583333331</v>
      </c>
      <c r="C14040" s="405" t="s">
        <v>2054</v>
      </c>
      <c r="D14040" s="384">
        <v>3246</v>
      </c>
      <c r="E14040">
        <v>0.02</v>
      </c>
      <c r="F14040">
        <v>1.1707700000000001</v>
      </c>
      <c r="G14040" s="384">
        <v>0</v>
      </c>
      <c r="H14040">
        <v>1.1707700000000001</v>
      </c>
      <c r="I14040">
        <v>-1.68</v>
      </c>
      <c r="J14040" s="384">
        <v>42772.54</v>
      </c>
    </row>
    <row r="14041" spans="1:10">
      <c r="A14041">
        <v>14032</v>
      </c>
      <c r="B14041" s="612">
        <v>44120.325694444444</v>
      </c>
      <c r="C14041" s="405" t="s">
        <v>97</v>
      </c>
      <c r="D14041" s="384">
        <v>3247</v>
      </c>
      <c r="E14041">
        <v>0.02</v>
      </c>
      <c r="F14041">
        <v>1.17153</v>
      </c>
      <c r="G14041" s="384">
        <v>0</v>
      </c>
      <c r="H14041">
        <v>0</v>
      </c>
    </row>
    <row r="14042" spans="1:10">
      <c r="A14042">
        <v>14033</v>
      </c>
      <c r="B14042" s="612">
        <v>44120.325694444444</v>
      </c>
      <c r="C14042" s="405" t="s">
        <v>2110</v>
      </c>
      <c r="D14042" s="384">
        <v>3247</v>
      </c>
      <c r="E14042">
        <v>0.02</v>
      </c>
      <c r="F14042">
        <v>1.17153</v>
      </c>
      <c r="G14042" s="384">
        <v>0</v>
      </c>
      <c r="H14042">
        <v>1.1697299999999999</v>
      </c>
    </row>
    <row r="14043" spans="1:10">
      <c r="A14043">
        <v>14042</v>
      </c>
      <c r="B14043" s="612">
        <v>44120.475694444445</v>
      </c>
      <c r="C14043" s="405" t="s">
        <v>2110</v>
      </c>
      <c r="D14043" s="384">
        <v>3247</v>
      </c>
      <c r="E14043">
        <v>0.02</v>
      </c>
      <c r="F14043">
        <v>1.17153</v>
      </c>
      <c r="G14043" s="384">
        <v>0</v>
      </c>
      <c r="H14043">
        <v>1.1707700000000001</v>
      </c>
    </row>
    <row r="14044" spans="1:10">
      <c r="A14044">
        <v>14057</v>
      </c>
      <c r="B14044" s="612">
        <v>44123.164583333331</v>
      </c>
      <c r="C14044" s="405" t="s">
        <v>2054</v>
      </c>
      <c r="D14044" s="384">
        <v>3247</v>
      </c>
      <c r="E14044">
        <v>0.02</v>
      </c>
      <c r="F14044">
        <v>1.1707700000000001</v>
      </c>
      <c r="G14044" s="384">
        <v>0</v>
      </c>
      <c r="H14044">
        <v>1.1707700000000001</v>
      </c>
      <c r="I14044">
        <v>1.54</v>
      </c>
      <c r="J14044" s="384">
        <v>42774.080000000002</v>
      </c>
    </row>
    <row r="14045" spans="1:10">
      <c r="A14045">
        <v>14040</v>
      </c>
      <c r="B14045" s="612">
        <v>44120.475694444445</v>
      </c>
      <c r="C14045" s="405" t="s">
        <v>97</v>
      </c>
      <c r="D14045" s="384">
        <v>3248</v>
      </c>
      <c r="E14045">
        <v>0.03</v>
      </c>
      <c r="F14045">
        <v>1.17316</v>
      </c>
      <c r="G14045" s="384">
        <v>0</v>
      </c>
      <c r="H14045">
        <v>0</v>
      </c>
    </row>
    <row r="14046" spans="1:10">
      <c r="A14046">
        <v>14041</v>
      </c>
      <c r="B14046" s="612">
        <v>44120.475694444445</v>
      </c>
      <c r="C14046" s="405" t="s">
        <v>2110</v>
      </c>
      <c r="D14046" s="384">
        <v>3248</v>
      </c>
      <c r="E14046">
        <v>0.03</v>
      </c>
      <c r="F14046">
        <v>1.17316</v>
      </c>
      <c r="G14046" s="384">
        <v>0</v>
      </c>
      <c r="H14046">
        <v>1.1707700000000001</v>
      </c>
    </row>
    <row r="14047" spans="1:10">
      <c r="A14047">
        <v>14058</v>
      </c>
      <c r="B14047" s="612">
        <v>44123.164583333331</v>
      </c>
      <c r="C14047" s="405" t="s">
        <v>2054</v>
      </c>
      <c r="D14047" s="384">
        <v>3248</v>
      </c>
      <c r="E14047">
        <v>0.03</v>
      </c>
      <c r="F14047">
        <v>1.1707700000000001</v>
      </c>
      <c r="G14047" s="384">
        <v>0</v>
      </c>
      <c r="H14047">
        <v>1.1707700000000001</v>
      </c>
      <c r="I14047">
        <v>7.2</v>
      </c>
      <c r="J14047" s="384">
        <v>42781.279999999999</v>
      </c>
    </row>
    <row r="14048" spans="1:10">
      <c r="A14048">
        <v>14044</v>
      </c>
      <c r="B14048" s="612">
        <v>44120.498611111114</v>
      </c>
      <c r="C14048" s="405" t="s">
        <v>96</v>
      </c>
      <c r="D14048" s="384">
        <v>3249</v>
      </c>
      <c r="E14048">
        <v>0.02</v>
      </c>
      <c r="F14048">
        <v>1.1733800000000001</v>
      </c>
      <c r="G14048" s="384">
        <v>0</v>
      </c>
      <c r="H14048">
        <v>0</v>
      </c>
    </row>
    <row r="14049" spans="1:10">
      <c r="A14049">
        <v>14045</v>
      </c>
      <c r="B14049" s="612">
        <v>44120.498611111114</v>
      </c>
      <c r="C14049" s="405" t="s">
        <v>2110</v>
      </c>
      <c r="D14049" s="384">
        <v>3249</v>
      </c>
      <c r="E14049">
        <v>0.02</v>
      </c>
      <c r="F14049">
        <v>1.1733800000000001</v>
      </c>
      <c r="G14049" s="384">
        <v>0</v>
      </c>
      <c r="H14049">
        <v>1.17438</v>
      </c>
    </row>
    <row r="14050" spans="1:10">
      <c r="A14050">
        <v>14046</v>
      </c>
      <c r="B14050" s="612">
        <v>44120.513194444444</v>
      </c>
      <c r="C14050" s="405" t="s">
        <v>2054</v>
      </c>
      <c r="D14050" s="384">
        <v>3249</v>
      </c>
      <c r="E14050">
        <v>0.02</v>
      </c>
      <c r="F14050">
        <v>1.17438</v>
      </c>
      <c r="G14050" s="384">
        <v>0</v>
      </c>
      <c r="H14050">
        <v>1.17438</v>
      </c>
      <c r="I14050">
        <v>2</v>
      </c>
      <c r="J14050" s="384">
        <v>42774.21</v>
      </c>
    </row>
    <row r="14051" spans="1:10">
      <c r="A14051">
        <v>14047</v>
      </c>
      <c r="B14051" s="612">
        <v>44120.517361111109</v>
      </c>
      <c r="C14051" s="405" t="s">
        <v>96</v>
      </c>
      <c r="D14051" s="384">
        <v>3250</v>
      </c>
      <c r="E14051">
        <v>0.02</v>
      </c>
      <c r="F14051">
        <v>1.1741699999999999</v>
      </c>
      <c r="G14051" s="384">
        <v>0</v>
      </c>
      <c r="H14051">
        <v>0</v>
      </c>
    </row>
    <row r="14052" spans="1:10">
      <c r="A14052">
        <v>14048</v>
      </c>
      <c r="B14052" s="612">
        <v>44120.517361111109</v>
      </c>
      <c r="C14052" s="405" t="s">
        <v>2110</v>
      </c>
      <c r="D14052" s="384">
        <v>3250</v>
      </c>
      <c r="E14052">
        <v>0.02</v>
      </c>
      <c r="F14052">
        <v>1.1741699999999999</v>
      </c>
      <c r="G14052" s="384">
        <v>0</v>
      </c>
      <c r="H14052">
        <v>1.17517</v>
      </c>
    </row>
    <row r="14053" spans="1:10">
      <c r="A14053">
        <v>14051</v>
      </c>
      <c r="B14053" s="612">
        <v>44120.603472222225</v>
      </c>
      <c r="C14053" s="405" t="s">
        <v>2110</v>
      </c>
      <c r="D14053" s="384">
        <v>3250</v>
      </c>
      <c r="E14053">
        <v>0.02</v>
      </c>
      <c r="F14053">
        <v>1.1741699999999999</v>
      </c>
      <c r="G14053" s="384">
        <v>0</v>
      </c>
      <c r="H14053">
        <v>1.1743699999999999</v>
      </c>
    </row>
    <row r="14054" spans="1:10">
      <c r="A14054">
        <v>14055</v>
      </c>
      <c r="B14054" s="612">
        <v>44123.143055555556</v>
      </c>
      <c r="C14054" s="405" t="s">
        <v>2110</v>
      </c>
      <c r="D14054" s="384">
        <v>3250</v>
      </c>
      <c r="E14054">
        <v>0.02</v>
      </c>
      <c r="F14054">
        <v>1.1741699999999999</v>
      </c>
      <c r="G14054" s="384">
        <v>0</v>
      </c>
      <c r="H14054">
        <v>1.17334</v>
      </c>
    </row>
    <row r="14055" spans="1:10">
      <c r="A14055">
        <v>14064</v>
      </c>
      <c r="B14055" s="612">
        <v>44123.353472222225</v>
      </c>
      <c r="C14055" s="405" t="s">
        <v>2054</v>
      </c>
      <c r="D14055" s="384">
        <v>3250</v>
      </c>
      <c r="E14055">
        <v>0.02</v>
      </c>
      <c r="F14055">
        <v>1.17334</v>
      </c>
      <c r="G14055" s="384">
        <v>0</v>
      </c>
      <c r="H14055">
        <v>1.17334</v>
      </c>
      <c r="I14055">
        <v>-1.74</v>
      </c>
      <c r="J14055" s="384">
        <v>42779.54</v>
      </c>
    </row>
    <row r="14056" spans="1:10">
      <c r="A14056">
        <v>14049</v>
      </c>
      <c r="B14056" s="612">
        <v>44120.603472222225</v>
      </c>
      <c r="C14056" s="405" t="s">
        <v>96</v>
      </c>
      <c r="D14056" s="384">
        <v>3251</v>
      </c>
      <c r="E14056">
        <v>0.02</v>
      </c>
      <c r="F14056">
        <v>1.1725699999999999</v>
      </c>
      <c r="G14056" s="384">
        <v>0</v>
      </c>
      <c r="H14056">
        <v>0</v>
      </c>
    </row>
    <row r="14057" spans="1:10">
      <c r="A14057">
        <v>14050</v>
      </c>
      <c r="B14057" s="612">
        <v>44120.603472222225</v>
      </c>
      <c r="C14057" s="405" t="s">
        <v>2110</v>
      </c>
      <c r="D14057" s="384">
        <v>3251</v>
      </c>
      <c r="E14057">
        <v>0.02</v>
      </c>
      <c r="F14057">
        <v>1.1725699999999999</v>
      </c>
      <c r="G14057" s="384">
        <v>0</v>
      </c>
      <c r="H14057">
        <v>1.1743699999999999</v>
      </c>
    </row>
    <row r="14058" spans="1:10">
      <c r="A14058">
        <v>14054</v>
      </c>
      <c r="B14058" s="612">
        <v>44123.143055555556</v>
      </c>
      <c r="C14058" s="405" t="s">
        <v>2110</v>
      </c>
      <c r="D14058" s="384">
        <v>3251</v>
      </c>
      <c r="E14058">
        <v>0.02</v>
      </c>
      <c r="F14058">
        <v>1.1725699999999999</v>
      </c>
      <c r="G14058" s="384">
        <v>0</v>
      </c>
      <c r="H14058">
        <v>1.17334</v>
      </c>
    </row>
    <row r="14059" spans="1:10">
      <c r="A14059">
        <v>14065</v>
      </c>
      <c r="B14059" s="612">
        <v>44123.353472222225</v>
      </c>
      <c r="C14059" s="405" t="s">
        <v>2054</v>
      </c>
      <c r="D14059" s="384">
        <v>3251</v>
      </c>
      <c r="E14059">
        <v>0.02</v>
      </c>
      <c r="F14059">
        <v>1.17334</v>
      </c>
      <c r="G14059" s="384">
        <v>0</v>
      </c>
      <c r="H14059">
        <v>1.17334</v>
      </c>
      <c r="I14059">
        <v>1.46</v>
      </c>
      <c r="J14059" s="384">
        <v>42781</v>
      </c>
    </row>
    <row r="14060" spans="1:10">
      <c r="A14060">
        <v>14052</v>
      </c>
      <c r="B14060" s="612">
        <v>44123.143055555556</v>
      </c>
      <c r="C14060" s="405" t="s">
        <v>96</v>
      </c>
      <c r="D14060" s="384">
        <v>3252</v>
      </c>
      <c r="E14060">
        <v>0.03</v>
      </c>
      <c r="F14060">
        <v>1.17096</v>
      </c>
      <c r="G14060" s="384">
        <v>0</v>
      </c>
      <c r="H14060">
        <v>0</v>
      </c>
    </row>
    <row r="14061" spans="1:10">
      <c r="A14061">
        <v>14053</v>
      </c>
      <c r="B14061" s="612">
        <v>44123.143055555556</v>
      </c>
      <c r="C14061" s="405" t="s">
        <v>2110</v>
      </c>
      <c r="D14061" s="384">
        <v>3252</v>
      </c>
      <c r="E14061">
        <v>0.03</v>
      </c>
      <c r="F14061">
        <v>1.17096</v>
      </c>
      <c r="G14061" s="384">
        <v>0</v>
      </c>
      <c r="H14061">
        <v>1.17334</v>
      </c>
    </row>
    <row r="14062" spans="1:10">
      <c r="A14062">
        <v>14066</v>
      </c>
      <c r="B14062" s="612">
        <v>44123.353472222225</v>
      </c>
      <c r="C14062" s="405" t="s">
        <v>2054</v>
      </c>
      <c r="D14062" s="384">
        <v>3252</v>
      </c>
      <c r="E14062">
        <v>0.03</v>
      </c>
      <c r="F14062">
        <v>1.17334</v>
      </c>
      <c r="G14062" s="384">
        <v>0</v>
      </c>
      <c r="H14062">
        <v>1.17334</v>
      </c>
      <c r="I14062">
        <v>7.14</v>
      </c>
      <c r="J14062" s="384">
        <v>42788.14</v>
      </c>
    </row>
    <row r="14063" spans="1:10">
      <c r="A14063">
        <v>14059</v>
      </c>
      <c r="B14063" s="612">
        <v>44123.292361111111</v>
      </c>
      <c r="C14063" s="405" t="s">
        <v>97</v>
      </c>
      <c r="D14063" s="384">
        <v>3253</v>
      </c>
      <c r="E14063">
        <v>0.02</v>
      </c>
      <c r="F14063">
        <v>1.17096</v>
      </c>
      <c r="G14063" s="384">
        <v>0</v>
      </c>
      <c r="H14063">
        <v>0</v>
      </c>
    </row>
    <row r="14064" spans="1:10">
      <c r="A14064">
        <v>14060</v>
      </c>
      <c r="B14064" s="612">
        <v>44123.292361111111</v>
      </c>
      <c r="C14064" s="405" t="s">
        <v>2110</v>
      </c>
      <c r="D14064" s="384">
        <v>3253</v>
      </c>
      <c r="E14064">
        <v>0.02</v>
      </c>
      <c r="F14064">
        <v>1.17096</v>
      </c>
      <c r="G14064" s="384">
        <v>0</v>
      </c>
      <c r="H14064">
        <v>1.1699600000000001</v>
      </c>
    </row>
    <row r="14065" spans="1:10">
      <c r="A14065">
        <v>14063</v>
      </c>
      <c r="B14065" s="612">
        <v>44123.338194444441</v>
      </c>
      <c r="C14065" s="405" t="s">
        <v>2110</v>
      </c>
      <c r="D14065" s="384">
        <v>3253</v>
      </c>
      <c r="E14065">
        <v>0.02</v>
      </c>
      <c r="F14065">
        <v>1.17096</v>
      </c>
      <c r="G14065" s="384">
        <v>0</v>
      </c>
      <c r="H14065">
        <v>1.1707700000000001</v>
      </c>
    </row>
    <row r="14066" spans="1:10">
      <c r="A14066">
        <v>14072</v>
      </c>
      <c r="B14066" s="612">
        <v>44123.368055555555</v>
      </c>
      <c r="C14066" s="405" t="s">
        <v>2110</v>
      </c>
      <c r="D14066" s="384">
        <v>3253</v>
      </c>
      <c r="E14066">
        <v>0.02</v>
      </c>
      <c r="F14066">
        <v>1.17096</v>
      </c>
      <c r="G14066" s="384">
        <v>0</v>
      </c>
      <c r="H14066">
        <v>1.1718</v>
      </c>
    </row>
    <row r="14067" spans="1:10">
      <c r="A14067">
        <v>14078</v>
      </c>
      <c r="B14067" s="612">
        <v>44123.396527777775</v>
      </c>
      <c r="C14067" s="405" t="s">
        <v>2110</v>
      </c>
      <c r="D14067" s="384">
        <v>3253</v>
      </c>
      <c r="E14067">
        <v>0.02</v>
      </c>
      <c r="F14067">
        <v>1.17096</v>
      </c>
      <c r="G14067" s="384">
        <v>0</v>
      </c>
      <c r="H14067">
        <v>1.1730799999999999</v>
      </c>
    </row>
    <row r="14068" spans="1:10">
      <c r="A14068">
        <v>14084</v>
      </c>
      <c r="B14068" s="612">
        <v>44123.480555555558</v>
      </c>
      <c r="C14068" s="405" t="s">
        <v>2110</v>
      </c>
      <c r="D14068" s="384">
        <v>3253</v>
      </c>
      <c r="E14068">
        <v>0.02</v>
      </c>
      <c r="F14068">
        <v>1.17096</v>
      </c>
      <c r="G14068" s="384">
        <v>0</v>
      </c>
      <c r="H14068">
        <v>1.17441</v>
      </c>
    </row>
    <row r="14069" spans="1:10">
      <c r="A14069">
        <v>14100</v>
      </c>
      <c r="B14069" s="612">
        <v>44124.393055555556</v>
      </c>
      <c r="C14069" s="405" t="s">
        <v>2110</v>
      </c>
      <c r="D14069" s="384">
        <v>3253</v>
      </c>
      <c r="E14069">
        <v>0.02</v>
      </c>
      <c r="F14069">
        <v>1.17096</v>
      </c>
      <c r="G14069" s="384">
        <v>0</v>
      </c>
      <c r="H14069">
        <v>1.17598</v>
      </c>
    </row>
    <row r="14070" spans="1:10">
      <c r="A14070">
        <v>14109</v>
      </c>
      <c r="B14070" s="612">
        <v>44124.430555555555</v>
      </c>
      <c r="C14070" s="405" t="s">
        <v>2110</v>
      </c>
      <c r="D14070" s="384">
        <v>3253</v>
      </c>
      <c r="E14070">
        <v>0.02</v>
      </c>
      <c r="F14070">
        <v>1.17096</v>
      </c>
      <c r="G14070" s="384">
        <v>0</v>
      </c>
      <c r="H14070">
        <v>1.17767</v>
      </c>
    </row>
    <row r="14071" spans="1:10">
      <c r="A14071">
        <v>14121</v>
      </c>
      <c r="B14071" s="612">
        <v>44124.59652777778</v>
      </c>
      <c r="C14071" s="405" t="s">
        <v>2110</v>
      </c>
      <c r="D14071" s="384">
        <v>3253</v>
      </c>
      <c r="E14071">
        <v>0.02</v>
      </c>
      <c r="F14071">
        <v>1.17096</v>
      </c>
      <c r="G14071" s="384">
        <v>0</v>
      </c>
      <c r="H14071">
        <v>1.1794800000000001</v>
      </c>
    </row>
    <row r="14072" spans="1:10">
      <c r="A14072">
        <v>14134</v>
      </c>
      <c r="B14072" s="612">
        <v>44125.268750000003</v>
      </c>
      <c r="C14072" s="405" t="s">
        <v>2110</v>
      </c>
      <c r="D14072" s="384">
        <v>3253</v>
      </c>
      <c r="E14072">
        <v>0.02</v>
      </c>
      <c r="F14072">
        <v>1.17096</v>
      </c>
      <c r="G14072" s="384">
        <v>0</v>
      </c>
      <c r="H14072">
        <v>1.18163</v>
      </c>
    </row>
    <row r="14073" spans="1:10">
      <c r="A14073">
        <v>14176</v>
      </c>
      <c r="B14073" s="612">
        <v>44126.522916666669</v>
      </c>
      <c r="C14073" s="405" t="s">
        <v>2054</v>
      </c>
      <c r="D14073" s="384">
        <v>3253</v>
      </c>
      <c r="E14073">
        <v>0.02</v>
      </c>
      <c r="F14073">
        <v>1.18163</v>
      </c>
      <c r="G14073" s="384">
        <v>0</v>
      </c>
      <c r="H14073">
        <v>1.18163</v>
      </c>
      <c r="I14073">
        <v>-21.23</v>
      </c>
      <c r="J14073" s="384">
        <v>42797.24</v>
      </c>
    </row>
    <row r="14074" spans="1:10">
      <c r="A14074">
        <v>14061</v>
      </c>
      <c r="B14074" s="612">
        <v>44123.338194444441</v>
      </c>
      <c r="C14074" s="405" t="s">
        <v>97</v>
      </c>
      <c r="D14074" s="384">
        <v>3254</v>
      </c>
      <c r="E14074">
        <v>0.02</v>
      </c>
      <c r="F14074">
        <v>1.1725699999999999</v>
      </c>
      <c r="G14074" s="384">
        <v>0</v>
      </c>
      <c r="H14074">
        <v>0</v>
      </c>
    </row>
    <row r="14075" spans="1:10">
      <c r="A14075">
        <v>14062</v>
      </c>
      <c r="B14075" s="612">
        <v>44123.338194444441</v>
      </c>
      <c r="C14075" s="405" t="s">
        <v>2110</v>
      </c>
      <c r="D14075" s="384">
        <v>3254</v>
      </c>
      <c r="E14075">
        <v>0.02</v>
      </c>
      <c r="F14075">
        <v>1.1725699999999999</v>
      </c>
      <c r="G14075" s="384">
        <v>0</v>
      </c>
      <c r="H14075">
        <v>1.1707700000000001</v>
      </c>
    </row>
    <row r="14076" spans="1:10">
      <c r="A14076">
        <v>14071</v>
      </c>
      <c r="B14076" s="612">
        <v>44123.368055555555</v>
      </c>
      <c r="C14076" s="405" t="s">
        <v>2110</v>
      </c>
      <c r="D14076" s="384">
        <v>3254</v>
      </c>
      <c r="E14076">
        <v>0.02</v>
      </c>
      <c r="F14076">
        <v>1.1725699999999999</v>
      </c>
      <c r="G14076" s="384">
        <v>0</v>
      </c>
      <c r="H14076">
        <v>1.1718</v>
      </c>
    </row>
    <row r="14077" spans="1:10">
      <c r="A14077">
        <v>14077</v>
      </c>
      <c r="B14077" s="612">
        <v>44123.396527777775</v>
      </c>
      <c r="C14077" s="405" t="s">
        <v>2110</v>
      </c>
      <c r="D14077" s="384">
        <v>3254</v>
      </c>
      <c r="E14077">
        <v>0.02</v>
      </c>
      <c r="F14077">
        <v>1.1725699999999999</v>
      </c>
      <c r="G14077" s="384">
        <v>0</v>
      </c>
      <c r="H14077">
        <v>1.1730799999999999</v>
      </c>
    </row>
    <row r="14078" spans="1:10">
      <c r="A14078">
        <v>14083</v>
      </c>
      <c r="B14078" s="612">
        <v>44123.480555555558</v>
      </c>
      <c r="C14078" s="405" t="s">
        <v>2110</v>
      </c>
      <c r="D14078" s="384">
        <v>3254</v>
      </c>
      <c r="E14078">
        <v>0.02</v>
      </c>
      <c r="F14078">
        <v>1.1725699999999999</v>
      </c>
      <c r="G14078" s="384">
        <v>0</v>
      </c>
      <c r="H14078">
        <v>1.17441</v>
      </c>
    </row>
    <row r="14079" spans="1:10">
      <c r="A14079">
        <v>14099</v>
      </c>
      <c r="B14079" s="612">
        <v>44124.393055555556</v>
      </c>
      <c r="C14079" s="405" t="s">
        <v>2110</v>
      </c>
      <c r="D14079" s="384">
        <v>3254</v>
      </c>
      <c r="E14079">
        <v>0.02</v>
      </c>
      <c r="F14079">
        <v>1.1725699999999999</v>
      </c>
      <c r="G14079" s="384">
        <v>0</v>
      </c>
      <c r="H14079">
        <v>1.17598</v>
      </c>
    </row>
    <row r="14080" spans="1:10">
      <c r="A14080">
        <v>14108</v>
      </c>
      <c r="B14080" s="612">
        <v>44124.430555555555</v>
      </c>
      <c r="C14080" s="405" t="s">
        <v>2110</v>
      </c>
      <c r="D14080" s="384">
        <v>3254</v>
      </c>
      <c r="E14080">
        <v>0.02</v>
      </c>
      <c r="F14080">
        <v>1.1725699999999999</v>
      </c>
      <c r="G14080" s="384">
        <v>0</v>
      </c>
      <c r="H14080">
        <v>1.17767</v>
      </c>
    </row>
    <row r="14081" spans="1:10">
      <c r="A14081">
        <v>14120</v>
      </c>
      <c r="B14081" s="612">
        <v>44124.59652777778</v>
      </c>
      <c r="C14081" s="405" t="s">
        <v>2110</v>
      </c>
      <c r="D14081" s="384">
        <v>3254</v>
      </c>
      <c r="E14081">
        <v>0.02</v>
      </c>
      <c r="F14081">
        <v>1.1725699999999999</v>
      </c>
      <c r="G14081" s="384">
        <v>0</v>
      </c>
      <c r="H14081">
        <v>1.1794800000000001</v>
      </c>
    </row>
    <row r="14082" spans="1:10">
      <c r="A14082">
        <v>14133</v>
      </c>
      <c r="B14082" s="612">
        <v>44125.268750000003</v>
      </c>
      <c r="C14082" s="405" t="s">
        <v>2110</v>
      </c>
      <c r="D14082" s="384">
        <v>3254</v>
      </c>
      <c r="E14082">
        <v>0.02</v>
      </c>
      <c r="F14082">
        <v>1.1725699999999999</v>
      </c>
      <c r="G14082" s="384">
        <v>0</v>
      </c>
      <c r="H14082">
        <v>1.18163</v>
      </c>
    </row>
    <row r="14083" spans="1:10">
      <c r="A14083">
        <v>14177</v>
      </c>
      <c r="B14083" s="612">
        <v>44126.522916666669</v>
      </c>
      <c r="C14083" s="405" t="s">
        <v>2054</v>
      </c>
      <c r="D14083" s="384">
        <v>3254</v>
      </c>
      <c r="E14083">
        <v>0.02</v>
      </c>
      <c r="F14083">
        <v>1.18163</v>
      </c>
      <c r="G14083" s="384">
        <v>0</v>
      </c>
      <c r="H14083">
        <v>1.18163</v>
      </c>
      <c r="I14083">
        <v>-18.010000000000002</v>
      </c>
      <c r="J14083" s="384">
        <v>42779.23</v>
      </c>
    </row>
    <row r="14084" spans="1:10">
      <c r="A14084">
        <v>14067</v>
      </c>
      <c r="B14084" s="612">
        <v>44123.36041666667</v>
      </c>
      <c r="C14084" s="405" t="s">
        <v>96</v>
      </c>
      <c r="D14084" s="384">
        <v>3255</v>
      </c>
      <c r="E14084">
        <v>0.02</v>
      </c>
      <c r="F14084">
        <v>1.1734</v>
      </c>
      <c r="G14084" s="384">
        <v>0</v>
      </c>
      <c r="H14084">
        <v>0</v>
      </c>
    </row>
    <row r="14085" spans="1:10">
      <c r="A14085">
        <v>14068</v>
      </c>
      <c r="B14085" s="612">
        <v>44123.36041666667</v>
      </c>
      <c r="C14085" s="405" t="s">
        <v>2110</v>
      </c>
      <c r="D14085" s="384">
        <v>3255</v>
      </c>
      <c r="E14085">
        <v>0.02</v>
      </c>
      <c r="F14085">
        <v>1.1734</v>
      </c>
      <c r="G14085" s="384">
        <v>0</v>
      </c>
      <c r="H14085">
        <v>1.1744000000000001</v>
      </c>
    </row>
    <row r="14086" spans="1:10">
      <c r="A14086">
        <v>14073</v>
      </c>
      <c r="B14086" s="612">
        <v>44123.390277777777</v>
      </c>
      <c r="C14086" s="405" t="s">
        <v>2054</v>
      </c>
      <c r="D14086" s="384">
        <v>3255</v>
      </c>
      <c r="E14086">
        <v>0.02</v>
      </c>
      <c r="F14086">
        <v>1.1744000000000001</v>
      </c>
      <c r="G14086" s="384">
        <v>0</v>
      </c>
      <c r="H14086">
        <v>1.1744000000000001</v>
      </c>
      <c r="I14086">
        <v>2</v>
      </c>
      <c r="J14086" s="384">
        <v>42790.14</v>
      </c>
    </row>
    <row r="14087" spans="1:10">
      <c r="A14087">
        <v>14069</v>
      </c>
      <c r="B14087" s="612">
        <v>44123.368055555555</v>
      </c>
      <c r="C14087" s="405" t="s">
        <v>97</v>
      </c>
      <c r="D14087" s="384">
        <v>3256</v>
      </c>
      <c r="E14087">
        <v>0.03</v>
      </c>
      <c r="F14087">
        <v>1.1741699999999999</v>
      </c>
      <c r="G14087" s="384">
        <v>0</v>
      </c>
      <c r="H14087">
        <v>0</v>
      </c>
    </row>
    <row r="14088" spans="1:10">
      <c r="A14088">
        <v>14070</v>
      </c>
      <c r="B14088" s="612">
        <v>44123.368055555555</v>
      </c>
      <c r="C14088" s="405" t="s">
        <v>2110</v>
      </c>
      <c r="D14088" s="384">
        <v>3256</v>
      </c>
      <c r="E14088">
        <v>0.03</v>
      </c>
      <c r="F14088">
        <v>1.1741699999999999</v>
      </c>
      <c r="G14088" s="384">
        <v>0</v>
      </c>
      <c r="H14088">
        <v>1.1718</v>
      </c>
    </row>
    <row r="14089" spans="1:10">
      <c r="A14089">
        <v>14076</v>
      </c>
      <c r="B14089" s="612">
        <v>44123.396527777775</v>
      </c>
      <c r="C14089" s="405" t="s">
        <v>2110</v>
      </c>
      <c r="D14089" s="384">
        <v>3256</v>
      </c>
      <c r="E14089">
        <v>0.03</v>
      </c>
      <c r="F14089">
        <v>1.1741699999999999</v>
      </c>
      <c r="G14089" s="384">
        <v>0</v>
      </c>
      <c r="H14089">
        <v>1.1730799999999999</v>
      </c>
    </row>
    <row r="14090" spans="1:10">
      <c r="A14090">
        <v>14082</v>
      </c>
      <c r="B14090" s="612">
        <v>44123.480555555558</v>
      </c>
      <c r="C14090" s="405" t="s">
        <v>2110</v>
      </c>
      <c r="D14090" s="384">
        <v>3256</v>
      </c>
      <c r="E14090">
        <v>0.03</v>
      </c>
      <c r="F14090">
        <v>1.1741699999999999</v>
      </c>
      <c r="G14090" s="384">
        <v>0</v>
      </c>
      <c r="H14090">
        <v>1.17441</v>
      </c>
    </row>
    <row r="14091" spans="1:10">
      <c r="A14091">
        <v>14098</v>
      </c>
      <c r="B14091" s="612">
        <v>44124.393055555556</v>
      </c>
      <c r="C14091" s="405" t="s">
        <v>2110</v>
      </c>
      <c r="D14091" s="384">
        <v>3256</v>
      </c>
      <c r="E14091">
        <v>0.03</v>
      </c>
      <c r="F14091">
        <v>1.1741699999999999</v>
      </c>
      <c r="G14091" s="384">
        <v>0</v>
      </c>
      <c r="H14091">
        <v>1.17598</v>
      </c>
    </row>
    <row r="14092" spans="1:10">
      <c r="A14092">
        <v>14107</v>
      </c>
      <c r="B14092" s="612">
        <v>44124.430555555555</v>
      </c>
      <c r="C14092" s="405" t="s">
        <v>2110</v>
      </c>
      <c r="D14092" s="384">
        <v>3256</v>
      </c>
      <c r="E14092">
        <v>0.03</v>
      </c>
      <c r="F14092">
        <v>1.1741699999999999</v>
      </c>
      <c r="G14092" s="384">
        <v>0</v>
      </c>
      <c r="H14092">
        <v>1.17767</v>
      </c>
    </row>
    <row r="14093" spans="1:10">
      <c r="A14093">
        <v>14119</v>
      </c>
      <c r="B14093" s="612">
        <v>44124.59652777778</v>
      </c>
      <c r="C14093" s="405" t="s">
        <v>2110</v>
      </c>
      <c r="D14093" s="384">
        <v>3256</v>
      </c>
      <c r="E14093">
        <v>0.03</v>
      </c>
      <c r="F14093">
        <v>1.1741699999999999</v>
      </c>
      <c r="G14093" s="384">
        <v>0</v>
      </c>
      <c r="H14093">
        <v>1.1794800000000001</v>
      </c>
    </row>
    <row r="14094" spans="1:10">
      <c r="A14094">
        <v>14132</v>
      </c>
      <c r="B14094" s="612">
        <v>44125.268750000003</v>
      </c>
      <c r="C14094" s="405" t="s">
        <v>2110</v>
      </c>
      <c r="D14094" s="384">
        <v>3256</v>
      </c>
      <c r="E14094">
        <v>0.03</v>
      </c>
      <c r="F14094">
        <v>1.1741699999999999</v>
      </c>
      <c r="G14094" s="384">
        <v>0</v>
      </c>
      <c r="H14094">
        <v>1.18163</v>
      </c>
    </row>
    <row r="14095" spans="1:10">
      <c r="A14095">
        <v>14178</v>
      </c>
      <c r="B14095" s="612">
        <v>44126.522916666669</v>
      </c>
      <c r="C14095" s="405" t="s">
        <v>2054</v>
      </c>
      <c r="D14095" s="384">
        <v>3256</v>
      </c>
      <c r="E14095">
        <v>0.03</v>
      </c>
      <c r="F14095">
        <v>1.18163</v>
      </c>
      <c r="G14095" s="384">
        <v>0</v>
      </c>
      <c r="H14095">
        <v>1.18163</v>
      </c>
      <c r="I14095">
        <v>-22.21</v>
      </c>
      <c r="J14095" s="384">
        <v>42757.02</v>
      </c>
    </row>
    <row r="14096" spans="1:10">
      <c r="A14096">
        <v>14074</v>
      </c>
      <c r="B14096" s="612">
        <v>44123.396527777775</v>
      </c>
      <c r="C14096" s="405" t="s">
        <v>97</v>
      </c>
      <c r="D14096" s="384">
        <v>3257</v>
      </c>
      <c r="E14096">
        <v>0.05</v>
      </c>
      <c r="F14096">
        <v>1.17587</v>
      </c>
      <c r="G14096" s="384">
        <v>0</v>
      </c>
      <c r="H14096">
        <v>0</v>
      </c>
    </row>
    <row r="14097" spans="1:10">
      <c r="A14097">
        <v>14075</v>
      </c>
      <c r="B14097" s="612">
        <v>44123.396527777775</v>
      </c>
      <c r="C14097" s="405" t="s">
        <v>2110</v>
      </c>
      <c r="D14097" s="384">
        <v>3257</v>
      </c>
      <c r="E14097">
        <v>0.05</v>
      </c>
      <c r="F14097">
        <v>1.17587</v>
      </c>
      <c r="G14097" s="384">
        <v>0</v>
      </c>
      <c r="H14097">
        <v>1.1730799999999999</v>
      </c>
    </row>
    <row r="14098" spans="1:10">
      <c r="A14098">
        <v>14081</v>
      </c>
      <c r="B14098" s="612">
        <v>44123.480555555558</v>
      </c>
      <c r="C14098" s="405" t="s">
        <v>2110</v>
      </c>
      <c r="D14098" s="384">
        <v>3257</v>
      </c>
      <c r="E14098">
        <v>0.05</v>
      </c>
      <c r="F14098">
        <v>1.17587</v>
      </c>
      <c r="G14098" s="384">
        <v>0</v>
      </c>
      <c r="H14098">
        <v>1.17441</v>
      </c>
    </row>
    <row r="14099" spans="1:10">
      <c r="A14099">
        <v>14097</v>
      </c>
      <c r="B14099" s="612">
        <v>44124.393055555556</v>
      </c>
      <c r="C14099" s="405" t="s">
        <v>2110</v>
      </c>
      <c r="D14099" s="384">
        <v>3257</v>
      </c>
      <c r="E14099">
        <v>0.05</v>
      </c>
      <c r="F14099">
        <v>1.17587</v>
      </c>
      <c r="G14099" s="384">
        <v>0</v>
      </c>
      <c r="H14099">
        <v>1.17598</v>
      </c>
    </row>
    <row r="14100" spans="1:10">
      <c r="A14100">
        <v>14106</v>
      </c>
      <c r="B14100" s="612">
        <v>44124.430555555555</v>
      </c>
      <c r="C14100" s="405" t="s">
        <v>2110</v>
      </c>
      <c r="D14100" s="384">
        <v>3257</v>
      </c>
      <c r="E14100">
        <v>0.05</v>
      </c>
      <c r="F14100">
        <v>1.17587</v>
      </c>
      <c r="G14100" s="384">
        <v>0</v>
      </c>
      <c r="H14100">
        <v>1.17767</v>
      </c>
    </row>
    <row r="14101" spans="1:10">
      <c r="A14101">
        <v>14118</v>
      </c>
      <c r="B14101" s="612">
        <v>44124.59652777778</v>
      </c>
      <c r="C14101" s="405" t="s">
        <v>2110</v>
      </c>
      <c r="D14101" s="384">
        <v>3257</v>
      </c>
      <c r="E14101">
        <v>0.05</v>
      </c>
      <c r="F14101">
        <v>1.17587</v>
      </c>
      <c r="G14101" s="384">
        <v>0</v>
      </c>
      <c r="H14101">
        <v>1.1794800000000001</v>
      </c>
    </row>
    <row r="14102" spans="1:10">
      <c r="A14102">
        <v>14131</v>
      </c>
      <c r="B14102" s="612">
        <v>44125.268750000003</v>
      </c>
      <c r="C14102" s="405" t="s">
        <v>2110</v>
      </c>
      <c r="D14102" s="384">
        <v>3257</v>
      </c>
      <c r="E14102">
        <v>0.05</v>
      </c>
      <c r="F14102">
        <v>1.17587</v>
      </c>
      <c r="G14102" s="384">
        <v>0</v>
      </c>
      <c r="H14102">
        <v>1.18163</v>
      </c>
    </row>
    <row r="14103" spans="1:10">
      <c r="A14103">
        <v>14179</v>
      </c>
      <c r="B14103" s="612">
        <v>44126.522916666669</v>
      </c>
      <c r="C14103" s="405" t="s">
        <v>2054</v>
      </c>
      <c r="D14103" s="384">
        <v>3257</v>
      </c>
      <c r="E14103">
        <v>0.05</v>
      </c>
      <c r="F14103">
        <v>1.18163</v>
      </c>
      <c r="G14103" s="384">
        <v>0</v>
      </c>
      <c r="H14103">
        <v>1.18163</v>
      </c>
      <c r="I14103">
        <v>-28.52</v>
      </c>
      <c r="J14103" s="384">
        <v>42728.5</v>
      </c>
    </row>
    <row r="14104" spans="1:10">
      <c r="A14104">
        <v>14079</v>
      </c>
      <c r="B14104" s="612">
        <v>44123.480555555558</v>
      </c>
      <c r="C14104" s="405" t="s">
        <v>97</v>
      </c>
      <c r="D14104" s="384">
        <v>3258</v>
      </c>
      <c r="E14104">
        <v>0.08</v>
      </c>
      <c r="F14104">
        <v>1.17767</v>
      </c>
      <c r="G14104" s="384">
        <v>0</v>
      </c>
      <c r="H14104">
        <v>0</v>
      </c>
    </row>
    <row r="14105" spans="1:10">
      <c r="A14105">
        <v>14080</v>
      </c>
      <c r="B14105" s="612">
        <v>44123.480555555558</v>
      </c>
      <c r="C14105" s="405" t="s">
        <v>2110</v>
      </c>
      <c r="D14105" s="384">
        <v>3258</v>
      </c>
      <c r="E14105">
        <v>0.08</v>
      </c>
      <c r="F14105">
        <v>1.17767</v>
      </c>
      <c r="G14105" s="384">
        <v>0</v>
      </c>
      <c r="H14105">
        <v>1.17441</v>
      </c>
    </row>
    <row r="14106" spans="1:10">
      <c r="A14106">
        <v>14096</v>
      </c>
      <c r="B14106" s="612">
        <v>44124.393055555556</v>
      </c>
      <c r="C14106" s="405" t="s">
        <v>2110</v>
      </c>
      <c r="D14106" s="384">
        <v>3258</v>
      </c>
      <c r="E14106">
        <v>0.08</v>
      </c>
      <c r="F14106">
        <v>1.17767</v>
      </c>
      <c r="G14106" s="384">
        <v>0</v>
      </c>
      <c r="H14106">
        <v>1.17598</v>
      </c>
    </row>
    <row r="14107" spans="1:10">
      <c r="A14107">
        <v>14105</v>
      </c>
      <c r="B14107" s="612">
        <v>44124.430555555555</v>
      </c>
      <c r="C14107" s="405" t="s">
        <v>2110</v>
      </c>
      <c r="D14107" s="384">
        <v>3258</v>
      </c>
      <c r="E14107">
        <v>0.08</v>
      </c>
      <c r="F14107">
        <v>1.17767</v>
      </c>
      <c r="G14107" s="384">
        <v>0</v>
      </c>
      <c r="H14107">
        <v>1.17767</v>
      </c>
    </row>
    <row r="14108" spans="1:10">
      <c r="A14108">
        <v>14117</v>
      </c>
      <c r="B14108" s="612">
        <v>44124.59652777778</v>
      </c>
      <c r="C14108" s="405" t="s">
        <v>2110</v>
      </c>
      <c r="D14108" s="384">
        <v>3258</v>
      </c>
      <c r="E14108">
        <v>0.08</v>
      </c>
      <c r="F14108">
        <v>1.17767</v>
      </c>
      <c r="G14108" s="384">
        <v>0</v>
      </c>
      <c r="H14108">
        <v>1.1794800000000001</v>
      </c>
    </row>
    <row r="14109" spans="1:10">
      <c r="A14109">
        <v>14130</v>
      </c>
      <c r="B14109" s="612">
        <v>44125.268750000003</v>
      </c>
      <c r="C14109" s="405" t="s">
        <v>2110</v>
      </c>
      <c r="D14109" s="384">
        <v>3258</v>
      </c>
      <c r="E14109">
        <v>0.08</v>
      </c>
      <c r="F14109">
        <v>1.17767</v>
      </c>
      <c r="G14109" s="384">
        <v>0</v>
      </c>
      <c r="H14109">
        <v>1.18163</v>
      </c>
    </row>
    <row r="14110" spans="1:10">
      <c r="A14110">
        <v>14180</v>
      </c>
      <c r="B14110" s="612">
        <v>44126.522916666669</v>
      </c>
      <c r="C14110" s="405" t="s">
        <v>2054</v>
      </c>
      <c r="D14110" s="384">
        <v>3258</v>
      </c>
      <c r="E14110">
        <v>0.08</v>
      </c>
      <c r="F14110">
        <v>1.18163</v>
      </c>
      <c r="G14110" s="384">
        <v>0</v>
      </c>
      <c r="H14110">
        <v>1.18163</v>
      </c>
      <c r="I14110">
        <v>-31.23</v>
      </c>
      <c r="J14110" s="384">
        <v>42697.27</v>
      </c>
    </row>
    <row r="14111" spans="1:10">
      <c r="A14111">
        <v>14085</v>
      </c>
      <c r="B14111" s="612">
        <v>44123.493055555555</v>
      </c>
      <c r="C14111" s="405" t="s">
        <v>96</v>
      </c>
      <c r="D14111" s="384">
        <v>3259</v>
      </c>
      <c r="E14111">
        <v>0.02</v>
      </c>
      <c r="F14111">
        <v>1.17865</v>
      </c>
      <c r="G14111" s="384">
        <v>0</v>
      </c>
      <c r="H14111">
        <v>0</v>
      </c>
    </row>
    <row r="14112" spans="1:10">
      <c r="A14112">
        <v>14086</v>
      </c>
      <c r="B14112" s="612">
        <v>44123.493055555555</v>
      </c>
      <c r="C14112" s="405" t="s">
        <v>2110</v>
      </c>
      <c r="D14112" s="384">
        <v>3259</v>
      </c>
      <c r="E14112">
        <v>0.02</v>
      </c>
      <c r="F14112">
        <v>1.17865</v>
      </c>
      <c r="G14112" s="384">
        <v>0</v>
      </c>
      <c r="H14112">
        <v>1.1796500000000001</v>
      </c>
    </row>
    <row r="14113" spans="1:10">
      <c r="A14113">
        <v>14089</v>
      </c>
      <c r="B14113" s="612">
        <v>44123.784722222219</v>
      </c>
      <c r="C14113" s="405" t="s">
        <v>2110</v>
      </c>
      <c r="D14113" s="384">
        <v>3259</v>
      </c>
      <c r="E14113">
        <v>0.02</v>
      </c>
      <c r="F14113">
        <v>1.17865</v>
      </c>
      <c r="G14113" s="384">
        <v>0</v>
      </c>
      <c r="H14113">
        <v>1.17883</v>
      </c>
    </row>
    <row r="14114" spans="1:10">
      <c r="A14114">
        <v>14090</v>
      </c>
      <c r="B14114" s="612">
        <v>44124.366666666669</v>
      </c>
      <c r="C14114" s="405" t="s">
        <v>2054</v>
      </c>
      <c r="D14114" s="384">
        <v>3259</v>
      </c>
      <c r="E14114">
        <v>0.02</v>
      </c>
      <c r="F14114">
        <v>1.17883</v>
      </c>
      <c r="G14114" s="384">
        <v>0</v>
      </c>
      <c r="H14114">
        <v>1.17883</v>
      </c>
      <c r="I14114">
        <v>0.28000000000000003</v>
      </c>
      <c r="J14114" s="384">
        <v>42790.42</v>
      </c>
    </row>
    <row r="14115" spans="1:10">
      <c r="A14115">
        <v>14087</v>
      </c>
      <c r="B14115" s="612">
        <v>44123.784722222219</v>
      </c>
      <c r="C14115" s="405" t="s">
        <v>96</v>
      </c>
      <c r="D14115" s="384">
        <v>3260</v>
      </c>
      <c r="E14115">
        <v>0.02</v>
      </c>
      <c r="F14115">
        <v>1.1770099999999999</v>
      </c>
      <c r="G14115" s="384">
        <v>0</v>
      </c>
      <c r="H14115">
        <v>0</v>
      </c>
    </row>
    <row r="14116" spans="1:10">
      <c r="A14116">
        <v>14088</v>
      </c>
      <c r="B14116" s="612">
        <v>44123.784722222219</v>
      </c>
      <c r="C14116" s="405" t="s">
        <v>2110</v>
      </c>
      <c r="D14116" s="384">
        <v>3260</v>
      </c>
      <c r="E14116">
        <v>0.02</v>
      </c>
      <c r="F14116">
        <v>1.1770099999999999</v>
      </c>
      <c r="G14116" s="384">
        <v>0</v>
      </c>
      <c r="H14116">
        <v>1.17883</v>
      </c>
    </row>
    <row r="14117" spans="1:10">
      <c r="A14117">
        <v>14091</v>
      </c>
      <c r="B14117" s="612">
        <v>44124.366666666669</v>
      </c>
      <c r="C14117" s="405" t="s">
        <v>2054</v>
      </c>
      <c r="D14117" s="384">
        <v>3260</v>
      </c>
      <c r="E14117">
        <v>0.02</v>
      </c>
      <c r="F14117">
        <v>1.17883</v>
      </c>
      <c r="G14117" s="384">
        <v>0</v>
      </c>
      <c r="H14117">
        <v>1.17883</v>
      </c>
      <c r="I14117">
        <v>3.56</v>
      </c>
      <c r="J14117" s="384">
        <v>42793.98</v>
      </c>
    </row>
    <row r="14118" spans="1:10">
      <c r="A14118">
        <v>14092</v>
      </c>
      <c r="B14118" s="612">
        <v>44124.370833333334</v>
      </c>
      <c r="C14118" s="405" t="s">
        <v>96</v>
      </c>
      <c r="D14118" s="384">
        <v>3261</v>
      </c>
      <c r="E14118">
        <v>0.02</v>
      </c>
      <c r="F14118">
        <v>1.17899</v>
      </c>
      <c r="G14118" s="384">
        <v>0</v>
      </c>
      <c r="H14118">
        <v>0</v>
      </c>
    </row>
    <row r="14119" spans="1:10">
      <c r="A14119">
        <v>14093</v>
      </c>
      <c r="B14119" s="612">
        <v>44124.370833333334</v>
      </c>
      <c r="C14119" s="405" t="s">
        <v>2110</v>
      </c>
      <c r="D14119" s="384">
        <v>3261</v>
      </c>
      <c r="E14119">
        <v>0.02</v>
      </c>
      <c r="F14119">
        <v>1.17899</v>
      </c>
      <c r="G14119" s="384">
        <v>0</v>
      </c>
      <c r="H14119">
        <v>1.1799900000000001</v>
      </c>
    </row>
    <row r="14120" spans="1:10">
      <c r="A14120">
        <v>14101</v>
      </c>
      <c r="B14120" s="612">
        <v>44124.395833333336</v>
      </c>
      <c r="C14120" s="405" t="s">
        <v>2054</v>
      </c>
      <c r="D14120" s="384">
        <v>3261</v>
      </c>
      <c r="E14120">
        <v>0.02</v>
      </c>
      <c r="F14120">
        <v>1.1799900000000001</v>
      </c>
      <c r="G14120" s="384">
        <v>0</v>
      </c>
      <c r="H14120">
        <v>1.1799900000000001</v>
      </c>
      <c r="I14120">
        <v>2</v>
      </c>
      <c r="J14120" s="384">
        <v>42795.98</v>
      </c>
    </row>
    <row r="14121" spans="1:10">
      <c r="A14121">
        <v>14094</v>
      </c>
      <c r="B14121" s="612">
        <v>44124.393055555556</v>
      </c>
      <c r="C14121" s="405" t="s">
        <v>97</v>
      </c>
      <c r="D14121" s="384">
        <v>3262</v>
      </c>
      <c r="E14121">
        <v>0.14000000000000001</v>
      </c>
      <c r="F14121">
        <v>1.17957</v>
      </c>
      <c r="G14121" s="384">
        <v>0</v>
      </c>
      <c r="H14121">
        <v>0</v>
      </c>
    </row>
    <row r="14122" spans="1:10">
      <c r="A14122">
        <v>14095</v>
      </c>
      <c r="B14122" s="612">
        <v>44124.393055555556</v>
      </c>
      <c r="C14122" s="405" t="s">
        <v>2110</v>
      </c>
      <c r="D14122" s="384">
        <v>3262</v>
      </c>
      <c r="E14122">
        <v>0.14000000000000001</v>
      </c>
      <c r="F14122">
        <v>1.17957</v>
      </c>
      <c r="G14122" s="384">
        <v>0</v>
      </c>
      <c r="H14122">
        <v>1.17598</v>
      </c>
    </row>
    <row r="14123" spans="1:10">
      <c r="A14123">
        <v>14104</v>
      </c>
      <c r="B14123" s="612">
        <v>44124.430555555555</v>
      </c>
      <c r="C14123" s="405" t="s">
        <v>2110</v>
      </c>
      <c r="D14123" s="384">
        <v>3262</v>
      </c>
      <c r="E14123">
        <v>0.14000000000000001</v>
      </c>
      <c r="F14123">
        <v>1.17957</v>
      </c>
      <c r="G14123" s="384">
        <v>0</v>
      </c>
      <c r="H14123">
        <v>1.17767</v>
      </c>
    </row>
    <row r="14124" spans="1:10">
      <c r="A14124">
        <v>14116</v>
      </c>
      <c r="B14124" s="612">
        <v>44124.59652777778</v>
      </c>
      <c r="C14124" s="405" t="s">
        <v>2110</v>
      </c>
      <c r="D14124" s="384">
        <v>3262</v>
      </c>
      <c r="E14124">
        <v>0.14000000000000001</v>
      </c>
      <c r="F14124">
        <v>1.17957</v>
      </c>
      <c r="G14124" s="384">
        <v>0</v>
      </c>
      <c r="H14124">
        <v>1.1794800000000001</v>
      </c>
    </row>
    <row r="14125" spans="1:10">
      <c r="A14125">
        <v>14129</v>
      </c>
      <c r="B14125" s="612">
        <v>44125.268750000003</v>
      </c>
      <c r="C14125" s="405" t="s">
        <v>2110</v>
      </c>
      <c r="D14125" s="384">
        <v>3262</v>
      </c>
      <c r="E14125">
        <v>0.14000000000000001</v>
      </c>
      <c r="F14125">
        <v>1.17957</v>
      </c>
      <c r="G14125" s="384">
        <v>0</v>
      </c>
      <c r="H14125">
        <v>1.18163</v>
      </c>
    </row>
    <row r="14126" spans="1:10">
      <c r="A14126">
        <v>14181</v>
      </c>
      <c r="B14126" s="612">
        <v>44126.522916666669</v>
      </c>
      <c r="C14126" s="405" t="s">
        <v>2054</v>
      </c>
      <c r="D14126" s="384">
        <v>3262</v>
      </c>
      <c r="E14126">
        <v>0.14000000000000001</v>
      </c>
      <c r="F14126">
        <v>1.18163</v>
      </c>
      <c r="G14126" s="384">
        <v>0</v>
      </c>
      <c r="H14126">
        <v>1.18163</v>
      </c>
      <c r="I14126">
        <v>-28.22</v>
      </c>
      <c r="J14126" s="384">
        <v>42669.05</v>
      </c>
    </row>
    <row r="14127" spans="1:10">
      <c r="A14127">
        <v>14102</v>
      </c>
      <c r="B14127" s="612">
        <v>44124.430555555555</v>
      </c>
      <c r="C14127" s="405" t="s">
        <v>97</v>
      </c>
      <c r="D14127" s="384">
        <v>3263</v>
      </c>
      <c r="E14127">
        <v>0.23</v>
      </c>
      <c r="F14127">
        <v>1.1816199999999999</v>
      </c>
      <c r="G14127" s="384">
        <v>0</v>
      </c>
      <c r="H14127">
        <v>0</v>
      </c>
    </row>
    <row r="14128" spans="1:10">
      <c r="A14128">
        <v>14103</v>
      </c>
      <c r="B14128" s="612">
        <v>44124.430555555555</v>
      </c>
      <c r="C14128" s="405" t="s">
        <v>2110</v>
      </c>
      <c r="D14128" s="384">
        <v>3263</v>
      </c>
      <c r="E14128">
        <v>0.23</v>
      </c>
      <c r="F14128">
        <v>1.1816199999999999</v>
      </c>
      <c r="G14128" s="384">
        <v>0</v>
      </c>
      <c r="H14128">
        <v>1.17767</v>
      </c>
    </row>
    <row r="14129" spans="1:10">
      <c r="A14129">
        <v>14115</v>
      </c>
      <c r="B14129" s="612">
        <v>44124.59652777778</v>
      </c>
      <c r="C14129" s="405" t="s">
        <v>2110</v>
      </c>
      <c r="D14129" s="384">
        <v>3263</v>
      </c>
      <c r="E14129">
        <v>0.23</v>
      </c>
      <c r="F14129">
        <v>1.1816199999999999</v>
      </c>
      <c r="G14129" s="384">
        <v>0</v>
      </c>
      <c r="H14129">
        <v>1.1794800000000001</v>
      </c>
    </row>
    <row r="14130" spans="1:10">
      <c r="A14130">
        <v>14128</v>
      </c>
      <c r="B14130" s="612">
        <v>44125.268750000003</v>
      </c>
      <c r="C14130" s="405" t="s">
        <v>2110</v>
      </c>
      <c r="D14130" s="384">
        <v>3263</v>
      </c>
      <c r="E14130">
        <v>0.23</v>
      </c>
      <c r="F14130">
        <v>1.1816199999999999</v>
      </c>
      <c r="G14130" s="384">
        <v>0</v>
      </c>
      <c r="H14130">
        <v>1.18163</v>
      </c>
    </row>
    <row r="14131" spans="1:10">
      <c r="A14131">
        <v>14182</v>
      </c>
      <c r="B14131" s="612">
        <v>44126.522916666669</v>
      </c>
      <c r="C14131" s="405" t="s">
        <v>2054</v>
      </c>
      <c r="D14131" s="384">
        <v>3263</v>
      </c>
      <c r="E14131">
        <v>0.23</v>
      </c>
      <c r="F14131">
        <v>1.18163</v>
      </c>
      <c r="G14131" s="384">
        <v>0</v>
      </c>
      <c r="H14131">
        <v>1.18163</v>
      </c>
      <c r="I14131">
        <v>0.8</v>
      </c>
      <c r="J14131" s="384">
        <v>42669.85</v>
      </c>
    </row>
    <row r="14132" spans="1:10">
      <c r="A14132">
        <v>14110</v>
      </c>
      <c r="B14132" s="612">
        <v>44124.44027777778</v>
      </c>
      <c r="C14132" s="405" t="s">
        <v>96</v>
      </c>
      <c r="D14132" s="384">
        <v>3264</v>
      </c>
      <c r="E14132">
        <v>0.02</v>
      </c>
      <c r="F14132">
        <v>1.18119</v>
      </c>
      <c r="G14132" s="384">
        <v>0</v>
      </c>
      <c r="H14132">
        <v>0</v>
      </c>
    </row>
    <row r="14133" spans="1:10">
      <c r="A14133">
        <v>14111</v>
      </c>
      <c r="B14133" s="612">
        <v>44124.44027777778</v>
      </c>
      <c r="C14133" s="405" t="s">
        <v>2110</v>
      </c>
      <c r="D14133" s="384">
        <v>3264</v>
      </c>
      <c r="E14133">
        <v>0.02</v>
      </c>
      <c r="F14133">
        <v>1.18119</v>
      </c>
      <c r="G14133" s="384">
        <v>0</v>
      </c>
      <c r="H14133">
        <v>1.1821900000000001</v>
      </c>
    </row>
    <row r="14134" spans="1:10">
      <c r="A14134">
        <v>14112</v>
      </c>
      <c r="B14134" s="612">
        <v>44124.582638888889</v>
      </c>
      <c r="C14134" s="405" t="s">
        <v>2054</v>
      </c>
      <c r="D14134" s="384">
        <v>3264</v>
      </c>
      <c r="E14134">
        <v>0.02</v>
      </c>
      <c r="F14134">
        <v>1.1821900000000001</v>
      </c>
      <c r="G14134" s="384">
        <v>0</v>
      </c>
      <c r="H14134">
        <v>1.1821900000000001</v>
      </c>
      <c r="I14134">
        <v>2</v>
      </c>
      <c r="J14134" s="384">
        <v>42797.98</v>
      </c>
    </row>
    <row r="14135" spans="1:10">
      <c r="A14135">
        <v>14113</v>
      </c>
      <c r="B14135" s="612">
        <v>44124.59652777778</v>
      </c>
      <c r="C14135" s="405" t="s">
        <v>97</v>
      </c>
      <c r="D14135" s="384">
        <v>3265</v>
      </c>
      <c r="E14135">
        <v>0.38</v>
      </c>
      <c r="F14135">
        <v>1.1837500000000001</v>
      </c>
      <c r="G14135" s="384">
        <v>0</v>
      </c>
      <c r="H14135">
        <v>0</v>
      </c>
    </row>
    <row r="14136" spans="1:10">
      <c r="A14136">
        <v>14114</v>
      </c>
      <c r="B14136" s="612">
        <v>44124.59652777778</v>
      </c>
      <c r="C14136" s="405" t="s">
        <v>2110</v>
      </c>
      <c r="D14136" s="384">
        <v>3265</v>
      </c>
      <c r="E14136">
        <v>0.38</v>
      </c>
      <c r="F14136">
        <v>1.1837500000000001</v>
      </c>
      <c r="G14136" s="384">
        <v>0</v>
      </c>
      <c r="H14136">
        <v>1.1794800000000001</v>
      </c>
    </row>
    <row r="14137" spans="1:10">
      <c r="A14137">
        <v>14127</v>
      </c>
      <c r="B14137" s="612">
        <v>44125.268750000003</v>
      </c>
      <c r="C14137" s="405" t="s">
        <v>2110</v>
      </c>
      <c r="D14137" s="384">
        <v>3265</v>
      </c>
      <c r="E14137">
        <v>0.38</v>
      </c>
      <c r="F14137">
        <v>1.1837500000000001</v>
      </c>
      <c r="G14137" s="384">
        <v>0</v>
      </c>
      <c r="H14137">
        <v>1.18163</v>
      </c>
    </row>
    <row r="14138" spans="1:10">
      <c r="A14138">
        <v>14183</v>
      </c>
      <c r="B14138" s="612">
        <v>44126.522916666669</v>
      </c>
      <c r="C14138" s="405" t="s">
        <v>2054</v>
      </c>
      <c r="D14138" s="384">
        <v>3265</v>
      </c>
      <c r="E14138">
        <v>0.38</v>
      </c>
      <c r="F14138">
        <v>1.18163</v>
      </c>
      <c r="G14138" s="384">
        <v>0</v>
      </c>
      <c r="H14138">
        <v>1.18163</v>
      </c>
      <c r="I14138">
        <v>82.26</v>
      </c>
      <c r="J14138" s="384">
        <v>42752.1</v>
      </c>
    </row>
    <row r="14139" spans="1:10">
      <c r="A14139">
        <v>14122</v>
      </c>
      <c r="B14139" s="612">
        <v>44125.125</v>
      </c>
      <c r="C14139" s="405" t="s">
        <v>96</v>
      </c>
      <c r="D14139" s="384">
        <v>3266</v>
      </c>
      <c r="E14139">
        <v>0.02</v>
      </c>
      <c r="F14139">
        <v>1.1839900000000001</v>
      </c>
      <c r="G14139" s="384">
        <v>0</v>
      </c>
      <c r="H14139">
        <v>0</v>
      </c>
    </row>
    <row r="14140" spans="1:10">
      <c r="A14140">
        <v>14123</v>
      </c>
      <c r="B14140" s="612">
        <v>44125.125</v>
      </c>
      <c r="C14140" s="405" t="s">
        <v>2110</v>
      </c>
      <c r="D14140" s="384">
        <v>3266</v>
      </c>
      <c r="E14140">
        <v>0.02</v>
      </c>
      <c r="F14140">
        <v>1.1839900000000001</v>
      </c>
      <c r="G14140" s="384">
        <v>0</v>
      </c>
      <c r="H14140">
        <v>1.18499</v>
      </c>
    </row>
    <row r="14141" spans="1:10">
      <c r="A14141">
        <v>14124</v>
      </c>
      <c r="B14141" s="612">
        <v>44125.258333333331</v>
      </c>
      <c r="C14141" s="405" t="s">
        <v>2054</v>
      </c>
      <c r="D14141" s="384">
        <v>3266</v>
      </c>
      <c r="E14141">
        <v>0.02</v>
      </c>
      <c r="F14141">
        <v>1.18499</v>
      </c>
      <c r="G14141" s="384">
        <v>0</v>
      </c>
      <c r="H14141">
        <v>1.18499</v>
      </c>
      <c r="I14141">
        <v>2</v>
      </c>
      <c r="J14141" s="384">
        <v>42799.98</v>
      </c>
    </row>
    <row r="14142" spans="1:10">
      <c r="A14142">
        <v>14125</v>
      </c>
      <c r="B14142" s="612">
        <v>44125.268750000003</v>
      </c>
      <c r="C14142" s="405" t="s">
        <v>97</v>
      </c>
      <c r="D14142" s="384">
        <v>3267</v>
      </c>
      <c r="E14142">
        <v>0.64</v>
      </c>
      <c r="F14142">
        <v>1.18597</v>
      </c>
      <c r="G14142" s="384">
        <v>0</v>
      </c>
      <c r="H14142">
        <v>0</v>
      </c>
    </row>
    <row r="14143" spans="1:10">
      <c r="A14143">
        <v>14126</v>
      </c>
      <c r="B14143" s="612">
        <v>44125.268750000003</v>
      </c>
      <c r="C14143" s="405" t="s">
        <v>2110</v>
      </c>
      <c r="D14143" s="384">
        <v>3267</v>
      </c>
      <c r="E14143">
        <v>0.64</v>
      </c>
      <c r="F14143">
        <v>1.18597</v>
      </c>
      <c r="G14143" s="384">
        <v>0</v>
      </c>
      <c r="H14143">
        <v>1.18163</v>
      </c>
    </row>
    <row r="14144" spans="1:10">
      <c r="A14144">
        <v>14184</v>
      </c>
      <c r="B14144" s="612">
        <v>44126.522916666669</v>
      </c>
      <c r="C14144" s="405" t="s">
        <v>2054</v>
      </c>
      <c r="D14144" s="384">
        <v>3267</v>
      </c>
      <c r="E14144">
        <v>0.64</v>
      </c>
      <c r="F14144">
        <v>1.18163</v>
      </c>
      <c r="G14144" s="384">
        <v>0</v>
      </c>
      <c r="H14144">
        <v>1.18163</v>
      </c>
      <c r="I14144">
        <v>279.89999999999998</v>
      </c>
      <c r="J14144" s="384">
        <v>43032.01</v>
      </c>
    </row>
    <row r="14145" spans="1:10">
      <c r="A14145">
        <v>14135</v>
      </c>
      <c r="B14145" s="612">
        <v>44125.291666666664</v>
      </c>
      <c r="C14145" s="405" t="s">
        <v>96</v>
      </c>
      <c r="D14145" s="384">
        <v>3268</v>
      </c>
      <c r="E14145">
        <v>0.02</v>
      </c>
      <c r="F14145">
        <v>1.1857</v>
      </c>
      <c r="G14145" s="384">
        <v>0</v>
      </c>
      <c r="H14145">
        <v>0</v>
      </c>
    </row>
    <row r="14146" spans="1:10">
      <c r="A14146">
        <v>14136</v>
      </c>
      <c r="B14146" s="612">
        <v>44125.291666666664</v>
      </c>
      <c r="C14146" s="405" t="s">
        <v>2110</v>
      </c>
      <c r="D14146" s="384">
        <v>3268</v>
      </c>
      <c r="E14146">
        <v>0.02</v>
      </c>
      <c r="F14146">
        <v>1.1857</v>
      </c>
      <c r="G14146" s="384">
        <v>0</v>
      </c>
      <c r="H14146">
        <v>1.1867000000000001</v>
      </c>
    </row>
    <row r="14147" spans="1:10">
      <c r="A14147">
        <v>14137</v>
      </c>
      <c r="B14147" s="612">
        <v>44125.331944444442</v>
      </c>
      <c r="C14147" s="405" t="s">
        <v>2054</v>
      </c>
      <c r="D14147" s="384">
        <v>3268</v>
      </c>
      <c r="E14147">
        <v>0.02</v>
      </c>
      <c r="F14147">
        <v>1.1867000000000001</v>
      </c>
      <c r="G14147" s="384">
        <v>0</v>
      </c>
      <c r="H14147">
        <v>1.1867000000000001</v>
      </c>
      <c r="I14147">
        <v>2</v>
      </c>
      <c r="J14147" s="384">
        <v>42801.98</v>
      </c>
    </row>
    <row r="14148" spans="1:10">
      <c r="A14148">
        <v>14138</v>
      </c>
      <c r="B14148" s="612">
        <v>44125.35</v>
      </c>
      <c r="C14148" s="405" t="s">
        <v>96</v>
      </c>
      <c r="D14148" s="384">
        <v>3269</v>
      </c>
      <c r="E14148">
        <v>0.02</v>
      </c>
      <c r="F14148">
        <v>1.1860900000000001</v>
      </c>
      <c r="G14148" s="384">
        <v>0</v>
      </c>
      <c r="H14148">
        <v>0</v>
      </c>
    </row>
    <row r="14149" spans="1:10">
      <c r="A14149">
        <v>14139</v>
      </c>
      <c r="B14149" s="612">
        <v>44125.35</v>
      </c>
      <c r="C14149" s="405" t="s">
        <v>2110</v>
      </c>
      <c r="D14149" s="384">
        <v>3269</v>
      </c>
      <c r="E14149">
        <v>0.02</v>
      </c>
      <c r="F14149">
        <v>1.1860900000000001</v>
      </c>
      <c r="G14149" s="384">
        <v>0</v>
      </c>
      <c r="H14149">
        <v>1.18709</v>
      </c>
    </row>
    <row r="14150" spans="1:10">
      <c r="A14150">
        <v>14142</v>
      </c>
      <c r="B14150" s="612">
        <v>44125.416666666664</v>
      </c>
      <c r="C14150" s="405" t="s">
        <v>2110</v>
      </c>
      <c r="D14150" s="384">
        <v>3269</v>
      </c>
      <c r="E14150">
        <v>0.02</v>
      </c>
      <c r="F14150">
        <v>1.1860900000000001</v>
      </c>
      <c r="G14150" s="384">
        <v>0</v>
      </c>
      <c r="H14150">
        <v>1.1862900000000001</v>
      </c>
    </row>
    <row r="14151" spans="1:10">
      <c r="A14151">
        <v>14143</v>
      </c>
      <c r="B14151" s="612">
        <v>44125.521527777775</v>
      </c>
      <c r="C14151" s="405" t="s">
        <v>2054</v>
      </c>
      <c r="D14151" s="384">
        <v>3269</v>
      </c>
      <c r="E14151">
        <v>0.02</v>
      </c>
      <c r="F14151">
        <v>1.1862900000000001</v>
      </c>
      <c r="G14151" s="384">
        <v>0</v>
      </c>
      <c r="H14151">
        <v>1.1862900000000001</v>
      </c>
      <c r="I14151">
        <v>0.4</v>
      </c>
      <c r="J14151" s="384">
        <v>42802.38</v>
      </c>
    </row>
    <row r="14152" spans="1:10">
      <c r="A14152">
        <v>14140</v>
      </c>
      <c r="B14152" s="612">
        <v>44125.416666666664</v>
      </c>
      <c r="C14152" s="405" t="s">
        <v>96</v>
      </c>
      <c r="D14152" s="384">
        <v>3270</v>
      </c>
      <c r="E14152">
        <v>0.02</v>
      </c>
      <c r="F14152">
        <v>1.18449</v>
      </c>
      <c r="G14152" s="384">
        <v>0</v>
      </c>
      <c r="H14152">
        <v>0</v>
      </c>
    </row>
    <row r="14153" spans="1:10">
      <c r="A14153">
        <v>14141</v>
      </c>
      <c r="B14153" s="612">
        <v>44125.416666666664</v>
      </c>
      <c r="C14153" s="405" t="s">
        <v>2110</v>
      </c>
      <c r="D14153" s="384">
        <v>3270</v>
      </c>
      <c r="E14153">
        <v>0.02</v>
      </c>
      <c r="F14153">
        <v>1.18449</v>
      </c>
      <c r="G14153" s="384">
        <v>0</v>
      </c>
      <c r="H14153">
        <v>1.1862900000000001</v>
      </c>
    </row>
    <row r="14154" spans="1:10">
      <c r="A14154">
        <v>14144</v>
      </c>
      <c r="B14154" s="612">
        <v>44125.521527777775</v>
      </c>
      <c r="C14154" s="405" t="s">
        <v>2054</v>
      </c>
      <c r="D14154" s="384">
        <v>3270</v>
      </c>
      <c r="E14154">
        <v>0.02</v>
      </c>
      <c r="F14154">
        <v>1.1862900000000001</v>
      </c>
      <c r="G14154" s="384">
        <v>0</v>
      </c>
      <c r="H14154">
        <v>1.1862900000000001</v>
      </c>
      <c r="I14154">
        <v>3.6</v>
      </c>
      <c r="J14154" s="384">
        <v>42805.98</v>
      </c>
    </row>
    <row r="14155" spans="1:10">
      <c r="A14155">
        <v>14145</v>
      </c>
      <c r="B14155" s="612">
        <v>44125.529861111114</v>
      </c>
      <c r="C14155" s="405" t="s">
        <v>96</v>
      </c>
      <c r="D14155" s="384">
        <v>3271</v>
      </c>
      <c r="E14155">
        <v>0.02</v>
      </c>
      <c r="F14155">
        <v>1.1862200000000001</v>
      </c>
      <c r="G14155" s="384">
        <v>0</v>
      </c>
      <c r="H14155">
        <v>0</v>
      </c>
    </row>
    <row r="14156" spans="1:10">
      <c r="A14156">
        <v>14146</v>
      </c>
      <c r="B14156" s="612">
        <v>44125.529861111114</v>
      </c>
      <c r="C14156" s="405" t="s">
        <v>2110</v>
      </c>
      <c r="D14156" s="384">
        <v>3271</v>
      </c>
      <c r="E14156">
        <v>0.02</v>
      </c>
      <c r="F14156">
        <v>1.1862200000000001</v>
      </c>
      <c r="G14156" s="384">
        <v>0</v>
      </c>
      <c r="H14156">
        <v>1.1872199999999999</v>
      </c>
    </row>
    <row r="14157" spans="1:10">
      <c r="A14157">
        <v>14149</v>
      </c>
      <c r="B14157" s="612">
        <v>44125.561111111114</v>
      </c>
      <c r="C14157" s="405" t="s">
        <v>2110</v>
      </c>
      <c r="D14157" s="384">
        <v>3271</v>
      </c>
      <c r="E14157">
        <v>0.02</v>
      </c>
      <c r="F14157">
        <v>1.1862200000000001</v>
      </c>
      <c r="G14157" s="384">
        <v>0</v>
      </c>
      <c r="H14157">
        <v>1.18642</v>
      </c>
    </row>
    <row r="14158" spans="1:10">
      <c r="A14158">
        <v>14150</v>
      </c>
      <c r="B14158" s="612">
        <v>44125.586111111108</v>
      </c>
      <c r="C14158" s="405" t="s">
        <v>2054</v>
      </c>
      <c r="D14158" s="384">
        <v>3271</v>
      </c>
      <c r="E14158">
        <v>0.02</v>
      </c>
      <c r="F14158">
        <v>1.18642</v>
      </c>
      <c r="G14158" s="384">
        <v>0</v>
      </c>
      <c r="H14158">
        <v>1.18642</v>
      </c>
      <c r="I14158">
        <v>0.4</v>
      </c>
      <c r="J14158" s="384">
        <v>42806.38</v>
      </c>
    </row>
    <row r="14159" spans="1:10">
      <c r="A14159">
        <v>14147</v>
      </c>
      <c r="B14159" s="612">
        <v>44125.561111111114</v>
      </c>
      <c r="C14159" s="405" t="s">
        <v>96</v>
      </c>
      <c r="D14159" s="384">
        <v>3272</v>
      </c>
      <c r="E14159">
        <v>0.02</v>
      </c>
      <c r="F14159">
        <v>1.18462</v>
      </c>
      <c r="G14159" s="384">
        <v>0</v>
      </c>
      <c r="H14159">
        <v>0</v>
      </c>
    </row>
    <row r="14160" spans="1:10">
      <c r="A14160">
        <v>14148</v>
      </c>
      <c r="B14160" s="612">
        <v>44125.561111111114</v>
      </c>
      <c r="C14160" s="405" t="s">
        <v>2110</v>
      </c>
      <c r="D14160" s="384">
        <v>3272</v>
      </c>
      <c r="E14160">
        <v>0.02</v>
      </c>
      <c r="F14160">
        <v>1.18462</v>
      </c>
      <c r="G14160" s="384">
        <v>0</v>
      </c>
      <c r="H14160">
        <v>1.18642</v>
      </c>
    </row>
    <row r="14161" spans="1:10">
      <c r="A14161">
        <v>14151</v>
      </c>
      <c r="B14161" s="612">
        <v>44125.586111111108</v>
      </c>
      <c r="C14161" s="405" t="s">
        <v>2054</v>
      </c>
      <c r="D14161" s="384">
        <v>3272</v>
      </c>
      <c r="E14161">
        <v>0.02</v>
      </c>
      <c r="F14161">
        <v>1.18642</v>
      </c>
      <c r="G14161" s="384">
        <v>0</v>
      </c>
      <c r="H14161">
        <v>1.18642</v>
      </c>
      <c r="I14161">
        <v>3.6</v>
      </c>
      <c r="J14161" s="384">
        <v>42809.98</v>
      </c>
    </row>
    <row r="14162" spans="1:10">
      <c r="A14162">
        <v>14152</v>
      </c>
      <c r="B14162" s="612">
        <v>44125.589583333334</v>
      </c>
      <c r="C14162" s="405" t="s">
        <v>96</v>
      </c>
      <c r="D14162" s="384">
        <v>3273</v>
      </c>
      <c r="E14162">
        <v>0.02</v>
      </c>
      <c r="F14162">
        <v>1.1864300000000001</v>
      </c>
      <c r="G14162" s="384">
        <v>0</v>
      </c>
      <c r="H14162">
        <v>0</v>
      </c>
    </row>
    <row r="14163" spans="1:10">
      <c r="A14163">
        <v>14153</v>
      </c>
      <c r="B14163" s="612">
        <v>44125.589583333334</v>
      </c>
      <c r="C14163" s="405" t="s">
        <v>2110</v>
      </c>
      <c r="D14163" s="384">
        <v>3273</v>
      </c>
      <c r="E14163">
        <v>0.02</v>
      </c>
      <c r="F14163">
        <v>1.1864300000000001</v>
      </c>
      <c r="G14163" s="384">
        <v>0</v>
      </c>
      <c r="H14163">
        <v>1.18743</v>
      </c>
    </row>
    <row r="14164" spans="1:10">
      <c r="A14164">
        <v>14154</v>
      </c>
      <c r="B14164" s="612">
        <v>44125.595833333333</v>
      </c>
      <c r="C14164" s="405" t="s">
        <v>2054</v>
      </c>
      <c r="D14164" s="384">
        <v>3273</v>
      </c>
      <c r="E14164">
        <v>0.02</v>
      </c>
      <c r="F14164">
        <v>1.18743</v>
      </c>
      <c r="G14164" s="384">
        <v>0</v>
      </c>
      <c r="H14164">
        <v>1.18743</v>
      </c>
      <c r="I14164">
        <v>2</v>
      </c>
      <c r="J14164" s="384">
        <v>42811.98</v>
      </c>
    </row>
    <row r="14165" spans="1:10">
      <c r="A14165">
        <v>14155</v>
      </c>
      <c r="B14165" s="612">
        <v>44125.619444444441</v>
      </c>
      <c r="C14165" s="405" t="s">
        <v>96</v>
      </c>
      <c r="D14165" s="384">
        <v>3274</v>
      </c>
      <c r="E14165">
        <v>0.02</v>
      </c>
      <c r="F14165">
        <v>1.18736</v>
      </c>
      <c r="G14165" s="384">
        <v>0</v>
      </c>
      <c r="H14165">
        <v>0</v>
      </c>
    </row>
    <row r="14166" spans="1:10">
      <c r="A14166">
        <v>14156</v>
      </c>
      <c r="B14166" s="612">
        <v>44125.619444444441</v>
      </c>
      <c r="C14166" s="405" t="s">
        <v>2110</v>
      </c>
      <c r="D14166" s="384">
        <v>3274</v>
      </c>
      <c r="E14166">
        <v>0.02</v>
      </c>
      <c r="F14166">
        <v>1.18736</v>
      </c>
      <c r="G14166" s="384">
        <v>0</v>
      </c>
      <c r="H14166">
        <v>1.1883600000000001</v>
      </c>
    </row>
    <row r="14167" spans="1:10">
      <c r="A14167">
        <v>14159</v>
      </c>
      <c r="B14167" s="612">
        <v>44125.847222222219</v>
      </c>
      <c r="C14167" s="405" t="s">
        <v>2110</v>
      </c>
      <c r="D14167" s="384">
        <v>3274</v>
      </c>
      <c r="E14167">
        <v>0.02</v>
      </c>
      <c r="F14167">
        <v>1.18736</v>
      </c>
      <c r="G14167" s="384">
        <v>0</v>
      </c>
      <c r="H14167">
        <v>1.1875599999999999</v>
      </c>
    </row>
    <row r="14168" spans="1:10">
      <c r="A14168">
        <v>14163</v>
      </c>
      <c r="B14168" s="612">
        <v>44126.095833333333</v>
      </c>
      <c r="C14168" s="405" t="s">
        <v>2110</v>
      </c>
      <c r="D14168" s="384">
        <v>3274</v>
      </c>
      <c r="E14168">
        <v>0.02</v>
      </c>
      <c r="F14168">
        <v>1.18736</v>
      </c>
      <c r="G14168" s="384">
        <v>0</v>
      </c>
      <c r="H14168">
        <v>1.18652</v>
      </c>
    </row>
    <row r="14169" spans="1:10">
      <c r="A14169">
        <v>14164</v>
      </c>
      <c r="B14169" s="612">
        <v>44126.316666666666</v>
      </c>
      <c r="C14169" s="405" t="s">
        <v>2054</v>
      </c>
      <c r="D14169" s="384">
        <v>3274</v>
      </c>
      <c r="E14169">
        <v>0.02</v>
      </c>
      <c r="F14169">
        <v>1.18652</v>
      </c>
      <c r="G14169" s="384">
        <v>0</v>
      </c>
      <c r="H14169">
        <v>1.18652</v>
      </c>
      <c r="I14169">
        <v>-1.92</v>
      </c>
      <c r="J14169" s="384">
        <v>42810.06</v>
      </c>
    </row>
    <row r="14170" spans="1:10">
      <c r="A14170">
        <v>14157</v>
      </c>
      <c r="B14170" s="612">
        <v>44125.847222222219</v>
      </c>
      <c r="C14170" s="405" t="s">
        <v>96</v>
      </c>
      <c r="D14170" s="384">
        <v>3275</v>
      </c>
      <c r="E14170">
        <v>0.02</v>
      </c>
      <c r="F14170">
        <v>1.1857500000000001</v>
      </c>
      <c r="G14170" s="384">
        <v>0</v>
      </c>
      <c r="H14170">
        <v>0</v>
      </c>
    </row>
    <row r="14171" spans="1:10">
      <c r="A14171">
        <v>14158</v>
      </c>
      <c r="B14171" s="612">
        <v>44125.847222222219</v>
      </c>
      <c r="C14171" s="405" t="s">
        <v>2110</v>
      </c>
      <c r="D14171" s="384">
        <v>3275</v>
      </c>
      <c r="E14171">
        <v>0.02</v>
      </c>
      <c r="F14171">
        <v>1.1857500000000001</v>
      </c>
      <c r="G14171" s="384">
        <v>0</v>
      </c>
      <c r="H14171">
        <v>1.1875599999999999</v>
      </c>
    </row>
    <row r="14172" spans="1:10">
      <c r="A14172">
        <v>14162</v>
      </c>
      <c r="B14172" s="612">
        <v>44126.095833333333</v>
      </c>
      <c r="C14172" s="405" t="s">
        <v>2110</v>
      </c>
      <c r="D14172" s="384">
        <v>3275</v>
      </c>
      <c r="E14172">
        <v>0.02</v>
      </c>
      <c r="F14172">
        <v>1.1857500000000001</v>
      </c>
      <c r="G14172" s="384">
        <v>0</v>
      </c>
      <c r="H14172">
        <v>1.18652</v>
      </c>
    </row>
    <row r="14173" spans="1:10">
      <c r="A14173">
        <v>14165</v>
      </c>
      <c r="B14173" s="612">
        <v>44126.316666666666</v>
      </c>
      <c r="C14173" s="405" t="s">
        <v>2054</v>
      </c>
      <c r="D14173" s="384">
        <v>3275</v>
      </c>
      <c r="E14173">
        <v>0.02</v>
      </c>
      <c r="F14173">
        <v>1.18652</v>
      </c>
      <c r="G14173" s="384">
        <v>0</v>
      </c>
      <c r="H14173">
        <v>1.18652</v>
      </c>
      <c r="I14173">
        <v>1.3</v>
      </c>
      <c r="J14173" s="384">
        <v>42811.360000000001</v>
      </c>
    </row>
    <row r="14174" spans="1:10">
      <c r="A14174">
        <v>14160</v>
      </c>
      <c r="B14174" s="612">
        <v>44126.095833333333</v>
      </c>
      <c r="C14174" s="405" t="s">
        <v>96</v>
      </c>
      <c r="D14174" s="384">
        <v>3276</v>
      </c>
      <c r="E14174">
        <v>0.03</v>
      </c>
      <c r="F14174">
        <v>1.18415</v>
      </c>
      <c r="G14174" s="384">
        <v>0</v>
      </c>
      <c r="H14174">
        <v>0</v>
      </c>
    </row>
    <row r="14175" spans="1:10">
      <c r="A14175">
        <v>14161</v>
      </c>
      <c r="B14175" s="612">
        <v>44126.095833333333</v>
      </c>
      <c r="C14175" s="405" t="s">
        <v>2110</v>
      </c>
      <c r="D14175" s="384">
        <v>3276</v>
      </c>
      <c r="E14175">
        <v>0.03</v>
      </c>
      <c r="F14175">
        <v>1.18415</v>
      </c>
      <c r="G14175" s="384">
        <v>0</v>
      </c>
      <c r="H14175">
        <v>1.18652</v>
      </c>
    </row>
    <row r="14176" spans="1:10">
      <c r="A14176">
        <v>14166</v>
      </c>
      <c r="B14176" s="612">
        <v>44126.316666666666</v>
      </c>
      <c r="C14176" s="405" t="s">
        <v>2054</v>
      </c>
      <c r="D14176" s="384">
        <v>3276</v>
      </c>
      <c r="E14176">
        <v>0.03</v>
      </c>
      <c r="F14176">
        <v>1.18652</v>
      </c>
      <c r="G14176" s="384">
        <v>0</v>
      </c>
      <c r="H14176">
        <v>1.18652</v>
      </c>
      <c r="I14176">
        <v>7.11</v>
      </c>
      <c r="J14176" s="384">
        <v>42818.47</v>
      </c>
    </row>
    <row r="14177" spans="1:10">
      <c r="A14177">
        <v>14167</v>
      </c>
      <c r="B14177" s="612">
        <v>44126.343055555553</v>
      </c>
      <c r="C14177" s="405" t="s">
        <v>96</v>
      </c>
      <c r="D14177" s="384">
        <v>3277</v>
      </c>
      <c r="E14177">
        <v>0.02</v>
      </c>
      <c r="F14177">
        <v>1.1852100000000001</v>
      </c>
      <c r="G14177" s="384">
        <v>0</v>
      </c>
      <c r="H14177">
        <v>0</v>
      </c>
    </row>
    <row r="14178" spans="1:10">
      <c r="A14178">
        <v>14168</v>
      </c>
      <c r="B14178" s="612">
        <v>44126.343055555553</v>
      </c>
      <c r="C14178" s="405" t="s">
        <v>2110</v>
      </c>
      <c r="D14178" s="384">
        <v>3277</v>
      </c>
      <c r="E14178">
        <v>0.02</v>
      </c>
      <c r="F14178">
        <v>1.1852100000000001</v>
      </c>
      <c r="G14178" s="384">
        <v>0</v>
      </c>
      <c r="H14178">
        <v>1.18621</v>
      </c>
    </row>
    <row r="14179" spans="1:10">
      <c r="A14179">
        <v>14171</v>
      </c>
      <c r="B14179" s="612">
        <v>44126.400694444441</v>
      </c>
      <c r="C14179" s="405" t="s">
        <v>2110</v>
      </c>
      <c r="D14179" s="384">
        <v>3277</v>
      </c>
      <c r="E14179">
        <v>0.02</v>
      </c>
      <c r="F14179">
        <v>1.1852100000000001</v>
      </c>
      <c r="G14179" s="384">
        <v>0</v>
      </c>
      <c r="H14179">
        <v>1.1854100000000001</v>
      </c>
    </row>
    <row r="14180" spans="1:10">
      <c r="A14180">
        <v>14175</v>
      </c>
      <c r="B14180" s="612">
        <v>44126.481944444444</v>
      </c>
      <c r="C14180" s="405" t="s">
        <v>2110</v>
      </c>
      <c r="D14180" s="384">
        <v>3277</v>
      </c>
      <c r="E14180">
        <v>0.02</v>
      </c>
      <c r="F14180">
        <v>1.1852100000000001</v>
      </c>
      <c r="G14180" s="384">
        <v>0</v>
      </c>
      <c r="H14180">
        <v>1.18435</v>
      </c>
    </row>
    <row r="14181" spans="1:10">
      <c r="A14181">
        <v>14192</v>
      </c>
      <c r="B14181" s="612">
        <v>44127.006249999999</v>
      </c>
      <c r="C14181" s="405" t="s">
        <v>2110</v>
      </c>
      <c r="D14181" s="384">
        <v>3277</v>
      </c>
      <c r="E14181">
        <v>0.02</v>
      </c>
      <c r="F14181">
        <v>1.1852100000000001</v>
      </c>
      <c r="G14181" s="384">
        <v>0</v>
      </c>
      <c r="H14181">
        <v>1.18306</v>
      </c>
    </row>
    <row r="14182" spans="1:10">
      <c r="A14182">
        <v>14198</v>
      </c>
      <c r="B14182" s="612">
        <v>44127.32916666667</v>
      </c>
      <c r="C14182" s="405" t="s">
        <v>2054</v>
      </c>
      <c r="D14182" s="384">
        <v>3277</v>
      </c>
      <c r="E14182">
        <v>0.02</v>
      </c>
      <c r="F14182">
        <v>1.18306</v>
      </c>
      <c r="G14182" s="384">
        <v>0</v>
      </c>
      <c r="H14182">
        <v>1.18306</v>
      </c>
      <c r="I14182">
        <v>-4.38</v>
      </c>
      <c r="J14182" s="384">
        <v>43029.65</v>
      </c>
    </row>
    <row r="14183" spans="1:10">
      <c r="A14183">
        <v>14169</v>
      </c>
      <c r="B14183" s="612">
        <v>44126.400694444441</v>
      </c>
      <c r="C14183" s="405" t="s">
        <v>96</v>
      </c>
      <c r="D14183" s="384">
        <v>3278</v>
      </c>
      <c r="E14183">
        <v>0.02</v>
      </c>
      <c r="F14183">
        <v>1.1836</v>
      </c>
      <c r="G14183" s="384">
        <v>0</v>
      </c>
      <c r="H14183">
        <v>0</v>
      </c>
    </row>
    <row r="14184" spans="1:10">
      <c r="A14184">
        <v>14170</v>
      </c>
      <c r="B14184" s="612">
        <v>44126.400694444441</v>
      </c>
      <c r="C14184" s="405" t="s">
        <v>2110</v>
      </c>
      <c r="D14184" s="384">
        <v>3278</v>
      </c>
      <c r="E14184">
        <v>0.02</v>
      </c>
      <c r="F14184">
        <v>1.1836</v>
      </c>
      <c r="G14184" s="384">
        <v>0</v>
      </c>
      <c r="H14184">
        <v>1.1854100000000001</v>
      </c>
    </row>
    <row r="14185" spans="1:10">
      <c r="A14185">
        <v>14174</v>
      </c>
      <c r="B14185" s="612">
        <v>44126.481944444444</v>
      </c>
      <c r="C14185" s="405" t="s">
        <v>2110</v>
      </c>
      <c r="D14185" s="384">
        <v>3278</v>
      </c>
      <c r="E14185">
        <v>0.02</v>
      </c>
      <c r="F14185">
        <v>1.1836</v>
      </c>
      <c r="G14185" s="384">
        <v>0</v>
      </c>
      <c r="H14185">
        <v>1.18435</v>
      </c>
    </row>
    <row r="14186" spans="1:10">
      <c r="A14186">
        <v>14191</v>
      </c>
      <c r="B14186" s="612">
        <v>44127.006249999999</v>
      </c>
      <c r="C14186" s="405" t="s">
        <v>2110</v>
      </c>
      <c r="D14186" s="384">
        <v>3278</v>
      </c>
      <c r="E14186">
        <v>0.02</v>
      </c>
      <c r="F14186">
        <v>1.1836</v>
      </c>
      <c r="G14186" s="384">
        <v>0</v>
      </c>
      <c r="H14186">
        <v>1.18306</v>
      </c>
    </row>
    <row r="14187" spans="1:10">
      <c r="A14187">
        <v>14199</v>
      </c>
      <c r="B14187" s="612">
        <v>44127.32916666667</v>
      </c>
      <c r="C14187" s="405" t="s">
        <v>2054</v>
      </c>
      <c r="D14187" s="384">
        <v>3278</v>
      </c>
      <c r="E14187">
        <v>0.02</v>
      </c>
      <c r="F14187">
        <v>1.18306</v>
      </c>
      <c r="G14187" s="384">
        <v>0</v>
      </c>
      <c r="H14187">
        <v>1.18306</v>
      </c>
      <c r="I14187">
        <v>-1.1599999999999999</v>
      </c>
      <c r="J14187" s="384">
        <v>43028.49</v>
      </c>
    </row>
    <row r="14188" spans="1:10">
      <c r="A14188">
        <v>14172</v>
      </c>
      <c r="B14188" s="612">
        <v>44126.481944444444</v>
      </c>
      <c r="C14188" s="405" t="s">
        <v>96</v>
      </c>
      <c r="D14188" s="384">
        <v>3279</v>
      </c>
      <c r="E14188">
        <v>0.03</v>
      </c>
      <c r="F14188">
        <v>1.1819500000000001</v>
      </c>
      <c r="G14188" s="384">
        <v>0</v>
      </c>
      <c r="H14188">
        <v>0</v>
      </c>
    </row>
    <row r="14189" spans="1:10">
      <c r="A14189">
        <v>14173</v>
      </c>
      <c r="B14189" s="612">
        <v>44126.481944444444</v>
      </c>
      <c r="C14189" s="405" t="s">
        <v>2110</v>
      </c>
      <c r="D14189" s="384">
        <v>3279</v>
      </c>
      <c r="E14189">
        <v>0.03</v>
      </c>
      <c r="F14189">
        <v>1.1819500000000001</v>
      </c>
      <c r="G14189" s="384">
        <v>0</v>
      </c>
      <c r="H14189">
        <v>1.18435</v>
      </c>
    </row>
    <row r="14190" spans="1:10">
      <c r="A14190">
        <v>14190</v>
      </c>
      <c r="B14190" s="612">
        <v>44127.006249999999</v>
      </c>
      <c r="C14190" s="405" t="s">
        <v>2110</v>
      </c>
      <c r="D14190" s="384">
        <v>3279</v>
      </c>
      <c r="E14190">
        <v>0.03</v>
      </c>
      <c r="F14190">
        <v>1.1819500000000001</v>
      </c>
      <c r="G14190" s="384">
        <v>0</v>
      </c>
      <c r="H14190">
        <v>1.18306</v>
      </c>
    </row>
    <row r="14191" spans="1:10">
      <c r="A14191">
        <v>14200</v>
      </c>
      <c r="B14191" s="612">
        <v>44127.32916666667</v>
      </c>
      <c r="C14191" s="405" t="s">
        <v>2054</v>
      </c>
      <c r="D14191" s="384">
        <v>3279</v>
      </c>
      <c r="E14191">
        <v>0.03</v>
      </c>
      <c r="F14191">
        <v>1.18306</v>
      </c>
      <c r="G14191" s="384">
        <v>0</v>
      </c>
      <c r="H14191">
        <v>1.18306</v>
      </c>
      <c r="I14191">
        <v>3.21</v>
      </c>
      <c r="J14191" s="384">
        <v>43031.7</v>
      </c>
    </row>
    <row r="14192" spans="1:10">
      <c r="A14192">
        <v>14185</v>
      </c>
      <c r="B14192" s="612">
        <v>44126.529166666667</v>
      </c>
      <c r="C14192" s="405" t="s">
        <v>97</v>
      </c>
      <c r="D14192" s="384">
        <v>3280</v>
      </c>
      <c r="E14192">
        <v>0.02</v>
      </c>
      <c r="F14192">
        <v>1.18235</v>
      </c>
      <c r="G14192" s="384">
        <v>0</v>
      </c>
      <c r="H14192">
        <v>0</v>
      </c>
    </row>
    <row r="14193" spans="1:10">
      <c r="A14193">
        <v>14186</v>
      </c>
      <c r="B14193" s="612">
        <v>44126.529166666667</v>
      </c>
      <c r="C14193" s="405" t="s">
        <v>2110</v>
      </c>
      <c r="D14193" s="384">
        <v>3280</v>
      </c>
      <c r="E14193">
        <v>0.02</v>
      </c>
      <c r="F14193">
        <v>1.18235</v>
      </c>
      <c r="G14193" s="384">
        <v>0</v>
      </c>
      <c r="H14193">
        <v>1.1813499999999999</v>
      </c>
    </row>
    <row r="14194" spans="1:10">
      <c r="A14194">
        <v>14187</v>
      </c>
      <c r="B14194" s="612">
        <v>44127.001388888886</v>
      </c>
      <c r="C14194" s="405" t="s">
        <v>2054</v>
      </c>
      <c r="D14194" s="384">
        <v>3280</v>
      </c>
      <c r="E14194">
        <v>0.02</v>
      </c>
      <c r="F14194">
        <v>1.1813499999999999</v>
      </c>
      <c r="G14194" s="384">
        <v>0</v>
      </c>
      <c r="H14194">
        <v>1.1813499999999999</v>
      </c>
      <c r="I14194">
        <v>2.02</v>
      </c>
      <c r="J14194" s="384">
        <v>43034.03</v>
      </c>
    </row>
    <row r="14195" spans="1:10">
      <c r="A14195">
        <v>14188</v>
      </c>
      <c r="B14195" s="612">
        <v>44127.006249999999</v>
      </c>
      <c r="C14195" s="405" t="s">
        <v>96</v>
      </c>
      <c r="D14195" s="384">
        <v>3281</v>
      </c>
      <c r="E14195">
        <v>0.05</v>
      </c>
      <c r="F14195">
        <v>1.18025</v>
      </c>
      <c r="G14195" s="384">
        <v>0</v>
      </c>
      <c r="H14195">
        <v>0</v>
      </c>
    </row>
    <row r="14196" spans="1:10">
      <c r="A14196">
        <v>14189</v>
      </c>
      <c r="B14196" s="612">
        <v>44127.006249999999</v>
      </c>
      <c r="C14196" s="405" t="s">
        <v>2110</v>
      </c>
      <c r="D14196" s="384">
        <v>3281</v>
      </c>
      <c r="E14196">
        <v>0.05</v>
      </c>
      <c r="F14196">
        <v>1.18025</v>
      </c>
      <c r="G14196" s="384">
        <v>0</v>
      </c>
      <c r="H14196">
        <v>1.18306</v>
      </c>
    </row>
    <row r="14197" spans="1:10">
      <c r="A14197">
        <v>14201</v>
      </c>
      <c r="B14197" s="612">
        <v>44127.32916666667</v>
      </c>
      <c r="C14197" s="405" t="s">
        <v>2054</v>
      </c>
      <c r="D14197" s="384">
        <v>3281</v>
      </c>
      <c r="E14197">
        <v>0.05</v>
      </c>
      <c r="F14197">
        <v>1.18306</v>
      </c>
      <c r="G14197" s="384">
        <v>0</v>
      </c>
      <c r="H14197">
        <v>1.18306</v>
      </c>
      <c r="I14197">
        <v>14.05</v>
      </c>
      <c r="J14197" s="384">
        <v>43045.75</v>
      </c>
    </row>
    <row r="14198" spans="1:10">
      <c r="A14198">
        <v>14193</v>
      </c>
      <c r="B14198" s="612">
        <v>44127.038888888892</v>
      </c>
      <c r="C14198" s="405" t="s">
        <v>97</v>
      </c>
      <c r="D14198" s="384">
        <v>3282</v>
      </c>
      <c r="E14198">
        <v>0.02</v>
      </c>
      <c r="F14198">
        <v>1.18</v>
      </c>
      <c r="G14198" s="384">
        <v>0</v>
      </c>
      <c r="H14198">
        <v>0</v>
      </c>
    </row>
    <row r="14199" spans="1:10">
      <c r="A14199">
        <v>14194</v>
      </c>
      <c r="B14199" s="612">
        <v>44127.038888888892</v>
      </c>
      <c r="C14199" s="405" t="s">
        <v>2110</v>
      </c>
      <c r="D14199" s="384">
        <v>3282</v>
      </c>
      <c r="E14199">
        <v>0.02</v>
      </c>
      <c r="F14199">
        <v>1.18</v>
      </c>
      <c r="G14199" s="384">
        <v>0</v>
      </c>
      <c r="H14199">
        <v>1.179</v>
      </c>
    </row>
    <row r="14200" spans="1:10">
      <c r="A14200">
        <v>14197</v>
      </c>
      <c r="B14200" s="612">
        <v>44127.313194444447</v>
      </c>
      <c r="C14200" s="405" t="s">
        <v>2110</v>
      </c>
      <c r="D14200" s="384">
        <v>3282</v>
      </c>
      <c r="E14200">
        <v>0.02</v>
      </c>
      <c r="F14200">
        <v>1.18</v>
      </c>
      <c r="G14200" s="384">
        <v>0</v>
      </c>
      <c r="H14200">
        <v>1.1798200000000001</v>
      </c>
    </row>
    <row r="14201" spans="1:10">
      <c r="A14201">
        <v>14205</v>
      </c>
      <c r="B14201" s="612">
        <v>44127.336805555555</v>
      </c>
      <c r="C14201" s="405" t="s">
        <v>2110</v>
      </c>
      <c r="D14201" s="384">
        <v>3282</v>
      </c>
      <c r="E14201">
        <v>0.02</v>
      </c>
      <c r="F14201">
        <v>1.18</v>
      </c>
      <c r="G14201" s="384">
        <v>0</v>
      </c>
      <c r="H14201">
        <v>1.18085</v>
      </c>
    </row>
    <row r="14202" spans="1:10">
      <c r="A14202">
        <v>14212</v>
      </c>
      <c r="B14202" s="612">
        <v>44127.393055555556</v>
      </c>
      <c r="C14202" s="405" t="s">
        <v>2110</v>
      </c>
      <c r="D14202" s="384">
        <v>3282</v>
      </c>
      <c r="E14202">
        <v>0.02</v>
      </c>
      <c r="F14202">
        <v>1.18</v>
      </c>
      <c r="G14202" s="384">
        <v>0</v>
      </c>
      <c r="H14202">
        <v>1.18214</v>
      </c>
    </row>
    <row r="14203" spans="1:10">
      <c r="A14203">
        <v>14229</v>
      </c>
      <c r="B14203" s="612">
        <v>44130.352777777778</v>
      </c>
      <c r="C14203" s="405" t="s">
        <v>2054</v>
      </c>
      <c r="D14203" s="384">
        <v>3282</v>
      </c>
      <c r="E14203">
        <v>0.02</v>
      </c>
      <c r="F14203">
        <v>1.18214</v>
      </c>
      <c r="G14203" s="384">
        <v>0</v>
      </c>
      <c r="H14203">
        <v>1.18214</v>
      </c>
      <c r="I14203">
        <v>-4.26</v>
      </c>
      <c r="J14203" s="384">
        <v>43049.51</v>
      </c>
    </row>
    <row r="14204" spans="1:10">
      <c r="A14204">
        <v>14195</v>
      </c>
      <c r="B14204" s="612">
        <v>44127.313194444447</v>
      </c>
      <c r="C14204" s="405" t="s">
        <v>97</v>
      </c>
      <c r="D14204" s="384">
        <v>3283</v>
      </c>
      <c r="E14204">
        <v>0.02</v>
      </c>
      <c r="F14204">
        <v>1.18163</v>
      </c>
      <c r="G14204" s="384">
        <v>0</v>
      </c>
      <c r="H14204">
        <v>0</v>
      </c>
    </row>
    <row r="14205" spans="1:10">
      <c r="A14205">
        <v>14196</v>
      </c>
      <c r="B14205" s="612">
        <v>44127.313194444447</v>
      </c>
      <c r="C14205" s="405" t="s">
        <v>2110</v>
      </c>
      <c r="D14205" s="384">
        <v>3283</v>
      </c>
      <c r="E14205">
        <v>0.02</v>
      </c>
      <c r="F14205">
        <v>1.18163</v>
      </c>
      <c r="G14205" s="384">
        <v>0</v>
      </c>
      <c r="H14205">
        <v>1.1798200000000001</v>
      </c>
    </row>
    <row r="14206" spans="1:10">
      <c r="A14206">
        <v>14204</v>
      </c>
      <c r="B14206" s="612">
        <v>44127.336805555555</v>
      </c>
      <c r="C14206" s="405" t="s">
        <v>2110</v>
      </c>
      <c r="D14206" s="384">
        <v>3283</v>
      </c>
      <c r="E14206">
        <v>0.02</v>
      </c>
      <c r="F14206">
        <v>1.18163</v>
      </c>
      <c r="G14206" s="384">
        <v>0</v>
      </c>
      <c r="H14206">
        <v>1.18085</v>
      </c>
    </row>
    <row r="14207" spans="1:10">
      <c r="A14207">
        <v>14211</v>
      </c>
      <c r="B14207" s="612">
        <v>44127.393055555556</v>
      </c>
      <c r="C14207" s="405" t="s">
        <v>2110</v>
      </c>
      <c r="D14207" s="384">
        <v>3283</v>
      </c>
      <c r="E14207">
        <v>0.02</v>
      </c>
      <c r="F14207">
        <v>1.18163</v>
      </c>
      <c r="G14207" s="384">
        <v>0</v>
      </c>
      <c r="H14207">
        <v>1.18214</v>
      </c>
    </row>
    <row r="14208" spans="1:10">
      <c r="A14208">
        <v>14230</v>
      </c>
      <c r="B14208" s="612">
        <v>44130.352777777778</v>
      </c>
      <c r="C14208" s="405" t="s">
        <v>2054</v>
      </c>
      <c r="D14208" s="384">
        <v>3283</v>
      </c>
      <c r="E14208">
        <v>0.02</v>
      </c>
      <c r="F14208">
        <v>1.18214</v>
      </c>
      <c r="G14208" s="384">
        <v>0</v>
      </c>
      <c r="H14208">
        <v>1.18214</v>
      </c>
      <c r="I14208">
        <v>-1</v>
      </c>
      <c r="J14208" s="384">
        <v>43048.51</v>
      </c>
    </row>
    <row r="14209" spans="1:10">
      <c r="A14209">
        <v>14202</v>
      </c>
      <c r="B14209" s="612">
        <v>44127.336805555555</v>
      </c>
      <c r="C14209" s="405" t="s">
        <v>97</v>
      </c>
      <c r="D14209" s="384">
        <v>3284</v>
      </c>
      <c r="E14209">
        <v>0.03</v>
      </c>
      <c r="F14209">
        <v>1.18323</v>
      </c>
      <c r="G14209" s="384">
        <v>0</v>
      </c>
      <c r="H14209">
        <v>0</v>
      </c>
    </row>
    <row r="14210" spans="1:10">
      <c r="A14210">
        <v>14203</v>
      </c>
      <c r="B14210" s="612">
        <v>44127.336805555555</v>
      </c>
      <c r="C14210" s="405" t="s">
        <v>2110</v>
      </c>
      <c r="D14210" s="384">
        <v>3284</v>
      </c>
      <c r="E14210">
        <v>0.03</v>
      </c>
      <c r="F14210">
        <v>1.18323</v>
      </c>
      <c r="G14210" s="384">
        <v>0</v>
      </c>
      <c r="H14210">
        <v>1.18085</v>
      </c>
    </row>
    <row r="14211" spans="1:10">
      <c r="A14211">
        <v>14210</v>
      </c>
      <c r="B14211" s="612">
        <v>44127.393055555556</v>
      </c>
      <c r="C14211" s="405" t="s">
        <v>2110</v>
      </c>
      <c r="D14211" s="384">
        <v>3284</v>
      </c>
      <c r="E14211">
        <v>0.03</v>
      </c>
      <c r="F14211">
        <v>1.18323</v>
      </c>
      <c r="G14211" s="384">
        <v>0</v>
      </c>
      <c r="H14211">
        <v>1.18214</v>
      </c>
    </row>
    <row r="14212" spans="1:10">
      <c r="A14212">
        <v>14231</v>
      </c>
      <c r="B14212" s="612">
        <v>44130.352777777778</v>
      </c>
      <c r="C14212" s="405" t="s">
        <v>2054</v>
      </c>
      <c r="D14212" s="384">
        <v>3284</v>
      </c>
      <c r="E14212">
        <v>0.03</v>
      </c>
      <c r="F14212">
        <v>1.18214</v>
      </c>
      <c r="G14212" s="384">
        <v>0</v>
      </c>
      <c r="H14212">
        <v>1.18214</v>
      </c>
      <c r="I14212">
        <v>3.3</v>
      </c>
      <c r="J14212" s="384">
        <v>43051.82</v>
      </c>
    </row>
    <row r="14213" spans="1:10">
      <c r="A14213">
        <v>14206</v>
      </c>
      <c r="B14213" s="612">
        <v>44127.349305555559</v>
      </c>
      <c r="C14213" s="405" t="s">
        <v>96</v>
      </c>
      <c r="D14213" s="384">
        <v>3285</v>
      </c>
      <c r="E14213">
        <v>0.02</v>
      </c>
      <c r="F14213">
        <v>1.1842200000000001</v>
      </c>
      <c r="G14213" s="384">
        <v>0</v>
      </c>
      <c r="H14213">
        <v>0</v>
      </c>
    </row>
    <row r="14214" spans="1:10">
      <c r="A14214">
        <v>14207</v>
      </c>
      <c r="B14214" s="612">
        <v>44127.349305555559</v>
      </c>
      <c r="C14214" s="405" t="s">
        <v>2110</v>
      </c>
      <c r="D14214" s="384">
        <v>3285</v>
      </c>
      <c r="E14214">
        <v>0.02</v>
      </c>
      <c r="F14214">
        <v>1.1842200000000001</v>
      </c>
      <c r="G14214" s="384">
        <v>0</v>
      </c>
      <c r="H14214">
        <v>1.1852199999999999</v>
      </c>
    </row>
    <row r="14215" spans="1:10">
      <c r="A14215">
        <v>14213</v>
      </c>
      <c r="B14215" s="612">
        <v>44127.393750000003</v>
      </c>
      <c r="C14215" s="405" t="s">
        <v>2054</v>
      </c>
      <c r="D14215" s="384">
        <v>3285</v>
      </c>
      <c r="E14215">
        <v>0.02</v>
      </c>
      <c r="F14215">
        <v>1.1852199999999999</v>
      </c>
      <c r="G14215" s="384">
        <v>0</v>
      </c>
      <c r="H14215">
        <v>1.1852199999999999</v>
      </c>
      <c r="I14215">
        <v>2</v>
      </c>
      <c r="J14215" s="384">
        <v>43047.75</v>
      </c>
    </row>
    <row r="14216" spans="1:10">
      <c r="A14216">
        <v>14208</v>
      </c>
      <c r="B14216" s="612">
        <v>44127.393055555556</v>
      </c>
      <c r="C14216" s="405" t="s">
        <v>97</v>
      </c>
      <c r="D14216" s="384">
        <v>3286</v>
      </c>
      <c r="E14216">
        <v>0.05</v>
      </c>
      <c r="F14216">
        <v>1.1849400000000001</v>
      </c>
      <c r="G14216" s="384">
        <v>0</v>
      </c>
      <c r="H14216">
        <v>0</v>
      </c>
    </row>
    <row r="14217" spans="1:10">
      <c r="A14217">
        <v>14209</v>
      </c>
      <c r="B14217" s="612">
        <v>44127.393055555556</v>
      </c>
      <c r="C14217" s="405" t="s">
        <v>2110</v>
      </c>
      <c r="D14217" s="384">
        <v>3286</v>
      </c>
      <c r="E14217">
        <v>0.05</v>
      </c>
      <c r="F14217">
        <v>1.1849400000000001</v>
      </c>
      <c r="G14217" s="384">
        <v>0</v>
      </c>
      <c r="H14217">
        <v>1.18214</v>
      </c>
    </row>
    <row r="14218" spans="1:10">
      <c r="A14218">
        <v>14232</v>
      </c>
      <c r="B14218" s="612">
        <v>44130.352777777778</v>
      </c>
      <c r="C14218" s="405" t="s">
        <v>2054</v>
      </c>
      <c r="D14218" s="384">
        <v>3286</v>
      </c>
      <c r="E14218">
        <v>0.05</v>
      </c>
      <c r="F14218">
        <v>1.18214</v>
      </c>
      <c r="G14218" s="384">
        <v>0</v>
      </c>
      <c r="H14218">
        <v>1.18214</v>
      </c>
      <c r="I14218">
        <v>14.06</v>
      </c>
      <c r="J14218" s="384">
        <v>43065.87</v>
      </c>
    </row>
    <row r="14219" spans="1:10">
      <c r="A14219">
        <v>14214</v>
      </c>
      <c r="B14219" s="612">
        <v>44127.498611111114</v>
      </c>
      <c r="C14219" s="405" t="s">
        <v>96</v>
      </c>
      <c r="D14219" s="384">
        <v>3287</v>
      </c>
      <c r="E14219">
        <v>0.02</v>
      </c>
      <c r="F14219">
        <v>1.1846000000000001</v>
      </c>
      <c r="G14219" s="384">
        <v>0</v>
      </c>
      <c r="H14219">
        <v>0</v>
      </c>
    </row>
    <row r="14220" spans="1:10">
      <c r="A14220">
        <v>14215</v>
      </c>
      <c r="B14220" s="612">
        <v>44127.498611111114</v>
      </c>
      <c r="C14220" s="405" t="s">
        <v>2110</v>
      </c>
      <c r="D14220" s="384">
        <v>3287</v>
      </c>
      <c r="E14220">
        <v>0.02</v>
      </c>
      <c r="F14220">
        <v>1.1846000000000001</v>
      </c>
      <c r="G14220" s="384">
        <v>0</v>
      </c>
      <c r="H14220">
        <v>1.1856</v>
      </c>
    </row>
    <row r="14221" spans="1:10">
      <c r="A14221">
        <v>14216</v>
      </c>
      <c r="B14221" s="612">
        <v>44127.506249999999</v>
      </c>
      <c r="C14221" s="405" t="s">
        <v>2054</v>
      </c>
      <c r="D14221" s="384">
        <v>3287</v>
      </c>
      <c r="E14221">
        <v>0.02</v>
      </c>
      <c r="F14221">
        <v>1.1856</v>
      </c>
      <c r="G14221" s="384">
        <v>0</v>
      </c>
      <c r="H14221">
        <v>1.1856</v>
      </c>
      <c r="I14221">
        <v>2</v>
      </c>
      <c r="J14221" s="384">
        <v>43049.75</v>
      </c>
    </row>
    <row r="14222" spans="1:10">
      <c r="A14222">
        <v>14217</v>
      </c>
      <c r="B14222" s="612">
        <v>44127.525000000001</v>
      </c>
      <c r="C14222" s="405" t="s">
        <v>96</v>
      </c>
      <c r="D14222" s="384">
        <v>3288</v>
      </c>
      <c r="E14222">
        <v>0.02</v>
      </c>
      <c r="F14222">
        <v>1.1856100000000001</v>
      </c>
      <c r="G14222" s="384">
        <v>0</v>
      </c>
      <c r="H14222">
        <v>0</v>
      </c>
    </row>
    <row r="14223" spans="1:10">
      <c r="A14223">
        <v>14218</v>
      </c>
      <c r="B14223" s="612">
        <v>44127.525000000001</v>
      </c>
      <c r="C14223" s="405" t="s">
        <v>2110</v>
      </c>
      <c r="D14223" s="384">
        <v>3288</v>
      </c>
      <c r="E14223">
        <v>0.02</v>
      </c>
      <c r="F14223">
        <v>1.1856100000000001</v>
      </c>
      <c r="G14223" s="384">
        <v>0</v>
      </c>
      <c r="H14223">
        <v>1.1866099999999999</v>
      </c>
    </row>
    <row r="14224" spans="1:10">
      <c r="A14224">
        <v>14221</v>
      </c>
      <c r="B14224" s="612">
        <v>44127.572916666664</v>
      </c>
      <c r="C14224" s="405" t="s">
        <v>2110</v>
      </c>
      <c r="D14224" s="384">
        <v>3288</v>
      </c>
      <c r="E14224">
        <v>0.02</v>
      </c>
      <c r="F14224">
        <v>1.1856100000000001</v>
      </c>
      <c r="G14224" s="384">
        <v>0</v>
      </c>
      <c r="H14224">
        <v>1.18581</v>
      </c>
    </row>
    <row r="14225" spans="1:10">
      <c r="A14225">
        <v>14222</v>
      </c>
      <c r="B14225" s="612">
        <v>44127.752083333333</v>
      </c>
      <c r="C14225" s="405" t="s">
        <v>2054</v>
      </c>
      <c r="D14225" s="384">
        <v>3288</v>
      </c>
      <c r="E14225">
        <v>0.02</v>
      </c>
      <c r="F14225">
        <v>1.18581</v>
      </c>
      <c r="G14225" s="384">
        <v>0</v>
      </c>
      <c r="H14225">
        <v>1.18581</v>
      </c>
      <c r="I14225">
        <v>0.4</v>
      </c>
      <c r="J14225" s="384">
        <v>43050.15</v>
      </c>
    </row>
    <row r="14226" spans="1:10">
      <c r="A14226">
        <v>14219</v>
      </c>
      <c r="B14226" s="612">
        <v>44127.572916666664</v>
      </c>
      <c r="C14226" s="405" t="s">
        <v>96</v>
      </c>
      <c r="D14226" s="384">
        <v>3289</v>
      </c>
      <c r="E14226">
        <v>0.02</v>
      </c>
      <c r="F14226">
        <v>1.1839999999999999</v>
      </c>
      <c r="G14226" s="384">
        <v>0</v>
      </c>
      <c r="H14226">
        <v>0</v>
      </c>
    </row>
    <row r="14227" spans="1:10">
      <c r="A14227">
        <v>14220</v>
      </c>
      <c r="B14227" s="612">
        <v>44127.572916666664</v>
      </c>
      <c r="C14227" s="405" t="s">
        <v>2110</v>
      </c>
      <c r="D14227" s="384">
        <v>3289</v>
      </c>
      <c r="E14227">
        <v>0.02</v>
      </c>
      <c r="F14227">
        <v>1.1839999999999999</v>
      </c>
      <c r="G14227" s="384">
        <v>0</v>
      </c>
      <c r="H14227">
        <v>1.18581</v>
      </c>
    </row>
    <row r="14228" spans="1:10">
      <c r="A14228">
        <v>14223</v>
      </c>
      <c r="B14228" s="612">
        <v>44127.752083333333</v>
      </c>
      <c r="C14228" s="405" t="s">
        <v>2054</v>
      </c>
      <c r="D14228" s="384">
        <v>3289</v>
      </c>
      <c r="E14228">
        <v>0.02</v>
      </c>
      <c r="F14228">
        <v>1.18581</v>
      </c>
      <c r="G14228" s="384">
        <v>0</v>
      </c>
      <c r="H14228">
        <v>1.18581</v>
      </c>
      <c r="I14228">
        <v>3.62</v>
      </c>
      <c r="J14228" s="384">
        <v>43053.77</v>
      </c>
    </row>
    <row r="14229" spans="1:10">
      <c r="A14229">
        <v>14224</v>
      </c>
      <c r="B14229" s="612">
        <v>44129.922222222223</v>
      </c>
      <c r="C14229" s="405" t="s">
        <v>96</v>
      </c>
      <c r="D14229" s="384">
        <v>3290</v>
      </c>
      <c r="E14229">
        <v>0.02</v>
      </c>
      <c r="F14229">
        <v>1.1852499999999999</v>
      </c>
      <c r="G14229" s="384">
        <v>0</v>
      </c>
      <c r="H14229">
        <v>0</v>
      </c>
    </row>
    <row r="14230" spans="1:10">
      <c r="A14230">
        <v>14225</v>
      </c>
      <c r="B14230" s="612">
        <v>44129.922222222223</v>
      </c>
      <c r="C14230" s="405" t="s">
        <v>2110</v>
      </c>
      <c r="D14230" s="384">
        <v>3290</v>
      </c>
      <c r="E14230">
        <v>0.02</v>
      </c>
      <c r="F14230">
        <v>1.1852499999999999</v>
      </c>
      <c r="G14230" s="384">
        <v>0</v>
      </c>
      <c r="H14230">
        <v>1.18625</v>
      </c>
    </row>
    <row r="14231" spans="1:10">
      <c r="A14231">
        <v>14228</v>
      </c>
      <c r="B14231" s="612">
        <v>44130.071527777778</v>
      </c>
      <c r="C14231" s="405" t="s">
        <v>2110</v>
      </c>
      <c r="D14231" s="384">
        <v>3290</v>
      </c>
      <c r="E14231">
        <v>0.02</v>
      </c>
      <c r="F14231">
        <v>1.1852499999999999</v>
      </c>
      <c r="G14231" s="384">
        <v>0</v>
      </c>
      <c r="H14231">
        <v>1.1854499999999999</v>
      </c>
    </row>
    <row r="14232" spans="1:10">
      <c r="A14232">
        <v>14236</v>
      </c>
      <c r="B14232" s="612">
        <v>44130.352777777778</v>
      </c>
      <c r="C14232" s="405" t="s">
        <v>2110</v>
      </c>
      <c r="D14232" s="384">
        <v>3290</v>
      </c>
      <c r="E14232">
        <v>0.02</v>
      </c>
      <c r="F14232">
        <v>1.1852499999999999</v>
      </c>
      <c r="G14232" s="384">
        <v>0</v>
      </c>
      <c r="H14232">
        <v>1.1843999999999999</v>
      </c>
    </row>
    <row r="14233" spans="1:10">
      <c r="A14233">
        <v>14258</v>
      </c>
      <c r="B14233" s="612">
        <v>44131.347916666666</v>
      </c>
      <c r="C14233" s="405" t="s">
        <v>2110</v>
      </c>
      <c r="D14233" s="384">
        <v>3290</v>
      </c>
      <c r="E14233">
        <v>0.02</v>
      </c>
      <c r="F14233">
        <v>1.1852499999999999</v>
      </c>
      <c r="G14233" s="384">
        <v>0</v>
      </c>
      <c r="H14233">
        <v>1.18309</v>
      </c>
    </row>
    <row r="14234" spans="1:10">
      <c r="A14234">
        <v>14264</v>
      </c>
      <c r="B14234" s="612">
        <v>44131.501388888886</v>
      </c>
      <c r="C14234" s="405" t="s">
        <v>2054</v>
      </c>
      <c r="D14234" s="384">
        <v>3290</v>
      </c>
      <c r="E14234">
        <v>0.02</v>
      </c>
      <c r="F14234">
        <v>1.18309</v>
      </c>
      <c r="G14234" s="384">
        <v>0</v>
      </c>
      <c r="H14234">
        <v>1.18309</v>
      </c>
      <c r="I14234">
        <v>-4.4800000000000004</v>
      </c>
      <c r="J14234" s="384">
        <v>43071.37</v>
      </c>
    </row>
    <row r="14235" spans="1:10">
      <c r="A14235">
        <v>14226</v>
      </c>
      <c r="B14235" s="612">
        <v>44130.071527777778</v>
      </c>
      <c r="C14235" s="405" t="s">
        <v>96</v>
      </c>
      <c r="D14235" s="384">
        <v>3291</v>
      </c>
      <c r="E14235">
        <v>0.02</v>
      </c>
      <c r="F14235">
        <v>1.1836500000000001</v>
      </c>
      <c r="G14235" s="384">
        <v>0</v>
      </c>
      <c r="H14235">
        <v>0</v>
      </c>
    </row>
    <row r="14236" spans="1:10">
      <c r="A14236">
        <v>14227</v>
      </c>
      <c r="B14236" s="612">
        <v>44130.071527777778</v>
      </c>
      <c r="C14236" s="405" t="s">
        <v>2110</v>
      </c>
      <c r="D14236" s="384">
        <v>3291</v>
      </c>
      <c r="E14236">
        <v>0.02</v>
      </c>
      <c r="F14236">
        <v>1.1836500000000001</v>
      </c>
      <c r="G14236" s="384">
        <v>0</v>
      </c>
      <c r="H14236">
        <v>1.1854499999999999</v>
      </c>
    </row>
    <row r="14237" spans="1:10">
      <c r="A14237">
        <v>14235</v>
      </c>
      <c r="B14237" s="612">
        <v>44130.352777777778</v>
      </c>
      <c r="C14237" s="405" t="s">
        <v>2110</v>
      </c>
      <c r="D14237" s="384">
        <v>3291</v>
      </c>
      <c r="E14237">
        <v>0.02</v>
      </c>
      <c r="F14237">
        <v>1.1836500000000001</v>
      </c>
      <c r="G14237" s="384">
        <v>0</v>
      </c>
      <c r="H14237">
        <v>1.1843999999999999</v>
      </c>
    </row>
    <row r="14238" spans="1:10">
      <c r="A14238">
        <v>14257</v>
      </c>
      <c r="B14238" s="612">
        <v>44131.347916666666</v>
      </c>
      <c r="C14238" s="405" t="s">
        <v>2110</v>
      </c>
      <c r="D14238" s="384">
        <v>3291</v>
      </c>
      <c r="E14238">
        <v>0.02</v>
      </c>
      <c r="F14238">
        <v>1.1836500000000001</v>
      </c>
      <c r="G14238" s="384">
        <v>0</v>
      </c>
      <c r="H14238">
        <v>1.18309</v>
      </c>
    </row>
    <row r="14239" spans="1:10">
      <c r="A14239">
        <v>14265</v>
      </c>
      <c r="B14239" s="612">
        <v>44131.501388888886</v>
      </c>
      <c r="C14239" s="405" t="s">
        <v>2054</v>
      </c>
      <c r="D14239" s="384">
        <v>3291</v>
      </c>
      <c r="E14239">
        <v>0.02</v>
      </c>
      <c r="F14239">
        <v>1.18309</v>
      </c>
      <c r="G14239" s="384">
        <v>0</v>
      </c>
      <c r="H14239">
        <v>1.18309</v>
      </c>
      <c r="I14239">
        <v>-1.2</v>
      </c>
      <c r="J14239" s="384">
        <v>43070.17</v>
      </c>
    </row>
    <row r="14240" spans="1:10">
      <c r="A14240">
        <v>14233</v>
      </c>
      <c r="B14240" s="612">
        <v>44130.352777777778</v>
      </c>
      <c r="C14240" s="405" t="s">
        <v>96</v>
      </c>
      <c r="D14240" s="384">
        <v>3292</v>
      </c>
      <c r="E14240">
        <v>0.03</v>
      </c>
      <c r="F14240">
        <v>1.1819900000000001</v>
      </c>
      <c r="G14240" s="384">
        <v>0</v>
      </c>
      <c r="H14240">
        <v>0</v>
      </c>
    </row>
    <row r="14241" spans="1:10">
      <c r="A14241">
        <v>14234</v>
      </c>
      <c r="B14241" s="612">
        <v>44130.352777777778</v>
      </c>
      <c r="C14241" s="405" t="s">
        <v>2110</v>
      </c>
      <c r="D14241" s="384">
        <v>3292</v>
      </c>
      <c r="E14241">
        <v>0.03</v>
      </c>
      <c r="F14241">
        <v>1.1819900000000001</v>
      </c>
      <c r="G14241" s="384">
        <v>0</v>
      </c>
      <c r="H14241">
        <v>1.1843999999999999</v>
      </c>
    </row>
    <row r="14242" spans="1:10">
      <c r="A14242">
        <v>14256</v>
      </c>
      <c r="B14242" s="612">
        <v>44131.347916666666</v>
      </c>
      <c r="C14242" s="405" t="s">
        <v>2110</v>
      </c>
      <c r="D14242" s="384">
        <v>3292</v>
      </c>
      <c r="E14242">
        <v>0.03</v>
      </c>
      <c r="F14242">
        <v>1.1819900000000001</v>
      </c>
      <c r="G14242" s="384">
        <v>0</v>
      </c>
      <c r="H14242">
        <v>1.18309</v>
      </c>
    </row>
    <row r="14243" spans="1:10">
      <c r="A14243">
        <v>14266</v>
      </c>
      <c r="B14243" s="612">
        <v>44131.501388888886</v>
      </c>
      <c r="C14243" s="405" t="s">
        <v>2054</v>
      </c>
      <c r="D14243" s="384">
        <v>3292</v>
      </c>
      <c r="E14243">
        <v>0.03</v>
      </c>
      <c r="F14243">
        <v>1.18309</v>
      </c>
      <c r="G14243" s="384">
        <v>0</v>
      </c>
      <c r="H14243">
        <v>1.18309</v>
      </c>
      <c r="I14243">
        <v>3.18</v>
      </c>
      <c r="J14243" s="384">
        <v>43073.35</v>
      </c>
    </row>
    <row r="14244" spans="1:10">
      <c r="A14244">
        <v>14237</v>
      </c>
      <c r="B14244" s="612">
        <v>44130.355555555558</v>
      </c>
      <c r="C14244" s="405" t="s">
        <v>97</v>
      </c>
      <c r="D14244" s="384">
        <v>3293</v>
      </c>
      <c r="E14244">
        <v>0.02</v>
      </c>
      <c r="F14244">
        <v>1.18218</v>
      </c>
      <c r="G14244" s="384">
        <v>0</v>
      </c>
      <c r="H14244">
        <v>0</v>
      </c>
    </row>
    <row r="14245" spans="1:10">
      <c r="A14245">
        <v>14238</v>
      </c>
      <c r="B14245" s="612">
        <v>44130.355555555558</v>
      </c>
      <c r="C14245" s="405" t="s">
        <v>2110</v>
      </c>
      <c r="D14245" s="384">
        <v>3293</v>
      </c>
      <c r="E14245">
        <v>0.02</v>
      </c>
      <c r="F14245">
        <v>1.18218</v>
      </c>
      <c r="G14245" s="384">
        <v>0</v>
      </c>
      <c r="H14245">
        <v>1.1811799999999999</v>
      </c>
    </row>
    <row r="14246" spans="1:10">
      <c r="A14246">
        <v>14239</v>
      </c>
      <c r="B14246" s="612">
        <v>44130.387499999997</v>
      </c>
      <c r="C14246" s="405" t="s">
        <v>2054</v>
      </c>
      <c r="D14246" s="384">
        <v>3293</v>
      </c>
      <c r="E14246">
        <v>0.02</v>
      </c>
      <c r="F14246">
        <v>1.1811799999999999</v>
      </c>
      <c r="G14246" s="384">
        <v>0</v>
      </c>
      <c r="H14246">
        <v>1.1811799999999999</v>
      </c>
      <c r="I14246">
        <v>2</v>
      </c>
      <c r="J14246" s="384">
        <v>43067.87</v>
      </c>
    </row>
    <row r="14247" spans="1:10">
      <c r="A14247">
        <v>14240</v>
      </c>
      <c r="B14247" s="612">
        <v>44130.432638888888</v>
      </c>
      <c r="C14247" s="405" t="s">
        <v>97</v>
      </c>
      <c r="D14247" s="384">
        <v>3294</v>
      </c>
      <c r="E14247">
        <v>0.02</v>
      </c>
      <c r="F14247">
        <v>1.1811100000000001</v>
      </c>
      <c r="G14247" s="384">
        <v>0</v>
      </c>
      <c r="H14247">
        <v>0</v>
      </c>
    </row>
    <row r="14248" spans="1:10">
      <c r="A14248">
        <v>14241</v>
      </c>
      <c r="B14248" s="612">
        <v>44130.432638888888</v>
      </c>
      <c r="C14248" s="405" t="s">
        <v>2110</v>
      </c>
      <c r="D14248" s="384">
        <v>3294</v>
      </c>
      <c r="E14248">
        <v>0.02</v>
      </c>
      <c r="F14248">
        <v>1.1811100000000001</v>
      </c>
      <c r="G14248" s="384">
        <v>0</v>
      </c>
      <c r="H14248">
        <v>1.18011</v>
      </c>
    </row>
    <row r="14249" spans="1:10">
      <c r="A14249">
        <v>14244</v>
      </c>
      <c r="B14249" s="612">
        <v>44130.48541666667</v>
      </c>
      <c r="C14249" s="405" t="s">
        <v>2110</v>
      </c>
      <c r="D14249" s="384">
        <v>3294</v>
      </c>
      <c r="E14249">
        <v>0.02</v>
      </c>
      <c r="F14249">
        <v>1.1811100000000001</v>
      </c>
      <c r="G14249" s="384">
        <v>0</v>
      </c>
      <c r="H14249">
        <v>1.18092</v>
      </c>
    </row>
    <row r="14250" spans="1:10">
      <c r="A14250">
        <v>14245</v>
      </c>
      <c r="B14250" s="612">
        <v>44130.536805555559</v>
      </c>
      <c r="C14250" s="405" t="s">
        <v>2054</v>
      </c>
      <c r="D14250" s="384">
        <v>3294</v>
      </c>
      <c r="E14250">
        <v>0.02</v>
      </c>
      <c r="F14250">
        <v>1.18092</v>
      </c>
      <c r="G14250" s="384">
        <v>0</v>
      </c>
      <c r="H14250">
        <v>1.18092</v>
      </c>
      <c r="I14250">
        <v>0.38</v>
      </c>
      <c r="J14250" s="384">
        <v>43068.25</v>
      </c>
    </row>
    <row r="14251" spans="1:10">
      <c r="A14251">
        <v>14242</v>
      </c>
      <c r="B14251" s="612">
        <v>44130.48541666667</v>
      </c>
      <c r="C14251" s="405" t="s">
        <v>97</v>
      </c>
      <c r="D14251" s="384">
        <v>3295</v>
      </c>
      <c r="E14251">
        <v>0.02</v>
      </c>
      <c r="F14251">
        <v>1.18272</v>
      </c>
      <c r="G14251" s="384">
        <v>0</v>
      </c>
      <c r="H14251">
        <v>0</v>
      </c>
    </row>
    <row r="14252" spans="1:10">
      <c r="A14252">
        <v>14243</v>
      </c>
      <c r="B14252" s="612">
        <v>44130.48541666667</v>
      </c>
      <c r="C14252" s="405" t="s">
        <v>2110</v>
      </c>
      <c r="D14252" s="384">
        <v>3295</v>
      </c>
      <c r="E14252">
        <v>0.02</v>
      </c>
      <c r="F14252">
        <v>1.18272</v>
      </c>
      <c r="G14252" s="384">
        <v>0</v>
      </c>
      <c r="H14252">
        <v>1.18092</v>
      </c>
    </row>
    <row r="14253" spans="1:10">
      <c r="A14253">
        <v>14246</v>
      </c>
      <c r="B14253" s="612">
        <v>44130.536805555559</v>
      </c>
      <c r="C14253" s="405" t="s">
        <v>2054</v>
      </c>
      <c r="D14253" s="384">
        <v>3295</v>
      </c>
      <c r="E14253">
        <v>0.02</v>
      </c>
      <c r="F14253">
        <v>1.18092</v>
      </c>
      <c r="G14253" s="384">
        <v>0</v>
      </c>
      <c r="H14253">
        <v>1.18092</v>
      </c>
      <c r="I14253">
        <v>3.6</v>
      </c>
      <c r="J14253" s="384">
        <v>43071.85</v>
      </c>
    </row>
    <row r="14254" spans="1:10">
      <c r="A14254">
        <v>14247</v>
      </c>
      <c r="B14254" s="612">
        <v>44130.540972222225</v>
      </c>
      <c r="C14254" s="405" t="s">
        <v>97</v>
      </c>
      <c r="D14254" s="384">
        <v>3296</v>
      </c>
      <c r="E14254">
        <v>0.02</v>
      </c>
      <c r="F14254">
        <v>1.1812800000000001</v>
      </c>
      <c r="G14254" s="384">
        <v>0</v>
      </c>
      <c r="H14254">
        <v>0</v>
      </c>
    </row>
    <row r="14255" spans="1:10">
      <c r="A14255">
        <v>14248</v>
      </c>
      <c r="B14255" s="612">
        <v>44130.540972222225</v>
      </c>
      <c r="C14255" s="405" t="s">
        <v>2110</v>
      </c>
      <c r="D14255" s="384">
        <v>3296</v>
      </c>
      <c r="E14255">
        <v>0.02</v>
      </c>
      <c r="F14255">
        <v>1.1812800000000001</v>
      </c>
      <c r="G14255" s="384">
        <v>0</v>
      </c>
      <c r="H14255">
        <v>1.18028</v>
      </c>
    </row>
    <row r="14256" spans="1:10">
      <c r="A14256">
        <v>14251</v>
      </c>
      <c r="B14256" s="612">
        <v>44131.21597222222</v>
      </c>
      <c r="C14256" s="405" t="s">
        <v>2110</v>
      </c>
      <c r="D14256" s="384">
        <v>3296</v>
      </c>
      <c r="E14256">
        <v>0.02</v>
      </c>
      <c r="F14256">
        <v>1.1812800000000001</v>
      </c>
      <c r="G14256" s="384">
        <v>0</v>
      </c>
      <c r="H14256">
        <v>1.18109</v>
      </c>
    </row>
    <row r="14257" spans="1:10">
      <c r="A14257">
        <v>14252</v>
      </c>
      <c r="B14257" s="612">
        <v>44131.340277777781</v>
      </c>
      <c r="C14257" s="405" t="s">
        <v>2054</v>
      </c>
      <c r="D14257" s="384">
        <v>3296</v>
      </c>
      <c r="E14257">
        <v>0.02</v>
      </c>
      <c r="F14257">
        <v>1.18109</v>
      </c>
      <c r="G14257" s="384">
        <v>0</v>
      </c>
      <c r="H14257">
        <v>1.18109</v>
      </c>
      <c r="I14257">
        <v>0.4</v>
      </c>
      <c r="J14257" s="384">
        <v>43072.25</v>
      </c>
    </row>
    <row r="14258" spans="1:10">
      <c r="A14258">
        <v>14249</v>
      </c>
      <c r="B14258" s="612">
        <v>44131.21597222222</v>
      </c>
      <c r="C14258" s="405" t="s">
        <v>97</v>
      </c>
      <c r="D14258" s="384">
        <v>3297</v>
      </c>
      <c r="E14258">
        <v>0.02</v>
      </c>
      <c r="F14258">
        <v>1.18289</v>
      </c>
      <c r="G14258" s="384">
        <v>0</v>
      </c>
      <c r="H14258">
        <v>0</v>
      </c>
    </row>
    <row r="14259" spans="1:10">
      <c r="A14259">
        <v>14250</v>
      </c>
      <c r="B14259" s="612">
        <v>44131.21597222222</v>
      </c>
      <c r="C14259" s="405" t="s">
        <v>2110</v>
      </c>
      <c r="D14259" s="384">
        <v>3297</v>
      </c>
      <c r="E14259">
        <v>0.02</v>
      </c>
      <c r="F14259">
        <v>1.18289</v>
      </c>
      <c r="G14259" s="384">
        <v>0</v>
      </c>
      <c r="H14259">
        <v>1.18109</v>
      </c>
    </row>
    <row r="14260" spans="1:10">
      <c r="A14260">
        <v>14253</v>
      </c>
      <c r="B14260" s="612">
        <v>44131.340277777781</v>
      </c>
      <c r="C14260" s="405" t="s">
        <v>2054</v>
      </c>
      <c r="D14260" s="384">
        <v>3297</v>
      </c>
      <c r="E14260">
        <v>0.02</v>
      </c>
      <c r="F14260">
        <v>1.18109</v>
      </c>
      <c r="G14260" s="384">
        <v>0</v>
      </c>
      <c r="H14260">
        <v>1.18109</v>
      </c>
      <c r="I14260">
        <v>3.6</v>
      </c>
      <c r="J14260" s="384">
        <v>43075.85</v>
      </c>
    </row>
    <row r="14261" spans="1:10">
      <c r="A14261">
        <v>14254</v>
      </c>
      <c r="B14261" s="612">
        <v>44131.347916666666</v>
      </c>
      <c r="C14261" s="405" t="s">
        <v>96</v>
      </c>
      <c r="D14261" s="384">
        <v>3298</v>
      </c>
      <c r="E14261">
        <v>0.05</v>
      </c>
      <c r="F14261">
        <v>1.1802699999999999</v>
      </c>
      <c r="G14261" s="384">
        <v>0</v>
      </c>
      <c r="H14261">
        <v>0</v>
      </c>
    </row>
    <row r="14262" spans="1:10">
      <c r="A14262">
        <v>14255</v>
      </c>
      <c r="B14262" s="612">
        <v>44131.347916666666</v>
      </c>
      <c r="C14262" s="405" t="s">
        <v>2110</v>
      </c>
      <c r="D14262" s="384">
        <v>3298</v>
      </c>
      <c r="E14262">
        <v>0.05</v>
      </c>
      <c r="F14262">
        <v>1.1802699999999999</v>
      </c>
      <c r="G14262" s="384">
        <v>0</v>
      </c>
      <c r="H14262">
        <v>1.18309</v>
      </c>
    </row>
    <row r="14263" spans="1:10">
      <c r="A14263">
        <v>14267</v>
      </c>
      <c r="B14263" s="612">
        <v>44131.501388888886</v>
      </c>
      <c r="C14263" s="405" t="s">
        <v>2054</v>
      </c>
      <c r="D14263" s="384">
        <v>3298</v>
      </c>
      <c r="E14263">
        <v>0.05</v>
      </c>
      <c r="F14263">
        <v>1.18309</v>
      </c>
      <c r="G14263" s="384">
        <v>0</v>
      </c>
      <c r="H14263">
        <v>1.18309</v>
      </c>
      <c r="I14263">
        <v>14.1</v>
      </c>
      <c r="J14263" s="384">
        <v>43087.45</v>
      </c>
    </row>
    <row r="14264" spans="1:10">
      <c r="A14264">
        <v>14259</v>
      </c>
      <c r="B14264" s="612">
        <v>44131.353472222225</v>
      </c>
      <c r="C14264" s="405" t="s">
        <v>97</v>
      </c>
      <c r="D14264" s="384">
        <v>3299</v>
      </c>
      <c r="E14264">
        <v>0.02</v>
      </c>
      <c r="F14264">
        <v>1.18011</v>
      </c>
      <c r="G14264" s="384">
        <v>0</v>
      </c>
      <c r="H14264">
        <v>0</v>
      </c>
    </row>
    <row r="14265" spans="1:10">
      <c r="A14265">
        <v>14260</v>
      </c>
      <c r="B14265" s="612">
        <v>44131.353472222225</v>
      </c>
      <c r="C14265" s="405" t="s">
        <v>2110</v>
      </c>
      <c r="D14265" s="384">
        <v>3299</v>
      </c>
      <c r="E14265">
        <v>0.02</v>
      </c>
      <c r="F14265">
        <v>1.18011</v>
      </c>
      <c r="G14265" s="384">
        <v>0</v>
      </c>
      <c r="H14265">
        <v>1.1791100000000001</v>
      </c>
    </row>
    <row r="14266" spans="1:10">
      <c r="A14266">
        <v>14263</v>
      </c>
      <c r="B14266" s="612">
        <v>44131.466666666667</v>
      </c>
      <c r="C14266" s="405" t="s">
        <v>2110</v>
      </c>
      <c r="D14266" s="384">
        <v>3299</v>
      </c>
      <c r="E14266">
        <v>0.02</v>
      </c>
      <c r="F14266">
        <v>1.18011</v>
      </c>
      <c r="G14266" s="384">
        <v>0</v>
      </c>
      <c r="H14266">
        <v>1.17991</v>
      </c>
    </row>
    <row r="14267" spans="1:10">
      <c r="A14267">
        <v>14271</v>
      </c>
      <c r="B14267" s="612">
        <v>44131.501388888886</v>
      </c>
      <c r="C14267" s="405" t="s">
        <v>2110</v>
      </c>
      <c r="D14267" s="384">
        <v>3299</v>
      </c>
      <c r="E14267">
        <v>0.02</v>
      </c>
      <c r="F14267">
        <v>1.18011</v>
      </c>
      <c r="G14267" s="384">
        <v>0</v>
      </c>
      <c r="H14267">
        <v>1.1809400000000001</v>
      </c>
    </row>
    <row r="14268" spans="1:10">
      <c r="A14268">
        <v>14277</v>
      </c>
      <c r="B14268" s="612">
        <v>44131.863194444442</v>
      </c>
      <c r="C14268" s="405" t="s">
        <v>2054</v>
      </c>
      <c r="D14268" s="384">
        <v>3299</v>
      </c>
      <c r="E14268">
        <v>0.02</v>
      </c>
      <c r="F14268">
        <v>1.1809400000000001</v>
      </c>
      <c r="G14268" s="384">
        <v>0</v>
      </c>
      <c r="H14268">
        <v>1.1809400000000001</v>
      </c>
      <c r="I14268">
        <v>-1.66</v>
      </c>
      <c r="J14268" s="384">
        <v>43085.79</v>
      </c>
    </row>
    <row r="14269" spans="1:10">
      <c r="A14269">
        <v>14261</v>
      </c>
      <c r="B14269" s="612">
        <v>44131.466666666667</v>
      </c>
      <c r="C14269" s="405" t="s">
        <v>97</v>
      </c>
      <c r="D14269" s="384">
        <v>3300</v>
      </c>
      <c r="E14269">
        <v>0.02</v>
      </c>
      <c r="F14269">
        <v>1.18171</v>
      </c>
      <c r="G14269" s="384">
        <v>0</v>
      </c>
      <c r="H14269">
        <v>0</v>
      </c>
    </row>
    <row r="14270" spans="1:10">
      <c r="A14270">
        <v>14262</v>
      </c>
      <c r="B14270" s="612">
        <v>44131.466666666667</v>
      </c>
      <c r="C14270" s="405" t="s">
        <v>2110</v>
      </c>
      <c r="D14270" s="384">
        <v>3300</v>
      </c>
      <c r="E14270">
        <v>0.02</v>
      </c>
      <c r="F14270">
        <v>1.18171</v>
      </c>
      <c r="G14270" s="384">
        <v>0</v>
      </c>
      <c r="H14270">
        <v>1.17991</v>
      </c>
    </row>
    <row r="14271" spans="1:10">
      <c r="A14271">
        <v>14270</v>
      </c>
      <c r="B14271" s="612">
        <v>44131.501388888886</v>
      </c>
      <c r="C14271" s="405" t="s">
        <v>2110</v>
      </c>
      <c r="D14271" s="384">
        <v>3300</v>
      </c>
      <c r="E14271">
        <v>0.02</v>
      </c>
      <c r="F14271">
        <v>1.18171</v>
      </c>
      <c r="G14271" s="384">
        <v>0</v>
      </c>
      <c r="H14271">
        <v>1.1809400000000001</v>
      </c>
    </row>
    <row r="14272" spans="1:10">
      <c r="A14272">
        <v>14278</v>
      </c>
      <c r="B14272" s="612">
        <v>44131.863194444442</v>
      </c>
      <c r="C14272" s="405" t="s">
        <v>2054</v>
      </c>
      <c r="D14272" s="384">
        <v>3300</v>
      </c>
      <c r="E14272">
        <v>0.02</v>
      </c>
      <c r="F14272">
        <v>1.1809400000000001</v>
      </c>
      <c r="G14272" s="384">
        <v>0</v>
      </c>
      <c r="H14272">
        <v>1.1809400000000001</v>
      </c>
      <c r="I14272">
        <v>1.54</v>
      </c>
      <c r="J14272" s="384">
        <v>43087.33</v>
      </c>
    </row>
    <row r="14273" spans="1:10">
      <c r="A14273">
        <v>14268</v>
      </c>
      <c r="B14273" s="612">
        <v>44131.501388888886</v>
      </c>
      <c r="C14273" s="405" t="s">
        <v>97</v>
      </c>
      <c r="D14273" s="384">
        <v>3301</v>
      </c>
      <c r="E14273">
        <v>0.03</v>
      </c>
      <c r="F14273">
        <v>1.1833100000000001</v>
      </c>
      <c r="G14273" s="384">
        <v>0</v>
      </c>
      <c r="H14273">
        <v>0</v>
      </c>
    </row>
    <row r="14274" spans="1:10">
      <c r="A14274">
        <v>14269</v>
      </c>
      <c r="B14274" s="612">
        <v>44131.501388888886</v>
      </c>
      <c r="C14274" s="405" t="s">
        <v>2110</v>
      </c>
      <c r="D14274" s="384">
        <v>3301</v>
      </c>
      <c r="E14274">
        <v>0.03</v>
      </c>
      <c r="F14274">
        <v>1.1833100000000001</v>
      </c>
      <c r="G14274" s="384">
        <v>0</v>
      </c>
      <c r="H14274">
        <v>1.1809400000000001</v>
      </c>
    </row>
    <row r="14275" spans="1:10">
      <c r="A14275">
        <v>14279</v>
      </c>
      <c r="B14275" s="612">
        <v>44131.863194444442</v>
      </c>
      <c r="C14275" s="405" t="s">
        <v>2054</v>
      </c>
      <c r="D14275" s="384">
        <v>3301</v>
      </c>
      <c r="E14275">
        <v>0.03</v>
      </c>
      <c r="F14275">
        <v>1.1809400000000001</v>
      </c>
      <c r="G14275" s="384">
        <v>0</v>
      </c>
      <c r="H14275">
        <v>1.1809400000000001</v>
      </c>
      <c r="I14275">
        <v>7.11</v>
      </c>
      <c r="J14275" s="384">
        <v>43094.44</v>
      </c>
    </row>
    <row r="14276" spans="1:10">
      <c r="A14276">
        <v>14272</v>
      </c>
      <c r="B14276" s="612">
        <v>44131.574999999997</v>
      </c>
      <c r="C14276" s="405" t="s">
        <v>96</v>
      </c>
      <c r="D14276" s="384">
        <v>3302</v>
      </c>
      <c r="E14276">
        <v>0.02</v>
      </c>
      <c r="F14276">
        <v>1.1831100000000001</v>
      </c>
      <c r="G14276" s="384">
        <v>0</v>
      </c>
      <c r="H14276">
        <v>0</v>
      </c>
    </row>
    <row r="14277" spans="1:10">
      <c r="A14277">
        <v>14273</v>
      </c>
      <c r="B14277" s="612">
        <v>44131.574999999997</v>
      </c>
      <c r="C14277" s="405" t="s">
        <v>2110</v>
      </c>
      <c r="D14277" s="384">
        <v>3302</v>
      </c>
      <c r="E14277">
        <v>0.02</v>
      </c>
      <c r="F14277">
        <v>1.1831100000000001</v>
      </c>
      <c r="G14277" s="384">
        <v>0</v>
      </c>
      <c r="H14277">
        <v>1.18411</v>
      </c>
    </row>
    <row r="14278" spans="1:10">
      <c r="A14278">
        <v>14276</v>
      </c>
      <c r="B14278" s="612">
        <v>44131.790972222225</v>
      </c>
      <c r="C14278" s="405" t="s">
        <v>2110</v>
      </c>
      <c r="D14278" s="384">
        <v>3302</v>
      </c>
      <c r="E14278">
        <v>0.02</v>
      </c>
      <c r="F14278">
        <v>1.1831100000000001</v>
      </c>
      <c r="G14278" s="384">
        <v>0</v>
      </c>
      <c r="H14278">
        <v>1.1833100000000001</v>
      </c>
    </row>
    <row r="14279" spans="1:10">
      <c r="A14279">
        <v>14283</v>
      </c>
      <c r="B14279" s="612">
        <v>44131.870833333334</v>
      </c>
      <c r="C14279" s="405" t="s">
        <v>2110</v>
      </c>
      <c r="D14279" s="384">
        <v>3302</v>
      </c>
      <c r="E14279">
        <v>0.02</v>
      </c>
      <c r="F14279">
        <v>1.1831100000000001</v>
      </c>
      <c r="G14279" s="384">
        <v>0</v>
      </c>
      <c r="H14279">
        <v>1.1822699999999999</v>
      </c>
    </row>
    <row r="14280" spans="1:10">
      <c r="A14280">
        <v>14288</v>
      </c>
      <c r="B14280" s="612">
        <v>44131.923611111109</v>
      </c>
      <c r="C14280" s="405" t="s">
        <v>2110</v>
      </c>
      <c r="D14280" s="384">
        <v>3302</v>
      </c>
      <c r="E14280">
        <v>0.02</v>
      </c>
      <c r="F14280">
        <v>1.1831100000000001</v>
      </c>
      <c r="G14280" s="384">
        <v>0</v>
      </c>
      <c r="H14280">
        <v>1.18099</v>
      </c>
    </row>
    <row r="14281" spans="1:10">
      <c r="A14281">
        <v>14297</v>
      </c>
      <c r="B14281" s="612">
        <v>44132.336111111108</v>
      </c>
      <c r="C14281" s="405" t="s">
        <v>2110</v>
      </c>
      <c r="D14281" s="384">
        <v>3302</v>
      </c>
      <c r="E14281">
        <v>0.02</v>
      </c>
      <c r="F14281">
        <v>1.1831100000000001</v>
      </c>
      <c r="G14281" s="384">
        <v>0</v>
      </c>
      <c r="H14281">
        <v>1.1796599999999999</v>
      </c>
    </row>
    <row r="14282" spans="1:10">
      <c r="A14282">
        <v>14307</v>
      </c>
      <c r="B14282" s="612">
        <v>44132.430555555555</v>
      </c>
      <c r="C14282" s="405" t="s">
        <v>2110</v>
      </c>
      <c r="D14282" s="384">
        <v>3302</v>
      </c>
      <c r="E14282">
        <v>0.02</v>
      </c>
      <c r="F14282">
        <v>1.1831100000000001</v>
      </c>
      <c r="G14282" s="384">
        <v>0</v>
      </c>
      <c r="H14282">
        <v>1.17808</v>
      </c>
    </row>
    <row r="14283" spans="1:10">
      <c r="A14283">
        <v>14321</v>
      </c>
      <c r="B14283" s="612">
        <v>44132.520833333336</v>
      </c>
      <c r="C14283" s="405" t="s">
        <v>2110</v>
      </c>
      <c r="D14283" s="384">
        <v>3302</v>
      </c>
      <c r="E14283">
        <v>0.02</v>
      </c>
      <c r="F14283">
        <v>1.1831100000000001</v>
      </c>
      <c r="G14283" s="384">
        <v>0</v>
      </c>
      <c r="H14283">
        <v>1.1763999999999999</v>
      </c>
    </row>
    <row r="14284" spans="1:10">
      <c r="A14284">
        <v>14360</v>
      </c>
      <c r="B14284" s="612">
        <v>44133.504166666666</v>
      </c>
      <c r="C14284" s="405" t="s">
        <v>2110</v>
      </c>
      <c r="D14284" s="384">
        <v>3302</v>
      </c>
      <c r="E14284">
        <v>0.02</v>
      </c>
      <c r="F14284">
        <v>1.1831100000000001</v>
      </c>
      <c r="G14284" s="384">
        <v>0</v>
      </c>
      <c r="H14284">
        <v>1.1746099999999999</v>
      </c>
    </row>
    <row r="14285" spans="1:10">
      <c r="A14285">
        <v>14381</v>
      </c>
      <c r="B14285" s="612">
        <v>44133.59375</v>
      </c>
      <c r="C14285" s="405" t="s">
        <v>2110</v>
      </c>
      <c r="D14285" s="384">
        <v>3302</v>
      </c>
      <c r="E14285">
        <v>0.02</v>
      </c>
      <c r="F14285">
        <v>1.1831100000000001</v>
      </c>
      <c r="G14285" s="384">
        <v>0</v>
      </c>
      <c r="H14285">
        <v>1.1724699999999999</v>
      </c>
    </row>
    <row r="14286" spans="1:10">
      <c r="A14286">
        <v>14395</v>
      </c>
      <c r="B14286" s="612">
        <v>44133.664583333331</v>
      </c>
      <c r="C14286" s="405" t="s">
        <v>2110</v>
      </c>
      <c r="D14286" s="384">
        <v>3302</v>
      </c>
      <c r="E14286">
        <v>0.02</v>
      </c>
      <c r="F14286">
        <v>1.1831100000000001</v>
      </c>
      <c r="G14286" s="384">
        <v>0</v>
      </c>
      <c r="H14286">
        <v>1.1701699999999999</v>
      </c>
    </row>
    <row r="14287" spans="1:10">
      <c r="A14287">
        <v>14423</v>
      </c>
      <c r="B14287" s="612">
        <v>44134.539583333331</v>
      </c>
      <c r="C14287" s="405" t="s">
        <v>2054</v>
      </c>
      <c r="D14287" s="384">
        <v>3302</v>
      </c>
      <c r="E14287">
        <v>0.02</v>
      </c>
      <c r="F14287">
        <v>1.1701699999999999</v>
      </c>
      <c r="G14287" s="384">
        <v>0</v>
      </c>
      <c r="H14287">
        <v>1.1701699999999999</v>
      </c>
      <c r="I14287">
        <v>-26.28</v>
      </c>
      <c r="J14287" s="384">
        <v>43114.48</v>
      </c>
    </row>
    <row r="14288" spans="1:10">
      <c r="A14288">
        <v>14274</v>
      </c>
      <c r="B14288" s="612">
        <v>44131.790972222225</v>
      </c>
      <c r="C14288" s="405" t="s">
        <v>96</v>
      </c>
      <c r="D14288" s="384">
        <v>3303</v>
      </c>
      <c r="E14288">
        <v>0.02</v>
      </c>
      <c r="F14288">
        <v>1.1815</v>
      </c>
      <c r="G14288" s="384">
        <v>0</v>
      </c>
      <c r="H14288">
        <v>0</v>
      </c>
    </row>
    <row r="14289" spans="1:10">
      <c r="A14289">
        <v>14275</v>
      </c>
      <c r="B14289" s="612">
        <v>44131.790972222225</v>
      </c>
      <c r="C14289" s="405" t="s">
        <v>2110</v>
      </c>
      <c r="D14289" s="384">
        <v>3303</v>
      </c>
      <c r="E14289">
        <v>0.02</v>
      </c>
      <c r="F14289">
        <v>1.1815</v>
      </c>
      <c r="G14289" s="384">
        <v>0</v>
      </c>
      <c r="H14289">
        <v>1.1833100000000001</v>
      </c>
    </row>
    <row r="14290" spans="1:10">
      <c r="A14290">
        <v>14282</v>
      </c>
      <c r="B14290" s="612">
        <v>44131.870833333334</v>
      </c>
      <c r="C14290" s="405" t="s">
        <v>2110</v>
      </c>
      <c r="D14290" s="384">
        <v>3303</v>
      </c>
      <c r="E14290">
        <v>0.02</v>
      </c>
      <c r="F14290">
        <v>1.1815</v>
      </c>
      <c r="G14290" s="384">
        <v>0</v>
      </c>
      <c r="H14290">
        <v>1.1822699999999999</v>
      </c>
    </row>
    <row r="14291" spans="1:10">
      <c r="A14291">
        <v>14287</v>
      </c>
      <c r="B14291" s="612">
        <v>44131.923611111109</v>
      </c>
      <c r="C14291" s="405" t="s">
        <v>2110</v>
      </c>
      <c r="D14291" s="384">
        <v>3303</v>
      </c>
      <c r="E14291">
        <v>0.02</v>
      </c>
      <c r="F14291">
        <v>1.1815</v>
      </c>
      <c r="G14291" s="384">
        <v>0</v>
      </c>
      <c r="H14291">
        <v>1.18099</v>
      </c>
    </row>
    <row r="14292" spans="1:10">
      <c r="A14292">
        <v>14296</v>
      </c>
      <c r="B14292" s="612">
        <v>44132.336111111108</v>
      </c>
      <c r="C14292" s="405" t="s">
        <v>2110</v>
      </c>
      <c r="D14292" s="384">
        <v>3303</v>
      </c>
      <c r="E14292">
        <v>0.02</v>
      </c>
      <c r="F14292">
        <v>1.1815</v>
      </c>
      <c r="G14292" s="384">
        <v>0</v>
      </c>
      <c r="H14292">
        <v>1.1796599999999999</v>
      </c>
    </row>
    <row r="14293" spans="1:10">
      <c r="A14293">
        <v>14306</v>
      </c>
      <c r="B14293" s="612">
        <v>44132.430555555555</v>
      </c>
      <c r="C14293" s="405" t="s">
        <v>2110</v>
      </c>
      <c r="D14293" s="384">
        <v>3303</v>
      </c>
      <c r="E14293">
        <v>0.02</v>
      </c>
      <c r="F14293">
        <v>1.1815</v>
      </c>
      <c r="G14293" s="384">
        <v>0</v>
      </c>
      <c r="H14293">
        <v>1.17808</v>
      </c>
    </row>
    <row r="14294" spans="1:10">
      <c r="A14294">
        <v>14320</v>
      </c>
      <c r="B14294" s="612">
        <v>44132.520833333336</v>
      </c>
      <c r="C14294" s="405" t="s">
        <v>2110</v>
      </c>
      <c r="D14294" s="384">
        <v>3303</v>
      </c>
      <c r="E14294">
        <v>0.02</v>
      </c>
      <c r="F14294">
        <v>1.1815</v>
      </c>
      <c r="G14294" s="384">
        <v>0</v>
      </c>
      <c r="H14294">
        <v>1.1763999999999999</v>
      </c>
    </row>
    <row r="14295" spans="1:10">
      <c r="A14295">
        <v>14359</v>
      </c>
      <c r="B14295" s="612">
        <v>44133.504166666666</v>
      </c>
      <c r="C14295" s="405" t="s">
        <v>2110</v>
      </c>
      <c r="D14295" s="384">
        <v>3303</v>
      </c>
      <c r="E14295">
        <v>0.02</v>
      </c>
      <c r="F14295">
        <v>1.1815</v>
      </c>
      <c r="G14295" s="384">
        <v>0</v>
      </c>
      <c r="H14295">
        <v>1.1746099999999999</v>
      </c>
    </row>
    <row r="14296" spans="1:10">
      <c r="A14296">
        <v>14380</v>
      </c>
      <c r="B14296" s="612">
        <v>44133.59375</v>
      </c>
      <c r="C14296" s="405" t="s">
        <v>2110</v>
      </c>
      <c r="D14296" s="384">
        <v>3303</v>
      </c>
      <c r="E14296">
        <v>0.02</v>
      </c>
      <c r="F14296">
        <v>1.1815</v>
      </c>
      <c r="G14296" s="384">
        <v>0</v>
      </c>
      <c r="H14296">
        <v>1.1724699999999999</v>
      </c>
    </row>
    <row r="14297" spans="1:10">
      <c r="A14297">
        <v>14394</v>
      </c>
      <c r="B14297" s="612">
        <v>44133.664583333331</v>
      </c>
      <c r="C14297" s="405" t="s">
        <v>2110</v>
      </c>
      <c r="D14297" s="384">
        <v>3303</v>
      </c>
      <c r="E14297">
        <v>0.02</v>
      </c>
      <c r="F14297">
        <v>1.1815</v>
      </c>
      <c r="G14297" s="384">
        <v>0</v>
      </c>
      <c r="H14297">
        <v>1.1701699999999999</v>
      </c>
    </row>
    <row r="14298" spans="1:10">
      <c r="A14298">
        <v>14424</v>
      </c>
      <c r="B14298" s="612">
        <v>44134.539583333331</v>
      </c>
      <c r="C14298" s="405" t="s">
        <v>2054</v>
      </c>
      <c r="D14298" s="384">
        <v>3303</v>
      </c>
      <c r="E14298">
        <v>0.02</v>
      </c>
      <c r="F14298">
        <v>1.1701699999999999</v>
      </c>
      <c r="G14298" s="384">
        <v>0</v>
      </c>
      <c r="H14298">
        <v>1.1701699999999999</v>
      </c>
      <c r="I14298">
        <v>-23.06</v>
      </c>
      <c r="J14298" s="384">
        <v>43091.42</v>
      </c>
    </row>
    <row r="14299" spans="1:10">
      <c r="A14299">
        <v>14280</v>
      </c>
      <c r="B14299" s="612">
        <v>44131.870833333334</v>
      </c>
      <c r="C14299" s="405" t="s">
        <v>96</v>
      </c>
      <c r="D14299" s="384">
        <v>3304</v>
      </c>
      <c r="E14299">
        <v>0.03</v>
      </c>
      <c r="F14299">
        <v>1.1798999999999999</v>
      </c>
      <c r="G14299" s="384">
        <v>0</v>
      </c>
      <c r="H14299">
        <v>0</v>
      </c>
    </row>
    <row r="14300" spans="1:10">
      <c r="A14300">
        <v>14281</v>
      </c>
      <c r="B14300" s="612">
        <v>44131.870833333334</v>
      </c>
      <c r="C14300" s="405" t="s">
        <v>2110</v>
      </c>
      <c r="D14300" s="384">
        <v>3304</v>
      </c>
      <c r="E14300">
        <v>0.03</v>
      </c>
      <c r="F14300">
        <v>1.1798999999999999</v>
      </c>
      <c r="G14300" s="384">
        <v>0</v>
      </c>
      <c r="H14300">
        <v>1.1822699999999999</v>
      </c>
    </row>
    <row r="14301" spans="1:10">
      <c r="A14301">
        <v>14286</v>
      </c>
      <c r="B14301" s="612">
        <v>44131.923611111109</v>
      </c>
      <c r="C14301" s="405" t="s">
        <v>2110</v>
      </c>
      <c r="D14301" s="384">
        <v>3304</v>
      </c>
      <c r="E14301">
        <v>0.03</v>
      </c>
      <c r="F14301">
        <v>1.1798999999999999</v>
      </c>
      <c r="G14301" s="384">
        <v>0</v>
      </c>
      <c r="H14301">
        <v>1.18099</v>
      </c>
    </row>
    <row r="14302" spans="1:10">
      <c r="A14302">
        <v>14295</v>
      </c>
      <c r="B14302" s="612">
        <v>44132.336111111108</v>
      </c>
      <c r="C14302" s="405" t="s">
        <v>2110</v>
      </c>
      <c r="D14302" s="384">
        <v>3304</v>
      </c>
      <c r="E14302">
        <v>0.03</v>
      </c>
      <c r="F14302">
        <v>1.1798999999999999</v>
      </c>
      <c r="G14302" s="384">
        <v>0</v>
      </c>
      <c r="H14302">
        <v>1.1796599999999999</v>
      </c>
    </row>
    <row r="14303" spans="1:10">
      <c r="A14303">
        <v>14305</v>
      </c>
      <c r="B14303" s="612">
        <v>44132.430555555555</v>
      </c>
      <c r="C14303" s="405" t="s">
        <v>2110</v>
      </c>
      <c r="D14303" s="384">
        <v>3304</v>
      </c>
      <c r="E14303">
        <v>0.03</v>
      </c>
      <c r="F14303">
        <v>1.1798999999999999</v>
      </c>
      <c r="G14303" s="384">
        <v>0</v>
      </c>
      <c r="H14303">
        <v>1.17808</v>
      </c>
    </row>
    <row r="14304" spans="1:10">
      <c r="A14304">
        <v>14319</v>
      </c>
      <c r="B14304" s="612">
        <v>44132.520833333336</v>
      </c>
      <c r="C14304" s="405" t="s">
        <v>2110</v>
      </c>
      <c r="D14304" s="384">
        <v>3304</v>
      </c>
      <c r="E14304">
        <v>0.03</v>
      </c>
      <c r="F14304">
        <v>1.1798999999999999</v>
      </c>
      <c r="G14304" s="384">
        <v>0</v>
      </c>
      <c r="H14304">
        <v>1.1763999999999999</v>
      </c>
    </row>
    <row r="14305" spans="1:10">
      <c r="A14305">
        <v>14358</v>
      </c>
      <c r="B14305" s="612">
        <v>44133.504166666666</v>
      </c>
      <c r="C14305" s="405" t="s">
        <v>2110</v>
      </c>
      <c r="D14305" s="384">
        <v>3304</v>
      </c>
      <c r="E14305">
        <v>0.03</v>
      </c>
      <c r="F14305">
        <v>1.1798999999999999</v>
      </c>
      <c r="G14305" s="384">
        <v>0</v>
      </c>
      <c r="H14305">
        <v>1.1746099999999999</v>
      </c>
    </row>
    <row r="14306" spans="1:10">
      <c r="A14306">
        <v>14379</v>
      </c>
      <c r="B14306" s="612">
        <v>44133.59375</v>
      </c>
      <c r="C14306" s="405" t="s">
        <v>2110</v>
      </c>
      <c r="D14306" s="384">
        <v>3304</v>
      </c>
      <c r="E14306">
        <v>0.03</v>
      </c>
      <c r="F14306">
        <v>1.1798999999999999</v>
      </c>
      <c r="G14306" s="384">
        <v>0</v>
      </c>
      <c r="H14306">
        <v>1.1724699999999999</v>
      </c>
    </row>
    <row r="14307" spans="1:10">
      <c r="A14307">
        <v>14393</v>
      </c>
      <c r="B14307" s="612">
        <v>44133.664583333331</v>
      </c>
      <c r="C14307" s="405" t="s">
        <v>2110</v>
      </c>
      <c r="D14307" s="384">
        <v>3304</v>
      </c>
      <c r="E14307">
        <v>0.03</v>
      </c>
      <c r="F14307">
        <v>1.1798999999999999</v>
      </c>
      <c r="G14307" s="384">
        <v>0</v>
      </c>
      <c r="H14307">
        <v>1.1701699999999999</v>
      </c>
    </row>
    <row r="14308" spans="1:10">
      <c r="A14308">
        <v>14425</v>
      </c>
      <c r="B14308" s="612">
        <v>44134.539583333331</v>
      </c>
      <c r="C14308" s="405" t="s">
        <v>2054</v>
      </c>
      <c r="D14308" s="384">
        <v>3304</v>
      </c>
      <c r="E14308">
        <v>0.03</v>
      </c>
      <c r="F14308">
        <v>1.1701699999999999</v>
      </c>
      <c r="G14308" s="384">
        <v>0</v>
      </c>
      <c r="H14308">
        <v>1.1701699999999999</v>
      </c>
      <c r="I14308">
        <v>-29.79</v>
      </c>
      <c r="J14308" s="384">
        <v>43061.63</v>
      </c>
    </row>
    <row r="14309" spans="1:10">
      <c r="A14309">
        <v>14284</v>
      </c>
      <c r="B14309" s="612">
        <v>44131.923611111109</v>
      </c>
      <c r="C14309" s="405" t="s">
        <v>96</v>
      </c>
      <c r="D14309" s="384">
        <v>3305</v>
      </c>
      <c r="E14309">
        <v>0.05</v>
      </c>
      <c r="F14309">
        <v>1.1781999999999999</v>
      </c>
      <c r="G14309" s="384">
        <v>0</v>
      </c>
      <c r="H14309">
        <v>0</v>
      </c>
    </row>
    <row r="14310" spans="1:10">
      <c r="A14310">
        <v>14285</v>
      </c>
      <c r="B14310" s="612">
        <v>44131.923611111109</v>
      </c>
      <c r="C14310" s="405" t="s">
        <v>2110</v>
      </c>
      <c r="D14310" s="384">
        <v>3305</v>
      </c>
      <c r="E14310">
        <v>0.05</v>
      </c>
      <c r="F14310">
        <v>1.1781999999999999</v>
      </c>
      <c r="G14310" s="384">
        <v>0</v>
      </c>
      <c r="H14310">
        <v>1.18099</v>
      </c>
    </row>
    <row r="14311" spans="1:10">
      <c r="A14311">
        <v>14294</v>
      </c>
      <c r="B14311" s="612">
        <v>44132.336111111108</v>
      </c>
      <c r="C14311" s="405" t="s">
        <v>2110</v>
      </c>
      <c r="D14311" s="384">
        <v>3305</v>
      </c>
      <c r="E14311">
        <v>0.05</v>
      </c>
      <c r="F14311">
        <v>1.1781999999999999</v>
      </c>
      <c r="G14311" s="384">
        <v>0</v>
      </c>
      <c r="H14311">
        <v>1.1796599999999999</v>
      </c>
    </row>
    <row r="14312" spans="1:10">
      <c r="A14312">
        <v>14304</v>
      </c>
      <c r="B14312" s="612">
        <v>44132.430555555555</v>
      </c>
      <c r="C14312" s="405" t="s">
        <v>2110</v>
      </c>
      <c r="D14312" s="384">
        <v>3305</v>
      </c>
      <c r="E14312">
        <v>0.05</v>
      </c>
      <c r="F14312">
        <v>1.1781999999999999</v>
      </c>
      <c r="G14312" s="384">
        <v>0</v>
      </c>
      <c r="H14312">
        <v>1.17808</v>
      </c>
    </row>
    <row r="14313" spans="1:10">
      <c r="A14313">
        <v>14318</v>
      </c>
      <c r="B14313" s="612">
        <v>44132.520833333336</v>
      </c>
      <c r="C14313" s="405" t="s">
        <v>2110</v>
      </c>
      <c r="D14313" s="384">
        <v>3305</v>
      </c>
      <c r="E14313">
        <v>0.05</v>
      </c>
      <c r="F14313">
        <v>1.1781999999999999</v>
      </c>
      <c r="G14313" s="384">
        <v>0</v>
      </c>
      <c r="H14313">
        <v>1.1763999999999999</v>
      </c>
    </row>
    <row r="14314" spans="1:10">
      <c r="A14314">
        <v>14357</v>
      </c>
      <c r="B14314" s="612">
        <v>44133.504166666666</v>
      </c>
      <c r="C14314" s="405" t="s">
        <v>2110</v>
      </c>
      <c r="D14314" s="384">
        <v>3305</v>
      </c>
      <c r="E14314">
        <v>0.05</v>
      </c>
      <c r="F14314">
        <v>1.1781999999999999</v>
      </c>
      <c r="G14314" s="384">
        <v>0</v>
      </c>
      <c r="H14314">
        <v>1.1746099999999999</v>
      </c>
    </row>
    <row r="14315" spans="1:10">
      <c r="A14315">
        <v>14378</v>
      </c>
      <c r="B14315" s="612">
        <v>44133.59375</v>
      </c>
      <c r="C14315" s="405" t="s">
        <v>2110</v>
      </c>
      <c r="D14315" s="384">
        <v>3305</v>
      </c>
      <c r="E14315">
        <v>0.05</v>
      </c>
      <c r="F14315">
        <v>1.1781999999999999</v>
      </c>
      <c r="G14315" s="384">
        <v>0</v>
      </c>
      <c r="H14315">
        <v>1.1724699999999999</v>
      </c>
    </row>
    <row r="14316" spans="1:10">
      <c r="A14316">
        <v>14392</v>
      </c>
      <c r="B14316" s="612">
        <v>44133.664583333331</v>
      </c>
      <c r="C14316" s="405" t="s">
        <v>2110</v>
      </c>
      <c r="D14316" s="384">
        <v>3305</v>
      </c>
      <c r="E14316">
        <v>0.05</v>
      </c>
      <c r="F14316">
        <v>1.1781999999999999</v>
      </c>
      <c r="G14316" s="384">
        <v>0</v>
      </c>
      <c r="H14316">
        <v>1.1701699999999999</v>
      </c>
    </row>
    <row r="14317" spans="1:10">
      <c r="A14317">
        <v>14426</v>
      </c>
      <c r="B14317" s="612">
        <v>44134.539583333331</v>
      </c>
      <c r="C14317" s="405" t="s">
        <v>2054</v>
      </c>
      <c r="D14317" s="384">
        <v>3305</v>
      </c>
      <c r="E14317">
        <v>0.05</v>
      </c>
      <c r="F14317">
        <v>1.1701699999999999</v>
      </c>
      <c r="G14317" s="384">
        <v>0</v>
      </c>
      <c r="H14317">
        <v>1.1701699999999999</v>
      </c>
      <c r="I14317">
        <v>-41.15</v>
      </c>
      <c r="J14317" s="384">
        <v>43020.47</v>
      </c>
    </row>
    <row r="14318" spans="1:10">
      <c r="A14318">
        <v>14289</v>
      </c>
      <c r="B14318" s="612">
        <v>44131.944444444445</v>
      </c>
      <c r="C14318" s="405" t="s">
        <v>97</v>
      </c>
      <c r="D14318" s="384">
        <v>3306</v>
      </c>
      <c r="E14318">
        <v>0.02</v>
      </c>
      <c r="F14318">
        <v>1.17747</v>
      </c>
      <c r="G14318" s="384">
        <v>0</v>
      </c>
      <c r="H14318">
        <v>0</v>
      </c>
    </row>
    <row r="14319" spans="1:10">
      <c r="A14319">
        <v>14290</v>
      </c>
      <c r="B14319" s="612">
        <v>44131.944444444445</v>
      </c>
      <c r="C14319" s="405" t="s">
        <v>2110</v>
      </c>
      <c r="D14319" s="384">
        <v>3306</v>
      </c>
      <c r="E14319">
        <v>0.02</v>
      </c>
      <c r="F14319">
        <v>1.17747</v>
      </c>
      <c r="G14319" s="384">
        <v>0</v>
      </c>
      <c r="H14319">
        <v>1.1764699999999999</v>
      </c>
    </row>
    <row r="14320" spans="1:10">
      <c r="A14320">
        <v>14291</v>
      </c>
      <c r="B14320" s="612">
        <v>44132.335416666669</v>
      </c>
      <c r="C14320" s="405" t="s">
        <v>2054</v>
      </c>
      <c r="D14320" s="384">
        <v>3306</v>
      </c>
      <c r="E14320">
        <v>0.02</v>
      </c>
      <c r="F14320">
        <v>1.1764699999999999</v>
      </c>
      <c r="G14320" s="384">
        <v>0</v>
      </c>
      <c r="H14320">
        <v>1.1764699999999999</v>
      </c>
      <c r="I14320">
        <v>2.02</v>
      </c>
      <c r="J14320" s="384">
        <v>43096.46</v>
      </c>
    </row>
    <row r="14321" spans="1:10">
      <c r="A14321">
        <v>14292</v>
      </c>
      <c r="B14321" s="612">
        <v>44132.336111111108</v>
      </c>
      <c r="C14321" s="405" t="s">
        <v>96</v>
      </c>
      <c r="D14321" s="384">
        <v>3307</v>
      </c>
      <c r="E14321">
        <v>0.08</v>
      </c>
      <c r="F14321">
        <v>1.1763999999999999</v>
      </c>
      <c r="G14321" s="384">
        <v>0</v>
      </c>
      <c r="H14321">
        <v>0</v>
      </c>
    </row>
    <row r="14322" spans="1:10">
      <c r="A14322">
        <v>14293</v>
      </c>
      <c r="B14322" s="612">
        <v>44132.336111111108</v>
      </c>
      <c r="C14322" s="405" t="s">
        <v>2110</v>
      </c>
      <c r="D14322" s="384">
        <v>3307</v>
      </c>
      <c r="E14322">
        <v>0.08</v>
      </c>
      <c r="F14322">
        <v>1.1763999999999999</v>
      </c>
      <c r="G14322" s="384">
        <v>0</v>
      </c>
      <c r="H14322">
        <v>1.1796599999999999</v>
      </c>
    </row>
    <row r="14323" spans="1:10">
      <c r="A14323">
        <v>14303</v>
      </c>
      <c r="B14323" s="612">
        <v>44132.430555555555</v>
      </c>
      <c r="C14323" s="405" t="s">
        <v>2110</v>
      </c>
      <c r="D14323" s="384">
        <v>3307</v>
      </c>
      <c r="E14323">
        <v>0.08</v>
      </c>
      <c r="F14323">
        <v>1.1763999999999999</v>
      </c>
      <c r="G14323" s="384">
        <v>0</v>
      </c>
      <c r="H14323">
        <v>1.17808</v>
      </c>
    </row>
    <row r="14324" spans="1:10">
      <c r="A14324">
        <v>14317</v>
      </c>
      <c r="B14324" s="612">
        <v>44132.520833333336</v>
      </c>
      <c r="C14324" s="405" t="s">
        <v>2110</v>
      </c>
      <c r="D14324" s="384">
        <v>3307</v>
      </c>
      <c r="E14324">
        <v>0.08</v>
      </c>
      <c r="F14324">
        <v>1.1763999999999999</v>
      </c>
      <c r="G14324" s="384">
        <v>0</v>
      </c>
      <c r="H14324">
        <v>1.1763999999999999</v>
      </c>
    </row>
    <row r="14325" spans="1:10">
      <c r="A14325">
        <v>14356</v>
      </c>
      <c r="B14325" s="612">
        <v>44133.504166666666</v>
      </c>
      <c r="C14325" s="405" t="s">
        <v>2110</v>
      </c>
      <c r="D14325" s="384">
        <v>3307</v>
      </c>
      <c r="E14325">
        <v>0.08</v>
      </c>
      <c r="F14325">
        <v>1.1763999999999999</v>
      </c>
      <c r="G14325" s="384">
        <v>0</v>
      </c>
      <c r="H14325">
        <v>1.1746099999999999</v>
      </c>
    </row>
    <row r="14326" spans="1:10">
      <c r="A14326">
        <v>14377</v>
      </c>
      <c r="B14326" s="612">
        <v>44133.59375</v>
      </c>
      <c r="C14326" s="405" t="s">
        <v>2110</v>
      </c>
      <c r="D14326" s="384">
        <v>3307</v>
      </c>
      <c r="E14326">
        <v>0.08</v>
      </c>
      <c r="F14326">
        <v>1.1763999999999999</v>
      </c>
      <c r="G14326" s="384">
        <v>0</v>
      </c>
      <c r="H14326">
        <v>1.1724699999999999</v>
      </c>
    </row>
    <row r="14327" spans="1:10">
      <c r="A14327">
        <v>14391</v>
      </c>
      <c r="B14327" s="612">
        <v>44133.664583333331</v>
      </c>
      <c r="C14327" s="405" t="s">
        <v>2110</v>
      </c>
      <c r="D14327" s="384">
        <v>3307</v>
      </c>
      <c r="E14327">
        <v>0.08</v>
      </c>
      <c r="F14327">
        <v>1.1763999999999999</v>
      </c>
      <c r="G14327" s="384">
        <v>0</v>
      </c>
      <c r="H14327">
        <v>1.1701699999999999</v>
      </c>
    </row>
    <row r="14328" spans="1:10">
      <c r="A14328">
        <v>14427</v>
      </c>
      <c r="B14328" s="612">
        <v>44134.539583333331</v>
      </c>
      <c r="C14328" s="405" t="s">
        <v>2054</v>
      </c>
      <c r="D14328" s="384">
        <v>3307</v>
      </c>
      <c r="E14328">
        <v>0.08</v>
      </c>
      <c r="F14328">
        <v>1.1701699999999999</v>
      </c>
      <c r="G14328" s="384">
        <v>0</v>
      </c>
      <c r="H14328">
        <v>1.1701699999999999</v>
      </c>
      <c r="I14328">
        <v>-51.13</v>
      </c>
      <c r="J14328" s="384">
        <v>42969.35</v>
      </c>
    </row>
    <row r="14329" spans="1:10">
      <c r="A14329">
        <v>14298</v>
      </c>
      <c r="B14329" s="612">
        <v>44132.356944444444</v>
      </c>
      <c r="C14329" s="405" t="s">
        <v>97</v>
      </c>
      <c r="D14329" s="384">
        <v>3308</v>
      </c>
      <c r="E14329">
        <v>0.02</v>
      </c>
      <c r="F14329">
        <v>1.1755599999999999</v>
      </c>
      <c r="G14329" s="384">
        <v>0</v>
      </c>
      <c r="H14329">
        <v>0</v>
      </c>
    </row>
    <row r="14330" spans="1:10">
      <c r="A14330">
        <v>14299</v>
      </c>
      <c r="B14330" s="612">
        <v>44132.356944444444</v>
      </c>
      <c r="C14330" s="405" t="s">
        <v>2110</v>
      </c>
      <c r="D14330" s="384">
        <v>3308</v>
      </c>
      <c r="E14330">
        <v>0.02</v>
      </c>
      <c r="F14330">
        <v>1.1755599999999999</v>
      </c>
      <c r="G14330" s="384">
        <v>0</v>
      </c>
      <c r="H14330">
        <v>1.17456</v>
      </c>
    </row>
    <row r="14331" spans="1:10">
      <c r="A14331">
        <v>14300</v>
      </c>
      <c r="B14331" s="612">
        <v>44132.404861111114</v>
      </c>
      <c r="C14331" s="405" t="s">
        <v>2054</v>
      </c>
      <c r="D14331" s="384">
        <v>3308</v>
      </c>
      <c r="E14331">
        <v>0.02</v>
      </c>
      <c r="F14331">
        <v>1.17456</v>
      </c>
      <c r="G14331" s="384">
        <v>0</v>
      </c>
      <c r="H14331">
        <v>1.17456</v>
      </c>
      <c r="I14331">
        <v>2</v>
      </c>
      <c r="J14331" s="384">
        <v>43098.46</v>
      </c>
    </row>
    <row r="14332" spans="1:10">
      <c r="A14332">
        <v>14301</v>
      </c>
      <c r="B14332" s="612">
        <v>44132.430555555555</v>
      </c>
      <c r="C14332" s="405" t="s">
        <v>96</v>
      </c>
      <c r="D14332" s="384">
        <v>3309</v>
      </c>
      <c r="E14332">
        <v>0.14000000000000001</v>
      </c>
      <c r="F14332">
        <v>1.17448</v>
      </c>
      <c r="G14332" s="384">
        <v>0</v>
      </c>
      <c r="H14332">
        <v>0</v>
      </c>
    </row>
    <row r="14333" spans="1:10">
      <c r="A14333">
        <v>14302</v>
      </c>
      <c r="B14333" s="612">
        <v>44132.430555555555</v>
      </c>
      <c r="C14333" s="405" t="s">
        <v>2110</v>
      </c>
      <c r="D14333" s="384">
        <v>3309</v>
      </c>
      <c r="E14333">
        <v>0.14000000000000001</v>
      </c>
      <c r="F14333">
        <v>1.17448</v>
      </c>
      <c r="G14333" s="384">
        <v>0</v>
      </c>
      <c r="H14333">
        <v>1.17808</v>
      </c>
    </row>
    <row r="14334" spans="1:10">
      <c r="A14334">
        <v>14316</v>
      </c>
      <c r="B14334" s="612">
        <v>44132.520833333336</v>
      </c>
      <c r="C14334" s="405" t="s">
        <v>2110</v>
      </c>
      <c r="D14334" s="384">
        <v>3309</v>
      </c>
      <c r="E14334">
        <v>0.14000000000000001</v>
      </c>
      <c r="F14334">
        <v>1.17448</v>
      </c>
      <c r="G14334" s="384">
        <v>0</v>
      </c>
      <c r="H14334">
        <v>1.1763999999999999</v>
      </c>
    </row>
    <row r="14335" spans="1:10">
      <c r="A14335">
        <v>14355</v>
      </c>
      <c r="B14335" s="612">
        <v>44133.504166666666</v>
      </c>
      <c r="C14335" s="405" t="s">
        <v>2110</v>
      </c>
      <c r="D14335" s="384">
        <v>3309</v>
      </c>
      <c r="E14335">
        <v>0.14000000000000001</v>
      </c>
      <c r="F14335">
        <v>1.17448</v>
      </c>
      <c r="G14335" s="384">
        <v>0</v>
      </c>
      <c r="H14335">
        <v>1.1746099999999999</v>
      </c>
    </row>
    <row r="14336" spans="1:10">
      <c r="A14336">
        <v>14376</v>
      </c>
      <c r="B14336" s="612">
        <v>44133.59375</v>
      </c>
      <c r="C14336" s="405" t="s">
        <v>2110</v>
      </c>
      <c r="D14336" s="384">
        <v>3309</v>
      </c>
      <c r="E14336">
        <v>0.14000000000000001</v>
      </c>
      <c r="F14336">
        <v>1.17448</v>
      </c>
      <c r="G14336" s="384">
        <v>0</v>
      </c>
      <c r="H14336">
        <v>1.1724699999999999</v>
      </c>
    </row>
    <row r="14337" spans="1:10">
      <c r="A14337">
        <v>14390</v>
      </c>
      <c r="B14337" s="612">
        <v>44133.664583333331</v>
      </c>
      <c r="C14337" s="405" t="s">
        <v>2110</v>
      </c>
      <c r="D14337" s="384">
        <v>3309</v>
      </c>
      <c r="E14337">
        <v>0.14000000000000001</v>
      </c>
      <c r="F14337">
        <v>1.17448</v>
      </c>
      <c r="G14337" s="384">
        <v>0</v>
      </c>
      <c r="H14337">
        <v>1.1701699999999999</v>
      </c>
    </row>
    <row r="14338" spans="1:10">
      <c r="A14338">
        <v>14428</v>
      </c>
      <c r="B14338" s="612">
        <v>44134.539583333331</v>
      </c>
      <c r="C14338" s="405" t="s">
        <v>2054</v>
      </c>
      <c r="D14338" s="384">
        <v>3309</v>
      </c>
      <c r="E14338">
        <v>0.14000000000000001</v>
      </c>
      <c r="F14338">
        <v>1.1701699999999999</v>
      </c>
      <c r="G14338" s="384">
        <v>0</v>
      </c>
      <c r="H14338">
        <v>1.1701699999999999</v>
      </c>
      <c r="I14338">
        <v>-62.59</v>
      </c>
      <c r="J14338" s="384">
        <v>42906.76</v>
      </c>
    </row>
    <row r="14339" spans="1:10">
      <c r="A14339">
        <v>14308</v>
      </c>
      <c r="B14339" s="612">
        <v>44132.478472222225</v>
      </c>
      <c r="C14339" s="405" t="s">
        <v>97</v>
      </c>
      <c r="D14339" s="384">
        <v>3310</v>
      </c>
      <c r="E14339">
        <v>0.02</v>
      </c>
      <c r="F14339">
        <v>1.1746300000000001</v>
      </c>
      <c r="G14339" s="384">
        <v>0</v>
      </c>
      <c r="H14339">
        <v>0</v>
      </c>
    </row>
    <row r="14340" spans="1:10">
      <c r="A14340">
        <v>14309</v>
      </c>
      <c r="B14340" s="612">
        <v>44132.478472222225</v>
      </c>
      <c r="C14340" s="405" t="s">
        <v>2110</v>
      </c>
      <c r="D14340" s="384">
        <v>3310</v>
      </c>
      <c r="E14340">
        <v>0.02</v>
      </c>
      <c r="F14340">
        <v>1.1746300000000001</v>
      </c>
      <c r="G14340" s="384">
        <v>0</v>
      </c>
      <c r="H14340">
        <v>1.17363</v>
      </c>
    </row>
    <row r="14341" spans="1:10">
      <c r="A14341">
        <v>14310</v>
      </c>
      <c r="B14341" s="612">
        <v>44132.48541666667</v>
      </c>
      <c r="C14341" s="405" t="s">
        <v>2054</v>
      </c>
      <c r="D14341" s="384">
        <v>3310</v>
      </c>
      <c r="E14341">
        <v>0.02</v>
      </c>
      <c r="F14341">
        <v>1.17363</v>
      </c>
      <c r="G14341" s="384">
        <v>0</v>
      </c>
      <c r="H14341">
        <v>1.17363</v>
      </c>
      <c r="I14341">
        <v>2</v>
      </c>
      <c r="J14341" s="384">
        <v>43100.46</v>
      </c>
    </row>
    <row r="14342" spans="1:10">
      <c r="A14342">
        <v>14311</v>
      </c>
      <c r="B14342" s="612">
        <v>44132.495833333334</v>
      </c>
      <c r="C14342" s="405" t="s">
        <v>97</v>
      </c>
      <c r="D14342" s="384">
        <v>3311</v>
      </c>
      <c r="E14342">
        <v>0.02</v>
      </c>
      <c r="F14342">
        <v>1.1736899999999999</v>
      </c>
      <c r="G14342" s="384">
        <v>0</v>
      </c>
      <c r="H14342">
        <v>0</v>
      </c>
    </row>
    <row r="14343" spans="1:10">
      <c r="A14343">
        <v>14312</v>
      </c>
      <c r="B14343" s="612">
        <v>44132.495833333334</v>
      </c>
      <c r="C14343" s="405" t="s">
        <v>2110</v>
      </c>
      <c r="D14343" s="384">
        <v>3311</v>
      </c>
      <c r="E14343">
        <v>0.02</v>
      </c>
      <c r="F14343">
        <v>1.1736899999999999</v>
      </c>
      <c r="G14343" s="384">
        <v>0</v>
      </c>
      <c r="H14343">
        <v>1.17269</v>
      </c>
    </row>
    <row r="14344" spans="1:10">
      <c r="A14344">
        <v>14313</v>
      </c>
      <c r="B14344" s="612">
        <v>44132.518055555556</v>
      </c>
      <c r="C14344" s="405" t="s">
        <v>2054</v>
      </c>
      <c r="D14344" s="384">
        <v>3311</v>
      </c>
      <c r="E14344">
        <v>0.02</v>
      </c>
      <c r="F14344">
        <v>1.17269</v>
      </c>
      <c r="G14344" s="384">
        <v>0</v>
      </c>
      <c r="H14344">
        <v>1.17269</v>
      </c>
      <c r="I14344">
        <v>2</v>
      </c>
      <c r="J14344" s="384">
        <v>43102.46</v>
      </c>
    </row>
    <row r="14345" spans="1:10">
      <c r="A14345">
        <v>14314</v>
      </c>
      <c r="B14345" s="612">
        <v>44132.520833333336</v>
      </c>
      <c r="C14345" s="405" t="s">
        <v>96</v>
      </c>
      <c r="D14345" s="384">
        <v>3312</v>
      </c>
      <c r="E14345">
        <v>0.23</v>
      </c>
      <c r="F14345">
        <v>1.17248</v>
      </c>
      <c r="G14345" s="384">
        <v>0</v>
      </c>
      <c r="H14345">
        <v>0</v>
      </c>
    </row>
    <row r="14346" spans="1:10">
      <c r="A14346">
        <v>14315</v>
      </c>
      <c r="B14346" s="612">
        <v>44132.520833333336</v>
      </c>
      <c r="C14346" s="405" t="s">
        <v>2110</v>
      </c>
      <c r="D14346" s="384">
        <v>3312</v>
      </c>
      <c r="E14346">
        <v>0.23</v>
      </c>
      <c r="F14346">
        <v>1.17248</v>
      </c>
      <c r="G14346" s="384">
        <v>0</v>
      </c>
      <c r="H14346">
        <v>1.1763999999999999</v>
      </c>
    </row>
    <row r="14347" spans="1:10">
      <c r="A14347">
        <v>14354</v>
      </c>
      <c r="B14347" s="612">
        <v>44133.504166666666</v>
      </c>
      <c r="C14347" s="405" t="s">
        <v>2110</v>
      </c>
      <c r="D14347" s="384">
        <v>3312</v>
      </c>
      <c r="E14347">
        <v>0.23</v>
      </c>
      <c r="F14347">
        <v>1.17248</v>
      </c>
      <c r="G14347" s="384">
        <v>0</v>
      </c>
      <c r="H14347">
        <v>1.1746099999999999</v>
      </c>
    </row>
    <row r="14348" spans="1:10">
      <c r="A14348">
        <v>14375</v>
      </c>
      <c r="B14348" s="612">
        <v>44133.59375</v>
      </c>
      <c r="C14348" s="405" t="s">
        <v>2110</v>
      </c>
      <c r="D14348" s="384">
        <v>3312</v>
      </c>
      <c r="E14348">
        <v>0.23</v>
      </c>
      <c r="F14348">
        <v>1.17248</v>
      </c>
      <c r="G14348" s="384">
        <v>0</v>
      </c>
      <c r="H14348">
        <v>1.1724699999999999</v>
      </c>
    </row>
    <row r="14349" spans="1:10">
      <c r="A14349">
        <v>14389</v>
      </c>
      <c r="B14349" s="612">
        <v>44133.664583333331</v>
      </c>
      <c r="C14349" s="405" t="s">
        <v>2110</v>
      </c>
      <c r="D14349" s="384">
        <v>3312</v>
      </c>
      <c r="E14349">
        <v>0.23</v>
      </c>
      <c r="F14349">
        <v>1.17248</v>
      </c>
      <c r="G14349" s="384">
        <v>0</v>
      </c>
      <c r="H14349">
        <v>1.1701699999999999</v>
      </c>
    </row>
    <row r="14350" spans="1:10">
      <c r="A14350">
        <v>14429</v>
      </c>
      <c r="B14350" s="612">
        <v>44134.539583333331</v>
      </c>
      <c r="C14350" s="405" t="s">
        <v>2054</v>
      </c>
      <c r="D14350" s="384">
        <v>3312</v>
      </c>
      <c r="E14350">
        <v>0.23</v>
      </c>
      <c r="F14350">
        <v>1.1701699999999999</v>
      </c>
      <c r="G14350" s="384">
        <v>0</v>
      </c>
      <c r="H14350">
        <v>1.1701699999999999</v>
      </c>
      <c r="I14350">
        <v>-56.83</v>
      </c>
      <c r="J14350" s="384">
        <v>42849.93</v>
      </c>
    </row>
    <row r="14351" spans="1:10">
      <c r="A14351">
        <v>14322</v>
      </c>
      <c r="B14351" s="612">
        <v>44132.536111111112</v>
      </c>
      <c r="C14351" s="405" t="s">
        <v>97</v>
      </c>
      <c r="D14351" s="384">
        <v>3313</v>
      </c>
      <c r="E14351">
        <v>0.02</v>
      </c>
      <c r="F14351">
        <v>1.1724600000000001</v>
      </c>
      <c r="G14351" s="384">
        <v>0</v>
      </c>
      <c r="H14351">
        <v>0</v>
      </c>
    </row>
    <row r="14352" spans="1:10">
      <c r="A14352">
        <v>14323</v>
      </c>
      <c r="B14352" s="612">
        <v>44132.536111111112</v>
      </c>
      <c r="C14352" s="405" t="s">
        <v>2110</v>
      </c>
      <c r="D14352" s="384">
        <v>3313</v>
      </c>
      <c r="E14352">
        <v>0.02</v>
      </c>
      <c r="F14352">
        <v>1.1724600000000001</v>
      </c>
      <c r="G14352" s="384">
        <v>0</v>
      </c>
      <c r="H14352">
        <v>1.1714599999999999</v>
      </c>
    </row>
    <row r="14353" spans="1:10">
      <c r="A14353">
        <v>14326</v>
      </c>
      <c r="B14353" s="612">
        <v>44132.569444444445</v>
      </c>
      <c r="C14353" s="405" t="s">
        <v>2110</v>
      </c>
      <c r="D14353" s="384">
        <v>3313</v>
      </c>
      <c r="E14353">
        <v>0.02</v>
      </c>
      <c r="F14353">
        <v>1.1724600000000001</v>
      </c>
      <c r="G14353" s="384">
        <v>0</v>
      </c>
      <c r="H14353">
        <v>1.1722600000000001</v>
      </c>
    </row>
    <row r="14354" spans="1:10">
      <c r="A14354">
        <v>14327</v>
      </c>
      <c r="B14354" s="612">
        <v>44132.602083333331</v>
      </c>
      <c r="C14354" s="405" t="s">
        <v>2054</v>
      </c>
      <c r="D14354" s="384">
        <v>3313</v>
      </c>
      <c r="E14354">
        <v>0.02</v>
      </c>
      <c r="F14354">
        <v>1.1722600000000001</v>
      </c>
      <c r="G14354" s="384">
        <v>0</v>
      </c>
      <c r="H14354">
        <v>1.1722600000000001</v>
      </c>
      <c r="I14354">
        <v>0.4</v>
      </c>
      <c r="J14354" s="384">
        <v>43102.86</v>
      </c>
    </row>
    <row r="14355" spans="1:10">
      <c r="A14355">
        <v>14324</v>
      </c>
      <c r="B14355" s="612">
        <v>44132.569444444445</v>
      </c>
      <c r="C14355" s="405" t="s">
        <v>97</v>
      </c>
      <c r="D14355" s="384">
        <v>3314</v>
      </c>
      <c r="E14355">
        <v>0.02</v>
      </c>
      <c r="F14355">
        <v>1.1740600000000001</v>
      </c>
      <c r="G14355" s="384">
        <v>0</v>
      </c>
      <c r="H14355">
        <v>0</v>
      </c>
    </row>
    <row r="14356" spans="1:10">
      <c r="A14356">
        <v>14325</v>
      </c>
      <c r="B14356" s="612">
        <v>44132.569444444445</v>
      </c>
      <c r="C14356" s="405" t="s">
        <v>2110</v>
      </c>
      <c r="D14356" s="384">
        <v>3314</v>
      </c>
      <c r="E14356">
        <v>0.02</v>
      </c>
      <c r="F14356">
        <v>1.1740600000000001</v>
      </c>
      <c r="G14356" s="384">
        <v>0</v>
      </c>
      <c r="H14356">
        <v>1.1722600000000001</v>
      </c>
    </row>
    <row r="14357" spans="1:10">
      <c r="A14357">
        <v>14328</v>
      </c>
      <c r="B14357" s="612">
        <v>44132.602083333331</v>
      </c>
      <c r="C14357" s="405" t="s">
        <v>2054</v>
      </c>
      <c r="D14357" s="384">
        <v>3314</v>
      </c>
      <c r="E14357">
        <v>0.02</v>
      </c>
      <c r="F14357">
        <v>1.1722600000000001</v>
      </c>
      <c r="G14357" s="384">
        <v>0</v>
      </c>
      <c r="H14357">
        <v>1.1722600000000001</v>
      </c>
      <c r="I14357">
        <v>3.6</v>
      </c>
      <c r="J14357" s="384">
        <v>43106.46</v>
      </c>
    </row>
    <row r="14358" spans="1:10">
      <c r="A14358">
        <v>14329</v>
      </c>
      <c r="B14358" s="612">
        <v>44132.606944444444</v>
      </c>
      <c r="C14358" s="405" t="s">
        <v>97</v>
      </c>
      <c r="D14358" s="384">
        <v>3315</v>
      </c>
      <c r="E14358">
        <v>0.02</v>
      </c>
      <c r="F14358">
        <v>1.1734100000000001</v>
      </c>
      <c r="G14358" s="384">
        <v>0</v>
      </c>
      <c r="H14358">
        <v>0</v>
      </c>
    </row>
    <row r="14359" spans="1:10">
      <c r="A14359">
        <v>14330</v>
      </c>
      <c r="B14359" s="612">
        <v>44132.606944444444</v>
      </c>
      <c r="C14359" s="405" t="s">
        <v>2110</v>
      </c>
      <c r="D14359" s="384">
        <v>3315</v>
      </c>
      <c r="E14359">
        <v>0.02</v>
      </c>
      <c r="F14359">
        <v>1.1734100000000001</v>
      </c>
      <c r="G14359" s="384">
        <v>0</v>
      </c>
      <c r="H14359">
        <v>1.17241</v>
      </c>
    </row>
    <row r="14360" spans="1:10">
      <c r="A14360">
        <v>14331</v>
      </c>
      <c r="B14360" s="612">
        <v>44132.619444444441</v>
      </c>
      <c r="C14360" s="405" t="s">
        <v>2054</v>
      </c>
      <c r="D14360" s="384">
        <v>3315</v>
      </c>
      <c r="E14360">
        <v>0.02</v>
      </c>
      <c r="F14360">
        <v>1.17241</v>
      </c>
      <c r="G14360" s="384">
        <v>0</v>
      </c>
      <c r="H14360">
        <v>1.17241</v>
      </c>
      <c r="I14360">
        <v>2</v>
      </c>
      <c r="J14360" s="384">
        <v>43108.46</v>
      </c>
    </row>
    <row r="14361" spans="1:10">
      <c r="A14361">
        <v>14332</v>
      </c>
      <c r="B14361" s="612">
        <v>44132.62222222222</v>
      </c>
      <c r="C14361" s="405" t="s">
        <v>97</v>
      </c>
      <c r="D14361" s="384">
        <v>3316</v>
      </c>
      <c r="E14361">
        <v>0.02</v>
      </c>
      <c r="F14361">
        <v>1.17275</v>
      </c>
      <c r="G14361" s="384">
        <v>0</v>
      </c>
      <c r="H14361">
        <v>0</v>
      </c>
    </row>
    <row r="14362" spans="1:10">
      <c r="A14362">
        <v>14333</v>
      </c>
      <c r="B14362" s="612">
        <v>44132.62222222222</v>
      </c>
      <c r="C14362" s="405" t="s">
        <v>2110</v>
      </c>
      <c r="D14362" s="384">
        <v>3316</v>
      </c>
      <c r="E14362">
        <v>0.02</v>
      </c>
      <c r="F14362">
        <v>1.17275</v>
      </c>
      <c r="G14362" s="384">
        <v>0</v>
      </c>
      <c r="H14362">
        <v>1.1717500000000001</v>
      </c>
    </row>
    <row r="14363" spans="1:10">
      <c r="A14363">
        <v>14336</v>
      </c>
      <c r="B14363" s="612">
        <v>44132.629861111112</v>
      </c>
      <c r="C14363" s="405" t="s">
        <v>2110</v>
      </c>
      <c r="D14363" s="384">
        <v>3316</v>
      </c>
      <c r="E14363">
        <v>0.02</v>
      </c>
      <c r="F14363">
        <v>1.17275</v>
      </c>
      <c r="G14363" s="384">
        <v>0</v>
      </c>
      <c r="H14363">
        <v>1.17256</v>
      </c>
    </row>
    <row r="14364" spans="1:10">
      <c r="A14364">
        <v>14340</v>
      </c>
      <c r="B14364" s="612">
        <v>44132.678472222222</v>
      </c>
      <c r="C14364" s="405" t="s">
        <v>2110</v>
      </c>
      <c r="D14364" s="384">
        <v>3316</v>
      </c>
      <c r="E14364">
        <v>0.02</v>
      </c>
      <c r="F14364">
        <v>1.17275</v>
      </c>
      <c r="G14364" s="384">
        <v>0</v>
      </c>
      <c r="H14364">
        <v>1.1736</v>
      </c>
    </row>
    <row r="14365" spans="1:10">
      <c r="A14365">
        <v>14341</v>
      </c>
      <c r="B14365" s="612">
        <v>44133.336805555555</v>
      </c>
      <c r="C14365" s="405" t="s">
        <v>2054</v>
      </c>
      <c r="D14365" s="384">
        <v>3316</v>
      </c>
      <c r="E14365">
        <v>0.02</v>
      </c>
      <c r="F14365">
        <v>1.1736</v>
      </c>
      <c r="G14365" s="384">
        <v>0</v>
      </c>
      <c r="H14365">
        <v>1.1736</v>
      </c>
      <c r="I14365">
        <v>-1.63</v>
      </c>
      <c r="J14365" s="384">
        <v>43106.83</v>
      </c>
    </row>
    <row r="14366" spans="1:10">
      <c r="A14366">
        <v>14334</v>
      </c>
      <c r="B14366" s="612">
        <v>44132.629861111112</v>
      </c>
      <c r="C14366" s="405" t="s">
        <v>97</v>
      </c>
      <c r="D14366" s="384">
        <v>3317</v>
      </c>
      <c r="E14366">
        <v>0.02</v>
      </c>
      <c r="F14366">
        <v>1.1743600000000001</v>
      </c>
      <c r="G14366" s="384">
        <v>0</v>
      </c>
      <c r="H14366">
        <v>0</v>
      </c>
    </row>
    <row r="14367" spans="1:10">
      <c r="A14367">
        <v>14335</v>
      </c>
      <c r="B14367" s="612">
        <v>44132.629861111112</v>
      </c>
      <c r="C14367" s="405" t="s">
        <v>2110</v>
      </c>
      <c r="D14367" s="384">
        <v>3317</v>
      </c>
      <c r="E14367">
        <v>0.02</v>
      </c>
      <c r="F14367">
        <v>1.1743600000000001</v>
      </c>
      <c r="G14367" s="384">
        <v>0</v>
      </c>
      <c r="H14367">
        <v>1.17256</v>
      </c>
    </row>
    <row r="14368" spans="1:10">
      <c r="A14368">
        <v>14339</v>
      </c>
      <c r="B14368" s="612">
        <v>44132.678472222222</v>
      </c>
      <c r="C14368" s="405" t="s">
        <v>2110</v>
      </c>
      <c r="D14368" s="384">
        <v>3317</v>
      </c>
      <c r="E14368">
        <v>0.02</v>
      </c>
      <c r="F14368">
        <v>1.1743600000000001</v>
      </c>
      <c r="G14368" s="384">
        <v>0</v>
      </c>
      <c r="H14368">
        <v>1.1736</v>
      </c>
    </row>
    <row r="14369" spans="1:10">
      <c r="A14369">
        <v>14342</v>
      </c>
      <c r="B14369" s="612">
        <v>44133.336805555555</v>
      </c>
      <c r="C14369" s="405" t="s">
        <v>2054</v>
      </c>
      <c r="D14369" s="384">
        <v>3317</v>
      </c>
      <c r="E14369">
        <v>0.02</v>
      </c>
      <c r="F14369">
        <v>1.1736</v>
      </c>
      <c r="G14369" s="384">
        <v>0</v>
      </c>
      <c r="H14369">
        <v>1.1736</v>
      </c>
      <c r="I14369">
        <v>1.59</v>
      </c>
      <c r="J14369" s="384">
        <v>43108.42</v>
      </c>
    </row>
    <row r="14370" spans="1:10">
      <c r="A14370">
        <v>14337</v>
      </c>
      <c r="B14370" s="612">
        <v>44132.678472222222</v>
      </c>
      <c r="C14370" s="405" t="s">
        <v>97</v>
      </c>
      <c r="D14370" s="384">
        <v>3318</v>
      </c>
      <c r="E14370">
        <v>0.03</v>
      </c>
      <c r="F14370">
        <v>1.1759999999999999</v>
      </c>
      <c r="G14370" s="384">
        <v>0</v>
      </c>
      <c r="H14370">
        <v>0</v>
      </c>
    </row>
    <row r="14371" spans="1:10">
      <c r="A14371">
        <v>14338</v>
      </c>
      <c r="B14371" s="612">
        <v>44132.678472222222</v>
      </c>
      <c r="C14371" s="405" t="s">
        <v>2110</v>
      </c>
      <c r="D14371" s="384">
        <v>3318</v>
      </c>
      <c r="E14371">
        <v>0.03</v>
      </c>
      <c r="F14371">
        <v>1.1759999999999999</v>
      </c>
      <c r="G14371" s="384">
        <v>0</v>
      </c>
      <c r="H14371">
        <v>1.1736</v>
      </c>
    </row>
    <row r="14372" spans="1:10">
      <c r="A14372">
        <v>14343</v>
      </c>
      <c r="B14372" s="612">
        <v>44133.336805555555</v>
      </c>
      <c r="C14372" s="405" t="s">
        <v>2054</v>
      </c>
      <c r="D14372" s="384">
        <v>3318</v>
      </c>
      <c r="E14372">
        <v>0.03</v>
      </c>
      <c r="F14372">
        <v>1.1736</v>
      </c>
      <c r="G14372" s="384">
        <v>0</v>
      </c>
      <c r="H14372">
        <v>1.1736</v>
      </c>
      <c r="I14372">
        <v>7.3</v>
      </c>
      <c r="J14372" s="384">
        <v>43115.72</v>
      </c>
    </row>
    <row r="14373" spans="1:10">
      <c r="A14373">
        <v>14344</v>
      </c>
      <c r="B14373" s="612">
        <v>44133.35</v>
      </c>
      <c r="C14373" s="405" t="s">
        <v>97</v>
      </c>
      <c r="D14373" s="384">
        <v>3319</v>
      </c>
      <c r="E14373">
        <v>0.02</v>
      </c>
      <c r="F14373">
        <v>1.17309</v>
      </c>
      <c r="G14373" s="384">
        <v>0</v>
      </c>
      <c r="H14373">
        <v>0</v>
      </c>
    </row>
    <row r="14374" spans="1:10">
      <c r="A14374">
        <v>14345</v>
      </c>
      <c r="B14374" s="612">
        <v>44133.35</v>
      </c>
      <c r="C14374" s="405" t="s">
        <v>2110</v>
      </c>
      <c r="D14374" s="384">
        <v>3319</v>
      </c>
      <c r="E14374">
        <v>0.02</v>
      </c>
      <c r="F14374">
        <v>1.17309</v>
      </c>
      <c r="G14374" s="384">
        <v>0</v>
      </c>
      <c r="H14374">
        <v>1.1720900000000001</v>
      </c>
    </row>
    <row r="14375" spans="1:10">
      <c r="A14375">
        <v>14346</v>
      </c>
      <c r="B14375" s="612">
        <v>44133.452777777777</v>
      </c>
      <c r="C14375" s="405" t="s">
        <v>2054</v>
      </c>
      <c r="D14375" s="384">
        <v>3319</v>
      </c>
      <c r="E14375">
        <v>0.02</v>
      </c>
      <c r="F14375">
        <v>1.1720900000000001</v>
      </c>
      <c r="G14375" s="384">
        <v>0</v>
      </c>
      <c r="H14375">
        <v>1.1720900000000001</v>
      </c>
      <c r="I14375">
        <v>2</v>
      </c>
      <c r="J14375" s="384">
        <v>43117.72</v>
      </c>
    </row>
    <row r="14376" spans="1:10">
      <c r="A14376">
        <v>14347</v>
      </c>
      <c r="B14376" s="612">
        <v>44133.470138888886</v>
      </c>
      <c r="C14376" s="405" t="s">
        <v>97</v>
      </c>
      <c r="D14376" s="384">
        <v>3320</v>
      </c>
      <c r="E14376">
        <v>0.02</v>
      </c>
      <c r="F14376">
        <v>1.17188</v>
      </c>
      <c r="G14376" s="384">
        <v>0</v>
      </c>
      <c r="H14376">
        <v>0</v>
      </c>
    </row>
    <row r="14377" spans="1:10">
      <c r="A14377">
        <v>14348</v>
      </c>
      <c r="B14377" s="612">
        <v>44133.470138888886</v>
      </c>
      <c r="C14377" s="405" t="s">
        <v>2110</v>
      </c>
      <c r="D14377" s="384">
        <v>3320</v>
      </c>
      <c r="E14377">
        <v>0.02</v>
      </c>
      <c r="F14377">
        <v>1.17188</v>
      </c>
      <c r="G14377" s="384">
        <v>0</v>
      </c>
      <c r="H14377">
        <v>1.1708799999999999</v>
      </c>
    </row>
    <row r="14378" spans="1:10">
      <c r="A14378">
        <v>14349</v>
      </c>
      <c r="B14378" s="612">
        <v>44133.484722222223</v>
      </c>
      <c r="C14378" s="405" t="s">
        <v>2054</v>
      </c>
      <c r="D14378" s="384">
        <v>3320</v>
      </c>
      <c r="E14378">
        <v>0.02</v>
      </c>
      <c r="F14378">
        <v>1.1708799999999999</v>
      </c>
      <c r="G14378" s="384">
        <v>0</v>
      </c>
      <c r="H14378">
        <v>1.1708799999999999</v>
      </c>
      <c r="I14378">
        <v>2</v>
      </c>
      <c r="J14378" s="384">
        <v>43119.72</v>
      </c>
    </row>
    <row r="14379" spans="1:10">
      <c r="A14379">
        <v>14350</v>
      </c>
      <c r="B14379" s="612">
        <v>44133.490277777775</v>
      </c>
      <c r="C14379" s="405" t="s">
        <v>97</v>
      </c>
      <c r="D14379" s="384">
        <v>3321</v>
      </c>
      <c r="E14379">
        <v>0.02</v>
      </c>
      <c r="F14379">
        <v>1.1710100000000001</v>
      </c>
      <c r="G14379" s="384">
        <v>0</v>
      </c>
      <c r="H14379">
        <v>0</v>
      </c>
    </row>
    <row r="14380" spans="1:10">
      <c r="A14380">
        <v>14351</v>
      </c>
      <c r="B14380" s="612">
        <v>44133.490277777775</v>
      </c>
      <c r="C14380" s="405" t="s">
        <v>2110</v>
      </c>
      <c r="D14380" s="384">
        <v>3321</v>
      </c>
      <c r="E14380">
        <v>0.02</v>
      </c>
      <c r="F14380">
        <v>1.1710100000000001</v>
      </c>
      <c r="G14380" s="384">
        <v>0</v>
      </c>
      <c r="H14380">
        <v>1.17001</v>
      </c>
    </row>
    <row r="14381" spans="1:10">
      <c r="A14381">
        <v>14361</v>
      </c>
      <c r="B14381" s="612">
        <v>44133.511111111111</v>
      </c>
      <c r="C14381" s="405" t="s">
        <v>2054</v>
      </c>
      <c r="D14381" s="384">
        <v>3321</v>
      </c>
      <c r="E14381">
        <v>0.02</v>
      </c>
      <c r="F14381">
        <v>1.17001</v>
      </c>
      <c r="G14381" s="384">
        <v>0</v>
      </c>
      <c r="H14381">
        <v>1.17001</v>
      </c>
      <c r="I14381">
        <v>2</v>
      </c>
      <c r="J14381" s="384">
        <v>43121.72</v>
      </c>
    </row>
    <row r="14382" spans="1:10">
      <c r="A14382">
        <v>14352</v>
      </c>
      <c r="B14382" s="612">
        <v>44133.504166666666</v>
      </c>
      <c r="C14382" s="405" t="s">
        <v>96</v>
      </c>
      <c r="D14382" s="384">
        <v>3322</v>
      </c>
      <c r="E14382">
        <v>0.38</v>
      </c>
      <c r="F14382">
        <v>1.1703699999999999</v>
      </c>
      <c r="G14382" s="384">
        <v>0</v>
      </c>
      <c r="H14382">
        <v>0</v>
      </c>
    </row>
    <row r="14383" spans="1:10">
      <c r="A14383">
        <v>14353</v>
      </c>
      <c r="B14383" s="612">
        <v>44133.504166666666</v>
      </c>
      <c r="C14383" s="405" t="s">
        <v>2110</v>
      </c>
      <c r="D14383" s="384">
        <v>3322</v>
      </c>
      <c r="E14383">
        <v>0.38</v>
      </c>
      <c r="F14383">
        <v>1.1703699999999999</v>
      </c>
      <c r="G14383" s="384">
        <v>0</v>
      </c>
      <c r="H14383">
        <v>1.1746099999999999</v>
      </c>
    </row>
    <row r="14384" spans="1:10">
      <c r="A14384">
        <v>14374</v>
      </c>
      <c r="B14384" s="612">
        <v>44133.59375</v>
      </c>
      <c r="C14384" s="405" t="s">
        <v>2110</v>
      </c>
      <c r="D14384" s="384">
        <v>3322</v>
      </c>
      <c r="E14384">
        <v>0.38</v>
      </c>
      <c r="F14384">
        <v>1.1703699999999999</v>
      </c>
      <c r="G14384" s="384">
        <v>0</v>
      </c>
      <c r="H14384">
        <v>1.1724699999999999</v>
      </c>
    </row>
    <row r="14385" spans="1:10">
      <c r="A14385">
        <v>14388</v>
      </c>
      <c r="B14385" s="612">
        <v>44133.664583333331</v>
      </c>
      <c r="C14385" s="405" t="s">
        <v>2110</v>
      </c>
      <c r="D14385" s="384">
        <v>3322</v>
      </c>
      <c r="E14385">
        <v>0.38</v>
      </c>
      <c r="F14385">
        <v>1.1703699999999999</v>
      </c>
      <c r="G14385" s="384">
        <v>0</v>
      </c>
      <c r="H14385">
        <v>1.1701699999999999</v>
      </c>
    </row>
    <row r="14386" spans="1:10">
      <c r="A14386">
        <v>14430</v>
      </c>
      <c r="B14386" s="612">
        <v>44134.539583333331</v>
      </c>
      <c r="C14386" s="405" t="s">
        <v>2054</v>
      </c>
      <c r="D14386" s="384">
        <v>3322</v>
      </c>
      <c r="E14386">
        <v>0.38</v>
      </c>
      <c r="F14386">
        <v>1.1701699999999999</v>
      </c>
      <c r="G14386" s="384">
        <v>0</v>
      </c>
      <c r="H14386">
        <v>1.1701699999999999</v>
      </c>
      <c r="I14386">
        <v>-9.1300000000000008</v>
      </c>
      <c r="J14386" s="384">
        <v>42840.81</v>
      </c>
    </row>
    <row r="14387" spans="1:10">
      <c r="A14387">
        <v>14362</v>
      </c>
      <c r="B14387" s="612">
        <v>44133.51666666667</v>
      </c>
      <c r="C14387" s="405" t="s">
        <v>97</v>
      </c>
      <c r="D14387" s="384">
        <v>3323</v>
      </c>
      <c r="E14387">
        <v>0.02</v>
      </c>
      <c r="F14387">
        <v>1.1700900000000001</v>
      </c>
      <c r="G14387" s="384">
        <v>0</v>
      </c>
      <c r="H14387">
        <v>0</v>
      </c>
    </row>
    <row r="14388" spans="1:10">
      <c r="A14388">
        <v>14363</v>
      </c>
      <c r="B14388" s="612">
        <v>44133.51666666667</v>
      </c>
      <c r="C14388" s="405" t="s">
        <v>2110</v>
      </c>
      <c r="D14388" s="384">
        <v>3323</v>
      </c>
      <c r="E14388">
        <v>0.02</v>
      </c>
      <c r="F14388">
        <v>1.1700900000000001</v>
      </c>
      <c r="G14388" s="384">
        <v>0</v>
      </c>
      <c r="H14388">
        <v>1.16909</v>
      </c>
    </row>
    <row r="14389" spans="1:10">
      <c r="A14389">
        <v>14366</v>
      </c>
      <c r="B14389" s="612">
        <v>44133.53402777778</v>
      </c>
      <c r="C14389" s="405" t="s">
        <v>2110</v>
      </c>
      <c r="D14389" s="384">
        <v>3323</v>
      </c>
      <c r="E14389">
        <v>0.02</v>
      </c>
      <c r="F14389">
        <v>1.1700900000000001</v>
      </c>
      <c r="G14389" s="384">
        <v>0</v>
      </c>
      <c r="H14389">
        <v>1.1698999999999999</v>
      </c>
    </row>
    <row r="14390" spans="1:10">
      <c r="A14390">
        <v>14367</v>
      </c>
      <c r="B14390" s="612">
        <v>44133.54583333333</v>
      </c>
      <c r="C14390" s="405" t="s">
        <v>2054</v>
      </c>
      <c r="D14390" s="384">
        <v>3323</v>
      </c>
      <c r="E14390">
        <v>0.02</v>
      </c>
      <c r="F14390">
        <v>1.1698999999999999</v>
      </c>
      <c r="G14390" s="384">
        <v>0</v>
      </c>
      <c r="H14390">
        <v>1.1698999999999999</v>
      </c>
      <c r="I14390">
        <v>0.38</v>
      </c>
      <c r="J14390" s="384">
        <v>43122.1</v>
      </c>
    </row>
    <row r="14391" spans="1:10">
      <c r="A14391">
        <v>14364</v>
      </c>
      <c r="B14391" s="612">
        <v>44133.53402777778</v>
      </c>
      <c r="C14391" s="405" t="s">
        <v>97</v>
      </c>
      <c r="D14391" s="384">
        <v>3324</v>
      </c>
      <c r="E14391">
        <v>0.02</v>
      </c>
      <c r="F14391">
        <v>1.1717</v>
      </c>
      <c r="G14391" s="384">
        <v>0</v>
      </c>
      <c r="H14391">
        <v>0</v>
      </c>
    </row>
    <row r="14392" spans="1:10">
      <c r="A14392">
        <v>14365</v>
      </c>
      <c r="B14392" s="612">
        <v>44133.53402777778</v>
      </c>
      <c r="C14392" s="405" t="s">
        <v>2110</v>
      </c>
      <c r="D14392" s="384">
        <v>3324</v>
      </c>
      <c r="E14392">
        <v>0.02</v>
      </c>
      <c r="F14392">
        <v>1.1717</v>
      </c>
      <c r="G14392" s="384">
        <v>0</v>
      </c>
      <c r="H14392">
        <v>1.1698999999999999</v>
      </c>
    </row>
    <row r="14393" spans="1:10">
      <c r="A14393">
        <v>14368</v>
      </c>
      <c r="B14393" s="612">
        <v>44133.54583333333</v>
      </c>
      <c r="C14393" s="405" t="s">
        <v>2054</v>
      </c>
      <c r="D14393" s="384">
        <v>3324</v>
      </c>
      <c r="E14393">
        <v>0.02</v>
      </c>
      <c r="F14393">
        <v>1.1698999999999999</v>
      </c>
      <c r="G14393" s="384">
        <v>0</v>
      </c>
      <c r="H14393">
        <v>1.1698999999999999</v>
      </c>
      <c r="I14393">
        <v>3.6</v>
      </c>
      <c r="J14393" s="384">
        <v>43125.7</v>
      </c>
    </row>
    <row r="14394" spans="1:10">
      <c r="A14394">
        <v>14369</v>
      </c>
      <c r="B14394" s="612">
        <v>44133.55</v>
      </c>
      <c r="C14394" s="405" t="s">
        <v>97</v>
      </c>
      <c r="D14394" s="384">
        <v>3325</v>
      </c>
      <c r="E14394">
        <v>0.02</v>
      </c>
      <c r="F14394">
        <v>1.1698200000000001</v>
      </c>
      <c r="G14394" s="384">
        <v>0</v>
      </c>
      <c r="H14394">
        <v>0</v>
      </c>
    </row>
    <row r="14395" spans="1:10">
      <c r="A14395">
        <v>14370</v>
      </c>
      <c r="B14395" s="612">
        <v>44133.55</v>
      </c>
      <c r="C14395" s="405" t="s">
        <v>2110</v>
      </c>
      <c r="D14395" s="384">
        <v>3325</v>
      </c>
      <c r="E14395">
        <v>0.02</v>
      </c>
      <c r="F14395">
        <v>1.1698200000000001</v>
      </c>
      <c r="G14395" s="384">
        <v>0</v>
      </c>
      <c r="H14395">
        <v>1.16882</v>
      </c>
    </row>
    <row r="14396" spans="1:10">
      <c r="A14396">
        <v>14371</v>
      </c>
      <c r="B14396" s="612">
        <v>44133.575694444444</v>
      </c>
      <c r="C14396" s="405" t="s">
        <v>2054</v>
      </c>
      <c r="D14396" s="384">
        <v>3325</v>
      </c>
      <c r="E14396">
        <v>0.02</v>
      </c>
      <c r="F14396">
        <v>1.16882</v>
      </c>
      <c r="G14396" s="384">
        <v>0</v>
      </c>
      <c r="H14396">
        <v>1.16882</v>
      </c>
      <c r="I14396">
        <v>2</v>
      </c>
      <c r="J14396" s="384">
        <v>43127.7</v>
      </c>
    </row>
    <row r="14397" spans="1:10">
      <c r="A14397">
        <v>14372</v>
      </c>
      <c r="B14397" s="612">
        <v>44133.59375</v>
      </c>
      <c r="C14397" s="405" t="s">
        <v>96</v>
      </c>
      <c r="D14397" s="384">
        <v>3326</v>
      </c>
      <c r="E14397">
        <v>0.64</v>
      </c>
      <c r="F14397">
        <v>1.1681299999999999</v>
      </c>
      <c r="G14397" s="384">
        <v>0</v>
      </c>
      <c r="H14397">
        <v>0</v>
      </c>
    </row>
    <row r="14398" spans="1:10">
      <c r="A14398">
        <v>14373</v>
      </c>
      <c r="B14398" s="612">
        <v>44133.59375</v>
      </c>
      <c r="C14398" s="405" t="s">
        <v>2110</v>
      </c>
      <c r="D14398" s="384">
        <v>3326</v>
      </c>
      <c r="E14398">
        <v>0.64</v>
      </c>
      <c r="F14398">
        <v>1.1681299999999999</v>
      </c>
      <c r="G14398" s="384">
        <v>0</v>
      </c>
      <c r="H14398">
        <v>1.1724699999999999</v>
      </c>
    </row>
    <row r="14399" spans="1:10">
      <c r="A14399">
        <v>14387</v>
      </c>
      <c r="B14399" s="612">
        <v>44133.664583333331</v>
      </c>
      <c r="C14399" s="405" t="s">
        <v>2110</v>
      </c>
      <c r="D14399" s="384">
        <v>3326</v>
      </c>
      <c r="E14399">
        <v>0.64</v>
      </c>
      <c r="F14399">
        <v>1.1681299999999999</v>
      </c>
      <c r="G14399" s="384">
        <v>0</v>
      </c>
      <c r="H14399">
        <v>1.1701699999999999</v>
      </c>
    </row>
    <row r="14400" spans="1:10">
      <c r="A14400">
        <v>14431</v>
      </c>
      <c r="B14400" s="612">
        <v>44134.539583333331</v>
      </c>
      <c r="C14400" s="405" t="s">
        <v>2054</v>
      </c>
      <c r="D14400" s="384">
        <v>3326</v>
      </c>
      <c r="E14400">
        <v>0.64</v>
      </c>
      <c r="F14400">
        <v>1.1701699999999999</v>
      </c>
      <c r="G14400" s="384">
        <v>0</v>
      </c>
      <c r="H14400">
        <v>1.1701699999999999</v>
      </c>
      <c r="I14400">
        <v>127.99</v>
      </c>
      <c r="J14400" s="384">
        <v>42968.800000000003</v>
      </c>
    </row>
    <row r="14401" spans="1:10">
      <c r="A14401">
        <v>14382</v>
      </c>
      <c r="B14401" s="612">
        <v>44133.604166666664</v>
      </c>
      <c r="C14401" s="405" t="s">
        <v>97</v>
      </c>
      <c r="D14401" s="384">
        <v>3327</v>
      </c>
      <c r="E14401">
        <v>0.02</v>
      </c>
      <c r="F14401">
        <v>1.1685000000000001</v>
      </c>
      <c r="G14401" s="384">
        <v>0</v>
      </c>
      <c r="H14401">
        <v>0</v>
      </c>
    </row>
    <row r="14402" spans="1:10">
      <c r="A14402">
        <v>14383</v>
      </c>
      <c r="B14402" s="612">
        <v>44133.604166666664</v>
      </c>
      <c r="C14402" s="405" t="s">
        <v>2110</v>
      </c>
      <c r="D14402" s="384">
        <v>3327</v>
      </c>
      <c r="E14402">
        <v>0.02</v>
      </c>
      <c r="F14402">
        <v>1.1685000000000001</v>
      </c>
      <c r="G14402" s="384">
        <v>0</v>
      </c>
      <c r="H14402">
        <v>1.1675</v>
      </c>
    </row>
    <row r="14403" spans="1:10">
      <c r="A14403">
        <v>14384</v>
      </c>
      <c r="B14403" s="612">
        <v>44133.628472222219</v>
      </c>
      <c r="C14403" s="405" t="s">
        <v>2054</v>
      </c>
      <c r="D14403" s="384">
        <v>3327</v>
      </c>
      <c r="E14403">
        <v>0.02</v>
      </c>
      <c r="F14403">
        <v>1.1675</v>
      </c>
      <c r="G14403" s="384">
        <v>0</v>
      </c>
      <c r="H14403">
        <v>1.1675</v>
      </c>
      <c r="I14403">
        <v>2</v>
      </c>
      <c r="J14403" s="384">
        <v>43129.7</v>
      </c>
    </row>
    <row r="14404" spans="1:10">
      <c r="A14404">
        <v>14385</v>
      </c>
      <c r="B14404" s="612">
        <v>44133.664583333331</v>
      </c>
      <c r="C14404" s="405" t="s">
        <v>96</v>
      </c>
      <c r="D14404" s="384">
        <v>3328</v>
      </c>
      <c r="E14404">
        <v>1.1100000000000001</v>
      </c>
      <c r="F14404">
        <v>1.1658200000000001</v>
      </c>
      <c r="G14404" s="384">
        <v>0</v>
      </c>
      <c r="H14404">
        <v>0</v>
      </c>
    </row>
    <row r="14405" spans="1:10">
      <c r="A14405">
        <v>14386</v>
      </c>
      <c r="B14405" s="612">
        <v>44133.664583333331</v>
      </c>
      <c r="C14405" s="405" t="s">
        <v>2110</v>
      </c>
      <c r="D14405" s="384">
        <v>3328</v>
      </c>
      <c r="E14405">
        <v>1.1100000000000001</v>
      </c>
      <c r="F14405">
        <v>1.1658200000000001</v>
      </c>
      <c r="G14405" s="384">
        <v>0</v>
      </c>
      <c r="H14405">
        <v>1.1701699999999999</v>
      </c>
    </row>
    <row r="14406" spans="1:10">
      <c r="A14406">
        <v>14432</v>
      </c>
      <c r="B14406" s="612">
        <v>44134.539583333331</v>
      </c>
      <c r="C14406" s="405" t="s">
        <v>2054</v>
      </c>
      <c r="D14406" s="384">
        <v>3328</v>
      </c>
      <c r="E14406">
        <v>1.1100000000000001</v>
      </c>
      <c r="F14406">
        <v>1.1701699999999999</v>
      </c>
      <c r="G14406" s="384">
        <v>0</v>
      </c>
      <c r="H14406">
        <v>1.1701699999999999</v>
      </c>
      <c r="I14406">
        <v>478.39</v>
      </c>
      <c r="J14406" s="384">
        <v>43447.19</v>
      </c>
    </row>
    <row r="14407" spans="1:10">
      <c r="A14407">
        <v>14396</v>
      </c>
      <c r="B14407" s="612">
        <v>44133.690972222219</v>
      </c>
      <c r="C14407" s="405" t="s">
        <v>97</v>
      </c>
      <c r="D14407" s="384">
        <v>3329</v>
      </c>
      <c r="E14407">
        <v>0.02</v>
      </c>
      <c r="F14407">
        <v>1.16612</v>
      </c>
      <c r="G14407" s="384">
        <v>0</v>
      </c>
      <c r="H14407">
        <v>0</v>
      </c>
    </row>
    <row r="14408" spans="1:10">
      <c r="A14408">
        <v>14397</v>
      </c>
      <c r="B14408" s="612">
        <v>44133.690972222219</v>
      </c>
      <c r="C14408" s="405" t="s">
        <v>2110</v>
      </c>
      <c r="D14408" s="384">
        <v>3329</v>
      </c>
      <c r="E14408">
        <v>0.02</v>
      </c>
      <c r="F14408">
        <v>1.16612</v>
      </c>
      <c r="G14408" s="384">
        <v>0</v>
      </c>
      <c r="H14408">
        <v>1.1651199999999999</v>
      </c>
    </row>
    <row r="14409" spans="1:10">
      <c r="A14409">
        <v>14400</v>
      </c>
      <c r="B14409" s="612">
        <v>44133.824305555558</v>
      </c>
      <c r="C14409" s="405" t="s">
        <v>2110</v>
      </c>
      <c r="D14409" s="384">
        <v>3329</v>
      </c>
      <c r="E14409">
        <v>0.02</v>
      </c>
      <c r="F14409">
        <v>1.16612</v>
      </c>
      <c r="G14409" s="384">
        <v>0</v>
      </c>
      <c r="H14409">
        <v>1.1659200000000001</v>
      </c>
    </row>
    <row r="14410" spans="1:10">
      <c r="A14410">
        <v>14404</v>
      </c>
      <c r="B14410" s="612">
        <v>44134.148611111108</v>
      </c>
      <c r="C14410" s="405" t="s">
        <v>2110</v>
      </c>
      <c r="D14410" s="384">
        <v>3329</v>
      </c>
      <c r="E14410">
        <v>0.02</v>
      </c>
      <c r="F14410">
        <v>1.16612</v>
      </c>
      <c r="G14410" s="384">
        <v>0</v>
      </c>
      <c r="H14410">
        <v>1.1669499999999999</v>
      </c>
    </row>
    <row r="14411" spans="1:10">
      <c r="A14411">
        <v>14405</v>
      </c>
      <c r="B14411" s="612">
        <v>44134.3</v>
      </c>
      <c r="C14411" s="405" t="s">
        <v>2054</v>
      </c>
      <c r="D14411" s="384">
        <v>3329</v>
      </c>
      <c r="E14411">
        <v>0.02</v>
      </c>
      <c r="F14411">
        <v>1.1669499999999999</v>
      </c>
      <c r="G14411" s="384">
        <v>0</v>
      </c>
      <c r="H14411">
        <v>1.1669499999999999</v>
      </c>
      <c r="I14411">
        <v>-1.64</v>
      </c>
      <c r="J14411" s="384">
        <v>43128.06</v>
      </c>
    </row>
    <row r="14412" spans="1:10">
      <c r="A14412">
        <v>14398</v>
      </c>
      <c r="B14412" s="612">
        <v>44133.824305555558</v>
      </c>
      <c r="C14412" s="405" t="s">
        <v>97</v>
      </c>
      <c r="D14412" s="384">
        <v>3330</v>
      </c>
      <c r="E14412">
        <v>0.02</v>
      </c>
      <c r="F14412">
        <v>1.1677200000000001</v>
      </c>
      <c r="G14412" s="384">
        <v>0</v>
      </c>
      <c r="H14412">
        <v>0</v>
      </c>
    </row>
    <row r="14413" spans="1:10">
      <c r="A14413">
        <v>14399</v>
      </c>
      <c r="B14413" s="612">
        <v>44133.824305555558</v>
      </c>
      <c r="C14413" s="405" t="s">
        <v>2110</v>
      </c>
      <c r="D14413" s="384">
        <v>3330</v>
      </c>
      <c r="E14413">
        <v>0.02</v>
      </c>
      <c r="F14413">
        <v>1.1677200000000001</v>
      </c>
      <c r="G14413" s="384">
        <v>0</v>
      </c>
      <c r="H14413">
        <v>1.1659200000000001</v>
      </c>
    </row>
    <row r="14414" spans="1:10">
      <c r="A14414">
        <v>14403</v>
      </c>
      <c r="B14414" s="612">
        <v>44134.148611111108</v>
      </c>
      <c r="C14414" s="405" t="s">
        <v>2110</v>
      </c>
      <c r="D14414" s="384">
        <v>3330</v>
      </c>
      <c r="E14414">
        <v>0.02</v>
      </c>
      <c r="F14414">
        <v>1.1677200000000001</v>
      </c>
      <c r="G14414" s="384">
        <v>0</v>
      </c>
      <c r="H14414">
        <v>1.1669499999999999</v>
      </c>
    </row>
    <row r="14415" spans="1:10">
      <c r="A14415">
        <v>14406</v>
      </c>
      <c r="B14415" s="612">
        <v>44134.3</v>
      </c>
      <c r="C14415" s="405" t="s">
        <v>2054</v>
      </c>
      <c r="D14415" s="384">
        <v>3330</v>
      </c>
      <c r="E14415">
        <v>0.02</v>
      </c>
      <c r="F14415">
        <v>1.1669499999999999</v>
      </c>
      <c r="G14415" s="384">
        <v>0</v>
      </c>
      <c r="H14415">
        <v>1.1669499999999999</v>
      </c>
      <c r="I14415">
        <v>1.56</v>
      </c>
      <c r="J14415" s="384">
        <v>43129.62</v>
      </c>
    </row>
    <row r="14416" spans="1:10">
      <c r="A14416">
        <v>14401</v>
      </c>
      <c r="B14416" s="612">
        <v>44134.148611111108</v>
      </c>
      <c r="C14416" s="405" t="s">
        <v>97</v>
      </c>
      <c r="D14416" s="384">
        <v>3331</v>
      </c>
      <c r="E14416">
        <v>0.03</v>
      </c>
      <c r="F14416">
        <v>1.16933</v>
      </c>
      <c r="G14416" s="384">
        <v>0</v>
      </c>
      <c r="H14416">
        <v>0</v>
      </c>
    </row>
    <row r="14417" spans="1:10">
      <c r="A14417">
        <v>14402</v>
      </c>
      <c r="B14417" s="612">
        <v>44134.148611111108</v>
      </c>
      <c r="C14417" s="405" t="s">
        <v>2110</v>
      </c>
      <c r="D14417" s="384">
        <v>3331</v>
      </c>
      <c r="E14417">
        <v>0.03</v>
      </c>
      <c r="F14417">
        <v>1.16933</v>
      </c>
      <c r="G14417" s="384">
        <v>0</v>
      </c>
      <c r="H14417">
        <v>1.1669499999999999</v>
      </c>
    </row>
    <row r="14418" spans="1:10">
      <c r="A14418">
        <v>14407</v>
      </c>
      <c r="B14418" s="612">
        <v>44134.3</v>
      </c>
      <c r="C14418" s="405" t="s">
        <v>2054</v>
      </c>
      <c r="D14418" s="384">
        <v>3331</v>
      </c>
      <c r="E14418">
        <v>0.03</v>
      </c>
      <c r="F14418">
        <v>1.1669499999999999</v>
      </c>
      <c r="G14418" s="384">
        <v>0</v>
      </c>
      <c r="H14418">
        <v>1.1669499999999999</v>
      </c>
      <c r="I14418">
        <v>7.14</v>
      </c>
      <c r="J14418" s="384">
        <v>43136.76</v>
      </c>
    </row>
    <row r="14419" spans="1:10">
      <c r="A14419">
        <v>14408</v>
      </c>
      <c r="B14419" s="612">
        <v>44134.318055555559</v>
      </c>
      <c r="C14419" s="405" t="s">
        <v>97</v>
      </c>
      <c r="D14419" s="384">
        <v>3332</v>
      </c>
      <c r="E14419">
        <v>0.02</v>
      </c>
      <c r="F14419">
        <v>1.1680299999999999</v>
      </c>
      <c r="G14419" s="384">
        <v>0</v>
      </c>
      <c r="H14419">
        <v>0</v>
      </c>
    </row>
    <row r="14420" spans="1:10">
      <c r="A14420">
        <v>14409</v>
      </c>
      <c r="B14420" s="612">
        <v>44134.318055555559</v>
      </c>
      <c r="C14420" s="405" t="s">
        <v>2110</v>
      </c>
      <c r="D14420" s="384">
        <v>3332</v>
      </c>
      <c r="E14420">
        <v>0.02</v>
      </c>
      <c r="F14420">
        <v>1.1680299999999999</v>
      </c>
      <c r="G14420" s="384">
        <v>0</v>
      </c>
      <c r="H14420">
        <v>1.16703</v>
      </c>
    </row>
    <row r="14421" spans="1:10">
      <c r="A14421">
        <v>14410</v>
      </c>
      <c r="B14421" s="612">
        <v>44134.350694444445</v>
      </c>
      <c r="C14421" s="405" t="s">
        <v>2054</v>
      </c>
      <c r="D14421" s="384">
        <v>3332</v>
      </c>
      <c r="E14421">
        <v>0.02</v>
      </c>
      <c r="F14421">
        <v>1.16703</v>
      </c>
      <c r="G14421" s="384">
        <v>0</v>
      </c>
      <c r="H14421">
        <v>1.16703</v>
      </c>
      <c r="I14421">
        <v>2</v>
      </c>
      <c r="J14421" s="384">
        <v>43138.76</v>
      </c>
    </row>
    <row r="14422" spans="1:10">
      <c r="A14422">
        <v>14411</v>
      </c>
      <c r="B14422" s="612">
        <v>44134.359027777777</v>
      </c>
      <c r="C14422" s="405" t="s">
        <v>97</v>
      </c>
      <c r="D14422" s="384">
        <v>3333</v>
      </c>
      <c r="E14422">
        <v>0.02</v>
      </c>
      <c r="F14422">
        <v>1.16727</v>
      </c>
      <c r="G14422" s="384">
        <v>0</v>
      </c>
      <c r="H14422">
        <v>0</v>
      </c>
    </row>
    <row r="14423" spans="1:10">
      <c r="A14423">
        <v>14412</v>
      </c>
      <c r="B14423" s="612">
        <v>44134.359027777777</v>
      </c>
      <c r="C14423" s="405" t="s">
        <v>2110</v>
      </c>
      <c r="D14423" s="384">
        <v>3333</v>
      </c>
      <c r="E14423">
        <v>0.02</v>
      </c>
      <c r="F14423">
        <v>1.16727</v>
      </c>
      <c r="G14423" s="384">
        <v>0</v>
      </c>
      <c r="H14423">
        <v>1.1662699999999999</v>
      </c>
    </row>
    <row r="14424" spans="1:10">
      <c r="A14424">
        <v>14413</v>
      </c>
      <c r="B14424" s="612">
        <v>44134.371527777781</v>
      </c>
      <c r="C14424" s="405" t="s">
        <v>2054</v>
      </c>
      <c r="D14424" s="384">
        <v>3333</v>
      </c>
      <c r="E14424">
        <v>0.02</v>
      </c>
      <c r="F14424">
        <v>1.1662699999999999</v>
      </c>
      <c r="G14424" s="384">
        <v>0</v>
      </c>
      <c r="H14424">
        <v>1.1662699999999999</v>
      </c>
      <c r="I14424">
        <v>2</v>
      </c>
      <c r="J14424" s="384">
        <v>43140.76</v>
      </c>
    </row>
    <row r="14425" spans="1:10">
      <c r="A14425">
        <v>14414</v>
      </c>
      <c r="B14425" s="612">
        <v>44134.373611111114</v>
      </c>
      <c r="C14425" s="405" t="s">
        <v>97</v>
      </c>
      <c r="D14425" s="384">
        <v>3334</v>
      </c>
      <c r="E14425">
        <v>0.02</v>
      </c>
      <c r="F14425">
        <v>1.1667700000000001</v>
      </c>
      <c r="G14425" s="384">
        <v>0</v>
      </c>
      <c r="H14425">
        <v>0</v>
      </c>
    </row>
    <row r="14426" spans="1:10">
      <c r="A14426">
        <v>14415</v>
      </c>
      <c r="B14426" s="612">
        <v>44134.373611111114</v>
      </c>
      <c r="C14426" s="405" t="s">
        <v>2110</v>
      </c>
      <c r="D14426" s="384">
        <v>3334</v>
      </c>
      <c r="E14426">
        <v>0.02</v>
      </c>
      <c r="F14426">
        <v>1.1667700000000001</v>
      </c>
      <c r="G14426" s="384">
        <v>0</v>
      </c>
      <c r="H14426">
        <v>1.16577</v>
      </c>
    </row>
    <row r="14427" spans="1:10">
      <c r="A14427">
        <v>14418</v>
      </c>
      <c r="B14427" s="612">
        <v>44134.533333333333</v>
      </c>
      <c r="C14427" s="405" t="s">
        <v>2110</v>
      </c>
      <c r="D14427" s="384">
        <v>3334</v>
      </c>
      <c r="E14427">
        <v>0.02</v>
      </c>
      <c r="F14427">
        <v>1.1667700000000001</v>
      </c>
      <c r="G14427" s="384">
        <v>0</v>
      </c>
      <c r="H14427">
        <v>1.16658</v>
      </c>
    </row>
    <row r="14428" spans="1:10">
      <c r="A14428">
        <v>14422</v>
      </c>
      <c r="B14428" s="612">
        <v>44134.538888888892</v>
      </c>
      <c r="C14428" s="405" t="s">
        <v>2110</v>
      </c>
      <c r="D14428" s="384">
        <v>3334</v>
      </c>
      <c r="E14428">
        <v>0.02</v>
      </c>
      <c r="F14428">
        <v>1.1667700000000001</v>
      </c>
      <c r="G14428" s="384">
        <v>0</v>
      </c>
      <c r="H14428">
        <v>1.16761</v>
      </c>
    </row>
    <row r="14429" spans="1:10">
      <c r="A14429">
        <v>14438</v>
      </c>
      <c r="B14429" s="612">
        <v>44134.645833333336</v>
      </c>
      <c r="C14429" s="405" t="s">
        <v>2054</v>
      </c>
      <c r="D14429" s="384">
        <v>3334</v>
      </c>
      <c r="E14429">
        <v>0.02</v>
      </c>
      <c r="F14429">
        <v>1.16761</v>
      </c>
      <c r="G14429" s="384">
        <v>0</v>
      </c>
      <c r="H14429">
        <v>1.16761</v>
      </c>
      <c r="I14429">
        <v>-1.68</v>
      </c>
      <c r="J14429" s="384">
        <v>43445.51</v>
      </c>
    </row>
    <row r="14430" spans="1:10">
      <c r="A14430">
        <v>14416</v>
      </c>
      <c r="B14430" s="612">
        <v>44134.533333333333</v>
      </c>
      <c r="C14430" s="405" t="s">
        <v>97</v>
      </c>
      <c r="D14430" s="384">
        <v>3335</v>
      </c>
      <c r="E14430">
        <v>0.02</v>
      </c>
      <c r="F14430">
        <v>1.16838</v>
      </c>
      <c r="G14430" s="384">
        <v>0</v>
      </c>
      <c r="H14430">
        <v>0</v>
      </c>
    </row>
    <row r="14431" spans="1:10">
      <c r="A14431">
        <v>14417</v>
      </c>
      <c r="B14431" s="612">
        <v>44134.533333333333</v>
      </c>
      <c r="C14431" s="405" t="s">
        <v>2110</v>
      </c>
      <c r="D14431" s="384">
        <v>3335</v>
      </c>
      <c r="E14431">
        <v>0.02</v>
      </c>
      <c r="F14431">
        <v>1.16838</v>
      </c>
      <c r="G14431" s="384">
        <v>0</v>
      </c>
      <c r="H14431">
        <v>1.16658</v>
      </c>
    </row>
    <row r="14432" spans="1:10">
      <c r="A14432">
        <v>14421</v>
      </c>
      <c r="B14432" s="612">
        <v>44134.538888888892</v>
      </c>
      <c r="C14432" s="405" t="s">
        <v>2110</v>
      </c>
      <c r="D14432" s="384">
        <v>3335</v>
      </c>
      <c r="E14432">
        <v>0.02</v>
      </c>
      <c r="F14432">
        <v>1.16838</v>
      </c>
      <c r="G14432" s="384">
        <v>0</v>
      </c>
      <c r="H14432">
        <v>1.16761</v>
      </c>
    </row>
    <row r="14433" spans="1:10">
      <c r="A14433">
        <v>14439</v>
      </c>
      <c r="B14433" s="612">
        <v>44134.645833333336</v>
      </c>
      <c r="C14433" s="405" t="s">
        <v>2054</v>
      </c>
      <c r="D14433" s="384">
        <v>3335</v>
      </c>
      <c r="E14433">
        <v>0.02</v>
      </c>
      <c r="F14433">
        <v>1.16761</v>
      </c>
      <c r="G14433" s="384">
        <v>0</v>
      </c>
      <c r="H14433">
        <v>1.16761</v>
      </c>
      <c r="I14433">
        <v>1.54</v>
      </c>
      <c r="J14433" s="384">
        <v>43447.05</v>
      </c>
    </row>
    <row r="14434" spans="1:10">
      <c r="A14434">
        <v>14419</v>
      </c>
      <c r="B14434" s="612">
        <v>44134.538888888892</v>
      </c>
      <c r="C14434" s="405" t="s">
        <v>97</v>
      </c>
      <c r="D14434" s="384">
        <v>3336</v>
      </c>
      <c r="E14434">
        <v>0.03</v>
      </c>
      <c r="F14434">
        <v>1.1699900000000001</v>
      </c>
      <c r="G14434" s="384">
        <v>0</v>
      </c>
      <c r="H14434">
        <v>0</v>
      </c>
    </row>
    <row r="14435" spans="1:10">
      <c r="A14435">
        <v>14420</v>
      </c>
      <c r="B14435" s="612">
        <v>44134.538888888892</v>
      </c>
      <c r="C14435" s="405" t="s">
        <v>2110</v>
      </c>
      <c r="D14435" s="384">
        <v>3336</v>
      </c>
      <c r="E14435">
        <v>0.03</v>
      </c>
      <c r="F14435">
        <v>1.1699900000000001</v>
      </c>
      <c r="G14435" s="384">
        <v>0</v>
      </c>
      <c r="H14435">
        <v>1.16761</v>
      </c>
    </row>
    <row r="14436" spans="1:10">
      <c r="A14436">
        <v>14440</v>
      </c>
      <c r="B14436" s="612">
        <v>44134.645833333336</v>
      </c>
      <c r="C14436" s="405" t="s">
        <v>2054</v>
      </c>
      <c r="D14436" s="384">
        <v>3336</v>
      </c>
      <c r="E14436">
        <v>0.03</v>
      </c>
      <c r="F14436">
        <v>1.16761</v>
      </c>
      <c r="G14436" s="384">
        <v>0</v>
      </c>
      <c r="H14436">
        <v>1.16761</v>
      </c>
      <c r="I14436">
        <v>7.14</v>
      </c>
      <c r="J14436" s="384">
        <v>43454.19</v>
      </c>
    </row>
    <row r="14437" spans="1:10">
      <c r="A14437">
        <v>14433</v>
      </c>
      <c r="B14437" s="612">
        <v>44134.542361111111</v>
      </c>
      <c r="C14437" s="405" t="s">
        <v>96</v>
      </c>
      <c r="D14437" s="384">
        <v>3337</v>
      </c>
      <c r="E14437">
        <v>0.02</v>
      </c>
      <c r="F14437">
        <v>1.1699900000000001</v>
      </c>
      <c r="G14437" s="384">
        <v>0</v>
      </c>
      <c r="H14437">
        <v>0</v>
      </c>
    </row>
    <row r="14438" spans="1:10">
      <c r="A14438">
        <v>14434</v>
      </c>
      <c r="B14438" s="612">
        <v>44134.542361111111</v>
      </c>
      <c r="C14438" s="405" t="s">
        <v>2110</v>
      </c>
      <c r="D14438" s="384">
        <v>3337</v>
      </c>
      <c r="E14438">
        <v>0.02</v>
      </c>
      <c r="F14438">
        <v>1.1699900000000001</v>
      </c>
      <c r="G14438" s="384">
        <v>0</v>
      </c>
      <c r="H14438">
        <v>1.17099</v>
      </c>
    </row>
    <row r="14439" spans="1:10">
      <c r="A14439">
        <v>14437</v>
      </c>
      <c r="B14439" s="612">
        <v>44134.565972222219</v>
      </c>
      <c r="C14439" s="405" t="s">
        <v>2110</v>
      </c>
      <c r="D14439" s="384">
        <v>3337</v>
      </c>
      <c r="E14439">
        <v>0.02</v>
      </c>
      <c r="F14439">
        <v>1.1699900000000001</v>
      </c>
      <c r="G14439" s="384">
        <v>0</v>
      </c>
      <c r="H14439">
        <v>1.1701900000000001</v>
      </c>
    </row>
    <row r="14440" spans="1:10">
      <c r="A14440">
        <v>14444</v>
      </c>
      <c r="B14440" s="612">
        <v>44134.652083333334</v>
      </c>
      <c r="C14440" s="405" t="s">
        <v>2110</v>
      </c>
      <c r="D14440" s="384">
        <v>3337</v>
      </c>
      <c r="E14440">
        <v>0.02</v>
      </c>
      <c r="F14440">
        <v>1.1699900000000001</v>
      </c>
      <c r="G14440" s="384">
        <v>0</v>
      </c>
      <c r="H14440">
        <v>1.16916</v>
      </c>
    </row>
    <row r="14441" spans="1:10">
      <c r="A14441">
        <v>14449</v>
      </c>
      <c r="B14441" s="612">
        <v>44134.664583333331</v>
      </c>
      <c r="C14441" s="405" t="s">
        <v>2110</v>
      </c>
      <c r="D14441" s="384">
        <v>3337</v>
      </c>
      <c r="E14441">
        <v>0.02</v>
      </c>
      <c r="F14441">
        <v>1.1699900000000001</v>
      </c>
      <c r="G14441" s="384">
        <v>0</v>
      </c>
      <c r="H14441">
        <v>1.16788</v>
      </c>
    </row>
    <row r="14442" spans="1:10">
      <c r="A14442">
        <v>14458</v>
      </c>
      <c r="B14442" s="612">
        <v>44137.206250000003</v>
      </c>
      <c r="C14442" s="405" t="s">
        <v>2110</v>
      </c>
      <c r="D14442" s="384">
        <v>3337</v>
      </c>
      <c r="E14442">
        <v>0.02</v>
      </c>
      <c r="F14442">
        <v>1.1699900000000001</v>
      </c>
      <c r="G14442" s="384">
        <v>0</v>
      </c>
      <c r="H14442">
        <v>1.16655</v>
      </c>
    </row>
    <row r="14443" spans="1:10">
      <c r="A14443">
        <v>14474</v>
      </c>
      <c r="B14443" s="612">
        <v>44138.284722222219</v>
      </c>
      <c r="C14443" s="405" t="s">
        <v>2054</v>
      </c>
      <c r="D14443" s="384">
        <v>3337</v>
      </c>
      <c r="E14443">
        <v>0.02</v>
      </c>
      <c r="F14443">
        <v>1.16655</v>
      </c>
      <c r="G14443" s="384">
        <v>0</v>
      </c>
      <c r="H14443">
        <v>1.16655</v>
      </c>
      <c r="I14443">
        <v>-7.04</v>
      </c>
      <c r="J14443" s="384">
        <v>43455.13</v>
      </c>
    </row>
    <row r="14444" spans="1:10">
      <c r="A14444">
        <v>14435</v>
      </c>
      <c r="B14444" s="612">
        <v>44134.565972222219</v>
      </c>
      <c r="C14444" s="405" t="s">
        <v>96</v>
      </c>
      <c r="D14444" s="384">
        <v>3338</v>
      </c>
      <c r="E14444">
        <v>0.02</v>
      </c>
      <c r="F14444">
        <v>1.16839</v>
      </c>
      <c r="G14444" s="384">
        <v>0</v>
      </c>
      <c r="H14444">
        <v>0</v>
      </c>
    </row>
    <row r="14445" spans="1:10">
      <c r="A14445">
        <v>14436</v>
      </c>
      <c r="B14445" s="612">
        <v>44134.565972222219</v>
      </c>
      <c r="C14445" s="405" t="s">
        <v>2110</v>
      </c>
      <c r="D14445" s="384">
        <v>3338</v>
      </c>
      <c r="E14445">
        <v>0.02</v>
      </c>
      <c r="F14445">
        <v>1.16839</v>
      </c>
      <c r="G14445" s="384">
        <v>0</v>
      </c>
      <c r="H14445">
        <v>1.1701900000000001</v>
      </c>
    </row>
    <row r="14446" spans="1:10">
      <c r="A14446">
        <v>14443</v>
      </c>
      <c r="B14446" s="612">
        <v>44134.652083333334</v>
      </c>
      <c r="C14446" s="405" t="s">
        <v>2110</v>
      </c>
      <c r="D14446" s="384">
        <v>3338</v>
      </c>
      <c r="E14446">
        <v>0.02</v>
      </c>
      <c r="F14446">
        <v>1.16839</v>
      </c>
      <c r="G14446" s="384">
        <v>0</v>
      </c>
      <c r="H14446">
        <v>1.16916</v>
      </c>
    </row>
    <row r="14447" spans="1:10">
      <c r="A14447">
        <v>14448</v>
      </c>
      <c r="B14447" s="612">
        <v>44134.664583333331</v>
      </c>
      <c r="C14447" s="405" t="s">
        <v>2110</v>
      </c>
      <c r="D14447" s="384">
        <v>3338</v>
      </c>
      <c r="E14447">
        <v>0.02</v>
      </c>
      <c r="F14447">
        <v>1.16839</v>
      </c>
      <c r="G14447" s="384">
        <v>0</v>
      </c>
      <c r="H14447">
        <v>1.16788</v>
      </c>
    </row>
    <row r="14448" spans="1:10">
      <c r="A14448">
        <v>14457</v>
      </c>
      <c r="B14448" s="612">
        <v>44137.206250000003</v>
      </c>
      <c r="C14448" s="405" t="s">
        <v>2110</v>
      </c>
      <c r="D14448" s="384">
        <v>3338</v>
      </c>
      <c r="E14448">
        <v>0.02</v>
      </c>
      <c r="F14448">
        <v>1.16839</v>
      </c>
      <c r="G14448" s="384">
        <v>0</v>
      </c>
      <c r="H14448">
        <v>1.16655</v>
      </c>
    </row>
    <row r="14449" spans="1:10">
      <c r="A14449">
        <v>14475</v>
      </c>
      <c r="B14449" s="612">
        <v>44138.284722222219</v>
      </c>
      <c r="C14449" s="405" t="s">
        <v>2054</v>
      </c>
      <c r="D14449" s="384">
        <v>3338</v>
      </c>
      <c r="E14449">
        <v>0.02</v>
      </c>
      <c r="F14449">
        <v>1.16655</v>
      </c>
      <c r="G14449" s="384">
        <v>0</v>
      </c>
      <c r="H14449">
        <v>1.16655</v>
      </c>
      <c r="I14449">
        <v>-3.84</v>
      </c>
      <c r="J14449" s="384">
        <v>43451.28</v>
      </c>
    </row>
    <row r="14450" spans="1:10">
      <c r="A14450">
        <v>14441</v>
      </c>
      <c r="B14450" s="612">
        <v>44134.652083333334</v>
      </c>
      <c r="C14450" s="405" t="s">
        <v>96</v>
      </c>
      <c r="D14450" s="384">
        <v>3339</v>
      </c>
      <c r="E14450">
        <v>0.03</v>
      </c>
      <c r="F14450">
        <v>1.16679</v>
      </c>
      <c r="G14450" s="384">
        <v>0</v>
      </c>
      <c r="H14450">
        <v>0</v>
      </c>
    </row>
    <row r="14451" spans="1:10">
      <c r="A14451">
        <v>14442</v>
      </c>
      <c r="B14451" s="612">
        <v>44134.652083333334</v>
      </c>
      <c r="C14451" s="405" t="s">
        <v>2110</v>
      </c>
      <c r="D14451" s="384">
        <v>3339</v>
      </c>
      <c r="E14451">
        <v>0.03</v>
      </c>
      <c r="F14451">
        <v>1.16679</v>
      </c>
      <c r="G14451" s="384">
        <v>0</v>
      </c>
      <c r="H14451">
        <v>1.16916</v>
      </c>
    </row>
    <row r="14452" spans="1:10">
      <c r="A14452">
        <v>14447</v>
      </c>
      <c r="B14452" s="612">
        <v>44134.664583333331</v>
      </c>
      <c r="C14452" s="405" t="s">
        <v>2110</v>
      </c>
      <c r="D14452" s="384">
        <v>3339</v>
      </c>
      <c r="E14452">
        <v>0.03</v>
      </c>
      <c r="F14452">
        <v>1.16679</v>
      </c>
      <c r="G14452" s="384">
        <v>0</v>
      </c>
      <c r="H14452">
        <v>1.16788</v>
      </c>
    </row>
    <row r="14453" spans="1:10">
      <c r="A14453">
        <v>14456</v>
      </c>
      <c r="B14453" s="612">
        <v>44137.206250000003</v>
      </c>
      <c r="C14453" s="405" t="s">
        <v>2110</v>
      </c>
      <c r="D14453" s="384">
        <v>3339</v>
      </c>
      <c r="E14453">
        <v>0.03</v>
      </c>
      <c r="F14453">
        <v>1.16679</v>
      </c>
      <c r="G14453" s="384">
        <v>0</v>
      </c>
      <c r="H14453">
        <v>1.16655</v>
      </c>
    </row>
    <row r="14454" spans="1:10">
      <c r="A14454">
        <v>14476</v>
      </c>
      <c r="B14454" s="612">
        <v>44138.284722222219</v>
      </c>
      <c r="C14454" s="405" t="s">
        <v>2054</v>
      </c>
      <c r="D14454" s="384">
        <v>3339</v>
      </c>
      <c r="E14454">
        <v>0.03</v>
      </c>
      <c r="F14454">
        <v>1.16655</v>
      </c>
      <c r="G14454" s="384">
        <v>0</v>
      </c>
      <c r="H14454">
        <v>1.16655</v>
      </c>
      <c r="I14454">
        <v>-0.96</v>
      </c>
      <c r="J14454" s="384">
        <v>43450.32</v>
      </c>
    </row>
    <row r="14455" spans="1:10">
      <c r="A14455">
        <v>14445</v>
      </c>
      <c r="B14455" s="612">
        <v>44134.664583333331</v>
      </c>
      <c r="C14455" s="405" t="s">
        <v>96</v>
      </c>
      <c r="D14455" s="384">
        <v>3340</v>
      </c>
      <c r="E14455">
        <v>0.05</v>
      </c>
      <c r="F14455">
        <v>1.16509</v>
      </c>
      <c r="G14455" s="384">
        <v>0</v>
      </c>
      <c r="H14455">
        <v>0</v>
      </c>
    </row>
    <row r="14456" spans="1:10">
      <c r="A14456">
        <v>14446</v>
      </c>
      <c r="B14456" s="612">
        <v>44134.664583333331</v>
      </c>
      <c r="C14456" s="405" t="s">
        <v>2110</v>
      </c>
      <c r="D14456" s="384">
        <v>3340</v>
      </c>
      <c r="E14456">
        <v>0.05</v>
      </c>
      <c r="F14456">
        <v>1.16509</v>
      </c>
      <c r="G14456" s="384">
        <v>0</v>
      </c>
      <c r="H14456">
        <v>1.16788</v>
      </c>
    </row>
    <row r="14457" spans="1:10">
      <c r="A14457">
        <v>14455</v>
      </c>
      <c r="B14457" s="612">
        <v>44137.206250000003</v>
      </c>
      <c r="C14457" s="405" t="s">
        <v>2110</v>
      </c>
      <c r="D14457" s="384">
        <v>3340</v>
      </c>
      <c r="E14457">
        <v>0.05</v>
      </c>
      <c r="F14457">
        <v>1.16509</v>
      </c>
      <c r="G14457" s="384">
        <v>0</v>
      </c>
      <c r="H14457">
        <v>1.16655</v>
      </c>
    </row>
    <row r="14458" spans="1:10">
      <c r="A14458">
        <v>14477</v>
      </c>
      <c r="B14458" s="612">
        <v>44138.284722222219</v>
      </c>
      <c r="C14458" s="405" t="s">
        <v>2054</v>
      </c>
      <c r="D14458" s="384">
        <v>3340</v>
      </c>
      <c r="E14458">
        <v>0.05</v>
      </c>
      <c r="F14458">
        <v>1.16655</v>
      </c>
      <c r="G14458" s="384">
        <v>0</v>
      </c>
      <c r="H14458">
        <v>1.16655</v>
      </c>
      <c r="I14458">
        <v>6.9</v>
      </c>
      <c r="J14458" s="384">
        <v>43457.22</v>
      </c>
    </row>
    <row r="14459" spans="1:10">
      <c r="A14459">
        <v>14450</v>
      </c>
      <c r="B14459" s="612">
        <v>44134.668055555558</v>
      </c>
      <c r="C14459" s="405" t="s">
        <v>97</v>
      </c>
      <c r="D14459" s="384">
        <v>3341</v>
      </c>
      <c r="E14459">
        <v>0.02</v>
      </c>
      <c r="F14459">
        <v>1.1655</v>
      </c>
      <c r="G14459" s="384">
        <v>0</v>
      </c>
      <c r="H14459">
        <v>0</v>
      </c>
    </row>
    <row r="14460" spans="1:10">
      <c r="A14460">
        <v>14451</v>
      </c>
      <c r="B14460" s="612">
        <v>44134.668055555558</v>
      </c>
      <c r="C14460" s="405" t="s">
        <v>2110</v>
      </c>
      <c r="D14460" s="384">
        <v>3341</v>
      </c>
      <c r="E14460">
        <v>0.02</v>
      </c>
      <c r="F14460">
        <v>1.1655</v>
      </c>
      <c r="G14460" s="384">
        <v>0</v>
      </c>
      <c r="H14460">
        <v>1.1645000000000001</v>
      </c>
    </row>
    <row r="14461" spans="1:10">
      <c r="A14461">
        <v>14452</v>
      </c>
      <c r="B14461" s="612">
        <v>44134.713888888888</v>
      </c>
      <c r="C14461" s="405" t="s">
        <v>2054</v>
      </c>
      <c r="D14461" s="384">
        <v>3341</v>
      </c>
      <c r="E14461">
        <v>0.02</v>
      </c>
      <c r="F14461">
        <v>1.1645000000000001</v>
      </c>
      <c r="G14461" s="384">
        <v>0</v>
      </c>
      <c r="H14461">
        <v>1.1645000000000001</v>
      </c>
      <c r="I14461">
        <v>2</v>
      </c>
      <c r="J14461" s="384">
        <v>43456.19</v>
      </c>
    </row>
    <row r="14462" spans="1:10">
      <c r="A14462">
        <v>14453</v>
      </c>
      <c r="B14462" s="612">
        <v>44137.206250000003</v>
      </c>
      <c r="C14462" s="405" t="s">
        <v>96</v>
      </c>
      <c r="D14462" s="384">
        <v>3342</v>
      </c>
      <c r="E14462">
        <v>0.08</v>
      </c>
      <c r="F14462">
        <v>1.1632899999999999</v>
      </c>
      <c r="G14462" s="384">
        <v>0</v>
      </c>
      <c r="H14462">
        <v>0</v>
      </c>
    </row>
    <row r="14463" spans="1:10">
      <c r="A14463">
        <v>14454</v>
      </c>
      <c r="B14463" s="612">
        <v>44137.206250000003</v>
      </c>
      <c r="C14463" s="405" t="s">
        <v>2110</v>
      </c>
      <c r="D14463" s="384">
        <v>3342</v>
      </c>
      <c r="E14463">
        <v>0.08</v>
      </c>
      <c r="F14463">
        <v>1.1632899999999999</v>
      </c>
      <c r="G14463" s="384">
        <v>0</v>
      </c>
      <c r="H14463">
        <v>1.16655</v>
      </c>
    </row>
    <row r="14464" spans="1:10">
      <c r="A14464">
        <v>14478</v>
      </c>
      <c r="B14464" s="612">
        <v>44138.284722222219</v>
      </c>
      <c r="C14464" s="405" t="s">
        <v>2054</v>
      </c>
      <c r="D14464" s="384">
        <v>3342</v>
      </c>
      <c r="E14464">
        <v>0.08</v>
      </c>
      <c r="F14464">
        <v>1.16655</v>
      </c>
      <c r="G14464" s="384">
        <v>0</v>
      </c>
      <c r="H14464">
        <v>1.16655</v>
      </c>
      <c r="I14464">
        <v>25.76</v>
      </c>
      <c r="J14464" s="384">
        <v>43482.98</v>
      </c>
    </row>
    <row r="14465" spans="1:10">
      <c r="A14465">
        <v>14459</v>
      </c>
      <c r="B14465" s="612">
        <v>44137.338194444441</v>
      </c>
      <c r="C14465" s="405" t="s">
        <v>97</v>
      </c>
      <c r="D14465" s="384">
        <v>3343</v>
      </c>
      <c r="E14465">
        <v>0.02</v>
      </c>
      <c r="F14465">
        <v>1.16309</v>
      </c>
      <c r="G14465" s="384">
        <v>0</v>
      </c>
      <c r="H14465">
        <v>0</v>
      </c>
    </row>
    <row r="14466" spans="1:10">
      <c r="A14466">
        <v>14460</v>
      </c>
      <c r="B14466" s="612">
        <v>44137.338194444441</v>
      </c>
      <c r="C14466" s="405" t="s">
        <v>2110</v>
      </c>
      <c r="D14466" s="384">
        <v>3343</v>
      </c>
      <c r="E14466">
        <v>0.02</v>
      </c>
      <c r="F14466">
        <v>1.16309</v>
      </c>
      <c r="G14466" s="384">
        <v>0</v>
      </c>
      <c r="H14466">
        <v>1.1620900000000001</v>
      </c>
    </row>
    <row r="14467" spans="1:10">
      <c r="A14467">
        <v>14463</v>
      </c>
      <c r="B14467" s="612">
        <v>44137.396527777775</v>
      </c>
      <c r="C14467" s="405" t="s">
        <v>2110</v>
      </c>
      <c r="D14467" s="384">
        <v>3343</v>
      </c>
      <c r="E14467">
        <v>0.02</v>
      </c>
      <c r="F14467">
        <v>1.16309</v>
      </c>
      <c r="G14467" s="384">
        <v>0</v>
      </c>
      <c r="H14467">
        <v>1.1629</v>
      </c>
    </row>
    <row r="14468" spans="1:10">
      <c r="A14468">
        <v>14464</v>
      </c>
      <c r="B14468" s="612">
        <v>44137.647916666669</v>
      </c>
      <c r="C14468" s="405" t="s">
        <v>2054</v>
      </c>
      <c r="D14468" s="384">
        <v>3343</v>
      </c>
      <c r="E14468">
        <v>0.02</v>
      </c>
      <c r="F14468">
        <v>1.1629</v>
      </c>
      <c r="G14468" s="384">
        <v>0</v>
      </c>
      <c r="H14468">
        <v>1.1629</v>
      </c>
      <c r="I14468">
        <v>0.38</v>
      </c>
      <c r="J14468" s="384">
        <v>43456.57</v>
      </c>
    </row>
    <row r="14469" spans="1:10">
      <c r="A14469">
        <v>14461</v>
      </c>
      <c r="B14469" s="612">
        <v>44137.396527777775</v>
      </c>
      <c r="C14469" s="405" t="s">
        <v>97</v>
      </c>
      <c r="D14469" s="384">
        <v>3344</v>
      </c>
      <c r="E14469">
        <v>0.02</v>
      </c>
      <c r="F14469">
        <v>1.1647000000000001</v>
      </c>
      <c r="G14469" s="384">
        <v>0</v>
      </c>
      <c r="H14469">
        <v>0</v>
      </c>
    </row>
    <row r="14470" spans="1:10">
      <c r="A14470">
        <v>14462</v>
      </c>
      <c r="B14470" s="612">
        <v>44137.396527777775</v>
      </c>
      <c r="C14470" s="405" t="s">
        <v>2110</v>
      </c>
      <c r="D14470" s="384">
        <v>3344</v>
      </c>
      <c r="E14470">
        <v>0.02</v>
      </c>
      <c r="F14470">
        <v>1.1647000000000001</v>
      </c>
      <c r="G14470" s="384">
        <v>0</v>
      </c>
      <c r="H14470">
        <v>1.1629</v>
      </c>
    </row>
    <row r="14471" spans="1:10">
      <c r="A14471">
        <v>14465</v>
      </c>
      <c r="B14471" s="612">
        <v>44137.647916666669</v>
      </c>
      <c r="C14471" s="405" t="s">
        <v>2054</v>
      </c>
      <c r="D14471" s="384">
        <v>3344</v>
      </c>
      <c r="E14471">
        <v>0.02</v>
      </c>
      <c r="F14471">
        <v>1.1629</v>
      </c>
      <c r="G14471" s="384">
        <v>0</v>
      </c>
      <c r="H14471">
        <v>1.1629</v>
      </c>
      <c r="I14471">
        <v>3.6</v>
      </c>
      <c r="J14471" s="384">
        <v>43460.17</v>
      </c>
    </row>
    <row r="14472" spans="1:10">
      <c r="A14472">
        <v>14466</v>
      </c>
      <c r="B14472" s="612">
        <v>44137.663194444445</v>
      </c>
      <c r="C14472" s="405" t="s">
        <v>97</v>
      </c>
      <c r="D14472" s="384">
        <v>3345</v>
      </c>
      <c r="E14472">
        <v>0.02</v>
      </c>
      <c r="F14472">
        <v>1.1636899999999999</v>
      </c>
      <c r="G14472" s="384">
        <v>0</v>
      </c>
      <c r="H14472">
        <v>0</v>
      </c>
    </row>
    <row r="14473" spans="1:10">
      <c r="A14473">
        <v>14467</v>
      </c>
      <c r="B14473" s="612">
        <v>44137.663194444445</v>
      </c>
      <c r="C14473" s="405" t="s">
        <v>2110</v>
      </c>
      <c r="D14473" s="384">
        <v>3345</v>
      </c>
      <c r="E14473">
        <v>0.02</v>
      </c>
      <c r="F14473">
        <v>1.1636899999999999</v>
      </c>
      <c r="G14473" s="384">
        <v>0</v>
      </c>
      <c r="H14473">
        <v>1.16269</v>
      </c>
    </row>
    <row r="14474" spans="1:10">
      <c r="A14474">
        <v>14468</v>
      </c>
      <c r="B14474" s="612">
        <v>44137.742361111108</v>
      </c>
      <c r="C14474" s="405" t="s">
        <v>2054</v>
      </c>
      <c r="D14474" s="384">
        <v>3345</v>
      </c>
      <c r="E14474">
        <v>0.02</v>
      </c>
      <c r="F14474">
        <v>1.16269</v>
      </c>
      <c r="G14474" s="384">
        <v>0</v>
      </c>
      <c r="H14474">
        <v>1.16269</v>
      </c>
      <c r="I14474">
        <v>2</v>
      </c>
      <c r="J14474" s="384">
        <v>43462.17</v>
      </c>
    </row>
    <row r="14475" spans="1:10">
      <c r="A14475">
        <v>14469</v>
      </c>
      <c r="B14475" s="612">
        <v>44138.018055555556</v>
      </c>
      <c r="C14475" s="405" t="s">
        <v>97</v>
      </c>
      <c r="D14475" s="384">
        <v>3346</v>
      </c>
      <c r="E14475">
        <v>0.02</v>
      </c>
      <c r="F14475">
        <v>1.16449</v>
      </c>
      <c r="G14475" s="384">
        <v>0</v>
      </c>
      <c r="H14475">
        <v>0</v>
      </c>
    </row>
    <row r="14476" spans="1:10">
      <c r="A14476">
        <v>14470</v>
      </c>
      <c r="B14476" s="612">
        <v>44138.018055555556</v>
      </c>
      <c r="C14476" s="405" t="s">
        <v>2110</v>
      </c>
      <c r="D14476" s="384">
        <v>3346</v>
      </c>
      <c r="E14476">
        <v>0.02</v>
      </c>
      <c r="F14476">
        <v>1.16449</v>
      </c>
      <c r="G14476" s="384">
        <v>0</v>
      </c>
      <c r="H14476">
        <v>1.1634899999999999</v>
      </c>
    </row>
    <row r="14477" spans="1:10">
      <c r="A14477">
        <v>14473</v>
      </c>
      <c r="B14477" s="612">
        <v>44138.281944444447</v>
      </c>
      <c r="C14477" s="405" t="s">
        <v>2110</v>
      </c>
      <c r="D14477" s="384">
        <v>3346</v>
      </c>
      <c r="E14477">
        <v>0.02</v>
      </c>
      <c r="F14477">
        <v>1.16449</v>
      </c>
      <c r="G14477" s="384">
        <v>0</v>
      </c>
      <c r="H14477">
        <v>1.16429</v>
      </c>
    </row>
    <row r="14478" spans="1:10">
      <c r="A14478">
        <v>14485</v>
      </c>
      <c r="B14478" s="612">
        <v>44138.34652777778</v>
      </c>
      <c r="C14478" s="405" t="s">
        <v>2110</v>
      </c>
      <c r="D14478" s="384">
        <v>3346</v>
      </c>
      <c r="E14478">
        <v>0.02</v>
      </c>
      <c r="F14478">
        <v>1.16449</v>
      </c>
      <c r="G14478" s="384">
        <v>0</v>
      </c>
      <c r="H14478">
        <v>1.1653199999999999</v>
      </c>
    </row>
    <row r="14479" spans="1:10">
      <c r="A14479">
        <v>14493</v>
      </c>
      <c r="B14479" s="612">
        <v>44138.393055555556</v>
      </c>
      <c r="C14479" s="405" t="s">
        <v>2110</v>
      </c>
      <c r="D14479" s="384">
        <v>3346</v>
      </c>
      <c r="E14479">
        <v>0.02</v>
      </c>
      <c r="F14479">
        <v>1.16449</v>
      </c>
      <c r="G14479" s="384">
        <v>0</v>
      </c>
      <c r="H14479">
        <v>1.1666099999999999</v>
      </c>
    </row>
    <row r="14480" spans="1:10">
      <c r="A14480">
        <v>14499</v>
      </c>
      <c r="B14480" s="612">
        <v>44138.480555555558</v>
      </c>
      <c r="C14480" s="405" t="s">
        <v>2110</v>
      </c>
      <c r="D14480" s="384">
        <v>3346</v>
      </c>
      <c r="E14480">
        <v>0.02</v>
      </c>
      <c r="F14480">
        <v>1.16449</v>
      </c>
      <c r="G14480" s="384">
        <v>0</v>
      </c>
      <c r="H14480">
        <v>1.16797</v>
      </c>
    </row>
    <row r="14481" spans="1:10">
      <c r="A14481">
        <v>14509</v>
      </c>
      <c r="B14481" s="612">
        <v>44138.661805555559</v>
      </c>
      <c r="C14481" s="405" t="s">
        <v>2110</v>
      </c>
      <c r="D14481" s="384">
        <v>3346</v>
      </c>
      <c r="E14481">
        <v>0.02</v>
      </c>
      <c r="F14481">
        <v>1.16449</v>
      </c>
      <c r="G14481" s="384">
        <v>0</v>
      </c>
      <c r="H14481">
        <v>1.1695599999999999</v>
      </c>
    </row>
    <row r="14482" spans="1:10">
      <c r="A14482">
        <v>14529</v>
      </c>
      <c r="B14482" s="612">
        <v>44138.980555555558</v>
      </c>
      <c r="C14482" s="405" t="s">
        <v>2110</v>
      </c>
      <c r="D14482" s="384">
        <v>3346</v>
      </c>
      <c r="E14482">
        <v>0.02</v>
      </c>
      <c r="F14482">
        <v>1.16449</v>
      </c>
      <c r="G14482" s="384">
        <v>0</v>
      </c>
      <c r="H14482">
        <v>1.1712800000000001</v>
      </c>
    </row>
    <row r="14483" spans="1:10">
      <c r="A14483">
        <v>14546</v>
      </c>
      <c r="B14483" s="612">
        <v>44139.03125</v>
      </c>
      <c r="C14483" s="405" t="s">
        <v>2054</v>
      </c>
      <c r="D14483" s="384">
        <v>3346</v>
      </c>
      <c r="E14483">
        <v>0.02</v>
      </c>
      <c r="F14483">
        <v>1.1712800000000001</v>
      </c>
      <c r="G14483" s="384">
        <v>0</v>
      </c>
      <c r="H14483">
        <v>1.1712800000000001</v>
      </c>
      <c r="I14483">
        <v>-13.56</v>
      </c>
      <c r="J14483" s="384">
        <v>43486.32</v>
      </c>
    </row>
    <row r="14484" spans="1:10">
      <c r="A14484">
        <v>14471</v>
      </c>
      <c r="B14484" s="612">
        <v>44138.281944444447</v>
      </c>
      <c r="C14484" s="405" t="s">
        <v>97</v>
      </c>
      <c r="D14484" s="384">
        <v>3347</v>
      </c>
      <c r="E14484">
        <v>0.02</v>
      </c>
      <c r="F14484">
        <v>1.1660900000000001</v>
      </c>
      <c r="G14484" s="384">
        <v>0</v>
      </c>
      <c r="H14484">
        <v>0</v>
      </c>
    </row>
    <row r="14485" spans="1:10">
      <c r="A14485">
        <v>14472</v>
      </c>
      <c r="B14485" s="612">
        <v>44138.281944444447</v>
      </c>
      <c r="C14485" s="405" t="s">
        <v>2110</v>
      </c>
      <c r="D14485" s="384">
        <v>3347</v>
      </c>
      <c r="E14485">
        <v>0.02</v>
      </c>
      <c r="F14485">
        <v>1.1660900000000001</v>
      </c>
      <c r="G14485" s="384">
        <v>0</v>
      </c>
      <c r="H14485">
        <v>1.16429</v>
      </c>
    </row>
    <row r="14486" spans="1:10">
      <c r="A14486">
        <v>14484</v>
      </c>
      <c r="B14486" s="612">
        <v>44138.34652777778</v>
      </c>
      <c r="C14486" s="405" t="s">
        <v>2110</v>
      </c>
      <c r="D14486" s="384">
        <v>3347</v>
      </c>
      <c r="E14486">
        <v>0.02</v>
      </c>
      <c r="F14486">
        <v>1.1660900000000001</v>
      </c>
      <c r="G14486" s="384">
        <v>0</v>
      </c>
      <c r="H14486">
        <v>1.1653199999999999</v>
      </c>
    </row>
    <row r="14487" spans="1:10">
      <c r="A14487">
        <v>14492</v>
      </c>
      <c r="B14487" s="612">
        <v>44138.393055555556</v>
      </c>
      <c r="C14487" s="405" t="s">
        <v>2110</v>
      </c>
      <c r="D14487" s="384">
        <v>3347</v>
      </c>
      <c r="E14487">
        <v>0.02</v>
      </c>
      <c r="F14487">
        <v>1.1660900000000001</v>
      </c>
      <c r="G14487" s="384">
        <v>0</v>
      </c>
      <c r="H14487">
        <v>1.1666099999999999</v>
      </c>
    </row>
    <row r="14488" spans="1:10">
      <c r="A14488">
        <v>14498</v>
      </c>
      <c r="B14488" s="612">
        <v>44138.480555555558</v>
      </c>
      <c r="C14488" s="405" t="s">
        <v>2110</v>
      </c>
      <c r="D14488" s="384">
        <v>3347</v>
      </c>
      <c r="E14488">
        <v>0.02</v>
      </c>
      <c r="F14488">
        <v>1.1660900000000001</v>
      </c>
      <c r="G14488" s="384">
        <v>0</v>
      </c>
      <c r="H14488">
        <v>1.16797</v>
      </c>
    </row>
    <row r="14489" spans="1:10">
      <c r="A14489">
        <v>14508</v>
      </c>
      <c r="B14489" s="612">
        <v>44138.661805555559</v>
      </c>
      <c r="C14489" s="405" t="s">
        <v>2110</v>
      </c>
      <c r="D14489" s="384">
        <v>3347</v>
      </c>
      <c r="E14489">
        <v>0.02</v>
      </c>
      <c r="F14489">
        <v>1.1660900000000001</v>
      </c>
      <c r="G14489" s="384">
        <v>0</v>
      </c>
      <c r="H14489">
        <v>1.1695599999999999</v>
      </c>
    </row>
    <row r="14490" spans="1:10">
      <c r="A14490">
        <v>14528</v>
      </c>
      <c r="B14490" s="612">
        <v>44138.980555555558</v>
      </c>
      <c r="C14490" s="405" t="s">
        <v>2110</v>
      </c>
      <c r="D14490" s="384">
        <v>3347</v>
      </c>
      <c r="E14490">
        <v>0.02</v>
      </c>
      <c r="F14490">
        <v>1.1660900000000001</v>
      </c>
      <c r="G14490" s="384">
        <v>0</v>
      </c>
      <c r="H14490">
        <v>1.1712800000000001</v>
      </c>
    </row>
    <row r="14491" spans="1:10">
      <c r="A14491">
        <v>14547</v>
      </c>
      <c r="B14491" s="612">
        <v>44139.03125</v>
      </c>
      <c r="C14491" s="405" t="s">
        <v>2054</v>
      </c>
      <c r="D14491" s="384">
        <v>3347</v>
      </c>
      <c r="E14491">
        <v>0.02</v>
      </c>
      <c r="F14491">
        <v>1.1712800000000001</v>
      </c>
      <c r="G14491" s="384">
        <v>0</v>
      </c>
      <c r="H14491">
        <v>1.1712800000000001</v>
      </c>
      <c r="I14491">
        <v>-10.36</v>
      </c>
      <c r="J14491" s="384">
        <v>43475.97</v>
      </c>
    </row>
    <row r="14492" spans="1:10">
      <c r="A14492">
        <v>14479</v>
      </c>
      <c r="B14492" s="612">
        <v>44138.288194444445</v>
      </c>
      <c r="C14492" s="405" t="s">
        <v>96</v>
      </c>
      <c r="D14492" s="384">
        <v>3348</v>
      </c>
      <c r="E14492">
        <v>0.02</v>
      </c>
      <c r="F14492">
        <v>1.1663300000000001</v>
      </c>
      <c r="G14492" s="384">
        <v>0</v>
      </c>
      <c r="H14492">
        <v>0</v>
      </c>
    </row>
    <row r="14493" spans="1:10">
      <c r="A14493">
        <v>14480</v>
      </c>
      <c r="B14493" s="612">
        <v>44138.288194444445</v>
      </c>
      <c r="C14493" s="405" t="s">
        <v>2110</v>
      </c>
      <c r="D14493" s="384">
        <v>3348</v>
      </c>
      <c r="E14493">
        <v>0.02</v>
      </c>
      <c r="F14493">
        <v>1.1663300000000001</v>
      </c>
      <c r="G14493" s="384">
        <v>0</v>
      </c>
      <c r="H14493">
        <v>1.16733</v>
      </c>
    </row>
    <row r="14494" spans="1:10">
      <c r="A14494">
        <v>14481</v>
      </c>
      <c r="B14494" s="612">
        <v>44138.340277777781</v>
      </c>
      <c r="C14494" s="405" t="s">
        <v>2054</v>
      </c>
      <c r="D14494" s="384">
        <v>3348</v>
      </c>
      <c r="E14494">
        <v>0.02</v>
      </c>
      <c r="F14494">
        <v>1.16733</v>
      </c>
      <c r="G14494" s="384">
        <v>0</v>
      </c>
      <c r="H14494">
        <v>1.16733</v>
      </c>
      <c r="I14494">
        <v>2</v>
      </c>
      <c r="J14494" s="384">
        <v>43484.98</v>
      </c>
    </row>
    <row r="14495" spans="1:10">
      <c r="A14495">
        <v>14482</v>
      </c>
      <c r="B14495" s="612">
        <v>44138.34652777778</v>
      </c>
      <c r="C14495" s="405" t="s">
        <v>97</v>
      </c>
      <c r="D14495" s="384">
        <v>3349</v>
      </c>
      <c r="E14495">
        <v>0.03</v>
      </c>
      <c r="F14495">
        <v>1.1677</v>
      </c>
      <c r="G14495" s="384">
        <v>0</v>
      </c>
      <c r="H14495">
        <v>0</v>
      </c>
    </row>
    <row r="14496" spans="1:10">
      <c r="A14496">
        <v>14483</v>
      </c>
      <c r="B14496" s="612">
        <v>44138.34652777778</v>
      </c>
      <c r="C14496" s="405" t="s">
        <v>2110</v>
      </c>
      <c r="D14496" s="384">
        <v>3349</v>
      </c>
      <c r="E14496">
        <v>0.03</v>
      </c>
      <c r="F14496">
        <v>1.1677</v>
      </c>
      <c r="G14496" s="384">
        <v>0</v>
      </c>
      <c r="H14496">
        <v>1.1653199999999999</v>
      </c>
    </row>
    <row r="14497" spans="1:10">
      <c r="A14497">
        <v>14491</v>
      </c>
      <c r="B14497" s="612">
        <v>44138.393055555556</v>
      </c>
      <c r="C14497" s="405" t="s">
        <v>2110</v>
      </c>
      <c r="D14497" s="384">
        <v>3349</v>
      </c>
      <c r="E14497">
        <v>0.03</v>
      </c>
      <c r="F14497">
        <v>1.1677</v>
      </c>
      <c r="G14497" s="384">
        <v>0</v>
      </c>
      <c r="H14497">
        <v>1.1666099999999999</v>
      </c>
    </row>
    <row r="14498" spans="1:10">
      <c r="A14498">
        <v>14497</v>
      </c>
      <c r="B14498" s="612">
        <v>44138.480555555558</v>
      </c>
      <c r="C14498" s="405" t="s">
        <v>2110</v>
      </c>
      <c r="D14498" s="384">
        <v>3349</v>
      </c>
      <c r="E14498">
        <v>0.03</v>
      </c>
      <c r="F14498">
        <v>1.1677</v>
      </c>
      <c r="G14498" s="384">
        <v>0</v>
      </c>
      <c r="H14498">
        <v>1.16797</v>
      </c>
    </row>
    <row r="14499" spans="1:10">
      <c r="A14499">
        <v>14507</v>
      </c>
      <c r="B14499" s="612">
        <v>44138.661805555559</v>
      </c>
      <c r="C14499" s="405" t="s">
        <v>2110</v>
      </c>
      <c r="D14499" s="384">
        <v>3349</v>
      </c>
      <c r="E14499">
        <v>0.03</v>
      </c>
      <c r="F14499">
        <v>1.1677</v>
      </c>
      <c r="G14499" s="384">
        <v>0</v>
      </c>
      <c r="H14499">
        <v>1.1695599999999999</v>
      </c>
    </row>
    <row r="14500" spans="1:10">
      <c r="A14500">
        <v>14527</v>
      </c>
      <c r="B14500" s="612">
        <v>44138.980555555558</v>
      </c>
      <c r="C14500" s="405" t="s">
        <v>2110</v>
      </c>
      <c r="D14500" s="384">
        <v>3349</v>
      </c>
      <c r="E14500">
        <v>0.03</v>
      </c>
      <c r="F14500">
        <v>1.1677</v>
      </c>
      <c r="G14500" s="384">
        <v>0</v>
      </c>
      <c r="H14500">
        <v>1.1712800000000001</v>
      </c>
    </row>
    <row r="14501" spans="1:10">
      <c r="A14501">
        <v>14548</v>
      </c>
      <c r="B14501" s="612">
        <v>44139.03125</v>
      </c>
      <c r="C14501" s="405" t="s">
        <v>2054</v>
      </c>
      <c r="D14501" s="384">
        <v>3349</v>
      </c>
      <c r="E14501">
        <v>0.03</v>
      </c>
      <c r="F14501">
        <v>1.1712800000000001</v>
      </c>
      <c r="G14501" s="384">
        <v>0</v>
      </c>
      <c r="H14501">
        <v>1.1712800000000001</v>
      </c>
      <c r="I14501">
        <v>-10.71</v>
      </c>
      <c r="J14501" s="384">
        <v>43465.26</v>
      </c>
    </row>
    <row r="14502" spans="1:10">
      <c r="A14502">
        <v>14486</v>
      </c>
      <c r="B14502" s="612">
        <v>44138.357638888891</v>
      </c>
      <c r="C14502" s="405" t="s">
        <v>96</v>
      </c>
      <c r="D14502" s="384">
        <v>3350</v>
      </c>
      <c r="E14502">
        <v>0.02</v>
      </c>
      <c r="F14502">
        <v>1.16832</v>
      </c>
      <c r="G14502" s="384">
        <v>0</v>
      </c>
      <c r="H14502">
        <v>0</v>
      </c>
    </row>
    <row r="14503" spans="1:10">
      <c r="A14503">
        <v>14487</v>
      </c>
      <c r="B14503" s="612">
        <v>44138.357638888891</v>
      </c>
      <c r="C14503" s="405" t="s">
        <v>2110</v>
      </c>
      <c r="D14503" s="384">
        <v>3350</v>
      </c>
      <c r="E14503">
        <v>0.02</v>
      </c>
      <c r="F14503">
        <v>1.16832</v>
      </c>
      <c r="G14503" s="384">
        <v>0</v>
      </c>
      <c r="H14503">
        <v>1.1693199999999999</v>
      </c>
    </row>
    <row r="14504" spans="1:10">
      <c r="A14504">
        <v>14488</v>
      </c>
      <c r="B14504" s="612">
        <v>44138.393055555556</v>
      </c>
      <c r="C14504" s="405" t="s">
        <v>2054</v>
      </c>
      <c r="D14504" s="384">
        <v>3350</v>
      </c>
      <c r="E14504">
        <v>0.02</v>
      </c>
      <c r="F14504">
        <v>1.1693199999999999</v>
      </c>
      <c r="G14504" s="384">
        <v>0</v>
      </c>
      <c r="H14504">
        <v>1.1693199999999999</v>
      </c>
      <c r="I14504">
        <v>2</v>
      </c>
      <c r="J14504" s="384">
        <v>43486.98</v>
      </c>
    </row>
    <row r="14505" spans="1:10">
      <c r="A14505">
        <v>14489</v>
      </c>
      <c r="B14505" s="612">
        <v>44138.393055555556</v>
      </c>
      <c r="C14505" s="405" t="s">
        <v>97</v>
      </c>
      <c r="D14505" s="384">
        <v>3351</v>
      </c>
      <c r="E14505">
        <v>0.05</v>
      </c>
      <c r="F14505">
        <v>1.1694100000000001</v>
      </c>
      <c r="G14505" s="384">
        <v>0</v>
      </c>
      <c r="H14505">
        <v>0</v>
      </c>
    </row>
    <row r="14506" spans="1:10">
      <c r="A14506">
        <v>14490</v>
      </c>
      <c r="B14506" s="612">
        <v>44138.393055555556</v>
      </c>
      <c r="C14506" s="405" t="s">
        <v>2110</v>
      </c>
      <c r="D14506" s="384">
        <v>3351</v>
      </c>
      <c r="E14506">
        <v>0.05</v>
      </c>
      <c r="F14506">
        <v>1.1694100000000001</v>
      </c>
      <c r="G14506" s="384">
        <v>0</v>
      </c>
      <c r="H14506">
        <v>1.1666099999999999</v>
      </c>
    </row>
    <row r="14507" spans="1:10">
      <c r="A14507">
        <v>14496</v>
      </c>
      <c r="B14507" s="612">
        <v>44138.480555555558</v>
      </c>
      <c r="C14507" s="405" t="s">
        <v>2110</v>
      </c>
      <c r="D14507" s="384">
        <v>3351</v>
      </c>
      <c r="E14507">
        <v>0.05</v>
      </c>
      <c r="F14507">
        <v>1.1694100000000001</v>
      </c>
      <c r="G14507" s="384">
        <v>0</v>
      </c>
      <c r="H14507">
        <v>1.16797</v>
      </c>
    </row>
    <row r="14508" spans="1:10">
      <c r="A14508">
        <v>14506</v>
      </c>
      <c r="B14508" s="612">
        <v>44138.661805555559</v>
      </c>
      <c r="C14508" s="405" t="s">
        <v>2110</v>
      </c>
      <c r="D14508" s="384">
        <v>3351</v>
      </c>
      <c r="E14508">
        <v>0.05</v>
      </c>
      <c r="F14508">
        <v>1.1694100000000001</v>
      </c>
      <c r="G14508" s="384">
        <v>0</v>
      </c>
      <c r="H14508">
        <v>1.1695599999999999</v>
      </c>
    </row>
    <row r="14509" spans="1:10">
      <c r="A14509">
        <v>14526</v>
      </c>
      <c r="B14509" s="612">
        <v>44138.980555555558</v>
      </c>
      <c r="C14509" s="405" t="s">
        <v>2110</v>
      </c>
      <c r="D14509" s="384">
        <v>3351</v>
      </c>
      <c r="E14509">
        <v>0.05</v>
      </c>
      <c r="F14509">
        <v>1.1694100000000001</v>
      </c>
      <c r="G14509" s="384">
        <v>0</v>
      </c>
      <c r="H14509">
        <v>1.1712800000000001</v>
      </c>
    </row>
    <row r="14510" spans="1:10">
      <c r="A14510">
        <v>14549</v>
      </c>
      <c r="B14510" s="612">
        <v>44139.03125</v>
      </c>
      <c r="C14510" s="405" t="s">
        <v>2054</v>
      </c>
      <c r="D14510" s="384">
        <v>3351</v>
      </c>
      <c r="E14510">
        <v>0.05</v>
      </c>
      <c r="F14510">
        <v>1.1712800000000001</v>
      </c>
      <c r="G14510" s="384">
        <v>0</v>
      </c>
      <c r="H14510">
        <v>1.1712800000000001</v>
      </c>
      <c r="I14510">
        <v>-9.2899999999999991</v>
      </c>
      <c r="J14510" s="384">
        <v>43455.96</v>
      </c>
    </row>
    <row r="14511" spans="1:10">
      <c r="A14511">
        <v>14494</v>
      </c>
      <c r="B14511" s="612">
        <v>44138.480555555558</v>
      </c>
      <c r="C14511" s="405" t="s">
        <v>97</v>
      </c>
      <c r="D14511" s="384">
        <v>3352</v>
      </c>
      <c r="E14511">
        <v>0.08</v>
      </c>
      <c r="F14511">
        <v>1.17127</v>
      </c>
      <c r="G14511" s="384">
        <v>0</v>
      </c>
      <c r="H14511">
        <v>0</v>
      </c>
    </row>
    <row r="14512" spans="1:10">
      <c r="A14512">
        <v>14495</v>
      </c>
      <c r="B14512" s="612">
        <v>44138.480555555558</v>
      </c>
      <c r="C14512" s="405" t="s">
        <v>2110</v>
      </c>
      <c r="D14512" s="384">
        <v>3352</v>
      </c>
      <c r="E14512">
        <v>0.08</v>
      </c>
      <c r="F14512">
        <v>1.17127</v>
      </c>
      <c r="G14512" s="384">
        <v>0</v>
      </c>
      <c r="H14512">
        <v>1.16797</v>
      </c>
    </row>
    <row r="14513" spans="1:10">
      <c r="A14513">
        <v>14505</v>
      </c>
      <c r="B14513" s="612">
        <v>44138.661805555559</v>
      </c>
      <c r="C14513" s="405" t="s">
        <v>2110</v>
      </c>
      <c r="D14513" s="384">
        <v>3352</v>
      </c>
      <c r="E14513">
        <v>0.08</v>
      </c>
      <c r="F14513">
        <v>1.17127</v>
      </c>
      <c r="G14513" s="384">
        <v>0</v>
      </c>
      <c r="H14513">
        <v>1.1695599999999999</v>
      </c>
    </row>
    <row r="14514" spans="1:10">
      <c r="A14514">
        <v>14525</v>
      </c>
      <c r="B14514" s="612">
        <v>44138.980555555558</v>
      </c>
      <c r="C14514" s="405" t="s">
        <v>2110</v>
      </c>
      <c r="D14514" s="384">
        <v>3352</v>
      </c>
      <c r="E14514">
        <v>0.08</v>
      </c>
      <c r="F14514">
        <v>1.17127</v>
      </c>
      <c r="G14514" s="384">
        <v>0</v>
      </c>
      <c r="H14514">
        <v>1.1712800000000001</v>
      </c>
    </row>
    <row r="14515" spans="1:10">
      <c r="A14515">
        <v>14550</v>
      </c>
      <c r="B14515" s="612">
        <v>44139.03125</v>
      </c>
      <c r="C14515" s="405" t="s">
        <v>2054</v>
      </c>
      <c r="D14515" s="384">
        <v>3352</v>
      </c>
      <c r="E14515">
        <v>0.08</v>
      </c>
      <c r="F14515">
        <v>1.1712800000000001</v>
      </c>
      <c r="G14515" s="384">
        <v>0</v>
      </c>
      <c r="H14515">
        <v>1.1712800000000001</v>
      </c>
      <c r="I14515">
        <v>0.01</v>
      </c>
      <c r="J14515" s="384">
        <v>43455.97</v>
      </c>
    </row>
    <row r="14516" spans="1:10">
      <c r="A14516">
        <v>14500</v>
      </c>
      <c r="B14516" s="612">
        <v>44138.490277777775</v>
      </c>
      <c r="C14516" s="405" t="s">
        <v>96</v>
      </c>
      <c r="D14516" s="384">
        <v>3353</v>
      </c>
      <c r="E14516">
        <v>0.02</v>
      </c>
      <c r="F14516">
        <v>1.1713899999999999</v>
      </c>
      <c r="G14516" s="384">
        <v>0</v>
      </c>
      <c r="H14516">
        <v>0</v>
      </c>
    </row>
    <row r="14517" spans="1:10">
      <c r="A14517">
        <v>14501</v>
      </c>
      <c r="B14517" s="612">
        <v>44138.490277777775</v>
      </c>
      <c r="C14517" s="405" t="s">
        <v>2110</v>
      </c>
      <c r="D14517" s="384">
        <v>3353</v>
      </c>
      <c r="E14517">
        <v>0.02</v>
      </c>
      <c r="F14517">
        <v>1.1713899999999999</v>
      </c>
      <c r="G14517" s="384">
        <v>0</v>
      </c>
      <c r="H14517">
        <v>1.17239</v>
      </c>
    </row>
    <row r="14518" spans="1:10">
      <c r="A14518">
        <v>14502</v>
      </c>
      <c r="B14518" s="612">
        <v>44138.640972222223</v>
      </c>
      <c r="C14518" s="405" t="s">
        <v>2054</v>
      </c>
      <c r="D14518" s="384">
        <v>3353</v>
      </c>
      <c r="E14518">
        <v>0.02</v>
      </c>
      <c r="F14518">
        <v>1.17239</v>
      </c>
      <c r="G14518" s="384">
        <v>0</v>
      </c>
      <c r="H14518">
        <v>1.17239</v>
      </c>
      <c r="I14518">
        <v>2</v>
      </c>
      <c r="J14518" s="384">
        <v>43488.98</v>
      </c>
    </row>
    <row r="14519" spans="1:10">
      <c r="A14519">
        <v>14503</v>
      </c>
      <c r="B14519" s="612">
        <v>44138.661805555559</v>
      </c>
      <c r="C14519" s="405" t="s">
        <v>97</v>
      </c>
      <c r="D14519" s="384">
        <v>3354</v>
      </c>
      <c r="E14519">
        <v>0.14000000000000001</v>
      </c>
      <c r="F14519">
        <v>1.1731799999999999</v>
      </c>
      <c r="G14519" s="384">
        <v>0</v>
      </c>
      <c r="H14519">
        <v>0</v>
      </c>
    </row>
    <row r="14520" spans="1:10">
      <c r="A14520">
        <v>14504</v>
      </c>
      <c r="B14520" s="612">
        <v>44138.661805555559</v>
      </c>
      <c r="C14520" s="405" t="s">
        <v>2110</v>
      </c>
      <c r="D14520" s="384">
        <v>3354</v>
      </c>
      <c r="E14520">
        <v>0.14000000000000001</v>
      </c>
      <c r="F14520">
        <v>1.1731799999999999</v>
      </c>
      <c r="G14520" s="384">
        <v>0</v>
      </c>
      <c r="H14520">
        <v>1.1695599999999999</v>
      </c>
    </row>
    <row r="14521" spans="1:10">
      <c r="A14521">
        <v>14524</v>
      </c>
      <c r="B14521" s="612">
        <v>44138.980555555558</v>
      </c>
      <c r="C14521" s="405" t="s">
        <v>2110</v>
      </c>
      <c r="D14521" s="384">
        <v>3354</v>
      </c>
      <c r="E14521">
        <v>0.14000000000000001</v>
      </c>
      <c r="F14521">
        <v>1.1731799999999999</v>
      </c>
      <c r="G14521" s="384">
        <v>0</v>
      </c>
      <c r="H14521">
        <v>1.1712800000000001</v>
      </c>
    </row>
    <row r="14522" spans="1:10">
      <c r="A14522">
        <v>14551</v>
      </c>
      <c r="B14522" s="612">
        <v>44139.03125</v>
      </c>
      <c r="C14522" s="405" t="s">
        <v>2054</v>
      </c>
      <c r="D14522" s="384">
        <v>3354</v>
      </c>
      <c r="E14522">
        <v>0.14000000000000001</v>
      </c>
      <c r="F14522">
        <v>1.1712800000000001</v>
      </c>
      <c r="G14522" s="384">
        <v>0</v>
      </c>
      <c r="H14522">
        <v>1.1712800000000001</v>
      </c>
      <c r="I14522">
        <v>26.76</v>
      </c>
      <c r="J14522" s="384">
        <v>43482.73</v>
      </c>
    </row>
    <row r="14523" spans="1:10">
      <c r="A14523">
        <v>14510</v>
      </c>
      <c r="B14523" s="612">
        <v>44138.666666666664</v>
      </c>
      <c r="C14523" s="405" t="s">
        <v>96</v>
      </c>
      <c r="D14523" s="384">
        <v>3355</v>
      </c>
      <c r="E14523">
        <v>0.02</v>
      </c>
      <c r="F14523">
        <v>1.1731499999999999</v>
      </c>
      <c r="G14523" s="384">
        <v>0</v>
      </c>
      <c r="H14523">
        <v>0</v>
      </c>
    </row>
    <row r="14524" spans="1:10">
      <c r="A14524">
        <v>14511</v>
      </c>
      <c r="B14524" s="612">
        <v>44138.666666666664</v>
      </c>
      <c r="C14524" s="405" t="s">
        <v>2110</v>
      </c>
      <c r="D14524" s="384">
        <v>3355</v>
      </c>
      <c r="E14524">
        <v>0.02</v>
      </c>
      <c r="F14524">
        <v>1.1731499999999999</v>
      </c>
      <c r="G14524" s="384">
        <v>0</v>
      </c>
      <c r="H14524">
        <v>1.17415</v>
      </c>
    </row>
    <row r="14525" spans="1:10">
      <c r="A14525">
        <v>14514</v>
      </c>
      <c r="B14525" s="612">
        <v>44138.746527777781</v>
      </c>
      <c r="C14525" s="405" t="s">
        <v>2110</v>
      </c>
      <c r="D14525" s="384">
        <v>3355</v>
      </c>
      <c r="E14525">
        <v>0.02</v>
      </c>
      <c r="F14525">
        <v>1.1731499999999999</v>
      </c>
      <c r="G14525" s="384">
        <v>0</v>
      </c>
      <c r="H14525">
        <v>1.17334</v>
      </c>
    </row>
    <row r="14526" spans="1:10">
      <c r="A14526">
        <v>14518</v>
      </c>
      <c r="B14526" s="612">
        <v>44138.849305555559</v>
      </c>
      <c r="C14526" s="405" t="s">
        <v>2110</v>
      </c>
      <c r="D14526" s="384">
        <v>3355</v>
      </c>
      <c r="E14526">
        <v>0.02</v>
      </c>
      <c r="F14526">
        <v>1.1731499999999999</v>
      </c>
      <c r="G14526" s="384">
        <v>0</v>
      </c>
      <c r="H14526">
        <v>1.1722999999999999</v>
      </c>
    </row>
    <row r="14527" spans="1:10">
      <c r="A14527">
        <v>14519</v>
      </c>
      <c r="B14527" s="612">
        <v>44138.946527777778</v>
      </c>
      <c r="C14527" s="405" t="s">
        <v>2054</v>
      </c>
      <c r="D14527" s="384">
        <v>3355</v>
      </c>
      <c r="E14527">
        <v>0.02</v>
      </c>
      <c r="F14527">
        <v>1.1722999999999999</v>
      </c>
      <c r="G14527" s="384">
        <v>0</v>
      </c>
      <c r="H14527">
        <v>1.1722999999999999</v>
      </c>
      <c r="I14527">
        <v>-1.7</v>
      </c>
      <c r="J14527" s="384">
        <v>43487.28</v>
      </c>
    </row>
    <row r="14528" spans="1:10">
      <c r="A14528">
        <v>14512</v>
      </c>
      <c r="B14528" s="612">
        <v>44138.746527777781</v>
      </c>
      <c r="C14528" s="405" t="s">
        <v>96</v>
      </c>
      <c r="D14528" s="384">
        <v>3356</v>
      </c>
      <c r="E14528">
        <v>0.02</v>
      </c>
      <c r="F14528">
        <v>1.17153</v>
      </c>
      <c r="G14528" s="384">
        <v>0</v>
      </c>
      <c r="H14528">
        <v>0</v>
      </c>
    </row>
    <row r="14529" spans="1:10">
      <c r="A14529">
        <v>14513</v>
      </c>
      <c r="B14529" s="612">
        <v>44138.746527777781</v>
      </c>
      <c r="C14529" s="405" t="s">
        <v>2110</v>
      </c>
      <c r="D14529" s="384">
        <v>3356</v>
      </c>
      <c r="E14529">
        <v>0.02</v>
      </c>
      <c r="F14529">
        <v>1.17153</v>
      </c>
      <c r="G14529" s="384">
        <v>0</v>
      </c>
      <c r="H14529">
        <v>1.17334</v>
      </c>
    </row>
    <row r="14530" spans="1:10">
      <c r="A14530">
        <v>14517</v>
      </c>
      <c r="B14530" s="612">
        <v>44138.849305555559</v>
      </c>
      <c r="C14530" s="405" t="s">
        <v>2110</v>
      </c>
      <c r="D14530" s="384">
        <v>3356</v>
      </c>
      <c r="E14530">
        <v>0.02</v>
      </c>
      <c r="F14530">
        <v>1.17153</v>
      </c>
      <c r="G14530" s="384">
        <v>0</v>
      </c>
      <c r="H14530">
        <v>1.1722999999999999</v>
      </c>
    </row>
    <row r="14531" spans="1:10">
      <c r="A14531">
        <v>14520</v>
      </c>
      <c r="B14531" s="612">
        <v>44138.946527777778</v>
      </c>
      <c r="C14531" s="405" t="s">
        <v>2054</v>
      </c>
      <c r="D14531" s="384">
        <v>3356</v>
      </c>
      <c r="E14531">
        <v>0.02</v>
      </c>
      <c r="F14531">
        <v>1.1722999999999999</v>
      </c>
      <c r="G14531" s="384">
        <v>0</v>
      </c>
      <c r="H14531">
        <v>1.1722999999999999</v>
      </c>
      <c r="I14531">
        <v>1.54</v>
      </c>
      <c r="J14531" s="384">
        <v>43488.82</v>
      </c>
    </row>
    <row r="14532" spans="1:10">
      <c r="A14532">
        <v>14515</v>
      </c>
      <c r="B14532" s="612">
        <v>44138.849305555559</v>
      </c>
      <c r="C14532" s="405" t="s">
        <v>96</v>
      </c>
      <c r="D14532" s="384">
        <v>3357</v>
      </c>
      <c r="E14532">
        <v>0.03</v>
      </c>
      <c r="F14532">
        <v>1.1699200000000001</v>
      </c>
      <c r="G14532" s="384">
        <v>0</v>
      </c>
      <c r="H14532">
        <v>0</v>
      </c>
    </row>
    <row r="14533" spans="1:10">
      <c r="A14533">
        <v>14516</v>
      </c>
      <c r="B14533" s="612">
        <v>44138.849305555559</v>
      </c>
      <c r="C14533" s="405" t="s">
        <v>2110</v>
      </c>
      <c r="D14533" s="384">
        <v>3357</v>
      </c>
      <c r="E14533">
        <v>0.03</v>
      </c>
      <c r="F14533">
        <v>1.1699200000000001</v>
      </c>
      <c r="G14533" s="384">
        <v>0</v>
      </c>
      <c r="H14533">
        <v>1.1722999999999999</v>
      </c>
    </row>
    <row r="14534" spans="1:10">
      <c r="A14534">
        <v>14521</v>
      </c>
      <c r="B14534" s="612">
        <v>44138.946527777778</v>
      </c>
      <c r="C14534" s="405" t="s">
        <v>2054</v>
      </c>
      <c r="D14534" s="384">
        <v>3357</v>
      </c>
      <c r="E14534">
        <v>0.03</v>
      </c>
      <c r="F14534">
        <v>1.1722999999999999</v>
      </c>
      <c r="G14534" s="384">
        <v>0</v>
      </c>
      <c r="H14534">
        <v>1.1722999999999999</v>
      </c>
      <c r="I14534">
        <v>7.14</v>
      </c>
      <c r="J14534" s="384">
        <v>43495.96</v>
      </c>
    </row>
    <row r="14535" spans="1:10">
      <c r="A14535">
        <v>14522</v>
      </c>
      <c r="B14535" s="612">
        <v>44138.980555555558</v>
      </c>
      <c r="C14535" s="405" t="s">
        <v>97</v>
      </c>
      <c r="D14535" s="384">
        <v>3358</v>
      </c>
      <c r="E14535">
        <v>0.23</v>
      </c>
      <c r="F14535">
        <v>1.17527</v>
      </c>
      <c r="G14535" s="384">
        <v>0</v>
      </c>
      <c r="H14535">
        <v>0</v>
      </c>
    </row>
    <row r="14536" spans="1:10">
      <c r="A14536">
        <v>14523</v>
      </c>
      <c r="B14536" s="612">
        <v>44138.980555555558</v>
      </c>
      <c r="C14536" s="405" t="s">
        <v>2110</v>
      </c>
      <c r="D14536" s="384">
        <v>3358</v>
      </c>
      <c r="E14536">
        <v>0.23</v>
      </c>
      <c r="F14536">
        <v>1.17527</v>
      </c>
      <c r="G14536" s="384">
        <v>0</v>
      </c>
      <c r="H14536">
        <v>1.1712800000000001</v>
      </c>
    </row>
    <row r="14537" spans="1:10">
      <c r="A14537">
        <v>14552</v>
      </c>
      <c r="B14537" s="612">
        <v>44139.03125</v>
      </c>
      <c r="C14537" s="405" t="s">
        <v>2054</v>
      </c>
      <c r="D14537" s="384">
        <v>3358</v>
      </c>
      <c r="E14537">
        <v>0.23</v>
      </c>
      <c r="F14537">
        <v>1.1712800000000001</v>
      </c>
      <c r="G14537" s="384">
        <v>0</v>
      </c>
      <c r="H14537">
        <v>1.1712800000000001</v>
      </c>
      <c r="I14537">
        <v>92.03</v>
      </c>
      <c r="J14537" s="384">
        <v>43574.76</v>
      </c>
    </row>
    <row r="14538" spans="1:10">
      <c r="A14538">
        <v>14530</v>
      </c>
      <c r="B14538" s="612">
        <v>44138.984027777777</v>
      </c>
      <c r="C14538" s="405" t="s">
        <v>96</v>
      </c>
      <c r="D14538" s="384">
        <v>3359</v>
      </c>
      <c r="E14538">
        <v>0.02</v>
      </c>
      <c r="F14538">
        <v>1.1756800000000001</v>
      </c>
      <c r="G14538" s="384">
        <v>0</v>
      </c>
      <c r="H14538">
        <v>0</v>
      </c>
    </row>
    <row r="14539" spans="1:10">
      <c r="A14539">
        <v>14531</v>
      </c>
      <c r="B14539" s="612">
        <v>44138.984027777777</v>
      </c>
      <c r="C14539" s="405" t="s">
        <v>2110</v>
      </c>
      <c r="D14539" s="384">
        <v>3359</v>
      </c>
      <c r="E14539">
        <v>0.02</v>
      </c>
      <c r="F14539">
        <v>1.1756800000000001</v>
      </c>
      <c r="G14539" s="384">
        <v>0</v>
      </c>
      <c r="H14539">
        <v>1.1766799999999999</v>
      </c>
    </row>
    <row r="14540" spans="1:10">
      <c r="A14540">
        <v>14534</v>
      </c>
      <c r="B14540" s="612">
        <v>44139.002083333333</v>
      </c>
      <c r="C14540" s="405" t="s">
        <v>2110</v>
      </c>
      <c r="D14540" s="384">
        <v>3359</v>
      </c>
      <c r="E14540">
        <v>0.02</v>
      </c>
      <c r="F14540">
        <v>1.1756800000000001</v>
      </c>
      <c r="G14540" s="384">
        <v>0</v>
      </c>
      <c r="H14540">
        <v>1.17588</v>
      </c>
    </row>
    <row r="14541" spans="1:10">
      <c r="A14541">
        <v>14535</v>
      </c>
      <c r="B14541" s="612">
        <v>44139.005555555559</v>
      </c>
      <c r="C14541" s="405" t="s">
        <v>2054</v>
      </c>
      <c r="D14541" s="384">
        <v>3359</v>
      </c>
      <c r="E14541">
        <v>0.02</v>
      </c>
      <c r="F14541">
        <v>1.17588</v>
      </c>
      <c r="G14541" s="384">
        <v>0</v>
      </c>
      <c r="H14541">
        <v>1.17588</v>
      </c>
      <c r="I14541">
        <v>0.32</v>
      </c>
      <c r="J14541" s="384">
        <v>43496.28</v>
      </c>
    </row>
    <row r="14542" spans="1:10">
      <c r="A14542">
        <v>14532</v>
      </c>
      <c r="B14542" s="612">
        <v>44139.002083333333</v>
      </c>
      <c r="C14542" s="405" t="s">
        <v>96</v>
      </c>
      <c r="D14542" s="384">
        <v>3360</v>
      </c>
      <c r="E14542">
        <v>0.02</v>
      </c>
      <c r="F14542">
        <v>1.17408</v>
      </c>
      <c r="G14542" s="384">
        <v>0</v>
      </c>
      <c r="H14542">
        <v>0</v>
      </c>
    </row>
    <row r="14543" spans="1:10">
      <c r="A14543">
        <v>14533</v>
      </c>
      <c r="B14543" s="612">
        <v>44139.002083333333</v>
      </c>
      <c r="C14543" s="405" t="s">
        <v>2110</v>
      </c>
      <c r="D14543" s="384">
        <v>3360</v>
      </c>
      <c r="E14543">
        <v>0.02</v>
      </c>
      <c r="F14543">
        <v>1.17408</v>
      </c>
      <c r="G14543" s="384">
        <v>0</v>
      </c>
      <c r="H14543">
        <v>1.17588</v>
      </c>
    </row>
    <row r="14544" spans="1:10">
      <c r="A14544">
        <v>14536</v>
      </c>
      <c r="B14544" s="612">
        <v>44139.005555555559</v>
      </c>
      <c r="C14544" s="405" t="s">
        <v>2054</v>
      </c>
      <c r="D14544" s="384">
        <v>3360</v>
      </c>
      <c r="E14544">
        <v>0.02</v>
      </c>
      <c r="F14544">
        <v>1.17588</v>
      </c>
      <c r="G14544" s="384">
        <v>0</v>
      </c>
      <c r="H14544">
        <v>1.17588</v>
      </c>
      <c r="I14544">
        <v>3.6</v>
      </c>
      <c r="J14544" s="384">
        <v>43499.88</v>
      </c>
    </row>
    <row r="14545" spans="1:10">
      <c r="A14545">
        <v>14537</v>
      </c>
      <c r="B14545" s="612">
        <v>44139.012499999997</v>
      </c>
      <c r="C14545" s="405" t="s">
        <v>96</v>
      </c>
      <c r="D14545" s="384">
        <v>3361</v>
      </c>
      <c r="E14545">
        <v>0.02</v>
      </c>
      <c r="F14545">
        <v>1.1763600000000001</v>
      </c>
      <c r="G14545" s="384">
        <v>0</v>
      </c>
      <c r="H14545">
        <v>0</v>
      </c>
    </row>
    <row r="14546" spans="1:10">
      <c r="A14546">
        <v>14538</v>
      </c>
      <c r="B14546" s="612">
        <v>44139.012499999997</v>
      </c>
      <c r="C14546" s="405" t="s">
        <v>2110</v>
      </c>
      <c r="D14546" s="384">
        <v>3361</v>
      </c>
      <c r="E14546">
        <v>0.02</v>
      </c>
      <c r="F14546">
        <v>1.1763600000000001</v>
      </c>
      <c r="G14546" s="384">
        <v>0</v>
      </c>
      <c r="H14546">
        <v>1.17736</v>
      </c>
    </row>
    <row r="14547" spans="1:10">
      <c r="A14547">
        <v>14541</v>
      </c>
      <c r="B14547" s="612">
        <v>44139.019444444442</v>
      </c>
      <c r="C14547" s="405" t="s">
        <v>2110</v>
      </c>
      <c r="D14547" s="384">
        <v>3361</v>
      </c>
      <c r="E14547">
        <v>0.02</v>
      </c>
      <c r="F14547">
        <v>1.1763600000000001</v>
      </c>
      <c r="G14547" s="384">
        <v>0</v>
      </c>
      <c r="H14547">
        <v>1.1764399999999999</v>
      </c>
    </row>
    <row r="14548" spans="1:10">
      <c r="A14548">
        <v>14545</v>
      </c>
      <c r="B14548" s="612">
        <v>44139.026388888888</v>
      </c>
      <c r="C14548" s="405" t="s">
        <v>2110</v>
      </c>
      <c r="D14548" s="384">
        <v>3361</v>
      </c>
      <c r="E14548">
        <v>0.02</v>
      </c>
      <c r="F14548">
        <v>1.1763600000000001</v>
      </c>
      <c r="G14548" s="384">
        <v>0</v>
      </c>
      <c r="H14548">
        <v>1.1752899999999999</v>
      </c>
    </row>
    <row r="14549" spans="1:10">
      <c r="A14549">
        <v>14560</v>
      </c>
      <c r="B14549" s="612">
        <v>44139.039583333331</v>
      </c>
      <c r="C14549" s="405" t="s">
        <v>2110</v>
      </c>
      <c r="D14549" s="384">
        <v>3361</v>
      </c>
      <c r="E14549">
        <v>0.02</v>
      </c>
      <c r="F14549">
        <v>1.1763600000000001</v>
      </c>
      <c r="G14549" s="384">
        <v>0</v>
      </c>
      <c r="H14549">
        <v>1.17394</v>
      </c>
    </row>
    <row r="14550" spans="1:10">
      <c r="A14550">
        <v>14573</v>
      </c>
      <c r="B14550" s="612">
        <v>44139.061805555553</v>
      </c>
      <c r="C14550" s="405" t="s">
        <v>2110</v>
      </c>
      <c r="D14550" s="384">
        <v>3361</v>
      </c>
      <c r="E14550">
        <v>0.02</v>
      </c>
      <c r="F14550">
        <v>1.1763600000000001</v>
      </c>
      <c r="G14550" s="384">
        <v>0</v>
      </c>
      <c r="H14550">
        <v>1.1722300000000001</v>
      </c>
    </row>
    <row r="14551" spans="1:10">
      <c r="A14551">
        <v>14587</v>
      </c>
      <c r="B14551" s="612">
        <v>44139.099305555559</v>
      </c>
      <c r="C14551" s="405" t="s">
        <v>2110</v>
      </c>
      <c r="D14551" s="384">
        <v>3361</v>
      </c>
      <c r="E14551">
        <v>0.02</v>
      </c>
      <c r="F14551">
        <v>1.1763600000000001</v>
      </c>
      <c r="G14551" s="384">
        <v>0</v>
      </c>
      <c r="H14551">
        <v>1.1704399999999999</v>
      </c>
    </row>
    <row r="14552" spans="1:10">
      <c r="A14552">
        <v>14595</v>
      </c>
      <c r="B14552" s="612">
        <v>44139.101388888892</v>
      </c>
      <c r="C14552" s="405" t="s">
        <v>2110</v>
      </c>
      <c r="D14552" s="384">
        <v>3361</v>
      </c>
      <c r="E14552">
        <v>0.02</v>
      </c>
      <c r="F14552">
        <v>1.1763600000000001</v>
      </c>
      <c r="G14552" s="384">
        <v>0</v>
      </c>
      <c r="H14552">
        <v>1.1686099999999999</v>
      </c>
    </row>
    <row r="14553" spans="1:10">
      <c r="A14553">
        <v>14607</v>
      </c>
      <c r="B14553" s="612">
        <v>44139.113194444442</v>
      </c>
      <c r="C14553" s="405" t="s">
        <v>2110</v>
      </c>
      <c r="D14553" s="384">
        <v>3361</v>
      </c>
      <c r="E14553">
        <v>0.02</v>
      </c>
      <c r="F14553">
        <v>1.1763600000000001</v>
      </c>
      <c r="G14553" s="384">
        <v>0</v>
      </c>
      <c r="H14553">
        <v>1.1660999999999999</v>
      </c>
    </row>
    <row r="14554" spans="1:10">
      <c r="A14554">
        <v>14620</v>
      </c>
      <c r="B14554" s="612">
        <v>44139.136805555558</v>
      </c>
      <c r="C14554" s="405" t="s">
        <v>2054</v>
      </c>
      <c r="D14554" s="384">
        <v>3361</v>
      </c>
      <c r="E14554">
        <v>0.02</v>
      </c>
      <c r="F14554">
        <v>1.1660999999999999</v>
      </c>
      <c r="G14554" s="384">
        <v>0</v>
      </c>
      <c r="H14554">
        <v>1.1660999999999999</v>
      </c>
      <c r="I14554">
        <v>-20.52</v>
      </c>
      <c r="J14554" s="384">
        <v>43568.22</v>
      </c>
    </row>
    <row r="14555" spans="1:10">
      <c r="A14555">
        <v>14539</v>
      </c>
      <c r="B14555" s="612">
        <v>44139.019444444442</v>
      </c>
      <c r="C14555" s="405" t="s">
        <v>96</v>
      </c>
      <c r="D14555" s="384">
        <v>3362</v>
      </c>
      <c r="E14555">
        <v>0.02</v>
      </c>
      <c r="F14555">
        <v>1.1745099999999999</v>
      </c>
      <c r="G14555" s="384">
        <v>0</v>
      </c>
      <c r="H14555">
        <v>0</v>
      </c>
    </row>
    <row r="14556" spans="1:10">
      <c r="A14556">
        <v>14540</v>
      </c>
      <c r="B14556" s="612">
        <v>44139.019444444442</v>
      </c>
      <c r="C14556" s="405" t="s">
        <v>2110</v>
      </c>
      <c r="D14556" s="384">
        <v>3362</v>
      </c>
      <c r="E14556">
        <v>0.02</v>
      </c>
      <c r="F14556">
        <v>1.1745099999999999</v>
      </c>
      <c r="G14556" s="384">
        <v>0</v>
      </c>
      <c r="H14556">
        <v>1.1764399999999999</v>
      </c>
    </row>
    <row r="14557" spans="1:10">
      <c r="A14557">
        <v>14544</v>
      </c>
      <c r="B14557" s="612">
        <v>44139.026388888888</v>
      </c>
      <c r="C14557" s="405" t="s">
        <v>2110</v>
      </c>
      <c r="D14557" s="384">
        <v>3362</v>
      </c>
      <c r="E14557">
        <v>0.02</v>
      </c>
      <c r="F14557">
        <v>1.1745099999999999</v>
      </c>
      <c r="G14557" s="384">
        <v>0</v>
      </c>
      <c r="H14557">
        <v>1.1752899999999999</v>
      </c>
    </row>
    <row r="14558" spans="1:10">
      <c r="A14558">
        <v>14559</v>
      </c>
      <c r="B14558" s="612">
        <v>44139.039583333331</v>
      </c>
      <c r="C14558" s="405" t="s">
        <v>2110</v>
      </c>
      <c r="D14558" s="384">
        <v>3362</v>
      </c>
      <c r="E14558">
        <v>0.02</v>
      </c>
      <c r="F14558">
        <v>1.1745099999999999</v>
      </c>
      <c r="G14558" s="384">
        <v>0</v>
      </c>
      <c r="H14558">
        <v>1.17394</v>
      </c>
    </row>
    <row r="14559" spans="1:10">
      <c r="A14559">
        <v>14572</v>
      </c>
      <c r="B14559" s="612">
        <v>44139.061805555553</v>
      </c>
      <c r="C14559" s="405" t="s">
        <v>2110</v>
      </c>
      <c r="D14559" s="384">
        <v>3362</v>
      </c>
      <c r="E14559">
        <v>0.02</v>
      </c>
      <c r="F14559">
        <v>1.1745099999999999</v>
      </c>
      <c r="G14559" s="384">
        <v>0</v>
      </c>
      <c r="H14559">
        <v>1.1722300000000001</v>
      </c>
    </row>
    <row r="14560" spans="1:10">
      <c r="A14560">
        <v>14586</v>
      </c>
      <c r="B14560" s="612">
        <v>44139.099305555559</v>
      </c>
      <c r="C14560" s="405" t="s">
        <v>2110</v>
      </c>
      <c r="D14560" s="384">
        <v>3362</v>
      </c>
      <c r="E14560">
        <v>0.02</v>
      </c>
      <c r="F14560">
        <v>1.1745099999999999</v>
      </c>
      <c r="G14560" s="384">
        <v>0</v>
      </c>
      <c r="H14560">
        <v>1.1704399999999999</v>
      </c>
    </row>
    <row r="14561" spans="1:10">
      <c r="A14561">
        <v>14594</v>
      </c>
      <c r="B14561" s="612">
        <v>44139.101388888892</v>
      </c>
      <c r="C14561" s="405" t="s">
        <v>2110</v>
      </c>
      <c r="D14561" s="384">
        <v>3362</v>
      </c>
      <c r="E14561">
        <v>0.02</v>
      </c>
      <c r="F14561">
        <v>1.1745099999999999</v>
      </c>
      <c r="G14561" s="384">
        <v>0</v>
      </c>
      <c r="H14561">
        <v>1.1686099999999999</v>
      </c>
    </row>
    <row r="14562" spans="1:10">
      <c r="A14562">
        <v>14606</v>
      </c>
      <c r="B14562" s="612">
        <v>44139.113194444442</v>
      </c>
      <c r="C14562" s="405" t="s">
        <v>2110</v>
      </c>
      <c r="D14562" s="384">
        <v>3362</v>
      </c>
      <c r="E14562">
        <v>0.02</v>
      </c>
      <c r="F14562">
        <v>1.1745099999999999</v>
      </c>
      <c r="G14562" s="384">
        <v>0</v>
      </c>
      <c r="H14562">
        <v>1.1660999999999999</v>
      </c>
    </row>
    <row r="14563" spans="1:10">
      <c r="A14563">
        <v>14621</v>
      </c>
      <c r="B14563" s="612">
        <v>44139.136805555558</v>
      </c>
      <c r="C14563" s="405" t="s">
        <v>2054</v>
      </c>
      <c r="D14563" s="384">
        <v>3362</v>
      </c>
      <c r="E14563">
        <v>0.02</v>
      </c>
      <c r="F14563">
        <v>1.1660999999999999</v>
      </c>
      <c r="G14563" s="384">
        <v>0</v>
      </c>
      <c r="H14563">
        <v>1.1660999999999999</v>
      </c>
      <c r="I14563">
        <v>-16.82</v>
      </c>
      <c r="J14563" s="384">
        <v>43551.4</v>
      </c>
    </row>
    <row r="14564" spans="1:10">
      <c r="A14564">
        <v>14542</v>
      </c>
      <c r="B14564" s="612">
        <v>44139.026388888888</v>
      </c>
      <c r="C14564" s="405" t="s">
        <v>96</v>
      </c>
      <c r="D14564" s="384">
        <v>3363</v>
      </c>
      <c r="E14564">
        <v>0.03</v>
      </c>
      <c r="F14564">
        <v>1.1727700000000001</v>
      </c>
      <c r="G14564" s="384">
        <v>0</v>
      </c>
      <c r="H14564">
        <v>0</v>
      </c>
    </row>
    <row r="14565" spans="1:10">
      <c r="A14565">
        <v>14543</v>
      </c>
      <c r="B14565" s="612">
        <v>44139.026388888888</v>
      </c>
      <c r="C14565" s="405" t="s">
        <v>2110</v>
      </c>
      <c r="D14565" s="384">
        <v>3363</v>
      </c>
      <c r="E14565">
        <v>0.03</v>
      </c>
      <c r="F14565">
        <v>1.1727700000000001</v>
      </c>
      <c r="G14565" s="384">
        <v>0</v>
      </c>
      <c r="H14565">
        <v>1.1752899999999999</v>
      </c>
    </row>
    <row r="14566" spans="1:10">
      <c r="A14566">
        <v>14558</v>
      </c>
      <c r="B14566" s="612">
        <v>44139.039583333331</v>
      </c>
      <c r="C14566" s="405" t="s">
        <v>2110</v>
      </c>
      <c r="D14566" s="384">
        <v>3363</v>
      </c>
      <c r="E14566">
        <v>0.03</v>
      </c>
      <c r="F14566">
        <v>1.1727700000000001</v>
      </c>
      <c r="G14566" s="384">
        <v>0</v>
      </c>
      <c r="H14566">
        <v>1.17394</v>
      </c>
    </row>
    <row r="14567" spans="1:10">
      <c r="A14567">
        <v>14571</v>
      </c>
      <c r="B14567" s="612">
        <v>44139.061805555553</v>
      </c>
      <c r="C14567" s="405" t="s">
        <v>2110</v>
      </c>
      <c r="D14567" s="384">
        <v>3363</v>
      </c>
      <c r="E14567">
        <v>0.03</v>
      </c>
      <c r="F14567">
        <v>1.1727700000000001</v>
      </c>
      <c r="G14567" s="384">
        <v>0</v>
      </c>
      <c r="H14567">
        <v>1.1722300000000001</v>
      </c>
    </row>
    <row r="14568" spans="1:10">
      <c r="A14568">
        <v>14585</v>
      </c>
      <c r="B14568" s="612">
        <v>44139.099305555559</v>
      </c>
      <c r="C14568" s="405" t="s">
        <v>2110</v>
      </c>
      <c r="D14568" s="384">
        <v>3363</v>
      </c>
      <c r="E14568">
        <v>0.03</v>
      </c>
      <c r="F14568">
        <v>1.1727700000000001</v>
      </c>
      <c r="G14568" s="384">
        <v>0</v>
      </c>
      <c r="H14568">
        <v>1.1704399999999999</v>
      </c>
    </row>
    <row r="14569" spans="1:10">
      <c r="A14569">
        <v>14593</v>
      </c>
      <c r="B14569" s="612">
        <v>44139.101388888892</v>
      </c>
      <c r="C14569" s="405" t="s">
        <v>2110</v>
      </c>
      <c r="D14569" s="384">
        <v>3363</v>
      </c>
      <c r="E14569">
        <v>0.03</v>
      </c>
      <c r="F14569">
        <v>1.1727700000000001</v>
      </c>
      <c r="G14569" s="384">
        <v>0</v>
      </c>
      <c r="H14569">
        <v>1.1686099999999999</v>
      </c>
    </row>
    <row r="14570" spans="1:10">
      <c r="A14570">
        <v>14605</v>
      </c>
      <c r="B14570" s="612">
        <v>44139.113194444442</v>
      </c>
      <c r="C14570" s="405" t="s">
        <v>2110</v>
      </c>
      <c r="D14570" s="384">
        <v>3363</v>
      </c>
      <c r="E14570">
        <v>0.03</v>
      </c>
      <c r="F14570">
        <v>1.1727700000000001</v>
      </c>
      <c r="G14570" s="384">
        <v>0</v>
      </c>
      <c r="H14570">
        <v>1.1660999999999999</v>
      </c>
    </row>
    <row r="14571" spans="1:10">
      <c r="A14571">
        <v>14622</v>
      </c>
      <c r="B14571" s="612">
        <v>44139.136805555558</v>
      </c>
      <c r="C14571" s="405" t="s">
        <v>2054</v>
      </c>
      <c r="D14571" s="384">
        <v>3363</v>
      </c>
      <c r="E14571">
        <v>0.03</v>
      </c>
      <c r="F14571">
        <v>1.1660999999999999</v>
      </c>
      <c r="G14571" s="384">
        <v>0</v>
      </c>
      <c r="H14571">
        <v>1.1660999999999999</v>
      </c>
      <c r="I14571">
        <v>-20.010000000000002</v>
      </c>
      <c r="J14571" s="384">
        <v>43531.39</v>
      </c>
    </row>
    <row r="14572" spans="1:10">
      <c r="A14572">
        <v>14553</v>
      </c>
      <c r="B14572" s="612">
        <v>44139.03402777778</v>
      </c>
      <c r="C14572" s="405" t="s">
        <v>97</v>
      </c>
      <c r="D14572" s="384">
        <v>3364</v>
      </c>
      <c r="E14572">
        <v>0.02</v>
      </c>
      <c r="F14572">
        <v>1.17248</v>
      </c>
      <c r="G14572" s="384">
        <v>0</v>
      </c>
      <c r="H14572">
        <v>0</v>
      </c>
    </row>
    <row r="14573" spans="1:10">
      <c r="A14573">
        <v>14554</v>
      </c>
      <c r="B14573" s="612">
        <v>44139.03402777778</v>
      </c>
      <c r="C14573" s="405" t="s">
        <v>2110</v>
      </c>
      <c r="D14573" s="384">
        <v>3364</v>
      </c>
      <c r="E14573">
        <v>0.02</v>
      </c>
      <c r="F14573">
        <v>1.17248</v>
      </c>
      <c r="G14573" s="384">
        <v>0</v>
      </c>
      <c r="H14573">
        <v>1.1714800000000001</v>
      </c>
    </row>
    <row r="14574" spans="1:10">
      <c r="A14574">
        <v>14555</v>
      </c>
      <c r="B14574" s="612">
        <v>44139.036111111112</v>
      </c>
      <c r="C14574" s="405" t="s">
        <v>2054</v>
      </c>
      <c r="D14574" s="384">
        <v>3364</v>
      </c>
      <c r="E14574">
        <v>0.02</v>
      </c>
      <c r="F14574">
        <v>1.1714800000000001</v>
      </c>
      <c r="G14574" s="384">
        <v>0</v>
      </c>
      <c r="H14574">
        <v>1.1714800000000001</v>
      </c>
      <c r="I14574">
        <v>2</v>
      </c>
      <c r="J14574" s="384">
        <v>43576.76</v>
      </c>
    </row>
    <row r="14575" spans="1:10">
      <c r="A14575">
        <v>14556</v>
      </c>
      <c r="B14575" s="612">
        <v>44139.039583333331</v>
      </c>
      <c r="C14575" s="405" t="s">
        <v>96</v>
      </c>
      <c r="D14575" s="384">
        <v>3365</v>
      </c>
      <c r="E14575">
        <v>0.05</v>
      </c>
      <c r="F14575">
        <v>1.1710400000000001</v>
      </c>
      <c r="G14575" s="384">
        <v>0</v>
      </c>
      <c r="H14575">
        <v>0</v>
      </c>
    </row>
    <row r="14576" spans="1:10">
      <c r="A14576">
        <v>14557</v>
      </c>
      <c r="B14576" s="612">
        <v>44139.039583333331</v>
      </c>
      <c r="C14576" s="405" t="s">
        <v>2110</v>
      </c>
      <c r="D14576" s="384">
        <v>3365</v>
      </c>
      <c r="E14576">
        <v>0.05</v>
      </c>
      <c r="F14576">
        <v>1.1710400000000001</v>
      </c>
      <c r="G14576" s="384">
        <v>0</v>
      </c>
      <c r="H14576">
        <v>1.17394</v>
      </c>
    </row>
    <row r="14577" spans="1:10">
      <c r="A14577">
        <v>14570</v>
      </c>
      <c r="B14577" s="612">
        <v>44139.061805555553</v>
      </c>
      <c r="C14577" s="405" t="s">
        <v>2110</v>
      </c>
      <c r="D14577" s="384">
        <v>3365</v>
      </c>
      <c r="E14577">
        <v>0.05</v>
      </c>
      <c r="F14577">
        <v>1.1710400000000001</v>
      </c>
      <c r="G14577" s="384">
        <v>0</v>
      </c>
      <c r="H14577">
        <v>1.1722300000000001</v>
      </c>
    </row>
    <row r="14578" spans="1:10">
      <c r="A14578">
        <v>14584</v>
      </c>
      <c r="B14578" s="612">
        <v>44139.099305555559</v>
      </c>
      <c r="C14578" s="405" t="s">
        <v>2110</v>
      </c>
      <c r="D14578" s="384">
        <v>3365</v>
      </c>
      <c r="E14578">
        <v>0.05</v>
      </c>
      <c r="F14578">
        <v>1.1710400000000001</v>
      </c>
      <c r="G14578" s="384">
        <v>0</v>
      </c>
      <c r="H14578">
        <v>1.1704399999999999</v>
      </c>
    </row>
    <row r="14579" spans="1:10">
      <c r="A14579">
        <v>14592</v>
      </c>
      <c r="B14579" s="612">
        <v>44139.101388888892</v>
      </c>
      <c r="C14579" s="405" t="s">
        <v>2110</v>
      </c>
      <c r="D14579" s="384">
        <v>3365</v>
      </c>
      <c r="E14579">
        <v>0.05</v>
      </c>
      <c r="F14579">
        <v>1.1710400000000001</v>
      </c>
      <c r="G14579" s="384">
        <v>0</v>
      </c>
      <c r="H14579">
        <v>1.1686099999999999</v>
      </c>
    </row>
    <row r="14580" spans="1:10">
      <c r="A14580">
        <v>14604</v>
      </c>
      <c r="B14580" s="612">
        <v>44139.113194444442</v>
      </c>
      <c r="C14580" s="405" t="s">
        <v>2110</v>
      </c>
      <c r="D14580" s="384">
        <v>3365</v>
      </c>
      <c r="E14580">
        <v>0.05</v>
      </c>
      <c r="F14580">
        <v>1.1710400000000001</v>
      </c>
      <c r="G14580" s="384">
        <v>0</v>
      </c>
      <c r="H14580">
        <v>1.1660999999999999</v>
      </c>
    </row>
    <row r="14581" spans="1:10">
      <c r="A14581">
        <v>14623</v>
      </c>
      <c r="B14581" s="612">
        <v>44139.136805555558</v>
      </c>
      <c r="C14581" s="405" t="s">
        <v>2054</v>
      </c>
      <c r="D14581" s="384">
        <v>3365</v>
      </c>
      <c r="E14581">
        <v>0.05</v>
      </c>
      <c r="F14581">
        <v>1.1660999999999999</v>
      </c>
      <c r="G14581" s="384">
        <v>0</v>
      </c>
      <c r="H14581">
        <v>1.1660999999999999</v>
      </c>
      <c r="I14581">
        <v>-24.7</v>
      </c>
      <c r="J14581" s="384">
        <v>43506.69</v>
      </c>
    </row>
    <row r="14582" spans="1:10">
      <c r="A14582">
        <v>14561</v>
      </c>
      <c r="B14582" s="612">
        <v>44139.043749999997</v>
      </c>
      <c r="C14582" s="405" t="s">
        <v>97</v>
      </c>
      <c r="D14582" s="384">
        <v>3366</v>
      </c>
      <c r="E14582">
        <v>0.02</v>
      </c>
      <c r="F14582">
        <v>1.1701600000000001</v>
      </c>
      <c r="G14582" s="384">
        <v>0</v>
      </c>
      <c r="H14582">
        <v>0</v>
      </c>
    </row>
    <row r="14583" spans="1:10">
      <c r="A14583">
        <v>14562</v>
      </c>
      <c r="B14583" s="612">
        <v>44139.043749999997</v>
      </c>
      <c r="C14583" s="405" t="s">
        <v>2110</v>
      </c>
      <c r="D14583" s="384">
        <v>3366</v>
      </c>
      <c r="E14583">
        <v>0.02</v>
      </c>
      <c r="F14583">
        <v>1.1701600000000001</v>
      </c>
      <c r="G14583" s="384">
        <v>0</v>
      </c>
      <c r="H14583">
        <v>1.16916</v>
      </c>
    </row>
    <row r="14584" spans="1:10">
      <c r="A14584">
        <v>14565</v>
      </c>
      <c r="B14584" s="612">
        <v>44139.049305555556</v>
      </c>
      <c r="C14584" s="405" t="s">
        <v>2110</v>
      </c>
      <c r="D14584" s="384">
        <v>3366</v>
      </c>
      <c r="E14584">
        <v>0.02</v>
      </c>
      <c r="F14584">
        <v>1.1701600000000001</v>
      </c>
      <c r="G14584" s="384">
        <v>0</v>
      </c>
      <c r="H14584">
        <v>1.16997</v>
      </c>
    </row>
    <row r="14585" spans="1:10">
      <c r="A14585">
        <v>14566</v>
      </c>
      <c r="B14585" s="612">
        <v>44139.059027777781</v>
      </c>
      <c r="C14585" s="405" t="s">
        <v>2054</v>
      </c>
      <c r="D14585" s="384">
        <v>3366</v>
      </c>
      <c r="E14585">
        <v>0.02</v>
      </c>
      <c r="F14585">
        <v>1.16997</v>
      </c>
      <c r="G14585" s="384">
        <v>0</v>
      </c>
      <c r="H14585">
        <v>1.16997</v>
      </c>
      <c r="I14585">
        <v>0.38</v>
      </c>
      <c r="J14585" s="384">
        <v>43577.14</v>
      </c>
    </row>
    <row r="14586" spans="1:10">
      <c r="A14586">
        <v>14563</v>
      </c>
      <c r="B14586" s="612">
        <v>44139.049305555556</v>
      </c>
      <c r="C14586" s="405" t="s">
        <v>97</v>
      </c>
      <c r="D14586" s="384">
        <v>3367</v>
      </c>
      <c r="E14586">
        <v>0.02</v>
      </c>
      <c r="F14586">
        <v>1.17177</v>
      </c>
      <c r="G14586" s="384">
        <v>0</v>
      </c>
      <c r="H14586">
        <v>0</v>
      </c>
    </row>
    <row r="14587" spans="1:10">
      <c r="A14587">
        <v>14564</v>
      </c>
      <c r="B14587" s="612">
        <v>44139.049305555556</v>
      </c>
      <c r="C14587" s="405" t="s">
        <v>2110</v>
      </c>
      <c r="D14587" s="384">
        <v>3367</v>
      </c>
      <c r="E14587">
        <v>0.02</v>
      </c>
      <c r="F14587">
        <v>1.17177</v>
      </c>
      <c r="G14587" s="384">
        <v>0</v>
      </c>
      <c r="H14587">
        <v>1.16997</v>
      </c>
    </row>
    <row r="14588" spans="1:10">
      <c r="A14588">
        <v>14567</v>
      </c>
      <c r="B14588" s="612">
        <v>44139.059027777781</v>
      </c>
      <c r="C14588" s="405" t="s">
        <v>2054</v>
      </c>
      <c r="D14588" s="384">
        <v>3367</v>
      </c>
      <c r="E14588">
        <v>0.02</v>
      </c>
      <c r="F14588">
        <v>1.16997</v>
      </c>
      <c r="G14588" s="384">
        <v>0</v>
      </c>
      <c r="H14588">
        <v>1.16997</v>
      </c>
      <c r="I14588">
        <v>3.6</v>
      </c>
      <c r="J14588" s="384">
        <v>43580.74</v>
      </c>
    </row>
    <row r="14589" spans="1:10">
      <c r="A14589">
        <v>14568</v>
      </c>
      <c r="B14589" s="612">
        <v>44139.061805555553</v>
      </c>
      <c r="C14589" s="405" t="s">
        <v>96</v>
      </c>
      <c r="D14589" s="384">
        <v>3368</v>
      </c>
      <c r="E14589">
        <v>0.08</v>
      </c>
      <c r="F14589">
        <v>1.1684300000000001</v>
      </c>
      <c r="G14589" s="384">
        <v>0</v>
      </c>
      <c r="H14589">
        <v>0</v>
      </c>
    </row>
    <row r="14590" spans="1:10">
      <c r="A14590">
        <v>14569</v>
      </c>
      <c r="B14590" s="612">
        <v>44139.061805555553</v>
      </c>
      <c r="C14590" s="405" t="s">
        <v>2110</v>
      </c>
      <c r="D14590" s="384">
        <v>3368</v>
      </c>
      <c r="E14590">
        <v>0.08</v>
      </c>
      <c r="F14590">
        <v>1.1684300000000001</v>
      </c>
      <c r="G14590" s="384">
        <v>0</v>
      </c>
      <c r="H14590">
        <v>1.1722300000000001</v>
      </c>
    </row>
    <row r="14591" spans="1:10">
      <c r="A14591">
        <v>14583</v>
      </c>
      <c r="B14591" s="612">
        <v>44139.099305555559</v>
      </c>
      <c r="C14591" s="405" t="s">
        <v>2110</v>
      </c>
      <c r="D14591" s="384">
        <v>3368</v>
      </c>
      <c r="E14591">
        <v>0.08</v>
      </c>
      <c r="F14591">
        <v>1.1684300000000001</v>
      </c>
      <c r="G14591" s="384">
        <v>0</v>
      </c>
      <c r="H14591">
        <v>1.1704399999999999</v>
      </c>
    </row>
    <row r="14592" spans="1:10">
      <c r="A14592">
        <v>14591</v>
      </c>
      <c r="B14592" s="612">
        <v>44139.101388888892</v>
      </c>
      <c r="C14592" s="405" t="s">
        <v>2110</v>
      </c>
      <c r="D14592" s="384">
        <v>3368</v>
      </c>
      <c r="E14592">
        <v>0.08</v>
      </c>
      <c r="F14592">
        <v>1.1684300000000001</v>
      </c>
      <c r="G14592" s="384">
        <v>0</v>
      </c>
      <c r="H14592">
        <v>1.1686099999999999</v>
      </c>
    </row>
    <row r="14593" spans="1:10">
      <c r="A14593">
        <v>14603</v>
      </c>
      <c r="B14593" s="612">
        <v>44139.113194444442</v>
      </c>
      <c r="C14593" s="405" t="s">
        <v>2110</v>
      </c>
      <c r="D14593" s="384">
        <v>3368</v>
      </c>
      <c r="E14593">
        <v>0.08</v>
      </c>
      <c r="F14593">
        <v>1.1684300000000001</v>
      </c>
      <c r="G14593" s="384">
        <v>0</v>
      </c>
      <c r="H14593">
        <v>1.1660999999999999</v>
      </c>
    </row>
    <row r="14594" spans="1:10">
      <c r="A14594">
        <v>14624</v>
      </c>
      <c r="B14594" s="612">
        <v>44139.136805555558</v>
      </c>
      <c r="C14594" s="405" t="s">
        <v>2054</v>
      </c>
      <c r="D14594" s="384">
        <v>3368</v>
      </c>
      <c r="E14594">
        <v>0.08</v>
      </c>
      <c r="F14594">
        <v>1.1660999999999999</v>
      </c>
      <c r="G14594" s="384">
        <v>0</v>
      </c>
      <c r="H14594">
        <v>1.1660999999999999</v>
      </c>
      <c r="I14594">
        <v>-18.64</v>
      </c>
      <c r="J14594" s="384">
        <v>43488.05</v>
      </c>
    </row>
    <row r="14595" spans="1:10">
      <c r="A14595">
        <v>14574</v>
      </c>
      <c r="B14595" s="612">
        <v>44139.063194444447</v>
      </c>
      <c r="C14595" s="405" t="s">
        <v>97</v>
      </c>
      <c r="D14595" s="384">
        <v>3369</v>
      </c>
      <c r="E14595">
        <v>0.02</v>
      </c>
      <c r="F14595">
        <v>1.16856</v>
      </c>
      <c r="G14595" s="384">
        <v>0</v>
      </c>
      <c r="H14595">
        <v>0</v>
      </c>
    </row>
    <row r="14596" spans="1:10">
      <c r="A14596">
        <v>14575</v>
      </c>
      <c r="B14596" s="612">
        <v>44139.063194444447</v>
      </c>
      <c r="C14596" s="405" t="s">
        <v>2110</v>
      </c>
      <c r="D14596" s="384">
        <v>3369</v>
      </c>
      <c r="E14596">
        <v>0.02</v>
      </c>
      <c r="F14596">
        <v>1.16856</v>
      </c>
      <c r="G14596" s="384">
        <v>0</v>
      </c>
      <c r="H14596">
        <v>1.1675599999999999</v>
      </c>
    </row>
    <row r="14597" spans="1:10">
      <c r="A14597">
        <v>14578</v>
      </c>
      <c r="B14597" s="612">
        <v>44139.077777777777</v>
      </c>
      <c r="C14597" s="405" t="s">
        <v>2110</v>
      </c>
      <c r="D14597" s="384">
        <v>3369</v>
      </c>
      <c r="E14597">
        <v>0.02</v>
      </c>
      <c r="F14597">
        <v>1.16856</v>
      </c>
      <c r="G14597" s="384">
        <v>0</v>
      </c>
      <c r="H14597">
        <v>1.1683600000000001</v>
      </c>
    </row>
    <row r="14598" spans="1:10">
      <c r="A14598">
        <v>14579</v>
      </c>
      <c r="B14598" s="612">
        <v>44139.082638888889</v>
      </c>
      <c r="C14598" s="405" t="s">
        <v>2054</v>
      </c>
      <c r="D14598" s="384">
        <v>3369</v>
      </c>
      <c r="E14598">
        <v>0.02</v>
      </c>
      <c r="F14598">
        <v>1.1683600000000001</v>
      </c>
      <c r="G14598" s="384">
        <v>0</v>
      </c>
      <c r="H14598">
        <v>1.1683600000000001</v>
      </c>
      <c r="I14598">
        <v>0.4</v>
      </c>
      <c r="J14598" s="384">
        <v>43581.14</v>
      </c>
    </row>
    <row r="14599" spans="1:10">
      <c r="A14599">
        <v>14576</v>
      </c>
      <c r="B14599" s="612">
        <v>44139.077777777777</v>
      </c>
      <c r="C14599" s="405" t="s">
        <v>97</v>
      </c>
      <c r="D14599" s="384">
        <v>3370</v>
      </c>
      <c r="E14599">
        <v>0.02</v>
      </c>
      <c r="F14599">
        <v>1.1701600000000001</v>
      </c>
      <c r="G14599" s="384">
        <v>0</v>
      </c>
      <c r="H14599">
        <v>0</v>
      </c>
    </row>
    <row r="14600" spans="1:10">
      <c r="A14600">
        <v>14577</v>
      </c>
      <c r="B14600" s="612">
        <v>44139.077777777777</v>
      </c>
      <c r="C14600" s="405" t="s">
        <v>2110</v>
      </c>
      <c r="D14600" s="384">
        <v>3370</v>
      </c>
      <c r="E14600">
        <v>0.02</v>
      </c>
      <c r="F14600">
        <v>1.1701600000000001</v>
      </c>
      <c r="G14600" s="384">
        <v>0</v>
      </c>
      <c r="H14600">
        <v>1.1683600000000001</v>
      </c>
    </row>
    <row r="14601" spans="1:10">
      <c r="A14601">
        <v>14580</v>
      </c>
      <c r="B14601" s="612">
        <v>44139.082638888889</v>
      </c>
      <c r="C14601" s="405" t="s">
        <v>2054</v>
      </c>
      <c r="D14601" s="384">
        <v>3370</v>
      </c>
      <c r="E14601">
        <v>0.02</v>
      </c>
      <c r="F14601">
        <v>1.1683600000000001</v>
      </c>
      <c r="G14601" s="384">
        <v>0</v>
      </c>
      <c r="H14601">
        <v>1.1683600000000001</v>
      </c>
      <c r="I14601">
        <v>3.6</v>
      </c>
      <c r="J14601" s="384">
        <v>43584.74</v>
      </c>
    </row>
    <row r="14602" spans="1:10">
      <c r="A14602">
        <v>14581</v>
      </c>
      <c r="B14602" s="612">
        <v>44139.099305555559</v>
      </c>
      <c r="C14602" s="405" t="s">
        <v>96</v>
      </c>
      <c r="D14602" s="384">
        <v>3371</v>
      </c>
      <c r="E14602">
        <v>0.14000000000000001</v>
      </c>
      <c r="F14602">
        <v>1.1665300000000001</v>
      </c>
      <c r="G14602" s="384">
        <v>0</v>
      </c>
      <c r="H14602">
        <v>0</v>
      </c>
    </row>
    <row r="14603" spans="1:10">
      <c r="A14603">
        <v>14582</v>
      </c>
      <c r="B14603" s="612">
        <v>44139.099305555559</v>
      </c>
      <c r="C14603" s="405" t="s">
        <v>2110</v>
      </c>
      <c r="D14603" s="384">
        <v>3371</v>
      </c>
      <c r="E14603">
        <v>0.14000000000000001</v>
      </c>
      <c r="F14603">
        <v>1.1665300000000001</v>
      </c>
      <c r="G14603" s="384">
        <v>0</v>
      </c>
      <c r="H14603">
        <v>1.1704399999999999</v>
      </c>
    </row>
    <row r="14604" spans="1:10">
      <c r="A14604">
        <v>14590</v>
      </c>
      <c r="B14604" s="612">
        <v>44139.101388888892</v>
      </c>
      <c r="C14604" s="405" t="s">
        <v>2110</v>
      </c>
      <c r="D14604" s="384">
        <v>3371</v>
      </c>
      <c r="E14604">
        <v>0.14000000000000001</v>
      </c>
      <c r="F14604">
        <v>1.1665300000000001</v>
      </c>
      <c r="G14604" s="384">
        <v>0</v>
      </c>
      <c r="H14604">
        <v>1.1686099999999999</v>
      </c>
    </row>
    <row r="14605" spans="1:10">
      <c r="A14605">
        <v>14602</v>
      </c>
      <c r="B14605" s="612">
        <v>44139.113194444442</v>
      </c>
      <c r="C14605" s="405" t="s">
        <v>2110</v>
      </c>
      <c r="D14605" s="384">
        <v>3371</v>
      </c>
      <c r="E14605">
        <v>0.14000000000000001</v>
      </c>
      <c r="F14605">
        <v>1.1665300000000001</v>
      </c>
      <c r="G14605" s="384">
        <v>0</v>
      </c>
      <c r="H14605">
        <v>1.1660999999999999</v>
      </c>
    </row>
    <row r="14606" spans="1:10">
      <c r="A14606">
        <v>14625</v>
      </c>
      <c r="B14606" s="612">
        <v>44139.136805555558</v>
      </c>
      <c r="C14606" s="405" t="s">
        <v>2054</v>
      </c>
      <c r="D14606" s="384">
        <v>3371</v>
      </c>
      <c r="E14606">
        <v>0.14000000000000001</v>
      </c>
      <c r="F14606">
        <v>1.1660999999999999</v>
      </c>
      <c r="G14606" s="384">
        <v>0</v>
      </c>
      <c r="H14606">
        <v>1.1660999999999999</v>
      </c>
      <c r="I14606">
        <v>-6.02</v>
      </c>
      <c r="J14606" s="384">
        <v>43482.03</v>
      </c>
    </row>
    <row r="14607" spans="1:10">
      <c r="A14607">
        <v>14588</v>
      </c>
      <c r="B14607" s="612">
        <v>44139.101388888892</v>
      </c>
      <c r="C14607" s="405" t="s">
        <v>96</v>
      </c>
      <c r="D14607" s="384">
        <v>3372</v>
      </c>
      <c r="E14607">
        <v>0.23</v>
      </c>
      <c r="F14607">
        <v>1.1644699999999999</v>
      </c>
      <c r="G14607" s="384">
        <v>0</v>
      </c>
      <c r="H14607">
        <v>0</v>
      </c>
    </row>
    <row r="14608" spans="1:10">
      <c r="A14608">
        <v>14589</v>
      </c>
      <c r="B14608" s="612">
        <v>44139.101388888892</v>
      </c>
      <c r="C14608" s="405" t="s">
        <v>2110</v>
      </c>
      <c r="D14608" s="384">
        <v>3372</v>
      </c>
      <c r="E14608">
        <v>0.23</v>
      </c>
      <c r="F14608">
        <v>1.1644699999999999</v>
      </c>
      <c r="G14608" s="384">
        <v>0</v>
      </c>
      <c r="H14608">
        <v>1.1686099999999999</v>
      </c>
    </row>
    <row r="14609" spans="1:10">
      <c r="A14609">
        <v>14601</v>
      </c>
      <c r="B14609" s="612">
        <v>44139.113194444442</v>
      </c>
      <c r="C14609" s="405" t="s">
        <v>2110</v>
      </c>
      <c r="D14609" s="384">
        <v>3372</v>
      </c>
      <c r="E14609">
        <v>0.23</v>
      </c>
      <c r="F14609">
        <v>1.1644699999999999</v>
      </c>
      <c r="G14609" s="384">
        <v>0</v>
      </c>
      <c r="H14609">
        <v>1.1660999999999999</v>
      </c>
    </row>
    <row r="14610" spans="1:10">
      <c r="A14610">
        <v>14626</v>
      </c>
      <c r="B14610" s="612">
        <v>44139.136805555558</v>
      </c>
      <c r="C14610" s="405" t="s">
        <v>2054</v>
      </c>
      <c r="D14610" s="384">
        <v>3372</v>
      </c>
      <c r="E14610">
        <v>0.23</v>
      </c>
      <c r="F14610">
        <v>1.1660999999999999</v>
      </c>
      <c r="G14610" s="384">
        <v>0</v>
      </c>
      <c r="H14610">
        <v>1.1660999999999999</v>
      </c>
      <c r="I14610">
        <v>37.49</v>
      </c>
      <c r="J14610" s="384">
        <v>43519.519999999997</v>
      </c>
    </row>
    <row r="14611" spans="1:10">
      <c r="A14611">
        <v>14596</v>
      </c>
      <c r="B14611" s="612">
        <v>44139.107638888891</v>
      </c>
      <c r="C14611" s="405" t="s">
        <v>97</v>
      </c>
      <c r="D14611" s="384">
        <v>3373</v>
      </c>
      <c r="E14611">
        <v>0.02</v>
      </c>
      <c r="F14611">
        <v>1.1642300000000001</v>
      </c>
      <c r="G14611" s="384">
        <v>0</v>
      </c>
      <c r="H14611">
        <v>0</v>
      </c>
    </row>
    <row r="14612" spans="1:10">
      <c r="A14612">
        <v>14597</v>
      </c>
      <c r="B14612" s="612">
        <v>44139.107638888891</v>
      </c>
      <c r="C14612" s="405" t="s">
        <v>2110</v>
      </c>
      <c r="D14612" s="384">
        <v>3373</v>
      </c>
      <c r="E14612">
        <v>0.02</v>
      </c>
      <c r="F14612">
        <v>1.1642300000000001</v>
      </c>
      <c r="G14612" s="384">
        <v>0</v>
      </c>
      <c r="H14612">
        <v>1.16323</v>
      </c>
    </row>
    <row r="14613" spans="1:10">
      <c r="A14613">
        <v>14598</v>
      </c>
      <c r="B14613" s="612">
        <v>44139.11041666667</v>
      </c>
      <c r="C14613" s="405" t="s">
        <v>2054</v>
      </c>
      <c r="D14613" s="384">
        <v>3373</v>
      </c>
      <c r="E14613">
        <v>0.02</v>
      </c>
      <c r="F14613">
        <v>1.16323</v>
      </c>
      <c r="G14613" s="384">
        <v>0</v>
      </c>
      <c r="H14613">
        <v>1.16323</v>
      </c>
      <c r="I14613">
        <v>2</v>
      </c>
      <c r="J14613" s="384">
        <v>43586.74</v>
      </c>
    </row>
    <row r="14614" spans="1:10">
      <c r="A14614">
        <v>14599</v>
      </c>
      <c r="B14614" s="612">
        <v>44139.113194444442</v>
      </c>
      <c r="C14614" s="405" t="s">
        <v>96</v>
      </c>
      <c r="D14614" s="384">
        <v>3374</v>
      </c>
      <c r="E14614">
        <v>0.38</v>
      </c>
      <c r="F14614">
        <v>1.16079</v>
      </c>
      <c r="G14614" s="384">
        <v>0</v>
      </c>
      <c r="H14614">
        <v>0</v>
      </c>
    </row>
    <row r="14615" spans="1:10">
      <c r="A14615">
        <v>14600</v>
      </c>
      <c r="B14615" s="612">
        <v>44139.113194444442</v>
      </c>
      <c r="C14615" s="405" t="s">
        <v>2110</v>
      </c>
      <c r="D14615" s="384">
        <v>3374</v>
      </c>
      <c r="E14615">
        <v>0.38</v>
      </c>
      <c r="F14615">
        <v>1.16079</v>
      </c>
      <c r="G14615" s="384">
        <v>0</v>
      </c>
      <c r="H14615">
        <v>1.1660999999999999</v>
      </c>
    </row>
    <row r="14616" spans="1:10">
      <c r="A14616">
        <v>14627</v>
      </c>
      <c r="B14616" s="612">
        <v>44139.136805555558</v>
      </c>
      <c r="C14616" s="405" t="s">
        <v>2054</v>
      </c>
      <c r="D14616" s="384">
        <v>3374</v>
      </c>
      <c r="E14616">
        <v>0.38</v>
      </c>
      <c r="F14616">
        <v>1.1660999999999999</v>
      </c>
      <c r="G14616" s="384">
        <v>0</v>
      </c>
      <c r="H14616">
        <v>1.1660999999999999</v>
      </c>
      <c r="I14616">
        <v>201.78</v>
      </c>
      <c r="J14616" s="384">
        <v>43721.3</v>
      </c>
    </row>
    <row r="14617" spans="1:10">
      <c r="A14617">
        <v>14608</v>
      </c>
      <c r="B14617" s="612">
        <v>44139.120138888888</v>
      </c>
      <c r="C14617" s="405" t="s">
        <v>97</v>
      </c>
      <c r="D14617" s="384">
        <v>3375</v>
      </c>
      <c r="E14617">
        <v>0.02</v>
      </c>
      <c r="F14617">
        <v>1.16249</v>
      </c>
      <c r="G14617" s="384">
        <v>0</v>
      </c>
      <c r="H14617">
        <v>0</v>
      </c>
    </row>
    <row r="14618" spans="1:10">
      <c r="A14618">
        <v>14609</v>
      </c>
      <c r="B14618" s="612">
        <v>44139.120138888888</v>
      </c>
      <c r="C14618" s="405" t="s">
        <v>2110</v>
      </c>
      <c r="D14618" s="384">
        <v>3375</v>
      </c>
      <c r="E14618">
        <v>0.02</v>
      </c>
      <c r="F14618">
        <v>1.16249</v>
      </c>
      <c r="G14618" s="384">
        <v>0</v>
      </c>
      <c r="H14618">
        <v>1.1614899999999999</v>
      </c>
    </row>
    <row r="14619" spans="1:10">
      <c r="A14619">
        <v>14610</v>
      </c>
      <c r="B14619" s="612">
        <v>44139.123611111114</v>
      </c>
      <c r="C14619" s="405" t="s">
        <v>2054</v>
      </c>
      <c r="D14619" s="384">
        <v>3375</v>
      </c>
      <c r="E14619">
        <v>0.02</v>
      </c>
      <c r="F14619">
        <v>1.1614899999999999</v>
      </c>
      <c r="G14619" s="384">
        <v>0</v>
      </c>
      <c r="H14619">
        <v>1.1614899999999999</v>
      </c>
      <c r="I14619">
        <v>2</v>
      </c>
      <c r="J14619" s="384">
        <v>43588.74</v>
      </c>
    </row>
    <row r="14620" spans="1:10">
      <c r="A14620">
        <v>14611</v>
      </c>
      <c r="B14620" s="612">
        <v>44139.126388888886</v>
      </c>
      <c r="C14620" s="405" t="s">
        <v>97</v>
      </c>
      <c r="D14620" s="384">
        <v>3376</v>
      </c>
      <c r="E14620">
        <v>0.02</v>
      </c>
      <c r="F14620">
        <v>1.16249</v>
      </c>
      <c r="G14620" s="384">
        <v>0</v>
      </c>
      <c r="H14620">
        <v>0</v>
      </c>
    </row>
    <row r="14621" spans="1:10">
      <c r="A14621">
        <v>14612</v>
      </c>
      <c r="B14621" s="612">
        <v>44139.126388888886</v>
      </c>
      <c r="C14621" s="405" t="s">
        <v>2110</v>
      </c>
      <c r="D14621" s="384">
        <v>3376</v>
      </c>
      <c r="E14621">
        <v>0.02</v>
      </c>
      <c r="F14621">
        <v>1.16249</v>
      </c>
      <c r="G14621" s="384">
        <v>0</v>
      </c>
      <c r="H14621">
        <v>1.1614899999999999</v>
      </c>
    </row>
    <row r="14622" spans="1:10">
      <c r="A14622">
        <v>14615</v>
      </c>
      <c r="B14622" s="612">
        <v>44139.135416666664</v>
      </c>
      <c r="C14622" s="405" t="s">
        <v>2110</v>
      </c>
      <c r="D14622" s="384">
        <v>3376</v>
      </c>
      <c r="E14622">
        <v>0.02</v>
      </c>
      <c r="F14622">
        <v>1.16249</v>
      </c>
      <c r="G14622" s="384">
        <v>0</v>
      </c>
      <c r="H14622">
        <v>1.1623000000000001</v>
      </c>
    </row>
    <row r="14623" spans="1:10">
      <c r="A14623">
        <v>14619</v>
      </c>
      <c r="B14623" s="612">
        <v>44139.136805555558</v>
      </c>
      <c r="C14623" s="405" t="s">
        <v>2110</v>
      </c>
      <c r="D14623" s="384">
        <v>3376</v>
      </c>
      <c r="E14623">
        <v>0.02</v>
      </c>
      <c r="F14623">
        <v>1.16249</v>
      </c>
      <c r="G14623" s="384">
        <v>0</v>
      </c>
      <c r="H14623">
        <v>1.1633500000000001</v>
      </c>
    </row>
    <row r="14624" spans="1:10">
      <c r="A14624">
        <v>14633</v>
      </c>
      <c r="B14624" s="612">
        <v>44139.181250000001</v>
      </c>
      <c r="C14624" s="405" t="s">
        <v>2054</v>
      </c>
      <c r="D14624" s="384">
        <v>3376</v>
      </c>
      <c r="E14624">
        <v>0.02</v>
      </c>
      <c r="F14624">
        <v>1.1633500000000001</v>
      </c>
      <c r="G14624" s="384">
        <v>0</v>
      </c>
      <c r="H14624">
        <v>1.1633500000000001</v>
      </c>
      <c r="I14624">
        <v>-1.72</v>
      </c>
      <c r="J14624" s="384">
        <v>43721.58</v>
      </c>
    </row>
    <row r="14625" spans="1:10">
      <c r="A14625">
        <v>14613</v>
      </c>
      <c r="B14625" s="612">
        <v>44139.135416666664</v>
      </c>
      <c r="C14625" s="405" t="s">
        <v>97</v>
      </c>
      <c r="D14625" s="384">
        <v>3377</v>
      </c>
      <c r="E14625">
        <v>0.02</v>
      </c>
      <c r="F14625">
        <v>1.16411</v>
      </c>
      <c r="G14625" s="384">
        <v>0</v>
      </c>
      <c r="H14625">
        <v>0</v>
      </c>
    </row>
    <row r="14626" spans="1:10">
      <c r="A14626">
        <v>14614</v>
      </c>
      <c r="B14626" s="612">
        <v>44139.135416666664</v>
      </c>
      <c r="C14626" s="405" t="s">
        <v>2110</v>
      </c>
      <c r="D14626" s="384">
        <v>3377</v>
      </c>
      <c r="E14626">
        <v>0.02</v>
      </c>
      <c r="F14626">
        <v>1.16411</v>
      </c>
      <c r="G14626" s="384">
        <v>0</v>
      </c>
      <c r="H14626">
        <v>1.1623000000000001</v>
      </c>
    </row>
    <row r="14627" spans="1:10">
      <c r="A14627">
        <v>14618</v>
      </c>
      <c r="B14627" s="612">
        <v>44139.136805555558</v>
      </c>
      <c r="C14627" s="405" t="s">
        <v>2110</v>
      </c>
      <c r="D14627" s="384">
        <v>3377</v>
      </c>
      <c r="E14627">
        <v>0.02</v>
      </c>
      <c r="F14627">
        <v>1.16411</v>
      </c>
      <c r="G14627" s="384">
        <v>0</v>
      </c>
      <c r="H14627">
        <v>1.1633500000000001</v>
      </c>
    </row>
    <row r="14628" spans="1:10">
      <c r="A14628">
        <v>14634</v>
      </c>
      <c r="B14628" s="612">
        <v>44139.181250000001</v>
      </c>
      <c r="C14628" s="405" t="s">
        <v>2054</v>
      </c>
      <c r="D14628" s="384">
        <v>3377</v>
      </c>
      <c r="E14628">
        <v>0.02</v>
      </c>
      <c r="F14628">
        <v>1.1633500000000001</v>
      </c>
      <c r="G14628" s="384">
        <v>0</v>
      </c>
      <c r="H14628">
        <v>1.1633500000000001</v>
      </c>
      <c r="I14628">
        <v>1.52</v>
      </c>
      <c r="J14628" s="384">
        <v>43723.1</v>
      </c>
    </row>
    <row r="14629" spans="1:10">
      <c r="A14629">
        <v>14616</v>
      </c>
      <c r="B14629" s="612">
        <v>44139.136805555558</v>
      </c>
      <c r="C14629" s="405" t="s">
        <v>97</v>
      </c>
      <c r="D14629" s="384">
        <v>3378</v>
      </c>
      <c r="E14629">
        <v>0.03</v>
      </c>
      <c r="F14629">
        <v>1.16574</v>
      </c>
      <c r="G14629" s="384">
        <v>0</v>
      </c>
      <c r="H14629">
        <v>0</v>
      </c>
    </row>
    <row r="14630" spans="1:10">
      <c r="A14630">
        <v>14617</v>
      </c>
      <c r="B14630" s="612">
        <v>44139.136805555558</v>
      </c>
      <c r="C14630" s="405" t="s">
        <v>2110</v>
      </c>
      <c r="D14630" s="384">
        <v>3378</v>
      </c>
      <c r="E14630">
        <v>0.03</v>
      </c>
      <c r="F14630">
        <v>1.16574</v>
      </c>
      <c r="G14630" s="384">
        <v>0</v>
      </c>
      <c r="H14630">
        <v>1.1633500000000001</v>
      </c>
    </row>
    <row r="14631" spans="1:10">
      <c r="A14631">
        <v>14635</v>
      </c>
      <c r="B14631" s="612">
        <v>44139.181250000001</v>
      </c>
      <c r="C14631" s="405" t="s">
        <v>2054</v>
      </c>
      <c r="D14631" s="384">
        <v>3378</v>
      </c>
      <c r="E14631">
        <v>0.03</v>
      </c>
      <c r="F14631">
        <v>1.1633500000000001</v>
      </c>
      <c r="G14631" s="384">
        <v>0</v>
      </c>
      <c r="H14631">
        <v>1.1633500000000001</v>
      </c>
      <c r="I14631">
        <v>7.17</v>
      </c>
      <c r="J14631" s="384">
        <v>43730.27</v>
      </c>
    </row>
    <row r="14632" spans="1:10">
      <c r="A14632">
        <v>14628</v>
      </c>
      <c r="B14632" s="612">
        <v>44139.147916666669</v>
      </c>
      <c r="C14632" s="405" t="s">
        <v>96</v>
      </c>
      <c r="D14632" s="384">
        <v>3379</v>
      </c>
      <c r="E14632">
        <v>0.02</v>
      </c>
      <c r="F14632">
        <v>1.1643399999999999</v>
      </c>
      <c r="G14632" s="384">
        <v>0</v>
      </c>
      <c r="H14632">
        <v>0</v>
      </c>
    </row>
    <row r="14633" spans="1:10">
      <c r="A14633">
        <v>14629</v>
      </c>
      <c r="B14633" s="612">
        <v>44139.147916666669</v>
      </c>
      <c r="C14633" s="405" t="s">
        <v>2110</v>
      </c>
      <c r="D14633" s="384">
        <v>3379</v>
      </c>
      <c r="E14633">
        <v>0.02</v>
      </c>
      <c r="F14633">
        <v>1.1643399999999999</v>
      </c>
      <c r="G14633" s="384">
        <v>0</v>
      </c>
      <c r="H14633">
        <v>1.16534</v>
      </c>
    </row>
    <row r="14634" spans="1:10">
      <c r="A14634">
        <v>14630</v>
      </c>
      <c r="B14634" s="612">
        <v>44139.15347222222</v>
      </c>
      <c r="C14634" s="405" t="s">
        <v>2054</v>
      </c>
      <c r="D14634" s="384">
        <v>3379</v>
      </c>
      <c r="E14634">
        <v>0.02</v>
      </c>
      <c r="F14634">
        <v>1.16534</v>
      </c>
      <c r="G14634" s="384">
        <v>0</v>
      </c>
      <c r="H14634">
        <v>1.16534</v>
      </c>
      <c r="I14634">
        <v>2</v>
      </c>
      <c r="J14634" s="384">
        <v>43723.3</v>
      </c>
    </row>
    <row r="14635" spans="1:10">
      <c r="A14635">
        <v>14631</v>
      </c>
      <c r="B14635" s="612">
        <v>44139.156944444447</v>
      </c>
      <c r="C14635" s="405" t="s">
        <v>96</v>
      </c>
      <c r="D14635" s="384">
        <v>3380</v>
      </c>
      <c r="E14635">
        <v>0.02</v>
      </c>
      <c r="F14635">
        <v>1.16429</v>
      </c>
      <c r="G14635" s="384">
        <v>0</v>
      </c>
      <c r="H14635">
        <v>0</v>
      </c>
    </row>
    <row r="14636" spans="1:10">
      <c r="A14636">
        <v>14632</v>
      </c>
      <c r="B14636" s="612">
        <v>44139.156944444447</v>
      </c>
      <c r="C14636" s="405" t="s">
        <v>2110</v>
      </c>
      <c r="D14636" s="384">
        <v>3380</v>
      </c>
      <c r="E14636">
        <v>0.02</v>
      </c>
      <c r="F14636">
        <v>1.16429</v>
      </c>
      <c r="G14636" s="384">
        <v>0</v>
      </c>
      <c r="H14636">
        <v>1.1652899999999999</v>
      </c>
    </row>
    <row r="14637" spans="1:10">
      <c r="A14637">
        <v>14636</v>
      </c>
      <c r="B14637" s="612">
        <v>44139.185416666667</v>
      </c>
      <c r="C14637" s="405" t="s">
        <v>2054</v>
      </c>
      <c r="D14637" s="384">
        <v>3380</v>
      </c>
      <c r="E14637">
        <v>0.02</v>
      </c>
      <c r="F14637">
        <v>1.1652899999999999</v>
      </c>
      <c r="G14637" s="384">
        <v>0</v>
      </c>
      <c r="H14637">
        <v>1.1652899999999999</v>
      </c>
      <c r="I14637">
        <v>2</v>
      </c>
      <c r="J14637" s="384">
        <v>43732.27</v>
      </c>
    </row>
    <row r="14638" spans="1:10">
      <c r="A14638">
        <v>14637</v>
      </c>
      <c r="B14638" s="612">
        <v>44139.191666666666</v>
      </c>
      <c r="C14638" s="405" t="s">
        <v>96</v>
      </c>
      <c r="D14638" s="384">
        <v>3381</v>
      </c>
      <c r="E14638">
        <v>0.02</v>
      </c>
      <c r="F14638">
        <v>1.16669</v>
      </c>
      <c r="G14638" s="384">
        <v>0</v>
      </c>
      <c r="H14638">
        <v>0</v>
      </c>
    </row>
    <row r="14639" spans="1:10">
      <c r="A14639">
        <v>14638</v>
      </c>
      <c r="B14639" s="612">
        <v>44139.191666666666</v>
      </c>
      <c r="C14639" s="405" t="s">
        <v>2110</v>
      </c>
      <c r="D14639" s="384">
        <v>3381</v>
      </c>
      <c r="E14639">
        <v>0.02</v>
      </c>
      <c r="F14639">
        <v>1.16669</v>
      </c>
      <c r="G14639" s="384">
        <v>0</v>
      </c>
      <c r="H14639">
        <v>1.1676899999999999</v>
      </c>
    </row>
    <row r="14640" spans="1:10">
      <c r="A14640">
        <v>14641</v>
      </c>
      <c r="B14640" s="612">
        <v>44139.198611111111</v>
      </c>
      <c r="C14640" s="405" t="s">
        <v>2110</v>
      </c>
      <c r="D14640" s="384">
        <v>3381</v>
      </c>
      <c r="E14640">
        <v>0.02</v>
      </c>
      <c r="F14640">
        <v>1.16669</v>
      </c>
      <c r="G14640" s="384">
        <v>0</v>
      </c>
      <c r="H14640">
        <v>1.16689</v>
      </c>
    </row>
    <row r="14641" spans="1:10">
      <c r="A14641">
        <v>14645</v>
      </c>
      <c r="B14641" s="612">
        <v>44139.214583333334</v>
      </c>
      <c r="C14641" s="405" t="s">
        <v>2054</v>
      </c>
      <c r="D14641" s="384">
        <v>3381</v>
      </c>
      <c r="E14641">
        <v>0.02</v>
      </c>
      <c r="F14641">
        <v>1.16689</v>
      </c>
      <c r="G14641" s="384">
        <v>0</v>
      </c>
      <c r="H14641">
        <v>1.16689</v>
      </c>
      <c r="I14641">
        <v>0.4</v>
      </c>
      <c r="J14641" s="384">
        <v>43734.67</v>
      </c>
    </row>
    <row r="14642" spans="1:10">
      <c r="A14642">
        <v>14639</v>
      </c>
      <c r="B14642" s="612">
        <v>44139.198611111111</v>
      </c>
      <c r="C14642" s="405" t="s">
        <v>96</v>
      </c>
      <c r="D14642" s="384">
        <v>3382</v>
      </c>
      <c r="E14642">
        <v>0.02</v>
      </c>
      <c r="F14642">
        <v>1.1650799999999999</v>
      </c>
      <c r="G14642" s="384">
        <v>0</v>
      </c>
      <c r="H14642">
        <v>0</v>
      </c>
    </row>
    <row r="14643" spans="1:10">
      <c r="A14643">
        <v>14640</v>
      </c>
      <c r="B14643" s="612">
        <v>44139.198611111111</v>
      </c>
      <c r="C14643" s="405" t="s">
        <v>2110</v>
      </c>
      <c r="D14643" s="384">
        <v>3382</v>
      </c>
      <c r="E14643">
        <v>0.02</v>
      </c>
      <c r="F14643">
        <v>1.1650799999999999</v>
      </c>
      <c r="G14643" s="384">
        <v>0</v>
      </c>
      <c r="H14643">
        <v>1.16689</v>
      </c>
    </row>
    <row r="14644" spans="1:10">
      <c r="A14644">
        <v>14646</v>
      </c>
      <c r="B14644" s="612">
        <v>44139.214583333334</v>
      </c>
      <c r="C14644" s="405" t="s">
        <v>2054</v>
      </c>
      <c r="D14644" s="384">
        <v>3382</v>
      </c>
      <c r="E14644">
        <v>0.02</v>
      </c>
      <c r="F14644">
        <v>1.16689</v>
      </c>
      <c r="G14644" s="384">
        <v>0</v>
      </c>
      <c r="H14644">
        <v>1.16689</v>
      </c>
      <c r="I14644">
        <v>3.62</v>
      </c>
      <c r="J14644" s="384">
        <v>43738.29</v>
      </c>
    </row>
    <row r="14645" spans="1:10">
      <c r="A14645">
        <v>14642</v>
      </c>
      <c r="B14645" s="612">
        <v>44139.201388888891</v>
      </c>
      <c r="C14645" s="405" t="s">
        <v>97</v>
      </c>
      <c r="D14645" s="384">
        <v>3383</v>
      </c>
      <c r="E14645">
        <v>0.02</v>
      </c>
      <c r="F14645">
        <v>1.1661999999999999</v>
      </c>
      <c r="G14645" s="384">
        <v>0</v>
      </c>
      <c r="H14645">
        <v>0</v>
      </c>
    </row>
    <row r="14646" spans="1:10">
      <c r="A14646">
        <v>14643</v>
      </c>
      <c r="B14646" s="612">
        <v>44139.201388888891</v>
      </c>
      <c r="C14646" s="405" t="s">
        <v>2110</v>
      </c>
      <c r="D14646" s="384">
        <v>3383</v>
      </c>
      <c r="E14646">
        <v>0.02</v>
      </c>
      <c r="F14646">
        <v>1.1661999999999999</v>
      </c>
      <c r="G14646" s="384">
        <v>0</v>
      </c>
      <c r="H14646">
        <v>1.1652</v>
      </c>
    </row>
    <row r="14647" spans="1:10">
      <c r="A14647">
        <v>14644</v>
      </c>
      <c r="B14647" s="612">
        <v>44139.209722222222</v>
      </c>
      <c r="C14647" s="405" t="s">
        <v>2054</v>
      </c>
      <c r="D14647" s="384">
        <v>3383</v>
      </c>
      <c r="E14647">
        <v>0.02</v>
      </c>
      <c r="F14647">
        <v>1.1652</v>
      </c>
      <c r="G14647" s="384">
        <v>0</v>
      </c>
      <c r="H14647">
        <v>1.1652</v>
      </c>
      <c r="I14647">
        <v>2</v>
      </c>
      <c r="J14647" s="384">
        <v>43734.27</v>
      </c>
    </row>
    <row r="14648" spans="1:10">
      <c r="A14648">
        <v>14647</v>
      </c>
      <c r="B14648" s="612">
        <v>44139.21597222222</v>
      </c>
      <c r="C14648" s="405" t="s">
        <v>97</v>
      </c>
      <c r="D14648" s="384">
        <v>3384</v>
      </c>
      <c r="E14648">
        <v>0.02</v>
      </c>
      <c r="F14648">
        <v>1.1669400000000001</v>
      </c>
      <c r="G14648" s="384">
        <v>0</v>
      </c>
      <c r="H14648">
        <v>0</v>
      </c>
    </row>
    <row r="14649" spans="1:10">
      <c r="A14649">
        <v>14648</v>
      </c>
      <c r="B14649" s="612">
        <v>44139.21597222222</v>
      </c>
      <c r="C14649" s="405" t="s">
        <v>2110</v>
      </c>
      <c r="D14649" s="384">
        <v>3384</v>
      </c>
      <c r="E14649">
        <v>0.02</v>
      </c>
      <c r="F14649">
        <v>1.1669400000000001</v>
      </c>
      <c r="G14649" s="384">
        <v>0</v>
      </c>
      <c r="H14649">
        <v>1.16594</v>
      </c>
    </row>
    <row r="14650" spans="1:10">
      <c r="A14650">
        <v>14651</v>
      </c>
      <c r="B14650" s="612">
        <v>44139.240972222222</v>
      </c>
      <c r="C14650" s="405" t="s">
        <v>2054</v>
      </c>
      <c r="D14650" s="384">
        <v>3384</v>
      </c>
      <c r="E14650">
        <v>0.02</v>
      </c>
      <c r="F14650">
        <v>1.16594</v>
      </c>
      <c r="G14650" s="384">
        <v>0</v>
      </c>
      <c r="H14650">
        <v>1.16594</v>
      </c>
      <c r="I14650">
        <v>2</v>
      </c>
      <c r="J14650" s="384">
        <v>43740.29</v>
      </c>
    </row>
    <row r="14651" spans="1:10">
      <c r="A14651">
        <v>14649</v>
      </c>
      <c r="B14651" s="612">
        <v>44139.229861111111</v>
      </c>
      <c r="C14651" s="405" t="s">
        <v>96</v>
      </c>
      <c r="D14651" s="384">
        <v>3385</v>
      </c>
      <c r="E14651">
        <v>0.02</v>
      </c>
      <c r="F14651">
        <v>1.16656</v>
      </c>
      <c r="G14651" s="384">
        <v>0</v>
      </c>
      <c r="H14651">
        <v>0</v>
      </c>
    </row>
    <row r="14652" spans="1:10">
      <c r="A14652">
        <v>14650</v>
      </c>
      <c r="B14652" s="612">
        <v>44139.229861111111</v>
      </c>
      <c r="C14652" s="405" t="s">
        <v>2110</v>
      </c>
      <c r="D14652" s="384">
        <v>3385</v>
      </c>
      <c r="E14652">
        <v>0.02</v>
      </c>
      <c r="F14652">
        <v>1.16656</v>
      </c>
      <c r="G14652" s="384">
        <v>0</v>
      </c>
      <c r="H14652">
        <v>1.1675599999999999</v>
      </c>
    </row>
    <row r="14653" spans="1:10">
      <c r="A14653">
        <v>14657</v>
      </c>
      <c r="B14653" s="612">
        <v>44139.279861111114</v>
      </c>
      <c r="C14653" s="405" t="s">
        <v>2110</v>
      </c>
      <c r="D14653" s="384">
        <v>3385</v>
      </c>
      <c r="E14653">
        <v>0.02</v>
      </c>
      <c r="F14653">
        <v>1.16656</v>
      </c>
      <c r="G14653" s="384">
        <v>0</v>
      </c>
      <c r="H14653">
        <v>1.16675</v>
      </c>
    </row>
    <row r="14654" spans="1:10">
      <c r="A14654">
        <v>14664</v>
      </c>
      <c r="B14654" s="612">
        <v>44139.311805555553</v>
      </c>
      <c r="C14654" s="405" t="s">
        <v>2110</v>
      </c>
      <c r="D14654" s="384">
        <v>3385</v>
      </c>
      <c r="E14654">
        <v>0.02</v>
      </c>
      <c r="F14654">
        <v>1.16656</v>
      </c>
      <c r="G14654" s="384">
        <v>0</v>
      </c>
      <c r="H14654">
        <v>1.1657200000000001</v>
      </c>
    </row>
    <row r="14655" spans="1:10">
      <c r="A14655">
        <v>14670</v>
      </c>
      <c r="B14655" s="612">
        <v>44139.331944444442</v>
      </c>
      <c r="C14655" s="405" t="s">
        <v>2054</v>
      </c>
      <c r="D14655" s="384">
        <v>3385</v>
      </c>
      <c r="E14655">
        <v>0.02</v>
      </c>
      <c r="F14655">
        <v>1.1657200000000001</v>
      </c>
      <c r="G14655" s="384">
        <v>0</v>
      </c>
      <c r="H14655">
        <v>1.1657200000000001</v>
      </c>
      <c r="I14655">
        <v>-1.68</v>
      </c>
      <c r="J14655" s="384">
        <v>43742.61</v>
      </c>
    </row>
    <row r="14656" spans="1:10">
      <c r="A14656">
        <v>14652</v>
      </c>
      <c r="B14656" s="612">
        <v>44139.249305555553</v>
      </c>
      <c r="C14656" s="405" t="s">
        <v>97</v>
      </c>
      <c r="D14656" s="384">
        <v>3386</v>
      </c>
      <c r="E14656">
        <v>0.02</v>
      </c>
      <c r="F14656">
        <v>1.1660699999999999</v>
      </c>
      <c r="G14656" s="384">
        <v>0</v>
      </c>
      <c r="H14656">
        <v>0</v>
      </c>
    </row>
    <row r="14657" spans="1:10">
      <c r="A14657">
        <v>14653</v>
      </c>
      <c r="B14657" s="612">
        <v>44139.249305555553</v>
      </c>
      <c r="C14657" s="405" t="s">
        <v>2110</v>
      </c>
      <c r="D14657" s="384">
        <v>3386</v>
      </c>
      <c r="E14657">
        <v>0.02</v>
      </c>
      <c r="F14657">
        <v>1.1660699999999999</v>
      </c>
      <c r="G14657" s="384">
        <v>0</v>
      </c>
      <c r="H14657">
        <v>1.1650700000000001</v>
      </c>
    </row>
    <row r="14658" spans="1:10">
      <c r="A14658">
        <v>14654</v>
      </c>
      <c r="B14658" s="612">
        <v>44139.279861111114</v>
      </c>
      <c r="C14658" s="405" t="s">
        <v>2054</v>
      </c>
      <c r="D14658" s="384">
        <v>3386</v>
      </c>
      <c r="E14658">
        <v>0.02</v>
      </c>
      <c r="F14658">
        <v>1.1650700000000001</v>
      </c>
      <c r="G14658" s="384">
        <v>0</v>
      </c>
      <c r="H14658">
        <v>1.1650700000000001</v>
      </c>
      <c r="I14658">
        <v>2</v>
      </c>
      <c r="J14658" s="384">
        <v>43742.29</v>
      </c>
    </row>
    <row r="14659" spans="1:10">
      <c r="A14659">
        <v>14655</v>
      </c>
      <c r="B14659" s="612">
        <v>44139.279861111114</v>
      </c>
      <c r="C14659" s="405" t="s">
        <v>96</v>
      </c>
      <c r="D14659" s="384">
        <v>3387</v>
      </c>
      <c r="E14659">
        <v>0.02</v>
      </c>
      <c r="F14659">
        <v>1.1649400000000001</v>
      </c>
      <c r="G14659" s="384">
        <v>0</v>
      </c>
      <c r="H14659">
        <v>0</v>
      </c>
    </row>
    <row r="14660" spans="1:10">
      <c r="A14660">
        <v>14656</v>
      </c>
      <c r="B14660" s="612">
        <v>44139.279861111114</v>
      </c>
      <c r="C14660" s="405" t="s">
        <v>2110</v>
      </c>
      <c r="D14660" s="384">
        <v>3387</v>
      </c>
      <c r="E14660">
        <v>0.02</v>
      </c>
      <c r="F14660">
        <v>1.1649400000000001</v>
      </c>
      <c r="G14660" s="384">
        <v>0</v>
      </c>
      <c r="H14660">
        <v>1.16675</v>
      </c>
    </row>
    <row r="14661" spans="1:10">
      <c r="A14661">
        <v>14663</v>
      </c>
      <c r="B14661" s="612">
        <v>44139.311805555553</v>
      </c>
      <c r="C14661" s="405" t="s">
        <v>2110</v>
      </c>
      <c r="D14661" s="384">
        <v>3387</v>
      </c>
      <c r="E14661">
        <v>0.02</v>
      </c>
      <c r="F14661">
        <v>1.1649400000000001</v>
      </c>
      <c r="G14661" s="384">
        <v>0</v>
      </c>
      <c r="H14661">
        <v>1.1657200000000001</v>
      </c>
    </row>
    <row r="14662" spans="1:10">
      <c r="A14662">
        <v>14671</v>
      </c>
      <c r="B14662" s="612">
        <v>44139.331944444442</v>
      </c>
      <c r="C14662" s="405" t="s">
        <v>2054</v>
      </c>
      <c r="D14662" s="384">
        <v>3387</v>
      </c>
      <c r="E14662">
        <v>0.02</v>
      </c>
      <c r="F14662">
        <v>1.1657200000000001</v>
      </c>
      <c r="G14662" s="384">
        <v>0</v>
      </c>
      <c r="H14662">
        <v>1.1657200000000001</v>
      </c>
      <c r="I14662">
        <v>1.56</v>
      </c>
      <c r="J14662" s="384">
        <v>43744.17</v>
      </c>
    </row>
    <row r="14663" spans="1:10">
      <c r="A14663">
        <v>14658</v>
      </c>
      <c r="B14663" s="612">
        <v>44139.284722222219</v>
      </c>
      <c r="C14663" s="405" t="s">
        <v>97</v>
      </c>
      <c r="D14663" s="384">
        <v>3388</v>
      </c>
      <c r="E14663">
        <v>0.02</v>
      </c>
      <c r="F14663">
        <v>1.16466</v>
      </c>
      <c r="G14663" s="384">
        <v>0</v>
      </c>
      <c r="H14663">
        <v>0</v>
      </c>
    </row>
    <row r="14664" spans="1:10">
      <c r="A14664">
        <v>14659</v>
      </c>
      <c r="B14664" s="612">
        <v>44139.284722222219</v>
      </c>
      <c r="C14664" s="405" t="s">
        <v>2110</v>
      </c>
      <c r="D14664" s="384">
        <v>3388</v>
      </c>
      <c r="E14664">
        <v>0.02</v>
      </c>
      <c r="F14664">
        <v>1.16466</v>
      </c>
      <c r="G14664" s="384">
        <v>0</v>
      </c>
      <c r="H14664">
        <v>1.1636599999999999</v>
      </c>
    </row>
    <row r="14665" spans="1:10">
      <c r="A14665">
        <v>14660</v>
      </c>
      <c r="B14665" s="612">
        <v>44139.311111111114</v>
      </c>
      <c r="C14665" s="405" t="s">
        <v>2054</v>
      </c>
      <c r="D14665" s="384">
        <v>3388</v>
      </c>
      <c r="E14665">
        <v>0.02</v>
      </c>
      <c r="F14665">
        <v>1.1636599999999999</v>
      </c>
      <c r="G14665" s="384">
        <v>0</v>
      </c>
      <c r="H14665">
        <v>1.1636599999999999</v>
      </c>
      <c r="I14665">
        <v>2</v>
      </c>
      <c r="J14665" s="384">
        <v>43744.29</v>
      </c>
    </row>
    <row r="14666" spans="1:10">
      <c r="A14666">
        <v>14661</v>
      </c>
      <c r="B14666" s="612">
        <v>44139.311805555553</v>
      </c>
      <c r="C14666" s="405" t="s">
        <v>96</v>
      </c>
      <c r="D14666" s="384">
        <v>3389</v>
      </c>
      <c r="E14666">
        <v>0.03</v>
      </c>
      <c r="F14666">
        <v>1.16334</v>
      </c>
      <c r="G14666" s="384">
        <v>0</v>
      </c>
      <c r="H14666">
        <v>0</v>
      </c>
    </row>
    <row r="14667" spans="1:10">
      <c r="A14667">
        <v>14662</v>
      </c>
      <c r="B14667" s="612">
        <v>44139.311805555553</v>
      </c>
      <c r="C14667" s="405" t="s">
        <v>2110</v>
      </c>
      <c r="D14667" s="384">
        <v>3389</v>
      </c>
      <c r="E14667">
        <v>0.03</v>
      </c>
      <c r="F14667">
        <v>1.16334</v>
      </c>
      <c r="G14667" s="384">
        <v>0</v>
      </c>
      <c r="H14667">
        <v>1.1657200000000001</v>
      </c>
    </row>
    <row r="14668" spans="1:10">
      <c r="A14668">
        <v>14672</v>
      </c>
      <c r="B14668" s="612">
        <v>44139.331944444442</v>
      </c>
      <c r="C14668" s="405" t="s">
        <v>2054</v>
      </c>
      <c r="D14668" s="384">
        <v>3389</v>
      </c>
      <c r="E14668">
        <v>0.03</v>
      </c>
      <c r="F14668">
        <v>1.1657200000000001</v>
      </c>
      <c r="G14668" s="384">
        <v>0</v>
      </c>
      <c r="H14668">
        <v>1.1657200000000001</v>
      </c>
      <c r="I14668">
        <v>7.14</v>
      </c>
      <c r="J14668" s="384">
        <v>43751.31</v>
      </c>
    </row>
    <row r="14669" spans="1:10">
      <c r="A14669">
        <v>14665</v>
      </c>
      <c r="B14669" s="612">
        <v>44139.314583333333</v>
      </c>
      <c r="C14669" s="405" t="s">
        <v>97</v>
      </c>
      <c r="D14669" s="384">
        <v>3390</v>
      </c>
      <c r="E14669">
        <v>0.02</v>
      </c>
      <c r="F14669">
        <v>1.1637900000000001</v>
      </c>
      <c r="G14669" s="384">
        <v>0</v>
      </c>
      <c r="H14669">
        <v>0</v>
      </c>
    </row>
    <row r="14670" spans="1:10">
      <c r="A14670">
        <v>14666</v>
      </c>
      <c r="B14670" s="612">
        <v>44139.314583333333</v>
      </c>
      <c r="C14670" s="405" t="s">
        <v>2110</v>
      </c>
      <c r="D14670" s="384">
        <v>3390</v>
      </c>
      <c r="E14670">
        <v>0.02</v>
      </c>
      <c r="F14670">
        <v>1.1637900000000001</v>
      </c>
      <c r="G14670" s="384">
        <v>0</v>
      </c>
      <c r="H14670">
        <v>1.16279</v>
      </c>
    </row>
    <row r="14671" spans="1:10">
      <c r="A14671">
        <v>14669</v>
      </c>
      <c r="B14671" s="612">
        <v>44139.331944444442</v>
      </c>
      <c r="C14671" s="405" t="s">
        <v>2110</v>
      </c>
      <c r="D14671" s="384">
        <v>3390</v>
      </c>
      <c r="E14671">
        <v>0.02</v>
      </c>
      <c r="F14671">
        <v>1.1637900000000001</v>
      </c>
      <c r="G14671" s="384">
        <v>0</v>
      </c>
      <c r="H14671">
        <v>1.16361</v>
      </c>
    </row>
    <row r="14672" spans="1:10">
      <c r="A14672">
        <v>14676</v>
      </c>
      <c r="B14672" s="612">
        <v>44139.352777777778</v>
      </c>
      <c r="C14672" s="405" t="s">
        <v>2110</v>
      </c>
      <c r="D14672" s="384">
        <v>3390</v>
      </c>
      <c r="E14672">
        <v>0.02</v>
      </c>
      <c r="F14672">
        <v>1.1637900000000001</v>
      </c>
      <c r="G14672" s="384">
        <v>0</v>
      </c>
      <c r="H14672">
        <v>1.1646399999999999</v>
      </c>
    </row>
    <row r="14673" spans="1:10">
      <c r="A14673">
        <v>14681</v>
      </c>
      <c r="B14673" s="612">
        <v>44139.35833333333</v>
      </c>
      <c r="C14673" s="405" t="s">
        <v>2110</v>
      </c>
      <c r="D14673" s="384">
        <v>3390</v>
      </c>
      <c r="E14673">
        <v>0.02</v>
      </c>
      <c r="F14673">
        <v>1.1637900000000001</v>
      </c>
      <c r="G14673" s="384">
        <v>0</v>
      </c>
      <c r="H14673">
        <v>1.1659200000000001</v>
      </c>
    </row>
    <row r="14674" spans="1:10">
      <c r="A14674">
        <v>14693</v>
      </c>
      <c r="B14674" s="612">
        <v>44139.46875</v>
      </c>
      <c r="C14674" s="405" t="s">
        <v>2110</v>
      </c>
      <c r="D14674" s="384">
        <v>3390</v>
      </c>
      <c r="E14674">
        <v>0.02</v>
      </c>
      <c r="F14674">
        <v>1.1637900000000001</v>
      </c>
      <c r="G14674" s="384">
        <v>0</v>
      </c>
      <c r="H14674">
        <v>1.16727</v>
      </c>
    </row>
    <row r="14675" spans="1:10">
      <c r="A14675">
        <v>14706</v>
      </c>
      <c r="B14675" s="612">
        <v>44139.512499999997</v>
      </c>
      <c r="C14675" s="405" t="s">
        <v>2110</v>
      </c>
      <c r="D14675" s="384">
        <v>3390</v>
      </c>
      <c r="E14675">
        <v>0.02</v>
      </c>
      <c r="F14675">
        <v>1.1637900000000001</v>
      </c>
      <c r="G14675" s="384">
        <v>0</v>
      </c>
      <c r="H14675">
        <v>1.1688499999999999</v>
      </c>
    </row>
    <row r="14676" spans="1:10">
      <c r="A14676">
        <v>14714</v>
      </c>
      <c r="B14676" s="612">
        <v>44139.522222222222</v>
      </c>
      <c r="C14676" s="405" t="s">
        <v>2110</v>
      </c>
      <c r="D14676" s="384">
        <v>3390</v>
      </c>
      <c r="E14676">
        <v>0.02</v>
      </c>
      <c r="F14676">
        <v>1.1637900000000001</v>
      </c>
      <c r="G14676" s="384">
        <v>0</v>
      </c>
      <c r="H14676">
        <v>1.1705300000000001</v>
      </c>
    </row>
    <row r="14677" spans="1:10">
      <c r="A14677">
        <v>14727</v>
      </c>
      <c r="B14677" s="612">
        <v>44139.568055555559</v>
      </c>
      <c r="C14677" s="405" t="s">
        <v>2054</v>
      </c>
      <c r="D14677" s="384">
        <v>3390</v>
      </c>
      <c r="E14677">
        <v>0.02</v>
      </c>
      <c r="F14677">
        <v>1.1705300000000001</v>
      </c>
      <c r="G14677" s="384">
        <v>0</v>
      </c>
      <c r="H14677">
        <v>1.1705300000000001</v>
      </c>
      <c r="I14677">
        <v>-13.48</v>
      </c>
      <c r="J14677" s="384">
        <v>43749.83</v>
      </c>
    </row>
    <row r="14678" spans="1:10">
      <c r="A14678">
        <v>14667</v>
      </c>
      <c r="B14678" s="612">
        <v>44139.331944444442</v>
      </c>
      <c r="C14678" s="405" t="s">
        <v>97</v>
      </c>
      <c r="D14678" s="384">
        <v>3391</v>
      </c>
      <c r="E14678">
        <v>0.02</v>
      </c>
      <c r="F14678">
        <v>1.1654199999999999</v>
      </c>
      <c r="G14678" s="384">
        <v>0</v>
      </c>
      <c r="H14678">
        <v>0</v>
      </c>
    </row>
    <row r="14679" spans="1:10">
      <c r="A14679">
        <v>14668</v>
      </c>
      <c r="B14679" s="612">
        <v>44139.331944444442</v>
      </c>
      <c r="C14679" s="405" t="s">
        <v>2110</v>
      </c>
      <c r="D14679" s="384">
        <v>3391</v>
      </c>
      <c r="E14679">
        <v>0.02</v>
      </c>
      <c r="F14679">
        <v>1.1654199999999999</v>
      </c>
      <c r="G14679" s="384">
        <v>0</v>
      </c>
      <c r="H14679">
        <v>1.16361</v>
      </c>
    </row>
    <row r="14680" spans="1:10">
      <c r="A14680">
        <v>14675</v>
      </c>
      <c r="B14680" s="612">
        <v>44139.352777777778</v>
      </c>
      <c r="C14680" s="405" t="s">
        <v>2110</v>
      </c>
      <c r="D14680" s="384">
        <v>3391</v>
      </c>
      <c r="E14680">
        <v>0.02</v>
      </c>
      <c r="F14680">
        <v>1.1654199999999999</v>
      </c>
      <c r="G14680" s="384">
        <v>0</v>
      </c>
      <c r="H14680">
        <v>1.1646399999999999</v>
      </c>
    </row>
    <row r="14681" spans="1:10">
      <c r="A14681">
        <v>14680</v>
      </c>
      <c r="B14681" s="612">
        <v>44139.35833333333</v>
      </c>
      <c r="C14681" s="405" t="s">
        <v>2110</v>
      </c>
      <c r="D14681" s="384">
        <v>3391</v>
      </c>
      <c r="E14681">
        <v>0.02</v>
      </c>
      <c r="F14681">
        <v>1.1654199999999999</v>
      </c>
      <c r="G14681" s="384">
        <v>0</v>
      </c>
      <c r="H14681">
        <v>1.1659200000000001</v>
      </c>
    </row>
    <row r="14682" spans="1:10">
      <c r="A14682">
        <v>14692</v>
      </c>
      <c r="B14682" s="612">
        <v>44139.46875</v>
      </c>
      <c r="C14682" s="405" t="s">
        <v>2110</v>
      </c>
      <c r="D14682" s="384">
        <v>3391</v>
      </c>
      <c r="E14682">
        <v>0.02</v>
      </c>
      <c r="F14682">
        <v>1.1654199999999999</v>
      </c>
      <c r="G14682" s="384">
        <v>0</v>
      </c>
      <c r="H14682">
        <v>1.16727</v>
      </c>
    </row>
    <row r="14683" spans="1:10">
      <c r="A14683">
        <v>14705</v>
      </c>
      <c r="B14683" s="612">
        <v>44139.512499999997</v>
      </c>
      <c r="C14683" s="405" t="s">
        <v>2110</v>
      </c>
      <c r="D14683" s="384">
        <v>3391</v>
      </c>
      <c r="E14683">
        <v>0.02</v>
      </c>
      <c r="F14683">
        <v>1.1654199999999999</v>
      </c>
      <c r="G14683" s="384">
        <v>0</v>
      </c>
      <c r="H14683">
        <v>1.1688499999999999</v>
      </c>
    </row>
    <row r="14684" spans="1:10">
      <c r="A14684">
        <v>14713</v>
      </c>
      <c r="B14684" s="612">
        <v>44139.522222222222</v>
      </c>
      <c r="C14684" s="405" t="s">
        <v>2110</v>
      </c>
      <c r="D14684" s="384">
        <v>3391</v>
      </c>
      <c r="E14684">
        <v>0.02</v>
      </c>
      <c r="F14684">
        <v>1.1654199999999999</v>
      </c>
      <c r="G14684" s="384">
        <v>0</v>
      </c>
      <c r="H14684">
        <v>1.1705300000000001</v>
      </c>
    </row>
    <row r="14685" spans="1:10">
      <c r="A14685">
        <v>14728</v>
      </c>
      <c r="B14685" s="612">
        <v>44139.568055555559</v>
      </c>
      <c r="C14685" s="405" t="s">
        <v>2054</v>
      </c>
      <c r="D14685" s="384">
        <v>3391</v>
      </c>
      <c r="E14685">
        <v>0.02</v>
      </c>
      <c r="F14685">
        <v>1.1705300000000001</v>
      </c>
      <c r="G14685" s="384">
        <v>0</v>
      </c>
      <c r="H14685">
        <v>1.1705300000000001</v>
      </c>
      <c r="I14685">
        <v>-10.220000000000001</v>
      </c>
      <c r="J14685" s="384">
        <v>43739.61</v>
      </c>
    </row>
    <row r="14686" spans="1:10">
      <c r="A14686">
        <v>14673</v>
      </c>
      <c r="B14686" s="612">
        <v>44139.352777777778</v>
      </c>
      <c r="C14686" s="405" t="s">
        <v>97</v>
      </c>
      <c r="D14686" s="384">
        <v>3392</v>
      </c>
      <c r="E14686">
        <v>0.03</v>
      </c>
      <c r="F14686">
        <v>1.1670199999999999</v>
      </c>
      <c r="G14686" s="384">
        <v>0</v>
      </c>
      <c r="H14686">
        <v>0</v>
      </c>
    </row>
    <row r="14687" spans="1:10">
      <c r="A14687">
        <v>14674</v>
      </c>
      <c r="B14687" s="612">
        <v>44139.352777777778</v>
      </c>
      <c r="C14687" s="405" t="s">
        <v>2110</v>
      </c>
      <c r="D14687" s="384">
        <v>3392</v>
      </c>
      <c r="E14687">
        <v>0.03</v>
      </c>
      <c r="F14687">
        <v>1.1670199999999999</v>
      </c>
      <c r="G14687" s="384">
        <v>0</v>
      </c>
      <c r="H14687">
        <v>1.1646399999999999</v>
      </c>
    </row>
    <row r="14688" spans="1:10">
      <c r="A14688">
        <v>14679</v>
      </c>
      <c r="B14688" s="612">
        <v>44139.35833333333</v>
      </c>
      <c r="C14688" s="405" t="s">
        <v>2110</v>
      </c>
      <c r="D14688" s="384">
        <v>3392</v>
      </c>
      <c r="E14688">
        <v>0.03</v>
      </c>
      <c r="F14688">
        <v>1.1670199999999999</v>
      </c>
      <c r="G14688" s="384">
        <v>0</v>
      </c>
      <c r="H14688">
        <v>1.1659200000000001</v>
      </c>
    </row>
    <row r="14689" spans="1:10">
      <c r="A14689">
        <v>14691</v>
      </c>
      <c r="B14689" s="612">
        <v>44139.46875</v>
      </c>
      <c r="C14689" s="405" t="s">
        <v>2110</v>
      </c>
      <c r="D14689" s="384">
        <v>3392</v>
      </c>
      <c r="E14689">
        <v>0.03</v>
      </c>
      <c r="F14689">
        <v>1.1670199999999999</v>
      </c>
      <c r="G14689" s="384">
        <v>0</v>
      </c>
      <c r="H14689">
        <v>1.16727</v>
      </c>
    </row>
    <row r="14690" spans="1:10">
      <c r="A14690">
        <v>14704</v>
      </c>
      <c r="B14690" s="612">
        <v>44139.512499999997</v>
      </c>
      <c r="C14690" s="405" t="s">
        <v>2110</v>
      </c>
      <c r="D14690" s="384">
        <v>3392</v>
      </c>
      <c r="E14690">
        <v>0.03</v>
      </c>
      <c r="F14690">
        <v>1.1670199999999999</v>
      </c>
      <c r="G14690" s="384">
        <v>0</v>
      </c>
      <c r="H14690">
        <v>1.1688499999999999</v>
      </c>
    </row>
    <row r="14691" spans="1:10">
      <c r="A14691">
        <v>14712</v>
      </c>
      <c r="B14691" s="612">
        <v>44139.522222222222</v>
      </c>
      <c r="C14691" s="405" t="s">
        <v>2110</v>
      </c>
      <c r="D14691" s="384">
        <v>3392</v>
      </c>
      <c r="E14691">
        <v>0.03</v>
      </c>
      <c r="F14691">
        <v>1.1670199999999999</v>
      </c>
      <c r="G14691" s="384">
        <v>0</v>
      </c>
      <c r="H14691">
        <v>1.1705300000000001</v>
      </c>
    </row>
    <row r="14692" spans="1:10">
      <c r="A14692">
        <v>14729</v>
      </c>
      <c r="B14692" s="612">
        <v>44139.568055555559</v>
      </c>
      <c r="C14692" s="405" t="s">
        <v>2054</v>
      </c>
      <c r="D14692" s="384">
        <v>3392</v>
      </c>
      <c r="E14692">
        <v>0.03</v>
      </c>
      <c r="F14692">
        <v>1.1705300000000001</v>
      </c>
      <c r="G14692" s="384">
        <v>0</v>
      </c>
      <c r="H14692">
        <v>1.1705300000000001</v>
      </c>
      <c r="I14692">
        <v>-10.53</v>
      </c>
      <c r="J14692" s="384">
        <v>43729.08</v>
      </c>
    </row>
    <row r="14693" spans="1:10">
      <c r="A14693">
        <v>14677</v>
      </c>
      <c r="B14693" s="612">
        <v>44139.35833333333</v>
      </c>
      <c r="C14693" s="405" t="s">
        <v>97</v>
      </c>
      <c r="D14693" s="384">
        <v>3393</v>
      </c>
      <c r="E14693">
        <v>0.05</v>
      </c>
      <c r="F14693">
        <v>1.16872</v>
      </c>
      <c r="G14693" s="384">
        <v>0</v>
      </c>
      <c r="H14693">
        <v>0</v>
      </c>
    </row>
    <row r="14694" spans="1:10">
      <c r="A14694">
        <v>14678</v>
      </c>
      <c r="B14694" s="612">
        <v>44139.35833333333</v>
      </c>
      <c r="C14694" s="405" t="s">
        <v>2110</v>
      </c>
      <c r="D14694" s="384">
        <v>3393</v>
      </c>
      <c r="E14694">
        <v>0.05</v>
      </c>
      <c r="F14694">
        <v>1.16872</v>
      </c>
      <c r="G14694" s="384">
        <v>0</v>
      </c>
      <c r="H14694">
        <v>1.1659200000000001</v>
      </c>
    </row>
    <row r="14695" spans="1:10">
      <c r="A14695">
        <v>14690</v>
      </c>
      <c r="B14695" s="612">
        <v>44139.46875</v>
      </c>
      <c r="C14695" s="405" t="s">
        <v>2110</v>
      </c>
      <c r="D14695" s="384">
        <v>3393</v>
      </c>
      <c r="E14695">
        <v>0.05</v>
      </c>
      <c r="F14695">
        <v>1.16872</v>
      </c>
      <c r="G14695" s="384">
        <v>0</v>
      </c>
      <c r="H14695">
        <v>1.16727</v>
      </c>
    </row>
    <row r="14696" spans="1:10">
      <c r="A14696">
        <v>14703</v>
      </c>
      <c r="B14696" s="612">
        <v>44139.512499999997</v>
      </c>
      <c r="C14696" s="405" t="s">
        <v>2110</v>
      </c>
      <c r="D14696" s="384">
        <v>3393</v>
      </c>
      <c r="E14696">
        <v>0.05</v>
      </c>
      <c r="F14696">
        <v>1.16872</v>
      </c>
      <c r="G14696" s="384">
        <v>0</v>
      </c>
      <c r="H14696">
        <v>1.1688499999999999</v>
      </c>
    </row>
    <row r="14697" spans="1:10">
      <c r="A14697">
        <v>14711</v>
      </c>
      <c r="B14697" s="612">
        <v>44139.522222222222</v>
      </c>
      <c r="C14697" s="405" t="s">
        <v>2110</v>
      </c>
      <c r="D14697" s="384">
        <v>3393</v>
      </c>
      <c r="E14697">
        <v>0.05</v>
      </c>
      <c r="F14697">
        <v>1.16872</v>
      </c>
      <c r="G14697" s="384">
        <v>0</v>
      </c>
      <c r="H14697">
        <v>1.1705300000000001</v>
      </c>
    </row>
    <row r="14698" spans="1:10">
      <c r="A14698">
        <v>14730</v>
      </c>
      <c r="B14698" s="612">
        <v>44139.568055555559</v>
      </c>
      <c r="C14698" s="405" t="s">
        <v>2054</v>
      </c>
      <c r="D14698" s="384">
        <v>3393</v>
      </c>
      <c r="E14698">
        <v>0.05</v>
      </c>
      <c r="F14698">
        <v>1.1705300000000001</v>
      </c>
      <c r="G14698" s="384">
        <v>0</v>
      </c>
      <c r="H14698">
        <v>1.1705300000000001</v>
      </c>
      <c r="I14698">
        <v>-9.0500000000000007</v>
      </c>
      <c r="J14698" s="384">
        <v>43720.03</v>
      </c>
    </row>
    <row r="14699" spans="1:10">
      <c r="A14699">
        <v>14682</v>
      </c>
      <c r="B14699" s="612">
        <v>44139.370833333334</v>
      </c>
      <c r="C14699" s="405" t="s">
        <v>96</v>
      </c>
      <c r="D14699" s="384">
        <v>3394</v>
      </c>
      <c r="E14699">
        <v>0.02</v>
      </c>
      <c r="F14699">
        <v>1.1676500000000001</v>
      </c>
      <c r="G14699" s="384">
        <v>0</v>
      </c>
      <c r="H14699">
        <v>0</v>
      </c>
    </row>
    <row r="14700" spans="1:10">
      <c r="A14700">
        <v>14683</v>
      </c>
      <c r="B14700" s="612">
        <v>44139.370833333334</v>
      </c>
      <c r="C14700" s="405" t="s">
        <v>2110</v>
      </c>
      <c r="D14700" s="384">
        <v>3394</v>
      </c>
      <c r="E14700">
        <v>0.02</v>
      </c>
      <c r="F14700">
        <v>1.1676500000000001</v>
      </c>
      <c r="G14700" s="384">
        <v>0</v>
      </c>
      <c r="H14700">
        <v>1.16865</v>
      </c>
    </row>
    <row r="14701" spans="1:10">
      <c r="A14701">
        <v>14684</v>
      </c>
      <c r="B14701" s="612">
        <v>44139.406944444447</v>
      </c>
      <c r="C14701" s="405" t="s">
        <v>2054</v>
      </c>
      <c r="D14701" s="384">
        <v>3394</v>
      </c>
      <c r="E14701">
        <v>0.02</v>
      </c>
      <c r="F14701">
        <v>1.16865</v>
      </c>
      <c r="G14701" s="384">
        <v>0</v>
      </c>
      <c r="H14701">
        <v>1.16865</v>
      </c>
      <c r="I14701">
        <v>2</v>
      </c>
      <c r="J14701" s="384">
        <v>43753.31</v>
      </c>
    </row>
    <row r="14702" spans="1:10">
      <c r="A14702">
        <v>14685</v>
      </c>
      <c r="B14702" s="612">
        <v>44139.417361111111</v>
      </c>
      <c r="C14702" s="405" t="s">
        <v>96</v>
      </c>
      <c r="D14702" s="384">
        <v>3395</v>
      </c>
      <c r="E14702">
        <v>0.02</v>
      </c>
      <c r="F14702">
        <v>1.1676599999999999</v>
      </c>
      <c r="G14702" s="384">
        <v>0</v>
      </c>
      <c r="H14702">
        <v>0</v>
      </c>
    </row>
    <row r="14703" spans="1:10">
      <c r="A14703">
        <v>14686</v>
      </c>
      <c r="B14703" s="612">
        <v>44139.417361111111</v>
      </c>
      <c r="C14703" s="405" t="s">
        <v>2110</v>
      </c>
      <c r="D14703" s="384">
        <v>3395</v>
      </c>
      <c r="E14703">
        <v>0.02</v>
      </c>
      <c r="F14703">
        <v>1.1676599999999999</v>
      </c>
      <c r="G14703" s="384">
        <v>0</v>
      </c>
      <c r="H14703">
        <v>1.16866</v>
      </c>
    </row>
    <row r="14704" spans="1:10">
      <c r="A14704">
        <v>14687</v>
      </c>
      <c r="B14704" s="612">
        <v>44139.434027777781</v>
      </c>
      <c r="C14704" s="405" t="s">
        <v>2054</v>
      </c>
      <c r="D14704" s="384">
        <v>3395</v>
      </c>
      <c r="E14704">
        <v>0.02</v>
      </c>
      <c r="F14704">
        <v>1.16866</v>
      </c>
      <c r="G14704" s="384">
        <v>0</v>
      </c>
      <c r="H14704">
        <v>1.16866</v>
      </c>
      <c r="I14704">
        <v>2</v>
      </c>
      <c r="J14704" s="384">
        <v>43755.31</v>
      </c>
    </row>
    <row r="14705" spans="1:10">
      <c r="A14705">
        <v>14688</v>
      </c>
      <c r="B14705" s="612">
        <v>44139.46875</v>
      </c>
      <c r="C14705" s="405" t="s">
        <v>97</v>
      </c>
      <c r="D14705" s="384">
        <v>3396</v>
      </c>
      <c r="E14705">
        <v>0.08</v>
      </c>
      <c r="F14705">
        <v>1.17055</v>
      </c>
      <c r="G14705" s="384">
        <v>0</v>
      </c>
      <c r="H14705">
        <v>0</v>
      </c>
    </row>
    <row r="14706" spans="1:10">
      <c r="A14706">
        <v>14689</v>
      </c>
      <c r="B14706" s="612">
        <v>44139.46875</v>
      </c>
      <c r="C14706" s="405" t="s">
        <v>2110</v>
      </c>
      <c r="D14706" s="384">
        <v>3396</v>
      </c>
      <c r="E14706">
        <v>0.08</v>
      </c>
      <c r="F14706">
        <v>1.17055</v>
      </c>
      <c r="G14706" s="384">
        <v>0</v>
      </c>
      <c r="H14706">
        <v>1.16727</v>
      </c>
    </row>
    <row r="14707" spans="1:10">
      <c r="A14707">
        <v>14702</v>
      </c>
      <c r="B14707" s="612">
        <v>44139.512499999997</v>
      </c>
      <c r="C14707" s="405" t="s">
        <v>2110</v>
      </c>
      <c r="D14707" s="384">
        <v>3396</v>
      </c>
      <c r="E14707">
        <v>0.08</v>
      </c>
      <c r="F14707">
        <v>1.17055</v>
      </c>
      <c r="G14707" s="384">
        <v>0</v>
      </c>
      <c r="H14707">
        <v>1.1688499999999999</v>
      </c>
    </row>
    <row r="14708" spans="1:10">
      <c r="A14708">
        <v>14710</v>
      </c>
      <c r="B14708" s="612">
        <v>44139.522222222222</v>
      </c>
      <c r="C14708" s="405" t="s">
        <v>2110</v>
      </c>
      <c r="D14708" s="384">
        <v>3396</v>
      </c>
      <c r="E14708">
        <v>0.08</v>
      </c>
      <c r="F14708">
        <v>1.17055</v>
      </c>
      <c r="G14708" s="384">
        <v>0</v>
      </c>
      <c r="H14708">
        <v>1.1705300000000001</v>
      </c>
    </row>
    <row r="14709" spans="1:10">
      <c r="A14709">
        <v>14731</v>
      </c>
      <c r="B14709" s="612">
        <v>44139.568055555559</v>
      </c>
      <c r="C14709" s="405" t="s">
        <v>2054</v>
      </c>
      <c r="D14709" s="384">
        <v>3396</v>
      </c>
      <c r="E14709">
        <v>0.08</v>
      </c>
      <c r="F14709">
        <v>1.1705300000000001</v>
      </c>
      <c r="G14709" s="384">
        <v>0</v>
      </c>
      <c r="H14709">
        <v>1.1705300000000001</v>
      </c>
      <c r="I14709">
        <v>0.16</v>
      </c>
      <c r="J14709" s="384">
        <v>43720.19</v>
      </c>
    </row>
    <row r="14710" spans="1:10">
      <c r="A14710">
        <v>14694</v>
      </c>
      <c r="B14710" s="612">
        <v>44139.472222222219</v>
      </c>
      <c r="C14710" s="405" t="s">
        <v>96</v>
      </c>
      <c r="D14710" s="384">
        <v>3397</v>
      </c>
      <c r="E14710">
        <v>0.02</v>
      </c>
      <c r="F14710">
        <v>1.1698999999999999</v>
      </c>
      <c r="G14710" s="384">
        <v>0</v>
      </c>
      <c r="H14710">
        <v>0</v>
      </c>
    </row>
    <row r="14711" spans="1:10">
      <c r="A14711">
        <v>14695</v>
      </c>
      <c r="B14711" s="612">
        <v>44139.472222222219</v>
      </c>
      <c r="C14711" s="405" t="s">
        <v>2110</v>
      </c>
      <c r="D14711" s="384">
        <v>3397</v>
      </c>
      <c r="E14711">
        <v>0.02</v>
      </c>
      <c r="F14711">
        <v>1.1698999999999999</v>
      </c>
      <c r="G14711" s="384">
        <v>0</v>
      </c>
      <c r="H14711">
        <v>1.1709000000000001</v>
      </c>
    </row>
    <row r="14712" spans="1:10">
      <c r="A14712">
        <v>14696</v>
      </c>
      <c r="B14712" s="612">
        <v>44139.490972222222</v>
      </c>
      <c r="C14712" s="405" t="s">
        <v>2054</v>
      </c>
      <c r="D14712" s="384">
        <v>3397</v>
      </c>
      <c r="E14712">
        <v>0.02</v>
      </c>
      <c r="F14712">
        <v>1.1709000000000001</v>
      </c>
      <c r="G14712" s="384">
        <v>0</v>
      </c>
      <c r="H14712">
        <v>1.1709000000000001</v>
      </c>
      <c r="I14712">
        <v>2</v>
      </c>
      <c r="J14712" s="384">
        <v>43757.31</v>
      </c>
    </row>
    <row r="14713" spans="1:10">
      <c r="A14713">
        <v>14697</v>
      </c>
      <c r="B14713" s="612">
        <v>44139.493750000001</v>
      </c>
      <c r="C14713" s="405" t="s">
        <v>96</v>
      </c>
      <c r="D14713" s="384">
        <v>3398</v>
      </c>
      <c r="E14713">
        <v>0.02</v>
      </c>
      <c r="F14713">
        <v>1.1705399999999999</v>
      </c>
      <c r="G14713" s="384">
        <v>0</v>
      </c>
      <c r="H14713">
        <v>0</v>
      </c>
    </row>
    <row r="14714" spans="1:10">
      <c r="A14714">
        <v>14698</v>
      </c>
      <c r="B14714" s="612">
        <v>44139.493750000001</v>
      </c>
      <c r="C14714" s="405" t="s">
        <v>2110</v>
      </c>
      <c r="D14714" s="384">
        <v>3398</v>
      </c>
      <c r="E14714">
        <v>0.02</v>
      </c>
      <c r="F14714">
        <v>1.1705399999999999</v>
      </c>
      <c r="G14714" s="384">
        <v>0</v>
      </c>
      <c r="H14714">
        <v>1.17154</v>
      </c>
    </row>
    <row r="14715" spans="1:10">
      <c r="A14715">
        <v>14699</v>
      </c>
      <c r="B14715" s="612">
        <v>44139.509722222225</v>
      </c>
      <c r="C14715" s="405" t="s">
        <v>2054</v>
      </c>
      <c r="D14715" s="384">
        <v>3398</v>
      </c>
      <c r="E14715">
        <v>0.02</v>
      </c>
      <c r="F14715">
        <v>1.17154</v>
      </c>
      <c r="G14715" s="384">
        <v>0</v>
      </c>
      <c r="H14715">
        <v>1.17154</v>
      </c>
      <c r="I14715">
        <v>2</v>
      </c>
      <c r="J14715" s="384">
        <v>43759.31</v>
      </c>
    </row>
    <row r="14716" spans="1:10">
      <c r="A14716">
        <v>14700</v>
      </c>
      <c r="B14716" s="612">
        <v>44139.512499999997</v>
      </c>
      <c r="C14716" s="405" t="s">
        <v>97</v>
      </c>
      <c r="D14716" s="384">
        <v>3399</v>
      </c>
      <c r="E14716">
        <v>0.14000000000000001</v>
      </c>
      <c r="F14716">
        <v>1.17245</v>
      </c>
      <c r="G14716" s="384">
        <v>0</v>
      </c>
      <c r="H14716">
        <v>0</v>
      </c>
    </row>
    <row r="14717" spans="1:10">
      <c r="A14717">
        <v>14701</v>
      </c>
      <c r="B14717" s="612">
        <v>44139.512499999997</v>
      </c>
      <c r="C14717" s="405" t="s">
        <v>2110</v>
      </c>
      <c r="D14717" s="384">
        <v>3399</v>
      </c>
      <c r="E14717">
        <v>0.14000000000000001</v>
      </c>
      <c r="F14717">
        <v>1.17245</v>
      </c>
      <c r="G14717" s="384">
        <v>0</v>
      </c>
      <c r="H14717">
        <v>1.1688499999999999</v>
      </c>
    </row>
    <row r="14718" spans="1:10">
      <c r="A14718">
        <v>14709</v>
      </c>
      <c r="B14718" s="612">
        <v>44139.522222222222</v>
      </c>
      <c r="C14718" s="405" t="s">
        <v>2110</v>
      </c>
      <c r="D14718" s="384">
        <v>3399</v>
      </c>
      <c r="E14718">
        <v>0.14000000000000001</v>
      </c>
      <c r="F14718">
        <v>1.17245</v>
      </c>
      <c r="G14718" s="384">
        <v>0</v>
      </c>
      <c r="H14718">
        <v>1.1705300000000001</v>
      </c>
    </row>
    <row r="14719" spans="1:10">
      <c r="A14719">
        <v>14732</v>
      </c>
      <c r="B14719" s="612">
        <v>44139.568055555559</v>
      </c>
      <c r="C14719" s="405" t="s">
        <v>2054</v>
      </c>
      <c r="D14719" s="384">
        <v>3399</v>
      </c>
      <c r="E14719">
        <v>0.14000000000000001</v>
      </c>
      <c r="F14719">
        <v>1.1705300000000001</v>
      </c>
      <c r="G14719" s="384">
        <v>0</v>
      </c>
      <c r="H14719">
        <v>1.1705300000000001</v>
      </c>
      <c r="I14719">
        <v>26.88</v>
      </c>
      <c r="J14719" s="384">
        <v>43747.07</v>
      </c>
    </row>
    <row r="14720" spans="1:10">
      <c r="A14720">
        <v>14707</v>
      </c>
      <c r="B14720" s="612">
        <v>44139.522222222222</v>
      </c>
      <c r="C14720" s="405" t="s">
        <v>97</v>
      </c>
      <c r="D14720" s="384">
        <v>3400</v>
      </c>
      <c r="E14720">
        <v>0.23</v>
      </c>
      <c r="F14720">
        <v>1.17445</v>
      </c>
      <c r="G14720" s="384">
        <v>0</v>
      </c>
      <c r="H14720">
        <v>0</v>
      </c>
    </row>
    <row r="14721" spans="1:10">
      <c r="A14721">
        <v>14708</v>
      </c>
      <c r="B14721" s="612">
        <v>44139.522222222222</v>
      </c>
      <c r="C14721" s="405" t="s">
        <v>2110</v>
      </c>
      <c r="D14721" s="384">
        <v>3400</v>
      </c>
      <c r="E14721">
        <v>0.23</v>
      </c>
      <c r="F14721">
        <v>1.17445</v>
      </c>
      <c r="G14721" s="384">
        <v>0</v>
      </c>
      <c r="H14721">
        <v>1.1705300000000001</v>
      </c>
    </row>
    <row r="14722" spans="1:10">
      <c r="A14722">
        <v>14733</v>
      </c>
      <c r="B14722" s="612">
        <v>44139.568055555559</v>
      </c>
      <c r="C14722" s="405" t="s">
        <v>2054</v>
      </c>
      <c r="D14722" s="384">
        <v>3400</v>
      </c>
      <c r="E14722">
        <v>0.23</v>
      </c>
      <c r="F14722">
        <v>1.1705300000000001</v>
      </c>
      <c r="G14722" s="384">
        <v>0</v>
      </c>
      <c r="H14722">
        <v>1.1705300000000001</v>
      </c>
      <c r="I14722">
        <v>90.16</v>
      </c>
      <c r="J14722" s="384">
        <v>43837.23</v>
      </c>
    </row>
    <row r="14723" spans="1:10">
      <c r="A14723">
        <v>14715</v>
      </c>
      <c r="B14723" s="612">
        <v>44139.525000000001</v>
      </c>
      <c r="C14723" s="405" t="s">
        <v>96</v>
      </c>
      <c r="D14723" s="384">
        <v>3401</v>
      </c>
      <c r="E14723">
        <v>0.02</v>
      </c>
      <c r="F14723">
        <v>1.17343</v>
      </c>
      <c r="G14723" s="384">
        <v>0</v>
      </c>
      <c r="H14723">
        <v>0</v>
      </c>
    </row>
    <row r="14724" spans="1:10">
      <c r="A14724">
        <v>14716</v>
      </c>
      <c r="B14724" s="612">
        <v>44139.525000000001</v>
      </c>
      <c r="C14724" s="405" t="s">
        <v>2110</v>
      </c>
      <c r="D14724" s="384">
        <v>3401</v>
      </c>
      <c r="E14724">
        <v>0.02</v>
      </c>
      <c r="F14724">
        <v>1.17343</v>
      </c>
      <c r="G14724" s="384">
        <v>0</v>
      </c>
      <c r="H14724">
        <v>1.1744300000000001</v>
      </c>
    </row>
    <row r="14725" spans="1:10">
      <c r="A14725">
        <v>14719</v>
      </c>
      <c r="B14725" s="612">
        <v>44139.529166666667</v>
      </c>
      <c r="C14725" s="405" t="s">
        <v>2110</v>
      </c>
      <c r="D14725" s="384">
        <v>3401</v>
      </c>
      <c r="E14725">
        <v>0.02</v>
      </c>
      <c r="F14725">
        <v>1.17343</v>
      </c>
      <c r="G14725" s="384">
        <v>0</v>
      </c>
      <c r="H14725">
        <v>1.17363</v>
      </c>
    </row>
    <row r="14726" spans="1:10">
      <c r="A14726">
        <v>14720</v>
      </c>
      <c r="B14726" s="612">
        <v>44139.536805555559</v>
      </c>
      <c r="C14726" s="405" t="s">
        <v>2054</v>
      </c>
      <c r="D14726" s="384">
        <v>3401</v>
      </c>
      <c r="E14726">
        <v>0.02</v>
      </c>
      <c r="F14726">
        <v>1.17363</v>
      </c>
      <c r="G14726" s="384">
        <v>0</v>
      </c>
      <c r="H14726">
        <v>1.17363</v>
      </c>
      <c r="I14726">
        <v>0.4</v>
      </c>
      <c r="J14726" s="384">
        <v>43759.71</v>
      </c>
    </row>
    <row r="14727" spans="1:10">
      <c r="A14727">
        <v>14717</v>
      </c>
      <c r="B14727" s="612">
        <v>44139.529166666667</v>
      </c>
      <c r="C14727" s="405" t="s">
        <v>96</v>
      </c>
      <c r="D14727" s="384">
        <v>3402</v>
      </c>
      <c r="E14727">
        <v>0.02</v>
      </c>
      <c r="F14727">
        <v>1.1718299999999999</v>
      </c>
      <c r="G14727" s="384">
        <v>0</v>
      </c>
      <c r="H14727">
        <v>0</v>
      </c>
    </row>
    <row r="14728" spans="1:10">
      <c r="A14728">
        <v>14718</v>
      </c>
      <c r="B14728" s="612">
        <v>44139.529166666667</v>
      </c>
      <c r="C14728" s="405" t="s">
        <v>2110</v>
      </c>
      <c r="D14728" s="384">
        <v>3402</v>
      </c>
      <c r="E14728">
        <v>0.02</v>
      </c>
      <c r="F14728">
        <v>1.1718299999999999</v>
      </c>
      <c r="G14728" s="384">
        <v>0</v>
      </c>
      <c r="H14728">
        <v>1.17363</v>
      </c>
    </row>
    <row r="14729" spans="1:10">
      <c r="A14729">
        <v>14721</v>
      </c>
      <c r="B14729" s="612">
        <v>44139.536805555559</v>
      </c>
      <c r="C14729" s="405" t="s">
        <v>2054</v>
      </c>
      <c r="D14729" s="384">
        <v>3402</v>
      </c>
      <c r="E14729">
        <v>0.02</v>
      </c>
      <c r="F14729">
        <v>1.17363</v>
      </c>
      <c r="G14729" s="384">
        <v>0</v>
      </c>
      <c r="H14729">
        <v>1.17363</v>
      </c>
      <c r="I14729">
        <v>3.6</v>
      </c>
      <c r="J14729" s="384">
        <v>43763.31</v>
      </c>
    </row>
    <row r="14730" spans="1:10">
      <c r="A14730">
        <v>14722</v>
      </c>
      <c r="B14730" s="612">
        <v>44139.539583333331</v>
      </c>
      <c r="C14730" s="405" t="s">
        <v>96</v>
      </c>
      <c r="D14730" s="384">
        <v>3403</v>
      </c>
      <c r="E14730">
        <v>0.02</v>
      </c>
      <c r="F14730">
        <v>1.1727300000000001</v>
      </c>
      <c r="G14730" s="384">
        <v>0</v>
      </c>
      <c r="H14730">
        <v>0</v>
      </c>
    </row>
    <row r="14731" spans="1:10">
      <c r="A14731">
        <v>14723</v>
      </c>
      <c r="B14731" s="612">
        <v>44139.539583333331</v>
      </c>
      <c r="C14731" s="405" t="s">
        <v>2110</v>
      </c>
      <c r="D14731" s="384">
        <v>3403</v>
      </c>
      <c r="E14731">
        <v>0.02</v>
      </c>
      <c r="F14731">
        <v>1.1727300000000001</v>
      </c>
      <c r="G14731" s="384">
        <v>0</v>
      </c>
      <c r="H14731">
        <v>1.1737299999999999</v>
      </c>
    </row>
    <row r="14732" spans="1:10">
      <c r="A14732">
        <v>14726</v>
      </c>
      <c r="B14732" s="612">
        <v>44139.568055555559</v>
      </c>
      <c r="C14732" s="405" t="s">
        <v>2110</v>
      </c>
      <c r="D14732" s="384">
        <v>3403</v>
      </c>
      <c r="E14732">
        <v>0.02</v>
      </c>
      <c r="F14732">
        <v>1.1727300000000001</v>
      </c>
      <c r="G14732" s="384">
        <v>0</v>
      </c>
      <c r="H14732">
        <v>1.17293</v>
      </c>
    </row>
    <row r="14733" spans="1:10">
      <c r="A14733">
        <v>14740</v>
      </c>
      <c r="B14733" s="612">
        <v>44139.602083333331</v>
      </c>
      <c r="C14733" s="405" t="s">
        <v>2110</v>
      </c>
      <c r="D14733" s="384">
        <v>3403</v>
      </c>
      <c r="E14733">
        <v>0.02</v>
      </c>
      <c r="F14733">
        <v>1.1727300000000001</v>
      </c>
      <c r="G14733" s="384">
        <v>0</v>
      </c>
      <c r="H14733">
        <v>1.1718999999999999</v>
      </c>
    </row>
    <row r="14734" spans="1:10">
      <c r="A14734">
        <v>14749</v>
      </c>
      <c r="B14734" s="612">
        <v>44139.62777777778</v>
      </c>
      <c r="C14734" s="405" t="s">
        <v>2054</v>
      </c>
      <c r="D14734" s="384">
        <v>3403</v>
      </c>
      <c r="E14734">
        <v>0.02</v>
      </c>
      <c r="F14734">
        <v>1.1718999999999999</v>
      </c>
      <c r="G14734" s="384">
        <v>0</v>
      </c>
      <c r="H14734">
        <v>1.1718999999999999</v>
      </c>
      <c r="I14734">
        <v>-1.66</v>
      </c>
      <c r="J14734" s="384">
        <v>43839.57</v>
      </c>
    </row>
    <row r="14735" spans="1:10">
      <c r="A14735">
        <v>14724</v>
      </c>
      <c r="B14735" s="612">
        <v>44139.568055555559</v>
      </c>
      <c r="C14735" s="405" t="s">
        <v>96</v>
      </c>
      <c r="D14735" s="384">
        <v>3404</v>
      </c>
      <c r="E14735">
        <v>0.02</v>
      </c>
      <c r="F14735">
        <v>1.17113</v>
      </c>
      <c r="G14735" s="384">
        <v>0</v>
      </c>
      <c r="H14735">
        <v>0</v>
      </c>
    </row>
    <row r="14736" spans="1:10">
      <c r="A14736">
        <v>14725</v>
      </c>
      <c r="B14736" s="612">
        <v>44139.568055555559</v>
      </c>
      <c r="C14736" s="405" t="s">
        <v>2110</v>
      </c>
      <c r="D14736" s="384">
        <v>3404</v>
      </c>
      <c r="E14736">
        <v>0.02</v>
      </c>
      <c r="F14736">
        <v>1.17113</v>
      </c>
      <c r="G14736" s="384">
        <v>0</v>
      </c>
      <c r="H14736">
        <v>1.17293</v>
      </c>
    </row>
    <row r="14737" spans="1:10">
      <c r="A14737">
        <v>14739</v>
      </c>
      <c r="B14737" s="612">
        <v>44139.602083333331</v>
      </c>
      <c r="C14737" s="405" t="s">
        <v>2110</v>
      </c>
      <c r="D14737" s="384">
        <v>3404</v>
      </c>
      <c r="E14737">
        <v>0.02</v>
      </c>
      <c r="F14737">
        <v>1.17113</v>
      </c>
      <c r="G14737" s="384">
        <v>0</v>
      </c>
      <c r="H14737">
        <v>1.1718999999999999</v>
      </c>
    </row>
    <row r="14738" spans="1:10">
      <c r="A14738">
        <v>14750</v>
      </c>
      <c r="B14738" s="612">
        <v>44139.62777777778</v>
      </c>
      <c r="C14738" s="405" t="s">
        <v>2054</v>
      </c>
      <c r="D14738" s="384">
        <v>3404</v>
      </c>
      <c r="E14738">
        <v>0.02</v>
      </c>
      <c r="F14738">
        <v>1.1718999999999999</v>
      </c>
      <c r="G14738" s="384">
        <v>0</v>
      </c>
      <c r="H14738">
        <v>1.1718999999999999</v>
      </c>
      <c r="I14738">
        <v>1.54</v>
      </c>
      <c r="J14738" s="384">
        <v>43841.11</v>
      </c>
    </row>
    <row r="14739" spans="1:10">
      <c r="A14739">
        <v>14734</v>
      </c>
      <c r="B14739" s="612">
        <v>44139.573611111111</v>
      </c>
      <c r="C14739" s="405" t="s">
        <v>97</v>
      </c>
      <c r="D14739" s="384">
        <v>3405</v>
      </c>
      <c r="E14739">
        <v>0.02</v>
      </c>
      <c r="F14739">
        <v>1.1715599999999999</v>
      </c>
      <c r="G14739" s="384">
        <v>0</v>
      </c>
      <c r="H14739">
        <v>0</v>
      </c>
    </row>
    <row r="14740" spans="1:10">
      <c r="A14740">
        <v>14735</v>
      </c>
      <c r="B14740" s="612">
        <v>44139.573611111111</v>
      </c>
      <c r="C14740" s="405" t="s">
        <v>2110</v>
      </c>
      <c r="D14740" s="384">
        <v>3405</v>
      </c>
      <c r="E14740">
        <v>0.02</v>
      </c>
      <c r="F14740">
        <v>1.1715599999999999</v>
      </c>
      <c r="G14740" s="384">
        <v>0</v>
      </c>
      <c r="H14740">
        <v>1.17056</v>
      </c>
    </row>
    <row r="14741" spans="1:10">
      <c r="A14741">
        <v>14736</v>
      </c>
      <c r="B14741" s="612">
        <v>44139.59652777778</v>
      </c>
      <c r="C14741" s="405" t="s">
        <v>2054</v>
      </c>
      <c r="D14741" s="384">
        <v>3405</v>
      </c>
      <c r="E14741">
        <v>0.02</v>
      </c>
      <c r="F14741">
        <v>1.17056</v>
      </c>
      <c r="G14741" s="384">
        <v>0</v>
      </c>
      <c r="H14741">
        <v>1.17056</v>
      </c>
      <c r="I14741">
        <v>2</v>
      </c>
      <c r="J14741" s="384">
        <v>43839.23</v>
      </c>
    </row>
    <row r="14742" spans="1:10">
      <c r="A14742">
        <v>14737</v>
      </c>
      <c r="B14742" s="612">
        <v>44139.602083333331</v>
      </c>
      <c r="C14742" s="405" t="s">
        <v>96</v>
      </c>
      <c r="D14742" s="384">
        <v>3406</v>
      </c>
      <c r="E14742">
        <v>0.03</v>
      </c>
      <c r="F14742">
        <v>1.16953</v>
      </c>
      <c r="G14742" s="384">
        <v>0</v>
      </c>
      <c r="H14742">
        <v>0</v>
      </c>
    </row>
    <row r="14743" spans="1:10">
      <c r="A14743">
        <v>14738</v>
      </c>
      <c r="B14743" s="612">
        <v>44139.602083333331</v>
      </c>
      <c r="C14743" s="405" t="s">
        <v>2110</v>
      </c>
      <c r="D14743" s="384">
        <v>3406</v>
      </c>
      <c r="E14743">
        <v>0.03</v>
      </c>
      <c r="F14743">
        <v>1.16953</v>
      </c>
      <c r="G14743" s="384">
        <v>0</v>
      </c>
      <c r="H14743">
        <v>1.1718999999999999</v>
      </c>
    </row>
    <row r="14744" spans="1:10">
      <c r="A14744">
        <v>14751</v>
      </c>
      <c r="B14744" s="612">
        <v>44139.62777777778</v>
      </c>
      <c r="C14744" s="405" t="s">
        <v>2054</v>
      </c>
      <c r="D14744" s="384">
        <v>3406</v>
      </c>
      <c r="E14744">
        <v>0.03</v>
      </c>
      <c r="F14744">
        <v>1.1718999999999999</v>
      </c>
      <c r="G14744" s="384">
        <v>0</v>
      </c>
      <c r="H14744">
        <v>1.1718999999999999</v>
      </c>
      <c r="I14744">
        <v>7.11</v>
      </c>
      <c r="J14744" s="384">
        <v>43848.22</v>
      </c>
    </row>
    <row r="14745" spans="1:10">
      <c r="A14745">
        <v>14741</v>
      </c>
      <c r="B14745" s="612">
        <v>44139.606249999997</v>
      </c>
      <c r="C14745" s="405" t="s">
        <v>97</v>
      </c>
      <c r="D14745" s="384">
        <v>3407</v>
      </c>
      <c r="E14745">
        <v>0.02</v>
      </c>
      <c r="F14745">
        <v>1.1698299999999999</v>
      </c>
      <c r="G14745" s="384">
        <v>0</v>
      </c>
      <c r="H14745">
        <v>0</v>
      </c>
    </row>
    <row r="14746" spans="1:10">
      <c r="A14746">
        <v>14742</v>
      </c>
      <c r="B14746" s="612">
        <v>44139.606249999997</v>
      </c>
      <c r="C14746" s="405" t="s">
        <v>2110</v>
      </c>
      <c r="D14746" s="384">
        <v>3407</v>
      </c>
      <c r="E14746">
        <v>0.02</v>
      </c>
      <c r="F14746">
        <v>1.1698299999999999</v>
      </c>
      <c r="G14746" s="384">
        <v>0</v>
      </c>
      <c r="H14746">
        <v>1.16883</v>
      </c>
    </row>
    <row r="14747" spans="1:10">
      <c r="A14747">
        <v>14743</v>
      </c>
      <c r="B14747" s="612">
        <v>44139.609027777777</v>
      </c>
      <c r="C14747" s="405" t="s">
        <v>2054</v>
      </c>
      <c r="D14747" s="384">
        <v>3407</v>
      </c>
      <c r="E14747">
        <v>0.02</v>
      </c>
      <c r="F14747">
        <v>1.16883</v>
      </c>
      <c r="G14747" s="384">
        <v>0</v>
      </c>
      <c r="H14747">
        <v>1.16883</v>
      </c>
      <c r="I14747">
        <v>2</v>
      </c>
      <c r="J14747" s="384">
        <v>43841.23</v>
      </c>
    </row>
    <row r="14748" spans="1:10">
      <c r="A14748">
        <v>14744</v>
      </c>
      <c r="B14748" s="612">
        <v>44139.617361111108</v>
      </c>
      <c r="C14748" s="405" t="s">
        <v>97</v>
      </c>
      <c r="D14748" s="384">
        <v>3408</v>
      </c>
      <c r="E14748">
        <v>0.02</v>
      </c>
      <c r="F14748">
        <v>1.16936</v>
      </c>
      <c r="G14748" s="384">
        <v>0</v>
      </c>
      <c r="H14748">
        <v>0</v>
      </c>
    </row>
    <row r="14749" spans="1:10">
      <c r="A14749">
        <v>14745</v>
      </c>
      <c r="B14749" s="612">
        <v>44139.617361111108</v>
      </c>
      <c r="C14749" s="405" t="s">
        <v>2110</v>
      </c>
      <c r="D14749" s="384">
        <v>3408</v>
      </c>
      <c r="E14749">
        <v>0.02</v>
      </c>
      <c r="F14749">
        <v>1.16936</v>
      </c>
      <c r="G14749" s="384">
        <v>0</v>
      </c>
      <c r="H14749">
        <v>1.1683600000000001</v>
      </c>
    </row>
    <row r="14750" spans="1:10">
      <c r="A14750">
        <v>14748</v>
      </c>
      <c r="B14750" s="612">
        <v>44139.624305555553</v>
      </c>
      <c r="C14750" s="405" t="s">
        <v>2110</v>
      </c>
      <c r="D14750" s="384">
        <v>3408</v>
      </c>
      <c r="E14750">
        <v>0.02</v>
      </c>
      <c r="F14750">
        <v>1.16936</v>
      </c>
      <c r="G14750" s="384">
        <v>0</v>
      </c>
      <c r="H14750">
        <v>1.16916</v>
      </c>
    </row>
    <row r="14751" spans="1:10">
      <c r="A14751">
        <v>14762</v>
      </c>
      <c r="B14751" s="612">
        <v>44139.704861111109</v>
      </c>
      <c r="C14751" s="405" t="s">
        <v>2110</v>
      </c>
      <c r="D14751" s="384">
        <v>3408</v>
      </c>
      <c r="E14751">
        <v>0.02</v>
      </c>
      <c r="F14751">
        <v>1.16936</v>
      </c>
      <c r="G14751" s="384">
        <v>0</v>
      </c>
      <c r="H14751">
        <v>1.17021</v>
      </c>
    </row>
    <row r="14752" spans="1:10">
      <c r="A14752">
        <v>14773</v>
      </c>
      <c r="B14752" s="612">
        <v>44140.245833333334</v>
      </c>
      <c r="C14752" s="405" t="s">
        <v>2110</v>
      </c>
      <c r="D14752" s="384">
        <v>3408</v>
      </c>
      <c r="E14752">
        <v>0.02</v>
      </c>
      <c r="F14752">
        <v>1.16936</v>
      </c>
      <c r="G14752" s="384">
        <v>0</v>
      </c>
      <c r="H14752">
        <v>1.1715</v>
      </c>
    </row>
    <row r="14753" spans="1:10">
      <c r="A14753">
        <v>14782</v>
      </c>
      <c r="B14753" s="612">
        <v>44140.34652777778</v>
      </c>
      <c r="C14753" s="405" t="s">
        <v>2110</v>
      </c>
      <c r="D14753" s="384">
        <v>3408</v>
      </c>
      <c r="E14753">
        <v>0.02</v>
      </c>
      <c r="F14753">
        <v>1.16936</v>
      </c>
      <c r="G14753" s="384">
        <v>0</v>
      </c>
      <c r="H14753">
        <v>1.1728499999999999</v>
      </c>
    </row>
    <row r="14754" spans="1:10">
      <c r="A14754">
        <v>14792</v>
      </c>
      <c r="B14754" s="612">
        <v>44140.397916666669</v>
      </c>
      <c r="C14754" s="405" t="s">
        <v>2110</v>
      </c>
      <c r="D14754" s="384">
        <v>3408</v>
      </c>
      <c r="E14754">
        <v>0.02</v>
      </c>
      <c r="F14754">
        <v>1.16936</v>
      </c>
      <c r="G14754" s="384">
        <v>0</v>
      </c>
      <c r="H14754">
        <v>1.1744399999999999</v>
      </c>
    </row>
    <row r="14755" spans="1:10">
      <c r="A14755">
        <v>14800</v>
      </c>
      <c r="B14755" s="612">
        <v>44140.413194444445</v>
      </c>
      <c r="C14755" s="405" t="s">
        <v>2110</v>
      </c>
      <c r="D14755" s="384">
        <v>3408</v>
      </c>
      <c r="E14755">
        <v>0.02</v>
      </c>
      <c r="F14755">
        <v>1.16936</v>
      </c>
      <c r="G14755" s="384">
        <v>0</v>
      </c>
      <c r="H14755">
        <v>1.1761200000000001</v>
      </c>
    </row>
    <row r="14756" spans="1:10">
      <c r="A14756">
        <v>14815</v>
      </c>
      <c r="B14756" s="612">
        <v>44140.515277777777</v>
      </c>
      <c r="C14756" s="405" t="s">
        <v>2110</v>
      </c>
      <c r="D14756" s="384">
        <v>3408</v>
      </c>
      <c r="E14756">
        <v>0.02</v>
      </c>
      <c r="F14756">
        <v>1.16936</v>
      </c>
      <c r="G14756" s="384">
        <v>0</v>
      </c>
      <c r="H14756">
        <v>1.1779299999999999</v>
      </c>
    </row>
    <row r="14757" spans="1:10">
      <c r="A14757">
        <v>14828</v>
      </c>
      <c r="B14757" s="612">
        <v>44140.535416666666</v>
      </c>
      <c r="C14757" s="405" t="s">
        <v>2110</v>
      </c>
      <c r="D14757" s="384">
        <v>3408</v>
      </c>
      <c r="E14757">
        <v>0.02</v>
      </c>
      <c r="F14757">
        <v>1.16936</v>
      </c>
      <c r="G14757" s="384">
        <v>0</v>
      </c>
      <c r="H14757">
        <v>1.18008</v>
      </c>
    </row>
    <row r="14758" spans="1:10">
      <c r="A14758">
        <v>14841</v>
      </c>
      <c r="B14758" s="612">
        <v>44140.727777777778</v>
      </c>
      <c r="C14758" s="405" t="s">
        <v>2054</v>
      </c>
      <c r="D14758" s="384">
        <v>3408</v>
      </c>
      <c r="E14758">
        <v>0.02</v>
      </c>
      <c r="F14758">
        <v>1.18008</v>
      </c>
      <c r="G14758" s="384">
        <v>0</v>
      </c>
      <c r="H14758">
        <v>1.18008</v>
      </c>
      <c r="I14758">
        <v>-21.37</v>
      </c>
      <c r="J14758" s="384">
        <v>43846.84</v>
      </c>
    </row>
    <row r="14759" spans="1:10">
      <c r="A14759">
        <v>14746</v>
      </c>
      <c r="B14759" s="612">
        <v>44139.624305555553</v>
      </c>
      <c r="C14759" s="405" t="s">
        <v>97</v>
      </c>
      <c r="D14759" s="384">
        <v>3409</v>
      </c>
      <c r="E14759">
        <v>0.02</v>
      </c>
      <c r="F14759">
        <v>1.17096</v>
      </c>
      <c r="G14759" s="384">
        <v>0</v>
      </c>
      <c r="H14759">
        <v>0</v>
      </c>
    </row>
    <row r="14760" spans="1:10">
      <c r="A14760">
        <v>14747</v>
      </c>
      <c r="B14760" s="612">
        <v>44139.624305555553</v>
      </c>
      <c r="C14760" s="405" t="s">
        <v>2110</v>
      </c>
      <c r="D14760" s="384">
        <v>3409</v>
      </c>
      <c r="E14760">
        <v>0.02</v>
      </c>
      <c r="F14760">
        <v>1.17096</v>
      </c>
      <c r="G14760" s="384">
        <v>0</v>
      </c>
      <c r="H14760">
        <v>1.16916</v>
      </c>
    </row>
    <row r="14761" spans="1:10">
      <c r="A14761">
        <v>14761</v>
      </c>
      <c r="B14761" s="612">
        <v>44139.704861111109</v>
      </c>
      <c r="C14761" s="405" t="s">
        <v>2110</v>
      </c>
      <c r="D14761" s="384">
        <v>3409</v>
      </c>
      <c r="E14761">
        <v>0.02</v>
      </c>
      <c r="F14761">
        <v>1.17096</v>
      </c>
      <c r="G14761" s="384">
        <v>0</v>
      </c>
      <c r="H14761">
        <v>1.17021</v>
      </c>
    </row>
    <row r="14762" spans="1:10">
      <c r="A14762">
        <v>14772</v>
      </c>
      <c r="B14762" s="612">
        <v>44140.245833333334</v>
      </c>
      <c r="C14762" s="405" t="s">
        <v>2110</v>
      </c>
      <c r="D14762" s="384">
        <v>3409</v>
      </c>
      <c r="E14762">
        <v>0.02</v>
      </c>
      <c r="F14762">
        <v>1.17096</v>
      </c>
      <c r="G14762" s="384">
        <v>0</v>
      </c>
      <c r="H14762">
        <v>1.1715</v>
      </c>
    </row>
    <row r="14763" spans="1:10">
      <c r="A14763">
        <v>14781</v>
      </c>
      <c r="B14763" s="612">
        <v>44140.34652777778</v>
      </c>
      <c r="C14763" s="405" t="s">
        <v>2110</v>
      </c>
      <c r="D14763" s="384">
        <v>3409</v>
      </c>
      <c r="E14763">
        <v>0.02</v>
      </c>
      <c r="F14763">
        <v>1.17096</v>
      </c>
      <c r="G14763" s="384">
        <v>0</v>
      </c>
      <c r="H14763">
        <v>1.1728499999999999</v>
      </c>
    </row>
    <row r="14764" spans="1:10">
      <c r="A14764">
        <v>14791</v>
      </c>
      <c r="B14764" s="612">
        <v>44140.397916666669</v>
      </c>
      <c r="C14764" s="405" t="s">
        <v>2110</v>
      </c>
      <c r="D14764" s="384">
        <v>3409</v>
      </c>
      <c r="E14764">
        <v>0.02</v>
      </c>
      <c r="F14764">
        <v>1.17096</v>
      </c>
      <c r="G14764" s="384">
        <v>0</v>
      </c>
      <c r="H14764">
        <v>1.1744399999999999</v>
      </c>
    </row>
    <row r="14765" spans="1:10">
      <c r="A14765">
        <v>14799</v>
      </c>
      <c r="B14765" s="612">
        <v>44140.413194444445</v>
      </c>
      <c r="C14765" s="405" t="s">
        <v>2110</v>
      </c>
      <c r="D14765" s="384">
        <v>3409</v>
      </c>
      <c r="E14765">
        <v>0.02</v>
      </c>
      <c r="F14765">
        <v>1.17096</v>
      </c>
      <c r="G14765" s="384">
        <v>0</v>
      </c>
      <c r="H14765">
        <v>1.1761200000000001</v>
      </c>
    </row>
    <row r="14766" spans="1:10">
      <c r="A14766">
        <v>14814</v>
      </c>
      <c r="B14766" s="612">
        <v>44140.515277777777</v>
      </c>
      <c r="C14766" s="405" t="s">
        <v>2110</v>
      </c>
      <c r="D14766" s="384">
        <v>3409</v>
      </c>
      <c r="E14766">
        <v>0.02</v>
      </c>
      <c r="F14766">
        <v>1.17096</v>
      </c>
      <c r="G14766" s="384">
        <v>0</v>
      </c>
      <c r="H14766">
        <v>1.1779299999999999</v>
      </c>
    </row>
    <row r="14767" spans="1:10">
      <c r="A14767">
        <v>14827</v>
      </c>
      <c r="B14767" s="612">
        <v>44140.535416666666</v>
      </c>
      <c r="C14767" s="405" t="s">
        <v>2110</v>
      </c>
      <c r="D14767" s="384">
        <v>3409</v>
      </c>
      <c r="E14767">
        <v>0.02</v>
      </c>
      <c r="F14767">
        <v>1.17096</v>
      </c>
      <c r="G14767" s="384">
        <v>0</v>
      </c>
      <c r="H14767">
        <v>1.18008</v>
      </c>
    </row>
    <row r="14768" spans="1:10">
      <c r="A14768">
        <v>14842</v>
      </c>
      <c r="B14768" s="612">
        <v>44140.727777777778</v>
      </c>
      <c r="C14768" s="405" t="s">
        <v>2054</v>
      </c>
      <c r="D14768" s="384">
        <v>3409</v>
      </c>
      <c r="E14768">
        <v>0.02</v>
      </c>
      <c r="F14768">
        <v>1.18008</v>
      </c>
      <c r="G14768" s="384">
        <v>0</v>
      </c>
      <c r="H14768">
        <v>1.18008</v>
      </c>
      <c r="I14768">
        <v>-18.170000000000002</v>
      </c>
      <c r="J14768" s="384">
        <v>43828.67</v>
      </c>
    </row>
    <row r="14769" spans="1:10">
      <c r="A14769">
        <v>14752</v>
      </c>
      <c r="B14769" s="612">
        <v>44139.630555555559</v>
      </c>
      <c r="C14769" s="405" t="s">
        <v>96</v>
      </c>
      <c r="D14769" s="384">
        <v>3410</v>
      </c>
      <c r="E14769">
        <v>0.02</v>
      </c>
      <c r="F14769">
        <v>1.1715599999999999</v>
      </c>
      <c r="G14769" s="384">
        <v>0</v>
      </c>
      <c r="H14769">
        <v>0</v>
      </c>
    </row>
    <row r="14770" spans="1:10">
      <c r="A14770">
        <v>14753</v>
      </c>
      <c r="B14770" s="612">
        <v>44139.630555555559</v>
      </c>
      <c r="C14770" s="405" t="s">
        <v>2110</v>
      </c>
      <c r="D14770" s="384">
        <v>3410</v>
      </c>
      <c r="E14770">
        <v>0.02</v>
      </c>
      <c r="F14770">
        <v>1.1715599999999999</v>
      </c>
      <c r="G14770" s="384">
        <v>0</v>
      </c>
      <c r="H14770">
        <v>1.17256</v>
      </c>
    </row>
    <row r="14771" spans="1:10">
      <c r="A14771">
        <v>14756</v>
      </c>
      <c r="B14771" s="612">
        <v>44139.677777777775</v>
      </c>
      <c r="C14771" s="405" t="s">
        <v>2110</v>
      </c>
      <c r="D14771" s="384">
        <v>3410</v>
      </c>
      <c r="E14771">
        <v>0.02</v>
      </c>
      <c r="F14771">
        <v>1.1715599999999999</v>
      </c>
      <c r="G14771" s="384">
        <v>0</v>
      </c>
      <c r="H14771">
        <v>1.1717500000000001</v>
      </c>
    </row>
    <row r="14772" spans="1:10">
      <c r="A14772">
        <v>14757</v>
      </c>
      <c r="B14772" s="612">
        <v>44139.700694444444</v>
      </c>
      <c r="C14772" s="405" t="s">
        <v>2054</v>
      </c>
      <c r="D14772" s="384">
        <v>3410</v>
      </c>
      <c r="E14772">
        <v>0.02</v>
      </c>
      <c r="F14772">
        <v>1.1717500000000001</v>
      </c>
      <c r="G14772" s="384">
        <v>0</v>
      </c>
      <c r="H14772">
        <v>1.1717500000000001</v>
      </c>
      <c r="I14772">
        <v>0.38</v>
      </c>
      <c r="J14772" s="384">
        <v>43848.6</v>
      </c>
    </row>
    <row r="14773" spans="1:10">
      <c r="A14773">
        <v>14754</v>
      </c>
      <c r="B14773" s="612">
        <v>44139.677777777775</v>
      </c>
      <c r="C14773" s="405" t="s">
        <v>96</v>
      </c>
      <c r="D14773" s="384">
        <v>3411</v>
      </c>
      <c r="E14773">
        <v>0.02</v>
      </c>
      <c r="F14773">
        <v>1.16994</v>
      </c>
      <c r="G14773" s="384">
        <v>0</v>
      </c>
      <c r="H14773">
        <v>0</v>
      </c>
    </row>
    <row r="14774" spans="1:10">
      <c r="A14774">
        <v>14755</v>
      </c>
      <c r="B14774" s="612">
        <v>44139.677777777775</v>
      </c>
      <c r="C14774" s="405" t="s">
        <v>2110</v>
      </c>
      <c r="D14774" s="384">
        <v>3411</v>
      </c>
      <c r="E14774">
        <v>0.02</v>
      </c>
      <c r="F14774">
        <v>1.16994</v>
      </c>
      <c r="G14774" s="384">
        <v>0</v>
      </c>
      <c r="H14774">
        <v>1.1717500000000001</v>
      </c>
    </row>
    <row r="14775" spans="1:10">
      <c r="A14775">
        <v>14758</v>
      </c>
      <c r="B14775" s="612">
        <v>44139.700694444444</v>
      </c>
      <c r="C14775" s="405" t="s">
        <v>2054</v>
      </c>
      <c r="D14775" s="384">
        <v>3411</v>
      </c>
      <c r="E14775">
        <v>0.02</v>
      </c>
      <c r="F14775">
        <v>1.1717500000000001</v>
      </c>
      <c r="G14775" s="384">
        <v>0</v>
      </c>
      <c r="H14775">
        <v>1.1717500000000001</v>
      </c>
      <c r="I14775">
        <v>3.62</v>
      </c>
      <c r="J14775" s="384">
        <v>43852.22</v>
      </c>
    </row>
    <row r="14776" spans="1:10">
      <c r="A14776">
        <v>14759</v>
      </c>
      <c r="B14776" s="612">
        <v>44139.704861111109</v>
      </c>
      <c r="C14776" s="405" t="s">
        <v>97</v>
      </c>
      <c r="D14776" s="384">
        <v>3412</v>
      </c>
      <c r="E14776">
        <v>0.03</v>
      </c>
      <c r="F14776">
        <v>1.1726000000000001</v>
      </c>
      <c r="G14776" s="384">
        <v>0</v>
      </c>
      <c r="H14776">
        <v>0</v>
      </c>
    </row>
    <row r="14777" spans="1:10">
      <c r="A14777">
        <v>14760</v>
      </c>
      <c r="B14777" s="612">
        <v>44139.704861111109</v>
      </c>
      <c r="C14777" s="405" t="s">
        <v>2110</v>
      </c>
      <c r="D14777" s="384">
        <v>3412</v>
      </c>
      <c r="E14777">
        <v>0.03</v>
      </c>
      <c r="F14777">
        <v>1.1726000000000001</v>
      </c>
      <c r="G14777" s="384">
        <v>0</v>
      </c>
      <c r="H14777">
        <v>1.17021</v>
      </c>
    </row>
    <row r="14778" spans="1:10">
      <c r="A14778">
        <v>14771</v>
      </c>
      <c r="B14778" s="612">
        <v>44140.245833333334</v>
      </c>
      <c r="C14778" s="405" t="s">
        <v>2110</v>
      </c>
      <c r="D14778" s="384">
        <v>3412</v>
      </c>
      <c r="E14778">
        <v>0.03</v>
      </c>
      <c r="F14778">
        <v>1.1726000000000001</v>
      </c>
      <c r="G14778" s="384">
        <v>0</v>
      </c>
      <c r="H14778">
        <v>1.1715</v>
      </c>
    </row>
    <row r="14779" spans="1:10">
      <c r="A14779">
        <v>14780</v>
      </c>
      <c r="B14779" s="612">
        <v>44140.34652777778</v>
      </c>
      <c r="C14779" s="405" t="s">
        <v>2110</v>
      </c>
      <c r="D14779" s="384">
        <v>3412</v>
      </c>
      <c r="E14779">
        <v>0.03</v>
      </c>
      <c r="F14779">
        <v>1.1726000000000001</v>
      </c>
      <c r="G14779" s="384">
        <v>0</v>
      </c>
      <c r="H14779">
        <v>1.1728499999999999</v>
      </c>
    </row>
    <row r="14780" spans="1:10">
      <c r="A14780">
        <v>14790</v>
      </c>
      <c r="B14780" s="612">
        <v>44140.397916666669</v>
      </c>
      <c r="C14780" s="405" t="s">
        <v>2110</v>
      </c>
      <c r="D14780" s="384">
        <v>3412</v>
      </c>
      <c r="E14780">
        <v>0.03</v>
      </c>
      <c r="F14780">
        <v>1.1726000000000001</v>
      </c>
      <c r="G14780" s="384">
        <v>0</v>
      </c>
      <c r="H14780">
        <v>1.1744399999999999</v>
      </c>
    </row>
    <row r="14781" spans="1:10">
      <c r="A14781">
        <v>14798</v>
      </c>
      <c r="B14781" s="612">
        <v>44140.413194444445</v>
      </c>
      <c r="C14781" s="405" t="s">
        <v>2110</v>
      </c>
      <c r="D14781" s="384">
        <v>3412</v>
      </c>
      <c r="E14781">
        <v>0.03</v>
      </c>
      <c r="F14781">
        <v>1.1726000000000001</v>
      </c>
      <c r="G14781" s="384">
        <v>0</v>
      </c>
      <c r="H14781">
        <v>1.1761200000000001</v>
      </c>
    </row>
    <row r="14782" spans="1:10">
      <c r="A14782">
        <v>14813</v>
      </c>
      <c r="B14782" s="612">
        <v>44140.515277777777</v>
      </c>
      <c r="C14782" s="405" t="s">
        <v>2110</v>
      </c>
      <c r="D14782" s="384">
        <v>3412</v>
      </c>
      <c r="E14782">
        <v>0.03</v>
      </c>
      <c r="F14782">
        <v>1.1726000000000001</v>
      </c>
      <c r="G14782" s="384">
        <v>0</v>
      </c>
      <c r="H14782">
        <v>1.1779299999999999</v>
      </c>
    </row>
    <row r="14783" spans="1:10">
      <c r="A14783">
        <v>14826</v>
      </c>
      <c r="B14783" s="612">
        <v>44140.535416666666</v>
      </c>
      <c r="C14783" s="405" t="s">
        <v>2110</v>
      </c>
      <c r="D14783" s="384">
        <v>3412</v>
      </c>
      <c r="E14783">
        <v>0.03</v>
      </c>
      <c r="F14783">
        <v>1.1726000000000001</v>
      </c>
      <c r="G14783" s="384">
        <v>0</v>
      </c>
      <c r="H14783">
        <v>1.18008</v>
      </c>
    </row>
    <row r="14784" spans="1:10">
      <c r="A14784">
        <v>14843</v>
      </c>
      <c r="B14784" s="612">
        <v>44140.727777777778</v>
      </c>
      <c r="C14784" s="405" t="s">
        <v>2054</v>
      </c>
      <c r="D14784" s="384">
        <v>3412</v>
      </c>
      <c r="E14784">
        <v>0.03</v>
      </c>
      <c r="F14784">
        <v>1.18008</v>
      </c>
      <c r="G14784" s="384">
        <v>0</v>
      </c>
      <c r="H14784">
        <v>1.18008</v>
      </c>
      <c r="I14784">
        <v>-22.34</v>
      </c>
      <c r="J14784" s="384">
        <v>43806.33</v>
      </c>
    </row>
    <row r="14785" spans="1:10">
      <c r="A14785">
        <v>14763</v>
      </c>
      <c r="B14785" s="612">
        <v>44139.709722222222</v>
      </c>
      <c r="C14785" s="405" t="s">
        <v>96</v>
      </c>
      <c r="D14785" s="384">
        <v>3413</v>
      </c>
      <c r="E14785">
        <v>0.02</v>
      </c>
      <c r="F14785">
        <v>1.1723300000000001</v>
      </c>
      <c r="G14785" s="384">
        <v>0</v>
      </c>
      <c r="H14785">
        <v>0</v>
      </c>
    </row>
    <row r="14786" spans="1:10">
      <c r="A14786">
        <v>14764</v>
      </c>
      <c r="B14786" s="612">
        <v>44139.709722222222</v>
      </c>
      <c r="C14786" s="405" t="s">
        <v>2110</v>
      </c>
      <c r="D14786" s="384">
        <v>3413</v>
      </c>
      <c r="E14786">
        <v>0.02</v>
      </c>
      <c r="F14786">
        <v>1.1723300000000001</v>
      </c>
      <c r="G14786" s="384">
        <v>0</v>
      </c>
      <c r="H14786">
        <v>1.17333</v>
      </c>
    </row>
    <row r="14787" spans="1:10">
      <c r="A14787">
        <v>14765</v>
      </c>
      <c r="B14787" s="612">
        <v>44139.972916666666</v>
      </c>
      <c r="C14787" s="405" t="s">
        <v>2054</v>
      </c>
      <c r="D14787" s="384">
        <v>3413</v>
      </c>
      <c r="E14787">
        <v>0.02</v>
      </c>
      <c r="F14787">
        <v>1.17333</v>
      </c>
      <c r="G14787" s="384">
        <v>0</v>
      </c>
      <c r="H14787">
        <v>1.17333</v>
      </c>
      <c r="I14787">
        <v>2</v>
      </c>
      <c r="J14787" s="384">
        <v>43854.22</v>
      </c>
    </row>
    <row r="14788" spans="1:10">
      <c r="A14788">
        <v>14766</v>
      </c>
      <c r="B14788" s="612">
        <v>44140.044444444444</v>
      </c>
      <c r="C14788" s="405" t="s">
        <v>96</v>
      </c>
      <c r="D14788" s="384">
        <v>3414</v>
      </c>
      <c r="E14788">
        <v>0.02</v>
      </c>
      <c r="F14788">
        <v>1.17282</v>
      </c>
      <c r="G14788" s="384">
        <v>0</v>
      </c>
      <c r="H14788">
        <v>0</v>
      </c>
    </row>
    <row r="14789" spans="1:10">
      <c r="A14789">
        <v>14767</v>
      </c>
      <c r="B14789" s="612">
        <v>44140.044444444444</v>
      </c>
      <c r="C14789" s="405" t="s">
        <v>2110</v>
      </c>
      <c r="D14789" s="384">
        <v>3414</v>
      </c>
      <c r="E14789">
        <v>0.02</v>
      </c>
      <c r="F14789">
        <v>1.17282</v>
      </c>
      <c r="G14789" s="384">
        <v>0</v>
      </c>
      <c r="H14789">
        <v>1.1738200000000001</v>
      </c>
    </row>
    <row r="14790" spans="1:10">
      <c r="A14790">
        <v>14768</v>
      </c>
      <c r="B14790" s="612">
        <v>44140.140972222223</v>
      </c>
      <c r="C14790" s="405" t="s">
        <v>2054</v>
      </c>
      <c r="D14790" s="384">
        <v>3414</v>
      </c>
      <c r="E14790">
        <v>0.02</v>
      </c>
      <c r="F14790">
        <v>1.1738200000000001</v>
      </c>
      <c r="G14790" s="384">
        <v>0</v>
      </c>
      <c r="H14790">
        <v>1.1738200000000001</v>
      </c>
      <c r="I14790">
        <v>2</v>
      </c>
      <c r="J14790" s="384">
        <v>43856.22</v>
      </c>
    </row>
    <row r="14791" spans="1:10">
      <c r="A14791">
        <v>14769</v>
      </c>
      <c r="B14791" s="612">
        <v>44140.245833333334</v>
      </c>
      <c r="C14791" s="405" t="s">
        <v>97</v>
      </c>
      <c r="D14791" s="384">
        <v>3415</v>
      </c>
      <c r="E14791">
        <v>0.05</v>
      </c>
      <c r="F14791">
        <v>1.17432</v>
      </c>
      <c r="G14791" s="384">
        <v>0</v>
      </c>
      <c r="H14791">
        <v>0</v>
      </c>
    </row>
    <row r="14792" spans="1:10">
      <c r="A14792">
        <v>14770</v>
      </c>
      <c r="B14792" s="612">
        <v>44140.245833333334</v>
      </c>
      <c r="C14792" s="405" t="s">
        <v>2110</v>
      </c>
      <c r="D14792" s="384">
        <v>3415</v>
      </c>
      <c r="E14792">
        <v>0.05</v>
      </c>
      <c r="F14792">
        <v>1.17432</v>
      </c>
      <c r="G14792" s="384">
        <v>0</v>
      </c>
      <c r="H14792">
        <v>1.1715</v>
      </c>
    </row>
    <row r="14793" spans="1:10">
      <c r="A14793">
        <v>14779</v>
      </c>
      <c r="B14793" s="612">
        <v>44140.34652777778</v>
      </c>
      <c r="C14793" s="405" t="s">
        <v>2110</v>
      </c>
      <c r="D14793" s="384">
        <v>3415</v>
      </c>
      <c r="E14793">
        <v>0.05</v>
      </c>
      <c r="F14793">
        <v>1.17432</v>
      </c>
      <c r="G14793" s="384">
        <v>0</v>
      </c>
      <c r="H14793">
        <v>1.1728499999999999</v>
      </c>
    </row>
    <row r="14794" spans="1:10">
      <c r="A14794">
        <v>14789</v>
      </c>
      <c r="B14794" s="612">
        <v>44140.397916666669</v>
      </c>
      <c r="C14794" s="405" t="s">
        <v>2110</v>
      </c>
      <c r="D14794" s="384">
        <v>3415</v>
      </c>
      <c r="E14794">
        <v>0.05</v>
      </c>
      <c r="F14794">
        <v>1.17432</v>
      </c>
      <c r="G14794" s="384">
        <v>0</v>
      </c>
      <c r="H14794">
        <v>1.1744399999999999</v>
      </c>
    </row>
    <row r="14795" spans="1:10">
      <c r="A14795">
        <v>14797</v>
      </c>
      <c r="B14795" s="612">
        <v>44140.413194444445</v>
      </c>
      <c r="C14795" s="405" t="s">
        <v>2110</v>
      </c>
      <c r="D14795" s="384">
        <v>3415</v>
      </c>
      <c r="E14795">
        <v>0.05</v>
      </c>
      <c r="F14795">
        <v>1.17432</v>
      </c>
      <c r="G14795" s="384">
        <v>0</v>
      </c>
      <c r="H14795">
        <v>1.1761200000000001</v>
      </c>
    </row>
    <row r="14796" spans="1:10">
      <c r="A14796">
        <v>14812</v>
      </c>
      <c r="B14796" s="612">
        <v>44140.515277777777</v>
      </c>
      <c r="C14796" s="405" t="s">
        <v>2110</v>
      </c>
      <c r="D14796" s="384">
        <v>3415</v>
      </c>
      <c r="E14796">
        <v>0.05</v>
      </c>
      <c r="F14796">
        <v>1.17432</v>
      </c>
      <c r="G14796" s="384">
        <v>0</v>
      </c>
      <c r="H14796">
        <v>1.1779299999999999</v>
      </c>
    </row>
    <row r="14797" spans="1:10">
      <c r="A14797">
        <v>14825</v>
      </c>
      <c r="B14797" s="612">
        <v>44140.535416666666</v>
      </c>
      <c r="C14797" s="405" t="s">
        <v>2110</v>
      </c>
      <c r="D14797" s="384">
        <v>3415</v>
      </c>
      <c r="E14797">
        <v>0.05</v>
      </c>
      <c r="F14797">
        <v>1.17432</v>
      </c>
      <c r="G14797" s="384">
        <v>0</v>
      </c>
      <c r="H14797">
        <v>1.18008</v>
      </c>
    </row>
    <row r="14798" spans="1:10">
      <c r="A14798">
        <v>14844</v>
      </c>
      <c r="B14798" s="612">
        <v>44140.727777777778</v>
      </c>
      <c r="C14798" s="405" t="s">
        <v>2054</v>
      </c>
      <c r="D14798" s="384">
        <v>3415</v>
      </c>
      <c r="E14798">
        <v>0.05</v>
      </c>
      <c r="F14798">
        <v>1.18008</v>
      </c>
      <c r="G14798" s="384">
        <v>0</v>
      </c>
      <c r="H14798">
        <v>1.18008</v>
      </c>
      <c r="I14798">
        <v>-28.8</v>
      </c>
      <c r="J14798" s="384">
        <v>43777.53</v>
      </c>
    </row>
    <row r="14799" spans="1:10">
      <c r="A14799">
        <v>14774</v>
      </c>
      <c r="B14799" s="612">
        <v>44140.249305555553</v>
      </c>
      <c r="C14799" s="405" t="s">
        <v>96</v>
      </c>
      <c r="D14799" s="384">
        <v>3416</v>
      </c>
      <c r="E14799">
        <v>0.02</v>
      </c>
      <c r="F14799">
        <v>1.1739299999999999</v>
      </c>
      <c r="G14799" s="384">
        <v>0</v>
      </c>
      <c r="H14799">
        <v>0</v>
      </c>
    </row>
    <row r="14800" spans="1:10">
      <c r="A14800">
        <v>14775</v>
      </c>
      <c r="B14800" s="612">
        <v>44140.249305555553</v>
      </c>
      <c r="C14800" s="405" t="s">
        <v>2110</v>
      </c>
      <c r="D14800" s="384">
        <v>3416</v>
      </c>
      <c r="E14800">
        <v>0.02</v>
      </c>
      <c r="F14800">
        <v>1.1739299999999999</v>
      </c>
      <c r="G14800" s="384">
        <v>0</v>
      </c>
      <c r="H14800">
        <v>1.17493</v>
      </c>
    </row>
    <row r="14801" spans="1:10">
      <c r="A14801">
        <v>14776</v>
      </c>
      <c r="B14801" s="612">
        <v>44140.338888888888</v>
      </c>
      <c r="C14801" s="405" t="s">
        <v>2054</v>
      </c>
      <c r="D14801" s="384">
        <v>3416</v>
      </c>
      <c r="E14801">
        <v>0.02</v>
      </c>
      <c r="F14801">
        <v>1.17493</v>
      </c>
      <c r="G14801" s="384">
        <v>0</v>
      </c>
      <c r="H14801">
        <v>1.17493</v>
      </c>
      <c r="I14801">
        <v>2</v>
      </c>
      <c r="J14801" s="384">
        <v>43858.22</v>
      </c>
    </row>
    <row r="14802" spans="1:10">
      <c r="A14802">
        <v>14777</v>
      </c>
      <c r="B14802" s="612">
        <v>44140.34652777778</v>
      </c>
      <c r="C14802" s="405" t="s">
        <v>97</v>
      </c>
      <c r="D14802" s="384">
        <v>3417</v>
      </c>
      <c r="E14802">
        <v>0.08</v>
      </c>
      <c r="F14802">
        <v>1.1761299999999999</v>
      </c>
      <c r="G14802" s="384">
        <v>0</v>
      </c>
      <c r="H14802">
        <v>0</v>
      </c>
    </row>
    <row r="14803" spans="1:10">
      <c r="A14803">
        <v>14778</v>
      </c>
      <c r="B14803" s="612">
        <v>44140.34652777778</v>
      </c>
      <c r="C14803" s="405" t="s">
        <v>2110</v>
      </c>
      <c r="D14803" s="384">
        <v>3417</v>
      </c>
      <c r="E14803">
        <v>0.08</v>
      </c>
      <c r="F14803">
        <v>1.1761299999999999</v>
      </c>
      <c r="G14803" s="384">
        <v>0</v>
      </c>
      <c r="H14803">
        <v>1.1728499999999999</v>
      </c>
    </row>
    <row r="14804" spans="1:10">
      <c r="A14804">
        <v>14788</v>
      </c>
      <c r="B14804" s="612">
        <v>44140.397916666669</v>
      </c>
      <c r="C14804" s="405" t="s">
        <v>2110</v>
      </c>
      <c r="D14804" s="384">
        <v>3417</v>
      </c>
      <c r="E14804">
        <v>0.08</v>
      </c>
      <c r="F14804">
        <v>1.1761299999999999</v>
      </c>
      <c r="G14804" s="384">
        <v>0</v>
      </c>
      <c r="H14804">
        <v>1.1744399999999999</v>
      </c>
    </row>
    <row r="14805" spans="1:10">
      <c r="A14805">
        <v>14796</v>
      </c>
      <c r="B14805" s="612">
        <v>44140.413194444445</v>
      </c>
      <c r="C14805" s="405" t="s">
        <v>2110</v>
      </c>
      <c r="D14805" s="384">
        <v>3417</v>
      </c>
      <c r="E14805">
        <v>0.08</v>
      </c>
      <c r="F14805">
        <v>1.1761299999999999</v>
      </c>
      <c r="G14805" s="384">
        <v>0</v>
      </c>
      <c r="H14805">
        <v>1.1761200000000001</v>
      </c>
    </row>
    <row r="14806" spans="1:10">
      <c r="A14806">
        <v>14811</v>
      </c>
      <c r="B14806" s="612">
        <v>44140.515277777777</v>
      </c>
      <c r="C14806" s="405" t="s">
        <v>2110</v>
      </c>
      <c r="D14806" s="384">
        <v>3417</v>
      </c>
      <c r="E14806">
        <v>0.08</v>
      </c>
      <c r="F14806">
        <v>1.1761299999999999</v>
      </c>
      <c r="G14806" s="384">
        <v>0</v>
      </c>
      <c r="H14806">
        <v>1.1779299999999999</v>
      </c>
    </row>
    <row r="14807" spans="1:10">
      <c r="A14807">
        <v>14824</v>
      </c>
      <c r="B14807" s="612">
        <v>44140.535416666666</v>
      </c>
      <c r="C14807" s="405" t="s">
        <v>2110</v>
      </c>
      <c r="D14807" s="384">
        <v>3417</v>
      </c>
      <c r="E14807">
        <v>0.08</v>
      </c>
      <c r="F14807">
        <v>1.1761299999999999</v>
      </c>
      <c r="G14807" s="384">
        <v>0</v>
      </c>
      <c r="H14807">
        <v>1.18008</v>
      </c>
    </row>
    <row r="14808" spans="1:10">
      <c r="A14808">
        <v>14845</v>
      </c>
      <c r="B14808" s="612">
        <v>44140.727777777778</v>
      </c>
      <c r="C14808" s="405" t="s">
        <v>2054</v>
      </c>
      <c r="D14808" s="384">
        <v>3417</v>
      </c>
      <c r="E14808">
        <v>0.08</v>
      </c>
      <c r="F14808">
        <v>1.18008</v>
      </c>
      <c r="G14808" s="384">
        <v>0</v>
      </c>
      <c r="H14808">
        <v>1.18008</v>
      </c>
      <c r="I14808">
        <v>-31.6</v>
      </c>
      <c r="J14808" s="384">
        <v>43745.93</v>
      </c>
    </row>
    <row r="14809" spans="1:10">
      <c r="A14809">
        <v>14783</v>
      </c>
      <c r="B14809" s="612">
        <v>44140.352777777778</v>
      </c>
      <c r="C14809" s="405" t="s">
        <v>96</v>
      </c>
      <c r="D14809" s="384">
        <v>3418</v>
      </c>
      <c r="E14809">
        <v>0.02</v>
      </c>
      <c r="F14809">
        <v>1.1763699999999999</v>
      </c>
      <c r="G14809" s="384">
        <v>0</v>
      </c>
      <c r="H14809">
        <v>0</v>
      </c>
    </row>
    <row r="14810" spans="1:10">
      <c r="A14810">
        <v>14784</v>
      </c>
      <c r="B14810" s="612">
        <v>44140.352777777778</v>
      </c>
      <c r="C14810" s="405" t="s">
        <v>2110</v>
      </c>
      <c r="D14810" s="384">
        <v>3418</v>
      </c>
      <c r="E14810">
        <v>0.02</v>
      </c>
      <c r="F14810">
        <v>1.1763699999999999</v>
      </c>
      <c r="G14810" s="384">
        <v>0</v>
      </c>
      <c r="H14810">
        <v>1.17737</v>
      </c>
    </row>
    <row r="14811" spans="1:10">
      <c r="A14811">
        <v>14785</v>
      </c>
      <c r="B14811" s="612">
        <v>44140.394444444442</v>
      </c>
      <c r="C14811" s="405" t="s">
        <v>2054</v>
      </c>
      <c r="D14811" s="384">
        <v>3418</v>
      </c>
      <c r="E14811">
        <v>0.02</v>
      </c>
      <c r="F14811">
        <v>1.17737</v>
      </c>
      <c r="G14811" s="384">
        <v>0</v>
      </c>
      <c r="H14811">
        <v>1.17737</v>
      </c>
      <c r="I14811">
        <v>2</v>
      </c>
      <c r="J14811" s="384">
        <v>43860.22</v>
      </c>
    </row>
    <row r="14812" spans="1:10">
      <c r="A14812">
        <v>14786</v>
      </c>
      <c r="B14812" s="612">
        <v>44140.397916666669</v>
      </c>
      <c r="C14812" s="405" t="s">
        <v>97</v>
      </c>
      <c r="D14812" s="384">
        <v>3419</v>
      </c>
      <c r="E14812">
        <v>0.14000000000000001</v>
      </c>
      <c r="F14812">
        <v>1.17804</v>
      </c>
      <c r="G14812" s="384">
        <v>0</v>
      </c>
      <c r="H14812">
        <v>0</v>
      </c>
    </row>
    <row r="14813" spans="1:10">
      <c r="A14813">
        <v>14787</v>
      </c>
      <c r="B14813" s="612">
        <v>44140.397916666669</v>
      </c>
      <c r="C14813" s="405" t="s">
        <v>2110</v>
      </c>
      <c r="D14813" s="384">
        <v>3419</v>
      </c>
      <c r="E14813">
        <v>0.14000000000000001</v>
      </c>
      <c r="F14813">
        <v>1.17804</v>
      </c>
      <c r="G14813" s="384">
        <v>0</v>
      </c>
      <c r="H14813">
        <v>1.1744399999999999</v>
      </c>
    </row>
    <row r="14814" spans="1:10">
      <c r="A14814">
        <v>14795</v>
      </c>
      <c r="B14814" s="612">
        <v>44140.413194444445</v>
      </c>
      <c r="C14814" s="405" t="s">
        <v>2110</v>
      </c>
      <c r="D14814" s="384">
        <v>3419</v>
      </c>
      <c r="E14814">
        <v>0.14000000000000001</v>
      </c>
      <c r="F14814">
        <v>1.17804</v>
      </c>
      <c r="G14814" s="384">
        <v>0</v>
      </c>
      <c r="H14814">
        <v>1.1761200000000001</v>
      </c>
    </row>
    <row r="14815" spans="1:10">
      <c r="A14815">
        <v>14810</v>
      </c>
      <c r="B14815" s="612">
        <v>44140.515277777777</v>
      </c>
      <c r="C14815" s="405" t="s">
        <v>2110</v>
      </c>
      <c r="D14815" s="384">
        <v>3419</v>
      </c>
      <c r="E14815">
        <v>0.14000000000000001</v>
      </c>
      <c r="F14815">
        <v>1.17804</v>
      </c>
      <c r="G14815" s="384">
        <v>0</v>
      </c>
      <c r="H14815">
        <v>1.1779299999999999</v>
      </c>
    </row>
    <row r="14816" spans="1:10">
      <c r="A14816">
        <v>14823</v>
      </c>
      <c r="B14816" s="612">
        <v>44140.535416666666</v>
      </c>
      <c r="C14816" s="405" t="s">
        <v>2110</v>
      </c>
      <c r="D14816" s="384">
        <v>3419</v>
      </c>
      <c r="E14816">
        <v>0.14000000000000001</v>
      </c>
      <c r="F14816">
        <v>1.17804</v>
      </c>
      <c r="G14816" s="384">
        <v>0</v>
      </c>
      <c r="H14816">
        <v>1.18008</v>
      </c>
    </row>
    <row r="14817" spans="1:10">
      <c r="A14817">
        <v>14846</v>
      </c>
      <c r="B14817" s="612">
        <v>44140.727777777778</v>
      </c>
      <c r="C14817" s="405" t="s">
        <v>2054</v>
      </c>
      <c r="D14817" s="384">
        <v>3419</v>
      </c>
      <c r="E14817">
        <v>0.14000000000000001</v>
      </c>
      <c r="F14817">
        <v>1.18008</v>
      </c>
      <c r="G14817" s="384">
        <v>0</v>
      </c>
      <c r="H14817">
        <v>1.18008</v>
      </c>
      <c r="I14817">
        <v>-28.56</v>
      </c>
      <c r="J14817" s="384">
        <v>43717.37</v>
      </c>
    </row>
    <row r="14818" spans="1:10">
      <c r="A14818">
        <v>14793</v>
      </c>
      <c r="B14818" s="612">
        <v>44140.413194444445</v>
      </c>
      <c r="C14818" s="405" t="s">
        <v>97</v>
      </c>
      <c r="D14818" s="384">
        <v>3420</v>
      </c>
      <c r="E14818">
        <v>0.23</v>
      </c>
      <c r="F14818">
        <v>1.18005</v>
      </c>
      <c r="G14818" s="384">
        <v>0</v>
      </c>
      <c r="H14818">
        <v>0</v>
      </c>
    </row>
    <row r="14819" spans="1:10">
      <c r="A14819">
        <v>14794</v>
      </c>
      <c r="B14819" s="612">
        <v>44140.413194444445</v>
      </c>
      <c r="C14819" s="405" t="s">
        <v>2110</v>
      </c>
      <c r="D14819" s="384">
        <v>3420</v>
      </c>
      <c r="E14819">
        <v>0.23</v>
      </c>
      <c r="F14819">
        <v>1.18005</v>
      </c>
      <c r="G14819" s="384">
        <v>0</v>
      </c>
      <c r="H14819">
        <v>1.1761200000000001</v>
      </c>
    </row>
    <row r="14820" spans="1:10">
      <c r="A14820">
        <v>14809</v>
      </c>
      <c r="B14820" s="612">
        <v>44140.515277777777</v>
      </c>
      <c r="C14820" s="405" t="s">
        <v>2110</v>
      </c>
      <c r="D14820" s="384">
        <v>3420</v>
      </c>
      <c r="E14820">
        <v>0.23</v>
      </c>
      <c r="F14820">
        <v>1.18005</v>
      </c>
      <c r="G14820" s="384">
        <v>0</v>
      </c>
      <c r="H14820">
        <v>1.1779299999999999</v>
      </c>
    </row>
    <row r="14821" spans="1:10">
      <c r="A14821">
        <v>14822</v>
      </c>
      <c r="B14821" s="612">
        <v>44140.535416666666</v>
      </c>
      <c r="C14821" s="405" t="s">
        <v>2110</v>
      </c>
      <c r="D14821" s="384">
        <v>3420</v>
      </c>
      <c r="E14821">
        <v>0.23</v>
      </c>
      <c r="F14821">
        <v>1.18005</v>
      </c>
      <c r="G14821" s="384">
        <v>0</v>
      </c>
      <c r="H14821">
        <v>1.18008</v>
      </c>
    </row>
    <row r="14822" spans="1:10">
      <c r="A14822">
        <v>14847</v>
      </c>
      <c r="B14822" s="612">
        <v>44140.727777777778</v>
      </c>
      <c r="C14822" s="405" t="s">
        <v>2054</v>
      </c>
      <c r="D14822" s="384">
        <v>3420</v>
      </c>
      <c r="E14822">
        <v>0.23</v>
      </c>
      <c r="F14822">
        <v>1.18008</v>
      </c>
      <c r="G14822" s="384">
        <v>0</v>
      </c>
      <c r="H14822">
        <v>1.18008</v>
      </c>
      <c r="I14822">
        <v>-0.69</v>
      </c>
      <c r="J14822" s="384">
        <v>43716.68</v>
      </c>
    </row>
    <row r="14823" spans="1:10">
      <c r="A14823">
        <v>14801</v>
      </c>
      <c r="B14823" s="612">
        <v>44140.417361111111</v>
      </c>
      <c r="C14823" s="405" t="s">
        <v>96</v>
      </c>
      <c r="D14823" s="384">
        <v>3421</v>
      </c>
      <c r="E14823">
        <v>0.02</v>
      </c>
      <c r="F14823">
        <v>1.17936</v>
      </c>
      <c r="G14823" s="384">
        <v>0</v>
      </c>
      <c r="H14823">
        <v>0</v>
      </c>
    </row>
    <row r="14824" spans="1:10">
      <c r="A14824">
        <v>14802</v>
      </c>
      <c r="B14824" s="612">
        <v>44140.417361111111</v>
      </c>
      <c r="C14824" s="405" t="s">
        <v>2110</v>
      </c>
      <c r="D14824" s="384">
        <v>3421</v>
      </c>
      <c r="E14824">
        <v>0.02</v>
      </c>
      <c r="F14824">
        <v>1.17936</v>
      </c>
      <c r="G14824" s="384">
        <v>0</v>
      </c>
      <c r="H14824">
        <v>1.1803600000000001</v>
      </c>
    </row>
    <row r="14825" spans="1:10">
      <c r="A14825">
        <v>14803</v>
      </c>
      <c r="B14825" s="612">
        <v>44140.431944444441</v>
      </c>
      <c r="C14825" s="405" t="s">
        <v>2054</v>
      </c>
      <c r="D14825" s="384">
        <v>3421</v>
      </c>
      <c r="E14825">
        <v>0.02</v>
      </c>
      <c r="F14825">
        <v>1.1803600000000001</v>
      </c>
      <c r="G14825" s="384">
        <v>0</v>
      </c>
      <c r="H14825">
        <v>1.1803600000000001</v>
      </c>
      <c r="I14825">
        <v>2</v>
      </c>
      <c r="J14825" s="384">
        <v>43862.22</v>
      </c>
    </row>
    <row r="14826" spans="1:10">
      <c r="A14826">
        <v>14804</v>
      </c>
      <c r="B14826" s="612">
        <v>44140.436111111114</v>
      </c>
      <c r="C14826" s="405" t="s">
        <v>96</v>
      </c>
      <c r="D14826" s="384">
        <v>3422</v>
      </c>
      <c r="E14826">
        <v>0.02</v>
      </c>
      <c r="F14826">
        <v>1.18052</v>
      </c>
      <c r="G14826" s="384">
        <v>0</v>
      </c>
      <c r="H14826">
        <v>0</v>
      </c>
    </row>
    <row r="14827" spans="1:10">
      <c r="A14827">
        <v>14805</v>
      </c>
      <c r="B14827" s="612">
        <v>44140.436111111114</v>
      </c>
      <c r="C14827" s="405" t="s">
        <v>2110</v>
      </c>
      <c r="D14827" s="384">
        <v>3422</v>
      </c>
      <c r="E14827">
        <v>0.02</v>
      </c>
      <c r="F14827">
        <v>1.18052</v>
      </c>
      <c r="G14827" s="384">
        <v>0</v>
      </c>
      <c r="H14827">
        <v>1.1815199999999999</v>
      </c>
    </row>
    <row r="14828" spans="1:10">
      <c r="A14828">
        <v>14806</v>
      </c>
      <c r="B14828" s="612">
        <v>44140.510416666664</v>
      </c>
      <c r="C14828" s="405" t="s">
        <v>2054</v>
      </c>
      <c r="D14828" s="384">
        <v>3422</v>
      </c>
      <c r="E14828">
        <v>0.02</v>
      </c>
      <c r="F14828">
        <v>1.1815199999999999</v>
      </c>
      <c r="G14828" s="384">
        <v>0</v>
      </c>
      <c r="H14828">
        <v>1.1815199999999999</v>
      </c>
      <c r="I14828">
        <v>2</v>
      </c>
      <c r="J14828" s="384">
        <v>43864.22</v>
      </c>
    </row>
    <row r="14829" spans="1:10">
      <c r="A14829">
        <v>14807</v>
      </c>
      <c r="B14829" s="612">
        <v>44140.515277777777</v>
      </c>
      <c r="C14829" s="405" t="s">
        <v>97</v>
      </c>
      <c r="D14829" s="384">
        <v>3423</v>
      </c>
      <c r="E14829">
        <v>0.38</v>
      </c>
      <c r="F14829">
        <v>1.1821999999999999</v>
      </c>
      <c r="G14829" s="384">
        <v>0</v>
      </c>
      <c r="H14829">
        <v>0</v>
      </c>
    </row>
    <row r="14830" spans="1:10">
      <c r="A14830">
        <v>14808</v>
      </c>
      <c r="B14830" s="612">
        <v>44140.515277777777</v>
      </c>
      <c r="C14830" s="405" t="s">
        <v>2110</v>
      </c>
      <c r="D14830" s="384">
        <v>3423</v>
      </c>
      <c r="E14830">
        <v>0.38</v>
      </c>
      <c r="F14830">
        <v>1.1821999999999999</v>
      </c>
      <c r="G14830" s="384">
        <v>0</v>
      </c>
      <c r="H14830">
        <v>1.1779299999999999</v>
      </c>
    </row>
    <row r="14831" spans="1:10">
      <c r="A14831">
        <v>14821</v>
      </c>
      <c r="B14831" s="612">
        <v>44140.535416666666</v>
      </c>
      <c r="C14831" s="405" t="s">
        <v>2110</v>
      </c>
      <c r="D14831" s="384">
        <v>3423</v>
      </c>
      <c r="E14831">
        <v>0.38</v>
      </c>
      <c r="F14831">
        <v>1.1821999999999999</v>
      </c>
      <c r="G14831" s="384">
        <v>0</v>
      </c>
      <c r="H14831">
        <v>1.18008</v>
      </c>
    </row>
    <row r="14832" spans="1:10">
      <c r="A14832">
        <v>14848</v>
      </c>
      <c r="B14832" s="612">
        <v>44140.727777777778</v>
      </c>
      <c r="C14832" s="405" t="s">
        <v>2054</v>
      </c>
      <c r="D14832" s="384">
        <v>3423</v>
      </c>
      <c r="E14832">
        <v>0.38</v>
      </c>
      <c r="F14832">
        <v>1.18008</v>
      </c>
      <c r="G14832" s="384">
        <v>0</v>
      </c>
      <c r="H14832">
        <v>1.18008</v>
      </c>
      <c r="I14832">
        <v>80.56</v>
      </c>
      <c r="J14832" s="384">
        <v>43797.24</v>
      </c>
    </row>
    <row r="14833" spans="1:10">
      <c r="A14833">
        <v>14816</v>
      </c>
      <c r="B14833" s="612">
        <v>44140.525694444441</v>
      </c>
      <c r="C14833" s="405" t="s">
        <v>96</v>
      </c>
      <c r="D14833" s="384">
        <v>3424</v>
      </c>
      <c r="E14833">
        <v>0.02</v>
      </c>
      <c r="F14833">
        <v>1.1831100000000001</v>
      </c>
      <c r="G14833" s="384">
        <v>0</v>
      </c>
      <c r="H14833">
        <v>0</v>
      </c>
    </row>
    <row r="14834" spans="1:10">
      <c r="A14834">
        <v>14817</v>
      </c>
      <c r="B14834" s="612">
        <v>44140.525694444441</v>
      </c>
      <c r="C14834" s="405" t="s">
        <v>2110</v>
      </c>
      <c r="D14834" s="384">
        <v>3424</v>
      </c>
      <c r="E14834">
        <v>0.02</v>
      </c>
      <c r="F14834">
        <v>1.1831100000000001</v>
      </c>
      <c r="G14834" s="384">
        <v>0</v>
      </c>
      <c r="H14834">
        <v>1.18411</v>
      </c>
    </row>
    <row r="14835" spans="1:10">
      <c r="A14835">
        <v>14818</v>
      </c>
      <c r="B14835" s="612">
        <v>44140.534722222219</v>
      </c>
      <c r="C14835" s="405" t="s">
        <v>2054</v>
      </c>
      <c r="D14835" s="384">
        <v>3424</v>
      </c>
      <c r="E14835">
        <v>0.02</v>
      </c>
      <c r="F14835">
        <v>1.18411</v>
      </c>
      <c r="G14835" s="384">
        <v>0</v>
      </c>
      <c r="H14835">
        <v>1.18411</v>
      </c>
      <c r="I14835">
        <v>2</v>
      </c>
      <c r="J14835" s="384">
        <v>43866.22</v>
      </c>
    </row>
    <row r="14836" spans="1:10">
      <c r="A14836">
        <v>14819</v>
      </c>
      <c r="B14836" s="612">
        <v>44140.535416666666</v>
      </c>
      <c r="C14836" s="405" t="s">
        <v>97</v>
      </c>
      <c r="D14836" s="384">
        <v>3425</v>
      </c>
      <c r="E14836">
        <v>0.64</v>
      </c>
      <c r="F14836">
        <v>1.18441</v>
      </c>
      <c r="G14836" s="384">
        <v>0</v>
      </c>
      <c r="H14836">
        <v>0</v>
      </c>
    </row>
    <row r="14837" spans="1:10">
      <c r="A14837">
        <v>14820</v>
      </c>
      <c r="B14837" s="612">
        <v>44140.535416666666</v>
      </c>
      <c r="C14837" s="405" t="s">
        <v>2110</v>
      </c>
      <c r="D14837" s="384">
        <v>3425</v>
      </c>
      <c r="E14837">
        <v>0.64</v>
      </c>
      <c r="F14837">
        <v>1.18441</v>
      </c>
      <c r="G14837" s="384">
        <v>0</v>
      </c>
      <c r="H14837">
        <v>1.18008</v>
      </c>
    </row>
    <row r="14838" spans="1:10">
      <c r="A14838">
        <v>14849</v>
      </c>
      <c r="B14838" s="612">
        <v>44140.727777777778</v>
      </c>
      <c r="C14838" s="405" t="s">
        <v>2054</v>
      </c>
      <c r="D14838" s="384">
        <v>3425</v>
      </c>
      <c r="E14838">
        <v>0.64</v>
      </c>
      <c r="F14838">
        <v>1.18008</v>
      </c>
      <c r="G14838" s="384">
        <v>0</v>
      </c>
      <c r="H14838">
        <v>1.18008</v>
      </c>
      <c r="I14838">
        <v>277.12</v>
      </c>
      <c r="J14838" s="384">
        <v>44074.36</v>
      </c>
    </row>
    <row r="14839" spans="1:10">
      <c r="A14839">
        <v>14829</v>
      </c>
      <c r="B14839" s="612">
        <v>44140.538194444445</v>
      </c>
      <c r="C14839" s="405" t="s">
        <v>96</v>
      </c>
      <c r="D14839" s="384">
        <v>3426</v>
      </c>
      <c r="E14839">
        <v>0.02</v>
      </c>
      <c r="F14839">
        <v>1.1835199999999999</v>
      </c>
      <c r="G14839" s="384">
        <v>0</v>
      </c>
      <c r="H14839">
        <v>0</v>
      </c>
    </row>
    <row r="14840" spans="1:10">
      <c r="A14840">
        <v>14830</v>
      </c>
      <c r="B14840" s="612">
        <v>44140.538194444445</v>
      </c>
      <c r="C14840" s="405" t="s">
        <v>2110</v>
      </c>
      <c r="D14840" s="384">
        <v>3426</v>
      </c>
      <c r="E14840">
        <v>0.02</v>
      </c>
      <c r="F14840">
        <v>1.1835199999999999</v>
      </c>
      <c r="G14840" s="384">
        <v>0</v>
      </c>
      <c r="H14840">
        <v>1.18452</v>
      </c>
    </row>
    <row r="14841" spans="1:10">
      <c r="A14841">
        <v>14831</v>
      </c>
      <c r="B14841" s="612">
        <v>44140.540277777778</v>
      </c>
      <c r="C14841" s="405" t="s">
        <v>2054</v>
      </c>
      <c r="D14841" s="384">
        <v>3426</v>
      </c>
      <c r="E14841">
        <v>0.02</v>
      </c>
      <c r="F14841">
        <v>1.18452</v>
      </c>
      <c r="G14841" s="384">
        <v>0</v>
      </c>
      <c r="H14841">
        <v>1.18452</v>
      </c>
      <c r="I14841">
        <v>2</v>
      </c>
      <c r="J14841" s="384">
        <v>43868.22</v>
      </c>
    </row>
    <row r="14842" spans="1:10">
      <c r="A14842">
        <v>14832</v>
      </c>
      <c r="B14842" s="612">
        <v>44140.553472222222</v>
      </c>
      <c r="C14842" s="405" t="s">
        <v>96</v>
      </c>
      <c r="D14842" s="384">
        <v>3427</v>
      </c>
      <c r="E14842">
        <v>0.02</v>
      </c>
      <c r="F14842">
        <v>1.1847799999999999</v>
      </c>
      <c r="G14842" s="384">
        <v>0</v>
      </c>
      <c r="H14842">
        <v>0</v>
      </c>
    </row>
    <row r="14843" spans="1:10">
      <c r="A14843">
        <v>14833</v>
      </c>
      <c r="B14843" s="612">
        <v>44140.553472222222</v>
      </c>
      <c r="C14843" s="405" t="s">
        <v>2110</v>
      </c>
      <c r="D14843" s="384">
        <v>3427</v>
      </c>
      <c r="E14843">
        <v>0.02</v>
      </c>
      <c r="F14843">
        <v>1.1847799999999999</v>
      </c>
      <c r="G14843" s="384">
        <v>0</v>
      </c>
      <c r="H14843">
        <v>1.1857800000000001</v>
      </c>
    </row>
    <row r="14844" spans="1:10">
      <c r="A14844">
        <v>14836</v>
      </c>
      <c r="B14844" s="612">
        <v>44140.587500000001</v>
      </c>
      <c r="C14844" s="405" t="s">
        <v>2110</v>
      </c>
      <c r="D14844" s="384">
        <v>3427</v>
      </c>
      <c r="E14844">
        <v>0.02</v>
      </c>
      <c r="F14844">
        <v>1.1847799999999999</v>
      </c>
      <c r="G14844" s="384">
        <v>0</v>
      </c>
      <c r="H14844">
        <v>1.1849799999999999</v>
      </c>
    </row>
    <row r="14845" spans="1:10">
      <c r="A14845">
        <v>14840</v>
      </c>
      <c r="B14845" s="612">
        <v>44140.640277777777</v>
      </c>
      <c r="C14845" s="405" t="s">
        <v>2110</v>
      </c>
      <c r="D14845" s="384">
        <v>3427</v>
      </c>
      <c r="E14845">
        <v>0.02</v>
      </c>
      <c r="F14845">
        <v>1.1847799999999999</v>
      </c>
      <c r="G14845" s="384">
        <v>0</v>
      </c>
      <c r="H14845">
        <v>1.18394</v>
      </c>
    </row>
    <row r="14846" spans="1:10">
      <c r="A14846">
        <v>14854</v>
      </c>
      <c r="B14846" s="612">
        <v>44140.727777777778</v>
      </c>
      <c r="C14846" s="405" t="s">
        <v>2110</v>
      </c>
      <c r="D14846" s="384">
        <v>3427</v>
      </c>
      <c r="E14846">
        <v>0.02</v>
      </c>
      <c r="F14846">
        <v>1.1847799999999999</v>
      </c>
      <c r="G14846" s="384">
        <v>0</v>
      </c>
      <c r="H14846">
        <v>1.1826399999999999</v>
      </c>
    </row>
    <row r="14847" spans="1:10">
      <c r="A14847">
        <v>14860</v>
      </c>
      <c r="B14847" s="612">
        <v>44140.807638888888</v>
      </c>
      <c r="C14847" s="405" t="s">
        <v>2054</v>
      </c>
      <c r="D14847" s="384">
        <v>3427</v>
      </c>
      <c r="E14847">
        <v>0.02</v>
      </c>
      <c r="F14847">
        <v>1.1826399999999999</v>
      </c>
      <c r="G14847" s="384">
        <v>0</v>
      </c>
      <c r="H14847">
        <v>1.1826399999999999</v>
      </c>
      <c r="I14847">
        <v>-4.28</v>
      </c>
      <c r="J14847" s="384">
        <v>44070.080000000002</v>
      </c>
    </row>
    <row r="14848" spans="1:10">
      <c r="A14848">
        <v>14834</v>
      </c>
      <c r="B14848" s="612">
        <v>44140.587500000001</v>
      </c>
      <c r="C14848" s="405" t="s">
        <v>96</v>
      </c>
      <c r="D14848" s="384">
        <v>3428</v>
      </c>
      <c r="E14848">
        <v>0.02</v>
      </c>
      <c r="F14848">
        <v>1.1831799999999999</v>
      </c>
      <c r="G14848" s="384">
        <v>0</v>
      </c>
      <c r="H14848">
        <v>0</v>
      </c>
    </row>
    <row r="14849" spans="1:10">
      <c r="A14849">
        <v>14835</v>
      </c>
      <c r="B14849" s="612">
        <v>44140.587500000001</v>
      </c>
      <c r="C14849" s="405" t="s">
        <v>2110</v>
      </c>
      <c r="D14849" s="384">
        <v>3428</v>
      </c>
      <c r="E14849">
        <v>0.02</v>
      </c>
      <c r="F14849">
        <v>1.1831799999999999</v>
      </c>
      <c r="G14849" s="384">
        <v>0</v>
      </c>
      <c r="H14849">
        <v>1.1849799999999999</v>
      </c>
    </row>
    <row r="14850" spans="1:10">
      <c r="A14850">
        <v>14839</v>
      </c>
      <c r="B14850" s="612">
        <v>44140.640277777777</v>
      </c>
      <c r="C14850" s="405" t="s">
        <v>2110</v>
      </c>
      <c r="D14850" s="384">
        <v>3428</v>
      </c>
      <c r="E14850">
        <v>0.02</v>
      </c>
      <c r="F14850">
        <v>1.1831799999999999</v>
      </c>
      <c r="G14850" s="384">
        <v>0</v>
      </c>
      <c r="H14850">
        <v>1.18394</v>
      </c>
    </row>
    <row r="14851" spans="1:10">
      <c r="A14851">
        <v>14853</v>
      </c>
      <c r="B14851" s="612">
        <v>44140.727777777778</v>
      </c>
      <c r="C14851" s="405" t="s">
        <v>2110</v>
      </c>
      <c r="D14851" s="384">
        <v>3428</v>
      </c>
      <c r="E14851">
        <v>0.02</v>
      </c>
      <c r="F14851">
        <v>1.1831799999999999</v>
      </c>
      <c r="G14851" s="384">
        <v>0</v>
      </c>
      <c r="H14851">
        <v>1.1826399999999999</v>
      </c>
    </row>
    <row r="14852" spans="1:10">
      <c r="A14852">
        <v>14861</v>
      </c>
      <c r="B14852" s="612">
        <v>44140.807638888888</v>
      </c>
      <c r="C14852" s="405" t="s">
        <v>2054</v>
      </c>
      <c r="D14852" s="384">
        <v>3428</v>
      </c>
      <c r="E14852">
        <v>0.02</v>
      </c>
      <c r="F14852">
        <v>1.1826399999999999</v>
      </c>
      <c r="G14852" s="384">
        <v>0</v>
      </c>
      <c r="H14852">
        <v>1.1826399999999999</v>
      </c>
      <c r="I14852">
        <v>-1.08</v>
      </c>
      <c r="J14852" s="384">
        <v>44069</v>
      </c>
    </row>
    <row r="14853" spans="1:10">
      <c r="A14853">
        <v>14837</v>
      </c>
      <c r="B14853" s="612">
        <v>44140.640277777777</v>
      </c>
      <c r="C14853" s="405" t="s">
        <v>96</v>
      </c>
      <c r="D14853" s="384">
        <v>3429</v>
      </c>
      <c r="E14853">
        <v>0.03</v>
      </c>
      <c r="F14853">
        <v>1.1815500000000001</v>
      </c>
      <c r="G14853" s="384">
        <v>0</v>
      </c>
      <c r="H14853">
        <v>0</v>
      </c>
    </row>
    <row r="14854" spans="1:10">
      <c r="A14854">
        <v>14838</v>
      </c>
      <c r="B14854" s="612">
        <v>44140.640277777777</v>
      </c>
      <c r="C14854" s="405" t="s">
        <v>2110</v>
      </c>
      <c r="D14854" s="384">
        <v>3429</v>
      </c>
      <c r="E14854">
        <v>0.03</v>
      </c>
      <c r="F14854">
        <v>1.1815500000000001</v>
      </c>
      <c r="G14854" s="384">
        <v>0</v>
      </c>
      <c r="H14854">
        <v>1.18394</v>
      </c>
    </row>
    <row r="14855" spans="1:10">
      <c r="A14855">
        <v>14852</v>
      </c>
      <c r="B14855" s="612">
        <v>44140.727777777778</v>
      </c>
      <c r="C14855" s="405" t="s">
        <v>2110</v>
      </c>
      <c r="D14855" s="384">
        <v>3429</v>
      </c>
      <c r="E14855">
        <v>0.03</v>
      </c>
      <c r="F14855">
        <v>1.1815500000000001</v>
      </c>
      <c r="G14855" s="384">
        <v>0</v>
      </c>
      <c r="H14855">
        <v>1.1826399999999999</v>
      </c>
    </row>
    <row r="14856" spans="1:10">
      <c r="A14856">
        <v>14862</v>
      </c>
      <c r="B14856" s="612">
        <v>44140.807638888888</v>
      </c>
      <c r="C14856" s="405" t="s">
        <v>2054</v>
      </c>
      <c r="D14856" s="384">
        <v>3429</v>
      </c>
      <c r="E14856">
        <v>0.03</v>
      </c>
      <c r="F14856">
        <v>1.1826399999999999</v>
      </c>
      <c r="G14856" s="384">
        <v>0</v>
      </c>
      <c r="H14856">
        <v>1.1826399999999999</v>
      </c>
      <c r="I14856">
        <v>3.27</v>
      </c>
      <c r="J14856" s="384">
        <v>44072.27</v>
      </c>
    </row>
    <row r="14857" spans="1:10">
      <c r="A14857">
        <v>14850</v>
      </c>
      <c r="B14857" s="612">
        <v>44140.727777777778</v>
      </c>
      <c r="C14857" s="405" t="s">
        <v>96</v>
      </c>
      <c r="D14857" s="384">
        <v>3430</v>
      </c>
      <c r="E14857">
        <v>0.05</v>
      </c>
      <c r="F14857">
        <v>1.1798299999999999</v>
      </c>
      <c r="G14857" s="384">
        <v>0</v>
      </c>
      <c r="H14857">
        <v>0</v>
      </c>
    </row>
    <row r="14858" spans="1:10">
      <c r="A14858">
        <v>14851</v>
      </c>
      <c r="B14858" s="612">
        <v>44140.727777777778</v>
      </c>
      <c r="C14858" s="405" t="s">
        <v>2110</v>
      </c>
      <c r="D14858" s="384">
        <v>3430</v>
      </c>
      <c r="E14858">
        <v>0.05</v>
      </c>
      <c r="F14858">
        <v>1.1798299999999999</v>
      </c>
      <c r="G14858" s="384">
        <v>0</v>
      </c>
      <c r="H14858">
        <v>1.1826399999999999</v>
      </c>
    </row>
    <row r="14859" spans="1:10">
      <c r="A14859">
        <v>14863</v>
      </c>
      <c r="B14859" s="612">
        <v>44140.807638888888</v>
      </c>
      <c r="C14859" s="405" t="s">
        <v>2054</v>
      </c>
      <c r="D14859" s="384">
        <v>3430</v>
      </c>
      <c r="E14859">
        <v>0.05</v>
      </c>
      <c r="F14859">
        <v>1.1826399999999999</v>
      </c>
      <c r="G14859" s="384">
        <v>0</v>
      </c>
      <c r="H14859">
        <v>1.1826399999999999</v>
      </c>
      <c r="I14859">
        <v>14.05</v>
      </c>
      <c r="J14859" s="384">
        <v>44086.32</v>
      </c>
    </row>
    <row r="14860" spans="1:10">
      <c r="A14860">
        <v>14855</v>
      </c>
      <c r="B14860" s="612">
        <v>44140.73541666667</v>
      </c>
      <c r="C14860" s="405" t="s">
        <v>97</v>
      </c>
      <c r="D14860" s="384">
        <v>3431</v>
      </c>
      <c r="E14860">
        <v>0.02</v>
      </c>
      <c r="F14860">
        <v>1.1802699999999999</v>
      </c>
      <c r="G14860" s="384">
        <v>0</v>
      </c>
      <c r="H14860">
        <v>0</v>
      </c>
    </row>
    <row r="14861" spans="1:10">
      <c r="A14861">
        <v>14856</v>
      </c>
      <c r="B14861" s="612">
        <v>44140.73541666667</v>
      </c>
      <c r="C14861" s="405" t="s">
        <v>2110</v>
      </c>
      <c r="D14861" s="384">
        <v>3431</v>
      </c>
      <c r="E14861">
        <v>0.02</v>
      </c>
      <c r="F14861">
        <v>1.1802699999999999</v>
      </c>
      <c r="G14861" s="384">
        <v>0</v>
      </c>
      <c r="H14861">
        <v>1.17927</v>
      </c>
    </row>
    <row r="14862" spans="1:10">
      <c r="A14862">
        <v>14859</v>
      </c>
      <c r="B14862" s="612">
        <v>44140.79583333333</v>
      </c>
      <c r="C14862" s="405" t="s">
        <v>2110</v>
      </c>
      <c r="D14862" s="384">
        <v>3431</v>
      </c>
      <c r="E14862">
        <v>0.02</v>
      </c>
      <c r="F14862">
        <v>1.1802699999999999</v>
      </c>
      <c r="G14862" s="384">
        <v>0</v>
      </c>
      <c r="H14862">
        <v>1.1801600000000001</v>
      </c>
    </row>
    <row r="14863" spans="1:10">
      <c r="A14863">
        <v>14867</v>
      </c>
      <c r="B14863" s="612">
        <v>44140.821527777778</v>
      </c>
      <c r="C14863" s="405" t="s">
        <v>2110</v>
      </c>
      <c r="D14863" s="384">
        <v>3431</v>
      </c>
      <c r="E14863">
        <v>0.02</v>
      </c>
      <c r="F14863">
        <v>1.1802699999999999</v>
      </c>
      <c r="G14863" s="384">
        <v>0</v>
      </c>
      <c r="H14863">
        <v>1.1812199999999999</v>
      </c>
    </row>
    <row r="14864" spans="1:10">
      <c r="A14864">
        <v>14878</v>
      </c>
      <c r="B14864" s="612">
        <v>44140.996527777781</v>
      </c>
      <c r="C14864" s="405" t="s">
        <v>2054</v>
      </c>
      <c r="D14864" s="384">
        <v>3431</v>
      </c>
      <c r="E14864">
        <v>0.02</v>
      </c>
      <c r="F14864">
        <v>1.1812199999999999</v>
      </c>
      <c r="G14864" s="384">
        <v>0</v>
      </c>
      <c r="H14864">
        <v>1.1812199999999999</v>
      </c>
      <c r="I14864">
        <v>-1.9</v>
      </c>
      <c r="J14864" s="384">
        <v>44090.42</v>
      </c>
    </row>
    <row r="14865" spans="1:10">
      <c r="A14865">
        <v>14857</v>
      </c>
      <c r="B14865" s="612">
        <v>44140.79583333333</v>
      </c>
      <c r="C14865" s="405" t="s">
        <v>97</v>
      </c>
      <c r="D14865" s="384">
        <v>3432</v>
      </c>
      <c r="E14865">
        <v>0.02</v>
      </c>
      <c r="F14865">
        <v>1.18204</v>
      </c>
      <c r="G14865" s="384">
        <v>0</v>
      </c>
      <c r="H14865">
        <v>0</v>
      </c>
    </row>
    <row r="14866" spans="1:10">
      <c r="A14866">
        <v>14858</v>
      </c>
      <c r="B14866" s="612">
        <v>44140.79583333333</v>
      </c>
      <c r="C14866" s="405" t="s">
        <v>2110</v>
      </c>
      <c r="D14866" s="384">
        <v>3432</v>
      </c>
      <c r="E14866">
        <v>0.02</v>
      </c>
      <c r="F14866">
        <v>1.18204</v>
      </c>
      <c r="G14866" s="384">
        <v>0</v>
      </c>
      <c r="H14866">
        <v>1.1801600000000001</v>
      </c>
    </row>
    <row r="14867" spans="1:10">
      <c r="A14867">
        <v>14866</v>
      </c>
      <c r="B14867" s="612">
        <v>44140.821527777778</v>
      </c>
      <c r="C14867" s="405" t="s">
        <v>2110</v>
      </c>
      <c r="D14867" s="384">
        <v>3432</v>
      </c>
      <c r="E14867">
        <v>0.02</v>
      </c>
      <c r="F14867">
        <v>1.18204</v>
      </c>
      <c r="G14867" s="384">
        <v>0</v>
      </c>
      <c r="H14867">
        <v>1.1812199999999999</v>
      </c>
    </row>
    <row r="14868" spans="1:10">
      <c r="A14868">
        <v>14879</v>
      </c>
      <c r="B14868" s="612">
        <v>44140.996527777781</v>
      </c>
      <c r="C14868" s="405" t="s">
        <v>2054</v>
      </c>
      <c r="D14868" s="384">
        <v>3432</v>
      </c>
      <c r="E14868">
        <v>0.02</v>
      </c>
      <c r="F14868">
        <v>1.1812199999999999</v>
      </c>
      <c r="G14868" s="384">
        <v>0</v>
      </c>
      <c r="H14868">
        <v>1.1812199999999999</v>
      </c>
      <c r="I14868">
        <v>1.64</v>
      </c>
      <c r="J14868" s="384">
        <v>44092.06</v>
      </c>
    </row>
    <row r="14869" spans="1:10">
      <c r="A14869">
        <v>14864</v>
      </c>
      <c r="B14869" s="612">
        <v>44140.821527777778</v>
      </c>
      <c r="C14869" s="405" t="s">
        <v>97</v>
      </c>
      <c r="D14869" s="384">
        <v>3433</v>
      </c>
      <c r="E14869">
        <v>0.03</v>
      </c>
      <c r="F14869">
        <v>1.18364</v>
      </c>
      <c r="G14869" s="384">
        <v>0</v>
      </c>
      <c r="H14869">
        <v>0</v>
      </c>
    </row>
    <row r="14870" spans="1:10">
      <c r="A14870">
        <v>14865</v>
      </c>
      <c r="B14870" s="612">
        <v>44140.821527777778</v>
      </c>
      <c r="C14870" s="405" t="s">
        <v>2110</v>
      </c>
      <c r="D14870" s="384">
        <v>3433</v>
      </c>
      <c r="E14870">
        <v>0.03</v>
      </c>
      <c r="F14870">
        <v>1.18364</v>
      </c>
      <c r="G14870" s="384">
        <v>0</v>
      </c>
      <c r="H14870">
        <v>1.1812199999999999</v>
      </c>
    </row>
    <row r="14871" spans="1:10">
      <c r="A14871">
        <v>14880</v>
      </c>
      <c r="B14871" s="612">
        <v>44140.996527777781</v>
      </c>
      <c r="C14871" s="405" t="s">
        <v>2054</v>
      </c>
      <c r="D14871" s="384">
        <v>3433</v>
      </c>
      <c r="E14871">
        <v>0.03</v>
      </c>
      <c r="F14871">
        <v>1.1812199999999999</v>
      </c>
      <c r="G14871" s="384">
        <v>0</v>
      </c>
      <c r="H14871">
        <v>1.1812199999999999</v>
      </c>
      <c r="I14871">
        <v>7.26</v>
      </c>
      <c r="J14871" s="384">
        <v>44099.32</v>
      </c>
    </row>
    <row r="14872" spans="1:10">
      <c r="A14872">
        <v>14868</v>
      </c>
      <c r="B14872" s="612">
        <v>44140.82708333333</v>
      </c>
      <c r="C14872" s="405" t="s">
        <v>96</v>
      </c>
      <c r="D14872" s="384">
        <v>3434</v>
      </c>
      <c r="E14872">
        <v>0.02</v>
      </c>
      <c r="F14872">
        <v>1.1832</v>
      </c>
      <c r="G14872" s="384">
        <v>0</v>
      </c>
      <c r="H14872">
        <v>0</v>
      </c>
    </row>
    <row r="14873" spans="1:10">
      <c r="A14873">
        <v>14869</v>
      </c>
      <c r="B14873" s="612">
        <v>44140.82708333333</v>
      </c>
      <c r="C14873" s="405" t="s">
        <v>2110</v>
      </c>
      <c r="D14873" s="384">
        <v>3434</v>
      </c>
      <c r="E14873">
        <v>0.02</v>
      </c>
      <c r="F14873">
        <v>1.1832</v>
      </c>
      <c r="G14873" s="384">
        <v>0</v>
      </c>
      <c r="H14873">
        <v>1.1841999999999999</v>
      </c>
    </row>
    <row r="14874" spans="1:10">
      <c r="A14874">
        <v>14870</v>
      </c>
      <c r="B14874" s="612">
        <v>44140.834722222222</v>
      </c>
      <c r="C14874" s="405" t="s">
        <v>2054</v>
      </c>
      <c r="D14874" s="384">
        <v>3434</v>
      </c>
      <c r="E14874">
        <v>0.02</v>
      </c>
      <c r="F14874">
        <v>1.1841999999999999</v>
      </c>
      <c r="G14874" s="384">
        <v>0</v>
      </c>
      <c r="H14874">
        <v>1.1841999999999999</v>
      </c>
      <c r="I14874">
        <v>2</v>
      </c>
      <c r="J14874" s="384">
        <v>44088.32</v>
      </c>
    </row>
    <row r="14875" spans="1:10">
      <c r="A14875">
        <v>14871</v>
      </c>
      <c r="B14875" s="612">
        <v>44140.838194444441</v>
      </c>
      <c r="C14875" s="405" t="s">
        <v>96</v>
      </c>
      <c r="D14875" s="384">
        <v>3435</v>
      </c>
      <c r="E14875">
        <v>0.02</v>
      </c>
      <c r="F14875">
        <v>1.1839</v>
      </c>
      <c r="G14875" s="384">
        <v>0</v>
      </c>
      <c r="H14875">
        <v>0</v>
      </c>
    </row>
    <row r="14876" spans="1:10">
      <c r="A14876">
        <v>14872</v>
      </c>
      <c r="B14876" s="612">
        <v>44140.838194444441</v>
      </c>
      <c r="C14876" s="405" t="s">
        <v>2110</v>
      </c>
      <c r="D14876" s="384">
        <v>3435</v>
      </c>
      <c r="E14876">
        <v>0.02</v>
      </c>
      <c r="F14876">
        <v>1.1839</v>
      </c>
      <c r="G14876" s="384">
        <v>0</v>
      </c>
      <c r="H14876">
        <v>1.1849000000000001</v>
      </c>
    </row>
    <row r="14877" spans="1:10">
      <c r="A14877">
        <v>14875</v>
      </c>
      <c r="B14877" s="612">
        <v>44140.856944444444</v>
      </c>
      <c r="C14877" s="405" t="s">
        <v>2110</v>
      </c>
      <c r="D14877" s="384">
        <v>3435</v>
      </c>
      <c r="E14877">
        <v>0.02</v>
      </c>
      <c r="F14877">
        <v>1.1839</v>
      </c>
      <c r="G14877" s="384">
        <v>0</v>
      </c>
      <c r="H14877">
        <v>1.1840999999999999</v>
      </c>
    </row>
    <row r="14878" spans="1:10">
      <c r="A14878">
        <v>14876</v>
      </c>
      <c r="B14878" s="612">
        <v>44140.992361111108</v>
      </c>
      <c r="C14878" s="405" t="s">
        <v>2054</v>
      </c>
      <c r="D14878" s="384">
        <v>3435</v>
      </c>
      <c r="E14878">
        <v>0.02</v>
      </c>
      <c r="F14878">
        <v>1.1840999999999999</v>
      </c>
      <c r="G14878" s="384">
        <v>0</v>
      </c>
      <c r="H14878">
        <v>1.1840999999999999</v>
      </c>
      <c r="I14878">
        <v>0.4</v>
      </c>
      <c r="J14878" s="384">
        <v>44088.72</v>
      </c>
    </row>
    <row r="14879" spans="1:10">
      <c r="A14879">
        <v>14873</v>
      </c>
      <c r="B14879" s="612">
        <v>44140.856944444444</v>
      </c>
      <c r="C14879" s="405" t="s">
        <v>96</v>
      </c>
      <c r="D14879" s="384">
        <v>3436</v>
      </c>
      <c r="E14879">
        <v>0.02</v>
      </c>
      <c r="F14879">
        <v>1.1822999999999999</v>
      </c>
      <c r="G14879" s="384">
        <v>0</v>
      </c>
      <c r="H14879">
        <v>0</v>
      </c>
    </row>
    <row r="14880" spans="1:10">
      <c r="A14880">
        <v>14874</v>
      </c>
      <c r="B14880" s="612">
        <v>44140.856944444444</v>
      </c>
      <c r="C14880" s="405" t="s">
        <v>2110</v>
      </c>
      <c r="D14880" s="384">
        <v>3436</v>
      </c>
      <c r="E14880">
        <v>0.02</v>
      </c>
      <c r="F14880">
        <v>1.1822999999999999</v>
      </c>
      <c r="G14880" s="384">
        <v>0</v>
      </c>
      <c r="H14880">
        <v>1.1840999999999999</v>
      </c>
    </row>
    <row r="14881" spans="1:10">
      <c r="A14881">
        <v>14877</v>
      </c>
      <c r="B14881" s="612">
        <v>44140.992361111108</v>
      </c>
      <c r="C14881" s="405" t="s">
        <v>2054</v>
      </c>
      <c r="D14881" s="384">
        <v>3436</v>
      </c>
      <c r="E14881">
        <v>0.02</v>
      </c>
      <c r="F14881">
        <v>1.1840999999999999</v>
      </c>
      <c r="G14881" s="384">
        <v>0</v>
      </c>
      <c r="H14881">
        <v>1.1840999999999999</v>
      </c>
      <c r="I14881">
        <v>3.6</v>
      </c>
      <c r="J14881" s="384">
        <v>44092.32</v>
      </c>
    </row>
    <row r="14882" spans="1:10">
      <c r="A14882">
        <v>14881</v>
      </c>
      <c r="B14882" s="612">
        <v>44141.00277777778</v>
      </c>
      <c r="C14882" s="405" t="s">
        <v>97</v>
      </c>
      <c r="D14882" s="384">
        <v>3437</v>
      </c>
      <c r="E14882">
        <v>0.02</v>
      </c>
      <c r="F14882">
        <v>1.18249</v>
      </c>
      <c r="G14882" s="384">
        <v>0</v>
      </c>
      <c r="H14882">
        <v>0</v>
      </c>
    </row>
    <row r="14883" spans="1:10">
      <c r="A14883">
        <v>14882</v>
      </c>
      <c r="B14883" s="612">
        <v>44141.00277777778</v>
      </c>
      <c r="C14883" s="405" t="s">
        <v>2110</v>
      </c>
      <c r="D14883" s="384">
        <v>3437</v>
      </c>
      <c r="E14883">
        <v>0.02</v>
      </c>
      <c r="F14883">
        <v>1.18249</v>
      </c>
      <c r="G14883" s="384">
        <v>0</v>
      </c>
      <c r="H14883">
        <v>1.1814899999999999</v>
      </c>
    </row>
    <row r="14884" spans="1:10">
      <c r="A14884">
        <v>14885</v>
      </c>
      <c r="B14884" s="612">
        <v>44141.029166666667</v>
      </c>
      <c r="C14884" s="405" t="s">
        <v>2054</v>
      </c>
      <c r="D14884" s="384">
        <v>3437</v>
      </c>
      <c r="E14884">
        <v>0.02</v>
      </c>
      <c r="F14884">
        <v>1.1814899999999999</v>
      </c>
      <c r="G14884" s="384">
        <v>0</v>
      </c>
      <c r="H14884">
        <v>1.1814899999999999</v>
      </c>
      <c r="I14884">
        <v>2</v>
      </c>
      <c r="J14884" s="384">
        <v>44101.32</v>
      </c>
    </row>
    <row r="14885" spans="1:10">
      <c r="A14885">
        <v>14883</v>
      </c>
      <c r="B14885" s="612">
        <v>44141.020833333336</v>
      </c>
      <c r="C14885" s="405" t="s">
        <v>96</v>
      </c>
      <c r="D14885" s="384">
        <v>3438</v>
      </c>
      <c r="E14885">
        <v>0.02</v>
      </c>
      <c r="F14885">
        <v>1.1821999999999999</v>
      </c>
      <c r="G14885" s="384">
        <v>0</v>
      </c>
      <c r="H14885">
        <v>0</v>
      </c>
    </row>
    <row r="14886" spans="1:10">
      <c r="A14886">
        <v>14884</v>
      </c>
      <c r="B14886" s="612">
        <v>44141.020833333336</v>
      </c>
      <c r="C14886" s="405" t="s">
        <v>2110</v>
      </c>
      <c r="D14886" s="384">
        <v>3438</v>
      </c>
      <c r="E14886">
        <v>0.02</v>
      </c>
      <c r="F14886">
        <v>1.1821999999999999</v>
      </c>
      <c r="G14886" s="384">
        <v>0</v>
      </c>
      <c r="H14886">
        <v>1.1832</v>
      </c>
    </row>
    <row r="14887" spans="1:10">
      <c r="A14887">
        <v>14888</v>
      </c>
      <c r="B14887" s="612">
        <v>44141.040277777778</v>
      </c>
      <c r="C14887" s="405" t="s">
        <v>2110</v>
      </c>
      <c r="D14887" s="384">
        <v>3438</v>
      </c>
      <c r="E14887">
        <v>0.02</v>
      </c>
      <c r="F14887">
        <v>1.1821999999999999</v>
      </c>
      <c r="G14887" s="384">
        <v>0</v>
      </c>
      <c r="H14887">
        <v>1.1823999999999999</v>
      </c>
    </row>
    <row r="14888" spans="1:10">
      <c r="A14888">
        <v>14891</v>
      </c>
      <c r="B14888" s="612">
        <v>44141.095138888886</v>
      </c>
      <c r="C14888" s="405" t="s">
        <v>2054</v>
      </c>
      <c r="D14888" s="384">
        <v>3438</v>
      </c>
      <c r="E14888">
        <v>0.02</v>
      </c>
      <c r="F14888">
        <v>1.1823999999999999</v>
      </c>
      <c r="G14888" s="384">
        <v>0</v>
      </c>
      <c r="H14888">
        <v>1.1823999999999999</v>
      </c>
      <c r="I14888">
        <v>0.4</v>
      </c>
      <c r="J14888" s="384">
        <v>44101.72</v>
      </c>
    </row>
    <row r="14889" spans="1:10">
      <c r="A14889">
        <v>14886</v>
      </c>
      <c r="B14889" s="612">
        <v>44141.040277777778</v>
      </c>
      <c r="C14889" s="405" t="s">
        <v>96</v>
      </c>
      <c r="D14889" s="384">
        <v>3439</v>
      </c>
      <c r="E14889">
        <v>0.02</v>
      </c>
      <c r="F14889">
        <v>1.1806000000000001</v>
      </c>
      <c r="G14889" s="384">
        <v>0</v>
      </c>
      <c r="H14889">
        <v>0</v>
      </c>
    </row>
    <row r="14890" spans="1:10">
      <c r="A14890">
        <v>14887</v>
      </c>
      <c r="B14890" s="612">
        <v>44141.040277777778</v>
      </c>
      <c r="C14890" s="405" t="s">
        <v>2110</v>
      </c>
      <c r="D14890" s="384">
        <v>3439</v>
      </c>
      <c r="E14890">
        <v>0.02</v>
      </c>
      <c r="F14890">
        <v>1.1806000000000001</v>
      </c>
      <c r="G14890" s="384">
        <v>0</v>
      </c>
      <c r="H14890">
        <v>1.1823999999999999</v>
      </c>
    </row>
    <row r="14891" spans="1:10">
      <c r="A14891">
        <v>14892</v>
      </c>
      <c r="B14891" s="612">
        <v>44141.095138888886</v>
      </c>
      <c r="C14891" s="405" t="s">
        <v>2054</v>
      </c>
      <c r="D14891" s="384">
        <v>3439</v>
      </c>
      <c r="E14891">
        <v>0.02</v>
      </c>
      <c r="F14891">
        <v>1.1823999999999999</v>
      </c>
      <c r="G14891" s="384">
        <v>0</v>
      </c>
      <c r="H14891">
        <v>1.1823999999999999</v>
      </c>
      <c r="I14891">
        <v>3.6</v>
      </c>
      <c r="J14891" s="384">
        <v>44105.32</v>
      </c>
    </row>
    <row r="14892" spans="1:10">
      <c r="A14892">
        <v>14889</v>
      </c>
      <c r="B14892" s="612">
        <v>44141.079861111109</v>
      </c>
      <c r="C14892" s="405" t="s">
        <v>97</v>
      </c>
      <c r="D14892" s="384">
        <v>3440</v>
      </c>
      <c r="E14892">
        <v>0.02</v>
      </c>
      <c r="F14892">
        <v>1.1808099999999999</v>
      </c>
      <c r="G14892" s="384">
        <v>0</v>
      </c>
      <c r="H14892">
        <v>0</v>
      </c>
    </row>
    <row r="14893" spans="1:10">
      <c r="A14893">
        <v>14890</v>
      </c>
      <c r="B14893" s="612">
        <v>44141.079861111109</v>
      </c>
      <c r="C14893" s="405" t="s">
        <v>2110</v>
      </c>
      <c r="D14893" s="384">
        <v>3440</v>
      </c>
      <c r="E14893">
        <v>0.02</v>
      </c>
      <c r="F14893">
        <v>1.1808099999999999</v>
      </c>
      <c r="G14893" s="384">
        <v>0</v>
      </c>
      <c r="H14893">
        <v>1.17981</v>
      </c>
    </row>
    <row r="14894" spans="1:10">
      <c r="A14894">
        <v>14895</v>
      </c>
      <c r="B14894" s="612">
        <v>44141.095833333333</v>
      </c>
      <c r="C14894" s="405" t="s">
        <v>2110</v>
      </c>
      <c r="D14894" s="384">
        <v>3440</v>
      </c>
      <c r="E14894">
        <v>0.02</v>
      </c>
      <c r="F14894">
        <v>1.1808099999999999</v>
      </c>
      <c r="G14894" s="384">
        <v>0</v>
      </c>
      <c r="H14894">
        <v>1.1806099999999999</v>
      </c>
    </row>
    <row r="14895" spans="1:10">
      <c r="A14895">
        <v>14907</v>
      </c>
      <c r="B14895" s="612">
        <v>44141.329861111109</v>
      </c>
      <c r="C14895" s="405" t="s">
        <v>2110</v>
      </c>
      <c r="D14895" s="384">
        <v>3440</v>
      </c>
      <c r="E14895">
        <v>0.02</v>
      </c>
      <c r="F14895">
        <v>1.1808099999999999</v>
      </c>
      <c r="G14895" s="384">
        <v>0</v>
      </c>
      <c r="H14895">
        <v>1.18164</v>
      </c>
    </row>
    <row r="14896" spans="1:10">
      <c r="A14896">
        <v>14925</v>
      </c>
      <c r="B14896" s="612">
        <v>44141.425694444442</v>
      </c>
      <c r="C14896" s="405" t="s">
        <v>2110</v>
      </c>
      <c r="D14896" s="384">
        <v>3440</v>
      </c>
      <c r="E14896">
        <v>0.02</v>
      </c>
      <c r="F14896">
        <v>1.1808099999999999</v>
      </c>
      <c r="G14896" s="384">
        <v>0</v>
      </c>
      <c r="H14896">
        <v>1.18293</v>
      </c>
    </row>
    <row r="14897" spans="1:10">
      <c r="A14897">
        <v>14934</v>
      </c>
      <c r="B14897" s="612">
        <v>44141.459027777775</v>
      </c>
      <c r="C14897" s="405" t="s">
        <v>2110</v>
      </c>
      <c r="D14897" s="384">
        <v>3440</v>
      </c>
      <c r="E14897">
        <v>0.02</v>
      </c>
      <c r="F14897">
        <v>1.1808099999999999</v>
      </c>
      <c r="G14897" s="384">
        <v>0</v>
      </c>
      <c r="H14897">
        <v>1.1842699999999999</v>
      </c>
    </row>
    <row r="14898" spans="1:10">
      <c r="A14898">
        <v>14958</v>
      </c>
      <c r="B14898" s="612">
        <v>44143.97152777778</v>
      </c>
      <c r="C14898" s="405" t="s">
        <v>2110</v>
      </c>
      <c r="D14898" s="384">
        <v>3440</v>
      </c>
      <c r="E14898">
        <v>0.02</v>
      </c>
      <c r="F14898">
        <v>1.1808099999999999</v>
      </c>
      <c r="G14898" s="384">
        <v>0</v>
      </c>
      <c r="H14898">
        <v>1.18584</v>
      </c>
    </row>
    <row r="14899" spans="1:10">
      <c r="A14899">
        <v>14992</v>
      </c>
      <c r="B14899" s="612">
        <v>44144.589583333334</v>
      </c>
      <c r="C14899" s="405" t="s">
        <v>2110</v>
      </c>
      <c r="D14899" s="384">
        <v>3440</v>
      </c>
      <c r="E14899">
        <v>0.02</v>
      </c>
      <c r="F14899">
        <v>1.1808099999999999</v>
      </c>
      <c r="G14899" s="384">
        <v>0</v>
      </c>
      <c r="H14899">
        <v>1.1875199999999999</v>
      </c>
    </row>
    <row r="14900" spans="1:10">
      <c r="A14900">
        <v>15002</v>
      </c>
      <c r="B14900" s="612">
        <v>44144.621527777781</v>
      </c>
      <c r="C14900" s="405" t="s">
        <v>2054</v>
      </c>
      <c r="D14900" s="384">
        <v>3440</v>
      </c>
      <c r="E14900">
        <v>0.02</v>
      </c>
      <c r="F14900">
        <v>1.1875199999999999</v>
      </c>
      <c r="G14900" s="384">
        <v>0</v>
      </c>
      <c r="H14900">
        <v>1.1875199999999999</v>
      </c>
      <c r="I14900">
        <v>-13.4</v>
      </c>
      <c r="J14900" s="384">
        <v>44133.94</v>
      </c>
    </row>
    <row r="14901" spans="1:10">
      <c r="A14901">
        <v>14893</v>
      </c>
      <c r="B14901" s="612">
        <v>44141.095833333333</v>
      </c>
      <c r="C14901" s="405" t="s">
        <v>97</v>
      </c>
      <c r="D14901" s="384">
        <v>3441</v>
      </c>
      <c r="E14901">
        <v>0.02</v>
      </c>
      <c r="F14901">
        <v>1.18241</v>
      </c>
      <c r="G14901" s="384">
        <v>0</v>
      </c>
      <c r="H14901">
        <v>0</v>
      </c>
    </row>
    <row r="14902" spans="1:10">
      <c r="A14902">
        <v>14894</v>
      </c>
      <c r="B14902" s="612">
        <v>44141.095833333333</v>
      </c>
      <c r="C14902" s="405" t="s">
        <v>2110</v>
      </c>
      <c r="D14902" s="384">
        <v>3441</v>
      </c>
      <c r="E14902">
        <v>0.02</v>
      </c>
      <c r="F14902">
        <v>1.18241</v>
      </c>
      <c r="G14902" s="384">
        <v>0</v>
      </c>
      <c r="H14902">
        <v>1.1806099999999999</v>
      </c>
    </row>
    <row r="14903" spans="1:10">
      <c r="A14903">
        <v>14906</v>
      </c>
      <c r="B14903" s="612">
        <v>44141.329861111109</v>
      </c>
      <c r="C14903" s="405" t="s">
        <v>2110</v>
      </c>
      <c r="D14903" s="384">
        <v>3441</v>
      </c>
      <c r="E14903">
        <v>0.02</v>
      </c>
      <c r="F14903">
        <v>1.18241</v>
      </c>
      <c r="G14903" s="384">
        <v>0</v>
      </c>
      <c r="H14903">
        <v>1.18164</v>
      </c>
    </row>
    <row r="14904" spans="1:10">
      <c r="A14904">
        <v>14924</v>
      </c>
      <c r="B14904" s="612">
        <v>44141.425694444442</v>
      </c>
      <c r="C14904" s="405" t="s">
        <v>2110</v>
      </c>
      <c r="D14904" s="384">
        <v>3441</v>
      </c>
      <c r="E14904">
        <v>0.02</v>
      </c>
      <c r="F14904">
        <v>1.18241</v>
      </c>
      <c r="G14904" s="384">
        <v>0</v>
      </c>
      <c r="H14904">
        <v>1.18293</v>
      </c>
    </row>
    <row r="14905" spans="1:10">
      <c r="A14905">
        <v>14933</v>
      </c>
      <c r="B14905" s="612">
        <v>44141.459027777775</v>
      </c>
      <c r="C14905" s="405" t="s">
        <v>2110</v>
      </c>
      <c r="D14905" s="384">
        <v>3441</v>
      </c>
      <c r="E14905">
        <v>0.02</v>
      </c>
      <c r="F14905">
        <v>1.18241</v>
      </c>
      <c r="G14905" s="384">
        <v>0</v>
      </c>
      <c r="H14905">
        <v>1.1842699999999999</v>
      </c>
    </row>
    <row r="14906" spans="1:10">
      <c r="A14906">
        <v>14957</v>
      </c>
      <c r="B14906" s="612">
        <v>44143.97152777778</v>
      </c>
      <c r="C14906" s="405" t="s">
        <v>2110</v>
      </c>
      <c r="D14906" s="384">
        <v>3441</v>
      </c>
      <c r="E14906">
        <v>0.02</v>
      </c>
      <c r="F14906">
        <v>1.18241</v>
      </c>
      <c r="G14906" s="384">
        <v>0</v>
      </c>
      <c r="H14906">
        <v>1.18584</v>
      </c>
    </row>
    <row r="14907" spans="1:10">
      <c r="A14907">
        <v>14991</v>
      </c>
      <c r="B14907" s="612">
        <v>44144.589583333334</v>
      </c>
      <c r="C14907" s="405" t="s">
        <v>2110</v>
      </c>
      <c r="D14907" s="384">
        <v>3441</v>
      </c>
      <c r="E14907">
        <v>0.02</v>
      </c>
      <c r="F14907">
        <v>1.18241</v>
      </c>
      <c r="G14907" s="384">
        <v>0</v>
      </c>
      <c r="H14907">
        <v>1.1875199999999999</v>
      </c>
    </row>
    <row r="14908" spans="1:10">
      <c r="A14908">
        <v>15003</v>
      </c>
      <c r="B14908" s="612">
        <v>44144.621527777781</v>
      </c>
      <c r="C14908" s="405" t="s">
        <v>2054</v>
      </c>
      <c r="D14908" s="384">
        <v>3441</v>
      </c>
      <c r="E14908">
        <v>0.02</v>
      </c>
      <c r="F14908">
        <v>1.1875199999999999</v>
      </c>
      <c r="G14908" s="384">
        <v>0</v>
      </c>
      <c r="H14908">
        <v>1.1875199999999999</v>
      </c>
      <c r="I14908">
        <v>-10.199999999999999</v>
      </c>
      <c r="J14908" s="384">
        <v>44123.75</v>
      </c>
    </row>
    <row r="14909" spans="1:10">
      <c r="A14909">
        <v>14896</v>
      </c>
      <c r="B14909" s="612">
        <v>44141.1</v>
      </c>
      <c r="C14909" s="405" t="s">
        <v>96</v>
      </c>
      <c r="D14909" s="384">
        <v>3442</v>
      </c>
      <c r="E14909">
        <v>0.02</v>
      </c>
      <c r="F14909">
        <v>1.18218</v>
      </c>
      <c r="G14909" s="384">
        <v>0</v>
      </c>
      <c r="H14909">
        <v>0</v>
      </c>
    </row>
    <row r="14910" spans="1:10">
      <c r="A14910">
        <v>14897</v>
      </c>
      <c r="B14910" s="612">
        <v>44141.1</v>
      </c>
      <c r="C14910" s="405" t="s">
        <v>2110</v>
      </c>
      <c r="D14910" s="384">
        <v>3442</v>
      </c>
      <c r="E14910">
        <v>0.02</v>
      </c>
      <c r="F14910">
        <v>1.18218</v>
      </c>
      <c r="G14910" s="384">
        <v>0</v>
      </c>
      <c r="H14910">
        <v>1.1831799999999999</v>
      </c>
    </row>
    <row r="14911" spans="1:10">
      <c r="A14911">
        <v>14898</v>
      </c>
      <c r="B14911" s="612">
        <v>44141.140277777777</v>
      </c>
      <c r="C14911" s="405" t="s">
        <v>2054</v>
      </c>
      <c r="D14911" s="384">
        <v>3442</v>
      </c>
      <c r="E14911">
        <v>0.02</v>
      </c>
      <c r="F14911">
        <v>1.1831799999999999</v>
      </c>
      <c r="G14911" s="384">
        <v>0</v>
      </c>
      <c r="H14911">
        <v>1.1831799999999999</v>
      </c>
      <c r="I14911">
        <v>2</v>
      </c>
      <c r="J14911" s="384">
        <v>44107.32</v>
      </c>
    </row>
    <row r="14912" spans="1:10">
      <c r="A14912">
        <v>14899</v>
      </c>
      <c r="B14912" s="612">
        <v>44141.270138888889</v>
      </c>
      <c r="C14912" s="405" t="s">
        <v>96</v>
      </c>
      <c r="D14912" s="384">
        <v>3443</v>
      </c>
      <c r="E14912">
        <v>0.02</v>
      </c>
      <c r="F14912">
        <v>1.1820299999999999</v>
      </c>
      <c r="G14912" s="384">
        <v>0</v>
      </c>
      <c r="H14912">
        <v>0</v>
      </c>
    </row>
    <row r="14913" spans="1:10">
      <c r="A14913">
        <v>14900</v>
      </c>
      <c r="B14913" s="612">
        <v>44141.270138888889</v>
      </c>
      <c r="C14913" s="405" t="s">
        <v>2110</v>
      </c>
      <c r="D14913" s="384">
        <v>3443</v>
      </c>
      <c r="E14913">
        <v>0.02</v>
      </c>
      <c r="F14913">
        <v>1.1820299999999999</v>
      </c>
      <c r="G14913" s="384">
        <v>0</v>
      </c>
      <c r="H14913">
        <v>1.18303</v>
      </c>
    </row>
    <row r="14914" spans="1:10">
      <c r="A14914">
        <v>14901</v>
      </c>
      <c r="B14914" s="612">
        <v>44141.283333333333</v>
      </c>
      <c r="C14914" s="405" t="s">
        <v>2054</v>
      </c>
      <c r="D14914" s="384">
        <v>3443</v>
      </c>
      <c r="E14914">
        <v>0.02</v>
      </c>
      <c r="F14914">
        <v>1.18303</v>
      </c>
      <c r="G14914" s="384">
        <v>0</v>
      </c>
      <c r="H14914">
        <v>1.18303</v>
      </c>
      <c r="I14914">
        <v>2</v>
      </c>
      <c r="J14914" s="384">
        <v>44109.32</v>
      </c>
    </row>
    <row r="14915" spans="1:10">
      <c r="A14915">
        <v>14902</v>
      </c>
      <c r="B14915" s="612">
        <v>44141.302083333336</v>
      </c>
      <c r="C14915" s="405" t="s">
        <v>96</v>
      </c>
      <c r="D14915" s="384">
        <v>3444</v>
      </c>
      <c r="E14915">
        <v>0.02</v>
      </c>
      <c r="F14915">
        <v>1.18309</v>
      </c>
      <c r="G14915" s="384">
        <v>0</v>
      </c>
      <c r="H14915">
        <v>0</v>
      </c>
    </row>
    <row r="14916" spans="1:10">
      <c r="A14916">
        <v>14903</v>
      </c>
      <c r="B14916" s="612">
        <v>44141.302083333336</v>
      </c>
      <c r="C14916" s="405" t="s">
        <v>2110</v>
      </c>
      <c r="D14916" s="384">
        <v>3444</v>
      </c>
      <c r="E14916">
        <v>0.02</v>
      </c>
      <c r="F14916">
        <v>1.18309</v>
      </c>
      <c r="G14916" s="384">
        <v>0</v>
      </c>
      <c r="H14916">
        <v>1.1840900000000001</v>
      </c>
    </row>
    <row r="14917" spans="1:10">
      <c r="A14917">
        <v>14908</v>
      </c>
      <c r="B14917" s="612">
        <v>44141.334722222222</v>
      </c>
      <c r="C14917" s="405" t="s">
        <v>2054</v>
      </c>
      <c r="D14917" s="384">
        <v>3444</v>
      </c>
      <c r="E14917">
        <v>0.02</v>
      </c>
      <c r="F14917">
        <v>1.1840900000000001</v>
      </c>
      <c r="G14917" s="384">
        <v>0</v>
      </c>
      <c r="H14917">
        <v>1.1840900000000001</v>
      </c>
      <c r="I14917">
        <v>2</v>
      </c>
      <c r="J14917" s="384">
        <v>44111.32</v>
      </c>
    </row>
    <row r="14918" spans="1:10">
      <c r="A14918">
        <v>14904</v>
      </c>
      <c r="B14918" s="612">
        <v>44141.329861111109</v>
      </c>
      <c r="C14918" s="405" t="s">
        <v>97</v>
      </c>
      <c r="D14918" s="384">
        <v>3445</v>
      </c>
      <c r="E14918">
        <v>0.03</v>
      </c>
      <c r="F14918">
        <v>1.1840200000000001</v>
      </c>
      <c r="G14918" s="384">
        <v>0</v>
      </c>
      <c r="H14918">
        <v>0</v>
      </c>
    </row>
    <row r="14919" spans="1:10">
      <c r="A14919">
        <v>14905</v>
      </c>
      <c r="B14919" s="612">
        <v>44141.329861111109</v>
      </c>
      <c r="C14919" s="405" t="s">
        <v>2110</v>
      </c>
      <c r="D14919" s="384">
        <v>3445</v>
      </c>
      <c r="E14919">
        <v>0.03</v>
      </c>
      <c r="F14919">
        <v>1.1840200000000001</v>
      </c>
      <c r="G14919" s="384">
        <v>0</v>
      </c>
      <c r="H14919">
        <v>1.18164</v>
      </c>
    </row>
    <row r="14920" spans="1:10">
      <c r="A14920">
        <v>14923</v>
      </c>
      <c r="B14920" s="612">
        <v>44141.425694444442</v>
      </c>
      <c r="C14920" s="405" t="s">
        <v>2110</v>
      </c>
      <c r="D14920" s="384">
        <v>3445</v>
      </c>
      <c r="E14920">
        <v>0.03</v>
      </c>
      <c r="F14920">
        <v>1.1840200000000001</v>
      </c>
      <c r="G14920" s="384">
        <v>0</v>
      </c>
      <c r="H14920">
        <v>1.18293</v>
      </c>
    </row>
    <row r="14921" spans="1:10">
      <c r="A14921">
        <v>14932</v>
      </c>
      <c r="B14921" s="612">
        <v>44141.459027777775</v>
      </c>
      <c r="C14921" s="405" t="s">
        <v>2110</v>
      </c>
      <c r="D14921" s="384">
        <v>3445</v>
      </c>
      <c r="E14921">
        <v>0.03</v>
      </c>
      <c r="F14921">
        <v>1.1840200000000001</v>
      </c>
      <c r="G14921" s="384">
        <v>0</v>
      </c>
      <c r="H14921">
        <v>1.1842699999999999</v>
      </c>
    </row>
    <row r="14922" spans="1:10">
      <c r="A14922">
        <v>14956</v>
      </c>
      <c r="B14922" s="612">
        <v>44143.97152777778</v>
      </c>
      <c r="C14922" s="405" t="s">
        <v>2110</v>
      </c>
      <c r="D14922" s="384">
        <v>3445</v>
      </c>
      <c r="E14922">
        <v>0.03</v>
      </c>
      <c r="F14922">
        <v>1.1840200000000001</v>
      </c>
      <c r="G14922" s="384">
        <v>0</v>
      </c>
      <c r="H14922">
        <v>1.18584</v>
      </c>
    </row>
    <row r="14923" spans="1:10">
      <c r="A14923">
        <v>14990</v>
      </c>
      <c r="B14923" s="612">
        <v>44144.589583333334</v>
      </c>
      <c r="C14923" s="405" t="s">
        <v>2110</v>
      </c>
      <c r="D14923" s="384">
        <v>3445</v>
      </c>
      <c r="E14923">
        <v>0.03</v>
      </c>
      <c r="F14923">
        <v>1.1840200000000001</v>
      </c>
      <c r="G14923" s="384">
        <v>0</v>
      </c>
      <c r="H14923">
        <v>1.1875199999999999</v>
      </c>
    </row>
    <row r="14924" spans="1:10">
      <c r="A14924">
        <v>15004</v>
      </c>
      <c r="B14924" s="612">
        <v>44144.621527777781</v>
      </c>
      <c r="C14924" s="405" t="s">
        <v>2054</v>
      </c>
      <c r="D14924" s="384">
        <v>3445</v>
      </c>
      <c r="E14924">
        <v>0.03</v>
      </c>
      <c r="F14924">
        <v>1.1875199999999999</v>
      </c>
      <c r="G14924" s="384">
        <v>0</v>
      </c>
      <c r="H14924">
        <v>1.1875199999999999</v>
      </c>
      <c r="I14924">
        <v>-10.47</v>
      </c>
      <c r="J14924" s="384">
        <v>44113.279999999999</v>
      </c>
    </row>
    <row r="14925" spans="1:10">
      <c r="A14925">
        <v>14909</v>
      </c>
      <c r="B14925" s="612">
        <v>44141.342361111114</v>
      </c>
      <c r="C14925" s="405" t="s">
        <v>96</v>
      </c>
      <c r="D14925" s="384">
        <v>3446</v>
      </c>
      <c r="E14925">
        <v>0.02</v>
      </c>
      <c r="F14925">
        <v>1.18445</v>
      </c>
      <c r="G14925" s="384">
        <v>0</v>
      </c>
      <c r="H14925">
        <v>0</v>
      </c>
    </row>
    <row r="14926" spans="1:10">
      <c r="A14926">
        <v>14910</v>
      </c>
      <c r="B14926" s="612">
        <v>44141.342361111114</v>
      </c>
      <c r="C14926" s="405" t="s">
        <v>2110</v>
      </c>
      <c r="D14926" s="384">
        <v>3446</v>
      </c>
      <c r="E14926">
        <v>0.02</v>
      </c>
      <c r="F14926">
        <v>1.18445</v>
      </c>
      <c r="G14926" s="384">
        <v>0</v>
      </c>
      <c r="H14926">
        <v>1.1854499999999999</v>
      </c>
    </row>
    <row r="14927" spans="1:10">
      <c r="A14927">
        <v>14913</v>
      </c>
      <c r="B14927" s="612">
        <v>44141.381249999999</v>
      </c>
      <c r="C14927" s="405" t="s">
        <v>2110</v>
      </c>
      <c r="D14927" s="384">
        <v>3446</v>
      </c>
      <c r="E14927">
        <v>0.02</v>
      </c>
      <c r="F14927">
        <v>1.18445</v>
      </c>
      <c r="G14927" s="384">
        <v>0</v>
      </c>
      <c r="H14927">
        <v>1.1846399999999999</v>
      </c>
    </row>
    <row r="14928" spans="1:10">
      <c r="A14928">
        <v>14914</v>
      </c>
      <c r="B14928" s="612">
        <v>44141.393055555556</v>
      </c>
      <c r="C14928" s="405" t="s">
        <v>2054</v>
      </c>
      <c r="D14928" s="384">
        <v>3446</v>
      </c>
      <c r="E14928">
        <v>0.02</v>
      </c>
      <c r="F14928">
        <v>1.1846399999999999</v>
      </c>
      <c r="G14928" s="384">
        <v>0</v>
      </c>
      <c r="H14928">
        <v>1.1846399999999999</v>
      </c>
      <c r="I14928">
        <v>0.38</v>
      </c>
      <c r="J14928" s="384">
        <v>44111.7</v>
      </c>
    </row>
    <row r="14929" spans="1:10">
      <c r="A14929">
        <v>14911</v>
      </c>
      <c r="B14929" s="612">
        <v>44141.381249999999</v>
      </c>
      <c r="C14929" s="405" t="s">
        <v>96</v>
      </c>
      <c r="D14929" s="384">
        <v>3447</v>
      </c>
      <c r="E14929">
        <v>0.02</v>
      </c>
      <c r="F14929">
        <v>1.18283</v>
      </c>
      <c r="G14929" s="384">
        <v>0</v>
      </c>
      <c r="H14929">
        <v>0</v>
      </c>
    </row>
    <row r="14930" spans="1:10">
      <c r="A14930">
        <v>14912</v>
      </c>
      <c r="B14930" s="612">
        <v>44141.381249999999</v>
      </c>
      <c r="C14930" s="405" t="s">
        <v>2110</v>
      </c>
      <c r="D14930" s="384">
        <v>3447</v>
      </c>
      <c r="E14930">
        <v>0.02</v>
      </c>
      <c r="F14930">
        <v>1.18283</v>
      </c>
      <c r="G14930" s="384">
        <v>0</v>
      </c>
      <c r="H14930">
        <v>1.1846399999999999</v>
      </c>
    </row>
    <row r="14931" spans="1:10">
      <c r="A14931">
        <v>14915</v>
      </c>
      <c r="B14931" s="612">
        <v>44141.393055555556</v>
      </c>
      <c r="C14931" s="405" t="s">
        <v>2054</v>
      </c>
      <c r="D14931" s="384">
        <v>3447</v>
      </c>
      <c r="E14931">
        <v>0.02</v>
      </c>
      <c r="F14931">
        <v>1.1846399999999999</v>
      </c>
      <c r="G14931" s="384">
        <v>0</v>
      </c>
      <c r="H14931">
        <v>1.1846399999999999</v>
      </c>
      <c r="I14931">
        <v>3.62</v>
      </c>
      <c r="J14931" s="384">
        <v>44115.32</v>
      </c>
    </row>
    <row r="14932" spans="1:10">
      <c r="A14932">
        <v>14916</v>
      </c>
      <c r="B14932" s="612">
        <v>44141.401388888888</v>
      </c>
      <c r="C14932" s="405" t="s">
        <v>96</v>
      </c>
      <c r="D14932" s="384">
        <v>3448</v>
      </c>
      <c r="E14932">
        <v>0.02</v>
      </c>
      <c r="F14932">
        <v>1.1845000000000001</v>
      </c>
      <c r="G14932" s="384">
        <v>0</v>
      </c>
      <c r="H14932">
        <v>0</v>
      </c>
    </row>
    <row r="14933" spans="1:10">
      <c r="A14933">
        <v>14917</v>
      </c>
      <c r="B14933" s="612">
        <v>44141.401388888888</v>
      </c>
      <c r="C14933" s="405" t="s">
        <v>2110</v>
      </c>
      <c r="D14933" s="384">
        <v>3448</v>
      </c>
      <c r="E14933">
        <v>0.02</v>
      </c>
      <c r="F14933">
        <v>1.1845000000000001</v>
      </c>
      <c r="G14933" s="384">
        <v>0</v>
      </c>
      <c r="H14933">
        <v>1.1855</v>
      </c>
    </row>
    <row r="14934" spans="1:10">
      <c r="A14934">
        <v>14918</v>
      </c>
      <c r="B14934" s="612">
        <v>44141.417361111111</v>
      </c>
      <c r="C14934" s="405" t="s">
        <v>2054</v>
      </c>
      <c r="D14934" s="384">
        <v>3448</v>
      </c>
      <c r="E14934">
        <v>0.02</v>
      </c>
      <c r="F14934">
        <v>1.1855</v>
      </c>
      <c r="G14934" s="384">
        <v>0</v>
      </c>
      <c r="H14934">
        <v>1.1855</v>
      </c>
      <c r="I14934">
        <v>2</v>
      </c>
      <c r="J14934" s="384">
        <v>44117.32</v>
      </c>
    </row>
    <row r="14935" spans="1:10">
      <c r="A14935">
        <v>14919</v>
      </c>
      <c r="B14935" s="612">
        <v>44141.420138888891</v>
      </c>
      <c r="C14935" s="405" t="s">
        <v>96</v>
      </c>
      <c r="D14935" s="384">
        <v>3449</v>
      </c>
      <c r="E14935">
        <v>0.02</v>
      </c>
      <c r="F14935">
        <v>1.1850499999999999</v>
      </c>
      <c r="G14935" s="384">
        <v>0</v>
      </c>
      <c r="H14935">
        <v>0</v>
      </c>
    </row>
    <row r="14936" spans="1:10">
      <c r="A14936">
        <v>14920</v>
      </c>
      <c r="B14936" s="612">
        <v>44141.420138888891</v>
      </c>
      <c r="C14936" s="405" t="s">
        <v>2110</v>
      </c>
      <c r="D14936" s="384">
        <v>3449</v>
      </c>
      <c r="E14936">
        <v>0.02</v>
      </c>
      <c r="F14936">
        <v>1.1850499999999999</v>
      </c>
      <c r="G14936" s="384">
        <v>0</v>
      </c>
      <c r="H14936">
        <v>1.18605</v>
      </c>
    </row>
    <row r="14937" spans="1:10">
      <c r="A14937">
        <v>14926</v>
      </c>
      <c r="B14937" s="612">
        <v>44141.4375</v>
      </c>
      <c r="C14937" s="405" t="s">
        <v>2054</v>
      </c>
      <c r="D14937" s="384">
        <v>3449</v>
      </c>
      <c r="E14937">
        <v>0.02</v>
      </c>
      <c r="F14937">
        <v>1.18605</v>
      </c>
      <c r="G14937" s="384">
        <v>0</v>
      </c>
      <c r="H14937">
        <v>1.18605</v>
      </c>
      <c r="I14937">
        <v>2</v>
      </c>
      <c r="J14937" s="384">
        <v>44119.32</v>
      </c>
    </row>
    <row r="14938" spans="1:10">
      <c r="A14938">
        <v>14921</v>
      </c>
      <c r="B14938" s="612">
        <v>44141.425694444442</v>
      </c>
      <c r="C14938" s="405" t="s">
        <v>97</v>
      </c>
      <c r="D14938" s="384">
        <v>3450</v>
      </c>
      <c r="E14938">
        <v>0.05</v>
      </c>
      <c r="F14938">
        <v>1.1857200000000001</v>
      </c>
      <c r="G14938" s="384">
        <v>0</v>
      </c>
      <c r="H14938">
        <v>0</v>
      </c>
    </row>
    <row r="14939" spans="1:10">
      <c r="A14939">
        <v>14922</v>
      </c>
      <c r="B14939" s="612">
        <v>44141.425694444442</v>
      </c>
      <c r="C14939" s="405" t="s">
        <v>2110</v>
      </c>
      <c r="D14939" s="384">
        <v>3450</v>
      </c>
      <c r="E14939">
        <v>0.05</v>
      </c>
      <c r="F14939">
        <v>1.1857200000000001</v>
      </c>
      <c r="G14939" s="384">
        <v>0</v>
      </c>
      <c r="H14939">
        <v>1.18293</v>
      </c>
    </row>
    <row r="14940" spans="1:10">
      <c r="A14940">
        <v>14931</v>
      </c>
      <c r="B14940" s="612">
        <v>44141.459027777775</v>
      </c>
      <c r="C14940" s="405" t="s">
        <v>2110</v>
      </c>
      <c r="D14940" s="384">
        <v>3450</v>
      </c>
      <c r="E14940">
        <v>0.05</v>
      </c>
      <c r="F14940">
        <v>1.1857200000000001</v>
      </c>
      <c r="G14940" s="384">
        <v>0</v>
      </c>
      <c r="H14940">
        <v>1.1842699999999999</v>
      </c>
    </row>
    <row r="14941" spans="1:10">
      <c r="A14941">
        <v>14955</v>
      </c>
      <c r="B14941" s="612">
        <v>44143.97152777778</v>
      </c>
      <c r="C14941" s="405" t="s">
        <v>2110</v>
      </c>
      <c r="D14941" s="384">
        <v>3450</v>
      </c>
      <c r="E14941">
        <v>0.05</v>
      </c>
      <c r="F14941">
        <v>1.1857200000000001</v>
      </c>
      <c r="G14941" s="384">
        <v>0</v>
      </c>
      <c r="H14941">
        <v>1.18584</v>
      </c>
    </row>
    <row r="14942" spans="1:10">
      <c r="A14942">
        <v>14989</v>
      </c>
      <c r="B14942" s="612">
        <v>44144.589583333334</v>
      </c>
      <c r="C14942" s="405" t="s">
        <v>2110</v>
      </c>
      <c r="D14942" s="384">
        <v>3450</v>
      </c>
      <c r="E14942">
        <v>0.05</v>
      </c>
      <c r="F14942">
        <v>1.1857200000000001</v>
      </c>
      <c r="G14942" s="384">
        <v>0</v>
      </c>
      <c r="H14942">
        <v>1.1875199999999999</v>
      </c>
    </row>
    <row r="14943" spans="1:10">
      <c r="A14943">
        <v>15005</v>
      </c>
      <c r="B14943" s="612">
        <v>44144.621527777781</v>
      </c>
      <c r="C14943" s="405" t="s">
        <v>2054</v>
      </c>
      <c r="D14943" s="384">
        <v>3450</v>
      </c>
      <c r="E14943">
        <v>0.05</v>
      </c>
      <c r="F14943">
        <v>1.1875199999999999</v>
      </c>
      <c r="G14943" s="384">
        <v>0</v>
      </c>
      <c r="H14943">
        <v>1.1875199999999999</v>
      </c>
      <c r="I14943">
        <v>-8.94</v>
      </c>
      <c r="J14943" s="384">
        <v>44104.33</v>
      </c>
    </row>
    <row r="14944" spans="1:10">
      <c r="A14944">
        <v>14927</v>
      </c>
      <c r="B14944" s="612">
        <v>44141.458333333336</v>
      </c>
      <c r="C14944" s="405" t="s">
        <v>96</v>
      </c>
      <c r="D14944" s="384">
        <v>3451</v>
      </c>
      <c r="E14944">
        <v>0.02</v>
      </c>
      <c r="F14944">
        <v>1.18679</v>
      </c>
      <c r="G14944" s="384">
        <v>0</v>
      </c>
      <c r="H14944">
        <v>0</v>
      </c>
    </row>
    <row r="14945" spans="1:10">
      <c r="A14945">
        <v>14928</v>
      </c>
      <c r="B14945" s="612">
        <v>44141.458333333336</v>
      </c>
      <c r="C14945" s="405" t="s">
        <v>2110</v>
      </c>
      <c r="D14945" s="384">
        <v>3451</v>
      </c>
      <c r="E14945">
        <v>0.02</v>
      </c>
      <c r="F14945">
        <v>1.18679</v>
      </c>
      <c r="G14945" s="384">
        <v>0</v>
      </c>
      <c r="H14945">
        <v>1.1877899999999999</v>
      </c>
    </row>
    <row r="14946" spans="1:10">
      <c r="A14946">
        <v>14935</v>
      </c>
      <c r="B14946" s="612">
        <v>44141.489583333336</v>
      </c>
      <c r="C14946" s="405" t="s">
        <v>2054</v>
      </c>
      <c r="D14946" s="384">
        <v>3451</v>
      </c>
      <c r="E14946">
        <v>0.02</v>
      </c>
      <c r="F14946">
        <v>1.1877899999999999</v>
      </c>
      <c r="G14946" s="384">
        <v>0</v>
      </c>
      <c r="H14946">
        <v>1.1877899999999999</v>
      </c>
      <c r="I14946">
        <v>2</v>
      </c>
      <c r="J14946" s="384">
        <v>44121.32</v>
      </c>
    </row>
    <row r="14947" spans="1:10">
      <c r="A14947">
        <v>14929</v>
      </c>
      <c r="B14947" s="612">
        <v>44141.459027777775</v>
      </c>
      <c r="C14947" s="405" t="s">
        <v>97</v>
      </c>
      <c r="D14947" s="384">
        <v>3452</v>
      </c>
      <c r="E14947">
        <v>0.08</v>
      </c>
      <c r="F14947">
        <v>1.18753</v>
      </c>
      <c r="G14947" s="384">
        <v>0</v>
      </c>
      <c r="H14947">
        <v>0</v>
      </c>
    </row>
    <row r="14948" spans="1:10">
      <c r="A14948">
        <v>14930</v>
      </c>
      <c r="B14948" s="612">
        <v>44141.459027777775</v>
      </c>
      <c r="C14948" s="405" t="s">
        <v>2110</v>
      </c>
      <c r="D14948" s="384">
        <v>3452</v>
      </c>
      <c r="E14948">
        <v>0.08</v>
      </c>
      <c r="F14948">
        <v>1.18753</v>
      </c>
      <c r="G14948" s="384">
        <v>0</v>
      </c>
      <c r="H14948">
        <v>1.1842699999999999</v>
      </c>
    </row>
    <row r="14949" spans="1:10">
      <c r="A14949">
        <v>14954</v>
      </c>
      <c r="B14949" s="612">
        <v>44143.97152777778</v>
      </c>
      <c r="C14949" s="405" t="s">
        <v>2110</v>
      </c>
      <c r="D14949" s="384">
        <v>3452</v>
      </c>
      <c r="E14949">
        <v>0.08</v>
      </c>
      <c r="F14949">
        <v>1.18753</v>
      </c>
      <c r="G14949" s="384">
        <v>0</v>
      </c>
      <c r="H14949">
        <v>1.18584</v>
      </c>
    </row>
    <row r="14950" spans="1:10">
      <c r="A14950">
        <v>14988</v>
      </c>
      <c r="B14950" s="612">
        <v>44144.589583333334</v>
      </c>
      <c r="C14950" s="405" t="s">
        <v>2110</v>
      </c>
      <c r="D14950" s="384">
        <v>3452</v>
      </c>
      <c r="E14950">
        <v>0.08</v>
      </c>
      <c r="F14950">
        <v>1.18753</v>
      </c>
      <c r="G14950" s="384">
        <v>0</v>
      </c>
      <c r="H14950">
        <v>1.1875199999999999</v>
      </c>
    </row>
    <row r="14951" spans="1:10">
      <c r="A14951">
        <v>15006</v>
      </c>
      <c r="B14951" s="612">
        <v>44144.621527777781</v>
      </c>
      <c r="C14951" s="405" t="s">
        <v>2054</v>
      </c>
      <c r="D14951" s="384">
        <v>3452</v>
      </c>
      <c r="E14951">
        <v>0.08</v>
      </c>
      <c r="F14951">
        <v>1.1875199999999999</v>
      </c>
      <c r="G14951" s="384">
        <v>0</v>
      </c>
      <c r="H14951">
        <v>1.1875199999999999</v>
      </c>
      <c r="I14951">
        <v>0.17</v>
      </c>
      <c r="J14951" s="384">
        <v>44104.5</v>
      </c>
    </row>
    <row r="14952" spans="1:10">
      <c r="A14952">
        <v>14936</v>
      </c>
      <c r="B14952" s="612">
        <v>44141.508333333331</v>
      </c>
      <c r="C14952" s="405" t="s">
        <v>96</v>
      </c>
      <c r="D14952" s="384">
        <v>3453</v>
      </c>
      <c r="E14952">
        <v>0.02</v>
      </c>
      <c r="F14952">
        <v>1.1877899999999999</v>
      </c>
      <c r="G14952" s="384">
        <v>0</v>
      </c>
      <c r="H14952">
        <v>0</v>
      </c>
    </row>
    <row r="14953" spans="1:10">
      <c r="A14953">
        <v>14937</v>
      </c>
      <c r="B14953" s="612">
        <v>44141.508333333331</v>
      </c>
      <c r="C14953" s="405" t="s">
        <v>2110</v>
      </c>
      <c r="D14953" s="384">
        <v>3453</v>
      </c>
      <c r="E14953">
        <v>0.02</v>
      </c>
      <c r="F14953">
        <v>1.1877899999999999</v>
      </c>
      <c r="G14953" s="384">
        <v>0</v>
      </c>
      <c r="H14953">
        <v>1.18879</v>
      </c>
    </row>
    <row r="14954" spans="1:10">
      <c r="A14954">
        <v>14938</v>
      </c>
      <c r="B14954" s="612">
        <v>44141.57708333333</v>
      </c>
      <c r="C14954" s="405" t="s">
        <v>2054</v>
      </c>
      <c r="D14954" s="384">
        <v>3453</v>
      </c>
      <c r="E14954">
        <v>0.02</v>
      </c>
      <c r="F14954">
        <v>1.18879</v>
      </c>
      <c r="G14954" s="384">
        <v>0</v>
      </c>
      <c r="H14954">
        <v>1.18879</v>
      </c>
      <c r="I14954">
        <v>2</v>
      </c>
      <c r="J14954" s="384">
        <v>44123.32</v>
      </c>
    </row>
    <row r="14955" spans="1:10">
      <c r="A14955">
        <v>14939</v>
      </c>
      <c r="B14955" s="612">
        <v>44141.589583333334</v>
      </c>
      <c r="C14955" s="405" t="s">
        <v>96</v>
      </c>
      <c r="D14955" s="384">
        <v>3454</v>
      </c>
      <c r="E14955">
        <v>0.02</v>
      </c>
      <c r="F14955">
        <v>1.18808</v>
      </c>
      <c r="G14955" s="384">
        <v>0</v>
      </c>
      <c r="H14955">
        <v>0</v>
      </c>
    </row>
    <row r="14956" spans="1:10">
      <c r="A14956">
        <v>14940</v>
      </c>
      <c r="B14956" s="612">
        <v>44141.589583333334</v>
      </c>
      <c r="C14956" s="405" t="s">
        <v>2110</v>
      </c>
      <c r="D14956" s="384">
        <v>3454</v>
      </c>
      <c r="E14956">
        <v>0.02</v>
      </c>
      <c r="F14956">
        <v>1.18808</v>
      </c>
      <c r="G14956" s="384">
        <v>0</v>
      </c>
      <c r="H14956">
        <v>1.1890799999999999</v>
      </c>
    </row>
    <row r="14957" spans="1:10">
      <c r="A14957">
        <v>14943</v>
      </c>
      <c r="B14957" s="612">
        <v>44141.61041666667</v>
      </c>
      <c r="C14957" s="405" t="s">
        <v>2110</v>
      </c>
      <c r="D14957" s="384">
        <v>3454</v>
      </c>
      <c r="E14957">
        <v>0.02</v>
      </c>
      <c r="F14957">
        <v>1.18808</v>
      </c>
      <c r="G14957" s="384">
        <v>0</v>
      </c>
      <c r="H14957">
        <v>1.18828</v>
      </c>
    </row>
    <row r="14958" spans="1:10">
      <c r="A14958">
        <v>14944</v>
      </c>
      <c r="B14958" s="612">
        <v>44141.661805555559</v>
      </c>
      <c r="C14958" s="405" t="s">
        <v>2054</v>
      </c>
      <c r="D14958" s="384">
        <v>3454</v>
      </c>
      <c r="E14958">
        <v>0.02</v>
      </c>
      <c r="F14958">
        <v>1.18828</v>
      </c>
      <c r="G14958" s="384">
        <v>0</v>
      </c>
      <c r="H14958">
        <v>1.18828</v>
      </c>
      <c r="I14958">
        <v>0.4</v>
      </c>
      <c r="J14958" s="384">
        <v>44123.72</v>
      </c>
    </row>
    <row r="14959" spans="1:10">
      <c r="A14959">
        <v>14941</v>
      </c>
      <c r="B14959" s="612">
        <v>44141.61041666667</v>
      </c>
      <c r="C14959" s="405" t="s">
        <v>96</v>
      </c>
      <c r="D14959" s="384">
        <v>3455</v>
      </c>
      <c r="E14959">
        <v>0.02</v>
      </c>
      <c r="F14959">
        <v>1.18648</v>
      </c>
      <c r="G14959" s="384">
        <v>0</v>
      </c>
      <c r="H14959">
        <v>0</v>
      </c>
    </row>
    <row r="14960" spans="1:10">
      <c r="A14960">
        <v>14942</v>
      </c>
      <c r="B14960" s="612">
        <v>44141.61041666667</v>
      </c>
      <c r="C14960" s="405" t="s">
        <v>2110</v>
      </c>
      <c r="D14960" s="384">
        <v>3455</v>
      </c>
      <c r="E14960">
        <v>0.02</v>
      </c>
      <c r="F14960">
        <v>1.18648</v>
      </c>
      <c r="G14960" s="384">
        <v>0</v>
      </c>
      <c r="H14960">
        <v>1.18828</v>
      </c>
    </row>
    <row r="14961" spans="1:10">
      <c r="A14961">
        <v>14945</v>
      </c>
      <c r="B14961" s="612">
        <v>44141.661805555559</v>
      </c>
      <c r="C14961" s="405" t="s">
        <v>2054</v>
      </c>
      <c r="D14961" s="384">
        <v>3455</v>
      </c>
      <c r="E14961">
        <v>0.02</v>
      </c>
      <c r="F14961">
        <v>1.18828</v>
      </c>
      <c r="G14961" s="384">
        <v>0</v>
      </c>
      <c r="H14961">
        <v>1.18828</v>
      </c>
      <c r="I14961">
        <v>3.6</v>
      </c>
      <c r="J14961" s="384">
        <v>44127.32</v>
      </c>
    </row>
    <row r="14962" spans="1:10">
      <c r="A14962">
        <v>14946</v>
      </c>
      <c r="B14962" s="612">
        <v>44141.664583333331</v>
      </c>
      <c r="C14962" s="405" t="s">
        <v>96</v>
      </c>
      <c r="D14962" s="384">
        <v>3456</v>
      </c>
      <c r="E14962">
        <v>0.02</v>
      </c>
      <c r="F14962">
        <v>1.1878500000000001</v>
      </c>
      <c r="G14962" s="384">
        <v>0</v>
      </c>
      <c r="H14962">
        <v>0</v>
      </c>
    </row>
    <row r="14963" spans="1:10">
      <c r="A14963">
        <v>14947</v>
      </c>
      <c r="B14963" s="612">
        <v>44141.664583333331</v>
      </c>
      <c r="C14963" s="405" t="s">
        <v>2110</v>
      </c>
      <c r="D14963" s="384">
        <v>3456</v>
      </c>
      <c r="E14963">
        <v>0.02</v>
      </c>
      <c r="F14963">
        <v>1.1878500000000001</v>
      </c>
      <c r="G14963" s="384">
        <v>0</v>
      </c>
      <c r="H14963">
        <v>1.18885</v>
      </c>
    </row>
    <row r="14964" spans="1:10">
      <c r="A14964">
        <v>14948</v>
      </c>
      <c r="B14964" s="612">
        <v>44141.68472222222</v>
      </c>
      <c r="C14964" s="405" t="s">
        <v>2054</v>
      </c>
      <c r="D14964" s="384">
        <v>3456</v>
      </c>
      <c r="E14964">
        <v>0.02</v>
      </c>
      <c r="F14964">
        <v>1.18885</v>
      </c>
      <c r="G14964" s="384">
        <v>0</v>
      </c>
      <c r="H14964">
        <v>1.18885</v>
      </c>
      <c r="I14964">
        <v>2</v>
      </c>
      <c r="J14964" s="384">
        <v>44129.32</v>
      </c>
    </row>
    <row r="14965" spans="1:10">
      <c r="A14965">
        <v>14949</v>
      </c>
      <c r="B14965" s="612">
        <v>44141.74722222222</v>
      </c>
      <c r="C14965" s="405" t="s">
        <v>96</v>
      </c>
      <c r="D14965" s="384">
        <v>3457</v>
      </c>
      <c r="E14965">
        <v>0.02</v>
      </c>
      <c r="F14965">
        <v>1.18832</v>
      </c>
      <c r="G14965" s="384">
        <v>0</v>
      </c>
      <c r="H14965">
        <v>0</v>
      </c>
    </row>
    <row r="14966" spans="1:10">
      <c r="A14966">
        <v>14950</v>
      </c>
      <c r="B14966" s="612">
        <v>44141.74722222222</v>
      </c>
      <c r="C14966" s="405" t="s">
        <v>2110</v>
      </c>
      <c r="D14966" s="384">
        <v>3457</v>
      </c>
      <c r="E14966">
        <v>0.02</v>
      </c>
      <c r="F14966">
        <v>1.18832</v>
      </c>
      <c r="G14966" s="384">
        <v>0</v>
      </c>
      <c r="H14966">
        <v>1.1893199999999999</v>
      </c>
    </row>
    <row r="14967" spans="1:10">
      <c r="A14967">
        <v>14951</v>
      </c>
      <c r="B14967" s="612">
        <v>44143.96597222222</v>
      </c>
      <c r="C14967" s="405" t="s">
        <v>2054</v>
      </c>
      <c r="D14967" s="384">
        <v>3457</v>
      </c>
      <c r="E14967">
        <v>0.02</v>
      </c>
      <c r="F14967">
        <v>1.1893199999999999</v>
      </c>
      <c r="G14967" s="384">
        <v>0</v>
      </c>
      <c r="H14967">
        <v>1.1893199999999999</v>
      </c>
      <c r="I14967">
        <v>2</v>
      </c>
      <c r="J14967" s="384">
        <v>44131.32</v>
      </c>
    </row>
    <row r="14968" spans="1:10">
      <c r="A14968">
        <v>14952</v>
      </c>
      <c r="B14968" s="612">
        <v>44143.97152777778</v>
      </c>
      <c r="C14968" s="405" t="s">
        <v>97</v>
      </c>
      <c r="D14968" s="384">
        <v>3458</v>
      </c>
      <c r="E14968">
        <v>0.14000000000000001</v>
      </c>
      <c r="F14968">
        <v>1.1894400000000001</v>
      </c>
      <c r="G14968" s="384">
        <v>0</v>
      </c>
      <c r="H14968">
        <v>0</v>
      </c>
    </row>
    <row r="14969" spans="1:10">
      <c r="A14969">
        <v>14953</v>
      </c>
      <c r="B14969" s="612">
        <v>44143.97152777778</v>
      </c>
      <c r="C14969" s="405" t="s">
        <v>2110</v>
      </c>
      <c r="D14969" s="384">
        <v>3458</v>
      </c>
      <c r="E14969">
        <v>0.14000000000000001</v>
      </c>
      <c r="F14969">
        <v>1.1894400000000001</v>
      </c>
      <c r="G14969" s="384">
        <v>0</v>
      </c>
      <c r="H14969">
        <v>1.18584</v>
      </c>
    </row>
    <row r="14970" spans="1:10">
      <c r="A14970">
        <v>14987</v>
      </c>
      <c r="B14970" s="612">
        <v>44144.589583333334</v>
      </c>
      <c r="C14970" s="405" t="s">
        <v>2110</v>
      </c>
      <c r="D14970" s="384">
        <v>3458</v>
      </c>
      <c r="E14970">
        <v>0.14000000000000001</v>
      </c>
      <c r="F14970">
        <v>1.1894400000000001</v>
      </c>
      <c r="G14970" s="384">
        <v>0</v>
      </c>
      <c r="H14970">
        <v>1.1875199999999999</v>
      </c>
    </row>
    <row r="14971" spans="1:10">
      <c r="A14971">
        <v>15007</v>
      </c>
      <c r="B14971" s="612">
        <v>44144.621527777781</v>
      </c>
      <c r="C14971" s="405" t="s">
        <v>2054</v>
      </c>
      <c r="D14971" s="384">
        <v>3458</v>
      </c>
      <c r="E14971">
        <v>0.14000000000000001</v>
      </c>
      <c r="F14971">
        <v>1.1875199999999999</v>
      </c>
      <c r="G14971" s="384">
        <v>0</v>
      </c>
      <c r="H14971">
        <v>1.1875199999999999</v>
      </c>
      <c r="I14971">
        <v>27.04</v>
      </c>
      <c r="J14971" s="384">
        <v>44131.54</v>
      </c>
    </row>
    <row r="14972" spans="1:10">
      <c r="A14972">
        <v>14959</v>
      </c>
      <c r="B14972" s="612">
        <v>44144.005555555559</v>
      </c>
      <c r="C14972" s="405" t="s">
        <v>96</v>
      </c>
      <c r="D14972" s="384">
        <v>3459</v>
      </c>
      <c r="E14972">
        <v>0.02</v>
      </c>
      <c r="F14972">
        <v>1.1887700000000001</v>
      </c>
      <c r="G14972" s="384">
        <v>0</v>
      </c>
      <c r="H14972">
        <v>0</v>
      </c>
    </row>
    <row r="14973" spans="1:10">
      <c r="A14973">
        <v>14960</v>
      </c>
      <c r="B14973" s="612">
        <v>44144.005555555559</v>
      </c>
      <c r="C14973" s="405" t="s">
        <v>2110</v>
      </c>
      <c r="D14973" s="384">
        <v>3459</v>
      </c>
      <c r="E14973">
        <v>0.02</v>
      </c>
      <c r="F14973">
        <v>1.1887700000000001</v>
      </c>
      <c r="G14973" s="384">
        <v>0</v>
      </c>
      <c r="H14973">
        <v>1.18977</v>
      </c>
    </row>
    <row r="14974" spans="1:10">
      <c r="A14974">
        <v>14961</v>
      </c>
      <c r="B14974" s="612">
        <v>44144.296527777777</v>
      </c>
      <c r="C14974" s="405" t="s">
        <v>2054</v>
      </c>
      <c r="D14974" s="384">
        <v>3459</v>
      </c>
      <c r="E14974">
        <v>0.02</v>
      </c>
      <c r="F14974">
        <v>1.18977</v>
      </c>
      <c r="G14974" s="384">
        <v>0</v>
      </c>
      <c r="H14974">
        <v>1.18977</v>
      </c>
      <c r="I14974">
        <v>2</v>
      </c>
      <c r="J14974" s="384">
        <v>44133.32</v>
      </c>
    </row>
    <row r="14975" spans="1:10">
      <c r="A14975">
        <v>14962</v>
      </c>
      <c r="B14975" s="612">
        <v>44144.304166666669</v>
      </c>
      <c r="C14975" s="405" t="s">
        <v>96</v>
      </c>
      <c r="D14975" s="384">
        <v>3460</v>
      </c>
      <c r="E14975">
        <v>0.02</v>
      </c>
      <c r="F14975">
        <v>1.1894899999999999</v>
      </c>
      <c r="G14975" s="384">
        <v>0</v>
      </c>
      <c r="H14975">
        <v>0</v>
      </c>
    </row>
    <row r="14976" spans="1:10">
      <c r="A14976">
        <v>14963</v>
      </c>
      <c r="B14976" s="612">
        <v>44144.304166666669</v>
      </c>
      <c r="C14976" s="405" t="s">
        <v>2110</v>
      </c>
      <c r="D14976" s="384">
        <v>3460</v>
      </c>
      <c r="E14976">
        <v>0.02</v>
      </c>
      <c r="F14976">
        <v>1.1894899999999999</v>
      </c>
      <c r="G14976" s="384">
        <v>0</v>
      </c>
      <c r="H14976">
        <v>1.19049</v>
      </c>
    </row>
    <row r="14977" spans="1:10">
      <c r="A14977">
        <v>14966</v>
      </c>
      <c r="B14977" s="612">
        <v>44144.357638888891</v>
      </c>
      <c r="C14977" s="405" t="s">
        <v>2110</v>
      </c>
      <c r="D14977" s="384">
        <v>3460</v>
      </c>
      <c r="E14977">
        <v>0.02</v>
      </c>
      <c r="F14977">
        <v>1.1894899999999999</v>
      </c>
      <c r="G14977" s="384">
        <v>0</v>
      </c>
      <c r="H14977">
        <v>1.18954</v>
      </c>
    </row>
    <row r="14978" spans="1:10">
      <c r="A14978">
        <v>14967</v>
      </c>
      <c r="B14978" s="612">
        <v>44144.494444444441</v>
      </c>
      <c r="C14978" s="405" t="s">
        <v>2054</v>
      </c>
      <c r="D14978" s="384">
        <v>3460</v>
      </c>
      <c r="E14978">
        <v>0.02</v>
      </c>
      <c r="F14978">
        <v>1.18954</v>
      </c>
      <c r="G14978" s="384">
        <v>0</v>
      </c>
      <c r="H14978">
        <v>1.18954</v>
      </c>
      <c r="I14978">
        <v>0.1</v>
      </c>
      <c r="J14978" s="384">
        <v>44133.42</v>
      </c>
    </row>
    <row r="14979" spans="1:10">
      <c r="A14979">
        <v>14964</v>
      </c>
      <c r="B14979" s="612">
        <v>44144.357638888891</v>
      </c>
      <c r="C14979" s="405" t="s">
        <v>96</v>
      </c>
      <c r="D14979" s="384">
        <v>3461</v>
      </c>
      <c r="E14979">
        <v>0.02</v>
      </c>
      <c r="F14979">
        <v>1.1875800000000001</v>
      </c>
      <c r="G14979" s="384">
        <v>0</v>
      </c>
      <c r="H14979">
        <v>0</v>
      </c>
    </row>
    <row r="14980" spans="1:10">
      <c r="A14980">
        <v>14965</v>
      </c>
      <c r="B14980" s="612">
        <v>44144.357638888891</v>
      </c>
      <c r="C14980" s="405" t="s">
        <v>2110</v>
      </c>
      <c r="D14980" s="384">
        <v>3461</v>
      </c>
      <c r="E14980">
        <v>0.02</v>
      </c>
      <c r="F14980">
        <v>1.1875800000000001</v>
      </c>
      <c r="G14980" s="384">
        <v>0</v>
      </c>
      <c r="H14980">
        <v>1.18954</v>
      </c>
    </row>
    <row r="14981" spans="1:10">
      <c r="A14981">
        <v>14968</v>
      </c>
      <c r="B14981" s="612">
        <v>44144.494444444441</v>
      </c>
      <c r="C14981" s="405" t="s">
        <v>2054</v>
      </c>
      <c r="D14981" s="384">
        <v>3461</v>
      </c>
      <c r="E14981">
        <v>0.02</v>
      </c>
      <c r="F14981">
        <v>1.18954</v>
      </c>
      <c r="G14981" s="384">
        <v>0</v>
      </c>
      <c r="H14981">
        <v>1.18954</v>
      </c>
      <c r="I14981">
        <v>3.92</v>
      </c>
      <c r="J14981" s="384">
        <v>44137.34</v>
      </c>
    </row>
    <row r="14982" spans="1:10">
      <c r="A14982">
        <v>14969</v>
      </c>
      <c r="B14982" s="612">
        <v>44144.520138888889</v>
      </c>
      <c r="C14982" s="405" t="s">
        <v>96</v>
      </c>
      <c r="D14982" s="384">
        <v>3462</v>
      </c>
      <c r="E14982">
        <v>0.02</v>
      </c>
      <c r="F14982">
        <v>1.18845</v>
      </c>
      <c r="G14982" s="384">
        <v>0</v>
      </c>
      <c r="H14982">
        <v>0</v>
      </c>
    </row>
    <row r="14983" spans="1:10">
      <c r="A14983">
        <v>14970</v>
      </c>
      <c r="B14983" s="612">
        <v>44144.520138888889</v>
      </c>
      <c r="C14983" s="405" t="s">
        <v>2110</v>
      </c>
      <c r="D14983" s="384">
        <v>3462</v>
      </c>
      <c r="E14983">
        <v>0.02</v>
      </c>
      <c r="F14983">
        <v>1.18845</v>
      </c>
      <c r="G14983" s="384">
        <v>0</v>
      </c>
      <c r="H14983">
        <v>1.1894499999999999</v>
      </c>
    </row>
    <row r="14984" spans="1:10">
      <c r="A14984">
        <v>14971</v>
      </c>
      <c r="B14984" s="612">
        <v>44144.523611111108</v>
      </c>
      <c r="C14984" s="405" t="s">
        <v>2054</v>
      </c>
      <c r="D14984" s="384">
        <v>3462</v>
      </c>
      <c r="E14984">
        <v>0.02</v>
      </c>
      <c r="F14984">
        <v>1.1894499999999999</v>
      </c>
      <c r="G14984" s="384">
        <v>0</v>
      </c>
      <c r="H14984">
        <v>1.1894499999999999</v>
      </c>
      <c r="I14984">
        <v>2</v>
      </c>
      <c r="J14984" s="384">
        <v>44139.34</v>
      </c>
    </row>
    <row r="14985" spans="1:10">
      <c r="A14985">
        <v>14972</v>
      </c>
      <c r="B14985" s="612">
        <v>44144.537499999999</v>
      </c>
      <c r="C14985" s="405" t="s">
        <v>96</v>
      </c>
      <c r="D14985" s="384">
        <v>3463</v>
      </c>
      <c r="E14985">
        <v>0.02</v>
      </c>
      <c r="F14985">
        <v>1.18885</v>
      </c>
      <c r="G14985" s="384">
        <v>0</v>
      </c>
      <c r="H14985">
        <v>0</v>
      </c>
    </row>
    <row r="14986" spans="1:10">
      <c r="A14986">
        <v>14973</v>
      </c>
      <c r="B14986" s="612">
        <v>44144.537499999999</v>
      </c>
      <c r="C14986" s="405" t="s">
        <v>2110</v>
      </c>
      <c r="D14986" s="384">
        <v>3463</v>
      </c>
      <c r="E14986">
        <v>0.02</v>
      </c>
      <c r="F14986">
        <v>1.18885</v>
      </c>
      <c r="G14986" s="384">
        <v>0</v>
      </c>
      <c r="H14986">
        <v>1.1898500000000001</v>
      </c>
    </row>
    <row r="14987" spans="1:10">
      <c r="A14987">
        <v>14974</v>
      </c>
      <c r="B14987" s="612">
        <v>44144.539583333331</v>
      </c>
      <c r="C14987" s="405" t="s">
        <v>2054</v>
      </c>
      <c r="D14987" s="384">
        <v>3463</v>
      </c>
      <c r="E14987">
        <v>0.02</v>
      </c>
      <c r="F14987">
        <v>1.1898500000000001</v>
      </c>
      <c r="G14987" s="384">
        <v>0</v>
      </c>
      <c r="H14987">
        <v>1.1898500000000001</v>
      </c>
      <c r="I14987">
        <v>2</v>
      </c>
      <c r="J14987" s="384">
        <v>44141.34</v>
      </c>
    </row>
    <row r="14988" spans="1:10">
      <c r="A14988">
        <v>14975</v>
      </c>
      <c r="B14988" s="612">
        <v>44144.54791666667</v>
      </c>
      <c r="C14988" s="405" t="s">
        <v>96</v>
      </c>
      <c r="D14988" s="384">
        <v>3464</v>
      </c>
      <c r="E14988">
        <v>0.02</v>
      </c>
      <c r="F14988">
        <v>1.1889400000000001</v>
      </c>
      <c r="G14988" s="384">
        <v>0</v>
      </c>
      <c r="H14988">
        <v>0</v>
      </c>
    </row>
    <row r="14989" spans="1:10">
      <c r="A14989">
        <v>14976</v>
      </c>
      <c r="B14989" s="612">
        <v>44144.54791666667</v>
      </c>
      <c r="C14989" s="405" t="s">
        <v>2110</v>
      </c>
      <c r="D14989" s="384">
        <v>3464</v>
      </c>
      <c r="E14989">
        <v>0.02</v>
      </c>
      <c r="F14989">
        <v>1.1889400000000001</v>
      </c>
      <c r="G14989" s="384">
        <v>0</v>
      </c>
      <c r="H14989">
        <v>1.18994</v>
      </c>
    </row>
    <row r="14990" spans="1:10">
      <c r="A14990">
        <v>14979</v>
      </c>
      <c r="B14990" s="612">
        <v>44144.554166666669</v>
      </c>
      <c r="C14990" s="405" t="s">
        <v>2110</v>
      </c>
      <c r="D14990" s="384">
        <v>3464</v>
      </c>
      <c r="E14990">
        <v>0.02</v>
      </c>
      <c r="F14990">
        <v>1.1889400000000001</v>
      </c>
      <c r="G14990" s="384">
        <v>0</v>
      </c>
      <c r="H14990">
        <v>1.18913</v>
      </c>
    </row>
    <row r="14991" spans="1:10">
      <c r="A14991">
        <v>14980</v>
      </c>
      <c r="B14991" s="612">
        <v>44144.563888888886</v>
      </c>
      <c r="C14991" s="405" t="s">
        <v>2054</v>
      </c>
      <c r="D14991" s="384">
        <v>3464</v>
      </c>
      <c r="E14991">
        <v>0.02</v>
      </c>
      <c r="F14991">
        <v>1.18913</v>
      </c>
      <c r="G14991" s="384">
        <v>0</v>
      </c>
      <c r="H14991">
        <v>1.18913</v>
      </c>
      <c r="I14991">
        <v>0.38</v>
      </c>
      <c r="J14991" s="384">
        <v>44141.72</v>
      </c>
    </row>
    <row r="14992" spans="1:10">
      <c r="A14992">
        <v>14977</v>
      </c>
      <c r="B14992" s="612">
        <v>44144.554166666669</v>
      </c>
      <c r="C14992" s="405" t="s">
        <v>96</v>
      </c>
      <c r="D14992" s="384">
        <v>3465</v>
      </c>
      <c r="E14992">
        <v>0.02</v>
      </c>
      <c r="F14992">
        <v>1.1873199999999999</v>
      </c>
      <c r="G14992" s="384">
        <v>0</v>
      </c>
      <c r="H14992">
        <v>0</v>
      </c>
    </row>
    <row r="14993" spans="1:10">
      <c r="A14993">
        <v>14978</v>
      </c>
      <c r="B14993" s="612">
        <v>44144.554166666669</v>
      </c>
      <c r="C14993" s="405" t="s">
        <v>2110</v>
      </c>
      <c r="D14993" s="384">
        <v>3465</v>
      </c>
      <c r="E14993">
        <v>0.02</v>
      </c>
      <c r="F14993">
        <v>1.1873199999999999</v>
      </c>
      <c r="G14993" s="384">
        <v>0</v>
      </c>
      <c r="H14993">
        <v>1.18913</v>
      </c>
    </row>
    <row r="14994" spans="1:10">
      <c r="A14994">
        <v>14981</v>
      </c>
      <c r="B14994" s="612">
        <v>44144.563888888886</v>
      </c>
      <c r="C14994" s="405" t="s">
        <v>2054</v>
      </c>
      <c r="D14994" s="384">
        <v>3465</v>
      </c>
      <c r="E14994">
        <v>0.02</v>
      </c>
      <c r="F14994">
        <v>1.18913</v>
      </c>
      <c r="G14994" s="384">
        <v>0</v>
      </c>
      <c r="H14994">
        <v>1.18913</v>
      </c>
      <c r="I14994">
        <v>3.62</v>
      </c>
      <c r="J14994" s="384">
        <v>44145.34</v>
      </c>
    </row>
    <row r="14995" spans="1:10">
      <c r="A14995">
        <v>14982</v>
      </c>
      <c r="B14995" s="612">
        <v>44144.570138888892</v>
      </c>
      <c r="C14995" s="405" t="s">
        <v>96</v>
      </c>
      <c r="D14995" s="384">
        <v>3466</v>
      </c>
      <c r="E14995">
        <v>0.02</v>
      </c>
      <c r="F14995">
        <v>1.1884399999999999</v>
      </c>
      <c r="G14995" s="384">
        <v>0</v>
      </c>
      <c r="H14995">
        <v>0</v>
      </c>
    </row>
    <row r="14996" spans="1:10">
      <c r="A14996">
        <v>14983</v>
      </c>
      <c r="B14996" s="612">
        <v>44144.570138888892</v>
      </c>
      <c r="C14996" s="405" t="s">
        <v>2110</v>
      </c>
      <c r="D14996" s="384">
        <v>3466</v>
      </c>
      <c r="E14996">
        <v>0.02</v>
      </c>
      <c r="F14996">
        <v>1.1884399999999999</v>
      </c>
      <c r="G14996" s="384">
        <v>0</v>
      </c>
      <c r="H14996">
        <v>1.1894400000000001</v>
      </c>
    </row>
    <row r="14997" spans="1:10">
      <c r="A14997">
        <v>14984</v>
      </c>
      <c r="B14997" s="612">
        <v>44144.574999999997</v>
      </c>
      <c r="C14997" s="405" t="s">
        <v>2054</v>
      </c>
      <c r="D14997" s="384">
        <v>3466</v>
      </c>
      <c r="E14997">
        <v>0.02</v>
      </c>
      <c r="F14997">
        <v>1.1894400000000001</v>
      </c>
      <c r="G14997" s="384">
        <v>0</v>
      </c>
      <c r="H14997">
        <v>1.1894400000000001</v>
      </c>
      <c r="I14997">
        <v>2</v>
      </c>
      <c r="J14997" s="384">
        <v>44147.34</v>
      </c>
    </row>
    <row r="14998" spans="1:10">
      <c r="A14998">
        <v>14985</v>
      </c>
      <c r="B14998" s="612">
        <v>44144.589583333334</v>
      </c>
      <c r="C14998" s="405" t="s">
        <v>97</v>
      </c>
      <c r="D14998" s="384">
        <v>3467</v>
      </c>
      <c r="E14998">
        <v>0.23</v>
      </c>
      <c r="F14998">
        <v>1.1914499999999999</v>
      </c>
      <c r="G14998" s="384">
        <v>0</v>
      </c>
      <c r="H14998">
        <v>0</v>
      </c>
    </row>
    <row r="14999" spans="1:10">
      <c r="A14999">
        <v>14986</v>
      </c>
      <c r="B14999" s="612">
        <v>44144.589583333334</v>
      </c>
      <c r="C14999" s="405" t="s">
        <v>2110</v>
      </c>
      <c r="D14999" s="384">
        <v>3467</v>
      </c>
      <c r="E14999">
        <v>0.23</v>
      </c>
      <c r="F14999">
        <v>1.1914499999999999</v>
      </c>
      <c r="G14999" s="384">
        <v>0</v>
      </c>
      <c r="H14999">
        <v>1.1875199999999999</v>
      </c>
    </row>
    <row r="15000" spans="1:10">
      <c r="A15000">
        <v>15008</v>
      </c>
      <c r="B15000" s="612">
        <v>44144.621527777781</v>
      </c>
      <c r="C15000" s="405" t="s">
        <v>2054</v>
      </c>
      <c r="D15000" s="384">
        <v>3467</v>
      </c>
      <c r="E15000">
        <v>0.23</v>
      </c>
      <c r="F15000">
        <v>1.1875199999999999</v>
      </c>
      <c r="G15000" s="384">
        <v>0</v>
      </c>
      <c r="H15000">
        <v>1.1875199999999999</v>
      </c>
      <c r="I15000">
        <v>90.39</v>
      </c>
      <c r="J15000" s="384">
        <v>44221.93</v>
      </c>
    </row>
    <row r="15001" spans="1:10">
      <c r="A15001">
        <v>14993</v>
      </c>
      <c r="B15001" s="612">
        <v>44144.605555555558</v>
      </c>
      <c r="C15001" s="405" t="s">
        <v>96</v>
      </c>
      <c r="D15001" s="384">
        <v>3468</v>
      </c>
      <c r="E15001">
        <v>0.02</v>
      </c>
      <c r="F15001">
        <v>1.1909000000000001</v>
      </c>
      <c r="G15001" s="384">
        <v>0</v>
      </c>
      <c r="H15001">
        <v>0</v>
      </c>
    </row>
    <row r="15002" spans="1:10">
      <c r="A15002">
        <v>14994</v>
      </c>
      <c r="B15002" s="612">
        <v>44144.605555555558</v>
      </c>
      <c r="C15002" s="405" t="s">
        <v>2110</v>
      </c>
      <c r="D15002" s="384">
        <v>3468</v>
      </c>
      <c r="E15002">
        <v>0.02</v>
      </c>
      <c r="F15002">
        <v>1.1909000000000001</v>
      </c>
      <c r="G15002" s="384">
        <v>0</v>
      </c>
      <c r="H15002">
        <v>1.1919</v>
      </c>
    </row>
    <row r="15003" spans="1:10">
      <c r="A15003">
        <v>14997</v>
      </c>
      <c r="B15003" s="612">
        <v>44144.618055555555</v>
      </c>
      <c r="C15003" s="405" t="s">
        <v>2110</v>
      </c>
      <c r="D15003" s="384">
        <v>3468</v>
      </c>
      <c r="E15003">
        <v>0.02</v>
      </c>
      <c r="F15003">
        <v>1.1909000000000001</v>
      </c>
      <c r="G15003" s="384">
        <v>0</v>
      </c>
      <c r="H15003">
        <v>1.1911</v>
      </c>
    </row>
    <row r="15004" spans="1:10">
      <c r="A15004">
        <v>15001</v>
      </c>
      <c r="B15004" s="612">
        <v>44144.621527777781</v>
      </c>
      <c r="C15004" s="405" t="s">
        <v>2110</v>
      </c>
      <c r="D15004" s="384">
        <v>3468</v>
      </c>
      <c r="E15004">
        <v>0.02</v>
      </c>
      <c r="F15004">
        <v>1.1909000000000001</v>
      </c>
      <c r="G15004" s="384">
        <v>0</v>
      </c>
      <c r="H15004">
        <v>1.1900599999999999</v>
      </c>
    </row>
    <row r="15005" spans="1:10">
      <c r="A15005">
        <v>15013</v>
      </c>
      <c r="B15005" s="612">
        <v>44144.625</v>
      </c>
      <c r="C15005" s="405" t="s">
        <v>2110</v>
      </c>
      <c r="D15005" s="384">
        <v>3468</v>
      </c>
      <c r="E15005">
        <v>0.02</v>
      </c>
      <c r="F15005">
        <v>1.1909000000000001</v>
      </c>
      <c r="G15005" s="384">
        <v>0</v>
      </c>
      <c r="H15005">
        <v>1.18876</v>
      </c>
    </row>
    <row r="15006" spans="1:10">
      <c r="A15006">
        <v>15025</v>
      </c>
      <c r="B15006" s="612">
        <v>44144.648611111108</v>
      </c>
      <c r="C15006" s="405" t="s">
        <v>2110</v>
      </c>
      <c r="D15006" s="384">
        <v>3468</v>
      </c>
      <c r="E15006">
        <v>0.02</v>
      </c>
      <c r="F15006">
        <v>1.1909000000000001</v>
      </c>
      <c r="G15006" s="384">
        <v>0</v>
      </c>
      <c r="H15006">
        <v>1.1874</v>
      </c>
    </row>
    <row r="15007" spans="1:10">
      <c r="A15007">
        <v>15032</v>
      </c>
      <c r="B15007" s="612">
        <v>44144.650694444441</v>
      </c>
      <c r="C15007" s="405" t="s">
        <v>2110</v>
      </c>
      <c r="D15007" s="384">
        <v>3468</v>
      </c>
      <c r="E15007">
        <v>0.02</v>
      </c>
      <c r="F15007">
        <v>1.1909000000000001</v>
      </c>
      <c r="G15007" s="384">
        <v>0</v>
      </c>
      <c r="H15007">
        <v>1.18577</v>
      </c>
    </row>
    <row r="15008" spans="1:10">
      <c r="A15008">
        <v>15046</v>
      </c>
      <c r="B15008" s="612">
        <v>44144.675000000003</v>
      </c>
      <c r="C15008" s="405" t="s">
        <v>2110</v>
      </c>
      <c r="D15008" s="384">
        <v>3468</v>
      </c>
      <c r="E15008">
        <v>0.02</v>
      </c>
      <c r="F15008">
        <v>1.1909000000000001</v>
      </c>
      <c r="G15008" s="384">
        <v>0</v>
      </c>
      <c r="H15008">
        <v>1.1840599999999999</v>
      </c>
    </row>
    <row r="15009" spans="1:10">
      <c r="A15009">
        <v>15059</v>
      </c>
      <c r="B15009" s="612">
        <v>44145.361111111109</v>
      </c>
      <c r="C15009" s="405" t="s">
        <v>2054</v>
      </c>
      <c r="D15009" s="384">
        <v>3468</v>
      </c>
      <c r="E15009">
        <v>0.02</v>
      </c>
      <c r="F15009">
        <v>1.1840599999999999</v>
      </c>
      <c r="G15009" s="384">
        <v>0</v>
      </c>
      <c r="H15009">
        <v>1.1840599999999999</v>
      </c>
      <c r="I15009">
        <v>-13.76</v>
      </c>
      <c r="J15009" s="384">
        <v>44220.17</v>
      </c>
    </row>
    <row r="15010" spans="1:10">
      <c r="A15010">
        <v>14995</v>
      </c>
      <c r="B15010" s="612">
        <v>44144.618055555555</v>
      </c>
      <c r="C15010" s="405" t="s">
        <v>96</v>
      </c>
      <c r="D15010" s="384">
        <v>3469</v>
      </c>
      <c r="E15010">
        <v>0.02</v>
      </c>
      <c r="F15010">
        <v>1.18929</v>
      </c>
      <c r="G15010" s="384">
        <v>0</v>
      </c>
      <c r="H15010">
        <v>0</v>
      </c>
    </row>
    <row r="15011" spans="1:10">
      <c r="A15011">
        <v>14996</v>
      </c>
      <c r="B15011" s="612">
        <v>44144.618055555555</v>
      </c>
      <c r="C15011" s="405" t="s">
        <v>2110</v>
      </c>
      <c r="D15011" s="384">
        <v>3469</v>
      </c>
      <c r="E15011">
        <v>0.02</v>
      </c>
      <c r="F15011">
        <v>1.18929</v>
      </c>
      <c r="G15011" s="384">
        <v>0</v>
      </c>
      <c r="H15011">
        <v>1.1911</v>
      </c>
    </row>
    <row r="15012" spans="1:10">
      <c r="A15012">
        <v>15000</v>
      </c>
      <c r="B15012" s="612">
        <v>44144.621527777781</v>
      </c>
      <c r="C15012" s="405" t="s">
        <v>2110</v>
      </c>
      <c r="D15012" s="384">
        <v>3469</v>
      </c>
      <c r="E15012">
        <v>0.02</v>
      </c>
      <c r="F15012">
        <v>1.18929</v>
      </c>
      <c r="G15012" s="384">
        <v>0</v>
      </c>
      <c r="H15012">
        <v>1.1900599999999999</v>
      </c>
    </row>
    <row r="15013" spans="1:10">
      <c r="A15013">
        <v>15012</v>
      </c>
      <c r="B15013" s="612">
        <v>44144.625</v>
      </c>
      <c r="C15013" s="405" t="s">
        <v>2110</v>
      </c>
      <c r="D15013" s="384">
        <v>3469</v>
      </c>
      <c r="E15013">
        <v>0.02</v>
      </c>
      <c r="F15013">
        <v>1.18929</v>
      </c>
      <c r="G15013" s="384">
        <v>0</v>
      </c>
      <c r="H15013">
        <v>1.18876</v>
      </c>
    </row>
    <row r="15014" spans="1:10">
      <c r="A15014">
        <v>15024</v>
      </c>
      <c r="B15014" s="612">
        <v>44144.648611111108</v>
      </c>
      <c r="C15014" s="405" t="s">
        <v>2110</v>
      </c>
      <c r="D15014" s="384">
        <v>3469</v>
      </c>
      <c r="E15014">
        <v>0.02</v>
      </c>
      <c r="F15014">
        <v>1.18929</v>
      </c>
      <c r="G15014" s="384">
        <v>0</v>
      </c>
      <c r="H15014">
        <v>1.1874</v>
      </c>
    </row>
    <row r="15015" spans="1:10">
      <c r="A15015">
        <v>15031</v>
      </c>
      <c r="B15015" s="612">
        <v>44144.650694444441</v>
      </c>
      <c r="C15015" s="405" t="s">
        <v>2110</v>
      </c>
      <c r="D15015" s="384">
        <v>3469</v>
      </c>
      <c r="E15015">
        <v>0.02</v>
      </c>
      <c r="F15015">
        <v>1.18929</v>
      </c>
      <c r="G15015" s="384">
        <v>0</v>
      </c>
      <c r="H15015">
        <v>1.18577</v>
      </c>
    </row>
    <row r="15016" spans="1:10">
      <c r="A15016">
        <v>15045</v>
      </c>
      <c r="B15016" s="612">
        <v>44144.675000000003</v>
      </c>
      <c r="C15016" s="405" t="s">
        <v>2110</v>
      </c>
      <c r="D15016" s="384">
        <v>3469</v>
      </c>
      <c r="E15016">
        <v>0.02</v>
      </c>
      <c r="F15016">
        <v>1.18929</v>
      </c>
      <c r="G15016" s="384">
        <v>0</v>
      </c>
      <c r="H15016">
        <v>1.1840599999999999</v>
      </c>
    </row>
    <row r="15017" spans="1:10">
      <c r="A15017">
        <v>15060</v>
      </c>
      <c r="B15017" s="612">
        <v>44145.361111111109</v>
      </c>
      <c r="C15017" s="405" t="s">
        <v>2054</v>
      </c>
      <c r="D15017" s="384">
        <v>3469</v>
      </c>
      <c r="E15017">
        <v>0.02</v>
      </c>
      <c r="F15017">
        <v>1.1840599999999999</v>
      </c>
      <c r="G15017" s="384">
        <v>0</v>
      </c>
      <c r="H15017">
        <v>1.1840599999999999</v>
      </c>
      <c r="I15017">
        <v>-10.54</v>
      </c>
      <c r="J15017" s="384">
        <v>44209.63</v>
      </c>
    </row>
    <row r="15018" spans="1:10">
      <c r="A15018">
        <v>14998</v>
      </c>
      <c r="B15018" s="612">
        <v>44144.621527777781</v>
      </c>
      <c r="C15018" s="405" t="s">
        <v>96</v>
      </c>
      <c r="D15018" s="384">
        <v>3470</v>
      </c>
      <c r="E15018">
        <v>0.03</v>
      </c>
      <c r="F15018">
        <v>1.1876899999999999</v>
      </c>
      <c r="G15018" s="384">
        <v>0</v>
      </c>
      <c r="H15018">
        <v>0</v>
      </c>
    </row>
    <row r="15019" spans="1:10">
      <c r="A15019">
        <v>14999</v>
      </c>
      <c r="B15019" s="612">
        <v>44144.621527777781</v>
      </c>
      <c r="C15019" s="405" t="s">
        <v>2110</v>
      </c>
      <c r="D15019" s="384">
        <v>3470</v>
      </c>
      <c r="E15019">
        <v>0.03</v>
      </c>
      <c r="F15019">
        <v>1.1876899999999999</v>
      </c>
      <c r="G15019" s="384">
        <v>0</v>
      </c>
      <c r="H15019">
        <v>1.1900599999999999</v>
      </c>
    </row>
    <row r="15020" spans="1:10">
      <c r="A15020">
        <v>15011</v>
      </c>
      <c r="B15020" s="612">
        <v>44144.625</v>
      </c>
      <c r="C15020" s="405" t="s">
        <v>2110</v>
      </c>
      <c r="D15020" s="384">
        <v>3470</v>
      </c>
      <c r="E15020">
        <v>0.03</v>
      </c>
      <c r="F15020">
        <v>1.1876899999999999</v>
      </c>
      <c r="G15020" s="384">
        <v>0</v>
      </c>
      <c r="H15020">
        <v>1.18876</v>
      </c>
    </row>
    <row r="15021" spans="1:10">
      <c r="A15021">
        <v>15023</v>
      </c>
      <c r="B15021" s="612">
        <v>44144.648611111108</v>
      </c>
      <c r="C15021" s="405" t="s">
        <v>2110</v>
      </c>
      <c r="D15021" s="384">
        <v>3470</v>
      </c>
      <c r="E15021">
        <v>0.03</v>
      </c>
      <c r="F15021">
        <v>1.1876899999999999</v>
      </c>
      <c r="G15021" s="384">
        <v>0</v>
      </c>
      <c r="H15021">
        <v>1.1874</v>
      </c>
    </row>
    <row r="15022" spans="1:10">
      <c r="A15022">
        <v>15030</v>
      </c>
      <c r="B15022" s="612">
        <v>44144.650694444441</v>
      </c>
      <c r="C15022" s="405" t="s">
        <v>2110</v>
      </c>
      <c r="D15022" s="384">
        <v>3470</v>
      </c>
      <c r="E15022">
        <v>0.03</v>
      </c>
      <c r="F15022">
        <v>1.1876899999999999</v>
      </c>
      <c r="G15022" s="384">
        <v>0</v>
      </c>
      <c r="H15022">
        <v>1.18577</v>
      </c>
    </row>
    <row r="15023" spans="1:10">
      <c r="A15023">
        <v>15044</v>
      </c>
      <c r="B15023" s="612">
        <v>44144.675000000003</v>
      </c>
      <c r="C15023" s="405" t="s">
        <v>2110</v>
      </c>
      <c r="D15023" s="384">
        <v>3470</v>
      </c>
      <c r="E15023">
        <v>0.03</v>
      </c>
      <c r="F15023">
        <v>1.1876899999999999</v>
      </c>
      <c r="G15023" s="384">
        <v>0</v>
      </c>
      <c r="H15023">
        <v>1.1840599999999999</v>
      </c>
    </row>
    <row r="15024" spans="1:10">
      <c r="A15024">
        <v>15061</v>
      </c>
      <c r="B15024" s="612">
        <v>44145.361111111109</v>
      </c>
      <c r="C15024" s="405" t="s">
        <v>2054</v>
      </c>
      <c r="D15024" s="384">
        <v>3470</v>
      </c>
      <c r="E15024">
        <v>0.03</v>
      </c>
      <c r="F15024">
        <v>1.1840599999999999</v>
      </c>
      <c r="G15024" s="384">
        <v>0</v>
      </c>
      <c r="H15024">
        <v>1.1840599999999999</v>
      </c>
      <c r="I15024">
        <v>-11.01</v>
      </c>
      <c r="J15024" s="384">
        <v>44198.62</v>
      </c>
    </row>
    <row r="15025" spans="1:10">
      <c r="A15025">
        <v>15009</v>
      </c>
      <c r="B15025" s="612">
        <v>44144.625</v>
      </c>
      <c r="C15025" s="405" t="s">
        <v>96</v>
      </c>
      <c r="D15025" s="384">
        <v>3471</v>
      </c>
      <c r="E15025">
        <v>0.05</v>
      </c>
      <c r="F15025">
        <v>1.1859299999999999</v>
      </c>
      <c r="G15025" s="384">
        <v>0</v>
      </c>
      <c r="H15025">
        <v>0</v>
      </c>
    </row>
    <row r="15026" spans="1:10">
      <c r="A15026">
        <v>15010</v>
      </c>
      <c r="B15026" s="612">
        <v>44144.625</v>
      </c>
      <c r="C15026" s="405" t="s">
        <v>2110</v>
      </c>
      <c r="D15026" s="384">
        <v>3471</v>
      </c>
      <c r="E15026">
        <v>0.05</v>
      </c>
      <c r="F15026">
        <v>1.1859299999999999</v>
      </c>
      <c r="G15026" s="384">
        <v>0</v>
      </c>
      <c r="H15026">
        <v>1.18876</v>
      </c>
    </row>
    <row r="15027" spans="1:10">
      <c r="A15027">
        <v>15022</v>
      </c>
      <c r="B15027" s="612">
        <v>44144.648611111108</v>
      </c>
      <c r="C15027" s="405" t="s">
        <v>2110</v>
      </c>
      <c r="D15027" s="384">
        <v>3471</v>
      </c>
      <c r="E15027">
        <v>0.05</v>
      </c>
      <c r="F15027">
        <v>1.1859299999999999</v>
      </c>
      <c r="G15027" s="384">
        <v>0</v>
      </c>
      <c r="H15027">
        <v>1.1874</v>
      </c>
    </row>
    <row r="15028" spans="1:10">
      <c r="A15028">
        <v>15029</v>
      </c>
      <c r="B15028" s="612">
        <v>44144.650694444441</v>
      </c>
      <c r="C15028" s="405" t="s">
        <v>2110</v>
      </c>
      <c r="D15028" s="384">
        <v>3471</v>
      </c>
      <c r="E15028">
        <v>0.05</v>
      </c>
      <c r="F15028">
        <v>1.1859299999999999</v>
      </c>
      <c r="G15028" s="384">
        <v>0</v>
      </c>
      <c r="H15028">
        <v>1.18577</v>
      </c>
    </row>
    <row r="15029" spans="1:10">
      <c r="A15029">
        <v>15043</v>
      </c>
      <c r="B15029" s="612">
        <v>44144.675000000003</v>
      </c>
      <c r="C15029" s="405" t="s">
        <v>2110</v>
      </c>
      <c r="D15029" s="384">
        <v>3471</v>
      </c>
      <c r="E15029">
        <v>0.05</v>
      </c>
      <c r="F15029">
        <v>1.1859299999999999</v>
      </c>
      <c r="G15029" s="384">
        <v>0</v>
      </c>
      <c r="H15029">
        <v>1.1840599999999999</v>
      </c>
    </row>
    <row r="15030" spans="1:10">
      <c r="A15030">
        <v>15062</v>
      </c>
      <c r="B15030" s="612">
        <v>44145.361111111109</v>
      </c>
      <c r="C15030" s="405" t="s">
        <v>2054</v>
      </c>
      <c r="D15030" s="384">
        <v>3471</v>
      </c>
      <c r="E15030">
        <v>0.05</v>
      </c>
      <c r="F15030">
        <v>1.1840599999999999</v>
      </c>
      <c r="G15030" s="384">
        <v>0</v>
      </c>
      <c r="H15030">
        <v>1.1840599999999999</v>
      </c>
      <c r="I15030">
        <v>-9.5500000000000007</v>
      </c>
      <c r="J15030" s="384">
        <v>44189.07</v>
      </c>
    </row>
    <row r="15031" spans="1:10">
      <c r="A15031">
        <v>15014</v>
      </c>
      <c r="B15031" s="612">
        <v>44144.62777777778</v>
      </c>
      <c r="C15031" s="405" t="s">
        <v>97</v>
      </c>
      <c r="D15031" s="384">
        <v>3472</v>
      </c>
      <c r="E15031">
        <v>0.02</v>
      </c>
      <c r="F15031">
        <v>1.1865699999999999</v>
      </c>
      <c r="G15031" s="384">
        <v>0</v>
      </c>
      <c r="H15031">
        <v>0</v>
      </c>
    </row>
    <row r="15032" spans="1:10">
      <c r="A15032">
        <v>15015</v>
      </c>
      <c r="B15032" s="612">
        <v>44144.62777777778</v>
      </c>
      <c r="C15032" s="405" t="s">
        <v>2110</v>
      </c>
      <c r="D15032" s="384">
        <v>3472</v>
      </c>
      <c r="E15032">
        <v>0.02</v>
      </c>
      <c r="F15032">
        <v>1.1865699999999999</v>
      </c>
      <c r="G15032" s="384">
        <v>0</v>
      </c>
      <c r="H15032">
        <v>1.18557</v>
      </c>
    </row>
    <row r="15033" spans="1:10">
      <c r="A15033">
        <v>15016</v>
      </c>
      <c r="B15033" s="612">
        <v>44144.633333333331</v>
      </c>
      <c r="C15033" s="405" t="s">
        <v>2054</v>
      </c>
      <c r="D15033" s="384">
        <v>3472</v>
      </c>
      <c r="E15033">
        <v>0.02</v>
      </c>
      <c r="F15033">
        <v>1.18557</v>
      </c>
      <c r="G15033" s="384">
        <v>0</v>
      </c>
      <c r="H15033">
        <v>1.18557</v>
      </c>
      <c r="I15033">
        <v>2</v>
      </c>
      <c r="J15033" s="384">
        <v>44223.93</v>
      </c>
    </row>
    <row r="15034" spans="1:10">
      <c r="A15034">
        <v>15017</v>
      </c>
      <c r="B15034" s="612">
        <v>44144.636111111111</v>
      </c>
      <c r="C15034" s="405" t="s">
        <v>97</v>
      </c>
      <c r="D15034" s="384">
        <v>3473</v>
      </c>
      <c r="E15034">
        <v>0.02</v>
      </c>
      <c r="F15034">
        <v>1.18625</v>
      </c>
      <c r="G15034" s="384">
        <v>0</v>
      </c>
      <c r="H15034">
        <v>0</v>
      </c>
    </row>
    <row r="15035" spans="1:10">
      <c r="A15035">
        <v>15018</v>
      </c>
      <c r="B15035" s="612">
        <v>44144.636111111111</v>
      </c>
      <c r="C15035" s="405" t="s">
        <v>2110</v>
      </c>
      <c r="D15035" s="384">
        <v>3473</v>
      </c>
      <c r="E15035">
        <v>0.02</v>
      </c>
      <c r="F15035">
        <v>1.18625</v>
      </c>
      <c r="G15035" s="384">
        <v>0</v>
      </c>
      <c r="H15035">
        <v>1.1852499999999999</v>
      </c>
    </row>
    <row r="15036" spans="1:10">
      <c r="A15036">
        <v>15019</v>
      </c>
      <c r="B15036" s="612">
        <v>44144.646527777775</v>
      </c>
      <c r="C15036" s="405" t="s">
        <v>2054</v>
      </c>
      <c r="D15036" s="384">
        <v>3473</v>
      </c>
      <c r="E15036">
        <v>0.02</v>
      </c>
      <c r="F15036">
        <v>1.1852499999999999</v>
      </c>
      <c r="G15036" s="384">
        <v>0</v>
      </c>
      <c r="H15036">
        <v>1.1852499999999999</v>
      </c>
      <c r="I15036">
        <v>2</v>
      </c>
      <c r="J15036" s="384">
        <v>44225.93</v>
      </c>
    </row>
    <row r="15037" spans="1:10">
      <c r="A15037">
        <v>15020</v>
      </c>
      <c r="B15037" s="612">
        <v>44144.648611111108</v>
      </c>
      <c r="C15037" s="405" t="s">
        <v>96</v>
      </c>
      <c r="D15037" s="384">
        <v>3474</v>
      </c>
      <c r="E15037">
        <v>0.08</v>
      </c>
      <c r="F15037">
        <v>1.18411</v>
      </c>
      <c r="G15037" s="384">
        <v>0</v>
      </c>
      <c r="H15037">
        <v>0</v>
      </c>
    </row>
    <row r="15038" spans="1:10">
      <c r="A15038">
        <v>15021</v>
      </c>
      <c r="B15038" s="612">
        <v>44144.648611111108</v>
      </c>
      <c r="C15038" s="405" t="s">
        <v>2110</v>
      </c>
      <c r="D15038" s="384">
        <v>3474</v>
      </c>
      <c r="E15038">
        <v>0.08</v>
      </c>
      <c r="F15038">
        <v>1.18411</v>
      </c>
      <c r="G15038" s="384">
        <v>0</v>
      </c>
      <c r="H15038">
        <v>1.1874</v>
      </c>
    </row>
    <row r="15039" spans="1:10">
      <c r="A15039">
        <v>15028</v>
      </c>
      <c r="B15039" s="612">
        <v>44144.650694444441</v>
      </c>
      <c r="C15039" s="405" t="s">
        <v>2110</v>
      </c>
      <c r="D15039" s="384">
        <v>3474</v>
      </c>
      <c r="E15039">
        <v>0.08</v>
      </c>
      <c r="F15039">
        <v>1.18411</v>
      </c>
      <c r="G15039" s="384">
        <v>0</v>
      </c>
      <c r="H15039">
        <v>1.18577</v>
      </c>
    </row>
    <row r="15040" spans="1:10">
      <c r="A15040">
        <v>15042</v>
      </c>
      <c r="B15040" s="612">
        <v>44144.675000000003</v>
      </c>
      <c r="C15040" s="405" t="s">
        <v>2110</v>
      </c>
      <c r="D15040" s="384">
        <v>3474</v>
      </c>
      <c r="E15040">
        <v>0.08</v>
      </c>
      <c r="F15040">
        <v>1.18411</v>
      </c>
      <c r="G15040" s="384">
        <v>0</v>
      </c>
      <c r="H15040">
        <v>1.1840599999999999</v>
      </c>
    </row>
    <row r="15041" spans="1:10">
      <c r="A15041">
        <v>15063</v>
      </c>
      <c r="B15041" s="612">
        <v>44145.361111111109</v>
      </c>
      <c r="C15041" s="405" t="s">
        <v>2054</v>
      </c>
      <c r="D15041" s="384">
        <v>3474</v>
      </c>
      <c r="E15041">
        <v>0.08</v>
      </c>
      <c r="F15041">
        <v>1.1840599999999999</v>
      </c>
      <c r="G15041" s="384">
        <v>0</v>
      </c>
      <c r="H15041">
        <v>1.1840599999999999</v>
      </c>
      <c r="I15041">
        <v>-0.72</v>
      </c>
      <c r="J15041" s="384">
        <v>44188.35</v>
      </c>
    </row>
    <row r="15042" spans="1:10">
      <c r="A15042">
        <v>15026</v>
      </c>
      <c r="B15042" s="612">
        <v>44144.650694444441</v>
      </c>
      <c r="C15042" s="405" t="s">
        <v>96</v>
      </c>
      <c r="D15042" s="384">
        <v>3475</v>
      </c>
      <c r="E15042">
        <v>0.14000000000000001</v>
      </c>
      <c r="F15042">
        <v>1.1820900000000001</v>
      </c>
      <c r="G15042" s="384">
        <v>0</v>
      </c>
      <c r="H15042">
        <v>0</v>
      </c>
    </row>
    <row r="15043" spans="1:10">
      <c r="A15043">
        <v>15027</v>
      </c>
      <c r="B15043" s="612">
        <v>44144.650694444441</v>
      </c>
      <c r="C15043" s="405" t="s">
        <v>2110</v>
      </c>
      <c r="D15043" s="384">
        <v>3475</v>
      </c>
      <c r="E15043">
        <v>0.14000000000000001</v>
      </c>
      <c r="F15043">
        <v>1.1820900000000001</v>
      </c>
      <c r="G15043" s="384">
        <v>0</v>
      </c>
      <c r="H15043">
        <v>1.18577</v>
      </c>
    </row>
    <row r="15044" spans="1:10">
      <c r="A15044">
        <v>15041</v>
      </c>
      <c r="B15044" s="612">
        <v>44144.675000000003</v>
      </c>
      <c r="C15044" s="405" t="s">
        <v>2110</v>
      </c>
      <c r="D15044" s="384">
        <v>3475</v>
      </c>
      <c r="E15044">
        <v>0.14000000000000001</v>
      </c>
      <c r="F15044">
        <v>1.1820900000000001</v>
      </c>
      <c r="G15044" s="384">
        <v>0</v>
      </c>
      <c r="H15044">
        <v>1.1840599999999999</v>
      </c>
    </row>
    <row r="15045" spans="1:10">
      <c r="A15045">
        <v>15064</v>
      </c>
      <c r="B15045" s="612">
        <v>44145.361111111109</v>
      </c>
      <c r="C15045" s="405" t="s">
        <v>2054</v>
      </c>
      <c r="D15045" s="384">
        <v>3475</v>
      </c>
      <c r="E15045">
        <v>0.14000000000000001</v>
      </c>
      <c r="F15045">
        <v>1.1840599999999999</v>
      </c>
      <c r="G15045" s="384">
        <v>0</v>
      </c>
      <c r="H15045">
        <v>1.1840599999999999</v>
      </c>
      <c r="I15045">
        <v>27.02</v>
      </c>
      <c r="J15045" s="384">
        <v>44215.360000000001</v>
      </c>
    </row>
    <row r="15046" spans="1:10">
      <c r="A15046">
        <v>15033</v>
      </c>
      <c r="B15046" s="612">
        <v>44144.652777777781</v>
      </c>
      <c r="C15046" s="405" t="s">
        <v>97</v>
      </c>
      <c r="D15046" s="384">
        <v>3476</v>
      </c>
      <c r="E15046">
        <v>0.02</v>
      </c>
      <c r="F15046">
        <v>1.1832100000000001</v>
      </c>
      <c r="G15046" s="384">
        <v>0</v>
      </c>
      <c r="H15046">
        <v>0</v>
      </c>
    </row>
    <row r="15047" spans="1:10">
      <c r="A15047">
        <v>15034</v>
      </c>
      <c r="B15047" s="612">
        <v>44144.652777777781</v>
      </c>
      <c r="C15047" s="405" t="s">
        <v>2110</v>
      </c>
      <c r="D15047" s="384">
        <v>3476</v>
      </c>
      <c r="E15047">
        <v>0.02</v>
      </c>
      <c r="F15047">
        <v>1.1832100000000001</v>
      </c>
      <c r="G15047" s="384">
        <v>0</v>
      </c>
      <c r="H15047">
        <v>1.18221</v>
      </c>
    </row>
    <row r="15048" spans="1:10">
      <c r="A15048">
        <v>15035</v>
      </c>
      <c r="B15048" s="612">
        <v>44144.658333333333</v>
      </c>
      <c r="C15048" s="405" t="s">
        <v>2054</v>
      </c>
      <c r="D15048" s="384">
        <v>3476</v>
      </c>
      <c r="E15048">
        <v>0.02</v>
      </c>
      <c r="F15048">
        <v>1.18221</v>
      </c>
      <c r="G15048" s="384">
        <v>0</v>
      </c>
      <c r="H15048">
        <v>1.18221</v>
      </c>
      <c r="I15048">
        <v>2</v>
      </c>
      <c r="J15048" s="384">
        <v>44227.93</v>
      </c>
    </row>
    <row r="15049" spans="1:10">
      <c r="A15049">
        <v>15036</v>
      </c>
      <c r="B15049" s="612">
        <v>44144.661805555559</v>
      </c>
      <c r="C15049" s="405" t="s">
        <v>97</v>
      </c>
      <c r="D15049" s="384">
        <v>3477</v>
      </c>
      <c r="E15049">
        <v>0.02</v>
      </c>
      <c r="F15049">
        <v>1.1824300000000001</v>
      </c>
      <c r="G15049" s="384">
        <v>0</v>
      </c>
      <c r="H15049">
        <v>0</v>
      </c>
    </row>
    <row r="15050" spans="1:10">
      <c r="A15050">
        <v>15037</v>
      </c>
      <c r="B15050" s="612">
        <v>44144.661805555559</v>
      </c>
      <c r="C15050" s="405" t="s">
        <v>2110</v>
      </c>
      <c r="D15050" s="384">
        <v>3477</v>
      </c>
      <c r="E15050">
        <v>0.02</v>
      </c>
      <c r="F15050">
        <v>1.1824300000000001</v>
      </c>
      <c r="G15050" s="384">
        <v>0</v>
      </c>
      <c r="H15050">
        <v>1.18143</v>
      </c>
    </row>
    <row r="15051" spans="1:10">
      <c r="A15051">
        <v>15038</v>
      </c>
      <c r="B15051" s="612">
        <v>44144.671527777777</v>
      </c>
      <c r="C15051" s="405" t="s">
        <v>2054</v>
      </c>
      <c r="D15051" s="384">
        <v>3477</v>
      </c>
      <c r="E15051">
        <v>0.02</v>
      </c>
      <c r="F15051">
        <v>1.18143</v>
      </c>
      <c r="G15051" s="384">
        <v>0</v>
      </c>
      <c r="H15051">
        <v>1.18143</v>
      </c>
      <c r="I15051">
        <v>2</v>
      </c>
      <c r="J15051" s="384">
        <v>44229.93</v>
      </c>
    </row>
    <row r="15052" spans="1:10">
      <c r="A15052">
        <v>15039</v>
      </c>
      <c r="B15052" s="612">
        <v>44144.675000000003</v>
      </c>
      <c r="C15052" s="405" t="s">
        <v>96</v>
      </c>
      <c r="D15052" s="384">
        <v>3478</v>
      </c>
      <c r="E15052">
        <v>0.23</v>
      </c>
      <c r="F15052">
        <v>1.1800900000000001</v>
      </c>
      <c r="G15052" s="384">
        <v>0</v>
      </c>
      <c r="H15052">
        <v>0</v>
      </c>
    </row>
    <row r="15053" spans="1:10">
      <c r="A15053">
        <v>15040</v>
      </c>
      <c r="B15053" s="612">
        <v>44144.675000000003</v>
      </c>
      <c r="C15053" s="405" t="s">
        <v>2110</v>
      </c>
      <c r="D15053" s="384">
        <v>3478</v>
      </c>
      <c r="E15053">
        <v>0.23</v>
      </c>
      <c r="F15053">
        <v>1.1800900000000001</v>
      </c>
      <c r="G15053" s="384">
        <v>0</v>
      </c>
      <c r="H15053">
        <v>1.1840599999999999</v>
      </c>
    </row>
    <row r="15054" spans="1:10">
      <c r="A15054">
        <v>15065</v>
      </c>
      <c r="B15054" s="612">
        <v>44145.361111111109</v>
      </c>
      <c r="C15054" s="405" t="s">
        <v>2054</v>
      </c>
      <c r="D15054" s="384">
        <v>3478</v>
      </c>
      <c r="E15054">
        <v>0.23</v>
      </c>
      <c r="F15054">
        <v>1.1840599999999999</v>
      </c>
      <c r="G15054" s="384">
        <v>0</v>
      </c>
      <c r="H15054">
        <v>1.1840599999999999</v>
      </c>
      <c r="I15054">
        <v>90.39</v>
      </c>
      <c r="J15054" s="384">
        <v>44305.75</v>
      </c>
    </row>
    <row r="15055" spans="1:10">
      <c r="A15055">
        <v>15047</v>
      </c>
      <c r="B15055" s="612">
        <v>44144.6875</v>
      </c>
      <c r="C15055" s="405" t="s">
        <v>97</v>
      </c>
      <c r="D15055" s="384">
        <v>3479</v>
      </c>
      <c r="E15055">
        <v>0.02</v>
      </c>
      <c r="F15055">
        <v>1.18147</v>
      </c>
      <c r="G15055" s="384">
        <v>0</v>
      </c>
      <c r="H15055">
        <v>0</v>
      </c>
    </row>
    <row r="15056" spans="1:10">
      <c r="A15056">
        <v>15048</v>
      </c>
      <c r="B15056" s="612">
        <v>44144.6875</v>
      </c>
      <c r="C15056" s="405" t="s">
        <v>2110</v>
      </c>
      <c r="D15056" s="384">
        <v>3479</v>
      </c>
      <c r="E15056">
        <v>0.02</v>
      </c>
      <c r="F15056">
        <v>1.18147</v>
      </c>
      <c r="G15056" s="384">
        <v>0</v>
      </c>
      <c r="H15056">
        <v>1.1804699999999999</v>
      </c>
    </row>
    <row r="15057" spans="1:10">
      <c r="A15057">
        <v>15051</v>
      </c>
      <c r="B15057" s="612">
        <v>44144.831944444442</v>
      </c>
      <c r="C15057" s="405" t="s">
        <v>2110</v>
      </c>
      <c r="D15057" s="384">
        <v>3479</v>
      </c>
      <c r="E15057">
        <v>0.02</v>
      </c>
      <c r="F15057">
        <v>1.18147</v>
      </c>
      <c r="G15057" s="384">
        <v>0</v>
      </c>
      <c r="H15057">
        <v>1.18127</v>
      </c>
    </row>
    <row r="15058" spans="1:10">
      <c r="A15058">
        <v>15052</v>
      </c>
      <c r="B15058" s="612">
        <v>44144.873611111114</v>
      </c>
      <c r="C15058" s="405" t="s">
        <v>2054</v>
      </c>
      <c r="D15058" s="384">
        <v>3479</v>
      </c>
      <c r="E15058">
        <v>0.02</v>
      </c>
      <c r="F15058">
        <v>1.18127</v>
      </c>
      <c r="G15058" s="384">
        <v>0</v>
      </c>
      <c r="H15058">
        <v>1.18127</v>
      </c>
      <c r="I15058">
        <v>0.4</v>
      </c>
      <c r="J15058" s="384">
        <v>44230.33</v>
      </c>
    </row>
    <row r="15059" spans="1:10">
      <c r="A15059">
        <v>15049</v>
      </c>
      <c r="B15059" s="612">
        <v>44144.831944444442</v>
      </c>
      <c r="C15059" s="405" t="s">
        <v>97</v>
      </c>
      <c r="D15059" s="384">
        <v>3480</v>
      </c>
      <c r="E15059">
        <v>0.02</v>
      </c>
      <c r="F15059">
        <v>1.1830700000000001</v>
      </c>
      <c r="G15059" s="384">
        <v>0</v>
      </c>
      <c r="H15059">
        <v>0</v>
      </c>
    </row>
    <row r="15060" spans="1:10">
      <c r="A15060">
        <v>15050</v>
      </c>
      <c r="B15060" s="612">
        <v>44144.831944444442</v>
      </c>
      <c r="C15060" s="405" t="s">
        <v>2110</v>
      </c>
      <c r="D15060" s="384">
        <v>3480</v>
      </c>
      <c r="E15060">
        <v>0.02</v>
      </c>
      <c r="F15060">
        <v>1.1830700000000001</v>
      </c>
      <c r="G15060" s="384">
        <v>0</v>
      </c>
      <c r="H15060">
        <v>1.18127</v>
      </c>
    </row>
    <row r="15061" spans="1:10">
      <c r="A15061">
        <v>15053</v>
      </c>
      <c r="B15061" s="612">
        <v>44144.873611111114</v>
      </c>
      <c r="C15061" s="405" t="s">
        <v>2054</v>
      </c>
      <c r="D15061" s="384">
        <v>3480</v>
      </c>
      <c r="E15061">
        <v>0.02</v>
      </c>
      <c r="F15061">
        <v>1.18127</v>
      </c>
      <c r="G15061" s="384">
        <v>0</v>
      </c>
      <c r="H15061">
        <v>1.18127</v>
      </c>
      <c r="I15061">
        <v>3.6</v>
      </c>
      <c r="J15061" s="384">
        <v>44233.93</v>
      </c>
    </row>
    <row r="15062" spans="1:10">
      <c r="A15062">
        <v>15054</v>
      </c>
      <c r="B15062" s="612">
        <v>44144.878472222219</v>
      </c>
      <c r="C15062" s="405" t="s">
        <v>97</v>
      </c>
      <c r="D15062" s="384">
        <v>3481</v>
      </c>
      <c r="E15062">
        <v>0.02</v>
      </c>
      <c r="F15062">
        <v>1.18171</v>
      </c>
      <c r="G15062" s="384">
        <v>0</v>
      </c>
      <c r="H15062">
        <v>0</v>
      </c>
    </row>
    <row r="15063" spans="1:10">
      <c r="A15063">
        <v>15055</v>
      </c>
      <c r="B15063" s="612">
        <v>44144.878472222219</v>
      </c>
      <c r="C15063" s="405" t="s">
        <v>2110</v>
      </c>
      <c r="D15063" s="384">
        <v>3481</v>
      </c>
      <c r="E15063">
        <v>0.02</v>
      </c>
      <c r="F15063">
        <v>1.18171</v>
      </c>
      <c r="G15063" s="384">
        <v>0</v>
      </c>
      <c r="H15063">
        <v>1.1807099999999999</v>
      </c>
    </row>
    <row r="15064" spans="1:10">
      <c r="A15064">
        <v>15058</v>
      </c>
      <c r="B15064" s="612">
        <v>44145.086111111108</v>
      </c>
      <c r="C15064" s="405" t="s">
        <v>2110</v>
      </c>
      <c r="D15064" s="384">
        <v>3481</v>
      </c>
      <c r="E15064">
        <v>0.02</v>
      </c>
      <c r="F15064">
        <v>1.18171</v>
      </c>
      <c r="G15064" s="384">
        <v>0</v>
      </c>
      <c r="H15064">
        <v>1.1815199999999999</v>
      </c>
    </row>
    <row r="15065" spans="1:10">
      <c r="A15065">
        <v>15071</v>
      </c>
      <c r="B15065" s="612">
        <v>44145.405555555553</v>
      </c>
      <c r="C15065" s="405" t="s">
        <v>2054</v>
      </c>
      <c r="D15065" s="384">
        <v>3481</v>
      </c>
      <c r="E15065">
        <v>0.02</v>
      </c>
      <c r="F15065">
        <v>1.1815199999999999</v>
      </c>
      <c r="G15065" s="384">
        <v>0</v>
      </c>
      <c r="H15065">
        <v>1.1815199999999999</v>
      </c>
      <c r="I15065">
        <v>0.4</v>
      </c>
      <c r="J15065" s="384">
        <v>44306.15</v>
      </c>
    </row>
    <row r="15066" spans="1:10">
      <c r="A15066">
        <v>15056</v>
      </c>
      <c r="B15066" s="612">
        <v>44145.086111111108</v>
      </c>
      <c r="C15066" s="405" t="s">
        <v>97</v>
      </c>
      <c r="D15066" s="384">
        <v>3482</v>
      </c>
      <c r="E15066">
        <v>0.02</v>
      </c>
      <c r="F15066">
        <v>1.1833199999999999</v>
      </c>
      <c r="G15066" s="384">
        <v>0</v>
      </c>
      <c r="H15066">
        <v>0</v>
      </c>
    </row>
    <row r="15067" spans="1:10">
      <c r="A15067">
        <v>15057</v>
      </c>
      <c r="B15067" s="612">
        <v>44145.086111111108</v>
      </c>
      <c r="C15067" s="405" t="s">
        <v>2110</v>
      </c>
      <c r="D15067" s="384">
        <v>3482</v>
      </c>
      <c r="E15067">
        <v>0.02</v>
      </c>
      <c r="F15067">
        <v>1.1833199999999999</v>
      </c>
      <c r="G15067" s="384">
        <v>0</v>
      </c>
      <c r="H15067">
        <v>1.1815199999999999</v>
      </c>
    </row>
    <row r="15068" spans="1:10">
      <c r="A15068">
        <v>15072</v>
      </c>
      <c r="B15068" s="612">
        <v>44145.405555555553</v>
      </c>
      <c r="C15068" s="405" t="s">
        <v>2054</v>
      </c>
      <c r="D15068" s="384">
        <v>3482</v>
      </c>
      <c r="E15068">
        <v>0.02</v>
      </c>
      <c r="F15068">
        <v>1.1815199999999999</v>
      </c>
      <c r="G15068" s="384">
        <v>0</v>
      </c>
      <c r="H15068">
        <v>1.1815199999999999</v>
      </c>
      <c r="I15068">
        <v>3.6</v>
      </c>
      <c r="J15068" s="384">
        <v>44309.75</v>
      </c>
    </row>
    <row r="15069" spans="1:10">
      <c r="A15069">
        <v>15066</v>
      </c>
      <c r="B15069" s="612">
        <v>44145.372916666667</v>
      </c>
      <c r="C15069" s="405" t="s">
        <v>96</v>
      </c>
      <c r="D15069" s="384">
        <v>3483</v>
      </c>
      <c r="E15069">
        <v>0.02</v>
      </c>
      <c r="F15069">
        <v>1.1835100000000001</v>
      </c>
      <c r="G15069" s="384">
        <v>0</v>
      </c>
      <c r="H15069">
        <v>0</v>
      </c>
    </row>
    <row r="15070" spans="1:10">
      <c r="A15070">
        <v>15067</v>
      </c>
      <c r="B15070" s="612">
        <v>44145.372916666667</v>
      </c>
      <c r="C15070" s="405" t="s">
        <v>2110</v>
      </c>
      <c r="D15070" s="384">
        <v>3483</v>
      </c>
      <c r="E15070">
        <v>0.02</v>
      </c>
      <c r="F15070">
        <v>1.1835100000000001</v>
      </c>
      <c r="G15070" s="384">
        <v>0</v>
      </c>
      <c r="H15070">
        <v>1.18451</v>
      </c>
    </row>
    <row r="15071" spans="1:10">
      <c r="A15071">
        <v>15070</v>
      </c>
      <c r="B15071" s="612">
        <v>44145.404861111114</v>
      </c>
      <c r="C15071" s="405" t="s">
        <v>2110</v>
      </c>
      <c r="D15071" s="384">
        <v>3483</v>
      </c>
      <c r="E15071">
        <v>0.02</v>
      </c>
      <c r="F15071">
        <v>1.1835100000000001</v>
      </c>
      <c r="G15071" s="384">
        <v>0</v>
      </c>
      <c r="H15071">
        <v>1.18371</v>
      </c>
    </row>
    <row r="15072" spans="1:10">
      <c r="A15072">
        <v>15076</v>
      </c>
      <c r="B15072" s="612">
        <v>44145.411805555559</v>
      </c>
      <c r="C15072" s="405" t="s">
        <v>2110</v>
      </c>
      <c r="D15072" s="384">
        <v>3483</v>
      </c>
      <c r="E15072">
        <v>0.02</v>
      </c>
      <c r="F15072">
        <v>1.1835100000000001</v>
      </c>
      <c r="G15072" s="384">
        <v>0</v>
      </c>
      <c r="H15072">
        <v>1.18268</v>
      </c>
    </row>
    <row r="15073" spans="1:10">
      <c r="A15073">
        <v>15084</v>
      </c>
      <c r="B15073" s="612">
        <v>44145.45</v>
      </c>
      <c r="C15073" s="405" t="s">
        <v>2110</v>
      </c>
      <c r="D15073" s="384">
        <v>3483</v>
      </c>
      <c r="E15073">
        <v>0.02</v>
      </c>
      <c r="F15073">
        <v>1.1835100000000001</v>
      </c>
      <c r="G15073" s="384">
        <v>0</v>
      </c>
      <c r="H15073">
        <v>1.1813899999999999</v>
      </c>
    </row>
    <row r="15074" spans="1:10">
      <c r="A15074">
        <v>15090</v>
      </c>
      <c r="B15074" s="612">
        <v>44145.509722222225</v>
      </c>
      <c r="C15074" s="405" t="s">
        <v>2054</v>
      </c>
      <c r="D15074" s="384">
        <v>3483</v>
      </c>
      <c r="E15074">
        <v>0.02</v>
      </c>
      <c r="F15074">
        <v>1.1813899999999999</v>
      </c>
      <c r="G15074" s="384">
        <v>0</v>
      </c>
      <c r="H15074">
        <v>1.1813899999999999</v>
      </c>
      <c r="I15074">
        <v>-4.24</v>
      </c>
      <c r="J15074" s="384">
        <v>44307.51</v>
      </c>
    </row>
    <row r="15075" spans="1:10">
      <c r="A15075">
        <v>15068</v>
      </c>
      <c r="B15075" s="612">
        <v>44145.404861111114</v>
      </c>
      <c r="C15075" s="405" t="s">
        <v>96</v>
      </c>
      <c r="D15075" s="384">
        <v>3484</v>
      </c>
      <c r="E15075">
        <v>0.02</v>
      </c>
      <c r="F15075">
        <v>1.18191</v>
      </c>
      <c r="G15075" s="384">
        <v>0</v>
      </c>
      <c r="H15075">
        <v>0</v>
      </c>
    </row>
    <row r="15076" spans="1:10">
      <c r="A15076">
        <v>15069</v>
      </c>
      <c r="B15076" s="612">
        <v>44145.404861111114</v>
      </c>
      <c r="C15076" s="405" t="s">
        <v>2110</v>
      </c>
      <c r="D15076" s="384">
        <v>3484</v>
      </c>
      <c r="E15076">
        <v>0.02</v>
      </c>
      <c r="F15076">
        <v>1.18191</v>
      </c>
      <c r="G15076" s="384">
        <v>0</v>
      </c>
      <c r="H15076">
        <v>1.18371</v>
      </c>
    </row>
    <row r="15077" spans="1:10">
      <c r="A15077">
        <v>15075</v>
      </c>
      <c r="B15077" s="612">
        <v>44145.411805555559</v>
      </c>
      <c r="C15077" s="405" t="s">
        <v>2110</v>
      </c>
      <c r="D15077" s="384">
        <v>3484</v>
      </c>
      <c r="E15077">
        <v>0.02</v>
      </c>
      <c r="F15077">
        <v>1.18191</v>
      </c>
      <c r="G15077" s="384">
        <v>0</v>
      </c>
      <c r="H15077">
        <v>1.18268</v>
      </c>
    </row>
    <row r="15078" spans="1:10">
      <c r="A15078">
        <v>15083</v>
      </c>
      <c r="B15078" s="612">
        <v>44145.45</v>
      </c>
      <c r="C15078" s="405" t="s">
        <v>2110</v>
      </c>
      <c r="D15078" s="384">
        <v>3484</v>
      </c>
      <c r="E15078">
        <v>0.02</v>
      </c>
      <c r="F15078">
        <v>1.18191</v>
      </c>
      <c r="G15078" s="384">
        <v>0</v>
      </c>
      <c r="H15078">
        <v>1.1813899999999999</v>
      </c>
    </row>
    <row r="15079" spans="1:10">
      <c r="A15079">
        <v>15091</v>
      </c>
      <c r="B15079" s="612">
        <v>44145.509722222225</v>
      </c>
      <c r="C15079" s="405" t="s">
        <v>2054</v>
      </c>
      <c r="D15079" s="384">
        <v>3484</v>
      </c>
      <c r="E15079">
        <v>0.02</v>
      </c>
      <c r="F15079">
        <v>1.1813899999999999</v>
      </c>
      <c r="G15079" s="384">
        <v>0</v>
      </c>
      <c r="H15079">
        <v>1.1813899999999999</v>
      </c>
      <c r="I15079">
        <v>-1.04</v>
      </c>
      <c r="J15079" s="384">
        <v>44306.47</v>
      </c>
    </row>
    <row r="15080" spans="1:10">
      <c r="A15080">
        <v>15073</v>
      </c>
      <c r="B15080" s="612">
        <v>44145.411805555559</v>
      </c>
      <c r="C15080" s="405" t="s">
        <v>96</v>
      </c>
      <c r="D15080" s="384">
        <v>3485</v>
      </c>
      <c r="E15080">
        <v>0.03</v>
      </c>
      <c r="F15080">
        <v>1.18031</v>
      </c>
      <c r="G15080" s="384">
        <v>0</v>
      </c>
      <c r="H15080">
        <v>0</v>
      </c>
    </row>
    <row r="15081" spans="1:10">
      <c r="A15081">
        <v>15074</v>
      </c>
      <c r="B15081" s="612">
        <v>44145.411805555559</v>
      </c>
      <c r="C15081" s="405" t="s">
        <v>2110</v>
      </c>
      <c r="D15081" s="384">
        <v>3485</v>
      </c>
      <c r="E15081">
        <v>0.03</v>
      </c>
      <c r="F15081">
        <v>1.18031</v>
      </c>
      <c r="G15081" s="384">
        <v>0</v>
      </c>
      <c r="H15081">
        <v>1.18268</v>
      </c>
    </row>
    <row r="15082" spans="1:10">
      <c r="A15082">
        <v>15082</v>
      </c>
      <c r="B15082" s="612">
        <v>44145.45</v>
      </c>
      <c r="C15082" s="405" t="s">
        <v>2110</v>
      </c>
      <c r="D15082" s="384">
        <v>3485</v>
      </c>
      <c r="E15082">
        <v>0.03</v>
      </c>
      <c r="F15082">
        <v>1.18031</v>
      </c>
      <c r="G15082" s="384">
        <v>0</v>
      </c>
      <c r="H15082">
        <v>1.1813899999999999</v>
      </c>
    </row>
    <row r="15083" spans="1:10">
      <c r="A15083">
        <v>15092</v>
      </c>
      <c r="B15083" s="612">
        <v>44145.509722222225</v>
      </c>
      <c r="C15083" s="405" t="s">
        <v>2054</v>
      </c>
      <c r="D15083" s="384">
        <v>3485</v>
      </c>
      <c r="E15083">
        <v>0.03</v>
      </c>
      <c r="F15083">
        <v>1.1813899999999999</v>
      </c>
      <c r="G15083" s="384">
        <v>0</v>
      </c>
      <c r="H15083">
        <v>1.1813899999999999</v>
      </c>
      <c r="I15083">
        <v>3.24</v>
      </c>
      <c r="J15083" s="384">
        <v>44309.71</v>
      </c>
    </row>
    <row r="15084" spans="1:10">
      <c r="A15084">
        <v>15077</v>
      </c>
      <c r="B15084" s="612">
        <v>44145.425694444442</v>
      </c>
      <c r="C15084" s="405" t="s">
        <v>97</v>
      </c>
      <c r="D15084" s="384">
        <v>3486</v>
      </c>
      <c r="E15084">
        <v>0.02</v>
      </c>
      <c r="F15084">
        <v>1.17987</v>
      </c>
      <c r="G15084" s="384">
        <v>0</v>
      </c>
      <c r="H15084">
        <v>0</v>
      </c>
    </row>
    <row r="15085" spans="1:10">
      <c r="A15085">
        <v>15078</v>
      </c>
      <c r="B15085" s="612">
        <v>44145.425694444442</v>
      </c>
      <c r="C15085" s="405" t="s">
        <v>2110</v>
      </c>
      <c r="D15085" s="384">
        <v>3486</v>
      </c>
      <c r="E15085">
        <v>0.02</v>
      </c>
      <c r="F15085">
        <v>1.17987</v>
      </c>
      <c r="G15085" s="384">
        <v>0</v>
      </c>
      <c r="H15085">
        <v>1.1788700000000001</v>
      </c>
    </row>
    <row r="15086" spans="1:10">
      <c r="A15086">
        <v>15079</v>
      </c>
      <c r="B15086" s="612">
        <v>44145.449305555558</v>
      </c>
      <c r="C15086" s="405" t="s">
        <v>2054</v>
      </c>
      <c r="D15086" s="384">
        <v>3486</v>
      </c>
      <c r="E15086">
        <v>0.02</v>
      </c>
      <c r="F15086">
        <v>1.1788700000000001</v>
      </c>
      <c r="G15086" s="384">
        <v>0</v>
      </c>
      <c r="H15086">
        <v>1.1788700000000001</v>
      </c>
      <c r="I15086">
        <v>2</v>
      </c>
      <c r="J15086" s="384">
        <v>44311.75</v>
      </c>
    </row>
    <row r="15087" spans="1:10">
      <c r="A15087">
        <v>15080</v>
      </c>
      <c r="B15087" s="612">
        <v>44145.45</v>
      </c>
      <c r="C15087" s="405" t="s">
        <v>96</v>
      </c>
      <c r="D15087" s="384">
        <v>3487</v>
      </c>
      <c r="E15087">
        <v>0.05</v>
      </c>
      <c r="F15087">
        <v>1.17859</v>
      </c>
      <c r="G15087" s="384">
        <v>0</v>
      </c>
      <c r="H15087">
        <v>0</v>
      </c>
    </row>
    <row r="15088" spans="1:10">
      <c r="A15088">
        <v>15081</v>
      </c>
      <c r="B15088" s="612">
        <v>44145.45</v>
      </c>
      <c r="C15088" s="405" t="s">
        <v>2110</v>
      </c>
      <c r="D15088" s="384">
        <v>3487</v>
      </c>
      <c r="E15088">
        <v>0.05</v>
      </c>
      <c r="F15088">
        <v>1.17859</v>
      </c>
      <c r="G15088" s="384">
        <v>0</v>
      </c>
      <c r="H15088">
        <v>1.1813899999999999</v>
      </c>
    </row>
    <row r="15089" spans="1:10">
      <c r="A15089">
        <v>15093</v>
      </c>
      <c r="B15089" s="612">
        <v>44145.509722222225</v>
      </c>
      <c r="C15089" s="405" t="s">
        <v>2054</v>
      </c>
      <c r="D15089" s="384">
        <v>3487</v>
      </c>
      <c r="E15089">
        <v>0.05</v>
      </c>
      <c r="F15089">
        <v>1.1813899999999999</v>
      </c>
      <c r="G15089" s="384">
        <v>0</v>
      </c>
      <c r="H15089">
        <v>1.1813899999999999</v>
      </c>
      <c r="I15089">
        <v>14</v>
      </c>
      <c r="J15089" s="384">
        <v>44323.71</v>
      </c>
    </row>
    <row r="15090" spans="1:10">
      <c r="A15090">
        <v>15085</v>
      </c>
      <c r="B15090" s="612">
        <v>44145.454861111109</v>
      </c>
      <c r="C15090" s="405" t="s">
        <v>97</v>
      </c>
      <c r="D15090" s="384">
        <v>3488</v>
      </c>
      <c r="E15090">
        <v>0.02</v>
      </c>
      <c r="F15090">
        <v>1.1787300000000001</v>
      </c>
      <c r="G15090" s="384">
        <v>0</v>
      </c>
      <c r="H15090">
        <v>0</v>
      </c>
    </row>
    <row r="15091" spans="1:10">
      <c r="A15091">
        <v>15086</v>
      </c>
      <c r="B15091" s="612">
        <v>44145.454861111109</v>
      </c>
      <c r="C15091" s="405" t="s">
        <v>2110</v>
      </c>
      <c r="D15091" s="384">
        <v>3488</v>
      </c>
      <c r="E15091">
        <v>0.02</v>
      </c>
      <c r="F15091">
        <v>1.1787300000000001</v>
      </c>
      <c r="G15091" s="384">
        <v>0</v>
      </c>
      <c r="H15091">
        <v>1.1777299999999999</v>
      </c>
    </row>
    <row r="15092" spans="1:10">
      <c r="A15092">
        <v>15089</v>
      </c>
      <c r="B15092" s="612">
        <v>44145.486111111109</v>
      </c>
      <c r="C15092" s="405" t="s">
        <v>2110</v>
      </c>
      <c r="D15092" s="384">
        <v>3488</v>
      </c>
      <c r="E15092">
        <v>0.02</v>
      </c>
      <c r="F15092">
        <v>1.1787300000000001</v>
      </c>
      <c r="G15092" s="384">
        <v>0</v>
      </c>
      <c r="H15092">
        <v>1.1785300000000001</v>
      </c>
    </row>
    <row r="15093" spans="1:10">
      <c r="A15093">
        <v>15097</v>
      </c>
      <c r="B15093" s="612">
        <v>44145.511111111111</v>
      </c>
      <c r="C15093" s="405" t="s">
        <v>2110</v>
      </c>
      <c r="D15093" s="384">
        <v>3488</v>
      </c>
      <c r="E15093">
        <v>0.02</v>
      </c>
      <c r="F15093">
        <v>1.1787300000000001</v>
      </c>
      <c r="G15093" s="384">
        <v>0</v>
      </c>
      <c r="H15093">
        <v>1.1795599999999999</v>
      </c>
    </row>
    <row r="15094" spans="1:10">
      <c r="A15094">
        <v>15100</v>
      </c>
      <c r="B15094" s="612">
        <v>44145.568749999999</v>
      </c>
      <c r="C15094" s="405" t="s">
        <v>2054</v>
      </c>
      <c r="D15094" s="384">
        <v>3488</v>
      </c>
      <c r="E15094">
        <v>0.02</v>
      </c>
      <c r="F15094">
        <v>1.1795599999999999</v>
      </c>
      <c r="G15094" s="384">
        <v>0</v>
      </c>
      <c r="H15094">
        <v>1.1795599999999999</v>
      </c>
      <c r="I15094">
        <v>-1.66</v>
      </c>
      <c r="J15094" s="384">
        <v>44322.05</v>
      </c>
    </row>
    <row r="15095" spans="1:10">
      <c r="A15095">
        <v>15087</v>
      </c>
      <c r="B15095" s="612">
        <v>44145.486111111109</v>
      </c>
      <c r="C15095" s="405" t="s">
        <v>97</v>
      </c>
      <c r="D15095" s="384">
        <v>3489</v>
      </c>
      <c r="E15095">
        <v>0.02</v>
      </c>
      <c r="F15095">
        <v>1.1803300000000001</v>
      </c>
      <c r="G15095" s="384">
        <v>0</v>
      </c>
      <c r="H15095">
        <v>0</v>
      </c>
    </row>
    <row r="15096" spans="1:10">
      <c r="A15096">
        <v>15088</v>
      </c>
      <c r="B15096" s="612">
        <v>44145.486111111109</v>
      </c>
      <c r="C15096" s="405" t="s">
        <v>2110</v>
      </c>
      <c r="D15096" s="384">
        <v>3489</v>
      </c>
      <c r="E15096">
        <v>0.02</v>
      </c>
      <c r="F15096">
        <v>1.1803300000000001</v>
      </c>
      <c r="G15096" s="384">
        <v>0</v>
      </c>
      <c r="H15096">
        <v>1.1785300000000001</v>
      </c>
    </row>
    <row r="15097" spans="1:10">
      <c r="A15097">
        <v>15096</v>
      </c>
      <c r="B15097" s="612">
        <v>44145.511111111111</v>
      </c>
      <c r="C15097" s="405" t="s">
        <v>2110</v>
      </c>
      <c r="D15097" s="384">
        <v>3489</v>
      </c>
      <c r="E15097">
        <v>0.02</v>
      </c>
      <c r="F15097">
        <v>1.1803300000000001</v>
      </c>
      <c r="G15097" s="384">
        <v>0</v>
      </c>
      <c r="H15097">
        <v>1.1795599999999999</v>
      </c>
    </row>
    <row r="15098" spans="1:10">
      <c r="A15098">
        <v>15101</v>
      </c>
      <c r="B15098" s="612">
        <v>44145.568749999999</v>
      </c>
      <c r="C15098" s="405" t="s">
        <v>2054</v>
      </c>
      <c r="D15098" s="384">
        <v>3489</v>
      </c>
      <c r="E15098">
        <v>0.02</v>
      </c>
      <c r="F15098">
        <v>1.1795599999999999</v>
      </c>
      <c r="G15098" s="384">
        <v>0</v>
      </c>
      <c r="H15098">
        <v>1.1795599999999999</v>
      </c>
      <c r="I15098">
        <v>1.54</v>
      </c>
      <c r="J15098" s="384">
        <v>44323.59</v>
      </c>
    </row>
    <row r="15099" spans="1:10">
      <c r="A15099">
        <v>15094</v>
      </c>
      <c r="B15099" s="612">
        <v>44145.511111111111</v>
      </c>
      <c r="C15099" s="405" t="s">
        <v>97</v>
      </c>
      <c r="D15099" s="384">
        <v>3490</v>
      </c>
      <c r="E15099">
        <v>0.03</v>
      </c>
      <c r="F15099">
        <v>1.18194</v>
      </c>
      <c r="G15099" s="384">
        <v>0</v>
      </c>
      <c r="H15099">
        <v>0</v>
      </c>
    </row>
    <row r="15100" spans="1:10">
      <c r="A15100">
        <v>15095</v>
      </c>
      <c r="B15100" s="612">
        <v>44145.511111111111</v>
      </c>
      <c r="C15100" s="405" t="s">
        <v>2110</v>
      </c>
      <c r="D15100" s="384">
        <v>3490</v>
      </c>
      <c r="E15100">
        <v>0.03</v>
      </c>
      <c r="F15100">
        <v>1.18194</v>
      </c>
      <c r="G15100" s="384">
        <v>0</v>
      </c>
      <c r="H15100">
        <v>1.1795599999999999</v>
      </c>
    </row>
    <row r="15101" spans="1:10">
      <c r="A15101">
        <v>15102</v>
      </c>
      <c r="B15101" s="612">
        <v>44145.568749999999</v>
      </c>
      <c r="C15101" s="405" t="s">
        <v>2054</v>
      </c>
      <c r="D15101" s="384">
        <v>3490</v>
      </c>
      <c r="E15101">
        <v>0.03</v>
      </c>
      <c r="F15101">
        <v>1.1795599999999999</v>
      </c>
      <c r="G15101" s="384">
        <v>0</v>
      </c>
      <c r="H15101">
        <v>1.1795599999999999</v>
      </c>
      <c r="I15101">
        <v>7.14</v>
      </c>
      <c r="J15101" s="384">
        <v>44330.73</v>
      </c>
    </row>
    <row r="15102" spans="1:10">
      <c r="A15102">
        <v>15098</v>
      </c>
      <c r="B15102" s="612">
        <v>44145.515972222223</v>
      </c>
      <c r="C15102" s="405" t="s">
        <v>96</v>
      </c>
      <c r="D15102" s="384">
        <v>3491</v>
      </c>
      <c r="E15102">
        <v>0.02</v>
      </c>
      <c r="F15102">
        <v>1.1811499999999999</v>
      </c>
      <c r="G15102" s="384">
        <v>0</v>
      </c>
      <c r="H15102">
        <v>0</v>
      </c>
    </row>
    <row r="15103" spans="1:10">
      <c r="A15103">
        <v>15099</v>
      </c>
      <c r="B15103" s="612">
        <v>44145.515972222223</v>
      </c>
      <c r="C15103" s="405" t="s">
        <v>2110</v>
      </c>
      <c r="D15103" s="384">
        <v>3491</v>
      </c>
      <c r="E15103">
        <v>0.02</v>
      </c>
      <c r="F15103">
        <v>1.1811499999999999</v>
      </c>
      <c r="G15103" s="384">
        <v>0</v>
      </c>
      <c r="H15103">
        <v>1.18215</v>
      </c>
    </row>
    <row r="15104" spans="1:10">
      <c r="A15104">
        <v>15105</v>
      </c>
      <c r="B15104" s="612">
        <v>44145.568749999999</v>
      </c>
      <c r="C15104" s="405" t="s">
        <v>2110</v>
      </c>
      <c r="D15104" s="384">
        <v>3491</v>
      </c>
      <c r="E15104">
        <v>0.02</v>
      </c>
      <c r="F15104">
        <v>1.1811499999999999</v>
      </c>
      <c r="G15104" s="384">
        <v>0</v>
      </c>
      <c r="H15104">
        <v>1.1813499999999999</v>
      </c>
    </row>
    <row r="15105" spans="1:10">
      <c r="A15105">
        <v>15108</v>
      </c>
      <c r="B15105" s="612">
        <v>44145.581944444442</v>
      </c>
      <c r="C15105" s="405" t="s">
        <v>2054</v>
      </c>
      <c r="D15105" s="384">
        <v>3491</v>
      </c>
      <c r="E15105">
        <v>0.02</v>
      </c>
      <c r="F15105">
        <v>1.1813499999999999</v>
      </c>
      <c r="G15105" s="384">
        <v>0</v>
      </c>
      <c r="H15105">
        <v>1.1813499999999999</v>
      </c>
      <c r="I15105">
        <v>0.4</v>
      </c>
      <c r="J15105" s="384">
        <v>44331.13</v>
      </c>
    </row>
    <row r="15106" spans="1:10">
      <c r="A15106">
        <v>15103</v>
      </c>
      <c r="B15106" s="612">
        <v>44145.568749999999</v>
      </c>
      <c r="C15106" s="405" t="s">
        <v>96</v>
      </c>
      <c r="D15106" s="384">
        <v>3492</v>
      </c>
      <c r="E15106">
        <v>0.02</v>
      </c>
      <c r="F15106">
        <v>1.1795500000000001</v>
      </c>
      <c r="G15106" s="384">
        <v>0</v>
      </c>
      <c r="H15106">
        <v>0</v>
      </c>
    </row>
    <row r="15107" spans="1:10">
      <c r="A15107">
        <v>15104</v>
      </c>
      <c r="B15107" s="612">
        <v>44145.568749999999</v>
      </c>
      <c r="C15107" s="405" t="s">
        <v>2110</v>
      </c>
      <c r="D15107" s="384">
        <v>3492</v>
      </c>
      <c r="E15107">
        <v>0.02</v>
      </c>
      <c r="F15107">
        <v>1.1795500000000001</v>
      </c>
      <c r="G15107" s="384">
        <v>0</v>
      </c>
      <c r="H15107">
        <v>1.1813499999999999</v>
      </c>
    </row>
    <row r="15108" spans="1:10">
      <c r="A15108">
        <v>15109</v>
      </c>
      <c r="B15108" s="612">
        <v>44145.581944444442</v>
      </c>
      <c r="C15108" s="405" t="s">
        <v>2054</v>
      </c>
      <c r="D15108" s="384">
        <v>3492</v>
      </c>
      <c r="E15108">
        <v>0.02</v>
      </c>
      <c r="F15108">
        <v>1.1813499999999999</v>
      </c>
      <c r="G15108" s="384">
        <v>0</v>
      </c>
      <c r="H15108">
        <v>1.1813499999999999</v>
      </c>
      <c r="I15108">
        <v>3.6</v>
      </c>
      <c r="J15108" s="384">
        <v>44334.73</v>
      </c>
    </row>
    <row r="15109" spans="1:10">
      <c r="A15109">
        <v>15106</v>
      </c>
      <c r="B15109" s="612">
        <v>44145.571527777778</v>
      </c>
      <c r="C15109" s="405" t="s">
        <v>97</v>
      </c>
      <c r="D15109" s="384">
        <v>3493</v>
      </c>
      <c r="E15109">
        <v>0.02</v>
      </c>
      <c r="F15109">
        <v>1.1800900000000001</v>
      </c>
      <c r="G15109" s="384">
        <v>0</v>
      </c>
      <c r="H15109">
        <v>0</v>
      </c>
    </row>
    <row r="15110" spans="1:10">
      <c r="A15110">
        <v>15107</v>
      </c>
      <c r="B15110" s="612">
        <v>44145.571527777778</v>
      </c>
      <c r="C15110" s="405" t="s">
        <v>2110</v>
      </c>
      <c r="D15110" s="384">
        <v>3493</v>
      </c>
      <c r="E15110">
        <v>0.02</v>
      </c>
      <c r="F15110">
        <v>1.1800900000000001</v>
      </c>
      <c r="G15110" s="384">
        <v>0</v>
      </c>
      <c r="H15110">
        <v>1.17909</v>
      </c>
    </row>
    <row r="15111" spans="1:10">
      <c r="A15111">
        <v>15115</v>
      </c>
      <c r="B15111" s="612">
        <v>44145.604861111111</v>
      </c>
      <c r="C15111" s="405" t="s">
        <v>2110</v>
      </c>
      <c r="D15111" s="384">
        <v>3493</v>
      </c>
      <c r="E15111">
        <v>0.02</v>
      </c>
      <c r="F15111">
        <v>1.1800900000000001</v>
      </c>
      <c r="G15111" s="384">
        <v>0</v>
      </c>
      <c r="H15111">
        <v>1.18005</v>
      </c>
    </row>
    <row r="15112" spans="1:10">
      <c r="A15112">
        <v>15131</v>
      </c>
      <c r="B15112" s="612">
        <v>44146.343055555553</v>
      </c>
      <c r="C15112" s="405" t="s">
        <v>2054</v>
      </c>
      <c r="D15112" s="384">
        <v>3493</v>
      </c>
      <c r="E15112">
        <v>0.02</v>
      </c>
      <c r="F15112">
        <v>1.18005</v>
      </c>
      <c r="G15112" s="384">
        <v>0</v>
      </c>
      <c r="H15112">
        <v>1.18005</v>
      </c>
      <c r="I15112">
        <v>0.1</v>
      </c>
      <c r="J15112" s="384">
        <v>44342.69</v>
      </c>
    </row>
    <row r="15113" spans="1:10">
      <c r="A15113">
        <v>15110</v>
      </c>
      <c r="B15113" s="612">
        <v>44145.595138888886</v>
      </c>
      <c r="C15113" s="405" t="s">
        <v>96</v>
      </c>
      <c r="D15113" s="384">
        <v>3494</v>
      </c>
      <c r="E15113">
        <v>0.02</v>
      </c>
      <c r="F15113">
        <v>1.1811700000000001</v>
      </c>
      <c r="G15113" s="384">
        <v>0</v>
      </c>
      <c r="H15113">
        <v>0</v>
      </c>
    </row>
    <row r="15114" spans="1:10">
      <c r="A15114">
        <v>15111</v>
      </c>
      <c r="B15114" s="612">
        <v>44145.595138888886</v>
      </c>
      <c r="C15114" s="405" t="s">
        <v>2110</v>
      </c>
      <c r="D15114" s="384">
        <v>3494</v>
      </c>
      <c r="E15114">
        <v>0.02</v>
      </c>
      <c r="F15114">
        <v>1.1811700000000001</v>
      </c>
      <c r="G15114" s="384">
        <v>0</v>
      </c>
      <c r="H15114">
        <v>1.1821699999999999</v>
      </c>
    </row>
    <row r="15115" spans="1:10">
      <c r="A15115">
        <v>15112</v>
      </c>
      <c r="B15115" s="612">
        <v>44145.603472222225</v>
      </c>
      <c r="C15115" s="405" t="s">
        <v>2054</v>
      </c>
      <c r="D15115" s="384">
        <v>3494</v>
      </c>
      <c r="E15115">
        <v>0.02</v>
      </c>
      <c r="F15115">
        <v>1.1821699999999999</v>
      </c>
      <c r="G15115" s="384">
        <v>0</v>
      </c>
      <c r="H15115">
        <v>1.1821699999999999</v>
      </c>
      <c r="I15115">
        <v>2</v>
      </c>
      <c r="J15115" s="384">
        <v>44336.73</v>
      </c>
    </row>
    <row r="15116" spans="1:10">
      <c r="A15116">
        <v>15113</v>
      </c>
      <c r="B15116" s="612">
        <v>44145.604861111111</v>
      </c>
      <c r="C15116" s="405" t="s">
        <v>97</v>
      </c>
      <c r="D15116" s="384">
        <v>3495</v>
      </c>
      <c r="E15116">
        <v>0.02</v>
      </c>
      <c r="F15116">
        <v>1.18201</v>
      </c>
      <c r="G15116" s="384">
        <v>0</v>
      </c>
      <c r="H15116">
        <v>0</v>
      </c>
    </row>
    <row r="15117" spans="1:10">
      <c r="A15117">
        <v>15114</v>
      </c>
      <c r="B15117" s="612">
        <v>44145.604861111111</v>
      </c>
      <c r="C15117" s="405" t="s">
        <v>2110</v>
      </c>
      <c r="D15117" s="384">
        <v>3495</v>
      </c>
      <c r="E15117">
        <v>0.02</v>
      </c>
      <c r="F15117">
        <v>1.18201</v>
      </c>
      <c r="G15117" s="384">
        <v>0</v>
      </c>
      <c r="H15117">
        <v>1.18005</v>
      </c>
    </row>
    <row r="15118" spans="1:10">
      <c r="A15118">
        <v>15132</v>
      </c>
      <c r="B15118" s="612">
        <v>44146.343055555553</v>
      </c>
      <c r="C15118" s="405" t="s">
        <v>2054</v>
      </c>
      <c r="D15118" s="384">
        <v>3495</v>
      </c>
      <c r="E15118">
        <v>0.02</v>
      </c>
      <c r="F15118">
        <v>1.18005</v>
      </c>
      <c r="G15118" s="384">
        <v>0</v>
      </c>
      <c r="H15118">
        <v>1.18005</v>
      </c>
      <c r="I15118">
        <v>3.94</v>
      </c>
      <c r="J15118" s="384">
        <v>44346.64</v>
      </c>
    </row>
    <row r="15119" spans="1:10">
      <c r="A15119">
        <v>15116</v>
      </c>
      <c r="B15119" s="612">
        <v>44145.607638888891</v>
      </c>
      <c r="C15119" s="405" t="s">
        <v>96</v>
      </c>
      <c r="D15119" s="384">
        <v>3496</v>
      </c>
      <c r="E15119">
        <v>0.02</v>
      </c>
      <c r="F15119">
        <v>1.18181</v>
      </c>
      <c r="G15119" s="384">
        <v>0</v>
      </c>
      <c r="H15119">
        <v>0</v>
      </c>
    </row>
    <row r="15120" spans="1:10">
      <c r="A15120">
        <v>15117</v>
      </c>
      <c r="B15120" s="612">
        <v>44145.607638888891</v>
      </c>
      <c r="C15120" s="405" t="s">
        <v>2110</v>
      </c>
      <c r="D15120" s="384">
        <v>3496</v>
      </c>
      <c r="E15120">
        <v>0.02</v>
      </c>
      <c r="F15120">
        <v>1.18181</v>
      </c>
      <c r="G15120" s="384">
        <v>0</v>
      </c>
      <c r="H15120">
        <v>1.1828099999999999</v>
      </c>
    </row>
    <row r="15121" spans="1:10">
      <c r="A15121">
        <v>15118</v>
      </c>
      <c r="B15121" s="612">
        <v>44145.628472222219</v>
      </c>
      <c r="C15121" s="405" t="s">
        <v>2054</v>
      </c>
      <c r="D15121" s="384">
        <v>3496</v>
      </c>
      <c r="E15121">
        <v>0.02</v>
      </c>
      <c r="F15121">
        <v>1.1828099999999999</v>
      </c>
      <c r="G15121" s="384">
        <v>0</v>
      </c>
      <c r="H15121">
        <v>1.1828099999999999</v>
      </c>
      <c r="I15121">
        <v>2</v>
      </c>
      <c r="J15121" s="384">
        <v>44338.73</v>
      </c>
    </row>
    <row r="15122" spans="1:10">
      <c r="A15122">
        <v>15119</v>
      </c>
      <c r="B15122" s="612">
        <v>44145.631249999999</v>
      </c>
      <c r="C15122" s="405" t="s">
        <v>96</v>
      </c>
      <c r="D15122" s="384">
        <v>3497</v>
      </c>
      <c r="E15122">
        <v>0.02</v>
      </c>
      <c r="F15122">
        <v>1.1825000000000001</v>
      </c>
      <c r="G15122" s="384">
        <v>0</v>
      </c>
      <c r="H15122">
        <v>0</v>
      </c>
    </row>
    <row r="15123" spans="1:10">
      <c r="A15123">
        <v>15120</v>
      </c>
      <c r="B15123" s="612">
        <v>44145.631249999999</v>
      </c>
      <c r="C15123" s="405" t="s">
        <v>2110</v>
      </c>
      <c r="D15123" s="384">
        <v>3497</v>
      </c>
      <c r="E15123">
        <v>0.02</v>
      </c>
      <c r="F15123">
        <v>1.1825000000000001</v>
      </c>
      <c r="G15123" s="384">
        <v>0</v>
      </c>
      <c r="H15123">
        <v>1.1835</v>
      </c>
    </row>
    <row r="15124" spans="1:10">
      <c r="A15124">
        <v>15123</v>
      </c>
      <c r="B15124" s="612">
        <v>44145.700694444444</v>
      </c>
      <c r="C15124" s="405" t="s">
        <v>2110</v>
      </c>
      <c r="D15124" s="384">
        <v>3497</v>
      </c>
      <c r="E15124">
        <v>0.02</v>
      </c>
      <c r="F15124">
        <v>1.1825000000000001</v>
      </c>
      <c r="G15124" s="384">
        <v>0</v>
      </c>
      <c r="H15124">
        <v>1.18268</v>
      </c>
    </row>
    <row r="15125" spans="1:10">
      <c r="A15125">
        <v>15124</v>
      </c>
      <c r="B15125" s="612">
        <v>44146.071527777778</v>
      </c>
      <c r="C15125" s="405" t="s">
        <v>2054</v>
      </c>
      <c r="D15125" s="384">
        <v>3497</v>
      </c>
      <c r="E15125">
        <v>0.02</v>
      </c>
      <c r="F15125">
        <v>1.18268</v>
      </c>
      <c r="G15125" s="384">
        <v>0</v>
      </c>
      <c r="H15125">
        <v>1.18268</v>
      </c>
      <c r="I15125">
        <v>0.28000000000000003</v>
      </c>
      <c r="J15125" s="384">
        <v>44339.01</v>
      </c>
    </row>
    <row r="15126" spans="1:10">
      <c r="A15126">
        <v>15121</v>
      </c>
      <c r="B15126" s="612">
        <v>44145.700694444444</v>
      </c>
      <c r="C15126" s="405" t="s">
        <v>96</v>
      </c>
      <c r="D15126" s="384">
        <v>3498</v>
      </c>
      <c r="E15126">
        <v>0.02</v>
      </c>
      <c r="F15126">
        <v>1.18085</v>
      </c>
      <c r="G15126" s="384">
        <v>0</v>
      </c>
      <c r="H15126">
        <v>0</v>
      </c>
    </row>
    <row r="15127" spans="1:10">
      <c r="A15127">
        <v>15122</v>
      </c>
      <c r="B15127" s="612">
        <v>44145.700694444444</v>
      </c>
      <c r="C15127" s="405" t="s">
        <v>2110</v>
      </c>
      <c r="D15127" s="384">
        <v>3498</v>
      </c>
      <c r="E15127">
        <v>0.02</v>
      </c>
      <c r="F15127">
        <v>1.18085</v>
      </c>
      <c r="G15127" s="384">
        <v>0</v>
      </c>
      <c r="H15127">
        <v>1.18268</v>
      </c>
    </row>
    <row r="15128" spans="1:10">
      <c r="A15128">
        <v>15125</v>
      </c>
      <c r="B15128" s="612">
        <v>44146.071527777778</v>
      </c>
      <c r="C15128" s="405" t="s">
        <v>2054</v>
      </c>
      <c r="D15128" s="384">
        <v>3498</v>
      </c>
      <c r="E15128">
        <v>0.02</v>
      </c>
      <c r="F15128">
        <v>1.18268</v>
      </c>
      <c r="G15128" s="384">
        <v>0</v>
      </c>
      <c r="H15128">
        <v>1.18268</v>
      </c>
      <c r="I15128">
        <v>3.58</v>
      </c>
      <c r="J15128" s="384">
        <v>44342.59</v>
      </c>
    </row>
    <row r="15129" spans="1:10">
      <c r="A15129">
        <v>15126</v>
      </c>
      <c r="B15129" s="612">
        <v>44146.106944444444</v>
      </c>
      <c r="C15129" s="405" t="s">
        <v>96</v>
      </c>
      <c r="D15129" s="384">
        <v>3499</v>
      </c>
      <c r="E15129">
        <v>0.02</v>
      </c>
      <c r="F15129">
        <v>1.1823900000000001</v>
      </c>
      <c r="G15129" s="384">
        <v>0</v>
      </c>
      <c r="H15129">
        <v>0</v>
      </c>
    </row>
    <row r="15130" spans="1:10">
      <c r="A15130">
        <v>15127</v>
      </c>
      <c r="B15130" s="612">
        <v>44146.106944444444</v>
      </c>
      <c r="C15130" s="405" t="s">
        <v>2110</v>
      </c>
      <c r="D15130" s="384">
        <v>3499</v>
      </c>
      <c r="E15130">
        <v>0.02</v>
      </c>
      <c r="F15130">
        <v>1.1823900000000001</v>
      </c>
      <c r="G15130" s="384">
        <v>0</v>
      </c>
      <c r="H15130">
        <v>1.1833899999999999</v>
      </c>
    </row>
    <row r="15131" spans="1:10">
      <c r="A15131">
        <v>15130</v>
      </c>
      <c r="B15131" s="612">
        <v>44146.333333333336</v>
      </c>
      <c r="C15131" s="405" t="s">
        <v>2110</v>
      </c>
      <c r="D15131" s="384">
        <v>3499</v>
      </c>
      <c r="E15131">
        <v>0.02</v>
      </c>
      <c r="F15131">
        <v>1.1823900000000001</v>
      </c>
      <c r="G15131" s="384">
        <v>0</v>
      </c>
      <c r="H15131">
        <v>1.18259</v>
      </c>
    </row>
    <row r="15132" spans="1:10">
      <c r="A15132">
        <v>15136</v>
      </c>
      <c r="B15132" s="612">
        <v>44146.347222222219</v>
      </c>
      <c r="C15132" s="405" t="s">
        <v>2110</v>
      </c>
      <c r="D15132" s="384">
        <v>3499</v>
      </c>
      <c r="E15132">
        <v>0.02</v>
      </c>
      <c r="F15132">
        <v>1.1823900000000001</v>
      </c>
      <c r="G15132" s="384">
        <v>0</v>
      </c>
      <c r="H15132">
        <v>1.1815599999999999</v>
      </c>
    </row>
    <row r="15133" spans="1:10">
      <c r="A15133">
        <v>15147</v>
      </c>
      <c r="B15133" s="612">
        <v>44146.481249999997</v>
      </c>
      <c r="C15133" s="405" t="s">
        <v>2110</v>
      </c>
      <c r="D15133" s="384">
        <v>3499</v>
      </c>
      <c r="E15133">
        <v>0.02</v>
      </c>
      <c r="F15133">
        <v>1.1823900000000001</v>
      </c>
      <c r="G15133" s="384">
        <v>0</v>
      </c>
      <c r="H15133">
        <v>1.18028</v>
      </c>
    </row>
    <row r="15134" spans="1:10">
      <c r="A15134">
        <v>15153</v>
      </c>
      <c r="B15134" s="612">
        <v>44146.526388888888</v>
      </c>
      <c r="C15134" s="405" t="s">
        <v>2110</v>
      </c>
      <c r="D15134" s="384">
        <v>3499</v>
      </c>
      <c r="E15134">
        <v>0.02</v>
      </c>
      <c r="F15134">
        <v>1.1823900000000001</v>
      </c>
      <c r="G15134" s="384">
        <v>0</v>
      </c>
      <c r="H15134">
        <v>1.1789499999999999</v>
      </c>
    </row>
    <row r="15135" spans="1:10">
      <c r="A15135">
        <v>15174</v>
      </c>
      <c r="B15135" s="612">
        <v>44147.353472222225</v>
      </c>
      <c r="C15135" s="405" t="s">
        <v>2054</v>
      </c>
      <c r="D15135" s="384">
        <v>3499</v>
      </c>
      <c r="E15135">
        <v>0.02</v>
      </c>
      <c r="F15135">
        <v>1.1789499999999999</v>
      </c>
      <c r="G15135" s="384">
        <v>0</v>
      </c>
      <c r="H15135">
        <v>1.1789499999999999</v>
      </c>
      <c r="I15135">
        <v>-7.12</v>
      </c>
      <c r="J15135" s="384">
        <v>44352.63</v>
      </c>
    </row>
    <row r="15136" spans="1:10">
      <c r="A15136">
        <v>15128</v>
      </c>
      <c r="B15136" s="612">
        <v>44146.333333333336</v>
      </c>
      <c r="C15136" s="405" t="s">
        <v>96</v>
      </c>
      <c r="D15136" s="384">
        <v>3500</v>
      </c>
      <c r="E15136">
        <v>0.02</v>
      </c>
      <c r="F15136">
        <v>1.18079</v>
      </c>
      <c r="G15136" s="384">
        <v>0</v>
      </c>
      <c r="H15136">
        <v>0</v>
      </c>
    </row>
    <row r="15137" spans="1:10">
      <c r="A15137">
        <v>15129</v>
      </c>
      <c r="B15137" s="612">
        <v>44146.333333333336</v>
      </c>
      <c r="C15137" s="405" t="s">
        <v>2110</v>
      </c>
      <c r="D15137" s="384">
        <v>3500</v>
      </c>
      <c r="E15137">
        <v>0.02</v>
      </c>
      <c r="F15137">
        <v>1.18079</v>
      </c>
      <c r="G15137" s="384">
        <v>0</v>
      </c>
      <c r="H15137">
        <v>1.18259</v>
      </c>
    </row>
    <row r="15138" spans="1:10">
      <c r="A15138">
        <v>15135</v>
      </c>
      <c r="B15138" s="612">
        <v>44146.347222222219</v>
      </c>
      <c r="C15138" s="405" t="s">
        <v>2110</v>
      </c>
      <c r="D15138" s="384">
        <v>3500</v>
      </c>
      <c r="E15138">
        <v>0.02</v>
      </c>
      <c r="F15138">
        <v>1.18079</v>
      </c>
      <c r="G15138" s="384">
        <v>0</v>
      </c>
      <c r="H15138">
        <v>1.1815599999999999</v>
      </c>
    </row>
    <row r="15139" spans="1:10">
      <c r="A15139">
        <v>15146</v>
      </c>
      <c r="B15139" s="612">
        <v>44146.481249999997</v>
      </c>
      <c r="C15139" s="405" t="s">
        <v>2110</v>
      </c>
      <c r="D15139" s="384">
        <v>3500</v>
      </c>
      <c r="E15139">
        <v>0.02</v>
      </c>
      <c r="F15139">
        <v>1.18079</v>
      </c>
      <c r="G15139" s="384">
        <v>0</v>
      </c>
      <c r="H15139">
        <v>1.18028</v>
      </c>
    </row>
    <row r="15140" spans="1:10">
      <c r="A15140">
        <v>15152</v>
      </c>
      <c r="B15140" s="612">
        <v>44146.526388888888</v>
      </c>
      <c r="C15140" s="405" t="s">
        <v>2110</v>
      </c>
      <c r="D15140" s="384">
        <v>3500</v>
      </c>
      <c r="E15140">
        <v>0.02</v>
      </c>
      <c r="F15140">
        <v>1.18079</v>
      </c>
      <c r="G15140" s="384">
        <v>0</v>
      </c>
      <c r="H15140">
        <v>1.1789499999999999</v>
      </c>
    </row>
    <row r="15141" spans="1:10">
      <c r="A15141">
        <v>15175</v>
      </c>
      <c r="B15141" s="612">
        <v>44147.353472222225</v>
      </c>
      <c r="C15141" s="405" t="s">
        <v>2054</v>
      </c>
      <c r="D15141" s="384">
        <v>3500</v>
      </c>
      <c r="E15141">
        <v>0.02</v>
      </c>
      <c r="F15141">
        <v>1.1789499999999999</v>
      </c>
      <c r="G15141" s="384">
        <v>0</v>
      </c>
      <c r="H15141">
        <v>1.1789499999999999</v>
      </c>
      <c r="I15141">
        <v>-3.92</v>
      </c>
      <c r="J15141" s="384">
        <v>44348.71</v>
      </c>
    </row>
    <row r="15142" spans="1:10">
      <c r="A15142">
        <v>15133</v>
      </c>
      <c r="B15142" s="612">
        <v>44146.347222222219</v>
      </c>
      <c r="C15142" s="405" t="s">
        <v>96</v>
      </c>
      <c r="D15142" s="384">
        <v>3501</v>
      </c>
      <c r="E15142">
        <v>0.03</v>
      </c>
      <c r="F15142">
        <v>1.17919</v>
      </c>
      <c r="G15142" s="384">
        <v>0</v>
      </c>
      <c r="H15142">
        <v>0</v>
      </c>
    </row>
    <row r="15143" spans="1:10">
      <c r="A15143">
        <v>15134</v>
      </c>
      <c r="B15143" s="612">
        <v>44146.347222222219</v>
      </c>
      <c r="C15143" s="405" t="s">
        <v>2110</v>
      </c>
      <c r="D15143" s="384">
        <v>3501</v>
      </c>
      <c r="E15143">
        <v>0.03</v>
      </c>
      <c r="F15143">
        <v>1.17919</v>
      </c>
      <c r="G15143" s="384">
        <v>0</v>
      </c>
      <c r="H15143">
        <v>1.1815599999999999</v>
      </c>
    </row>
    <row r="15144" spans="1:10">
      <c r="A15144">
        <v>15145</v>
      </c>
      <c r="B15144" s="612">
        <v>44146.481249999997</v>
      </c>
      <c r="C15144" s="405" t="s">
        <v>2110</v>
      </c>
      <c r="D15144" s="384">
        <v>3501</v>
      </c>
      <c r="E15144">
        <v>0.03</v>
      </c>
      <c r="F15144">
        <v>1.17919</v>
      </c>
      <c r="G15144" s="384">
        <v>0</v>
      </c>
      <c r="H15144">
        <v>1.18028</v>
      </c>
    </row>
    <row r="15145" spans="1:10">
      <c r="A15145">
        <v>15151</v>
      </c>
      <c r="B15145" s="612">
        <v>44146.526388888888</v>
      </c>
      <c r="C15145" s="405" t="s">
        <v>2110</v>
      </c>
      <c r="D15145" s="384">
        <v>3501</v>
      </c>
      <c r="E15145">
        <v>0.03</v>
      </c>
      <c r="F15145">
        <v>1.17919</v>
      </c>
      <c r="G15145" s="384">
        <v>0</v>
      </c>
      <c r="H15145">
        <v>1.1789499999999999</v>
      </c>
    </row>
    <row r="15146" spans="1:10">
      <c r="A15146">
        <v>15176</v>
      </c>
      <c r="B15146" s="612">
        <v>44147.353472222225</v>
      </c>
      <c r="C15146" s="405" t="s">
        <v>2054</v>
      </c>
      <c r="D15146" s="384">
        <v>3501</v>
      </c>
      <c r="E15146">
        <v>0.03</v>
      </c>
      <c r="F15146">
        <v>1.1789499999999999</v>
      </c>
      <c r="G15146" s="384">
        <v>0</v>
      </c>
      <c r="H15146">
        <v>1.1789499999999999</v>
      </c>
      <c r="I15146">
        <v>-1.08</v>
      </c>
      <c r="J15146" s="384">
        <v>44347.63</v>
      </c>
    </row>
    <row r="15147" spans="1:10">
      <c r="A15147">
        <v>15137</v>
      </c>
      <c r="B15147" s="612">
        <v>44146.353472222225</v>
      </c>
      <c r="C15147" s="405" t="s">
        <v>97</v>
      </c>
      <c r="D15147" s="384">
        <v>3502</v>
      </c>
      <c r="E15147">
        <v>0.02</v>
      </c>
      <c r="F15147">
        <v>1.1794800000000001</v>
      </c>
      <c r="G15147" s="384">
        <v>0</v>
      </c>
      <c r="H15147">
        <v>0</v>
      </c>
    </row>
    <row r="15148" spans="1:10">
      <c r="A15148">
        <v>15138</v>
      </c>
      <c r="B15148" s="612">
        <v>44146.353472222225</v>
      </c>
      <c r="C15148" s="405" t="s">
        <v>2110</v>
      </c>
      <c r="D15148" s="384">
        <v>3502</v>
      </c>
      <c r="E15148">
        <v>0.02</v>
      </c>
      <c r="F15148">
        <v>1.1794800000000001</v>
      </c>
      <c r="G15148" s="384">
        <v>0</v>
      </c>
      <c r="H15148">
        <v>1.17848</v>
      </c>
    </row>
    <row r="15149" spans="1:10">
      <c r="A15149">
        <v>15139</v>
      </c>
      <c r="B15149" s="612">
        <v>44146.40902777778</v>
      </c>
      <c r="C15149" s="405" t="s">
        <v>2054</v>
      </c>
      <c r="D15149" s="384">
        <v>3502</v>
      </c>
      <c r="E15149">
        <v>0.02</v>
      </c>
      <c r="F15149">
        <v>1.17848</v>
      </c>
      <c r="G15149" s="384">
        <v>0</v>
      </c>
      <c r="H15149">
        <v>1.17848</v>
      </c>
      <c r="I15149">
        <v>2</v>
      </c>
      <c r="J15149" s="384">
        <v>44348.639999999999</v>
      </c>
    </row>
    <row r="15150" spans="1:10">
      <c r="A15150">
        <v>15140</v>
      </c>
      <c r="B15150" s="612">
        <v>44146.411805555559</v>
      </c>
      <c r="C15150" s="405" t="s">
        <v>97</v>
      </c>
      <c r="D15150" s="384">
        <v>3503</v>
      </c>
      <c r="E15150">
        <v>0.02</v>
      </c>
      <c r="F15150">
        <v>1.17862</v>
      </c>
      <c r="G15150" s="384">
        <v>0</v>
      </c>
      <c r="H15150">
        <v>0</v>
      </c>
    </row>
    <row r="15151" spans="1:10">
      <c r="A15151">
        <v>15141</v>
      </c>
      <c r="B15151" s="612">
        <v>44146.411805555559</v>
      </c>
      <c r="C15151" s="405" t="s">
        <v>2110</v>
      </c>
      <c r="D15151" s="384">
        <v>3503</v>
      </c>
      <c r="E15151">
        <v>0.02</v>
      </c>
      <c r="F15151">
        <v>1.17862</v>
      </c>
      <c r="G15151" s="384">
        <v>0</v>
      </c>
      <c r="H15151">
        <v>1.1776199999999999</v>
      </c>
    </row>
    <row r="15152" spans="1:10">
      <c r="A15152">
        <v>15142</v>
      </c>
      <c r="B15152" s="612">
        <v>44146.481249999997</v>
      </c>
      <c r="C15152" s="405" t="s">
        <v>2054</v>
      </c>
      <c r="D15152" s="384">
        <v>3503</v>
      </c>
      <c r="E15152">
        <v>0.02</v>
      </c>
      <c r="F15152">
        <v>1.1776199999999999</v>
      </c>
      <c r="G15152" s="384">
        <v>0</v>
      </c>
      <c r="H15152">
        <v>1.1776199999999999</v>
      </c>
      <c r="I15152">
        <v>2</v>
      </c>
      <c r="J15152" s="384">
        <v>44350.64</v>
      </c>
    </row>
    <row r="15153" spans="1:10">
      <c r="A15153">
        <v>15143</v>
      </c>
      <c r="B15153" s="612">
        <v>44146.481249999997</v>
      </c>
      <c r="C15153" s="405" t="s">
        <v>96</v>
      </c>
      <c r="D15153" s="384">
        <v>3504</v>
      </c>
      <c r="E15153">
        <v>0.05</v>
      </c>
      <c r="F15153">
        <v>1.1774899999999999</v>
      </c>
      <c r="G15153" s="384">
        <v>0</v>
      </c>
      <c r="H15153">
        <v>0</v>
      </c>
    </row>
    <row r="15154" spans="1:10">
      <c r="A15154">
        <v>15144</v>
      </c>
      <c r="B15154" s="612">
        <v>44146.481249999997</v>
      </c>
      <c r="C15154" s="405" t="s">
        <v>2110</v>
      </c>
      <c r="D15154" s="384">
        <v>3504</v>
      </c>
      <c r="E15154">
        <v>0.05</v>
      </c>
      <c r="F15154">
        <v>1.1774899999999999</v>
      </c>
      <c r="G15154" s="384">
        <v>0</v>
      </c>
      <c r="H15154">
        <v>1.18028</v>
      </c>
    </row>
    <row r="15155" spans="1:10">
      <c r="A15155">
        <v>15150</v>
      </c>
      <c r="B15155" s="612">
        <v>44146.526388888888</v>
      </c>
      <c r="C15155" s="405" t="s">
        <v>2110</v>
      </c>
      <c r="D15155" s="384">
        <v>3504</v>
      </c>
      <c r="E15155">
        <v>0.05</v>
      </c>
      <c r="F15155">
        <v>1.1774899999999999</v>
      </c>
      <c r="G15155" s="384">
        <v>0</v>
      </c>
      <c r="H15155">
        <v>1.1789499999999999</v>
      </c>
    </row>
    <row r="15156" spans="1:10">
      <c r="A15156">
        <v>15177</v>
      </c>
      <c r="B15156" s="612">
        <v>44147.353472222225</v>
      </c>
      <c r="C15156" s="405" t="s">
        <v>2054</v>
      </c>
      <c r="D15156" s="384">
        <v>3504</v>
      </c>
      <c r="E15156">
        <v>0.05</v>
      </c>
      <c r="F15156">
        <v>1.1789499999999999</v>
      </c>
      <c r="G15156" s="384">
        <v>0</v>
      </c>
      <c r="H15156">
        <v>1.1789499999999999</v>
      </c>
      <c r="I15156">
        <v>6.7</v>
      </c>
      <c r="J15156" s="384">
        <v>44354.32</v>
      </c>
    </row>
    <row r="15157" spans="1:10">
      <c r="A15157">
        <v>15148</v>
      </c>
      <c r="B15157" s="612">
        <v>44146.526388888888</v>
      </c>
      <c r="C15157" s="405" t="s">
        <v>96</v>
      </c>
      <c r="D15157" s="384">
        <v>3505</v>
      </c>
      <c r="E15157">
        <v>0.08</v>
      </c>
      <c r="F15157">
        <v>1.1756899999999999</v>
      </c>
      <c r="G15157" s="384">
        <v>0</v>
      </c>
      <c r="H15157">
        <v>0</v>
      </c>
    </row>
    <row r="15158" spans="1:10">
      <c r="A15158">
        <v>15149</v>
      </c>
      <c r="B15158" s="612">
        <v>44146.526388888888</v>
      </c>
      <c r="C15158" s="405" t="s">
        <v>2110</v>
      </c>
      <c r="D15158" s="384">
        <v>3505</v>
      </c>
      <c r="E15158">
        <v>0.08</v>
      </c>
      <c r="F15158">
        <v>1.1756899999999999</v>
      </c>
      <c r="G15158" s="384">
        <v>0</v>
      </c>
      <c r="H15158">
        <v>1.1789499999999999</v>
      </c>
    </row>
    <row r="15159" spans="1:10">
      <c r="A15159">
        <v>15178</v>
      </c>
      <c r="B15159" s="612">
        <v>44147.353472222225</v>
      </c>
      <c r="C15159" s="405" t="s">
        <v>2054</v>
      </c>
      <c r="D15159" s="384">
        <v>3505</v>
      </c>
      <c r="E15159">
        <v>0.08</v>
      </c>
      <c r="F15159">
        <v>1.1789499999999999</v>
      </c>
      <c r="G15159" s="384">
        <v>0</v>
      </c>
      <c r="H15159">
        <v>1.1789499999999999</v>
      </c>
      <c r="I15159">
        <v>25.12</v>
      </c>
      <c r="J15159" s="384">
        <v>44379.44</v>
      </c>
    </row>
    <row r="15160" spans="1:10">
      <c r="A15160">
        <v>15154</v>
      </c>
      <c r="B15160" s="612">
        <v>44146.536805555559</v>
      </c>
      <c r="C15160" s="405" t="s">
        <v>97</v>
      </c>
      <c r="D15160" s="384">
        <v>3506</v>
      </c>
      <c r="E15160">
        <v>0.02</v>
      </c>
      <c r="F15160">
        <v>1.17638</v>
      </c>
      <c r="G15160" s="384">
        <v>0</v>
      </c>
      <c r="H15160">
        <v>0</v>
      </c>
    </row>
    <row r="15161" spans="1:10">
      <c r="A15161">
        <v>15155</v>
      </c>
      <c r="B15161" s="612">
        <v>44146.536805555559</v>
      </c>
      <c r="C15161" s="405" t="s">
        <v>2110</v>
      </c>
      <c r="D15161" s="384">
        <v>3506</v>
      </c>
      <c r="E15161">
        <v>0.02</v>
      </c>
      <c r="F15161">
        <v>1.17638</v>
      </c>
      <c r="G15161" s="384">
        <v>0</v>
      </c>
      <c r="H15161">
        <v>1.1753800000000001</v>
      </c>
    </row>
    <row r="15162" spans="1:10">
      <c r="A15162">
        <v>15156</v>
      </c>
      <c r="B15162" s="612">
        <v>44146.604166666664</v>
      </c>
      <c r="C15162" s="405" t="s">
        <v>2054</v>
      </c>
      <c r="D15162" s="384">
        <v>3506</v>
      </c>
      <c r="E15162">
        <v>0.02</v>
      </c>
      <c r="F15162">
        <v>1.1753800000000001</v>
      </c>
      <c r="G15162" s="384">
        <v>0</v>
      </c>
      <c r="H15162">
        <v>1.1753800000000001</v>
      </c>
      <c r="I15162">
        <v>2</v>
      </c>
      <c r="J15162" s="384">
        <v>44352.639999999999</v>
      </c>
    </row>
    <row r="15163" spans="1:10">
      <c r="A15163">
        <v>15157</v>
      </c>
      <c r="B15163" s="612">
        <v>44146.644444444442</v>
      </c>
      <c r="C15163" s="405" t="s">
        <v>97</v>
      </c>
      <c r="D15163" s="384">
        <v>3507</v>
      </c>
      <c r="E15163">
        <v>0.02</v>
      </c>
      <c r="F15163">
        <v>1.1754599999999999</v>
      </c>
      <c r="G15163" s="384">
        <v>0</v>
      </c>
      <c r="H15163">
        <v>0</v>
      </c>
    </row>
    <row r="15164" spans="1:10">
      <c r="A15164">
        <v>15158</v>
      </c>
      <c r="B15164" s="612">
        <v>44146.644444444442</v>
      </c>
      <c r="C15164" s="405" t="s">
        <v>2110</v>
      </c>
      <c r="D15164" s="384">
        <v>3507</v>
      </c>
      <c r="E15164">
        <v>0.02</v>
      </c>
      <c r="F15164">
        <v>1.1754599999999999</v>
      </c>
      <c r="G15164" s="384">
        <v>0</v>
      </c>
      <c r="H15164">
        <v>1.1744600000000001</v>
      </c>
    </row>
    <row r="15165" spans="1:10">
      <c r="A15165">
        <v>15161</v>
      </c>
      <c r="B15165" s="612">
        <v>44146.731249999997</v>
      </c>
      <c r="C15165" s="405" t="s">
        <v>2110</v>
      </c>
      <c r="D15165" s="384">
        <v>3507</v>
      </c>
      <c r="E15165">
        <v>0.02</v>
      </c>
      <c r="F15165">
        <v>1.1754599999999999</v>
      </c>
      <c r="G15165" s="384">
        <v>0</v>
      </c>
      <c r="H15165">
        <v>1.17527</v>
      </c>
    </row>
    <row r="15166" spans="1:10">
      <c r="A15166">
        <v>15165</v>
      </c>
      <c r="B15166" s="612">
        <v>44147.058333333334</v>
      </c>
      <c r="C15166" s="405" t="s">
        <v>2110</v>
      </c>
      <c r="D15166" s="384">
        <v>3507</v>
      </c>
      <c r="E15166">
        <v>0.02</v>
      </c>
      <c r="F15166">
        <v>1.1754599999999999</v>
      </c>
      <c r="G15166" s="384">
        <v>0</v>
      </c>
      <c r="H15166">
        <v>1.17631</v>
      </c>
    </row>
    <row r="15167" spans="1:10">
      <c r="A15167">
        <v>15166</v>
      </c>
      <c r="B15167" s="612">
        <v>44147.272222222222</v>
      </c>
      <c r="C15167" s="405" t="s">
        <v>2054</v>
      </c>
      <c r="D15167" s="384">
        <v>3507</v>
      </c>
      <c r="E15167">
        <v>0.02</v>
      </c>
      <c r="F15167">
        <v>1.17631</v>
      </c>
      <c r="G15167" s="384">
        <v>0</v>
      </c>
      <c r="H15167">
        <v>1.17631</v>
      </c>
      <c r="I15167">
        <v>-1.63</v>
      </c>
      <c r="J15167" s="384">
        <v>44351</v>
      </c>
    </row>
    <row r="15168" spans="1:10">
      <c r="A15168">
        <v>15159</v>
      </c>
      <c r="B15168" s="612">
        <v>44146.731249999997</v>
      </c>
      <c r="C15168" s="405" t="s">
        <v>97</v>
      </c>
      <c r="D15168" s="384">
        <v>3508</v>
      </c>
      <c r="E15168">
        <v>0.02</v>
      </c>
      <c r="F15168">
        <v>1.1770799999999999</v>
      </c>
      <c r="G15168" s="384">
        <v>0</v>
      </c>
      <c r="H15168">
        <v>0</v>
      </c>
    </row>
    <row r="15169" spans="1:10">
      <c r="A15169">
        <v>15160</v>
      </c>
      <c r="B15169" s="612">
        <v>44146.731249999997</v>
      </c>
      <c r="C15169" s="405" t="s">
        <v>2110</v>
      </c>
      <c r="D15169" s="384">
        <v>3508</v>
      </c>
      <c r="E15169">
        <v>0.02</v>
      </c>
      <c r="F15169">
        <v>1.1770799999999999</v>
      </c>
      <c r="G15169" s="384">
        <v>0</v>
      </c>
      <c r="H15169">
        <v>1.17527</v>
      </c>
    </row>
    <row r="15170" spans="1:10">
      <c r="A15170">
        <v>15164</v>
      </c>
      <c r="B15170" s="612">
        <v>44147.058333333334</v>
      </c>
      <c r="C15170" s="405" t="s">
        <v>2110</v>
      </c>
      <c r="D15170" s="384">
        <v>3508</v>
      </c>
      <c r="E15170">
        <v>0.02</v>
      </c>
      <c r="F15170">
        <v>1.1770799999999999</v>
      </c>
      <c r="G15170" s="384">
        <v>0</v>
      </c>
      <c r="H15170">
        <v>1.17631</v>
      </c>
    </row>
    <row r="15171" spans="1:10">
      <c r="A15171">
        <v>15167</v>
      </c>
      <c r="B15171" s="612">
        <v>44147.272222222222</v>
      </c>
      <c r="C15171" s="405" t="s">
        <v>2054</v>
      </c>
      <c r="D15171" s="384">
        <v>3508</v>
      </c>
      <c r="E15171">
        <v>0.02</v>
      </c>
      <c r="F15171">
        <v>1.17631</v>
      </c>
      <c r="G15171" s="384">
        <v>0</v>
      </c>
      <c r="H15171">
        <v>1.17631</v>
      </c>
      <c r="I15171">
        <v>1.61</v>
      </c>
      <c r="J15171" s="384">
        <v>44352.61</v>
      </c>
    </row>
    <row r="15172" spans="1:10">
      <c r="A15172">
        <v>15162</v>
      </c>
      <c r="B15172" s="612">
        <v>44147.058333333334</v>
      </c>
      <c r="C15172" s="405" t="s">
        <v>97</v>
      </c>
      <c r="D15172" s="384">
        <v>3509</v>
      </c>
      <c r="E15172">
        <v>0.03</v>
      </c>
      <c r="F15172">
        <v>1.17869</v>
      </c>
      <c r="G15172" s="384">
        <v>0</v>
      </c>
      <c r="H15172">
        <v>0</v>
      </c>
    </row>
    <row r="15173" spans="1:10">
      <c r="A15173">
        <v>15163</v>
      </c>
      <c r="B15173" s="612">
        <v>44147.058333333334</v>
      </c>
      <c r="C15173" s="405" t="s">
        <v>2110</v>
      </c>
      <c r="D15173" s="384">
        <v>3509</v>
      </c>
      <c r="E15173">
        <v>0.03</v>
      </c>
      <c r="F15173">
        <v>1.17869</v>
      </c>
      <c r="G15173" s="384">
        <v>0</v>
      </c>
      <c r="H15173">
        <v>1.17631</v>
      </c>
    </row>
    <row r="15174" spans="1:10">
      <c r="A15174">
        <v>15168</v>
      </c>
      <c r="B15174" s="612">
        <v>44147.272222222222</v>
      </c>
      <c r="C15174" s="405" t="s">
        <v>2054</v>
      </c>
      <c r="D15174" s="384">
        <v>3509</v>
      </c>
      <c r="E15174">
        <v>0.03</v>
      </c>
      <c r="F15174">
        <v>1.17631</v>
      </c>
      <c r="G15174" s="384">
        <v>0</v>
      </c>
      <c r="H15174">
        <v>1.17631</v>
      </c>
      <c r="I15174">
        <v>7.14</v>
      </c>
      <c r="J15174" s="384">
        <v>44359.75</v>
      </c>
    </row>
    <row r="15175" spans="1:10">
      <c r="A15175">
        <v>15169</v>
      </c>
      <c r="B15175" s="612">
        <v>44147.279166666667</v>
      </c>
      <c r="C15175" s="405" t="s">
        <v>97</v>
      </c>
      <c r="D15175" s="384">
        <v>3510</v>
      </c>
      <c r="E15175">
        <v>0.02</v>
      </c>
      <c r="F15175">
        <v>1.1763600000000001</v>
      </c>
      <c r="G15175" s="384">
        <v>0</v>
      </c>
      <c r="H15175">
        <v>0</v>
      </c>
    </row>
    <row r="15176" spans="1:10">
      <c r="A15176">
        <v>15170</v>
      </c>
      <c r="B15176" s="612">
        <v>44147.279166666667</v>
      </c>
      <c r="C15176" s="405" t="s">
        <v>2110</v>
      </c>
      <c r="D15176" s="384">
        <v>3510</v>
      </c>
      <c r="E15176">
        <v>0.02</v>
      </c>
      <c r="F15176">
        <v>1.1763600000000001</v>
      </c>
      <c r="G15176" s="384">
        <v>0</v>
      </c>
      <c r="H15176">
        <v>1.17536</v>
      </c>
    </row>
    <row r="15177" spans="1:10">
      <c r="A15177">
        <v>15173</v>
      </c>
      <c r="B15177" s="612">
        <v>44147.335416666669</v>
      </c>
      <c r="C15177" s="405" t="s">
        <v>2110</v>
      </c>
      <c r="D15177" s="384">
        <v>3510</v>
      </c>
      <c r="E15177">
        <v>0.02</v>
      </c>
      <c r="F15177">
        <v>1.1763600000000001</v>
      </c>
      <c r="G15177" s="384">
        <v>0</v>
      </c>
      <c r="H15177">
        <v>1.1762300000000001</v>
      </c>
    </row>
    <row r="15178" spans="1:10">
      <c r="A15178">
        <v>15184</v>
      </c>
      <c r="B15178" s="612">
        <v>44147.393055555556</v>
      </c>
      <c r="C15178" s="405" t="s">
        <v>2110</v>
      </c>
      <c r="D15178" s="384">
        <v>3510</v>
      </c>
      <c r="E15178">
        <v>0.02</v>
      </c>
      <c r="F15178">
        <v>1.1763600000000001</v>
      </c>
      <c r="G15178" s="384">
        <v>0</v>
      </c>
      <c r="H15178">
        <v>1.1772899999999999</v>
      </c>
    </row>
    <row r="15179" spans="1:10">
      <c r="A15179">
        <v>15190</v>
      </c>
      <c r="B15179" s="612">
        <v>44147.42083333333</v>
      </c>
      <c r="C15179" s="405" t="s">
        <v>2110</v>
      </c>
      <c r="D15179" s="384">
        <v>3510</v>
      </c>
      <c r="E15179">
        <v>0.02</v>
      </c>
      <c r="F15179">
        <v>1.1763600000000001</v>
      </c>
      <c r="G15179" s="384">
        <v>0</v>
      </c>
      <c r="H15179">
        <v>1.17859</v>
      </c>
    </row>
    <row r="15180" spans="1:10">
      <c r="A15180">
        <v>15209</v>
      </c>
      <c r="B15180" s="612">
        <v>44148.423611111109</v>
      </c>
      <c r="C15180" s="405" t="s">
        <v>2110</v>
      </c>
      <c r="D15180" s="384">
        <v>3510</v>
      </c>
      <c r="E15180">
        <v>0.02</v>
      </c>
      <c r="F15180">
        <v>1.1763600000000001</v>
      </c>
      <c r="G15180" s="384">
        <v>0</v>
      </c>
      <c r="H15180">
        <v>1.17994</v>
      </c>
    </row>
    <row r="15181" spans="1:10">
      <c r="A15181">
        <v>15221</v>
      </c>
      <c r="B15181" s="612">
        <v>44151.125694444447</v>
      </c>
      <c r="C15181" s="405" t="s">
        <v>2110</v>
      </c>
      <c r="D15181" s="384">
        <v>3510</v>
      </c>
      <c r="E15181">
        <v>0.02</v>
      </c>
      <c r="F15181">
        <v>1.1763600000000001</v>
      </c>
      <c r="G15181" s="384">
        <v>0</v>
      </c>
      <c r="H15181">
        <v>1.1815100000000001</v>
      </c>
    </row>
    <row r="15182" spans="1:10">
      <c r="A15182">
        <v>15248</v>
      </c>
      <c r="B15182" s="612">
        <v>44152.361111111109</v>
      </c>
      <c r="C15182" s="405" t="s">
        <v>2110</v>
      </c>
      <c r="D15182" s="384">
        <v>3510</v>
      </c>
      <c r="E15182">
        <v>0.02</v>
      </c>
      <c r="F15182">
        <v>1.1763600000000001</v>
      </c>
      <c r="G15182" s="384">
        <v>0</v>
      </c>
      <c r="H15182">
        <v>1.1832</v>
      </c>
    </row>
    <row r="15183" spans="1:10">
      <c r="A15183">
        <v>15266</v>
      </c>
      <c r="B15183" s="612">
        <v>44152.576388888891</v>
      </c>
      <c r="C15183" s="405" t="s">
        <v>2110</v>
      </c>
      <c r="D15183" s="384">
        <v>3510</v>
      </c>
      <c r="E15183">
        <v>0.02</v>
      </c>
      <c r="F15183">
        <v>1.1763600000000001</v>
      </c>
      <c r="G15183" s="384">
        <v>0</v>
      </c>
      <c r="H15183">
        <v>1.1850099999999999</v>
      </c>
    </row>
    <row r="15184" spans="1:10">
      <c r="A15184">
        <v>15287</v>
      </c>
      <c r="B15184" s="612">
        <v>44153.998611111114</v>
      </c>
      <c r="C15184" s="405" t="s">
        <v>2054</v>
      </c>
      <c r="D15184" s="384">
        <v>3510</v>
      </c>
      <c r="E15184">
        <v>0.02</v>
      </c>
      <c r="F15184">
        <v>1.1850099999999999</v>
      </c>
      <c r="G15184" s="384">
        <v>0</v>
      </c>
      <c r="H15184">
        <v>1.1850099999999999</v>
      </c>
      <c r="I15184">
        <v>-17.21</v>
      </c>
      <c r="J15184" s="384">
        <v>44401.82</v>
      </c>
    </row>
    <row r="15185" spans="1:10">
      <c r="A15185">
        <v>15171</v>
      </c>
      <c r="B15185" s="612">
        <v>44147.335416666669</v>
      </c>
      <c r="C15185" s="405" t="s">
        <v>97</v>
      </c>
      <c r="D15185" s="384">
        <v>3511</v>
      </c>
      <c r="E15185">
        <v>0.02</v>
      </c>
      <c r="F15185">
        <v>1.1780900000000001</v>
      </c>
      <c r="G15185" s="384">
        <v>0</v>
      </c>
      <c r="H15185">
        <v>0</v>
      </c>
    </row>
    <row r="15186" spans="1:10">
      <c r="A15186">
        <v>15172</v>
      </c>
      <c r="B15186" s="612">
        <v>44147.335416666669</v>
      </c>
      <c r="C15186" s="405" t="s">
        <v>2110</v>
      </c>
      <c r="D15186" s="384">
        <v>3511</v>
      </c>
      <c r="E15186">
        <v>0.02</v>
      </c>
      <c r="F15186">
        <v>1.1780900000000001</v>
      </c>
      <c r="G15186" s="384">
        <v>0</v>
      </c>
      <c r="H15186">
        <v>1.1762300000000001</v>
      </c>
    </row>
    <row r="15187" spans="1:10">
      <c r="A15187">
        <v>15183</v>
      </c>
      <c r="B15187" s="612">
        <v>44147.393055555556</v>
      </c>
      <c r="C15187" s="405" t="s">
        <v>2110</v>
      </c>
      <c r="D15187" s="384">
        <v>3511</v>
      </c>
      <c r="E15187">
        <v>0.02</v>
      </c>
      <c r="F15187">
        <v>1.1780900000000001</v>
      </c>
      <c r="G15187" s="384">
        <v>0</v>
      </c>
      <c r="H15187">
        <v>1.1772899999999999</v>
      </c>
    </row>
    <row r="15188" spans="1:10">
      <c r="A15188">
        <v>15189</v>
      </c>
      <c r="B15188" s="612">
        <v>44147.42083333333</v>
      </c>
      <c r="C15188" s="405" t="s">
        <v>2110</v>
      </c>
      <c r="D15188" s="384">
        <v>3511</v>
      </c>
      <c r="E15188">
        <v>0.02</v>
      </c>
      <c r="F15188">
        <v>1.1780900000000001</v>
      </c>
      <c r="G15188" s="384">
        <v>0</v>
      </c>
      <c r="H15188">
        <v>1.17859</v>
      </c>
    </row>
    <row r="15189" spans="1:10">
      <c r="A15189">
        <v>15208</v>
      </c>
      <c r="B15189" s="612">
        <v>44148.423611111109</v>
      </c>
      <c r="C15189" s="405" t="s">
        <v>2110</v>
      </c>
      <c r="D15189" s="384">
        <v>3511</v>
      </c>
      <c r="E15189">
        <v>0.02</v>
      </c>
      <c r="F15189">
        <v>1.1780900000000001</v>
      </c>
      <c r="G15189" s="384">
        <v>0</v>
      </c>
      <c r="H15189">
        <v>1.17994</v>
      </c>
    </row>
    <row r="15190" spans="1:10">
      <c r="A15190">
        <v>15220</v>
      </c>
      <c r="B15190" s="612">
        <v>44151.125694444447</v>
      </c>
      <c r="C15190" s="405" t="s">
        <v>2110</v>
      </c>
      <c r="D15190" s="384">
        <v>3511</v>
      </c>
      <c r="E15190">
        <v>0.02</v>
      </c>
      <c r="F15190">
        <v>1.1780900000000001</v>
      </c>
      <c r="G15190" s="384">
        <v>0</v>
      </c>
      <c r="H15190">
        <v>1.1815100000000001</v>
      </c>
    </row>
    <row r="15191" spans="1:10">
      <c r="A15191">
        <v>15247</v>
      </c>
      <c r="B15191" s="612">
        <v>44152.361111111109</v>
      </c>
      <c r="C15191" s="405" t="s">
        <v>2110</v>
      </c>
      <c r="D15191" s="384">
        <v>3511</v>
      </c>
      <c r="E15191">
        <v>0.02</v>
      </c>
      <c r="F15191">
        <v>1.1780900000000001</v>
      </c>
      <c r="G15191" s="384">
        <v>0</v>
      </c>
      <c r="H15191">
        <v>1.1832</v>
      </c>
    </row>
    <row r="15192" spans="1:10">
      <c r="A15192">
        <v>15265</v>
      </c>
      <c r="B15192" s="612">
        <v>44152.576388888891</v>
      </c>
      <c r="C15192" s="405" t="s">
        <v>2110</v>
      </c>
      <c r="D15192" s="384">
        <v>3511</v>
      </c>
      <c r="E15192">
        <v>0.02</v>
      </c>
      <c r="F15192">
        <v>1.1780900000000001</v>
      </c>
      <c r="G15192" s="384">
        <v>0</v>
      </c>
      <c r="H15192">
        <v>1.1850099999999999</v>
      </c>
    </row>
    <row r="15193" spans="1:10">
      <c r="A15193">
        <v>15288</v>
      </c>
      <c r="B15193" s="612">
        <v>44153.998611111114</v>
      </c>
      <c r="C15193" s="405" t="s">
        <v>2054</v>
      </c>
      <c r="D15193" s="384">
        <v>3511</v>
      </c>
      <c r="E15193">
        <v>0.02</v>
      </c>
      <c r="F15193">
        <v>1.1850099999999999</v>
      </c>
      <c r="G15193" s="384">
        <v>0</v>
      </c>
      <c r="H15193">
        <v>1.1850099999999999</v>
      </c>
      <c r="I15193">
        <v>-13.75</v>
      </c>
      <c r="J15193" s="384">
        <v>44388.07</v>
      </c>
    </row>
    <row r="15194" spans="1:10">
      <c r="A15194">
        <v>15179</v>
      </c>
      <c r="B15194" s="612">
        <v>44147.378472222219</v>
      </c>
      <c r="C15194" s="405" t="s">
        <v>96</v>
      </c>
      <c r="D15194" s="384">
        <v>3512</v>
      </c>
      <c r="E15194">
        <v>0.02</v>
      </c>
      <c r="F15194">
        <v>1.17893</v>
      </c>
      <c r="G15194" s="384">
        <v>0</v>
      </c>
      <c r="H15194">
        <v>0</v>
      </c>
    </row>
    <row r="15195" spans="1:10">
      <c r="A15195">
        <v>15180</v>
      </c>
      <c r="B15195" s="612">
        <v>44147.378472222219</v>
      </c>
      <c r="C15195" s="405" t="s">
        <v>2110</v>
      </c>
      <c r="D15195" s="384">
        <v>3512</v>
      </c>
      <c r="E15195">
        <v>0.02</v>
      </c>
      <c r="F15195">
        <v>1.17893</v>
      </c>
      <c r="G15195" s="384">
        <v>0</v>
      </c>
      <c r="H15195">
        <v>1.1799299999999999</v>
      </c>
    </row>
    <row r="15196" spans="1:10">
      <c r="A15196">
        <v>15185</v>
      </c>
      <c r="B15196" s="612">
        <v>44147.393750000003</v>
      </c>
      <c r="C15196" s="405" t="s">
        <v>2054</v>
      </c>
      <c r="D15196" s="384">
        <v>3512</v>
      </c>
      <c r="E15196">
        <v>0.02</v>
      </c>
      <c r="F15196">
        <v>1.1799299999999999</v>
      </c>
      <c r="G15196" s="384">
        <v>0</v>
      </c>
      <c r="H15196">
        <v>1.1799299999999999</v>
      </c>
      <c r="I15196">
        <v>2</v>
      </c>
      <c r="J15196" s="384">
        <v>44381.440000000002</v>
      </c>
    </row>
    <row r="15197" spans="1:10">
      <c r="A15197">
        <v>15181</v>
      </c>
      <c r="B15197" s="612">
        <v>44147.393055555556</v>
      </c>
      <c r="C15197" s="405" t="s">
        <v>97</v>
      </c>
      <c r="D15197" s="384">
        <v>3513</v>
      </c>
      <c r="E15197">
        <v>0.03</v>
      </c>
      <c r="F15197">
        <v>1.1797</v>
      </c>
      <c r="G15197" s="384">
        <v>0</v>
      </c>
      <c r="H15197">
        <v>0</v>
      </c>
    </row>
    <row r="15198" spans="1:10">
      <c r="A15198">
        <v>15182</v>
      </c>
      <c r="B15198" s="612">
        <v>44147.393055555556</v>
      </c>
      <c r="C15198" s="405" t="s">
        <v>2110</v>
      </c>
      <c r="D15198" s="384">
        <v>3513</v>
      </c>
      <c r="E15198">
        <v>0.03</v>
      </c>
      <c r="F15198">
        <v>1.1797</v>
      </c>
      <c r="G15198" s="384">
        <v>0</v>
      </c>
      <c r="H15198">
        <v>1.1772899999999999</v>
      </c>
    </row>
    <row r="15199" spans="1:10">
      <c r="A15199">
        <v>15188</v>
      </c>
      <c r="B15199" s="612">
        <v>44147.42083333333</v>
      </c>
      <c r="C15199" s="405" t="s">
        <v>2110</v>
      </c>
      <c r="D15199" s="384">
        <v>3513</v>
      </c>
      <c r="E15199">
        <v>0.03</v>
      </c>
      <c r="F15199">
        <v>1.1797</v>
      </c>
      <c r="G15199" s="384">
        <v>0</v>
      </c>
      <c r="H15199">
        <v>1.17859</v>
      </c>
    </row>
    <row r="15200" spans="1:10">
      <c r="A15200">
        <v>15207</v>
      </c>
      <c r="B15200" s="612">
        <v>44148.423611111109</v>
      </c>
      <c r="C15200" s="405" t="s">
        <v>2110</v>
      </c>
      <c r="D15200" s="384">
        <v>3513</v>
      </c>
      <c r="E15200">
        <v>0.03</v>
      </c>
      <c r="F15200">
        <v>1.1797</v>
      </c>
      <c r="G15200" s="384">
        <v>0</v>
      </c>
      <c r="H15200">
        <v>1.17994</v>
      </c>
    </row>
    <row r="15201" spans="1:10">
      <c r="A15201">
        <v>15219</v>
      </c>
      <c r="B15201" s="612">
        <v>44151.125694444447</v>
      </c>
      <c r="C15201" s="405" t="s">
        <v>2110</v>
      </c>
      <c r="D15201" s="384">
        <v>3513</v>
      </c>
      <c r="E15201">
        <v>0.03</v>
      </c>
      <c r="F15201">
        <v>1.1797</v>
      </c>
      <c r="G15201" s="384">
        <v>0</v>
      </c>
      <c r="H15201">
        <v>1.1815100000000001</v>
      </c>
    </row>
    <row r="15202" spans="1:10">
      <c r="A15202">
        <v>15246</v>
      </c>
      <c r="B15202" s="612">
        <v>44152.361111111109</v>
      </c>
      <c r="C15202" s="405" t="s">
        <v>2110</v>
      </c>
      <c r="D15202" s="384">
        <v>3513</v>
      </c>
      <c r="E15202">
        <v>0.03</v>
      </c>
      <c r="F15202">
        <v>1.1797</v>
      </c>
      <c r="G15202" s="384">
        <v>0</v>
      </c>
      <c r="H15202">
        <v>1.1832</v>
      </c>
    </row>
    <row r="15203" spans="1:10">
      <c r="A15203">
        <v>15264</v>
      </c>
      <c r="B15203" s="612">
        <v>44152.576388888891</v>
      </c>
      <c r="C15203" s="405" t="s">
        <v>2110</v>
      </c>
      <c r="D15203" s="384">
        <v>3513</v>
      </c>
      <c r="E15203">
        <v>0.03</v>
      </c>
      <c r="F15203">
        <v>1.1797</v>
      </c>
      <c r="G15203" s="384">
        <v>0</v>
      </c>
      <c r="H15203">
        <v>1.1850099999999999</v>
      </c>
    </row>
    <row r="15204" spans="1:10">
      <c r="A15204">
        <v>15289</v>
      </c>
      <c r="B15204" s="612">
        <v>44153.998611111114</v>
      </c>
      <c r="C15204" s="405" t="s">
        <v>2054</v>
      </c>
      <c r="D15204" s="384">
        <v>3513</v>
      </c>
      <c r="E15204">
        <v>0.03</v>
      </c>
      <c r="F15204">
        <v>1.1850099999999999</v>
      </c>
      <c r="G15204" s="384">
        <v>0</v>
      </c>
      <c r="H15204">
        <v>1.1850099999999999</v>
      </c>
      <c r="I15204">
        <v>-15.8</v>
      </c>
      <c r="J15204" s="384">
        <v>44372.27</v>
      </c>
    </row>
    <row r="15205" spans="1:10">
      <c r="A15205">
        <v>15186</v>
      </c>
      <c r="B15205" s="612">
        <v>44147.42083333333</v>
      </c>
      <c r="C15205" s="405" t="s">
        <v>97</v>
      </c>
      <c r="D15205" s="384">
        <v>3514</v>
      </c>
      <c r="E15205">
        <v>0.05</v>
      </c>
      <c r="F15205">
        <v>1.1814100000000001</v>
      </c>
      <c r="G15205" s="384">
        <v>0</v>
      </c>
      <c r="H15205">
        <v>0</v>
      </c>
    </row>
    <row r="15206" spans="1:10">
      <c r="A15206">
        <v>15187</v>
      </c>
      <c r="B15206" s="612">
        <v>44147.42083333333</v>
      </c>
      <c r="C15206" s="405" t="s">
        <v>2110</v>
      </c>
      <c r="D15206" s="384">
        <v>3514</v>
      </c>
      <c r="E15206">
        <v>0.05</v>
      </c>
      <c r="F15206">
        <v>1.1814100000000001</v>
      </c>
      <c r="G15206" s="384">
        <v>0</v>
      </c>
      <c r="H15206">
        <v>1.17859</v>
      </c>
    </row>
    <row r="15207" spans="1:10">
      <c r="A15207">
        <v>15206</v>
      </c>
      <c r="B15207" s="612">
        <v>44148.423611111109</v>
      </c>
      <c r="C15207" s="405" t="s">
        <v>2110</v>
      </c>
      <c r="D15207" s="384">
        <v>3514</v>
      </c>
      <c r="E15207">
        <v>0.05</v>
      </c>
      <c r="F15207">
        <v>1.1814100000000001</v>
      </c>
      <c r="G15207" s="384">
        <v>0</v>
      </c>
      <c r="H15207">
        <v>1.17994</v>
      </c>
    </row>
    <row r="15208" spans="1:10">
      <c r="A15208">
        <v>15218</v>
      </c>
      <c r="B15208" s="612">
        <v>44151.125694444447</v>
      </c>
      <c r="C15208" s="405" t="s">
        <v>2110</v>
      </c>
      <c r="D15208" s="384">
        <v>3514</v>
      </c>
      <c r="E15208">
        <v>0.05</v>
      </c>
      <c r="F15208">
        <v>1.1814100000000001</v>
      </c>
      <c r="G15208" s="384">
        <v>0</v>
      </c>
      <c r="H15208">
        <v>1.1815100000000001</v>
      </c>
    </row>
    <row r="15209" spans="1:10">
      <c r="A15209">
        <v>15245</v>
      </c>
      <c r="B15209" s="612">
        <v>44152.361111111109</v>
      </c>
      <c r="C15209" s="405" t="s">
        <v>2110</v>
      </c>
      <c r="D15209" s="384">
        <v>3514</v>
      </c>
      <c r="E15209">
        <v>0.05</v>
      </c>
      <c r="F15209">
        <v>1.1814100000000001</v>
      </c>
      <c r="G15209" s="384">
        <v>0</v>
      </c>
      <c r="H15209">
        <v>1.1832</v>
      </c>
    </row>
    <row r="15210" spans="1:10">
      <c r="A15210">
        <v>15263</v>
      </c>
      <c r="B15210" s="612">
        <v>44152.576388888891</v>
      </c>
      <c r="C15210" s="405" t="s">
        <v>2110</v>
      </c>
      <c r="D15210" s="384">
        <v>3514</v>
      </c>
      <c r="E15210">
        <v>0.05</v>
      </c>
      <c r="F15210">
        <v>1.1814100000000001</v>
      </c>
      <c r="G15210" s="384">
        <v>0</v>
      </c>
      <c r="H15210">
        <v>1.1850099999999999</v>
      </c>
    </row>
    <row r="15211" spans="1:10">
      <c r="A15211">
        <v>15290</v>
      </c>
      <c r="B15211" s="612">
        <v>44153.998611111114</v>
      </c>
      <c r="C15211" s="405" t="s">
        <v>2054</v>
      </c>
      <c r="D15211" s="384">
        <v>3514</v>
      </c>
      <c r="E15211">
        <v>0.05</v>
      </c>
      <c r="F15211">
        <v>1.1850099999999999</v>
      </c>
      <c r="G15211" s="384">
        <v>0</v>
      </c>
      <c r="H15211">
        <v>1.1850099999999999</v>
      </c>
      <c r="I15211">
        <v>-17.78</v>
      </c>
      <c r="J15211" s="384">
        <v>44354.49</v>
      </c>
    </row>
    <row r="15212" spans="1:10">
      <c r="A15212">
        <v>15191</v>
      </c>
      <c r="B15212" s="612">
        <v>44147.435416666667</v>
      </c>
      <c r="C15212" s="405" t="s">
        <v>96</v>
      </c>
      <c r="D15212" s="384">
        <v>3515</v>
      </c>
      <c r="E15212">
        <v>0.02</v>
      </c>
      <c r="F15212">
        <v>1.18136</v>
      </c>
      <c r="G15212" s="384">
        <v>0</v>
      </c>
      <c r="H15212">
        <v>0</v>
      </c>
    </row>
    <row r="15213" spans="1:10">
      <c r="A15213">
        <v>15192</v>
      </c>
      <c r="B15213" s="612">
        <v>44147.435416666667</v>
      </c>
      <c r="C15213" s="405" t="s">
        <v>2110</v>
      </c>
      <c r="D15213" s="384">
        <v>3515</v>
      </c>
      <c r="E15213">
        <v>0.02</v>
      </c>
      <c r="F15213">
        <v>1.18136</v>
      </c>
      <c r="G15213" s="384">
        <v>0</v>
      </c>
      <c r="H15213">
        <v>1.1823600000000001</v>
      </c>
    </row>
    <row r="15214" spans="1:10">
      <c r="A15214">
        <v>15195</v>
      </c>
      <c r="B15214" s="612">
        <v>44147.534722222219</v>
      </c>
      <c r="C15214" s="405" t="s">
        <v>2110</v>
      </c>
      <c r="D15214" s="384">
        <v>3515</v>
      </c>
      <c r="E15214">
        <v>0.02</v>
      </c>
      <c r="F15214">
        <v>1.18136</v>
      </c>
      <c r="G15214" s="384">
        <v>0</v>
      </c>
      <c r="H15214">
        <v>1.1815599999999999</v>
      </c>
    </row>
    <row r="15215" spans="1:10">
      <c r="A15215">
        <v>15196</v>
      </c>
      <c r="B15215" s="612">
        <v>44147.65902777778</v>
      </c>
      <c r="C15215" s="405" t="s">
        <v>2054</v>
      </c>
      <c r="D15215" s="384">
        <v>3515</v>
      </c>
      <c r="E15215">
        <v>0.02</v>
      </c>
      <c r="F15215">
        <v>1.1815599999999999</v>
      </c>
      <c r="G15215" s="384">
        <v>0</v>
      </c>
      <c r="H15215">
        <v>1.1815599999999999</v>
      </c>
      <c r="I15215">
        <v>0.4</v>
      </c>
      <c r="J15215" s="384">
        <v>44381.84</v>
      </c>
    </row>
    <row r="15216" spans="1:10">
      <c r="A15216">
        <v>15193</v>
      </c>
      <c r="B15216" s="612">
        <v>44147.534722222219</v>
      </c>
      <c r="C15216" s="405" t="s">
        <v>96</v>
      </c>
      <c r="D15216" s="384">
        <v>3516</v>
      </c>
      <c r="E15216">
        <v>0.02</v>
      </c>
      <c r="F15216">
        <v>1.1797599999999999</v>
      </c>
      <c r="G15216" s="384">
        <v>0</v>
      </c>
      <c r="H15216">
        <v>0</v>
      </c>
    </row>
    <row r="15217" spans="1:10">
      <c r="A15217">
        <v>15194</v>
      </c>
      <c r="B15217" s="612">
        <v>44147.534722222219</v>
      </c>
      <c r="C15217" s="405" t="s">
        <v>2110</v>
      </c>
      <c r="D15217" s="384">
        <v>3516</v>
      </c>
      <c r="E15217">
        <v>0.02</v>
      </c>
      <c r="F15217">
        <v>1.1797599999999999</v>
      </c>
      <c r="G15217" s="384">
        <v>0</v>
      </c>
      <c r="H15217">
        <v>1.1815599999999999</v>
      </c>
    </row>
    <row r="15218" spans="1:10">
      <c r="A15218">
        <v>15197</v>
      </c>
      <c r="B15218" s="612">
        <v>44147.65902777778</v>
      </c>
      <c r="C15218" s="405" t="s">
        <v>2054</v>
      </c>
      <c r="D15218" s="384">
        <v>3516</v>
      </c>
      <c r="E15218">
        <v>0.02</v>
      </c>
      <c r="F15218">
        <v>1.1815599999999999</v>
      </c>
      <c r="G15218" s="384">
        <v>0</v>
      </c>
      <c r="H15218">
        <v>1.1815599999999999</v>
      </c>
      <c r="I15218">
        <v>3.6</v>
      </c>
      <c r="J15218" s="384">
        <v>44385.440000000002</v>
      </c>
    </row>
    <row r="15219" spans="1:10">
      <c r="A15219">
        <v>15198</v>
      </c>
      <c r="B15219" s="612">
        <v>44147.722916666666</v>
      </c>
      <c r="C15219" s="405" t="s">
        <v>96</v>
      </c>
      <c r="D15219" s="384">
        <v>3517</v>
      </c>
      <c r="E15219">
        <v>0.02</v>
      </c>
      <c r="F15219">
        <v>1.1808399999999999</v>
      </c>
      <c r="G15219" s="384">
        <v>0</v>
      </c>
      <c r="H15219">
        <v>0</v>
      </c>
    </row>
    <row r="15220" spans="1:10">
      <c r="A15220">
        <v>15199</v>
      </c>
      <c r="B15220" s="612">
        <v>44147.722916666666</v>
      </c>
      <c r="C15220" s="405" t="s">
        <v>2110</v>
      </c>
      <c r="D15220" s="384">
        <v>3517</v>
      </c>
      <c r="E15220">
        <v>0.02</v>
      </c>
      <c r="F15220">
        <v>1.1808399999999999</v>
      </c>
      <c r="G15220" s="384">
        <v>0</v>
      </c>
      <c r="H15220">
        <v>1.18184</v>
      </c>
    </row>
    <row r="15221" spans="1:10">
      <c r="A15221">
        <v>15200</v>
      </c>
      <c r="B15221" s="612">
        <v>44148.359027777777</v>
      </c>
      <c r="C15221" s="405" t="s">
        <v>2054</v>
      </c>
      <c r="D15221" s="384">
        <v>3517</v>
      </c>
      <c r="E15221">
        <v>0.02</v>
      </c>
      <c r="F15221">
        <v>1.18184</v>
      </c>
      <c r="G15221" s="384">
        <v>0</v>
      </c>
      <c r="H15221">
        <v>1.18184</v>
      </c>
      <c r="I15221">
        <v>1.92</v>
      </c>
      <c r="J15221" s="384">
        <v>44387.360000000001</v>
      </c>
    </row>
    <row r="15222" spans="1:10">
      <c r="A15222">
        <v>15201</v>
      </c>
      <c r="B15222" s="612">
        <v>44148.363194444442</v>
      </c>
      <c r="C15222" s="405" t="s">
        <v>96</v>
      </c>
      <c r="D15222" s="384">
        <v>3518</v>
      </c>
      <c r="E15222">
        <v>0.02</v>
      </c>
      <c r="F15222">
        <v>1.1818200000000001</v>
      </c>
      <c r="G15222" s="384">
        <v>0</v>
      </c>
      <c r="H15222">
        <v>0</v>
      </c>
    </row>
    <row r="15223" spans="1:10">
      <c r="A15223">
        <v>15202</v>
      </c>
      <c r="B15223" s="612">
        <v>44148.363194444442</v>
      </c>
      <c r="C15223" s="405" t="s">
        <v>2110</v>
      </c>
      <c r="D15223" s="384">
        <v>3518</v>
      </c>
      <c r="E15223">
        <v>0.02</v>
      </c>
      <c r="F15223">
        <v>1.1818200000000001</v>
      </c>
      <c r="G15223" s="384">
        <v>0</v>
      </c>
      <c r="H15223">
        <v>1.18282</v>
      </c>
    </row>
    <row r="15224" spans="1:10">
      <c r="A15224">
        <v>15203</v>
      </c>
      <c r="B15224" s="612">
        <v>44148.416666666664</v>
      </c>
      <c r="C15224" s="405" t="s">
        <v>2054</v>
      </c>
      <c r="D15224" s="384">
        <v>3518</v>
      </c>
      <c r="E15224">
        <v>0.02</v>
      </c>
      <c r="F15224">
        <v>1.18282</v>
      </c>
      <c r="G15224" s="384">
        <v>0</v>
      </c>
      <c r="H15224">
        <v>1.18282</v>
      </c>
      <c r="I15224">
        <v>2</v>
      </c>
      <c r="J15224" s="384">
        <v>44389.36</v>
      </c>
    </row>
    <row r="15225" spans="1:10">
      <c r="A15225">
        <v>15204</v>
      </c>
      <c r="B15225" s="612">
        <v>44148.423611111109</v>
      </c>
      <c r="C15225" s="405" t="s">
        <v>97</v>
      </c>
      <c r="D15225" s="384">
        <v>3519</v>
      </c>
      <c r="E15225">
        <v>0.08</v>
      </c>
      <c r="F15225">
        <v>1.1832100000000001</v>
      </c>
      <c r="G15225" s="384">
        <v>0</v>
      </c>
      <c r="H15225">
        <v>0</v>
      </c>
    </row>
    <row r="15226" spans="1:10">
      <c r="A15226">
        <v>15205</v>
      </c>
      <c r="B15226" s="612">
        <v>44148.423611111109</v>
      </c>
      <c r="C15226" s="405" t="s">
        <v>2110</v>
      </c>
      <c r="D15226" s="384">
        <v>3519</v>
      </c>
      <c r="E15226">
        <v>0.08</v>
      </c>
      <c r="F15226">
        <v>1.1832100000000001</v>
      </c>
      <c r="G15226" s="384">
        <v>0</v>
      </c>
      <c r="H15226">
        <v>1.17994</v>
      </c>
    </row>
    <row r="15227" spans="1:10">
      <c r="A15227">
        <v>15217</v>
      </c>
      <c r="B15227" s="612">
        <v>44151.125694444447</v>
      </c>
      <c r="C15227" s="405" t="s">
        <v>2110</v>
      </c>
      <c r="D15227" s="384">
        <v>3519</v>
      </c>
      <c r="E15227">
        <v>0.08</v>
      </c>
      <c r="F15227">
        <v>1.1832100000000001</v>
      </c>
      <c r="G15227" s="384">
        <v>0</v>
      </c>
      <c r="H15227">
        <v>1.1815100000000001</v>
      </c>
    </row>
    <row r="15228" spans="1:10">
      <c r="A15228">
        <v>15244</v>
      </c>
      <c r="B15228" s="612">
        <v>44152.361111111109</v>
      </c>
      <c r="C15228" s="405" t="s">
        <v>2110</v>
      </c>
      <c r="D15228" s="384">
        <v>3519</v>
      </c>
      <c r="E15228">
        <v>0.08</v>
      </c>
      <c r="F15228">
        <v>1.1832100000000001</v>
      </c>
      <c r="G15228" s="384">
        <v>0</v>
      </c>
      <c r="H15228">
        <v>1.1832</v>
      </c>
    </row>
    <row r="15229" spans="1:10">
      <c r="A15229">
        <v>15262</v>
      </c>
      <c r="B15229" s="612">
        <v>44152.576388888891</v>
      </c>
      <c r="C15229" s="405" t="s">
        <v>2110</v>
      </c>
      <c r="D15229" s="384">
        <v>3519</v>
      </c>
      <c r="E15229">
        <v>0.08</v>
      </c>
      <c r="F15229">
        <v>1.1832100000000001</v>
      </c>
      <c r="G15229" s="384">
        <v>0</v>
      </c>
      <c r="H15229">
        <v>1.1850099999999999</v>
      </c>
    </row>
    <row r="15230" spans="1:10">
      <c r="A15230">
        <v>15291</v>
      </c>
      <c r="B15230" s="612">
        <v>44153.998611111114</v>
      </c>
      <c r="C15230" s="405" t="s">
        <v>2054</v>
      </c>
      <c r="D15230" s="384">
        <v>3519</v>
      </c>
      <c r="E15230">
        <v>0.08</v>
      </c>
      <c r="F15230">
        <v>1.1850099999999999</v>
      </c>
      <c r="G15230" s="384">
        <v>0</v>
      </c>
      <c r="H15230">
        <v>1.1850099999999999</v>
      </c>
      <c r="I15230">
        <v>-14.13</v>
      </c>
      <c r="J15230" s="384">
        <v>44340.36</v>
      </c>
    </row>
    <row r="15231" spans="1:10">
      <c r="A15231">
        <v>15210</v>
      </c>
      <c r="B15231" s="612">
        <v>44148.472222222219</v>
      </c>
      <c r="C15231" s="405" t="s">
        <v>96</v>
      </c>
      <c r="D15231" s="384">
        <v>3520</v>
      </c>
      <c r="E15231">
        <v>0.02</v>
      </c>
      <c r="F15231">
        <v>1.1826099999999999</v>
      </c>
      <c r="G15231" s="384">
        <v>0</v>
      </c>
      <c r="H15231">
        <v>0</v>
      </c>
    </row>
    <row r="15232" spans="1:10">
      <c r="A15232">
        <v>15211</v>
      </c>
      <c r="B15232" s="612">
        <v>44148.472222222219</v>
      </c>
      <c r="C15232" s="405" t="s">
        <v>2110</v>
      </c>
      <c r="D15232" s="384">
        <v>3520</v>
      </c>
      <c r="E15232">
        <v>0.02</v>
      </c>
      <c r="F15232">
        <v>1.1826099999999999</v>
      </c>
      <c r="G15232" s="384">
        <v>0</v>
      </c>
      <c r="H15232">
        <v>1.1836100000000001</v>
      </c>
    </row>
    <row r="15233" spans="1:10">
      <c r="A15233">
        <v>15212</v>
      </c>
      <c r="B15233" s="612">
        <v>44148.892361111109</v>
      </c>
      <c r="C15233" s="405" t="s">
        <v>2054</v>
      </c>
      <c r="D15233" s="384">
        <v>3520</v>
      </c>
      <c r="E15233">
        <v>0.02</v>
      </c>
      <c r="F15233">
        <v>1.1836100000000001</v>
      </c>
      <c r="G15233" s="384">
        <v>0</v>
      </c>
      <c r="H15233">
        <v>1.1836100000000001</v>
      </c>
      <c r="I15233">
        <v>2</v>
      </c>
      <c r="J15233" s="384">
        <v>44391.360000000001</v>
      </c>
    </row>
    <row r="15234" spans="1:10">
      <c r="A15234">
        <v>15213</v>
      </c>
      <c r="B15234" s="612">
        <v>44150.918055555558</v>
      </c>
      <c r="C15234" s="405" t="s">
        <v>96</v>
      </c>
      <c r="D15234" s="384">
        <v>3521</v>
      </c>
      <c r="E15234">
        <v>0.02</v>
      </c>
      <c r="F15234">
        <v>1.1841699999999999</v>
      </c>
      <c r="G15234" s="384">
        <v>0</v>
      </c>
      <c r="H15234">
        <v>0</v>
      </c>
    </row>
    <row r="15235" spans="1:10">
      <c r="A15235">
        <v>15214</v>
      </c>
      <c r="B15235" s="612">
        <v>44150.918055555558</v>
      </c>
      <c r="C15235" s="405" t="s">
        <v>2110</v>
      </c>
      <c r="D15235" s="384">
        <v>3521</v>
      </c>
      <c r="E15235">
        <v>0.02</v>
      </c>
      <c r="F15235">
        <v>1.1841699999999999</v>
      </c>
      <c r="G15235" s="384">
        <v>0</v>
      </c>
      <c r="H15235">
        <v>1.1851700000000001</v>
      </c>
    </row>
    <row r="15236" spans="1:10">
      <c r="A15236">
        <v>15222</v>
      </c>
      <c r="B15236" s="612">
        <v>44151.126388888886</v>
      </c>
      <c r="C15236" s="405" t="s">
        <v>2054</v>
      </c>
      <c r="D15236" s="384">
        <v>3521</v>
      </c>
      <c r="E15236">
        <v>0.02</v>
      </c>
      <c r="F15236">
        <v>1.1851700000000001</v>
      </c>
      <c r="G15236" s="384">
        <v>0</v>
      </c>
      <c r="H15236">
        <v>1.1851700000000001</v>
      </c>
      <c r="I15236">
        <v>1.92</v>
      </c>
      <c r="J15236" s="384">
        <v>44393.279999999999</v>
      </c>
    </row>
    <row r="15237" spans="1:10">
      <c r="A15237">
        <v>15215</v>
      </c>
      <c r="B15237" s="612">
        <v>44151.125694444447</v>
      </c>
      <c r="C15237" s="405" t="s">
        <v>97</v>
      </c>
      <c r="D15237" s="384">
        <v>3522</v>
      </c>
      <c r="E15237">
        <v>0.14000000000000001</v>
      </c>
      <c r="F15237">
        <v>1.1851100000000001</v>
      </c>
      <c r="G15237" s="384">
        <v>0</v>
      </c>
      <c r="H15237">
        <v>0</v>
      </c>
    </row>
    <row r="15238" spans="1:10">
      <c r="A15238">
        <v>15216</v>
      </c>
      <c r="B15238" s="612">
        <v>44151.125694444447</v>
      </c>
      <c r="C15238" s="405" t="s">
        <v>2110</v>
      </c>
      <c r="D15238" s="384">
        <v>3522</v>
      </c>
      <c r="E15238">
        <v>0.14000000000000001</v>
      </c>
      <c r="F15238">
        <v>1.1851100000000001</v>
      </c>
      <c r="G15238" s="384">
        <v>0</v>
      </c>
      <c r="H15238">
        <v>1.1815100000000001</v>
      </c>
    </row>
    <row r="15239" spans="1:10">
      <c r="A15239">
        <v>15243</v>
      </c>
      <c r="B15239" s="612">
        <v>44152.361111111109</v>
      </c>
      <c r="C15239" s="405" t="s">
        <v>2110</v>
      </c>
      <c r="D15239" s="384">
        <v>3522</v>
      </c>
      <c r="E15239">
        <v>0.14000000000000001</v>
      </c>
      <c r="F15239">
        <v>1.1851100000000001</v>
      </c>
      <c r="G15239" s="384">
        <v>0</v>
      </c>
      <c r="H15239">
        <v>1.1832</v>
      </c>
    </row>
    <row r="15240" spans="1:10">
      <c r="A15240">
        <v>15261</v>
      </c>
      <c r="B15240" s="612">
        <v>44152.576388888891</v>
      </c>
      <c r="C15240" s="405" t="s">
        <v>2110</v>
      </c>
      <c r="D15240" s="384">
        <v>3522</v>
      </c>
      <c r="E15240">
        <v>0.14000000000000001</v>
      </c>
      <c r="F15240">
        <v>1.1851100000000001</v>
      </c>
      <c r="G15240" s="384">
        <v>0</v>
      </c>
      <c r="H15240">
        <v>1.1850099999999999</v>
      </c>
    </row>
    <row r="15241" spans="1:10">
      <c r="A15241">
        <v>15292</v>
      </c>
      <c r="B15241" s="612">
        <v>44153.998611111114</v>
      </c>
      <c r="C15241" s="405" t="s">
        <v>2054</v>
      </c>
      <c r="D15241" s="384">
        <v>3522</v>
      </c>
      <c r="E15241">
        <v>0.14000000000000001</v>
      </c>
      <c r="F15241">
        <v>1.1850099999999999</v>
      </c>
      <c r="G15241" s="384">
        <v>0</v>
      </c>
      <c r="H15241">
        <v>1.1850099999999999</v>
      </c>
      <c r="I15241">
        <v>1.71</v>
      </c>
      <c r="J15241" s="384">
        <v>44342.080000000002</v>
      </c>
    </row>
    <row r="15242" spans="1:10">
      <c r="A15242">
        <v>15223</v>
      </c>
      <c r="B15242" s="612">
        <v>44151.370138888888</v>
      </c>
      <c r="C15242" s="405" t="s">
        <v>96</v>
      </c>
      <c r="D15242" s="384">
        <v>3523</v>
      </c>
      <c r="E15242">
        <v>0.02</v>
      </c>
      <c r="F15242">
        <v>1.18628</v>
      </c>
      <c r="G15242" s="384">
        <v>0</v>
      </c>
      <c r="H15242">
        <v>0</v>
      </c>
    </row>
    <row r="15243" spans="1:10">
      <c r="A15243">
        <v>15224</v>
      </c>
      <c r="B15243" s="612">
        <v>44151.370138888888</v>
      </c>
      <c r="C15243" s="405" t="s">
        <v>2110</v>
      </c>
      <c r="D15243" s="384">
        <v>3523</v>
      </c>
      <c r="E15243">
        <v>0.02</v>
      </c>
      <c r="F15243">
        <v>1.18628</v>
      </c>
      <c r="G15243" s="384">
        <v>0</v>
      </c>
      <c r="H15243">
        <v>1.1872799999999999</v>
      </c>
    </row>
    <row r="15244" spans="1:10">
      <c r="A15244">
        <v>15227</v>
      </c>
      <c r="B15244" s="612">
        <v>44151.39166666667</v>
      </c>
      <c r="C15244" s="405" t="s">
        <v>2110</v>
      </c>
      <c r="D15244" s="384">
        <v>3523</v>
      </c>
      <c r="E15244">
        <v>0.02</v>
      </c>
      <c r="F15244">
        <v>1.18628</v>
      </c>
      <c r="G15244" s="384">
        <v>0</v>
      </c>
      <c r="H15244">
        <v>1.18648</v>
      </c>
    </row>
    <row r="15245" spans="1:10">
      <c r="A15245">
        <v>15231</v>
      </c>
      <c r="B15245" s="612">
        <v>44151.499305555553</v>
      </c>
      <c r="C15245" s="405" t="s">
        <v>2110</v>
      </c>
      <c r="D15245" s="384">
        <v>3523</v>
      </c>
      <c r="E15245">
        <v>0.02</v>
      </c>
      <c r="F15245">
        <v>1.18628</v>
      </c>
      <c r="G15245" s="384">
        <v>0</v>
      </c>
      <c r="H15245">
        <v>1.18544</v>
      </c>
    </row>
    <row r="15246" spans="1:10">
      <c r="A15246">
        <v>15232</v>
      </c>
      <c r="B15246" s="612">
        <v>44151.892361111109</v>
      </c>
      <c r="C15246" s="405" t="s">
        <v>2054</v>
      </c>
      <c r="D15246" s="384">
        <v>3523</v>
      </c>
      <c r="E15246">
        <v>0.02</v>
      </c>
      <c r="F15246">
        <v>1.18544</v>
      </c>
      <c r="G15246" s="384">
        <v>0</v>
      </c>
      <c r="H15246">
        <v>1.18544</v>
      </c>
      <c r="I15246">
        <v>-1.68</v>
      </c>
      <c r="J15246" s="384">
        <v>44391.6</v>
      </c>
    </row>
    <row r="15247" spans="1:10">
      <c r="A15247">
        <v>15225</v>
      </c>
      <c r="B15247" s="612">
        <v>44151.39166666667</v>
      </c>
      <c r="C15247" s="405" t="s">
        <v>96</v>
      </c>
      <c r="D15247" s="384">
        <v>3524</v>
      </c>
      <c r="E15247">
        <v>0.02</v>
      </c>
      <c r="F15247">
        <v>1.18468</v>
      </c>
      <c r="G15247" s="384">
        <v>0</v>
      </c>
      <c r="H15247">
        <v>0</v>
      </c>
    </row>
    <row r="15248" spans="1:10">
      <c r="A15248">
        <v>15226</v>
      </c>
      <c r="B15248" s="612">
        <v>44151.39166666667</v>
      </c>
      <c r="C15248" s="405" t="s">
        <v>2110</v>
      </c>
      <c r="D15248" s="384">
        <v>3524</v>
      </c>
      <c r="E15248">
        <v>0.02</v>
      </c>
      <c r="F15248">
        <v>1.18468</v>
      </c>
      <c r="G15248" s="384">
        <v>0</v>
      </c>
      <c r="H15248">
        <v>1.18648</v>
      </c>
    </row>
    <row r="15249" spans="1:10">
      <c r="A15249">
        <v>15230</v>
      </c>
      <c r="B15249" s="612">
        <v>44151.499305555553</v>
      </c>
      <c r="C15249" s="405" t="s">
        <v>2110</v>
      </c>
      <c r="D15249" s="384">
        <v>3524</v>
      </c>
      <c r="E15249">
        <v>0.02</v>
      </c>
      <c r="F15249">
        <v>1.18468</v>
      </c>
      <c r="G15249" s="384">
        <v>0</v>
      </c>
      <c r="H15249">
        <v>1.18544</v>
      </c>
    </row>
    <row r="15250" spans="1:10">
      <c r="A15250">
        <v>15233</v>
      </c>
      <c r="B15250" s="612">
        <v>44151.892361111109</v>
      </c>
      <c r="C15250" s="405" t="s">
        <v>2054</v>
      </c>
      <c r="D15250" s="384">
        <v>3524</v>
      </c>
      <c r="E15250">
        <v>0.02</v>
      </c>
      <c r="F15250">
        <v>1.18544</v>
      </c>
      <c r="G15250" s="384">
        <v>0</v>
      </c>
      <c r="H15250">
        <v>1.18544</v>
      </c>
      <c r="I15250">
        <v>1.52</v>
      </c>
      <c r="J15250" s="384">
        <v>44393.120000000003</v>
      </c>
    </row>
    <row r="15251" spans="1:10">
      <c r="A15251">
        <v>15228</v>
      </c>
      <c r="B15251" s="612">
        <v>44151.499305555553</v>
      </c>
      <c r="C15251" s="405" t="s">
        <v>96</v>
      </c>
      <c r="D15251" s="384">
        <v>3525</v>
      </c>
      <c r="E15251">
        <v>0.03</v>
      </c>
      <c r="F15251">
        <v>1.1830499999999999</v>
      </c>
      <c r="G15251" s="384">
        <v>0</v>
      </c>
      <c r="H15251">
        <v>0</v>
      </c>
    </row>
    <row r="15252" spans="1:10">
      <c r="A15252">
        <v>15229</v>
      </c>
      <c r="B15252" s="612">
        <v>44151.499305555553</v>
      </c>
      <c r="C15252" s="405" t="s">
        <v>2110</v>
      </c>
      <c r="D15252" s="384">
        <v>3525</v>
      </c>
      <c r="E15252">
        <v>0.03</v>
      </c>
      <c r="F15252">
        <v>1.1830499999999999</v>
      </c>
      <c r="G15252" s="384">
        <v>0</v>
      </c>
      <c r="H15252">
        <v>1.18544</v>
      </c>
    </row>
    <row r="15253" spans="1:10">
      <c r="A15253">
        <v>15234</v>
      </c>
      <c r="B15253" s="612">
        <v>44151.892361111109</v>
      </c>
      <c r="C15253" s="405" t="s">
        <v>2054</v>
      </c>
      <c r="D15253" s="384">
        <v>3525</v>
      </c>
      <c r="E15253">
        <v>0.03</v>
      </c>
      <c r="F15253">
        <v>1.18544</v>
      </c>
      <c r="G15253" s="384">
        <v>0</v>
      </c>
      <c r="H15253">
        <v>1.18544</v>
      </c>
      <c r="I15253">
        <v>7.17</v>
      </c>
      <c r="J15253" s="384">
        <v>44400.29</v>
      </c>
    </row>
    <row r="15254" spans="1:10">
      <c r="A15254">
        <v>15235</v>
      </c>
      <c r="B15254" s="612">
        <v>44151.916666666664</v>
      </c>
      <c r="C15254" s="405" t="s">
        <v>96</v>
      </c>
      <c r="D15254" s="384">
        <v>3526</v>
      </c>
      <c r="E15254">
        <v>0.02</v>
      </c>
      <c r="F15254">
        <v>1.18529</v>
      </c>
      <c r="G15254" s="384">
        <v>0</v>
      </c>
      <c r="H15254">
        <v>0</v>
      </c>
    </row>
    <row r="15255" spans="1:10">
      <c r="A15255">
        <v>15236</v>
      </c>
      <c r="B15255" s="612">
        <v>44151.916666666664</v>
      </c>
      <c r="C15255" s="405" t="s">
        <v>2110</v>
      </c>
      <c r="D15255" s="384">
        <v>3526</v>
      </c>
      <c r="E15255">
        <v>0.02</v>
      </c>
      <c r="F15255">
        <v>1.18529</v>
      </c>
      <c r="G15255" s="384">
        <v>0</v>
      </c>
      <c r="H15255">
        <v>1.1862900000000001</v>
      </c>
    </row>
    <row r="15256" spans="1:10">
      <c r="A15256">
        <v>15237</v>
      </c>
      <c r="B15256" s="612">
        <v>44152.026388888888</v>
      </c>
      <c r="C15256" s="405" t="s">
        <v>2054</v>
      </c>
      <c r="D15256" s="384">
        <v>3526</v>
      </c>
      <c r="E15256">
        <v>0.02</v>
      </c>
      <c r="F15256">
        <v>1.1862900000000001</v>
      </c>
      <c r="G15256" s="384">
        <v>0</v>
      </c>
      <c r="H15256">
        <v>1.1862900000000001</v>
      </c>
      <c r="I15256">
        <v>1.92</v>
      </c>
      <c r="J15256" s="384">
        <v>44402.21</v>
      </c>
    </row>
    <row r="15257" spans="1:10">
      <c r="A15257">
        <v>15238</v>
      </c>
      <c r="B15257" s="612">
        <v>44152.307638888888</v>
      </c>
      <c r="C15257" s="405" t="s">
        <v>96</v>
      </c>
      <c r="D15257" s="384">
        <v>3527</v>
      </c>
      <c r="E15257">
        <v>0.02</v>
      </c>
      <c r="F15257">
        <v>1.1852</v>
      </c>
      <c r="G15257" s="384">
        <v>0</v>
      </c>
      <c r="H15257">
        <v>0</v>
      </c>
    </row>
    <row r="15258" spans="1:10">
      <c r="A15258">
        <v>15239</v>
      </c>
      <c r="B15258" s="612">
        <v>44152.307638888888</v>
      </c>
      <c r="C15258" s="405" t="s">
        <v>2110</v>
      </c>
      <c r="D15258" s="384">
        <v>3527</v>
      </c>
      <c r="E15258">
        <v>0.02</v>
      </c>
      <c r="F15258">
        <v>1.1852</v>
      </c>
      <c r="G15258" s="384">
        <v>0</v>
      </c>
      <c r="H15258">
        <v>1.1861999999999999</v>
      </c>
    </row>
    <row r="15259" spans="1:10">
      <c r="A15259">
        <v>15240</v>
      </c>
      <c r="B15259" s="612">
        <v>44152.34375</v>
      </c>
      <c r="C15259" s="405" t="s">
        <v>2054</v>
      </c>
      <c r="D15259" s="384">
        <v>3527</v>
      </c>
      <c r="E15259">
        <v>0.02</v>
      </c>
      <c r="F15259">
        <v>1.1861999999999999</v>
      </c>
      <c r="G15259" s="384">
        <v>0</v>
      </c>
      <c r="H15259">
        <v>1.1861999999999999</v>
      </c>
      <c r="I15259">
        <v>2</v>
      </c>
      <c r="J15259" s="384">
        <v>44404.21</v>
      </c>
    </row>
    <row r="15260" spans="1:10">
      <c r="A15260">
        <v>15241</v>
      </c>
      <c r="B15260" s="612">
        <v>44152.361111111109</v>
      </c>
      <c r="C15260" s="405" t="s">
        <v>97</v>
      </c>
      <c r="D15260" s="384">
        <v>3528</v>
      </c>
      <c r="E15260">
        <v>0.23</v>
      </c>
      <c r="F15260">
        <v>1.1871499999999999</v>
      </c>
      <c r="G15260" s="384">
        <v>0</v>
      </c>
      <c r="H15260">
        <v>0</v>
      </c>
    </row>
    <row r="15261" spans="1:10">
      <c r="A15261">
        <v>15242</v>
      </c>
      <c r="B15261" s="612">
        <v>44152.361111111109</v>
      </c>
      <c r="C15261" s="405" t="s">
        <v>2110</v>
      </c>
      <c r="D15261" s="384">
        <v>3528</v>
      </c>
      <c r="E15261">
        <v>0.23</v>
      </c>
      <c r="F15261">
        <v>1.1871499999999999</v>
      </c>
      <c r="G15261" s="384">
        <v>0</v>
      </c>
      <c r="H15261">
        <v>1.1832</v>
      </c>
    </row>
    <row r="15262" spans="1:10">
      <c r="A15262">
        <v>15260</v>
      </c>
      <c r="B15262" s="612">
        <v>44152.576388888891</v>
      </c>
      <c r="C15262" s="405" t="s">
        <v>2110</v>
      </c>
      <c r="D15262" s="384">
        <v>3528</v>
      </c>
      <c r="E15262">
        <v>0.23</v>
      </c>
      <c r="F15262">
        <v>1.1871499999999999</v>
      </c>
      <c r="G15262" s="384">
        <v>0</v>
      </c>
      <c r="H15262">
        <v>1.1850099999999999</v>
      </c>
    </row>
    <row r="15263" spans="1:10">
      <c r="A15263">
        <v>15293</v>
      </c>
      <c r="B15263" s="612">
        <v>44153.998611111114</v>
      </c>
      <c r="C15263" s="405" t="s">
        <v>2054</v>
      </c>
      <c r="D15263" s="384">
        <v>3528</v>
      </c>
      <c r="E15263">
        <v>0.23</v>
      </c>
      <c r="F15263">
        <v>1.1850099999999999</v>
      </c>
      <c r="G15263" s="384">
        <v>0</v>
      </c>
      <c r="H15263">
        <v>1.1850099999999999</v>
      </c>
      <c r="I15263">
        <v>49.48</v>
      </c>
      <c r="J15263" s="384">
        <v>44391.55</v>
      </c>
    </row>
    <row r="15264" spans="1:10">
      <c r="A15264">
        <v>15249</v>
      </c>
      <c r="B15264" s="612">
        <v>44152.379861111112</v>
      </c>
      <c r="C15264" s="405" t="s">
        <v>96</v>
      </c>
      <c r="D15264" s="384">
        <v>3529</v>
      </c>
      <c r="E15264">
        <v>0.02</v>
      </c>
      <c r="F15264">
        <v>1.1869099999999999</v>
      </c>
      <c r="G15264" s="384">
        <v>0</v>
      </c>
      <c r="H15264">
        <v>0</v>
      </c>
    </row>
    <row r="15265" spans="1:10">
      <c r="A15265">
        <v>15250</v>
      </c>
      <c r="B15265" s="612">
        <v>44152.379861111112</v>
      </c>
      <c r="C15265" s="405" t="s">
        <v>2110</v>
      </c>
      <c r="D15265" s="384">
        <v>3529</v>
      </c>
      <c r="E15265">
        <v>0.02</v>
      </c>
      <c r="F15265">
        <v>1.1869099999999999</v>
      </c>
      <c r="G15265" s="384">
        <v>0</v>
      </c>
      <c r="H15265">
        <v>1.18791</v>
      </c>
    </row>
    <row r="15266" spans="1:10">
      <c r="A15266">
        <v>15251</v>
      </c>
      <c r="B15266" s="612">
        <v>44152.463888888888</v>
      </c>
      <c r="C15266" s="405" t="s">
        <v>2054</v>
      </c>
      <c r="D15266" s="384">
        <v>3529</v>
      </c>
      <c r="E15266">
        <v>0.02</v>
      </c>
      <c r="F15266">
        <v>1.18791</v>
      </c>
      <c r="G15266" s="384">
        <v>0</v>
      </c>
      <c r="H15266">
        <v>1.18791</v>
      </c>
      <c r="I15266">
        <v>2</v>
      </c>
      <c r="J15266" s="384">
        <v>44406.21</v>
      </c>
    </row>
    <row r="15267" spans="1:10">
      <c r="A15267">
        <v>15252</v>
      </c>
      <c r="B15267" s="612">
        <v>44152.517361111109</v>
      </c>
      <c r="C15267" s="405" t="s">
        <v>96</v>
      </c>
      <c r="D15267" s="384">
        <v>3530</v>
      </c>
      <c r="E15267">
        <v>0.02</v>
      </c>
      <c r="F15267">
        <v>1.1874100000000001</v>
      </c>
      <c r="G15267" s="384">
        <v>0</v>
      </c>
      <c r="H15267">
        <v>0</v>
      </c>
    </row>
    <row r="15268" spans="1:10">
      <c r="A15268">
        <v>15253</v>
      </c>
      <c r="B15268" s="612">
        <v>44152.517361111109</v>
      </c>
      <c r="C15268" s="405" t="s">
        <v>2110</v>
      </c>
      <c r="D15268" s="384">
        <v>3530</v>
      </c>
      <c r="E15268">
        <v>0.02</v>
      </c>
      <c r="F15268">
        <v>1.1874100000000001</v>
      </c>
      <c r="G15268" s="384">
        <v>0</v>
      </c>
      <c r="H15268">
        <v>1.18841</v>
      </c>
    </row>
    <row r="15269" spans="1:10">
      <c r="A15269">
        <v>15254</v>
      </c>
      <c r="B15269" s="612">
        <v>44152.553472222222</v>
      </c>
      <c r="C15269" s="405" t="s">
        <v>2054</v>
      </c>
      <c r="D15269" s="384">
        <v>3530</v>
      </c>
      <c r="E15269">
        <v>0.02</v>
      </c>
      <c r="F15269">
        <v>1.18841</v>
      </c>
      <c r="G15269" s="384">
        <v>0</v>
      </c>
      <c r="H15269">
        <v>1.18841</v>
      </c>
      <c r="I15269">
        <v>2</v>
      </c>
      <c r="J15269" s="384">
        <v>44408.21</v>
      </c>
    </row>
    <row r="15270" spans="1:10">
      <c r="A15270">
        <v>15255</v>
      </c>
      <c r="B15270" s="612">
        <v>44152.56527777778</v>
      </c>
      <c r="C15270" s="405" t="s">
        <v>96</v>
      </c>
      <c r="D15270" s="384">
        <v>3531</v>
      </c>
      <c r="E15270">
        <v>0.02</v>
      </c>
      <c r="F15270">
        <v>1.1879</v>
      </c>
      <c r="G15270" s="384">
        <v>0</v>
      </c>
      <c r="H15270">
        <v>0</v>
      </c>
    </row>
    <row r="15271" spans="1:10">
      <c r="A15271">
        <v>15256</v>
      </c>
      <c r="B15271" s="612">
        <v>44152.56527777778</v>
      </c>
      <c r="C15271" s="405" t="s">
        <v>2110</v>
      </c>
      <c r="D15271" s="384">
        <v>3531</v>
      </c>
      <c r="E15271">
        <v>0.02</v>
      </c>
      <c r="F15271">
        <v>1.1879</v>
      </c>
      <c r="G15271" s="384">
        <v>0</v>
      </c>
      <c r="H15271">
        <v>1.1889000000000001</v>
      </c>
    </row>
    <row r="15272" spans="1:10">
      <c r="A15272">
        <v>15257</v>
      </c>
      <c r="B15272" s="612">
        <v>44152.572916666664</v>
      </c>
      <c r="C15272" s="405" t="s">
        <v>2054</v>
      </c>
      <c r="D15272" s="384">
        <v>3531</v>
      </c>
      <c r="E15272">
        <v>0.02</v>
      </c>
      <c r="F15272">
        <v>1.1889000000000001</v>
      </c>
      <c r="G15272" s="384">
        <v>0</v>
      </c>
      <c r="H15272">
        <v>1.1889000000000001</v>
      </c>
      <c r="I15272">
        <v>2</v>
      </c>
      <c r="J15272" s="384">
        <v>44410.21</v>
      </c>
    </row>
    <row r="15273" spans="1:10">
      <c r="A15273">
        <v>15258</v>
      </c>
      <c r="B15273" s="612">
        <v>44152.576388888891</v>
      </c>
      <c r="C15273" s="405" t="s">
        <v>97</v>
      </c>
      <c r="D15273" s="384">
        <v>3532</v>
      </c>
      <c r="E15273">
        <v>0.38</v>
      </c>
      <c r="F15273">
        <v>1.18926</v>
      </c>
      <c r="G15273" s="384">
        <v>0</v>
      </c>
      <c r="H15273">
        <v>0</v>
      </c>
    </row>
    <row r="15274" spans="1:10">
      <c r="A15274">
        <v>15259</v>
      </c>
      <c r="B15274" s="612">
        <v>44152.576388888891</v>
      </c>
      <c r="C15274" s="405" t="s">
        <v>2110</v>
      </c>
      <c r="D15274" s="384">
        <v>3532</v>
      </c>
      <c r="E15274">
        <v>0.38</v>
      </c>
      <c r="F15274">
        <v>1.18926</v>
      </c>
      <c r="G15274" s="384">
        <v>0</v>
      </c>
      <c r="H15274">
        <v>1.1850099999999999</v>
      </c>
    </row>
    <row r="15275" spans="1:10">
      <c r="A15275">
        <v>15294</v>
      </c>
      <c r="B15275" s="612">
        <v>44153.998611111114</v>
      </c>
      <c r="C15275" s="405" t="s">
        <v>2054</v>
      </c>
      <c r="D15275" s="384">
        <v>3532</v>
      </c>
      <c r="E15275">
        <v>0.38</v>
      </c>
      <c r="F15275">
        <v>1.1850099999999999</v>
      </c>
      <c r="G15275" s="384">
        <v>0</v>
      </c>
      <c r="H15275">
        <v>1.1850099999999999</v>
      </c>
      <c r="I15275">
        <v>161.91999999999999</v>
      </c>
      <c r="J15275" s="384">
        <v>44553.48</v>
      </c>
    </row>
    <row r="15276" spans="1:10">
      <c r="A15276">
        <v>15267</v>
      </c>
      <c r="B15276" s="612">
        <v>44152.57916666667</v>
      </c>
      <c r="C15276" s="405" t="s">
        <v>96</v>
      </c>
      <c r="D15276" s="384">
        <v>3533</v>
      </c>
      <c r="E15276">
        <v>0.02</v>
      </c>
      <c r="F15276">
        <v>1.1889400000000001</v>
      </c>
      <c r="G15276" s="384">
        <v>0</v>
      </c>
      <c r="H15276">
        <v>0</v>
      </c>
    </row>
    <row r="15277" spans="1:10">
      <c r="A15277">
        <v>15268</v>
      </c>
      <c r="B15277" s="612">
        <v>44152.57916666667</v>
      </c>
      <c r="C15277" s="405" t="s">
        <v>2110</v>
      </c>
      <c r="D15277" s="384">
        <v>3533</v>
      </c>
      <c r="E15277">
        <v>0.02</v>
      </c>
      <c r="F15277">
        <v>1.1889400000000001</v>
      </c>
      <c r="G15277" s="384">
        <v>0</v>
      </c>
      <c r="H15277">
        <v>1.18994</v>
      </c>
    </row>
    <row r="15278" spans="1:10">
      <c r="A15278">
        <v>15271</v>
      </c>
      <c r="B15278" s="612">
        <v>44152.614583333336</v>
      </c>
      <c r="C15278" s="405" t="s">
        <v>2110</v>
      </c>
      <c r="D15278" s="384">
        <v>3533</v>
      </c>
      <c r="E15278">
        <v>0.02</v>
      </c>
      <c r="F15278">
        <v>1.1889400000000001</v>
      </c>
      <c r="G15278" s="384">
        <v>0</v>
      </c>
      <c r="H15278">
        <v>1.18913</v>
      </c>
    </row>
    <row r="15279" spans="1:10">
      <c r="A15279">
        <v>15275</v>
      </c>
      <c r="B15279" s="612">
        <v>44153.043749999997</v>
      </c>
      <c r="C15279" s="405" t="s">
        <v>2110</v>
      </c>
      <c r="D15279" s="384">
        <v>3533</v>
      </c>
      <c r="E15279">
        <v>0.02</v>
      </c>
      <c r="F15279">
        <v>1.1889400000000001</v>
      </c>
      <c r="G15279" s="384">
        <v>0</v>
      </c>
      <c r="H15279">
        <v>1.1880900000000001</v>
      </c>
    </row>
    <row r="15280" spans="1:10">
      <c r="A15280">
        <v>15276</v>
      </c>
      <c r="B15280" s="612">
        <v>44153.302083333336</v>
      </c>
      <c r="C15280" s="405" t="s">
        <v>2054</v>
      </c>
      <c r="D15280" s="384">
        <v>3533</v>
      </c>
      <c r="E15280">
        <v>0.02</v>
      </c>
      <c r="F15280">
        <v>1.1880900000000001</v>
      </c>
      <c r="G15280" s="384">
        <v>0</v>
      </c>
      <c r="H15280">
        <v>1.1880900000000001</v>
      </c>
      <c r="I15280">
        <v>-1.78</v>
      </c>
      <c r="J15280" s="384">
        <v>44408.43</v>
      </c>
    </row>
    <row r="15281" spans="1:10">
      <c r="A15281">
        <v>15269</v>
      </c>
      <c r="B15281" s="612">
        <v>44152.614583333336</v>
      </c>
      <c r="C15281" s="405" t="s">
        <v>96</v>
      </c>
      <c r="D15281" s="384">
        <v>3534</v>
      </c>
      <c r="E15281">
        <v>0.02</v>
      </c>
      <c r="F15281">
        <v>1.1873199999999999</v>
      </c>
      <c r="G15281" s="384">
        <v>0</v>
      </c>
      <c r="H15281">
        <v>0</v>
      </c>
    </row>
    <row r="15282" spans="1:10">
      <c r="A15282">
        <v>15270</v>
      </c>
      <c r="B15282" s="612">
        <v>44152.614583333336</v>
      </c>
      <c r="C15282" s="405" t="s">
        <v>2110</v>
      </c>
      <c r="D15282" s="384">
        <v>3534</v>
      </c>
      <c r="E15282">
        <v>0.02</v>
      </c>
      <c r="F15282">
        <v>1.1873199999999999</v>
      </c>
      <c r="G15282" s="384">
        <v>0</v>
      </c>
      <c r="H15282">
        <v>1.18913</v>
      </c>
    </row>
    <row r="15283" spans="1:10">
      <c r="A15283">
        <v>15274</v>
      </c>
      <c r="B15283" s="612">
        <v>44153.043749999997</v>
      </c>
      <c r="C15283" s="405" t="s">
        <v>2110</v>
      </c>
      <c r="D15283" s="384">
        <v>3534</v>
      </c>
      <c r="E15283">
        <v>0.02</v>
      </c>
      <c r="F15283">
        <v>1.1873199999999999</v>
      </c>
      <c r="G15283" s="384">
        <v>0</v>
      </c>
      <c r="H15283">
        <v>1.1880900000000001</v>
      </c>
    </row>
    <row r="15284" spans="1:10">
      <c r="A15284">
        <v>15277</v>
      </c>
      <c r="B15284" s="612">
        <v>44153.302083333336</v>
      </c>
      <c r="C15284" s="405" t="s">
        <v>2054</v>
      </c>
      <c r="D15284" s="384">
        <v>3534</v>
      </c>
      <c r="E15284">
        <v>0.02</v>
      </c>
      <c r="F15284">
        <v>1.1880900000000001</v>
      </c>
      <c r="G15284" s="384">
        <v>0</v>
      </c>
      <c r="H15284">
        <v>1.1880900000000001</v>
      </c>
      <c r="I15284">
        <v>1.46</v>
      </c>
      <c r="J15284" s="384">
        <v>44409.89</v>
      </c>
    </row>
    <row r="15285" spans="1:10">
      <c r="A15285">
        <v>15272</v>
      </c>
      <c r="B15285" s="612">
        <v>44153.043749999997</v>
      </c>
      <c r="C15285" s="405" t="s">
        <v>96</v>
      </c>
      <c r="D15285" s="384">
        <v>3535</v>
      </c>
      <c r="E15285">
        <v>0.03</v>
      </c>
      <c r="F15285">
        <v>1.18571</v>
      </c>
      <c r="G15285" s="384">
        <v>0</v>
      </c>
      <c r="H15285">
        <v>0</v>
      </c>
    </row>
    <row r="15286" spans="1:10">
      <c r="A15286">
        <v>15273</v>
      </c>
      <c r="B15286" s="612">
        <v>44153.043749999997</v>
      </c>
      <c r="C15286" s="405" t="s">
        <v>2110</v>
      </c>
      <c r="D15286" s="384">
        <v>3535</v>
      </c>
      <c r="E15286">
        <v>0.03</v>
      </c>
      <c r="F15286">
        <v>1.18571</v>
      </c>
      <c r="G15286" s="384">
        <v>0</v>
      </c>
      <c r="H15286">
        <v>1.1880900000000001</v>
      </c>
    </row>
    <row r="15287" spans="1:10">
      <c r="A15287">
        <v>15278</v>
      </c>
      <c r="B15287" s="612">
        <v>44153.302083333336</v>
      </c>
      <c r="C15287" s="405" t="s">
        <v>2054</v>
      </c>
      <c r="D15287" s="384">
        <v>3535</v>
      </c>
      <c r="E15287">
        <v>0.03</v>
      </c>
      <c r="F15287">
        <v>1.1880900000000001</v>
      </c>
      <c r="G15287" s="384">
        <v>0</v>
      </c>
      <c r="H15287">
        <v>1.1880900000000001</v>
      </c>
      <c r="I15287">
        <v>7.14</v>
      </c>
      <c r="J15287" s="384">
        <v>44417.03</v>
      </c>
    </row>
    <row r="15288" spans="1:10">
      <c r="A15288">
        <v>15279</v>
      </c>
      <c r="B15288" s="612">
        <v>44153.335416666669</v>
      </c>
      <c r="C15288" s="405" t="s">
        <v>96</v>
      </c>
      <c r="D15288" s="384">
        <v>3536</v>
      </c>
      <c r="E15288">
        <v>0.02</v>
      </c>
      <c r="F15288">
        <v>1.1879900000000001</v>
      </c>
      <c r="G15288" s="384">
        <v>0</v>
      </c>
      <c r="H15288">
        <v>0</v>
      </c>
    </row>
    <row r="15289" spans="1:10">
      <c r="A15289">
        <v>15280</v>
      </c>
      <c r="B15289" s="612">
        <v>44153.335416666669</v>
      </c>
      <c r="C15289" s="405" t="s">
        <v>2110</v>
      </c>
      <c r="D15289" s="384">
        <v>3536</v>
      </c>
      <c r="E15289">
        <v>0.02</v>
      </c>
      <c r="F15289">
        <v>1.1879900000000001</v>
      </c>
      <c r="G15289" s="384">
        <v>0</v>
      </c>
      <c r="H15289">
        <v>1.18899</v>
      </c>
    </row>
    <row r="15290" spans="1:10">
      <c r="A15290">
        <v>15281</v>
      </c>
      <c r="B15290" s="612">
        <v>44153.34375</v>
      </c>
      <c r="C15290" s="405" t="s">
        <v>2054</v>
      </c>
      <c r="D15290" s="384">
        <v>3536</v>
      </c>
      <c r="E15290">
        <v>0.02</v>
      </c>
      <c r="F15290">
        <v>1.18899</v>
      </c>
      <c r="G15290" s="384">
        <v>0</v>
      </c>
      <c r="H15290">
        <v>1.18899</v>
      </c>
      <c r="I15290">
        <v>2</v>
      </c>
      <c r="J15290" s="384">
        <v>44419.03</v>
      </c>
    </row>
    <row r="15291" spans="1:10">
      <c r="A15291">
        <v>15282</v>
      </c>
      <c r="B15291" s="612">
        <v>44153.35833333333</v>
      </c>
      <c r="C15291" s="405" t="s">
        <v>96</v>
      </c>
      <c r="D15291" s="384">
        <v>3537</v>
      </c>
      <c r="E15291">
        <v>0.02</v>
      </c>
      <c r="F15291">
        <v>1.1881699999999999</v>
      </c>
      <c r="G15291" s="384">
        <v>0</v>
      </c>
      <c r="H15291">
        <v>0</v>
      </c>
    </row>
    <row r="15292" spans="1:10">
      <c r="A15292">
        <v>15283</v>
      </c>
      <c r="B15292" s="612">
        <v>44153.35833333333</v>
      </c>
      <c r="C15292" s="405" t="s">
        <v>2110</v>
      </c>
      <c r="D15292" s="384">
        <v>3537</v>
      </c>
      <c r="E15292">
        <v>0.02</v>
      </c>
      <c r="F15292">
        <v>1.1881699999999999</v>
      </c>
      <c r="G15292" s="384">
        <v>0</v>
      </c>
      <c r="H15292">
        <v>1.1891700000000001</v>
      </c>
    </row>
    <row r="15293" spans="1:10">
      <c r="A15293">
        <v>15286</v>
      </c>
      <c r="B15293" s="612">
        <v>44153.502083333333</v>
      </c>
      <c r="C15293" s="405" t="s">
        <v>2110</v>
      </c>
      <c r="D15293" s="384">
        <v>3537</v>
      </c>
      <c r="E15293">
        <v>0.02</v>
      </c>
      <c r="F15293">
        <v>1.1881699999999999</v>
      </c>
      <c r="G15293" s="384">
        <v>0</v>
      </c>
      <c r="H15293">
        <v>1.1883699999999999</v>
      </c>
    </row>
    <row r="15294" spans="1:10">
      <c r="A15294">
        <v>15298</v>
      </c>
      <c r="B15294" s="612">
        <v>44153.998611111114</v>
      </c>
      <c r="C15294" s="405" t="s">
        <v>2110</v>
      </c>
      <c r="D15294" s="384">
        <v>3537</v>
      </c>
      <c r="E15294">
        <v>0.02</v>
      </c>
      <c r="F15294">
        <v>1.1881699999999999</v>
      </c>
      <c r="G15294" s="384">
        <v>0</v>
      </c>
      <c r="H15294">
        <v>1.1873400000000001</v>
      </c>
    </row>
    <row r="15295" spans="1:10">
      <c r="A15295">
        <v>15310</v>
      </c>
      <c r="B15295" s="612">
        <v>44154.368750000001</v>
      </c>
      <c r="C15295" s="405" t="s">
        <v>2110</v>
      </c>
      <c r="D15295" s="384">
        <v>3537</v>
      </c>
      <c r="E15295">
        <v>0.02</v>
      </c>
      <c r="F15295">
        <v>1.1881699999999999</v>
      </c>
      <c r="G15295" s="384">
        <v>0</v>
      </c>
      <c r="H15295">
        <v>1.18605</v>
      </c>
    </row>
    <row r="15296" spans="1:10">
      <c r="A15296">
        <v>15326</v>
      </c>
      <c r="B15296" s="612">
        <v>44154.797222222223</v>
      </c>
      <c r="C15296" s="405" t="s">
        <v>2054</v>
      </c>
      <c r="D15296" s="384">
        <v>3537</v>
      </c>
      <c r="E15296">
        <v>0.02</v>
      </c>
      <c r="F15296">
        <v>1.18605</v>
      </c>
      <c r="G15296" s="384">
        <v>0</v>
      </c>
      <c r="H15296">
        <v>1.18605</v>
      </c>
      <c r="I15296">
        <v>-4.4800000000000004</v>
      </c>
      <c r="J15296" s="384">
        <v>44558.99</v>
      </c>
    </row>
    <row r="15297" spans="1:10">
      <c r="A15297">
        <v>15284</v>
      </c>
      <c r="B15297" s="612">
        <v>44153.502083333333</v>
      </c>
      <c r="C15297" s="405" t="s">
        <v>96</v>
      </c>
      <c r="D15297" s="384">
        <v>3538</v>
      </c>
      <c r="E15297">
        <v>0.02</v>
      </c>
      <c r="F15297">
        <v>1.1865699999999999</v>
      </c>
      <c r="G15297" s="384">
        <v>0</v>
      </c>
      <c r="H15297">
        <v>0</v>
      </c>
    </row>
    <row r="15298" spans="1:10">
      <c r="A15298">
        <v>15285</v>
      </c>
      <c r="B15298" s="612">
        <v>44153.502083333333</v>
      </c>
      <c r="C15298" s="405" t="s">
        <v>2110</v>
      </c>
      <c r="D15298" s="384">
        <v>3538</v>
      </c>
      <c r="E15298">
        <v>0.02</v>
      </c>
      <c r="F15298">
        <v>1.1865699999999999</v>
      </c>
      <c r="G15298" s="384">
        <v>0</v>
      </c>
      <c r="H15298">
        <v>1.1883699999999999</v>
      </c>
    </row>
    <row r="15299" spans="1:10">
      <c r="A15299">
        <v>15297</v>
      </c>
      <c r="B15299" s="612">
        <v>44153.998611111114</v>
      </c>
      <c r="C15299" s="405" t="s">
        <v>2110</v>
      </c>
      <c r="D15299" s="384">
        <v>3538</v>
      </c>
      <c r="E15299">
        <v>0.02</v>
      </c>
      <c r="F15299">
        <v>1.1865699999999999</v>
      </c>
      <c r="G15299" s="384">
        <v>0</v>
      </c>
      <c r="H15299">
        <v>1.1873400000000001</v>
      </c>
    </row>
    <row r="15300" spans="1:10">
      <c r="A15300">
        <v>15309</v>
      </c>
      <c r="B15300" s="612">
        <v>44154.368750000001</v>
      </c>
      <c r="C15300" s="405" t="s">
        <v>2110</v>
      </c>
      <c r="D15300" s="384">
        <v>3538</v>
      </c>
      <c r="E15300">
        <v>0.02</v>
      </c>
      <c r="F15300">
        <v>1.1865699999999999</v>
      </c>
      <c r="G15300" s="384">
        <v>0</v>
      </c>
      <c r="H15300">
        <v>1.18605</v>
      </c>
    </row>
    <row r="15301" spans="1:10">
      <c r="A15301">
        <v>15327</v>
      </c>
      <c r="B15301" s="612">
        <v>44154.797222222223</v>
      </c>
      <c r="C15301" s="405" t="s">
        <v>2054</v>
      </c>
      <c r="D15301" s="384">
        <v>3538</v>
      </c>
      <c r="E15301">
        <v>0.02</v>
      </c>
      <c r="F15301">
        <v>1.18605</v>
      </c>
      <c r="G15301" s="384">
        <v>0</v>
      </c>
      <c r="H15301">
        <v>1.18605</v>
      </c>
      <c r="I15301">
        <v>-1.28</v>
      </c>
      <c r="J15301" s="384">
        <v>44557.71</v>
      </c>
    </row>
    <row r="15302" spans="1:10">
      <c r="A15302">
        <v>15295</v>
      </c>
      <c r="B15302" s="612">
        <v>44153.998611111114</v>
      </c>
      <c r="C15302" s="405" t="s">
        <v>96</v>
      </c>
      <c r="D15302" s="384">
        <v>3539</v>
      </c>
      <c r="E15302">
        <v>0.03</v>
      </c>
      <c r="F15302">
        <v>1.18496</v>
      </c>
      <c r="G15302" s="384">
        <v>0</v>
      </c>
      <c r="H15302">
        <v>0</v>
      </c>
    </row>
    <row r="15303" spans="1:10">
      <c r="A15303">
        <v>15296</v>
      </c>
      <c r="B15303" s="612">
        <v>44153.998611111114</v>
      </c>
      <c r="C15303" s="405" t="s">
        <v>2110</v>
      </c>
      <c r="D15303" s="384">
        <v>3539</v>
      </c>
      <c r="E15303">
        <v>0.03</v>
      </c>
      <c r="F15303">
        <v>1.18496</v>
      </c>
      <c r="G15303" s="384">
        <v>0</v>
      </c>
      <c r="H15303">
        <v>1.1873400000000001</v>
      </c>
    </row>
    <row r="15304" spans="1:10">
      <c r="A15304">
        <v>15308</v>
      </c>
      <c r="B15304" s="612">
        <v>44154.368750000001</v>
      </c>
      <c r="C15304" s="405" t="s">
        <v>2110</v>
      </c>
      <c r="D15304" s="384">
        <v>3539</v>
      </c>
      <c r="E15304">
        <v>0.03</v>
      </c>
      <c r="F15304">
        <v>1.18496</v>
      </c>
      <c r="G15304" s="384">
        <v>0</v>
      </c>
      <c r="H15304">
        <v>1.18605</v>
      </c>
    </row>
    <row r="15305" spans="1:10">
      <c r="A15305">
        <v>15328</v>
      </c>
      <c r="B15305" s="612">
        <v>44154.797222222223</v>
      </c>
      <c r="C15305" s="405" t="s">
        <v>2054</v>
      </c>
      <c r="D15305" s="384">
        <v>3539</v>
      </c>
      <c r="E15305">
        <v>0.03</v>
      </c>
      <c r="F15305">
        <v>1.18605</v>
      </c>
      <c r="G15305" s="384">
        <v>0</v>
      </c>
      <c r="H15305">
        <v>1.18605</v>
      </c>
      <c r="I15305">
        <v>2.91</v>
      </c>
      <c r="J15305" s="384">
        <v>44560.62</v>
      </c>
    </row>
    <row r="15306" spans="1:10">
      <c r="A15306">
        <v>15299</v>
      </c>
      <c r="B15306" s="612">
        <v>44154.012499999997</v>
      </c>
      <c r="C15306" s="405" t="s">
        <v>97</v>
      </c>
      <c r="D15306" s="384">
        <v>3540</v>
      </c>
      <c r="E15306">
        <v>0.02</v>
      </c>
      <c r="F15306">
        <v>1.1836199999999999</v>
      </c>
      <c r="G15306" s="384">
        <v>0</v>
      </c>
      <c r="H15306">
        <v>0</v>
      </c>
    </row>
    <row r="15307" spans="1:10">
      <c r="A15307">
        <v>15300</v>
      </c>
      <c r="B15307" s="612">
        <v>44154.012499999997</v>
      </c>
      <c r="C15307" s="405" t="s">
        <v>2110</v>
      </c>
      <c r="D15307" s="384">
        <v>3540</v>
      </c>
      <c r="E15307">
        <v>0.02</v>
      </c>
      <c r="F15307">
        <v>1.1836199999999999</v>
      </c>
      <c r="G15307" s="384">
        <v>0</v>
      </c>
      <c r="H15307">
        <v>1.18262</v>
      </c>
    </row>
    <row r="15308" spans="1:10">
      <c r="A15308">
        <v>15303</v>
      </c>
      <c r="B15308" s="612">
        <v>44154.305555555555</v>
      </c>
      <c r="C15308" s="405" t="s">
        <v>2110</v>
      </c>
      <c r="D15308" s="384">
        <v>3540</v>
      </c>
      <c r="E15308">
        <v>0.02</v>
      </c>
      <c r="F15308">
        <v>1.1836199999999999</v>
      </c>
      <c r="G15308" s="384">
        <v>0</v>
      </c>
      <c r="H15308">
        <v>1.1834199999999999</v>
      </c>
    </row>
    <row r="15309" spans="1:10">
      <c r="A15309">
        <v>15304</v>
      </c>
      <c r="B15309" s="612">
        <v>44154.356249999997</v>
      </c>
      <c r="C15309" s="405" t="s">
        <v>2054</v>
      </c>
      <c r="D15309" s="384">
        <v>3540</v>
      </c>
      <c r="E15309">
        <v>0.02</v>
      </c>
      <c r="F15309">
        <v>1.1834199999999999</v>
      </c>
      <c r="G15309" s="384">
        <v>0</v>
      </c>
      <c r="H15309">
        <v>1.1834199999999999</v>
      </c>
      <c r="I15309">
        <v>0.4</v>
      </c>
      <c r="J15309" s="384">
        <v>44553.88</v>
      </c>
    </row>
    <row r="15310" spans="1:10">
      <c r="A15310">
        <v>15301</v>
      </c>
      <c r="B15310" s="612">
        <v>44154.305555555555</v>
      </c>
      <c r="C15310" s="405" t="s">
        <v>97</v>
      </c>
      <c r="D15310" s="384">
        <v>3541</v>
      </c>
      <c r="E15310">
        <v>0.02</v>
      </c>
      <c r="F15310">
        <v>1.1852199999999999</v>
      </c>
      <c r="G15310" s="384">
        <v>0</v>
      </c>
      <c r="H15310">
        <v>0</v>
      </c>
    </row>
    <row r="15311" spans="1:10">
      <c r="A15311">
        <v>15302</v>
      </c>
      <c r="B15311" s="612">
        <v>44154.305555555555</v>
      </c>
      <c r="C15311" s="405" t="s">
        <v>2110</v>
      </c>
      <c r="D15311" s="384">
        <v>3541</v>
      </c>
      <c r="E15311">
        <v>0.02</v>
      </c>
      <c r="F15311">
        <v>1.1852199999999999</v>
      </c>
      <c r="G15311" s="384">
        <v>0</v>
      </c>
      <c r="H15311">
        <v>1.1834199999999999</v>
      </c>
    </row>
    <row r="15312" spans="1:10">
      <c r="A15312">
        <v>15305</v>
      </c>
      <c r="B15312" s="612">
        <v>44154.356249999997</v>
      </c>
      <c r="C15312" s="405" t="s">
        <v>2054</v>
      </c>
      <c r="D15312" s="384">
        <v>3541</v>
      </c>
      <c r="E15312">
        <v>0.02</v>
      </c>
      <c r="F15312">
        <v>1.1834199999999999</v>
      </c>
      <c r="G15312" s="384">
        <v>0</v>
      </c>
      <c r="H15312">
        <v>1.1834199999999999</v>
      </c>
      <c r="I15312">
        <v>3.6</v>
      </c>
      <c r="J15312" s="384">
        <v>44557.48</v>
      </c>
    </row>
    <row r="15313" spans="1:10">
      <c r="A15313">
        <v>15306</v>
      </c>
      <c r="B15313" s="612">
        <v>44154.368750000001</v>
      </c>
      <c r="C15313" s="405" t="s">
        <v>96</v>
      </c>
      <c r="D15313" s="384">
        <v>3542</v>
      </c>
      <c r="E15313">
        <v>0.05</v>
      </c>
      <c r="F15313">
        <v>1.1832499999999999</v>
      </c>
      <c r="G15313" s="384">
        <v>0</v>
      </c>
      <c r="H15313">
        <v>0</v>
      </c>
    </row>
    <row r="15314" spans="1:10">
      <c r="A15314">
        <v>15307</v>
      </c>
      <c r="B15314" s="612">
        <v>44154.368750000001</v>
      </c>
      <c r="C15314" s="405" t="s">
        <v>2110</v>
      </c>
      <c r="D15314" s="384">
        <v>3542</v>
      </c>
      <c r="E15314">
        <v>0.05</v>
      </c>
      <c r="F15314">
        <v>1.1832499999999999</v>
      </c>
      <c r="G15314" s="384">
        <v>0</v>
      </c>
      <c r="H15314">
        <v>1.18605</v>
      </c>
    </row>
    <row r="15315" spans="1:10">
      <c r="A15315">
        <v>15329</v>
      </c>
      <c r="B15315" s="612">
        <v>44154.797222222223</v>
      </c>
      <c r="C15315" s="405" t="s">
        <v>2054</v>
      </c>
      <c r="D15315" s="384">
        <v>3542</v>
      </c>
      <c r="E15315">
        <v>0.05</v>
      </c>
      <c r="F15315">
        <v>1.18605</v>
      </c>
      <c r="G15315" s="384">
        <v>0</v>
      </c>
      <c r="H15315">
        <v>1.18605</v>
      </c>
      <c r="I15315">
        <v>14</v>
      </c>
      <c r="J15315" s="384">
        <v>44574.62</v>
      </c>
    </row>
    <row r="15316" spans="1:10">
      <c r="A15316">
        <v>15311</v>
      </c>
      <c r="B15316" s="612">
        <v>44154.37777777778</v>
      </c>
      <c r="C15316" s="405" t="s">
        <v>97</v>
      </c>
      <c r="D15316" s="384">
        <v>3543</v>
      </c>
      <c r="E15316">
        <v>0.02</v>
      </c>
      <c r="F15316">
        <v>1.18299</v>
      </c>
      <c r="G15316" s="384">
        <v>0</v>
      </c>
      <c r="H15316">
        <v>0</v>
      </c>
    </row>
    <row r="15317" spans="1:10">
      <c r="A15317">
        <v>15312</v>
      </c>
      <c r="B15317" s="612">
        <v>44154.37777777778</v>
      </c>
      <c r="C15317" s="405" t="s">
        <v>2110</v>
      </c>
      <c r="D15317" s="384">
        <v>3543</v>
      </c>
      <c r="E15317">
        <v>0.02</v>
      </c>
      <c r="F15317">
        <v>1.18299</v>
      </c>
      <c r="G15317" s="384">
        <v>0</v>
      </c>
      <c r="H15317">
        <v>1.1819900000000001</v>
      </c>
    </row>
    <row r="15318" spans="1:10">
      <c r="A15318">
        <v>15313</v>
      </c>
      <c r="B15318" s="612">
        <v>44154.427777777775</v>
      </c>
      <c r="C15318" s="405" t="s">
        <v>2054</v>
      </c>
      <c r="D15318" s="384">
        <v>3543</v>
      </c>
      <c r="E15318">
        <v>0.02</v>
      </c>
      <c r="F15318">
        <v>1.1819900000000001</v>
      </c>
      <c r="G15318" s="384">
        <v>0</v>
      </c>
      <c r="H15318">
        <v>1.1819900000000001</v>
      </c>
      <c r="I15318">
        <v>2</v>
      </c>
      <c r="J15318" s="384">
        <v>44559.48</v>
      </c>
    </row>
    <row r="15319" spans="1:10">
      <c r="A15319">
        <v>15314</v>
      </c>
      <c r="B15319" s="612">
        <v>44154.430555555555</v>
      </c>
      <c r="C15319" s="405" t="s">
        <v>97</v>
      </c>
      <c r="D15319" s="384">
        <v>3544</v>
      </c>
      <c r="E15319">
        <v>0.02</v>
      </c>
      <c r="F15319">
        <v>1.1823699999999999</v>
      </c>
      <c r="G15319" s="384">
        <v>0</v>
      </c>
      <c r="H15319">
        <v>0</v>
      </c>
    </row>
    <row r="15320" spans="1:10">
      <c r="A15320">
        <v>15315</v>
      </c>
      <c r="B15320" s="612">
        <v>44154.430555555555</v>
      </c>
      <c r="C15320" s="405" t="s">
        <v>2110</v>
      </c>
      <c r="D15320" s="384">
        <v>3544</v>
      </c>
      <c r="E15320">
        <v>0.02</v>
      </c>
      <c r="F15320">
        <v>1.1823699999999999</v>
      </c>
      <c r="G15320" s="384">
        <v>0</v>
      </c>
      <c r="H15320">
        <v>1.18137</v>
      </c>
    </row>
    <row r="15321" spans="1:10">
      <c r="A15321">
        <v>15318</v>
      </c>
      <c r="B15321" s="612">
        <v>44154.537499999999</v>
      </c>
      <c r="C15321" s="405" t="s">
        <v>2110</v>
      </c>
      <c r="D15321" s="384">
        <v>3544</v>
      </c>
      <c r="E15321">
        <v>0.02</v>
      </c>
      <c r="F15321">
        <v>1.1823699999999999</v>
      </c>
      <c r="G15321" s="384">
        <v>0</v>
      </c>
      <c r="H15321">
        <v>1.1821699999999999</v>
      </c>
    </row>
    <row r="15322" spans="1:10">
      <c r="A15322">
        <v>15319</v>
      </c>
      <c r="B15322" s="612">
        <v>44154.606249999997</v>
      </c>
      <c r="C15322" s="405" t="s">
        <v>2054</v>
      </c>
      <c r="D15322" s="384">
        <v>3544</v>
      </c>
      <c r="E15322">
        <v>0.02</v>
      </c>
      <c r="F15322">
        <v>1.1821699999999999</v>
      </c>
      <c r="G15322" s="384">
        <v>0</v>
      </c>
      <c r="H15322">
        <v>1.1821699999999999</v>
      </c>
      <c r="I15322">
        <v>0.4</v>
      </c>
      <c r="J15322" s="384">
        <v>44559.88</v>
      </c>
    </row>
    <row r="15323" spans="1:10">
      <c r="A15323">
        <v>15316</v>
      </c>
      <c r="B15323" s="612">
        <v>44154.537499999999</v>
      </c>
      <c r="C15323" s="405" t="s">
        <v>97</v>
      </c>
      <c r="D15323" s="384">
        <v>3545</v>
      </c>
      <c r="E15323">
        <v>0.02</v>
      </c>
      <c r="F15323">
        <v>1.18397</v>
      </c>
      <c r="G15323" s="384">
        <v>0</v>
      </c>
      <c r="H15323">
        <v>0</v>
      </c>
    </row>
    <row r="15324" spans="1:10">
      <c r="A15324">
        <v>15317</v>
      </c>
      <c r="B15324" s="612">
        <v>44154.537499999999</v>
      </c>
      <c r="C15324" s="405" t="s">
        <v>2110</v>
      </c>
      <c r="D15324" s="384">
        <v>3545</v>
      </c>
      <c r="E15324">
        <v>0.02</v>
      </c>
      <c r="F15324">
        <v>1.18397</v>
      </c>
      <c r="G15324" s="384">
        <v>0</v>
      </c>
      <c r="H15324">
        <v>1.1821699999999999</v>
      </c>
    </row>
    <row r="15325" spans="1:10">
      <c r="A15325">
        <v>15320</v>
      </c>
      <c r="B15325" s="612">
        <v>44154.606249999997</v>
      </c>
      <c r="C15325" s="405" t="s">
        <v>2054</v>
      </c>
      <c r="D15325" s="384">
        <v>3545</v>
      </c>
      <c r="E15325">
        <v>0.02</v>
      </c>
      <c r="F15325">
        <v>1.1821699999999999</v>
      </c>
      <c r="G15325" s="384">
        <v>0</v>
      </c>
      <c r="H15325">
        <v>1.1821699999999999</v>
      </c>
      <c r="I15325">
        <v>3.6</v>
      </c>
      <c r="J15325" s="384">
        <v>44563.48</v>
      </c>
    </row>
    <row r="15326" spans="1:10">
      <c r="A15326">
        <v>15321</v>
      </c>
      <c r="B15326" s="612">
        <v>44154.617361111108</v>
      </c>
      <c r="C15326" s="405" t="s">
        <v>97</v>
      </c>
      <c r="D15326" s="384">
        <v>3546</v>
      </c>
      <c r="E15326">
        <v>0.02</v>
      </c>
      <c r="F15326">
        <v>1.18309</v>
      </c>
      <c r="G15326" s="384">
        <v>0</v>
      </c>
      <c r="H15326">
        <v>0</v>
      </c>
    </row>
    <row r="15327" spans="1:10">
      <c r="A15327">
        <v>15322</v>
      </c>
      <c r="B15327" s="612">
        <v>44154.617361111108</v>
      </c>
      <c r="C15327" s="405" t="s">
        <v>2110</v>
      </c>
      <c r="D15327" s="384">
        <v>3546</v>
      </c>
      <c r="E15327">
        <v>0.02</v>
      </c>
      <c r="F15327">
        <v>1.18309</v>
      </c>
      <c r="G15327" s="384">
        <v>0</v>
      </c>
      <c r="H15327">
        <v>1.1820900000000001</v>
      </c>
    </row>
    <row r="15328" spans="1:10">
      <c r="A15328">
        <v>15325</v>
      </c>
      <c r="B15328" s="612">
        <v>44154.71875</v>
      </c>
      <c r="C15328" s="405" t="s">
        <v>2110</v>
      </c>
      <c r="D15328" s="384">
        <v>3546</v>
      </c>
      <c r="E15328">
        <v>0.02</v>
      </c>
      <c r="F15328">
        <v>1.18309</v>
      </c>
      <c r="G15328" s="384">
        <v>0</v>
      </c>
      <c r="H15328">
        <v>1.18289</v>
      </c>
    </row>
    <row r="15329" spans="1:10">
      <c r="A15329">
        <v>15333</v>
      </c>
      <c r="B15329" s="612">
        <v>44154.79791666667</v>
      </c>
      <c r="C15329" s="405" t="s">
        <v>2110</v>
      </c>
      <c r="D15329" s="384">
        <v>3546</v>
      </c>
      <c r="E15329">
        <v>0.02</v>
      </c>
      <c r="F15329">
        <v>1.18309</v>
      </c>
      <c r="G15329" s="384">
        <v>0</v>
      </c>
      <c r="H15329">
        <v>1.1839200000000001</v>
      </c>
    </row>
    <row r="15330" spans="1:10">
      <c r="A15330">
        <v>15338</v>
      </c>
      <c r="B15330" s="612">
        <v>44154.859027777777</v>
      </c>
      <c r="C15330" s="405" t="s">
        <v>2110</v>
      </c>
      <c r="D15330" s="384">
        <v>3546</v>
      </c>
      <c r="E15330">
        <v>0.02</v>
      </c>
      <c r="F15330">
        <v>1.18309</v>
      </c>
      <c r="G15330" s="384">
        <v>0</v>
      </c>
      <c r="H15330">
        <v>1.1852100000000001</v>
      </c>
    </row>
    <row r="15331" spans="1:10">
      <c r="A15331">
        <v>15344</v>
      </c>
      <c r="B15331" s="612">
        <v>44155.663194444445</v>
      </c>
      <c r="C15331" s="405" t="s">
        <v>2054</v>
      </c>
      <c r="D15331" s="384">
        <v>3546</v>
      </c>
      <c r="E15331">
        <v>0.02</v>
      </c>
      <c r="F15331">
        <v>1.1852100000000001</v>
      </c>
      <c r="G15331" s="384">
        <v>0</v>
      </c>
      <c r="H15331">
        <v>1.1852100000000001</v>
      </c>
      <c r="I15331">
        <v>-4.22</v>
      </c>
      <c r="J15331" s="384">
        <v>44570.400000000001</v>
      </c>
    </row>
    <row r="15332" spans="1:10">
      <c r="A15332">
        <v>15323</v>
      </c>
      <c r="B15332" s="612">
        <v>44154.71875</v>
      </c>
      <c r="C15332" s="405" t="s">
        <v>97</v>
      </c>
      <c r="D15332" s="384">
        <v>3547</v>
      </c>
      <c r="E15332">
        <v>0.02</v>
      </c>
      <c r="F15332">
        <v>1.18469</v>
      </c>
      <c r="G15332" s="384">
        <v>0</v>
      </c>
      <c r="H15332">
        <v>0</v>
      </c>
    </row>
    <row r="15333" spans="1:10">
      <c r="A15333">
        <v>15324</v>
      </c>
      <c r="B15333" s="612">
        <v>44154.71875</v>
      </c>
      <c r="C15333" s="405" t="s">
        <v>2110</v>
      </c>
      <c r="D15333" s="384">
        <v>3547</v>
      </c>
      <c r="E15333">
        <v>0.02</v>
      </c>
      <c r="F15333">
        <v>1.18469</v>
      </c>
      <c r="G15333" s="384">
        <v>0</v>
      </c>
      <c r="H15333">
        <v>1.18289</v>
      </c>
    </row>
    <row r="15334" spans="1:10">
      <c r="A15334">
        <v>15332</v>
      </c>
      <c r="B15334" s="612">
        <v>44154.79791666667</v>
      </c>
      <c r="C15334" s="405" t="s">
        <v>2110</v>
      </c>
      <c r="D15334" s="384">
        <v>3547</v>
      </c>
      <c r="E15334">
        <v>0.02</v>
      </c>
      <c r="F15334">
        <v>1.18469</v>
      </c>
      <c r="G15334" s="384">
        <v>0</v>
      </c>
      <c r="H15334">
        <v>1.1839200000000001</v>
      </c>
    </row>
    <row r="15335" spans="1:10">
      <c r="A15335">
        <v>15337</v>
      </c>
      <c r="B15335" s="612">
        <v>44154.859027777777</v>
      </c>
      <c r="C15335" s="405" t="s">
        <v>2110</v>
      </c>
      <c r="D15335" s="384">
        <v>3547</v>
      </c>
      <c r="E15335">
        <v>0.02</v>
      </c>
      <c r="F15335">
        <v>1.18469</v>
      </c>
      <c r="G15335" s="384">
        <v>0</v>
      </c>
      <c r="H15335">
        <v>1.1852100000000001</v>
      </c>
    </row>
    <row r="15336" spans="1:10">
      <c r="A15336">
        <v>15345</v>
      </c>
      <c r="B15336" s="612">
        <v>44155.663194444445</v>
      </c>
      <c r="C15336" s="405" t="s">
        <v>2054</v>
      </c>
      <c r="D15336" s="384">
        <v>3547</v>
      </c>
      <c r="E15336">
        <v>0.02</v>
      </c>
      <c r="F15336">
        <v>1.1852100000000001</v>
      </c>
      <c r="G15336" s="384">
        <v>0</v>
      </c>
      <c r="H15336">
        <v>1.1852100000000001</v>
      </c>
      <c r="I15336">
        <v>-1.02</v>
      </c>
      <c r="J15336" s="384">
        <v>44569.39</v>
      </c>
    </row>
    <row r="15337" spans="1:10">
      <c r="A15337">
        <v>15330</v>
      </c>
      <c r="B15337" s="612">
        <v>44154.79791666667</v>
      </c>
      <c r="C15337" s="405" t="s">
        <v>97</v>
      </c>
      <c r="D15337" s="384">
        <v>3548</v>
      </c>
      <c r="E15337">
        <v>0.03</v>
      </c>
      <c r="F15337">
        <v>1.1862999999999999</v>
      </c>
      <c r="G15337" s="384">
        <v>0</v>
      </c>
      <c r="H15337">
        <v>0</v>
      </c>
    </row>
    <row r="15338" spans="1:10">
      <c r="A15338">
        <v>15331</v>
      </c>
      <c r="B15338" s="612">
        <v>44154.79791666667</v>
      </c>
      <c r="C15338" s="405" t="s">
        <v>2110</v>
      </c>
      <c r="D15338" s="384">
        <v>3548</v>
      </c>
      <c r="E15338">
        <v>0.03</v>
      </c>
      <c r="F15338">
        <v>1.1862999999999999</v>
      </c>
      <c r="G15338" s="384">
        <v>0</v>
      </c>
      <c r="H15338">
        <v>1.1839200000000001</v>
      </c>
    </row>
    <row r="15339" spans="1:10">
      <c r="A15339">
        <v>15336</v>
      </c>
      <c r="B15339" s="612">
        <v>44154.859027777777</v>
      </c>
      <c r="C15339" s="405" t="s">
        <v>2110</v>
      </c>
      <c r="D15339" s="384">
        <v>3548</v>
      </c>
      <c r="E15339">
        <v>0.03</v>
      </c>
      <c r="F15339">
        <v>1.1862999999999999</v>
      </c>
      <c r="G15339" s="384">
        <v>0</v>
      </c>
      <c r="H15339">
        <v>1.1852100000000001</v>
      </c>
    </row>
    <row r="15340" spans="1:10">
      <c r="A15340">
        <v>15346</v>
      </c>
      <c r="B15340" s="612">
        <v>44155.663194444445</v>
      </c>
      <c r="C15340" s="405" t="s">
        <v>2054</v>
      </c>
      <c r="D15340" s="384">
        <v>3548</v>
      </c>
      <c r="E15340">
        <v>0.03</v>
      </c>
      <c r="F15340">
        <v>1.1852100000000001</v>
      </c>
      <c r="G15340" s="384">
        <v>0</v>
      </c>
      <c r="H15340">
        <v>1.1852100000000001</v>
      </c>
      <c r="I15340">
        <v>3.3</v>
      </c>
      <c r="J15340" s="384">
        <v>44572.69</v>
      </c>
    </row>
    <row r="15341" spans="1:10">
      <c r="A15341">
        <v>15334</v>
      </c>
      <c r="B15341" s="612">
        <v>44154.859027777777</v>
      </c>
      <c r="C15341" s="405" t="s">
        <v>97</v>
      </c>
      <c r="D15341" s="384">
        <v>3549</v>
      </c>
      <c r="E15341">
        <v>0.05</v>
      </c>
      <c r="F15341">
        <v>1.1879999999999999</v>
      </c>
      <c r="G15341" s="384">
        <v>0</v>
      </c>
      <c r="H15341">
        <v>0</v>
      </c>
    </row>
    <row r="15342" spans="1:10">
      <c r="A15342">
        <v>15335</v>
      </c>
      <c r="B15342" s="612">
        <v>44154.859027777777</v>
      </c>
      <c r="C15342" s="405" t="s">
        <v>2110</v>
      </c>
      <c r="D15342" s="384">
        <v>3549</v>
      </c>
      <c r="E15342">
        <v>0.05</v>
      </c>
      <c r="F15342">
        <v>1.1879999999999999</v>
      </c>
      <c r="G15342" s="384">
        <v>0</v>
      </c>
      <c r="H15342">
        <v>1.1852100000000001</v>
      </c>
    </row>
    <row r="15343" spans="1:10">
      <c r="A15343">
        <v>15347</v>
      </c>
      <c r="B15343" s="612">
        <v>44155.663194444445</v>
      </c>
      <c r="C15343" s="405" t="s">
        <v>2054</v>
      </c>
      <c r="D15343" s="384">
        <v>3549</v>
      </c>
      <c r="E15343">
        <v>0.05</v>
      </c>
      <c r="F15343">
        <v>1.1852100000000001</v>
      </c>
      <c r="G15343" s="384">
        <v>0</v>
      </c>
      <c r="H15343">
        <v>1.1852100000000001</v>
      </c>
      <c r="I15343">
        <v>14.01</v>
      </c>
      <c r="J15343" s="384">
        <v>44586.7</v>
      </c>
    </row>
    <row r="15344" spans="1:10">
      <c r="A15344">
        <v>15339</v>
      </c>
      <c r="B15344" s="612">
        <v>44155.297222222223</v>
      </c>
      <c r="C15344" s="405" t="s">
        <v>96</v>
      </c>
      <c r="D15344" s="384">
        <v>3550</v>
      </c>
      <c r="E15344">
        <v>0.02</v>
      </c>
      <c r="F15344">
        <v>1.18787</v>
      </c>
      <c r="G15344" s="384">
        <v>0</v>
      </c>
      <c r="H15344">
        <v>0</v>
      </c>
    </row>
    <row r="15345" spans="1:10">
      <c r="A15345">
        <v>15340</v>
      </c>
      <c r="B15345" s="612">
        <v>44155.297222222223</v>
      </c>
      <c r="C15345" s="405" t="s">
        <v>2110</v>
      </c>
      <c r="D15345" s="384">
        <v>3550</v>
      </c>
      <c r="E15345">
        <v>0.02</v>
      </c>
      <c r="F15345">
        <v>1.18787</v>
      </c>
      <c r="G15345" s="384">
        <v>0</v>
      </c>
      <c r="H15345">
        <v>1.1888700000000001</v>
      </c>
    </row>
    <row r="15346" spans="1:10">
      <c r="A15346">
        <v>15343</v>
      </c>
      <c r="B15346" s="612">
        <v>44155.378472222219</v>
      </c>
      <c r="C15346" s="405" t="s">
        <v>2110</v>
      </c>
      <c r="D15346" s="384">
        <v>3550</v>
      </c>
      <c r="E15346">
        <v>0.02</v>
      </c>
      <c r="F15346">
        <v>1.18787</v>
      </c>
      <c r="G15346" s="384">
        <v>0</v>
      </c>
      <c r="H15346">
        <v>1.18807</v>
      </c>
    </row>
    <row r="15347" spans="1:10">
      <c r="A15347">
        <v>15353</v>
      </c>
      <c r="B15347" s="612">
        <v>44158.38958333333</v>
      </c>
      <c r="C15347" s="405" t="s">
        <v>2054</v>
      </c>
      <c r="D15347" s="384">
        <v>3550</v>
      </c>
      <c r="E15347">
        <v>0.02</v>
      </c>
      <c r="F15347">
        <v>1.18807</v>
      </c>
      <c r="G15347" s="384">
        <v>0</v>
      </c>
      <c r="H15347">
        <v>1.18807</v>
      </c>
      <c r="I15347">
        <v>0.32</v>
      </c>
      <c r="J15347" s="384">
        <v>44587.02</v>
      </c>
    </row>
    <row r="15348" spans="1:10">
      <c r="A15348">
        <v>15341</v>
      </c>
      <c r="B15348" s="612">
        <v>44155.378472222219</v>
      </c>
      <c r="C15348" s="405" t="s">
        <v>96</v>
      </c>
      <c r="D15348" s="384">
        <v>3551</v>
      </c>
      <c r="E15348">
        <v>0.02</v>
      </c>
      <c r="F15348">
        <v>1.1862699999999999</v>
      </c>
      <c r="G15348" s="384">
        <v>0</v>
      </c>
      <c r="H15348">
        <v>0</v>
      </c>
    </row>
    <row r="15349" spans="1:10">
      <c r="A15349">
        <v>15342</v>
      </c>
      <c r="B15349" s="612">
        <v>44155.378472222219</v>
      </c>
      <c r="C15349" s="405" t="s">
        <v>2110</v>
      </c>
      <c r="D15349" s="384">
        <v>3551</v>
      </c>
      <c r="E15349">
        <v>0.02</v>
      </c>
      <c r="F15349">
        <v>1.1862699999999999</v>
      </c>
      <c r="G15349" s="384">
        <v>0</v>
      </c>
      <c r="H15349">
        <v>1.18807</v>
      </c>
    </row>
    <row r="15350" spans="1:10">
      <c r="A15350">
        <v>15354</v>
      </c>
      <c r="B15350" s="612">
        <v>44158.38958333333</v>
      </c>
      <c r="C15350" s="405" t="s">
        <v>2054</v>
      </c>
      <c r="D15350" s="384">
        <v>3551</v>
      </c>
      <c r="E15350">
        <v>0.02</v>
      </c>
      <c r="F15350">
        <v>1.18807</v>
      </c>
      <c r="G15350" s="384">
        <v>0</v>
      </c>
      <c r="H15350">
        <v>1.18807</v>
      </c>
      <c r="I15350">
        <v>3.52</v>
      </c>
      <c r="J15350" s="384">
        <v>44590.54</v>
      </c>
    </row>
    <row r="15351" spans="1:10">
      <c r="A15351">
        <v>15348</v>
      </c>
      <c r="B15351" s="612">
        <v>44155.667361111111</v>
      </c>
      <c r="C15351" s="405" t="s">
        <v>97</v>
      </c>
      <c r="D15351" s="384">
        <v>3552</v>
      </c>
      <c r="E15351">
        <v>0.02</v>
      </c>
      <c r="F15351">
        <v>1.18563</v>
      </c>
      <c r="G15351" s="384">
        <v>0</v>
      </c>
      <c r="H15351">
        <v>0</v>
      </c>
    </row>
    <row r="15352" spans="1:10">
      <c r="A15352">
        <v>15349</v>
      </c>
      <c r="B15352" s="612">
        <v>44155.667361111111</v>
      </c>
      <c r="C15352" s="405" t="s">
        <v>2110</v>
      </c>
      <c r="D15352" s="384">
        <v>3552</v>
      </c>
      <c r="E15352">
        <v>0.02</v>
      </c>
      <c r="F15352">
        <v>1.18563</v>
      </c>
      <c r="G15352" s="384">
        <v>0</v>
      </c>
      <c r="H15352">
        <v>1.1846300000000001</v>
      </c>
    </row>
    <row r="15353" spans="1:10">
      <c r="A15353">
        <v>15352</v>
      </c>
      <c r="B15353" s="612">
        <v>44158.029166666667</v>
      </c>
      <c r="C15353" s="405" t="s">
        <v>2110</v>
      </c>
      <c r="D15353" s="384">
        <v>3552</v>
      </c>
      <c r="E15353">
        <v>0.02</v>
      </c>
      <c r="F15353">
        <v>1.18563</v>
      </c>
      <c r="G15353" s="384">
        <v>0</v>
      </c>
      <c r="H15353">
        <v>1.18543</v>
      </c>
    </row>
    <row r="15354" spans="1:10">
      <c r="A15354">
        <v>15360</v>
      </c>
      <c r="B15354" s="612">
        <v>44158.456944444442</v>
      </c>
      <c r="C15354" s="405" t="s">
        <v>2110</v>
      </c>
      <c r="D15354" s="384">
        <v>3552</v>
      </c>
      <c r="E15354">
        <v>0.02</v>
      </c>
      <c r="F15354">
        <v>1.18563</v>
      </c>
      <c r="G15354" s="384">
        <v>0</v>
      </c>
      <c r="H15354">
        <v>1.1864600000000001</v>
      </c>
    </row>
    <row r="15355" spans="1:10">
      <c r="A15355">
        <v>15366</v>
      </c>
      <c r="B15355" s="612">
        <v>44158.46875</v>
      </c>
      <c r="C15355" s="405" t="s">
        <v>2110</v>
      </c>
      <c r="D15355" s="384">
        <v>3552</v>
      </c>
      <c r="E15355">
        <v>0.02</v>
      </c>
      <c r="F15355">
        <v>1.18563</v>
      </c>
      <c r="G15355" s="384">
        <v>0</v>
      </c>
      <c r="H15355">
        <v>1.18774</v>
      </c>
    </row>
    <row r="15356" spans="1:10">
      <c r="A15356">
        <v>15369</v>
      </c>
      <c r="B15356" s="612">
        <v>44158.617361111108</v>
      </c>
      <c r="C15356" s="405" t="s">
        <v>2054</v>
      </c>
      <c r="D15356" s="384">
        <v>3552</v>
      </c>
      <c r="E15356">
        <v>0.02</v>
      </c>
      <c r="F15356">
        <v>1.18774</v>
      </c>
      <c r="G15356" s="384">
        <v>0</v>
      </c>
      <c r="H15356">
        <v>1.18774</v>
      </c>
      <c r="I15356">
        <v>-4.2</v>
      </c>
      <c r="J15356" s="384">
        <v>44588.34</v>
      </c>
    </row>
    <row r="15357" spans="1:10">
      <c r="A15357">
        <v>15350</v>
      </c>
      <c r="B15357" s="612">
        <v>44158.029166666667</v>
      </c>
      <c r="C15357" s="405" t="s">
        <v>97</v>
      </c>
      <c r="D15357" s="384">
        <v>3553</v>
      </c>
      <c r="E15357">
        <v>0.02</v>
      </c>
      <c r="F15357">
        <v>1.18723</v>
      </c>
      <c r="G15357" s="384">
        <v>0</v>
      </c>
      <c r="H15357">
        <v>0</v>
      </c>
    </row>
    <row r="15358" spans="1:10">
      <c r="A15358">
        <v>15351</v>
      </c>
      <c r="B15358" s="612">
        <v>44158.029166666667</v>
      </c>
      <c r="C15358" s="405" t="s">
        <v>2110</v>
      </c>
      <c r="D15358" s="384">
        <v>3553</v>
      </c>
      <c r="E15358">
        <v>0.02</v>
      </c>
      <c r="F15358">
        <v>1.18723</v>
      </c>
      <c r="G15358" s="384">
        <v>0</v>
      </c>
      <c r="H15358">
        <v>1.18543</v>
      </c>
    </row>
    <row r="15359" spans="1:10">
      <c r="A15359">
        <v>15359</v>
      </c>
      <c r="B15359" s="612">
        <v>44158.456944444442</v>
      </c>
      <c r="C15359" s="405" t="s">
        <v>2110</v>
      </c>
      <c r="D15359" s="384">
        <v>3553</v>
      </c>
      <c r="E15359">
        <v>0.02</v>
      </c>
      <c r="F15359">
        <v>1.18723</v>
      </c>
      <c r="G15359" s="384">
        <v>0</v>
      </c>
      <c r="H15359">
        <v>1.1864600000000001</v>
      </c>
    </row>
    <row r="15360" spans="1:10">
      <c r="A15360">
        <v>15365</v>
      </c>
      <c r="B15360" s="612">
        <v>44158.46875</v>
      </c>
      <c r="C15360" s="405" t="s">
        <v>2110</v>
      </c>
      <c r="D15360" s="384">
        <v>3553</v>
      </c>
      <c r="E15360">
        <v>0.02</v>
      </c>
      <c r="F15360">
        <v>1.18723</v>
      </c>
      <c r="G15360" s="384">
        <v>0</v>
      </c>
      <c r="H15360">
        <v>1.18774</v>
      </c>
    </row>
    <row r="15361" spans="1:10">
      <c r="A15361">
        <v>15370</v>
      </c>
      <c r="B15361" s="612">
        <v>44158.617361111108</v>
      </c>
      <c r="C15361" s="405" t="s">
        <v>2054</v>
      </c>
      <c r="D15361" s="384">
        <v>3553</v>
      </c>
      <c r="E15361">
        <v>0.02</v>
      </c>
      <c r="F15361">
        <v>1.18774</v>
      </c>
      <c r="G15361" s="384">
        <v>0</v>
      </c>
      <c r="H15361">
        <v>1.18774</v>
      </c>
      <c r="I15361">
        <v>-1.02</v>
      </c>
      <c r="J15361" s="384">
        <v>44587.32</v>
      </c>
    </row>
    <row r="15362" spans="1:10">
      <c r="A15362">
        <v>15355</v>
      </c>
      <c r="B15362" s="612">
        <v>44158.394444444442</v>
      </c>
      <c r="C15362" s="405" t="s">
        <v>96</v>
      </c>
      <c r="D15362" s="384">
        <v>3554</v>
      </c>
      <c r="E15362">
        <v>0.02</v>
      </c>
      <c r="F15362">
        <v>1.1879599999999999</v>
      </c>
      <c r="G15362" s="384">
        <v>0</v>
      </c>
      <c r="H15362">
        <v>0</v>
      </c>
    </row>
    <row r="15363" spans="1:10">
      <c r="A15363">
        <v>15356</v>
      </c>
      <c r="B15363" s="612">
        <v>44158.394444444442</v>
      </c>
      <c r="C15363" s="405" t="s">
        <v>2110</v>
      </c>
      <c r="D15363" s="384">
        <v>3554</v>
      </c>
      <c r="E15363">
        <v>0.02</v>
      </c>
      <c r="F15363">
        <v>1.1879599999999999</v>
      </c>
      <c r="G15363" s="384">
        <v>0</v>
      </c>
      <c r="H15363">
        <v>1.18896</v>
      </c>
    </row>
    <row r="15364" spans="1:10">
      <c r="A15364">
        <v>15361</v>
      </c>
      <c r="B15364" s="612">
        <v>44158.456944444442</v>
      </c>
      <c r="C15364" s="405" t="s">
        <v>2054</v>
      </c>
      <c r="D15364" s="384">
        <v>3554</v>
      </c>
      <c r="E15364">
        <v>0.02</v>
      </c>
      <c r="F15364">
        <v>1.18896</v>
      </c>
      <c r="G15364" s="384">
        <v>0</v>
      </c>
      <c r="H15364">
        <v>1.18896</v>
      </c>
      <c r="I15364">
        <v>2</v>
      </c>
      <c r="J15364" s="384">
        <v>44592.54</v>
      </c>
    </row>
    <row r="15365" spans="1:10">
      <c r="A15365">
        <v>15357</v>
      </c>
      <c r="B15365" s="612">
        <v>44158.456944444442</v>
      </c>
      <c r="C15365" s="405" t="s">
        <v>97</v>
      </c>
      <c r="D15365" s="384">
        <v>3555</v>
      </c>
      <c r="E15365">
        <v>0.03</v>
      </c>
      <c r="F15365">
        <v>1.1888300000000001</v>
      </c>
      <c r="G15365" s="384">
        <v>0</v>
      </c>
      <c r="H15365">
        <v>0</v>
      </c>
    </row>
    <row r="15366" spans="1:10">
      <c r="A15366">
        <v>15358</v>
      </c>
      <c r="B15366" s="612">
        <v>44158.456944444442</v>
      </c>
      <c r="C15366" s="405" t="s">
        <v>2110</v>
      </c>
      <c r="D15366" s="384">
        <v>3555</v>
      </c>
      <c r="E15366">
        <v>0.03</v>
      </c>
      <c r="F15366">
        <v>1.1888300000000001</v>
      </c>
      <c r="G15366" s="384">
        <v>0</v>
      </c>
      <c r="H15366">
        <v>1.1864600000000001</v>
      </c>
    </row>
    <row r="15367" spans="1:10">
      <c r="A15367">
        <v>15364</v>
      </c>
      <c r="B15367" s="612">
        <v>44158.46875</v>
      </c>
      <c r="C15367" s="405" t="s">
        <v>2110</v>
      </c>
      <c r="D15367" s="384">
        <v>3555</v>
      </c>
      <c r="E15367">
        <v>0.03</v>
      </c>
      <c r="F15367">
        <v>1.1888300000000001</v>
      </c>
      <c r="G15367" s="384">
        <v>0</v>
      </c>
      <c r="H15367">
        <v>1.18774</v>
      </c>
    </row>
    <row r="15368" spans="1:10">
      <c r="A15368">
        <v>15371</v>
      </c>
      <c r="B15368" s="612">
        <v>44158.617361111108</v>
      </c>
      <c r="C15368" s="405" t="s">
        <v>2054</v>
      </c>
      <c r="D15368" s="384">
        <v>3555</v>
      </c>
      <c r="E15368">
        <v>0.03</v>
      </c>
      <c r="F15368">
        <v>1.18774</v>
      </c>
      <c r="G15368" s="384">
        <v>0</v>
      </c>
      <c r="H15368">
        <v>1.18774</v>
      </c>
      <c r="I15368">
        <v>3.27</v>
      </c>
      <c r="J15368" s="384">
        <v>44590.59</v>
      </c>
    </row>
    <row r="15369" spans="1:10">
      <c r="A15369">
        <v>15362</v>
      </c>
      <c r="B15369" s="612">
        <v>44158.46875</v>
      </c>
      <c r="C15369" s="405" t="s">
        <v>97</v>
      </c>
      <c r="D15369" s="384">
        <v>3556</v>
      </c>
      <c r="E15369">
        <v>0.05</v>
      </c>
      <c r="F15369">
        <v>1.1905300000000001</v>
      </c>
      <c r="G15369" s="384">
        <v>0</v>
      </c>
      <c r="H15369">
        <v>0</v>
      </c>
    </row>
    <row r="15370" spans="1:10">
      <c r="A15370">
        <v>15363</v>
      </c>
      <c r="B15370" s="612">
        <v>44158.46875</v>
      </c>
      <c r="C15370" s="405" t="s">
        <v>2110</v>
      </c>
      <c r="D15370" s="384">
        <v>3556</v>
      </c>
      <c r="E15370">
        <v>0.05</v>
      </c>
      <c r="F15370">
        <v>1.1905300000000001</v>
      </c>
      <c r="G15370" s="384">
        <v>0</v>
      </c>
      <c r="H15370">
        <v>1.18774</v>
      </c>
    </row>
    <row r="15371" spans="1:10">
      <c r="A15371">
        <v>15372</v>
      </c>
      <c r="B15371" s="612">
        <v>44158.617361111108</v>
      </c>
      <c r="C15371" s="405" t="s">
        <v>2054</v>
      </c>
      <c r="D15371" s="384">
        <v>3556</v>
      </c>
      <c r="E15371">
        <v>0.05</v>
      </c>
      <c r="F15371">
        <v>1.18774</v>
      </c>
      <c r="G15371" s="384">
        <v>0</v>
      </c>
      <c r="H15371">
        <v>1.18774</v>
      </c>
      <c r="I15371">
        <v>13.95</v>
      </c>
      <c r="J15371" s="384">
        <v>44604.54</v>
      </c>
    </row>
    <row r="15372" spans="1:10">
      <c r="A15372">
        <v>15367</v>
      </c>
      <c r="B15372" s="612">
        <v>44158.477083333331</v>
      </c>
      <c r="C15372" s="405" t="s">
        <v>96</v>
      </c>
      <c r="D15372" s="384">
        <v>3557</v>
      </c>
      <c r="E15372">
        <v>0.02</v>
      </c>
      <c r="F15372">
        <v>1.18974</v>
      </c>
      <c r="G15372" s="384">
        <v>0</v>
      </c>
      <c r="H15372">
        <v>0</v>
      </c>
    </row>
    <row r="15373" spans="1:10">
      <c r="A15373">
        <v>15368</v>
      </c>
      <c r="B15373" s="612">
        <v>44158.477083333331</v>
      </c>
      <c r="C15373" s="405" t="s">
        <v>2110</v>
      </c>
      <c r="D15373" s="384">
        <v>3557</v>
      </c>
      <c r="E15373">
        <v>0.02</v>
      </c>
      <c r="F15373">
        <v>1.18974</v>
      </c>
      <c r="G15373" s="384">
        <v>0</v>
      </c>
      <c r="H15373">
        <v>1.1907399999999999</v>
      </c>
    </row>
    <row r="15374" spans="1:10">
      <c r="A15374">
        <v>15375</v>
      </c>
      <c r="B15374" s="612">
        <v>44158.618055555555</v>
      </c>
      <c r="C15374" s="405" t="s">
        <v>2110</v>
      </c>
      <c r="D15374" s="384">
        <v>3557</v>
      </c>
      <c r="E15374">
        <v>0.02</v>
      </c>
      <c r="F15374">
        <v>1.18974</v>
      </c>
      <c r="G15374" s="384">
        <v>0</v>
      </c>
      <c r="H15374">
        <v>1.1896899999999999</v>
      </c>
    </row>
    <row r="15375" spans="1:10">
      <c r="A15375">
        <v>15379</v>
      </c>
      <c r="B15375" s="612">
        <v>44158.625694444447</v>
      </c>
      <c r="C15375" s="405" t="s">
        <v>2110</v>
      </c>
      <c r="D15375" s="384">
        <v>3557</v>
      </c>
      <c r="E15375">
        <v>0.02</v>
      </c>
      <c r="F15375">
        <v>1.18974</v>
      </c>
      <c r="G15375" s="384">
        <v>0</v>
      </c>
      <c r="H15375">
        <v>1.18849</v>
      </c>
    </row>
    <row r="15376" spans="1:10">
      <c r="A15376">
        <v>15384</v>
      </c>
      <c r="B15376" s="612">
        <v>44158.633333333331</v>
      </c>
      <c r="C15376" s="405" t="s">
        <v>2110</v>
      </c>
      <c r="D15376" s="384">
        <v>3557</v>
      </c>
      <c r="E15376">
        <v>0.02</v>
      </c>
      <c r="F15376">
        <v>1.18974</v>
      </c>
      <c r="G15376" s="384">
        <v>0</v>
      </c>
      <c r="H15376">
        <v>1.18712</v>
      </c>
    </row>
    <row r="15377" spans="1:10">
      <c r="A15377">
        <v>15390</v>
      </c>
      <c r="B15377" s="612">
        <v>44158.643055555556</v>
      </c>
      <c r="C15377" s="405" t="s">
        <v>2110</v>
      </c>
      <c r="D15377" s="384">
        <v>3557</v>
      </c>
      <c r="E15377">
        <v>0.02</v>
      </c>
      <c r="F15377">
        <v>1.18974</v>
      </c>
      <c r="G15377" s="384">
        <v>0</v>
      </c>
      <c r="H15377">
        <v>1.18573</v>
      </c>
    </row>
    <row r="15378" spans="1:10">
      <c r="A15378">
        <v>15400</v>
      </c>
      <c r="B15378" s="612">
        <v>44158.674305555556</v>
      </c>
      <c r="C15378" s="405" t="s">
        <v>2110</v>
      </c>
      <c r="D15378" s="384">
        <v>3557</v>
      </c>
      <c r="E15378">
        <v>0.02</v>
      </c>
      <c r="F15378">
        <v>1.18974</v>
      </c>
      <c r="G15378" s="384">
        <v>0</v>
      </c>
      <c r="H15378">
        <v>1.1841299999999999</v>
      </c>
    </row>
    <row r="15379" spans="1:10">
      <c r="A15379">
        <v>15406</v>
      </c>
      <c r="B15379" s="612">
        <v>44158.743750000001</v>
      </c>
      <c r="C15379" s="405" t="s">
        <v>2054</v>
      </c>
      <c r="D15379" s="384">
        <v>3557</v>
      </c>
      <c r="E15379">
        <v>0.02</v>
      </c>
      <c r="F15379">
        <v>1.1841299999999999</v>
      </c>
      <c r="G15379" s="384">
        <v>0</v>
      </c>
      <c r="H15379">
        <v>1.1841299999999999</v>
      </c>
      <c r="I15379">
        <v>-11.22</v>
      </c>
      <c r="J15379" s="384">
        <v>44595.32</v>
      </c>
    </row>
    <row r="15380" spans="1:10">
      <c r="A15380">
        <v>15373</v>
      </c>
      <c r="B15380" s="612">
        <v>44158.618055555555</v>
      </c>
      <c r="C15380" s="405" t="s">
        <v>96</v>
      </c>
      <c r="D15380" s="384">
        <v>3558</v>
      </c>
      <c r="E15380">
        <v>0.02</v>
      </c>
      <c r="F15380">
        <v>1.18763</v>
      </c>
      <c r="G15380" s="384">
        <v>0</v>
      </c>
      <c r="H15380">
        <v>0</v>
      </c>
    </row>
    <row r="15381" spans="1:10">
      <c r="A15381">
        <v>15374</v>
      </c>
      <c r="B15381" s="612">
        <v>44158.618055555555</v>
      </c>
      <c r="C15381" s="405" t="s">
        <v>2110</v>
      </c>
      <c r="D15381" s="384">
        <v>3558</v>
      </c>
      <c r="E15381">
        <v>0.02</v>
      </c>
      <c r="F15381">
        <v>1.18763</v>
      </c>
      <c r="G15381" s="384">
        <v>0</v>
      </c>
      <c r="H15381">
        <v>1.1896899999999999</v>
      </c>
    </row>
    <row r="15382" spans="1:10">
      <c r="A15382">
        <v>15378</v>
      </c>
      <c r="B15382" s="612">
        <v>44158.625694444447</v>
      </c>
      <c r="C15382" s="405" t="s">
        <v>2110</v>
      </c>
      <c r="D15382" s="384">
        <v>3558</v>
      </c>
      <c r="E15382">
        <v>0.02</v>
      </c>
      <c r="F15382">
        <v>1.18763</v>
      </c>
      <c r="G15382" s="384">
        <v>0</v>
      </c>
      <c r="H15382">
        <v>1.18849</v>
      </c>
    </row>
    <row r="15383" spans="1:10">
      <c r="A15383">
        <v>15383</v>
      </c>
      <c r="B15383" s="612">
        <v>44158.633333333331</v>
      </c>
      <c r="C15383" s="405" t="s">
        <v>2110</v>
      </c>
      <c r="D15383" s="384">
        <v>3558</v>
      </c>
      <c r="E15383">
        <v>0.02</v>
      </c>
      <c r="F15383">
        <v>1.18763</v>
      </c>
      <c r="G15383" s="384">
        <v>0</v>
      </c>
      <c r="H15383">
        <v>1.18712</v>
      </c>
    </row>
    <row r="15384" spans="1:10">
      <c r="A15384">
        <v>15389</v>
      </c>
      <c r="B15384" s="612">
        <v>44158.643055555556</v>
      </c>
      <c r="C15384" s="405" t="s">
        <v>2110</v>
      </c>
      <c r="D15384" s="384">
        <v>3558</v>
      </c>
      <c r="E15384">
        <v>0.02</v>
      </c>
      <c r="F15384">
        <v>1.18763</v>
      </c>
      <c r="G15384" s="384">
        <v>0</v>
      </c>
      <c r="H15384">
        <v>1.18573</v>
      </c>
    </row>
    <row r="15385" spans="1:10">
      <c r="A15385">
        <v>15399</v>
      </c>
      <c r="B15385" s="612">
        <v>44158.674305555556</v>
      </c>
      <c r="C15385" s="405" t="s">
        <v>2110</v>
      </c>
      <c r="D15385" s="384">
        <v>3558</v>
      </c>
      <c r="E15385">
        <v>0.02</v>
      </c>
      <c r="F15385">
        <v>1.18763</v>
      </c>
      <c r="G15385" s="384">
        <v>0</v>
      </c>
      <c r="H15385">
        <v>1.1841299999999999</v>
      </c>
    </row>
    <row r="15386" spans="1:10">
      <c r="A15386">
        <v>15407</v>
      </c>
      <c r="B15386" s="612">
        <v>44158.743750000001</v>
      </c>
      <c r="C15386" s="405" t="s">
        <v>2054</v>
      </c>
      <c r="D15386" s="384">
        <v>3558</v>
      </c>
      <c r="E15386">
        <v>0.02</v>
      </c>
      <c r="F15386">
        <v>1.1841299999999999</v>
      </c>
      <c r="G15386" s="384">
        <v>0</v>
      </c>
      <c r="H15386">
        <v>1.1841299999999999</v>
      </c>
      <c r="I15386">
        <v>-7</v>
      </c>
      <c r="J15386" s="384">
        <v>44588.32</v>
      </c>
    </row>
    <row r="15387" spans="1:10">
      <c r="A15387">
        <v>15376</v>
      </c>
      <c r="B15387" s="612">
        <v>44158.625694444447</v>
      </c>
      <c r="C15387" s="405" t="s">
        <v>96</v>
      </c>
      <c r="D15387" s="384">
        <v>3559</v>
      </c>
      <c r="E15387">
        <v>0.03</v>
      </c>
      <c r="F15387">
        <v>1.1859</v>
      </c>
      <c r="G15387" s="384">
        <v>0</v>
      </c>
      <c r="H15387">
        <v>0</v>
      </c>
    </row>
    <row r="15388" spans="1:10">
      <c r="A15388">
        <v>15377</v>
      </c>
      <c r="B15388" s="612">
        <v>44158.625694444447</v>
      </c>
      <c r="C15388" s="405" t="s">
        <v>2110</v>
      </c>
      <c r="D15388" s="384">
        <v>3559</v>
      </c>
      <c r="E15388">
        <v>0.03</v>
      </c>
      <c r="F15388">
        <v>1.1859</v>
      </c>
      <c r="G15388" s="384">
        <v>0</v>
      </c>
      <c r="H15388">
        <v>1.18849</v>
      </c>
    </row>
    <row r="15389" spans="1:10">
      <c r="A15389">
        <v>15382</v>
      </c>
      <c r="B15389" s="612">
        <v>44158.633333333331</v>
      </c>
      <c r="C15389" s="405" t="s">
        <v>2110</v>
      </c>
      <c r="D15389" s="384">
        <v>3559</v>
      </c>
      <c r="E15389">
        <v>0.03</v>
      </c>
      <c r="F15389">
        <v>1.1859</v>
      </c>
      <c r="G15389" s="384">
        <v>0</v>
      </c>
      <c r="H15389">
        <v>1.18712</v>
      </c>
    </row>
    <row r="15390" spans="1:10">
      <c r="A15390">
        <v>15388</v>
      </c>
      <c r="B15390" s="612">
        <v>44158.643055555556</v>
      </c>
      <c r="C15390" s="405" t="s">
        <v>2110</v>
      </c>
      <c r="D15390" s="384">
        <v>3559</v>
      </c>
      <c r="E15390">
        <v>0.03</v>
      </c>
      <c r="F15390">
        <v>1.1859</v>
      </c>
      <c r="G15390" s="384">
        <v>0</v>
      </c>
      <c r="H15390">
        <v>1.18573</v>
      </c>
    </row>
    <row r="15391" spans="1:10">
      <c r="A15391">
        <v>15398</v>
      </c>
      <c r="B15391" s="612">
        <v>44158.674305555556</v>
      </c>
      <c r="C15391" s="405" t="s">
        <v>2110</v>
      </c>
      <c r="D15391" s="384">
        <v>3559</v>
      </c>
      <c r="E15391">
        <v>0.03</v>
      </c>
      <c r="F15391">
        <v>1.1859</v>
      </c>
      <c r="G15391" s="384">
        <v>0</v>
      </c>
      <c r="H15391">
        <v>1.1841299999999999</v>
      </c>
    </row>
    <row r="15392" spans="1:10">
      <c r="A15392">
        <v>15408</v>
      </c>
      <c r="B15392" s="612">
        <v>44158.743750000001</v>
      </c>
      <c r="C15392" s="405" t="s">
        <v>2054</v>
      </c>
      <c r="D15392" s="384">
        <v>3559</v>
      </c>
      <c r="E15392">
        <v>0.03</v>
      </c>
      <c r="F15392">
        <v>1.1841299999999999</v>
      </c>
      <c r="G15392" s="384">
        <v>0</v>
      </c>
      <c r="H15392">
        <v>1.1841299999999999</v>
      </c>
      <c r="I15392">
        <v>-5.31</v>
      </c>
      <c r="J15392" s="384">
        <v>44583.01</v>
      </c>
    </row>
    <row r="15393" spans="1:10">
      <c r="A15393">
        <v>15380</v>
      </c>
      <c r="B15393" s="612">
        <v>44158.633333333331</v>
      </c>
      <c r="C15393" s="405" t="s">
        <v>96</v>
      </c>
      <c r="D15393" s="384">
        <v>3560</v>
      </c>
      <c r="E15393">
        <v>0.05</v>
      </c>
      <c r="F15393">
        <v>1.1841999999999999</v>
      </c>
      <c r="G15393" s="384">
        <v>0</v>
      </c>
      <c r="H15393">
        <v>0</v>
      </c>
    </row>
    <row r="15394" spans="1:10">
      <c r="A15394">
        <v>15381</v>
      </c>
      <c r="B15394" s="612">
        <v>44158.633333333331</v>
      </c>
      <c r="C15394" s="405" t="s">
        <v>2110</v>
      </c>
      <c r="D15394" s="384">
        <v>3560</v>
      </c>
      <c r="E15394">
        <v>0.05</v>
      </c>
      <c r="F15394">
        <v>1.1841999999999999</v>
      </c>
      <c r="G15394" s="384">
        <v>0</v>
      </c>
      <c r="H15394">
        <v>1.18712</v>
      </c>
    </row>
    <row r="15395" spans="1:10">
      <c r="A15395">
        <v>15387</v>
      </c>
      <c r="B15395" s="612">
        <v>44158.643055555556</v>
      </c>
      <c r="C15395" s="405" t="s">
        <v>2110</v>
      </c>
      <c r="D15395" s="384">
        <v>3560</v>
      </c>
      <c r="E15395">
        <v>0.05</v>
      </c>
      <c r="F15395">
        <v>1.1841999999999999</v>
      </c>
      <c r="G15395" s="384">
        <v>0</v>
      </c>
      <c r="H15395">
        <v>1.18573</v>
      </c>
    </row>
    <row r="15396" spans="1:10">
      <c r="A15396">
        <v>15397</v>
      </c>
      <c r="B15396" s="612">
        <v>44158.674305555556</v>
      </c>
      <c r="C15396" s="405" t="s">
        <v>2110</v>
      </c>
      <c r="D15396" s="384">
        <v>3560</v>
      </c>
      <c r="E15396">
        <v>0.05</v>
      </c>
      <c r="F15396">
        <v>1.1841999999999999</v>
      </c>
      <c r="G15396" s="384">
        <v>0</v>
      </c>
      <c r="H15396">
        <v>1.1841299999999999</v>
      </c>
    </row>
    <row r="15397" spans="1:10">
      <c r="A15397">
        <v>15409</v>
      </c>
      <c r="B15397" s="612">
        <v>44158.743750000001</v>
      </c>
      <c r="C15397" s="405" t="s">
        <v>2054</v>
      </c>
      <c r="D15397" s="384">
        <v>3560</v>
      </c>
      <c r="E15397">
        <v>0.05</v>
      </c>
      <c r="F15397">
        <v>1.1841299999999999</v>
      </c>
      <c r="G15397" s="384">
        <v>0</v>
      </c>
      <c r="H15397">
        <v>1.1841299999999999</v>
      </c>
      <c r="I15397">
        <v>-0.35</v>
      </c>
      <c r="J15397" s="384">
        <v>44582.66</v>
      </c>
    </row>
    <row r="15398" spans="1:10">
      <c r="A15398">
        <v>15385</v>
      </c>
      <c r="B15398" s="612">
        <v>44158.643055555556</v>
      </c>
      <c r="C15398" s="405" t="s">
        <v>96</v>
      </c>
      <c r="D15398" s="384">
        <v>3561</v>
      </c>
      <c r="E15398">
        <v>0.08</v>
      </c>
      <c r="F15398">
        <v>1.1823999999999999</v>
      </c>
      <c r="G15398" s="384">
        <v>0</v>
      </c>
      <c r="H15398">
        <v>0</v>
      </c>
    </row>
    <row r="15399" spans="1:10">
      <c r="A15399">
        <v>15386</v>
      </c>
      <c r="B15399" s="612">
        <v>44158.643055555556</v>
      </c>
      <c r="C15399" s="405" t="s">
        <v>2110</v>
      </c>
      <c r="D15399" s="384">
        <v>3561</v>
      </c>
      <c r="E15399">
        <v>0.08</v>
      </c>
      <c r="F15399">
        <v>1.1823999999999999</v>
      </c>
      <c r="G15399" s="384">
        <v>0</v>
      </c>
      <c r="H15399">
        <v>1.18573</v>
      </c>
    </row>
    <row r="15400" spans="1:10">
      <c r="A15400">
        <v>15396</v>
      </c>
      <c r="B15400" s="612">
        <v>44158.674305555556</v>
      </c>
      <c r="C15400" s="405" t="s">
        <v>2110</v>
      </c>
      <c r="D15400" s="384">
        <v>3561</v>
      </c>
      <c r="E15400">
        <v>0.08</v>
      </c>
      <c r="F15400">
        <v>1.1823999999999999</v>
      </c>
      <c r="G15400" s="384">
        <v>0</v>
      </c>
      <c r="H15400">
        <v>1.1841299999999999</v>
      </c>
    </row>
    <row r="15401" spans="1:10">
      <c r="A15401">
        <v>15410</v>
      </c>
      <c r="B15401" s="612">
        <v>44158.743750000001</v>
      </c>
      <c r="C15401" s="405" t="s">
        <v>2054</v>
      </c>
      <c r="D15401" s="384">
        <v>3561</v>
      </c>
      <c r="E15401">
        <v>0.08</v>
      </c>
      <c r="F15401">
        <v>1.1841299999999999</v>
      </c>
      <c r="G15401" s="384">
        <v>0</v>
      </c>
      <c r="H15401">
        <v>1.1841299999999999</v>
      </c>
      <c r="I15401">
        <v>13.84</v>
      </c>
      <c r="J15401" s="384">
        <v>44596.5</v>
      </c>
    </row>
    <row r="15402" spans="1:10">
      <c r="A15402">
        <v>15391</v>
      </c>
      <c r="B15402" s="612">
        <v>44158.648611111108</v>
      </c>
      <c r="C15402" s="405" t="s">
        <v>97</v>
      </c>
      <c r="D15402" s="384">
        <v>3562</v>
      </c>
      <c r="E15402">
        <v>0.02</v>
      </c>
      <c r="F15402">
        <v>1.18279</v>
      </c>
      <c r="G15402" s="384">
        <v>0</v>
      </c>
      <c r="H15402">
        <v>0</v>
      </c>
    </row>
    <row r="15403" spans="1:10">
      <c r="A15403">
        <v>15392</v>
      </c>
      <c r="B15403" s="612">
        <v>44158.648611111108</v>
      </c>
      <c r="C15403" s="405" t="s">
        <v>2110</v>
      </c>
      <c r="D15403" s="384">
        <v>3562</v>
      </c>
      <c r="E15403">
        <v>0.02</v>
      </c>
      <c r="F15403">
        <v>1.18279</v>
      </c>
      <c r="G15403" s="384">
        <v>0</v>
      </c>
      <c r="H15403">
        <v>1.1817899999999999</v>
      </c>
    </row>
    <row r="15404" spans="1:10">
      <c r="A15404">
        <v>15393</v>
      </c>
      <c r="B15404" s="612">
        <v>44158.664583333331</v>
      </c>
      <c r="C15404" s="405" t="s">
        <v>2054</v>
      </c>
      <c r="D15404" s="384">
        <v>3562</v>
      </c>
      <c r="E15404">
        <v>0.02</v>
      </c>
      <c r="F15404">
        <v>1.1817899999999999</v>
      </c>
      <c r="G15404" s="384">
        <v>0</v>
      </c>
      <c r="H15404">
        <v>1.1817899999999999</v>
      </c>
      <c r="I15404">
        <v>2</v>
      </c>
      <c r="J15404" s="384">
        <v>44606.54</v>
      </c>
    </row>
    <row r="15405" spans="1:10">
      <c r="A15405">
        <v>15394</v>
      </c>
      <c r="B15405" s="612">
        <v>44158.674305555556</v>
      </c>
      <c r="C15405" s="405" t="s">
        <v>96</v>
      </c>
      <c r="D15405" s="384">
        <v>3563</v>
      </c>
      <c r="E15405">
        <v>0.14000000000000001</v>
      </c>
      <c r="F15405">
        <v>1.1805000000000001</v>
      </c>
      <c r="G15405" s="384">
        <v>0</v>
      </c>
      <c r="H15405">
        <v>0</v>
      </c>
    </row>
    <row r="15406" spans="1:10">
      <c r="A15406">
        <v>15395</v>
      </c>
      <c r="B15406" s="612">
        <v>44158.674305555556</v>
      </c>
      <c r="C15406" s="405" t="s">
        <v>2110</v>
      </c>
      <c r="D15406" s="384">
        <v>3563</v>
      </c>
      <c r="E15406">
        <v>0.14000000000000001</v>
      </c>
      <c r="F15406">
        <v>1.1805000000000001</v>
      </c>
      <c r="G15406" s="384">
        <v>0</v>
      </c>
      <c r="H15406">
        <v>1.1841299999999999</v>
      </c>
    </row>
    <row r="15407" spans="1:10">
      <c r="A15407">
        <v>15411</v>
      </c>
      <c r="B15407" s="612">
        <v>44158.743750000001</v>
      </c>
      <c r="C15407" s="405" t="s">
        <v>2054</v>
      </c>
      <c r="D15407" s="384">
        <v>3563</v>
      </c>
      <c r="E15407">
        <v>0.14000000000000001</v>
      </c>
      <c r="F15407">
        <v>1.1841299999999999</v>
      </c>
      <c r="G15407" s="384">
        <v>0</v>
      </c>
      <c r="H15407">
        <v>1.1841299999999999</v>
      </c>
      <c r="I15407">
        <v>50.82</v>
      </c>
      <c r="J15407" s="384">
        <v>44647.32</v>
      </c>
    </row>
    <row r="15408" spans="1:10">
      <c r="A15408">
        <v>15401</v>
      </c>
      <c r="B15408" s="612">
        <v>44158.677083333336</v>
      </c>
      <c r="C15408" s="405" t="s">
        <v>97</v>
      </c>
      <c r="D15408" s="384">
        <v>3564</v>
      </c>
      <c r="E15408">
        <v>0.02</v>
      </c>
      <c r="F15408">
        <v>1.18116</v>
      </c>
      <c r="G15408" s="384">
        <v>0</v>
      </c>
      <c r="H15408">
        <v>0</v>
      </c>
    </row>
    <row r="15409" spans="1:10">
      <c r="A15409">
        <v>15402</v>
      </c>
      <c r="B15409" s="612">
        <v>44158.677083333336</v>
      </c>
      <c r="C15409" s="405" t="s">
        <v>2110</v>
      </c>
      <c r="D15409" s="384">
        <v>3564</v>
      </c>
      <c r="E15409">
        <v>0.02</v>
      </c>
      <c r="F15409">
        <v>1.18116</v>
      </c>
      <c r="G15409" s="384">
        <v>0</v>
      </c>
      <c r="H15409">
        <v>1.1801600000000001</v>
      </c>
    </row>
    <row r="15410" spans="1:10">
      <c r="A15410">
        <v>15405</v>
      </c>
      <c r="B15410" s="612">
        <v>44158.709027777775</v>
      </c>
      <c r="C15410" s="405" t="s">
        <v>2110</v>
      </c>
      <c r="D15410" s="384">
        <v>3564</v>
      </c>
      <c r="E15410">
        <v>0.02</v>
      </c>
      <c r="F15410">
        <v>1.18116</v>
      </c>
      <c r="G15410" s="384">
        <v>0</v>
      </c>
      <c r="H15410">
        <v>1.1809700000000001</v>
      </c>
    </row>
    <row r="15411" spans="1:10">
      <c r="A15411">
        <v>15415</v>
      </c>
      <c r="B15411" s="612">
        <v>44158.75277777778</v>
      </c>
      <c r="C15411" s="405" t="s">
        <v>2110</v>
      </c>
      <c r="D15411" s="384">
        <v>3564</v>
      </c>
      <c r="E15411">
        <v>0.02</v>
      </c>
      <c r="F15411">
        <v>1.18116</v>
      </c>
      <c r="G15411" s="384">
        <v>0</v>
      </c>
      <c r="H15411">
        <v>1.1819999999999999</v>
      </c>
    </row>
    <row r="15412" spans="1:10">
      <c r="A15412">
        <v>15423</v>
      </c>
      <c r="B15412" s="612">
        <v>44159.335416666669</v>
      </c>
      <c r="C15412" s="405" t="s">
        <v>2110</v>
      </c>
      <c r="D15412" s="384">
        <v>3564</v>
      </c>
      <c r="E15412">
        <v>0.02</v>
      </c>
      <c r="F15412">
        <v>1.18116</v>
      </c>
      <c r="G15412" s="384">
        <v>0</v>
      </c>
      <c r="H15412">
        <v>1.1833</v>
      </c>
    </row>
    <row r="15413" spans="1:10">
      <c r="A15413">
        <v>15431</v>
      </c>
      <c r="B15413" s="612">
        <v>44159.398611111108</v>
      </c>
      <c r="C15413" s="405" t="s">
        <v>2110</v>
      </c>
      <c r="D15413" s="384">
        <v>3564</v>
      </c>
      <c r="E15413">
        <v>0.02</v>
      </c>
      <c r="F15413">
        <v>1.18116</v>
      </c>
      <c r="G15413" s="384">
        <v>0</v>
      </c>
      <c r="H15413">
        <v>1.1846399999999999</v>
      </c>
    </row>
    <row r="15414" spans="1:10">
      <c r="A15414">
        <v>15442</v>
      </c>
      <c r="B15414" s="612">
        <v>44159.589583333334</v>
      </c>
      <c r="C15414" s="405" t="s">
        <v>2054</v>
      </c>
      <c r="D15414" s="384">
        <v>3564</v>
      </c>
      <c r="E15414">
        <v>0.02</v>
      </c>
      <c r="F15414">
        <v>1.1846399999999999</v>
      </c>
      <c r="G15414" s="384">
        <v>0</v>
      </c>
      <c r="H15414">
        <v>1.1846399999999999</v>
      </c>
      <c r="I15414">
        <v>-6.94</v>
      </c>
      <c r="J15414" s="384">
        <v>44644.3</v>
      </c>
    </row>
    <row r="15415" spans="1:10">
      <c r="A15415">
        <v>15403</v>
      </c>
      <c r="B15415" s="612">
        <v>44158.709027777775</v>
      </c>
      <c r="C15415" s="405" t="s">
        <v>97</v>
      </c>
      <c r="D15415" s="384">
        <v>3565</v>
      </c>
      <c r="E15415">
        <v>0.02</v>
      </c>
      <c r="F15415">
        <v>1.1827799999999999</v>
      </c>
      <c r="G15415" s="384">
        <v>0</v>
      </c>
      <c r="H15415">
        <v>0</v>
      </c>
    </row>
    <row r="15416" spans="1:10">
      <c r="A15416">
        <v>15404</v>
      </c>
      <c r="B15416" s="612">
        <v>44158.709027777775</v>
      </c>
      <c r="C15416" s="405" t="s">
        <v>2110</v>
      </c>
      <c r="D15416" s="384">
        <v>3565</v>
      </c>
      <c r="E15416">
        <v>0.02</v>
      </c>
      <c r="F15416">
        <v>1.1827799999999999</v>
      </c>
      <c r="G15416" s="384">
        <v>0</v>
      </c>
      <c r="H15416">
        <v>1.1809700000000001</v>
      </c>
    </row>
    <row r="15417" spans="1:10">
      <c r="A15417">
        <v>15414</v>
      </c>
      <c r="B15417" s="612">
        <v>44158.75277777778</v>
      </c>
      <c r="C15417" s="405" t="s">
        <v>2110</v>
      </c>
      <c r="D15417" s="384">
        <v>3565</v>
      </c>
      <c r="E15417">
        <v>0.02</v>
      </c>
      <c r="F15417">
        <v>1.1827799999999999</v>
      </c>
      <c r="G15417" s="384">
        <v>0</v>
      </c>
      <c r="H15417">
        <v>1.1819999999999999</v>
      </c>
    </row>
    <row r="15418" spans="1:10">
      <c r="A15418">
        <v>15422</v>
      </c>
      <c r="B15418" s="612">
        <v>44159.335416666669</v>
      </c>
      <c r="C15418" s="405" t="s">
        <v>2110</v>
      </c>
      <c r="D15418" s="384">
        <v>3565</v>
      </c>
      <c r="E15418">
        <v>0.02</v>
      </c>
      <c r="F15418">
        <v>1.1827799999999999</v>
      </c>
      <c r="G15418" s="384">
        <v>0</v>
      </c>
      <c r="H15418">
        <v>1.1833</v>
      </c>
    </row>
    <row r="15419" spans="1:10">
      <c r="A15419">
        <v>15430</v>
      </c>
      <c r="B15419" s="612">
        <v>44159.398611111108</v>
      </c>
      <c r="C15419" s="405" t="s">
        <v>2110</v>
      </c>
      <c r="D15419" s="384">
        <v>3565</v>
      </c>
      <c r="E15419">
        <v>0.02</v>
      </c>
      <c r="F15419">
        <v>1.1827799999999999</v>
      </c>
      <c r="G15419" s="384">
        <v>0</v>
      </c>
      <c r="H15419">
        <v>1.1846399999999999</v>
      </c>
    </row>
    <row r="15420" spans="1:10">
      <c r="A15420">
        <v>15443</v>
      </c>
      <c r="B15420" s="612">
        <v>44159.589583333334</v>
      </c>
      <c r="C15420" s="405" t="s">
        <v>2054</v>
      </c>
      <c r="D15420" s="384">
        <v>3565</v>
      </c>
      <c r="E15420">
        <v>0.02</v>
      </c>
      <c r="F15420">
        <v>1.1846399999999999</v>
      </c>
      <c r="G15420" s="384">
        <v>0</v>
      </c>
      <c r="H15420">
        <v>1.1846399999999999</v>
      </c>
      <c r="I15420">
        <v>-3.7</v>
      </c>
      <c r="J15420" s="384">
        <v>44640.6</v>
      </c>
    </row>
    <row r="15421" spans="1:10">
      <c r="A15421">
        <v>15412</v>
      </c>
      <c r="B15421" s="612">
        <v>44158.75277777778</v>
      </c>
      <c r="C15421" s="405" t="s">
        <v>97</v>
      </c>
      <c r="D15421" s="384">
        <v>3566</v>
      </c>
      <c r="E15421">
        <v>0.03</v>
      </c>
      <c r="F15421">
        <v>1.18438</v>
      </c>
      <c r="G15421" s="384">
        <v>0</v>
      </c>
      <c r="H15421">
        <v>0</v>
      </c>
    </row>
    <row r="15422" spans="1:10">
      <c r="A15422">
        <v>15413</v>
      </c>
      <c r="B15422" s="612">
        <v>44158.75277777778</v>
      </c>
      <c r="C15422" s="405" t="s">
        <v>2110</v>
      </c>
      <c r="D15422" s="384">
        <v>3566</v>
      </c>
      <c r="E15422">
        <v>0.03</v>
      </c>
      <c r="F15422">
        <v>1.18438</v>
      </c>
      <c r="G15422" s="384">
        <v>0</v>
      </c>
      <c r="H15422">
        <v>1.1819999999999999</v>
      </c>
    </row>
    <row r="15423" spans="1:10">
      <c r="A15423">
        <v>15421</v>
      </c>
      <c r="B15423" s="612">
        <v>44159.335416666669</v>
      </c>
      <c r="C15423" s="405" t="s">
        <v>2110</v>
      </c>
      <c r="D15423" s="384">
        <v>3566</v>
      </c>
      <c r="E15423">
        <v>0.03</v>
      </c>
      <c r="F15423">
        <v>1.18438</v>
      </c>
      <c r="G15423" s="384">
        <v>0</v>
      </c>
      <c r="H15423">
        <v>1.1833</v>
      </c>
    </row>
    <row r="15424" spans="1:10">
      <c r="A15424">
        <v>15429</v>
      </c>
      <c r="B15424" s="612">
        <v>44159.398611111108</v>
      </c>
      <c r="C15424" s="405" t="s">
        <v>2110</v>
      </c>
      <c r="D15424" s="384">
        <v>3566</v>
      </c>
      <c r="E15424">
        <v>0.03</v>
      </c>
      <c r="F15424">
        <v>1.18438</v>
      </c>
      <c r="G15424" s="384">
        <v>0</v>
      </c>
      <c r="H15424">
        <v>1.1846399999999999</v>
      </c>
    </row>
    <row r="15425" spans="1:10">
      <c r="A15425">
        <v>15444</v>
      </c>
      <c r="B15425" s="612">
        <v>44159.589583333334</v>
      </c>
      <c r="C15425" s="405" t="s">
        <v>2054</v>
      </c>
      <c r="D15425" s="384">
        <v>3566</v>
      </c>
      <c r="E15425">
        <v>0.03</v>
      </c>
      <c r="F15425">
        <v>1.1846399999999999</v>
      </c>
      <c r="G15425" s="384">
        <v>0</v>
      </c>
      <c r="H15425">
        <v>1.1846399999999999</v>
      </c>
      <c r="I15425">
        <v>-0.75</v>
      </c>
      <c r="J15425" s="384">
        <v>44639.86</v>
      </c>
    </row>
    <row r="15426" spans="1:10">
      <c r="A15426">
        <v>15416</v>
      </c>
      <c r="B15426" s="612">
        <v>44158.759027777778</v>
      </c>
      <c r="C15426" s="405" t="s">
        <v>96</v>
      </c>
      <c r="D15426" s="384">
        <v>3567</v>
      </c>
      <c r="E15426">
        <v>0.02</v>
      </c>
      <c r="F15426">
        <v>1.18418</v>
      </c>
      <c r="G15426" s="384">
        <v>0</v>
      </c>
      <c r="H15426">
        <v>0</v>
      </c>
    </row>
    <row r="15427" spans="1:10">
      <c r="A15427">
        <v>15417</v>
      </c>
      <c r="B15427" s="612">
        <v>44158.759027777778</v>
      </c>
      <c r="C15427" s="405" t="s">
        <v>2110</v>
      </c>
      <c r="D15427" s="384">
        <v>3567</v>
      </c>
      <c r="E15427">
        <v>0.02</v>
      </c>
      <c r="F15427">
        <v>1.18418</v>
      </c>
      <c r="G15427" s="384">
        <v>0</v>
      </c>
      <c r="H15427">
        <v>1.1851799999999999</v>
      </c>
    </row>
    <row r="15428" spans="1:10">
      <c r="A15428">
        <v>15418</v>
      </c>
      <c r="B15428" s="612">
        <v>44159.206944444442</v>
      </c>
      <c r="C15428" s="405" t="s">
        <v>2054</v>
      </c>
      <c r="D15428" s="384">
        <v>3567</v>
      </c>
      <c r="E15428">
        <v>0.02</v>
      </c>
      <c r="F15428">
        <v>1.1851799999999999</v>
      </c>
      <c r="G15428" s="384">
        <v>0</v>
      </c>
      <c r="H15428">
        <v>1.1851799999999999</v>
      </c>
      <c r="I15428">
        <v>1.92</v>
      </c>
      <c r="J15428" s="384">
        <v>44649.24</v>
      </c>
    </row>
    <row r="15429" spans="1:10">
      <c r="A15429">
        <v>15419</v>
      </c>
      <c r="B15429" s="612">
        <v>44159.335416666669</v>
      </c>
      <c r="C15429" s="405" t="s">
        <v>97</v>
      </c>
      <c r="D15429" s="384">
        <v>3568</v>
      </c>
      <c r="E15429">
        <v>0.05</v>
      </c>
      <c r="F15429">
        <v>1.18611</v>
      </c>
      <c r="G15429" s="384">
        <v>0</v>
      </c>
      <c r="H15429">
        <v>0</v>
      </c>
    </row>
    <row r="15430" spans="1:10">
      <c r="A15430">
        <v>15420</v>
      </c>
      <c r="B15430" s="612">
        <v>44159.335416666669</v>
      </c>
      <c r="C15430" s="405" t="s">
        <v>2110</v>
      </c>
      <c r="D15430" s="384">
        <v>3568</v>
      </c>
      <c r="E15430">
        <v>0.05</v>
      </c>
      <c r="F15430">
        <v>1.18611</v>
      </c>
      <c r="G15430" s="384">
        <v>0</v>
      </c>
      <c r="H15430">
        <v>1.1833</v>
      </c>
    </row>
    <row r="15431" spans="1:10">
      <c r="A15431">
        <v>15428</v>
      </c>
      <c r="B15431" s="612">
        <v>44159.398611111108</v>
      </c>
      <c r="C15431" s="405" t="s">
        <v>2110</v>
      </c>
      <c r="D15431" s="384">
        <v>3568</v>
      </c>
      <c r="E15431">
        <v>0.05</v>
      </c>
      <c r="F15431">
        <v>1.18611</v>
      </c>
      <c r="G15431" s="384">
        <v>0</v>
      </c>
      <c r="H15431">
        <v>1.1846399999999999</v>
      </c>
    </row>
    <row r="15432" spans="1:10">
      <c r="A15432">
        <v>15445</v>
      </c>
      <c r="B15432" s="612">
        <v>44159.589583333334</v>
      </c>
      <c r="C15432" s="405" t="s">
        <v>2054</v>
      </c>
      <c r="D15432" s="384">
        <v>3568</v>
      </c>
      <c r="E15432">
        <v>0.05</v>
      </c>
      <c r="F15432">
        <v>1.1846399999999999</v>
      </c>
      <c r="G15432" s="384">
        <v>0</v>
      </c>
      <c r="H15432">
        <v>1.1846399999999999</v>
      </c>
      <c r="I15432">
        <v>7.35</v>
      </c>
      <c r="J15432" s="384">
        <v>44647.21</v>
      </c>
    </row>
    <row r="15433" spans="1:10">
      <c r="A15433">
        <v>15424</v>
      </c>
      <c r="B15433" s="612">
        <v>44159.352083333331</v>
      </c>
      <c r="C15433" s="405" t="s">
        <v>96</v>
      </c>
      <c r="D15433" s="384">
        <v>3569</v>
      </c>
      <c r="E15433">
        <v>0.02</v>
      </c>
      <c r="F15433">
        <v>1.18723</v>
      </c>
      <c r="G15433" s="384">
        <v>0</v>
      </c>
      <c r="H15433">
        <v>0</v>
      </c>
    </row>
    <row r="15434" spans="1:10">
      <c r="A15434">
        <v>15425</v>
      </c>
      <c r="B15434" s="612">
        <v>44159.352083333331</v>
      </c>
      <c r="C15434" s="405" t="s">
        <v>2110</v>
      </c>
      <c r="D15434" s="384">
        <v>3569</v>
      </c>
      <c r="E15434">
        <v>0.02</v>
      </c>
      <c r="F15434">
        <v>1.18723</v>
      </c>
      <c r="G15434" s="384">
        <v>0</v>
      </c>
      <c r="H15434">
        <v>1.1882299999999999</v>
      </c>
    </row>
    <row r="15435" spans="1:10">
      <c r="A15435">
        <v>15432</v>
      </c>
      <c r="B15435" s="612">
        <v>44159.398611111108</v>
      </c>
      <c r="C15435" s="405" t="s">
        <v>2054</v>
      </c>
      <c r="D15435" s="384">
        <v>3569</v>
      </c>
      <c r="E15435">
        <v>0.02</v>
      </c>
      <c r="F15435">
        <v>1.1882299999999999</v>
      </c>
      <c r="G15435" s="384">
        <v>0</v>
      </c>
      <c r="H15435">
        <v>1.1882299999999999</v>
      </c>
      <c r="I15435">
        <v>2</v>
      </c>
      <c r="J15435" s="384">
        <v>44651.24</v>
      </c>
    </row>
    <row r="15436" spans="1:10">
      <c r="A15436">
        <v>15426</v>
      </c>
      <c r="B15436" s="612">
        <v>44159.398611111108</v>
      </c>
      <c r="C15436" s="405" t="s">
        <v>97</v>
      </c>
      <c r="D15436" s="384">
        <v>3570</v>
      </c>
      <c r="E15436">
        <v>0.08</v>
      </c>
      <c r="F15436">
        <v>1.18791</v>
      </c>
      <c r="G15436" s="384">
        <v>0</v>
      </c>
      <c r="H15436">
        <v>0</v>
      </c>
    </row>
    <row r="15437" spans="1:10">
      <c r="A15437">
        <v>15427</v>
      </c>
      <c r="B15437" s="612">
        <v>44159.398611111108</v>
      </c>
      <c r="C15437" s="405" t="s">
        <v>2110</v>
      </c>
      <c r="D15437" s="384">
        <v>3570</v>
      </c>
      <c r="E15437">
        <v>0.08</v>
      </c>
      <c r="F15437">
        <v>1.18791</v>
      </c>
      <c r="G15437" s="384">
        <v>0</v>
      </c>
      <c r="H15437">
        <v>1.1846399999999999</v>
      </c>
    </row>
    <row r="15438" spans="1:10">
      <c r="A15438">
        <v>15446</v>
      </c>
      <c r="B15438" s="612">
        <v>44159.589583333334</v>
      </c>
      <c r="C15438" s="405" t="s">
        <v>2054</v>
      </c>
      <c r="D15438" s="384">
        <v>3570</v>
      </c>
      <c r="E15438">
        <v>0.08</v>
      </c>
      <c r="F15438">
        <v>1.1846399999999999</v>
      </c>
      <c r="G15438" s="384">
        <v>0</v>
      </c>
      <c r="H15438">
        <v>1.1846399999999999</v>
      </c>
      <c r="I15438">
        <v>26.16</v>
      </c>
      <c r="J15438" s="384">
        <v>44673.37</v>
      </c>
    </row>
    <row r="15439" spans="1:10">
      <c r="A15439">
        <v>15433</v>
      </c>
      <c r="B15439" s="612">
        <v>44159.413194444445</v>
      </c>
      <c r="C15439" s="405" t="s">
        <v>96</v>
      </c>
      <c r="D15439" s="384">
        <v>3571</v>
      </c>
      <c r="E15439">
        <v>0.02</v>
      </c>
      <c r="F15439">
        <v>1.1884300000000001</v>
      </c>
      <c r="G15439" s="384">
        <v>0</v>
      </c>
      <c r="H15439">
        <v>0</v>
      </c>
    </row>
    <row r="15440" spans="1:10">
      <c r="A15440">
        <v>15434</v>
      </c>
      <c r="B15440" s="612">
        <v>44159.413194444445</v>
      </c>
      <c r="C15440" s="405" t="s">
        <v>2110</v>
      </c>
      <c r="D15440" s="384">
        <v>3571</v>
      </c>
      <c r="E15440">
        <v>0.02</v>
      </c>
      <c r="F15440">
        <v>1.1884300000000001</v>
      </c>
      <c r="G15440" s="384">
        <v>0</v>
      </c>
      <c r="H15440">
        <v>1.18943</v>
      </c>
    </row>
    <row r="15441" spans="1:10">
      <c r="A15441">
        <v>15437</v>
      </c>
      <c r="B15441" s="612">
        <v>44159.499305555553</v>
      </c>
      <c r="C15441" s="405" t="s">
        <v>2110</v>
      </c>
      <c r="D15441" s="384">
        <v>3571</v>
      </c>
      <c r="E15441">
        <v>0.02</v>
      </c>
      <c r="F15441">
        <v>1.1884300000000001</v>
      </c>
      <c r="G15441" s="384">
        <v>0</v>
      </c>
      <c r="H15441">
        <v>1.1886300000000001</v>
      </c>
    </row>
    <row r="15442" spans="1:10">
      <c r="A15442">
        <v>15441</v>
      </c>
      <c r="B15442" s="612">
        <v>44159.585416666669</v>
      </c>
      <c r="C15442" s="405" t="s">
        <v>2110</v>
      </c>
      <c r="D15442" s="384">
        <v>3571</v>
      </c>
      <c r="E15442">
        <v>0.02</v>
      </c>
      <c r="F15442">
        <v>1.1884300000000001</v>
      </c>
      <c r="G15442" s="384">
        <v>0</v>
      </c>
      <c r="H15442">
        <v>1.1875899999999999</v>
      </c>
    </row>
    <row r="15443" spans="1:10">
      <c r="A15443">
        <v>15452</v>
      </c>
      <c r="B15443" s="612">
        <v>44159.661111111112</v>
      </c>
      <c r="C15443" s="405" t="s">
        <v>2054</v>
      </c>
      <c r="D15443" s="384">
        <v>3571</v>
      </c>
      <c r="E15443">
        <v>0.02</v>
      </c>
      <c r="F15443">
        <v>1.1875899999999999</v>
      </c>
      <c r="G15443" s="384">
        <v>0</v>
      </c>
      <c r="H15443">
        <v>1.1875899999999999</v>
      </c>
      <c r="I15443">
        <v>-1.68</v>
      </c>
      <c r="J15443" s="384">
        <v>44671.69</v>
      </c>
    </row>
    <row r="15444" spans="1:10">
      <c r="A15444">
        <v>15435</v>
      </c>
      <c r="B15444" s="612">
        <v>44159.499305555553</v>
      </c>
      <c r="C15444" s="405" t="s">
        <v>96</v>
      </c>
      <c r="D15444" s="384">
        <v>3572</v>
      </c>
      <c r="E15444">
        <v>0.02</v>
      </c>
      <c r="F15444">
        <v>1.18682</v>
      </c>
      <c r="G15444" s="384">
        <v>0</v>
      </c>
      <c r="H15444">
        <v>0</v>
      </c>
    </row>
    <row r="15445" spans="1:10">
      <c r="A15445">
        <v>15436</v>
      </c>
      <c r="B15445" s="612">
        <v>44159.499305555553</v>
      </c>
      <c r="C15445" s="405" t="s">
        <v>2110</v>
      </c>
      <c r="D15445" s="384">
        <v>3572</v>
      </c>
      <c r="E15445">
        <v>0.02</v>
      </c>
      <c r="F15445">
        <v>1.18682</v>
      </c>
      <c r="G15445" s="384">
        <v>0</v>
      </c>
      <c r="H15445">
        <v>1.1886300000000001</v>
      </c>
    </row>
    <row r="15446" spans="1:10">
      <c r="A15446">
        <v>15440</v>
      </c>
      <c r="B15446" s="612">
        <v>44159.585416666669</v>
      </c>
      <c r="C15446" s="405" t="s">
        <v>2110</v>
      </c>
      <c r="D15446" s="384">
        <v>3572</v>
      </c>
      <c r="E15446">
        <v>0.02</v>
      </c>
      <c r="F15446">
        <v>1.18682</v>
      </c>
      <c r="G15446" s="384">
        <v>0</v>
      </c>
      <c r="H15446">
        <v>1.1875899999999999</v>
      </c>
    </row>
    <row r="15447" spans="1:10">
      <c r="A15447">
        <v>15453</v>
      </c>
      <c r="B15447" s="612">
        <v>44159.661111111112</v>
      </c>
      <c r="C15447" s="405" t="s">
        <v>2054</v>
      </c>
      <c r="D15447" s="384">
        <v>3572</v>
      </c>
      <c r="E15447">
        <v>0.02</v>
      </c>
      <c r="F15447">
        <v>1.1875899999999999</v>
      </c>
      <c r="G15447" s="384">
        <v>0</v>
      </c>
      <c r="H15447">
        <v>1.1875899999999999</v>
      </c>
      <c r="I15447">
        <v>1.54</v>
      </c>
      <c r="J15447" s="384">
        <v>44673.23</v>
      </c>
    </row>
    <row r="15448" spans="1:10">
      <c r="A15448">
        <v>15438</v>
      </c>
      <c r="B15448" s="612">
        <v>44159.585416666669</v>
      </c>
      <c r="C15448" s="405" t="s">
        <v>96</v>
      </c>
      <c r="D15448" s="384">
        <v>3573</v>
      </c>
      <c r="E15448">
        <v>0.03</v>
      </c>
      <c r="F15448">
        <v>1.1852199999999999</v>
      </c>
      <c r="G15448" s="384">
        <v>0</v>
      </c>
      <c r="H15448">
        <v>0</v>
      </c>
    </row>
    <row r="15449" spans="1:10">
      <c r="A15449">
        <v>15439</v>
      </c>
      <c r="B15449" s="612">
        <v>44159.585416666669</v>
      </c>
      <c r="C15449" s="405" t="s">
        <v>2110</v>
      </c>
      <c r="D15449" s="384">
        <v>3573</v>
      </c>
      <c r="E15449">
        <v>0.03</v>
      </c>
      <c r="F15449">
        <v>1.1852199999999999</v>
      </c>
      <c r="G15449" s="384">
        <v>0</v>
      </c>
      <c r="H15449">
        <v>1.1875899999999999</v>
      </c>
    </row>
    <row r="15450" spans="1:10">
      <c r="A15450">
        <v>15454</v>
      </c>
      <c r="B15450" s="612">
        <v>44159.661111111112</v>
      </c>
      <c r="C15450" s="405" t="s">
        <v>2054</v>
      </c>
      <c r="D15450" s="384">
        <v>3573</v>
      </c>
      <c r="E15450">
        <v>0.03</v>
      </c>
      <c r="F15450">
        <v>1.1875899999999999</v>
      </c>
      <c r="G15450" s="384">
        <v>0</v>
      </c>
      <c r="H15450">
        <v>1.1875899999999999</v>
      </c>
      <c r="I15450">
        <v>7.11</v>
      </c>
      <c r="J15450" s="384">
        <v>44680.34</v>
      </c>
    </row>
    <row r="15451" spans="1:10">
      <c r="A15451">
        <v>15447</v>
      </c>
      <c r="B15451" s="612">
        <v>44159.592361111114</v>
      </c>
      <c r="C15451" s="405" t="s">
        <v>97</v>
      </c>
      <c r="D15451" s="384">
        <v>3574</v>
      </c>
      <c r="E15451">
        <v>0.02</v>
      </c>
      <c r="F15451">
        <v>1.1853899999999999</v>
      </c>
      <c r="G15451" s="384">
        <v>0</v>
      </c>
      <c r="H15451">
        <v>0</v>
      </c>
    </row>
    <row r="15452" spans="1:10">
      <c r="A15452">
        <v>15448</v>
      </c>
      <c r="B15452" s="612">
        <v>44159.592361111114</v>
      </c>
      <c r="C15452" s="405" t="s">
        <v>2110</v>
      </c>
      <c r="D15452" s="384">
        <v>3574</v>
      </c>
      <c r="E15452">
        <v>0.02</v>
      </c>
      <c r="F15452">
        <v>1.1853899999999999</v>
      </c>
      <c r="G15452" s="384">
        <v>0</v>
      </c>
      <c r="H15452">
        <v>1.1843900000000001</v>
      </c>
    </row>
    <row r="15453" spans="1:10">
      <c r="A15453">
        <v>15451</v>
      </c>
      <c r="B15453" s="612">
        <v>44159.652777777781</v>
      </c>
      <c r="C15453" s="405" t="s">
        <v>2110</v>
      </c>
      <c r="D15453" s="384">
        <v>3574</v>
      </c>
      <c r="E15453">
        <v>0.02</v>
      </c>
      <c r="F15453">
        <v>1.1853899999999999</v>
      </c>
      <c r="G15453" s="384">
        <v>0</v>
      </c>
      <c r="H15453">
        <v>1.18519</v>
      </c>
    </row>
    <row r="15454" spans="1:10">
      <c r="A15454">
        <v>15461</v>
      </c>
      <c r="B15454" s="612">
        <v>44159.684027777781</v>
      </c>
      <c r="C15454" s="405" t="s">
        <v>2110</v>
      </c>
      <c r="D15454" s="384">
        <v>3574</v>
      </c>
      <c r="E15454">
        <v>0.02</v>
      </c>
      <c r="F15454">
        <v>1.1853899999999999</v>
      </c>
      <c r="G15454" s="384">
        <v>0</v>
      </c>
      <c r="H15454">
        <v>1.1862200000000001</v>
      </c>
    </row>
    <row r="15455" spans="1:10">
      <c r="A15455">
        <v>15472</v>
      </c>
      <c r="B15455" s="612">
        <v>44160.046527777777</v>
      </c>
      <c r="C15455" s="405" t="s">
        <v>2110</v>
      </c>
      <c r="D15455" s="384">
        <v>3574</v>
      </c>
      <c r="E15455">
        <v>0.02</v>
      </c>
      <c r="F15455">
        <v>1.1853899999999999</v>
      </c>
      <c r="G15455" s="384">
        <v>0</v>
      </c>
      <c r="H15455">
        <v>1.1875</v>
      </c>
    </row>
    <row r="15456" spans="1:10">
      <c r="A15456">
        <v>15481</v>
      </c>
      <c r="B15456" s="612">
        <v>44160.341666666667</v>
      </c>
      <c r="C15456" s="405" t="s">
        <v>2110</v>
      </c>
      <c r="D15456" s="384">
        <v>3574</v>
      </c>
      <c r="E15456">
        <v>0.02</v>
      </c>
      <c r="F15456">
        <v>1.1853899999999999</v>
      </c>
      <c r="G15456" s="384">
        <v>0</v>
      </c>
      <c r="H15456">
        <v>1.1888399999999999</v>
      </c>
    </row>
    <row r="15457" spans="1:10">
      <c r="A15457">
        <v>15491</v>
      </c>
      <c r="B15457" s="612">
        <v>44160.462500000001</v>
      </c>
      <c r="C15457" s="405" t="s">
        <v>2054</v>
      </c>
      <c r="D15457" s="384">
        <v>3574</v>
      </c>
      <c r="E15457">
        <v>0.02</v>
      </c>
      <c r="F15457">
        <v>1.1888399999999999</v>
      </c>
      <c r="G15457" s="384">
        <v>0</v>
      </c>
      <c r="H15457">
        <v>1.1888399999999999</v>
      </c>
      <c r="I15457">
        <v>-6.88</v>
      </c>
      <c r="J15457" s="384">
        <v>44681.38</v>
      </c>
    </row>
    <row r="15458" spans="1:10">
      <c r="A15458">
        <v>15449</v>
      </c>
      <c r="B15458" s="612">
        <v>44159.652777777781</v>
      </c>
      <c r="C15458" s="405" t="s">
        <v>97</v>
      </c>
      <c r="D15458" s="384">
        <v>3575</v>
      </c>
      <c r="E15458">
        <v>0.02</v>
      </c>
      <c r="F15458">
        <v>1.18699</v>
      </c>
      <c r="G15458" s="384">
        <v>0</v>
      </c>
      <c r="H15458">
        <v>0</v>
      </c>
    </row>
    <row r="15459" spans="1:10">
      <c r="A15459">
        <v>15450</v>
      </c>
      <c r="B15459" s="612">
        <v>44159.652777777781</v>
      </c>
      <c r="C15459" s="405" t="s">
        <v>2110</v>
      </c>
      <c r="D15459" s="384">
        <v>3575</v>
      </c>
      <c r="E15459">
        <v>0.02</v>
      </c>
      <c r="F15459">
        <v>1.18699</v>
      </c>
      <c r="G15459" s="384">
        <v>0</v>
      </c>
      <c r="H15459">
        <v>1.18519</v>
      </c>
    </row>
    <row r="15460" spans="1:10">
      <c r="A15460">
        <v>15460</v>
      </c>
      <c r="B15460" s="612">
        <v>44159.684027777781</v>
      </c>
      <c r="C15460" s="405" t="s">
        <v>2110</v>
      </c>
      <c r="D15460" s="384">
        <v>3575</v>
      </c>
      <c r="E15460">
        <v>0.02</v>
      </c>
      <c r="F15460">
        <v>1.18699</v>
      </c>
      <c r="G15460" s="384">
        <v>0</v>
      </c>
      <c r="H15460">
        <v>1.1862200000000001</v>
      </c>
    </row>
    <row r="15461" spans="1:10">
      <c r="A15461">
        <v>15471</v>
      </c>
      <c r="B15461" s="612">
        <v>44160.046527777777</v>
      </c>
      <c r="C15461" s="405" t="s">
        <v>2110</v>
      </c>
      <c r="D15461" s="384">
        <v>3575</v>
      </c>
      <c r="E15461">
        <v>0.02</v>
      </c>
      <c r="F15461">
        <v>1.18699</v>
      </c>
      <c r="G15461" s="384">
        <v>0</v>
      </c>
      <c r="H15461">
        <v>1.1875</v>
      </c>
    </row>
    <row r="15462" spans="1:10">
      <c r="A15462">
        <v>15480</v>
      </c>
      <c r="B15462" s="612">
        <v>44160.341666666667</v>
      </c>
      <c r="C15462" s="405" t="s">
        <v>2110</v>
      </c>
      <c r="D15462" s="384">
        <v>3575</v>
      </c>
      <c r="E15462">
        <v>0.02</v>
      </c>
      <c r="F15462">
        <v>1.18699</v>
      </c>
      <c r="G15462" s="384">
        <v>0</v>
      </c>
      <c r="H15462">
        <v>1.1888399999999999</v>
      </c>
    </row>
    <row r="15463" spans="1:10">
      <c r="A15463">
        <v>15492</v>
      </c>
      <c r="B15463" s="612">
        <v>44160.462500000001</v>
      </c>
      <c r="C15463" s="405" t="s">
        <v>2054</v>
      </c>
      <c r="D15463" s="384">
        <v>3575</v>
      </c>
      <c r="E15463">
        <v>0.02</v>
      </c>
      <c r="F15463">
        <v>1.1888399999999999</v>
      </c>
      <c r="G15463" s="384">
        <v>0</v>
      </c>
      <c r="H15463">
        <v>1.1888399999999999</v>
      </c>
      <c r="I15463">
        <v>-3.68</v>
      </c>
      <c r="J15463" s="384">
        <v>44677.7</v>
      </c>
    </row>
    <row r="15464" spans="1:10">
      <c r="A15464">
        <v>15455</v>
      </c>
      <c r="B15464" s="612">
        <v>44159.664583333331</v>
      </c>
      <c r="C15464" s="405" t="s">
        <v>96</v>
      </c>
      <c r="D15464" s="384">
        <v>3576</v>
      </c>
      <c r="E15464">
        <v>0.02</v>
      </c>
      <c r="F15464">
        <v>1.1875599999999999</v>
      </c>
      <c r="G15464" s="384">
        <v>0</v>
      </c>
      <c r="H15464">
        <v>0</v>
      </c>
    </row>
    <row r="15465" spans="1:10">
      <c r="A15465">
        <v>15456</v>
      </c>
      <c r="B15465" s="612">
        <v>44159.664583333331</v>
      </c>
      <c r="C15465" s="405" t="s">
        <v>2110</v>
      </c>
      <c r="D15465" s="384">
        <v>3576</v>
      </c>
      <c r="E15465">
        <v>0.02</v>
      </c>
      <c r="F15465">
        <v>1.1875599999999999</v>
      </c>
      <c r="G15465" s="384">
        <v>0</v>
      </c>
      <c r="H15465">
        <v>1.1885600000000001</v>
      </c>
    </row>
    <row r="15466" spans="1:10">
      <c r="A15466">
        <v>15457</v>
      </c>
      <c r="B15466" s="612">
        <v>44159.684027777781</v>
      </c>
      <c r="C15466" s="405" t="s">
        <v>2054</v>
      </c>
      <c r="D15466" s="384">
        <v>3576</v>
      </c>
      <c r="E15466">
        <v>0.02</v>
      </c>
      <c r="F15466">
        <v>1.1885600000000001</v>
      </c>
      <c r="G15466" s="384">
        <v>0</v>
      </c>
      <c r="H15466">
        <v>1.1885600000000001</v>
      </c>
      <c r="I15466">
        <v>2</v>
      </c>
      <c r="J15466" s="384">
        <v>44682.34</v>
      </c>
    </row>
    <row r="15467" spans="1:10">
      <c r="A15467">
        <v>15458</v>
      </c>
      <c r="B15467" s="612">
        <v>44159.684027777781</v>
      </c>
      <c r="C15467" s="405" t="s">
        <v>97</v>
      </c>
      <c r="D15467" s="384">
        <v>3577</v>
      </c>
      <c r="E15467">
        <v>0.03</v>
      </c>
      <c r="F15467">
        <v>1.18859</v>
      </c>
      <c r="G15467" s="384">
        <v>0</v>
      </c>
      <c r="H15467">
        <v>0</v>
      </c>
    </row>
    <row r="15468" spans="1:10">
      <c r="A15468">
        <v>15459</v>
      </c>
      <c r="B15468" s="612">
        <v>44159.684027777781</v>
      </c>
      <c r="C15468" s="405" t="s">
        <v>2110</v>
      </c>
      <c r="D15468" s="384">
        <v>3577</v>
      </c>
      <c r="E15468">
        <v>0.03</v>
      </c>
      <c r="F15468">
        <v>1.18859</v>
      </c>
      <c r="G15468" s="384">
        <v>0</v>
      </c>
      <c r="H15468">
        <v>1.1862200000000001</v>
      </c>
    </row>
    <row r="15469" spans="1:10">
      <c r="A15469">
        <v>15470</v>
      </c>
      <c r="B15469" s="612">
        <v>44160.046527777777</v>
      </c>
      <c r="C15469" s="405" t="s">
        <v>2110</v>
      </c>
      <c r="D15469" s="384">
        <v>3577</v>
      </c>
      <c r="E15469">
        <v>0.03</v>
      </c>
      <c r="F15469">
        <v>1.18859</v>
      </c>
      <c r="G15469" s="384">
        <v>0</v>
      </c>
      <c r="H15469">
        <v>1.1875</v>
      </c>
    </row>
    <row r="15470" spans="1:10">
      <c r="A15470">
        <v>15479</v>
      </c>
      <c r="B15470" s="612">
        <v>44160.341666666667</v>
      </c>
      <c r="C15470" s="405" t="s">
        <v>2110</v>
      </c>
      <c r="D15470" s="384">
        <v>3577</v>
      </c>
      <c r="E15470">
        <v>0.03</v>
      </c>
      <c r="F15470">
        <v>1.18859</v>
      </c>
      <c r="G15470" s="384">
        <v>0</v>
      </c>
      <c r="H15470">
        <v>1.1888399999999999</v>
      </c>
    </row>
    <row r="15471" spans="1:10">
      <c r="A15471">
        <v>15493</v>
      </c>
      <c r="B15471" s="612">
        <v>44160.462500000001</v>
      </c>
      <c r="C15471" s="405" t="s">
        <v>2054</v>
      </c>
      <c r="D15471" s="384">
        <v>3577</v>
      </c>
      <c r="E15471">
        <v>0.03</v>
      </c>
      <c r="F15471">
        <v>1.1888399999999999</v>
      </c>
      <c r="G15471" s="384">
        <v>0</v>
      </c>
      <c r="H15471">
        <v>1.1888399999999999</v>
      </c>
      <c r="I15471">
        <v>-0.72</v>
      </c>
      <c r="J15471" s="384">
        <v>44676.98</v>
      </c>
    </row>
    <row r="15472" spans="1:10">
      <c r="A15472">
        <v>15462</v>
      </c>
      <c r="B15472" s="612">
        <v>44159.708333333336</v>
      </c>
      <c r="C15472" s="405" t="s">
        <v>96</v>
      </c>
      <c r="D15472" s="384">
        <v>3578</v>
      </c>
      <c r="E15472">
        <v>0.02</v>
      </c>
      <c r="F15472">
        <v>1.1875899999999999</v>
      </c>
      <c r="G15472" s="384">
        <v>0</v>
      </c>
      <c r="H15472">
        <v>0</v>
      </c>
    </row>
    <row r="15473" spans="1:10">
      <c r="A15473">
        <v>15463</v>
      </c>
      <c r="B15473" s="612">
        <v>44159.708333333336</v>
      </c>
      <c r="C15473" s="405" t="s">
        <v>2110</v>
      </c>
      <c r="D15473" s="384">
        <v>3578</v>
      </c>
      <c r="E15473">
        <v>0.02</v>
      </c>
      <c r="F15473">
        <v>1.1875899999999999</v>
      </c>
      <c r="G15473" s="384">
        <v>0</v>
      </c>
      <c r="H15473">
        <v>1.18859</v>
      </c>
    </row>
    <row r="15474" spans="1:10">
      <c r="A15474">
        <v>15464</v>
      </c>
      <c r="B15474" s="612">
        <v>44159.859027777777</v>
      </c>
      <c r="C15474" s="405" t="s">
        <v>2054</v>
      </c>
      <c r="D15474" s="384">
        <v>3578</v>
      </c>
      <c r="E15474">
        <v>0.02</v>
      </c>
      <c r="F15474">
        <v>1.18859</v>
      </c>
      <c r="G15474" s="384">
        <v>0</v>
      </c>
      <c r="H15474">
        <v>1.18859</v>
      </c>
      <c r="I15474">
        <v>2</v>
      </c>
      <c r="J15474" s="384">
        <v>44684.34</v>
      </c>
    </row>
    <row r="15475" spans="1:10">
      <c r="A15475">
        <v>15465</v>
      </c>
      <c r="B15475" s="612">
        <v>44159.876388888886</v>
      </c>
      <c r="C15475" s="405" t="s">
        <v>96</v>
      </c>
      <c r="D15475" s="384">
        <v>3579</v>
      </c>
      <c r="E15475">
        <v>0.02</v>
      </c>
      <c r="F15475">
        <v>1.1890499999999999</v>
      </c>
      <c r="G15475" s="384">
        <v>0</v>
      </c>
      <c r="H15475">
        <v>0</v>
      </c>
    </row>
    <row r="15476" spans="1:10">
      <c r="A15476">
        <v>15466</v>
      </c>
      <c r="B15476" s="612">
        <v>44159.876388888886</v>
      </c>
      <c r="C15476" s="405" t="s">
        <v>2110</v>
      </c>
      <c r="D15476" s="384">
        <v>3579</v>
      </c>
      <c r="E15476">
        <v>0.02</v>
      </c>
      <c r="F15476">
        <v>1.1890499999999999</v>
      </c>
      <c r="G15476" s="384">
        <v>0</v>
      </c>
      <c r="H15476">
        <v>1.1900500000000001</v>
      </c>
    </row>
    <row r="15477" spans="1:10">
      <c r="A15477">
        <v>15467</v>
      </c>
      <c r="B15477" s="612">
        <v>44160.006249999999</v>
      </c>
      <c r="C15477" s="405" t="s">
        <v>2054</v>
      </c>
      <c r="D15477" s="384">
        <v>3579</v>
      </c>
      <c r="E15477">
        <v>0.02</v>
      </c>
      <c r="F15477">
        <v>1.1900500000000001</v>
      </c>
      <c r="G15477" s="384">
        <v>0</v>
      </c>
      <c r="H15477">
        <v>1.1900500000000001</v>
      </c>
      <c r="I15477">
        <v>1.92</v>
      </c>
      <c r="J15477" s="384">
        <v>44686.26</v>
      </c>
    </row>
    <row r="15478" spans="1:10">
      <c r="A15478">
        <v>15468</v>
      </c>
      <c r="B15478" s="612">
        <v>44160.046527777777</v>
      </c>
      <c r="C15478" s="405" t="s">
        <v>97</v>
      </c>
      <c r="D15478" s="384">
        <v>3580</v>
      </c>
      <c r="E15478">
        <v>0.05</v>
      </c>
      <c r="F15478">
        <v>1.1902900000000001</v>
      </c>
      <c r="G15478" s="384">
        <v>0</v>
      </c>
      <c r="H15478">
        <v>0</v>
      </c>
    </row>
    <row r="15479" spans="1:10">
      <c r="A15479">
        <v>15469</v>
      </c>
      <c r="B15479" s="612">
        <v>44160.046527777777</v>
      </c>
      <c r="C15479" s="405" t="s">
        <v>2110</v>
      </c>
      <c r="D15479" s="384">
        <v>3580</v>
      </c>
      <c r="E15479">
        <v>0.05</v>
      </c>
      <c r="F15479">
        <v>1.1902900000000001</v>
      </c>
      <c r="G15479" s="384">
        <v>0</v>
      </c>
      <c r="H15479">
        <v>1.1875</v>
      </c>
    </row>
    <row r="15480" spans="1:10">
      <c r="A15480">
        <v>15478</v>
      </c>
      <c r="B15480" s="612">
        <v>44160.341666666667</v>
      </c>
      <c r="C15480" s="405" t="s">
        <v>2110</v>
      </c>
      <c r="D15480" s="384">
        <v>3580</v>
      </c>
      <c r="E15480">
        <v>0.05</v>
      </c>
      <c r="F15480">
        <v>1.1902900000000001</v>
      </c>
      <c r="G15480" s="384">
        <v>0</v>
      </c>
      <c r="H15480">
        <v>1.1888399999999999</v>
      </c>
    </row>
    <row r="15481" spans="1:10">
      <c r="A15481">
        <v>15494</v>
      </c>
      <c r="B15481" s="612">
        <v>44160.462500000001</v>
      </c>
      <c r="C15481" s="405" t="s">
        <v>2054</v>
      </c>
      <c r="D15481" s="384">
        <v>3580</v>
      </c>
      <c r="E15481">
        <v>0.05</v>
      </c>
      <c r="F15481">
        <v>1.1888399999999999</v>
      </c>
      <c r="G15481" s="384">
        <v>0</v>
      </c>
      <c r="H15481">
        <v>1.1888399999999999</v>
      </c>
      <c r="I15481">
        <v>7.25</v>
      </c>
      <c r="J15481" s="384">
        <v>44684.23</v>
      </c>
    </row>
    <row r="15482" spans="1:10">
      <c r="A15482">
        <v>15473</v>
      </c>
      <c r="B15482" s="612">
        <v>44160.055555555555</v>
      </c>
      <c r="C15482" s="405" t="s">
        <v>96</v>
      </c>
      <c r="D15482" s="384">
        <v>3581</v>
      </c>
      <c r="E15482">
        <v>0.02</v>
      </c>
      <c r="F15482">
        <v>1.19031</v>
      </c>
      <c r="G15482" s="384">
        <v>0</v>
      </c>
      <c r="H15482">
        <v>0</v>
      </c>
    </row>
    <row r="15483" spans="1:10">
      <c r="A15483">
        <v>15474</v>
      </c>
      <c r="B15483" s="612">
        <v>44160.055555555555</v>
      </c>
      <c r="C15483" s="405" t="s">
        <v>2110</v>
      </c>
      <c r="D15483" s="384">
        <v>3581</v>
      </c>
      <c r="E15483">
        <v>0.02</v>
      </c>
      <c r="F15483">
        <v>1.19031</v>
      </c>
      <c r="G15483" s="384">
        <v>0</v>
      </c>
      <c r="H15483">
        <v>1.1913100000000001</v>
      </c>
    </row>
    <row r="15484" spans="1:10">
      <c r="A15484">
        <v>15475</v>
      </c>
      <c r="B15484" s="612">
        <v>44160.318055555559</v>
      </c>
      <c r="C15484" s="405" t="s">
        <v>2054</v>
      </c>
      <c r="D15484" s="384">
        <v>3581</v>
      </c>
      <c r="E15484">
        <v>0.02</v>
      </c>
      <c r="F15484">
        <v>1.1913100000000001</v>
      </c>
      <c r="G15484" s="384">
        <v>0</v>
      </c>
      <c r="H15484">
        <v>1.1913100000000001</v>
      </c>
      <c r="I15484">
        <v>2</v>
      </c>
      <c r="J15484" s="384">
        <v>44688.26</v>
      </c>
    </row>
    <row r="15485" spans="1:10">
      <c r="A15485">
        <v>15476</v>
      </c>
      <c r="B15485" s="612">
        <v>44160.341666666667</v>
      </c>
      <c r="C15485" s="405" t="s">
        <v>97</v>
      </c>
      <c r="D15485" s="384">
        <v>3582</v>
      </c>
      <c r="E15485">
        <v>0.08</v>
      </c>
      <c r="F15485">
        <v>1.19211</v>
      </c>
      <c r="G15485" s="384">
        <v>0</v>
      </c>
      <c r="H15485">
        <v>0</v>
      </c>
    </row>
    <row r="15486" spans="1:10">
      <c r="A15486">
        <v>15477</v>
      </c>
      <c r="B15486" s="612">
        <v>44160.341666666667</v>
      </c>
      <c r="C15486" s="405" t="s">
        <v>2110</v>
      </c>
      <c r="D15486" s="384">
        <v>3582</v>
      </c>
      <c r="E15486">
        <v>0.08</v>
      </c>
      <c r="F15486">
        <v>1.19211</v>
      </c>
      <c r="G15486" s="384">
        <v>0</v>
      </c>
      <c r="H15486">
        <v>1.1888399999999999</v>
      </c>
    </row>
    <row r="15487" spans="1:10">
      <c r="A15487">
        <v>15495</v>
      </c>
      <c r="B15487" s="612">
        <v>44160.462500000001</v>
      </c>
      <c r="C15487" s="405" t="s">
        <v>2054</v>
      </c>
      <c r="D15487" s="384">
        <v>3582</v>
      </c>
      <c r="E15487">
        <v>0.08</v>
      </c>
      <c r="F15487">
        <v>1.1888399999999999</v>
      </c>
      <c r="G15487" s="384">
        <v>0</v>
      </c>
      <c r="H15487">
        <v>1.1888399999999999</v>
      </c>
      <c r="I15487">
        <v>26.16</v>
      </c>
      <c r="J15487" s="384">
        <v>44710.39</v>
      </c>
    </row>
    <row r="15488" spans="1:10">
      <c r="A15488">
        <v>15482</v>
      </c>
      <c r="B15488" s="612">
        <v>44160.345138888886</v>
      </c>
      <c r="C15488" s="405" t="s">
        <v>96</v>
      </c>
      <c r="D15488" s="384">
        <v>3583</v>
      </c>
      <c r="E15488">
        <v>0.02</v>
      </c>
      <c r="F15488">
        <v>1.1926600000000001</v>
      </c>
      <c r="G15488" s="384">
        <v>0</v>
      </c>
      <c r="H15488">
        <v>0</v>
      </c>
    </row>
    <row r="15489" spans="1:10">
      <c r="A15489">
        <v>15483</v>
      </c>
      <c r="B15489" s="612">
        <v>44160.345138888886</v>
      </c>
      <c r="C15489" s="405" t="s">
        <v>2110</v>
      </c>
      <c r="D15489" s="384">
        <v>3583</v>
      </c>
      <c r="E15489">
        <v>0.02</v>
      </c>
      <c r="F15489">
        <v>1.1926600000000001</v>
      </c>
      <c r="G15489" s="384">
        <v>0</v>
      </c>
      <c r="H15489">
        <v>1.1936599999999999</v>
      </c>
    </row>
    <row r="15490" spans="1:10">
      <c r="A15490">
        <v>15486</v>
      </c>
      <c r="B15490" s="612">
        <v>44160.363194444442</v>
      </c>
      <c r="C15490" s="405" t="s">
        <v>2110</v>
      </c>
      <c r="D15490" s="384">
        <v>3583</v>
      </c>
      <c r="E15490">
        <v>0.02</v>
      </c>
      <c r="F15490">
        <v>1.1926600000000001</v>
      </c>
      <c r="G15490" s="384">
        <v>0</v>
      </c>
      <c r="H15490">
        <v>1.19286</v>
      </c>
    </row>
    <row r="15491" spans="1:10">
      <c r="A15491">
        <v>15490</v>
      </c>
      <c r="B15491" s="612">
        <v>44160.393750000003</v>
      </c>
      <c r="C15491" s="405" t="s">
        <v>2110</v>
      </c>
      <c r="D15491" s="384">
        <v>3583</v>
      </c>
      <c r="E15491">
        <v>0.02</v>
      </c>
      <c r="F15491">
        <v>1.1926600000000001</v>
      </c>
      <c r="G15491" s="384">
        <v>0</v>
      </c>
      <c r="H15491">
        <v>1.1918200000000001</v>
      </c>
    </row>
    <row r="15492" spans="1:10">
      <c r="A15492">
        <v>15501</v>
      </c>
      <c r="B15492" s="612">
        <v>44160.652083333334</v>
      </c>
      <c r="C15492" s="405" t="s">
        <v>2054</v>
      </c>
      <c r="D15492" s="384">
        <v>3583</v>
      </c>
      <c r="E15492">
        <v>0.02</v>
      </c>
      <c r="F15492">
        <v>1.1918200000000001</v>
      </c>
      <c r="G15492" s="384">
        <v>0</v>
      </c>
      <c r="H15492">
        <v>1.1918200000000001</v>
      </c>
      <c r="I15492">
        <v>-1.68</v>
      </c>
      <c r="J15492" s="384">
        <v>44708.71</v>
      </c>
    </row>
    <row r="15493" spans="1:10">
      <c r="A15493">
        <v>15484</v>
      </c>
      <c r="B15493" s="612">
        <v>44160.363194444442</v>
      </c>
      <c r="C15493" s="405" t="s">
        <v>96</v>
      </c>
      <c r="D15493" s="384">
        <v>3584</v>
      </c>
      <c r="E15493">
        <v>0.02</v>
      </c>
      <c r="F15493">
        <v>1.1910499999999999</v>
      </c>
      <c r="G15493" s="384">
        <v>0</v>
      </c>
      <c r="H15493">
        <v>0</v>
      </c>
    </row>
    <row r="15494" spans="1:10">
      <c r="A15494">
        <v>15485</v>
      </c>
      <c r="B15494" s="612">
        <v>44160.363194444442</v>
      </c>
      <c r="C15494" s="405" t="s">
        <v>2110</v>
      </c>
      <c r="D15494" s="384">
        <v>3584</v>
      </c>
      <c r="E15494">
        <v>0.02</v>
      </c>
      <c r="F15494">
        <v>1.1910499999999999</v>
      </c>
      <c r="G15494" s="384">
        <v>0</v>
      </c>
      <c r="H15494">
        <v>1.19286</v>
      </c>
    </row>
    <row r="15495" spans="1:10">
      <c r="A15495">
        <v>15489</v>
      </c>
      <c r="B15495" s="612">
        <v>44160.393750000003</v>
      </c>
      <c r="C15495" s="405" t="s">
        <v>2110</v>
      </c>
      <c r="D15495" s="384">
        <v>3584</v>
      </c>
      <c r="E15495">
        <v>0.02</v>
      </c>
      <c r="F15495">
        <v>1.1910499999999999</v>
      </c>
      <c r="G15495" s="384">
        <v>0</v>
      </c>
      <c r="H15495">
        <v>1.1918200000000001</v>
      </c>
    </row>
    <row r="15496" spans="1:10">
      <c r="A15496">
        <v>15502</v>
      </c>
      <c r="B15496" s="612">
        <v>44160.652083333334</v>
      </c>
      <c r="C15496" s="405" t="s">
        <v>2054</v>
      </c>
      <c r="D15496" s="384">
        <v>3584</v>
      </c>
      <c r="E15496">
        <v>0.02</v>
      </c>
      <c r="F15496">
        <v>1.1918200000000001</v>
      </c>
      <c r="G15496" s="384">
        <v>0</v>
      </c>
      <c r="H15496">
        <v>1.1918200000000001</v>
      </c>
      <c r="I15496">
        <v>1.54</v>
      </c>
      <c r="J15496" s="384">
        <v>44710.25</v>
      </c>
    </row>
    <row r="15497" spans="1:10">
      <c r="A15497">
        <v>15487</v>
      </c>
      <c r="B15497" s="612">
        <v>44160.393750000003</v>
      </c>
      <c r="C15497" s="405" t="s">
        <v>96</v>
      </c>
      <c r="D15497" s="384">
        <v>3585</v>
      </c>
      <c r="E15497">
        <v>0.03</v>
      </c>
      <c r="F15497">
        <v>1.1894499999999999</v>
      </c>
      <c r="G15497" s="384">
        <v>0</v>
      </c>
      <c r="H15497">
        <v>0</v>
      </c>
    </row>
    <row r="15498" spans="1:10">
      <c r="A15498">
        <v>15488</v>
      </c>
      <c r="B15498" s="612">
        <v>44160.393750000003</v>
      </c>
      <c r="C15498" s="405" t="s">
        <v>2110</v>
      </c>
      <c r="D15498" s="384">
        <v>3585</v>
      </c>
      <c r="E15498">
        <v>0.03</v>
      </c>
      <c r="F15498">
        <v>1.1894499999999999</v>
      </c>
      <c r="G15498" s="384">
        <v>0</v>
      </c>
      <c r="H15498">
        <v>1.1918200000000001</v>
      </c>
    </row>
    <row r="15499" spans="1:10">
      <c r="A15499">
        <v>15503</v>
      </c>
      <c r="B15499" s="612">
        <v>44160.652083333334</v>
      </c>
      <c r="C15499" s="405" t="s">
        <v>2054</v>
      </c>
      <c r="D15499" s="384">
        <v>3585</v>
      </c>
      <c r="E15499">
        <v>0.03</v>
      </c>
      <c r="F15499">
        <v>1.1918200000000001</v>
      </c>
      <c r="G15499" s="384">
        <v>0</v>
      </c>
      <c r="H15499">
        <v>1.1918200000000001</v>
      </c>
      <c r="I15499">
        <v>7.11</v>
      </c>
      <c r="J15499" s="384">
        <v>44717.36</v>
      </c>
    </row>
    <row r="15500" spans="1:10">
      <c r="A15500">
        <v>15496</v>
      </c>
      <c r="B15500" s="612">
        <v>44160.469444444447</v>
      </c>
      <c r="C15500" s="405" t="s">
        <v>97</v>
      </c>
      <c r="D15500" s="384">
        <v>3586</v>
      </c>
      <c r="E15500">
        <v>0.02</v>
      </c>
      <c r="F15500">
        <v>1.18886</v>
      </c>
      <c r="G15500" s="384">
        <v>0</v>
      </c>
      <c r="H15500">
        <v>0</v>
      </c>
    </row>
    <row r="15501" spans="1:10">
      <c r="A15501">
        <v>15497</v>
      </c>
      <c r="B15501" s="612">
        <v>44160.469444444447</v>
      </c>
      <c r="C15501" s="405" t="s">
        <v>2110</v>
      </c>
      <c r="D15501" s="384">
        <v>3586</v>
      </c>
      <c r="E15501">
        <v>0.02</v>
      </c>
      <c r="F15501">
        <v>1.18886</v>
      </c>
      <c r="G15501" s="384">
        <v>0</v>
      </c>
      <c r="H15501">
        <v>1.1878599999999999</v>
      </c>
    </row>
    <row r="15502" spans="1:10">
      <c r="A15502">
        <v>15500</v>
      </c>
      <c r="B15502" s="612">
        <v>44160.559027777781</v>
      </c>
      <c r="C15502" s="405" t="s">
        <v>2110</v>
      </c>
      <c r="D15502" s="384">
        <v>3586</v>
      </c>
      <c r="E15502">
        <v>0.02</v>
      </c>
      <c r="F15502">
        <v>1.18886</v>
      </c>
      <c r="G15502" s="384">
        <v>0</v>
      </c>
      <c r="H15502">
        <v>1.1886699999999999</v>
      </c>
    </row>
    <row r="15503" spans="1:10">
      <c r="A15503">
        <v>15507</v>
      </c>
      <c r="B15503" s="612">
        <v>44160.654166666667</v>
      </c>
      <c r="C15503" s="405" t="s">
        <v>2110</v>
      </c>
      <c r="D15503" s="384">
        <v>3586</v>
      </c>
      <c r="E15503">
        <v>0.02</v>
      </c>
      <c r="F15503">
        <v>1.18886</v>
      </c>
      <c r="G15503" s="384">
        <v>0</v>
      </c>
      <c r="H15503">
        <v>1.1897</v>
      </c>
    </row>
    <row r="15504" spans="1:10">
      <c r="A15504">
        <v>15525</v>
      </c>
      <c r="B15504" s="612">
        <v>44161.268055555556</v>
      </c>
      <c r="C15504" s="405" t="s">
        <v>2110</v>
      </c>
      <c r="D15504" s="384">
        <v>3586</v>
      </c>
      <c r="E15504">
        <v>0.02</v>
      </c>
      <c r="F15504">
        <v>1.18886</v>
      </c>
      <c r="G15504" s="384">
        <v>0</v>
      </c>
      <c r="H15504">
        <v>1.1909799999999999</v>
      </c>
    </row>
    <row r="15505" spans="1:10">
      <c r="A15505">
        <v>15531</v>
      </c>
      <c r="B15505" s="612">
        <v>44161.40902777778</v>
      </c>
      <c r="C15505" s="405" t="s">
        <v>2054</v>
      </c>
      <c r="D15505" s="384">
        <v>3586</v>
      </c>
      <c r="E15505">
        <v>0.02</v>
      </c>
      <c r="F15505">
        <v>1.1909799999999999</v>
      </c>
      <c r="G15505" s="384">
        <v>0</v>
      </c>
      <c r="H15505">
        <v>1.1909799999999999</v>
      </c>
      <c r="I15505">
        <v>-4.17</v>
      </c>
      <c r="J15505" s="384">
        <v>44720.97</v>
      </c>
    </row>
    <row r="15506" spans="1:10">
      <c r="A15506">
        <v>15498</v>
      </c>
      <c r="B15506" s="612">
        <v>44160.559027777781</v>
      </c>
      <c r="C15506" s="405" t="s">
        <v>97</v>
      </c>
      <c r="D15506" s="384">
        <v>3587</v>
      </c>
      <c r="E15506">
        <v>0.02</v>
      </c>
      <c r="F15506">
        <v>1.1904699999999999</v>
      </c>
      <c r="G15506" s="384">
        <v>0</v>
      </c>
      <c r="H15506">
        <v>0</v>
      </c>
    </row>
    <row r="15507" spans="1:10">
      <c r="A15507">
        <v>15499</v>
      </c>
      <c r="B15507" s="612">
        <v>44160.559027777781</v>
      </c>
      <c r="C15507" s="405" t="s">
        <v>2110</v>
      </c>
      <c r="D15507" s="384">
        <v>3587</v>
      </c>
      <c r="E15507">
        <v>0.02</v>
      </c>
      <c r="F15507">
        <v>1.1904699999999999</v>
      </c>
      <c r="G15507" s="384">
        <v>0</v>
      </c>
      <c r="H15507">
        <v>1.1886699999999999</v>
      </c>
    </row>
    <row r="15508" spans="1:10">
      <c r="A15508">
        <v>15506</v>
      </c>
      <c r="B15508" s="612">
        <v>44160.654166666667</v>
      </c>
      <c r="C15508" s="405" t="s">
        <v>2110</v>
      </c>
      <c r="D15508" s="384">
        <v>3587</v>
      </c>
      <c r="E15508">
        <v>0.02</v>
      </c>
      <c r="F15508">
        <v>1.1904699999999999</v>
      </c>
      <c r="G15508" s="384">
        <v>0</v>
      </c>
      <c r="H15508">
        <v>1.1897</v>
      </c>
    </row>
    <row r="15509" spans="1:10">
      <c r="A15509">
        <v>15524</v>
      </c>
      <c r="B15509" s="612">
        <v>44161.268055555556</v>
      </c>
      <c r="C15509" s="405" t="s">
        <v>2110</v>
      </c>
      <c r="D15509" s="384">
        <v>3587</v>
      </c>
      <c r="E15509">
        <v>0.02</v>
      </c>
      <c r="F15509">
        <v>1.1904699999999999</v>
      </c>
      <c r="G15509" s="384">
        <v>0</v>
      </c>
      <c r="H15509">
        <v>1.1909799999999999</v>
      </c>
    </row>
    <row r="15510" spans="1:10">
      <c r="A15510">
        <v>15532</v>
      </c>
      <c r="B15510" s="612">
        <v>44161.40902777778</v>
      </c>
      <c r="C15510" s="405" t="s">
        <v>2054</v>
      </c>
      <c r="D15510" s="384">
        <v>3587</v>
      </c>
      <c r="E15510">
        <v>0.02</v>
      </c>
      <c r="F15510">
        <v>1.1909799999999999</v>
      </c>
      <c r="G15510" s="384">
        <v>0</v>
      </c>
      <c r="H15510">
        <v>1.1909799999999999</v>
      </c>
      <c r="I15510">
        <v>-0.95</v>
      </c>
      <c r="J15510" s="384">
        <v>44720.02</v>
      </c>
    </row>
    <row r="15511" spans="1:10">
      <c r="A15511">
        <v>15504</v>
      </c>
      <c r="B15511" s="612">
        <v>44160.654166666667</v>
      </c>
      <c r="C15511" s="405" t="s">
        <v>97</v>
      </c>
      <c r="D15511" s="384">
        <v>3588</v>
      </c>
      <c r="E15511">
        <v>0.03</v>
      </c>
      <c r="F15511">
        <v>1.19207</v>
      </c>
      <c r="G15511" s="384">
        <v>0</v>
      </c>
      <c r="H15511">
        <v>0</v>
      </c>
    </row>
    <row r="15512" spans="1:10">
      <c r="A15512">
        <v>15505</v>
      </c>
      <c r="B15512" s="612">
        <v>44160.654166666667</v>
      </c>
      <c r="C15512" s="405" t="s">
        <v>2110</v>
      </c>
      <c r="D15512" s="384">
        <v>3588</v>
      </c>
      <c r="E15512">
        <v>0.03</v>
      </c>
      <c r="F15512">
        <v>1.19207</v>
      </c>
      <c r="G15512" s="384">
        <v>0</v>
      </c>
      <c r="H15512">
        <v>1.1897</v>
      </c>
    </row>
    <row r="15513" spans="1:10">
      <c r="A15513">
        <v>15523</v>
      </c>
      <c r="B15513" s="612">
        <v>44161.268055555556</v>
      </c>
      <c r="C15513" s="405" t="s">
        <v>2110</v>
      </c>
      <c r="D15513" s="384">
        <v>3588</v>
      </c>
      <c r="E15513">
        <v>0.03</v>
      </c>
      <c r="F15513">
        <v>1.19207</v>
      </c>
      <c r="G15513" s="384">
        <v>0</v>
      </c>
      <c r="H15513">
        <v>1.1909799999999999</v>
      </c>
    </row>
    <row r="15514" spans="1:10">
      <c r="A15514">
        <v>15533</v>
      </c>
      <c r="B15514" s="612">
        <v>44161.40902777778</v>
      </c>
      <c r="C15514" s="405" t="s">
        <v>2054</v>
      </c>
      <c r="D15514" s="384">
        <v>3588</v>
      </c>
      <c r="E15514">
        <v>0.03</v>
      </c>
      <c r="F15514">
        <v>1.1909799999999999</v>
      </c>
      <c r="G15514" s="384">
        <v>0</v>
      </c>
      <c r="H15514">
        <v>1.1909799999999999</v>
      </c>
      <c r="I15514">
        <v>3.37</v>
      </c>
      <c r="J15514" s="384">
        <v>44723.39</v>
      </c>
    </row>
    <row r="15515" spans="1:10">
      <c r="A15515">
        <v>15508</v>
      </c>
      <c r="B15515" s="612">
        <v>44160.658333333333</v>
      </c>
      <c r="C15515" s="405" t="s">
        <v>96</v>
      </c>
      <c r="D15515" s="384">
        <v>3589</v>
      </c>
      <c r="E15515">
        <v>0.02</v>
      </c>
      <c r="F15515">
        <v>1.1919999999999999</v>
      </c>
      <c r="G15515" s="384">
        <v>0</v>
      </c>
      <c r="H15515">
        <v>0</v>
      </c>
    </row>
    <row r="15516" spans="1:10">
      <c r="A15516">
        <v>15509</v>
      </c>
      <c r="B15516" s="612">
        <v>44160.658333333333</v>
      </c>
      <c r="C15516" s="405" t="s">
        <v>2110</v>
      </c>
      <c r="D15516" s="384">
        <v>3589</v>
      </c>
      <c r="E15516">
        <v>0.02</v>
      </c>
      <c r="F15516">
        <v>1.1919999999999999</v>
      </c>
      <c r="G15516" s="384">
        <v>0</v>
      </c>
      <c r="H15516">
        <v>1.1930000000000001</v>
      </c>
    </row>
    <row r="15517" spans="1:10">
      <c r="A15517">
        <v>15512</v>
      </c>
      <c r="B15517" s="612">
        <v>44160.664583333331</v>
      </c>
      <c r="C15517" s="405" t="s">
        <v>2110</v>
      </c>
      <c r="D15517" s="384">
        <v>3589</v>
      </c>
      <c r="E15517">
        <v>0.02</v>
      </c>
      <c r="F15517">
        <v>1.1919999999999999</v>
      </c>
      <c r="G15517" s="384">
        <v>0</v>
      </c>
      <c r="H15517">
        <v>1.1921900000000001</v>
      </c>
    </row>
    <row r="15518" spans="1:10">
      <c r="A15518">
        <v>15513</v>
      </c>
      <c r="B15518" s="612">
        <v>44160.746527777781</v>
      </c>
      <c r="C15518" s="405" t="s">
        <v>2054</v>
      </c>
      <c r="D15518" s="384">
        <v>3589</v>
      </c>
      <c r="E15518">
        <v>0.02</v>
      </c>
      <c r="F15518">
        <v>1.1921900000000001</v>
      </c>
      <c r="G15518" s="384">
        <v>0</v>
      </c>
      <c r="H15518">
        <v>1.1921900000000001</v>
      </c>
      <c r="I15518">
        <v>0.38</v>
      </c>
      <c r="J15518" s="384">
        <v>44717.74</v>
      </c>
    </row>
    <row r="15519" spans="1:10">
      <c r="A15519">
        <v>15510</v>
      </c>
      <c r="B15519" s="612">
        <v>44160.664583333331</v>
      </c>
      <c r="C15519" s="405" t="s">
        <v>96</v>
      </c>
      <c r="D15519" s="384">
        <v>3590</v>
      </c>
      <c r="E15519">
        <v>0.02</v>
      </c>
      <c r="F15519">
        <v>1.1903699999999999</v>
      </c>
      <c r="G15519" s="384">
        <v>0</v>
      </c>
      <c r="H15519">
        <v>0</v>
      </c>
    </row>
    <row r="15520" spans="1:10">
      <c r="A15520">
        <v>15511</v>
      </c>
      <c r="B15520" s="612">
        <v>44160.664583333331</v>
      </c>
      <c r="C15520" s="405" t="s">
        <v>2110</v>
      </c>
      <c r="D15520" s="384">
        <v>3590</v>
      </c>
      <c r="E15520">
        <v>0.02</v>
      </c>
      <c r="F15520">
        <v>1.1903699999999999</v>
      </c>
      <c r="G15520" s="384">
        <v>0</v>
      </c>
      <c r="H15520">
        <v>1.1921900000000001</v>
      </c>
    </row>
    <row r="15521" spans="1:10">
      <c r="A15521">
        <v>15514</v>
      </c>
      <c r="B15521" s="612">
        <v>44160.746527777781</v>
      </c>
      <c r="C15521" s="405" t="s">
        <v>2054</v>
      </c>
      <c r="D15521" s="384">
        <v>3590</v>
      </c>
      <c r="E15521">
        <v>0.02</v>
      </c>
      <c r="F15521">
        <v>1.1921900000000001</v>
      </c>
      <c r="G15521" s="384">
        <v>0</v>
      </c>
      <c r="H15521">
        <v>1.1921900000000001</v>
      </c>
      <c r="I15521">
        <v>3.64</v>
      </c>
      <c r="J15521" s="384">
        <v>44721.38</v>
      </c>
    </row>
    <row r="15522" spans="1:10">
      <c r="A15522">
        <v>15515</v>
      </c>
      <c r="B15522" s="612">
        <v>44160.748611111114</v>
      </c>
      <c r="C15522" s="405" t="s">
        <v>96</v>
      </c>
      <c r="D15522" s="384">
        <v>3591</v>
      </c>
      <c r="E15522">
        <v>0.02</v>
      </c>
      <c r="F15522">
        <v>1.19177</v>
      </c>
      <c r="G15522" s="384">
        <v>0</v>
      </c>
      <c r="H15522">
        <v>0</v>
      </c>
    </row>
    <row r="15523" spans="1:10">
      <c r="A15523">
        <v>15516</v>
      </c>
      <c r="B15523" s="612">
        <v>44160.748611111114</v>
      </c>
      <c r="C15523" s="405" t="s">
        <v>2110</v>
      </c>
      <c r="D15523" s="384">
        <v>3591</v>
      </c>
      <c r="E15523">
        <v>0.02</v>
      </c>
      <c r="F15523">
        <v>1.19177</v>
      </c>
      <c r="G15523" s="384">
        <v>0</v>
      </c>
      <c r="H15523">
        <v>1.1927700000000001</v>
      </c>
    </row>
    <row r="15524" spans="1:10">
      <c r="A15524">
        <v>15517</v>
      </c>
      <c r="B15524" s="612">
        <v>44161.066666666666</v>
      </c>
      <c r="C15524" s="405" t="s">
        <v>2054</v>
      </c>
      <c r="D15524" s="384">
        <v>3591</v>
      </c>
      <c r="E15524">
        <v>0.02</v>
      </c>
      <c r="F15524">
        <v>1.1927700000000001</v>
      </c>
      <c r="G15524" s="384">
        <v>0</v>
      </c>
      <c r="H15524">
        <v>1.1927700000000001</v>
      </c>
      <c r="I15524">
        <v>1.76</v>
      </c>
      <c r="J15524" s="384">
        <v>44723.14</v>
      </c>
    </row>
    <row r="15525" spans="1:10">
      <c r="A15525">
        <v>15518</v>
      </c>
      <c r="B15525" s="612">
        <v>44161.209722222222</v>
      </c>
      <c r="C15525" s="405" t="s">
        <v>96</v>
      </c>
      <c r="D15525" s="384">
        <v>3592</v>
      </c>
      <c r="E15525">
        <v>0.02</v>
      </c>
      <c r="F15525">
        <v>1.19232</v>
      </c>
      <c r="G15525" s="384">
        <v>0</v>
      </c>
      <c r="H15525">
        <v>0</v>
      </c>
    </row>
    <row r="15526" spans="1:10">
      <c r="A15526">
        <v>15519</v>
      </c>
      <c r="B15526" s="612">
        <v>44161.209722222222</v>
      </c>
      <c r="C15526" s="405" t="s">
        <v>2110</v>
      </c>
      <c r="D15526" s="384">
        <v>3592</v>
      </c>
      <c r="E15526">
        <v>0.02</v>
      </c>
      <c r="F15526">
        <v>1.19232</v>
      </c>
      <c r="G15526" s="384">
        <v>0</v>
      </c>
      <c r="H15526">
        <v>1.1933199999999999</v>
      </c>
    </row>
    <row r="15527" spans="1:10">
      <c r="A15527">
        <v>15520</v>
      </c>
      <c r="B15527" s="612">
        <v>44161.259027777778</v>
      </c>
      <c r="C15527" s="405" t="s">
        <v>2054</v>
      </c>
      <c r="D15527" s="384">
        <v>3592</v>
      </c>
      <c r="E15527">
        <v>0.02</v>
      </c>
      <c r="F15527">
        <v>1.1933199999999999</v>
      </c>
      <c r="G15527" s="384">
        <v>0</v>
      </c>
      <c r="H15527">
        <v>1.1933199999999999</v>
      </c>
      <c r="I15527">
        <v>2</v>
      </c>
      <c r="J15527" s="384">
        <v>44725.14</v>
      </c>
    </row>
    <row r="15528" spans="1:10">
      <c r="A15528">
        <v>15521</v>
      </c>
      <c r="B15528" s="612">
        <v>44161.268055555556</v>
      </c>
      <c r="C15528" s="405" t="s">
        <v>97</v>
      </c>
      <c r="D15528" s="384">
        <v>3593</v>
      </c>
      <c r="E15528">
        <v>0.05</v>
      </c>
      <c r="F15528">
        <v>1.19377</v>
      </c>
      <c r="G15528" s="384">
        <v>0</v>
      </c>
      <c r="H15528">
        <v>0</v>
      </c>
    </row>
    <row r="15529" spans="1:10">
      <c r="A15529">
        <v>15522</v>
      </c>
      <c r="B15529" s="612">
        <v>44161.268055555556</v>
      </c>
      <c r="C15529" s="405" t="s">
        <v>2110</v>
      </c>
      <c r="D15529" s="384">
        <v>3593</v>
      </c>
      <c r="E15529">
        <v>0.05</v>
      </c>
      <c r="F15529">
        <v>1.19377</v>
      </c>
      <c r="G15529" s="384">
        <v>0</v>
      </c>
      <c r="H15529">
        <v>1.1909799999999999</v>
      </c>
    </row>
    <row r="15530" spans="1:10">
      <c r="A15530">
        <v>15534</v>
      </c>
      <c r="B15530" s="612">
        <v>44161.40902777778</v>
      </c>
      <c r="C15530" s="405" t="s">
        <v>2054</v>
      </c>
      <c r="D15530" s="384">
        <v>3593</v>
      </c>
      <c r="E15530">
        <v>0.05</v>
      </c>
      <c r="F15530">
        <v>1.1909799999999999</v>
      </c>
      <c r="G15530" s="384">
        <v>0</v>
      </c>
      <c r="H15530">
        <v>1.1909799999999999</v>
      </c>
      <c r="I15530">
        <v>13.95</v>
      </c>
      <c r="J15530" s="384">
        <v>44737.34</v>
      </c>
    </row>
    <row r="15531" spans="1:10">
      <c r="A15531">
        <v>15526</v>
      </c>
      <c r="B15531" s="612">
        <v>44161.328472222223</v>
      </c>
      <c r="C15531" s="405" t="s">
        <v>96</v>
      </c>
      <c r="D15531" s="384">
        <v>3594</v>
      </c>
      <c r="E15531">
        <v>0.02</v>
      </c>
      <c r="F15531">
        <v>1.1937899999999999</v>
      </c>
      <c r="G15531" s="384">
        <v>0</v>
      </c>
      <c r="H15531">
        <v>0</v>
      </c>
    </row>
    <row r="15532" spans="1:10">
      <c r="A15532">
        <v>15527</v>
      </c>
      <c r="B15532" s="612">
        <v>44161.328472222223</v>
      </c>
      <c r="C15532" s="405" t="s">
        <v>2110</v>
      </c>
      <c r="D15532" s="384">
        <v>3594</v>
      </c>
      <c r="E15532">
        <v>0.02</v>
      </c>
      <c r="F15532">
        <v>1.1937899999999999</v>
      </c>
      <c r="G15532" s="384">
        <v>0</v>
      </c>
      <c r="H15532">
        <v>1.19479</v>
      </c>
    </row>
    <row r="15533" spans="1:10">
      <c r="A15533">
        <v>15530</v>
      </c>
      <c r="B15533" s="612">
        <v>44161.367361111108</v>
      </c>
      <c r="C15533" s="405" t="s">
        <v>2110</v>
      </c>
      <c r="D15533" s="384">
        <v>3594</v>
      </c>
      <c r="E15533">
        <v>0.02</v>
      </c>
      <c r="F15533">
        <v>1.1937899999999999</v>
      </c>
      <c r="G15533" s="384">
        <v>0</v>
      </c>
      <c r="H15533">
        <v>1.1939900000000001</v>
      </c>
    </row>
    <row r="15534" spans="1:10">
      <c r="A15534">
        <v>15538</v>
      </c>
      <c r="B15534" s="612">
        <v>44161.414583333331</v>
      </c>
      <c r="C15534" s="405" t="s">
        <v>2110</v>
      </c>
      <c r="D15534" s="384">
        <v>3594</v>
      </c>
      <c r="E15534">
        <v>0.02</v>
      </c>
      <c r="F15534">
        <v>1.1937899999999999</v>
      </c>
      <c r="G15534" s="384">
        <v>0</v>
      </c>
      <c r="H15534">
        <v>1.19293</v>
      </c>
    </row>
    <row r="15535" spans="1:10">
      <c r="A15535">
        <v>15543</v>
      </c>
      <c r="B15535" s="612">
        <v>44161.522222222222</v>
      </c>
      <c r="C15535" s="405" t="s">
        <v>2110</v>
      </c>
      <c r="D15535" s="384">
        <v>3594</v>
      </c>
      <c r="E15535">
        <v>0.02</v>
      </c>
      <c r="F15535">
        <v>1.1937899999999999</v>
      </c>
      <c r="G15535" s="384">
        <v>0</v>
      </c>
      <c r="H15535">
        <v>1.19164</v>
      </c>
    </row>
    <row r="15536" spans="1:10">
      <c r="A15536">
        <v>15549</v>
      </c>
      <c r="B15536" s="612">
        <v>44161.816666666666</v>
      </c>
      <c r="C15536" s="405" t="s">
        <v>2054</v>
      </c>
      <c r="D15536" s="384">
        <v>3594</v>
      </c>
      <c r="E15536">
        <v>0.02</v>
      </c>
      <c r="F15536">
        <v>1.19164</v>
      </c>
      <c r="G15536" s="384">
        <v>0</v>
      </c>
      <c r="H15536">
        <v>1.19164</v>
      </c>
      <c r="I15536">
        <v>-4.3</v>
      </c>
      <c r="J15536" s="384">
        <v>44733.04</v>
      </c>
    </row>
    <row r="15537" spans="1:10">
      <c r="A15537">
        <v>15528</v>
      </c>
      <c r="B15537" s="612">
        <v>44161.367361111108</v>
      </c>
      <c r="C15537" s="405" t="s">
        <v>96</v>
      </c>
      <c r="D15537" s="384">
        <v>3595</v>
      </c>
      <c r="E15537">
        <v>0.02</v>
      </c>
      <c r="F15537">
        <v>1.19218</v>
      </c>
      <c r="G15537" s="384">
        <v>0</v>
      </c>
      <c r="H15537">
        <v>0</v>
      </c>
    </row>
    <row r="15538" spans="1:10">
      <c r="A15538">
        <v>15529</v>
      </c>
      <c r="B15538" s="612">
        <v>44161.367361111108</v>
      </c>
      <c r="C15538" s="405" t="s">
        <v>2110</v>
      </c>
      <c r="D15538" s="384">
        <v>3595</v>
      </c>
      <c r="E15538">
        <v>0.02</v>
      </c>
      <c r="F15538">
        <v>1.19218</v>
      </c>
      <c r="G15538" s="384">
        <v>0</v>
      </c>
      <c r="H15538">
        <v>1.1939900000000001</v>
      </c>
    </row>
    <row r="15539" spans="1:10">
      <c r="A15539">
        <v>15537</v>
      </c>
      <c r="B15539" s="612">
        <v>44161.414583333331</v>
      </c>
      <c r="C15539" s="405" t="s">
        <v>2110</v>
      </c>
      <c r="D15539" s="384">
        <v>3595</v>
      </c>
      <c r="E15539">
        <v>0.02</v>
      </c>
      <c r="F15539">
        <v>1.19218</v>
      </c>
      <c r="G15539" s="384">
        <v>0</v>
      </c>
      <c r="H15539">
        <v>1.19293</v>
      </c>
    </row>
    <row r="15540" spans="1:10">
      <c r="A15540">
        <v>15542</v>
      </c>
      <c r="B15540" s="612">
        <v>44161.522222222222</v>
      </c>
      <c r="C15540" s="405" t="s">
        <v>2110</v>
      </c>
      <c r="D15540" s="384">
        <v>3595</v>
      </c>
      <c r="E15540">
        <v>0.02</v>
      </c>
      <c r="F15540">
        <v>1.19218</v>
      </c>
      <c r="G15540" s="384">
        <v>0</v>
      </c>
      <c r="H15540">
        <v>1.19164</v>
      </c>
    </row>
    <row r="15541" spans="1:10">
      <c r="A15541">
        <v>15550</v>
      </c>
      <c r="B15541" s="612">
        <v>44161.816666666666</v>
      </c>
      <c r="C15541" s="405" t="s">
        <v>2054</v>
      </c>
      <c r="D15541" s="384">
        <v>3595</v>
      </c>
      <c r="E15541">
        <v>0.02</v>
      </c>
      <c r="F15541">
        <v>1.19164</v>
      </c>
      <c r="G15541" s="384">
        <v>0</v>
      </c>
      <c r="H15541">
        <v>1.19164</v>
      </c>
      <c r="I15541">
        <v>-1.08</v>
      </c>
      <c r="J15541" s="384">
        <v>44731.96</v>
      </c>
    </row>
    <row r="15542" spans="1:10">
      <c r="A15542">
        <v>15535</v>
      </c>
      <c r="B15542" s="612">
        <v>44161.414583333331</v>
      </c>
      <c r="C15542" s="405" t="s">
        <v>96</v>
      </c>
      <c r="D15542" s="384">
        <v>3596</v>
      </c>
      <c r="E15542">
        <v>0.03</v>
      </c>
      <c r="F15542">
        <v>1.1905300000000001</v>
      </c>
      <c r="G15542" s="384">
        <v>0</v>
      </c>
      <c r="H15542">
        <v>0</v>
      </c>
    </row>
    <row r="15543" spans="1:10">
      <c r="A15543">
        <v>15536</v>
      </c>
      <c r="B15543" s="612">
        <v>44161.414583333331</v>
      </c>
      <c r="C15543" s="405" t="s">
        <v>2110</v>
      </c>
      <c r="D15543" s="384">
        <v>3596</v>
      </c>
      <c r="E15543">
        <v>0.03</v>
      </c>
      <c r="F15543">
        <v>1.1905300000000001</v>
      </c>
      <c r="G15543" s="384">
        <v>0</v>
      </c>
      <c r="H15543">
        <v>1.19293</v>
      </c>
    </row>
    <row r="15544" spans="1:10">
      <c r="A15544">
        <v>15541</v>
      </c>
      <c r="B15544" s="612">
        <v>44161.522222222222</v>
      </c>
      <c r="C15544" s="405" t="s">
        <v>2110</v>
      </c>
      <c r="D15544" s="384">
        <v>3596</v>
      </c>
      <c r="E15544">
        <v>0.03</v>
      </c>
      <c r="F15544">
        <v>1.1905300000000001</v>
      </c>
      <c r="G15544" s="384">
        <v>0</v>
      </c>
      <c r="H15544">
        <v>1.19164</v>
      </c>
    </row>
    <row r="15545" spans="1:10">
      <c r="A15545">
        <v>15551</v>
      </c>
      <c r="B15545" s="612">
        <v>44161.816666666666</v>
      </c>
      <c r="C15545" s="405" t="s">
        <v>2054</v>
      </c>
      <c r="D15545" s="384">
        <v>3596</v>
      </c>
      <c r="E15545">
        <v>0.03</v>
      </c>
      <c r="F15545">
        <v>1.19164</v>
      </c>
      <c r="G15545" s="384">
        <v>0</v>
      </c>
      <c r="H15545">
        <v>1.19164</v>
      </c>
      <c r="I15545">
        <v>3.33</v>
      </c>
      <c r="J15545" s="384">
        <v>44735.29</v>
      </c>
    </row>
    <row r="15546" spans="1:10">
      <c r="A15546">
        <v>15539</v>
      </c>
      <c r="B15546" s="612">
        <v>44161.522222222222</v>
      </c>
      <c r="C15546" s="405" t="s">
        <v>96</v>
      </c>
      <c r="D15546" s="384">
        <v>3597</v>
      </c>
      <c r="E15546">
        <v>0.05</v>
      </c>
      <c r="F15546">
        <v>1.1888300000000001</v>
      </c>
      <c r="G15546" s="384">
        <v>0</v>
      </c>
      <c r="H15546">
        <v>0</v>
      </c>
    </row>
    <row r="15547" spans="1:10">
      <c r="A15547">
        <v>15540</v>
      </c>
      <c r="B15547" s="612">
        <v>44161.522222222222</v>
      </c>
      <c r="C15547" s="405" t="s">
        <v>2110</v>
      </c>
      <c r="D15547" s="384">
        <v>3597</v>
      </c>
      <c r="E15547">
        <v>0.05</v>
      </c>
      <c r="F15547">
        <v>1.1888300000000001</v>
      </c>
      <c r="G15547" s="384">
        <v>0</v>
      </c>
      <c r="H15547">
        <v>1.19164</v>
      </c>
    </row>
    <row r="15548" spans="1:10">
      <c r="A15548">
        <v>15552</v>
      </c>
      <c r="B15548" s="612">
        <v>44161.816666666666</v>
      </c>
      <c r="C15548" s="405" t="s">
        <v>2054</v>
      </c>
      <c r="D15548" s="384">
        <v>3597</v>
      </c>
      <c r="E15548">
        <v>0.05</v>
      </c>
      <c r="F15548">
        <v>1.19164</v>
      </c>
      <c r="G15548" s="384">
        <v>0</v>
      </c>
      <c r="H15548">
        <v>1.19164</v>
      </c>
      <c r="I15548">
        <v>14.05</v>
      </c>
      <c r="J15548" s="384">
        <v>44749.34</v>
      </c>
    </row>
    <row r="15549" spans="1:10">
      <c r="A15549">
        <v>15544</v>
      </c>
      <c r="B15549" s="612">
        <v>44161.525694444441</v>
      </c>
      <c r="C15549" s="405" t="s">
        <v>97</v>
      </c>
      <c r="D15549" s="384">
        <v>3598</v>
      </c>
      <c r="E15549">
        <v>0.02</v>
      </c>
      <c r="F15549">
        <v>1.18916</v>
      </c>
      <c r="G15549" s="384">
        <v>0</v>
      </c>
      <c r="H15549">
        <v>0</v>
      </c>
    </row>
    <row r="15550" spans="1:10">
      <c r="A15550">
        <v>15545</v>
      </c>
      <c r="B15550" s="612">
        <v>44161.525694444441</v>
      </c>
      <c r="C15550" s="405" t="s">
        <v>2110</v>
      </c>
      <c r="D15550" s="384">
        <v>3598</v>
      </c>
      <c r="E15550">
        <v>0.02</v>
      </c>
      <c r="F15550">
        <v>1.18916</v>
      </c>
      <c r="G15550" s="384">
        <v>0</v>
      </c>
      <c r="H15550">
        <v>1.1881600000000001</v>
      </c>
    </row>
    <row r="15551" spans="1:10">
      <c r="A15551">
        <v>15548</v>
      </c>
      <c r="B15551" s="612">
        <v>44161.672222222223</v>
      </c>
      <c r="C15551" s="405" t="s">
        <v>2110</v>
      </c>
      <c r="D15551" s="384">
        <v>3598</v>
      </c>
      <c r="E15551">
        <v>0.02</v>
      </c>
      <c r="F15551">
        <v>1.18916</v>
      </c>
      <c r="G15551" s="384">
        <v>0</v>
      </c>
      <c r="H15551">
        <v>1.1889700000000001</v>
      </c>
    </row>
    <row r="15552" spans="1:10">
      <c r="A15552">
        <v>15556</v>
      </c>
      <c r="B15552" s="612">
        <v>44162.162499999999</v>
      </c>
      <c r="C15552" s="405" t="s">
        <v>2110</v>
      </c>
      <c r="D15552" s="384">
        <v>3598</v>
      </c>
      <c r="E15552">
        <v>0.02</v>
      </c>
      <c r="F15552">
        <v>1.18916</v>
      </c>
      <c r="G15552" s="384">
        <v>0</v>
      </c>
      <c r="H15552">
        <v>1.19</v>
      </c>
    </row>
    <row r="15553" spans="1:10">
      <c r="A15553">
        <v>15566</v>
      </c>
      <c r="B15553" s="612">
        <v>44162.60833333333</v>
      </c>
      <c r="C15553" s="405" t="s">
        <v>2110</v>
      </c>
      <c r="D15553" s="384">
        <v>3598</v>
      </c>
      <c r="E15553">
        <v>0.02</v>
      </c>
      <c r="F15553">
        <v>1.18916</v>
      </c>
      <c r="G15553" s="384">
        <v>0</v>
      </c>
      <c r="H15553">
        <v>1.1913</v>
      </c>
    </row>
    <row r="15554" spans="1:10">
      <c r="A15554">
        <v>15576</v>
      </c>
      <c r="B15554" s="612">
        <v>44162.685416666667</v>
      </c>
      <c r="C15554" s="405" t="s">
        <v>2110</v>
      </c>
      <c r="D15554" s="384">
        <v>3598</v>
      </c>
      <c r="E15554">
        <v>0.02</v>
      </c>
      <c r="F15554">
        <v>1.18916</v>
      </c>
      <c r="G15554" s="384">
        <v>0</v>
      </c>
      <c r="H15554">
        <v>1.1926600000000001</v>
      </c>
    </row>
    <row r="15555" spans="1:10">
      <c r="A15555">
        <v>15588</v>
      </c>
      <c r="B15555" s="612">
        <v>44165.354861111111</v>
      </c>
      <c r="C15555" s="405" t="s">
        <v>2110</v>
      </c>
      <c r="D15555" s="384">
        <v>3598</v>
      </c>
      <c r="E15555">
        <v>0.02</v>
      </c>
      <c r="F15555">
        <v>1.18916</v>
      </c>
      <c r="G15555" s="384">
        <v>0</v>
      </c>
      <c r="H15555">
        <v>1.19424</v>
      </c>
    </row>
    <row r="15556" spans="1:10">
      <c r="A15556">
        <v>15603</v>
      </c>
      <c r="B15556" s="612">
        <v>44165.605555555558</v>
      </c>
      <c r="C15556" s="405" t="s">
        <v>2110</v>
      </c>
      <c r="D15556" s="384">
        <v>3598</v>
      </c>
      <c r="E15556">
        <v>0.02</v>
      </c>
      <c r="F15556">
        <v>1.18916</v>
      </c>
      <c r="G15556" s="384">
        <v>0</v>
      </c>
      <c r="H15556">
        <v>1.1959200000000001</v>
      </c>
    </row>
    <row r="15557" spans="1:10">
      <c r="A15557">
        <v>15619</v>
      </c>
      <c r="B15557" s="612">
        <v>44165.664583333331</v>
      </c>
      <c r="C15557" s="405" t="s">
        <v>2054</v>
      </c>
      <c r="D15557" s="384">
        <v>3598</v>
      </c>
      <c r="E15557">
        <v>0.02</v>
      </c>
      <c r="F15557">
        <v>1.1959200000000001</v>
      </c>
      <c r="G15557" s="384">
        <v>0</v>
      </c>
      <c r="H15557">
        <v>1.1959200000000001</v>
      </c>
      <c r="I15557">
        <v>-13.48</v>
      </c>
      <c r="J15557" s="384">
        <v>44753.86</v>
      </c>
    </row>
    <row r="15558" spans="1:10">
      <c r="A15558">
        <v>15546</v>
      </c>
      <c r="B15558" s="612">
        <v>44161.672222222223</v>
      </c>
      <c r="C15558" s="405" t="s">
        <v>97</v>
      </c>
      <c r="D15558" s="384">
        <v>3599</v>
      </c>
      <c r="E15558">
        <v>0.02</v>
      </c>
      <c r="F15558">
        <v>1.1907799999999999</v>
      </c>
      <c r="G15558" s="384">
        <v>0</v>
      </c>
      <c r="H15558">
        <v>0</v>
      </c>
    </row>
    <row r="15559" spans="1:10">
      <c r="A15559">
        <v>15547</v>
      </c>
      <c r="B15559" s="612">
        <v>44161.672222222223</v>
      </c>
      <c r="C15559" s="405" t="s">
        <v>2110</v>
      </c>
      <c r="D15559" s="384">
        <v>3599</v>
      </c>
      <c r="E15559">
        <v>0.02</v>
      </c>
      <c r="F15559">
        <v>1.1907799999999999</v>
      </c>
      <c r="G15559" s="384">
        <v>0</v>
      </c>
      <c r="H15559">
        <v>1.1889700000000001</v>
      </c>
    </row>
    <row r="15560" spans="1:10">
      <c r="A15560">
        <v>15555</v>
      </c>
      <c r="B15560" s="612">
        <v>44162.162499999999</v>
      </c>
      <c r="C15560" s="405" t="s">
        <v>2110</v>
      </c>
      <c r="D15560" s="384">
        <v>3599</v>
      </c>
      <c r="E15560">
        <v>0.02</v>
      </c>
      <c r="F15560">
        <v>1.1907799999999999</v>
      </c>
      <c r="G15560" s="384">
        <v>0</v>
      </c>
      <c r="H15560">
        <v>1.19</v>
      </c>
    </row>
    <row r="15561" spans="1:10">
      <c r="A15561">
        <v>15565</v>
      </c>
      <c r="B15561" s="612">
        <v>44162.60833333333</v>
      </c>
      <c r="C15561" s="405" t="s">
        <v>2110</v>
      </c>
      <c r="D15561" s="384">
        <v>3599</v>
      </c>
      <c r="E15561">
        <v>0.02</v>
      </c>
      <c r="F15561">
        <v>1.1907799999999999</v>
      </c>
      <c r="G15561" s="384">
        <v>0</v>
      </c>
      <c r="H15561">
        <v>1.1913</v>
      </c>
    </row>
    <row r="15562" spans="1:10">
      <c r="A15562">
        <v>15575</v>
      </c>
      <c r="B15562" s="612">
        <v>44162.685416666667</v>
      </c>
      <c r="C15562" s="405" t="s">
        <v>2110</v>
      </c>
      <c r="D15562" s="384">
        <v>3599</v>
      </c>
      <c r="E15562">
        <v>0.02</v>
      </c>
      <c r="F15562">
        <v>1.1907799999999999</v>
      </c>
      <c r="G15562" s="384">
        <v>0</v>
      </c>
      <c r="H15562">
        <v>1.1926600000000001</v>
      </c>
    </row>
    <row r="15563" spans="1:10">
      <c r="A15563">
        <v>15587</v>
      </c>
      <c r="B15563" s="612">
        <v>44165.354861111111</v>
      </c>
      <c r="C15563" s="405" t="s">
        <v>2110</v>
      </c>
      <c r="D15563" s="384">
        <v>3599</v>
      </c>
      <c r="E15563">
        <v>0.02</v>
      </c>
      <c r="F15563">
        <v>1.1907799999999999</v>
      </c>
      <c r="G15563" s="384">
        <v>0</v>
      </c>
      <c r="H15563">
        <v>1.19424</v>
      </c>
    </row>
    <row r="15564" spans="1:10">
      <c r="A15564">
        <v>15602</v>
      </c>
      <c r="B15564" s="612">
        <v>44165.605555555558</v>
      </c>
      <c r="C15564" s="405" t="s">
        <v>2110</v>
      </c>
      <c r="D15564" s="384">
        <v>3599</v>
      </c>
      <c r="E15564">
        <v>0.02</v>
      </c>
      <c r="F15564">
        <v>1.1907799999999999</v>
      </c>
      <c r="G15564" s="384">
        <v>0</v>
      </c>
      <c r="H15564">
        <v>1.1959200000000001</v>
      </c>
    </row>
    <row r="15565" spans="1:10">
      <c r="A15565">
        <v>15620</v>
      </c>
      <c r="B15565" s="612">
        <v>44165.664583333331</v>
      </c>
      <c r="C15565" s="405" t="s">
        <v>2054</v>
      </c>
      <c r="D15565" s="384">
        <v>3599</v>
      </c>
      <c r="E15565">
        <v>0.02</v>
      </c>
      <c r="F15565">
        <v>1.1959200000000001</v>
      </c>
      <c r="G15565" s="384">
        <v>0</v>
      </c>
      <c r="H15565">
        <v>1.1959200000000001</v>
      </c>
      <c r="I15565">
        <v>-10.24</v>
      </c>
      <c r="J15565" s="384">
        <v>44743.63</v>
      </c>
    </row>
    <row r="15566" spans="1:10">
      <c r="A15566">
        <v>15553</v>
      </c>
      <c r="B15566" s="612">
        <v>44162.162499999999</v>
      </c>
      <c r="C15566" s="405" t="s">
        <v>97</v>
      </c>
      <c r="D15566" s="384">
        <v>3600</v>
      </c>
      <c r="E15566">
        <v>0.03</v>
      </c>
      <c r="F15566">
        <v>1.19238</v>
      </c>
      <c r="G15566" s="384">
        <v>0</v>
      </c>
      <c r="H15566">
        <v>0</v>
      </c>
    </row>
    <row r="15567" spans="1:10">
      <c r="A15567">
        <v>15554</v>
      </c>
      <c r="B15567" s="612">
        <v>44162.162499999999</v>
      </c>
      <c r="C15567" s="405" t="s">
        <v>2110</v>
      </c>
      <c r="D15567" s="384">
        <v>3600</v>
      </c>
      <c r="E15567">
        <v>0.03</v>
      </c>
      <c r="F15567">
        <v>1.19238</v>
      </c>
      <c r="G15567" s="384">
        <v>0</v>
      </c>
      <c r="H15567">
        <v>1.19</v>
      </c>
    </row>
    <row r="15568" spans="1:10">
      <c r="A15568">
        <v>15564</v>
      </c>
      <c r="B15568" s="612">
        <v>44162.60833333333</v>
      </c>
      <c r="C15568" s="405" t="s">
        <v>2110</v>
      </c>
      <c r="D15568" s="384">
        <v>3600</v>
      </c>
      <c r="E15568">
        <v>0.03</v>
      </c>
      <c r="F15568">
        <v>1.19238</v>
      </c>
      <c r="G15568" s="384">
        <v>0</v>
      </c>
      <c r="H15568">
        <v>1.1913</v>
      </c>
    </row>
    <row r="15569" spans="1:10">
      <c r="A15569">
        <v>15574</v>
      </c>
      <c r="B15569" s="612">
        <v>44162.685416666667</v>
      </c>
      <c r="C15569" s="405" t="s">
        <v>2110</v>
      </c>
      <c r="D15569" s="384">
        <v>3600</v>
      </c>
      <c r="E15569">
        <v>0.03</v>
      </c>
      <c r="F15569">
        <v>1.19238</v>
      </c>
      <c r="G15569" s="384">
        <v>0</v>
      </c>
      <c r="H15569">
        <v>1.1926600000000001</v>
      </c>
    </row>
    <row r="15570" spans="1:10">
      <c r="A15570">
        <v>15586</v>
      </c>
      <c r="B15570" s="612">
        <v>44165.354861111111</v>
      </c>
      <c r="C15570" s="405" t="s">
        <v>2110</v>
      </c>
      <c r="D15570" s="384">
        <v>3600</v>
      </c>
      <c r="E15570">
        <v>0.03</v>
      </c>
      <c r="F15570">
        <v>1.19238</v>
      </c>
      <c r="G15570" s="384">
        <v>0</v>
      </c>
      <c r="H15570">
        <v>1.19424</v>
      </c>
    </row>
    <row r="15571" spans="1:10">
      <c r="A15571">
        <v>15601</v>
      </c>
      <c r="B15571" s="612">
        <v>44165.605555555558</v>
      </c>
      <c r="C15571" s="405" t="s">
        <v>2110</v>
      </c>
      <c r="D15571" s="384">
        <v>3600</v>
      </c>
      <c r="E15571">
        <v>0.03</v>
      </c>
      <c r="F15571">
        <v>1.19238</v>
      </c>
      <c r="G15571" s="384">
        <v>0</v>
      </c>
      <c r="H15571">
        <v>1.1959200000000001</v>
      </c>
    </row>
    <row r="15572" spans="1:10">
      <c r="A15572">
        <v>15621</v>
      </c>
      <c r="B15572" s="612">
        <v>44165.664583333331</v>
      </c>
      <c r="C15572" s="405" t="s">
        <v>2054</v>
      </c>
      <c r="D15572" s="384">
        <v>3600</v>
      </c>
      <c r="E15572">
        <v>0.03</v>
      </c>
      <c r="F15572">
        <v>1.1959200000000001</v>
      </c>
      <c r="G15572" s="384">
        <v>0</v>
      </c>
      <c r="H15572">
        <v>1.1959200000000001</v>
      </c>
      <c r="I15572">
        <v>-10.59</v>
      </c>
      <c r="J15572" s="384">
        <v>44733.04</v>
      </c>
    </row>
    <row r="15573" spans="1:10">
      <c r="A15573">
        <v>15557</v>
      </c>
      <c r="B15573" s="612">
        <v>44162.398611111108</v>
      </c>
      <c r="C15573" s="405" t="s">
        <v>96</v>
      </c>
      <c r="D15573" s="384">
        <v>3601</v>
      </c>
      <c r="E15573">
        <v>0.02</v>
      </c>
      <c r="F15573">
        <v>1.1917500000000001</v>
      </c>
      <c r="G15573" s="384">
        <v>0</v>
      </c>
      <c r="H15573">
        <v>0</v>
      </c>
    </row>
    <row r="15574" spans="1:10">
      <c r="A15574">
        <v>15558</v>
      </c>
      <c r="B15574" s="612">
        <v>44162.398611111108</v>
      </c>
      <c r="C15574" s="405" t="s">
        <v>2110</v>
      </c>
      <c r="D15574" s="384">
        <v>3601</v>
      </c>
      <c r="E15574">
        <v>0.02</v>
      </c>
      <c r="F15574">
        <v>1.1917500000000001</v>
      </c>
      <c r="G15574" s="384">
        <v>0</v>
      </c>
      <c r="H15574">
        <v>1.19275</v>
      </c>
    </row>
    <row r="15575" spans="1:10">
      <c r="A15575">
        <v>15559</v>
      </c>
      <c r="B15575" s="612">
        <v>44162.546527777777</v>
      </c>
      <c r="C15575" s="405" t="s">
        <v>2054</v>
      </c>
      <c r="D15575" s="384">
        <v>3601</v>
      </c>
      <c r="E15575">
        <v>0.02</v>
      </c>
      <c r="F15575">
        <v>1.19275</v>
      </c>
      <c r="G15575" s="384">
        <v>0</v>
      </c>
      <c r="H15575">
        <v>1.19275</v>
      </c>
      <c r="I15575">
        <v>2</v>
      </c>
      <c r="J15575" s="384">
        <v>44751.34</v>
      </c>
    </row>
    <row r="15576" spans="1:10">
      <c r="A15576">
        <v>15560</v>
      </c>
      <c r="B15576" s="612">
        <v>44162.594444444447</v>
      </c>
      <c r="C15576" s="405" t="s">
        <v>96</v>
      </c>
      <c r="D15576" s="384">
        <v>3602</v>
      </c>
      <c r="E15576">
        <v>0.02</v>
      </c>
      <c r="F15576">
        <v>1.19353</v>
      </c>
      <c r="G15576" s="384">
        <v>0</v>
      </c>
      <c r="H15576">
        <v>0</v>
      </c>
    </row>
    <row r="15577" spans="1:10">
      <c r="A15577">
        <v>15561</v>
      </c>
      <c r="B15577" s="612">
        <v>44162.594444444447</v>
      </c>
      <c r="C15577" s="405" t="s">
        <v>2110</v>
      </c>
      <c r="D15577" s="384">
        <v>3602</v>
      </c>
      <c r="E15577">
        <v>0.02</v>
      </c>
      <c r="F15577">
        <v>1.19353</v>
      </c>
      <c r="G15577" s="384">
        <v>0</v>
      </c>
      <c r="H15577">
        <v>1.1945300000000001</v>
      </c>
    </row>
    <row r="15578" spans="1:10">
      <c r="A15578">
        <v>15567</v>
      </c>
      <c r="B15578" s="612">
        <v>44162.611111111109</v>
      </c>
      <c r="C15578" s="405" t="s">
        <v>2054</v>
      </c>
      <c r="D15578" s="384">
        <v>3602</v>
      </c>
      <c r="E15578">
        <v>0.02</v>
      </c>
      <c r="F15578">
        <v>1.1945300000000001</v>
      </c>
      <c r="G15578" s="384">
        <v>0</v>
      </c>
      <c r="H15578">
        <v>1.1945300000000001</v>
      </c>
      <c r="I15578">
        <v>2</v>
      </c>
      <c r="J15578" s="384">
        <v>44753.34</v>
      </c>
    </row>
    <row r="15579" spans="1:10">
      <c r="A15579">
        <v>15562</v>
      </c>
      <c r="B15579" s="612">
        <v>44162.60833333333</v>
      </c>
      <c r="C15579" s="405" t="s">
        <v>97</v>
      </c>
      <c r="D15579" s="384">
        <v>3603</v>
      </c>
      <c r="E15579">
        <v>0.05</v>
      </c>
      <c r="F15579">
        <v>1.1941200000000001</v>
      </c>
      <c r="G15579" s="384">
        <v>0</v>
      </c>
      <c r="H15579">
        <v>0</v>
      </c>
    </row>
    <row r="15580" spans="1:10">
      <c r="A15580">
        <v>15563</v>
      </c>
      <c r="B15580" s="612">
        <v>44162.60833333333</v>
      </c>
      <c r="C15580" s="405" t="s">
        <v>2110</v>
      </c>
      <c r="D15580" s="384">
        <v>3603</v>
      </c>
      <c r="E15580">
        <v>0.05</v>
      </c>
      <c r="F15580">
        <v>1.1941200000000001</v>
      </c>
      <c r="G15580" s="384">
        <v>0</v>
      </c>
      <c r="H15580">
        <v>1.1913</v>
      </c>
    </row>
    <row r="15581" spans="1:10">
      <c r="A15581">
        <v>15573</v>
      </c>
      <c r="B15581" s="612">
        <v>44162.685416666667</v>
      </c>
      <c r="C15581" s="405" t="s">
        <v>2110</v>
      </c>
      <c r="D15581" s="384">
        <v>3603</v>
      </c>
      <c r="E15581">
        <v>0.05</v>
      </c>
      <c r="F15581">
        <v>1.1941200000000001</v>
      </c>
      <c r="G15581" s="384">
        <v>0</v>
      </c>
      <c r="H15581">
        <v>1.1926600000000001</v>
      </c>
    </row>
    <row r="15582" spans="1:10">
      <c r="A15582">
        <v>15585</v>
      </c>
      <c r="B15582" s="612">
        <v>44165.354861111111</v>
      </c>
      <c r="C15582" s="405" t="s">
        <v>2110</v>
      </c>
      <c r="D15582" s="384">
        <v>3603</v>
      </c>
      <c r="E15582">
        <v>0.05</v>
      </c>
      <c r="F15582">
        <v>1.1941200000000001</v>
      </c>
      <c r="G15582" s="384">
        <v>0</v>
      </c>
      <c r="H15582">
        <v>1.19424</v>
      </c>
    </row>
    <row r="15583" spans="1:10">
      <c r="A15583">
        <v>15600</v>
      </c>
      <c r="B15583" s="612">
        <v>44165.605555555558</v>
      </c>
      <c r="C15583" s="405" t="s">
        <v>2110</v>
      </c>
      <c r="D15583" s="384">
        <v>3603</v>
      </c>
      <c r="E15583">
        <v>0.05</v>
      </c>
      <c r="F15583">
        <v>1.1941200000000001</v>
      </c>
      <c r="G15583" s="384">
        <v>0</v>
      </c>
      <c r="H15583">
        <v>1.1959200000000001</v>
      </c>
    </row>
    <row r="15584" spans="1:10">
      <c r="A15584">
        <v>15622</v>
      </c>
      <c r="B15584" s="612">
        <v>44165.664583333331</v>
      </c>
      <c r="C15584" s="405" t="s">
        <v>2054</v>
      </c>
      <c r="D15584" s="384">
        <v>3603</v>
      </c>
      <c r="E15584">
        <v>0.05</v>
      </c>
      <c r="F15584">
        <v>1.1959200000000001</v>
      </c>
      <c r="G15584" s="384">
        <v>0</v>
      </c>
      <c r="H15584">
        <v>1.1959200000000001</v>
      </c>
      <c r="I15584">
        <v>-8.94</v>
      </c>
      <c r="J15584" s="384">
        <v>44724.1</v>
      </c>
    </row>
    <row r="15585" spans="1:10">
      <c r="A15585">
        <v>15568</v>
      </c>
      <c r="B15585" s="612">
        <v>44162.618750000001</v>
      </c>
      <c r="C15585" s="405" t="s">
        <v>96</v>
      </c>
      <c r="D15585" s="384">
        <v>3604</v>
      </c>
      <c r="E15585">
        <v>0.02</v>
      </c>
      <c r="F15585">
        <v>1.19424</v>
      </c>
      <c r="G15585" s="384">
        <v>0</v>
      </c>
      <c r="H15585">
        <v>0</v>
      </c>
    </row>
    <row r="15586" spans="1:10">
      <c r="A15586">
        <v>15569</v>
      </c>
      <c r="B15586" s="612">
        <v>44162.618750000001</v>
      </c>
      <c r="C15586" s="405" t="s">
        <v>2110</v>
      </c>
      <c r="D15586" s="384">
        <v>3604</v>
      </c>
      <c r="E15586">
        <v>0.02</v>
      </c>
      <c r="F15586">
        <v>1.19424</v>
      </c>
      <c r="G15586" s="384">
        <v>0</v>
      </c>
      <c r="H15586">
        <v>1.1952400000000001</v>
      </c>
    </row>
    <row r="15587" spans="1:10">
      <c r="A15587">
        <v>15570</v>
      </c>
      <c r="B15587" s="612">
        <v>44162.670138888891</v>
      </c>
      <c r="C15587" s="405" t="s">
        <v>2054</v>
      </c>
      <c r="D15587" s="384">
        <v>3604</v>
      </c>
      <c r="E15587">
        <v>0.02</v>
      </c>
      <c r="F15587">
        <v>1.1952400000000001</v>
      </c>
      <c r="G15587" s="384">
        <v>0</v>
      </c>
      <c r="H15587">
        <v>1.1952400000000001</v>
      </c>
      <c r="I15587">
        <v>2</v>
      </c>
      <c r="J15587" s="384">
        <v>44755.34</v>
      </c>
    </row>
    <row r="15588" spans="1:10">
      <c r="A15588">
        <v>15571</v>
      </c>
      <c r="B15588" s="612">
        <v>44162.685416666667</v>
      </c>
      <c r="C15588" s="405" t="s">
        <v>97</v>
      </c>
      <c r="D15588" s="384">
        <v>3605</v>
      </c>
      <c r="E15588">
        <v>0.08</v>
      </c>
      <c r="F15588">
        <v>1.1959500000000001</v>
      </c>
      <c r="G15588" s="384">
        <v>0</v>
      </c>
      <c r="H15588">
        <v>0</v>
      </c>
    </row>
    <row r="15589" spans="1:10">
      <c r="A15589">
        <v>15572</v>
      </c>
      <c r="B15589" s="612">
        <v>44162.685416666667</v>
      </c>
      <c r="C15589" s="405" t="s">
        <v>2110</v>
      </c>
      <c r="D15589" s="384">
        <v>3605</v>
      </c>
      <c r="E15589">
        <v>0.08</v>
      </c>
      <c r="F15589">
        <v>1.1959500000000001</v>
      </c>
      <c r="G15589" s="384">
        <v>0</v>
      </c>
      <c r="H15589">
        <v>1.1926600000000001</v>
      </c>
    </row>
    <row r="15590" spans="1:10">
      <c r="A15590">
        <v>15584</v>
      </c>
      <c r="B15590" s="612">
        <v>44165.354861111111</v>
      </c>
      <c r="C15590" s="405" t="s">
        <v>2110</v>
      </c>
      <c r="D15590" s="384">
        <v>3605</v>
      </c>
      <c r="E15590">
        <v>0.08</v>
      </c>
      <c r="F15590">
        <v>1.1959500000000001</v>
      </c>
      <c r="G15590" s="384">
        <v>0</v>
      </c>
      <c r="H15590">
        <v>1.19424</v>
      </c>
    </row>
    <row r="15591" spans="1:10">
      <c r="A15591">
        <v>15599</v>
      </c>
      <c r="B15591" s="612">
        <v>44165.605555555558</v>
      </c>
      <c r="C15591" s="405" t="s">
        <v>2110</v>
      </c>
      <c r="D15591" s="384">
        <v>3605</v>
      </c>
      <c r="E15591">
        <v>0.08</v>
      </c>
      <c r="F15591">
        <v>1.1959500000000001</v>
      </c>
      <c r="G15591" s="384">
        <v>0</v>
      </c>
      <c r="H15591">
        <v>1.1959200000000001</v>
      </c>
    </row>
    <row r="15592" spans="1:10">
      <c r="A15592">
        <v>15623</v>
      </c>
      <c r="B15592" s="612">
        <v>44165.664583333331</v>
      </c>
      <c r="C15592" s="405" t="s">
        <v>2054</v>
      </c>
      <c r="D15592" s="384">
        <v>3605</v>
      </c>
      <c r="E15592">
        <v>0.08</v>
      </c>
      <c r="F15592">
        <v>1.1959200000000001</v>
      </c>
      <c r="G15592" s="384">
        <v>0</v>
      </c>
      <c r="H15592">
        <v>1.1959200000000001</v>
      </c>
      <c r="I15592">
        <v>0.33</v>
      </c>
      <c r="J15592" s="384">
        <v>44724.42</v>
      </c>
    </row>
    <row r="15593" spans="1:10">
      <c r="A15593">
        <v>15577</v>
      </c>
      <c r="B15593" s="612">
        <v>44162.688888888886</v>
      </c>
      <c r="C15593" s="405" t="s">
        <v>96</v>
      </c>
      <c r="D15593" s="384">
        <v>3606</v>
      </c>
      <c r="E15593">
        <v>0.02</v>
      </c>
      <c r="F15593">
        <v>1.19577</v>
      </c>
      <c r="G15593" s="384">
        <v>0</v>
      </c>
      <c r="H15593">
        <v>0</v>
      </c>
    </row>
    <row r="15594" spans="1:10">
      <c r="A15594">
        <v>15578</v>
      </c>
      <c r="B15594" s="612">
        <v>44162.688888888886</v>
      </c>
      <c r="C15594" s="405" t="s">
        <v>2110</v>
      </c>
      <c r="D15594" s="384">
        <v>3606</v>
      </c>
      <c r="E15594">
        <v>0.02</v>
      </c>
      <c r="F15594">
        <v>1.19577</v>
      </c>
      <c r="G15594" s="384">
        <v>0</v>
      </c>
      <c r="H15594">
        <v>1.1967699999999999</v>
      </c>
    </row>
    <row r="15595" spans="1:10">
      <c r="A15595">
        <v>15579</v>
      </c>
      <c r="B15595" s="612">
        <v>44164.954861111109</v>
      </c>
      <c r="C15595" s="405" t="s">
        <v>2054</v>
      </c>
      <c r="D15595" s="384">
        <v>3606</v>
      </c>
      <c r="E15595">
        <v>0.02</v>
      </c>
      <c r="F15595">
        <v>1.1967699999999999</v>
      </c>
      <c r="G15595" s="384">
        <v>0</v>
      </c>
      <c r="H15595">
        <v>1.1967699999999999</v>
      </c>
      <c r="I15595">
        <v>2</v>
      </c>
      <c r="J15595" s="384">
        <v>44757.34</v>
      </c>
    </row>
    <row r="15596" spans="1:10">
      <c r="A15596">
        <v>15580</v>
      </c>
      <c r="B15596" s="612">
        <v>44165.002083333333</v>
      </c>
      <c r="C15596" s="405" t="s">
        <v>96</v>
      </c>
      <c r="D15596" s="384">
        <v>3607</v>
      </c>
      <c r="E15596">
        <v>0.02</v>
      </c>
      <c r="F15596">
        <v>1.1968700000000001</v>
      </c>
      <c r="G15596" s="384">
        <v>0</v>
      </c>
      <c r="H15596">
        <v>0</v>
      </c>
    </row>
    <row r="15597" spans="1:10">
      <c r="A15597">
        <v>15581</v>
      </c>
      <c r="B15597" s="612">
        <v>44165.002083333333</v>
      </c>
      <c r="C15597" s="405" t="s">
        <v>2110</v>
      </c>
      <c r="D15597" s="384">
        <v>3607</v>
      </c>
      <c r="E15597">
        <v>0.02</v>
      </c>
      <c r="F15597">
        <v>1.1968700000000001</v>
      </c>
      <c r="G15597" s="384">
        <v>0</v>
      </c>
      <c r="H15597">
        <v>1.19787</v>
      </c>
    </row>
    <row r="15598" spans="1:10">
      <c r="A15598">
        <v>15589</v>
      </c>
      <c r="B15598" s="612">
        <v>44165.354861111111</v>
      </c>
      <c r="C15598" s="405" t="s">
        <v>2054</v>
      </c>
      <c r="D15598" s="384">
        <v>3607</v>
      </c>
      <c r="E15598">
        <v>0.02</v>
      </c>
      <c r="F15598">
        <v>1.19787</v>
      </c>
      <c r="G15598" s="384">
        <v>0</v>
      </c>
      <c r="H15598">
        <v>1.19787</v>
      </c>
      <c r="I15598">
        <v>2</v>
      </c>
      <c r="J15598" s="384">
        <v>44759.34</v>
      </c>
    </row>
    <row r="15599" spans="1:10">
      <c r="A15599">
        <v>15582</v>
      </c>
      <c r="B15599" s="612">
        <v>44165.354861111111</v>
      </c>
      <c r="C15599" s="405" t="s">
        <v>97</v>
      </c>
      <c r="D15599" s="384">
        <v>3608</v>
      </c>
      <c r="E15599">
        <v>0.14000000000000001</v>
      </c>
      <c r="F15599">
        <v>1.1978500000000001</v>
      </c>
      <c r="G15599" s="384">
        <v>0</v>
      </c>
      <c r="H15599">
        <v>0</v>
      </c>
    </row>
    <row r="15600" spans="1:10">
      <c r="A15600">
        <v>15583</v>
      </c>
      <c r="B15600" s="612">
        <v>44165.354861111111</v>
      </c>
      <c r="C15600" s="405" t="s">
        <v>2110</v>
      </c>
      <c r="D15600" s="384">
        <v>3608</v>
      </c>
      <c r="E15600">
        <v>0.14000000000000001</v>
      </c>
      <c r="F15600">
        <v>1.1978500000000001</v>
      </c>
      <c r="G15600" s="384">
        <v>0</v>
      </c>
      <c r="H15600">
        <v>1.19424</v>
      </c>
    </row>
    <row r="15601" spans="1:10">
      <c r="A15601">
        <v>15598</v>
      </c>
      <c r="B15601" s="612">
        <v>44165.605555555558</v>
      </c>
      <c r="C15601" s="405" t="s">
        <v>2110</v>
      </c>
      <c r="D15601" s="384">
        <v>3608</v>
      </c>
      <c r="E15601">
        <v>0.14000000000000001</v>
      </c>
      <c r="F15601">
        <v>1.1978500000000001</v>
      </c>
      <c r="G15601" s="384">
        <v>0</v>
      </c>
      <c r="H15601">
        <v>1.1959200000000001</v>
      </c>
    </row>
    <row r="15602" spans="1:10">
      <c r="A15602">
        <v>15624</v>
      </c>
      <c r="B15602" s="612">
        <v>44165.664583333331</v>
      </c>
      <c r="C15602" s="405" t="s">
        <v>2054</v>
      </c>
      <c r="D15602" s="384">
        <v>3608</v>
      </c>
      <c r="E15602">
        <v>0.14000000000000001</v>
      </c>
      <c r="F15602">
        <v>1.1959200000000001</v>
      </c>
      <c r="G15602" s="384">
        <v>0</v>
      </c>
      <c r="H15602">
        <v>1.1959200000000001</v>
      </c>
      <c r="I15602">
        <v>27.02</v>
      </c>
      <c r="J15602" s="384">
        <v>44751.44</v>
      </c>
    </row>
    <row r="15603" spans="1:10">
      <c r="A15603">
        <v>15590</v>
      </c>
      <c r="B15603" s="612">
        <v>44165.384027777778</v>
      </c>
      <c r="C15603" s="405" t="s">
        <v>96</v>
      </c>
      <c r="D15603" s="384">
        <v>3609</v>
      </c>
      <c r="E15603">
        <v>0.02</v>
      </c>
      <c r="F15603">
        <v>1.1974499999999999</v>
      </c>
      <c r="G15603" s="384">
        <v>0</v>
      </c>
      <c r="H15603">
        <v>0</v>
      </c>
    </row>
    <row r="15604" spans="1:10">
      <c r="A15604">
        <v>15591</v>
      </c>
      <c r="B15604" s="612">
        <v>44165.384027777778</v>
      </c>
      <c r="C15604" s="405" t="s">
        <v>2110</v>
      </c>
      <c r="D15604" s="384">
        <v>3609</v>
      </c>
      <c r="E15604">
        <v>0.02</v>
      </c>
      <c r="F15604">
        <v>1.1974499999999999</v>
      </c>
      <c r="G15604" s="384">
        <v>0</v>
      </c>
      <c r="H15604">
        <v>1.19845</v>
      </c>
    </row>
    <row r="15605" spans="1:10">
      <c r="A15605">
        <v>15592</v>
      </c>
      <c r="B15605" s="612">
        <v>44165.405555555553</v>
      </c>
      <c r="C15605" s="405" t="s">
        <v>2054</v>
      </c>
      <c r="D15605" s="384">
        <v>3609</v>
      </c>
      <c r="E15605">
        <v>0.02</v>
      </c>
      <c r="F15605">
        <v>1.19845</v>
      </c>
      <c r="G15605" s="384">
        <v>0</v>
      </c>
      <c r="H15605">
        <v>1.19845</v>
      </c>
      <c r="I15605">
        <v>2</v>
      </c>
      <c r="J15605" s="384">
        <v>44761.34</v>
      </c>
    </row>
    <row r="15606" spans="1:10">
      <c r="A15606">
        <v>15593</v>
      </c>
      <c r="B15606" s="612">
        <v>44165.52847222222</v>
      </c>
      <c r="C15606" s="405" t="s">
        <v>96</v>
      </c>
      <c r="D15606" s="384">
        <v>3610</v>
      </c>
      <c r="E15606">
        <v>0.02</v>
      </c>
      <c r="F15606">
        <v>1.1982999999999999</v>
      </c>
      <c r="G15606" s="384">
        <v>0</v>
      </c>
      <c r="H15606">
        <v>0</v>
      </c>
    </row>
    <row r="15607" spans="1:10">
      <c r="A15607">
        <v>15594</v>
      </c>
      <c r="B15607" s="612">
        <v>44165.52847222222</v>
      </c>
      <c r="C15607" s="405" t="s">
        <v>2110</v>
      </c>
      <c r="D15607" s="384">
        <v>3610</v>
      </c>
      <c r="E15607">
        <v>0.02</v>
      </c>
      <c r="F15607">
        <v>1.1982999999999999</v>
      </c>
      <c r="G15607" s="384">
        <v>0</v>
      </c>
      <c r="H15607">
        <v>1.1993</v>
      </c>
    </row>
    <row r="15608" spans="1:10">
      <c r="A15608">
        <v>15595</v>
      </c>
      <c r="B15608" s="612">
        <v>44165.585416666669</v>
      </c>
      <c r="C15608" s="405" t="s">
        <v>2054</v>
      </c>
      <c r="D15608" s="384">
        <v>3610</v>
      </c>
      <c r="E15608">
        <v>0.02</v>
      </c>
      <c r="F15608">
        <v>1.1993</v>
      </c>
      <c r="G15608" s="384">
        <v>0</v>
      </c>
      <c r="H15608">
        <v>1.1993</v>
      </c>
      <c r="I15608">
        <v>2</v>
      </c>
      <c r="J15608" s="384">
        <v>44763.34</v>
      </c>
    </row>
    <row r="15609" spans="1:10">
      <c r="A15609">
        <v>15596</v>
      </c>
      <c r="B15609" s="612">
        <v>44165.605555555558</v>
      </c>
      <c r="C15609" s="405" t="s">
        <v>97</v>
      </c>
      <c r="D15609" s="384">
        <v>3611</v>
      </c>
      <c r="E15609">
        <v>0.23</v>
      </c>
      <c r="F15609">
        <v>1.1998500000000001</v>
      </c>
      <c r="G15609" s="384">
        <v>0</v>
      </c>
      <c r="H15609">
        <v>0</v>
      </c>
    </row>
    <row r="15610" spans="1:10">
      <c r="A15610">
        <v>15597</v>
      </c>
      <c r="B15610" s="612">
        <v>44165.605555555558</v>
      </c>
      <c r="C15610" s="405" t="s">
        <v>2110</v>
      </c>
      <c r="D15610" s="384">
        <v>3611</v>
      </c>
      <c r="E15610">
        <v>0.23</v>
      </c>
      <c r="F15610">
        <v>1.1998500000000001</v>
      </c>
      <c r="G15610" s="384">
        <v>0</v>
      </c>
      <c r="H15610">
        <v>1.1959200000000001</v>
      </c>
    </row>
    <row r="15611" spans="1:10">
      <c r="A15611">
        <v>15625</v>
      </c>
      <c r="B15611" s="612">
        <v>44165.664583333331</v>
      </c>
      <c r="C15611" s="405" t="s">
        <v>2054</v>
      </c>
      <c r="D15611" s="384">
        <v>3611</v>
      </c>
      <c r="E15611">
        <v>0.23</v>
      </c>
      <c r="F15611">
        <v>1.1959200000000001</v>
      </c>
      <c r="G15611" s="384">
        <v>0</v>
      </c>
      <c r="H15611">
        <v>1.1959200000000001</v>
      </c>
      <c r="I15611">
        <v>90.39</v>
      </c>
      <c r="J15611" s="384">
        <v>44841.83</v>
      </c>
    </row>
    <row r="15612" spans="1:10">
      <c r="A15612">
        <v>15604</v>
      </c>
      <c r="B15612" s="612">
        <v>44165.607638888891</v>
      </c>
      <c r="C15612" s="405" t="s">
        <v>96</v>
      </c>
      <c r="D15612" s="384">
        <v>3612</v>
      </c>
      <c r="E15612">
        <v>0.02</v>
      </c>
      <c r="F15612">
        <v>1.1984699999999999</v>
      </c>
      <c r="G15612" s="384">
        <v>0</v>
      </c>
      <c r="H15612">
        <v>0</v>
      </c>
    </row>
    <row r="15613" spans="1:10">
      <c r="A15613">
        <v>15605</v>
      </c>
      <c r="B15613" s="612">
        <v>44165.607638888891</v>
      </c>
      <c r="C15613" s="405" t="s">
        <v>2110</v>
      </c>
      <c r="D15613" s="384">
        <v>3612</v>
      </c>
      <c r="E15613">
        <v>0.02</v>
      </c>
      <c r="F15613">
        <v>1.1984699999999999</v>
      </c>
      <c r="G15613" s="384">
        <v>0</v>
      </c>
      <c r="H15613">
        <v>1.19947</v>
      </c>
    </row>
    <row r="15614" spans="1:10">
      <c r="A15614">
        <v>15606</v>
      </c>
      <c r="B15614" s="612">
        <v>44165.611111111109</v>
      </c>
      <c r="C15614" s="405" t="s">
        <v>2054</v>
      </c>
      <c r="D15614" s="384">
        <v>3612</v>
      </c>
      <c r="E15614">
        <v>0.02</v>
      </c>
      <c r="F15614">
        <v>1.19947</v>
      </c>
      <c r="G15614" s="384">
        <v>0</v>
      </c>
      <c r="H15614">
        <v>1.19947</v>
      </c>
      <c r="I15614">
        <v>2</v>
      </c>
      <c r="J15614" s="384">
        <v>44765.34</v>
      </c>
    </row>
    <row r="15615" spans="1:10">
      <c r="A15615">
        <v>15607</v>
      </c>
      <c r="B15615" s="612">
        <v>44165.614583333336</v>
      </c>
      <c r="C15615" s="405" t="s">
        <v>96</v>
      </c>
      <c r="D15615" s="384">
        <v>3613</v>
      </c>
      <c r="E15615">
        <v>0.02</v>
      </c>
      <c r="F15615">
        <v>1.19886</v>
      </c>
      <c r="G15615" s="384">
        <v>0</v>
      </c>
      <c r="H15615">
        <v>0</v>
      </c>
    </row>
    <row r="15616" spans="1:10">
      <c r="A15616">
        <v>15608</v>
      </c>
      <c r="B15616" s="612">
        <v>44165.614583333336</v>
      </c>
      <c r="C15616" s="405" t="s">
        <v>2110</v>
      </c>
      <c r="D15616" s="384">
        <v>3613</v>
      </c>
      <c r="E15616">
        <v>0.02</v>
      </c>
      <c r="F15616">
        <v>1.19886</v>
      </c>
      <c r="G15616" s="384">
        <v>0</v>
      </c>
      <c r="H15616">
        <v>1.1998599999999999</v>
      </c>
    </row>
    <row r="15617" spans="1:10">
      <c r="A15617">
        <v>15609</v>
      </c>
      <c r="B15617" s="612">
        <v>44165.627083333333</v>
      </c>
      <c r="C15617" s="405" t="s">
        <v>2054</v>
      </c>
      <c r="D15617" s="384">
        <v>3613</v>
      </c>
      <c r="E15617">
        <v>0.02</v>
      </c>
      <c r="F15617">
        <v>1.1998599999999999</v>
      </c>
      <c r="G15617" s="384">
        <v>0</v>
      </c>
      <c r="H15617">
        <v>1.1998599999999999</v>
      </c>
      <c r="I15617">
        <v>2</v>
      </c>
      <c r="J15617" s="384">
        <v>44767.34</v>
      </c>
    </row>
    <row r="15618" spans="1:10">
      <c r="A15618">
        <v>15610</v>
      </c>
      <c r="B15618" s="612">
        <v>44165.645833333336</v>
      </c>
      <c r="C15618" s="405" t="s">
        <v>96</v>
      </c>
      <c r="D15618" s="384">
        <v>3614</v>
      </c>
      <c r="E15618">
        <v>0.02</v>
      </c>
      <c r="F15618">
        <v>1.19981</v>
      </c>
      <c r="G15618" s="384">
        <v>0</v>
      </c>
      <c r="H15618">
        <v>0</v>
      </c>
    </row>
    <row r="15619" spans="1:10">
      <c r="A15619">
        <v>15611</v>
      </c>
      <c r="B15619" s="612">
        <v>44165.645833333336</v>
      </c>
      <c r="C15619" s="405" t="s">
        <v>2110</v>
      </c>
      <c r="D15619" s="384">
        <v>3614</v>
      </c>
      <c r="E15619">
        <v>0.02</v>
      </c>
      <c r="F15619">
        <v>1.19981</v>
      </c>
      <c r="G15619" s="384">
        <v>0</v>
      </c>
      <c r="H15619">
        <v>1.2008099999999999</v>
      </c>
    </row>
    <row r="15620" spans="1:10">
      <c r="A15620">
        <v>15614</v>
      </c>
      <c r="B15620" s="612">
        <v>44165.655555555553</v>
      </c>
      <c r="C15620" s="405" t="s">
        <v>2110</v>
      </c>
      <c r="D15620" s="384">
        <v>3614</v>
      </c>
      <c r="E15620">
        <v>0.02</v>
      </c>
      <c r="F15620">
        <v>1.19981</v>
      </c>
      <c r="G15620" s="384">
        <v>0</v>
      </c>
      <c r="H15620">
        <v>1.20001</v>
      </c>
    </row>
    <row r="15621" spans="1:10">
      <c r="A15621">
        <v>15618</v>
      </c>
      <c r="B15621" s="612">
        <v>44165.664583333331</v>
      </c>
      <c r="C15621" s="405" t="s">
        <v>2110</v>
      </c>
      <c r="D15621" s="384">
        <v>3614</v>
      </c>
      <c r="E15621">
        <v>0.02</v>
      </c>
      <c r="F15621">
        <v>1.19981</v>
      </c>
      <c r="G15621" s="384">
        <v>0</v>
      </c>
      <c r="H15621">
        <v>1.1989799999999999</v>
      </c>
    </row>
    <row r="15622" spans="1:10">
      <c r="A15622">
        <v>15630</v>
      </c>
      <c r="B15622" s="612">
        <v>44165.679861111108</v>
      </c>
      <c r="C15622" s="405" t="s">
        <v>2110</v>
      </c>
      <c r="D15622" s="384">
        <v>3614</v>
      </c>
      <c r="E15622">
        <v>0.02</v>
      </c>
      <c r="F15622">
        <v>1.19981</v>
      </c>
      <c r="G15622" s="384">
        <v>0</v>
      </c>
      <c r="H15622">
        <v>1.1977</v>
      </c>
    </row>
    <row r="15623" spans="1:10">
      <c r="A15623">
        <v>15639</v>
      </c>
      <c r="B15623" s="612">
        <v>44165.873611111114</v>
      </c>
      <c r="C15623" s="405" t="s">
        <v>2110</v>
      </c>
      <c r="D15623" s="384">
        <v>3614</v>
      </c>
      <c r="E15623">
        <v>0.02</v>
      </c>
      <c r="F15623">
        <v>1.19981</v>
      </c>
      <c r="G15623" s="384">
        <v>0</v>
      </c>
      <c r="H15623">
        <v>1.1963600000000001</v>
      </c>
    </row>
    <row r="15624" spans="1:10">
      <c r="A15624">
        <v>15642</v>
      </c>
      <c r="B15624" s="612">
        <v>44166.305555555555</v>
      </c>
      <c r="C15624" s="405" t="s">
        <v>2054</v>
      </c>
      <c r="D15624" s="384">
        <v>3614</v>
      </c>
      <c r="E15624">
        <v>0.02</v>
      </c>
      <c r="F15624">
        <v>1.1963600000000001</v>
      </c>
      <c r="G15624" s="384">
        <v>0</v>
      </c>
      <c r="H15624">
        <v>1.1963600000000001</v>
      </c>
      <c r="I15624">
        <v>-6.98</v>
      </c>
      <c r="J15624" s="384">
        <v>44836.85</v>
      </c>
    </row>
    <row r="15625" spans="1:10">
      <c r="A15625">
        <v>15612</v>
      </c>
      <c r="B15625" s="612">
        <v>44165.655555555553</v>
      </c>
      <c r="C15625" s="405" t="s">
        <v>96</v>
      </c>
      <c r="D15625" s="384">
        <v>3615</v>
      </c>
      <c r="E15625">
        <v>0.02</v>
      </c>
      <c r="F15625">
        <v>1.19821</v>
      </c>
      <c r="G15625" s="384">
        <v>0</v>
      </c>
      <c r="H15625">
        <v>0</v>
      </c>
    </row>
    <row r="15626" spans="1:10">
      <c r="A15626">
        <v>15613</v>
      </c>
      <c r="B15626" s="612">
        <v>44165.655555555553</v>
      </c>
      <c r="C15626" s="405" t="s">
        <v>2110</v>
      </c>
      <c r="D15626" s="384">
        <v>3615</v>
      </c>
      <c r="E15626">
        <v>0.02</v>
      </c>
      <c r="F15626">
        <v>1.19821</v>
      </c>
      <c r="G15626" s="384">
        <v>0</v>
      </c>
      <c r="H15626">
        <v>1.20001</v>
      </c>
    </row>
    <row r="15627" spans="1:10">
      <c r="A15627">
        <v>15617</v>
      </c>
      <c r="B15627" s="612">
        <v>44165.664583333331</v>
      </c>
      <c r="C15627" s="405" t="s">
        <v>2110</v>
      </c>
      <c r="D15627" s="384">
        <v>3615</v>
      </c>
      <c r="E15627">
        <v>0.02</v>
      </c>
      <c r="F15627">
        <v>1.19821</v>
      </c>
      <c r="G15627" s="384">
        <v>0</v>
      </c>
      <c r="H15627">
        <v>1.1989799999999999</v>
      </c>
    </row>
    <row r="15628" spans="1:10">
      <c r="A15628">
        <v>15629</v>
      </c>
      <c r="B15628" s="612">
        <v>44165.679861111108</v>
      </c>
      <c r="C15628" s="405" t="s">
        <v>2110</v>
      </c>
      <c r="D15628" s="384">
        <v>3615</v>
      </c>
      <c r="E15628">
        <v>0.02</v>
      </c>
      <c r="F15628">
        <v>1.19821</v>
      </c>
      <c r="G15628" s="384">
        <v>0</v>
      </c>
      <c r="H15628">
        <v>1.1977</v>
      </c>
    </row>
    <row r="15629" spans="1:10">
      <c r="A15629">
        <v>15638</v>
      </c>
      <c r="B15629" s="612">
        <v>44165.873611111114</v>
      </c>
      <c r="C15629" s="405" t="s">
        <v>2110</v>
      </c>
      <c r="D15629" s="384">
        <v>3615</v>
      </c>
      <c r="E15629">
        <v>0.02</v>
      </c>
      <c r="F15629">
        <v>1.19821</v>
      </c>
      <c r="G15629" s="384">
        <v>0</v>
      </c>
      <c r="H15629">
        <v>1.1963600000000001</v>
      </c>
    </row>
    <row r="15630" spans="1:10">
      <c r="A15630">
        <v>15643</v>
      </c>
      <c r="B15630" s="612">
        <v>44166.305555555555</v>
      </c>
      <c r="C15630" s="405" t="s">
        <v>2054</v>
      </c>
      <c r="D15630" s="384">
        <v>3615</v>
      </c>
      <c r="E15630">
        <v>0.02</v>
      </c>
      <c r="F15630">
        <v>1.1963600000000001</v>
      </c>
      <c r="G15630" s="384">
        <v>0</v>
      </c>
      <c r="H15630">
        <v>1.1963600000000001</v>
      </c>
      <c r="I15630">
        <v>-3.78</v>
      </c>
      <c r="J15630" s="384">
        <v>44833.07</v>
      </c>
    </row>
    <row r="15631" spans="1:10">
      <c r="A15631">
        <v>15615</v>
      </c>
      <c r="B15631" s="612">
        <v>44165.664583333331</v>
      </c>
      <c r="C15631" s="405" t="s">
        <v>96</v>
      </c>
      <c r="D15631" s="384">
        <v>3616</v>
      </c>
      <c r="E15631">
        <v>0.03</v>
      </c>
      <c r="F15631">
        <v>1.19661</v>
      </c>
      <c r="G15631" s="384">
        <v>0</v>
      </c>
      <c r="H15631">
        <v>0</v>
      </c>
    </row>
    <row r="15632" spans="1:10">
      <c r="A15632">
        <v>15616</v>
      </c>
      <c r="B15632" s="612">
        <v>44165.664583333331</v>
      </c>
      <c r="C15632" s="405" t="s">
        <v>2110</v>
      </c>
      <c r="D15632" s="384">
        <v>3616</v>
      </c>
      <c r="E15632">
        <v>0.03</v>
      </c>
      <c r="F15632">
        <v>1.19661</v>
      </c>
      <c r="G15632" s="384">
        <v>0</v>
      </c>
      <c r="H15632">
        <v>1.1989799999999999</v>
      </c>
    </row>
    <row r="15633" spans="1:10">
      <c r="A15633">
        <v>15628</v>
      </c>
      <c r="B15633" s="612">
        <v>44165.679861111108</v>
      </c>
      <c r="C15633" s="405" t="s">
        <v>2110</v>
      </c>
      <c r="D15633" s="384">
        <v>3616</v>
      </c>
      <c r="E15633">
        <v>0.03</v>
      </c>
      <c r="F15633">
        <v>1.19661</v>
      </c>
      <c r="G15633" s="384">
        <v>0</v>
      </c>
      <c r="H15633">
        <v>1.1977</v>
      </c>
    </row>
    <row r="15634" spans="1:10">
      <c r="A15634">
        <v>15637</v>
      </c>
      <c r="B15634" s="612">
        <v>44165.873611111114</v>
      </c>
      <c r="C15634" s="405" t="s">
        <v>2110</v>
      </c>
      <c r="D15634" s="384">
        <v>3616</v>
      </c>
      <c r="E15634">
        <v>0.03</v>
      </c>
      <c r="F15634">
        <v>1.19661</v>
      </c>
      <c r="G15634" s="384">
        <v>0</v>
      </c>
      <c r="H15634">
        <v>1.1963600000000001</v>
      </c>
    </row>
    <row r="15635" spans="1:10">
      <c r="A15635">
        <v>15644</v>
      </c>
      <c r="B15635" s="612">
        <v>44166.305555555555</v>
      </c>
      <c r="C15635" s="405" t="s">
        <v>2054</v>
      </c>
      <c r="D15635" s="384">
        <v>3616</v>
      </c>
      <c r="E15635">
        <v>0.03</v>
      </c>
      <c r="F15635">
        <v>1.1963600000000001</v>
      </c>
      <c r="G15635" s="384">
        <v>0</v>
      </c>
      <c r="H15635">
        <v>1.1963600000000001</v>
      </c>
      <c r="I15635">
        <v>-0.87</v>
      </c>
      <c r="J15635" s="384">
        <v>44832.2</v>
      </c>
    </row>
    <row r="15636" spans="1:10">
      <c r="A15636">
        <v>15626</v>
      </c>
      <c r="B15636" s="612">
        <v>44165.679861111108</v>
      </c>
      <c r="C15636" s="405" t="s">
        <v>96</v>
      </c>
      <c r="D15636" s="384">
        <v>3617</v>
      </c>
      <c r="E15636">
        <v>0.05</v>
      </c>
      <c r="F15636">
        <v>1.1949099999999999</v>
      </c>
      <c r="G15636" s="384">
        <v>0</v>
      </c>
      <c r="H15636">
        <v>0</v>
      </c>
    </row>
    <row r="15637" spans="1:10">
      <c r="A15637">
        <v>15627</v>
      </c>
      <c r="B15637" s="612">
        <v>44165.679861111108</v>
      </c>
      <c r="C15637" s="405" t="s">
        <v>2110</v>
      </c>
      <c r="D15637" s="384">
        <v>3617</v>
      </c>
      <c r="E15637">
        <v>0.05</v>
      </c>
      <c r="F15637">
        <v>1.1949099999999999</v>
      </c>
      <c r="G15637" s="384">
        <v>0</v>
      </c>
      <c r="H15637">
        <v>1.1977</v>
      </c>
    </row>
    <row r="15638" spans="1:10">
      <c r="A15638">
        <v>15636</v>
      </c>
      <c r="B15638" s="612">
        <v>44165.873611111114</v>
      </c>
      <c r="C15638" s="405" t="s">
        <v>2110</v>
      </c>
      <c r="D15638" s="384">
        <v>3617</v>
      </c>
      <c r="E15638">
        <v>0.05</v>
      </c>
      <c r="F15638">
        <v>1.1949099999999999</v>
      </c>
      <c r="G15638" s="384">
        <v>0</v>
      </c>
      <c r="H15638">
        <v>1.1963600000000001</v>
      </c>
    </row>
    <row r="15639" spans="1:10">
      <c r="A15639">
        <v>15645</v>
      </c>
      <c r="B15639" s="612">
        <v>44166.305555555555</v>
      </c>
      <c r="C15639" s="405" t="s">
        <v>2054</v>
      </c>
      <c r="D15639" s="384">
        <v>3617</v>
      </c>
      <c r="E15639">
        <v>0.05</v>
      </c>
      <c r="F15639">
        <v>1.1963600000000001</v>
      </c>
      <c r="G15639" s="384">
        <v>0</v>
      </c>
      <c r="H15639">
        <v>1.1963600000000001</v>
      </c>
      <c r="I15639">
        <v>7.05</v>
      </c>
      <c r="J15639" s="384">
        <v>44839.25</v>
      </c>
    </row>
    <row r="15640" spans="1:10">
      <c r="A15640">
        <v>15631</v>
      </c>
      <c r="B15640" s="612">
        <v>44165.683333333334</v>
      </c>
      <c r="C15640" s="405" t="s">
        <v>97</v>
      </c>
      <c r="D15640" s="384">
        <v>3618</v>
      </c>
      <c r="E15640">
        <v>0.02</v>
      </c>
      <c r="F15640">
        <v>1.19516</v>
      </c>
      <c r="G15640" s="384">
        <v>0</v>
      </c>
      <c r="H15640">
        <v>0</v>
      </c>
    </row>
    <row r="15641" spans="1:10">
      <c r="A15641">
        <v>15632</v>
      </c>
      <c r="B15641" s="612">
        <v>44165.683333333334</v>
      </c>
      <c r="C15641" s="405" t="s">
        <v>2110</v>
      </c>
      <c r="D15641" s="384">
        <v>3618</v>
      </c>
      <c r="E15641">
        <v>0.02</v>
      </c>
      <c r="F15641">
        <v>1.19516</v>
      </c>
      <c r="G15641" s="384">
        <v>0</v>
      </c>
      <c r="H15641">
        <v>1.1941600000000001</v>
      </c>
    </row>
    <row r="15642" spans="1:10">
      <c r="A15642">
        <v>15633</v>
      </c>
      <c r="B15642" s="612">
        <v>44165.842361111114</v>
      </c>
      <c r="C15642" s="405" t="s">
        <v>2054</v>
      </c>
      <c r="D15642" s="384">
        <v>3618</v>
      </c>
      <c r="E15642">
        <v>0.02</v>
      </c>
      <c r="F15642">
        <v>1.1941600000000001</v>
      </c>
      <c r="G15642" s="384">
        <v>0</v>
      </c>
      <c r="H15642">
        <v>1.1941600000000001</v>
      </c>
      <c r="I15642">
        <v>2</v>
      </c>
      <c r="J15642" s="384">
        <v>44843.83</v>
      </c>
    </row>
    <row r="15643" spans="1:10">
      <c r="A15643">
        <v>15634</v>
      </c>
      <c r="B15643" s="612">
        <v>44165.873611111114</v>
      </c>
      <c r="C15643" s="405" t="s">
        <v>96</v>
      </c>
      <c r="D15643" s="384">
        <v>3619</v>
      </c>
      <c r="E15643">
        <v>0.08</v>
      </c>
      <c r="F15643">
        <v>1.19309</v>
      </c>
      <c r="G15643" s="384">
        <v>0</v>
      </c>
      <c r="H15643">
        <v>0</v>
      </c>
    </row>
    <row r="15644" spans="1:10">
      <c r="A15644">
        <v>15635</v>
      </c>
      <c r="B15644" s="612">
        <v>44165.873611111114</v>
      </c>
      <c r="C15644" s="405" t="s">
        <v>2110</v>
      </c>
      <c r="D15644" s="384">
        <v>3619</v>
      </c>
      <c r="E15644">
        <v>0.08</v>
      </c>
      <c r="F15644">
        <v>1.19309</v>
      </c>
      <c r="G15644" s="384">
        <v>0</v>
      </c>
      <c r="H15644">
        <v>1.1963600000000001</v>
      </c>
    </row>
    <row r="15645" spans="1:10">
      <c r="A15645">
        <v>15646</v>
      </c>
      <c r="B15645" s="612">
        <v>44166.305555555555</v>
      </c>
      <c r="C15645" s="405" t="s">
        <v>2054</v>
      </c>
      <c r="D15645" s="384">
        <v>3619</v>
      </c>
      <c r="E15645">
        <v>0.08</v>
      </c>
      <c r="F15645">
        <v>1.1963600000000001</v>
      </c>
      <c r="G15645" s="384">
        <v>0</v>
      </c>
      <c r="H15645">
        <v>1.1963600000000001</v>
      </c>
      <c r="I15645">
        <v>25.84</v>
      </c>
      <c r="J15645" s="384">
        <v>44865.09</v>
      </c>
    </row>
    <row r="15646" spans="1:10">
      <c r="A15646">
        <v>15640</v>
      </c>
      <c r="B15646" s="612">
        <v>44166.295138888891</v>
      </c>
      <c r="C15646" s="405" t="s">
        <v>97</v>
      </c>
      <c r="D15646" s="384">
        <v>3620</v>
      </c>
      <c r="E15646">
        <v>0.02</v>
      </c>
      <c r="F15646">
        <v>1.19598</v>
      </c>
      <c r="G15646" s="384">
        <v>0</v>
      </c>
      <c r="H15646">
        <v>0</v>
      </c>
    </row>
    <row r="15647" spans="1:10">
      <c r="A15647">
        <v>15641</v>
      </c>
      <c r="B15647" s="612">
        <v>44166.295138888891</v>
      </c>
      <c r="C15647" s="405" t="s">
        <v>2110</v>
      </c>
      <c r="D15647" s="384">
        <v>3620</v>
      </c>
      <c r="E15647">
        <v>0.02</v>
      </c>
      <c r="F15647">
        <v>1.19598</v>
      </c>
      <c r="G15647" s="384">
        <v>0</v>
      </c>
      <c r="H15647">
        <v>1.1949799999999999</v>
      </c>
    </row>
    <row r="15648" spans="1:10">
      <c r="A15648">
        <v>15651</v>
      </c>
      <c r="B15648" s="612">
        <v>44166.356944444444</v>
      </c>
      <c r="C15648" s="405" t="s">
        <v>2110</v>
      </c>
      <c r="D15648" s="384">
        <v>3620</v>
      </c>
      <c r="E15648">
        <v>0.02</v>
      </c>
      <c r="F15648">
        <v>1.19598</v>
      </c>
      <c r="G15648" s="384">
        <v>0</v>
      </c>
      <c r="H15648">
        <v>1.1957800000000001</v>
      </c>
    </row>
    <row r="15649" spans="1:10">
      <c r="A15649">
        <v>15659</v>
      </c>
      <c r="B15649" s="612">
        <v>44166.581250000003</v>
      </c>
      <c r="C15649" s="405" t="s">
        <v>2110</v>
      </c>
      <c r="D15649" s="384">
        <v>3620</v>
      </c>
      <c r="E15649">
        <v>0.02</v>
      </c>
      <c r="F15649">
        <v>1.19598</v>
      </c>
      <c r="G15649" s="384">
        <v>0</v>
      </c>
      <c r="H15649">
        <v>1.1968099999999999</v>
      </c>
    </row>
    <row r="15650" spans="1:10">
      <c r="A15650">
        <v>15667</v>
      </c>
      <c r="B15650" s="612">
        <v>44166.637499999997</v>
      </c>
      <c r="C15650" s="405" t="s">
        <v>2110</v>
      </c>
      <c r="D15650" s="384">
        <v>3620</v>
      </c>
      <c r="E15650">
        <v>0.02</v>
      </c>
      <c r="F15650">
        <v>1.19598</v>
      </c>
      <c r="G15650" s="384">
        <v>0</v>
      </c>
      <c r="H15650">
        <v>1.1980999999999999</v>
      </c>
    </row>
    <row r="15651" spans="1:10">
      <c r="A15651">
        <v>15676</v>
      </c>
      <c r="B15651" s="612">
        <v>44166.656944444447</v>
      </c>
      <c r="C15651" s="405" t="s">
        <v>2110</v>
      </c>
      <c r="D15651" s="384">
        <v>3620</v>
      </c>
      <c r="E15651">
        <v>0.02</v>
      </c>
      <c r="F15651">
        <v>1.19598</v>
      </c>
      <c r="G15651" s="384">
        <v>0</v>
      </c>
      <c r="H15651">
        <v>1.1994400000000001</v>
      </c>
    </row>
    <row r="15652" spans="1:10">
      <c r="A15652">
        <v>15683</v>
      </c>
      <c r="B15652" s="612">
        <v>44166.671527777777</v>
      </c>
      <c r="C15652" s="405" t="s">
        <v>2110</v>
      </c>
      <c r="D15652" s="384">
        <v>3620</v>
      </c>
      <c r="E15652">
        <v>0.02</v>
      </c>
      <c r="F15652">
        <v>1.19598</v>
      </c>
      <c r="G15652" s="384">
        <v>0</v>
      </c>
      <c r="H15652">
        <v>1.20102</v>
      </c>
    </row>
    <row r="15653" spans="1:10">
      <c r="A15653">
        <v>15697</v>
      </c>
      <c r="B15653" s="612">
        <v>44166.870833333334</v>
      </c>
      <c r="C15653" s="405" t="s">
        <v>2110</v>
      </c>
      <c r="D15653" s="384">
        <v>3620</v>
      </c>
      <c r="E15653">
        <v>0.02</v>
      </c>
      <c r="F15653">
        <v>1.19598</v>
      </c>
      <c r="G15653" s="384">
        <v>0</v>
      </c>
      <c r="H15653">
        <v>1.2027099999999999</v>
      </c>
    </row>
    <row r="15654" spans="1:10">
      <c r="A15654">
        <v>15722</v>
      </c>
      <c r="B15654" s="612">
        <v>44167.626388888886</v>
      </c>
      <c r="C15654" s="405" t="s">
        <v>2110</v>
      </c>
      <c r="D15654" s="384">
        <v>3620</v>
      </c>
      <c r="E15654">
        <v>0.02</v>
      </c>
      <c r="F15654">
        <v>1.19598</v>
      </c>
      <c r="G15654" s="384">
        <v>0</v>
      </c>
      <c r="H15654">
        <v>1.2045300000000001</v>
      </c>
    </row>
    <row r="15655" spans="1:10">
      <c r="A15655">
        <v>15739</v>
      </c>
      <c r="B15655" s="612">
        <v>44167.890972222223</v>
      </c>
      <c r="C15655" s="405" t="s">
        <v>2110</v>
      </c>
      <c r="D15655" s="384">
        <v>3620</v>
      </c>
      <c r="E15655">
        <v>0.02</v>
      </c>
      <c r="F15655">
        <v>1.19598</v>
      </c>
      <c r="G15655" s="384">
        <v>0</v>
      </c>
      <c r="H15655">
        <v>1.20669</v>
      </c>
    </row>
    <row r="15656" spans="1:10">
      <c r="A15656">
        <v>15753</v>
      </c>
      <c r="B15656" s="612">
        <v>44168.334722222222</v>
      </c>
      <c r="C15656" s="405" t="s">
        <v>2110</v>
      </c>
      <c r="D15656" s="384">
        <v>3620</v>
      </c>
      <c r="E15656">
        <v>0.02</v>
      </c>
      <c r="F15656">
        <v>1.19598</v>
      </c>
      <c r="G15656" s="384">
        <v>0</v>
      </c>
      <c r="H15656">
        <v>1.20899</v>
      </c>
    </row>
    <row r="15657" spans="1:10">
      <c r="A15657">
        <v>15775</v>
      </c>
      <c r="B15657" s="612">
        <v>44168.540972222225</v>
      </c>
      <c r="C15657" s="405" t="s">
        <v>2110</v>
      </c>
      <c r="D15657" s="384">
        <v>3620</v>
      </c>
      <c r="E15657">
        <v>0.02</v>
      </c>
      <c r="F15657">
        <v>1.19598</v>
      </c>
      <c r="G15657" s="384">
        <v>0</v>
      </c>
      <c r="H15657">
        <v>1.2114100000000001</v>
      </c>
    </row>
    <row r="15658" spans="1:10">
      <c r="A15658">
        <v>15831</v>
      </c>
      <c r="B15658" s="612">
        <v>44169.905555555553</v>
      </c>
      <c r="C15658" s="405" t="s">
        <v>2054</v>
      </c>
      <c r="D15658" s="384">
        <v>3620</v>
      </c>
      <c r="E15658">
        <v>0.02</v>
      </c>
      <c r="F15658">
        <v>1.2114100000000001</v>
      </c>
      <c r="G15658" s="384">
        <v>0</v>
      </c>
      <c r="H15658">
        <v>1.2114100000000001</v>
      </c>
      <c r="I15658">
        <v>-30.75</v>
      </c>
      <c r="J15658" s="384">
        <v>44893</v>
      </c>
    </row>
    <row r="15659" spans="1:10">
      <c r="A15659">
        <v>15647</v>
      </c>
      <c r="B15659" s="612">
        <v>44166.335416666669</v>
      </c>
      <c r="C15659" s="405" t="s">
        <v>96</v>
      </c>
      <c r="D15659" s="384">
        <v>3621</v>
      </c>
      <c r="E15659">
        <v>0.02</v>
      </c>
      <c r="F15659">
        <v>1.1966300000000001</v>
      </c>
      <c r="G15659" s="384">
        <v>0</v>
      </c>
      <c r="H15659">
        <v>0</v>
      </c>
    </row>
    <row r="15660" spans="1:10">
      <c r="A15660">
        <v>15648</v>
      </c>
      <c r="B15660" s="612">
        <v>44166.335416666669</v>
      </c>
      <c r="C15660" s="405" t="s">
        <v>2110</v>
      </c>
      <c r="D15660" s="384">
        <v>3621</v>
      </c>
      <c r="E15660">
        <v>0.02</v>
      </c>
      <c r="F15660">
        <v>1.1966300000000001</v>
      </c>
      <c r="G15660" s="384">
        <v>0</v>
      </c>
      <c r="H15660">
        <v>1.19763</v>
      </c>
    </row>
    <row r="15661" spans="1:10">
      <c r="A15661">
        <v>15652</v>
      </c>
      <c r="B15661" s="612">
        <v>44166.356944444444</v>
      </c>
      <c r="C15661" s="405" t="s">
        <v>2054</v>
      </c>
      <c r="D15661" s="384">
        <v>3621</v>
      </c>
      <c r="E15661">
        <v>0.02</v>
      </c>
      <c r="F15661">
        <v>1.19763</v>
      </c>
      <c r="G15661" s="384">
        <v>0</v>
      </c>
      <c r="H15661">
        <v>1.19763</v>
      </c>
      <c r="I15661">
        <v>2</v>
      </c>
      <c r="J15661" s="384">
        <v>44867.09</v>
      </c>
    </row>
    <row r="15662" spans="1:10">
      <c r="A15662">
        <v>15649</v>
      </c>
      <c r="B15662" s="612">
        <v>44166.356944444444</v>
      </c>
      <c r="C15662" s="405" t="s">
        <v>97</v>
      </c>
      <c r="D15662" s="384">
        <v>3622</v>
      </c>
      <c r="E15662">
        <v>0.02</v>
      </c>
      <c r="F15662">
        <v>1.1975800000000001</v>
      </c>
      <c r="G15662" s="384">
        <v>0</v>
      </c>
      <c r="H15662">
        <v>0</v>
      </c>
    </row>
    <row r="15663" spans="1:10">
      <c r="A15663">
        <v>15650</v>
      </c>
      <c r="B15663" s="612">
        <v>44166.356944444444</v>
      </c>
      <c r="C15663" s="405" t="s">
        <v>2110</v>
      </c>
      <c r="D15663" s="384">
        <v>3622</v>
      </c>
      <c r="E15663">
        <v>0.02</v>
      </c>
      <c r="F15663">
        <v>1.1975800000000001</v>
      </c>
      <c r="G15663" s="384">
        <v>0</v>
      </c>
      <c r="H15663">
        <v>1.1957800000000001</v>
      </c>
    </row>
    <row r="15664" spans="1:10">
      <c r="A15664">
        <v>15658</v>
      </c>
      <c r="B15664" s="612">
        <v>44166.581250000003</v>
      </c>
      <c r="C15664" s="405" t="s">
        <v>2110</v>
      </c>
      <c r="D15664" s="384">
        <v>3622</v>
      </c>
      <c r="E15664">
        <v>0.02</v>
      </c>
      <c r="F15664">
        <v>1.1975800000000001</v>
      </c>
      <c r="G15664" s="384">
        <v>0</v>
      </c>
      <c r="H15664">
        <v>1.1968099999999999</v>
      </c>
    </row>
    <row r="15665" spans="1:10">
      <c r="A15665">
        <v>15666</v>
      </c>
      <c r="B15665" s="612">
        <v>44166.637499999997</v>
      </c>
      <c r="C15665" s="405" t="s">
        <v>2110</v>
      </c>
      <c r="D15665" s="384">
        <v>3622</v>
      </c>
      <c r="E15665">
        <v>0.02</v>
      </c>
      <c r="F15665">
        <v>1.1975800000000001</v>
      </c>
      <c r="G15665" s="384">
        <v>0</v>
      </c>
      <c r="H15665">
        <v>1.1980999999999999</v>
      </c>
    </row>
    <row r="15666" spans="1:10">
      <c r="A15666">
        <v>15675</v>
      </c>
      <c r="B15666" s="612">
        <v>44166.656944444447</v>
      </c>
      <c r="C15666" s="405" t="s">
        <v>2110</v>
      </c>
      <c r="D15666" s="384">
        <v>3622</v>
      </c>
      <c r="E15666">
        <v>0.02</v>
      </c>
      <c r="F15666">
        <v>1.1975800000000001</v>
      </c>
      <c r="G15666" s="384">
        <v>0</v>
      </c>
      <c r="H15666">
        <v>1.1994400000000001</v>
      </c>
    </row>
    <row r="15667" spans="1:10">
      <c r="A15667">
        <v>15682</v>
      </c>
      <c r="B15667" s="612">
        <v>44166.671527777777</v>
      </c>
      <c r="C15667" s="405" t="s">
        <v>2110</v>
      </c>
      <c r="D15667" s="384">
        <v>3622</v>
      </c>
      <c r="E15667">
        <v>0.02</v>
      </c>
      <c r="F15667">
        <v>1.1975800000000001</v>
      </c>
      <c r="G15667" s="384">
        <v>0</v>
      </c>
      <c r="H15667">
        <v>1.20102</v>
      </c>
    </row>
    <row r="15668" spans="1:10">
      <c r="A15668">
        <v>15696</v>
      </c>
      <c r="B15668" s="612">
        <v>44166.870833333334</v>
      </c>
      <c r="C15668" s="405" t="s">
        <v>2110</v>
      </c>
      <c r="D15668" s="384">
        <v>3622</v>
      </c>
      <c r="E15668">
        <v>0.02</v>
      </c>
      <c r="F15668">
        <v>1.1975800000000001</v>
      </c>
      <c r="G15668" s="384">
        <v>0</v>
      </c>
      <c r="H15668">
        <v>1.2027099999999999</v>
      </c>
    </row>
    <row r="15669" spans="1:10">
      <c r="A15669">
        <v>15721</v>
      </c>
      <c r="B15669" s="612">
        <v>44167.626388888886</v>
      </c>
      <c r="C15669" s="405" t="s">
        <v>2110</v>
      </c>
      <c r="D15669" s="384">
        <v>3622</v>
      </c>
      <c r="E15669">
        <v>0.02</v>
      </c>
      <c r="F15669">
        <v>1.1975800000000001</v>
      </c>
      <c r="G15669" s="384">
        <v>0</v>
      </c>
      <c r="H15669">
        <v>1.2045300000000001</v>
      </c>
    </row>
    <row r="15670" spans="1:10">
      <c r="A15670">
        <v>15738</v>
      </c>
      <c r="B15670" s="612">
        <v>44167.890972222223</v>
      </c>
      <c r="C15670" s="405" t="s">
        <v>2110</v>
      </c>
      <c r="D15670" s="384">
        <v>3622</v>
      </c>
      <c r="E15670">
        <v>0.02</v>
      </c>
      <c r="F15670">
        <v>1.1975800000000001</v>
      </c>
      <c r="G15670" s="384">
        <v>0</v>
      </c>
      <c r="H15670">
        <v>1.20669</v>
      </c>
    </row>
    <row r="15671" spans="1:10">
      <c r="A15671">
        <v>15752</v>
      </c>
      <c r="B15671" s="612">
        <v>44168.334722222222</v>
      </c>
      <c r="C15671" s="405" t="s">
        <v>2110</v>
      </c>
      <c r="D15671" s="384">
        <v>3622</v>
      </c>
      <c r="E15671">
        <v>0.02</v>
      </c>
      <c r="F15671">
        <v>1.1975800000000001</v>
      </c>
      <c r="G15671" s="384">
        <v>0</v>
      </c>
      <c r="H15671">
        <v>1.20899</v>
      </c>
    </row>
    <row r="15672" spans="1:10">
      <c r="A15672">
        <v>15774</v>
      </c>
      <c r="B15672" s="612">
        <v>44168.540972222225</v>
      </c>
      <c r="C15672" s="405" t="s">
        <v>2110</v>
      </c>
      <c r="D15672" s="384">
        <v>3622</v>
      </c>
      <c r="E15672">
        <v>0.02</v>
      </c>
      <c r="F15672">
        <v>1.1975800000000001</v>
      </c>
      <c r="G15672" s="384">
        <v>0</v>
      </c>
      <c r="H15672">
        <v>1.2114100000000001</v>
      </c>
    </row>
    <row r="15673" spans="1:10">
      <c r="A15673">
        <v>15832</v>
      </c>
      <c r="B15673" s="612">
        <v>44169.905555555553</v>
      </c>
      <c r="C15673" s="405" t="s">
        <v>2054</v>
      </c>
      <c r="D15673" s="384">
        <v>3622</v>
      </c>
      <c r="E15673">
        <v>0.02</v>
      </c>
      <c r="F15673">
        <v>1.2114100000000001</v>
      </c>
      <c r="G15673" s="384">
        <v>0</v>
      </c>
      <c r="H15673">
        <v>1.2114100000000001</v>
      </c>
      <c r="I15673">
        <v>-27.55</v>
      </c>
      <c r="J15673" s="384">
        <v>44865.45</v>
      </c>
    </row>
    <row r="15674" spans="1:10">
      <c r="A15674">
        <v>15653</v>
      </c>
      <c r="B15674" s="612">
        <v>44166.379861111112</v>
      </c>
      <c r="C15674" s="405" t="s">
        <v>96</v>
      </c>
      <c r="D15674" s="384">
        <v>3623</v>
      </c>
      <c r="E15674">
        <v>0.02</v>
      </c>
      <c r="F15674">
        <v>1.1977100000000001</v>
      </c>
      <c r="G15674" s="384">
        <v>0</v>
      </c>
      <c r="H15674">
        <v>0</v>
      </c>
    </row>
    <row r="15675" spans="1:10">
      <c r="A15675">
        <v>15654</v>
      </c>
      <c r="B15675" s="612">
        <v>44166.379861111112</v>
      </c>
      <c r="C15675" s="405" t="s">
        <v>2110</v>
      </c>
      <c r="D15675" s="384">
        <v>3623</v>
      </c>
      <c r="E15675">
        <v>0.02</v>
      </c>
      <c r="F15675">
        <v>1.1977100000000001</v>
      </c>
      <c r="G15675" s="384">
        <v>0</v>
      </c>
      <c r="H15675">
        <v>1.1987099999999999</v>
      </c>
    </row>
    <row r="15676" spans="1:10">
      <c r="A15676">
        <v>15655</v>
      </c>
      <c r="B15676" s="612">
        <v>44166.577777777777</v>
      </c>
      <c r="C15676" s="405" t="s">
        <v>2054</v>
      </c>
      <c r="D15676" s="384">
        <v>3623</v>
      </c>
      <c r="E15676">
        <v>0.02</v>
      </c>
      <c r="F15676">
        <v>1.1987099999999999</v>
      </c>
      <c r="G15676" s="384">
        <v>0</v>
      </c>
      <c r="H15676">
        <v>1.1987099999999999</v>
      </c>
      <c r="I15676">
        <v>2</v>
      </c>
      <c r="J15676" s="384">
        <v>44869.09</v>
      </c>
    </row>
    <row r="15677" spans="1:10">
      <c r="A15677">
        <v>15656</v>
      </c>
      <c r="B15677" s="612">
        <v>44166.581250000003</v>
      </c>
      <c r="C15677" s="405" t="s">
        <v>97</v>
      </c>
      <c r="D15677" s="384">
        <v>3624</v>
      </c>
      <c r="E15677">
        <v>0.03</v>
      </c>
      <c r="F15677">
        <v>1.19919</v>
      </c>
      <c r="G15677" s="384">
        <v>0</v>
      </c>
      <c r="H15677">
        <v>0</v>
      </c>
    </row>
    <row r="15678" spans="1:10">
      <c r="A15678">
        <v>15657</v>
      </c>
      <c r="B15678" s="612">
        <v>44166.581250000003</v>
      </c>
      <c r="C15678" s="405" t="s">
        <v>2110</v>
      </c>
      <c r="D15678" s="384">
        <v>3624</v>
      </c>
      <c r="E15678">
        <v>0.03</v>
      </c>
      <c r="F15678">
        <v>1.19919</v>
      </c>
      <c r="G15678" s="384">
        <v>0</v>
      </c>
      <c r="H15678">
        <v>1.1968099999999999</v>
      </c>
    </row>
    <row r="15679" spans="1:10">
      <c r="A15679">
        <v>15665</v>
      </c>
      <c r="B15679" s="612">
        <v>44166.637499999997</v>
      </c>
      <c r="C15679" s="405" t="s">
        <v>2110</v>
      </c>
      <c r="D15679" s="384">
        <v>3624</v>
      </c>
      <c r="E15679">
        <v>0.03</v>
      </c>
      <c r="F15679">
        <v>1.19919</v>
      </c>
      <c r="G15679" s="384">
        <v>0</v>
      </c>
      <c r="H15679">
        <v>1.1980999999999999</v>
      </c>
    </row>
    <row r="15680" spans="1:10">
      <c r="A15680">
        <v>15674</v>
      </c>
      <c r="B15680" s="612">
        <v>44166.656944444447</v>
      </c>
      <c r="C15680" s="405" t="s">
        <v>2110</v>
      </c>
      <c r="D15680" s="384">
        <v>3624</v>
      </c>
      <c r="E15680">
        <v>0.03</v>
      </c>
      <c r="F15680">
        <v>1.19919</v>
      </c>
      <c r="G15680" s="384">
        <v>0</v>
      </c>
      <c r="H15680">
        <v>1.1994400000000001</v>
      </c>
    </row>
    <row r="15681" spans="1:10">
      <c r="A15681">
        <v>15681</v>
      </c>
      <c r="B15681" s="612">
        <v>44166.671527777777</v>
      </c>
      <c r="C15681" s="405" t="s">
        <v>2110</v>
      </c>
      <c r="D15681" s="384">
        <v>3624</v>
      </c>
      <c r="E15681">
        <v>0.03</v>
      </c>
      <c r="F15681">
        <v>1.19919</v>
      </c>
      <c r="G15681" s="384">
        <v>0</v>
      </c>
      <c r="H15681">
        <v>1.20102</v>
      </c>
    </row>
    <row r="15682" spans="1:10">
      <c r="A15682">
        <v>15695</v>
      </c>
      <c r="B15682" s="612">
        <v>44166.870833333334</v>
      </c>
      <c r="C15682" s="405" t="s">
        <v>2110</v>
      </c>
      <c r="D15682" s="384">
        <v>3624</v>
      </c>
      <c r="E15682">
        <v>0.03</v>
      </c>
      <c r="F15682">
        <v>1.19919</v>
      </c>
      <c r="G15682" s="384">
        <v>0</v>
      </c>
      <c r="H15682">
        <v>1.2027099999999999</v>
      </c>
    </row>
    <row r="15683" spans="1:10">
      <c r="A15683">
        <v>15720</v>
      </c>
      <c r="B15683" s="612">
        <v>44167.626388888886</v>
      </c>
      <c r="C15683" s="405" t="s">
        <v>2110</v>
      </c>
      <c r="D15683" s="384">
        <v>3624</v>
      </c>
      <c r="E15683">
        <v>0.03</v>
      </c>
      <c r="F15683">
        <v>1.19919</v>
      </c>
      <c r="G15683" s="384">
        <v>0</v>
      </c>
      <c r="H15683">
        <v>1.2045300000000001</v>
      </c>
    </row>
    <row r="15684" spans="1:10">
      <c r="A15684">
        <v>15737</v>
      </c>
      <c r="B15684" s="612">
        <v>44167.890972222223</v>
      </c>
      <c r="C15684" s="405" t="s">
        <v>2110</v>
      </c>
      <c r="D15684" s="384">
        <v>3624</v>
      </c>
      <c r="E15684">
        <v>0.03</v>
      </c>
      <c r="F15684">
        <v>1.19919</v>
      </c>
      <c r="G15684" s="384">
        <v>0</v>
      </c>
      <c r="H15684">
        <v>1.20669</v>
      </c>
    </row>
    <row r="15685" spans="1:10">
      <c r="A15685">
        <v>15751</v>
      </c>
      <c r="B15685" s="612">
        <v>44168.334722222222</v>
      </c>
      <c r="C15685" s="405" t="s">
        <v>2110</v>
      </c>
      <c r="D15685" s="384">
        <v>3624</v>
      </c>
      <c r="E15685">
        <v>0.03</v>
      </c>
      <c r="F15685">
        <v>1.19919</v>
      </c>
      <c r="G15685" s="384">
        <v>0</v>
      </c>
      <c r="H15685">
        <v>1.20899</v>
      </c>
    </row>
    <row r="15686" spans="1:10">
      <c r="A15686">
        <v>15773</v>
      </c>
      <c r="B15686" s="612">
        <v>44168.540972222225</v>
      </c>
      <c r="C15686" s="405" t="s">
        <v>2110</v>
      </c>
      <c r="D15686" s="384">
        <v>3624</v>
      </c>
      <c r="E15686">
        <v>0.03</v>
      </c>
      <c r="F15686">
        <v>1.19919</v>
      </c>
      <c r="G15686" s="384">
        <v>0</v>
      </c>
      <c r="H15686">
        <v>1.2114100000000001</v>
      </c>
    </row>
    <row r="15687" spans="1:10">
      <c r="A15687">
        <v>15833</v>
      </c>
      <c r="B15687" s="612">
        <v>44169.905555555553</v>
      </c>
      <c r="C15687" s="405" t="s">
        <v>2054</v>
      </c>
      <c r="D15687" s="384">
        <v>3624</v>
      </c>
      <c r="E15687">
        <v>0.03</v>
      </c>
      <c r="F15687">
        <v>1.2114100000000001</v>
      </c>
      <c r="G15687" s="384">
        <v>0</v>
      </c>
      <c r="H15687">
        <v>1.2114100000000001</v>
      </c>
      <c r="I15687">
        <v>-36.49</v>
      </c>
      <c r="J15687" s="384">
        <v>44828.959999999999</v>
      </c>
    </row>
    <row r="15688" spans="1:10">
      <c r="A15688">
        <v>15660</v>
      </c>
      <c r="B15688" s="612">
        <v>44166.623611111114</v>
      </c>
      <c r="C15688" s="405" t="s">
        <v>96</v>
      </c>
      <c r="D15688" s="384">
        <v>3625</v>
      </c>
      <c r="E15688">
        <v>0.02</v>
      </c>
      <c r="F15688">
        <v>1.1995</v>
      </c>
      <c r="G15688" s="384">
        <v>0</v>
      </c>
      <c r="H15688">
        <v>0</v>
      </c>
    </row>
    <row r="15689" spans="1:10">
      <c r="A15689">
        <v>15661</v>
      </c>
      <c r="B15689" s="612">
        <v>44166.623611111114</v>
      </c>
      <c r="C15689" s="405" t="s">
        <v>2110</v>
      </c>
      <c r="D15689" s="384">
        <v>3625</v>
      </c>
      <c r="E15689">
        <v>0.02</v>
      </c>
      <c r="F15689">
        <v>1.1995</v>
      </c>
      <c r="G15689" s="384">
        <v>0</v>
      </c>
      <c r="H15689">
        <v>1.2004999999999999</v>
      </c>
    </row>
    <row r="15690" spans="1:10">
      <c r="A15690">
        <v>15662</v>
      </c>
      <c r="B15690" s="612">
        <v>44166.636805555558</v>
      </c>
      <c r="C15690" s="405" t="s">
        <v>2054</v>
      </c>
      <c r="D15690" s="384">
        <v>3625</v>
      </c>
      <c r="E15690">
        <v>0.02</v>
      </c>
      <c r="F15690">
        <v>1.2004999999999999</v>
      </c>
      <c r="G15690" s="384">
        <v>0</v>
      </c>
      <c r="H15690">
        <v>1.2004999999999999</v>
      </c>
      <c r="I15690">
        <v>2</v>
      </c>
      <c r="J15690" s="384">
        <v>44871.09</v>
      </c>
    </row>
    <row r="15691" spans="1:10">
      <c r="A15691">
        <v>15663</v>
      </c>
      <c r="B15691" s="612">
        <v>44166.637499999997</v>
      </c>
      <c r="C15691" s="405" t="s">
        <v>97</v>
      </c>
      <c r="D15691" s="384">
        <v>3626</v>
      </c>
      <c r="E15691">
        <v>0.05</v>
      </c>
      <c r="F15691">
        <v>1.20089</v>
      </c>
      <c r="G15691" s="384">
        <v>0</v>
      </c>
      <c r="H15691">
        <v>0</v>
      </c>
    </row>
    <row r="15692" spans="1:10">
      <c r="A15692">
        <v>15664</v>
      </c>
      <c r="B15692" s="612">
        <v>44166.637499999997</v>
      </c>
      <c r="C15692" s="405" t="s">
        <v>2110</v>
      </c>
      <c r="D15692" s="384">
        <v>3626</v>
      </c>
      <c r="E15692">
        <v>0.05</v>
      </c>
      <c r="F15692">
        <v>1.20089</v>
      </c>
      <c r="G15692" s="384">
        <v>0</v>
      </c>
      <c r="H15692">
        <v>1.1980999999999999</v>
      </c>
    </row>
    <row r="15693" spans="1:10">
      <c r="A15693">
        <v>15673</v>
      </c>
      <c r="B15693" s="612">
        <v>44166.656944444447</v>
      </c>
      <c r="C15693" s="405" t="s">
        <v>2110</v>
      </c>
      <c r="D15693" s="384">
        <v>3626</v>
      </c>
      <c r="E15693">
        <v>0.05</v>
      </c>
      <c r="F15693">
        <v>1.20089</v>
      </c>
      <c r="G15693" s="384">
        <v>0</v>
      </c>
      <c r="H15693">
        <v>1.1994400000000001</v>
      </c>
    </row>
    <row r="15694" spans="1:10">
      <c r="A15694">
        <v>15680</v>
      </c>
      <c r="B15694" s="612">
        <v>44166.671527777777</v>
      </c>
      <c r="C15694" s="405" t="s">
        <v>2110</v>
      </c>
      <c r="D15694" s="384">
        <v>3626</v>
      </c>
      <c r="E15694">
        <v>0.05</v>
      </c>
      <c r="F15694">
        <v>1.20089</v>
      </c>
      <c r="G15694" s="384">
        <v>0</v>
      </c>
      <c r="H15694">
        <v>1.20102</v>
      </c>
    </row>
    <row r="15695" spans="1:10">
      <c r="A15695">
        <v>15694</v>
      </c>
      <c r="B15695" s="612">
        <v>44166.870833333334</v>
      </c>
      <c r="C15695" s="405" t="s">
        <v>2110</v>
      </c>
      <c r="D15695" s="384">
        <v>3626</v>
      </c>
      <c r="E15695">
        <v>0.05</v>
      </c>
      <c r="F15695">
        <v>1.20089</v>
      </c>
      <c r="G15695" s="384">
        <v>0</v>
      </c>
      <c r="H15695">
        <v>1.2027099999999999</v>
      </c>
    </row>
    <row r="15696" spans="1:10">
      <c r="A15696">
        <v>15719</v>
      </c>
      <c r="B15696" s="612">
        <v>44167.626388888886</v>
      </c>
      <c r="C15696" s="405" t="s">
        <v>2110</v>
      </c>
      <c r="D15696" s="384">
        <v>3626</v>
      </c>
      <c r="E15696">
        <v>0.05</v>
      </c>
      <c r="F15696">
        <v>1.20089</v>
      </c>
      <c r="G15696" s="384">
        <v>0</v>
      </c>
      <c r="H15696">
        <v>1.2045300000000001</v>
      </c>
    </row>
    <row r="15697" spans="1:10">
      <c r="A15697">
        <v>15736</v>
      </c>
      <c r="B15697" s="612">
        <v>44167.890972222223</v>
      </c>
      <c r="C15697" s="405" t="s">
        <v>2110</v>
      </c>
      <c r="D15697" s="384">
        <v>3626</v>
      </c>
      <c r="E15697">
        <v>0.05</v>
      </c>
      <c r="F15697">
        <v>1.20089</v>
      </c>
      <c r="G15697" s="384">
        <v>0</v>
      </c>
      <c r="H15697">
        <v>1.20669</v>
      </c>
    </row>
    <row r="15698" spans="1:10">
      <c r="A15698">
        <v>15750</v>
      </c>
      <c r="B15698" s="612">
        <v>44168.334722222222</v>
      </c>
      <c r="C15698" s="405" t="s">
        <v>2110</v>
      </c>
      <c r="D15698" s="384">
        <v>3626</v>
      </c>
      <c r="E15698">
        <v>0.05</v>
      </c>
      <c r="F15698">
        <v>1.20089</v>
      </c>
      <c r="G15698" s="384">
        <v>0</v>
      </c>
      <c r="H15698">
        <v>1.20899</v>
      </c>
    </row>
    <row r="15699" spans="1:10">
      <c r="A15699">
        <v>15772</v>
      </c>
      <c r="B15699" s="612">
        <v>44168.540972222225</v>
      </c>
      <c r="C15699" s="405" t="s">
        <v>2110</v>
      </c>
      <c r="D15699" s="384">
        <v>3626</v>
      </c>
      <c r="E15699">
        <v>0.05</v>
      </c>
      <c r="F15699">
        <v>1.20089</v>
      </c>
      <c r="G15699" s="384">
        <v>0</v>
      </c>
      <c r="H15699">
        <v>1.2114100000000001</v>
      </c>
    </row>
    <row r="15700" spans="1:10">
      <c r="A15700">
        <v>15834</v>
      </c>
      <c r="B15700" s="612">
        <v>44169.905555555553</v>
      </c>
      <c r="C15700" s="405" t="s">
        <v>2054</v>
      </c>
      <c r="D15700" s="384">
        <v>3626</v>
      </c>
      <c r="E15700">
        <v>0.05</v>
      </c>
      <c r="F15700">
        <v>1.2114100000000001</v>
      </c>
      <c r="G15700" s="384">
        <v>0</v>
      </c>
      <c r="H15700">
        <v>1.2114100000000001</v>
      </c>
      <c r="I15700">
        <v>-52.32</v>
      </c>
      <c r="J15700" s="384">
        <v>44776.639999999999</v>
      </c>
    </row>
    <row r="15701" spans="1:10">
      <c r="A15701">
        <v>15668</v>
      </c>
      <c r="B15701" s="612">
        <v>44166.650694444441</v>
      </c>
      <c r="C15701" s="405" t="s">
        <v>96</v>
      </c>
      <c r="D15701" s="384">
        <v>3627</v>
      </c>
      <c r="E15701">
        <v>0.02</v>
      </c>
      <c r="F15701">
        <v>1.2016800000000001</v>
      </c>
      <c r="G15701" s="384">
        <v>0</v>
      </c>
      <c r="H15701">
        <v>0</v>
      </c>
    </row>
    <row r="15702" spans="1:10">
      <c r="A15702">
        <v>15669</v>
      </c>
      <c r="B15702" s="612">
        <v>44166.650694444441</v>
      </c>
      <c r="C15702" s="405" t="s">
        <v>2110</v>
      </c>
      <c r="D15702" s="384">
        <v>3627</v>
      </c>
      <c r="E15702">
        <v>0.02</v>
      </c>
      <c r="F15702">
        <v>1.2016800000000001</v>
      </c>
      <c r="G15702" s="384">
        <v>0</v>
      </c>
      <c r="H15702">
        <v>1.20268</v>
      </c>
    </row>
    <row r="15703" spans="1:10">
      <c r="A15703">
        <v>15670</v>
      </c>
      <c r="B15703" s="612">
        <v>44166.655555555553</v>
      </c>
      <c r="C15703" s="405" t="s">
        <v>2054</v>
      </c>
      <c r="D15703" s="384">
        <v>3627</v>
      </c>
      <c r="E15703">
        <v>0.02</v>
      </c>
      <c r="F15703">
        <v>1.20268</v>
      </c>
      <c r="G15703" s="384">
        <v>0</v>
      </c>
      <c r="H15703">
        <v>1.20268</v>
      </c>
      <c r="I15703">
        <v>2</v>
      </c>
      <c r="J15703" s="384">
        <v>44873.09</v>
      </c>
    </row>
    <row r="15704" spans="1:10">
      <c r="A15704">
        <v>15671</v>
      </c>
      <c r="B15704" s="612">
        <v>44166.656944444447</v>
      </c>
      <c r="C15704" s="405" t="s">
        <v>97</v>
      </c>
      <c r="D15704" s="384">
        <v>3628</v>
      </c>
      <c r="E15704">
        <v>0.08</v>
      </c>
      <c r="F15704">
        <v>1.2027000000000001</v>
      </c>
      <c r="G15704" s="384">
        <v>0</v>
      </c>
      <c r="H15704">
        <v>0</v>
      </c>
    </row>
    <row r="15705" spans="1:10">
      <c r="A15705">
        <v>15672</v>
      </c>
      <c r="B15705" s="612">
        <v>44166.656944444447</v>
      </c>
      <c r="C15705" s="405" t="s">
        <v>2110</v>
      </c>
      <c r="D15705" s="384">
        <v>3628</v>
      </c>
      <c r="E15705">
        <v>0.08</v>
      </c>
      <c r="F15705">
        <v>1.2027000000000001</v>
      </c>
      <c r="G15705" s="384">
        <v>0</v>
      </c>
      <c r="H15705">
        <v>1.1994400000000001</v>
      </c>
    </row>
    <row r="15706" spans="1:10">
      <c r="A15706">
        <v>15679</v>
      </c>
      <c r="B15706" s="612">
        <v>44166.671527777777</v>
      </c>
      <c r="C15706" s="405" t="s">
        <v>2110</v>
      </c>
      <c r="D15706" s="384">
        <v>3628</v>
      </c>
      <c r="E15706">
        <v>0.08</v>
      </c>
      <c r="F15706">
        <v>1.2027000000000001</v>
      </c>
      <c r="G15706" s="384">
        <v>0</v>
      </c>
      <c r="H15706">
        <v>1.20102</v>
      </c>
    </row>
    <row r="15707" spans="1:10">
      <c r="A15707">
        <v>15693</v>
      </c>
      <c r="B15707" s="612">
        <v>44166.870833333334</v>
      </c>
      <c r="C15707" s="405" t="s">
        <v>2110</v>
      </c>
      <c r="D15707" s="384">
        <v>3628</v>
      </c>
      <c r="E15707">
        <v>0.08</v>
      </c>
      <c r="F15707">
        <v>1.2027000000000001</v>
      </c>
      <c r="G15707" s="384">
        <v>0</v>
      </c>
      <c r="H15707">
        <v>1.2027099999999999</v>
      </c>
    </row>
    <row r="15708" spans="1:10">
      <c r="A15708">
        <v>15718</v>
      </c>
      <c r="B15708" s="612">
        <v>44167.626388888886</v>
      </c>
      <c r="C15708" s="405" t="s">
        <v>2110</v>
      </c>
      <c r="D15708" s="384">
        <v>3628</v>
      </c>
      <c r="E15708">
        <v>0.08</v>
      </c>
      <c r="F15708">
        <v>1.2027000000000001</v>
      </c>
      <c r="G15708" s="384">
        <v>0</v>
      </c>
      <c r="H15708">
        <v>1.2045300000000001</v>
      </c>
    </row>
    <row r="15709" spans="1:10">
      <c r="A15709">
        <v>15735</v>
      </c>
      <c r="B15709" s="612">
        <v>44167.890972222223</v>
      </c>
      <c r="C15709" s="405" t="s">
        <v>2110</v>
      </c>
      <c r="D15709" s="384">
        <v>3628</v>
      </c>
      <c r="E15709">
        <v>0.08</v>
      </c>
      <c r="F15709">
        <v>1.2027000000000001</v>
      </c>
      <c r="G15709" s="384">
        <v>0</v>
      </c>
      <c r="H15709">
        <v>1.20669</v>
      </c>
    </row>
    <row r="15710" spans="1:10">
      <c r="A15710">
        <v>15749</v>
      </c>
      <c r="B15710" s="612">
        <v>44168.334722222222</v>
      </c>
      <c r="C15710" s="405" t="s">
        <v>2110</v>
      </c>
      <c r="D15710" s="384">
        <v>3628</v>
      </c>
      <c r="E15710">
        <v>0.08</v>
      </c>
      <c r="F15710">
        <v>1.2027000000000001</v>
      </c>
      <c r="G15710" s="384">
        <v>0</v>
      </c>
      <c r="H15710">
        <v>1.20899</v>
      </c>
    </row>
    <row r="15711" spans="1:10">
      <c r="A15711">
        <v>15771</v>
      </c>
      <c r="B15711" s="612">
        <v>44168.540972222225</v>
      </c>
      <c r="C15711" s="405" t="s">
        <v>2110</v>
      </c>
      <c r="D15711" s="384">
        <v>3628</v>
      </c>
      <c r="E15711">
        <v>0.08</v>
      </c>
      <c r="F15711">
        <v>1.2027000000000001</v>
      </c>
      <c r="G15711" s="384">
        <v>0</v>
      </c>
      <c r="H15711">
        <v>1.2114100000000001</v>
      </c>
    </row>
    <row r="15712" spans="1:10">
      <c r="A15712">
        <v>15835</v>
      </c>
      <c r="B15712" s="612">
        <v>44169.905555555553</v>
      </c>
      <c r="C15712" s="405" t="s">
        <v>2054</v>
      </c>
      <c r="D15712" s="384">
        <v>3628</v>
      </c>
      <c r="E15712">
        <v>0.08</v>
      </c>
      <c r="F15712">
        <v>1.2114100000000001</v>
      </c>
      <c r="G15712" s="384">
        <v>0</v>
      </c>
      <c r="H15712">
        <v>1.2114100000000001</v>
      </c>
      <c r="I15712">
        <v>-69.23</v>
      </c>
      <c r="J15712" s="384">
        <v>44707.41</v>
      </c>
    </row>
    <row r="15713" spans="1:10">
      <c r="A15713">
        <v>15677</v>
      </c>
      <c r="B15713" s="612">
        <v>44166.671527777777</v>
      </c>
      <c r="C15713" s="405" t="s">
        <v>97</v>
      </c>
      <c r="D15713" s="384">
        <v>3629</v>
      </c>
      <c r="E15713">
        <v>0.14000000000000001</v>
      </c>
      <c r="F15713">
        <v>1.20462</v>
      </c>
      <c r="G15713" s="384">
        <v>0</v>
      </c>
      <c r="H15713">
        <v>0</v>
      </c>
    </row>
    <row r="15714" spans="1:10">
      <c r="A15714">
        <v>15678</v>
      </c>
      <c r="B15714" s="612">
        <v>44166.671527777777</v>
      </c>
      <c r="C15714" s="405" t="s">
        <v>2110</v>
      </c>
      <c r="D15714" s="384">
        <v>3629</v>
      </c>
      <c r="E15714">
        <v>0.14000000000000001</v>
      </c>
      <c r="F15714">
        <v>1.20462</v>
      </c>
      <c r="G15714" s="384">
        <v>0</v>
      </c>
      <c r="H15714">
        <v>1.20102</v>
      </c>
    </row>
    <row r="15715" spans="1:10">
      <c r="A15715">
        <v>15692</v>
      </c>
      <c r="B15715" s="612">
        <v>44166.870833333334</v>
      </c>
      <c r="C15715" s="405" t="s">
        <v>2110</v>
      </c>
      <c r="D15715" s="384">
        <v>3629</v>
      </c>
      <c r="E15715">
        <v>0.14000000000000001</v>
      </c>
      <c r="F15715">
        <v>1.20462</v>
      </c>
      <c r="G15715" s="384">
        <v>0</v>
      </c>
      <c r="H15715">
        <v>1.2027099999999999</v>
      </c>
    </row>
    <row r="15716" spans="1:10">
      <c r="A15716">
        <v>15717</v>
      </c>
      <c r="B15716" s="612">
        <v>44167.626388888886</v>
      </c>
      <c r="C15716" s="405" t="s">
        <v>2110</v>
      </c>
      <c r="D15716" s="384">
        <v>3629</v>
      </c>
      <c r="E15716">
        <v>0.14000000000000001</v>
      </c>
      <c r="F15716">
        <v>1.20462</v>
      </c>
      <c r="G15716" s="384">
        <v>0</v>
      </c>
      <c r="H15716">
        <v>1.2045300000000001</v>
      </c>
    </row>
    <row r="15717" spans="1:10">
      <c r="A15717">
        <v>15734</v>
      </c>
      <c r="B15717" s="612">
        <v>44167.890972222223</v>
      </c>
      <c r="C15717" s="405" t="s">
        <v>2110</v>
      </c>
      <c r="D15717" s="384">
        <v>3629</v>
      </c>
      <c r="E15717">
        <v>0.14000000000000001</v>
      </c>
      <c r="F15717">
        <v>1.20462</v>
      </c>
      <c r="G15717" s="384">
        <v>0</v>
      </c>
      <c r="H15717">
        <v>1.20669</v>
      </c>
    </row>
    <row r="15718" spans="1:10">
      <c r="A15718">
        <v>15748</v>
      </c>
      <c r="B15718" s="612">
        <v>44168.334722222222</v>
      </c>
      <c r="C15718" s="405" t="s">
        <v>2110</v>
      </c>
      <c r="D15718" s="384">
        <v>3629</v>
      </c>
      <c r="E15718">
        <v>0.14000000000000001</v>
      </c>
      <c r="F15718">
        <v>1.20462</v>
      </c>
      <c r="G15718" s="384">
        <v>0</v>
      </c>
      <c r="H15718">
        <v>1.20899</v>
      </c>
    </row>
    <row r="15719" spans="1:10">
      <c r="A15719">
        <v>15770</v>
      </c>
      <c r="B15719" s="612">
        <v>44168.540972222225</v>
      </c>
      <c r="C15719" s="405" t="s">
        <v>2110</v>
      </c>
      <c r="D15719" s="384">
        <v>3629</v>
      </c>
      <c r="E15719">
        <v>0.14000000000000001</v>
      </c>
      <c r="F15719">
        <v>1.20462</v>
      </c>
      <c r="G15719" s="384">
        <v>0</v>
      </c>
      <c r="H15719">
        <v>1.2114100000000001</v>
      </c>
    </row>
    <row r="15720" spans="1:10">
      <c r="A15720">
        <v>15836</v>
      </c>
      <c r="B15720" s="612">
        <v>44169.905555555553</v>
      </c>
      <c r="C15720" s="405" t="s">
        <v>2054</v>
      </c>
      <c r="D15720" s="384">
        <v>3629</v>
      </c>
      <c r="E15720">
        <v>0.14000000000000001</v>
      </c>
      <c r="F15720">
        <v>1.2114100000000001</v>
      </c>
      <c r="G15720" s="384">
        <v>0</v>
      </c>
      <c r="H15720">
        <v>1.2114100000000001</v>
      </c>
      <c r="I15720">
        <v>-94.28</v>
      </c>
      <c r="J15720" s="384">
        <v>44613.13</v>
      </c>
    </row>
    <row r="15721" spans="1:10">
      <c r="A15721">
        <v>15684</v>
      </c>
      <c r="B15721" s="612">
        <v>44166.679166666669</v>
      </c>
      <c r="C15721" s="405" t="s">
        <v>96</v>
      </c>
      <c r="D15721" s="384">
        <v>3630</v>
      </c>
      <c r="E15721">
        <v>0.02</v>
      </c>
      <c r="F15721">
        <v>1.20428</v>
      </c>
      <c r="G15721" s="384">
        <v>0</v>
      </c>
      <c r="H15721">
        <v>0</v>
      </c>
    </row>
    <row r="15722" spans="1:10">
      <c r="A15722">
        <v>15685</v>
      </c>
      <c r="B15722" s="612">
        <v>44166.679166666669</v>
      </c>
      <c r="C15722" s="405" t="s">
        <v>2110</v>
      </c>
      <c r="D15722" s="384">
        <v>3630</v>
      </c>
      <c r="E15722">
        <v>0.02</v>
      </c>
      <c r="F15722">
        <v>1.20428</v>
      </c>
      <c r="G15722" s="384">
        <v>0</v>
      </c>
      <c r="H15722">
        <v>1.2052799999999999</v>
      </c>
    </row>
    <row r="15723" spans="1:10">
      <c r="A15723">
        <v>15686</v>
      </c>
      <c r="B15723" s="612">
        <v>44166.681250000001</v>
      </c>
      <c r="C15723" s="405" t="s">
        <v>2054</v>
      </c>
      <c r="D15723" s="384">
        <v>3630</v>
      </c>
      <c r="E15723">
        <v>0.02</v>
      </c>
      <c r="F15723">
        <v>1.2052799999999999</v>
      </c>
      <c r="G15723" s="384">
        <v>0</v>
      </c>
      <c r="H15723">
        <v>1.2052799999999999</v>
      </c>
      <c r="I15723">
        <v>2</v>
      </c>
      <c r="J15723" s="384">
        <v>44875.09</v>
      </c>
    </row>
    <row r="15724" spans="1:10">
      <c r="A15724">
        <v>15687</v>
      </c>
      <c r="B15724" s="612">
        <v>44166.686111111114</v>
      </c>
      <c r="C15724" s="405" t="s">
        <v>96</v>
      </c>
      <c r="D15724" s="384">
        <v>3631</v>
      </c>
      <c r="E15724">
        <v>0.02</v>
      </c>
      <c r="F15724">
        <v>1.20459</v>
      </c>
      <c r="G15724" s="384">
        <v>0</v>
      </c>
      <c r="H15724">
        <v>0</v>
      </c>
    </row>
    <row r="15725" spans="1:10">
      <c r="A15725">
        <v>15688</v>
      </c>
      <c r="B15725" s="612">
        <v>44166.686111111114</v>
      </c>
      <c r="C15725" s="405" t="s">
        <v>2110</v>
      </c>
      <c r="D15725" s="384">
        <v>3631</v>
      </c>
      <c r="E15725">
        <v>0.02</v>
      </c>
      <c r="F15725">
        <v>1.20459</v>
      </c>
      <c r="G15725" s="384">
        <v>0</v>
      </c>
      <c r="H15725">
        <v>1.2055899999999999</v>
      </c>
    </row>
    <row r="15726" spans="1:10">
      <c r="A15726">
        <v>15689</v>
      </c>
      <c r="B15726" s="612">
        <v>44166.859027777777</v>
      </c>
      <c r="C15726" s="405" t="s">
        <v>2054</v>
      </c>
      <c r="D15726" s="384">
        <v>3631</v>
      </c>
      <c r="E15726">
        <v>0.02</v>
      </c>
      <c r="F15726">
        <v>1.2055899999999999</v>
      </c>
      <c r="G15726" s="384">
        <v>0</v>
      </c>
      <c r="H15726">
        <v>1.2055899999999999</v>
      </c>
      <c r="I15726">
        <v>2</v>
      </c>
      <c r="J15726" s="384">
        <v>44877.09</v>
      </c>
    </row>
    <row r="15727" spans="1:10">
      <c r="A15727">
        <v>15690</v>
      </c>
      <c r="B15727" s="612">
        <v>44166.870833333334</v>
      </c>
      <c r="C15727" s="405" t="s">
        <v>97</v>
      </c>
      <c r="D15727" s="384">
        <v>3632</v>
      </c>
      <c r="E15727">
        <v>0.23</v>
      </c>
      <c r="F15727">
        <v>1.2066699999999999</v>
      </c>
      <c r="G15727" s="384">
        <v>0</v>
      </c>
      <c r="H15727">
        <v>0</v>
      </c>
    </row>
    <row r="15728" spans="1:10">
      <c r="A15728">
        <v>15691</v>
      </c>
      <c r="B15728" s="612">
        <v>44166.870833333334</v>
      </c>
      <c r="C15728" s="405" t="s">
        <v>2110</v>
      </c>
      <c r="D15728" s="384">
        <v>3632</v>
      </c>
      <c r="E15728">
        <v>0.23</v>
      </c>
      <c r="F15728">
        <v>1.2066699999999999</v>
      </c>
      <c r="G15728" s="384">
        <v>0</v>
      </c>
      <c r="H15728">
        <v>1.2027099999999999</v>
      </c>
    </row>
    <row r="15729" spans="1:10">
      <c r="A15729">
        <v>15716</v>
      </c>
      <c r="B15729" s="612">
        <v>44167.626388888886</v>
      </c>
      <c r="C15729" s="405" t="s">
        <v>2110</v>
      </c>
      <c r="D15729" s="384">
        <v>3632</v>
      </c>
      <c r="E15729">
        <v>0.23</v>
      </c>
      <c r="F15729">
        <v>1.2066699999999999</v>
      </c>
      <c r="G15729" s="384">
        <v>0</v>
      </c>
      <c r="H15729">
        <v>1.2045300000000001</v>
      </c>
    </row>
    <row r="15730" spans="1:10">
      <c r="A15730">
        <v>15733</v>
      </c>
      <c r="B15730" s="612">
        <v>44167.890972222223</v>
      </c>
      <c r="C15730" s="405" t="s">
        <v>2110</v>
      </c>
      <c r="D15730" s="384">
        <v>3632</v>
      </c>
      <c r="E15730">
        <v>0.23</v>
      </c>
      <c r="F15730">
        <v>1.2066699999999999</v>
      </c>
      <c r="G15730" s="384">
        <v>0</v>
      </c>
      <c r="H15730">
        <v>1.20669</v>
      </c>
    </row>
    <row r="15731" spans="1:10">
      <c r="A15731">
        <v>15747</v>
      </c>
      <c r="B15731" s="612">
        <v>44168.334722222222</v>
      </c>
      <c r="C15731" s="405" t="s">
        <v>2110</v>
      </c>
      <c r="D15731" s="384">
        <v>3632</v>
      </c>
      <c r="E15731">
        <v>0.23</v>
      </c>
      <c r="F15731">
        <v>1.2066699999999999</v>
      </c>
      <c r="G15731" s="384">
        <v>0</v>
      </c>
      <c r="H15731">
        <v>1.20899</v>
      </c>
    </row>
    <row r="15732" spans="1:10">
      <c r="A15732">
        <v>15769</v>
      </c>
      <c r="B15732" s="612">
        <v>44168.540972222225</v>
      </c>
      <c r="C15732" s="405" t="s">
        <v>2110</v>
      </c>
      <c r="D15732" s="384">
        <v>3632</v>
      </c>
      <c r="E15732">
        <v>0.23</v>
      </c>
      <c r="F15732">
        <v>1.2066699999999999</v>
      </c>
      <c r="G15732" s="384">
        <v>0</v>
      </c>
      <c r="H15732">
        <v>1.2114100000000001</v>
      </c>
    </row>
    <row r="15733" spans="1:10">
      <c r="A15733">
        <v>15837</v>
      </c>
      <c r="B15733" s="612">
        <v>44169.905555555553</v>
      </c>
      <c r="C15733" s="405" t="s">
        <v>2054</v>
      </c>
      <c r="D15733" s="384">
        <v>3632</v>
      </c>
      <c r="E15733">
        <v>0.23</v>
      </c>
      <c r="F15733">
        <v>1.2114100000000001</v>
      </c>
      <c r="G15733" s="384">
        <v>0</v>
      </c>
      <c r="H15733">
        <v>1.2114100000000001</v>
      </c>
      <c r="I15733">
        <v>-107.74</v>
      </c>
      <c r="J15733" s="384">
        <v>44505.39</v>
      </c>
    </row>
    <row r="15734" spans="1:10">
      <c r="A15734">
        <v>15698</v>
      </c>
      <c r="B15734" s="612">
        <v>44166.879166666666</v>
      </c>
      <c r="C15734" s="405" t="s">
        <v>96</v>
      </c>
      <c r="D15734" s="384">
        <v>3633</v>
      </c>
      <c r="E15734">
        <v>0.02</v>
      </c>
      <c r="F15734">
        <v>1.20702</v>
      </c>
      <c r="G15734" s="384">
        <v>0</v>
      </c>
      <c r="H15734">
        <v>0</v>
      </c>
    </row>
    <row r="15735" spans="1:10">
      <c r="A15735">
        <v>15699</v>
      </c>
      <c r="B15735" s="612">
        <v>44166.879166666666</v>
      </c>
      <c r="C15735" s="405" t="s">
        <v>2110</v>
      </c>
      <c r="D15735" s="384">
        <v>3633</v>
      </c>
      <c r="E15735">
        <v>0.02</v>
      </c>
      <c r="F15735">
        <v>1.20702</v>
      </c>
      <c r="G15735" s="384">
        <v>0</v>
      </c>
      <c r="H15735">
        <v>1.2080200000000001</v>
      </c>
    </row>
    <row r="15736" spans="1:10">
      <c r="A15736">
        <v>15700</v>
      </c>
      <c r="B15736" s="612">
        <v>44167.14166666667</v>
      </c>
      <c r="C15736" s="405" t="s">
        <v>2054</v>
      </c>
      <c r="D15736" s="384">
        <v>3633</v>
      </c>
      <c r="E15736">
        <v>0.02</v>
      </c>
      <c r="F15736">
        <v>1.2080200000000001</v>
      </c>
      <c r="G15736" s="384">
        <v>0</v>
      </c>
      <c r="H15736">
        <v>1.2080200000000001</v>
      </c>
      <c r="I15736">
        <v>1.92</v>
      </c>
      <c r="J15736" s="384">
        <v>44879.01</v>
      </c>
    </row>
    <row r="15737" spans="1:10">
      <c r="A15737">
        <v>15701</v>
      </c>
      <c r="B15737" s="612">
        <v>44167.248611111114</v>
      </c>
      <c r="C15737" s="405" t="s">
        <v>96</v>
      </c>
      <c r="D15737" s="384">
        <v>3634</v>
      </c>
      <c r="E15737">
        <v>0.02</v>
      </c>
      <c r="F15737">
        <v>1.20706</v>
      </c>
      <c r="G15737" s="384">
        <v>0</v>
      </c>
      <c r="H15737">
        <v>0</v>
      </c>
    </row>
    <row r="15738" spans="1:10">
      <c r="A15738">
        <v>15702</v>
      </c>
      <c r="B15738" s="612">
        <v>44167.248611111114</v>
      </c>
      <c r="C15738" s="405" t="s">
        <v>2110</v>
      </c>
      <c r="D15738" s="384">
        <v>3634</v>
      </c>
      <c r="E15738">
        <v>0.02</v>
      </c>
      <c r="F15738">
        <v>1.20706</v>
      </c>
      <c r="G15738" s="384">
        <v>0</v>
      </c>
      <c r="H15738">
        <v>1.2080599999999999</v>
      </c>
    </row>
    <row r="15739" spans="1:10">
      <c r="A15739">
        <v>15703</v>
      </c>
      <c r="B15739" s="612">
        <v>44167.313888888886</v>
      </c>
      <c r="C15739" s="405" t="s">
        <v>2054</v>
      </c>
      <c r="D15739" s="384">
        <v>3634</v>
      </c>
      <c r="E15739">
        <v>0.02</v>
      </c>
      <c r="F15739">
        <v>1.2080599999999999</v>
      </c>
      <c r="G15739" s="384">
        <v>0</v>
      </c>
      <c r="H15739">
        <v>1.2080599999999999</v>
      </c>
      <c r="I15739">
        <v>2</v>
      </c>
      <c r="J15739" s="384">
        <v>44881.01</v>
      </c>
    </row>
    <row r="15740" spans="1:10">
      <c r="A15740">
        <v>15704</v>
      </c>
      <c r="B15740" s="612">
        <v>44167.336805555555</v>
      </c>
      <c r="C15740" s="405" t="s">
        <v>96</v>
      </c>
      <c r="D15740" s="384">
        <v>3635</v>
      </c>
      <c r="E15740">
        <v>0.02</v>
      </c>
      <c r="F15740">
        <v>1.2072099999999999</v>
      </c>
      <c r="G15740" s="384">
        <v>0</v>
      </c>
      <c r="H15740">
        <v>0</v>
      </c>
    </row>
    <row r="15741" spans="1:10">
      <c r="A15741">
        <v>15705</v>
      </c>
      <c r="B15741" s="612">
        <v>44167.336805555555</v>
      </c>
      <c r="C15741" s="405" t="s">
        <v>2110</v>
      </c>
      <c r="D15741" s="384">
        <v>3635</v>
      </c>
      <c r="E15741">
        <v>0.02</v>
      </c>
      <c r="F15741">
        <v>1.2072099999999999</v>
      </c>
      <c r="G15741" s="384">
        <v>0</v>
      </c>
      <c r="H15741">
        <v>1.20821</v>
      </c>
    </row>
    <row r="15742" spans="1:10">
      <c r="A15742">
        <v>15708</v>
      </c>
      <c r="B15742" s="612">
        <v>44167.350694444445</v>
      </c>
      <c r="C15742" s="405" t="s">
        <v>2110</v>
      </c>
      <c r="D15742" s="384">
        <v>3635</v>
      </c>
      <c r="E15742">
        <v>0.02</v>
      </c>
      <c r="F15742">
        <v>1.2072099999999999</v>
      </c>
      <c r="G15742" s="384">
        <v>0</v>
      </c>
      <c r="H15742">
        <v>1.2074100000000001</v>
      </c>
    </row>
    <row r="15743" spans="1:10">
      <c r="A15743">
        <v>15709</v>
      </c>
      <c r="B15743" s="612">
        <v>44167.567361111112</v>
      </c>
      <c r="C15743" s="405" t="s">
        <v>2054</v>
      </c>
      <c r="D15743" s="384">
        <v>3635</v>
      </c>
      <c r="E15743">
        <v>0.02</v>
      </c>
      <c r="F15743">
        <v>1.2074100000000001</v>
      </c>
      <c r="G15743" s="384">
        <v>0</v>
      </c>
      <c r="H15743">
        <v>1.2074100000000001</v>
      </c>
      <c r="I15743">
        <v>0.4</v>
      </c>
      <c r="J15743" s="384">
        <v>44881.41</v>
      </c>
    </row>
    <row r="15744" spans="1:10">
      <c r="A15744">
        <v>15706</v>
      </c>
      <c r="B15744" s="612">
        <v>44167.350694444445</v>
      </c>
      <c r="C15744" s="405" t="s">
        <v>96</v>
      </c>
      <c r="D15744" s="384">
        <v>3636</v>
      </c>
      <c r="E15744">
        <v>0.02</v>
      </c>
      <c r="F15744">
        <v>1.2056</v>
      </c>
      <c r="G15744" s="384">
        <v>0</v>
      </c>
      <c r="H15744">
        <v>0</v>
      </c>
    </row>
    <row r="15745" spans="1:10">
      <c r="A15745">
        <v>15707</v>
      </c>
      <c r="B15745" s="612">
        <v>44167.350694444445</v>
      </c>
      <c r="C15745" s="405" t="s">
        <v>2110</v>
      </c>
      <c r="D15745" s="384">
        <v>3636</v>
      </c>
      <c r="E15745">
        <v>0.02</v>
      </c>
      <c r="F15745">
        <v>1.2056</v>
      </c>
      <c r="G15745" s="384">
        <v>0</v>
      </c>
      <c r="H15745">
        <v>1.2074100000000001</v>
      </c>
    </row>
    <row r="15746" spans="1:10">
      <c r="A15746">
        <v>15710</v>
      </c>
      <c r="B15746" s="612">
        <v>44167.567361111112</v>
      </c>
      <c r="C15746" s="405" t="s">
        <v>2054</v>
      </c>
      <c r="D15746" s="384">
        <v>3636</v>
      </c>
      <c r="E15746">
        <v>0.02</v>
      </c>
      <c r="F15746">
        <v>1.2074100000000001</v>
      </c>
      <c r="G15746" s="384">
        <v>0</v>
      </c>
      <c r="H15746">
        <v>1.2074100000000001</v>
      </c>
      <c r="I15746">
        <v>3.62</v>
      </c>
      <c r="J15746" s="384">
        <v>44885.03</v>
      </c>
    </row>
    <row r="15747" spans="1:10">
      <c r="A15747">
        <v>15711</v>
      </c>
      <c r="B15747" s="612">
        <v>44167.57708333333</v>
      </c>
      <c r="C15747" s="405" t="s">
        <v>96</v>
      </c>
      <c r="D15747" s="384">
        <v>3637</v>
      </c>
      <c r="E15747">
        <v>0.02</v>
      </c>
      <c r="F15747">
        <v>1.2074199999999999</v>
      </c>
      <c r="G15747" s="384">
        <v>0</v>
      </c>
      <c r="H15747">
        <v>0</v>
      </c>
    </row>
    <row r="15748" spans="1:10">
      <c r="A15748">
        <v>15712</v>
      </c>
      <c r="B15748" s="612">
        <v>44167.57708333333</v>
      </c>
      <c r="C15748" s="405" t="s">
        <v>2110</v>
      </c>
      <c r="D15748" s="384">
        <v>3637</v>
      </c>
      <c r="E15748">
        <v>0.02</v>
      </c>
      <c r="F15748">
        <v>1.2074199999999999</v>
      </c>
      <c r="G15748" s="384">
        <v>0</v>
      </c>
      <c r="H15748">
        <v>1.20842</v>
      </c>
    </row>
    <row r="15749" spans="1:10">
      <c r="A15749">
        <v>15713</v>
      </c>
      <c r="B15749" s="612">
        <v>44167.625</v>
      </c>
      <c r="C15749" s="405" t="s">
        <v>2054</v>
      </c>
      <c r="D15749" s="384">
        <v>3637</v>
      </c>
      <c r="E15749">
        <v>0.02</v>
      </c>
      <c r="F15749">
        <v>1.20842</v>
      </c>
      <c r="G15749" s="384">
        <v>0</v>
      </c>
      <c r="H15749">
        <v>1.20842</v>
      </c>
      <c r="I15749">
        <v>2</v>
      </c>
      <c r="J15749" s="384">
        <v>44887.03</v>
      </c>
    </row>
    <row r="15750" spans="1:10">
      <c r="A15750">
        <v>15714</v>
      </c>
      <c r="B15750" s="612">
        <v>44167.626388888886</v>
      </c>
      <c r="C15750" s="405" t="s">
        <v>97</v>
      </c>
      <c r="D15750" s="384">
        <v>3638</v>
      </c>
      <c r="E15750">
        <v>0.38</v>
      </c>
      <c r="F15750">
        <v>1.2088000000000001</v>
      </c>
      <c r="G15750" s="384">
        <v>0</v>
      </c>
      <c r="H15750">
        <v>0</v>
      </c>
    </row>
    <row r="15751" spans="1:10">
      <c r="A15751">
        <v>15715</v>
      </c>
      <c r="B15751" s="612">
        <v>44167.626388888886</v>
      </c>
      <c r="C15751" s="405" t="s">
        <v>2110</v>
      </c>
      <c r="D15751" s="384">
        <v>3638</v>
      </c>
      <c r="E15751">
        <v>0.38</v>
      </c>
      <c r="F15751">
        <v>1.2088000000000001</v>
      </c>
      <c r="G15751" s="384">
        <v>0</v>
      </c>
      <c r="H15751">
        <v>1.2045300000000001</v>
      </c>
    </row>
    <row r="15752" spans="1:10">
      <c r="A15752">
        <v>15732</v>
      </c>
      <c r="B15752" s="612">
        <v>44167.890972222223</v>
      </c>
      <c r="C15752" s="405" t="s">
        <v>2110</v>
      </c>
      <c r="D15752" s="384">
        <v>3638</v>
      </c>
      <c r="E15752">
        <v>0.38</v>
      </c>
      <c r="F15752">
        <v>1.2088000000000001</v>
      </c>
      <c r="G15752" s="384">
        <v>0</v>
      </c>
      <c r="H15752">
        <v>1.20669</v>
      </c>
    </row>
    <row r="15753" spans="1:10">
      <c r="A15753">
        <v>15746</v>
      </c>
      <c r="B15753" s="612">
        <v>44168.334722222222</v>
      </c>
      <c r="C15753" s="405" t="s">
        <v>2110</v>
      </c>
      <c r="D15753" s="384">
        <v>3638</v>
      </c>
      <c r="E15753">
        <v>0.38</v>
      </c>
      <c r="F15753">
        <v>1.2088000000000001</v>
      </c>
      <c r="G15753" s="384">
        <v>0</v>
      </c>
      <c r="H15753">
        <v>1.20899</v>
      </c>
    </row>
    <row r="15754" spans="1:10">
      <c r="A15754">
        <v>15768</v>
      </c>
      <c r="B15754" s="612">
        <v>44168.540972222225</v>
      </c>
      <c r="C15754" s="405" t="s">
        <v>2110</v>
      </c>
      <c r="D15754" s="384">
        <v>3638</v>
      </c>
      <c r="E15754">
        <v>0.38</v>
      </c>
      <c r="F15754">
        <v>1.2088000000000001</v>
      </c>
      <c r="G15754" s="384">
        <v>0</v>
      </c>
      <c r="H15754">
        <v>1.2114100000000001</v>
      </c>
    </row>
    <row r="15755" spans="1:10">
      <c r="A15755">
        <v>15838</v>
      </c>
      <c r="B15755" s="612">
        <v>44169.905555555553</v>
      </c>
      <c r="C15755" s="405" t="s">
        <v>2054</v>
      </c>
      <c r="D15755" s="384">
        <v>3638</v>
      </c>
      <c r="E15755">
        <v>0.38</v>
      </c>
      <c r="F15755">
        <v>1.2114100000000001</v>
      </c>
      <c r="G15755" s="384">
        <v>0</v>
      </c>
      <c r="H15755">
        <v>1.2114100000000001</v>
      </c>
      <c r="I15755">
        <v>-97.48</v>
      </c>
      <c r="J15755" s="384">
        <v>44407.91</v>
      </c>
    </row>
    <row r="15756" spans="1:10">
      <c r="A15756">
        <v>15723</v>
      </c>
      <c r="B15756" s="612">
        <v>44167.643055555556</v>
      </c>
      <c r="C15756" s="405" t="s">
        <v>96</v>
      </c>
      <c r="D15756" s="384">
        <v>3639</v>
      </c>
      <c r="E15756">
        <v>0.02</v>
      </c>
      <c r="F15756">
        <v>1.2098599999999999</v>
      </c>
      <c r="G15756" s="384">
        <v>0</v>
      </c>
      <c r="H15756">
        <v>0</v>
      </c>
    </row>
    <row r="15757" spans="1:10">
      <c r="A15757">
        <v>15724</v>
      </c>
      <c r="B15757" s="612">
        <v>44167.643055555556</v>
      </c>
      <c r="C15757" s="405" t="s">
        <v>2110</v>
      </c>
      <c r="D15757" s="384">
        <v>3639</v>
      </c>
      <c r="E15757">
        <v>0.02</v>
      </c>
      <c r="F15757">
        <v>1.2098599999999999</v>
      </c>
      <c r="G15757" s="384">
        <v>0</v>
      </c>
      <c r="H15757">
        <v>1.21086</v>
      </c>
    </row>
    <row r="15758" spans="1:10">
      <c r="A15758">
        <v>15727</v>
      </c>
      <c r="B15758" s="612">
        <v>44167.663888888892</v>
      </c>
      <c r="C15758" s="405" t="s">
        <v>2110</v>
      </c>
      <c r="D15758" s="384">
        <v>3639</v>
      </c>
      <c r="E15758">
        <v>0.02</v>
      </c>
      <c r="F15758">
        <v>1.2098599999999999</v>
      </c>
      <c r="G15758" s="384">
        <v>0</v>
      </c>
      <c r="H15758">
        <v>1.2100500000000001</v>
      </c>
    </row>
    <row r="15759" spans="1:10">
      <c r="A15759">
        <v>15728</v>
      </c>
      <c r="B15759" s="612">
        <v>44167.806250000001</v>
      </c>
      <c r="C15759" s="405" t="s">
        <v>2054</v>
      </c>
      <c r="D15759" s="384">
        <v>3639</v>
      </c>
      <c r="E15759">
        <v>0.02</v>
      </c>
      <c r="F15759">
        <v>1.2100500000000001</v>
      </c>
      <c r="G15759" s="384">
        <v>0</v>
      </c>
      <c r="H15759">
        <v>1.2100500000000001</v>
      </c>
      <c r="I15759">
        <v>0.38</v>
      </c>
      <c r="J15759" s="384">
        <v>44887.41</v>
      </c>
    </row>
    <row r="15760" spans="1:10">
      <c r="A15760">
        <v>15725</v>
      </c>
      <c r="B15760" s="612">
        <v>44167.663888888892</v>
      </c>
      <c r="C15760" s="405" t="s">
        <v>96</v>
      </c>
      <c r="D15760" s="384">
        <v>3640</v>
      </c>
      <c r="E15760">
        <v>0.02</v>
      </c>
      <c r="F15760">
        <v>1.20824</v>
      </c>
      <c r="G15760" s="384">
        <v>0</v>
      </c>
      <c r="H15760">
        <v>0</v>
      </c>
    </row>
    <row r="15761" spans="1:10">
      <c r="A15761">
        <v>15726</v>
      </c>
      <c r="B15761" s="612">
        <v>44167.663888888892</v>
      </c>
      <c r="C15761" s="405" t="s">
        <v>2110</v>
      </c>
      <c r="D15761" s="384">
        <v>3640</v>
      </c>
      <c r="E15761">
        <v>0.02</v>
      </c>
      <c r="F15761">
        <v>1.20824</v>
      </c>
      <c r="G15761" s="384">
        <v>0</v>
      </c>
      <c r="H15761">
        <v>1.2100500000000001</v>
      </c>
    </row>
    <row r="15762" spans="1:10">
      <c r="A15762">
        <v>15729</v>
      </c>
      <c r="B15762" s="612">
        <v>44167.806250000001</v>
      </c>
      <c r="C15762" s="405" t="s">
        <v>2054</v>
      </c>
      <c r="D15762" s="384">
        <v>3640</v>
      </c>
      <c r="E15762">
        <v>0.02</v>
      </c>
      <c r="F15762">
        <v>1.2100500000000001</v>
      </c>
      <c r="G15762" s="384">
        <v>0</v>
      </c>
      <c r="H15762">
        <v>1.2100500000000001</v>
      </c>
      <c r="I15762">
        <v>3.62</v>
      </c>
      <c r="J15762" s="384">
        <v>44891.03</v>
      </c>
    </row>
    <row r="15763" spans="1:10">
      <c r="A15763">
        <v>15730</v>
      </c>
      <c r="B15763" s="612">
        <v>44167.890972222223</v>
      </c>
      <c r="C15763" s="405" t="s">
        <v>97</v>
      </c>
      <c r="D15763" s="384">
        <v>3641</v>
      </c>
      <c r="E15763">
        <v>0.64</v>
      </c>
      <c r="F15763">
        <v>1.2110399999999999</v>
      </c>
      <c r="G15763" s="384">
        <v>0</v>
      </c>
      <c r="H15763">
        <v>0</v>
      </c>
    </row>
    <row r="15764" spans="1:10">
      <c r="A15764">
        <v>15731</v>
      </c>
      <c r="B15764" s="612">
        <v>44167.890972222223</v>
      </c>
      <c r="C15764" s="405" t="s">
        <v>2110</v>
      </c>
      <c r="D15764" s="384">
        <v>3641</v>
      </c>
      <c r="E15764">
        <v>0.64</v>
      </c>
      <c r="F15764">
        <v>1.2110399999999999</v>
      </c>
      <c r="G15764" s="384">
        <v>0</v>
      </c>
      <c r="H15764">
        <v>1.20669</v>
      </c>
    </row>
    <row r="15765" spans="1:10">
      <c r="A15765">
        <v>15745</v>
      </c>
      <c r="B15765" s="612">
        <v>44168.334722222222</v>
      </c>
      <c r="C15765" s="405" t="s">
        <v>2110</v>
      </c>
      <c r="D15765" s="384">
        <v>3641</v>
      </c>
      <c r="E15765">
        <v>0.64</v>
      </c>
      <c r="F15765">
        <v>1.2110399999999999</v>
      </c>
      <c r="G15765" s="384">
        <v>0</v>
      </c>
      <c r="H15765">
        <v>1.20899</v>
      </c>
    </row>
    <row r="15766" spans="1:10">
      <c r="A15766">
        <v>15767</v>
      </c>
      <c r="B15766" s="612">
        <v>44168.540972222225</v>
      </c>
      <c r="C15766" s="405" t="s">
        <v>2110</v>
      </c>
      <c r="D15766" s="384">
        <v>3641</v>
      </c>
      <c r="E15766">
        <v>0.64</v>
      </c>
      <c r="F15766">
        <v>1.2110399999999999</v>
      </c>
      <c r="G15766" s="384">
        <v>0</v>
      </c>
      <c r="H15766">
        <v>1.2114100000000001</v>
      </c>
    </row>
    <row r="15767" spans="1:10">
      <c r="A15767">
        <v>15839</v>
      </c>
      <c r="B15767" s="612">
        <v>44169.905555555553</v>
      </c>
      <c r="C15767" s="405" t="s">
        <v>2054</v>
      </c>
      <c r="D15767" s="384">
        <v>3641</v>
      </c>
      <c r="E15767">
        <v>0.64</v>
      </c>
      <c r="F15767">
        <v>1.2114100000000001</v>
      </c>
      <c r="G15767" s="384">
        <v>0</v>
      </c>
      <c r="H15767">
        <v>1.2114100000000001</v>
      </c>
      <c r="I15767">
        <v>-20.82</v>
      </c>
      <c r="J15767" s="384">
        <v>44387.08</v>
      </c>
    </row>
    <row r="15768" spans="1:10">
      <c r="A15768">
        <v>15740</v>
      </c>
      <c r="B15768" s="612">
        <v>44168.277083333334</v>
      </c>
      <c r="C15768" s="405" t="s">
        <v>96</v>
      </c>
      <c r="D15768" s="384">
        <v>3642</v>
      </c>
      <c r="E15768">
        <v>0.02</v>
      </c>
      <c r="F15768">
        <v>1.2115800000000001</v>
      </c>
      <c r="G15768" s="384">
        <v>0</v>
      </c>
      <c r="H15768">
        <v>0</v>
      </c>
    </row>
    <row r="15769" spans="1:10">
      <c r="A15769">
        <v>15741</v>
      </c>
      <c r="B15769" s="612">
        <v>44168.277083333334</v>
      </c>
      <c r="C15769" s="405" t="s">
        <v>2110</v>
      </c>
      <c r="D15769" s="384">
        <v>3642</v>
      </c>
      <c r="E15769">
        <v>0.02</v>
      </c>
      <c r="F15769">
        <v>1.2115800000000001</v>
      </c>
      <c r="G15769" s="384">
        <v>0</v>
      </c>
      <c r="H15769">
        <v>1.21258</v>
      </c>
    </row>
    <row r="15770" spans="1:10">
      <c r="A15770">
        <v>15742</v>
      </c>
      <c r="B15770" s="612">
        <v>44168.333333333336</v>
      </c>
      <c r="C15770" s="405" t="s">
        <v>2054</v>
      </c>
      <c r="D15770" s="384">
        <v>3642</v>
      </c>
      <c r="E15770">
        <v>0.02</v>
      </c>
      <c r="F15770">
        <v>1.21258</v>
      </c>
      <c r="G15770" s="384">
        <v>0</v>
      </c>
      <c r="H15770">
        <v>1.21258</v>
      </c>
      <c r="I15770">
        <v>2</v>
      </c>
      <c r="J15770" s="384">
        <v>44893.03</v>
      </c>
    </row>
    <row r="15771" spans="1:10">
      <c r="A15771">
        <v>15743</v>
      </c>
      <c r="B15771" s="612">
        <v>44168.334722222222</v>
      </c>
      <c r="C15771" s="405" t="s">
        <v>97</v>
      </c>
      <c r="D15771" s="384">
        <v>3643</v>
      </c>
      <c r="E15771">
        <v>1.1100000000000001</v>
      </c>
      <c r="F15771">
        <v>1.2133400000000001</v>
      </c>
      <c r="G15771" s="384">
        <v>0</v>
      </c>
      <c r="H15771">
        <v>0</v>
      </c>
    </row>
    <row r="15772" spans="1:10">
      <c r="A15772">
        <v>15744</v>
      </c>
      <c r="B15772" s="612">
        <v>44168.334722222222</v>
      </c>
      <c r="C15772" s="405" t="s">
        <v>2110</v>
      </c>
      <c r="D15772" s="384">
        <v>3643</v>
      </c>
      <c r="E15772">
        <v>1.1100000000000001</v>
      </c>
      <c r="F15772">
        <v>1.2133400000000001</v>
      </c>
      <c r="G15772" s="384">
        <v>0</v>
      </c>
      <c r="H15772">
        <v>1.20899</v>
      </c>
    </row>
    <row r="15773" spans="1:10">
      <c r="A15773">
        <v>15766</v>
      </c>
      <c r="B15773" s="612">
        <v>44168.540972222225</v>
      </c>
      <c r="C15773" s="405" t="s">
        <v>2110</v>
      </c>
      <c r="D15773" s="384">
        <v>3643</v>
      </c>
      <c r="E15773">
        <v>1.1100000000000001</v>
      </c>
      <c r="F15773">
        <v>1.2133400000000001</v>
      </c>
      <c r="G15773" s="384">
        <v>0</v>
      </c>
      <c r="H15773">
        <v>1.2114100000000001</v>
      </c>
    </row>
    <row r="15774" spans="1:10">
      <c r="A15774">
        <v>15840</v>
      </c>
      <c r="B15774" s="612">
        <v>44169.905555555553</v>
      </c>
      <c r="C15774" s="405" t="s">
        <v>2054</v>
      </c>
      <c r="D15774" s="384">
        <v>3643</v>
      </c>
      <c r="E15774">
        <v>1.1100000000000001</v>
      </c>
      <c r="F15774">
        <v>1.2114100000000001</v>
      </c>
      <c r="G15774" s="384">
        <v>0</v>
      </c>
      <c r="H15774">
        <v>1.2114100000000001</v>
      </c>
      <c r="I15774">
        <v>215.47</v>
      </c>
      <c r="J15774" s="384">
        <v>44602.55</v>
      </c>
    </row>
    <row r="15775" spans="1:10">
      <c r="A15775">
        <v>15754</v>
      </c>
      <c r="B15775" s="612">
        <v>44168.348611111112</v>
      </c>
      <c r="C15775" s="405" t="s">
        <v>96</v>
      </c>
      <c r="D15775" s="384">
        <v>3644</v>
      </c>
      <c r="E15775">
        <v>0.02</v>
      </c>
      <c r="F15775">
        <v>1.2132000000000001</v>
      </c>
      <c r="G15775" s="384">
        <v>0</v>
      </c>
      <c r="H15775">
        <v>0</v>
      </c>
    </row>
    <row r="15776" spans="1:10">
      <c r="A15776">
        <v>15755</v>
      </c>
      <c r="B15776" s="612">
        <v>44168.348611111112</v>
      </c>
      <c r="C15776" s="405" t="s">
        <v>2110</v>
      </c>
      <c r="D15776" s="384">
        <v>3644</v>
      </c>
      <c r="E15776">
        <v>0.02</v>
      </c>
      <c r="F15776">
        <v>1.2132000000000001</v>
      </c>
      <c r="G15776" s="384">
        <v>0</v>
      </c>
      <c r="H15776">
        <v>1.2141999999999999</v>
      </c>
    </row>
    <row r="15777" spans="1:10">
      <c r="A15777">
        <v>15758</v>
      </c>
      <c r="B15777" s="612">
        <v>44168.378472222219</v>
      </c>
      <c r="C15777" s="405" t="s">
        <v>2110</v>
      </c>
      <c r="D15777" s="384">
        <v>3644</v>
      </c>
      <c r="E15777">
        <v>0.02</v>
      </c>
      <c r="F15777">
        <v>1.2132000000000001</v>
      </c>
      <c r="G15777" s="384">
        <v>0</v>
      </c>
      <c r="H15777">
        <v>1.2134</v>
      </c>
    </row>
    <row r="15778" spans="1:10">
      <c r="A15778">
        <v>15759</v>
      </c>
      <c r="B15778" s="612">
        <v>44168.506944444445</v>
      </c>
      <c r="C15778" s="405" t="s">
        <v>2054</v>
      </c>
      <c r="D15778" s="384">
        <v>3644</v>
      </c>
      <c r="E15778">
        <v>0.02</v>
      </c>
      <c r="F15778">
        <v>1.2134</v>
      </c>
      <c r="G15778" s="384">
        <v>0</v>
      </c>
      <c r="H15778">
        <v>1.2134</v>
      </c>
      <c r="I15778">
        <v>0.4</v>
      </c>
      <c r="J15778" s="384">
        <v>44893.43</v>
      </c>
    </row>
    <row r="15779" spans="1:10">
      <c r="A15779">
        <v>15756</v>
      </c>
      <c r="B15779" s="612">
        <v>44168.378472222219</v>
      </c>
      <c r="C15779" s="405" t="s">
        <v>96</v>
      </c>
      <c r="D15779" s="384">
        <v>3645</v>
      </c>
      <c r="E15779">
        <v>0.02</v>
      </c>
      <c r="F15779">
        <v>1.2116</v>
      </c>
      <c r="G15779" s="384">
        <v>0</v>
      </c>
      <c r="H15779">
        <v>0</v>
      </c>
    </row>
    <row r="15780" spans="1:10">
      <c r="A15780">
        <v>15757</v>
      </c>
      <c r="B15780" s="612">
        <v>44168.378472222219</v>
      </c>
      <c r="C15780" s="405" t="s">
        <v>2110</v>
      </c>
      <c r="D15780" s="384">
        <v>3645</v>
      </c>
      <c r="E15780">
        <v>0.02</v>
      </c>
      <c r="F15780">
        <v>1.2116</v>
      </c>
      <c r="G15780" s="384">
        <v>0</v>
      </c>
      <c r="H15780">
        <v>1.2134</v>
      </c>
    </row>
    <row r="15781" spans="1:10">
      <c r="A15781">
        <v>15760</v>
      </c>
      <c r="B15781" s="612">
        <v>44168.506944444445</v>
      </c>
      <c r="C15781" s="405" t="s">
        <v>2054</v>
      </c>
      <c r="D15781" s="384">
        <v>3645</v>
      </c>
      <c r="E15781">
        <v>0.02</v>
      </c>
      <c r="F15781">
        <v>1.2134</v>
      </c>
      <c r="G15781" s="384">
        <v>0</v>
      </c>
      <c r="H15781">
        <v>1.2134</v>
      </c>
      <c r="I15781">
        <v>3.6</v>
      </c>
      <c r="J15781" s="384">
        <v>44897.03</v>
      </c>
    </row>
    <row r="15782" spans="1:10">
      <c r="A15782">
        <v>15761</v>
      </c>
      <c r="B15782" s="612">
        <v>44168.536805555559</v>
      </c>
      <c r="C15782" s="405" t="s">
        <v>96</v>
      </c>
      <c r="D15782" s="384">
        <v>3646</v>
      </c>
      <c r="E15782">
        <v>0.02</v>
      </c>
      <c r="F15782">
        <v>1.21427</v>
      </c>
      <c r="G15782" s="384">
        <v>0</v>
      </c>
      <c r="H15782">
        <v>0</v>
      </c>
    </row>
    <row r="15783" spans="1:10">
      <c r="A15783">
        <v>15762</v>
      </c>
      <c r="B15783" s="612">
        <v>44168.536805555559</v>
      </c>
      <c r="C15783" s="405" t="s">
        <v>2110</v>
      </c>
      <c r="D15783" s="384">
        <v>3646</v>
      </c>
      <c r="E15783">
        <v>0.02</v>
      </c>
      <c r="F15783">
        <v>1.21427</v>
      </c>
      <c r="G15783" s="384">
        <v>0</v>
      </c>
      <c r="H15783">
        <v>1.2152700000000001</v>
      </c>
    </row>
    <row r="15784" spans="1:10">
      <c r="A15784">
        <v>15763</v>
      </c>
      <c r="B15784" s="612">
        <v>44168.540277777778</v>
      </c>
      <c r="C15784" s="405" t="s">
        <v>2054</v>
      </c>
      <c r="D15784" s="384">
        <v>3646</v>
      </c>
      <c r="E15784">
        <v>0.02</v>
      </c>
      <c r="F15784">
        <v>1.2152700000000001</v>
      </c>
      <c r="G15784" s="384">
        <v>0</v>
      </c>
      <c r="H15784">
        <v>1.2152700000000001</v>
      </c>
      <c r="I15784">
        <v>2</v>
      </c>
      <c r="J15784" s="384">
        <v>44899.03</v>
      </c>
    </row>
    <row r="15785" spans="1:10">
      <c r="A15785">
        <v>15764</v>
      </c>
      <c r="B15785" s="612">
        <v>44168.540972222225</v>
      </c>
      <c r="C15785" s="405" t="s">
        <v>97</v>
      </c>
      <c r="D15785" s="384">
        <v>3647</v>
      </c>
      <c r="E15785">
        <v>1.93</v>
      </c>
      <c r="F15785">
        <v>1.21576</v>
      </c>
      <c r="G15785" s="384">
        <v>0</v>
      </c>
      <c r="H15785">
        <v>0</v>
      </c>
    </row>
    <row r="15786" spans="1:10">
      <c r="A15786">
        <v>15765</v>
      </c>
      <c r="B15786" s="612">
        <v>44168.540972222225</v>
      </c>
      <c r="C15786" s="405" t="s">
        <v>2110</v>
      </c>
      <c r="D15786" s="384">
        <v>3647</v>
      </c>
      <c r="E15786">
        <v>1.93</v>
      </c>
      <c r="F15786">
        <v>1.21576</v>
      </c>
      <c r="G15786" s="384">
        <v>0</v>
      </c>
      <c r="H15786">
        <v>1.2114100000000001</v>
      </c>
    </row>
    <row r="15787" spans="1:10">
      <c r="A15787">
        <v>15841</v>
      </c>
      <c r="B15787" s="612">
        <v>44169.905555555553</v>
      </c>
      <c r="C15787" s="405" t="s">
        <v>2054</v>
      </c>
      <c r="D15787" s="384">
        <v>3647</v>
      </c>
      <c r="E15787">
        <v>1.93</v>
      </c>
      <c r="F15787">
        <v>1.2114100000000001</v>
      </c>
      <c r="G15787" s="384">
        <v>0</v>
      </c>
      <c r="H15787">
        <v>1.2114100000000001</v>
      </c>
      <c r="I15787">
        <v>841.7</v>
      </c>
      <c r="J15787" s="384">
        <v>45444.26</v>
      </c>
    </row>
    <row r="15788" spans="1:10">
      <c r="A15788">
        <v>15776</v>
      </c>
      <c r="B15788" s="612">
        <v>44168.543055555558</v>
      </c>
      <c r="C15788" s="405" t="s">
        <v>96</v>
      </c>
      <c r="D15788" s="384">
        <v>3648</v>
      </c>
      <c r="E15788">
        <v>0.02</v>
      </c>
      <c r="F15788">
        <v>1.2153400000000001</v>
      </c>
      <c r="G15788" s="384">
        <v>0</v>
      </c>
      <c r="H15788">
        <v>0</v>
      </c>
    </row>
    <row r="15789" spans="1:10">
      <c r="A15789">
        <v>15777</v>
      </c>
      <c r="B15789" s="612">
        <v>44168.543055555558</v>
      </c>
      <c r="C15789" s="405" t="s">
        <v>2110</v>
      </c>
      <c r="D15789" s="384">
        <v>3648</v>
      </c>
      <c r="E15789">
        <v>0.02</v>
      </c>
      <c r="F15789">
        <v>1.2153400000000001</v>
      </c>
      <c r="G15789" s="384">
        <v>0</v>
      </c>
      <c r="H15789">
        <v>1.21634</v>
      </c>
    </row>
    <row r="15790" spans="1:10">
      <c r="A15790">
        <v>15778</v>
      </c>
      <c r="B15790" s="612">
        <v>44168.593055555553</v>
      </c>
      <c r="C15790" s="405" t="s">
        <v>2054</v>
      </c>
      <c r="D15790" s="384">
        <v>3648</v>
      </c>
      <c r="E15790">
        <v>0.02</v>
      </c>
      <c r="F15790">
        <v>1.21634</v>
      </c>
      <c r="G15790" s="384">
        <v>0</v>
      </c>
      <c r="H15790">
        <v>1.21634</v>
      </c>
      <c r="I15790">
        <v>2</v>
      </c>
      <c r="J15790" s="384">
        <v>44901.03</v>
      </c>
    </row>
    <row r="15791" spans="1:10">
      <c r="A15791">
        <v>15779</v>
      </c>
      <c r="B15791" s="612">
        <v>44168.598611111112</v>
      </c>
      <c r="C15791" s="405" t="s">
        <v>96</v>
      </c>
      <c r="D15791" s="384">
        <v>3649</v>
      </c>
      <c r="E15791">
        <v>0.02</v>
      </c>
      <c r="F15791">
        <v>1.2162999999999999</v>
      </c>
      <c r="G15791" s="384">
        <v>0</v>
      </c>
      <c r="H15791">
        <v>0</v>
      </c>
    </row>
    <row r="15792" spans="1:10">
      <c r="A15792">
        <v>15780</v>
      </c>
      <c r="B15792" s="612">
        <v>44168.598611111112</v>
      </c>
      <c r="C15792" s="405" t="s">
        <v>2110</v>
      </c>
      <c r="D15792" s="384">
        <v>3649</v>
      </c>
      <c r="E15792">
        <v>0.02</v>
      </c>
      <c r="F15792">
        <v>1.2162999999999999</v>
      </c>
      <c r="G15792" s="384">
        <v>0</v>
      </c>
      <c r="H15792">
        <v>1.2173</v>
      </c>
    </row>
    <row r="15793" spans="1:10">
      <c r="A15793">
        <v>15783</v>
      </c>
      <c r="B15793" s="612">
        <v>44168.60833333333</v>
      </c>
      <c r="C15793" s="405" t="s">
        <v>2110</v>
      </c>
      <c r="D15793" s="384">
        <v>3649</v>
      </c>
      <c r="E15793">
        <v>0.02</v>
      </c>
      <c r="F15793">
        <v>1.2162999999999999</v>
      </c>
      <c r="G15793" s="384">
        <v>0</v>
      </c>
      <c r="H15793">
        <v>1.2164999999999999</v>
      </c>
    </row>
    <row r="15794" spans="1:10">
      <c r="A15794">
        <v>15784</v>
      </c>
      <c r="B15794" s="612">
        <v>44168.628472222219</v>
      </c>
      <c r="C15794" s="405" t="s">
        <v>2054</v>
      </c>
      <c r="D15794" s="384">
        <v>3649</v>
      </c>
      <c r="E15794">
        <v>0.02</v>
      </c>
      <c r="F15794">
        <v>1.2164999999999999</v>
      </c>
      <c r="G15794" s="384">
        <v>0</v>
      </c>
      <c r="H15794">
        <v>1.2164999999999999</v>
      </c>
      <c r="I15794">
        <v>0.4</v>
      </c>
      <c r="J15794" s="384">
        <v>44901.43</v>
      </c>
    </row>
    <row r="15795" spans="1:10">
      <c r="A15795">
        <v>15781</v>
      </c>
      <c r="B15795" s="612">
        <v>44168.60833333333</v>
      </c>
      <c r="C15795" s="405" t="s">
        <v>96</v>
      </c>
      <c r="D15795" s="384">
        <v>3650</v>
      </c>
      <c r="E15795">
        <v>0.02</v>
      </c>
      <c r="F15795">
        <v>1.2146999999999999</v>
      </c>
      <c r="G15795" s="384">
        <v>0</v>
      </c>
      <c r="H15795">
        <v>0</v>
      </c>
    </row>
    <row r="15796" spans="1:10">
      <c r="A15796">
        <v>15782</v>
      </c>
      <c r="B15796" s="612">
        <v>44168.60833333333</v>
      </c>
      <c r="C15796" s="405" t="s">
        <v>2110</v>
      </c>
      <c r="D15796" s="384">
        <v>3650</v>
      </c>
      <c r="E15796">
        <v>0.02</v>
      </c>
      <c r="F15796">
        <v>1.2146999999999999</v>
      </c>
      <c r="G15796" s="384">
        <v>0</v>
      </c>
      <c r="H15796">
        <v>1.2164999999999999</v>
      </c>
    </row>
    <row r="15797" spans="1:10">
      <c r="A15797">
        <v>15785</v>
      </c>
      <c r="B15797" s="612">
        <v>44168.628472222219</v>
      </c>
      <c r="C15797" s="405" t="s">
        <v>2054</v>
      </c>
      <c r="D15797" s="384">
        <v>3650</v>
      </c>
      <c r="E15797">
        <v>0.02</v>
      </c>
      <c r="F15797">
        <v>1.2164999999999999</v>
      </c>
      <c r="G15797" s="384">
        <v>0</v>
      </c>
      <c r="H15797">
        <v>1.2164999999999999</v>
      </c>
      <c r="I15797">
        <v>3.6</v>
      </c>
      <c r="J15797" s="384">
        <v>44905.03</v>
      </c>
    </row>
    <row r="15798" spans="1:10">
      <c r="A15798">
        <v>15786</v>
      </c>
      <c r="B15798" s="612">
        <v>44168.645833333336</v>
      </c>
      <c r="C15798" s="405" t="s">
        <v>96</v>
      </c>
      <c r="D15798" s="384">
        <v>3651</v>
      </c>
      <c r="E15798">
        <v>0.02</v>
      </c>
      <c r="F15798">
        <v>1.2166999999999999</v>
      </c>
      <c r="G15798" s="384">
        <v>0</v>
      </c>
      <c r="H15798">
        <v>0</v>
      </c>
    </row>
    <row r="15799" spans="1:10">
      <c r="A15799">
        <v>15787</v>
      </c>
      <c r="B15799" s="612">
        <v>44168.645833333336</v>
      </c>
      <c r="C15799" s="405" t="s">
        <v>2110</v>
      </c>
      <c r="D15799" s="384">
        <v>3651</v>
      </c>
      <c r="E15799">
        <v>0.02</v>
      </c>
      <c r="F15799">
        <v>1.2166999999999999</v>
      </c>
      <c r="G15799" s="384">
        <v>0</v>
      </c>
      <c r="H15799">
        <v>1.2177</v>
      </c>
    </row>
    <row r="15800" spans="1:10">
      <c r="A15800">
        <v>15790</v>
      </c>
      <c r="B15800" s="612">
        <v>44168.673611111109</v>
      </c>
      <c r="C15800" s="405" t="s">
        <v>2110</v>
      </c>
      <c r="D15800" s="384">
        <v>3651</v>
      </c>
      <c r="E15800">
        <v>0.02</v>
      </c>
      <c r="F15800">
        <v>1.2166999999999999</v>
      </c>
      <c r="G15800" s="384">
        <v>0</v>
      </c>
      <c r="H15800">
        <v>1.2169000000000001</v>
      </c>
    </row>
    <row r="15801" spans="1:10">
      <c r="A15801">
        <v>15794</v>
      </c>
      <c r="B15801" s="612">
        <v>44168.763888888891</v>
      </c>
      <c r="C15801" s="405" t="s">
        <v>2110</v>
      </c>
      <c r="D15801" s="384">
        <v>3651</v>
      </c>
      <c r="E15801">
        <v>0.02</v>
      </c>
      <c r="F15801">
        <v>1.2166999999999999</v>
      </c>
      <c r="G15801" s="384">
        <v>0</v>
      </c>
      <c r="H15801">
        <v>1.2158599999999999</v>
      </c>
    </row>
    <row r="15802" spans="1:10">
      <c r="A15802">
        <v>15795</v>
      </c>
      <c r="B15802" s="612">
        <v>44169.293055555558</v>
      </c>
      <c r="C15802" s="405" t="s">
        <v>2054</v>
      </c>
      <c r="D15802" s="384">
        <v>3651</v>
      </c>
      <c r="E15802">
        <v>0.02</v>
      </c>
      <c r="F15802">
        <v>1.2158599999999999</v>
      </c>
      <c r="G15802" s="384">
        <v>0</v>
      </c>
      <c r="H15802">
        <v>1.2158599999999999</v>
      </c>
      <c r="I15802">
        <v>-1.76</v>
      </c>
      <c r="J15802" s="384">
        <v>44903.27</v>
      </c>
    </row>
    <row r="15803" spans="1:10">
      <c r="A15803">
        <v>15788</v>
      </c>
      <c r="B15803" s="612">
        <v>44168.673611111109</v>
      </c>
      <c r="C15803" s="405" t="s">
        <v>96</v>
      </c>
      <c r="D15803" s="384">
        <v>3652</v>
      </c>
      <c r="E15803">
        <v>0.02</v>
      </c>
      <c r="F15803">
        <v>1.21509</v>
      </c>
      <c r="G15803" s="384">
        <v>0</v>
      </c>
      <c r="H15803">
        <v>0</v>
      </c>
    </row>
    <row r="15804" spans="1:10">
      <c r="A15804">
        <v>15789</v>
      </c>
      <c r="B15804" s="612">
        <v>44168.673611111109</v>
      </c>
      <c r="C15804" s="405" t="s">
        <v>2110</v>
      </c>
      <c r="D15804" s="384">
        <v>3652</v>
      </c>
      <c r="E15804">
        <v>0.02</v>
      </c>
      <c r="F15804">
        <v>1.21509</v>
      </c>
      <c r="G15804" s="384">
        <v>0</v>
      </c>
      <c r="H15804">
        <v>1.2169000000000001</v>
      </c>
    </row>
    <row r="15805" spans="1:10">
      <c r="A15805">
        <v>15793</v>
      </c>
      <c r="B15805" s="612">
        <v>44168.763888888891</v>
      </c>
      <c r="C15805" s="405" t="s">
        <v>2110</v>
      </c>
      <c r="D15805" s="384">
        <v>3652</v>
      </c>
      <c r="E15805">
        <v>0.02</v>
      </c>
      <c r="F15805">
        <v>1.21509</v>
      </c>
      <c r="G15805" s="384">
        <v>0</v>
      </c>
      <c r="H15805">
        <v>1.2158599999999999</v>
      </c>
    </row>
    <row r="15806" spans="1:10">
      <c r="A15806">
        <v>15796</v>
      </c>
      <c r="B15806" s="612">
        <v>44169.293055555558</v>
      </c>
      <c r="C15806" s="405" t="s">
        <v>2054</v>
      </c>
      <c r="D15806" s="384">
        <v>3652</v>
      </c>
      <c r="E15806">
        <v>0.02</v>
      </c>
      <c r="F15806">
        <v>1.2158599999999999</v>
      </c>
      <c r="G15806" s="384">
        <v>0</v>
      </c>
      <c r="H15806">
        <v>1.2158599999999999</v>
      </c>
      <c r="I15806">
        <v>1.46</v>
      </c>
      <c r="J15806" s="384">
        <v>44904.73</v>
      </c>
    </row>
    <row r="15807" spans="1:10">
      <c r="A15807">
        <v>15791</v>
      </c>
      <c r="B15807" s="612">
        <v>44168.763888888891</v>
      </c>
      <c r="C15807" s="405" t="s">
        <v>96</v>
      </c>
      <c r="D15807" s="384">
        <v>3653</v>
      </c>
      <c r="E15807">
        <v>0.03</v>
      </c>
      <c r="F15807">
        <v>1.2134799999999999</v>
      </c>
      <c r="G15807" s="384">
        <v>0</v>
      </c>
      <c r="H15807">
        <v>0</v>
      </c>
    </row>
    <row r="15808" spans="1:10">
      <c r="A15808">
        <v>15792</v>
      </c>
      <c r="B15808" s="612">
        <v>44168.763888888891</v>
      </c>
      <c r="C15808" s="405" t="s">
        <v>2110</v>
      </c>
      <c r="D15808" s="384">
        <v>3653</v>
      </c>
      <c r="E15808">
        <v>0.03</v>
      </c>
      <c r="F15808">
        <v>1.2134799999999999</v>
      </c>
      <c r="G15808" s="384">
        <v>0</v>
      </c>
      <c r="H15808">
        <v>1.2158599999999999</v>
      </c>
    </row>
    <row r="15809" spans="1:10">
      <c r="A15809">
        <v>15797</v>
      </c>
      <c r="B15809" s="612">
        <v>44169.293055555558</v>
      </c>
      <c r="C15809" s="405" t="s">
        <v>2054</v>
      </c>
      <c r="D15809" s="384">
        <v>3653</v>
      </c>
      <c r="E15809">
        <v>0.03</v>
      </c>
      <c r="F15809">
        <v>1.2158599999999999</v>
      </c>
      <c r="G15809" s="384">
        <v>0</v>
      </c>
      <c r="H15809">
        <v>1.2158599999999999</v>
      </c>
      <c r="I15809">
        <v>7.02</v>
      </c>
      <c r="J15809" s="384">
        <v>44911.75</v>
      </c>
    </row>
    <row r="15810" spans="1:10">
      <c r="A15810">
        <v>15798</v>
      </c>
      <c r="B15810" s="612">
        <v>44169.29583333333</v>
      </c>
      <c r="C15810" s="405" t="s">
        <v>96</v>
      </c>
      <c r="D15810" s="384">
        <v>3654</v>
      </c>
      <c r="E15810">
        <v>0.02</v>
      </c>
      <c r="F15810">
        <v>1.2156</v>
      </c>
      <c r="G15810" s="384">
        <v>0</v>
      </c>
      <c r="H15810">
        <v>0</v>
      </c>
    </row>
    <row r="15811" spans="1:10">
      <c r="A15811">
        <v>15799</v>
      </c>
      <c r="B15811" s="612">
        <v>44169.29583333333</v>
      </c>
      <c r="C15811" s="405" t="s">
        <v>2110</v>
      </c>
      <c r="D15811" s="384">
        <v>3654</v>
      </c>
      <c r="E15811">
        <v>0.02</v>
      </c>
      <c r="F15811">
        <v>1.2156</v>
      </c>
      <c r="G15811" s="384">
        <v>0</v>
      </c>
      <c r="H15811">
        <v>1.2165999999999999</v>
      </c>
    </row>
    <row r="15812" spans="1:10">
      <c r="A15812">
        <v>15800</v>
      </c>
      <c r="B15812" s="612">
        <v>44169.357638888891</v>
      </c>
      <c r="C15812" s="405" t="s">
        <v>2054</v>
      </c>
      <c r="D15812" s="384">
        <v>3654</v>
      </c>
      <c r="E15812">
        <v>0.02</v>
      </c>
      <c r="F15812">
        <v>1.2165999999999999</v>
      </c>
      <c r="G15812" s="384">
        <v>0</v>
      </c>
      <c r="H15812">
        <v>1.2165999999999999</v>
      </c>
      <c r="I15812">
        <v>2</v>
      </c>
      <c r="J15812" s="384">
        <v>44913.75</v>
      </c>
    </row>
    <row r="15813" spans="1:10">
      <c r="A15813">
        <v>15801</v>
      </c>
      <c r="B15813" s="612">
        <v>44169.361805555556</v>
      </c>
      <c r="C15813" s="405" t="s">
        <v>96</v>
      </c>
      <c r="D15813" s="384">
        <v>3655</v>
      </c>
      <c r="E15813">
        <v>0.02</v>
      </c>
      <c r="F15813">
        <v>1.21597</v>
      </c>
      <c r="G15813" s="384">
        <v>0</v>
      </c>
      <c r="H15813">
        <v>0</v>
      </c>
    </row>
    <row r="15814" spans="1:10">
      <c r="A15814">
        <v>15802</v>
      </c>
      <c r="B15814" s="612">
        <v>44169.361805555556</v>
      </c>
      <c r="C15814" s="405" t="s">
        <v>2110</v>
      </c>
      <c r="D15814" s="384">
        <v>3655</v>
      </c>
      <c r="E15814">
        <v>0.02</v>
      </c>
      <c r="F15814">
        <v>1.21597</v>
      </c>
      <c r="G15814" s="384">
        <v>0</v>
      </c>
      <c r="H15814">
        <v>1.2169700000000001</v>
      </c>
    </row>
    <row r="15815" spans="1:10">
      <c r="A15815">
        <v>15803</v>
      </c>
      <c r="B15815" s="612">
        <v>44169.383333333331</v>
      </c>
      <c r="C15815" s="405" t="s">
        <v>2054</v>
      </c>
      <c r="D15815" s="384">
        <v>3655</v>
      </c>
      <c r="E15815">
        <v>0.02</v>
      </c>
      <c r="F15815">
        <v>1.2169700000000001</v>
      </c>
      <c r="G15815" s="384">
        <v>0</v>
      </c>
      <c r="H15815">
        <v>1.2169700000000001</v>
      </c>
      <c r="I15815">
        <v>2</v>
      </c>
      <c r="J15815" s="384">
        <v>44915.75</v>
      </c>
    </row>
    <row r="15816" spans="1:10">
      <c r="A15816">
        <v>15804</v>
      </c>
      <c r="B15816" s="612">
        <v>44169.425694444442</v>
      </c>
      <c r="C15816" s="405" t="s">
        <v>96</v>
      </c>
      <c r="D15816" s="384">
        <v>3656</v>
      </c>
      <c r="E15816">
        <v>0.02</v>
      </c>
      <c r="F15816">
        <v>1.2166699999999999</v>
      </c>
      <c r="G15816" s="384">
        <v>0</v>
      </c>
      <c r="H15816">
        <v>0</v>
      </c>
    </row>
    <row r="15817" spans="1:10">
      <c r="A15817">
        <v>15805</v>
      </c>
      <c r="B15817" s="612">
        <v>44169.425694444442</v>
      </c>
      <c r="C15817" s="405" t="s">
        <v>2110</v>
      </c>
      <c r="D15817" s="384">
        <v>3656</v>
      </c>
      <c r="E15817">
        <v>0.02</v>
      </c>
      <c r="F15817">
        <v>1.2166699999999999</v>
      </c>
      <c r="G15817" s="384">
        <v>0</v>
      </c>
      <c r="H15817">
        <v>1.21767</v>
      </c>
    </row>
    <row r="15818" spans="1:10">
      <c r="A15818">
        <v>15806</v>
      </c>
      <c r="B15818" s="612">
        <v>44169.450694444444</v>
      </c>
      <c r="C15818" s="405" t="s">
        <v>2054</v>
      </c>
      <c r="D15818" s="384">
        <v>3656</v>
      </c>
      <c r="E15818">
        <v>0.02</v>
      </c>
      <c r="F15818">
        <v>1.21767</v>
      </c>
      <c r="G15818" s="384">
        <v>0</v>
      </c>
      <c r="H15818">
        <v>1.21767</v>
      </c>
      <c r="I15818">
        <v>2</v>
      </c>
      <c r="J15818" s="384">
        <v>44917.75</v>
      </c>
    </row>
    <row r="15819" spans="1:10">
      <c r="A15819">
        <v>15807</v>
      </c>
      <c r="B15819" s="612">
        <v>44169.535416666666</v>
      </c>
      <c r="C15819" s="405" t="s">
        <v>96</v>
      </c>
      <c r="D15819" s="384">
        <v>3657</v>
      </c>
      <c r="E15819">
        <v>0.02</v>
      </c>
      <c r="F15819">
        <v>1.2161900000000001</v>
      </c>
      <c r="G15819" s="384">
        <v>0</v>
      </c>
      <c r="H15819">
        <v>0</v>
      </c>
    </row>
    <row r="15820" spans="1:10">
      <c r="A15820">
        <v>15808</v>
      </c>
      <c r="B15820" s="612">
        <v>44169.535416666666</v>
      </c>
      <c r="C15820" s="405" t="s">
        <v>2110</v>
      </c>
      <c r="D15820" s="384">
        <v>3657</v>
      </c>
      <c r="E15820">
        <v>0.02</v>
      </c>
      <c r="F15820">
        <v>1.2161900000000001</v>
      </c>
      <c r="G15820" s="384">
        <v>0</v>
      </c>
      <c r="H15820">
        <v>1.21719</v>
      </c>
    </row>
    <row r="15821" spans="1:10">
      <c r="A15821">
        <v>15811</v>
      </c>
      <c r="B15821" s="612">
        <v>44169.574305555558</v>
      </c>
      <c r="C15821" s="405" t="s">
        <v>2110</v>
      </c>
      <c r="D15821" s="384">
        <v>3657</v>
      </c>
      <c r="E15821">
        <v>0.02</v>
      </c>
      <c r="F15821">
        <v>1.2161900000000001</v>
      </c>
      <c r="G15821" s="384">
        <v>0</v>
      </c>
      <c r="H15821">
        <v>1.21628</v>
      </c>
    </row>
    <row r="15822" spans="1:10">
      <c r="A15822">
        <v>15812</v>
      </c>
      <c r="B15822" s="612">
        <v>44169.598611111112</v>
      </c>
      <c r="C15822" s="405" t="s">
        <v>2054</v>
      </c>
      <c r="D15822" s="384">
        <v>3657</v>
      </c>
      <c r="E15822">
        <v>0.02</v>
      </c>
      <c r="F15822">
        <v>1.21628</v>
      </c>
      <c r="G15822" s="384">
        <v>0</v>
      </c>
      <c r="H15822">
        <v>1.21628</v>
      </c>
      <c r="I15822">
        <v>0.18</v>
      </c>
      <c r="J15822" s="384">
        <v>44917.93</v>
      </c>
    </row>
    <row r="15823" spans="1:10">
      <c r="A15823">
        <v>15809</v>
      </c>
      <c r="B15823" s="612">
        <v>44169.574305555558</v>
      </c>
      <c r="C15823" s="405" t="s">
        <v>96</v>
      </c>
      <c r="D15823" s="384">
        <v>3658</v>
      </c>
      <c r="E15823">
        <v>0.02</v>
      </c>
      <c r="F15823">
        <v>1.2143699999999999</v>
      </c>
      <c r="G15823" s="384">
        <v>0</v>
      </c>
      <c r="H15823">
        <v>0</v>
      </c>
    </row>
    <row r="15824" spans="1:10">
      <c r="A15824">
        <v>15810</v>
      </c>
      <c r="B15824" s="612">
        <v>44169.574305555558</v>
      </c>
      <c r="C15824" s="405" t="s">
        <v>2110</v>
      </c>
      <c r="D15824" s="384">
        <v>3658</v>
      </c>
      <c r="E15824">
        <v>0.02</v>
      </c>
      <c r="F15824">
        <v>1.2143699999999999</v>
      </c>
      <c r="G15824" s="384">
        <v>0</v>
      </c>
      <c r="H15824">
        <v>1.21628</v>
      </c>
    </row>
    <row r="15825" spans="1:10">
      <c r="A15825">
        <v>15813</v>
      </c>
      <c r="B15825" s="612">
        <v>44169.598611111112</v>
      </c>
      <c r="C15825" s="405" t="s">
        <v>2054</v>
      </c>
      <c r="D15825" s="384">
        <v>3658</v>
      </c>
      <c r="E15825">
        <v>0.02</v>
      </c>
      <c r="F15825">
        <v>1.21628</v>
      </c>
      <c r="G15825" s="384">
        <v>0</v>
      </c>
      <c r="H15825">
        <v>1.21628</v>
      </c>
      <c r="I15825">
        <v>3.82</v>
      </c>
      <c r="J15825" s="384">
        <v>44921.75</v>
      </c>
    </row>
    <row r="15826" spans="1:10">
      <c r="A15826">
        <v>15814</v>
      </c>
      <c r="B15826" s="612">
        <v>44169.601388888892</v>
      </c>
      <c r="C15826" s="405" t="s">
        <v>96</v>
      </c>
      <c r="D15826" s="384">
        <v>3659</v>
      </c>
      <c r="E15826">
        <v>0.02</v>
      </c>
      <c r="F15826">
        <v>1.2158899999999999</v>
      </c>
      <c r="G15826" s="384">
        <v>0</v>
      </c>
      <c r="H15826">
        <v>0</v>
      </c>
    </row>
    <row r="15827" spans="1:10">
      <c r="A15827">
        <v>15815</v>
      </c>
      <c r="B15827" s="612">
        <v>44169.601388888892</v>
      </c>
      <c r="C15827" s="405" t="s">
        <v>2110</v>
      </c>
      <c r="D15827" s="384">
        <v>3659</v>
      </c>
      <c r="E15827">
        <v>0.02</v>
      </c>
      <c r="F15827">
        <v>1.2158899999999999</v>
      </c>
      <c r="G15827" s="384">
        <v>0</v>
      </c>
      <c r="H15827">
        <v>1.21689</v>
      </c>
    </row>
    <row r="15828" spans="1:10">
      <c r="A15828">
        <v>15816</v>
      </c>
      <c r="B15828" s="612">
        <v>44169.609722222223</v>
      </c>
      <c r="C15828" s="405" t="s">
        <v>2054</v>
      </c>
      <c r="D15828" s="384">
        <v>3659</v>
      </c>
      <c r="E15828">
        <v>0.02</v>
      </c>
      <c r="F15828">
        <v>1.21689</v>
      </c>
      <c r="G15828" s="384">
        <v>0</v>
      </c>
      <c r="H15828">
        <v>1.21689</v>
      </c>
      <c r="I15828">
        <v>2</v>
      </c>
      <c r="J15828" s="384">
        <v>44923.75</v>
      </c>
    </row>
    <row r="15829" spans="1:10">
      <c r="A15829">
        <v>15817</v>
      </c>
      <c r="B15829" s="612">
        <v>44169.616666666669</v>
      </c>
      <c r="C15829" s="405" t="s">
        <v>96</v>
      </c>
      <c r="D15829" s="384">
        <v>3660</v>
      </c>
      <c r="E15829">
        <v>0.02</v>
      </c>
      <c r="F15829">
        <v>1.2166699999999999</v>
      </c>
      <c r="G15829" s="384">
        <v>0</v>
      </c>
      <c r="H15829">
        <v>0</v>
      </c>
    </row>
    <row r="15830" spans="1:10">
      <c r="A15830">
        <v>15818</v>
      </c>
      <c r="B15830" s="612">
        <v>44169.616666666669</v>
      </c>
      <c r="C15830" s="405" t="s">
        <v>2110</v>
      </c>
      <c r="D15830" s="384">
        <v>3660</v>
      </c>
      <c r="E15830">
        <v>0.02</v>
      </c>
      <c r="F15830">
        <v>1.2166699999999999</v>
      </c>
      <c r="G15830" s="384">
        <v>0</v>
      </c>
      <c r="H15830">
        <v>1.21767</v>
      </c>
    </row>
    <row r="15831" spans="1:10">
      <c r="A15831">
        <v>15821</v>
      </c>
      <c r="B15831" s="612">
        <v>44169.638194444444</v>
      </c>
      <c r="C15831" s="405" t="s">
        <v>2110</v>
      </c>
      <c r="D15831" s="384">
        <v>3660</v>
      </c>
      <c r="E15831">
        <v>0.02</v>
      </c>
      <c r="F15831">
        <v>1.2166699999999999</v>
      </c>
      <c r="G15831" s="384">
        <v>0</v>
      </c>
      <c r="H15831">
        <v>1.2168699999999999</v>
      </c>
    </row>
    <row r="15832" spans="1:10">
      <c r="A15832">
        <v>15825</v>
      </c>
      <c r="B15832" s="612">
        <v>44169.85833333333</v>
      </c>
      <c r="C15832" s="405" t="s">
        <v>2110</v>
      </c>
      <c r="D15832" s="384">
        <v>3660</v>
      </c>
      <c r="E15832">
        <v>0.02</v>
      </c>
      <c r="F15832">
        <v>1.2166699999999999</v>
      </c>
      <c r="G15832" s="384">
        <v>0</v>
      </c>
      <c r="H15832">
        <v>1.21584</v>
      </c>
    </row>
    <row r="15833" spans="1:10">
      <c r="A15833">
        <v>15830</v>
      </c>
      <c r="B15833" s="612">
        <v>44169.868750000001</v>
      </c>
      <c r="C15833" s="405" t="s">
        <v>2110</v>
      </c>
      <c r="D15833" s="384">
        <v>3660</v>
      </c>
      <c r="E15833">
        <v>0.02</v>
      </c>
      <c r="F15833">
        <v>1.2166699999999999</v>
      </c>
      <c r="G15833" s="384">
        <v>0</v>
      </c>
      <c r="H15833">
        <v>1.21454</v>
      </c>
    </row>
    <row r="15834" spans="1:10">
      <c r="A15834">
        <v>15854</v>
      </c>
      <c r="B15834" s="612">
        <v>44172.353472222225</v>
      </c>
      <c r="C15834" s="405" t="s">
        <v>2110</v>
      </c>
      <c r="D15834" s="384">
        <v>3660</v>
      </c>
      <c r="E15834">
        <v>0.02</v>
      </c>
      <c r="F15834">
        <v>1.2166699999999999</v>
      </c>
      <c r="G15834" s="384">
        <v>0</v>
      </c>
      <c r="H15834">
        <v>1.2132000000000001</v>
      </c>
    </row>
    <row r="15835" spans="1:10">
      <c r="A15835">
        <v>15867</v>
      </c>
      <c r="B15835" s="612">
        <v>44172.554861111108</v>
      </c>
      <c r="C15835" s="405" t="s">
        <v>2054</v>
      </c>
      <c r="D15835" s="384">
        <v>3660</v>
      </c>
      <c r="E15835">
        <v>0.02</v>
      </c>
      <c r="F15835">
        <v>1.2132000000000001</v>
      </c>
      <c r="G15835" s="384">
        <v>0</v>
      </c>
      <c r="H15835">
        <v>1.2132000000000001</v>
      </c>
      <c r="I15835">
        <v>-7.02</v>
      </c>
      <c r="J15835" s="384">
        <v>45443.28</v>
      </c>
    </row>
    <row r="15836" spans="1:10">
      <c r="A15836">
        <v>15819</v>
      </c>
      <c r="B15836" s="612">
        <v>44169.638194444444</v>
      </c>
      <c r="C15836" s="405" t="s">
        <v>96</v>
      </c>
      <c r="D15836" s="384">
        <v>3661</v>
      </c>
      <c r="E15836">
        <v>0.02</v>
      </c>
      <c r="F15836">
        <v>1.2150700000000001</v>
      </c>
      <c r="G15836" s="384">
        <v>0</v>
      </c>
      <c r="H15836">
        <v>0</v>
      </c>
    </row>
    <row r="15837" spans="1:10">
      <c r="A15837">
        <v>15820</v>
      </c>
      <c r="B15837" s="612">
        <v>44169.638194444444</v>
      </c>
      <c r="C15837" s="405" t="s">
        <v>2110</v>
      </c>
      <c r="D15837" s="384">
        <v>3661</v>
      </c>
      <c r="E15837">
        <v>0.02</v>
      </c>
      <c r="F15837">
        <v>1.2150700000000001</v>
      </c>
      <c r="G15837" s="384">
        <v>0</v>
      </c>
      <c r="H15837">
        <v>1.2168699999999999</v>
      </c>
    </row>
    <row r="15838" spans="1:10">
      <c r="A15838">
        <v>15824</v>
      </c>
      <c r="B15838" s="612">
        <v>44169.85833333333</v>
      </c>
      <c r="C15838" s="405" t="s">
        <v>2110</v>
      </c>
      <c r="D15838" s="384">
        <v>3661</v>
      </c>
      <c r="E15838">
        <v>0.02</v>
      </c>
      <c r="F15838">
        <v>1.2150700000000001</v>
      </c>
      <c r="G15838" s="384">
        <v>0</v>
      </c>
      <c r="H15838">
        <v>1.21584</v>
      </c>
    </row>
    <row r="15839" spans="1:10">
      <c r="A15839">
        <v>15829</v>
      </c>
      <c r="B15839" s="612">
        <v>44169.868750000001</v>
      </c>
      <c r="C15839" s="405" t="s">
        <v>2110</v>
      </c>
      <c r="D15839" s="384">
        <v>3661</v>
      </c>
      <c r="E15839">
        <v>0.02</v>
      </c>
      <c r="F15839">
        <v>1.2150700000000001</v>
      </c>
      <c r="G15839" s="384">
        <v>0</v>
      </c>
      <c r="H15839">
        <v>1.21454</v>
      </c>
    </row>
    <row r="15840" spans="1:10">
      <c r="A15840">
        <v>15853</v>
      </c>
      <c r="B15840" s="612">
        <v>44172.353472222225</v>
      </c>
      <c r="C15840" s="405" t="s">
        <v>2110</v>
      </c>
      <c r="D15840" s="384">
        <v>3661</v>
      </c>
      <c r="E15840">
        <v>0.02</v>
      </c>
      <c r="F15840">
        <v>1.2150700000000001</v>
      </c>
      <c r="G15840" s="384">
        <v>0</v>
      </c>
      <c r="H15840">
        <v>1.2132000000000001</v>
      </c>
    </row>
    <row r="15841" spans="1:10">
      <c r="A15841">
        <v>15868</v>
      </c>
      <c r="B15841" s="612">
        <v>44172.554861111108</v>
      </c>
      <c r="C15841" s="405" t="s">
        <v>2054</v>
      </c>
      <c r="D15841" s="384">
        <v>3661</v>
      </c>
      <c r="E15841">
        <v>0.02</v>
      </c>
      <c r="F15841">
        <v>1.2132000000000001</v>
      </c>
      <c r="G15841" s="384">
        <v>0</v>
      </c>
      <c r="H15841">
        <v>1.2132000000000001</v>
      </c>
      <c r="I15841">
        <v>-3.82</v>
      </c>
      <c r="J15841" s="384">
        <v>45439.46</v>
      </c>
    </row>
    <row r="15842" spans="1:10">
      <c r="A15842">
        <v>15822</v>
      </c>
      <c r="B15842" s="612">
        <v>44169.85833333333</v>
      </c>
      <c r="C15842" s="405" t="s">
        <v>96</v>
      </c>
      <c r="D15842" s="384">
        <v>3662</v>
      </c>
      <c r="E15842">
        <v>0.03</v>
      </c>
      <c r="F15842">
        <v>1.21346</v>
      </c>
      <c r="G15842" s="384">
        <v>0</v>
      </c>
      <c r="H15842">
        <v>0</v>
      </c>
    </row>
    <row r="15843" spans="1:10">
      <c r="A15843">
        <v>15823</v>
      </c>
      <c r="B15843" s="612">
        <v>44169.85833333333</v>
      </c>
      <c r="C15843" s="405" t="s">
        <v>2110</v>
      </c>
      <c r="D15843" s="384">
        <v>3662</v>
      </c>
      <c r="E15843">
        <v>0.03</v>
      </c>
      <c r="F15843">
        <v>1.21346</v>
      </c>
      <c r="G15843" s="384">
        <v>0</v>
      </c>
      <c r="H15843">
        <v>1.21584</v>
      </c>
    </row>
    <row r="15844" spans="1:10">
      <c r="A15844">
        <v>15828</v>
      </c>
      <c r="B15844" s="612">
        <v>44169.868750000001</v>
      </c>
      <c r="C15844" s="405" t="s">
        <v>2110</v>
      </c>
      <c r="D15844" s="384">
        <v>3662</v>
      </c>
      <c r="E15844">
        <v>0.03</v>
      </c>
      <c r="F15844">
        <v>1.21346</v>
      </c>
      <c r="G15844" s="384">
        <v>0</v>
      </c>
      <c r="H15844">
        <v>1.21454</v>
      </c>
    </row>
    <row r="15845" spans="1:10">
      <c r="A15845">
        <v>15852</v>
      </c>
      <c r="B15845" s="612">
        <v>44172.353472222225</v>
      </c>
      <c r="C15845" s="405" t="s">
        <v>2110</v>
      </c>
      <c r="D15845" s="384">
        <v>3662</v>
      </c>
      <c r="E15845">
        <v>0.03</v>
      </c>
      <c r="F15845">
        <v>1.21346</v>
      </c>
      <c r="G15845" s="384">
        <v>0</v>
      </c>
      <c r="H15845">
        <v>1.2132000000000001</v>
      </c>
    </row>
    <row r="15846" spans="1:10">
      <c r="A15846">
        <v>15869</v>
      </c>
      <c r="B15846" s="612">
        <v>44172.554861111108</v>
      </c>
      <c r="C15846" s="405" t="s">
        <v>2054</v>
      </c>
      <c r="D15846" s="384">
        <v>3662</v>
      </c>
      <c r="E15846">
        <v>0.03</v>
      </c>
      <c r="F15846">
        <v>1.2132000000000001</v>
      </c>
      <c r="G15846" s="384">
        <v>0</v>
      </c>
      <c r="H15846">
        <v>1.2132000000000001</v>
      </c>
      <c r="I15846">
        <v>-0.9</v>
      </c>
      <c r="J15846" s="384">
        <v>45438.559999999998</v>
      </c>
    </row>
    <row r="15847" spans="1:10">
      <c r="A15847">
        <v>15826</v>
      </c>
      <c r="B15847" s="612">
        <v>44169.868750000001</v>
      </c>
      <c r="C15847" s="405" t="s">
        <v>96</v>
      </c>
      <c r="D15847" s="384">
        <v>3663</v>
      </c>
      <c r="E15847">
        <v>0.05</v>
      </c>
      <c r="F15847">
        <v>1.21173</v>
      </c>
      <c r="G15847" s="384">
        <v>0</v>
      </c>
      <c r="H15847">
        <v>0</v>
      </c>
    </row>
    <row r="15848" spans="1:10">
      <c r="A15848">
        <v>15827</v>
      </c>
      <c r="B15848" s="612">
        <v>44169.868750000001</v>
      </c>
      <c r="C15848" s="405" t="s">
        <v>2110</v>
      </c>
      <c r="D15848" s="384">
        <v>3663</v>
      </c>
      <c r="E15848">
        <v>0.05</v>
      </c>
      <c r="F15848">
        <v>1.21173</v>
      </c>
      <c r="G15848" s="384">
        <v>0</v>
      </c>
      <c r="H15848">
        <v>1.21454</v>
      </c>
    </row>
    <row r="15849" spans="1:10">
      <c r="A15849">
        <v>15851</v>
      </c>
      <c r="B15849" s="612">
        <v>44172.353472222225</v>
      </c>
      <c r="C15849" s="405" t="s">
        <v>2110</v>
      </c>
      <c r="D15849" s="384">
        <v>3663</v>
      </c>
      <c r="E15849">
        <v>0.05</v>
      </c>
      <c r="F15849">
        <v>1.21173</v>
      </c>
      <c r="G15849" s="384">
        <v>0</v>
      </c>
      <c r="H15849">
        <v>1.2132000000000001</v>
      </c>
    </row>
    <row r="15850" spans="1:10">
      <c r="A15850">
        <v>15870</v>
      </c>
      <c r="B15850" s="612">
        <v>44172.554861111108</v>
      </c>
      <c r="C15850" s="405" t="s">
        <v>2054</v>
      </c>
      <c r="D15850" s="384">
        <v>3663</v>
      </c>
      <c r="E15850">
        <v>0.05</v>
      </c>
      <c r="F15850">
        <v>1.2132000000000001</v>
      </c>
      <c r="G15850" s="384">
        <v>0</v>
      </c>
      <c r="H15850">
        <v>1.2132000000000001</v>
      </c>
      <c r="I15850">
        <v>7.15</v>
      </c>
      <c r="J15850" s="384">
        <v>45445.71</v>
      </c>
    </row>
    <row r="15851" spans="1:10">
      <c r="A15851">
        <v>15842</v>
      </c>
      <c r="B15851" s="612">
        <v>44169.910416666666</v>
      </c>
      <c r="C15851" s="405" t="s">
        <v>97</v>
      </c>
      <c r="D15851" s="384">
        <v>3664</v>
      </c>
      <c r="E15851">
        <v>0.02</v>
      </c>
      <c r="F15851">
        <v>1.2116199999999999</v>
      </c>
      <c r="G15851" s="384">
        <v>0</v>
      </c>
      <c r="H15851">
        <v>0</v>
      </c>
    </row>
    <row r="15852" spans="1:10">
      <c r="A15852">
        <v>15843</v>
      </c>
      <c r="B15852" s="612">
        <v>44169.910416666666</v>
      </c>
      <c r="C15852" s="405" t="s">
        <v>2110</v>
      </c>
      <c r="D15852" s="384">
        <v>3664</v>
      </c>
      <c r="E15852">
        <v>0.02</v>
      </c>
      <c r="F15852">
        <v>1.2116199999999999</v>
      </c>
      <c r="G15852" s="384">
        <v>0</v>
      </c>
      <c r="H15852">
        <v>1.21062</v>
      </c>
    </row>
    <row r="15853" spans="1:10">
      <c r="A15853">
        <v>15846</v>
      </c>
      <c r="B15853" s="612">
        <v>44171.958333333336</v>
      </c>
      <c r="C15853" s="405" t="s">
        <v>2110</v>
      </c>
      <c r="D15853" s="384">
        <v>3664</v>
      </c>
      <c r="E15853">
        <v>0.02</v>
      </c>
      <c r="F15853">
        <v>1.2116199999999999</v>
      </c>
      <c r="G15853" s="384">
        <v>0</v>
      </c>
      <c r="H15853">
        <v>1.21143</v>
      </c>
    </row>
    <row r="15854" spans="1:10">
      <c r="A15854">
        <v>15847</v>
      </c>
      <c r="B15854" s="612">
        <v>44172.336111111108</v>
      </c>
      <c r="C15854" s="405" t="s">
        <v>2054</v>
      </c>
      <c r="D15854" s="384">
        <v>3664</v>
      </c>
      <c r="E15854">
        <v>0.02</v>
      </c>
      <c r="F15854">
        <v>1.21143</v>
      </c>
      <c r="G15854" s="384">
        <v>0</v>
      </c>
      <c r="H15854">
        <v>1.21143</v>
      </c>
      <c r="I15854">
        <v>0.4</v>
      </c>
      <c r="J15854" s="384">
        <v>45444.66</v>
      </c>
    </row>
    <row r="15855" spans="1:10">
      <c r="A15855">
        <v>15844</v>
      </c>
      <c r="B15855" s="612">
        <v>44171.958333333336</v>
      </c>
      <c r="C15855" s="405" t="s">
        <v>97</v>
      </c>
      <c r="D15855" s="384">
        <v>3665</v>
      </c>
      <c r="E15855">
        <v>0.02</v>
      </c>
      <c r="F15855">
        <v>1.2132400000000001</v>
      </c>
      <c r="G15855" s="384">
        <v>0</v>
      </c>
      <c r="H15855">
        <v>0</v>
      </c>
    </row>
    <row r="15856" spans="1:10">
      <c r="A15856">
        <v>15845</v>
      </c>
      <c r="B15856" s="612">
        <v>44171.958333333336</v>
      </c>
      <c r="C15856" s="405" t="s">
        <v>2110</v>
      </c>
      <c r="D15856" s="384">
        <v>3665</v>
      </c>
      <c r="E15856">
        <v>0.02</v>
      </c>
      <c r="F15856">
        <v>1.2132400000000001</v>
      </c>
      <c r="G15856" s="384">
        <v>0</v>
      </c>
      <c r="H15856">
        <v>1.21143</v>
      </c>
    </row>
    <row r="15857" spans="1:10">
      <c r="A15857">
        <v>15848</v>
      </c>
      <c r="B15857" s="612">
        <v>44172.336111111108</v>
      </c>
      <c r="C15857" s="405" t="s">
        <v>2054</v>
      </c>
      <c r="D15857" s="384">
        <v>3665</v>
      </c>
      <c r="E15857">
        <v>0.02</v>
      </c>
      <c r="F15857">
        <v>1.21143</v>
      </c>
      <c r="G15857" s="384">
        <v>0</v>
      </c>
      <c r="H15857">
        <v>1.21143</v>
      </c>
      <c r="I15857">
        <v>3.64</v>
      </c>
      <c r="J15857" s="384">
        <v>45448.3</v>
      </c>
    </row>
    <row r="15858" spans="1:10">
      <c r="A15858">
        <v>15849</v>
      </c>
      <c r="B15858" s="612">
        <v>44172.353472222225</v>
      </c>
      <c r="C15858" s="405" t="s">
        <v>96</v>
      </c>
      <c r="D15858" s="384">
        <v>3666</v>
      </c>
      <c r="E15858">
        <v>0.08</v>
      </c>
      <c r="F15858">
        <v>1.2099299999999999</v>
      </c>
      <c r="G15858" s="384">
        <v>0</v>
      </c>
      <c r="H15858">
        <v>0</v>
      </c>
    </row>
    <row r="15859" spans="1:10">
      <c r="A15859">
        <v>15850</v>
      </c>
      <c r="B15859" s="612">
        <v>44172.353472222225</v>
      </c>
      <c r="C15859" s="405" t="s">
        <v>2110</v>
      </c>
      <c r="D15859" s="384">
        <v>3666</v>
      </c>
      <c r="E15859">
        <v>0.08</v>
      </c>
      <c r="F15859">
        <v>1.2099299999999999</v>
      </c>
      <c r="G15859" s="384">
        <v>0</v>
      </c>
      <c r="H15859">
        <v>1.2132000000000001</v>
      </c>
    </row>
    <row r="15860" spans="1:10">
      <c r="A15860">
        <v>15871</v>
      </c>
      <c r="B15860" s="612">
        <v>44172.554861111108</v>
      </c>
      <c r="C15860" s="405" t="s">
        <v>2054</v>
      </c>
      <c r="D15860" s="384">
        <v>3666</v>
      </c>
      <c r="E15860">
        <v>0.08</v>
      </c>
      <c r="F15860">
        <v>1.2132000000000001</v>
      </c>
      <c r="G15860" s="384">
        <v>0</v>
      </c>
      <c r="H15860">
        <v>1.2132000000000001</v>
      </c>
      <c r="I15860">
        <v>26.16</v>
      </c>
      <c r="J15860" s="384">
        <v>45471.87</v>
      </c>
    </row>
    <row r="15861" spans="1:10">
      <c r="A15861">
        <v>15855</v>
      </c>
      <c r="B15861" s="612">
        <v>44172.36041666667</v>
      </c>
      <c r="C15861" s="405" t="s">
        <v>97</v>
      </c>
      <c r="D15861" s="384">
        <v>3667</v>
      </c>
      <c r="E15861">
        <v>0.02</v>
      </c>
      <c r="F15861">
        <v>1.21014</v>
      </c>
      <c r="G15861" s="384">
        <v>0</v>
      </c>
      <c r="H15861">
        <v>0</v>
      </c>
    </row>
    <row r="15862" spans="1:10">
      <c r="A15862">
        <v>15856</v>
      </c>
      <c r="B15862" s="612">
        <v>44172.36041666667</v>
      </c>
      <c r="C15862" s="405" t="s">
        <v>2110</v>
      </c>
      <c r="D15862" s="384">
        <v>3667</v>
      </c>
      <c r="E15862">
        <v>0.02</v>
      </c>
      <c r="F15862">
        <v>1.21014</v>
      </c>
      <c r="G15862" s="384">
        <v>0</v>
      </c>
      <c r="H15862">
        <v>1.2091400000000001</v>
      </c>
    </row>
    <row r="15863" spans="1:10">
      <c r="A15863">
        <v>15857</v>
      </c>
      <c r="B15863" s="612">
        <v>44172.37777777778</v>
      </c>
      <c r="C15863" s="405" t="s">
        <v>2054</v>
      </c>
      <c r="D15863" s="384">
        <v>3667</v>
      </c>
      <c r="E15863">
        <v>0.02</v>
      </c>
      <c r="F15863">
        <v>1.2091400000000001</v>
      </c>
      <c r="G15863" s="384">
        <v>0</v>
      </c>
      <c r="H15863">
        <v>1.2091400000000001</v>
      </c>
      <c r="I15863">
        <v>2</v>
      </c>
      <c r="J15863" s="384">
        <v>45450.3</v>
      </c>
    </row>
    <row r="15864" spans="1:10">
      <c r="A15864">
        <v>15858</v>
      </c>
      <c r="B15864" s="612">
        <v>44172.388888888891</v>
      </c>
      <c r="C15864" s="405" t="s">
        <v>97</v>
      </c>
      <c r="D15864" s="384">
        <v>3668</v>
      </c>
      <c r="E15864">
        <v>0.02</v>
      </c>
      <c r="F15864">
        <v>1.2085399999999999</v>
      </c>
      <c r="G15864" s="384">
        <v>0</v>
      </c>
      <c r="H15864">
        <v>0</v>
      </c>
    </row>
    <row r="15865" spans="1:10">
      <c r="A15865">
        <v>15859</v>
      </c>
      <c r="B15865" s="612">
        <v>44172.388888888891</v>
      </c>
      <c r="C15865" s="405" t="s">
        <v>2110</v>
      </c>
      <c r="D15865" s="384">
        <v>3668</v>
      </c>
      <c r="E15865">
        <v>0.02</v>
      </c>
      <c r="F15865">
        <v>1.2085399999999999</v>
      </c>
      <c r="G15865" s="384">
        <v>0</v>
      </c>
      <c r="H15865">
        <v>1.2075400000000001</v>
      </c>
    </row>
    <row r="15866" spans="1:10">
      <c r="A15866">
        <v>15862</v>
      </c>
      <c r="B15866" s="612">
        <v>44172.431944444441</v>
      </c>
      <c r="C15866" s="405" t="s">
        <v>2110</v>
      </c>
      <c r="D15866" s="384">
        <v>3668</v>
      </c>
      <c r="E15866">
        <v>0.02</v>
      </c>
      <c r="F15866">
        <v>1.2085399999999999</v>
      </c>
      <c r="G15866" s="384">
        <v>0</v>
      </c>
      <c r="H15866">
        <v>1.20841</v>
      </c>
    </row>
    <row r="15867" spans="1:10">
      <c r="A15867">
        <v>15866</v>
      </c>
      <c r="B15867" s="612">
        <v>44172.540972222225</v>
      </c>
      <c r="C15867" s="405" t="s">
        <v>2110</v>
      </c>
      <c r="D15867" s="384">
        <v>3668</v>
      </c>
      <c r="E15867">
        <v>0.02</v>
      </c>
      <c r="F15867">
        <v>1.2085399999999999</v>
      </c>
      <c r="G15867" s="384">
        <v>0</v>
      </c>
      <c r="H15867">
        <v>1.20947</v>
      </c>
    </row>
    <row r="15868" spans="1:10">
      <c r="A15868">
        <v>15876</v>
      </c>
      <c r="B15868" s="612">
        <v>44172.565972222219</v>
      </c>
      <c r="C15868" s="405" t="s">
        <v>2110</v>
      </c>
      <c r="D15868" s="384">
        <v>3668</v>
      </c>
      <c r="E15868">
        <v>0.02</v>
      </c>
      <c r="F15868">
        <v>1.2085399999999999</v>
      </c>
      <c r="G15868" s="384">
        <v>0</v>
      </c>
      <c r="H15868">
        <v>1.2107600000000001</v>
      </c>
    </row>
    <row r="15869" spans="1:10">
      <c r="A15869">
        <v>15885</v>
      </c>
      <c r="B15869" s="612">
        <v>44172.611805555556</v>
      </c>
      <c r="C15869" s="405" t="s">
        <v>2110</v>
      </c>
      <c r="D15869" s="384">
        <v>3668</v>
      </c>
      <c r="E15869">
        <v>0.02</v>
      </c>
      <c r="F15869">
        <v>1.2085399999999999</v>
      </c>
      <c r="G15869" s="384">
        <v>0</v>
      </c>
      <c r="H15869">
        <v>1.2121299999999999</v>
      </c>
    </row>
    <row r="15870" spans="1:10">
      <c r="A15870">
        <v>15895</v>
      </c>
      <c r="B15870" s="612">
        <v>44172.774305555555</v>
      </c>
      <c r="C15870" s="405" t="s">
        <v>2054</v>
      </c>
      <c r="D15870" s="384">
        <v>3668</v>
      </c>
      <c r="E15870">
        <v>0.02</v>
      </c>
      <c r="F15870">
        <v>1.2121299999999999</v>
      </c>
      <c r="G15870" s="384">
        <v>0</v>
      </c>
      <c r="H15870">
        <v>1.2121299999999999</v>
      </c>
      <c r="I15870">
        <v>-7.18</v>
      </c>
      <c r="J15870" s="384">
        <v>45466.69</v>
      </c>
    </row>
    <row r="15871" spans="1:10">
      <c r="A15871">
        <v>15860</v>
      </c>
      <c r="B15871" s="612">
        <v>44172.431944444441</v>
      </c>
      <c r="C15871" s="405" t="s">
        <v>97</v>
      </c>
      <c r="D15871" s="384">
        <v>3669</v>
      </c>
      <c r="E15871">
        <v>0.02</v>
      </c>
      <c r="F15871">
        <v>1.21027</v>
      </c>
      <c r="G15871" s="384">
        <v>0</v>
      </c>
      <c r="H15871">
        <v>0</v>
      </c>
    </row>
    <row r="15872" spans="1:10">
      <c r="A15872">
        <v>15861</v>
      </c>
      <c r="B15872" s="612">
        <v>44172.431944444441</v>
      </c>
      <c r="C15872" s="405" t="s">
        <v>2110</v>
      </c>
      <c r="D15872" s="384">
        <v>3669</v>
      </c>
      <c r="E15872">
        <v>0.02</v>
      </c>
      <c r="F15872">
        <v>1.21027</v>
      </c>
      <c r="G15872" s="384">
        <v>0</v>
      </c>
      <c r="H15872">
        <v>1.20841</v>
      </c>
    </row>
    <row r="15873" spans="1:10">
      <c r="A15873">
        <v>15865</v>
      </c>
      <c r="B15873" s="612">
        <v>44172.540972222225</v>
      </c>
      <c r="C15873" s="405" t="s">
        <v>2110</v>
      </c>
      <c r="D15873" s="384">
        <v>3669</v>
      </c>
      <c r="E15873">
        <v>0.02</v>
      </c>
      <c r="F15873">
        <v>1.21027</v>
      </c>
      <c r="G15873" s="384">
        <v>0</v>
      </c>
      <c r="H15873">
        <v>1.20947</v>
      </c>
    </row>
    <row r="15874" spans="1:10">
      <c r="A15874">
        <v>15875</v>
      </c>
      <c r="B15874" s="612">
        <v>44172.565972222219</v>
      </c>
      <c r="C15874" s="405" t="s">
        <v>2110</v>
      </c>
      <c r="D15874" s="384">
        <v>3669</v>
      </c>
      <c r="E15874">
        <v>0.02</v>
      </c>
      <c r="F15874">
        <v>1.21027</v>
      </c>
      <c r="G15874" s="384">
        <v>0</v>
      </c>
      <c r="H15874">
        <v>1.2107600000000001</v>
      </c>
    </row>
    <row r="15875" spans="1:10">
      <c r="A15875">
        <v>15884</v>
      </c>
      <c r="B15875" s="612">
        <v>44172.611805555556</v>
      </c>
      <c r="C15875" s="405" t="s">
        <v>2110</v>
      </c>
      <c r="D15875" s="384">
        <v>3669</v>
      </c>
      <c r="E15875">
        <v>0.02</v>
      </c>
      <c r="F15875">
        <v>1.21027</v>
      </c>
      <c r="G15875" s="384">
        <v>0</v>
      </c>
      <c r="H15875">
        <v>1.2121299999999999</v>
      </c>
    </row>
    <row r="15876" spans="1:10">
      <c r="A15876">
        <v>15896</v>
      </c>
      <c r="B15876" s="612">
        <v>44172.774305555555</v>
      </c>
      <c r="C15876" s="405" t="s">
        <v>2054</v>
      </c>
      <c r="D15876" s="384">
        <v>3669</v>
      </c>
      <c r="E15876">
        <v>0.02</v>
      </c>
      <c r="F15876">
        <v>1.2121299999999999</v>
      </c>
      <c r="G15876" s="384">
        <v>0</v>
      </c>
      <c r="H15876">
        <v>1.2121299999999999</v>
      </c>
      <c r="I15876">
        <v>-3.72</v>
      </c>
      <c r="J15876" s="384">
        <v>45462.97</v>
      </c>
    </row>
    <row r="15877" spans="1:10">
      <c r="A15877">
        <v>15863</v>
      </c>
      <c r="B15877" s="612">
        <v>44172.540972222225</v>
      </c>
      <c r="C15877" s="405" t="s">
        <v>97</v>
      </c>
      <c r="D15877" s="384">
        <v>3670</v>
      </c>
      <c r="E15877">
        <v>0.03</v>
      </c>
      <c r="F15877">
        <v>1.2118800000000001</v>
      </c>
      <c r="G15877" s="384">
        <v>0</v>
      </c>
      <c r="H15877">
        <v>0</v>
      </c>
    </row>
    <row r="15878" spans="1:10">
      <c r="A15878">
        <v>15864</v>
      </c>
      <c r="B15878" s="612">
        <v>44172.540972222225</v>
      </c>
      <c r="C15878" s="405" t="s">
        <v>2110</v>
      </c>
      <c r="D15878" s="384">
        <v>3670</v>
      </c>
      <c r="E15878">
        <v>0.03</v>
      </c>
      <c r="F15878">
        <v>1.2118800000000001</v>
      </c>
      <c r="G15878" s="384">
        <v>0</v>
      </c>
      <c r="H15878">
        <v>1.20947</v>
      </c>
    </row>
    <row r="15879" spans="1:10">
      <c r="A15879">
        <v>15874</v>
      </c>
      <c r="B15879" s="612">
        <v>44172.565972222219</v>
      </c>
      <c r="C15879" s="405" t="s">
        <v>2110</v>
      </c>
      <c r="D15879" s="384">
        <v>3670</v>
      </c>
      <c r="E15879">
        <v>0.03</v>
      </c>
      <c r="F15879">
        <v>1.2118800000000001</v>
      </c>
      <c r="G15879" s="384">
        <v>0</v>
      </c>
      <c r="H15879">
        <v>1.2107600000000001</v>
      </c>
    </row>
    <row r="15880" spans="1:10">
      <c r="A15880">
        <v>15883</v>
      </c>
      <c r="B15880" s="612">
        <v>44172.611805555556</v>
      </c>
      <c r="C15880" s="405" t="s">
        <v>2110</v>
      </c>
      <c r="D15880" s="384">
        <v>3670</v>
      </c>
      <c r="E15880">
        <v>0.03</v>
      </c>
      <c r="F15880">
        <v>1.2118800000000001</v>
      </c>
      <c r="G15880" s="384">
        <v>0</v>
      </c>
      <c r="H15880">
        <v>1.2121299999999999</v>
      </c>
    </row>
    <row r="15881" spans="1:10">
      <c r="A15881">
        <v>15897</v>
      </c>
      <c r="B15881" s="612">
        <v>44172.774305555555</v>
      </c>
      <c r="C15881" s="405" t="s">
        <v>2054</v>
      </c>
      <c r="D15881" s="384">
        <v>3670</v>
      </c>
      <c r="E15881">
        <v>0.03</v>
      </c>
      <c r="F15881">
        <v>1.2121299999999999</v>
      </c>
      <c r="G15881" s="384">
        <v>0</v>
      </c>
      <c r="H15881">
        <v>1.2121299999999999</v>
      </c>
      <c r="I15881">
        <v>-0.75</v>
      </c>
      <c r="J15881" s="384">
        <v>45462.22</v>
      </c>
    </row>
    <row r="15882" spans="1:10">
      <c r="A15882">
        <v>15872</v>
      </c>
      <c r="B15882" s="612">
        <v>44172.565972222219</v>
      </c>
      <c r="C15882" s="405" t="s">
        <v>97</v>
      </c>
      <c r="D15882" s="384">
        <v>3671</v>
      </c>
      <c r="E15882">
        <v>0.05</v>
      </c>
      <c r="F15882">
        <v>1.2135800000000001</v>
      </c>
      <c r="G15882" s="384">
        <v>0</v>
      </c>
      <c r="H15882">
        <v>0</v>
      </c>
    </row>
    <row r="15883" spans="1:10">
      <c r="A15883">
        <v>15873</v>
      </c>
      <c r="B15883" s="612">
        <v>44172.565972222219</v>
      </c>
      <c r="C15883" s="405" t="s">
        <v>2110</v>
      </c>
      <c r="D15883" s="384">
        <v>3671</v>
      </c>
      <c r="E15883">
        <v>0.05</v>
      </c>
      <c r="F15883">
        <v>1.2135800000000001</v>
      </c>
      <c r="G15883" s="384">
        <v>0</v>
      </c>
      <c r="H15883">
        <v>1.2107600000000001</v>
      </c>
    </row>
    <row r="15884" spans="1:10">
      <c r="A15884">
        <v>15882</v>
      </c>
      <c r="B15884" s="612">
        <v>44172.611805555556</v>
      </c>
      <c r="C15884" s="405" t="s">
        <v>2110</v>
      </c>
      <c r="D15884" s="384">
        <v>3671</v>
      </c>
      <c r="E15884">
        <v>0.05</v>
      </c>
      <c r="F15884">
        <v>1.2135800000000001</v>
      </c>
      <c r="G15884" s="384">
        <v>0</v>
      </c>
      <c r="H15884">
        <v>1.2121299999999999</v>
      </c>
    </row>
    <row r="15885" spans="1:10">
      <c r="A15885">
        <v>15898</v>
      </c>
      <c r="B15885" s="612">
        <v>44172.774305555555</v>
      </c>
      <c r="C15885" s="405" t="s">
        <v>2054</v>
      </c>
      <c r="D15885" s="384">
        <v>3671</v>
      </c>
      <c r="E15885">
        <v>0.05</v>
      </c>
      <c r="F15885">
        <v>1.2121299999999999</v>
      </c>
      <c r="G15885" s="384">
        <v>0</v>
      </c>
      <c r="H15885">
        <v>1.2121299999999999</v>
      </c>
      <c r="I15885">
        <v>7.25</v>
      </c>
      <c r="J15885" s="384">
        <v>45469.47</v>
      </c>
    </row>
    <row r="15886" spans="1:10">
      <c r="A15886">
        <v>15877</v>
      </c>
      <c r="B15886" s="612">
        <v>44172.59652777778</v>
      </c>
      <c r="C15886" s="405" t="s">
        <v>96</v>
      </c>
      <c r="D15886" s="384">
        <v>3672</v>
      </c>
      <c r="E15886">
        <v>0.02</v>
      </c>
      <c r="F15886">
        <v>1.2135800000000001</v>
      </c>
      <c r="G15886" s="384">
        <v>0</v>
      </c>
      <c r="H15886">
        <v>0</v>
      </c>
    </row>
    <row r="15887" spans="1:10">
      <c r="A15887">
        <v>15878</v>
      </c>
      <c r="B15887" s="612">
        <v>44172.59652777778</v>
      </c>
      <c r="C15887" s="405" t="s">
        <v>2110</v>
      </c>
      <c r="D15887" s="384">
        <v>3672</v>
      </c>
      <c r="E15887">
        <v>0.02</v>
      </c>
      <c r="F15887">
        <v>1.2135800000000001</v>
      </c>
      <c r="G15887" s="384">
        <v>0</v>
      </c>
      <c r="H15887">
        <v>1.21458</v>
      </c>
    </row>
    <row r="15888" spans="1:10">
      <c r="A15888">
        <v>15879</v>
      </c>
      <c r="B15888" s="612">
        <v>44172.604861111111</v>
      </c>
      <c r="C15888" s="405" t="s">
        <v>2054</v>
      </c>
      <c r="D15888" s="384">
        <v>3672</v>
      </c>
      <c r="E15888">
        <v>0.02</v>
      </c>
      <c r="F15888">
        <v>1.21458</v>
      </c>
      <c r="G15888" s="384">
        <v>0</v>
      </c>
      <c r="H15888">
        <v>1.21458</v>
      </c>
      <c r="I15888">
        <v>2</v>
      </c>
      <c r="J15888" s="384">
        <v>45473.87</v>
      </c>
    </row>
    <row r="15889" spans="1:10">
      <c r="A15889">
        <v>15880</v>
      </c>
      <c r="B15889" s="612">
        <v>44172.611805555556</v>
      </c>
      <c r="C15889" s="405" t="s">
        <v>97</v>
      </c>
      <c r="D15889" s="384">
        <v>3673</v>
      </c>
      <c r="E15889">
        <v>0.08</v>
      </c>
      <c r="F15889">
        <v>1.2154199999999999</v>
      </c>
      <c r="G15889" s="384">
        <v>0</v>
      </c>
      <c r="H15889">
        <v>0</v>
      </c>
    </row>
    <row r="15890" spans="1:10">
      <c r="A15890">
        <v>15881</v>
      </c>
      <c r="B15890" s="612">
        <v>44172.611805555556</v>
      </c>
      <c r="C15890" s="405" t="s">
        <v>2110</v>
      </c>
      <c r="D15890" s="384">
        <v>3673</v>
      </c>
      <c r="E15890">
        <v>0.08</v>
      </c>
      <c r="F15890">
        <v>1.2154199999999999</v>
      </c>
      <c r="G15890" s="384">
        <v>0</v>
      </c>
      <c r="H15890">
        <v>1.2121299999999999</v>
      </c>
    </row>
    <row r="15891" spans="1:10">
      <c r="A15891">
        <v>15899</v>
      </c>
      <c r="B15891" s="612">
        <v>44172.774305555555</v>
      </c>
      <c r="C15891" s="405" t="s">
        <v>2054</v>
      </c>
      <c r="D15891" s="384">
        <v>3673</v>
      </c>
      <c r="E15891">
        <v>0.08</v>
      </c>
      <c r="F15891">
        <v>1.2121299999999999</v>
      </c>
      <c r="G15891" s="384">
        <v>0</v>
      </c>
      <c r="H15891">
        <v>1.2121299999999999</v>
      </c>
      <c r="I15891">
        <v>26.32</v>
      </c>
      <c r="J15891" s="384">
        <v>45495.79</v>
      </c>
    </row>
    <row r="15892" spans="1:10">
      <c r="A15892">
        <v>15886</v>
      </c>
      <c r="B15892" s="612">
        <v>44172.618750000001</v>
      </c>
      <c r="C15892" s="405" t="s">
        <v>96</v>
      </c>
      <c r="D15892" s="384">
        <v>3674</v>
      </c>
      <c r="E15892">
        <v>0.02</v>
      </c>
      <c r="F15892">
        <v>1.21563</v>
      </c>
      <c r="G15892" s="384">
        <v>0</v>
      </c>
      <c r="H15892">
        <v>0</v>
      </c>
    </row>
    <row r="15893" spans="1:10">
      <c r="A15893">
        <v>15887</v>
      </c>
      <c r="B15893" s="612">
        <v>44172.618750000001</v>
      </c>
      <c r="C15893" s="405" t="s">
        <v>2110</v>
      </c>
      <c r="D15893" s="384">
        <v>3674</v>
      </c>
      <c r="E15893">
        <v>0.02</v>
      </c>
      <c r="F15893">
        <v>1.21563</v>
      </c>
      <c r="G15893" s="384">
        <v>0</v>
      </c>
      <c r="H15893">
        <v>1.2166300000000001</v>
      </c>
    </row>
    <row r="15894" spans="1:10">
      <c r="A15894">
        <v>15890</v>
      </c>
      <c r="B15894" s="612">
        <v>44172.663888888892</v>
      </c>
      <c r="C15894" s="405" t="s">
        <v>2110</v>
      </c>
      <c r="D15894" s="384">
        <v>3674</v>
      </c>
      <c r="E15894">
        <v>0.02</v>
      </c>
      <c r="F15894">
        <v>1.21563</v>
      </c>
      <c r="G15894" s="384">
        <v>0</v>
      </c>
      <c r="H15894">
        <v>1.21583</v>
      </c>
    </row>
    <row r="15895" spans="1:10">
      <c r="A15895">
        <v>15894</v>
      </c>
      <c r="B15895" s="612">
        <v>44172.765972222223</v>
      </c>
      <c r="C15895" s="405" t="s">
        <v>2110</v>
      </c>
      <c r="D15895" s="384">
        <v>3674</v>
      </c>
      <c r="E15895">
        <v>0.02</v>
      </c>
      <c r="F15895">
        <v>1.21563</v>
      </c>
      <c r="G15895" s="384">
        <v>0</v>
      </c>
      <c r="H15895">
        <v>1.2148000000000001</v>
      </c>
    </row>
    <row r="15896" spans="1:10">
      <c r="A15896">
        <v>15904</v>
      </c>
      <c r="B15896" s="612">
        <v>44173.038194444445</v>
      </c>
      <c r="C15896" s="405" t="s">
        <v>2110</v>
      </c>
      <c r="D15896" s="384">
        <v>3674</v>
      </c>
      <c r="E15896">
        <v>0.02</v>
      </c>
      <c r="F15896">
        <v>1.21563</v>
      </c>
      <c r="G15896" s="384">
        <v>0</v>
      </c>
      <c r="H15896">
        <v>1.2135199999999999</v>
      </c>
    </row>
    <row r="15897" spans="1:10">
      <c r="A15897">
        <v>15918</v>
      </c>
      <c r="B15897" s="612">
        <v>44174.254166666666</v>
      </c>
      <c r="C15897" s="405" t="s">
        <v>2054</v>
      </c>
      <c r="D15897" s="384">
        <v>3674</v>
      </c>
      <c r="E15897">
        <v>0.02</v>
      </c>
      <c r="F15897">
        <v>1.2135199999999999</v>
      </c>
      <c r="G15897" s="384">
        <v>0</v>
      </c>
      <c r="H15897">
        <v>1.2135199999999999</v>
      </c>
      <c r="I15897">
        <v>-4.38</v>
      </c>
      <c r="J15897" s="384">
        <v>45499.41</v>
      </c>
    </row>
    <row r="15898" spans="1:10">
      <c r="A15898">
        <v>15888</v>
      </c>
      <c r="B15898" s="612">
        <v>44172.663888888892</v>
      </c>
      <c r="C15898" s="405" t="s">
        <v>96</v>
      </c>
      <c r="D15898" s="384">
        <v>3675</v>
      </c>
      <c r="E15898">
        <v>0.02</v>
      </c>
      <c r="F15898">
        <v>1.2140299999999999</v>
      </c>
      <c r="G15898" s="384">
        <v>0</v>
      </c>
      <c r="H15898">
        <v>0</v>
      </c>
    </row>
    <row r="15899" spans="1:10">
      <c r="A15899">
        <v>15889</v>
      </c>
      <c r="B15899" s="612">
        <v>44172.663888888892</v>
      </c>
      <c r="C15899" s="405" t="s">
        <v>2110</v>
      </c>
      <c r="D15899" s="384">
        <v>3675</v>
      </c>
      <c r="E15899">
        <v>0.02</v>
      </c>
      <c r="F15899">
        <v>1.2140299999999999</v>
      </c>
      <c r="G15899" s="384">
        <v>0</v>
      </c>
      <c r="H15899">
        <v>1.21583</v>
      </c>
    </row>
    <row r="15900" spans="1:10">
      <c r="A15900">
        <v>15893</v>
      </c>
      <c r="B15900" s="612">
        <v>44172.765972222223</v>
      </c>
      <c r="C15900" s="405" t="s">
        <v>2110</v>
      </c>
      <c r="D15900" s="384">
        <v>3675</v>
      </c>
      <c r="E15900">
        <v>0.02</v>
      </c>
      <c r="F15900">
        <v>1.2140299999999999</v>
      </c>
      <c r="G15900" s="384">
        <v>0</v>
      </c>
      <c r="H15900">
        <v>1.2148000000000001</v>
      </c>
    </row>
    <row r="15901" spans="1:10">
      <c r="A15901">
        <v>15903</v>
      </c>
      <c r="B15901" s="612">
        <v>44173.038194444445</v>
      </c>
      <c r="C15901" s="405" t="s">
        <v>2110</v>
      </c>
      <c r="D15901" s="384">
        <v>3675</v>
      </c>
      <c r="E15901">
        <v>0.02</v>
      </c>
      <c r="F15901">
        <v>1.2140299999999999</v>
      </c>
      <c r="G15901" s="384">
        <v>0</v>
      </c>
      <c r="H15901">
        <v>1.2135199999999999</v>
      </c>
    </row>
    <row r="15902" spans="1:10">
      <c r="A15902">
        <v>15919</v>
      </c>
      <c r="B15902" s="612">
        <v>44174.254166666666</v>
      </c>
      <c r="C15902" s="405" t="s">
        <v>2054</v>
      </c>
      <c r="D15902" s="384">
        <v>3675</v>
      </c>
      <c r="E15902">
        <v>0.02</v>
      </c>
      <c r="F15902">
        <v>1.2135199999999999</v>
      </c>
      <c r="G15902" s="384">
        <v>0</v>
      </c>
      <c r="H15902">
        <v>1.2135199999999999</v>
      </c>
      <c r="I15902">
        <v>-1.18</v>
      </c>
      <c r="J15902" s="384">
        <v>45498.23</v>
      </c>
    </row>
    <row r="15903" spans="1:10">
      <c r="A15903">
        <v>15891</v>
      </c>
      <c r="B15903" s="612">
        <v>44172.765972222223</v>
      </c>
      <c r="C15903" s="405" t="s">
        <v>96</v>
      </c>
      <c r="D15903" s="384">
        <v>3676</v>
      </c>
      <c r="E15903">
        <v>0.03</v>
      </c>
      <c r="F15903">
        <v>1.2124299999999999</v>
      </c>
      <c r="G15903" s="384">
        <v>0</v>
      </c>
      <c r="H15903">
        <v>0</v>
      </c>
    </row>
    <row r="15904" spans="1:10">
      <c r="A15904">
        <v>15892</v>
      </c>
      <c r="B15904" s="612">
        <v>44172.765972222223</v>
      </c>
      <c r="C15904" s="405" t="s">
        <v>2110</v>
      </c>
      <c r="D15904" s="384">
        <v>3676</v>
      </c>
      <c r="E15904">
        <v>0.03</v>
      </c>
      <c r="F15904">
        <v>1.2124299999999999</v>
      </c>
      <c r="G15904" s="384">
        <v>0</v>
      </c>
      <c r="H15904">
        <v>1.2148000000000001</v>
      </c>
    </row>
    <row r="15905" spans="1:10">
      <c r="A15905">
        <v>15902</v>
      </c>
      <c r="B15905" s="612">
        <v>44173.038194444445</v>
      </c>
      <c r="C15905" s="405" t="s">
        <v>2110</v>
      </c>
      <c r="D15905" s="384">
        <v>3676</v>
      </c>
      <c r="E15905">
        <v>0.03</v>
      </c>
      <c r="F15905">
        <v>1.2124299999999999</v>
      </c>
      <c r="G15905" s="384">
        <v>0</v>
      </c>
      <c r="H15905">
        <v>1.2135199999999999</v>
      </c>
    </row>
    <row r="15906" spans="1:10">
      <c r="A15906">
        <v>15920</v>
      </c>
      <c r="B15906" s="612">
        <v>44174.254166666666</v>
      </c>
      <c r="C15906" s="405" t="s">
        <v>2054</v>
      </c>
      <c r="D15906" s="384">
        <v>3676</v>
      </c>
      <c r="E15906">
        <v>0.03</v>
      </c>
      <c r="F15906">
        <v>1.2135199999999999</v>
      </c>
      <c r="G15906" s="384">
        <v>0</v>
      </c>
      <c r="H15906">
        <v>1.2135199999999999</v>
      </c>
      <c r="I15906">
        <v>3.03</v>
      </c>
      <c r="J15906" s="384">
        <v>45501.26</v>
      </c>
    </row>
    <row r="15907" spans="1:10">
      <c r="A15907">
        <v>15900</v>
      </c>
      <c r="B15907" s="612">
        <v>44173.038194444445</v>
      </c>
      <c r="C15907" s="405" t="s">
        <v>96</v>
      </c>
      <c r="D15907" s="384">
        <v>3677</v>
      </c>
      <c r="E15907">
        <v>0.05</v>
      </c>
      <c r="F15907">
        <v>1.21072</v>
      </c>
      <c r="G15907" s="384">
        <v>0</v>
      </c>
      <c r="H15907">
        <v>0</v>
      </c>
    </row>
    <row r="15908" spans="1:10">
      <c r="A15908">
        <v>15901</v>
      </c>
      <c r="B15908" s="612">
        <v>44173.038194444445</v>
      </c>
      <c r="C15908" s="405" t="s">
        <v>2110</v>
      </c>
      <c r="D15908" s="384">
        <v>3677</v>
      </c>
      <c r="E15908">
        <v>0.05</v>
      </c>
      <c r="F15908">
        <v>1.21072</v>
      </c>
      <c r="G15908" s="384">
        <v>0</v>
      </c>
      <c r="H15908">
        <v>1.2135199999999999</v>
      </c>
    </row>
    <row r="15909" spans="1:10">
      <c r="A15909">
        <v>15921</v>
      </c>
      <c r="B15909" s="612">
        <v>44174.254166666666</v>
      </c>
      <c r="C15909" s="405" t="s">
        <v>2054</v>
      </c>
      <c r="D15909" s="384">
        <v>3677</v>
      </c>
      <c r="E15909">
        <v>0.05</v>
      </c>
      <c r="F15909">
        <v>1.2135199999999999</v>
      </c>
      <c r="G15909" s="384">
        <v>0</v>
      </c>
      <c r="H15909">
        <v>1.2135199999999999</v>
      </c>
      <c r="I15909">
        <v>13.8</v>
      </c>
      <c r="J15909" s="384">
        <v>45515.06</v>
      </c>
    </row>
    <row r="15910" spans="1:10">
      <c r="A15910">
        <v>15905</v>
      </c>
      <c r="B15910" s="612">
        <v>44173.042361111111</v>
      </c>
      <c r="C15910" s="405" t="s">
        <v>97</v>
      </c>
      <c r="D15910" s="384">
        <v>3678</v>
      </c>
      <c r="E15910">
        <v>0.02</v>
      </c>
      <c r="F15910">
        <v>1.21086</v>
      </c>
      <c r="G15910" s="384">
        <v>0</v>
      </c>
      <c r="H15910">
        <v>0</v>
      </c>
    </row>
    <row r="15911" spans="1:10">
      <c r="A15911">
        <v>15906</v>
      </c>
      <c r="B15911" s="612">
        <v>44173.042361111111</v>
      </c>
      <c r="C15911" s="405" t="s">
        <v>2110</v>
      </c>
      <c r="D15911" s="384">
        <v>3678</v>
      </c>
      <c r="E15911">
        <v>0.02</v>
      </c>
      <c r="F15911">
        <v>1.21086</v>
      </c>
      <c r="G15911" s="384">
        <v>0</v>
      </c>
      <c r="H15911">
        <v>1.2098599999999999</v>
      </c>
    </row>
    <row r="15912" spans="1:10">
      <c r="A15912">
        <v>15907</v>
      </c>
      <c r="B15912" s="612">
        <v>44173.340277777781</v>
      </c>
      <c r="C15912" s="405" t="s">
        <v>2054</v>
      </c>
      <c r="D15912" s="384">
        <v>3678</v>
      </c>
      <c r="E15912">
        <v>0.02</v>
      </c>
      <c r="F15912">
        <v>1.2098599999999999</v>
      </c>
      <c r="G15912" s="384">
        <v>0</v>
      </c>
      <c r="H15912">
        <v>1.2098599999999999</v>
      </c>
      <c r="I15912">
        <v>2</v>
      </c>
      <c r="J15912" s="384">
        <v>45497.79</v>
      </c>
    </row>
    <row r="15913" spans="1:10">
      <c r="A15913">
        <v>15908</v>
      </c>
      <c r="B15913" s="612">
        <v>44173.349305555559</v>
      </c>
      <c r="C15913" s="405" t="s">
        <v>97</v>
      </c>
      <c r="D15913" s="384">
        <v>3679</v>
      </c>
      <c r="E15913">
        <v>0.02</v>
      </c>
      <c r="F15913">
        <v>1.2103999999999999</v>
      </c>
      <c r="G15913" s="384">
        <v>0</v>
      </c>
      <c r="H15913">
        <v>0</v>
      </c>
    </row>
    <row r="15914" spans="1:10">
      <c r="A15914">
        <v>15909</v>
      </c>
      <c r="B15914" s="612">
        <v>44173.349305555559</v>
      </c>
      <c r="C15914" s="405" t="s">
        <v>2110</v>
      </c>
      <c r="D15914" s="384">
        <v>3679</v>
      </c>
      <c r="E15914">
        <v>0.02</v>
      </c>
      <c r="F15914">
        <v>1.2103999999999999</v>
      </c>
      <c r="G15914" s="384">
        <v>0</v>
      </c>
      <c r="H15914">
        <v>1.2094</v>
      </c>
    </row>
    <row r="15915" spans="1:10">
      <c r="A15915">
        <v>15912</v>
      </c>
      <c r="B15915" s="612">
        <v>44173.362500000003</v>
      </c>
      <c r="C15915" s="405" t="s">
        <v>2110</v>
      </c>
      <c r="D15915" s="384">
        <v>3679</v>
      </c>
      <c r="E15915">
        <v>0.02</v>
      </c>
      <c r="F15915">
        <v>1.2103999999999999</v>
      </c>
      <c r="G15915" s="384">
        <v>0</v>
      </c>
      <c r="H15915">
        <v>1.2101999999999999</v>
      </c>
    </row>
    <row r="15916" spans="1:10">
      <c r="A15916">
        <v>15913</v>
      </c>
      <c r="B15916" s="612">
        <v>44173.652083333334</v>
      </c>
      <c r="C15916" s="405" t="s">
        <v>2054</v>
      </c>
      <c r="D15916" s="384">
        <v>3679</v>
      </c>
      <c r="E15916">
        <v>0.02</v>
      </c>
      <c r="F15916">
        <v>1.2101999999999999</v>
      </c>
      <c r="G15916" s="384">
        <v>0</v>
      </c>
      <c r="H15916">
        <v>1.2101999999999999</v>
      </c>
      <c r="I15916">
        <v>0.4</v>
      </c>
      <c r="J15916" s="384">
        <v>45498.19</v>
      </c>
    </row>
    <row r="15917" spans="1:10">
      <c r="A15917">
        <v>15910</v>
      </c>
      <c r="B15917" s="612">
        <v>44173.362500000003</v>
      </c>
      <c r="C15917" s="405" t="s">
        <v>97</v>
      </c>
      <c r="D15917" s="384">
        <v>3680</v>
      </c>
      <c r="E15917">
        <v>0.02</v>
      </c>
      <c r="F15917">
        <v>1.212</v>
      </c>
      <c r="G15917" s="384">
        <v>0</v>
      </c>
      <c r="H15917">
        <v>0</v>
      </c>
    </row>
    <row r="15918" spans="1:10">
      <c r="A15918">
        <v>15911</v>
      </c>
      <c r="B15918" s="612">
        <v>44173.362500000003</v>
      </c>
      <c r="C15918" s="405" t="s">
        <v>2110</v>
      </c>
      <c r="D15918" s="384">
        <v>3680</v>
      </c>
      <c r="E15918">
        <v>0.02</v>
      </c>
      <c r="F15918">
        <v>1.212</v>
      </c>
      <c r="G15918" s="384">
        <v>0</v>
      </c>
      <c r="H15918">
        <v>1.2101999999999999</v>
      </c>
    </row>
    <row r="15919" spans="1:10">
      <c r="A15919">
        <v>15914</v>
      </c>
      <c r="B15919" s="612">
        <v>44173.652083333334</v>
      </c>
      <c r="C15919" s="405" t="s">
        <v>2054</v>
      </c>
      <c r="D15919" s="384">
        <v>3680</v>
      </c>
      <c r="E15919">
        <v>0.02</v>
      </c>
      <c r="F15919">
        <v>1.2101999999999999</v>
      </c>
      <c r="G15919" s="384">
        <v>0</v>
      </c>
      <c r="H15919">
        <v>1.2101999999999999</v>
      </c>
      <c r="I15919">
        <v>3.6</v>
      </c>
      <c r="J15919" s="384">
        <v>45501.79</v>
      </c>
    </row>
    <row r="15920" spans="1:10">
      <c r="A15920">
        <v>15915</v>
      </c>
      <c r="B15920" s="612">
        <v>44173.665277777778</v>
      </c>
      <c r="C15920" s="405" t="s">
        <v>97</v>
      </c>
      <c r="D15920" s="384">
        <v>3681</v>
      </c>
      <c r="E15920">
        <v>0.02</v>
      </c>
      <c r="F15920">
        <v>1.2114199999999999</v>
      </c>
      <c r="G15920" s="384">
        <v>0</v>
      </c>
      <c r="H15920">
        <v>0</v>
      </c>
    </row>
    <row r="15921" spans="1:10">
      <c r="A15921">
        <v>15916</v>
      </c>
      <c r="B15921" s="612">
        <v>44173.665277777778</v>
      </c>
      <c r="C15921" s="405" t="s">
        <v>2110</v>
      </c>
      <c r="D15921" s="384">
        <v>3681</v>
      </c>
      <c r="E15921">
        <v>0.02</v>
      </c>
      <c r="F15921">
        <v>1.2114199999999999</v>
      </c>
      <c r="G15921" s="384">
        <v>0</v>
      </c>
      <c r="H15921">
        <v>1.2104200000000001</v>
      </c>
    </row>
    <row r="15922" spans="1:10">
      <c r="A15922">
        <v>15917</v>
      </c>
      <c r="B15922" s="612">
        <v>44173.790277777778</v>
      </c>
      <c r="C15922" s="405" t="s">
        <v>2054</v>
      </c>
      <c r="D15922" s="384">
        <v>3681</v>
      </c>
      <c r="E15922">
        <v>0.02</v>
      </c>
      <c r="F15922">
        <v>1.2104200000000001</v>
      </c>
      <c r="G15922" s="384">
        <v>0</v>
      </c>
      <c r="H15922">
        <v>1.2104200000000001</v>
      </c>
      <c r="I15922">
        <v>2</v>
      </c>
      <c r="J15922" s="384">
        <v>45503.79</v>
      </c>
    </row>
    <row r="15923" spans="1:10">
      <c r="A15923">
        <v>15922</v>
      </c>
      <c r="B15923" s="612">
        <v>44174.26666666667</v>
      </c>
      <c r="C15923" s="405" t="s">
        <v>97</v>
      </c>
      <c r="D15923" s="384">
        <v>3682</v>
      </c>
      <c r="E15923">
        <v>0.02</v>
      </c>
      <c r="F15923">
        <v>1.21452</v>
      </c>
      <c r="G15923" s="384">
        <v>0</v>
      </c>
      <c r="H15923">
        <v>0</v>
      </c>
    </row>
    <row r="15924" spans="1:10">
      <c r="A15924">
        <v>15923</v>
      </c>
      <c r="B15924" s="612">
        <v>44174.26666666667</v>
      </c>
      <c r="C15924" s="405" t="s">
        <v>2110</v>
      </c>
      <c r="D15924" s="384">
        <v>3682</v>
      </c>
      <c r="E15924">
        <v>0.02</v>
      </c>
      <c r="F15924">
        <v>1.21452</v>
      </c>
      <c r="G15924" s="384">
        <v>0</v>
      </c>
      <c r="H15924">
        <v>1.2135199999999999</v>
      </c>
    </row>
    <row r="15925" spans="1:10">
      <c r="A15925">
        <v>15924</v>
      </c>
      <c r="B15925" s="612">
        <v>44174.3</v>
      </c>
      <c r="C15925" s="405" t="s">
        <v>2054</v>
      </c>
      <c r="D15925" s="384">
        <v>3682</v>
      </c>
      <c r="E15925">
        <v>0.02</v>
      </c>
      <c r="F15925">
        <v>1.2135199999999999</v>
      </c>
      <c r="G15925" s="384">
        <v>0</v>
      </c>
      <c r="H15925">
        <v>1.2135199999999999</v>
      </c>
      <c r="I15925">
        <v>2</v>
      </c>
      <c r="J15925" s="384">
        <v>45517.06</v>
      </c>
    </row>
    <row r="15926" spans="1:10">
      <c r="A15926">
        <v>15925</v>
      </c>
      <c r="B15926" s="612">
        <v>44174.343055555553</v>
      </c>
      <c r="C15926" s="405" t="s">
        <v>97</v>
      </c>
      <c r="D15926" s="384">
        <v>3683</v>
      </c>
      <c r="E15926">
        <v>0.02</v>
      </c>
      <c r="F15926">
        <v>1.21339</v>
      </c>
      <c r="G15926" s="384">
        <v>0</v>
      </c>
      <c r="H15926">
        <v>0</v>
      </c>
    </row>
    <row r="15927" spans="1:10">
      <c r="A15927">
        <v>15926</v>
      </c>
      <c r="B15927" s="612">
        <v>44174.343055555553</v>
      </c>
      <c r="C15927" s="405" t="s">
        <v>2110</v>
      </c>
      <c r="D15927" s="384">
        <v>3683</v>
      </c>
      <c r="E15927">
        <v>0.02</v>
      </c>
      <c r="F15927">
        <v>1.21339</v>
      </c>
      <c r="G15927" s="384">
        <v>0</v>
      </c>
      <c r="H15927">
        <v>1.2123900000000001</v>
      </c>
    </row>
    <row r="15928" spans="1:10">
      <c r="A15928">
        <v>15929</v>
      </c>
      <c r="B15928" s="612">
        <v>44174.402777777781</v>
      </c>
      <c r="C15928" s="405" t="s">
        <v>2054</v>
      </c>
      <c r="D15928" s="384">
        <v>3683</v>
      </c>
      <c r="E15928">
        <v>0.02</v>
      </c>
      <c r="F15928">
        <v>1.2123900000000001</v>
      </c>
      <c r="G15928" s="384">
        <v>0</v>
      </c>
      <c r="H15928">
        <v>1.2123900000000001</v>
      </c>
      <c r="I15928">
        <v>2</v>
      </c>
      <c r="J15928" s="384">
        <v>45519.06</v>
      </c>
    </row>
    <row r="15929" spans="1:10">
      <c r="A15929">
        <v>15927</v>
      </c>
      <c r="B15929" s="612">
        <v>44174.347916666666</v>
      </c>
      <c r="C15929" s="405" t="s">
        <v>96</v>
      </c>
      <c r="D15929" s="384">
        <v>3684</v>
      </c>
      <c r="E15929">
        <v>0.02</v>
      </c>
      <c r="F15929">
        <v>1.21312</v>
      </c>
      <c r="G15929" s="384">
        <v>0</v>
      </c>
      <c r="H15929">
        <v>0</v>
      </c>
    </row>
    <row r="15930" spans="1:10">
      <c r="A15930">
        <v>15928</v>
      </c>
      <c r="B15930" s="612">
        <v>44174.347916666666</v>
      </c>
      <c r="C15930" s="405" t="s">
        <v>2110</v>
      </c>
      <c r="D15930" s="384">
        <v>3684</v>
      </c>
      <c r="E15930">
        <v>0.02</v>
      </c>
      <c r="F15930">
        <v>1.21312</v>
      </c>
      <c r="G15930" s="384">
        <v>0</v>
      </c>
      <c r="H15930">
        <v>1.2141200000000001</v>
      </c>
    </row>
    <row r="15931" spans="1:10">
      <c r="A15931">
        <v>15935</v>
      </c>
      <c r="B15931" s="612">
        <v>44174.48541666667</v>
      </c>
      <c r="C15931" s="405" t="s">
        <v>2110</v>
      </c>
      <c r="D15931" s="384">
        <v>3684</v>
      </c>
      <c r="E15931">
        <v>0.02</v>
      </c>
      <c r="F15931">
        <v>1.21312</v>
      </c>
      <c r="G15931" s="384">
        <v>0</v>
      </c>
      <c r="H15931">
        <v>1.21332</v>
      </c>
    </row>
    <row r="15932" spans="1:10">
      <c r="A15932">
        <v>15949</v>
      </c>
      <c r="B15932" s="612">
        <v>44174.618750000001</v>
      </c>
      <c r="C15932" s="405" t="s">
        <v>2110</v>
      </c>
      <c r="D15932" s="384">
        <v>3684</v>
      </c>
      <c r="E15932">
        <v>0.02</v>
      </c>
      <c r="F15932">
        <v>1.21312</v>
      </c>
      <c r="G15932" s="384">
        <v>0</v>
      </c>
      <c r="H15932">
        <v>1.21228</v>
      </c>
    </row>
    <row r="15933" spans="1:10">
      <c r="A15933">
        <v>15957</v>
      </c>
      <c r="B15933" s="612">
        <v>44174.664583333331</v>
      </c>
      <c r="C15933" s="405" t="s">
        <v>2110</v>
      </c>
      <c r="D15933" s="384">
        <v>3684</v>
      </c>
      <c r="E15933">
        <v>0.02</v>
      </c>
      <c r="F15933">
        <v>1.21312</v>
      </c>
      <c r="G15933" s="384">
        <v>0</v>
      </c>
      <c r="H15933">
        <v>1.21099</v>
      </c>
    </row>
    <row r="15934" spans="1:10">
      <c r="A15934">
        <v>15966</v>
      </c>
      <c r="B15934" s="612">
        <v>44174.729861111111</v>
      </c>
      <c r="C15934" s="405" t="s">
        <v>2110</v>
      </c>
      <c r="D15934" s="384">
        <v>3684</v>
      </c>
      <c r="E15934">
        <v>0.02</v>
      </c>
      <c r="F15934">
        <v>1.21312</v>
      </c>
      <c r="G15934" s="384">
        <v>0</v>
      </c>
      <c r="H15934">
        <v>1.2096499999999999</v>
      </c>
    </row>
    <row r="15935" spans="1:10">
      <c r="A15935">
        <v>15972</v>
      </c>
      <c r="B15935" s="612">
        <v>44175.176388888889</v>
      </c>
      <c r="C15935" s="405" t="s">
        <v>2054</v>
      </c>
      <c r="D15935" s="384">
        <v>3684</v>
      </c>
      <c r="E15935">
        <v>0.02</v>
      </c>
      <c r="F15935">
        <v>1.2096499999999999</v>
      </c>
      <c r="G15935" s="384">
        <v>0</v>
      </c>
      <c r="H15935">
        <v>1.2096499999999999</v>
      </c>
      <c r="I15935">
        <v>-7.18</v>
      </c>
      <c r="J15935" s="384">
        <v>45523.85</v>
      </c>
    </row>
    <row r="15936" spans="1:10">
      <c r="A15936">
        <v>15930</v>
      </c>
      <c r="B15936" s="612">
        <v>44174.415277777778</v>
      </c>
      <c r="C15936" s="405" t="s">
        <v>97</v>
      </c>
      <c r="D15936" s="384">
        <v>3685</v>
      </c>
      <c r="E15936">
        <v>0.02</v>
      </c>
      <c r="F15936">
        <v>1.2127300000000001</v>
      </c>
      <c r="G15936" s="384">
        <v>0</v>
      </c>
      <c r="H15936">
        <v>0</v>
      </c>
    </row>
    <row r="15937" spans="1:10">
      <c r="A15937">
        <v>15931</v>
      </c>
      <c r="B15937" s="612">
        <v>44174.415277777778</v>
      </c>
      <c r="C15937" s="405" t="s">
        <v>2110</v>
      </c>
      <c r="D15937" s="384">
        <v>3685</v>
      </c>
      <c r="E15937">
        <v>0.02</v>
      </c>
      <c r="F15937">
        <v>1.2127300000000001</v>
      </c>
      <c r="G15937" s="384">
        <v>0</v>
      </c>
      <c r="H15937">
        <v>1.21173</v>
      </c>
    </row>
    <row r="15938" spans="1:10">
      <c r="A15938">
        <v>15932</v>
      </c>
      <c r="B15938" s="612">
        <v>44174.48541666667</v>
      </c>
      <c r="C15938" s="405" t="s">
        <v>2054</v>
      </c>
      <c r="D15938" s="384">
        <v>3685</v>
      </c>
      <c r="E15938">
        <v>0.02</v>
      </c>
      <c r="F15938">
        <v>1.21173</v>
      </c>
      <c r="G15938" s="384">
        <v>0</v>
      </c>
      <c r="H15938">
        <v>1.21173</v>
      </c>
      <c r="I15938">
        <v>2</v>
      </c>
      <c r="J15938" s="384">
        <v>45521.06</v>
      </c>
    </row>
    <row r="15939" spans="1:10">
      <c r="A15939">
        <v>15933</v>
      </c>
      <c r="B15939" s="612">
        <v>44174.48541666667</v>
      </c>
      <c r="C15939" s="405" t="s">
        <v>96</v>
      </c>
      <c r="D15939" s="384">
        <v>3686</v>
      </c>
      <c r="E15939">
        <v>0.02</v>
      </c>
      <c r="F15939">
        <v>1.2115100000000001</v>
      </c>
      <c r="G15939" s="384">
        <v>0</v>
      </c>
      <c r="H15939">
        <v>0</v>
      </c>
    </row>
    <row r="15940" spans="1:10">
      <c r="A15940">
        <v>15934</v>
      </c>
      <c r="B15940" s="612">
        <v>44174.48541666667</v>
      </c>
      <c r="C15940" s="405" t="s">
        <v>2110</v>
      </c>
      <c r="D15940" s="384">
        <v>3686</v>
      </c>
      <c r="E15940">
        <v>0.02</v>
      </c>
      <c r="F15940">
        <v>1.2115100000000001</v>
      </c>
      <c r="G15940" s="384">
        <v>0</v>
      </c>
      <c r="H15940">
        <v>1.21332</v>
      </c>
    </row>
    <row r="15941" spans="1:10">
      <c r="A15941">
        <v>15948</v>
      </c>
      <c r="B15941" s="612">
        <v>44174.618750000001</v>
      </c>
      <c r="C15941" s="405" t="s">
        <v>2110</v>
      </c>
      <c r="D15941" s="384">
        <v>3686</v>
      </c>
      <c r="E15941">
        <v>0.02</v>
      </c>
      <c r="F15941">
        <v>1.2115100000000001</v>
      </c>
      <c r="G15941" s="384">
        <v>0</v>
      </c>
      <c r="H15941">
        <v>1.21228</v>
      </c>
    </row>
    <row r="15942" spans="1:10">
      <c r="A15942">
        <v>15956</v>
      </c>
      <c r="B15942" s="612">
        <v>44174.664583333331</v>
      </c>
      <c r="C15942" s="405" t="s">
        <v>2110</v>
      </c>
      <c r="D15942" s="384">
        <v>3686</v>
      </c>
      <c r="E15942">
        <v>0.02</v>
      </c>
      <c r="F15942">
        <v>1.2115100000000001</v>
      </c>
      <c r="G15942" s="384">
        <v>0</v>
      </c>
      <c r="H15942">
        <v>1.21099</v>
      </c>
    </row>
    <row r="15943" spans="1:10">
      <c r="A15943">
        <v>15965</v>
      </c>
      <c r="B15943" s="612">
        <v>44174.729861111111</v>
      </c>
      <c r="C15943" s="405" t="s">
        <v>2110</v>
      </c>
      <c r="D15943" s="384">
        <v>3686</v>
      </c>
      <c r="E15943">
        <v>0.02</v>
      </c>
      <c r="F15943">
        <v>1.2115100000000001</v>
      </c>
      <c r="G15943" s="384">
        <v>0</v>
      </c>
      <c r="H15943">
        <v>1.2096499999999999</v>
      </c>
    </row>
    <row r="15944" spans="1:10">
      <c r="A15944">
        <v>15973</v>
      </c>
      <c r="B15944" s="612">
        <v>44175.176388888889</v>
      </c>
      <c r="C15944" s="405" t="s">
        <v>2054</v>
      </c>
      <c r="D15944" s="384">
        <v>3686</v>
      </c>
      <c r="E15944">
        <v>0.02</v>
      </c>
      <c r="F15944">
        <v>1.2096499999999999</v>
      </c>
      <c r="G15944" s="384">
        <v>0</v>
      </c>
      <c r="H15944">
        <v>1.2096499999999999</v>
      </c>
      <c r="I15944">
        <v>-3.96</v>
      </c>
      <c r="J15944" s="384">
        <v>45519.89</v>
      </c>
    </row>
    <row r="15945" spans="1:10">
      <c r="A15945">
        <v>15936</v>
      </c>
      <c r="B15945" s="612">
        <v>44174.506944444445</v>
      </c>
      <c r="C15945" s="405" t="s">
        <v>97</v>
      </c>
      <c r="D15945" s="384">
        <v>3687</v>
      </c>
      <c r="E15945">
        <v>0.02</v>
      </c>
      <c r="F15945">
        <v>1.2118599999999999</v>
      </c>
      <c r="G15945" s="384">
        <v>0</v>
      </c>
      <c r="H15945">
        <v>0</v>
      </c>
    </row>
    <row r="15946" spans="1:10">
      <c r="A15946">
        <v>15937</v>
      </c>
      <c r="B15946" s="612">
        <v>44174.506944444445</v>
      </c>
      <c r="C15946" s="405" t="s">
        <v>2110</v>
      </c>
      <c r="D15946" s="384">
        <v>3687</v>
      </c>
      <c r="E15946">
        <v>0.02</v>
      </c>
      <c r="F15946">
        <v>1.2118599999999999</v>
      </c>
      <c r="G15946" s="384">
        <v>0</v>
      </c>
      <c r="H15946">
        <v>1.21086</v>
      </c>
    </row>
    <row r="15947" spans="1:10">
      <c r="A15947">
        <v>15938</v>
      </c>
      <c r="B15947" s="612">
        <v>44174.515972222223</v>
      </c>
      <c r="C15947" s="405" t="s">
        <v>2054</v>
      </c>
      <c r="D15947" s="384">
        <v>3687</v>
      </c>
      <c r="E15947">
        <v>0.02</v>
      </c>
      <c r="F15947">
        <v>1.21086</v>
      </c>
      <c r="G15947" s="384">
        <v>0</v>
      </c>
      <c r="H15947">
        <v>1.21086</v>
      </c>
      <c r="I15947">
        <v>2</v>
      </c>
      <c r="J15947" s="384">
        <v>45523.06</v>
      </c>
    </row>
    <row r="15948" spans="1:10">
      <c r="A15948">
        <v>15939</v>
      </c>
      <c r="B15948" s="612">
        <v>44174.52847222222</v>
      </c>
      <c r="C15948" s="405" t="s">
        <v>97</v>
      </c>
      <c r="D15948" s="384">
        <v>3688</v>
      </c>
      <c r="E15948">
        <v>0.02</v>
      </c>
      <c r="F15948">
        <v>1.2107300000000001</v>
      </c>
      <c r="G15948" s="384">
        <v>0</v>
      </c>
      <c r="H15948">
        <v>0</v>
      </c>
    </row>
    <row r="15949" spans="1:10">
      <c r="A15949">
        <v>15940</v>
      </c>
      <c r="B15949" s="612">
        <v>44174.52847222222</v>
      </c>
      <c r="C15949" s="405" t="s">
        <v>2110</v>
      </c>
      <c r="D15949" s="384">
        <v>3688</v>
      </c>
      <c r="E15949">
        <v>0.02</v>
      </c>
      <c r="F15949">
        <v>1.2107300000000001</v>
      </c>
      <c r="G15949" s="384">
        <v>0</v>
      </c>
      <c r="H15949">
        <v>1.20973</v>
      </c>
    </row>
    <row r="15950" spans="1:10">
      <c r="A15950">
        <v>15943</v>
      </c>
      <c r="B15950" s="612">
        <v>44174.593055555553</v>
      </c>
      <c r="C15950" s="405" t="s">
        <v>2110</v>
      </c>
      <c r="D15950" s="384">
        <v>3688</v>
      </c>
      <c r="E15950">
        <v>0.02</v>
      </c>
      <c r="F15950">
        <v>1.2107300000000001</v>
      </c>
      <c r="G15950" s="384">
        <v>0</v>
      </c>
      <c r="H15950">
        <v>1.2105399999999999</v>
      </c>
    </row>
    <row r="15951" spans="1:10">
      <c r="A15951">
        <v>15944</v>
      </c>
      <c r="B15951" s="612">
        <v>44174.616666666669</v>
      </c>
      <c r="C15951" s="405" t="s">
        <v>2054</v>
      </c>
      <c r="D15951" s="384">
        <v>3688</v>
      </c>
      <c r="E15951">
        <v>0.02</v>
      </c>
      <c r="F15951">
        <v>1.2105399999999999</v>
      </c>
      <c r="G15951" s="384">
        <v>0</v>
      </c>
      <c r="H15951">
        <v>1.2105399999999999</v>
      </c>
      <c r="I15951">
        <v>0.38</v>
      </c>
      <c r="J15951" s="384">
        <v>45523.44</v>
      </c>
    </row>
    <row r="15952" spans="1:10">
      <c r="A15952">
        <v>15941</v>
      </c>
      <c r="B15952" s="612">
        <v>44174.593055555553</v>
      </c>
      <c r="C15952" s="405" t="s">
        <v>97</v>
      </c>
      <c r="D15952" s="384">
        <v>3689</v>
      </c>
      <c r="E15952">
        <v>0.02</v>
      </c>
      <c r="F15952">
        <v>1.21234</v>
      </c>
      <c r="G15952" s="384">
        <v>0</v>
      </c>
      <c r="H15952">
        <v>0</v>
      </c>
    </row>
    <row r="15953" spans="1:10">
      <c r="A15953">
        <v>15942</v>
      </c>
      <c r="B15953" s="612">
        <v>44174.593055555553</v>
      </c>
      <c r="C15953" s="405" t="s">
        <v>2110</v>
      </c>
      <c r="D15953" s="384">
        <v>3689</v>
      </c>
      <c r="E15953">
        <v>0.02</v>
      </c>
      <c r="F15953">
        <v>1.21234</v>
      </c>
      <c r="G15953" s="384">
        <v>0</v>
      </c>
      <c r="H15953">
        <v>1.2105399999999999</v>
      </c>
    </row>
    <row r="15954" spans="1:10">
      <c r="A15954">
        <v>15945</v>
      </c>
      <c r="B15954" s="612">
        <v>44174.616666666669</v>
      </c>
      <c r="C15954" s="405" t="s">
        <v>2054</v>
      </c>
      <c r="D15954" s="384">
        <v>3689</v>
      </c>
      <c r="E15954">
        <v>0.02</v>
      </c>
      <c r="F15954">
        <v>1.2105399999999999</v>
      </c>
      <c r="G15954" s="384">
        <v>0</v>
      </c>
      <c r="H15954">
        <v>1.2105399999999999</v>
      </c>
      <c r="I15954">
        <v>3.6</v>
      </c>
      <c r="J15954" s="384">
        <v>45527.040000000001</v>
      </c>
    </row>
    <row r="15955" spans="1:10">
      <c r="A15955">
        <v>15946</v>
      </c>
      <c r="B15955" s="612">
        <v>44174.618750000001</v>
      </c>
      <c r="C15955" s="405" t="s">
        <v>96</v>
      </c>
      <c r="D15955" s="384">
        <v>3690</v>
      </c>
      <c r="E15955">
        <v>0.03</v>
      </c>
      <c r="F15955">
        <v>1.2098899999999999</v>
      </c>
      <c r="G15955" s="384">
        <v>0</v>
      </c>
      <c r="H15955">
        <v>0</v>
      </c>
    </row>
    <row r="15956" spans="1:10">
      <c r="A15956">
        <v>15947</v>
      </c>
      <c r="B15956" s="612">
        <v>44174.618750000001</v>
      </c>
      <c r="C15956" s="405" t="s">
        <v>2110</v>
      </c>
      <c r="D15956" s="384">
        <v>3690</v>
      </c>
      <c r="E15956">
        <v>0.03</v>
      </c>
      <c r="F15956">
        <v>1.2098899999999999</v>
      </c>
      <c r="G15956" s="384">
        <v>0</v>
      </c>
      <c r="H15956">
        <v>1.21228</v>
      </c>
    </row>
    <row r="15957" spans="1:10">
      <c r="A15957">
        <v>15955</v>
      </c>
      <c r="B15957" s="612">
        <v>44174.664583333331</v>
      </c>
      <c r="C15957" s="405" t="s">
        <v>2110</v>
      </c>
      <c r="D15957" s="384">
        <v>3690</v>
      </c>
      <c r="E15957">
        <v>0.03</v>
      </c>
      <c r="F15957">
        <v>1.2098899999999999</v>
      </c>
      <c r="G15957" s="384">
        <v>0</v>
      </c>
      <c r="H15957">
        <v>1.21099</v>
      </c>
    </row>
    <row r="15958" spans="1:10">
      <c r="A15958">
        <v>15964</v>
      </c>
      <c r="B15958" s="612">
        <v>44174.729861111111</v>
      </c>
      <c r="C15958" s="405" t="s">
        <v>2110</v>
      </c>
      <c r="D15958" s="384">
        <v>3690</v>
      </c>
      <c r="E15958">
        <v>0.03</v>
      </c>
      <c r="F15958">
        <v>1.2098899999999999</v>
      </c>
      <c r="G15958" s="384">
        <v>0</v>
      </c>
      <c r="H15958">
        <v>1.2096499999999999</v>
      </c>
    </row>
    <row r="15959" spans="1:10">
      <c r="A15959">
        <v>15974</v>
      </c>
      <c r="B15959" s="612">
        <v>44175.176388888889</v>
      </c>
      <c r="C15959" s="405" t="s">
        <v>2054</v>
      </c>
      <c r="D15959" s="384">
        <v>3690</v>
      </c>
      <c r="E15959">
        <v>0.03</v>
      </c>
      <c r="F15959">
        <v>1.2096499999999999</v>
      </c>
      <c r="G15959" s="384">
        <v>0</v>
      </c>
      <c r="H15959">
        <v>1.2096499999999999</v>
      </c>
      <c r="I15959">
        <v>-1.08</v>
      </c>
      <c r="J15959" s="384">
        <v>45518.81</v>
      </c>
    </row>
    <row r="15960" spans="1:10">
      <c r="A15960">
        <v>15950</v>
      </c>
      <c r="B15960" s="612">
        <v>44174.645138888889</v>
      </c>
      <c r="C15960" s="405" t="s">
        <v>97</v>
      </c>
      <c r="D15960" s="384">
        <v>3691</v>
      </c>
      <c r="E15960">
        <v>0.02</v>
      </c>
      <c r="F15960">
        <v>1.20956</v>
      </c>
      <c r="G15960" s="384">
        <v>0</v>
      </c>
      <c r="H15960">
        <v>0</v>
      </c>
    </row>
    <row r="15961" spans="1:10">
      <c r="A15961">
        <v>15951</v>
      </c>
      <c r="B15961" s="612">
        <v>44174.645138888889</v>
      </c>
      <c r="C15961" s="405" t="s">
        <v>2110</v>
      </c>
      <c r="D15961" s="384">
        <v>3691</v>
      </c>
      <c r="E15961">
        <v>0.02</v>
      </c>
      <c r="F15961">
        <v>1.20956</v>
      </c>
      <c r="G15961" s="384">
        <v>0</v>
      </c>
      <c r="H15961">
        <v>1.2085600000000001</v>
      </c>
    </row>
    <row r="15962" spans="1:10">
      <c r="A15962">
        <v>15952</v>
      </c>
      <c r="B15962" s="612">
        <v>44174.65347222222</v>
      </c>
      <c r="C15962" s="405" t="s">
        <v>2054</v>
      </c>
      <c r="D15962" s="384">
        <v>3691</v>
      </c>
      <c r="E15962">
        <v>0.02</v>
      </c>
      <c r="F15962">
        <v>1.2085600000000001</v>
      </c>
      <c r="G15962" s="384">
        <v>0</v>
      </c>
      <c r="H15962">
        <v>1.2085600000000001</v>
      </c>
      <c r="I15962">
        <v>2</v>
      </c>
      <c r="J15962" s="384">
        <v>45529.04</v>
      </c>
    </row>
    <row r="15963" spans="1:10">
      <c r="A15963">
        <v>15953</v>
      </c>
      <c r="B15963" s="612">
        <v>44174.664583333331</v>
      </c>
      <c r="C15963" s="405" t="s">
        <v>96</v>
      </c>
      <c r="D15963" s="384">
        <v>3692</v>
      </c>
      <c r="E15963">
        <v>0.05</v>
      </c>
      <c r="F15963">
        <v>1.2081900000000001</v>
      </c>
      <c r="G15963" s="384">
        <v>0</v>
      </c>
      <c r="H15963">
        <v>0</v>
      </c>
    </row>
    <row r="15964" spans="1:10">
      <c r="A15964">
        <v>15954</v>
      </c>
      <c r="B15964" s="612">
        <v>44174.664583333331</v>
      </c>
      <c r="C15964" s="405" t="s">
        <v>2110</v>
      </c>
      <c r="D15964" s="384">
        <v>3692</v>
      </c>
      <c r="E15964">
        <v>0.05</v>
      </c>
      <c r="F15964">
        <v>1.2081900000000001</v>
      </c>
      <c r="G15964" s="384">
        <v>0</v>
      </c>
      <c r="H15964">
        <v>1.21099</v>
      </c>
    </row>
    <row r="15965" spans="1:10">
      <c r="A15965">
        <v>15963</v>
      </c>
      <c r="B15965" s="612">
        <v>44174.729861111111</v>
      </c>
      <c r="C15965" s="405" t="s">
        <v>2110</v>
      </c>
      <c r="D15965" s="384">
        <v>3692</v>
      </c>
      <c r="E15965">
        <v>0.05</v>
      </c>
      <c r="F15965">
        <v>1.2081900000000001</v>
      </c>
      <c r="G15965" s="384">
        <v>0</v>
      </c>
      <c r="H15965">
        <v>1.2096499999999999</v>
      </c>
    </row>
    <row r="15966" spans="1:10">
      <c r="A15966">
        <v>15975</v>
      </c>
      <c r="B15966" s="612">
        <v>44175.176388888889</v>
      </c>
      <c r="C15966" s="405" t="s">
        <v>2054</v>
      </c>
      <c r="D15966" s="384">
        <v>3692</v>
      </c>
      <c r="E15966">
        <v>0.05</v>
      </c>
      <c r="F15966">
        <v>1.2096499999999999</v>
      </c>
      <c r="G15966" s="384">
        <v>0</v>
      </c>
      <c r="H15966">
        <v>1.2096499999999999</v>
      </c>
      <c r="I15966">
        <v>6.7</v>
      </c>
      <c r="J15966" s="384">
        <v>45525.51</v>
      </c>
    </row>
    <row r="15967" spans="1:10">
      <c r="A15967">
        <v>15958</v>
      </c>
      <c r="B15967" s="612">
        <v>44174.708333333336</v>
      </c>
      <c r="C15967" s="405" t="s">
        <v>97</v>
      </c>
      <c r="D15967" s="384">
        <v>3693</v>
      </c>
      <c r="E15967">
        <v>0.02</v>
      </c>
      <c r="F15967">
        <v>1.2079800000000001</v>
      </c>
      <c r="G15967" s="384">
        <v>0</v>
      </c>
      <c r="H15967">
        <v>0</v>
      </c>
    </row>
    <row r="15968" spans="1:10">
      <c r="A15968">
        <v>15959</v>
      </c>
      <c r="B15968" s="612">
        <v>44174.708333333336</v>
      </c>
      <c r="C15968" s="405" t="s">
        <v>2110</v>
      </c>
      <c r="D15968" s="384">
        <v>3693</v>
      </c>
      <c r="E15968">
        <v>0.02</v>
      </c>
      <c r="F15968">
        <v>1.2079800000000001</v>
      </c>
      <c r="G15968" s="384">
        <v>0</v>
      </c>
      <c r="H15968">
        <v>1.2069799999999999</v>
      </c>
    </row>
    <row r="15969" spans="1:10">
      <c r="A15969">
        <v>15960</v>
      </c>
      <c r="B15969" s="612">
        <v>44174.719444444447</v>
      </c>
      <c r="C15969" s="405" t="s">
        <v>2054</v>
      </c>
      <c r="D15969" s="384">
        <v>3693</v>
      </c>
      <c r="E15969">
        <v>0.02</v>
      </c>
      <c r="F15969">
        <v>1.2069799999999999</v>
      </c>
      <c r="G15969" s="384">
        <v>0</v>
      </c>
      <c r="H15969">
        <v>1.2069799999999999</v>
      </c>
      <c r="I15969">
        <v>2</v>
      </c>
      <c r="J15969" s="384">
        <v>45531.040000000001</v>
      </c>
    </row>
    <row r="15970" spans="1:10">
      <c r="A15970">
        <v>15961</v>
      </c>
      <c r="B15970" s="612">
        <v>44174.729861111111</v>
      </c>
      <c r="C15970" s="405" t="s">
        <v>96</v>
      </c>
      <c r="D15970" s="384">
        <v>3694</v>
      </c>
      <c r="E15970">
        <v>0.08</v>
      </c>
      <c r="F15970">
        <v>1.20638</v>
      </c>
      <c r="G15970" s="384">
        <v>0</v>
      </c>
      <c r="H15970">
        <v>0</v>
      </c>
    </row>
    <row r="15971" spans="1:10">
      <c r="A15971">
        <v>15962</v>
      </c>
      <c r="B15971" s="612">
        <v>44174.729861111111</v>
      </c>
      <c r="C15971" s="405" t="s">
        <v>2110</v>
      </c>
      <c r="D15971" s="384">
        <v>3694</v>
      </c>
      <c r="E15971">
        <v>0.08</v>
      </c>
      <c r="F15971">
        <v>1.20638</v>
      </c>
      <c r="G15971" s="384">
        <v>0</v>
      </c>
      <c r="H15971">
        <v>1.2096499999999999</v>
      </c>
    </row>
    <row r="15972" spans="1:10">
      <c r="A15972">
        <v>15976</v>
      </c>
      <c r="B15972" s="612">
        <v>44175.176388888889</v>
      </c>
      <c r="C15972" s="405" t="s">
        <v>2054</v>
      </c>
      <c r="D15972" s="384">
        <v>3694</v>
      </c>
      <c r="E15972">
        <v>0.08</v>
      </c>
      <c r="F15972">
        <v>1.2096499999999999</v>
      </c>
      <c r="G15972" s="384">
        <v>0</v>
      </c>
      <c r="H15972">
        <v>1.2096499999999999</v>
      </c>
      <c r="I15972">
        <v>25.2</v>
      </c>
      <c r="J15972" s="384">
        <v>45550.71</v>
      </c>
    </row>
    <row r="15973" spans="1:10">
      <c r="A15973">
        <v>15967</v>
      </c>
      <c r="B15973" s="612">
        <v>44174.797222222223</v>
      </c>
      <c r="C15973" s="405" t="s">
        <v>97</v>
      </c>
      <c r="D15973" s="384">
        <v>3695</v>
      </c>
      <c r="E15973">
        <v>0.02</v>
      </c>
      <c r="F15973">
        <v>1.2069099999999999</v>
      </c>
      <c r="G15973" s="384">
        <v>0</v>
      </c>
      <c r="H15973">
        <v>0</v>
      </c>
    </row>
    <row r="15974" spans="1:10">
      <c r="A15974">
        <v>15968</v>
      </c>
      <c r="B15974" s="612">
        <v>44174.797222222223</v>
      </c>
      <c r="C15974" s="405" t="s">
        <v>2110</v>
      </c>
      <c r="D15974" s="384">
        <v>3695</v>
      </c>
      <c r="E15974">
        <v>0.02</v>
      </c>
      <c r="F15974">
        <v>1.2069099999999999</v>
      </c>
      <c r="G15974" s="384">
        <v>0</v>
      </c>
      <c r="H15974">
        <v>1.20591</v>
      </c>
    </row>
    <row r="15975" spans="1:10">
      <c r="A15975">
        <v>15971</v>
      </c>
      <c r="B15975" s="612">
        <v>44175.09652777778</v>
      </c>
      <c r="C15975" s="405" t="s">
        <v>2110</v>
      </c>
      <c r="D15975" s="384">
        <v>3695</v>
      </c>
      <c r="E15975">
        <v>0.02</v>
      </c>
      <c r="F15975">
        <v>1.2069099999999999</v>
      </c>
      <c r="G15975" s="384">
        <v>0</v>
      </c>
      <c r="H15975">
        <v>1.2067099999999999</v>
      </c>
    </row>
    <row r="15976" spans="1:10">
      <c r="A15976">
        <v>15983</v>
      </c>
      <c r="B15976" s="612">
        <v>44175.394444444442</v>
      </c>
      <c r="C15976" s="405" t="s">
        <v>2110</v>
      </c>
      <c r="D15976" s="384">
        <v>3695</v>
      </c>
      <c r="E15976">
        <v>0.02</v>
      </c>
      <c r="F15976">
        <v>1.2069099999999999</v>
      </c>
      <c r="G15976" s="384">
        <v>0</v>
      </c>
      <c r="H15976">
        <v>1.2077500000000001</v>
      </c>
    </row>
    <row r="15977" spans="1:10">
      <c r="A15977">
        <v>15990</v>
      </c>
      <c r="B15977" s="612">
        <v>44175.543055555558</v>
      </c>
      <c r="C15977" s="405" t="s">
        <v>2110</v>
      </c>
      <c r="D15977" s="384">
        <v>3695</v>
      </c>
      <c r="E15977">
        <v>0.02</v>
      </c>
      <c r="F15977">
        <v>1.2069099999999999</v>
      </c>
      <c r="G15977" s="384">
        <v>0</v>
      </c>
      <c r="H15977">
        <v>1.20903</v>
      </c>
    </row>
    <row r="15978" spans="1:10">
      <c r="A15978">
        <v>16007</v>
      </c>
      <c r="B15978" s="612">
        <v>44175.614583333336</v>
      </c>
      <c r="C15978" s="405" t="s">
        <v>2110</v>
      </c>
      <c r="D15978" s="384">
        <v>3695</v>
      </c>
      <c r="E15978">
        <v>0.02</v>
      </c>
      <c r="F15978">
        <v>1.2069099999999999</v>
      </c>
      <c r="G15978" s="384">
        <v>0</v>
      </c>
      <c r="H15978">
        <v>1.21038</v>
      </c>
    </row>
    <row r="15979" spans="1:10">
      <c r="A15979">
        <v>16014</v>
      </c>
      <c r="B15979" s="612">
        <v>44175.625</v>
      </c>
      <c r="C15979" s="405" t="s">
        <v>2110</v>
      </c>
      <c r="D15979" s="384">
        <v>3695</v>
      </c>
      <c r="E15979">
        <v>0.02</v>
      </c>
      <c r="F15979">
        <v>1.2069099999999999</v>
      </c>
      <c r="G15979" s="384">
        <v>0</v>
      </c>
      <c r="H15979">
        <v>1.21197</v>
      </c>
    </row>
    <row r="15980" spans="1:10">
      <c r="A15980">
        <v>16020</v>
      </c>
      <c r="B15980" s="612">
        <v>44175.67291666667</v>
      </c>
      <c r="C15980" s="405" t="s">
        <v>2054</v>
      </c>
      <c r="D15980" s="384">
        <v>3695</v>
      </c>
      <c r="E15980">
        <v>0.02</v>
      </c>
      <c r="F15980">
        <v>1.21197</v>
      </c>
      <c r="G15980" s="384">
        <v>0</v>
      </c>
      <c r="H15980">
        <v>1.21197</v>
      </c>
      <c r="I15980">
        <v>-10.050000000000001</v>
      </c>
      <c r="J15980" s="384">
        <v>45550.65</v>
      </c>
    </row>
    <row r="15981" spans="1:10">
      <c r="A15981">
        <v>15969</v>
      </c>
      <c r="B15981" s="612">
        <v>44175.09652777778</v>
      </c>
      <c r="C15981" s="405" t="s">
        <v>97</v>
      </c>
      <c r="D15981" s="384">
        <v>3696</v>
      </c>
      <c r="E15981">
        <v>0.02</v>
      </c>
      <c r="F15981">
        <v>1.20851</v>
      </c>
      <c r="G15981" s="384">
        <v>0</v>
      </c>
      <c r="H15981">
        <v>0</v>
      </c>
    </row>
    <row r="15982" spans="1:10">
      <c r="A15982">
        <v>15970</v>
      </c>
      <c r="B15982" s="612">
        <v>44175.09652777778</v>
      </c>
      <c r="C15982" s="405" t="s">
        <v>2110</v>
      </c>
      <c r="D15982" s="384">
        <v>3696</v>
      </c>
      <c r="E15982">
        <v>0.02</v>
      </c>
      <c r="F15982">
        <v>1.20851</v>
      </c>
      <c r="G15982" s="384">
        <v>0</v>
      </c>
      <c r="H15982">
        <v>1.2067099999999999</v>
      </c>
    </row>
    <row r="15983" spans="1:10">
      <c r="A15983">
        <v>15982</v>
      </c>
      <c r="B15983" s="612">
        <v>44175.394444444442</v>
      </c>
      <c r="C15983" s="405" t="s">
        <v>2110</v>
      </c>
      <c r="D15983" s="384">
        <v>3696</v>
      </c>
      <c r="E15983">
        <v>0.02</v>
      </c>
      <c r="F15983">
        <v>1.20851</v>
      </c>
      <c r="G15983" s="384">
        <v>0</v>
      </c>
      <c r="H15983">
        <v>1.2077500000000001</v>
      </c>
    </row>
    <row r="15984" spans="1:10">
      <c r="A15984">
        <v>15989</v>
      </c>
      <c r="B15984" s="612">
        <v>44175.543055555558</v>
      </c>
      <c r="C15984" s="405" t="s">
        <v>2110</v>
      </c>
      <c r="D15984" s="384">
        <v>3696</v>
      </c>
      <c r="E15984">
        <v>0.02</v>
      </c>
      <c r="F15984">
        <v>1.20851</v>
      </c>
      <c r="G15984" s="384">
        <v>0</v>
      </c>
      <c r="H15984">
        <v>1.20903</v>
      </c>
    </row>
    <row r="15985" spans="1:10">
      <c r="A15985">
        <v>16006</v>
      </c>
      <c r="B15985" s="612">
        <v>44175.614583333336</v>
      </c>
      <c r="C15985" s="405" t="s">
        <v>2110</v>
      </c>
      <c r="D15985" s="384">
        <v>3696</v>
      </c>
      <c r="E15985">
        <v>0.02</v>
      </c>
      <c r="F15985">
        <v>1.20851</v>
      </c>
      <c r="G15985" s="384">
        <v>0</v>
      </c>
      <c r="H15985">
        <v>1.21038</v>
      </c>
    </row>
    <row r="15986" spans="1:10">
      <c r="A15986">
        <v>16013</v>
      </c>
      <c r="B15986" s="612">
        <v>44175.625</v>
      </c>
      <c r="C15986" s="405" t="s">
        <v>2110</v>
      </c>
      <c r="D15986" s="384">
        <v>3696</v>
      </c>
      <c r="E15986">
        <v>0.02</v>
      </c>
      <c r="F15986">
        <v>1.20851</v>
      </c>
      <c r="G15986" s="384">
        <v>0</v>
      </c>
      <c r="H15986">
        <v>1.21197</v>
      </c>
    </row>
    <row r="15987" spans="1:10">
      <c r="A15987">
        <v>16021</v>
      </c>
      <c r="B15987" s="612">
        <v>44175.67291666667</v>
      </c>
      <c r="C15987" s="405" t="s">
        <v>2054</v>
      </c>
      <c r="D15987" s="384">
        <v>3696</v>
      </c>
      <c r="E15987">
        <v>0.02</v>
      </c>
      <c r="F15987">
        <v>1.21197</v>
      </c>
      <c r="G15987" s="384">
        <v>0</v>
      </c>
      <c r="H15987">
        <v>1.21197</v>
      </c>
      <c r="I15987">
        <v>-6.92</v>
      </c>
      <c r="J15987" s="384">
        <v>45543.73</v>
      </c>
    </row>
    <row r="15988" spans="1:10">
      <c r="A15988">
        <v>15977</v>
      </c>
      <c r="B15988" s="612">
        <v>44175.37777777778</v>
      </c>
      <c r="C15988" s="405" t="s">
        <v>96</v>
      </c>
      <c r="D15988" s="384">
        <v>3697</v>
      </c>
      <c r="E15988">
        <v>0.02</v>
      </c>
      <c r="F15988">
        <v>1.20875</v>
      </c>
      <c r="G15988" s="384">
        <v>0</v>
      </c>
      <c r="H15988">
        <v>0</v>
      </c>
    </row>
    <row r="15989" spans="1:10">
      <c r="A15989">
        <v>15978</v>
      </c>
      <c r="B15989" s="612">
        <v>44175.37777777778</v>
      </c>
      <c r="C15989" s="405" t="s">
        <v>2110</v>
      </c>
      <c r="D15989" s="384">
        <v>3697</v>
      </c>
      <c r="E15989">
        <v>0.02</v>
      </c>
      <c r="F15989">
        <v>1.20875</v>
      </c>
      <c r="G15989" s="384">
        <v>0</v>
      </c>
      <c r="H15989">
        <v>1.2097500000000001</v>
      </c>
    </row>
    <row r="15990" spans="1:10">
      <c r="A15990">
        <v>15979</v>
      </c>
      <c r="B15990" s="612">
        <v>44175.394444444442</v>
      </c>
      <c r="C15990" s="405" t="s">
        <v>2054</v>
      </c>
      <c r="D15990" s="384">
        <v>3697</v>
      </c>
      <c r="E15990">
        <v>0.02</v>
      </c>
      <c r="F15990">
        <v>1.2097500000000001</v>
      </c>
      <c r="G15990" s="384">
        <v>0</v>
      </c>
      <c r="H15990">
        <v>1.2097500000000001</v>
      </c>
      <c r="I15990">
        <v>2</v>
      </c>
      <c r="J15990" s="384">
        <v>45552.71</v>
      </c>
    </row>
    <row r="15991" spans="1:10">
      <c r="A15991">
        <v>15980</v>
      </c>
      <c r="B15991" s="612">
        <v>44175.394444444442</v>
      </c>
      <c r="C15991" s="405" t="s">
        <v>97</v>
      </c>
      <c r="D15991" s="384">
        <v>3698</v>
      </c>
      <c r="E15991">
        <v>0.03</v>
      </c>
      <c r="F15991">
        <v>1.2101299999999999</v>
      </c>
      <c r="G15991" s="384">
        <v>0</v>
      </c>
      <c r="H15991">
        <v>0</v>
      </c>
    </row>
    <row r="15992" spans="1:10">
      <c r="A15992">
        <v>15981</v>
      </c>
      <c r="B15992" s="612">
        <v>44175.394444444442</v>
      </c>
      <c r="C15992" s="405" t="s">
        <v>2110</v>
      </c>
      <c r="D15992" s="384">
        <v>3698</v>
      </c>
      <c r="E15992">
        <v>0.03</v>
      </c>
      <c r="F15992">
        <v>1.2101299999999999</v>
      </c>
      <c r="G15992" s="384">
        <v>0</v>
      </c>
      <c r="H15992">
        <v>1.2077500000000001</v>
      </c>
    </row>
    <row r="15993" spans="1:10">
      <c r="A15993">
        <v>15988</v>
      </c>
      <c r="B15993" s="612">
        <v>44175.543055555558</v>
      </c>
      <c r="C15993" s="405" t="s">
        <v>2110</v>
      </c>
      <c r="D15993" s="384">
        <v>3698</v>
      </c>
      <c r="E15993">
        <v>0.03</v>
      </c>
      <c r="F15993">
        <v>1.2101299999999999</v>
      </c>
      <c r="G15993" s="384">
        <v>0</v>
      </c>
      <c r="H15993">
        <v>1.20903</v>
      </c>
    </row>
    <row r="15994" spans="1:10">
      <c r="A15994">
        <v>16005</v>
      </c>
      <c r="B15994" s="612">
        <v>44175.614583333336</v>
      </c>
      <c r="C15994" s="405" t="s">
        <v>2110</v>
      </c>
      <c r="D15994" s="384">
        <v>3698</v>
      </c>
      <c r="E15994">
        <v>0.03</v>
      </c>
      <c r="F15994">
        <v>1.2101299999999999</v>
      </c>
      <c r="G15994" s="384">
        <v>0</v>
      </c>
      <c r="H15994">
        <v>1.21038</v>
      </c>
    </row>
    <row r="15995" spans="1:10">
      <c r="A15995">
        <v>16012</v>
      </c>
      <c r="B15995" s="612">
        <v>44175.625</v>
      </c>
      <c r="C15995" s="405" t="s">
        <v>2110</v>
      </c>
      <c r="D15995" s="384">
        <v>3698</v>
      </c>
      <c r="E15995">
        <v>0.03</v>
      </c>
      <c r="F15995">
        <v>1.2101299999999999</v>
      </c>
      <c r="G15995" s="384">
        <v>0</v>
      </c>
      <c r="H15995">
        <v>1.21197</v>
      </c>
    </row>
    <row r="15996" spans="1:10">
      <c r="A15996">
        <v>16022</v>
      </c>
      <c r="B15996" s="612">
        <v>44175.67291666667</v>
      </c>
      <c r="C15996" s="405" t="s">
        <v>2054</v>
      </c>
      <c r="D15996" s="384">
        <v>3698</v>
      </c>
      <c r="E15996">
        <v>0.03</v>
      </c>
      <c r="F15996">
        <v>1.21197</v>
      </c>
      <c r="G15996" s="384">
        <v>0</v>
      </c>
      <c r="H15996">
        <v>1.21197</v>
      </c>
      <c r="I15996">
        <v>-5.52</v>
      </c>
      <c r="J15996" s="384">
        <v>45538.21</v>
      </c>
    </row>
    <row r="15997" spans="1:10">
      <c r="A15997">
        <v>15984</v>
      </c>
      <c r="B15997" s="612">
        <v>44175.541666666664</v>
      </c>
      <c r="C15997" s="405" t="s">
        <v>96</v>
      </c>
      <c r="D15997" s="384">
        <v>3699</v>
      </c>
      <c r="E15997">
        <v>0.02</v>
      </c>
      <c r="F15997">
        <v>1.2113</v>
      </c>
      <c r="G15997" s="384">
        <v>0</v>
      </c>
      <c r="H15997">
        <v>0</v>
      </c>
    </row>
    <row r="15998" spans="1:10">
      <c r="A15998">
        <v>15985</v>
      </c>
      <c r="B15998" s="612">
        <v>44175.541666666664</v>
      </c>
      <c r="C15998" s="405" t="s">
        <v>2110</v>
      </c>
      <c r="D15998" s="384">
        <v>3699</v>
      </c>
      <c r="E15998">
        <v>0.02</v>
      </c>
      <c r="F15998">
        <v>1.2113</v>
      </c>
      <c r="G15998" s="384">
        <v>0</v>
      </c>
      <c r="H15998">
        <v>1.2122999999999999</v>
      </c>
    </row>
    <row r="15999" spans="1:10">
      <c r="A15999">
        <v>15991</v>
      </c>
      <c r="B15999" s="612">
        <v>44175.545138888891</v>
      </c>
      <c r="C15999" s="405" t="s">
        <v>2054</v>
      </c>
      <c r="D15999" s="384">
        <v>3699</v>
      </c>
      <c r="E15999">
        <v>0.02</v>
      </c>
      <c r="F15999">
        <v>1.2122999999999999</v>
      </c>
      <c r="G15999" s="384">
        <v>0</v>
      </c>
      <c r="H15999">
        <v>1.2122999999999999</v>
      </c>
      <c r="I15999">
        <v>2</v>
      </c>
      <c r="J15999" s="384">
        <v>45554.71</v>
      </c>
    </row>
    <row r="16000" spans="1:10">
      <c r="A16000">
        <v>15986</v>
      </c>
      <c r="B16000" s="612">
        <v>44175.543055555558</v>
      </c>
      <c r="C16000" s="405" t="s">
        <v>97</v>
      </c>
      <c r="D16000" s="384">
        <v>3700</v>
      </c>
      <c r="E16000">
        <v>0.05</v>
      </c>
      <c r="F16000">
        <v>1.21183</v>
      </c>
      <c r="G16000" s="384">
        <v>0</v>
      </c>
      <c r="H16000">
        <v>0</v>
      </c>
    </row>
    <row r="16001" spans="1:10">
      <c r="A16001">
        <v>15987</v>
      </c>
      <c r="B16001" s="612">
        <v>44175.543055555558</v>
      </c>
      <c r="C16001" s="405" t="s">
        <v>2110</v>
      </c>
      <c r="D16001" s="384">
        <v>3700</v>
      </c>
      <c r="E16001">
        <v>0.05</v>
      </c>
      <c r="F16001">
        <v>1.21183</v>
      </c>
      <c r="G16001" s="384">
        <v>0</v>
      </c>
      <c r="H16001">
        <v>1.20903</v>
      </c>
    </row>
    <row r="16002" spans="1:10">
      <c r="A16002">
        <v>16004</v>
      </c>
      <c r="B16002" s="612">
        <v>44175.614583333336</v>
      </c>
      <c r="C16002" s="405" t="s">
        <v>2110</v>
      </c>
      <c r="D16002" s="384">
        <v>3700</v>
      </c>
      <c r="E16002">
        <v>0.05</v>
      </c>
      <c r="F16002">
        <v>1.21183</v>
      </c>
      <c r="G16002" s="384">
        <v>0</v>
      </c>
      <c r="H16002">
        <v>1.21038</v>
      </c>
    </row>
    <row r="16003" spans="1:10">
      <c r="A16003">
        <v>16011</v>
      </c>
      <c r="B16003" s="612">
        <v>44175.625</v>
      </c>
      <c r="C16003" s="405" t="s">
        <v>2110</v>
      </c>
      <c r="D16003" s="384">
        <v>3700</v>
      </c>
      <c r="E16003">
        <v>0.05</v>
      </c>
      <c r="F16003">
        <v>1.21183</v>
      </c>
      <c r="G16003" s="384">
        <v>0</v>
      </c>
      <c r="H16003">
        <v>1.21197</v>
      </c>
    </row>
    <row r="16004" spans="1:10">
      <c r="A16004">
        <v>16023</v>
      </c>
      <c r="B16004" s="612">
        <v>44175.67291666667</v>
      </c>
      <c r="C16004" s="405" t="s">
        <v>2054</v>
      </c>
      <c r="D16004" s="384">
        <v>3700</v>
      </c>
      <c r="E16004">
        <v>0.05</v>
      </c>
      <c r="F16004">
        <v>1.21197</v>
      </c>
      <c r="G16004" s="384">
        <v>0</v>
      </c>
      <c r="H16004">
        <v>1.21197</v>
      </c>
      <c r="I16004">
        <v>-0.7</v>
      </c>
      <c r="J16004" s="384">
        <v>45537.51</v>
      </c>
    </row>
    <row r="16005" spans="1:10">
      <c r="A16005">
        <v>15992</v>
      </c>
      <c r="B16005" s="612">
        <v>44175.553472222222</v>
      </c>
      <c r="C16005" s="405" t="s">
        <v>96</v>
      </c>
      <c r="D16005" s="384">
        <v>3701</v>
      </c>
      <c r="E16005">
        <v>0.02</v>
      </c>
      <c r="F16005">
        <v>1.2113100000000001</v>
      </c>
      <c r="G16005" s="384">
        <v>0</v>
      </c>
      <c r="H16005">
        <v>0</v>
      </c>
    </row>
    <row r="16006" spans="1:10">
      <c r="A16006">
        <v>15993</v>
      </c>
      <c r="B16006" s="612">
        <v>44175.553472222222</v>
      </c>
      <c r="C16006" s="405" t="s">
        <v>2110</v>
      </c>
      <c r="D16006" s="384">
        <v>3701</v>
      </c>
      <c r="E16006">
        <v>0.02</v>
      </c>
      <c r="F16006">
        <v>1.2113100000000001</v>
      </c>
      <c r="G16006" s="384">
        <v>0</v>
      </c>
      <c r="H16006">
        <v>1.21231</v>
      </c>
    </row>
    <row r="16007" spans="1:10">
      <c r="A16007">
        <v>15994</v>
      </c>
      <c r="B16007" s="612">
        <v>44175.56527777778</v>
      </c>
      <c r="C16007" s="405" t="s">
        <v>2054</v>
      </c>
      <c r="D16007" s="384">
        <v>3701</v>
      </c>
      <c r="E16007">
        <v>0.02</v>
      </c>
      <c r="F16007">
        <v>1.21231</v>
      </c>
      <c r="G16007" s="384">
        <v>0</v>
      </c>
      <c r="H16007">
        <v>1.21231</v>
      </c>
      <c r="I16007">
        <v>2</v>
      </c>
      <c r="J16007" s="384">
        <v>45556.71</v>
      </c>
    </row>
    <row r="16008" spans="1:10">
      <c r="A16008">
        <v>15995</v>
      </c>
      <c r="B16008" s="612">
        <v>44175.578472222223</v>
      </c>
      <c r="C16008" s="405" t="s">
        <v>96</v>
      </c>
      <c r="D16008" s="384">
        <v>3702</v>
      </c>
      <c r="E16008">
        <v>0.02</v>
      </c>
      <c r="F16008">
        <v>1.21268</v>
      </c>
      <c r="G16008" s="384">
        <v>0</v>
      </c>
      <c r="H16008">
        <v>0</v>
      </c>
    </row>
    <row r="16009" spans="1:10">
      <c r="A16009">
        <v>15996</v>
      </c>
      <c r="B16009" s="612">
        <v>44175.578472222223</v>
      </c>
      <c r="C16009" s="405" t="s">
        <v>2110</v>
      </c>
      <c r="D16009" s="384">
        <v>3702</v>
      </c>
      <c r="E16009">
        <v>0.02</v>
      </c>
      <c r="F16009">
        <v>1.21268</v>
      </c>
      <c r="G16009" s="384">
        <v>0</v>
      </c>
      <c r="H16009">
        <v>1.2136800000000001</v>
      </c>
    </row>
    <row r="16010" spans="1:10">
      <c r="A16010">
        <v>15999</v>
      </c>
      <c r="B16010" s="612">
        <v>44175.588194444441</v>
      </c>
      <c r="C16010" s="405" t="s">
        <v>2110</v>
      </c>
      <c r="D16010" s="384">
        <v>3702</v>
      </c>
      <c r="E16010">
        <v>0.02</v>
      </c>
      <c r="F16010">
        <v>1.21268</v>
      </c>
      <c r="G16010" s="384">
        <v>0</v>
      </c>
      <c r="H16010">
        <v>1.21288</v>
      </c>
    </row>
    <row r="16011" spans="1:10">
      <c r="A16011">
        <v>16000</v>
      </c>
      <c r="B16011" s="612">
        <v>44175.61041666667</v>
      </c>
      <c r="C16011" s="405" t="s">
        <v>2054</v>
      </c>
      <c r="D16011" s="384">
        <v>3702</v>
      </c>
      <c r="E16011">
        <v>0.02</v>
      </c>
      <c r="F16011">
        <v>1.21288</v>
      </c>
      <c r="G16011" s="384">
        <v>0</v>
      </c>
      <c r="H16011">
        <v>1.21288</v>
      </c>
      <c r="I16011">
        <v>0.4</v>
      </c>
      <c r="J16011" s="384">
        <v>45557.11</v>
      </c>
    </row>
    <row r="16012" spans="1:10">
      <c r="A16012">
        <v>15997</v>
      </c>
      <c r="B16012" s="612">
        <v>44175.588194444441</v>
      </c>
      <c r="C16012" s="405" t="s">
        <v>96</v>
      </c>
      <c r="D16012" s="384">
        <v>3703</v>
      </c>
      <c r="E16012">
        <v>0.02</v>
      </c>
      <c r="F16012">
        <v>1.2110799999999999</v>
      </c>
      <c r="G16012" s="384">
        <v>0</v>
      </c>
      <c r="H16012">
        <v>0</v>
      </c>
    </row>
    <row r="16013" spans="1:10">
      <c r="A16013">
        <v>15998</v>
      </c>
      <c r="B16013" s="612">
        <v>44175.588194444441</v>
      </c>
      <c r="C16013" s="405" t="s">
        <v>2110</v>
      </c>
      <c r="D16013" s="384">
        <v>3703</v>
      </c>
      <c r="E16013">
        <v>0.02</v>
      </c>
      <c r="F16013">
        <v>1.2110799999999999</v>
      </c>
      <c r="G16013" s="384">
        <v>0</v>
      </c>
      <c r="H16013">
        <v>1.21288</v>
      </c>
    </row>
    <row r="16014" spans="1:10">
      <c r="A16014">
        <v>16001</v>
      </c>
      <c r="B16014" s="612">
        <v>44175.61041666667</v>
      </c>
      <c r="C16014" s="405" t="s">
        <v>2054</v>
      </c>
      <c r="D16014" s="384">
        <v>3703</v>
      </c>
      <c r="E16014">
        <v>0.02</v>
      </c>
      <c r="F16014">
        <v>1.21288</v>
      </c>
      <c r="G16014" s="384">
        <v>0</v>
      </c>
      <c r="H16014">
        <v>1.21288</v>
      </c>
      <c r="I16014">
        <v>3.6</v>
      </c>
      <c r="J16014" s="384">
        <v>45560.71</v>
      </c>
    </row>
    <row r="16015" spans="1:10">
      <c r="A16015">
        <v>16002</v>
      </c>
      <c r="B16015" s="612">
        <v>44175.614583333336</v>
      </c>
      <c r="C16015" s="405" t="s">
        <v>97</v>
      </c>
      <c r="D16015" s="384">
        <v>3704</v>
      </c>
      <c r="E16015">
        <v>0.08</v>
      </c>
      <c r="F16015">
        <v>1.21366</v>
      </c>
      <c r="G16015" s="384">
        <v>0</v>
      </c>
      <c r="H16015">
        <v>0</v>
      </c>
    </row>
    <row r="16016" spans="1:10">
      <c r="A16016">
        <v>16003</v>
      </c>
      <c r="B16016" s="612">
        <v>44175.614583333336</v>
      </c>
      <c r="C16016" s="405" t="s">
        <v>2110</v>
      </c>
      <c r="D16016" s="384">
        <v>3704</v>
      </c>
      <c r="E16016">
        <v>0.08</v>
      </c>
      <c r="F16016">
        <v>1.21366</v>
      </c>
      <c r="G16016" s="384">
        <v>0</v>
      </c>
      <c r="H16016">
        <v>1.21038</v>
      </c>
    </row>
    <row r="16017" spans="1:10">
      <c r="A16017">
        <v>16010</v>
      </c>
      <c r="B16017" s="612">
        <v>44175.625</v>
      </c>
      <c r="C16017" s="405" t="s">
        <v>2110</v>
      </c>
      <c r="D16017" s="384">
        <v>3704</v>
      </c>
      <c r="E16017">
        <v>0.08</v>
      </c>
      <c r="F16017">
        <v>1.21366</v>
      </c>
      <c r="G16017" s="384">
        <v>0</v>
      </c>
      <c r="H16017">
        <v>1.21197</v>
      </c>
    </row>
    <row r="16018" spans="1:10">
      <c r="A16018">
        <v>16024</v>
      </c>
      <c r="B16018" s="612">
        <v>44175.67291666667</v>
      </c>
      <c r="C16018" s="405" t="s">
        <v>2054</v>
      </c>
      <c r="D16018" s="384">
        <v>3704</v>
      </c>
      <c r="E16018">
        <v>0.08</v>
      </c>
      <c r="F16018">
        <v>1.21197</v>
      </c>
      <c r="G16018" s="384">
        <v>0</v>
      </c>
      <c r="H16018">
        <v>1.21197</v>
      </c>
      <c r="I16018">
        <v>13.52</v>
      </c>
      <c r="J16018" s="384">
        <v>45551.03</v>
      </c>
    </row>
    <row r="16019" spans="1:10">
      <c r="A16019">
        <v>16008</v>
      </c>
      <c r="B16019" s="612">
        <v>44175.625</v>
      </c>
      <c r="C16019" s="405" t="s">
        <v>97</v>
      </c>
      <c r="D16019" s="384">
        <v>3705</v>
      </c>
      <c r="E16019">
        <v>0.14000000000000001</v>
      </c>
      <c r="F16019">
        <v>1.2155899999999999</v>
      </c>
      <c r="G16019" s="384">
        <v>0</v>
      </c>
      <c r="H16019">
        <v>0</v>
      </c>
    </row>
    <row r="16020" spans="1:10">
      <c r="A16020">
        <v>16009</v>
      </c>
      <c r="B16020" s="612">
        <v>44175.625</v>
      </c>
      <c r="C16020" s="405" t="s">
        <v>2110</v>
      </c>
      <c r="D16020" s="384">
        <v>3705</v>
      </c>
      <c r="E16020">
        <v>0.14000000000000001</v>
      </c>
      <c r="F16020">
        <v>1.2155899999999999</v>
      </c>
      <c r="G16020" s="384">
        <v>0</v>
      </c>
      <c r="H16020">
        <v>1.21197</v>
      </c>
    </row>
    <row r="16021" spans="1:10">
      <c r="A16021">
        <v>16025</v>
      </c>
      <c r="B16021" s="612">
        <v>44175.67291666667</v>
      </c>
      <c r="C16021" s="405" t="s">
        <v>2054</v>
      </c>
      <c r="D16021" s="384">
        <v>3705</v>
      </c>
      <c r="E16021">
        <v>0.14000000000000001</v>
      </c>
      <c r="F16021">
        <v>1.21197</v>
      </c>
      <c r="G16021" s="384">
        <v>0</v>
      </c>
      <c r="H16021">
        <v>1.21197</v>
      </c>
      <c r="I16021">
        <v>50.68</v>
      </c>
      <c r="J16021" s="384">
        <v>45601.71</v>
      </c>
    </row>
    <row r="16022" spans="1:10">
      <c r="A16022">
        <v>16015</v>
      </c>
      <c r="B16022" s="612">
        <v>44175.633333333331</v>
      </c>
      <c r="C16022" s="405" t="s">
        <v>96</v>
      </c>
      <c r="D16022" s="384">
        <v>3706</v>
      </c>
      <c r="E16022">
        <v>0.02</v>
      </c>
      <c r="F16022">
        <v>1.21512</v>
      </c>
      <c r="G16022" s="384">
        <v>0</v>
      </c>
      <c r="H16022">
        <v>0</v>
      </c>
    </row>
    <row r="16023" spans="1:10">
      <c r="A16023">
        <v>16016</v>
      </c>
      <c r="B16023" s="612">
        <v>44175.633333333331</v>
      </c>
      <c r="C16023" s="405" t="s">
        <v>2110</v>
      </c>
      <c r="D16023" s="384">
        <v>3706</v>
      </c>
      <c r="E16023">
        <v>0.02</v>
      </c>
      <c r="F16023">
        <v>1.21512</v>
      </c>
      <c r="G16023" s="384">
        <v>0</v>
      </c>
      <c r="H16023">
        <v>1.2161200000000001</v>
      </c>
    </row>
    <row r="16024" spans="1:10">
      <c r="A16024">
        <v>16019</v>
      </c>
      <c r="B16024" s="612">
        <v>44175.640972222223</v>
      </c>
      <c r="C16024" s="405" t="s">
        <v>2110</v>
      </c>
      <c r="D16024" s="384">
        <v>3706</v>
      </c>
      <c r="E16024">
        <v>0.02</v>
      </c>
      <c r="F16024">
        <v>1.21512</v>
      </c>
      <c r="G16024" s="384">
        <v>0</v>
      </c>
      <c r="H16024">
        <v>1.21532</v>
      </c>
    </row>
    <row r="16025" spans="1:10">
      <c r="A16025">
        <v>16029</v>
      </c>
      <c r="B16025" s="612">
        <v>44175.67291666667</v>
      </c>
      <c r="C16025" s="405" t="s">
        <v>2110</v>
      </c>
      <c r="D16025" s="384">
        <v>3706</v>
      </c>
      <c r="E16025">
        <v>0.02</v>
      </c>
      <c r="F16025">
        <v>1.21512</v>
      </c>
      <c r="G16025" s="384">
        <v>0</v>
      </c>
      <c r="H16025">
        <v>1.21428</v>
      </c>
    </row>
    <row r="16026" spans="1:10">
      <c r="A16026">
        <v>16038</v>
      </c>
      <c r="B16026" s="612">
        <v>44175.862500000003</v>
      </c>
      <c r="C16026" s="405" t="s">
        <v>2054</v>
      </c>
      <c r="D16026" s="384">
        <v>3706</v>
      </c>
      <c r="E16026">
        <v>0.02</v>
      </c>
      <c r="F16026">
        <v>1.21428</v>
      </c>
      <c r="G16026" s="384">
        <v>0</v>
      </c>
      <c r="H16026">
        <v>1.21428</v>
      </c>
      <c r="I16026">
        <v>-1.68</v>
      </c>
      <c r="J16026" s="384">
        <v>45602.03</v>
      </c>
    </row>
    <row r="16027" spans="1:10">
      <c r="A16027">
        <v>16017</v>
      </c>
      <c r="B16027" s="612">
        <v>44175.640972222223</v>
      </c>
      <c r="C16027" s="405" t="s">
        <v>96</v>
      </c>
      <c r="D16027" s="384">
        <v>3707</v>
      </c>
      <c r="E16027">
        <v>0.02</v>
      </c>
      <c r="F16027">
        <v>1.2135100000000001</v>
      </c>
      <c r="G16027" s="384">
        <v>0</v>
      </c>
      <c r="H16027">
        <v>0</v>
      </c>
    </row>
    <row r="16028" spans="1:10">
      <c r="A16028">
        <v>16018</v>
      </c>
      <c r="B16028" s="612">
        <v>44175.640972222223</v>
      </c>
      <c r="C16028" s="405" t="s">
        <v>2110</v>
      </c>
      <c r="D16028" s="384">
        <v>3707</v>
      </c>
      <c r="E16028">
        <v>0.02</v>
      </c>
      <c r="F16028">
        <v>1.2135100000000001</v>
      </c>
      <c r="G16028" s="384">
        <v>0</v>
      </c>
      <c r="H16028">
        <v>1.21532</v>
      </c>
    </row>
    <row r="16029" spans="1:10">
      <c r="A16029">
        <v>16028</v>
      </c>
      <c r="B16029" s="612">
        <v>44175.67291666667</v>
      </c>
      <c r="C16029" s="405" t="s">
        <v>2110</v>
      </c>
      <c r="D16029" s="384">
        <v>3707</v>
      </c>
      <c r="E16029">
        <v>0.02</v>
      </c>
      <c r="F16029">
        <v>1.2135100000000001</v>
      </c>
      <c r="G16029" s="384">
        <v>0</v>
      </c>
      <c r="H16029">
        <v>1.21428</v>
      </c>
    </row>
    <row r="16030" spans="1:10">
      <c r="A16030">
        <v>16039</v>
      </c>
      <c r="B16030" s="612">
        <v>44175.862500000003</v>
      </c>
      <c r="C16030" s="405" t="s">
        <v>2054</v>
      </c>
      <c r="D16030" s="384">
        <v>3707</v>
      </c>
      <c r="E16030">
        <v>0.02</v>
      </c>
      <c r="F16030">
        <v>1.21428</v>
      </c>
      <c r="G16030" s="384">
        <v>0</v>
      </c>
      <c r="H16030">
        <v>1.21428</v>
      </c>
      <c r="I16030">
        <v>1.54</v>
      </c>
      <c r="J16030" s="384">
        <v>45603.57</v>
      </c>
    </row>
    <row r="16031" spans="1:10">
      <c r="A16031">
        <v>16026</v>
      </c>
      <c r="B16031" s="612">
        <v>44175.67291666667</v>
      </c>
      <c r="C16031" s="405" t="s">
        <v>96</v>
      </c>
      <c r="D16031" s="384">
        <v>3708</v>
      </c>
      <c r="E16031">
        <v>0.03</v>
      </c>
      <c r="F16031">
        <v>1.2118899999999999</v>
      </c>
      <c r="G16031" s="384">
        <v>0</v>
      </c>
      <c r="H16031">
        <v>0</v>
      </c>
    </row>
    <row r="16032" spans="1:10">
      <c r="A16032">
        <v>16027</v>
      </c>
      <c r="B16032" s="612">
        <v>44175.67291666667</v>
      </c>
      <c r="C16032" s="405" t="s">
        <v>2110</v>
      </c>
      <c r="D16032" s="384">
        <v>3708</v>
      </c>
      <c r="E16032">
        <v>0.03</v>
      </c>
      <c r="F16032">
        <v>1.2118899999999999</v>
      </c>
      <c r="G16032" s="384">
        <v>0</v>
      </c>
      <c r="H16032">
        <v>1.21428</v>
      </c>
    </row>
    <row r="16033" spans="1:10">
      <c r="A16033">
        <v>16040</v>
      </c>
      <c r="B16033" s="612">
        <v>44175.862500000003</v>
      </c>
      <c r="C16033" s="405" t="s">
        <v>2054</v>
      </c>
      <c r="D16033" s="384">
        <v>3708</v>
      </c>
      <c r="E16033">
        <v>0.03</v>
      </c>
      <c r="F16033">
        <v>1.21428</v>
      </c>
      <c r="G16033" s="384">
        <v>0</v>
      </c>
      <c r="H16033">
        <v>1.21428</v>
      </c>
      <c r="I16033">
        <v>7.17</v>
      </c>
      <c r="J16033" s="384">
        <v>45610.74</v>
      </c>
    </row>
    <row r="16034" spans="1:10">
      <c r="A16034">
        <v>16030</v>
      </c>
      <c r="B16034" s="612">
        <v>44175.717361111114</v>
      </c>
      <c r="C16034" s="405" t="s">
        <v>97</v>
      </c>
      <c r="D16034" s="384">
        <v>3709</v>
      </c>
      <c r="E16034">
        <v>0.02</v>
      </c>
      <c r="F16034">
        <v>1.21255</v>
      </c>
      <c r="G16034" s="384">
        <v>0</v>
      </c>
      <c r="H16034">
        <v>0</v>
      </c>
    </row>
    <row r="16035" spans="1:10">
      <c r="A16035">
        <v>16031</v>
      </c>
      <c r="B16035" s="612">
        <v>44175.717361111114</v>
      </c>
      <c r="C16035" s="405" t="s">
        <v>2110</v>
      </c>
      <c r="D16035" s="384">
        <v>3709</v>
      </c>
      <c r="E16035">
        <v>0.02</v>
      </c>
      <c r="F16035">
        <v>1.21255</v>
      </c>
      <c r="G16035" s="384">
        <v>0</v>
      </c>
      <c r="H16035">
        <v>1.2115499999999999</v>
      </c>
    </row>
    <row r="16036" spans="1:10">
      <c r="A16036">
        <v>16032</v>
      </c>
      <c r="B16036" s="612">
        <v>44175.752083333333</v>
      </c>
      <c r="C16036" s="405" t="s">
        <v>2054</v>
      </c>
      <c r="D16036" s="384">
        <v>3709</v>
      </c>
      <c r="E16036">
        <v>0.02</v>
      </c>
      <c r="F16036">
        <v>1.2115499999999999</v>
      </c>
      <c r="G16036" s="384">
        <v>0</v>
      </c>
      <c r="H16036">
        <v>1.2115499999999999</v>
      </c>
      <c r="I16036">
        <v>2</v>
      </c>
      <c r="J16036" s="384">
        <v>45603.71</v>
      </c>
    </row>
    <row r="16037" spans="1:10">
      <c r="A16037">
        <v>16033</v>
      </c>
      <c r="B16037" s="612">
        <v>44175.759722222225</v>
      </c>
      <c r="C16037" s="405" t="s">
        <v>97</v>
      </c>
      <c r="D16037" s="384">
        <v>3710</v>
      </c>
      <c r="E16037">
        <v>0.02</v>
      </c>
      <c r="F16037">
        <v>1.2119</v>
      </c>
      <c r="G16037" s="384">
        <v>0</v>
      </c>
      <c r="H16037">
        <v>0</v>
      </c>
    </row>
    <row r="16038" spans="1:10">
      <c r="A16038">
        <v>16034</v>
      </c>
      <c r="B16038" s="612">
        <v>44175.759722222225</v>
      </c>
      <c r="C16038" s="405" t="s">
        <v>2110</v>
      </c>
      <c r="D16038" s="384">
        <v>3710</v>
      </c>
      <c r="E16038">
        <v>0.02</v>
      </c>
      <c r="F16038">
        <v>1.2119</v>
      </c>
      <c r="G16038" s="384">
        <v>0</v>
      </c>
      <c r="H16038">
        <v>1.2109000000000001</v>
      </c>
    </row>
    <row r="16039" spans="1:10">
      <c r="A16039">
        <v>16037</v>
      </c>
      <c r="B16039" s="612">
        <v>44175.824305555558</v>
      </c>
      <c r="C16039" s="405" t="s">
        <v>2110</v>
      </c>
      <c r="D16039" s="384">
        <v>3710</v>
      </c>
      <c r="E16039">
        <v>0.02</v>
      </c>
      <c r="F16039">
        <v>1.2119</v>
      </c>
      <c r="G16039" s="384">
        <v>0</v>
      </c>
      <c r="H16039">
        <v>1.2117</v>
      </c>
    </row>
    <row r="16040" spans="1:10">
      <c r="A16040">
        <v>16047</v>
      </c>
      <c r="B16040" s="612">
        <v>44176.043749999997</v>
      </c>
      <c r="C16040" s="405" t="s">
        <v>2110</v>
      </c>
      <c r="D16040" s="384">
        <v>3710</v>
      </c>
      <c r="E16040">
        <v>0.02</v>
      </c>
      <c r="F16040">
        <v>1.2119</v>
      </c>
      <c r="G16040" s="384">
        <v>0</v>
      </c>
      <c r="H16040">
        <v>1.2127300000000001</v>
      </c>
    </row>
    <row r="16041" spans="1:10">
      <c r="A16041">
        <v>16053</v>
      </c>
      <c r="B16041" s="612">
        <v>44176.344444444447</v>
      </c>
      <c r="C16041" s="405" t="s">
        <v>2054</v>
      </c>
      <c r="D16041" s="384">
        <v>3710</v>
      </c>
      <c r="E16041">
        <v>0.02</v>
      </c>
      <c r="F16041">
        <v>1.2127300000000001</v>
      </c>
      <c r="G16041" s="384">
        <v>0</v>
      </c>
      <c r="H16041">
        <v>1.2127300000000001</v>
      </c>
      <c r="I16041">
        <v>-1.64</v>
      </c>
      <c r="J16041" s="384">
        <v>45611.02</v>
      </c>
    </row>
    <row r="16042" spans="1:10">
      <c r="A16042">
        <v>16035</v>
      </c>
      <c r="B16042" s="612">
        <v>44175.824305555558</v>
      </c>
      <c r="C16042" s="405" t="s">
        <v>97</v>
      </c>
      <c r="D16042" s="384">
        <v>3711</v>
      </c>
      <c r="E16042">
        <v>0.02</v>
      </c>
      <c r="F16042">
        <v>1.2135</v>
      </c>
      <c r="G16042" s="384">
        <v>0</v>
      </c>
      <c r="H16042">
        <v>0</v>
      </c>
    </row>
    <row r="16043" spans="1:10">
      <c r="A16043">
        <v>16036</v>
      </c>
      <c r="B16043" s="612">
        <v>44175.824305555558</v>
      </c>
      <c r="C16043" s="405" t="s">
        <v>2110</v>
      </c>
      <c r="D16043" s="384">
        <v>3711</v>
      </c>
      <c r="E16043">
        <v>0.02</v>
      </c>
      <c r="F16043">
        <v>1.2135</v>
      </c>
      <c r="G16043" s="384">
        <v>0</v>
      </c>
      <c r="H16043">
        <v>1.2117</v>
      </c>
    </row>
    <row r="16044" spans="1:10">
      <c r="A16044">
        <v>16046</v>
      </c>
      <c r="B16044" s="612">
        <v>44176.043749999997</v>
      </c>
      <c r="C16044" s="405" t="s">
        <v>2110</v>
      </c>
      <c r="D16044" s="384">
        <v>3711</v>
      </c>
      <c r="E16044">
        <v>0.02</v>
      </c>
      <c r="F16044">
        <v>1.2135</v>
      </c>
      <c r="G16044" s="384">
        <v>0</v>
      </c>
      <c r="H16044">
        <v>1.2127300000000001</v>
      </c>
    </row>
    <row r="16045" spans="1:10">
      <c r="A16045">
        <v>16054</v>
      </c>
      <c r="B16045" s="612">
        <v>44176.344444444447</v>
      </c>
      <c r="C16045" s="405" t="s">
        <v>2054</v>
      </c>
      <c r="D16045" s="384">
        <v>3711</v>
      </c>
      <c r="E16045">
        <v>0.02</v>
      </c>
      <c r="F16045">
        <v>1.2127300000000001</v>
      </c>
      <c r="G16045" s="384">
        <v>0</v>
      </c>
      <c r="H16045">
        <v>1.2127300000000001</v>
      </c>
      <c r="I16045">
        <v>1.56</v>
      </c>
      <c r="J16045" s="384">
        <v>45612.59</v>
      </c>
    </row>
    <row r="16046" spans="1:10">
      <c r="A16046">
        <v>16041</v>
      </c>
      <c r="B16046" s="612">
        <v>44175.877083333333</v>
      </c>
      <c r="C16046" s="405" t="s">
        <v>96</v>
      </c>
      <c r="D16046" s="384">
        <v>3712</v>
      </c>
      <c r="E16046">
        <v>0.02</v>
      </c>
      <c r="F16046">
        <v>1.21373</v>
      </c>
      <c r="G16046" s="384">
        <v>0</v>
      </c>
      <c r="H16046">
        <v>0</v>
      </c>
    </row>
    <row r="16047" spans="1:10">
      <c r="A16047">
        <v>16042</v>
      </c>
      <c r="B16047" s="612">
        <v>44175.877083333333</v>
      </c>
      <c r="C16047" s="405" t="s">
        <v>2110</v>
      </c>
      <c r="D16047" s="384">
        <v>3712</v>
      </c>
      <c r="E16047">
        <v>0.02</v>
      </c>
      <c r="F16047">
        <v>1.21373</v>
      </c>
      <c r="G16047" s="384">
        <v>0</v>
      </c>
      <c r="H16047">
        <v>1.2147300000000001</v>
      </c>
    </row>
    <row r="16048" spans="1:10">
      <c r="A16048">
        <v>16043</v>
      </c>
      <c r="B16048" s="612">
        <v>44176.042361111111</v>
      </c>
      <c r="C16048" s="405" t="s">
        <v>2054</v>
      </c>
      <c r="D16048" s="384">
        <v>3712</v>
      </c>
      <c r="E16048">
        <v>0.02</v>
      </c>
      <c r="F16048">
        <v>1.2147300000000001</v>
      </c>
      <c r="G16048" s="384">
        <v>0</v>
      </c>
      <c r="H16048">
        <v>1.2147300000000001</v>
      </c>
      <c r="I16048">
        <v>1.92</v>
      </c>
      <c r="J16048" s="384">
        <v>45612.66</v>
      </c>
    </row>
    <row r="16049" spans="1:10">
      <c r="A16049">
        <v>16044</v>
      </c>
      <c r="B16049" s="612">
        <v>44176.043749999997</v>
      </c>
      <c r="C16049" s="405" t="s">
        <v>97</v>
      </c>
      <c r="D16049" s="384">
        <v>3713</v>
      </c>
      <c r="E16049">
        <v>0.03</v>
      </c>
      <c r="F16049">
        <v>1.2151000000000001</v>
      </c>
      <c r="G16049" s="384">
        <v>0</v>
      </c>
      <c r="H16049">
        <v>0</v>
      </c>
    </row>
    <row r="16050" spans="1:10">
      <c r="A16050">
        <v>16045</v>
      </c>
      <c r="B16050" s="612">
        <v>44176.043749999997</v>
      </c>
      <c r="C16050" s="405" t="s">
        <v>2110</v>
      </c>
      <c r="D16050" s="384">
        <v>3713</v>
      </c>
      <c r="E16050">
        <v>0.03</v>
      </c>
      <c r="F16050">
        <v>1.2151000000000001</v>
      </c>
      <c r="G16050" s="384">
        <v>0</v>
      </c>
      <c r="H16050">
        <v>1.2127300000000001</v>
      </c>
    </row>
    <row r="16051" spans="1:10">
      <c r="A16051">
        <v>16055</v>
      </c>
      <c r="B16051" s="612">
        <v>44176.344444444447</v>
      </c>
      <c r="C16051" s="405" t="s">
        <v>2054</v>
      </c>
      <c r="D16051" s="384">
        <v>3713</v>
      </c>
      <c r="E16051">
        <v>0.03</v>
      </c>
      <c r="F16051">
        <v>1.2127300000000001</v>
      </c>
      <c r="G16051" s="384">
        <v>0</v>
      </c>
      <c r="H16051">
        <v>1.2127300000000001</v>
      </c>
      <c r="I16051">
        <v>7.11</v>
      </c>
      <c r="J16051" s="384">
        <v>45619.7</v>
      </c>
    </row>
    <row r="16052" spans="1:10">
      <c r="A16052">
        <v>16048</v>
      </c>
      <c r="B16052" s="612">
        <v>44176.314583333333</v>
      </c>
      <c r="C16052" s="405" t="s">
        <v>96</v>
      </c>
      <c r="D16052" s="384">
        <v>3714</v>
      </c>
      <c r="E16052">
        <v>0.02</v>
      </c>
      <c r="F16052">
        <v>1.2148399999999999</v>
      </c>
      <c r="G16052" s="384">
        <v>0</v>
      </c>
      <c r="H16052">
        <v>0</v>
      </c>
    </row>
    <row r="16053" spans="1:10">
      <c r="A16053">
        <v>16049</v>
      </c>
      <c r="B16053" s="612">
        <v>44176.314583333333</v>
      </c>
      <c r="C16053" s="405" t="s">
        <v>2110</v>
      </c>
      <c r="D16053" s="384">
        <v>3714</v>
      </c>
      <c r="E16053">
        <v>0.02</v>
      </c>
      <c r="F16053">
        <v>1.2148399999999999</v>
      </c>
      <c r="G16053" s="384">
        <v>0</v>
      </c>
      <c r="H16053">
        <v>1.21584</v>
      </c>
    </row>
    <row r="16054" spans="1:10">
      <c r="A16054">
        <v>16052</v>
      </c>
      <c r="B16054" s="612">
        <v>44176.324999999997</v>
      </c>
      <c r="C16054" s="405" t="s">
        <v>2110</v>
      </c>
      <c r="D16054" s="384">
        <v>3714</v>
      </c>
      <c r="E16054">
        <v>0.02</v>
      </c>
      <c r="F16054">
        <v>1.2148399999999999</v>
      </c>
      <c r="G16054" s="384">
        <v>0</v>
      </c>
      <c r="H16054">
        <v>1.2150399999999999</v>
      </c>
    </row>
    <row r="16055" spans="1:10">
      <c r="A16055">
        <v>16061</v>
      </c>
      <c r="B16055" s="612">
        <v>44176.35</v>
      </c>
      <c r="C16055" s="405" t="s">
        <v>2110</v>
      </c>
      <c r="D16055" s="384">
        <v>3714</v>
      </c>
      <c r="E16055">
        <v>0.02</v>
      </c>
      <c r="F16055">
        <v>1.2148399999999999</v>
      </c>
      <c r="G16055" s="384">
        <v>0</v>
      </c>
      <c r="H16055">
        <v>1.214</v>
      </c>
    </row>
    <row r="16056" spans="1:10">
      <c r="A16056">
        <v>16082</v>
      </c>
      <c r="B16056" s="612">
        <v>44178.916666666664</v>
      </c>
      <c r="C16056" s="405" t="s">
        <v>2054</v>
      </c>
      <c r="D16056" s="384">
        <v>3714</v>
      </c>
      <c r="E16056">
        <v>0.02</v>
      </c>
      <c r="F16056">
        <v>1.214</v>
      </c>
      <c r="G16056" s="384">
        <v>0</v>
      </c>
      <c r="H16056">
        <v>1.214</v>
      </c>
      <c r="I16056">
        <v>-1.68</v>
      </c>
      <c r="J16056" s="384">
        <v>45628</v>
      </c>
    </row>
    <row r="16057" spans="1:10">
      <c r="A16057">
        <v>16050</v>
      </c>
      <c r="B16057" s="612">
        <v>44176.324999999997</v>
      </c>
      <c r="C16057" s="405" t="s">
        <v>96</v>
      </c>
      <c r="D16057" s="384">
        <v>3715</v>
      </c>
      <c r="E16057">
        <v>0.02</v>
      </c>
      <c r="F16057">
        <v>1.21323</v>
      </c>
      <c r="G16057" s="384">
        <v>0</v>
      </c>
      <c r="H16057">
        <v>0</v>
      </c>
    </row>
    <row r="16058" spans="1:10">
      <c r="A16058">
        <v>16051</v>
      </c>
      <c r="B16058" s="612">
        <v>44176.324999999997</v>
      </c>
      <c r="C16058" s="405" t="s">
        <v>2110</v>
      </c>
      <c r="D16058" s="384">
        <v>3715</v>
      </c>
      <c r="E16058">
        <v>0.02</v>
      </c>
      <c r="F16058">
        <v>1.21323</v>
      </c>
      <c r="G16058" s="384">
        <v>0</v>
      </c>
      <c r="H16058">
        <v>1.2150399999999999</v>
      </c>
    </row>
    <row r="16059" spans="1:10">
      <c r="A16059">
        <v>16060</v>
      </c>
      <c r="B16059" s="612">
        <v>44176.35</v>
      </c>
      <c r="C16059" s="405" t="s">
        <v>2110</v>
      </c>
      <c r="D16059" s="384">
        <v>3715</v>
      </c>
      <c r="E16059">
        <v>0.02</v>
      </c>
      <c r="F16059">
        <v>1.21323</v>
      </c>
      <c r="G16059" s="384">
        <v>0</v>
      </c>
      <c r="H16059">
        <v>1.214</v>
      </c>
    </row>
    <row r="16060" spans="1:10">
      <c r="A16060">
        <v>16083</v>
      </c>
      <c r="B16060" s="612">
        <v>44178.916666666664</v>
      </c>
      <c r="C16060" s="405" t="s">
        <v>2054</v>
      </c>
      <c r="D16060" s="384">
        <v>3715</v>
      </c>
      <c r="E16060">
        <v>0.02</v>
      </c>
      <c r="F16060">
        <v>1.214</v>
      </c>
      <c r="G16060" s="384">
        <v>0</v>
      </c>
      <c r="H16060">
        <v>1.214</v>
      </c>
      <c r="I16060">
        <v>1.54</v>
      </c>
      <c r="J16060" s="384">
        <v>45629.54</v>
      </c>
    </row>
    <row r="16061" spans="1:10">
      <c r="A16061">
        <v>16056</v>
      </c>
      <c r="B16061" s="612">
        <v>44176.348611111112</v>
      </c>
      <c r="C16061" s="405" t="s">
        <v>97</v>
      </c>
      <c r="D16061" s="384">
        <v>3716</v>
      </c>
      <c r="E16061">
        <v>0.02</v>
      </c>
      <c r="F16061">
        <v>1.21208</v>
      </c>
      <c r="G16061" s="384">
        <v>0</v>
      </c>
      <c r="H16061">
        <v>0</v>
      </c>
    </row>
    <row r="16062" spans="1:10">
      <c r="A16062">
        <v>16057</v>
      </c>
      <c r="B16062" s="612">
        <v>44176.348611111112</v>
      </c>
      <c r="C16062" s="405" t="s">
        <v>2110</v>
      </c>
      <c r="D16062" s="384">
        <v>3716</v>
      </c>
      <c r="E16062">
        <v>0.02</v>
      </c>
      <c r="F16062">
        <v>1.21208</v>
      </c>
      <c r="G16062" s="384">
        <v>0</v>
      </c>
      <c r="H16062">
        <v>1.2110799999999999</v>
      </c>
    </row>
    <row r="16063" spans="1:10">
      <c r="A16063">
        <v>16064</v>
      </c>
      <c r="B16063" s="612">
        <v>44176.438888888886</v>
      </c>
      <c r="C16063" s="405" t="s">
        <v>2110</v>
      </c>
      <c r="D16063" s="384">
        <v>3716</v>
      </c>
      <c r="E16063">
        <v>0.02</v>
      </c>
      <c r="F16063">
        <v>1.21208</v>
      </c>
      <c r="G16063" s="384">
        <v>0</v>
      </c>
      <c r="H16063">
        <v>1.2118800000000001</v>
      </c>
    </row>
    <row r="16064" spans="1:10">
      <c r="A16064">
        <v>16065</v>
      </c>
      <c r="B16064" s="612">
        <v>44176.458333333336</v>
      </c>
      <c r="C16064" s="405" t="s">
        <v>2054</v>
      </c>
      <c r="D16064" s="384">
        <v>3716</v>
      </c>
      <c r="E16064">
        <v>0.02</v>
      </c>
      <c r="F16064">
        <v>1.2118800000000001</v>
      </c>
      <c r="G16064" s="384">
        <v>0</v>
      </c>
      <c r="H16064">
        <v>1.2118800000000001</v>
      </c>
      <c r="I16064">
        <v>0.4</v>
      </c>
      <c r="J16064" s="384">
        <v>45620.1</v>
      </c>
    </row>
    <row r="16065" spans="1:10">
      <c r="A16065">
        <v>16058</v>
      </c>
      <c r="B16065" s="612">
        <v>44176.35</v>
      </c>
      <c r="C16065" s="405" t="s">
        <v>96</v>
      </c>
      <c r="D16065" s="384">
        <v>3717</v>
      </c>
      <c r="E16065">
        <v>0.03</v>
      </c>
      <c r="F16065">
        <v>1.2116199999999999</v>
      </c>
      <c r="G16065" s="384">
        <v>0</v>
      </c>
      <c r="H16065">
        <v>0</v>
      </c>
    </row>
    <row r="16066" spans="1:10">
      <c r="A16066">
        <v>16059</v>
      </c>
      <c r="B16066" s="612">
        <v>44176.35</v>
      </c>
      <c r="C16066" s="405" t="s">
        <v>2110</v>
      </c>
      <c r="D16066" s="384">
        <v>3717</v>
      </c>
      <c r="E16066">
        <v>0.03</v>
      </c>
      <c r="F16066">
        <v>1.2116199999999999</v>
      </c>
      <c r="G16066" s="384">
        <v>0</v>
      </c>
      <c r="H16066">
        <v>1.214</v>
      </c>
    </row>
    <row r="16067" spans="1:10">
      <c r="A16067">
        <v>16084</v>
      </c>
      <c r="B16067" s="612">
        <v>44178.916666666664</v>
      </c>
      <c r="C16067" s="405" t="s">
        <v>2054</v>
      </c>
      <c r="D16067" s="384">
        <v>3717</v>
      </c>
      <c r="E16067">
        <v>0.03</v>
      </c>
      <c r="F16067">
        <v>1.214</v>
      </c>
      <c r="G16067" s="384">
        <v>0</v>
      </c>
      <c r="H16067">
        <v>1.214</v>
      </c>
      <c r="I16067">
        <v>7.14</v>
      </c>
      <c r="J16067" s="384">
        <v>45636.68</v>
      </c>
    </row>
    <row r="16068" spans="1:10">
      <c r="A16068">
        <v>16062</v>
      </c>
      <c r="B16068" s="612">
        <v>44176.438888888886</v>
      </c>
      <c r="C16068" s="405" t="s">
        <v>97</v>
      </c>
      <c r="D16068" s="384">
        <v>3718</v>
      </c>
      <c r="E16068">
        <v>0.02</v>
      </c>
      <c r="F16068">
        <v>1.2136800000000001</v>
      </c>
      <c r="G16068" s="384">
        <v>0</v>
      </c>
      <c r="H16068">
        <v>0</v>
      </c>
    </row>
    <row r="16069" spans="1:10">
      <c r="A16069">
        <v>16063</v>
      </c>
      <c r="B16069" s="612">
        <v>44176.438888888886</v>
      </c>
      <c r="C16069" s="405" t="s">
        <v>2110</v>
      </c>
      <c r="D16069" s="384">
        <v>3718</v>
      </c>
      <c r="E16069">
        <v>0.02</v>
      </c>
      <c r="F16069">
        <v>1.2136800000000001</v>
      </c>
      <c r="G16069" s="384">
        <v>0</v>
      </c>
      <c r="H16069">
        <v>1.2118800000000001</v>
      </c>
    </row>
    <row r="16070" spans="1:10">
      <c r="A16070">
        <v>16066</v>
      </c>
      <c r="B16070" s="612">
        <v>44176.458333333336</v>
      </c>
      <c r="C16070" s="405" t="s">
        <v>2054</v>
      </c>
      <c r="D16070" s="384">
        <v>3718</v>
      </c>
      <c r="E16070">
        <v>0.02</v>
      </c>
      <c r="F16070">
        <v>1.2118800000000001</v>
      </c>
      <c r="G16070" s="384">
        <v>0</v>
      </c>
      <c r="H16070">
        <v>1.2118800000000001</v>
      </c>
      <c r="I16070">
        <v>3.6</v>
      </c>
      <c r="J16070" s="384">
        <v>45623.7</v>
      </c>
    </row>
    <row r="16071" spans="1:10">
      <c r="A16071">
        <v>16067</v>
      </c>
      <c r="B16071" s="612">
        <v>44176.461805555555</v>
      </c>
      <c r="C16071" s="405" t="s">
        <v>97</v>
      </c>
      <c r="D16071" s="384">
        <v>3719</v>
      </c>
      <c r="E16071">
        <v>0.02</v>
      </c>
      <c r="F16071">
        <v>1.21227</v>
      </c>
      <c r="G16071" s="384">
        <v>0</v>
      </c>
      <c r="H16071">
        <v>0</v>
      </c>
    </row>
    <row r="16072" spans="1:10">
      <c r="A16072">
        <v>16068</v>
      </c>
      <c r="B16072" s="612">
        <v>44176.461805555555</v>
      </c>
      <c r="C16072" s="405" t="s">
        <v>2110</v>
      </c>
      <c r="D16072" s="384">
        <v>3719</v>
      </c>
      <c r="E16072">
        <v>0.02</v>
      </c>
      <c r="F16072">
        <v>1.21227</v>
      </c>
      <c r="G16072" s="384">
        <v>0</v>
      </c>
      <c r="H16072">
        <v>1.2112700000000001</v>
      </c>
    </row>
    <row r="16073" spans="1:10">
      <c r="A16073">
        <v>16069</v>
      </c>
      <c r="B16073" s="612">
        <v>44176.487500000003</v>
      </c>
      <c r="C16073" s="405" t="s">
        <v>2054</v>
      </c>
      <c r="D16073" s="384">
        <v>3719</v>
      </c>
      <c r="E16073">
        <v>0.02</v>
      </c>
      <c r="F16073">
        <v>1.2112700000000001</v>
      </c>
      <c r="G16073" s="384">
        <v>0</v>
      </c>
      <c r="H16073">
        <v>1.2112700000000001</v>
      </c>
      <c r="I16073">
        <v>2</v>
      </c>
      <c r="J16073" s="384">
        <v>45625.7</v>
      </c>
    </row>
    <row r="16074" spans="1:10">
      <c r="A16074">
        <v>16070</v>
      </c>
      <c r="B16074" s="612">
        <v>44176.490277777775</v>
      </c>
      <c r="C16074" s="405" t="s">
        <v>97</v>
      </c>
      <c r="D16074" s="384">
        <v>3720</v>
      </c>
      <c r="E16074">
        <v>0.02</v>
      </c>
      <c r="F16074">
        <v>1.21163</v>
      </c>
      <c r="G16074" s="384">
        <v>0</v>
      </c>
      <c r="H16074">
        <v>0</v>
      </c>
    </row>
    <row r="16075" spans="1:10">
      <c r="A16075">
        <v>16071</v>
      </c>
      <c r="B16075" s="612">
        <v>44176.490277777775</v>
      </c>
      <c r="C16075" s="405" t="s">
        <v>2110</v>
      </c>
      <c r="D16075" s="384">
        <v>3720</v>
      </c>
      <c r="E16075">
        <v>0.02</v>
      </c>
      <c r="F16075">
        <v>1.21163</v>
      </c>
      <c r="G16075" s="384">
        <v>0</v>
      </c>
      <c r="H16075">
        <v>1.2106300000000001</v>
      </c>
    </row>
    <row r="16076" spans="1:10">
      <c r="A16076">
        <v>16074</v>
      </c>
      <c r="B16076" s="612">
        <v>44176.6</v>
      </c>
      <c r="C16076" s="405" t="s">
        <v>2110</v>
      </c>
      <c r="D16076" s="384">
        <v>3720</v>
      </c>
      <c r="E16076">
        <v>0.02</v>
      </c>
      <c r="F16076">
        <v>1.21163</v>
      </c>
      <c r="G16076" s="384">
        <v>0</v>
      </c>
      <c r="H16076">
        <v>1.2114400000000001</v>
      </c>
    </row>
    <row r="16077" spans="1:10">
      <c r="A16077">
        <v>16075</v>
      </c>
      <c r="B16077" s="612">
        <v>44176.613888888889</v>
      </c>
      <c r="C16077" s="405" t="s">
        <v>2054</v>
      </c>
      <c r="D16077" s="384">
        <v>3720</v>
      </c>
      <c r="E16077">
        <v>0.02</v>
      </c>
      <c r="F16077">
        <v>1.2114400000000001</v>
      </c>
      <c r="G16077" s="384">
        <v>0</v>
      </c>
      <c r="H16077">
        <v>1.2114400000000001</v>
      </c>
      <c r="I16077">
        <v>0.38</v>
      </c>
      <c r="J16077" s="384">
        <v>45626.080000000002</v>
      </c>
    </row>
    <row r="16078" spans="1:10">
      <c r="A16078">
        <v>16072</v>
      </c>
      <c r="B16078" s="612">
        <v>44176.6</v>
      </c>
      <c r="C16078" s="405" t="s">
        <v>97</v>
      </c>
      <c r="D16078" s="384">
        <v>3721</v>
      </c>
      <c r="E16078">
        <v>0.02</v>
      </c>
      <c r="F16078">
        <v>1.2132400000000001</v>
      </c>
      <c r="G16078" s="384">
        <v>0</v>
      </c>
      <c r="H16078">
        <v>0</v>
      </c>
    </row>
    <row r="16079" spans="1:10">
      <c r="A16079">
        <v>16073</v>
      </c>
      <c r="B16079" s="612">
        <v>44176.6</v>
      </c>
      <c r="C16079" s="405" t="s">
        <v>2110</v>
      </c>
      <c r="D16079" s="384">
        <v>3721</v>
      </c>
      <c r="E16079">
        <v>0.02</v>
      </c>
      <c r="F16079">
        <v>1.2132400000000001</v>
      </c>
      <c r="G16079" s="384">
        <v>0</v>
      </c>
      <c r="H16079">
        <v>1.2114400000000001</v>
      </c>
    </row>
    <row r="16080" spans="1:10">
      <c r="A16080">
        <v>16076</v>
      </c>
      <c r="B16080" s="612">
        <v>44176.613888888889</v>
      </c>
      <c r="C16080" s="405" t="s">
        <v>2054</v>
      </c>
      <c r="D16080" s="384">
        <v>3721</v>
      </c>
      <c r="E16080">
        <v>0.02</v>
      </c>
      <c r="F16080">
        <v>1.2114400000000001</v>
      </c>
      <c r="G16080" s="384">
        <v>0</v>
      </c>
      <c r="H16080">
        <v>1.2114400000000001</v>
      </c>
      <c r="I16080">
        <v>3.6</v>
      </c>
      <c r="J16080" s="384">
        <v>45629.68</v>
      </c>
    </row>
    <row r="16081" spans="1:10">
      <c r="A16081">
        <v>16077</v>
      </c>
      <c r="B16081" s="612">
        <v>44176.621527777781</v>
      </c>
      <c r="C16081" s="405" t="s">
        <v>97</v>
      </c>
      <c r="D16081" s="384">
        <v>3722</v>
      </c>
      <c r="E16081">
        <v>0.02</v>
      </c>
      <c r="F16081">
        <v>1.2116800000000001</v>
      </c>
      <c r="G16081" s="384">
        <v>0</v>
      </c>
      <c r="H16081">
        <v>0</v>
      </c>
    </row>
    <row r="16082" spans="1:10">
      <c r="A16082">
        <v>16078</v>
      </c>
      <c r="B16082" s="612">
        <v>44176.621527777781</v>
      </c>
      <c r="C16082" s="405" t="s">
        <v>2110</v>
      </c>
      <c r="D16082" s="384">
        <v>3722</v>
      </c>
      <c r="E16082">
        <v>0.02</v>
      </c>
      <c r="F16082">
        <v>1.2116800000000001</v>
      </c>
      <c r="G16082" s="384">
        <v>0</v>
      </c>
      <c r="H16082">
        <v>1.21068</v>
      </c>
    </row>
    <row r="16083" spans="1:10">
      <c r="A16083">
        <v>16081</v>
      </c>
      <c r="B16083" s="612">
        <v>44178.916666666664</v>
      </c>
      <c r="C16083" s="405" t="s">
        <v>2110</v>
      </c>
      <c r="D16083" s="384">
        <v>3722</v>
      </c>
      <c r="E16083">
        <v>0.02</v>
      </c>
      <c r="F16083">
        <v>1.2116800000000001</v>
      </c>
      <c r="G16083" s="384">
        <v>0</v>
      </c>
      <c r="H16083">
        <v>1.2116800000000001</v>
      </c>
    </row>
    <row r="16084" spans="1:10">
      <c r="A16084">
        <v>16091</v>
      </c>
      <c r="B16084" s="612">
        <v>44179.322916666664</v>
      </c>
      <c r="C16084" s="405" t="s">
        <v>2110</v>
      </c>
      <c r="D16084" s="384">
        <v>3722</v>
      </c>
      <c r="E16084">
        <v>0.02</v>
      </c>
      <c r="F16084">
        <v>1.2116800000000001</v>
      </c>
      <c r="G16084" s="384">
        <v>0</v>
      </c>
      <c r="H16084">
        <v>1.21279</v>
      </c>
    </row>
    <row r="16085" spans="1:10">
      <c r="A16085">
        <v>16102</v>
      </c>
      <c r="B16085" s="612">
        <v>44179.527083333334</v>
      </c>
      <c r="C16085" s="405" t="s">
        <v>2110</v>
      </c>
      <c r="D16085" s="384">
        <v>3722</v>
      </c>
      <c r="E16085">
        <v>0.02</v>
      </c>
      <c r="F16085">
        <v>1.2116800000000001</v>
      </c>
      <c r="G16085" s="384">
        <v>0</v>
      </c>
      <c r="H16085">
        <v>1.2141500000000001</v>
      </c>
    </row>
    <row r="16086" spans="1:10">
      <c r="A16086">
        <v>16108</v>
      </c>
      <c r="B16086" s="612">
        <v>44179.632638888892</v>
      </c>
      <c r="C16086" s="405" t="s">
        <v>2054</v>
      </c>
      <c r="D16086" s="384">
        <v>3722</v>
      </c>
      <c r="E16086">
        <v>0.02</v>
      </c>
      <c r="F16086">
        <v>1.2141500000000001</v>
      </c>
      <c r="G16086" s="384">
        <v>0</v>
      </c>
      <c r="H16086">
        <v>1.2141500000000001</v>
      </c>
      <c r="I16086">
        <v>-4.92</v>
      </c>
      <c r="J16086" s="384">
        <v>45637.760000000002</v>
      </c>
    </row>
    <row r="16087" spans="1:10">
      <c r="A16087">
        <v>16079</v>
      </c>
      <c r="B16087" s="612">
        <v>44178.916666666664</v>
      </c>
      <c r="C16087" s="405" t="s">
        <v>97</v>
      </c>
      <c r="D16087" s="384">
        <v>3723</v>
      </c>
      <c r="E16087">
        <v>0.02</v>
      </c>
      <c r="F16087">
        <v>1.21367</v>
      </c>
      <c r="G16087" s="384">
        <v>0</v>
      </c>
      <c r="H16087">
        <v>0</v>
      </c>
    </row>
    <row r="16088" spans="1:10">
      <c r="A16088">
        <v>16080</v>
      </c>
      <c r="B16088" s="612">
        <v>44178.916666666664</v>
      </c>
      <c r="C16088" s="405" t="s">
        <v>2110</v>
      </c>
      <c r="D16088" s="384">
        <v>3723</v>
      </c>
      <c r="E16088">
        <v>0.02</v>
      </c>
      <c r="F16088">
        <v>1.21367</v>
      </c>
      <c r="G16088" s="384">
        <v>0</v>
      </c>
      <c r="H16088">
        <v>1.2116800000000001</v>
      </c>
    </row>
    <row r="16089" spans="1:10">
      <c r="A16089">
        <v>16090</v>
      </c>
      <c r="B16089" s="612">
        <v>44179.322916666664</v>
      </c>
      <c r="C16089" s="405" t="s">
        <v>2110</v>
      </c>
      <c r="D16089" s="384">
        <v>3723</v>
      </c>
      <c r="E16089">
        <v>0.02</v>
      </c>
      <c r="F16089">
        <v>1.21367</v>
      </c>
      <c r="G16089" s="384">
        <v>0</v>
      </c>
      <c r="H16089">
        <v>1.21279</v>
      </c>
    </row>
    <row r="16090" spans="1:10">
      <c r="A16090">
        <v>16101</v>
      </c>
      <c r="B16090" s="612">
        <v>44179.527083333334</v>
      </c>
      <c r="C16090" s="405" t="s">
        <v>2110</v>
      </c>
      <c r="D16090" s="384">
        <v>3723</v>
      </c>
      <c r="E16090">
        <v>0.02</v>
      </c>
      <c r="F16090">
        <v>1.21367</v>
      </c>
      <c r="G16090" s="384">
        <v>0</v>
      </c>
      <c r="H16090">
        <v>1.2141500000000001</v>
      </c>
    </row>
    <row r="16091" spans="1:10">
      <c r="A16091">
        <v>16109</v>
      </c>
      <c r="B16091" s="612">
        <v>44179.632638888892</v>
      </c>
      <c r="C16091" s="405" t="s">
        <v>2054</v>
      </c>
      <c r="D16091" s="384">
        <v>3723</v>
      </c>
      <c r="E16091">
        <v>0.02</v>
      </c>
      <c r="F16091">
        <v>1.2141500000000001</v>
      </c>
      <c r="G16091" s="384">
        <v>0</v>
      </c>
      <c r="H16091">
        <v>1.2141500000000001</v>
      </c>
      <c r="I16091">
        <v>-0.94</v>
      </c>
      <c r="J16091" s="384">
        <v>45636.82</v>
      </c>
    </row>
    <row r="16092" spans="1:10">
      <c r="A16092">
        <v>16085</v>
      </c>
      <c r="B16092" s="612">
        <v>44179.019444444442</v>
      </c>
      <c r="C16092" s="405" t="s">
        <v>96</v>
      </c>
      <c r="D16092" s="384">
        <v>3724</v>
      </c>
      <c r="E16092">
        <v>0.02</v>
      </c>
      <c r="F16092">
        <v>1.21278</v>
      </c>
      <c r="G16092" s="384">
        <v>0</v>
      </c>
      <c r="H16092">
        <v>0</v>
      </c>
    </row>
    <row r="16093" spans="1:10">
      <c r="A16093">
        <v>16086</v>
      </c>
      <c r="B16093" s="612">
        <v>44179.019444444442</v>
      </c>
      <c r="C16093" s="405" t="s">
        <v>2110</v>
      </c>
      <c r="D16093" s="384">
        <v>3724</v>
      </c>
      <c r="E16093">
        <v>0.02</v>
      </c>
      <c r="F16093">
        <v>1.21278</v>
      </c>
      <c r="G16093" s="384">
        <v>0</v>
      </c>
      <c r="H16093">
        <v>1.2137800000000001</v>
      </c>
    </row>
    <row r="16094" spans="1:10">
      <c r="A16094">
        <v>16087</v>
      </c>
      <c r="B16094" s="612">
        <v>44179.236805555556</v>
      </c>
      <c r="C16094" s="405" t="s">
        <v>2054</v>
      </c>
      <c r="D16094" s="384">
        <v>3724</v>
      </c>
      <c r="E16094">
        <v>0.02</v>
      </c>
      <c r="F16094">
        <v>1.2137800000000001</v>
      </c>
      <c r="G16094" s="384">
        <v>0</v>
      </c>
      <c r="H16094">
        <v>1.2137800000000001</v>
      </c>
      <c r="I16094">
        <v>2</v>
      </c>
      <c r="J16094" s="384">
        <v>45638.68</v>
      </c>
    </row>
    <row r="16095" spans="1:10">
      <c r="A16095">
        <v>16088</v>
      </c>
      <c r="B16095" s="612">
        <v>44179.322916666664</v>
      </c>
      <c r="C16095" s="405" t="s">
        <v>97</v>
      </c>
      <c r="D16095" s="384">
        <v>3725</v>
      </c>
      <c r="E16095">
        <v>0.03</v>
      </c>
      <c r="F16095">
        <v>1.2152799999999999</v>
      </c>
      <c r="G16095" s="384">
        <v>0</v>
      </c>
      <c r="H16095">
        <v>0</v>
      </c>
    </row>
    <row r="16096" spans="1:10">
      <c r="A16096">
        <v>16089</v>
      </c>
      <c r="B16096" s="612">
        <v>44179.322916666664</v>
      </c>
      <c r="C16096" s="405" t="s">
        <v>2110</v>
      </c>
      <c r="D16096" s="384">
        <v>3725</v>
      </c>
      <c r="E16096">
        <v>0.03</v>
      </c>
      <c r="F16096">
        <v>1.2152799999999999</v>
      </c>
      <c r="G16096" s="384">
        <v>0</v>
      </c>
      <c r="H16096">
        <v>1.21279</v>
      </c>
    </row>
    <row r="16097" spans="1:10">
      <c r="A16097">
        <v>16100</v>
      </c>
      <c r="B16097" s="612">
        <v>44179.527083333334</v>
      </c>
      <c r="C16097" s="405" t="s">
        <v>2110</v>
      </c>
      <c r="D16097" s="384">
        <v>3725</v>
      </c>
      <c r="E16097">
        <v>0.03</v>
      </c>
      <c r="F16097">
        <v>1.2152799999999999</v>
      </c>
      <c r="G16097" s="384">
        <v>0</v>
      </c>
      <c r="H16097">
        <v>1.2141500000000001</v>
      </c>
    </row>
    <row r="16098" spans="1:10">
      <c r="A16098">
        <v>16110</v>
      </c>
      <c r="B16098" s="612">
        <v>44179.632638888892</v>
      </c>
      <c r="C16098" s="405" t="s">
        <v>2054</v>
      </c>
      <c r="D16098" s="384">
        <v>3725</v>
      </c>
      <c r="E16098">
        <v>0.03</v>
      </c>
      <c r="F16098">
        <v>1.2141500000000001</v>
      </c>
      <c r="G16098" s="384">
        <v>0</v>
      </c>
      <c r="H16098">
        <v>1.2141500000000001</v>
      </c>
      <c r="I16098">
        <v>3.39</v>
      </c>
      <c r="J16098" s="384">
        <v>45640.21</v>
      </c>
    </row>
    <row r="16099" spans="1:10">
      <c r="A16099">
        <v>16092</v>
      </c>
      <c r="B16099" s="612">
        <v>44179.337500000001</v>
      </c>
      <c r="C16099" s="405" t="s">
        <v>96</v>
      </c>
      <c r="D16099" s="384">
        <v>3726</v>
      </c>
      <c r="E16099">
        <v>0.02</v>
      </c>
      <c r="F16099">
        <v>1.21495</v>
      </c>
      <c r="G16099" s="384">
        <v>0</v>
      </c>
      <c r="H16099">
        <v>0</v>
      </c>
    </row>
    <row r="16100" spans="1:10">
      <c r="A16100">
        <v>16093</v>
      </c>
      <c r="B16100" s="612">
        <v>44179.337500000001</v>
      </c>
      <c r="C16100" s="405" t="s">
        <v>2110</v>
      </c>
      <c r="D16100" s="384">
        <v>3726</v>
      </c>
      <c r="E16100">
        <v>0.02</v>
      </c>
      <c r="F16100">
        <v>1.21495</v>
      </c>
      <c r="G16100" s="384">
        <v>0</v>
      </c>
      <c r="H16100">
        <v>1.2159500000000001</v>
      </c>
    </row>
    <row r="16101" spans="1:10">
      <c r="A16101">
        <v>16094</v>
      </c>
      <c r="B16101" s="612">
        <v>44179.400694444441</v>
      </c>
      <c r="C16101" s="405" t="s">
        <v>2054</v>
      </c>
      <c r="D16101" s="384">
        <v>3726</v>
      </c>
      <c r="E16101">
        <v>0.02</v>
      </c>
      <c r="F16101">
        <v>1.2159500000000001</v>
      </c>
      <c r="G16101" s="384">
        <v>0</v>
      </c>
      <c r="H16101">
        <v>1.2159500000000001</v>
      </c>
      <c r="I16101">
        <v>2</v>
      </c>
      <c r="J16101" s="384">
        <v>45640.68</v>
      </c>
    </row>
    <row r="16102" spans="1:10">
      <c r="A16102">
        <v>16095</v>
      </c>
      <c r="B16102" s="612">
        <v>44179.408333333333</v>
      </c>
      <c r="C16102" s="405" t="s">
        <v>96</v>
      </c>
      <c r="D16102" s="384">
        <v>3727</v>
      </c>
      <c r="E16102">
        <v>0.02</v>
      </c>
      <c r="F16102">
        <v>1.2157199999999999</v>
      </c>
      <c r="G16102" s="384">
        <v>0</v>
      </c>
      <c r="H16102">
        <v>0</v>
      </c>
    </row>
    <row r="16103" spans="1:10">
      <c r="A16103">
        <v>16096</v>
      </c>
      <c r="B16103" s="612">
        <v>44179.408333333333</v>
      </c>
      <c r="C16103" s="405" t="s">
        <v>2110</v>
      </c>
      <c r="D16103" s="384">
        <v>3727</v>
      </c>
      <c r="E16103">
        <v>0.02</v>
      </c>
      <c r="F16103">
        <v>1.2157199999999999</v>
      </c>
      <c r="G16103" s="384">
        <v>0</v>
      </c>
      <c r="H16103">
        <v>1.21672</v>
      </c>
    </row>
    <row r="16104" spans="1:10">
      <c r="A16104">
        <v>16097</v>
      </c>
      <c r="B16104" s="612">
        <v>44179.524305555555</v>
      </c>
      <c r="C16104" s="405" t="s">
        <v>2054</v>
      </c>
      <c r="D16104" s="384">
        <v>3727</v>
      </c>
      <c r="E16104">
        <v>0.02</v>
      </c>
      <c r="F16104">
        <v>1.21672</v>
      </c>
      <c r="G16104" s="384">
        <v>0</v>
      </c>
      <c r="H16104">
        <v>1.21672</v>
      </c>
      <c r="I16104">
        <v>2</v>
      </c>
      <c r="J16104" s="384">
        <v>45642.68</v>
      </c>
    </row>
    <row r="16105" spans="1:10">
      <c r="A16105">
        <v>16098</v>
      </c>
      <c r="B16105" s="612">
        <v>44179.527083333334</v>
      </c>
      <c r="C16105" s="405" t="s">
        <v>97</v>
      </c>
      <c r="D16105" s="384">
        <v>3728</v>
      </c>
      <c r="E16105">
        <v>0.05</v>
      </c>
      <c r="F16105">
        <v>1.21706</v>
      </c>
      <c r="G16105" s="384">
        <v>0</v>
      </c>
      <c r="H16105">
        <v>0</v>
      </c>
    </row>
    <row r="16106" spans="1:10">
      <c r="A16106">
        <v>16099</v>
      </c>
      <c r="B16106" s="612">
        <v>44179.527083333334</v>
      </c>
      <c r="C16106" s="405" t="s">
        <v>2110</v>
      </c>
      <c r="D16106" s="384">
        <v>3728</v>
      </c>
      <c r="E16106">
        <v>0.05</v>
      </c>
      <c r="F16106">
        <v>1.21706</v>
      </c>
      <c r="G16106" s="384">
        <v>0</v>
      </c>
      <c r="H16106">
        <v>1.2141500000000001</v>
      </c>
    </row>
    <row r="16107" spans="1:10">
      <c r="A16107">
        <v>16111</v>
      </c>
      <c r="B16107" s="612">
        <v>44179.632638888892</v>
      </c>
      <c r="C16107" s="405" t="s">
        <v>2054</v>
      </c>
      <c r="D16107" s="384">
        <v>3728</v>
      </c>
      <c r="E16107">
        <v>0.05</v>
      </c>
      <c r="F16107">
        <v>1.2141500000000001</v>
      </c>
      <c r="G16107" s="384">
        <v>0</v>
      </c>
      <c r="H16107">
        <v>1.2141500000000001</v>
      </c>
      <c r="I16107">
        <v>14.55</v>
      </c>
      <c r="J16107" s="384">
        <v>45654.76</v>
      </c>
    </row>
    <row r="16108" spans="1:10">
      <c r="A16108">
        <v>16103</v>
      </c>
      <c r="B16108" s="612">
        <v>44179.584027777775</v>
      </c>
      <c r="C16108" s="405" t="s">
        <v>96</v>
      </c>
      <c r="D16108" s="384">
        <v>3729</v>
      </c>
      <c r="E16108">
        <v>0.02</v>
      </c>
      <c r="F16108">
        <v>1.21698</v>
      </c>
      <c r="G16108" s="384">
        <v>0</v>
      </c>
      <c r="H16108">
        <v>0</v>
      </c>
    </row>
    <row r="16109" spans="1:10">
      <c r="A16109">
        <v>16104</v>
      </c>
      <c r="B16109" s="612">
        <v>44179.584027777775</v>
      </c>
      <c r="C16109" s="405" t="s">
        <v>2110</v>
      </c>
      <c r="D16109" s="384">
        <v>3729</v>
      </c>
      <c r="E16109">
        <v>0.02</v>
      </c>
      <c r="F16109">
        <v>1.21698</v>
      </c>
      <c r="G16109" s="384">
        <v>0</v>
      </c>
      <c r="H16109">
        <v>1.2179800000000001</v>
      </c>
    </row>
    <row r="16110" spans="1:10">
      <c r="A16110">
        <v>16107</v>
      </c>
      <c r="B16110" s="612">
        <v>44179.631249999999</v>
      </c>
      <c r="C16110" s="405" t="s">
        <v>2110</v>
      </c>
      <c r="D16110" s="384">
        <v>3729</v>
      </c>
      <c r="E16110">
        <v>0.02</v>
      </c>
      <c r="F16110">
        <v>1.21698</v>
      </c>
      <c r="G16110" s="384">
        <v>0</v>
      </c>
      <c r="H16110">
        <v>1.2171799999999999</v>
      </c>
    </row>
    <row r="16111" spans="1:10">
      <c r="A16111">
        <v>16115</v>
      </c>
      <c r="B16111" s="612">
        <v>44179.635416666664</v>
      </c>
      <c r="C16111" s="405" t="s">
        <v>2110</v>
      </c>
      <c r="D16111" s="384">
        <v>3729</v>
      </c>
      <c r="E16111">
        <v>0.02</v>
      </c>
      <c r="F16111">
        <v>1.21698</v>
      </c>
      <c r="G16111" s="384">
        <v>0</v>
      </c>
      <c r="H16111">
        <v>1.2161200000000001</v>
      </c>
    </row>
    <row r="16112" spans="1:10">
      <c r="A16112">
        <v>16124</v>
      </c>
      <c r="B16112" s="612">
        <v>44180.087500000001</v>
      </c>
      <c r="C16112" s="405" t="s">
        <v>2054</v>
      </c>
      <c r="D16112" s="384">
        <v>3729</v>
      </c>
      <c r="E16112">
        <v>0.02</v>
      </c>
      <c r="F16112">
        <v>1.2161200000000001</v>
      </c>
      <c r="G16112" s="384">
        <v>0</v>
      </c>
      <c r="H16112">
        <v>1.2161200000000001</v>
      </c>
      <c r="I16112">
        <v>-1.8</v>
      </c>
      <c r="J16112" s="384">
        <v>45654.96</v>
      </c>
    </row>
    <row r="16113" spans="1:10">
      <c r="A16113">
        <v>16105</v>
      </c>
      <c r="B16113" s="612">
        <v>44179.631249999999</v>
      </c>
      <c r="C16113" s="405" t="s">
        <v>96</v>
      </c>
      <c r="D16113" s="384">
        <v>3730</v>
      </c>
      <c r="E16113">
        <v>0.02</v>
      </c>
      <c r="F16113">
        <v>1.2153799999999999</v>
      </c>
      <c r="G16113" s="384">
        <v>0</v>
      </c>
      <c r="H16113">
        <v>0</v>
      </c>
    </row>
    <row r="16114" spans="1:10">
      <c r="A16114">
        <v>16106</v>
      </c>
      <c r="B16114" s="612">
        <v>44179.631249999999</v>
      </c>
      <c r="C16114" s="405" t="s">
        <v>2110</v>
      </c>
      <c r="D16114" s="384">
        <v>3730</v>
      </c>
      <c r="E16114">
        <v>0.02</v>
      </c>
      <c r="F16114">
        <v>1.2153799999999999</v>
      </c>
      <c r="G16114" s="384">
        <v>0</v>
      </c>
      <c r="H16114">
        <v>1.2171799999999999</v>
      </c>
    </row>
    <row r="16115" spans="1:10">
      <c r="A16115">
        <v>16114</v>
      </c>
      <c r="B16115" s="612">
        <v>44179.635416666664</v>
      </c>
      <c r="C16115" s="405" t="s">
        <v>2110</v>
      </c>
      <c r="D16115" s="384">
        <v>3730</v>
      </c>
      <c r="E16115">
        <v>0.02</v>
      </c>
      <c r="F16115">
        <v>1.2153799999999999</v>
      </c>
      <c r="G16115" s="384">
        <v>0</v>
      </c>
      <c r="H16115">
        <v>1.2161200000000001</v>
      </c>
    </row>
    <row r="16116" spans="1:10">
      <c r="A16116">
        <v>16125</v>
      </c>
      <c r="B16116" s="612">
        <v>44180.087500000001</v>
      </c>
      <c r="C16116" s="405" t="s">
        <v>2054</v>
      </c>
      <c r="D16116" s="384">
        <v>3730</v>
      </c>
      <c r="E16116">
        <v>0.02</v>
      </c>
      <c r="F16116">
        <v>1.2161200000000001</v>
      </c>
      <c r="G16116" s="384">
        <v>0</v>
      </c>
      <c r="H16116">
        <v>1.2161200000000001</v>
      </c>
      <c r="I16116">
        <v>1.4</v>
      </c>
      <c r="J16116" s="384">
        <v>45656.36</v>
      </c>
    </row>
    <row r="16117" spans="1:10">
      <c r="A16117">
        <v>16112</v>
      </c>
      <c r="B16117" s="612">
        <v>44179.635416666664</v>
      </c>
      <c r="C16117" s="405" t="s">
        <v>96</v>
      </c>
      <c r="D16117" s="384">
        <v>3731</v>
      </c>
      <c r="E16117">
        <v>0.03</v>
      </c>
      <c r="F16117">
        <v>1.2137100000000001</v>
      </c>
      <c r="G16117" s="384">
        <v>0</v>
      </c>
      <c r="H16117">
        <v>0</v>
      </c>
    </row>
    <row r="16118" spans="1:10">
      <c r="A16118">
        <v>16113</v>
      </c>
      <c r="B16118" s="612">
        <v>44179.635416666664</v>
      </c>
      <c r="C16118" s="405" t="s">
        <v>2110</v>
      </c>
      <c r="D16118" s="384">
        <v>3731</v>
      </c>
      <c r="E16118">
        <v>0.03</v>
      </c>
      <c r="F16118">
        <v>1.2137100000000001</v>
      </c>
      <c r="G16118" s="384">
        <v>0</v>
      </c>
      <c r="H16118">
        <v>1.2161200000000001</v>
      </c>
    </row>
    <row r="16119" spans="1:10">
      <c r="A16119">
        <v>16126</v>
      </c>
      <c r="B16119" s="612">
        <v>44180.087500000001</v>
      </c>
      <c r="C16119" s="405" t="s">
        <v>2054</v>
      </c>
      <c r="D16119" s="384">
        <v>3731</v>
      </c>
      <c r="E16119">
        <v>0.03</v>
      </c>
      <c r="F16119">
        <v>1.2161200000000001</v>
      </c>
      <c r="G16119" s="384">
        <v>0</v>
      </c>
      <c r="H16119">
        <v>1.2161200000000001</v>
      </c>
      <c r="I16119">
        <v>7.11</v>
      </c>
      <c r="J16119" s="384">
        <v>45663.47</v>
      </c>
    </row>
    <row r="16120" spans="1:10">
      <c r="A16120">
        <v>16116</v>
      </c>
      <c r="B16120" s="612">
        <v>44179.652083333334</v>
      </c>
      <c r="C16120" s="405" t="s">
        <v>97</v>
      </c>
      <c r="D16120" s="384">
        <v>3732</v>
      </c>
      <c r="E16120">
        <v>0.02</v>
      </c>
      <c r="F16120">
        <v>1.21374</v>
      </c>
      <c r="G16120" s="384">
        <v>0</v>
      </c>
      <c r="H16120">
        <v>0</v>
      </c>
    </row>
    <row r="16121" spans="1:10">
      <c r="A16121">
        <v>16117</v>
      </c>
      <c r="B16121" s="612">
        <v>44179.652083333334</v>
      </c>
      <c r="C16121" s="405" t="s">
        <v>2110</v>
      </c>
      <c r="D16121" s="384">
        <v>3732</v>
      </c>
      <c r="E16121">
        <v>0.02</v>
      </c>
      <c r="F16121">
        <v>1.21374</v>
      </c>
      <c r="G16121" s="384">
        <v>0</v>
      </c>
      <c r="H16121">
        <v>1.2127399999999999</v>
      </c>
    </row>
    <row r="16122" spans="1:10">
      <c r="A16122">
        <v>16118</v>
      </c>
      <c r="B16122" s="612">
        <v>44179.658333333333</v>
      </c>
      <c r="C16122" s="405" t="s">
        <v>2054</v>
      </c>
      <c r="D16122" s="384">
        <v>3732</v>
      </c>
      <c r="E16122">
        <v>0.02</v>
      </c>
      <c r="F16122">
        <v>1.2127399999999999</v>
      </c>
      <c r="G16122" s="384">
        <v>0</v>
      </c>
      <c r="H16122">
        <v>1.2127399999999999</v>
      </c>
      <c r="I16122">
        <v>2</v>
      </c>
      <c r="J16122" s="384">
        <v>45656.76</v>
      </c>
    </row>
    <row r="16123" spans="1:10">
      <c r="A16123">
        <v>16119</v>
      </c>
      <c r="B16123" s="612">
        <v>44179.663888888892</v>
      </c>
      <c r="C16123" s="405" t="s">
        <v>97</v>
      </c>
      <c r="D16123" s="384">
        <v>3733</v>
      </c>
      <c r="E16123">
        <v>0.02</v>
      </c>
      <c r="F16123">
        <v>1.2129399999999999</v>
      </c>
      <c r="G16123" s="384">
        <v>0</v>
      </c>
      <c r="H16123">
        <v>0</v>
      </c>
    </row>
    <row r="16124" spans="1:10">
      <c r="A16124">
        <v>16120</v>
      </c>
      <c r="B16124" s="612">
        <v>44179.663888888892</v>
      </c>
      <c r="C16124" s="405" t="s">
        <v>2110</v>
      </c>
      <c r="D16124" s="384">
        <v>3733</v>
      </c>
      <c r="E16124">
        <v>0.02</v>
      </c>
      <c r="F16124">
        <v>1.2129399999999999</v>
      </c>
      <c r="G16124" s="384">
        <v>0</v>
      </c>
      <c r="H16124">
        <v>1.21194</v>
      </c>
    </row>
    <row r="16125" spans="1:10">
      <c r="A16125">
        <v>16123</v>
      </c>
      <c r="B16125" s="612">
        <v>44179.70208333333</v>
      </c>
      <c r="C16125" s="405" t="s">
        <v>2110</v>
      </c>
      <c r="D16125" s="384">
        <v>3733</v>
      </c>
      <c r="E16125">
        <v>0.02</v>
      </c>
      <c r="F16125">
        <v>1.2129399999999999</v>
      </c>
      <c r="G16125" s="384">
        <v>0</v>
      </c>
      <c r="H16125">
        <v>1.2127399999999999</v>
      </c>
    </row>
    <row r="16126" spans="1:10">
      <c r="A16126">
        <v>16130</v>
      </c>
      <c r="B16126" s="612">
        <v>44180.087500000001</v>
      </c>
      <c r="C16126" s="405" t="s">
        <v>2110</v>
      </c>
      <c r="D16126" s="384">
        <v>3733</v>
      </c>
      <c r="E16126">
        <v>0.02</v>
      </c>
      <c r="F16126">
        <v>1.2129399999999999</v>
      </c>
      <c r="G16126" s="384">
        <v>0</v>
      </c>
      <c r="H16126">
        <v>1.21377</v>
      </c>
    </row>
    <row r="16127" spans="1:10">
      <c r="A16127">
        <v>16131</v>
      </c>
      <c r="B16127" s="612">
        <v>44180.331944444442</v>
      </c>
      <c r="C16127" s="405" t="s">
        <v>2054</v>
      </c>
      <c r="D16127" s="384">
        <v>3733</v>
      </c>
      <c r="E16127">
        <v>0.02</v>
      </c>
      <c r="F16127">
        <v>1.21377</v>
      </c>
      <c r="G16127" s="384">
        <v>0</v>
      </c>
      <c r="H16127">
        <v>1.21377</v>
      </c>
      <c r="I16127">
        <v>-1.64</v>
      </c>
      <c r="J16127" s="384">
        <v>45661.83</v>
      </c>
    </row>
    <row r="16128" spans="1:10">
      <c r="A16128">
        <v>16121</v>
      </c>
      <c r="B16128" s="612">
        <v>44179.70208333333</v>
      </c>
      <c r="C16128" s="405" t="s">
        <v>97</v>
      </c>
      <c r="D16128" s="384">
        <v>3734</v>
      </c>
      <c r="E16128">
        <v>0.02</v>
      </c>
      <c r="F16128">
        <v>1.21454</v>
      </c>
      <c r="G16128" s="384">
        <v>0</v>
      </c>
      <c r="H16128">
        <v>0</v>
      </c>
    </row>
    <row r="16129" spans="1:10">
      <c r="A16129">
        <v>16122</v>
      </c>
      <c r="B16129" s="612">
        <v>44179.70208333333</v>
      </c>
      <c r="C16129" s="405" t="s">
        <v>2110</v>
      </c>
      <c r="D16129" s="384">
        <v>3734</v>
      </c>
      <c r="E16129">
        <v>0.02</v>
      </c>
      <c r="F16129">
        <v>1.21454</v>
      </c>
      <c r="G16129" s="384">
        <v>0</v>
      </c>
      <c r="H16129">
        <v>1.2127399999999999</v>
      </c>
    </row>
    <row r="16130" spans="1:10">
      <c r="A16130">
        <v>16129</v>
      </c>
      <c r="B16130" s="612">
        <v>44180.087500000001</v>
      </c>
      <c r="C16130" s="405" t="s">
        <v>2110</v>
      </c>
      <c r="D16130" s="384">
        <v>3734</v>
      </c>
      <c r="E16130">
        <v>0.02</v>
      </c>
      <c r="F16130">
        <v>1.21454</v>
      </c>
      <c r="G16130" s="384">
        <v>0</v>
      </c>
      <c r="H16130">
        <v>1.21377</v>
      </c>
    </row>
    <row r="16131" spans="1:10">
      <c r="A16131">
        <v>16132</v>
      </c>
      <c r="B16131" s="612">
        <v>44180.331944444442</v>
      </c>
      <c r="C16131" s="405" t="s">
        <v>2054</v>
      </c>
      <c r="D16131" s="384">
        <v>3734</v>
      </c>
      <c r="E16131">
        <v>0.02</v>
      </c>
      <c r="F16131">
        <v>1.21377</v>
      </c>
      <c r="G16131" s="384">
        <v>0</v>
      </c>
      <c r="H16131">
        <v>1.21377</v>
      </c>
      <c r="I16131">
        <v>1.56</v>
      </c>
      <c r="J16131" s="384">
        <v>45663.39</v>
      </c>
    </row>
    <row r="16132" spans="1:10">
      <c r="A16132">
        <v>16127</v>
      </c>
      <c r="B16132" s="612">
        <v>44180.087500000001</v>
      </c>
      <c r="C16132" s="405" t="s">
        <v>97</v>
      </c>
      <c r="D16132" s="384">
        <v>3735</v>
      </c>
      <c r="E16132">
        <v>0.03</v>
      </c>
      <c r="F16132">
        <v>1.21614</v>
      </c>
      <c r="G16132" s="384">
        <v>0</v>
      </c>
      <c r="H16132">
        <v>0</v>
      </c>
    </row>
    <row r="16133" spans="1:10">
      <c r="A16133">
        <v>16128</v>
      </c>
      <c r="B16133" s="612">
        <v>44180.087500000001</v>
      </c>
      <c r="C16133" s="405" t="s">
        <v>2110</v>
      </c>
      <c r="D16133" s="384">
        <v>3735</v>
      </c>
      <c r="E16133">
        <v>0.03</v>
      </c>
      <c r="F16133">
        <v>1.21614</v>
      </c>
      <c r="G16133" s="384">
        <v>0</v>
      </c>
      <c r="H16133">
        <v>1.21377</v>
      </c>
    </row>
    <row r="16134" spans="1:10">
      <c r="A16134">
        <v>16133</v>
      </c>
      <c r="B16134" s="612">
        <v>44180.331944444442</v>
      </c>
      <c r="C16134" s="405" t="s">
        <v>2054</v>
      </c>
      <c r="D16134" s="384">
        <v>3735</v>
      </c>
      <c r="E16134">
        <v>0.03</v>
      </c>
      <c r="F16134">
        <v>1.21377</v>
      </c>
      <c r="G16134" s="384">
        <v>0</v>
      </c>
      <c r="H16134">
        <v>1.21377</v>
      </c>
      <c r="I16134">
        <v>7.11</v>
      </c>
      <c r="J16134" s="384">
        <v>45670.5</v>
      </c>
    </row>
    <row r="16135" spans="1:10">
      <c r="A16135">
        <v>16134</v>
      </c>
      <c r="B16135" s="612">
        <v>44180.340277777781</v>
      </c>
      <c r="C16135" s="405" t="s">
        <v>96</v>
      </c>
      <c r="D16135" s="384">
        <v>3736</v>
      </c>
      <c r="E16135">
        <v>0.02</v>
      </c>
      <c r="F16135">
        <v>1.21366</v>
      </c>
      <c r="G16135" s="384">
        <v>0</v>
      </c>
      <c r="H16135">
        <v>0</v>
      </c>
    </row>
    <row r="16136" spans="1:10">
      <c r="A16136">
        <v>16135</v>
      </c>
      <c r="B16136" s="612">
        <v>44180.340277777781</v>
      </c>
      <c r="C16136" s="405" t="s">
        <v>2110</v>
      </c>
      <c r="D16136" s="384">
        <v>3736</v>
      </c>
      <c r="E16136">
        <v>0.02</v>
      </c>
      <c r="F16136">
        <v>1.21366</v>
      </c>
      <c r="G16136" s="384">
        <v>0</v>
      </c>
      <c r="H16136">
        <v>1.2146600000000001</v>
      </c>
    </row>
    <row r="16137" spans="1:10">
      <c r="A16137">
        <v>16138</v>
      </c>
      <c r="B16137" s="612">
        <v>44180.37777777778</v>
      </c>
      <c r="C16137" s="405" t="s">
        <v>2054</v>
      </c>
      <c r="D16137" s="384">
        <v>3736</v>
      </c>
      <c r="E16137">
        <v>0.02</v>
      </c>
      <c r="F16137">
        <v>1.2146600000000001</v>
      </c>
      <c r="G16137" s="384">
        <v>0</v>
      </c>
      <c r="H16137">
        <v>1.2146600000000001</v>
      </c>
      <c r="I16137">
        <v>2</v>
      </c>
      <c r="J16137" s="384">
        <v>45672.5</v>
      </c>
    </row>
    <row r="16138" spans="1:10">
      <c r="A16138">
        <v>16136</v>
      </c>
      <c r="B16138" s="612">
        <v>44180.342361111114</v>
      </c>
      <c r="C16138" s="405" t="s">
        <v>97</v>
      </c>
      <c r="D16138" s="384">
        <v>3737</v>
      </c>
      <c r="E16138">
        <v>0.02</v>
      </c>
      <c r="F16138">
        <v>1.21407</v>
      </c>
      <c r="G16138" s="384">
        <v>0</v>
      </c>
      <c r="H16138">
        <v>0</v>
      </c>
    </row>
    <row r="16139" spans="1:10">
      <c r="A16139">
        <v>16137</v>
      </c>
      <c r="B16139" s="612">
        <v>44180.342361111114</v>
      </c>
      <c r="C16139" s="405" t="s">
        <v>2110</v>
      </c>
      <c r="D16139" s="384">
        <v>3737</v>
      </c>
      <c r="E16139">
        <v>0.02</v>
      </c>
      <c r="F16139">
        <v>1.21407</v>
      </c>
      <c r="G16139" s="384">
        <v>0</v>
      </c>
      <c r="H16139">
        <v>1.2130700000000001</v>
      </c>
    </row>
    <row r="16140" spans="1:10">
      <c r="A16140">
        <v>16141</v>
      </c>
      <c r="B16140" s="612">
        <v>44180.38958333333</v>
      </c>
      <c r="C16140" s="405" t="s">
        <v>2110</v>
      </c>
      <c r="D16140" s="384">
        <v>3737</v>
      </c>
      <c r="E16140">
        <v>0.02</v>
      </c>
      <c r="F16140">
        <v>1.21407</v>
      </c>
      <c r="G16140" s="384">
        <v>0</v>
      </c>
      <c r="H16140">
        <v>1.2138800000000001</v>
      </c>
    </row>
    <row r="16141" spans="1:10">
      <c r="A16141">
        <v>16147</v>
      </c>
      <c r="B16141" s="612">
        <v>44180.539583333331</v>
      </c>
      <c r="C16141" s="405" t="s">
        <v>2054</v>
      </c>
      <c r="D16141" s="384">
        <v>3737</v>
      </c>
      <c r="E16141">
        <v>0.02</v>
      </c>
      <c r="F16141">
        <v>1.2138800000000001</v>
      </c>
      <c r="G16141" s="384">
        <v>0</v>
      </c>
      <c r="H16141">
        <v>1.2138800000000001</v>
      </c>
      <c r="I16141">
        <v>0.38</v>
      </c>
      <c r="J16141" s="384">
        <v>45672.88</v>
      </c>
    </row>
    <row r="16142" spans="1:10">
      <c r="A16142">
        <v>16139</v>
      </c>
      <c r="B16142" s="612">
        <v>44180.38958333333</v>
      </c>
      <c r="C16142" s="405" t="s">
        <v>97</v>
      </c>
      <c r="D16142" s="384">
        <v>3738</v>
      </c>
      <c r="E16142">
        <v>0.02</v>
      </c>
      <c r="F16142">
        <v>1.2156800000000001</v>
      </c>
      <c r="G16142" s="384">
        <v>0</v>
      </c>
      <c r="H16142">
        <v>0</v>
      </c>
    </row>
    <row r="16143" spans="1:10">
      <c r="A16143">
        <v>16140</v>
      </c>
      <c r="B16143" s="612">
        <v>44180.38958333333</v>
      </c>
      <c r="C16143" s="405" t="s">
        <v>2110</v>
      </c>
      <c r="D16143" s="384">
        <v>3738</v>
      </c>
      <c r="E16143">
        <v>0.02</v>
      </c>
      <c r="F16143">
        <v>1.2156800000000001</v>
      </c>
      <c r="G16143" s="384">
        <v>0</v>
      </c>
      <c r="H16143">
        <v>1.2138800000000001</v>
      </c>
    </row>
    <row r="16144" spans="1:10">
      <c r="A16144">
        <v>16148</v>
      </c>
      <c r="B16144" s="612">
        <v>44180.539583333331</v>
      </c>
      <c r="C16144" s="405" t="s">
        <v>2054</v>
      </c>
      <c r="D16144" s="384">
        <v>3738</v>
      </c>
      <c r="E16144">
        <v>0.02</v>
      </c>
      <c r="F16144">
        <v>1.2138800000000001</v>
      </c>
      <c r="G16144" s="384">
        <v>0</v>
      </c>
      <c r="H16144">
        <v>1.2138800000000001</v>
      </c>
      <c r="I16144">
        <v>3.6</v>
      </c>
      <c r="J16144" s="384">
        <v>45676.480000000003</v>
      </c>
    </row>
    <row r="16145" spans="1:10">
      <c r="A16145">
        <v>16142</v>
      </c>
      <c r="B16145" s="612">
        <v>44180.477083333331</v>
      </c>
      <c r="C16145" s="405" t="s">
        <v>96</v>
      </c>
      <c r="D16145" s="384">
        <v>3739</v>
      </c>
      <c r="E16145">
        <v>0.02</v>
      </c>
      <c r="F16145">
        <v>1.2162900000000001</v>
      </c>
      <c r="G16145" s="384">
        <v>0</v>
      </c>
      <c r="H16145">
        <v>0</v>
      </c>
    </row>
    <row r="16146" spans="1:10">
      <c r="A16146">
        <v>16143</v>
      </c>
      <c r="B16146" s="612">
        <v>44180.477083333331</v>
      </c>
      <c r="C16146" s="405" t="s">
        <v>2110</v>
      </c>
      <c r="D16146" s="384">
        <v>3739</v>
      </c>
      <c r="E16146">
        <v>0.02</v>
      </c>
      <c r="F16146">
        <v>1.2162900000000001</v>
      </c>
      <c r="G16146" s="384">
        <v>0</v>
      </c>
      <c r="H16146">
        <v>1.21729</v>
      </c>
    </row>
    <row r="16147" spans="1:10">
      <c r="A16147">
        <v>16146</v>
      </c>
      <c r="B16147" s="612">
        <v>44180.538194444445</v>
      </c>
      <c r="C16147" s="405" t="s">
        <v>2110</v>
      </c>
      <c r="D16147" s="384">
        <v>3739</v>
      </c>
      <c r="E16147">
        <v>0.02</v>
      </c>
      <c r="F16147">
        <v>1.2162900000000001</v>
      </c>
      <c r="G16147" s="384">
        <v>0</v>
      </c>
      <c r="H16147">
        <v>1.2164900000000001</v>
      </c>
    </row>
    <row r="16148" spans="1:10">
      <c r="A16148">
        <v>16152</v>
      </c>
      <c r="B16148" s="612">
        <v>44180.540972222225</v>
      </c>
      <c r="C16148" s="405" t="s">
        <v>2110</v>
      </c>
      <c r="D16148" s="384">
        <v>3739</v>
      </c>
      <c r="E16148">
        <v>0.02</v>
      </c>
      <c r="F16148">
        <v>1.2162900000000001</v>
      </c>
      <c r="G16148" s="384">
        <v>0</v>
      </c>
      <c r="H16148">
        <v>1.2154499999999999</v>
      </c>
    </row>
    <row r="16149" spans="1:10">
      <c r="A16149">
        <v>16158</v>
      </c>
      <c r="B16149" s="612">
        <v>44180.604166666664</v>
      </c>
      <c r="C16149" s="405" t="s">
        <v>2054</v>
      </c>
      <c r="D16149" s="384">
        <v>3739</v>
      </c>
      <c r="E16149">
        <v>0.02</v>
      </c>
      <c r="F16149">
        <v>1.2154499999999999</v>
      </c>
      <c r="G16149" s="384">
        <v>0</v>
      </c>
      <c r="H16149">
        <v>1.2154499999999999</v>
      </c>
      <c r="I16149">
        <v>-1.68</v>
      </c>
      <c r="J16149" s="384">
        <v>45674.8</v>
      </c>
    </row>
    <row r="16150" spans="1:10">
      <c r="A16150">
        <v>16144</v>
      </c>
      <c r="B16150" s="612">
        <v>44180.538194444445</v>
      </c>
      <c r="C16150" s="405" t="s">
        <v>96</v>
      </c>
      <c r="D16150" s="384">
        <v>3740</v>
      </c>
      <c r="E16150">
        <v>0.02</v>
      </c>
      <c r="F16150">
        <v>1.21468</v>
      </c>
      <c r="G16150" s="384">
        <v>0</v>
      </c>
      <c r="H16150">
        <v>0</v>
      </c>
    </row>
    <row r="16151" spans="1:10">
      <c r="A16151">
        <v>16145</v>
      </c>
      <c r="B16151" s="612">
        <v>44180.538194444445</v>
      </c>
      <c r="C16151" s="405" t="s">
        <v>2110</v>
      </c>
      <c r="D16151" s="384">
        <v>3740</v>
      </c>
      <c r="E16151">
        <v>0.02</v>
      </c>
      <c r="F16151">
        <v>1.21468</v>
      </c>
      <c r="G16151" s="384">
        <v>0</v>
      </c>
      <c r="H16151">
        <v>1.2164900000000001</v>
      </c>
    </row>
    <row r="16152" spans="1:10">
      <c r="A16152">
        <v>16151</v>
      </c>
      <c r="B16152" s="612">
        <v>44180.540972222225</v>
      </c>
      <c r="C16152" s="405" t="s">
        <v>2110</v>
      </c>
      <c r="D16152" s="384">
        <v>3740</v>
      </c>
      <c r="E16152">
        <v>0.02</v>
      </c>
      <c r="F16152">
        <v>1.21468</v>
      </c>
      <c r="G16152" s="384">
        <v>0</v>
      </c>
      <c r="H16152">
        <v>1.2154499999999999</v>
      </c>
    </row>
    <row r="16153" spans="1:10">
      <c r="A16153">
        <v>16159</v>
      </c>
      <c r="B16153" s="612">
        <v>44180.604166666664</v>
      </c>
      <c r="C16153" s="405" t="s">
        <v>2054</v>
      </c>
      <c r="D16153" s="384">
        <v>3740</v>
      </c>
      <c r="E16153">
        <v>0.02</v>
      </c>
      <c r="F16153">
        <v>1.2154499999999999</v>
      </c>
      <c r="G16153" s="384">
        <v>0</v>
      </c>
      <c r="H16153">
        <v>1.2154499999999999</v>
      </c>
      <c r="I16153">
        <v>1.54</v>
      </c>
      <c r="J16153" s="384">
        <v>45676.34</v>
      </c>
    </row>
    <row r="16154" spans="1:10">
      <c r="A16154">
        <v>16149</v>
      </c>
      <c r="B16154" s="612">
        <v>44180.540972222225</v>
      </c>
      <c r="C16154" s="405" t="s">
        <v>96</v>
      </c>
      <c r="D16154" s="384">
        <v>3741</v>
      </c>
      <c r="E16154">
        <v>0.03</v>
      </c>
      <c r="F16154">
        <v>1.21306</v>
      </c>
      <c r="G16154" s="384">
        <v>0</v>
      </c>
      <c r="H16154">
        <v>0</v>
      </c>
    </row>
    <row r="16155" spans="1:10">
      <c r="A16155">
        <v>16150</v>
      </c>
      <c r="B16155" s="612">
        <v>44180.540972222225</v>
      </c>
      <c r="C16155" s="405" t="s">
        <v>2110</v>
      </c>
      <c r="D16155" s="384">
        <v>3741</v>
      </c>
      <c r="E16155">
        <v>0.03</v>
      </c>
      <c r="F16155">
        <v>1.21306</v>
      </c>
      <c r="G16155" s="384">
        <v>0</v>
      </c>
      <c r="H16155">
        <v>1.2154499999999999</v>
      </c>
    </row>
    <row r="16156" spans="1:10">
      <c r="A16156">
        <v>16160</v>
      </c>
      <c r="B16156" s="612">
        <v>44180.604166666664</v>
      </c>
      <c r="C16156" s="405" t="s">
        <v>2054</v>
      </c>
      <c r="D16156" s="384">
        <v>3741</v>
      </c>
      <c r="E16156">
        <v>0.03</v>
      </c>
      <c r="F16156">
        <v>1.2154499999999999</v>
      </c>
      <c r="G16156" s="384">
        <v>0</v>
      </c>
      <c r="H16156">
        <v>1.2154499999999999</v>
      </c>
      <c r="I16156">
        <v>7.17</v>
      </c>
      <c r="J16156" s="384">
        <v>45683.51</v>
      </c>
    </row>
    <row r="16157" spans="1:10">
      <c r="A16157">
        <v>16153</v>
      </c>
      <c r="B16157" s="612">
        <v>44180.543749999997</v>
      </c>
      <c r="C16157" s="405" t="s">
        <v>97</v>
      </c>
      <c r="D16157" s="384">
        <v>3742</v>
      </c>
      <c r="E16157">
        <v>0.02</v>
      </c>
      <c r="F16157">
        <v>1.2132700000000001</v>
      </c>
      <c r="G16157" s="384">
        <v>0</v>
      </c>
      <c r="H16157">
        <v>0</v>
      </c>
    </row>
    <row r="16158" spans="1:10">
      <c r="A16158">
        <v>16154</v>
      </c>
      <c r="B16158" s="612">
        <v>44180.543749999997</v>
      </c>
      <c r="C16158" s="405" t="s">
        <v>2110</v>
      </c>
      <c r="D16158" s="384">
        <v>3742</v>
      </c>
      <c r="E16158">
        <v>0.02</v>
      </c>
      <c r="F16158">
        <v>1.2132700000000001</v>
      </c>
      <c r="G16158" s="384">
        <v>0</v>
      </c>
      <c r="H16158">
        <v>1.21227</v>
      </c>
    </row>
    <row r="16159" spans="1:10">
      <c r="A16159">
        <v>16157</v>
      </c>
      <c r="B16159" s="612">
        <v>44180.568749999999</v>
      </c>
      <c r="C16159" s="405" t="s">
        <v>2110</v>
      </c>
      <c r="D16159" s="384">
        <v>3742</v>
      </c>
      <c r="E16159">
        <v>0.02</v>
      </c>
      <c r="F16159">
        <v>1.2132700000000001</v>
      </c>
      <c r="G16159" s="384">
        <v>0</v>
      </c>
      <c r="H16159">
        <v>1.2130799999999999</v>
      </c>
    </row>
    <row r="16160" spans="1:10">
      <c r="A16160">
        <v>16170</v>
      </c>
      <c r="B16160" s="612">
        <v>44180.754861111112</v>
      </c>
      <c r="C16160" s="405" t="s">
        <v>2110</v>
      </c>
      <c r="D16160" s="384">
        <v>3742</v>
      </c>
      <c r="E16160">
        <v>0.02</v>
      </c>
      <c r="F16160">
        <v>1.2132700000000001</v>
      </c>
      <c r="G16160" s="384">
        <v>0</v>
      </c>
      <c r="H16160">
        <v>1.21411</v>
      </c>
    </row>
    <row r="16161" spans="1:10">
      <c r="A16161">
        <v>16184</v>
      </c>
      <c r="B16161" s="612">
        <v>44181.354861111111</v>
      </c>
      <c r="C16161" s="405" t="s">
        <v>2110</v>
      </c>
      <c r="D16161" s="384">
        <v>3742</v>
      </c>
      <c r="E16161">
        <v>0.02</v>
      </c>
      <c r="F16161">
        <v>1.2132700000000001</v>
      </c>
      <c r="G16161" s="384">
        <v>0</v>
      </c>
      <c r="H16161">
        <v>1.2154799999999999</v>
      </c>
    </row>
    <row r="16162" spans="1:10">
      <c r="A16162">
        <v>16190</v>
      </c>
      <c r="B16162" s="612">
        <v>44181.357638888891</v>
      </c>
      <c r="C16162" s="405" t="s">
        <v>2110</v>
      </c>
      <c r="D16162" s="384">
        <v>3742</v>
      </c>
      <c r="E16162">
        <v>0.02</v>
      </c>
      <c r="F16162">
        <v>1.2132700000000001</v>
      </c>
      <c r="G16162" s="384">
        <v>0</v>
      </c>
      <c r="H16162">
        <v>1.21689</v>
      </c>
    </row>
    <row r="16163" spans="1:10">
      <c r="A16163">
        <v>16203</v>
      </c>
      <c r="B16163" s="612">
        <v>44181.743055555555</v>
      </c>
      <c r="C16163" s="405" t="s">
        <v>2054</v>
      </c>
      <c r="D16163" s="384">
        <v>3742</v>
      </c>
      <c r="E16163">
        <v>0.02</v>
      </c>
      <c r="F16163">
        <v>1.21689</v>
      </c>
      <c r="G16163" s="384">
        <v>0</v>
      </c>
      <c r="H16163">
        <v>1.21689</v>
      </c>
      <c r="I16163">
        <v>-7.22</v>
      </c>
      <c r="J16163" s="384">
        <v>45688.22</v>
      </c>
    </row>
    <row r="16164" spans="1:10">
      <c r="A16164">
        <v>16155</v>
      </c>
      <c r="B16164" s="612">
        <v>44180.568749999999</v>
      </c>
      <c r="C16164" s="405" t="s">
        <v>97</v>
      </c>
      <c r="D16164" s="384">
        <v>3743</v>
      </c>
      <c r="E16164">
        <v>0.02</v>
      </c>
      <c r="F16164">
        <v>1.21488</v>
      </c>
      <c r="G16164" s="384">
        <v>0</v>
      </c>
      <c r="H16164">
        <v>0</v>
      </c>
    </row>
    <row r="16165" spans="1:10">
      <c r="A16165">
        <v>16156</v>
      </c>
      <c r="B16165" s="612">
        <v>44180.568749999999</v>
      </c>
      <c r="C16165" s="405" t="s">
        <v>2110</v>
      </c>
      <c r="D16165" s="384">
        <v>3743</v>
      </c>
      <c r="E16165">
        <v>0.02</v>
      </c>
      <c r="F16165">
        <v>1.21488</v>
      </c>
      <c r="G16165" s="384">
        <v>0</v>
      </c>
      <c r="H16165">
        <v>1.2130799999999999</v>
      </c>
    </row>
    <row r="16166" spans="1:10">
      <c r="A16166">
        <v>16169</v>
      </c>
      <c r="B16166" s="612">
        <v>44180.754861111112</v>
      </c>
      <c r="C16166" s="405" t="s">
        <v>2110</v>
      </c>
      <c r="D16166" s="384">
        <v>3743</v>
      </c>
      <c r="E16166">
        <v>0.02</v>
      </c>
      <c r="F16166">
        <v>1.21488</v>
      </c>
      <c r="G16166" s="384">
        <v>0</v>
      </c>
      <c r="H16166">
        <v>1.21411</v>
      </c>
    </row>
    <row r="16167" spans="1:10">
      <c r="A16167">
        <v>16183</v>
      </c>
      <c r="B16167" s="612">
        <v>44181.354861111111</v>
      </c>
      <c r="C16167" s="405" t="s">
        <v>2110</v>
      </c>
      <c r="D16167" s="384">
        <v>3743</v>
      </c>
      <c r="E16167">
        <v>0.02</v>
      </c>
      <c r="F16167">
        <v>1.21488</v>
      </c>
      <c r="G16167" s="384">
        <v>0</v>
      </c>
      <c r="H16167">
        <v>1.2154799999999999</v>
      </c>
    </row>
    <row r="16168" spans="1:10">
      <c r="A16168">
        <v>16189</v>
      </c>
      <c r="B16168" s="612">
        <v>44181.357638888891</v>
      </c>
      <c r="C16168" s="405" t="s">
        <v>2110</v>
      </c>
      <c r="D16168" s="384">
        <v>3743</v>
      </c>
      <c r="E16168">
        <v>0.02</v>
      </c>
      <c r="F16168">
        <v>1.21488</v>
      </c>
      <c r="G16168" s="384">
        <v>0</v>
      </c>
      <c r="H16168">
        <v>1.21689</v>
      </c>
    </row>
    <row r="16169" spans="1:10">
      <c r="A16169">
        <v>16204</v>
      </c>
      <c r="B16169" s="612">
        <v>44181.743055555555</v>
      </c>
      <c r="C16169" s="405" t="s">
        <v>2054</v>
      </c>
      <c r="D16169" s="384">
        <v>3743</v>
      </c>
      <c r="E16169">
        <v>0.02</v>
      </c>
      <c r="F16169">
        <v>1.21689</v>
      </c>
      <c r="G16169" s="384">
        <v>0</v>
      </c>
      <c r="H16169">
        <v>1.21689</v>
      </c>
      <c r="I16169">
        <v>-4</v>
      </c>
      <c r="J16169" s="384">
        <v>45684.22</v>
      </c>
    </row>
    <row r="16170" spans="1:10">
      <c r="A16170">
        <v>16161</v>
      </c>
      <c r="B16170" s="612">
        <v>44180.624305555553</v>
      </c>
      <c r="C16170" s="405" t="s">
        <v>96</v>
      </c>
      <c r="D16170" s="384">
        <v>3744</v>
      </c>
      <c r="E16170">
        <v>0.02</v>
      </c>
      <c r="F16170">
        <v>1.2149700000000001</v>
      </c>
      <c r="G16170" s="384">
        <v>0</v>
      </c>
      <c r="H16170">
        <v>0</v>
      </c>
    </row>
    <row r="16171" spans="1:10">
      <c r="A16171">
        <v>16162</v>
      </c>
      <c r="B16171" s="612">
        <v>44180.624305555553</v>
      </c>
      <c r="C16171" s="405" t="s">
        <v>2110</v>
      </c>
      <c r="D16171" s="384">
        <v>3744</v>
      </c>
      <c r="E16171">
        <v>0.02</v>
      </c>
      <c r="F16171">
        <v>1.2149700000000001</v>
      </c>
      <c r="G16171" s="384">
        <v>0</v>
      </c>
      <c r="H16171">
        <v>1.21597</v>
      </c>
    </row>
    <row r="16172" spans="1:10">
      <c r="A16172">
        <v>16163</v>
      </c>
      <c r="B16172" s="612">
        <v>44180.656944444447</v>
      </c>
      <c r="C16172" s="405" t="s">
        <v>2054</v>
      </c>
      <c r="D16172" s="384">
        <v>3744</v>
      </c>
      <c r="E16172">
        <v>0.02</v>
      </c>
      <c r="F16172">
        <v>1.21597</v>
      </c>
      <c r="G16172" s="384">
        <v>0</v>
      </c>
      <c r="H16172">
        <v>1.21597</v>
      </c>
      <c r="I16172">
        <v>2</v>
      </c>
      <c r="J16172" s="384">
        <v>45685.51</v>
      </c>
    </row>
    <row r="16173" spans="1:10">
      <c r="A16173">
        <v>16164</v>
      </c>
      <c r="B16173" s="612">
        <v>44180.671527777777</v>
      </c>
      <c r="C16173" s="405" t="s">
        <v>96</v>
      </c>
      <c r="D16173" s="384">
        <v>3745</v>
      </c>
      <c r="E16173">
        <v>0.02</v>
      </c>
      <c r="F16173">
        <v>1.21533</v>
      </c>
      <c r="G16173" s="384">
        <v>0</v>
      </c>
      <c r="H16173">
        <v>0</v>
      </c>
    </row>
    <row r="16174" spans="1:10">
      <c r="A16174">
        <v>16165</v>
      </c>
      <c r="B16174" s="612">
        <v>44180.671527777777</v>
      </c>
      <c r="C16174" s="405" t="s">
        <v>2110</v>
      </c>
      <c r="D16174" s="384">
        <v>3745</v>
      </c>
      <c r="E16174">
        <v>0.02</v>
      </c>
      <c r="F16174">
        <v>1.21533</v>
      </c>
      <c r="G16174" s="384">
        <v>0</v>
      </c>
      <c r="H16174">
        <v>1.2163299999999999</v>
      </c>
    </row>
    <row r="16175" spans="1:10">
      <c r="A16175">
        <v>16166</v>
      </c>
      <c r="B16175" s="612">
        <v>44180.754861111112</v>
      </c>
      <c r="C16175" s="405" t="s">
        <v>2054</v>
      </c>
      <c r="D16175" s="384">
        <v>3745</v>
      </c>
      <c r="E16175">
        <v>0.02</v>
      </c>
      <c r="F16175">
        <v>1.2163299999999999</v>
      </c>
      <c r="G16175" s="384">
        <v>0</v>
      </c>
      <c r="H16175">
        <v>1.2163299999999999</v>
      </c>
      <c r="I16175">
        <v>2</v>
      </c>
      <c r="J16175" s="384">
        <v>45687.51</v>
      </c>
    </row>
    <row r="16176" spans="1:10">
      <c r="A16176">
        <v>16167</v>
      </c>
      <c r="B16176" s="612">
        <v>44180.754861111112</v>
      </c>
      <c r="C16176" s="405" t="s">
        <v>97</v>
      </c>
      <c r="D16176" s="384">
        <v>3746</v>
      </c>
      <c r="E16176">
        <v>0.03</v>
      </c>
      <c r="F16176">
        <v>1.21648</v>
      </c>
      <c r="G16176" s="384">
        <v>0</v>
      </c>
      <c r="H16176">
        <v>0</v>
      </c>
    </row>
    <row r="16177" spans="1:10">
      <c r="A16177">
        <v>16168</v>
      </c>
      <c r="B16177" s="612">
        <v>44180.754861111112</v>
      </c>
      <c r="C16177" s="405" t="s">
        <v>2110</v>
      </c>
      <c r="D16177" s="384">
        <v>3746</v>
      </c>
      <c r="E16177">
        <v>0.03</v>
      </c>
      <c r="F16177">
        <v>1.21648</v>
      </c>
      <c r="G16177" s="384">
        <v>0</v>
      </c>
      <c r="H16177">
        <v>1.21411</v>
      </c>
    </row>
    <row r="16178" spans="1:10">
      <c r="A16178">
        <v>16182</v>
      </c>
      <c r="B16178" s="612">
        <v>44181.354861111111</v>
      </c>
      <c r="C16178" s="405" t="s">
        <v>2110</v>
      </c>
      <c r="D16178" s="384">
        <v>3746</v>
      </c>
      <c r="E16178">
        <v>0.03</v>
      </c>
      <c r="F16178">
        <v>1.21648</v>
      </c>
      <c r="G16178" s="384">
        <v>0</v>
      </c>
      <c r="H16178">
        <v>1.2154799999999999</v>
      </c>
    </row>
    <row r="16179" spans="1:10">
      <c r="A16179">
        <v>16188</v>
      </c>
      <c r="B16179" s="612">
        <v>44181.357638888891</v>
      </c>
      <c r="C16179" s="405" t="s">
        <v>2110</v>
      </c>
      <c r="D16179" s="384">
        <v>3746</v>
      </c>
      <c r="E16179">
        <v>0.03</v>
      </c>
      <c r="F16179">
        <v>1.21648</v>
      </c>
      <c r="G16179" s="384">
        <v>0</v>
      </c>
      <c r="H16179">
        <v>1.21689</v>
      </c>
    </row>
    <row r="16180" spans="1:10">
      <c r="A16180">
        <v>16205</v>
      </c>
      <c r="B16180" s="612">
        <v>44181.743055555555</v>
      </c>
      <c r="C16180" s="405" t="s">
        <v>2054</v>
      </c>
      <c r="D16180" s="384">
        <v>3746</v>
      </c>
      <c r="E16180">
        <v>0.03</v>
      </c>
      <c r="F16180">
        <v>1.21689</v>
      </c>
      <c r="G16180" s="384">
        <v>0</v>
      </c>
      <c r="H16180">
        <v>1.21689</v>
      </c>
      <c r="I16180">
        <v>-1.2</v>
      </c>
      <c r="J16180" s="384">
        <v>45683.02</v>
      </c>
    </row>
    <row r="16181" spans="1:10">
      <c r="A16181">
        <v>16171</v>
      </c>
      <c r="B16181" s="612">
        <v>44180.814583333333</v>
      </c>
      <c r="C16181" s="405" t="s">
        <v>96</v>
      </c>
      <c r="D16181" s="384">
        <v>3747</v>
      </c>
      <c r="E16181">
        <v>0.02</v>
      </c>
      <c r="F16181">
        <v>1.21536</v>
      </c>
      <c r="G16181" s="384">
        <v>0</v>
      </c>
      <c r="H16181">
        <v>0</v>
      </c>
    </row>
    <row r="16182" spans="1:10">
      <c r="A16182">
        <v>16172</v>
      </c>
      <c r="B16182" s="612">
        <v>44180.814583333333</v>
      </c>
      <c r="C16182" s="405" t="s">
        <v>2110</v>
      </c>
      <c r="D16182" s="384">
        <v>3747</v>
      </c>
      <c r="E16182">
        <v>0.02</v>
      </c>
      <c r="F16182">
        <v>1.21536</v>
      </c>
      <c r="G16182" s="384">
        <v>0</v>
      </c>
      <c r="H16182">
        <v>1.2163600000000001</v>
      </c>
    </row>
    <row r="16183" spans="1:10">
      <c r="A16183">
        <v>16173</v>
      </c>
      <c r="B16183" s="612">
        <v>44181.158333333333</v>
      </c>
      <c r="C16183" s="405" t="s">
        <v>2054</v>
      </c>
      <c r="D16183" s="384">
        <v>3747</v>
      </c>
      <c r="E16183">
        <v>0.02</v>
      </c>
      <c r="F16183">
        <v>1.2163600000000001</v>
      </c>
      <c r="G16183" s="384">
        <v>0</v>
      </c>
      <c r="H16183">
        <v>1.2163600000000001</v>
      </c>
      <c r="I16183">
        <v>1.92</v>
      </c>
      <c r="J16183" s="384">
        <v>45689.43</v>
      </c>
    </row>
    <row r="16184" spans="1:10">
      <c r="A16184">
        <v>16174</v>
      </c>
      <c r="B16184" s="612">
        <v>44181.331250000003</v>
      </c>
      <c r="C16184" s="405" t="s">
        <v>96</v>
      </c>
      <c r="D16184" s="384">
        <v>3748</v>
      </c>
      <c r="E16184">
        <v>0.02</v>
      </c>
      <c r="F16184">
        <v>1.2163999999999999</v>
      </c>
      <c r="G16184" s="384">
        <v>0</v>
      </c>
      <c r="H16184">
        <v>0</v>
      </c>
    </row>
    <row r="16185" spans="1:10">
      <c r="A16185">
        <v>16175</v>
      </c>
      <c r="B16185" s="612">
        <v>44181.331250000003</v>
      </c>
      <c r="C16185" s="405" t="s">
        <v>2110</v>
      </c>
      <c r="D16185" s="384">
        <v>3748</v>
      </c>
      <c r="E16185">
        <v>0.02</v>
      </c>
      <c r="F16185">
        <v>1.2163999999999999</v>
      </c>
      <c r="G16185" s="384">
        <v>0</v>
      </c>
      <c r="H16185">
        <v>1.2174</v>
      </c>
    </row>
    <row r="16186" spans="1:10">
      <c r="A16186">
        <v>16176</v>
      </c>
      <c r="B16186" s="612">
        <v>44181.34375</v>
      </c>
      <c r="C16186" s="405" t="s">
        <v>2054</v>
      </c>
      <c r="D16186" s="384">
        <v>3748</v>
      </c>
      <c r="E16186">
        <v>0.02</v>
      </c>
      <c r="F16186">
        <v>1.2174</v>
      </c>
      <c r="G16186" s="384">
        <v>0</v>
      </c>
      <c r="H16186">
        <v>1.2174</v>
      </c>
      <c r="I16186">
        <v>2</v>
      </c>
      <c r="J16186" s="384">
        <v>45691.43</v>
      </c>
    </row>
    <row r="16187" spans="1:10">
      <c r="A16187">
        <v>16177</v>
      </c>
      <c r="B16187" s="612">
        <v>44181.349305555559</v>
      </c>
      <c r="C16187" s="405" t="s">
        <v>96</v>
      </c>
      <c r="D16187" s="384">
        <v>3749</v>
      </c>
      <c r="E16187">
        <v>0.02</v>
      </c>
      <c r="F16187">
        <v>1.2168699999999999</v>
      </c>
      <c r="G16187" s="384">
        <v>0</v>
      </c>
      <c r="H16187">
        <v>0</v>
      </c>
    </row>
    <row r="16188" spans="1:10">
      <c r="A16188">
        <v>16178</v>
      </c>
      <c r="B16188" s="612">
        <v>44181.349305555559</v>
      </c>
      <c r="C16188" s="405" t="s">
        <v>2110</v>
      </c>
      <c r="D16188" s="384">
        <v>3749</v>
      </c>
      <c r="E16188">
        <v>0.02</v>
      </c>
      <c r="F16188">
        <v>1.2168699999999999</v>
      </c>
      <c r="G16188" s="384">
        <v>0</v>
      </c>
      <c r="H16188">
        <v>1.21787</v>
      </c>
    </row>
    <row r="16189" spans="1:10">
      <c r="A16189">
        <v>16179</v>
      </c>
      <c r="B16189" s="612">
        <v>44181.354166666664</v>
      </c>
      <c r="C16189" s="405" t="s">
        <v>2054</v>
      </c>
      <c r="D16189" s="384">
        <v>3749</v>
      </c>
      <c r="E16189">
        <v>0.02</v>
      </c>
      <c r="F16189">
        <v>1.21787</v>
      </c>
      <c r="G16189" s="384">
        <v>0</v>
      </c>
      <c r="H16189">
        <v>1.21787</v>
      </c>
      <c r="I16189">
        <v>2</v>
      </c>
      <c r="J16189" s="384">
        <v>45693.43</v>
      </c>
    </row>
    <row r="16190" spans="1:10">
      <c r="A16190">
        <v>16180</v>
      </c>
      <c r="B16190" s="612">
        <v>44181.354861111111</v>
      </c>
      <c r="C16190" s="405" t="s">
        <v>97</v>
      </c>
      <c r="D16190" s="384">
        <v>3750</v>
      </c>
      <c r="E16190">
        <v>0.05</v>
      </c>
      <c r="F16190">
        <v>1.21841</v>
      </c>
      <c r="G16190" s="384">
        <v>0</v>
      </c>
      <c r="H16190">
        <v>0</v>
      </c>
    </row>
    <row r="16191" spans="1:10">
      <c r="A16191">
        <v>16181</v>
      </c>
      <c r="B16191" s="612">
        <v>44181.354861111111</v>
      </c>
      <c r="C16191" s="405" t="s">
        <v>2110</v>
      </c>
      <c r="D16191" s="384">
        <v>3750</v>
      </c>
      <c r="E16191">
        <v>0.05</v>
      </c>
      <c r="F16191">
        <v>1.21841</v>
      </c>
      <c r="G16191" s="384">
        <v>0</v>
      </c>
      <c r="H16191">
        <v>1.2154799999999999</v>
      </c>
    </row>
    <row r="16192" spans="1:10">
      <c r="A16192">
        <v>16187</v>
      </c>
      <c r="B16192" s="612">
        <v>44181.357638888891</v>
      </c>
      <c r="C16192" s="405" t="s">
        <v>2110</v>
      </c>
      <c r="D16192" s="384">
        <v>3750</v>
      </c>
      <c r="E16192">
        <v>0.05</v>
      </c>
      <c r="F16192">
        <v>1.21841</v>
      </c>
      <c r="G16192" s="384">
        <v>0</v>
      </c>
      <c r="H16192">
        <v>1.21689</v>
      </c>
    </row>
    <row r="16193" spans="1:10">
      <c r="A16193">
        <v>16206</v>
      </c>
      <c r="B16193" s="612">
        <v>44181.743055555555</v>
      </c>
      <c r="C16193" s="405" t="s">
        <v>2054</v>
      </c>
      <c r="D16193" s="384">
        <v>3750</v>
      </c>
      <c r="E16193">
        <v>0.05</v>
      </c>
      <c r="F16193">
        <v>1.21689</v>
      </c>
      <c r="G16193" s="384">
        <v>0</v>
      </c>
      <c r="H16193">
        <v>1.21689</v>
      </c>
      <c r="I16193">
        <v>7.6</v>
      </c>
      <c r="J16193" s="384">
        <v>45690.62</v>
      </c>
    </row>
    <row r="16194" spans="1:10">
      <c r="A16194">
        <v>16185</v>
      </c>
      <c r="B16194" s="612">
        <v>44181.357638888891</v>
      </c>
      <c r="C16194" s="405" t="s">
        <v>97</v>
      </c>
      <c r="D16194" s="384">
        <v>3751</v>
      </c>
      <c r="E16194">
        <v>0.08</v>
      </c>
      <c r="F16194">
        <v>1.2202599999999999</v>
      </c>
      <c r="G16194" s="384">
        <v>0</v>
      </c>
      <c r="H16194">
        <v>0</v>
      </c>
    </row>
    <row r="16195" spans="1:10">
      <c r="A16195">
        <v>16186</v>
      </c>
      <c r="B16195" s="612">
        <v>44181.357638888891</v>
      </c>
      <c r="C16195" s="405" t="s">
        <v>2110</v>
      </c>
      <c r="D16195" s="384">
        <v>3751</v>
      </c>
      <c r="E16195">
        <v>0.08</v>
      </c>
      <c r="F16195">
        <v>1.2202599999999999</v>
      </c>
      <c r="G16195" s="384">
        <v>0</v>
      </c>
      <c r="H16195">
        <v>1.21689</v>
      </c>
    </row>
    <row r="16196" spans="1:10">
      <c r="A16196">
        <v>16207</v>
      </c>
      <c r="B16196" s="612">
        <v>44181.743055555555</v>
      </c>
      <c r="C16196" s="405" t="s">
        <v>2054</v>
      </c>
      <c r="D16196" s="384">
        <v>3751</v>
      </c>
      <c r="E16196">
        <v>0.08</v>
      </c>
      <c r="F16196">
        <v>1.21689</v>
      </c>
      <c r="G16196" s="384">
        <v>0</v>
      </c>
      <c r="H16196">
        <v>1.21689</v>
      </c>
      <c r="I16196">
        <v>26.96</v>
      </c>
      <c r="J16196" s="384">
        <v>45717.58</v>
      </c>
    </row>
    <row r="16197" spans="1:10">
      <c r="A16197">
        <v>16191</v>
      </c>
      <c r="B16197" s="612">
        <v>44181.361805555556</v>
      </c>
      <c r="C16197" s="405" t="s">
        <v>96</v>
      </c>
      <c r="D16197" s="384">
        <v>3752</v>
      </c>
      <c r="E16197">
        <v>0.02</v>
      </c>
      <c r="F16197">
        <v>1.2199599999999999</v>
      </c>
      <c r="G16197" s="384">
        <v>0</v>
      </c>
      <c r="H16197">
        <v>0</v>
      </c>
    </row>
    <row r="16198" spans="1:10">
      <c r="A16198">
        <v>16192</v>
      </c>
      <c r="B16198" s="612">
        <v>44181.361805555556</v>
      </c>
      <c r="C16198" s="405" t="s">
        <v>2110</v>
      </c>
      <c r="D16198" s="384">
        <v>3752</v>
      </c>
      <c r="E16198">
        <v>0.02</v>
      </c>
      <c r="F16198">
        <v>1.2199599999999999</v>
      </c>
      <c r="G16198" s="384">
        <v>0</v>
      </c>
      <c r="H16198">
        <v>1.22096</v>
      </c>
    </row>
    <row r="16199" spans="1:10">
      <c r="A16199">
        <v>16193</v>
      </c>
      <c r="B16199" s="612">
        <v>44181.370138888888</v>
      </c>
      <c r="C16199" s="405" t="s">
        <v>2054</v>
      </c>
      <c r="D16199" s="384">
        <v>3752</v>
      </c>
      <c r="E16199">
        <v>0.02</v>
      </c>
      <c r="F16199">
        <v>1.22096</v>
      </c>
      <c r="G16199" s="384">
        <v>0</v>
      </c>
      <c r="H16199">
        <v>1.22096</v>
      </c>
      <c r="I16199">
        <v>2</v>
      </c>
      <c r="J16199" s="384">
        <v>45695.43</v>
      </c>
    </row>
    <row r="16200" spans="1:10">
      <c r="A16200">
        <v>16194</v>
      </c>
      <c r="B16200" s="612">
        <v>44181.376388888886</v>
      </c>
      <c r="C16200" s="405" t="s">
        <v>96</v>
      </c>
      <c r="D16200" s="384">
        <v>3753</v>
      </c>
      <c r="E16200">
        <v>0.02</v>
      </c>
      <c r="F16200">
        <v>1.2206900000000001</v>
      </c>
      <c r="G16200" s="384">
        <v>0</v>
      </c>
      <c r="H16200">
        <v>0</v>
      </c>
    </row>
    <row r="16201" spans="1:10">
      <c r="A16201">
        <v>16195</v>
      </c>
      <c r="B16201" s="612">
        <v>44181.376388888886</v>
      </c>
      <c r="C16201" s="405" t="s">
        <v>2110</v>
      </c>
      <c r="D16201" s="384">
        <v>3753</v>
      </c>
      <c r="E16201">
        <v>0.02</v>
      </c>
      <c r="F16201">
        <v>1.2206900000000001</v>
      </c>
      <c r="G16201" s="384">
        <v>0</v>
      </c>
      <c r="H16201">
        <v>1.2216899999999999</v>
      </c>
    </row>
    <row r="16202" spans="1:10">
      <c r="A16202">
        <v>16198</v>
      </c>
      <c r="B16202" s="612">
        <v>44181.460416666669</v>
      </c>
      <c r="C16202" s="405" t="s">
        <v>2110</v>
      </c>
      <c r="D16202" s="384">
        <v>3753</v>
      </c>
      <c r="E16202">
        <v>0.02</v>
      </c>
      <c r="F16202">
        <v>1.2206900000000001</v>
      </c>
      <c r="G16202" s="384">
        <v>0</v>
      </c>
      <c r="H16202">
        <v>1.22088</v>
      </c>
    </row>
    <row r="16203" spans="1:10">
      <c r="A16203">
        <v>16202</v>
      </c>
      <c r="B16203" s="612">
        <v>44181.6875</v>
      </c>
      <c r="C16203" s="405" t="s">
        <v>2110</v>
      </c>
      <c r="D16203" s="384">
        <v>3753</v>
      </c>
      <c r="E16203">
        <v>0.02</v>
      </c>
      <c r="F16203">
        <v>1.2206900000000001</v>
      </c>
      <c r="G16203" s="384">
        <v>0</v>
      </c>
      <c r="H16203">
        <v>1.21984</v>
      </c>
    </row>
    <row r="16204" spans="1:10">
      <c r="A16204">
        <v>16212</v>
      </c>
      <c r="B16204" s="612">
        <v>44181.792361111111</v>
      </c>
      <c r="C16204" s="405" t="s">
        <v>2110</v>
      </c>
      <c r="D16204" s="384">
        <v>3753</v>
      </c>
      <c r="E16204">
        <v>0.02</v>
      </c>
      <c r="F16204">
        <v>1.2206900000000001</v>
      </c>
      <c r="G16204" s="384">
        <v>0</v>
      </c>
      <c r="H16204">
        <v>1.2185600000000001</v>
      </c>
    </row>
    <row r="16205" spans="1:10">
      <c r="A16205">
        <v>16218</v>
      </c>
      <c r="B16205" s="612">
        <v>44181.804166666669</v>
      </c>
      <c r="C16205" s="405" t="s">
        <v>2110</v>
      </c>
      <c r="D16205" s="384">
        <v>3753</v>
      </c>
      <c r="E16205">
        <v>0.02</v>
      </c>
      <c r="F16205">
        <v>1.2206900000000001</v>
      </c>
      <c r="G16205" s="384">
        <v>0</v>
      </c>
      <c r="H16205">
        <v>1.2172000000000001</v>
      </c>
    </row>
    <row r="16206" spans="1:10">
      <c r="A16206">
        <v>16228</v>
      </c>
      <c r="B16206" s="612">
        <v>44181.835416666669</v>
      </c>
      <c r="C16206" s="405" t="s">
        <v>2054</v>
      </c>
      <c r="D16206" s="384">
        <v>3753</v>
      </c>
      <c r="E16206">
        <v>0.02</v>
      </c>
      <c r="F16206">
        <v>1.2172000000000001</v>
      </c>
      <c r="G16206" s="384">
        <v>0</v>
      </c>
      <c r="H16206">
        <v>1.2172000000000001</v>
      </c>
      <c r="I16206">
        <v>-6.98</v>
      </c>
      <c r="J16206" s="384">
        <v>45710.6</v>
      </c>
    </row>
    <row r="16207" spans="1:10">
      <c r="A16207">
        <v>16196</v>
      </c>
      <c r="B16207" s="612">
        <v>44181.460416666669</v>
      </c>
      <c r="C16207" s="405" t="s">
        <v>96</v>
      </c>
      <c r="D16207" s="384">
        <v>3754</v>
      </c>
      <c r="E16207">
        <v>0.02</v>
      </c>
      <c r="F16207">
        <v>1.2190700000000001</v>
      </c>
      <c r="G16207" s="384">
        <v>0</v>
      </c>
      <c r="H16207">
        <v>0</v>
      </c>
    </row>
    <row r="16208" spans="1:10">
      <c r="A16208">
        <v>16197</v>
      </c>
      <c r="B16208" s="612">
        <v>44181.460416666669</v>
      </c>
      <c r="C16208" s="405" t="s">
        <v>2110</v>
      </c>
      <c r="D16208" s="384">
        <v>3754</v>
      </c>
      <c r="E16208">
        <v>0.02</v>
      </c>
      <c r="F16208">
        <v>1.2190700000000001</v>
      </c>
      <c r="G16208" s="384">
        <v>0</v>
      </c>
      <c r="H16208">
        <v>1.22088</v>
      </c>
    </row>
    <row r="16209" spans="1:10">
      <c r="A16209">
        <v>16201</v>
      </c>
      <c r="B16209" s="612">
        <v>44181.6875</v>
      </c>
      <c r="C16209" s="405" t="s">
        <v>2110</v>
      </c>
      <c r="D16209" s="384">
        <v>3754</v>
      </c>
      <c r="E16209">
        <v>0.02</v>
      </c>
      <c r="F16209">
        <v>1.2190700000000001</v>
      </c>
      <c r="G16209" s="384">
        <v>0</v>
      </c>
      <c r="H16209">
        <v>1.21984</v>
      </c>
    </row>
    <row r="16210" spans="1:10">
      <c r="A16210">
        <v>16211</v>
      </c>
      <c r="B16210" s="612">
        <v>44181.792361111111</v>
      </c>
      <c r="C16210" s="405" t="s">
        <v>2110</v>
      </c>
      <c r="D16210" s="384">
        <v>3754</v>
      </c>
      <c r="E16210">
        <v>0.02</v>
      </c>
      <c r="F16210">
        <v>1.2190700000000001</v>
      </c>
      <c r="G16210" s="384">
        <v>0</v>
      </c>
      <c r="H16210">
        <v>1.2185600000000001</v>
      </c>
    </row>
    <row r="16211" spans="1:10">
      <c r="A16211">
        <v>16217</v>
      </c>
      <c r="B16211" s="612">
        <v>44181.804166666669</v>
      </c>
      <c r="C16211" s="405" t="s">
        <v>2110</v>
      </c>
      <c r="D16211" s="384">
        <v>3754</v>
      </c>
      <c r="E16211">
        <v>0.02</v>
      </c>
      <c r="F16211">
        <v>1.2190700000000001</v>
      </c>
      <c r="G16211" s="384">
        <v>0</v>
      </c>
      <c r="H16211">
        <v>1.2172000000000001</v>
      </c>
    </row>
    <row r="16212" spans="1:10">
      <c r="A16212">
        <v>16229</v>
      </c>
      <c r="B16212" s="612">
        <v>44181.835416666669</v>
      </c>
      <c r="C16212" s="405" t="s">
        <v>2054</v>
      </c>
      <c r="D16212" s="384">
        <v>3754</v>
      </c>
      <c r="E16212">
        <v>0.02</v>
      </c>
      <c r="F16212">
        <v>1.2172000000000001</v>
      </c>
      <c r="G16212" s="384">
        <v>0</v>
      </c>
      <c r="H16212">
        <v>1.2172000000000001</v>
      </c>
      <c r="I16212">
        <v>-3.74</v>
      </c>
      <c r="J16212" s="384">
        <v>45706.86</v>
      </c>
    </row>
    <row r="16213" spans="1:10">
      <c r="A16213">
        <v>16199</v>
      </c>
      <c r="B16213" s="612">
        <v>44181.6875</v>
      </c>
      <c r="C16213" s="405" t="s">
        <v>96</v>
      </c>
      <c r="D16213" s="384">
        <v>3755</v>
      </c>
      <c r="E16213">
        <v>0.03</v>
      </c>
      <c r="F16213">
        <v>1.21746</v>
      </c>
      <c r="G16213" s="384">
        <v>0</v>
      </c>
      <c r="H16213">
        <v>0</v>
      </c>
    </row>
    <row r="16214" spans="1:10">
      <c r="A16214">
        <v>16200</v>
      </c>
      <c r="B16214" s="612">
        <v>44181.6875</v>
      </c>
      <c r="C16214" s="405" t="s">
        <v>2110</v>
      </c>
      <c r="D16214" s="384">
        <v>3755</v>
      </c>
      <c r="E16214">
        <v>0.03</v>
      </c>
      <c r="F16214">
        <v>1.21746</v>
      </c>
      <c r="G16214" s="384">
        <v>0</v>
      </c>
      <c r="H16214">
        <v>1.21984</v>
      </c>
    </row>
    <row r="16215" spans="1:10">
      <c r="A16215">
        <v>16210</v>
      </c>
      <c r="B16215" s="612">
        <v>44181.792361111111</v>
      </c>
      <c r="C16215" s="405" t="s">
        <v>2110</v>
      </c>
      <c r="D16215" s="384">
        <v>3755</v>
      </c>
      <c r="E16215">
        <v>0.03</v>
      </c>
      <c r="F16215">
        <v>1.21746</v>
      </c>
      <c r="G16215" s="384">
        <v>0</v>
      </c>
      <c r="H16215">
        <v>1.2185600000000001</v>
      </c>
    </row>
    <row r="16216" spans="1:10">
      <c r="A16216">
        <v>16216</v>
      </c>
      <c r="B16216" s="612">
        <v>44181.804166666669</v>
      </c>
      <c r="C16216" s="405" t="s">
        <v>2110</v>
      </c>
      <c r="D16216" s="384">
        <v>3755</v>
      </c>
      <c r="E16216">
        <v>0.03</v>
      </c>
      <c r="F16216">
        <v>1.21746</v>
      </c>
      <c r="G16216" s="384">
        <v>0</v>
      </c>
      <c r="H16216">
        <v>1.2172000000000001</v>
      </c>
    </row>
    <row r="16217" spans="1:10">
      <c r="A16217">
        <v>16230</v>
      </c>
      <c r="B16217" s="612">
        <v>44181.835416666669</v>
      </c>
      <c r="C16217" s="405" t="s">
        <v>2054</v>
      </c>
      <c r="D16217" s="384">
        <v>3755</v>
      </c>
      <c r="E16217">
        <v>0.03</v>
      </c>
      <c r="F16217">
        <v>1.2172000000000001</v>
      </c>
      <c r="G16217" s="384">
        <v>0</v>
      </c>
      <c r="H16217">
        <v>1.2172000000000001</v>
      </c>
      <c r="I16217">
        <v>-0.78</v>
      </c>
      <c r="J16217" s="384">
        <v>45706.080000000002</v>
      </c>
    </row>
    <row r="16218" spans="1:10">
      <c r="A16218">
        <v>16208</v>
      </c>
      <c r="B16218" s="612">
        <v>44181.792361111111</v>
      </c>
      <c r="C16218" s="405" t="s">
        <v>96</v>
      </c>
      <c r="D16218" s="384">
        <v>3756</v>
      </c>
      <c r="E16218">
        <v>0.05</v>
      </c>
      <c r="F16218">
        <v>1.21576</v>
      </c>
      <c r="G16218" s="384">
        <v>0</v>
      </c>
      <c r="H16218">
        <v>0</v>
      </c>
    </row>
    <row r="16219" spans="1:10">
      <c r="A16219">
        <v>16209</v>
      </c>
      <c r="B16219" s="612">
        <v>44181.792361111111</v>
      </c>
      <c r="C16219" s="405" t="s">
        <v>2110</v>
      </c>
      <c r="D16219" s="384">
        <v>3756</v>
      </c>
      <c r="E16219">
        <v>0.05</v>
      </c>
      <c r="F16219">
        <v>1.21576</v>
      </c>
      <c r="G16219" s="384">
        <v>0</v>
      </c>
      <c r="H16219">
        <v>1.2185600000000001</v>
      </c>
    </row>
    <row r="16220" spans="1:10">
      <c r="A16220">
        <v>16215</v>
      </c>
      <c r="B16220" s="612">
        <v>44181.804166666669</v>
      </c>
      <c r="C16220" s="405" t="s">
        <v>2110</v>
      </c>
      <c r="D16220" s="384">
        <v>3756</v>
      </c>
      <c r="E16220">
        <v>0.05</v>
      </c>
      <c r="F16220">
        <v>1.21576</v>
      </c>
      <c r="G16220" s="384">
        <v>0</v>
      </c>
      <c r="H16220">
        <v>1.2172000000000001</v>
      </c>
    </row>
    <row r="16221" spans="1:10">
      <c r="A16221">
        <v>16231</v>
      </c>
      <c r="B16221" s="612">
        <v>44181.835416666669</v>
      </c>
      <c r="C16221" s="405" t="s">
        <v>2054</v>
      </c>
      <c r="D16221" s="384">
        <v>3756</v>
      </c>
      <c r="E16221">
        <v>0.05</v>
      </c>
      <c r="F16221">
        <v>1.2172000000000001</v>
      </c>
      <c r="G16221" s="384">
        <v>0</v>
      </c>
      <c r="H16221">
        <v>1.2172000000000001</v>
      </c>
      <c r="I16221">
        <v>7.2</v>
      </c>
      <c r="J16221" s="384">
        <v>45713.279999999999</v>
      </c>
    </row>
    <row r="16222" spans="1:10">
      <c r="A16222">
        <v>16213</v>
      </c>
      <c r="B16222" s="612">
        <v>44181.804166666669</v>
      </c>
      <c r="C16222" s="405" t="s">
        <v>96</v>
      </c>
      <c r="D16222" s="384">
        <v>3757</v>
      </c>
      <c r="E16222">
        <v>0.08</v>
      </c>
      <c r="F16222">
        <v>1.21391</v>
      </c>
      <c r="G16222" s="384">
        <v>0</v>
      </c>
      <c r="H16222">
        <v>0</v>
      </c>
    </row>
    <row r="16223" spans="1:10">
      <c r="A16223">
        <v>16214</v>
      </c>
      <c r="B16223" s="612">
        <v>44181.804166666669</v>
      </c>
      <c r="C16223" s="405" t="s">
        <v>2110</v>
      </c>
      <c r="D16223" s="384">
        <v>3757</v>
      </c>
      <c r="E16223">
        <v>0.08</v>
      </c>
      <c r="F16223">
        <v>1.21391</v>
      </c>
      <c r="G16223" s="384">
        <v>0</v>
      </c>
      <c r="H16223">
        <v>1.2172000000000001</v>
      </c>
    </row>
    <row r="16224" spans="1:10">
      <c r="A16224">
        <v>16232</v>
      </c>
      <c r="B16224" s="612">
        <v>44181.835416666669</v>
      </c>
      <c r="C16224" s="405" t="s">
        <v>2054</v>
      </c>
      <c r="D16224" s="384">
        <v>3757</v>
      </c>
      <c r="E16224">
        <v>0.08</v>
      </c>
      <c r="F16224">
        <v>1.2172000000000001</v>
      </c>
      <c r="G16224" s="384">
        <v>0</v>
      </c>
      <c r="H16224">
        <v>1.2172000000000001</v>
      </c>
      <c r="I16224">
        <v>26.32</v>
      </c>
      <c r="J16224" s="384">
        <v>45739.6</v>
      </c>
    </row>
    <row r="16225" spans="1:10">
      <c r="A16225">
        <v>16219</v>
      </c>
      <c r="B16225" s="612">
        <v>44181.807638888888</v>
      </c>
      <c r="C16225" s="405" t="s">
        <v>97</v>
      </c>
      <c r="D16225" s="384">
        <v>3758</v>
      </c>
      <c r="E16225">
        <v>0.02</v>
      </c>
      <c r="F16225">
        <v>1.21353</v>
      </c>
      <c r="G16225" s="384">
        <v>0</v>
      </c>
      <c r="H16225">
        <v>0</v>
      </c>
    </row>
    <row r="16226" spans="1:10">
      <c r="A16226">
        <v>16220</v>
      </c>
      <c r="B16226" s="612">
        <v>44181.807638888888</v>
      </c>
      <c r="C16226" s="405" t="s">
        <v>2110</v>
      </c>
      <c r="D16226" s="384">
        <v>3758</v>
      </c>
      <c r="E16226">
        <v>0.02</v>
      </c>
      <c r="F16226">
        <v>1.21353</v>
      </c>
      <c r="G16226" s="384">
        <v>0</v>
      </c>
      <c r="H16226">
        <v>1.2125300000000001</v>
      </c>
    </row>
    <row r="16227" spans="1:10">
      <c r="A16227">
        <v>16223</v>
      </c>
      <c r="B16227" s="612">
        <v>44181.815972222219</v>
      </c>
      <c r="C16227" s="405" t="s">
        <v>2110</v>
      </c>
      <c r="D16227" s="384">
        <v>3758</v>
      </c>
      <c r="E16227">
        <v>0.02</v>
      </c>
      <c r="F16227">
        <v>1.21353</v>
      </c>
      <c r="G16227" s="384">
        <v>0</v>
      </c>
      <c r="H16227">
        <v>1.2133499999999999</v>
      </c>
    </row>
    <row r="16228" spans="1:10">
      <c r="A16228">
        <v>16227</v>
      </c>
      <c r="B16228" s="612">
        <v>44181.833333333336</v>
      </c>
      <c r="C16228" s="405" t="s">
        <v>2110</v>
      </c>
      <c r="D16228" s="384">
        <v>3758</v>
      </c>
      <c r="E16228">
        <v>0.02</v>
      </c>
      <c r="F16228">
        <v>1.21353</v>
      </c>
      <c r="G16228" s="384">
        <v>0</v>
      </c>
      <c r="H16228">
        <v>1.21438</v>
      </c>
    </row>
    <row r="16229" spans="1:10">
      <c r="A16229">
        <v>16240</v>
      </c>
      <c r="B16229" s="612">
        <v>44181.847222222219</v>
      </c>
      <c r="C16229" s="405" t="s">
        <v>2110</v>
      </c>
      <c r="D16229" s="384">
        <v>3758</v>
      </c>
      <c r="E16229">
        <v>0.02</v>
      </c>
      <c r="F16229">
        <v>1.21353</v>
      </c>
      <c r="G16229" s="384">
        <v>0</v>
      </c>
      <c r="H16229">
        <v>1.21566</v>
      </c>
    </row>
    <row r="16230" spans="1:10">
      <c r="A16230">
        <v>16248</v>
      </c>
      <c r="B16230" s="612">
        <v>44182.054166666669</v>
      </c>
      <c r="C16230" s="405" t="s">
        <v>2110</v>
      </c>
      <c r="D16230" s="384">
        <v>3758</v>
      </c>
      <c r="E16230">
        <v>0.02</v>
      </c>
      <c r="F16230">
        <v>1.21353</v>
      </c>
      <c r="G16230" s="384">
        <v>0</v>
      </c>
      <c r="H16230">
        <v>1.2170099999999999</v>
      </c>
    </row>
    <row r="16231" spans="1:10">
      <c r="A16231">
        <v>16256</v>
      </c>
      <c r="B16231" s="612">
        <v>44182.179861111108</v>
      </c>
      <c r="C16231" s="405" t="s">
        <v>2110</v>
      </c>
      <c r="D16231" s="384">
        <v>3758</v>
      </c>
      <c r="E16231">
        <v>0.02</v>
      </c>
      <c r="F16231">
        <v>1.21353</v>
      </c>
      <c r="G16231" s="384">
        <v>0</v>
      </c>
      <c r="H16231">
        <v>1.2185900000000001</v>
      </c>
    </row>
    <row r="16232" spans="1:10">
      <c r="A16232">
        <v>16267</v>
      </c>
      <c r="B16232" s="612">
        <v>44182.337500000001</v>
      </c>
      <c r="C16232" s="405" t="s">
        <v>2110</v>
      </c>
      <c r="D16232" s="384">
        <v>3758</v>
      </c>
      <c r="E16232">
        <v>0.02</v>
      </c>
      <c r="F16232">
        <v>1.21353</v>
      </c>
      <c r="G16232" s="384">
        <v>0</v>
      </c>
      <c r="H16232">
        <v>1.22027</v>
      </c>
    </row>
    <row r="16233" spans="1:10">
      <c r="A16233">
        <v>16285</v>
      </c>
      <c r="B16233" s="612">
        <v>44182.713888888888</v>
      </c>
      <c r="C16233" s="405" t="s">
        <v>2110</v>
      </c>
      <c r="D16233" s="384">
        <v>3758</v>
      </c>
      <c r="E16233">
        <v>0.02</v>
      </c>
      <c r="F16233">
        <v>1.21353</v>
      </c>
      <c r="G16233" s="384">
        <v>0</v>
      </c>
      <c r="H16233">
        <v>1.2220899999999999</v>
      </c>
    </row>
    <row r="16234" spans="1:10">
      <c r="A16234">
        <v>16295</v>
      </c>
      <c r="B16234" s="612">
        <v>44185.976388888892</v>
      </c>
      <c r="C16234" s="405" t="s">
        <v>2054</v>
      </c>
      <c r="D16234" s="384">
        <v>3758</v>
      </c>
      <c r="E16234">
        <v>0.02</v>
      </c>
      <c r="F16234">
        <v>1.2220899999999999</v>
      </c>
      <c r="G16234" s="384">
        <v>0</v>
      </c>
      <c r="H16234">
        <v>1.2220899999999999</v>
      </c>
      <c r="I16234">
        <v>-17.03</v>
      </c>
      <c r="J16234" s="384">
        <v>45734.33</v>
      </c>
    </row>
    <row r="16235" spans="1:10">
      <c r="A16235">
        <v>16221</v>
      </c>
      <c r="B16235" s="612">
        <v>44181.815972222219</v>
      </c>
      <c r="C16235" s="405" t="s">
        <v>97</v>
      </c>
      <c r="D16235" s="384">
        <v>3759</v>
      </c>
      <c r="E16235">
        <v>0.02</v>
      </c>
      <c r="F16235">
        <v>1.21516</v>
      </c>
      <c r="G16235" s="384">
        <v>0</v>
      </c>
      <c r="H16235">
        <v>0</v>
      </c>
    </row>
    <row r="16236" spans="1:10">
      <c r="A16236">
        <v>16222</v>
      </c>
      <c r="B16236" s="612">
        <v>44181.815972222219</v>
      </c>
      <c r="C16236" s="405" t="s">
        <v>2110</v>
      </c>
      <c r="D16236" s="384">
        <v>3759</v>
      </c>
      <c r="E16236">
        <v>0.02</v>
      </c>
      <c r="F16236">
        <v>1.21516</v>
      </c>
      <c r="G16236" s="384">
        <v>0</v>
      </c>
      <c r="H16236">
        <v>1.2133499999999999</v>
      </c>
    </row>
    <row r="16237" spans="1:10">
      <c r="A16237">
        <v>16226</v>
      </c>
      <c r="B16237" s="612">
        <v>44181.833333333336</v>
      </c>
      <c r="C16237" s="405" t="s">
        <v>2110</v>
      </c>
      <c r="D16237" s="384">
        <v>3759</v>
      </c>
      <c r="E16237">
        <v>0.02</v>
      </c>
      <c r="F16237">
        <v>1.21516</v>
      </c>
      <c r="G16237" s="384">
        <v>0</v>
      </c>
      <c r="H16237">
        <v>1.21438</v>
      </c>
    </row>
    <row r="16238" spans="1:10">
      <c r="A16238">
        <v>16239</v>
      </c>
      <c r="B16238" s="612">
        <v>44181.847222222219</v>
      </c>
      <c r="C16238" s="405" t="s">
        <v>2110</v>
      </c>
      <c r="D16238" s="384">
        <v>3759</v>
      </c>
      <c r="E16238">
        <v>0.02</v>
      </c>
      <c r="F16238">
        <v>1.21516</v>
      </c>
      <c r="G16238" s="384">
        <v>0</v>
      </c>
      <c r="H16238">
        <v>1.21566</v>
      </c>
    </row>
    <row r="16239" spans="1:10">
      <c r="A16239">
        <v>16247</v>
      </c>
      <c r="B16239" s="612">
        <v>44182.054166666669</v>
      </c>
      <c r="C16239" s="405" t="s">
        <v>2110</v>
      </c>
      <c r="D16239" s="384">
        <v>3759</v>
      </c>
      <c r="E16239">
        <v>0.02</v>
      </c>
      <c r="F16239">
        <v>1.21516</v>
      </c>
      <c r="G16239" s="384">
        <v>0</v>
      </c>
      <c r="H16239">
        <v>1.2170099999999999</v>
      </c>
    </row>
    <row r="16240" spans="1:10">
      <c r="A16240">
        <v>16255</v>
      </c>
      <c r="B16240" s="612">
        <v>44182.179861111108</v>
      </c>
      <c r="C16240" s="405" t="s">
        <v>2110</v>
      </c>
      <c r="D16240" s="384">
        <v>3759</v>
      </c>
      <c r="E16240">
        <v>0.02</v>
      </c>
      <c r="F16240">
        <v>1.21516</v>
      </c>
      <c r="G16240" s="384">
        <v>0</v>
      </c>
      <c r="H16240">
        <v>1.2185900000000001</v>
      </c>
    </row>
    <row r="16241" spans="1:10">
      <c r="A16241">
        <v>16266</v>
      </c>
      <c r="B16241" s="612">
        <v>44182.337500000001</v>
      </c>
      <c r="C16241" s="405" t="s">
        <v>2110</v>
      </c>
      <c r="D16241" s="384">
        <v>3759</v>
      </c>
      <c r="E16241">
        <v>0.02</v>
      </c>
      <c r="F16241">
        <v>1.21516</v>
      </c>
      <c r="G16241" s="384">
        <v>0</v>
      </c>
      <c r="H16241">
        <v>1.22027</v>
      </c>
    </row>
    <row r="16242" spans="1:10">
      <c r="A16242">
        <v>16284</v>
      </c>
      <c r="B16242" s="612">
        <v>44182.713888888888</v>
      </c>
      <c r="C16242" s="405" t="s">
        <v>2110</v>
      </c>
      <c r="D16242" s="384">
        <v>3759</v>
      </c>
      <c r="E16242">
        <v>0.02</v>
      </c>
      <c r="F16242">
        <v>1.21516</v>
      </c>
      <c r="G16242" s="384">
        <v>0</v>
      </c>
      <c r="H16242">
        <v>1.2220899999999999</v>
      </c>
    </row>
    <row r="16243" spans="1:10">
      <c r="A16243">
        <v>16296</v>
      </c>
      <c r="B16243" s="612">
        <v>44185.976388888892</v>
      </c>
      <c r="C16243" s="405" t="s">
        <v>2054</v>
      </c>
      <c r="D16243" s="384">
        <v>3759</v>
      </c>
      <c r="E16243">
        <v>0.02</v>
      </c>
      <c r="F16243">
        <v>1.2220899999999999</v>
      </c>
      <c r="G16243" s="384">
        <v>0</v>
      </c>
      <c r="H16243">
        <v>1.2220899999999999</v>
      </c>
      <c r="I16243">
        <v>-13.77</v>
      </c>
      <c r="J16243" s="384">
        <v>45720.56</v>
      </c>
    </row>
    <row r="16244" spans="1:10">
      <c r="A16244">
        <v>16224</v>
      </c>
      <c r="B16244" s="612">
        <v>44181.833333333336</v>
      </c>
      <c r="C16244" s="405" t="s">
        <v>97</v>
      </c>
      <c r="D16244" s="384">
        <v>3760</v>
      </c>
      <c r="E16244">
        <v>0.03</v>
      </c>
      <c r="F16244">
        <v>1.2167600000000001</v>
      </c>
      <c r="G16244" s="384">
        <v>0</v>
      </c>
      <c r="H16244">
        <v>0</v>
      </c>
    </row>
    <row r="16245" spans="1:10">
      <c r="A16245">
        <v>16225</v>
      </c>
      <c r="B16245" s="612">
        <v>44181.833333333336</v>
      </c>
      <c r="C16245" s="405" t="s">
        <v>2110</v>
      </c>
      <c r="D16245" s="384">
        <v>3760</v>
      </c>
      <c r="E16245">
        <v>0.03</v>
      </c>
      <c r="F16245">
        <v>1.2167600000000001</v>
      </c>
      <c r="G16245" s="384">
        <v>0</v>
      </c>
      <c r="H16245">
        <v>1.21438</v>
      </c>
    </row>
    <row r="16246" spans="1:10">
      <c r="A16246">
        <v>16238</v>
      </c>
      <c r="B16246" s="612">
        <v>44181.847222222219</v>
      </c>
      <c r="C16246" s="405" t="s">
        <v>2110</v>
      </c>
      <c r="D16246" s="384">
        <v>3760</v>
      </c>
      <c r="E16246">
        <v>0.03</v>
      </c>
      <c r="F16246">
        <v>1.2167600000000001</v>
      </c>
      <c r="G16246" s="384">
        <v>0</v>
      </c>
      <c r="H16246">
        <v>1.21566</v>
      </c>
    </row>
    <row r="16247" spans="1:10">
      <c r="A16247">
        <v>16246</v>
      </c>
      <c r="B16247" s="612">
        <v>44182.054166666669</v>
      </c>
      <c r="C16247" s="405" t="s">
        <v>2110</v>
      </c>
      <c r="D16247" s="384">
        <v>3760</v>
      </c>
      <c r="E16247">
        <v>0.03</v>
      </c>
      <c r="F16247">
        <v>1.2167600000000001</v>
      </c>
      <c r="G16247" s="384">
        <v>0</v>
      </c>
      <c r="H16247">
        <v>1.2170099999999999</v>
      </c>
    </row>
    <row r="16248" spans="1:10">
      <c r="A16248">
        <v>16254</v>
      </c>
      <c r="B16248" s="612">
        <v>44182.179861111108</v>
      </c>
      <c r="C16248" s="405" t="s">
        <v>2110</v>
      </c>
      <c r="D16248" s="384">
        <v>3760</v>
      </c>
      <c r="E16248">
        <v>0.03</v>
      </c>
      <c r="F16248">
        <v>1.2167600000000001</v>
      </c>
      <c r="G16248" s="384">
        <v>0</v>
      </c>
      <c r="H16248">
        <v>1.2185900000000001</v>
      </c>
    </row>
    <row r="16249" spans="1:10">
      <c r="A16249">
        <v>16265</v>
      </c>
      <c r="B16249" s="612">
        <v>44182.337500000001</v>
      </c>
      <c r="C16249" s="405" t="s">
        <v>2110</v>
      </c>
      <c r="D16249" s="384">
        <v>3760</v>
      </c>
      <c r="E16249">
        <v>0.03</v>
      </c>
      <c r="F16249">
        <v>1.2167600000000001</v>
      </c>
      <c r="G16249" s="384">
        <v>0</v>
      </c>
      <c r="H16249">
        <v>1.22027</v>
      </c>
    </row>
    <row r="16250" spans="1:10">
      <c r="A16250">
        <v>16283</v>
      </c>
      <c r="B16250" s="612">
        <v>44182.713888888888</v>
      </c>
      <c r="C16250" s="405" t="s">
        <v>2110</v>
      </c>
      <c r="D16250" s="384">
        <v>3760</v>
      </c>
      <c r="E16250">
        <v>0.03</v>
      </c>
      <c r="F16250">
        <v>1.2167600000000001</v>
      </c>
      <c r="G16250" s="384">
        <v>0</v>
      </c>
      <c r="H16250">
        <v>1.2220899999999999</v>
      </c>
    </row>
    <row r="16251" spans="1:10">
      <c r="A16251">
        <v>16297</v>
      </c>
      <c r="B16251" s="612">
        <v>44185.976388888892</v>
      </c>
      <c r="C16251" s="405" t="s">
        <v>2054</v>
      </c>
      <c r="D16251" s="384">
        <v>3760</v>
      </c>
      <c r="E16251">
        <v>0.03</v>
      </c>
      <c r="F16251">
        <v>1.2220899999999999</v>
      </c>
      <c r="G16251" s="384">
        <v>0</v>
      </c>
      <c r="H16251">
        <v>1.2220899999999999</v>
      </c>
      <c r="I16251">
        <v>-15.86</v>
      </c>
      <c r="J16251" s="384">
        <v>45704.7</v>
      </c>
    </row>
    <row r="16252" spans="1:10">
      <c r="A16252">
        <v>16233</v>
      </c>
      <c r="B16252" s="612">
        <v>44181.838888888888</v>
      </c>
      <c r="C16252" s="405" t="s">
        <v>96</v>
      </c>
      <c r="D16252" s="384">
        <v>3761</v>
      </c>
      <c r="E16252">
        <v>0.02</v>
      </c>
      <c r="F16252">
        <v>1.21726</v>
      </c>
      <c r="G16252" s="384">
        <v>0</v>
      </c>
      <c r="H16252">
        <v>0</v>
      </c>
    </row>
    <row r="16253" spans="1:10">
      <c r="A16253">
        <v>16234</v>
      </c>
      <c r="B16253" s="612">
        <v>44181.838888888888</v>
      </c>
      <c r="C16253" s="405" t="s">
        <v>2110</v>
      </c>
      <c r="D16253" s="384">
        <v>3761</v>
      </c>
      <c r="E16253">
        <v>0.02</v>
      </c>
      <c r="F16253">
        <v>1.21726</v>
      </c>
      <c r="G16253" s="384">
        <v>0</v>
      </c>
      <c r="H16253">
        <v>1.2182599999999999</v>
      </c>
    </row>
    <row r="16254" spans="1:10">
      <c r="A16254">
        <v>16235</v>
      </c>
      <c r="B16254" s="612">
        <v>44181.847222222219</v>
      </c>
      <c r="C16254" s="405" t="s">
        <v>2054</v>
      </c>
      <c r="D16254" s="384">
        <v>3761</v>
      </c>
      <c r="E16254">
        <v>0.02</v>
      </c>
      <c r="F16254">
        <v>1.2182599999999999</v>
      </c>
      <c r="G16254" s="384">
        <v>0</v>
      </c>
      <c r="H16254">
        <v>1.2182599999999999</v>
      </c>
      <c r="I16254">
        <v>2</v>
      </c>
      <c r="J16254" s="384">
        <v>45741.599999999999</v>
      </c>
    </row>
    <row r="16255" spans="1:10">
      <c r="A16255">
        <v>16236</v>
      </c>
      <c r="B16255" s="612">
        <v>44181.847222222219</v>
      </c>
      <c r="C16255" s="405" t="s">
        <v>97</v>
      </c>
      <c r="D16255" s="384">
        <v>3762</v>
      </c>
      <c r="E16255">
        <v>0.05</v>
      </c>
      <c r="F16255">
        <v>1.2184600000000001</v>
      </c>
      <c r="G16255" s="384">
        <v>0</v>
      </c>
      <c r="H16255">
        <v>0</v>
      </c>
    </row>
    <row r="16256" spans="1:10">
      <c r="A16256">
        <v>16237</v>
      </c>
      <c r="B16256" s="612">
        <v>44181.847222222219</v>
      </c>
      <c r="C16256" s="405" t="s">
        <v>2110</v>
      </c>
      <c r="D16256" s="384">
        <v>3762</v>
      </c>
      <c r="E16256">
        <v>0.05</v>
      </c>
      <c r="F16256">
        <v>1.2184600000000001</v>
      </c>
      <c r="G16256" s="384">
        <v>0</v>
      </c>
      <c r="H16256">
        <v>1.21566</v>
      </c>
    </row>
    <row r="16257" spans="1:10">
      <c r="A16257">
        <v>16245</v>
      </c>
      <c r="B16257" s="612">
        <v>44182.054166666669</v>
      </c>
      <c r="C16257" s="405" t="s">
        <v>2110</v>
      </c>
      <c r="D16257" s="384">
        <v>3762</v>
      </c>
      <c r="E16257">
        <v>0.05</v>
      </c>
      <c r="F16257">
        <v>1.2184600000000001</v>
      </c>
      <c r="G16257" s="384">
        <v>0</v>
      </c>
      <c r="H16257">
        <v>1.2170099999999999</v>
      </c>
    </row>
    <row r="16258" spans="1:10">
      <c r="A16258">
        <v>16253</v>
      </c>
      <c r="B16258" s="612">
        <v>44182.179861111108</v>
      </c>
      <c r="C16258" s="405" t="s">
        <v>2110</v>
      </c>
      <c r="D16258" s="384">
        <v>3762</v>
      </c>
      <c r="E16258">
        <v>0.05</v>
      </c>
      <c r="F16258">
        <v>1.2184600000000001</v>
      </c>
      <c r="G16258" s="384">
        <v>0</v>
      </c>
      <c r="H16258">
        <v>1.2185900000000001</v>
      </c>
    </row>
    <row r="16259" spans="1:10">
      <c r="A16259">
        <v>16264</v>
      </c>
      <c r="B16259" s="612">
        <v>44182.337500000001</v>
      </c>
      <c r="C16259" s="405" t="s">
        <v>2110</v>
      </c>
      <c r="D16259" s="384">
        <v>3762</v>
      </c>
      <c r="E16259">
        <v>0.05</v>
      </c>
      <c r="F16259">
        <v>1.2184600000000001</v>
      </c>
      <c r="G16259" s="384">
        <v>0</v>
      </c>
      <c r="H16259">
        <v>1.22027</v>
      </c>
    </row>
    <row r="16260" spans="1:10">
      <c r="A16260">
        <v>16282</v>
      </c>
      <c r="B16260" s="612">
        <v>44182.713888888888</v>
      </c>
      <c r="C16260" s="405" t="s">
        <v>2110</v>
      </c>
      <c r="D16260" s="384">
        <v>3762</v>
      </c>
      <c r="E16260">
        <v>0.05</v>
      </c>
      <c r="F16260">
        <v>1.2184600000000001</v>
      </c>
      <c r="G16260" s="384">
        <v>0</v>
      </c>
      <c r="H16260">
        <v>1.2220899999999999</v>
      </c>
    </row>
    <row r="16261" spans="1:10">
      <c r="A16261">
        <v>16298</v>
      </c>
      <c r="B16261" s="612">
        <v>44185.976388888892</v>
      </c>
      <c r="C16261" s="405" t="s">
        <v>2054</v>
      </c>
      <c r="D16261" s="384">
        <v>3762</v>
      </c>
      <c r="E16261">
        <v>0.05</v>
      </c>
      <c r="F16261">
        <v>1.2220899999999999</v>
      </c>
      <c r="G16261" s="384">
        <v>0</v>
      </c>
      <c r="H16261">
        <v>1.2220899999999999</v>
      </c>
      <c r="I16261">
        <v>-17.93</v>
      </c>
      <c r="J16261" s="384">
        <v>45686.78</v>
      </c>
    </row>
    <row r="16262" spans="1:10">
      <c r="A16262">
        <v>16241</v>
      </c>
      <c r="B16262" s="612">
        <v>44181.854166666664</v>
      </c>
      <c r="C16262" s="405" t="s">
        <v>96</v>
      </c>
      <c r="D16262" s="384">
        <v>3763</v>
      </c>
      <c r="E16262">
        <v>0.02</v>
      </c>
      <c r="F16262">
        <v>1.21949</v>
      </c>
      <c r="G16262" s="384">
        <v>0</v>
      </c>
      <c r="H16262">
        <v>0</v>
      </c>
    </row>
    <row r="16263" spans="1:10">
      <c r="A16263">
        <v>16242</v>
      </c>
      <c r="B16263" s="612">
        <v>44181.854166666664</v>
      </c>
      <c r="C16263" s="405" t="s">
        <v>2110</v>
      </c>
      <c r="D16263" s="384">
        <v>3763</v>
      </c>
      <c r="E16263">
        <v>0.02</v>
      </c>
      <c r="F16263">
        <v>1.21949</v>
      </c>
      <c r="G16263" s="384">
        <v>0</v>
      </c>
      <c r="H16263">
        <v>1.2204900000000001</v>
      </c>
    </row>
    <row r="16264" spans="1:10">
      <c r="A16264">
        <v>16249</v>
      </c>
      <c r="B16264" s="612">
        <v>44182.057638888888</v>
      </c>
      <c r="C16264" s="405" t="s">
        <v>2054</v>
      </c>
      <c r="D16264" s="384">
        <v>3763</v>
      </c>
      <c r="E16264">
        <v>0.02</v>
      </c>
      <c r="F16264">
        <v>1.2204900000000001</v>
      </c>
      <c r="G16264" s="384">
        <v>0</v>
      </c>
      <c r="H16264">
        <v>1.2204900000000001</v>
      </c>
      <c r="I16264">
        <v>1.76</v>
      </c>
      <c r="J16264" s="384">
        <v>45743.360000000001</v>
      </c>
    </row>
    <row r="16265" spans="1:10">
      <c r="A16265">
        <v>16243</v>
      </c>
      <c r="B16265" s="612">
        <v>44182.054166666669</v>
      </c>
      <c r="C16265" s="405" t="s">
        <v>97</v>
      </c>
      <c r="D16265" s="384">
        <v>3764</v>
      </c>
      <c r="E16265">
        <v>0.08</v>
      </c>
      <c r="F16265">
        <v>1.22028</v>
      </c>
      <c r="G16265" s="384">
        <v>0</v>
      </c>
      <c r="H16265">
        <v>0</v>
      </c>
    </row>
    <row r="16266" spans="1:10">
      <c r="A16266">
        <v>16244</v>
      </c>
      <c r="B16266" s="612">
        <v>44182.054166666669</v>
      </c>
      <c r="C16266" s="405" t="s">
        <v>2110</v>
      </c>
      <c r="D16266" s="384">
        <v>3764</v>
      </c>
      <c r="E16266">
        <v>0.08</v>
      </c>
      <c r="F16266">
        <v>1.22028</v>
      </c>
      <c r="G16266" s="384">
        <v>0</v>
      </c>
      <c r="H16266">
        <v>1.2170099999999999</v>
      </c>
    </row>
    <row r="16267" spans="1:10">
      <c r="A16267">
        <v>16252</v>
      </c>
      <c r="B16267" s="612">
        <v>44182.179861111108</v>
      </c>
      <c r="C16267" s="405" t="s">
        <v>2110</v>
      </c>
      <c r="D16267" s="384">
        <v>3764</v>
      </c>
      <c r="E16267">
        <v>0.08</v>
      </c>
      <c r="F16267">
        <v>1.22028</v>
      </c>
      <c r="G16267" s="384">
        <v>0</v>
      </c>
      <c r="H16267">
        <v>1.2185900000000001</v>
      </c>
    </row>
    <row r="16268" spans="1:10">
      <c r="A16268">
        <v>16263</v>
      </c>
      <c r="B16268" s="612">
        <v>44182.337500000001</v>
      </c>
      <c r="C16268" s="405" t="s">
        <v>2110</v>
      </c>
      <c r="D16268" s="384">
        <v>3764</v>
      </c>
      <c r="E16268">
        <v>0.08</v>
      </c>
      <c r="F16268">
        <v>1.22028</v>
      </c>
      <c r="G16268" s="384">
        <v>0</v>
      </c>
      <c r="H16268">
        <v>1.22027</v>
      </c>
    </row>
    <row r="16269" spans="1:10">
      <c r="A16269">
        <v>16281</v>
      </c>
      <c r="B16269" s="612">
        <v>44182.713888888888</v>
      </c>
      <c r="C16269" s="405" t="s">
        <v>2110</v>
      </c>
      <c r="D16269" s="384">
        <v>3764</v>
      </c>
      <c r="E16269">
        <v>0.08</v>
      </c>
      <c r="F16269">
        <v>1.22028</v>
      </c>
      <c r="G16269" s="384">
        <v>0</v>
      </c>
      <c r="H16269">
        <v>1.2220899999999999</v>
      </c>
    </row>
    <row r="16270" spans="1:10">
      <c r="A16270">
        <v>16299</v>
      </c>
      <c r="B16270" s="612">
        <v>44185.976388888892</v>
      </c>
      <c r="C16270" s="405" t="s">
        <v>2054</v>
      </c>
      <c r="D16270" s="384">
        <v>3764</v>
      </c>
      <c r="E16270">
        <v>0.08</v>
      </c>
      <c r="F16270">
        <v>1.2220899999999999</v>
      </c>
      <c r="G16270" s="384">
        <v>0</v>
      </c>
      <c r="H16270">
        <v>1.2220899999999999</v>
      </c>
      <c r="I16270">
        <v>-14.39</v>
      </c>
      <c r="J16270" s="384">
        <v>45672.39</v>
      </c>
    </row>
    <row r="16271" spans="1:10">
      <c r="A16271">
        <v>16250</v>
      </c>
      <c r="B16271" s="612">
        <v>44182.179861111108</v>
      </c>
      <c r="C16271" s="405" t="s">
        <v>97</v>
      </c>
      <c r="D16271" s="384">
        <v>3765</v>
      </c>
      <c r="E16271">
        <v>0.14000000000000001</v>
      </c>
      <c r="F16271">
        <v>1.2221900000000001</v>
      </c>
      <c r="G16271" s="384">
        <v>0</v>
      </c>
      <c r="H16271">
        <v>0</v>
      </c>
    </row>
    <row r="16272" spans="1:10">
      <c r="A16272">
        <v>16251</v>
      </c>
      <c r="B16272" s="612">
        <v>44182.179861111108</v>
      </c>
      <c r="C16272" s="405" t="s">
        <v>2110</v>
      </c>
      <c r="D16272" s="384">
        <v>3765</v>
      </c>
      <c r="E16272">
        <v>0.14000000000000001</v>
      </c>
      <c r="F16272">
        <v>1.2221900000000001</v>
      </c>
      <c r="G16272" s="384">
        <v>0</v>
      </c>
      <c r="H16272">
        <v>1.2185900000000001</v>
      </c>
    </row>
    <row r="16273" spans="1:10">
      <c r="A16273">
        <v>16262</v>
      </c>
      <c r="B16273" s="612">
        <v>44182.337500000001</v>
      </c>
      <c r="C16273" s="405" t="s">
        <v>2110</v>
      </c>
      <c r="D16273" s="384">
        <v>3765</v>
      </c>
      <c r="E16273">
        <v>0.14000000000000001</v>
      </c>
      <c r="F16273">
        <v>1.2221900000000001</v>
      </c>
      <c r="G16273" s="384">
        <v>0</v>
      </c>
      <c r="H16273">
        <v>1.22027</v>
      </c>
    </row>
    <row r="16274" spans="1:10">
      <c r="A16274">
        <v>16280</v>
      </c>
      <c r="B16274" s="612">
        <v>44182.713888888888</v>
      </c>
      <c r="C16274" s="405" t="s">
        <v>2110</v>
      </c>
      <c r="D16274" s="384">
        <v>3765</v>
      </c>
      <c r="E16274">
        <v>0.14000000000000001</v>
      </c>
      <c r="F16274">
        <v>1.2221900000000001</v>
      </c>
      <c r="G16274" s="384">
        <v>0</v>
      </c>
      <c r="H16274">
        <v>1.2220899999999999</v>
      </c>
    </row>
    <row r="16275" spans="1:10">
      <c r="A16275">
        <v>16300</v>
      </c>
      <c r="B16275" s="612">
        <v>44185.976388888892</v>
      </c>
      <c r="C16275" s="405" t="s">
        <v>2054</v>
      </c>
      <c r="D16275" s="384">
        <v>3765</v>
      </c>
      <c r="E16275">
        <v>0.14000000000000001</v>
      </c>
      <c r="F16275">
        <v>1.2220899999999999</v>
      </c>
      <c r="G16275" s="384">
        <v>0</v>
      </c>
      <c r="H16275">
        <v>1.2220899999999999</v>
      </c>
      <c r="I16275">
        <v>1.56</v>
      </c>
      <c r="J16275" s="384">
        <v>45673.94</v>
      </c>
    </row>
    <row r="16276" spans="1:10">
      <c r="A16276">
        <v>16257</v>
      </c>
      <c r="B16276" s="612">
        <v>44182.186805555553</v>
      </c>
      <c r="C16276" s="405" t="s">
        <v>96</v>
      </c>
      <c r="D16276" s="384">
        <v>3766</v>
      </c>
      <c r="E16276">
        <v>0.02</v>
      </c>
      <c r="F16276">
        <v>1.22302</v>
      </c>
      <c r="G16276" s="384">
        <v>0</v>
      </c>
      <c r="H16276">
        <v>0</v>
      </c>
    </row>
    <row r="16277" spans="1:10">
      <c r="A16277">
        <v>16258</v>
      </c>
      <c r="B16277" s="612">
        <v>44182.186805555553</v>
      </c>
      <c r="C16277" s="405" t="s">
        <v>2110</v>
      </c>
      <c r="D16277" s="384">
        <v>3766</v>
      </c>
      <c r="E16277">
        <v>0.02</v>
      </c>
      <c r="F16277">
        <v>1.22302</v>
      </c>
      <c r="G16277" s="384">
        <v>0</v>
      </c>
      <c r="H16277">
        <v>1.2240200000000001</v>
      </c>
    </row>
    <row r="16278" spans="1:10">
      <c r="A16278">
        <v>16259</v>
      </c>
      <c r="B16278" s="612">
        <v>44182.336805555555</v>
      </c>
      <c r="C16278" s="405" t="s">
        <v>2054</v>
      </c>
      <c r="D16278" s="384">
        <v>3766</v>
      </c>
      <c r="E16278">
        <v>0.02</v>
      </c>
      <c r="F16278">
        <v>1.2240200000000001</v>
      </c>
      <c r="G16278" s="384">
        <v>0</v>
      </c>
      <c r="H16278">
        <v>1.2240200000000001</v>
      </c>
      <c r="I16278">
        <v>2</v>
      </c>
      <c r="J16278" s="384">
        <v>45745.36</v>
      </c>
    </row>
    <row r="16279" spans="1:10">
      <c r="A16279">
        <v>16260</v>
      </c>
      <c r="B16279" s="612">
        <v>44182.337500000001</v>
      </c>
      <c r="C16279" s="405" t="s">
        <v>97</v>
      </c>
      <c r="D16279" s="384">
        <v>3767</v>
      </c>
      <c r="E16279">
        <v>0.23</v>
      </c>
      <c r="F16279">
        <v>1.2242</v>
      </c>
      <c r="G16279" s="384">
        <v>0</v>
      </c>
      <c r="H16279">
        <v>0</v>
      </c>
    </row>
    <row r="16280" spans="1:10">
      <c r="A16280">
        <v>16261</v>
      </c>
      <c r="B16280" s="612">
        <v>44182.337500000001</v>
      </c>
      <c r="C16280" s="405" t="s">
        <v>2110</v>
      </c>
      <c r="D16280" s="384">
        <v>3767</v>
      </c>
      <c r="E16280">
        <v>0.23</v>
      </c>
      <c r="F16280">
        <v>1.2242</v>
      </c>
      <c r="G16280" s="384">
        <v>0</v>
      </c>
      <c r="H16280">
        <v>1.22027</v>
      </c>
    </row>
    <row r="16281" spans="1:10">
      <c r="A16281">
        <v>16279</v>
      </c>
      <c r="B16281" s="612">
        <v>44182.713888888888</v>
      </c>
      <c r="C16281" s="405" t="s">
        <v>2110</v>
      </c>
      <c r="D16281" s="384">
        <v>3767</v>
      </c>
      <c r="E16281">
        <v>0.23</v>
      </c>
      <c r="F16281">
        <v>1.2242</v>
      </c>
      <c r="G16281" s="384">
        <v>0</v>
      </c>
      <c r="H16281">
        <v>1.2220899999999999</v>
      </c>
    </row>
    <row r="16282" spans="1:10">
      <c r="A16282">
        <v>16301</v>
      </c>
      <c r="B16282" s="612">
        <v>44185.976388888892</v>
      </c>
      <c r="C16282" s="405" t="s">
        <v>2054</v>
      </c>
      <c r="D16282" s="384">
        <v>3767</v>
      </c>
      <c r="E16282">
        <v>0.23</v>
      </c>
      <c r="F16282">
        <v>1.2220899999999999</v>
      </c>
      <c r="G16282" s="384">
        <v>0</v>
      </c>
      <c r="H16282">
        <v>1.2220899999999999</v>
      </c>
      <c r="I16282">
        <v>48.79</v>
      </c>
      <c r="J16282" s="384">
        <v>45722.73</v>
      </c>
    </row>
    <row r="16283" spans="1:10">
      <c r="A16283">
        <v>16268</v>
      </c>
      <c r="B16283" s="612">
        <v>44182.349305555559</v>
      </c>
      <c r="C16283" s="405" t="s">
        <v>96</v>
      </c>
      <c r="D16283" s="384">
        <v>3768</v>
      </c>
      <c r="E16283">
        <v>0.02</v>
      </c>
      <c r="F16283">
        <v>1.22339</v>
      </c>
      <c r="G16283" s="384">
        <v>0</v>
      </c>
      <c r="H16283">
        <v>0</v>
      </c>
    </row>
    <row r="16284" spans="1:10">
      <c r="A16284">
        <v>16269</v>
      </c>
      <c r="B16284" s="612">
        <v>44182.349305555559</v>
      </c>
      <c r="C16284" s="405" t="s">
        <v>2110</v>
      </c>
      <c r="D16284" s="384">
        <v>3768</v>
      </c>
      <c r="E16284">
        <v>0.02</v>
      </c>
      <c r="F16284">
        <v>1.22339</v>
      </c>
      <c r="G16284" s="384">
        <v>0</v>
      </c>
      <c r="H16284">
        <v>1.2243900000000001</v>
      </c>
    </row>
    <row r="16285" spans="1:10">
      <c r="A16285">
        <v>16270</v>
      </c>
      <c r="B16285" s="612">
        <v>44182.538194444445</v>
      </c>
      <c r="C16285" s="405" t="s">
        <v>2054</v>
      </c>
      <c r="D16285" s="384">
        <v>3768</v>
      </c>
      <c r="E16285">
        <v>0.02</v>
      </c>
      <c r="F16285">
        <v>1.2243900000000001</v>
      </c>
      <c r="G16285" s="384">
        <v>0</v>
      </c>
      <c r="H16285">
        <v>1.2243900000000001</v>
      </c>
      <c r="I16285">
        <v>2</v>
      </c>
      <c r="J16285" s="384">
        <v>45747.360000000001</v>
      </c>
    </row>
    <row r="16286" spans="1:10">
      <c r="A16286">
        <v>16271</v>
      </c>
      <c r="B16286" s="612">
        <v>44182.567361111112</v>
      </c>
      <c r="C16286" s="405" t="s">
        <v>96</v>
      </c>
      <c r="D16286" s="384">
        <v>3769</v>
      </c>
      <c r="E16286">
        <v>0.02</v>
      </c>
      <c r="F16286">
        <v>1.2250099999999999</v>
      </c>
      <c r="G16286" s="384">
        <v>0</v>
      </c>
      <c r="H16286">
        <v>0</v>
      </c>
    </row>
    <row r="16287" spans="1:10">
      <c r="A16287">
        <v>16272</v>
      </c>
      <c r="B16287" s="612">
        <v>44182.567361111112</v>
      </c>
      <c r="C16287" s="405" t="s">
        <v>2110</v>
      </c>
      <c r="D16287" s="384">
        <v>3769</v>
      </c>
      <c r="E16287">
        <v>0.02</v>
      </c>
      <c r="F16287">
        <v>1.2250099999999999</v>
      </c>
      <c r="G16287" s="384">
        <v>0</v>
      </c>
      <c r="H16287">
        <v>1.22601</v>
      </c>
    </row>
    <row r="16288" spans="1:10">
      <c r="A16288">
        <v>16273</v>
      </c>
      <c r="B16288" s="612">
        <v>44182.65625</v>
      </c>
      <c r="C16288" s="405" t="s">
        <v>2054</v>
      </c>
      <c r="D16288" s="384">
        <v>3769</v>
      </c>
      <c r="E16288">
        <v>0.02</v>
      </c>
      <c r="F16288">
        <v>1.22601</v>
      </c>
      <c r="G16288" s="384">
        <v>0</v>
      </c>
      <c r="H16288">
        <v>1.22601</v>
      </c>
      <c r="I16288">
        <v>2</v>
      </c>
      <c r="J16288" s="384">
        <v>45749.36</v>
      </c>
    </row>
    <row r="16289" spans="1:10">
      <c r="A16289">
        <v>16274</v>
      </c>
      <c r="B16289" s="612">
        <v>44182.660416666666</v>
      </c>
      <c r="C16289" s="405" t="s">
        <v>96</v>
      </c>
      <c r="D16289" s="384">
        <v>3770</v>
      </c>
      <c r="E16289">
        <v>0.02</v>
      </c>
      <c r="F16289">
        <v>1.2253099999999999</v>
      </c>
      <c r="G16289" s="384">
        <v>0</v>
      </c>
      <c r="H16289">
        <v>0</v>
      </c>
    </row>
    <row r="16290" spans="1:10">
      <c r="A16290">
        <v>16275</v>
      </c>
      <c r="B16290" s="612">
        <v>44182.660416666666</v>
      </c>
      <c r="C16290" s="405" t="s">
        <v>2110</v>
      </c>
      <c r="D16290" s="384">
        <v>3770</v>
      </c>
      <c r="E16290">
        <v>0.02</v>
      </c>
      <c r="F16290">
        <v>1.2253099999999999</v>
      </c>
      <c r="G16290" s="384">
        <v>0</v>
      </c>
      <c r="H16290">
        <v>1.22631</v>
      </c>
    </row>
    <row r="16291" spans="1:10">
      <c r="A16291">
        <v>16276</v>
      </c>
      <c r="B16291" s="612">
        <v>44182.713888888888</v>
      </c>
      <c r="C16291" s="405" t="s">
        <v>2054</v>
      </c>
      <c r="D16291" s="384">
        <v>3770</v>
      </c>
      <c r="E16291">
        <v>0.02</v>
      </c>
      <c r="F16291">
        <v>1.22631</v>
      </c>
      <c r="G16291" s="384">
        <v>0</v>
      </c>
      <c r="H16291">
        <v>1.22631</v>
      </c>
      <c r="I16291">
        <v>2</v>
      </c>
      <c r="J16291" s="384">
        <v>45751.360000000001</v>
      </c>
    </row>
    <row r="16292" spans="1:10">
      <c r="A16292">
        <v>16277</v>
      </c>
      <c r="B16292" s="612">
        <v>44182.713888888888</v>
      </c>
      <c r="C16292" s="405" t="s">
        <v>97</v>
      </c>
      <c r="D16292" s="384">
        <v>3771</v>
      </c>
      <c r="E16292">
        <v>0.38</v>
      </c>
      <c r="F16292">
        <v>1.2263599999999999</v>
      </c>
      <c r="G16292" s="384">
        <v>0</v>
      </c>
      <c r="H16292">
        <v>0</v>
      </c>
    </row>
    <row r="16293" spans="1:10">
      <c r="A16293">
        <v>16278</v>
      </c>
      <c r="B16293" s="612">
        <v>44182.713888888888</v>
      </c>
      <c r="C16293" s="405" t="s">
        <v>2110</v>
      </c>
      <c r="D16293" s="384">
        <v>3771</v>
      </c>
      <c r="E16293">
        <v>0.38</v>
      </c>
      <c r="F16293">
        <v>1.2263599999999999</v>
      </c>
      <c r="G16293" s="384">
        <v>0</v>
      </c>
      <c r="H16293">
        <v>1.2220899999999999</v>
      </c>
    </row>
    <row r="16294" spans="1:10">
      <c r="A16294">
        <v>16302</v>
      </c>
      <c r="B16294" s="612">
        <v>44185.976388888892</v>
      </c>
      <c r="C16294" s="405" t="s">
        <v>2054</v>
      </c>
      <c r="D16294" s="384">
        <v>3771</v>
      </c>
      <c r="E16294">
        <v>0.38</v>
      </c>
      <c r="F16294">
        <v>1.2220899999999999</v>
      </c>
      <c r="G16294" s="384">
        <v>0</v>
      </c>
      <c r="H16294">
        <v>1.2220899999999999</v>
      </c>
      <c r="I16294">
        <v>162.68</v>
      </c>
      <c r="J16294" s="384">
        <v>45885.41</v>
      </c>
    </row>
    <row r="16295" spans="1:10">
      <c r="A16295">
        <v>16286</v>
      </c>
      <c r="B16295" s="612">
        <v>44182.82916666667</v>
      </c>
      <c r="C16295" s="405" t="s">
        <v>96</v>
      </c>
      <c r="D16295" s="384">
        <v>3772</v>
      </c>
      <c r="E16295">
        <v>0.02</v>
      </c>
      <c r="F16295">
        <v>1.2268699999999999</v>
      </c>
      <c r="G16295" s="384">
        <v>0</v>
      </c>
      <c r="H16295">
        <v>0</v>
      </c>
    </row>
    <row r="16296" spans="1:10">
      <c r="A16296">
        <v>16287</v>
      </c>
      <c r="B16296" s="612">
        <v>44182.82916666667</v>
      </c>
      <c r="C16296" s="405" t="s">
        <v>2110</v>
      </c>
      <c r="D16296" s="384">
        <v>3772</v>
      </c>
      <c r="E16296">
        <v>0.02</v>
      </c>
      <c r="F16296">
        <v>1.2268699999999999</v>
      </c>
      <c r="G16296" s="384">
        <v>0</v>
      </c>
      <c r="H16296">
        <v>1.22787</v>
      </c>
    </row>
    <row r="16297" spans="1:10">
      <c r="A16297">
        <v>16290</v>
      </c>
      <c r="B16297" s="612">
        <v>44183.036805555559</v>
      </c>
      <c r="C16297" s="405" t="s">
        <v>2110</v>
      </c>
      <c r="D16297" s="384">
        <v>3772</v>
      </c>
      <c r="E16297">
        <v>0.02</v>
      </c>
      <c r="F16297">
        <v>1.2268699999999999</v>
      </c>
      <c r="G16297" s="384">
        <v>0</v>
      </c>
      <c r="H16297">
        <v>1.2270700000000001</v>
      </c>
    </row>
    <row r="16298" spans="1:10">
      <c r="A16298">
        <v>16294</v>
      </c>
      <c r="B16298" s="612">
        <v>44183.619444444441</v>
      </c>
      <c r="C16298" s="405" t="s">
        <v>2110</v>
      </c>
      <c r="D16298" s="384">
        <v>3772</v>
      </c>
      <c r="E16298">
        <v>0.02</v>
      </c>
      <c r="F16298">
        <v>1.2268699999999999</v>
      </c>
      <c r="G16298" s="384">
        <v>0</v>
      </c>
      <c r="H16298">
        <v>1.2260200000000001</v>
      </c>
    </row>
    <row r="16299" spans="1:10">
      <c r="A16299">
        <v>16307</v>
      </c>
      <c r="B16299" s="612">
        <v>44185.977777777778</v>
      </c>
      <c r="C16299" s="405" t="s">
        <v>2110</v>
      </c>
      <c r="D16299" s="384">
        <v>3772</v>
      </c>
      <c r="E16299">
        <v>0.02</v>
      </c>
      <c r="F16299">
        <v>1.2268699999999999</v>
      </c>
      <c r="G16299" s="384">
        <v>0</v>
      </c>
      <c r="H16299">
        <v>1.2247300000000001</v>
      </c>
    </row>
    <row r="16300" spans="1:10">
      <c r="A16300">
        <v>16316</v>
      </c>
      <c r="B16300" s="612">
        <v>44186.104166666664</v>
      </c>
      <c r="C16300" s="405" t="s">
        <v>2110</v>
      </c>
      <c r="D16300" s="384">
        <v>3772</v>
      </c>
      <c r="E16300">
        <v>0.02</v>
      </c>
      <c r="F16300">
        <v>1.2268699999999999</v>
      </c>
      <c r="G16300" s="384">
        <v>0</v>
      </c>
      <c r="H16300">
        <v>1.22336</v>
      </c>
    </row>
    <row r="16301" spans="1:10">
      <c r="A16301">
        <v>16323</v>
      </c>
      <c r="B16301" s="612">
        <v>44186.111805555556</v>
      </c>
      <c r="C16301" s="405" t="s">
        <v>2110</v>
      </c>
      <c r="D16301" s="384">
        <v>3772</v>
      </c>
      <c r="E16301">
        <v>0.02</v>
      </c>
      <c r="F16301">
        <v>1.2268699999999999</v>
      </c>
      <c r="G16301" s="384">
        <v>0</v>
      </c>
      <c r="H16301">
        <v>1.22177</v>
      </c>
    </row>
    <row r="16302" spans="1:10">
      <c r="A16302">
        <v>16336</v>
      </c>
      <c r="B16302" s="612">
        <v>44186.362500000003</v>
      </c>
      <c r="C16302" s="405" t="s">
        <v>2054</v>
      </c>
      <c r="D16302" s="384">
        <v>3772</v>
      </c>
      <c r="E16302">
        <v>0.02</v>
      </c>
      <c r="F16302">
        <v>1.22177</v>
      </c>
      <c r="G16302" s="384">
        <v>0</v>
      </c>
      <c r="H16302">
        <v>1.22177</v>
      </c>
      <c r="I16302">
        <v>-10.36</v>
      </c>
      <c r="J16302" s="384">
        <v>45879.05</v>
      </c>
    </row>
    <row r="16303" spans="1:10">
      <c r="A16303">
        <v>16288</v>
      </c>
      <c r="B16303" s="612">
        <v>44183.036805555559</v>
      </c>
      <c r="C16303" s="405" t="s">
        <v>96</v>
      </c>
      <c r="D16303" s="384">
        <v>3773</v>
      </c>
      <c r="E16303">
        <v>0.02</v>
      </c>
      <c r="F16303">
        <v>1.22526</v>
      </c>
      <c r="G16303" s="384">
        <v>0</v>
      </c>
      <c r="H16303">
        <v>0</v>
      </c>
    </row>
    <row r="16304" spans="1:10">
      <c r="A16304">
        <v>16289</v>
      </c>
      <c r="B16304" s="612">
        <v>44183.036805555559</v>
      </c>
      <c r="C16304" s="405" t="s">
        <v>2110</v>
      </c>
      <c r="D16304" s="384">
        <v>3773</v>
      </c>
      <c r="E16304">
        <v>0.02</v>
      </c>
      <c r="F16304">
        <v>1.22526</v>
      </c>
      <c r="G16304" s="384">
        <v>0</v>
      </c>
      <c r="H16304">
        <v>1.2270700000000001</v>
      </c>
    </row>
    <row r="16305" spans="1:10">
      <c r="A16305">
        <v>16293</v>
      </c>
      <c r="B16305" s="612">
        <v>44183.619444444441</v>
      </c>
      <c r="C16305" s="405" t="s">
        <v>2110</v>
      </c>
      <c r="D16305" s="384">
        <v>3773</v>
      </c>
      <c r="E16305">
        <v>0.02</v>
      </c>
      <c r="F16305">
        <v>1.22526</v>
      </c>
      <c r="G16305" s="384">
        <v>0</v>
      </c>
      <c r="H16305">
        <v>1.2260200000000001</v>
      </c>
    </row>
    <row r="16306" spans="1:10">
      <c r="A16306">
        <v>16306</v>
      </c>
      <c r="B16306" s="612">
        <v>44185.977777777778</v>
      </c>
      <c r="C16306" s="405" t="s">
        <v>2110</v>
      </c>
      <c r="D16306" s="384">
        <v>3773</v>
      </c>
      <c r="E16306">
        <v>0.02</v>
      </c>
      <c r="F16306">
        <v>1.22526</v>
      </c>
      <c r="G16306" s="384">
        <v>0</v>
      </c>
      <c r="H16306">
        <v>1.2247300000000001</v>
      </c>
    </row>
    <row r="16307" spans="1:10">
      <c r="A16307">
        <v>16315</v>
      </c>
      <c r="B16307" s="612">
        <v>44186.104166666664</v>
      </c>
      <c r="C16307" s="405" t="s">
        <v>2110</v>
      </c>
      <c r="D16307" s="384">
        <v>3773</v>
      </c>
      <c r="E16307">
        <v>0.02</v>
      </c>
      <c r="F16307">
        <v>1.22526</v>
      </c>
      <c r="G16307" s="384">
        <v>0</v>
      </c>
      <c r="H16307">
        <v>1.22336</v>
      </c>
    </row>
    <row r="16308" spans="1:10">
      <c r="A16308">
        <v>16322</v>
      </c>
      <c r="B16308" s="612">
        <v>44186.111805555556</v>
      </c>
      <c r="C16308" s="405" t="s">
        <v>2110</v>
      </c>
      <c r="D16308" s="384">
        <v>3773</v>
      </c>
      <c r="E16308">
        <v>0.02</v>
      </c>
      <c r="F16308">
        <v>1.22526</v>
      </c>
      <c r="G16308" s="384">
        <v>0</v>
      </c>
      <c r="H16308">
        <v>1.22177</v>
      </c>
    </row>
    <row r="16309" spans="1:10">
      <c r="A16309">
        <v>16337</v>
      </c>
      <c r="B16309" s="612">
        <v>44186.362500000003</v>
      </c>
      <c r="C16309" s="405" t="s">
        <v>2054</v>
      </c>
      <c r="D16309" s="384">
        <v>3773</v>
      </c>
      <c r="E16309">
        <v>0.02</v>
      </c>
      <c r="F16309">
        <v>1.22177</v>
      </c>
      <c r="G16309" s="384">
        <v>0</v>
      </c>
      <c r="H16309">
        <v>1.22177</v>
      </c>
      <c r="I16309">
        <v>-7.06</v>
      </c>
      <c r="J16309" s="384">
        <v>45871.99</v>
      </c>
    </row>
    <row r="16310" spans="1:10">
      <c r="A16310">
        <v>16291</v>
      </c>
      <c r="B16310" s="612">
        <v>44183.619444444441</v>
      </c>
      <c r="C16310" s="405" t="s">
        <v>96</v>
      </c>
      <c r="D16310" s="384">
        <v>3774</v>
      </c>
      <c r="E16310">
        <v>0.03</v>
      </c>
      <c r="F16310">
        <v>1.22363</v>
      </c>
      <c r="G16310" s="384">
        <v>0</v>
      </c>
      <c r="H16310">
        <v>0</v>
      </c>
    </row>
    <row r="16311" spans="1:10">
      <c r="A16311">
        <v>16292</v>
      </c>
      <c r="B16311" s="612">
        <v>44183.619444444441</v>
      </c>
      <c r="C16311" s="405" t="s">
        <v>2110</v>
      </c>
      <c r="D16311" s="384">
        <v>3774</v>
      </c>
      <c r="E16311">
        <v>0.03</v>
      </c>
      <c r="F16311">
        <v>1.22363</v>
      </c>
      <c r="G16311" s="384">
        <v>0</v>
      </c>
      <c r="H16311">
        <v>1.2260200000000001</v>
      </c>
    </row>
    <row r="16312" spans="1:10">
      <c r="A16312">
        <v>16305</v>
      </c>
      <c r="B16312" s="612">
        <v>44185.977777777778</v>
      </c>
      <c r="C16312" s="405" t="s">
        <v>2110</v>
      </c>
      <c r="D16312" s="384">
        <v>3774</v>
      </c>
      <c r="E16312">
        <v>0.03</v>
      </c>
      <c r="F16312">
        <v>1.22363</v>
      </c>
      <c r="G16312" s="384">
        <v>0</v>
      </c>
      <c r="H16312">
        <v>1.2247300000000001</v>
      </c>
    </row>
    <row r="16313" spans="1:10">
      <c r="A16313">
        <v>16314</v>
      </c>
      <c r="B16313" s="612">
        <v>44186.104166666664</v>
      </c>
      <c r="C16313" s="405" t="s">
        <v>2110</v>
      </c>
      <c r="D16313" s="384">
        <v>3774</v>
      </c>
      <c r="E16313">
        <v>0.03</v>
      </c>
      <c r="F16313">
        <v>1.22363</v>
      </c>
      <c r="G16313" s="384">
        <v>0</v>
      </c>
      <c r="H16313">
        <v>1.22336</v>
      </c>
    </row>
    <row r="16314" spans="1:10">
      <c r="A16314">
        <v>16321</v>
      </c>
      <c r="B16314" s="612">
        <v>44186.111805555556</v>
      </c>
      <c r="C16314" s="405" t="s">
        <v>2110</v>
      </c>
      <c r="D16314" s="384">
        <v>3774</v>
      </c>
      <c r="E16314">
        <v>0.03</v>
      </c>
      <c r="F16314">
        <v>1.22363</v>
      </c>
      <c r="G16314" s="384">
        <v>0</v>
      </c>
      <c r="H16314">
        <v>1.22177</v>
      </c>
    </row>
    <row r="16315" spans="1:10">
      <c r="A16315">
        <v>16338</v>
      </c>
      <c r="B16315" s="612">
        <v>44186.362500000003</v>
      </c>
      <c r="C16315" s="405" t="s">
        <v>2054</v>
      </c>
      <c r="D16315" s="384">
        <v>3774</v>
      </c>
      <c r="E16315">
        <v>0.03</v>
      </c>
      <c r="F16315">
        <v>1.22177</v>
      </c>
      <c r="G16315" s="384">
        <v>0</v>
      </c>
      <c r="H16315">
        <v>1.22177</v>
      </c>
      <c r="I16315">
        <v>-5.7</v>
      </c>
      <c r="J16315" s="384">
        <v>45866.29</v>
      </c>
    </row>
    <row r="16316" spans="1:10">
      <c r="A16316">
        <v>16303</v>
      </c>
      <c r="B16316" s="612">
        <v>44185.977777777778</v>
      </c>
      <c r="C16316" s="405" t="s">
        <v>96</v>
      </c>
      <c r="D16316" s="384">
        <v>3775</v>
      </c>
      <c r="E16316">
        <v>0.05</v>
      </c>
      <c r="F16316">
        <v>1.2219199999999999</v>
      </c>
      <c r="G16316" s="384">
        <v>0</v>
      </c>
      <c r="H16316">
        <v>0</v>
      </c>
    </row>
    <row r="16317" spans="1:10">
      <c r="A16317">
        <v>16304</v>
      </c>
      <c r="B16317" s="612">
        <v>44185.977777777778</v>
      </c>
      <c r="C16317" s="405" t="s">
        <v>2110</v>
      </c>
      <c r="D16317" s="384">
        <v>3775</v>
      </c>
      <c r="E16317">
        <v>0.05</v>
      </c>
      <c r="F16317">
        <v>1.2219199999999999</v>
      </c>
      <c r="G16317" s="384">
        <v>0</v>
      </c>
      <c r="H16317">
        <v>1.2247300000000001</v>
      </c>
    </row>
    <row r="16318" spans="1:10">
      <c r="A16318">
        <v>16313</v>
      </c>
      <c r="B16318" s="612">
        <v>44186.104166666664</v>
      </c>
      <c r="C16318" s="405" t="s">
        <v>2110</v>
      </c>
      <c r="D16318" s="384">
        <v>3775</v>
      </c>
      <c r="E16318">
        <v>0.05</v>
      </c>
      <c r="F16318">
        <v>1.2219199999999999</v>
      </c>
      <c r="G16318" s="384">
        <v>0</v>
      </c>
      <c r="H16318">
        <v>1.22336</v>
      </c>
    </row>
    <row r="16319" spans="1:10">
      <c r="A16319">
        <v>16320</v>
      </c>
      <c r="B16319" s="612">
        <v>44186.111805555556</v>
      </c>
      <c r="C16319" s="405" t="s">
        <v>2110</v>
      </c>
      <c r="D16319" s="384">
        <v>3775</v>
      </c>
      <c r="E16319">
        <v>0.05</v>
      </c>
      <c r="F16319">
        <v>1.2219199999999999</v>
      </c>
      <c r="G16319" s="384">
        <v>0</v>
      </c>
      <c r="H16319">
        <v>1.22177</v>
      </c>
    </row>
    <row r="16320" spans="1:10">
      <c r="A16320">
        <v>16339</v>
      </c>
      <c r="B16320" s="612">
        <v>44186.362500000003</v>
      </c>
      <c r="C16320" s="405" t="s">
        <v>2054</v>
      </c>
      <c r="D16320" s="384">
        <v>3775</v>
      </c>
      <c r="E16320">
        <v>0.05</v>
      </c>
      <c r="F16320">
        <v>1.22177</v>
      </c>
      <c r="G16320" s="384">
        <v>0</v>
      </c>
      <c r="H16320">
        <v>1.22177</v>
      </c>
      <c r="I16320">
        <v>-0.95</v>
      </c>
      <c r="J16320" s="384">
        <v>45865.34</v>
      </c>
    </row>
    <row r="16321" spans="1:10">
      <c r="A16321">
        <v>16308</v>
      </c>
      <c r="B16321" s="612">
        <v>44186.023611111108</v>
      </c>
      <c r="C16321" s="405" t="s">
        <v>97</v>
      </c>
      <c r="D16321" s="384">
        <v>3776</v>
      </c>
      <c r="E16321">
        <v>0.02</v>
      </c>
      <c r="F16321">
        <v>1.22157</v>
      </c>
      <c r="G16321" s="384">
        <v>0</v>
      </c>
      <c r="H16321">
        <v>0</v>
      </c>
    </row>
    <row r="16322" spans="1:10">
      <c r="A16322">
        <v>16309</v>
      </c>
      <c r="B16322" s="612">
        <v>44186.023611111108</v>
      </c>
      <c r="C16322" s="405" t="s">
        <v>2110</v>
      </c>
      <c r="D16322" s="384">
        <v>3776</v>
      </c>
      <c r="E16322">
        <v>0.02</v>
      </c>
      <c r="F16322">
        <v>1.22157</v>
      </c>
      <c r="G16322" s="384">
        <v>0</v>
      </c>
      <c r="H16322">
        <v>1.2205699999999999</v>
      </c>
    </row>
    <row r="16323" spans="1:10">
      <c r="A16323">
        <v>16310</v>
      </c>
      <c r="B16323" s="612">
        <v>44186.102777777778</v>
      </c>
      <c r="C16323" s="405" t="s">
        <v>2054</v>
      </c>
      <c r="D16323" s="384">
        <v>3776</v>
      </c>
      <c r="E16323">
        <v>0.02</v>
      </c>
      <c r="F16323">
        <v>1.2205699999999999</v>
      </c>
      <c r="G16323" s="384">
        <v>0</v>
      </c>
      <c r="H16323">
        <v>1.2205699999999999</v>
      </c>
      <c r="I16323">
        <v>2</v>
      </c>
      <c r="J16323" s="384">
        <v>45887.41</v>
      </c>
    </row>
    <row r="16324" spans="1:10">
      <c r="A16324">
        <v>16311</v>
      </c>
      <c r="B16324" s="612">
        <v>44186.104166666664</v>
      </c>
      <c r="C16324" s="405" t="s">
        <v>96</v>
      </c>
      <c r="D16324" s="384">
        <v>3777</v>
      </c>
      <c r="E16324">
        <v>0.08</v>
      </c>
      <c r="F16324">
        <v>1.2200599999999999</v>
      </c>
      <c r="G16324" s="384">
        <v>0</v>
      </c>
      <c r="H16324">
        <v>0</v>
      </c>
    </row>
    <row r="16325" spans="1:10">
      <c r="A16325">
        <v>16312</v>
      </c>
      <c r="B16325" s="612">
        <v>44186.104166666664</v>
      </c>
      <c r="C16325" s="405" t="s">
        <v>2110</v>
      </c>
      <c r="D16325" s="384">
        <v>3777</v>
      </c>
      <c r="E16325">
        <v>0.08</v>
      </c>
      <c r="F16325">
        <v>1.2200599999999999</v>
      </c>
      <c r="G16325" s="384">
        <v>0</v>
      </c>
      <c r="H16325">
        <v>1.22336</v>
      </c>
    </row>
    <row r="16326" spans="1:10">
      <c r="A16326">
        <v>16319</v>
      </c>
      <c r="B16326" s="612">
        <v>44186.111805555556</v>
      </c>
      <c r="C16326" s="405" t="s">
        <v>2110</v>
      </c>
      <c r="D16326" s="384">
        <v>3777</v>
      </c>
      <c r="E16326">
        <v>0.08</v>
      </c>
      <c r="F16326">
        <v>1.2200599999999999</v>
      </c>
      <c r="G16326" s="384">
        <v>0</v>
      </c>
      <c r="H16326">
        <v>1.22177</v>
      </c>
    </row>
    <row r="16327" spans="1:10">
      <c r="A16327">
        <v>16340</v>
      </c>
      <c r="B16327" s="612">
        <v>44186.362500000003</v>
      </c>
      <c r="C16327" s="405" t="s">
        <v>2054</v>
      </c>
      <c r="D16327" s="384">
        <v>3777</v>
      </c>
      <c r="E16327">
        <v>0.08</v>
      </c>
      <c r="F16327">
        <v>1.22177</v>
      </c>
      <c r="G16327" s="384">
        <v>0</v>
      </c>
      <c r="H16327">
        <v>1.22177</v>
      </c>
      <c r="I16327">
        <v>13.68</v>
      </c>
      <c r="J16327" s="384">
        <v>45879.02</v>
      </c>
    </row>
    <row r="16328" spans="1:10">
      <c r="A16328">
        <v>16317</v>
      </c>
      <c r="B16328" s="612">
        <v>44186.111805555556</v>
      </c>
      <c r="C16328" s="405" t="s">
        <v>96</v>
      </c>
      <c r="D16328" s="384">
        <v>3778</v>
      </c>
      <c r="E16328">
        <v>0.14000000000000001</v>
      </c>
      <c r="F16328">
        <v>1.2181599999999999</v>
      </c>
      <c r="G16328" s="384">
        <v>0</v>
      </c>
      <c r="H16328">
        <v>0</v>
      </c>
    </row>
    <row r="16329" spans="1:10">
      <c r="A16329">
        <v>16318</v>
      </c>
      <c r="B16329" s="612">
        <v>44186.111805555556</v>
      </c>
      <c r="C16329" s="405" t="s">
        <v>2110</v>
      </c>
      <c r="D16329" s="384">
        <v>3778</v>
      </c>
      <c r="E16329">
        <v>0.14000000000000001</v>
      </c>
      <c r="F16329">
        <v>1.2181599999999999</v>
      </c>
      <c r="G16329" s="384">
        <v>0</v>
      </c>
      <c r="H16329">
        <v>1.22177</v>
      </c>
    </row>
    <row r="16330" spans="1:10">
      <c r="A16330">
        <v>16341</v>
      </c>
      <c r="B16330" s="612">
        <v>44186.362500000003</v>
      </c>
      <c r="C16330" s="405" t="s">
        <v>2054</v>
      </c>
      <c r="D16330" s="384">
        <v>3778</v>
      </c>
      <c r="E16330">
        <v>0.14000000000000001</v>
      </c>
      <c r="F16330">
        <v>1.22177</v>
      </c>
      <c r="G16330" s="384">
        <v>0</v>
      </c>
      <c r="H16330">
        <v>1.22177</v>
      </c>
      <c r="I16330">
        <v>50.54</v>
      </c>
      <c r="J16330" s="384">
        <v>45929.56</v>
      </c>
    </row>
    <row r="16331" spans="1:10">
      <c r="A16331">
        <v>16324</v>
      </c>
      <c r="B16331" s="612">
        <v>44186.114583333336</v>
      </c>
      <c r="C16331" s="405" t="s">
        <v>97</v>
      </c>
      <c r="D16331" s="384">
        <v>3779</v>
      </c>
      <c r="E16331">
        <v>0.02</v>
      </c>
      <c r="F16331">
        <v>1.2186699999999999</v>
      </c>
      <c r="G16331" s="384">
        <v>0</v>
      </c>
      <c r="H16331">
        <v>0</v>
      </c>
    </row>
    <row r="16332" spans="1:10">
      <c r="A16332">
        <v>16325</v>
      </c>
      <c r="B16332" s="612">
        <v>44186.114583333336</v>
      </c>
      <c r="C16332" s="405" t="s">
        <v>2110</v>
      </c>
      <c r="D16332" s="384">
        <v>3779</v>
      </c>
      <c r="E16332">
        <v>0.02</v>
      </c>
      <c r="F16332">
        <v>1.2186699999999999</v>
      </c>
      <c r="G16332" s="384">
        <v>0</v>
      </c>
      <c r="H16332">
        <v>1.21767</v>
      </c>
    </row>
    <row r="16333" spans="1:10">
      <c r="A16333">
        <v>16326</v>
      </c>
      <c r="B16333" s="612">
        <v>44186.316666666666</v>
      </c>
      <c r="C16333" s="405" t="s">
        <v>2054</v>
      </c>
      <c r="D16333" s="384">
        <v>3779</v>
      </c>
      <c r="E16333">
        <v>0.02</v>
      </c>
      <c r="F16333">
        <v>1.21767</v>
      </c>
      <c r="G16333" s="384">
        <v>0</v>
      </c>
      <c r="H16333">
        <v>1.21767</v>
      </c>
      <c r="I16333">
        <v>2</v>
      </c>
      <c r="J16333" s="384">
        <v>45889.41</v>
      </c>
    </row>
    <row r="16334" spans="1:10">
      <c r="A16334">
        <v>16327</v>
      </c>
      <c r="B16334" s="612">
        <v>44186.330555555556</v>
      </c>
      <c r="C16334" s="405" t="s">
        <v>97</v>
      </c>
      <c r="D16334" s="384">
        <v>3780</v>
      </c>
      <c r="E16334">
        <v>0.02</v>
      </c>
      <c r="F16334">
        <v>1.2176</v>
      </c>
      <c r="G16334" s="384">
        <v>0</v>
      </c>
      <c r="H16334">
        <v>0</v>
      </c>
    </row>
    <row r="16335" spans="1:10">
      <c r="A16335">
        <v>16328</v>
      </c>
      <c r="B16335" s="612">
        <v>44186.330555555556</v>
      </c>
      <c r="C16335" s="405" t="s">
        <v>2110</v>
      </c>
      <c r="D16335" s="384">
        <v>3780</v>
      </c>
      <c r="E16335">
        <v>0.02</v>
      </c>
      <c r="F16335">
        <v>1.2176</v>
      </c>
      <c r="G16335" s="384">
        <v>0</v>
      </c>
      <c r="H16335">
        <v>1.2165999999999999</v>
      </c>
    </row>
    <row r="16336" spans="1:10">
      <c r="A16336">
        <v>16331</v>
      </c>
      <c r="B16336" s="612">
        <v>44186.34097222222</v>
      </c>
      <c r="C16336" s="405" t="s">
        <v>2110</v>
      </c>
      <c r="D16336" s="384">
        <v>3780</v>
      </c>
      <c r="E16336">
        <v>0.02</v>
      </c>
      <c r="F16336">
        <v>1.2176</v>
      </c>
      <c r="G16336" s="384">
        <v>0</v>
      </c>
      <c r="H16336">
        <v>1.2174</v>
      </c>
    </row>
    <row r="16337" spans="1:10">
      <c r="A16337">
        <v>16335</v>
      </c>
      <c r="B16337" s="612">
        <v>44186.357638888891</v>
      </c>
      <c r="C16337" s="405" t="s">
        <v>2110</v>
      </c>
      <c r="D16337" s="384">
        <v>3780</v>
      </c>
      <c r="E16337">
        <v>0.02</v>
      </c>
      <c r="F16337">
        <v>1.2176</v>
      </c>
      <c r="G16337" s="384">
        <v>0</v>
      </c>
      <c r="H16337">
        <v>1.2184299999999999</v>
      </c>
    </row>
    <row r="16338" spans="1:10">
      <c r="A16338">
        <v>16346</v>
      </c>
      <c r="B16338" s="612">
        <v>44186.365972222222</v>
      </c>
      <c r="C16338" s="405" t="s">
        <v>2110</v>
      </c>
      <c r="D16338" s="384">
        <v>3780</v>
      </c>
      <c r="E16338">
        <v>0.02</v>
      </c>
      <c r="F16338">
        <v>1.2176</v>
      </c>
      <c r="G16338" s="384">
        <v>0</v>
      </c>
      <c r="H16338">
        <v>1.2197199999999999</v>
      </c>
    </row>
    <row r="16339" spans="1:10">
      <c r="A16339">
        <v>16352</v>
      </c>
      <c r="B16339" s="612">
        <v>44186.401388888888</v>
      </c>
      <c r="C16339" s="405" t="s">
        <v>2054</v>
      </c>
      <c r="D16339" s="384">
        <v>3780</v>
      </c>
      <c r="E16339">
        <v>0.02</v>
      </c>
      <c r="F16339">
        <v>1.2197199999999999</v>
      </c>
      <c r="G16339" s="384">
        <v>0</v>
      </c>
      <c r="H16339">
        <v>1.2197199999999999</v>
      </c>
      <c r="I16339">
        <v>-4.24</v>
      </c>
      <c r="J16339" s="384">
        <v>45925.32</v>
      </c>
    </row>
    <row r="16340" spans="1:10">
      <c r="A16340">
        <v>16329</v>
      </c>
      <c r="B16340" s="612">
        <v>44186.34097222222</v>
      </c>
      <c r="C16340" s="405" t="s">
        <v>97</v>
      </c>
      <c r="D16340" s="384">
        <v>3781</v>
      </c>
      <c r="E16340">
        <v>0.02</v>
      </c>
      <c r="F16340">
        <v>1.2192000000000001</v>
      </c>
      <c r="G16340" s="384">
        <v>0</v>
      </c>
      <c r="H16340">
        <v>0</v>
      </c>
    </row>
    <row r="16341" spans="1:10">
      <c r="A16341">
        <v>16330</v>
      </c>
      <c r="B16341" s="612">
        <v>44186.34097222222</v>
      </c>
      <c r="C16341" s="405" t="s">
        <v>2110</v>
      </c>
      <c r="D16341" s="384">
        <v>3781</v>
      </c>
      <c r="E16341">
        <v>0.02</v>
      </c>
      <c r="F16341">
        <v>1.2192000000000001</v>
      </c>
      <c r="G16341" s="384">
        <v>0</v>
      </c>
      <c r="H16341">
        <v>1.2174</v>
      </c>
    </row>
    <row r="16342" spans="1:10">
      <c r="A16342">
        <v>16334</v>
      </c>
      <c r="B16342" s="612">
        <v>44186.357638888891</v>
      </c>
      <c r="C16342" s="405" t="s">
        <v>2110</v>
      </c>
      <c r="D16342" s="384">
        <v>3781</v>
      </c>
      <c r="E16342">
        <v>0.02</v>
      </c>
      <c r="F16342">
        <v>1.2192000000000001</v>
      </c>
      <c r="G16342" s="384">
        <v>0</v>
      </c>
      <c r="H16342">
        <v>1.2184299999999999</v>
      </c>
    </row>
    <row r="16343" spans="1:10">
      <c r="A16343">
        <v>16345</v>
      </c>
      <c r="B16343" s="612">
        <v>44186.365972222222</v>
      </c>
      <c r="C16343" s="405" t="s">
        <v>2110</v>
      </c>
      <c r="D16343" s="384">
        <v>3781</v>
      </c>
      <c r="E16343">
        <v>0.02</v>
      </c>
      <c r="F16343">
        <v>1.2192000000000001</v>
      </c>
      <c r="G16343" s="384">
        <v>0</v>
      </c>
      <c r="H16343">
        <v>1.2197199999999999</v>
      </c>
    </row>
    <row r="16344" spans="1:10">
      <c r="A16344">
        <v>16353</v>
      </c>
      <c r="B16344" s="612">
        <v>44186.401388888888</v>
      </c>
      <c r="C16344" s="405" t="s">
        <v>2054</v>
      </c>
      <c r="D16344" s="384">
        <v>3781</v>
      </c>
      <c r="E16344">
        <v>0.02</v>
      </c>
      <c r="F16344">
        <v>1.2197199999999999</v>
      </c>
      <c r="G16344" s="384">
        <v>0</v>
      </c>
      <c r="H16344">
        <v>1.2197199999999999</v>
      </c>
      <c r="I16344">
        <v>-1.04</v>
      </c>
      <c r="J16344" s="384">
        <v>45924.28</v>
      </c>
    </row>
    <row r="16345" spans="1:10">
      <c r="A16345">
        <v>16332</v>
      </c>
      <c r="B16345" s="612">
        <v>44186.357638888891</v>
      </c>
      <c r="C16345" s="405" t="s">
        <v>97</v>
      </c>
      <c r="D16345" s="384">
        <v>3782</v>
      </c>
      <c r="E16345">
        <v>0.03</v>
      </c>
      <c r="F16345">
        <v>1.2208000000000001</v>
      </c>
      <c r="G16345" s="384">
        <v>0</v>
      </c>
      <c r="H16345">
        <v>0</v>
      </c>
    </row>
    <row r="16346" spans="1:10">
      <c r="A16346">
        <v>16333</v>
      </c>
      <c r="B16346" s="612">
        <v>44186.357638888891</v>
      </c>
      <c r="C16346" s="405" t="s">
        <v>2110</v>
      </c>
      <c r="D16346" s="384">
        <v>3782</v>
      </c>
      <c r="E16346">
        <v>0.03</v>
      </c>
      <c r="F16346">
        <v>1.2208000000000001</v>
      </c>
      <c r="G16346" s="384">
        <v>0</v>
      </c>
      <c r="H16346">
        <v>1.2184299999999999</v>
      </c>
    </row>
    <row r="16347" spans="1:10">
      <c r="A16347">
        <v>16344</v>
      </c>
      <c r="B16347" s="612">
        <v>44186.365972222222</v>
      </c>
      <c r="C16347" s="405" t="s">
        <v>2110</v>
      </c>
      <c r="D16347" s="384">
        <v>3782</v>
      </c>
      <c r="E16347">
        <v>0.03</v>
      </c>
      <c r="F16347">
        <v>1.2208000000000001</v>
      </c>
      <c r="G16347" s="384">
        <v>0</v>
      </c>
      <c r="H16347">
        <v>1.2197199999999999</v>
      </c>
    </row>
    <row r="16348" spans="1:10">
      <c r="A16348">
        <v>16354</v>
      </c>
      <c r="B16348" s="612">
        <v>44186.401388888888</v>
      </c>
      <c r="C16348" s="405" t="s">
        <v>2054</v>
      </c>
      <c r="D16348" s="384">
        <v>3782</v>
      </c>
      <c r="E16348">
        <v>0.03</v>
      </c>
      <c r="F16348">
        <v>1.2197199999999999</v>
      </c>
      <c r="G16348" s="384">
        <v>0</v>
      </c>
      <c r="H16348">
        <v>1.2197199999999999</v>
      </c>
      <c r="I16348">
        <v>3.24</v>
      </c>
      <c r="J16348" s="384">
        <v>45927.519999999997</v>
      </c>
    </row>
    <row r="16349" spans="1:10">
      <c r="A16349">
        <v>16342</v>
      </c>
      <c r="B16349" s="612">
        <v>44186.365972222222</v>
      </c>
      <c r="C16349" s="405" t="s">
        <v>97</v>
      </c>
      <c r="D16349" s="384">
        <v>3783</v>
      </c>
      <c r="E16349">
        <v>0.05</v>
      </c>
      <c r="F16349">
        <v>1.2225200000000001</v>
      </c>
      <c r="G16349" s="384">
        <v>0</v>
      </c>
      <c r="H16349">
        <v>0</v>
      </c>
    </row>
    <row r="16350" spans="1:10">
      <c r="A16350">
        <v>16343</v>
      </c>
      <c r="B16350" s="612">
        <v>44186.365972222222</v>
      </c>
      <c r="C16350" s="405" t="s">
        <v>2110</v>
      </c>
      <c r="D16350" s="384">
        <v>3783</v>
      </c>
      <c r="E16350">
        <v>0.05</v>
      </c>
      <c r="F16350">
        <v>1.2225200000000001</v>
      </c>
      <c r="G16350" s="384">
        <v>0</v>
      </c>
      <c r="H16350">
        <v>1.2197199999999999</v>
      </c>
    </row>
    <row r="16351" spans="1:10">
      <c r="A16351">
        <v>16355</v>
      </c>
      <c r="B16351" s="612">
        <v>44186.401388888888</v>
      </c>
      <c r="C16351" s="405" t="s">
        <v>2054</v>
      </c>
      <c r="D16351" s="384">
        <v>3783</v>
      </c>
      <c r="E16351">
        <v>0.05</v>
      </c>
      <c r="F16351">
        <v>1.2197199999999999</v>
      </c>
      <c r="G16351" s="384">
        <v>0</v>
      </c>
      <c r="H16351">
        <v>1.2197199999999999</v>
      </c>
      <c r="I16351">
        <v>14</v>
      </c>
      <c r="J16351" s="384">
        <v>45941.52</v>
      </c>
    </row>
    <row r="16352" spans="1:10">
      <c r="A16352">
        <v>16347</v>
      </c>
      <c r="B16352" s="612">
        <v>44186.373611111114</v>
      </c>
      <c r="C16352" s="405" t="s">
        <v>96</v>
      </c>
      <c r="D16352" s="384">
        <v>3784</v>
      </c>
      <c r="E16352">
        <v>0.02</v>
      </c>
      <c r="F16352">
        <v>1.2219</v>
      </c>
      <c r="G16352" s="384">
        <v>0</v>
      </c>
      <c r="H16352">
        <v>0</v>
      </c>
    </row>
    <row r="16353" spans="1:10">
      <c r="A16353">
        <v>16348</v>
      </c>
      <c r="B16353" s="612">
        <v>44186.373611111114</v>
      </c>
      <c r="C16353" s="405" t="s">
        <v>2110</v>
      </c>
      <c r="D16353" s="384">
        <v>3784</v>
      </c>
      <c r="E16353">
        <v>0.02</v>
      </c>
      <c r="F16353">
        <v>1.2219</v>
      </c>
      <c r="G16353" s="384">
        <v>0</v>
      </c>
      <c r="H16353">
        <v>1.2229000000000001</v>
      </c>
    </row>
    <row r="16354" spans="1:10">
      <c r="A16354">
        <v>16351</v>
      </c>
      <c r="B16354" s="612">
        <v>44186.400000000001</v>
      </c>
      <c r="C16354" s="405" t="s">
        <v>2110</v>
      </c>
      <c r="D16354" s="384">
        <v>3784</v>
      </c>
      <c r="E16354">
        <v>0.02</v>
      </c>
      <c r="F16354">
        <v>1.2219</v>
      </c>
      <c r="G16354" s="384">
        <v>0</v>
      </c>
      <c r="H16354">
        <v>1.2221</v>
      </c>
    </row>
    <row r="16355" spans="1:10">
      <c r="A16355">
        <v>16359</v>
      </c>
      <c r="B16355" s="612">
        <v>44186.404166666667</v>
      </c>
      <c r="C16355" s="405" t="s">
        <v>2110</v>
      </c>
      <c r="D16355" s="384">
        <v>3784</v>
      </c>
      <c r="E16355">
        <v>0.02</v>
      </c>
      <c r="F16355">
        <v>1.2219</v>
      </c>
      <c r="G16355" s="384">
        <v>0</v>
      </c>
      <c r="H16355">
        <v>1.22106</v>
      </c>
    </row>
    <row r="16356" spans="1:10">
      <c r="A16356">
        <v>16367</v>
      </c>
      <c r="B16356" s="612">
        <v>44186.42083333333</v>
      </c>
      <c r="C16356" s="405" t="s">
        <v>2110</v>
      </c>
      <c r="D16356" s="384">
        <v>3784</v>
      </c>
      <c r="E16356">
        <v>0.02</v>
      </c>
      <c r="F16356">
        <v>1.2219</v>
      </c>
      <c r="G16356" s="384">
        <v>0</v>
      </c>
      <c r="H16356">
        <v>1.21977</v>
      </c>
    </row>
    <row r="16357" spans="1:10">
      <c r="A16357">
        <v>16373</v>
      </c>
      <c r="B16357" s="612">
        <v>44186.425000000003</v>
      </c>
      <c r="C16357" s="405" t="s">
        <v>2110</v>
      </c>
      <c r="D16357" s="384">
        <v>3784</v>
      </c>
      <c r="E16357">
        <v>0.02</v>
      </c>
      <c r="F16357">
        <v>1.2219</v>
      </c>
      <c r="G16357" s="384">
        <v>0</v>
      </c>
      <c r="H16357">
        <v>1.2184200000000001</v>
      </c>
    </row>
    <row r="16358" spans="1:10">
      <c r="A16358">
        <v>16380</v>
      </c>
      <c r="B16358" s="612">
        <v>44186.433333333334</v>
      </c>
      <c r="C16358" s="405" t="s">
        <v>2110</v>
      </c>
      <c r="D16358" s="384">
        <v>3784</v>
      </c>
      <c r="E16358">
        <v>0.02</v>
      </c>
      <c r="F16358">
        <v>1.2219</v>
      </c>
      <c r="G16358" s="384">
        <v>0</v>
      </c>
      <c r="H16358">
        <v>1.21685</v>
      </c>
    </row>
    <row r="16359" spans="1:10">
      <c r="A16359">
        <v>16386</v>
      </c>
      <c r="B16359" s="612">
        <v>44186.482638888891</v>
      </c>
      <c r="C16359" s="405" t="s">
        <v>2054</v>
      </c>
      <c r="D16359" s="384">
        <v>3784</v>
      </c>
      <c r="E16359">
        <v>0.02</v>
      </c>
      <c r="F16359">
        <v>1.21685</v>
      </c>
      <c r="G16359" s="384">
        <v>0</v>
      </c>
      <c r="H16359">
        <v>1.21685</v>
      </c>
      <c r="I16359">
        <v>-10.1</v>
      </c>
      <c r="J16359" s="384">
        <v>45933.42</v>
      </c>
    </row>
    <row r="16360" spans="1:10">
      <c r="A16360">
        <v>16349</v>
      </c>
      <c r="B16360" s="612">
        <v>44186.400000000001</v>
      </c>
      <c r="C16360" s="405" t="s">
        <v>96</v>
      </c>
      <c r="D16360" s="384">
        <v>3785</v>
      </c>
      <c r="E16360">
        <v>0.02</v>
      </c>
      <c r="F16360">
        <v>1.2202900000000001</v>
      </c>
      <c r="G16360" s="384">
        <v>0</v>
      </c>
      <c r="H16360">
        <v>0</v>
      </c>
    </row>
    <row r="16361" spans="1:10">
      <c r="A16361">
        <v>16350</v>
      </c>
      <c r="B16361" s="612">
        <v>44186.400000000001</v>
      </c>
      <c r="C16361" s="405" t="s">
        <v>2110</v>
      </c>
      <c r="D16361" s="384">
        <v>3785</v>
      </c>
      <c r="E16361">
        <v>0.02</v>
      </c>
      <c r="F16361">
        <v>1.2202900000000001</v>
      </c>
      <c r="G16361" s="384">
        <v>0</v>
      </c>
      <c r="H16361">
        <v>1.2221</v>
      </c>
    </row>
    <row r="16362" spans="1:10">
      <c r="A16362">
        <v>16358</v>
      </c>
      <c r="B16362" s="612">
        <v>44186.404166666667</v>
      </c>
      <c r="C16362" s="405" t="s">
        <v>2110</v>
      </c>
      <c r="D16362" s="384">
        <v>3785</v>
      </c>
      <c r="E16362">
        <v>0.02</v>
      </c>
      <c r="F16362">
        <v>1.2202900000000001</v>
      </c>
      <c r="G16362" s="384">
        <v>0</v>
      </c>
      <c r="H16362">
        <v>1.22106</v>
      </c>
    </row>
    <row r="16363" spans="1:10">
      <c r="A16363">
        <v>16366</v>
      </c>
      <c r="B16363" s="612">
        <v>44186.42083333333</v>
      </c>
      <c r="C16363" s="405" t="s">
        <v>2110</v>
      </c>
      <c r="D16363" s="384">
        <v>3785</v>
      </c>
      <c r="E16363">
        <v>0.02</v>
      </c>
      <c r="F16363">
        <v>1.2202900000000001</v>
      </c>
      <c r="G16363" s="384">
        <v>0</v>
      </c>
      <c r="H16363">
        <v>1.21977</v>
      </c>
    </row>
    <row r="16364" spans="1:10">
      <c r="A16364">
        <v>16372</v>
      </c>
      <c r="B16364" s="612">
        <v>44186.425000000003</v>
      </c>
      <c r="C16364" s="405" t="s">
        <v>2110</v>
      </c>
      <c r="D16364" s="384">
        <v>3785</v>
      </c>
      <c r="E16364">
        <v>0.02</v>
      </c>
      <c r="F16364">
        <v>1.2202900000000001</v>
      </c>
      <c r="G16364" s="384">
        <v>0</v>
      </c>
      <c r="H16364">
        <v>1.2184200000000001</v>
      </c>
    </row>
    <row r="16365" spans="1:10">
      <c r="A16365">
        <v>16379</v>
      </c>
      <c r="B16365" s="612">
        <v>44186.433333333334</v>
      </c>
      <c r="C16365" s="405" t="s">
        <v>2110</v>
      </c>
      <c r="D16365" s="384">
        <v>3785</v>
      </c>
      <c r="E16365">
        <v>0.02</v>
      </c>
      <c r="F16365">
        <v>1.2202900000000001</v>
      </c>
      <c r="G16365" s="384">
        <v>0</v>
      </c>
      <c r="H16365">
        <v>1.21685</v>
      </c>
    </row>
    <row r="16366" spans="1:10">
      <c r="A16366">
        <v>16387</v>
      </c>
      <c r="B16366" s="612">
        <v>44186.482638888891</v>
      </c>
      <c r="C16366" s="405" t="s">
        <v>2054</v>
      </c>
      <c r="D16366" s="384">
        <v>3785</v>
      </c>
      <c r="E16366">
        <v>0.02</v>
      </c>
      <c r="F16366">
        <v>1.21685</v>
      </c>
      <c r="G16366" s="384">
        <v>0</v>
      </c>
      <c r="H16366">
        <v>1.21685</v>
      </c>
      <c r="I16366">
        <v>-6.88</v>
      </c>
      <c r="J16366" s="384">
        <v>45926.54</v>
      </c>
    </row>
    <row r="16367" spans="1:10">
      <c r="A16367">
        <v>16356</v>
      </c>
      <c r="B16367" s="612">
        <v>44186.404166666667</v>
      </c>
      <c r="C16367" s="405" t="s">
        <v>96</v>
      </c>
      <c r="D16367" s="384">
        <v>3786</v>
      </c>
      <c r="E16367">
        <v>0.03</v>
      </c>
      <c r="F16367">
        <v>1.2186699999999999</v>
      </c>
      <c r="G16367" s="384">
        <v>0</v>
      </c>
      <c r="H16367">
        <v>0</v>
      </c>
    </row>
    <row r="16368" spans="1:10">
      <c r="A16368">
        <v>16357</v>
      </c>
      <c r="B16368" s="612">
        <v>44186.404166666667</v>
      </c>
      <c r="C16368" s="405" t="s">
        <v>2110</v>
      </c>
      <c r="D16368" s="384">
        <v>3786</v>
      </c>
      <c r="E16368">
        <v>0.03</v>
      </c>
      <c r="F16368">
        <v>1.2186699999999999</v>
      </c>
      <c r="G16368" s="384">
        <v>0</v>
      </c>
      <c r="H16368">
        <v>1.22106</v>
      </c>
    </row>
    <row r="16369" spans="1:10">
      <c r="A16369">
        <v>16365</v>
      </c>
      <c r="B16369" s="612">
        <v>44186.42083333333</v>
      </c>
      <c r="C16369" s="405" t="s">
        <v>2110</v>
      </c>
      <c r="D16369" s="384">
        <v>3786</v>
      </c>
      <c r="E16369">
        <v>0.03</v>
      </c>
      <c r="F16369">
        <v>1.2186699999999999</v>
      </c>
      <c r="G16369" s="384">
        <v>0</v>
      </c>
      <c r="H16369">
        <v>1.21977</v>
      </c>
    </row>
    <row r="16370" spans="1:10">
      <c r="A16370">
        <v>16371</v>
      </c>
      <c r="B16370" s="612">
        <v>44186.425000000003</v>
      </c>
      <c r="C16370" s="405" t="s">
        <v>2110</v>
      </c>
      <c r="D16370" s="384">
        <v>3786</v>
      </c>
      <c r="E16370">
        <v>0.03</v>
      </c>
      <c r="F16370">
        <v>1.2186699999999999</v>
      </c>
      <c r="G16370" s="384">
        <v>0</v>
      </c>
      <c r="H16370">
        <v>1.2184200000000001</v>
      </c>
    </row>
    <row r="16371" spans="1:10">
      <c r="A16371">
        <v>16378</v>
      </c>
      <c r="B16371" s="612">
        <v>44186.433333333334</v>
      </c>
      <c r="C16371" s="405" t="s">
        <v>2110</v>
      </c>
      <c r="D16371" s="384">
        <v>3786</v>
      </c>
      <c r="E16371">
        <v>0.03</v>
      </c>
      <c r="F16371">
        <v>1.2186699999999999</v>
      </c>
      <c r="G16371" s="384">
        <v>0</v>
      </c>
      <c r="H16371">
        <v>1.21685</v>
      </c>
    </row>
    <row r="16372" spans="1:10">
      <c r="A16372">
        <v>16388</v>
      </c>
      <c r="B16372" s="612">
        <v>44186.482638888891</v>
      </c>
      <c r="C16372" s="405" t="s">
        <v>2054</v>
      </c>
      <c r="D16372" s="384">
        <v>3786</v>
      </c>
      <c r="E16372">
        <v>0.03</v>
      </c>
      <c r="F16372">
        <v>1.21685</v>
      </c>
      <c r="G16372" s="384">
        <v>0</v>
      </c>
      <c r="H16372">
        <v>1.21685</v>
      </c>
      <c r="I16372">
        <v>-5.46</v>
      </c>
      <c r="J16372" s="384">
        <v>45921.08</v>
      </c>
    </row>
    <row r="16373" spans="1:10">
      <c r="A16373">
        <v>16360</v>
      </c>
      <c r="B16373" s="612">
        <v>44186.411111111112</v>
      </c>
      <c r="C16373" s="405" t="s">
        <v>97</v>
      </c>
      <c r="D16373" s="384">
        <v>3787</v>
      </c>
      <c r="E16373">
        <v>0.02</v>
      </c>
      <c r="F16373">
        <v>1.21834</v>
      </c>
      <c r="G16373" s="384">
        <v>0</v>
      </c>
      <c r="H16373">
        <v>0</v>
      </c>
    </row>
    <row r="16374" spans="1:10">
      <c r="A16374">
        <v>16361</v>
      </c>
      <c r="B16374" s="612">
        <v>44186.411111111112</v>
      </c>
      <c r="C16374" s="405" t="s">
        <v>2110</v>
      </c>
      <c r="D16374" s="384">
        <v>3787</v>
      </c>
      <c r="E16374">
        <v>0.02</v>
      </c>
      <c r="F16374">
        <v>1.21834</v>
      </c>
      <c r="G16374" s="384">
        <v>0</v>
      </c>
      <c r="H16374">
        <v>1.2173400000000001</v>
      </c>
    </row>
    <row r="16375" spans="1:10">
      <c r="A16375">
        <v>16362</v>
      </c>
      <c r="B16375" s="612">
        <v>44186.416666666664</v>
      </c>
      <c r="C16375" s="405" t="s">
        <v>2054</v>
      </c>
      <c r="D16375" s="384">
        <v>3787</v>
      </c>
      <c r="E16375">
        <v>0.02</v>
      </c>
      <c r="F16375">
        <v>1.2173400000000001</v>
      </c>
      <c r="G16375" s="384">
        <v>0</v>
      </c>
      <c r="H16375">
        <v>1.2173400000000001</v>
      </c>
      <c r="I16375">
        <v>2</v>
      </c>
      <c r="J16375" s="384">
        <v>45943.519999999997</v>
      </c>
    </row>
    <row r="16376" spans="1:10">
      <c r="A16376">
        <v>16363</v>
      </c>
      <c r="B16376" s="612">
        <v>44186.42083333333</v>
      </c>
      <c r="C16376" s="405" t="s">
        <v>96</v>
      </c>
      <c r="D16376" s="384">
        <v>3788</v>
      </c>
      <c r="E16376">
        <v>0.05</v>
      </c>
      <c r="F16376">
        <v>1.21696</v>
      </c>
      <c r="G16376" s="384">
        <v>0</v>
      </c>
      <c r="H16376">
        <v>0</v>
      </c>
    </row>
    <row r="16377" spans="1:10">
      <c r="A16377">
        <v>16364</v>
      </c>
      <c r="B16377" s="612">
        <v>44186.42083333333</v>
      </c>
      <c r="C16377" s="405" t="s">
        <v>2110</v>
      </c>
      <c r="D16377" s="384">
        <v>3788</v>
      </c>
      <c r="E16377">
        <v>0.05</v>
      </c>
      <c r="F16377">
        <v>1.21696</v>
      </c>
      <c r="G16377" s="384">
        <v>0</v>
      </c>
      <c r="H16377">
        <v>1.21977</v>
      </c>
    </row>
    <row r="16378" spans="1:10">
      <c r="A16378">
        <v>16370</v>
      </c>
      <c r="B16378" s="612">
        <v>44186.425000000003</v>
      </c>
      <c r="C16378" s="405" t="s">
        <v>2110</v>
      </c>
      <c r="D16378" s="384">
        <v>3788</v>
      </c>
      <c r="E16378">
        <v>0.05</v>
      </c>
      <c r="F16378">
        <v>1.21696</v>
      </c>
      <c r="G16378" s="384">
        <v>0</v>
      </c>
      <c r="H16378">
        <v>1.2184200000000001</v>
      </c>
    </row>
    <row r="16379" spans="1:10">
      <c r="A16379">
        <v>16377</v>
      </c>
      <c r="B16379" s="612">
        <v>44186.433333333334</v>
      </c>
      <c r="C16379" s="405" t="s">
        <v>2110</v>
      </c>
      <c r="D16379" s="384">
        <v>3788</v>
      </c>
      <c r="E16379">
        <v>0.05</v>
      </c>
      <c r="F16379">
        <v>1.21696</v>
      </c>
      <c r="G16379" s="384">
        <v>0</v>
      </c>
      <c r="H16379">
        <v>1.21685</v>
      </c>
    </row>
    <row r="16380" spans="1:10">
      <c r="A16380">
        <v>16389</v>
      </c>
      <c r="B16380" s="612">
        <v>44186.482638888891</v>
      </c>
      <c r="C16380" s="405" t="s">
        <v>2054</v>
      </c>
      <c r="D16380" s="384">
        <v>3788</v>
      </c>
      <c r="E16380">
        <v>0.05</v>
      </c>
      <c r="F16380">
        <v>1.21685</v>
      </c>
      <c r="G16380" s="384">
        <v>0</v>
      </c>
      <c r="H16380">
        <v>1.21685</v>
      </c>
      <c r="I16380">
        <v>-0.55000000000000004</v>
      </c>
      <c r="J16380" s="384">
        <v>45920.53</v>
      </c>
    </row>
    <row r="16381" spans="1:10">
      <c r="A16381">
        <v>16368</v>
      </c>
      <c r="B16381" s="612">
        <v>44186.425000000003</v>
      </c>
      <c r="C16381" s="405" t="s">
        <v>96</v>
      </c>
      <c r="D16381" s="384">
        <v>3789</v>
      </c>
      <c r="E16381">
        <v>0.08</v>
      </c>
      <c r="F16381">
        <v>1.21516</v>
      </c>
      <c r="G16381" s="384">
        <v>0</v>
      </c>
      <c r="H16381">
        <v>0</v>
      </c>
    </row>
    <row r="16382" spans="1:10">
      <c r="A16382">
        <v>16369</v>
      </c>
      <c r="B16382" s="612">
        <v>44186.425000000003</v>
      </c>
      <c r="C16382" s="405" t="s">
        <v>2110</v>
      </c>
      <c r="D16382" s="384">
        <v>3789</v>
      </c>
      <c r="E16382">
        <v>0.08</v>
      </c>
      <c r="F16382">
        <v>1.21516</v>
      </c>
      <c r="G16382" s="384">
        <v>0</v>
      </c>
      <c r="H16382">
        <v>1.2184200000000001</v>
      </c>
    </row>
    <row r="16383" spans="1:10">
      <c r="A16383">
        <v>16376</v>
      </c>
      <c r="B16383" s="612">
        <v>44186.433333333334</v>
      </c>
      <c r="C16383" s="405" t="s">
        <v>2110</v>
      </c>
      <c r="D16383" s="384">
        <v>3789</v>
      </c>
      <c r="E16383">
        <v>0.08</v>
      </c>
      <c r="F16383">
        <v>1.21516</v>
      </c>
      <c r="G16383" s="384">
        <v>0</v>
      </c>
      <c r="H16383">
        <v>1.21685</v>
      </c>
    </row>
    <row r="16384" spans="1:10">
      <c r="A16384">
        <v>16390</v>
      </c>
      <c r="B16384" s="612">
        <v>44186.482638888891</v>
      </c>
      <c r="C16384" s="405" t="s">
        <v>2054</v>
      </c>
      <c r="D16384" s="384">
        <v>3789</v>
      </c>
      <c r="E16384">
        <v>0.08</v>
      </c>
      <c r="F16384">
        <v>1.21685</v>
      </c>
      <c r="G16384" s="384">
        <v>0</v>
      </c>
      <c r="H16384">
        <v>1.21685</v>
      </c>
      <c r="I16384">
        <v>13.52</v>
      </c>
      <c r="J16384" s="384">
        <v>45934.05</v>
      </c>
    </row>
    <row r="16385" spans="1:10">
      <c r="A16385">
        <v>16374</v>
      </c>
      <c r="B16385" s="612">
        <v>44186.433333333334</v>
      </c>
      <c r="C16385" s="405" t="s">
        <v>96</v>
      </c>
      <c r="D16385" s="384">
        <v>3790</v>
      </c>
      <c r="E16385">
        <v>0.14000000000000001</v>
      </c>
      <c r="F16385">
        <v>1.21326</v>
      </c>
      <c r="G16385" s="384">
        <v>0</v>
      </c>
      <c r="H16385">
        <v>0</v>
      </c>
    </row>
    <row r="16386" spans="1:10">
      <c r="A16386">
        <v>16375</v>
      </c>
      <c r="B16386" s="612">
        <v>44186.433333333334</v>
      </c>
      <c r="C16386" s="405" t="s">
        <v>2110</v>
      </c>
      <c r="D16386" s="384">
        <v>3790</v>
      </c>
      <c r="E16386">
        <v>0.14000000000000001</v>
      </c>
      <c r="F16386">
        <v>1.21326</v>
      </c>
      <c r="G16386" s="384">
        <v>0</v>
      </c>
      <c r="H16386">
        <v>1.21685</v>
      </c>
    </row>
    <row r="16387" spans="1:10">
      <c r="A16387">
        <v>16391</v>
      </c>
      <c r="B16387" s="612">
        <v>44186.482638888891</v>
      </c>
      <c r="C16387" s="405" t="s">
        <v>2054</v>
      </c>
      <c r="D16387" s="384">
        <v>3790</v>
      </c>
      <c r="E16387">
        <v>0.14000000000000001</v>
      </c>
      <c r="F16387">
        <v>1.21685</v>
      </c>
      <c r="G16387" s="384">
        <v>0</v>
      </c>
      <c r="H16387">
        <v>1.21685</v>
      </c>
      <c r="I16387">
        <v>50.26</v>
      </c>
      <c r="J16387" s="384">
        <v>45984.31</v>
      </c>
    </row>
    <row r="16388" spans="1:10">
      <c r="A16388">
        <v>16381</v>
      </c>
      <c r="B16388" s="612">
        <v>44186.44027777778</v>
      </c>
      <c r="C16388" s="405" t="s">
        <v>97</v>
      </c>
      <c r="D16388" s="384">
        <v>3791</v>
      </c>
      <c r="E16388">
        <v>0.02</v>
      </c>
      <c r="F16388">
        <v>1.2139599999999999</v>
      </c>
      <c r="G16388" s="384">
        <v>0</v>
      </c>
      <c r="H16388">
        <v>0</v>
      </c>
    </row>
    <row r="16389" spans="1:10">
      <c r="A16389">
        <v>16382</v>
      </c>
      <c r="B16389" s="612">
        <v>44186.44027777778</v>
      </c>
      <c r="C16389" s="405" t="s">
        <v>2110</v>
      </c>
      <c r="D16389" s="384">
        <v>3791</v>
      </c>
      <c r="E16389">
        <v>0.02</v>
      </c>
      <c r="F16389">
        <v>1.2139599999999999</v>
      </c>
      <c r="G16389" s="384">
        <v>0</v>
      </c>
      <c r="H16389">
        <v>1.21296</v>
      </c>
    </row>
    <row r="16390" spans="1:10">
      <c r="A16390">
        <v>16385</v>
      </c>
      <c r="B16390" s="612">
        <v>44186.459027777775</v>
      </c>
      <c r="C16390" s="405" t="s">
        <v>2110</v>
      </c>
      <c r="D16390" s="384">
        <v>3791</v>
      </c>
      <c r="E16390">
        <v>0.02</v>
      </c>
      <c r="F16390">
        <v>1.2139599999999999</v>
      </c>
      <c r="G16390" s="384">
        <v>0</v>
      </c>
      <c r="H16390">
        <v>1.21377</v>
      </c>
    </row>
    <row r="16391" spans="1:10">
      <c r="A16391">
        <v>16395</v>
      </c>
      <c r="B16391" s="612">
        <v>44186.48333333333</v>
      </c>
      <c r="C16391" s="405" t="s">
        <v>2110</v>
      </c>
      <c r="D16391" s="384">
        <v>3791</v>
      </c>
      <c r="E16391">
        <v>0.02</v>
      </c>
      <c r="F16391">
        <v>1.2139599999999999</v>
      </c>
      <c r="G16391" s="384">
        <v>0</v>
      </c>
      <c r="H16391">
        <v>1.2148000000000001</v>
      </c>
    </row>
    <row r="16392" spans="1:10">
      <c r="A16392">
        <v>16406</v>
      </c>
      <c r="B16392" s="612">
        <v>44186.55972222222</v>
      </c>
      <c r="C16392" s="405" t="s">
        <v>2110</v>
      </c>
      <c r="D16392" s="384">
        <v>3791</v>
      </c>
      <c r="E16392">
        <v>0.02</v>
      </c>
      <c r="F16392">
        <v>1.2139599999999999</v>
      </c>
      <c r="G16392" s="384">
        <v>0</v>
      </c>
      <c r="H16392">
        <v>1.2160899999999999</v>
      </c>
    </row>
    <row r="16393" spans="1:10">
      <c r="A16393">
        <v>16412</v>
      </c>
      <c r="B16393" s="612">
        <v>44186.572916666664</v>
      </c>
      <c r="C16393" s="405" t="s">
        <v>2110</v>
      </c>
      <c r="D16393" s="384">
        <v>3791</v>
      </c>
      <c r="E16393">
        <v>0.02</v>
      </c>
      <c r="F16393">
        <v>1.2139599999999999</v>
      </c>
      <c r="G16393" s="384">
        <v>0</v>
      </c>
      <c r="H16393">
        <v>1.21743</v>
      </c>
    </row>
    <row r="16394" spans="1:10">
      <c r="A16394">
        <v>16427</v>
      </c>
      <c r="B16394" s="612">
        <v>44186.701388888891</v>
      </c>
      <c r="C16394" s="405" t="s">
        <v>2110</v>
      </c>
      <c r="D16394" s="384">
        <v>3791</v>
      </c>
      <c r="E16394">
        <v>0.02</v>
      </c>
      <c r="F16394">
        <v>1.2139599999999999</v>
      </c>
      <c r="G16394" s="384">
        <v>0</v>
      </c>
      <c r="H16394">
        <v>1.21902</v>
      </c>
    </row>
    <row r="16395" spans="1:10">
      <c r="A16395">
        <v>16436</v>
      </c>
      <c r="B16395" s="612">
        <v>44186.777083333334</v>
      </c>
      <c r="C16395" s="405" t="s">
        <v>2110</v>
      </c>
      <c r="D16395" s="384">
        <v>3791</v>
      </c>
      <c r="E16395">
        <v>0.02</v>
      </c>
      <c r="F16395">
        <v>1.2139599999999999</v>
      </c>
      <c r="G16395" s="384">
        <v>0</v>
      </c>
      <c r="H16395">
        <v>1.2206900000000001</v>
      </c>
    </row>
    <row r="16396" spans="1:10">
      <c r="A16396">
        <v>16446</v>
      </c>
      <c r="B16396" s="612">
        <v>44187.411805555559</v>
      </c>
      <c r="C16396" s="405" t="s">
        <v>2054</v>
      </c>
      <c r="D16396" s="384">
        <v>3791</v>
      </c>
      <c r="E16396">
        <v>0.02</v>
      </c>
      <c r="F16396">
        <v>1.2206900000000001</v>
      </c>
      <c r="G16396" s="384">
        <v>0</v>
      </c>
      <c r="H16396">
        <v>1.2206900000000001</v>
      </c>
      <c r="I16396">
        <v>-13.44</v>
      </c>
      <c r="J16396" s="384">
        <v>45980.87</v>
      </c>
    </row>
    <row r="16397" spans="1:10">
      <c r="A16397">
        <v>16383</v>
      </c>
      <c r="B16397" s="612">
        <v>44186.459027777775</v>
      </c>
      <c r="C16397" s="405" t="s">
        <v>97</v>
      </c>
      <c r="D16397" s="384">
        <v>3792</v>
      </c>
      <c r="E16397">
        <v>0.02</v>
      </c>
      <c r="F16397">
        <v>1.21557</v>
      </c>
      <c r="G16397" s="384">
        <v>0</v>
      </c>
      <c r="H16397">
        <v>0</v>
      </c>
    </row>
    <row r="16398" spans="1:10">
      <c r="A16398">
        <v>16384</v>
      </c>
      <c r="B16398" s="612">
        <v>44186.459027777775</v>
      </c>
      <c r="C16398" s="405" t="s">
        <v>2110</v>
      </c>
      <c r="D16398" s="384">
        <v>3792</v>
      </c>
      <c r="E16398">
        <v>0.02</v>
      </c>
      <c r="F16398">
        <v>1.21557</v>
      </c>
      <c r="G16398" s="384">
        <v>0</v>
      </c>
      <c r="H16398">
        <v>1.21377</v>
      </c>
    </row>
    <row r="16399" spans="1:10">
      <c r="A16399">
        <v>16394</v>
      </c>
      <c r="B16399" s="612">
        <v>44186.48333333333</v>
      </c>
      <c r="C16399" s="405" t="s">
        <v>2110</v>
      </c>
      <c r="D16399" s="384">
        <v>3792</v>
      </c>
      <c r="E16399">
        <v>0.02</v>
      </c>
      <c r="F16399">
        <v>1.21557</v>
      </c>
      <c r="G16399" s="384">
        <v>0</v>
      </c>
      <c r="H16399">
        <v>1.2148000000000001</v>
      </c>
    </row>
    <row r="16400" spans="1:10">
      <c r="A16400">
        <v>16405</v>
      </c>
      <c r="B16400" s="612">
        <v>44186.55972222222</v>
      </c>
      <c r="C16400" s="405" t="s">
        <v>2110</v>
      </c>
      <c r="D16400" s="384">
        <v>3792</v>
      </c>
      <c r="E16400">
        <v>0.02</v>
      </c>
      <c r="F16400">
        <v>1.21557</v>
      </c>
      <c r="G16400" s="384">
        <v>0</v>
      </c>
      <c r="H16400">
        <v>1.2160899999999999</v>
      </c>
    </row>
    <row r="16401" spans="1:10">
      <c r="A16401">
        <v>16411</v>
      </c>
      <c r="B16401" s="612">
        <v>44186.572916666664</v>
      </c>
      <c r="C16401" s="405" t="s">
        <v>2110</v>
      </c>
      <c r="D16401" s="384">
        <v>3792</v>
      </c>
      <c r="E16401">
        <v>0.02</v>
      </c>
      <c r="F16401">
        <v>1.21557</v>
      </c>
      <c r="G16401" s="384">
        <v>0</v>
      </c>
      <c r="H16401">
        <v>1.21743</v>
      </c>
    </row>
    <row r="16402" spans="1:10">
      <c r="A16402">
        <v>16426</v>
      </c>
      <c r="B16402" s="612">
        <v>44186.701388888891</v>
      </c>
      <c r="C16402" s="405" t="s">
        <v>2110</v>
      </c>
      <c r="D16402" s="384">
        <v>3792</v>
      </c>
      <c r="E16402">
        <v>0.02</v>
      </c>
      <c r="F16402">
        <v>1.21557</v>
      </c>
      <c r="G16402" s="384">
        <v>0</v>
      </c>
      <c r="H16402">
        <v>1.21902</v>
      </c>
    </row>
    <row r="16403" spans="1:10">
      <c r="A16403">
        <v>16435</v>
      </c>
      <c r="B16403" s="612">
        <v>44186.777083333334</v>
      </c>
      <c r="C16403" s="405" t="s">
        <v>2110</v>
      </c>
      <c r="D16403" s="384">
        <v>3792</v>
      </c>
      <c r="E16403">
        <v>0.02</v>
      </c>
      <c r="F16403">
        <v>1.21557</v>
      </c>
      <c r="G16403" s="384">
        <v>0</v>
      </c>
      <c r="H16403">
        <v>1.2206900000000001</v>
      </c>
    </row>
    <row r="16404" spans="1:10">
      <c r="A16404">
        <v>16447</v>
      </c>
      <c r="B16404" s="612">
        <v>44187.411805555559</v>
      </c>
      <c r="C16404" s="405" t="s">
        <v>2054</v>
      </c>
      <c r="D16404" s="384">
        <v>3792</v>
      </c>
      <c r="E16404">
        <v>0.02</v>
      </c>
      <c r="F16404">
        <v>1.2206900000000001</v>
      </c>
      <c r="G16404" s="384">
        <v>0</v>
      </c>
      <c r="H16404">
        <v>1.2206900000000001</v>
      </c>
      <c r="I16404">
        <v>-10.220000000000001</v>
      </c>
      <c r="J16404" s="384">
        <v>45970.66</v>
      </c>
    </row>
    <row r="16405" spans="1:10">
      <c r="A16405">
        <v>16392</v>
      </c>
      <c r="B16405" s="612">
        <v>44186.48333333333</v>
      </c>
      <c r="C16405" s="405" t="s">
        <v>97</v>
      </c>
      <c r="D16405" s="384">
        <v>3793</v>
      </c>
      <c r="E16405">
        <v>0.03</v>
      </c>
      <c r="F16405">
        <v>1.21719</v>
      </c>
      <c r="G16405" s="384">
        <v>0</v>
      </c>
      <c r="H16405">
        <v>0</v>
      </c>
    </row>
    <row r="16406" spans="1:10">
      <c r="A16406">
        <v>16393</v>
      </c>
      <c r="B16406" s="612">
        <v>44186.48333333333</v>
      </c>
      <c r="C16406" s="405" t="s">
        <v>2110</v>
      </c>
      <c r="D16406" s="384">
        <v>3793</v>
      </c>
      <c r="E16406">
        <v>0.03</v>
      </c>
      <c r="F16406">
        <v>1.21719</v>
      </c>
      <c r="G16406" s="384">
        <v>0</v>
      </c>
      <c r="H16406">
        <v>1.2148000000000001</v>
      </c>
    </row>
    <row r="16407" spans="1:10">
      <c r="A16407">
        <v>16404</v>
      </c>
      <c r="B16407" s="612">
        <v>44186.55972222222</v>
      </c>
      <c r="C16407" s="405" t="s">
        <v>2110</v>
      </c>
      <c r="D16407" s="384">
        <v>3793</v>
      </c>
      <c r="E16407">
        <v>0.03</v>
      </c>
      <c r="F16407">
        <v>1.21719</v>
      </c>
      <c r="G16407" s="384">
        <v>0</v>
      </c>
      <c r="H16407">
        <v>1.2160899999999999</v>
      </c>
    </row>
    <row r="16408" spans="1:10">
      <c r="A16408">
        <v>16410</v>
      </c>
      <c r="B16408" s="612">
        <v>44186.572916666664</v>
      </c>
      <c r="C16408" s="405" t="s">
        <v>2110</v>
      </c>
      <c r="D16408" s="384">
        <v>3793</v>
      </c>
      <c r="E16408">
        <v>0.03</v>
      </c>
      <c r="F16408">
        <v>1.21719</v>
      </c>
      <c r="G16408" s="384">
        <v>0</v>
      </c>
      <c r="H16408">
        <v>1.21743</v>
      </c>
    </row>
    <row r="16409" spans="1:10">
      <c r="A16409">
        <v>16425</v>
      </c>
      <c r="B16409" s="612">
        <v>44186.701388888891</v>
      </c>
      <c r="C16409" s="405" t="s">
        <v>2110</v>
      </c>
      <c r="D16409" s="384">
        <v>3793</v>
      </c>
      <c r="E16409">
        <v>0.03</v>
      </c>
      <c r="F16409">
        <v>1.21719</v>
      </c>
      <c r="G16409" s="384">
        <v>0</v>
      </c>
      <c r="H16409">
        <v>1.21902</v>
      </c>
    </row>
    <row r="16410" spans="1:10">
      <c r="A16410">
        <v>16434</v>
      </c>
      <c r="B16410" s="612">
        <v>44186.777083333334</v>
      </c>
      <c r="C16410" s="405" t="s">
        <v>2110</v>
      </c>
      <c r="D16410" s="384">
        <v>3793</v>
      </c>
      <c r="E16410">
        <v>0.03</v>
      </c>
      <c r="F16410">
        <v>1.21719</v>
      </c>
      <c r="G16410" s="384">
        <v>0</v>
      </c>
      <c r="H16410">
        <v>1.2206900000000001</v>
      </c>
    </row>
    <row r="16411" spans="1:10">
      <c r="A16411">
        <v>16448</v>
      </c>
      <c r="B16411" s="612">
        <v>44187.411805555559</v>
      </c>
      <c r="C16411" s="405" t="s">
        <v>2054</v>
      </c>
      <c r="D16411" s="384">
        <v>3793</v>
      </c>
      <c r="E16411">
        <v>0.03</v>
      </c>
      <c r="F16411">
        <v>1.2206900000000001</v>
      </c>
      <c r="G16411" s="384">
        <v>0</v>
      </c>
      <c r="H16411">
        <v>1.2206900000000001</v>
      </c>
      <c r="I16411">
        <v>-10.47</v>
      </c>
      <c r="J16411" s="384">
        <v>45960.19</v>
      </c>
    </row>
    <row r="16412" spans="1:10">
      <c r="A16412">
        <v>16396</v>
      </c>
      <c r="B16412" s="612">
        <v>44186.498611111114</v>
      </c>
      <c r="C16412" s="405" t="s">
        <v>96</v>
      </c>
      <c r="D16412" s="384">
        <v>3794</v>
      </c>
      <c r="E16412">
        <v>0.02</v>
      </c>
      <c r="F16412">
        <v>1.2168300000000001</v>
      </c>
      <c r="G16412" s="384">
        <v>0</v>
      </c>
      <c r="H16412">
        <v>0</v>
      </c>
    </row>
    <row r="16413" spans="1:10">
      <c r="A16413">
        <v>16397</v>
      </c>
      <c r="B16413" s="612">
        <v>44186.498611111114</v>
      </c>
      <c r="C16413" s="405" t="s">
        <v>2110</v>
      </c>
      <c r="D16413" s="384">
        <v>3794</v>
      </c>
      <c r="E16413">
        <v>0.02</v>
      </c>
      <c r="F16413">
        <v>1.2168300000000001</v>
      </c>
      <c r="G16413" s="384">
        <v>0</v>
      </c>
      <c r="H16413">
        <v>1.21783</v>
      </c>
    </row>
    <row r="16414" spans="1:10">
      <c r="A16414">
        <v>16398</v>
      </c>
      <c r="B16414" s="612">
        <v>44186.525694444441</v>
      </c>
      <c r="C16414" s="405" t="s">
        <v>2054</v>
      </c>
      <c r="D16414" s="384">
        <v>3794</v>
      </c>
      <c r="E16414">
        <v>0.02</v>
      </c>
      <c r="F16414">
        <v>1.21783</v>
      </c>
      <c r="G16414" s="384">
        <v>0</v>
      </c>
      <c r="H16414">
        <v>1.21783</v>
      </c>
      <c r="I16414">
        <v>2</v>
      </c>
      <c r="J16414" s="384">
        <v>45986.31</v>
      </c>
    </row>
    <row r="16415" spans="1:10">
      <c r="A16415">
        <v>16399</v>
      </c>
      <c r="B16415" s="612">
        <v>44186.537499999999</v>
      </c>
      <c r="C16415" s="405" t="s">
        <v>96</v>
      </c>
      <c r="D16415" s="384">
        <v>3795</v>
      </c>
      <c r="E16415">
        <v>0.02</v>
      </c>
      <c r="F16415">
        <v>1.21766</v>
      </c>
      <c r="G16415" s="384">
        <v>0</v>
      </c>
      <c r="H16415">
        <v>0</v>
      </c>
    </row>
    <row r="16416" spans="1:10">
      <c r="A16416">
        <v>16400</v>
      </c>
      <c r="B16416" s="612">
        <v>44186.537499999999</v>
      </c>
      <c r="C16416" s="405" t="s">
        <v>2110</v>
      </c>
      <c r="D16416" s="384">
        <v>3795</v>
      </c>
      <c r="E16416">
        <v>0.02</v>
      </c>
      <c r="F16416">
        <v>1.21766</v>
      </c>
      <c r="G16416" s="384">
        <v>0</v>
      </c>
      <c r="H16416">
        <v>1.2186600000000001</v>
      </c>
    </row>
    <row r="16417" spans="1:10">
      <c r="A16417">
        <v>16401</v>
      </c>
      <c r="B16417" s="612">
        <v>44186.559027777781</v>
      </c>
      <c r="C16417" s="405" t="s">
        <v>2054</v>
      </c>
      <c r="D16417" s="384">
        <v>3795</v>
      </c>
      <c r="E16417">
        <v>0.02</v>
      </c>
      <c r="F16417">
        <v>1.2186600000000001</v>
      </c>
      <c r="G16417" s="384">
        <v>0</v>
      </c>
      <c r="H16417">
        <v>1.2186600000000001</v>
      </c>
      <c r="I16417">
        <v>2</v>
      </c>
      <c r="J16417" s="384">
        <v>45988.31</v>
      </c>
    </row>
    <row r="16418" spans="1:10">
      <c r="A16418">
        <v>16402</v>
      </c>
      <c r="B16418" s="612">
        <v>44186.55972222222</v>
      </c>
      <c r="C16418" s="405" t="s">
        <v>97</v>
      </c>
      <c r="D16418" s="384">
        <v>3796</v>
      </c>
      <c r="E16418">
        <v>0.05</v>
      </c>
      <c r="F16418">
        <v>1.21889</v>
      </c>
      <c r="G16418" s="384">
        <v>0</v>
      </c>
      <c r="H16418">
        <v>0</v>
      </c>
    </row>
    <row r="16419" spans="1:10">
      <c r="A16419">
        <v>16403</v>
      </c>
      <c r="B16419" s="612">
        <v>44186.55972222222</v>
      </c>
      <c r="C16419" s="405" t="s">
        <v>2110</v>
      </c>
      <c r="D16419" s="384">
        <v>3796</v>
      </c>
      <c r="E16419">
        <v>0.05</v>
      </c>
      <c r="F16419">
        <v>1.21889</v>
      </c>
      <c r="G16419" s="384">
        <v>0</v>
      </c>
      <c r="H16419">
        <v>1.2160899999999999</v>
      </c>
    </row>
    <row r="16420" spans="1:10">
      <c r="A16420">
        <v>16409</v>
      </c>
      <c r="B16420" s="612">
        <v>44186.572916666664</v>
      </c>
      <c r="C16420" s="405" t="s">
        <v>2110</v>
      </c>
      <c r="D16420" s="384">
        <v>3796</v>
      </c>
      <c r="E16420">
        <v>0.05</v>
      </c>
      <c r="F16420">
        <v>1.21889</v>
      </c>
      <c r="G16420" s="384">
        <v>0</v>
      </c>
      <c r="H16420">
        <v>1.21743</v>
      </c>
    </row>
    <row r="16421" spans="1:10">
      <c r="A16421">
        <v>16424</v>
      </c>
      <c r="B16421" s="612">
        <v>44186.701388888891</v>
      </c>
      <c r="C16421" s="405" t="s">
        <v>2110</v>
      </c>
      <c r="D16421" s="384">
        <v>3796</v>
      </c>
      <c r="E16421">
        <v>0.05</v>
      </c>
      <c r="F16421">
        <v>1.21889</v>
      </c>
      <c r="G16421" s="384">
        <v>0</v>
      </c>
      <c r="H16421">
        <v>1.21902</v>
      </c>
    </row>
    <row r="16422" spans="1:10">
      <c r="A16422">
        <v>16433</v>
      </c>
      <c r="B16422" s="612">
        <v>44186.777083333334</v>
      </c>
      <c r="C16422" s="405" t="s">
        <v>2110</v>
      </c>
      <c r="D16422" s="384">
        <v>3796</v>
      </c>
      <c r="E16422">
        <v>0.05</v>
      </c>
      <c r="F16422">
        <v>1.21889</v>
      </c>
      <c r="G16422" s="384">
        <v>0</v>
      </c>
      <c r="H16422">
        <v>1.2206900000000001</v>
      </c>
    </row>
    <row r="16423" spans="1:10">
      <c r="A16423">
        <v>16449</v>
      </c>
      <c r="B16423" s="612">
        <v>44187.411805555559</v>
      </c>
      <c r="C16423" s="405" t="s">
        <v>2054</v>
      </c>
      <c r="D16423" s="384">
        <v>3796</v>
      </c>
      <c r="E16423">
        <v>0.05</v>
      </c>
      <c r="F16423">
        <v>1.2206900000000001</v>
      </c>
      <c r="G16423" s="384">
        <v>0</v>
      </c>
      <c r="H16423">
        <v>1.2206900000000001</v>
      </c>
      <c r="I16423">
        <v>-8.94</v>
      </c>
      <c r="J16423" s="384">
        <v>45951.24</v>
      </c>
    </row>
    <row r="16424" spans="1:10">
      <c r="A16424">
        <v>16407</v>
      </c>
      <c r="B16424" s="612">
        <v>44186.572916666664</v>
      </c>
      <c r="C16424" s="405" t="s">
        <v>97</v>
      </c>
      <c r="D16424" s="384">
        <v>3797</v>
      </c>
      <c r="E16424">
        <v>0.08</v>
      </c>
      <c r="F16424">
        <v>1.2206999999999999</v>
      </c>
      <c r="G16424" s="384">
        <v>0</v>
      </c>
      <c r="H16424">
        <v>0</v>
      </c>
    </row>
    <row r="16425" spans="1:10">
      <c r="A16425">
        <v>16408</v>
      </c>
      <c r="B16425" s="612">
        <v>44186.572916666664</v>
      </c>
      <c r="C16425" s="405" t="s">
        <v>2110</v>
      </c>
      <c r="D16425" s="384">
        <v>3797</v>
      </c>
      <c r="E16425">
        <v>0.08</v>
      </c>
      <c r="F16425">
        <v>1.2206999999999999</v>
      </c>
      <c r="G16425" s="384">
        <v>0</v>
      </c>
      <c r="H16425">
        <v>1.21743</v>
      </c>
    </row>
    <row r="16426" spans="1:10">
      <c r="A16426">
        <v>16423</v>
      </c>
      <c r="B16426" s="612">
        <v>44186.701388888891</v>
      </c>
      <c r="C16426" s="405" t="s">
        <v>2110</v>
      </c>
      <c r="D16426" s="384">
        <v>3797</v>
      </c>
      <c r="E16426">
        <v>0.08</v>
      </c>
      <c r="F16426">
        <v>1.2206999999999999</v>
      </c>
      <c r="G16426" s="384">
        <v>0</v>
      </c>
      <c r="H16426">
        <v>1.21902</v>
      </c>
    </row>
    <row r="16427" spans="1:10">
      <c r="A16427">
        <v>16432</v>
      </c>
      <c r="B16427" s="612">
        <v>44186.777083333334</v>
      </c>
      <c r="C16427" s="405" t="s">
        <v>2110</v>
      </c>
      <c r="D16427" s="384">
        <v>3797</v>
      </c>
      <c r="E16427">
        <v>0.08</v>
      </c>
      <c r="F16427">
        <v>1.2206999999999999</v>
      </c>
      <c r="G16427" s="384">
        <v>0</v>
      </c>
      <c r="H16427">
        <v>1.2206900000000001</v>
      </c>
    </row>
    <row r="16428" spans="1:10">
      <c r="A16428">
        <v>16450</v>
      </c>
      <c r="B16428" s="612">
        <v>44187.411805555559</v>
      </c>
      <c r="C16428" s="405" t="s">
        <v>2054</v>
      </c>
      <c r="D16428" s="384">
        <v>3797</v>
      </c>
      <c r="E16428">
        <v>0.08</v>
      </c>
      <c r="F16428">
        <v>1.2206900000000001</v>
      </c>
      <c r="G16428" s="384">
        <v>0</v>
      </c>
      <c r="H16428">
        <v>1.2206900000000001</v>
      </c>
      <c r="I16428">
        <v>0.17</v>
      </c>
      <c r="J16428" s="384">
        <v>45951.41</v>
      </c>
    </row>
    <row r="16429" spans="1:10">
      <c r="A16429">
        <v>16413</v>
      </c>
      <c r="B16429" s="612">
        <v>44186.57916666667</v>
      </c>
      <c r="C16429" s="405" t="s">
        <v>96</v>
      </c>
      <c r="D16429" s="384">
        <v>3798</v>
      </c>
      <c r="E16429">
        <v>0.02</v>
      </c>
      <c r="F16429">
        <v>1.2206399999999999</v>
      </c>
      <c r="G16429" s="384">
        <v>0</v>
      </c>
      <c r="H16429">
        <v>0</v>
      </c>
    </row>
    <row r="16430" spans="1:10">
      <c r="A16430">
        <v>16414</v>
      </c>
      <c r="B16430" s="612">
        <v>44186.57916666667</v>
      </c>
      <c r="C16430" s="405" t="s">
        <v>2110</v>
      </c>
      <c r="D16430" s="384">
        <v>3798</v>
      </c>
      <c r="E16430">
        <v>0.02</v>
      </c>
      <c r="F16430">
        <v>1.2206399999999999</v>
      </c>
      <c r="G16430" s="384">
        <v>0</v>
      </c>
      <c r="H16430">
        <v>1.2216400000000001</v>
      </c>
    </row>
    <row r="16431" spans="1:10">
      <c r="A16431">
        <v>16415</v>
      </c>
      <c r="B16431" s="612">
        <v>44186.59652777778</v>
      </c>
      <c r="C16431" s="405" t="s">
        <v>2054</v>
      </c>
      <c r="D16431" s="384">
        <v>3798</v>
      </c>
      <c r="E16431">
        <v>0.02</v>
      </c>
      <c r="F16431">
        <v>1.2216400000000001</v>
      </c>
      <c r="G16431" s="384">
        <v>0</v>
      </c>
      <c r="H16431">
        <v>1.2216400000000001</v>
      </c>
      <c r="I16431">
        <v>2</v>
      </c>
      <c r="J16431" s="384">
        <v>45990.31</v>
      </c>
    </row>
    <row r="16432" spans="1:10">
      <c r="A16432">
        <v>16416</v>
      </c>
      <c r="B16432" s="612">
        <v>44186.628472222219</v>
      </c>
      <c r="C16432" s="405" t="s">
        <v>96</v>
      </c>
      <c r="D16432" s="384">
        <v>3799</v>
      </c>
      <c r="E16432">
        <v>0.02</v>
      </c>
      <c r="F16432">
        <v>1.22102</v>
      </c>
      <c r="G16432" s="384">
        <v>0</v>
      </c>
      <c r="H16432">
        <v>0</v>
      </c>
    </row>
    <row r="16433" spans="1:10">
      <c r="A16433">
        <v>16417</v>
      </c>
      <c r="B16433" s="612">
        <v>44186.628472222219</v>
      </c>
      <c r="C16433" s="405" t="s">
        <v>2110</v>
      </c>
      <c r="D16433" s="384">
        <v>3799</v>
      </c>
      <c r="E16433">
        <v>0.02</v>
      </c>
      <c r="F16433">
        <v>1.22102</v>
      </c>
      <c r="G16433" s="384">
        <v>0</v>
      </c>
      <c r="H16433">
        <v>1.2220200000000001</v>
      </c>
    </row>
    <row r="16434" spans="1:10">
      <c r="A16434">
        <v>16418</v>
      </c>
      <c r="B16434" s="612">
        <v>44186.668749999997</v>
      </c>
      <c r="C16434" s="405" t="s">
        <v>2054</v>
      </c>
      <c r="D16434" s="384">
        <v>3799</v>
      </c>
      <c r="E16434">
        <v>0.02</v>
      </c>
      <c r="F16434">
        <v>1.2220200000000001</v>
      </c>
      <c r="G16434" s="384">
        <v>0</v>
      </c>
      <c r="H16434">
        <v>1.2220200000000001</v>
      </c>
      <c r="I16434">
        <v>2</v>
      </c>
      <c r="J16434" s="384">
        <v>45992.31</v>
      </c>
    </row>
    <row r="16435" spans="1:10">
      <c r="A16435">
        <v>16419</v>
      </c>
      <c r="B16435" s="612">
        <v>44186.672222222223</v>
      </c>
      <c r="C16435" s="405" t="s">
        <v>96</v>
      </c>
      <c r="D16435" s="384">
        <v>3800</v>
      </c>
      <c r="E16435">
        <v>0.02</v>
      </c>
      <c r="F16435">
        <v>1.2219599999999999</v>
      </c>
      <c r="G16435" s="384">
        <v>0</v>
      </c>
      <c r="H16435">
        <v>0</v>
      </c>
    </row>
    <row r="16436" spans="1:10">
      <c r="A16436">
        <v>16420</v>
      </c>
      <c r="B16436" s="612">
        <v>44186.672222222223</v>
      </c>
      <c r="C16436" s="405" t="s">
        <v>2110</v>
      </c>
      <c r="D16436" s="384">
        <v>3800</v>
      </c>
      <c r="E16436">
        <v>0.02</v>
      </c>
      <c r="F16436">
        <v>1.2219599999999999</v>
      </c>
      <c r="G16436" s="384">
        <v>0</v>
      </c>
      <c r="H16436">
        <v>1.22296</v>
      </c>
    </row>
    <row r="16437" spans="1:10">
      <c r="A16437">
        <v>16428</v>
      </c>
      <c r="B16437" s="612">
        <v>44186.701388888891</v>
      </c>
      <c r="C16437" s="405" t="s">
        <v>2054</v>
      </c>
      <c r="D16437" s="384">
        <v>3800</v>
      </c>
      <c r="E16437">
        <v>0.02</v>
      </c>
      <c r="F16437">
        <v>1.22296</v>
      </c>
      <c r="G16437" s="384">
        <v>0</v>
      </c>
      <c r="H16437">
        <v>1.22296</v>
      </c>
      <c r="I16437">
        <v>2</v>
      </c>
      <c r="J16437" s="384">
        <v>45994.31</v>
      </c>
    </row>
    <row r="16438" spans="1:10">
      <c r="A16438">
        <v>16421</v>
      </c>
      <c r="B16438" s="612">
        <v>44186.701388888891</v>
      </c>
      <c r="C16438" s="405" t="s">
        <v>97</v>
      </c>
      <c r="D16438" s="384">
        <v>3801</v>
      </c>
      <c r="E16438">
        <v>0.14000000000000001</v>
      </c>
      <c r="F16438">
        <v>1.22262</v>
      </c>
      <c r="G16438" s="384">
        <v>0</v>
      </c>
      <c r="H16438">
        <v>0</v>
      </c>
    </row>
    <row r="16439" spans="1:10">
      <c r="A16439">
        <v>16422</v>
      </c>
      <c r="B16439" s="612">
        <v>44186.701388888891</v>
      </c>
      <c r="C16439" s="405" t="s">
        <v>2110</v>
      </c>
      <c r="D16439" s="384">
        <v>3801</v>
      </c>
      <c r="E16439">
        <v>0.14000000000000001</v>
      </c>
      <c r="F16439">
        <v>1.22262</v>
      </c>
      <c r="G16439" s="384">
        <v>0</v>
      </c>
      <c r="H16439">
        <v>1.21902</v>
      </c>
    </row>
    <row r="16440" spans="1:10">
      <c r="A16440">
        <v>16431</v>
      </c>
      <c r="B16440" s="612">
        <v>44186.777083333334</v>
      </c>
      <c r="C16440" s="405" t="s">
        <v>2110</v>
      </c>
      <c r="D16440" s="384">
        <v>3801</v>
      </c>
      <c r="E16440">
        <v>0.14000000000000001</v>
      </c>
      <c r="F16440">
        <v>1.22262</v>
      </c>
      <c r="G16440" s="384">
        <v>0</v>
      </c>
      <c r="H16440">
        <v>1.2206900000000001</v>
      </c>
    </row>
    <row r="16441" spans="1:10">
      <c r="A16441">
        <v>16451</v>
      </c>
      <c r="B16441" s="612">
        <v>44187.411805555559</v>
      </c>
      <c r="C16441" s="405" t="s">
        <v>2054</v>
      </c>
      <c r="D16441" s="384">
        <v>3801</v>
      </c>
      <c r="E16441">
        <v>0.14000000000000001</v>
      </c>
      <c r="F16441">
        <v>1.2206900000000001</v>
      </c>
      <c r="G16441" s="384">
        <v>0</v>
      </c>
      <c r="H16441">
        <v>1.2206900000000001</v>
      </c>
      <c r="I16441">
        <v>27.18</v>
      </c>
      <c r="J16441" s="384">
        <v>45978.59</v>
      </c>
    </row>
    <row r="16442" spans="1:10">
      <c r="A16442">
        <v>16429</v>
      </c>
      <c r="B16442" s="612">
        <v>44186.777083333334</v>
      </c>
      <c r="C16442" s="405" t="s">
        <v>97</v>
      </c>
      <c r="D16442" s="384">
        <v>3802</v>
      </c>
      <c r="E16442">
        <v>0.23</v>
      </c>
      <c r="F16442">
        <v>1.22462</v>
      </c>
      <c r="G16442" s="384">
        <v>0</v>
      </c>
      <c r="H16442">
        <v>0</v>
      </c>
    </row>
    <row r="16443" spans="1:10">
      <c r="A16443">
        <v>16430</v>
      </c>
      <c r="B16443" s="612">
        <v>44186.777083333334</v>
      </c>
      <c r="C16443" s="405" t="s">
        <v>2110</v>
      </c>
      <c r="D16443" s="384">
        <v>3802</v>
      </c>
      <c r="E16443">
        <v>0.23</v>
      </c>
      <c r="F16443">
        <v>1.22462</v>
      </c>
      <c r="G16443" s="384">
        <v>0</v>
      </c>
      <c r="H16443">
        <v>1.2206900000000001</v>
      </c>
    </row>
    <row r="16444" spans="1:10">
      <c r="A16444">
        <v>16452</v>
      </c>
      <c r="B16444" s="612">
        <v>44187.411805555559</v>
      </c>
      <c r="C16444" s="405" t="s">
        <v>2054</v>
      </c>
      <c r="D16444" s="384">
        <v>3802</v>
      </c>
      <c r="E16444">
        <v>0.23</v>
      </c>
      <c r="F16444">
        <v>1.2206900000000001</v>
      </c>
      <c r="G16444" s="384">
        <v>0</v>
      </c>
      <c r="H16444">
        <v>1.2206900000000001</v>
      </c>
      <c r="I16444">
        <v>90.65</v>
      </c>
      <c r="J16444" s="384">
        <v>46069.24</v>
      </c>
    </row>
    <row r="16445" spans="1:10">
      <c r="A16445">
        <v>16437</v>
      </c>
      <c r="B16445" s="612">
        <v>44186.792361111111</v>
      </c>
      <c r="C16445" s="405" t="s">
        <v>96</v>
      </c>
      <c r="D16445" s="384">
        <v>3803</v>
      </c>
      <c r="E16445">
        <v>0.02</v>
      </c>
      <c r="F16445">
        <v>1.2244299999999999</v>
      </c>
      <c r="G16445" s="384">
        <v>0</v>
      </c>
      <c r="H16445">
        <v>0</v>
      </c>
    </row>
    <row r="16446" spans="1:10">
      <c r="A16446">
        <v>16438</v>
      </c>
      <c r="B16446" s="612">
        <v>44186.792361111111</v>
      </c>
      <c r="C16446" s="405" t="s">
        <v>2110</v>
      </c>
      <c r="D16446" s="384">
        <v>3803</v>
      </c>
      <c r="E16446">
        <v>0.02</v>
      </c>
      <c r="F16446">
        <v>1.2244299999999999</v>
      </c>
      <c r="G16446" s="384">
        <v>0</v>
      </c>
      <c r="H16446">
        <v>1.22543</v>
      </c>
    </row>
    <row r="16447" spans="1:10">
      <c r="A16447">
        <v>16441</v>
      </c>
      <c r="B16447" s="612">
        <v>44187.138194444444</v>
      </c>
      <c r="C16447" s="405" t="s">
        <v>2110</v>
      </c>
      <c r="D16447" s="384">
        <v>3803</v>
      </c>
      <c r="E16447">
        <v>0.02</v>
      </c>
      <c r="F16447">
        <v>1.2244299999999999</v>
      </c>
      <c r="G16447" s="384">
        <v>0</v>
      </c>
      <c r="H16447">
        <v>1.2246300000000001</v>
      </c>
    </row>
    <row r="16448" spans="1:10">
      <c r="A16448">
        <v>16445</v>
      </c>
      <c r="B16448" s="612">
        <v>44187.334722222222</v>
      </c>
      <c r="C16448" s="405" t="s">
        <v>2110</v>
      </c>
      <c r="D16448" s="384">
        <v>3803</v>
      </c>
      <c r="E16448">
        <v>0.02</v>
      </c>
      <c r="F16448">
        <v>1.2244299999999999</v>
      </c>
      <c r="G16448" s="384">
        <v>0</v>
      </c>
      <c r="H16448">
        <v>1.22359</v>
      </c>
    </row>
    <row r="16449" spans="1:10">
      <c r="A16449">
        <v>16455</v>
      </c>
      <c r="B16449" s="612">
        <v>44187.487500000003</v>
      </c>
      <c r="C16449" s="405" t="s">
        <v>2054</v>
      </c>
      <c r="D16449" s="384">
        <v>3803</v>
      </c>
      <c r="E16449">
        <v>0.02</v>
      </c>
      <c r="F16449">
        <v>1.22359</v>
      </c>
      <c r="G16449" s="384">
        <v>0</v>
      </c>
      <c r="H16449">
        <v>1.22359</v>
      </c>
      <c r="I16449">
        <v>-1.76</v>
      </c>
      <c r="J16449" s="384">
        <v>46067.48</v>
      </c>
    </row>
    <row r="16450" spans="1:10">
      <c r="A16450">
        <v>16439</v>
      </c>
      <c r="B16450" s="612">
        <v>44187.138194444444</v>
      </c>
      <c r="C16450" s="405" t="s">
        <v>96</v>
      </c>
      <c r="D16450" s="384">
        <v>3804</v>
      </c>
      <c r="E16450">
        <v>0.02</v>
      </c>
      <c r="F16450">
        <v>1.22282</v>
      </c>
      <c r="G16450" s="384">
        <v>0</v>
      </c>
      <c r="H16450">
        <v>0</v>
      </c>
    </row>
    <row r="16451" spans="1:10">
      <c r="A16451">
        <v>16440</v>
      </c>
      <c r="B16451" s="612">
        <v>44187.138194444444</v>
      </c>
      <c r="C16451" s="405" t="s">
        <v>2110</v>
      </c>
      <c r="D16451" s="384">
        <v>3804</v>
      </c>
      <c r="E16451">
        <v>0.02</v>
      </c>
      <c r="F16451">
        <v>1.22282</v>
      </c>
      <c r="G16451" s="384">
        <v>0</v>
      </c>
      <c r="H16451">
        <v>1.2246300000000001</v>
      </c>
    </row>
    <row r="16452" spans="1:10">
      <c r="A16452">
        <v>16444</v>
      </c>
      <c r="B16452" s="612">
        <v>44187.334722222222</v>
      </c>
      <c r="C16452" s="405" t="s">
        <v>2110</v>
      </c>
      <c r="D16452" s="384">
        <v>3804</v>
      </c>
      <c r="E16452">
        <v>0.02</v>
      </c>
      <c r="F16452">
        <v>1.22282</v>
      </c>
      <c r="G16452" s="384">
        <v>0</v>
      </c>
      <c r="H16452">
        <v>1.22359</v>
      </c>
    </row>
    <row r="16453" spans="1:10">
      <c r="A16453">
        <v>16456</v>
      </c>
      <c r="B16453" s="612">
        <v>44187.487500000003</v>
      </c>
      <c r="C16453" s="405" t="s">
        <v>2054</v>
      </c>
      <c r="D16453" s="384">
        <v>3804</v>
      </c>
      <c r="E16453">
        <v>0.02</v>
      </c>
      <c r="F16453">
        <v>1.22359</v>
      </c>
      <c r="G16453" s="384">
        <v>0</v>
      </c>
      <c r="H16453">
        <v>1.22359</v>
      </c>
      <c r="I16453">
        <v>1.54</v>
      </c>
      <c r="J16453" s="384">
        <v>46069.02</v>
      </c>
    </row>
    <row r="16454" spans="1:10">
      <c r="A16454">
        <v>16442</v>
      </c>
      <c r="B16454" s="612">
        <v>44187.334722222222</v>
      </c>
      <c r="C16454" s="405" t="s">
        <v>96</v>
      </c>
      <c r="D16454" s="384">
        <v>3805</v>
      </c>
      <c r="E16454">
        <v>0.03</v>
      </c>
      <c r="F16454">
        <v>1.2212000000000001</v>
      </c>
      <c r="G16454" s="384">
        <v>0</v>
      </c>
      <c r="H16454">
        <v>0</v>
      </c>
    </row>
    <row r="16455" spans="1:10">
      <c r="A16455">
        <v>16443</v>
      </c>
      <c r="B16455" s="612">
        <v>44187.334722222222</v>
      </c>
      <c r="C16455" s="405" t="s">
        <v>2110</v>
      </c>
      <c r="D16455" s="384">
        <v>3805</v>
      </c>
      <c r="E16455">
        <v>0.03</v>
      </c>
      <c r="F16455">
        <v>1.2212000000000001</v>
      </c>
      <c r="G16455" s="384">
        <v>0</v>
      </c>
      <c r="H16455">
        <v>1.22359</v>
      </c>
    </row>
    <row r="16456" spans="1:10">
      <c r="A16456">
        <v>16457</v>
      </c>
      <c r="B16456" s="612">
        <v>44187.487500000003</v>
      </c>
      <c r="C16456" s="405" t="s">
        <v>2054</v>
      </c>
      <c r="D16456" s="384">
        <v>3805</v>
      </c>
      <c r="E16456">
        <v>0.03</v>
      </c>
      <c r="F16456">
        <v>1.22359</v>
      </c>
      <c r="G16456" s="384">
        <v>0</v>
      </c>
      <c r="H16456">
        <v>1.22359</v>
      </c>
      <c r="I16456">
        <v>7.17</v>
      </c>
      <c r="J16456" s="384">
        <v>46076.19</v>
      </c>
    </row>
    <row r="16457" spans="1:10">
      <c r="A16457">
        <v>16453</v>
      </c>
      <c r="B16457" s="612">
        <v>44187.449305555558</v>
      </c>
      <c r="C16457" s="405" t="s">
        <v>97</v>
      </c>
      <c r="D16457" s="384">
        <v>3806</v>
      </c>
      <c r="E16457">
        <v>0.02</v>
      </c>
      <c r="F16457">
        <v>1.2223599999999999</v>
      </c>
      <c r="G16457" s="384">
        <v>0</v>
      </c>
      <c r="H16457">
        <v>0</v>
      </c>
    </row>
    <row r="16458" spans="1:10">
      <c r="A16458">
        <v>16454</v>
      </c>
      <c r="B16458" s="612">
        <v>44187.449305555558</v>
      </c>
      <c r="C16458" s="405" t="s">
        <v>2110</v>
      </c>
      <c r="D16458" s="384">
        <v>3806</v>
      </c>
      <c r="E16458">
        <v>0.02</v>
      </c>
      <c r="F16458">
        <v>1.2223599999999999</v>
      </c>
      <c r="G16458" s="384">
        <v>0</v>
      </c>
      <c r="H16458">
        <v>1.22136</v>
      </c>
    </row>
    <row r="16459" spans="1:10">
      <c r="A16459">
        <v>16460</v>
      </c>
      <c r="B16459" s="612">
        <v>44187.492361111108</v>
      </c>
      <c r="C16459" s="405" t="s">
        <v>2110</v>
      </c>
      <c r="D16459" s="384">
        <v>3806</v>
      </c>
      <c r="E16459">
        <v>0.02</v>
      </c>
      <c r="F16459">
        <v>1.2223599999999999</v>
      </c>
      <c r="G16459" s="384">
        <v>0</v>
      </c>
      <c r="H16459">
        <v>1.2221599999999999</v>
      </c>
    </row>
    <row r="16460" spans="1:10">
      <c r="A16460">
        <v>16464</v>
      </c>
      <c r="B16460" s="612">
        <v>44187.511111111111</v>
      </c>
      <c r="C16460" s="405" t="s">
        <v>2110</v>
      </c>
      <c r="D16460" s="384">
        <v>3806</v>
      </c>
      <c r="E16460">
        <v>0.02</v>
      </c>
      <c r="F16460">
        <v>1.2223599999999999</v>
      </c>
      <c r="G16460" s="384">
        <v>0</v>
      </c>
      <c r="H16460">
        <v>1.22319</v>
      </c>
    </row>
    <row r="16461" spans="1:10">
      <c r="A16461">
        <v>16470</v>
      </c>
      <c r="B16461" s="612">
        <v>44187.582638888889</v>
      </c>
      <c r="C16461" s="405" t="s">
        <v>2054</v>
      </c>
      <c r="D16461" s="384">
        <v>3806</v>
      </c>
      <c r="E16461">
        <v>0.02</v>
      </c>
      <c r="F16461">
        <v>1.22319</v>
      </c>
      <c r="G16461" s="384">
        <v>0</v>
      </c>
      <c r="H16461">
        <v>1.22319</v>
      </c>
      <c r="I16461">
        <v>-1.66</v>
      </c>
      <c r="J16461" s="384">
        <v>46074.53</v>
      </c>
    </row>
    <row r="16462" spans="1:10">
      <c r="A16462">
        <v>16458</v>
      </c>
      <c r="B16462" s="612">
        <v>44187.492361111108</v>
      </c>
      <c r="C16462" s="405" t="s">
        <v>97</v>
      </c>
      <c r="D16462" s="384">
        <v>3807</v>
      </c>
      <c r="E16462">
        <v>0.02</v>
      </c>
      <c r="F16462">
        <v>1.2239599999999999</v>
      </c>
      <c r="G16462" s="384">
        <v>0</v>
      </c>
      <c r="H16462">
        <v>0</v>
      </c>
    </row>
    <row r="16463" spans="1:10">
      <c r="A16463">
        <v>16459</v>
      </c>
      <c r="B16463" s="612">
        <v>44187.492361111108</v>
      </c>
      <c r="C16463" s="405" t="s">
        <v>2110</v>
      </c>
      <c r="D16463" s="384">
        <v>3807</v>
      </c>
      <c r="E16463">
        <v>0.02</v>
      </c>
      <c r="F16463">
        <v>1.2239599999999999</v>
      </c>
      <c r="G16463" s="384">
        <v>0</v>
      </c>
      <c r="H16463">
        <v>1.2221599999999999</v>
      </c>
    </row>
    <row r="16464" spans="1:10">
      <c r="A16464">
        <v>16463</v>
      </c>
      <c r="B16464" s="612">
        <v>44187.511111111111</v>
      </c>
      <c r="C16464" s="405" t="s">
        <v>2110</v>
      </c>
      <c r="D16464" s="384">
        <v>3807</v>
      </c>
      <c r="E16464">
        <v>0.02</v>
      </c>
      <c r="F16464">
        <v>1.2239599999999999</v>
      </c>
      <c r="G16464" s="384">
        <v>0</v>
      </c>
      <c r="H16464">
        <v>1.22319</v>
      </c>
    </row>
    <row r="16465" spans="1:10">
      <c r="A16465">
        <v>16471</v>
      </c>
      <c r="B16465" s="612">
        <v>44187.582638888889</v>
      </c>
      <c r="C16465" s="405" t="s">
        <v>2054</v>
      </c>
      <c r="D16465" s="384">
        <v>3807</v>
      </c>
      <c r="E16465">
        <v>0.02</v>
      </c>
      <c r="F16465">
        <v>1.22319</v>
      </c>
      <c r="G16465" s="384">
        <v>0</v>
      </c>
      <c r="H16465">
        <v>1.22319</v>
      </c>
      <c r="I16465">
        <v>1.54</v>
      </c>
      <c r="J16465" s="384">
        <v>46076.07</v>
      </c>
    </row>
    <row r="16466" spans="1:10">
      <c r="A16466">
        <v>16461</v>
      </c>
      <c r="B16466" s="612">
        <v>44187.511111111111</v>
      </c>
      <c r="C16466" s="405" t="s">
        <v>97</v>
      </c>
      <c r="D16466" s="384">
        <v>3808</v>
      </c>
      <c r="E16466">
        <v>0.03</v>
      </c>
      <c r="F16466">
        <v>1.22556</v>
      </c>
      <c r="G16466" s="384">
        <v>0</v>
      </c>
      <c r="H16466">
        <v>0</v>
      </c>
    </row>
    <row r="16467" spans="1:10">
      <c r="A16467">
        <v>16462</v>
      </c>
      <c r="B16467" s="612">
        <v>44187.511111111111</v>
      </c>
      <c r="C16467" s="405" t="s">
        <v>2110</v>
      </c>
      <c r="D16467" s="384">
        <v>3808</v>
      </c>
      <c r="E16467">
        <v>0.03</v>
      </c>
      <c r="F16467">
        <v>1.22556</v>
      </c>
      <c r="G16467" s="384">
        <v>0</v>
      </c>
      <c r="H16467">
        <v>1.22319</v>
      </c>
    </row>
    <row r="16468" spans="1:10">
      <c r="A16468">
        <v>16472</v>
      </c>
      <c r="B16468" s="612">
        <v>44187.582638888889</v>
      </c>
      <c r="C16468" s="405" t="s">
        <v>2054</v>
      </c>
      <c r="D16468" s="384">
        <v>3808</v>
      </c>
      <c r="E16468">
        <v>0.03</v>
      </c>
      <c r="F16468">
        <v>1.22319</v>
      </c>
      <c r="G16468" s="384">
        <v>0</v>
      </c>
      <c r="H16468">
        <v>1.22319</v>
      </c>
      <c r="I16468">
        <v>7.11</v>
      </c>
      <c r="J16468" s="384">
        <v>46083.18</v>
      </c>
    </row>
    <row r="16469" spans="1:10">
      <c r="A16469">
        <v>16465</v>
      </c>
      <c r="B16469" s="612">
        <v>44187.527777777781</v>
      </c>
      <c r="C16469" s="405" t="s">
        <v>96</v>
      </c>
      <c r="D16469" s="384">
        <v>3809</v>
      </c>
      <c r="E16469">
        <v>0.02</v>
      </c>
      <c r="F16469">
        <v>1.22515</v>
      </c>
      <c r="G16469" s="384">
        <v>0</v>
      </c>
      <c r="H16469">
        <v>0</v>
      </c>
    </row>
    <row r="16470" spans="1:10">
      <c r="A16470">
        <v>16466</v>
      </c>
      <c r="B16470" s="612">
        <v>44187.527777777781</v>
      </c>
      <c r="C16470" s="405" t="s">
        <v>2110</v>
      </c>
      <c r="D16470" s="384">
        <v>3809</v>
      </c>
      <c r="E16470">
        <v>0.02</v>
      </c>
      <c r="F16470">
        <v>1.22515</v>
      </c>
      <c r="G16470" s="384">
        <v>0</v>
      </c>
      <c r="H16470">
        <v>1.2261500000000001</v>
      </c>
    </row>
    <row r="16471" spans="1:10">
      <c r="A16471">
        <v>16469</v>
      </c>
      <c r="B16471" s="612">
        <v>44187.561805555553</v>
      </c>
      <c r="C16471" s="405" t="s">
        <v>2110</v>
      </c>
      <c r="D16471" s="384">
        <v>3809</v>
      </c>
      <c r="E16471">
        <v>0.02</v>
      </c>
      <c r="F16471">
        <v>1.22515</v>
      </c>
      <c r="G16471" s="384">
        <v>0</v>
      </c>
      <c r="H16471">
        <v>1.2253499999999999</v>
      </c>
    </row>
    <row r="16472" spans="1:10">
      <c r="A16472">
        <v>16479</v>
      </c>
      <c r="B16472" s="612">
        <v>44187.611111111109</v>
      </c>
      <c r="C16472" s="405" t="s">
        <v>2110</v>
      </c>
      <c r="D16472" s="384">
        <v>3809</v>
      </c>
      <c r="E16472">
        <v>0.02</v>
      </c>
      <c r="F16472">
        <v>1.22515</v>
      </c>
      <c r="G16472" s="384">
        <v>0</v>
      </c>
      <c r="H16472">
        <v>1.2243200000000001</v>
      </c>
    </row>
    <row r="16473" spans="1:10">
      <c r="A16473">
        <v>16486</v>
      </c>
      <c r="B16473" s="612">
        <v>44187.657638888886</v>
      </c>
      <c r="C16473" s="405" t="s">
        <v>2110</v>
      </c>
      <c r="D16473" s="384">
        <v>3809</v>
      </c>
      <c r="E16473">
        <v>0.02</v>
      </c>
      <c r="F16473">
        <v>1.22515</v>
      </c>
      <c r="G16473" s="384">
        <v>0</v>
      </c>
      <c r="H16473">
        <v>1.2230399999999999</v>
      </c>
    </row>
    <row r="16474" spans="1:10">
      <c r="A16474">
        <v>16493</v>
      </c>
      <c r="B16474" s="612">
        <v>44187.663194444445</v>
      </c>
      <c r="C16474" s="405" t="s">
        <v>2110</v>
      </c>
      <c r="D16474" s="384">
        <v>3809</v>
      </c>
      <c r="E16474">
        <v>0.02</v>
      </c>
      <c r="F16474">
        <v>1.22515</v>
      </c>
      <c r="G16474" s="384">
        <v>0</v>
      </c>
      <c r="H16474">
        <v>1.2216899999999999</v>
      </c>
    </row>
    <row r="16475" spans="1:10">
      <c r="A16475">
        <v>16500</v>
      </c>
      <c r="B16475" s="612">
        <v>44187.667361111111</v>
      </c>
      <c r="C16475" s="405" t="s">
        <v>2110</v>
      </c>
      <c r="D16475" s="384">
        <v>3809</v>
      </c>
      <c r="E16475">
        <v>0.02</v>
      </c>
      <c r="F16475">
        <v>1.22515</v>
      </c>
      <c r="G16475" s="384">
        <v>0</v>
      </c>
      <c r="H16475">
        <v>1.2201200000000001</v>
      </c>
    </row>
    <row r="16476" spans="1:10">
      <c r="A16476">
        <v>16528</v>
      </c>
      <c r="B16476" s="612">
        <v>44188.604166666664</v>
      </c>
      <c r="C16476" s="405" t="s">
        <v>2054</v>
      </c>
      <c r="D16476" s="384">
        <v>3809</v>
      </c>
      <c r="E16476">
        <v>0.02</v>
      </c>
      <c r="F16476">
        <v>1.2201200000000001</v>
      </c>
      <c r="G16476" s="384">
        <v>0</v>
      </c>
      <c r="H16476">
        <v>1.2201200000000001</v>
      </c>
      <c r="I16476">
        <v>-10.14</v>
      </c>
      <c r="J16476" s="384">
        <v>46090.03</v>
      </c>
    </row>
    <row r="16477" spans="1:10">
      <c r="A16477">
        <v>16467</v>
      </c>
      <c r="B16477" s="612">
        <v>44187.561805555553</v>
      </c>
      <c r="C16477" s="405" t="s">
        <v>96</v>
      </c>
      <c r="D16477" s="384">
        <v>3810</v>
      </c>
      <c r="E16477">
        <v>0.02</v>
      </c>
      <c r="F16477">
        <v>1.2235499999999999</v>
      </c>
      <c r="G16477" s="384">
        <v>0</v>
      </c>
      <c r="H16477">
        <v>0</v>
      </c>
    </row>
    <row r="16478" spans="1:10">
      <c r="A16478">
        <v>16468</v>
      </c>
      <c r="B16478" s="612">
        <v>44187.561805555553</v>
      </c>
      <c r="C16478" s="405" t="s">
        <v>2110</v>
      </c>
      <c r="D16478" s="384">
        <v>3810</v>
      </c>
      <c r="E16478">
        <v>0.02</v>
      </c>
      <c r="F16478">
        <v>1.2235499999999999</v>
      </c>
      <c r="G16478" s="384">
        <v>0</v>
      </c>
      <c r="H16478">
        <v>1.2253499999999999</v>
      </c>
    </row>
    <row r="16479" spans="1:10">
      <c r="A16479">
        <v>16478</v>
      </c>
      <c r="B16479" s="612">
        <v>44187.611111111109</v>
      </c>
      <c r="C16479" s="405" t="s">
        <v>2110</v>
      </c>
      <c r="D16479" s="384">
        <v>3810</v>
      </c>
      <c r="E16479">
        <v>0.02</v>
      </c>
      <c r="F16479">
        <v>1.2235499999999999</v>
      </c>
      <c r="G16479" s="384">
        <v>0</v>
      </c>
      <c r="H16479">
        <v>1.2243200000000001</v>
      </c>
    </row>
    <row r="16480" spans="1:10">
      <c r="A16480">
        <v>16485</v>
      </c>
      <c r="B16480" s="612">
        <v>44187.657638888886</v>
      </c>
      <c r="C16480" s="405" t="s">
        <v>2110</v>
      </c>
      <c r="D16480" s="384">
        <v>3810</v>
      </c>
      <c r="E16480">
        <v>0.02</v>
      </c>
      <c r="F16480">
        <v>1.2235499999999999</v>
      </c>
      <c r="G16480" s="384">
        <v>0</v>
      </c>
      <c r="H16480">
        <v>1.2230399999999999</v>
      </c>
    </row>
    <row r="16481" spans="1:10">
      <c r="A16481">
        <v>16492</v>
      </c>
      <c r="B16481" s="612">
        <v>44187.663194444445</v>
      </c>
      <c r="C16481" s="405" t="s">
        <v>2110</v>
      </c>
      <c r="D16481" s="384">
        <v>3810</v>
      </c>
      <c r="E16481">
        <v>0.02</v>
      </c>
      <c r="F16481">
        <v>1.2235499999999999</v>
      </c>
      <c r="G16481" s="384">
        <v>0</v>
      </c>
      <c r="H16481">
        <v>1.2216899999999999</v>
      </c>
    </row>
    <row r="16482" spans="1:10">
      <c r="A16482">
        <v>16499</v>
      </c>
      <c r="B16482" s="612">
        <v>44187.667361111111</v>
      </c>
      <c r="C16482" s="405" t="s">
        <v>2110</v>
      </c>
      <c r="D16482" s="384">
        <v>3810</v>
      </c>
      <c r="E16482">
        <v>0.02</v>
      </c>
      <c r="F16482">
        <v>1.2235499999999999</v>
      </c>
      <c r="G16482" s="384">
        <v>0</v>
      </c>
      <c r="H16482">
        <v>1.2201200000000001</v>
      </c>
    </row>
    <row r="16483" spans="1:10">
      <c r="A16483">
        <v>16529</v>
      </c>
      <c r="B16483" s="612">
        <v>44188.604166666664</v>
      </c>
      <c r="C16483" s="405" t="s">
        <v>2054</v>
      </c>
      <c r="D16483" s="384">
        <v>3810</v>
      </c>
      <c r="E16483">
        <v>0.02</v>
      </c>
      <c r="F16483">
        <v>1.2201200000000001</v>
      </c>
      <c r="G16483" s="384">
        <v>0</v>
      </c>
      <c r="H16483">
        <v>1.2201200000000001</v>
      </c>
      <c r="I16483">
        <v>-6.94</v>
      </c>
      <c r="J16483" s="384">
        <v>46083.09</v>
      </c>
    </row>
    <row r="16484" spans="1:10">
      <c r="A16484">
        <v>16473</v>
      </c>
      <c r="B16484" s="612">
        <v>44187.585416666669</v>
      </c>
      <c r="C16484" s="405" t="s">
        <v>97</v>
      </c>
      <c r="D16484" s="384">
        <v>3811</v>
      </c>
      <c r="E16484">
        <v>0.02</v>
      </c>
      <c r="F16484">
        <v>1.22366</v>
      </c>
      <c r="G16484" s="384">
        <v>0</v>
      </c>
      <c r="H16484">
        <v>0</v>
      </c>
    </row>
    <row r="16485" spans="1:10">
      <c r="A16485">
        <v>16474</v>
      </c>
      <c r="B16485" s="612">
        <v>44187.585416666669</v>
      </c>
      <c r="C16485" s="405" t="s">
        <v>2110</v>
      </c>
      <c r="D16485" s="384">
        <v>3811</v>
      </c>
      <c r="E16485">
        <v>0.02</v>
      </c>
      <c r="F16485">
        <v>1.22366</v>
      </c>
      <c r="G16485" s="384">
        <v>0</v>
      </c>
      <c r="H16485">
        <v>1.2226600000000001</v>
      </c>
    </row>
    <row r="16486" spans="1:10">
      <c r="A16486">
        <v>16475</v>
      </c>
      <c r="B16486" s="612">
        <v>44187.602083333331</v>
      </c>
      <c r="C16486" s="405" t="s">
        <v>2054</v>
      </c>
      <c r="D16486" s="384">
        <v>3811</v>
      </c>
      <c r="E16486">
        <v>0.02</v>
      </c>
      <c r="F16486">
        <v>1.2226600000000001</v>
      </c>
      <c r="G16486" s="384">
        <v>0</v>
      </c>
      <c r="H16486">
        <v>1.2226600000000001</v>
      </c>
      <c r="I16486">
        <v>2</v>
      </c>
      <c r="J16486" s="384">
        <v>46085.18</v>
      </c>
    </row>
    <row r="16487" spans="1:10">
      <c r="A16487">
        <v>16476</v>
      </c>
      <c r="B16487" s="612">
        <v>44187.611111111109</v>
      </c>
      <c r="C16487" s="405" t="s">
        <v>96</v>
      </c>
      <c r="D16487" s="384">
        <v>3812</v>
      </c>
      <c r="E16487">
        <v>0.03</v>
      </c>
      <c r="F16487">
        <v>1.22194</v>
      </c>
      <c r="G16487" s="384">
        <v>0</v>
      </c>
      <c r="H16487">
        <v>0</v>
      </c>
    </row>
    <row r="16488" spans="1:10">
      <c r="A16488">
        <v>16477</v>
      </c>
      <c r="B16488" s="612">
        <v>44187.611111111109</v>
      </c>
      <c r="C16488" s="405" t="s">
        <v>2110</v>
      </c>
      <c r="D16488" s="384">
        <v>3812</v>
      </c>
      <c r="E16488">
        <v>0.03</v>
      </c>
      <c r="F16488">
        <v>1.22194</v>
      </c>
      <c r="G16488" s="384">
        <v>0</v>
      </c>
      <c r="H16488">
        <v>1.2243200000000001</v>
      </c>
    </row>
    <row r="16489" spans="1:10">
      <c r="A16489">
        <v>16484</v>
      </c>
      <c r="B16489" s="612">
        <v>44187.657638888886</v>
      </c>
      <c r="C16489" s="405" t="s">
        <v>2110</v>
      </c>
      <c r="D16489" s="384">
        <v>3812</v>
      </c>
      <c r="E16489">
        <v>0.03</v>
      </c>
      <c r="F16489">
        <v>1.22194</v>
      </c>
      <c r="G16489" s="384">
        <v>0</v>
      </c>
      <c r="H16489">
        <v>1.2230399999999999</v>
      </c>
    </row>
    <row r="16490" spans="1:10">
      <c r="A16490">
        <v>16491</v>
      </c>
      <c r="B16490" s="612">
        <v>44187.663194444445</v>
      </c>
      <c r="C16490" s="405" t="s">
        <v>2110</v>
      </c>
      <c r="D16490" s="384">
        <v>3812</v>
      </c>
      <c r="E16490">
        <v>0.03</v>
      </c>
      <c r="F16490">
        <v>1.22194</v>
      </c>
      <c r="G16490" s="384">
        <v>0</v>
      </c>
      <c r="H16490">
        <v>1.2216899999999999</v>
      </c>
    </row>
    <row r="16491" spans="1:10">
      <c r="A16491">
        <v>16498</v>
      </c>
      <c r="B16491" s="612">
        <v>44187.667361111111</v>
      </c>
      <c r="C16491" s="405" t="s">
        <v>2110</v>
      </c>
      <c r="D16491" s="384">
        <v>3812</v>
      </c>
      <c r="E16491">
        <v>0.03</v>
      </c>
      <c r="F16491">
        <v>1.22194</v>
      </c>
      <c r="G16491" s="384">
        <v>0</v>
      </c>
      <c r="H16491">
        <v>1.2201200000000001</v>
      </c>
    </row>
    <row r="16492" spans="1:10">
      <c r="A16492">
        <v>16530</v>
      </c>
      <c r="B16492" s="612">
        <v>44188.604166666664</v>
      </c>
      <c r="C16492" s="405" t="s">
        <v>2054</v>
      </c>
      <c r="D16492" s="384">
        <v>3812</v>
      </c>
      <c r="E16492">
        <v>0.03</v>
      </c>
      <c r="F16492">
        <v>1.2201200000000001</v>
      </c>
      <c r="G16492" s="384">
        <v>0</v>
      </c>
      <c r="H16492">
        <v>1.2201200000000001</v>
      </c>
      <c r="I16492">
        <v>-5.58</v>
      </c>
      <c r="J16492" s="384">
        <v>46077.51</v>
      </c>
    </row>
    <row r="16493" spans="1:10">
      <c r="A16493">
        <v>16480</v>
      </c>
      <c r="B16493" s="612">
        <v>44187.628472222219</v>
      </c>
      <c r="C16493" s="405" t="s">
        <v>97</v>
      </c>
      <c r="D16493" s="384">
        <v>3813</v>
      </c>
      <c r="E16493">
        <v>0.02</v>
      </c>
      <c r="F16493">
        <v>1.2206900000000001</v>
      </c>
      <c r="G16493" s="384">
        <v>0</v>
      </c>
      <c r="H16493">
        <v>0</v>
      </c>
    </row>
    <row r="16494" spans="1:10">
      <c r="A16494">
        <v>16481</v>
      </c>
      <c r="B16494" s="612">
        <v>44187.628472222219</v>
      </c>
      <c r="C16494" s="405" t="s">
        <v>2110</v>
      </c>
      <c r="D16494" s="384">
        <v>3813</v>
      </c>
      <c r="E16494">
        <v>0.02</v>
      </c>
      <c r="F16494">
        <v>1.2206900000000001</v>
      </c>
      <c r="G16494" s="384">
        <v>0</v>
      </c>
      <c r="H16494">
        <v>1.2196899999999999</v>
      </c>
    </row>
    <row r="16495" spans="1:10">
      <c r="A16495">
        <v>16487</v>
      </c>
      <c r="B16495" s="612">
        <v>44187.65902777778</v>
      </c>
      <c r="C16495" s="405" t="s">
        <v>2054</v>
      </c>
      <c r="D16495" s="384">
        <v>3813</v>
      </c>
      <c r="E16495">
        <v>0.02</v>
      </c>
      <c r="F16495">
        <v>1.2196899999999999</v>
      </c>
      <c r="G16495" s="384">
        <v>0</v>
      </c>
      <c r="H16495">
        <v>1.2196899999999999</v>
      </c>
      <c r="I16495">
        <v>2</v>
      </c>
      <c r="J16495" s="384">
        <v>46087.18</v>
      </c>
    </row>
    <row r="16496" spans="1:10">
      <c r="A16496">
        <v>16482</v>
      </c>
      <c r="B16496" s="612">
        <v>44187.657638888886</v>
      </c>
      <c r="C16496" s="405" t="s">
        <v>96</v>
      </c>
      <c r="D16496" s="384">
        <v>3814</v>
      </c>
      <c r="E16496">
        <v>0.05</v>
      </c>
      <c r="F16496">
        <v>1.22024</v>
      </c>
      <c r="G16496" s="384">
        <v>0</v>
      </c>
      <c r="H16496">
        <v>0</v>
      </c>
    </row>
    <row r="16497" spans="1:10">
      <c r="A16497">
        <v>16483</v>
      </c>
      <c r="B16497" s="612">
        <v>44187.657638888886</v>
      </c>
      <c r="C16497" s="405" t="s">
        <v>2110</v>
      </c>
      <c r="D16497" s="384">
        <v>3814</v>
      </c>
      <c r="E16497">
        <v>0.05</v>
      </c>
      <c r="F16497">
        <v>1.22024</v>
      </c>
      <c r="G16497" s="384">
        <v>0</v>
      </c>
      <c r="H16497">
        <v>1.2230399999999999</v>
      </c>
    </row>
    <row r="16498" spans="1:10">
      <c r="A16498">
        <v>16490</v>
      </c>
      <c r="B16498" s="612">
        <v>44187.663194444445</v>
      </c>
      <c r="C16498" s="405" t="s">
        <v>2110</v>
      </c>
      <c r="D16498" s="384">
        <v>3814</v>
      </c>
      <c r="E16498">
        <v>0.05</v>
      </c>
      <c r="F16498">
        <v>1.22024</v>
      </c>
      <c r="G16498" s="384">
        <v>0</v>
      </c>
      <c r="H16498">
        <v>1.2216899999999999</v>
      </c>
    </row>
    <row r="16499" spans="1:10">
      <c r="A16499">
        <v>16497</v>
      </c>
      <c r="B16499" s="612">
        <v>44187.667361111111</v>
      </c>
      <c r="C16499" s="405" t="s">
        <v>2110</v>
      </c>
      <c r="D16499" s="384">
        <v>3814</v>
      </c>
      <c r="E16499">
        <v>0.05</v>
      </c>
      <c r="F16499">
        <v>1.22024</v>
      </c>
      <c r="G16499" s="384">
        <v>0</v>
      </c>
      <c r="H16499">
        <v>1.2201200000000001</v>
      </c>
    </row>
    <row r="16500" spans="1:10">
      <c r="A16500">
        <v>16531</v>
      </c>
      <c r="B16500" s="612">
        <v>44188.604166666664</v>
      </c>
      <c r="C16500" s="405" t="s">
        <v>2054</v>
      </c>
      <c r="D16500" s="384">
        <v>3814</v>
      </c>
      <c r="E16500">
        <v>0.05</v>
      </c>
      <c r="F16500">
        <v>1.2201200000000001</v>
      </c>
      <c r="G16500" s="384">
        <v>0</v>
      </c>
      <c r="H16500">
        <v>1.2201200000000001</v>
      </c>
      <c r="I16500">
        <v>-0.8</v>
      </c>
      <c r="J16500" s="384">
        <v>46076.71</v>
      </c>
    </row>
    <row r="16501" spans="1:10">
      <c r="A16501">
        <v>16488</v>
      </c>
      <c r="B16501" s="612">
        <v>44187.663194444445</v>
      </c>
      <c r="C16501" s="405" t="s">
        <v>96</v>
      </c>
      <c r="D16501" s="384">
        <v>3815</v>
      </c>
      <c r="E16501">
        <v>0.08</v>
      </c>
      <c r="F16501">
        <v>1.2184299999999999</v>
      </c>
      <c r="G16501" s="384">
        <v>0</v>
      </c>
      <c r="H16501">
        <v>0</v>
      </c>
    </row>
    <row r="16502" spans="1:10">
      <c r="A16502">
        <v>16489</v>
      </c>
      <c r="B16502" s="612">
        <v>44187.663194444445</v>
      </c>
      <c r="C16502" s="405" t="s">
        <v>2110</v>
      </c>
      <c r="D16502" s="384">
        <v>3815</v>
      </c>
      <c r="E16502">
        <v>0.08</v>
      </c>
      <c r="F16502">
        <v>1.2184299999999999</v>
      </c>
      <c r="G16502" s="384">
        <v>0</v>
      </c>
      <c r="H16502">
        <v>1.2216899999999999</v>
      </c>
    </row>
    <row r="16503" spans="1:10">
      <c r="A16503">
        <v>16496</v>
      </c>
      <c r="B16503" s="612">
        <v>44187.667361111111</v>
      </c>
      <c r="C16503" s="405" t="s">
        <v>2110</v>
      </c>
      <c r="D16503" s="384">
        <v>3815</v>
      </c>
      <c r="E16503">
        <v>0.08</v>
      </c>
      <c r="F16503">
        <v>1.2184299999999999</v>
      </c>
      <c r="G16503" s="384">
        <v>0</v>
      </c>
      <c r="H16503">
        <v>1.2201200000000001</v>
      </c>
    </row>
    <row r="16504" spans="1:10">
      <c r="A16504">
        <v>16532</v>
      </c>
      <c r="B16504" s="612">
        <v>44188.604166666664</v>
      </c>
      <c r="C16504" s="405" t="s">
        <v>2054</v>
      </c>
      <c r="D16504" s="384">
        <v>3815</v>
      </c>
      <c r="E16504">
        <v>0.08</v>
      </c>
      <c r="F16504">
        <v>1.2201200000000001</v>
      </c>
      <c r="G16504" s="384">
        <v>0</v>
      </c>
      <c r="H16504">
        <v>1.2201200000000001</v>
      </c>
      <c r="I16504">
        <v>13.2</v>
      </c>
      <c r="J16504" s="384">
        <v>46089.91</v>
      </c>
    </row>
    <row r="16505" spans="1:10">
      <c r="A16505">
        <v>16494</v>
      </c>
      <c r="B16505" s="612">
        <v>44187.667361111111</v>
      </c>
      <c r="C16505" s="405" t="s">
        <v>96</v>
      </c>
      <c r="D16505" s="384">
        <v>3816</v>
      </c>
      <c r="E16505">
        <v>0.14000000000000001</v>
      </c>
      <c r="F16505">
        <v>1.21652</v>
      </c>
      <c r="G16505" s="384">
        <v>0</v>
      </c>
      <c r="H16505">
        <v>0</v>
      </c>
    </row>
    <row r="16506" spans="1:10">
      <c r="A16506">
        <v>16495</v>
      </c>
      <c r="B16506" s="612">
        <v>44187.667361111111</v>
      </c>
      <c r="C16506" s="405" t="s">
        <v>2110</v>
      </c>
      <c r="D16506" s="384">
        <v>3816</v>
      </c>
      <c r="E16506">
        <v>0.14000000000000001</v>
      </c>
      <c r="F16506">
        <v>1.21652</v>
      </c>
      <c r="G16506" s="384">
        <v>0</v>
      </c>
      <c r="H16506">
        <v>1.2201200000000001</v>
      </c>
    </row>
    <row r="16507" spans="1:10">
      <c r="A16507">
        <v>16533</v>
      </c>
      <c r="B16507" s="612">
        <v>44188.604166666664</v>
      </c>
      <c r="C16507" s="405" t="s">
        <v>2054</v>
      </c>
      <c r="D16507" s="384">
        <v>3816</v>
      </c>
      <c r="E16507">
        <v>0.14000000000000001</v>
      </c>
      <c r="F16507">
        <v>1.2201200000000001</v>
      </c>
      <c r="G16507" s="384">
        <v>0</v>
      </c>
      <c r="H16507">
        <v>1.2201200000000001</v>
      </c>
      <c r="I16507">
        <v>49.84</v>
      </c>
      <c r="J16507" s="384">
        <v>46139.75</v>
      </c>
    </row>
    <row r="16508" spans="1:10">
      <c r="A16508">
        <v>16501</v>
      </c>
      <c r="B16508" s="612">
        <v>44187.700694444444</v>
      </c>
      <c r="C16508" s="405" t="s">
        <v>97</v>
      </c>
      <c r="D16508" s="384">
        <v>3817</v>
      </c>
      <c r="E16508">
        <v>0.02</v>
      </c>
      <c r="F16508">
        <v>1.21699</v>
      </c>
      <c r="G16508" s="384">
        <v>0</v>
      </c>
      <c r="H16508">
        <v>0</v>
      </c>
    </row>
    <row r="16509" spans="1:10">
      <c r="A16509">
        <v>16502</v>
      </c>
      <c r="B16509" s="612">
        <v>44187.700694444444</v>
      </c>
      <c r="C16509" s="405" t="s">
        <v>2110</v>
      </c>
      <c r="D16509" s="384">
        <v>3817</v>
      </c>
      <c r="E16509">
        <v>0.02</v>
      </c>
      <c r="F16509">
        <v>1.21699</v>
      </c>
      <c r="G16509" s="384">
        <v>0</v>
      </c>
      <c r="H16509">
        <v>1.2159899999999999</v>
      </c>
    </row>
    <row r="16510" spans="1:10">
      <c r="A16510">
        <v>16503</v>
      </c>
      <c r="B16510" s="612">
        <v>44187.783333333333</v>
      </c>
      <c r="C16510" s="405" t="s">
        <v>2054</v>
      </c>
      <c r="D16510" s="384">
        <v>3817</v>
      </c>
      <c r="E16510">
        <v>0.02</v>
      </c>
      <c r="F16510">
        <v>1.2159899999999999</v>
      </c>
      <c r="G16510" s="384">
        <v>0</v>
      </c>
      <c r="H16510">
        <v>1.2159899999999999</v>
      </c>
      <c r="I16510">
        <v>2</v>
      </c>
      <c r="J16510" s="384">
        <v>46089.18</v>
      </c>
    </row>
    <row r="16511" spans="1:10">
      <c r="A16511">
        <v>16504</v>
      </c>
      <c r="B16511" s="612">
        <v>44187.787499999999</v>
      </c>
      <c r="C16511" s="405" t="s">
        <v>97</v>
      </c>
      <c r="D16511" s="384">
        <v>3818</v>
      </c>
      <c r="E16511">
        <v>0.02</v>
      </c>
      <c r="F16511">
        <v>1.2162299999999999</v>
      </c>
      <c r="G16511" s="384">
        <v>0</v>
      </c>
      <c r="H16511">
        <v>0</v>
      </c>
    </row>
    <row r="16512" spans="1:10">
      <c r="A16512">
        <v>16505</v>
      </c>
      <c r="B16512" s="612">
        <v>44187.787499999999</v>
      </c>
      <c r="C16512" s="405" t="s">
        <v>2110</v>
      </c>
      <c r="D16512" s="384">
        <v>3818</v>
      </c>
      <c r="E16512">
        <v>0.02</v>
      </c>
      <c r="F16512">
        <v>1.2162299999999999</v>
      </c>
      <c r="G16512" s="384">
        <v>0</v>
      </c>
      <c r="H16512">
        <v>1.21523</v>
      </c>
    </row>
    <row r="16513" spans="1:10">
      <c r="A16513">
        <v>16508</v>
      </c>
      <c r="B16513" s="612">
        <v>44187.988194444442</v>
      </c>
      <c r="C16513" s="405" t="s">
        <v>2110</v>
      </c>
      <c r="D16513" s="384">
        <v>3818</v>
      </c>
      <c r="E16513">
        <v>0.02</v>
      </c>
      <c r="F16513">
        <v>1.2162299999999999</v>
      </c>
      <c r="G16513" s="384">
        <v>0</v>
      </c>
      <c r="H16513">
        <v>1.21604</v>
      </c>
    </row>
    <row r="16514" spans="1:10">
      <c r="A16514">
        <v>16509</v>
      </c>
      <c r="B16514" s="612">
        <v>44188.041666666664</v>
      </c>
      <c r="C16514" s="405" t="s">
        <v>2054</v>
      </c>
      <c r="D16514" s="384">
        <v>3818</v>
      </c>
      <c r="E16514">
        <v>0.02</v>
      </c>
      <c r="F16514">
        <v>1.21604</v>
      </c>
      <c r="G16514" s="384">
        <v>0</v>
      </c>
      <c r="H16514">
        <v>1.21604</v>
      </c>
      <c r="I16514">
        <v>0.4</v>
      </c>
      <c r="J16514" s="384">
        <v>46089.58</v>
      </c>
    </row>
    <row r="16515" spans="1:10">
      <c r="A16515">
        <v>16506</v>
      </c>
      <c r="B16515" s="612">
        <v>44187.988194444442</v>
      </c>
      <c r="C16515" s="405" t="s">
        <v>97</v>
      </c>
      <c r="D16515" s="384">
        <v>3819</v>
      </c>
      <c r="E16515">
        <v>0.02</v>
      </c>
      <c r="F16515">
        <v>1.21784</v>
      </c>
      <c r="G16515" s="384">
        <v>0</v>
      </c>
      <c r="H16515">
        <v>0</v>
      </c>
    </row>
    <row r="16516" spans="1:10">
      <c r="A16516">
        <v>16507</v>
      </c>
      <c r="B16516" s="612">
        <v>44187.988194444442</v>
      </c>
      <c r="C16516" s="405" t="s">
        <v>2110</v>
      </c>
      <c r="D16516" s="384">
        <v>3819</v>
      </c>
      <c r="E16516">
        <v>0.02</v>
      </c>
      <c r="F16516">
        <v>1.21784</v>
      </c>
      <c r="G16516" s="384">
        <v>0</v>
      </c>
      <c r="H16516">
        <v>1.21604</v>
      </c>
    </row>
    <row r="16517" spans="1:10">
      <c r="A16517">
        <v>16510</v>
      </c>
      <c r="B16517" s="612">
        <v>44188.041666666664</v>
      </c>
      <c r="C16517" s="405" t="s">
        <v>2054</v>
      </c>
      <c r="D16517" s="384">
        <v>3819</v>
      </c>
      <c r="E16517">
        <v>0.02</v>
      </c>
      <c r="F16517">
        <v>1.21604</v>
      </c>
      <c r="G16517" s="384">
        <v>0</v>
      </c>
      <c r="H16517">
        <v>1.21604</v>
      </c>
      <c r="I16517">
        <v>3.62</v>
      </c>
      <c r="J16517" s="384">
        <v>46093.2</v>
      </c>
    </row>
    <row r="16518" spans="1:10">
      <c r="A16518">
        <v>16511</v>
      </c>
      <c r="B16518" s="612">
        <v>44188.044444444444</v>
      </c>
      <c r="C16518" s="405" t="s">
        <v>97</v>
      </c>
      <c r="D16518" s="384">
        <v>3820</v>
      </c>
      <c r="E16518">
        <v>0.02</v>
      </c>
      <c r="F16518">
        <v>1.21645</v>
      </c>
      <c r="G16518" s="384">
        <v>0</v>
      </c>
      <c r="H16518">
        <v>0</v>
      </c>
    </row>
    <row r="16519" spans="1:10">
      <c r="A16519">
        <v>16512</v>
      </c>
      <c r="B16519" s="612">
        <v>44188.044444444444</v>
      </c>
      <c r="C16519" s="405" t="s">
        <v>2110</v>
      </c>
      <c r="D16519" s="384">
        <v>3820</v>
      </c>
      <c r="E16519">
        <v>0.02</v>
      </c>
      <c r="F16519">
        <v>1.21645</v>
      </c>
      <c r="G16519" s="384">
        <v>0</v>
      </c>
      <c r="H16519">
        <v>1.2154499999999999</v>
      </c>
    </row>
    <row r="16520" spans="1:10">
      <c r="A16520">
        <v>16515</v>
      </c>
      <c r="B16520" s="612">
        <v>44188.070833333331</v>
      </c>
      <c r="C16520" s="405" t="s">
        <v>2110</v>
      </c>
      <c r="D16520" s="384">
        <v>3820</v>
      </c>
      <c r="E16520">
        <v>0.02</v>
      </c>
      <c r="F16520">
        <v>1.21645</v>
      </c>
      <c r="G16520" s="384">
        <v>0</v>
      </c>
      <c r="H16520">
        <v>1.2162599999999999</v>
      </c>
    </row>
    <row r="16521" spans="1:10">
      <c r="A16521">
        <v>16519</v>
      </c>
      <c r="B16521" s="612">
        <v>44188.324305555558</v>
      </c>
      <c r="C16521" s="405" t="s">
        <v>2110</v>
      </c>
      <c r="D16521" s="384">
        <v>3820</v>
      </c>
      <c r="E16521">
        <v>0.02</v>
      </c>
      <c r="F16521">
        <v>1.21645</v>
      </c>
      <c r="G16521" s="384">
        <v>0</v>
      </c>
      <c r="H16521">
        <v>1.21729</v>
      </c>
    </row>
    <row r="16522" spans="1:10">
      <c r="A16522">
        <v>16520</v>
      </c>
      <c r="B16522" s="612">
        <v>44188.54791666667</v>
      </c>
      <c r="C16522" s="405" t="s">
        <v>2054</v>
      </c>
      <c r="D16522" s="384">
        <v>3820</v>
      </c>
      <c r="E16522">
        <v>0.02</v>
      </c>
      <c r="F16522">
        <v>1.21729</v>
      </c>
      <c r="G16522" s="384">
        <v>0</v>
      </c>
      <c r="H16522">
        <v>1.21729</v>
      </c>
      <c r="I16522">
        <v>-1.68</v>
      </c>
      <c r="J16522" s="384">
        <v>46091.519999999997</v>
      </c>
    </row>
    <row r="16523" spans="1:10">
      <c r="A16523">
        <v>16513</v>
      </c>
      <c r="B16523" s="612">
        <v>44188.070833333331</v>
      </c>
      <c r="C16523" s="405" t="s">
        <v>97</v>
      </c>
      <c r="D16523" s="384">
        <v>3821</v>
      </c>
      <c r="E16523">
        <v>0.02</v>
      </c>
      <c r="F16523">
        <v>1.2180599999999999</v>
      </c>
      <c r="G16523" s="384">
        <v>0</v>
      </c>
      <c r="H16523">
        <v>0</v>
      </c>
    </row>
    <row r="16524" spans="1:10">
      <c r="A16524">
        <v>16514</v>
      </c>
      <c r="B16524" s="612">
        <v>44188.070833333331</v>
      </c>
      <c r="C16524" s="405" t="s">
        <v>2110</v>
      </c>
      <c r="D16524" s="384">
        <v>3821</v>
      </c>
      <c r="E16524">
        <v>0.02</v>
      </c>
      <c r="F16524">
        <v>1.2180599999999999</v>
      </c>
      <c r="G16524" s="384">
        <v>0</v>
      </c>
      <c r="H16524">
        <v>1.2162599999999999</v>
      </c>
    </row>
    <row r="16525" spans="1:10">
      <c r="A16525">
        <v>16518</v>
      </c>
      <c r="B16525" s="612">
        <v>44188.324305555558</v>
      </c>
      <c r="C16525" s="405" t="s">
        <v>2110</v>
      </c>
      <c r="D16525" s="384">
        <v>3821</v>
      </c>
      <c r="E16525">
        <v>0.02</v>
      </c>
      <c r="F16525">
        <v>1.2180599999999999</v>
      </c>
      <c r="G16525" s="384">
        <v>0</v>
      </c>
      <c r="H16525">
        <v>1.21729</v>
      </c>
    </row>
    <row r="16526" spans="1:10">
      <c r="A16526">
        <v>16521</v>
      </c>
      <c r="B16526" s="612">
        <v>44188.54791666667</v>
      </c>
      <c r="C16526" s="405" t="s">
        <v>2054</v>
      </c>
      <c r="D16526" s="384">
        <v>3821</v>
      </c>
      <c r="E16526">
        <v>0.02</v>
      </c>
      <c r="F16526">
        <v>1.21729</v>
      </c>
      <c r="G16526" s="384">
        <v>0</v>
      </c>
      <c r="H16526">
        <v>1.21729</v>
      </c>
      <c r="I16526">
        <v>1.54</v>
      </c>
      <c r="J16526" s="384">
        <v>46093.06</v>
      </c>
    </row>
    <row r="16527" spans="1:10">
      <c r="A16527">
        <v>16516</v>
      </c>
      <c r="B16527" s="612">
        <v>44188.324305555558</v>
      </c>
      <c r="C16527" s="405" t="s">
        <v>97</v>
      </c>
      <c r="D16527" s="384">
        <v>3822</v>
      </c>
      <c r="E16527">
        <v>0.03</v>
      </c>
      <c r="F16527">
        <v>1.21966</v>
      </c>
      <c r="G16527" s="384">
        <v>0</v>
      </c>
      <c r="H16527">
        <v>0</v>
      </c>
    </row>
    <row r="16528" spans="1:10">
      <c r="A16528">
        <v>16517</v>
      </c>
      <c r="B16528" s="612">
        <v>44188.324305555558</v>
      </c>
      <c r="C16528" s="405" t="s">
        <v>2110</v>
      </c>
      <c r="D16528" s="384">
        <v>3822</v>
      </c>
      <c r="E16528">
        <v>0.03</v>
      </c>
      <c r="F16528">
        <v>1.21966</v>
      </c>
      <c r="G16528" s="384">
        <v>0</v>
      </c>
      <c r="H16528">
        <v>1.21729</v>
      </c>
    </row>
    <row r="16529" spans="1:10">
      <c r="A16529">
        <v>16522</v>
      </c>
      <c r="B16529" s="612">
        <v>44188.54791666667</v>
      </c>
      <c r="C16529" s="405" t="s">
        <v>2054</v>
      </c>
      <c r="D16529" s="384">
        <v>3822</v>
      </c>
      <c r="E16529">
        <v>0.03</v>
      </c>
      <c r="F16529">
        <v>1.21729</v>
      </c>
      <c r="G16529" s="384">
        <v>0</v>
      </c>
      <c r="H16529">
        <v>1.21729</v>
      </c>
      <c r="I16529">
        <v>7.11</v>
      </c>
      <c r="J16529" s="384">
        <v>46100.17</v>
      </c>
    </row>
    <row r="16530" spans="1:10">
      <c r="A16530">
        <v>16523</v>
      </c>
      <c r="B16530" s="612">
        <v>44188.567361111112</v>
      </c>
      <c r="C16530" s="405" t="s">
        <v>97</v>
      </c>
      <c r="D16530" s="384">
        <v>3823</v>
      </c>
      <c r="E16530">
        <v>0.02</v>
      </c>
      <c r="F16530">
        <v>1.21705</v>
      </c>
      <c r="G16530" s="384">
        <v>0</v>
      </c>
      <c r="H16530">
        <v>0</v>
      </c>
    </row>
    <row r="16531" spans="1:10">
      <c r="A16531">
        <v>16524</v>
      </c>
      <c r="B16531" s="612">
        <v>44188.567361111112</v>
      </c>
      <c r="C16531" s="405" t="s">
        <v>2110</v>
      </c>
      <c r="D16531" s="384">
        <v>3823</v>
      </c>
      <c r="E16531">
        <v>0.02</v>
      </c>
      <c r="F16531">
        <v>1.21705</v>
      </c>
      <c r="G16531" s="384">
        <v>0</v>
      </c>
      <c r="H16531">
        <v>1.2160500000000001</v>
      </c>
    </row>
    <row r="16532" spans="1:10">
      <c r="A16532">
        <v>16527</v>
      </c>
      <c r="B16532" s="612">
        <v>44188.57916666667</v>
      </c>
      <c r="C16532" s="405" t="s">
        <v>2110</v>
      </c>
      <c r="D16532" s="384">
        <v>3823</v>
      </c>
      <c r="E16532">
        <v>0.02</v>
      </c>
      <c r="F16532">
        <v>1.21705</v>
      </c>
      <c r="G16532" s="384">
        <v>0</v>
      </c>
      <c r="H16532">
        <v>1.21685</v>
      </c>
    </row>
    <row r="16533" spans="1:10">
      <c r="A16533">
        <v>16537</v>
      </c>
      <c r="B16533" s="612">
        <v>44188.604861111111</v>
      </c>
      <c r="C16533" s="405" t="s">
        <v>2110</v>
      </c>
      <c r="D16533" s="384">
        <v>3823</v>
      </c>
      <c r="E16533">
        <v>0.02</v>
      </c>
      <c r="F16533">
        <v>1.21705</v>
      </c>
      <c r="G16533" s="384">
        <v>0</v>
      </c>
      <c r="H16533">
        <v>1.2180200000000001</v>
      </c>
    </row>
    <row r="16534" spans="1:10">
      <c r="A16534">
        <v>16547</v>
      </c>
      <c r="B16534" s="612">
        <v>44188.800000000003</v>
      </c>
      <c r="C16534" s="405" t="s">
        <v>2054</v>
      </c>
      <c r="D16534" s="384">
        <v>3823</v>
      </c>
      <c r="E16534">
        <v>0.02</v>
      </c>
      <c r="F16534">
        <v>1.2180200000000001</v>
      </c>
      <c r="G16534" s="384">
        <v>0</v>
      </c>
      <c r="H16534">
        <v>1.2180200000000001</v>
      </c>
      <c r="I16534">
        <v>-1.94</v>
      </c>
      <c r="J16534" s="384">
        <v>46137.81</v>
      </c>
    </row>
    <row r="16535" spans="1:10">
      <c r="A16535">
        <v>16525</v>
      </c>
      <c r="B16535" s="612">
        <v>44188.57916666667</v>
      </c>
      <c r="C16535" s="405" t="s">
        <v>97</v>
      </c>
      <c r="D16535" s="384">
        <v>3824</v>
      </c>
      <c r="E16535">
        <v>0.02</v>
      </c>
      <c r="F16535">
        <v>1.21865</v>
      </c>
      <c r="G16535" s="384">
        <v>0</v>
      </c>
      <c r="H16535">
        <v>0</v>
      </c>
    </row>
    <row r="16536" spans="1:10">
      <c r="A16536">
        <v>16526</v>
      </c>
      <c r="B16536" s="612">
        <v>44188.57916666667</v>
      </c>
      <c r="C16536" s="405" t="s">
        <v>2110</v>
      </c>
      <c r="D16536" s="384">
        <v>3824</v>
      </c>
      <c r="E16536">
        <v>0.02</v>
      </c>
      <c r="F16536">
        <v>1.21865</v>
      </c>
      <c r="G16536" s="384">
        <v>0</v>
      </c>
      <c r="H16536">
        <v>1.21685</v>
      </c>
    </row>
    <row r="16537" spans="1:10">
      <c r="A16537">
        <v>16536</v>
      </c>
      <c r="B16537" s="612">
        <v>44188.604861111111</v>
      </c>
      <c r="C16537" s="405" t="s">
        <v>2110</v>
      </c>
      <c r="D16537" s="384">
        <v>3824</v>
      </c>
      <c r="E16537">
        <v>0.02</v>
      </c>
      <c r="F16537">
        <v>1.21865</v>
      </c>
      <c r="G16537" s="384">
        <v>0</v>
      </c>
      <c r="H16537">
        <v>1.2180200000000001</v>
      </c>
    </row>
    <row r="16538" spans="1:10">
      <c r="A16538">
        <v>16548</v>
      </c>
      <c r="B16538" s="612">
        <v>44188.800000000003</v>
      </c>
      <c r="C16538" s="405" t="s">
        <v>2054</v>
      </c>
      <c r="D16538" s="384">
        <v>3824</v>
      </c>
      <c r="E16538">
        <v>0.02</v>
      </c>
      <c r="F16538">
        <v>1.2180200000000001</v>
      </c>
      <c r="G16538" s="384">
        <v>0</v>
      </c>
      <c r="H16538">
        <v>1.2180200000000001</v>
      </c>
      <c r="I16538">
        <v>1.26</v>
      </c>
      <c r="J16538" s="384">
        <v>46139.07</v>
      </c>
    </row>
    <row r="16539" spans="1:10">
      <c r="A16539">
        <v>16534</v>
      </c>
      <c r="B16539" s="612">
        <v>44188.604861111111</v>
      </c>
      <c r="C16539" s="405" t="s">
        <v>97</v>
      </c>
      <c r="D16539" s="384">
        <v>3825</v>
      </c>
      <c r="E16539">
        <v>0.03</v>
      </c>
      <c r="F16539">
        <v>1.2205900000000001</v>
      </c>
      <c r="G16539" s="384">
        <v>0</v>
      </c>
      <c r="H16539">
        <v>0</v>
      </c>
    </row>
    <row r="16540" spans="1:10">
      <c r="A16540">
        <v>16535</v>
      </c>
      <c r="B16540" s="612">
        <v>44188.604861111111</v>
      </c>
      <c r="C16540" s="405" t="s">
        <v>2110</v>
      </c>
      <c r="D16540" s="384">
        <v>3825</v>
      </c>
      <c r="E16540">
        <v>0.03</v>
      </c>
      <c r="F16540">
        <v>1.2205900000000001</v>
      </c>
      <c r="G16540" s="384">
        <v>0</v>
      </c>
      <c r="H16540">
        <v>1.2180200000000001</v>
      </c>
    </row>
    <row r="16541" spans="1:10">
      <c r="A16541">
        <v>16549</v>
      </c>
      <c r="B16541" s="612">
        <v>44188.800000000003</v>
      </c>
      <c r="C16541" s="405" t="s">
        <v>2054</v>
      </c>
      <c r="D16541" s="384">
        <v>3825</v>
      </c>
      <c r="E16541">
        <v>0.03</v>
      </c>
      <c r="F16541">
        <v>1.2180200000000001</v>
      </c>
      <c r="G16541" s="384">
        <v>0</v>
      </c>
      <c r="H16541">
        <v>1.2180200000000001</v>
      </c>
      <c r="I16541">
        <v>7.71</v>
      </c>
      <c r="J16541" s="384">
        <v>46146.78</v>
      </c>
    </row>
    <row r="16542" spans="1:10">
      <c r="A16542">
        <v>16538</v>
      </c>
      <c r="B16542" s="612">
        <v>44188.616666666669</v>
      </c>
      <c r="C16542" s="405" t="s">
        <v>96</v>
      </c>
      <c r="D16542" s="384">
        <v>3826</v>
      </c>
      <c r="E16542">
        <v>0.02</v>
      </c>
      <c r="F16542">
        <v>1.2214700000000001</v>
      </c>
      <c r="G16542" s="384">
        <v>0</v>
      </c>
      <c r="H16542">
        <v>0</v>
      </c>
    </row>
    <row r="16543" spans="1:10">
      <c r="A16543">
        <v>16539</v>
      </c>
      <c r="B16543" s="612">
        <v>44188.616666666669</v>
      </c>
      <c r="C16543" s="405" t="s">
        <v>2110</v>
      </c>
      <c r="D16543" s="384">
        <v>3826</v>
      </c>
      <c r="E16543">
        <v>0.02</v>
      </c>
      <c r="F16543">
        <v>1.2214700000000001</v>
      </c>
      <c r="G16543" s="384">
        <v>0</v>
      </c>
      <c r="H16543">
        <v>1.2224699999999999</v>
      </c>
    </row>
    <row r="16544" spans="1:10">
      <c r="A16544">
        <v>16542</v>
      </c>
      <c r="B16544" s="612">
        <v>44188.657638888886</v>
      </c>
      <c r="C16544" s="405" t="s">
        <v>2110</v>
      </c>
      <c r="D16544" s="384">
        <v>3826</v>
      </c>
      <c r="E16544">
        <v>0.02</v>
      </c>
      <c r="F16544">
        <v>1.2214700000000001</v>
      </c>
      <c r="G16544" s="384">
        <v>0</v>
      </c>
      <c r="H16544">
        <v>1.22167</v>
      </c>
    </row>
    <row r="16545" spans="1:10">
      <c r="A16545">
        <v>16546</v>
      </c>
      <c r="B16545" s="612">
        <v>44188.664583333331</v>
      </c>
      <c r="C16545" s="405" t="s">
        <v>2110</v>
      </c>
      <c r="D16545" s="384">
        <v>3826</v>
      </c>
      <c r="E16545">
        <v>0.02</v>
      </c>
      <c r="F16545">
        <v>1.2214700000000001</v>
      </c>
      <c r="G16545" s="384">
        <v>0</v>
      </c>
      <c r="H16545">
        <v>1.2206300000000001</v>
      </c>
    </row>
    <row r="16546" spans="1:10">
      <c r="A16546">
        <v>16555</v>
      </c>
      <c r="B16546" s="612">
        <v>44189.044444444444</v>
      </c>
      <c r="C16546" s="405" t="s">
        <v>2054</v>
      </c>
      <c r="D16546" s="384">
        <v>3826</v>
      </c>
      <c r="E16546">
        <v>0.02</v>
      </c>
      <c r="F16546">
        <v>1.2206300000000001</v>
      </c>
      <c r="G16546" s="384">
        <v>0</v>
      </c>
      <c r="H16546">
        <v>1.2206300000000001</v>
      </c>
      <c r="I16546">
        <v>-1.92</v>
      </c>
      <c r="J16546" s="384">
        <v>46144.85</v>
      </c>
    </row>
    <row r="16547" spans="1:10">
      <c r="A16547">
        <v>16540</v>
      </c>
      <c r="B16547" s="612">
        <v>44188.657638888886</v>
      </c>
      <c r="C16547" s="405" t="s">
        <v>96</v>
      </c>
      <c r="D16547" s="384">
        <v>3827</v>
      </c>
      <c r="E16547">
        <v>0.02</v>
      </c>
      <c r="F16547">
        <v>1.2198599999999999</v>
      </c>
      <c r="G16547" s="384">
        <v>0</v>
      </c>
      <c r="H16547">
        <v>0</v>
      </c>
    </row>
    <row r="16548" spans="1:10">
      <c r="A16548">
        <v>16541</v>
      </c>
      <c r="B16548" s="612">
        <v>44188.657638888886</v>
      </c>
      <c r="C16548" s="405" t="s">
        <v>2110</v>
      </c>
      <c r="D16548" s="384">
        <v>3827</v>
      </c>
      <c r="E16548">
        <v>0.02</v>
      </c>
      <c r="F16548">
        <v>1.2198599999999999</v>
      </c>
      <c r="G16548" s="384">
        <v>0</v>
      </c>
      <c r="H16548">
        <v>1.22167</v>
      </c>
    </row>
    <row r="16549" spans="1:10">
      <c r="A16549">
        <v>16545</v>
      </c>
      <c r="B16549" s="612">
        <v>44188.664583333331</v>
      </c>
      <c r="C16549" s="405" t="s">
        <v>2110</v>
      </c>
      <c r="D16549" s="384">
        <v>3827</v>
      </c>
      <c r="E16549">
        <v>0.02</v>
      </c>
      <c r="F16549">
        <v>1.2198599999999999</v>
      </c>
      <c r="G16549" s="384">
        <v>0</v>
      </c>
      <c r="H16549">
        <v>1.2206300000000001</v>
      </c>
    </row>
    <row r="16550" spans="1:10">
      <c r="A16550">
        <v>16556</v>
      </c>
      <c r="B16550" s="612">
        <v>44189.044444444444</v>
      </c>
      <c r="C16550" s="405" t="s">
        <v>2054</v>
      </c>
      <c r="D16550" s="384">
        <v>3827</v>
      </c>
      <c r="E16550">
        <v>0.02</v>
      </c>
      <c r="F16550">
        <v>1.2206300000000001</v>
      </c>
      <c r="G16550" s="384">
        <v>0</v>
      </c>
      <c r="H16550">
        <v>1.2206300000000001</v>
      </c>
      <c r="I16550">
        <v>1.3</v>
      </c>
      <c r="J16550" s="384">
        <v>46146.15</v>
      </c>
    </row>
    <row r="16551" spans="1:10">
      <c r="A16551">
        <v>16543</v>
      </c>
      <c r="B16551" s="612">
        <v>44188.664583333331</v>
      </c>
      <c r="C16551" s="405" t="s">
        <v>96</v>
      </c>
      <c r="D16551" s="384">
        <v>3828</v>
      </c>
      <c r="E16551">
        <v>0.03</v>
      </c>
      <c r="F16551">
        <v>1.2182599999999999</v>
      </c>
      <c r="G16551" s="384">
        <v>0</v>
      </c>
      <c r="H16551">
        <v>0</v>
      </c>
    </row>
    <row r="16552" spans="1:10">
      <c r="A16552">
        <v>16544</v>
      </c>
      <c r="B16552" s="612">
        <v>44188.664583333331</v>
      </c>
      <c r="C16552" s="405" t="s">
        <v>2110</v>
      </c>
      <c r="D16552" s="384">
        <v>3828</v>
      </c>
      <c r="E16552">
        <v>0.03</v>
      </c>
      <c r="F16552">
        <v>1.2182599999999999</v>
      </c>
      <c r="G16552" s="384">
        <v>0</v>
      </c>
      <c r="H16552">
        <v>1.2206300000000001</v>
      </c>
    </row>
    <row r="16553" spans="1:10">
      <c r="A16553">
        <v>16557</v>
      </c>
      <c r="B16553" s="612">
        <v>44189.044444444444</v>
      </c>
      <c r="C16553" s="405" t="s">
        <v>2054</v>
      </c>
      <c r="D16553" s="384">
        <v>3828</v>
      </c>
      <c r="E16553">
        <v>0.03</v>
      </c>
      <c r="F16553">
        <v>1.2206300000000001</v>
      </c>
      <c r="G16553" s="384">
        <v>0</v>
      </c>
      <c r="H16553">
        <v>1.2206300000000001</v>
      </c>
      <c r="I16553">
        <v>6.75</v>
      </c>
      <c r="J16553" s="384">
        <v>46152.9</v>
      </c>
    </row>
    <row r="16554" spans="1:10">
      <c r="A16554">
        <v>16550</v>
      </c>
      <c r="B16554" s="612">
        <v>44188.814583333333</v>
      </c>
      <c r="C16554" s="405" t="s">
        <v>97</v>
      </c>
      <c r="D16554" s="384">
        <v>3829</v>
      </c>
      <c r="E16554">
        <v>0.02</v>
      </c>
      <c r="F16554">
        <v>1.2178800000000001</v>
      </c>
      <c r="G16554" s="384">
        <v>0</v>
      </c>
      <c r="H16554">
        <v>0</v>
      </c>
    </row>
    <row r="16555" spans="1:10">
      <c r="A16555">
        <v>16551</v>
      </c>
      <c r="B16555" s="612">
        <v>44188.814583333333</v>
      </c>
      <c r="C16555" s="405" t="s">
        <v>2110</v>
      </c>
      <c r="D16555" s="384">
        <v>3829</v>
      </c>
      <c r="E16555">
        <v>0.02</v>
      </c>
      <c r="F16555">
        <v>1.2178800000000001</v>
      </c>
      <c r="G16555" s="384">
        <v>0</v>
      </c>
      <c r="H16555">
        <v>1.21688</v>
      </c>
    </row>
    <row r="16556" spans="1:10">
      <c r="A16556">
        <v>16554</v>
      </c>
      <c r="B16556" s="612">
        <v>44188.873611111114</v>
      </c>
      <c r="C16556" s="405" t="s">
        <v>2110</v>
      </c>
      <c r="D16556" s="384">
        <v>3829</v>
      </c>
      <c r="E16556">
        <v>0.02</v>
      </c>
      <c r="F16556">
        <v>1.2178800000000001</v>
      </c>
      <c r="G16556" s="384">
        <v>0</v>
      </c>
      <c r="H16556">
        <v>1.2177</v>
      </c>
    </row>
    <row r="16557" spans="1:10">
      <c r="A16557">
        <v>16561</v>
      </c>
      <c r="B16557" s="612">
        <v>44189.07708333333</v>
      </c>
      <c r="C16557" s="405" t="s">
        <v>2110</v>
      </c>
      <c r="D16557" s="384">
        <v>3829</v>
      </c>
      <c r="E16557">
        <v>0.02</v>
      </c>
      <c r="F16557">
        <v>1.2178800000000001</v>
      </c>
      <c r="G16557" s="384">
        <v>0</v>
      </c>
      <c r="H16557">
        <v>1.2187399999999999</v>
      </c>
    </row>
    <row r="16558" spans="1:10">
      <c r="A16558">
        <v>16567</v>
      </c>
      <c r="B16558" s="612">
        <v>44189.598611111112</v>
      </c>
      <c r="C16558" s="405" t="s">
        <v>2054</v>
      </c>
      <c r="D16558" s="384">
        <v>3829</v>
      </c>
      <c r="E16558">
        <v>0.02</v>
      </c>
      <c r="F16558">
        <v>1.2187399999999999</v>
      </c>
      <c r="G16558" s="384">
        <v>0</v>
      </c>
      <c r="H16558">
        <v>1.2187399999999999</v>
      </c>
      <c r="I16558">
        <v>-1.65</v>
      </c>
      <c r="J16558" s="384">
        <v>46151.25</v>
      </c>
    </row>
    <row r="16559" spans="1:10">
      <c r="A16559">
        <v>16552</v>
      </c>
      <c r="B16559" s="612">
        <v>44188.873611111114</v>
      </c>
      <c r="C16559" s="405" t="s">
        <v>97</v>
      </c>
      <c r="D16559" s="384">
        <v>3830</v>
      </c>
      <c r="E16559">
        <v>0.02</v>
      </c>
      <c r="F16559">
        <v>1.2195199999999999</v>
      </c>
      <c r="G16559" s="384">
        <v>0</v>
      </c>
      <c r="H16559">
        <v>0</v>
      </c>
    </row>
    <row r="16560" spans="1:10">
      <c r="A16560">
        <v>16553</v>
      </c>
      <c r="B16560" s="612">
        <v>44188.873611111114</v>
      </c>
      <c r="C16560" s="405" t="s">
        <v>2110</v>
      </c>
      <c r="D16560" s="384">
        <v>3830</v>
      </c>
      <c r="E16560">
        <v>0.02</v>
      </c>
      <c r="F16560">
        <v>1.2195199999999999</v>
      </c>
      <c r="G16560" s="384">
        <v>0</v>
      </c>
      <c r="H16560">
        <v>1.2177</v>
      </c>
    </row>
    <row r="16561" spans="1:10">
      <c r="A16561">
        <v>16560</v>
      </c>
      <c r="B16561" s="612">
        <v>44189.07708333333</v>
      </c>
      <c r="C16561" s="405" t="s">
        <v>2110</v>
      </c>
      <c r="D16561" s="384">
        <v>3830</v>
      </c>
      <c r="E16561">
        <v>0.02</v>
      </c>
      <c r="F16561">
        <v>1.2195199999999999</v>
      </c>
      <c r="G16561" s="384">
        <v>0</v>
      </c>
      <c r="H16561">
        <v>1.2187399999999999</v>
      </c>
    </row>
    <row r="16562" spans="1:10">
      <c r="A16562">
        <v>16568</v>
      </c>
      <c r="B16562" s="612">
        <v>44189.598611111112</v>
      </c>
      <c r="C16562" s="405" t="s">
        <v>2054</v>
      </c>
      <c r="D16562" s="384">
        <v>3830</v>
      </c>
      <c r="E16562">
        <v>0.02</v>
      </c>
      <c r="F16562">
        <v>1.2187399999999999</v>
      </c>
      <c r="G16562" s="384">
        <v>0</v>
      </c>
      <c r="H16562">
        <v>1.2187399999999999</v>
      </c>
      <c r="I16562">
        <v>1.63</v>
      </c>
      <c r="J16562" s="384">
        <v>46152.88</v>
      </c>
    </row>
    <row r="16563" spans="1:10">
      <c r="A16563">
        <v>16558</v>
      </c>
      <c r="B16563" s="612">
        <v>44189.07708333333</v>
      </c>
      <c r="C16563" s="405" t="s">
        <v>97</v>
      </c>
      <c r="D16563" s="384">
        <v>3831</v>
      </c>
      <c r="E16563">
        <v>0.03</v>
      </c>
      <c r="F16563">
        <v>1.22112</v>
      </c>
      <c r="G16563" s="384">
        <v>0</v>
      </c>
      <c r="H16563">
        <v>0</v>
      </c>
    </row>
    <row r="16564" spans="1:10">
      <c r="A16564">
        <v>16559</v>
      </c>
      <c r="B16564" s="612">
        <v>44189.07708333333</v>
      </c>
      <c r="C16564" s="405" t="s">
        <v>2110</v>
      </c>
      <c r="D16564" s="384">
        <v>3831</v>
      </c>
      <c r="E16564">
        <v>0.03</v>
      </c>
      <c r="F16564">
        <v>1.22112</v>
      </c>
      <c r="G16564" s="384">
        <v>0</v>
      </c>
      <c r="H16564">
        <v>1.2187399999999999</v>
      </c>
    </row>
    <row r="16565" spans="1:10">
      <c r="A16565">
        <v>16569</v>
      </c>
      <c r="B16565" s="612">
        <v>44189.598611111112</v>
      </c>
      <c r="C16565" s="405" t="s">
        <v>2054</v>
      </c>
      <c r="D16565" s="384">
        <v>3831</v>
      </c>
      <c r="E16565">
        <v>0.03</v>
      </c>
      <c r="F16565">
        <v>1.2187399999999999</v>
      </c>
      <c r="G16565" s="384">
        <v>0</v>
      </c>
      <c r="H16565">
        <v>1.2187399999999999</v>
      </c>
      <c r="I16565">
        <v>7.14</v>
      </c>
      <c r="J16565" s="384">
        <v>46160.02</v>
      </c>
    </row>
    <row r="16566" spans="1:10">
      <c r="A16566">
        <v>16562</v>
      </c>
      <c r="B16566" s="612">
        <v>44189.340277777781</v>
      </c>
      <c r="C16566" s="405" t="s">
        <v>96</v>
      </c>
      <c r="D16566" s="384">
        <v>3832</v>
      </c>
      <c r="E16566">
        <v>0.02</v>
      </c>
      <c r="F16566">
        <v>1.22071</v>
      </c>
      <c r="G16566" s="384">
        <v>0</v>
      </c>
      <c r="H16566">
        <v>0</v>
      </c>
    </row>
    <row r="16567" spans="1:10">
      <c r="A16567">
        <v>16563</v>
      </c>
      <c r="B16567" s="612">
        <v>44189.340277777781</v>
      </c>
      <c r="C16567" s="405" t="s">
        <v>2110</v>
      </c>
      <c r="D16567" s="384">
        <v>3832</v>
      </c>
      <c r="E16567">
        <v>0.02</v>
      </c>
      <c r="F16567">
        <v>1.22071</v>
      </c>
      <c r="G16567" s="384">
        <v>0</v>
      </c>
      <c r="H16567">
        <v>1.2217100000000001</v>
      </c>
    </row>
    <row r="16568" spans="1:10">
      <c r="A16568">
        <v>16566</v>
      </c>
      <c r="B16568" s="612">
        <v>44189.413888888892</v>
      </c>
      <c r="C16568" s="405" t="s">
        <v>2110</v>
      </c>
      <c r="D16568" s="384">
        <v>3832</v>
      </c>
      <c r="E16568">
        <v>0.02</v>
      </c>
      <c r="F16568">
        <v>1.22071</v>
      </c>
      <c r="G16568" s="384">
        <v>0</v>
      </c>
      <c r="H16568">
        <v>1.2209099999999999</v>
      </c>
    </row>
    <row r="16569" spans="1:10">
      <c r="A16569">
        <v>16576</v>
      </c>
      <c r="B16569" s="612">
        <v>44190.037499999999</v>
      </c>
      <c r="C16569" s="405" t="s">
        <v>2110</v>
      </c>
      <c r="D16569" s="384">
        <v>3832</v>
      </c>
      <c r="E16569">
        <v>0.02</v>
      </c>
      <c r="F16569">
        <v>1.22071</v>
      </c>
      <c r="G16569" s="384">
        <v>0</v>
      </c>
      <c r="H16569">
        <v>1.2198599999999999</v>
      </c>
    </row>
    <row r="16570" spans="1:10">
      <c r="A16570">
        <v>16579</v>
      </c>
      <c r="B16570" s="612">
        <v>44190.129861111112</v>
      </c>
      <c r="C16570" s="405" t="s">
        <v>2054</v>
      </c>
      <c r="D16570" s="384">
        <v>3832</v>
      </c>
      <c r="E16570">
        <v>0.02</v>
      </c>
      <c r="F16570">
        <v>1.2198599999999999</v>
      </c>
      <c r="G16570" s="384">
        <v>0</v>
      </c>
      <c r="H16570">
        <v>1.2198599999999999</v>
      </c>
      <c r="I16570">
        <v>-1.78</v>
      </c>
      <c r="J16570" s="384">
        <v>46160.24</v>
      </c>
    </row>
    <row r="16571" spans="1:10">
      <c r="A16571">
        <v>16564</v>
      </c>
      <c r="B16571" s="612">
        <v>44189.413888888892</v>
      </c>
      <c r="C16571" s="405" t="s">
        <v>96</v>
      </c>
      <c r="D16571" s="384">
        <v>3833</v>
      </c>
      <c r="E16571">
        <v>0.02</v>
      </c>
      <c r="F16571">
        <v>1.2191099999999999</v>
      </c>
      <c r="G16571" s="384">
        <v>0</v>
      </c>
      <c r="H16571">
        <v>0</v>
      </c>
    </row>
    <row r="16572" spans="1:10">
      <c r="A16572">
        <v>16565</v>
      </c>
      <c r="B16572" s="612">
        <v>44189.413888888892</v>
      </c>
      <c r="C16572" s="405" t="s">
        <v>2110</v>
      </c>
      <c r="D16572" s="384">
        <v>3833</v>
      </c>
      <c r="E16572">
        <v>0.02</v>
      </c>
      <c r="F16572">
        <v>1.2191099999999999</v>
      </c>
      <c r="G16572" s="384">
        <v>0</v>
      </c>
      <c r="H16572">
        <v>1.2209099999999999</v>
      </c>
    </row>
    <row r="16573" spans="1:10">
      <c r="A16573">
        <v>16575</v>
      </c>
      <c r="B16573" s="612">
        <v>44190.037499999999</v>
      </c>
      <c r="C16573" s="405" t="s">
        <v>2110</v>
      </c>
      <c r="D16573" s="384">
        <v>3833</v>
      </c>
      <c r="E16573">
        <v>0.02</v>
      </c>
      <c r="F16573">
        <v>1.2191099999999999</v>
      </c>
      <c r="G16573" s="384">
        <v>0</v>
      </c>
      <c r="H16573">
        <v>1.2198599999999999</v>
      </c>
    </row>
    <row r="16574" spans="1:10">
      <c r="A16574">
        <v>16580</v>
      </c>
      <c r="B16574" s="612">
        <v>44190.129861111112</v>
      </c>
      <c r="C16574" s="405" t="s">
        <v>2054</v>
      </c>
      <c r="D16574" s="384">
        <v>3833</v>
      </c>
      <c r="E16574">
        <v>0.02</v>
      </c>
      <c r="F16574">
        <v>1.2198599999999999</v>
      </c>
      <c r="G16574" s="384">
        <v>0</v>
      </c>
      <c r="H16574">
        <v>1.2198599999999999</v>
      </c>
      <c r="I16574">
        <v>1.42</v>
      </c>
      <c r="J16574" s="384">
        <v>46161.66</v>
      </c>
    </row>
    <row r="16575" spans="1:10">
      <c r="A16575">
        <v>16570</v>
      </c>
      <c r="B16575" s="612">
        <v>44189.630555555559</v>
      </c>
      <c r="C16575" s="405" t="s">
        <v>97</v>
      </c>
      <c r="D16575" s="384">
        <v>3834</v>
      </c>
      <c r="E16575">
        <v>0.02</v>
      </c>
      <c r="F16575">
        <v>1.2190700000000001</v>
      </c>
      <c r="G16575" s="384">
        <v>0</v>
      </c>
      <c r="H16575">
        <v>0</v>
      </c>
    </row>
    <row r="16576" spans="1:10">
      <c r="A16576">
        <v>16571</v>
      </c>
      <c r="B16576" s="612">
        <v>44189.630555555559</v>
      </c>
      <c r="C16576" s="405" t="s">
        <v>2110</v>
      </c>
      <c r="D16576" s="384">
        <v>3834</v>
      </c>
      <c r="E16576">
        <v>0.02</v>
      </c>
      <c r="F16576">
        <v>1.2190700000000001</v>
      </c>
      <c r="G16576" s="384">
        <v>0</v>
      </c>
      <c r="H16576">
        <v>1.21807</v>
      </c>
    </row>
    <row r="16577" spans="1:10">
      <c r="A16577">
        <v>16572</v>
      </c>
      <c r="B16577" s="612">
        <v>44189.658333333333</v>
      </c>
      <c r="C16577" s="405" t="s">
        <v>2054</v>
      </c>
      <c r="D16577" s="384">
        <v>3834</v>
      </c>
      <c r="E16577">
        <v>0.02</v>
      </c>
      <c r="F16577">
        <v>1.21807</v>
      </c>
      <c r="G16577" s="384">
        <v>0</v>
      </c>
      <c r="H16577">
        <v>1.21807</v>
      </c>
      <c r="I16577">
        <v>2</v>
      </c>
      <c r="J16577" s="384">
        <v>46162.02</v>
      </c>
    </row>
    <row r="16578" spans="1:10">
      <c r="A16578">
        <v>16573</v>
      </c>
      <c r="B16578" s="612">
        <v>44190.037499999999</v>
      </c>
      <c r="C16578" s="405" t="s">
        <v>96</v>
      </c>
      <c r="D16578" s="384">
        <v>3835</v>
      </c>
      <c r="E16578">
        <v>0.03</v>
      </c>
      <c r="F16578">
        <v>1.2174499999999999</v>
      </c>
      <c r="G16578" s="384">
        <v>0</v>
      </c>
      <c r="H16578">
        <v>0</v>
      </c>
    </row>
    <row r="16579" spans="1:10">
      <c r="A16579">
        <v>16574</v>
      </c>
      <c r="B16579" s="612">
        <v>44190.037499999999</v>
      </c>
      <c r="C16579" s="405" t="s">
        <v>2110</v>
      </c>
      <c r="D16579" s="384">
        <v>3835</v>
      </c>
      <c r="E16579">
        <v>0.03</v>
      </c>
      <c r="F16579">
        <v>1.2174499999999999</v>
      </c>
      <c r="G16579" s="384">
        <v>0</v>
      </c>
      <c r="H16579">
        <v>1.2198599999999999</v>
      </c>
    </row>
    <row r="16580" spans="1:10">
      <c r="A16580">
        <v>16581</v>
      </c>
      <c r="B16580" s="612">
        <v>44190.129861111112</v>
      </c>
      <c r="C16580" s="405" t="s">
        <v>2054</v>
      </c>
      <c r="D16580" s="384">
        <v>3835</v>
      </c>
      <c r="E16580">
        <v>0.03</v>
      </c>
      <c r="F16580">
        <v>1.2198599999999999</v>
      </c>
      <c r="G16580" s="384">
        <v>0</v>
      </c>
      <c r="H16580">
        <v>1.2198599999999999</v>
      </c>
      <c r="I16580">
        <v>7.23</v>
      </c>
      <c r="J16580" s="384">
        <v>46168.89</v>
      </c>
    </row>
    <row r="16581" spans="1:10">
      <c r="A16581">
        <v>16577</v>
      </c>
      <c r="B16581" s="612">
        <v>44190.075694444444</v>
      </c>
      <c r="C16581" s="405" t="s">
        <v>97</v>
      </c>
      <c r="D16581" s="384">
        <v>3836</v>
      </c>
      <c r="E16581">
        <v>0.02</v>
      </c>
      <c r="F16581">
        <v>1.21875</v>
      </c>
      <c r="G16581" s="384">
        <v>0</v>
      </c>
      <c r="H16581">
        <v>0</v>
      </c>
    </row>
    <row r="16582" spans="1:10">
      <c r="A16582">
        <v>16578</v>
      </c>
      <c r="B16582" s="612">
        <v>44190.075694444444</v>
      </c>
      <c r="C16582" s="405" t="s">
        <v>2110</v>
      </c>
      <c r="D16582" s="384">
        <v>3836</v>
      </c>
      <c r="E16582">
        <v>0.02</v>
      </c>
      <c r="F16582">
        <v>1.21875</v>
      </c>
      <c r="G16582" s="384">
        <v>0</v>
      </c>
      <c r="H16582">
        <v>1.2177500000000001</v>
      </c>
    </row>
    <row r="16583" spans="1:10">
      <c r="A16583">
        <v>16586</v>
      </c>
      <c r="B16583" s="612">
        <v>44192.975694444445</v>
      </c>
      <c r="C16583" s="405" t="s">
        <v>2110</v>
      </c>
      <c r="D16583" s="384">
        <v>3836</v>
      </c>
      <c r="E16583">
        <v>0.02</v>
      </c>
      <c r="F16583">
        <v>1.21875</v>
      </c>
      <c r="G16583" s="384">
        <v>0</v>
      </c>
      <c r="H16583">
        <v>1.21855</v>
      </c>
    </row>
    <row r="16584" spans="1:10">
      <c r="A16584">
        <v>16590</v>
      </c>
      <c r="B16584" s="612">
        <v>44193.034722222219</v>
      </c>
      <c r="C16584" s="405" t="s">
        <v>2054</v>
      </c>
      <c r="D16584" s="384">
        <v>3836</v>
      </c>
      <c r="E16584">
        <v>0.02</v>
      </c>
      <c r="F16584">
        <v>1.21855</v>
      </c>
      <c r="G16584" s="384">
        <v>0</v>
      </c>
      <c r="H16584">
        <v>1.21855</v>
      </c>
      <c r="I16584">
        <v>0.42</v>
      </c>
      <c r="J16584" s="384">
        <v>46171.31</v>
      </c>
    </row>
    <row r="16585" spans="1:10">
      <c r="A16585">
        <v>16582</v>
      </c>
      <c r="B16585" s="612">
        <v>44190.256249999999</v>
      </c>
      <c r="C16585" s="405" t="s">
        <v>96</v>
      </c>
      <c r="D16585" s="384">
        <v>3837</v>
      </c>
      <c r="E16585">
        <v>0.02</v>
      </c>
      <c r="F16585">
        <v>1.21966</v>
      </c>
      <c r="G16585" s="384">
        <v>0</v>
      </c>
      <c r="H16585">
        <v>0</v>
      </c>
    </row>
    <row r="16586" spans="1:10">
      <c r="A16586">
        <v>16583</v>
      </c>
      <c r="B16586" s="612">
        <v>44190.256249999999</v>
      </c>
      <c r="C16586" s="405" t="s">
        <v>2110</v>
      </c>
      <c r="D16586" s="384">
        <v>3837</v>
      </c>
      <c r="E16586">
        <v>0.02</v>
      </c>
      <c r="F16586">
        <v>1.21966</v>
      </c>
      <c r="G16586" s="384">
        <v>0</v>
      </c>
      <c r="H16586">
        <v>1.2206600000000001</v>
      </c>
    </row>
    <row r="16587" spans="1:10">
      <c r="A16587">
        <v>16587</v>
      </c>
      <c r="B16587" s="612">
        <v>44192.977083333331</v>
      </c>
      <c r="C16587" s="405" t="s">
        <v>2054</v>
      </c>
      <c r="D16587" s="384">
        <v>3837</v>
      </c>
      <c r="E16587">
        <v>0.02</v>
      </c>
      <c r="F16587">
        <v>1.2206600000000001</v>
      </c>
      <c r="G16587" s="384">
        <v>0</v>
      </c>
      <c r="H16587">
        <v>1.2206600000000001</v>
      </c>
      <c r="I16587">
        <v>2</v>
      </c>
      <c r="J16587" s="384">
        <v>46170.89</v>
      </c>
    </row>
    <row r="16588" spans="1:10">
      <c r="A16588">
        <v>16584</v>
      </c>
      <c r="B16588" s="612">
        <v>44192.975694444445</v>
      </c>
      <c r="C16588" s="405" t="s">
        <v>97</v>
      </c>
      <c r="D16588" s="384">
        <v>3838</v>
      </c>
      <c r="E16588">
        <v>0.02</v>
      </c>
      <c r="F16588">
        <v>1.22035</v>
      </c>
      <c r="G16588" s="384">
        <v>0</v>
      </c>
      <c r="H16588">
        <v>0</v>
      </c>
    </row>
    <row r="16589" spans="1:10">
      <c r="A16589">
        <v>16585</v>
      </c>
      <c r="B16589" s="612">
        <v>44192.975694444445</v>
      </c>
      <c r="C16589" s="405" t="s">
        <v>2110</v>
      </c>
      <c r="D16589" s="384">
        <v>3838</v>
      </c>
      <c r="E16589">
        <v>0.02</v>
      </c>
      <c r="F16589">
        <v>1.22035</v>
      </c>
      <c r="G16589" s="384">
        <v>0</v>
      </c>
      <c r="H16589">
        <v>1.21855</v>
      </c>
    </row>
    <row r="16590" spans="1:10">
      <c r="A16590">
        <v>16591</v>
      </c>
      <c r="B16590" s="612">
        <v>44193.034722222219</v>
      </c>
      <c r="C16590" s="405" t="s">
        <v>2054</v>
      </c>
      <c r="D16590" s="384">
        <v>3838</v>
      </c>
      <c r="E16590">
        <v>0.02</v>
      </c>
      <c r="F16590">
        <v>1.21855</v>
      </c>
      <c r="G16590" s="384">
        <v>0</v>
      </c>
      <c r="H16590">
        <v>1.21855</v>
      </c>
      <c r="I16590">
        <v>3.62</v>
      </c>
      <c r="J16590" s="384">
        <v>46174.93</v>
      </c>
    </row>
    <row r="16591" spans="1:10">
      <c r="A16591">
        <v>16588</v>
      </c>
      <c r="B16591" s="612">
        <v>44193.00277777778</v>
      </c>
      <c r="C16591" s="405" t="s">
        <v>96</v>
      </c>
      <c r="D16591" s="384">
        <v>3839</v>
      </c>
      <c r="E16591">
        <v>0.02</v>
      </c>
      <c r="F16591">
        <v>1.2200599999999999</v>
      </c>
      <c r="G16591" s="384">
        <v>0</v>
      </c>
      <c r="H16591">
        <v>0</v>
      </c>
    </row>
    <row r="16592" spans="1:10">
      <c r="A16592">
        <v>16589</v>
      </c>
      <c r="B16592" s="612">
        <v>44193.00277777778</v>
      </c>
      <c r="C16592" s="405" t="s">
        <v>2110</v>
      </c>
      <c r="D16592" s="384">
        <v>3839</v>
      </c>
      <c r="E16592">
        <v>0.02</v>
      </c>
      <c r="F16592">
        <v>1.2200599999999999</v>
      </c>
      <c r="G16592" s="384">
        <v>0</v>
      </c>
      <c r="H16592">
        <v>1.22106</v>
      </c>
    </row>
    <row r="16593" spans="1:10">
      <c r="A16593">
        <v>16594</v>
      </c>
      <c r="B16593" s="612">
        <v>44193.034722222219</v>
      </c>
      <c r="C16593" s="405" t="s">
        <v>2110</v>
      </c>
      <c r="D16593" s="384">
        <v>3839</v>
      </c>
      <c r="E16593">
        <v>0.02</v>
      </c>
      <c r="F16593">
        <v>1.2200599999999999</v>
      </c>
      <c r="G16593" s="384">
        <v>0</v>
      </c>
      <c r="H16593">
        <v>1.2202599999999999</v>
      </c>
    </row>
    <row r="16594" spans="1:10">
      <c r="A16594">
        <v>16597</v>
      </c>
      <c r="B16594" s="612">
        <v>44193.048611111109</v>
      </c>
      <c r="C16594" s="405" t="s">
        <v>2054</v>
      </c>
      <c r="D16594" s="384">
        <v>3839</v>
      </c>
      <c r="E16594">
        <v>0.02</v>
      </c>
      <c r="F16594">
        <v>1.2202599999999999</v>
      </c>
      <c r="G16594" s="384">
        <v>0</v>
      </c>
      <c r="H16594">
        <v>1.2202599999999999</v>
      </c>
      <c r="I16594">
        <v>0.4</v>
      </c>
      <c r="J16594" s="384">
        <v>46175.33</v>
      </c>
    </row>
    <row r="16595" spans="1:10">
      <c r="A16595">
        <v>16592</v>
      </c>
      <c r="B16595" s="612">
        <v>44193.034722222219</v>
      </c>
      <c r="C16595" s="405" t="s">
        <v>96</v>
      </c>
      <c r="D16595" s="384">
        <v>3840</v>
      </c>
      <c r="E16595">
        <v>0.02</v>
      </c>
      <c r="F16595">
        <v>1.2184600000000001</v>
      </c>
      <c r="G16595" s="384">
        <v>0</v>
      </c>
      <c r="H16595">
        <v>0</v>
      </c>
    </row>
    <row r="16596" spans="1:10">
      <c r="A16596">
        <v>16593</v>
      </c>
      <c r="B16596" s="612">
        <v>44193.034722222219</v>
      </c>
      <c r="C16596" s="405" t="s">
        <v>2110</v>
      </c>
      <c r="D16596" s="384">
        <v>3840</v>
      </c>
      <c r="E16596">
        <v>0.02</v>
      </c>
      <c r="F16596">
        <v>1.2184600000000001</v>
      </c>
      <c r="G16596" s="384">
        <v>0</v>
      </c>
      <c r="H16596">
        <v>1.2202599999999999</v>
      </c>
    </row>
    <row r="16597" spans="1:10">
      <c r="A16597">
        <v>16598</v>
      </c>
      <c r="B16597" s="612">
        <v>44193.048611111109</v>
      </c>
      <c r="C16597" s="405" t="s">
        <v>2054</v>
      </c>
      <c r="D16597" s="384">
        <v>3840</v>
      </c>
      <c r="E16597">
        <v>0.02</v>
      </c>
      <c r="F16597">
        <v>1.2202599999999999</v>
      </c>
      <c r="G16597" s="384">
        <v>0</v>
      </c>
      <c r="H16597">
        <v>1.2202599999999999</v>
      </c>
      <c r="I16597">
        <v>3.6</v>
      </c>
      <c r="J16597" s="384">
        <v>46178.93</v>
      </c>
    </row>
    <row r="16598" spans="1:10">
      <c r="A16598">
        <v>16595</v>
      </c>
      <c r="B16598" s="612">
        <v>44193.038888888892</v>
      </c>
      <c r="C16598" s="405" t="s">
        <v>97</v>
      </c>
      <c r="D16598" s="384">
        <v>3841</v>
      </c>
      <c r="E16598">
        <v>0.02</v>
      </c>
      <c r="F16598">
        <v>1.2190000000000001</v>
      </c>
      <c r="G16598" s="384">
        <v>0</v>
      </c>
      <c r="H16598">
        <v>0</v>
      </c>
    </row>
    <row r="16599" spans="1:10">
      <c r="A16599">
        <v>16596</v>
      </c>
      <c r="B16599" s="612">
        <v>44193.038888888892</v>
      </c>
      <c r="C16599" s="405" t="s">
        <v>2110</v>
      </c>
      <c r="D16599" s="384">
        <v>3841</v>
      </c>
      <c r="E16599">
        <v>0.02</v>
      </c>
      <c r="F16599">
        <v>1.2190000000000001</v>
      </c>
      <c r="G16599" s="384">
        <v>0</v>
      </c>
      <c r="H16599">
        <v>1.218</v>
      </c>
    </row>
    <row r="16600" spans="1:10">
      <c r="A16600">
        <v>16601</v>
      </c>
      <c r="B16600" s="612">
        <v>44193.081944444442</v>
      </c>
      <c r="C16600" s="405" t="s">
        <v>2110</v>
      </c>
      <c r="D16600" s="384">
        <v>3841</v>
      </c>
      <c r="E16600">
        <v>0.02</v>
      </c>
      <c r="F16600">
        <v>1.2190000000000001</v>
      </c>
      <c r="G16600" s="384">
        <v>0</v>
      </c>
      <c r="H16600">
        <v>1.2188099999999999</v>
      </c>
    </row>
    <row r="16601" spans="1:10">
      <c r="A16601">
        <v>16605</v>
      </c>
      <c r="B16601" s="612">
        <v>44193.248611111114</v>
      </c>
      <c r="C16601" s="405" t="s">
        <v>2110</v>
      </c>
      <c r="D16601" s="384">
        <v>3841</v>
      </c>
      <c r="E16601">
        <v>0.02</v>
      </c>
      <c r="F16601">
        <v>1.2190000000000001</v>
      </c>
      <c r="G16601" s="384">
        <v>0</v>
      </c>
      <c r="H16601">
        <v>1.21984</v>
      </c>
    </row>
    <row r="16602" spans="1:10">
      <c r="A16602">
        <v>16610</v>
      </c>
      <c r="B16602" s="612">
        <v>44193.371527777781</v>
      </c>
      <c r="C16602" s="405" t="s">
        <v>2110</v>
      </c>
      <c r="D16602" s="384">
        <v>3841</v>
      </c>
      <c r="E16602">
        <v>0.02</v>
      </c>
      <c r="F16602">
        <v>1.2190000000000001</v>
      </c>
      <c r="G16602" s="384">
        <v>0</v>
      </c>
      <c r="H16602">
        <v>1.22113</v>
      </c>
    </row>
    <row r="16603" spans="1:10">
      <c r="A16603">
        <v>16619</v>
      </c>
      <c r="B16603" s="612">
        <v>44193.444444444445</v>
      </c>
      <c r="C16603" s="405" t="s">
        <v>2054</v>
      </c>
      <c r="D16603" s="384">
        <v>3841</v>
      </c>
      <c r="E16603">
        <v>0.02</v>
      </c>
      <c r="F16603">
        <v>1.22113</v>
      </c>
      <c r="G16603" s="384">
        <v>0</v>
      </c>
      <c r="H16603">
        <v>1.22113</v>
      </c>
      <c r="I16603">
        <v>-4.26</v>
      </c>
      <c r="J16603" s="384">
        <v>46176.67</v>
      </c>
    </row>
    <row r="16604" spans="1:10">
      <c r="A16604">
        <v>16599</v>
      </c>
      <c r="B16604" s="612">
        <v>44193.081944444442</v>
      </c>
      <c r="C16604" s="405" t="s">
        <v>97</v>
      </c>
      <c r="D16604" s="384">
        <v>3842</v>
      </c>
      <c r="E16604">
        <v>0.02</v>
      </c>
      <c r="F16604">
        <v>1.22061</v>
      </c>
      <c r="G16604" s="384">
        <v>0</v>
      </c>
      <c r="H16604">
        <v>0</v>
      </c>
    </row>
    <row r="16605" spans="1:10">
      <c r="A16605">
        <v>16600</v>
      </c>
      <c r="B16605" s="612">
        <v>44193.081944444442</v>
      </c>
      <c r="C16605" s="405" t="s">
        <v>2110</v>
      </c>
      <c r="D16605" s="384">
        <v>3842</v>
      </c>
      <c r="E16605">
        <v>0.02</v>
      </c>
      <c r="F16605">
        <v>1.22061</v>
      </c>
      <c r="G16605" s="384">
        <v>0</v>
      </c>
      <c r="H16605">
        <v>1.2188099999999999</v>
      </c>
    </row>
    <row r="16606" spans="1:10">
      <c r="A16606">
        <v>16604</v>
      </c>
      <c r="B16606" s="612">
        <v>44193.248611111114</v>
      </c>
      <c r="C16606" s="405" t="s">
        <v>2110</v>
      </c>
      <c r="D16606" s="384">
        <v>3842</v>
      </c>
      <c r="E16606">
        <v>0.02</v>
      </c>
      <c r="F16606">
        <v>1.22061</v>
      </c>
      <c r="G16606" s="384">
        <v>0</v>
      </c>
      <c r="H16606">
        <v>1.21984</v>
      </c>
    </row>
    <row r="16607" spans="1:10">
      <c r="A16607">
        <v>16609</v>
      </c>
      <c r="B16607" s="612">
        <v>44193.371527777781</v>
      </c>
      <c r="C16607" s="405" t="s">
        <v>2110</v>
      </c>
      <c r="D16607" s="384">
        <v>3842</v>
      </c>
      <c r="E16607">
        <v>0.02</v>
      </c>
      <c r="F16607">
        <v>1.22061</v>
      </c>
      <c r="G16607" s="384">
        <v>0</v>
      </c>
      <c r="H16607">
        <v>1.22113</v>
      </c>
    </row>
    <row r="16608" spans="1:10">
      <c r="A16608">
        <v>16620</v>
      </c>
      <c r="B16608" s="612">
        <v>44193.444444444445</v>
      </c>
      <c r="C16608" s="405" t="s">
        <v>2054</v>
      </c>
      <c r="D16608" s="384">
        <v>3842</v>
      </c>
      <c r="E16608">
        <v>0.02</v>
      </c>
      <c r="F16608">
        <v>1.22113</v>
      </c>
      <c r="G16608" s="384">
        <v>0</v>
      </c>
      <c r="H16608">
        <v>1.22113</v>
      </c>
      <c r="I16608">
        <v>-1.04</v>
      </c>
      <c r="J16608" s="384">
        <v>46175.63</v>
      </c>
    </row>
    <row r="16609" spans="1:10">
      <c r="A16609">
        <v>16602</v>
      </c>
      <c r="B16609" s="612">
        <v>44193.248611111114</v>
      </c>
      <c r="C16609" s="405" t="s">
        <v>97</v>
      </c>
      <c r="D16609" s="384">
        <v>3843</v>
      </c>
      <c r="E16609">
        <v>0.03</v>
      </c>
      <c r="F16609">
        <v>1.2222200000000001</v>
      </c>
      <c r="G16609" s="384">
        <v>0</v>
      </c>
      <c r="H16609">
        <v>0</v>
      </c>
    </row>
    <row r="16610" spans="1:10">
      <c r="A16610">
        <v>16603</v>
      </c>
      <c r="B16610" s="612">
        <v>44193.248611111114</v>
      </c>
      <c r="C16610" s="405" t="s">
        <v>2110</v>
      </c>
      <c r="D16610" s="384">
        <v>3843</v>
      </c>
      <c r="E16610">
        <v>0.03</v>
      </c>
      <c r="F16610">
        <v>1.2222200000000001</v>
      </c>
      <c r="G16610" s="384">
        <v>0</v>
      </c>
      <c r="H16610">
        <v>1.21984</v>
      </c>
    </row>
    <row r="16611" spans="1:10">
      <c r="A16611">
        <v>16608</v>
      </c>
      <c r="B16611" s="612">
        <v>44193.371527777781</v>
      </c>
      <c r="C16611" s="405" t="s">
        <v>2110</v>
      </c>
      <c r="D16611" s="384">
        <v>3843</v>
      </c>
      <c r="E16611">
        <v>0.03</v>
      </c>
      <c r="F16611">
        <v>1.2222200000000001</v>
      </c>
      <c r="G16611" s="384">
        <v>0</v>
      </c>
      <c r="H16611">
        <v>1.22113</v>
      </c>
    </row>
    <row r="16612" spans="1:10">
      <c r="A16612">
        <v>16621</v>
      </c>
      <c r="B16612" s="612">
        <v>44193.444444444445</v>
      </c>
      <c r="C16612" s="405" t="s">
        <v>2054</v>
      </c>
      <c r="D16612" s="384">
        <v>3843</v>
      </c>
      <c r="E16612">
        <v>0.03</v>
      </c>
      <c r="F16612">
        <v>1.22113</v>
      </c>
      <c r="G16612" s="384">
        <v>0</v>
      </c>
      <c r="H16612">
        <v>1.22113</v>
      </c>
      <c r="I16612">
        <v>3.27</v>
      </c>
      <c r="J16612" s="384">
        <v>46178.9</v>
      </c>
    </row>
    <row r="16613" spans="1:10">
      <c r="A16613">
        <v>16606</v>
      </c>
      <c r="B16613" s="612">
        <v>44193.371527777781</v>
      </c>
      <c r="C16613" s="405" t="s">
        <v>97</v>
      </c>
      <c r="D16613" s="384">
        <v>3844</v>
      </c>
      <c r="E16613">
        <v>0.05</v>
      </c>
      <c r="F16613">
        <v>1.22394</v>
      </c>
      <c r="G16613" s="384">
        <v>0</v>
      </c>
      <c r="H16613">
        <v>0</v>
      </c>
    </row>
    <row r="16614" spans="1:10">
      <c r="A16614">
        <v>16607</v>
      </c>
      <c r="B16614" s="612">
        <v>44193.371527777781</v>
      </c>
      <c r="C16614" s="405" t="s">
        <v>2110</v>
      </c>
      <c r="D16614" s="384">
        <v>3844</v>
      </c>
      <c r="E16614">
        <v>0.05</v>
      </c>
      <c r="F16614">
        <v>1.22394</v>
      </c>
      <c r="G16614" s="384">
        <v>0</v>
      </c>
      <c r="H16614">
        <v>1.22113</v>
      </c>
    </row>
    <row r="16615" spans="1:10">
      <c r="A16615">
        <v>16622</v>
      </c>
      <c r="B16615" s="612">
        <v>44193.444444444445</v>
      </c>
      <c r="C16615" s="405" t="s">
        <v>2054</v>
      </c>
      <c r="D16615" s="384">
        <v>3844</v>
      </c>
      <c r="E16615">
        <v>0.05</v>
      </c>
      <c r="F16615">
        <v>1.22113</v>
      </c>
      <c r="G16615" s="384">
        <v>0</v>
      </c>
      <c r="H16615">
        <v>1.22113</v>
      </c>
      <c r="I16615">
        <v>14.05</v>
      </c>
      <c r="J16615" s="384">
        <v>46192.95</v>
      </c>
    </row>
    <row r="16616" spans="1:10">
      <c r="A16616">
        <v>16611</v>
      </c>
      <c r="B16616" s="612">
        <v>44193.390972222223</v>
      </c>
      <c r="C16616" s="405" t="s">
        <v>96</v>
      </c>
      <c r="D16616" s="384">
        <v>3845</v>
      </c>
      <c r="E16616">
        <v>0.02</v>
      </c>
      <c r="F16616">
        <v>1.2237800000000001</v>
      </c>
      <c r="G16616" s="384">
        <v>0</v>
      </c>
      <c r="H16616">
        <v>0</v>
      </c>
    </row>
    <row r="16617" spans="1:10">
      <c r="A16617">
        <v>16612</v>
      </c>
      <c r="B16617" s="612">
        <v>44193.390972222223</v>
      </c>
      <c r="C16617" s="405" t="s">
        <v>2110</v>
      </c>
      <c r="D16617" s="384">
        <v>3845</v>
      </c>
      <c r="E16617">
        <v>0.02</v>
      </c>
      <c r="F16617">
        <v>1.2237800000000001</v>
      </c>
      <c r="G16617" s="384">
        <v>0</v>
      </c>
      <c r="H16617">
        <v>1.22478</v>
      </c>
    </row>
    <row r="16618" spans="1:10">
      <c r="A16618">
        <v>16613</v>
      </c>
      <c r="B16618" s="612">
        <v>44193.411111111112</v>
      </c>
      <c r="C16618" s="405" t="s">
        <v>2054</v>
      </c>
      <c r="D16618" s="384">
        <v>3845</v>
      </c>
      <c r="E16618">
        <v>0.02</v>
      </c>
      <c r="F16618">
        <v>1.22478</v>
      </c>
      <c r="G16618" s="384">
        <v>0</v>
      </c>
      <c r="H16618">
        <v>1.22478</v>
      </c>
      <c r="I16618">
        <v>2</v>
      </c>
      <c r="J16618" s="384">
        <v>46180.93</v>
      </c>
    </row>
    <row r="16619" spans="1:10">
      <c r="A16619">
        <v>16614</v>
      </c>
      <c r="B16619" s="612">
        <v>44193.426388888889</v>
      </c>
      <c r="C16619" s="405" t="s">
        <v>96</v>
      </c>
      <c r="D16619" s="384">
        <v>3846</v>
      </c>
      <c r="E16619">
        <v>0.02</v>
      </c>
      <c r="F16619">
        <v>1.22374</v>
      </c>
      <c r="G16619" s="384">
        <v>0</v>
      </c>
      <c r="H16619">
        <v>0</v>
      </c>
    </row>
    <row r="16620" spans="1:10">
      <c r="A16620">
        <v>16615</v>
      </c>
      <c r="B16620" s="612">
        <v>44193.426388888889</v>
      </c>
      <c r="C16620" s="405" t="s">
        <v>2110</v>
      </c>
      <c r="D16620" s="384">
        <v>3846</v>
      </c>
      <c r="E16620">
        <v>0.02</v>
      </c>
      <c r="F16620">
        <v>1.22374</v>
      </c>
      <c r="G16620" s="384">
        <v>0</v>
      </c>
      <c r="H16620">
        <v>1.2247399999999999</v>
      </c>
    </row>
    <row r="16621" spans="1:10">
      <c r="A16621">
        <v>16618</v>
      </c>
      <c r="B16621" s="612">
        <v>44193.435416666667</v>
      </c>
      <c r="C16621" s="405" t="s">
        <v>2110</v>
      </c>
      <c r="D16621" s="384">
        <v>3846</v>
      </c>
      <c r="E16621">
        <v>0.02</v>
      </c>
      <c r="F16621">
        <v>1.22374</v>
      </c>
      <c r="G16621" s="384">
        <v>0</v>
      </c>
      <c r="H16621">
        <v>1.22394</v>
      </c>
    </row>
    <row r="16622" spans="1:10">
      <c r="A16622">
        <v>16626</v>
      </c>
      <c r="B16622" s="612">
        <v>44193.475694444445</v>
      </c>
      <c r="C16622" s="405" t="s">
        <v>2110</v>
      </c>
      <c r="D16622" s="384">
        <v>3846</v>
      </c>
      <c r="E16622">
        <v>0.02</v>
      </c>
      <c r="F16622">
        <v>1.22374</v>
      </c>
      <c r="G16622" s="384">
        <v>0</v>
      </c>
      <c r="H16622">
        <v>1.2229099999999999</v>
      </c>
    </row>
    <row r="16623" spans="1:10">
      <c r="A16623">
        <v>16632</v>
      </c>
      <c r="B16623" s="612">
        <v>44193.606249999997</v>
      </c>
      <c r="C16623" s="405" t="s">
        <v>2054</v>
      </c>
      <c r="D16623" s="384">
        <v>3846</v>
      </c>
      <c r="E16623">
        <v>0.02</v>
      </c>
      <c r="F16623">
        <v>1.2229099999999999</v>
      </c>
      <c r="G16623" s="384">
        <v>0</v>
      </c>
      <c r="H16623">
        <v>1.2229099999999999</v>
      </c>
      <c r="I16623">
        <v>-1.66</v>
      </c>
      <c r="J16623" s="384">
        <v>46191.29</v>
      </c>
    </row>
    <row r="16624" spans="1:10">
      <c r="A16624">
        <v>16616</v>
      </c>
      <c r="B16624" s="612">
        <v>44193.435416666667</v>
      </c>
      <c r="C16624" s="405" t="s">
        <v>96</v>
      </c>
      <c r="D16624" s="384">
        <v>3847</v>
      </c>
      <c r="E16624">
        <v>0.02</v>
      </c>
      <c r="F16624">
        <v>1.22214</v>
      </c>
      <c r="G16624" s="384">
        <v>0</v>
      </c>
      <c r="H16624">
        <v>0</v>
      </c>
    </row>
    <row r="16625" spans="1:10">
      <c r="A16625">
        <v>16617</v>
      </c>
      <c r="B16625" s="612">
        <v>44193.435416666667</v>
      </c>
      <c r="C16625" s="405" t="s">
        <v>2110</v>
      </c>
      <c r="D16625" s="384">
        <v>3847</v>
      </c>
      <c r="E16625">
        <v>0.02</v>
      </c>
      <c r="F16625">
        <v>1.22214</v>
      </c>
      <c r="G16625" s="384">
        <v>0</v>
      </c>
      <c r="H16625">
        <v>1.22394</v>
      </c>
    </row>
    <row r="16626" spans="1:10">
      <c r="A16626">
        <v>16625</v>
      </c>
      <c r="B16626" s="612">
        <v>44193.475694444445</v>
      </c>
      <c r="C16626" s="405" t="s">
        <v>2110</v>
      </c>
      <c r="D16626" s="384">
        <v>3847</v>
      </c>
      <c r="E16626">
        <v>0.02</v>
      </c>
      <c r="F16626">
        <v>1.22214</v>
      </c>
      <c r="G16626" s="384">
        <v>0</v>
      </c>
      <c r="H16626">
        <v>1.2229099999999999</v>
      </c>
    </row>
    <row r="16627" spans="1:10">
      <c r="A16627">
        <v>16633</v>
      </c>
      <c r="B16627" s="612">
        <v>44193.606249999997</v>
      </c>
      <c r="C16627" s="405" t="s">
        <v>2054</v>
      </c>
      <c r="D16627" s="384">
        <v>3847</v>
      </c>
      <c r="E16627">
        <v>0.02</v>
      </c>
      <c r="F16627">
        <v>1.2229099999999999</v>
      </c>
      <c r="G16627" s="384">
        <v>0</v>
      </c>
      <c r="H16627">
        <v>1.2229099999999999</v>
      </c>
      <c r="I16627">
        <v>1.54</v>
      </c>
      <c r="J16627" s="384">
        <v>46192.83</v>
      </c>
    </row>
    <row r="16628" spans="1:10">
      <c r="A16628">
        <v>16623</v>
      </c>
      <c r="B16628" s="612">
        <v>44193.475694444445</v>
      </c>
      <c r="C16628" s="405" t="s">
        <v>96</v>
      </c>
      <c r="D16628" s="384">
        <v>3848</v>
      </c>
      <c r="E16628">
        <v>0.03</v>
      </c>
      <c r="F16628">
        <v>1.22054</v>
      </c>
      <c r="G16628" s="384">
        <v>0</v>
      </c>
      <c r="H16628">
        <v>0</v>
      </c>
    </row>
    <row r="16629" spans="1:10">
      <c r="A16629">
        <v>16624</v>
      </c>
      <c r="B16629" s="612">
        <v>44193.475694444445</v>
      </c>
      <c r="C16629" s="405" t="s">
        <v>2110</v>
      </c>
      <c r="D16629" s="384">
        <v>3848</v>
      </c>
      <c r="E16629">
        <v>0.03</v>
      </c>
      <c r="F16629">
        <v>1.22054</v>
      </c>
      <c r="G16629" s="384">
        <v>0</v>
      </c>
      <c r="H16629">
        <v>1.2229099999999999</v>
      </c>
    </row>
    <row r="16630" spans="1:10">
      <c r="A16630">
        <v>16634</v>
      </c>
      <c r="B16630" s="612">
        <v>44193.606249999997</v>
      </c>
      <c r="C16630" s="405" t="s">
        <v>2054</v>
      </c>
      <c r="D16630" s="384">
        <v>3848</v>
      </c>
      <c r="E16630">
        <v>0.03</v>
      </c>
      <c r="F16630">
        <v>1.2229099999999999</v>
      </c>
      <c r="G16630" s="384">
        <v>0</v>
      </c>
      <c r="H16630">
        <v>1.2229099999999999</v>
      </c>
      <c r="I16630">
        <v>7.11</v>
      </c>
      <c r="J16630" s="384">
        <v>46199.94</v>
      </c>
    </row>
    <row r="16631" spans="1:10">
      <c r="A16631">
        <v>16627</v>
      </c>
      <c r="B16631" s="612">
        <v>44193.512499999997</v>
      </c>
      <c r="C16631" s="405" t="s">
        <v>97</v>
      </c>
      <c r="D16631" s="384">
        <v>3849</v>
      </c>
      <c r="E16631">
        <v>0.02</v>
      </c>
      <c r="F16631">
        <v>1.22004</v>
      </c>
      <c r="G16631" s="384">
        <v>0</v>
      </c>
      <c r="H16631">
        <v>0</v>
      </c>
    </row>
    <row r="16632" spans="1:10">
      <c r="A16632">
        <v>16628</v>
      </c>
      <c r="B16632" s="612">
        <v>44193.512499999997</v>
      </c>
      <c r="C16632" s="405" t="s">
        <v>2110</v>
      </c>
      <c r="D16632" s="384">
        <v>3849</v>
      </c>
      <c r="E16632">
        <v>0.02</v>
      </c>
      <c r="F16632">
        <v>1.22004</v>
      </c>
      <c r="G16632" s="384">
        <v>0</v>
      </c>
      <c r="H16632">
        <v>1.2190399999999999</v>
      </c>
    </row>
    <row r="16633" spans="1:10">
      <c r="A16633">
        <v>16631</v>
      </c>
      <c r="B16633" s="612">
        <v>44193.545138888891</v>
      </c>
      <c r="C16633" s="405" t="s">
        <v>2110</v>
      </c>
      <c r="D16633" s="384">
        <v>3849</v>
      </c>
      <c r="E16633">
        <v>0.02</v>
      </c>
      <c r="F16633">
        <v>1.22004</v>
      </c>
      <c r="G16633" s="384">
        <v>0</v>
      </c>
      <c r="H16633">
        <v>1.2198500000000001</v>
      </c>
    </row>
    <row r="16634" spans="1:10">
      <c r="A16634">
        <v>16638</v>
      </c>
      <c r="B16634" s="612">
        <v>44193.606944444444</v>
      </c>
      <c r="C16634" s="405" t="s">
        <v>2110</v>
      </c>
      <c r="D16634" s="384">
        <v>3849</v>
      </c>
      <c r="E16634">
        <v>0.02</v>
      </c>
      <c r="F16634">
        <v>1.22004</v>
      </c>
      <c r="G16634" s="384">
        <v>0</v>
      </c>
      <c r="H16634">
        <v>1.22088</v>
      </c>
    </row>
    <row r="16635" spans="1:10">
      <c r="A16635">
        <v>16644</v>
      </c>
      <c r="B16635" s="612">
        <v>44193.717361111114</v>
      </c>
      <c r="C16635" s="405" t="s">
        <v>2054</v>
      </c>
      <c r="D16635" s="384">
        <v>3849</v>
      </c>
      <c r="E16635">
        <v>0.02</v>
      </c>
      <c r="F16635">
        <v>1.22088</v>
      </c>
      <c r="G16635" s="384">
        <v>0</v>
      </c>
      <c r="H16635">
        <v>1.22088</v>
      </c>
      <c r="I16635">
        <v>-1.68</v>
      </c>
      <c r="J16635" s="384">
        <v>46198.26</v>
      </c>
    </row>
    <row r="16636" spans="1:10">
      <c r="A16636">
        <v>16629</v>
      </c>
      <c r="B16636" s="612">
        <v>44193.545138888891</v>
      </c>
      <c r="C16636" s="405" t="s">
        <v>97</v>
      </c>
      <c r="D16636" s="384">
        <v>3850</v>
      </c>
      <c r="E16636">
        <v>0.02</v>
      </c>
      <c r="F16636">
        <v>1.2216499999999999</v>
      </c>
      <c r="G16636" s="384">
        <v>0</v>
      </c>
      <c r="H16636">
        <v>0</v>
      </c>
    </row>
    <row r="16637" spans="1:10">
      <c r="A16637">
        <v>16630</v>
      </c>
      <c r="B16637" s="612">
        <v>44193.545138888891</v>
      </c>
      <c r="C16637" s="405" t="s">
        <v>2110</v>
      </c>
      <c r="D16637" s="384">
        <v>3850</v>
      </c>
      <c r="E16637">
        <v>0.02</v>
      </c>
      <c r="F16637">
        <v>1.2216499999999999</v>
      </c>
      <c r="G16637" s="384">
        <v>0</v>
      </c>
      <c r="H16637">
        <v>1.2198500000000001</v>
      </c>
    </row>
    <row r="16638" spans="1:10">
      <c r="A16638">
        <v>16637</v>
      </c>
      <c r="B16638" s="612">
        <v>44193.606944444444</v>
      </c>
      <c r="C16638" s="405" t="s">
        <v>2110</v>
      </c>
      <c r="D16638" s="384">
        <v>3850</v>
      </c>
      <c r="E16638">
        <v>0.02</v>
      </c>
      <c r="F16638">
        <v>1.2216499999999999</v>
      </c>
      <c r="G16638" s="384">
        <v>0</v>
      </c>
      <c r="H16638">
        <v>1.22088</v>
      </c>
    </row>
    <row r="16639" spans="1:10">
      <c r="A16639">
        <v>16645</v>
      </c>
      <c r="B16639" s="612">
        <v>44193.717361111114</v>
      </c>
      <c r="C16639" s="405" t="s">
        <v>2054</v>
      </c>
      <c r="D16639" s="384">
        <v>3850</v>
      </c>
      <c r="E16639">
        <v>0.02</v>
      </c>
      <c r="F16639">
        <v>1.22088</v>
      </c>
      <c r="G16639" s="384">
        <v>0</v>
      </c>
      <c r="H16639">
        <v>1.22088</v>
      </c>
      <c r="I16639">
        <v>1.54</v>
      </c>
      <c r="J16639" s="384">
        <v>46199.8</v>
      </c>
    </row>
    <row r="16640" spans="1:10">
      <c r="A16640">
        <v>16635</v>
      </c>
      <c r="B16640" s="612">
        <v>44193.606944444444</v>
      </c>
      <c r="C16640" s="405" t="s">
        <v>97</v>
      </c>
      <c r="D16640" s="384">
        <v>3851</v>
      </c>
      <c r="E16640">
        <v>0.03</v>
      </c>
      <c r="F16640">
        <v>1.2232499999999999</v>
      </c>
      <c r="G16640" s="384">
        <v>0</v>
      </c>
      <c r="H16640">
        <v>0</v>
      </c>
    </row>
    <row r="16641" spans="1:10">
      <c r="A16641">
        <v>16636</v>
      </c>
      <c r="B16641" s="612">
        <v>44193.606944444444</v>
      </c>
      <c r="C16641" s="405" t="s">
        <v>2110</v>
      </c>
      <c r="D16641" s="384">
        <v>3851</v>
      </c>
      <c r="E16641">
        <v>0.03</v>
      </c>
      <c r="F16641">
        <v>1.2232499999999999</v>
      </c>
      <c r="G16641" s="384">
        <v>0</v>
      </c>
      <c r="H16641">
        <v>1.22088</v>
      </c>
    </row>
    <row r="16642" spans="1:10">
      <c r="A16642">
        <v>16646</v>
      </c>
      <c r="B16642" s="612">
        <v>44193.717361111114</v>
      </c>
      <c r="C16642" s="405" t="s">
        <v>2054</v>
      </c>
      <c r="D16642" s="384">
        <v>3851</v>
      </c>
      <c r="E16642">
        <v>0.03</v>
      </c>
      <c r="F16642">
        <v>1.22088</v>
      </c>
      <c r="G16642" s="384">
        <v>0</v>
      </c>
      <c r="H16642">
        <v>1.22088</v>
      </c>
      <c r="I16642">
        <v>7.11</v>
      </c>
      <c r="J16642" s="384">
        <v>46206.91</v>
      </c>
    </row>
    <row r="16643" spans="1:10">
      <c r="A16643">
        <v>16639</v>
      </c>
      <c r="B16643" s="612">
        <v>44193.620138888888</v>
      </c>
      <c r="C16643" s="405" t="s">
        <v>96</v>
      </c>
      <c r="D16643" s="384">
        <v>3852</v>
      </c>
      <c r="E16643">
        <v>0.02</v>
      </c>
      <c r="F16643">
        <v>1.2235799999999999</v>
      </c>
      <c r="G16643" s="384">
        <v>0</v>
      </c>
      <c r="H16643">
        <v>0</v>
      </c>
    </row>
    <row r="16644" spans="1:10">
      <c r="A16644">
        <v>16640</v>
      </c>
      <c r="B16644" s="612">
        <v>44193.620138888888</v>
      </c>
      <c r="C16644" s="405" t="s">
        <v>2110</v>
      </c>
      <c r="D16644" s="384">
        <v>3852</v>
      </c>
      <c r="E16644">
        <v>0.02</v>
      </c>
      <c r="F16644">
        <v>1.2235799999999999</v>
      </c>
      <c r="G16644" s="384">
        <v>0</v>
      </c>
      <c r="H16644">
        <v>1.22458</v>
      </c>
    </row>
    <row r="16645" spans="1:10">
      <c r="A16645">
        <v>16643</v>
      </c>
      <c r="B16645" s="612">
        <v>44193.65347222222</v>
      </c>
      <c r="C16645" s="405" t="s">
        <v>2110</v>
      </c>
      <c r="D16645" s="384">
        <v>3852</v>
      </c>
      <c r="E16645">
        <v>0.02</v>
      </c>
      <c r="F16645">
        <v>1.2235799999999999</v>
      </c>
      <c r="G16645" s="384">
        <v>0</v>
      </c>
      <c r="H16645">
        <v>1.22377</v>
      </c>
    </row>
    <row r="16646" spans="1:10">
      <c r="A16646">
        <v>16652</v>
      </c>
      <c r="B16646" s="612">
        <v>44194.143750000003</v>
      </c>
      <c r="C16646" s="405" t="s">
        <v>2054</v>
      </c>
      <c r="D16646" s="384">
        <v>3852</v>
      </c>
      <c r="E16646">
        <v>0.02</v>
      </c>
      <c r="F16646">
        <v>1.22377</v>
      </c>
      <c r="G16646" s="384">
        <v>0</v>
      </c>
      <c r="H16646">
        <v>1.22377</v>
      </c>
      <c r="I16646">
        <v>0.3</v>
      </c>
      <c r="J16646" s="384">
        <v>46207.21</v>
      </c>
    </row>
    <row r="16647" spans="1:10">
      <c r="A16647">
        <v>16641</v>
      </c>
      <c r="B16647" s="612">
        <v>44193.65347222222</v>
      </c>
      <c r="C16647" s="405" t="s">
        <v>96</v>
      </c>
      <c r="D16647" s="384">
        <v>3853</v>
      </c>
      <c r="E16647">
        <v>0.02</v>
      </c>
      <c r="F16647">
        <v>1.2219599999999999</v>
      </c>
      <c r="G16647" s="384">
        <v>0</v>
      </c>
      <c r="H16647">
        <v>0</v>
      </c>
    </row>
    <row r="16648" spans="1:10">
      <c r="A16648">
        <v>16642</v>
      </c>
      <c r="B16648" s="612">
        <v>44193.65347222222</v>
      </c>
      <c r="C16648" s="405" t="s">
        <v>2110</v>
      </c>
      <c r="D16648" s="384">
        <v>3853</v>
      </c>
      <c r="E16648">
        <v>0.02</v>
      </c>
      <c r="F16648">
        <v>1.2219599999999999</v>
      </c>
      <c r="G16648" s="384">
        <v>0</v>
      </c>
      <c r="H16648">
        <v>1.22377</v>
      </c>
    </row>
    <row r="16649" spans="1:10">
      <c r="A16649">
        <v>16653</v>
      </c>
      <c r="B16649" s="612">
        <v>44194.143750000003</v>
      </c>
      <c r="C16649" s="405" t="s">
        <v>2054</v>
      </c>
      <c r="D16649" s="384">
        <v>3853</v>
      </c>
      <c r="E16649">
        <v>0.02</v>
      </c>
      <c r="F16649">
        <v>1.22377</v>
      </c>
      <c r="G16649" s="384">
        <v>0</v>
      </c>
      <c r="H16649">
        <v>1.22377</v>
      </c>
      <c r="I16649">
        <v>3.54</v>
      </c>
      <c r="J16649" s="384">
        <v>46210.75</v>
      </c>
    </row>
    <row r="16650" spans="1:10">
      <c r="A16650">
        <v>16647</v>
      </c>
      <c r="B16650" s="612">
        <v>44193.728472222225</v>
      </c>
      <c r="C16650" s="405" t="s">
        <v>97</v>
      </c>
      <c r="D16650" s="384">
        <v>3854</v>
      </c>
      <c r="E16650">
        <v>0.02</v>
      </c>
      <c r="F16650">
        <v>1.2213400000000001</v>
      </c>
      <c r="G16650" s="384">
        <v>0</v>
      </c>
      <c r="H16650">
        <v>0</v>
      </c>
    </row>
    <row r="16651" spans="1:10">
      <c r="A16651">
        <v>16648</v>
      </c>
      <c r="B16651" s="612">
        <v>44193.728472222225</v>
      </c>
      <c r="C16651" s="405" t="s">
        <v>2110</v>
      </c>
      <c r="D16651" s="384">
        <v>3854</v>
      </c>
      <c r="E16651">
        <v>0.02</v>
      </c>
      <c r="F16651">
        <v>1.2213400000000001</v>
      </c>
      <c r="G16651" s="384">
        <v>0</v>
      </c>
      <c r="H16651">
        <v>1.22034</v>
      </c>
    </row>
    <row r="16652" spans="1:10">
      <c r="A16652">
        <v>16651</v>
      </c>
      <c r="B16652" s="612">
        <v>44194.011805555558</v>
      </c>
      <c r="C16652" s="405" t="s">
        <v>2110</v>
      </c>
      <c r="D16652" s="384">
        <v>3854</v>
      </c>
      <c r="E16652">
        <v>0.02</v>
      </c>
      <c r="F16652">
        <v>1.2213400000000001</v>
      </c>
      <c r="G16652" s="384">
        <v>0</v>
      </c>
      <c r="H16652">
        <v>1.22115</v>
      </c>
    </row>
    <row r="16653" spans="1:10">
      <c r="A16653">
        <v>16657</v>
      </c>
      <c r="B16653" s="612">
        <v>44194.29791666667</v>
      </c>
      <c r="C16653" s="405" t="s">
        <v>2110</v>
      </c>
      <c r="D16653" s="384">
        <v>3854</v>
      </c>
      <c r="E16653">
        <v>0.02</v>
      </c>
      <c r="F16653">
        <v>1.2213400000000001</v>
      </c>
      <c r="G16653" s="384">
        <v>0</v>
      </c>
      <c r="H16653">
        <v>1.22218</v>
      </c>
    </row>
    <row r="16654" spans="1:10">
      <c r="A16654">
        <v>16670</v>
      </c>
      <c r="B16654" s="612">
        <v>44194.60833333333</v>
      </c>
      <c r="C16654" s="405" t="s">
        <v>2110</v>
      </c>
      <c r="D16654" s="384">
        <v>3854</v>
      </c>
      <c r="E16654">
        <v>0.02</v>
      </c>
      <c r="F16654">
        <v>1.2213400000000001</v>
      </c>
      <c r="G16654" s="384">
        <v>0</v>
      </c>
      <c r="H16654">
        <v>1.2234700000000001</v>
      </c>
    </row>
    <row r="16655" spans="1:10">
      <c r="A16655">
        <v>16684</v>
      </c>
      <c r="B16655" s="612">
        <v>44195.048611111109</v>
      </c>
      <c r="C16655" s="405" t="s">
        <v>2110</v>
      </c>
      <c r="D16655" s="384">
        <v>3854</v>
      </c>
      <c r="E16655">
        <v>0.02</v>
      </c>
      <c r="F16655">
        <v>1.2213400000000001</v>
      </c>
      <c r="G16655" s="384">
        <v>0</v>
      </c>
      <c r="H16655">
        <v>1.22482</v>
      </c>
    </row>
    <row r="16656" spans="1:10">
      <c r="A16656">
        <v>16704</v>
      </c>
      <c r="B16656" s="612">
        <v>44195.584027777775</v>
      </c>
      <c r="C16656" s="405" t="s">
        <v>2110</v>
      </c>
      <c r="D16656" s="384">
        <v>3854</v>
      </c>
      <c r="E16656">
        <v>0.02</v>
      </c>
      <c r="F16656">
        <v>1.2213400000000001</v>
      </c>
      <c r="G16656" s="384">
        <v>0</v>
      </c>
      <c r="H16656">
        <v>1.2263999999999999</v>
      </c>
    </row>
    <row r="16657" spans="1:10">
      <c r="A16657">
        <v>16731</v>
      </c>
      <c r="B16657" s="612">
        <v>44196.537499999999</v>
      </c>
      <c r="C16657" s="405" t="s">
        <v>2054</v>
      </c>
      <c r="D16657" s="384">
        <v>3854</v>
      </c>
      <c r="E16657">
        <v>0.02</v>
      </c>
      <c r="F16657">
        <v>1.2263999999999999</v>
      </c>
      <c r="G16657" s="384">
        <v>0</v>
      </c>
      <c r="H16657">
        <v>1.2263999999999999</v>
      </c>
      <c r="I16657">
        <v>-10.01</v>
      </c>
      <c r="J16657" s="384">
        <v>46228.34</v>
      </c>
    </row>
    <row r="16658" spans="1:10">
      <c r="A16658">
        <v>16649</v>
      </c>
      <c r="B16658" s="612">
        <v>44194.011805555558</v>
      </c>
      <c r="C16658" s="405" t="s">
        <v>97</v>
      </c>
      <c r="D16658" s="384">
        <v>3855</v>
      </c>
      <c r="E16658">
        <v>0.02</v>
      </c>
      <c r="F16658">
        <v>1.22295</v>
      </c>
      <c r="G16658" s="384">
        <v>0</v>
      </c>
      <c r="H16658">
        <v>0</v>
      </c>
    </row>
    <row r="16659" spans="1:10">
      <c r="A16659">
        <v>16650</v>
      </c>
      <c r="B16659" s="612">
        <v>44194.011805555558</v>
      </c>
      <c r="C16659" s="405" t="s">
        <v>2110</v>
      </c>
      <c r="D16659" s="384">
        <v>3855</v>
      </c>
      <c r="E16659">
        <v>0.02</v>
      </c>
      <c r="F16659">
        <v>1.22295</v>
      </c>
      <c r="G16659" s="384">
        <v>0</v>
      </c>
      <c r="H16659">
        <v>1.22115</v>
      </c>
    </row>
    <row r="16660" spans="1:10">
      <c r="A16660">
        <v>16656</v>
      </c>
      <c r="B16660" s="612">
        <v>44194.29791666667</v>
      </c>
      <c r="C16660" s="405" t="s">
        <v>2110</v>
      </c>
      <c r="D16660" s="384">
        <v>3855</v>
      </c>
      <c r="E16660">
        <v>0.02</v>
      </c>
      <c r="F16660">
        <v>1.22295</v>
      </c>
      <c r="G16660" s="384">
        <v>0</v>
      </c>
      <c r="H16660">
        <v>1.22218</v>
      </c>
    </row>
    <row r="16661" spans="1:10">
      <c r="A16661">
        <v>16669</v>
      </c>
      <c r="B16661" s="612">
        <v>44194.60833333333</v>
      </c>
      <c r="C16661" s="405" t="s">
        <v>2110</v>
      </c>
      <c r="D16661" s="384">
        <v>3855</v>
      </c>
      <c r="E16661">
        <v>0.02</v>
      </c>
      <c r="F16661">
        <v>1.22295</v>
      </c>
      <c r="G16661" s="384">
        <v>0</v>
      </c>
      <c r="H16661">
        <v>1.2234700000000001</v>
      </c>
    </row>
    <row r="16662" spans="1:10">
      <c r="A16662">
        <v>16683</v>
      </c>
      <c r="B16662" s="612">
        <v>44195.048611111109</v>
      </c>
      <c r="C16662" s="405" t="s">
        <v>2110</v>
      </c>
      <c r="D16662" s="384">
        <v>3855</v>
      </c>
      <c r="E16662">
        <v>0.02</v>
      </c>
      <c r="F16662">
        <v>1.22295</v>
      </c>
      <c r="G16662" s="384">
        <v>0</v>
      </c>
      <c r="H16662">
        <v>1.22482</v>
      </c>
    </row>
    <row r="16663" spans="1:10">
      <c r="A16663">
        <v>16703</v>
      </c>
      <c r="B16663" s="612">
        <v>44195.584027777775</v>
      </c>
      <c r="C16663" s="405" t="s">
        <v>2110</v>
      </c>
      <c r="D16663" s="384">
        <v>3855</v>
      </c>
      <c r="E16663">
        <v>0.02</v>
      </c>
      <c r="F16663">
        <v>1.22295</v>
      </c>
      <c r="G16663" s="384">
        <v>0</v>
      </c>
      <c r="H16663">
        <v>1.2263999999999999</v>
      </c>
    </row>
    <row r="16664" spans="1:10">
      <c r="A16664">
        <v>16732</v>
      </c>
      <c r="B16664" s="612">
        <v>44196.537499999999</v>
      </c>
      <c r="C16664" s="405" t="s">
        <v>2054</v>
      </c>
      <c r="D16664" s="384">
        <v>3855</v>
      </c>
      <c r="E16664">
        <v>0.02</v>
      </c>
      <c r="F16664">
        <v>1.2263999999999999</v>
      </c>
      <c r="G16664" s="384">
        <v>0</v>
      </c>
      <c r="H16664">
        <v>1.2263999999999999</v>
      </c>
      <c r="I16664">
        <v>-6.81</v>
      </c>
      <c r="J16664" s="384">
        <v>46221.53</v>
      </c>
    </row>
    <row r="16665" spans="1:10">
      <c r="A16665">
        <v>16654</v>
      </c>
      <c r="B16665" s="612">
        <v>44194.29791666667</v>
      </c>
      <c r="C16665" s="405" t="s">
        <v>97</v>
      </c>
      <c r="D16665" s="384">
        <v>3856</v>
      </c>
      <c r="E16665">
        <v>0.03</v>
      </c>
      <c r="F16665">
        <v>1.2245600000000001</v>
      </c>
      <c r="G16665" s="384">
        <v>0</v>
      </c>
      <c r="H16665">
        <v>0</v>
      </c>
    </row>
    <row r="16666" spans="1:10">
      <c r="A16666">
        <v>16655</v>
      </c>
      <c r="B16666" s="612">
        <v>44194.29791666667</v>
      </c>
      <c r="C16666" s="405" t="s">
        <v>2110</v>
      </c>
      <c r="D16666" s="384">
        <v>3856</v>
      </c>
      <c r="E16666">
        <v>0.03</v>
      </c>
      <c r="F16666">
        <v>1.2245600000000001</v>
      </c>
      <c r="G16666" s="384">
        <v>0</v>
      </c>
      <c r="H16666">
        <v>1.22218</v>
      </c>
    </row>
    <row r="16667" spans="1:10">
      <c r="A16667">
        <v>16668</v>
      </c>
      <c r="B16667" s="612">
        <v>44194.60833333333</v>
      </c>
      <c r="C16667" s="405" t="s">
        <v>2110</v>
      </c>
      <c r="D16667" s="384">
        <v>3856</v>
      </c>
      <c r="E16667">
        <v>0.03</v>
      </c>
      <c r="F16667">
        <v>1.2245600000000001</v>
      </c>
      <c r="G16667" s="384">
        <v>0</v>
      </c>
      <c r="H16667">
        <v>1.2234700000000001</v>
      </c>
    </row>
    <row r="16668" spans="1:10">
      <c r="A16668">
        <v>16682</v>
      </c>
      <c r="B16668" s="612">
        <v>44195.048611111109</v>
      </c>
      <c r="C16668" s="405" t="s">
        <v>2110</v>
      </c>
      <c r="D16668" s="384">
        <v>3856</v>
      </c>
      <c r="E16668">
        <v>0.03</v>
      </c>
      <c r="F16668">
        <v>1.2245600000000001</v>
      </c>
      <c r="G16668" s="384">
        <v>0</v>
      </c>
      <c r="H16668">
        <v>1.22482</v>
      </c>
    </row>
    <row r="16669" spans="1:10">
      <c r="A16669">
        <v>16702</v>
      </c>
      <c r="B16669" s="612">
        <v>44195.584027777775</v>
      </c>
      <c r="C16669" s="405" t="s">
        <v>2110</v>
      </c>
      <c r="D16669" s="384">
        <v>3856</v>
      </c>
      <c r="E16669">
        <v>0.03</v>
      </c>
      <c r="F16669">
        <v>1.2245600000000001</v>
      </c>
      <c r="G16669" s="384">
        <v>0</v>
      </c>
      <c r="H16669">
        <v>1.2263999999999999</v>
      </c>
    </row>
    <row r="16670" spans="1:10">
      <c r="A16670">
        <v>16733</v>
      </c>
      <c r="B16670" s="612">
        <v>44196.537499999999</v>
      </c>
      <c r="C16670" s="405" t="s">
        <v>2054</v>
      </c>
      <c r="D16670" s="384">
        <v>3856</v>
      </c>
      <c r="E16670">
        <v>0.03</v>
      </c>
      <c r="F16670">
        <v>1.2263999999999999</v>
      </c>
      <c r="G16670" s="384">
        <v>0</v>
      </c>
      <c r="H16670">
        <v>1.2263999999999999</v>
      </c>
      <c r="I16670">
        <v>-5.39</v>
      </c>
      <c r="J16670" s="384">
        <v>46216.14</v>
      </c>
    </row>
    <row r="16671" spans="1:10">
      <c r="A16671">
        <v>16658</v>
      </c>
      <c r="B16671" s="612">
        <v>44194.332638888889</v>
      </c>
      <c r="C16671" s="405" t="s">
        <v>96</v>
      </c>
      <c r="D16671" s="384">
        <v>3857</v>
      </c>
      <c r="E16671">
        <v>0.02</v>
      </c>
      <c r="F16671">
        <v>1.22414</v>
      </c>
      <c r="G16671" s="384">
        <v>0</v>
      </c>
      <c r="H16671">
        <v>0</v>
      </c>
    </row>
    <row r="16672" spans="1:10">
      <c r="A16672">
        <v>16659</v>
      </c>
      <c r="B16672" s="612">
        <v>44194.332638888889</v>
      </c>
      <c r="C16672" s="405" t="s">
        <v>2110</v>
      </c>
      <c r="D16672" s="384">
        <v>3857</v>
      </c>
      <c r="E16672">
        <v>0.02</v>
      </c>
      <c r="F16672">
        <v>1.22414</v>
      </c>
      <c r="G16672" s="384">
        <v>0</v>
      </c>
      <c r="H16672">
        <v>1.2251399999999999</v>
      </c>
    </row>
    <row r="16673" spans="1:10">
      <c r="A16673">
        <v>16660</v>
      </c>
      <c r="B16673" s="612">
        <v>44194.348611111112</v>
      </c>
      <c r="C16673" s="405" t="s">
        <v>2054</v>
      </c>
      <c r="D16673" s="384">
        <v>3857</v>
      </c>
      <c r="E16673">
        <v>0.02</v>
      </c>
      <c r="F16673">
        <v>1.2251399999999999</v>
      </c>
      <c r="G16673" s="384">
        <v>0</v>
      </c>
      <c r="H16673">
        <v>1.2251399999999999</v>
      </c>
      <c r="I16673">
        <v>2</v>
      </c>
      <c r="J16673" s="384">
        <v>46212.75</v>
      </c>
    </row>
    <row r="16674" spans="1:10">
      <c r="A16674">
        <v>16661</v>
      </c>
      <c r="B16674" s="612">
        <v>44194.371527777781</v>
      </c>
      <c r="C16674" s="405" t="s">
        <v>96</v>
      </c>
      <c r="D16674" s="384">
        <v>3858</v>
      </c>
      <c r="E16674">
        <v>0.02</v>
      </c>
      <c r="F16674">
        <v>1.22488</v>
      </c>
      <c r="G16674" s="384">
        <v>0</v>
      </c>
      <c r="H16674">
        <v>0</v>
      </c>
    </row>
    <row r="16675" spans="1:10">
      <c r="A16675">
        <v>16662</v>
      </c>
      <c r="B16675" s="612">
        <v>44194.371527777781</v>
      </c>
      <c r="C16675" s="405" t="s">
        <v>2110</v>
      </c>
      <c r="D16675" s="384">
        <v>3858</v>
      </c>
      <c r="E16675">
        <v>0.02</v>
      </c>
      <c r="F16675">
        <v>1.22488</v>
      </c>
      <c r="G16675" s="384">
        <v>0</v>
      </c>
      <c r="H16675">
        <v>1.2258800000000001</v>
      </c>
    </row>
    <row r="16676" spans="1:10">
      <c r="A16676">
        <v>16663</v>
      </c>
      <c r="B16676" s="612">
        <v>44194.525000000001</v>
      </c>
      <c r="C16676" s="405" t="s">
        <v>2054</v>
      </c>
      <c r="D16676" s="384">
        <v>3858</v>
      </c>
      <c r="E16676">
        <v>0.02</v>
      </c>
      <c r="F16676">
        <v>1.2258800000000001</v>
      </c>
      <c r="G16676" s="384">
        <v>0</v>
      </c>
      <c r="H16676">
        <v>1.2258800000000001</v>
      </c>
      <c r="I16676">
        <v>2</v>
      </c>
      <c r="J16676" s="384">
        <v>46214.75</v>
      </c>
    </row>
    <row r="16677" spans="1:10">
      <c r="A16677">
        <v>16664</v>
      </c>
      <c r="B16677" s="612">
        <v>44194.59375</v>
      </c>
      <c r="C16677" s="405" t="s">
        <v>96</v>
      </c>
      <c r="D16677" s="384">
        <v>3859</v>
      </c>
      <c r="E16677">
        <v>0.02</v>
      </c>
      <c r="F16677">
        <v>1.2253400000000001</v>
      </c>
      <c r="G16677" s="384">
        <v>0</v>
      </c>
      <c r="H16677">
        <v>0</v>
      </c>
    </row>
    <row r="16678" spans="1:10">
      <c r="A16678">
        <v>16665</v>
      </c>
      <c r="B16678" s="612">
        <v>44194.59375</v>
      </c>
      <c r="C16678" s="405" t="s">
        <v>2110</v>
      </c>
      <c r="D16678" s="384">
        <v>3859</v>
      </c>
      <c r="E16678">
        <v>0.02</v>
      </c>
      <c r="F16678">
        <v>1.2253400000000001</v>
      </c>
      <c r="G16678" s="384">
        <v>0</v>
      </c>
      <c r="H16678">
        <v>1.22634</v>
      </c>
    </row>
    <row r="16679" spans="1:10">
      <c r="A16679">
        <v>16671</v>
      </c>
      <c r="B16679" s="612">
        <v>44194.60833333333</v>
      </c>
      <c r="C16679" s="405" t="s">
        <v>2054</v>
      </c>
      <c r="D16679" s="384">
        <v>3859</v>
      </c>
      <c r="E16679">
        <v>0.02</v>
      </c>
      <c r="F16679">
        <v>1.22634</v>
      </c>
      <c r="G16679" s="384">
        <v>0</v>
      </c>
      <c r="H16679">
        <v>1.22634</v>
      </c>
      <c r="I16679">
        <v>2</v>
      </c>
      <c r="J16679" s="384">
        <v>46216.75</v>
      </c>
    </row>
    <row r="16680" spans="1:10">
      <c r="A16680">
        <v>16666</v>
      </c>
      <c r="B16680" s="612">
        <v>44194.60833333333</v>
      </c>
      <c r="C16680" s="405" t="s">
        <v>97</v>
      </c>
      <c r="D16680" s="384">
        <v>3860</v>
      </c>
      <c r="E16680">
        <v>0.05</v>
      </c>
      <c r="F16680">
        <v>1.22628</v>
      </c>
      <c r="G16680" s="384">
        <v>0</v>
      </c>
      <c r="H16680">
        <v>0</v>
      </c>
    </row>
    <row r="16681" spans="1:10">
      <c r="A16681">
        <v>16667</v>
      </c>
      <c r="B16681" s="612">
        <v>44194.60833333333</v>
      </c>
      <c r="C16681" s="405" t="s">
        <v>2110</v>
      </c>
      <c r="D16681" s="384">
        <v>3860</v>
      </c>
      <c r="E16681">
        <v>0.05</v>
      </c>
      <c r="F16681">
        <v>1.22628</v>
      </c>
      <c r="G16681" s="384">
        <v>0</v>
      </c>
      <c r="H16681">
        <v>1.2234700000000001</v>
      </c>
    </row>
    <row r="16682" spans="1:10">
      <c r="A16682">
        <v>16681</v>
      </c>
      <c r="B16682" s="612">
        <v>44195.048611111109</v>
      </c>
      <c r="C16682" s="405" t="s">
        <v>2110</v>
      </c>
      <c r="D16682" s="384">
        <v>3860</v>
      </c>
      <c r="E16682">
        <v>0.05</v>
      </c>
      <c r="F16682">
        <v>1.22628</v>
      </c>
      <c r="G16682" s="384">
        <v>0</v>
      </c>
      <c r="H16682">
        <v>1.22482</v>
      </c>
    </row>
    <row r="16683" spans="1:10">
      <c r="A16683">
        <v>16701</v>
      </c>
      <c r="B16683" s="612">
        <v>44195.584027777775</v>
      </c>
      <c r="C16683" s="405" t="s">
        <v>2110</v>
      </c>
      <c r="D16683" s="384">
        <v>3860</v>
      </c>
      <c r="E16683">
        <v>0.05</v>
      </c>
      <c r="F16683">
        <v>1.22628</v>
      </c>
      <c r="G16683" s="384">
        <v>0</v>
      </c>
      <c r="H16683">
        <v>1.2263999999999999</v>
      </c>
    </row>
    <row r="16684" spans="1:10">
      <c r="A16684">
        <v>16734</v>
      </c>
      <c r="B16684" s="612">
        <v>44196.537499999999</v>
      </c>
      <c r="C16684" s="405" t="s">
        <v>2054</v>
      </c>
      <c r="D16684" s="384">
        <v>3860</v>
      </c>
      <c r="E16684">
        <v>0.05</v>
      </c>
      <c r="F16684">
        <v>1.2263999999999999</v>
      </c>
      <c r="G16684" s="384">
        <v>0</v>
      </c>
      <c r="H16684">
        <v>1.2263999999999999</v>
      </c>
      <c r="I16684">
        <v>-0.38</v>
      </c>
      <c r="J16684" s="384">
        <v>46215.77</v>
      </c>
    </row>
    <row r="16685" spans="1:10">
      <c r="A16685">
        <v>16672</v>
      </c>
      <c r="B16685" s="612">
        <v>44194.623611111114</v>
      </c>
      <c r="C16685" s="405" t="s">
        <v>96</v>
      </c>
      <c r="D16685" s="384">
        <v>3861</v>
      </c>
      <c r="E16685">
        <v>0.02</v>
      </c>
      <c r="F16685">
        <v>1.22655</v>
      </c>
      <c r="G16685" s="384">
        <v>0</v>
      </c>
      <c r="H16685">
        <v>0</v>
      </c>
    </row>
    <row r="16686" spans="1:10">
      <c r="A16686">
        <v>16673</v>
      </c>
      <c r="B16686" s="612">
        <v>44194.623611111114</v>
      </c>
      <c r="C16686" s="405" t="s">
        <v>2110</v>
      </c>
      <c r="D16686" s="384">
        <v>3861</v>
      </c>
      <c r="E16686">
        <v>0.02</v>
      </c>
      <c r="F16686">
        <v>1.22655</v>
      </c>
      <c r="G16686" s="384">
        <v>0</v>
      </c>
      <c r="H16686">
        <v>1.2275499999999999</v>
      </c>
    </row>
    <row r="16687" spans="1:10">
      <c r="A16687">
        <v>16676</v>
      </c>
      <c r="B16687" s="612">
        <v>44194.634027777778</v>
      </c>
      <c r="C16687" s="405" t="s">
        <v>2110</v>
      </c>
      <c r="D16687" s="384">
        <v>3861</v>
      </c>
      <c r="E16687">
        <v>0.02</v>
      </c>
      <c r="F16687">
        <v>1.22655</v>
      </c>
      <c r="G16687" s="384">
        <v>0</v>
      </c>
      <c r="H16687">
        <v>1.22675</v>
      </c>
    </row>
    <row r="16688" spans="1:10">
      <c r="A16688">
        <v>16677</v>
      </c>
      <c r="B16688" s="612">
        <v>44195.036805555559</v>
      </c>
      <c r="C16688" s="405" t="s">
        <v>2054</v>
      </c>
      <c r="D16688" s="384">
        <v>3861</v>
      </c>
      <c r="E16688">
        <v>0.02</v>
      </c>
      <c r="F16688">
        <v>1.22675</v>
      </c>
      <c r="G16688" s="384">
        <v>0</v>
      </c>
      <c r="H16688">
        <v>1.22675</v>
      </c>
      <c r="I16688">
        <v>0.32</v>
      </c>
      <c r="J16688" s="384">
        <v>46217.07</v>
      </c>
    </row>
    <row r="16689" spans="1:10">
      <c r="A16689">
        <v>16674</v>
      </c>
      <c r="B16689" s="612">
        <v>44194.634027777778</v>
      </c>
      <c r="C16689" s="405" t="s">
        <v>96</v>
      </c>
      <c r="D16689" s="384">
        <v>3862</v>
      </c>
      <c r="E16689">
        <v>0.02</v>
      </c>
      <c r="F16689">
        <v>1.22495</v>
      </c>
      <c r="G16689" s="384">
        <v>0</v>
      </c>
      <c r="H16689">
        <v>0</v>
      </c>
    </row>
    <row r="16690" spans="1:10">
      <c r="A16690">
        <v>16675</v>
      </c>
      <c r="B16690" s="612">
        <v>44194.634027777778</v>
      </c>
      <c r="C16690" s="405" t="s">
        <v>2110</v>
      </c>
      <c r="D16690" s="384">
        <v>3862</v>
      </c>
      <c r="E16690">
        <v>0.02</v>
      </c>
      <c r="F16690">
        <v>1.22495</v>
      </c>
      <c r="G16690" s="384">
        <v>0</v>
      </c>
      <c r="H16690">
        <v>1.22675</v>
      </c>
    </row>
    <row r="16691" spans="1:10">
      <c r="A16691">
        <v>16678</v>
      </c>
      <c r="B16691" s="612">
        <v>44195.036805555559</v>
      </c>
      <c r="C16691" s="405" t="s">
        <v>2054</v>
      </c>
      <c r="D16691" s="384">
        <v>3862</v>
      </c>
      <c r="E16691">
        <v>0.02</v>
      </c>
      <c r="F16691">
        <v>1.22675</v>
      </c>
      <c r="G16691" s="384">
        <v>0</v>
      </c>
      <c r="H16691">
        <v>1.22675</v>
      </c>
      <c r="I16691">
        <v>3.52</v>
      </c>
      <c r="J16691" s="384">
        <v>46220.59</v>
      </c>
    </row>
    <row r="16692" spans="1:10">
      <c r="A16692">
        <v>16679</v>
      </c>
      <c r="B16692" s="612">
        <v>44195.048611111109</v>
      </c>
      <c r="C16692" s="405" t="s">
        <v>97</v>
      </c>
      <c r="D16692" s="384">
        <v>3863</v>
      </c>
      <c r="E16692">
        <v>0.08</v>
      </c>
      <c r="F16692">
        <v>1.2280899999999999</v>
      </c>
      <c r="G16692" s="384">
        <v>0</v>
      </c>
      <c r="H16692">
        <v>0</v>
      </c>
    </row>
    <row r="16693" spans="1:10">
      <c r="A16693">
        <v>16680</v>
      </c>
      <c r="B16693" s="612">
        <v>44195.048611111109</v>
      </c>
      <c r="C16693" s="405" t="s">
        <v>2110</v>
      </c>
      <c r="D16693" s="384">
        <v>3863</v>
      </c>
      <c r="E16693">
        <v>0.08</v>
      </c>
      <c r="F16693">
        <v>1.2280899999999999</v>
      </c>
      <c r="G16693" s="384">
        <v>0</v>
      </c>
      <c r="H16693">
        <v>1.22482</v>
      </c>
    </row>
    <row r="16694" spans="1:10">
      <c r="A16694">
        <v>16700</v>
      </c>
      <c r="B16694" s="612">
        <v>44195.584027777775</v>
      </c>
      <c r="C16694" s="405" t="s">
        <v>2110</v>
      </c>
      <c r="D16694" s="384">
        <v>3863</v>
      </c>
      <c r="E16694">
        <v>0.08</v>
      </c>
      <c r="F16694">
        <v>1.2280899999999999</v>
      </c>
      <c r="G16694" s="384">
        <v>0</v>
      </c>
      <c r="H16694">
        <v>1.2263999999999999</v>
      </c>
    </row>
    <row r="16695" spans="1:10">
      <c r="A16695">
        <v>16735</v>
      </c>
      <c r="B16695" s="612">
        <v>44196.537499999999</v>
      </c>
      <c r="C16695" s="405" t="s">
        <v>2054</v>
      </c>
      <c r="D16695" s="384">
        <v>3863</v>
      </c>
      <c r="E16695">
        <v>0.08</v>
      </c>
      <c r="F16695">
        <v>1.2263999999999999</v>
      </c>
      <c r="G16695" s="384">
        <v>0</v>
      </c>
      <c r="H16695">
        <v>1.2263999999999999</v>
      </c>
      <c r="I16695">
        <v>13.79</v>
      </c>
      <c r="J16695" s="384">
        <v>46229.55</v>
      </c>
    </row>
    <row r="16696" spans="1:10">
      <c r="A16696">
        <v>16685</v>
      </c>
      <c r="B16696" s="612">
        <v>44195.265277777777</v>
      </c>
      <c r="C16696" s="405" t="s">
        <v>96</v>
      </c>
      <c r="D16696" s="384">
        <v>3864</v>
      </c>
      <c r="E16696">
        <v>0.02</v>
      </c>
      <c r="F16696">
        <v>1.22784</v>
      </c>
      <c r="G16696" s="384">
        <v>0</v>
      </c>
      <c r="H16696">
        <v>0</v>
      </c>
    </row>
    <row r="16697" spans="1:10">
      <c r="A16697">
        <v>16686</v>
      </c>
      <c r="B16697" s="612">
        <v>44195.265277777777</v>
      </c>
      <c r="C16697" s="405" t="s">
        <v>2110</v>
      </c>
      <c r="D16697" s="384">
        <v>3864</v>
      </c>
      <c r="E16697">
        <v>0.02</v>
      </c>
      <c r="F16697">
        <v>1.22784</v>
      </c>
      <c r="G16697" s="384">
        <v>0</v>
      </c>
      <c r="H16697">
        <v>1.2288399999999999</v>
      </c>
    </row>
    <row r="16698" spans="1:10">
      <c r="A16698">
        <v>16689</v>
      </c>
      <c r="B16698" s="612">
        <v>44195.337500000001</v>
      </c>
      <c r="C16698" s="405" t="s">
        <v>2110</v>
      </c>
      <c r="D16698" s="384">
        <v>3864</v>
      </c>
      <c r="E16698">
        <v>0.02</v>
      </c>
      <c r="F16698">
        <v>1.22784</v>
      </c>
      <c r="G16698" s="384">
        <v>0</v>
      </c>
      <c r="H16698">
        <v>1.22804</v>
      </c>
    </row>
    <row r="16699" spans="1:10">
      <c r="A16699">
        <v>16690</v>
      </c>
      <c r="B16699" s="612">
        <v>44195.438194444447</v>
      </c>
      <c r="C16699" s="405" t="s">
        <v>2054</v>
      </c>
      <c r="D16699" s="384">
        <v>3864</v>
      </c>
      <c r="E16699">
        <v>0.02</v>
      </c>
      <c r="F16699">
        <v>1.22804</v>
      </c>
      <c r="G16699" s="384">
        <v>0</v>
      </c>
      <c r="H16699">
        <v>1.22804</v>
      </c>
      <c r="I16699">
        <v>0.4</v>
      </c>
      <c r="J16699" s="384">
        <v>46220.99</v>
      </c>
    </row>
    <row r="16700" spans="1:10">
      <c r="A16700">
        <v>16687</v>
      </c>
      <c r="B16700" s="612">
        <v>44195.337500000001</v>
      </c>
      <c r="C16700" s="405" t="s">
        <v>96</v>
      </c>
      <c r="D16700" s="384">
        <v>3865</v>
      </c>
      <c r="E16700">
        <v>0.02</v>
      </c>
      <c r="F16700">
        <v>1.22624</v>
      </c>
      <c r="G16700" s="384">
        <v>0</v>
      </c>
      <c r="H16700">
        <v>0</v>
      </c>
    </row>
    <row r="16701" spans="1:10">
      <c r="A16701">
        <v>16688</v>
      </c>
      <c r="B16701" s="612">
        <v>44195.337500000001</v>
      </c>
      <c r="C16701" s="405" t="s">
        <v>2110</v>
      </c>
      <c r="D16701" s="384">
        <v>3865</v>
      </c>
      <c r="E16701">
        <v>0.02</v>
      </c>
      <c r="F16701">
        <v>1.22624</v>
      </c>
      <c r="G16701" s="384">
        <v>0</v>
      </c>
      <c r="H16701">
        <v>1.22804</v>
      </c>
    </row>
    <row r="16702" spans="1:10">
      <c r="A16702">
        <v>16691</v>
      </c>
      <c r="B16702" s="612">
        <v>44195.438194444447</v>
      </c>
      <c r="C16702" s="405" t="s">
        <v>2054</v>
      </c>
      <c r="D16702" s="384">
        <v>3865</v>
      </c>
      <c r="E16702">
        <v>0.02</v>
      </c>
      <c r="F16702">
        <v>1.22804</v>
      </c>
      <c r="G16702" s="384">
        <v>0</v>
      </c>
      <c r="H16702">
        <v>1.22804</v>
      </c>
      <c r="I16702">
        <v>3.6</v>
      </c>
      <c r="J16702" s="384">
        <v>46224.59</v>
      </c>
    </row>
    <row r="16703" spans="1:10">
      <c r="A16703">
        <v>16692</v>
      </c>
      <c r="B16703" s="612">
        <v>44195.450694444444</v>
      </c>
      <c r="C16703" s="405" t="s">
        <v>96</v>
      </c>
      <c r="D16703" s="384">
        <v>3866</v>
      </c>
      <c r="E16703">
        <v>0.02</v>
      </c>
      <c r="F16703">
        <v>1.2278</v>
      </c>
      <c r="G16703" s="384">
        <v>0</v>
      </c>
      <c r="H16703">
        <v>0</v>
      </c>
    </row>
    <row r="16704" spans="1:10">
      <c r="A16704">
        <v>16693</v>
      </c>
      <c r="B16704" s="612">
        <v>44195.450694444444</v>
      </c>
      <c r="C16704" s="405" t="s">
        <v>2110</v>
      </c>
      <c r="D16704" s="384">
        <v>3866</v>
      </c>
      <c r="E16704">
        <v>0.02</v>
      </c>
      <c r="F16704">
        <v>1.2278</v>
      </c>
      <c r="G16704" s="384">
        <v>0</v>
      </c>
      <c r="H16704">
        <v>1.2287999999999999</v>
      </c>
    </row>
    <row r="16705" spans="1:10">
      <c r="A16705">
        <v>16694</v>
      </c>
      <c r="B16705" s="612">
        <v>44195.538194444445</v>
      </c>
      <c r="C16705" s="405" t="s">
        <v>2054</v>
      </c>
      <c r="D16705" s="384">
        <v>3866</v>
      </c>
      <c r="E16705">
        <v>0.02</v>
      </c>
      <c r="F16705">
        <v>1.2287999999999999</v>
      </c>
      <c r="G16705" s="384">
        <v>0</v>
      </c>
      <c r="H16705">
        <v>1.2287999999999999</v>
      </c>
      <c r="I16705">
        <v>2</v>
      </c>
      <c r="J16705" s="384">
        <v>46226.59</v>
      </c>
    </row>
    <row r="16706" spans="1:10">
      <c r="A16706">
        <v>16695</v>
      </c>
      <c r="B16706" s="612">
        <v>44195.552083333336</v>
      </c>
      <c r="C16706" s="405" t="s">
        <v>96</v>
      </c>
      <c r="D16706" s="384">
        <v>3867</v>
      </c>
      <c r="E16706">
        <v>0.02</v>
      </c>
      <c r="F16706">
        <v>1.2281200000000001</v>
      </c>
      <c r="G16706" s="384">
        <v>0</v>
      </c>
      <c r="H16706">
        <v>0</v>
      </c>
    </row>
    <row r="16707" spans="1:10">
      <c r="A16707">
        <v>16696</v>
      </c>
      <c r="B16707" s="612">
        <v>44195.552083333336</v>
      </c>
      <c r="C16707" s="405" t="s">
        <v>2110</v>
      </c>
      <c r="D16707" s="384">
        <v>3867</v>
      </c>
      <c r="E16707">
        <v>0.02</v>
      </c>
      <c r="F16707">
        <v>1.2281200000000001</v>
      </c>
      <c r="G16707" s="384">
        <v>0</v>
      </c>
      <c r="H16707">
        <v>1.22912</v>
      </c>
    </row>
    <row r="16708" spans="1:10">
      <c r="A16708">
        <v>16697</v>
      </c>
      <c r="B16708" s="612">
        <v>44195.582638888889</v>
      </c>
      <c r="C16708" s="405" t="s">
        <v>2054</v>
      </c>
      <c r="D16708" s="384">
        <v>3867</v>
      </c>
      <c r="E16708">
        <v>0.02</v>
      </c>
      <c r="F16708">
        <v>1.22912</v>
      </c>
      <c r="G16708" s="384">
        <v>0</v>
      </c>
      <c r="H16708">
        <v>1.22912</v>
      </c>
      <c r="I16708">
        <v>2</v>
      </c>
      <c r="J16708" s="384">
        <v>46228.59</v>
      </c>
    </row>
    <row r="16709" spans="1:10">
      <c r="A16709">
        <v>16698</v>
      </c>
      <c r="B16709" s="612">
        <v>44195.584027777775</v>
      </c>
      <c r="C16709" s="405" t="s">
        <v>97</v>
      </c>
      <c r="D16709" s="384">
        <v>3868</v>
      </c>
      <c r="E16709">
        <v>0.14000000000000001</v>
      </c>
      <c r="F16709">
        <v>1.23001</v>
      </c>
      <c r="G16709" s="384">
        <v>0</v>
      </c>
      <c r="H16709">
        <v>0</v>
      </c>
    </row>
    <row r="16710" spans="1:10">
      <c r="A16710">
        <v>16699</v>
      </c>
      <c r="B16710" s="612">
        <v>44195.584027777775</v>
      </c>
      <c r="C16710" s="405" t="s">
        <v>2110</v>
      </c>
      <c r="D16710" s="384">
        <v>3868</v>
      </c>
      <c r="E16710">
        <v>0.14000000000000001</v>
      </c>
      <c r="F16710">
        <v>1.23001</v>
      </c>
      <c r="G16710" s="384">
        <v>0</v>
      </c>
      <c r="H16710">
        <v>1.2263999999999999</v>
      </c>
    </row>
    <row r="16711" spans="1:10">
      <c r="A16711">
        <v>16736</v>
      </c>
      <c r="B16711" s="612">
        <v>44196.537499999999</v>
      </c>
      <c r="C16711" s="405" t="s">
        <v>2054</v>
      </c>
      <c r="D16711" s="384">
        <v>3868</v>
      </c>
      <c r="E16711">
        <v>0.14000000000000001</v>
      </c>
      <c r="F16711">
        <v>1.2263999999999999</v>
      </c>
      <c r="G16711" s="384">
        <v>0</v>
      </c>
      <c r="H16711">
        <v>1.2263999999999999</v>
      </c>
      <c r="I16711">
        <v>51.01</v>
      </c>
      <c r="J16711" s="384">
        <v>46280.56</v>
      </c>
    </row>
    <row r="16712" spans="1:10">
      <c r="A16712">
        <v>16705</v>
      </c>
      <c r="B16712" s="612">
        <v>44195.591666666667</v>
      </c>
      <c r="C16712" s="405" t="s">
        <v>96</v>
      </c>
      <c r="D16712" s="384">
        <v>3869</v>
      </c>
      <c r="E16712">
        <v>0.02</v>
      </c>
      <c r="F16712">
        <v>1.23028</v>
      </c>
      <c r="G16712" s="384">
        <v>0</v>
      </c>
      <c r="H16712">
        <v>0</v>
      </c>
    </row>
    <row r="16713" spans="1:10">
      <c r="A16713">
        <v>16706</v>
      </c>
      <c r="B16713" s="612">
        <v>44195.591666666667</v>
      </c>
      <c r="C16713" s="405" t="s">
        <v>2110</v>
      </c>
      <c r="D16713" s="384">
        <v>3869</v>
      </c>
      <c r="E16713">
        <v>0.02</v>
      </c>
      <c r="F16713">
        <v>1.23028</v>
      </c>
      <c r="G16713" s="384">
        <v>0</v>
      </c>
      <c r="H16713">
        <v>1.2312799999999999</v>
      </c>
    </row>
    <row r="16714" spans="1:10">
      <c r="A16714">
        <v>16709</v>
      </c>
      <c r="B16714" s="612">
        <v>44195.597916666666</v>
      </c>
      <c r="C16714" s="405" t="s">
        <v>2110</v>
      </c>
      <c r="D16714" s="384">
        <v>3869</v>
      </c>
      <c r="E16714">
        <v>0.02</v>
      </c>
      <c r="F16714">
        <v>1.23028</v>
      </c>
      <c r="G16714" s="384">
        <v>0</v>
      </c>
      <c r="H16714">
        <v>1.23048</v>
      </c>
    </row>
    <row r="16715" spans="1:10">
      <c r="A16715">
        <v>16710</v>
      </c>
      <c r="B16715" s="612">
        <v>44195.625694444447</v>
      </c>
      <c r="C16715" s="405" t="s">
        <v>2054</v>
      </c>
      <c r="D16715" s="384">
        <v>3869</v>
      </c>
      <c r="E16715">
        <v>0.02</v>
      </c>
      <c r="F16715">
        <v>1.23048</v>
      </c>
      <c r="G16715" s="384">
        <v>0</v>
      </c>
      <c r="H16715">
        <v>1.23048</v>
      </c>
      <c r="I16715">
        <v>0.4</v>
      </c>
      <c r="J16715" s="384">
        <v>46228.99</v>
      </c>
    </row>
    <row r="16716" spans="1:10">
      <c r="A16716">
        <v>16707</v>
      </c>
      <c r="B16716" s="612">
        <v>44195.597916666666</v>
      </c>
      <c r="C16716" s="405" t="s">
        <v>96</v>
      </c>
      <c r="D16716" s="384">
        <v>3870</v>
      </c>
      <c r="E16716">
        <v>0.02</v>
      </c>
      <c r="F16716">
        <v>1.22868</v>
      </c>
      <c r="G16716" s="384">
        <v>0</v>
      </c>
      <c r="H16716">
        <v>0</v>
      </c>
    </row>
    <row r="16717" spans="1:10">
      <c r="A16717">
        <v>16708</v>
      </c>
      <c r="B16717" s="612">
        <v>44195.597916666666</v>
      </c>
      <c r="C16717" s="405" t="s">
        <v>2110</v>
      </c>
      <c r="D16717" s="384">
        <v>3870</v>
      </c>
      <c r="E16717">
        <v>0.02</v>
      </c>
      <c r="F16717">
        <v>1.22868</v>
      </c>
      <c r="G16717" s="384">
        <v>0</v>
      </c>
      <c r="H16717">
        <v>1.23048</v>
      </c>
    </row>
    <row r="16718" spans="1:10">
      <c r="A16718">
        <v>16711</v>
      </c>
      <c r="B16718" s="612">
        <v>44195.625694444447</v>
      </c>
      <c r="C16718" s="405" t="s">
        <v>2054</v>
      </c>
      <c r="D16718" s="384">
        <v>3870</v>
      </c>
      <c r="E16718">
        <v>0.02</v>
      </c>
      <c r="F16718">
        <v>1.23048</v>
      </c>
      <c r="G16718" s="384">
        <v>0</v>
      </c>
      <c r="H16718">
        <v>1.23048</v>
      </c>
      <c r="I16718">
        <v>3.6</v>
      </c>
      <c r="J16718" s="384">
        <v>46232.59</v>
      </c>
    </row>
    <row r="16719" spans="1:10">
      <c r="A16719">
        <v>16712</v>
      </c>
      <c r="B16719" s="612">
        <v>44195.629166666666</v>
      </c>
      <c r="C16719" s="405" t="s">
        <v>96</v>
      </c>
      <c r="D16719" s="384">
        <v>3871</v>
      </c>
      <c r="E16719">
        <v>0.02</v>
      </c>
      <c r="F16719">
        <v>1.2295</v>
      </c>
      <c r="G16719" s="384">
        <v>0</v>
      </c>
      <c r="H16719">
        <v>0</v>
      </c>
    </row>
    <row r="16720" spans="1:10">
      <c r="A16720">
        <v>16713</v>
      </c>
      <c r="B16720" s="612">
        <v>44195.629166666666</v>
      </c>
      <c r="C16720" s="405" t="s">
        <v>2110</v>
      </c>
      <c r="D16720" s="384">
        <v>3871</v>
      </c>
      <c r="E16720">
        <v>0.02</v>
      </c>
      <c r="F16720">
        <v>1.2295</v>
      </c>
      <c r="G16720" s="384">
        <v>0</v>
      </c>
      <c r="H16720">
        <v>1.2304999999999999</v>
      </c>
    </row>
    <row r="16721" spans="1:10">
      <c r="A16721">
        <v>16716</v>
      </c>
      <c r="B16721" s="612">
        <v>44195.72152777778</v>
      </c>
      <c r="C16721" s="405" t="s">
        <v>2110</v>
      </c>
      <c r="D16721" s="384">
        <v>3871</v>
      </c>
      <c r="E16721">
        <v>0.02</v>
      </c>
      <c r="F16721">
        <v>1.2295</v>
      </c>
      <c r="G16721" s="384">
        <v>0</v>
      </c>
      <c r="H16721">
        <v>1.2297</v>
      </c>
    </row>
    <row r="16722" spans="1:10">
      <c r="A16722">
        <v>16717</v>
      </c>
      <c r="B16722" s="612">
        <v>44195.879166666666</v>
      </c>
      <c r="C16722" s="405" t="s">
        <v>2054</v>
      </c>
      <c r="D16722" s="384">
        <v>3871</v>
      </c>
      <c r="E16722">
        <v>0.02</v>
      </c>
      <c r="F16722">
        <v>1.2297</v>
      </c>
      <c r="G16722" s="384">
        <v>0</v>
      </c>
      <c r="H16722">
        <v>1.2297</v>
      </c>
      <c r="I16722">
        <v>0.4</v>
      </c>
      <c r="J16722" s="384">
        <v>46232.99</v>
      </c>
    </row>
    <row r="16723" spans="1:10">
      <c r="A16723">
        <v>16714</v>
      </c>
      <c r="B16723" s="612">
        <v>44195.72152777778</v>
      </c>
      <c r="C16723" s="405" t="s">
        <v>96</v>
      </c>
      <c r="D16723" s="384">
        <v>3872</v>
      </c>
      <c r="E16723">
        <v>0.02</v>
      </c>
      <c r="F16723">
        <v>1.2279</v>
      </c>
      <c r="G16723" s="384">
        <v>0</v>
      </c>
      <c r="H16723">
        <v>0</v>
      </c>
    </row>
    <row r="16724" spans="1:10">
      <c r="A16724">
        <v>16715</v>
      </c>
      <c r="B16724" s="612">
        <v>44195.72152777778</v>
      </c>
      <c r="C16724" s="405" t="s">
        <v>2110</v>
      </c>
      <c r="D16724" s="384">
        <v>3872</v>
      </c>
      <c r="E16724">
        <v>0.02</v>
      </c>
      <c r="F16724">
        <v>1.2279</v>
      </c>
      <c r="G16724" s="384">
        <v>0</v>
      </c>
      <c r="H16724">
        <v>1.2297</v>
      </c>
    </row>
    <row r="16725" spans="1:10">
      <c r="A16725">
        <v>16718</v>
      </c>
      <c r="B16725" s="612">
        <v>44195.879166666666</v>
      </c>
      <c r="C16725" s="405" t="s">
        <v>2054</v>
      </c>
      <c r="D16725" s="384">
        <v>3872</v>
      </c>
      <c r="E16725">
        <v>0.02</v>
      </c>
      <c r="F16725">
        <v>1.2297</v>
      </c>
      <c r="G16725" s="384">
        <v>0</v>
      </c>
      <c r="H16725">
        <v>1.2297</v>
      </c>
      <c r="I16725">
        <v>3.6</v>
      </c>
      <c r="J16725" s="384">
        <v>46236.59</v>
      </c>
    </row>
    <row r="16726" spans="1:10">
      <c r="A16726">
        <v>16719</v>
      </c>
      <c r="B16726" s="612">
        <v>44195.916666666664</v>
      </c>
      <c r="C16726" s="405" t="s">
        <v>96</v>
      </c>
      <c r="D16726" s="384">
        <v>3873</v>
      </c>
      <c r="E16726">
        <v>0.02</v>
      </c>
      <c r="F16726">
        <v>1.2297499999999999</v>
      </c>
      <c r="G16726" s="384">
        <v>0</v>
      </c>
      <c r="H16726">
        <v>0</v>
      </c>
    </row>
    <row r="16727" spans="1:10">
      <c r="A16727">
        <v>16720</v>
      </c>
      <c r="B16727" s="612">
        <v>44195.916666666664</v>
      </c>
      <c r="C16727" s="405" t="s">
        <v>2110</v>
      </c>
      <c r="D16727" s="384">
        <v>3873</v>
      </c>
      <c r="E16727">
        <v>0.02</v>
      </c>
      <c r="F16727">
        <v>1.2297499999999999</v>
      </c>
      <c r="G16727" s="384">
        <v>0</v>
      </c>
      <c r="H16727">
        <v>1.23075</v>
      </c>
    </row>
    <row r="16728" spans="1:10">
      <c r="A16728">
        <v>16721</v>
      </c>
      <c r="B16728" s="612">
        <v>44196.038194444445</v>
      </c>
      <c r="C16728" s="405" t="s">
        <v>2054</v>
      </c>
      <c r="D16728" s="384">
        <v>3873</v>
      </c>
      <c r="E16728">
        <v>0.02</v>
      </c>
      <c r="F16728">
        <v>1.23075</v>
      </c>
      <c r="G16728" s="384">
        <v>0</v>
      </c>
      <c r="H16728">
        <v>1.23075</v>
      </c>
      <c r="I16728">
        <v>1.76</v>
      </c>
      <c r="J16728" s="384">
        <v>46238.35</v>
      </c>
    </row>
    <row r="16729" spans="1:10">
      <c r="A16729">
        <v>16722</v>
      </c>
      <c r="B16729" s="612">
        <v>44196.048611111109</v>
      </c>
      <c r="C16729" s="405" t="s">
        <v>96</v>
      </c>
      <c r="D16729" s="384">
        <v>3874</v>
      </c>
      <c r="E16729">
        <v>0.02</v>
      </c>
      <c r="F16729">
        <v>1.23038</v>
      </c>
      <c r="G16729" s="384">
        <v>0</v>
      </c>
      <c r="H16729">
        <v>0</v>
      </c>
    </row>
    <row r="16730" spans="1:10">
      <c r="A16730">
        <v>16723</v>
      </c>
      <c r="B16730" s="612">
        <v>44196.048611111109</v>
      </c>
      <c r="C16730" s="405" t="s">
        <v>2110</v>
      </c>
      <c r="D16730" s="384">
        <v>3874</v>
      </c>
      <c r="E16730">
        <v>0.02</v>
      </c>
      <c r="F16730">
        <v>1.23038</v>
      </c>
      <c r="G16730" s="384">
        <v>0</v>
      </c>
      <c r="H16730">
        <v>1.2313799999999999</v>
      </c>
    </row>
    <row r="16731" spans="1:10">
      <c r="A16731">
        <v>16726</v>
      </c>
      <c r="B16731" s="612">
        <v>44196.119444444441</v>
      </c>
      <c r="C16731" s="405" t="s">
        <v>2110</v>
      </c>
      <c r="D16731" s="384">
        <v>3874</v>
      </c>
      <c r="E16731">
        <v>0.02</v>
      </c>
      <c r="F16731">
        <v>1.23038</v>
      </c>
      <c r="G16731" s="384">
        <v>0</v>
      </c>
      <c r="H16731">
        <v>1.23058</v>
      </c>
    </row>
    <row r="16732" spans="1:10">
      <c r="A16732">
        <v>16730</v>
      </c>
      <c r="B16732" s="612">
        <v>44196.493750000001</v>
      </c>
      <c r="C16732" s="405" t="s">
        <v>2110</v>
      </c>
      <c r="D16732" s="384">
        <v>3874</v>
      </c>
      <c r="E16732">
        <v>0.02</v>
      </c>
      <c r="F16732">
        <v>1.23038</v>
      </c>
      <c r="G16732" s="384">
        <v>0</v>
      </c>
      <c r="H16732">
        <v>1.22953</v>
      </c>
    </row>
    <row r="16733" spans="1:10">
      <c r="A16733">
        <v>16753</v>
      </c>
      <c r="B16733" s="612">
        <v>44196.648611111108</v>
      </c>
      <c r="C16733" s="405" t="s">
        <v>2110</v>
      </c>
      <c r="D16733" s="384">
        <v>3874</v>
      </c>
      <c r="E16733">
        <v>0.02</v>
      </c>
      <c r="F16733">
        <v>1.23038</v>
      </c>
      <c r="G16733" s="384">
        <v>0</v>
      </c>
      <c r="H16733">
        <v>1.2282299999999999</v>
      </c>
    </row>
    <row r="16734" spans="1:10">
      <c r="A16734">
        <v>16760</v>
      </c>
      <c r="B16734" s="612">
        <v>44196.654861111114</v>
      </c>
      <c r="C16734" s="405" t="s">
        <v>2110</v>
      </c>
      <c r="D16734" s="384">
        <v>3874</v>
      </c>
      <c r="E16734">
        <v>0.02</v>
      </c>
      <c r="F16734">
        <v>1.23038</v>
      </c>
      <c r="G16734" s="384">
        <v>0</v>
      </c>
      <c r="H16734">
        <v>1.22685</v>
      </c>
    </row>
    <row r="16735" spans="1:10">
      <c r="A16735">
        <v>16776</v>
      </c>
      <c r="B16735" s="612">
        <v>44196.793055555558</v>
      </c>
      <c r="C16735" s="405" t="s">
        <v>2110</v>
      </c>
      <c r="D16735" s="384">
        <v>3874</v>
      </c>
      <c r="E16735">
        <v>0.02</v>
      </c>
      <c r="F16735">
        <v>1.23038</v>
      </c>
      <c r="G16735" s="384">
        <v>0</v>
      </c>
      <c r="H16735">
        <v>1.22525</v>
      </c>
    </row>
    <row r="16736" spans="1:10">
      <c r="A16736">
        <v>16782</v>
      </c>
      <c r="B16736" s="612">
        <v>44199.995138888888</v>
      </c>
      <c r="C16736" s="405" t="s">
        <v>2054</v>
      </c>
      <c r="D16736" s="384">
        <v>3874</v>
      </c>
      <c r="E16736">
        <v>0.02</v>
      </c>
      <c r="F16736">
        <v>1.22525</v>
      </c>
      <c r="G16736" s="384">
        <v>0</v>
      </c>
      <c r="H16736">
        <v>1.22525</v>
      </c>
      <c r="I16736">
        <v>-10.34</v>
      </c>
      <c r="J16736" s="384">
        <v>46284.2</v>
      </c>
    </row>
    <row r="16737" spans="1:10">
      <c r="A16737">
        <v>16724</v>
      </c>
      <c r="B16737" s="612">
        <v>44196.119444444441</v>
      </c>
      <c r="C16737" s="405" t="s">
        <v>96</v>
      </c>
      <c r="D16737" s="384">
        <v>3875</v>
      </c>
      <c r="E16737">
        <v>0.02</v>
      </c>
      <c r="F16737">
        <v>1.22878</v>
      </c>
      <c r="G16737" s="384">
        <v>0</v>
      </c>
      <c r="H16737">
        <v>0</v>
      </c>
    </row>
    <row r="16738" spans="1:10">
      <c r="A16738">
        <v>16725</v>
      </c>
      <c r="B16738" s="612">
        <v>44196.119444444441</v>
      </c>
      <c r="C16738" s="405" t="s">
        <v>2110</v>
      </c>
      <c r="D16738" s="384">
        <v>3875</v>
      </c>
      <c r="E16738">
        <v>0.02</v>
      </c>
      <c r="F16738">
        <v>1.22878</v>
      </c>
      <c r="G16738" s="384">
        <v>0</v>
      </c>
      <c r="H16738">
        <v>1.23058</v>
      </c>
    </row>
    <row r="16739" spans="1:10">
      <c r="A16739">
        <v>16729</v>
      </c>
      <c r="B16739" s="612">
        <v>44196.493750000001</v>
      </c>
      <c r="C16739" s="405" t="s">
        <v>2110</v>
      </c>
      <c r="D16739" s="384">
        <v>3875</v>
      </c>
      <c r="E16739">
        <v>0.02</v>
      </c>
      <c r="F16739">
        <v>1.22878</v>
      </c>
      <c r="G16739" s="384">
        <v>0</v>
      </c>
      <c r="H16739">
        <v>1.22953</v>
      </c>
    </row>
    <row r="16740" spans="1:10">
      <c r="A16740">
        <v>16752</v>
      </c>
      <c r="B16740" s="612">
        <v>44196.648611111108</v>
      </c>
      <c r="C16740" s="405" t="s">
        <v>2110</v>
      </c>
      <c r="D16740" s="384">
        <v>3875</v>
      </c>
      <c r="E16740">
        <v>0.02</v>
      </c>
      <c r="F16740">
        <v>1.22878</v>
      </c>
      <c r="G16740" s="384">
        <v>0</v>
      </c>
      <c r="H16740">
        <v>1.2282299999999999</v>
      </c>
    </row>
    <row r="16741" spans="1:10">
      <c r="A16741">
        <v>16759</v>
      </c>
      <c r="B16741" s="612">
        <v>44196.654861111114</v>
      </c>
      <c r="C16741" s="405" t="s">
        <v>2110</v>
      </c>
      <c r="D16741" s="384">
        <v>3875</v>
      </c>
      <c r="E16741">
        <v>0.02</v>
      </c>
      <c r="F16741">
        <v>1.22878</v>
      </c>
      <c r="G16741" s="384">
        <v>0</v>
      </c>
      <c r="H16741">
        <v>1.22685</v>
      </c>
    </row>
    <row r="16742" spans="1:10">
      <c r="A16742">
        <v>16775</v>
      </c>
      <c r="B16742" s="612">
        <v>44196.793055555558</v>
      </c>
      <c r="C16742" s="405" t="s">
        <v>2110</v>
      </c>
      <c r="D16742" s="384">
        <v>3875</v>
      </c>
      <c r="E16742">
        <v>0.02</v>
      </c>
      <c r="F16742">
        <v>1.22878</v>
      </c>
      <c r="G16742" s="384">
        <v>0</v>
      </c>
      <c r="H16742">
        <v>1.22525</v>
      </c>
    </row>
    <row r="16743" spans="1:10">
      <c r="A16743">
        <v>16783</v>
      </c>
      <c r="B16743" s="612">
        <v>44199.995138888888</v>
      </c>
      <c r="C16743" s="405" t="s">
        <v>2054</v>
      </c>
      <c r="D16743" s="384">
        <v>3875</v>
      </c>
      <c r="E16743">
        <v>0.02</v>
      </c>
      <c r="F16743">
        <v>1.22525</v>
      </c>
      <c r="G16743" s="384">
        <v>0</v>
      </c>
      <c r="H16743">
        <v>1.22525</v>
      </c>
      <c r="I16743">
        <v>-7.14</v>
      </c>
      <c r="J16743" s="384">
        <v>46277.06</v>
      </c>
    </row>
    <row r="16744" spans="1:10">
      <c r="A16744">
        <v>16727</v>
      </c>
      <c r="B16744" s="612">
        <v>44196.493750000001</v>
      </c>
      <c r="C16744" s="405" t="s">
        <v>96</v>
      </c>
      <c r="D16744" s="384">
        <v>3876</v>
      </c>
      <c r="E16744">
        <v>0.03</v>
      </c>
      <c r="F16744">
        <v>1.22712</v>
      </c>
      <c r="G16744" s="384">
        <v>0</v>
      </c>
      <c r="H16744">
        <v>0</v>
      </c>
    </row>
    <row r="16745" spans="1:10">
      <c r="A16745">
        <v>16728</v>
      </c>
      <c r="B16745" s="612">
        <v>44196.493750000001</v>
      </c>
      <c r="C16745" s="405" t="s">
        <v>2110</v>
      </c>
      <c r="D16745" s="384">
        <v>3876</v>
      </c>
      <c r="E16745">
        <v>0.03</v>
      </c>
      <c r="F16745">
        <v>1.22712</v>
      </c>
      <c r="G16745" s="384">
        <v>0</v>
      </c>
      <c r="H16745">
        <v>1.22953</v>
      </c>
    </row>
    <row r="16746" spans="1:10">
      <c r="A16746">
        <v>16751</v>
      </c>
      <c r="B16746" s="612">
        <v>44196.648611111108</v>
      </c>
      <c r="C16746" s="405" t="s">
        <v>2110</v>
      </c>
      <c r="D16746" s="384">
        <v>3876</v>
      </c>
      <c r="E16746">
        <v>0.03</v>
      </c>
      <c r="F16746">
        <v>1.22712</v>
      </c>
      <c r="G16746" s="384">
        <v>0</v>
      </c>
      <c r="H16746">
        <v>1.2282299999999999</v>
      </c>
    </row>
    <row r="16747" spans="1:10">
      <c r="A16747">
        <v>16758</v>
      </c>
      <c r="B16747" s="612">
        <v>44196.654861111114</v>
      </c>
      <c r="C16747" s="405" t="s">
        <v>2110</v>
      </c>
      <c r="D16747" s="384">
        <v>3876</v>
      </c>
      <c r="E16747">
        <v>0.03</v>
      </c>
      <c r="F16747">
        <v>1.22712</v>
      </c>
      <c r="G16747" s="384">
        <v>0</v>
      </c>
      <c r="H16747">
        <v>1.22685</v>
      </c>
    </row>
    <row r="16748" spans="1:10">
      <c r="A16748">
        <v>16774</v>
      </c>
      <c r="B16748" s="612">
        <v>44196.793055555558</v>
      </c>
      <c r="C16748" s="405" t="s">
        <v>2110</v>
      </c>
      <c r="D16748" s="384">
        <v>3876</v>
      </c>
      <c r="E16748">
        <v>0.03</v>
      </c>
      <c r="F16748">
        <v>1.22712</v>
      </c>
      <c r="G16748" s="384">
        <v>0</v>
      </c>
      <c r="H16748">
        <v>1.22525</v>
      </c>
    </row>
    <row r="16749" spans="1:10">
      <c r="A16749">
        <v>16784</v>
      </c>
      <c r="B16749" s="612">
        <v>44199.995138888888</v>
      </c>
      <c r="C16749" s="405" t="s">
        <v>2054</v>
      </c>
      <c r="D16749" s="384">
        <v>3876</v>
      </c>
      <c r="E16749">
        <v>0.03</v>
      </c>
      <c r="F16749">
        <v>1.22525</v>
      </c>
      <c r="G16749" s="384">
        <v>0</v>
      </c>
      <c r="H16749">
        <v>1.22525</v>
      </c>
      <c r="I16749">
        <v>-5.73</v>
      </c>
      <c r="J16749" s="384">
        <v>46271.33</v>
      </c>
    </row>
    <row r="16750" spans="1:10">
      <c r="A16750">
        <v>16737</v>
      </c>
      <c r="B16750" s="612">
        <v>44196.540972222225</v>
      </c>
      <c r="C16750" s="405" t="s">
        <v>97</v>
      </c>
      <c r="D16750" s="384">
        <v>3877</v>
      </c>
      <c r="E16750">
        <v>0.02</v>
      </c>
      <c r="F16750">
        <v>1.2270099999999999</v>
      </c>
      <c r="G16750" s="384">
        <v>0</v>
      </c>
      <c r="H16750">
        <v>0</v>
      </c>
    </row>
    <row r="16751" spans="1:10">
      <c r="A16751">
        <v>16738</v>
      </c>
      <c r="B16751" s="612">
        <v>44196.540972222225</v>
      </c>
      <c r="C16751" s="405" t="s">
        <v>2110</v>
      </c>
      <c r="D16751" s="384">
        <v>3877</v>
      </c>
      <c r="E16751">
        <v>0.02</v>
      </c>
      <c r="F16751">
        <v>1.2270099999999999</v>
      </c>
      <c r="G16751" s="384">
        <v>0</v>
      </c>
      <c r="H16751">
        <v>1.22601</v>
      </c>
    </row>
    <row r="16752" spans="1:10">
      <c r="A16752">
        <v>16741</v>
      </c>
      <c r="B16752" s="612">
        <v>44196.57708333333</v>
      </c>
      <c r="C16752" s="405" t="s">
        <v>2110</v>
      </c>
      <c r="D16752" s="384">
        <v>3877</v>
      </c>
      <c r="E16752">
        <v>0.02</v>
      </c>
      <c r="F16752">
        <v>1.2270099999999999</v>
      </c>
      <c r="G16752" s="384">
        <v>0</v>
      </c>
      <c r="H16752">
        <v>1.22682</v>
      </c>
    </row>
    <row r="16753" spans="1:10">
      <c r="A16753">
        <v>16742</v>
      </c>
      <c r="B16753" s="612">
        <v>44196.622916666667</v>
      </c>
      <c r="C16753" s="405" t="s">
        <v>2054</v>
      </c>
      <c r="D16753" s="384">
        <v>3877</v>
      </c>
      <c r="E16753">
        <v>0.02</v>
      </c>
      <c r="F16753">
        <v>1.22682</v>
      </c>
      <c r="G16753" s="384">
        <v>0</v>
      </c>
      <c r="H16753">
        <v>1.22682</v>
      </c>
      <c r="I16753">
        <v>0.38</v>
      </c>
      <c r="J16753" s="384">
        <v>46280.94</v>
      </c>
    </row>
    <row r="16754" spans="1:10">
      <c r="A16754">
        <v>16739</v>
      </c>
      <c r="B16754" s="612">
        <v>44196.57708333333</v>
      </c>
      <c r="C16754" s="405" t="s">
        <v>97</v>
      </c>
      <c r="D16754" s="384">
        <v>3878</v>
      </c>
      <c r="E16754">
        <v>0.02</v>
      </c>
      <c r="F16754">
        <v>1.22862</v>
      </c>
      <c r="G16754" s="384">
        <v>0</v>
      </c>
      <c r="H16754">
        <v>0</v>
      </c>
    </row>
    <row r="16755" spans="1:10">
      <c r="A16755">
        <v>16740</v>
      </c>
      <c r="B16755" s="612">
        <v>44196.57708333333</v>
      </c>
      <c r="C16755" s="405" t="s">
        <v>2110</v>
      </c>
      <c r="D16755" s="384">
        <v>3878</v>
      </c>
      <c r="E16755">
        <v>0.02</v>
      </c>
      <c r="F16755">
        <v>1.22862</v>
      </c>
      <c r="G16755" s="384">
        <v>0</v>
      </c>
      <c r="H16755">
        <v>1.22682</v>
      </c>
    </row>
    <row r="16756" spans="1:10">
      <c r="A16756">
        <v>16743</v>
      </c>
      <c r="B16756" s="612">
        <v>44196.622916666667</v>
      </c>
      <c r="C16756" s="405" t="s">
        <v>2054</v>
      </c>
      <c r="D16756" s="384">
        <v>3878</v>
      </c>
      <c r="E16756">
        <v>0.02</v>
      </c>
      <c r="F16756">
        <v>1.22682</v>
      </c>
      <c r="G16756" s="384">
        <v>0</v>
      </c>
      <c r="H16756">
        <v>1.22682</v>
      </c>
      <c r="I16756">
        <v>3.6</v>
      </c>
      <c r="J16756" s="384">
        <v>46284.54</v>
      </c>
    </row>
    <row r="16757" spans="1:10">
      <c r="A16757">
        <v>16744</v>
      </c>
      <c r="B16757" s="612">
        <v>44196.625694444447</v>
      </c>
      <c r="C16757" s="405" t="s">
        <v>97</v>
      </c>
      <c r="D16757" s="384">
        <v>3879</v>
      </c>
      <c r="E16757">
        <v>0.02</v>
      </c>
      <c r="F16757">
        <v>1.2270000000000001</v>
      </c>
      <c r="G16757" s="384">
        <v>0</v>
      </c>
      <c r="H16757">
        <v>0</v>
      </c>
    </row>
    <row r="16758" spans="1:10">
      <c r="A16758">
        <v>16745</v>
      </c>
      <c r="B16758" s="612">
        <v>44196.625694444447</v>
      </c>
      <c r="C16758" s="405" t="s">
        <v>2110</v>
      </c>
      <c r="D16758" s="384">
        <v>3879</v>
      </c>
      <c r="E16758">
        <v>0.02</v>
      </c>
      <c r="F16758">
        <v>1.2270000000000001</v>
      </c>
      <c r="G16758" s="384">
        <v>0</v>
      </c>
      <c r="H16758">
        <v>1.226</v>
      </c>
    </row>
    <row r="16759" spans="1:10">
      <c r="A16759">
        <v>16746</v>
      </c>
      <c r="B16759" s="612">
        <v>44196.636805555558</v>
      </c>
      <c r="C16759" s="405" t="s">
        <v>2054</v>
      </c>
      <c r="D16759" s="384">
        <v>3879</v>
      </c>
      <c r="E16759">
        <v>0.02</v>
      </c>
      <c r="F16759">
        <v>1.226</v>
      </c>
      <c r="G16759" s="384">
        <v>0</v>
      </c>
      <c r="H16759">
        <v>1.226</v>
      </c>
      <c r="I16759">
        <v>2</v>
      </c>
      <c r="J16759" s="384">
        <v>46286.54</v>
      </c>
    </row>
    <row r="16760" spans="1:10">
      <c r="A16760">
        <v>16747</v>
      </c>
      <c r="B16760" s="612">
        <v>44196.640277777777</v>
      </c>
      <c r="C16760" s="405" t="s">
        <v>97</v>
      </c>
      <c r="D16760" s="384">
        <v>3880</v>
      </c>
      <c r="E16760">
        <v>0.02</v>
      </c>
      <c r="F16760">
        <v>1.22627</v>
      </c>
      <c r="G16760" s="384">
        <v>0</v>
      </c>
      <c r="H16760">
        <v>0</v>
      </c>
    </row>
    <row r="16761" spans="1:10">
      <c r="A16761">
        <v>16748</v>
      </c>
      <c r="B16761" s="612">
        <v>44196.640277777777</v>
      </c>
      <c r="C16761" s="405" t="s">
        <v>2110</v>
      </c>
      <c r="D16761" s="384">
        <v>3880</v>
      </c>
      <c r="E16761">
        <v>0.02</v>
      </c>
      <c r="F16761">
        <v>1.22627</v>
      </c>
      <c r="G16761" s="384">
        <v>0</v>
      </c>
      <c r="H16761">
        <v>1.2252700000000001</v>
      </c>
    </row>
    <row r="16762" spans="1:10">
      <c r="A16762">
        <v>16754</v>
      </c>
      <c r="B16762" s="612">
        <v>44196.649305555555</v>
      </c>
      <c r="C16762" s="405" t="s">
        <v>2054</v>
      </c>
      <c r="D16762" s="384">
        <v>3880</v>
      </c>
      <c r="E16762">
        <v>0.02</v>
      </c>
      <c r="F16762">
        <v>1.2252700000000001</v>
      </c>
      <c r="G16762" s="384">
        <v>0</v>
      </c>
      <c r="H16762">
        <v>1.2252700000000001</v>
      </c>
      <c r="I16762">
        <v>2</v>
      </c>
      <c r="J16762" s="384">
        <v>46288.54</v>
      </c>
    </row>
    <row r="16763" spans="1:10">
      <c r="A16763">
        <v>16749</v>
      </c>
      <c r="B16763" s="612">
        <v>44196.648611111108</v>
      </c>
      <c r="C16763" s="405" t="s">
        <v>96</v>
      </c>
      <c r="D16763" s="384">
        <v>3881</v>
      </c>
      <c r="E16763">
        <v>0.05</v>
      </c>
      <c r="F16763">
        <v>1.22542</v>
      </c>
      <c r="G16763" s="384">
        <v>0</v>
      </c>
      <c r="H16763">
        <v>0</v>
      </c>
    </row>
    <row r="16764" spans="1:10">
      <c r="A16764">
        <v>16750</v>
      </c>
      <c r="B16764" s="612">
        <v>44196.648611111108</v>
      </c>
      <c r="C16764" s="405" t="s">
        <v>2110</v>
      </c>
      <c r="D16764" s="384">
        <v>3881</v>
      </c>
      <c r="E16764">
        <v>0.05</v>
      </c>
      <c r="F16764">
        <v>1.22542</v>
      </c>
      <c r="G16764" s="384">
        <v>0</v>
      </c>
      <c r="H16764">
        <v>1.2282299999999999</v>
      </c>
    </row>
    <row r="16765" spans="1:10">
      <c r="A16765">
        <v>16757</v>
      </c>
      <c r="B16765" s="612">
        <v>44196.654861111114</v>
      </c>
      <c r="C16765" s="405" t="s">
        <v>2110</v>
      </c>
      <c r="D16765" s="384">
        <v>3881</v>
      </c>
      <c r="E16765">
        <v>0.05</v>
      </c>
      <c r="F16765">
        <v>1.22542</v>
      </c>
      <c r="G16765" s="384">
        <v>0</v>
      </c>
      <c r="H16765">
        <v>1.22685</v>
      </c>
    </row>
    <row r="16766" spans="1:10">
      <c r="A16766">
        <v>16773</v>
      </c>
      <c r="B16766" s="612">
        <v>44196.793055555558</v>
      </c>
      <c r="C16766" s="405" t="s">
        <v>2110</v>
      </c>
      <c r="D16766" s="384">
        <v>3881</v>
      </c>
      <c r="E16766">
        <v>0.05</v>
      </c>
      <c r="F16766">
        <v>1.22542</v>
      </c>
      <c r="G16766" s="384">
        <v>0</v>
      </c>
      <c r="H16766">
        <v>1.22525</v>
      </c>
    </row>
    <row r="16767" spans="1:10">
      <c r="A16767">
        <v>16785</v>
      </c>
      <c r="B16767" s="612">
        <v>44199.995138888888</v>
      </c>
      <c r="C16767" s="405" t="s">
        <v>2054</v>
      </c>
      <c r="D16767" s="384">
        <v>3881</v>
      </c>
      <c r="E16767">
        <v>0.05</v>
      </c>
      <c r="F16767">
        <v>1.22525</v>
      </c>
      <c r="G16767" s="384">
        <v>0</v>
      </c>
      <c r="H16767">
        <v>1.22525</v>
      </c>
      <c r="I16767">
        <v>-1.05</v>
      </c>
      <c r="J16767" s="384">
        <v>46270.28</v>
      </c>
    </row>
    <row r="16768" spans="1:10">
      <c r="A16768">
        <v>16755</v>
      </c>
      <c r="B16768" s="612">
        <v>44196.654861111114</v>
      </c>
      <c r="C16768" s="405" t="s">
        <v>96</v>
      </c>
      <c r="D16768" s="384">
        <v>3882</v>
      </c>
      <c r="E16768">
        <v>0.08</v>
      </c>
      <c r="F16768">
        <v>1.2235199999999999</v>
      </c>
      <c r="G16768" s="384">
        <v>0</v>
      </c>
      <c r="H16768">
        <v>0</v>
      </c>
    </row>
    <row r="16769" spans="1:10">
      <c r="A16769">
        <v>16756</v>
      </c>
      <c r="B16769" s="612">
        <v>44196.654861111114</v>
      </c>
      <c r="C16769" s="405" t="s">
        <v>2110</v>
      </c>
      <c r="D16769" s="384">
        <v>3882</v>
      </c>
      <c r="E16769">
        <v>0.08</v>
      </c>
      <c r="F16769">
        <v>1.2235199999999999</v>
      </c>
      <c r="G16769" s="384">
        <v>0</v>
      </c>
      <c r="H16769">
        <v>1.22685</v>
      </c>
    </row>
    <row r="16770" spans="1:10">
      <c r="A16770">
        <v>16772</v>
      </c>
      <c r="B16770" s="612">
        <v>44196.793055555558</v>
      </c>
      <c r="C16770" s="405" t="s">
        <v>2110</v>
      </c>
      <c r="D16770" s="384">
        <v>3882</v>
      </c>
      <c r="E16770">
        <v>0.08</v>
      </c>
      <c r="F16770">
        <v>1.2235199999999999</v>
      </c>
      <c r="G16770" s="384">
        <v>0</v>
      </c>
      <c r="H16770">
        <v>1.22525</v>
      </c>
    </row>
    <row r="16771" spans="1:10">
      <c r="A16771">
        <v>16786</v>
      </c>
      <c r="B16771" s="612">
        <v>44199.995138888888</v>
      </c>
      <c r="C16771" s="405" t="s">
        <v>2054</v>
      </c>
      <c r="D16771" s="384">
        <v>3882</v>
      </c>
      <c r="E16771">
        <v>0.08</v>
      </c>
      <c r="F16771">
        <v>1.22525</v>
      </c>
      <c r="G16771" s="384">
        <v>0</v>
      </c>
      <c r="H16771">
        <v>1.22525</v>
      </c>
      <c r="I16771">
        <v>13.52</v>
      </c>
      <c r="J16771" s="384">
        <v>46283.8</v>
      </c>
    </row>
    <row r="16772" spans="1:10">
      <c r="A16772">
        <v>16761</v>
      </c>
      <c r="B16772" s="612">
        <v>44196.661805555559</v>
      </c>
      <c r="C16772" s="405" t="s">
        <v>97</v>
      </c>
      <c r="D16772" s="384">
        <v>3883</v>
      </c>
      <c r="E16772">
        <v>0.02</v>
      </c>
      <c r="F16772">
        <v>1.22374</v>
      </c>
      <c r="G16772" s="384">
        <v>0</v>
      </c>
      <c r="H16772">
        <v>0</v>
      </c>
    </row>
    <row r="16773" spans="1:10">
      <c r="A16773">
        <v>16762</v>
      </c>
      <c r="B16773" s="612">
        <v>44196.661805555559</v>
      </c>
      <c r="C16773" s="405" t="s">
        <v>2110</v>
      </c>
      <c r="D16773" s="384">
        <v>3883</v>
      </c>
      <c r="E16773">
        <v>0.02</v>
      </c>
      <c r="F16773">
        <v>1.22374</v>
      </c>
      <c r="G16773" s="384">
        <v>0</v>
      </c>
      <c r="H16773">
        <v>1.2227399999999999</v>
      </c>
    </row>
    <row r="16774" spans="1:10">
      <c r="A16774">
        <v>16763</v>
      </c>
      <c r="B16774" s="612">
        <v>44196.663888888892</v>
      </c>
      <c r="C16774" s="405" t="s">
        <v>2054</v>
      </c>
      <c r="D16774" s="384">
        <v>3883</v>
      </c>
      <c r="E16774">
        <v>0.02</v>
      </c>
      <c r="F16774">
        <v>1.2227399999999999</v>
      </c>
      <c r="G16774" s="384">
        <v>0</v>
      </c>
      <c r="H16774">
        <v>1.2227399999999999</v>
      </c>
      <c r="I16774">
        <v>2</v>
      </c>
      <c r="J16774" s="384">
        <v>46290.54</v>
      </c>
    </row>
    <row r="16775" spans="1:10">
      <c r="A16775">
        <v>16764</v>
      </c>
      <c r="B16775" s="612">
        <v>44196.696527777778</v>
      </c>
      <c r="C16775" s="405" t="s">
        <v>97</v>
      </c>
      <c r="D16775" s="384">
        <v>3884</v>
      </c>
      <c r="E16775">
        <v>0.02</v>
      </c>
      <c r="F16775">
        <v>1.22357</v>
      </c>
      <c r="G16775" s="384">
        <v>0</v>
      </c>
      <c r="H16775">
        <v>0</v>
      </c>
    </row>
    <row r="16776" spans="1:10">
      <c r="A16776">
        <v>16765</v>
      </c>
      <c r="B16776" s="612">
        <v>44196.696527777778</v>
      </c>
      <c r="C16776" s="405" t="s">
        <v>2110</v>
      </c>
      <c r="D16776" s="384">
        <v>3884</v>
      </c>
      <c r="E16776">
        <v>0.02</v>
      </c>
      <c r="F16776">
        <v>1.22357</v>
      </c>
      <c r="G16776" s="384">
        <v>0</v>
      </c>
      <c r="H16776">
        <v>1.2225699999999999</v>
      </c>
    </row>
    <row r="16777" spans="1:10">
      <c r="A16777">
        <v>16766</v>
      </c>
      <c r="B16777" s="612">
        <v>44196.697916666664</v>
      </c>
      <c r="C16777" s="405" t="s">
        <v>2054</v>
      </c>
      <c r="D16777" s="384">
        <v>3884</v>
      </c>
      <c r="E16777">
        <v>0.02</v>
      </c>
      <c r="F16777">
        <v>1.2225699999999999</v>
      </c>
      <c r="G16777" s="384">
        <v>0</v>
      </c>
      <c r="H16777">
        <v>1.2225699999999999</v>
      </c>
      <c r="I16777">
        <v>2</v>
      </c>
      <c r="J16777" s="384">
        <v>46292.54</v>
      </c>
    </row>
    <row r="16778" spans="1:10">
      <c r="A16778">
        <v>16767</v>
      </c>
      <c r="B16778" s="612">
        <v>44196.747916666667</v>
      </c>
      <c r="C16778" s="405" t="s">
        <v>97</v>
      </c>
      <c r="D16778" s="384">
        <v>3885</v>
      </c>
      <c r="E16778">
        <v>0.02</v>
      </c>
      <c r="F16778">
        <v>1.2228300000000001</v>
      </c>
      <c r="G16778" s="384">
        <v>0</v>
      </c>
      <c r="H16778">
        <v>0</v>
      </c>
    </row>
    <row r="16779" spans="1:10">
      <c r="A16779">
        <v>16768</v>
      </c>
      <c r="B16779" s="612">
        <v>44196.747916666667</v>
      </c>
      <c r="C16779" s="405" t="s">
        <v>2110</v>
      </c>
      <c r="D16779" s="384">
        <v>3885</v>
      </c>
      <c r="E16779">
        <v>0.02</v>
      </c>
      <c r="F16779">
        <v>1.2228300000000001</v>
      </c>
      <c r="G16779" s="384">
        <v>0</v>
      </c>
      <c r="H16779">
        <v>1.22183</v>
      </c>
    </row>
    <row r="16780" spans="1:10">
      <c r="A16780">
        <v>16769</v>
      </c>
      <c r="B16780" s="612">
        <v>44196.782638888886</v>
      </c>
      <c r="C16780" s="405" t="s">
        <v>2054</v>
      </c>
      <c r="D16780" s="384">
        <v>3885</v>
      </c>
      <c r="E16780">
        <v>0.02</v>
      </c>
      <c r="F16780">
        <v>1.22183</v>
      </c>
      <c r="G16780" s="384">
        <v>0</v>
      </c>
      <c r="H16780">
        <v>1.22183</v>
      </c>
      <c r="I16780">
        <v>2</v>
      </c>
      <c r="J16780" s="384">
        <v>46294.54</v>
      </c>
    </row>
    <row r="16781" spans="1:10">
      <c r="A16781">
        <v>16770</v>
      </c>
      <c r="B16781" s="612">
        <v>44196.793055555558</v>
      </c>
      <c r="C16781" s="405" t="s">
        <v>96</v>
      </c>
      <c r="D16781" s="384">
        <v>3886</v>
      </c>
      <c r="E16781">
        <v>0.14000000000000001</v>
      </c>
      <c r="F16781">
        <v>1.2216199999999999</v>
      </c>
      <c r="G16781" s="384">
        <v>0</v>
      </c>
      <c r="H16781">
        <v>0</v>
      </c>
    </row>
    <row r="16782" spans="1:10">
      <c r="A16782">
        <v>16771</v>
      </c>
      <c r="B16782" s="612">
        <v>44196.793055555558</v>
      </c>
      <c r="C16782" s="405" t="s">
        <v>2110</v>
      </c>
      <c r="D16782" s="384">
        <v>3886</v>
      </c>
      <c r="E16782">
        <v>0.14000000000000001</v>
      </c>
      <c r="F16782">
        <v>1.2216199999999999</v>
      </c>
      <c r="G16782" s="384">
        <v>0</v>
      </c>
      <c r="H16782">
        <v>1.22525</v>
      </c>
    </row>
    <row r="16783" spans="1:10">
      <c r="A16783">
        <v>16787</v>
      </c>
      <c r="B16783" s="612">
        <v>44199.995138888888</v>
      </c>
      <c r="C16783" s="405" t="s">
        <v>2054</v>
      </c>
      <c r="D16783" s="384">
        <v>3886</v>
      </c>
      <c r="E16783">
        <v>0.14000000000000001</v>
      </c>
      <c r="F16783">
        <v>1.22525</v>
      </c>
      <c r="G16783" s="384">
        <v>0</v>
      </c>
      <c r="H16783">
        <v>1.22525</v>
      </c>
      <c r="I16783">
        <v>50.26</v>
      </c>
      <c r="J16783" s="384">
        <v>46334.06</v>
      </c>
    </row>
    <row r="16784" spans="1:10">
      <c r="A16784">
        <v>16777</v>
      </c>
      <c r="B16784" s="612">
        <v>44196.79583333333</v>
      </c>
      <c r="C16784" s="405" t="s">
        <v>97</v>
      </c>
      <c r="D16784" s="384">
        <v>3887</v>
      </c>
      <c r="E16784">
        <v>0.02</v>
      </c>
      <c r="F16784">
        <v>1.2217800000000001</v>
      </c>
      <c r="G16784" s="384">
        <v>0</v>
      </c>
      <c r="H16784">
        <v>0</v>
      </c>
    </row>
    <row r="16785" spans="1:10">
      <c r="A16785">
        <v>16778</v>
      </c>
      <c r="B16785" s="612">
        <v>44196.79583333333</v>
      </c>
      <c r="C16785" s="405" t="s">
        <v>2110</v>
      </c>
      <c r="D16785" s="384">
        <v>3887</v>
      </c>
      <c r="E16785">
        <v>0.02</v>
      </c>
      <c r="F16785">
        <v>1.2217800000000001</v>
      </c>
      <c r="G16785" s="384">
        <v>0</v>
      </c>
      <c r="H16785">
        <v>1.22078</v>
      </c>
    </row>
    <row r="16786" spans="1:10">
      <c r="A16786">
        <v>16781</v>
      </c>
      <c r="B16786" s="612">
        <v>44199.916666666664</v>
      </c>
      <c r="C16786" s="405" t="s">
        <v>2110</v>
      </c>
      <c r="D16786" s="384">
        <v>3887</v>
      </c>
      <c r="E16786">
        <v>0.02</v>
      </c>
      <c r="F16786">
        <v>1.2217800000000001</v>
      </c>
      <c r="G16786" s="384">
        <v>0</v>
      </c>
      <c r="H16786">
        <v>1.22187</v>
      </c>
    </row>
    <row r="16787" spans="1:10">
      <c r="A16787">
        <v>16793</v>
      </c>
      <c r="B16787" s="612">
        <v>44200.076388888891</v>
      </c>
      <c r="C16787" s="405" t="s">
        <v>2110</v>
      </c>
      <c r="D16787" s="384">
        <v>3887</v>
      </c>
      <c r="E16787">
        <v>0.02</v>
      </c>
      <c r="F16787">
        <v>1.2217800000000001</v>
      </c>
      <c r="G16787" s="384">
        <v>0</v>
      </c>
      <c r="H16787">
        <v>1.22302</v>
      </c>
    </row>
    <row r="16788" spans="1:10">
      <c r="A16788">
        <v>16804</v>
      </c>
      <c r="B16788" s="612">
        <v>44200.345138888886</v>
      </c>
      <c r="C16788" s="405" t="s">
        <v>2110</v>
      </c>
      <c r="D16788" s="384">
        <v>3887</v>
      </c>
      <c r="E16788">
        <v>0.02</v>
      </c>
      <c r="F16788">
        <v>1.2217800000000001</v>
      </c>
      <c r="G16788" s="384">
        <v>0</v>
      </c>
      <c r="H16788">
        <v>1.22437</v>
      </c>
    </row>
    <row r="16789" spans="1:10">
      <c r="A16789">
        <v>16816</v>
      </c>
      <c r="B16789" s="612">
        <v>44200.386111111111</v>
      </c>
      <c r="C16789" s="405" t="s">
        <v>2110</v>
      </c>
      <c r="D16789" s="384">
        <v>3887</v>
      </c>
      <c r="E16789">
        <v>0.02</v>
      </c>
      <c r="F16789">
        <v>1.2217800000000001</v>
      </c>
      <c r="G16789" s="384">
        <v>0</v>
      </c>
      <c r="H16789">
        <v>1.2257499999999999</v>
      </c>
    </row>
    <row r="16790" spans="1:10">
      <c r="A16790">
        <v>16830</v>
      </c>
      <c r="B16790" s="612">
        <v>44200.704861111109</v>
      </c>
      <c r="C16790" s="405" t="s">
        <v>2054</v>
      </c>
      <c r="D16790" s="384">
        <v>3887</v>
      </c>
      <c r="E16790">
        <v>0.02</v>
      </c>
      <c r="F16790">
        <v>1.2257499999999999</v>
      </c>
      <c r="G16790" s="384">
        <v>0</v>
      </c>
      <c r="H16790">
        <v>1.2257499999999999</v>
      </c>
      <c r="I16790">
        <v>-7.9</v>
      </c>
      <c r="J16790" s="384">
        <v>46338.16</v>
      </c>
    </row>
    <row r="16791" spans="1:10">
      <c r="A16791">
        <v>16779</v>
      </c>
      <c r="B16791" s="612">
        <v>44199.916666666664</v>
      </c>
      <c r="C16791" s="405" t="s">
        <v>97</v>
      </c>
      <c r="D16791" s="384">
        <v>3888</v>
      </c>
      <c r="E16791">
        <v>0.02</v>
      </c>
      <c r="F16791">
        <v>1.2239599999999999</v>
      </c>
      <c r="G16791" s="384">
        <v>0</v>
      </c>
      <c r="H16791">
        <v>0</v>
      </c>
    </row>
    <row r="16792" spans="1:10">
      <c r="A16792">
        <v>16780</v>
      </c>
      <c r="B16792" s="612">
        <v>44199.916666666664</v>
      </c>
      <c r="C16792" s="405" t="s">
        <v>2110</v>
      </c>
      <c r="D16792" s="384">
        <v>3888</v>
      </c>
      <c r="E16792">
        <v>0.02</v>
      </c>
      <c r="F16792">
        <v>1.2239599999999999</v>
      </c>
      <c r="G16792" s="384">
        <v>0</v>
      </c>
      <c r="H16792">
        <v>1.22187</v>
      </c>
    </row>
    <row r="16793" spans="1:10">
      <c r="A16793">
        <v>16792</v>
      </c>
      <c r="B16793" s="612">
        <v>44200.076388888891</v>
      </c>
      <c r="C16793" s="405" t="s">
        <v>2110</v>
      </c>
      <c r="D16793" s="384">
        <v>3888</v>
      </c>
      <c r="E16793">
        <v>0.02</v>
      </c>
      <c r="F16793">
        <v>1.2239599999999999</v>
      </c>
      <c r="G16793" s="384">
        <v>0</v>
      </c>
      <c r="H16793">
        <v>1.22302</v>
      </c>
    </row>
    <row r="16794" spans="1:10">
      <c r="A16794">
        <v>16803</v>
      </c>
      <c r="B16794" s="612">
        <v>44200.345138888886</v>
      </c>
      <c r="C16794" s="405" t="s">
        <v>2110</v>
      </c>
      <c r="D16794" s="384">
        <v>3888</v>
      </c>
      <c r="E16794">
        <v>0.02</v>
      </c>
      <c r="F16794">
        <v>1.2239599999999999</v>
      </c>
      <c r="G16794" s="384">
        <v>0</v>
      </c>
      <c r="H16794">
        <v>1.22437</v>
      </c>
    </row>
    <row r="16795" spans="1:10">
      <c r="A16795">
        <v>16815</v>
      </c>
      <c r="B16795" s="612">
        <v>44200.386111111111</v>
      </c>
      <c r="C16795" s="405" t="s">
        <v>2110</v>
      </c>
      <c r="D16795" s="384">
        <v>3888</v>
      </c>
      <c r="E16795">
        <v>0.02</v>
      </c>
      <c r="F16795">
        <v>1.2239599999999999</v>
      </c>
      <c r="G16795" s="384">
        <v>0</v>
      </c>
      <c r="H16795">
        <v>1.2257499999999999</v>
      </c>
    </row>
    <row r="16796" spans="1:10">
      <c r="A16796">
        <v>16831</v>
      </c>
      <c r="B16796" s="612">
        <v>44200.704861111109</v>
      </c>
      <c r="C16796" s="405" t="s">
        <v>2054</v>
      </c>
      <c r="D16796" s="384">
        <v>3888</v>
      </c>
      <c r="E16796">
        <v>0.02</v>
      </c>
      <c r="F16796">
        <v>1.2257499999999999</v>
      </c>
      <c r="G16796" s="384">
        <v>0</v>
      </c>
      <c r="H16796">
        <v>1.2257499999999999</v>
      </c>
      <c r="I16796">
        <v>-3.56</v>
      </c>
      <c r="J16796" s="384">
        <v>46334.6</v>
      </c>
    </row>
    <row r="16797" spans="1:10">
      <c r="A16797">
        <v>16788</v>
      </c>
      <c r="B16797" s="612">
        <v>44200.002083333333</v>
      </c>
      <c r="C16797" s="405" t="s">
        <v>96</v>
      </c>
      <c r="D16797" s="384">
        <v>3889</v>
      </c>
      <c r="E16797">
        <v>0.02</v>
      </c>
      <c r="F16797">
        <v>1.2246999999999999</v>
      </c>
      <c r="G16797" s="384">
        <v>0</v>
      </c>
      <c r="H16797">
        <v>0</v>
      </c>
    </row>
    <row r="16798" spans="1:10">
      <c r="A16798">
        <v>16789</v>
      </c>
      <c r="B16798" s="612">
        <v>44200.002083333333</v>
      </c>
      <c r="C16798" s="405" t="s">
        <v>2110</v>
      </c>
      <c r="D16798" s="384">
        <v>3889</v>
      </c>
      <c r="E16798">
        <v>0.02</v>
      </c>
      <c r="F16798">
        <v>1.2246999999999999</v>
      </c>
      <c r="G16798" s="384">
        <v>0</v>
      </c>
      <c r="H16798">
        <v>1.2257</v>
      </c>
    </row>
    <row r="16799" spans="1:10">
      <c r="A16799">
        <v>16794</v>
      </c>
      <c r="B16799" s="612">
        <v>44200.087500000001</v>
      </c>
      <c r="C16799" s="405" t="s">
        <v>2054</v>
      </c>
      <c r="D16799" s="384">
        <v>3889</v>
      </c>
      <c r="E16799">
        <v>0.02</v>
      </c>
      <c r="F16799">
        <v>1.2257</v>
      </c>
      <c r="G16799" s="384">
        <v>0</v>
      </c>
      <c r="H16799">
        <v>1.2257</v>
      </c>
      <c r="I16799">
        <v>2</v>
      </c>
      <c r="J16799" s="384">
        <v>46336.06</v>
      </c>
    </row>
    <row r="16800" spans="1:10">
      <c r="A16800">
        <v>16790</v>
      </c>
      <c r="B16800" s="612">
        <v>44200.076388888891</v>
      </c>
      <c r="C16800" s="405" t="s">
        <v>97</v>
      </c>
      <c r="D16800" s="384">
        <v>3890</v>
      </c>
      <c r="E16800">
        <v>0.03</v>
      </c>
      <c r="F16800">
        <v>1.22556</v>
      </c>
      <c r="G16800" s="384">
        <v>0</v>
      </c>
      <c r="H16800">
        <v>0</v>
      </c>
    </row>
    <row r="16801" spans="1:10">
      <c r="A16801">
        <v>16791</v>
      </c>
      <c r="B16801" s="612">
        <v>44200.076388888891</v>
      </c>
      <c r="C16801" s="405" t="s">
        <v>2110</v>
      </c>
      <c r="D16801" s="384">
        <v>3890</v>
      </c>
      <c r="E16801">
        <v>0.03</v>
      </c>
      <c r="F16801">
        <v>1.22556</v>
      </c>
      <c r="G16801" s="384">
        <v>0</v>
      </c>
      <c r="H16801">
        <v>1.22302</v>
      </c>
    </row>
    <row r="16802" spans="1:10">
      <c r="A16802">
        <v>16802</v>
      </c>
      <c r="B16802" s="612">
        <v>44200.345138888886</v>
      </c>
      <c r="C16802" s="405" t="s">
        <v>2110</v>
      </c>
      <c r="D16802" s="384">
        <v>3890</v>
      </c>
      <c r="E16802">
        <v>0.03</v>
      </c>
      <c r="F16802">
        <v>1.22556</v>
      </c>
      <c r="G16802" s="384">
        <v>0</v>
      </c>
      <c r="H16802">
        <v>1.22437</v>
      </c>
    </row>
    <row r="16803" spans="1:10">
      <c r="A16803">
        <v>16814</v>
      </c>
      <c r="B16803" s="612">
        <v>44200.386111111111</v>
      </c>
      <c r="C16803" s="405" t="s">
        <v>2110</v>
      </c>
      <c r="D16803" s="384">
        <v>3890</v>
      </c>
      <c r="E16803">
        <v>0.03</v>
      </c>
      <c r="F16803">
        <v>1.22556</v>
      </c>
      <c r="G16803" s="384">
        <v>0</v>
      </c>
      <c r="H16803">
        <v>1.2257499999999999</v>
      </c>
    </row>
    <row r="16804" spans="1:10">
      <c r="A16804">
        <v>16832</v>
      </c>
      <c r="B16804" s="612">
        <v>44200.704861111109</v>
      </c>
      <c r="C16804" s="405" t="s">
        <v>2054</v>
      </c>
      <c r="D16804" s="384">
        <v>3890</v>
      </c>
      <c r="E16804">
        <v>0.03</v>
      </c>
      <c r="F16804">
        <v>1.2257499999999999</v>
      </c>
      <c r="G16804" s="384">
        <v>0</v>
      </c>
      <c r="H16804">
        <v>1.2257499999999999</v>
      </c>
      <c r="I16804">
        <v>-0.56999999999999995</v>
      </c>
      <c r="J16804" s="384">
        <v>46334.03</v>
      </c>
    </row>
    <row r="16805" spans="1:10">
      <c r="A16805">
        <v>16795</v>
      </c>
      <c r="B16805" s="612">
        <v>44200.1</v>
      </c>
      <c r="C16805" s="405" t="s">
        <v>96</v>
      </c>
      <c r="D16805" s="384">
        <v>3891</v>
      </c>
      <c r="E16805">
        <v>0.02</v>
      </c>
      <c r="F16805">
        <v>1.22532</v>
      </c>
      <c r="G16805" s="384">
        <v>0</v>
      </c>
      <c r="H16805">
        <v>0</v>
      </c>
    </row>
    <row r="16806" spans="1:10">
      <c r="A16806">
        <v>16796</v>
      </c>
      <c r="B16806" s="612">
        <v>44200.1</v>
      </c>
      <c r="C16806" s="405" t="s">
        <v>2110</v>
      </c>
      <c r="D16806" s="384">
        <v>3891</v>
      </c>
      <c r="E16806">
        <v>0.02</v>
      </c>
      <c r="F16806">
        <v>1.22532</v>
      </c>
      <c r="G16806" s="384">
        <v>0</v>
      </c>
      <c r="H16806">
        <v>1.2263200000000001</v>
      </c>
    </row>
    <row r="16807" spans="1:10">
      <c r="A16807">
        <v>16797</v>
      </c>
      <c r="B16807" s="612">
        <v>44200.3</v>
      </c>
      <c r="C16807" s="405" t="s">
        <v>2054</v>
      </c>
      <c r="D16807" s="384">
        <v>3891</v>
      </c>
      <c r="E16807">
        <v>0.02</v>
      </c>
      <c r="F16807">
        <v>1.2263200000000001</v>
      </c>
      <c r="G16807" s="384">
        <v>0</v>
      </c>
      <c r="H16807">
        <v>1.2263200000000001</v>
      </c>
      <c r="I16807">
        <v>2</v>
      </c>
      <c r="J16807" s="384">
        <v>46338.06</v>
      </c>
    </row>
    <row r="16808" spans="1:10">
      <c r="A16808">
        <v>16798</v>
      </c>
      <c r="B16808" s="612">
        <v>44200.307638888888</v>
      </c>
      <c r="C16808" s="405" t="s">
        <v>96</v>
      </c>
      <c r="D16808" s="384">
        <v>3892</v>
      </c>
      <c r="E16808">
        <v>0.02</v>
      </c>
      <c r="F16808">
        <v>1.2264200000000001</v>
      </c>
      <c r="G16808" s="384">
        <v>0</v>
      </c>
      <c r="H16808">
        <v>0</v>
      </c>
    </row>
    <row r="16809" spans="1:10">
      <c r="A16809">
        <v>16799</v>
      </c>
      <c r="B16809" s="612">
        <v>44200.307638888888</v>
      </c>
      <c r="C16809" s="405" t="s">
        <v>2110</v>
      </c>
      <c r="D16809" s="384">
        <v>3892</v>
      </c>
      <c r="E16809">
        <v>0.02</v>
      </c>
      <c r="F16809">
        <v>1.2264200000000001</v>
      </c>
      <c r="G16809" s="384">
        <v>0</v>
      </c>
      <c r="H16809">
        <v>1.22742</v>
      </c>
    </row>
    <row r="16810" spans="1:10">
      <c r="A16810">
        <v>16805</v>
      </c>
      <c r="B16810" s="612">
        <v>44200.345833333333</v>
      </c>
      <c r="C16810" s="405" t="s">
        <v>2054</v>
      </c>
      <c r="D16810" s="384">
        <v>3892</v>
      </c>
      <c r="E16810">
        <v>0.02</v>
      </c>
      <c r="F16810">
        <v>1.22742</v>
      </c>
      <c r="G16810" s="384">
        <v>0</v>
      </c>
      <c r="H16810">
        <v>1.22742</v>
      </c>
      <c r="I16810">
        <v>2</v>
      </c>
      <c r="J16810" s="384">
        <v>46340.06</v>
      </c>
    </row>
    <row r="16811" spans="1:10">
      <c r="A16811">
        <v>16800</v>
      </c>
      <c r="B16811" s="612">
        <v>44200.345138888886</v>
      </c>
      <c r="C16811" s="405" t="s">
        <v>97</v>
      </c>
      <c r="D16811" s="384">
        <v>3893</v>
      </c>
      <c r="E16811">
        <v>0.05</v>
      </c>
      <c r="F16811">
        <v>1.22726</v>
      </c>
      <c r="G16811" s="384">
        <v>0</v>
      </c>
      <c r="H16811">
        <v>0</v>
      </c>
    </row>
    <row r="16812" spans="1:10">
      <c r="A16812">
        <v>16801</v>
      </c>
      <c r="B16812" s="612">
        <v>44200.345138888886</v>
      </c>
      <c r="C16812" s="405" t="s">
        <v>2110</v>
      </c>
      <c r="D16812" s="384">
        <v>3893</v>
      </c>
      <c r="E16812">
        <v>0.05</v>
      </c>
      <c r="F16812">
        <v>1.22726</v>
      </c>
      <c r="G16812" s="384">
        <v>0</v>
      </c>
      <c r="H16812">
        <v>1.22437</v>
      </c>
    </row>
    <row r="16813" spans="1:10">
      <c r="A16813">
        <v>16813</v>
      </c>
      <c r="B16813" s="612">
        <v>44200.386111111111</v>
      </c>
      <c r="C16813" s="405" t="s">
        <v>2110</v>
      </c>
      <c r="D16813" s="384">
        <v>3893</v>
      </c>
      <c r="E16813">
        <v>0.05</v>
      </c>
      <c r="F16813">
        <v>1.22726</v>
      </c>
      <c r="G16813" s="384">
        <v>0</v>
      </c>
      <c r="H16813">
        <v>1.2257499999999999</v>
      </c>
    </row>
    <row r="16814" spans="1:10">
      <c r="A16814">
        <v>16833</v>
      </c>
      <c r="B16814" s="612">
        <v>44200.704861111109</v>
      </c>
      <c r="C16814" s="405" t="s">
        <v>2054</v>
      </c>
      <c r="D16814" s="384">
        <v>3893</v>
      </c>
      <c r="E16814">
        <v>0.05</v>
      </c>
      <c r="F16814">
        <v>1.2257499999999999</v>
      </c>
      <c r="G16814" s="384">
        <v>0</v>
      </c>
      <c r="H16814">
        <v>1.2257499999999999</v>
      </c>
      <c r="I16814">
        <v>7.55</v>
      </c>
      <c r="J16814" s="384">
        <v>46341.58</v>
      </c>
    </row>
    <row r="16815" spans="1:10">
      <c r="A16815">
        <v>16806</v>
      </c>
      <c r="B16815" s="612">
        <v>44200.347916666666</v>
      </c>
      <c r="C16815" s="405" t="s">
        <v>96</v>
      </c>
      <c r="D16815" s="384">
        <v>3894</v>
      </c>
      <c r="E16815">
        <v>0.02</v>
      </c>
      <c r="F16815">
        <v>1.2271300000000001</v>
      </c>
      <c r="G16815" s="384">
        <v>0</v>
      </c>
      <c r="H16815">
        <v>0</v>
      </c>
    </row>
    <row r="16816" spans="1:10">
      <c r="A16816">
        <v>16807</v>
      </c>
      <c r="B16816" s="612">
        <v>44200.347916666666</v>
      </c>
      <c r="C16816" s="405" t="s">
        <v>2110</v>
      </c>
      <c r="D16816" s="384">
        <v>3894</v>
      </c>
      <c r="E16816">
        <v>0.02</v>
      </c>
      <c r="F16816">
        <v>1.2271300000000001</v>
      </c>
      <c r="G16816" s="384">
        <v>0</v>
      </c>
      <c r="H16816">
        <v>1.2281299999999999</v>
      </c>
    </row>
    <row r="16817" spans="1:10">
      <c r="A16817">
        <v>16808</v>
      </c>
      <c r="B16817" s="612">
        <v>44200.35833333333</v>
      </c>
      <c r="C16817" s="405" t="s">
        <v>2054</v>
      </c>
      <c r="D16817" s="384">
        <v>3894</v>
      </c>
      <c r="E16817">
        <v>0.02</v>
      </c>
      <c r="F16817">
        <v>1.2281299999999999</v>
      </c>
      <c r="G16817" s="384">
        <v>0</v>
      </c>
      <c r="H16817">
        <v>1.2281299999999999</v>
      </c>
      <c r="I16817">
        <v>2</v>
      </c>
      <c r="J16817" s="384">
        <v>46342.06</v>
      </c>
    </row>
    <row r="16818" spans="1:10">
      <c r="A16818">
        <v>16809</v>
      </c>
      <c r="B16818" s="612">
        <v>44200.376388888886</v>
      </c>
      <c r="C16818" s="405" t="s">
        <v>96</v>
      </c>
      <c r="D16818" s="384">
        <v>3895</v>
      </c>
      <c r="E16818">
        <v>0.02</v>
      </c>
      <c r="F16818">
        <v>1.22824</v>
      </c>
      <c r="G16818" s="384">
        <v>0</v>
      </c>
      <c r="H16818">
        <v>0</v>
      </c>
    </row>
    <row r="16819" spans="1:10">
      <c r="A16819">
        <v>16810</v>
      </c>
      <c r="B16819" s="612">
        <v>44200.376388888886</v>
      </c>
      <c r="C16819" s="405" t="s">
        <v>2110</v>
      </c>
      <c r="D16819" s="384">
        <v>3895</v>
      </c>
      <c r="E16819">
        <v>0.02</v>
      </c>
      <c r="F16819">
        <v>1.22824</v>
      </c>
      <c r="G16819" s="384">
        <v>0</v>
      </c>
      <c r="H16819">
        <v>1.2292400000000001</v>
      </c>
    </row>
    <row r="16820" spans="1:10">
      <c r="A16820">
        <v>16817</v>
      </c>
      <c r="B16820" s="612">
        <v>44200.387499999997</v>
      </c>
      <c r="C16820" s="405" t="s">
        <v>2054</v>
      </c>
      <c r="D16820" s="384">
        <v>3895</v>
      </c>
      <c r="E16820">
        <v>0.02</v>
      </c>
      <c r="F16820">
        <v>1.2292400000000001</v>
      </c>
      <c r="G16820" s="384">
        <v>0</v>
      </c>
      <c r="H16820">
        <v>1.2292400000000001</v>
      </c>
      <c r="I16820">
        <v>2</v>
      </c>
      <c r="J16820" s="384">
        <v>46344.06</v>
      </c>
    </row>
    <row r="16821" spans="1:10">
      <c r="A16821">
        <v>16811</v>
      </c>
      <c r="B16821" s="612">
        <v>44200.386111111111</v>
      </c>
      <c r="C16821" s="405" t="s">
        <v>97</v>
      </c>
      <c r="D16821" s="384">
        <v>3896</v>
      </c>
      <c r="E16821">
        <v>0.08</v>
      </c>
      <c r="F16821">
        <v>1.2290700000000001</v>
      </c>
      <c r="G16821" s="384">
        <v>0</v>
      </c>
      <c r="H16821">
        <v>0</v>
      </c>
    </row>
    <row r="16822" spans="1:10">
      <c r="A16822">
        <v>16812</v>
      </c>
      <c r="B16822" s="612">
        <v>44200.386111111111</v>
      </c>
      <c r="C16822" s="405" t="s">
        <v>2110</v>
      </c>
      <c r="D16822" s="384">
        <v>3896</v>
      </c>
      <c r="E16822">
        <v>0.08</v>
      </c>
      <c r="F16822">
        <v>1.2290700000000001</v>
      </c>
      <c r="G16822" s="384">
        <v>0</v>
      </c>
      <c r="H16822">
        <v>1.2257499999999999</v>
      </c>
    </row>
    <row r="16823" spans="1:10">
      <c r="A16823">
        <v>16834</v>
      </c>
      <c r="B16823" s="612">
        <v>44200.704861111109</v>
      </c>
      <c r="C16823" s="405" t="s">
        <v>2054</v>
      </c>
      <c r="D16823" s="384">
        <v>3896</v>
      </c>
      <c r="E16823">
        <v>0.08</v>
      </c>
      <c r="F16823">
        <v>1.2257499999999999</v>
      </c>
      <c r="G16823" s="384">
        <v>0</v>
      </c>
      <c r="H16823">
        <v>1.2257499999999999</v>
      </c>
      <c r="I16823">
        <v>26.56</v>
      </c>
      <c r="J16823" s="384">
        <v>46368.14</v>
      </c>
    </row>
    <row r="16824" spans="1:10">
      <c r="A16824">
        <v>16818</v>
      </c>
      <c r="B16824" s="612">
        <v>44200.429166666669</v>
      </c>
      <c r="C16824" s="405" t="s">
        <v>96</v>
      </c>
      <c r="D16824" s="384">
        <v>3897</v>
      </c>
      <c r="E16824">
        <v>0.02</v>
      </c>
      <c r="F16824">
        <v>1.2297400000000001</v>
      </c>
      <c r="G16824" s="384">
        <v>0</v>
      </c>
      <c r="H16824">
        <v>0</v>
      </c>
    </row>
    <row r="16825" spans="1:10">
      <c r="A16825">
        <v>16819</v>
      </c>
      <c r="B16825" s="612">
        <v>44200.429166666669</v>
      </c>
      <c r="C16825" s="405" t="s">
        <v>2110</v>
      </c>
      <c r="D16825" s="384">
        <v>3897</v>
      </c>
      <c r="E16825">
        <v>0.02</v>
      </c>
      <c r="F16825">
        <v>1.2297400000000001</v>
      </c>
      <c r="G16825" s="384">
        <v>0</v>
      </c>
      <c r="H16825">
        <v>1.2307399999999999</v>
      </c>
    </row>
    <row r="16826" spans="1:10">
      <c r="A16826">
        <v>16820</v>
      </c>
      <c r="B16826" s="612">
        <v>44200.601388888892</v>
      </c>
      <c r="C16826" s="405" t="s">
        <v>2054</v>
      </c>
      <c r="D16826" s="384">
        <v>3897</v>
      </c>
      <c r="E16826">
        <v>0.02</v>
      </c>
      <c r="F16826">
        <v>1.2307399999999999</v>
      </c>
      <c r="G16826" s="384">
        <v>0</v>
      </c>
      <c r="H16826">
        <v>1.2307399999999999</v>
      </c>
      <c r="I16826">
        <v>2</v>
      </c>
      <c r="J16826" s="384">
        <v>46346.06</v>
      </c>
    </row>
    <row r="16827" spans="1:10">
      <c r="A16827">
        <v>16821</v>
      </c>
      <c r="B16827" s="612">
        <v>44200.606944444444</v>
      </c>
      <c r="C16827" s="405" t="s">
        <v>96</v>
      </c>
      <c r="D16827" s="384">
        <v>3898</v>
      </c>
      <c r="E16827">
        <v>0.02</v>
      </c>
      <c r="F16827">
        <v>1.2299</v>
      </c>
      <c r="G16827" s="384">
        <v>0</v>
      </c>
      <c r="H16827">
        <v>0</v>
      </c>
    </row>
    <row r="16828" spans="1:10">
      <c r="A16828">
        <v>16822</v>
      </c>
      <c r="B16828" s="612">
        <v>44200.606944444444</v>
      </c>
      <c r="C16828" s="405" t="s">
        <v>2110</v>
      </c>
      <c r="D16828" s="384">
        <v>3898</v>
      </c>
      <c r="E16828">
        <v>0.02</v>
      </c>
      <c r="F16828">
        <v>1.2299</v>
      </c>
      <c r="G16828" s="384">
        <v>0</v>
      </c>
      <c r="H16828">
        <v>1.2309000000000001</v>
      </c>
    </row>
    <row r="16829" spans="1:10">
      <c r="A16829">
        <v>16825</v>
      </c>
      <c r="B16829" s="612">
        <v>44200.629861111112</v>
      </c>
      <c r="C16829" s="405" t="s">
        <v>2110</v>
      </c>
      <c r="D16829" s="384">
        <v>3898</v>
      </c>
      <c r="E16829">
        <v>0.02</v>
      </c>
      <c r="F16829">
        <v>1.2299</v>
      </c>
      <c r="G16829" s="384">
        <v>0</v>
      </c>
      <c r="H16829">
        <v>1.2301</v>
      </c>
    </row>
    <row r="16830" spans="1:10">
      <c r="A16830">
        <v>16829</v>
      </c>
      <c r="B16830" s="612">
        <v>44200.65625</v>
      </c>
      <c r="C16830" s="405" t="s">
        <v>2110</v>
      </c>
      <c r="D16830" s="384">
        <v>3898</v>
      </c>
      <c r="E16830">
        <v>0.02</v>
      </c>
      <c r="F16830">
        <v>1.2299</v>
      </c>
      <c r="G16830" s="384">
        <v>0</v>
      </c>
      <c r="H16830">
        <v>1.2290700000000001</v>
      </c>
    </row>
    <row r="16831" spans="1:10">
      <c r="A16831">
        <v>16841</v>
      </c>
      <c r="B16831" s="612">
        <v>44200.756249999999</v>
      </c>
      <c r="C16831" s="405" t="s">
        <v>2110</v>
      </c>
      <c r="D16831" s="384">
        <v>3898</v>
      </c>
      <c r="E16831">
        <v>0.02</v>
      </c>
      <c r="F16831">
        <v>1.2299</v>
      </c>
      <c r="G16831" s="384">
        <v>0</v>
      </c>
      <c r="H16831">
        <v>1.2277800000000001</v>
      </c>
    </row>
    <row r="16832" spans="1:10">
      <c r="A16832">
        <v>16848</v>
      </c>
      <c r="B16832" s="612">
        <v>44201.34652777778</v>
      </c>
      <c r="C16832" s="405" t="s">
        <v>2054</v>
      </c>
      <c r="D16832" s="384">
        <v>3898</v>
      </c>
      <c r="E16832">
        <v>0.02</v>
      </c>
      <c r="F16832">
        <v>1.2277800000000001</v>
      </c>
      <c r="G16832" s="384">
        <v>0</v>
      </c>
      <c r="H16832">
        <v>1.2277800000000001</v>
      </c>
      <c r="I16832">
        <v>-4.32</v>
      </c>
      <c r="J16832" s="384">
        <v>46365.82</v>
      </c>
    </row>
    <row r="16833" spans="1:10">
      <c r="A16833">
        <v>16823</v>
      </c>
      <c r="B16833" s="612">
        <v>44200.629861111112</v>
      </c>
      <c r="C16833" s="405" t="s">
        <v>96</v>
      </c>
      <c r="D16833" s="384">
        <v>3899</v>
      </c>
      <c r="E16833">
        <v>0.02</v>
      </c>
      <c r="F16833">
        <v>1.2282999999999999</v>
      </c>
      <c r="G16833" s="384">
        <v>0</v>
      </c>
      <c r="H16833">
        <v>0</v>
      </c>
    </row>
    <row r="16834" spans="1:10">
      <c r="A16834">
        <v>16824</v>
      </c>
      <c r="B16834" s="612">
        <v>44200.629861111112</v>
      </c>
      <c r="C16834" s="405" t="s">
        <v>2110</v>
      </c>
      <c r="D16834" s="384">
        <v>3899</v>
      </c>
      <c r="E16834">
        <v>0.02</v>
      </c>
      <c r="F16834">
        <v>1.2282999999999999</v>
      </c>
      <c r="G16834" s="384">
        <v>0</v>
      </c>
      <c r="H16834">
        <v>1.2301</v>
      </c>
    </row>
    <row r="16835" spans="1:10">
      <c r="A16835">
        <v>16828</v>
      </c>
      <c r="B16835" s="612">
        <v>44200.65625</v>
      </c>
      <c r="C16835" s="405" t="s">
        <v>2110</v>
      </c>
      <c r="D16835" s="384">
        <v>3899</v>
      </c>
      <c r="E16835">
        <v>0.02</v>
      </c>
      <c r="F16835">
        <v>1.2282999999999999</v>
      </c>
      <c r="G16835" s="384">
        <v>0</v>
      </c>
      <c r="H16835">
        <v>1.2290700000000001</v>
      </c>
    </row>
    <row r="16836" spans="1:10">
      <c r="A16836">
        <v>16840</v>
      </c>
      <c r="B16836" s="612">
        <v>44200.756249999999</v>
      </c>
      <c r="C16836" s="405" t="s">
        <v>2110</v>
      </c>
      <c r="D16836" s="384">
        <v>3899</v>
      </c>
      <c r="E16836">
        <v>0.02</v>
      </c>
      <c r="F16836">
        <v>1.2282999999999999</v>
      </c>
      <c r="G16836" s="384">
        <v>0</v>
      </c>
      <c r="H16836">
        <v>1.2277800000000001</v>
      </c>
    </row>
    <row r="16837" spans="1:10">
      <c r="A16837">
        <v>16849</v>
      </c>
      <c r="B16837" s="612">
        <v>44201.34652777778</v>
      </c>
      <c r="C16837" s="405" t="s">
        <v>2054</v>
      </c>
      <c r="D16837" s="384">
        <v>3899</v>
      </c>
      <c r="E16837">
        <v>0.02</v>
      </c>
      <c r="F16837">
        <v>1.2277800000000001</v>
      </c>
      <c r="G16837" s="384">
        <v>0</v>
      </c>
      <c r="H16837">
        <v>1.2277800000000001</v>
      </c>
      <c r="I16837">
        <v>-1.1200000000000001</v>
      </c>
      <c r="J16837" s="384">
        <v>46364.7</v>
      </c>
    </row>
    <row r="16838" spans="1:10">
      <c r="A16838">
        <v>16826</v>
      </c>
      <c r="B16838" s="612">
        <v>44200.65625</v>
      </c>
      <c r="C16838" s="405" t="s">
        <v>96</v>
      </c>
      <c r="D16838" s="384">
        <v>3900</v>
      </c>
      <c r="E16838">
        <v>0.03</v>
      </c>
      <c r="F16838">
        <v>1.2266999999999999</v>
      </c>
      <c r="G16838" s="384">
        <v>0</v>
      </c>
      <c r="H16838">
        <v>0</v>
      </c>
    </row>
    <row r="16839" spans="1:10">
      <c r="A16839">
        <v>16827</v>
      </c>
      <c r="B16839" s="612">
        <v>44200.65625</v>
      </c>
      <c r="C16839" s="405" t="s">
        <v>2110</v>
      </c>
      <c r="D16839" s="384">
        <v>3900</v>
      </c>
      <c r="E16839">
        <v>0.03</v>
      </c>
      <c r="F16839">
        <v>1.2266999999999999</v>
      </c>
      <c r="G16839" s="384">
        <v>0</v>
      </c>
      <c r="H16839">
        <v>1.2290700000000001</v>
      </c>
    </row>
    <row r="16840" spans="1:10">
      <c r="A16840">
        <v>16839</v>
      </c>
      <c r="B16840" s="612">
        <v>44200.756249999999</v>
      </c>
      <c r="C16840" s="405" t="s">
        <v>2110</v>
      </c>
      <c r="D16840" s="384">
        <v>3900</v>
      </c>
      <c r="E16840">
        <v>0.03</v>
      </c>
      <c r="F16840">
        <v>1.2266999999999999</v>
      </c>
      <c r="G16840" s="384">
        <v>0</v>
      </c>
      <c r="H16840">
        <v>1.2277800000000001</v>
      </c>
    </row>
    <row r="16841" spans="1:10">
      <c r="A16841">
        <v>16850</v>
      </c>
      <c r="B16841" s="612">
        <v>44201.34652777778</v>
      </c>
      <c r="C16841" s="405" t="s">
        <v>2054</v>
      </c>
      <c r="D16841" s="384">
        <v>3900</v>
      </c>
      <c r="E16841">
        <v>0.03</v>
      </c>
      <c r="F16841">
        <v>1.2277800000000001</v>
      </c>
      <c r="G16841" s="384">
        <v>0</v>
      </c>
      <c r="H16841">
        <v>1.2277800000000001</v>
      </c>
      <c r="I16841">
        <v>3.12</v>
      </c>
      <c r="J16841" s="384">
        <v>46367.82</v>
      </c>
    </row>
    <row r="16842" spans="1:10">
      <c r="A16842">
        <v>16835</v>
      </c>
      <c r="B16842" s="612">
        <v>44200.722916666666</v>
      </c>
      <c r="C16842" s="405" t="s">
        <v>97</v>
      </c>
      <c r="D16842" s="384">
        <v>3901</v>
      </c>
      <c r="E16842">
        <v>0.02</v>
      </c>
      <c r="F16842">
        <v>1.2256</v>
      </c>
      <c r="G16842" s="384">
        <v>0</v>
      </c>
      <c r="H16842">
        <v>0</v>
      </c>
    </row>
    <row r="16843" spans="1:10">
      <c r="A16843">
        <v>16836</v>
      </c>
      <c r="B16843" s="612">
        <v>44200.722916666666</v>
      </c>
      <c r="C16843" s="405" t="s">
        <v>2110</v>
      </c>
      <c r="D16843" s="384">
        <v>3901</v>
      </c>
      <c r="E16843">
        <v>0.02</v>
      </c>
      <c r="F16843">
        <v>1.2256</v>
      </c>
      <c r="G16843" s="384">
        <v>0</v>
      </c>
      <c r="H16843">
        <v>1.2245999999999999</v>
      </c>
    </row>
    <row r="16844" spans="1:10">
      <c r="A16844">
        <v>16842</v>
      </c>
      <c r="B16844" s="612">
        <v>44200.772916666669</v>
      </c>
      <c r="C16844" s="405" t="s">
        <v>2054</v>
      </c>
      <c r="D16844" s="384">
        <v>3901</v>
      </c>
      <c r="E16844">
        <v>0.02</v>
      </c>
      <c r="F16844">
        <v>1.2245999999999999</v>
      </c>
      <c r="G16844" s="384">
        <v>0</v>
      </c>
      <c r="H16844">
        <v>1.2245999999999999</v>
      </c>
      <c r="I16844">
        <v>2</v>
      </c>
      <c r="J16844" s="384">
        <v>46370.14</v>
      </c>
    </row>
    <row r="16845" spans="1:10">
      <c r="A16845">
        <v>16837</v>
      </c>
      <c r="B16845" s="612">
        <v>44200.756249999999</v>
      </c>
      <c r="C16845" s="405" t="s">
        <v>96</v>
      </c>
      <c r="D16845" s="384">
        <v>3902</v>
      </c>
      <c r="E16845">
        <v>0.05</v>
      </c>
      <c r="F16845">
        <v>1.2249699999999999</v>
      </c>
      <c r="G16845" s="384">
        <v>0</v>
      </c>
      <c r="H16845">
        <v>0</v>
      </c>
    </row>
    <row r="16846" spans="1:10">
      <c r="A16846">
        <v>16838</v>
      </c>
      <c r="B16846" s="612">
        <v>44200.756249999999</v>
      </c>
      <c r="C16846" s="405" t="s">
        <v>2110</v>
      </c>
      <c r="D16846" s="384">
        <v>3902</v>
      </c>
      <c r="E16846">
        <v>0.05</v>
      </c>
      <c r="F16846">
        <v>1.2249699999999999</v>
      </c>
      <c r="G16846" s="384">
        <v>0</v>
      </c>
      <c r="H16846">
        <v>1.2277800000000001</v>
      </c>
    </row>
    <row r="16847" spans="1:10">
      <c r="A16847">
        <v>16851</v>
      </c>
      <c r="B16847" s="612">
        <v>44201.34652777778</v>
      </c>
      <c r="C16847" s="405" t="s">
        <v>2054</v>
      </c>
      <c r="D16847" s="384">
        <v>3902</v>
      </c>
      <c r="E16847">
        <v>0.05</v>
      </c>
      <c r="F16847">
        <v>1.2277800000000001</v>
      </c>
      <c r="G16847" s="384">
        <v>0</v>
      </c>
      <c r="H16847">
        <v>1.2277800000000001</v>
      </c>
      <c r="I16847">
        <v>13.85</v>
      </c>
      <c r="J16847" s="384">
        <v>46381.67</v>
      </c>
    </row>
    <row r="16848" spans="1:10">
      <c r="A16848">
        <v>16843</v>
      </c>
      <c r="B16848" s="612">
        <v>44200.790277777778</v>
      </c>
      <c r="C16848" s="405" t="s">
        <v>97</v>
      </c>
      <c r="D16848" s="384">
        <v>3903</v>
      </c>
      <c r="E16848">
        <v>0.02</v>
      </c>
      <c r="F16848">
        <v>1.22489</v>
      </c>
      <c r="G16848" s="384">
        <v>0</v>
      </c>
      <c r="H16848">
        <v>0</v>
      </c>
    </row>
    <row r="16849" spans="1:10">
      <c r="A16849">
        <v>16844</v>
      </c>
      <c r="B16849" s="612">
        <v>44200.790277777778</v>
      </c>
      <c r="C16849" s="405" t="s">
        <v>2110</v>
      </c>
      <c r="D16849" s="384">
        <v>3903</v>
      </c>
      <c r="E16849">
        <v>0.02</v>
      </c>
      <c r="F16849">
        <v>1.22489</v>
      </c>
      <c r="G16849" s="384">
        <v>0</v>
      </c>
      <c r="H16849">
        <v>1.2238899999999999</v>
      </c>
    </row>
    <row r="16850" spans="1:10">
      <c r="A16850">
        <v>16847</v>
      </c>
      <c r="B16850" s="612">
        <v>44201.103472222225</v>
      </c>
      <c r="C16850" s="405" t="s">
        <v>2110</v>
      </c>
      <c r="D16850" s="384">
        <v>3903</v>
      </c>
      <c r="E16850">
        <v>0.02</v>
      </c>
      <c r="F16850">
        <v>1.22489</v>
      </c>
      <c r="G16850" s="384">
        <v>0</v>
      </c>
      <c r="H16850">
        <v>1.2246900000000001</v>
      </c>
    </row>
    <row r="16851" spans="1:10">
      <c r="A16851">
        <v>16857</v>
      </c>
      <c r="B16851" s="612">
        <v>44201.390972222223</v>
      </c>
      <c r="C16851" s="405" t="s">
        <v>2110</v>
      </c>
      <c r="D16851" s="384">
        <v>3903</v>
      </c>
      <c r="E16851">
        <v>0.02</v>
      </c>
      <c r="F16851">
        <v>1.22489</v>
      </c>
      <c r="G16851" s="384">
        <v>0</v>
      </c>
      <c r="H16851">
        <v>1.2257199999999999</v>
      </c>
    </row>
    <row r="16852" spans="1:10">
      <c r="A16852">
        <v>16867</v>
      </c>
      <c r="B16852" s="612">
        <v>44201.625694444447</v>
      </c>
      <c r="C16852" s="405" t="s">
        <v>2054</v>
      </c>
      <c r="D16852" s="384">
        <v>3903</v>
      </c>
      <c r="E16852">
        <v>0.02</v>
      </c>
      <c r="F16852">
        <v>1.2257199999999999</v>
      </c>
      <c r="G16852" s="384">
        <v>0</v>
      </c>
      <c r="H16852">
        <v>1.2257199999999999</v>
      </c>
      <c r="I16852">
        <v>-1.64</v>
      </c>
      <c r="J16852" s="384">
        <v>46384.03</v>
      </c>
    </row>
    <row r="16853" spans="1:10">
      <c r="A16853">
        <v>16845</v>
      </c>
      <c r="B16853" s="612">
        <v>44201.103472222225</v>
      </c>
      <c r="C16853" s="405" t="s">
        <v>97</v>
      </c>
      <c r="D16853" s="384">
        <v>3904</v>
      </c>
      <c r="E16853">
        <v>0.02</v>
      </c>
      <c r="F16853">
        <v>1.2264900000000001</v>
      </c>
      <c r="G16853" s="384">
        <v>0</v>
      </c>
      <c r="H16853">
        <v>0</v>
      </c>
    </row>
    <row r="16854" spans="1:10">
      <c r="A16854">
        <v>16846</v>
      </c>
      <c r="B16854" s="612">
        <v>44201.103472222225</v>
      </c>
      <c r="C16854" s="405" t="s">
        <v>2110</v>
      </c>
      <c r="D16854" s="384">
        <v>3904</v>
      </c>
      <c r="E16854">
        <v>0.02</v>
      </c>
      <c r="F16854">
        <v>1.2264900000000001</v>
      </c>
      <c r="G16854" s="384">
        <v>0</v>
      </c>
      <c r="H16854">
        <v>1.2246900000000001</v>
      </c>
    </row>
    <row r="16855" spans="1:10">
      <c r="A16855">
        <v>16856</v>
      </c>
      <c r="B16855" s="612">
        <v>44201.390972222223</v>
      </c>
      <c r="C16855" s="405" t="s">
        <v>2110</v>
      </c>
      <c r="D16855" s="384">
        <v>3904</v>
      </c>
      <c r="E16855">
        <v>0.02</v>
      </c>
      <c r="F16855">
        <v>1.2264900000000001</v>
      </c>
      <c r="G16855" s="384">
        <v>0</v>
      </c>
      <c r="H16855">
        <v>1.2257199999999999</v>
      </c>
    </row>
    <row r="16856" spans="1:10">
      <c r="A16856">
        <v>16868</v>
      </c>
      <c r="B16856" s="612">
        <v>44201.625694444447</v>
      </c>
      <c r="C16856" s="405" t="s">
        <v>2054</v>
      </c>
      <c r="D16856" s="384">
        <v>3904</v>
      </c>
      <c r="E16856">
        <v>0.02</v>
      </c>
      <c r="F16856">
        <v>1.2257199999999999</v>
      </c>
      <c r="G16856" s="384">
        <v>0</v>
      </c>
      <c r="H16856">
        <v>1.2257199999999999</v>
      </c>
      <c r="I16856">
        <v>1.54</v>
      </c>
      <c r="J16856" s="384">
        <v>46385.57</v>
      </c>
    </row>
    <row r="16857" spans="1:10">
      <c r="A16857">
        <v>16852</v>
      </c>
      <c r="B16857" s="612">
        <v>44201.35</v>
      </c>
      <c r="C16857" s="405" t="s">
        <v>96</v>
      </c>
      <c r="D16857" s="384">
        <v>3905</v>
      </c>
      <c r="E16857">
        <v>0.02</v>
      </c>
      <c r="F16857">
        <v>1.2272000000000001</v>
      </c>
      <c r="G16857" s="384">
        <v>0</v>
      </c>
      <c r="H16857">
        <v>0</v>
      </c>
    </row>
    <row r="16858" spans="1:10">
      <c r="A16858">
        <v>16853</v>
      </c>
      <c r="B16858" s="612">
        <v>44201.35</v>
      </c>
      <c r="C16858" s="405" t="s">
        <v>2110</v>
      </c>
      <c r="D16858" s="384">
        <v>3905</v>
      </c>
      <c r="E16858">
        <v>0.02</v>
      </c>
      <c r="F16858">
        <v>1.2272000000000001</v>
      </c>
      <c r="G16858" s="384">
        <v>0</v>
      </c>
      <c r="H16858">
        <v>1.2282</v>
      </c>
    </row>
    <row r="16859" spans="1:10">
      <c r="A16859">
        <v>16858</v>
      </c>
      <c r="B16859" s="612">
        <v>44201.393055555556</v>
      </c>
      <c r="C16859" s="405" t="s">
        <v>2054</v>
      </c>
      <c r="D16859" s="384">
        <v>3905</v>
      </c>
      <c r="E16859">
        <v>0.02</v>
      </c>
      <c r="F16859">
        <v>1.2282</v>
      </c>
      <c r="G16859" s="384">
        <v>0</v>
      </c>
      <c r="H16859">
        <v>1.2282</v>
      </c>
      <c r="I16859">
        <v>2</v>
      </c>
      <c r="J16859" s="384">
        <v>46383.67</v>
      </c>
    </row>
    <row r="16860" spans="1:10">
      <c r="A16860">
        <v>16854</v>
      </c>
      <c r="B16860" s="612">
        <v>44201.390972222223</v>
      </c>
      <c r="C16860" s="405" t="s">
        <v>97</v>
      </c>
      <c r="D16860" s="384">
        <v>3906</v>
      </c>
      <c r="E16860">
        <v>0.03</v>
      </c>
      <c r="F16860">
        <v>1.2281</v>
      </c>
      <c r="G16860" s="384">
        <v>0</v>
      </c>
      <c r="H16860">
        <v>0</v>
      </c>
    </row>
    <row r="16861" spans="1:10">
      <c r="A16861">
        <v>16855</v>
      </c>
      <c r="B16861" s="612">
        <v>44201.390972222223</v>
      </c>
      <c r="C16861" s="405" t="s">
        <v>2110</v>
      </c>
      <c r="D16861" s="384">
        <v>3906</v>
      </c>
      <c r="E16861">
        <v>0.03</v>
      </c>
      <c r="F16861">
        <v>1.2281</v>
      </c>
      <c r="G16861" s="384">
        <v>0</v>
      </c>
      <c r="H16861">
        <v>1.2257199999999999</v>
      </c>
    </row>
    <row r="16862" spans="1:10">
      <c r="A16862">
        <v>16869</v>
      </c>
      <c r="B16862" s="612">
        <v>44201.625694444447</v>
      </c>
      <c r="C16862" s="405" t="s">
        <v>2054</v>
      </c>
      <c r="D16862" s="384">
        <v>3906</v>
      </c>
      <c r="E16862">
        <v>0.03</v>
      </c>
      <c r="F16862">
        <v>1.2257199999999999</v>
      </c>
      <c r="G16862" s="384">
        <v>0</v>
      </c>
      <c r="H16862">
        <v>1.2257199999999999</v>
      </c>
      <c r="I16862">
        <v>7.14</v>
      </c>
      <c r="J16862" s="384">
        <v>46392.71</v>
      </c>
    </row>
    <row r="16863" spans="1:10">
      <c r="A16863">
        <v>16859</v>
      </c>
      <c r="B16863" s="612">
        <v>44201.406944444447</v>
      </c>
      <c r="C16863" s="405" t="s">
        <v>96</v>
      </c>
      <c r="D16863" s="384">
        <v>3907</v>
      </c>
      <c r="E16863">
        <v>0.02</v>
      </c>
      <c r="F16863">
        <v>1.22793</v>
      </c>
      <c r="G16863" s="384">
        <v>0</v>
      </c>
      <c r="H16863">
        <v>0</v>
      </c>
    </row>
    <row r="16864" spans="1:10">
      <c r="A16864">
        <v>16860</v>
      </c>
      <c r="B16864" s="612">
        <v>44201.406944444447</v>
      </c>
      <c r="C16864" s="405" t="s">
        <v>2110</v>
      </c>
      <c r="D16864" s="384">
        <v>3907</v>
      </c>
      <c r="E16864">
        <v>0.02</v>
      </c>
      <c r="F16864">
        <v>1.22793</v>
      </c>
      <c r="G16864" s="384">
        <v>0</v>
      </c>
      <c r="H16864">
        <v>1.2289300000000001</v>
      </c>
    </row>
    <row r="16865" spans="1:10">
      <c r="A16865">
        <v>16861</v>
      </c>
      <c r="B16865" s="612">
        <v>44201.482638888891</v>
      </c>
      <c r="C16865" s="405" t="s">
        <v>2054</v>
      </c>
      <c r="D16865" s="384">
        <v>3907</v>
      </c>
      <c r="E16865">
        <v>0.02</v>
      </c>
      <c r="F16865">
        <v>1.2289300000000001</v>
      </c>
      <c r="G16865" s="384">
        <v>0</v>
      </c>
      <c r="H16865">
        <v>1.2289300000000001</v>
      </c>
      <c r="I16865">
        <v>2</v>
      </c>
      <c r="J16865" s="384">
        <v>46385.67</v>
      </c>
    </row>
    <row r="16866" spans="1:10">
      <c r="A16866">
        <v>16862</v>
      </c>
      <c r="B16866" s="612">
        <v>44201.506944444445</v>
      </c>
      <c r="C16866" s="405" t="s">
        <v>96</v>
      </c>
      <c r="D16866" s="384">
        <v>3908</v>
      </c>
      <c r="E16866">
        <v>0.02</v>
      </c>
      <c r="F16866">
        <v>1.22811</v>
      </c>
      <c r="G16866" s="384">
        <v>0</v>
      </c>
      <c r="H16866">
        <v>0</v>
      </c>
    </row>
    <row r="16867" spans="1:10">
      <c r="A16867">
        <v>16863</v>
      </c>
      <c r="B16867" s="612">
        <v>44201.506944444445</v>
      </c>
      <c r="C16867" s="405" t="s">
        <v>2110</v>
      </c>
      <c r="D16867" s="384">
        <v>3908</v>
      </c>
      <c r="E16867">
        <v>0.02</v>
      </c>
      <c r="F16867">
        <v>1.22811</v>
      </c>
      <c r="G16867" s="384">
        <v>0</v>
      </c>
      <c r="H16867">
        <v>1.2291099999999999</v>
      </c>
    </row>
    <row r="16868" spans="1:10">
      <c r="A16868">
        <v>16866</v>
      </c>
      <c r="B16868" s="612">
        <v>44201.57916666667</v>
      </c>
      <c r="C16868" s="405" t="s">
        <v>2110</v>
      </c>
      <c r="D16868" s="384">
        <v>3908</v>
      </c>
      <c r="E16868">
        <v>0.02</v>
      </c>
      <c r="F16868">
        <v>1.22811</v>
      </c>
      <c r="G16868" s="384">
        <v>0</v>
      </c>
      <c r="H16868">
        <v>1.22831</v>
      </c>
    </row>
    <row r="16869" spans="1:10">
      <c r="A16869">
        <v>16875</v>
      </c>
      <c r="B16869" s="612">
        <v>44201.689583333333</v>
      </c>
      <c r="C16869" s="405" t="s">
        <v>2054</v>
      </c>
      <c r="D16869" s="384">
        <v>3908</v>
      </c>
      <c r="E16869">
        <v>0.02</v>
      </c>
      <c r="F16869">
        <v>1.22831</v>
      </c>
      <c r="G16869" s="384">
        <v>0</v>
      </c>
      <c r="H16869">
        <v>1.22831</v>
      </c>
      <c r="I16869">
        <v>0.4</v>
      </c>
      <c r="J16869" s="384">
        <v>46393.11</v>
      </c>
    </row>
    <row r="16870" spans="1:10">
      <c r="A16870">
        <v>16864</v>
      </c>
      <c r="B16870" s="612">
        <v>44201.57916666667</v>
      </c>
      <c r="C16870" s="405" t="s">
        <v>96</v>
      </c>
      <c r="D16870" s="384">
        <v>3909</v>
      </c>
      <c r="E16870">
        <v>0.02</v>
      </c>
      <c r="F16870">
        <v>1.22651</v>
      </c>
      <c r="G16870" s="384">
        <v>0</v>
      </c>
      <c r="H16870">
        <v>0</v>
      </c>
    </row>
    <row r="16871" spans="1:10">
      <c r="A16871">
        <v>16865</v>
      </c>
      <c r="B16871" s="612">
        <v>44201.57916666667</v>
      </c>
      <c r="C16871" s="405" t="s">
        <v>2110</v>
      </c>
      <c r="D16871" s="384">
        <v>3909</v>
      </c>
      <c r="E16871">
        <v>0.02</v>
      </c>
      <c r="F16871">
        <v>1.22651</v>
      </c>
      <c r="G16871" s="384">
        <v>0</v>
      </c>
      <c r="H16871">
        <v>1.22831</v>
      </c>
    </row>
    <row r="16872" spans="1:10">
      <c r="A16872">
        <v>16876</v>
      </c>
      <c r="B16872" s="612">
        <v>44201.689583333333</v>
      </c>
      <c r="C16872" s="405" t="s">
        <v>2054</v>
      </c>
      <c r="D16872" s="384">
        <v>3909</v>
      </c>
      <c r="E16872">
        <v>0.02</v>
      </c>
      <c r="F16872">
        <v>1.22831</v>
      </c>
      <c r="G16872" s="384">
        <v>0</v>
      </c>
      <c r="H16872">
        <v>1.22831</v>
      </c>
      <c r="I16872">
        <v>3.6</v>
      </c>
      <c r="J16872" s="384">
        <v>46396.71</v>
      </c>
    </row>
    <row r="16873" spans="1:10">
      <c r="A16873">
        <v>16870</v>
      </c>
      <c r="B16873" s="612">
        <v>44201.632638888892</v>
      </c>
      <c r="C16873" s="405" t="s">
        <v>97</v>
      </c>
      <c r="D16873" s="384">
        <v>3910</v>
      </c>
      <c r="E16873">
        <v>0.02</v>
      </c>
      <c r="F16873">
        <v>1.2263900000000001</v>
      </c>
      <c r="G16873" s="384">
        <v>0</v>
      </c>
      <c r="H16873">
        <v>0</v>
      </c>
    </row>
    <row r="16874" spans="1:10">
      <c r="A16874">
        <v>16871</v>
      </c>
      <c r="B16874" s="612">
        <v>44201.632638888892</v>
      </c>
      <c r="C16874" s="405" t="s">
        <v>2110</v>
      </c>
      <c r="D16874" s="384">
        <v>3910</v>
      </c>
      <c r="E16874">
        <v>0.02</v>
      </c>
      <c r="F16874">
        <v>1.2263900000000001</v>
      </c>
      <c r="G16874" s="384">
        <v>0</v>
      </c>
      <c r="H16874">
        <v>1.22539</v>
      </c>
    </row>
    <row r="16875" spans="1:10">
      <c r="A16875">
        <v>16874</v>
      </c>
      <c r="B16875" s="612">
        <v>44201.660416666666</v>
      </c>
      <c r="C16875" s="405" t="s">
        <v>2110</v>
      </c>
      <c r="D16875" s="384">
        <v>3910</v>
      </c>
      <c r="E16875">
        <v>0.02</v>
      </c>
      <c r="F16875">
        <v>1.2263900000000001</v>
      </c>
      <c r="G16875" s="384">
        <v>0</v>
      </c>
      <c r="H16875">
        <v>1.2262299999999999</v>
      </c>
    </row>
    <row r="16876" spans="1:10">
      <c r="A16876">
        <v>16880</v>
      </c>
      <c r="B16876" s="612">
        <v>44201.711111111108</v>
      </c>
      <c r="C16876" s="405" t="s">
        <v>2110</v>
      </c>
      <c r="D16876" s="384">
        <v>3910</v>
      </c>
      <c r="E16876">
        <v>0.02</v>
      </c>
      <c r="F16876">
        <v>1.2263900000000001</v>
      </c>
      <c r="G16876" s="384">
        <v>0</v>
      </c>
      <c r="H16876">
        <v>1.2272799999999999</v>
      </c>
    </row>
    <row r="16877" spans="1:10">
      <c r="A16877">
        <v>16888</v>
      </c>
      <c r="B16877" s="612">
        <v>44202.035416666666</v>
      </c>
      <c r="C16877" s="405" t="s">
        <v>2110</v>
      </c>
      <c r="D16877" s="384">
        <v>3910</v>
      </c>
      <c r="E16877">
        <v>0.02</v>
      </c>
      <c r="F16877">
        <v>1.2263900000000001</v>
      </c>
      <c r="G16877" s="384">
        <v>0</v>
      </c>
      <c r="H16877">
        <v>1.2287399999999999</v>
      </c>
    </row>
    <row r="16878" spans="1:10">
      <c r="A16878">
        <v>16894</v>
      </c>
      <c r="B16878" s="612">
        <v>44202.067361111112</v>
      </c>
      <c r="C16878" s="405" t="s">
        <v>2054</v>
      </c>
      <c r="D16878" s="384">
        <v>3910</v>
      </c>
      <c r="E16878">
        <v>0.02</v>
      </c>
      <c r="F16878">
        <v>1.2287399999999999</v>
      </c>
      <c r="G16878" s="384">
        <v>0</v>
      </c>
      <c r="H16878">
        <v>1.2287399999999999</v>
      </c>
      <c r="I16878">
        <v>-4.68</v>
      </c>
      <c r="J16878" s="384">
        <v>46393.96</v>
      </c>
    </row>
    <row r="16879" spans="1:10">
      <c r="A16879">
        <v>16872</v>
      </c>
      <c r="B16879" s="612">
        <v>44201.660416666666</v>
      </c>
      <c r="C16879" s="405" t="s">
        <v>97</v>
      </c>
      <c r="D16879" s="384">
        <v>3911</v>
      </c>
      <c r="E16879">
        <v>0.02</v>
      </c>
      <c r="F16879">
        <v>1.22807</v>
      </c>
      <c r="G16879" s="384">
        <v>0</v>
      </c>
      <c r="H16879">
        <v>0</v>
      </c>
    </row>
    <row r="16880" spans="1:10">
      <c r="A16880">
        <v>16873</v>
      </c>
      <c r="B16880" s="612">
        <v>44201.660416666666</v>
      </c>
      <c r="C16880" s="405" t="s">
        <v>2110</v>
      </c>
      <c r="D16880" s="384">
        <v>3911</v>
      </c>
      <c r="E16880">
        <v>0.02</v>
      </c>
      <c r="F16880">
        <v>1.22807</v>
      </c>
      <c r="G16880" s="384">
        <v>0</v>
      </c>
      <c r="H16880">
        <v>1.2262299999999999</v>
      </c>
    </row>
    <row r="16881" spans="1:10">
      <c r="A16881">
        <v>16879</v>
      </c>
      <c r="B16881" s="612">
        <v>44201.711111111108</v>
      </c>
      <c r="C16881" s="405" t="s">
        <v>2110</v>
      </c>
      <c r="D16881" s="384">
        <v>3911</v>
      </c>
      <c r="E16881">
        <v>0.02</v>
      </c>
      <c r="F16881">
        <v>1.22807</v>
      </c>
      <c r="G16881" s="384">
        <v>0</v>
      </c>
      <c r="H16881">
        <v>1.2272799999999999</v>
      </c>
    </row>
    <row r="16882" spans="1:10">
      <c r="A16882">
        <v>16887</v>
      </c>
      <c r="B16882" s="612">
        <v>44202.035416666666</v>
      </c>
      <c r="C16882" s="405" t="s">
        <v>2110</v>
      </c>
      <c r="D16882" s="384">
        <v>3911</v>
      </c>
      <c r="E16882">
        <v>0.02</v>
      </c>
      <c r="F16882">
        <v>1.22807</v>
      </c>
      <c r="G16882" s="384">
        <v>0</v>
      </c>
      <c r="H16882">
        <v>1.2287399999999999</v>
      </c>
    </row>
    <row r="16883" spans="1:10">
      <c r="A16883">
        <v>16895</v>
      </c>
      <c r="B16883" s="612">
        <v>44202.067361111112</v>
      </c>
      <c r="C16883" s="405" t="s">
        <v>2054</v>
      </c>
      <c r="D16883" s="384">
        <v>3911</v>
      </c>
      <c r="E16883">
        <v>0.02</v>
      </c>
      <c r="F16883">
        <v>1.2287399999999999</v>
      </c>
      <c r="G16883" s="384">
        <v>0</v>
      </c>
      <c r="H16883">
        <v>1.2287399999999999</v>
      </c>
      <c r="I16883">
        <v>-1.32</v>
      </c>
      <c r="J16883" s="384">
        <v>46392.639999999999</v>
      </c>
    </row>
    <row r="16884" spans="1:10">
      <c r="A16884">
        <v>16877</v>
      </c>
      <c r="B16884" s="612">
        <v>44201.711111111108</v>
      </c>
      <c r="C16884" s="405" t="s">
        <v>97</v>
      </c>
      <c r="D16884" s="384">
        <v>3912</v>
      </c>
      <c r="E16884">
        <v>0.03</v>
      </c>
      <c r="F16884">
        <v>1.22967</v>
      </c>
      <c r="G16884" s="384">
        <v>0</v>
      </c>
      <c r="H16884">
        <v>0</v>
      </c>
    </row>
    <row r="16885" spans="1:10">
      <c r="A16885">
        <v>16878</v>
      </c>
      <c r="B16885" s="612">
        <v>44201.711111111108</v>
      </c>
      <c r="C16885" s="405" t="s">
        <v>2110</v>
      </c>
      <c r="D16885" s="384">
        <v>3912</v>
      </c>
      <c r="E16885">
        <v>0.03</v>
      </c>
      <c r="F16885">
        <v>1.22967</v>
      </c>
      <c r="G16885" s="384">
        <v>0</v>
      </c>
      <c r="H16885">
        <v>1.2272799999999999</v>
      </c>
    </row>
    <row r="16886" spans="1:10">
      <c r="A16886">
        <v>16886</v>
      </c>
      <c r="B16886" s="612">
        <v>44202.035416666666</v>
      </c>
      <c r="C16886" s="405" t="s">
        <v>2110</v>
      </c>
      <c r="D16886" s="384">
        <v>3912</v>
      </c>
      <c r="E16886">
        <v>0.03</v>
      </c>
      <c r="F16886">
        <v>1.22967</v>
      </c>
      <c r="G16886" s="384">
        <v>0</v>
      </c>
      <c r="H16886">
        <v>1.2287399999999999</v>
      </c>
    </row>
    <row r="16887" spans="1:10">
      <c r="A16887">
        <v>16896</v>
      </c>
      <c r="B16887" s="612">
        <v>44202.067361111112</v>
      </c>
      <c r="C16887" s="405" t="s">
        <v>2054</v>
      </c>
      <c r="D16887" s="384">
        <v>3912</v>
      </c>
      <c r="E16887">
        <v>0.03</v>
      </c>
      <c r="F16887">
        <v>1.2287399999999999</v>
      </c>
      <c r="G16887" s="384">
        <v>0</v>
      </c>
      <c r="H16887">
        <v>1.2287399999999999</v>
      </c>
      <c r="I16887">
        <v>2.82</v>
      </c>
      <c r="J16887" s="384">
        <v>46395.46</v>
      </c>
    </row>
    <row r="16888" spans="1:10">
      <c r="A16888">
        <v>16881</v>
      </c>
      <c r="B16888" s="612">
        <v>44201.718055555553</v>
      </c>
      <c r="C16888" s="405" t="s">
        <v>96</v>
      </c>
      <c r="D16888" s="384">
        <v>3913</v>
      </c>
      <c r="E16888">
        <v>0.02</v>
      </c>
      <c r="F16888">
        <v>1.22994</v>
      </c>
      <c r="G16888" s="384">
        <v>0</v>
      </c>
      <c r="H16888">
        <v>0</v>
      </c>
    </row>
    <row r="16889" spans="1:10">
      <c r="A16889">
        <v>16882</v>
      </c>
      <c r="B16889" s="612">
        <v>44201.718055555553</v>
      </c>
      <c r="C16889" s="405" t="s">
        <v>2110</v>
      </c>
      <c r="D16889" s="384">
        <v>3913</v>
      </c>
      <c r="E16889">
        <v>0.02</v>
      </c>
      <c r="F16889">
        <v>1.22994</v>
      </c>
      <c r="G16889" s="384">
        <v>0</v>
      </c>
      <c r="H16889">
        <v>1.2309399999999999</v>
      </c>
    </row>
    <row r="16890" spans="1:10">
      <c r="A16890">
        <v>16883</v>
      </c>
      <c r="B16890" s="612">
        <v>44202.034722222219</v>
      </c>
      <c r="C16890" s="405" t="s">
        <v>2054</v>
      </c>
      <c r="D16890" s="384">
        <v>3913</v>
      </c>
      <c r="E16890">
        <v>0.02</v>
      </c>
      <c r="F16890">
        <v>1.2309399999999999</v>
      </c>
      <c r="G16890" s="384">
        <v>0</v>
      </c>
      <c r="H16890">
        <v>1.2309399999999999</v>
      </c>
      <c r="I16890">
        <v>1.92</v>
      </c>
      <c r="J16890" s="384">
        <v>46398.63</v>
      </c>
    </row>
    <row r="16891" spans="1:10">
      <c r="A16891">
        <v>16884</v>
      </c>
      <c r="B16891" s="612">
        <v>44202.035416666666</v>
      </c>
      <c r="C16891" s="405" t="s">
        <v>97</v>
      </c>
      <c r="D16891" s="384">
        <v>3914</v>
      </c>
      <c r="E16891">
        <v>0.05</v>
      </c>
      <c r="F16891">
        <v>1.2317899999999999</v>
      </c>
      <c r="G16891" s="384">
        <v>0</v>
      </c>
      <c r="H16891">
        <v>0</v>
      </c>
    </row>
    <row r="16892" spans="1:10">
      <c r="A16892">
        <v>16885</v>
      </c>
      <c r="B16892" s="612">
        <v>44202.035416666666</v>
      </c>
      <c r="C16892" s="405" t="s">
        <v>2110</v>
      </c>
      <c r="D16892" s="384">
        <v>3914</v>
      </c>
      <c r="E16892">
        <v>0.05</v>
      </c>
      <c r="F16892">
        <v>1.2317899999999999</v>
      </c>
      <c r="G16892" s="384">
        <v>0</v>
      </c>
      <c r="H16892">
        <v>1.2287399999999999</v>
      </c>
    </row>
    <row r="16893" spans="1:10">
      <c r="A16893">
        <v>16897</v>
      </c>
      <c r="B16893" s="612">
        <v>44202.067361111112</v>
      </c>
      <c r="C16893" s="405" t="s">
        <v>2054</v>
      </c>
      <c r="D16893" s="384">
        <v>3914</v>
      </c>
      <c r="E16893">
        <v>0.05</v>
      </c>
      <c r="F16893">
        <v>1.2287399999999999</v>
      </c>
      <c r="G16893" s="384">
        <v>0</v>
      </c>
      <c r="H16893">
        <v>1.2287399999999999</v>
      </c>
      <c r="I16893">
        <v>15.25</v>
      </c>
      <c r="J16893" s="384">
        <v>46410.71</v>
      </c>
    </row>
    <row r="16894" spans="1:10">
      <c r="A16894">
        <v>16889</v>
      </c>
      <c r="B16894" s="612">
        <v>44202.044444444444</v>
      </c>
      <c r="C16894" s="405" t="s">
        <v>96</v>
      </c>
      <c r="D16894" s="384">
        <v>3915</v>
      </c>
      <c r="E16894">
        <v>0.02</v>
      </c>
      <c r="F16894">
        <v>1.23095</v>
      </c>
      <c r="G16894" s="384">
        <v>0</v>
      </c>
      <c r="H16894">
        <v>0</v>
      </c>
    </row>
    <row r="16895" spans="1:10">
      <c r="A16895">
        <v>16890</v>
      </c>
      <c r="B16895" s="612">
        <v>44202.044444444444</v>
      </c>
      <c r="C16895" s="405" t="s">
        <v>2110</v>
      </c>
      <c r="D16895" s="384">
        <v>3915</v>
      </c>
      <c r="E16895">
        <v>0.02</v>
      </c>
      <c r="F16895">
        <v>1.23095</v>
      </c>
      <c r="G16895" s="384">
        <v>0</v>
      </c>
      <c r="H16895">
        <v>1.2319500000000001</v>
      </c>
    </row>
    <row r="16896" spans="1:10">
      <c r="A16896">
        <v>16893</v>
      </c>
      <c r="B16896" s="612">
        <v>44202.055555555555</v>
      </c>
      <c r="C16896" s="405" t="s">
        <v>2110</v>
      </c>
      <c r="D16896" s="384">
        <v>3915</v>
      </c>
      <c r="E16896">
        <v>0.02</v>
      </c>
      <c r="F16896">
        <v>1.23095</v>
      </c>
      <c r="G16896" s="384">
        <v>0</v>
      </c>
      <c r="H16896">
        <v>1.23115</v>
      </c>
    </row>
    <row r="16897" spans="1:10">
      <c r="A16897">
        <v>16904</v>
      </c>
      <c r="B16897" s="612">
        <v>44202.125694444447</v>
      </c>
      <c r="C16897" s="405" t="s">
        <v>2110</v>
      </c>
      <c r="D16897" s="384">
        <v>3915</v>
      </c>
      <c r="E16897">
        <v>0.02</v>
      </c>
      <c r="F16897">
        <v>1.23095</v>
      </c>
      <c r="G16897" s="384">
        <v>0</v>
      </c>
      <c r="H16897">
        <v>1.2301200000000001</v>
      </c>
    </row>
    <row r="16898" spans="1:10">
      <c r="A16898">
        <v>16910</v>
      </c>
      <c r="B16898" s="612">
        <v>44202.182638888888</v>
      </c>
      <c r="C16898" s="405" t="s">
        <v>2054</v>
      </c>
      <c r="D16898" s="384">
        <v>3915</v>
      </c>
      <c r="E16898">
        <v>0.02</v>
      </c>
      <c r="F16898">
        <v>1.2301200000000001</v>
      </c>
      <c r="G16898" s="384">
        <v>0</v>
      </c>
      <c r="H16898">
        <v>1.2301200000000001</v>
      </c>
      <c r="I16898">
        <v>-1.66</v>
      </c>
      <c r="J16898" s="384">
        <v>46411.05</v>
      </c>
    </row>
    <row r="16899" spans="1:10">
      <c r="A16899">
        <v>16891</v>
      </c>
      <c r="B16899" s="612">
        <v>44202.055555555555</v>
      </c>
      <c r="C16899" s="405" t="s">
        <v>96</v>
      </c>
      <c r="D16899" s="384">
        <v>3916</v>
      </c>
      <c r="E16899">
        <v>0.02</v>
      </c>
      <c r="F16899">
        <v>1.2293499999999999</v>
      </c>
      <c r="G16899" s="384">
        <v>0</v>
      </c>
      <c r="H16899">
        <v>0</v>
      </c>
    </row>
    <row r="16900" spans="1:10">
      <c r="A16900">
        <v>16892</v>
      </c>
      <c r="B16900" s="612">
        <v>44202.055555555555</v>
      </c>
      <c r="C16900" s="405" t="s">
        <v>2110</v>
      </c>
      <c r="D16900" s="384">
        <v>3916</v>
      </c>
      <c r="E16900">
        <v>0.02</v>
      </c>
      <c r="F16900">
        <v>1.2293499999999999</v>
      </c>
      <c r="G16900" s="384">
        <v>0</v>
      </c>
      <c r="H16900">
        <v>1.23115</v>
      </c>
    </row>
    <row r="16901" spans="1:10">
      <c r="A16901">
        <v>16903</v>
      </c>
      <c r="B16901" s="612">
        <v>44202.125694444447</v>
      </c>
      <c r="C16901" s="405" t="s">
        <v>2110</v>
      </c>
      <c r="D16901" s="384">
        <v>3916</v>
      </c>
      <c r="E16901">
        <v>0.02</v>
      </c>
      <c r="F16901">
        <v>1.2293499999999999</v>
      </c>
      <c r="G16901" s="384">
        <v>0</v>
      </c>
      <c r="H16901">
        <v>1.2301200000000001</v>
      </c>
    </row>
    <row r="16902" spans="1:10">
      <c r="A16902">
        <v>16911</v>
      </c>
      <c r="B16902" s="612">
        <v>44202.182638888888</v>
      </c>
      <c r="C16902" s="405" t="s">
        <v>2054</v>
      </c>
      <c r="D16902" s="384">
        <v>3916</v>
      </c>
      <c r="E16902">
        <v>0.02</v>
      </c>
      <c r="F16902">
        <v>1.2301200000000001</v>
      </c>
      <c r="G16902" s="384">
        <v>0</v>
      </c>
      <c r="H16902">
        <v>1.2301200000000001</v>
      </c>
      <c r="I16902">
        <v>1.54</v>
      </c>
      <c r="J16902" s="384">
        <v>46412.59</v>
      </c>
    </row>
    <row r="16903" spans="1:10">
      <c r="A16903">
        <v>16898</v>
      </c>
      <c r="B16903" s="612">
        <v>44202.072916666664</v>
      </c>
      <c r="C16903" s="405" t="s">
        <v>97</v>
      </c>
      <c r="D16903" s="384">
        <v>3917</v>
      </c>
      <c r="E16903">
        <v>0.02</v>
      </c>
      <c r="F16903">
        <v>1.2288699999999999</v>
      </c>
      <c r="G16903" s="384">
        <v>0</v>
      </c>
      <c r="H16903">
        <v>0</v>
      </c>
    </row>
    <row r="16904" spans="1:10">
      <c r="A16904">
        <v>16899</v>
      </c>
      <c r="B16904" s="612">
        <v>44202.072916666664</v>
      </c>
      <c r="C16904" s="405" t="s">
        <v>2110</v>
      </c>
      <c r="D16904" s="384">
        <v>3917</v>
      </c>
      <c r="E16904">
        <v>0.02</v>
      </c>
      <c r="F16904">
        <v>1.2288699999999999</v>
      </c>
      <c r="G16904" s="384">
        <v>0</v>
      </c>
      <c r="H16904">
        <v>1.22787</v>
      </c>
    </row>
    <row r="16905" spans="1:10">
      <c r="A16905">
        <v>16900</v>
      </c>
      <c r="B16905" s="612">
        <v>44202.123611111114</v>
      </c>
      <c r="C16905" s="405" t="s">
        <v>2054</v>
      </c>
      <c r="D16905" s="384">
        <v>3917</v>
      </c>
      <c r="E16905">
        <v>0.02</v>
      </c>
      <c r="F16905">
        <v>1.22787</v>
      </c>
      <c r="G16905" s="384">
        <v>0</v>
      </c>
      <c r="H16905">
        <v>1.22787</v>
      </c>
      <c r="I16905">
        <v>2</v>
      </c>
      <c r="J16905" s="384">
        <v>46412.71</v>
      </c>
    </row>
    <row r="16906" spans="1:10">
      <c r="A16906">
        <v>16901</v>
      </c>
      <c r="B16906" s="612">
        <v>44202.125694444447</v>
      </c>
      <c r="C16906" s="405" t="s">
        <v>96</v>
      </c>
      <c r="D16906" s="384">
        <v>3918</v>
      </c>
      <c r="E16906">
        <v>0.03</v>
      </c>
      <c r="F16906">
        <v>1.2277499999999999</v>
      </c>
      <c r="G16906" s="384">
        <v>0</v>
      </c>
      <c r="H16906">
        <v>0</v>
      </c>
    </row>
    <row r="16907" spans="1:10">
      <c r="A16907">
        <v>16902</v>
      </c>
      <c r="B16907" s="612">
        <v>44202.125694444447</v>
      </c>
      <c r="C16907" s="405" t="s">
        <v>2110</v>
      </c>
      <c r="D16907" s="384">
        <v>3918</v>
      </c>
      <c r="E16907">
        <v>0.03</v>
      </c>
      <c r="F16907">
        <v>1.2277499999999999</v>
      </c>
      <c r="G16907" s="384">
        <v>0</v>
      </c>
      <c r="H16907">
        <v>1.2301200000000001</v>
      </c>
    </row>
    <row r="16908" spans="1:10">
      <c r="A16908">
        <v>16912</v>
      </c>
      <c r="B16908" s="612">
        <v>44202.182638888888</v>
      </c>
      <c r="C16908" s="405" t="s">
        <v>2054</v>
      </c>
      <c r="D16908" s="384">
        <v>3918</v>
      </c>
      <c r="E16908">
        <v>0.03</v>
      </c>
      <c r="F16908">
        <v>1.2301200000000001</v>
      </c>
      <c r="G16908" s="384">
        <v>0</v>
      </c>
      <c r="H16908">
        <v>1.2301200000000001</v>
      </c>
      <c r="I16908">
        <v>7.11</v>
      </c>
      <c r="J16908" s="384">
        <v>46419.7</v>
      </c>
    </row>
    <row r="16909" spans="1:10">
      <c r="A16909">
        <v>16905</v>
      </c>
      <c r="B16909" s="612">
        <v>44202.127083333333</v>
      </c>
      <c r="C16909" s="405" t="s">
        <v>97</v>
      </c>
      <c r="D16909" s="384">
        <v>3919</v>
      </c>
      <c r="E16909">
        <v>0.02</v>
      </c>
      <c r="F16909">
        <v>1.2282999999999999</v>
      </c>
      <c r="G16909" s="384">
        <v>0</v>
      </c>
      <c r="H16909">
        <v>0</v>
      </c>
    </row>
    <row r="16910" spans="1:10">
      <c r="A16910">
        <v>16906</v>
      </c>
      <c r="B16910" s="612">
        <v>44202.127083333333</v>
      </c>
      <c r="C16910" s="405" t="s">
        <v>2110</v>
      </c>
      <c r="D16910" s="384">
        <v>3919</v>
      </c>
      <c r="E16910">
        <v>0.02</v>
      </c>
      <c r="F16910">
        <v>1.2282999999999999</v>
      </c>
      <c r="G16910" s="384">
        <v>0</v>
      </c>
      <c r="H16910">
        <v>1.2273000000000001</v>
      </c>
    </row>
    <row r="16911" spans="1:10">
      <c r="A16911">
        <v>16909</v>
      </c>
      <c r="B16911" s="612">
        <v>44202.182638888888</v>
      </c>
      <c r="C16911" s="405" t="s">
        <v>2110</v>
      </c>
      <c r="D16911" s="384">
        <v>3919</v>
      </c>
      <c r="E16911">
        <v>0.02</v>
      </c>
      <c r="F16911">
        <v>1.2282999999999999</v>
      </c>
      <c r="G16911" s="384">
        <v>0</v>
      </c>
      <c r="H16911">
        <v>1.22811</v>
      </c>
    </row>
    <row r="16912" spans="1:10">
      <c r="A16912">
        <v>16916</v>
      </c>
      <c r="B16912" s="612">
        <v>44202.283333333333</v>
      </c>
      <c r="C16912" s="405" t="s">
        <v>2110</v>
      </c>
      <c r="D16912" s="384">
        <v>3919</v>
      </c>
      <c r="E16912">
        <v>0.02</v>
      </c>
      <c r="F16912">
        <v>1.2282999999999999</v>
      </c>
      <c r="G16912" s="384">
        <v>0</v>
      </c>
      <c r="H16912">
        <v>1.22915</v>
      </c>
    </row>
    <row r="16913" spans="1:10">
      <c r="A16913">
        <v>16924</v>
      </c>
      <c r="B16913" s="612">
        <v>44202.298611111109</v>
      </c>
      <c r="C16913" s="405" t="s">
        <v>2110</v>
      </c>
      <c r="D16913" s="384">
        <v>3919</v>
      </c>
      <c r="E16913">
        <v>0.02</v>
      </c>
      <c r="F16913">
        <v>1.2282999999999999</v>
      </c>
      <c r="G16913" s="384">
        <v>0</v>
      </c>
      <c r="H16913">
        <v>1.23045</v>
      </c>
    </row>
    <row r="16914" spans="1:10">
      <c r="A16914">
        <v>16940</v>
      </c>
      <c r="B16914" s="612">
        <v>44202.588194444441</v>
      </c>
      <c r="C16914" s="405" t="s">
        <v>2054</v>
      </c>
      <c r="D16914" s="384">
        <v>3919</v>
      </c>
      <c r="E16914">
        <v>0.02</v>
      </c>
      <c r="F16914">
        <v>1.23045</v>
      </c>
      <c r="G16914" s="384">
        <v>0</v>
      </c>
      <c r="H16914">
        <v>1.23045</v>
      </c>
      <c r="I16914">
        <v>-4.3</v>
      </c>
      <c r="J16914" s="384">
        <v>46421.4</v>
      </c>
    </row>
    <row r="16915" spans="1:10">
      <c r="A16915">
        <v>16907</v>
      </c>
      <c r="B16915" s="612">
        <v>44202.182638888888</v>
      </c>
      <c r="C16915" s="405" t="s">
        <v>97</v>
      </c>
      <c r="D16915" s="384">
        <v>3920</v>
      </c>
      <c r="E16915">
        <v>0.02</v>
      </c>
      <c r="F16915">
        <v>1.2299199999999999</v>
      </c>
      <c r="G16915" s="384">
        <v>0</v>
      </c>
      <c r="H16915">
        <v>0</v>
      </c>
    </row>
    <row r="16916" spans="1:10">
      <c r="A16916">
        <v>16908</v>
      </c>
      <c r="B16916" s="612">
        <v>44202.182638888888</v>
      </c>
      <c r="C16916" s="405" t="s">
        <v>2110</v>
      </c>
      <c r="D16916" s="384">
        <v>3920</v>
      </c>
      <c r="E16916">
        <v>0.02</v>
      </c>
      <c r="F16916">
        <v>1.2299199999999999</v>
      </c>
      <c r="G16916" s="384">
        <v>0</v>
      </c>
      <c r="H16916">
        <v>1.22811</v>
      </c>
    </row>
    <row r="16917" spans="1:10">
      <c r="A16917">
        <v>16915</v>
      </c>
      <c r="B16917" s="612">
        <v>44202.283333333333</v>
      </c>
      <c r="C16917" s="405" t="s">
        <v>2110</v>
      </c>
      <c r="D16917" s="384">
        <v>3920</v>
      </c>
      <c r="E16917">
        <v>0.02</v>
      </c>
      <c r="F16917">
        <v>1.2299199999999999</v>
      </c>
      <c r="G16917" s="384">
        <v>0</v>
      </c>
      <c r="H16917">
        <v>1.22915</v>
      </c>
    </row>
    <row r="16918" spans="1:10">
      <c r="A16918">
        <v>16923</v>
      </c>
      <c r="B16918" s="612">
        <v>44202.298611111109</v>
      </c>
      <c r="C16918" s="405" t="s">
        <v>2110</v>
      </c>
      <c r="D16918" s="384">
        <v>3920</v>
      </c>
      <c r="E16918">
        <v>0.02</v>
      </c>
      <c r="F16918">
        <v>1.2299199999999999</v>
      </c>
      <c r="G16918" s="384">
        <v>0</v>
      </c>
      <c r="H16918">
        <v>1.23045</v>
      </c>
    </row>
    <row r="16919" spans="1:10">
      <c r="A16919">
        <v>16941</v>
      </c>
      <c r="B16919" s="612">
        <v>44202.588194444441</v>
      </c>
      <c r="C16919" s="405" t="s">
        <v>2054</v>
      </c>
      <c r="D16919" s="384">
        <v>3920</v>
      </c>
      <c r="E16919">
        <v>0.02</v>
      </c>
      <c r="F16919">
        <v>1.23045</v>
      </c>
      <c r="G16919" s="384">
        <v>0</v>
      </c>
      <c r="H16919">
        <v>1.23045</v>
      </c>
      <c r="I16919">
        <v>-1.06</v>
      </c>
      <c r="J16919" s="384">
        <v>46420.34</v>
      </c>
    </row>
    <row r="16920" spans="1:10">
      <c r="A16920">
        <v>16913</v>
      </c>
      <c r="B16920" s="612">
        <v>44202.283333333333</v>
      </c>
      <c r="C16920" s="405" t="s">
        <v>97</v>
      </c>
      <c r="D16920" s="384">
        <v>3921</v>
      </c>
      <c r="E16920">
        <v>0.03</v>
      </c>
      <c r="F16920">
        <v>1.2315400000000001</v>
      </c>
      <c r="G16920" s="384">
        <v>0</v>
      </c>
      <c r="H16920">
        <v>0</v>
      </c>
    </row>
    <row r="16921" spans="1:10">
      <c r="A16921">
        <v>16914</v>
      </c>
      <c r="B16921" s="612">
        <v>44202.283333333333</v>
      </c>
      <c r="C16921" s="405" t="s">
        <v>2110</v>
      </c>
      <c r="D16921" s="384">
        <v>3921</v>
      </c>
      <c r="E16921">
        <v>0.03</v>
      </c>
      <c r="F16921">
        <v>1.2315400000000001</v>
      </c>
      <c r="G16921" s="384">
        <v>0</v>
      </c>
      <c r="H16921">
        <v>1.22915</v>
      </c>
    </row>
    <row r="16922" spans="1:10">
      <c r="A16922">
        <v>16922</v>
      </c>
      <c r="B16922" s="612">
        <v>44202.298611111109</v>
      </c>
      <c r="C16922" s="405" t="s">
        <v>2110</v>
      </c>
      <c r="D16922" s="384">
        <v>3921</v>
      </c>
      <c r="E16922">
        <v>0.03</v>
      </c>
      <c r="F16922">
        <v>1.2315400000000001</v>
      </c>
      <c r="G16922" s="384">
        <v>0</v>
      </c>
      <c r="H16922">
        <v>1.23045</v>
      </c>
    </row>
    <row r="16923" spans="1:10">
      <c r="A16923">
        <v>16942</v>
      </c>
      <c r="B16923" s="612">
        <v>44202.588194444441</v>
      </c>
      <c r="C16923" s="405" t="s">
        <v>2054</v>
      </c>
      <c r="D16923" s="384">
        <v>3921</v>
      </c>
      <c r="E16923">
        <v>0.03</v>
      </c>
      <c r="F16923">
        <v>1.23045</v>
      </c>
      <c r="G16923" s="384">
        <v>0</v>
      </c>
      <c r="H16923">
        <v>1.23045</v>
      </c>
      <c r="I16923">
        <v>3.27</v>
      </c>
      <c r="J16923" s="384">
        <v>46423.61</v>
      </c>
    </row>
    <row r="16924" spans="1:10">
      <c r="A16924">
        <v>16917</v>
      </c>
      <c r="B16924" s="612">
        <v>44202.286111111112</v>
      </c>
      <c r="C16924" s="405" t="s">
        <v>96</v>
      </c>
      <c r="D16924" s="384">
        <v>3922</v>
      </c>
      <c r="E16924">
        <v>0.02</v>
      </c>
      <c r="F16924">
        <v>1.2319</v>
      </c>
      <c r="G16924" s="384">
        <v>0</v>
      </c>
      <c r="H16924">
        <v>0</v>
      </c>
    </row>
    <row r="16925" spans="1:10">
      <c r="A16925">
        <v>16918</v>
      </c>
      <c r="B16925" s="612">
        <v>44202.286111111112</v>
      </c>
      <c r="C16925" s="405" t="s">
        <v>2110</v>
      </c>
      <c r="D16925" s="384">
        <v>3922</v>
      </c>
      <c r="E16925">
        <v>0.02</v>
      </c>
      <c r="F16925">
        <v>1.2319</v>
      </c>
      <c r="G16925" s="384">
        <v>0</v>
      </c>
      <c r="H16925">
        <v>1.2329000000000001</v>
      </c>
    </row>
    <row r="16926" spans="1:10">
      <c r="A16926">
        <v>16919</v>
      </c>
      <c r="B16926" s="612">
        <v>44202.29791666667</v>
      </c>
      <c r="C16926" s="405" t="s">
        <v>2054</v>
      </c>
      <c r="D16926" s="384">
        <v>3922</v>
      </c>
      <c r="E16926">
        <v>0.02</v>
      </c>
      <c r="F16926">
        <v>1.2329000000000001</v>
      </c>
      <c r="G16926" s="384">
        <v>0</v>
      </c>
      <c r="H16926">
        <v>1.2329000000000001</v>
      </c>
      <c r="I16926">
        <v>2</v>
      </c>
      <c r="J16926" s="384">
        <v>46421.7</v>
      </c>
    </row>
    <row r="16927" spans="1:10">
      <c r="A16927">
        <v>16920</v>
      </c>
      <c r="B16927" s="612">
        <v>44202.298611111109</v>
      </c>
      <c r="C16927" s="405" t="s">
        <v>97</v>
      </c>
      <c r="D16927" s="384">
        <v>3923</v>
      </c>
      <c r="E16927">
        <v>0.05</v>
      </c>
      <c r="F16927">
        <v>1.2332700000000001</v>
      </c>
      <c r="G16927" s="384">
        <v>0</v>
      </c>
      <c r="H16927">
        <v>0</v>
      </c>
    </row>
    <row r="16928" spans="1:10">
      <c r="A16928">
        <v>16921</v>
      </c>
      <c r="B16928" s="612">
        <v>44202.298611111109</v>
      </c>
      <c r="C16928" s="405" t="s">
        <v>2110</v>
      </c>
      <c r="D16928" s="384">
        <v>3923</v>
      </c>
      <c r="E16928">
        <v>0.05</v>
      </c>
      <c r="F16928">
        <v>1.2332700000000001</v>
      </c>
      <c r="G16928" s="384">
        <v>0</v>
      </c>
      <c r="H16928">
        <v>1.23045</v>
      </c>
    </row>
    <row r="16929" spans="1:10">
      <c r="A16929">
        <v>16943</v>
      </c>
      <c r="B16929" s="612">
        <v>44202.588194444441</v>
      </c>
      <c r="C16929" s="405" t="s">
        <v>2054</v>
      </c>
      <c r="D16929" s="384">
        <v>3923</v>
      </c>
      <c r="E16929">
        <v>0.05</v>
      </c>
      <c r="F16929">
        <v>1.23045</v>
      </c>
      <c r="G16929" s="384">
        <v>0</v>
      </c>
      <c r="H16929">
        <v>1.23045</v>
      </c>
      <c r="I16929">
        <v>14.1</v>
      </c>
      <c r="J16929" s="384">
        <v>46437.71</v>
      </c>
    </row>
    <row r="16930" spans="1:10">
      <c r="A16930">
        <v>16925</v>
      </c>
      <c r="B16930" s="612">
        <v>44202.305555555555</v>
      </c>
      <c r="C16930" s="405" t="s">
        <v>96</v>
      </c>
      <c r="D16930" s="384">
        <v>3924</v>
      </c>
      <c r="E16930">
        <v>0.02</v>
      </c>
      <c r="F16930">
        <v>1.23302</v>
      </c>
      <c r="G16930" s="384">
        <v>0</v>
      </c>
      <c r="H16930">
        <v>0</v>
      </c>
    </row>
    <row r="16931" spans="1:10">
      <c r="A16931">
        <v>16926</v>
      </c>
      <c r="B16931" s="612">
        <v>44202.305555555555</v>
      </c>
      <c r="C16931" s="405" t="s">
        <v>2110</v>
      </c>
      <c r="D16931" s="384">
        <v>3924</v>
      </c>
      <c r="E16931">
        <v>0.02</v>
      </c>
      <c r="F16931">
        <v>1.23302</v>
      </c>
      <c r="G16931" s="384">
        <v>0</v>
      </c>
      <c r="H16931">
        <v>1.2340199999999999</v>
      </c>
    </row>
    <row r="16932" spans="1:10">
      <c r="A16932">
        <v>16927</v>
      </c>
      <c r="B16932" s="612">
        <v>44202.321527777778</v>
      </c>
      <c r="C16932" s="405" t="s">
        <v>2054</v>
      </c>
      <c r="D16932" s="384">
        <v>3924</v>
      </c>
      <c r="E16932">
        <v>0.02</v>
      </c>
      <c r="F16932">
        <v>1.2340199999999999</v>
      </c>
      <c r="G16932" s="384">
        <v>0</v>
      </c>
      <c r="H16932">
        <v>1.2340199999999999</v>
      </c>
      <c r="I16932">
        <v>2</v>
      </c>
      <c r="J16932" s="384">
        <v>46423.7</v>
      </c>
    </row>
    <row r="16933" spans="1:10">
      <c r="A16933">
        <v>16928</v>
      </c>
      <c r="B16933" s="612">
        <v>44202.347916666666</v>
      </c>
      <c r="C16933" s="405" t="s">
        <v>96</v>
      </c>
      <c r="D16933" s="384">
        <v>3925</v>
      </c>
      <c r="E16933">
        <v>0.02</v>
      </c>
      <c r="F16933">
        <v>1.23291</v>
      </c>
      <c r="G16933" s="384">
        <v>0</v>
      </c>
      <c r="H16933">
        <v>0</v>
      </c>
    </row>
    <row r="16934" spans="1:10">
      <c r="A16934">
        <v>16929</v>
      </c>
      <c r="B16934" s="612">
        <v>44202.347916666666</v>
      </c>
      <c r="C16934" s="405" t="s">
        <v>2110</v>
      </c>
      <c r="D16934" s="384">
        <v>3925</v>
      </c>
      <c r="E16934">
        <v>0.02</v>
      </c>
      <c r="F16934">
        <v>1.23291</v>
      </c>
      <c r="G16934" s="384">
        <v>0</v>
      </c>
      <c r="H16934">
        <v>1.2339100000000001</v>
      </c>
    </row>
    <row r="16935" spans="1:10">
      <c r="A16935">
        <v>16930</v>
      </c>
      <c r="B16935" s="612">
        <v>44202.416666666664</v>
      </c>
      <c r="C16935" s="405" t="s">
        <v>2054</v>
      </c>
      <c r="D16935" s="384">
        <v>3925</v>
      </c>
      <c r="E16935">
        <v>0.02</v>
      </c>
      <c r="F16935">
        <v>1.2339100000000001</v>
      </c>
      <c r="G16935" s="384">
        <v>0</v>
      </c>
      <c r="H16935">
        <v>1.2339100000000001</v>
      </c>
      <c r="I16935">
        <v>2</v>
      </c>
      <c r="J16935" s="384">
        <v>46425.7</v>
      </c>
    </row>
    <row r="16936" spans="1:10">
      <c r="A16936">
        <v>16931</v>
      </c>
      <c r="B16936" s="612">
        <v>44202.423611111109</v>
      </c>
      <c r="C16936" s="405" t="s">
        <v>96</v>
      </c>
      <c r="D16936" s="384">
        <v>3926</v>
      </c>
      <c r="E16936">
        <v>0.02</v>
      </c>
      <c r="F16936">
        <v>1.2341</v>
      </c>
      <c r="G16936" s="384">
        <v>0</v>
      </c>
      <c r="H16936">
        <v>0</v>
      </c>
    </row>
    <row r="16937" spans="1:10">
      <c r="A16937">
        <v>16932</v>
      </c>
      <c r="B16937" s="612">
        <v>44202.423611111109</v>
      </c>
      <c r="C16937" s="405" t="s">
        <v>2110</v>
      </c>
      <c r="D16937" s="384">
        <v>3926</v>
      </c>
      <c r="E16937">
        <v>0.02</v>
      </c>
      <c r="F16937">
        <v>1.2341</v>
      </c>
      <c r="G16937" s="384">
        <v>0</v>
      </c>
      <c r="H16937">
        <v>1.2351000000000001</v>
      </c>
    </row>
    <row r="16938" spans="1:10">
      <c r="A16938">
        <v>16935</v>
      </c>
      <c r="B16938" s="612">
        <v>44202.574305555558</v>
      </c>
      <c r="C16938" s="405" t="s">
        <v>2110</v>
      </c>
      <c r="D16938" s="384">
        <v>3926</v>
      </c>
      <c r="E16938">
        <v>0.02</v>
      </c>
      <c r="F16938">
        <v>1.2341</v>
      </c>
      <c r="G16938" s="384">
        <v>0</v>
      </c>
      <c r="H16938">
        <v>1.2342900000000001</v>
      </c>
    </row>
    <row r="16939" spans="1:10">
      <c r="A16939">
        <v>16939</v>
      </c>
      <c r="B16939" s="612">
        <v>44202.587500000001</v>
      </c>
      <c r="C16939" s="405" t="s">
        <v>2110</v>
      </c>
      <c r="D16939" s="384">
        <v>3926</v>
      </c>
      <c r="E16939">
        <v>0.02</v>
      </c>
      <c r="F16939">
        <v>1.2341</v>
      </c>
      <c r="G16939" s="384">
        <v>0</v>
      </c>
      <c r="H16939">
        <v>1.23325</v>
      </c>
    </row>
    <row r="16940" spans="1:10">
      <c r="A16940">
        <v>16955</v>
      </c>
      <c r="B16940" s="612">
        <v>44202.65902777778</v>
      </c>
      <c r="C16940" s="405" t="s">
        <v>2110</v>
      </c>
      <c r="D16940" s="384">
        <v>3926</v>
      </c>
      <c r="E16940">
        <v>0.02</v>
      </c>
      <c r="F16940">
        <v>1.2341</v>
      </c>
      <c r="G16940" s="384">
        <v>0</v>
      </c>
      <c r="H16940">
        <v>1.23194</v>
      </c>
    </row>
    <row r="16941" spans="1:10">
      <c r="A16941">
        <v>16961</v>
      </c>
      <c r="B16941" s="612">
        <v>44202.67291666667</v>
      </c>
      <c r="C16941" s="405" t="s">
        <v>2110</v>
      </c>
      <c r="D16941" s="384">
        <v>3926</v>
      </c>
      <c r="E16941">
        <v>0.02</v>
      </c>
      <c r="F16941">
        <v>1.2341</v>
      </c>
      <c r="G16941" s="384">
        <v>0</v>
      </c>
      <c r="H16941">
        <v>1.2305600000000001</v>
      </c>
    </row>
    <row r="16942" spans="1:10">
      <c r="A16942">
        <v>16967</v>
      </c>
      <c r="B16942" s="612">
        <v>44202.760416666664</v>
      </c>
      <c r="C16942" s="405" t="s">
        <v>2054</v>
      </c>
      <c r="D16942" s="384">
        <v>3926</v>
      </c>
      <c r="E16942">
        <v>0.02</v>
      </c>
      <c r="F16942">
        <v>1.2305600000000001</v>
      </c>
      <c r="G16942" s="384">
        <v>0</v>
      </c>
      <c r="H16942">
        <v>1.2305600000000001</v>
      </c>
      <c r="I16942">
        <v>-7.08</v>
      </c>
      <c r="J16942" s="384">
        <v>46434.63</v>
      </c>
    </row>
    <row r="16943" spans="1:10">
      <c r="A16943">
        <v>16933</v>
      </c>
      <c r="B16943" s="612">
        <v>44202.574305555558</v>
      </c>
      <c r="C16943" s="405" t="s">
        <v>96</v>
      </c>
      <c r="D16943" s="384">
        <v>3927</v>
      </c>
      <c r="E16943">
        <v>0.02</v>
      </c>
      <c r="F16943">
        <v>1.23248</v>
      </c>
      <c r="G16943" s="384">
        <v>0</v>
      </c>
      <c r="H16943">
        <v>0</v>
      </c>
    </row>
    <row r="16944" spans="1:10">
      <c r="A16944">
        <v>16934</v>
      </c>
      <c r="B16944" s="612">
        <v>44202.574305555558</v>
      </c>
      <c r="C16944" s="405" t="s">
        <v>2110</v>
      </c>
      <c r="D16944" s="384">
        <v>3927</v>
      </c>
      <c r="E16944">
        <v>0.02</v>
      </c>
      <c r="F16944">
        <v>1.23248</v>
      </c>
      <c r="G16944" s="384">
        <v>0</v>
      </c>
      <c r="H16944">
        <v>1.2342900000000001</v>
      </c>
    </row>
    <row r="16945" spans="1:10">
      <c r="A16945">
        <v>16938</v>
      </c>
      <c r="B16945" s="612">
        <v>44202.587500000001</v>
      </c>
      <c r="C16945" s="405" t="s">
        <v>2110</v>
      </c>
      <c r="D16945" s="384">
        <v>3927</v>
      </c>
      <c r="E16945">
        <v>0.02</v>
      </c>
      <c r="F16945">
        <v>1.23248</v>
      </c>
      <c r="G16945" s="384">
        <v>0</v>
      </c>
      <c r="H16945">
        <v>1.23325</v>
      </c>
    </row>
    <row r="16946" spans="1:10">
      <c r="A16946">
        <v>16954</v>
      </c>
      <c r="B16946" s="612">
        <v>44202.65902777778</v>
      </c>
      <c r="C16946" s="405" t="s">
        <v>2110</v>
      </c>
      <c r="D16946" s="384">
        <v>3927</v>
      </c>
      <c r="E16946">
        <v>0.02</v>
      </c>
      <c r="F16946">
        <v>1.23248</v>
      </c>
      <c r="G16946" s="384">
        <v>0</v>
      </c>
      <c r="H16946">
        <v>1.23194</v>
      </c>
    </row>
    <row r="16947" spans="1:10">
      <c r="A16947">
        <v>16960</v>
      </c>
      <c r="B16947" s="612">
        <v>44202.67291666667</v>
      </c>
      <c r="C16947" s="405" t="s">
        <v>2110</v>
      </c>
      <c r="D16947" s="384">
        <v>3927</v>
      </c>
      <c r="E16947">
        <v>0.02</v>
      </c>
      <c r="F16947">
        <v>1.23248</v>
      </c>
      <c r="G16947" s="384">
        <v>0</v>
      </c>
      <c r="H16947">
        <v>1.2305600000000001</v>
      </c>
    </row>
    <row r="16948" spans="1:10">
      <c r="A16948">
        <v>16968</v>
      </c>
      <c r="B16948" s="612">
        <v>44202.760416666664</v>
      </c>
      <c r="C16948" s="405" t="s">
        <v>2054</v>
      </c>
      <c r="D16948" s="384">
        <v>3927</v>
      </c>
      <c r="E16948">
        <v>0.02</v>
      </c>
      <c r="F16948">
        <v>1.2305600000000001</v>
      </c>
      <c r="G16948" s="384">
        <v>0</v>
      </c>
      <c r="H16948">
        <v>1.2305600000000001</v>
      </c>
      <c r="I16948">
        <v>-3.84</v>
      </c>
      <c r="J16948" s="384">
        <v>46430.79</v>
      </c>
    </row>
    <row r="16949" spans="1:10">
      <c r="A16949">
        <v>16936</v>
      </c>
      <c r="B16949" s="612">
        <v>44202.587500000001</v>
      </c>
      <c r="C16949" s="405" t="s">
        <v>96</v>
      </c>
      <c r="D16949" s="384">
        <v>3928</v>
      </c>
      <c r="E16949">
        <v>0.03</v>
      </c>
      <c r="F16949">
        <v>1.2308600000000001</v>
      </c>
      <c r="G16949" s="384">
        <v>0</v>
      </c>
      <c r="H16949">
        <v>0</v>
      </c>
    </row>
    <row r="16950" spans="1:10">
      <c r="A16950">
        <v>16937</v>
      </c>
      <c r="B16950" s="612">
        <v>44202.587500000001</v>
      </c>
      <c r="C16950" s="405" t="s">
        <v>2110</v>
      </c>
      <c r="D16950" s="384">
        <v>3928</v>
      </c>
      <c r="E16950">
        <v>0.03</v>
      </c>
      <c r="F16950">
        <v>1.2308600000000001</v>
      </c>
      <c r="G16950" s="384">
        <v>0</v>
      </c>
      <c r="H16950">
        <v>1.23325</v>
      </c>
    </row>
    <row r="16951" spans="1:10">
      <c r="A16951">
        <v>16953</v>
      </c>
      <c r="B16951" s="612">
        <v>44202.65902777778</v>
      </c>
      <c r="C16951" s="405" t="s">
        <v>2110</v>
      </c>
      <c r="D16951" s="384">
        <v>3928</v>
      </c>
      <c r="E16951">
        <v>0.03</v>
      </c>
      <c r="F16951">
        <v>1.2308600000000001</v>
      </c>
      <c r="G16951" s="384">
        <v>0</v>
      </c>
      <c r="H16951">
        <v>1.23194</v>
      </c>
    </row>
    <row r="16952" spans="1:10">
      <c r="A16952">
        <v>16959</v>
      </c>
      <c r="B16952" s="612">
        <v>44202.67291666667</v>
      </c>
      <c r="C16952" s="405" t="s">
        <v>2110</v>
      </c>
      <c r="D16952" s="384">
        <v>3928</v>
      </c>
      <c r="E16952">
        <v>0.03</v>
      </c>
      <c r="F16952">
        <v>1.2308600000000001</v>
      </c>
      <c r="G16952" s="384">
        <v>0</v>
      </c>
      <c r="H16952">
        <v>1.2305600000000001</v>
      </c>
    </row>
    <row r="16953" spans="1:10">
      <c r="A16953">
        <v>16969</v>
      </c>
      <c r="B16953" s="612">
        <v>44202.760416666664</v>
      </c>
      <c r="C16953" s="405" t="s">
        <v>2054</v>
      </c>
      <c r="D16953" s="384">
        <v>3928</v>
      </c>
      <c r="E16953">
        <v>0.03</v>
      </c>
      <c r="F16953">
        <v>1.2305600000000001</v>
      </c>
      <c r="G16953" s="384">
        <v>0</v>
      </c>
      <c r="H16953">
        <v>1.2305600000000001</v>
      </c>
      <c r="I16953">
        <v>-0.9</v>
      </c>
      <c r="J16953" s="384">
        <v>46429.89</v>
      </c>
    </row>
    <row r="16954" spans="1:10">
      <c r="A16954">
        <v>16944</v>
      </c>
      <c r="B16954" s="612">
        <v>44202.59097222222</v>
      </c>
      <c r="C16954" s="405" t="s">
        <v>97</v>
      </c>
      <c r="D16954" s="384">
        <v>3929</v>
      </c>
      <c r="E16954">
        <v>0.02</v>
      </c>
      <c r="F16954">
        <v>1.2303999999999999</v>
      </c>
      <c r="G16954" s="384">
        <v>0</v>
      </c>
      <c r="H16954">
        <v>0</v>
      </c>
    </row>
    <row r="16955" spans="1:10">
      <c r="A16955">
        <v>16945</v>
      </c>
      <c r="B16955" s="612">
        <v>44202.59097222222</v>
      </c>
      <c r="C16955" s="405" t="s">
        <v>2110</v>
      </c>
      <c r="D16955" s="384">
        <v>3929</v>
      </c>
      <c r="E16955">
        <v>0.02</v>
      </c>
      <c r="F16955">
        <v>1.2303999999999999</v>
      </c>
      <c r="G16955" s="384">
        <v>0</v>
      </c>
      <c r="H16955">
        <v>1.2294</v>
      </c>
    </row>
    <row r="16956" spans="1:10">
      <c r="A16956">
        <v>16948</v>
      </c>
      <c r="B16956" s="612">
        <v>44202.62222222222</v>
      </c>
      <c r="C16956" s="405" t="s">
        <v>2110</v>
      </c>
      <c r="D16956" s="384">
        <v>3929</v>
      </c>
      <c r="E16956">
        <v>0.02</v>
      </c>
      <c r="F16956">
        <v>1.2303999999999999</v>
      </c>
      <c r="G16956" s="384">
        <v>0</v>
      </c>
      <c r="H16956">
        <v>1.2302</v>
      </c>
    </row>
    <row r="16957" spans="1:10">
      <c r="A16957">
        <v>16949</v>
      </c>
      <c r="B16957" s="612">
        <v>44202.654166666667</v>
      </c>
      <c r="C16957" s="405" t="s">
        <v>2054</v>
      </c>
      <c r="D16957" s="384">
        <v>3929</v>
      </c>
      <c r="E16957">
        <v>0.02</v>
      </c>
      <c r="F16957">
        <v>1.2302</v>
      </c>
      <c r="G16957" s="384">
        <v>0</v>
      </c>
      <c r="H16957">
        <v>1.2302</v>
      </c>
      <c r="I16957">
        <v>0.4</v>
      </c>
      <c r="J16957" s="384">
        <v>46438.11</v>
      </c>
    </row>
    <row r="16958" spans="1:10">
      <c r="A16958">
        <v>16946</v>
      </c>
      <c r="B16958" s="612">
        <v>44202.62222222222</v>
      </c>
      <c r="C16958" s="405" t="s">
        <v>97</v>
      </c>
      <c r="D16958" s="384">
        <v>3930</v>
      </c>
      <c r="E16958">
        <v>0.02</v>
      </c>
      <c r="F16958">
        <v>1.232</v>
      </c>
      <c r="G16958" s="384">
        <v>0</v>
      </c>
      <c r="H16958">
        <v>0</v>
      </c>
    </row>
    <row r="16959" spans="1:10">
      <c r="A16959">
        <v>16947</v>
      </c>
      <c r="B16959" s="612">
        <v>44202.62222222222</v>
      </c>
      <c r="C16959" s="405" t="s">
        <v>2110</v>
      </c>
      <c r="D16959" s="384">
        <v>3930</v>
      </c>
      <c r="E16959">
        <v>0.02</v>
      </c>
      <c r="F16959">
        <v>1.232</v>
      </c>
      <c r="G16959" s="384">
        <v>0</v>
      </c>
      <c r="H16959">
        <v>1.2302</v>
      </c>
    </row>
    <row r="16960" spans="1:10">
      <c r="A16960">
        <v>16950</v>
      </c>
      <c r="B16960" s="612">
        <v>44202.654166666667</v>
      </c>
      <c r="C16960" s="405" t="s">
        <v>2054</v>
      </c>
      <c r="D16960" s="384">
        <v>3930</v>
      </c>
      <c r="E16960">
        <v>0.02</v>
      </c>
      <c r="F16960">
        <v>1.2302</v>
      </c>
      <c r="G16960" s="384">
        <v>0</v>
      </c>
      <c r="H16960">
        <v>1.2302</v>
      </c>
      <c r="I16960">
        <v>3.6</v>
      </c>
      <c r="J16960" s="384">
        <v>46441.71</v>
      </c>
    </row>
    <row r="16961" spans="1:10">
      <c r="A16961">
        <v>16951</v>
      </c>
      <c r="B16961" s="612">
        <v>44202.65902777778</v>
      </c>
      <c r="C16961" s="405" t="s">
        <v>96</v>
      </c>
      <c r="D16961" s="384">
        <v>3931</v>
      </c>
      <c r="E16961">
        <v>0.05</v>
      </c>
      <c r="F16961">
        <v>1.2291000000000001</v>
      </c>
      <c r="G16961" s="384">
        <v>0</v>
      </c>
      <c r="H16961">
        <v>0</v>
      </c>
    </row>
    <row r="16962" spans="1:10">
      <c r="A16962">
        <v>16952</v>
      </c>
      <c r="B16962" s="612">
        <v>44202.65902777778</v>
      </c>
      <c r="C16962" s="405" t="s">
        <v>2110</v>
      </c>
      <c r="D16962" s="384">
        <v>3931</v>
      </c>
      <c r="E16962">
        <v>0.05</v>
      </c>
      <c r="F16962">
        <v>1.2291000000000001</v>
      </c>
      <c r="G16962" s="384">
        <v>0</v>
      </c>
      <c r="H16962">
        <v>1.23194</v>
      </c>
    </row>
    <row r="16963" spans="1:10">
      <c r="A16963">
        <v>16958</v>
      </c>
      <c r="B16963" s="612">
        <v>44202.67291666667</v>
      </c>
      <c r="C16963" s="405" t="s">
        <v>2110</v>
      </c>
      <c r="D16963" s="384">
        <v>3931</v>
      </c>
      <c r="E16963">
        <v>0.05</v>
      </c>
      <c r="F16963">
        <v>1.2291000000000001</v>
      </c>
      <c r="G16963" s="384">
        <v>0</v>
      </c>
      <c r="H16963">
        <v>1.2305600000000001</v>
      </c>
    </row>
    <row r="16964" spans="1:10">
      <c r="A16964">
        <v>16970</v>
      </c>
      <c r="B16964" s="612">
        <v>44202.760416666664</v>
      </c>
      <c r="C16964" s="405" t="s">
        <v>2054</v>
      </c>
      <c r="D16964" s="384">
        <v>3931</v>
      </c>
      <c r="E16964">
        <v>0.05</v>
      </c>
      <c r="F16964">
        <v>1.2305600000000001</v>
      </c>
      <c r="G16964" s="384">
        <v>0</v>
      </c>
      <c r="H16964">
        <v>1.2305600000000001</v>
      </c>
      <c r="I16964">
        <v>7.3</v>
      </c>
      <c r="J16964" s="384">
        <v>46437.19</v>
      </c>
    </row>
    <row r="16965" spans="1:10">
      <c r="A16965">
        <v>16956</v>
      </c>
      <c r="B16965" s="612">
        <v>44202.67291666667</v>
      </c>
      <c r="C16965" s="405" t="s">
        <v>96</v>
      </c>
      <c r="D16965" s="384">
        <v>3932</v>
      </c>
      <c r="E16965">
        <v>0.08</v>
      </c>
      <c r="F16965">
        <v>1.22725</v>
      </c>
      <c r="G16965" s="384">
        <v>0</v>
      </c>
      <c r="H16965">
        <v>0</v>
      </c>
    </row>
    <row r="16966" spans="1:10">
      <c r="A16966">
        <v>16957</v>
      </c>
      <c r="B16966" s="612">
        <v>44202.67291666667</v>
      </c>
      <c r="C16966" s="405" t="s">
        <v>2110</v>
      </c>
      <c r="D16966" s="384">
        <v>3932</v>
      </c>
      <c r="E16966">
        <v>0.08</v>
      </c>
      <c r="F16966">
        <v>1.22725</v>
      </c>
      <c r="G16966" s="384">
        <v>0</v>
      </c>
      <c r="H16966">
        <v>1.2305600000000001</v>
      </c>
    </row>
    <row r="16967" spans="1:10">
      <c r="A16967">
        <v>16971</v>
      </c>
      <c r="B16967" s="612">
        <v>44202.760416666664</v>
      </c>
      <c r="C16967" s="405" t="s">
        <v>2054</v>
      </c>
      <c r="D16967" s="384">
        <v>3932</v>
      </c>
      <c r="E16967">
        <v>0.08</v>
      </c>
      <c r="F16967">
        <v>1.2305600000000001</v>
      </c>
      <c r="G16967" s="384">
        <v>0</v>
      </c>
      <c r="H16967">
        <v>1.2305600000000001</v>
      </c>
      <c r="I16967">
        <v>26.48</v>
      </c>
      <c r="J16967" s="384">
        <v>46463.67</v>
      </c>
    </row>
    <row r="16968" spans="1:10">
      <c r="A16968">
        <v>16962</v>
      </c>
      <c r="B16968" s="612">
        <v>44202.676388888889</v>
      </c>
      <c r="C16968" s="405" t="s">
        <v>97</v>
      </c>
      <c r="D16968" s="384">
        <v>3933</v>
      </c>
      <c r="E16968">
        <v>0.02</v>
      </c>
      <c r="F16968">
        <v>1.2275</v>
      </c>
      <c r="G16968" s="384">
        <v>0</v>
      </c>
      <c r="H16968">
        <v>0</v>
      </c>
    </row>
    <row r="16969" spans="1:10">
      <c r="A16969">
        <v>16963</v>
      </c>
      <c r="B16969" s="612">
        <v>44202.676388888889</v>
      </c>
      <c r="C16969" s="405" t="s">
        <v>2110</v>
      </c>
      <c r="D16969" s="384">
        <v>3933</v>
      </c>
      <c r="E16969">
        <v>0.02</v>
      </c>
      <c r="F16969">
        <v>1.2275</v>
      </c>
      <c r="G16969" s="384">
        <v>0</v>
      </c>
      <c r="H16969">
        <v>1.2264999999999999</v>
      </c>
    </row>
    <row r="16970" spans="1:10">
      <c r="A16970">
        <v>16966</v>
      </c>
      <c r="B16970" s="612">
        <v>44202.705555555556</v>
      </c>
      <c r="C16970" s="405" t="s">
        <v>2110</v>
      </c>
      <c r="D16970" s="384">
        <v>3933</v>
      </c>
      <c r="E16970">
        <v>0.02</v>
      </c>
      <c r="F16970">
        <v>1.2275</v>
      </c>
      <c r="G16970" s="384">
        <v>0</v>
      </c>
      <c r="H16970">
        <v>1.2273000000000001</v>
      </c>
    </row>
    <row r="16971" spans="1:10">
      <c r="A16971">
        <v>16975</v>
      </c>
      <c r="B16971" s="612">
        <v>44202.761111111111</v>
      </c>
      <c r="C16971" s="405" t="s">
        <v>2110</v>
      </c>
      <c r="D16971" s="384">
        <v>3933</v>
      </c>
      <c r="E16971">
        <v>0.02</v>
      </c>
      <c r="F16971">
        <v>1.2275</v>
      </c>
      <c r="G16971" s="384">
        <v>0</v>
      </c>
      <c r="H16971">
        <v>1.22834</v>
      </c>
    </row>
    <row r="16972" spans="1:10">
      <c r="A16972">
        <v>16986</v>
      </c>
      <c r="B16972" s="612">
        <v>44202.838888888888</v>
      </c>
      <c r="C16972" s="405" t="s">
        <v>2110</v>
      </c>
      <c r="D16972" s="384">
        <v>3933</v>
      </c>
      <c r="E16972">
        <v>0.02</v>
      </c>
      <c r="F16972">
        <v>1.2275</v>
      </c>
      <c r="G16972" s="384">
        <v>0</v>
      </c>
      <c r="H16972">
        <v>1.2296199999999999</v>
      </c>
    </row>
    <row r="16973" spans="1:10">
      <c r="A16973">
        <v>16994</v>
      </c>
      <c r="B16973" s="612">
        <v>44203.010416666664</v>
      </c>
      <c r="C16973" s="405" t="s">
        <v>2110</v>
      </c>
      <c r="D16973" s="384">
        <v>3933</v>
      </c>
      <c r="E16973">
        <v>0.02</v>
      </c>
      <c r="F16973">
        <v>1.2275</v>
      </c>
      <c r="G16973" s="384">
        <v>0</v>
      </c>
      <c r="H16973">
        <v>1.2309699999999999</v>
      </c>
    </row>
    <row r="16974" spans="1:10">
      <c r="A16974">
        <v>17001</v>
      </c>
      <c r="B16974" s="612">
        <v>44203.257638888892</v>
      </c>
      <c r="C16974" s="405" t="s">
        <v>2054</v>
      </c>
      <c r="D16974" s="384">
        <v>3933</v>
      </c>
      <c r="E16974">
        <v>0.02</v>
      </c>
      <c r="F16974">
        <v>1.2309699999999999</v>
      </c>
      <c r="G16974" s="384">
        <v>0</v>
      </c>
      <c r="H16974">
        <v>1.2309699999999999</v>
      </c>
      <c r="I16974">
        <v>-6.87</v>
      </c>
      <c r="J16974" s="384">
        <v>46462.559999999998</v>
      </c>
    </row>
    <row r="16975" spans="1:10">
      <c r="A16975">
        <v>16964</v>
      </c>
      <c r="B16975" s="612">
        <v>44202.705555555556</v>
      </c>
      <c r="C16975" s="405" t="s">
        <v>97</v>
      </c>
      <c r="D16975" s="384">
        <v>3934</v>
      </c>
      <c r="E16975">
        <v>0.02</v>
      </c>
      <c r="F16975">
        <v>1.2291000000000001</v>
      </c>
      <c r="G16975" s="384">
        <v>0</v>
      </c>
      <c r="H16975">
        <v>0</v>
      </c>
    </row>
    <row r="16976" spans="1:10">
      <c r="A16976">
        <v>16965</v>
      </c>
      <c r="B16976" s="612">
        <v>44202.705555555556</v>
      </c>
      <c r="C16976" s="405" t="s">
        <v>2110</v>
      </c>
      <c r="D16976" s="384">
        <v>3934</v>
      </c>
      <c r="E16976">
        <v>0.02</v>
      </c>
      <c r="F16976">
        <v>1.2291000000000001</v>
      </c>
      <c r="G16976" s="384">
        <v>0</v>
      </c>
      <c r="H16976">
        <v>1.2273000000000001</v>
      </c>
    </row>
    <row r="16977" spans="1:10">
      <c r="A16977">
        <v>16974</v>
      </c>
      <c r="B16977" s="612">
        <v>44202.761111111111</v>
      </c>
      <c r="C16977" s="405" t="s">
        <v>2110</v>
      </c>
      <c r="D16977" s="384">
        <v>3934</v>
      </c>
      <c r="E16977">
        <v>0.02</v>
      </c>
      <c r="F16977">
        <v>1.2291000000000001</v>
      </c>
      <c r="G16977" s="384">
        <v>0</v>
      </c>
      <c r="H16977">
        <v>1.22834</v>
      </c>
    </row>
    <row r="16978" spans="1:10">
      <c r="A16978">
        <v>16985</v>
      </c>
      <c r="B16978" s="612">
        <v>44202.838888888888</v>
      </c>
      <c r="C16978" s="405" t="s">
        <v>2110</v>
      </c>
      <c r="D16978" s="384">
        <v>3934</v>
      </c>
      <c r="E16978">
        <v>0.02</v>
      </c>
      <c r="F16978">
        <v>1.2291000000000001</v>
      </c>
      <c r="G16978" s="384">
        <v>0</v>
      </c>
      <c r="H16978">
        <v>1.2296199999999999</v>
      </c>
    </row>
    <row r="16979" spans="1:10">
      <c r="A16979">
        <v>16993</v>
      </c>
      <c r="B16979" s="612">
        <v>44203.010416666664</v>
      </c>
      <c r="C16979" s="405" t="s">
        <v>2110</v>
      </c>
      <c r="D16979" s="384">
        <v>3934</v>
      </c>
      <c r="E16979">
        <v>0.02</v>
      </c>
      <c r="F16979">
        <v>1.2291000000000001</v>
      </c>
      <c r="G16979" s="384">
        <v>0</v>
      </c>
      <c r="H16979">
        <v>1.2309699999999999</v>
      </c>
    </row>
    <row r="16980" spans="1:10">
      <c r="A16980">
        <v>17002</v>
      </c>
      <c r="B16980" s="612">
        <v>44203.257638888892</v>
      </c>
      <c r="C16980" s="405" t="s">
        <v>2054</v>
      </c>
      <c r="D16980" s="384">
        <v>3934</v>
      </c>
      <c r="E16980">
        <v>0.02</v>
      </c>
      <c r="F16980">
        <v>1.2309699999999999</v>
      </c>
      <c r="G16980" s="384">
        <v>0</v>
      </c>
      <c r="H16980">
        <v>1.2309699999999999</v>
      </c>
      <c r="I16980">
        <v>-3.67</v>
      </c>
      <c r="J16980" s="384">
        <v>46458.879999999997</v>
      </c>
    </row>
    <row r="16981" spans="1:10">
      <c r="A16981">
        <v>16972</v>
      </c>
      <c r="B16981" s="612">
        <v>44202.761111111111</v>
      </c>
      <c r="C16981" s="405" t="s">
        <v>97</v>
      </c>
      <c r="D16981" s="384">
        <v>3935</v>
      </c>
      <c r="E16981">
        <v>0.03</v>
      </c>
      <c r="F16981">
        <v>1.23072</v>
      </c>
      <c r="G16981" s="384">
        <v>0</v>
      </c>
      <c r="H16981">
        <v>0</v>
      </c>
    </row>
    <row r="16982" spans="1:10">
      <c r="A16982">
        <v>16973</v>
      </c>
      <c r="B16982" s="612">
        <v>44202.761111111111</v>
      </c>
      <c r="C16982" s="405" t="s">
        <v>2110</v>
      </c>
      <c r="D16982" s="384">
        <v>3935</v>
      </c>
      <c r="E16982">
        <v>0.03</v>
      </c>
      <c r="F16982">
        <v>1.23072</v>
      </c>
      <c r="G16982" s="384">
        <v>0</v>
      </c>
      <c r="H16982">
        <v>1.22834</v>
      </c>
    </row>
    <row r="16983" spans="1:10">
      <c r="A16983">
        <v>16984</v>
      </c>
      <c r="B16983" s="612">
        <v>44202.838888888888</v>
      </c>
      <c r="C16983" s="405" t="s">
        <v>2110</v>
      </c>
      <c r="D16983" s="384">
        <v>3935</v>
      </c>
      <c r="E16983">
        <v>0.03</v>
      </c>
      <c r="F16983">
        <v>1.23072</v>
      </c>
      <c r="G16983" s="384">
        <v>0</v>
      </c>
      <c r="H16983">
        <v>1.2296199999999999</v>
      </c>
    </row>
    <row r="16984" spans="1:10">
      <c r="A16984">
        <v>16992</v>
      </c>
      <c r="B16984" s="612">
        <v>44203.010416666664</v>
      </c>
      <c r="C16984" s="405" t="s">
        <v>2110</v>
      </c>
      <c r="D16984" s="384">
        <v>3935</v>
      </c>
      <c r="E16984">
        <v>0.03</v>
      </c>
      <c r="F16984">
        <v>1.23072</v>
      </c>
      <c r="G16984" s="384">
        <v>0</v>
      </c>
      <c r="H16984">
        <v>1.2309699999999999</v>
      </c>
    </row>
    <row r="16985" spans="1:10">
      <c r="A16985">
        <v>17003</v>
      </c>
      <c r="B16985" s="612">
        <v>44203.257638888892</v>
      </c>
      <c r="C16985" s="405" t="s">
        <v>2054</v>
      </c>
      <c r="D16985" s="384">
        <v>3935</v>
      </c>
      <c r="E16985">
        <v>0.03</v>
      </c>
      <c r="F16985">
        <v>1.2309699999999999</v>
      </c>
      <c r="G16985" s="384">
        <v>0</v>
      </c>
      <c r="H16985">
        <v>1.2309699999999999</v>
      </c>
      <c r="I16985">
        <v>-0.65</v>
      </c>
      <c r="J16985" s="384">
        <v>46458.23</v>
      </c>
    </row>
    <row r="16986" spans="1:10">
      <c r="A16986">
        <v>16976</v>
      </c>
      <c r="B16986" s="612">
        <v>44202.777083333334</v>
      </c>
      <c r="C16986" s="405" t="s">
        <v>96</v>
      </c>
      <c r="D16986" s="384">
        <v>3936</v>
      </c>
      <c r="E16986">
        <v>0.02</v>
      </c>
      <c r="F16986">
        <v>1.2306699999999999</v>
      </c>
      <c r="G16986" s="384">
        <v>0</v>
      </c>
      <c r="H16986">
        <v>0</v>
      </c>
    </row>
    <row r="16987" spans="1:10">
      <c r="A16987">
        <v>16977</v>
      </c>
      <c r="B16987" s="612">
        <v>44202.777083333334</v>
      </c>
      <c r="C16987" s="405" t="s">
        <v>2110</v>
      </c>
      <c r="D16987" s="384">
        <v>3936</v>
      </c>
      <c r="E16987">
        <v>0.02</v>
      </c>
      <c r="F16987">
        <v>1.2306699999999999</v>
      </c>
      <c r="G16987" s="384">
        <v>0</v>
      </c>
      <c r="H16987">
        <v>1.23167</v>
      </c>
    </row>
    <row r="16988" spans="1:10">
      <c r="A16988">
        <v>16978</v>
      </c>
      <c r="B16988" s="612">
        <v>44202.786805555559</v>
      </c>
      <c r="C16988" s="405" t="s">
        <v>2054</v>
      </c>
      <c r="D16988" s="384">
        <v>3936</v>
      </c>
      <c r="E16988">
        <v>0.02</v>
      </c>
      <c r="F16988">
        <v>1.23167</v>
      </c>
      <c r="G16988" s="384">
        <v>0</v>
      </c>
      <c r="H16988">
        <v>1.23167</v>
      </c>
      <c r="I16988">
        <v>2</v>
      </c>
      <c r="J16988" s="384">
        <v>46465.67</v>
      </c>
    </row>
    <row r="16989" spans="1:10">
      <c r="A16989">
        <v>16979</v>
      </c>
      <c r="B16989" s="612">
        <v>44202.791666666664</v>
      </c>
      <c r="C16989" s="405" t="s">
        <v>96</v>
      </c>
      <c r="D16989" s="384">
        <v>3937</v>
      </c>
      <c r="E16989">
        <v>0.02</v>
      </c>
      <c r="F16989">
        <v>1.2312099999999999</v>
      </c>
      <c r="G16989" s="384">
        <v>0</v>
      </c>
      <c r="H16989">
        <v>0</v>
      </c>
    </row>
    <row r="16990" spans="1:10">
      <c r="A16990">
        <v>16980</v>
      </c>
      <c r="B16990" s="612">
        <v>44202.791666666664</v>
      </c>
      <c r="C16990" s="405" t="s">
        <v>2110</v>
      </c>
      <c r="D16990" s="384">
        <v>3937</v>
      </c>
      <c r="E16990">
        <v>0.02</v>
      </c>
      <c r="F16990">
        <v>1.2312099999999999</v>
      </c>
      <c r="G16990" s="384">
        <v>0</v>
      </c>
      <c r="H16990">
        <v>1.23221</v>
      </c>
    </row>
    <row r="16991" spans="1:10">
      <c r="A16991">
        <v>16981</v>
      </c>
      <c r="B16991" s="612">
        <v>44202.838194444441</v>
      </c>
      <c r="C16991" s="405" t="s">
        <v>2054</v>
      </c>
      <c r="D16991" s="384">
        <v>3937</v>
      </c>
      <c r="E16991">
        <v>0.02</v>
      </c>
      <c r="F16991">
        <v>1.23221</v>
      </c>
      <c r="G16991" s="384">
        <v>0</v>
      </c>
      <c r="H16991">
        <v>1.23221</v>
      </c>
      <c r="I16991">
        <v>2</v>
      </c>
      <c r="J16991" s="384">
        <v>46467.67</v>
      </c>
    </row>
    <row r="16992" spans="1:10">
      <c r="A16992">
        <v>16982</v>
      </c>
      <c r="B16992" s="612">
        <v>44202.838888888888</v>
      </c>
      <c r="C16992" s="405" t="s">
        <v>97</v>
      </c>
      <c r="D16992" s="384">
        <v>3938</v>
      </c>
      <c r="E16992">
        <v>0.05</v>
      </c>
      <c r="F16992">
        <v>1.2324200000000001</v>
      </c>
      <c r="G16992" s="384">
        <v>0</v>
      </c>
      <c r="H16992">
        <v>0</v>
      </c>
    </row>
    <row r="16993" spans="1:10">
      <c r="A16993">
        <v>16983</v>
      </c>
      <c r="B16993" s="612">
        <v>44202.838888888888</v>
      </c>
      <c r="C16993" s="405" t="s">
        <v>2110</v>
      </c>
      <c r="D16993" s="384">
        <v>3938</v>
      </c>
      <c r="E16993">
        <v>0.05</v>
      </c>
      <c r="F16993">
        <v>1.2324200000000001</v>
      </c>
      <c r="G16993" s="384">
        <v>0</v>
      </c>
      <c r="H16993">
        <v>1.2296199999999999</v>
      </c>
    </row>
    <row r="16994" spans="1:10">
      <c r="A16994">
        <v>16991</v>
      </c>
      <c r="B16994" s="612">
        <v>44203.010416666664</v>
      </c>
      <c r="C16994" s="405" t="s">
        <v>2110</v>
      </c>
      <c r="D16994" s="384">
        <v>3938</v>
      </c>
      <c r="E16994">
        <v>0.05</v>
      </c>
      <c r="F16994">
        <v>1.2324200000000001</v>
      </c>
      <c r="G16994" s="384">
        <v>0</v>
      </c>
      <c r="H16994">
        <v>1.2309699999999999</v>
      </c>
    </row>
    <row r="16995" spans="1:10">
      <c r="A16995">
        <v>17004</v>
      </c>
      <c r="B16995" s="612">
        <v>44203.257638888892</v>
      </c>
      <c r="C16995" s="405" t="s">
        <v>2054</v>
      </c>
      <c r="D16995" s="384">
        <v>3938</v>
      </c>
      <c r="E16995">
        <v>0.05</v>
      </c>
      <c r="F16995">
        <v>1.2309699999999999</v>
      </c>
      <c r="G16995" s="384">
        <v>0</v>
      </c>
      <c r="H16995">
        <v>1.2309699999999999</v>
      </c>
      <c r="I16995">
        <v>7.42</v>
      </c>
      <c r="J16995" s="384">
        <v>46465.65</v>
      </c>
    </row>
    <row r="16996" spans="1:10">
      <c r="A16996">
        <v>16987</v>
      </c>
      <c r="B16996" s="612">
        <v>44202.847916666666</v>
      </c>
      <c r="C16996" s="405" t="s">
        <v>96</v>
      </c>
      <c r="D16996" s="384">
        <v>3939</v>
      </c>
      <c r="E16996">
        <v>0.02</v>
      </c>
      <c r="F16996">
        <v>1.23333</v>
      </c>
      <c r="G16996" s="384">
        <v>0</v>
      </c>
      <c r="H16996">
        <v>0</v>
      </c>
    </row>
    <row r="16997" spans="1:10">
      <c r="A16997">
        <v>16988</v>
      </c>
      <c r="B16997" s="612">
        <v>44202.847916666666</v>
      </c>
      <c r="C16997" s="405" t="s">
        <v>2110</v>
      </c>
      <c r="D16997" s="384">
        <v>3939</v>
      </c>
      <c r="E16997">
        <v>0.02</v>
      </c>
      <c r="F16997">
        <v>1.23333</v>
      </c>
      <c r="G16997" s="384">
        <v>0</v>
      </c>
      <c r="H16997">
        <v>1.2343299999999999</v>
      </c>
    </row>
    <row r="16998" spans="1:10">
      <c r="A16998">
        <v>16995</v>
      </c>
      <c r="B16998" s="612">
        <v>44203.010416666664</v>
      </c>
      <c r="C16998" s="405" t="s">
        <v>2054</v>
      </c>
      <c r="D16998" s="384">
        <v>3939</v>
      </c>
      <c r="E16998">
        <v>0.02</v>
      </c>
      <c r="F16998">
        <v>1.2343299999999999</v>
      </c>
      <c r="G16998" s="384">
        <v>0</v>
      </c>
      <c r="H16998">
        <v>1.2343299999999999</v>
      </c>
      <c r="I16998">
        <v>1.76</v>
      </c>
      <c r="J16998" s="384">
        <v>46469.43</v>
      </c>
    </row>
    <row r="16999" spans="1:10">
      <c r="A16999">
        <v>16989</v>
      </c>
      <c r="B16999" s="612">
        <v>44203.010416666664</v>
      </c>
      <c r="C16999" s="405" t="s">
        <v>97</v>
      </c>
      <c r="D16999" s="384">
        <v>3940</v>
      </c>
      <c r="E16999">
        <v>0.08</v>
      </c>
      <c r="F16999">
        <v>1.23424</v>
      </c>
      <c r="G16999" s="384">
        <v>0</v>
      </c>
      <c r="H16999">
        <v>0</v>
      </c>
    </row>
    <row r="17000" spans="1:10">
      <c r="A17000">
        <v>16990</v>
      </c>
      <c r="B17000" s="612">
        <v>44203.010416666664</v>
      </c>
      <c r="C17000" s="405" t="s">
        <v>2110</v>
      </c>
      <c r="D17000" s="384">
        <v>3940</v>
      </c>
      <c r="E17000">
        <v>0.08</v>
      </c>
      <c r="F17000">
        <v>1.23424</v>
      </c>
      <c r="G17000" s="384">
        <v>0</v>
      </c>
      <c r="H17000">
        <v>1.2309699999999999</v>
      </c>
    </row>
    <row r="17001" spans="1:10">
      <c r="A17001">
        <v>17005</v>
      </c>
      <c r="B17001" s="612">
        <v>44203.257638888892</v>
      </c>
      <c r="C17001" s="405" t="s">
        <v>2054</v>
      </c>
      <c r="D17001" s="384">
        <v>3940</v>
      </c>
      <c r="E17001">
        <v>0.08</v>
      </c>
      <c r="F17001">
        <v>1.2309699999999999</v>
      </c>
      <c r="G17001" s="384">
        <v>0</v>
      </c>
      <c r="H17001">
        <v>1.2309699999999999</v>
      </c>
      <c r="I17001">
        <v>26.16</v>
      </c>
      <c r="J17001" s="384">
        <v>46491.81</v>
      </c>
    </row>
    <row r="17002" spans="1:10">
      <c r="A17002">
        <v>16996</v>
      </c>
      <c r="B17002" s="612">
        <v>44203.015277777777</v>
      </c>
      <c r="C17002" s="405" t="s">
        <v>96</v>
      </c>
      <c r="D17002" s="384">
        <v>3941</v>
      </c>
      <c r="E17002">
        <v>0.02</v>
      </c>
      <c r="F17002">
        <v>1.2341200000000001</v>
      </c>
      <c r="G17002" s="384">
        <v>0</v>
      </c>
      <c r="H17002">
        <v>0</v>
      </c>
    </row>
    <row r="17003" spans="1:10">
      <c r="A17003">
        <v>16997</v>
      </c>
      <c r="B17003" s="612">
        <v>44203.015277777777</v>
      </c>
      <c r="C17003" s="405" t="s">
        <v>2110</v>
      </c>
      <c r="D17003" s="384">
        <v>3941</v>
      </c>
      <c r="E17003">
        <v>0.02</v>
      </c>
      <c r="F17003">
        <v>1.2341200000000001</v>
      </c>
      <c r="G17003" s="384">
        <v>0</v>
      </c>
      <c r="H17003">
        <v>1.23512</v>
      </c>
    </row>
    <row r="17004" spans="1:10">
      <c r="A17004">
        <v>17000</v>
      </c>
      <c r="B17004" s="612">
        <v>44203.097222222219</v>
      </c>
      <c r="C17004" s="405" t="s">
        <v>2110</v>
      </c>
      <c r="D17004" s="384">
        <v>3941</v>
      </c>
      <c r="E17004">
        <v>0.02</v>
      </c>
      <c r="F17004">
        <v>1.2341200000000001</v>
      </c>
      <c r="G17004" s="384">
        <v>0</v>
      </c>
      <c r="H17004">
        <v>1.2343200000000001</v>
      </c>
    </row>
    <row r="17005" spans="1:10">
      <c r="A17005">
        <v>17011</v>
      </c>
      <c r="B17005" s="612">
        <v>44203.336805555555</v>
      </c>
      <c r="C17005" s="405" t="s">
        <v>2110</v>
      </c>
      <c r="D17005" s="384">
        <v>3941</v>
      </c>
      <c r="E17005">
        <v>0.02</v>
      </c>
      <c r="F17005">
        <v>1.2341200000000001</v>
      </c>
      <c r="G17005" s="384">
        <v>0</v>
      </c>
      <c r="H17005">
        <v>1.2332799999999999</v>
      </c>
    </row>
    <row r="17006" spans="1:10">
      <c r="A17006">
        <v>17019</v>
      </c>
      <c r="B17006" s="612">
        <v>44203.375694444447</v>
      </c>
      <c r="C17006" s="405" t="s">
        <v>2110</v>
      </c>
      <c r="D17006" s="384">
        <v>3941</v>
      </c>
      <c r="E17006">
        <v>0.02</v>
      </c>
      <c r="F17006">
        <v>1.2341200000000001</v>
      </c>
      <c r="G17006" s="384">
        <v>0</v>
      </c>
      <c r="H17006">
        <v>1.2319899999999999</v>
      </c>
    </row>
    <row r="17007" spans="1:10">
      <c r="A17007">
        <v>17029</v>
      </c>
      <c r="B17007" s="612">
        <v>44203.40625</v>
      </c>
      <c r="C17007" s="405" t="s">
        <v>2110</v>
      </c>
      <c r="D17007" s="384">
        <v>3941</v>
      </c>
      <c r="E17007">
        <v>0.02</v>
      </c>
      <c r="F17007">
        <v>1.2341200000000001</v>
      </c>
      <c r="G17007" s="384">
        <v>0</v>
      </c>
      <c r="H17007">
        <v>1.23065</v>
      </c>
    </row>
    <row r="17008" spans="1:10">
      <c r="A17008">
        <v>17039</v>
      </c>
      <c r="B17008" s="612">
        <v>44203.436111111114</v>
      </c>
      <c r="C17008" s="405" t="s">
        <v>2110</v>
      </c>
      <c r="D17008" s="384">
        <v>3941</v>
      </c>
      <c r="E17008">
        <v>0.02</v>
      </c>
      <c r="F17008">
        <v>1.2341200000000001</v>
      </c>
      <c r="G17008" s="384">
        <v>0</v>
      </c>
      <c r="H17008">
        <v>1.22906</v>
      </c>
    </row>
    <row r="17009" spans="1:10">
      <c r="A17009">
        <v>17068</v>
      </c>
      <c r="B17009" s="612">
        <v>44204.331250000003</v>
      </c>
      <c r="C17009" s="405" t="s">
        <v>2110</v>
      </c>
      <c r="D17009" s="384">
        <v>3941</v>
      </c>
      <c r="E17009">
        <v>0.02</v>
      </c>
      <c r="F17009">
        <v>1.2341200000000001</v>
      </c>
      <c r="G17009" s="384">
        <v>0</v>
      </c>
      <c r="H17009">
        <v>1.2273799999999999</v>
      </c>
    </row>
    <row r="17010" spans="1:10">
      <c r="A17010">
        <v>17086</v>
      </c>
      <c r="B17010" s="612">
        <v>44204.572916666664</v>
      </c>
      <c r="C17010" s="405" t="s">
        <v>2054</v>
      </c>
      <c r="D17010" s="384">
        <v>3941</v>
      </c>
      <c r="E17010">
        <v>0.02</v>
      </c>
      <c r="F17010">
        <v>1.2273799999999999</v>
      </c>
      <c r="G17010" s="384">
        <v>0</v>
      </c>
      <c r="H17010">
        <v>1.2273799999999999</v>
      </c>
      <c r="I17010">
        <v>-13.56</v>
      </c>
      <c r="J17010" s="384">
        <v>46500.28</v>
      </c>
    </row>
    <row r="17011" spans="1:10">
      <c r="A17011">
        <v>16998</v>
      </c>
      <c r="B17011" s="612">
        <v>44203.097222222219</v>
      </c>
      <c r="C17011" s="405" t="s">
        <v>96</v>
      </c>
      <c r="D17011" s="384">
        <v>3942</v>
      </c>
      <c r="E17011">
        <v>0.02</v>
      </c>
      <c r="F17011">
        <v>1.23251</v>
      </c>
      <c r="G17011" s="384">
        <v>0</v>
      </c>
      <c r="H17011">
        <v>0</v>
      </c>
    </row>
    <row r="17012" spans="1:10">
      <c r="A17012">
        <v>16999</v>
      </c>
      <c r="B17012" s="612">
        <v>44203.097222222219</v>
      </c>
      <c r="C17012" s="405" t="s">
        <v>2110</v>
      </c>
      <c r="D17012" s="384">
        <v>3942</v>
      </c>
      <c r="E17012">
        <v>0.02</v>
      </c>
      <c r="F17012">
        <v>1.23251</v>
      </c>
      <c r="G17012" s="384">
        <v>0</v>
      </c>
      <c r="H17012">
        <v>1.2343200000000001</v>
      </c>
    </row>
    <row r="17013" spans="1:10">
      <c r="A17013">
        <v>17010</v>
      </c>
      <c r="B17013" s="612">
        <v>44203.336805555555</v>
      </c>
      <c r="C17013" s="405" t="s">
        <v>2110</v>
      </c>
      <c r="D17013" s="384">
        <v>3942</v>
      </c>
      <c r="E17013">
        <v>0.02</v>
      </c>
      <c r="F17013">
        <v>1.23251</v>
      </c>
      <c r="G17013" s="384">
        <v>0</v>
      </c>
      <c r="H17013">
        <v>1.2332799999999999</v>
      </c>
    </row>
    <row r="17014" spans="1:10">
      <c r="A17014">
        <v>17018</v>
      </c>
      <c r="B17014" s="612">
        <v>44203.375694444447</v>
      </c>
      <c r="C17014" s="405" t="s">
        <v>2110</v>
      </c>
      <c r="D17014" s="384">
        <v>3942</v>
      </c>
      <c r="E17014">
        <v>0.02</v>
      </c>
      <c r="F17014">
        <v>1.23251</v>
      </c>
      <c r="G17014" s="384">
        <v>0</v>
      </c>
      <c r="H17014">
        <v>1.2319899999999999</v>
      </c>
    </row>
    <row r="17015" spans="1:10">
      <c r="A17015">
        <v>17028</v>
      </c>
      <c r="B17015" s="612">
        <v>44203.40625</v>
      </c>
      <c r="C17015" s="405" t="s">
        <v>2110</v>
      </c>
      <c r="D17015" s="384">
        <v>3942</v>
      </c>
      <c r="E17015">
        <v>0.02</v>
      </c>
      <c r="F17015">
        <v>1.23251</v>
      </c>
      <c r="G17015" s="384">
        <v>0</v>
      </c>
      <c r="H17015">
        <v>1.23065</v>
      </c>
    </row>
    <row r="17016" spans="1:10">
      <c r="A17016">
        <v>17038</v>
      </c>
      <c r="B17016" s="612">
        <v>44203.436111111114</v>
      </c>
      <c r="C17016" s="405" t="s">
        <v>2110</v>
      </c>
      <c r="D17016" s="384">
        <v>3942</v>
      </c>
      <c r="E17016">
        <v>0.02</v>
      </c>
      <c r="F17016">
        <v>1.23251</v>
      </c>
      <c r="G17016" s="384">
        <v>0</v>
      </c>
      <c r="H17016">
        <v>1.22906</v>
      </c>
    </row>
    <row r="17017" spans="1:10">
      <c r="A17017">
        <v>17067</v>
      </c>
      <c r="B17017" s="612">
        <v>44204.331250000003</v>
      </c>
      <c r="C17017" s="405" t="s">
        <v>2110</v>
      </c>
      <c r="D17017" s="384">
        <v>3942</v>
      </c>
      <c r="E17017">
        <v>0.02</v>
      </c>
      <c r="F17017">
        <v>1.23251</v>
      </c>
      <c r="G17017" s="384">
        <v>0</v>
      </c>
      <c r="H17017">
        <v>1.2273799999999999</v>
      </c>
    </row>
    <row r="17018" spans="1:10">
      <c r="A17018">
        <v>17087</v>
      </c>
      <c r="B17018" s="612">
        <v>44204.572916666664</v>
      </c>
      <c r="C17018" s="405" t="s">
        <v>2054</v>
      </c>
      <c r="D17018" s="384">
        <v>3942</v>
      </c>
      <c r="E17018">
        <v>0.02</v>
      </c>
      <c r="F17018">
        <v>1.2273799999999999</v>
      </c>
      <c r="G17018" s="384">
        <v>0</v>
      </c>
      <c r="H17018">
        <v>1.2273799999999999</v>
      </c>
      <c r="I17018">
        <v>-10.34</v>
      </c>
      <c r="J17018" s="384">
        <v>46489.94</v>
      </c>
    </row>
    <row r="17019" spans="1:10">
      <c r="A17019">
        <v>17006</v>
      </c>
      <c r="B17019" s="612">
        <v>44203.260416666664</v>
      </c>
      <c r="C17019" s="405" t="s">
        <v>97</v>
      </c>
      <c r="D17019" s="384">
        <v>3943</v>
      </c>
      <c r="E17019">
        <v>0.02</v>
      </c>
      <c r="F17019">
        <v>1.2312799999999999</v>
      </c>
      <c r="G17019" s="384">
        <v>0</v>
      </c>
      <c r="H17019">
        <v>0</v>
      </c>
    </row>
    <row r="17020" spans="1:10">
      <c r="A17020">
        <v>17007</v>
      </c>
      <c r="B17020" s="612">
        <v>44203.260416666664</v>
      </c>
      <c r="C17020" s="405" t="s">
        <v>2110</v>
      </c>
      <c r="D17020" s="384">
        <v>3943</v>
      </c>
      <c r="E17020">
        <v>0.02</v>
      </c>
      <c r="F17020">
        <v>1.2312799999999999</v>
      </c>
      <c r="G17020" s="384">
        <v>0</v>
      </c>
      <c r="H17020">
        <v>1.23028</v>
      </c>
    </row>
    <row r="17021" spans="1:10">
      <c r="A17021">
        <v>17012</v>
      </c>
      <c r="B17021" s="612">
        <v>44203.337500000001</v>
      </c>
      <c r="C17021" s="405" t="s">
        <v>2054</v>
      </c>
      <c r="D17021" s="384">
        <v>3943</v>
      </c>
      <c r="E17021">
        <v>0.02</v>
      </c>
      <c r="F17021">
        <v>1.23028</v>
      </c>
      <c r="G17021" s="384">
        <v>0</v>
      </c>
      <c r="H17021">
        <v>1.23028</v>
      </c>
      <c r="I17021">
        <v>2</v>
      </c>
      <c r="J17021" s="384">
        <v>46493.81</v>
      </c>
    </row>
    <row r="17022" spans="1:10">
      <c r="A17022">
        <v>17008</v>
      </c>
      <c r="B17022" s="612">
        <v>44203.336805555555</v>
      </c>
      <c r="C17022" s="405" t="s">
        <v>96</v>
      </c>
      <c r="D17022" s="384">
        <v>3944</v>
      </c>
      <c r="E17022">
        <v>0.03</v>
      </c>
      <c r="F17022">
        <v>1.2309000000000001</v>
      </c>
      <c r="G17022" s="384">
        <v>0</v>
      </c>
      <c r="H17022">
        <v>0</v>
      </c>
    </row>
    <row r="17023" spans="1:10">
      <c r="A17023">
        <v>17009</v>
      </c>
      <c r="B17023" s="612">
        <v>44203.336805555555</v>
      </c>
      <c r="C17023" s="405" t="s">
        <v>2110</v>
      </c>
      <c r="D17023" s="384">
        <v>3944</v>
      </c>
      <c r="E17023">
        <v>0.03</v>
      </c>
      <c r="F17023">
        <v>1.2309000000000001</v>
      </c>
      <c r="G17023" s="384">
        <v>0</v>
      </c>
      <c r="H17023">
        <v>1.2332799999999999</v>
      </c>
    </row>
    <row r="17024" spans="1:10">
      <c r="A17024">
        <v>17017</v>
      </c>
      <c r="B17024" s="612">
        <v>44203.375694444447</v>
      </c>
      <c r="C17024" s="405" t="s">
        <v>2110</v>
      </c>
      <c r="D17024" s="384">
        <v>3944</v>
      </c>
      <c r="E17024">
        <v>0.03</v>
      </c>
      <c r="F17024">
        <v>1.2309000000000001</v>
      </c>
      <c r="G17024" s="384">
        <v>0</v>
      </c>
      <c r="H17024">
        <v>1.2319899999999999</v>
      </c>
    </row>
    <row r="17025" spans="1:10">
      <c r="A17025">
        <v>17027</v>
      </c>
      <c r="B17025" s="612">
        <v>44203.40625</v>
      </c>
      <c r="C17025" s="405" t="s">
        <v>2110</v>
      </c>
      <c r="D17025" s="384">
        <v>3944</v>
      </c>
      <c r="E17025">
        <v>0.03</v>
      </c>
      <c r="F17025">
        <v>1.2309000000000001</v>
      </c>
      <c r="G17025" s="384">
        <v>0</v>
      </c>
      <c r="H17025">
        <v>1.23065</v>
      </c>
    </row>
    <row r="17026" spans="1:10">
      <c r="A17026">
        <v>17037</v>
      </c>
      <c r="B17026" s="612">
        <v>44203.436111111114</v>
      </c>
      <c r="C17026" s="405" t="s">
        <v>2110</v>
      </c>
      <c r="D17026" s="384">
        <v>3944</v>
      </c>
      <c r="E17026">
        <v>0.03</v>
      </c>
      <c r="F17026">
        <v>1.2309000000000001</v>
      </c>
      <c r="G17026" s="384">
        <v>0</v>
      </c>
      <c r="H17026">
        <v>1.22906</v>
      </c>
    </row>
    <row r="17027" spans="1:10">
      <c r="A17027">
        <v>17066</v>
      </c>
      <c r="B17027" s="612">
        <v>44204.331250000003</v>
      </c>
      <c r="C17027" s="405" t="s">
        <v>2110</v>
      </c>
      <c r="D17027" s="384">
        <v>3944</v>
      </c>
      <c r="E17027">
        <v>0.03</v>
      </c>
      <c r="F17027">
        <v>1.2309000000000001</v>
      </c>
      <c r="G17027" s="384">
        <v>0</v>
      </c>
      <c r="H17027">
        <v>1.2273799999999999</v>
      </c>
    </row>
    <row r="17028" spans="1:10">
      <c r="A17028">
        <v>17088</v>
      </c>
      <c r="B17028" s="612">
        <v>44204.572916666664</v>
      </c>
      <c r="C17028" s="405" t="s">
        <v>2054</v>
      </c>
      <c r="D17028" s="384">
        <v>3944</v>
      </c>
      <c r="E17028">
        <v>0.03</v>
      </c>
      <c r="F17028">
        <v>1.2273799999999999</v>
      </c>
      <c r="G17028" s="384">
        <v>0</v>
      </c>
      <c r="H17028">
        <v>1.2273799999999999</v>
      </c>
      <c r="I17028">
        <v>-10.68</v>
      </c>
      <c r="J17028" s="384">
        <v>46479.26</v>
      </c>
    </row>
    <row r="17029" spans="1:10">
      <c r="A17029">
        <v>17013</v>
      </c>
      <c r="B17029" s="612">
        <v>44203.34652777778</v>
      </c>
      <c r="C17029" s="405" t="s">
        <v>97</v>
      </c>
      <c r="D17029" s="384">
        <v>3945</v>
      </c>
      <c r="E17029">
        <v>0.02</v>
      </c>
      <c r="F17029">
        <v>1.23011</v>
      </c>
      <c r="G17029" s="384">
        <v>0</v>
      </c>
      <c r="H17029">
        <v>0</v>
      </c>
    </row>
    <row r="17030" spans="1:10">
      <c r="A17030">
        <v>17014</v>
      </c>
      <c r="B17030" s="612">
        <v>44203.34652777778</v>
      </c>
      <c r="C17030" s="405" t="s">
        <v>2110</v>
      </c>
      <c r="D17030" s="384">
        <v>3945</v>
      </c>
      <c r="E17030">
        <v>0.02</v>
      </c>
      <c r="F17030">
        <v>1.23011</v>
      </c>
      <c r="G17030" s="384">
        <v>0</v>
      </c>
      <c r="H17030">
        <v>1.2291099999999999</v>
      </c>
    </row>
    <row r="17031" spans="1:10">
      <c r="A17031">
        <v>17020</v>
      </c>
      <c r="B17031" s="612">
        <v>44203.375694444447</v>
      </c>
      <c r="C17031" s="405" t="s">
        <v>2054</v>
      </c>
      <c r="D17031" s="384">
        <v>3945</v>
      </c>
      <c r="E17031">
        <v>0.02</v>
      </c>
      <c r="F17031">
        <v>1.2291099999999999</v>
      </c>
      <c r="G17031" s="384">
        <v>0</v>
      </c>
      <c r="H17031">
        <v>1.2291099999999999</v>
      </c>
      <c r="I17031">
        <v>2</v>
      </c>
      <c r="J17031" s="384">
        <v>46495.81</v>
      </c>
    </row>
    <row r="17032" spans="1:10">
      <c r="A17032">
        <v>17015</v>
      </c>
      <c r="B17032" s="612">
        <v>44203.375694444447</v>
      </c>
      <c r="C17032" s="405" t="s">
        <v>96</v>
      </c>
      <c r="D17032" s="384">
        <v>3946</v>
      </c>
      <c r="E17032">
        <v>0.05</v>
      </c>
      <c r="F17032">
        <v>1.22919</v>
      </c>
      <c r="G17032" s="384">
        <v>0</v>
      </c>
      <c r="H17032">
        <v>0</v>
      </c>
    </row>
    <row r="17033" spans="1:10">
      <c r="A17033">
        <v>17016</v>
      </c>
      <c r="B17033" s="612">
        <v>44203.375694444447</v>
      </c>
      <c r="C17033" s="405" t="s">
        <v>2110</v>
      </c>
      <c r="D17033" s="384">
        <v>3946</v>
      </c>
      <c r="E17033">
        <v>0.05</v>
      </c>
      <c r="F17033">
        <v>1.22919</v>
      </c>
      <c r="G17033" s="384">
        <v>0</v>
      </c>
      <c r="H17033">
        <v>1.2319899999999999</v>
      </c>
    </row>
    <row r="17034" spans="1:10">
      <c r="A17034">
        <v>17026</v>
      </c>
      <c r="B17034" s="612">
        <v>44203.40625</v>
      </c>
      <c r="C17034" s="405" t="s">
        <v>2110</v>
      </c>
      <c r="D17034" s="384">
        <v>3946</v>
      </c>
      <c r="E17034">
        <v>0.05</v>
      </c>
      <c r="F17034">
        <v>1.22919</v>
      </c>
      <c r="G17034" s="384">
        <v>0</v>
      </c>
      <c r="H17034">
        <v>1.23065</v>
      </c>
    </row>
    <row r="17035" spans="1:10">
      <c r="A17035">
        <v>17036</v>
      </c>
      <c r="B17035" s="612">
        <v>44203.436111111114</v>
      </c>
      <c r="C17035" s="405" t="s">
        <v>2110</v>
      </c>
      <c r="D17035" s="384">
        <v>3946</v>
      </c>
      <c r="E17035">
        <v>0.05</v>
      </c>
      <c r="F17035">
        <v>1.22919</v>
      </c>
      <c r="G17035" s="384">
        <v>0</v>
      </c>
      <c r="H17035">
        <v>1.22906</v>
      </c>
    </row>
    <row r="17036" spans="1:10">
      <c r="A17036">
        <v>17065</v>
      </c>
      <c r="B17036" s="612">
        <v>44204.331250000003</v>
      </c>
      <c r="C17036" s="405" t="s">
        <v>2110</v>
      </c>
      <c r="D17036" s="384">
        <v>3946</v>
      </c>
      <c r="E17036">
        <v>0.05</v>
      </c>
      <c r="F17036">
        <v>1.22919</v>
      </c>
      <c r="G17036" s="384">
        <v>0</v>
      </c>
      <c r="H17036">
        <v>1.2273799999999999</v>
      </c>
    </row>
    <row r="17037" spans="1:10">
      <c r="A17037">
        <v>17089</v>
      </c>
      <c r="B17037" s="612">
        <v>44204.572916666664</v>
      </c>
      <c r="C17037" s="405" t="s">
        <v>2054</v>
      </c>
      <c r="D17037" s="384">
        <v>3946</v>
      </c>
      <c r="E17037">
        <v>0.05</v>
      </c>
      <c r="F17037">
        <v>1.2273799999999999</v>
      </c>
      <c r="G17037" s="384">
        <v>0</v>
      </c>
      <c r="H17037">
        <v>1.2273799999999999</v>
      </c>
      <c r="I17037">
        <v>-9.25</v>
      </c>
      <c r="J17037" s="384">
        <v>46470</v>
      </c>
    </row>
    <row r="17038" spans="1:10">
      <c r="A17038">
        <v>17021</v>
      </c>
      <c r="B17038" s="612">
        <v>44203.379166666666</v>
      </c>
      <c r="C17038" s="405" t="s">
        <v>97</v>
      </c>
      <c r="D17038" s="384">
        <v>3947</v>
      </c>
      <c r="E17038">
        <v>0.02</v>
      </c>
      <c r="F17038">
        <v>1.22919</v>
      </c>
      <c r="G17038" s="384">
        <v>0</v>
      </c>
      <c r="H17038">
        <v>0</v>
      </c>
    </row>
    <row r="17039" spans="1:10">
      <c r="A17039">
        <v>17022</v>
      </c>
      <c r="B17039" s="612">
        <v>44203.379166666666</v>
      </c>
      <c r="C17039" s="405" t="s">
        <v>2110</v>
      </c>
      <c r="D17039" s="384">
        <v>3947</v>
      </c>
      <c r="E17039">
        <v>0.02</v>
      </c>
      <c r="F17039">
        <v>1.22919</v>
      </c>
      <c r="G17039" s="384">
        <v>0</v>
      </c>
      <c r="H17039">
        <v>1.2281899999999999</v>
      </c>
    </row>
    <row r="17040" spans="1:10">
      <c r="A17040">
        <v>17023</v>
      </c>
      <c r="B17040" s="612">
        <v>44203.402083333334</v>
      </c>
      <c r="C17040" s="405" t="s">
        <v>2054</v>
      </c>
      <c r="D17040" s="384">
        <v>3947</v>
      </c>
      <c r="E17040">
        <v>0.02</v>
      </c>
      <c r="F17040">
        <v>1.2281899999999999</v>
      </c>
      <c r="G17040" s="384">
        <v>0</v>
      </c>
      <c r="H17040">
        <v>1.2281899999999999</v>
      </c>
      <c r="I17040">
        <v>2</v>
      </c>
      <c r="J17040" s="384">
        <v>46497.81</v>
      </c>
    </row>
    <row r="17041" spans="1:10">
      <c r="A17041">
        <v>17024</v>
      </c>
      <c r="B17041" s="612">
        <v>44203.40625</v>
      </c>
      <c r="C17041" s="405" t="s">
        <v>96</v>
      </c>
      <c r="D17041" s="384">
        <v>3948</v>
      </c>
      <c r="E17041">
        <v>0.08</v>
      </c>
      <c r="F17041">
        <v>1.22739</v>
      </c>
      <c r="G17041" s="384">
        <v>0</v>
      </c>
      <c r="H17041">
        <v>0</v>
      </c>
    </row>
    <row r="17042" spans="1:10">
      <c r="A17042">
        <v>17025</v>
      </c>
      <c r="B17042" s="612">
        <v>44203.40625</v>
      </c>
      <c r="C17042" s="405" t="s">
        <v>2110</v>
      </c>
      <c r="D17042" s="384">
        <v>3948</v>
      </c>
      <c r="E17042">
        <v>0.08</v>
      </c>
      <c r="F17042">
        <v>1.22739</v>
      </c>
      <c r="G17042" s="384">
        <v>0</v>
      </c>
      <c r="H17042">
        <v>1.23065</v>
      </c>
    </row>
    <row r="17043" spans="1:10">
      <c r="A17043">
        <v>17035</v>
      </c>
      <c r="B17043" s="612">
        <v>44203.436111111114</v>
      </c>
      <c r="C17043" s="405" t="s">
        <v>2110</v>
      </c>
      <c r="D17043" s="384">
        <v>3948</v>
      </c>
      <c r="E17043">
        <v>0.08</v>
      </c>
      <c r="F17043">
        <v>1.22739</v>
      </c>
      <c r="G17043" s="384">
        <v>0</v>
      </c>
      <c r="H17043">
        <v>1.22906</v>
      </c>
    </row>
    <row r="17044" spans="1:10">
      <c r="A17044">
        <v>17064</v>
      </c>
      <c r="B17044" s="612">
        <v>44204.331250000003</v>
      </c>
      <c r="C17044" s="405" t="s">
        <v>2110</v>
      </c>
      <c r="D17044" s="384">
        <v>3948</v>
      </c>
      <c r="E17044">
        <v>0.08</v>
      </c>
      <c r="F17044">
        <v>1.22739</v>
      </c>
      <c r="G17044" s="384">
        <v>0</v>
      </c>
      <c r="H17044">
        <v>1.2273799999999999</v>
      </c>
    </row>
    <row r="17045" spans="1:10">
      <c r="A17045">
        <v>17090</v>
      </c>
      <c r="B17045" s="612">
        <v>44204.572916666664</v>
      </c>
      <c r="C17045" s="405" t="s">
        <v>2054</v>
      </c>
      <c r="D17045" s="384">
        <v>3948</v>
      </c>
      <c r="E17045">
        <v>0.08</v>
      </c>
      <c r="F17045">
        <v>1.2273799999999999</v>
      </c>
      <c r="G17045" s="384">
        <v>0</v>
      </c>
      <c r="H17045">
        <v>1.2273799999999999</v>
      </c>
      <c r="I17045">
        <v>-0.4</v>
      </c>
      <c r="J17045" s="384">
        <v>46469.599999999999</v>
      </c>
    </row>
    <row r="17046" spans="1:10">
      <c r="A17046">
        <v>17030</v>
      </c>
      <c r="B17046" s="612">
        <v>44203.419444444444</v>
      </c>
      <c r="C17046" s="405" t="s">
        <v>97</v>
      </c>
      <c r="D17046" s="384">
        <v>3949</v>
      </c>
      <c r="E17046">
        <v>0.02</v>
      </c>
      <c r="F17046">
        <v>1.22733</v>
      </c>
      <c r="G17046" s="384">
        <v>0</v>
      </c>
      <c r="H17046">
        <v>0</v>
      </c>
    </row>
    <row r="17047" spans="1:10">
      <c r="A17047">
        <v>17031</v>
      </c>
      <c r="B17047" s="612">
        <v>44203.419444444444</v>
      </c>
      <c r="C17047" s="405" t="s">
        <v>2110</v>
      </c>
      <c r="D17047" s="384">
        <v>3949</v>
      </c>
      <c r="E17047">
        <v>0.02</v>
      </c>
      <c r="F17047">
        <v>1.22733</v>
      </c>
      <c r="G17047" s="384">
        <v>0</v>
      </c>
      <c r="H17047">
        <v>1.2263299999999999</v>
      </c>
    </row>
    <row r="17048" spans="1:10">
      <c r="A17048">
        <v>17032</v>
      </c>
      <c r="B17048" s="612">
        <v>44203.433333333334</v>
      </c>
      <c r="C17048" s="405" t="s">
        <v>2054</v>
      </c>
      <c r="D17048" s="384">
        <v>3949</v>
      </c>
      <c r="E17048">
        <v>0.02</v>
      </c>
      <c r="F17048">
        <v>1.2263299999999999</v>
      </c>
      <c r="G17048" s="384">
        <v>0</v>
      </c>
      <c r="H17048">
        <v>1.2263299999999999</v>
      </c>
      <c r="I17048">
        <v>2</v>
      </c>
      <c r="J17048" s="384">
        <v>46499.81</v>
      </c>
    </row>
    <row r="17049" spans="1:10">
      <c r="A17049">
        <v>17033</v>
      </c>
      <c r="B17049" s="612">
        <v>44203.436111111114</v>
      </c>
      <c r="C17049" s="405" t="s">
        <v>96</v>
      </c>
      <c r="D17049" s="384">
        <v>3950</v>
      </c>
      <c r="E17049">
        <v>0.14000000000000001</v>
      </c>
      <c r="F17049">
        <v>1.2254499999999999</v>
      </c>
      <c r="G17049" s="384">
        <v>0</v>
      </c>
      <c r="H17049">
        <v>0</v>
      </c>
    </row>
    <row r="17050" spans="1:10">
      <c r="A17050">
        <v>17034</v>
      </c>
      <c r="B17050" s="612">
        <v>44203.436111111114</v>
      </c>
      <c r="C17050" s="405" t="s">
        <v>2110</v>
      </c>
      <c r="D17050" s="384">
        <v>3950</v>
      </c>
      <c r="E17050">
        <v>0.14000000000000001</v>
      </c>
      <c r="F17050">
        <v>1.2254499999999999</v>
      </c>
      <c r="G17050" s="384">
        <v>0</v>
      </c>
      <c r="H17050">
        <v>1.22906</v>
      </c>
    </row>
    <row r="17051" spans="1:10">
      <c r="A17051">
        <v>17063</v>
      </c>
      <c r="B17051" s="612">
        <v>44204.331250000003</v>
      </c>
      <c r="C17051" s="405" t="s">
        <v>2110</v>
      </c>
      <c r="D17051" s="384">
        <v>3950</v>
      </c>
      <c r="E17051">
        <v>0.14000000000000001</v>
      </c>
      <c r="F17051">
        <v>1.2254499999999999</v>
      </c>
      <c r="G17051" s="384">
        <v>0</v>
      </c>
      <c r="H17051">
        <v>1.2273799999999999</v>
      </c>
    </row>
    <row r="17052" spans="1:10">
      <c r="A17052">
        <v>17091</v>
      </c>
      <c r="B17052" s="612">
        <v>44204.572916666664</v>
      </c>
      <c r="C17052" s="405" t="s">
        <v>2054</v>
      </c>
      <c r="D17052" s="384">
        <v>3950</v>
      </c>
      <c r="E17052">
        <v>0.14000000000000001</v>
      </c>
      <c r="F17052">
        <v>1.2273799999999999</v>
      </c>
      <c r="G17052" s="384">
        <v>0</v>
      </c>
      <c r="H17052">
        <v>1.2273799999999999</v>
      </c>
      <c r="I17052">
        <v>26.46</v>
      </c>
      <c r="J17052" s="384">
        <v>46496.06</v>
      </c>
    </row>
    <row r="17053" spans="1:10">
      <c r="A17053">
        <v>17040</v>
      </c>
      <c r="B17053" s="612">
        <v>44203.455555555556</v>
      </c>
      <c r="C17053" s="405" t="s">
        <v>97</v>
      </c>
      <c r="D17053" s="384">
        <v>3951</v>
      </c>
      <c r="E17053">
        <v>0.02</v>
      </c>
      <c r="F17053">
        <v>1.2251000000000001</v>
      </c>
      <c r="G17053" s="384">
        <v>0</v>
      </c>
      <c r="H17053">
        <v>0</v>
      </c>
    </row>
    <row r="17054" spans="1:10">
      <c r="A17054">
        <v>17041</v>
      </c>
      <c r="B17054" s="612">
        <v>44203.455555555556</v>
      </c>
      <c r="C17054" s="405" t="s">
        <v>2110</v>
      </c>
      <c r="D17054" s="384">
        <v>3951</v>
      </c>
      <c r="E17054">
        <v>0.02</v>
      </c>
      <c r="F17054">
        <v>1.2251000000000001</v>
      </c>
      <c r="G17054" s="384">
        <v>0</v>
      </c>
      <c r="H17054">
        <v>1.2241</v>
      </c>
    </row>
    <row r="17055" spans="1:10">
      <c r="A17055">
        <v>17044</v>
      </c>
      <c r="B17055" s="612">
        <v>44203.518055555556</v>
      </c>
      <c r="C17055" s="405" t="s">
        <v>2110</v>
      </c>
      <c r="D17055" s="384">
        <v>3951</v>
      </c>
      <c r="E17055">
        <v>0.02</v>
      </c>
      <c r="F17055">
        <v>1.2251000000000001</v>
      </c>
      <c r="G17055" s="384">
        <v>0</v>
      </c>
      <c r="H17055">
        <v>1.2249099999999999</v>
      </c>
    </row>
    <row r="17056" spans="1:10">
      <c r="A17056">
        <v>17045</v>
      </c>
      <c r="B17056" s="612">
        <v>44203.638194444444</v>
      </c>
      <c r="C17056" s="405" t="s">
        <v>2054</v>
      </c>
      <c r="D17056" s="384">
        <v>3951</v>
      </c>
      <c r="E17056">
        <v>0.02</v>
      </c>
      <c r="F17056">
        <v>1.2249099999999999</v>
      </c>
      <c r="G17056" s="384">
        <v>0</v>
      </c>
      <c r="H17056">
        <v>1.2249099999999999</v>
      </c>
      <c r="I17056">
        <v>0.38</v>
      </c>
      <c r="J17056" s="384">
        <v>46500.19</v>
      </c>
    </row>
    <row r="17057" spans="1:10">
      <c r="A17057">
        <v>17042</v>
      </c>
      <c r="B17057" s="612">
        <v>44203.518055555556</v>
      </c>
      <c r="C17057" s="405" t="s">
        <v>97</v>
      </c>
      <c r="D17057" s="384">
        <v>3952</v>
      </c>
      <c r="E17057">
        <v>0.02</v>
      </c>
      <c r="F17057">
        <v>1.22671</v>
      </c>
      <c r="G17057" s="384">
        <v>0</v>
      </c>
      <c r="H17057">
        <v>0</v>
      </c>
    </row>
    <row r="17058" spans="1:10">
      <c r="A17058">
        <v>17043</v>
      </c>
      <c r="B17058" s="612">
        <v>44203.518055555556</v>
      </c>
      <c r="C17058" s="405" t="s">
        <v>2110</v>
      </c>
      <c r="D17058" s="384">
        <v>3952</v>
      </c>
      <c r="E17058">
        <v>0.02</v>
      </c>
      <c r="F17058">
        <v>1.22671</v>
      </c>
      <c r="G17058" s="384">
        <v>0</v>
      </c>
      <c r="H17058">
        <v>1.2249099999999999</v>
      </c>
    </row>
    <row r="17059" spans="1:10">
      <c r="A17059">
        <v>17046</v>
      </c>
      <c r="B17059" s="612">
        <v>44203.638194444444</v>
      </c>
      <c r="C17059" s="405" t="s">
        <v>2054</v>
      </c>
      <c r="D17059" s="384">
        <v>3952</v>
      </c>
      <c r="E17059">
        <v>0.02</v>
      </c>
      <c r="F17059">
        <v>1.2249099999999999</v>
      </c>
      <c r="G17059" s="384">
        <v>0</v>
      </c>
      <c r="H17059">
        <v>1.2249099999999999</v>
      </c>
      <c r="I17059">
        <v>3.6</v>
      </c>
      <c r="J17059" s="384">
        <v>46503.79</v>
      </c>
    </row>
    <row r="17060" spans="1:10">
      <c r="A17060">
        <v>17047</v>
      </c>
      <c r="B17060" s="612">
        <v>44203.640972222223</v>
      </c>
      <c r="C17060" s="405" t="s">
        <v>97</v>
      </c>
      <c r="D17060" s="384">
        <v>3953</v>
      </c>
      <c r="E17060">
        <v>0.02</v>
      </c>
      <c r="F17060">
        <v>1.2254100000000001</v>
      </c>
      <c r="G17060" s="384">
        <v>0</v>
      </c>
      <c r="H17060">
        <v>0</v>
      </c>
    </row>
    <row r="17061" spans="1:10">
      <c r="A17061">
        <v>17048</v>
      </c>
      <c r="B17061" s="612">
        <v>44203.640972222223</v>
      </c>
      <c r="C17061" s="405" t="s">
        <v>2110</v>
      </c>
      <c r="D17061" s="384">
        <v>3953</v>
      </c>
      <c r="E17061">
        <v>0.02</v>
      </c>
      <c r="F17061">
        <v>1.2254100000000001</v>
      </c>
      <c r="G17061" s="384">
        <v>0</v>
      </c>
      <c r="H17061">
        <v>1.22441</v>
      </c>
    </row>
    <row r="17062" spans="1:10">
      <c r="A17062">
        <v>17051</v>
      </c>
      <c r="B17062" s="612">
        <v>44203.67083333333</v>
      </c>
      <c r="C17062" s="405" t="s">
        <v>2110</v>
      </c>
      <c r="D17062" s="384">
        <v>3953</v>
      </c>
      <c r="E17062">
        <v>0.02</v>
      </c>
      <c r="F17062">
        <v>1.2254100000000001</v>
      </c>
      <c r="G17062" s="384">
        <v>0</v>
      </c>
      <c r="H17062">
        <v>1.2252400000000001</v>
      </c>
    </row>
    <row r="17063" spans="1:10">
      <c r="A17063">
        <v>17052</v>
      </c>
      <c r="B17063" s="612">
        <v>44204.05</v>
      </c>
      <c r="C17063" s="405" t="s">
        <v>2054</v>
      </c>
      <c r="D17063" s="384">
        <v>3953</v>
      </c>
      <c r="E17063">
        <v>0.02</v>
      </c>
      <c r="F17063">
        <v>1.2252400000000001</v>
      </c>
      <c r="G17063" s="384">
        <v>0</v>
      </c>
      <c r="H17063">
        <v>1.2252400000000001</v>
      </c>
      <c r="I17063">
        <v>0.36</v>
      </c>
      <c r="J17063" s="384">
        <v>46504.15</v>
      </c>
    </row>
    <row r="17064" spans="1:10">
      <c r="A17064">
        <v>17049</v>
      </c>
      <c r="B17064" s="612">
        <v>44203.67083333333</v>
      </c>
      <c r="C17064" s="405" t="s">
        <v>97</v>
      </c>
      <c r="D17064" s="384">
        <v>3954</v>
      </c>
      <c r="E17064">
        <v>0.02</v>
      </c>
      <c r="F17064">
        <v>1.2270700000000001</v>
      </c>
      <c r="G17064" s="384">
        <v>0</v>
      </c>
      <c r="H17064">
        <v>0</v>
      </c>
    </row>
    <row r="17065" spans="1:10">
      <c r="A17065">
        <v>17050</v>
      </c>
      <c r="B17065" s="612">
        <v>44203.67083333333</v>
      </c>
      <c r="C17065" s="405" t="s">
        <v>2110</v>
      </c>
      <c r="D17065" s="384">
        <v>3954</v>
      </c>
      <c r="E17065">
        <v>0.02</v>
      </c>
      <c r="F17065">
        <v>1.2270700000000001</v>
      </c>
      <c r="G17065" s="384">
        <v>0</v>
      </c>
      <c r="H17065">
        <v>1.2252400000000001</v>
      </c>
    </row>
    <row r="17066" spans="1:10">
      <c r="A17066">
        <v>17053</v>
      </c>
      <c r="B17066" s="612">
        <v>44204.05</v>
      </c>
      <c r="C17066" s="405" t="s">
        <v>2054</v>
      </c>
      <c r="D17066" s="384">
        <v>3954</v>
      </c>
      <c r="E17066">
        <v>0.02</v>
      </c>
      <c r="F17066">
        <v>1.2252400000000001</v>
      </c>
      <c r="G17066" s="384">
        <v>0</v>
      </c>
      <c r="H17066">
        <v>1.2252400000000001</v>
      </c>
      <c r="I17066">
        <v>3.68</v>
      </c>
      <c r="J17066" s="384">
        <v>46507.839999999997</v>
      </c>
    </row>
    <row r="17067" spans="1:10">
      <c r="A17067">
        <v>17054</v>
      </c>
      <c r="B17067" s="612">
        <v>44204.059027777781</v>
      </c>
      <c r="C17067" s="405" t="s">
        <v>97</v>
      </c>
      <c r="D17067" s="384">
        <v>3955</v>
      </c>
      <c r="E17067">
        <v>0.02</v>
      </c>
      <c r="F17067">
        <v>1.2241599999999999</v>
      </c>
      <c r="G17067" s="384">
        <v>0</v>
      </c>
      <c r="H17067">
        <v>0</v>
      </c>
    </row>
    <row r="17068" spans="1:10">
      <c r="A17068">
        <v>17055</v>
      </c>
      <c r="B17068" s="612">
        <v>44204.059027777781</v>
      </c>
      <c r="C17068" s="405" t="s">
        <v>2110</v>
      </c>
      <c r="D17068" s="384">
        <v>3955</v>
      </c>
      <c r="E17068">
        <v>0.02</v>
      </c>
      <c r="F17068">
        <v>1.2241599999999999</v>
      </c>
      <c r="G17068" s="384">
        <v>0</v>
      </c>
      <c r="H17068">
        <v>1.22316</v>
      </c>
    </row>
    <row r="17069" spans="1:10">
      <c r="A17069">
        <v>17058</v>
      </c>
      <c r="B17069" s="612">
        <v>44204.107638888891</v>
      </c>
      <c r="C17069" s="405" t="s">
        <v>2110</v>
      </c>
      <c r="D17069" s="384">
        <v>3955</v>
      </c>
      <c r="E17069">
        <v>0.02</v>
      </c>
      <c r="F17069">
        <v>1.2241599999999999</v>
      </c>
      <c r="G17069" s="384">
        <v>0</v>
      </c>
      <c r="H17069">
        <v>1.2239599999999999</v>
      </c>
    </row>
    <row r="17070" spans="1:10">
      <c r="A17070">
        <v>17059</v>
      </c>
      <c r="B17070" s="612">
        <v>44204.329861111109</v>
      </c>
      <c r="C17070" s="405" t="s">
        <v>2054</v>
      </c>
      <c r="D17070" s="384">
        <v>3955</v>
      </c>
      <c r="E17070">
        <v>0.02</v>
      </c>
      <c r="F17070">
        <v>1.2239599999999999</v>
      </c>
      <c r="G17070" s="384">
        <v>0</v>
      </c>
      <c r="H17070">
        <v>1.2239599999999999</v>
      </c>
      <c r="I17070">
        <v>0.4</v>
      </c>
      <c r="J17070" s="384">
        <v>46508.24</v>
      </c>
    </row>
    <row r="17071" spans="1:10">
      <c r="A17071">
        <v>17056</v>
      </c>
      <c r="B17071" s="612">
        <v>44204.107638888891</v>
      </c>
      <c r="C17071" s="405" t="s">
        <v>97</v>
      </c>
      <c r="D17071" s="384">
        <v>3956</v>
      </c>
      <c r="E17071">
        <v>0.02</v>
      </c>
      <c r="F17071">
        <v>1.22576</v>
      </c>
      <c r="G17071" s="384">
        <v>0</v>
      </c>
      <c r="H17071">
        <v>0</v>
      </c>
    </row>
    <row r="17072" spans="1:10">
      <c r="A17072">
        <v>17057</v>
      </c>
      <c r="B17072" s="612">
        <v>44204.107638888891</v>
      </c>
      <c r="C17072" s="405" t="s">
        <v>2110</v>
      </c>
      <c r="D17072" s="384">
        <v>3956</v>
      </c>
      <c r="E17072">
        <v>0.02</v>
      </c>
      <c r="F17072">
        <v>1.22576</v>
      </c>
      <c r="G17072" s="384">
        <v>0</v>
      </c>
      <c r="H17072">
        <v>1.2239599999999999</v>
      </c>
    </row>
    <row r="17073" spans="1:10">
      <c r="A17073">
        <v>17060</v>
      </c>
      <c r="B17073" s="612">
        <v>44204.329861111109</v>
      </c>
      <c r="C17073" s="405" t="s">
        <v>2054</v>
      </c>
      <c r="D17073" s="384">
        <v>3956</v>
      </c>
      <c r="E17073">
        <v>0.02</v>
      </c>
      <c r="F17073">
        <v>1.2239599999999999</v>
      </c>
      <c r="G17073" s="384">
        <v>0</v>
      </c>
      <c r="H17073">
        <v>1.2239599999999999</v>
      </c>
      <c r="I17073">
        <v>3.6</v>
      </c>
      <c r="J17073" s="384">
        <v>46511.839999999997</v>
      </c>
    </row>
    <row r="17074" spans="1:10">
      <c r="A17074">
        <v>17061</v>
      </c>
      <c r="B17074" s="612">
        <v>44204.331250000003</v>
      </c>
      <c r="C17074" s="405" t="s">
        <v>96</v>
      </c>
      <c r="D17074" s="384">
        <v>3957</v>
      </c>
      <c r="E17074">
        <v>0.23</v>
      </c>
      <c r="F17074">
        <v>1.2234400000000001</v>
      </c>
      <c r="G17074" s="384">
        <v>0</v>
      </c>
      <c r="H17074">
        <v>0</v>
      </c>
    </row>
    <row r="17075" spans="1:10">
      <c r="A17075">
        <v>17062</v>
      </c>
      <c r="B17075" s="612">
        <v>44204.331250000003</v>
      </c>
      <c r="C17075" s="405" t="s">
        <v>2110</v>
      </c>
      <c r="D17075" s="384">
        <v>3957</v>
      </c>
      <c r="E17075">
        <v>0.23</v>
      </c>
      <c r="F17075">
        <v>1.2234400000000001</v>
      </c>
      <c r="G17075" s="384">
        <v>0</v>
      </c>
      <c r="H17075">
        <v>1.2273799999999999</v>
      </c>
    </row>
    <row r="17076" spans="1:10">
      <c r="A17076">
        <v>17092</v>
      </c>
      <c r="B17076" s="612">
        <v>44204.572916666664</v>
      </c>
      <c r="C17076" s="405" t="s">
        <v>2054</v>
      </c>
      <c r="D17076" s="384">
        <v>3957</v>
      </c>
      <c r="E17076">
        <v>0.23</v>
      </c>
      <c r="F17076">
        <v>1.2273799999999999</v>
      </c>
      <c r="G17076" s="384">
        <v>0</v>
      </c>
      <c r="H17076">
        <v>1.2273799999999999</v>
      </c>
      <c r="I17076">
        <v>90.62</v>
      </c>
      <c r="J17076" s="384">
        <v>46586.68</v>
      </c>
    </row>
    <row r="17077" spans="1:10">
      <c r="A17077">
        <v>17069</v>
      </c>
      <c r="B17077" s="612">
        <v>44204.333333333336</v>
      </c>
      <c r="C17077" s="405" t="s">
        <v>97</v>
      </c>
      <c r="D17077" s="384">
        <v>3958</v>
      </c>
      <c r="E17077">
        <v>0.02</v>
      </c>
      <c r="F17077">
        <v>1.2238899999999999</v>
      </c>
      <c r="G17077" s="384">
        <v>0</v>
      </c>
      <c r="H17077">
        <v>0</v>
      </c>
    </row>
    <row r="17078" spans="1:10">
      <c r="A17078">
        <v>17070</v>
      </c>
      <c r="B17078" s="612">
        <v>44204.333333333336</v>
      </c>
      <c r="C17078" s="405" t="s">
        <v>2110</v>
      </c>
      <c r="D17078" s="384">
        <v>3958</v>
      </c>
      <c r="E17078">
        <v>0.02</v>
      </c>
      <c r="F17078">
        <v>1.2238899999999999</v>
      </c>
      <c r="G17078" s="384">
        <v>0</v>
      </c>
      <c r="H17078">
        <v>1.22289</v>
      </c>
    </row>
    <row r="17079" spans="1:10">
      <c r="A17079">
        <v>17071</v>
      </c>
      <c r="B17079" s="612">
        <v>44204.336111111108</v>
      </c>
      <c r="C17079" s="405" t="s">
        <v>2054</v>
      </c>
      <c r="D17079" s="384">
        <v>3958</v>
      </c>
      <c r="E17079">
        <v>0.02</v>
      </c>
      <c r="F17079">
        <v>1.22289</v>
      </c>
      <c r="G17079" s="384">
        <v>0</v>
      </c>
      <c r="H17079">
        <v>1.22289</v>
      </c>
      <c r="I17079">
        <v>2</v>
      </c>
      <c r="J17079" s="384">
        <v>46513.84</v>
      </c>
    </row>
    <row r="17080" spans="1:10">
      <c r="A17080">
        <v>17072</v>
      </c>
      <c r="B17080" s="612">
        <v>44204.345138888886</v>
      </c>
      <c r="C17080" s="405" t="s">
        <v>97</v>
      </c>
      <c r="D17080" s="384">
        <v>3959</v>
      </c>
      <c r="E17080">
        <v>0.02</v>
      </c>
      <c r="F17080">
        <v>1.2221599999999999</v>
      </c>
      <c r="G17080" s="384">
        <v>0</v>
      </c>
      <c r="H17080">
        <v>0</v>
      </c>
    </row>
    <row r="17081" spans="1:10">
      <c r="A17081">
        <v>17073</v>
      </c>
      <c r="B17081" s="612">
        <v>44204.345138888886</v>
      </c>
      <c r="C17081" s="405" t="s">
        <v>2110</v>
      </c>
      <c r="D17081" s="384">
        <v>3959</v>
      </c>
      <c r="E17081">
        <v>0.02</v>
      </c>
      <c r="F17081">
        <v>1.2221599999999999</v>
      </c>
      <c r="G17081" s="384">
        <v>0</v>
      </c>
      <c r="H17081">
        <v>1.22116</v>
      </c>
    </row>
    <row r="17082" spans="1:10">
      <c r="A17082">
        <v>17076</v>
      </c>
      <c r="B17082" s="612">
        <v>44204.415277777778</v>
      </c>
      <c r="C17082" s="405" t="s">
        <v>2110</v>
      </c>
      <c r="D17082" s="384">
        <v>3959</v>
      </c>
      <c r="E17082">
        <v>0.02</v>
      </c>
      <c r="F17082">
        <v>1.2221599999999999</v>
      </c>
      <c r="G17082" s="384">
        <v>0</v>
      </c>
      <c r="H17082">
        <v>1.2219599999999999</v>
      </c>
    </row>
    <row r="17083" spans="1:10">
      <c r="A17083">
        <v>17080</v>
      </c>
      <c r="B17083" s="612">
        <v>44204.49722222222</v>
      </c>
      <c r="C17083" s="405" t="s">
        <v>2110</v>
      </c>
      <c r="D17083" s="384">
        <v>3959</v>
      </c>
      <c r="E17083">
        <v>0.02</v>
      </c>
      <c r="F17083">
        <v>1.2221599999999999</v>
      </c>
      <c r="G17083" s="384">
        <v>0</v>
      </c>
      <c r="H17083">
        <v>1.22299</v>
      </c>
    </row>
    <row r="17084" spans="1:10">
      <c r="A17084">
        <v>17085</v>
      </c>
      <c r="B17084" s="612">
        <v>44204.570138888892</v>
      </c>
      <c r="C17084" s="405" t="s">
        <v>2110</v>
      </c>
      <c r="D17084" s="384">
        <v>3959</v>
      </c>
      <c r="E17084">
        <v>0.02</v>
      </c>
      <c r="F17084">
        <v>1.2221599999999999</v>
      </c>
      <c r="G17084" s="384">
        <v>0</v>
      </c>
      <c r="H17084">
        <v>1.22427</v>
      </c>
    </row>
    <row r="17085" spans="1:10">
      <c r="A17085">
        <v>17105</v>
      </c>
      <c r="B17085" s="612">
        <v>44204.631249999999</v>
      </c>
      <c r="C17085" s="405" t="s">
        <v>2054</v>
      </c>
      <c r="D17085" s="384">
        <v>3959</v>
      </c>
      <c r="E17085">
        <v>0.02</v>
      </c>
      <c r="F17085">
        <v>1.22427</v>
      </c>
      <c r="G17085" s="384">
        <v>0</v>
      </c>
      <c r="H17085">
        <v>1.22427</v>
      </c>
      <c r="I17085">
        <v>-4.22</v>
      </c>
      <c r="J17085" s="384">
        <v>46584.46</v>
      </c>
    </row>
    <row r="17086" spans="1:10">
      <c r="A17086">
        <v>17074</v>
      </c>
      <c r="B17086" s="612">
        <v>44204.415277777778</v>
      </c>
      <c r="C17086" s="405" t="s">
        <v>97</v>
      </c>
      <c r="D17086" s="384">
        <v>3960</v>
      </c>
      <c r="E17086">
        <v>0.02</v>
      </c>
      <c r="F17086">
        <v>1.22376</v>
      </c>
      <c r="G17086" s="384">
        <v>0</v>
      </c>
      <c r="H17086">
        <v>0</v>
      </c>
    </row>
    <row r="17087" spans="1:10">
      <c r="A17087">
        <v>17075</v>
      </c>
      <c r="B17087" s="612">
        <v>44204.415277777778</v>
      </c>
      <c r="C17087" s="405" t="s">
        <v>2110</v>
      </c>
      <c r="D17087" s="384">
        <v>3960</v>
      </c>
      <c r="E17087">
        <v>0.02</v>
      </c>
      <c r="F17087">
        <v>1.22376</v>
      </c>
      <c r="G17087" s="384">
        <v>0</v>
      </c>
      <c r="H17087">
        <v>1.2219599999999999</v>
      </c>
    </row>
    <row r="17088" spans="1:10">
      <c r="A17088">
        <v>17079</v>
      </c>
      <c r="B17088" s="612">
        <v>44204.49722222222</v>
      </c>
      <c r="C17088" s="405" t="s">
        <v>2110</v>
      </c>
      <c r="D17088" s="384">
        <v>3960</v>
      </c>
      <c r="E17088">
        <v>0.02</v>
      </c>
      <c r="F17088">
        <v>1.22376</v>
      </c>
      <c r="G17088" s="384">
        <v>0</v>
      </c>
      <c r="H17088">
        <v>1.22299</v>
      </c>
    </row>
    <row r="17089" spans="1:10">
      <c r="A17089">
        <v>17084</v>
      </c>
      <c r="B17089" s="612">
        <v>44204.570138888892</v>
      </c>
      <c r="C17089" s="405" t="s">
        <v>2110</v>
      </c>
      <c r="D17089" s="384">
        <v>3960</v>
      </c>
      <c r="E17089">
        <v>0.02</v>
      </c>
      <c r="F17089">
        <v>1.22376</v>
      </c>
      <c r="G17089" s="384">
        <v>0</v>
      </c>
      <c r="H17089">
        <v>1.22427</v>
      </c>
    </row>
    <row r="17090" spans="1:10">
      <c r="A17090">
        <v>17106</v>
      </c>
      <c r="B17090" s="612">
        <v>44204.631249999999</v>
      </c>
      <c r="C17090" s="405" t="s">
        <v>2054</v>
      </c>
      <c r="D17090" s="384">
        <v>3960</v>
      </c>
      <c r="E17090">
        <v>0.02</v>
      </c>
      <c r="F17090">
        <v>1.22427</v>
      </c>
      <c r="G17090" s="384">
        <v>0</v>
      </c>
      <c r="H17090">
        <v>1.22427</v>
      </c>
      <c r="I17090">
        <v>-1.02</v>
      </c>
      <c r="J17090" s="384">
        <v>46583.44</v>
      </c>
    </row>
    <row r="17091" spans="1:10">
      <c r="A17091">
        <v>17077</v>
      </c>
      <c r="B17091" s="612">
        <v>44204.49722222222</v>
      </c>
      <c r="C17091" s="405" t="s">
        <v>97</v>
      </c>
      <c r="D17091" s="384">
        <v>3961</v>
      </c>
      <c r="E17091">
        <v>0.03</v>
      </c>
      <c r="F17091">
        <v>1.22536</v>
      </c>
      <c r="G17091" s="384">
        <v>0</v>
      </c>
      <c r="H17091">
        <v>0</v>
      </c>
    </row>
    <row r="17092" spans="1:10">
      <c r="A17092">
        <v>17078</v>
      </c>
      <c r="B17092" s="612">
        <v>44204.49722222222</v>
      </c>
      <c r="C17092" s="405" t="s">
        <v>2110</v>
      </c>
      <c r="D17092" s="384">
        <v>3961</v>
      </c>
      <c r="E17092">
        <v>0.03</v>
      </c>
      <c r="F17092">
        <v>1.22536</v>
      </c>
      <c r="G17092" s="384">
        <v>0</v>
      </c>
      <c r="H17092">
        <v>1.22299</v>
      </c>
    </row>
    <row r="17093" spans="1:10">
      <c r="A17093">
        <v>17083</v>
      </c>
      <c r="B17093" s="612">
        <v>44204.570138888892</v>
      </c>
      <c r="C17093" s="405" t="s">
        <v>2110</v>
      </c>
      <c r="D17093" s="384">
        <v>3961</v>
      </c>
      <c r="E17093">
        <v>0.03</v>
      </c>
      <c r="F17093">
        <v>1.22536</v>
      </c>
      <c r="G17093" s="384">
        <v>0</v>
      </c>
      <c r="H17093">
        <v>1.22427</v>
      </c>
    </row>
    <row r="17094" spans="1:10">
      <c r="A17094">
        <v>17107</v>
      </c>
      <c r="B17094" s="612">
        <v>44204.631249999999</v>
      </c>
      <c r="C17094" s="405" t="s">
        <v>2054</v>
      </c>
      <c r="D17094" s="384">
        <v>3961</v>
      </c>
      <c r="E17094">
        <v>0.03</v>
      </c>
      <c r="F17094">
        <v>1.22427</v>
      </c>
      <c r="G17094" s="384">
        <v>0</v>
      </c>
      <c r="H17094">
        <v>1.22427</v>
      </c>
      <c r="I17094">
        <v>3.27</v>
      </c>
      <c r="J17094" s="384">
        <v>46586.71</v>
      </c>
    </row>
    <row r="17095" spans="1:10">
      <c r="A17095">
        <v>17081</v>
      </c>
      <c r="B17095" s="612">
        <v>44204.570138888892</v>
      </c>
      <c r="C17095" s="405" t="s">
        <v>97</v>
      </c>
      <c r="D17095" s="384">
        <v>3962</v>
      </c>
      <c r="E17095">
        <v>0.05</v>
      </c>
      <c r="F17095">
        <v>1.22706</v>
      </c>
      <c r="G17095" s="384">
        <v>0</v>
      </c>
      <c r="H17095">
        <v>0</v>
      </c>
    </row>
    <row r="17096" spans="1:10">
      <c r="A17096">
        <v>17082</v>
      </c>
      <c r="B17096" s="612">
        <v>44204.570138888892</v>
      </c>
      <c r="C17096" s="405" t="s">
        <v>2110</v>
      </c>
      <c r="D17096" s="384">
        <v>3962</v>
      </c>
      <c r="E17096">
        <v>0.05</v>
      </c>
      <c r="F17096">
        <v>1.22706</v>
      </c>
      <c r="G17096" s="384">
        <v>0</v>
      </c>
      <c r="H17096">
        <v>1.22427</v>
      </c>
    </row>
    <row r="17097" spans="1:10">
      <c r="A17097">
        <v>17108</v>
      </c>
      <c r="B17097" s="612">
        <v>44204.631249999999</v>
      </c>
      <c r="C17097" s="405" t="s">
        <v>2054</v>
      </c>
      <c r="D17097" s="384">
        <v>3962</v>
      </c>
      <c r="E17097">
        <v>0.05</v>
      </c>
      <c r="F17097">
        <v>1.22427</v>
      </c>
      <c r="G17097" s="384">
        <v>0</v>
      </c>
      <c r="H17097">
        <v>1.22427</v>
      </c>
      <c r="I17097">
        <v>13.95</v>
      </c>
      <c r="J17097" s="384">
        <v>46600.66</v>
      </c>
    </row>
    <row r="17098" spans="1:10">
      <c r="A17098">
        <v>17093</v>
      </c>
      <c r="B17098" s="612">
        <v>44204.578472222223</v>
      </c>
      <c r="C17098" s="405" t="s">
        <v>96</v>
      </c>
      <c r="D17098" s="384">
        <v>3963</v>
      </c>
      <c r="E17098">
        <v>0.02</v>
      </c>
      <c r="F17098">
        <v>1.22709</v>
      </c>
      <c r="G17098" s="384">
        <v>0</v>
      </c>
      <c r="H17098">
        <v>0</v>
      </c>
    </row>
    <row r="17099" spans="1:10">
      <c r="A17099">
        <v>17094</v>
      </c>
      <c r="B17099" s="612">
        <v>44204.578472222223</v>
      </c>
      <c r="C17099" s="405" t="s">
        <v>2110</v>
      </c>
      <c r="D17099" s="384">
        <v>3963</v>
      </c>
      <c r="E17099">
        <v>0.02</v>
      </c>
      <c r="F17099">
        <v>1.22709</v>
      </c>
      <c r="G17099" s="384">
        <v>0</v>
      </c>
      <c r="H17099">
        <v>1.2280899999999999</v>
      </c>
    </row>
    <row r="17100" spans="1:10">
      <c r="A17100">
        <v>17095</v>
      </c>
      <c r="B17100" s="612">
        <v>44204.601388888892</v>
      </c>
      <c r="C17100" s="405" t="s">
        <v>2054</v>
      </c>
      <c r="D17100" s="384">
        <v>3963</v>
      </c>
      <c r="E17100">
        <v>0.02</v>
      </c>
      <c r="F17100">
        <v>1.2280899999999999</v>
      </c>
      <c r="G17100" s="384">
        <v>0</v>
      </c>
      <c r="H17100">
        <v>1.2280899999999999</v>
      </c>
      <c r="I17100">
        <v>2</v>
      </c>
      <c r="J17100" s="384">
        <v>46588.68</v>
      </c>
    </row>
    <row r="17101" spans="1:10">
      <c r="A17101">
        <v>17096</v>
      </c>
      <c r="B17101" s="612">
        <v>44204.609027777777</v>
      </c>
      <c r="C17101" s="405" t="s">
        <v>96</v>
      </c>
      <c r="D17101" s="384">
        <v>3964</v>
      </c>
      <c r="E17101">
        <v>0.02</v>
      </c>
      <c r="F17101">
        <v>1.22756</v>
      </c>
      <c r="G17101" s="384">
        <v>0</v>
      </c>
      <c r="H17101">
        <v>0</v>
      </c>
    </row>
    <row r="17102" spans="1:10">
      <c r="A17102">
        <v>17097</v>
      </c>
      <c r="B17102" s="612">
        <v>44204.609027777777</v>
      </c>
      <c r="C17102" s="405" t="s">
        <v>2110</v>
      </c>
      <c r="D17102" s="384">
        <v>3964</v>
      </c>
      <c r="E17102">
        <v>0.02</v>
      </c>
      <c r="F17102">
        <v>1.22756</v>
      </c>
      <c r="G17102" s="384">
        <v>0</v>
      </c>
      <c r="H17102">
        <v>1.2285600000000001</v>
      </c>
    </row>
    <row r="17103" spans="1:10">
      <c r="A17103">
        <v>17100</v>
      </c>
      <c r="B17103" s="612">
        <v>44204.613888888889</v>
      </c>
      <c r="C17103" s="405" t="s">
        <v>2110</v>
      </c>
      <c r="D17103" s="384">
        <v>3964</v>
      </c>
      <c r="E17103">
        <v>0.02</v>
      </c>
      <c r="F17103">
        <v>1.22756</v>
      </c>
      <c r="G17103" s="384">
        <v>0</v>
      </c>
      <c r="H17103">
        <v>1.22776</v>
      </c>
    </row>
    <row r="17104" spans="1:10">
      <c r="A17104">
        <v>17104</v>
      </c>
      <c r="B17104" s="612">
        <v>44204.631249999999</v>
      </c>
      <c r="C17104" s="405" t="s">
        <v>2110</v>
      </c>
      <c r="D17104" s="384">
        <v>3964</v>
      </c>
      <c r="E17104">
        <v>0.02</v>
      </c>
      <c r="F17104">
        <v>1.22756</v>
      </c>
      <c r="G17104" s="384">
        <v>0</v>
      </c>
      <c r="H17104">
        <v>1.2267300000000001</v>
      </c>
    </row>
    <row r="17105" spans="1:10">
      <c r="A17105">
        <v>17113</v>
      </c>
      <c r="B17105" s="612">
        <v>44204.640972222223</v>
      </c>
      <c r="C17105" s="405" t="s">
        <v>2110</v>
      </c>
      <c r="D17105" s="384">
        <v>3964</v>
      </c>
      <c r="E17105">
        <v>0.02</v>
      </c>
      <c r="F17105">
        <v>1.22756</v>
      </c>
      <c r="G17105" s="384">
        <v>0</v>
      </c>
      <c r="H17105">
        <v>1.2254499999999999</v>
      </c>
    </row>
    <row r="17106" spans="1:10">
      <c r="A17106">
        <v>17119</v>
      </c>
      <c r="B17106" s="612">
        <v>44204.664583333331</v>
      </c>
      <c r="C17106" s="405" t="s">
        <v>2054</v>
      </c>
      <c r="D17106" s="384">
        <v>3964</v>
      </c>
      <c r="E17106">
        <v>0.02</v>
      </c>
      <c r="F17106">
        <v>1.2254499999999999</v>
      </c>
      <c r="G17106" s="384">
        <v>0</v>
      </c>
      <c r="H17106">
        <v>1.2254499999999999</v>
      </c>
      <c r="I17106">
        <v>-4.22</v>
      </c>
      <c r="J17106" s="384">
        <v>46596.44</v>
      </c>
    </row>
    <row r="17107" spans="1:10">
      <c r="A17107">
        <v>17098</v>
      </c>
      <c r="B17107" s="612">
        <v>44204.613888888889</v>
      </c>
      <c r="C17107" s="405" t="s">
        <v>96</v>
      </c>
      <c r="D17107" s="384">
        <v>3965</v>
      </c>
      <c r="E17107">
        <v>0.02</v>
      </c>
      <c r="F17107">
        <v>1.2259599999999999</v>
      </c>
      <c r="G17107" s="384">
        <v>0</v>
      </c>
      <c r="H17107">
        <v>0</v>
      </c>
    </row>
    <row r="17108" spans="1:10">
      <c r="A17108">
        <v>17099</v>
      </c>
      <c r="B17108" s="612">
        <v>44204.613888888889</v>
      </c>
      <c r="C17108" s="405" t="s">
        <v>2110</v>
      </c>
      <c r="D17108" s="384">
        <v>3965</v>
      </c>
      <c r="E17108">
        <v>0.02</v>
      </c>
      <c r="F17108">
        <v>1.2259599999999999</v>
      </c>
      <c r="G17108" s="384">
        <v>0</v>
      </c>
      <c r="H17108">
        <v>1.22776</v>
      </c>
    </row>
    <row r="17109" spans="1:10">
      <c r="A17109">
        <v>17103</v>
      </c>
      <c r="B17109" s="612">
        <v>44204.631249999999</v>
      </c>
      <c r="C17109" s="405" t="s">
        <v>2110</v>
      </c>
      <c r="D17109" s="384">
        <v>3965</v>
      </c>
      <c r="E17109">
        <v>0.02</v>
      </c>
      <c r="F17109">
        <v>1.2259599999999999</v>
      </c>
      <c r="G17109" s="384">
        <v>0</v>
      </c>
      <c r="H17109">
        <v>1.2267300000000001</v>
      </c>
    </row>
    <row r="17110" spans="1:10">
      <c r="A17110">
        <v>17112</v>
      </c>
      <c r="B17110" s="612">
        <v>44204.640972222223</v>
      </c>
      <c r="C17110" s="405" t="s">
        <v>2110</v>
      </c>
      <c r="D17110" s="384">
        <v>3965</v>
      </c>
      <c r="E17110">
        <v>0.02</v>
      </c>
      <c r="F17110">
        <v>1.2259599999999999</v>
      </c>
      <c r="G17110" s="384">
        <v>0</v>
      </c>
      <c r="H17110">
        <v>1.2254499999999999</v>
      </c>
    </row>
    <row r="17111" spans="1:10">
      <c r="A17111">
        <v>17120</v>
      </c>
      <c r="B17111" s="612">
        <v>44204.664583333331</v>
      </c>
      <c r="C17111" s="405" t="s">
        <v>2054</v>
      </c>
      <c r="D17111" s="384">
        <v>3965</v>
      </c>
      <c r="E17111">
        <v>0.02</v>
      </c>
      <c r="F17111">
        <v>1.2254499999999999</v>
      </c>
      <c r="G17111" s="384">
        <v>0</v>
      </c>
      <c r="H17111">
        <v>1.2254499999999999</v>
      </c>
      <c r="I17111">
        <v>-1.02</v>
      </c>
      <c r="J17111" s="384">
        <v>46595.42</v>
      </c>
    </row>
    <row r="17112" spans="1:10">
      <c r="A17112">
        <v>17101</v>
      </c>
      <c r="B17112" s="612">
        <v>44204.631249999999</v>
      </c>
      <c r="C17112" s="405" t="s">
        <v>96</v>
      </c>
      <c r="D17112" s="384">
        <v>3966</v>
      </c>
      <c r="E17112">
        <v>0.03</v>
      </c>
      <c r="F17112">
        <v>1.22435</v>
      </c>
      <c r="G17112" s="384">
        <v>0</v>
      </c>
      <c r="H17112">
        <v>0</v>
      </c>
    </row>
    <row r="17113" spans="1:10">
      <c r="A17113">
        <v>17102</v>
      </c>
      <c r="B17113" s="612">
        <v>44204.631249999999</v>
      </c>
      <c r="C17113" s="405" t="s">
        <v>2110</v>
      </c>
      <c r="D17113" s="384">
        <v>3966</v>
      </c>
      <c r="E17113">
        <v>0.03</v>
      </c>
      <c r="F17113">
        <v>1.22435</v>
      </c>
      <c r="G17113" s="384">
        <v>0</v>
      </c>
      <c r="H17113">
        <v>1.2267300000000001</v>
      </c>
    </row>
    <row r="17114" spans="1:10">
      <c r="A17114">
        <v>17111</v>
      </c>
      <c r="B17114" s="612">
        <v>44204.640972222223</v>
      </c>
      <c r="C17114" s="405" t="s">
        <v>2110</v>
      </c>
      <c r="D17114" s="384">
        <v>3966</v>
      </c>
      <c r="E17114">
        <v>0.03</v>
      </c>
      <c r="F17114">
        <v>1.22435</v>
      </c>
      <c r="G17114" s="384">
        <v>0</v>
      </c>
      <c r="H17114">
        <v>1.2254499999999999</v>
      </c>
    </row>
    <row r="17115" spans="1:10">
      <c r="A17115">
        <v>17121</v>
      </c>
      <c r="B17115" s="612">
        <v>44204.664583333331</v>
      </c>
      <c r="C17115" s="405" t="s">
        <v>2054</v>
      </c>
      <c r="D17115" s="384">
        <v>3966</v>
      </c>
      <c r="E17115">
        <v>0.03</v>
      </c>
      <c r="F17115">
        <v>1.2254499999999999</v>
      </c>
      <c r="G17115" s="384">
        <v>0</v>
      </c>
      <c r="H17115">
        <v>1.2254499999999999</v>
      </c>
      <c r="I17115">
        <v>3.3</v>
      </c>
      <c r="J17115" s="384">
        <v>46598.720000000001</v>
      </c>
    </row>
    <row r="17116" spans="1:10">
      <c r="A17116">
        <v>17109</v>
      </c>
      <c r="B17116" s="612">
        <v>44204.640972222223</v>
      </c>
      <c r="C17116" s="405" t="s">
        <v>96</v>
      </c>
      <c r="D17116" s="384">
        <v>3967</v>
      </c>
      <c r="E17116">
        <v>0.05</v>
      </c>
      <c r="F17116">
        <v>1.22265</v>
      </c>
      <c r="G17116" s="384">
        <v>0</v>
      </c>
      <c r="H17116">
        <v>0</v>
      </c>
    </row>
    <row r="17117" spans="1:10">
      <c r="A17117">
        <v>17110</v>
      </c>
      <c r="B17117" s="612">
        <v>44204.640972222223</v>
      </c>
      <c r="C17117" s="405" t="s">
        <v>2110</v>
      </c>
      <c r="D17117" s="384">
        <v>3967</v>
      </c>
      <c r="E17117">
        <v>0.05</v>
      </c>
      <c r="F17117">
        <v>1.22265</v>
      </c>
      <c r="G17117" s="384">
        <v>0</v>
      </c>
      <c r="H17117">
        <v>1.2254499999999999</v>
      </c>
    </row>
    <row r="17118" spans="1:10">
      <c r="A17118">
        <v>17122</v>
      </c>
      <c r="B17118" s="612">
        <v>44204.664583333331</v>
      </c>
      <c r="C17118" s="405" t="s">
        <v>2054</v>
      </c>
      <c r="D17118" s="384">
        <v>3967</v>
      </c>
      <c r="E17118">
        <v>0.05</v>
      </c>
      <c r="F17118">
        <v>1.2254499999999999</v>
      </c>
      <c r="G17118" s="384">
        <v>0</v>
      </c>
      <c r="H17118">
        <v>1.2254499999999999</v>
      </c>
      <c r="I17118">
        <v>14</v>
      </c>
      <c r="J17118" s="384">
        <v>46612.72</v>
      </c>
    </row>
    <row r="17119" spans="1:10">
      <c r="A17119">
        <v>17114</v>
      </c>
      <c r="B17119" s="612">
        <v>44204.65625</v>
      </c>
      <c r="C17119" s="405" t="s">
        <v>97</v>
      </c>
      <c r="D17119" s="384">
        <v>3968</v>
      </c>
      <c r="E17119">
        <v>0.02</v>
      </c>
      <c r="F17119">
        <v>1.2233000000000001</v>
      </c>
      <c r="G17119" s="384">
        <v>0</v>
      </c>
      <c r="H17119">
        <v>0</v>
      </c>
    </row>
    <row r="17120" spans="1:10">
      <c r="A17120">
        <v>17115</v>
      </c>
      <c r="B17120" s="612">
        <v>44204.65625</v>
      </c>
      <c r="C17120" s="405" t="s">
        <v>2110</v>
      </c>
      <c r="D17120" s="384">
        <v>3968</v>
      </c>
      <c r="E17120">
        <v>0.02</v>
      </c>
      <c r="F17120">
        <v>1.2233000000000001</v>
      </c>
      <c r="G17120" s="384">
        <v>0</v>
      </c>
      <c r="H17120">
        <v>1.2222999999999999</v>
      </c>
    </row>
    <row r="17121" spans="1:10">
      <c r="A17121">
        <v>17118</v>
      </c>
      <c r="B17121" s="612">
        <v>44204.664583333331</v>
      </c>
      <c r="C17121" s="405" t="s">
        <v>2110</v>
      </c>
      <c r="D17121" s="384">
        <v>3968</v>
      </c>
      <c r="E17121">
        <v>0.02</v>
      </c>
      <c r="F17121">
        <v>1.2233000000000001</v>
      </c>
      <c r="G17121" s="384">
        <v>0</v>
      </c>
      <c r="H17121">
        <v>1.22312</v>
      </c>
    </row>
    <row r="17122" spans="1:10">
      <c r="A17122">
        <v>17138</v>
      </c>
      <c r="B17122" s="612">
        <v>44204.731249999997</v>
      </c>
      <c r="C17122" s="405" t="s">
        <v>2054</v>
      </c>
      <c r="D17122" s="384">
        <v>3968</v>
      </c>
      <c r="E17122">
        <v>0.02</v>
      </c>
      <c r="F17122">
        <v>1.22312</v>
      </c>
      <c r="G17122" s="384">
        <v>0</v>
      </c>
      <c r="H17122">
        <v>1.22312</v>
      </c>
      <c r="I17122">
        <v>0.36</v>
      </c>
      <c r="J17122" s="384">
        <v>46619.08</v>
      </c>
    </row>
    <row r="17123" spans="1:10">
      <c r="A17123">
        <v>17116</v>
      </c>
      <c r="B17123" s="612">
        <v>44204.664583333331</v>
      </c>
      <c r="C17123" s="405" t="s">
        <v>97</v>
      </c>
      <c r="D17123" s="384">
        <v>3969</v>
      </c>
      <c r="E17123">
        <v>0.02</v>
      </c>
      <c r="F17123">
        <v>1.2249300000000001</v>
      </c>
      <c r="G17123" s="384">
        <v>0</v>
      </c>
      <c r="H17123">
        <v>0</v>
      </c>
    </row>
    <row r="17124" spans="1:10">
      <c r="A17124">
        <v>17117</v>
      </c>
      <c r="B17124" s="612">
        <v>44204.664583333331</v>
      </c>
      <c r="C17124" s="405" t="s">
        <v>2110</v>
      </c>
      <c r="D17124" s="384">
        <v>3969</v>
      </c>
      <c r="E17124">
        <v>0.02</v>
      </c>
      <c r="F17124">
        <v>1.2249300000000001</v>
      </c>
      <c r="G17124" s="384">
        <v>0</v>
      </c>
      <c r="H17124">
        <v>1.22312</v>
      </c>
    </row>
    <row r="17125" spans="1:10">
      <c r="A17125">
        <v>17139</v>
      </c>
      <c r="B17125" s="612">
        <v>44204.731249999997</v>
      </c>
      <c r="C17125" s="405" t="s">
        <v>2054</v>
      </c>
      <c r="D17125" s="384">
        <v>3969</v>
      </c>
      <c r="E17125">
        <v>0.02</v>
      </c>
      <c r="F17125">
        <v>1.22312</v>
      </c>
      <c r="G17125" s="384">
        <v>0</v>
      </c>
      <c r="H17125">
        <v>1.22312</v>
      </c>
      <c r="I17125">
        <v>3.62</v>
      </c>
      <c r="J17125" s="384">
        <v>46622.7</v>
      </c>
    </row>
    <row r="17126" spans="1:10">
      <c r="A17126">
        <v>17123</v>
      </c>
      <c r="B17126" s="612">
        <v>44204.669444444444</v>
      </c>
      <c r="C17126" s="405" t="s">
        <v>96</v>
      </c>
      <c r="D17126" s="384">
        <v>3970</v>
      </c>
      <c r="E17126">
        <v>0.02</v>
      </c>
      <c r="F17126">
        <v>1.2256</v>
      </c>
      <c r="G17126" s="384">
        <v>0</v>
      </c>
      <c r="H17126">
        <v>0</v>
      </c>
    </row>
    <row r="17127" spans="1:10">
      <c r="A17127">
        <v>17124</v>
      </c>
      <c r="B17127" s="612">
        <v>44204.669444444444</v>
      </c>
      <c r="C17127" s="405" t="s">
        <v>2110</v>
      </c>
      <c r="D17127" s="384">
        <v>3970</v>
      </c>
      <c r="E17127">
        <v>0.02</v>
      </c>
      <c r="F17127">
        <v>1.2256</v>
      </c>
      <c r="G17127" s="384">
        <v>0</v>
      </c>
      <c r="H17127">
        <v>1.2265999999999999</v>
      </c>
    </row>
    <row r="17128" spans="1:10">
      <c r="A17128">
        <v>17127</v>
      </c>
      <c r="B17128" s="612">
        <v>44204.677083333336</v>
      </c>
      <c r="C17128" s="405" t="s">
        <v>2110</v>
      </c>
      <c r="D17128" s="384">
        <v>3970</v>
      </c>
      <c r="E17128">
        <v>0.02</v>
      </c>
      <c r="F17128">
        <v>1.2256</v>
      </c>
      <c r="G17128" s="384">
        <v>0</v>
      </c>
      <c r="H17128">
        <v>1.2258</v>
      </c>
    </row>
    <row r="17129" spans="1:10">
      <c r="A17129">
        <v>17128</v>
      </c>
      <c r="B17129" s="612">
        <v>44204.679166666669</v>
      </c>
      <c r="C17129" s="405" t="s">
        <v>2054</v>
      </c>
      <c r="D17129" s="384">
        <v>3970</v>
      </c>
      <c r="E17129">
        <v>0.02</v>
      </c>
      <c r="F17129">
        <v>1.2258</v>
      </c>
      <c r="G17129" s="384">
        <v>0</v>
      </c>
      <c r="H17129">
        <v>1.2258</v>
      </c>
      <c r="I17129">
        <v>0.4</v>
      </c>
      <c r="J17129" s="384">
        <v>46613.120000000003</v>
      </c>
    </row>
    <row r="17130" spans="1:10">
      <c r="A17130">
        <v>17125</v>
      </c>
      <c r="B17130" s="612">
        <v>44204.677083333336</v>
      </c>
      <c r="C17130" s="405" t="s">
        <v>96</v>
      </c>
      <c r="D17130" s="384">
        <v>3971</v>
      </c>
      <c r="E17130">
        <v>0.02</v>
      </c>
      <c r="F17130">
        <v>1.224</v>
      </c>
      <c r="G17130" s="384">
        <v>0</v>
      </c>
      <c r="H17130">
        <v>0</v>
      </c>
    </row>
    <row r="17131" spans="1:10">
      <c r="A17131">
        <v>17126</v>
      </c>
      <c r="B17131" s="612">
        <v>44204.677083333336</v>
      </c>
      <c r="C17131" s="405" t="s">
        <v>2110</v>
      </c>
      <c r="D17131" s="384">
        <v>3971</v>
      </c>
      <c r="E17131">
        <v>0.02</v>
      </c>
      <c r="F17131">
        <v>1.224</v>
      </c>
      <c r="G17131" s="384">
        <v>0</v>
      </c>
      <c r="H17131">
        <v>1.2258</v>
      </c>
    </row>
    <row r="17132" spans="1:10">
      <c r="A17132">
        <v>17129</v>
      </c>
      <c r="B17132" s="612">
        <v>44204.679166666669</v>
      </c>
      <c r="C17132" s="405" t="s">
        <v>2054</v>
      </c>
      <c r="D17132" s="384">
        <v>3971</v>
      </c>
      <c r="E17132">
        <v>0.02</v>
      </c>
      <c r="F17132">
        <v>1.2258</v>
      </c>
      <c r="G17132" s="384">
        <v>0</v>
      </c>
      <c r="H17132">
        <v>1.2258</v>
      </c>
      <c r="I17132">
        <v>3.6</v>
      </c>
      <c r="J17132" s="384">
        <v>46616.72</v>
      </c>
    </row>
    <row r="17133" spans="1:10">
      <c r="A17133">
        <v>17130</v>
      </c>
      <c r="B17133" s="612">
        <v>44204.683333333334</v>
      </c>
      <c r="C17133" s="405" t="s">
        <v>96</v>
      </c>
      <c r="D17133" s="384">
        <v>3972</v>
      </c>
      <c r="E17133">
        <v>0.02</v>
      </c>
      <c r="F17133">
        <v>1.2243900000000001</v>
      </c>
      <c r="G17133" s="384">
        <v>0</v>
      </c>
      <c r="H17133">
        <v>0</v>
      </c>
    </row>
    <row r="17134" spans="1:10">
      <c r="A17134">
        <v>17131</v>
      </c>
      <c r="B17134" s="612">
        <v>44204.683333333334</v>
      </c>
      <c r="C17134" s="405" t="s">
        <v>2110</v>
      </c>
      <c r="D17134" s="384">
        <v>3972</v>
      </c>
      <c r="E17134">
        <v>0.02</v>
      </c>
      <c r="F17134">
        <v>1.2243900000000001</v>
      </c>
      <c r="G17134" s="384">
        <v>0</v>
      </c>
      <c r="H17134">
        <v>1.22539</v>
      </c>
    </row>
    <row r="17135" spans="1:10">
      <c r="A17135">
        <v>17132</v>
      </c>
      <c r="B17135" s="612">
        <v>44204.689583333333</v>
      </c>
      <c r="C17135" s="405" t="s">
        <v>2054</v>
      </c>
      <c r="D17135" s="384">
        <v>3972</v>
      </c>
      <c r="E17135">
        <v>0.02</v>
      </c>
      <c r="F17135">
        <v>1.22539</v>
      </c>
      <c r="G17135" s="384">
        <v>0</v>
      </c>
      <c r="H17135">
        <v>1.22539</v>
      </c>
      <c r="I17135">
        <v>2</v>
      </c>
      <c r="J17135" s="384">
        <v>46618.720000000001</v>
      </c>
    </row>
    <row r="17136" spans="1:10">
      <c r="A17136">
        <v>17133</v>
      </c>
      <c r="B17136" s="612">
        <v>44204.702777777777</v>
      </c>
      <c r="C17136" s="405" t="s">
        <v>96</v>
      </c>
      <c r="D17136" s="384">
        <v>3973</v>
      </c>
      <c r="E17136">
        <v>0.02</v>
      </c>
      <c r="F17136">
        <v>1.22577</v>
      </c>
      <c r="G17136" s="384">
        <v>0</v>
      </c>
      <c r="H17136">
        <v>0</v>
      </c>
    </row>
    <row r="17137" spans="1:10">
      <c r="A17137">
        <v>17134</v>
      </c>
      <c r="B17137" s="612">
        <v>44204.702777777777</v>
      </c>
      <c r="C17137" s="405" t="s">
        <v>2110</v>
      </c>
      <c r="D17137" s="384">
        <v>3973</v>
      </c>
      <c r="E17137">
        <v>0.02</v>
      </c>
      <c r="F17137">
        <v>1.22577</v>
      </c>
      <c r="G17137" s="384">
        <v>0</v>
      </c>
      <c r="H17137">
        <v>1.2267699999999999</v>
      </c>
    </row>
    <row r="17138" spans="1:10">
      <c r="A17138">
        <v>17137</v>
      </c>
      <c r="B17138" s="612">
        <v>44204.722916666666</v>
      </c>
      <c r="C17138" s="405" t="s">
        <v>2110</v>
      </c>
      <c r="D17138" s="384">
        <v>3973</v>
      </c>
      <c r="E17138">
        <v>0.02</v>
      </c>
      <c r="F17138">
        <v>1.22577</v>
      </c>
      <c r="G17138" s="384">
        <v>0</v>
      </c>
      <c r="H17138">
        <v>1.22597</v>
      </c>
    </row>
    <row r="17139" spans="1:10">
      <c r="A17139">
        <v>17145</v>
      </c>
      <c r="B17139" s="612">
        <v>44204.75277777778</v>
      </c>
      <c r="C17139" s="405" t="s">
        <v>2110</v>
      </c>
      <c r="D17139" s="384">
        <v>3973</v>
      </c>
      <c r="E17139">
        <v>0.02</v>
      </c>
      <c r="F17139">
        <v>1.22577</v>
      </c>
      <c r="G17139" s="384">
        <v>0</v>
      </c>
      <c r="H17139">
        <v>1.2249399999999999</v>
      </c>
    </row>
    <row r="17140" spans="1:10">
      <c r="A17140">
        <v>17151</v>
      </c>
      <c r="B17140" s="612">
        <v>44204.76666666667</v>
      </c>
      <c r="C17140" s="405" t="s">
        <v>2110</v>
      </c>
      <c r="D17140" s="384">
        <v>3973</v>
      </c>
      <c r="E17140">
        <v>0.02</v>
      </c>
      <c r="F17140">
        <v>1.22577</v>
      </c>
      <c r="G17140" s="384">
        <v>0</v>
      </c>
      <c r="H17140">
        <v>1.22366</v>
      </c>
    </row>
    <row r="17141" spans="1:10">
      <c r="A17141">
        <v>17164</v>
      </c>
      <c r="B17141" s="612">
        <v>44206.988888888889</v>
      </c>
      <c r="C17141" s="405" t="s">
        <v>2110</v>
      </c>
      <c r="D17141" s="384">
        <v>3973</v>
      </c>
      <c r="E17141">
        <v>0.02</v>
      </c>
      <c r="F17141">
        <v>1.22577</v>
      </c>
      <c r="G17141" s="384">
        <v>0</v>
      </c>
      <c r="H17141">
        <v>1.2223299999999999</v>
      </c>
    </row>
    <row r="17142" spans="1:10">
      <c r="A17142">
        <v>17173</v>
      </c>
      <c r="B17142" s="612">
        <v>44207.088888888888</v>
      </c>
      <c r="C17142" s="405" t="s">
        <v>2110</v>
      </c>
      <c r="D17142" s="384">
        <v>3973</v>
      </c>
      <c r="E17142">
        <v>0.02</v>
      </c>
      <c r="F17142">
        <v>1.22577</v>
      </c>
      <c r="G17142" s="384">
        <v>0</v>
      </c>
      <c r="H17142">
        <v>1.2207399999999999</v>
      </c>
    </row>
    <row r="17143" spans="1:10">
      <c r="A17143">
        <v>17188</v>
      </c>
      <c r="B17143" s="612">
        <v>44207.566666666666</v>
      </c>
      <c r="C17143" s="405" t="s">
        <v>2110</v>
      </c>
      <c r="D17143" s="384">
        <v>3973</v>
      </c>
      <c r="E17143">
        <v>0.02</v>
      </c>
      <c r="F17143">
        <v>1.22577</v>
      </c>
      <c r="G17143" s="384">
        <v>0</v>
      </c>
      <c r="H17143">
        <v>1.2190700000000001</v>
      </c>
    </row>
    <row r="17144" spans="1:10">
      <c r="A17144">
        <v>17209</v>
      </c>
      <c r="B17144" s="612">
        <v>44207.999305555553</v>
      </c>
      <c r="C17144" s="405" t="s">
        <v>2137</v>
      </c>
      <c r="D17144" s="384">
        <v>3973</v>
      </c>
      <c r="E17144">
        <v>0.02</v>
      </c>
      <c r="F17144">
        <v>1.2160500000000001</v>
      </c>
      <c r="G17144" s="384">
        <v>0</v>
      </c>
      <c r="H17144">
        <v>1.2190700000000001</v>
      </c>
      <c r="I17144">
        <v>-19.52</v>
      </c>
      <c r="J17144" s="384">
        <v>46535.91</v>
      </c>
    </row>
    <row r="17145" spans="1:10">
      <c r="A17145">
        <v>17135</v>
      </c>
      <c r="B17145" s="612">
        <v>44204.722916666666</v>
      </c>
      <c r="C17145" s="405" t="s">
        <v>96</v>
      </c>
      <c r="D17145" s="384">
        <v>3974</v>
      </c>
      <c r="E17145">
        <v>0.02</v>
      </c>
      <c r="F17145">
        <v>1.22417</v>
      </c>
      <c r="G17145" s="384">
        <v>0</v>
      </c>
      <c r="H17145">
        <v>0</v>
      </c>
    </row>
    <row r="17146" spans="1:10">
      <c r="A17146">
        <v>17136</v>
      </c>
      <c r="B17146" s="612">
        <v>44204.722916666666</v>
      </c>
      <c r="C17146" s="405" t="s">
        <v>2110</v>
      </c>
      <c r="D17146" s="384">
        <v>3974</v>
      </c>
      <c r="E17146">
        <v>0.02</v>
      </c>
      <c r="F17146">
        <v>1.22417</v>
      </c>
      <c r="G17146" s="384">
        <v>0</v>
      </c>
      <c r="H17146">
        <v>1.22597</v>
      </c>
    </row>
    <row r="17147" spans="1:10">
      <c r="A17147">
        <v>17144</v>
      </c>
      <c r="B17147" s="612">
        <v>44204.75277777778</v>
      </c>
      <c r="C17147" s="405" t="s">
        <v>2110</v>
      </c>
      <c r="D17147" s="384">
        <v>3974</v>
      </c>
      <c r="E17147">
        <v>0.02</v>
      </c>
      <c r="F17147">
        <v>1.22417</v>
      </c>
      <c r="G17147" s="384">
        <v>0</v>
      </c>
      <c r="H17147">
        <v>1.2249399999999999</v>
      </c>
    </row>
    <row r="17148" spans="1:10">
      <c r="A17148">
        <v>17150</v>
      </c>
      <c r="B17148" s="612">
        <v>44204.76666666667</v>
      </c>
      <c r="C17148" s="405" t="s">
        <v>2110</v>
      </c>
      <c r="D17148" s="384">
        <v>3974</v>
      </c>
      <c r="E17148">
        <v>0.02</v>
      </c>
      <c r="F17148">
        <v>1.22417</v>
      </c>
      <c r="G17148" s="384">
        <v>0</v>
      </c>
      <c r="H17148">
        <v>1.22366</v>
      </c>
    </row>
    <row r="17149" spans="1:10">
      <c r="A17149">
        <v>17163</v>
      </c>
      <c r="B17149" s="612">
        <v>44206.988888888889</v>
      </c>
      <c r="C17149" s="405" t="s">
        <v>2110</v>
      </c>
      <c r="D17149" s="384">
        <v>3974</v>
      </c>
      <c r="E17149">
        <v>0.02</v>
      </c>
      <c r="F17149">
        <v>1.22417</v>
      </c>
      <c r="G17149" s="384">
        <v>0</v>
      </c>
      <c r="H17149">
        <v>1.2223299999999999</v>
      </c>
    </row>
    <row r="17150" spans="1:10">
      <c r="A17150">
        <v>17172</v>
      </c>
      <c r="B17150" s="612">
        <v>44207.088888888888</v>
      </c>
      <c r="C17150" s="405" t="s">
        <v>2110</v>
      </c>
      <c r="D17150" s="384">
        <v>3974</v>
      </c>
      <c r="E17150">
        <v>0.02</v>
      </c>
      <c r="F17150">
        <v>1.22417</v>
      </c>
      <c r="G17150" s="384">
        <v>0</v>
      </c>
      <c r="H17150">
        <v>1.2207399999999999</v>
      </c>
    </row>
    <row r="17151" spans="1:10">
      <c r="A17151">
        <v>17187</v>
      </c>
      <c r="B17151" s="612">
        <v>44207.566666666666</v>
      </c>
      <c r="C17151" s="405" t="s">
        <v>2110</v>
      </c>
      <c r="D17151" s="384">
        <v>3974</v>
      </c>
      <c r="E17151">
        <v>0.02</v>
      </c>
      <c r="F17151">
        <v>1.22417</v>
      </c>
      <c r="G17151" s="384">
        <v>0</v>
      </c>
      <c r="H17151">
        <v>1.2190700000000001</v>
      </c>
    </row>
    <row r="17152" spans="1:10">
      <c r="A17152">
        <v>17208</v>
      </c>
      <c r="B17152" s="612">
        <v>44207.999305555553</v>
      </c>
      <c r="C17152" s="405" t="s">
        <v>2137</v>
      </c>
      <c r="D17152" s="384">
        <v>3974</v>
      </c>
      <c r="E17152">
        <v>0.02</v>
      </c>
      <c r="F17152">
        <v>1.2160500000000001</v>
      </c>
      <c r="G17152" s="384">
        <v>0</v>
      </c>
      <c r="H17152">
        <v>1.2190700000000001</v>
      </c>
      <c r="I17152">
        <v>-16.32</v>
      </c>
      <c r="J17152" s="384">
        <v>46555.43</v>
      </c>
    </row>
    <row r="17153" spans="1:10">
      <c r="A17153">
        <v>17140</v>
      </c>
      <c r="B17153" s="612">
        <v>44204.738888888889</v>
      </c>
      <c r="C17153" s="405" t="s">
        <v>97</v>
      </c>
      <c r="D17153" s="384">
        <v>3975</v>
      </c>
      <c r="E17153">
        <v>0.02</v>
      </c>
      <c r="F17153">
        <v>1.2235199999999999</v>
      </c>
      <c r="G17153" s="384">
        <v>0</v>
      </c>
      <c r="H17153">
        <v>0</v>
      </c>
    </row>
    <row r="17154" spans="1:10">
      <c r="A17154">
        <v>17141</v>
      </c>
      <c r="B17154" s="612">
        <v>44204.738888888889</v>
      </c>
      <c r="C17154" s="405" t="s">
        <v>2110</v>
      </c>
      <c r="D17154" s="384">
        <v>3975</v>
      </c>
      <c r="E17154">
        <v>0.02</v>
      </c>
      <c r="F17154">
        <v>1.2235199999999999</v>
      </c>
      <c r="G17154" s="384">
        <v>0</v>
      </c>
      <c r="H17154">
        <v>1.2225200000000001</v>
      </c>
    </row>
    <row r="17155" spans="1:10">
      <c r="A17155">
        <v>17146</v>
      </c>
      <c r="B17155" s="612">
        <v>44204.75277777778</v>
      </c>
      <c r="C17155" s="405" t="s">
        <v>2054</v>
      </c>
      <c r="D17155" s="384">
        <v>3975</v>
      </c>
      <c r="E17155">
        <v>0.02</v>
      </c>
      <c r="F17155">
        <v>1.2225200000000001</v>
      </c>
      <c r="G17155" s="384">
        <v>0</v>
      </c>
      <c r="H17155">
        <v>1.2225200000000001</v>
      </c>
      <c r="I17155">
        <v>2</v>
      </c>
      <c r="J17155" s="384">
        <v>46624.7</v>
      </c>
    </row>
    <row r="17156" spans="1:10">
      <c r="A17156">
        <v>17142</v>
      </c>
      <c r="B17156" s="612">
        <v>44204.75277777778</v>
      </c>
      <c r="C17156" s="405" t="s">
        <v>96</v>
      </c>
      <c r="D17156" s="384">
        <v>3976</v>
      </c>
      <c r="E17156">
        <v>0.03</v>
      </c>
      <c r="F17156">
        <v>1.2225699999999999</v>
      </c>
      <c r="G17156" s="384">
        <v>0</v>
      </c>
      <c r="H17156">
        <v>0</v>
      </c>
    </row>
    <row r="17157" spans="1:10">
      <c r="A17157">
        <v>17143</v>
      </c>
      <c r="B17157" s="612">
        <v>44204.75277777778</v>
      </c>
      <c r="C17157" s="405" t="s">
        <v>2110</v>
      </c>
      <c r="D17157" s="384">
        <v>3976</v>
      </c>
      <c r="E17157">
        <v>0.03</v>
      </c>
      <c r="F17157">
        <v>1.2225699999999999</v>
      </c>
      <c r="G17157" s="384">
        <v>0</v>
      </c>
      <c r="H17157">
        <v>1.2249399999999999</v>
      </c>
    </row>
    <row r="17158" spans="1:10">
      <c r="A17158">
        <v>17149</v>
      </c>
      <c r="B17158" s="612">
        <v>44204.76666666667</v>
      </c>
      <c r="C17158" s="405" t="s">
        <v>2110</v>
      </c>
      <c r="D17158" s="384">
        <v>3976</v>
      </c>
      <c r="E17158">
        <v>0.03</v>
      </c>
      <c r="F17158">
        <v>1.2225699999999999</v>
      </c>
      <c r="G17158" s="384">
        <v>0</v>
      </c>
      <c r="H17158">
        <v>1.22366</v>
      </c>
    </row>
    <row r="17159" spans="1:10">
      <c r="A17159">
        <v>17162</v>
      </c>
      <c r="B17159" s="612">
        <v>44206.988888888889</v>
      </c>
      <c r="C17159" s="405" t="s">
        <v>2110</v>
      </c>
      <c r="D17159" s="384">
        <v>3976</v>
      </c>
      <c r="E17159">
        <v>0.03</v>
      </c>
      <c r="F17159">
        <v>1.2225699999999999</v>
      </c>
      <c r="G17159" s="384">
        <v>0</v>
      </c>
      <c r="H17159">
        <v>1.2223299999999999</v>
      </c>
    </row>
    <row r="17160" spans="1:10">
      <c r="A17160">
        <v>17171</v>
      </c>
      <c r="B17160" s="612">
        <v>44207.088888888888</v>
      </c>
      <c r="C17160" s="405" t="s">
        <v>2110</v>
      </c>
      <c r="D17160" s="384">
        <v>3976</v>
      </c>
      <c r="E17160">
        <v>0.03</v>
      </c>
      <c r="F17160">
        <v>1.2225699999999999</v>
      </c>
      <c r="G17160" s="384">
        <v>0</v>
      </c>
      <c r="H17160">
        <v>1.2207399999999999</v>
      </c>
    </row>
    <row r="17161" spans="1:10">
      <c r="A17161">
        <v>17186</v>
      </c>
      <c r="B17161" s="612">
        <v>44207.566666666666</v>
      </c>
      <c r="C17161" s="405" t="s">
        <v>2110</v>
      </c>
      <c r="D17161" s="384">
        <v>3976</v>
      </c>
      <c r="E17161">
        <v>0.03</v>
      </c>
      <c r="F17161">
        <v>1.2225699999999999</v>
      </c>
      <c r="G17161" s="384">
        <v>0</v>
      </c>
      <c r="H17161">
        <v>1.2190700000000001</v>
      </c>
    </row>
    <row r="17162" spans="1:10">
      <c r="A17162">
        <v>17207</v>
      </c>
      <c r="B17162" s="612">
        <v>44207.999305555553</v>
      </c>
      <c r="C17162" s="405" t="s">
        <v>2137</v>
      </c>
      <c r="D17162" s="384">
        <v>3976</v>
      </c>
      <c r="E17162">
        <v>0.03</v>
      </c>
      <c r="F17162">
        <v>1.2160500000000001</v>
      </c>
      <c r="G17162" s="384">
        <v>0</v>
      </c>
      <c r="H17162">
        <v>1.2190700000000001</v>
      </c>
      <c r="I17162">
        <v>-19.68</v>
      </c>
      <c r="J17162" s="384">
        <v>46571.75</v>
      </c>
    </row>
    <row r="17163" spans="1:10">
      <c r="A17163">
        <v>17147</v>
      </c>
      <c r="B17163" s="612">
        <v>44204.76666666667</v>
      </c>
      <c r="C17163" s="405" t="s">
        <v>96</v>
      </c>
      <c r="D17163" s="384">
        <v>3977</v>
      </c>
      <c r="E17163">
        <v>0.05</v>
      </c>
      <c r="F17163">
        <v>1.2208699999999999</v>
      </c>
      <c r="G17163" s="384">
        <v>0</v>
      </c>
      <c r="H17163">
        <v>0</v>
      </c>
    </row>
    <row r="17164" spans="1:10">
      <c r="A17164">
        <v>17148</v>
      </c>
      <c r="B17164" s="612">
        <v>44204.76666666667</v>
      </c>
      <c r="C17164" s="405" t="s">
        <v>2110</v>
      </c>
      <c r="D17164" s="384">
        <v>3977</v>
      </c>
      <c r="E17164">
        <v>0.05</v>
      </c>
      <c r="F17164">
        <v>1.2208699999999999</v>
      </c>
      <c r="G17164" s="384">
        <v>0</v>
      </c>
      <c r="H17164">
        <v>1.22366</v>
      </c>
    </row>
    <row r="17165" spans="1:10">
      <c r="A17165">
        <v>17161</v>
      </c>
      <c r="B17165" s="612">
        <v>44206.988888888889</v>
      </c>
      <c r="C17165" s="405" t="s">
        <v>2110</v>
      </c>
      <c r="D17165" s="384">
        <v>3977</v>
      </c>
      <c r="E17165">
        <v>0.05</v>
      </c>
      <c r="F17165">
        <v>1.2208699999999999</v>
      </c>
      <c r="G17165" s="384">
        <v>0</v>
      </c>
      <c r="H17165">
        <v>1.2223299999999999</v>
      </c>
    </row>
    <row r="17166" spans="1:10">
      <c r="A17166">
        <v>17170</v>
      </c>
      <c r="B17166" s="612">
        <v>44207.088888888888</v>
      </c>
      <c r="C17166" s="405" t="s">
        <v>2110</v>
      </c>
      <c r="D17166" s="384">
        <v>3977</v>
      </c>
      <c r="E17166">
        <v>0.05</v>
      </c>
      <c r="F17166">
        <v>1.2208699999999999</v>
      </c>
      <c r="G17166" s="384">
        <v>0</v>
      </c>
      <c r="H17166">
        <v>1.2207399999999999</v>
      </c>
    </row>
    <row r="17167" spans="1:10">
      <c r="A17167">
        <v>17185</v>
      </c>
      <c r="B17167" s="612">
        <v>44207.566666666666</v>
      </c>
      <c r="C17167" s="405" t="s">
        <v>2110</v>
      </c>
      <c r="D17167" s="384">
        <v>3977</v>
      </c>
      <c r="E17167">
        <v>0.05</v>
      </c>
      <c r="F17167">
        <v>1.2208699999999999</v>
      </c>
      <c r="G17167" s="384">
        <v>0</v>
      </c>
      <c r="H17167">
        <v>1.2190700000000001</v>
      </c>
    </row>
    <row r="17168" spans="1:10">
      <c r="A17168">
        <v>17206</v>
      </c>
      <c r="B17168" s="612">
        <v>44207.999305555553</v>
      </c>
      <c r="C17168" s="405" t="s">
        <v>2137</v>
      </c>
      <c r="D17168" s="384">
        <v>3977</v>
      </c>
      <c r="E17168">
        <v>0.05</v>
      </c>
      <c r="F17168">
        <v>1.2160500000000001</v>
      </c>
      <c r="G17168" s="384">
        <v>0</v>
      </c>
      <c r="H17168">
        <v>1.2190700000000001</v>
      </c>
      <c r="I17168">
        <v>-24.3</v>
      </c>
      <c r="J17168" s="384">
        <v>46591.43</v>
      </c>
    </row>
    <row r="17169" spans="1:10">
      <c r="A17169">
        <v>17152</v>
      </c>
      <c r="B17169" s="612">
        <v>44204.786111111112</v>
      </c>
      <c r="C17169" s="405" t="s">
        <v>97</v>
      </c>
      <c r="D17169" s="384">
        <v>3978</v>
      </c>
      <c r="E17169">
        <v>0.02</v>
      </c>
      <c r="F17169">
        <v>1.22017</v>
      </c>
      <c r="G17169" s="384">
        <v>0</v>
      </c>
      <c r="H17169">
        <v>0</v>
      </c>
    </row>
    <row r="17170" spans="1:10">
      <c r="A17170">
        <v>17153</v>
      </c>
      <c r="B17170" s="612">
        <v>44204.786111111112</v>
      </c>
      <c r="C17170" s="405" t="s">
        <v>2110</v>
      </c>
      <c r="D17170" s="384">
        <v>3978</v>
      </c>
      <c r="E17170">
        <v>0.02</v>
      </c>
      <c r="F17170">
        <v>1.22017</v>
      </c>
      <c r="G17170" s="384">
        <v>0</v>
      </c>
      <c r="H17170">
        <v>1.2191700000000001</v>
      </c>
    </row>
    <row r="17171" spans="1:10">
      <c r="A17171">
        <v>17156</v>
      </c>
      <c r="B17171" s="612">
        <v>44204.838194444441</v>
      </c>
      <c r="C17171" s="405" t="s">
        <v>2110</v>
      </c>
      <c r="D17171" s="384">
        <v>3978</v>
      </c>
      <c r="E17171">
        <v>0.02</v>
      </c>
      <c r="F17171">
        <v>1.22017</v>
      </c>
      <c r="G17171" s="384">
        <v>0</v>
      </c>
      <c r="H17171">
        <v>1.21997</v>
      </c>
    </row>
    <row r="17172" spans="1:10">
      <c r="A17172">
        <v>17157</v>
      </c>
      <c r="B17172" s="612">
        <v>44206.97152777778</v>
      </c>
      <c r="C17172" s="405" t="s">
        <v>2054</v>
      </c>
      <c r="D17172" s="384">
        <v>3978</v>
      </c>
      <c r="E17172">
        <v>0.02</v>
      </c>
      <c r="F17172">
        <v>1.21997</v>
      </c>
      <c r="G17172" s="384">
        <v>0</v>
      </c>
      <c r="H17172">
        <v>1.21997</v>
      </c>
      <c r="I17172">
        <v>0.4</v>
      </c>
      <c r="J17172" s="384">
        <v>46625.1</v>
      </c>
    </row>
    <row r="17173" spans="1:10">
      <c r="A17173">
        <v>17154</v>
      </c>
      <c r="B17173" s="612">
        <v>44204.838194444441</v>
      </c>
      <c r="C17173" s="405" t="s">
        <v>97</v>
      </c>
      <c r="D17173" s="384">
        <v>3979</v>
      </c>
      <c r="E17173">
        <v>0.02</v>
      </c>
      <c r="F17173">
        <v>1.22177</v>
      </c>
      <c r="G17173" s="384">
        <v>0</v>
      </c>
      <c r="H17173">
        <v>0</v>
      </c>
    </row>
    <row r="17174" spans="1:10">
      <c r="A17174">
        <v>17155</v>
      </c>
      <c r="B17174" s="612">
        <v>44204.838194444441</v>
      </c>
      <c r="C17174" s="405" t="s">
        <v>2110</v>
      </c>
      <c r="D17174" s="384">
        <v>3979</v>
      </c>
      <c r="E17174">
        <v>0.02</v>
      </c>
      <c r="F17174">
        <v>1.22177</v>
      </c>
      <c r="G17174" s="384">
        <v>0</v>
      </c>
      <c r="H17174">
        <v>1.21997</v>
      </c>
    </row>
    <row r="17175" spans="1:10">
      <c r="A17175">
        <v>17158</v>
      </c>
      <c r="B17175" s="612">
        <v>44206.97152777778</v>
      </c>
      <c r="C17175" s="405" t="s">
        <v>2054</v>
      </c>
      <c r="D17175" s="384">
        <v>3979</v>
      </c>
      <c r="E17175">
        <v>0.02</v>
      </c>
      <c r="F17175">
        <v>1.21997</v>
      </c>
      <c r="G17175" s="384">
        <v>0</v>
      </c>
      <c r="H17175">
        <v>1.21997</v>
      </c>
      <c r="I17175">
        <v>3.6</v>
      </c>
      <c r="J17175" s="384">
        <v>46628.7</v>
      </c>
    </row>
    <row r="17176" spans="1:10">
      <c r="A17176">
        <v>17159</v>
      </c>
      <c r="B17176" s="612">
        <v>44206.988888888889</v>
      </c>
      <c r="C17176" s="405" t="s">
        <v>96</v>
      </c>
      <c r="D17176" s="384">
        <v>3980</v>
      </c>
      <c r="E17176">
        <v>0.08</v>
      </c>
      <c r="F17176">
        <v>1.2190700000000001</v>
      </c>
      <c r="G17176" s="384">
        <v>0</v>
      </c>
      <c r="H17176">
        <v>0</v>
      </c>
    </row>
    <row r="17177" spans="1:10">
      <c r="A17177">
        <v>17160</v>
      </c>
      <c r="B17177" s="612">
        <v>44206.988888888889</v>
      </c>
      <c r="C17177" s="405" t="s">
        <v>2110</v>
      </c>
      <c r="D17177" s="384">
        <v>3980</v>
      </c>
      <c r="E17177">
        <v>0.08</v>
      </c>
      <c r="F17177">
        <v>1.2190700000000001</v>
      </c>
      <c r="G17177" s="384">
        <v>0</v>
      </c>
      <c r="H17177">
        <v>1.2223299999999999</v>
      </c>
    </row>
    <row r="17178" spans="1:10">
      <c r="A17178">
        <v>17169</v>
      </c>
      <c r="B17178" s="612">
        <v>44207.088888888888</v>
      </c>
      <c r="C17178" s="405" t="s">
        <v>2110</v>
      </c>
      <c r="D17178" s="384">
        <v>3980</v>
      </c>
      <c r="E17178">
        <v>0.08</v>
      </c>
      <c r="F17178">
        <v>1.2190700000000001</v>
      </c>
      <c r="G17178" s="384">
        <v>0</v>
      </c>
      <c r="H17178">
        <v>1.2207399999999999</v>
      </c>
    </row>
    <row r="17179" spans="1:10">
      <c r="A17179">
        <v>17184</v>
      </c>
      <c r="B17179" s="612">
        <v>44207.566666666666</v>
      </c>
      <c r="C17179" s="405" t="s">
        <v>2110</v>
      </c>
      <c r="D17179" s="384">
        <v>3980</v>
      </c>
      <c r="E17179">
        <v>0.08</v>
      </c>
      <c r="F17179">
        <v>1.2190700000000001</v>
      </c>
      <c r="G17179" s="384">
        <v>0</v>
      </c>
      <c r="H17179">
        <v>1.2190700000000001</v>
      </c>
    </row>
    <row r="17180" spans="1:10">
      <c r="A17180">
        <v>17205</v>
      </c>
      <c r="B17180" s="612">
        <v>44207.999305555553</v>
      </c>
      <c r="C17180" s="405" t="s">
        <v>2137</v>
      </c>
      <c r="D17180" s="384">
        <v>3980</v>
      </c>
      <c r="E17180">
        <v>0.08</v>
      </c>
      <c r="F17180">
        <v>1.2160500000000001</v>
      </c>
      <c r="G17180" s="384">
        <v>0</v>
      </c>
      <c r="H17180">
        <v>1.2190700000000001</v>
      </c>
      <c r="I17180">
        <v>-24.48</v>
      </c>
      <c r="J17180" s="384">
        <v>46615.73</v>
      </c>
    </row>
    <row r="17181" spans="1:10">
      <c r="A17181">
        <v>17165</v>
      </c>
      <c r="B17181" s="612">
        <v>44207.056944444441</v>
      </c>
      <c r="C17181" s="405" t="s">
        <v>97</v>
      </c>
      <c r="D17181" s="384">
        <v>3981</v>
      </c>
      <c r="E17181">
        <v>0.02</v>
      </c>
      <c r="F17181">
        <v>1.2178</v>
      </c>
      <c r="G17181" s="384">
        <v>0</v>
      </c>
      <c r="H17181">
        <v>0</v>
      </c>
    </row>
    <row r="17182" spans="1:10">
      <c r="A17182">
        <v>17166</v>
      </c>
      <c r="B17182" s="612">
        <v>44207.056944444441</v>
      </c>
      <c r="C17182" s="405" t="s">
        <v>2110</v>
      </c>
      <c r="D17182" s="384">
        <v>3981</v>
      </c>
      <c r="E17182">
        <v>0.02</v>
      </c>
      <c r="F17182">
        <v>1.2178</v>
      </c>
      <c r="G17182" s="384">
        <v>0</v>
      </c>
      <c r="H17182">
        <v>1.2168000000000001</v>
      </c>
    </row>
    <row r="17183" spans="1:10">
      <c r="A17183">
        <v>17176</v>
      </c>
      <c r="B17183" s="612">
        <v>44207.341666666667</v>
      </c>
      <c r="C17183" s="405" t="s">
        <v>2110</v>
      </c>
      <c r="D17183" s="384">
        <v>3981</v>
      </c>
      <c r="E17183">
        <v>0.02</v>
      </c>
      <c r="F17183">
        <v>1.2178</v>
      </c>
      <c r="G17183" s="384">
        <v>0</v>
      </c>
      <c r="H17183">
        <v>1.2176</v>
      </c>
    </row>
    <row r="17184" spans="1:10">
      <c r="A17184">
        <v>17177</v>
      </c>
      <c r="B17184" s="612">
        <v>44207.40347222222</v>
      </c>
      <c r="C17184" s="405" t="s">
        <v>2054</v>
      </c>
      <c r="D17184" s="384">
        <v>3981</v>
      </c>
      <c r="E17184">
        <v>0.02</v>
      </c>
      <c r="F17184">
        <v>1.2176</v>
      </c>
      <c r="G17184" s="384">
        <v>0</v>
      </c>
      <c r="H17184">
        <v>1.2176</v>
      </c>
      <c r="I17184">
        <v>0.4</v>
      </c>
      <c r="J17184" s="384">
        <v>46629.1</v>
      </c>
    </row>
    <row r="17185" spans="1:10">
      <c r="A17185">
        <v>17167</v>
      </c>
      <c r="B17185" s="612">
        <v>44207.088888888888</v>
      </c>
      <c r="C17185" s="405" t="s">
        <v>96</v>
      </c>
      <c r="D17185" s="384">
        <v>3982</v>
      </c>
      <c r="E17185">
        <v>0.14000000000000001</v>
      </c>
      <c r="F17185">
        <v>1.2171400000000001</v>
      </c>
      <c r="G17185" s="384">
        <v>0</v>
      </c>
      <c r="H17185">
        <v>0</v>
      </c>
    </row>
    <row r="17186" spans="1:10">
      <c r="A17186">
        <v>17168</v>
      </c>
      <c r="B17186" s="612">
        <v>44207.088888888888</v>
      </c>
      <c r="C17186" s="405" t="s">
        <v>2110</v>
      </c>
      <c r="D17186" s="384">
        <v>3982</v>
      </c>
      <c r="E17186">
        <v>0.14000000000000001</v>
      </c>
      <c r="F17186">
        <v>1.2171400000000001</v>
      </c>
      <c r="G17186" s="384">
        <v>0</v>
      </c>
      <c r="H17186">
        <v>1.2207399999999999</v>
      </c>
    </row>
    <row r="17187" spans="1:10">
      <c r="A17187">
        <v>17183</v>
      </c>
      <c r="B17187" s="612">
        <v>44207.566666666666</v>
      </c>
      <c r="C17187" s="405" t="s">
        <v>2110</v>
      </c>
      <c r="D17187" s="384">
        <v>3982</v>
      </c>
      <c r="E17187">
        <v>0.14000000000000001</v>
      </c>
      <c r="F17187">
        <v>1.2171400000000001</v>
      </c>
      <c r="G17187" s="384">
        <v>0</v>
      </c>
      <c r="H17187">
        <v>1.2190700000000001</v>
      </c>
    </row>
    <row r="17188" spans="1:10">
      <c r="A17188">
        <v>17204</v>
      </c>
      <c r="B17188" s="612">
        <v>44207.999305555553</v>
      </c>
      <c r="C17188" s="405" t="s">
        <v>2137</v>
      </c>
      <c r="D17188" s="384">
        <v>3982</v>
      </c>
      <c r="E17188">
        <v>0.14000000000000001</v>
      </c>
      <c r="F17188">
        <v>1.2160500000000001</v>
      </c>
      <c r="G17188" s="384">
        <v>0</v>
      </c>
      <c r="H17188">
        <v>1.2190700000000001</v>
      </c>
      <c r="I17188">
        <v>-15.26</v>
      </c>
      <c r="J17188" s="384">
        <v>46640.21</v>
      </c>
    </row>
    <row r="17189" spans="1:10">
      <c r="A17189">
        <v>17174</v>
      </c>
      <c r="B17189" s="612">
        <v>44207.341666666667</v>
      </c>
      <c r="C17189" s="405" t="s">
        <v>97</v>
      </c>
      <c r="D17189" s="384">
        <v>3983</v>
      </c>
      <c r="E17189">
        <v>0.02</v>
      </c>
      <c r="F17189">
        <v>1.2194</v>
      </c>
      <c r="G17189" s="384">
        <v>0</v>
      </c>
      <c r="H17189">
        <v>0</v>
      </c>
    </row>
    <row r="17190" spans="1:10">
      <c r="A17190">
        <v>17175</v>
      </c>
      <c r="B17190" s="612">
        <v>44207.341666666667</v>
      </c>
      <c r="C17190" s="405" t="s">
        <v>2110</v>
      </c>
      <c r="D17190" s="384">
        <v>3983</v>
      </c>
      <c r="E17190">
        <v>0.02</v>
      </c>
      <c r="F17190">
        <v>1.2194</v>
      </c>
      <c r="G17190" s="384">
        <v>0</v>
      </c>
      <c r="H17190">
        <v>1.2176</v>
      </c>
    </row>
    <row r="17191" spans="1:10">
      <c r="A17191">
        <v>17178</v>
      </c>
      <c r="B17191" s="612">
        <v>44207.40347222222</v>
      </c>
      <c r="C17191" s="405" t="s">
        <v>2054</v>
      </c>
      <c r="D17191" s="384">
        <v>3983</v>
      </c>
      <c r="E17191">
        <v>0.02</v>
      </c>
      <c r="F17191">
        <v>1.2176</v>
      </c>
      <c r="G17191" s="384">
        <v>0</v>
      </c>
      <c r="H17191">
        <v>1.2176</v>
      </c>
      <c r="I17191">
        <v>3.6</v>
      </c>
      <c r="J17191" s="384">
        <v>46632.7</v>
      </c>
    </row>
    <row r="17192" spans="1:10">
      <c r="A17192">
        <v>17179</v>
      </c>
      <c r="B17192" s="612">
        <v>44207.425694444442</v>
      </c>
      <c r="C17192" s="405" t="s">
        <v>97</v>
      </c>
      <c r="D17192" s="384">
        <v>3984</v>
      </c>
      <c r="E17192">
        <v>0.02</v>
      </c>
      <c r="F17192">
        <v>1.2161299999999999</v>
      </c>
      <c r="G17192" s="384">
        <v>0</v>
      </c>
      <c r="H17192">
        <v>0</v>
      </c>
    </row>
    <row r="17193" spans="1:10">
      <c r="A17193">
        <v>17180</v>
      </c>
      <c r="B17193" s="612">
        <v>44207.425694444442</v>
      </c>
      <c r="C17193" s="405" t="s">
        <v>2110</v>
      </c>
      <c r="D17193" s="384">
        <v>3984</v>
      </c>
      <c r="E17193">
        <v>0.02</v>
      </c>
      <c r="F17193">
        <v>1.2161299999999999</v>
      </c>
      <c r="G17193" s="384">
        <v>0</v>
      </c>
      <c r="H17193">
        <v>1.21513</v>
      </c>
    </row>
    <row r="17194" spans="1:10">
      <c r="A17194">
        <v>17189</v>
      </c>
      <c r="B17194" s="612">
        <v>44207.566666666666</v>
      </c>
      <c r="C17194" s="405" t="s">
        <v>2054</v>
      </c>
      <c r="D17194" s="384">
        <v>3984</v>
      </c>
      <c r="E17194">
        <v>0.02</v>
      </c>
      <c r="F17194">
        <v>1.21513</v>
      </c>
      <c r="G17194" s="384">
        <v>0</v>
      </c>
      <c r="H17194">
        <v>1.21513</v>
      </c>
      <c r="I17194">
        <v>2</v>
      </c>
      <c r="J17194" s="384">
        <v>46634.7</v>
      </c>
    </row>
    <row r="17195" spans="1:10">
      <c r="A17195">
        <v>17181</v>
      </c>
      <c r="B17195" s="612">
        <v>44207.566666666666</v>
      </c>
      <c r="C17195" s="405" t="s">
        <v>96</v>
      </c>
      <c r="D17195" s="384">
        <v>3985</v>
      </c>
      <c r="E17195">
        <v>0.23</v>
      </c>
      <c r="F17195">
        <v>1.2151400000000001</v>
      </c>
      <c r="G17195" s="384">
        <v>0</v>
      </c>
      <c r="H17195">
        <v>0</v>
      </c>
    </row>
    <row r="17196" spans="1:10">
      <c r="A17196">
        <v>17182</v>
      </c>
      <c r="B17196" s="612">
        <v>44207.566666666666</v>
      </c>
      <c r="C17196" s="405" t="s">
        <v>2110</v>
      </c>
      <c r="D17196" s="384">
        <v>3985</v>
      </c>
      <c r="E17196">
        <v>0.23</v>
      </c>
      <c r="F17196">
        <v>1.2151400000000001</v>
      </c>
      <c r="G17196" s="384">
        <v>0</v>
      </c>
      <c r="H17196">
        <v>1.2190700000000001</v>
      </c>
    </row>
    <row r="17197" spans="1:10">
      <c r="A17197">
        <v>17203</v>
      </c>
      <c r="B17197" s="612">
        <v>44207.999305555553</v>
      </c>
      <c r="C17197" s="405" t="s">
        <v>2137</v>
      </c>
      <c r="D17197" s="384">
        <v>3985</v>
      </c>
      <c r="E17197">
        <v>0.23</v>
      </c>
      <c r="F17197">
        <v>1.2160500000000001</v>
      </c>
      <c r="G17197" s="384">
        <v>0</v>
      </c>
      <c r="H17197">
        <v>1.2190700000000001</v>
      </c>
      <c r="I17197">
        <v>20.93</v>
      </c>
      <c r="J17197" s="384">
        <v>46655.47</v>
      </c>
    </row>
    <row r="17198" spans="1:10">
      <c r="A17198">
        <v>17190</v>
      </c>
      <c r="B17198" s="612">
        <v>44207.572222222225</v>
      </c>
      <c r="C17198" s="405" t="s">
        <v>97</v>
      </c>
      <c r="D17198" s="384">
        <v>3986</v>
      </c>
      <c r="E17198">
        <v>0.02</v>
      </c>
      <c r="F17198">
        <v>1.2152000000000001</v>
      </c>
      <c r="G17198" s="384">
        <v>0</v>
      </c>
      <c r="H17198">
        <v>0</v>
      </c>
    </row>
    <row r="17199" spans="1:10">
      <c r="A17199">
        <v>17191</v>
      </c>
      <c r="B17199" s="612">
        <v>44207.572222222225</v>
      </c>
      <c r="C17199" s="405" t="s">
        <v>2110</v>
      </c>
      <c r="D17199" s="384">
        <v>3986</v>
      </c>
      <c r="E17199">
        <v>0.02</v>
      </c>
      <c r="F17199">
        <v>1.2152000000000001</v>
      </c>
      <c r="G17199" s="384">
        <v>0</v>
      </c>
      <c r="H17199">
        <v>1.2141999999999999</v>
      </c>
    </row>
    <row r="17200" spans="1:10">
      <c r="A17200">
        <v>17192</v>
      </c>
      <c r="B17200" s="612">
        <v>44207.581944444442</v>
      </c>
      <c r="C17200" s="405" t="s">
        <v>2054</v>
      </c>
      <c r="D17200" s="384">
        <v>3986</v>
      </c>
      <c r="E17200">
        <v>0.02</v>
      </c>
      <c r="F17200">
        <v>1.2141999999999999</v>
      </c>
      <c r="G17200" s="384">
        <v>0</v>
      </c>
      <c r="H17200">
        <v>1.2141999999999999</v>
      </c>
      <c r="I17200">
        <v>2</v>
      </c>
      <c r="J17200" s="384">
        <v>46636.7</v>
      </c>
    </row>
    <row r="17201" spans="1:10">
      <c r="A17201">
        <v>17193</v>
      </c>
      <c r="B17201" s="612">
        <v>44207.584722222222</v>
      </c>
      <c r="C17201" s="405" t="s">
        <v>97</v>
      </c>
      <c r="D17201" s="384">
        <v>3987</v>
      </c>
      <c r="E17201">
        <v>0.02</v>
      </c>
      <c r="F17201">
        <v>1.2147300000000001</v>
      </c>
      <c r="G17201" s="384">
        <v>0</v>
      </c>
      <c r="H17201">
        <v>0</v>
      </c>
    </row>
    <row r="17202" spans="1:10">
      <c r="A17202">
        <v>17194</v>
      </c>
      <c r="B17202" s="612">
        <v>44207.584722222222</v>
      </c>
      <c r="C17202" s="405" t="s">
        <v>2110</v>
      </c>
      <c r="D17202" s="384">
        <v>3987</v>
      </c>
      <c r="E17202">
        <v>0.02</v>
      </c>
      <c r="F17202">
        <v>1.2147300000000001</v>
      </c>
      <c r="G17202" s="384">
        <v>0</v>
      </c>
      <c r="H17202">
        <v>1.21373</v>
      </c>
    </row>
    <row r="17203" spans="1:10">
      <c r="A17203">
        <v>17195</v>
      </c>
      <c r="B17203" s="612">
        <v>44207.622916666667</v>
      </c>
      <c r="C17203" s="405" t="s">
        <v>2054</v>
      </c>
      <c r="D17203" s="384">
        <v>3987</v>
      </c>
      <c r="E17203">
        <v>0.02</v>
      </c>
      <c r="F17203">
        <v>1.21373</v>
      </c>
      <c r="G17203" s="384">
        <v>0</v>
      </c>
      <c r="H17203">
        <v>1.21373</v>
      </c>
      <c r="I17203">
        <v>2</v>
      </c>
      <c r="J17203" s="384">
        <v>46638.7</v>
      </c>
    </row>
    <row r="17204" spans="1:10">
      <c r="A17204">
        <v>17196</v>
      </c>
      <c r="B17204" s="612">
        <v>44207.628472222219</v>
      </c>
      <c r="C17204" s="405" t="s">
        <v>97</v>
      </c>
      <c r="D17204" s="384">
        <v>3988</v>
      </c>
      <c r="E17204">
        <v>0.02</v>
      </c>
      <c r="F17204">
        <v>1.2143900000000001</v>
      </c>
      <c r="G17204" s="384">
        <v>0</v>
      </c>
      <c r="H17204">
        <v>0</v>
      </c>
    </row>
    <row r="17205" spans="1:10">
      <c r="A17205">
        <v>17197</v>
      </c>
      <c r="B17205" s="612">
        <v>44207.628472222219</v>
      </c>
      <c r="C17205" s="405" t="s">
        <v>2110</v>
      </c>
      <c r="D17205" s="384">
        <v>3988</v>
      </c>
      <c r="E17205">
        <v>0.02</v>
      </c>
      <c r="F17205">
        <v>1.2143900000000001</v>
      </c>
      <c r="G17205" s="384">
        <v>0</v>
      </c>
      <c r="H17205">
        <v>1.21339</v>
      </c>
    </row>
    <row r="17206" spans="1:10">
      <c r="A17206">
        <v>17200</v>
      </c>
      <c r="B17206" s="612">
        <v>44207.686111111114</v>
      </c>
      <c r="C17206" s="405" t="s">
        <v>2110</v>
      </c>
      <c r="D17206" s="384">
        <v>3988</v>
      </c>
      <c r="E17206">
        <v>0.02</v>
      </c>
      <c r="F17206">
        <v>1.2143900000000001</v>
      </c>
      <c r="G17206" s="384">
        <v>0</v>
      </c>
      <c r="H17206">
        <v>1.21421</v>
      </c>
    </row>
    <row r="17207" spans="1:10">
      <c r="A17207">
        <v>17202</v>
      </c>
      <c r="B17207" s="612">
        <v>44207.999305555553</v>
      </c>
      <c r="C17207" s="405" t="s">
        <v>2137</v>
      </c>
      <c r="D17207" s="384">
        <v>3988</v>
      </c>
      <c r="E17207">
        <v>0.02</v>
      </c>
      <c r="F17207">
        <v>1.2162500000000001</v>
      </c>
      <c r="G17207" s="384">
        <v>0</v>
      </c>
      <c r="H17207">
        <v>1.21421</v>
      </c>
      <c r="I17207">
        <v>-3.72</v>
      </c>
      <c r="J17207" s="384">
        <v>46634.54</v>
      </c>
    </row>
    <row r="17208" spans="1:10">
      <c r="A17208">
        <v>17198</v>
      </c>
      <c r="B17208" s="612">
        <v>44207.686111111114</v>
      </c>
      <c r="C17208" s="405" t="s">
        <v>97</v>
      </c>
      <c r="D17208" s="384">
        <v>3989</v>
      </c>
      <c r="E17208">
        <v>0.02</v>
      </c>
      <c r="F17208">
        <v>1.2160299999999999</v>
      </c>
      <c r="G17208" s="384">
        <v>0</v>
      </c>
      <c r="H17208">
        <v>0</v>
      </c>
    </row>
    <row r="17209" spans="1:10">
      <c r="A17209">
        <v>17199</v>
      </c>
      <c r="B17209" s="612">
        <v>44207.686111111114</v>
      </c>
      <c r="C17209" s="405" t="s">
        <v>2110</v>
      </c>
      <c r="D17209" s="384">
        <v>3989</v>
      </c>
      <c r="E17209">
        <v>0.02</v>
      </c>
      <c r="F17209">
        <v>1.2160299999999999</v>
      </c>
      <c r="G17209" s="384">
        <v>0</v>
      </c>
      <c r="H17209">
        <v>1.21421</v>
      </c>
    </row>
    <row r="17210" spans="1:10">
      <c r="A17210">
        <v>17201</v>
      </c>
      <c r="B17210" s="612">
        <v>44207.999305555553</v>
      </c>
      <c r="C17210" s="405" t="s">
        <v>2137</v>
      </c>
      <c r="D17210" s="384">
        <v>3989</v>
      </c>
      <c r="E17210">
        <v>0.02</v>
      </c>
      <c r="F17210">
        <v>1.2162500000000001</v>
      </c>
      <c r="G17210" s="384">
        <v>0</v>
      </c>
      <c r="H17210">
        <v>1.21421</v>
      </c>
      <c r="I17210">
        <v>-0.44</v>
      </c>
      <c r="J17210" s="384">
        <v>46638.26</v>
      </c>
    </row>
  </sheetData>
  <sortState ref="A2:J17210">
    <sortCondition ref="D2:D17210"/>
    <sortCondition ref="B2:B1721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Лист9"/>
  <dimension ref="A1:AD9"/>
  <sheetViews>
    <sheetView topLeftCell="B1" workbookViewId="0">
      <selection activeCell="AD3" sqref="AD3"/>
    </sheetView>
  </sheetViews>
  <sheetFormatPr defaultRowHeight="12.75"/>
  <cols>
    <col min="1" max="16384" width="9.140625" style="577"/>
  </cols>
  <sheetData>
    <row r="1" spans="1:30" ht="15">
      <c r="A1" s="712" t="s">
        <v>299</v>
      </c>
      <c r="B1" s="709" t="s">
        <v>2089</v>
      </c>
      <c r="C1" s="710"/>
      <c r="D1" s="710"/>
      <c r="E1" s="710"/>
      <c r="F1" s="710"/>
      <c r="G1" s="710"/>
      <c r="H1" s="710"/>
      <c r="I1" s="710"/>
      <c r="J1" s="710"/>
      <c r="K1" s="710"/>
      <c r="L1" s="710"/>
      <c r="M1" s="711"/>
      <c r="N1" s="707" t="s">
        <v>2034</v>
      </c>
      <c r="O1" s="707" t="s">
        <v>2033</v>
      </c>
      <c r="P1" s="386"/>
      <c r="Q1" s="712" t="s">
        <v>299</v>
      </c>
      <c r="R1" s="709" t="s">
        <v>2035</v>
      </c>
      <c r="S1" s="710"/>
      <c r="T1" s="710"/>
      <c r="U1" s="710"/>
      <c r="V1" s="710"/>
      <c r="W1" s="710"/>
      <c r="X1" s="710"/>
      <c r="Y1" s="710"/>
      <c r="Z1" s="710"/>
      <c r="AA1" s="710"/>
      <c r="AB1" s="710"/>
      <c r="AC1" s="711"/>
      <c r="AD1" s="707" t="s">
        <v>2036</v>
      </c>
    </row>
    <row r="2" spans="1:30" ht="13.5" thickBot="1">
      <c r="A2" s="713"/>
      <c r="B2" s="597" t="s">
        <v>2057</v>
      </c>
      <c r="C2" s="598" t="s">
        <v>2037</v>
      </c>
      <c r="D2" s="598" t="s">
        <v>2038</v>
      </c>
      <c r="E2" s="598" t="s">
        <v>2039</v>
      </c>
      <c r="F2" s="598" t="s">
        <v>300</v>
      </c>
      <c r="G2" s="598" t="s">
        <v>2040</v>
      </c>
      <c r="H2" s="598" t="s">
        <v>2041</v>
      </c>
      <c r="I2" s="598" t="s">
        <v>2042</v>
      </c>
      <c r="J2" s="598" t="s">
        <v>2045</v>
      </c>
      <c r="K2" s="598" t="s">
        <v>2043</v>
      </c>
      <c r="L2" s="598" t="s">
        <v>2044</v>
      </c>
      <c r="M2" s="599" t="s">
        <v>2046</v>
      </c>
      <c r="N2" s="708"/>
      <c r="O2" s="708"/>
      <c r="P2" s="386"/>
      <c r="Q2" s="713"/>
      <c r="R2" s="597" t="s">
        <v>2057</v>
      </c>
      <c r="S2" s="598" t="s">
        <v>2037</v>
      </c>
      <c r="T2" s="598" t="s">
        <v>2038</v>
      </c>
      <c r="U2" s="598" t="s">
        <v>2039</v>
      </c>
      <c r="V2" s="598" t="s">
        <v>300</v>
      </c>
      <c r="W2" s="598" t="s">
        <v>2040</v>
      </c>
      <c r="X2" s="598" t="s">
        <v>2041</v>
      </c>
      <c r="Y2" s="598" t="s">
        <v>2042</v>
      </c>
      <c r="Z2" s="598" t="s">
        <v>2045</v>
      </c>
      <c r="AA2" s="598" t="s">
        <v>2043</v>
      </c>
      <c r="AB2" s="598" t="s">
        <v>2044</v>
      </c>
      <c r="AC2" s="599" t="s">
        <v>2046</v>
      </c>
      <c r="AD2" s="708"/>
    </row>
    <row r="3" spans="1:30" ht="13.5" thickBot="1">
      <c r="A3" s="558"/>
      <c r="B3" s="559"/>
      <c r="C3" s="560"/>
      <c r="D3" s="560"/>
      <c r="E3" s="560"/>
      <c r="F3" s="560"/>
      <c r="G3" s="560"/>
      <c r="H3" s="560"/>
      <c r="I3" s="560"/>
      <c r="J3" s="560"/>
      <c r="K3" s="560"/>
      <c r="L3" s="560"/>
      <c r="M3" s="561"/>
      <c r="N3" s="592">
        <f t="shared" ref="N3:N9" si="0">IF(COUNT(B3:M3)=0,0,AVERAGE(B3:M3))</f>
        <v>0</v>
      </c>
      <c r="O3" s="605">
        <f t="shared" ref="O3:O8" si="1">SUM(B3:M3)</f>
        <v>0</v>
      </c>
      <c r="P3" s="386"/>
      <c r="Q3" s="562"/>
      <c r="R3" s="559"/>
      <c r="S3" s="560"/>
      <c r="T3" s="560"/>
      <c r="U3" s="560"/>
      <c r="V3" s="560"/>
      <c r="W3" s="560"/>
      <c r="X3" s="560"/>
      <c r="Y3" s="560"/>
      <c r="Z3" s="560"/>
      <c r="AA3" s="560"/>
      <c r="AB3" s="560"/>
      <c r="AC3" s="561"/>
      <c r="AD3" s="592" t="str">
        <f>IF(COUNT(R3:AC3)=0,"",AVERAGE(R3:AC3))</f>
        <v/>
      </c>
    </row>
    <row r="4" spans="1:30" ht="13.5" thickBot="1">
      <c r="A4" s="563"/>
      <c r="B4" s="564"/>
      <c r="C4" s="565"/>
      <c r="D4" s="565"/>
      <c r="E4" s="565"/>
      <c r="F4" s="565"/>
      <c r="G4" s="565"/>
      <c r="H4" s="565"/>
      <c r="I4" s="565"/>
      <c r="J4" s="565"/>
      <c r="K4" s="565"/>
      <c r="L4" s="565"/>
      <c r="M4" s="566"/>
      <c r="N4" s="592">
        <f t="shared" si="0"/>
        <v>0</v>
      </c>
      <c r="O4" s="605">
        <f t="shared" si="1"/>
        <v>0</v>
      </c>
      <c r="P4" s="386"/>
      <c r="Q4" s="567"/>
      <c r="R4" s="564"/>
      <c r="S4" s="565"/>
      <c r="T4" s="565"/>
      <c r="U4" s="565"/>
      <c r="V4" s="565"/>
      <c r="W4" s="565"/>
      <c r="X4" s="565"/>
      <c r="Y4" s="565"/>
      <c r="Z4" s="565"/>
      <c r="AA4" s="565"/>
      <c r="AB4" s="565"/>
      <c r="AC4" s="566"/>
      <c r="AD4" s="592" t="str">
        <f t="shared" ref="AD4:AD8" si="2">IF(COUNT(R4:AC4)=0,"",AVERAGE(R4:AC4))</f>
        <v/>
      </c>
    </row>
    <row r="5" spans="1:30" ht="13.5" thickBot="1">
      <c r="A5" s="563"/>
      <c r="B5" s="564"/>
      <c r="C5" s="565"/>
      <c r="D5" s="565"/>
      <c r="E5" s="565"/>
      <c r="F5" s="565"/>
      <c r="G5" s="565"/>
      <c r="H5" s="565"/>
      <c r="I5" s="565"/>
      <c r="J5" s="565"/>
      <c r="K5" s="565"/>
      <c r="L5" s="565"/>
      <c r="M5" s="566"/>
      <c r="N5" s="592">
        <f t="shared" si="0"/>
        <v>0</v>
      </c>
      <c r="O5" s="605">
        <f t="shared" si="1"/>
        <v>0</v>
      </c>
      <c r="P5" s="386"/>
      <c r="Q5" s="567"/>
      <c r="R5" s="564"/>
      <c r="S5" s="565"/>
      <c r="T5" s="565"/>
      <c r="U5" s="565"/>
      <c r="V5" s="565"/>
      <c r="W5" s="565"/>
      <c r="X5" s="565"/>
      <c r="Y5" s="565"/>
      <c r="Z5" s="565"/>
      <c r="AA5" s="565"/>
      <c r="AB5" s="565"/>
      <c r="AC5" s="566"/>
      <c r="AD5" s="592" t="str">
        <f t="shared" si="2"/>
        <v/>
      </c>
    </row>
    <row r="6" spans="1:30" ht="13.5" thickBot="1">
      <c r="A6" s="563"/>
      <c r="B6" s="564"/>
      <c r="C6" s="565"/>
      <c r="D6" s="565"/>
      <c r="E6" s="565"/>
      <c r="F6" s="565"/>
      <c r="G6" s="565"/>
      <c r="H6" s="565"/>
      <c r="I6" s="565"/>
      <c r="J6" s="565"/>
      <c r="K6" s="565"/>
      <c r="L6" s="565"/>
      <c r="M6" s="566"/>
      <c r="N6" s="592">
        <f t="shared" si="0"/>
        <v>0</v>
      </c>
      <c r="O6" s="605">
        <f t="shared" si="1"/>
        <v>0</v>
      </c>
      <c r="P6" s="386"/>
      <c r="Q6" s="567"/>
      <c r="R6" s="564"/>
      <c r="S6" s="565"/>
      <c r="T6" s="565"/>
      <c r="U6" s="565"/>
      <c r="V6" s="565"/>
      <c r="W6" s="565"/>
      <c r="X6" s="565"/>
      <c r="Y6" s="565"/>
      <c r="Z6" s="565"/>
      <c r="AA6" s="565"/>
      <c r="AB6" s="565"/>
      <c r="AC6" s="566"/>
      <c r="AD6" s="592" t="str">
        <f t="shared" si="2"/>
        <v/>
      </c>
    </row>
    <row r="7" spans="1:30" ht="13.5" thickBot="1">
      <c r="A7" s="563"/>
      <c r="B7" s="564"/>
      <c r="C7" s="565"/>
      <c r="D7" s="565"/>
      <c r="E7" s="565"/>
      <c r="F7" s="565"/>
      <c r="G7" s="565"/>
      <c r="H7" s="565"/>
      <c r="I7" s="565"/>
      <c r="J7" s="565"/>
      <c r="K7" s="565"/>
      <c r="L7" s="565"/>
      <c r="M7" s="566"/>
      <c r="N7" s="592">
        <f t="shared" si="0"/>
        <v>0</v>
      </c>
      <c r="O7" s="605">
        <f t="shared" si="1"/>
        <v>0</v>
      </c>
      <c r="P7" s="386"/>
      <c r="Q7" s="567"/>
      <c r="R7" s="564"/>
      <c r="S7" s="565"/>
      <c r="T7" s="565"/>
      <c r="U7" s="565"/>
      <c r="V7" s="565"/>
      <c r="W7" s="565"/>
      <c r="X7" s="565"/>
      <c r="Y7" s="565"/>
      <c r="Z7" s="565"/>
      <c r="AA7" s="565"/>
      <c r="AB7" s="565"/>
      <c r="AC7" s="566"/>
      <c r="AD7" s="592" t="str">
        <f t="shared" si="2"/>
        <v/>
      </c>
    </row>
    <row r="8" spans="1:30" ht="13.5" thickBot="1">
      <c r="A8" s="568"/>
      <c r="B8" s="569"/>
      <c r="C8" s="570"/>
      <c r="D8" s="570"/>
      <c r="E8" s="570"/>
      <c r="F8" s="570"/>
      <c r="G8" s="570"/>
      <c r="H8" s="570"/>
      <c r="I8" s="570"/>
      <c r="J8" s="570"/>
      <c r="K8" s="570"/>
      <c r="L8" s="570"/>
      <c r="M8" s="571"/>
      <c r="N8" s="592">
        <f t="shared" si="0"/>
        <v>0</v>
      </c>
      <c r="O8" s="605">
        <f t="shared" si="1"/>
        <v>0</v>
      </c>
      <c r="P8" s="386"/>
      <c r="Q8" s="572"/>
      <c r="R8" s="569"/>
      <c r="S8" s="570"/>
      <c r="T8" s="570"/>
      <c r="U8" s="570"/>
      <c r="V8" s="570"/>
      <c r="W8" s="570"/>
      <c r="X8" s="570"/>
      <c r="Y8" s="570"/>
      <c r="Z8" s="570"/>
      <c r="AA8" s="570"/>
      <c r="AB8" s="570"/>
      <c r="AC8" s="571"/>
      <c r="AD8" s="592" t="str">
        <f t="shared" si="2"/>
        <v/>
      </c>
    </row>
    <row r="9" spans="1:30" ht="13.5" thickBot="1">
      <c r="A9" s="573" t="s">
        <v>2047</v>
      </c>
      <c r="B9" s="603" t="str">
        <f>IF(COUNT(B3:B8)=0,"",AVERAGE(B3:B8))</f>
        <v/>
      </c>
      <c r="C9" s="607" t="str">
        <f t="shared" ref="C9:M9" si="3">IF(COUNT(C3:C8)=0,"",AVERAGE(C3:C8))</f>
        <v/>
      </c>
      <c r="D9" s="607" t="str">
        <f t="shared" si="3"/>
        <v/>
      </c>
      <c r="E9" s="607" t="str">
        <f t="shared" si="3"/>
        <v/>
      </c>
      <c r="F9" s="607" t="str">
        <f t="shared" si="3"/>
        <v/>
      </c>
      <c r="G9" s="607" t="str">
        <f t="shared" si="3"/>
        <v/>
      </c>
      <c r="H9" s="607" t="str">
        <f t="shared" si="3"/>
        <v/>
      </c>
      <c r="I9" s="607" t="str">
        <f t="shared" si="3"/>
        <v/>
      </c>
      <c r="J9" s="607" t="str">
        <f t="shared" si="3"/>
        <v/>
      </c>
      <c r="K9" s="607" t="str">
        <f t="shared" si="3"/>
        <v/>
      </c>
      <c r="L9" s="607" t="str">
        <f t="shared" si="3"/>
        <v/>
      </c>
      <c r="M9" s="606" t="str">
        <f t="shared" si="3"/>
        <v/>
      </c>
      <c r="N9" s="604">
        <f t="shared" si="0"/>
        <v>0</v>
      </c>
      <c r="O9" s="605">
        <f>SUM(O3:O8)</f>
        <v>0</v>
      </c>
      <c r="P9" s="386"/>
      <c r="Q9" s="574" t="s">
        <v>2048</v>
      </c>
      <c r="R9" s="603" t="str">
        <f>IF(COUNT(R3:R8)=0,"",AVERAGE(R3:R8))</f>
        <v/>
      </c>
      <c r="S9" s="607" t="str">
        <f t="shared" ref="S9:AC9" si="4">IF(COUNT(S3:S8)=0,"",AVERAGE(S3:S8))</f>
        <v/>
      </c>
      <c r="T9" s="607" t="str">
        <f t="shared" si="4"/>
        <v/>
      </c>
      <c r="U9" s="607" t="str">
        <f t="shared" si="4"/>
        <v/>
      </c>
      <c r="V9" s="607" t="str">
        <f t="shared" si="4"/>
        <v/>
      </c>
      <c r="W9" s="607" t="str">
        <f t="shared" si="4"/>
        <v/>
      </c>
      <c r="X9" s="607" t="str">
        <f t="shared" si="4"/>
        <v/>
      </c>
      <c r="Y9" s="607" t="str">
        <f t="shared" si="4"/>
        <v/>
      </c>
      <c r="Z9" s="607" t="str">
        <f t="shared" si="4"/>
        <v/>
      </c>
      <c r="AA9" s="607" t="str">
        <f t="shared" si="4"/>
        <v/>
      </c>
      <c r="AB9" s="607" t="str">
        <f t="shared" si="4"/>
        <v/>
      </c>
      <c r="AC9" s="606" t="str">
        <f t="shared" si="4"/>
        <v/>
      </c>
      <c r="AD9" s="604">
        <f t="shared" ref="AD9" si="5">IF(COUNT(R9:AC9)=0,0,AVERAGE(R9:AC9))</f>
        <v>0</v>
      </c>
    </row>
  </sheetData>
  <mergeCells count="7">
    <mergeCell ref="AD1:AD2"/>
    <mergeCell ref="A1:A2"/>
    <mergeCell ref="B1:M1"/>
    <mergeCell ref="N1:N2"/>
    <mergeCell ref="O1:O2"/>
    <mergeCell ref="Q1:Q2"/>
    <mergeCell ref="R1:A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21</vt:i4>
      </vt:variant>
      <vt:variant>
        <vt:lpstr>Именованные диапазоны</vt:lpstr>
      </vt:variant>
      <vt:variant>
        <vt:i4>1</vt:i4>
      </vt:variant>
    </vt:vector>
  </HeadingPairs>
  <TitlesOfParts>
    <vt:vector size="22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База данных</vt:lpstr>
      <vt:lpstr>Сводная МОДЕЛЬ 1x1</vt:lpstr>
      <vt:lpstr>Достаточность средств</vt:lpstr>
      <vt:lpstr>Анализ результатов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Шаблоны</vt:lpstr>
      <vt:lpstr>'Сводная МОДЕЛЬ 1x1'!Область_печати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Leanid</cp:lastModifiedBy>
  <cp:lastPrinted>2019-11-26T09:05:10Z</cp:lastPrinted>
  <dcterms:created xsi:type="dcterms:W3CDTF">2016-02-20T10:06:05Z</dcterms:created>
  <dcterms:modified xsi:type="dcterms:W3CDTF">2021-07-30T13:27:10Z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